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6.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chartEx1.xml" ContentType="application/vnd.ms-office.chartex+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Ex3.xml" ContentType="application/vnd.ms-office.chartex+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drawings/drawing7.xml" ContentType="application/vnd.openxmlformats-officedocument.drawing+xml"/>
  <Override PartName="/xl/charts/chartEx5.xml" ContentType="application/vnd.ms-office.chartex+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C:\Users\gigan\OneDrive\Desktop\NYU\Summer Project\"/>
    </mc:Choice>
  </mc:AlternateContent>
  <xr:revisionPtr revIDLastSave="0" documentId="13_ncr:10000001_{35258A69-D14E-425A-A9E0-C163E38384BF}" xr6:coauthVersionLast="47" xr6:coauthVersionMax="47" xr10:uidLastSave="{00000000-0000-0000-0000-000000000000}"/>
  <bookViews>
    <workbookView xWindow="-110" yWindow="-110" windowWidth="19420" windowHeight="11500" tabRatio="839" activeTab="13" xr2:uid="{45F04010-E4EC-4A7A-8BED-9939BCD9F88A}"/>
  </bookViews>
  <sheets>
    <sheet name="notes" sheetId="9" r:id="rId1"/>
    <sheet name="test" sheetId="10" state="hidden" r:id="rId2"/>
    <sheet name="output" sheetId="15" r:id="rId3"/>
    <sheet name="macro" sheetId="12" r:id="rId4"/>
    <sheet name="US" sheetId="1" r:id="rId5"/>
    <sheet name="EU" sheetId="2" r:id="rId6"/>
    <sheet name="EM" sheetId="3" r:id="rId7"/>
    <sheet name="level" sheetId="7" r:id="rId8"/>
    <sheet name="YTW" sheetId="8" r:id="rId9"/>
    <sheet name="EQ-fi corr" sheetId="14" r:id="rId10"/>
    <sheet name="currency" sheetId="5" r:id="rId11"/>
    <sheet name="cash vs LT" sheetId="4" r:id="rId12"/>
    <sheet name="sterr_vs_rmse" sheetId="13" r:id="rId13"/>
    <sheet name="Sheet1" sheetId="17" r:id="rId14"/>
    <sheet name="foreign" sheetId="11" r:id="rId15"/>
  </sheets>
  <definedNames>
    <definedName name="_xlnm._FilterDatabase" localSheetId="7" hidden="1">level!$A$1:$AA$6379</definedName>
    <definedName name="_xlnm._FilterDatabase" localSheetId="8" hidden="1">YTW!$A$1:$AP$6379</definedName>
    <definedName name="_xlchart.v1.0" hidden="1">sterr_vs_rmse!$AR$1</definedName>
    <definedName name="_xlchart.v1.1" hidden="1">sterr_vs_rmse!$AR$3:$AR$20</definedName>
    <definedName name="_xlchart.v1.10" hidden="1">sterr_vs_rmse!$AP$2</definedName>
    <definedName name="_xlchart.v1.11" hidden="1">sterr_vs_rmse!$AP$3:$AP$20</definedName>
    <definedName name="_xlchart.v1.12" hidden="1">sterr_vs_rmse!$AR$2</definedName>
    <definedName name="_xlchart.v1.13" hidden="1">sterr_vs_rmse!$AR$3:$AR$20</definedName>
    <definedName name="_xlchart.v1.14" hidden="1">sterr_vs_rmse!$AT$2</definedName>
    <definedName name="_xlchart.v1.15" hidden="1">sterr_vs_rmse!$AT$3:$AT$20</definedName>
    <definedName name="_xlchart.v1.16" hidden="1">sterr_vs_rmse!$AV$2</definedName>
    <definedName name="_xlchart.v1.17" hidden="1">sterr_vs_rmse!$AV$3:$AV$20</definedName>
    <definedName name="_xlchart.v1.18" hidden="1">sterr_vs_rmse!$AX$2</definedName>
    <definedName name="_xlchart.v1.19" hidden="1">sterr_vs_rmse!$AX$3:$AX$20</definedName>
    <definedName name="_xlchart.v1.2" hidden="1">sterr_vs_rmse!$AS$3:$AS$20</definedName>
    <definedName name="_xlchart.v1.20" hidden="1">sterr_vs_rmse!$AP$1</definedName>
    <definedName name="_xlchart.v1.21" hidden="1">sterr_vs_rmse!$AP$2</definedName>
    <definedName name="_xlchart.v1.22" hidden="1">sterr_vs_rmse!$AP$3:$AP$20</definedName>
    <definedName name="_xlchart.v1.23" hidden="1">sterr_vs_rmse!$AQ$2</definedName>
    <definedName name="_xlchart.v1.24" hidden="1">sterr_vs_rmse!$AQ$3:$AQ$20</definedName>
    <definedName name="_xlchart.v1.25" hidden="1">sterr_vs_rmse!$AR$1</definedName>
    <definedName name="_xlchart.v1.26" hidden="1">sterr_vs_rmse!$AR$2</definedName>
    <definedName name="_xlchart.v1.27" hidden="1">sterr_vs_rmse!$AR$3:$AR$20</definedName>
    <definedName name="_xlchart.v1.28" hidden="1">sterr_vs_rmse!$AS$2</definedName>
    <definedName name="_xlchart.v1.29" hidden="1">sterr_vs_rmse!$AS$3:$AS$20</definedName>
    <definedName name="_xlchart.v1.3" hidden="1">sterr_vs_rmse!$AX$1</definedName>
    <definedName name="_xlchart.v1.30" hidden="1">sterr_vs_rmse!$AT$1</definedName>
    <definedName name="_xlchart.v1.31" hidden="1">sterr_vs_rmse!$AT$2</definedName>
    <definedName name="_xlchart.v1.32" hidden="1">sterr_vs_rmse!$AT$3:$AT$20</definedName>
    <definedName name="_xlchart.v1.33" hidden="1">sterr_vs_rmse!$AU$2</definedName>
    <definedName name="_xlchart.v1.34" hidden="1">sterr_vs_rmse!$AU$3:$AU$20</definedName>
    <definedName name="_xlchart.v1.35" hidden="1">sterr_vs_rmse!$AV$1</definedName>
    <definedName name="_xlchart.v1.36" hidden="1">sterr_vs_rmse!$AV$2</definedName>
    <definedName name="_xlchart.v1.37" hidden="1">sterr_vs_rmse!$AV$3:$AV$20</definedName>
    <definedName name="_xlchart.v1.38" hidden="1">sterr_vs_rmse!$AW$2</definedName>
    <definedName name="_xlchart.v1.39" hidden="1">sterr_vs_rmse!$AW$3:$AW$20</definedName>
    <definedName name="_xlchart.v1.4" hidden="1">sterr_vs_rmse!$AX$3:$AX$20</definedName>
    <definedName name="_xlchart.v1.40" hidden="1">sterr_vs_rmse!$AX$1</definedName>
    <definedName name="_xlchart.v1.41" hidden="1">sterr_vs_rmse!$AX$2</definedName>
    <definedName name="_xlchart.v1.42" hidden="1">sterr_vs_rmse!$AX$3:$AX$20</definedName>
    <definedName name="_xlchart.v1.43" hidden="1">sterr_vs_rmse!$AY$2</definedName>
    <definedName name="_xlchart.v1.44" hidden="1">sterr_vs_rmse!$AY$3</definedName>
    <definedName name="_xlchart.v1.45" hidden="1">sterr_vs_rmse!$AY$3:$AY$20</definedName>
    <definedName name="_xlchart.v1.46" hidden="1">(sterr_vs_rmse!$AP$2,sterr_vs_rmse!$AR$2,sterr_vs_rmse!$AT$2,sterr_vs_rmse!$AV$2,sterr_vs_rmse!$AX$2)</definedName>
    <definedName name="_xlchart.v1.47" hidden="1">sterr_vs_rmse!$AP$1</definedName>
    <definedName name="_xlchart.v1.48" hidden="1">sterr_vs_rmse!$AP$2</definedName>
    <definedName name="_xlchart.v1.49" hidden="1">sterr_vs_rmse!$AP$3:$AP$20</definedName>
    <definedName name="_xlchart.v1.5" hidden="1">sterr_vs_rmse!$AY$3:$AY$20</definedName>
    <definedName name="_xlchart.v1.50" hidden="1">sterr_vs_rmse!$AR$1</definedName>
    <definedName name="_xlchart.v1.51" hidden="1">sterr_vs_rmse!$AR$2</definedName>
    <definedName name="_xlchart.v1.52" hidden="1">sterr_vs_rmse!$AR$3:$AR$20</definedName>
    <definedName name="_xlchart.v1.53" hidden="1">sterr_vs_rmse!$AT$1</definedName>
    <definedName name="_xlchart.v1.54" hidden="1">sterr_vs_rmse!$AT$2</definedName>
    <definedName name="_xlchart.v1.55" hidden="1">sterr_vs_rmse!$AT$3:$AT$20</definedName>
    <definedName name="_xlchart.v1.56" hidden="1">sterr_vs_rmse!$AV$1</definedName>
    <definedName name="_xlchart.v1.57" hidden="1">sterr_vs_rmse!$AV$2</definedName>
    <definedName name="_xlchart.v1.58" hidden="1">sterr_vs_rmse!$AV$3:$AV$20</definedName>
    <definedName name="_xlchart.v1.59" hidden="1">sterr_vs_rmse!$AX$1</definedName>
    <definedName name="_xlchart.v1.6" hidden="1">sterr_vs_rmse!$BD$1</definedName>
    <definedName name="_xlchart.v1.60" hidden="1">sterr_vs_rmse!$AX$2</definedName>
    <definedName name="_xlchart.v1.61" hidden="1">sterr_vs_rmse!$AX$3:$AX$20</definedName>
    <definedName name="_xlchart.v1.62" hidden="1">(sterr_vs_rmse!$AP$2,sterr_vs_rmse!$AR$2,sterr_vs_rmse!$AT$2,sterr_vs_rmse!$AV$2,sterr_vs_rmse!$AX$2)</definedName>
    <definedName name="_xlchart.v1.63" hidden="1">sterr_vs_rmse!$AP$2</definedName>
    <definedName name="_xlchart.v1.64" hidden="1">sterr_vs_rmse!$AP$3:$AP$20</definedName>
    <definedName name="_xlchart.v1.65" hidden="1">sterr_vs_rmse!$AR$2</definedName>
    <definedName name="_xlchart.v1.66" hidden="1">sterr_vs_rmse!$AR$3:$AR$20</definedName>
    <definedName name="_xlchart.v1.67" hidden="1">sterr_vs_rmse!$AT$2</definedName>
    <definedName name="_xlchart.v1.68" hidden="1">sterr_vs_rmse!$AT$3:$AT$20</definedName>
    <definedName name="_xlchart.v1.69" hidden="1">sterr_vs_rmse!$AV$2</definedName>
    <definedName name="_xlchart.v1.7" hidden="1">sterr_vs_rmse!$BD$3:$BD$20</definedName>
    <definedName name="_xlchart.v1.70" hidden="1">sterr_vs_rmse!$AV$3:$AV$20</definedName>
    <definedName name="_xlchart.v1.71" hidden="1">sterr_vs_rmse!$AX$2</definedName>
    <definedName name="_xlchart.v1.72" hidden="1">sterr_vs_rmse!$AX$3:$AX$20</definedName>
    <definedName name="_xlchart.v1.73" hidden="1">sterr_vs_rmse!$AR$1</definedName>
    <definedName name="_xlchart.v1.74" hidden="1">sterr_vs_rmse!$AR$3:$AR$20</definedName>
    <definedName name="_xlchart.v1.75" hidden="1">sterr_vs_rmse!$AS$3:$AS$20</definedName>
    <definedName name="_xlchart.v1.76" hidden="1">sterr_vs_rmse!$AX$1</definedName>
    <definedName name="_xlchart.v1.77" hidden="1">sterr_vs_rmse!$AX$3:$AX$20</definedName>
    <definedName name="_xlchart.v1.78" hidden="1">sterr_vs_rmse!$AY$3:$AY$20</definedName>
    <definedName name="_xlchart.v1.79" hidden="1">sterr_vs_rmse!$BF$1</definedName>
    <definedName name="_xlchart.v1.8" hidden="1">sterr_vs_rmse!$BE$3:$BE$20</definedName>
    <definedName name="_xlchart.v1.80" hidden="1">sterr_vs_rmse!$BF$3:$BF$20</definedName>
    <definedName name="_xlchart.v1.81" hidden="1">sterr_vs_rmse!$BG$3:$BG$20</definedName>
    <definedName name="_xlchart.v1.82" hidden="1">sterr_vs_rmse!$AP$1</definedName>
    <definedName name="_xlchart.v1.83" hidden="1">sterr_vs_rmse!$AQ$3:$AQ$20</definedName>
    <definedName name="_xlchart.v1.84" hidden="1">sterr_vs_rmse!$AR$1</definedName>
    <definedName name="_xlchart.v1.85" hidden="1">sterr_vs_rmse!$AR$3</definedName>
    <definedName name="_xlchart.v1.86" hidden="1">sterr_vs_rmse!$AR$3:$AR$20</definedName>
    <definedName name="_xlchart.v1.87" hidden="1">sterr_vs_rmse!$AT$1</definedName>
    <definedName name="_xlchart.v1.88" hidden="1">sterr_vs_rmse!$AU$3:$AU$20</definedName>
    <definedName name="_xlchart.v1.89" hidden="1">sterr_vs_rmse!$AV$1</definedName>
    <definedName name="_xlchart.v1.9" hidden="1">(sterr_vs_rmse!$AP$2,sterr_vs_rmse!$AR$2,sterr_vs_rmse!$AT$2,sterr_vs_rmse!$AV$2,sterr_vs_rmse!$AX$2)</definedName>
    <definedName name="_xlchart.v1.90" hidden="1">sterr_vs_rmse!$AW$3:$AW$20</definedName>
    <definedName name="_xlchart.v1.91" hidden="1">sterr_vs_rmse!$AX$1</definedName>
    <definedName name="_xlchart.v1.92" hidden="1">sterr_vs_rmse!$AX$3</definedName>
    <definedName name="_xlchart.v1.93" hidden="1">sterr_vs_rmse!$AX$3:$AX$20</definedName>
    <definedName name="_xlchart.v1.94" hidden="1">sterr_vs_rmse!$BD$1</definedName>
    <definedName name="_xlchart.v1.95" hidden="1">sterr_vs_rmse!$BD$3</definedName>
    <definedName name="_xlchart.v1.96" hidden="1">sterr_vs_rmse!$BD$3:$BD$20</definedName>
    <definedName name="_xlchart.v1.97" hidden="1">foreign!$R$6:$U$6</definedName>
    <definedName name="_xlchart.v1.98" hidden="1">foreign!$R$7:$U$7</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H20" i="13" l="1"/>
  <c r="BH7" i="13"/>
  <c r="BG7" i="13"/>
  <c r="J252"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6" i="8"/>
  <c r="I7" i="8"/>
  <c r="I8" i="8"/>
  <c r="I9" i="8"/>
  <c r="I10" i="8"/>
  <c r="I11" i="8"/>
  <c r="I12" i="8"/>
  <c r="I13" i="8"/>
  <c r="I14" i="8"/>
  <c r="I15" i="8"/>
  <c r="I16" i="8"/>
  <c r="I17" i="8"/>
  <c r="I18" i="8"/>
  <c r="I19" i="8"/>
  <c r="I20" i="8"/>
  <c r="I21" i="8"/>
  <c r="I22" i="8"/>
  <c r="I23" i="8"/>
  <c r="I24" i="8"/>
  <c r="I25" i="8"/>
  <c r="I26" i="8"/>
  <c r="I27" i="8"/>
  <c r="I28" i="8"/>
  <c r="I29" i="8"/>
  <c r="I30" i="8"/>
  <c r="I31" i="8"/>
  <c r="I32" i="8"/>
  <c r="I33" i="8"/>
  <c r="I34" i="8"/>
  <c r="I35" i="8"/>
  <c r="I36" i="8"/>
  <c r="I37" i="8"/>
  <c r="I38" i="8"/>
  <c r="I39" i="8"/>
  <c r="I40" i="8"/>
  <c r="I41" i="8"/>
  <c r="I42" i="8"/>
  <c r="I43" i="8"/>
  <c r="I44" i="8"/>
  <c r="I45" i="8"/>
  <c r="I46" i="8"/>
  <c r="I47" i="8"/>
  <c r="I48" i="8"/>
  <c r="I49" i="8"/>
  <c r="I50" i="8"/>
  <c r="I51" i="8"/>
  <c r="I52" i="8"/>
  <c r="I53" i="8"/>
  <c r="I54" i="8"/>
  <c r="I55" i="8"/>
  <c r="I56" i="8"/>
  <c r="I57" i="8"/>
  <c r="I58" i="8"/>
  <c r="I59" i="8"/>
  <c r="I60" i="8"/>
  <c r="I61" i="8"/>
  <c r="I62" i="8"/>
  <c r="I63" i="8"/>
  <c r="I64" i="8"/>
  <c r="I65" i="8"/>
  <c r="I66" i="8"/>
  <c r="I67" i="8"/>
  <c r="I68" i="8"/>
  <c r="I69" i="8"/>
  <c r="I70" i="8"/>
  <c r="I71" i="8"/>
  <c r="I72" i="8"/>
  <c r="I73" i="8"/>
  <c r="I74" i="8"/>
  <c r="I75" i="8"/>
  <c r="I76" i="8"/>
  <c r="I77" i="8"/>
  <c r="I78" i="8"/>
  <c r="I79" i="8"/>
  <c r="I80" i="8"/>
  <c r="I81" i="8"/>
  <c r="I82" i="8"/>
  <c r="I83" i="8"/>
  <c r="I84" i="8"/>
  <c r="I85" i="8"/>
  <c r="I86" i="8"/>
  <c r="I87" i="8"/>
  <c r="I88" i="8"/>
  <c r="I89" i="8"/>
  <c r="I90" i="8"/>
  <c r="I91" i="8"/>
  <c r="I92" i="8"/>
  <c r="I93" i="8"/>
  <c r="I94" i="8"/>
  <c r="I95" i="8"/>
  <c r="I96" i="8"/>
  <c r="I97" i="8"/>
  <c r="I98" i="8"/>
  <c r="I99" i="8"/>
  <c r="I100" i="8"/>
  <c r="I101" i="8"/>
  <c r="I102" i="8"/>
  <c r="I103" i="8"/>
  <c r="I104" i="8"/>
  <c r="I105" i="8"/>
  <c r="I106" i="8"/>
  <c r="I107" i="8"/>
  <c r="I108" i="8"/>
  <c r="I109" i="8"/>
  <c r="I110" i="8"/>
  <c r="I111" i="8"/>
  <c r="I112" i="8"/>
  <c r="I113" i="8"/>
  <c r="I114" i="8"/>
  <c r="I115" i="8"/>
  <c r="I116" i="8"/>
  <c r="I117" i="8"/>
  <c r="I118" i="8"/>
  <c r="I119" i="8"/>
  <c r="I120" i="8"/>
  <c r="I121" i="8"/>
  <c r="I122" i="8"/>
  <c r="I123" i="8"/>
  <c r="I124" i="8"/>
  <c r="I125" i="8"/>
  <c r="I126" i="8"/>
  <c r="I127" i="8"/>
  <c r="I128" i="8"/>
  <c r="I129" i="8"/>
  <c r="I130" i="8"/>
  <c r="I131" i="8"/>
  <c r="I132" i="8"/>
  <c r="I133" i="8"/>
  <c r="I134" i="8"/>
  <c r="I135" i="8"/>
  <c r="I136" i="8"/>
  <c r="I137" i="8"/>
  <c r="I138" i="8"/>
  <c r="I139" i="8"/>
  <c r="I140" i="8"/>
  <c r="I141" i="8"/>
  <c r="I142" i="8"/>
  <c r="I143" i="8"/>
  <c r="I144" i="8"/>
  <c r="I145" i="8"/>
  <c r="I146" i="8"/>
  <c r="I147" i="8"/>
  <c r="I148" i="8"/>
  <c r="I149" i="8"/>
  <c r="I150" i="8"/>
  <c r="I151" i="8"/>
  <c r="I152" i="8"/>
  <c r="I153" i="8"/>
  <c r="I154" i="8"/>
  <c r="I155" i="8"/>
  <c r="I156" i="8"/>
  <c r="I157" i="8"/>
  <c r="I158" i="8"/>
  <c r="I159" i="8"/>
  <c r="I160" i="8"/>
  <c r="I161" i="8"/>
  <c r="I162" i="8"/>
  <c r="I163" i="8"/>
  <c r="I164" i="8"/>
  <c r="I165" i="8"/>
  <c r="I166" i="8"/>
  <c r="I167" i="8"/>
  <c r="I168" i="8"/>
  <c r="I169" i="8"/>
  <c r="I170" i="8"/>
  <c r="I171" i="8"/>
  <c r="I172" i="8"/>
  <c r="I173" i="8"/>
  <c r="I174" i="8"/>
  <c r="I175" i="8"/>
  <c r="I176" i="8"/>
  <c r="I177" i="8"/>
  <c r="I178" i="8"/>
  <c r="I179" i="8"/>
  <c r="I180" i="8"/>
  <c r="I181" i="8"/>
  <c r="I182" i="8"/>
  <c r="I183" i="8"/>
  <c r="I184" i="8"/>
  <c r="I185" i="8"/>
  <c r="I186" i="8"/>
  <c r="I187" i="8"/>
  <c r="I188" i="8"/>
  <c r="I189" i="8"/>
  <c r="I190" i="8"/>
  <c r="I191" i="8"/>
  <c r="I192" i="8"/>
  <c r="I193" i="8"/>
  <c r="I194" i="8"/>
  <c r="I195" i="8"/>
  <c r="I196" i="8"/>
  <c r="I197" i="8"/>
  <c r="I198" i="8"/>
  <c r="I199" i="8"/>
  <c r="I200" i="8"/>
  <c r="I201" i="8"/>
  <c r="I202" i="8"/>
  <c r="I203" i="8"/>
  <c r="I204" i="8"/>
  <c r="I205" i="8"/>
  <c r="I206" i="8"/>
  <c r="I207" i="8"/>
  <c r="I208" i="8"/>
  <c r="I209" i="8"/>
  <c r="I210" i="8"/>
  <c r="I211" i="8"/>
  <c r="I212" i="8"/>
  <c r="I213" i="8"/>
  <c r="I214" i="8"/>
  <c r="I215" i="8"/>
  <c r="I216" i="8"/>
  <c r="I217" i="8"/>
  <c r="I218" i="8"/>
  <c r="I219" i="8"/>
  <c r="I220" i="8"/>
  <c r="I221" i="8"/>
  <c r="I222" i="8"/>
  <c r="I223" i="8"/>
  <c r="I224" i="8"/>
  <c r="I225" i="8"/>
  <c r="I226" i="8"/>
  <c r="I227" i="8"/>
  <c r="I228" i="8"/>
  <c r="I229" i="8"/>
  <c r="I230" i="8"/>
  <c r="I231" i="8"/>
  <c r="I232" i="8"/>
  <c r="I233" i="8"/>
  <c r="I234" i="8"/>
  <c r="I235" i="8"/>
  <c r="I236" i="8"/>
  <c r="I237" i="8"/>
  <c r="I238" i="8"/>
  <c r="I239" i="8"/>
  <c r="I240" i="8"/>
  <c r="I241" i="8"/>
  <c r="I242" i="8"/>
  <c r="I243" i="8"/>
  <c r="I244" i="8"/>
  <c r="I245" i="8"/>
  <c r="I246" i="8"/>
  <c r="I247" i="8"/>
  <c r="I248" i="8"/>
  <c r="I249" i="8"/>
  <c r="I250" i="8"/>
  <c r="I251" i="8"/>
  <c r="I252" i="8"/>
  <c r="I253" i="8"/>
  <c r="I254" i="8"/>
  <c r="I255" i="8"/>
  <c r="I256" i="8"/>
  <c r="I257" i="8"/>
  <c r="I258" i="8"/>
  <c r="I259" i="8"/>
  <c r="I260" i="8"/>
  <c r="I261" i="8"/>
  <c r="I262" i="8"/>
  <c r="I263" i="8"/>
  <c r="I264" i="8"/>
  <c r="I265" i="8"/>
  <c r="I266" i="8"/>
  <c r="I267" i="8"/>
  <c r="I268" i="8"/>
  <c r="I269" i="8"/>
  <c r="I270" i="8"/>
  <c r="I271" i="8"/>
  <c r="I272" i="8"/>
  <c r="I273" i="8"/>
  <c r="I274" i="8"/>
  <c r="I275" i="8"/>
  <c r="I276" i="8"/>
  <c r="I277" i="8"/>
  <c r="I278" i="8"/>
  <c r="I279" i="8"/>
  <c r="I280" i="8"/>
  <c r="I281" i="8"/>
  <c r="I282" i="8"/>
  <c r="I283" i="8"/>
  <c r="I284" i="8"/>
  <c r="I285" i="8"/>
  <c r="I286" i="8"/>
  <c r="I287" i="8"/>
  <c r="I288" i="8"/>
  <c r="I289" i="8"/>
  <c r="I290" i="8"/>
  <c r="I291" i="8"/>
  <c r="I292" i="8"/>
  <c r="I293" i="8"/>
  <c r="I294" i="8"/>
  <c r="I295" i="8"/>
  <c r="I296" i="8"/>
  <c r="I297" i="8"/>
  <c r="I298" i="8"/>
  <c r="I299" i="8"/>
  <c r="I300" i="8"/>
  <c r="I301" i="8"/>
  <c r="I302" i="8"/>
  <c r="I303" i="8"/>
  <c r="I304" i="8"/>
  <c r="I305" i="8"/>
  <c r="I306" i="8"/>
  <c r="I307" i="8"/>
  <c r="I308" i="8"/>
  <c r="I309" i="8"/>
  <c r="I310" i="8"/>
  <c r="I311" i="8"/>
  <c r="I312" i="8"/>
  <c r="I6" i="8"/>
  <c r="BH15" i="13"/>
  <c r="BH3" i="13"/>
  <c r="BH4" i="13"/>
  <c r="BH5" i="13"/>
  <c r="BH6" i="13"/>
  <c r="BH8" i="13"/>
  <c r="BH9" i="13"/>
  <c r="BH10" i="13"/>
  <c r="BH11" i="13"/>
  <c r="BH12" i="13"/>
  <c r="BH13" i="13"/>
  <c r="BH14" i="13"/>
  <c r="BH16" i="13"/>
  <c r="BH17" i="13"/>
  <c r="BH18" i="13"/>
  <c r="BH19" i="13"/>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2" i="12"/>
  <c r="BG4" i="13"/>
  <c r="BG5" i="13"/>
  <c r="BG6" i="13"/>
  <c r="BG8" i="13"/>
  <c r="BG9" i="13"/>
  <c r="BG10" i="13"/>
  <c r="BG11" i="13"/>
  <c r="BG12" i="13"/>
  <c r="BG13" i="13"/>
  <c r="BG14" i="13"/>
  <c r="BG15" i="13"/>
  <c r="BG16" i="13"/>
  <c r="BG17" i="13"/>
  <c r="BG18" i="13"/>
  <c r="BG19" i="13"/>
  <c r="BG20" i="13"/>
  <c r="BG3" i="13"/>
  <c r="BE3" i="13"/>
  <c r="BE4" i="13"/>
  <c r="BE5" i="13"/>
  <c r="BE6" i="13"/>
  <c r="BE7" i="13"/>
  <c r="BE8" i="13"/>
  <c r="BE9" i="13"/>
  <c r="BE10" i="13"/>
  <c r="BE11" i="13"/>
  <c r="BE12" i="13"/>
  <c r="BE13" i="13"/>
  <c r="BE14" i="13"/>
  <c r="BE15" i="13"/>
  <c r="BE16" i="13"/>
  <c r="BE17" i="13"/>
  <c r="BE18" i="13"/>
  <c r="BE19" i="13"/>
  <c r="BE20" i="13"/>
  <c r="BD4" i="13"/>
  <c r="BD5" i="13"/>
  <c r="BD6" i="13"/>
  <c r="BD7" i="13"/>
  <c r="BD8" i="13"/>
  <c r="BD9" i="13"/>
  <c r="BD10" i="13"/>
  <c r="BD11" i="13"/>
  <c r="BD12" i="13"/>
  <c r="BD13" i="13"/>
  <c r="BD14" i="13"/>
  <c r="BD15" i="13"/>
  <c r="BD16" i="13"/>
  <c r="BD17" i="13"/>
  <c r="BD18" i="13"/>
  <c r="BD19" i="13"/>
  <c r="BD20" i="13"/>
  <c r="BD3" i="13"/>
  <c r="BA12" i="13"/>
  <c r="BA13" i="13"/>
  <c r="BA14" i="13"/>
  <c r="BB12" i="13"/>
  <c r="BB13" i="13"/>
  <c r="BB14" i="13"/>
  <c r="BA3" i="13"/>
  <c r="BA4" i="13"/>
  <c r="BB4" i="13"/>
  <c r="BA5" i="13"/>
  <c r="BB5" i="13"/>
  <c r="BA6" i="13"/>
  <c r="BB6" i="13"/>
  <c r="BA7" i="13"/>
  <c r="BB7" i="13"/>
  <c r="BA8" i="13"/>
  <c r="BB8" i="13"/>
  <c r="BA9" i="13"/>
  <c r="BB9" i="13"/>
  <c r="BA10" i="13"/>
  <c r="BB10" i="13"/>
  <c r="BA11" i="13"/>
  <c r="BB11" i="13"/>
  <c r="BA15" i="13"/>
  <c r="BB15" i="13"/>
  <c r="BA16" i="13"/>
  <c r="BB16" i="13"/>
  <c r="BA17" i="13"/>
  <c r="BB17" i="13"/>
  <c r="BA18" i="13"/>
  <c r="BB18" i="13"/>
  <c r="BA19" i="13"/>
  <c r="BB19" i="13"/>
  <c r="BA20" i="13"/>
  <c r="BB20" i="13"/>
  <c r="BB3" i="13"/>
  <c r="G308" i="11"/>
  <c r="E308" i="11"/>
  <c r="D308" i="11"/>
  <c r="G307" i="11"/>
  <c r="E307" i="11"/>
  <c r="D307" i="11"/>
  <c r="G306" i="11"/>
  <c r="E306" i="11"/>
  <c r="D306" i="11"/>
  <c r="E305" i="11"/>
  <c r="D305" i="11"/>
  <c r="E304" i="11"/>
  <c r="D304" i="11"/>
  <c r="E303" i="11"/>
  <c r="D303" i="11"/>
  <c r="E302" i="11"/>
  <c r="D302" i="11"/>
  <c r="G301" i="11"/>
  <c r="E301" i="11"/>
  <c r="D301" i="11"/>
  <c r="E300" i="11"/>
  <c r="D300" i="11"/>
  <c r="E299" i="11"/>
  <c r="D299" i="11"/>
  <c r="E298" i="11"/>
  <c r="D298" i="11"/>
  <c r="E297" i="11"/>
  <c r="D297" i="11"/>
  <c r="E296" i="11"/>
  <c r="D296" i="11"/>
  <c r="E295" i="11"/>
  <c r="D295" i="11"/>
  <c r="G294" i="11"/>
  <c r="E294" i="11"/>
  <c r="D294" i="11"/>
  <c r="E293" i="11"/>
  <c r="D293" i="11"/>
  <c r="G292" i="11"/>
  <c r="E292" i="11"/>
  <c r="D292" i="11"/>
  <c r="E291" i="11"/>
  <c r="D291" i="11"/>
  <c r="G290" i="11"/>
  <c r="E290" i="11"/>
  <c r="D290" i="11"/>
  <c r="G289" i="11"/>
  <c r="E289" i="11"/>
  <c r="D289" i="11"/>
  <c r="E288" i="11"/>
  <c r="D288" i="11"/>
  <c r="G287" i="11"/>
  <c r="E287" i="11"/>
  <c r="D287" i="11"/>
  <c r="E286" i="11"/>
  <c r="D286" i="11"/>
  <c r="E285" i="11"/>
  <c r="D285" i="11"/>
  <c r="E284" i="11"/>
  <c r="D284" i="11"/>
  <c r="G283" i="11"/>
  <c r="E283" i="11"/>
  <c r="D283" i="11"/>
  <c r="E282" i="11"/>
  <c r="D282" i="11"/>
  <c r="E281" i="11"/>
  <c r="D281" i="11"/>
  <c r="G280" i="11"/>
  <c r="E280" i="11"/>
  <c r="D280" i="11"/>
  <c r="G279" i="11"/>
  <c r="E279" i="11"/>
  <c r="D279" i="11"/>
  <c r="E278" i="11"/>
  <c r="D278" i="11"/>
  <c r="E277" i="11"/>
  <c r="D277" i="11"/>
  <c r="E276" i="11"/>
  <c r="D276" i="11"/>
  <c r="E275" i="11"/>
  <c r="D275" i="11"/>
  <c r="E274" i="11"/>
  <c r="D274" i="11"/>
  <c r="G273" i="11"/>
  <c r="E273" i="11"/>
  <c r="D273" i="11"/>
  <c r="E272" i="11"/>
  <c r="D272" i="11"/>
  <c r="E271" i="11"/>
  <c r="D271" i="11"/>
  <c r="E270" i="11"/>
  <c r="D270" i="11"/>
  <c r="E269" i="11"/>
  <c r="D269" i="11"/>
  <c r="E268" i="11"/>
  <c r="D268" i="11"/>
  <c r="E267" i="11"/>
  <c r="D267" i="11"/>
  <c r="E266" i="11"/>
  <c r="D266" i="11"/>
  <c r="G265" i="11"/>
  <c r="E265" i="11"/>
  <c r="D265" i="11"/>
  <c r="G264" i="11"/>
  <c r="E264" i="11"/>
  <c r="D264" i="11"/>
  <c r="E263" i="11"/>
  <c r="D263" i="11"/>
  <c r="G262" i="11"/>
  <c r="E262" i="11"/>
  <c r="D262" i="11"/>
  <c r="E261" i="11"/>
  <c r="D261" i="11"/>
  <c r="E260" i="11"/>
  <c r="D260" i="11"/>
  <c r="G259" i="11"/>
  <c r="E259" i="11"/>
  <c r="D259" i="11"/>
  <c r="E258" i="11"/>
  <c r="D258" i="11"/>
  <c r="E257" i="11"/>
  <c r="D257" i="11"/>
  <c r="E256" i="11"/>
  <c r="D256" i="11"/>
  <c r="E255" i="11"/>
  <c r="D255" i="11"/>
  <c r="E254" i="11"/>
  <c r="D254" i="11"/>
  <c r="E253" i="11"/>
  <c r="D253" i="11"/>
  <c r="E252" i="11"/>
  <c r="D252" i="11"/>
  <c r="G251" i="11"/>
  <c r="E251" i="11"/>
  <c r="D251" i="11"/>
  <c r="G250" i="11"/>
  <c r="E250" i="11"/>
  <c r="D250" i="11"/>
  <c r="E249" i="11"/>
  <c r="D249" i="11"/>
  <c r="E248" i="11"/>
  <c r="D248" i="11"/>
  <c r="E247" i="11"/>
  <c r="D247" i="11"/>
  <c r="E246" i="11"/>
  <c r="D246" i="11"/>
  <c r="G245" i="11"/>
  <c r="E245" i="11"/>
  <c r="D245" i="11"/>
  <c r="E244" i="11"/>
  <c r="D244" i="11"/>
  <c r="E243" i="11"/>
  <c r="D243" i="11"/>
  <c r="E242" i="11"/>
  <c r="D242" i="11"/>
  <c r="E241" i="11"/>
  <c r="D241" i="11"/>
  <c r="E240" i="11"/>
  <c r="D240" i="11"/>
  <c r="E239" i="11"/>
  <c r="D239" i="11"/>
  <c r="E238" i="11"/>
  <c r="D238" i="11"/>
  <c r="G237" i="11"/>
  <c r="E237" i="11"/>
  <c r="D237" i="11"/>
  <c r="E236" i="11"/>
  <c r="D236" i="11"/>
  <c r="E235" i="11"/>
  <c r="D235" i="11"/>
  <c r="G234" i="11"/>
  <c r="E234" i="11"/>
  <c r="D234" i="11"/>
  <c r="G233" i="11"/>
  <c r="E233" i="11"/>
  <c r="D233" i="11"/>
  <c r="E232" i="11"/>
  <c r="D232" i="11"/>
  <c r="G231" i="11"/>
  <c r="E231" i="11"/>
  <c r="D231" i="11"/>
  <c r="E230" i="11"/>
  <c r="D230" i="11"/>
  <c r="E229" i="11"/>
  <c r="D229" i="11"/>
  <c r="G228" i="11"/>
  <c r="E228" i="11"/>
  <c r="D228" i="11"/>
  <c r="E227" i="11"/>
  <c r="D227" i="11"/>
  <c r="E226" i="11"/>
  <c r="D226" i="11"/>
  <c r="E225" i="11"/>
  <c r="D225" i="11"/>
  <c r="G224" i="11"/>
  <c r="E224" i="11"/>
  <c r="D224" i="11"/>
  <c r="G223" i="11"/>
  <c r="E223" i="11"/>
  <c r="D223" i="11"/>
  <c r="G222" i="11"/>
  <c r="E222" i="11"/>
  <c r="D222" i="11"/>
  <c r="E221" i="11"/>
  <c r="D221" i="11"/>
  <c r="E220" i="11"/>
  <c r="D220" i="11"/>
  <c r="E219" i="11"/>
  <c r="D219" i="11"/>
  <c r="E218" i="11"/>
  <c r="D218" i="11"/>
  <c r="G217" i="11"/>
  <c r="E217" i="11"/>
  <c r="D217" i="11"/>
  <c r="E216" i="11"/>
  <c r="D216" i="11"/>
  <c r="E215" i="11"/>
  <c r="D215" i="11"/>
  <c r="E214" i="11"/>
  <c r="D214" i="11"/>
  <c r="E213" i="11"/>
  <c r="D213" i="11"/>
  <c r="E212" i="11"/>
  <c r="D212" i="11"/>
  <c r="E211" i="11"/>
  <c r="D211" i="11"/>
  <c r="E210" i="11"/>
  <c r="D210" i="11"/>
  <c r="E209" i="11"/>
  <c r="D209" i="11"/>
  <c r="G208" i="11"/>
  <c r="E208" i="11"/>
  <c r="D208" i="11"/>
  <c r="E207" i="11"/>
  <c r="D207" i="11"/>
  <c r="G206" i="11"/>
  <c r="E206" i="11"/>
  <c r="D206" i="11"/>
  <c r="G205" i="11"/>
  <c r="E205" i="11"/>
  <c r="D205" i="11"/>
  <c r="E204" i="11"/>
  <c r="D204" i="11"/>
  <c r="G203" i="11"/>
  <c r="E203" i="11"/>
  <c r="D203" i="11"/>
  <c r="E202" i="11"/>
  <c r="D202" i="11"/>
  <c r="E201" i="11"/>
  <c r="D201" i="11"/>
  <c r="G200" i="11"/>
  <c r="E200" i="11"/>
  <c r="D200" i="11"/>
  <c r="E199" i="11"/>
  <c r="D199" i="11"/>
  <c r="E198" i="11"/>
  <c r="D198" i="11"/>
  <c r="E197" i="11"/>
  <c r="D197" i="11"/>
  <c r="G196" i="11"/>
  <c r="E196" i="11"/>
  <c r="D196" i="11"/>
  <c r="G195" i="11"/>
  <c r="E195" i="11"/>
  <c r="D195" i="11"/>
  <c r="E194" i="11"/>
  <c r="D194" i="11"/>
  <c r="E193" i="11"/>
  <c r="D193" i="11"/>
  <c r="E192" i="11"/>
  <c r="D192" i="11"/>
  <c r="E191" i="11"/>
  <c r="D191" i="11"/>
  <c r="E190" i="11"/>
  <c r="D190" i="11"/>
  <c r="E189" i="11"/>
  <c r="D189" i="11"/>
  <c r="E188" i="11"/>
  <c r="D188" i="11"/>
  <c r="E187" i="11"/>
  <c r="D187" i="11"/>
  <c r="E186" i="11"/>
  <c r="D186" i="11"/>
  <c r="E185" i="11"/>
  <c r="D185" i="11"/>
  <c r="E184" i="11"/>
  <c r="D184" i="11"/>
  <c r="E183" i="11"/>
  <c r="D183" i="11"/>
  <c r="G182" i="11"/>
  <c r="E182" i="11"/>
  <c r="D182" i="11"/>
  <c r="E181" i="11"/>
  <c r="D181" i="11"/>
  <c r="G180" i="11"/>
  <c r="E180" i="11"/>
  <c r="D180" i="11"/>
  <c r="E179" i="11"/>
  <c r="D179" i="11"/>
  <c r="G178" i="11"/>
  <c r="E178" i="11"/>
  <c r="D178" i="11"/>
  <c r="G177" i="11"/>
  <c r="E177" i="11"/>
  <c r="D177" i="11"/>
  <c r="E176" i="11"/>
  <c r="D176" i="11"/>
  <c r="G175" i="11"/>
  <c r="E175" i="11"/>
  <c r="D175" i="11"/>
  <c r="E174" i="11"/>
  <c r="D174" i="11"/>
  <c r="E173" i="11"/>
  <c r="D173" i="11"/>
  <c r="E172" i="11"/>
  <c r="D172" i="11"/>
  <c r="G171" i="11"/>
  <c r="E171" i="11"/>
  <c r="D171" i="11"/>
  <c r="E170" i="11"/>
  <c r="D170" i="11"/>
  <c r="E169" i="11"/>
  <c r="D169" i="11"/>
  <c r="G168" i="11"/>
  <c r="E168" i="11"/>
  <c r="D168" i="11"/>
  <c r="G167" i="11"/>
  <c r="E167" i="11"/>
  <c r="D167" i="11"/>
  <c r="E166" i="11"/>
  <c r="D166" i="11"/>
  <c r="E165" i="11"/>
  <c r="D165" i="11"/>
  <c r="E164" i="11"/>
  <c r="D164" i="11"/>
  <c r="E163" i="11"/>
  <c r="D163" i="11"/>
  <c r="E162" i="11"/>
  <c r="D162" i="11"/>
  <c r="G161" i="11"/>
  <c r="E161" i="11"/>
  <c r="D161" i="11"/>
  <c r="E160" i="11"/>
  <c r="D160" i="11"/>
  <c r="E159" i="11"/>
  <c r="D159" i="11"/>
  <c r="E158" i="11"/>
  <c r="D158" i="11"/>
  <c r="E157" i="11"/>
  <c r="D157" i="11"/>
  <c r="E156" i="11"/>
  <c r="D156" i="11"/>
  <c r="E155" i="11"/>
  <c r="D155" i="11"/>
  <c r="G154" i="11"/>
  <c r="E154" i="11"/>
  <c r="D154" i="11"/>
  <c r="E153" i="11"/>
  <c r="D153" i="11"/>
  <c r="G152" i="11"/>
  <c r="E152" i="11"/>
  <c r="D152" i="11"/>
  <c r="E151" i="11"/>
  <c r="D151" i="11"/>
  <c r="G150" i="11"/>
  <c r="E150" i="11"/>
  <c r="D150" i="11"/>
  <c r="G149" i="11"/>
  <c r="E149" i="11"/>
  <c r="D149" i="11"/>
  <c r="E148" i="11"/>
  <c r="D148" i="11"/>
  <c r="G147" i="11"/>
  <c r="E147" i="11"/>
  <c r="D147" i="11"/>
  <c r="E146" i="11"/>
  <c r="D146" i="11"/>
  <c r="E145" i="11"/>
  <c r="D145" i="11"/>
  <c r="E144" i="11"/>
  <c r="D144" i="11"/>
  <c r="G143" i="11"/>
  <c r="E143" i="11"/>
  <c r="D143" i="11"/>
  <c r="E142" i="11"/>
  <c r="D142" i="11"/>
  <c r="E141" i="11"/>
  <c r="D141" i="11"/>
  <c r="G140" i="11"/>
  <c r="E140" i="11"/>
  <c r="D140" i="11"/>
  <c r="G139" i="11"/>
  <c r="E139" i="11"/>
  <c r="D139" i="11"/>
  <c r="G138" i="11"/>
  <c r="E138" i="11"/>
  <c r="D138" i="11"/>
  <c r="E137" i="11"/>
  <c r="D137" i="11"/>
  <c r="E136" i="11"/>
  <c r="D136" i="11"/>
  <c r="E135" i="11"/>
  <c r="D135" i="11"/>
  <c r="E134" i="11"/>
  <c r="D134" i="11"/>
  <c r="G133" i="11"/>
  <c r="E133" i="11"/>
  <c r="D133" i="11"/>
  <c r="E132" i="11"/>
  <c r="D132" i="11"/>
  <c r="E131" i="11"/>
  <c r="D131" i="11"/>
  <c r="E130" i="11"/>
  <c r="D130" i="11"/>
  <c r="E129" i="11"/>
  <c r="D129" i="11"/>
  <c r="E128" i="11"/>
  <c r="D128" i="11"/>
  <c r="E127" i="11"/>
  <c r="D127" i="11"/>
  <c r="G126" i="11"/>
  <c r="E126" i="11"/>
  <c r="D126" i="11"/>
  <c r="E125" i="11"/>
  <c r="D125" i="11"/>
  <c r="E124" i="11"/>
  <c r="D124" i="11"/>
  <c r="E123" i="11"/>
  <c r="D123" i="11"/>
  <c r="E122" i="11"/>
  <c r="D122" i="11"/>
  <c r="G121" i="11"/>
  <c r="E121" i="11"/>
  <c r="D121" i="11"/>
  <c r="E120" i="11"/>
  <c r="D120" i="11"/>
  <c r="G119" i="11"/>
  <c r="E119" i="11"/>
  <c r="D119" i="11"/>
  <c r="E118" i="11"/>
  <c r="D118" i="11"/>
  <c r="E117" i="11"/>
  <c r="D117" i="11"/>
  <c r="G116" i="11"/>
  <c r="E116" i="11"/>
  <c r="D116" i="11"/>
  <c r="G115" i="11"/>
  <c r="E115" i="11"/>
  <c r="D115" i="11"/>
  <c r="E114" i="11"/>
  <c r="D114" i="11"/>
  <c r="E113" i="11"/>
  <c r="D113" i="11"/>
  <c r="G112" i="11"/>
  <c r="E112" i="11"/>
  <c r="D112" i="11"/>
  <c r="G111" i="11"/>
  <c r="E111" i="11"/>
  <c r="D111" i="11"/>
  <c r="G110" i="11"/>
  <c r="E110" i="11"/>
  <c r="D110" i="11"/>
  <c r="E109" i="11"/>
  <c r="D109" i="11"/>
  <c r="E108" i="11"/>
  <c r="D108" i="11"/>
  <c r="E107" i="11"/>
  <c r="D107" i="11"/>
  <c r="E106" i="11"/>
  <c r="D106" i="11"/>
  <c r="G105" i="11"/>
  <c r="E105" i="11"/>
  <c r="D105" i="11"/>
  <c r="E104" i="11"/>
  <c r="D104" i="11"/>
  <c r="E103" i="11"/>
  <c r="D103" i="11"/>
  <c r="E102" i="11"/>
  <c r="D102" i="11"/>
  <c r="E101" i="11"/>
  <c r="D101" i="11"/>
  <c r="E100" i="11"/>
  <c r="D100" i="11"/>
  <c r="E99" i="11"/>
  <c r="D99" i="11"/>
  <c r="G98" i="11"/>
  <c r="E98" i="11"/>
  <c r="D98" i="11"/>
  <c r="E97" i="11"/>
  <c r="D97" i="11"/>
  <c r="E96" i="11"/>
  <c r="D96" i="11"/>
  <c r="E95" i="11"/>
  <c r="D95" i="11"/>
  <c r="G94" i="11"/>
  <c r="E94" i="11"/>
  <c r="D94" i="11"/>
  <c r="G93" i="11"/>
  <c r="E93" i="11"/>
  <c r="D93" i="11"/>
  <c r="E92" i="11"/>
  <c r="D92" i="11"/>
  <c r="G91" i="11"/>
  <c r="E91" i="11"/>
  <c r="D91" i="11"/>
  <c r="E90" i="11"/>
  <c r="D90" i="11"/>
  <c r="E89" i="11"/>
  <c r="D89" i="11"/>
  <c r="E88" i="11"/>
  <c r="D88" i="11"/>
  <c r="G87" i="11"/>
  <c r="E87" i="11"/>
  <c r="D87" i="11"/>
  <c r="E86" i="11"/>
  <c r="D86" i="11"/>
  <c r="E85" i="11"/>
  <c r="D85" i="11"/>
  <c r="G84" i="11"/>
  <c r="E84" i="11"/>
  <c r="D84" i="11"/>
  <c r="G83" i="11"/>
  <c r="E83" i="11"/>
  <c r="D83" i="11"/>
  <c r="E82" i="11"/>
  <c r="D82" i="11"/>
  <c r="E81" i="11"/>
  <c r="D81" i="11"/>
  <c r="E80" i="11"/>
  <c r="D80" i="11"/>
  <c r="E79" i="11"/>
  <c r="D79" i="11"/>
  <c r="E78" i="11"/>
  <c r="D78" i="11"/>
  <c r="G77" i="11"/>
  <c r="E77" i="11"/>
  <c r="D77" i="11"/>
  <c r="E76" i="11"/>
  <c r="D76" i="11"/>
  <c r="E75" i="11"/>
  <c r="D75" i="11"/>
  <c r="E74" i="11"/>
  <c r="D74" i="11"/>
  <c r="E73" i="11"/>
  <c r="D73" i="11"/>
  <c r="E72" i="11"/>
  <c r="D72" i="11"/>
  <c r="E71" i="11"/>
  <c r="D71" i="11"/>
  <c r="G70" i="11"/>
  <c r="E70" i="11"/>
  <c r="D70" i="11"/>
  <c r="E69" i="11"/>
  <c r="D69" i="11"/>
  <c r="G68" i="11"/>
  <c r="E68" i="11"/>
  <c r="D68" i="11"/>
  <c r="E67" i="11"/>
  <c r="D67" i="11"/>
  <c r="G66" i="11"/>
  <c r="E66" i="11"/>
  <c r="D66" i="11"/>
  <c r="G65" i="11"/>
  <c r="E65" i="11"/>
  <c r="D65" i="11"/>
  <c r="E64" i="11"/>
  <c r="D64" i="11"/>
  <c r="G63" i="11"/>
  <c r="E63" i="11"/>
  <c r="D63" i="11"/>
  <c r="E62" i="11"/>
  <c r="D62" i="11"/>
  <c r="E61" i="11"/>
  <c r="D61" i="11"/>
  <c r="E60" i="11"/>
  <c r="D60" i="11"/>
  <c r="G59" i="11"/>
  <c r="E59" i="11"/>
  <c r="D59" i="11"/>
  <c r="E58" i="11"/>
  <c r="D58" i="11"/>
  <c r="E57" i="11"/>
  <c r="D57" i="11"/>
  <c r="E56" i="11"/>
  <c r="D56" i="11"/>
  <c r="G55" i="11"/>
  <c r="E55" i="11"/>
  <c r="D55" i="11"/>
  <c r="G54" i="11"/>
  <c r="E54" i="11"/>
  <c r="D54" i="11"/>
  <c r="E53" i="11"/>
  <c r="D53" i="11"/>
  <c r="E52" i="11"/>
  <c r="D52" i="11"/>
  <c r="E51" i="11"/>
  <c r="D51" i="11"/>
  <c r="E50" i="11"/>
  <c r="D50" i="11"/>
  <c r="G49" i="11"/>
  <c r="E49" i="11"/>
  <c r="D49" i="11"/>
  <c r="E48" i="11"/>
  <c r="D48" i="11"/>
  <c r="E47" i="11"/>
  <c r="D47" i="11"/>
  <c r="E46" i="11"/>
  <c r="D46" i="11"/>
  <c r="E45" i="11"/>
  <c r="D45" i="11"/>
  <c r="E44" i="11"/>
  <c r="D44" i="11"/>
  <c r="E43" i="11"/>
  <c r="D43" i="11"/>
  <c r="G42" i="11"/>
  <c r="E42" i="11"/>
  <c r="D42" i="11"/>
  <c r="E41" i="11"/>
  <c r="D41" i="11"/>
  <c r="E40" i="11"/>
  <c r="D40" i="11"/>
  <c r="E39" i="11"/>
  <c r="D39" i="11"/>
  <c r="G38" i="11"/>
  <c r="E38" i="11"/>
  <c r="D38" i="11"/>
  <c r="G37" i="11"/>
  <c r="E37" i="11"/>
  <c r="D37" i="11"/>
  <c r="E36" i="11"/>
  <c r="D36" i="11"/>
  <c r="G35" i="11"/>
  <c r="E35" i="11"/>
  <c r="D35" i="11"/>
  <c r="E34" i="11"/>
  <c r="D34" i="11"/>
  <c r="G33" i="11"/>
  <c r="E33" i="11"/>
  <c r="D33" i="11"/>
  <c r="G32" i="11"/>
  <c r="E32" i="11"/>
  <c r="D32" i="11"/>
  <c r="E31" i="11"/>
  <c r="D31" i="11"/>
  <c r="E30" i="11"/>
  <c r="D30" i="11"/>
  <c r="E29" i="11"/>
  <c r="D29" i="11"/>
  <c r="G28" i="11"/>
  <c r="E28" i="11"/>
  <c r="D28" i="11"/>
  <c r="O27" i="11"/>
  <c r="N27" i="11"/>
  <c r="K27" i="11"/>
  <c r="E27" i="11"/>
  <c r="D27" i="11"/>
  <c r="O26" i="11"/>
  <c r="N26" i="11"/>
  <c r="K26" i="11"/>
  <c r="E26" i="11"/>
  <c r="D26" i="11"/>
  <c r="O25" i="11"/>
  <c r="N25" i="11"/>
  <c r="K25" i="11"/>
  <c r="G25" i="11"/>
  <c r="E25" i="11"/>
  <c r="D25" i="11"/>
  <c r="O24" i="11"/>
  <c r="N24" i="11"/>
  <c r="K24" i="11"/>
  <c r="E24" i="11"/>
  <c r="D24" i="11"/>
  <c r="O23" i="11"/>
  <c r="N23" i="11"/>
  <c r="K23" i="11"/>
  <c r="E23" i="11"/>
  <c r="D23" i="11"/>
  <c r="O22" i="11"/>
  <c r="N22" i="11"/>
  <c r="K22" i="11"/>
  <c r="E22" i="11"/>
  <c r="D22" i="11"/>
  <c r="O21" i="11"/>
  <c r="N21" i="11"/>
  <c r="K21" i="11"/>
  <c r="G21" i="11"/>
  <c r="E21" i="11"/>
  <c r="D21" i="11"/>
  <c r="O20" i="11"/>
  <c r="N20" i="11"/>
  <c r="K20" i="11"/>
  <c r="G20" i="11"/>
  <c r="E20" i="11"/>
  <c r="D20" i="11"/>
  <c r="O19" i="11"/>
  <c r="N19" i="11"/>
  <c r="K19" i="11"/>
  <c r="E19" i="11"/>
  <c r="D19" i="11"/>
  <c r="O18" i="11"/>
  <c r="N18" i="11"/>
  <c r="K18" i="11"/>
  <c r="G18" i="11"/>
  <c r="E18" i="11"/>
  <c r="D18" i="11"/>
  <c r="O17" i="11"/>
  <c r="N17" i="11"/>
  <c r="K17" i="11"/>
  <c r="E17" i="11"/>
  <c r="D17" i="11"/>
  <c r="O16" i="11"/>
  <c r="N16" i="11"/>
  <c r="K16" i="11"/>
  <c r="E16" i="11"/>
  <c r="D16" i="11"/>
  <c r="O15" i="11"/>
  <c r="N15" i="11"/>
  <c r="K15" i="11"/>
  <c r="E15" i="11"/>
  <c r="D15" i="11"/>
  <c r="O14" i="11"/>
  <c r="N14" i="11"/>
  <c r="K14" i="11"/>
  <c r="G14" i="11"/>
  <c r="E14" i="11"/>
  <c r="D14" i="11"/>
  <c r="O13" i="11"/>
  <c r="N13" i="11"/>
  <c r="K13" i="11"/>
  <c r="G13" i="11"/>
  <c r="E13" i="11"/>
  <c r="D13" i="11"/>
  <c r="O12" i="11"/>
  <c r="N12" i="11"/>
  <c r="K12" i="11"/>
  <c r="E12" i="11"/>
  <c r="D12" i="11"/>
  <c r="O11" i="11"/>
  <c r="N11" i="11"/>
  <c r="K11" i="11"/>
  <c r="E11" i="11"/>
  <c r="D11" i="11"/>
  <c r="O10" i="11"/>
  <c r="N10" i="11"/>
  <c r="K10" i="11"/>
  <c r="G10" i="11"/>
  <c r="E10" i="11"/>
  <c r="D10" i="11"/>
  <c r="O9" i="11"/>
  <c r="N9" i="11"/>
  <c r="K9" i="11"/>
  <c r="E9" i="11"/>
  <c r="D9" i="11"/>
  <c r="O8" i="11"/>
  <c r="N8" i="11"/>
  <c r="K8" i="11"/>
  <c r="E8" i="11"/>
  <c r="D8" i="11"/>
  <c r="T7" i="11"/>
  <c r="O7" i="11"/>
  <c r="N7" i="11"/>
  <c r="K7" i="11"/>
  <c r="G7" i="11"/>
  <c r="E7" i="11"/>
  <c r="D7" i="11"/>
  <c r="R6" i="11"/>
  <c r="O6" i="11"/>
  <c r="N6" i="11"/>
  <c r="K6" i="11"/>
  <c r="E6" i="11"/>
  <c r="D6" i="11"/>
  <c r="O5" i="11"/>
  <c r="N5" i="11"/>
  <c r="K5" i="11"/>
  <c r="E5" i="11"/>
  <c r="D5" i="11"/>
  <c r="O4" i="11"/>
  <c r="N4" i="11"/>
  <c r="K4" i="11"/>
  <c r="E4" i="11"/>
  <c r="D4" i="11"/>
  <c r="T3" i="11"/>
  <c r="O3" i="11"/>
  <c r="N3" i="11"/>
  <c r="K3" i="11"/>
  <c r="G3" i="11"/>
  <c r="E3" i="11"/>
  <c r="D3" i="11"/>
  <c r="R2" i="11"/>
  <c r="N2" i="11"/>
  <c r="D2" i="11"/>
  <c r="I27" i="13"/>
  <c r="I26" i="13"/>
  <c r="I25" i="13"/>
  <c r="I24" i="13"/>
  <c r="I23" i="13"/>
  <c r="I22" i="13"/>
  <c r="I21" i="13"/>
  <c r="I20" i="13"/>
  <c r="I19" i="13"/>
  <c r="I18" i="13"/>
  <c r="I17" i="13"/>
  <c r="I16" i="13"/>
  <c r="I15" i="13"/>
  <c r="I14" i="13"/>
  <c r="I13" i="13"/>
  <c r="I12" i="13"/>
  <c r="I11" i="13"/>
  <c r="I10" i="13"/>
  <c r="I9" i="13"/>
  <c r="I8" i="13"/>
  <c r="I7" i="13"/>
  <c r="I6" i="13"/>
  <c r="I5" i="13"/>
  <c r="I4" i="13"/>
  <c r="I3" i="13"/>
  <c r="A2" i="13"/>
  <c r="I311" i="4"/>
  <c r="G311" i="4"/>
  <c r="E311" i="4"/>
  <c r="J308" i="4"/>
  <c r="I308" i="4"/>
  <c r="H308" i="4"/>
  <c r="G308" i="4"/>
  <c r="F308" i="4"/>
  <c r="E308" i="4"/>
  <c r="J307" i="4"/>
  <c r="I307" i="4"/>
  <c r="H307" i="4"/>
  <c r="G307" i="4"/>
  <c r="F307" i="4"/>
  <c r="E307" i="4"/>
  <c r="J306" i="4"/>
  <c r="I306" i="4"/>
  <c r="H306" i="4"/>
  <c r="G306" i="4"/>
  <c r="F306" i="4"/>
  <c r="E306" i="4"/>
  <c r="J305" i="4"/>
  <c r="I305" i="4"/>
  <c r="H305" i="4"/>
  <c r="G305" i="4"/>
  <c r="F305" i="4"/>
  <c r="E305" i="4"/>
  <c r="J304" i="4"/>
  <c r="I304" i="4"/>
  <c r="H304" i="4"/>
  <c r="G304" i="4"/>
  <c r="F304" i="4"/>
  <c r="E304" i="4"/>
  <c r="J303" i="4"/>
  <c r="I303" i="4"/>
  <c r="H303" i="4"/>
  <c r="G303" i="4"/>
  <c r="F303" i="4"/>
  <c r="E303" i="4"/>
  <c r="J302" i="4"/>
  <c r="I302" i="4"/>
  <c r="H302" i="4"/>
  <c r="G302" i="4"/>
  <c r="F302" i="4"/>
  <c r="E302" i="4"/>
  <c r="J301" i="4"/>
  <c r="I301" i="4"/>
  <c r="H301" i="4"/>
  <c r="G301" i="4"/>
  <c r="F301" i="4"/>
  <c r="E301" i="4"/>
  <c r="J300" i="4"/>
  <c r="I300" i="4"/>
  <c r="H300" i="4"/>
  <c r="G300" i="4"/>
  <c r="F300" i="4"/>
  <c r="E300" i="4"/>
  <c r="J299" i="4"/>
  <c r="I299" i="4"/>
  <c r="H299" i="4"/>
  <c r="G299" i="4"/>
  <c r="F299" i="4"/>
  <c r="E299" i="4"/>
  <c r="J298" i="4"/>
  <c r="I298" i="4"/>
  <c r="H298" i="4"/>
  <c r="G298" i="4"/>
  <c r="F298" i="4"/>
  <c r="E298" i="4"/>
  <c r="J297" i="4"/>
  <c r="I297" i="4"/>
  <c r="H297" i="4"/>
  <c r="G297" i="4"/>
  <c r="F297" i="4"/>
  <c r="E297" i="4"/>
  <c r="J296" i="4"/>
  <c r="I296" i="4"/>
  <c r="H296" i="4"/>
  <c r="G296" i="4"/>
  <c r="F296" i="4"/>
  <c r="E296" i="4"/>
  <c r="J295" i="4"/>
  <c r="I295" i="4"/>
  <c r="H295" i="4"/>
  <c r="G295" i="4"/>
  <c r="F295" i="4"/>
  <c r="E295" i="4"/>
  <c r="J294" i="4"/>
  <c r="I294" i="4"/>
  <c r="H294" i="4"/>
  <c r="G294" i="4"/>
  <c r="F294" i="4"/>
  <c r="E294" i="4"/>
  <c r="J293" i="4"/>
  <c r="I293" i="4"/>
  <c r="H293" i="4"/>
  <c r="G293" i="4"/>
  <c r="F293" i="4"/>
  <c r="E293" i="4"/>
  <c r="J292" i="4"/>
  <c r="I292" i="4"/>
  <c r="H292" i="4"/>
  <c r="G292" i="4"/>
  <c r="F292" i="4"/>
  <c r="E292" i="4"/>
  <c r="J291" i="4"/>
  <c r="I291" i="4"/>
  <c r="H291" i="4"/>
  <c r="G291" i="4"/>
  <c r="F291" i="4"/>
  <c r="E291" i="4"/>
  <c r="J290" i="4"/>
  <c r="I290" i="4"/>
  <c r="H290" i="4"/>
  <c r="G290" i="4"/>
  <c r="F290" i="4"/>
  <c r="E290" i="4"/>
  <c r="J289" i="4"/>
  <c r="I289" i="4"/>
  <c r="H289" i="4"/>
  <c r="G289" i="4"/>
  <c r="F289" i="4"/>
  <c r="E289" i="4"/>
  <c r="J288" i="4"/>
  <c r="I288" i="4"/>
  <c r="H288" i="4"/>
  <c r="G288" i="4"/>
  <c r="F288" i="4"/>
  <c r="E288" i="4"/>
  <c r="J287" i="4"/>
  <c r="I287" i="4"/>
  <c r="H287" i="4"/>
  <c r="G287" i="4"/>
  <c r="F287" i="4"/>
  <c r="E287" i="4"/>
  <c r="J286" i="4"/>
  <c r="I286" i="4"/>
  <c r="H286" i="4"/>
  <c r="G286" i="4"/>
  <c r="F286" i="4"/>
  <c r="E286" i="4"/>
  <c r="J285" i="4"/>
  <c r="I285" i="4"/>
  <c r="H285" i="4"/>
  <c r="G285" i="4"/>
  <c r="F285" i="4"/>
  <c r="E285" i="4"/>
  <c r="J284" i="4"/>
  <c r="I284" i="4"/>
  <c r="H284" i="4"/>
  <c r="G284" i="4"/>
  <c r="F284" i="4"/>
  <c r="E284" i="4"/>
  <c r="J283" i="4"/>
  <c r="I283" i="4"/>
  <c r="H283" i="4"/>
  <c r="G283" i="4"/>
  <c r="F283" i="4"/>
  <c r="E283" i="4"/>
  <c r="J282" i="4"/>
  <c r="I282" i="4"/>
  <c r="H282" i="4"/>
  <c r="G282" i="4"/>
  <c r="F282" i="4"/>
  <c r="E282" i="4"/>
  <c r="J281" i="4"/>
  <c r="I281" i="4"/>
  <c r="H281" i="4"/>
  <c r="G281" i="4"/>
  <c r="F281" i="4"/>
  <c r="E281" i="4"/>
  <c r="J280" i="4"/>
  <c r="I280" i="4"/>
  <c r="H280" i="4"/>
  <c r="G280" i="4"/>
  <c r="F280" i="4"/>
  <c r="E280" i="4"/>
  <c r="J279" i="4"/>
  <c r="I279" i="4"/>
  <c r="H279" i="4"/>
  <c r="G279" i="4"/>
  <c r="F279" i="4"/>
  <c r="E279" i="4"/>
  <c r="J278" i="4"/>
  <c r="I278" i="4"/>
  <c r="H278" i="4"/>
  <c r="G278" i="4"/>
  <c r="F278" i="4"/>
  <c r="E278" i="4"/>
  <c r="J277" i="4"/>
  <c r="I277" i="4"/>
  <c r="H277" i="4"/>
  <c r="G277" i="4"/>
  <c r="F277" i="4"/>
  <c r="E277" i="4"/>
  <c r="J276" i="4"/>
  <c r="I276" i="4"/>
  <c r="H276" i="4"/>
  <c r="G276" i="4"/>
  <c r="F276" i="4"/>
  <c r="E276" i="4"/>
  <c r="J275" i="4"/>
  <c r="I275" i="4"/>
  <c r="H275" i="4"/>
  <c r="G275" i="4"/>
  <c r="F275" i="4"/>
  <c r="E275" i="4"/>
  <c r="J274" i="4"/>
  <c r="I274" i="4"/>
  <c r="H274" i="4"/>
  <c r="G274" i="4"/>
  <c r="F274" i="4"/>
  <c r="E274" i="4"/>
  <c r="J273" i="4"/>
  <c r="I273" i="4"/>
  <c r="H273" i="4"/>
  <c r="G273" i="4"/>
  <c r="F273" i="4"/>
  <c r="E273" i="4"/>
  <c r="J272" i="4"/>
  <c r="I272" i="4"/>
  <c r="H272" i="4"/>
  <c r="G272" i="4"/>
  <c r="F272" i="4"/>
  <c r="E272" i="4"/>
  <c r="J271" i="4"/>
  <c r="I271" i="4"/>
  <c r="H271" i="4"/>
  <c r="G271" i="4"/>
  <c r="F271" i="4"/>
  <c r="E271" i="4"/>
  <c r="J270" i="4"/>
  <c r="I270" i="4"/>
  <c r="H270" i="4"/>
  <c r="G270" i="4"/>
  <c r="F270" i="4"/>
  <c r="E270" i="4"/>
  <c r="J269" i="4"/>
  <c r="I269" i="4"/>
  <c r="H269" i="4"/>
  <c r="G269" i="4"/>
  <c r="F269" i="4"/>
  <c r="E269" i="4"/>
  <c r="J268" i="4"/>
  <c r="I268" i="4"/>
  <c r="H268" i="4"/>
  <c r="G268" i="4"/>
  <c r="F268" i="4"/>
  <c r="E268" i="4"/>
  <c r="J267" i="4"/>
  <c r="I267" i="4"/>
  <c r="H267" i="4"/>
  <c r="G267" i="4"/>
  <c r="F267" i="4"/>
  <c r="E267" i="4"/>
  <c r="J266" i="4"/>
  <c r="I266" i="4"/>
  <c r="H266" i="4"/>
  <c r="G266" i="4"/>
  <c r="F266" i="4"/>
  <c r="E266" i="4"/>
  <c r="J265" i="4"/>
  <c r="I265" i="4"/>
  <c r="H265" i="4"/>
  <c r="G265" i="4"/>
  <c r="F265" i="4"/>
  <c r="E265" i="4"/>
  <c r="J264" i="4"/>
  <c r="I264" i="4"/>
  <c r="H264" i="4"/>
  <c r="G264" i="4"/>
  <c r="F264" i="4"/>
  <c r="E264" i="4"/>
  <c r="J263" i="4"/>
  <c r="I263" i="4"/>
  <c r="H263" i="4"/>
  <c r="G263" i="4"/>
  <c r="F263" i="4"/>
  <c r="E263" i="4"/>
  <c r="J262" i="4"/>
  <c r="I262" i="4"/>
  <c r="H262" i="4"/>
  <c r="G262" i="4"/>
  <c r="F262" i="4"/>
  <c r="E262" i="4"/>
  <c r="J261" i="4"/>
  <c r="I261" i="4"/>
  <c r="H261" i="4"/>
  <c r="G261" i="4"/>
  <c r="F261" i="4"/>
  <c r="E261" i="4"/>
  <c r="J260" i="4"/>
  <c r="I260" i="4"/>
  <c r="H260" i="4"/>
  <c r="G260" i="4"/>
  <c r="F260" i="4"/>
  <c r="E260" i="4"/>
  <c r="J259" i="4"/>
  <c r="I259" i="4"/>
  <c r="H259" i="4"/>
  <c r="G259" i="4"/>
  <c r="F259" i="4"/>
  <c r="E259" i="4"/>
  <c r="J258" i="4"/>
  <c r="I258" i="4"/>
  <c r="H258" i="4"/>
  <c r="G258" i="4"/>
  <c r="F258" i="4"/>
  <c r="E258" i="4"/>
  <c r="J257" i="4"/>
  <c r="I257" i="4"/>
  <c r="H257" i="4"/>
  <c r="G257" i="4"/>
  <c r="F257" i="4"/>
  <c r="E257" i="4"/>
  <c r="J256" i="4"/>
  <c r="I256" i="4"/>
  <c r="H256" i="4"/>
  <c r="G256" i="4"/>
  <c r="F256" i="4"/>
  <c r="E256" i="4"/>
  <c r="J255" i="4"/>
  <c r="I255" i="4"/>
  <c r="H255" i="4"/>
  <c r="G255" i="4"/>
  <c r="F255" i="4"/>
  <c r="E255" i="4"/>
  <c r="J254" i="4"/>
  <c r="I254" i="4"/>
  <c r="H254" i="4"/>
  <c r="G254" i="4"/>
  <c r="F254" i="4"/>
  <c r="E254" i="4"/>
  <c r="J253" i="4"/>
  <c r="I253" i="4"/>
  <c r="H253" i="4"/>
  <c r="G253" i="4"/>
  <c r="F253" i="4"/>
  <c r="E253" i="4"/>
  <c r="J252" i="4"/>
  <c r="I252" i="4"/>
  <c r="H252" i="4"/>
  <c r="G252" i="4"/>
  <c r="F252" i="4"/>
  <c r="E252" i="4"/>
  <c r="J251" i="4"/>
  <c r="I251" i="4"/>
  <c r="H251" i="4"/>
  <c r="G251" i="4"/>
  <c r="F251" i="4"/>
  <c r="E251" i="4"/>
  <c r="J250" i="4"/>
  <c r="I250" i="4"/>
  <c r="H250" i="4"/>
  <c r="G250" i="4"/>
  <c r="F250" i="4"/>
  <c r="E250" i="4"/>
  <c r="J249" i="4"/>
  <c r="I249" i="4"/>
  <c r="H249" i="4"/>
  <c r="G249" i="4"/>
  <c r="F249" i="4"/>
  <c r="E249" i="4"/>
  <c r="J248" i="4"/>
  <c r="I248" i="4"/>
  <c r="H248" i="4"/>
  <c r="G248" i="4"/>
  <c r="F248" i="4"/>
  <c r="E248" i="4"/>
  <c r="J247" i="4"/>
  <c r="I247" i="4"/>
  <c r="H247" i="4"/>
  <c r="G247" i="4"/>
  <c r="F247" i="4"/>
  <c r="E247" i="4"/>
  <c r="J246" i="4"/>
  <c r="I246" i="4"/>
  <c r="H246" i="4"/>
  <c r="G246" i="4"/>
  <c r="F246" i="4"/>
  <c r="E246" i="4"/>
  <c r="J245" i="4"/>
  <c r="I245" i="4"/>
  <c r="H245" i="4"/>
  <c r="G245" i="4"/>
  <c r="F245" i="4"/>
  <c r="E245" i="4"/>
  <c r="J244" i="4"/>
  <c r="I244" i="4"/>
  <c r="H244" i="4"/>
  <c r="G244" i="4"/>
  <c r="F244" i="4"/>
  <c r="E244" i="4"/>
  <c r="J243" i="4"/>
  <c r="I243" i="4"/>
  <c r="H243" i="4"/>
  <c r="G243" i="4"/>
  <c r="F243" i="4"/>
  <c r="E243" i="4"/>
  <c r="J242" i="4"/>
  <c r="I242" i="4"/>
  <c r="H242" i="4"/>
  <c r="G242" i="4"/>
  <c r="F242" i="4"/>
  <c r="E242" i="4"/>
  <c r="J241" i="4"/>
  <c r="I241" i="4"/>
  <c r="H241" i="4"/>
  <c r="G241" i="4"/>
  <c r="F241" i="4"/>
  <c r="E241" i="4"/>
  <c r="J240" i="4"/>
  <c r="I240" i="4"/>
  <c r="H240" i="4"/>
  <c r="G240" i="4"/>
  <c r="F240" i="4"/>
  <c r="E240" i="4"/>
  <c r="J239" i="4"/>
  <c r="I239" i="4"/>
  <c r="H239" i="4"/>
  <c r="G239" i="4"/>
  <c r="F239" i="4"/>
  <c r="E239" i="4"/>
  <c r="J238" i="4"/>
  <c r="I238" i="4"/>
  <c r="H238" i="4"/>
  <c r="G238" i="4"/>
  <c r="F238" i="4"/>
  <c r="E238" i="4"/>
  <c r="J237" i="4"/>
  <c r="I237" i="4"/>
  <c r="H237" i="4"/>
  <c r="G237" i="4"/>
  <c r="F237" i="4"/>
  <c r="E237" i="4"/>
  <c r="J236" i="4"/>
  <c r="I236" i="4"/>
  <c r="H236" i="4"/>
  <c r="G236" i="4"/>
  <c r="F236" i="4"/>
  <c r="E236" i="4"/>
  <c r="J235" i="4"/>
  <c r="I235" i="4"/>
  <c r="H235" i="4"/>
  <c r="G235" i="4"/>
  <c r="F235" i="4"/>
  <c r="E235" i="4"/>
  <c r="J234" i="4"/>
  <c r="I234" i="4"/>
  <c r="H234" i="4"/>
  <c r="G234" i="4"/>
  <c r="F234" i="4"/>
  <c r="E234" i="4"/>
  <c r="J233" i="4"/>
  <c r="I233" i="4"/>
  <c r="H233" i="4"/>
  <c r="G233" i="4"/>
  <c r="F233" i="4"/>
  <c r="E233" i="4"/>
  <c r="J232" i="4"/>
  <c r="I232" i="4"/>
  <c r="H232" i="4"/>
  <c r="G232" i="4"/>
  <c r="F232" i="4"/>
  <c r="E232" i="4"/>
  <c r="J231" i="4"/>
  <c r="I231" i="4"/>
  <c r="H231" i="4"/>
  <c r="G231" i="4"/>
  <c r="F231" i="4"/>
  <c r="E231" i="4"/>
  <c r="J230" i="4"/>
  <c r="I230" i="4"/>
  <c r="H230" i="4"/>
  <c r="G230" i="4"/>
  <c r="F230" i="4"/>
  <c r="E230" i="4"/>
  <c r="J229" i="4"/>
  <c r="I229" i="4"/>
  <c r="H229" i="4"/>
  <c r="G229" i="4"/>
  <c r="F229" i="4"/>
  <c r="E229" i="4"/>
  <c r="J228" i="4"/>
  <c r="I228" i="4"/>
  <c r="H228" i="4"/>
  <c r="G228" i="4"/>
  <c r="F228" i="4"/>
  <c r="E228" i="4"/>
  <c r="J227" i="4"/>
  <c r="I227" i="4"/>
  <c r="H227" i="4"/>
  <c r="G227" i="4"/>
  <c r="F227" i="4"/>
  <c r="E227" i="4"/>
  <c r="J226" i="4"/>
  <c r="I226" i="4"/>
  <c r="H226" i="4"/>
  <c r="G226" i="4"/>
  <c r="F226" i="4"/>
  <c r="E226" i="4"/>
  <c r="J225" i="4"/>
  <c r="I225" i="4"/>
  <c r="H225" i="4"/>
  <c r="G225" i="4"/>
  <c r="F225" i="4"/>
  <c r="E225" i="4"/>
  <c r="J224" i="4"/>
  <c r="I224" i="4"/>
  <c r="H224" i="4"/>
  <c r="G224" i="4"/>
  <c r="F224" i="4"/>
  <c r="E224" i="4"/>
  <c r="J223" i="4"/>
  <c r="I223" i="4"/>
  <c r="H223" i="4"/>
  <c r="G223" i="4"/>
  <c r="F223" i="4"/>
  <c r="E223" i="4"/>
  <c r="J222" i="4"/>
  <c r="I222" i="4"/>
  <c r="H222" i="4"/>
  <c r="G222" i="4"/>
  <c r="F222" i="4"/>
  <c r="E222" i="4"/>
  <c r="J221" i="4"/>
  <c r="I221" i="4"/>
  <c r="H221" i="4"/>
  <c r="G221" i="4"/>
  <c r="F221" i="4"/>
  <c r="E221" i="4"/>
  <c r="J220" i="4"/>
  <c r="I220" i="4"/>
  <c r="H220" i="4"/>
  <c r="G220" i="4"/>
  <c r="F220" i="4"/>
  <c r="E220" i="4"/>
  <c r="J219" i="4"/>
  <c r="I219" i="4"/>
  <c r="H219" i="4"/>
  <c r="G219" i="4"/>
  <c r="F219" i="4"/>
  <c r="E219" i="4"/>
  <c r="J218" i="4"/>
  <c r="I218" i="4"/>
  <c r="H218" i="4"/>
  <c r="G218" i="4"/>
  <c r="F218" i="4"/>
  <c r="E218" i="4"/>
  <c r="J217" i="4"/>
  <c r="I217" i="4"/>
  <c r="H217" i="4"/>
  <c r="G217" i="4"/>
  <c r="F217" i="4"/>
  <c r="E217" i="4"/>
  <c r="J216" i="4"/>
  <c r="I216" i="4"/>
  <c r="H216" i="4"/>
  <c r="G216" i="4"/>
  <c r="F216" i="4"/>
  <c r="E216" i="4"/>
  <c r="J215" i="4"/>
  <c r="I215" i="4"/>
  <c r="H215" i="4"/>
  <c r="G215" i="4"/>
  <c r="F215" i="4"/>
  <c r="E215" i="4"/>
  <c r="J214" i="4"/>
  <c r="I214" i="4"/>
  <c r="H214" i="4"/>
  <c r="G214" i="4"/>
  <c r="F214" i="4"/>
  <c r="E214" i="4"/>
  <c r="J213" i="4"/>
  <c r="I213" i="4"/>
  <c r="H213" i="4"/>
  <c r="G213" i="4"/>
  <c r="F213" i="4"/>
  <c r="E213" i="4"/>
  <c r="J212" i="4"/>
  <c r="I212" i="4"/>
  <c r="H212" i="4"/>
  <c r="G212" i="4"/>
  <c r="F212" i="4"/>
  <c r="E212" i="4"/>
  <c r="J211" i="4"/>
  <c r="I211" i="4"/>
  <c r="H211" i="4"/>
  <c r="G211" i="4"/>
  <c r="F211" i="4"/>
  <c r="E211" i="4"/>
  <c r="J210" i="4"/>
  <c r="I210" i="4"/>
  <c r="H210" i="4"/>
  <c r="G210" i="4"/>
  <c r="F210" i="4"/>
  <c r="E210" i="4"/>
  <c r="J209" i="4"/>
  <c r="I209" i="4"/>
  <c r="H209" i="4"/>
  <c r="G209" i="4"/>
  <c r="F209" i="4"/>
  <c r="E209" i="4"/>
  <c r="J208" i="4"/>
  <c r="I208" i="4"/>
  <c r="H208" i="4"/>
  <c r="G208" i="4"/>
  <c r="F208" i="4"/>
  <c r="E208" i="4"/>
  <c r="J207" i="4"/>
  <c r="I207" i="4"/>
  <c r="H207" i="4"/>
  <c r="G207" i="4"/>
  <c r="F207" i="4"/>
  <c r="E207" i="4"/>
  <c r="J206" i="4"/>
  <c r="I206" i="4"/>
  <c r="H206" i="4"/>
  <c r="G206" i="4"/>
  <c r="F206" i="4"/>
  <c r="E206" i="4"/>
  <c r="J205" i="4"/>
  <c r="I205" i="4"/>
  <c r="H205" i="4"/>
  <c r="G205" i="4"/>
  <c r="F205" i="4"/>
  <c r="E205" i="4"/>
  <c r="J204" i="4"/>
  <c r="I204" i="4"/>
  <c r="H204" i="4"/>
  <c r="G204" i="4"/>
  <c r="F204" i="4"/>
  <c r="E204" i="4"/>
  <c r="J203" i="4"/>
  <c r="I203" i="4"/>
  <c r="H203" i="4"/>
  <c r="G203" i="4"/>
  <c r="F203" i="4"/>
  <c r="E203" i="4"/>
  <c r="J202" i="4"/>
  <c r="I202" i="4"/>
  <c r="H202" i="4"/>
  <c r="G202" i="4"/>
  <c r="F202" i="4"/>
  <c r="E202" i="4"/>
  <c r="J201" i="4"/>
  <c r="I201" i="4"/>
  <c r="H201" i="4"/>
  <c r="G201" i="4"/>
  <c r="F201" i="4"/>
  <c r="E201" i="4"/>
  <c r="J200" i="4"/>
  <c r="I200" i="4"/>
  <c r="H200" i="4"/>
  <c r="G200" i="4"/>
  <c r="F200" i="4"/>
  <c r="E200" i="4"/>
  <c r="J199" i="4"/>
  <c r="I199" i="4"/>
  <c r="H199" i="4"/>
  <c r="G199" i="4"/>
  <c r="F199" i="4"/>
  <c r="E199" i="4"/>
  <c r="J198" i="4"/>
  <c r="I198" i="4"/>
  <c r="H198" i="4"/>
  <c r="G198" i="4"/>
  <c r="F198" i="4"/>
  <c r="E198" i="4"/>
  <c r="J197" i="4"/>
  <c r="I197" i="4"/>
  <c r="H197" i="4"/>
  <c r="G197" i="4"/>
  <c r="F197" i="4"/>
  <c r="E197" i="4"/>
  <c r="J196" i="4"/>
  <c r="I196" i="4"/>
  <c r="H196" i="4"/>
  <c r="G196" i="4"/>
  <c r="F196" i="4"/>
  <c r="E196" i="4"/>
  <c r="J195" i="4"/>
  <c r="I195" i="4"/>
  <c r="H195" i="4"/>
  <c r="G195" i="4"/>
  <c r="F195" i="4"/>
  <c r="E195" i="4"/>
  <c r="J194" i="4"/>
  <c r="I194" i="4"/>
  <c r="H194" i="4"/>
  <c r="G194" i="4"/>
  <c r="F194" i="4"/>
  <c r="E194" i="4"/>
  <c r="J193" i="4"/>
  <c r="I193" i="4"/>
  <c r="H193" i="4"/>
  <c r="G193" i="4"/>
  <c r="F193" i="4"/>
  <c r="E193" i="4"/>
  <c r="J192" i="4"/>
  <c r="I192" i="4"/>
  <c r="H192" i="4"/>
  <c r="G192" i="4"/>
  <c r="F192" i="4"/>
  <c r="E192" i="4"/>
  <c r="J191" i="4"/>
  <c r="I191" i="4"/>
  <c r="H191" i="4"/>
  <c r="G191" i="4"/>
  <c r="F191" i="4"/>
  <c r="E191" i="4"/>
  <c r="J190" i="4"/>
  <c r="I190" i="4"/>
  <c r="H190" i="4"/>
  <c r="G190" i="4"/>
  <c r="F190" i="4"/>
  <c r="E190" i="4"/>
  <c r="J189" i="4"/>
  <c r="I189" i="4"/>
  <c r="H189" i="4"/>
  <c r="G189" i="4"/>
  <c r="F189" i="4"/>
  <c r="E189" i="4"/>
  <c r="J188" i="4"/>
  <c r="I188" i="4"/>
  <c r="H188" i="4"/>
  <c r="G188" i="4"/>
  <c r="F188" i="4"/>
  <c r="E188" i="4"/>
  <c r="J187" i="4"/>
  <c r="I187" i="4"/>
  <c r="H187" i="4"/>
  <c r="G187" i="4"/>
  <c r="F187" i="4"/>
  <c r="E187" i="4"/>
  <c r="J186" i="4"/>
  <c r="I186" i="4"/>
  <c r="H186" i="4"/>
  <c r="G186" i="4"/>
  <c r="F186" i="4"/>
  <c r="E186" i="4"/>
  <c r="J185" i="4"/>
  <c r="I185" i="4"/>
  <c r="H185" i="4"/>
  <c r="G185" i="4"/>
  <c r="F185" i="4"/>
  <c r="E185" i="4"/>
  <c r="J184" i="4"/>
  <c r="I184" i="4"/>
  <c r="H184" i="4"/>
  <c r="G184" i="4"/>
  <c r="F184" i="4"/>
  <c r="E184" i="4"/>
  <c r="J183" i="4"/>
  <c r="I183" i="4"/>
  <c r="H183" i="4"/>
  <c r="G183" i="4"/>
  <c r="F183" i="4"/>
  <c r="E183" i="4"/>
  <c r="J182" i="4"/>
  <c r="I182" i="4"/>
  <c r="H182" i="4"/>
  <c r="G182" i="4"/>
  <c r="F182" i="4"/>
  <c r="E182" i="4"/>
  <c r="J181" i="4"/>
  <c r="I181" i="4"/>
  <c r="H181" i="4"/>
  <c r="G181" i="4"/>
  <c r="F181" i="4"/>
  <c r="E181" i="4"/>
  <c r="J180" i="4"/>
  <c r="I180" i="4"/>
  <c r="H180" i="4"/>
  <c r="G180" i="4"/>
  <c r="F180" i="4"/>
  <c r="E180" i="4"/>
  <c r="J179" i="4"/>
  <c r="I179" i="4"/>
  <c r="H179" i="4"/>
  <c r="G179" i="4"/>
  <c r="F179" i="4"/>
  <c r="E179" i="4"/>
  <c r="J178" i="4"/>
  <c r="I178" i="4"/>
  <c r="H178" i="4"/>
  <c r="G178" i="4"/>
  <c r="F178" i="4"/>
  <c r="E178" i="4"/>
  <c r="J177" i="4"/>
  <c r="I177" i="4"/>
  <c r="H177" i="4"/>
  <c r="G177" i="4"/>
  <c r="F177" i="4"/>
  <c r="E177" i="4"/>
  <c r="J176" i="4"/>
  <c r="I176" i="4"/>
  <c r="H176" i="4"/>
  <c r="G176" i="4"/>
  <c r="F176" i="4"/>
  <c r="E176" i="4"/>
  <c r="J175" i="4"/>
  <c r="I175" i="4"/>
  <c r="H175" i="4"/>
  <c r="G175" i="4"/>
  <c r="F175" i="4"/>
  <c r="E175" i="4"/>
  <c r="J174" i="4"/>
  <c r="I174" i="4"/>
  <c r="H174" i="4"/>
  <c r="G174" i="4"/>
  <c r="F174" i="4"/>
  <c r="E174" i="4"/>
  <c r="J173" i="4"/>
  <c r="I173" i="4"/>
  <c r="H173" i="4"/>
  <c r="G173" i="4"/>
  <c r="F173" i="4"/>
  <c r="E173" i="4"/>
  <c r="J172" i="4"/>
  <c r="I172" i="4"/>
  <c r="H172" i="4"/>
  <c r="G172" i="4"/>
  <c r="F172" i="4"/>
  <c r="E172" i="4"/>
  <c r="J171" i="4"/>
  <c r="I171" i="4"/>
  <c r="H171" i="4"/>
  <c r="G171" i="4"/>
  <c r="F171" i="4"/>
  <c r="E171" i="4"/>
  <c r="J170" i="4"/>
  <c r="I170" i="4"/>
  <c r="H170" i="4"/>
  <c r="G170" i="4"/>
  <c r="F170" i="4"/>
  <c r="E170" i="4"/>
  <c r="J169" i="4"/>
  <c r="I169" i="4"/>
  <c r="H169" i="4"/>
  <c r="G169" i="4"/>
  <c r="F169" i="4"/>
  <c r="E169" i="4"/>
  <c r="J168" i="4"/>
  <c r="I168" i="4"/>
  <c r="H168" i="4"/>
  <c r="G168" i="4"/>
  <c r="F168" i="4"/>
  <c r="E168" i="4"/>
  <c r="J167" i="4"/>
  <c r="I167" i="4"/>
  <c r="H167" i="4"/>
  <c r="G167" i="4"/>
  <c r="F167" i="4"/>
  <c r="E167" i="4"/>
  <c r="J166" i="4"/>
  <c r="I166" i="4"/>
  <c r="H166" i="4"/>
  <c r="G166" i="4"/>
  <c r="F166" i="4"/>
  <c r="E166" i="4"/>
  <c r="J165" i="4"/>
  <c r="I165" i="4"/>
  <c r="H165" i="4"/>
  <c r="G165" i="4"/>
  <c r="F165" i="4"/>
  <c r="E165" i="4"/>
  <c r="J164" i="4"/>
  <c r="I164" i="4"/>
  <c r="H164" i="4"/>
  <c r="G164" i="4"/>
  <c r="F164" i="4"/>
  <c r="E164" i="4"/>
  <c r="J163" i="4"/>
  <c r="I163" i="4"/>
  <c r="H163" i="4"/>
  <c r="G163" i="4"/>
  <c r="F163" i="4"/>
  <c r="E163" i="4"/>
  <c r="J162" i="4"/>
  <c r="I162" i="4"/>
  <c r="H162" i="4"/>
  <c r="G162" i="4"/>
  <c r="F162" i="4"/>
  <c r="E162" i="4"/>
  <c r="J161" i="4"/>
  <c r="I161" i="4"/>
  <c r="H161" i="4"/>
  <c r="G161" i="4"/>
  <c r="F161" i="4"/>
  <c r="E161" i="4"/>
  <c r="J160" i="4"/>
  <c r="I160" i="4"/>
  <c r="H160" i="4"/>
  <c r="G160" i="4"/>
  <c r="F160" i="4"/>
  <c r="E160" i="4"/>
  <c r="J159" i="4"/>
  <c r="I159" i="4"/>
  <c r="H159" i="4"/>
  <c r="G159" i="4"/>
  <c r="F159" i="4"/>
  <c r="E159" i="4"/>
  <c r="J158" i="4"/>
  <c r="I158" i="4"/>
  <c r="H158" i="4"/>
  <c r="G158" i="4"/>
  <c r="F158" i="4"/>
  <c r="E158" i="4"/>
  <c r="J157" i="4"/>
  <c r="I157" i="4"/>
  <c r="H157" i="4"/>
  <c r="G157" i="4"/>
  <c r="F157" i="4"/>
  <c r="E157" i="4"/>
  <c r="J156" i="4"/>
  <c r="I156" i="4"/>
  <c r="H156" i="4"/>
  <c r="G156" i="4"/>
  <c r="F156" i="4"/>
  <c r="E156" i="4"/>
  <c r="J155" i="4"/>
  <c r="I155" i="4"/>
  <c r="H155" i="4"/>
  <c r="G155" i="4"/>
  <c r="F155" i="4"/>
  <c r="E155" i="4"/>
  <c r="J154" i="4"/>
  <c r="I154" i="4"/>
  <c r="H154" i="4"/>
  <c r="G154" i="4"/>
  <c r="F154" i="4"/>
  <c r="E154" i="4"/>
  <c r="J153" i="4"/>
  <c r="I153" i="4"/>
  <c r="H153" i="4"/>
  <c r="G153" i="4"/>
  <c r="F153" i="4"/>
  <c r="E153" i="4"/>
  <c r="J152" i="4"/>
  <c r="I152" i="4"/>
  <c r="H152" i="4"/>
  <c r="G152" i="4"/>
  <c r="F152" i="4"/>
  <c r="E152" i="4"/>
  <c r="J151" i="4"/>
  <c r="I151" i="4"/>
  <c r="H151" i="4"/>
  <c r="G151" i="4"/>
  <c r="F151" i="4"/>
  <c r="E151" i="4"/>
  <c r="J150" i="4"/>
  <c r="I150" i="4"/>
  <c r="H150" i="4"/>
  <c r="G150" i="4"/>
  <c r="F150" i="4"/>
  <c r="E150" i="4"/>
  <c r="J149" i="4"/>
  <c r="I149" i="4"/>
  <c r="H149" i="4"/>
  <c r="G149" i="4"/>
  <c r="F149" i="4"/>
  <c r="E149" i="4"/>
  <c r="J148" i="4"/>
  <c r="I148" i="4"/>
  <c r="H148" i="4"/>
  <c r="G148" i="4"/>
  <c r="F148" i="4"/>
  <c r="E148" i="4"/>
  <c r="J147" i="4"/>
  <c r="I147" i="4"/>
  <c r="H147" i="4"/>
  <c r="G147" i="4"/>
  <c r="F147" i="4"/>
  <c r="E147" i="4"/>
  <c r="J146" i="4"/>
  <c r="I146" i="4"/>
  <c r="H146" i="4"/>
  <c r="G146" i="4"/>
  <c r="F146" i="4"/>
  <c r="E146" i="4"/>
  <c r="J145" i="4"/>
  <c r="I145" i="4"/>
  <c r="H145" i="4"/>
  <c r="G145" i="4"/>
  <c r="F145" i="4"/>
  <c r="E145" i="4"/>
  <c r="J144" i="4"/>
  <c r="I144" i="4"/>
  <c r="H144" i="4"/>
  <c r="G144" i="4"/>
  <c r="F144" i="4"/>
  <c r="E144" i="4"/>
  <c r="J143" i="4"/>
  <c r="I143" i="4"/>
  <c r="H143" i="4"/>
  <c r="G143" i="4"/>
  <c r="F143" i="4"/>
  <c r="E143" i="4"/>
  <c r="J142" i="4"/>
  <c r="I142" i="4"/>
  <c r="H142" i="4"/>
  <c r="G142" i="4"/>
  <c r="F142" i="4"/>
  <c r="E142" i="4"/>
  <c r="J141" i="4"/>
  <c r="I141" i="4"/>
  <c r="H141" i="4"/>
  <c r="G141" i="4"/>
  <c r="F141" i="4"/>
  <c r="E141" i="4"/>
  <c r="J140" i="4"/>
  <c r="I140" i="4"/>
  <c r="H140" i="4"/>
  <c r="G140" i="4"/>
  <c r="F140" i="4"/>
  <c r="E140" i="4"/>
  <c r="J139" i="4"/>
  <c r="I139" i="4"/>
  <c r="H139" i="4"/>
  <c r="G139" i="4"/>
  <c r="F139" i="4"/>
  <c r="E139" i="4"/>
  <c r="J138" i="4"/>
  <c r="I138" i="4"/>
  <c r="H138" i="4"/>
  <c r="G138" i="4"/>
  <c r="F138" i="4"/>
  <c r="E138" i="4"/>
  <c r="J137" i="4"/>
  <c r="I137" i="4"/>
  <c r="H137" i="4"/>
  <c r="G137" i="4"/>
  <c r="F137" i="4"/>
  <c r="E137" i="4"/>
  <c r="J136" i="4"/>
  <c r="I136" i="4"/>
  <c r="H136" i="4"/>
  <c r="G136" i="4"/>
  <c r="F136" i="4"/>
  <c r="E136" i="4"/>
  <c r="J135" i="4"/>
  <c r="I135" i="4"/>
  <c r="H135" i="4"/>
  <c r="G135" i="4"/>
  <c r="F135" i="4"/>
  <c r="E135" i="4"/>
  <c r="J134" i="4"/>
  <c r="I134" i="4"/>
  <c r="H134" i="4"/>
  <c r="G134" i="4"/>
  <c r="F134" i="4"/>
  <c r="E134" i="4"/>
  <c r="J133" i="4"/>
  <c r="I133" i="4"/>
  <c r="H133" i="4"/>
  <c r="G133" i="4"/>
  <c r="F133" i="4"/>
  <c r="E133" i="4"/>
  <c r="J132" i="4"/>
  <c r="I132" i="4"/>
  <c r="H132" i="4"/>
  <c r="G132" i="4"/>
  <c r="F132" i="4"/>
  <c r="E132" i="4"/>
  <c r="J131" i="4"/>
  <c r="I131" i="4"/>
  <c r="H131" i="4"/>
  <c r="G131" i="4"/>
  <c r="F131" i="4"/>
  <c r="E131" i="4"/>
  <c r="J130" i="4"/>
  <c r="I130" i="4"/>
  <c r="H130" i="4"/>
  <c r="G130" i="4"/>
  <c r="F130" i="4"/>
  <c r="E130" i="4"/>
  <c r="J129" i="4"/>
  <c r="I129" i="4"/>
  <c r="H129" i="4"/>
  <c r="G129" i="4"/>
  <c r="F129" i="4"/>
  <c r="E129" i="4"/>
  <c r="J128" i="4"/>
  <c r="I128" i="4"/>
  <c r="H128" i="4"/>
  <c r="G128" i="4"/>
  <c r="F128" i="4"/>
  <c r="E128" i="4"/>
  <c r="J127" i="4"/>
  <c r="I127" i="4"/>
  <c r="H127" i="4"/>
  <c r="G127" i="4"/>
  <c r="F127" i="4"/>
  <c r="E127" i="4"/>
  <c r="J126" i="4"/>
  <c r="I126" i="4"/>
  <c r="H126" i="4"/>
  <c r="G126" i="4"/>
  <c r="F126" i="4"/>
  <c r="E126" i="4"/>
  <c r="J125" i="4"/>
  <c r="I125" i="4"/>
  <c r="H125" i="4"/>
  <c r="G125" i="4"/>
  <c r="F125" i="4"/>
  <c r="E125" i="4"/>
  <c r="J124" i="4"/>
  <c r="I124" i="4"/>
  <c r="H124" i="4"/>
  <c r="G124" i="4"/>
  <c r="F124" i="4"/>
  <c r="E124" i="4"/>
  <c r="J123" i="4"/>
  <c r="I123" i="4"/>
  <c r="H123" i="4"/>
  <c r="G123" i="4"/>
  <c r="F123" i="4"/>
  <c r="E123" i="4"/>
  <c r="J122" i="4"/>
  <c r="I122" i="4"/>
  <c r="H122" i="4"/>
  <c r="G122" i="4"/>
  <c r="F122" i="4"/>
  <c r="E122" i="4"/>
  <c r="J121" i="4"/>
  <c r="I121" i="4"/>
  <c r="H121" i="4"/>
  <c r="G121" i="4"/>
  <c r="F121" i="4"/>
  <c r="E121" i="4"/>
  <c r="J120" i="4"/>
  <c r="I120" i="4"/>
  <c r="H120" i="4"/>
  <c r="G120" i="4"/>
  <c r="F120" i="4"/>
  <c r="E120" i="4"/>
  <c r="J119" i="4"/>
  <c r="I119" i="4"/>
  <c r="H119" i="4"/>
  <c r="G119" i="4"/>
  <c r="F119" i="4"/>
  <c r="E119" i="4"/>
  <c r="J118" i="4"/>
  <c r="I118" i="4"/>
  <c r="H118" i="4"/>
  <c r="G118" i="4"/>
  <c r="F118" i="4"/>
  <c r="E118" i="4"/>
  <c r="J117" i="4"/>
  <c r="I117" i="4"/>
  <c r="H117" i="4"/>
  <c r="G117" i="4"/>
  <c r="F117" i="4"/>
  <c r="E117" i="4"/>
  <c r="J116" i="4"/>
  <c r="I116" i="4"/>
  <c r="H116" i="4"/>
  <c r="G116" i="4"/>
  <c r="F116" i="4"/>
  <c r="E116" i="4"/>
  <c r="J115" i="4"/>
  <c r="I115" i="4"/>
  <c r="H115" i="4"/>
  <c r="G115" i="4"/>
  <c r="F115" i="4"/>
  <c r="E115" i="4"/>
  <c r="J114" i="4"/>
  <c r="I114" i="4"/>
  <c r="H114" i="4"/>
  <c r="G114" i="4"/>
  <c r="F114" i="4"/>
  <c r="E114" i="4"/>
  <c r="J113" i="4"/>
  <c r="I113" i="4"/>
  <c r="H113" i="4"/>
  <c r="G113" i="4"/>
  <c r="F113" i="4"/>
  <c r="E113" i="4"/>
  <c r="J112" i="4"/>
  <c r="I112" i="4"/>
  <c r="H112" i="4"/>
  <c r="G112" i="4"/>
  <c r="F112" i="4"/>
  <c r="E112" i="4"/>
  <c r="J111" i="4"/>
  <c r="I111" i="4"/>
  <c r="H111" i="4"/>
  <c r="G111" i="4"/>
  <c r="F111" i="4"/>
  <c r="E111" i="4"/>
  <c r="J110" i="4"/>
  <c r="I110" i="4"/>
  <c r="H110" i="4"/>
  <c r="G110" i="4"/>
  <c r="F110" i="4"/>
  <c r="E110" i="4"/>
  <c r="J109" i="4"/>
  <c r="I109" i="4"/>
  <c r="H109" i="4"/>
  <c r="G109" i="4"/>
  <c r="F109" i="4"/>
  <c r="E109" i="4"/>
  <c r="J108" i="4"/>
  <c r="I108" i="4"/>
  <c r="H108" i="4"/>
  <c r="G108" i="4"/>
  <c r="F108" i="4"/>
  <c r="E108" i="4"/>
  <c r="J107" i="4"/>
  <c r="I107" i="4"/>
  <c r="H107" i="4"/>
  <c r="G107" i="4"/>
  <c r="F107" i="4"/>
  <c r="E107" i="4"/>
  <c r="J106" i="4"/>
  <c r="I106" i="4"/>
  <c r="H106" i="4"/>
  <c r="G106" i="4"/>
  <c r="F106" i="4"/>
  <c r="E106" i="4"/>
  <c r="J105" i="4"/>
  <c r="I105" i="4"/>
  <c r="H105" i="4"/>
  <c r="G105" i="4"/>
  <c r="F105" i="4"/>
  <c r="E105" i="4"/>
  <c r="J104" i="4"/>
  <c r="I104" i="4"/>
  <c r="H104" i="4"/>
  <c r="G104" i="4"/>
  <c r="F104" i="4"/>
  <c r="E104" i="4"/>
  <c r="J103" i="4"/>
  <c r="I103" i="4"/>
  <c r="H103" i="4"/>
  <c r="G103" i="4"/>
  <c r="F103" i="4"/>
  <c r="E103" i="4"/>
  <c r="J102" i="4"/>
  <c r="I102" i="4"/>
  <c r="H102" i="4"/>
  <c r="G102" i="4"/>
  <c r="F102" i="4"/>
  <c r="E102" i="4"/>
  <c r="J101" i="4"/>
  <c r="I101" i="4"/>
  <c r="H101" i="4"/>
  <c r="G101" i="4"/>
  <c r="F101" i="4"/>
  <c r="E101" i="4"/>
  <c r="J100" i="4"/>
  <c r="I100" i="4"/>
  <c r="H100" i="4"/>
  <c r="G100" i="4"/>
  <c r="F100" i="4"/>
  <c r="E100" i="4"/>
  <c r="J99" i="4"/>
  <c r="I99" i="4"/>
  <c r="H99" i="4"/>
  <c r="G99" i="4"/>
  <c r="F99" i="4"/>
  <c r="E99" i="4"/>
  <c r="J98" i="4"/>
  <c r="I98" i="4"/>
  <c r="H98" i="4"/>
  <c r="G98" i="4"/>
  <c r="F98" i="4"/>
  <c r="E98" i="4"/>
  <c r="J97" i="4"/>
  <c r="I97" i="4"/>
  <c r="H97" i="4"/>
  <c r="G97" i="4"/>
  <c r="F97" i="4"/>
  <c r="E97" i="4"/>
  <c r="J96" i="4"/>
  <c r="I96" i="4"/>
  <c r="H96" i="4"/>
  <c r="G96" i="4"/>
  <c r="F96" i="4"/>
  <c r="E96" i="4"/>
  <c r="J95" i="4"/>
  <c r="I95" i="4"/>
  <c r="H95" i="4"/>
  <c r="G95" i="4"/>
  <c r="F95" i="4"/>
  <c r="E95" i="4"/>
  <c r="J94" i="4"/>
  <c r="I94" i="4"/>
  <c r="H94" i="4"/>
  <c r="G94" i="4"/>
  <c r="F94" i="4"/>
  <c r="E94" i="4"/>
  <c r="J93" i="4"/>
  <c r="I93" i="4"/>
  <c r="H93" i="4"/>
  <c r="G93" i="4"/>
  <c r="F93" i="4"/>
  <c r="E93" i="4"/>
  <c r="J92" i="4"/>
  <c r="I92" i="4"/>
  <c r="H92" i="4"/>
  <c r="G92" i="4"/>
  <c r="F92" i="4"/>
  <c r="E92" i="4"/>
  <c r="J91" i="4"/>
  <c r="I91" i="4"/>
  <c r="H91" i="4"/>
  <c r="G91" i="4"/>
  <c r="F91" i="4"/>
  <c r="E91" i="4"/>
  <c r="J90" i="4"/>
  <c r="I90" i="4"/>
  <c r="H90" i="4"/>
  <c r="G90" i="4"/>
  <c r="F90" i="4"/>
  <c r="E90" i="4"/>
  <c r="J89" i="4"/>
  <c r="I89" i="4"/>
  <c r="H89" i="4"/>
  <c r="G89" i="4"/>
  <c r="F89" i="4"/>
  <c r="E89" i="4"/>
  <c r="J88" i="4"/>
  <c r="I88" i="4"/>
  <c r="H88" i="4"/>
  <c r="G88" i="4"/>
  <c r="F88" i="4"/>
  <c r="E88" i="4"/>
  <c r="J87" i="4"/>
  <c r="I87" i="4"/>
  <c r="H87" i="4"/>
  <c r="G87" i="4"/>
  <c r="F87" i="4"/>
  <c r="E87" i="4"/>
  <c r="J86" i="4"/>
  <c r="I86" i="4"/>
  <c r="H86" i="4"/>
  <c r="G86" i="4"/>
  <c r="F86" i="4"/>
  <c r="E86" i="4"/>
  <c r="J85" i="4"/>
  <c r="I85" i="4"/>
  <c r="H85" i="4"/>
  <c r="G85" i="4"/>
  <c r="F85" i="4"/>
  <c r="E85" i="4"/>
  <c r="J84" i="4"/>
  <c r="I84" i="4"/>
  <c r="H84" i="4"/>
  <c r="G84" i="4"/>
  <c r="F84" i="4"/>
  <c r="E84" i="4"/>
  <c r="J83" i="4"/>
  <c r="I83" i="4"/>
  <c r="H83" i="4"/>
  <c r="G83" i="4"/>
  <c r="F83" i="4"/>
  <c r="E83" i="4"/>
  <c r="J82" i="4"/>
  <c r="I82" i="4"/>
  <c r="H82" i="4"/>
  <c r="G82" i="4"/>
  <c r="F82" i="4"/>
  <c r="E82" i="4"/>
  <c r="J81" i="4"/>
  <c r="I81" i="4"/>
  <c r="H81" i="4"/>
  <c r="G81" i="4"/>
  <c r="F81" i="4"/>
  <c r="E81" i="4"/>
  <c r="J80" i="4"/>
  <c r="I80" i="4"/>
  <c r="H80" i="4"/>
  <c r="G80" i="4"/>
  <c r="F80" i="4"/>
  <c r="E80" i="4"/>
  <c r="J79" i="4"/>
  <c r="I79" i="4"/>
  <c r="H79" i="4"/>
  <c r="G79" i="4"/>
  <c r="F79" i="4"/>
  <c r="E79" i="4"/>
  <c r="J78" i="4"/>
  <c r="I78" i="4"/>
  <c r="H78" i="4"/>
  <c r="G78" i="4"/>
  <c r="F78" i="4"/>
  <c r="E78" i="4"/>
  <c r="J77" i="4"/>
  <c r="I77" i="4"/>
  <c r="H77" i="4"/>
  <c r="G77" i="4"/>
  <c r="F77" i="4"/>
  <c r="E77" i="4"/>
  <c r="J76" i="4"/>
  <c r="I76" i="4"/>
  <c r="H76" i="4"/>
  <c r="G76" i="4"/>
  <c r="F76" i="4"/>
  <c r="E76" i="4"/>
  <c r="J75" i="4"/>
  <c r="I75" i="4"/>
  <c r="H75" i="4"/>
  <c r="G75" i="4"/>
  <c r="F75" i="4"/>
  <c r="E75" i="4"/>
  <c r="J74" i="4"/>
  <c r="I74" i="4"/>
  <c r="H74" i="4"/>
  <c r="G74" i="4"/>
  <c r="F74" i="4"/>
  <c r="E74" i="4"/>
  <c r="J73" i="4"/>
  <c r="I73" i="4"/>
  <c r="H73" i="4"/>
  <c r="G73" i="4"/>
  <c r="F73" i="4"/>
  <c r="E73" i="4"/>
  <c r="J72" i="4"/>
  <c r="I72" i="4"/>
  <c r="H72" i="4"/>
  <c r="G72" i="4"/>
  <c r="F72" i="4"/>
  <c r="E72" i="4"/>
  <c r="J71" i="4"/>
  <c r="I71" i="4"/>
  <c r="H71" i="4"/>
  <c r="G71" i="4"/>
  <c r="F71" i="4"/>
  <c r="E71" i="4"/>
  <c r="J70" i="4"/>
  <c r="I70" i="4"/>
  <c r="H70" i="4"/>
  <c r="G70" i="4"/>
  <c r="F70" i="4"/>
  <c r="E70" i="4"/>
  <c r="J69" i="4"/>
  <c r="I69" i="4"/>
  <c r="H69" i="4"/>
  <c r="G69" i="4"/>
  <c r="F69" i="4"/>
  <c r="E69" i="4"/>
  <c r="J68" i="4"/>
  <c r="I68" i="4"/>
  <c r="H68" i="4"/>
  <c r="G68" i="4"/>
  <c r="F68" i="4"/>
  <c r="E68" i="4"/>
  <c r="J67" i="4"/>
  <c r="I67" i="4"/>
  <c r="H67" i="4"/>
  <c r="G67" i="4"/>
  <c r="F67" i="4"/>
  <c r="E67" i="4"/>
  <c r="J66" i="4"/>
  <c r="I66" i="4"/>
  <c r="H66" i="4"/>
  <c r="G66" i="4"/>
  <c r="F66" i="4"/>
  <c r="E66" i="4"/>
  <c r="J65" i="4"/>
  <c r="I65" i="4"/>
  <c r="H65" i="4"/>
  <c r="G65" i="4"/>
  <c r="F65" i="4"/>
  <c r="E65" i="4"/>
  <c r="J64" i="4"/>
  <c r="I64" i="4"/>
  <c r="H64" i="4"/>
  <c r="G64" i="4"/>
  <c r="F64" i="4"/>
  <c r="E64" i="4"/>
  <c r="J63" i="4"/>
  <c r="I63" i="4"/>
  <c r="H63" i="4"/>
  <c r="G63" i="4"/>
  <c r="F63" i="4"/>
  <c r="E63" i="4"/>
  <c r="J62" i="4"/>
  <c r="I62" i="4"/>
  <c r="H62" i="4"/>
  <c r="G62" i="4"/>
  <c r="F62" i="4"/>
  <c r="E62" i="4"/>
  <c r="J61" i="4"/>
  <c r="I61" i="4"/>
  <c r="H61" i="4"/>
  <c r="G61" i="4"/>
  <c r="F61" i="4"/>
  <c r="E61" i="4"/>
  <c r="J60" i="4"/>
  <c r="I60" i="4"/>
  <c r="H60" i="4"/>
  <c r="G60" i="4"/>
  <c r="F60" i="4"/>
  <c r="E60" i="4"/>
  <c r="J59" i="4"/>
  <c r="I59" i="4"/>
  <c r="H59" i="4"/>
  <c r="G59" i="4"/>
  <c r="F59" i="4"/>
  <c r="E59" i="4"/>
  <c r="J58" i="4"/>
  <c r="I58" i="4"/>
  <c r="H58" i="4"/>
  <c r="G58" i="4"/>
  <c r="F58" i="4"/>
  <c r="E58" i="4"/>
  <c r="J57" i="4"/>
  <c r="I57" i="4"/>
  <c r="H57" i="4"/>
  <c r="G57" i="4"/>
  <c r="F57" i="4"/>
  <c r="E57" i="4"/>
  <c r="J56" i="4"/>
  <c r="I56" i="4"/>
  <c r="H56" i="4"/>
  <c r="G56" i="4"/>
  <c r="F56" i="4"/>
  <c r="E56" i="4"/>
  <c r="J55" i="4"/>
  <c r="I55" i="4"/>
  <c r="H55" i="4"/>
  <c r="G55" i="4"/>
  <c r="F55" i="4"/>
  <c r="E55" i="4"/>
  <c r="J54" i="4"/>
  <c r="I54" i="4"/>
  <c r="H54" i="4"/>
  <c r="G54" i="4"/>
  <c r="F54" i="4"/>
  <c r="E54" i="4"/>
  <c r="J53" i="4"/>
  <c r="I53" i="4"/>
  <c r="H53" i="4"/>
  <c r="G53" i="4"/>
  <c r="F53" i="4"/>
  <c r="E53" i="4"/>
  <c r="J52" i="4"/>
  <c r="I52" i="4"/>
  <c r="H52" i="4"/>
  <c r="G52" i="4"/>
  <c r="F52" i="4"/>
  <c r="E52" i="4"/>
  <c r="J51" i="4"/>
  <c r="I51" i="4"/>
  <c r="H51" i="4"/>
  <c r="G51" i="4"/>
  <c r="F51" i="4"/>
  <c r="E51" i="4"/>
  <c r="J50" i="4"/>
  <c r="I50" i="4"/>
  <c r="H50" i="4"/>
  <c r="G50" i="4"/>
  <c r="F50" i="4"/>
  <c r="E50" i="4"/>
  <c r="J49" i="4"/>
  <c r="I49" i="4"/>
  <c r="H49" i="4"/>
  <c r="G49" i="4"/>
  <c r="F49" i="4"/>
  <c r="E49" i="4"/>
  <c r="J48" i="4"/>
  <c r="I48" i="4"/>
  <c r="H48" i="4"/>
  <c r="G48" i="4"/>
  <c r="F48" i="4"/>
  <c r="E48" i="4"/>
  <c r="J47" i="4"/>
  <c r="I47" i="4"/>
  <c r="H47" i="4"/>
  <c r="G47" i="4"/>
  <c r="F47" i="4"/>
  <c r="E47" i="4"/>
  <c r="J46" i="4"/>
  <c r="I46" i="4"/>
  <c r="H46" i="4"/>
  <c r="G46" i="4"/>
  <c r="F46" i="4"/>
  <c r="E46" i="4"/>
  <c r="J45" i="4"/>
  <c r="I45" i="4"/>
  <c r="H45" i="4"/>
  <c r="G45" i="4"/>
  <c r="F45" i="4"/>
  <c r="E45" i="4"/>
  <c r="J44" i="4"/>
  <c r="I44" i="4"/>
  <c r="H44" i="4"/>
  <c r="G44" i="4"/>
  <c r="F44" i="4"/>
  <c r="E44" i="4"/>
  <c r="J43" i="4"/>
  <c r="I43" i="4"/>
  <c r="H43" i="4"/>
  <c r="G43" i="4"/>
  <c r="F43" i="4"/>
  <c r="E43" i="4"/>
  <c r="J42" i="4"/>
  <c r="I42" i="4"/>
  <c r="H42" i="4"/>
  <c r="G42" i="4"/>
  <c r="F42" i="4"/>
  <c r="E42" i="4"/>
  <c r="J41" i="4"/>
  <c r="I41" i="4"/>
  <c r="H41" i="4"/>
  <c r="G41" i="4"/>
  <c r="F41" i="4"/>
  <c r="E41" i="4"/>
  <c r="J40" i="4"/>
  <c r="I40" i="4"/>
  <c r="H40" i="4"/>
  <c r="G40" i="4"/>
  <c r="F40" i="4"/>
  <c r="E40" i="4"/>
  <c r="J39" i="4"/>
  <c r="I39" i="4"/>
  <c r="H39" i="4"/>
  <c r="G39" i="4"/>
  <c r="F39" i="4"/>
  <c r="E39" i="4"/>
  <c r="J38" i="4"/>
  <c r="I38" i="4"/>
  <c r="H38" i="4"/>
  <c r="G38" i="4"/>
  <c r="F38" i="4"/>
  <c r="E38" i="4"/>
  <c r="J37" i="4"/>
  <c r="I37" i="4"/>
  <c r="H37" i="4"/>
  <c r="G37" i="4"/>
  <c r="F37" i="4"/>
  <c r="E37" i="4"/>
  <c r="J36" i="4"/>
  <c r="I36" i="4"/>
  <c r="H36" i="4"/>
  <c r="G36" i="4"/>
  <c r="F36" i="4"/>
  <c r="E36" i="4"/>
  <c r="J35" i="4"/>
  <c r="I35" i="4"/>
  <c r="H35" i="4"/>
  <c r="G35" i="4"/>
  <c r="F35" i="4"/>
  <c r="E35" i="4"/>
  <c r="J34" i="4"/>
  <c r="I34" i="4"/>
  <c r="H34" i="4"/>
  <c r="G34" i="4"/>
  <c r="F34" i="4"/>
  <c r="E34" i="4"/>
  <c r="J33" i="4"/>
  <c r="I33" i="4"/>
  <c r="H33" i="4"/>
  <c r="G33" i="4"/>
  <c r="F33" i="4"/>
  <c r="E33" i="4"/>
  <c r="J32" i="4"/>
  <c r="I32" i="4"/>
  <c r="H32" i="4"/>
  <c r="G32" i="4"/>
  <c r="F32" i="4"/>
  <c r="E32" i="4"/>
  <c r="J31" i="4"/>
  <c r="I31" i="4"/>
  <c r="H31" i="4"/>
  <c r="G31" i="4"/>
  <c r="F31" i="4"/>
  <c r="E31" i="4"/>
  <c r="U30" i="4"/>
  <c r="S30" i="4"/>
  <c r="Q30" i="4"/>
  <c r="J30" i="4"/>
  <c r="I30" i="4"/>
  <c r="H30" i="4"/>
  <c r="G30" i="4"/>
  <c r="F30" i="4"/>
  <c r="E30" i="4"/>
  <c r="J29" i="4"/>
  <c r="I29" i="4"/>
  <c r="H29" i="4"/>
  <c r="G29" i="4"/>
  <c r="F29" i="4"/>
  <c r="E29" i="4"/>
  <c r="J28" i="4"/>
  <c r="I28" i="4"/>
  <c r="H28" i="4"/>
  <c r="G28" i="4"/>
  <c r="F28" i="4"/>
  <c r="E28" i="4"/>
  <c r="V27" i="4"/>
  <c r="U27" i="4"/>
  <c r="T27" i="4"/>
  <c r="S27" i="4"/>
  <c r="R27" i="4"/>
  <c r="Q27" i="4"/>
  <c r="P27" i="4"/>
  <c r="O27" i="4"/>
  <c r="N27" i="4"/>
  <c r="M27" i="4"/>
  <c r="J27" i="4"/>
  <c r="I27" i="4"/>
  <c r="H27" i="4"/>
  <c r="G27" i="4"/>
  <c r="F27" i="4"/>
  <c r="E27" i="4"/>
  <c r="V26" i="4"/>
  <c r="U26" i="4"/>
  <c r="T26" i="4"/>
  <c r="S26" i="4"/>
  <c r="R26" i="4"/>
  <c r="Q26" i="4"/>
  <c r="P26" i="4"/>
  <c r="O26" i="4"/>
  <c r="N26" i="4"/>
  <c r="M26" i="4"/>
  <c r="J26" i="4"/>
  <c r="I26" i="4"/>
  <c r="H26" i="4"/>
  <c r="G26" i="4"/>
  <c r="F26" i="4"/>
  <c r="E26" i="4"/>
  <c r="V25" i="4"/>
  <c r="U25" i="4"/>
  <c r="T25" i="4"/>
  <c r="S25" i="4"/>
  <c r="R25" i="4"/>
  <c r="Q25" i="4"/>
  <c r="P25" i="4"/>
  <c r="O25" i="4"/>
  <c r="N25" i="4"/>
  <c r="M25" i="4"/>
  <c r="J25" i="4"/>
  <c r="I25" i="4"/>
  <c r="H25" i="4"/>
  <c r="G25" i="4"/>
  <c r="F25" i="4"/>
  <c r="E25" i="4"/>
  <c r="V24" i="4"/>
  <c r="U24" i="4"/>
  <c r="T24" i="4"/>
  <c r="S24" i="4"/>
  <c r="R24" i="4"/>
  <c r="Q24" i="4"/>
  <c r="P24" i="4"/>
  <c r="O24" i="4"/>
  <c r="N24" i="4"/>
  <c r="M24" i="4"/>
  <c r="J24" i="4"/>
  <c r="I24" i="4"/>
  <c r="H24" i="4"/>
  <c r="G24" i="4"/>
  <c r="F24" i="4"/>
  <c r="E24" i="4"/>
  <c r="V23" i="4"/>
  <c r="U23" i="4"/>
  <c r="T23" i="4"/>
  <c r="S23" i="4"/>
  <c r="R23" i="4"/>
  <c r="Q23" i="4"/>
  <c r="P23" i="4"/>
  <c r="O23" i="4"/>
  <c r="N23" i="4"/>
  <c r="M23" i="4"/>
  <c r="J23" i="4"/>
  <c r="I23" i="4"/>
  <c r="H23" i="4"/>
  <c r="G23" i="4"/>
  <c r="F23" i="4"/>
  <c r="E23" i="4"/>
  <c r="V22" i="4"/>
  <c r="U22" i="4"/>
  <c r="T22" i="4"/>
  <c r="S22" i="4"/>
  <c r="R22" i="4"/>
  <c r="Q22" i="4"/>
  <c r="P22" i="4"/>
  <c r="O22" i="4"/>
  <c r="N22" i="4"/>
  <c r="M22" i="4"/>
  <c r="J22" i="4"/>
  <c r="I22" i="4"/>
  <c r="H22" i="4"/>
  <c r="G22" i="4"/>
  <c r="F22" i="4"/>
  <c r="E22" i="4"/>
  <c r="V21" i="4"/>
  <c r="U21" i="4"/>
  <c r="T21" i="4"/>
  <c r="S21" i="4"/>
  <c r="R21" i="4"/>
  <c r="Q21" i="4"/>
  <c r="P21" i="4"/>
  <c r="O21" i="4"/>
  <c r="N21" i="4"/>
  <c r="M21" i="4"/>
  <c r="J21" i="4"/>
  <c r="I21" i="4"/>
  <c r="H21" i="4"/>
  <c r="G21" i="4"/>
  <c r="F21" i="4"/>
  <c r="E21" i="4"/>
  <c r="V20" i="4"/>
  <c r="U20" i="4"/>
  <c r="T20" i="4"/>
  <c r="S20" i="4"/>
  <c r="R20" i="4"/>
  <c r="Q20" i="4"/>
  <c r="P20" i="4"/>
  <c r="O20" i="4"/>
  <c r="N20" i="4"/>
  <c r="M20" i="4"/>
  <c r="J20" i="4"/>
  <c r="I20" i="4"/>
  <c r="H20" i="4"/>
  <c r="G20" i="4"/>
  <c r="F20" i="4"/>
  <c r="E20" i="4"/>
  <c r="V19" i="4"/>
  <c r="U19" i="4"/>
  <c r="T19" i="4"/>
  <c r="S19" i="4"/>
  <c r="R19" i="4"/>
  <c r="Q19" i="4"/>
  <c r="P19" i="4"/>
  <c r="O19" i="4"/>
  <c r="N19" i="4"/>
  <c r="M19" i="4"/>
  <c r="J19" i="4"/>
  <c r="I19" i="4"/>
  <c r="H19" i="4"/>
  <c r="G19" i="4"/>
  <c r="F19" i="4"/>
  <c r="E19" i="4"/>
  <c r="V18" i="4"/>
  <c r="U18" i="4"/>
  <c r="T18" i="4"/>
  <c r="S18" i="4"/>
  <c r="R18" i="4"/>
  <c r="Q18" i="4"/>
  <c r="P18" i="4"/>
  <c r="O18" i="4"/>
  <c r="N18" i="4"/>
  <c r="M18" i="4"/>
  <c r="J18" i="4"/>
  <c r="I18" i="4"/>
  <c r="H18" i="4"/>
  <c r="G18" i="4"/>
  <c r="F18" i="4"/>
  <c r="E18" i="4"/>
  <c r="V17" i="4"/>
  <c r="U17" i="4"/>
  <c r="T17" i="4"/>
  <c r="S17" i="4"/>
  <c r="R17" i="4"/>
  <c r="Q17" i="4"/>
  <c r="P17" i="4"/>
  <c r="O17" i="4"/>
  <c r="N17" i="4"/>
  <c r="M17" i="4"/>
  <c r="J17" i="4"/>
  <c r="I17" i="4"/>
  <c r="H17" i="4"/>
  <c r="G17" i="4"/>
  <c r="F17" i="4"/>
  <c r="E17" i="4"/>
  <c r="V16" i="4"/>
  <c r="U16" i="4"/>
  <c r="T16" i="4"/>
  <c r="S16" i="4"/>
  <c r="R16" i="4"/>
  <c r="Q16" i="4"/>
  <c r="P16" i="4"/>
  <c r="O16" i="4"/>
  <c r="N16" i="4"/>
  <c r="M16" i="4"/>
  <c r="J16" i="4"/>
  <c r="I16" i="4"/>
  <c r="H16" i="4"/>
  <c r="G16" i="4"/>
  <c r="F16" i="4"/>
  <c r="E16" i="4"/>
  <c r="V15" i="4"/>
  <c r="U15" i="4"/>
  <c r="T15" i="4"/>
  <c r="S15" i="4"/>
  <c r="R15" i="4"/>
  <c r="Q15" i="4"/>
  <c r="P15" i="4"/>
  <c r="O15" i="4"/>
  <c r="N15" i="4"/>
  <c r="M15" i="4"/>
  <c r="J15" i="4"/>
  <c r="I15" i="4"/>
  <c r="H15" i="4"/>
  <c r="G15" i="4"/>
  <c r="F15" i="4"/>
  <c r="E15" i="4"/>
  <c r="V14" i="4"/>
  <c r="U14" i="4"/>
  <c r="T14" i="4"/>
  <c r="S14" i="4"/>
  <c r="R14" i="4"/>
  <c r="Q14" i="4"/>
  <c r="P14" i="4"/>
  <c r="O14" i="4"/>
  <c r="N14" i="4"/>
  <c r="M14" i="4"/>
  <c r="J14" i="4"/>
  <c r="I14" i="4"/>
  <c r="H14" i="4"/>
  <c r="G14" i="4"/>
  <c r="F14" i="4"/>
  <c r="E14" i="4"/>
  <c r="V13" i="4"/>
  <c r="U13" i="4"/>
  <c r="T13" i="4"/>
  <c r="S13" i="4"/>
  <c r="R13" i="4"/>
  <c r="Q13" i="4"/>
  <c r="P13" i="4"/>
  <c r="O13" i="4"/>
  <c r="N13" i="4"/>
  <c r="M13" i="4"/>
  <c r="J13" i="4"/>
  <c r="I13" i="4"/>
  <c r="H13" i="4"/>
  <c r="G13" i="4"/>
  <c r="F13" i="4"/>
  <c r="E13" i="4"/>
  <c r="V12" i="4"/>
  <c r="U12" i="4"/>
  <c r="T12" i="4"/>
  <c r="S12" i="4"/>
  <c r="R12" i="4"/>
  <c r="Q12" i="4"/>
  <c r="P12" i="4"/>
  <c r="O12" i="4"/>
  <c r="N12" i="4"/>
  <c r="M12" i="4"/>
  <c r="J12" i="4"/>
  <c r="I12" i="4"/>
  <c r="H12" i="4"/>
  <c r="G12" i="4"/>
  <c r="F12" i="4"/>
  <c r="E12" i="4"/>
  <c r="V11" i="4"/>
  <c r="U11" i="4"/>
  <c r="T11" i="4"/>
  <c r="S11" i="4"/>
  <c r="R11" i="4"/>
  <c r="Q11" i="4"/>
  <c r="P11" i="4"/>
  <c r="O11" i="4"/>
  <c r="N11" i="4"/>
  <c r="M11" i="4"/>
  <c r="J11" i="4"/>
  <c r="I11" i="4"/>
  <c r="H11" i="4"/>
  <c r="G11" i="4"/>
  <c r="F11" i="4"/>
  <c r="E11" i="4"/>
  <c r="AA10" i="4"/>
  <c r="V10" i="4"/>
  <c r="U10" i="4"/>
  <c r="T10" i="4"/>
  <c r="S10" i="4"/>
  <c r="R10" i="4"/>
  <c r="Q10" i="4"/>
  <c r="P10" i="4"/>
  <c r="O10" i="4"/>
  <c r="N10" i="4"/>
  <c r="M10" i="4"/>
  <c r="J10" i="4"/>
  <c r="I10" i="4"/>
  <c r="H10" i="4"/>
  <c r="G10" i="4"/>
  <c r="F10" i="4"/>
  <c r="E10" i="4"/>
  <c r="AC9" i="4"/>
  <c r="AB9" i="4"/>
  <c r="AA9" i="4"/>
  <c r="V9" i="4"/>
  <c r="U9" i="4"/>
  <c r="T9" i="4"/>
  <c r="S9" i="4"/>
  <c r="R9" i="4"/>
  <c r="Q9" i="4"/>
  <c r="P9" i="4"/>
  <c r="O9" i="4"/>
  <c r="N9" i="4"/>
  <c r="M9" i="4"/>
  <c r="J9" i="4"/>
  <c r="I9" i="4"/>
  <c r="H9" i="4"/>
  <c r="G9" i="4"/>
  <c r="F9" i="4"/>
  <c r="E9" i="4"/>
  <c r="AC8" i="4"/>
  <c r="AB8" i="4"/>
  <c r="AA8" i="4"/>
  <c r="V8" i="4"/>
  <c r="U8" i="4"/>
  <c r="T8" i="4"/>
  <c r="S8" i="4"/>
  <c r="R8" i="4"/>
  <c r="Q8" i="4"/>
  <c r="P8" i="4"/>
  <c r="O8" i="4"/>
  <c r="N8" i="4"/>
  <c r="M8" i="4"/>
  <c r="J8" i="4"/>
  <c r="I8" i="4"/>
  <c r="H8" i="4"/>
  <c r="G8" i="4"/>
  <c r="F8" i="4"/>
  <c r="E8" i="4"/>
  <c r="AC7" i="4"/>
  <c r="AB7" i="4"/>
  <c r="AA7" i="4"/>
  <c r="V7" i="4"/>
  <c r="U7" i="4"/>
  <c r="T7" i="4"/>
  <c r="S7" i="4"/>
  <c r="R7" i="4"/>
  <c r="Q7" i="4"/>
  <c r="P7" i="4"/>
  <c r="O7" i="4"/>
  <c r="N7" i="4"/>
  <c r="M7" i="4"/>
  <c r="J7" i="4"/>
  <c r="I7" i="4"/>
  <c r="H7" i="4"/>
  <c r="G7" i="4"/>
  <c r="F7" i="4"/>
  <c r="E7" i="4"/>
  <c r="V6" i="4"/>
  <c r="U6" i="4"/>
  <c r="T6" i="4"/>
  <c r="S6" i="4"/>
  <c r="R6" i="4"/>
  <c r="Q6" i="4"/>
  <c r="P6" i="4"/>
  <c r="O6" i="4"/>
  <c r="N6" i="4"/>
  <c r="M6" i="4"/>
  <c r="J6" i="4"/>
  <c r="I6" i="4"/>
  <c r="H6" i="4"/>
  <c r="G6" i="4"/>
  <c r="F6" i="4"/>
  <c r="E6" i="4"/>
  <c r="AA5" i="4"/>
  <c r="V5" i="4"/>
  <c r="U5" i="4"/>
  <c r="T5" i="4"/>
  <c r="S5" i="4"/>
  <c r="R5" i="4"/>
  <c r="Q5" i="4"/>
  <c r="P5" i="4"/>
  <c r="O5" i="4"/>
  <c r="N5" i="4"/>
  <c r="M5" i="4"/>
  <c r="J5" i="4"/>
  <c r="I5" i="4"/>
  <c r="H5" i="4"/>
  <c r="G5" i="4"/>
  <c r="F5" i="4"/>
  <c r="E5" i="4"/>
  <c r="AC4" i="4"/>
  <c r="AB4" i="4"/>
  <c r="AA4" i="4"/>
  <c r="V4" i="4"/>
  <c r="U4" i="4"/>
  <c r="T4" i="4"/>
  <c r="S4" i="4"/>
  <c r="R4" i="4"/>
  <c r="Q4" i="4"/>
  <c r="P4" i="4"/>
  <c r="O4" i="4"/>
  <c r="N4" i="4"/>
  <c r="M4" i="4"/>
  <c r="J4" i="4"/>
  <c r="I4" i="4"/>
  <c r="H4" i="4"/>
  <c r="G4" i="4"/>
  <c r="F4" i="4"/>
  <c r="E4" i="4"/>
  <c r="AC3" i="4"/>
  <c r="AB3" i="4"/>
  <c r="AA3" i="4"/>
  <c r="U3" i="4"/>
  <c r="S3" i="4"/>
  <c r="Q3" i="4"/>
  <c r="P3" i="4"/>
  <c r="O3" i="4"/>
  <c r="N3" i="4"/>
  <c r="M3" i="4"/>
  <c r="I3" i="4"/>
  <c r="G3" i="4"/>
  <c r="E3" i="4"/>
  <c r="AC2" i="4"/>
  <c r="AB2" i="4"/>
  <c r="AA2" i="4"/>
  <c r="P2" i="4"/>
  <c r="O2" i="4"/>
  <c r="N2" i="4"/>
  <c r="A2" i="4"/>
  <c r="Q308" i="5"/>
  <c r="P308" i="5"/>
  <c r="Q307" i="5"/>
  <c r="P307" i="5"/>
  <c r="Q306" i="5"/>
  <c r="P306" i="5"/>
  <c r="Q305" i="5"/>
  <c r="P305" i="5"/>
  <c r="Q304" i="5"/>
  <c r="G305" i="11" s="1"/>
  <c r="P304" i="5"/>
  <c r="Q303" i="5"/>
  <c r="G304" i="11" s="1"/>
  <c r="P303" i="5"/>
  <c r="Q302" i="5"/>
  <c r="G303" i="11" s="1"/>
  <c r="P302" i="5"/>
  <c r="Q301" i="5"/>
  <c r="G302" i="11" s="1"/>
  <c r="P301" i="5"/>
  <c r="Q300" i="5"/>
  <c r="P300" i="5"/>
  <c r="Q299" i="5"/>
  <c r="G300" i="11" s="1"/>
  <c r="P299" i="5"/>
  <c r="Q298" i="5"/>
  <c r="G299" i="11" s="1"/>
  <c r="P298" i="5"/>
  <c r="Q297" i="5"/>
  <c r="G298" i="11" s="1"/>
  <c r="P297" i="5"/>
  <c r="Q296" i="5"/>
  <c r="G297" i="11" s="1"/>
  <c r="P296" i="5"/>
  <c r="Q295" i="5"/>
  <c r="G296" i="11" s="1"/>
  <c r="P295" i="5"/>
  <c r="Q294" i="5"/>
  <c r="G295" i="11" s="1"/>
  <c r="P294" i="5"/>
  <c r="Q293" i="5"/>
  <c r="P293" i="5"/>
  <c r="Q292" i="5"/>
  <c r="G293" i="11" s="1"/>
  <c r="P292" i="5"/>
  <c r="Q291" i="5"/>
  <c r="P291" i="5"/>
  <c r="Q290" i="5"/>
  <c r="G291" i="11" s="1"/>
  <c r="P290" i="5"/>
  <c r="Q289" i="5"/>
  <c r="P289" i="5"/>
  <c r="Q288" i="5"/>
  <c r="P288" i="5"/>
  <c r="Q287" i="5"/>
  <c r="G288" i="11" s="1"/>
  <c r="P287" i="5"/>
  <c r="Q286" i="5"/>
  <c r="P286" i="5"/>
  <c r="Q285" i="5"/>
  <c r="G286" i="11" s="1"/>
  <c r="P285" i="5"/>
  <c r="Q284" i="5"/>
  <c r="G285" i="11" s="1"/>
  <c r="P284" i="5"/>
  <c r="Q283" i="5"/>
  <c r="G284" i="11" s="1"/>
  <c r="P283" i="5"/>
  <c r="Q282" i="5"/>
  <c r="P282" i="5"/>
  <c r="Q281" i="5"/>
  <c r="G282" i="11" s="1"/>
  <c r="P281" i="5"/>
  <c r="Q280" i="5"/>
  <c r="G281" i="11" s="1"/>
  <c r="P280" i="5"/>
  <c r="Q279" i="5"/>
  <c r="P279" i="5"/>
  <c r="Q278" i="5"/>
  <c r="P278" i="5"/>
  <c r="Q277" i="5"/>
  <c r="G278" i="11" s="1"/>
  <c r="P277" i="5"/>
  <c r="Q276" i="5"/>
  <c r="G277" i="11" s="1"/>
  <c r="P276" i="5"/>
  <c r="Q275" i="5"/>
  <c r="G276" i="11" s="1"/>
  <c r="P275" i="5"/>
  <c r="Q274" i="5"/>
  <c r="G275" i="11" s="1"/>
  <c r="P274" i="5"/>
  <c r="Q273" i="5"/>
  <c r="G274" i="11" s="1"/>
  <c r="P273" i="5"/>
  <c r="Q272" i="5"/>
  <c r="P272" i="5"/>
  <c r="Q271" i="5"/>
  <c r="G272" i="11" s="1"/>
  <c r="P271" i="5"/>
  <c r="Q270" i="5"/>
  <c r="G271" i="11" s="1"/>
  <c r="P270" i="5"/>
  <c r="Q269" i="5"/>
  <c r="G270" i="11" s="1"/>
  <c r="P269" i="5"/>
  <c r="Q268" i="5"/>
  <c r="G269" i="11" s="1"/>
  <c r="P268" i="5"/>
  <c r="Q267" i="5"/>
  <c r="G268" i="11" s="1"/>
  <c r="P267" i="5"/>
  <c r="Q266" i="5"/>
  <c r="G267" i="11" s="1"/>
  <c r="P266" i="5"/>
  <c r="Q265" i="5"/>
  <c r="G266" i="11" s="1"/>
  <c r="P265" i="5"/>
  <c r="Q264" i="5"/>
  <c r="P264" i="5"/>
  <c r="Q263" i="5"/>
  <c r="P263" i="5"/>
  <c r="Q262" i="5"/>
  <c r="G263" i="11" s="1"/>
  <c r="P262" i="5"/>
  <c r="Q261" i="5"/>
  <c r="P261" i="5"/>
  <c r="Q260" i="5"/>
  <c r="G261" i="11" s="1"/>
  <c r="P260" i="5"/>
  <c r="Q259" i="5"/>
  <c r="G260" i="11" s="1"/>
  <c r="P259" i="5"/>
  <c r="Q258" i="5"/>
  <c r="P258" i="5"/>
  <c r="Q257" i="5"/>
  <c r="G258" i="11" s="1"/>
  <c r="P257" i="5"/>
  <c r="Q256" i="5"/>
  <c r="G257" i="11" s="1"/>
  <c r="P256" i="5"/>
  <c r="Q255" i="5"/>
  <c r="G256" i="11" s="1"/>
  <c r="P255" i="5"/>
  <c r="Q254" i="5"/>
  <c r="G255" i="11" s="1"/>
  <c r="P254" i="5"/>
  <c r="Q253" i="5"/>
  <c r="G254" i="11" s="1"/>
  <c r="P253" i="5"/>
  <c r="Q252" i="5"/>
  <c r="G253" i="11" s="1"/>
  <c r="P252" i="5"/>
  <c r="Q251" i="5"/>
  <c r="G252" i="11" s="1"/>
  <c r="P251" i="5"/>
  <c r="Q250" i="5"/>
  <c r="P250" i="5"/>
  <c r="Q249" i="5"/>
  <c r="P249" i="5"/>
  <c r="Q248" i="5"/>
  <c r="G249" i="11" s="1"/>
  <c r="P248" i="5"/>
  <c r="Q247" i="5"/>
  <c r="G248" i="11" s="1"/>
  <c r="P247" i="5"/>
  <c r="Q246" i="5"/>
  <c r="G247" i="11" s="1"/>
  <c r="P246" i="5"/>
  <c r="Q245" i="5"/>
  <c r="G246" i="11" s="1"/>
  <c r="P245" i="5"/>
  <c r="Q244" i="5"/>
  <c r="P244" i="5"/>
  <c r="Q243" i="5"/>
  <c r="G244" i="11" s="1"/>
  <c r="P243" i="5"/>
  <c r="Q242" i="5"/>
  <c r="G243" i="11" s="1"/>
  <c r="P242" i="5"/>
  <c r="Q241" i="5"/>
  <c r="G242" i="11" s="1"/>
  <c r="P241" i="5"/>
  <c r="Q240" i="5"/>
  <c r="G241" i="11" s="1"/>
  <c r="P240" i="5"/>
  <c r="Q239" i="5"/>
  <c r="G240" i="11" s="1"/>
  <c r="P239" i="5"/>
  <c r="Q238" i="5"/>
  <c r="G239" i="11" s="1"/>
  <c r="P238" i="5"/>
  <c r="Q237" i="5"/>
  <c r="G238" i="11" s="1"/>
  <c r="P237" i="5"/>
  <c r="Q236" i="5"/>
  <c r="P236" i="5"/>
  <c r="Q235" i="5"/>
  <c r="G236" i="11" s="1"/>
  <c r="P235" i="5"/>
  <c r="Q234" i="5"/>
  <c r="G235" i="11" s="1"/>
  <c r="P234" i="5"/>
  <c r="Q233" i="5"/>
  <c r="P233" i="5"/>
  <c r="Q232" i="5"/>
  <c r="P232" i="5"/>
  <c r="Q231" i="5"/>
  <c r="G232" i="11" s="1"/>
  <c r="P231" i="5"/>
  <c r="Q230" i="5"/>
  <c r="P230" i="5"/>
  <c r="Q229" i="5"/>
  <c r="G230" i="11" s="1"/>
  <c r="P229" i="5"/>
  <c r="Q228" i="5"/>
  <c r="G229" i="11" s="1"/>
  <c r="P228" i="5"/>
  <c r="Q227" i="5"/>
  <c r="P227" i="5"/>
  <c r="Q226" i="5"/>
  <c r="G227" i="11" s="1"/>
  <c r="P226" i="5"/>
  <c r="Q225" i="5"/>
  <c r="G226" i="11" s="1"/>
  <c r="P225" i="5"/>
  <c r="Q224" i="5"/>
  <c r="G225" i="11" s="1"/>
  <c r="P224" i="5"/>
  <c r="Q223" i="5"/>
  <c r="P223" i="5"/>
  <c r="Q222" i="5"/>
  <c r="P222" i="5"/>
  <c r="Q221" i="5"/>
  <c r="P221" i="5"/>
  <c r="Q220" i="5"/>
  <c r="G221" i="11" s="1"/>
  <c r="P220" i="5"/>
  <c r="Q219" i="5"/>
  <c r="G220" i="11" s="1"/>
  <c r="P219" i="5"/>
  <c r="Q218" i="5"/>
  <c r="G219" i="11" s="1"/>
  <c r="P218" i="5"/>
  <c r="Q217" i="5"/>
  <c r="G218" i="11" s="1"/>
  <c r="P217" i="5"/>
  <c r="Q216" i="5"/>
  <c r="P216" i="5"/>
  <c r="Q215" i="5"/>
  <c r="G216" i="11" s="1"/>
  <c r="P215" i="5"/>
  <c r="Q214" i="5"/>
  <c r="G215" i="11" s="1"/>
  <c r="P214" i="5"/>
  <c r="Q213" i="5"/>
  <c r="G214" i="11" s="1"/>
  <c r="P213" i="5"/>
  <c r="Q212" i="5"/>
  <c r="G213" i="11" s="1"/>
  <c r="P212" i="5"/>
  <c r="Q211" i="5"/>
  <c r="G212" i="11" s="1"/>
  <c r="P211" i="5"/>
  <c r="Q210" i="5"/>
  <c r="G211" i="11" s="1"/>
  <c r="P210" i="5"/>
  <c r="Q209" i="5"/>
  <c r="G210" i="11" s="1"/>
  <c r="P209" i="5"/>
  <c r="Q208" i="5"/>
  <c r="G209" i="11" s="1"/>
  <c r="P208" i="5"/>
  <c r="Q207" i="5"/>
  <c r="P207" i="5"/>
  <c r="Q206" i="5"/>
  <c r="G207" i="11" s="1"/>
  <c r="P206" i="5"/>
  <c r="Q205" i="5"/>
  <c r="P205" i="5"/>
  <c r="Q204" i="5"/>
  <c r="P204" i="5"/>
  <c r="Q203" i="5"/>
  <c r="G204" i="11" s="1"/>
  <c r="P203" i="5"/>
  <c r="Q202" i="5"/>
  <c r="P202" i="5"/>
  <c r="Q201" i="5"/>
  <c r="G202" i="11" s="1"/>
  <c r="P201" i="5"/>
  <c r="Q200" i="5"/>
  <c r="G201" i="11" s="1"/>
  <c r="P200" i="5"/>
  <c r="Q199" i="5"/>
  <c r="P199" i="5"/>
  <c r="Q198" i="5"/>
  <c r="G199" i="11" s="1"/>
  <c r="P198" i="5"/>
  <c r="Q197" i="5"/>
  <c r="G198" i="11" s="1"/>
  <c r="P197" i="5"/>
  <c r="Q196" i="5"/>
  <c r="G197" i="11" s="1"/>
  <c r="P196" i="5"/>
  <c r="Q195" i="5"/>
  <c r="P195" i="5"/>
  <c r="Q194" i="5"/>
  <c r="P194" i="5"/>
  <c r="Q193" i="5"/>
  <c r="G194" i="11" s="1"/>
  <c r="P193" i="5"/>
  <c r="Q192" i="5"/>
  <c r="G193" i="11" s="1"/>
  <c r="P192" i="5"/>
  <c r="Q191" i="5"/>
  <c r="G192" i="11" s="1"/>
  <c r="P191" i="5"/>
  <c r="Q190" i="5"/>
  <c r="G191" i="11" s="1"/>
  <c r="P190" i="5"/>
  <c r="Q189" i="5"/>
  <c r="G190" i="11" s="1"/>
  <c r="P189" i="5"/>
  <c r="Q188" i="5"/>
  <c r="G189" i="11" s="1"/>
  <c r="P188" i="5"/>
  <c r="Q187" i="5"/>
  <c r="G188" i="11" s="1"/>
  <c r="P187" i="5"/>
  <c r="Q186" i="5"/>
  <c r="G187" i="11" s="1"/>
  <c r="P186" i="5"/>
  <c r="Q185" i="5"/>
  <c r="G186" i="11" s="1"/>
  <c r="P185" i="5"/>
  <c r="Q184" i="5"/>
  <c r="G185" i="11" s="1"/>
  <c r="P184" i="5"/>
  <c r="Q183" i="5"/>
  <c r="G184" i="11" s="1"/>
  <c r="P183" i="5"/>
  <c r="Q182" i="5"/>
  <c r="G183" i="11" s="1"/>
  <c r="P182" i="5"/>
  <c r="Q181" i="5"/>
  <c r="P181" i="5"/>
  <c r="Q180" i="5"/>
  <c r="G181" i="11" s="1"/>
  <c r="P180" i="5"/>
  <c r="Q179" i="5"/>
  <c r="P179" i="5"/>
  <c r="Q178" i="5"/>
  <c r="G179" i="11" s="1"/>
  <c r="P178" i="5"/>
  <c r="Q177" i="5"/>
  <c r="P177" i="5"/>
  <c r="Q176" i="5"/>
  <c r="P176" i="5"/>
  <c r="Q175" i="5"/>
  <c r="G176" i="11" s="1"/>
  <c r="P175" i="5"/>
  <c r="Q174" i="5"/>
  <c r="P174" i="5"/>
  <c r="Q173" i="5"/>
  <c r="G174" i="11" s="1"/>
  <c r="P173" i="5"/>
  <c r="Q172" i="5"/>
  <c r="G173" i="11" s="1"/>
  <c r="P172" i="5"/>
  <c r="Q171" i="5"/>
  <c r="G172" i="11" s="1"/>
  <c r="P171" i="5"/>
  <c r="Q170" i="5"/>
  <c r="P170" i="5"/>
  <c r="Q169" i="5"/>
  <c r="G170" i="11" s="1"/>
  <c r="P169" i="5"/>
  <c r="Q168" i="5"/>
  <c r="G169" i="11" s="1"/>
  <c r="P168" i="5"/>
  <c r="Q167" i="5"/>
  <c r="P167" i="5"/>
  <c r="Q166" i="5"/>
  <c r="P166" i="5"/>
  <c r="Q165" i="5"/>
  <c r="G166" i="11" s="1"/>
  <c r="P165" i="5"/>
  <c r="Q164" i="5"/>
  <c r="G165" i="11" s="1"/>
  <c r="P164" i="5"/>
  <c r="Q163" i="5"/>
  <c r="G164" i="11" s="1"/>
  <c r="P163" i="5"/>
  <c r="Q162" i="5"/>
  <c r="G163" i="11" s="1"/>
  <c r="P162" i="5"/>
  <c r="Q161" i="5"/>
  <c r="G162" i="11" s="1"/>
  <c r="P161" i="5"/>
  <c r="Q160" i="5"/>
  <c r="P160" i="5"/>
  <c r="Q159" i="5"/>
  <c r="G160" i="11" s="1"/>
  <c r="P159" i="5"/>
  <c r="Q158" i="5"/>
  <c r="G159" i="11" s="1"/>
  <c r="P158" i="5"/>
  <c r="Q157" i="5"/>
  <c r="G158" i="11" s="1"/>
  <c r="P157" i="5"/>
  <c r="Q156" i="5"/>
  <c r="G157" i="11" s="1"/>
  <c r="P156" i="5"/>
  <c r="Q155" i="5"/>
  <c r="G156" i="11" s="1"/>
  <c r="P155" i="5"/>
  <c r="Q154" i="5"/>
  <c r="G155" i="11" s="1"/>
  <c r="P154" i="5"/>
  <c r="Q153" i="5"/>
  <c r="P153" i="5"/>
  <c r="Q152" i="5"/>
  <c r="G153" i="11" s="1"/>
  <c r="P152" i="5"/>
  <c r="Q151" i="5"/>
  <c r="P151" i="5"/>
  <c r="Q150" i="5"/>
  <c r="G151" i="11" s="1"/>
  <c r="P150" i="5"/>
  <c r="Q149" i="5"/>
  <c r="P149" i="5"/>
  <c r="Q148" i="5"/>
  <c r="P148" i="5"/>
  <c r="Q147" i="5"/>
  <c r="G148" i="11" s="1"/>
  <c r="P147" i="5"/>
  <c r="Q146" i="5"/>
  <c r="P146" i="5"/>
  <c r="Q145" i="5"/>
  <c r="G146" i="11" s="1"/>
  <c r="P145" i="5"/>
  <c r="Q144" i="5"/>
  <c r="G145" i="11" s="1"/>
  <c r="P144" i="5"/>
  <c r="Q143" i="5"/>
  <c r="G144" i="11" s="1"/>
  <c r="P143" i="5"/>
  <c r="Q142" i="5"/>
  <c r="P142" i="5"/>
  <c r="Q141" i="5"/>
  <c r="G142" i="11" s="1"/>
  <c r="P141" i="5"/>
  <c r="Q140" i="5"/>
  <c r="G141" i="11" s="1"/>
  <c r="P140" i="5"/>
  <c r="Q139" i="5"/>
  <c r="P139" i="5"/>
  <c r="Q138" i="5"/>
  <c r="P138" i="5"/>
  <c r="Q137" i="5"/>
  <c r="P137" i="5"/>
  <c r="Q136" i="5"/>
  <c r="G137" i="11" s="1"/>
  <c r="P136" i="5"/>
  <c r="Q135" i="5"/>
  <c r="G136" i="11" s="1"/>
  <c r="P135" i="5"/>
  <c r="Q134" i="5"/>
  <c r="G135" i="11" s="1"/>
  <c r="P134" i="5"/>
  <c r="Q133" i="5"/>
  <c r="G134" i="11" s="1"/>
  <c r="P133" i="5"/>
  <c r="Q132" i="5"/>
  <c r="P132" i="5"/>
  <c r="Q131" i="5"/>
  <c r="G132" i="11" s="1"/>
  <c r="P131" i="5"/>
  <c r="Q130" i="5"/>
  <c r="G131" i="11" s="1"/>
  <c r="P130" i="5"/>
  <c r="Q129" i="5"/>
  <c r="G130" i="11" s="1"/>
  <c r="P129" i="5"/>
  <c r="Q128" i="5"/>
  <c r="G129" i="11" s="1"/>
  <c r="P128" i="5"/>
  <c r="Q127" i="5"/>
  <c r="G128" i="11" s="1"/>
  <c r="P127" i="5"/>
  <c r="Q126" i="5"/>
  <c r="G127" i="11" s="1"/>
  <c r="P126" i="5"/>
  <c r="Q125" i="5"/>
  <c r="P125" i="5"/>
  <c r="Q124" i="5"/>
  <c r="G125" i="11" s="1"/>
  <c r="P124" i="5"/>
  <c r="Q123" i="5"/>
  <c r="G124" i="11" s="1"/>
  <c r="P123" i="5"/>
  <c r="Q122" i="5"/>
  <c r="G123" i="11" s="1"/>
  <c r="P122" i="5"/>
  <c r="Q121" i="5"/>
  <c r="G122" i="11" s="1"/>
  <c r="P121" i="5"/>
  <c r="Q120" i="5"/>
  <c r="P120" i="5"/>
  <c r="Q119" i="5"/>
  <c r="G120" i="11" s="1"/>
  <c r="P119" i="5"/>
  <c r="Q118" i="5"/>
  <c r="P118" i="5"/>
  <c r="Q117" i="5"/>
  <c r="G118" i="11" s="1"/>
  <c r="P117" i="5"/>
  <c r="Q116" i="5"/>
  <c r="G117" i="11" s="1"/>
  <c r="P116" i="5"/>
  <c r="Q115" i="5"/>
  <c r="P115" i="5"/>
  <c r="Q114" i="5"/>
  <c r="P114" i="5"/>
  <c r="Q113" i="5"/>
  <c r="G114" i="11" s="1"/>
  <c r="P113" i="5"/>
  <c r="Q112" i="5"/>
  <c r="G113" i="11" s="1"/>
  <c r="P112" i="5"/>
  <c r="Q111" i="5"/>
  <c r="P111" i="5"/>
  <c r="Q110" i="5"/>
  <c r="P110" i="5"/>
  <c r="Q109" i="5"/>
  <c r="P109" i="5"/>
  <c r="Q108" i="5"/>
  <c r="G109" i="11" s="1"/>
  <c r="P108" i="5"/>
  <c r="Q107" i="5"/>
  <c r="G108" i="11" s="1"/>
  <c r="P107" i="5"/>
  <c r="Q106" i="5"/>
  <c r="G107" i="11" s="1"/>
  <c r="P106" i="5"/>
  <c r="Q105" i="5"/>
  <c r="G106" i="11" s="1"/>
  <c r="P105" i="5"/>
  <c r="Q104" i="5"/>
  <c r="P104" i="5"/>
  <c r="Q103" i="5"/>
  <c r="G104" i="11" s="1"/>
  <c r="P103" i="5"/>
  <c r="Q102" i="5"/>
  <c r="G103" i="11" s="1"/>
  <c r="P102" i="5"/>
  <c r="Q101" i="5"/>
  <c r="G102" i="11" s="1"/>
  <c r="P101" i="5"/>
  <c r="Q100" i="5"/>
  <c r="G101" i="11" s="1"/>
  <c r="P100" i="5"/>
  <c r="Q99" i="5"/>
  <c r="G100" i="11" s="1"/>
  <c r="P99" i="5"/>
  <c r="Q98" i="5"/>
  <c r="G99" i="11" s="1"/>
  <c r="P98" i="5"/>
  <c r="Q97" i="5"/>
  <c r="P97" i="5"/>
  <c r="Q96" i="5"/>
  <c r="G97" i="11" s="1"/>
  <c r="P96" i="5"/>
  <c r="Q95" i="5"/>
  <c r="G96" i="11" s="1"/>
  <c r="P95" i="5"/>
  <c r="Q94" i="5"/>
  <c r="G95" i="11" s="1"/>
  <c r="P94" i="5"/>
  <c r="Q93" i="5"/>
  <c r="P93" i="5"/>
  <c r="Q92" i="5"/>
  <c r="P92" i="5"/>
  <c r="Q91" i="5"/>
  <c r="G92" i="11" s="1"/>
  <c r="P91" i="5"/>
  <c r="Q90" i="5"/>
  <c r="P90" i="5"/>
  <c r="Q89" i="5"/>
  <c r="G90" i="11" s="1"/>
  <c r="P89" i="5"/>
  <c r="Q88" i="5"/>
  <c r="G89" i="11" s="1"/>
  <c r="P88" i="5"/>
  <c r="Q87" i="5"/>
  <c r="G88" i="11" s="1"/>
  <c r="P87" i="5"/>
  <c r="Q86" i="5"/>
  <c r="P86" i="5"/>
  <c r="Q85" i="5"/>
  <c r="G86" i="11" s="1"/>
  <c r="P85" i="5"/>
  <c r="Q84" i="5"/>
  <c r="G85" i="11" s="1"/>
  <c r="P84" i="5"/>
  <c r="Q83" i="5"/>
  <c r="P83" i="5"/>
  <c r="Q82" i="5"/>
  <c r="P82" i="5"/>
  <c r="Q81" i="5"/>
  <c r="G82" i="11" s="1"/>
  <c r="P81" i="5"/>
  <c r="Q80" i="5"/>
  <c r="G81" i="11" s="1"/>
  <c r="P80" i="5"/>
  <c r="Q79" i="5"/>
  <c r="G80" i="11" s="1"/>
  <c r="P79" i="5"/>
  <c r="Q78" i="5"/>
  <c r="G79" i="11" s="1"/>
  <c r="P78" i="5"/>
  <c r="Q77" i="5"/>
  <c r="G78" i="11" s="1"/>
  <c r="P77" i="5"/>
  <c r="Q76" i="5"/>
  <c r="P76" i="5"/>
  <c r="Q75" i="5"/>
  <c r="G76" i="11" s="1"/>
  <c r="P75" i="5"/>
  <c r="Q74" i="5"/>
  <c r="G75" i="11" s="1"/>
  <c r="P74" i="5"/>
  <c r="Q73" i="5"/>
  <c r="G74" i="11" s="1"/>
  <c r="P73" i="5"/>
  <c r="Q72" i="5"/>
  <c r="G73" i="11" s="1"/>
  <c r="P72" i="5"/>
  <c r="Q71" i="5"/>
  <c r="G72" i="11" s="1"/>
  <c r="P71" i="5"/>
  <c r="Q70" i="5"/>
  <c r="G71" i="11" s="1"/>
  <c r="P70" i="5"/>
  <c r="Q69" i="5"/>
  <c r="P69" i="5"/>
  <c r="Q68" i="5"/>
  <c r="G69" i="11" s="1"/>
  <c r="P68" i="5"/>
  <c r="Q67" i="5"/>
  <c r="P67" i="5"/>
  <c r="Q66" i="5"/>
  <c r="G67" i="11" s="1"/>
  <c r="P66" i="5"/>
  <c r="Q65" i="5"/>
  <c r="P65" i="5"/>
  <c r="Q64" i="5"/>
  <c r="P64" i="5"/>
  <c r="Q63" i="5"/>
  <c r="G64" i="11" s="1"/>
  <c r="P63" i="5"/>
  <c r="Q62" i="5"/>
  <c r="P62" i="5"/>
  <c r="Q61" i="5"/>
  <c r="G62" i="11" s="1"/>
  <c r="P61" i="5"/>
  <c r="Q60" i="5"/>
  <c r="G61" i="11" s="1"/>
  <c r="P60" i="5"/>
  <c r="Q59" i="5"/>
  <c r="G60" i="11" s="1"/>
  <c r="P59" i="5"/>
  <c r="Q58" i="5"/>
  <c r="P58" i="5"/>
  <c r="Q57" i="5"/>
  <c r="G58" i="11" s="1"/>
  <c r="P57" i="5"/>
  <c r="Q56" i="5"/>
  <c r="G57" i="11" s="1"/>
  <c r="P56" i="5"/>
  <c r="Q55" i="5"/>
  <c r="G56" i="11" s="1"/>
  <c r="P55" i="5"/>
  <c r="Q54" i="5"/>
  <c r="P54" i="5"/>
  <c r="Q53" i="5"/>
  <c r="P53" i="5"/>
  <c r="Q52" i="5"/>
  <c r="G53" i="11" s="1"/>
  <c r="P52" i="5"/>
  <c r="Q51" i="5"/>
  <c r="G52" i="11" s="1"/>
  <c r="P51" i="5"/>
  <c r="Q50" i="5"/>
  <c r="G51" i="11" s="1"/>
  <c r="P50" i="5"/>
  <c r="Q49" i="5"/>
  <c r="G50" i="11" s="1"/>
  <c r="P49" i="5"/>
  <c r="Q48" i="5"/>
  <c r="P48" i="5"/>
  <c r="Q47" i="5"/>
  <c r="G48" i="11" s="1"/>
  <c r="P47" i="5"/>
  <c r="Q46" i="5"/>
  <c r="G47" i="11" s="1"/>
  <c r="P46" i="5"/>
  <c r="Q45" i="5"/>
  <c r="G46" i="11" s="1"/>
  <c r="P45" i="5"/>
  <c r="Q44" i="5"/>
  <c r="G45" i="11" s="1"/>
  <c r="P44" i="5"/>
  <c r="Q43" i="5"/>
  <c r="G44" i="11" s="1"/>
  <c r="P43" i="5"/>
  <c r="Q42" i="5"/>
  <c r="G43" i="11" s="1"/>
  <c r="P42" i="5"/>
  <c r="Q41" i="5"/>
  <c r="P41" i="5"/>
  <c r="Q40" i="5"/>
  <c r="G41" i="11" s="1"/>
  <c r="P40" i="5"/>
  <c r="Q39" i="5"/>
  <c r="G40" i="11" s="1"/>
  <c r="P39" i="5"/>
  <c r="Q38" i="5"/>
  <c r="G39" i="11" s="1"/>
  <c r="P38" i="5"/>
  <c r="Q37" i="5"/>
  <c r="P37" i="5"/>
  <c r="Q36" i="5"/>
  <c r="P36" i="5"/>
  <c r="Q35" i="5"/>
  <c r="G36" i="11" s="1"/>
  <c r="P35" i="5"/>
  <c r="Q34" i="5"/>
  <c r="P34" i="5"/>
  <c r="Q33" i="5"/>
  <c r="G34" i="11" s="1"/>
  <c r="P33" i="5"/>
  <c r="Q32" i="5"/>
  <c r="P32" i="5"/>
  <c r="Q31" i="5"/>
  <c r="P31" i="5"/>
  <c r="Q30" i="5"/>
  <c r="G31" i="11" s="1"/>
  <c r="P30" i="5"/>
  <c r="Q29" i="5"/>
  <c r="G30" i="11" s="1"/>
  <c r="P29" i="5"/>
  <c r="Q28" i="5"/>
  <c r="G29" i="11" s="1"/>
  <c r="P28" i="5"/>
  <c r="Q27" i="5"/>
  <c r="P27" i="5"/>
  <c r="Q26" i="5"/>
  <c r="G27" i="11" s="1"/>
  <c r="P26" i="5"/>
  <c r="Q25" i="5"/>
  <c r="G26" i="11" s="1"/>
  <c r="P25" i="5"/>
  <c r="Q24" i="5"/>
  <c r="P24" i="5"/>
  <c r="Q23" i="5"/>
  <c r="G24" i="11" s="1"/>
  <c r="P23" i="5"/>
  <c r="Q22" i="5"/>
  <c r="G23" i="11" s="1"/>
  <c r="P22" i="5"/>
  <c r="Q21" i="5"/>
  <c r="G22" i="11" s="1"/>
  <c r="P21" i="5"/>
  <c r="Q20" i="5"/>
  <c r="P20" i="5"/>
  <c r="Q19" i="5"/>
  <c r="P19" i="5"/>
  <c r="Q18" i="5"/>
  <c r="G19" i="11" s="1"/>
  <c r="P18" i="5"/>
  <c r="Q17" i="5"/>
  <c r="P17" i="5"/>
  <c r="Q16" i="5"/>
  <c r="G17" i="11" s="1"/>
  <c r="P16" i="5"/>
  <c r="Q15" i="5"/>
  <c r="G16" i="11" s="1"/>
  <c r="P15" i="5"/>
  <c r="Q14" i="5"/>
  <c r="G15" i="11" s="1"/>
  <c r="P14" i="5"/>
  <c r="Q13" i="5"/>
  <c r="P13" i="5"/>
  <c r="Q12" i="5"/>
  <c r="P12" i="5"/>
  <c r="Q11" i="5"/>
  <c r="G12" i="11" s="1"/>
  <c r="P11" i="5"/>
  <c r="Q10" i="5"/>
  <c r="G11" i="11" s="1"/>
  <c r="P10" i="5"/>
  <c r="Q9" i="5"/>
  <c r="P9" i="5"/>
  <c r="Q8" i="5"/>
  <c r="G9" i="11" s="1"/>
  <c r="P8" i="5"/>
  <c r="Q7" i="5"/>
  <c r="G8" i="11" s="1"/>
  <c r="P7" i="5"/>
  <c r="Q6" i="5"/>
  <c r="P6" i="5"/>
  <c r="Q5" i="5"/>
  <c r="G6" i="11" s="1"/>
  <c r="P5" i="5"/>
  <c r="Q4" i="5"/>
  <c r="G5" i="11" s="1"/>
  <c r="P4" i="5"/>
  <c r="Q3" i="5"/>
  <c r="G4" i="11" s="1"/>
  <c r="P3" i="5"/>
  <c r="Q2" i="5"/>
  <c r="P2" i="5"/>
  <c r="E2" i="5"/>
  <c r="C2" i="5"/>
  <c r="A2" i="5"/>
  <c r="W308" i="14"/>
  <c r="V308" i="14"/>
  <c r="U308" i="14"/>
  <c r="T308" i="14"/>
  <c r="S308" i="14"/>
  <c r="R308" i="14"/>
  <c r="Q308" i="14"/>
  <c r="P308" i="14"/>
  <c r="O308" i="14"/>
  <c r="W307" i="14"/>
  <c r="V307" i="14"/>
  <c r="U307" i="14"/>
  <c r="T307" i="14"/>
  <c r="S307" i="14"/>
  <c r="R307" i="14"/>
  <c r="Q307" i="14"/>
  <c r="P307" i="14"/>
  <c r="O307" i="14"/>
  <c r="W306" i="14"/>
  <c r="V306" i="14"/>
  <c r="U306" i="14"/>
  <c r="T306" i="14"/>
  <c r="S306" i="14"/>
  <c r="R306" i="14"/>
  <c r="Q306" i="14"/>
  <c r="P306" i="14"/>
  <c r="O306" i="14"/>
  <c r="W305" i="14"/>
  <c r="V305" i="14"/>
  <c r="U305" i="14"/>
  <c r="T305" i="14"/>
  <c r="S305" i="14"/>
  <c r="R305" i="14"/>
  <c r="Q305" i="14"/>
  <c r="P305" i="14"/>
  <c r="O305" i="14"/>
  <c r="W304" i="14"/>
  <c r="V304" i="14"/>
  <c r="U304" i="14"/>
  <c r="T304" i="14"/>
  <c r="S304" i="14"/>
  <c r="R304" i="14"/>
  <c r="Q304" i="14"/>
  <c r="P304" i="14"/>
  <c r="O304" i="14"/>
  <c r="W303" i="14"/>
  <c r="V303" i="14"/>
  <c r="U303" i="14"/>
  <c r="T303" i="14"/>
  <c r="S303" i="14"/>
  <c r="R303" i="14"/>
  <c r="Q303" i="14"/>
  <c r="P303" i="14"/>
  <c r="O303" i="14"/>
  <c r="W302" i="14"/>
  <c r="V302" i="14"/>
  <c r="U302" i="14"/>
  <c r="T302" i="14"/>
  <c r="S302" i="14"/>
  <c r="R302" i="14"/>
  <c r="Q302" i="14"/>
  <c r="P302" i="14"/>
  <c r="O302" i="14"/>
  <c r="W301" i="14"/>
  <c r="V301" i="14"/>
  <c r="U301" i="14"/>
  <c r="T301" i="14"/>
  <c r="S301" i="14"/>
  <c r="R301" i="14"/>
  <c r="Q301" i="14"/>
  <c r="P301" i="14"/>
  <c r="O301" i="14"/>
  <c r="W300" i="14"/>
  <c r="V300" i="14"/>
  <c r="U300" i="14"/>
  <c r="T300" i="14"/>
  <c r="S300" i="14"/>
  <c r="R300" i="14"/>
  <c r="Q300" i="14"/>
  <c r="P300" i="14"/>
  <c r="O300" i="14"/>
  <c r="W299" i="14"/>
  <c r="V299" i="14"/>
  <c r="U299" i="14"/>
  <c r="T299" i="14"/>
  <c r="S299" i="14"/>
  <c r="R299" i="14"/>
  <c r="Q299" i="14"/>
  <c r="P299" i="14"/>
  <c r="O299" i="14"/>
  <c r="W298" i="14"/>
  <c r="V298" i="14"/>
  <c r="U298" i="14"/>
  <c r="T298" i="14"/>
  <c r="S298" i="14"/>
  <c r="R298" i="14"/>
  <c r="Q298" i="14"/>
  <c r="P298" i="14"/>
  <c r="O298" i="14"/>
  <c r="W297" i="14"/>
  <c r="V297" i="14"/>
  <c r="U297" i="14"/>
  <c r="T297" i="14"/>
  <c r="S297" i="14"/>
  <c r="R297" i="14"/>
  <c r="Q297" i="14"/>
  <c r="P297" i="14"/>
  <c r="O297" i="14"/>
  <c r="W296" i="14"/>
  <c r="V296" i="14"/>
  <c r="U296" i="14"/>
  <c r="T296" i="14"/>
  <c r="S296" i="14"/>
  <c r="R296" i="14"/>
  <c r="Q296" i="14"/>
  <c r="P296" i="14"/>
  <c r="O296" i="14"/>
  <c r="W295" i="14"/>
  <c r="V295" i="14"/>
  <c r="U295" i="14"/>
  <c r="T295" i="14"/>
  <c r="S295" i="14"/>
  <c r="R295" i="14"/>
  <c r="Q295" i="14"/>
  <c r="P295" i="14"/>
  <c r="O295" i="14"/>
  <c r="W294" i="14"/>
  <c r="V294" i="14"/>
  <c r="U294" i="14"/>
  <c r="T294" i="14"/>
  <c r="S294" i="14"/>
  <c r="R294" i="14"/>
  <c r="Q294" i="14"/>
  <c r="P294" i="14"/>
  <c r="O294" i="14"/>
  <c r="W293" i="14"/>
  <c r="V293" i="14"/>
  <c r="U293" i="14"/>
  <c r="T293" i="14"/>
  <c r="S293" i="14"/>
  <c r="R293" i="14"/>
  <c r="Q293" i="14"/>
  <c r="P293" i="14"/>
  <c r="O293" i="14"/>
  <c r="W292" i="14"/>
  <c r="V292" i="14"/>
  <c r="U292" i="14"/>
  <c r="T292" i="14"/>
  <c r="S292" i="14"/>
  <c r="R292" i="14"/>
  <c r="Q292" i="14"/>
  <c r="P292" i="14"/>
  <c r="O292" i="14"/>
  <c r="W291" i="14"/>
  <c r="V291" i="14"/>
  <c r="U291" i="14"/>
  <c r="T291" i="14"/>
  <c r="S291" i="14"/>
  <c r="R291" i="14"/>
  <c r="Q291" i="14"/>
  <c r="P291" i="14"/>
  <c r="O291" i="14"/>
  <c r="W290" i="14"/>
  <c r="V290" i="14"/>
  <c r="U290" i="14"/>
  <c r="T290" i="14"/>
  <c r="S290" i="14"/>
  <c r="R290" i="14"/>
  <c r="Q290" i="14"/>
  <c r="P290" i="14"/>
  <c r="O290" i="14"/>
  <c r="W289" i="14"/>
  <c r="V289" i="14"/>
  <c r="U289" i="14"/>
  <c r="T289" i="14"/>
  <c r="S289" i="14"/>
  <c r="R289" i="14"/>
  <c r="Q289" i="14"/>
  <c r="P289" i="14"/>
  <c r="O289" i="14"/>
  <c r="W288" i="14"/>
  <c r="V288" i="14"/>
  <c r="U288" i="14"/>
  <c r="T288" i="14"/>
  <c r="S288" i="14"/>
  <c r="R288" i="14"/>
  <c r="Q288" i="14"/>
  <c r="P288" i="14"/>
  <c r="O288" i="14"/>
  <c r="W287" i="14"/>
  <c r="V287" i="14"/>
  <c r="U287" i="14"/>
  <c r="T287" i="14"/>
  <c r="S287" i="14"/>
  <c r="R287" i="14"/>
  <c r="Q287" i="14"/>
  <c r="P287" i="14"/>
  <c r="O287" i="14"/>
  <c r="W286" i="14"/>
  <c r="V286" i="14"/>
  <c r="U286" i="14"/>
  <c r="T286" i="14"/>
  <c r="S286" i="14"/>
  <c r="R286" i="14"/>
  <c r="Q286" i="14"/>
  <c r="P286" i="14"/>
  <c r="O286" i="14"/>
  <c r="W285" i="14"/>
  <c r="V285" i="14"/>
  <c r="U285" i="14"/>
  <c r="T285" i="14"/>
  <c r="S285" i="14"/>
  <c r="R285" i="14"/>
  <c r="Q285" i="14"/>
  <c r="P285" i="14"/>
  <c r="O285" i="14"/>
  <c r="W284" i="14"/>
  <c r="V284" i="14"/>
  <c r="U284" i="14"/>
  <c r="T284" i="14"/>
  <c r="S284" i="14"/>
  <c r="R284" i="14"/>
  <c r="Q284" i="14"/>
  <c r="P284" i="14"/>
  <c r="O284" i="14"/>
  <c r="W283" i="14"/>
  <c r="V283" i="14"/>
  <c r="U283" i="14"/>
  <c r="T283" i="14"/>
  <c r="S283" i="14"/>
  <c r="R283" i="14"/>
  <c r="Q283" i="14"/>
  <c r="P283" i="14"/>
  <c r="O283" i="14"/>
  <c r="W282" i="14"/>
  <c r="V282" i="14"/>
  <c r="U282" i="14"/>
  <c r="T282" i="14"/>
  <c r="S282" i="14"/>
  <c r="R282" i="14"/>
  <c r="Q282" i="14"/>
  <c r="P282" i="14"/>
  <c r="O282" i="14"/>
  <c r="W281" i="14"/>
  <c r="V281" i="14"/>
  <c r="U281" i="14"/>
  <c r="T281" i="14"/>
  <c r="S281" i="14"/>
  <c r="R281" i="14"/>
  <c r="Q281" i="14"/>
  <c r="P281" i="14"/>
  <c r="O281" i="14"/>
  <c r="W280" i="14"/>
  <c r="V280" i="14"/>
  <c r="U280" i="14"/>
  <c r="T280" i="14"/>
  <c r="S280" i="14"/>
  <c r="R280" i="14"/>
  <c r="Q280" i="14"/>
  <c r="P280" i="14"/>
  <c r="O280" i="14"/>
  <c r="W279" i="14"/>
  <c r="V279" i="14"/>
  <c r="U279" i="14"/>
  <c r="T279" i="14"/>
  <c r="S279" i="14"/>
  <c r="R279" i="14"/>
  <c r="Q279" i="14"/>
  <c r="P279" i="14"/>
  <c r="O279" i="14"/>
  <c r="W278" i="14"/>
  <c r="V278" i="14"/>
  <c r="U278" i="14"/>
  <c r="T278" i="14"/>
  <c r="S278" i="14"/>
  <c r="R278" i="14"/>
  <c r="Q278" i="14"/>
  <c r="P278" i="14"/>
  <c r="O278" i="14"/>
  <c r="W277" i="14"/>
  <c r="V277" i="14"/>
  <c r="U277" i="14"/>
  <c r="T277" i="14"/>
  <c r="S277" i="14"/>
  <c r="R277" i="14"/>
  <c r="Q277" i="14"/>
  <c r="P277" i="14"/>
  <c r="O277" i="14"/>
  <c r="W276" i="14"/>
  <c r="V276" i="14"/>
  <c r="U276" i="14"/>
  <c r="T276" i="14"/>
  <c r="S276" i="14"/>
  <c r="R276" i="14"/>
  <c r="Q276" i="14"/>
  <c r="P276" i="14"/>
  <c r="O276" i="14"/>
  <c r="W275" i="14"/>
  <c r="V275" i="14"/>
  <c r="U275" i="14"/>
  <c r="T275" i="14"/>
  <c r="S275" i="14"/>
  <c r="R275" i="14"/>
  <c r="Q275" i="14"/>
  <c r="P275" i="14"/>
  <c r="O275" i="14"/>
  <c r="W274" i="14"/>
  <c r="V274" i="14"/>
  <c r="U274" i="14"/>
  <c r="T274" i="14"/>
  <c r="S274" i="14"/>
  <c r="R274" i="14"/>
  <c r="Q274" i="14"/>
  <c r="P274" i="14"/>
  <c r="O274" i="14"/>
  <c r="W273" i="14"/>
  <c r="V273" i="14"/>
  <c r="U273" i="14"/>
  <c r="T273" i="14"/>
  <c r="S273" i="14"/>
  <c r="R273" i="14"/>
  <c r="Q273" i="14"/>
  <c r="P273" i="14"/>
  <c r="O273" i="14"/>
  <c r="W272" i="14"/>
  <c r="V272" i="14"/>
  <c r="U272" i="14"/>
  <c r="T272" i="14"/>
  <c r="S272" i="14"/>
  <c r="R272" i="14"/>
  <c r="Q272" i="14"/>
  <c r="P272" i="14"/>
  <c r="O272" i="14"/>
  <c r="W271" i="14"/>
  <c r="V271" i="14"/>
  <c r="U271" i="14"/>
  <c r="T271" i="14"/>
  <c r="S271" i="14"/>
  <c r="R271" i="14"/>
  <c r="Q271" i="14"/>
  <c r="P271" i="14"/>
  <c r="O271" i="14"/>
  <c r="W270" i="14"/>
  <c r="V270" i="14"/>
  <c r="U270" i="14"/>
  <c r="T270" i="14"/>
  <c r="S270" i="14"/>
  <c r="R270" i="14"/>
  <c r="Q270" i="14"/>
  <c r="P270" i="14"/>
  <c r="O270" i="14"/>
  <c r="W269" i="14"/>
  <c r="V269" i="14"/>
  <c r="U269" i="14"/>
  <c r="T269" i="14"/>
  <c r="S269" i="14"/>
  <c r="R269" i="14"/>
  <c r="Q269" i="14"/>
  <c r="P269" i="14"/>
  <c r="O269" i="14"/>
  <c r="W268" i="14"/>
  <c r="V268" i="14"/>
  <c r="U268" i="14"/>
  <c r="T268" i="14"/>
  <c r="S268" i="14"/>
  <c r="R268" i="14"/>
  <c r="Q268" i="14"/>
  <c r="P268" i="14"/>
  <c r="O268" i="14"/>
  <c r="W267" i="14"/>
  <c r="V267" i="14"/>
  <c r="U267" i="14"/>
  <c r="T267" i="14"/>
  <c r="S267" i="14"/>
  <c r="R267" i="14"/>
  <c r="Q267" i="14"/>
  <c r="P267" i="14"/>
  <c r="O267" i="14"/>
  <c r="W266" i="14"/>
  <c r="V266" i="14"/>
  <c r="U266" i="14"/>
  <c r="T266" i="14"/>
  <c r="S266" i="14"/>
  <c r="R266" i="14"/>
  <c r="Q266" i="14"/>
  <c r="P266" i="14"/>
  <c r="O266" i="14"/>
  <c r="W265" i="14"/>
  <c r="V265" i="14"/>
  <c r="U265" i="14"/>
  <c r="T265" i="14"/>
  <c r="S265" i="14"/>
  <c r="R265" i="14"/>
  <c r="Q265" i="14"/>
  <c r="P265" i="14"/>
  <c r="O265" i="14"/>
  <c r="W264" i="14"/>
  <c r="V264" i="14"/>
  <c r="U264" i="14"/>
  <c r="T264" i="14"/>
  <c r="S264" i="14"/>
  <c r="R264" i="14"/>
  <c r="Q264" i="14"/>
  <c r="P264" i="14"/>
  <c r="O264" i="14"/>
  <c r="W263" i="14"/>
  <c r="V263" i="14"/>
  <c r="U263" i="14"/>
  <c r="T263" i="14"/>
  <c r="S263" i="14"/>
  <c r="R263" i="14"/>
  <c r="Q263" i="14"/>
  <c r="P263" i="14"/>
  <c r="O263" i="14"/>
  <c r="W262" i="14"/>
  <c r="V262" i="14"/>
  <c r="U262" i="14"/>
  <c r="T262" i="14"/>
  <c r="S262" i="14"/>
  <c r="R262" i="14"/>
  <c r="Q262" i="14"/>
  <c r="P262" i="14"/>
  <c r="O262" i="14"/>
  <c r="W261" i="14"/>
  <c r="V261" i="14"/>
  <c r="U261" i="14"/>
  <c r="T261" i="14"/>
  <c r="S261" i="14"/>
  <c r="R261" i="14"/>
  <c r="Q261" i="14"/>
  <c r="P261" i="14"/>
  <c r="O261" i="14"/>
  <c r="W260" i="14"/>
  <c r="V260" i="14"/>
  <c r="U260" i="14"/>
  <c r="T260" i="14"/>
  <c r="S260" i="14"/>
  <c r="R260" i="14"/>
  <c r="Q260" i="14"/>
  <c r="P260" i="14"/>
  <c r="O260" i="14"/>
  <c r="W259" i="14"/>
  <c r="V259" i="14"/>
  <c r="U259" i="14"/>
  <c r="T259" i="14"/>
  <c r="S259" i="14"/>
  <c r="R259" i="14"/>
  <c r="Q259" i="14"/>
  <c r="P259" i="14"/>
  <c r="O259" i="14"/>
  <c r="W258" i="14"/>
  <c r="V258" i="14"/>
  <c r="U258" i="14"/>
  <c r="T258" i="14"/>
  <c r="S258" i="14"/>
  <c r="R258" i="14"/>
  <c r="Q258" i="14"/>
  <c r="P258" i="14"/>
  <c r="O258" i="14"/>
  <c r="W257" i="14"/>
  <c r="V257" i="14"/>
  <c r="U257" i="14"/>
  <c r="T257" i="14"/>
  <c r="S257" i="14"/>
  <c r="R257" i="14"/>
  <c r="Q257" i="14"/>
  <c r="P257" i="14"/>
  <c r="O257" i="14"/>
  <c r="W256" i="14"/>
  <c r="V256" i="14"/>
  <c r="U256" i="14"/>
  <c r="T256" i="14"/>
  <c r="S256" i="14"/>
  <c r="R256" i="14"/>
  <c r="Q256" i="14"/>
  <c r="P256" i="14"/>
  <c r="O256" i="14"/>
  <c r="W255" i="14"/>
  <c r="V255" i="14"/>
  <c r="U255" i="14"/>
  <c r="T255" i="14"/>
  <c r="S255" i="14"/>
  <c r="R255" i="14"/>
  <c r="Q255" i="14"/>
  <c r="P255" i="14"/>
  <c r="O255" i="14"/>
  <c r="W254" i="14"/>
  <c r="V254" i="14"/>
  <c r="U254" i="14"/>
  <c r="T254" i="14"/>
  <c r="S254" i="14"/>
  <c r="R254" i="14"/>
  <c r="Q254" i="14"/>
  <c r="P254" i="14"/>
  <c r="O254" i="14"/>
  <c r="W253" i="14"/>
  <c r="V253" i="14"/>
  <c r="U253" i="14"/>
  <c r="T253" i="14"/>
  <c r="S253" i="14"/>
  <c r="R253" i="14"/>
  <c r="Q253" i="14"/>
  <c r="P253" i="14"/>
  <c r="O253" i="14"/>
  <c r="W252" i="14"/>
  <c r="V252" i="14"/>
  <c r="U252" i="14"/>
  <c r="T252" i="14"/>
  <c r="S252" i="14"/>
  <c r="R252" i="14"/>
  <c r="Q252" i="14"/>
  <c r="P252" i="14"/>
  <c r="O252" i="14"/>
  <c r="W251" i="14"/>
  <c r="V251" i="14"/>
  <c r="U251" i="14"/>
  <c r="T251" i="14"/>
  <c r="S251" i="14"/>
  <c r="R251" i="14"/>
  <c r="Q251" i="14"/>
  <c r="P251" i="14"/>
  <c r="O251" i="14"/>
  <c r="W250" i="14"/>
  <c r="V250" i="14"/>
  <c r="U250" i="14"/>
  <c r="T250" i="14"/>
  <c r="S250" i="14"/>
  <c r="R250" i="14"/>
  <c r="Q250" i="14"/>
  <c r="P250" i="14"/>
  <c r="O250" i="14"/>
  <c r="W249" i="14"/>
  <c r="V249" i="14"/>
  <c r="U249" i="14"/>
  <c r="T249" i="14"/>
  <c r="S249" i="14"/>
  <c r="R249" i="14"/>
  <c r="Q249" i="14"/>
  <c r="P249" i="14"/>
  <c r="O249" i="14"/>
  <c r="W248" i="14"/>
  <c r="V248" i="14"/>
  <c r="U248" i="14"/>
  <c r="T248" i="14"/>
  <c r="S248" i="14"/>
  <c r="R248" i="14"/>
  <c r="Q248" i="14"/>
  <c r="P248" i="14"/>
  <c r="O248" i="14"/>
  <c r="W247" i="14"/>
  <c r="V247" i="14"/>
  <c r="U247" i="14"/>
  <c r="T247" i="14"/>
  <c r="S247" i="14"/>
  <c r="R247" i="14"/>
  <c r="Q247" i="14"/>
  <c r="P247" i="14"/>
  <c r="O247" i="14"/>
  <c r="W246" i="14"/>
  <c r="V246" i="14"/>
  <c r="U246" i="14"/>
  <c r="T246" i="14"/>
  <c r="S246" i="14"/>
  <c r="R246" i="14"/>
  <c r="Q246" i="14"/>
  <c r="P246" i="14"/>
  <c r="O246" i="14"/>
  <c r="W245" i="14"/>
  <c r="V245" i="14"/>
  <c r="U245" i="14"/>
  <c r="T245" i="14"/>
  <c r="S245" i="14"/>
  <c r="R245" i="14"/>
  <c r="Q245" i="14"/>
  <c r="P245" i="14"/>
  <c r="O245" i="14"/>
  <c r="W244" i="14"/>
  <c r="V244" i="14"/>
  <c r="U244" i="14"/>
  <c r="T244" i="14"/>
  <c r="S244" i="14"/>
  <c r="R244" i="14"/>
  <c r="Q244" i="14"/>
  <c r="P244" i="14"/>
  <c r="O244" i="14"/>
  <c r="W243" i="14"/>
  <c r="V243" i="14"/>
  <c r="U243" i="14"/>
  <c r="T243" i="14"/>
  <c r="S243" i="14"/>
  <c r="R243" i="14"/>
  <c r="Q243" i="14"/>
  <c r="P243" i="14"/>
  <c r="O243" i="14"/>
  <c r="W242" i="14"/>
  <c r="V242" i="14"/>
  <c r="U242" i="14"/>
  <c r="T242" i="14"/>
  <c r="S242" i="14"/>
  <c r="R242" i="14"/>
  <c r="Q242" i="14"/>
  <c r="P242" i="14"/>
  <c r="O242" i="14"/>
  <c r="W241" i="14"/>
  <c r="V241" i="14"/>
  <c r="U241" i="14"/>
  <c r="T241" i="14"/>
  <c r="S241" i="14"/>
  <c r="R241" i="14"/>
  <c r="Q241" i="14"/>
  <c r="P241" i="14"/>
  <c r="O241" i="14"/>
  <c r="W240" i="14"/>
  <c r="V240" i="14"/>
  <c r="U240" i="14"/>
  <c r="T240" i="14"/>
  <c r="S240" i="14"/>
  <c r="R240" i="14"/>
  <c r="Q240" i="14"/>
  <c r="P240" i="14"/>
  <c r="O240" i="14"/>
  <c r="W239" i="14"/>
  <c r="V239" i="14"/>
  <c r="U239" i="14"/>
  <c r="T239" i="14"/>
  <c r="S239" i="14"/>
  <c r="R239" i="14"/>
  <c r="Q239" i="14"/>
  <c r="P239" i="14"/>
  <c r="O239" i="14"/>
  <c r="W238" i="14"/>
  <c r="V238" i="14"/>
  <c r="U238" i="14"/>
  <c r="T238" i="14"/>
  <c r="S238" i="14"/>
  <c r="R238" i="14"/>
  <c r="Q238" i="14"/>
  <c r="P238" i="14"/>
  <c r="O238" i="14"/>
  <c r="W237" i="14"/>
  <c r="V237" i="14"/>
  <c r="U237" i="14"/>
  <c r="T237" i="14"/>
  <c r="S237" i="14"/>
  <c r="R237" i="14"/>
  <c r="Q237" i="14"/>
  <c r="P237" i="14"/>
  <c r="O237" i="14"/>
  <c r="W236" i="14"/>
  <c r="V236" i="14"/>
  <c r="U236" i="14"/>
  <c r="T236" i="14"/>
  <c r="S236" i="14"/>
  <c r="R236" i="14"/>
  <c r="Q236" i="14"/>
  <c r="P236" i="14"/>
  <c r="O236" i="14"/>
  <c r="W235" i="14"/>
  <c r="V235" i="14"/>
  <c r="U235" i="14"/>
  <c r="T235" i="14"/>
  <c r="S235" i="14"/>
  <c r="R235" i="14"/>
  <c r="Q235" i="14"/>
  <c r="P235" i="14"/>
  <c r="O235" i="14"/>
  <c r="W234" i="14"/>
  <c r="V234" i="14"/>
  <c r="U234" i="14"/>
  <c r="T234" i="14"/>
  <c r="S234" i="14"/>
  <c r="R234" i="14"/>
  <c r="Q234" i="14"/>
  <c r="P234" i="14"/>
  <c r="O234" i="14"/>
  <c r="W233" i="14"/>
  <c r="V233" i="14"/>
  <c r="U233" i="14"/>
  <c r="T233" i="14"/>
  <c r="S233" i="14"/>
  <c r="R233" i="14"/>
  <c r="Q233" i="14"/>
  <c r="P233" i="14"/>
  <c r="O233" i="14"/>
  <c r="W232" i="14"/>
  <c r="V232" i="14"/>
  <c r="U232" i="14"/>
  <c r="T232" i="14"/>
  <c r="S232" i="14"/>
  <c r="R232" i="14"/>
  <c r="Q232" i="14"/>
  <c r="P232" i="14"/>
  <c r="O232" i="14"/>
  <c r="W231" i="14"/>
  <c r="V231" i="14"/>
  <c r="U231" i="14"/>
  <c r="T231" i="14"/>
  <c r="S231" i="14"/>
  <c r="R231" i="14"/>
  <c r="Q231" i="14"/>
  <c r="P231" i="14"/>
  <c r="O231" i="14"/>
  <c r="W230" i="14"/>
  <c r="V230" i="14"/>
  <c r="U230" i="14"/>
  <c r="T230" i="14"/>
  <c r="S230" i="14"/>
  <c r="R230" i="14"/>
  <c r="Q230" i="14"/>
  <c r="P230" i="14"/>
  <c r="O230" i="14"/>
  <c r="W229" i="14"/>
  <c r="V229" i="14"/>
  <c r="U229" i="14"/>
  <c r="T229" i="14"/>
  <c r="S229" i="14"/>
  <c r="R229" i="14"/>
  <c r="Q229" i="14"/>
  <c r="P229" i="14"/>
  <c r="O229" i="14"/>
  <c r="W228" i="14"/>
  <c r="V228" i="14"/>
  <c r="U228" i="14"/>
  <c r="T228" i="14"/>
  <c r="S228" i="14"/>
  <c r="R228" i="14"/>
  <c r="Q228" i="14"/>
  <c r="P228" i="14"/>
  <c r="O228" i="14"/>
  <c r="W227" i="14"/>
  <c r="V227" i="14"/>
  <c r="U227" i="14"/>
  <c r="T227" i="14"/>
  <c r="S227" i="14"/>
  <c r="R227" i="14"/>
  <c r="Q227" i="14"/>
  <c r="P227" i="14"/>
  <c r="O227" i="14"/>
  <c r="W226" i="14"/>
  <c r="V226" i="14"/>
  <c r="U226" i="14"/>
  <c r="T226" i="14"/>
  <c r="S226" i="14"/>
  <c r="R226" i="14"/>
  <c r="Q226" i="14"/>
  <c r="P226" i="14"/>
  <c r="O226" i="14"/>
  <c r="W225" i="14"/>
  <c r="V225" i="14"/>
  <c r="U225" i="14"/>
  <c r="T225" i="14"/>
  <c r="S225" i="14"/>
  <c r="R225" i="14"/>
  <c r="Q225" i="14"/>
  <c r="P225" i="14"/>
  <c r="O225" i="14"/>
  <c r="W224" i="14"/>
  <c r="V224" i="14"/>
  <c r="U224" i="14"/>
  <c r="T224" i="14"/>
  <c r="S224" i="14"/>
  <c r="R224" i="14"/>
  <c r="Q224" i="14"/>
  <c r="P224" i="14"/>
  <c r="O224" i="14"/>
  <c r="W223" i="14"/>
  <c r="V223" i="14"/>
  <c r="U223" i="14"/>
  <c r="T223" i="14"/>
  <c r="S223" i="14"/>
  <c r="R223" i="14"/>
  <c r="Q223" i="14"/>
  <c r="P223" i="14"/>
  <c r="O223" i="14"/>
  <c r="W222" i="14"/>
  <c r="V222" i="14"/>
  <c r="U222" i="14"/>
  <c r="T222" i="14"/>
  <c r="S222" i="14"/>
  <c r="R222" i="14"/>
  <c r="Q222" i="14"/>
  <c r="P222" i="14"/>
  <c r="O222" i="14"/>
  <c r="W221" i="14"/>
  <c r="V221" i="14"/>
  <c r="U221" i="14"/>
  <c r="T221" i="14"/>
  <c r="S221" i="14"/>
  <c r="R221" i="14"/>
  <c r="Q221" i="14"/>
  <c r="P221" i="14"/>
  <c r="O221" i="14"/>
  <c r="W220" i="14"/>
  <c r="V220" i="14"/>
  <c r="U220" i="14"/>
  <c r="T220" i="14"/>
  <c r="S220" i="14"/>
  <c r="R220" i="14"/>
  <c r="Q220" i="14"/>
  <c r="P220" i="14"/>
  <c r="O220" i="14"/>
  <c r="W219" i="14"/>
  <c r="V219" i="14"/>
  <c r="U219" i="14"/>
  <c r="T219" i="14"/>
  <c r="S219" i="14"/>
  <c r="R219" i="14"/>
  <c r="Q219" i="14"/>
  <c r="P219" i="14"/>
  <c r="O219" i="14"/>
  <c r="W218" i="14"/>
  <c r="V218" i="14"/>
  <c r="U218" i="14"/>
  <c r="T218" i="14"/>
  <c r="S218" i="14"/>
  <c r="R218" i="14"/>
  <c r="Q218" i="14"/>
  <c r="P218" i="14"/>
  <c r="O218" i="14"/>
  <c r="W217" i="14"/>
  <c r="V217" i="14"/>
  <c r="U217" i="14"/>
  <c r="T217" i="14"/>
  <c r="S217" i="14"/>
  <c r="R217" i="14"/>
  <c r="Q217" i="14"/>
  <c r="P217" i="14"/>
  <c r="O217" i="14"/>
  <c r="W216" i="14"/>
  <c r="V216" i="14"/>
  <c r="U216" i="14"/>
  <c r="T216" i="14"/>
  <c r="S216" i="14"/>
  <c r="R216" i="14"/>
  <c r="Q216" i="14"/>
  <c r="P216" i="14"/>
  <c r="O216" i="14"/>
  <c r="W215" i="14"/>
  <c r="V215" i="14"/>
  <c r="U215" i="14"/>
  <c r="T215" i="14"/>
  <c r="S215" i="14"/>
  <c r="R215" i="14"/>
  <c r="Q215" i="14"/>
  <c r="P215" i="14"/>
  <c r="O215" i="14"/>
  <c r="W214" i="14"/>
  <c r="V214" i="14"/>
  <c r="U214" i="14"/>
  <c r="T214" i="14"/>
  <c r="S214" i="14"/>
  <c r="R214" i="14"/>
  <c r="Q214" i="14"/>
  <c r="P214" i="14"/>
  <c r="O214" i="14"/>
  <c r="W213" i="14"/>
  <c r="V213" i="14"/>
  <c r="U213" i="14"/>
  <c r="T213" i="14"/>
  <c r="S213" i="14"/>
  <c r="R213" i="14"/>
  <c r="Q213" i="14"/>
  <c r="P213" i="14"/>
  <c r="O213" i="14"/>
  <c r="W212" i="14"/>
  <c r="V212" i="14"/>
  <c r="U212" i="14"/>
  <c r="T212" i="14"/>
  <c r="S212" i="14"/>
  <c r="R212" i="14"/>
  <c r="Q212" i="14"/>
  <c r="P212" i="14"/>
  <c r="O212" i="14"/>
  <c r="W211" i="14"/>
  <c r="V211" i="14"/>
  <c r="U211" i="14"/>
  <c r="T211" i="14"/>
  <c r="S211" i="14"/>
  <c r="R211" i="14"/>
  <c r="Q211" i="14"/>
  <c r="P211" i="14"/>
  <c r="O211" i="14"/>
  <c r="W210" i="14"/>
  <c r="V210" i="14"/>
  <c r="U210" i="14"/>
  <c r="T210" i="14"/>
  <c r="S210" i="14"/>
  <c r="R210" i="14"/>
  <c r="Q210" i="14"/>
  <c r="P210" i="14"/>
  <c r="O210" i="14"/>
  <c r="W209" i="14"/>
  <c r="V209" i="14"/>
  <c r="U209" i="14"/>
  <c r="T209" i="14"/>
  <c r="S209" i="14"/>
  <c r="R209" i="14"/>
  <c r="Q209" i="14"/>
  <c r="P209" i="14"/>
  <c r="O209" i="14"/>
  <c r="W208" i="14"/>
  <c r="V208" i="14"/>
  <c r="U208" i="14"/>
  <c r="T208" i="14"/>
  <c r="S208" i="14"/>
  <c r="R208" i="14"/>
  <c r="Q208" i="14"/>
  <c r="P208" i="14"/>
  <c r="O208" i="14"/>
  <c r="W207" i="14"/>
  <c r="V207" i="14"/>
  <c r="U207" i="14"/>
  <c r="T207" i="14"/>
  <c r="S207" i="14"/>
  <c r="R207" i="14"/>
  <c r="Q207" i="14"/>
  <c r="P207" i="14"/>
  <c r="O207" i="14"/>
  <c r="W206" i="14"/>
  <c r="V206" i="14"/>
  <c r="U206" i="14"/>
  <c r="T206" i="14"/>
  <c r="S206" i="14"/>
  <c r="R206" i="14"/>
  <c r="Q206" i="14"/>
  <c r="P206" i="14"/>
  <c r="O206" i="14"/>
  <c r="W205" i="14"/>
  <c r="V205" i="14"/>
  <c r="U205" i="14"/>
  <c r="T205" i="14"/>
  <c r="S205" i="14"/>
  <c r="R205" i="14"/>
  <c r="Q205" i="14"/>
  <c r="P205" i="14"/>
  <c r="O205" i="14"/>
  <c r="W204" i="14"/>
  <c r="V204" i="14"/>
  <c r="U204" i="14"/>
  <c r="T204" i="14"/>
  <c r="S204" i="14"/>
  <c r="R204" i="14"/>
  <c r="Q204" i="14"/>
  <c r="P204" i="14"/>
  <c r="O204" i="14"/>
  <c r="W203" i="14"/>
  <c r="V203" i="14"/>
  <c r="U203" i="14"/>
  <c r="T203" i="14"/>
  <c r="S203" i="14"/>
  <c r="R203" i="14"/>
  <c r="Q203" i="14"/>
  <c r="P203" i="14"/>
  <c r="O203" i="14"/>
  <c r="W202" i="14"/>
  <c r="V202" i="14"/>
  <c r="U202" i="14"/>
  <c r="T202" i="14"/>
  <c r="S202" i="14"/>
  <c r="R202" i="14"/>
  <c r="Q202" i="14"/>
  <c r="P202" i="14"/>
  <c r="O202" i="14"/>
  <c r="W201" i="14"/>
  <c r="V201" i="14"/>
  <c r="U201" i="14"/>
  <c r="T201" i="14"/>
  <c r="S201" i="14"/>
  <c r="R201" i="14"/>
  <c r="Q201" i="14"/>
  <c r="P201" i="14"/>
  <c r="O201" i="14"/>
  <c r="W200" i="14"/>
  <c r="V200" i="14"/>
  <c r="U200" i="14"/>
  <c r="T200" i="14"/>
  <c r="S200" i="14"/>
  <c r="R200" i="14"/>
  <c r="Q200" i="14"/>
  <c r="P200" i="14"/>
  <c r="O200" i="14"/>
  <c r="W199" i="14"/>
  <c r="V199" i="14"/>
  <c r="U199" i="14"/>
  <c r="T199" i="14"/>
  <c r="S199" i="14"/>
  <c r="R199" i="14"/>
  <c r="Q199" i="14"/>
  <c r="P199" i="14"/>
  <c r="O199" i="14"/>
  <c r="W198" i="14"/>
  <c r="V198" i="14"/>
  <c r="U198" i="14"/>
  <c r="T198" i="14"/>
  <c r="S198" i="14"/>
  <c r="R198" i="14"/>
  <c r="Q198" i="14"/>
  <c r="P198" i="14"/>
  <c r="O198" i="14"/>
  <c r="W197" i="14"/>
  <c r="V197" i="14"/>
  <c r="U197" i="14"/>
  <c r="T197" i="14"/>
  <c r="S197" i="14"/>
  <c r="R197" i="14"/>
  <c r="Q197" i="14"/>
  <c r="P197" i="14"/>
  <c r="O197" i="14"/>
  <c r="W196" i="14"/>
  <c r="V196" i="14"/>
  <c r="U196" i="14"/>
  <c r="T196" i="14"/>
  <c r="S196" i="14"/>
  <c r="R196" i="14"/>
  <c r="Q196" i="14"/>
  <c r="P196" i="14"/>
  <c r="O196" i="14"/>
  <c r="W195" i="14"/>
  <c r="V195" i="14"/>
  <c r="U195" i="14"/>
  <c r="T195" i="14"/>
  <c r="S195" i="14"/>
  <c r="R195" i="14"/>
  <c r="Q195" i="14"/>
  <c r="P195" i="14"/>
  <c r="O195" i="14"/>
  <c r="W194" i="14"/>
  <c r="V194" i="14"/>
  <c r="U194" i="14"/>
  <c r="T194" i="14"/>
  <c r="S194" i="14"/>
  <c r="R194" i="14"/>
  <c r="Q194" i="14"/>
  <c r="P194" i="14"/>
  <c r="O194" i="14"/>
  <c r="W193" i="14"/>
  <c r="V193" i="14"/>
  <c r="U193" i="14"/>
  <c r="T193" i="14"/>
  <c r="S193" i="14"/>
  <c r="R193" i="14"/>
  <c r="Q193" i="14"/>
  <c r="P193" i="14"/>
  <c r="O193" i="14"/>
  <c r="W192" i="14"/>
  <c r="V192" i="14"/>
  <c r="U192" i="14"/>
  <c r="T192" i="14"/>
  <c r="S192" i="14"/>
  <c r="R192" i="14"/>
  <c r="Q192" i="14"/>
  <c r="P192" i="14"/>
  <c r="O192" i="14"/>
  <c r="W191" i="14"/>
  <c r="V191" i="14"/>
  <c r="U191" i="14"/>
  <c r="T191" i="14"/>
  <c r="S191" i="14"/>
  <c r="R191" i="14"/>
  <c r="Q191" i="14"/>
  <c r="P191" i="14"/>
  <c r="O191" i="14"/>
  <c r="W190" i="14"/>
  <c r="V190" i="14"/>
  <c r="U190" i="14"/>
  <c r="T190" i="14"/>
  <c r="S190" i="14"/>
  <c r="R190" i="14"/>
  <c r="Q190" i="14"/>
  <c r="P190" i="14"/>
  <c r="O190" i="14"/>
  <c r="W189" i="14"/>
  <c r="V189" i="14"/>
  <c r="U189" i="14"/>
  <c r="T189" i="14"/>
  <c r="S189" i="14"/>
  <c r="R189" i="14"/>
  <c r="Q189" i="14"/>
  <c r="P189" i="14"/>
  <c r="O189" i="14"/>
  <c r="W188" i="14"/>
  <c r="V188" i="14"/>
  <c r="U188" i="14"/>
  <c r="T188" i="14"/>
  <c r="S188" i="14"/>
  <c r="R188" i="14"/>
  <c r="Q188" i="14"/>
  <c r="P188" i="14"/>
  <c r="O188" i="14"/>
  <c r="W187" i="14"/>
  <c r="V187" i="14"/>
  <c r="U187" i="14"/>
  <c r="T187" i="14"/>
  <c r="S187" i="14"/>
  <c r="R187" i="14"/>
  <c r="Q187" i="14"/>
  <c r="P187" i="14"/>
  <c r="O187" i="14"/>
  <c r="W186" i="14"/>
  <c r="V186" i="14"/>
  <c r="U186" i="14"/>
  <c r="T186" i="14"/>
  <c r="S186" i="14"/>
  <c r="R186" i="14"/>
  <c r="Q186" i="14"/>
  <c r="P186" i="14"/>
  <c r="O186" i="14"/>
  <c r="W185" i="14"/>
  <c r="V185" i="14"/>
  <c r="U185" i="14"/>
  <c r="T185" i="14"/>
  <c r="S185" i="14"/>
  <c r="R185" i="14"/>
  <c r="Q185" i="14"/>
  <c r="P185" i="14"/>
  <c r="O185" i="14"/>
  <c r="W184" i="14"/>
  <c r="V184" i="14"/>
  <c r="U184" i="14"/>
  <c r="T184" i="14"/>
  <c r="S184" i="14"/>
  <c r="R184" i="14"/>
  <c r="Q184" i="14"/>
  <c r="P184" i="14"/>
  <c r="O184" i="14"/>
  <c r="W183" i="14"/>
  <c r="V183" i="14"/>
  <c r="U183" i="14"/>
  <c r="T183" i="14"/>
  <c r="S183" i="14"/>
  <c r="R183" i="14"/>
  <c r="Q183" i="14"/>
  <c r="P183" i="14"/>
  <c r="O183" i="14"/>
  <c r="W182" i="14"/>
  <c r="V182" i="14"/>
  <c r="U182" i="14"/>
  <c r="T182" i="14"/>
  <c r="S182" i="14"/>
  <c r="R182" i="14"/>
  <c r="Q182" i="14"/>
  <c r="P182" i="14"/>
  <c r="O182" i="14"/>
  <c r="W181" i="14"/>
  <c r="V181" i="14"/>
  <c r="U181" i="14"/>
  <c r="T181" i="14"/>
  <c r="S181" i="14"/>
  <c r="R181" i="14"/>
  <c r="Q181" i="14"/>
  <c r="P181" i="14"/>
  <c r="O181" i="14"/>
  <c r="W180" i="14"/>
  <c r="V180" i="14"/>
  <c r="U180" i="14"/>
  <c r="T180" i="14"/>
  <c r="S180" i="14"/>
  <c r="R180" i="14"/>
  <c r="Q180" i="14"/>
  <c r="P180" i="14"/>
  <c r="O180" i="14"/>
  <c r="W179" i="14"/>
  <c r="V179" i="14"/>
  <c r="U179" i="14"/>
  <c r="T179" i="14"/>
  <c r="S179" i="14"/>
  <c r="R179" i="14"/>
  <c r="Q179" i="14"/>
  <c r="P179" i="14"/>
  <c r="O179" i="14"/>
  <c r="W178" i="14"/>
  <c r="V178" i="14"/>
  <c r="U178" i="14"/>
  <c r="T178" i="14"/>
  <c r="S178" i="14"/>
  <c r="R178" i="14"/>
  <c r="Q178" i="14"/>
  <c r="P178" i="14"/>
  <c r="O178" i="14"/>
  <c r="W177" i="14"/>
  <c r="V177" i="14"/>
  <c r="U177" i="14"/>
  <c r="T177" i="14"/>
  <c r="S177" i="14"/>
  <c r="R177" i="14"/>
  <c r="Q177" i="14"/>
  <c r="P177" i="14"/>
  <c r="O177" i="14"/>
  <c r="W176" i="14"/>
  <c r="V176" i="14"/>
  <c r="U176" i="14"/>
  <c r="T176" i="14"/>
  <c r="S176" i="14"/>
  <c r="R176" i="14"/>
  <c r="Q176" i="14"/>
  <c r="P176" i="14"/>
  <c r="O176" i="14"/>
  <c r="W175" i="14"/>
  <c r="V175" i="14"/>
  <c r="U175" i="14"/>
  <c r="T175" i="14"/>
  <c r="S175" i="14"/>
  <c r="R175" i="14"/>
  <c r="Q175" i="14"/>
  <c r="P175" i="14"/>
  <c r="O175" i="14"/>
  <c r="W174" i="14"/>
  <c r="V174" i="14"/>
  <c r="U174" i="14"/>
  <c r="T174" i="14"/>
  <c r="S174" i="14"/>
  <c r="R174" i="14"/>
  <c r="Q174" i="14"/>
  <c r="P174" i="14"/>
  <c r="O174" i="14"/>
  <c r="W173" i="14"/>
  <c r="V173" i="14"/>
  <c r="U173" i="14"/>
  <c r="T173" i="14"/>
  <c r="S173" i="14"/>
  <c r="R173" i="14"/>
  <c r="Q173" i="14"/>
  <c r="P173" i="14"/>
  <c r="O173" i="14"/>
  <c r="W172" i="14"/>
  <c r="V172" i="14"/>
  <c r="U172" i="14"/>
  <c r="T172" i="14"/>
  <c r="S172" i="14"/>
  <c r="R172" i="14"/>
  <c r="Q172" i="14"/>
  <c r="P172" i="14"/>
  <c r="O172" i="14"/>
  <c r="W171" i="14"/>
  <c r="V171" i="14"/>
  <c r="U171" i="14"/>
  <c r="T171" i="14"/>
  <c r="S171" i="14"/>
  <c r="R171" i="14"/>
  <c r="Q171" i="14"/>
  <c r="P171" i="14"/>
  <c r="O171" i="14"/>
  <c r="W170" i="14"/>
  <c r="V170" i="14"/>
  <c r="U170" i="14"/>
  <c r="T170" i="14"/>
  <c r="S170" i="14"/>
  <c r="R170" i="14"/>
  <c r="Q170" i="14"/>
  <c r="P170" i="14"/>
  <c r="O170" i="14"/>
  <c r="W169" i="14"/>
  <c r="V169" i="14"/>
  <c r="U169" i="14"/>
  <c r="T169" i="14"/>
  <c r="S169" i="14"/>
  <c r="R169" i="14"/>
  <c r="Q169" i="14"/>
  <c r="P169" i="14"/>
  <c r="O169" i="14"/>
  <c r="W168" i="14"/>
  <c r="V168" i="14"/>
  <c r="U168" i="14"/>
  <c r="T168" i="14"/>
  <c r="S168" i="14"/>
  <c r="R168" i="14"/>
  <c r="Q168" i="14"/>
  <c r="P168" i="14"/>
  <c r="O168" i="14"/>
  <c r="W167" i="14"/>
  <c r="V167" i="14"/>
  <c r="U167" i="14"/>
  <c r="T167" i="14"/>
  <c r="S167" i="14"/>
  <c r="R167" i="14"/>
  <c r="Q167" i="14"/>
  <c r="P167" i="14"/>
  <c r="O167" i="14"/>
  <c r="W166" i="14"/>
  <c r="V166" i="14"/>
  <c r="U166" i="14"/>
  <c r="T166" i="14"/>
  <c r="S166" i="14"/>
  <c r="R166" i="14"/>
  <c r="Q166" i="14"/>
  <c r="P166" i="14"/>
  <c r="O166" i="14"/>
  <c r="W165" i="14"/>
  <c r="V165" i="14"/>
  <c r="U165" i="14"/>
  <c r="T165" i="14"/>
  <c r="S165" i="14"/>
  <c r="R165" i="14"/>
  <c r="Q165" i="14"/>
  <c r="P165" i="14"/>
  <c r="O165" i="14"/>
  <c r="W164" i="14"/>
  <c r="V164" i="14"/>
  <c r="U164" i="14"/>
  <c r="T164" i="14"/>
  <c r="S164" i="14"/>
  <c r="R164" i="14"/>
  <c r="Q164" i="14"/>
  <c r="P164" i="14"/>
  <c r="O164" i="14"/>
  <c r="W163" i="14"/>
  <c r="V163" i="14"/>
  <c r="U163" i="14"/>
  <c r="T163" i="14"/>
  <c r="S163" i="14"/>
  <c r="R163" i="14"/>
  <c r="Q163" i="14"/>
  <c r="P163" i="14"/>
  <c r="O163" i="14"/>
  <c r="W162" i="14"/>
  <c r="V162" i="14"/>
  <c r="U162" i="14"/>
  <c r="T162" i="14"/>
  <c r="S162" i="14"/>
  <c r="R162" i="14"/>
  <c r="Q162" i="14"/>
  <c r="P162" i="14"/>
  <c r="O162" i="14"/>
  <c r="W161" i="14"/>
  <c r="V161" i="14"/>
  <c r="U161" i="14"/>
  <c r="T161" i="14"/>
  <c r="S161" i="14"/>
  <c r="R161" i="14"/>
  <c r="Q161" i="14"/>
  <c r="P161" i="14"/>
  <c r="O161" i="14"/>
  <c r="W160" i="14"/>
  <c r="V160" i="14"/>
  <c r="U160" i="14"/>
  <c r="T160" i="14"/>
  <c r="S160" i="14"/>
  <c r="R160" i="14"/>
  <c r="Q160" i="14"/>
  <c r="P160" i="14"/>
  <c r="O160" i="14"/>
  <c r="W159" i="14"/>
  <c r="V159" i="14"/>
  <c r="U159" i="14"/>
  <c r="T159" i="14"/>
  <c r="S159" i="14"/>
  <c r="R159" i="14"/>
  <c r="Q159" i="14"/>
  <c r="P159" i="14"/>
  <c r="O159" i="14"/>
  <c r="W158" i="14"/>
  <c r="V158" i="14"/>
  <c r="U158" i="14"/>
  <c r="T158" i="14"/>
  <c r="S158" i="14"/>
  <c r="R158" i="14"/>
  <c r="Q158" i="14"/>
  <c r="P158" i="14"/>
  <c r="O158" i="14"/>
  <c r="W157" i="14"/>
  <c r="V157" i="14"/>
  <c r="U157" i="14"/>
  <c r="T157" i="14"/>
  <c r="S157" i="14"/>
  <c r="R157" i="14"/>
  <c r="Q157" i="14"/>
  <c r="P157" i="14"/>
  <c r="O157" i="14"/>
  <c r="W156" i="14"/>
  <c r="V156" i="14"/>
  <c r="U156" i="14"/>
  <c r="T156" i="14"/>
  <c r="S156" i="14"/>
  <c r="R156" i="14"/>
  <c r="Q156" i="14"/>
  <c r="P156" i="14"/>
  <c r="O156" i="14"/>
  <c r="W155" i="14"/>
  <c r="V155" i="14"/>
  <c r="U155" i="14"/>
  <c r="T155" i="14"/>
  <c r="S155" i="14"/>
  <c r="R155" i="14"/>
  <c r="Q155" i="14"/>
  <c r="P155" i="14"/>
  <c r="O155" i="14"/>
  <c r="W154" i="14"/>
  <c r="V154" i="14"/>
  <c r="U154" i="14"/>
  <c r="T154" i="14"/>
  <c r="S154" i="14"/>
  <c r="R154" i="14"/>
  <c r="Q154" i="14"/>
  <c r="P154" i="14"/>
  <c r="O154" i="14"/>
  <c r="W153" i="14"/>
  <c r="V153" i="14"/>
  <c r="U153" i="14"/>
  <c r="T153" i="14"/>
  <c r="S153" i="14"/>
  <c r="R153" i="14"/>
  <c r="Q153" i="14"/>
  <c r="P153" i="14"/>
  <c r="O153" i="14"/>
  <c r="W152" i="14"/>
  <c r="V152" i="14"/>
  <c r="U152" i="14"/>
  <c r="T152" i="14"/>
  <c r="S152" i="14"/>
  <c r="R152" i="14"/>
  <c r="Q152" i="14"/>
  <c r="P152" i="14"/>
  <c r="O152" i="14"/>
  <c r="W151" i="14"/>
  <c r="V151" i="14"/>
  <c r="U151" i="14"/>
  <c r="T151" i="14"/>
  <c r="S151" i="14"/>
  <c r="R151" i="14"/>
  <c r="Q151" i="14"/>
  <c r="P151" i="14"/>
  <c r="O151" i="14"/>
  <c r="W150" i="14"/>
  <c r="V150" i="14"/>
  <c r="U150" i="14"/>
  <c r="T150" i="14"/>
  <c r="S150" i="14"/>
  <c r="R150" i="14"/>
  <c r="Q150" i="14"/>
  <c r="P150" i="14"/>
  <c r="O150" i="14"/>
  <c r="W149" i="14"/>
  <c r="V149" i="14"/>
  <c r="U149" i="14"/>
  <c r="T149" i="14"/>
  <c r="S149" i="14"/>
  <c r="R149" i="14"/>
  <c r="Q149" i="14"/>
  <c r="P149" i="14"/>
  <c r="O149" i="14"/>
  <c r="W148" i="14"/>
  <c r="V148" i="14"/>
  <c r="U148" i="14"/>
  <c r="T148" i="14"/>
  <c r="S148" i="14"/>
  <c r="R148" i="14"/>
  <c r="Q148" i="14"/>
  <c r="P148" i="14"/>
  <c r="O148" i="14"/>
  <c r="W147" i="14"/>
  <c r="V147" i="14"/>
  <c r="U147" i="14"/>
  <c r="T147" i="14"/>
  <c r="S147" i="14"/>
  <c r="R147" i="14"/>
  <c r="Q147" i="14"/>
  <c r="P147" i="14"/>
  <c r="O147" i="14"/>
  <c r="W146" i="14"/>
  <c r="V146" i="14"/>
  <c r="U146" i="14"/>
  <c r="T146" i="14"/>
  <c r="S146" i="14"/>
  <c r="R146" i="14"/>
  <c r="Q146" i="14"/>
  <c r="P146" i="14"/>
  <c r="O146" i="14"/>
  <c r="W145" i="14"/>
  <c r="V145" i="14"/>
  <c r="U145" i="14"/>
  <c r="T145" i="14"/>
  <c r="S145" i="14"/>
  <c r="R145" i="14"/>
  <c r="Q145" i="14"/>
  <c r="P145" i="14"/>
  <c r="O145" i="14"/>
  <c r="W144" i="14"/>
  <c r="V144" i="14"/>
  <c r="U144" i="14"/>
  <c r="T144" i="14"/>
  <c r="S144" i="14"/>
  <c r="R144" i="14"/>
  <c r="Q144" i="14"/>
  <c r="P144" i="14"/>
  <c r="O144" i="14"/>
  <c r="W143" i="14"/>
  <c r="V143" i="14"/>
  <c r="U143" i="14"/>
  <c r="T143" i="14"/>
  <c r="S143" i="14"/>
  <c r="R143" i="14"/>
  <c r="Q143" i="14"/>
  <c r="P143" i="14"/>
  <c r="O143" i="14"/>
  <c r="W142" i="14"/>
  <c r="V142" i="14"/>
  <c r="U142" i="14"/>
  <c r="T142" i="14"/>
  <c r="S142" i="14"/>
  <c r="R142" i="14"/>
  <c r="Q142" i="14"/>
  <c r="P142" i="14"/>
  <c r="O142" i="14"/>
  <c r="W141" i="14"/>
  <c r="V141" i="14"/>
  <c r="U141" i="14"/>
  <c r="T141" i="14"/>
  <c r="S141" i="14"/>
  <c r="R141" i="14"/>
  <c r="Q141" i="14"/>
  <c r="P141" i="14"/>
  <c r="O141" i="14"/>
  <c r="W140" i="14"/>
  <c r="V140" i="14"/>
  <c r="U140" i="14"/>
  <c r="T140" i="14"/>
  <c r="S140" i="14"/>
  <c r="R140" i="14"/>
  <c r="Q140" i="14"/>
  <c r="P140" i="14"/>
  <c r="O140" i="14"/>
  <c r="W139" i="14"/>
  <c r="V139" i="14"/>
  <c r="U139" i="14"/>
  <c r="T139" i="14"/>
  <c r="S139" i="14"/>
  <c r="R139" i="14"/>
  <c r="Q139" i="14"/>
  <c r="P139" i="14"/>
  <c r="O139" i="14"/>
  <c r="W138" i="14"/>
  <c r="V138" i="14"/>
  <c r="U138" i="14"/>
  <c r="T138" i="14"/>
  <c r="S138" i="14"/>
  <c r="R138" i="14"/>
  <c r="Q138" i="14"/>
  <c r="P138" i="14"/>
  <c r="O138" i="14"/>
  <c r="W137" i="14"/>
  <c r="V137" i="14"/>
  <c r="U137" i="14"/>
  <c r="T137" i="14"/>
  <c r="S137" i="14"/>
  <c r="R137" i="14"/>
  <c r="Q137" i="14"/>
  <c r="P137" i="14"/>
  <c r="O137" i="14"/>
  <c r="W136" i="14"/>
  <c r="V136" i="14"/>
  <c r="U136" i="14"/>
  <c r="T136" i="14"/>
  <c r="S136" i="14"/>
  <c r="R136" i="14"/>
  <c r="Q136" i="14"/>
  <c r="P136" i="14"/>
  <c r="O136" i="14"/>
  <c r="W135" i="14"/>
  <c r="V135" i="14"/>
  <c r="U135" i="14"/>
  <c r="T135" i="14"/>
  <c r="S135" i="14"/>
  <c r="R135" i="14"/>
  <c r="Q135" i="14"/>
  <c r="P135" i="14"/>
  <c r="O135" i="14"/>
  <c r="W134" i="14"/>
  <c r="V134" i="14"/>
  <c r="U134" i="14"/>
  <c r="T134" i="14"/>
  <c r="S134" i="14"/>
  <c r="R134" i="14"/>
  <c r="Q134" i="14"/>
  <c r="P134" i="14"/>
  <c r="O134" i="14"/>
  <c r="W133" i="14"/>
  <c r="V133" i="14"/>
  <c r="U133" i="14"/>
  <c r="T133" i="14"/>
  <c r="S133" i="14"/>
  <c r="R133" i="14"/>
  <c r="Q133" i="14"/>
  <c r="P133" i="14"/>
  <c r="O133" i="14"/>
  <c r="W132" i="14"/>
  <c r="V132" i="14"/>
  <c r="U132" i="14"/>
  <c r="T132" i="14"/>
  <c r="S132" i="14"/>
  <c r="R132" i="14"/>
  <c r="Q132" i="14"/>
  <c r="P132" i="14"/>
  <c r="O132" i="14"/>
  <c r="W131" i="14"/>
  <c r="V131" i="14"/>
  <c r="U131" i="14"/>
  <c r="T131" i="14"/>
  <c r="S131" i="14"/>
  <c r="R131" i="14"/>
  <c r="Q131" i="14"/>
  <c r="P131" i="14"/>
  <c r="O131" i="14"/>
  <c r="W130" i="14"/>
  <c r="V130" i="14"/>
  <c r="U130" i="14"/>
  <c r="T130" i="14"/>
  <c r="S130" i="14"/>
  <c r="R130" i="14"/>
  <c r="Q130" i="14"/>
  <c r="P130" i="14"/>
  <c r="O130" i="14"/>
  <c r="W129" i="14"/>
  <c r="V129" i="14"/>
  <c r="U129" i="14"/>
  <c r="T129" i="14"/>
  <c r="S129" i="14"/>
  <c r="R129" i="14"/>
  <c r="Q129" i="14"/>
  <c r="P129" i="14"/>
  <c r="O129" i="14"/>
  <c r="W128" i="14"/>
  <c r="V128" i="14"/>
  <c r="U128" i="14"/>
  <c r="T128" i="14"/>
  <c r="S128" i="14"/>
  <c r="R128" i="14"/>
  <c r="Q128" i="14"/>
  <c r="P128" i="14"/>
  <c r="O128" i="14"/>
  <c r="W127" i="14"/>
  <c r="V127" i="14"/>
  <c r="U127" i="14"/>
  <c r="T127" i="14"/>
  <c r="S127" i="14"/>
  <c r="R127" i="14"/>
  <c r="Q127" i="14"/>
  <c r="P127" i="14"/>
  <c r="O127" i="14"/>
  <c r="W126" i="14"/>
  <c r="V126" i="14"/>
  <c r="U126" i="14"/>
  <c r="T126" i="14"/>
  <c r="S126" i="14"/>
  <c r="R126" i="14"/>
  <c r="Q126" i="14"/>
  <c r="P126" i="14"/>
  <c r="O126" i="14"/>
  <c r="W125" i="14"/>
  <c r="V125" i="14"/>
  <c r="U125" i="14"/>
  <c r="T125" i="14"/>
  <c r="S125" i="14"/>
  <c r="R125" i="14"/>
  <c r="Q125" i="14"/>
  <c r="P125" i="14"/>
  <c r="O125" i="14"/>
  <c r="W124" i="14"/>
  <c r="V124" i="14"/>
  <c r="U124" i="14"/>
  <c r="T124" i="14"/>
  <c r="S124" i="14"/>
  <c r="R124" i="14"/>
  <c r="Q124" i="14"/>
  <c r="P124" i="14"/>
  <c r="O124" i="14"/>
  <c r="W123" i="14"/>
  <c r="V123" i="14"/>
  <c r="U123" i="14"/>
  <c r="T123" i="14"/>
  <c r="S123" i="14"/>
  <c r="R123" i="14"/>
  <c r="Q123" i="14"/>
  <c r="P123" i="14"/>
  <c r="O123" i="14"/>
  <c r="W122" i="14"/>
  <c r="V122" i="14"/>
  <c r="U122" i="14"/>
  <c r="T122" i="14"/>
  <c r="S122" i="14"/>
  <c r="R122" i="14"/>
  <c r="Q122" i="14"/>
  <c r="P122" i="14"/>
  <c r="O122" i="14"/>
  <c r="W121" i="14"/>
  <c r="V121" i="14"/>
  <c r="U121" i="14"/>
  <c r="T121" i="14"/>
  <c r="S121" i="14"/>
  <c r="R121" i="14"/>
  <c r="Q121" i="14"/>
  <c r="P121" i="14"/>
  <c r="O121" i="14"/>
  <c r="W120" i="14"/>
  <c r="V120" i="14"/>
  <c r="U120" i="14"/>
  <c r="T120" i="14"/>
  <c r="S120" i="14"/>
  <c r="R120" i="14"/>
  <c r="Q120" i="14"/>
  <c r="P120" i="14"/>
  <c r="O120" i="14"/>
  <c r="W119" i="14"/>
  <c r="V119" i="14"/>
  <c r="U119" i="14"/>
  <c r="T119" i="14"/>
  <c r="S119" i="14"/>
  <c r="R119" i="14"/>
  <c r="Q119" i="14"/>
  <c r="P119" i="14"/>
  <c r="O119" i="14"/>
  <c r="W118" i="14"/>
  <c r="V118" i="14"/>
  <c r="U118" i="14"/>
  <c r="T118" i="14"/>
  <c r="S118" i="14"/>
  <c r="R118" i="14"/>
  <c r="Q118" i="14"/>
  <c r="P118" i="14"/>
  <c r="O118" i="14"/>
  <c r="W117" i="14"/>
  <c r="V117" i="14"/>
  <c r="U117" i="14"/>
  <c r="T117" i="14"/>
  <c r="S117" i="14"/>
  <c r="R117" i="14"/>
  <c r="Q117" i="14"/>
  <c r="P117" i="14"/>
  <c r="O117" i="14"/>
  <c r="W116" i="14"/>
  <c r="V116" i="14"/>
  <c r="U116" i="14"/>
  <c r="T116" i="14"/>
  <c r="S116" i="14"/>
  <c r="R116" i="14"/>
  <c r="Q116" i="14"/>
  <c r="P116" i="14"/>
  <c r="O116" i="14"/>
  <c r="W115" i="14"/>
  <c r="V115" i="14"/>
  <c r="U115" i="14"/>
  <c r="T115" i="14"/>
  <c r="S115" i="14"/>
  <c r="R115" i="14"/>
  <c r="Q115" i="14"/>
  <c r="P115" i="14"/>
  <c r="O115" i="14"/>
  <c r="W114" i="14"/>
  <c r="V114" i="14"/>
  <c r="U114" i="14"/>
  <c r="T114" i="14"/>
  <c r="S114" i="14"/>
  <c r="R114" i="14"/>
  <c r="Q114" i="14"/>
  <c r="P114" i="14"/>
  <c r="O114" i="14"/>
  <c r="W113" i="14"/>
  <c r="V113" i="14"/>
  <c r="U113" i="14"/>
  <c r="T113" i="14"/>
  <c r="S113" i="14"/>
  <c r="R113" i="14"/>
  <c r="Q113" i="14"/>
  <c r="P113" i="14"/>
  <c r="O113" i="14"/>
  <c r="W112" i="14"/>
  <c r="V112" i="14"/>
  <c r="U112" i="14"/>
  <c r="T112" i="14"/>
  <c r="S112" i="14"/>
  <c r="R112" i="14"/>
  <c r="Q112" i="14"/>
  <c r="P112" i="14"/>
  <c r="O112" i="14"/>
  <c r="W111" i="14"/>
  <c r="V111" i="14"/>
  <c r="U111" i="14"/>
  <c r="T111" i="14"/>
  <c r="S111" i="14"/>
  <c r="R111" i="14"/>
  <c r="Q111" i="14"/>
  <c r="P111" i="14"/>
  <c r="O111" i="14"/>
  <c r="W110" i="14"/>
  <c r="V110" i="14"/>
  <c r="U110" i="14"/>
  <c r="T110" i="14"/>
  <c r="S110" i="14"/>
  <c r="R110" i="14"/>
  <c r="Q110" i="14"/>
  <c r="P110" i="14"/>
  <c r="O110" i="14"/>
  <c r="W109" i="14"/>
  <c r="V109" i="14"/>
  <c r="U109" i="14"/>
  <c r="T109" i="14"/>
  <c r="S109" i="14"/>
  <c r="R109" i="14"/>
  <c r="Q109" i="14"/>
  <c r="P109" i="14"/>
  <c r="O109" i="14"/>
  <c r="W108" i="14"/>
  <c r="V108" i="14"/>
  <c r="U108" i="14"/>
  <c r="T108" i="14"/>
  <c r="S108" i="14"/>
  <c r="R108" i="14"/>
  <c r="Q108" i="14"/>
  <c r="P108" i="14"/>
  <c r="O108" i="14"/>
  <c r="W107" i="14"/>
  <c r="V107" i="14"/>
  <c r="U107" i="14"/>
  <c r="T107" i="14"/>
  <c r="S107" i="14"/>
  <c r="R107" i="14"/>
  <c r="Q107" i="14"/>
  <c r="P107" i="14"/>
  <c r="O107" i="14"/>
  <c r="W106" i="14"/>
  <c r="V106" i="14"/>
  <c r="U106" i="14"/>
  <c r="T106" i="14"/>
  <c r="S106" i="14"/>
  <c r="R106" i="14"/>
  <c r="Q106" i="14"/>
  <c r="P106" i="14"/>
  <c r="O106" i="14"/>
  <c r="W105" i="14"/>
  <c r="V105" i="14"/>
  <c r="U105" i="14"/>
  <c r="T105" i="14"/>
  <c r="S105" i="14"/>
  <c r="R105" i="14"/>
  <c r="Q105" i="14"/>
  <c r="P105" i="14"/>
  <c r="O105" i="14"/>
  <c r="W104" i="14"/>
  <c r="V104" i="14"/>
  <c r="U104" i="14"/>
  <c r="T104" i="14"/>
  <c r="S104" i="14"/>
  <c r="R104" i="14"/>
  <c r="Q104" i="14"/>
  <c r="P104" i="14"/>
  <c r="O104" i="14"/>
  <c r="W103" i="14"/>
  <c r="V103" i="14"/>
  <c r="U103" i="14"/>
  <c r="T103" i="14"/>
  <c r="S103" i="14"/>
  <c r="R103" i="14"/>
  <c r="Q103" i="14"/>
  <c r="P103" i="14"/>
  <c r="O103" i="14"/>
  <c r="W102" i="14"/>
  <c r="V102" i="14"/>
  <c r="U102" i="14"/>
  <c r="T102" i="14"/>
  <c r="S102" i="14"/>
  <c r="R102" i="14"/>
  <c r="Q102" i="14"/>
  <c r="P102" i="14"/>
  <c r="O102" i="14"/>
  <c r="W101" i="14"/>
  <c r="V101" i="14"/>
  <c r="U101" i="14"/>
  <c r="T101" i="14"/>
  <c r="S101" i="14"/>
  <c r="R101" i="14"/>
  <c r="Q101" i="14"/>
  <c r="P101" i="14"/>
  <c r="O101" i="14"/>
  <c r="W100" i="14"/>
  <c r="V100" i="14"/>
  <c r="U100" i="14"/>
  <c r="T100" i="14"/>
  <c r="S100" i="14"/>
  <c r="R100" i="14"/>
  <c r="Q100" i="14"/>
  <c r="P100" i="14"/>
  <c r="O100" i="14"/>
  <c r="W99" i="14"/>
  <c r="V99" i="14"/>
  <c r="U99" i="14"/>
  <c r="T99" i="14"/>
  <c r="S99" i="14"/>
  <c r="R99" i="14"/>
  <c r="Q99" i="14"/>
  <c r="P99" i="14"/>
  <c r="O99" i="14"/>
  <c r="W98" i="14"/>
  <c r="V98" i="14"/>
  <c r="U98" i="14"/>
  <c r="T98" i="14"/>
  <c r="S98" i="14"/>
  <c r="R98" i="14"/>
  <c r="Q98" i="14"/>
  <c r="P98" i="14"/>
  <c r="O98" i="14"/>
  <c r="W97" i="14"/>
  <c r="V97" i="14"/>
  <c r="U97" i="14"/>
  <c r="T97" i="14"/>
  <c r="S97" i="14"/>
  <c r="R97" i="14"/>
  <c r="Q97" i="14"/>
  <c r="P97" i="14"/>
  <c r="O97" i="14"/>
  <c r="W96" i="14"/>
  <c r="V96" i="14"/>
  <c r="U96" i="14"/>
  <c r="T96" i="14"/>
  <c r="S96" i="14"/>
  <c r="R96" i="14"/>
  <c r="Q96" i="14"/>
  <c r="P96" i="14"/>
  <c r="O96" i="14"/>
  <c r="W95" i="14"/>
  <c r="V95" i="14"/>
  <c r="U95" i="14"/>
  <c r="T95" i="14"/>
  <c r="S95" i="14"/>
  <c r="R95" i="14"/>
  <c r="Q95" i="14"/>
  <c r="P95" i="14"/>
  <c r="O95" i="14"/>
  <c r="W94" i="14"/>
  <c r="V94" i="14"/>
  <c r="U94" i="14"/>
  <c r="T94" i="14"/>
  <c r="S94" i="14"/>
  <c r="R94" i="14"/>
  <c r="Q94" i="14"/>
  <c r="P94" i="14"/>
  <c r="O94" i="14"/>
  <c r="W93" i="14"/>
  <c r="V93" i="14"/>
  <c r="U93" i="14"/>
  <c r="T93" i="14"/>
  <c r="S93" i="14"/>
  <c r="R93" i="14"/>
  <c r="Q93" i="14"/>
  <c r="P93" i="14"/>
  <c r="O93" i="14"/>
  <c r="W92" i="14"/>
  <c r="V92" i="14"/>
  <c r="U92" i="14"/>
  <c r="T92" i="14"/>
  <c r="S92" i="14"/>
  <c r="R92" i="14"/>
  <c r="Q92" i="14"/>
  <c r="P92" i="14"/>
  <c r="O92" i="14"/>
  <c r="W91" i="14"/>
  <c r="V91" i="14"/>
  <c r="U91" i="14"/>
  <c r="T91" i="14"/>
  <c r="S91" i="14"/>
  <c r="R91" i="14"/>
  <c r="Q91" i="14"/>
  <c r="P91" i="14"/>
  <c r="O91" i="14"/>
  <c r="W90" i="14"/>
  <c r="V90" i="14"/>
  <c r="U90" i="14"/>
  <c r="T90" i="14"/>
  <c r="S90" i="14"/>
  <c r="R90" i="14"/>
  <c r="Q90" i="14"/>
  <c r="P90" i="14"/>
  <c r="O90" i="14"/>
  <c r="W89" i="14"/>
  <c r="V89" i="14"/>
  <c r="U89" i="14"/>
  <c r="T89" i="14"/>
  <c r="S89" i="14"/>
  <c r="R89" i="14"/>
  <c r="Q89" i="14"/>
  <c r="P89" i="14"/>
  <c r="O89" i="14"/>
  <c r="W88" i="14"/>
  <c r="V88" i="14"/>
  <c r="U88" i="14"/>
  <c r="T88" i="14"/>
  <c r="S88" i="14"/>
  <c r="R88" i="14"/>
  <c r="Q88" i="14"/>
  <c r="P88" i="14"/>
  <c r="O88" i="14"/>
  <c r="W87" i="14"/>
  <c r="V87" i="14"/>
  <c r="U87" i="14"/>
  <c r="T87" i="14"/>
  <c r="S87" i="14"/>
  <c r="R87" i="14"/>
  <c r="Q87" i="14"/>
  <c r="P87" i="14"/>
  <c r="O87" i="14"/>
  <c r="W86" i="14"/>
  <c r="V86" i="14"/>
  <c r="U86" i="14"/>
  <c r="T86" i="14"/>
  <c r="S86" i="14"/>
  <c r="R86" i="14"/>
  <c r="Q86" i="14"/>
  <c r="P86" i="14"/>
  <c r="O86" i="14"/>
  <c r="W85" i="14"/>
  <c r="V85" i="14"/>
  <c r="U85" i="14"/>
  <c r="T85" i="14"/>
  <c r="S85" i="14"/>
  <c r="R85" i="14"/>
  <c r="Q85" i="14"/>
  <c r="P85" i="14"/>
  <c r="O85" i="14"/>
  <c r="W84" i="14"/>
  <c r="V84" i="14"/>
  <c r="U84" i="14"/>
  <c r="T84" i="14"/>
  <c r="S84" i="14"/>
  <c r="R84" i="14"/>
  <c r="Q84" i="14"/>
  <c r="P84" i="14"/>
  <c r="O84" i="14"/>
  <c r="W83" i="14"/>
  <c r="V83" i="14"/>
  <c r="U83" i="14"/>
  <c r="T83" i="14"/>
  <c r="S83" i="14"/>
  <c r="R83" i="14"/>
  <c r="Q83" i="14"/>
  <c r="P83" i="14"/>
  <c r="O83" i="14"/>
  <c r="W82" i="14"/>
  <c r="V82" i="14"/>
  <c r="U82" i="14"/>
  <c r="T82" i="14"/>
  <c r="S82" i="14"/>
  <c r="R82" i="14"/>
  <c r="Q82" i="14"/>
  <c r="P82" i="14"/>
  <c r="O82" i="14"/>
  <c r="W81" i="14"/>
  <c r="V81" i="14"/>
  <c r="U81" i="14"/>
  <c r="T81" i="14"/>
  <c r="S81" i="14"/>
  <c r="R81" i="14"/>
  <c r="Q81" i="14"/>
  <c r="P81" i="14"/>
  <c r="O81" i="14"/>
  <c r="W80" i="14"/>
  <c r="V80" i="14"/>
  <c r="U80" i="14"/>
  <c r="T80" i="14"/>
  <c r="S80" i="14"/>
  <c r="R80" i="14"/>
  <c r="Q80" i="14"/>
  <c r="P80" i="14"/>
  <c r="O80" i="14"/>
  <c r="W79" i="14"/>
  <c r="V79" i="14"/>
  <c r="U79" i="14"/>
  <c r="T79" i="14"/>
  <c r="S79" i="14"/>
  <c r="R79" i="14"/>
  <c r="Q79" i="14"/>
  <c r="P79" i="14"/>
  <c r="O79" i="14"/>
  <c r="W78" i="14"/>
  <c r="V78" i="14"/>
  <c r="U78" i="14"/>
  <c r="T78" i="14"/>
  <c r="S78" i="14"/>
  <c r="R78" i="14"/>
  <c r="Q78" i="14"/>
  <c r="P78" i="14"/>
  <c r="O78" i="14"/>
  <c r="W77" i="14"/>
  <c r="V77" i="14"/>
  <c r="U77" i="14"/>
  <c r="T77" i="14"/>
  <c r="S77" i="14"/>
  <c r="R77" i="14"/>
  <c r="Q77" i="14"/>
  <c r="P77" i="14"/>
  <c r="O77" i="14"/>
  <c r="W76" i="14"/>
  <c r="V76" i="14"/>
  <c r="U76" i="14"/>
  <c r="T76" i="14"/>
  <c r="S76" i="14"/>
  <c r="R76" i="14"/>
  <c r="Q76" i="14"/>
  <c r="P76" i="14"/>
  <c r="O76" i="14"/>
  <c r="W75" i="14"/>
  <c r="V75" i="14"/>
  <c r="U75" i="14"/>
  <c r="T75" i="14"/>
  <c r="S75" i="14"/>
  <c r="R75" i="14"/>
  <c r="Q75" i="14"/>
  <c r="P75" i="14"/>
  <c r="O75" i="14"/>
  <c r="AJ74" i="14"/>
  <c r="AI74" i="14"/>
  <c r="AH74" i="14"/>
  <c r="AG74" i="14"/>
  <c r="AF74" i="14"/>
  <c r="AE74" i="14"/>
  <c r="AD74" i="14"/>
  <c r="AC74" i="14"/>
  <c r="AB74" i="14"/>
  <c r="AA74" i="14"/>
  <c r="W74" i="14"/>
  <c r="V74" i="14"/>
  <c r="U74" i="14"/>
  <c r="T74" i="14"/>
  <c r="S74" i="14"/>
  <c r="R74" i="14"/>
  <c r="Q74" i="14"/>
  <c r="P74" i="14"/>
  <c r="O74" i="14"/>
  <c r="W73" i="14"/>
  <c r="V73" i="14"/>
  <c r="U73" i="14"/>
  <c r="T73" i="14"/>
  <c r="S73" i="14"/>
  <c r="R73" i="14"/>
  <c r="Q73" i="14"/>
  <c r="P73" i="14"/>
  <c r="O73" i="14"/>
  <c r="W72" i="14"/>
  <c r="V72" i="14"/>
  <c r="U72" i="14"/>
  <c r="T72" i="14"/>
  <c r="S72" i="14"/>
  <c r="R72" i="14"/>
  <c r="Q72" i="14"/>
  <c r="P72" i="14"/>
  <c r="O72" i="14"/>
  <c r="W71" i="14"/>
  <c r="V71" i="14"/>
  <c r="U71" i="14"/>
  <c r="T71" i="14"/>
  <c r="S71" i="14"/>
  <c r="R71" i="14"/>
  <c r="Q71" i="14"/>
  <c r="P71" i="14"/>
  <c r="O71" i="14"/>
  <c r="W70" i="14"/>
  <c r="V70" i="14"/>
  <c r="U70" i="14"/>
  <c r="T70" i="14"/>
  <c r="S70" i="14"/>
  <c r="R70" i="14"/>
  <c r="Q70" i="14"/>
  <c r="P70" i="14"/>
  <c r="O70" i="14"/>
  <c r="W69" i="14"/>
  <c r="V69" i="14"/>
  <c r="U69" i="14"/>
  <c r="T69" i="14"/>
  <c r="S69" i="14"/>
  <c r="R69" i="14"/>
  <c r="Q69" i="14"/>
  <c r="P69" i="14"/>
  <c r="O69" i="14"/>
  <c r="W68" i="14"/>
  <c r="V68" i="14"/>
  <c r="U68" i="14"/>
  <c r="T68" i="14"/>
  <c r="S68" i="14"/>
  <c r="R68" i="14"/>
  <c r="Q68" i="14"/>
  <c r="P68" i="14"/>
  <c r="O68" i="14"/>
  <c r="W67" i="14"/>
  <c r="V67" i="14"/>
  <c r="U67" i="14"/>
  <c r="T67" i="14"/>
  <c r="S67" i="14"/>
  <c r="R67" i="14"/>
  <c r="Q67" i="14"/>
  <c r="P67" i="14"/>
  <c r="O67" i="14"/>
  <c r="W66" i="14"/>
  <c r="V66" i="14"/>
  <c r="U66" i="14"/>
  <c r="T66" i="14"/>
  <c r="S66" i="14"/>
  <c r="R66" i="14"/>
  <c r="Q66" i="14"/>
  <c r="P66" i="14"/>
  <c r="O66" i="14"/>
  <c r="W65" i="14"/>
  <c r="V65" i="14"/>
  <c r="U65" i="14"/>
  <c r="T65" i="14"/>
  <c r="S65" i="14"/>
  <c r="R65" i="14"/>
  <c r="Q65" i="14"/>
  <c r="P65" i="14"/>
  <c r="O65" i="14"/>
  <c r="W64" i="14"/>
  <c r="V64" i="14"/>
  <c r="U64" i="14"/>
  <c r="T64" i="14"/>
  <c r="S64" i="14"/>
  <c r="R64" i="14"/>
  <c r="Q64" i="14"/>
  <c r="P64" i="14"/>
  <c r="O64" i="14"/>
  <c r="W63" i="14"/>
  <c r="V63" i="14"/>
  <c r="U63" i="14"/>
  <c r="T63" i="14"/>
  <c r="S63" i="14"/>
  <c r="R63" i="14"/>
  <c r="Q63" i="14"/>
  <c r="P63" i="14"/>
  <c r="O63" i="14"/>
  <c r="W62" i="14"/>
  <c r="V62" i="14"/>
  <c r="U62" i="14"/>
  <c r="T62" i="14"/>
  <c r="S62" i="14"/>
  <c r="R62" i="14"/>
  <c r="Q62" i="14"/>
  <c r="P62" i="14"/>
  <c r="O62" i="14"/>
  <c r="W61" i="14"/>
  <c r="V61" i="14"/>
  <c r="U61" i="14"/>
  <c r="T61" i="14"/>
  <c r="S61" i="14"/>
  <c r="R61" i="14"/>
  <c r="Q61" i="14"/>
  <c r="P61" i="14"/>
  <c r="O61" i="14"/>
  <c r="W60" i="14"/>
  <c r="U60" i="14"/>
  <c r="T60" i="14"/>
  <c r="S60" i="14"/>
  <c r="Q60" i="14"/>
  <c r="P60" i="14"/>
  <c r="O60" i="14"/>
  <c r="W59" i="14"/>
  <c r="U59" i="14"/>
  <c r="T59" i="14"/>
  <c r="S59" i="14"/>
  <c r="Q59" i="14"/>
  <c r="P59" i="14"/>
  <c r="O59" i="14"/>
  <c r="W58" i="14"/>
  <c r="U58" i="14"/>
  <c r="T58" i="14"/>
  <c r="S58" i="14"/>
  <c r="Q58" i="14"/>
  <c r="P58" i="14"/>
  <c r="O58" i="14"/>
  <c r="W57" i="14"/>
  <c r="U57" i="14"/>
  <c r="T57" i="14"/>
  <c r="S57" i="14"/>
  <c r="Q57" i="14"/>
  <c r="P57" i="14"/>
  <c r="O57" i="14"/>
  <c r="W56" i="14"/>
  <c r="U56" i="14"/>
  <c r="T56" i="14"/>
  <c r="S56" i="14"/>
  <c r="Q56" i="14"/>
  <c r="P56" i="14"/>
  <c r="O56" i="14"/>
  <c r="W55" i="14"/>
  <c r="U55" i="14"/>
  <c r="T55" i="14"/>
  <c r="S55" i="14"/>
  <c r="Q55" i="14"/>
  <c r="P55" i="14"/>
  <c r="O55" i="14"/>
  <c r="W54" i="14"/>
  <c r="U54" i="14"/>
  <c r="T54" i="14"/>
  <c r="S54" i="14"/>
  <c r="Q54" i="14"/>
  <c r="P54" i="14"/>
  <c r="O54" i="14"/>
  <c r="W53" i="14"/>
  <c r="U53" i="14"/>
  <c r="T53" i="14"/>
  <c r="S53" i="14"/>
  <c r="Q53" i="14"/>
  <c r="P53" i="14"/>
  <c r="O53" i="14"/>
  <c r="W52" i="14"/>
  <c r="U52" i="14"/>
  <c r="T52" i="14"/>
  <c r="S52" i="14"/>
  <c r="Q52" i="14"/>
  <c r="P52" i="14"/>
  <c r="O52" i="14"/>
  <c r="W51" i="14"/>
  <c r="U51" i="14"/>
  <c r="T51" i="14"/>
  <c r="S51" i="14"/>
  <c r="Q51" i="14"/>
  <c r="P51" i="14"/>
  <c r="O51" i="14"/>
  <c r="W50" i="14"/>
  <c r="U50" i="14"/>
  <c r="T50" i="14"/>
  <c r="S50" i="14"/>
  <c r="Q50" i="14"/>
  <c r="P50" i="14"/>
  <c r="O50" i="14"/>
  <c r="W49" i="14"/>
  <c r="U49" i="14"/>
  <c r="T49" i="14"/>
  <c r="S49" i="14"/>
  <c r="Q49" i="14"/>
  <c r="P49" i="14"/>
  <c r="O49" i="14"/>
  <c r="W48" i="14"/>
  <c r="T48" i="14"/>
  <c r="S48" i="14"/>
  <c r="P48" i="14"/>
  <c r="O48" i="14"/>
  <c r="W47" i="14"/>
  <c r="T47" i="14"/>
  <c r="S47" i="14"/>
  <c r="P47" i="14"/>
  <c r="O47" i="14"/>
  <c r="W46" i="14"/>
  <c r="T46" i="14"/>
  <c r="S46" i="14"/>
  <c r="P46" i="14"/>
  <c r="O46" i="14"/>
  <c r="W45" i="14"/>
  <c r="T45" i="14"/>
  <c r="S45" i="14"/>
  <c r="P45" i="14"/>
  <c r="O45" i="14"/>
  <c r="W44" i="14"/>
  <c r="T44" i="14"/>
  <c r="S44" i="14"/>
  <c r="P44" i="14"/>
  <c r="O44" i="14"/>
  <c r="W43" i="14"/>
  <c r="T43" i="14"/>
  <c r="S43" i="14"/>
  <c r="P43" i="14"/>
  <c r="O43" i="14"/>
  <c r="W42" i="14"/>
  <c r="T42" i="14"/>
  <c r="S42" i="14"/>
  <c r="P42" i="14"/>
  <c r="O42" i="14"/>
  <c r="W41" i="14"/>
  <c r="T41" i="14"/>
  <c r="S41" i="14"/>
  <c r="P41" i="14"/>
  <c r="O41" i="14"/>
  <c r="W40" i="14"/>
  <c r="T40" i="14"/>
  <c r="S40" i="14"/>
  <c r="P40" i="14"/>
  <c r="O40" i="14"/>
  <c r="W39" i="14"/>
  <c r="T39" i="14"/>
  <c r="S39" i="14"/>
  <c r="P39" i="14"/>
  <c r="O39" i="14"/>
  <c r="W38" i="14"/>
  <c r="T38" i="14"/>
  <c r="S38" i="14"/>
  <c r="P38" i="14"/>
  <c r="O38" i="14"/>
  <c r="W37" i="14"/>
  <c r="T37" i="14"/>
  <c r="S37" i="14"/>
  <c r="P37" i="14"/>
  <c r="O37" i="14"/>
  <c r="W36" i="14"/>
  <c r="S36" i="14"/>
  <c r="O36" i="14"/>
  <c r="W35" i="14"/>
  <c r="S35" i="14"/>
  <c r="O35" i="14"/>
  <c r="W34" i="14"/>
  <c r="S34" i="14"/>
  <c r="O34" i="14"/>
  <c r="W33" i="14"/>
  <c r="S33" i="14"/>
  <c r="O33" i="14"/>
  <c r="W32" i="14"/>
  <c r="S32" i="14"/>
  <c r="O32" i="14"/>
  <c r="W31" i="14"/>
  <c r="S31" i="14"/>
  <c r="O31" i="14"/>
  <c r="W30" i="14"/>
  <c r="S30" i="14"/>
  <c r="O30" i="14"/>
  <c r="W29" i="14"/>
  <c r="S29" i="14"/>
  <c r="O29" i="14"/>
  <c r="W28" i="14"/>
  <c r="S28" i="14"/>
  <c r="O28" i="14"/>
  <c r="W27" i="14"/>
  <c r="S27" i="14"/>
  <c r="O27" i="14"/>
  <c r="W26" i="14"/>
  <c r="S26" i="14"/>
  <c r="O26" i="14"/>
  <c r="W25" i="14"/>
  <c r="W24" i="14"/>
  <c r="W23" i="14"/>
  <c r="W22" i="14"/>
  <c r="W21" i="14"/>
  <c r="W20" i="14"/>
  <c r="W19" i="14"/>
  <c r="W18" i="14"/>
  <c r="W17" i="14"/>
  <c r="W16" i="14"/>
  <c r="W15" i="14"/>
  <c r="W14" i="14"/>
  <c r="W13" i="14"/>
  <c r="W12" i="14"/>
  <c r="W11" i="14"/>
  <c r="W10" i="14"/>
  <c r="W9" i="14"/>
  <c r="W8" i="14"/>
  <c r="W7" i="14"/>
  <c r="W6" i="14"/>
  <c r="W5" i="14"/>
  <c r="W4" i="14"/>
  <c r="W3" i="14"/>
  <c r="W2" i="14"/>
  <c r="AT3" i="8"/>
  <c r="AJ3" i="8"/>
  <c r="T3" i="8"/>
  <c r="S3" i="8"/>
  <c r="AU2" i="8"/>
  <c r="AU4" i="8" s="1"/>
  <c r="AT2" i="8"/>
  <c r="AT4" i="8" s="1"/>
  <c r="AJ2" i="8"/>
  <c r="AJ4" i="8" s="1"/>
  <c r="T2" i="8"/>
  <c r="T4" i="8" s="1"/>
  <c r="S2" i="8"/>
  <c r="S4" i="8" s="1"/>
  <c r="AU1" i="8"/>
  <c r="AV1" i="8" s="1"/>
  <c r="AV2" i="8" s="1"/>
  <c r="AV4" i="8" s="1"/>
  <c r="AK1" i="8"/>
  <c r="AL1" i="8" s="1"/>
  <c r="U1" i="8"/>
  <c r="U2" i="8" s="1"/>
  <c r="U4" i="8" s="1"/>
  <c r="T1" i="8"/>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4"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3"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B2" i="7"/>
  <c r="AH1" i="7"/>
  <c r="AG1" i="7"/>
  <c r="AF1" i="7"/>
  <c r="AD1" i="7"/>
  <c r="AC1" i="7"/>
  <c r="AB1" i="7"/>
  <c r="AA1" i="7"/>
  <c r="Z1" i="7"/>
  <c r="Y1" i="7"/>
  <c r="X1" i="7"/>
  <c r="W1" i="7"/>
  <c r="V1" i="7"/>
  <c r="T1" i="7"/>
  <c r="S1" i="7"/>
  <c r="R1" i="7"/>
  <c r="Q1" i="7"/>
  <c r="P1" i="7"/>
  <c r="O1" i="7"/>
  <c r="N1" i="7"/>
  <c r="M1" i="7"/>
  <c r="L1" i="7"/>
  <c r="K1" i="7"/>
  <c r="J1" i="7"/>
  <c r="I1" i="7"/>
  <c r="H1" i="7"/>
  <c r="G1" i="7"/>
  <c r="F1" i="7"/>
  <c r="E1" i="7"/>
  <c r="D1" i="7"/>
  <c r="C1" i="7"/>
  <c r="M2" i="3"/>
  <c r="I2" i="3"/>
  <c r="E2" i="3"/>
  <c r="A2" i="3"/>
  <c r="AK2" i="2"/>
  <c r="AG2" i="2"/>
  <c r="AC2" i="2"/>
  <c r="Y2" i="2"/>
  <c r="U2" i="2"/>
  <c r="Q2" i="2"/>
  <c r="M2" i="2"/>
  <c r="I2" i="2"/>
  <c r="E2" i="2"/>
  <c r="A2" i="2"/>
  <c r="Y314" i="1"/>
  <c r="Y313" i="1"/>
  <c r="BQ2" i="1"/>
  <c r="BM2" i="1"/>
  <c r="BI2" i="1"/>
  <c r="BE2" i="1"/>
  <c r="BA2" i="1"/>
  <c r="AW2" i="1"/>
  <c r="AS2" i="1"/>
  <c r="AO2" i="1"/>
  <c r="AK2" i="1"/>
  <c r="AG2" i="1"/>
  <c r="AC2" i="1"/>
  <c r="Y2" i="1"/>
  <c r="U2" i="1"/>
  <c r="Q2" i="1"/>
  <c r="M2" i="1"/>
  <c r="I2" i="1"/>
  <c r="E2" i="1"/>
  <c r="A2" i="1"/>
  <c r="H307" i="10"/>
  <c r="F307" i="10"/>
  <c r="H306" i="10"/>
  <c r="F306" i="10"/>
  <c r="H305" i="10"/>
  <c r="F305" i="10"/>
  <c r="H304" i="10"/>
  <c r="F304" i="10"/>
  <c r="H303" i="10"/>
  <c r="F303" i="10"/>
  <c r="H302" i="10"/>
  <c r="F302" i="10"/>
  <c r="H301" i="10"/>
  <c r="F301" i="10"/>
  <c r="H300" i="10"/>
  <c r="F300" i="10"/>
  <c r="H299" i="10"/>
  <c r="F299" i="10"/>
  <c r="H298" i="10"/>
  <c r="F298" i="10"/>
  <c r="H297" i="10"/>
  <c r="F297" i="10"/>
  <c r="H296" i="10"/>
  <c r="F296" i="10"/>
  <c r="H295" i="10"/>
  <c r="F295" i="10"/>
  <c r="H294" i="10"/>
  <c r="F294" i="10"/>
  <c r="H293" i="10"/>
  <c r="F293" i="10"/>
  <c r="H292" i="10"/>
  <c r="F292" i="10"/>
  <c r="H291" i="10"/>
  <c r="F291" i="10"/>
  <c r="H290" i="10"/>
  <c r="F290" i="10"/>
  <c r="H289" i="10"/>
  <c r="F289" i="10"/>
  <c r="H288" i="10"/>
  <c r="F288" i="10"/>
  <c r="H287" i="10"/>
  <c r="F287" i="10"/>
  <c r="H286" i="10"/>
  <c r="F286" i="10"/>
  <c r="H285" i="10"/>
  <c r="F285" i="10"/>
  <c r="H284" i="10"/>
  <c r="F284" i="10"/>
  <c r="H283" i="10"/>
  <c r="F283" i="10"/>
  <c r="H282" i="10"/>
  <c r="F282" i="10"/>
  <c r="H281" i="10"/>
  <c r="F281" i="10"/>
  <c r="H280" i="10"/>
  <c r="F280" i="10"/>
  <c r="H279" i="10"/>
  <c r="F279" i="10"/>
  <c r="H278" i="10"/>
  <c r="F278" i="10"/>
  <c r="H277" i="10"/>
  <c r="F277" i="10"/>
  <c r="H276" i="10"/>
  <c r="F276" i="10"/>
  <c r="H275" i="10"/>
  <c r="F275" i="10"/>
  <c r="H274" i="10"/>
  <c r="F274" i="10"/>
  <c r="H273" i="10"/>
  <c r="F273" i="10"/>
  <c r="H272" i="10"/>
  <c r="F272" i="10"/>
  <c r="H271" i="10"/>
  <c r="F271" i="10"/>
  <c r="H270" i="10"/>
  <c r="F270" i="10"/>
  <c r="H269" i="10"/>
  <c r="F269" i="10"/>
  <c r="H268" i="10"/>
  <c r="F268" i="10"/>
  <c r="H267" i="10"/>
  <c r="F267" i="10"/>
  <c r="H266" i="10"/>
  <c r="F266" i="10"/>
  <c r="H265" i="10"/>
  <c r="F265" i="10"/>
  <c r="H264" i="10"/>
  <c r="F264" i="10"/>
  <c r="H263" i="10"/>
  <c r="F263" i="10"/>
  <c r="H262" i="10"/>
  <c r="F262" i="10"/>
  <c r="H261" i="10"/>
  <c r="F261" i="10"/>
  <c r="H260" i="10"/>
  <c r="F260" i="10"/>
  <c r="H259" i="10"/>
  <c r="F259" i="10"/>
  <c r="H258" i="10"/>
  <c r="F258" i="10"/>
  <c r="H257" i="10"/>
  <c r="F257" i="10"/>
  <c r="H256" i="10"/>
  <c r="F256" i="10"/>
  <c r="H255" i="10"/>
  <c r="F255" i="10"/>
  <c r="H254" i="10"/>
  <c r="F254" i="10"/>
  <c r="H253" i="10"/>
  <c r="F253" i="10"/>
  <c r="H252" i="10"/>
  <c r="F252" i="10"/>
  <c r="H251" i="10"/>
  <c r="F251" i="10"/>
  <c r="H250" i="10"/>
  <c r="F250" i="10"/>
  <c r="H249" i="10"/>
  <c r="F249" i="10"/>
  <c r="H248" i="10"/>
  <c r="F248" i="10"/>
  <c r="H247" i="10"/>
  <c r="F247" i="10"/>
  <c r="H246" i="10"/>
  <c r="F246" i="10"/>
  <c r="H245" i="10"/>
  <c r="F245" i="10"/>
  <c r="H244" i="10"/>
  <c r="F244" i="10"/>
  <c r="H243" i="10"/>
  <c r="F243" i="10"/>
  <c r="H242" i="10"/>
  <c r="F242" i="10"/>
  <c r="H241" i="10"/>
  <c r="F241" i="10"/>
  <c r="H240" i="10"/>
  <c r="F240" i="10"/>
  <c r="H239" i="10"/>
  <c r="F239" i="10"/>
  <c r="H238" i="10"/>
  <c r="F238" i="10"/>
  <c r="H237" i="10"/>
  <c r="F237" i="10"/>
  <c r="H236" i="10"/>
  <c r="F236" i="10"/>
  <c r="H235" i="10"/>
  <c r="F235" i="10"/>
  <c r="H234" i="10"/>
  <c r="F234" i="10"/>
  <c r="H233" i="10"/>
  <c r="F233" i="10"/>
  <c r="H232" i="10"/>
  <c r="F232" i="10"/>
  <c r="H231" i="10"/>
  <c r="F231" i="10"/>
  <c r="H230" i="10"/>
  <c r="F230" i="10"/>
  <c r="H229" i="10"/>
  <c r="F229" i="10"/>
  <c r="H228" i="10"/>
  <c r="F228" i="10"/>
  <c r="H227" i="10"/>
  <c r="F227" i="10"/>
  <c r="H226" i="10"/>
  <c r="F226" i="10"/>
  <c r="H225" i="10"/>
  <c r="F225" i="10"/>
  <c r="H224" i="10"/>
  <c r="F224" i="10"/>
  <c r="H223" i="10"/>
  <c r="F223" i="10"/>
  <c r="H222" i="10"/>
  <c r="F222" i="10"/>
  <c r="H221" i="10"/>
  <c r="F221" i="10"/>
  <c r="H220" i="10"/>
  <c r="F220" i="10"/>
  <c r="H219" i="10"/>
  <c r="F219" i="10"/>
  <c r="H218" i="10"/>
  <c r="F218" i="10"/>
  <c r="H217" i="10"/>
  <c r="F217" i="10"/>
  <c r="H216" i="10"/>
  <c r="F216" i="10"/>
  <c r="H215" i="10"/>
  <c r="F215" i="10"/>
  <c r="H214" i="10"/>
  <c r="F214" i="10"/>
  <c r="H213" i="10"/>
  <c r="F213" i="10"/>
  <c r="H212" i="10"/>
  <c r="F212" i="10"/>
  <c r="H211" i="10"/>
  <c r="F211" i="10"/>
  <c r="H210" i="10"/>
  <c r="F210" i="10"/>
  <c r="H209" i="10"/>
  <c r="F209" i="10"/>
  <c r="H208" i="10"/>
  <c r="F208" i="10"/>
  <c r="H207" i="10"/>
  <c r="F207" i="10"/>
  <c r="H206" i="10"/>
  <c r="F206" i="10"/>
  <c r="H205" i="10"/>
  <c r="F205" i="10"/>
  <c r="H204" i="10"/>
  <c r="F204" i="10"/>
  <c r="H203" i="10"/>
  <c r="F203" i="10"/>
  <c r="H202" i="10"/>
  <c r="F202" i="10"/>
  <c r="H201" i="10"/>
  <c r="F201" i="10"/>
  <c r="H200" i="10"/>
  <c r="F200" i="10"/>
  <c r="H199" i="10"/>
  <c r="F199" i="10"/>
  <c r="H198" i="10"/>
  <c r="F198" i="10"/>
  <c r="H197" i="10"/>
  <c r="F197" i="10"/>
  <c r="H196" i="10"/>
  <c r="F196" i="10"/>
  <c r="H195" i="10"/>
  <c r="F195" i="10"/>
  <c r="H194" i="10"/>
  <c r="F194" i="10"/>
  <c r="H193" i="10"/>
  <c r="F193" i="10"/>
  <c r="H192" i="10"/>
  <c r="F192" i="10"/>
  <c r="H191" i="10"/>
  <c r="F191" i="10"/>
  <c r="H190" i="10"/>
  <c r="F190" i="10"/>
  <c r="H189" i="10"/>
  <c r="F189" i="10"/>
  <c r="H188" i="10"/>
  <c r="F188" i="10"/>
  <c r="H187" i="10"/>
  <c r="F187" i="10"/>
  <c r="H186" i="10"/>
  <c r="F186" i="10"/>
  <c r="H185" i="10"/>
  <c r="F185" i="10"/>
  <c r="H184" i="10"/>
  <c r="F184" i="10"/>
  <c r="H183" i="10"/>
  <c r="F183" i="10"/>
  <c r="H182" i="10"/>
  <c r="F182" i="10"/>
  <c r="H181" i="10"/>
  <c r="F181" i="10"/>
  <c r="H180" i="10"/>
  <c r="F180" i="10"/>
  <c r="H179" i="10"/>
  <c r="F179" i="10"/>
  <c r="H178" i="10"/>
  <c r="F178" i="10"/>
  <c r="H177" i="10"/>
  <c r="F177" i="10"/>
  <c r="H176" i="10"/>
  <c r="F176" i="10"/>
  <c r="H175" i="10"/>
  <c r="F175" i="10"/>
  <c r="H174" i="10"/>
  <c r="F174" i="10"/>
  <c r="H173" i="10"/>
  <c r="F173" i="10"/>
  <c r="H172" i="10"/>
  <c r="F172" i="10"/>
  <c r="H171" i="10"/>
  <c r="F171" i="10"/>
  <c r="H170" i="10"/>
  <c r="F170" i="10"/>
  <c r="H169" i="10"/>
  <c r="F169" i="10"/>
  <c r="H168" i="10"/>
  <c r="F168" i="10"/>
  <c r="H167" i="10"/>
  <c r="F167" i="10"/>
  <c r="H166" i="10"/>
  <c r="F166" i="10"/>
  <c r="H165" i="10"/>
  <c r="F165" i="10"/>
  <c r="H164" i="10"/>
  <c r="F164" i="10"/>
  <c r="H163" i="10"/>
  <c r="F163" i="10"/>
  <c r="H162" i="10"/>
  <c r="F162" i="10"/>
  <c r="H161" i="10"/>
  <c r="F161" i="10"/>
  <c r="H160" i="10"/>
  <c r="F160" i="10"/>
  <c r="H159" i="10"/>
  <c r="F159" i="10"/>
  <c r="H158" i="10"/>
  <c r="F158" i="10"/>
  <c r="H157" i="10"/>
  <c r="F157" i="10"/>
  <c r="H156" i="10"/>
  <c r="F156" i="10"/>
  <c r="H155" i="10"/>
  <c r="F155" i="10"/>
  <c r="H154" i="10"/>
  <c r="F154" i="10"/>
  <c r="H153" i="10"/>
  <c r="F153" i="10"/>
  <c r="H152" i="10"/>
  <c r="F152" i="10"/>
  <c r="H151" i="10"/>
  <c r="F151" i="10"/>
  <c r="H150" i="10"/>
  <c r="F150" i="10"/>
  <c r="H149" i="10"/>
  <c r="F149" i="10"/>
  <c r="H148" i="10"/>
  <c r="F148" i="10"/>
  <c r="H147" i="10"/>
  <c r="F147" i="10"/>
  <c r="H146" i="10"/>
  <c r="F146" i="10"/>
  <c r="H145" i="10"/>
  <c r="F145" i="10"/>
  <c r="H144" i="10"/>
  <c r="F144" i="10"/>
  <c r="H143" i="10"/>
  <c r="F143" i="10"/>
  <c r="H142" i="10"/>
  <c r="F142" i="10"/>
  <c r="H141" i="10"/>
  <c r="F141" i="10"/>
  <c r="H140" i="10"/>
  <c r="F140" i="10"/>
  <c r="H139" i="10"/>
  <c r="F139" i="10"/>
  <c r="H138" i="10"/>
  <c r="F138" i="10"/>
  <c r="H137" i="10"/>
  <c r="F137" i="10"/>
  <c r="H136" i="10"/>
  <c r="F136" i="10"/>
  <c r="H135" i="10"/>
  <c r="F135" i="10"/>
  <c r="H134" i="10"/>
  <c r="F134" i="10"/>
  <c r="H133" i="10"/>
  <c r="F133" i="10"/>
  <c r="H132" i="10"/>
  <c r="F132" i="10"/>
  <c r="H131" i="10"/>
  <c r="F131" i="10"/>
  <c r="H130" i="10"/>
  <c r="F130" i="10"/>
  <c r="H129" i="10"/>
  <c r="F129" i="10"/>
  <c r="H128" i="10"/>
  <c r="F128" i="10"/>
  <c r="H127" i="10"/>
  <c r="F127" i="10"/>
  <c r="H126" i="10"/>
  <c r="F126" i="10"/>
  <c r="H125" i="10"/>
  <c r="F125" i="10"/>
  <c r="H124" i="10"/>
  <c r="F124" i="10"/>
  <c r="H123" i="10"/>
  <c r="F123" i="10"/>
  <c r="H122" i="10"/>
  <c r="F122" i="10"/>
  <c r="H121" i="10"/>
  <c r="F121" i="10"/>
  <c r="H120" i="10"/>
  <c r="F120" i="10"/>
  <c r="H119" i="10"/>
  <c r="F119" i="10"/>
  <c r="H118" i="10"/>
  <c r="F118" i="10"/>
  <c r="H117" i="10"/>
  <c r="F117" i="10"/>
  <c r="H116" i="10"/>
  <c r="F116" i="10"/>
  <c r="H115" i="10"/>
  <c r="F115" i="10"/>
  <c r="H114" i="10"/>
  <c r="F114" i="10"/>
  <c r="H113" i="10"/>
  <c r="F113" i="10"/>
  <c r="H112" i="10"/>
  <c r="F112" i="10"/>
  <c r="H111" i="10"/>
  <c r="F111" i="10"/>
  <c r="H110" i="10"/>
  <c r="F110" i="10"/>
  <c r="H109" i="10"/>
  <c r="F109" i="10"/>
  <c r="H108" i="10"/>
  <c r="F108" i="10"/>
  <c r="H107" i="10"/>
  <c r="F107" i="10"/>
  <c r="H106" i="10"/>
  <c r="F106" i="10"/>
  <c r="H105" i="10"/>
  <c r="F105" i="10"/>
  <c r="H104" i="10"/>
  <c r="F104" i="10"/>
  <c r="H103" i="10"/>
  <c r="F103" i="10"/>
  <c r="H102" i="10"/>
  <c r="F102" i="10"/>
  <c r="H101" i="10"/>
  <c r="F101" i="10"/>
  <c r="H100" i="10"/>
  <c r="F100" i="10"/>
  <c r="H99" i="10"/>
  <c r="F99" i="10"/>
  <c r="H98" i="10"/>
  <c r="F98" i="10"/>
  <c r="H97" i="10"/>
  <c r="F97" i="10"/>
  <c r="H96" i="10"/>
  <c r="F96" i="10"/>
  <c r="H95" i="10"/>
  <c r="F95" i="10"/>
  <c r="H94" i="10"/>
  <c r="F94" i="10"/>
  <c r="H93" i="10"/>
  <c r="F93" i="10"/>
  <c r="H92" i="10"/>
  <c r="F92" i="10"/>
  <c r="H91" i="10"/>
  <c r="F91" i="10"/>
  <c r="H90" i="10"/>
  <c r="F90" i="10"/>
  <c r="H89" i="10"/>
  <c r="F89" i="10"/>
  <c r="H88" i="10"/>
  <c r="F88" i="10"/>
  <c r="H87" i="10"/>
  <c r="F87" i="10"/>
  <c r="H86" i="10"/>
  <c r="F86" i="10"/>
  <c r="H85" i="10"/>
  <c r="F85" i="10"/>
  <c r="H84" i="10"/>
  <c r="F84" i="10"/>
  <c r="H83" i="10"/>
  <c r="F83" i="10"/>
  <c r="H82" i="10"/>
  <c r="F82" i="10"/>
  <c r="H81" i="10"/>
  <c r="F81" i="10"/>
  <c r="H80" i="10"/>
  <c r="F80" i="10"/>
  <c r="H79" i="10"/>
  <c r="F79" i="10"/>
  <c r="H78" i="10"/>
  <c r="F78" i="10"/>
  <c r="H77" i="10"/>
  <c r="F77" i="10"/>
  <c r="H76" i="10"/>
  <c r="F76" i="10"/>
  <c r="H75" i="10"/>
  <c r="F75" i="10"/>
  <c r="H74" i="10"/>
  <c r="F74" i="10"/>
  <c r="H73" i="10"/>
  <c r="F73" i="10"/>
  <c r="H72" i="10"/>
  <c r="F72" i="10"/>
  <c r="H71" i="10"/>
  <c r="F71" i="10"/>
  <c r="H70" i="10"/>
  <c r="F70" i="10"/>
  <c r="H69" i="10"/>
  <c r="F69" i="10"/>
  <c r="H68" i="10"/>
  <c r="F68" i="10"/>
  <c r="H67" i="10"/>
  <c r="F67" i="10"/>
  <c r="H66" i="10"/>
  <c r="F66" i="10"/>
  <c r="H65" i="10"/>
  <c r="F65" i="10"/>
  <c r="H64" i="10"/>
  <c r="F64" i="10"/>
  <c r="H63" i="10"/>
  <c r="F63" i="10"/>
  <c r="H62" i="10"/>
  <c r="F62" i="10"/>
  <c r="H61" i="10"/>
  <c r="F61" i="10"/>
  <c r="H60" i="10"/>
  <c r="F60" i="10"/>
  <c r="H59" i="10"/>
  <c r="F59" i="10"/>
  <c r="H58" i="10"/>
  <c r="F58" i="10"/>
  <c r="H57" i="10"/>
  <c r="F57" i="10"/>
  <c r="H56" i="10"/>
  <c r="F56" i="10"/>
  <c r="H55" i="10"/>
  <c r="F55" i="10"/>
  <c r="H54" i="10"/>
  <c r="F54" i="10"/>
  <c r="H53" i="10"/>
  <c r="F53" i="10"/>
  <c r="H52" i="10"/>
  <c r="F52" i="10"/>
  <c r="H51" i="10"/>
  <c r="F51" i="10"/>
  <c r="H50" i="10"/>
  <c r="F50" i="10"/>
  <c r="H49" i="10"/>
  <c r="F49" i="10"/>
  <c r="H48" i="10"/>
  <c r="F48" i="10"/>
  <c r="H47" i="10"/>
  <c r="F47" i="10"/>
  <c r="H46" i="10"/>
  <c r="F46" i="10"/>
  <c r="H45" i="10"/>
  <c r="F45" i="10"/>
  <c r="H44" i="10"/>
  <c r="F44" i="10"/>
  <c r="H43" i="10"/>
  <c r="F43" i="10"/>
  <c r="H42" i="10"/>
  <c r="F42" i="10"/>
  <c r="H41" i="10"/>
  <c r="F41" i="10"/>
  <c r="H40" i="10"/>
  <c r="F40" i="10"/>
  <c r="H39" i="10"/>
  <c r="F39" i="10"/>
  <c r="H38" i="10"/>
  <c r="F38" i="10"/>
  <c r="H37" i="10"/>
  <c r="F37" i="10"/>
  <c r="H36" i="10"/>
  <c r="F36" i="10"/>
  <c r="H35" i="10"/>
  <c r="F35" i="10"/>
  <c r="H34" i="10"/>
  <c r="F34" i="10"/>
  <c r="H33" i="10"/>
  <c r="F33" i="10"/>
  <c r="H32" i="10"/>
  <c r="F32" i="10"/>
  <c r="H31" i="10"/>
  <c r="F31" i="10"/>
  <c r="H30" i="10"/>
  <c r="F30" i="10"/>
  <c r="H29" i="10"/>
  <c r="F29" i="10"/>
  <c r="H28" i="10"/>
  <c r="F28" i="10"/>
  <c r="H27" i="10"/>
  <c r="F27" i="10"/>
  <c r="H26" i="10"/>
  <c r="F26" i="10"/>
  <c r="D26" i="10"/>
  <c r="B26" i="10"/>
  <c r="H25" i="10"/>
  <c r="F25" i="10"/>
  <c r="D25" i="10"/>
  <c r="B25" i="10"/>
  <c r="H24" i="10"/>
  <c r="F24" i="10"/>
  <c r="D24" i="10"/>
  <c r="B24" i="10"/>
  <c r="H23" i="10"/>
  <c r="F23" i="10"/>
  <c r="D23" i="10"/>
  <c r="B23" i="10"/>
  <c r="H22" i="10"/>
  <c r="F22" i="10"/>
  <c r="D22" i="10"/>
  <c r="B22" i="10"/>
  <c r="H21" i="10"/>
  <c r="F21" i="10"/>
  <c r="D21" i="10"/>
  <c r="B21" i="10"/>
  <c r="H20" i="10"/>
  <c r="F20" i="10"/>
  <c r="D20" i="10"/>
  <c r="B20" i="10"/>
  <c r="H19" i="10"/>
  <c r="F19" i="10"/>
  <c r="D19" i="10"/>
  <c r="B19" i="10"/>
  <c r="H18" i="10"/>
  <c r="F18" i="10"/>
  <c r="D18" i="10"/>
  <c r="B18" i="10"/>
  <c r="H17" i="10"/>
  <c r="F17" i="10"/>
  <c r="D17" i="10"/>
  <c r="B17" i="10"/>
  <c r="H16" i="10"/>
  <c r="F16" i="10"/>
  <c r="D16" i="10"/>
  <c r="B16" i="10"/>
  <c r="H15" i="10"/>
  <c r="F15" i="10"/>
  <c r="D15" i="10"/>
  <c r="B15" i="10"/>
  <c r="H14" i="10"/>
  <c r="F14" i="10"/>
  <c r="D14" i="10"/>
  <c r="B14" i="10"/>
  <c r="H13" i="10"/>
  <c r="F13" i="10"/>
  <c r="D13" i="10"/>
  <c r="B13" i="10"/>
  <c r="H12" i="10"/>
  <c r="F12" i="10"/>
  <c r="D12" i="10"/>
  <c r="B12" i="10"/>
  <c r="H11" i="10"/>
  <c r="F11" i="10"/>
  <c r="D11" i="10"/>
  <c r="B11" i="10"/>
  <c r="H10" i="10"/>
  <c r="F10" i="10"/>
  <c r="D10" i="10"/>
  <c r="B10" i="10"/>
  <c r="H9" i="10"/>
  <c r="F9" i="10"/>
  <c r="D9" i="10"/>
  <c r="B9" i="10"/>
  <c r="H8" i="10"/>
  <c r="F8" i="10"/>
  <c r="D8" i="10"/>
  <c r="B8" i="10"/>
  <c r="H7" i="10"/>
  <c r="F7" i="10"/>
  <c r="D7" i="10"/>
  <c r="B7" i="10"/>
  <c r="H6" i="10"/>
  <c r="F6" i="10"/>
  <c r="D6" i="10"/>
  <c r="B6" i="10"/>
  <c r="H5" i="10"/>
  <c r="F5" i="10"/>
  <c r="D5" i="10"/>
  <c r="B5" i="10"/>
  <c r="H4" i="10"/>
  <c r="F4" i="10"/>
  <c r="D4" i="10"/>
  <c r="B4" i="10"/>
  <c r="H3" i="10"/>
  <c r="F3" i="10"/>
  <c r="D3" i="10"/>
  <c r="B3" i="10"/>
  <c r="Q2" i="10"/>
  <c r="O2" i="10"/>
  <c r="M2" i="10"/>
  <c r="K2" i="10"/>
  <c r="AT304" i="8"/>
  <c r="S303" i="8"/>
  <c r="T302" i="8"/>
  <c r="AJ300" i="8"/>
  <c r="AT290" i="8"/>
  <c r="S289" i="8"/>
  <c r="T288" i="8"/>
  <c r="AJ286" i="8"/>
  <c r="AJ308" i="8"/>
  <c r="S307" i="8"/>
  <c r="AJ301" i="8"/>
  <c r="T301" i="8"/>
  <c r="S300" i="8"/>
  <c r="AT297" i="8"/>
  <c r="T291" i="8"/>
  <c r="AJ283" i="8"/>
  <c r="T282" i="8"/>
  <c r="S281" i="8"/>
  <c r="S280" i="8"/>
  <c r="T279" i="8"/>
  <c r="AJ277" i="8"/>
  <c r="AJ311" i="8"/>
  <c r="T311" i="8"/>
  <c r="AT309" i="8"/>
  <c r="AJ307" i="8"/>
  <c r="T307" i="8"/>
  <c r="AT306" i="8"/>
  <c r="S304" i="8"/>
  <c r="AT303" i="8"/>
  <c r="S297" i="8"/>
  <c r="AJ294" i="8"/>
  <c r="T294" i="8"/>
  <c r="AJ279" i="8"/>
  <c r="AT276" i="8"/>
  <c r="AJ268" i="8"/>
  <c r="AT258" i="8"/>
  <c r="S257" i="8"/>
  <c r="AT312" i="8"/>
  <c r="T300" i="8"/>
  <c r="AT299" i="8"/>
  <c r="AJ291" i="8"/>
  <c r="AJ289" i="8"/>
  <c r="AJ287" i="8"/>
  <c r="AT286" i="8"/>
  <c r="T285" i="8"/>
  <c r="S282" i="8"/>
  <c r="AT281" i="8"/>
  <c r="S276" i="8"/>
  <c r="AJ269" i="8"/>
  <c r="T269" i="8"/>
  <c r="S268" i="8"/>
  <c r="AT265" i="8"/>
  <c r="T259" i="8"/>
  <c r="AT254" i="8"/>
  <c r="S253" i="8"/>
  <c r="T252" i="8"/>
  <c r="AJ250" i="8"/>
  <c r="AT240" i="8"/>
  <c r="S239" i="8"/>
  <c r="T238" i="8"/>
  <c r="AJ236" i="8"/>
  <c r="AT226" i="8"/>
  <c r="S225" i="8"/>
  <c r="T224" i="8"/>
  <c r="AJ222" i="8"/>
  <c r="AT212" i="8"/>
  <c r="S211" i="8"/>
  <c r="T210" i="8"/>
  <c r="AJ208" i="8"/>
  <c r="AT198" i="8"/>
  <c r="S197" i="8"/>
  <c r="T196" i="8"/>
  <c r="AJ194" i="8"/>
  <c r="AT184" i="8"/>
  <c r="S183" i="8"/>
  <c r="T182" i="8"/>
  <c r="AJ180" i="8"/>
  <c r="AT170" i="8"/>
  <c r="S169" i="8"/>
  <c r="T168" i="8"/>
  <c r="AJ166" i="8"/>
  <c r="AT156" i="8"/>
  <c r="S155" i="8"/>
  <c r="S312" i="8"/>
  <c r="T310" i="8"/>
  <c r="S302" i="8"/>
  <c r="AT301" i="8"/>
  <c r="AT296" i="8"/>
  <c r="AJ292" i="8"/>
  <c r="AT291" i="8"/>
  <c r="AJ280" i="8"/>
  <c r="AT279" i="8"/>
  <c r="T278" i="8"/>
  <c r="AT270" i="8"/>
  <c r="AJ265" i="8"/>
  <c r="T265" i="8"/>
  <c r="S258" i="8"/>
  <c r="AJ254" i="8"/>
  <c r="AT252" i="8"/>
  <c r="T244" i="8"/>
  <c r="AT242" i="8"/>
  <c r="S237" i="8"/>
  <c r="AT234" i="8"/>
  <c r="AJ228" i="8"/>
  <c r="S227" i="8"/>
  <c r="AJ220" i="8"/>
  <c r="T219" i="8"/>
  <c r="S218" i="8"/>
  <c r="AT216" i="8"/>
  <c r="T211" i="8"/>
  <c r="AJ202" i="8"/>
  <c r="S201" i="8"/>
  <c r="AJ195" i="8"/>
  <c r="T195" i="8"/>
  <c r="S194" i="8"/>
  <c r="AT191" i="8"/>
  <c r="T185" i="8"/>
  <c r="AJ177" i="8"/>
  <c r="T176" i="8"/>
  <c r="S175" i="8"/>
  <c r="AJ169" i="8"/>
  <c r="AT167" i="8"/>
  <c r="T159" i="8"/>
  <c r="AT157" i="8"/>
  <c r="AT148" i="8"/>
  <c r="S147" i="8"/>
  <c r="T146" i="8"/>
  <c r="AJ144" i="8"/>
  <c r="AT134" i="8"/>
  <c r="S133" i="8"/>
  <c r="T132" i="8"/>
  <c r="AJ130" i="8"/>
  <c r="AT120" i="8"/>
  <c r="S119" i="8"/>
  <c r="T118" i="8"/>
  <c r="AJ116" i="8"/>
  <c r="AT106" i="8"/>
  <c r="S105" i="8"/>
  <c r="T104" i="8"/>
  <c r="AJ102" i="8"/>
  <c r="AT92" i="8"/>
  <c r="S91" i="8"/>
  <c r="T90" i="8"/>
  <c r="AJ88" i="8"/>
  <c r="AT78" i="8"/>
  <c r="S77" i="8"/>
  <c r="T76" i="8"/>
  <c r="AJ74" i="8"/>
  <c r="AT64" i="8"/>
  <c r="S63" i="8"/>
  <c r="T62" i="8"/>
  <c r="AJ60" i="8"/>
  <c r="AT50" i="8"/>
  <c r="S49" i="8"/>
  <c r="T48" i="8"/>
  <c r="AJ46" i="8"/>
  <c r="AT36" i="8"/>
  <c r="S35" i="8"/>
  <c r="T34" i="8"/>
  <c r="AJ32" i="8"/>
  <c r="AT22" i="8"/>
  <c r="S21" i="8"/>
  <c r="T20" i="8"/>
  <c r="AJ18" i="8"/>
  <c r="AT8" i="8"/>
  <c r="S7" i="8"/>
  <c r="S6" i="8"/>
  <c r="AT5" i="8" a="1"/>
  <c r="Z312" i="7"/>
  <c r="L312" i="7"/>
  <c r="AE311" i="7"/>
  <c r="Q311" i="7"/>
  <c r="C311" i="7"/>
  <c r="V310" i="7"/>
  <c r="H310" i="7"/>
  <c r="AA309" i="7"/>
  <c r="M309" i="7"/>
  <c r="AF308" i="7"/>
  <c r="R308" i="7"/>
  <c r="D308" i="7"/>
  <c r="W307" i="7"/>
  <c r="I307" i="7"/>
  <c r="AB306" i="7"/>
  <c r="N306" i="7"/>
  <c r="AG305" i="7"/>
  <c r="S305" i="7"/>
  <c r="E305" i="7"/>
  <c r="X304" i="7"/>
  <c r="J304" i="7"/>
  <c r="AC303" i="7"/>
  <c r="O303" i="7"/>
  <c r="AH302" i="7"/>
  <c r="T302" i="7"/>
  <c r="F302" i="7"/>
  <c r="Y301" i="7"/>
  <c r="K301" i="7"/>
  <c r="AD300" i="7"/>
  <c r="P300" i="7"/>
  <c r="B300" i="7"/>
  <c r="U299" i="7"/>
  <c r="G299" i="7"/>
  <c r="Z298" i="7"/>
  <c r="L298" i="7"/>
  <c r="AE297" i="7"/>
  <c r="Q297" i="7"/>
  <c r="C297" i="7"/>
  <c r="V296" i="7"/>
  <c r="H296" i="7"/>
  <c r="AA295" i="7"/>
  <c r="M295" i="7"/>
  <c r="AF294" i="7"/>
  <c r="R294" i="7"/>
  <c r="D294" i="7"/>
  <c r="W293" i="7"/>
  <c r="I293" i="7"/>
  <c r="AB292" i="7"/>
  <c r="N292" i="7"/>
  <c r="AG291" i="7"/>
  <c r="S291" i="7"/>
  <c r="E291" i="7"/>
  <c r="X290" i="7"/>
  <c r="J290" i="7"/>
  <c r="AC289" i="7"/>
  <c r="O289" i="7"/>
  <c r="AH288" i="7"/>
  <c r="T288" i="7"/>
  <c r="F288" i="7"/>
  <c r="Y287" i="7"/>
  <c r="K287" i="7"/>
  <c r="AD286" i="7"/>
  <c r="P286" i="7"/>
  <c r="B286" i="7"/>
  <c r="U285" i="7"/>
  <c r="G285" i="7"/>
  <c r="Z284" i="7"/>
  <c r="L284" i="7"/>
  <c r="AE283" i="7"/>
  <c r="Q283" i="7"/>
  <c r="C283" i="7"/>
  <c r="V282" i="7"/>
  <c r="H282" i="7"/>
  <c r="AA281" i="7"/>
  <c r="M281" i="7"/>
  <c r="AF280" i="7"/>
  <c r="R280" i="7"/>
  <c r="D280" i="7"/>
  <c r="W279" i="7"/>
  <c r="I279" i="7"/>
  <c r="AB278" i="7"/>
  <c r="N278" i="7"/>
  <c r="AG277" i="7"/>
  <c r="S277" i="7"/>
  <c r="E277" i="7"/>
  <c r="X276" i="7"/>
  <c r="J276" i="7"/>
  <c r="AC275" i="7"/>
  <c r="O275" i="7"/>
  <c r="AH274" i="7"/>
  <c r="T274" i="7"/>
  <c r="F274" i="7"/>
  <c r="Y273" i="7"/>
  <c r="K273" i="7"/>
  <c r="AD272" i="7"/>
  <c r="P272" i="7"/>
  <c r="B272" i="7"/>
  <c r="U271" i="7"/>
  <c r="G271" i="7"/>
  <c r="Z270" i="7"/>
  <c r="L270" i="7"/>
  <c r="AE269" i="7"/>
  <c r="Q269" i="7"/>
  <c r="C269" i="7"/>
  <c r="V268" i="7"/>
  <c r="H268" i="7"/>
  <c r="AA267" i="7"/>
  <c r="M267" i="7"/>
  <c r="AF266" i="7"/>
  <c r="R266" i="7"/>
  <c r="D266" i="7"/>
  <c r="W265" i="7"/>
  <c r="I265" i="7"/>
  <c r="AB264" i="7"/>
  <c r="N264" i="7"/>
  <c r="AG263" i="7"/>
  <c r="S263" i="7"/>
  <c r="E263" i="7"/>
  <c r="X262" i="7"/>
  <c r="J262" i="7"/>
  <c r="AC261" i="7"/>
  <c r="O261" i="7"/>
  <c r="AH260" i="7"/>
  <c r="T260" i="7"/>
  <c r="F260" i="7"/>
  <c r="Y259" i="7"/>
  <c r="K259" i="7"/>
  <c r="AD258" i="7"/>
  <c r="P258" i="7"/>
  <c r="B258" i="7"/>
  <c r="U257" i="7"/>
  <c r="G257" i="7"/>
  <c r="Z256" i="7"/>
  <c r="L256" i="7"/>
  <c r="AE255" i="7"/>
  <c r="Q255" i="7"/>
  <c r="C255" i="7"/>
  <c r="V254" i="7"/>
  <c r="H254" i="7"/>
  <c r="AA253" i="7"/>
  <c r="M253" i="7"/>
  <c r="AJ312" i="8"/>
  <c r="S310" i="8"/>
  <c r="T297" i="8"/>
  <c r="AT288" i="8"/>
  <c r="T284" i="8"/>
  <c r="S278" i="8"/>
  <c r="AT277" i="8"/>
  <c r="S265" i="8"/>
  <c r="AJ262" i="8"/>
  <c r="T262" i="8"/>
  <c r="T254" i="8"/>
  <c r="AJ245" i="8"/>
  <c r="S244" i="8"/>
  <c r="AJ238" i="8"/>
  <c r="AT235" i="8"/>
  <c r="T309" i="8"/>
  <c r="S301" i="8"/>
  <c r="AT300" i="8"/>
  <c r="T296" i="8"/>
  <c r="AT287" i="8"/>
  <c r="T308" i="8"/>
  <c r="AJ304" i="8"/>
  <c r="AJ302" i="8"/>
  <c r="S288" i="8"/>
  <c r="AJ282" i="8"/>
  <c r="AT275" i="8"/>
  <c r="T272" i="8"/>
  <c r="S264" i="8"/>
  <c r="T261" i="8"/>
  <c r="AT260" i="8"/>
  <c r="T256" i="8"/>
  <c r="T250" i="8"/>
  <c r="AT233" i="8"/>
  <c r="AJ231" i="8"/>
  <c r="T231" i="8"/>
  <c r="AJ221" i="8"/>
  <c r="T221" i="8"/>
  <c r="AT219" i="8"/>
  <c r="AJ214" i="8"/>
  <c r="T214" i="8"/>
  <c r="AT206" i="8"/>
  <c r="S203" i="8"/>
  <c r="AJ200" i="8"/>
  <c r="T200" i="8"/>
  <c r="AJ197" i="8"/>
  <c r="T197" i="8"/>
  <c r="AJ190" i="8"/>
  <c r="T190" i="8"/>
  <c r="AT165" i="8"/>
  <c r="AJ163" i="8"/>
  <c r="T163" i="8"/>
  <c r="AT161" i="8"/>
  <c r="AJ156" i="8"/>
  <c r="T156" i="8"/>
  <c r="AT155" i="8"/>
  <c r="T150" i="8"/>
  <c r="AJ143" i="8"/>
  <c r="T142" i="8"/>
  <c r="S141" i="8"/>
  <c r="AJ134" i="8"/>
  <c r="AT132" i="8"/>
  <c r="T124" i="8"/>
  <c r="AT122" i="8"/>
  <c r="S117" i="8"/>
  <c r="AT114" i="8"/>
  <c r="S309" i="8"/>
  <c r="AJ299" i="8"/>
  <c r="S293" i="8"/>
  <c r="S286" i="8"/>
  <c r="AT284" i="8"/>
  <c r="AT283" i="8"/>
  <c r="AJ276" i="8"/>
  <c r="AT273" i="8"/>
  <c r="AT267" i="8"/>
  <c r="AT263" i="8"/>
  <c r="AJ260" i="8"/>
  <c r="S256" i="8"/>
  <c r="AT255" i="8"/>
  <c r="AJ248" i="8"/>
  <c r="AJ246" i="8"/>
  <c r="AT245" i="8"/>
  <c r="AJ244" i="8"/>
  <c r="T240" i="8"/>
  <c r="AT239" i="8"/>
  <c r="S235" i="8"/>
  <c r="AJ233" i="8"/>
  <c r="S233" i="8"/>
  <c r="AT232" i="8"/>
  <c r="AT221" i="8"/>
  <c r="AJ211" i="8"/>
  <c r="AJ209" i="8"/>
  <c r="AT208" i="8"/>
  <c r="AT203" i="8"/>
  <c r="T202" i="8"/>
  <c r="AT201" i="8"/>
  <c r="AT199" i="8"/>
  <c r="AJ198" i="8"/>
  <c r="S198" i="8"/>
  <c r="AT197" i="8"/>
  <c r="AJ189" i="8"/>
  <c r="S189" i="8"/>
  <c r="AJ187" i="8"/>
  <c r="S187" i="8"/>
  <c r="AT186" i="8"/>
  <c r="T181" i="8"/>
  <c r="AJ167" i="8"/>
  <c r="AT166" i="8"/>
  <c r="T165" i="8"/>
  <c r="AJ158" i="8"/>
  <c r="S158" i="8"/>
  <c r="AJ154" i="8"/>
  <c r="T154" i="8"/>
  <c r="S144" i="8"/>
  <c r="AJ140" i="8"/>
  <c r="T140" i="8"/>
  <c r="AJ137" i="8"/>
  <c r="T137" i="8"/>
  <c r="AJ120" i="8"/>
  <c r="T120" i="8"/>
  <c r="AJ113" i="8"/>
  <c r="T113" i="8"/>
  <c r="T107" i="8"/>
  <c r="AJ99" i="8"/>
  <c r="T98" i="8"/>
  <c r="S97" i="8"/>
  <c r="S294" i="8"/>
  <c r="S285" i="8"/>
  <c r="S284" i="8"/>
  <c r="AT280" i="8"/>
  <c r="AT272" i="8"/>
  <c r="T268" i="8"/>
  <c r="T264" i="8"/>
  <c r="AJ256" i="8"/>
  <c r="S250" i="8"/>
  <c r="AT249" i="8"/>
  <c r="AT247" i="8"/>
  <c r="T243" i="8"/>
  <c r="S240" i="8"/>
  <c r="AJ235" i="8"/>
  <c r="S231" i="8"/>
  <c r="AT230" i="8"/>
  <c r="T229" i="8"/>
  <c r="T220" i="8"/>
  <c r="T207" i="8"/>
  <c r="S202" i="8"/>
  <c r="S200" i="8"/>
  <c r="S196" i="8"/>
  <c r="AT195" i="8"/>
  <c r="S185" i="8"/>
  <c r="AT182" i="8"/>
  <c r="S181" i="8"/>
  <c r="AT177" i="8"/>
  <c r="AJ165" i="8"/>
  <c r="S165" i="8"/>
  <c r="AT164" i="8"/>
  <c r="S154" i="8"/>
  <c r="S140" i="8"/>
  <c r="AT139" i="8"/>
  <c r="S137" i="8"/>
  <c r="T131" i="8"/>
  <c r="AJ127" i="8"/>
  <c r="T127" i="8"/>
  <c r="AT125" i="8"/>
  <c r="AJ123" i="8"/>
  <c r="T123" i="8"/>
  <c r="AJ309" i="8"/>
  <c r="S305" i="8"/>
  <c r="S296" i="8"/>
  <c r="T295" i="8"/>
  <c r="T280" i="8"/>
  <c r="AT278" i="8"/>
  <c r="S273" i="8"/>
  <c r="T267" i="8"/>
  <c r="AJ303" i="8"/>
  <c r="T292" i="8"/>
  <c r="AT285" i="8"/>
  <c r="T283" i="8"/>
  <c r="S275" i="8"/>
  <c r="AT261" i="8"/>
  <c r="AJ249" i="8"/>
  <c r="T248" i="8"/>
  <c r="AT237" i="8"/>
  <c r="AT236" i="8"/>
  <c r="T232" i="8"/>
  <c r="AJ229" i="8"/>
  <c r="AT227" i="8"/>
  <c r="S220" i="8"/>
  <c r="AJ217" i="8"/>
  <c r="AT214" i="8"/>
  <c r="AT292" i="8"/>
  <c r="T290" i="8"/>
  <c r="T286" i="8"/>
  <c r="AJ285" i="8"/>
  <c r="AJ266" i="8"/>
  <c r="AT262" i="8"/>
  <c r="S262" i="8"/>
  <c r="S261" i="8"/>
  <c r="S260" i="8"/>
  <c r="AJ305" i="8"/>
  <c r="AT282" i="8"/>
  <c r="AJ270" i="8"/>
  <c r="T266" i="8"/>
  <c r="S263" i="8"/>
  <c r="T260" i="8"/>
  <c r="AT256" i="8"/>
  <c r="T247" i="8"/>
  <c r="T239" i="8"/>
  <c r="AT238" i="8"/>
  <c r="T236" i="8"/>
  <c r="T226" i="8"/>
  <c r="T225" i="8"/>
  <c r="AT223" i="8"/>
  <c r="AJ206" i="8"/>
  <c r="T205" i="8"/>
  <c r="AJ203" i="8"/>
  <c r="AJ186" i="8"/>
  <c r="AT172" i="8"/>
  <c r="T161" i="8"/>
  <c r="S157" i="8"/>
  <c r="AJ151" i="8"/>
  <c r="T148" i="8"/>
  <c r="T145" i="8"/>
  <c r="T143" i="8"/>
  <c r="AJ138" i="8"/>
  <c r="S135" i="8"/>
  <c r="AJ133" i="8"/>
  <c r="S125" i="8"/>
  <c r="T122" i="8"/>
  <c r="S116" i="8"/>
  <c r="AJ114" i="8"/>
  <c r="S114" i="8"/>
  <c r="T93" i="8"/>
  <c r="AJ85" i="8"/>
  <c r="T84" i="8"/>
  <c r="S83" i="8"/>
  <c r="AJ77" i="8"/>
  <c r="AT75" i="8"/>
  <c r="T67" i="8"/>
  <c r="AT65" i="8"/>
  <c r="T60" i="8"/>
  <c r="S59" i="8"/>
  <c r="AT56" i="8"/>
  <c r="AJ51" i="8"/>
  <c r="S50" i="8"/>
  <c r="AT49" i="8"/>
  <c r="AJ42" i="8"/>
  <c r="T41" i="8"/>
  <c r="AT39" i="8"/>
  <c r="S34" i="8"/>
  <c r="AT32" i="8"/>
  <c r="AJ25" i="8"/>
  <c r="S24" i="8"/>
  <c r="T17" i="8"/>
  <c r="S16" i="8"/>
  <c r="AT13" i="8"/>
  <c r="T8" i="8"/>
  <c r="AD312" i="7"/>
  <c r="O312" i="7"/>
  <c r="AG311" i="7"/>
  <c r="R311" i="7"/>
  <c r="B311" i="7"/>
  <c r="T310" i="7"/>
  <c r="E310" i="7"/>
  <c r="W309" i="7"/>
  <c r="AT307" i="8"/>
  <c r="T306" i="8"/>
  <c r="T298" i="8"/>
  <c r="S291" i="8"/>
  <c r="S306" i="8"/>
  <c r="S298" i="8"/>
  <c r="AJ290" i="8"/>
  <c r="T276" i="8"/>
  <c r="T274" i="8"/>
  <c r="AT266" i="8"/>
  <c r="S249" i="8"/>
  <c r="AT248" i="8"/>
  <c r="S248" i="8"/>
  <c r="T246" i="8"/>
  <c r="S245" i="8"/>
  <c r="AT244" i="8"/>
  <c r="S242" i="8"/>
  <c r="T241" i="8"/>
  <c r="S224" i="8"/>
  <c r="S217" i="8"/>
  <c r="T208" i="8"/>
  <c r="AJ205" i="8"/>
  <c r="AT204" i="8"/>
  <c r="T201" i="8"/>
  <c r="AT200" i="8"/>
  <c r="T193" i="8"/>
  <c r="T189" i="8"/>
  <c r="T188" i="8"/>
  <c r="AT179" i="8"/>
  <c r="AT176" i="8"/>
  <c r="S173" i="8"/>
  <c r="T172" i="8"/>
  <c r="AT171" i="8"/>
  <c r="T304" i="8"/>
  <c r="AJ298" i="8"/>
  <c r="T281" i="8"/>
  <c r="S274" i="8"/>
  <c r="S271" i="8"/>
  <c r="AJ264" i="8"/>
  <c r="T255" i="8"/>
  <c r="AJ253" i="8"/>
  <c r="AJ247" i="8"/>
  <c r="T233" i="8"/>
  <c r="AJ232" i="8"/>
  <c r="AJ230" i="8"/>
  <c r="S214" i="8"/>
  <c r="S213" i="8"/>
  <c r="T203" i="8"/>
  <c r="T198" i="8"/>
  <c r="AJ178" i="8"/>
  <c r="AT163" i="8"/>
  <c r="AJ159" i="8"/>
  <c r="T158" i="8"/>
  <c r="AT154" i="8"/>
  <c r="S151" i="8"/>
  <c r="S146" i="8"/>
  <c r="AT145" i="8"/>
  <c r="S139" i="8"/>
  <c r="T134" i="8"/>
  <c r="S130" i="8"/>
  <c r="T129" i="8"/>
  <c r="T126" i="8"/>
  <c r="S121" i="8"/>
  <c r="T116" i="8"/>
  <c r="T111" i="8"/>
  <c r="AT110" i="8"/>
  <c r="T109" i="8"/>
  <c r="AJ100" i="8"/>
  <c r="S100" i="8"/>
  <c r="AJ95" i="8"/>
  <c r="T95" i="8"/>
  <c r="T89" i="8"/>
  <c r="AT87" i="8"/>
  <c r="AJ84" i="8"/>
  <c r="S84" i="8"/>
  <c r="AJ81" i="8"/>
  <c r="T81" i="8"/>
  <c r="S71" i="8"/>
  <c r="AJ67" i="8"/>
  <c r="S67" i="8"/>
  <c r="AT66" i="8"/>
  <c r="S64" i="8"/>
  <c r="T293" i="8"/>
  <c r="AJ272" i="8"/>
  <c r="S252" i="8"/>
  <c r="T245" i="8"/>
  <c r="AJ240" i="8"/>
  <c r="S234" i="8"/>
  <c r="AJ212" i="8"/>
  <c r="AJ210" i="8"/>
  <c r="T303" i="8"/>
  <c r="S269" i="8"/>
  <c r="AJ243" i="8"/>
  <c r="S241" i="8"/>
  <c r="S226" i="8"/>
  <c r="AJ225" i="8"/>
  <c r="S219" i="8"/>
  <c r="AJ204" i="8"/>
  <c r="AJ199" i="8"/>
  <c r="AJ155" i="8"/>
  <c r="AJ146" i="8"/>
  <c r="S145" i="8"/>
  <c r="AT136" i="8"/>
  <c r="AJ129" i="8"/>
  <c r="AJ126" i="8"/>
  <c r="AT124" i="8"/>
  <c r="AT119" i="8"/>
  <c r="AJ118" i="8"/>
  <c r="AJ107" i="8"/>
  <c r="T105" i="8"/>
  <c r="AJ103" i="8"/>
  <c r="S92" i="8"/>
  <c r="AT88" i="8"/>
  <c r="S85" i="8"/>
  <c r="AT74" i="8"/>
  <c r="AJ72" i="8"/>
  <c r="T72" i="8"/>
  <c r="AJ68" i="8"/>
  <c r="T68" i="8"/>
  <c r="AJ58" i="8"/>
  <c r="T58" i="8"/>
  <c r="S51" i="8"/>
  <c r="S40" i="8"/>
  <c r="AT33" i="8"/>
  <c r="AJ27" i="8"/>
  <c r="T27" i="8"/>
  <c r="S299" i="8"/>
  <c r="AJ295" i="8"/>
  <c r="AT293" i="8"/>
  <c r="S277" i="8"/>
  <c r="AJ267" i="8"/>
  <c r="AT257" i="8"/>
  <c r="T251" i="8"/>
  <c r="T242" i="8"/>
  <c r="AJ241" i="8"/>
  <c r="AJ216" i="8"/>
  <c r="S215" i="8"/>
  <c r="S206" i="8"/>
  <c r="S193" i="8"/>
  <c r="AJ192" i="8"/>
  <c r="AT175" i="8"/>
  <c r="AJ173" i="8"/>
  <c r="S171" i="8"/>
  <c r="S163" i="8"/>
  <c r="T162" i="8"/>
  <c r="T155" i="8"/>
  <c r="AJ148" i="8"/>
  <c r="AJ142" i="8"/>
  <c r="AJ141" i="8"/>
  <c r="AJ115" i="8"/>
  <c r="AJ109" i="8"/>
  <c r="T108" i="8"/>
  <c r="T103" i="8"/>
  <c r="T100" i="8"/>
  <c r="AT99" i="8"/>
  <c r="T96" i="8"/>
  <c r="T88" i="8"/>
  <c r="AT85" i="8"/>
  <c r="T78" i="8"/>
  <c r="T75" i="8"/>
  <c r="S70" i="8"/>
  <c r="AT69" i="8"/>
  <c r="AT57" i="8"/>
  <c r="AJ45" i="8"/>
  <c r="S45" i="8"/>
  <c r="AT41" i="8"/>
  <c r="T38" i="8"/>
  <c r="AT19" i="8"/>
  <c r="AT15" i="8"/>
  <c r="S5" i="8" a="1"/>
  <c r="Y312" i="7"/>
  <c r="I312" i="7"/>
  <c r="Z311" i="7"/>
  <c r="J311" i="7"/>
  <c r="AA310" i="7"/>
  <c r="K310" i="7"/>
  <c r="AB309" i="7"/>
  <c r="K309" i="7"/>
  <c r="AC308" i="7"/>
  <c r="N308" i="7"/>
  <c r="AF307" i="7"/>
  <c r="Q307" i="7"/>
  <c r="B307" i="7"/>
  <c r="T306" i="7"/>
  <c r="E306" i="7"/>
  <c r="W305" i="7"/>
  <c r="H305" i="7"/>
  <c r="Z304" i="7"/>
  <c r="K304" i="7"/>
  <c r="AB303" i="7"/>
  <c r="M303" i="7"/>
  <c r="AE302" i="7"/>
  <c r="P302" i="7"/>
  <c r="AH301" i="7"/>
  <c r="S301" i="7"/>
  <c r="D301" i="7"/>
  <c r="V300" i="7"/>
  <c r="G300" i="7"/>
  <c r="Y299" i="7"/>
  <c r="J299" i="7"/>
  <c r="AB298" i="7"/>
  <c r="M298" i="7"/>
  <c r="AD297" i="7"/>
  <c r="O297" i="7"/>
  <c r="AG296" i="7"/>
  <c r="R296" i="7"/>
  <c r="C296" i="7"/>
  <c r="U295" i="7"/>
  <c r="F295" i="7"/>
  <c r="X294" i="7"/>
  <c r="I294" i="7"/>
  <c r="AA293" i="7"/>
  <c r="L293" i="7"/>
  <c r="AD292" i="7"/>
  <c r="O292" i="7"/>
  <c r="AF291" i="7"/>
  <c r="Q291" i="7"/>
  <c r="B291" i="7"/>
  <c r="T290" i="7"/>
  <c r="E290" i="7"/>
  <c r="W289" i="7"/>
  <c r="H289" i="7"/>
  <c r="Z288" i="7"/>
  <c r="K288" i="7"/>
  <c r="AC287" i="7"/>
  <c r="N287" i="7"/>
  <c r="AF286" i="7"/>
  <c r="Q286" i="7"/>
  <c r="AH285" i="7"/>
  <c r="S285" i="7"/>
  <c r="D285" i="7"/>
  <c r="V284" i="7"/>
  <c r="G284" i="7"/>
  <c r="Y283" i="7"/>
  <c r="J283" i="7"/>
  <c r="AB282" i="7"/>
  <c r="M282" i="7"/>
  <c r="AE281" i="7"/>
  <c r="P281" i="7"/>
  <c r="AH280" i="7"/>
  <c r="S280" i="7"/>
  <c r="C280" i="7"/>
  <c r="U279" i="7"/>
  <c r="F279" i="7"/>
  <c r="X278" i="7"/>
  <c r="I278" i="7"/>
  <c r="AA277" i="7"/>
  <c r="L277" i="7"/>
  <c r="AD276" i="7"/>
  <c r="O276" i="7"/>
  <c r="AG275" i="7"/>
  <c r="R275" i="7"/>
  <c r="C275" i="7"/>
  <c r="U274" i="7"/>
  <c r="E274" i="7"/>
  <c r="W273" i="7"/>
  <c r="H273" i="7"/>
  <c r="Z272" i="7"/>
  <c r="K272" i="7"/>
  <c r="AC271" i="7"/>
  <c r="N271" i="7"/>
  <c r="AF270" i="7"/>
  <c r="Q270" i="7"/>
  <c r="B270" i="7"/>
  <c r="T269" i="7"/>
  <c r="E269" i="7"/>
  <c r="W268" i="7"/>
  <c r="G268" i="7"/>
  <c r="Y267" i="7"/>
  <c r="J267" i="7"/>
  <c r="AB266" i="7"/>
  <c r="M266" i="7"/>
  <c r="AE265" i="7"/>
  <c r="P265" i="7"/>
  <c r="AH264" i="7"/>
  <c r="S264" i="7"/>
  <c r="D264" i="7"/>
  <c r="V263" i="7"/>
  <c r="G263" i="7"/>
  <c r="Y262" i="7"/>
  <c r="I262" i="7"/>
  <c r="AA261" i="7"/>
  <c r="L261" i="7"/>
  <c r="AD260" i="7"/>
  <c r="O260" i="7"/>
  <c r="AG259" i="7"/>
  <c r="R259" i="7"/>
  <c r="C259" i="7"/>
  <c r="U258" i="7"/>
  <c r="F258" i="7"/>
  <c r="X257" i="7"/>
  <c r="I257" i="7"/>
  <c r="AA256" i="7"/>
  <c r="K256" i="7"/>
  <c r="AC255" i="7"/>
  <c r="N255" i="7"/>
  <c r="AF254" i="7"/>
  <c r="Q254" i="7"/>
  <c r="B254" i="7"/>
  <c r="T253" i="7"/>
  <c r="E253" i="7"/>
  <c r="X252" i="7"/>
  <c r="J252" i="7"/>
  <c r="AC251" i="7"/>
  <c r="O251" i="7"/>
  <c r="AH250" i="7"/>
  <c r="T250" i="7"/>
  <c r="F250" i="7"/>
  <c r="Y249" i="7"/>
  <c r="K249" i="7"/>
  <c r="AD248" i="7"/>
  <c r="P248" i="7"/>
  <c r="B248" i="7"/>
  <c r="U247" i="7"/>
  <c r="G247" i="7"/>
  <c r="Z246" i="7"/>
  <c r="L246" i="7"/>
  <c r="AE245" i="7"/>
  <c r="Q245" i="7"/>
  <c r="C245" i="7"/>
  <c r="V244" i="7"/>
  <c r="H244" i="7"/>
  <c r="AA243" i="7"/>
  <c r="M243" i="7"/>
  <c r="AF242" i="7"/>
  <c r="R242" i="7"/>
  <c r="D242" i="7"/>
  <c r="W241" i="7"/>
  <c r="I241" i="7"/>
  <c r="AB240" i="7"/>
  <c r="N240" i="7"/>
  <c r="AG239" i="7"/>
  <c r="S239" i="7"/>
  <c r="E239" i="7"/>
  <c r="X238" i="7"/>
  <c r="J238" i="7"/>
  <c r="AC237" i="7"/>
  <c r="O237" i="7"/>
  <c r="AH236" i="7"/>
  <c r="T236" i="7"/>
  <c r="F236" i="7"/>
  <c r="Y235" i="7"/>
  <c r="K235" i="7"/>
  <c r="AD234" i="7"/>
  <c r="P234" i="7"/>
  <c r="B234" i="7"/>
  <c r="U233" i="7"/>
  <c r="G233" i="7"/>
  <c r="Z232" i="7"/>
  <c r="L232" i="7"/>
  <c r="AE231" i="7"/>
  <c r="Q231" i="7"/>
  <c r="C231" i="7"/>
  <c r="V230" i="7"/>
  <c r="H230" i="7"/>
  <c r="AA229" i="7"/>
  <c r="M229" i="7"/>
  <c r="AF228" i="7"/>
  <c r="R228" i="7"/>
  <c r="D228" i="7"/>
  <c r="W227" i="7"/>
  <c r="I227" i="7"/>
  <c r="AB226" i="7"/>
  <c r="N226" i="7"/>
  <c r="AG225" i="7"/>
  <c r="S225" i="7"/>
  <c r="E225" i="7"/>
  <c r="X224" i="7"/>
  <c r="J224" i="7"/>
  <c r="AC223" i="7"/>
  <c r="O223" i="7"/>
  <c r="AH222" i="7"/>
  <c r="T222" i="7"/>
  <c r="F222" i="7"/>
  <c r="Y221" i="7"/>
  <c r="K221" i="7"/>
  <c r="AD220" i="7"/>
  <c r="P220" i="7"/>
  <c r="B220" i="7"/>
  <c r="U219" i="7"/>
  <c r="G219" i="7"/>
  <c r="Z218" i="7"/>
  <c r="L218" i="7"/>
  <c r="AE217" i="7"/>
  <c r="Q217" i="7"/>
  <c r="C217" i="7"/>
  <c r="V216" i="7"/>
  <c r="H216" i="7"/>
  <c r="AA215" i="7"/>
  <c r="M215" i="7"/>
  <c r="AF214" i="7"/>
  <c r="R214" i="7"/>
  <c r="D214" i="7"/>
  <c r="W213" i="7"/>
  <c r="I213" i="7"/>
  <c r="AB212" i="7"/>
  <c r="N212" i="7"/>
  <c r="AG211" i="7"/>
  <c r="S211" i="7"/>
  <c r="E211" i="7"/>
  <c r="X210" i="7"/>
  <c r="J210" i="7"/>
  <c r="AC209" i="7"/>
  <c r="O209" i="7"/>
  <c r="AH208" i="7"/>
  <c r="T208" i="7"/>
  <c r="F208" i="7"/>
  <c r="Y207" i="7"/>
  <c r="K207" i="7"/>
  <c r="AD206" i="7"/>
  <c r="P206" i="7"/>
  <c r="B206" i="7"/>
  <c r="U205" i="7"/>
  <c r="G205" i="7"/>
  <c r="Z204" i="7"/>
  <c r="L204" i="7"/>
  <c r="AE203" i="7"/>
  <c r="Q203" i="7"/>
  <c r="C203" i="7"/>
  <c r="V202" i="7"/>
  <c r="H202" i="7"/>
  <c r="AA201" i="7"/>
  <c r="M201" i="7"/>
  <c r="AF200" i="7"/>
  <c r="R200" i="7"/>
  <c r="D200" i="7"/>
  <c r="W199" i="7"/>
  <c r="I199" i="7"/>
  <c r="AB198" i="7"/>
  <c r="N198" i="7"/>
  <c r="AG197" i="7"/>
  <c r="S197" i="7"/>
  <c r="E197" i="7"/>
  <c r="X196" i="7"/>
  <c r="J196" i="7"/>
  <c r="AC195" i="7"/>
  <c r="O195" i="7"/>
  <c r="AH194" i="7"/>
  <c r="T194" i="7"/>
  <c r="F194" i="7"/>
  <c r="Y193" i="7"/>
  <c r="K193" i="7"/>
  <c r="AD192" i="7"/>
  <c r="P192" i="7"/>
  <c r="B192" i="7"/>
  <c r="U191" i="7"/>
  <c r="G191" i="7"/>
  <c r="Z190" i="7"/>
  <c r="L190" i="7"/>
  <c r="AE189" i="7"/>
  <c r="Q189" i="7"/>
  <c r="C189" i="7"/>
  <c r="V188" i="7"/>
  <c r="H188" i="7"/>
  <c r="AA187" i="7"/>
  <c r="M187" i="7"/>
  <c r="AF186" i="7"/>
  <c r="R186" i="7"/>
  <c r="D186" i="7"/>
  <c r="W185" i="7"/>
  <c r="I185" i="7"/>
  <c r="AB184" i="7"/>
  <c r="N184" i="7"/>
  <c r="AG183" i="7"/>
  <c r="S183" i="7"/>
  <c r="E183" i="7"/>
  <c r="X182" i="7"/>
  <c r="J182" i="7"/>
  <c r="AC181" i="7"/>
  <c r="O181" i="7"/>
  <c r="AH180" i="7"/>
  <c r="T180" i="7"/>
  <c r="F180" i="7"/>
  <c r="Y179" i="7"/>
  <c r="K179" i="7"/>
  <c r="AD178" i="7"/>
  <c r="P178" i="7"/>
  <c r="B178" i="7"/>
  <c r="U177" i="7"/>
  <c r="G177" i="7"/>
  <c r="Z176" i="7"/>
  <c r="L176" i="7"/>
  <c r="AE175" i="7"/>
  <c r="Q175" i="7"/>
  <c r="C175" i="7"/>
  <c r="V174" i="7"/>
  <c r="H174" i="7"/>
  <c r="AA173" i="7"/>
  <c r="M173" i="7"/>
  <c r="AF172" i="7"/>
  <c r="R172" i="7"/>
  <c r="D172" i="7"/>
  <c r="W171" i="7"/>
  <c r="I171" i="7"/>
  <c r="AB170" i="7"/>
  <c r="N170" i="7"/>
  <c r="AG169" i="7"/>
  <c r="S169" i="7"/>
  <c r="E169" i="7"/>
  <c r="X168" i="7"/>
  <c r="J168" i="7"/>
  <c r="AC167" i="7"/>
  <c r="O167" i="7"/>
  <c r="AH166" i="7"/>
  <c r="T166" i="7"/>
  <c r="F166" i="7"/>
  <c r="Y165" i="7"/>
  <c r="K165" i="7"/>
  <c r="AD164" i="7"/>
  <c r="P164" i="7"/>
  <c r="B164" i="7"/>
  <c r="U163" i="7"/>
  <c r="G163" i="7"/>
  <c r="Z162" i="7"/>
  <c r="L162" i="7"/>
  <c r="AE161" i="7"/>
  <c r="Q161" i="7"/>
  <c r="C161" i="7"/>
  <c r="V160" i="7"/>
  <c r="H160" i="7"/>
  <c r="AA159" i="7"/>
  <c r="M159" i="7"/>
  <c r="AF158" i="7"/>
  <c r="R158" i="7"/>
  <c r="D158" i="7"/>
  <c r="W157" i="7"/>
  <c r="I157" i="7"/>
  <c r="AB156" i="7"/>
  <c r="N156" i="7"/>
  <c r="AG155" i="7"/>
  <c r="S155" i="7"/>
  <c r="E155" i="7"/>
  <c r="X154" i="7"/>
  <c r="J154" i="7"/>
  <c r="AC153" i="7"/>
  <c r="O153" i="7"/>
  <c r="AH152" i="7"/>
  <c r="T152" i="7"/>
  <c r="F152" i="7"/>
  <c r="Y151" i="7"/>
  <c r="K151" i="7"/>
  <c r="AD150" i="7"/>
  <c r="P150" i="7"/>
  <c r="B150" i="7"/>
  <c r="U149" i="7"/>
  <c r="G149" i="7"/>
  <c r="Z148" i="7"/>
  <c r="L148" i="7"/>
  <c r="AE147" i="7"/>
  <c r="Q147" i="7"/>
  <c r="C147" i="7"/>
  <c r="V146" i="7"/>
  <c r="H146" i="7"/>
  <c r="AA145" i="7"/>
  <c r="M145" i="7"/>
  <c r="AF144" i="7"/>
  <c r="R144" i="7"/>
  <c r="D144" i="7"/>
  <c r="W143" i="7"/>
  <c r="I143" i="7"/>
  <c r="AB142" i="7"/>
  <c r="N142" i="7"/>
  <c r="AG141" i="7"/>
  <c r="S141" i="7"/>
  <c r="E141" i="7"/>
  <c r="X140" i="7"/>
  <c r="J140" i="7"/>
  <c r="AC139" i="7"/>
  <c r="O139" i="7"/>
  <c r="AH138" i="7"/>
  <c r="T138" i="7"/>
  <c r="F138" i="7"/>
  <c r="Y137" i="7"/>
  <c r="K137" i="7"/>
  <c r="AD136" i="7"/>
  <c r="P136" i="7"/>
  <c r="B136" i="7"/>
  <c r="U135" i="7"/>
  <c r="G135" i="7"/>
  <c r="Z134" i="7"/>
  <c r="L134" i="7"/>
  <c r="AE133" i="7"/>
  <c r="Q133" i="7"/>
  <c r="C133" i="7"/>
  <c r="V132" i="7"/>
  <c r="H132" i="7"/>
  <c r="AA131" i="7"/>
  <c r="M131" i="7"/>
  <c r="AF130" i="7"/>
  <c r="R130" i="7"/>
  <c r="D130" i="7"/>
  <c r="W129" i="7"/>
  <c r="I129" i="7"/>
  <c r="AB128" i="7"/>
  <c r="N128" i="7"/>
  <c r="AG127" i="7"/>
  <c r="S127" i="7"/>
  <c r="E127" i="7"/>
  <c r="X126" i="7"/>
  <c r="J126" i="7"/>
  <c r="AC125" i="7"/>
  <c r="O125" i="7"/>
  <c r="AH124" i="7"/>
  <c r="T124" i="7"/>
  <c r="F124" i="7"/>
  <c r="Y123" i="7"/>
  <c r="K123" i="7"/>
  <c r="AD122" i="7"/>
  <c r="P122" i="7"/>
  <c r="B122" i="7"/>
  <c r="U121" i="7"/>
  <c r="G121" i="7"/>
  <c r="Z120" i="7"/>
  <c r="L120" i="7"/>
  <c r="AE119" i="7"/>
  <c r="Q119" i="7"/>
  <c r="C119" i="7"/>
  <c r="V118" i="7"/>
  <c r="H118" i="7"/>
  <c r="AA117" i="7"/>
  <c r="M117" i="7"/>
  <c r="AF116" i="7"/>
  <c r="R116" i="7"/>
  <c r="D116" i="7"/>
  <c r="W115" i="7"/>
  <c r="I115" i="7"/>
  <c r="AB114" i="7"/>
  <c r="N114" i="7"/>
  <c r="AG113" i="7"/>
  <c r="S113" i="7"/>
  <c r="E113" i="7"/>
  <c r="X112" i="7"/>
  <c r="J112" i="7"/>
  <c r="AC111" i="7"/>
  <c r="O111" i="7"/>
  <c r="AH110" i="7"/>
  <c r="T110" i="7"/>
  <c r="F110" i="7"/>
  <c r="Y109" i="7"/>
  <c r="K109" i="7"/>
  <c r="AD108" i="7"/>
  <c r="P108" i="7"/>
  <c r="B108" i="7"/>
  <c r="U107" i="7"/>
  <c r="G107" i="7"/>
  <c r="Z106" i="7"/>
  <c r="L106" i="7"/>
  <c r="AE105" i="7"/>
  <c r="Q105" i="7"/>
  <c r="C105" i="7"/>
  <c r="V104" i="7"/>
  <c r="H104" i="7"/>
  <c r="AA103" i="7"/>
  <c r="M103" i="7"/>
  <c r="AF102" i="7"/>
  <c r="R102" i="7"/>
  <c r="D102" i="7"/>
  <c r="W101" i="7"/>
  <c r="I101" i="7"/>
  <c r="AB100" i="7"/>
  <c r="N100" i="7"/>
  <c r="AG99" i="7"/>
  <c r="S99" i="7"/>
  <c r="E99" i="7"/>
  <c r="X98" i="7"/>
  <c r="J98" i="7"/>
  <c r="AC97" i="7"/>
  <c r="O97" i="7"/>
  <c r="AH96" i="7"/>
  <c r="T96" i="7"/>
  <c r="F96" i="7"/>
  <c r="Y95" i="7"/>
  <c r="K95" i="7"/>
  <c r="AD94" i="7"/>
  <c r="P94" i="7"/>
  <c r="B94" i="7"/>
  <c r="U93" i="7"/>
  <c r="G93" i="7"/>
  <c r="Z92" i="7"/>
  <c r="L92" i="7"/>
  <c r="AE91" i="7"/>
  <c r="Q91" i="7"/>
  <c r="C91" i="7"/>
  <c r="V90" i="7"/>
  <c r="H90" i="7"/>
  <c r="AA89" i="7"/>
  <c r="M89" i="7"/>
  <c r="AF88" i="7"/>
  <c r="R88" i="7"/>
  <c r="D88" i="7"/>
  <c r="W87" i="7"/>
  <c r="I87" i="7"/>
  <c r="AB86" i="7"/>
  <c r="N86" i="7"/>
  <c r="AT289" i="8"/>
  <c r="AJ275" i="8"/>
  <c r="AT274" i="8"/>
  <c r="T271" i="8"/>
  <c r="S259" i="8"/>
  <c r="S251" i="8"/>
  <c r="T237" i="8"/>
  <c r="T235" i="8"/>
  <c r="AT213" i="8"/>
  <c r="AJ201" i="8"/>
  <c r="AT183" i="8"/>
  <c r="T183" i="8"/>
  <c r="S176" i="8"/>
  <c r="T164" i="8"/>
  <c r="S162" i="8"/>
  <c r="AJ149" i="8"/>
  <c r="AJ147" i="8"/>
  <c r="AJ139" i="8"/>
  <c r="S113" i="8"/>
  <c r="T112" i="8"/>
  <c r="AT111" i="8"/>
  <c r="T270" i="8"/>
  <c r="T263" i="8"/>
  <c r="AJ261" i="8"/>
  <c r="AJ258" i="8"/>
  <c r="AJ257" i="8"/>
  <c r="T253" i="8"/>
  <c r="AJ223" i="8"/>
  <c r="T217" i="8"/>
  <c r="AT207" i="8"/>
  <c r="S207" i="8"/>
  <c r="T194" i="8"/>
  <c r="AT189" i="8"/>
  <c r="AJ188" i="8"/>
  <c r="T184" i="8"/>
  <c r="T175" i="8"/>
  <c r="S172" i="8"/>
  <c r="S164" i="8"/>
  <c r="AJ161" i="8"/>
  <c r="AJ160" i="8"/>
  <c r="AJ152" i="8"/>
  <c r="S112" i="8"/>
  <c r="S270" i="8"/>
  <c r="AT231" i="8"/>
  <c r="T228" i="8"/>
  <c r="T222" i="8"/>
  <c r="AT215" i="8"/>
  <c r="AT211" i="8"/>
  <c r="S208" i="8"/>
  <c r="AT202" i="8"/>
  <c r="AT194" i="8"/>
  <c r="S184" i="8"/>
  <c r="AJ181" i="8"/>
  <c r="T177" i="8"/>
  <c r="AJ174" i="8"/>
  <c r="AJ170" i="8"/>
  <c r="AJ153" i="8"/>
  <c r="AJ150" i="8"/>
  <c r="AT121" i="8"/>
  <c r="T121" i="8"/>
  <c r="S120" i="8"/>
  <c r="AT118" i="8"/>
  <c r="AJ108" i="8"/>
  <c r="T99" i="8"/>
  <c r="AJ96" i="8"/>
  <c r="S93" i="8"/>
  <c r="S90" i="8"/>
  <c r="AT89" i="8"/>
  <c r="T83" i="8"/>
  <c r="S80" i="8"/>
  <c r="AT79" i="8"/>
  <c r="AT76" i="8"/>
  <c r="AJ75" i="8"/>
  <c r="T64" i="8"/>
  <c r="AT55" i="8"/>
  <c r="AJ54" i="8"/>
  <c r="S54" i="8"/>
  <c r="AT53" i="8"/>
  <c r="T52" i="8"/>
  <c r="T43" i="8"/>
  <c r="S32" i="8"/>
  <c r="AJ23" i="8"/>
  <c r="S23" i="8"/>
  <c r="AJ21" i="8"/>
  <c r="T21" i="8"/>
  <c r="AJ17" i="8"/>
  <c r="S17" i="8"/>
  <c r="AT9" i="8"/>
  <c r="AJ7" i="8"/>
  <c r="T7" i="8"/>
  <c r="AT6" i="8"/>
  <c r="V312" i="7"/>
  <c r="F312" i="7"/>
  <c r="W311" i="7"/>
  <c r="G311" i="7"/>
  <c r="X310" i="7"/>
  <c r="G310" i="7"/>
  <c r="X309" i="7"/>
  <c r="H309" i="7"/>
  <c r="Z308" i="7"/>
  <c r="K308" i="7"/>
  <c r="AC307" i="7"/>
  <c r="N307" i="7"/>
  <c r="AF306" i="7"/>
  <c r="Q306" i="7"/>
  <c r="B306" i="7"/>
  <c r="T305" i="7"/>
  <c r="D305" i="7"/>
  <c r="V304" i="7"/>
  <c r="G304" i="7"/>
  <c r="Y303" i="7"/>
  <c r="J303" i="7"/>
  <c r="AB302" i="7"/>
  <c r="M302" i="7"/>
  <c r="AE301" i="7"/>
  <c r="P301" i="7"/>
  <c r="AH300" i="7"/>
  <c r="S300" i="7"/>
  <c r="D300" i="7"/>
  <c r="V299" i="7"/>
  <c r="F299" i="7"/>
  <c r="X298" i="7"/>
  <c r="I298" i="7"/>
  <c r="AA297" i="7"/>
  <c r="L297" i="7"/>
  <c r="AD296" i="7"/>
  <c r="O296" i="7"/>
  <c r="AG295" i="7"/>
  <c r="R295" i="7"/>
  <c r="C295" i="7"/>
  <c r="U294" i="7"/>
  <c r="F294" i="7"/>
  <c r="X293" i="7"/>
  <c r="H293" i="7"/>
  <c r="Z292" i="7"/>
  <c r="K292" i="7"/>
  <c r="AC291" i="7"/>
  <c r="N291" i="7"/>
  <c r="AF290" i="7"/>
  <c r="Q290" i="7"/>
  <c r="B290" i="7"/>
  <c r="T289" i="7"/>
  <c r="E289" i="7"/>
  <c r="W288" i="7"/>
  <c r="H288" i="7"/>
  <c r="Z287" i="7"/>
  <c r="J287" i="7"/>
  <c r="AB286" i="7"/>
  <c r="M286" i="7"/>
  <c r="AE285" i="7"/>
  <c r="P285" i="7"/>
  <c r="AH284" i="7"/>
  <c r="S284" i="7"/>
  <c r="D284" i="7"/>
  <c r="V283" i="7"/>
  <c r="G283" i="7"/>
  <c r="Y282" i="7"/>
  <c r="J282" i="7"/>
  <c r="AB281" i="7"/>
  <c r="L281" i="7"/>
  <c r="AD280" i="7"/>
  <c r="O280" i="7"/>
  <c r="AG279" i="7"/>
  <c r="R279" i="7"/>
  <c r="C279" i="7"/>
  <c r="U278" i="7"/>
  <c r="F278" i="7"/>
  <c r="X277" i="7"/>
  <c r="I277" i="7"/>
  <c r="AA276" i="7"/>
  <c r="L276" i="7"/>
  <c r="AD275" i="7"/>
  <c r="N275" i="7"/>
  <c r="AF274" i="7"/>
  <c r="Q274" i="7"/>
  <c r="B274" i="7"/>
  <c r="T273" i="7"/>
  <c r="E273" i="7"/>
  <c r="W272" i="7"/>
  <c r="H272" i="7"/>
  <c r="Z271" i="7"/>
  <c r="K271" i="7"/>
  <c r="AC270" i="7"/>
  <c r="N270" i="7"/>
  <c r="AF269" i="7"/>
  <c r="P269" i="7"/>
  <c r="AH268" i="7"/>
  <c r="S268" i="7"/>
  <c r="D268" i="7"/>
  <c r="V267" i="7"/>
  <c r="G267" i="7"/>
  <c r="Y266" i="7"/>
  <c r="J266" i="7"/>
  <c r="AB265" i="7"/>
  <c r="M265" i="7"/>
  <c r="AE264" i="7"/>
  <c r="P264" i="7"/>
  <c r="AH263" i="7"/>
  <c r="R263" i="7"/>
  <c r="C263" i="7"/>
  <c r="U262" i="7"/>
  <c r="F262" i="7"/>
  <c r="X261" i="7"/>
  <c r="I261" i="7"/>
  <c r="AA260" i="7"/>
  <c r="L260" i="7"/>
  <c r="AD259" i="7"/>
  <c r="O259" i="7"/>
  <c r="AG258" i="7"/>
  <c r="R258" i="7"/>
  <c r="C258" i="7"/>
  <c r="T257" i="7"/>
  <c r="E257" i="7"/>
  <c r="W256" i="7"/>
  <c r="H256" i="7"/>
  <c r="Z255" i="7"/>
  <c r="K255" i="7"/>
  <c r="AC254" i="7"/>
  <c r="N254" i="7"/>
  <c r="AF253" i="7"/>
  <c r="Q253" i="7"/>
  <c r="B253" i="7"/>
  <c r="U252" i="7"/>
  <c r="G252" i="7"/>
  <c r="Z251" i="7"/>
  <c r="L251" i="7"/>
  <c r="AE250" i="7"/>
  <c r="Q250" i="7"/>
  <c r="C250" i="7"/>
  <c r="V249" i="7"/>
  <c r="H249" i="7"/>
  <c r="AA248" i="7"/>
  <c r="M248" i="7"/>
  <c r="AF247" i="7"/>
  <c r="R247" i="7"/>
  <c r="D247" i="7"/>
  <c r="W246" i="7"/>
  <c r="I246" i="7"/>
  <c r="AB245" i="7"/>
  <c r="N245" i="7"/>
  <c r="AG244" i="7"/>
  <c r="S244" i="7"/>
  <c r="E244" i="7"/>
  <c r="X243" i="7"/>
  <c r="J243" i="7"/>
  <c r="AC242" i="7"/>
  <c r="O242" i="7"/>
  <c r="AH241" i="7"/>
  <c r="T241" i="7"/>
  <c r="F241" i="7"/>
  <c r="Y240" i="7"/>
  <c r="K240" i="7"/>
  <c r="AD239" i="7"/>
  <c r="P239" i="7"/>
  <c r="B239" i="7"/>
  <c r="U238" i="7"/>
  <c r="G238" i="7"/>
  <c r="Z237" i="7"/>
  <c r="L237" i="7"/>
  <c r="AE236" i="7"/>
  <c r="Q236" i="7"/>
  <c r="C236" i="7"/>
  <c r="V235" i="7"/>
  <c r="H235" i="7"/>
  <c r="AA234" i="7"/>
  <c r="M234" i="7"/>
  <c r="AF233" i="7"/>
  <c r="R233" i="7"/>
  <c r="D233" i="7"/>
  <c r="W232" i="7"/>
  <c r="I232" i="7"/>
  <c r="AB231" i="7"/>
  <c r="N231" i="7"/>
  <c r="AG230" i="7"/>
  <c r="S230" i="7"/>
  <c r="E230" i="7"/>
  <c r="X229" i="7"/>
  <c r="J229" i="7"/>
  <c r="AC228" i="7"/>
  <c r="O228" i="7"/>
  <c r="AH227" i="7"/>
  <c r="T227" i="7"/>
  <c r="F227" i="7"/>
  <c r="Y226" i="7"/>
  <c r="K226" i="7"/>
  <c r="AD225" i="7"/>
  <c r="P225" i="7"/>
  <c r="B225" i="7"/>
  <c r="U224" i="7"/>
  <c r="G224" i="7"/>
  <c r="Z223" i="7"/>
  <c r="L223" i="7"/>
  <c r="AE222" i="7"/>
  <c r="Q222" i="7"/>
  <c r="C222" i="7"/>
  <c r="V221" i="7"/>
  <c r="H221" i="7"/>
  <c r="AA220" i="7"/>
  <c r="M220" i="7"/>
  <c r="AF219" i="7"/>
  <c r="R219" i="7"/>
  <c r="D219" i="7"/>
  <c r="W218" i="7"/>
  <c r="I218" i="7"/>
  <c r="AB217" i="7"/>
  <c r="N217" i="7"/>
  <c r="AG216" i="7"/>
  <c r="S216" i="7"/>
  <c r="E216" i="7"/>
  <c r="X215" i="7"/>
  <c r="J215" i="7"/>
  <c r="AC214" i="7"/>
  <c r="O214" i="7"/>
  <c r="AH213" i="7"/>
  <c r="T213" i="7"/>
  <c r="F213" i="7"/>
  <c r="Y212" i="7"/>
  <c r="K212" i="7"/>
  <c r="AD211" i="7"/>
  <c r="P211" i="7"/>
  <c r="B211" i="7"/>
  <c r="U210" i="7"/>
  <c r="G210" i="7"/>
  <c r="Z209" i="7"/>
  <c r="L209" i="7"/>
  <c r="AE208" i="7"/>
  <c r="Q208" i="7"/>
  <c r="C208" i="7"/>
  <c r="V207" i="7"/>
  <c r="H207" i="7"/>
  <c r="AA206" i="7"/>
  <c r="M206" i="7"/>
  <c r="AF205" i="7"/>
  <c r="R205" i="7"/>
  <c r="D205" i="7"/>
  <c r="W204" i="7"/>
  <c r="I204" i="7"/>
  <c r="AB203" i="7"/>
  <c r="N203" i="7"/>
  <c r="AG202" i="7"/>
  <c r="S202" i="7"/>
  <c r="E202" i="7"/>
  <c r="X201" i="7"/>
  <c r="J201" i="7"/>
  <c r="AC200" i="7"/>
  <c r="O200" i="7"/>
  <c r="AH199" i="7"/>
  <c r="T199" i="7"/>
  <c r="F199" i="7"/>
  <c r="Y198" i="7"/>
  <c r="K198" i="7"/>
  <c r="AD197" i="7"/>
  <c r="P197" i="7"/>
  <c r="B197" i="7"/>
  <c r="U196" i="7"/>
  <c r="G196" i="7"/>
  <c r="Z195" i="7"/>
  <c r="L195" i="7"/>
  <c r="AE194" i="7"/>
  <c r="Q194" i="7"/>
  <c r="C194" i="7"/>
  <c r="V193" i="7"/>
  <c r="H193" i="7"/>
  <c r="AA192" i="7"/>
  <c r="M192" i="7"/>
  <c r="AF191" i="7"/>
  <c r="R191" i="7"/>
  <c r="D191" i="7"/>
  <c r="W190" i="7"/>
  <c r="I190" i="7"/>
  <c r="AB189" i="7"/>
  <c r="N189" i="7"/>
  <c r="AG188" i="7"/>
  <c r="S188" i="7"/>
  <c r="E188" i="7"/>
  <c r="X187" i="7"/>
  <c r="J187" i="7"/>
  <c r="AC186" i="7"/>
  <c r="O186" i="7"/>
  <c r="AH185" i="7"/>
  <c r="T185" i="7"/>
  <c r="F185" i="7"/>
  <c r="Y184" i="7"/>
  <c r="K184" i="7"/>
  <c r="AD183" i="7"/>
  <c r="P183" i="7"/>
  <c r="B183" i="7"/>
  <c r="U182" i="7"/>
  <c r="G182" i="7"/>
  <c r="Z181" i="7"/>
  <c r="L181" i="7"/>
  <c r="AE180" i="7"/>
  <c r="Q180" i="7"/>
  <c r="C180" i="7"/>
  <c r="V179" i="7"/>
  <c r="H179" i="7"/>
  <c r="AA178" i="7"/>
  <c r="M178" i="7"/>
  <c r="AF177" i="7"/>
  <c r="R177" i="7"/>
  <c r="D177" i="7"/>
  <c r="W176" i="7"/>
  <c r="I176" i="7"/>
  <c r="AB175" i="7"/>
  <c r="N175" i="7"/>
  <c r="AG174" i="7"/>
  <c r="S174" i="7"/>
  <c r="E174" i="7"/>
  <c r="X173" i="7"/>
  <c r="J173" i="7"/>
  <c r="AC172" i="7"/>
  <c r="O172" i="7"/>
  <c r="AH171" i="7"/>
  <c r="T171" i="7"/>
  <c r="F171" i="7"/>
  <c r="Y170" i="7"/>
  <c r="K170" i="7"/>
  <c r="AD169" i="7"/>
  <c r="P169" i="7"/>
  <c r="B169" i="7"/>
  <c r="U168" i="7"/>
  <c r="G168" i="7"/>
  <c r="Z167" i="7"/>
  <c r="L167" i="7"/>
  <c r="AE166" i="7"/>
  <c r="Q166" i="7"/>
  <c r="C166" i="7"/>
  <c r="V165" i="7"/>
  <c r="H165" i="7"/>
  <c r="AA164" i="7"/>
  <c r="M164" i="7"/>
  <c r="AF163" i="7"/>
  <c r="R163" i="7"/>
  <c r="D163" i="7"/>
  <c r="W162" i="7"/>
  <c r="I162" i="7"/>
  <c r="AB161" i="7"/>
  <c r="N161" i="7"/>
  <c r="AG160" i="7"/>
  <c r="S160" i="7"/>
  <c r="E160" i="7"/>
  <c r="X159" i="7"/>
  <c r="J159" i="7"/>
  <c r="AC158" i="7"/>
  <c r="O158" i="7"/>
  <c r="AH157" i="7"/>
  <c r="T157" i="7"/>
  <c r="F157" i="7"/>
  <c r="Y156" i="7"/>
  <c r="K156" i="7"/>
  <c r="AD155" i="7"/>
  <c r="P155" i="7"/>
  <c r="B155" i="7"/>
  <c r="U154" i="7"/>
  <c r="G154" i="7"/>
  <c r="Z153" i="7"/>
  <c r="L153" i="7"/>
  <c r="AE152" i="7"/>
  <c r="Q152" i="7"/>
  <c r="C152" i="7"/>
  <c r="V151" i="7"/>
  <c r="H151" i="7"/>
  <c r="AA150" i="7"/>
  <c r="M150" i="7"/>
  <c r="AF149" i="7"/>
  <c r="R149" i="7"/>
  <c r="D149" i="7"/>
  <c r="W148" i="7"/>
  <c r="I148" i="7"/>
  <c r="AB147" i="7"/>
  <c r="N147" i="7"/>
  <c r="AG146" i="7"/>
  <c r="S146" i="7"/>
  <c r="E146" i="7"/>
  <c r="X145" i="7"/>
  <c r="J145" i="7"/>
  <c r="AC144" i="7"/>
  <c r="O144" i="7"/>
  <c r="AH143" i="7"/>
  <c r="T143" i="7"/>
  <c r="F143" i="7"/>
  <c r="Y142" i="7"/>
  <c r="K142" i="7"/>
  <c r="AD141" i="7"/>
  <c r="P141" i="7"/>
  <c r="B141" i="7"/>
  <c r="U140" i="7"/>
  <c r="G140" i="7"/>
  <c r="Z139" i="7"/>
  <c r="L139" i="7"/>
  <c r="AE138" i="7"/>
  <c r="Q138" i="7"/>
  <c r="C138" i="7"/>
  <c r="V137" i="7"/>
  <c r="H137" i="7"/>
  <c r="AA136" i="7"/>
  <c r="M136" i="7"/>
  <c r="AF135" i="7"/>
  <c r="R135" i="7"/>
  <c r="D135" i="7"/>
  <c r="W134" i="7"/>
  <c r="I134" i="7"/>
  <c r="AB133" i="7"/>
  <c r="N133" i="7"/>
  <c r="AG132" i="7"/>
  <c r="S132" i="7"/>
  <c r="E132" i="7"/>
  <c r="X131" i="7"/>
  <c r="J131" i="7"/>
  <c r="AC130" i="7"/>
  <c r="O130" i="7"/>
  <c r="AH129" i="7"/>
  <c r="T129" i="7"/>
  <c r="F129" i="7"/>
  <c r="Y128" i="7"/>
  <c r="K128" i="7"/>
  <c r="AD127" i="7"/>
  <c r="P127" i="7"/>
  <c r="B127" i="7"/>
  <c r="U126" i="7"/>
  <c r="G126" i="7"/>
  <c r="Z125" i="7"/>
  <c r="L125" i="7"/>
  <c r="AE124" i="7"/>
  <c r="Q124" i="7"/>
  <c r="C124" i="7"/>
  <c r="V123" i="7"/>
  <c r="H123" i="7"/>
  <c r="AA122" i="7"/>
  <c r="M122" i="7"/>
  <c r="AF121" i="7"/>
  <c r="R121" i="7"/>
  <c r="D121" i="7"/>
  <c r="W120" i="7"/>
  <c r="I120" i="7"/>
  <c r="AB119" i="7"/>
  <c r="N119" i="7"/>
  <c r="AG118" i="7"/>
  <c r="S118" i="7"/>
  <c r="E118" i="7"/>
  <c r="X117" i="7"/>
  <c r="J117" i="7"/>
  <c r="AC116" i="7"/>
  <c r="O116" i="7"/>
  <c r="AH115" i="7"/>
  <c r="T115" i="7"/>
  <c r="F115" i="7"/>
  <c r="Y114" i="7"/>
  <c r="K114" i="7"/>
  <c r="AD113" i="7"/>
  <c r="P113" i="7"/>
  <c r="B113" i="7"/>
  <c r="U112" i="7"/>
  <c r="G112" i="7"/>
  <c r="Z111" i="7"/>
  <c r="L111" i="7"/>
  <c r="AE110" i="7"/>
  <c r="Q110" i="7"/>
  <c r="C110" i="7"/>
  <c r="V109" i="7"/>
  <c r="H109" i="7"/>
  <c r="AA108" i="7"/>
  <c r="M108" i="7"/>
  <c r="AF107" i="7"/>
  <c r="R107" i="7"/>
  <c r="D107" i="7"/>
  <c r="W106" i="7"/>
  <c r="I106" i="7"/>
  <c r="AB105" i="7"/>
  <c r="N105" i="7"/>
  <c r="AG104" i="7"/>
  <c r="S104" i="7"/>
  <c r="E104" i="7"/>
  <c r="X103" i="7"/>
  <c r="J103" i="7"/>
  <c r="AC102" i="7"/>
  <c r="O102" i="7"/>
  <c r="AH101" i="7"/>
  <c r="T101" i="7"/>
  <c r="F101" i="7"/>
  <c r="Y100" i="7"/>
  <c r="K100" i="7"/>
  <c r="AD99" i="7"/>
  <c r="P99" i="7"/>
  <c r="B99" i="7"/>
  <c r="U98" i="7"/>
  <c r="G98" i="7"/>
  <c r="Z97" i="7"/>
  <c r="L97" i="7"/>
  <c r="AE96" i="7"/>
  <c r="Q96" i="7"/>
  <c r="C96" i="7"/>
  <c r="V95" i="7"/>
  <c r="H95" i="7"/>
  <c r="AA94" i="7"/>
  <c r="M94" i="7"/>
  <c r="AF93" i="7"/>
  <c r="R93" i="7"/>
  <c r="D93" i="7"/>
  <c r="W92" i="7"/>
  <c r="I92" i="7"/>
  <c r="AB91" i="7"/>
  <c r="N91" i="7"/>
  <c r="AG90" i="7"/>
  <c r="S90" i="7"/>
  <c r="E90" i="7"/>
  <c r="X89" i="7"/>
  <c r="J89" i="7"/>
  <c r="AC88" i="7"/>
  <c r="O88" i="7"/>
  <c r="AH87" i="7"/>
  <c r="T87" i="7"/>
  <c r="F87" i="7"/>
  <c r="Y86" i="7"/>
  <c r="K86" i="7"/>
  <c r="AD85" i="7"/>
  <c r="P85" i="7"/>
  <c r="B85" i="7"/>
  <c r="U84" i="7"/>
  <c r="G84" i="7"/>
  <c r="Z83" i="7"/>
  <c r="L83" i="7"/>
  <c r="AE82" i="7"/>
  <c r="Q82" i="7"/>
  <c r="C82" i="7"/>
  <c r="V81" i="7"/>
  <c r="H81" i="7"/>
  <c r="AA80" i="7"/>
  <c r="M80" i="7"/>
  <c r="AF79" i="7"/>
  <c r="R79" i="7"/>
  <c r="T312" i="8"/>
  <c r="S308" i="8"/>
  <c r="T305" i="8"/>
  <c r="S283" i="8"/>
  <c r="T277" i="8"/>
  <c r="S255" i="8"/>
  <c r="T249" i="8"/>
  <c r="S247" i="8"/>
  <c r="AT220" i="8"/>
  <c r="T218" i="8"/>
  <c r="S212" i="8"/>
  <c r="T209" i="8"/>
  <c r="S204" i="8"/>
  <c r="S199" i="8"/>
  <c r="S182" i="8"/>
  <c r="AT180" i="8"/>
  <c r="T178" i="8"/>
  <c r="T173" i="8"/>
  <c r="S170" i="8"/>
  <c r="S153" i="8"/>
  <c r="T151" i="8"/>
  <c r="AT146" i="8"/>
  <c r="AJ145" i="8"/>
  <c r="S143" i="8"/>
  <c r="AT140" i="8"/>
  <c r="AT137" i="8"/>
  <c r="S134" i="8"/>
  <c r="S131" i="8"/>
  <c r="T125" i="8"/>
  <c r="AT115" i="8"/>
  <c r="T97" i="8"/>
  <c r="S86" i="8"/>
  <c r="T74" i="8"/>
  <c r="T65" i="8"/>
  <c r="T63" i="8"/>
  <c r="AT62" i="8"/>
  <c r="AJ59" i="8"/>
  <c r="AJ39" i="8"/>
  <c r="AT37" i="8"/>
  <c r="S30" i="8"/>
  <c r="T26" i="8"/>
  <c r="AJ22" i="8"/>
  <c r="AT18" i="8"/>
  <c r="T14" i="8"/>
  <c r="S9" i="8"/>
  <c r="T6" i="8"/>
  <c r="AH312" i="7"/>
  <c r="P312" i="7"/>
  <c r="AC311" i="7"/>
  <c r="K311" i="7"/>
  <c r="Y310" i="7"/>
  <c r="D310" i="7"/>
  <c r="S309" i="7"/>
  <c r="B309" i="7"/>
  <c r="Q308" i="7"/>
  <c r="AG307" i="7"/>
  <c r="O307" i="7"/>
  <c r="AD306" i="7"/>
  <c r="L306" i="7"/>
  <c r="AB305" i="7"/>
  <c r="K305" i="7"/>
  <c r="AA304" i="7"/>
  <c r="H304" i="7"/>
  <c r="W303" i="7"/>
  <c r="F303" i="7"/>
  <c r="V302" i="7"/>
  <c r="D302" i="7"/>
  <c r="T301" i="7"/>
  <c r="B301" i="7"/>
  <c r="Q300" i="7"/>
  <c r="AF299" i="7"/>
  <c r="O299" i="7"/>
  <c r="AE298" i="7"/>
  <c r="N298" i="7"/>
  <c r="AB297" i="7"/>
  <c r="J297" i="7"/>
  <c r="Z296" i="7"/>
  <c r="I296" i="7"/>
  <c r="X295" i="7"/>
  <c r="G295" i="7"/>
  <c r="V294" i="7"/>
  <c r="C294" i="7"/>
  <c r="S293" i="7"/>
  <c r="B293" i="7"/>
  <c r="R292" i="7"/>
  <c r="AH291" i="7"/>
  <c r="O291" i="7"/>
  <c r="AD290" i="7"/>
  <c r="M290" i="7"/>
  <c r="AB289" i="7"/>
  <c r="K289" i="7"/>
  <c r="AA288" i="7"/>
  <c r="I288" i="7"/>
  <c r="W287" i="7"/>
  <c r="F287" i="7"/>
  <c r="V286" i="7"/>
  <c r="E286" i="7"/>
  <c r="T285" i="7"/>
  <c r="B285" i="7"/>
  <c r="Q284" i="7"/>
  <c r="AG283" i="7"/>
  <c r="O283" i="7"/>
  <c r="AE282" i="7"/>
  <c r="N282" i="7"/>
  <c r="AC281" i="7"/>
  <c r="J281" i="7"/>
  <c r="Z280" i="7"/>
  <c r="I280" i="7"/>
  <c r="Y279" i="7"/>
  <c r="G279" i="7"/>
  <c r="V278" i="7"/>
  <c r="D278" i="7"/>
  <c r="T277" i="7"/>
  <c r="B277" i="7"/>
  <c r="R276" i="7"/>
  <c r="AH275" i="7"/>
  <c r="P275" i="7"/>
  <c r="AD274" i="7"/>
  <c r="M274" i="7"/>
  <c r="AC273" i="7"/>
  <c r="L273" i="7"/>
  <c r="AA272" i="7"/>
  <c r="I272" i="7"/>
  <c r="X271" i="7"/>
  <c r="F271" i="7"/>
  <c r="V270" i="7"/>
  <c r="E270" i="7"/>
  <c r="U269" i="7"/>
  <c r="B269" i="7"/>
  <c r="Q268" i="7"/>
  <c r="AG267" i="7"/>
  <c r="P267" i="7"/>
  <c r="AE266" i="7"/>
  <c r="N266" i="7"/>
  <c r="AC265" i="7"/>
  <c r="K265" i="7"/>
  <c r="Z264" i="7"/>
  <c r="I264" i="7"/>
  <c r="Y263" i="7"/>
  <c r="H263" i="7"/>
  <c r="V262" i="7"/>
  <c r="D262" i="7"/>
  <c r="T261" i="7"/>
  <c r="C261" i="7"/>
  <c r="R260" i="7"/>
  <c r="AH259" i="7"/>
  <c r="P259" i="7"/>
  <c r="AE258" i="7"/>
  <c r="M258" i="7"/>
  <c r="AC257" i="7"/>
  <c r="L257" i="7"/>
  <c r="AB256" i="7"/>
  <c r="I256" i="7"/>
  <c r="X255" i="7"/>
  <c r="G255" i="7"/>
  <c r="W254" i="7"/>
  <c r="E254" i="7"/>
  <c r="U253" i="7"/>
  <c r="C253" i="7"/>
  <c r="S252" i="7"/>
  <c r="C252" i="7"/>
  <c r="T251" i="7"/>
  <c r="D251" i="7"/>
  <c r="U250" i="7"/>
  <c r="D250" i="7"/>
  <c r="T249" i="7"/>
  <c r="D249" i="7"/>
  <c r="U248" i="7"/>
  <c r="E248" i="7"/>
  <c r="V247" i="7"/>
  <c r="E247" i="7"/>
  <c r="U246" i="7"/>
  <c r="E246" i="7"/>
  <c r="V245" i="7"/>
  <c r="F245" i="7"/>
  <c r="W244" i="7"/>
  <c r="F244" i="7"/>
  <c r="V243" i="7"/>
  <c r="F243" i="7"/>
  <c r="W242" i="7"/>
  <c r="G242" i="7"/>
  <c r="X241" i="7"/>
  <c r="G241" i="7"/>
  <c r="W240" i="7"/>
  <c r="G240" i="7"/>
  <c r="X239" i="7"/>
  <c r="H239" i="7"/>
  <c r="Y238" i="7"/>
  <c r="H238" i="7"/>
  <c r="X237" i="7"/>
  <c r="H237" i="7"/>
  <c r="Y236" i="7"/>
  <c r="I236" i="7"/>
  <c r="Z235" i="7"/>
  <c r="I235" i="7"/>
  <c r="Y234" i="7"/>
  <c r="I234" i="7"/>
  <c r="Z233" i="7"/>
  <c r="J233" i="7"/>
  <c r="AA232" i="7"/>
  <c r="J232" i="7"/>
  <c r="Z231" i="7"/>
  <c r="J231" i="7"/>
  <c r="AA230" i="7"/>
  <c r="K230" i="7"/>
  <c r="AB229" i="7"/>
  <c r="K229" i="7"/>
  <c r="AA228" i="7"/>
  <c r="K228" i="7"/>
  <c r="AB227" i="7"/>
  <c r="L227" i="7"/>
  <c r="AC226" i="7"/>
  <c r="L226" i="7"/>
  <c r="AB225" i="7"/>
  <c r="L225" i="7"/>
  <c r="AC224" i="7"/>
  <c r="M224" i="7"/>
  <c r="AD223" i="7"/>
  <c r="M223" i="7"/>
  <c r="AC222" i="7"/>
  <c r="M222" i="7"/>
  <c r="AD221" i="7"/>
  <c r="N221" i="7"/>
  <c r="AE220" i="7"/>
  <c r="N220" i="7"/>
  <c r="AD219" i="7"/>
  <c r="N219" i="7"/>
  <c r="AE218" i="7"/>
  <c r="O218" i="7"/>
  <c r="AF217" i="7"/>
  <c r="O217" i="7"/>
  <c r="AE216" i="7"/>
  <c r="O216" i="7"/>
  <c r="AF215" i="7"/>
  <c r="P215" i="7"/>
  <c r="AG214" i="7"/>
  <c r="P214" i="7"/>
  <c r="AF213" i="7"/>
  <c r="P213" i="7"/>
  <c r="AG212" i="7"/>
  <c r="Q212" i="7"/>
  <c r="AH211" i="7"/>
  <c r="Q211" i="7"/>
  <c r="AG210" i="7"/>
  <c r="Q210" i="7"/>
  <c r="AH209" i="7"/>
  <c r="R209" i="7"/>
  <c r="B209" i="7"/>
  <c r="R208" i="7"/>
  <c r="AH207" i="7"/>
  <c r="R207" i="7"/>
  <c r="B207" i="7"/>
  <c r="S206" i="7"/>
  <c r="C206" i="7"/>
  <c r="S205" i="7"/>
  <c r="B205" i="7"/>
  <c r="S204" i="7"/>
  <c r="C204" i="7"/>
  <c r="T203" i="7"/>
  <c r="D203" i="7"/>
  <c r="T202" i="7"/>
  <c r="C202" i="7"/>
  <c r="T201" i="7"/>
  <c r="D201" i="7"/>
  <c r="U200" i="7"/>
  <c r="E200" i="7"/>
  <c r="U199" i="7"/>
  <c r="D199" i="7"/>
  <c r="U198" i="7"/>
  <c r="E198" i="7"/>
  <c r="V197" i="7"/>
  <c r="F197" i="7"/>
  <c r="V196" i="7"/>
  <c r="E196" i="7"/>
  <c r="V195" i="7"/>
  <c r="F195" i="7"/>
  <c r="W194" i="7"/>
  <c r="G194" i="7"/>
  <c r="W193" i="7"/>
  <c r="F193" i="7"/>
  <c r="W192" i="7"/>
  <c r="G192" i="7"/>
  <c r="X191" i="7"/>
  <c r="H191" i="7"/>
  <c r="X190" i="7"/>
  <c r="G190" i="7"/>
  <c r="X189" i="7"/>
  <c r="H189" i="7"/>
  <c r="Y188" i="7"/>
  <c r="I188" i="7"/>
  <c r="Y187" i="7"/>
  <c r="H187" i="7"/>
  <c r="Y186" i="7"/>
  <c r="I186" i="7"/>
  <c r="Z185" i="7"/>
  <c r="J185" i="7"/>
  <c r="Z184" i="7"/>
  <c r="I184" i="7"/>
  <c r="Z183" i="7"/>
  <c r="J183" i="7"/>
  <c r="AA182" i="7"/>
  <c r="K182" i="7"/>
  <c r="AA181" i="7"/>
  <c r="J181" i="7"/>
  <c r="AA180" i="7"/>
  <c r="K180" i="7"/>
  <c r="AB179" i="7"/>
  <c r="L179" i="7"/>
  <c r="AB178" i="7"/>
  <c r="K178" i="7"/>
  <c r="AB177" i="7"/>
  <c r="L177" i="7"/>
  <c r="AC176" i="7"/>
  <c r="M176" i="7"/>
  <c r="AC175" i="7"/>
  <c r="L175" i="7"/>
  <c r="AC174" i="7"/>
  <c r="M174" i="7"/>
  <c r="AD173" i="7"/>
  <c r="N173" i="7"/>
  <c r="AD172" i="7"/>
  <c r="M172" i="7"/>
  <c r="AD171" i="7"/>
  <c r="N171" i="7"/>
  <c r="AE170" i="7"/>
  <c r="O170" i="7"/>
  <c r="AE169" i="7"/>
  <c r="N169" i="7"/>
  <c r="AE168" i="7"/>
  <c r="O168" i="7"/>
  <c r="AF167" i="7"/>
  <c r="P167" i="7"/>
  <c r="AF166" i="7"/>
  <c r="O166" i="7"/>
  <c r="AF165" i="7"/>
  <c r="P165" i="7"/>
  <c r="AG164" i="7"/>
  <c r="Q164" i="7"/>
  <c r="AG163" i="7"/>
  <c r="P163" i="7"/>
  <c r="AG162" i="7"/>
  <c r="Q162" i="7"/>
  <c r="AH161" i="7"/>
  <c r="R161" i="7"/>
  <c r="AH160" i="7"/>
  <c r="Q160" i="7"/>
  <c r="AH159" i="7"/>
  <c r="R159" i="7"/>
  <c r="B159" i="7"/>
  <c r="S158" i="7"/>
  <c r="B158" i="7"/>
  <c r="R157" i="7"/>
  <c r="B157" i="7"/>
  <c r="S156" i="7"/>
  <c r="C156" i="7"/>
  <c r="T155" i="7"/>
  <c r="C155" i="7"/>
  <c r="S154" i="7"/>
  <c r="C154" i="7"/>
  <c r="T153" i="7"/>
  <c r="D153" i="7"/>
  <c r="U152" i="7"/>
  <c r="D152" i="7"/>
  <c r="T151" i="7"/>
  <c r="D151" i="7"/>
  <c r="U150" i="7"/>
  <c r="E150" i="7"/>
  <c r="V149" i="7"/>
  <c r="E149" i="7"/>
  <c r="U148" i="7"/>
  <c r="E148" i="7"/>
  <c r="V147" i="7"/>
  <c r="F147" i="7"/>
  <c r="W146" i="7"/>
  <c r="F146" i="7"/>
  <c r="V145" i="7"/>
  <c r="F145" i="7"/>
  <c r="W144" i="7"/>
  <c r="G144" i="7"/>
  <c r="X143" i="7"/>
  <c r="G143" i="7"/>
  <c r="W142" i="7"/>
  <c r="G142" i="7"/>
  <c r="X141" i="7"/>
  <c r="H141" i="7"/>
  <c r="Y140" i="7"/>
  <c r="H140" i="7"/>
  <c r="X139" i="7"/>
  <c r="H139" i="7"/>
  <c r="Y138" i="7"/>
  <c r="I138" i="7"/>
  <c r="Z137" i="7"/>
  <c r="I137" i="7"/>
  <c r="Y136" i="7"/>
  <c r="I136" i="7"/>
  <c r="Z135" i="7"/>
  <c r="J135" i="7"/>
  <c r="AA134" i="7"/>
  <c r="J134" i="7"/>
  <c r="Z133" i="7"/>
  <c r="J133" i="7"/>
  <c r="AA132" i="7"/>
  <c r="K132" i="7"/>
  <c r="AB131" i="7"/>
  <c r="K131" i="7"/>
  <c r="AA130" i="7"/>
  <c r="K130" i="7"/>
  <c r="AB129" i="7"/>
  <c r="L129" i="7"/>
  <c r="AC128" i="7"/>
  <c r="L128" i="7"/>
  <c r="AB127" i="7"/>
  <c r="L127" i="7"/>
  <c r="AC126" i="7"/>
  <c r="M126" i="7"/>
  <c r="AD125" i="7"/>
  <c r="M125" i="7"/>
  <c r="AC124" i="7"/>
  <c r="M124" i="7"/>
  <c r="AD123" i="7"/>
  <c r="N123" i="7"/>
  <c r="AE122" i="7"/>
  <c r="N122" i="7"/>
  <c r="AD121" i="7"/>
  <c r="N121" i="7"/>
  <c r="AE120" i="7"/>
  <c r="O120" i="7"/>
  <c r="AF119" i="7"/>
  <c r="O119" i="7"/>
  <c r="AE118" i="7"/>
  <c r="O118" i="7"/>
  <c r="AF117" i="7"/>
  <c r="P117" i="7"/>
  <c r="AG116" i="7"/>
  <c r="P116" i="7"/>
  <c r="AF115" i="7"/>
  <c r="P115" i="7"/>
  <c r="AG114" i="7"/>
  <c r="Q114" i="7"/>
  <c r="AH113" i="7"/>
  <c r="Q113" i="7"/>
  <c r="AG112" i="7"/>
  <c r="Q112" i="7"/>
  <c r="AH111" i="7"/>
  <c r="R111" i="7"/>
  <c r="B111" i="7"/>
  <c r="R110" i="7"/>
  <c r="AH109" i="7"/>
  <c r="R109" i="7"/>
  <c r="B109" i="7"/>
  <c r="S108" i="7"/>
  <c r="C108" i="7"/>
  <c r="S107" i="7"/>
  <c r="B107" i="7"/>
  <c r="S106" i="7"/>
  <c r="C106" i="7"/>
  <c r="T105" i="7"/>
  <c r="D105" i="7"/>
  <c r="T104" i="7"/>
  <c r="C104" i="7"/>
  <c r="T103" i="7"/>
  <c r="D103" i="7"/>
  <c r="U102" i="7"/>
  <c r="E102" i="7"/>
  <c r="U101" i="7"/>
  <c r="D101" i="7"/>
  <c r="U100" i="7"/>
  <c r="E100" i="7"/>
  <c r="V99" i="7"/>
  <c r="F99" i="7"/>
  <c r="V98" i="7"/>
  <c r="E98" i="7"/>
  <c r="V97" i="7"/>
  <c r="F97" i="7"/>
  <c r="W96" i="7"/>
  <c r="G96" i="7"/>
  <c r="W95" i="7"/>
  <c r="F95" i="7"/>
  <c r="W94" i="7"/>
  <c r="G94" i="7"/>
  <c r="X93" i="7"/>
  <c r="H93" i="7"/>
  <c r="X92" i="7"/>
  <c r="G92" i="7"/>
  <c r="X91" i="7"/>
  <c r="H91" i="7"/>
  <c r="Y90" i="7"/>
  <c r="I90" i="7"/>
  <c r="Y89" i="7"/>
  <c r="H89" i="7"/>
  <c r="Y88" i="7"/>
  <c r="I88" i="7"/>
  <c r="Z87" i="7"/>
  <c r="J87" i="7"/>
  <c r="Z86" i="7"/>
  <c r="I86" i="7"/>
  <c r="AA85" i="7"/>
  <c r="L85" i="7"/>
  <c r="AD84" i="7"/>
  <c r="O84" i="7"/>
  <c r="AG83" i="7"/>
  <c r="R83" i="7"/>
  <c r="C83" i="7"/>
  <c r="U82" i="7"/>
  <c r="F82" i="7"/>
  <c r="X81" i="7"/>
  <c r="I81" i="7"/>
  <c r="Z80" i="7"/>
  <c r="K80" i="7"/>
  <c r="AC79" i="7"/>
  <c r="N79" i="7"/>
  <c r="AG78" i="7"/>
  <c r="S78" i="7"/>
  <c r="E78" i="7"/>
  <c r="X77" i="7"/>
  <c r="J77" i="7"/>
  <c r="AC76" i="7"/>
  <c r="O76" i="7"/>
  <c r="AH75" i="7"/>
  <c r="T75" i="7"/>
  <c r="F75" i="7"/>
  <c r="Y74" i="7"/>
  <c r="K74" i="7"/>
  <c r="AD73" i="7"/>
  <c r="P73" i="7"/>
  <c r="B73" i="7"/>
  <c r="U72" i="7"/>
  <c r="G72" i="7"/>
  <c r="Z71" i="7"/>
  <c r="L71" i="7"/>
  <c r="AE70" i="7"/>
  <c r="Q70" i="7"/>
  <c r="C70" i="7"/>
  <c r="V69" i="7"/>
  <c r="H69" i="7"/>
  <c r="AA68" i="7"/>
  <c r="M68" i="7"/>
  <c r="AF67" i="7"/>
  <c r="R67" i="7"/>
  <c r="D67" i="7"/>
  <c r="W66" i="7"/>
  <c r="I66" i="7"/>
  <c r="AB65" i="7"/>
  <c r="N65" i="7"/>
  <c r="AG64" i="7"/>
  <c r="S64" i="7"/>
  <c r="E64" i="7"/>
  <c r="X63" i="7"/>
  <c r="J63" i="7"/>
  <c r="AC62" i="7"/>
  <c r="O62" i="7"/>
  <c r="AH61" i="7"/>
  <c r="T61" i="7"/>
  <c r="F61" i="7"/>
  <c r="Y60" i="7"/>
  <c r="K60" i="7"/>
  <c r="AD59" i="7"/>
  <c r="P59" i="7"/>
  <c r="B59" i="7"/>
  <c r="U58" i="7"/>
  <c r="G58" i="7"/>
  <c r="Z57" i="7"/>
  <c r="L57" i="7"/>
  <c r="AE56" i="7"/>
  <c r="Q56" i="7"/>
  <c r="C56" i="7"/>
  <c r="V55" i="7"/>
  <c r="H55" i="7"/>
  <c r="AA54" i="7"/>
  <c r="M54" i="7"/>
  <c r="AF53" i="7"/>
  <c r="R53" i="7"/>
  <c r="D53" i="7"/>
  <c r="W52" i="7"/>
  <c r="I52" i="7"/>
  <c r="AB51" i="7"/>
  <c r="N51" i="7"/>
  <c r="AG50" i="7"/>
  <c r="S50" i="7"/>
  <c r="E50" i="7"/>
  <c r="X49" i="7"/>
  <c r="J49" i="7"/>
  <c r="AC48" i="7"/>
  <c r="O48" i="7"/>
  <c r="AH47" i="7"/>
  <c r="T47" i="7"/>
  <c r="F47" i="7"/>
  <c r="Y46" i="7"/>
  <c r="K46" i="7"/>
  <c r="AD45" i="7"/>
  <c r="P45" i="7"/>
  <c r="B45" i="7"/>
  <c r="U44" i="7"/>
  <c r="G44" i="7"/>
  <c r="Z43" i="7"/>
  <c r="L43" i="7"/>
  <c r="AE42" i="7"/>
  <c r="Q42" i="7"/>
  <c r="C42" i="7"/>
  <c r="V41" i="7"/>
  <c r="H41" i="7"/>
  <c r="AA40" i="7"/>
  <c r="M40" i="7"/>
  <c r="AF39" i="7"/>
  <c r="R39" i="7"/>
  <c r="D39" i="7"/>
  <c r="W38" i="7"/>
  <c r="I38" i="7"/>
  <c r="AB37" i="7"/>
  <c r="N37" i="7"/>
  <c r="AG36" i="7"/>
  <c r="S36" i="7"/>
  <c r="E36" i="7"/>
  <c r="X35" i="7"/>
  <c r="J35" i="7"/>
  <c r="AC34" i="7"/>
  <c r="O34" i="7"/>
  <c r="AH33" i="7"/>
  <c r="T33" i="7"/>
  <c r="F33" i="7"/>
  <c r="Y32" i="7"/>
  <c r="K32" i="7"/>
  <c r="AD31" i="7"/>
  <c r="P31" i="7"/>
  <c r="B31" i="7"/>
  <c r="U30" i="7"/>
  <c r="G30" i="7"/>
  <c r="Z29" i="7"/>
  <c r="L29" i="7"/>
  <c r="AE28" i="7"/>
  <c r="Q28" i="7"/>
  <c r="C28" i="7"/>
  <c r="V27" i="7"/>
  <c r="H27" i="7"/>
  <c r="AA26" i="7"/>
  <c r="M26" i="7"/>
  <c r="AF25" i="7"/>
  <c r="R25" i="7"/>
  <c r="D25" i="7"/>
  <c r="W24" i="7"/>
  <c r="I24" i="7"/>
  <c r="AB23" i="7"/>
  <c r="N23" i="7"/>
  <c r="AG22" i="7"/>
  <c r="S22" i="7"/>
  <c r="E22" i="7"/>
  <c r="X21" i="7"/>
  <c r="J21" i="7"/>
  <c r="AC20" i="7"/>
  <c r="O20" i="7"/>
  <c r="AH19" i="7"/>
  <c r="T19" i="7"/>
  <c r="F19" i="7"/>
  <c r="Y18" i="7"/>
  <c r="K18" i="7"/>
  <c r="AD17" i="7"/>
  <c r="P17" i="7"/>
  <c r="B17" i="7"/>
  <c r="U16" i="7"/>
  <c r="G16" i="7"/>
  <c r="Z15" i="7"/>
  <c r="L15" i="7"/>
  <c r="AE14" i="7"/>
  <c r="Q14" i="7"/>
  <c r="C14" i="7"/>
  <c r="V13" i="7"/>
  <c r="H13" i="7"/>
  <c r="AA12" i="7"/>
  <c r="M12" i="7"/>
  <c r="AF11" i="7"/>
  <c r="R11" i="7"/>
  <c r="D11" i="7"/>
  <c r="W10" i="7"/>
  <c r="I10" i="7"/>
  <c r="AB9" i="7"/>
  <c r="N9" i="7"/>
  <c r="AG8" i="7"/>
  <c r="S8" i="7"/>
  <c r="E8" i="7"/>
  <c r="X7" i="7"/>
  <c r="J7" i="7"/>
  <c r="AC6" i="7"/>
  <c r="O6" i="7"/>
  <c r="F304" i="7"/>
  <c r="U302" i="7"/>
  <c r="C302" i="7"/>
  <c r="AG300" i="7"/>
  <c r="O300" i="7"/>
  <c r="AE299" i="7"/>
  <c r="AD298" i="7"/>
  <c r="K298" i="7"/>
  <c r="Z297" i="7"/>
  <c r="I297" i="7"/>
  <c r="G296" i="7"/>
  <c r="W295" i="7"/>
  <c r="E295" i="7"/>
  <c r="T294" i="7"/>
  <c r="B294" i="7"/>
  <c r="R293" i="7"/>
  <c r="Q292" i="7"/>
  <c r="AE291" i="7"/>
  <c r="M291" i="7"/>
  <c r="AC290" i="7"/>
  <c r="L290" i="7"/>
  <c r="J289" i="7"/>
  <c r="Y288" i="7"/>
  <c r="G288" i="7"/>
  <c r="V287" i="7"/>
  <c r="E287" i="7"/>
  <c r="D286" i="7"/>
  <c r="R285" i="7"/>
  <c r="AG284" i="7"/>
  <c r="P284" i="7"/>
  <c r="AF283" i="7"/>
  <c r="AD282" i="7"/>
  <c r="L282" i="7"/>
  <c r="Z281" i="7"/>
  <c r="I281" i="7"/>
  <c r="H280" i="7"/>
  <c r="X279" i="7"/>
  <c r="E279" i="7"/>
  <c r="T278" i="7"/>
  <c r="C278" i="7"/>
  <c r="R277" i="7"/>
  <c r="Q276" i="7"/>
  <c r="AF275" i="7"/>
  <c r="M275" i="7"/>
  <c r="AC274" i="7"/>
  <c r="L274" i="7"/>
  <c r="AB273" i="7"/>
  <c r="Y272" i="7"/>
  <c r="G272" i="7"/>
  <c r="W271" i="7"/>
  <c r="E271" i="7"/>
  <c r="D270" i="7"/>
  <c r="S269" i="7"/>
  <c r="AG268" i="7"/>
  <c r="P268" i="7"/>
  <c r="AF267" i="7"/>
  <c r="AD266" i="7"/>
  <c r="L266" i="7"/>
  <c r="AA265" i="7"/>
  <c r="J265" i="7"/>
  <c r="Y264" i="7"/>
  <c r="X263" i="7"/>
  <c r="F263" i="7"/>
  <c r="T262" i="7"/>
  <c r="C262" i="7"/>
  <c r="S261" i="7"/>
  <c r="B261" i="7"/>
  <c r="Q260" i="7"/>
  <c r="N259" i="7"/>
  <c r="AC258" i="7"/>
  <c r="L258" i="7"/>
  <c r="AB257" i="7"/>
  <c r="K257" i="7"/>
  <c r="Y256" i="7"/>
  <c r="G256" i="7"/>
  <c r="F255" i="7"/>
  <c r="U254" i="7"/>
  <c r="D254" i="7"/>
  <c r="S253" i="7"/>
  <c r="AH252" i="7"/>
  <c r="R252" i="7"/>
  <c r="B252" i="7"/>
  <c r="C251" i="7"/>
  <c r="S250" i="7"/>
  <c r="B250" i="7"/>
  <c r="S249" i="7"/>
  <c r="C249" i="7"/>
  <c r="T248" i="7"/>
  <c r="T247" i="7"/>
  <c r="C247" i="7"/>
  <c r="T246" i="7"/>
  <c r="D246" i="7"/>
  <c r="U245" i="7"/>
  <c r="E245" i="7"/>
  <c r="D244" i="7"/>
  <c r="U243" i="7"/>
  <c r="E243" i="7"/>
  <c r="V242" i="7"/>
  <c r="F242" i="7"/>
  <c r="V241" i="7"/>
  <c r="V240" i="7"/>
  <c r="F240" i="7"/>
  <c r="W239" i="7"/>
  <c r="G239" i="7"/>
  <c r="W238" i="7"/>
  <c r="F238" i="7"/>
  <c r="G237" i="7"/>
  <c r="X236" i="7"/>
  <c r="H236" i="7"/>
  <c r="X235" i="7"/>
  <c r="G235" i="7"/>
  <c r="X234" i="7"/>
  <c r="Y233" i="7"/>
  <c r="I233" i="7"/>
  <c r="Y232" i="7"/>
  <c r="H232" i="7"/>
  <c r="Y231" i="7"/>
  <c r="Z230" i="7"/>
  <c r="J230" i="7"/>
  <c r="Z229" i="7"/>
  <c r="I229" i="7"/>
  <c r="Z228" i="7"/>
  <c r="AA227" i="7"/>
  <c r="K227" i="7"/>
  <c r="AA226" i="7"/>
  <c r="J226" i="7"/>
  <c r="AA225" i="7"/>
  <c r="AB224" i="7"/>
  <c r="L224" i="7"/>
  <c r="AB223" i="7"/>
  <c r="K223" i="7"/>
  <c r="AB222" i="7"/>
  <c r="AC221" i="7"/>
  <c r="M221" i="7"/>
  <c r="AC220" i="7"/>
  <c r="L220" i="7"/>
  <c r="AC219" i="7"/>
  <c r="AD218" i="7"/>
  <c r="N218" i="7"/>
  <c r="AD217" i="7"/>
  <c r="M217" i="7"/>
  <c r="AD216" i="7"/>
  <c r="N216" i="7"/>
  <c r="AE215" i="7"/>
  <c r="O215" i="7"/>
  <c r="N214" i="7"/>
  <c r="AE213" i="7"/>
  <c r="O213" i="7"/>
  <c r="AF212" i="7"/>
  <c r="O211" i="7"/>
  <c r="P210" i="7"/>
  <c r="AG209" i="7"/>
  <c r="Q209" i="7"/>
  <c r="P208" i="7"/>
  <c r="AG207" i="7"/>
  <c r="Q207" i="7"/>
  <c r="AH206" i="7"/>
  <c r="AH205" i="7"/>
  <c r="Q205" i="7"/>
  <c r="AH204" i="7"/>
  <c r="B204" i="7"/>
  <c r="S203" i="7"/>
  <c r="B203" i="7"/>
  <c r="R202" i="7"/>
  <c r="S201" i="7"/>
  <c r="C201" i="7"/>
  <c r="T200" i="7"/>
  <c r="C200" i="7"/>
  <c r="C199" i="7"/>
  <c r="T198" i="7"/>
  <c r="D198" i="7"/>
  <c r="D197" i="7"/>
  <c r="T196" i="7"/>
  <c r="D196" i="7"/>
  <c r="U195" i="7"/>
  <c r="V194" i="7"/>
  <c r="E194" i="7"/>
  <c r="U193" i="7"/>
  <c r="E193" i="7"/>
  <c r="V192" i="7"/>
  <c r="W191" i="7"/>
  <c r="F191" i="7"/>
  <c r="V190" i="7"/>
  <c r="F190" i="7"/>
  <c r="W189" i="7"/>
  <c r="G189" i="7"/>
  <c r="G188" i="7"/>
  <c r="W187" i="7"/>
  <c r="G187" i="7"/>
  <c r="X186" i="7"/>
  <c r="H186" i="7"/>
  <c r="Y185" i="7"/>
  <c r="X184" i="7"/>
  <c r="H184" i="7"/>
  <c r="Y183" i="7"/>
  <c r="I183" i="7"/>
  <c r="Z182" i="7"/>
  <c r="Y181" i="7"/>
  <c r="I181" i="7"/>
  <c r="Z180" i="7"/>
  <c r="J180" i="7"/>
  <c r="AA179" i="7"/>
  <c r="Z178" i="7"/>
  <c r="J178" i="7"/>
  <c r="AA177" i="7"/>
  <c r="K177" i="7"/>
  <c r="AB176" i="7"/>
  <c r="AA175" i="7"/>
  <c r="K175" i="7"/>
  <c r="AB174" i="7"/>
  <c r="L174" i="7"/>
  <c r="AC173" i="7"/>
  <c r="AB172" i="7"/>
  <c r="L172" i="7"/>
  <c r="AC171" i="7"/>
  <c r="M171" i="7"/>
  <c r="AD170" i="7"/>
  <c r="AC169" i="7"/>
  <c r="M169" i="7"/>
  <c r="AD168" i="7"/>
  <c r="N168" i="7"/>
  <c r="AE167" i="7"/>
  <c r="AD166" i="7"/>
  <c r="N166" i="7"/>
  <c r="AE165" i="7"/>
  <c r="O165" i="7"/>
  <c r="O164" i="7"/>
  <c r="AE163" i="7"/>
  <c r="O163" i="7"/>
  <c r="AF162" i="7"/>
  <c r="P162" i="7"/>
  <c r="P161" i="7"/>
  <c r="AF160" i="7"/>
  <c r="P160" i="7"/>
  <c r="AG159" i="7"/>
  <c r="Q159" i="7"/>
  <c r="Q158" i="7"/>
  <c r="AG157" i="7"/>
  <c r="Q157" i="7"/>
  <c r="AH156" i="7"/>
  <c r="R156" i="7"/>
  <c r="R155" i="7"/>
  <c r="AH154" i="7"/>
  <c r="R154" i="7"/>
  <c r="B154" i="7"/>
  <c r="S153" i="7"/>
  <c r="S152" i="7"/>
  <c r="B152" i="7"/>
  <c r="S151" i="7"/>
  <c r="C151" i="7"/>
  <c r="T150" i="7"/>
  <c r="D150" i="7"/>
  <c r="C149" i="7"/>
  <c r="T148" i="7"/>
  <c r="D148" i="7"/>
  <c r="U147" i="7"/>
  <c r="E147" i="7"/>
  <c r="D146" i="7"/>
  <c r="U145" i="7"/>
  <c r="E145" i="7"/>
  <c r="V144" i="7"/>
  <c r="V143" i="7"/>
  <c r="E143" i="7"/>
  <c r="V142" i="7"/>
  <c r="F142" i="7"/>
  <c r="W141" i="7"/>
  <c r="W140" i="7"/>
  <c r="F140" i="7"/>
  <c r="W139" i="7"/>
  <c r="G139" i="7"/>
  <c r="X138" i="7"/>
  <c r="H138" i="7"/>
  <c r="G137" i="7"/>
  <c r="X136" i="7"/>
  <c r="H136" i="7"/>
  <c r="Y135" i="7"/>
  <c r="Y134" i="7"/>
  <c r="H134" i="7"/>
  <c r="Y133" i="7"/>
  <c r="I133" i="7"/>
  <c r="J132" i="7"/>
  <c r="Z131" i="7"/>
  <c r="I131" i="7"/>
  <c r="Z130" i="7"/>
  <c r="AA129" i="7"/>
  <c r="K129" i="7"/>
  <c r="AA128" i="7"/>
  <c r="AA127" i="7"/>
  <c r="K127" i="7"/>
  <c r="AB126" i="7"/>
  <c r="AB125" i="7"/>
  <c r="K125" i="7"/>
  <c r="AB124" i="7"/>
  <c r="L124" i="7"/>
  <c r="M123" i="7"/>
  <c r="AC122" i="7"/>
  <c r="L122" i="7"/>
  <c r="M121" i="7"/>
  <c r="AD120" i="7"/>
  <c r="N120" i="7"/>
  <c r="AD119" i="7"/>
  <c r="AD118" i="7"/>
  <c r="N118" i="7"/>
  <c r="AE117" i="7"/>
  <c r="AE116" i="7"/>
  <c r="N116" i="7"/>
  <c r="O115" i="7"/>
  <c r="AF114" i="7"/>
  <c r="P114" i="7"/>
  <c r="O113" i="7"/>
  <c r="AF112" i="7"/>
  <c r="P112" i="7"/>
  <c r="Q111" i="7"/>
  <c r="AG110" i="7"/>
  <c r="P110" i="7"/>
  <c r="Q109" i="7"/>
  <c r="AH108" i="7"/>
  <c r="R108" i="7"/>
  <c r="AH107" i="7"/>
  <c r="AH106" i="7"/>
  <c r="R106" i="7"/>
  <c r="B106" i="7"/>
  <c r="B105" i="7"/>
  <c r="R104" i="7"/>
  <c r="S103" i="7"/>
  <c r="C103" i="7"/>
  <c r="T102" i="7"/>
  <c r="S101" i="7"/>
  <c r="C101" i="7"/>
  <c r="T100" i="7"/>
  <c r="U99" i="7"/>
  <c r="D99" i="7"/>
  <c r="T98" i="7"/>
  <c r="D98" i="7"/>
  <c r="E97" i="7"/>
  <c r="V96" i="7"/>
  <c r="E96" i="7"/>
  <c r="E95" i="7"/>
  <c r="V94" i="7"/>
  <c r="F94" i="7"/>
  <c r="F93" i="7"/>
  <c r="V92" i="7"/>
  <c r="F92" i="7"/>
  <c r="G91" i="7"/>
  <c r="X90" i="7"/>
  <c r="G90" i="7"/>
  <c r="W89" i="7"/>
  <c r="G89" i="7"/>
  <c r="H88" i="7"/>
  <c r="Y87" i="7"/>
  <c r="H87" i="7"/>
  <c r="X86" i="7"/>
  <c r="Z85" i="7"/>
  <c r="K85" i="7"/>
  <c r="AC84" i="7"/>
  <c r="N84" i="7"/>
  <c r="Q83" i="7"/>
  <c r="B83" i="7"/>
  <c r="T82" i="7"/>
  <c r="W81" i="7"/>
  <c r="G81" i="7"/>
  <c r="Y80" i="7"/>
  <c r="J80" i="7"/>
  <c r="M79" i="7"/>
  <c r="AF78" i="7"/>
  <c r="R78" i="7"/>
  <c r="D78" i="7"/>
  <c r="I77" i="7"/>
  <c r="AB76" i="7"/>
  <c r="N76" i="7"/>
  <c r="S75" i="7"/>
  <c r="E75" i="7"/>
  <c r="X74" i="7"/>
  <c r="AC73" i="7"/>
  <c r="O73" i="7"/>
  <c r="AH72" i="7"/>
  <c r="F72" i="7"/>
  <c r="Y71" i="7"/>
  <c r="K71" i="7"/>
  <c r="AD70" i="7"/>
  <c r="B70" i="7"/>
  <c r="U69" i="7"/>
  <c r="G69" i="7"/>
  <c r="L68" i="7"/>
  <c r="AE67" i="7"/>
  <c r="Q67" i="7"/>
  <c r="V66" i="7"/>
  <c r="H66" i="7"/>
  <c r="AA65" i="7"/>
  <c r="AF64" i="7"/>
  <c r="R64" i="7"/>
  <c r="W63" i="7"/>
  <c r="I63" i="7"/>
  <c r="AB62" i="7"/>
  <c r="AG61" i="7"/>
  <c r="S61" i="7"/>
  <c r="E61" i="7"/>
  <c r="J60" i="7"/>
  <c r="AC59" i="7"/>
  <c r="O59" i="7"/>
  <c r="T58" i="7"/>
  <c r="F58" i="7"/>
  <c r="Y57" i="7"/>
  <c r="AD56" i="7"/>
  <c r="P56" i="7"/>
  <c r="B56" i="7"/>
  <c r="U55" i="7"/>
  <c r="Z54" i="7"/>
  <c r="L54" i="7"/>
  <c r="AE53" i="7"/>
  <c r="C53" i="7"/>
  <c r="V52" i="7"/>
  <c r="AA51" i="7"/>
  <c r="M51" i="7"/>
  <c r="AF50" i="7"/>
  <c r="D50" i="7"/>
  <c r="W49" i="7"/>
  <c r="AB48" i="7"/>
  <c r="N48" i="7"/>
  <c r="AG47" i="7"/>
  <c r="E47" i="7"/>
  <c r="X46" i="7"/>
  <c r="J46" i="7"/>
  <c r="O45" i="7"/>
  <c r="AH44" i="7"/>
  <c r="T44" i="7"/>
  <c r="Y43" i="7"/>
  <c r="K43" i="7"/>
  <c r="AD42" i="7"/>
  <c r="B42" i="7"/>
  <c r="U41" i="7"/>
  <c r="G41" i="7"/>
  <c r="L40" i="7"/>
  <c r="AE39" i="7"/>
  <c r="Q39" i="7"/>
  <c r="V38" i="7"/>
  <c r="H38" i="7"/>
  <c r="AA37" i="7"/>
  <c r="AF36" i="7"/>
  <c r="R36" i="7"/>
  <c r="D36" i="7"/>
  <c r="I35" i="7"/>
  <c r="AB34" i="7"/>
  <c r="N34" i="7"/>
  <c r="S33" i="7"/>
  <c r="E33" i="7"/>
  <c r="X32" i="7"/>
  <c r="AC31" i="7"/>
  <c r="O31" i="7"/>
  <c r="AH30" i="7"/>
  <c r="F30" i="7"/>
  <c r="Y29" i="7"/>
  <c r="K29" i="7"/>
  <c r="P28" i="7"/>
  <c r="B28" i="7"/>
  <c r="U27" i="7"/>
  <c r="Z26" i="7"/>
  <c r="L26" i="7"/>
  <c r="Q25" i="7"/>
  <c r="C25" i="7"/>
  <c r="V24" i="7"/>
  <c r="AA23" i="7"/>
  <c r="M23" i="7"/>
  <c r="R22" i="7"/>
  <c r="D22" i="7"/>
  <c r="W21" i="7"/>
  <c r="AB20" i="7"/>
  <c r="N20" i="7"/>
  <c r="AG19" i="7"/>
  <c r="E19" i="7"/>
  <c r="X18" i="7"/>
  <c r="J18" i="7"/>
  <c r="O17" i="7"/>
  <c r="AH16" i="7"/>
  <c r="T16" i="7"/>
  <c r="Y15" i="7"/>
  <c r="K15" i="7"/>
  <c r="AD14" i="7"/>
  <c r="P14" i="7"/>
  <c r="U13" i="7"/>
  <c r="G13" i="7"/>
  <c r="Z12" i="7"/>
  <c r="L12" i="7"/>
  <c r="Q11" i="7"/>
  <c r="C11" i="7"/>
  <c r="V10" i="7"/>
  <c r="H10" i="7"/>
  <c r="M9" i="7"/>
  <c r="AF8" i="7"/>
  <c r="R8" i="7"/>
  <c r="D8" i="7"/>
  <c r="I7" i="7"/>
  <c r="AB6" i="7"/>
  <c r="N6" i="7"/>
  <c r="AH5" i="7" a="1"/>
  <c r="T5" i="7" a="1"/>
  <c r="M5" i="7" a="1"/>
  <c r="F5" i="7" a="1"/>
  <c r="Z177" i="7"/>
  <c r="M166" i="7"/>
  <c r="AE164" i="7"/>
  <c r="N164" i="7"/>
  <c r="AD163" i="7"/>
  <c r="AE162" i="7"/>
  <c r="O162" i="7"/>
  <c r="AF161" i="7"/>
  <c r="AE160" i="7"/>
  <c r="O160" i="7"/>
  <c r="AF159" i="7"/>
  <c r="P159" i="7"/>
  <c r="P158" i="7"/>
  <c r="AF157" i="7"/>
  <c r="P157" i="7"/>
  <c r="AG156" i="7"/>
  <c r="AH155" i="7"/>
  <c r="Q155" i="7"/>
  <c r="AG154" i="7"/>
  <c r="Q154" i="7"/>
  <c r="R153" i="7"/>
  <c r="B153" i="7"/>
  <c r="R152" i="7"/>
  <c r="R151" i="7"/>
  <c r="B151" i="7"/>
  <c r="S150" i="7"/>
  <c r="C150" i="7"/>
  <c r="B149" i="7"/>
  <c r="S148" i="7"/>
  <c r="C148" i="7"/>
  <c r="T147" i="7"/>
  <c r="T146" i="7"/>
  <c r="C146" i="7"/>
  <c r="T145" i="7"/>
  <c r="U144" i="7"/>
  <c r="E144" i="7"/>
  <c r="U143" i="7"/>
  <c r="U142" i="7"/>
  <c r="E142" i="7"/>
  <c r="V141" i="7"/>
  <c r="F141" i="7"/>
  <c r="E140" i="7"/>
  <c r="V139" i="7"/>
  <c r="F139" i="7"/>
  <c r="W138" i="7"/>
  <c r="W137" i="7"/>
  <c r="F137" i="7"/>
  <c r="W136" i="7"/>
  <c r="X135" i="7"/>
  <c r="H135" i="7"/>
  <c r="X134" i="7"/>
  <c r="X133" i="7"/>
  <c r="H133" i="7"/>
  <c r="Y132" i="7"/>
  <c r="I132" i="7"/>
  <c r="H131" i="7"/>
  <c r="Y130" i="7"/>
  <c r="I130" i="7"/>
  <c r="Z129" i="7"/>
  <c r="Z128" i="7"/>
  <c r="I128" i="7"/>
  <c r="Z127" i="7"/>
  <c r="AA126" i="7"/>
  <c r="K126" i="7"/>
  <c r="AA125" i="7"/>
  <c r="J125" i="7"/>
  <c r="AA124" i="7"/>
  <c r="AB123" i="7"/>
  <c r="L123" i="7"/>
  <c r="AB122" i="7"/>
  <c r="K122" i="7"/>
  <c r="L121" i="7"/>
  <c r="AC120" i="7"/>
  <c r="M120" i="7"/>
  <c r="AC119" i="7"/>
  <c r="AC118" i="7"/>
  <c r="M118" i="7"/>
  <c r="AD117" i="7"/>
  <c r="N117" i="7"/>
  <c r="M116" i="7"/>
  <c r="AD115" i="7"/>
  <c r="AE114" i="7"/>
  <c r="O114" i="7"/>
  <c r="AE113" i="7"/>
  <c r="AE112" i="7"/>
  <c r="O112" i="7"/>
  <c r="AF111" i="7"/>
  <c r="AF110" i="7"/>
  <c r="O110" i="7"/>
  <c r="AF109" i="7"/>
  <c r="P109" i="7"/>
  <c r="AG108" i="7"/>
  <c r="AG107" i="7"/>
  <c r="P107" i="7"/>
  <c r="Q106" i="7"/>
  <c r="AH105" i="7"/>
  <c r="AH104" i="7"/>
  <c r="Q104" i="7"/>
  <c r="AH103" i="7"/>
  <c r="R103" i="7"/>
  <c r="S102" i="7"/>
  <c r="B102" i="7"/>
  <c r="R101" i="7"/>
  <c r="B101" i="7"/>
  <c r="C100" i="7"/>
  <c r="T99" i="7"/>
  <c r="C99" i="7"/>
  <c r="S98" i="7"/>
  <c r="T97" i="7"/>
  <c r="D97" i="7"/>
  <c r="U96" i="7"/>
  <c r="D96" i="7"/>
  <c r="D95" i="7"/>
  <c r="U94" i="7"/>
  <c r="E94" i="7"/>
  <c r="V93" i="7"/>
  <c r="U92" i="7"/>
  <c r="E92" i="7"/>
  <c r="V91" i="7"/>
  <c r="F91" i="7"/>
  <c r="F90" i="7"/>
  <c r="V89" i="7"/>
  <c r="F89" i="7"/>
  <c r="G88" i="7"/>
  <c r="X87" i="7"/>
  <c r="W86" i="7"/>
  <c r="G86" i="7"/>
  <c r="Y85" i="7"/>
  <c r="AB84" i="7"/>
  <c r="M84" i="7"/>
  <c r="AE83" i="7"/>
  <c r="P83" i="7"/>
  <c r="AH82" i="7"/>
  <c r="D82" i="7"/>
  <c r="U81" i="7"/>
  <c r="F81" i="7"/>
  <c r="X80" i="7"/>
  <c r="L79" i="7"/>
  <c r="AE78" i="7"/>
  <c r="Q78" i="7"/>
  <c r="C78" i="7"/>
  <c r="V77" i="7"/>
  <c r="AA76" i="7"/>
  <c r="AF75" i="7"/>
  <c r="R75" i="7"/>
  <c r="W74" i="7"/>
  <c r="AB73" i="7"/>
  <c r="N73" i="7"/>
  <c r="S72" i="7"/>
  <c r="X71" i="7"/>
  <c r="J71" i="7"/>
  <c r="AH69" i="7"/>
  <c r="T69" i="7"/>
  <c r="F69" i="7"/>
  <c r="AD67" i="7"/>
  <c r="P67" i="7"/>
  <c r="U66" i="7"/>
  <c r="Z65" i="7"/>
  <c r="L65" i="7"/>
  <c r="Q64" i="7"/>
  <c r="V63" i="7"/>
  <c r="H63" i="7"/>
  <c r="AA62" i="7"/>
  <c r="W60" i="7"/>
  <c r="I60" i="7"/>
  <c r="AG58" i="7"/>
  <c r="S58" i="7"/>
  <c r="E58" i="7"/>
  <c r="J57" i="7"/>
  <c r="O56" i="7"/>
  <c r="AH55" i="7"/>
  <c r="F55" i="7"/>
  <c r="K54" i="7"/>
  <c r="P53" i="7"/>
  <c r="U52" i="7"/>
  <c r="Z51" i="7"/>
  <c r="L51" i="7"/>
  <c r="Q50" i="7"/>
  <c r="V49" i="7"/>
  <c r="H49" i="7"/>
  <c r="M48" i="7"/>
  <c r="R47" i="7"/>
  <c r="D47" i="7"/>
  <c r="W46" i="7"/>
  <c r="N45" i="7"/>
  <c r="AG44" i="7"/>
  <c r="E44" i="7"/>
  <c r="J43" i="7"/>
  <c r="AC42" i="7"/>
  <c r="AH41" i="7"/>
  <c r="F41" i="7"/>
  <c r="Y40" i="7"/>
  <c r="AD39" i="7"/>
  <c r="B39" i="7"/>
  <c r="U38" i="7"/>
  <c r="G38" i="7"/>
  <c r="L37" i="7"/>
  <c r="Q36" i="7"/>
  <c r="V35" i="7"/>
  <c r="AA34" i="7"/>
  <c r="M34" i="7"/>
  <c r="R33" i="7"/>
  <c r="W32" i="7"/>
  <c r="I32" i="7"/>
  <c r="N31" i="7"/>
  <c r="S30" i="7"/>
  <c r="X29" i="7"/>
  <c r="AC28" i="7"/>
  <c r="AH27" i="7"/>
  <c r="T27" i="7"/>
  <c r="Y26" i="7"/>
  <c r="AD25" i="7"/>
  <c r="P25" i="7"/>
  <c r="U24" i="7"/>
  <c r="Z23" i="7"/>
  <c r="L23" i="7"/>
  <c r="Q22" i="7"/>
  <c r="V21" i="7"/>
  <c r="H21" i="7"/>
  <c r="M20" i="7"/>
  <c r="R19" i="7"/>
  <c r="D19" i="7"/>
  <c r="I18" i="7"/>
  <c r="N17" i="7"/>
  <c r="AG16" i="7"/>
  <c r="E16" i="7"/>
  <c r="J15" i="7"/>
  <c r="AC14" i="7"/>
  <c r="AH13" i="7"/>
  <c r="F13" i="7"/>
  <c r="Y12" i="7"/>
  <c r="AD11" i="7"/>
  <c r="B11" i="7"/>
  <c r="U10" i="7"/>
  <c r="G10" i="7"/>
  <c r="AE8" i="7"/>
  <c r="Q8" i="7"/>
  <c r="C8" i="7"/>
  <c r="AA6" i="7"/>
  <c r="M6" i="7"/>
  <c r="P199" i="7"/>
  <c r="AA167" i="7"/>
  <c r="AB163" i="7"/>
  <c r="M162" i="7"/>
  <c r="L161" i="7"/>
  <c r="M160" i="7"/>
  <c r="N159" i="7"/>
  <c r="M158" i="7"/>
  <c r="N157" i="7"/>
  <c r="O156" i="7"/>
  <c r="N155" i="7"/>
  <c r="O154" i="7"/>
  <c r="P153" i="7"/>
  <c r="O152" i="7"/>
  <c r="P151" i="7"/>
  <c r="Q150" i="7"/>
  <c r="P149" i="7"/>
  <c r="Q148" i="7"/>
  <c r="R147" i="7"/>
  <c r="Q146" i="7"/>
  <c r="R145" i="7"/>
  <c r="S144" i="7"/>
  <c r="R143" i="7"/>
  <c r="S142" i="7"/>
  <c r="T141" i="7"/>
  <c r="S140" i="7"/>
  <c r="T139" i="7"/>
  <c r="U138" i="7"/>
  <c r="T137" i="7"/>
  <c r="U136" i="7"/>
  <c r="V135" i="7"/>
  <c r="U134" i="7"/>
  <c r="V133" i="7"/>
  <c r="W132" i="7"/>
  <c r="V131" i="7"/>
  <c r="W130" i="7"/>
  <c r="X129" i="7"/>
  <c r="W128" i="7"/>
  <c r="X127" i="7"/>
  <c r="Y126" i="7"/>
  <c r="X125" i="7"/>
  <c r="Y124" i="7"/>
  <c r="Z123" i="7"/>
  <c r="Y122" i="7"/>
  <c r="Z121" i="7"/>
  <c r="AA120" i="7"/>
  <c r="Z119" i="7"/>
  <c r="J119" i="7"/>
  <c r="K118" i="7"/>
  <c r="AB117" i="7"/>
  <c r="K117" i="7"/>
  <c r="AA116" i="7"/>
  <c r="K116" i="7"/>
  <c r="L115" i="7"/>
  <c r="AC114" i="7"/>
  <c r="AB113" i="7"/>
  <c r="AC112" i="7"/>
  <c r="AD111" i="7"/>
  <c r="AC110" i="7"/>
  <c r="AD109" i="7"/>
  <c r="AE108" i="7"/>
  <c r="AD107" i="7"/>
  <c r="AE106" i="7"/>
  <c r="AF105" i="7"/>
  <c r="AE104" i="7"/>
  <c r="AF103" i="7"/>
  <c r="AG102" i="7"/>
  <c r="AF101" i="7"/>
  <c r="AG100" i="7"/>
  <c r="AH99" i="7"/>
  <c r="AG98" i="7"/>
  <c r="AH97" i="7"/>
  <c r="B97" i="7"/>
  <c r="AH95" i="7"/>
  <c r="S94" i="7"/>
  <c r="C94" i="7"/>
  <c r="B93" i="7"/>
  <c r="C92" i="7"/>
  <c r="D91" i="7"/>
  <c r="C90" i="7"/>
  <c r="D89" i="7"/>
  <c r="E88" i="7"/>
  <c r="D87" i="7"/>
  <c r="E86" i="7"/>
  <c r="H85" i="7"/>
  <c r="K84" i="7"/>
  <c r="N83" i="7"/>
  <c r="P82" i="7"/>
  <c r="S81" i="7"/>
  <c r="V80" i="7"/>
  <c r="Y79" i="7"/>
  <c r="AC78" i="7"/>
  <c r="AH77" i="7"/>
  <c r="F77" i="7"/>
  <c r="K76" i="7"/>
  <c r="P75" i="7"/>
  <c r="U74" i="7"/>
  <c r="Z73" i="7"/>
  <c r="AE72" i="7"/>
  <c r="Q72" i="7"/>
  <c r="V71" i="7"/>
  <c r="AA70" i="7"/>
  <c r="AF69" i="7"/>
  <c r="D69" i="7"/>
  <c r="I68" i="7"/>
  <c r="N67" i="7"/>
  <c r="S66" i="7"/>
  <c r="X65" i="7"/>
  <c r="AC64" i="7"/>
  <c r="AH63" i="7"/>
  <c r="F63" i="7"/>
  <c r="K62" i="7"/>
  <c r="P61" i="7"/>
  <c r="U60" i="7"/>
  <c r="L59" i="7"/>
  <c r="C58" i="7"/>
  <c r="H57" i="7"/>
  <c r="M56" i="7"/>
  <c r="R55" i="7"/>
  <c r="W54" i="7"/>
  <c r="AB53" i="7"/>
  <c r="AG52" i="7"/>
  <c r="E52" i="7"/>
  <c r="J51" i="7"/>
  <c r="O50" i="7"/>
  <c r="T49" i="7"/>
  <c r="Y48" i="7"/>
  <c r="AD47" i="7"/>
  <c r="B47" i="7"/>
  <c r="G46" i="7"/>
  <c r="L45" i="7"/>
  <c r="Q44" i="7"/>
  <c r="V43" i="7"/>
  <c r="AF41" i="7"/>
  <c r="D41" i="7"/>
  <c r="I40" i="7"/>
  <c r="N39" i="7"/>
  <c r="S38" i="7"/>
  <c r="X37" i="7"/>
  <c r="AC36" i="7"/>
  <c r="AH35" i="7"/>
  <c r="F35" i="7"/>
  <c r="AD33" i="7"/>
  <c r="U32" i="7"/>
  <c r="Z31" i="7"/>
  <c r="AE30" i="7"/>
  <c r="C30" i="7"/>
  <c r="M28" i="7"/>
  <c r="AF27" i="7"/>
  <c r="D27" i="7"/>
  <c r="I26" i="7"/>
  <c r="S24" i="7"/>
  <c r="X23" i="7"/>
  <c r="AC22" i="7"/>
  <c r="F21" i="7"/>
  <c r="K20" i="7"/>
  <c r="P19" i="7"/>
  <c r="U18" i="7"/>
  <c r="L17" i="7"/>
  <c r="Q16" i="7"/>
  <c r="H15" i="7"/>
  <c r="AF13" i="7"/>
  <c r="D13" i="7"/>
  <c r="I12" i="7"/>
  <c r="AG10" i="7"/>
  <c r="E10" i="7"/>
  <c r="AC8" i="7"/>
  <c r="T7" i="7"/>
  <c r="Y6" i="7"/>
  <c r="AJ273" i="8"/>
  <c r="AT250" i="8"/>
  <c r="AT243" i="8"/>
  <c r="S232" i="8"/>
  <c r="S216" i="8"/>
  <c r="S195" i="8"/>
  <c r="T192" i="8"/>
  <c r="AT173" i="8"/>
  <c r="S108" i="8"/>
  <c r="S311" i="8"/>
  <c r="T299" i="8"/>
  <c r="AJ252" i="8"/>
  <c r="AT251" i="8"/>
  <c r="AJ239" i="8"/>
  <c r="T234" i="8"/>
  <c r="T230" i="8"/>
  <c r="S222" i="8"/>
  <c r="AT210" i="8"/>
  <c r="S209" i="8"/>
  <c r="T191" i="8"/>
  <c r="S188" i="8"/>
  <c r="S178" i="8"/>
  <c r="AT158" i="8"/>
  <c r="AT149" i="8"/>
  <c r="AT143" i="8"/>
  <c r="AT128" i="8"/>
  <c r="AJ124" i="8"/>
  <c r="S111" i="8"/>
  <c r="AJ110" i="8"/>
  <c r="S107" i="8"/>
  <c r="AJ101" i="8"/>
  <c r="T94" i="8"/>
  <c r="AT93" i="8"/>
  <c r="T85" i="8"/>
  <c r="S75" i="8"/>
  <c r="S74" i="8"/>
  <c r="T73" i="8"/>
  <c r="S65" i="8"/>
  <c r="AT61" i="8"/>
  <c r="AJ55" i="8"/>
  <c r="T54" i="8"/>
  <c r="AT48" i="8"/>
  <c r="T42" i="8"/>
  <c r="S26" i="8"/>
  <c r="AT25" i="8"/>
  <c r="AJ19" i="8"/>
  <c r="S14" i="8"/>
  <c r="T11" i="8"/>
  <c r="AJ9" i="8"/>
  <c r="AG312" i="7"/>
  <c r="N312" i="7"/>
  <c r="AB311" i="7"/>
  <c r="I311" i="7"/>
  <c r="W310" i="7"/>
  <c r="C310" i="7"/>
  <c r="R309" i="7"/>
  <c r="AH308" i="7"/>
  <c r="P308" i="7"/>
  <c r="AE307" i="7"/>
  <c r="M307" i="7"/>
  <c r="AC306" i="7"/>
  <c r="K306" i="7"/>
  <c r="AA305" i="7"/>
  <c r="J305" i="7"/>
  <c r="Y304" i="7"/>
  <c r="V303" i="7"/>
  <c r="E303" i="7"/>
  <c r="R301" i="7"/>
  <c r="N299" i="7"/>
  <c r="Y296" i="7"/>
  <c r="AH292" i="7"/>
  <c r="AA289" i="7"/>
  <c r="U286" i="7"/>
  <c r="N283" i="7"/>
  <c r="Y280" i="7"/>
  <c r="AH276" i="7"/>
  <c r="J273" i="7"/>
  <c r="U270" i="7"/>
  <c r="O267" i="7"/>
  <c r="H264" i="7"/>
  <c r="AF259" i="7"/>
  <c r="W255" i="7"/>
  <c r="S251" i="7"/>
  <c r="D248" i="7"/>
  <c r="U244" i="7"/>
  <c r="E241" i="7"/>
  <c r="W237" i="7"/>
  <c r="H234" i="7"/>
  <c r="I231" i="7"/>
  <c r="J228" i="7"/>
  <c r="K225" i="7"/>
  <c r="L222" i="7"/>
  <c r="M219" i="7"/>
  <c r="AE214" i="7"/>
  <c r="P212" i="7"/>
  <c r="AF211" i="7"/>
  <c r="AF210" i="7"/>
  <c r="AG208" i="7"/>
  <c r="R206" i="7"/>
  <c r="R204" i="7"/>
  <c r="B202" i="7"/>
  <c r="S199" i="7"/>
  <c r="U197" i="7"/>
  <c r="E195" i="7"/>
  <c r="F192" i="7"/>
  <c r="X188" i="7"/>
  <c r="H185" i="7"/>
  <c r="I182" i="7"/>
  <c r="J179" i="7"/>
  <c r="K176" i="7"/>
  <c r="L173" i="7"/>
  <c r="M170" i="7"/>
  <c r="N167" i="7"/>
  <c r="AF164" i="7"/>
  <c r="AG161" i="7"/>
  <c r="AH158" i="7"/>
  <c r="B156" i="7"/>
  <c r="C153" i="7"/>
  <c r="T149" i="7"/>
  <c r="U146" i="7"/>
  <c r="F144" i="7"/>
  <c r="G141" i="7"/>
  <c r="X137" i="7"/>
  <c r="I135" i="7"/>
  <c r="Z132" i="7"/>
  <c r="J130" i="7"/>
  <c r="J128" i="7"/>
  <c r="L126" i="7"/>
  <c r="AC123" i="7"/>
  <c r="AC121" i="7"/>
  <c r="M119" i="7"/>
  <c r="O117" i="7"/>
  <c r="AE115" i="7"/>
  <c r="AF113" i="7"/>
  <c r="AG111" i="7"/>
  <c r="AG109" i="7"/>
  <c r="Q107" i="7"/>
  <c r="S105" i="7"/>
  <c r="B104" i="7"/>
  <c r="C102" i="7"/>
  <c r="D100" i="7"/>
  <c r="U97" i="7"/>
  <c r="U95" i="7"/>
  <c r="W93" i="7"/>
  <c r="W91" i="7"/>
  <c r="X88" i="7"/>
  <c r="H86" i="7"/>
  <c r="AF83" i="7"/>
  <c r="E82" i="7"/>
  <c r="AB79" i="7"/>
  <c r="W77" i="7"/>
  <c r="AG75" i="7"/>
  <c r="J74" i="7"/>
  <c r="T72" i="7"/>
  <c r="P70" i="7"/>
  <c r="Z68" i="7"/>
  <c r="C67" i="7"/>
  <c r="M65" i="7"/>
  <c r="D64" i="7"/>
  <c r="N62" i="7"/>
  <c r="X60" i="7"/>
  <c r="AH58" i="7"/>
  <c r="K57" i="7"/>
  <c r="G55" i="7"/>
  <c r="Q53" i="7"/>
  <c r="H52" i="7"/>
  <c r="R50" i="7"/>
  <c r="I49" i="7"/>
  <c r="S47" i="7"/>
  <c r="AC45" i="7"/>
  <c r="F44" i="7"/>
  <c r="P42" i="7"/>
  <c r="Z40" i="7"/>
  <c r="C39" i="7"/>
  <c r="M37" i="7"/>
  <c r="W35" i="7"/>
  <c r="AG33" i="7"/>
  <c r="J32" i="7"/>
  <c r="T30" i="7"/>
  <c r="AD28" i="7"/>
  <c r="G27" i="7"/>
  <c r="AE25" i="7"/>
  <c r="H24" i="7"/>
  <c r="AF22" i="7"/>
  <c r="I21" i="7"/>
  <c r="S19" i="7"/>
  <c r="AC17" i="7"/>
  <c r="F16" i="7"/>
  <c r="B14" i="7"/>
  <c r="AE11" i="7"/>
  <c r="AA9" i="7"/>
  <c r="W7" i="7"/>
  <c r="AA5" i="7" a="1"/>
  <c r="K173" i="7"/>
  <c r="AG106" i="7"/>
  <c r="G87" i="7"/>
  <c r="I80" i="7"/>
  <c r="M76" i="7"/>
  <c r="I74" i="7"/>
  <c r="E72" i="7"/>
  <c r="O70" i="7"/>
  <c r="K68" i="7"/>
  <c r="G66" i="7"/>
  <c r="C64" i="7"/>
  <c r="AF61" i="7"/>
  <c r="D61" i="7"/>
  <c r="N59" i="7"/>
  <c r="X57" i="7"/>
  <c r="T55" i="7"/>
  <c r="AD53" i="7"/>
  <c r="G52" i="7"/>
  <c r="C50" i="7"/>
  <c r="AF47" i="7"/>
  <c r="I46" i="7"/>
  <c r="S44" i="7"/>
  <c r="O42" i="7"/>
  <c r="K40" i="7"/>
  <c r="Z37" i="7"/>
  <c r="C36" i="7"/>
  <c r="AF33" i="7"/>
  <c r="AB31" i="7"/>
  <c r="E30" i="7"/>
  <c r="O28" i="7"/>
  <c r="K26" i="7"/>
  <c r="G24" i="7"/>
  <c r="C22" i="7"/>
  <c r="AF19" i="7"/>
  <c r="AB17" i="7"/>
  <c r="X15" i="7"/>
  <c r="T13" i="7"/>
  <c r="P11" i="7"/>
  <c r="L9" i="7"/>
  <c r="V7" i="7"/>
  <c r="R193" i="7"/>
  <c r="B95" i="7"/>
  <c r="AE58" i="7"/>
  <c r="M42" i="7"/>
  <c r="Y34" i="7"/>
  <c r="V29" i="7"/>
  <c r="AB25" i="7"/>
  <c r="O22" i="7"/>
  <c r="B19" i="7"/>
  <c r="C16" i="7"/>
  <c r="W12" i="7"/>
  <c r="J9" i="7"/>
  <c r="S295" i="8"/>
  <c r="T287" i="8"/>
  <c r="S254" i="8"/>
  <c r="S230" i="8"/>
  <c r="AJ215" i="8"/>
  <c r="T206" i="8"/>
  <c r="S191" i="8"/>
  <c r="T186" i="8"/>
  <c r="AT185" i="8"/>
  <c r="T179" i="8"/>
  <c r="AT168" i="8"/>
  <c r="AT162" i="8"/>
  <c r="S161" i="8"/>
  <c r="AT153" i="8"/>
  <c r="T141" i="8"/>
  <c r="T138" i="8"/>
  <c r="AJ136" i="8"/>
  <c r="AT131" i="8"/>
  <c r="T117" i="8"/>
  <c r="AT107" i="8"/>
  <c r="AJ104" i="8"/>
  <c r="S94" i="8"/>
  <c r="AT84" i="8"/>
  <c r="AJ78" i="8"/>
  <c r="S73" i="8"/>
  <c r="AT72" i="8"/>
  <c r="AT71" i="8"/>
  <c r="AJ66" i="8"/>
  <c r="AJ50" i="8"/>
  <c r="T49" i="8"/>
  <c r="S42" i="8"/>
  <c r="S38" i="8"/>
  <c r="AJ30" i="8"/>
  <c r="AT20" i="8"/>
  <c r="AJ14" i="8"/>
  <c r="S11" i="8"/>
  <c r="AF312" i="7"/>
  <c r="M312" i="7"/>
  <c r="AA311" i="7"/>
  <c r="H311" i="7"/>
  <c r="U310" i="7"/>
  <c r="B310" i="7"/>
  <c r="Q309" i="7"/>
  <c r="AG308" i="7"/>
  <c r="O308" i="7"/>
  <c r="AD307" i="7"/>
  <c r="L307" i="7"/>
  <c r="AA306" i="7"/>
  <c r="J306" i="7"/>
  <c r="Z305" i="7"/>
  <c r="I305" i="7"/>
  <c r="W304" i="7"/>
  <c r="E304" i="7"/>
  <c r="U303" i="7"/>
  <c r="D303" i="7"/>
  <c r="S302" i="7"/>
  <c r="B302" i="7"/>
  <c r="Q301" i="7"/>
  <c r="AF300" i="7"/>
  <c r="N300" i="7"/>
  <c r="AD299" i="7"/>
  <c r="M299" i="7"/>
  <c r="AC298" i="7"/>
  <c r="J298" i="7"/>
  <c r="Y297" i="7"/>
  <c r="H297" i="7"/>
  <c r="X296" i="7"/>
  <c r="F296" i="7"/>
  <c r="V295" i="7"/>
  <c r="D295" i="7"/>
  <c r="S294" i="7"/>
  <c r="AH293" i="7"/>
  <c r="Q293" i="7"/>
  <c r="AG292" i="7"/>
  <c r="P292" i="7"/>
  <c r="AD291" i="7"/>
  <c r="L291" i="7"/>
  <c r="AB290" i="7"/>
  <c r="K290" i="7"/>
  <c r="Z289" i="7"/>
  <c r="I289" i="7"/>
  <c r="X288" i="7"/>
  <c r="E288" i="7"/>
  <c r="U287" i="7"/>
  <c r="D287" i="7"/>
  <c r="T286" i="7"/>
  <c r="C286" i="7"/>
  <c r="Q285" i="7"/>
  <c r="AF284" i="7"/>
  <c r="O284" i="7"/>
  <c r="AD283" i="7"/>
  <c r="M283" i="7"/>
  <c r="AC282" i="7"/>
  <c r="K282" i="7"/>
  <c r="Y281" i="7"/>
  <c r="H281" i="7"/>
  <c r="X280" i="7"/>
  <c r="G280" i="7"/>
  <c r="V279" i="7"/>
  <c r="D279" i="7"/>
  <c r="S278" i="7"/>
  <c r="B278" i="7"/>
  <c r="Q277" i="7"/>
  <c r="AG276" i="7"/>
  <c r="P276" i="7"/>
  <c r="AE275" i="7"/>
  <c r="L275" i="7"/>
  <c r="AB274" i="7"/>
  <c r="K274" i="7"/>
  <c r="AA273" i="7"/>
  <c r="I273" i="7"/>
  <c r="X272" i="7"/>
  <c r="F272" i="7"/>
  <c r="V271" i="7"/>
  <c r="D271" i="7"/>
  <c r="T270" i="7"/>
  <c r="C270" i="7"/>
  <c r="R269" i="7"/>
  <c r="AF268" i="7"/>
  <c r="O268" i="7"/>
  <c r="AE267" i="7"/>
  <c r="N267" i="7"/>
  <c r="AC266" i="7"/>
  <c r="K266" i="7"/>
  <c r="Z265" i="7"/>
  <c r="H265" i="7"/>
  <c r="X264" i="7"/>
  <c r="G264" i="7"/>
  <c r="W263" i="7"/>
  <c r="D263" i="7"/>
  <c r="S262" i="7"/>
  <c r="B262" i="7"/>
  <c r="R261" i="7"/>
  <c r="AG260" i="7"/>
  <c r="P260" i="7"/>
  <c r="AE259" i="7"/>
  <c r="M259" i="7"/>
  <c r="AB258" i="7"/>
  <c r="K258" i="7"/>
  <c r="AA257" i="7"/>
  <c r="J257" i="7"/>
  <c r="X256" i="7"/>
  <c r="F256" i="7"/>
  <c r="V255" i="7"/>
  <c r="E255" i="7"/>
  <c r="T254" i="7"/>
  <c r="C254" i="7"/>
  <c r="R253" i="7"/>
  <c r="AG252" i="7"/>
  <c r="Q252" i="7"/>
  <c r="AH251" i="7"/>
  <c r="R251" i="7"/>
  <c r="B251" i="7"/>
  <c r="R250" i="7"/>
  <c r="AH249" i="7"/>
  <c r="R249" i="7"/>
  <c r="B249" i="7"/>
  <c r="S248" i="7"/>
  <c r="C248" i="7"/>
  <c r="S247" i="7"/>
  <c r="B247" i="7"/>
  <c r="S246" i="7"/>
  <c r="C246" i="7"/>
  <c r="T245" i="7"/>
  <c r="D245" i="7"/>
  <c r="T244" i="7"/>
  <c r="C244" i="7"/>
  <c r="T243" i="7"/>
  <c r="D243" i="7"/>
  <c r="U242" i="7"/>
  <c r="E242" i="7"/>
  <c r="U241" i="7"/>
  <c r="D241" i="7"/>
  <c r="U240" i="7"/>
  <c r="E240" i="7"/>
  <c r="V239" i="7"/>
  <c r="F239" i="7"/>
  <c r="V238" i="7"/>
  <c r="E238" i="7"/>
  <c r="V237" i="7"/>
  <c r="F237" i="7"/>
  <c r="W236" i="7"/>
  <c r="G236" i="7"/>
  <c r="W235" i="7"/>
  <c r="F235" i="7"/>
  <c r="W234" i="7"/>
  <c r="G234" i="7"/>
  <c r="X233" i="7"/>
  <c r="H233" i="7"/>
  <c r="X232" i="7"/>
  <c r="G232" i="7"/>
  <c r="X231" i="7"/>
  <c r="H231" i="7"/>
  <c r="Y230" i="7"/>
  <c r="I230" i="7"/>
  <c r="Y229" i="7"/>
  <c r="H229" i="7"/>
  <c r="Y228" i="7"/>
  <c r="I228" i="7"/>
  <c r="Z227" i="7"/>
  <c r="J227" i="7"/>
  <c r="Z226" i="7"/>
  <c r="I226" i="7"/>
  <c r="Z225" i="7"/>
  <c r="J225" i="7"/>
  <c r="AA224" i="7"/>
  <c r="K224" i="7"/>
  <c r="AA223" i="7"/>
  <c r="J223" i="7"/>
  <c r="AA222" i="7"/>
  <c r="K222" i="7"/>
  <c r="AB221" i="7"/>
  <c r="L221" i="7"/>
  <c r="AB220" i="7"/>
  <c r="K220" i="7"/>
  <c r="AB219" i="7"/>
  <c r="L219" i="7"/>
  <c r="AC218" i="7"/>
  <c r="M218" i="7"/>
  <c r="AC217" i="7"/>
  <c r="L217" i="7"/>
  <c r="AC216" i="7"/>
  <c r="M216" i="7"/>
  <c r="AD215" i="7"/>
  <c r="N215" i="7"/>
  <c r="AD214" i="7"/>
  <c r="M214" i="7"/>
  <c r="AD213" i="7"/>
  <c r="N213" i="7"/>
  <c r="AE212" i="7"/>
  <c r="O212" i="7"/>
  <c r="AE211" i="7"/>
  <c r="N211" i="7"/>
  <c r="AE210" i="7"/>
  <c r="O210" i="7"/>
  <c r="AF209" i="7"/>
  <c r="P209" i="7"/>
  <c r="AF208" i="7"/>
  <c r="O208" i="7"/>
  <c r="AF207" i="7"/>
  <c r="P207" i="7"/>
  <c r="AG206" i="7"/>
  <c r="Q206" i="7"/>
  <c r="AG205" i="7"/>
  <c r="P205" i="7"/>
  <c r="AG204" i="7"/>
  <c r="Q204" i="7"/>
  <c r="AH203" i="7"/>
  <c r="R203" i="7"/>
  <c r="AH202" i="7"/>
  <c r="Q202" i="7"/>
  <c r="AH201" i="7"/>
  <c r="R201" i="7"/>
  <c r="B201" i="7"/>
  <c r="S200" i="7"/>
  <c r="B200" i="7"/>
  <c r="R199" i="7"/>
  <c r="B199" i="7"/>
  <c r="S198" i="7"/>
  <c r="C198" i="7"/>
  <c r="T197" i="7"/>
  <c r="C197" i="7"/>
  <c r="S196" i="7"/>
  <c r="C196" i="7"/>
  <c r="T195" i="7"/>
  <c r="D195" i="7"/>
  <c r="U194" i="7"/>
  <c r="D194" i="7"/>
  <c r="T193" i="7"/>
  <c r="D193" i="7"/>
  <c r="U192" i="7"/>
  <c r="E192" i="7"/>
  <c r="V191" i="7"/>
  <c r="E191" i="7"/>
  <c r="U190" i="7"/>
  <c r="E190" i="7"/>
  <c r="V189" i="7"/>
  <c r="F189" i="7"/>
  <c r="W188" i="7"/>
  <c r="F188" i="7"/>
  <c r="V187" i="7"/>
  <c r="F187" i="7"/>
  <c r="W186" i="7"/>
  <c r="G186" i="7"/>
  <c r="X185" i="7"/>
  <c r="G185" i="7"/>
  <c r="W184" i="7"/>
  <c r="G184" i="7"/>
  <c r="X183" i="7"/>
  <c r="H183" i="7"/>
  <c r="Y182" i="7"/>
  <c r="H182" i="7"/>
  <c r="X181" i="7"/>
  <c r="H181" i="7"/>
  <c r="Y180" i="7"/>
  <c r="I180" i="7"/>
  <c r="Z179" i="7"/>
  <c r="I179" i="7"/>
  <c r="Y178" i="7"/>
  <c r="I178" i="7"/>
  <c r="J177" i="7"/>
  <c r="AA176" i="7"/>
  <c r="J176" i="7"/>
  <c r="Z175" i="7"/>
  <c r="J175" i="7"/>
  <c r="AA174" i="7"/>
  <c r="K174" i="7"/>
  <c r="AB173" i="7"/>
  <c r="AA172" i="7"/>
  <c r="K172" i="7"/>
  <c r="AB171" i="7"/>
  <c r="L171" i="7"/>
  <c r="AC170" i="7"/>
  <c r="L170" i="7"/>
  <c r="AB169" i="7"/>
  <c r="L169" i="7"/>
  <c r="AC168" i="7"/>
  <c r="M168" i="7"/>
  <c r="AD167" i="7"/>
  <c r="M167" i="7"/>
  <c r="AC166" i="7"/>
  <c r="AD165" i="7"/>
  <c r="N165" i="7"/>
  <c r="N163" i="7"/>
  <c r="O161" i="7"/>
  <c r="AG158" i="7"/>
  <c r="Q156" i="7"/>
  <c r="AH153" i="7"/>
  <c r="AH151" i="7"/>
  <c r="S149" i="7"/>
  <c r="D147" i="7"/>
  <c r="D145" i="7"/>
  <c r="D143" i="7"/>
  <c r="V140" i="7"/>
  <c r="G138" i="7"/>
  <c r="G136" i="7"/>
  <c r="G134" i="7"/>
  <c r="Y131" i="7"/>
  <c r="J129" i="7"/>
  <c r="J127" i="7"/>
  <c r="K124" i="7"/>
  <c r="AB121" i="7"/>
  <c r="L119" i="7"/>
  <c r="AD116" i="7"/>
  <c r="N115" i="7"/>
  <c r="N113" i="7"/>
  <c r="P111" i="7"/>
  <c r="Q108" i="7"/>
  <c r="R105" i="7"/>
  <c r="B103" i="7"/>
  <c r="S100" i="7"/>
  <c r="C98" i="7"/>
  <c r="T95" i="7"/>
  <c r="E93" i="7"/>
  <c r="W90" i="7"/>
  <c r="W88" i="7"/>
  <c r="J85" i="7"/>
  <c r="S82" i="7"/>
  <c r="AA79" i="7"/>
  <c r="H77" i="7"/>
  <c r="D75" i="7"/>
  <c r="AG72" i="7"/>
  <c r="AC70" i="7"/>
  <c r="Y68" i="7"/>
  <c r="B67" i="7"/>
  <c r="AE64" i="7"/>
  <c r="M62" i="7"/>
  <c r="R61" i="7"/>
  <c r="AB59" i="7"/>
  <c r="AC56" i="7"/>
  <c r="Y54" i="7"/>
  <c r="B53" i="7"/>
  <c r="AE50" i="7"/>
  <c r="AA48" i="7"/>
  <c r="AB45" i="7"/>
  <c r="X43" i="7"/>
  <c r="T41" i="7"/>
  <c r="P39" i="7"/>
  <c r="AE36" i="7"/>
  <c r="H35" i="7"/>
  <c r="D33" i="7"/>
  <c r="AG30" i="7"/>
  <c r="J29" i="7"/>
  <c r="F27" i="7"/>
  <c r="B25" i="7"/>
  <c r="AE22" i="7"/>
  <c r="AA20" i="7"/>
  <c r="W18" i="7"/>
  <c r="S16" i="7"/>
  <c r="O14" i="7"/>
  <c r="K12" i="7"/>
  <c r="Z9" i="7"/>
  <c r="H7" i="7"/>
  <c r="B191" i="7"/>
  <c r="R96" i="7"/>
  <c r="Z59" i="7"/>
  <c r="H43" i="7"/>
  <c r="K34" i="7"/>
  <c r="H29" i="7"/>
  <c r="N25" i="7"/>
  <c r="AH21" i="7"/>
  <c r="G18" i="7"/>
  <c r="AA14" i="7"/>
  <c r="N11" i="7"/>
  <c r="AH7" i="7"/>
  <c r="AJ296" i="8"/>
  <c r="S287" i="8"/>
  <c r="AJ274" i="8"/>
  <c r="AT228" i="8"/>
  <c r="AT196" i="8"/>
  <c r="S186" i="8"/>
  <c r="AJ183" i="8"/>
  <c r="S179" i="8"/>
  <c r="AJ171" i="8"/>
  <c r="T166" i="8"/>
  <c r="AT151" i="8"/>
  <c r="T147" i="8"/>
  <c r="S138" i="8"/>
  <c r="S132" i="8"/>
  <c r="S123" i="8"/>
  <c r="AJ122" i="8"/>
  <c r="AT116" i="8"/>
  <c r="AT113" i="8"/>
  <c r="AJ98" i="8"/>
  <c r="AT91" i="8"/>
  <c r="AJ86" i="8"/>
  <c r="AT83" i="8"/>
  <c r="AT82" i="8"/>
  <c r="AJ76" i="8"/>
  <c r="S62" i="8"/>
  <c r="S58" i="8"/>
  <c r="T53" i="8"/>
  <c r="AT47" i="8"/>
  <c r="T45" i="8"/>
  <c r="AT44" i="8"/>
  <c r="AJ34" i="8"/>
  <c r="T33" i="8"/>
  <c r="T29" i="8"/>
  <c r="AT28" i="8"/>
  <c r="AJ26" i="8"/>
  <c r="AT24" i="8"/>
  <c r="AJ11" i="8"/>
  <c r="AT10" i="8"/>
  <c r="AT7" i="8"/>
  <c r="AJ6" i="8"/>
  <c r="AE312" i="7"/>
  <c r="K312" i="7"/>
  <c r="Y311" i="7"/>
  <c r="F311" i="7"/>
  <c r="S310" i="7"/>
  <c r="AH309" i="7"/>
  <c r="P309" i="7"/>
  <c r="AE308" i="7"/>
  <c r="M308" i="7"/>
  <c r="AB307" i="7"/>
  <c r="K307" i="7"/>
  <c r="Z306" i="7"/>
  <c r="I306" i="7"/>
  <c r="Y305" i="7"/>
  <c r="G305" i="7"/>
  <c r="U304" i="7"/>
  <c r="D304" i="7"/>
  <c r="T303" i="7"/>
  <c r="C303" i="7"/>
  <c r="R302" i="7"/>
  <c r="AG301" i="7"/>
  <c r="O301" i="7"/>
  <c r="AE300" i="7"/>
  <c r="M300" i="7"/>
  <c r="AC299" i="7"/>
  <c r="L299" i="7"/>
  <c r="AA298" i="7"/>
  <c r="H298" i="7"/>
  <c r="X297" i="7"/>
  <c r="G297" i="7"/>
  <c r="W296" i="7"/>
  <c r="E296" i="7"/>
  <c r="T295" i="7"/>
  <c r="B295" i="7"/>
  <c r="Q294" i="7"/>
  <c r="AG293" i="7"/>
  <c r="P293" i="7"/>
  <c r="AF292" i="7"/>
  <c r="M292" i="7"/>
  <c r="AB291" i="7"/>
  <c r="K291" i="7"/>
  <c r="AA290" i="7"/>
  <c r="I290" i="7"/>
  <c r="Y289" i="7"/>
  <c r="G289" i="7"/>
  <c r="V288" i="7"/>
  <c r="D288" i="7"/>
  <c r="T287" i="7"/>
  <c r="C287" i="7"/>
  <c r="S286" i="7"/>
  <c r="AG285" i="7"/>
  <c r="O285" i="7"/>
  <c r="AE284" i="7"/>
  <c r="N284" i="7"/>
  <c r="AC283" i="7"/>
  <c r="L283" i="7"/>
  <c r="AA282" i="7"/>
  <c r="I282" i="7"/>
  <c r="X281" i="7"/>
  <c r="G281" i="7"/>
  <c r="W280" i="7"/>
  <c r="F280" i="7"/>
  <c r="T279" i="7"/>
  <c r="B279" i="7"/>
  <c r="R278" i="7"/>
  <c r="AH277" i="7"/>
  <c r="P277" i="7"/>
  <c r="AF276" i="7"/>
  <c r="N276" i="7"/>
  <c r="AB275" i="7"/>
  <c r="K275" i="7"/>
  <c r="AA274" i="7"/>
  <c r="J274" i="7"/>
  <c r="Z273" i="7"/>
  <c r="G273" i="7"/>
  <c r="V272" i="7"/>
  <c r="E272" i="7"/>
  <c r="T271" i="7"/>
  <c r="C271" i="7"/>
  <c r="S270" i="7"/>
  <c r="AH269" i="7"/>
  <c r="O269" i="7"/>
  <c r="AE268" i="7"/>
  <c r="N268" i="7"/>
  <c r="AD267" i="7"/>
  <c r="L267" i="7"/>
  <c r="AA266" i="7"/>
  <c r="I266" i="7"/>
  <c r="Y265" i="7"/>
  <c r="G265" i="7"/>
  <c r="W264" i="7"/>
  <c r="F264" i="7"/>
  <c r="U263" i="7"/>
  <c r="B263" i="7"/>
  <c r="R262" i="7"/>
  <c r="AH261" i="7"/>
  <c r="Q261" i="7"/>
  <c r="AF260" i="7"/>
  <c r="N260" i="7"/>
  <c r="AC259" i="7"/>
  <c r="L259" i="7"/>
  <c r="AA258" i="7"/>
  <c r="J258" i="7"/>
  <c r="Z257" i="7"/>
  <c r="H257" i="7"/>
  <c r="V256" i="7"/>
  <c r="E256" i="7"/>
  <c r="U255" i="7"/>
  <c r="D255" i="7"/>
  <c r="S254" i="7"/>
  <c r="AH253" i="7"/>
  <c r="P253" i="7"/>
  <c r="AF252" i="7"/>
  <c r="P252" i="7"/>
  <c r="AG251" i="7"/>
  <c r="Q251" i="7"/>
  <c r="AG250" i="7"/>
  <c r="P250" i="7"/>
  <c r="AG249" i="7"/>
  <c r="Q249" i="7"/>
  <c r="AH248" i="7"/>
  <c r="R248" i="7"/>
  <c r="AH247" i="7"/>
  <c r="Q247" i="7"/>
  <c r="AH246" i="7"/>
  <c r="R246" i="7"/>
  <c r="B246" i="7"/>
  <c r="S245" i="7"/>
  <c r="B245" i="7"/>
  <c r="R244" i="7"/>
  <c r="B244" i="7"/>
  <c r="S243" i="7"/>
  <c r="C243" i="7"/>
  <c r="T242" i="7"/>
  <c r="C242" i="7"/>
  <c r="S241" i="7"/>
  <c r="C241" i="7"/>
  <c r="T240" i="7"/>
  <c r="D240" i="7"/>
  <c r="U239" i="7"/>
  <c r="D239" i="7"/>
  <c r="T238" i="7"/>
  <c r="D238" i="7"/>
  <c r="U237" i="7"/>
  <c r="E237" i="7"/>
  <c r="V236" i="7"/>
  <c r="E236" i="7"/>
  <c r="U235" i="7"/>
  <c r="E235" i="7"/>
  <c r="V234" i="7"/>
  <c r="F234" i="7"/>
  <c r="W233" i="7"/>
  <c r="F233" i="7"/>
  <c r="V232" i="7"/>
  <c r="F232" i="7"/>
  <c r="W231" i="7"/>
  <c r="G231" i="7"/>
  <c r="X230" i="7"/>
  <c r="G230" i="7"/>
  <c r="W229" i="7"/>
  <c r="G229" i="7"/>
  <c r="X228" i="7"/>
  <c r="H228" i="7"/>
  <c r="Y227" i="7"/>
  <c r="H227" i="7"/>
  <c r="X226" i="7"/>
  <c r="H226" i="7"/>
  <c r="Y225" i="7"/>
  <c r="I225" i="7"/>
  <c r="Z224" i="7"/>
  <c r="I224" i="7"/>
  <c r="Y223" i="7"/>
  <c r="I223" i="7"/>
  <c r="Z222" i="7"/>
  <c r="J222" i="7"/>
  <c r="AA221" i="7"/>
  <c r="J221" i="7"/>
  <c r="Z220" i="7"/>
  <c r="J220" i="7"/>
  <c r="AA219" i="7"/>
  <c r="K219" i="7"/>
  <c r="AB218" i="7"/>
  <c r="K218" i="7"/>
  <c r="AA217" i="7"/>
  <c r="K217" i="7"/>
  <c r="AB216" i="7"/>
  <c r="L216" i="7"/>
  <c r="AC215" i="7"/>
  <c r="L215" i="7"/>
  <c r="AB214" i="7"/>
  <c r="L214" i="7"/>
  <c r="AC213" i="7"/>
  <c r="M213" i="7"/>
  <c r="AD212" i="7"/>
  <c r="M212" i="7"/>
  <c r="AC211" i="7"/>
  <c r="M211" i="7"/>
  <c r="AD210" i="7"/>
  <c r="N210" i="7"/>
  <c r="AE209" i="7"/>
  <c r="N209" i="7"/>
  <c r="AD208" i="7"/>
  <c r="N208" i="7"/>
  <c r="AE207" i="7"/>
  <c r="O207" i="7"/>
  <c r="AF206" i="7"/>
  <c r="O206" i="7"/>
  <c r="AE205" i="7"/>
  <c r="O205" i="7"/>
  <c r="AF204" i="7"/>
  <c r="P204" i="7"/>
  <c r="AG203" i="7"/>
  <c r="P203" i="7"/>
  <c r="AF202" i="7"/>
  <c r="P202" i="7"/>
  <c r="AG201" i="7"/>
  <c r="Q201" i="7"/>
  <c r="AH200" i="7"/>
  <c r="Q200" i="7"/>
  <c r="AG199" i="7"/>
  <c r="Q199" i="7"/>
  <c r="AH198" i="7"/>
  <c r="R198" i="7"/>
  <c r="B198" i="7"/>
  <c r="R197" i="7"/>
  <c r="AH196" i="7"/>
  <c r="R196" i="7"/>
  <c r="B196" i="7"/>
  <c r="S195" i="7"/>
  <c r="C195" i="7"/>
  <c r="S194" i="7"/>
  <c r="B194" i="7"/>
  <c r="S193" i="7"/>
  <c r="C193" i="7"/>
  <c r="T192" i="7"/>
  <c r="D192" i="7"/>
  <c r="T191" i="7"/>
  <c r="C191" i="7"/>
  <c r="T190" i="7"/>
  <c r="D190" i="7"/>
  <c r="U189" i="7"/>
  <c r="E189" i="7"/>
  <c r="U188" i="7"/>
  <c r="D188" i="7"/>
  <c r="U187" i="7"/>
  <c r="E187" i="7"/>
  <c r="V186" i="7"/>
  <c r="F186" i="7"/>
  <c r="V185" i="7"/>
  <c r="E185" i="7"/>
  <c r="V184" i="7"/>
  <c r="F184" i="7"/>
  <c r="W183" i="7"/>
  <c r="G183" i="7"/>
  <c r="W182" i="7"/>
  <c r="F182" i="7"/>
  <c r="W181" i="7"/>
  <c r="G181" i="7"/>
  <c r="X180" i="7"/>
  <c r="H180" i="7"/>
  <c r="X179" i="7"/>
  <c r="G179" i="7"/>
  <c r="X178" i="7"/>
  <c r="H178" i="7"/>
  <c r="Y177" i="7"/>
  <c r="I177" i="7"/>
  <c r="Y176" i="7"/>
  <c r="H176" i="7"/>
  <c r="Y175" i="7"/>
  <c r="I175" i="7"/>
  <c r="Z174" i="7"/>
  <c r="J174" i="7"/>
  <c r="Z173" i="7"/>
  <c r="I173" i="7"/>
  <c r="Z172" i="7"/>
  <c r="J172" i="7"/>
  <c r="AA171" i="7"/>
  <c r="K171" i="7"/>
  <c r="AA170" i="7"/>
  <c r="J170" i="7"/>
  <c r="AA169" i="7"/>
  <c r="K169" i="7"/>
  <c r="AB168" i="7"/>
  <c r="L168" i="7"/>
  <c r="AB167" i="7"/>
  <c r="K167" i="7"/>
  <c r="AB166" i="7"/>
  <c r="L166" i="7"/>
  <c r="AC165" i="7"/>
  <c r="M165" i="7"/>
  <c r="AC164" i="7"/>
  <c r="L164" i="7"/>
  <c r="AC163" i="7"/>
  <c r="M163" i="7"/>
  <c r="AD162" i="7"/>
  <c r="N162" i="7"/>
  <c r="AD161" i="7"/>
  <c r="M161" i="7"/>
  <c r="AD160" i="7"/>
  <c r="N160" i="7"/>
  <c r="AE159" i="7"/>
  <c r="O159" i="7"/>
  <c r="AE158" i="7"/>
  <c r="N158" i="7"/>
  <c r="AE157" i="7"/>
  <c r="O157" i="7"/>
  <c r="AF156" i="7"/>
  <c r="P156" i="7"/>
  <c r="AF155" i="7"/>
  <c r="O155" i="7"/>
  <c r="AF154" i="7"/>
  <c r="P154" i="7"/>
  <c r="AG153" i="7"/>
  <c r="Q153" i="7"/>
  <c r="AG152" i="7"/>
  <c r="P152" i="7"/>
  <c r="AG151" i="7"/>
  <c r="Q151" i="7"/>
  <c r="AH150" i="7"/>
  <c r="R150" i="7"/>
  <c r="AH149" i="7"/>
  <c r="Q149" i="7"/>
  <c r="AH148" i="7"/>
  <c r="R148" i="7"/>
  <c r="B148" i="7"/>
  <c r="S147" i="7"/>
  <c r="B147" i="7"/>
  <c r="R146" i="7"/>
  <c r="B146" i="7"/>
  <c r="S145" i="7"/>
  <c r="C145" i="7"/>
  <c r="T144" i="7"/>
  <c r="C144" i="7"/>
  <c r="S143" i="7"/>
  <c r="C143" i="7"/>
  <c r="T142" i="7"/>
  <c r="D142" i="7"/>
  <c r="U141" i="7"/>
  <c r="D141" i="7"/>
  <c r="T140" i="7"/>
  <c r="D140" i="7"/>
  <c r="U139" i="7"/>
  <c r="E139" i="7"/>
  <c r="V138" i="7"/>
  <c r="E138" i="7"/>
  <c r="U137" i="7"/>
  <c r="E137" i="7"/>
  <c r="V136" i="7"/>
  <c r="F136" i="7"/>
  <c r="W135" i="7"/>
  <c r="F135" i="7"/>
  <c r="V134" i="7"/>
  <c r="F134" i="7"/>
  <c r="W133" i="7"/>
  <c r="G133" i="7"/>
  <c r="X132" i="7"/>
  <c r="G132" i="7"/>
  <c r="W131" i="7"/>
  <c r="G131" i="7"/>
  <c r="X130" i="7"/>
  <c r="H130" i="7"/>
  <c r="Y129" i="7"/>
  <c r="H129" i="7"/>
  <c r="X128" i="7"/>
  <c r="H128" i="7"/>
  <c r="Y127" i="7"/>
  <c r="I127" i="7"/>
  <c r="Z126" i="7"/>
  <c r="I126" i="7"/>
  <c r="Y125" i="7"/>
  <c r="I125" i="7"/>
  <c r="Z124" i="7"/>
  <c r="J124" i="7"/>
  <c r="AA123" i="7"/>
  <c r="J123" i="7"/>
  <c r="Z122" i="7"/>
  <c r="J122" i="7"/>
  <c r="AA121" i="7"/>
  <c r="K121" i="7"/>
  <c r="AB120" i="7"/>
  <c r="K120" i="7"/>
  <c r="AA119" i="7"/>
  <c r="K119" i="7"/>
  <c r="AB118" i="7"/>
  <c r="L118" i="7"/>
  <c r="AC117" i="7"/>
  <c r="L117" i="7"/>
  <c r="AB116" i="7"/>
  <c r="L116" i="7"/>
  <c r="AC115" i="7"/>
  <c r="M115" i="7"/>
  <c r="AD114" i="7"/>
  <c r="M114" i="7"/>
  <c r="AC113" i="7"/>
  <c r="M113" i="7"/>
  <c r="AD112" i="7"/>
  <c r="N112" i="7"/>
  <c r="AE111" i="7"/>
  <c r="N111" i="7"/>
  <c r="AD110" i="7"/>
  <c r="N110" i="7"/>
  <c r="AE109" i="7"/>
  <c r="O109" i="7"/>
  <c r="AF108" i="7"/>
  <c r="O108" i="7"/>
  <c r="AE107" i="7"/>
  <c r="O107" i="7"/>
  <c r="AF106" i="7"/>
  <c r="P106" i="7"/>
  <c r="AG105" i="7"/>
  <c r="P105" i="7"/>
  <c r="AF104" i="7"/>
  <c r="P104" i="7"/>
  <c r="AG103" i="7"/>
  <c r="Q103" i="7"/>
  <c r="AH102" i="7"/>
  <c r="Q102" i="7"/>
  <c r="AG101" i="7"/>
  <c r="Q101" i="7"/>
  <c r="AH100" i="7"/>
  <c r="R100" i="7"/>
  <c r="B100" i="7"/>
  <c r="R99" i="7"/>
  <c r="AH98" i="7"/>
  <c r="R98" i="7"/>
  <c r="B98" i="7"/>
  <c r="S97" i="7"/>
  <c r="C97" i="7"/>
  <c r="S96" i="7"/>
  <c r="B96" i="7"/>
  <c r="S95" i="7"/>
  <c r="C95" i="7"/>
  <c r="T94" i="7"/>
  <c r="D94" i="7"/>
  <c r="T93" i="7"/>
  <c r="C93" i="7"/>
  <c r="T92" i="7"/>
  <c r="D92" i="7"/>
  <c r="U91" i="7"/>
  <c r="E91" i="7"/>
  <c r="U90" i="7"/>
  <c r="D90" i="7"/>
  <c r="U89" i="7"/>
  <c r="E89" i="7"/>
  <c r="V88" i="7"/>
  <c r="F88" i="7"/>
  <c r="V87" i="7"/>
  <c r="E87" i="7"/>
  <c r="V86" i="7"/>
  <c r="F86" i="7"/>
  <c r="X85" i="7"/>
  <c r="I85" i="7"/>
  <c r="AA84" i="7"/>
  <c r="L84" i="7"/>
  <c r="AD83" i="7"/>
  <c r="O83" i="7"/>
  <c r="AG82" i="7"/>
  <c r="R82" i="7"/>
  <c r="B82" i="7"/>
  <c r="T81" i="7"/>
  <c r="E81" i="7"/>
  <c r="W80" i="7"/>
  <c r="H80" i="7"/>
  <c r="Z79" i="7"/>
  <c r="K79" i="7"/>
  <c r="AD78" i="7"/>
  <c r="P78" i="7"/>
  <c r="B78" i="7"/>
  <c r="U77" i="7"/>
  <c r="G77" i="7"/>
  <c r="Z76" i="7"/>
  <c r="L76" i="7"/>
  <c r="AE75" i="7"/>
  <c r="Q75" i="7"/>
  <c r="C75" i="7"/>
  <c r="V74" i="7"/>
  <c r="H74" i="7"/>
  <c r="AA73" i="7"/>
  <c r="M73" i="7"/>
  <c r="AF72" i="7"/>
  <c r="R72" i="7"/>
  <c r="D72" i="7"/>
  <c r="W71" i="7"/>
  <c r="I71" i="7"/>
  <c r="AB70" i="7"/>
  <c r="N70" i="7"/>
  <c r="AG69" i="7"/>
  <c r="S69" i="7"/>
  <c r="E69" i="7"/>
  <c r="X68" i="7"/>
  <c r="J68" i="7"/>
  <c r="AC67" i="7"/>
  <c r="O67" i="7"/>
  <c r="AH66" i="7"/>
  <c r="T66" i="7"/>
  <c r="F66" i="7"/>
  <c r="Y65" i="7"/>
  <c r="K65" i="7"/>
  <c r="AD64" i="7"/>
  <c r="P64" i="7"/>
  <c r="B64" i="7"/>
  <c r="U63" i="7"/>
  <c r="G63" i="7"/>
  <c r="Z62" i="7"/>
  <c r="L62" i="7"/>
  <c r="AE61" i="7"/>
  <c r="Q61" i="7"/>
  <c r="C61" i="7"/>
  <c r="V60" i="7"/>
  <c r="H60" i="7"/>
  <c r="AA59" i="7"/>
  <c r="M59" i="7"/>
  <c r="AF58" i="7"/>
  <c r="R58" i="7"/>
  <c r="D58" i="7"/>
  <c r="W57" i="7"/>
  <c r="I57" i="7"/>
  <c r="AB56" i="7"/>
  <c r="N56" i="7"/>
  <c r="AG55" i="7"/>
  <c r="S55" i="7"/>
  <c r="E55" i="7"/>
  <c r="X54" i="7"/>
  <c r="J54" i="7"/>
  <c r="AC53" i="7"/>
  <c r="O53" i="7"/>
  <c r="AH52" i="7"/>
  <c r="T52" i="7"/>
  <c r="F52" i="7"/>
  <c r="Y51" i="7"/>
  <c r="K51" i="7"/>
  <c r="AD50" i="7"/>
  <c r="P50" i="7"/>
  <c r="B50" i="7"/>
  <c r="U49" i="7"/>
  <c r="G49" i="7"/>
  <c r="Z48" i="7"/>
  <c r="L48" i="7"/>
  <c r="AE47" i="7"/>
  <c r="Q47" i="7"/>
  <c r="C47" i="7"/>
  <c r="V46" i="7"/>
  <c r="H46" i="7"/>
  <c r="AA45" i="7"/>
  <c r="M45" i="7"/>
  <c r="AF44" i="7"/>
  <c r="R44" i="7"/>
  <c r="D44" i="7"/>
  <c r="W43" i="7"/>
  <c r="I43" i="7"/>
  <c r="AB42" i="7"/>
  <c r="N42" i="7"/>
  <c r="AG41" i="7"/>
  <c r="S41" i="7"/>
  <c r="E41" i="7"/>
  <c r="X40" i="7"/>
  <c r="J40" i="7"/>
  <c r="AC39" i="7"/>
  <c r="O39" i="7"/>
  <c r="AH38" i="7"/>
  <c r="T38" i="7"/>
  <c r="F38" i="7"/>
  <c r="Y37" i="7"/>
  <c r="K37" i="7"/>
  <c r="AD36" i="7"/>
  <c r="P36" i="7"/>
  <c r="B36" i="7"/>
  <c r="U35" i="7"/>
  <c r="G35" i="7"/>
  <c r="Z34" i="7"/>
  <c r="L34" i="7"/>
  <c r="AE33" i="7"/>
  <c r="Q33" i="7"/>
  <c r="C33" i="7"/>
  <c r="V32" i="7"/>
  <c r="H32" i="7"/>
  <c r="AA31" i="7"/>
  <c r="M31" i="7"/>
  <c r="AF30" i="7"/>
  <c r="R30" i="7"/>
  <c r="D30" i="7"/>
  <c r="W29" i="7"/>
  <c r="I29" i="7"/>
  <c r="AB28" i="7"/>
  <c r="N28" i="7"/>
  <c r="AG27" i="7"/>
  <c r="S27" i="7"/>
  <c r="E27" i="7"/>
  <c r="X26" i="7"/>
  <c r="J26" i="7"/>
  <c r="AC25" i="7"/>
  <c r="O25" i="7"/>
  <c r="AH24" i="7"/>
  <c r="T24" i="7"/>
  <c r="F24" i="7"/>
  <c r="Y23" i="7"/>
  <c r="K23" i="7"/>
  <c r="AD22" i="7"/>
  <c r="P22" i="7"/>
  <c r="B22" i="7"/>
  <c r="U21" i="7"/>
  <c r="G21" i="7"/>
  <c r="Z20" i="7"/>
  <c r="L20" i="7"/>
  <c r="AE19" i="7"/>
  <c r="Q19" i="7"/>
  <c r="C19" i="7"/>
  <c r="V18" i="7"/>
  <c r="H18" i="7"/>
  <c r="AA17" i="7"/>
  <c r="M17" i="7"/>
  <c r="AF16" i="7"/>
  <c r="R16" i="7"/>
  <c r="D16" i="7"/>
  <c r="W15" i="7"/>
  <c r="I15" i="7"/>
  <c r="AB14" i="7"/>
  <c r="N14" i="7"/>
  <c r="AG13" i="7"/>
  <c r="S13" i="7"/>
  <c r="E13" i="7"/>
  <c r="X12" i="7"/>
  <c r="J12" i="7"/>
  <c r="AC11" i="7"/>
  <c r="O11" i="7"/>
  <c r="AH10" i="7"/>
  <c r="T10" i="7"/>
  <c r="F10" i="7"/>
  <c r="Y9" i="7"/>
  <c r="K9" i="7"/>
  <c r="AD8" i="7"/>
  <c r="P8" i="7"/>
  <c r="B8" i="7"/>
  <c r="U7" i="7"/>
  <c r="G7" i="7"/>
  <c r="Z6" i="7"/>
  <c r="L6" i="7"/>
  <c r="AG5" i="7" a="1"/>
  <c r="Z5" i="7" a="1"/>
  <c r="S5" i="7" a="1"/>
  <c r="L5" i="7" a="1"/>
  <c r="E5" i="7" a="1"/>
  <c r="S292" i="8"/>
  <c r="AT271" i="8"/>
  <c r="AJ237" i="8"/>
  <c r="AJ224" i="8"/>
  <c r="T216" i="8"/>
  <c r="AJ213" i="8"/>
  <c r="AJ207" i="8"/>
  <c r="AT178" i="8"/>
  <c r="S166" i="8"/>
  <c r="AJ162" i="8"/>
  <c r="S159" i="8"/>
  <c r="AT147" i="8"/>
  <c r="T144" i="8"/>
  <c r="T135" i="8"/>
  <c r="S129" i="8"/>
  <c r="AT123" i="8"/>
  <c r="AT117" i="8"/>
  <c r="AJ106" i="8"/>
  <c r="AJ105" i="8"/>
  <c r="AJ97" i="8"/>
  <c r="AT90" i="8"/>
  <c r="S72" i="8"/>
  <c r="AJ65" i="8"/>
  <c r="AJ63" i="8"/>
  <c r="T61" i="8"/>
  <c r="S53" i="8"/>
  <c r="AT52" i="8"/>
  <c r="AJ38" i="8"/>
  <c r="T37" i="8"/>
  <c r="S33" i="8"/>
  <c r="S29" i="8"/>
  <c r="T25" i="8"/>
  <c r="T18" i="8"/>
  <c r="S8" i="8"/>
  <c r="AC312" i="7"/>
  <c r="J312" i="7"/>
  <c r="X311" i="7"/>
  <c r="E311" i="7"/>
  <c r="R310" i="7"/>
  <c r="AG309" i="7"/>
  <c r="O309" i="7"/>
  <c r="AD308" i="7"/>
  <c r="L308" i="7"/>
  <c r="AA307" i="7"/>
  <c r="J307" i="7"/>
  <c r="Y306" i="7"/>
  <c r="H306" i="7"/>
  <c r="X305" i="7"/>
  <c r="F305" i="7"/>
  <c r="T304" i="7"/>
  <c r="C304" i="7"/>
  <c r="S303" i="7"/>
  <c r="B303" i="7"/>
  <c r="Q302" i="7"/>
  <c r="AF301" i="7"/>
  <c r="N301" i="7"/>
  <c r="AC300" i="7"/>
  <c r="L300" i="7"/>
  <c r="AB299" i="7"/>
  <c r="K299" i="7"/>
  <c r="Y298" i="7"/>
  <c r="G298" i="7"/>
  <c r="W297" i="7"/>
  <c r="F297" i="7"/>
  <c r="U296" i="7"/>
  <c r="D296" i="7"/>
  <c r="S295" i="7"/>
  <c r="AH294" i="7"/>
  <c r="P294" i="7"/>
  <c r="AF293" i="7"/>
  <c r="O293" i="7"/>
  <c r="AE292" i="7"/>
  <c r="L292" i="7"/>
  <c r="AA291" i="7"/>
  <c r="J291" i="7"/>
  <c r="Z290" i="7"/>
  <c r="H290" i="7"/>
  <c r="X289" i="7"/>
  <c r="F289" i="7"/>
  <c r="U288" i="7"/>
  <c r="C288" i="7"/>
  <c r="S287" i="7"/>
  <c r="B287" i="7"/>
  <c r="R286" i="7"/>
  <c r="AF285" i="7"/>
  <c r="N285" i="7"/>
  <c r="AD284" i="7"/>
  <c r="M284" i="7"/>
  <c r="AB283" i="7"/>
  <c r="K283" i="7"/>
  <c r="Z282" i="7"/>
  <c r="G282" i="7"/>
  <c r="W281" i="7"/>
  <c r="F281" i="7"/>
  <c r="V280" i="7"/>
  <c r="E280" i="7"/>
  <c r="S279" i="7"/>
  <c r="AH278" i="7"/>
  <c r="Q278" i="7"/>
  <c r="AF277" i="7"/>
  <c r="O277" i="7"/>
  <c r="AE276" i="7"/>
  <c r="M276" i="7"/>
  <c r="AA275" i="7"/>
  <c r="J275" i="7"/>
  <c r="Z274" i="7"/>
  <c r="I274" i="7"/>
  <c r="X273" i="7"/>
  <c r="F273" i="7"/>
  <c r="U272" i="7"/>
  <c r="D272" i="7"/>
  <c r="S271" i="7"/>
  <c r="B271" i="7"/>
  <c r="R270" i="7"/>
  <c r="AG269" i="7"/>
  <c r="N269" i="7"/>
  <c r="AD268" i="7"/>
  <c r="M268" i="7"/>
  <c r="AC267" i="7"/>
  <c r="K267" i="7"/>
  <c r="Z266" i="7"/>
  <c r="H266" i="7"/>
  <c r="X265" i="7"/>
  <c r="F265" i="7"/>
  <c r="V264" i="7"/>
  <c r="E264" i="7"/>
  <c r="T263" i="7"/>
  <c r="AH262" i="7"/>
  <c r="Q262" i="7"/>
  <c r="AG261" i="7"/>
  <c r="P261" i="7"/>
  <c r="AE260" i="7"/>
  <c r="M260" i="7"/>
  <c r="AB259" i="7"/>
  <c r="J259" i="7"/>
  <c r="Z258" i="7"/>
  <c r="I258" i="7"/>
  <c r="Y257" i="7"/>
  <c r="F257" i="7"/>
  <c r="U256" i="7"/>
  <c r="D256" i="7"/>
  <c r="T255" i="7"/>
  <c r="B255" i="7"/>
  <c r="R254" i="7"/>
  <c r="AG253" i="7"/>
  <c r="O253" i="7"/>
  <c r="AE252" i="7"/>
  <c r="O252" i="7"/>
  <c r="AF251" i="7"/>
  <c r="P251" i="7"/>
  <c r="AF250" i="7"/>
  <c r="O250" i="7"/>
  <c r="AF249" i="7"/>
  <c r="P249" i="7"/>
  <c r="AG248" i="7"/>
  <c r="Q248" i="7"/>
  <c r="AG247" i="7"/>
  <c r="P247" i="7"/>
  <c r="AG246" i="7"/>
  <c r="Q246" i="7"/>
  <c r="AH245" i="7"/>
  <c r="R245" i="7"/>
  <c r="AH244" i="7"/>
  <c r="Q244" i="7"/>
  <c r="AH243" i="7"/>
  <c r="R243" i="7"/>
  <c r="B243" i="7"/>
  <c r="S242" i="7"/>
  <c r="B242" i="7"/>
  <c r="R241" i="7"/>
  <c r="B241" i="7"/>
  <c r="S240" i="7"/>
  <c r="C240" i="7"/>
  <c r="T239" i="7"/>
  <c r="C239" i="7"/>
  <c r="S238" i="7"/>
  <c r="C238" i="7"/>
  <c r="T237" i="7"/>
  <c r="D237" i="7"/>
  <c r="U236" i="7"/>
  <c r="D236" i="7"/>
  <c r="T235" i="7"/>
  <c r="D235" i="7"/>
  <c r="U234" i="7"/>
  <c r="E234" i="7"/>
  <c r="V233" i="7"/>
  <c r="E233" i="7"/>
  <c r="U232" i="7"/>
  <c r="E232" i="7"/>
  <c r="V231" i="7"/>
  <c r="F231" i="7"/>
  <c r="W230" i="7"/>
  <c r="F230" i="7"/>
  <c r="V229" i="7"/>
  <c r="F229" i="7"/>
  <c r="W228" i="7"/>
  <c r="G228" i="7"/>
  <c r="X227" i="7"/>
  <c r="G227" i="7"/>
  <c r="W226" i="7"/>
  <c r="G226" i="7"/>
  <c r="X225" i="7"/>
  <c r="H225" i="7"/>
  <c r="Y224" i="7"/>
  <c r="H224" i="7"/>
  <c r="X223" i="7"/>
  <c r="H223" i="7"/>
  <c r="Y222" i="7"/>
  <c r="I222" i="7"/>
  <c r="Z221" i="7"/>
  <c r="I221" i="7"/>
  <c r="Y220" i="7"/>
  <c r="I220" i="7"/>
  <c r="Z219" i="7"/>
  <c r="J219" i="7"/>
  <c r="AA218" i="7"/>
  <c r="J218" i="7"/>
  <c r="Z217" i="7"/>
  <c r="J217" i="7"/>
  <c r="AA216" i="7"/>
  <c r="K216" i="7"/>
  <c r="AB215" i="7"/>
  <c r="K215" i="7"/>
  <c r="AA214" i="7"/>
  <c r="K214" i="7"/>
  <c r="AB213" i="7"/>
  <c r="L213" i="7"/>
  <c r="AC212" i="7"/>
  <c r="L212" i="7"/>
  <c r="AB211" i="7"/>
  <c r="L211" i="7"/>
  <c r="AC210" i="7"/>
  <c r="M210" i="7"/>
  <c r="AD209" i="7"/>
  <c r="M209" i="7"/>
  <c r="AC208" i="7"/>
  <c r="M208" i="7"/>
  <c r="AD207" i="7"/>
  <c r="N207" i="7"/>
  <c r="AE206" i="7"/>
  <c r="N206" i="7"/>
  <c r="AD205" i="7"/>
  <c r="N205" i="7"/>
  <c r="AE204" i="7"/>
  <c r="O204" i="7"/>
  <c r="AF203" i="7"/>
  <c r="O203" i="7"/>
  <c r="AE202" i="7"/>
  <c r="O202" i="7"/>
  <c r="AF201" i="7"/>
  <c r="P201" i="7"/>
  <c r="AG200" i="7"/>
  <c r="P200" i="7"/>
  <c r="AF199" i="7"/>
  <c r="AG198" i="7"/>
  <c r="Q198" i="7"/>
  <c r="AH197" i="7"/>
  <c r="Q197" i="7"/>
  <c r="AG196" i="7"/>
  <c r="Q196" i="7"/>
  <c r="AH195" i="7"/>
  <c r="R195" i="7"/>
  <c r="B195" i="7"/>
  <c r="R194" i="7"/>
  <c r="AH193" i="7"/>
  <c r="B193" i="7"/>
  <c r="S192" i="7"/>
  <c r="C192" i="7"/>
  <c r="S191" i="7"/>
  <c r="S190" i="7"/>
  <c r="C190" i="7"/>
  <c r="T189" i="7"/>
  <c r="D189" i="7"/>
  <c r="T188" i="7"/>
  <c r="C188" i="7"/>
  <c r="T187" i="7"/>
  <c r="D187" i="7"/>
  <c r="U186" i="7"/>
  <c r="E186" i="7"/>
  <c r="U185" i="7"/>
  <c r="D185" i="7"/>
  <c r="U184" i="7"/>
  <c r="E184" i="7"/>
  <c r="V183" i="7"/>
  <c r="F183" i="7"/>
  <c r="V182" i="7"/>
  <c r="E182" i="7"/>
  <c r="V181" i="7"/>
  <c r="F181" i="7"/>
  <c r="W180" i="7"/>
  <c r="G180" i="7"/>
  <c r="W179" i="7"/>
  <c r="F179" i="7"/>
  <c r="W178" i="7"/>
  <c r="G178" i="7"/>
  <c r="X177" i="7"/>
  <c r="H177" i="7"/>
  <c r="X176" i="7"/>
  <c r="G176" i="7"/>
  <c r="X175" i="7"/>
  <c r="H175" i="7"/>
  <c r="Y174" i="7"/>
  <c r="I174" i="7"/>
  <c r="Y173" i="7"/>
  <c r="H173" i="7"/>
  <c r="Y172" i="7"/>
  <c r="I172" i="7"/>
  <c r="Z171" i="7"/>
  <c r="J171" i="7"/>
  <c r="Z170" i="7"/>
  <c r="I170" i="7"/>
  <c r="Z169" i="7"/>
  <c r="J169" i="7"/>
  <c r="AA168" i="7"/>
  <c r="K168" i="7"/>
  <c r="J167" i="7"/>
  <c r="AA166" i="7"/>
  <c r="K166" i="7"/>
  <c r="AB165" i="7"/>
  <c r="L165" i="7"/>
  <c r="AB164" i="7"/>
  <c r="K164" i="7"/>
  <c r="L163" i="7"/>
  <c r="AC162" i="7"/>
  <c r="AC161" i="7"/>
  <c r="AC160" i="7"/>
  <c r="AD159" i="7"/>
  <c r="AD158" i="7"/>
  <c r="AD157" i="7"/>
  <c r="AE156" i="7"/>
  <c r="AE155" i="7"/>
  <c r="AE154" i="7"/>
  <c r="AF153" i="7"/>
  <c r="AF152" i="7"/>
  <c r="AF151" i="7"/>
  <c r="AG150" i="7"/>
  <c r="AG149" i="7"/>
  <c r="AG148" i="7"/>
  <c r="AH147" i="7"/>
  <c r="AH146" i="7"/>
  <c r="AH145" i="7"/>
  <c r="B145" i="7"/>
  <c r="B144" i="7"/>
  <c r="B143" i="7"/>
  <c r="C142" i="7"/>
  <c r="C141" i="7"/>
  <c r="C140" i="7"/>
  <c r="D139" i="7"/>
  <c r="D138" i="7"/>
  <c r="D137" i="7"/>
  <c r="E136" i="7"/>
  <c r="E135" i="7"/>
  <c r="E134" i="7"/>
  <c r="F133" i="7"/>
  <c r="F132" i="7"/>
  <c r="F131" i="7"/>
  <c r="G130" i="7"/>
  <c r="G129" i="7"/>
  <c r="G128" i="7"/>
  <c r="H127" i="7"/>
  <c r="H126" i="7"/>
  <c r="H125" i="7"/>
  <c r="I124" i="7"/>
  <c r="I123" i="7"/>
  <c r="I122" i="7"/>
  <c r="J121" i="7"/>
  <c r="J120" i="7"/>
  <c r="AA118" i="7"/>
  <c r="AB115" i="7"/>
  <c r="L114" i="7"/>
  <c r="L113" i="7"/>
  <c r="M112" i="7"/>
  <c r="M111" i="7"/>
  <c r="M110" i="7"/>
  <c r="N109" i="7"/>
  <c r="N108" i="7"/>
  <c r="N107" i="7"/>
  <c r="O106" i="7"/>
  <c r="O105" i="7"/>
  <c r="O104" i="7"/>
  <c r="P103" i="7"/>
  <c r="P102" i="7"/>
  <c r="P101" i="7"/>
  <c r="Q100" i="7"/>
  <c r="Q99" i="7"/>
  <c r="Q98" i="7"/>
  <c r="R97" i="7"/>
  <c r="R95" i="7"/>
  <c r="S93" i="7"/>
  <c r="S92" i="7"/>
  <c r="T91" i="7"/>
  <c r="T90" i="7"/>
  <c r="T89" i="7"/>
  <c r="U88" i="7"/>
  <c r="U87" i="7"/>
  <c r="U86" i="7"/>
  <c r="W85" i="7"/>
  <c r="Z84" i="7"/>
  <c r="AC83" i="7"/>
  <c r="AF82" i="7"/>
  <c r="AH81" i="7"/>
  <c r="D81" i="7"/>
  <c r="G80" i="7"/>
  <c r="J79" i="7"/>
  <c r="O78" i="7"/>
  <c r="T77" i="7"/>
  <c r="Y76" i="7"/>
  <c r="AD75" i="7"/>
  <c r="B75" i="7"/>
  <c r="G74" i="7"/>
  <c r="L73" i="7"/>
  <c r="C72" i="7"/>
  <c r="H71" i="7"/>
  <c r="M70" i="7"/>
  <c r="R69" i="7"/>
  <c r="W68" i="7"/>
  <c r="AB67" i="7"/>
  <c r="AG66" i="7"/>
  <c r="E66" i="7"/>
  <c r="J65" i="7"/>
  <c r="O64" i="7"/>
  <c r="T63" i="7"/>
  <c r="Y62" i="7"/>
  <c r="AD61" i="7"/>
  <c r="B61" i="7"/>
  <c r="G60" i="7"/>
  <c r="Q58" i="7"/>
  <c r="V57" i="7"/>
  <c r="AA56" i="7"/>
  <c r="AF55" i="7"/>
  <c r="D55" i="7"/>
  <c r="I54" i="7"/>
  <c r="N53" i="7"/>
  <c r="S52" i="7"/>
  <c r="X51" i="7"/>
  <c r="AC50" i="7"/>
  <c r="AH49" i="7"/>
  <c r="F49" i="7"/>
  <c r="K48" i="7"/>
  <c r="P47" i="7"/>
  <c r="U46" i="7"/>
  <c r="Z45" i="7"/>
  <c r="AE44" i="7"/>
  <c r="C44" i="7"/>
  <c r="AA42" i="7"/>
  <c r="R41" i="7"/>
  <c r="W40" i="7"/>
  <c r="AB39" i="7"/>
  <c r="AG38" i="7"/>
  <c r="E38" i="7"/>
  <c r="J37" i="7"/>
  <c r="O36" i="7"/>
  <c r="T35" i="7"/>
  <c r="P33" i="7"/>
  <c r="B33" i="7"/>
  <c r="G32" i="7"/>
  <c r="L31" i="7"/>
  <c r="Q30" i="7"/>
  <c r="AA28" i="7"/>
  <c r="R27" i="7"/>
  <c r="W26" i="7"/>
  <c r="AG24" i="7"/>
  <c r="E24" i="7"/>
  <c r="J23" i="7"/>
  <c r="T21" i="7"/>
  <c r="Y20" i="7"/>
  <c r="AD19" i="7"/>
  <c r="Z17" i="7"/>
  <c r="AE16" i="7"/>
  <c r="V15" i="7"/>
  <c r="M14" i="7"/>
  <c r="R13" i="7"/>
  <c r="AB11" i="7"/>
  <c r="S10" i="7"/>
  <c r="X9" i="7"/>
  <c r="O8" i="7"/>
  <c r="F7" i="7"/>
  <c r="K6" i="7"/>
  <c r="AT264" i="8"/>
  <c r="S246" i="8"/>
  <c r="T157" i="8"/>
  <c r="T152" i="8"/>
  <c r="AT144" i="8"/>
  <c r="AT141" i="8"/>
  <c r="AT108" i="8"/>
  <c r="AT305" i="8"/>
  <c r="AJ297" i="8"/>
  <c r="AJ281" i="8"/>
  <c r="AJ227" i="8"/>
  <c r="AJ219" i="8"/>
  <c r="AJ218" i="8"/>
  <c r="AJ184" i="8"/>
  <c r="AJ172" i="8"/>
  <c r="S167" i="8"/>
  <c r="AT159" i="8"/>
  <c r="T139" i="8"/>
  <c r="AT129" i="8"/>
  <c r="T106" i="8"/>
  <c r="AT104" i="8"/>
  <c r="T86" i="8"/>
  <c r="AT80" i="8"/>
  <c r="S68" i="8"/>
  <c r="T66" i="8"/>
  <c r="S56" i="8"/>
  <c r="AJ53" i="8"/>
  <c r="S47" i="8"/>
  <c r="AT46" i="8"/>
  <c r="S44" i="8"/>
  <c r="S36" i="8"/>
  <c r="T31" i="8"/>
  <c r="S18" i="8"/>
  <c r="AJ16" i="8"/>
  <c r="AU5" i="8" a="1"/>
  <c r="G312" i="7"/>
  <c r="N311" i="7"/>
  <c r="O310" i="7"/>
  <c r="U309" i="7"/>
  <c r="X308" i="7"/>
  <c r="AH307" i="7"/>
  <c r="D307" i="7"/>
  <c r="G306" i="7"/>
  <c r="O305" i="7"/>
  <c r="R304" i="7"/>
  <c r="AA303" i="7"/>
  <c r="AD302" i="7"/>
  <c r="G302" i="7"/>
  <c r="I301" i="7"/>
  <c r="R300" i="7"/>
  <c r="T299" i="7"/>
  <c r="W298" i="7"/>
  <c r="AH297" i="7"/>
  <c r="D297" i="7"/>
  <c r="L296" i="7"/>
  <c r="O295" i="7"/>
  <c r="Y294" i="7"/>
  <c r="AB293" i="7"/>
  <c r="C293" i="7"/>
  <c r="F292" i="7"/>
  <c r="I291" i="7"/>
  <c r="R290" i="7"/>
  <c r="U289" i="7"/>
  <c r="AD288" i="7"/>
  <c r="AG287" i="7"/>
  <c r="H287" i="7"/>
  <c r="K286" i="7"/>
  <c r="V285" i="7"/>
  <c r="X284" i="7"/>
  <c r="AA283" i="7"/>
  <c r="B283" i="7"/>
  <c r="E282" i="7"/>
  <c r="O281" i="7"/>
  <c r="Q280" i="7"/>
  <c r="AA279" i="7"/>
  <c r="AD278" i="7"/>
  <c r="E278" i="7"/>
  <c r="H277" i="7"/>
  <c r="K276" i="7"/>
  <c r="U275" i="7"/>
  <c r="X274" i="7"/>
  <c r="AF273" i="7"/>
  <c r="B273" i="7"/>
  <c r="L272" i="7"/>
  <c r="O271" i="7"/>
  <c r="AT298" i="8"/>
  <c r="AT295" i="8"/>
  <c r="AT253" i="8"/>
  <c r="S238" i="8"/>
  <c r="S210" i="8"/>
  <c r="T204" i="8"/>
  <c r="T199" i="8"/>
  <c r="AJ179" i="8"/>
  <c r="S177" i="8"/>
  <c r="T174" i="8"/>
  <c r="AJ128" i="8"/>
  <c r="T114" i="8"/>
  <c r="T110" i="8"/>
  <c r="S106" i="8"/>
  <c r="S103" i="8"/>
  <c r="AJ94" i="8"/>
  <c r="AJ79" i="8"/>
  <c r="T69" i="8"/>
  <c r="S66" i="8"/>
  <c r="AT58" i="8"/>
  <c r="S52" i="8"/>
  <c r="AT51" i="8"/>
  <c r="T51" i="8"/>
  <c r="AT31" i="8"/>
  <c r="S31" i="8"/>
  <c r="AT17" i="8"/>
  <c r="AJ13" i="8"/>
  <c r="E312" i="7"/>
  <c r="M311" i="7"/>
  <c r="N310" i="7"/>
  <c r="T309" i="7"/>
  <c r="W308" i="7"/>
  <c r="Z307" i="7"/>
  <c r="C307" i="7"/>
  <c r="F306" i="7"/>
  <c r="N305" i="7"/>
  <c r="Q304" i="7"/>
  <c r="Z303" i="7"/>
  <c r="AC302" i="7"/>
  <c r="E302" i="7"/>
  <c r="H301" i="7"/>
  <c r="K300" i="7"/>
  <c r="S299" i="7"/>
  <c r="V298" i="7"/>
  <c r="AG297" i="7"/>
  <c r="B297" i="7"/>
  <c r="K296" i="7"/>
  <c r="N295" i="7"/>
  <c r="W294" i="7"/>
  <c r="Z293" i="7"/>
  <c r="AC292" i="7"/>
  <c r="E292" i="7"/>
  <c r="H291" i="7"/>
  <c r="P290" i="7"/>
  <c r="S289" i="7"/>
  <c r="AC288" i="7"/>
  <c r="AF287" i="7"/>
  <c r="G287" i="7"/>
  <c r="J286" i="7"/>
  <c r="M285" i="7"/>
  <c r="W284" i="7"/>
  <c r="Z283" i="7"/>
  <c r="AH282" i="7"/>
  <c r="D282" i="7"/>
  <c r="N281" i="7"/>
  <c r="P280" i="7"/>
  <c r="Z279" i="7"/>
  <c r="AC278" i="7"/>
  <c r="AE277" i="7"/>
  <c r="G277" i="7"/>
  <c r="I276" i="7"/>
  <c r="T275" i="7"/>
  <c r="W274" i="7"/>
  <c r="AE273" i="7"/>
  <c r="AH272" i="7"/>
  <c r="J272" i="7"/>
  <c r="M271" i="7"/>
  <c r="P270" i="7"/>
  <c r="Y269" i="7"/>
  <c r="AB268" i="7"/>
  <c r="C268" i="7"/>
  <c r="F267" i="7"/>
  <c r="P266" i="7"/>
  <c r="S265" i="7"/>
  <c r="AA264" i="7"/>
  <c r="AD263" i="7"/>
  <c r="AG262" i="7"/>
  <c r="K262" i="7"/>
  <c r="M261" i="7"/>
  <c r="V260" i="7"/>
  <c r="X259" i="7"/>
  <c r="AH258" i="7"/>
  <c r="D258" i="7"/>
  <c r="M257" i="7"/>
  <c r="P256" i="7"/>
  <c r="S255" i="7"/>
  <c r="AA254" i="7"/>
  <c r="AD253" i="7"/>
  <c r="G253" i="7"/>
  <c r="L252" i="7"/>
  <c r="V251" i="7"/>
  <c r="AA250" i="7"/>
  <c r="E250" i="7"/>
  <c r="J249" i="7"/>
  <c r="O248" i="7"/>
  <c r="Z247" i="7"/>
  <c r="AE246" i="7"/>
  <c r="H246" i="7"/>
  <c r="M245" i="7"/>
  <c r="Y244" i="7"/>
  <c r="AD243" i="7"/>
  <c r="G243" i="7"/>
  <c r="L242" i="7"/>
  <c r="Q241" i="7"/>
  <c r="AC240" i="7"/>
  <c r="AH239" i="7"/>
  <c r="K239" i="7"/>
  <c r="P238" i="7"/>
  <c r="AA237" i="7"/>
  <c r="AF236" i="7"/>
  <c r="J236" i="7"/>
  <c r="O235" i="7"/>
  <c r="T234" i="7"/>
  <c r="AD233" i="7"/>
  <c r="B233" i="7"/>
  <c r="N232" i="7"/>
  <c r="S231" i="7"/>
  <c r="AC230" i="7"/>
  <c r="AH229" i="7"/>
  <c r="L229" i="7"/>
  <c r="Q228" i="7"/>
  <c r="V227" i="7"/>
  <c r="AG226" i="7"/>
  <c r="E226" i="7"/>
  <c r="O225" i="7"/>
  <c r="T224" i="7"/>
  <c r="AF223" i="7"/>
  <c r="D223" i="7"/>
  <c r="N222" i="7"/>
  <c r="S221" i="7"/>
  <c r="X220" i="7"/>
  <c r="C220" i="7"/>
  <c r="H219" i="7"/>
  <c r="R218" i="7"/>
  <c r="W217" i="7"/>
  <c r="AH216" i="7"/>
  <c r="F216" i="7"/>
  <c r="Q215" i="7"/>
  <c r="V214" i="7"/>
  <c r="AA213" i="7"/>
  <c r="D213" i="7"/>
  <c r="I212" i="7"/>
  <c r="U211" i="7"/>
  <c r="Z210" i="7"/>
  <c r="C210" i="7"/>
  <c r="H209" i="7"/>
  <c r="S208" i="7"/>
  <c r="X207" i="7"/>
  <c r="AC206" i="7"/>
  <c r="G206" i="7"/>
  <c r="L205" i="7"/>
  <c r="V204" i="7"/>
  <c r="AA203" i="7"/>
  <c r="F203" i="7"/>
  <c r="K202" i="7"/>
  <c r="U201" i="7"/>
  <c r="Z200" i="7"/>
  <c r="AE199" i="7"/>
  <c r="J199" i="7"/>
  <c r="O198" i="7"/>
  <c r="Y197" i="7"/>
  <c r="AD196" i="7"/>
  <c r="H196" i="7"/>
  <c r="M195" i="7"/>
  <c r="X194" i="7"/>
  <c r="AC193" i="7"/>
  <c r="AH192" i="7"/>
  <c r="K192" i="7"/>
  <c r="P191" i="7"/>
  <c r="AB190" i="7"/>
  <c r="AG189" i="7"/>
  <c r="J189" i="7"/>
  <c r="O188" i="7"/>
  <c r="Z187" i="7"/>
  <c r="AE186" i="7"/>
  <c r="C186" i="7"/>
  <c r="N185" i="7"/>
  <c r="S184" i="7"/>
  <c r="AC183" i="7"/>
  <c r="AH182" i="7"/>
  <c r="M182" i="7"/>
  <c r="R181" i="7"/>
  <c r="AB180" i="7"/>
  <c r="AG179" i="7"/>
  <c r="E179" i="7"/>
  <c r="Q178" i="7"/>
  <c r="V177" i="7"/>
  <c r="AF176" i="7"/>
  <c r="D176" i="7"/>
  <c r="O175" i="7"/>
  <c r="T174" i="7"/>
  <c r="AE173" i="7"/>
  <c r="C173" i="7"/>
  <c r="H172" i="7"/>
  <c r="R171" i="7"/>
  <c r="W170" i="7"/>
  <c r="B170" i="7"/>
  <c r="G169" i="7"/>
  <c r="Q168" i="7"/>
  <c r="V167" i="7"/>
  <c r="AG166" i="7"/>
  <c r="E166" i="7"/>
  <c r="J165" i="7"/>
  <c r="U164" i="7"/>
  <c r="Z163" i="7"/>
  <c r="C163" i="7"/>
  <c r="H162" i="7"/>
  <c r="T161" i="7"/>
  <c r="Y160" i="7"/>
  <c r="B160" i="7"/>
  <c r="G159" i="7"/>
  <c r="L158" i="7"/>
  <c r="X157" i="7"/>
  <c r="AC156" i="7"/>
  <c r="F156" i="7"/>
  <c r="K155" i="7"/>
  <c r="V154" i="7"/>
  <c r="AA153" i="7"/>
  <c r="E153" i="7"/>
  <c r="J152" i="7"/>
  <c r="O151" i="7"/>
  <c r="Y150" i="7"/>
  <c r="AD149" i="7"/>
  <c r="I149" i="7"/>
  <c r="N148" i="7"/>
  <c r="X147" i="7"/>
  <c r="AC146" i="7"/>
  <c r="G146" i="7"/>
  <c r="L145" i="7"/>
  <c r="Q144" i="7"/>
  <c r="AB143" i="7"/>
  <c r="AG142" i="7"/>
  <c r="J142" i="7"/>
  <c r="O141" i="7"/>
  <c r="AA140" i="7"/>
  <c r="AF139" i="7"/>
  <c r="I139" i="7"/>
  <c r="N138" i="7"/>
  <c r="S137" i="7"/>
  <c r="AE136" i="7"/>
  <c r="C136" i="7"/>
  <c r="M135" i="7"/>
  <c r="R134" i="7"/>
  <c r="AC133" i="7"/>
  <c r="AH132" i="7"/>
  <c r="L132" i="7"/>
  <c r="Q131" i="7"/>
  <c r="V130" i="7"/>
  <c r="AF129" i="7"/>
  <c r="D129" i="7"/>
  <c r="P128" i="7"/>
  <c r="U127" i="7"/>
  <c r="AE126" i="7"/>
  <c r="C126" i="7"/>
  <c r="N125" i="7"/>
  <c r="S124" i="7"/>
  <c r="X123" i="7"/>
  <c r="B123" i="7"/>
  <c r="G122" i="7"/>
  <c r="Q121" i="7"/>
  <c r="V120" i="7"/>
  <c r="AH119" i="7"/>
  <c r="F119" i="7"/>
  <c r="P118" i="7"/>
  <c r="U117" i="7"/>
  <c r="Z116" i="7"/>
  <c r="E116" i="7"/>
  <c r="J115" i="7"/>
  <c r="T114" i="7"/>
  <c r="Y113" i="7"/>
  <c r="C113" i="7"/>
  <c r="H112" i="7"/>
  <c r="S111" i="7"/>
  <c r="X110" i="7"/>
  <c r="AC109" i="7"/>
  <c r="F109" i="7"/>
  <c r="K108" i="7"/>
  <c r="W107" i="7"/>
  <c r="AB106" i="7"/>
  <c r="E106" i="7"/>
  <c r="J105" i="7"/>
  <c r="U104" i="7"/>
  <c r="Z103" i="7"/>
  <c r="AE102" i="7"/>
  <c r="I102" i="7"/>
  <c r="N101" i="7"/>
  <c r="X100" i="7"/>
  <c r="AC99" i="7"/>
  <c r="H99" i="7"/>
  <c r="M98" i="7"/>
  <c r="W97" i="7"/>
  <c r="AB96" i="7"/>
  <c r="AG95" i="7"/>
  <c r="L95" i="7"/>
  <c r="Q94" i="7"/>
  <c r="AA93" i="7"/>
  <c r="AF92" i="7"/>
  <c r="J92" i="7"/>
  <c r="O91" i="7"/>
  <c r="Z90" i="7"/>
  <c r="AE89" i="7"/>
  <c r="C89" i="7"/>
  <c r="M88" i="7"/>
  <c r="R87" i="7"/>
  <c r="AD86" i="7"/>
  <c r="B86" i="7"/>
  <c r="N85" i="7"/>
  <c r="V84" i="7"/>
  <c r="AH83" i="7"/>
  <c r="H83" i="7"/>
  <c r="O82" i="7"/>
  <c r="AB81" i="7"/>
  <c r="B81" i="7"/>
  <c r="O80" i="7"/>
  <c r="V79" i="7"/>
  <c r="B79" i="7"/>
  <c r="K78" i="7"/>
  <c r="Y77" i="7"/>
  <c r="AH76" i="7"/>
  <c r="J76" i="7"/>
  <c r="X75" i="7"/>
  <c r="AG74" i="7"/>
  <c r="N74" i="7"/>
  <c r="W73" i="7"/>
  <c r="D73" i="7"/>
  <c r="M72" i="7"/>
  <c r="AA71" i="7"/>
  <c r="C71" i="7"/>
  <c r="L70" i="7"/>
  <c r="Z69" i="7"/>
  <c r="B69" i="7"/>
  <c r="P68" i="7"/>
  <c r="Y67" i="7"/>
  <c r="F67" i="7"/>
  <c r="O66" i="7"/>
  <c r="AC65" i="7"/>
  <c r="E65" i="7"/>
  <c r="N64" i="7"/>
  <c r="AB63" i="7"/>
  <c r="D63" i="7"/>
  <c r="R62" i="7"/>
  <c r="AA61" i="7"/>
  <c r="H61" i="7"/>
  <c r="Q60" i="7"/>
  <c r="AE59" i="7"/>
  <c r="G59" i="7"/>
  <c r="P58" i="7"/>
  <c r="AD57" i="7"/>
  <c r="F57" i="7"/>
  <c r="T56" i="7"/>
  <c r="AC55" i="7"/>
  <c r="J55" i="7"/>
  <c r="S54" i="7"/>
  <c r="AG53" i="7"/>
  <c r="I53" i="7"/>
  <c r="R52" i="7"/>
  <c r="AF51" i="7"/>
  <c r="H51" i="7"/>
  <c r="V50" i="7"/>
  <c r="AE49" i="7"/>
  <c r="L49" i="7"/>
  <c r="U48" i="7"/>
  <c r="B48" i="7"/>
  <c r="K47" i="7"/>
  <c r="T46" i="7"/>
  <c r="AH45" i="7"/>
  <c r="J45" i="7"/>
  <c r="X44" i="7"/>
  <c r="AG43" i="7"/>
  <c r="N43" i="7"/>
  <c r="W42" i="7"/>
  <c r="D42" i="7"/>
  <c r="M41" i="7"/>
  <c r="V40" i="7"/>
  <c r="C40" i="7"/>
  <c r="L39" i="7"/>
  <c r="Z38" i="7"/>
  <c r="B38" i="7"/>
  <c r="P37" i="7"/>
  <c r="Y36" i="7"/>
  <c r="F36" i="7"/>
  <c r="O35" i="7"/>
  <c r="X34" i="7"/>
  <c r="E34" i="7"/>
  <c r="N33" i="7"/>
  <c r="AB32" i="7"/>
  <c r="D32" i="7"/>
  <c r="R31" i="7"/>
  <c r="AA30" i="7"/>
  <c r="H30" i="7"/>
  <c r="Q29" i="7"/>
  <c r="Z28" i="7"/>
  <c r="G28" i="7"/>
  <c r="P27" i="7"/>
  <c r="AD26" i="7"/>
  <c r="F26" i="7"/>
  <c r="T25" i="7"/>
  <c r="AC24" i="7"/>
  <c r="J24" i="7"/>
  <c r="S23" i="7"/>
  <c r="AB22" i="7"/>
  <c r="I22" i="7"/>
  <c r="R21" i="7"/>
  <c r="AF20" i="7"/>
  <c r="H20" i="7"/>
  <c r="V19" i="7"/>
  <c r="AE18" i="7"/>
  <c r="L18" i="7"/>
  <c r="U17" i="7"/>
  <c r="AD16" i="7"/>
  <c r="K16" i="7"/>
  <c r="T15" i="7"/>
  <c r="AH14" i="7"/>
  <c r="J14" i="7"/>
  <c r="X13" i="7"/>
  <c r="AG12" i="7"/>
  <c r="N12" i="7"/>
  <c r="W11" i="7"/>
  <c r="AF10" i="7"/>
  <c r="M10" i="7"/>
  <c r="V9" i="7"/>
  <c r="C9" i="7"/>
  <c r="L8" i="7"/>
  <c r="Z7" i="7"/>
  <c r="B7" i="7"/>
  <c r="P6" i="7"/>
  <c r="AD5" i="7" a="1"/>
  <c r="R5" i="7" a="1"/>
  <c r="AT96" i="8"/>
  <c r="AJ82" i="8"/>
  <c r="AJ70" i="8"/>
  <c r="S69" i="8"/>
  <c r="T57" i="8"/>
  <c r="T32" i="8"/>
  <c r="AT26" i="8"/>
  <c r="AT14" i="8"/>
  <c r="AJ10" i="8"/>
  <c r="D312" i="7"/>
  <c r="M310" i="7"/>
  <c r="N309" i="7"/>
  <c r="V308" i="7"/>
  <c r="Y307" i="7"/>
  <c r="AH306" i="7"/>
  <c r="D306" i="7"/>
  <c r="M305" i="7"/>
  <c r="P304" i="7"/>
  <c r="AA302" i="7"/>
  <c r="AD301" i="7"/>
  <c r="G301" i="7"/>
  <c r="J300" i="7"/>
  <c r="R299" i="7"/>
  <c r="U298" i="7"/>
  <c r="AF297" i="7"/>
  <c r="J296" i="7"/>
  <c r="L295" i="7"/>
  <c r="O294" i="7"/>
  <c r="Y293" i="7"/>
  <c r="AA292" i="7"/>
  <c r="D292" i="7"/>
  <c r="O290" i="7"/>
  <c r="R289" i="7"/>
  <c r="AB288" i="7"/>
  <c r="AE287" i="7"/>
  <c r="AH286" i="7"/>
  <c r="I286" i="7"/>
  <c r="U284" i="7"/>
  <c r="X283" i="7"/>
  <c r="AG282" i="7"/>
  <c r="C282" i="7"/>
  <c r="K281" i="7"/>
  <c r="N280" i="7"/>
  <c r="AA278" i="7"/>
  <c r="AD277" i="7"/>
  <c r="F277" i="7"/>
  <c r="H276" i="7"/>
  <c r="S275" i="7"/>
  <c r="V274" i="7"/>
  <c r="AD273" i="7"/>
  <c r="AG272" i="7"/>
  <c r="L271" i="7"/>
  <c r="O270" i="7"/>
  <c r="X269" i="7"/>
  <c r="AA268" i="7"/>
  <c r="B268" i="7"/>
  <c r="E267" i="7"/>
  <c r="O266" i="7"/>
  <c r="R265" i="7"/>
  <c r="AC263" i="7"/>
  <c r="AF262" i="7"/>
  <c r="H262" i="7"/>
  <c r="K261" i="7"/>
  <c r="U260" i="7"/>
  <c r="W259" i="7"/>
  <c r="AF258" i="7"/>
  <c r="D257" i="7"/>
  <c r="O256" i="7"/>
  <c r="R255" i="7"/>
  <c r="Z254" i="7"/>
  <c r="AC253" i="7"/>
  <c r="F253" i="7"/>
  <c r="U251" i="7"/>
  <c r="Z250" i="7"/>
  <c r="AE249" i="7"/>
  <c r="I249" i="7"/>
  <c r="N248" i="7"/>
  <c r="Y247" i="7"/>
  <c r="G246" i="7"/>
  <c r="L245" i="7"/>
  <c r="X244" i="7"/>
  <c r="AC243" i="7"/>
  <c r="AH242" i="7"/>
  <c r="K242" i="7"/>
  <c r="AA240" i="7"/>
  <c r="AF239" i="7"/>
  <c r="J239" i="7"/>
  <c r="O238" i="7"/>
  <c r="Y237" i="7"/>
  <c r="AD236" i="7"/>
  <c r="N235" i="7"/>
  <c r="S234" i="7"/>
  <c r="AC233" i="7"/>
  <c r="AH232" i="7"/>
  <c r="M232" i="7"/>
  <c r="R231" i="7"/>
  <c r="AG229" i="7"/>
  <c r="E229" i="7"/>
  <c r="P228" i="7"/>
  <c r="U227" i="7"/>
  <c r="AF226" i="7"/>
  <c r="D226" i="7"/>
  <c r="N225" i="7"/>
  <c r="AE223" i="7"/>
  <c r="C223" i="7"/>
  <c r="H222" i="7"/>
  <c r="R221" i="7"/>
  <c r="W220" i="7"/>
  <c r="AH219" i="7"/>
  <c r="F219" i="7"/>
  <c r="Q218" i="7"/>
  <c r="AF216" i="7"/>
  <c r="D216" i="7"/>
  <c r="I215" i="7"/>
  <c r="U214" i="7"/>
  <c r="Z213" i="7"/>
  <c r="C213" i="7"/>
  <c r="H212" i="7"/>
  <c r="T211" i="7"/>
  <c r="B210" i="7"/>
  <c r="G209" i="7"/>
  <c r="L208" i="7"/>
  <c r="W207" i="7"/>
  <c r="AB206" i="7"/>
  <c r="F206" i="7"/>
  <c r="K205" i="7"/>
  <c r="U204" i="7"/>
  <c r="E203" i="7"/>
  <c r="J202" i="7"/>
  <c r="O201" i="7"/>
  <c r="Y200" i="7"/>
  <c r="AD199" i="7"/>
  <c r="H199" i="7"/>
  <c r="M198" i="7"/>
  <c r="X197" i="7"/>
  <c r="AC196" i="7"/>
  <c r="K195" i="7"/>
  <c r="P194" i="7"/>
  <c r="AB193" i="7"/>
  <c r="AG192" i="7"/>
  <c r="J192" i="7"/>
  <c r="O191" i="7"/>
  <c r="AA190" i="7"/>
  <c r="I189" i="7"/>
  <c r="N188" i="7"/>
  <c r="S187" i="7"/>
  <c r="AD186" i="7"/>
  <c r="B186" i="7"/>
  <c r="M185" i="7"/>
  <c r="AB183" i="7"/>
  <c r="AG182" i="7"/>
  <c r="L182" i="7"/>
  <c r="Q181" i="7"/>
  <c r="V180" i="7"/>
  <c r="AF179" i="7"/>
  <c r="D179" i="7"/>
  <c r="T177" i="7"/>
  <c r="AE176" i="7"/>
  <c r="C176" i="7"/>
  <c r="M175" i="7"/>
  <c r="R174" i="7"/>
  <c r="W173" i="7"/>
  <c r="B173" i="7"/>
  <c r="G172" i="7"/>
  <c r="V170" i="7"/>
  <c r="AH169" i="7"/>
  <c r="F169" i="7"/>
  <c r="P168" i="7"/>
  <c r="U167" i="7"/>
  <c r="Z166" i="7"/>
  <c r="D166" i="7"/>
  <c r="I165" i="7"/>
  <c r="T164" i="7"/>
  <c r="Y163" i="7"/>
  <c r="B163" i="7"/>
  <c r="S161" i="7"/>
  <c r="X160" i="7"/>
  <c r="AC159" i="7"/>
  <c r="F159" i="7"/>
  <c r="K158" i="7"/>
  <c r="V157" i="7"/>
  <c r="AA156" i="7"/>
  <c r="E156" i="7"/>
  <c r="J155" i="7"/>
  <c r="T154" i="7"/>
  <c r="Y153" i="7"/>
  <c r="AD152" i="7"/>
  <c r="N151" i="7"/>
  <c r="X150" i="7"/>
  <c r="AC149" i="7"/>
  <c r="H149" i="7"/>
  <c r="M148" i="7"/>
  <c r="W147" i="7"/>
  <c r="AB146" i="7"/>
  <c r="AG145" i="7"/>
  <c r="K145" i="7"/>
  <c r="P144" i="7"/>
  <c r="AF142" i="7"/>
  <c r="I142" i="7"/>
  <c r="N141" i="7"/>
  <c r="Z140" i="7"/>
  <c r="AE139" i="7"/>
  <c r="C139" i="7"/>
  <c r="M138" i="7"/>
  <c r="AC136" i="7"/>
  <c r="AH135" i="7"/>
  <c r="L135" i="7"/>
  <c r="Q134" i="7"/>
  <c r="AA133" i="7"/>
  <c r="AF132" i="7"/>
  <c r="D132" i="7"/>
  <c r="U130" i="7"/>
  <c r="AE129" i="7"/>
  <c r="C129" i="7"/>
  <c r="O128" i="7"/>
  <c r="T127" i="7"/>
  <c r="AD126" i="7"/>
  <c r="B126" i="7"/>
  <c r="G125" i="7"/>
  <c r="W123" i="7"/>
  <c r="AH122" i="7"/>
  <c r="F122" i="7"/>
  <c r="P121" i="7"/>
  <c r="U120" i="7"/>
  <c r="AG119" i="7"/>
  <c r="E119" i="7"/>
  <c r="J118" i="7"/>
  <c r="Y116" i="7"/>
  <c r="C116" i="7"/>
  <c r="H115" i="7"/>
  <c r="S114" i="7"/>
  <c r="X113" i="7"/>
  <c r="AH112" i="7"/>
  <c r="F112" i="7"/>
  <c r="W110" i="7"/>
  <c r="AB109" i="7"/>
  <c r="E109" i="7"/>
  <c r="J108" i="7"/>
  <c r="V107" i="7"/>
  <c r="AA106" i="7"/>
  <c r="I105" i="7"/>
  <c r="N104" i="7"/>
  <c r="Y103" i="7"/>
  <c r="AD102" i="7"/>
  <c r="H102" i="7"/>
  <c r="W100" i="7"/>
  <c r="AB99" i="7"/>
  <c r="G99" i="7"/>
  <c r="L98" i="7"/>
  <c r="Q97" i="7"/>
  <c r="AF95" i="7"/>
  <c r="J95" i="7"/>
  <c r="O94" i="7"/>
  <c r="Z93" i="7"/>
  <c r="AE92" i="7"/>
  <c r="M91" i="7"/>
  <c r="R90" i="7"/>
  <c r="AD89" i="7"/>
  <c r="B89" i="7"/>
  <c r="L88" i="7"/>
  <c r="AC86" i="7"/>
  <c r="AH85" i="7"/>
  <c r="M85" i="7"/>
  <c r="T84" i="7"/>
  <c r="AB83" i="7"/>
  <c r="G83" i="7"/>
  <c r="N82" i="7"/>
  <c r="AH80" i="7"/>
  <c r="N80" i="7"/>
  <c r="U79" i="7"/>
  <c r="AH78" i="7"/>
  <c r="J78" i="7"/>
  <c r="S77" i="7"/>
  <c r="T289" i="8"/>
  <c r="S266" i="8"/>
  <c r="AT246" i="8"/>
  <c r="AT229" i="8"/>
  <c r="AJ175" i="8"/>
  <c r="S174" i="8"/>
  <c r="T160" i="8"/>
  <c r="AT135" i="8"/>
  <c r="AT127" i="8"/>
  <c r="S110" i="8"/>
  <c r="AT109" i="8"/>
  <c r="S98" i="8"/>
  <c r="AT68" i="8"/>
  <c r="L311" i="7"/>
  <c r="X303" i="7"/>
  <c r="AH296" i="7"/>
  <c r="G291" i="7"/>
  <c r="L285" i="7"/>
  <c r="Q279" i="7"/>
  <c r="C272" i="7"/>
  <c r="U264" i="7"/>
  <c r="AH257" i="7"/>
  <c r="K252" i="7"/>
  <c r="AD246" i="7"/>
  <c r="P241" i="7"/>
  <c r="B236" i="7"/>
  <c r="AB230" i="7"/>
  <c r="S224" i="7"/>
  <c r="V217" i="7"/>
  <c r="Y210" i="7"/>
  <c r="Z203" i="7"/>
  <c r="F196" i="7"/>
  <c r="AF189" i="7"/>
  <c r="R184" i="7"/>
  <c r="O178" i="7"/>
  <c r="Q171" i="7"/>
  <c r="G162" i="7"/>
  <c r="I152" i="7"/>
  <c r="AA143" i="7"/>
  <c r="R137" i="7"/>
  <c r="P131" i="7"/>
  <c r="R124" i="7"/>
  <c r="T117" i="7"/>
  <c r="K111" i="7"/>
  <c r="D106" i="7"/>
  <c r="M101" i="7"/>
  <c r="AA96" i="7"/>
  <c r="H92" i="7"/>
  <c r="Q87" i="7"/>
  <c r="AA81" i="7"/>
  <c r="S290" i="8"/>
  <c r="AT269" i="8"/>
  <c r="AT268" i="8"/>
  <c r="S229" i="8"/>
  <c r="AJ226" i="8"/>
  <c r="S160" i="8"/>
  <c r="AT152" i="8"/>
  <c r="AT142" i="8"/>
  <c r="T130" i="8"/>
  <c r="S122" i="8"/>
  <c r="AT101" i="8"/>
  <c r="T87" i="8"/>
  <c r="AT86" i="8"/>
  <c r="S76" i="8"/>
  <c r="AJ64" i="8"/>
  <c r="S57" i="8"/>
  <c r="AJ40" i="8"/>
  <c r="AT38" i="8"/>
  <c r="AT21" i="8"/>
  <c r="AJ20" i="8"/>
  <c r="T15" i="8"/>
  <c r="C312" i="7"/>
  <c r="D311" i="7"/>
  <c r="L310" i="7"/>
  <c r="L309" i="7"/>
  <c r="U308" i="7"/>
  <c r="X307" i="7"/>
  <c r="AG306" i="7"/>
  <c r="C306" i="7"/>
  <c r="L305" i="7"/>
  <c r="O304" i="7"/>
  <c r="R303" i="7"/>
  <c r="Z302" i="7"/>
  <c r="AC301" i="7"/>
  <c r="F301" i="7"/>
  <c r="I300" i="7"/>
  <c r="Q299" i="7"/>
  <c r="T298" i="7"/>
  <c r="AC297" i="7"/>
  <c r="AF296" i="7"/>
  <c r="B296" i="7"/>
  <c r="K295" i="7"/>
  <c r="N294" i="7"/>
  <c r="V293" i="7"/>
  <c r="Y292" i="7"/>
  <c r="C292" i="7"/>
  <c r="F291" i="7"/>
  <c r="N290" i="7"/>
  <c r="Q289" i="7"/>
  <c r="S288" i="7"/>
  <c r="AD287" i="7"/>
  <c r="AG286" i="7"/>
  <c r="H286" i="7"/>
  <c r="K285" i="7"/>
  <c r="T284" i="7"/>
  <c r="W283" i="7"/>
  <c r="AF282" i="7"/>
  <c r="B282" i="7"/>
  <c r="E281" i="7"/>
  <c r="M280" i="7"/>
  <c r="P279" i="7"/>
  <c r="Z278" i="7"/>
  <c r="AC277" i="7"/>
  <c r="D277" i="7"/>
  <c r="G276" i="7"/>
  <c r="Q275" i="7"/>
  <c r="S274" i="7"/>
  <c r="V273" i="7"/>
  <c r="AF272" i="7"/>
  <c r="AH271" i="7"/>
  <c r="J271" i="7"/>
  <c r="M270" i="7"/>
  <c r="W269" i="7"/>
  <c r="Z268" i="7"/>
  <c r="AH267" i="7"/>
  <c r="D267" i="7"/>
  <c r="G266" i="7"/>
  <c r="Q265" i="7"/>
  <c r="T264" i="7"/>
  <c r="AB263" i="7"/>
  <c r="AE262" i="7"/>
  <c r="G262" i="7"/>
  <c r="J261" i="7"/>
  <c r="S260" i="7"/>
  <c r="V259" i="7"/>
  <c r="Y258" i="7"/>
  <c r="AG257" i="7"/>
  <c r="C257" i="7"/>
  <c r="N256" i="7"/>
  <c r="P255" i="7"/>
  <c r="Y254" i="7"/>
  <c r="AB253" i="7"/>
  <c r="D253" i="7"/>
  <c r="I252" i="7"/>
  <c r="N251" i="7"/>
  <c r="Y250" i="7"/>
  <c r="AD249" i="7"/>
  <c r="G249" i="7"/>
  <c r="L248" i="7"/>
  <c r="X247" i="7"/>
  <c r="AC246" i="7"/>
  <c r="F246" i="7"/>
  <c r="K245" i="7"/>
  <c r="P244" i="7"/>
  <c r="AB243" i="7"/>
  <c r="AG242" i="7"/>
  <c r="J242" i="7"/>
  <c r="O241" i="7"/>
  <c r="Z240" i="7"/>
  <c r="AE239" i="7"/>
  <c r="I239" i="7"/>
  <c r="N238" i="7"/>
  <c r="S237" i="7"/>
  <c r="AC236" i="7"/>
  <c r="AH235" i="7"/>
  <c r="M235" i="7"/>
  <c r="R234" i="7"/>
  <c r="AB233" i="7"/>
  <c r="AG232" i="7"/>
  <c r="K232" i="7"/>
  <c r="P231" i="7"/>
  <c r="U230" i="7"/>
  <c r="AF229" i="7"/>
  <c r="D229" i="7"/>
  <c r="N228" i="7"/>
  <c r="S227" i="7"/>
  <c r="AE226" i="7"/>
  <c r="C226" i="7"/>
  <c r="M225" i="7"/>
  <c r="R224" i="7"/>
  <c r="W223" i="7"/>
  <c r="B223" i="7"/>
  <c r="G222" i="7"/>
  <c r="Q221" i="7"/>
  <c r="V220" i="7"/>
  <c r="AG219" i="7"/>
  <c r="E219" i="7"/>
  <c r="P218" i="7"/>
  <c r="U217" i="7"/>
  <c r="Z216" i="7"/>
  <c r="C216" i="7"/>
  <c r="H215" i="7"/>
  <c r="T214" i="7"/>
  <c r="Y213" i="7"/>
  <c r="B213" i="7"/>
  <c r="G212" i="7"/>
  <c r="R211" i="7"/>
  <c r="W210" i="7"/>
  <c r="AB209" i="7"/>
  <c r="F209" i="7"/>
  <c r="K208" i="7"/>
  <c r="U207" i="7"/>
  <c r="Z206" i="7"/>
  <c r="E206" i="7"/>
  <c r="J205" i="7"/>
  <c r="T204" i="7"/>
  <c r="Y203" i="7"/>
  <c r="AD202" i="7"/>
  <c r="I202" i="7"/>
  <c r="N201" i="7"/>
  <c r="X200" i="7"/>
  <c r="AC199" i="7"/>
  <c r="G199" i="7"/>
  <c r="L198" i="7"/>
  <c r="W197" i="7"/>
  <c r="AB196" i="7"/>
  <c r="AG195" i="7"/>
  <c r="J195" i="7"/>
  <c r="O194" i="7"/>
  <c r="AA193" i="7"/>
  <c r="AF192" i="7"/>
  <c r="I192" i="7"/>
  <c r="N191" i="7"/>
  <c r="Y190" i="7"/>
  <c r="AD189" i="7"/>
  <c r="B189" i="7"/>
  <c r="M188" i="7"/>
  <c r="R187" i="7"/>
  <c r="AB186" i="7"/>
  <c r="AG185" i="7"/>
  <c r="L185" i="7"/>
  <c r="Q184" i="7"/>
  <c r="AA183" i="7"/>
  <c r="AF182" i="7"/>
  <c r="D182" i="7"/>
  <c r="P181" i="7"/>
  <c r="U180" i="7"/>
  <c r="AE179" i="7"/>
  <c r="C179" i="7"/>
  <c r="N178" i="7"/>
  <c r="S177" i="7"/>
  <c r="AD176" i="7"/>
  <c r="B176" i="7"/>
  <c r="G175" i="7"/>
  <c r="Q174" i="7"/>
  <c r="V173" i="7"/>
  <c r="AH172" i="7"/>
  <c r="F172" i="7"/>
  <c r="P171" i="7"/>
  <c r="U170" i="7"/>
  <c r="AF169" i="7"/>
  <c r="D169" i="7"/>
  <c r="I168" i="7"/>
  <c r="T167" i="7"/>
  <c r="Y166" i="7"/>
  <c r="B166" i="7"/>
  <c r="G165" i="7"/>
  <c r="S164" i="7"/>
  <c r="X163" i="7"/>
  <c r="AH162" i="7"/>
  <c r="F162" i="7"/>
  <c r="K161" i="7"/>
  <c r="W160" i="7"/>
  <c r="AB159" i="7"/>
  <c r="E159" i="7"/>
  <c r="J158" i="7"/>
  <c r="U157" i="7"/>
  <c r="Z156" i="7"/>
  <c r="D156" i="7"/>
  <c r="I155" i="7"/>
  <c r="N154" i="7"/>
  <c r="X153" i="7"/>
  <c r="AC152" i="7"/>
  <c r="H152" i="7"/>
  <c r="M151" i="7"/>
  <c r="W150" i="7"/>
  <c r="AB149" i="7"/>
  <c r="F149" i="7"/>
  <c r="K148" i="7"/>
  <c r="P147" i="7"/>
  <c r="AA146" i="7"/>
  <c r="AF145" i="7"/>
  <c r="I145" i="7"/>
  <c r="N144" i="7"/>
  <c r="Z143" i="7"/>
  <c r="AE142" i="7"/>
  <c r="H142" i="7"/>
  <c r="M141" i="7"/>
  <c r="R140" i="7"/>
  <c r="AD139" i="7"/>
  <c r="B139" i="7"/>
  <c r="L138" i="7"/>
  <c r="Q137" i="7"/>
  <c r="AB136" i="7"/>
  <c r="AG135" i="7"/>
  <c r="K135" i="7"/>
  <c r="P134" i="7"/>
  <c r="U133" i="7"/>
  <c r="AE132" i="7"/>
  <c r="C132" i="7"/>
  <c r="O131" i="7"/>
  <c r="T130" i="7"/>
  <c r="AD129" i="7"/>
  <c r="B129" i="7"/>
  <c r="M128" i="7"/>
  <c r="R127" i="7"/>
  <c r="W126" i="7"/>
  <c r="AH125" i="7"/>
  <c r="F125" i="7"/>
  <c r="P124" i="7"/>
  <c r="U123" i="7"/>
  <c r="AG122" i="7"/>
  <c r="E122" i="7"/>
  <c r="O121" i="7"/>
  <c r="T120" i="7"/>
  <c r="Y119" i="7"/>
  <c r="D119" i="7"/>
  <c r="I118" i="7"/>
  <c r="S117" i="7"/>
  <c r="X116" i="7"/>
  <c r="B116" i="7"/>
  <c r="G115" i="7"/>
  <c r="R114" i="7"/>
  <c r="W113" i="7"/>
  <c r="AB112" i="7"/>
  <c r="E112" i="7"/>
  <c r="J111" i="7"/>
  <c r="V110" i="7"/>
  <c r="AA109" i="7"/>
  <c r="D109" i="7"/>
  <c r="I108" i="7"/>
  <c r="T107" i="7"/>
  <c r="Y106" i="7"/>
  <c r="AD105" i="7"/>
  <c r="H105" i="7"/>
  <c r="M104" i="7"/>
  <c r="W103" i="7"/>
  <c r="AB102" i="7"/>
  <c r="G102" i="7"/>
  <c r="L101" i="7"/>
  <c r="V100" i="7"/>
  <c r="AA99" i="7"/>
  <c r="AF98" i="7"/>
  <c r="K98" i="7"/>
  <c r="P97" i="7"/>
  <c r="Z96" i="7"/>
  <c r="AE95" i="7"/>
  <c r="I95" i="7"/>
  <c r="N94" i="7"/>
  <c r="Y93" i="7"/>
  <c r="AD92" i="7"/>
  <c r="B92" i="7"/>
  <c r="L91" i="7"/>
  <c r="Q90" i="7"/>
  <c r="AC89" i="7"/>
  <c r="AH88" i="7"/>
  <c r="K88" i="7"/>
  <c r="P87" i="7"/>
  <c r="AA86" i="7"/>
  <c r="AG85" i="7"/>
  <c r="G85" i="7"/>
  <c r="S84" i="7"/>
  <c r="AA83" i="7"/>
  <c r="F83" i="7"/>
  <c r="M82" i="7"/>
  <c r="Z81" i="7"/>
  <c r="AG80" i="7"/>
  <c r="L80" i="7"/>
  <c r="T79" i="7"/>
  <c r="AB78" i="7"/>
  <c r="I78" i="7"/>
  <c r="R77" i="7"/>
  <c r="AF76" i="7"/>
  <c r="H76" i="7"/>
  <c r="V75" i="7"/>
  <c r="AE74" i="7"/>
  <c r="L74" i="7"/>
  <c r="U73" i="7"/>
  <c r="AD72" i="7"/>
  <c r="K72" i="7"/>
  <c r="T71" i="7"/>
  <c r="AH70" i="7"/>
  <c r="J70" i="7"/>
  <c r="X69" i="7"/>
  <c r="AG68" i="7"/>
  <c r="N68" i="7"/>
  <c r="W67" i="7"/>
  <c r="AF66" i="7"/>
  <c r="M66" i="7"/>
  <c r="V65" i="7"/>
  <c r="C65" i="7"/>
  <c r="L64" i="7"/>
  <c r="Z63" i="7"/>
  <c r="B63" i="7"/>
  <c r="P62" i="7"/>
  <c r="Y61" i="7"/>
  <c r="AH60" i="7"/>
  <c r="O60" i="7"/>
  <c r="X59" i="7"/>
  <c r="E59" i="7"/>
  <c r="N58" i="7"/>
  <c r="AB57" i="7"/>
  <c r="D57" i="7"/>
  <c r="R56" i="7"/>
  <c r="AA55" i="7"/>
  <c r="C55" i="7"/>
  <c r="Q54" i="7"/>
  <c r="Z53" i="7"/>
  <c r="G53" i="7"/>
  <c r="P52" i="7"/>
  <c r="AD51" i="7"/>
  <c r="F51" i="7"/>
  <c r="T50" i="7"/>
  <c r="AC49" i="7"/>
  <c r="E49" i="7"/>
  <c r="S48" i="7"/>
  <c r="AB47" i="7"/>
  <c r="I47" i="7"/>
  <c r="R46" i="7"/>
  <c r="AF45" i="7"/>
  <c r="H45" i="7"/>
  <c r="V44" i="7"/>
  <c r="AE43" i="7"/>
  <c r="G43" i="7"/>
  <c r="U42" i="7"/>
  <c r="AD41" i="7"/>
  <c r="K41" i="7"/>
  <c r="T40" i="7"/>
  <c r="AH39" i="7"/>
  <c r="J39" i="7"/>
  <c r="X38" i="7"/>
  <c r="AG37" i="7"/>
  <c r="I37" i="7"/>
  <c r="W36" i="7"/>
  <c r="AF35" i="7"/>
  <c r="M35" i="7"/>
  <c r="V34" i="7"/>
  <c r="C34" i="7"/>
  <c r="L33" i="7"/>
  <c r="Z32" i="7"/>
  <c r="B32" i="7"/>
  <c r="K31" i="7"/>
  <c r="Y30" i="7"/>
  <c r="AH29" i="7"/>
  <c r="O29" i="7"/>
  <c r="X28" i="7"/>
  <c r="E28" i="7"/>
  <c r="N27" i="7"/>
  <c r="AB26" i="7"/>
  <c r="D26" i="7"/>
  <c r="M25" i="7"/>
  <c r="AA24" i="7"/>
  <c r="C24" i="7"/>
  <c r="Q23" i="7"/>
  <c r="Z22" i="7"/>
  <c r="G22" i="7"/>
  <c r="P21" i="7"/>
  <c r="AD20" i="7"/>
  <c r="F20" i="7"/>
  <c r="O19" i="7"/>
  <c r="AC18" i="7"/>
  <c r="E18" i="7"/>
  <c r="S17" i="7"/>
  <c r="AB16" i="7"/>
  <c r="I16" i="7"/>
  <c r="R15" i="7"/>
  <c r="AF14" i="7"/>
  <c r="H14" i="7"/>
  <c r="Q13" i="7"/>
  <c r="AE12" i="7"/>
  <c r="G12" i="7"/>
  <c r="U11" i="7"/>
  <c r="AD10" i="7"/>
  <c r="K10" i="7"/>
  <c r="T9" i="7"/>
  <c r="AH8" i="7"/>
  <c r="J8" i="7"/>
  <c r="S7" i="7"/>
  <c r="AG6" i="7"/>
  <c r="I6" i="7"/>
  <c r="AC5" i="7" a="1"/>
  <c r="Q5" i="7" a="1"/>
  <c r="AT308" i="8"/>
  <c r="AJ306" i="8"/>
  <c r="AJ293" i="8"/>
  <c r="S228" i="8"/>
  <c r="AT222" i="8"/>
  <c r="T136" i="8"/>
  <c r="AT133" i="8"/>
  <c r="T119" i="8"/>
  <c r="S118" i="8"/>
  <c r="S95" i="8"/>
  <c r="T92" i="8"/>
  <c r="S87" i="8"/>
  <c r="S81" i="8"/>
  <c r="AJ61" i="8"/>
  <c r="T59" i="8"/>
  <c r="S37" i="8"/>
  <c r="AJ35" i="8"/>
  <c r="AJ33" i="8"/>
  <c r="S15" i="8"/>
  <c r="AT11" i="8"/>
  <c r="AB312" i="7"/>
  <c r="B312" i="7"/>
  <c r="AH310" i="7"/>
  <c r="J310" i="7"/>
  <c r="J309" i="7"/>
  <c r="T308" i="7"/>
  <c r="V307" i="7"/>
  <c r="AE306" i="7"/>
  <c r="AH305" i="7"/>
  <c r="C305" i="7"/>
  <c r="N304" i="7"/>
  <c r="Q303" i="7"/>
  <c r="Y302" i="7"/>
  <c r="AB301" i="7"/>
  <c r="AJ271" i="8"/>
  <c r="AT225" i="8"/>
  <c r="T169" i="8"/>
  <c r="S168" i="8"/>
  <c r="AJ117" i="8"/>
  <c r="T101" i="8"/>
  <c r="S99" i="8"/>
  <c r="AJ91" i="8"/>
  <c r="T71" i="8"/>
  <c r="AT59" i="8"/>
  <c r="T56" i="8"/>
  <c r="S39" i="8"/>
  <c r="AJ36" i="8"/>
  <c r="AT35" i="8"/>
  <c r="AJ31" i="8"/>
  <c r="AT30" i="8"/>
  <c r="AT29" i="8"/>
  <c r="R312" i="7"/>
  <c r="AE310" i="7"/>
  <c r="Y309" i="7"/>
  <c r="H308" i="7"/>
  <c r="E307" i="7"/>
  <c r="V305" i="7"/>
  <c r="M304" i="7"/>
  <c r="H303" i="7"/>
  <c r="Z301" i="7"/>
  <c r="X300" i="7"/>
  <c r="P299" i="7"/>
  <c r="O298" i="7"/>
  <c r="K297" i="7"/>
  <c r="AE295" i="7"/>
  <c r="AC294" i="7"/>
  <c r="U293" i="7"/>
  <c r="T292" i="7"/>
  <c r="R291" i="7"/>
  <c r="D290" i="7"/>
  <c r="B289" i="7"/>
  <c r="AB287" i="7"/>
  <c r="Y286" i="7"/>
  <c r="X285" i="7"/>
  <c r="J284" i="7"/>
  <c r="H283" i="7"/>
  <c r="AH281" i="7"/>
  <c r="AE280" i="7"/>
  <c r="AC279" i="7"/>
  <c r="P278" i="7"/>
  <c r="N277" i="7"/>
  <c r="F276" i="7"/>
  <c r="E275" i="7"/>
  <c r="AH273" i="7"/>
  <c r="AB272" i="7"/>
  <c r="Y271" i="7"/>
  <c r="W270" i="7"/>
  <c r="L269" i="7"/>
  <c r="L268" i="7"/>
  <c r="Q267" i="7"/>
  <c r="F266" i="7"/>
  <c r="E265" i="7"/>
  <c r="J264" i="7"/>
  <c r="J263" i="7"/>
  <c r="AF261" i="7"/>
  <c r="D261" i="7"/>
  <c r="C260" i="7"/>
  <c r="B259" i="7"/>
  <c r="AD257" i="7"/>
  <c r="AD256" i="7"/>
  <c r="AB255" i="7"/>
  <c r="X254" i="7"/>
  <c r="W253" i="7"/>
  <c r="W252" i="7"/>
  <c r="X251" i="7"/>
  <c r="W250" i="7"/>
  <c r="X249" i="7"/>
  <c r="Y248" i="7"/>
  <c r="AA247" i="7"/>
  <c r="Y246" i="7"/>
  <c r="Z245" i="7"/>
  <c r="AB244" i="7"/>
  <c r="Z243" i="7"/>
  <c r="AA242" i="7"/>
  <c r="AC241" i="7"/>
  <c r="AE240" i="7"/>
  <c r="AB239" i="7"/>
  <c r="AD238" i="7"/>
  <c r="AF237" i="7"/>
  <c r="AG236" i="7"/>
  <c r="AE235" i="7"/>
  <c r="AG234" i="7"/>
  <c r="AH233" i="7"/>
  <c r="AF232" i="7"/>
  <c r="AH231" i="7"/>
  <c r="B231" i="7"/>
  <c r="C230" i="7"/>
  <c r="B229" i="7"/>
  <c r="C228" i="7"/>
  <c r="D227" i="7"/>
  <c r="F226" i="7"/>
  <c r="D225" i="7"/>
  <c r="E224" i="7"/>
  <c r="G223" i="7"/>
  <c r="E222" i="7"/>
  <c r="F221" i="7"/>
  <c r="H220" i="7"/>
  <c r="O219" i="7"/>
  <c r="G218" i="7"/>
  <c r="I217" i="7"/>
  <c r="P216" i="7"/>
  <c r="R215" i="7"/>
  <c r="J214" i="7"/>
  <c r="Q213" i="7"/>
  <c r="S212" i="7"/>
  <c r="K211" i="7"/>
  <c r="R210" i="7"/>
  <c r="T209" i="7"/>
  <c r="V208" i="7"/>
  <c r="S207" i="7"/>
  <c r="U206" i="7"/>
  <c r="W205" i="7"/>
  <c r="X204" i="7"/>
  <c r="V203" i="7"/>
  <c r="X202" i="7"/>
  <c r="Y201" i="7"/>
  <c r="W200" i="7"/>
  <c r="Y199" i="7"/>
  <c r="Z198" i="7"/>
  <c r="AA197" i="7"/>
  <c r="Z196" i="7"/>
  <c r="AA195" i="7"/>
  <c r="AB194" i="7"/>
  <c r="AD193" i="7"/>
  <c r="AB192" i="7"/>
  <c r="AC191" i="7"/>
  <c r="AE190" i="7"/>
  <c r="AC189" i="7"/>
  <c r="AD188" i="7"/>
  <c r="AF187" i="7"/>
  <c r="AH186" i="7"/>
  <c r="AE185" i="7"/>
  <c r="AG184" i="7"/>
  <c r="B184" i="7"/>
  <c r="C183" i="7"/>
  <c r="AH181" i="7"/>
  <c r="C181" i="7"/>
  <c r="D180" i="7"/>
  <c r="B179" i="7"/>
  <c r="D178" i="7"/>
  <c r="E177" i="7"/>
  <c r="F176" i="7"/>
  <c r="E175" i="7"/>
  <c r="F174" i="7"/>
  <c r="G173" i="7"/>
  <c r="N172" i="7"/>
  <c r="G171" i="7"/>
  <c r="H170" i="7"/>
  <c r="O169" i="7"/>
  <c r="H168" i="7"/>
  <c r="I167" i="7"/>
  <c r="P166" i="7"/>
  <c r="R165" i="7"/>
  <c r="J164" i="7"/>
  <c r="Q163" i="7"/>
  <c r="S162" i="7"/>
  <c r="U161" i="7"/>
  <c r="R160" i="7"/>
  <c r="T159" i="7"/>
  <c r="V158" i="7"/>
  <c r="S157" i="7"/>
  <c r="U156" i="7"/>
  <c r="W155" i="7"/>
  <c r="Y154" i="7"/>
  <c r="V153" i="7"/>
  <c r="X152" i="7"/>
  <c r="Z151" i="7"/>
  <c r="Z150" i="7"/>
  <c r="Y149" i="7"/>
  <c r="AA148" i="7"/>
  <c r="AA147" i="7"/>
  <c r="Z146" i="7"/>
  <c r="AB145" i="7"/>
  <c r="AB144" i="7"/>
  <c r="AD143" i="7"/>
  <c r="AC142" i="7"/>
  <c r="AC141" i="7"/>
  <c r="AE140" i="7"/>
  <c r="AG139" i="7"/>
  <c r="AD138" i="7"/>
  <c r="AF137" i="7"/>
  <c r="AH136" i="7"/>
  <c r="AE135" i="7"/>
  <c r="AG134" i="7"/>
  <c r="B134" i="7"/>
  <c r="D133" i="7"/>
  <c r="AH131" i="7"/>
  <c r="C131" i="7"/>
  <c r="E130" i="7"/>
  <c r="E129" i="7"/>
  <c r="D128" i="7"/>
  <c r="F127" i="7"/>
  <c r="F126" i="7"/>
  <c r="E125" i="7"/>
  <c r="G124" i="7"/>
  <c r="G123" i="7"/>
  <c r="O122" i="7"/>
  <c r="H121" i="7"/>
  <c r="H120" i="7"/>
  <c r="P119" i="7"/>
  <c r="Q118" i="7"/>
  <c r="I117" i="7"/>
  <c r="Q116" i="7"/>
  <c r="R115" i="7"/>
  <c r="J114" i="7"/>
  <c r="R113" i="7"/>
  <c r="S112" i="7"/>
  <c r="U111" i="7"/>
  <c r="S110" i="7"/>
  <c r="T109" i="7"/>
  <c r="V108" i="7"/>
  <c r="X107" i="7"/>
  <c r="U106" i="7"/>
  <c r="W105" i="7"/>
  <c r="Y104" i="7"/>
  <c r="V103" i="7"/>
  <c r="X102" i="7"/>
  <c r="Z101" i="7"/>
  <c r="AA100" i="7"/>
  <c r="Y99" i="7"/>
  <c r="AA98" i="7"/>
  <c r="AB97" i="7"/>
  <c r="AC96" i="7"/>
  <c r="AB95" i="7"/>
  <c r="AC94" i="7"/>
  <c r="AD93" i="7"/>
  <c r="AC92" i="7"/>
  <c r="AD91" i="7"/>
  <c r="AE90" i="7"/>
  <c r="AG89" i="7"/>
  <c r="AE88" i="7"/>
  <c r="AF87" i="7"/>
  <c r="AH86" i="7"/>
  <c r="C86" i="7"/>
  <c r="D85" i="7"/>
  <c r="H84" i="7"/>
  <c r="K83" i="7"/>
  <c r="L82" i="7"/>
  <c r="P81" i="7"/>
  <c r="T80" i="7"/>
  <c r="X79" i="7"/>
  <c r="Z78" i="7"/>
  <c r="AF77" i="7"/>
  <c r="E77" i="7"/>
  <c r="Q76" i="7"/>
  <c r="W75" i="7"/>
  <c r="AC74" i="7"/>
  <c r="C74" i="7"/>
  <c r="J73" i="7"/>
  <c r="V72" i="7"/>
  <c r="AC71" i="7"/>
  <c r="B71" i="7"/>
  <c r="H70" i="7"/>
  <c r="O69" i="7"/>
  <c r="V68" i="7"/>
  <c r="AH67" i="7"/>
  <c r="H67" i="7"/>
  <c r="N66" i="7"/>
  <c r="T65" i="7"/>
  <c r="AA64" i="7"/>
  <c r="F64" i="7"/>
  <c r="M63" i="7"/>
  <c r="T62" i="7"/>
  <c r="Z61" i="7"/>
  <c r="AF60" i="7"/>
  <c r="F60" i="7"/>
  <c r="R59" i="7"/>
  <c r="Y58" i="7"/>
  <c r="AF57" i="7"/>
  <c r="E57" i="7"/>
  <c r="K56" i="7"/>
  <c r="W55" i="7"/>
  <c r="AD54" i="7"/>
  <c r="D54" i="7"/>
  <c r="K53" i="7"/>
  <c r="Q52" i="7"/>
  <c r="W51" i="7"/>
  <c r="B51" i="7"/>
  <c r="I50" i="7"/>
  <c r="P49" i="7"/>
  <c r="W48" i="7"/>
  <c r="AC47" i="7"/>
  <c r="G47" i="7"/>
  <c r="N46" i="7"/>
  <c r="U45" i="7"/>
  <c r="AB44" i="7"/>
  <c r="B44" i="7"/>
  <c r="M43" i="7"/>
  <c r="S42" i="7"/>
  <c r="Z41" i="7"/>
  <c r="AG40" i="7"/>
  <c r="G40" i="7"/>
  <c r="S39" i="7"/>
  <c r="Y38" i="7"/>
  <c r="AE37" i="7"/>
  <c r="E37" i="7"/>
  <c r="L36" i="7"/>
  <c r="S35" i="7"/>
  <c r="AE34" i="7"/>
  <c r="D34" i="7"/>
  <c r="J33" i="7"/>
  <c r="Q32" i="7"/>
  <c r="X31" i="7"/>
  <c r="C31" i="7"/>
  <c r="J30" i="7"/>
  <c r="P29" i="7"/>
  <c r="V28" i="7"/>
  <c r="AC27" i="7"/>
  <c r="C27" i="7"/>
  <c r="O26" i="7"/>
  <c r="V25" i="7"/>
  <c r="AB24" i="7"/>
  <c r="AH23" i="7"/>
  <c r="H23" i="7"/>
  <c r="T22" i="7"/>
  <c r="AA21" i="7"/>
  <c r="AH20" i="7"/>
  <c r="G20" i="7"/>
  <c r="M19" i="7"/>
  <c r="T18" i="7"/>
  <c r="AF17" i="7"/>
  <c r="F17" i="7"/>
  <c r="M16" i="7"/>
  <c r="S15" i="7"/>
  <c r="Y14" i="7"/>
  <c r="D14" i="7"/>
  <c r="K13" i="7"/>
  <c r="R12" i="7"/>
  <c r="Y11" i="7"/>
  <c r="AE10" i="7"/>
  <c r="D10" i="7"/>
  <c r="P9" i="7"/>
  <c r="W8" i="7"/>
  <c r="AD7" i="7"/>
  <c r="D7" i="7"/>
  <c r="J6" i="7"/>
  <c r="AB5" i="7" a="1"/>
  <c r="O5" i="7" a="1"/>
  <c r="B5" i="7" a="1"/>
  <c r="U5" i="8" a="1"/>
  <c r="Q312" i="7"/>
  <c r="AD310" i="7"/>
  <c r="G308" i="7"/>
  <c r="X306" i="7"/>
  <c r="U305" i="7"/>
  <c r="L304" i="7"/>
  <c r="G303" i="7"/>
  <c r="W300" i="7"/>
  <c r="I299" i="7"/>
  <c r="F298" i="7"/>
  <c r="AD295" i="7"/>
  <c r="AB294" i="7"/>
  <c r="T293" i="7"/>
  <c r="P291" i="7"/>
  <c r="C290" i="7"/>
  <c r="AA287" i="7"/>
  <c r="W285" i="7"/>
  <c r="F283" i="7"/>
  <c r="AC280" i="7"/>
  <c r="O278" i="7"/>
  <c r="E276" i="7"/>
  <c r="AG273" i="7"/>
  <c r="R271" i="7"/>
  <c r="K269" i="7"/>
  <c r="I267" i="7"/>
  <c r="D265" i="7"/>
  <c r="I263" i="7"/>
  <c r="AC260" i="7"/>
  <c r="X258" i="7"/>
  <c r="AC256" i="7"/>
  <c r="P254" i="7"/>
  <c r="V252" i="7"/>
  <c r="V250" i="7"/>
  <c r="W247" i="7"/>
  <c r="Y245" i="7"/>
  <c r="Y243" i="7"/>
  <c r="AB241" i="7"/>
  <c r="AA239" i="7"/>
  <c r="AE237" i="7"/>
  <c r="AD235" i="7"/>
  <c r="AG233" i="7"/>
  <c r="AG231" i="7"/>
  <c r="B230" i="7"/>
  <c r="B228" i="7"/>
  <c r="B226" i="7"/>
  <c r="D224" i="7"/>
  <c r="F223" i="7"/>
  <c r="E221" i="7"/>
  <c r="F218" i="7"/>
  <c r="J216" i="7"/>
  <c r="I214" i="7"/>
  <c r="R212" i="7"/>
  <c r="L210" i="7"/>
  <c r="S209" i="7"/>
  <c r="M207" i="7"/>
  <c r="V205" i="7"/>
  <c r="U203" i="7"/>
  <c r="V200" i="7"/>
  <c r="X198" i="7"/>
  <c r="Y196" i="7"/>
  <c r="AA194" i="7"/>
  <c r="Z192" i="7"/>
  <c r="AD190" i="7"/>
  <c r="AC188" i="7"/>
  <c r="AE187" i="7"/>
  <c r="AD185" i="7"/>
  <c r="AH183" i="7"/>
  <c r="AG181" i="7"/>
  <c r="B181" i="7"/>
  <c r="AH178" i="7"/>
  <c r="C177" i="7"/>
  <c r="D175" i="7"/>
  <c r="F173" i="7"/>
  <c r="E171" i="7"/>
  <c r="I169" i="7"/>
  <c r="H167" i="7"/>
  <c r="Q165" i="7"/>
  <c r="K163" i="7"/>
  <c r="J161" i="7"/>
  <c r="S159" i="7"/>
  <c r="M157" i="7"/>
  <c r="V155" i="7"/>
  <c r="U153" i="7"/>
  <c r="X151" i="7"/>
  <c r="X149" i="7"/>
  <c r="Y146" i="7"/>
  <c r="AA144" i="7"/>
  <c r="AA142" i="7"/>
  <c r="AD140" i="7"/>
  <c r="AC138" i="7"/>
  <c r="AG136" i="7"/>
  <c r="AF134" i="7"/>
  <c r="B133" i="7"/>
  <c r="B131" i="7"/>
  <c r="AH128" i="7"/>
  <c r="D127" i="7"/>
  <c r="D125" i="7"/>
  <c r="F123" i="7"/>
  <c r="F121" i="7"/>
  <c r="I119" i="7"/>
  <c r="H117" i="7"/>
  <c r="Q115" i="7"/>
  <c r="K113" i="7"/>
  <c r="T111" i="7"/>
  <c r="S109" i="7"/>
  <c r="M107" i="7"/>
  <c r="V105" i="7"/>
  <c r="U103" i="7"/>
  <c r="Y101" i="7"/>
  <c r="X99" i="7"/>
  <c r="AA97" i="7"/>
  <c r="AA95" i="7"/>
  <c r="AC93" i="7"/>
  <c r="AC91" i="7"/>
  <c r="AF89" i="7"/>
  <c r="AE87" i="7"/>
  <c r="AF85" i="7"/>
  <c r="F84" i="7"/>
  <c r="K82" i="7"/>
  <c r="O81" i="7"/>
  <c r="W79" i="7"/>
  <c r="AE77" i="7"/>
  <c r="P76" i="7"/>
  <c r="AB74" i="7"/>
  <c r="I73" i="7"/>
  <c r="AB71" i="7"/>
  <c r="G70" i="7"/>
  <c r="U68" i="7"/>
  <c r="G67" i="7"/>
  <c r="S65" i="7"/>
  <c r="AG63" i="7"/>
  <c r="S62" i="7"/>
  <c r="AE60" i="7"/>
  <c r="Q59" i="7"/>
  <c r="AE57" i="7"/>
  <c r="C57" i="7"/>
  <c r="Q55" i="7"/>
  <c r="C54" i="7"/>
  <c r="O52" i="7"/>
  <c r="AH50" i="7"/>
  <c r="O49" i="7"/>
  <c r="V48" i="7"/>
  <c r="AH46" i="7"/>
  <c r="T45" i="7"/>
  <c r="AH43" i="7"/>
  <c r="R42" i="7"/>
  <c r="Y41" i="7"/>
  <c r="F40" i="7"/>
  <c r="R38" i="7"/>
  <c r="D37" i="7"/>
  <c r="R35" i="7"/>
  <c r="I33" i="7"/>
  <c r="W31" i="7"/>
  <c r="I30" i="7"/>
  <c r="U28" i="7"/>
  <c r="B27" i="7"/>
  <c r="U25" i="7"/>
  <c r="AG23" i="7"/>
  <c r="N22" i="7"/>
  <c r="AG20" i="7"/>
  <c r="L19" i="7"/>
  <c r="S18" i="7"/>
  <c r="E17" i="7"/>
  <c r="Q15" i="7"/>
  <c r="AE13" i="7"/>
  <c r="Q12" i="7"/>
  <c r="AC10" i="7"/>
  <c r="O9" i="7"/>
  <c r="AJ92" i="8"/>
  <c r="AJ69" i="8"/>
  <c r="AJ52" i="8"/>
  <c r="AJ24" i="8"/>
  <c r="S22" i="8"/>
  <c r="T5" i="8" a="1"/>
  <c r="AC310" i="7"/>
  <c r="W306" i="7"/>
  <c r="I304" i="7"/>
  <c r="W301" i="7"/>
  <c r="H299" i="7"/>
  <c r="AE296" i="7"/>
  <c r="AA294" i="7"/>
  <c r="J292" i="7"/>
  <c r="AH289" i="7"/>
  <c r="X287" i="7"/>
  <c r="J285" i="7"/>
  <c r="E283" i="7"/>
  <c r="AB280" i="7"/>
  <c r="M278" i="7"/>
  <c r="D276" i="7"/>
  <c r="U273" i="7"/>
  <c r="Q271" i="7"/>
  <c r="J269" i="7"/>
  <c r="H267" i="7"/>
  <c r="C265" i="7"/>
  <c r="AD262" i="7"/>
  <c r="AB260" i="7"/>
  <c r="W258" i="7"/>
  <c r="T256" i="7"/>
  <c r="O254" i="7"/>
  <c r="T252" i="7"/>
  <c r="N250" i="7"/>
  <c r="W248" i="7"/>
  <c r="V246" i="7"/>
  <c r="Z244" i="7"/>
  <c r="Y242" i="7"/>
  <c r="X240" i="7"/>
  <c r="AB238" i="7"/>
  <c r="AA236" i="7"/>
  <c r="AE234" i="7"/>
  <c r="AD232" i="7"/>
  <c r="AF230" i="7"/>
  <c r="AG228" i="7"/>
  <c r="B227" i="7"/>
  <c r="AH224" i="7"/>
  <c r="E223" i="7"/>
  <c r="D221" i="7"/>
  <c r="C219" i="7"/>
  <c r="I216" i="7"/>
  <c r="J213" i="7"/>
  <c r="I211" i="7"/>
  <c r="J208" i="7"/>
  <c r="L206" i="7"/>
  <c r="M204" i="7"/>
  <c r="U202" i="7"/>
  <c r="N200" i="7"/>
  <c r="V199" i="7"/>
  <c r="O197" i="7"/>
  <c r="X195" i="7"/>
  <c r="X193" i="7"/>
  <c r="AC190" i="7"/>
  <c r="AB188" i="7"/>
  <c r="AA186" i="7"/>
  <c r="AE184" i="7"/>
  <c r="AD182" i="7"/>
  <c r="AG180" i="7"/>
  <c r="AG178" i="7"/>
  <c r="B177" i="7"/>
  <c r="B175" i="7"/>
  <c r="E173" i="7"/>
  <c r="D171" i="7"/>
  <c r="H169" i="7"/>
  <c r="G167" i="7"/>
  <c r="F165" i="7"/>
  <c r="J163" i="7"/>
  <c r="I161" i="7"/>
  <c r="T158" i="7"/>
  <c r="M156" i="7"/>
  <c r="M154" i="7"/>
  <c r="V152" i="7"/>
  <c r="O150" i="7"/>
  <c r="X148" i="7"/>
  <c r="Y147" i="7"/>
  <c r="Y145" i="7"/>
  <c r="Y143" i="7"/>
  <c r="AA141" i="7"/>
  <c r="AA139" i="7"/>
  <c r="AD137" i="7"/>
  <c r="AF136" i="7"/>
  <c r="AE134" i="7"/>
  <c r="AD132" i="7"/>
  <c r="AH130" i="7"/>
  <c r="AG128" i="7"/>
  <c r="C127" i="7"/>
  <c r="C125" i="7"/>
  <c r="E123" i="7"/>
  <c r="E121" i="7"/>
  <c r="H119" i="7"/>
  <c r="G117" i="7"/>
  <c r="K115" i="7"/>
  <c r="J113" i="7"/>
  <c r="I111" i="7"/>
  <c r="M109" i="7"/>
  <c r="L107" i="7"/>
  <c r="U105" i="7"/>
  <c r="O103" i="7"/>
  <c r="X101" i="7"/>
  <c r="W99" i="7"/>
  <c r="Y97" i="7"/>
  <c r="Z95" i="7"/>
  <c r="Z94" i="7"/>
  <c r="AA92" i="7"/>
  <c r="AC90" i="7"/>
  <c r="AB88" i="7"/>
  <c r="AF86" i="7"/>
  <c r="AH84" i="7"/>
  <c r="J82" i="7"/>
  <c r="R80" i="7"/>
  <c r="X78" i="7"/>
  <c r="AD77" i="7"/>
  <c r="I76" i="7"/>
  <c r="AA74" i="7"/>
  <c r="H73" i="7"/>
  <c r="U71" i="7"/>
  <c r="F70" i="7"/>
  <c r="T68" i="7"/>
  <c r="E67" i="7"/>
  <c r="R65" i="7"/>
  <c r="AF63" i="7"/>
  <c r="Q62" i="7"/>
  <c r="AD60" i="7"/>
  <c r="K59" i="7"/>
  <c r="AC57" i="7"/>
  <c r="I56" i="7"/>
  <c r="AB54" i="7"/>
  <c r="N52" i="7"/>
  <c r="AB50" i="7"/>
  <c r="T48" i="7"/>
  <c r="L46" i="7"/>
  <c r="Z44" i="7"/>
  <c r="E43" i="7"/>
  <c r="X41" i="7"/>
  <c r="E40" i="7"/>
  <c r="Q38" i="7"/>
  <c r="C37" i="7"/>
  <c r="W34" i="7"/>
  <c r="H33" i="7"/>
  <c r="V31" i="7"/>
  <c r="B30" i="7"/>
  <c r="T28" i="7"/>
  <c r="AH26" i="7"/>
  <c r="S25" i="7"/>
  <c r="AF23" i="7"/>
  <c r="M22" i="7"/>
  <c r="AE20" i="7"/>
  <c r="K19" i="7"/>
  <c r="R18" i="7"/>
  <c r="D17" i="7"/>
  <c r="P15" i="7"/>
  <c r="W14" i="7"/>
  <c r="I13" i="7"/>
  <c r="V11" i="7"/>
  <c r="B10" i="7"/>
  <c r="U8" i="7"/>
  <c r="AH6" i="7"/>
  <c r="N5" i="7" a="1"/>
  <c r="AT193" i="8"/>
  <c r="AT192" i="8"/>
  <c r="AT188" i="8"/>
  <c r="AJ185" i="8"/>
  <c r="T171" i="8"/>
  <c r="T170" i="8"/>
  <c r="T153" i="8"/>
  <c r="S101" i="8"/>
  <c r="S96" i="8"/>
  <c r="AJ87" i="8"/>
  <c r="T80" i="8"/>
  <c r="T70" i="8"/>
  <c r="S43" i="8"/>
  <c r="AT23" i="8"/>
  <c r="T22" i="8"/>
  <c r="V309" i="7"/>
  <c r="X301" i="7"/>
  <c r="E297" i="7"/>
  <c r="S292" i="7"/>
  <c r="AG288" i="7"/>
  <c r="X286" i="7"/>
  <c r="I284" i="7"/>
  <c r="AG281" i="7"/>
  <c r="AB279" i="7"/>
  <c r="M277" i="7"/>
  <c r="D275" i="7"/>
  <c r="T272" i="7"/>
  <c r="K270" i="7"/>
  <c r="K268" i="7"/>
  <c r="E266" i="7"/>
  <c r="C264" i="7"/>
  <c r="AE261" i="7"/>
  <c r="B260" i="7"/>
  <c r="W257" i="7"/>
  <c r="AA255" i="7"/>
  <c r="V253" i="7"/>
  <c r="W251" i="7"/>
  <c r="W249" i="7"/>
  <c r="X248" i="7"/>
  <c r="X246" i="7"/>
  <c r="AA244" i="7"/>
  <c r="Z242" i="7"/>
  <c r="AD240" i="7"/>
  <c r="AC238" i="7"/>
  <c r="AB236" i="7"/>
  <c r="AF234" i="7"/>
  <c r="AE232" i="7"/>
  <c r="AH230" i="7"/>
  <c r="AH228" i="7"/>
  <c r="C227" i="7"/>
  <c r="C225" i="7"/>
  <c r="D222" i="7"/>
  <c r="G220" i="7"/>
  <c r="I219" i="7"/>
  <c r="H217" i="7"/>
  <c r="G215" i="7"/>
  <c r="K213" i="7"/>
  <c r="J211" i="7"/>
  <c r="U208" i="7"/>
  <c r="T206" i="7"/>
  <c r="N204" i="7"/>
  <c r="W202" i="7"/>
  <c r="W201" i="7"/>
  <c r="X199" i="7"/>
  <c r="Z197" i="7"/>
  <c r="Y195" i="7"/>
  <c r="Z193" i="7"/>
  <c r="AB191" i="7"/>
  <c r="AA189" i="7"/>
  <c r="AG186" i="7"/>
  <c r="AF184" i="7"/>
  <c r="AE182" i="7"/>
  <c r="B180" i="7"/>
  <c r="C178" i="7"/>
  <c r="E176" i="7"/>
  <c r="D174" i="7"/>
  <c r="E172" i="7"/>
  <c r="G170" i="7"/>
  <c r="F168" i="7"/>
  <c r="J166" i="7"/>
  <c r="I164" i="7"/>
  <c r="R162" i="7"/>
  <c r="L160" i="7"/>
  <c r="U158" i="7"/>
  <c r="T156" i="7"/>
  <c r="W154" i="7"/>
  <c r="W152" i="7"/>
  <c r="V150" i="7"/>
  <c r="Y148" i="7"/>
  <c r="Z147" i="7"/>
  <c r="Z145" i="7"/>
  <c r="AC143" i="7"/>
  <c r="AB141" i="7"/>
  <c r="AB139" i="7"/>
  <c r="AE137" i="7"/>
  <c r="AD135" i="7"/>
  <c r="AH133" i="7"/>
  <c r="AG131" i="7"/>
  <c r="C130" i="7"/>
  <c r="C128" i="7"/>
  <c r="E126" i="7"/>
  <c r="E124" i="7"/>
  <c r="H122" i="7"/>
  <c r="G120" i="7"/>
  <c r="G118" i="7"/>
  <c r="J116" i="7"/>
  <c r="I114" i="7"/>
  <c r="R112" i="7"/>
  <c r="L110" i="7"/>
  <c r="U108" i="7"/>
  <c r="T106" i="7"/>
  <c r="X104" i="7"/>
  <c r="W102" i="7"/>
  <c r="Z100" i="7"/>
  <c r="Z98" i="7"/>
  <c r="Y96" i="7"/>
  <c r="AB94" i="7"/>
  <c r="AB92" i="7"/>
  <c r="AD90" i="7"/>
  <c r="AD88" i="7"/>
  <c r="AG86" i="7"/>
  <c r="C85" i="7"/>
  <c r="J83" i="7"/>
  <c r="S80" i="7"/>
  <c r="Y78" i="7"/>
  <c r="D77" i="7"/>
  <c r="U75" i="7"/>
  <c r="B74" i="7"/>
  <c r="P72" i="7"/>
  <c r="AG70" i="7"/>
  <c r="N69" i="7"/>
  <c r="AG67" i="7"/>
  <c r="L66" i="7"/>
  <c r="Z64" i="7"/>
  <c r="L63" i="7"/>
  <c r="X61" i="7"/>
  <c r="E60" i="7"/>
  <c r="X58" i="7"/>
  <c r="J56" i="7"/>
  <c r="AC54" i="7"/>
  <c r="J53" i="7"/>
  <c r="V51" i="7"/>
  <c r="H50" i="7"/>
  <c r="AA47" i="7"/>
  <c r="M46" i="7"/>
  <c r="AA44" i="7"/>
  <c r="F43" i="7"/>
  <c r="AF40" i="7"/>
  <c r="M39" i="7"/>
  <c r="AD37" i="7"/>
  <c r="K36" i="7"/>
  <c r="AD34" i="7"/>
  <c r="B34" i="7"/>
  <c r="P32" i="7"/>
  <c r="AD30" i="7"/>
  <c r="N29" i="7"/>
  <c r="AB27" i="7"/>
  <c r="N26" i="7"/>
  <c r="Z24" i="7"/>
  <c r="G23" i="7"/>
  <c r="Z21" i="7"/>
  <c r="E20" i="7"/>
  <c r="AE17" i="7"/>
  <c r="L16" i="7"/>
  <c r="X14" i="7"/>
  <c r="J13" i="7"/>
  <c r="X11" i="7"/>
  <c r="C10" i="7"/>
  <c r="V8" i="7"/>
  <c r="AC7" i="7"/>
  <c r="C7" i="7"/>
  <c r="H6" i="7"/>
  <c r="Y5" i="7" a="1"/>
  <c r="T55" i="8"/>
  <c r="AJ29" i="8"/>
  <c r="S27" i="8"/>
  <c r="T9" i="8"/>
  <c r="H312" i="7"/>
  <c r="I309" i="7"/>
  <c r="F308" i="7"/>
  <c r="R305" i="7"/>
  <c r="AG302" i="7"/>
  <c r="U300" i="7"/>
  <c r="E298" i="7"/>
  <c r="AC295" i="7"/>
  <c r="N293" i="7"/>
  <c r="D291" i="7"/>
  <c r="AF288" i="7"/>
  <c r="W286" i="7"/>
  <c r="H284" i="7"/>
  <c r="AF281" i="7"/>
  <c r="O279" i="7"/>
  <c r="K277" i="7"/>
  <c r="B275" i="7"/>
  <c r="S272" i="7"/>
  <c r="J270" i="7"/>
  <c r="J268" i="7"/>
  <c r="C266" i="7"/>
  <c r="B264" i="7"/>
  <c r="AD261" i="7"/>
  <c r="AA259" i="7"/>
  <c r="V257" i="7"/>
  <c r="Y255" i="7"/>
  <c r="N253" i="7"/>
  <c r="M251" i="7"/>
  <c r="U249" i="7"/>
  <c r="O247" i="7"/>
  <c r="X245" i="7"/>
  <c r="W243" i="7"/>
  <c r="AA241" i="7"/>
  <c r="Z239" i="7"/>
  <c r="AD237" i="7"/>
  <c r="AC235" i="7"/>
  <c r="AE233" i="7"/>
  <c r="AF231" i="7"/>
  <c r="AE229" i="7"/>
  <c r="AG227" i="7"/>
  <c r="AH225" i="7"/>
  <c r="C224" i="7"/>
  <c r="B222" i="7"/>
  <c r="F220" i="7"/>
  <c r="E218" i="7"/>
  <c r="G217" i="7"/>
  <c r="H214" i="7"/>
  <c r="J212" i="7"/>
  <c r="K210" i="7"/>
  <c r="K209" i="7"/>
  <c r="L207" i="7"/>
  <c r="T205" i="7"/>
  <c r="M203" i="7"/>
  <c r="V201" i="7"/>
  <c r="W198" i="7"/>
  <c r="W196" i="7"/>
  <c r="Z194" i="7"/>
  <c r="Y192" i="7"/>
  <c r="AA191" i="7"/>
  <c r="Z189" i="7"/>
  <c r="AD187" i="7"/>
  <c r="AC185" i="7"/>
  <c r="AF183" i="7"/>
  <c r="AF181" i="7"/>
  <c r="AH179" i="7"/>
  <c r="AH177" i="7"/>
  <c r="AH175" i="7"/>
  <c r="C174" i="7"/>
  <c r="C172" i="7"/>
  <c r="F170" i="7"/>
  <c r="E168" i="7"/>
  <c r="I166" i="7"/>
  <c r="H164" i="7"/>
  <c r="K162" i="7"/>
  <c r="K160" i="7"/>
  <c r="L159" i="7"/>
  <c r="L157" i="7"/>
  <c r="U155" i="7"/>
  <c r="N153" i="7"/>
  <c r="W151" i="7"/>
  <c r="W149" i="7"/>
  <c r="X146" i="7"/>
  <c r="Z144" i="7"/>
  <c r="Z142" i="7"/>
  <c r="AC140" i="7"/>
  <c r="AB138" i="7"/>
  <c r="AC135" i="7"/>
  <c r="AG133" i="7"/>
  <c r="AF131" i="7"/>
  <c r="B130" i="7"/>
  <c r="B128" i="7"/>
  <c r="D126" i="7"/>
  <c r="D124" i="7"/>
  <c r="D122" i="7"/>
  <c r="F120" i="7"/>
  <c r="F118" i="7"/>
  <c r="I116" i="7"/>
  <c r="H114" i="7"/>
  <c r="L112" i="7"/>
  <c r="K110" i="7"/>
  <c r="T108" i="7"/>
  <c r="N106" i="7"/>
  <c r="W104" i="7"/>
  <c r="V102" i="7"/>
  <c r="P100" i="7"/>
  <c r="Y98" i="7"/>
  <c r="X96" i="7"/>
  <c r="AB93" i="7"/>
  <c r="AA91" i="7"/>
  <c r="AB89" i="7"/>
  <c r="AD87" i="7"/>
  <c r="AE85" i="7"/>
  <c r="E84" i="7"/>
  <c r="I83" i="7"/>
  <c r="N81" i="7"/>
  <c r="S79" i="7"/>
  <c r="C77" i="7"/>
  <c r="O75" i="7"/>
  <c r="AH73" i="7"/>
  <c r="O72" i="7"/>
  <c r="AF70" i="7"/>
  <c r="M69" i="7"/>
  <c r="AA67" i="7"/>
  <c r="K66" i="7"/>
  <c r="Y64" i="7"/>
  <c r="K63" i="7"/>
  <c r="W61" i="7"/>
  <c r="D60" i="7"/>
  <c r="W58" i="7"/>
  <c r="B57" i="7"/>
  <c r="P55" i="7"/>
  <c r="B54" i="7"/>
  <c r="H53" i="7"/>
  <c r="U51" i="7"/>
  <c r="G50" i="7"/>
  <c r="N49" i="7"/>
  <c r="Z47" i="7"/>
  <c r="AG46" i="7"/>
  <c r="S45" i="7"/>
  <c r="AF43" i="7"/>
  <c r="L42" i="7"/>
  <c r="AE40" i="7"/>
  <c r="K39" i="7"/>
  <c r="AC37" i="7"/>
  <c r="Q35" i="7"/>
  <c r="AC33" i="7"/>
  <c r="O32" i="7"/>
  <c r="AC30" i="7"/>
  <c r="M29" i="7"/>
  <c r="AA27" i="7"/>
  <c r="H26" i="7"/>
  <c r="Y24" i="7"/>
  <c r="F23" i="7"/>
  <c r="Y21" i="7"/>
  <c r="D20" i="7"/>
  <c r="Y17" i="7"/>
  <c r="J16" i="7"/>
  <c r="AD13" i="7"/>
  <c r="P12" i="7"/>
  <c r="AB10" i="7"/>
  <c r="I9" i="7"/>
  <c r="AB7" i="7"/>
  <c r="G6" i="7"/>
  <c r="S221" i="8"/>
  <c r="T215" i="8"/>
  <c r="AJ196" i="8"/>
  <c r="AT187" i="8"/>
  <c r="AJ135" i="8"/>
  <c r="AJ131" i="8"/>
  <c r="AJ121" i="8"/>
  <c r="F215" i="7"/>
  <c r="AJ259" i="8"/>
  <c r="S243" i="8"/>
  <c r="AJ132" i="8"/>
  <c r="AJ125" i="8"/>
  <c r="AT81" i="8"/>
  <c r="AT63" i="8"/>
  <c r="T46" i="8"/>
  <c r="T28" i="8"/>
  <c r="S20" i="8"/>
  <c r="AJ15" i="8"/>
  <c r="T12" i="8"/>
  <c r="AD311" i="7"/>
  <c r="Q310" i="7"/>
  <c r="E309" i="7"/>
  <c r="B308" i="7"/>
  <c r="S306" i="7"/>
  <c r="B305" i="7"/>
  <c r="AG303" i="7"/>
  <c r="W302" i="7"/>
  <c r="M301" i="7"/>
  <c r="F300" i="7"/>
  <c r="C299" i="7"/>
  <c r="B298" i="7"/>
  <c r="AA296" i="7"/>
  <c r="Y295" i="7"/>
  <c r="L294" i="7"/>
  <c r="J293" i="7"/>
  <c r="G292" i="7"/>
  <c r="AG290" i="7"/>
  <c r="AE289" i="7"/>
  <c r="Q288" i="7"/>
  <c r="P287" i="7"/>
  <c r="L286" i="7"/>
  <c r="F285" i="7"/>
  <c r="C284" i="7"/>
  <c r="W282" i="7"/>
  <c r="U281" i="7"/>
  <c r="T280" i="7"/>
  <c r="L279" i="7"/>
  <c r="J278" i="7"/>
  <c r="AC276" i="7"/>
  <c r="Z275" i="7"/>
  <c r="Y274" i="7"/>
  <c r="Q273" i="7"/>
  <c r="O272" i="7"/>
  <c r="H271" i="7"/>
  <c r="G270" i="7"/>
  <c r="G269" i="7"/>
  <c r="E268" i="7"/>
  <c r="AH266" i="7"/>
  <c r="AG265" i="7"/>
  <c r="AF264" i="7"/>
  <c r="AA263" i="7"/>
  <c r="AA262" i="7"/>
  <c r="Y261" i="7"/>
  <c r="X260" i="7"/>
  <c r="T259" i="7"/>
  <c r="S258" i="7"/>
  <c r="Q257" i="7"/>
  <c r="Q256" i="7"/>
  <c r="L255" i="7"/>
  <c r="K254" i="7"/>
  <c r="J253" i="7"/>
  <c r="H252" i="7"/>
  <c r="I251" i="7"/>
  <c r="K250" i="7"/>
  <c r="M249" i="7"/>
  <c r="J248" i="7"/>
  <c r="L247" i="7"/>
  <c r="N246" i="7"/>
  <c r="O245" i="7"/>
  <c r="M244" i="7"/>
  <c r="O243" i="7"/>
  <c r="P242" i="7"/>
  <c r="N241" i="7"/>
  <c r="P240" i="7"/>
  <c r="Q239" i="7"/>
  <c r="R238" i="7"/>
  <c r="Q237" i="7"/>
  <c r="R236" i="7"/>
  <c r="S235" i="7"/>
  <c r="Z234" i="7"/>
  <c r="S233" i="7"/>
  <c r="T232" i="7"/>
  <c r="AA231" i="7"/>
  <c r="T230" i="7"/>
  <c r="U229" i="7"/>
  <c r="AB228" i="7"/>
  <c r="AD227" i="7"/>
  <c r="V226" i="7"/>
  <c r="AC225" i="7"/>
  <c r="AE224" i="7"/>
  <c r="AG223" i="7"/>
  <c r="AD222" i="7"/>
  <c r="AF221" i="7"/>
  <c r="AH220" i="7"/>
  <c r="AE219" i="7"/>
  <c r="AG218" i="7"/>
  <c r="B218" i="7"/>
  <c r="D217" i="7"/>
  <c r="AH215" i="7"/>
  <c r="C215" i="7"/>
  <c r="E214" i="7"/>
  <c r="T273" i="8"/>
  <c r="T258" i="8"/>
  <c r="T257" i="8"/>
  <c r="AT224" i="8"/>
  <c r="S223" i="8"/>
  <c r="S205" i="8"/>
  <c r="T180" i="8"/>
  <c r="T149" i="8"/>
  <c r="S148" i="8"/>
  <c r="S128" i="8"/>
  <c r="S82" i="8"/>
  <c r="AJ73" i="8"/>
  <c r="AT70" i="8"/>
  <c r="AT60" i="8"/>
  <c r="AJ56" i="8"/>
  <c r="AJ43" i="8"/>
  <c r="T40" i="8"/>
  <c r="T35" i="8"/>
  <c r="AT27" i="8"/>
  <c r="T24" i="8"/>
  <c r="T10" i="8"/>
  <c r="AJ5" i="8" a="1"/>
  <c r="AA312" i="7"/>
  <c r="T311" i="7"/>
  <c r="F310" i="7"/>
  <c r="AB308" i="7"/>
  <c r="S307" i="7"/>
  <c r="O306" i="7"/>
  <c r="AF304" i="7"/>
  <c r="AD303" i="7"/>
  <c r="L302" i="7"/>
  <c r="E301" i="7"/>
  <c r="AH299" i="7"/>
  <c r="AG298" i="7"/>
  <c r="T297" i="7"/>
  <c r="Q296" i="7"/>
  <c r="J295" i="7"/>
  <c r="H294" i="7"/>
  <c r="E293" i="7"/>
  <c r="Y291" i="7"/>
  <c r="W290" i="7"/>
  <c r="P289" i="7"/>
  <c r="N288" i="7"/>
  <c r="L287" i="7"/>
  <c r="AD285" i="7"/>
  <c r="AC284" i="7"/>
  <c r="U283" i="7"/>
  <c r="S282" i="7"/>
  <c r="R281" i="7"/>
  <c r="J280" i="7"/>
  <c r="H279" i="7"/>
  <c r="AB277" i="7"/>
  <c r="Y276" i="7"/>
  <c r="W275" i="7"/>
  <c r="O274" i="7"/>
  <c r="N273" i="7"/>
  <c r="AG271" i="7"/>
  <c r="AE270" i="7"/>
  <c r="AC269" i="7"/>
  <c r="AC268" i="7"/>
  <c r="X267" i="7"/>
  <c r="W266" i="7"/>
  <c r="V265" i="7"/>
  <c r="R264" i="7"/>
  <c r="P263" i="7"/>
  <c r="P262" i="7"/>
  <c r="U261" i="7"/>
  <c r="J260" i="7"/>
  <c r="I259" i="7"/>
  <c r="N258" i="7"/>
  <c r="N257" i="7"/>
  <c r="C256" i="7"/>
  <c r="H255" i="7"/>
  <c r="G254" i="7"/>
  <c r="AD252" i="7"/>
  <c r="D252" i="7"/>
  <c r="F251" i="7"/>
  <c r="H250" i="7"/>
  <c r="E249" i="7"/>
  <c r="G248" i="7"/>
  <c r="I247" i="7"/>
  <c r="J246" i="7"/>
  <c r="H245" i="7"/>
  <c r="J244" i="7"/>
  <c r="K243" i="7"/>
  <c r="I242" i="7"/>
  <c r="K241" i="7"/>
  <c r="L240" i="7"/>
  <c r="M239" i="7"/>
  <c r="L238" i="7"/>
  <c r="M237" i="7"/>
  <c r="N236" i="7"/>
  <c r="P235" i="7"/>
  <c r="N234" i="7"/>
  <c r="O233" i="7"/>
  <c r="Q232" i="7"/>
  <c r="O231" i="7"/>
  <c r="P230" i="7"/>
  <c r="R229" i="7"/>
  <c r="T228" i="7"/>
  <c r="Q227" i="7"/>
  <c r="S226" i="7"/>
  <c r="U225" i="7"/>
  <c r="V224" i="7"/>
  <c r="T223" i="7"/>
  <c r="V222" i="7"/>
  <c r="W221" i="7"/>
  <c r="U220" i="7"/>
  <c r="W219" i="7"/>
  <c r="T213" i="8"/>
  <c r="T167" i="8"/>
  <c r="AT150" i="8"/>
  <c r="S142" i="8"/>
  <c r="T133" i="8"/>
  <c r="AJ80" i="8"/>
  <c r="AJ28" i="8"/>
  <c r="S25" i="8"/>
  <c r="AV5" i="8" a="1"/>
  <c r="AF310" i="7"/>
  <c r="AA308" i="7"/>
  <c r="V306" i="7"/>
  <c r="AD304" i="7"/>
  <c r="X302" i="7"/>
  <c r="AA300" i="7"/>
  <c r="B299" i="7"/>
  <c r="N297" i="7"/>
  <c r="P295" i="7"/>
  <c r="AC293" i="7"/>
  <c r="X291" i="7"/>
  <c r="AG289" i="7"/>
  <c r="L288" i="7"/>
  <c r="N286" i="7"/>
  <c r="Y284" i="7"/>
  <c r="U282" i="7"/>
  <c r="B281" i="7"/>
  <c r="J279" i="7"/>
  <c r="U277" i="7"/>
  <c r="V275" i="7"/>
  <c r="S273" i="7"/>
  <c r="AE271" i="7"/>
  <c r="H270" i="7"/>
  <c r="U268" i="7"/>
  <c r="AG266" i="7"/>
  <c r="N265" i="7"/>
  <c r="Q263" i="7"/>
  <c r="E262" i="7"/>
  <c r="I260" i="7"/>
  <c r="V258" i="7"/>
  <c r="AH256" i="7"/>
  <c r="M255" i="7"/>
  <c r="Z253" i="7"/>
  <c r="F252" i="7"/>
  <c r="AB250" i="7"/>
  <c r="F249" i="7"/>
  <c r="AB247" i="7"/>
  <c r="AG245" i="7"/>
  <c r="O244" i="7"/>
  <c r="H243" i="7"/>
  <c r="Y241" i="7"/>
  <c r="H240" i="7"/>
  <c r="Q238" i="7"/>
  <c r="C237" i="7"/>
  <c r="Q235" i="7"/>
  <c r="C234" i="7"/>
  <c r="P232" i="7"/>
  <c r="AE230" i="7"/>
  <c r="P229" i="7"/>
  <c r="AE227" i="7"/>
  <c r="P226" i="7"/>
  <c r="AD224" i="7"/>
  <c r="P223" i="7"/>
  <c r="X221" i="7"/>
  <c r="O220" i="7"/>
  <c r="X218" i="7"/>
  <c r="R217" i="7"/>
  <c r="AG215" i="7"/>
  <c r="X214" i="7"/>
  <c r="H213" i="7"/>
  <c r="C212" i="7"/>
  <c r="AB210" i="7"/>
  <c r="V209" i="7"/>
  <c r="H208" i="7"/>
  <c r="E207" i="7"/>
  <c r="AA205" i="7"/>
  <c r="Y204" i="7"/>
  <c r="J203" i="7"/>
  <c r="D202" i="7"/>
  <c r="AD200" i="7"/>
  <c r="O199" i="7"/>
  <c r="I198" i="7"/>
  <c r="H197" i="7"/>
  <c r="AD195" i="7"/>
  <c r="N194" i="7"/>
  <c r="M193" i="7"/>
  <c r="AH191" i="7"/>
  <c r="AF190" i="7"/>
  <c r="R189" i="7"/>
  <c r="L188" i="7"/>
  <c r="I187" i="7"/>
  <c r="AB185" i="7"/>
  <c r="T184" i="7"/>
  <c r="N183" i="7"/>
  <c r="C182" i="7"/>
  <c r="AD180" i="7"/>
  <c r="S179" i="7"/>
  <c r="R178" i="7"/>
  <c r="F177" i="7"/>
  <c r="AD175" i="7"/>
  <c r="W174" i="7"/>
  <c r="Q173" i="7"/>
  <c r="B172" i="7"/>
  <c r="AG170" i="7"/>
  <c r="V169" i="7"/>
  <c r="S168" i="7"/>
  <c r="E167" i="7"/>
  <c r="AA165" i="7"/>
  <c r="X164" i="7"/>
  <c r="S163" i="7"/>
  <c r="D162" i="7"/>
  <c r="B161" i="7"/>
  <c r="W159" i="7"/>
  <c r="I158" i="7"/>
  <c r="G157" i="7"/>
  <c r="AB155" i="7"/>
  <c r="AA154" i="7"/>
  <c r="K153" i="7"/>
  <c r="G152" i="7"/>
  <c r="AF150" i="7"/>
  <c r="Z149" i="7"/>
  <c r="O148" i="7"/>
  <c r="I147" i="7"/>
  <c r="AE145" i="7"/>
  <c r="Y144" i="7"/>
  <c r="N143" i="7"/>
  <c r="L142" i="7"/>
  <c r="AG140" i="7"/>
  <c r="S139" i="7"/>
  <c r="P138" i="7"/>
  <c r="L137" i="7"/>
  <c r="D136" i="7"/>
  <c r="AB134" i="7"/>
  <c r="P133" i="7"/>
  <c r="N132" i="7"/>
  <c r="AG130" i="7"/>
  <c r="U129" i="7"/>
  <c r="S128" i="7"/>
  <c r="M127" i="7"/>
  <c r="AF125" i="7"/>
  <c r="X124" i="7"/>
  <c r="R123" i="7"/>
  <c r="Q122" i="7"/>
  <c r="AH120" i="7"/>
  <c r="W119" i="7"/>
  <c r="U118" i="7"/>
  <c r="F117" i="7"/>
  <c r="AG115" i="7"/>
  <c r="Z114" i="7"/>
  <c r="U113" i="7"/>
  <c r="I112" i="7"/>
  <c r="D111" i="7"/>
  <c r="Z109" i="7"/>
  <c r="W108" i="7"/>
  <c r="I107" i="7"/>
  <c r="F106" i="7"/>
  <c r="AB104" i="7"/>
  <c r="N103" i="7"/>
  <c r="K102" i="7"/>
  <c r="E101" i="7"/>
  <c r="AE99" i="7"/>
  <c r="P98" i="7"/>
  <c r="J97" i="7"/>
  <c r="I96" i="7"/>
  <c r="AE94" i="7"/>
  <c r="O93" i="7"/>
  <c r="N92" i="7"/>
  <c r="B91" i="7"/>
  <c r="Z89" i="7"/>
  <c r="S88" i="7"/>
  <c r="M87" i="7"/>
  <c r="J86" i="7"/>
  <c r="AF84" i="7"/>
  <c r="X83" i="7"/>
  <c r="Y82" i="7"/>
  <c r="Q81" i="7"/>
  <c r="F80" i="7"/>
  <c r="G79" i="7"/>
  <c r="G78" i="7"/>
  <c r="B77" i="7"/>
  <c r="D76" i="7"/>
  <c r="H75" i="7"/>
  <c r="E74" i="7"/>
  <c r="F73" i="7"/>
  <c r="H72" i="7"/>
  <c r="G71" i="7"/>
  <c r="I70" i="7"/>
  <c r="J69" i="7"/>
  <c r="G68" i="7"/>
  <c r="K67" i="7"/>
  <c r="J66" i="7"/>
  <c r="I65" i="7"/>
  <c r="K64" i="7"/>
  <c r="O63" i="7"/>
  <c r="I62" i="7"/>
  <c r="M61" i="7"/>
  <c r="P60" i="7"/>
  <c r="S59" i="7"/>
  <c r="M58" i="7"/>
  <c r="Q57" i="7"/>
  <c r="U56" i="7"/>
  <c r="O55" i="7"/>
  <c r="R54" i="7"/>
  <c r="U53" i="7"/>
  <c r="Y52" i="7"/>
  <c r="S51" i="7"/>
  <c r="W50" i="7"/>
  <c r="Y49" i="7"/>
  <c r="X48" i="7"/>
  <c r="W47" i="7"/>
  <c r="AA46" i="7"/>
  <c r="X45" i="7"/>
  <c r="Y44" i="7"/>
  <c r="AA43" i="7"/>
  <c r="Z42" i="7"/>
  <c r="AB41" i="7"/>
  <c r="AC40" i="7"/>
  <c r="Z39" i="7"/>
  <c r="AD38" i="7"/>
  <c r="AF37" i="7"/>
  <c r="AB36" i="7"/>
  <c r="AE35" i="7"/>
  <c r="B35" i="7"/>
  <c r="F34" i="7"/>
  <c r="AG32" i="7"/>
  <c r="C32" i="7"/>
  <c r="F31" i="7"/>
  <c r="AG29" i="7"/>
  <c r="D29" i="7"/>
  <c r="H28" i="7"/>
  <c r="J27" i="7"/>
  <c r="E26" i="7"/>
  <c r="H25" i="7"/>
  <c r="L24" i="7"/>
  <c r="I23" i="7"/>
  <c r="J22" i="7"/>
  <c r="L21" i="7"/>
  <c r="P20" i="7"/>
  <c r="J19" i="7"/>
  <c r="N18" i="7"/>
  <c r="K17" i="7"/>
  <c r="O16" i="7"/>
  <c r="N15" i="7"/>
  <c r="R14" i="7"/>
  <c r="O13" i="7"/>
  <c r="S12" i="7"/>
  <c r="M11" i="7"/>
  <c r="Q10" i="7"/>
  <c r="S9" i="7"/>
  <c r="T8" i="7"/>
  <c r="Q7" i="7"/>
  <c r="U6" i="7"/>
  <c r="AC248" i="7"/>
  <c r="Q89" i="7"/>
  <c r="E25" i="7"/>
  <c r="T175" i="7"/>
  <c r="O180" i="7"/>
  <c r="Y31" i="7"/>
  <c r="AT310" i="8"/>
  <c r="AJ263" i="8"/>
  <c r="AT259" i="8"/>
  <c r="T223" i="8"/>
  <c r="S190" i="8"/>
  <c r="AT169" i="8"/>
  <c r="AJ157" i="8"/>
  <c r="S149" i="8"/>
  <c r="S127" i="8"/>
  <c r="AJ89" i="8"/>
  <c r="T77" i="8"/>
  <c r="S28" i="8"/>
  <c r="X312" i="7"/>
  <c r="AB310" i="7"/>
  <c r="Y308" i="7"/>
  <c r="U306" i="7"/>
  <c r="AC304" i="7"/>
  <c r="O302" i="7"/>
  <c r="Z300" i="7"/>
  <c r="AH298" i="7"/>
  <c r="M297" i="7"/>
  <c r="I295" i="7"/>
  <c r="M293" i="7"/>
  <c r="W291" i="7"/>
  <c r="AF289" i="7"/>
  <c r="J288" i="7"/>
  <c r="G286" i="7"/>
  <c r="R284" i="7"/>
  <c r="T282" i="7"/>
  <c r="AG280" i="7"/>
  <c r="AG278" i="7"/>
  <c r="J277" i="7"/>
  <c r="I275" i="7"/>
  <c r="R273" i="7"/>
  <c r="AD271" i="7"/>
  <c r="F270" i="7"/>
  <c r="T268" i="7"/>
  <c r="X266" i="7"/>
  <c r="L265" i="7"/>
  <c r="O263" i="7"/>
  <c r="AB261" i="7"/>
  <c r="H260" i="7"/>
  <c r="T258" i="7"/>
  <c r="AG256" i="7"/>
  <c r="J255" i="7"/>
  <c r="Y253" i="7"/>
  <c r="E252" i="7"/>
  <c r="X250" i="7"/>
  <c r="AF248" i="7"/>
  <c r="N247" i="7"/>
  <c r="AF245" i="7"/>
  <c r="N244" i="7"/>
  <c r="AE242" i="7"/>
  <c r="M241" i="7"/>
  <c r="B240" i="7"/>
  <c r="M238" i="7"/>
  <c r="B237" i="7"/>
  <c r="L235" i="7"/>
  <c r="AA233" i="7"/>
  <c r="O232" i="7"/>
  <c r="AD230" i="7"/>
  <c r="O229" i="7"/>
  <c r="AC227" i="7"/>
  <c r="O226" i="7"/>
  <c r="W224" i="7"/>
  <c r="N223" i="7"/>
  <c r="U221" i="7"/>
  <c r="E220" i="7"/>
  <c r="V218" i="7"/>
  <c r="P217" i="7"/>
  <c r="Z215" i="7"/>
  <c r="W214" i="7"/>
  <c r="G213" i="7"/>
  <c r="B212" i="7"/>
  <c r="AA210" i="7"/>
  <c r="U209" i="7"/>
  <c r="G208" i="7"/>
  <c r="D207" i="7"/>
  <c r="Z205" i="7"/>
  <c r="K204" i="7"/>
  <c r="I203" i="7"/>
  <c r="AE201" i="7"/>
  <c r="AB200" i="7"/>
  <c r="N199" i="7"/>
  <c r="H198" i="7"/>
  <c r="G197" i="7"/>
  <c r="AB195" i="7"/>
  <c r="M194" i="7"/>
  <c r="L193" i="7"/>
  <c r="AG191" i="7"/>
  <c r="R190" i="7"/>
  <c r="P189" i="7"/>
  <c r="K188" i="7"/>
  <c r="C187" i="7"/>
  <c r="AA185" i="7"/>
  <c r="P184" i="7"/>
  <c r="M183" i="7"/>
  <c r="B182" i="7"/>
  <c r="AC180" i="7"/>
  <c r="R179" i="7"/>
  <c r="L178" i="7"/>
  <c r="AH176" i="7"/>
  <c r="W175" i="7"/>
  <c r="U174" i="7"/>
  <c r="P173" i="7"/>
  <c r="AG171" i="7"/>
  <c r="AF170" i="7"/>
  <c r="U169" i="7"/>
  <c r="R168" i="7"/>
  <c r="D167" i="7"/>
  <c r="Z165" i="7"/>
  <c r="W164" i="7"/>
  <c r="I163" i="7"/>
  <c r="C162" i="7"/>
  <c r="AB160" i="7"/>
  <c r="V159" i="7"/>
  <c r="H158" i="7"/>
  <c r="E157" i="7"/>
  <c r="AA155" i="7"/>
  <c r="Z154" i="7"/>
  <c r="J153" i="7"/>
  <c r="E152" i="7"/>
  <c r="AE150" i="7"/>
  <c r="O149" i="7"/>
  <c r="J148" i="7"/>
  <c r="H147" i="7"/>
  <c r="AD145" i="7"/>
  <c r="X144" i="7"/>
  <c r="M143" i="7"/>
  <c r="B142" i="7"/>
  <c r="AF140" i="7"/>
  <c r="R139" i="7"/>
  <c r="O138" i="7"/>
  <c r="J137" i="7"/>
  <c r="AB135" i="7"/>
  <c r="T134" i="7"/>
  <c r="O133" i="7"/>
  <c r="M132" i="7"/>
  <c r="AE130" i="7"/>
  <c r="S129" i="7"/>
  <c r="R128" i="7"/>
  <c r="G127" i="7"/>
  <c r="AE125" i="7"/>
  <c r="W124" i="7"/>
  <c r="Q123" i="7"/>
  <c r="C122" i="7"/>
  <c r="AG120" i="7"/>
  <c r="V119" i="7"/>
  <c r="T118" i="7"/>
  <c r="E117" i="7"/>
  <c r="AA115" i="7"/>
  <c r="X114" i="7"/>
  <c r="T113" i="7"/>
  <c r="D112" i="7"/>
  <c r="C111" i="7"/>
  <c r="X109" i="7"/>
  <c r="L108" i="7"/>
  <c r="H107" i="7"/>
  <c r="AC105" i="7"/>
  <c r="AA104" i="7"/>
  <c r="L103" i="7"/>
  <c r="J102" i="7"/>
  <c r="AF100" i="7"/>
  <c r="Z99" i="7"/>
  <c r="O98" i="7"/>
  <c r="I97" i="7"/>
  <c r="H96" i="7"/>
  <c r="Y94" i="7"/>
  <c r="N93" i="7"/>
  <c r="M92" i="7"/>
  <c r="AH90" i="7"/>
  <c r="S89" i="7"/>
  <c r="Q88" i="7"/>
  <c r="L87" i="7"/>
  <c r="D86" i="7"/>
  <c r="AE84" i="7"/>
  <c r="W83" i="7"/>
  <c r="X82" i="7"/>
  <c r="M81" i="7"/>
  <c r="E80" i="7"/>
  <c r="F79" i="7"/>
  <c r="F78" i="7"/>
  <c r="AG76" i="7"/>
  <c r="C76" i="7"/>
  <c r="G75" i="7"/>
  <c r="D74" i="7"/>
  <c r="E73" i="7"/>
  <c r="B72" i="7"/>
  <c r="F71" i="7"/>
  <c r="E70" i="7"/>
  <c r="I69" i="7"/>
  <c r="F68" i="7"/>
  <c r="J67" i="7"/>
  <c r="D66" i="7"/>
  <c r="H65" i="7"/>
  <c r="J64" i="7"/>
  <c r="N63" i="7"/>
  <c r="H62" i="7"/>
  <c r="L61" i="7"/>
  <c r="N60" i="7"/>
  <c r="J59" i="7"/>
  <c r="L58" i="7"/>
  <c r="P57" i="7"/>
  <c r="S56" i="7"/>
  <c r="N55" i="7"/>
  <c r="P54" i="7"/>
  <c r="T53" i="7"/>
  <c r="X52" i="7"/>
  <c r="R51" i="7"/>
  <c r="U50" i="7"/>
  <c r="S49" i="7"/>
  <c r="R48" i="7"/>
  <c r="V47" i="7"/>
  <c r="Z46" i="7"/>
  <c r="W45" i="7"/>
  <c r="W44" i="7"/>
  <c r="U43" i="7"/>
  <c r="Y42" i="7"/>
  <c r="AA41" i="7"/>
  <c r="AB40" i="7"/>
  <c r="Y39" i="7"/>
  <c r="AC38" i="7"/>
  <c r="W37" i="7"/>
  <c r="AA36" i="7"/>
  <c r="AD35" i="7"/>
  <c r="AH34" i="7"/>
  <c r="AB33" i="7"/>
  <c r="AF32" i="7"/>
  <c r="AH31" i="7"/>
  <c r="E31" i="7"/>
  <c r="AF29" i="7"/>
  <c r="C29" i="7"/>
  <c r="F28" i="7"/>
  <c r="I27" i="7"/>
  <c r="C26" i="7"/>
  <c r="G25" i="7"/>
  <c r="K24" i="7"/>
  <c r="E23" i="7"/>
  <c r="H22" i="7"/>
  <c r="K21" i="7"/>
  <c r="J20" i="7"/>
  <c r="I19" i="7"/>
  <c r="M18" i="7"/>
  <c r="J17" i="7"/>
  <c r="N16" i="7"/>
  <c r="M15" i="7"/>
  <c r="L14" i="7"/>
  <c r="N13" i="7"/>
  <c r="O12" i="7"/>
  <c r="L11" i="7"/>
  <c r="P10" i="7"/>
  <c r="R9" i="7"/>
  <c r="N8" i="7"/>
  <c r="P7" i="7"/>
  <c r="T6" i="7"/>
  <c r="J5" i="7" a="1"/>
  <c r="AT218" i="8"/>
  <c r="S126" i="8"/>
  <c r="T115" i="8"/>
  <c r="AT112" i="8"/>
  <c r="AT94" i="8"/>
  <c r="T79" i="8"/>
  <c r="S55" i="8"/>
  <c r="AJ47" i="8"/>
  <c r="T44" i="8"/>
  <c r="AT16" i="8"/>
  <c r="W312" i="7"/>
  <c r="Z310" i="7"/>
  <c r="S308" i="7"/>
  <c r="R306" i="7"/>
  <c r="AB304" i="7"/>
  <c r="N302" i="7"/>
  <c r="Y300" i="7"/>
  <c r="AF298" i="7"/>
  <c r="AC296" i="7"/>
  <c r="H295" i="7"/>
  <c r="K293" i="7"/>
  <c r="V291" i="7"/>
  <c r="AD289" i="7"/>
  <c r="B288" i="7"/>
  <c r="F286" i="7"/>
  <c r="K284" i="7"/>
  <c r="R282" i="7"/>
  <c r="AA280" i="7"/>
  <c r="AF278" i="7"/>
  <c r="C277" i="7"/>
  <c r="H275" i="7"/>
  <c r="P273" i="7"/>
  <c r="AB271" i="7"/>
  <c r="AD269" i="7"/>
  <c r="R268" i="7"/>
  <c r="V266" i="7"/>
  <c r="B265" i="7"/>
  <c r="N263" i="7"/>
  <c r="Z261" i="7"/>
  <c r="G260" i="7"/>
  <c r="Q258" i="7"/>
  <c r="AF256" i="7"/>
  <c r="I255" i="7"/>
  <c r="X253" i="7"/>
  <c r="AE251" i="7"/>
  <c r="M250" i="7"/>
  <c r="AE248" i="7"/>
  <c r="M247" i="7"/>
  <c r="AD245" i="7"/>
  <c r="L244" i="7"/>
  <c r="AD242" i="7"/>
  <c r="L241" i="7"/>
  <c r="AC239" i="7"/>
  <c r="K238" i="7"/>
  <c r="Z236" i="7"/>
  <c r="J235" i="7"/>
  <c r="T233" i="7"/>
  <c r="D232" i="7"/>
  <c r="R230" i="7"/>
  <c r="N229" i="7"/>
  <c r="R227" i="7"/>
  <c r="M226" i="7"/>
  <c r="Q224" i="7"/>
  <c r="AG222" i="7"/>
  <c r="T221" i="7"/>
  <c r="D220" i="7"/>
  <c r="U218" i="7"/>
  <c r="F217" i="7"/>
  <c r="Y215" i="7"/>
  <c r="S214" i="7"/>
  <c r="E213" i="7"/>
  <c r="AA211" i="7"/>
  <c r="V210" i="7"/>
  <c r="J209" i="7"/>
  <c r="E208" i="7"/>
  <c r="C207" i="7"/>
  <c r="Y205" i="7"/>
  <c r="J204" i="7"/>
  <c r="H203" i="7"/>
  <c r="AD201" i="7"/>
  <c r="AA200" i="7"/>
  <c r="M199" i="7"/>
  <c r="G198" i="7"/>
  <c r="AF196" i="7"/>
  <c r="W195" i="7"/>
  <c r="L194" i="7"/>
  <c r="J193" i="7"/>
  <c r="AE191" i="7"/>
  <c r="Q190" i="7"/>
  <c r="O189" i="7"/>
  <c r="J188" i="7"/>
  <c r="B187" i="7"/>
  <c r="S185" i="7"/>
  <c r="O184" i="7"/>
  <c r="L183" i="7"/>
  <c r="AE181" i="7"/>
  <c r="S180" i="7"/>
  <c r="Q179" i="7"/>
  <c r="F178" i="7"/>
  <c r="AG176" i="7"/>
  <c r="V175" i="7"/>
  <c r="P174" i="7"/>
  <c r="O173" i="7"/>
  <c r="AF171" i="7"/>
  <c r="X170" i="7"/>
  <c r="T169" i="7"/>
  <c r="D168" i="7"/>
  <c r="C167" i="7"/>
  <c r="X165" i="7"/>
  <c r="V164" i="7"/>
  <c r="H163" i="7"/>
  <c r="B162" i="7"/>
  <c r="AA160" i="7"/>
  <c r="U159" i="7"/>
  <c r="G158" i="7"/>
  <c r="D157" i="7"/>
  <c r="Z155" i="7"/>
  <c r="L154" i="7"/>
  <c r="I153" i="7"/>
  <c r="AE151" i="7"/>
  <c r="AC150" i="7"/>
  <c r="N149" i="7"/>
  <c r="H148" i="7"/>
  <c r="G147" i="7"/>
  <c r="AC145" i="7"/>
  <c r="M144" i="7"/>
  <c r="L143" i="7"/>
  <c r="AH141" i="7"/>
  <c r="AB140" i="7"/>
  <c r="Q139" i="7"/>
  <c r="K138" i="7"/>
  <c r="C137" i="7"/>
  <c r="AA135" i="7"/>
  <c r="S134" i="7"/>
  <c r="M133" i="7"/>
  <c r="B132" i="7"/>
  <c r="AD130" i="7"/>
  <c r="R129" i="7"/>
  <c r="Q128" i="7"/>
  <c r="AH126" i="7"/>
  <c r="W125" i="7"/>
  <c r="V124" i="7"/>
  <c r="P123" i="7"/>
  <c r="AH121" i="7"/>
  <c r="AF120" i="7"/>
  <c r="U119" i="7"/>
  <c r="R118" i="7"/>
  <c r="D117" i="7"/>
  <c r="Z115" i="7"/>
  <c r="W114" i="7"/>
  <c r="I113" i="7"/>
  <c r="C112" i="7"/>
  <c r="AB110" i="7"/>
  <c r="W109" i="7"/>
  <c r="H108" i="7"/>
  <c r="F107" i="7"/>
  <c r="AA105" i="7"/>
  <c r="Z104" i="7"/>
  <c r="K103" i="7"/>
  <c r="F102" i="7"/>
  <c r="AE100" i="7"/>
  <c r="O99" i="7"/>
  <c r="N98" i="7"/>
  <c r="H97" i="7"/>
  <c r="AD95" i="7"/>
  <c r="X94" i="7"/>
  <c r="M93" i="7"/>
  <c r="K92" i="7"/>
  <c r="AF90" i="7"/>
  <c r="R89" i="7"/>
  <c r="P88" i="7"/>
  <c r="K87" i="7"/>
  <c r="AC85" i="7"/>
  <c r="Y84" i="7"/>
  <c r="V83" i="7"/>
  <c r="W82" i="7"/>
  <c r="L81" i="7"/>
  <c r="D80" i="7"/>
  <c r="E79" i="7"/>
  <c r="AG77" i="7"/>
  <c r="AE76" i="7"/>
  <c r="B76" i="7"/>
  <c r="AH74" i="7"/>
  <c r="AG73" i="7"/>
  <c r="C73" i="7"/>
  <c r="AH71" i="7"/>
  <c r="E71" i="7"/>
  <c r="D70" i="7"/>
  <c r="C69" i="7"/>
  <c r="E68" i="7"/>
  <c r="I67" i="7"/>
  <c r="C66" i="7"/>
  <c r="G65" i="7"/>
  <c r="I64" i="7"/>
  <c r="E63" i="7"/>
  <c r="G62" i="7"/>
  <c r="K61" i="7"/>
  <c r="M60" i="7"/>
  <c r="I59" i="7"/>
  <c r="K58" i="7"/>
  <c r="O57" i="7"/>
  <c r="L56" i="7"/>
  <c r="M55" i="7"/>
  <c r="O54" i="7"/>
  <c r="S53" i="7"/>
  <c r="M52" i="7"/>
  <c r="Q51" i="7"/>
  <c r="N50" i="7"/>
  <c r="R49" i="7"/>
  <c r="Q48" i="7"/>
  <c r="U47" i="7"/>
  <c r="S46" i="7"/>
  <c r="V45" i="7"/>
  <c r="P44" i="7"/>
  <c r="T43" i="7"/>
  <c r="X42" i="7"/>
  <c r="W41" i="7"/>
  <c r="U40" i="7"/>
  <c r="X39" i="7"/>
  <c r="AB38" i="7"/>
  <c r="V37" i="7"/>
  <c r="Z36" i="7"/>
  <c r="AC35" i="7"/>
  <c r="AG34" i="7"/>
  <c r="AA33" i="7"/>
  <c r="AE32" i="7"/>
  <c r="AG31" i="7"/>
  <c r="D31" i="7"/>
  <c r="AE29" i="7"/>
  <c r="B29" i="7"/>
  <c r="D28" i="7"/>
  <c r="AG26" i="7"/>
  <c r="B26" i="7"/>
  <c r="F25" i="7"/>
  <c r="D24" i="7"/>
  <c r="D23" i="7"/>
  <c r="F22" i="7"/>
  <c r="E21" i="7"/>
  <c r="I20" i="7"/>
  <c r="H19" i="7"/>
  <c r="F18" i="7"/>
  <c r="I17" i="7"/>
  <c r="H16" i="7"/>
  <c r="G15" i="7"/>
  <c r="K14" i="7"/>
  <c r="M13" i="7"/>
  <c r="H12" i="7"/>
  <c r="K11" i="7"/>
  <c r="O10" i="7"/>
  <c r="Q9" i="7"/>
  <c r="M8" i="7"/>
  <c r="O7" i="7"/>
  <c r="S6" i="7"/>
  <c r="X5" i="7" a="1"/>
  <c r="AJ310" i="8"/>
  <c r="AT241" i="8"/>
  <c r="AT209" i="8"/>
  <c r="T187" i="8"/>
  <c r="AT160" i="8"/>
  <c r="S150" i="8"/>
  <c r="S115" i="8"/>
  <c r="AT95" i="8"/>
  <c r="S79" i="8"/>
  <c r="S78" i="8"/>
  <c r="AJ71" i="8"/>
  <c r="AJ49" i="8"/>
  <c r="S46" i="8"/>
  <c r="AJ12" i="8"/>
  <c r="U312" i="7"/>
  <c r="P310" i="7"/>
  <c r="J308" i="7"/>
  <c r="P306" i="7"/>
  <c r="S304" i="7"/>
  <c r="K302" i="7"/>
  <c r="T300" i="7"/>
  <c r="S298" i="7"/>
  <c r="AB296" i="7"/>
  <c r="AG294" i="7"/>
  <c r="G293" i="7"/>
  <c r="U291" i="7"/>
  <c r="V289" i="7"/>
  <c r="AH287" i="7"/>
  <c r="AC285" i="7"/>
  <c r="F284" i="7"/>
  <c r="Q282" i="7"/>
  <c r="U280" i="7"/>
  <c r="AE278" i="7"/>
  <c r="AB276" i="7"/>
  <c r="G275" i="7"/>
  <c r="O273" i="7"/>
  <c r="AA271" i="7"/>
  <c r="AB269" i="7"/>
  <c r="I268" i="7"/>
  <c r="U266" i="7"/>
  <c r="AG264" i="7"/>
  <c r="M263" i="7"/>
  <c r="W261" i="7"/>
  <c r="E260" i="7"/>
  <c r="O258" i="7"/>
  <c r="AE256" i="7"/>
  <c r="AH254" i="7"/>
  <c r="L253" i="7"/>
  <c r="AD251" i="7"/>
  <c r="L250" i="7"/>
  <c r="K247" i="7"/>
  <c r="AC245" i="7"/>
  <c r="K244" i="7"/>
  <c r="AB242" i="7"/>
  <c r="J241" i="7"/>
  <c r="Y239" i="7"/>
  <c r="I238" i="7"/>
  <c r="S236" i="7"/>
  <c r="C235" i="7"/>
  <c r="Q233" i="7"/>
  <c r="C232" i="7"/>
  <c r="Q230" i="7"/>
  <c r="C229" i="7"/>
  <c r="P227" i="7"/>
  <c r="AF225" i="7"/>
  <c r="P224" i="7"/>
  <c r="AF222" i="7"/>
  <c r="P221" i="7"/>
  <c r="Y219" i="7"/>
  <c r="T218" i="7"/>
  <c r="E217" i="7"/>
  <c r="W215" i="7"/>
  <c r="Q214" i="7"/>
  <c r="AH212" i="7"/>
  <c r="Z211" i="7"/>
  <c r="T210" i="7"/>
  <c r="I209" i="7"/>
  <c r="D208" i="7"/>
  <c r="Y206" i="7"/>
  <c r="X205" i="7"/>
  <c r="H204" i="7"/>
  <c r="G203" i="7"/>
  <c r="AC201" i="7"/>
  <c r="M200" i="7"/>
  <c r="L199" i="7"/>
  <c r="F198" i="7"/>
  <c r="AE196" i="7"/>
  <c r="Q195" i="7"/>
  <c r="K194" i="7"/>
  <c r="I193" i="7"/>
  <c r="AD191" i="7"/>
  <c r="P190" i="7"/>
  <c r="M189" i="7"/>
  <c r="B188" i="7"/>
  <c r="Z186" i="7"/>
  <c r="R185" i="7"/>
  <c r="M184" i="7"/>
  <c r="K183" i="7"/>
  <c r="AD181" i="7"/>
  <c r="R180" i="7"/>
  <c r="P179" i="7"/>
  <c r="E178" i="7"/>
  <c r="V176" i="7"/>
  <c r="U175" i="7"/>
  <c r="O174" i="7"/>
  <c r="D173" i="7"/>
  <c r="AE171" i="7"/>
  <c r="T170" i="7"/>
  <c r="R169" i="7"/>
  <c r="C168" i="7"/>
  <c r="B167" i="7"/>
  <c r="W165" i="7"/>
  <c r="R164" i="7"/>
  <c r="F163" i="7"/>
  <c r="AA161" i="7"/>
  <c r="Z160" i="7"/>
  <c r="K159" i="7"/>
  <c r="F158" i="7"/>
  <c r="C157" i="7"/>
  <c r="Y155" i="7"/>
  <c r="K154" i="7"/>
  <c r="H153" i="7"/>
  <c r="AD151" i="7"/>
  <c r="AB150" i="7"/>
  <c r="M149" i="7"/>
  <c r="G148" i="7"/>
  <c r="AF146" i="7"/>
  <c r="W145" i="7"/>
  <c r="L144" i="7"/>
  <c r="K143" i="7"/>
  <c r="AF141" i="7"/>
  <c r="Q140" i="7"/>
  <c r="P139" i="7"/>
  <c r="J138" i="7"/>
  <c r="B137" i="7"/>
  <c r="T135" i="7"/>
  <c r="O134" i="7"/>
  <c r="L133" i="7"/>
  <c r="AE131" i="7"/>
  <c r="AB130" i="7"/>
  <c r="Q129" i="7"/>
  <c r="F128" i="7"/>
  <c r="AG126" i="7"/>
  <c r="V125" i="7"/>
  <c r="U124" i="7"/>
  <c r="O123" i="7"/>
  <c r="AG121" i="7"/>
  <c r="Y120" i="7"/>
  <c r="T119" i="7"/>
  <c r="D118" i="7"/>
  <c r="C117" i="7"/>
  <c r="Y115" i="7"/>
  <c r="V114" i="7"/>
  <c r="H113" i="7"/>
  <c r="B112" i="7"/>
  <c r="AA110" i="7"/>
  <c r="U109" i="7"/>
  <c r="G108" i="7"/>
  <c r="E107" i="7"/>
  <c r="Z105" i="7"/>
  <c r="L104" i="7"/>
  <c r="I103" i="7"/>
  <c r="AE101" i="7"/>
  <c r="AD100" i="7"/>
  <c r="N99" i="7"/>
  <c r="I98" i="7"/>
  <c r="G97" i="7"/>
  <c r="AC95" i="7"/>
  <c r="R94" i="7"/>
  <c r="L93" i="7"/>
  <c r="AH91" i="7"/>
  <c r="AB90" i="7"/>
  <c r="N88" i="7"/>
  <c r="C87" i="7"/>
  <c r="AB85" i="7"/>
  <c r="X84" i="7"/>
  <c r="U83" i="7"/>
  <c r="V82" i="7"/>
  <c r="K81" i="7"/>
  <c r="C80" i="7"/>
  <c r="D79" i="7"/>
  <c r="AC77" i="7"/>
  <c r="AD76" i="7"/>
  <c r="AC75" i="7"/>
  <c r="AF74" i="7"/>
  <c r="AF73" i="7"/>
  <c r="AC72" i="7"/>
  <c r="AG71" i="7"/>
  <c r="D71" i="7"/>
  <c r="AE69" i="7"/>
  <c r="AH68" i="7"/>
  <c r="D68" i="7"/>
  <c r="AE66" i="7"/>
  <c r="B66" i="7"/>
  <c r="F65" i="7"/>
  <c r="H64" i="7"/>
  <c r="C63" i="7"/>
  <c r="F62" i="7"/>
  <c r="J61" i="7"/>
  <c r="L60" i="7"/>
  <c r="H59" i="7"/>
  <c r="J58" i="7"/>
  <c r="N57" i="7"/>
  <c r="H56" i="7"/>
  <c r="L55" i="7"/>
  <c r="N54" i="7"/>
  <c r="M53" i="7"/>
  <c r="L52" i="7"/>
  <c r="P51" i="7"/>
  <c r="M50" i="7"/>
  <c r="Q49" i="7"/>
  <c r="P48" i="7"/>
  <c r="O47" i="7"/>
  <c r="Q46" i="7"/>
  <c r="R45" i="7"/>
  <c r="O44" i="7"/>
  <c r="S43" i="7"/>
  <c r="V42" i="7"/>
  <c r="Q41" i="7"/>
  <c r="S40" i="7"/>
  <c r="W39" i="7"/>
  <c r="AA38" i="7"/>
  <c r="U37" i="7"/>
  <c r="X36" i="7"/>
  <c r="AB35" i="7"/>
  <c r="AF34" i="7"/>
  <c r="Z33" i="7"/>
  <c r="AD32" i="7"/>
  <c r="AF31" i="7"/>
  <c r="AB30" i="7"/>
  <c r="AD29" i="7"/>
  <c r="AH28" i="7"/>
  <c r="AE27" i="7"/>
  <c r="AF26" i="7"/>
  <c r="AH25" i="7"/>
  <c r="B24" i="7"/>
  <c r="C23" i="7"/>
  <c r="AG21" i="7"/>
  <c r="D21" i="7"/>
  <c r="C20" i="7"/>
  <c r="G19" i="7"/>
  <c r="D18" i="7"/>
  <c r="H17" i="7"/>
  <c r="B16" i="7"/>
  <c r="F15" i="7"/>
  <c r="I14" i="7"/>
  <c r="L13" i="7"/>
  <c r="F12" i="7"/>
  <c r="J11" i="7"/>
  <c r="N10" i="7"/>
  <c r="H9" i="7"/>
  <c r="K8" i="7"/>
  <c r="N7" i="7"/>
  <c r="R6" i="7"/>
  <c r="I5" i="7" a="1"/>
  <c r="AT294" i="8"/>
  <c r="AJ288" i="8"/>
  <c r="S180" i="8"/>
  <c r="AJ112" i="8"/>
  <c r="AJ90" i="8"/>
  <c r="S89" i="8"/>
  <c r="T82" i="8"/>
  <c r="AJ48" i="8"/>
  <c r="T47" i="8"/>
  <c r="AT40" i="8"/>
  <c r="T36" i="8"/>
  <c r="T13" i="8"/>
  <c r="T312" i="7"/>
  <c r="I310" i="7"/>
  <c r="I308" i="7"/>
  <c r="M306" i="7"/>
  <c r="B304" i="7"/>
  <c r="J302" i="7"/>
  <c r="H300" i="7"/>
  <c r="R298" i="7"/>
  <c r="T296" i="7"/>
  <c r="AE294" i="7"/>
  <c r="F293" i="7"/>
  <c r="T291" i="7"/>
  <c r="N289" i="7"/>
  <c r="R287" i="7"/>
  <c r="AB285" i="7"/>
  <c r="E284" i="7"/>
  <c r="P282" i="7"/>
  <c r="L280" i="7"/>
  <c r="Y278" i="7"/>
  <c r="Z276" i="7"/>
  <c r="F275" i="7"/>
  <c r="M273" i="7"/>
  <c r="P271" i="7"/>
  <c r="AA269" i="7"/>
  <c r="F268" i="7"/>
  <c r="T266" i="7"/>
  <c r="AD264" i="7"/>
  <c r="L263" i="7"/>
  <c r="V261" i="7"/>
  <c r="D260" i="7"/>
  <c r="H258" i="7"/>
  <c r="S256" i="7"/>
  <c r="AG254" i="7"/>
  <c r="K253" i="7"/>
  <c r="AB251" i="7"/>
  <c r="J250" i="7"/>
  <c r="AB248" i="7"/>
  <c r="J247" i="7"/>
  <c r="AA245" i="7"/>
  <c r="I244" i="7"/>
  <c r="X242" i="7"/>
  <c r="H241" i="7"/>
  <c r="R239" i="7"/>
  <c r="B238" i="7"/>
  <c r="P236" i="7"/>
  <c r="B235" i="7"/>
  <c r="P233" i="7"/>
  <c r="B232" i="7"/>
  <c r="O230" i="7"/>
  <c r="AE228" i="7"/>
  <c r="O227" i="7"/>
  <c r="AE225" i="7"/>
  <c r="O224" i="7"/>
  <c r="X222" i="7"/>
  <c r="O221" i="7"/>
  <c r="X219" i="7"/>
  <c r="S218" i="7"/>
  <c r="B217" i="7"/>
  <c r="V215" i="7"/>
  <c r="G214" i="7"/>
  <c r="AA212" i="7"/>
  <c r="Y211" i="7"/>
  <c r="S210" i="7"/>
  <c r="E209" i="7"/>
  <c r="B208" i="7"/>
  <c r="X206" i="7"/>
  <c r="M205" i="7"/>
  <c r="G204" i="7"/>
  <c r="AC202" i="7"/>
  <c r="AB201" i="7"/>
  <c r="L200" i="7"/>
  <c r="K199" i="7"/>
  <c r="AF197" i="7"/>
  <c r="AA196" i="7"/>
  <c r="P195" i="7"/>
  <c r="J194" i="7"/>
  <c r="G193" i="7"/>
  <c r="Z191" i="7"/>
  <c r="O190" i="7"/>
  <c r="L189" i="7"/>
  <c r="AH187" i="7"/>
  <c r="T186" i="7"/>
  <c r="Q185" i="7"/>
  <c r="L184" i="7"/>
  <c r="D183" i="7"/>
  <c r="AB181" i="7"/>
  <c r="P180" i="7"/>
  <c r="O179" i="7"/>
  <c r="AG177" i="7"/>
  <c r="U176" i="7"/>
  <c r="N174" i="7"/>
  <c r="AG172" i="7"/>
  <c r="Y171" i="7"/>
  <c r="S170" i="7"/>
  <c r="Q169" i="7"/>
  <c r="B168" i="7"/>
  <c r="X166" i="7"/>
  <c r="U165" i="7"/>
  <c r="G164" i="7"/>
  <c r="E163" i="7"/>
  <c r="Z161" i="7"/>
  <c r="U160" i="7"/>
  <c r="I159" i="7"/>
  <c r="E158" i="7"/>
  <c r="AD156" i="7"/>
  <c r="X155" i="7"/>
  <c r="I154" i="7"/>
  <c r="G153" i="7"/>
  <c r="AC151" i="7"/>
  <c r="N150" i="7"/>
  <c r="L149" i="7"/>
  <c r="F148" i="7"/>
  <c r="AE146" i="7"/>
  <c r="Q145" i="7"/>
  <c r="K144" i="7"/>
  <c r="J143" i="7"/>
  <c r="AE141" i="7"/>
  <c r="P140" i="7"/>
  <c r="N139" i="7"/>
  <c r="B138" i="7"/>
  <c r="Z136" i="7"/>
  <c r="S135" i="7"/>
  <c r="N134" i="7"/>
  <c r="K133" i="7"/>
  <c r="AD131" i="7"/>
  <c r="S130" i="7"/>
  <c r="P129" i="7"/>
  <c r="E128" i="7"/>
  <c r="AF126" i="7"/>
  <c r="U125" i="7"/>
  <c r="O124" i="7"/>
  <c r="D123" i="7"/>
  <c r="AE121" i="7"/>
  <c r="X120" i="7"/>
  <c r="S119" i="7"/>
  <c r="C118" i="7"/>
  <c r="B117" i="7"/>
  <c r="X115" i="7"/>
  <c r="U114" i="7"/>
  <c r="G113" i="7"/>
  <c r="AB111" i="7"/>
  <c r="Z110" i="7"/>
  <c r="L109" i="7"/>
  <c r="F108" i="7"/>
  <c r="C107" i="7"/>
  <c r="Y105" i="7"/>
  <c r="K104" i="7"/>
  <c r="H103" i="7"/>
  <c r="AD101" i="7"/>
  <c r="AC100" i="7"/>
  <c r="M99" i="7"/>
  <c r="H98" i="7"/>
  <c r="AG96" i="7"/>
  <c r="X95" i="7"/>
  <c r="L94" i="7"/>
  <c r="K93" i="7"/>
  <c r="AG91" i="7"/>
  <c r="AA90" i="7"/>
  <c r="P89" i="7"/>
  <c r="J88" i="7"/>
  <c r="B87" i="7"/>
  <c r="V85" i="7"/>
  <c r="W84" i="7"/>
  <c r="T83" i="7"/>
  <c r="I82" i="7"/>
  <c r="J81" i="7"/>
  <c r="B80" i="7"/>
  <c r="C79" i="7"/>
  <c r="AB77" i="7"/>
  <c r="X76" i="7"/>
  <c r="AB75" i="7"/>
  <c r="AD74" i="7"/>
  <c r="AE73" i="7"/>
  <c r="AB72" i="7"/>
  <c r="AF71" i="7"/>
  <c r="Z70" i="7"/>
  <c r="AD69" i="7"/>
  <c r="AF68" i="7"/>
  <c r="C68" i="7"/>
  <c r="AD66" i="7"/>
  <c r="AH65" i="7"/>
  <c r="D65" i="7"/>
  <c r="G64" i="7"/>
  <c r="AH62" i="7"/>
  <c r="E62" i="7"/>
  <c r="I61" i="7"/>
  <c r="C60" i="7"/>
  <c r="F59" i="7"/>
  <c r="I58" i="7"/>
  <c r="M57" i="7"/>
  <c r="G56" i="7"/>
  <c r="K55" i="7"/>
  <c r="H54" i="7"/>
  <c r="L53" i="7"/>
  <c r="K52" i="7"/>
  <c r="O51" i="7"/>
  <c r="L50" i="7"/>
  <c r="M49" i="7"/>
  <c r="J48" i="7"/>
  <c r="N47" i="7"/>
  <c r="P46" i="7"/>
  <c r="Q45" i="7"/>
  <c r="N44" i="7"/>
  <c r="R43" i="7"/>
  <c r="T42" i="7"/>
  <c r="P41" i="7"/>
  <c r="R40" i="7"/>
  <c r="V39" i="7"/>
  <c r="P38" i="7"/>
  <c r="T37" i="7"/>
  <c r="V36" i="7"/>
  <c r="AA35" i="7"/>
  <c r="U34" i="7"/>
  <c r="Y33" i="7"/>
  <c r="AC32" i="7"/>
  <c r="AE31" i="7"/>
  <c r="Z30" i="7"/>
  <c r="AC29" i="7"/>
  <c r="AG28" i="7"/>
  <c r="AD27" i="7"/>
  <c r="AE26" i="7"/>
  <c r="AG25" i="7"/>
  <c r="AF24" i="7"/>
  <c r="AE23" i="7"/>
  <c r="B23" i="7"/>
  <c r="AF21" i="7"/>
  <c r="C21" i="7"/>
  <c r="B20" i="7"/>
  <c r="AH18" i="7"/>
  <c r="C18" i="7"/>
  <c r="G17" i="7"/>
  <c r="AH15" i="7"/>
  <c r="E15" i="7"/>
  <c r="G14" i="7"/>
  <c r="C13" i="7"/>
  <c r="E12" i="7"/>
  <c r="I11" i="7"/>
  <c r="L10" i="7"/>
  <c r="G9" i="7"/>
  <c r="I8" i="7"/>
  <c r="M7" i="7"/>
  <c r="Q6" i="7"/>
  <c r="W5" i="7" a="1"/>
  <c r="H5" i="7" a="1"/>
  <c r="AJ278" i="8"/>
  <c r="AJ191" i="8"/>
  <c r="AT181" i="8"/>
  <c r="AJ119" i="8"/>
  <c r="AT100" i="8"/>
  <c r="S88" i="8"/>
  <c r="AJ83" i="8"/>
  <c r="AT73" i="8"/>
  <c r="S60" i="8"/>
  <c r="S48" i="8"/>
  <c r="AJ37" i="8"/>
  <c r="T16" i="8"/>
  <c r="S13" i="8"/>
  <c r="S12" i="8"/>
  <c r="S312" i="7"/>
  <c r="AF309" i="7"/>
  <c r="E308" i="7"/>
  <c r="AF305" i="7"/>
  <c r="AH303" i="7"/>
  <c r="I302" i="7"/>
  <c r="E300" i="7"/>
  <c r="Q298" i="7"/>
  <c r="S296" i="7"/>
  <c r="AD294" i="7"/>
  <c r="D293" i="7"/>
  <c r="C291" i="7"/>
  <c r="M289" i="7"/>
  <c r="Q287" i="7"/>
  <c r="AA285" i="7"/>
  <c r="B284" i="7"/>
  <c r="O282" i="7"/>
  <c r="K280" i="7"/>
  <c r="W278" i="7"/>
  <c r="W276" i="7"/>
  <c r="AG274" i="7"/>
  <c r="D273" i="7"/>
  <c r="I271" i="7"/>
  <c r="Z269" i="7"/>
  <c r="AB267" i="7"/>
  <c r="S266" i="7"/>
  <c r="AC264" i="7"/>
  <c r="K263" i="7"/>
  <c r="N261" i="7"/>
  <c r="Z259" i="7"/>
  <c r="G258" i="7"/>
  <c r="R256" i="7"/>
  <c r="AE254" i="7"/>
  <c r="I253" i="7"/>
  <c r="AA251" i="7"/>
  <c r="I250" i="7"/>
  <c r="Z248" i="7"/>
  <c r="H247" i="7"/>
  <c r="W245" i="7"/>
  <c r="G244" i="7"/>
  <c r="Q242" i="7"/>
  <c r="AH240" i="7"/>
  <c r="O239" i="7"/>
  <c r="AH237" i="7"/>
  <c r="O236" i="7"/>
  <c r="AH234" i="7"/>
  <c r="N233" i="7"/>
  <c r="AD231" i="7"/>
  <c r="N230" i="7"/>
  <c r="AD228" i="7"/>
  <c r="N227" i="7"/>
  <c r="W225" i="7"/>
  <c r="N224" i="7"/>
  <c r="W222" i="7"/>
  <c r="G221" i="7"/>
  <c r="V219" i="7"/>
  <c r="H218" i="7"/>
  <c r="Y216" i="7"/>
  <c r="U215" i="7"/>
  <c r="F214" i="7"/>
  <c r="Z212" i="7"/>
  <c r="X211" i="7"/>
  <c r="I210" i="7"/>
  <c r="D209" i="7"/>
  <c r="AC207" i="7"/>
  <c r="W206" i="7"/>
  <c r="I205" i="7"/>
  <c r="F204" i="7"/>
  <c r="AB202" i="7"/>
  <c r="Z201" i="7"/>
  <c r="K200" i="7"/>
  <c r="E199" i="7"/>
  <c r="AE197" i="7"/>
  <c r="P196" i="7"/>
  <c r="N195" i="7"/>
  <c r="I194" i="7"/>
  <c r="AE192" i="7"/>
  <c r="Y191" i="7"/>
  <c r="N190" i="7"/>
  <c r="K189" i="7"/>
  <c r="AG187" i="7"/>
  <c r="S186" i="7"/>
  <c r="P185" i="7"/>
  <c r="J184" i="7"/>
  <c r="AC182" i="7"/>
  <c r="U181" i="7"/>
  <c r="N179" i="7"/>
  <c r="AE177" i="7"/>
  <c r="T176" i="7"/>
  <c r="S175" i="7"/>
  <c r="G174" i="7"/>
  <c r="AE172" i="7"/>
  <c r="X171" i="7"/>
  <c r="R170" i="7"/>
  <c r="C169" i="7"/>
  <c r="AH167" i="7"/>
  <c r="W166" i="7"/>
  <c r="T165" i="7"/>
  <c r="F164" i="7"/>
  <c r="AB162" i="7"/>
  <c r="Y161" i="7"/>
  <c r="T160" i="7"/>
  <c r="H159" i="7"/>
  <c r="C158" i="7"/>
  <c r="X156" i="7"/>
  <c r="M155" i="7"/>
  <c r="H154" i="7"/>
  <c r="F153" i="7"/>
  <c r="AB151" i="7"/>
  <c r="L150" i="7"/>
  <c r="K149" i="7"/>
  <c r="AG147" i="7"/>
  <c r="AD146" i="7"/>
  <c r="P145" i="7"/>
  <c r="J144" i="7"/>
  <c r="H143" i="7"/>
  <c r="Z141" i="7"/>
  <c r="O140" i="7"/>
  <c r="M139" i="7"/>
  <c r="AH137" i="7"/>
  <c r="T136" i="7"/>
  <c r="Q135" i="7"/>
  <c r="M134" i="7"/>
  <c r="E133" i="7"/>
  <c r="AC131" i="7"/>
  <c r="Q130" i="7"/>
  <c r="O129" i="7"/>
  <c r="AH127" i="7"/>
  <c r="V126" i="7"/>
  <c r="T125" i="7"/>
  <c r="N124" i="7"/>
  <c r="C123" i="7"/>
  <c r="Y121" i="7"/>
  <c r="S120" i="7"/>
  <c r="R119" i="7"/>
  <c r="B118" i="7"/>
  <c r="AH116" i="7"/>
  <c r="V115" i="7"/>
  <c r="G114" i="7"/>
  <c r="F113" i="7"/>
  <c r="AA111" i="7"/>
  <c r="Y110" i="7"/>
  <c r="J109" i="7"/>
  <c r="E108" i="7"/>
  <c r="AD106" i="7"/>
  <c r="X105" i="7"/>
  <c r="J104" i="7"/>
  <c r="G103" i="7"/>
  <c r="AC101" i="7"/>
  <c r="O100" i="7"/>
  <c r="L99" i="7"/>
  <c r="F98" i="7"/>
  <c r="AF96" i="7"/>
  <c r="Q95" i="7"/>
  <c r="K94" i="7"/>
  <c r="J93" i="7"/>
  <c r="AF91" i="7"/>
  <c r="P90" i="7"/>
  <c r="O89" i="7"/>
  <c r="C88" i="7"/>
  <c r="AE86" i="7"/>
  <c r="U85" i="7"/>
  <c r="R84" i="7"/>
  <c r="S83" i="7"/>
  <c r="H82" i="7"/>
  <c r="C81" i="7"/>
  <c r="AH79" i="7"/>
  <c r="AA78" i="7"/>
  <c r="AA77" i="7"/>
  <c r="W76" i="7"/>
  <c r="AA75" i="7"/>
  <c r="Z74" i="7"/>
  <c r="Y73" i="7"/>
  <c r="AA72" i="7"/>
  <c r="AE71" i="7"/>
  <c r="Y70" i="7"/>
  <c r="AC69" i="7"/>
  <c r="AE68" i="7"/>
  <c r="B68" i="7"/>
  <c r="AC66" i="7"/>
  <c r="AG65" i="7"/>
  <c r="B65" i="7"/>
  <c r="AE63" i="7"/>
  <c r="AG62" i="7"/>
  <c r="D62" i="7"/>
  <c r="G61" i="7"/>
  <c r="B60" i="7"/>
  <c r="D59" i="7"/>
  <c r="H58" i="7"/>
  <c r="G57" i="7"/>
  <c r="F56" i="7"/>
  <c r="I55" i="7"/>
  <c r="G54" i="7"/>
  <c r="F53" i="7"/>
  <c r="J52" i="7"/>
  <c r="I51" i="7"/>
  <c r="K50" i="7"/>
  <c r="K49" i="7"/>
  <c r="I48" i="7"/>
  <c r="M47" i="7"/>
  <c r="O46" i="7"/>
  <c r="K45" i="7"/>
  <c r="M44" i="7"/>
  <c r="Q43" i="7"/>
  <c r="K42" i="7"/>
  <c r="O41" i="7"/>
  <c r="Q40" i="7"/>
  <c r="U39" i="7"/>
  <c r="O38" i="7"/>
  <c r="S37" i="7"/>
  <c r="U36" i="7"/>
  <c r="Z35" i="7"/>
  <c r="T34" i="7"/>
  <c r="X33" i="7"/>
  <c r="AA32" i="7"/>
  <c r="X30" i="7"/>
  <c r="AB29" i="7"/>
  <c r="AF28" i="7"/>
  <c r="Z27" i="7"/>
  <c r="AC26" i="7"/>
  <c r="AA25" i="7"/>
  <c r="AE24" i="7"/>
  <c r="AD23" i="7"/>
  <c r="AH22" i="7"/>
  <c r="AE21" i="7"/>
  <c r="B21" i="7"/>
  <c r="AC19" i="7"/>
  <c r="AG18" i="7"/>
  <c r="B18" i="7"/>
  <c r="C17" i="7"/>
  <c r="AG15" i="7"/>
  <c r="D15" i="7"/>
  <c r="F14" i="7"/>
  <c r="B13" i="7"/>
  <c r="D12" i="7"/>
  <c r="H11" i="7"/>
  <c r="J10" i="7"/>
  <c r="F9" i="7"/>
  <c r="H8" i="7"/>
  <c r="L7" i="7"/>
  <c r="F6" i="7"/>
  <c r="G5" i="7" a="1"/>
  <c r="S272" i="8"/>
  <c r="AT205" i="8"/>
  <c r="AT138" i="8"/>
  <c r="T128" i="8"/>
  <c r="S124" i="8"/>
  <c r="AJ62" i="8"/>
  <c r="S61" i="8"/>
  <c r="AH311" i="7"/>
  <c r="AE309" i="7"/>
  <c r="C308" i="7"/>
  <c r="AE305" i="7"/>
  <c r="AF303" i="7"/>
  <c r="H302" i="7"/>
  <c r="C300" i="7"/>
  <c r="P298" i="7"/>
  <c r="P296" i="7"/>
  <c r="Z294" i="7"/>
  <c r="X292" i="7"/>
  <c r="AH290" i="7"/>
  <c r="L289" i="7"/>
  <c r="O287" i="7"/>
  <c r="Z285" i="7"/>
  <c r="AH283" i="7"/>
  <c r="F282" i="7"/>
  <c r="B280" i="7"/>
  <c r="L278" i="7"/>
  <c r="V276" i="7"/>
  <c r="AE274" i="7"/>
  <c r="C273" i="7"/>
  <c r="AH270" i="7"/>
  <c r="V269" i="7"/>
  <c r="Z267" i="7"/>
  <c r="Q266" i="7"/>
  <c r="Q264" i="7"/>
  <c r="AC262" i="7"/>
  <c r="H261" i="7"/>
  <c r="U259" i="7"/>
  <c r="E258" i="7"/>
  <c r="M256" i="7"/>
  <c r="AD254" i="7"/>
  <c r="H253" i="7"/>
  <c r="Y251" i="7"/>
  <c r="G250" i="7"/>
  <c r="V248" i="7"/>
  <c r="F247" i="7"/>
  <c r="P245" i="7"/>
  <c r="AG243" i="7"/>
  <c r="N242" i="7"/>
  <c r="AG240" i="7"/>
  <c r="N239" i="7"/>
  <c r="AG237" i="7"/>
  <c r="M236" i="7"/>
  <c r="AC234" i="7"/>
  <c r="M233" i="7"/>
  <c r="AC231" i="7"/>
  <c r="M230" i="7"/>
  <c r="V228" i="7"/>
  <c r="M227" i="7"/>
  <c r="V225" i="7"/>
  <c r="F224" i="7"/>
  <c r="U222" i="7"/>
  <c r="C221" i="7"/>
  <c r="T219" i="7"/>
  <c r="D218" i="7"/>
  <c r="X216" i="7"/>
  <c r="T215" i="7"/>
  <c r="C214" i="7"/>
  <c r="X212" i="7"/>
  <c r="W211" i="7"/>
  <c r="C209" i="7"/>
  <c r="AB207" i="7"/>
  <c r="V206" i="7"/>
  <c r="H205" i="7"/>
  <c r="E204" i="7"/>
  <c r="AA202" i="7"/>
  <c r="L201" i="7"/>
  <c r="J200" i="7"/>
  <c r="AF198" i="7"/>
  <c r="AC197" i="7"/>
  <c r="O196" i="7"/>
  <c r="I195" i="7"/>
  <c r="H194" i="7"/>
  <c r="AC192" i="7"/>
  <c r="Q191" i="7"/>
  <c r="M190" i="7"/>
  <c r="AH188" i="7"/>
  <c r="AC187" i="7"/>
  <c r="Q186" i="7"/>
  <c r="O185" i="7"/>
  <c r="D184" i="7"/>
  <c r="AB182" i="7"/>
  <c r="T181" i="7"/>
  <c r="N180" i="7"/>
  <c r="M179" i="7"/>
  <c r="AD177" i="7"/>
  <c r="S176" i="7"/>
  <c r="R175" i="7"/>
  <c r="B174" i="7"/>
  <c r="X172" i="7"/>
  <c r="V171" i="7"/>
  <c r="Q170" i="7"/>
  <c r="AH168" i="7"/>
  <c r="AG167" i="7"/>
  <c r="V166" i="7"/>
  <c r="S165" i="7"/>
  <c r="E164" i="7"/>
  <c r="AA162" i="7"/>
  <c r="X161" i="7"/>
  <c r="J160" i="7"/>
  <c r="D159" i="7"/>
  <c r="AC157" i="7"/>
  <c r="W156" i="7"/>
  <c r="L155" i="7"/>
  <c r="F154" i="7"/>
  <c r="AB152" i="7"/>
  <c r="AA151" i="7"/>
  <c r="K150" i="7"/>
  <c r="J149" i="7"/>
  <c r="AF147" i="7"/>
  <c r="P146" i="7"/>
  <c r="O145" i="7"/>
  <c r="I144" i="7"/>
  <c r="AH142" i="7"/>
  <c r="Y141" i="7"/>
  <c r="N140" i="7"/>
  <c r="K139" i="7"/>
  <c r="AG137" i="7"/>
  <c r="S136" i="7"/>
  <c r="P135" i="7"/>
  <c r="K134" i="7"/>
  <c r="AC132" i="7"/>
  <c r="U131" i="7"/>
  <c r="P130" i="7"/>
  <c r="N129" i="7"/>
  <c r="AF127" i="7"/>
  <c r="T126" i="7"/>
  <c r="S125" i="7"/>
  <c r="H124" i="7"/>
  <c r="AF122" i="7"/>
  <c r="X121" i="7"/>
  <c r="R120" i="7"/>
  <c r="G119" i="7"/>
  <c r="AH117" i="7"/>
  <c r="W116" i="7"/>
  <c r="U115" i="7"/>
  <c r="F114" i="7"/>
  <c r="D113" i="7"/>
  <c r="Y111" i="7"/>
  <c r="U110" i="7"/>
  <c r="I109" i="7"/>
  <c r="D108" i="7"/>
  <c r="AC106" i="7"/>
  <c r="M105" i="7"/>
  <c r="I104" i="7"/>
  <c r="F103" i="7"/>
  <c r="AB101" i="7"/>
  <c r="M100" i="7"/>
  <c r="K99" i="7"/>
  <c r="AG97" i="7"/>
  <c r="AD96" i="7"/>
  <c r="P95" i="7"/>
  <c r="J94" i="7"/>
  <c r="I93" i="7"/>
  <c r="Z91" i="7"/>
  <c r="O90" i="7"/>
  <c r="N89" i="7"/>
  <c r="B88" i="7"/>
  <c r="T86" i="7"/>
  <c r="T85" i="7"/>
  <c r="Q84" i="7"/>
  <c r="M83" i="7"/>
  <c r="G82" i="7"/>
  <c r="AF80" i="7"/>
  <c r="AG79" i="7"/>
  <c r="W78" i="7"/>
  <c r="Z77" i="7"/>
  <c r="V76" i="7"/>
  <c r="Z75" i="7"/>
  <c r="T74" i="7"/>
  <c r="X73" i="7"/>
  <c r="Z72" i="7"/>
  <c r="AD71" i="7"/>
  <c r="X70" i="7"/>
  <c r="AB69" i="7"/>
  <c r="AD68" i="7"/>
  <c r="Z67" i="7"/>
  <c r="AB66" i="7"/>
  <c r="AF65" i="7"/>
  <c r="AH64" i="7"/>
  <c r="AD63" i="7"/>
  <c r="AF62" i="7"/>
  <c r="C62" i="7"/>
  <c r="AG60" i="7"/>
  <c r="AH59" i="7"/>
  <c r="C59" i="7"/>
  <c r="B58" i="7"/>
  <c r="AH56" i="7"/>
  <c r="E56" i="7"/>
  <c r="B55" i="7"/>
  <c r="F54" i="7"/>
  <c r="E53" i="7"/>
  <c r="D52" i="7"/>
  <c r="G51" i="7"/>
  <c r="J50" i="7"/>
  <c r="D49" i="7"/>
  <c r="H48" i="7"/>
  <c r="AJ242" i="8"/>
  <c r="AJ234" i="8"/>
  <c r="AT105" i="8"/>
  <c r="AD309" i="7"/>
  <c r="AD305" i="7"/>
  <c r="AA301" i="7"/>
  <c r="D298" i="7"/>
  <c r="M294" i="7"/>
  <c r="AE290" i="7"/>
  <c r="M287" i="7"/>
  <c r="T283" i="7"/>
  <c r="AH279" i="7"/>
  <c r="U276" i="7"/>
  <c r="AE272" i="7"/>
  <c r="M269" i="7"/>
  <c r="B266" i="7"/>
  <c r="AB262" i="7"/>
  <c r="S259" i="7"/>
  <c r="J256" i="7"/>
  <c r="AC252" i="7"/>
  <c r="AC249" i="7"/>
  <c r="AF246" i="7"/>
  <c r="AF243" i="7"/>
  <c r="AF240" i="7"/>
  <c r="AB237" i="7"/>
  <c r="AB234" i="7"/>
  <c r="U231" i="7"/>
  <c r="U228" i="7"/>
  <c r="T225" i="7"/>
  <c r="S222" i="7"/>
  <c r="S219" i="7"/>
  <c r="W216" i="7"/>
  <c r="B214" i="7"/>
  <c r="V211" i="7"/>
  <c r="W209" i="7"/>
  <c r="F207" i="7"/>
  <c r="AA204" i="7"/>
  <c r="F202" i="7"/>
  <c r="Z199" i="7"/>
  <c r="I197" i="7"/>
  <c r="Y194" i="7"/>
  <c r="H192" i="7"/>
  <c r="S189" i="7"/>
  <c r="K187" i="7"/>
  <c r="AA184" i="7"/>
  <c r="N182" i="7"/>
  <c r="T179" i="7"/>
  <c r="M177" i="7"/>
  <c r="X174" i="7"/>
  <c r="P172" i="7"/>
  <c r="W169" i="7"/>
  <c r="F167" i="7"/>
  <c r="Y164" i="7"/>
  <c r="E162" i="7"/>
  <c r="Y159" i="7"/>
  <c r="H157" i="7"/>
  <c r="AB154" i="7"/>
  <c r="K152" i="7"/>
  <c r="AA149" i="7"/>
  <c r="J147" i="7"/>
  <c r="AD144" i="7"/>
  <c r="M142" i="7"/>
  <c r="Y139" i="7"/>
  <c r="M137" i="7"/>
  <c r="AC134" i="7"/>
  <c r="O132" i="7"/>
  <c r="V129" i="7"/>
  <c r="N127" i="7"/>
  <c r="AD124" i="7"/>
  <c r="R122" i="7"/>
  <c r="X119" i="7"/>
  <c r="Q117" i="7"/>
  <c r="AA114" i="7"/>
  <c r="K112" i="7"/>
  <c r="B110" i="7"/>
  <c r="J107" i="7"/>
  <c r="AC104" i="7"/>
  <c r="L102" i="7"/>
  <c r="AF99" i="7"/>
  <c r="K97" i="7"/>
  <c r="AF94" i="7"/>
  <c r="O92" i="7"/>
  <c r="AH89" i="7"/>
  <c r="N87" i="7"/>
  <c r="AG84" i="7"/>
  <c r="Z82" i="7"/>
  <c r="P80" i="7"/>
  <c r="H78" i="7"/>
  <c r="E76" i="7"/>
  <c r="F74" i="7"/>
  <c r="I72" i="7"/>
  <c r="K70" i="7"/>
  <c r="H68" i="7"/>
  <c r="P66" i="7"/>
  <c r="M64" i="7"/>
  <c r="J62" i="7"/>
  <c r="R60" i="7"/>
  <c r="O58" i="7"/>
  <c r="V56" i="7"/>
  <c r="T54" i="7"/>
  <c r="Z52" i="7"/>
  <c r="X50" i="7"/>
  <c r="AD48" i="7"/>
  <c r="AC46" i="7"/>
  <c r="D45" i="7"/>
  <c r="D43" i="7"/>
  <c r="N41" i="7"/>
  <c r="AG39" i="7"/>
  <c r="J38" i="7"/>
  <c r="M36" i="7"/>
  <c r="S34" i="7"/>
  <c r="G33" i="7"/>
  <c r="J31" i="7"/>
  <c r="T29" i="7"/>
  <c r="Y27" i="7"/>
  <c r="P26" i="7"/>
  <c r="P24" i="7"/>
  <c r="X22" i="7"/>
  <c r="X20" i="7"/>
  <c r="U19" i="7"/>
  <c r="V17" i="7"/>
  <c r="AD15" i="7"/>
  <c r="E14" i="7"/>
  <c r="U12" i="7"/>
  <c r="Z10" i="7"/>
  <c r="B9" i="7"/>
  <c r="K7" i="7"/>
  <c r="AE5" i="7" a="1"/>
  <c r="AJ284" i="8"/>
  <c r="S236" i="8"/>
  <c r="AJ182" i="8"/>
  <c r="AT45" i="8"/>
  <c r="AJ41" i="8"/>
  <c r="AT12" i="8"/>
  <c r="AC309" i="7"/>
  <c r="AC305" i="7"/>
  <c r="V301" i="7"/>
  <c r="C298" i="7"/>
  <c r="K294" i="7"/>
  <c r="Y290" i="7"/>
  <c r="I287" i="7"/>
  <c r="S283" i="7"/>
  <c r="AF279" i="7"/>
  <c r="T276" i="7"/>
  <c r="AC272" i="7"/>
  <c r="I269" i="7"/>
  <c r="AH265" i="7"/>
  <c r="Z262" i="7"/>
  <c r="Q259" i="7"/>
  <c r="B256" i="7"/>
  <c r="AB252" i="7"/>
  <c r="AB249" i="7"/>
  <c r="AB246" i="7"/>
  <c r="AE243" i="7"/>
  <c r="R240" i="7"/>
  <c r="R237" i="7"/>
  <c r="Q234" i="7"/>
  <c r="T231" i="7"/>
  <c r="S228" i="7"/>
  <c r="R225" i="7"/>
  <c r="R222" i="7"/>
  <c r="Q219" i="7"/>
  <c r="U216" i="7"/>
  <c r="AG213" i="7"/>
  <c r="H211" i="7"/>
  <c r="AB208" i="7"/>
  <c r="K206" i="7"/>
  <c r="D204" i="7"/>
  <c r="K201" i="7"/>
  <c r="AE198" i="7"/>
  <c r="N196" i="7"/>
  <c r="AG193" i="7"/>
  <c r="M191" i="7"/>
  <c r="AF188" i="7"/>
  <c r="P186" i="7"/>
  <c r="C184" i="7"/>
  <c r="S181" i="7"/>
  <c r="AF178" i="7"/>
  <c r="R176" i="7"/>
  <c r="AH173" i="7"/>
  <c r="U171" i="7"/>
  <c r="AG168" i="7"/>
  <c r="U166" i="7"/>
  <c r="D164" i="7"/>
  <c r="W161" i="7"/>
  <c r="C159" i="7"/>
  <c r="V156" i="7"/>
  <c r="E154" i="7"/>
  <c r="U151" i="7"/>
  <c r="AF148" i="7"/>
  <c r="O146" i="7"/>
  <c r="H144" i="7"/>
  <c r="R141" i="7"/>
  <c r="J139" i="7"/>
  <c r="R136" i="7"/>
  <c r="D134" i="7"/>
  <c r="T131" i="7"/>
  <c r="M129" i="7"/>
  <c r="S126" i="7"/>
  <c r="B124" i="7"/>
  <c r="W121" i="7"/>
  <c r="B119" i="7"/>
  <c r="V116" i="7"/>
  <c r="E114" i="7"/>
  <c r="X111" i="7"/>
  <c r="G109" i="7"/>
  <c r="X106" i="7"/>
  <c r="G104" i="7"/>
  <c r="AA101" i="7"/>
  <c r="J99" i="7"/>
  <c r="P96" i="7"/>
  <c r="I94" i="7"/>
  <c r="Y91" i="7"/>
  <c r="L89" i="7"/>
  <c r="S86" i="7"/>
  <c r="P84" i="7"/>
  <c r="AG81" i="7"/>
  <c r="AE79" i="7"/>
  <c r="Q77" i="7"/>
  <c r="Y75" i="7"/>
  <c r="V73" i="7"/>
  <c r="S71" i="7"/>
  <c r="AA69" i="7"/>
  <c r="X67" i="7"/>
  <c r="AE65" i="7"/>
  <c r="AC63" i="7"/>
  <c r="B62" i="7"/>
  <c r="AG59" i="7"/>
  <c r="AH57" i="7"/>
  <c r="D56" i="7"/>
  <c r="E54" i="7"/>
  <c r="C52" i="7"/>
  <c r="F50" i="7"/>
  <c r="G48" i="7"/>
  <c r="AB46" i="7"/>
  <c r="C45" i="7"/>
  <c r="C43" i="7"/>
  <c r="L41" i="7"/>
  <c r="AA39" i="7"/>
  <c r="D38" i="7"/>
  <c r="J36" i="7"/>
  <c r="R34" i="7"/>
  <c r="AH32" i="7"/>
  <c r="I31" i="7"/>
  <c r="S29" i="7"/>
  <c r="X27" i="7"/>
  <c r="G26" i="7"/>
  <c r="O24" i="7"/>
  <c r="W22" i="7"/>
  <c r="W20" i="7"/>
  <c r="N19" i="7"/>
  <c r="T17" i="7"/>
  <c r="AC15" i="7"/>
  <c r="AC13" i="7"/>
  <c r="T12" i="7"/>
  <c r="Y10" i="7"/>
  <c r="AB8" i="7"/>
  <c r="E7" i="7"/>
  <c r="T275" i="8"/>
  <c r="T212" i="8"/>
  <c r="AJ164" i="8"/>
  <c r="AT126" i="8"/>
  <c r="AT77" i="8"/>
  <c r="T19" i="8"/>
  <c r="Z309" i="7"/>
  <c r="Q305" i="7"/>
  <c r="U301" i="7"/>
  <c r="V297" i="7"/>
  <c r="J294" i="7"/>
  <c r="V290" i="7"/>
  <c r="AE286" i="7"/>
  <c r="R283" i="7"/>
  <c r="AE279" i="7"/>
  <c r="S276" i="7"/>
  <c r="R272" i="7"/>
  <c r="H269" i="7"/>
  <c r="AF265" i="7"/>
  <c r="W262" i="7"/>
  <c r="H259" i="7"/>
  <c r="AH255" i="7"/>
  <c r="AA252" i="7"/>
  <c r="AA249" i="7"/>
  <c r="AA246" i="7"/>
  <c r="Q243" i="7"/>
  <c r="Q240" i="7"/>
  <c r="P237" i="7"/>
  <c r="O234" i="7"/>
  <c r="M231" i="7"/>
  <c r="M228" i="7"/>
  <c r="Q225" i="7"/>
  <c r="P222" i="7"/>
  <c r="P219" i="7"/>
  <c r="T216" i="7"/>
  <c r="X213" i="7"/>
  <c r="G211" i="7"/>
  <c r="AA208" i="7"/>
  <c r="J206" i="7"/>
  <c r="AD203" i="7"/>
  <c r="I201" i="7"/>
  <c r="AD198" i="7"/>
  <c r="M196" i="7"/>
  <c r="AF193" i="7"/>
  <c r="L191" i="7"/>
  <c r="AE188" i="7"/>
  <c r="N186" i="7"/>
  <c r="AE183" i="7"/>
  <c r="N181" i="7"/>
  <c r="AE178" i="7"/>
  <c r="Q176" i="7"/>
  <c r="AG173" i="7"/>
  <c r="S171" i="7"/>
  <c r="AF168" i="7"/>
  <c r="S166" i="7"/>
  <c r="C164" i="7"/>
  <c r="V161" i="7"/>
  <c r="AB158" i="7"/>
  <c r="L156" i="7"/>
  <c r="D154" i="7"/>
  <c r="L151" i="7"/>
  <c r="AE148" i="7"/>
  <c r="N146" i="7"/>
  <c r="AG143" i="7"/>
  <c r="Q141" i="7"/>
  <c r="AG138" i="7"/>
  <c r="Q136" i="7"/>
  <c r="C134" i="7"/>
  <c r="S131" i="7"/>
  <c r="AF128" i="7"/>
  <c r="R126" i="7"/>
  <c r="AH123" i="7"/>
  <c r="V121" i="7"/>
  <c r="AH118" i="7"/>
  <c r="U116" i="7"/>
  <c r="D114" i="7"/>
  <c r="W111" i="7"/>
  <c r="C109" i="7"/>
  <c r="V106" i="7"/>
  <c r="F104" i="7"/>
  <c r="V101" i="7"/>
  <c r="I99" i="7"/>
  <c r="O96" i="7"/>
  <c r="H94" i="7"/>
  <c r="S91" i="7"/>
  <c r="K89" i="7"/>
  <c r="R86" i="7"/>
  <c r="J84" i="7"/>
  <c r="AF81" i="7"/>
  <c r="AD79" i="7"/>
  <c r="P77" i="7"/>
  <c r="N75" i="7"/>
  <c r="T73" i="7"/>
  <c r="R71" i="7"/>
  <c r="Y69" i="7"/>
  <c r="V67" i="7"/>
  <c r="AD65" i="7"/>
  <c r="AA63" i="7"/>
  <c r="AC61" i="7"/>
  <c r="AF59" i="7"/>
  <c r="AG57" i="7"/>
  <c r="AE55" i="7"/>
  <c r="AH53" i="7"/>
  <c r="B52" i="7"/>
  <c r="AG49" i="7"/>
  <c r="F48" i="7"/>
  <c r="F46" i="7"/>
  <c r="AD44" i="7"/>
  <c r="B43" i="7"/>
  <c r="J41" i="7"/>
  <c r="T39" i="7"/>
  <c r="C38" i="7"/>
  <c r="I36" i="7"/>
  <c r="Q34" i="7"/>
  <c r="T32" i="7"/>
  <c r="H31" i="7"/>
  <c r="R29" i="7"/>
  <c r="W27" i="7"/>
  <c r="Z25" i="7"/>
  <c r="N24" i="7"/>
  <c r="V22" i="7"/>
  <c r="V20" i="7"/>
  <c r="AF18" i="7"/>
  <c r="R17" i="7"/>
  <c r="AB15" i="7"/>
  <c r="AB13" i="7"/>
  <c r="C12" i="7"/>
  <c r="X10" i="7"/>
  <c r="AA8" i="7"/>
  <c r="AF6" i="7"/>
  <c r="V5" i="7" a="1"/>
  <c r="AJ251" i="8"/>
  <c r="T91" i="8"/>
  <c r="S19" i="8"/>
  <c r="G309" i="7"/>
  <c r="P305" i="7"/>
  <c r="L301" i="7"/>
  <c r="U297" i="7"/>
  <c r="G294" i="7"/>
  <c r="U290" i="7"/>
  <c r="AC286" i="7"/>
  <c r="P283" i="7"/>
  <c r="AD279" i="7"/>
  <c r="C276" i="7"/>
  <c r="Q272" i="7"/>
  <c r="F269" i="7"/>
  <c r="AD265" i="7"/>
  <c r="O262" i="7"/>
  <c r="G259" i="7"/>
  <c r="AG255" i="7"/>
  <c r="Z252" i="7"/>
  <c r="Z249" i="7"/>
  <c r="P246" i="7"/>
  <c r="P243" i="7"/>
  <c r="O240" i="7"/>
  <c r="N237" i="7"/>
  <c r="L234" i="7"/>
  <c r="L231" i="7"/>
  <c r="L228" i="7"/>
  <c r="G225" i="7"/>
  <c r="O222" i="7"/>
  <c r="B219" i="7"/>
  <c r="R216" i="7"/>
  <c r="V213" i="7"/>
  <c r="F211" i="7"/>
  <c r="Z208" i="7"/>
  <c r="I206" i="7"/>
  <c r="AC203" i="7"/>
  <c r="H201" i="7"/>
  <c r="AC198" i="7"/>
  <c r="L196" i="7"/>
  <c r="AE193" i="7"/>
  <c r="K191" i="7"/>
  <c r="AA188" i="7"/>
  <c r="M186" i="7"/>
  <c r="U183" i="7"/>
  <c r="M181" i="7"/>
  <c r="AC178" i="7"/>
  <c r="P176" i="7"/>
  <c r="AF173" i="7"/>
  <c r="O171" i="7"/>
  <c r="Z168" i="7"/>
  <c r="R166" i="7"/>
  <c r="AH163" i="7"/>
  <c r="H161" i="7"/>
  <c r="AA158" i="7"/>
  <c r="J156" i="7"/>
  <c r="AE153" i="7"/>
  <c r="J151" i="7"/>
  <c r="AD148" i="7"/>
  <c r="M146" i="7"/>
  <c r="AF143" i="7"/>
  <c r="L141" i="7"/>
  <c r="AF138" i="7"/>
  <c r="O136" i="7"/>
  <c r="AF133" i="7"/>
  <c r="R131" i="7"/>
  <c r="AE128" i="7"/>
  <c r="Q126" i="7"/>
  <c r="AG123" i="7"/>
  <c r="T121" i="7"/>
  <c r="AF118" i="7"/>
  <c r="T116" i="7"/>
  <c r="C114" i="7"/>
  <c r="V111" i="7"/>
  <c r="AC108" i="7"/>
  <c r="M106" i="7"/>
  <c r="D104" i="7"/>
  <c r="O101" i="7"/>
  <c r="AE98" i="7"/>
  <c r="N96" i="7"/>
  <c r="AH93" i="7"/>
  <c r="R91" i="7"/>
  <c r="I89" i="7"/>
  <c r="Q86" i="7"/>
  <c r="I84" i="7"/>
  <c r="AE81" i="7"/>
  <c r="Q79" i="7"/>
  <c r="O77" i="7"/>
  <c r="M75" i="7"/>
  <c r="S73" i="7"/>
  <c r="Q71" i="7"/>
  <c r="W69" i="7"/>
  <c r="U67" i="7"/>
  <c r="W65" i="7"/>
  <c r="Y63" i="7"/>
  <c r="AB61" i="7"/>
  <c r="Y59" i="7"/>
  <c r="AA57" i="7"/>
  <c r="AD55" i="7"/>
  <c r="AA53" i="7"/>
  <c r="AH51" i="7"/>
  <c r="AF49" i="7"/>
  <c r="E48" i="7"/>
  <c r="E46" i="7"/>
  <c r="AC44" i="7"/>
  <c r="AH42" i="7"/>
  <c r="I41" i="7"/>
  <c r="I39" i="7"/>
  <c r="AH37" i="7"/>
  <c r="H36" i="7"/>
  <c r="P34" i="7"/>
  <c r="S32" i="7"/>
  <c r="G31" i="7"/>
  <c r="G29" i="7"/>
  <c r="Q27" i="7"/>
  <c r="Y25" i="7"/>
  <c r="M24" i="7"/>
  <c r="U22" i="7"/>
  <c r="U20" i="7"/>
  <c r="AD18" i="7"/>
  <c r="Q17" i="7"/>
  <c r="AA15" i="7"/>
  <c r="AA13" i="7"/>
  <c r="B12" i="7"/>
  <c r="R10" i="7"/>
  <c r="Z8" i="7"/>
  <c r="AE6" i="7"/>
  <c r="S267" i="8"/>
  <c r="AJ255" i="8"/>
  <c r="S156" i="8"/>
  <c r="AT102" i="8"/>
  <c r="S41" i="8"/>
  <c r="F309" i="7"/>
  <c r="AH304" i="7"/>
  <c r="J301" i="7"/>
  <c r="S297" i="7"/>
  <c r="E294" i="7"/>
  <c r="S290" i="7"/>
  <c r="AA286" i="7"/>
  <c r="I283" i="7"/>
  <c r="N279" i="7"/>
  <c r="B276" i="7"/>
  <c r="N272" i="7"/>
  <c r="D269" i="7"/>
  <c r="U265" i="7"/>
  <c r="N262" i="7"/>
  <c r="F259" i="7"/>
  <c r="AF255" i="7"/>
  <c r="Y252" i="7"/>
  <c r="O249" i="7"/>
  <c r="O246" i="7"/>
  <c r="N243" i="7"/>
  <c r="M240" i="7"/>
  <c r="K237" i="7"/>
  <c r="K234" i="7"/>
  <c r="K231" i="7"/>
  <c r="F228" i="7"/>
  <c r="F225" i="7"/>
  <c r="AH221" i="7"/>
  <c r="AH218" i="7"/>
  <c r="Q216" i="7"/>
  <c r="U213" i="7"/>
  <c r="D211" i="7"/>
  <c r="Y208" i="7"/>
  <c r="H206" i="7"/>
  <c r="X203" i="7"/>
  <c r="S192" i="8"/>
  <c r="AJ111" i="8"/>
  <c r="AT103" i="8"/>
  <c r="AT54" i="8"/>
  <c r="AT42" i="8"/>
  <c r="S10" i="8"/>
  <c r="D309" i="7"/>
  <c r="AG304" i="7"/>
  <c r="C301" i="7"/>
  <c r="R297" i="7"/>
  <c r="AE293" i="7"/>
  <c r="G290" i="7"/>
  <c r="Z286" i="7"/>
  <c r="D283" i="7"/>
  <c r="M279" i="7"/>
  <c r="Y275" i="7"/>
  <c r="M272" i="7"/>
  <c r="Y268" i="7"/>
  <c r="T265" i="7"/>
  <c r="M262" i="7"/>
  <c r="E259" i="7"/>
  <c r="AD255" i="7"/>
  <c r="N252" i="7"/>
  <c r="N249" i="7"/>
  <c r="M246" i="7"/>
  <c r="L243" i="7"/>
  <c r="J240" i="7"/>
  <c r="J237" i="7"/>
  <c r="J234" i="7"/>
  <c r="E231" i="7"/>
  <c r="E228" i="7"/>
  <c r="AG224" i="7"/>
  <c r="AG221" i="7"/>
  <c r="AF218" i="7"/>
  <c r="G216" i="7"/>
  <c r="S213" i="7"/>
  <c r="C211" i="7"/>
  <c r="X208" i="7"/>
  <c r="D206" i="7"/>
  <c r="W203" i="7"/>
  <c r="F201" i="7"/>
  <c r="V198" i="7"/>
  <c r="I196" i="7"/>
  <c r="P193" i="7"/>
  <c r="I191" i="7"/>
  <c r="R188" i="7"/>
  <c r="K186" i="7"/>
  <c r="R183" i="7"/>
  <c r="E181" i="7"/>
  <c r="U178" i="7"/>
  <c r="N176" i="7"/>
  <c r="T173" i="7"/>
  <c r="C171" i="7"/>
  <c r="W168" i="7"/>
  <c r="G166" i="7"/>
  <c r="W163" i="7"/>
  <c r="F161" i="7"/>
  <c r="Y158" i="7"/>
  <c r="H156" i="7"/>
  <c r="AB153" i="7"/>
  <c r="G151" i="7"/>
  <c r="AB148" i="7"/>
  <c r="K146" i="7"/>
  <c r="Q143" i="7"/>
  <c r="J141" i="7"/>
  <c r="Z138" i="7"/>
  <c r="L136" i="7"/>
  <c r="T133" i="7"/>
  <c r="L131" i="7"/>
  <c r="V128" i="7"/>
  <c r="O126" i="7"/>
  <c r="AE123" i="7"/>
  <c r="I121" i="7"/>
  <c r="Y118" i="7"/>
  <c r="H116" i="7"/>
  <c r="AA113" i="7"/>
  <c r="G111" i="7"/>
  <c r="Z108" i="7"/>
  <c r="J106" i="7"/>
  <c r="AD103" i="7"/>
  <c r="J101" i="7"/>
  <c r="AC98" i="7"/>
  <c r="L96" i="7"/>
  <c r="AE93" i="7"/>
  <c r="K91" i="7"/>
  <c r="AA88" i="7"/>
  <c r="O86" i="7"/>
  <c r="C84" i="7"/>
  <c r="AC81" i="7"/>
  <c r="O79" i="7"/>
  <c r="M77" i="7"/>
  <c r="K75" i="7"/>
  <c r="Q73" i="7"/>
  <c r="O71" i="7"/>
  <c r="P69" i="7"/>
  <c r="S67" i="7"/>
  <c r="Q65" i="7"/>
  <c r="R63" i="7"/>
  <c r="U61" i="7"/>
  <c r="V59" i="7"/>
  <c r="T57" i="7"/>
  <c r="Z55" i="7"/>
  <c r="X53" i="7"/>
  <c r="AE51" i="7"/>
  <c r="AB49" i="7"/>
  <c r="C48" i="7"/>
  <c r="C46" i="7"/>
  <c r="K44" i="7"/>
  <c r="AF42" i="7"/>
  <c r="B41" i="7"/>
  <c r="G39" i="7"/>
  <c r="Q37" i="7"/>
  <c r="AG35" i="7"/>
  <c r="I34" i="7"/>
  <c r="N32" i="7"/>
  <c r="V30" i="7"/>
  <c r="E29" i="7"/>
  <c r="M27" i="7"/>
  <c r="W25" i="7"/>
  <c r="W23" i="7"/>
  <c r="K22" i="7"/>
  <c r="S20" i="7"/>
  <c r="AA18" i="7"/>
  <c r="AA16" i="7"/>
  <c r="O15" i="7"/>
  <c r="Y13" i="7"/>
  <c r="AG11" i="7"/>
  <c r="AG9" i="7"/>
  <c r="X8" i="7"/>
  <c r="X6" i="7"/>
  <c r="T227" i="8"/>
  <c r="AT217" i="8"/>
  <c r="T102" i="8"/>
  <c r="V311" i="7"/>
  <c r="T307" i="7"/>
  <c r="P303" i="7"/>
  <c r="AA299" i="7"/>
  <c r="M296" i="7"/>
  <c r="V292" i="7"/>
  <c r="C289" i="7"/>
  <c r="I285" i="7"/>
  <c r="V281" i="7"/>
  <c r="H278" i="7"/>
  <c r="P274" i="7"/>
  <c r="AD270" i="7"/>
  <c r="U267" i="7"/>
  <c r="M264" i="7"/>
  <c r="F261" i="7"/>
  <c r="AE257" i="7"/>
  <c r="M254" i="7"/>
  <c r="J251" i="7"/>
  <c r="I248" i="7"/>
  <c r="I245" i="7"/>
  <c r="H242" i="7"/>
  <c r="AH238" i="7"/>
  <c r="K236" i="7"/>
  <c r="K233" i="7"/>
  <c r="D230" i="7"/>
  <c r="AH226" i="7"/>
  <c r="AH223" i="7"/>
  <c r="AG220" i="7"/>
  <c r="AH217" i="7"/>
  <c r="E215" i="7"/>
  <c r="V212" i="7"/>
  <c r="F210" i="7"/>
  <c r="AA207" i="7"/>
  <c r="F205" i="7"/>
  <c r="Z202" i="7"/>
  <c r="I200" i="7"/>
  <c r="AB197" i="7"/>
  <c r="H195" i="7"/>
  <c r="X192" i="7"/>
  <c r="K190" i="7"/>
  <c r="AB187" i="7"/>
  <c r="K185" i="7"/>
  <c r="T182" i="7"/>
  <c r="M180" i="7"/>
  <c r="AC177" i="7"/>
  <c r="P175" i="7"/>
  <c r="W172" i="7"/>
  <c r="P170" i="7"/>
  <c r="Y167" i="7"/>
  <c r="E165" i="7"/>
  <c r="Y162" i="7"/>
  <c r="I160" i="7"/>
  <c r="AB157" i="7"/>
  <c r="H155" i="7"/>
  <c r="AA152" i="7"/>
  <c r="J150" i="7"/>
  <c r="AD147" i="7"/>
  <c r="N145" i="7"/>
  <c r="AD142" i="7"/>
  <c r="M140" i="7"/>
  <c r="AC137" i="7"/>
  <c r="O135" i="7"/>
  <c r="AB132" i="7"/>
  <c r="N130" i="7"/>
  <c r="AE127" i="7"/>
  <c r="R125" i="7"/>
  <c r="X122" i="7"/>
  <c r="Q120" i="7"/>
  <c r="AG117" i="7"/>
  <c r="S115" i="7"/>
  <c r="AA112" i="7"/>
  <c r="J110" i="7"/>
  <c r="AC107" i="7"/>
  <c r="L105" i="7"/>
  <c r="E103" i="7"/>
  <c r="L100" i="7"/>
  <c r="AF97" i="7"/>
  <c r="O95" i="7"/>
  <c r="AH92" i="7"/>
  <c r="N90" i="7"/>
  <c r="AG87" i="7"/>
  <c r="S85" i="7"/>
  <c r="E83" i="7"/>
  <c r="AE80" i="7"/>
  <c r="V78" i="7"/>
  <c r="U76" i="7"/>
  <c r="S74" i="7"/>
  <c r="Y72" i="7"/>
  <c r="W70" i="7"/>
  <c r="AC68" i="7"/>
  <c r="AA66" i="7"/>
  <c r="AB64" i="7"/>
  <c r="AE62" i="7"/>
  <c r="AC60" i="7"/>
  <c r="AD58" i="7"/>
  <c r="AG56" i="7"/>
  <c r="AH54" i="7"/>
  <c r="AF52" i="7"/>
  <c r="E51" i="7"/>
  <c r="C49" i="7"/>
  <c r="L47" i="7"/>
  <c r="AE45" i="7"/>
  <c r="H44" i="7"/>
  <c r="H42" i="7"/>
  <c r="P40" i="7"/>
  <c r="AF38" i="7"/>
  <c r="G37" i="7"/>
  <c r="N35" i="7"/>
  <c r="W33" i="7"/>
  <c r="F32" i="7"/>
  <c r="N30" i="7"/>
  <c r="S28" i="7"/>
  <c r="V26" i="7"/>
  <c r="J25" i="7"/>
  <c r="T23" i="7"/>
  <c r="AB21" i="7"/>
  <c r="AB19" i="7"/>
  <c r="P18" i="7"/>
  <c r="X16" i="7"/>
  <c r="AG14" i="7"/>
  <c r="AH12" i="7"/>
  <c r="T11" i="7"/>
  <c r="AD9" i="7"/>
  <c r="AG7" i="7"/>
  <c r="E6" i="7"/>
  <c r="H285" i="7"/>
  <c r="E261" i="7"/>
  <c r="H251" i="7"/>
  <c r="G245" i="7"/>
  <c r="AG241" i="7"/>
  <c r="AG235" i="7"/>
  <c r="AD229" i="7"/>
  <c r="AD226" i="7"/>
  <c r="AF220" i="7"/>
  <c r="AG217" i="7"/>
  <c r="U212" i="7"/>
  <c r="Z207" i="7"/>
  <c r="E205" i="7"/>
  <c r="H200" i="7"/>
  <c r="N197" i="7"/>
  <c r="R192" i="7"/>
  <c r="Q187" i="7"/>
  <c r="C185" i="7"/>
  <c r="L180" i="7"/>
  <c r="W177" i="7"/>
  <c r="V172" i="7"/>
  <c r="E170" i="7"/>
  <c r="D165" i="7"/>
  <c r="X162" i="7"/>
  <c r="AA157" i="7"/>
  <c r="Z152" i="7"/>
  <c r="I150" i="7"/>
  <c r="H145" i="7"/>
  <c r="X142" i="7"/>
  <c r="AB137" i="7"/>
  <c r="N135" i="7"/>
  <c r="M130" i="7"/>
  <c r="Q125" i="7"/>
  <c r="W122" i="7"/>
  <c r="Z117" i="7"/>
  <c r="Z112" i="7"/>
  <c r="I110" i="7"/>
  <c r="K105" i="7"/>
  <c r="J100" i="7"/>
  <c r="AE97" i="7"/>
  <c r="AG92" i="7"/>
  <c r="M90" i="7"/>
  <c r="R85" i="7"/>
  <c r="AD80" i="7"/>
  <c r="U78" i="7"/>
  <c r="R74" i="7"/>
  <c r="V70" i="7"/>
  <c r="AB68" i="7"/>
  <c r="X64" i="7"/>
  <c r="AD62" i="7"/>
  <c r="AC58" i="7"/>
  <c r="AG54" i="7"/>
  <c r="AE52" i="7"/>
  <c r="B49" i="7"/>
  <c r="Y45" i="7"/>
  <c r="AD43" i="7"/>
  <c r="O40" i="7"/>
  <c r="F37" i="7"/>
  <c r="V33" i="7"/>
  <c r="M30" i="7"/>
  <c r="R28" i="7"/>
  <c r="I25" i="7"/>
  <c r="S21" i="7"/>
  <c r="O18" i="7"/>
  <c r="W16" i="7"/>
  <c r="AF12" i="7"/>
  <c r="AC9" i="7"/>
  <c r="D6" i="7"/>
  <c r="K5" i="7" a="1"/>
  <c r="AJ168" i="8"/>
  <c r="AJ193" i="8"/>
  <c r="S102" i="8"/>
  <c r="AT67" i="8"/>
  <c r="AT34" i="8"/>
  <c r="T30" i="8"/>
  <c r="U311" i="7"/>
  <c r="R307" i="7"/>
  <c r="N303" i="7"/>
  <c r="Z299" i="7"/>
  <c r="AH295" i="7"/>
  <c r="U292" i="7"/>
  <c r="AE288" i="7"/>
  <c r="T281" i="7"/>
  <c r="G278" i="7"/>
  <c r="N274" i="7"/>
  <c r="AB270" i="7"/>
  <c r="T267" i="7"/>
  <c r="L264" i="7"/>
  <c r="S257" i="7"/>
  <c r="L254" i="7"/>
  <c r="H248" i="7"/>
  <c r="AG238" i="7"/>
  <c r="C233" i="7"/>
  <c r="V223" i="7"/>
  <c r="D215" i="7"/>
  <c r="E210" i="7"/>
  <c r="Y202" i="7"/>
  <c r="G195" i="7"/>
  <c r="J190" i="7"/>
  <c r="S182" i="7"/>
  <c r="F175" i="7"/>
  <c r="X167" i="7"/>
  <c r="G160" i="7"/>
  <c r="G155" i="7"/>
  <c r="AC147" i="7"/>
  <c r="L140" i="7"/>
  <c r="U132" i="7"/>
  <c r="AC127" i="7"/>
  <c r="P120" i="7"/>
  <c r="E115" i="7"/>
  <c r="AB107" i="7"/>
  <c r="AA102" i="7"/>
  <c r="N95" i="7"/>
  <c r="AC87" i="7"/>
  <c r="D83" i="7"/>
  <c r="T76" i="7"/>
  <c r="X72" i="7"/>
  <c r="Z66" i="7"/>
  <c r="AB60" i="7"/>
  <c r="AF56" i="7"/>
  <c r="D51" i="7"/>
  <c r="J47" i="7"/>
  <c r="G42" i="7"/>
  <c r="AE38" i="7"/>
  <c r="L35" i="7"/>
  <c r="E32" i="7"/>
  <c r="U26" i="7"/>
  <c r="R23" i="7"/>
  <c r="AA19" i="7"/>
  <c r="Z14" i="7"/>
  <c r="S11" i="7"/>
  <c r="AF7" i="7"/>
  <c r="S152" i="8"/>
  <c r="P311" i="7"/>
  <c r="AF302" i="7"/>
  <c r="W292" i="7"/>
  <c r="C285" i="7"/>
  <c r="V277" i="7"/>
  <c r="W267" i="7"/>
  <c r="Y260" i="7"/>
  <c r="AE253" i="7"/>
  <c r="J245" i="7"/>
  <c r="AE238" i="7"/>
  <c r="R232" i="7"/>
  <c r="B224" i="7"/>
  <c r="X217" i="7"/>
  <c r="D212" i="7"/>
  <c r="AB205" i="7"/>
  <c r="G200" i="7"/>
  <c r="AG194" i="7"/>
  <c r="H190" i="7"/>
  <c r="B185" i="7"/>
  <c r="E180" i="7"/>
  <c r="AH174" i="7"/>
  <c r="D170" i="7"/>
  <c r="C165" i="7"/>
  <c r="F160" i="7"/>
  <c r="F155" i="7"/>
  <c r="H150" i="7"/>
  <c r="G145" i="7"/>
  <c r="K140" i="7"/>
  <c r="C135" i="7"/>
  <c r="L130" i="7"/>
  <c r="P125" i="7"/>
  <c r="E120" i="7"/>
  <c r="D115" i="7"/>
  <c r="H110" i="7"/>
  <c r="G105" i="7"/>
  <c r="I100" i="7"/>
  <c r="M95" i="7"/>
  <c r="L90" i="7"/>
  <c r="Q85" i="7"/>
  <c r="AC80" i="7"/>
  <c r="S76" i="7"/>
  <c r="W72" i="7"/>
  <c r="S68" i="7"/>
  <c r="W64" i="7"/>
  <c r="AA60" i="7"/>
  <c r="Z56" i="7"/>
  <c r="AD52" i="7"/>
  <c r="AH48" i="7"/>
  <c r="I45" i="7"/>
  <c r="F42" i="7"/>
  <c r="N38" i="7"/>
  <c r="K35" i="7"/>
  <c r="U31" i="7"/>
  <c r="L28" i="7"/>
  <c r="AD24" i="7"/>
  <c r="Q21" i="7"/>
  <c r="AH17" i="7"/>
  <c r="V14" i="7"/>
  <c r="G11" i="7"/>
  <c r="AE7" i="7"/>
  <c r="D5" i="7" a="1"/>
  <c r="X66" i="7"/>
  <c r="Y81" i="7"/>
  <c r="O311" i="7"/>
  <c r="AB300" i="7"/>
  <c r="I292" i="7"/>
  <c r="AB284" i="7"/>
  <c r="X275" i="7"/>
  <c r="S267" i="7"/>
  <c r="W260" i="7"/>
  <c r="M252" i="7"/>
  <c r="AF244" i="7"/>
  <c r="AA238" i="7"/>
  <c r="D231" i="7"/>
  <c r="U223" i="7"/>
  <c r="T217" i="7"/>
  <c r="AH210" i="7"/>
  <c r="C205" i="7"/>
  <c r="F200" i="7"/>
  <c r="AF194" i="7"/>
  <c r="B190" i="7"/>
  <c r="AH184" i="7"/>
  <c r="AD179" i="7"/>
  <c r="AF174" i="7"/>
  <c r="C170" i="7"/>
  <c r="B165" i="7"/>
  <c r="D160" i="7"/>
  <c r="D155" i="7"/>
  <c r="G150" i="7"/>
  <c r="AH144" i="7"/>
  <c r="I140" i="7"/>
  <c r="B135" i="7"/>
  <c r="F130" i="7"/>
  <c r="B125" i="7"/>
  <c r="D120" i="7"/>
  <c r="C115" i="7"/>
  <c r="G110" i="7"/>
  <c r="F105" i="7"/>
  <c r="H100" i="7"/>
  <c r="G95" i="7"/>
  <c r="K90" i="7"/>
  <c r="O85" i="7"/>
  <c r="AB80" i="7"/>
  <c r="R76" i="7"/>
  <c r="N72" i="7"/>
  <c r="R68" i="7"/>
  <c r="V64" i="7"/>
  <c r="Z60" i="7"/>
  <c r="Y56" i="7"/>
  <c r="AC52" i="7"/>
  <c r="AG48" i="7"/>
  <c r="G45" i="7"/>
  <c r="E42" i="7"/>
  <c r="M38" i="7"/>
  <c r="E35" i="7"/>
  <c r="T31" i="7"/>
  <c r="K28" i="7"/>
  <c r="X24" i="7"/>
  <c r="O21" i="7"/>
  <c r="AG17" i="7"/>
  <c r="U14" i="7"/>
  <c r="F11" i="7"/>
  <c r="AA7" i="7"/>
  <c r="AG310" i="7"/>
  <c r="AG299" i="7"/>
  <c r="H292" i="7"/>
  <c r="AA284" i="7"/>
  <c r="R274" i="7"/>
  <c r="R267" i="7"/>
  <c r="K260" i="7"/>
  <c r="K251" i="7"/>
  <c r="AE244" i="7"/>
  <c r="Z238" i="7"/>
  <c r="L230" i="7"/>
  <c r="S223" i="7"/>
  <c r="S217" i="7"/>
  <c r="H210" i="7"/>
  <c r="AD204" i="7"/>
  <c r="AB199" i="7"/>
  <c r="AD194" i="7"/>
  <c r="AH189" i="7"/>
  <c r="AD184" i="7"/>
  <c r="AC179" i="7"/>
  <c r="AE174" i="7"/>
  <c r="Y169" i="7"/>
  <c r="AH164" i="7"/>
  <c r="C160" i="7"/>
  <c r="AD154" i="7"/>
  <c r="F150" i="7"/>
  <c r="AG144" i="7"/>
  <c r="B140" i="7"/>
  <c r="AH134" i="7"/>
  <c r="AG129" i="7"/>
  <c r="AG124" i="7"/>
  <c r="C120" i="7"/>
  <c r="B115" i="7"/>
  <c r="E110" i="7"/>
  <c r="E105" i="7"/>
  <c r="G100" i="7"/>
  <c r="AH94" i="7"/>
  <c r="J90" i="7"/>
  <c r="F85" i="7"/>
  <c r="U80" i="7"/>
  <c r="G76" i="7"/>
  <c r="L72" i="7"/>
  <c r="Q68" i="7"/>
  <c r="U64" i="7"/>
  <c r="T60" i="7"/>
  <c r="X56" i="7"/>
  <c r="AB52" i="7"/>
  <c r="AF48" i="7"/>
  <c r="F45" i="7"/>
  <c r="AE41" i="7"/>
  <c r="L38" i="7"/>
  <c r="D35" i="7"/>
  <c r="S31" i="7"/>
  <c r="J28" i="7"/>
  <c r="R24" i="7"/>
  <c r="N21" i="7"/>
  <c r="X17" i="7"/>
  <c r="T14" i="7"/>
  <c r="E11" i="7"/>
  <c r="Y7" i="7"/>
  <c r="C5" i="7" a="1"/>
  <c r="AT190" i="8"/>
  <c r="C309" i="7"/>
  <c r="X299" i="7"/>
  <c r="B292" i="7"/>
  <c r="X282" i="7"/>
  <c r="H274" i="7"/>
  <c r="C267" i="7"/>
  <c r="D259" i="7"/>
  <c r="G251" i="7"/>
  <c r="AD244" i="7"/>
  <c r="I237" i="7"/>
  <c r="AC229" i="7"/>
  <c r="R223" i="7"/>
  <c r="B216" i="7"/>
  <c r="D210" i="7"/>
  <c r="AC204" i="7"/>
  <c r="AA199" i="7"/>
  <c r="AC194" i="7"/>
  <c r="Y189" i="7"/>
  <c r="AC184" i="7"/>
  <c r="U179" i="7"/>
  <c r="AD174" i="7"/>
  <c r="X169" i="7"/>
  <c r="Z164" i="7"/>
  <c r="Z159" i="7"/>
  <c r="AC154" i="7"/>
  <c r="AE149" i="7"/>
  <c r="AE144" i="7"/>
  <c r="AH139" i="7"/>
  <c r="AD134" i="7"/>
  <c r="AC129" i="7"/>
  <c r="AF124" i="7"/>
  <c r="B120" i="7"/>
  <c r="AH114" i="7"/>
  <c r="D110" i="7"/>
  <c r="AD104" i="7"/>
  <c r="F100" i="7"/>
  <c r="AG94" i="7"/>
  <c r="B90" i="7"/>
  <c r="E85" i="7"/>
  <c r="Q80" i="7"/>
  <c r="F76" i="7"/>
  <c r="J72" i="7"/>
  <c r="O68" i="7"/>
  <c r="T64" i="7"/>
  <c r="S60" i="7"/>
  <c r="W56" i="7"/>
  <c r="AA52" i="7"/>
  <c r="AE48" i="7"/>
  <c r="E45" i="7"/>
  <c r="AC41" i="7"/>
  <c r="K38" i="7"/>
  <c r="C35" i="7"/>
  <c r="Q31" i="7"/>
  <c r="I28" i="7"/>
  <c r="Q24" i="7"/>
  <c r="M21" i="7"/>
  <c r="W17" i="7"/>
  <c r="S14" i="7"/>
  <c r="AA10" i="7"/>
  <c r="R7" i="7"/>
  <c r="AT97" i="8"/>
  <c r="AJ93" i="8"/>
  <c r="AT43" i="8"/>
  <c r="U307" i="7"/>
  <c r="W299" i="7"/>
  <c r="Z291" i="7"/>
  <c r="AD281" i="7"/>
  <c r="G274" i="7"/>
  <c r="B267" i="7"/>
  <c r="AF257" i="7"/>
  <c r="E251" i="7"/>
  <c r="AC244" i="7"/>
  <c r="L236" i="7"/>
  <c r="T229" i="7"/>
  <c r="Q223" i="7"/>
  <c r="S215" i="7"/>
  <c r="AA209" i="7"/>
  <c r="AB204" i="7"/>
  <c r="AA198" i="7"/>
  <c r="Q193" i="7"/>
  <c r="Z188" i="7"/>
  <c r="T183" i="7"/>
  <c r="V178" i="7"/>
  <c r="U173" i="7"/>
  <c r="Y168" i="7"/>
  <c r="AA163" i="7"/>
  <c r="Z158" i="7"/>
  <c r="AD153" i="7"/>
  <c r="AC148" i="7"/>
  <c r="AE143" i="7"/>
  <c r="AA138" i="7"/>
  <c r="AD133" i="7"/>
  <c r="AD128" i="7"/>
  <c r="AF123" i="7"/>
  <c r="Z118" i="7"/>
  <c r="B114" i="7"/>
  <c r="AB108" i="7"/>
  <c r="AE103" i="7"/>
  <c r="AD98" i="7"/>
  <c r="AG93" i="7"/>
  <c r="AG88" i="7"/>
  <c r="D84" i="7"/>
  <c r="P79" i="7"/>
  <c r="L75" i="7"/>
  <c r="P71" i="7"/>
  <c r="T67" i="7"/>
  <c r="S63" i="7"/>
  <c r="W59" i="7"/>
  <c r="AB55" i="7"/>
  <c r="AG51" i="7"/>
  <c r="D48" i="7"/>
  <c r="L44" i="7"/>
  <c r="C41" i="7"/>
  <c r="R37" i="7"/>
  <c r="J34" i="7"/>
  <c r="W30" i="7"/>
  <c r="O27" i="7"/>
  <c r="AC23" i="7"/>
  <c r="T20" i="7"/>
  <c r="AC16" i="7"/>
  <c r="Z13" i="7"/>
  <c r="AH9" i="7"/>
  <c r="AD6" i="7"/>
  <c r="S136" i="8"/>
  <c r="P307" i="7"/>
  <c r="E299" i="7"/>
  <c r="F290" i="7"/>
  <c r="S281" i="7"/>
  <c r="D274" i="7"/>
  <c r="O265" i="7"/>
  <c r="R257" i="7"/>
  <c r="AD250" i="7"/>
  <c r="I243" i="7"/>
  <c r="AF235" i="7"/>
  <c r="S229" i="7"/>
  <c r="AE221" i="7"/>
  <c r="B215" i="7"/>
  <c r="Y209" i="7"/>
  <c r="L203" i="7"/>
  <c r="P198" i="7"/>
  <c r="O193" i="7"/>
  <c r="Q188" i="7"/>
  <c r="Q183" i="7"/>
  <c r="T178" i="7"/>
  <c r="S173" i="7"/>
  <c r="V168" i="7"/>
  <c r="V163" i="7"/>
  <c r="X158" i="7"/>
  <c r="W153" i="7"/>
  <c r="V148" i="7"/>
  <c r="P143" i="7"/>
  <c r="S138" i="7"/>
  <c r="S133" i="7"/>
  <c r="U128" i="7"/>
  <c r="T123" i="7"/>
  <c r="X118" i="7"/>
  <c r="Z113" i="7"/>
  <c r="Y108" i="7"/>
  <c r="AC103" i="7"/>
  <c r="AB98" i="7"/>
  <c r="Q93" i="7"/>
  <c r="Z88" i="7"/>
  <c r="B84" i="7"/>
  <c r="I79" i="7"/>
  <c r="J75" i="7"/>
  <c r="N71" i="7"/>
  <c r="M67" i="7"/>
  <c r="Q63" i="7"/>
  <c r="U59" i="7"/>
  <c r="Y55" i="7"/>
  <c r="AC51" i="7"/>
  <c r="Y47" i="7"/>
  <c r="J44" i="7"/>
  <c r="AH40" i="7"/>
  <c r="O37" i="7"/>
  <c r="H34" i="7"/>
  <c r="P30" i="7"/>
  <c r="L27" i="7"/>
  <c r="V23" i="7"/>
  <c r="R20" i="7"/>
  <c r="Z16" i="7"/>
  <c r="W13" i="7"/>
  <c r="AF9" i="7"/>
  <c r="W6" i="7"/>
  <c r="AT130" i="8"/>
  <c r="H307" i="7"/>
  <c r="D299" i="7"/>
  <c r="D289" i="7"/>
  <c r="Q281" i="7"/>
  <c r="C274" i="7"/>
  <c r="O264" i="7"/>
  <c r="P257" i="7"/>
  <c r="AC250" i="7"/>
  <c r="M242" i="7"/>
  <c r="AB235" i="7"/>
  <c r="Q229" i="7"/>
  <c r="B221" i="7"/>
  <c r="AH214" i="7"/>
  <c r="X209" i="7"/>
  <c r="K203" i="7"/>
  <c r="J198" i="7"/>
  <c r="N193" i="7"/>
  <c r="P188" i="7"/>
  <c r="O183" i="7"/>
  <c r="S178" i="7"/>
  <c r="R173" i="7"/>
  <c r="T168" i="7"/>
  <c r="T163" i="7"/>
  <c r="W158" i="7"/>
  <c r="M153" i="7"/>
  <c r="P148" i="7"/>
  <c r="O143" i="7"/>
  <c r="R138" i="7"/>
  <c r="R133" i="7"/>
  <c r="T128" i="7"/>
  <c r="S123" i="7"/>
  <c r="W118" i="7"/>
  <c r="V113" i="7"/>
  <c r="X108" i="7"/>
  <c r="AB103" i="7"/>
  <c r="W98" i="7"/>
  <c r="P93" i="7"/>
  <c r="T88" i="7"/>
  <c r="Y83" i="7"/>
  <c r="H79" i="7"/>
  <c r="I75" i="7"/>
  <c r="M71" i="7"/>
  <c r="L67" i="7"/>
  <c r="P63" i="7"/>
  <c r="T59" i="7"/>
  <c r="X55" i="7"/>
  <c r="T51" i="7"/>
  <c r="X47" i="7"/>
  <c r="I44" i="7"/>
  <c r="AD40" i="7"/>
  <c r="H37" i="7"/>
  <c r="G34" i="7"/>
  <c r="O30" i="7"/>
  <c r="K27" i="7"/>
  <c r="U23" i="7"/>
  <c r="Q20" i="7"/>
  <c r="Y16" i="7"/>
  <c r="P13" i="7"/>
  <c r="AE9" i="7"/>
  <c r="V6" i="7"/>
  <c r="AT311" i="8"/>
  <c r="S104" i="8"/>
  <c r="G307" i="7"/>
  <c r="P297" i="7"/>
  <c r="R288" i="7"/>
  <c r="D281" i="7"/>
  <c r="AF271" i="7"/>
  <c r="K264" i="7"/>
  <c r="O257" i="7"/>
  <c r="L249" i="7"/>
  <c r="AF241" i="7"/>
  <c r="AA235" i="7"/>
  <c r="AF227" i="7"/>
  <c r="T220" i="7"/>
  <c r="Z214" i="7"/>
  <c r="W208" i="7"/>
  <c r="N202" i="7"/>
  <c r="M197" i="7"/>
  <c r="Q192" i="7"/>
  <c r="P187" i="7"/>
  <c r="R182" i="7"/>
  <c r="Q177" i="7"/>
  <c r="U172" i="7"/>
  <c r="W167" i="7"/>
  <c r="V162" i="7"/>
  <c r="Z157" i="7"/>
  <c r="Y152" i="7"/>
  <c r="O147" i="7"/>
  <c r="R142" i="7"/>
  <c r="AA137" i="7"/>
  <c r="T132" i="7"/>
  <c r="W127" i="7"/>
  <c r="V122" i="7"/>
  <c r="Y117" i="7"/>
  <c r="Y112" i="7"/>
  <c r="AA107" i="7"/>
  <c r="Z102" i="7"/>
  <c r="AD97" i="7"/>
  <c r="Y92" i="7"/>
  <c r="AB87" i="7"/>
  <c r="AD82" i="7"/>
  <c r="T78" i="7"/>
  <c r="Q74" i="7"/>
  <c r="U70" i="7"/>
  <c r="Y66" i="7"/>
  <c r="X62" i="7"/>
  <c r="AB58" i="7"/>
  <c r="AF54" i="7"/>
  <c r="C51" i="7"/>
  <c r="H47" i="7"/>
  <c r="AC43" i="7"/>
  <c r="N40" i="7"/>
  <c r="B37" i="7"/>
  <c r="U33" i="7"/>
  <c r="L30" i="7"/>
  <c r="T26" i="7"/>
  <c r="P23" i="7"/>
  <c r="Z19" i="7"/>
  <c r="V16" i="7"/>
  <c r="AD12" i="7"/>
  <c r="W9" i="7"/>
  <c r="C6" i="7"/>
  <c r="T50" i="8"/>
  <c r="AJ44" i="8"/>
  <c r="F307" i="7"/>
  <c r="N296" i="7"/>
  <c r="P288" i="7"/>
  <c r="C281" i="7"/>
  <c r="AG270" i="7"/>
  <c r="AF263" i="7"/>
  <c r="B257" i="7"/>
  <c r="K248" i="7"/>
  <c r="AE241" i="7"/>
  <c r="R235" i="7"/>
  <c r="E227" i="7"/>
  <c r="S220" i="7"/>
  <c r="Y214" i="7"/>
  <c r="I208" i="7"/>
  <c r="M202" i="7"/>
  <c r="L197" i="7"/>
  <c r="O192" i="7"/>
  <c r="O187" i="7"/>
  <c r="Q182" i="7"/>
  <c r="P177" i="7"/>
  <c r="T172" i="7"/>
  <c r="S167" i="7"/>
  <c r="U162" i="7"/>
  <c r="Y157" i="7"/>
  <c r="N152" i="7"/>
  <c r="M147" i="7"/>
  <c r="Q142" i="7"/>
  <c r="P137" i="7"/>
  <c r="R132" i="7"/>
  <c r="V127" i="7"/>
  <c r="U122" i="7"/>
  <c r="W117" i="7"/>
  <c r="W112" i="7"/>
  <c r="Z107" i="7"/>
  <c r="Y102" i="7"/>
  <c r="X97" i="7"/>
  <c r="R92" i="7"/>
  <c r="AA87" i="7"/>
  <c r="AC82" i="7"/>
  <c r="N78" i="7"/>
  <c r="P74" i="7"/>
  <c r="T70" i="7"/>
  <c r="W62" i="7"/>
  <c r="AA58" i="7"/>
  <c r="AE54" i="7"/>
  <c r="AA50" i="7"/>
  <c r="AF46" i="7"/>
  <c r="AB43" i="7"/>
  <c r="H40" i="7"/>
  <c r="AH36" i="7"/>
  <c r="O33" i="7"/>
  <c r="K30" i="7"/>
  <c r="S26" i="7"/>
  <c r="O23" i="7"/>
  <c r="Y19" i="7"/>
  <c r="P16" i="7"/>
  <c r="AC12" i="7"/>
  <c r="U9" i="7"/>
  <c r="B6" i="7"/>
  <c r="T39" i="8"/>
  <c r="AE304" i="7"/>
  <c r="AF295" i="7"/>
  <c r="O288" i="7"/>
  <c r="K279" i="7"/>
  <c r="AA270" i="7"/>
  <c r="O255" i="7"/>
  <c r="F248" i="7"/>
  <c r="AD241" i="7"/>
  <c r="D234" i="7"/>
  <c r="U226" i="7"/>
  <c r="R220" i="7"/>
  <c r="R213" i="7"/>
  <c r="T207" i="7"/>
  <c r="L202" i="7"/>
  <c r="K197" i="7"/>
  <c r="N192" i="7"/>
  <c r="N187" i="7"/>
  <c r="P182" i="7"/>
  <c r="S172" i="7"/>
  <c r="R167" i="7"/>
  <c r="T162" i="7"/>
  <c r="K157" i="7"/>
  <c r="M152" i="7"/>
  <c r="L147" i="7"/>
  <c r="O137" i="7"/>
  <c r="Q132" i="7"/>
  <c r="T122" i="7"/>
  <c r="V112" i="7"/>
  <c r="N102" i="7"/>
  <c r="Q92" i="7"/>
  <c r="M78" i="7"/>
  <c r="R66" i="7"/>
  <c r="V54" i="7"/>
  <c r="AE46" i="7"/>
  <c r="D40" i="7"/>
  <c r="M33" i="7"/>
  <c r="R26" i="7"/>
  <c r="AF15" i="7"/>
  <c r="AF5" i="7" a="1"/>
  <c r="AE303" i="7"/>
  <c r="M288" i="7"/>
  <c r="K278" i="7"/>
  <c r="Y270" i="7"/>
  <c r="Z263" i="7"/>
  <c r="AB254" i="7"/>
  <c r="AE247" i="7"/>
  <c r="L233" i="7"/>
  <c r="T226" i="7"/>
  <c r="Q220" i="7"/>
  <c r="J207" i="7"/>
  <c r="G202" i="7"/>
  <c r="J197" i="7"/>
  <c r="L187" i="7"/>
  <c r="O182" i="7"/>
  <c r="Q172" i="7"/>
  <c r="J162" i="7"/>
  <c r="J157" i="7"/>
  <c r="K147" i="7"/>
  <c r="O142" i="7"/>
  <c r="P132" i="7"/>
  <c r="S122" i="7"/>
  <c r="R117" i="7"/>
  <c r="K107" i="7"/>
  <c r="M97" i="7"/>
  <c r="O87" i="7"/>
  <c r="L78" i="7"/>
  <c r="R70" i="7"/>
  <c r="U62" i="7"/>
  <c r="U54" i="7"/>
  <c r="AD46" i="7"/>
  <c r="B40" i="7"/>
  <c r="K33" i="7"/>
  <c r="Q26" i="7"/>
  <c r="W19" i="7"/>
  <c r="V12" i="7"/>
  <c r="S109" i="8"/>
  <c r="AT98" i="8"/>
  <c r="AJ8" i="8"/>
  <c r="L303" i="7"/>
  <c r="O286" i="7"/>
  <c r="Z277" i="7"/>
  <c r="X270" i="7"/>
  <c r="J254" i="7"/>
  <c r="AD247" i="7"/>
  <c r="I240" i="7"/>
  <c r="R226" i="7"/>
  <c r="Y218" i="7"/>
  <c r="I207" i="7"/>
  <c r="G201" i="7"/>
  <c r="J191" i="7"/>
  <c r="L186" i="7"/>
  <c r="O176" i="7"/>
  <c r="H166" i="7"/>
  <c r="G161" i="7"/>
  <c r="I151" i="7"/>
  <c r="K141" i="7"/>
  <c r="N136" i="7"/>
  <c r="P126" i="7"/>
  <c r="S116" i="7"/>
  <c r="K106" i="7"/>
  <c r="M96" i="7"/>
  <c r="P91" i="7"/>
  <c r="AD81" i="7"/>
  <c r="R73" i="7"/>
  <c r="U65" i="7"/>
  <c r="U57" i="7"/>
  <c r="AD49" i="7"/>
  <c r="D46" i="7"/>
  <c r="H39" i="7"/>
  <c r="R32" i="7"/>
  <c r="X25" i="7"/>
  <c r="AB18" i="7"/>
  <c r="AH11" i="7"/>
  <c r="U5" i="7" a="1"/>
  <c r="AT302" i="8"/>
  <c r="AJ57" i="8"/>
  <c r="T23" i="8"/>
  <c r="AF311" i="7"/>
  <c r="Q295" i="7"/>
  <c r="Y277" i="7"/>
  <c r="G261" i="7"/>
  <c r="AC247" i="7"/>
  <c r="AB232" i="7"/>
  <c r="C218" i="7"/>
  <c r="G207" i="7"/>
  <c r="E201" i="7"/>
  <c r="AH190" i="7"/>
  <c r="J186" i="7"/>
  <c r="AG175" i="7"/>
  <c r="AH165" i="7"/>
  <c r="G156" i="7"/>
  <c r="F151" i="7"/>
  <c r="I141" i="7"/>
  <c r="E131" i="7"/>
  <c r="C121" i="7"/>
  <c r="F111" i="7"/>
  <c r="H106" i="7"/>
  <c r="K96" i="7"/>
  <c r="M86" i="7"/>
  <c r="L77" i="7"/>
  <c r="L69" i="7"/>
  <c r="P65" i="7"/>
  <c r="S57" i="7"/>
  <c r="W53" i="7"/>
  <c r="B46" i="7"/>
  <c r="F39" i="7"/>
  <c r="M32" i="7"/>
  <c r="L25" i="7"/>
  <c r="Z18" i="7"/>
  <c r="AA11" i="7"/>
  <c r="I303" i="7"/>
  <c r="D131" i="7"/>
  <c r="Z49" i="7"/>
  <c r="B15" i="7"/>
  <c r="AE263" i="7"/>
  <c r="O177" i="7"/>
  <c r="P142" i="7"/>
  <c r="Q127" i="7"/>
  <c r="V117" i="7"/>
  <c r="Y107" i="7"/>
  <c r="N97" i="7"/>
  <c r="S87" i="7"/>
  <c r="AB82" i="7"/>
  <c r="O74" i="7"/>
  <c r="S70" i="7"/>
  <c r="V62" i="7"/>
  <c r="Z58" i="7"/>
  <c r="Z50" i="7"/>
  <c r="P43" i="7"/>
  <c r="T36" i="7"/>
  <c r="AA29" i="7"/>
  <c r="AA22" i="7"/>
  <c r="X19" i="7"/>
  <c r="AB12" i="7"/>
  <c r="E9" i="7"/>
  <c r="AB295" i="7"/>
  <c r="Z241" i="7"/>
  <c r="W212" i="7"/>
  <c r="L192" i="7"/>
  <c r="N177" i="7"/>
  <c r="Q167" i="7"/>
  <c r="L152" i="7"/>
  <c r="N137" i="7"/>
  <c r="O127" i="7"/>
  <c r="T112" i="7"/>
  <c r="M102" i="7"/>
  <c r="P92" i="7"/>
  <c r="AA82" i="7"/>
  <c r="M74" i="7"/>
  <c r="Q66" i="7"/>
  <c r="V58" i="7"/>
  <c r="Y50" i="7"/>
  <c r="O43" i="7"/>
  <c r="N36" i="7"/>
  <c r="U29" i="7"/>
  <c r="Y22" i="7"/>
  <c r="AE15" i="7"/>
  <c r="D9" i="7"/>
  <c r="Z295" i="7"/>
  <c r="L262" i="7"/>
  <c r="AC232" i="7"/>
  <c r="T212" i="7"/>
  <c r="K196" i="7"/>
  <c r="K181" i="7"/>
  <c r="H171" i="7"/>
  <c r="I156" i="7"/>
  <c r="L146" i="7"/>
  <c r="N131" i="7"/>
  <c r="S121" i="7"/>
  <c r="H111" i="7"/>
  <c r="K101" i="7"/>
  <c r="P86" i="7"/>
  <c r="N77" i="7"/>
  <c r="Q69" i="7"/>
  <c r="V61" i="7"/>
  <c r="Y53" i="7"/>
  <c r="AG42" i="7"/>
  <c r="G36" i="7"/>
  <c r="F29" i="7"/>
  <c r="L22" i="7"/>
  <c r="U15" i="7"/>
  <c r="Y8" i="7"/>
  <c r="S279" i="8"/>
  <c r="K303" i="7"/>
  <c r="Y285" i="7"/>
  <c r="I270" i="7"/>
  <c r="I254" i="7"/>
  <c r="L239" i="7"/>
  <c r="Q226" i="7"/>
  <c r="F212" i="7"/>
  <c r="AF195" i="7"/>
  <c r="D181" i="7"/>
  <c r="B171" i="7"/>
  <c r="E161" i="7"/>
  <c r="J146" i="7"/>
  <c r="K136" i="7"/>
  <c r="N126" i="7"/>
  <c r="G116" i="7"/>
  <c r="H101" i="7"/>
  <c r="J91" i="7"/>
  <c r="K73" i="7"/>
  <c r="O61" i="7"/>
  <c r="AA49" i="7"/>
  <c r="J42" i="7"/>
  <c r="Y35" i="7"/>
  <c r="Y28" i="7"/>
  <c r="AD21" i="7"/>
  <c r="C15" i="7"/>
  <c r="G8" i="7"/>
  <c r="AJ176" i="8"/>
  <c r="AT174" i="8"/>
  <c r="S311" i="7"/>
  <c r="AD293" i="7"/>
  <c r="E285" i="7"/>
  <c r="W277" i="7"/>
  <c r="X268" i="7"/>
  <c r="Z260" i="7"/>
  <c r="F254" i="7"/>
  <c r="K246" i="7"/>
  <c r="AF238" i="7"/>
  <c r="S232" i="7"/>
  <c r="AF224" i="7"/>
  <c r="Y217" i="7"/>
  <c r="E212" i="7"/>
  <c r="AC205" i="7"/>
  <c r="AE200" i="7"/>
  <c r="AE195" i="7"/>
  <c r="AG190" i="7"/>
  <c r="AF185" i="7"/>
  <c r="AF180" i="7"/>
  <c r="AF175" i="7"/>
  <c r="AH170" i="7"/>
  <c r="AG165" i="7"/>
  <c r="D161" i="7"/>
  <c r="AC155" i="7"/>
  <c r="E151" i="7"/>
  <c r="I146" i="7"/>
  <c r="AH140" i="7"/>
  <c r="J136" i="7"/>
  <c r="AG125" i="7"/>
  <c r="B121" i="7"/>
  <c r="F116" i="7"/>
  <c r="E111" i="7"/>
  <c r="G106" i="7"/>
  <c r="G101" i="7"/>
  <c r="J96" i="7"/>
  <c r="I91" i="7"/>
  <c r="L86" i="7"/>
  <c r="R81" i="7"/>
  <c r="K77" i="7"/>
  <c r="G73" i="7"/>
  <c r="K69" i="7"/>
  <c r="O65" i="7"/>
  <c r="N61" i="7"/>
  <c r="R57" i="7"/>
  <c r="V53" i="7"/>
  <c r="AG45" i="7"/>
  <c r="I42" i="7"/>
  <c r="E39" i="7"/>
  <c r="P35" i="7"/>
  <c r="L32" i="7"/>
  <c r="W28" i="7"/>
  <c r="K25" i="7"/>
  <c r="AC21" i="7"/>
  <c r="Q18" i="7"/>
  <c r="Z11" i="7"/>
  <c r="F8" i="7"/>
  <c r="P5" i="7" a="1"/>
  <c r="AU3" i="8" l="1"/>
  <c r="AM1" i="8"/>
  <c r="AL3" i="8"/>
  <c r="AL2" i="8"/>
  <c r="AL4" i="8" s="1"/>
  <c r="AK2" i="8"/>
  <c r="AK4" i="8" s="1"/>
  <c r="AV3" i="8"/>
  <c r="V1" i="8"/>
  <c r="U3" i="8"/>
  <c r="AK3" i="8"/>
  <c r="AW1" i="8"/>
  <c r="BA21" i="13"/>
  <c r="BB21" i="13"/>
  <c r="P5" i="7"/>
  <c r="U5" i="7"/>
  <c r="AF5" i="7"/>
  <c r="C5" i="7"/>
  <c r="D5" i="7"/>
  <c r="K5" i="7"/>
  <c r="V5" i="7"/>
  <c r="AE5" i="7"/>
  <c r="G5" i="7"/>
  <c r="H5" i="7"/>
  <c r="W5" i="7"/>
  <c r="I5" i="7"/>
  <c r="X5" i="7"/>
  <c r="J5" i="7"/>
  <c r="AV5" i="8"/>
  <c r="AJ5" i="8"/>
  <c r="Y5" i="7"/>
  <c r="N5" i="7"/>
  <c r="T5" i="8"/>
  <c r="U5" i="8"/>
  <c r="B5" i="7"/>
  <c r="O5" i="7"/>
  <c r="AB5" i="7"/>
  <c r="Q5" i="7"/>
  <c r="AC5" i="7"/>
  <c r="R5" i="7"/>
  <c r="AD5" i="7"/>
  <c r="AU5" i="8"/>
  <c r="E5" i="7"/>
  <c r="L5" i="7"/>
  <c r="S5" i="7"/>
  <c r="Z5" i="7"/>
  <c r="AG5" i="7"/>
  <c r="AA5" i="7"/>
  <c r="F5" i="7"/>
  <c r="M5" i="7"/>
  <c r="T5" i="7"/>
  <c r="AH5" i="7"/>
  <c r="S5" i="8"/>
  <c r="AT5" i="8"/>
  <c r="AU129" i="8"/>
  <c r="AU88" i="8"/>
  <c r="AU98" i="8"/>
  <c r="AU159" i="8"/>
  <c r="AU69" i="8"/>
  <c r="AU22" i="8"/>
  <c r="AU256" i="8"/>
  <c r="AU130" i="8"/>
  <c r="AU132" i="8"/>
  <c r="AU9" i="8"/>
  <c r="AU114" i="8"/>
  <c r="AU242" i="8"/>
  <c r="AU140" i="8"/>
  <c r="AU46" i="8"/>
  <c r="AU67" i="8"/>
  <c r="AU75" i="8"/>
  <c r="AU42" i="8"/>
  <c r="AU54" i="8"/>
  <c r="AU65" i="8"/>
  <c r="AU167" i="8"/>
  <c r="AU53" i="8"/>
  <c r="AU297" i="8"/>
  <c r="AU12" i="8"/>
  <c r="AU79" i="8"/>
  <c r="AU166" i="8"/>
  <c r="AU30" i="8"/>
  <c r="AU161" i="8"/>
  <c r="AU62" i="8"/>
  <c r="AU73" i="8"/>
  <c r="AU100" i="8"/>
  <c r="AU181" i="8"/>
  <c r="AU146" i="8"/>
  <c r="AU216" i="8"/>
  <c r="AU94" i="8"/>
  <c r="AU112" i="8"/>
  <c r="AU180" i="8"/>
  <c r="AU218" i="8"/>
  <c r="AU305" i="8"/>
  <c r="AU27" i="8"/>
  <c r="AU59" i="8"/>
  <c r="AU55" i="8"/>
  <c r="AU34" i="8"/>
  <c r="AU50" i="8"/>
  <c r="AU103" i="8"/>
  <c r="AU104" i="8"/>
  <c r="AU205" i="8"/>
  <c r="AU126" i="8"/>
  <c r="AU145" i="8"/>
  <c r="AU148" i="8"/>
  <c r="AU165" i="8"/>
  <c r="AU190" i="8"/>
  <c r="AU203" i="8"/>
  <c r="AU302" i="8"/>
  <c r="AU19" i="8"/>
  <c r="AU78" i="8"/>
  <c r="AU6" i="8"/>
  <c r="AU85" i="8"/>
  <c r="AU175" i="8"/>
  <c r="AU186" i="8"/>
  <c r="AU187" i="8"/>
  <c r="AU45" i="8"/>
  <c r="AU193" i="8"/>
  <c r="AU8" i="8"/>
  <c r="AU18" i="8"/>
  <c r="AU29" i="8"/>
  <c r="AU76" i="8"/>
  <c r="AU150" i="8"/>
  <c r="AU154" i="8"/>
  <c r="AU11" i="8"/>
  <c r="AU284" i="8"/>
  <c r="AU300" i="8"/>
  <c r="AU74" i="8"/>
  <c r="AU152" i="8"/>
  <c r="AU157" i="8"/>
  <c r="AU232" i="8"/>
  <c r="AU283" i="8"/>
  <c r="AU38" i="8"/>
  <c r="AU66" i="8"/>
  <c r="AU86" i="8"/>
  <c r="AU64" i="8"/>
  <c r="AU68" i="8"/>
  <c r="AU99" i="8"/>
  <c r="AU109" i="8"/>
  <c r="AU127" i="8"/>
  <c r="AU135" i="8"/>
  <c r="AU229" i="8"/>
  <c r="AU267" i="8"/>
  <c r="AU17" i="8"/>
  <c r="AU51" i="8"/>
  <c r="AU56" i="8"/>
  <c r="AU58" i="8"/>
  <c r="AU138" i="8"/>
  <c r="AU201" i="8"/>
  <c r="AU209" i="8"/>
  <c r="AU262" i="8"/>
  <c r="AU36" i="8"/>
  <c r="AU40" i="8"/>
  <c r="AU60" i="8"/>
  <c r="AU70" i="8"/>
  <c r="AU81" i="8"/>
  <c r="AU89" i="8"/>
  <c r="AU170" i="8"/>
  <c r="AU173" i="8"/>
  <c r="AU191" i="8"/>
  <c r="AU219" i="8"/>
  <c r="AU250" i="8"/>
  <c r="AU15" i="8"/>
  <c r="AU52" i="8"/>
  <c r="AU90" i="8"/>
  <c r="AU178" i="8"/>
  <c r="AU204" i="8"/>
  <c r="AU223" i="8"/>
  <c r="AU244" i="8"/>
  <c r="AU10" i="8"/>
  <c r="AU24" i="8"/>
  <c r="AU28" i="8"/>
  <c r="AU32" i="8"/>
  <c r="AU44" i="8"/>
  <c r="AU116" i="8"/>
  <c r="AU151" i="8"/>
  <c r="AU214" i="8"/>
  <c r="AU228" i="8"/>
  <c r="AU237" i="8"/>
  <c r="AU273" i="8"/>
  <c r="AU13" i="8"/>
  <c r="AU41" i="8"/>
  <c r="AU71" i="8"/>
  <c r="AU72" i="8"/>
  <c r="AU84" i="8"/>
  <c r="AU92" i="8"/>
  <c r="AU156" i="8"/>
  <c r="AU162" i="8"/>
  <c r="AU185" i="8"/>
  <c r="AU25" i="8"/>
  <c r="AU48" i="8"/>
  <c r="AU61" i="8"/>
  <c r="AU93" i="8"/>
  <c r="AU149" i="8"/>
  <c r="AU238" i="8"/>
  <c r="AU16" i="8"/>
  <c r="AU20" i="8"/>
  <c r="AU31" i="8"/>
  <c r="AU47" i="8"/>
  <c r="AU110" i="8"/>
  <c r="AU123" i="8"/>
  <c r="AU124" i="8"/>
  <c r="AU172" i="8"/>
  <c r="AU217" i="8"/>
  <c r="AU233" i="8"/>
  <c r="AU260" i="8"/>
  <c r="AU269" i="8"/>
  <c r="AU106" i="8"/>
  <c r="AU118" i="8"/>
  <c r="AU121" i="8"/>
  <c r="AU176" i="8"/>
  <c r="AU194" i="8"/>
  <c r="AU198" i="8"/>
  <c r="AU215" i="8"/>
  <c r="AU278" i="8"/>
  <c r="AU120" i="8"/>
  <c r="AU189" i="8"/>
  <c r="AU207" i="8"/>
  <c r="AU26" i="8"/>
  <c r="AU37" i="8"/>
  <c r="AU39" i="8"/>
  <c r="AU87" i="8"/>
  <c r="AU95" i="8"/>
  <c r="AU107" i="8"/>
  <c r="AU111" i="8"/>
  <c r="AU163" i="8"/>
  <c r="AU245" i="8"/>
  <c r="AU254" i="8"/>
  <c r="AU274" i="8"/>
  <c r="AU43" i="8"/>
  <c r="AU97" i="8"/>
  <c r="AU102" i="8"/>
  <c r="AU144" i="8"/>
  <c r="AU168" i="8"/>
  <c r="AU171" i="8"/>
  <c r="AU220" i="8"/>
  <c r="AU221" i="8"/>
  <c r="AU227" i="8"/>
  <c r="AU241" i="8"/>
  <c r="AU255" i="8"/>
  <c r="AU265" i="8"/>
  <c r="AU285" i="8"/>
  <c r="AU290" i="8"/>
  <c r="AU234" i="8"/>
  <c r="AU248" i="8"/>
  <c r="AU291" i="8"/>
  <c r="AU80" i="8"/>
  <c r="AU83" i="8"/>
  <c r="AU108" i="8"/>
  <c r="AU117" i="8"/>
  <c r="AU128" i="8"/>
  <c r="AU137" i="8"/>
  <c r="AU141" i="8"/>
  <c r="AU259" i="8"/>
  <c r="AU307" i="8"/>
  <c r="AU212" i="8"/>
  <c r="AU231" i="8"/>
  <c r="AU263" i="8"/>
  <c r="AU301" i="8"/>
  <c r="AU14" i="8"/>
  <c r="AU23" i="8"/>
  <c r="AU33" i="8"/>
  <c r="AU57" i="8"/>
  <c r="AU82" i="8"/>
  <c r="AU101" i="8"/>
  <c r="AU113" i="8"/>
  <c r="AU131" i="8"/>
  <c r="AU134" i="8"/>
  <c r="AU142" i="8"/>
  <c r="AU160" i="8"/>
  <c r="AU188" i="8"/>
  <c r="AU208" i="8"/>
  <c r="AU213" i="8"/>
  <c r="AU240" i="8"/>
  <c r="AU292" i="8"/>
  <c r="AU268" i="8"/>
  <c r="AU276" i="8"/>
  <c r="AU310" i="8"/>
  <c r="AU222" i="8"/>
  <c r="AU299" i="8"/>
  <c r="AU312" i="8"/>
  <c r="AU261" i="8"/>
  <c r="AU270" i="8"/>
  <c r="AU122" i="8"/>
  <c r="AU136" i="8"/>
  <c r="AU143" i="8"/>
  <c r="AU153" i="8"/>
  <c r="AU206" i="8"/>
  <c r="AU224" i="8"/>
  <c r="AU258" i="8"/>
  <c r="AU294" i="8"/>
  <c r="AU304" i="8"/>
  <c r="AU96" i="8"/>
  <c r="AU125" i="8"/>
  <c r="AU164" i="8"/>
  <c r="AU177" i="8"/>
  <c r="AU182" i="8"/>
  <c r="AU184" i="8"/>
  <c r="AU195" i="8"/>
  <c r="AU230" i="8"/>
  <c r="AU247" i="8"/>
  <c r="AU249" i="8"/>
  <c r="AU252" i="8"/>
  <c r="AU272" i="8"/>
  <c r="AU287" i="8"/>
  <c r="AU115" i="8"/>
  <c r="AU139" i="8"/>
  <c r="AU158" i="8"/>
  <c r="AU179" i="8"/>
  <c r="AU196" i="8"/>
  <c r="AU199" i="8"/>
  <c r="AU202" i="8"/>
  <c r="AU246" i="8"/>
  <c r="AU251" i="8"/>
  <c r="AU271" i="8"/>
  <c r="AU279" i="8"/>
  <c r="AU286" i="8"/>
  <c r="AU295" i="8"/>
  <c r="AU308" i="8"/>
  <c r="AU236" i="8"/>
  <c r="AU243" i="8"/>
  <c r="AU264" i="8"/>
  <c r="AU293" i="8"/>
  <c r="AU311" i="8"/>
  <c r="AU7" i="8"/>
  <c r="AU21" i="8"/>
  <c r="AU35" i="8"/>
  <c r="AU49" i="8"/>
  <c r="AU63" i="8"/>
  <c r="AU77" i="8"/>
  <c r="AU91" i="8"/>
  <c r="AU105" i="8"/>
  <c r="AU119" i="8"/>
  <c r="AU133" i="8"/>
  <c r="AU147" i="8"/>
  <c r="AU174" i="8"/>
  <c r="AU192" i="8"/>
  <c r="AU200" i="8"/>
  <c r="AU210" i="8"/>
  <c r="AU226" i="8"/>
  <c r="AU235" i="8"/>
  <c r="AU281" i="8"/>
  <c r="AU288" i="8"/>
  <c r="AU309" i="8"/>
  <c r="AU155" i="8"/>
  <c r="AU169" i="8"/>
  <c r="AU183" i="8"/>
  <c r="AU197" i="8"/>
  <c r="AU211" i="8"/>
  <c r="AU225" i="8"/>
  <c r="AU239" i="8"/>
  <c r="AU253" i="8"/>
  <c r="AU266" i="8"/>
  <c r="AU275" i="8"/>
  <c r="AU257" i="8"/>
  <c r="AU277" i="8"/>
  <c r="AU282" i="8"/>
  <c r="AU296" i="8"/>
  <c r="AU280" i="8"/>
  <c r="AU298" i="8"/>
  <c r="AU306" i="8"/>
  <c r="AU289" i="8"/>
  <c r="AU303" i="8"/>
  <c r="AL22" i="8"/>
  <c r="AL39" i="8"/>
  <c r="AL132" i="8"/>
  <c r="AL304" i="8"/>
  <c r="AL138" i="8"/>
  <c r="AL176" i="8"/>
  <c r="AL32" i="8"/>
  <c r="AL91" i="8"/>
  <c r="AL62" i="8"/>
  <c r="AL81" i="8"/>
  <c r="AL124" i="8"/>
  <c r="AL18" i="8"/>
  <c r="AL249" i="8"/>
  <c r="AL281" i="8"/>
  <c r="AL37" i="8"/>
  <c r="AL277" i="8"/>
  <c r="AL48" i="8"/>
  <c r="AL71" i="8"/>
  <c r="AL208" i="8"/>
  <c r="AL260" i="8"/>
  <c r="AL15" i="8"/>
  <c r="AL172" i="8"/>
  <c r="AL47" i="8"/>
  <c r="AL89" i="8"/>
  <c r="AL263" i="8"/>
  <c r="AL110" i="8"/>
  <c r="AL111" i="8"/>
  <c r="AL141" i="8"/>
  <c r="AL168" i="8"/>
  <c r="AL173" i="8"/>
  <c r="AL199" i="8"/>
  <c r="AL222" i="8"/>
  <c r="AL303" i="8"/>
  <c r="AL57" i="8"/>
  <c r="AL59" i="8"/>
  <c r="AL191" i="8"/>
  <c r="AL193" i="8"/>
  <c r="AL12" i="8"/>
  <c r="AL184" i="8"/>
  <c r="AL242" i="8"/>
  <c r="AL28" i="8"/>
  <c r="AL25" i="8"/>
  <c r="AL69" i="8"/>
  <c r="AL87" i="8"/>
  <c r="AL46" i="8"/>
  <c r="AL80" i="8"/>
  <c r="AL84" i="8"/>
  <c r="AL117" i="8"/>
  <c r="AL267" i="8"/>
  <c r="AL7" i="8"/>
  <c r="AL35" i="8"/>
  <c r="AL41" i="8"/>
  <c r="AL61" i="8"/>
  <c r="AL129" i="8"/>
  <c r="AL123" i="8"/>
  <c r="AL212" i="8"/>
  <c r="AL226" i="8"/>
  <c r="AL23" i="8"/>
  <c r="AL33" i="8"/>
  <c r="AL88" i="8"/>
  <c r="AL10" i="8"/>
  <c r="AL20" i="8"/>
  <c r="AL60" i="8"/>
  <c r="AL70" i="8"/>
  <c r="AL175" i="8"/>
  <c r="AL230" i="8"/>
  <c r="AL311" i="8"/>
  <c r="AL13" i="8"/>
  <c r="AL120" i="8"/>
  <c r="AL179" i="8"/>
  <c r="AL107" i="8"/>
  <c r="AL149" i="8"/>
  <c r="AL182" i="8"/>
  <c r="AL194" i="8"/>
  <c r="AL8" i="8"/>
  <c r="AL29" i="8"/>
  <c r="AL53" i="8"/>
  <c r="AL73" i="8"/>
  <c r="AL85" i="8"/>
  <c r="AL94" i="8"/>
  <c r="AL115" i="8"/>
  <c r="AL119" i="8"/>
  <c r="AL130" i="8"/>
  <c r="AL137" i="8"/>
  <c r="AL146" i="8"/>
  <c r="AL251" i="8"/>
  <c r="AL21" i="8"/>
  <c r="AL38" i="8"/>
  <c r="AL42" i="8"/>
  <c r="AL49" i="8"/>
  <c r="AL65" i="8"/>
  <c r="AL74" i="8"/>
  <c r="AL105" i="8"/>
  <c r="AL133" i="8"/>
  <c r="AL162" i="8"/>
  <c r="AL167" i="8"/>
  <c r="AL54" i="8"/>
  <c r="AL63" i="8"/>
  <c r="AL98" i="8"/>
  <c r="AL106" i="8"/>
  <c r="AL127" i="8"/>
  <c r="AL210" i="8"/>
  <c r="AL253" i="8"/>
  <c r="AL6" i="8"/>
  <c r="AL67" i="8"/>
  <c r="AL76" i="8"/>
  <c r="AL77" i="8"/>
  <c r="AL95" i="8"/>
  <c r="AL102" i="8"/>
  <c r="AL104" i="8"/>
  <c r="AL171" i="8"/>
  <c r="AL232" i="8"/>
  <c r="AL245" i="8"/>
  <c r="AL189" i="8"/>
  <c r="AL9" i="8"/>
  <c r="AL17" i="8"/>
  <c r="AL50" i="8"/>
  <c r="AL51" i="8"/>
  <c r="AL66" i="8"/>
  <c r="AL68" i="8"/>
  <c r="AL99" i="8"/>
  <c r="AL101" i="8"/>
  <c r="AL118" i="8"/>
  <c r="AL136" i="8"/>
  <c r="AL211" i="8"/>
  <c r="AL11" i="8"/>
  <c r="AL14" i="8"/>
  <c r="AL34" i="8"/>
  <c r="AL43" i="8"/>
  <c r="AL64" i="8"/>
  <c r="AL83" i="8"/>
  <c r="AL90" i="8"/>
  <c r="AL93" i="8"/>
  <c r="AL113" i="8"/>
  <c r="AL154" i="8"/>
  <c r="AL155" i="8"/>
  <c r="AL254" i="8"/>
  <c r="AL293" i="8"/>
  <c r="AL108" i="8"/>
  <c r="AL174" i="8"/>
  <c r="AL187" i="8"/>
  <c r="AL252" i="8"/>
  <c r="AL276" i="8"/>
  <c r="AL287" i="8"/>
  <c r="AL150" i="8"/>
  <c r="AL153" i="8"/>
  <c r="AL159" i="8"/>
  <c r="AL160" i="8"/>
  <c r="AL169" i="8"/>
  <c r="AL236" i="8"/>
  <c r="AL27" i="8"/>
  <c r="AL36" i="8"/>
  <c r="AL40" i="8"/>
  <c r="AL56" i="8"/>
  <c r="AL97" i="8"/>
  <c r="AL116" i="8"/>
  <c r="AL140" i="8"/>
  <c r="AL147" i="8"/>
  <c r="AL152" i="8"/>
  <c r="AL161" i="8"/>
  <c r="AL180" i="8"/>
  <c r="AL186" i="8"/>
  <c r="AL188" i="8"/>
  <c r="AL258" i="8"/>
  <c r="AL262" i="8"/>
  <c r="AL270" i="8"/>
  <c r="AL279" i="8"/>
  <c r="AL294" i="8"/>
  <c r="AL24" i="8"/>
  <c r="AL31" i="8"/>
  <c r="AL45" i="8"/>
  <c r="AL55" i="8"/>
  <c r="AL79" i="8"/>
  <c r="AL82" i="8"/>
  <c r="AL96" i="8"/>
  <c r="AL156" i="8"/>
  <c r="AL213" i="8"/>
  <c r="AL217" i="8"/>
  <c r="AL218" i="8"/>
  <c r="AL257" i="8"/>
  <c r="AL268" i="8"/>
  <c r="AL286" i="8"/>
  <c r="AL308" i="8"/>
  <c r="AL75" i="8"/>
  <c r="AL92" i="8"/>
  <c r="AL109" i="8"/>
  <c r="AL121" i="8"/>
  <c r="AL139" i="8"/>
  <c r="AL143" i="8"/>
  <c r="AL166" i="8"/>
  <c r="AL190" i="8"/>
  <c r="AL195" i="8"/>
  <c r="AL201" i="8"/>
  <c r="AL224" i="8"/>
  <c r="AL283" i="8"/>
  <c r="AL177" i="8"/>
  <c r="AL197" i="8"/>
  <c r="AL209" i="8"/>
  <c r="AL214" i="8"/>
  <c r="AL215" i="8"/>
  <c r="AL216" i="8"/>
  <c r="AL237" i="8"/>
  <c r="AL265" i="8"/>
  <c r="AL271" i="8"/>
  <c r="AL282" i="8"/>
  <c r="AL292" i="8"/>
  <c r="AL295" i="8"/>
  <c r="AL299" i="8"/>
  <c r="AL19" i="8"/>
  <c r="AL26" i="8"/>
  <c r="AL52" i="8"/>
  <c r="AL78" i="8"/>
  <c r="AL103" i="8"/>
  <c r="AL112" i="8"/>
  <c r="AL122" i="8"/>
  <c r="AL125" i="8"/>
  <c r="AL157" i="8"/>
  <c r="AL158" i="8"/>
  <c r="AL198" i="8"/>
  <c r="AL219" i="8"/>
  <c r="AL227" i="8"/>
  <c r="AL228" i="8"/>
  <c r="AL259" i="8"/>
  <c r="AL289" i="8"/>
  <c r="AL223" i="8"/>
  <c r="AL233" i="8"/>
  <c r="AL244" i="8"/>
  <c r="AL264" i="8"/>
  <c r="AL305" i="8"/>
  <c r="AL307" i="8"/>
  <c r="AL272" i="8"/>
  <c r="AL134" i="8"/>
  <c r="AL145" i="8"/>
  <c r="AL148" i="8"/>
  <c r="AL151" i="8"/>
  <c r="AL163" i="8"/>
  <c r="AL183" i="8"/>
  <c r="AL205" i="8"/>
  <c r="AL207" i="8"/>
  <c r="AL243" i="8"/>
  <c r="AL290" i="8"/>
  <c r="AL291" i="8"/>
  <c r="AL131" i="8"/>
  <c r="AL165" i="8"/>
  <c r="AL185" i="8"/>
  <c r="AL200" i="8"/>
  <c r="AL202" i="8"/>
  <c r="AL231" i="8"/>
  <c r="AL235" i="8"/>
  <c r="AL238" i="8"/>
  <c r="AL240" i="8"/>
  <c r="AL256" i="8"/>
  <c r="AL274" i="8"/>
  <c r="AL126" i="8"/>
  <c r="AL135" i="8"/>
  <c r="AL144" i="8"/>
  <c r="AL181" i="8"/>
  <c r="AL204" i="8"/>
  <c r="AL225" i="8"/>
  <c r="AL241" i="8"/>
  <c r="AL250" i="8"/>
  <c r="AL261" i="8"/>
  <c r="AL273" i="8"/>
  <c r="AL306" i="8"/>
  <c r="AL296" i="8"/>
  <c r="AL239" i="8"/>
  <c r="AL247" i="8"/>
  <c r="AL269" i="8"/>
  <c r="AL297" i="8"/>
  <c r="AL16" i="8"/>
  <c r="AL30" i="8"/>
  <c r="AL44" i="8"/>
  <c r="AL58" i="8"/>
  <c r="AL72" i="8"/>
  <c r="AL86" i="8"/>
  <c r="AL100" i="8"/>
  <c r="AL114" i="8"/>
  <c r="AL128" i="8"/>
  <c r="AL142" i="8"/>
  <c r="AL170" i="8"/>
  <c r="AL196" i="8"/>
  <c r="AL203" i="8"/>
  <c r="AL221" i="8"/>
  <c r="AL229" i="8"/>
  <c r="AL246" i="8"/>
  <c r="AL255" i="8"/>
  <c r="AL278" i="8"/>
  <c r="AL310" i="8"/>
  <c r="AL164" i="8"/>
  <c r="AL178" i="8"/>
  <c r="AL192" i="8"/>
  <c r="AL206" i="8"/>
  <c r="AL220" i="8"/>
  <c r="AL234" i="8"/>
  <c r="AL248" i="8"/>
  <c r="AL285" i="8"/>
  <c r="AL300" i="8"/>
  <c r="AL266" i="8"/>
  <c r="AL280" i="8"/>
  <c r="AL288" i="8"/>
  <c r="AL301" i="8"/>
  <c r="AL275" i="8"/>
  <c r="AL302" i="8"/>
  <c r="AL309" i="8"/>
  <c r="AL284" i="8"/>
  <c r="AL298" i="8"/>
  <c r="AL312" i="8"/>
  <c r="AL5" i="8" a="1"/>
  <c r="AK5" i="8" a="1"/>
  <c r="AV174" i="8"/>
  <c r="AV197" i="8"/>
  <c r="AV105" i="8"/>
  <c r="AV88" i="8"/>
  <c r="AV159" i="8"/>
  <c r="AV291" i="8"/>
  <c r="AV46" i="8"/>
  <c r="AV179" i="8"/>
  <c r="AV200" i="8"/>
  <c r="AV79" i="8"/>
  <c r="AV43" i="8"/>
  <c r="AV248" i="8"/>
  <c r="AV55" i="8"/>
  <c r="AV225" i="8"/>
  <c r="AV87" i="8"/>
  <c r="AV65" i="8"/>
  <c r="AV25" i="8"/>
  <c r="AV115" i="8"/>
  <c r="AV27" i="8"/>
  <c r="AV53" i="8"/>
  <c r="AV77" i="8"/>
  <c r="AV212" i="8"/>
  <c r="AV163" i="8"/>
  <c r="AV30" i="8"/>
  <c r="AV205" i="8"/>
  <c r="AV100" i="8"/>
  <c r="AV37" i="8"/>
  <c r="AV50" i="8"/>
  <c r="AV95" i="8"/>
  <c r="AV160" i="8"/>
  <c r="AV16" i="8"/>
  <c r="AV177" i="8"/>
  <c r="AV276" i="8"/>
  <c r="AV17" i="8"/>
  <c r="AV80" i="8"/>
  <c r="AV129" i="8"/>
  <c r="AV169" i="8"/>
  <c r="AV208" i="8"/>
  <c r="AV9" i="8"/>
  <c r="AV39" i="8"/>
  <c r="AV75" i="8"/>
  <c r="AV137" i="8"/>
  <c r="AV181" i="8"/>
  <c r="AV303" i="8"/>
  <c r="AV19" i="8"/>
  <c r="AV45" i="8"/>
  <c r="AV78" i="8"/>
  <c r="AV145" i="8"/>
  <c r="AV190" i="8"/>
  <c r="AV203" i="8"/>
  <c r="AV235" i="8"/>
  <c r="AV85" i="8"/>
  <c r="AV188" i="8"/>
  <c r="AV234" i="8"/>
  <c r="AV54" i="8"/>
  <c r="AV59" i="8"/>
  <c r="AV69" i="8"/>
  <c r="AV93" i="8"/>
  <c r="AV103" i="8"/>
  <c r="AV148" i="8"/>
  <c r="AV239" i="8"/>
  <c r="AV301" i="8"/>
  <c r="AV8" i="8"/>
  <c r="AV18" i="8"/>
  <c r="AV150" i="8"/>
  <c r="AV154" i="8"/>
  <c r="AV275" i="8"/>
  <c r="AV101" i="8"/>
  <c r="AV142" i="8"/>
  <c r="AV155" i="8"/>
  <c r="AV11" i="8"/>
  <c r="AV21" i="8"/>
  <c r="AV14" i="8"/>
  <c r="AV38" i="8"/>
  <c r="AV74" i="8"/>
  <c r="AV86" i="8"/>
  <c r="AV96" i="8"/>
  <c r="AV157" i="8"/>
  <c r="AV232" i="8"/>
  <c r="AV31" i="8"/>
  <c r="AV33" i="8"/>
  <c r="AV68" i="8"/>
  <c r="AV109" i="8"/>
  <c r="AV229" i="8"/>
  <c r="AV295" i="8"/>
  <c r="AV298" i="8"/>
  <c r="AV135" i="8"/>
  <c r="AV186" i="8"/>
  <c r="AV266" i="8"/>
  <c r="AV23" i="8"/>
  <c r="AV56" i="8"/>
  <c r="AV108" i="8"/>
  <c r="AV138" i="8"/>
  <c r="AV141" i="8"/>
  <c r="AV144" i="8"/>
  <c r="AV201" i="8"/>
  <c r="AV209" i="8"/>
  <c r="AV36" i="8"/>
  <c r="AV60" i="8"/>
  <c r="AV81" i="8"/>
  <c r="AV89" i="8"/>
  <c r="AV125" i="8"/>
  <c r="AV147" i="8"/>
  <c r="AV173" i="8"/>
  <c r="AV199" i="8"/>
  <c r="AV47" i="8"/>
  <c r="AV52" i="8"/>
  <c r="AV82" i="8"/>
  <c r="AV83" i="8"/>
  <c r="AV91" i="8"/>
  <c r="AV113" i="8"/>
  <c r="AV134" i="8"/>
  <c r="AV178" i="8"/>
  <c r="AV204" i="8"/>
  <c r="AV223" i="8"/>
  <c r="AV292" i="8"/>
  <c r="AV10" i="8"/>
  <c r="AV28" i="8"/>
  <c r="AV32" i="8"/>
  <c r="AV107" i="8"/>
  <c r="AV131" i="8"/>
  <c r="AV151" i="8"/>
  <c r="AV166" i="8"/>
  <c r="AV270" i="8"/>
  <c r="AV13" i="8"/>
  <c r="AV41" i="8"/>
  <c r="AV72" i="8"/>
  <c r="AV171" i="8"/>
  <c r="AV185" i="8"/>
  <c r="AV29" i="8"/>
  <c r="AV42" i="8"/>
  <c r="AV49" i="8"/>
  <c r="AV51" i="8"/>
  <c r="AV73" i="8"/>
  <c r="AV98" i="8"/>
  <c r="AV117" i="8"/>
  <c r="AV127" i="8"/>
  <c r="AV128" i="8"/>
  <c r="AV156" i="8"/>
  <c r="AV165" i="8"/>
  <c r="AV167" i="8"/>
  <c r="AV284" i="8"/>
  <c r="AV110" i="8"/>
  <c r="AV124" i="8"/>
  <c r="AV202" i="8"/>
  <c r="AV211" i="8"/>
  <c r="AV269" i="8"/>
  <c r="AV121" i="8"/>
  <c r="AV164" i="8"/>
  <c r="AV176" i="8"/>
  <c r="AV194" i="8"/>
  <c r="AV198" i="8"/>
  <c r="AV12" i="8"/>
  <c r="AV22" i="8"/>
  <c r="AV24" i="8"/>
  <c r="AV35" i="8"/>
  <c r="AV44" i="8"/>
  <c r="AV63" i="8"/>
  <c r="AV102" i="8"/>
  <c r="AV120" i="8"/>
  <c r="AV26" i="8"/>
  <c r="AV57" i="8"/>
  <c r="AV61" i="8"/>
  <c r="AV64" i="8"/>
  <c r="AV67" i="8"/>
  <c r="AV71" i="8"/>
  <c r="AV84" i="8"/>
  <c r="AV114" i="8"/>
  <c r="AV161" i="8"/>
  <c r="AV170" i="8"/>
  <c r="AV215" i="8"/>
  <c r="AV222" i="8"/>
  <c r="AV245" i="8"/>
  <c r="AV274" i="8"/>
  <c r="AV220" i="8"/>
  <c r="AV221" i="8"/>
  <c r="AV227" i="8"/>
  <c r="AV263" i="8"/>
  <c r="AV265" i="8"/>
  <c r="AV70" i="8"/>
  <c r="AV94" i="8"/>
  <c r="AV99" i="8"/>
  <c r="AV214" i="8"/>
  <c r="AV226" i="8"/>
  <c r="AV244" i="8"/>
  <c r="AV257" i="8"/>
  <c r="AV286" i="8"/>
  <c r="AV183" i="8"/>
  <c r="AV187" i="8"/>
  <c r="AV191" i="8"/>
  <c r="AV195" i="8"/>
  <c r="AV207" i="8"/>
  <c r="AV250" i="8"/>
  <c r="AV251" i="8"/>
  <c r="AV289" i="8"/>
  <c r="AV7" i="8"/>
  <c r="AV15" i="8"/>
  <c r="AV40" i="8"/>
  <c r="AV58" i="8"/>
  <c r="AV66" i="8"/>
  <c r="AV92" i="8"/>
  <c r="AV97" i="8"/>
  <c r="AV111" i="8"/>
  <c r="AV126" i="8"/>
  <c r="AV152" i="8"/>
  <c r="AV192" i="8"/>
  <c r="AV233" i="8"/>
  <c r="AV241" i="8"/>
  <c r="AV242" i="8"/>
  <c r="AV246" i="8"/>
  <c r="AV247" i="8"/>
  <c r="AV273" i="8"/>
  <c r="AV297" i="8"/>
  <c r="AV307" i="8"/>
  <c r="AV254" i="8"/>
  <c r="AV308" i="8"/>
  <c r="AV218" i="8"/>
  <c r="AV231" i="8"/>
  <c r="AV256" i="8"/>
  <c r="AV259" i="8"/>
  <c r="AV260" i="8"/>
  <c r="AV272" i="8"/>
  <c r="AV296" i="8"/>
  <c r="AV312" i="8"/>
  <c r="AV130" i="8"/>
  <c r="AV133" i="8"/>
  <c r="AV162" i="8"/>
  <c r="AV180" i="8"/>
  <c r="AV219" i="8"/>
  <c r="AV228" i="8"/>
  <c r="AV262" i="8"/>
  <c r="AV271" i="8"/>
  <c r="AV282" i="8"/>
  <c r="AV310" i="8"/>
  <c r="AV106" i="8"/>
  <c r="AV112" i="8"/>
  <c r="AV119" i="8"/>
  <c r="AV122" i="8"/>
  <c r="AV136" i="8"/>
  <c r="AV139" i="8"/>
  <c r="AV143" i="8"/>
  <c r="AV153" i="8"/>
  <c r="AV206" i="8"/>
  <c r="AV280" i="8"/>
  <c r="AV281" i="8"/>
  <c r="AV294" i="8"/>
  <c r="AV304" i="8"/>
  <c r="AV309" i="8"/>
  <c r="AV116" i="8"/>
  <c r="AV123" i="8"/>
  <c r="AV140" i="8"/>
  <c r="AV149" i="8"/>
  <c r="AV172" i="8"/>
  <c r="AV175" i="8"/>
  <c r="AV189" i="8"/>
  <c r="AV213" i="8"/>
  <c r="AV216" i="8"/>
  <c r="AV230" i="8"/>
  <c r="AV240" i="8"/>
  <c r="AV249" i="8"/>
  <c r="AV255" i="8"/>
  <c r="AV285" i="8"/>
  <c r="AV305" i="8"/>
  <c r="AV237" i="8"/>
  <c r="AV253" i="8"/>
  <c r="AV261" i="8"/>
  <c r="AV268" i="8"/>
  <c r="AV283" i="8"/>
  <c r="AV306" i="8"/>
  <c r="AV6" i="8"/>
  <c r="AV20" i="8"/>
  <c r="AV34" i="8"/>
  <c r="AV48" i="8"/>
  <c r="AV62" i="8"/>
  <c r="AV76" i="8"/>
  <c r="AV90" i="8"/>
  <c r="AV104" i="8"/>
  <c r="AV118" i="8"/>
  <c r="AV132" i="8"/>
  <c r="AV146" i="8"/>
  <c r="AV158" i="8"/>
  <c r="AV184" i="8"/>
  <c r="AV193" i="8"/>
  <c r="AV217" i="8"/>
  <c r="AV236" i="8"/>
  <c r="AV243" i="8"/>
  <c r="AV264" i="8"/>
  <c r="AV277" i="8"/>
  <c r="AV311" i="8"/>
  <c r="AV168" i="8"/>
  <c r="AV182" i="8"/>
  <c r="AV196" i="8"/>
  <c r="AV210" i="8"/>
  <c r="AV224" i="8"/>
  <c r="AV238" i="8"/>
  <c r="AV252" i="8"/>
  <c r="AV258" i="8"/>
  <c r="AV267" i="8"/>
  <c r="AV278" i="8"/>
  <c r="AV287" i="8"/>
  <c r="AV293" i="8"/>
  <c r="AV300" i="8"/>
  <c r="AV279" i="8"/>
  <c r="AV290" i="8"/>
  <c r="AV299" i="8"/>
  <c r="AV288" i="8"/>
  <c r="AV302" i="8"/>
  <c r="U102" i="8"/>
  <c r="U247" i="8"/>
  <c r="U104" i="8"/>
  <c r="U6" i="8"/>
  <c r="U24" i="8"/>
  <c r="U74" i="8"/>
  <c r="U23" i="8"/>
  <c r="U50" i="8"/>
  <c r="U101" i="8"/>
  <c r="U20" i="8"/>
  <c r="U84" i="8"/>
  <c r="U133" i="8"/>
  <c r="U148" i="8"/>
  <c r="U236" i="8"/>
  <c r="U12" i="8"/>
  <c r="U88" i="8"/>
  <c r="U106" i="8"/>
  <c r="U154" i="8"/>
  <c r="U68" i="8"/>
  <c r="U86" i="8"/>
  <c r="U105" i="8"/>
  <c r="U168" i="8"/>
  <c r="U305" i="8"/>
  <c r="U35" i="8"/>
  <c r="U44" i="8"/>
  <c r="U140" i="8"/>
  <c r="U197" i="8"/>
  <c r="U258" i="8"/>
  <c r="U66" i="8"/>
  <c r="U149" i="8"/>
  <c r="U312" i="8"/>
  <c r="U260" i="8"/>
  <c r="U261" i="8"/>
  <c r="U7" i="8"/>
  <c r="U91" i="8"/>
  <c r="U190" i="8"/>
  <c r="U203" i="8"/>
  <c r="U275" i="8"/>
  <c r="U158" i="8"/>
  <c r="U300" i="8"/>
  <c r="U97" i="8"/>
  <c r="U9" i="8"/>
  <c r="U55" i="8"/>
  <c r="U100" i="8"/>
  <c r="U60" i="8"/>
  <c r="U79" i="8"/>
  <c r="U22" i="8"/>
  <c r="U43" i="8"/>
  <c r="U70" i="8"/>
  <c r="U80" i="8"/>
  <c r="U139" i="8"/>
  <c r="U153" i="8"/>
  <c r="U170" i="8"/>
  <c r="U171" i="8"/>
  <c r="U307" i="8"/>
  <c r="U39" i="8"/>
  <c r="U178" i="8"/>
  <c r="U212" i="8"/>
  <c r="U213" i="8"/>
  <c r="U218" i="8"/>
  <c r="U59" i="8"/>
  <c r="U81" i="8"/>
  <c r="U95" i="8"/>
  <c r="U136" i="8"/>
  <c r="U162" i="8"/>
  <c r="U122" i="8"/>
  <c r="U130" i="8"/>
  <c r="U265" i="8"/>
  <c r="U274" i="8"/>
  <c r="U290" i="8"/>
  <c r="U15" i="8"/>
  <c r="U76" i="8"/>
  <c r="U87" i="8"/>
  <c r="U90" i="8"/>
  <c r="U14" i="8"/>
  <c r="U17" i="8"/>
  <c r="U32" i="8"/>
  <c r="U63" i="8"/>
  <c r="U83" i="8"/>
  <c r="U137" i="8"/>
  <c r="U160" i="8"/>
  <c r="U26" i="8"/>
  <c r="U52" i="8"/>
  <c r="U110" i="8"/>
  <c r="U114" i="8"/>
  <c r="U146" i="8"/>
  <c r="U174" i="8"/>
  <c r="U182" i="8"/>
  <c r="U201" i="8"/>
  <c r="U204" i="8"/>
  <c r="U210" i="8"/>
  <c r="U126" i="8"/>
  <c r="U16" i="8"/>
  <c r="U28" i="8"/>
  <c r="U41" i="8"/>
  <c r="U48" i="8"/>
  <c r="U57" i="8"/>
  <c r="U71" i="8"/>
  <c r="U82" i="8"/>
  <c r="U92" i="8"/>
  <c r="U108" i="8"/>
  <c r="U152" i="8"/>
  <c r="U157" i="8"/>
  <c r="U225" i="8"/>
  <c r="U8" i="8"/>
  <c r="U37" i="8"/>
  <c r="U72" i="8"/>
  <c r="U116" i="8"/>
  <c r="U135" i="8"/>
  <c r="U144" i="8"/>
  <c r="U193" i="8"/>
  <c r="U240" i="8"/>
  <c r="U292" i="8"/>
  <c r="U21" i="8"/>
  <c r="U29" i="8"/>
  <c r="U53" i="8"/>
  <c r="U93" i="8"/>
  <c r="U147" i="8"/>
  <c r="U155" i="8"/>
  <c r="U166" i="8"/>
  <c r="U38" i="8"/>
  <c r="U49" i="8"/>
  <c r="U64" i="8"/>
  <c r="U141" i="8"/>
  <c r="U161" i="8"/>
  <c r="U179" i="8"/>
  <c r="U186" i="8"/>
  <c r="U206" i="8"/>
  <c r="U242" i="8"/>
  <c r="U295" i="8"/>
  <c r="U252" i="8"/>
  <c r="U11" i="8"/>
  <c r="U54" i="8"/>
  <c r="U73" i="8"/>
  <c r="U94" i="8"/>
  <c r="U107" i="8"/>
  <c r="U111" i="8"/>
  <c r="U188" i="8"/>
  <c r="U191" i="8"/>
  <c r="U230" i="8"/>
  <c r="U30" i="8"/>
  <c r="U46" i="8"/>
  <c r="U67" i="8"/>
  <c r="U69" i="8"/>
  <c r="U119" i="8"/>
  <c r="U124" i="8"/>
  <c r="U199" i="8"/>
  <c r="U246" i="8"/>
  <c r="U120" i="8"/>
  <c r="U121" i="8"/>
  <c r="U198" i="8"/>
  <c r="U208" i="8"/>
  <c r="U211" i="8"/>
  <c r="U224" i="8"/>
  <c r="U239" i="8"/>
  <c r="U172" i="8"/>
  <c r="U175" i="8"/>
  <c r="U189" i="8"/>
  <c r="U253" i="8"/>
  <c r="U270" i="8"/>
  <c r="U10" i="8"/>
  <c r="U13" i="8"/>
  <c r="U27" i="8"/>
  <c r="U36" i="8"/>
  <c r="U40" i="8"/>
  <c r="U56" i="8"/>
  <c r="U58" i="8"/>
  <c r="U113" i="8"/>
  <c r="U164" i="8"/>
  <c r="U233" i="8"/>
  <c r="U256" i="8"/>
  <c r="U259" i="8"/>
  <c r="U31" i="8"/>
  <c r="U34" i="8"/>
  <c r="U45" i="8"/>
  <c r="U62" i="8"/>
  <c r="U65" i="8"/>
  <c r="U96" i="8"/>
  <c r="U115" i="8"/>
  <c r="U125" i="8"/>
  <c r="U128" i="8"/>
  <c r="U150" i="8"/>
  <c r="U221" i="8"/>
  <c r="U222" i="8"/>
  <c r="U227" i="8"/>
  <c r="U249" i="8"/>
  <c r="U280" i="8"/>
  <c r="U219" i="8"/>
  <c r="U226" i="8"/>
  <c r="U244" i="8"/>
  <c r="U310" i="8"/>
  <c r="U78" i="8"/>
  <c r="U118" i="8"/>
  <c r="U138" i="8"/>
  <c r="U142" i="8"/>
  <c r="U156" i="8"/>
  <c r="U248" i="8"/>
  <c r="U180" i="8"/>
  <c r="U184" i="8"/>
  <c r="U192" i="8"/>
  <c r="U232" i="8"/>
  <c r="U272" i="8"/>
  <c r="U293" i="8"/>
  <c r="U311" i="8"/>
  <c r="U296" i="8"/>
  <c r="U18" i="8"/>
  <c r="U25" i="8"/>
  <c r="U42" i="8"/>
  <c r="U51" i="8"/>
  <c r="U77" i="8"/>
  <c r="U85" i="8"/>
  <c r="U98" i="8"/>
  <c r="U109" i="8"/>
  <c r="U112" i="8"/>
  <c r="U129" i="8"/>
  <c r="U132" i="8"/>
  <c r="U165" i="8"/>
  <c r="U214" i="8"/>
  <c r="U216" i="8"/>
  <c r="U234" i="8"/>
  <c r="U235" i="8"/>
  <c r="U303" i="8"/>
  <c r="U309" i="8"/>
  <c r="U255" i="8"/>
  <c r="U277" i="8"/>
  <c r="U215" i="8"/>
  <c r="U257" i="8"/>
  <c r="U267" i="8"/>
  <c r="U306" i="8"/>
  <c r="U271" i="8"/>
  <c r="U151" i="8"/>
  <c r="U163" i="8"/>
  <c r="U183" i="8"/>
  <c r="U194" i="8"/>
  <c r="U205" i="8"/>
  <c r="U263" i="8"/>
  <c r="U281" i="8"/>
  <c r="U304" i="8"/>
  <c r="U99" i="8"/>
  <c r="U123" i="8"/>
  <c r="U127" i="8"/>
  <c r="U185" i="8"/>
  <c r="U196" i="8"/>
  <c r="U200" i="8"/>
  <c r="U207" i="8"/>
  <c r="U229" i="8"/>
  <c r="U231" i="8"/>
  <c r="U243" i="8"/>
  <c r="U250" i="8"/>
  <c r="U264" i="8"/>
  <c r="U268" i="8"/>
  <c r="U285" i="8"/>
  <c r="U302" i="8"/>
  <c r="U134" i="8"/>
  <c r="U143" i="8"/>
  <c r="U159" i="8"/>
  <c r="U173" i="8"/>
  <c r="U176" i="8"/>
  <c r="U187" i="8"/>
  <c r="U217" i="8"/>
  <c r="U241" i="8"/>
  <c r="U266" i="8"/>
  <c r="U276" i="8"/>
  <c r="U288" i="8"/>
  <c r="U291" i="8"/>
  <c r="U238" i="8"/>
  <c r="U245" i="8"/>
  <c r="U282" i="8"/>
  <c r="U286" i="8"/>
  <c r="U289" i="8"/>
  <c r="U294" i="8"/>
  <c r="U299" i="8"/>
  <c r="U19" i="8"/>
  <c r="U33" i="8"/>
  <c r="U47" i="8"/>
  <c r="U61" i="8"/>
  <c r="U75" i="8"/>
  <c r="U89" i="8"/>
  <c r="U103" i="8"/>
  <c r="U117" i="8"/>
  <c r="U131" i="8"/>
  <c r="U145" i="8"/>
  <c r="U169" i="8"/>
  <c r="U177" i="8"/>
  <c r="U202" i="8"/>
  <c r="U220" i="8"/>
  <c r="U228" i="8"/>
  <c r="U254" i="8"/>
  <c r="U262" i="8"/>
  <c r="U297" i="8"/>
  <c r="U167" i="8"/>
  <c r="U181" i="8"/>
  <c r="U195" i="8"/>
  <c r="U209" i="8"/>
  <c r="U223" i="8"/>
  <c r="U237" i="8"/>
  <c r="U251" i="8"/>
  <c r="U273" i="8"/>
  <c r="U298" i="8"/>
  <c r="U269" i="8"/>
  <c r="U279" i="8"/>
  <c r="U284" i="8"/>
  <c r="U278" i="8"/>
  <c r="U283" i="8"/>
  <c r="U308" i="8"/>
  <c r="U287" i="8"/>
  <c r="U301" i="8"/>
  <c r="AK8" i="8"/>
  <c r="AK22" i="8"/>
  <c r="AK39" i="8"/>
  <c r="AK309" i="8"/>
  <c r="AK132" i="8"/>
  <c r="AK93" i="8"/>
  <c r="AK168" i="8"/>
  <c r="AK28" i="8"/>
  <c r="AK57" i="8"/>
  <c r="AK199" i="8"/>
  <c r="AK53" i="8"/>
  <c r="AK269" i="8"/>
  <c r="AK117" i="8"/>
  <c r="AK141" i="8"/>
  <c r="AK164" i="8"/>
  <c r="AK56" i="8"/>
  <c r="AK182" i="8"/>
  <c r="AK244" i="8"/>
  <c r="AK233" i="8"/>
  <c r="AK37" i="8"/>
  <c r="AK48" i="8"/>
  <c r="AK90" i="8"/>
  <c r="AK112" i="8"/>
  <c r="AK15" i="8"/>
  <c r="AK172" i="8"/>
  <c r="AK204" i="8"/>
  <c r="AK36" i="8"/>
  <c r="AK47" i="8"/>
  <c r="AK126" i="8"/>
  <c r="AK46" i="8"/>
  <c r="AK222" i="8"/>
  <c r="AK71" i="8"/>
  <c r="AK163" i="8"/>
  <c r="AK44" i="8"/>
  <c r="AK83" i="8"/>
  <c r="AK107" i="8"/>
  <c r="AK206" i="8"/>
  <c r="AK219" i="8"/>
  <c r="AK184" i="8"/>
  <c r="AK234" i="8"/>
  <c r="AK242" i="8"/>
  <c r="AK12" i="8"/>
  <c r="AK85" i="8"/>
  <c r="AK24" i="8"/>
  <c r="AK25" i="8"/>
  <c r="AK29" i="8"/>
  <c r="AK69" i="8"/>
  <c r="AK92" i="8"/>
  <c r="AK121" i="8"/>
  <c r="AK154" i="8"/>
  <c r="AK16" i="8"/>
  <c r="AK283" i="8"/>
  <c r="AK289" i="8"/>
  <c r="AK301" i="8"/>
  <c r="AK7" i="8"/>
  <c r="AK41" i="8"/>
  <c r="AK23" i="8"/>
  <c r="AK33" i="8"/>
  <c r="AK58" i="8"/>
  <c r="AK88" i="8"/>
  <c r="AK155" i="8"/>
  <c r="AK306" i="8"/>
  <c r="AK156" i="8"/>
  <c r="AK166" i="8"/>
  <c r="AK230" i="8"/>
  <c r="AK311" i="8"/>
  <c r="AK20" i="8"/>
  <c r="AK40" i="8"/>
  <c r="AK82" i="8"/>
  <c r="AK120" i="8"/>
  <c r="AK228" i="8"/>
  <c r="AK79" i="8"/>
  <c r="AK145" i="8"/>
  <c r="AK128" i="8"/>
  <c r="AK130" i="8"/>
  <c r="AK137" i="8"/>
  <c r="AK146" i="8"/>
  <c r="AK251" i="8"/>
  <c r="AK288" i="8"/>
  <c r="AK21" i="8"/>
  <c r="AK42" i="8"/>
  <c r="AK49" i="8"/>
  <c r="AK64" i="8"/>
  <c r="AK74" i="8"/>
  <c r="AK75" i="8"/>
  <c r="AK133" i="8"/>
  <c r="AK167" i="8"/>
  <c r="AK54" i="8"/>
  <c r="AK63" i="8"/>
  <c r="AK97" i="8"/>
  <c r="AK106" i="8"/>
  <c r="AK213" i="8"/>
  <c r="AK214" i="8"/>
  <c r="AK6" i="8"/>
  <c r="AK11" i="8"/>
  <c r="AK26" i="8"/>
  <c r="AK67" i="8"/>
  <c r="AK76" i="8"/>
  <c r="AK77" i="8"/>
  <c r="AK95" i="8"/>
  <c r="AK102" i="8"/>
  <c r="AK171" i="8"/>
  <c r="AK183" i="8"/>
  <c r="AK232" i="8"/>
  <c r="AK296" i="8"/>
  <c r="AK14" i="8"/>
  <c r="AK30" i="8"/>
  <c r="AK50" i="8"/>
  <c r="AK51" i="8"/>
  <c r="AK66" i="8"/>
  <c r="AK96" i="8"/>
  <c r="AK99" i="8"/>
  <c r="AK136" i="8"/>
  <c r="AK177" i="8"/>
  <c r="AK192" i="8"/>
  <c r="AK195" i="8"/>
  <c r="AK203" i="8"/>
  <c r="AK215" i="8"/>
  <c r="AK119" i="8"/>
  <c r="AK19" i="8"/>
  <c r="AK27" i="8"/>
  <c r="AK55" i="8"/>
  <c r="AK110" i="8"/>
  <c r="AK124" i="8"/>
  <c r="AK148" i="8"/>
  <c r="AK208" i="8"/>
  <c r="AK32" i="8"/>
  <c r="AK52" i="8"/>
  <c r="AK72" i="8"/>
  <c r="AK80" i="8"/>
  <c r="AK103" i="8"/>
  <c r="AK227" i="8"/>
  <c r="AK252" i="8"/>
  <c r="AK114" i="8"/>
  <c r="AK150" i="8"/>
  <c r="AK153" i="8"/>
  <c r="AK170" i="8"/>
  <c r="AK197" i="8"/>
  <c r="AK247" i="8"/>
  <c r="AK140" i="8"/>
  <c r="AK144" i="8"/>
  <c r="AK152" i="8"/>
  <c r="AK161" i="8"/>
  <c r="AK180" i="8"/>
  <c r="AK188" i="8"/>
  <c r="AK220" i="8"/>
  <c r="AK223" i="8"/>
  <c r="AK257" i="8"/>
  <c r="AK258" i="8"/>
  <c r="AK261" i="8"/>
  <c r="AK266" i="8"/>
  <c r="AK294" i="8"/>
  <c r="AK10" i="8"/>
  <c r="AK13" i="8"/>
  <c r="AK38" i="8"/>
  <c r="AK60" i="8"/>
  <c r="AK70" i="8"/>
  <c r="AK81" i="8"/>
  <c r="AK84" i="8"/>
  <c r="AK91" i="8"/>
  <c r="AK104" i="8"/>
  <c r="AK139" i="8"/>
  <c r="AK149" i="8"/>
  <c r="AK158" i="8"/>
  <c r="AK201" i="8"/>
  <c r="AK209" i="8"/>
  <c r="AK250" i="8"/>
  <c r="AK298" i="8"/>
  <c r="AK34" i="8"/>
  <c r="AK62" i="8"/>
  <c r="AK65" i="8"/>
  <c r="AK105" i="8"/>
  <c r="AK113" i="8"/>
  <c r="AK134" i="8"/>
  <c r="AK138" i="8"/>
  <c r="AK142" i="8"/>
  <c r="AK198" i="8"/>
  <c r="AK237" i="8"/>
  <c r="AK259" i="8"/>
  <c r="AK297" i="8"/>
  <c r="AK211" i="8"/>
  <c r="AK243" i="8"/>
  <c r="AK78" i="8"/>
  <c r="AK89" i="8"/>
  <c r="AK111" i="8"/>
  <c r="AK122" i="8"/>
  <c r="AK147" i="8"/>
  <c r="AK157" i="8"/>
  <c r="AK189" i="8"/>
  <c r="AK191" i="8"/>
  <c r="AK205" i="8"/>
  <c r="AK236" i="8"/>
  <c r="AK225" i="8"/>
  <c r="AK226" i="8"/>
  <c r="AK239" i="8"/>
  <c r="AK254" i="8"/>
  <c r="AK290" i="8"/>
  <c r="AK9" i="8"/>
  <c r="AK18" i="8"/>
  <c r="AK35" i="8"/>
  <c r="AK43" i="8"/>
  <c r="AK61" i="8"/>
  <c r="AK68" i="8"/>
  <c r="AK86" i="8"/>
  <c r="AK94" i="8"/>
  <c r="AK98" i="8"/>
  <c r="AK109" i="8"/>
  <c r="AK116" i="8"/>
  <c r="AK135" i="8"/>
  <c r="AK162" i="8"/>
  <c r="AK174" i="8"/>
  <c r="AK175" i="8"/>
  <c r="AK190" i="8"/>
  <c r="AK194" i="8"/>
  <c r="AK210" i="8"/>
  <c r="AK218" i="8"/>
  <c r="AK253" i="8"/>
  <c r="AK248" i="8"/>
  <c r="AK272" i="8"/>
  <c r="AK280" i="8"/>
  <c r="AK287" i="8"/>
  <c r="AK216" i="8"/>
  <c r="AK224" i="8"/>
  <c r="AK241" i="8"/>
  <c r="AK271" i="8"/>
  <c r="AK279" i="8"/>
  <c r="AK291" i="8"/>
  <c r="AK295" i="8"/>
  <c r="AK263" i="8"/>
  <c r="AK268" i="8"/>
  <c r="AK286" i="8"/>
  <c r="AK293" i="8"/>
  <c r="AK303" i="8"/>
  <c r="AK308" i="8"/>
  <c r="AK131" i="8"/>
  <c r="AK181" i="8"/>
  <c r="AK185" i="8"/>
  <c r="AK196" i="8"/>
  <c r="AK200" i="8"/>
  <c r="AK202" i="8"/>
  <c r="AK229" i="8"/>
  <c r="AK231" i="8"/>
  <c r="AK240" i="8"/>
  <c r="AK274" i="8"/>
  <c r="AK275" i="8"/>
  <c r="AK100" i="8"/>
  <c r="AK108" i="8"/>
  <c r="AK123" i="8"/>
  <c r="AK127" i="8"/>
  <c r="AK169" i="8"/>
  <c r="AK265" i="8"/>
  <c r="AK307" i="8"/>
  <c r="AK118" i="8"/>
  <c r="AK125" i="8"/>
  <c r="AK151" i="8"/>
  <c r="AK159" i="8"/>
  <c r="AK173" i="8"/>
  <c r="AK176" i="8"/>
  <c r="AK187" i="8"/>
  <c r="AK217" i="8"/>
  <c r="AK256" i="8"/>
  <c r="AK264" i="8"/>
  <c r="AK277" i="8"/>
  <c r="AK281" i="8"/>
  <c r="AK300" i="8"/>
  <c r="AK305" i="8"/>
  <c r="AK304" i="8"/>
  <c r="AK246" i="8"/>
  <c r="AK255" i="8"/>
  <c r="AK278" i="8"/>
  <c r="AK302" i="8"/>
  <c r="AK310" i="8"/>
  <c r="AK17" i="8"/>
  <c r="AK31" i="8"/>
  <c r="AK45" i="8"/>
  <c r="AK59" i="8"/>
  <c r="AK73" i="8"/>
  <c r="AK87" i="8"/>
  <c r="AK101" i="8"/>
  <c r="AK115" i="8"/>
  <c r="AK129" i="8"/>
  <c r="AK143" i="8"/>
  <c r="AK160" i="8"/>
  <c r="AK178" i="8"/>
  <c r="AK186" i="8"/>
  <c r="AK212" i="8"/>
  <c r="AK238" i="8"/>
  <c r="AK245" i="8"/>
  <c r="AK262" i="8"/>
  <c r="AK312" i="8"/>
  <c r="AK165" i="8"/>
  <c r="AK179" i="8"/>
  <c r="AK193" i="8"/>
  <c r="AK207" i="8"/>
  <c r="AK221" i="8"/>
  <c r="AK235" i="8"/>
  <c r="AK249" i="8"/>
  <c r="AK260" i="8"/>
  <c r="AK273" i="8"/>
  <c r="AK282" i="8"/>
  <c r="AK267" i="8"/>
  <c r="AK270" i="8"/>
  <c r="AK276" i="8"/>
  <c r="AK284" i="8"/>
  <c r="AK292" i="8"/>
  <c r="AK285" i="8"/>
  <c r="AK299" i="8"/>
  <c r="AK5" i="8" l="1"/>
  <c r="AL5" i="8"/>
  <c r="AW2" i="8"/>
  <c r="AW4" i="8" s="1"/>
  <c r="AW3" i="8"/>
  <c r="V2" i="8"/>
  <c r="V4" i="8" s="1"/>
  <c r="W1" i="8"/>
  <c r="V3" i="8"/>
  <c r="AN1" i="8"/>
  <c r="AM3" i="8"/>
  <c r="AM2" i="8"/>
  <c r="AM4" i="8" s="1"/>
  <c r="B304" i="11"/>
  <c r="B290" i="11"/>
  <c r="B276" i="11"/>
  <c r="B262" i="11"/>
  <c r="B248" i="11"/>
  <c r="B234" i="11"/>
  <c r="B220" i="11"/>
  <c r="B206" i="11"/>
  <c r="B190" i="11"/>
  <c r="B175" i="11"/>
  <c r="B162" i="11"/>
  <c r="B147" i="11"/>
  <c r="B24" i="11"/>
  <c r="B10" i="11"/>
  <c r="B4" i="11"/>
  <c r="B298" i="13"/>
  <c r="B284" i="13"/>
  <c r="B270" i="13"/>
  <c r="B256" i="13"/>
  <c r="B242" i="13"/>
  <c r="B228" i="13"/>
  <c r="B214" i="13"/>
  <c r="B200" i="13"/>
  <c r="B301" i="11"/>
  <c r="B287" i="11"/>
  <c r="B273" i="11"/>
  <c r="B259" i="11"/>
  <c r="B245" i="11"/>
  <c r="B231" i="11"/>
  <c r="B217" i="11"/>
  <c r="B203" i="11"/>
  <c r="B185" i="11"/>
  <c r="B172" i="11"/>
  <c r="B157" i="11"/>
  <c r="B144" i="11"/>
  <c r="B15" i="11"/>
  <c r="B301" i="13"/>
  <c r="B287" i="13"/>
  <c r="B273" i="13"/>
  <c r="B259" i="13"/>
  <c r="B245" i="13"/>
  <c r="B231" i="13"/>
  <c r="B217" i="13"/>
  <c r="B298" i="11"/>
  <c r="B284" i="11"/>
  <c r="B270" i="11"/>
  <c r="B256" i="11"/>
  <c r="B242" i="11"/>
  <c r="B228" i="11"/>
  <c r="B214" i="11"/>
  <c r="B200" i="11"/>
  <c r="B191" i="11"/>
  <c r="B178" i="11"/>
  <c r="B163" i="11"/>
  <c r="B150" i="11"/>
  <c r="B18" i="11"/>
  <c r="B300" i="13"/>
  <c r="B286" i="13"/>
  <c r="B272" i="13"/>
  <c r="B258" i="13"/>
  <c r="B244" i="13"/>
  <c r="B230" i="13"/>
  <c r="B288" i="11"/>
  <c r="B265" i="11"/>
  <c r="B252" i="11"/>
  <c r="B229" i="11"/>
  <c r="B226" i="11"/>
  <c r="B221" i="11"/>
  <c r="B166" i="11"/>
  <c r="B161" i="11"/>
  <c r="B156" i="11"/>
  <c r="B37" i="11"/>
  <c r="B30" i="11"/>
  <c r="B12" i="11"/>
  <c r="B3" i="11"/>
  <c r="B264" i="13"/>
  <c r="B252" i="13"/>
  <c r="B246" i="13"/>
  <c r="B240" i="13"/>
  <c r="B234" i="13"/>
  <c r="B306" i="11"/>
  <c r="B275" i="11"/>
  <c r="B244" i="11"/>
  <c r="B239" i="11"/>
  <c r="B213" i="11"/>
  <c r="B208" i="11"/>
  <c r="B173" i="11"/>
  <c r="B168" i="11"/>
  <c r="B146" i="11"/>
  <c r="B139" i="11"/>
  <c r="B137" i="11"/>
  <c r="B135" i="11"/>
  <c r="B133" i="11"/>
  <c r="B131" i="11"/>
  <c r="B129" i="11"/>
  <c r="B127" i="11"/>
  <c r="B125" i="11"/>
  <c r="B123" i="11"/>
  <c r="B121" i="11"/>
  <c r="B119" i="11"/>
  <c r="B117" i="11"/>
  <c r="B115" i="11"/>
  <c r="B113" i="11"/>
  <c r="B111" i="11"/>
  <c r="B109" i="11"/>
  <c r="B107" i="11"/>
  <c r="B105" i="11"/>
  <c r="B103" i="11"/>
  <c r="B101" i="11"/>
  <c r="B99" i="11"/>
  <c r="B97" i="11"/>
  <c r="B95" i="11"/>
  <c r="B93" i="11"/>
  <c r="B91" i="11"/>
  <c r="B89" i="11"/>
  <c r="B87" i="11"/>
  <c r="B85" i="11"/>
  <c r="B83" i="11"/>
  <c r="B81" i="11"/>
  <c r="B79" i="11"/>
  <c r="B77" i="11"/>
  <c r="B75" i="11"/>
  <c r="B73" i="11"/>
  <c r="B71" i="11"/>
  <c r="B69" i="11"/>
  <c r="B67" i="11"/>
  <c r="B65" i="11"/>
  <c r="B63" i="11"/>
  <c r="B61" i="11"/>
  <c r="B59" i="11"/>
  <c r="B57" i="11"/>
  <c r="B55" i="11"/>
  <c r="B53" i="11"/>
  <c r="B51" i="11"/>
  <c r="B49" i="11"/>
  <c r="B47" i="11"/>
  <c r="B45" i="11"/>
  <c r="B43" i="11"/>
  <c r="B41" i="11"/>
  <c r="B302" i="11"/>
  <c r="B279" i="11"/>
  <c r="B266" i="11"/>
  <c r="B243" i="11"/>
  <c r="B240" i="11"/>
  <c r="B235" i="11"/>
  <c r="B204" i="11"/>
  <c r="B174" i="11"/>
  <c r="B167" i="11"/>
  <c r="B303" i="11"/>
  <c r="B300" i="11"/>
  <c r="B260" i="11"/>
  <c r="B237" i="11"/>
  <c r="B169" i="11"/>
  <c r="B158" i="11"/>
  <c r="B153" i="11"/>
  <c r="B145" i="11"/>
  <c r="B297" i="11"/>
  <c r="B282" i="11"/>
  <c r="B268" i="11"/>
  <c r="B254" i="11"/>
  <c r="B183" i="11"/>
  <c r="B142" i="11"/>
  <c r="B293" i="13"/>
  <c r="B274" i="13"/>
  <c r="B255" i="13"/>
  <c r="B236" i="13"/>
  <c r="B206" i="13"/>
  <c r="B195" i="13"/>
  <c r="B184" i="13"/>
  <c r="B179" i="13"/>
  <c r="B174" i="13"/>
  <c r="B169" i="13"/>
  <c r="B101" i="13"/>
  <c r="B96" i="13"/>
  <c r="B91" i="13"/>
  <c r="B86" i="13"/>
  <c r="B81" i="13"/>
  <c r="B76" i="13"/>
  <c r="B71" i="13"/>
  <c r="B271" i="11"/>
  <c r="B257" i="11"/>
  <c r="B225" i="11"/>
  <c r="B197" i="11"/>
  <c r="B180" i="11"/>
  <c r="B155" i="11"/>
  <c r="B130" i="11"/>
  <c r="B116" i="11"/>
  <c r="B102" i="11"/>
  <c r="B88" i="11"/>
  <c r="B74" i="11"/>
  <c r="B60" i="11"/>
  <c r="B46" i="11"/>
  <c r="B39" i="11"/>
  <c r="B32" i="11"/>
  <c r="B306" i="13"/>
  <c r="B299" i="13"/>
  <c r="B280" i="13"/>
  <c r="B267" i="13"/>
  <c r="B261" i="13"/>
  <c r="B248" i="13"/>
  <c r="B229" i="13"/>
  <c r="B223" i="13"/>
  <c r="B211" i="13"/>
  <c r="B293" i="11"/>
  <c r="B281" i="11"/>
  <c r="B267" i="11"/>
  <c r="B264" i="11"/>
  <c r="B207" i="11"/>
  <c r="B179" i="11"/>
  <c r="B176" i="11"/>
  <c r="B154" i="11"/>
  <c r="B136" i="11"/>
  <c r="B122" i="11"/>
  <c r="B108" i="11"/>
  <c r="B94" i="11"/>
  <c r="B80" i="11"/>
  <c r="B66" i="11"/>
  <c r="B52" i="11"/>
  <c r="C52" i="11" s="1"/>
  <c r="B31" i="11"/>
  <c r="B27" i="11"/>
  <c r="B22" i="11"/>
  <c r="B2" i="11"/>
  <c r="L2" i="11" s="1"/>
  <c r="B303" i="13"/>
  <c r="B286" i="11"/>
  <c r="B263" i="11"/>
  <c r="B250" i="11"/>
  <c r="B215" i="11"/>
  <c r="B209" i="11"/>
  <c r="B199" i="11"/>
  <c r="B196" i="11"/>
  <c r="B177" i="11"/>
  <c r="B149" i="11"/>
  <c r="B98" i="11"/>
  <c r="B72" i="11"/>
  <c r="B64" i="11"/>
  <c r="B38" i="11"/>
  <c r="B305" i="13"/>
  <c r="B290" i="13"/>
  <c r="B283" i="13"/>
  <c r="B268" i="13"/>
  <c r="B260" i="13"/>
  <c r="B238" i="13"/>
  <c r="B224" i="13"/>
  <c r="B216" i="13"/>
  <c r="B191" i="13"/>
  <c r="B172" i="13"/>
  <c r="B166" i="13"/>
  <c r="B158" i="13"/>
  <c r="B112" i="13"/>
  <c r="B104" i="13"/>
  <c r="B253" i="11"/>
  <c r="B227" i="11"/>
  <c r="B202" i="11"/>
  <c r="B164" i="11"/>
  <c r="B132" i="11"/>
  <c r="B124" i="11"/>
  <c r="B56" i="11"/>
  <c r="B35" i="11"/>
  <c r="B11" i="11"/>
  <c r="B7" i="11"/>
  <c r="B297" i="13"/>
  <c r="B275" i="13"/>
  <c r="B209" i="13"/>
  <c r="B203" i="13"/>
  <c r="B197" i="13"/>
  <c r="B147" i="13"/>
  <c r="B139" i="13"/>
  <c r="B136" i="13"/>
  <c r="B128" i="13"/>
  <c r="B120" i="13"/>
  <c r="B82" i="13"/>
  <c r="B74" i="13"/>
  <c r="B63" i="13"/>
  <c r="B55" i="13"/>
  <c r="B7" i="13"/>
  <c r="B307" i="11"/>
  <c r="B294" i="11"/>
  <c r="B261" i="11"/>
  <c r="B238" i="11"/>
  <c r="B222" i="11"/>
  <c r="B219" i="11"/>
  <c r="B216" i="11"/>
  <c r="B210" i="11"/>
  <c r="B141" i="11"/>
  <c r="B128" i="11"/>
  <c r="B120" i="11"/>
  <c r="B5" i="11"/>
  <c r="B294" i="13"/>
  <c r="B271" i="13"/>
  <c r="B249" i="13"/>
  <c r="B241" i="13"/>
  <c r="B226" i="13"/>
  <c r="B213" i="13"/>
  <c r="B182" i="13"/>
  <c r="B176" i="13"/>
  <c r="B173" i="13"/>
  <c r="B162" i="13"/>
  <c r="B151" i="13"/>
  <c r="B274" i="11"/>
  <c r="B246" i="11"/>
  <c r="B305" i="11"/>
  <c r="B211" i="11"/>
  <c r="B187" i="11"/>
  <c r="B160" i="11"/>
  <c r="B140" i="11"/>
  <c r="B126" i="11"/>
  <c r="B33" i="11"/>
  <c r="B26" i="11"/>
  <c r="B8" i="11"/>
  <c r="B291" i="13"/>
  <c r="B281" i="13"/>
  <c r="B253" i="13"/>
  <c r="B225" i="13"/>
  <c r="B199" i="13"/>
  <c r="B192" i="13"/>
  <c r="B186" i="13"/>
  <c r="B175" i="13"/>
  <c r="B164" i="13"/>
  <c r="B157" i="13"/>
  <c r="B98" i="13"/>
  <c r="B72" i="13"/>
  <c r="B37" i="13"/>
  <c r="B15" i="13"/>
  <c r="B295" i="11"/>
  <c r="B277" i="11"/>
  <c r="C277" i="11" s="1"/>
  <c r="B249" i="11"/>
  <c r="B143" i="11"/>
  <c r="B82" i="11"/>
  <c r="B44" i="11"/>
  <c r="B262" i="13"/>
  <c r="B243" i="13"/>
  <c r="B233" i="13"/>
  <c r="B215" i="13"/>
  <c r="B150" i="13"/>
  <c r="B143" i="13"/>
  <c r="B126" i="13"/>
  <c r="B123" i="13"/>
  <c r="B95" i="13"/>
  <c r="B69" i="13"/>
  <c r="B66" i="13"/>
  <c r="B60" i="13"/>
  <c r="B34" i="13"/>
  <c r="B31" i="13"/>
  <c r="B28" i="13"/>
  <c r="B23" i="13"/>
  <c r="B20" i="13"/>
  <c r="B186" i="11"/>
  <c r="B96" i="11"/>
  <c r="B58" i="11"/>
  <c r="B14" i="11"/>
  <c r="B308" i="13"/>
  <c r="B283" i="11"/>
  <c r="B192" i="11"/>
  <c r="B92" i="11"/>
  <c r="B86" i="11"/>
  <c r="B42" i="11"/>
  <c r="B20" i="11"/>
  <c r="B307" i="13"/>
  <c r="B295" i="13"/>
  <c r="B239" i="13"/>
  <c r="B219" i="13"/>
  <c r="B180" i="13"/>
  <c r="B167" i="13"/>
  <c r="B159" i="13"/>
  <c r="B155" i="13"/>
  <c r="B135" i="13"/>
  <c r="B131" i="13"/>
  <c r="B105" i="13"/>
  <c r="B57" i="13"/>
  <c r="B47" i="13"/>
  <c r="B33" i="13"/>
  <c r="B13" i="13"/>
  <c r="B170" i="11"/>
  <c r="B114" i="11"/>
  <c r="B36" i="11"/>
  <c r="B250" i="13"/>
  <c r="B208" i="13"/>
  <c r="B198" i="13"/>
  <c r="B171" i="13"/>
  <c r="B127" i="13"/>
  <c r="B64" i="13"/>
  <c r="B40" i="13"/>
  <c r="B27" i="13"/>
  <c r="B9" i="13"/>
  <c r="B195" i="11"/>
  <c r="B70" i="11"/>
  <c r="B54" i="11"/>
  <c r="B48" i="11"/>
  <c r="C48" i="11" s="1"/>
  <c r="B21" i="11"/>
  <c r="B304" i="13"/>
  <c r="B227" i="13"/>
  <c r="B218" i="13"/>
  <c r="B207" i="13"/>
  <c r="B119" i="13"/>
  <c r="B108" i="13"/>
  <c r="B94" i="13"/>
  <c r="B84" i="13"/>
  <c r="B77" i="13"/>
  <c r="B67" i="13"/>
  <c r="B50" i="13"/>
  <c r="B25" i="13"/>
  <c r="B2" i="13"/>
  <c r="J2" i="13" s="1"/>
  <c r="B224" i="11"/>
  <c r="B198" i="11"/>
  <c r="B28" i="11"/>
  <c r="B235" i="13"/>
  <c r="B221" i="13"/>
  <c r="B210" i="13"/>
  <c r="B196" i="13"/>
  <c r="B165" i="13"/>
  <c r="B110" i="13"/>
  <c r="B62" i="13"/>
  <c r="B58" i="13"/>
  <c r="B53" i="13"/>
  <c r="B49" i="13"/>
  <c r="B17" i="13"/>
  <c r="B12" i="13"/>
  <c r="B258" i="11"/>
  <c r="B118" i="11"/>
  <c r="B78" i="11"/>
  <c r="B277" i="13"/>
  <c r="B187" i="13"/>
  <c r="B181" i="13"/>
  <c r="B149" i="13"/>
  <c r="B134" i="13"/>
  <c r="B92" i="13"/>
  <c r="B88" i="13"/>
  <c r="B83" i="13"/>
  <c r="B79" i="13"/>
  <c r="B75" i="13"/>
  <c r="B70" i="13"/>
  <c r="B296" i="11"/>
  <c r="B292" i="11"/>
  <c r="B230" i="11"/>
  <c r="B223" i="11"/>
  <c r="B152" i="11"/>
  <c r="B40" i="11"/>
  <c r="B19" i="11"/>
  <c r="B204" i="13"/>
  <c r="B193" i="13"/>
  <c r="B185" i="13"/>
  <c r="B163" i="13"/>
  <c r="B148" i="13"/>
  <c r="B122" i="13"/>
  <c r="B118" i="13"/>
  <c r="B73" i="13"/>
  <c r="B61" i="13"/>
  <c r="B56" i="13"/>
  <c r="B43" i="13"/>
  <c r="B289" i="11"/>
  <c r="B285" i="11"/>
  <c r="C285" i="11" s="1"/>
  <c r="B182" i="11"/>
  <c r="B282" i="13"/>
  <c r="B145" i="13"/>
  <c r="B52" i="13"/>
  <c r="B30" i="13"/>
  <c r="B19" i="13"/>
  <c r="B4" i="13"/>
  <c r="B205" i="11"/>
  <c r="B151" i="11"/>
  <c r="B16" i="11"/>
  <c r="B265" i="13"/>
  <c r="B212" i="13"/>
  <c r="B125" i="13"/>
  <c r="B113" i="13"/>
  <c r="B107" i="13"/>
  <c r="B102" i="13"/>
  <c r="C102" i="13" s="1"/>
  <c r="B90" i="13"/>
  <c r="B255" i="11"/>
  <c r="B251" i="11"/>
  <c r="B247" i="11"/>
  <c r="B212" i="11"/>
  <c r="B138" i="11"/>
  <c r="B257" i="13"/>
  <c r="B222" i="13"/>
  <c r="B205" i="13"/>
  <c r="B142" i="13"/>
  <c r="B78" i="13"/>
  <c r="B39" i="13"/>
  <c r="B18" i="13"/>
  <c r="B11" i="13"/>
  <c r="B292" i="13"/>
  <c r="B269" i="13"/>
  <c r="B247" i="13"/>
  <c r="B168" i="13"/>
  <c r="B152" i="13"/>
  <c r="B45" i="13"/>
  <c r="B38" i="13"/>
  <c r="B21" i="13"/>
  <c r="B5" i="13"/>
  <c r="B112" i="11"/>
  <c r="B76" i="11"/>
  <c r="B289" i="13"/>
  <c r="B177" i="13"/>
  <c r="B160" i="13"/>
  <c r="B111" i="13"/>
  <c r="B103" i="13"/>
  <c r="B97" i="13"/>
  <c r="B51" i="13"/>
  <c r="B32" i="13"/>
  <c r="B16" i="13"/>
  <c r="B14" i="13"/>
  <c r="B10" i="13"/>
  <c r="B278" i="11"/>
  <c r="B184" i="11"/>
  <c r="B104" i="11"/>
  <c r="B6" i="11"/>
  <c r="B285" i="13"/>
  <c r="B237" i="13"/>
  <c r="B183" i="13"/>
  <c r="B87" i="13"/>
  <c r="B68" i="13"/>
  <c r="B6" i="13"/>
  <c r="B171" i="11"/>
  <c r="B159" i="11"/>
  <c r="B100" i="11"/>
  <c r="C100" i="11" s="1"/>
  <c r="B190" i="13"/>
  <c r="B156" i="13"/>
  <c r="B106" i="13"/>
  <c r="B22" i="13"/>
  <c r="B241" i="11"/>
  <c r="B233" i="11"/>
  <c r="B84" i="11"/>
  <c r="B34" i="11"/>
  <c r="B302" i="13"/>
  <c r="B189" i="13"/>
  <c r="B178" i="13"/>
  <c r="B124" i="13"/>
  <c r="B115" i="13"/>
  <c r="B54" i="13"/>
  <c r="B46" i="13"/>
  <c r="B29" i="13"/>
  <c r="B189" i="11"/>
  <c r="B148" i="11"/>
  <c r="B23" i="11"/>
  <c r="B17" i="11"/>
  <c r="B278" i="13"/>
  <c r="B153" i="13"/>
  <c r="B114" i="13"/>
  <c r="B80" i="13"/>
  <c r="B59" i="13"/>
  <c r="B193" i="11"/>
  <c r="B90" i="11"/>
  <c r="B50" i="11"/>
  <c r="B25" i="11"/>
  <c r="C25" i="11" s="1"/>
  <c r="B13" i="11"/>
  <c r="B276" i="13"/>
  <c r="B202" i="13"/>
  <c r="B140" i="13"/>
  <c r="B100" i="13"/>
  <c r="B48" i="13"/>
  <c r="B218" i="11"/>
  <c r="B201" i="11"/>
  <c r="B232" i="13"/>
  <c r="B138" i="13"/>
  <c r="B89" i="13"/>
  <c r="B36" i="13"/>
  <c r="B291" i="11"/>
  <c r="B99" i="13"/>
  <c r="B44" i="13"/>
  <c r="B263" i="13"/>
  <c r="B161" i="13"/>
  <c r="B9" i="11"/>
  <c r="B29" i="11"/>
  <c r="B121" i="13"/>
  <c r="B308" i="11"/>
  <c r="B194" i="11"/>
  <c r="B181" i="11"/>
  <c r="B134" i="11"/>
  <c r="B62" i="11"/>
  <c r="B42" i="13"/>
  <c r="B130" i="13"/>
  <c r="B288" i="13"/>
  <c r="B129" i="13"/>
  <c r="B85" i="13"/>
  <c r="B220" i="13"/>
  <c r="B65" i="13"/>
  <c r="C65" i="13" s="1"/>
  <c r="B296" i="13"/>
  <c r="B194" i="13"/>
  <c r="B68" i="11"/>
  <c r="B279" i="13"/>
  <c r="B188" i="13"/>
  <c r="B41" i="13"/>
  <c r="B269" i="11"/>
  <c r="B188" i="11"/>
  <c r="B154" i="13"/>
  <c r="B93" i="13"/>
  <c r="B24" i="13"/>
  <c r="B8" i="13"/>
  <c r="B132" i="13"/>
  <c r="B106" i="11"/>
  <c r="B266" i="13"/>
  <c r="B110" i="11"/>
  <c r="B254" i="13"/>
  <c r="B170" i="13"/>
  <c r="B236" i="11"/>
  <c r="B232" i="11"/>
  <c r="B117" i="13"/>
  <c r="B251" i="13"/>
  <c r="B109" i="13"/>
  <c r="B35" i="13"/>
  <c r="B146" i="13"/>
  <c r="B116" i="13"/>
  <c r="B26" i="13"/>
  <c r="B299" i="11"/>
  <c r="B272" i="11"/>
  <c r="B165" i="11"/>
  <c r="B141" i="13"/>
  <c r="B137" i="13"/>
  <c r="B3" i="13"/>
  <c r="B280" i="11"/>
  <c r="B144" i="13"/>
  <c r="B201" i="13"/>
  <c r="B133" i="13"/>
  <c r="O315" i="8"/>
  <c r="V5" i="8" a="1"/>
  <c r="AW5" i="8" a="1"/>
  <c r="AW230" i="8"/>
  <c r="AW139" i="8"/>
  <c r="AW98" i="8"/>
  <c r="AW35" i="8"/>
  <c r="AW46" i="8"/>
  <c r="AW120" i="8"/>
  <c r="AW179" i="8"/>
  <c r="AW309" i="8"/>
  <c r="AW311" i="8"/>
  <c r="AW225" i="8"/>
  <c r="AW229" i="8"/>
  <c r="AW114" i="8"/>
  <c r="AW34" i="8"/>
  <c r="AW22" i="8"/>
  <c r="AW85" i="8"/>
  <c r="AW174" i="8"/>
  <c r="AW256" i="8"/>
  <c r="AW42" i="8"/>
  <c r="AW263" i="8"/>
  <c r="AW25" i="8"/>
  <c r="AW280" i="8"/>
  <c r="AW102" i="8"/>
  <c r="AW163" i="8"/>
  <c r="AW39" i="8"/>
  <c r="AW109" i="8"/>
  <c r="AW205" i="8"/>
  <c r="AW62" i="8"/>
  <c r="AW72" i="8"/>
  <c r="AW137" i="8"/>
  <c r="AW37" i="8"/>
  <c r="AW48" i="8"/>
  <c r="AW94" i="8"/>
  <c r="AW259" i="8"/>
  <c r="AW87" i="8"/>
  <c r="AW100" i="8"/>
  <c r="AW200" i="8"/>
  <c r="AW13" i="8"/>
  <c r="AW27" i="8"/>
  <c r="AW43" i="8"/>
  <c r="AW65" i="8"/>
  <c r="AW73" i="8"/>
  <c r="AW105" i="8"/>
  <c r="AW146" i="8"/>
  <c r="AW197" i="8"/>
  <c r="AW216" i="8"/>
  <c r="AW51" i="8"/>
  <c r="AW136" i="8"/>
  <c r="AW58" i="8"/>
  <c r="AW67" i="8"/>
  <c r="AW6" i="8"/>
  <c r="AW45" i="8"/>
  <c r="AW185" i="8"/>
  <c r="AW187" i="8"/>
  <c r="AW192" i="8"/>
  <c r="AW203" i="8"/>
  <c r="AW63" i="8"/>
  <c r="AW78" i="8"/>
  <c r="AW115" i="8"/>
  <c r="AW276" i="8"/>
  <c r="AW29" i="8"/>
  <c r="AW93" i="8"/>
  <c r="AW239" i="8"/>
  <c r="AW247" i="8"/>
  <c r="AW254" i="8"/>
  <c r="AW308" i="8"/>
  <c r="AW8" i="8"/>
  <c r="AW154" i="8"/>
  <c r="AW299" i="8"/>
  <c r="AW18" i="8"/>
  <c r="AW49" i="8"/>
  <c r="AW11" i="8"/>
  <c r="AW21" i="8"/>
  <c r="AW26" i="8"/>
  <c r="AW41" i="8"/>
  <c r="AW142" i="8"/>
  <c r="AW246" i="8"/>
  <c r="AW14" i="8"/>
  <c r="AW38" i="8"/>
  <c r="AW64" i="8"/>
  <c r="AW86" i="8"/>
  <c r="AW96" i="8"/>
  <c r="AW99" i="8"/>
  <c r="AW157" i="8"/>
  <c r="AW159" i="8"/>
  <c r="AW161" i="8"/>
  <c r="AW188" i="8"/>
  <c r="AW12" i="8"/>
  <c r="AW17" i="8"/>
  <c r="AW31" i="8"/>
  <c r="AW69" i="8"/>
  <c r="AW80" i="8"/>
  <c r="AW135" i="8"/>
  <c r="AW243" i="8"/>
  <c r="AW264" i="8"/>
  <c r="AW270" i="8"/>
  <c r="AW40" i="8"/>
  <c r="AW56" i="8"/>
  <c r="AW70" i="8"/>
  <c r="AW138" i="8"/>
  <c r="AW170" i="8"/>
  <c r="AW182" i="8"/>
  <c r="AW191" i="8"/>
  <c r="AW250" i="8"/>
  <c r="AW7" i="8"/>
  <c r="AW15" i="8"/>
  <c r="AW36" i="8"/>
  <c r="AW90" i="8"/>
  <c r="AW111" i="8"/>
  <c r="AW125" i="8"/>
  <c r="AW20" i="8"/>
  <c r="AW44" i="8"/>
  <c r="AW52" i="8"/>
  <c r="AW113" i="8"/>
  <c r="AW116" i="8"/>
  <c r="AW134" i="8"/>
  <c r="AW153" i="8"/>
  <c r="AW178" i="8"/>
  <c r="AW214" i="8"/>
  <c r="AW132" i="8"/>
  <c r="AW206" i="8"/>
  <c r="AW212" i="8"/>
  <c r="AW10" i="8"/>
  <c r="AW28" i="8"/>
  <c r="AW32" i="8"/>
  <c r="AW57" i="8"/>
  <c r="AW84" i="8"/>
  <c r="AW92" i="8"/>
  <c r="AW107" i="8"/>
  <c r="AW143" i="8"/>
  <c r="AW151" i="8"/>
  <c r="AW158" i="8"/>
  <c r="AW210" i="8"/>
  <c r="AW60" i="8"/>
  <c r="AW68" i="8"/>
  <c r="AW101" i="8"/>
  <c r="AW129" i="8"/>
  <c r="AW166" i="8"/>
  <c r="AW177" i="8"/>
  <c r="AW184" i="8"/>
  <c r="AW190" i="8"/>
  <c r="AW199" i="8"/>
  <c r="AW208" i="8"/>
  <c r="AW235" i="8"/>
  <c r="AW273" i="8"/>
  <c r="AW122" i="8"/>
  <c r="AW123" i="8"/>
  <c r="AW156" i="8"/>
  <c r="AW165" i="8"/>
  <c r="AW217" i="8"/>
  <c r="AW231" i="8"/>
  <c r="AW233" i="8"/>
  <c r="AW249" i="8"/>
  <c r="AW288" i="8"/>
  <c r="AW110" i="8"/>
  <c r="AW118" i="8"/>
  <c r="AW202" i="8"/>
  <c r="AW240" i="8"/>
  <c r="AW269" i="8"/>
  <c r="AW9" i="8"/>
  <c r="AW53" i="8"/>
  <c r="AW55" i="8"/>
  <c r="AW66" i="8"/>
  <c r="AW71" i="8"/>
  <c r="AW79" i="8"/>
  <c r="AW82" i="8"/>
  <c r="AW119" i="8"/>
  <c r="AW121" i="8"/>
  <c r="AW164" i="8"/>
  <c r="AW183" i="8"/>
  <c r="AW189" i="8"/>
  <c r="AW198" i="8"/>
  <c r="AW207" i="8"/>
  <c r="AW213" i="8"/>
  <c r="AW286" i="8"/>
  <c r="AW23" i="8"/>
  <c r="AW30" i="8"/>
  <c r="AW54" i="8"/>
  <c r="AW81" i="8"/>
  <c r="AW95" i="8"/>
  <c r="AW127" i="8"/>
  <c r="AW140" i="8"/>
  <c r="AW148" i="8"/>
  <c r="AW152" i="8"/>
  <c r="AW160" i="8"/>
  <c r="AW169" i="8"/>
  <c r="AW172" i="8"/>
  <c r="AW238" i="8"/>
  <c r="AW252" i="8"/>
  <c r="AW241" i="8"/>
  <c r="AW255" i="8"/>
  <c r="AW274" i="8"/>
  <c r="AW74" i="8"/>
  <c r="AW77" i="8"/>
  <c r="AW88" i="8"/>
  <c r="AW91" i="8"/>
  <c r="AW104" i="8"/>
  <c r="AW106" i="8"/>
  <c r="AW112" i="8"/>
  <c r="AW124" i="8"/>
  <c r="AW149" i="8"/>
  <c r="AW234" i="8"/>
  <c r="AW291" i="8"/>
  <c r="AW211" i="8"/>
  <c r="AW221" i="8"/>
  <c r="AW294" i="8"/>
  <c r="AW312" i="8"/>
  <c r="AW16" i="8"/>
  <c r="AW24" i="8"/>
  <c r="AW50" i="8"/>
  <c r="AW59" i="8"/>
  <c r="AW76" i="8"/>
  <c r="AW83" i="8"/>
  <c r="AW108" i="8"/>
  <c r="AW128" i="8"/>
  <c r="AW144" i="8"/>
  <c r="AW155" i="8"/>
  <c r="AW176" i="8"/>
  <c r="AW196" i="8"/>
  <c r="AW204" i="8"/>
  <c r="AW222" i="8"/>
  <c r="AW232" i="8"/>
  <c r="AW245" i="8"/>
  <c r="AW248" i="8"/>
  <c r="AW260" i="8"/>
  <c r="AW277" i="8"/>
  <c r="AW290" i="8"/>
  <c r="AW302" i="8"/>
  <c r="AW304" i="8"/>
  <c r="AW267" i="8"/>
  <c r="AW296" i="8"/>
  <c r="AW126" i="8"/>
  <c r="AW147" i="8"/>
  <c r="AW150" i="8"/>
  <c r="AW171" i="8"/>
  <c r="AW173" i="8"/>
  <c r="AW193" i="8"/>
  <c r="AW215" i="8"/>
  <c r="AW226" i="8"/>
  <c r="AW236" i="8"/>
  <c r="AW266" i="8"/>
  <c r="AW279" i="8"/>
  <c r="AW295" i="8"/>
  <c r="AW305" i="8"/>
  <c r="AW97" i="8"/>
  <c r="AW130" i="8"/>
  <c r="AW180" i="8"/>
  <c r="AW219" i="8"/>
  <c r="AW228" i="8"/>
  <c r="AW258" i="8"/>
  <c r="AW262" i="8"/>
  <c r="AW271" i="8"/>
  <c r="AW282" i="8"/>
  <c r="AW133" i="8"/>
  <c r="AW141" i="8"/>
  <c r="AW162" i="8"/>
  <c r="AW186" i="8"/>
  <c r="AW220" i="8"/>
  <c r="AW224" i="8"/>
  <c r="AW242" i="8"/>
  <c r="AW257" i="8"/>
  <c r="AW265" i="8"/>
  <c r="AW289" i="8"/>
  <c r="AW292" i="8"/>
  <c r="AW244" i="8"/>
  <c r="AW275" i="8"/>
  <c r="AW285" i="8"/>
  <c r="AW298" i="8"/>
  <c r="AW303" i="8"/>
  <c r="AW19" i="8"/>
  <c r="AW33" i="8"/>
  <c r="AW47" i="8"/>
  <c r="AW61" i="8"/>
  <c r="AW75" i="8"/>
  <c r="AW89" i="8"/>
  <c r="AW103" i="8"/>
  <c r="AW117" i="8"/>
  <c r="AW131" i="8"/>
  <c r="AW145" i="8"/>
  <c r="AW168" i="8"/>
  <c r="AW175" i="8"/>
  <c r="AW194" i="8"/>
  <c r="AW201" i="8"/>
  <c r="AW218" i="8"/>
  <c r="AW227" i="8"/>
  <c r="AW253" i="8"/>
  <c r="AW261" i="8"/>
  <c r="AW283" i="8"/>
  <c r="AW293" i="8"/>
  <c r="AW306" i="8"/>
  <c r="AW167" i="8"/>
  <c r="AW181" i="8"/>
  <c r="AW195" i="8"/>
  <c r="AW209" i="8"/>
  <c r="AW223" i="8"/>
  <c r="AW237" i="8"/>
  <c r="AW251" i="8"/>
  <c r="AW268" i="8"/>
  <c r="AW272" i="8"/>
  <c r="AW284" i="8"/>
  <c r="AW297" i="8"/>
  <c r="AW310" i="8"/>
  <c r="AW278" i="8"/>
  <c r="AW281" i="8"/>
  <c r="AW300" i="8"/>
  <c r="AW307" i="8"/>
  <c r="AW287" i="8"/>
  <c r="AW301" i="8"/>
  <c r="V40" i="8"/>
  <c r="V139" i="8"/>
  <c r="V109" i="8"/>
  <c r="V7" i="8"/>
  <c r="V104" i="8"/>
  <c r="V66" i="8"/>
  <c r="V167" i="8"/>
  <c r="V142" i="8"/>
  <c r="V6" i="8"/>
  <c r="V65" i="8"/>
  <c r="V188" i="8"/>
  <c r="V30" i="8"/>
  <c r="V308" i="8"/>
  <c r="V149" i="8"/>
  <c r="V182" i="8"/>
  <c r="V10" i="8"/>
  <c r="V20" i="8"/>
  <c r="V91" i="8"/>
  <c r="V110" i="8"/>
  <c r="V273" i="8"/>
  <c r="V19" i="8"/>
  <c r="V52" i="8"/>
  <c r="V196" i="8"/>
  <c r="V210" i="8"/>
  <c r="V275" i="8"/>
  <c r="V169" i="8"/>
  <c r="V26" i="8"/>
  <c r="V70" i="8"/>
  <c r="V99" i="8"/>
  <c r="V13" i="8"/>
  <c r="V56" i="8"/>
  <c r="V106" i="8"/>
  <c r="V285" i="8"/>
  <c r="V105" i="8"/>
  <c r="V230" i="8"/>
  <c r="V302" i="8"/>
  <c r="V44" i="8"/>
  <c r="V67" i="8"/>
  <c r="V77" i="8"/>
  <c r="V140" i="8"/>
  <c r="V200" i="8"/>
  <c r="V89" i="8"/>
  <c r="V146" i="8"/>
  <c r="V156" i="8"/>
  <c r="V191" i="8"/>
  <c r="V31" i="8"/>
  <c r="V36" i="8"/>
  <c r="V84" i="8"/>
  <c r="V114" i="8"/>
  <c r="V185" i="8"/>
  <c r="V187" i="8"/>
  <c r="V115" i="8"/>
  <c r="V133" i="8"/>
  <c r="V251" i="8"/>
  <c r="V47" i="8"/>
  <c r="V27" i="8"/>
  <c r="V97" i="8"/>
  <c r="V158" i="8"/>
  <c r="V201" i="8"/>
  <c r="V96" i="8"/>
  <c r="V143" i="8"/>
  <c r="V12" i="8"/>
  <c r="V22" i="8"/>
  <c r="V78" i="8"/>
  <c r="V214" i="8"/>
  <c r="V39" i="8"/>
  <c r="V173" i="8"/>
  <c r="V162" i="8"/>
  <c r="V59" i="8"/>
  <c r="V73" i="8"/>
  <c r="V81" i="8"/>
  <c r="V95" i="8"/>
  <c r="V111" i="8"/>
  <c r="V15" i="8"/>
  <c r="V76" i="8"/>
  <c r="V122" i="8"/>
  <c r="V165" i="8"/>
  <c r="V264" i="8"/>
  <c r="V266" i="8"/>
  <c r="V290" i="8"/>
  <c r="V17" i="8"/>
  <c r="V51" i="8"/>
  <c r="V63" i="8"/>
  <c r="V69" i="8"/>
  <c r="V244" i="8"/>
  <c r="V203" i="8"/>
  <c r="V229" i="8"/>
  <c r="V83" i="8"/>
  <c r="V90" i="8"/>
  <c r="V126" i="8"/>
  <c r="V192" i="8"/>
  <c r="V232" i="8"/>
  <c r="V16" i="8"/>
  <c r="V41" i="8"/>
  <c r="V57" i="8"/>
  <c r="V71" i="8"/>
  <c r="V129" i="8"/>
  <c r="V152" i="8"/>
  <c r="V157" i="8"/>
  <c r="V159" i="8"/>
  <c r="V216" i="8"/>
  <c r="V8" i="8"/>
  <c r="V33" i="8"/>
  <c r="V37" i="8"/>
  <c r="V45" i="8"/>
  <c r="V58" i="8"/>
  <c r="V62" i="8"/>
  <c r="V123" i="8"/>
  <c r="V132" i="8"/>
  <c r="V135" i="8"/>
  <c r="V193" i="8"/>
  <c r="V240" i="8"/>
  <c r="V21" i="8"/>
  <c r="V29" i="8"/>
  <c r="V53" i="8"/>
  <c r="V93" i="8"/>
  <c r="V117" i="8"/>
  <c r="V138" i="8"/>
  <c r="V147" i="8"/>
  <c r="V155" i="8"/>
  <c r="V254" i="8"/>
  <c r="V136" i="8"/>
  <c r="V150" i="8"/>
  <c r="V34" i="8"/>
  <c r="V38" i="8"/>
  <c r="V42" i="8"/>
  <c r="V49" i="8"/>
  <c r="V64" i="8"/>
  <c r="V85" i="8"/>
  <c r="V161" i="8"/>
  <c r="V206" i="8"/>
  <c r="V248" i="8"/>
  <c r="V291" i="8"/>
  <c r="V309" i="8"/>
  <c r="V11" i="8"/>
  <c r="V14" i="8"/>
  <c r="V28" i="8"/>
  <c r="V48" i="8"/>
  <c r="V50" i="8"/>
  <c r="V87" i="8"/>
  <c r="V128" i="8"/>
  <c r="V168" i="8"/>
  <c r="V179" i="8"/>
  <c r="V190" i="8"/>
  <c r="V195" i="8"/>
  <c r="V226" i="8"/>
  <c r="V295" i="8"/>
  <c r="V119" i="8"/>
  <c r="V124" i="8"/>
  <c r="V199" i="8"/>
  <c r="V296" i="8"/>
  <c r="V297" i="8"/>
  <c r="V121" i="8"/>
  <c r="V184" i="8"/>
  <c r="V198" i="8"/>
  <c r="V207" i="8"/>
  <c r="V211" i="8"/>
  <c r="V217" i="8"/>
  <c r="V219" i="8"/>
  <c r="V224" i="8"/>
  <c r="V23" i="8"/>
  <c r="V25" i="8"/>
  <c r="V54" i="8"/>
  <c r="V72" i="8"/>
  <c r="V80" i="8"/>
  <c r="V112" i="8"/>
  <c r="V175" i="8"/>
  <c r="V176" i="8"/>
  <c r="V189" i="8"/>
  <c r="V231" i="8"/>
  <c r="V235" i="8"/>
  <c r="V237" i="8"/>
  <c r="V271" i="8"/>
  <c r="V24" i="8"/>
  <c r="V55" i="8"/>
  <c r="V79" i="8"/>
  <c r="V82" i="8"/>
  <c r="V98" i="8"/>
  <c r="V101" i="8"/>
  <c r="V120" i="8"/>
  <c r="V137" i="8"/>
  <c r="V141" i="8"/>
  <c r="V154" i="8"/>
  <c r="V171" i="8"/>
  <c r="V262" i="8"/>
  <c r="V227" i="8"/>
  <c r="V241" i="8"/>
  <c r="V278" i="8"/>
  <c r="V298" i="8"/>
  <c r="V303" i="8"/>
  <c r="V75" i="8"/>
  <c r="V92" i="8"/>
  <c r="V107" i="8"/>
  <c r="V113" i="8"/>
  <c r="V202" i="8"/>
  <c r="V234" i="8"/>
  <c r="V265" i="8"/>
  <c r="V267" i="8"/>
  <c r="V213" i="8"/>
  <c r="V233" i="8"/>
  <c r="V243" i="8"/>
  <c r="V261" i="8"/>
  <c r="V293" i="8"/>
  <c r="V9" i="8"/>
  <c r="V35" i="8"/>
  <c r="V43" i="8"/>
  <c r="V61" i="8"/>
  <c r="V68" i="8"/>
  <c r="V86" i="8"/>
  <c r="V94" i="8"/>
  <c r="V103" i="8"/>
  <c r="V127" i="8"/>
  <c r="V153" i="8"/>
  <c r="V164" i="8"/>
  <c r="V177" i="8"/>
  <c r="V197" i="8"/>
  <c r="V209" i="8"/>
  <c r="V215" i="8"/>
  <c r="V242" i="8"/>
  <c r="V249" i="8"/>
  <c r="V257" i="8"/>
  <c r="V256" i="8"/>
  <c r="V228" i="8"/>
  <c r="V247" i="8"/>
  <c r="V258" i="8"/>
  <c r="V279" i="8"/>
  <c r="V306" i="8"/>
  <c r="V312" i="8"/>
  <c r="V134" i="8"/>
  <c r="V145" i="8"/>
  <c r="V148" i="8"/>
  <c r="V172" i="8"/>
  <c r="V174" i="8"/>
  <c r="V218" i="8"/>
  <c r="V223" i="8"/>
  <c r="V253" i="8"/>
  <c r="V259" i="8"/>
  <c r="V272" i="8"/>
  <c r="V283" i="8"/>
  <c r="V287" i="8"/>
  <c r="V305" i="8"/>
  <c r="V100" i="8"/>
  <c r="V108" i="8"/>
  <c r="V131" i="8"/>
  <c r="V163" i="8"/>
  <c r="V183" i="8"/>
  <c r="V205" i="8"/>
  <c r="V220" i="8"/>
  <c r="V263" i="8"/>
  <c r="V281" i="8"/>
  <c r="V304" i="8"/>
  <c r="V118" i="8"/>
  <c r="V125" i="8"/>
  <c r="V151" i="8"/>
  <c r="V170" i="8"/>
  <c r="V181" i="8"/>
  <c r="V204" i="8"/>
  <c r="V225" i="8"/>
  <c r="V239" i="8"/>
  <c r="V252" i="8"/>
  <c r="V310" i="8"/>
  <c r="V246" i="8"/>
  <c r="V255" i="8"/>
  <c r="V269" i="8"/>
  <c r="V274" i="8"/>
  <c r="V276" i="8"/>
  <c r="V307" i="8"/>
  <c r="V18" i="8"/>
  <c r="V32" i="8"/>
  <c r="V46" i="8"/>
  <c r="V60" i="8"/>
  <c r="V74" i="8"/>
  <c r="V88" i="8"/>
  <c r="V102" i="8"/>
  <c r="V116" i="8"/>
  <c r="V130" i="8"/>
  <c r="V144" i="8"/>
  <c r="V160" i="8"/>
  <c r="V178" i="8"/>
  <c r="V186" i="8"/>
  <c r="V212" i="8"/>
  <c r="V221" i="8"/>
  <c r="V238" i="8"/>
  <c r="V245" i="8"/>
  <c r="V282" i="8"/>
  <c r="V289" i="8"/>
  <c r="V294" i="8"/>
  <c r="V299" i="8"/>
  <c r="V166" i="8"/>
  <c r="V180" i="8"/>
  <c r="V194" i="8"/>
  <c r="V208" i="8"/>
  <c r="V222" i="8"/>
  <c r="V236" i="8"/>
  <c r="V250" i="8"/>
  <c r="V260" i="8"/>
  <c r="V280" i="8"/>
  <c r="V311" i="8"/>
  <c r="V268" i="8"/>
  <c r="V270" i="8"/>
  <c r="V288" i="8"/>
  <c r="V301" i="8"/>
  <c r="V277" i="8"/>
  <c r="V284" i="8"/>
  <c r="V292" i="8"/>
  <c r="V286" i="8"/>
  <c r="V300" i="8"/>
  <c r="AM125" i="8"/>
  <c r="AM31" i="8"/>
  <c r="AM147" i="8"/>
  <c r="AM56" i="8"/>
  <c r="AM32" i="8"/>
  <c r="AM186" i="8"/>
  <c r="AM47" i="8"/>
  <c r="AM22" i="8"/>
  <c r="AM39" i="8"/>
  <c r="AM120" i="8"/>
  <c r="AM138" i="8"/>
  <c r="AM45" i="8"/>
  <c r="AM110" i="8"/>
  <c r="AM68" i="8"/>
  <c r="AM241" i="8"/>
  <c r="AM308" i="8"/>
  <c r="AM17" i="8"/>
  <c r="AM27" i="8"/>
  <c r="AM198" i="8"/>
  <c r="AM16" i="8"/>
  <c r="AM81" i="8"/>
  <c r="AM83" i="8"/>
  <c r="AM303" i="8"/>
  <c r="AM249" i="8"/>
  <c r="AM300" i="8"/>
  <c r="AM59" i="8"/>
  <c r="AM157" i="8"/>
  <c r="AM248" i="8"/>
  <c r="AM258" i="8"/>
  <c r="AM13" i="8"/>
  <c r="AM72" i="8"/>
  <c r="AM126" i="8"/>
  <c r="AM278" i="8"/>
  <c r="AM18" i="8"/>
  <c r="AM51" i="8"/>
  <c r="AM66" i="8"/>
  <c r="AM235" i="8"/>
  <c r="AM244" i="8"/>
  <c r="AM255" i="8"/>
  <c r="AM124" i="8"/>
  <c r="AM231" i="8"/>
  <c r="AM52" i="8"/>
  <c r="AM131" i="8"/>
  <c r="AM135" i="8"/>
  <c r="AM89" i="8"/>
  <c r="AM79" i="8"/>
  <c r="AM12" i="8"/>
  <c r="AM24" i="8"/>
  <c r="AM92" i="8"/>
  <c r="AM242" i="8"/>
  <c r="AM91" i="8"/>
  <c r="AM80" i="8"/>
  <c r="AM84" i="8"/>
  <c r="AM267" i="8"/>
  <c r="AM118" i="8"/>
  <c r="AM129" i="8"/>
  <c r="AM136" i="8"/>
  <c r="AM305" i="8"/>
  <c r="AM306" i="8"/>
  <c r="AM35" i="8"/>
  <c r="AM41" i="8"/>
  <c r="AM55" i="8"/>
  <c r="AM61" i="8"/>
  <c r="AM40" i="8"/>
  <c r="AM123" i="8"/>
  <c r="AM166" i="8"/>
  <c r="AM226" i="8"/>
  <c r="AM307" i="8"/>
  <c r="AM9" i="8"/>
  <c r="AM19" i="8"/>
  <c r="AM20" i="8"/>
  <c r="AM60" i="8"/>
  <c r="AM70" i="8"/>
  <c r="AM82" i="8"/>
  <c r="AM158" i="8"/>
  <c r="AM176" i="8"/>
  <c r="AM260" i="8"/>
  <c r="AM33" i="8"/>
  <c r="AM37" i="8"/>
  <c r="AM93" i="8"/>
  <c r="AM128" i="8"/>
  <c r="AM149" i="8"/>
  <c r="AM180" i="8"/>
  <c r="AM273" i="8"/>
  <c r="AM288" i="8"/>
  <c r="AM8" i="8"/>
  <c r="AM53" i="8"/>
  <c r="AM64" i="8"/>
  <c r="AM73" i="8"/>
  <c r="AM75" i="8"/>
  <c r="AM94" i="8"/>
  <c r="AM115" i="8"/>
  <c r="AM137" i="8"/>
  <c r="AM165" i="8"/>
  <c r="AM224" i="8"/>
  <c r="AM246" i="8"/>
  <c r="AM251" i="8"/>
  <c r="AM34" i="8"/>
  <c r="AM42" i="8"/>
  <c r="AM49" i="8"/>
  <c r="AM65" i="8"/>
  <c r="AM74" i="8"/>
  <c r="AM86" i="8"/>
  <c r="AM97" i="8"/>
  <c r="AM100" i="8"/>
  <c r="AM105" i="8"/>
  <c r="AM122" i="8"/>
  <c r="AM133" i="8"/>
  <c r="AM190" i="8"/>
  <c r="AM200" i="8"/>
  <c r="AM11" i="8"/>
  <c r="AM26" i="8"/>
  <c r="AM63" i="8"/>
  <c r="AM78" i="8"/>
  <c r="AM142" i="8"/>
  <c r="AM238" i="8"/>
  <c r="AM253" i="8"/>
  <c r="AM111" i="8"/>
  <c r="AM121" i="8"/>
  <c r="AM140" i="8"/>
  <c r="AM156" i="8"/>
  <c r="AM168" i="8"/>
  <c r="AM6" i="8"/>
  <c r="AM14" i="8"/>
  <c r="AM76" i="8"/>
  <c r="AM77" i="8"/>
  <c r="AM96" i="8"/>
  <c r="AM102" i="8"/>
  <c r="AM103" i="8"/>
  <c r="AM104" i="8"/>
  <c r="AM139" i="8"/>
  <c r="AM192" i="8"/>
  <c r="AM195" i="8"/>
  <c r="AM215" i="8"/>
  <c r="AM216" i="8"/>
  <c r="AM221" i="8"/>
  <c r="AM30" i="8"/>
  <c r="AM46" i="8"/>
  <c r="AM48" i="8"/>
  <c r="AM50" i="8"/>
  <c r="AM67" i="8"/>
  <c r="AM112" i="8"/>
  <c r="AM162" i="8"/>
  <c r="AM171" i="8"/>
  <c r="AM182" i="8"/>
  <c r="AM230" i="8"/>
  <c r="AM245" i="8"/>
  <c r="AM154" i="8"/>
  <c r="AM227" i="8"/>
  <c r="AM108" i="8"/>
  <c r="AM114" i="8"/>
  <c r="AM276" i="8"/>
  <c r="AM286" i="8"/>
  <c r="AM287" i="8"/>
  <c r="AM7" i="8"/>
  <c r="AM21" i="8"/>
  <c r="AM23" i="8"/>
  <c r="AM25" i="8"/>
  <c r="AM54" i="8"/>
  <c r="AM58" i="8"/>
  <c r="AM88" i="8"/>
  <c r="AM143" i="8"/>
  <c r="AM144" i="8"/>
  <c r="AM150" i="8"/>
  <c r="AM153" i="8"/>
  <c r="AM159" i="8"/>
  <c r="AM160" i="8"/>
  <c r="AM266" i="8"/>
  <c r="AM28" i="8"/>
  <c r="AM38" i="8"/>
  <c r="AM90" i="8"/>
  <c r="AM98" i="8"/>
  <c r="AM203" i="8"/>
  <c r="AM214" i="8"/>
  <c r="AM254" i="8"/>
  <c r="AM263" i="8"/>
  <c r="AM279" i="8"/>
  <c r="AM217" i="8"/>
  <c r="AM225" i="8"/>
  <c r="AM237" i="8"/>
  <c r="AM268" i="8"/>
  <c r="AM312" i="8"/>
  <c r="AM107" i="8"/>
  <c r="AM116" i="8"/>
  <c r="AM130" i="8"/>
  <c r="AM146" i="8"/>
  <c r="AM155" i="8"/>
  <c r="AM164" i="8"/>
  <c r="AM175" i="8"/>
  <c r="AM193" i="8"/>
  <c r="AM197" i="8"/>
  <c r="AM199" i="8"/>
  <c r="AM206" i="8"/>
  <c r="AM209" i="8"/>
  <c r="AM210" i="8"/>
  <c r="AM212" i="8"/>
  <c r="AM270" i="8"/>
  <c r="AM169" i="8"/>
  <c r="AM173" i="8"/>
  <c r="AM185" i="8"/>
  <c r="AM188" i="8"/>
  <c r="AM189" i="8"/>
  <c r="AM201" i="8"/>
  <c r="AM202" i="8"/>
  <c r="AM234" i="8"/>
  <c r="AM236" i="8"/>
  <c r="AM304" i="8"/>
  <c r="AM292" i="8"/>
  <c r="AM295" i="8"/>
  <c r="AM299" i="8"/>
  <c r="AM10" i="8"/>
  <c r="AM36" i="8"/>
  <c r="AM44" i="8"/>
  <c r="AM62" i="8"/>
  <c r="AM69" i="8"/>
  <c r="AM87" i="8"/>
  <c r="AM95" i="8"/>
  <c r="AM106" i="8"/>
  <c r="AM132" i="8"/>
  <c r="AM178" i="8"/>
  <c r="AM262" i="8"/>
  <c r="AM277" i="8"/>
  <c r="AM257" i="8"/>
  <c r="AM296" i="8"/>
  <c r="AM232" i="8"/>
  <c r="AM240" i="8"/>
  <c r="AM281" i="8"/>
  <c r="AM172" i="8"/>
  <c r="AM174" i="8"/>
  <c r="AM218" i="8"/>
  <c r="AM220" i="8"/>
  <c r="AM223" i="8"/>
  <c r="AM250" i="8"/>
  <c r="AM264" i="8"/>
  <c r="AM301" i="8"/>
  <c r="AM101" i="8"/>
  <c r="AM109" i="8"/>
  <c r="AM117" i="8"/>
  <c r="AM134" i="8"/>
  <c r="AM148" i="8"/>
  <c r="AM151" i="8"/>
  <c r="AM181" i="8"/>
  <c r="AM183" i="8"/>
  <c r="AM196" i="8"/>
  <c r="AM207" i="8"/>
  <c r="AM229" i="8"/>
  <c r="AM243" i="8"/>
  <c r="AM275" i="8"/>
  <c r="AM290" i="8"/>
  <c r="AM119" i="8"/>
  <c r="AM145" i="8"/>
  <c r="AM152" i="8"/>
  <c r="AM167" i="8"/>
  <c r="AM170" i="8"/>
  <c r="AM184" i="8"/>
  <c r="AM194" i="8"/>
  <c r="AM208" i="8"/>
  <c r="AM211" i="8"/>
  <c r="AM228" i="8"/>
  <c r="AM252" i="8"/>
  <c r="AM272" i="8"/>
  <c r="AM309" i="8"/>
  <c r="AM256" i="8"/>
  <c r="AM259" i="8"/>
  <c r="AM282" i="8"/>
  <c r="AM289" i="8"/>
  <c r="AM294" i="8"/>
  <c r="AM15" i="8"/>
  <c r="AM29" i="8"/>
  <c r="AM43" i="8"/>
  <c r="AM57" i="8"/>
  <c r="AM71" i="8"/>
  <c r="AM85" i="8"/>
  <c r="AM99" i="8"/>
  <c r="AM113" i="8"/>
  <c r="AM127" i="8"/>
  <c r="AM141" i="8"/>
  <c r="AM161" i="8"/>
  <c r="AM179" i="8"/>
  <c r="AM187" i="8"/>
  <c r="AM204" i="8"/>
  <c r="AM213" i="8"/>
  <c r="AM222" i="8"/>
  <c r="AM239" i="8"/>
  <c r="AM269" i="8"/>
  <c r="AM302" i="8"/>
  <c r="AM163" i="8"/>
  <c r="AM177" i="8"/>
  <c r="AM191" i="8"/>
  <c r="AM205" i="8"/>
  <c r="AM219" i="8"/>
  <c r="AM233" i="8"/>
  <c r="AM247" i="8"/>
  <c r="AM261" i="8"/>
  <c r="AM280" i="8"/>
  <c r="AM298" i="8"/>
  <c r="AM265" i="8"/>
  <c r="AM271" i="8"/>
  <c r="AM284" i="8"/>
  <c r="AM291" i="8"/>
  <c r="AM274" i="8"/>
  <c r="AM285" i="8"/>
  <c r="AM293" i="8"/>
  <c r="AM310" i="8"/>
  <c r="AM283" i="8"/>
  <c r="AM297" i="8"/>
  <c r="AM311" i="8"/>
  <c r="AM5" i="8" a="1"/>
  <c r="AM5" i="8" l="1"/>
  <c r="AW5" i="8"/>
  <c r="V5" i="8"/>
  <c r="X1" i="8"/>
  <c r="W3" i="8"/>
  <c r="W2" i="8"/>
  <c r="W4" i="8" s="1"/>
  <c r="AN3" i="8"/>
  <c r="AN2" i="8"/>
  <c r="AN4" i="8" s="1"/>
  <c r="AO1" i="8"/>
  <c r="E2" i="13"/>
  <c r="C99" i="13"/>
  <c r="C238" i="11"/>
  <c r="H238" i="11" s="1"/>
  <c r="C181" i="11"/>
  <c r="F181" i="11" s="1"/>
  <c r="C236" i="11"/>
  <c r="H236" i="11" s="1"/>
  <c r="C118" i="11"/>
  <c r="H118" i="11" s="1"/>
  <c r="C90" i="11"/>
  <c r="H90" i="11" s="1"/>
  <c r="C121" i="13"/>
  <c r="C176" i="11"/>
  <c r="F176" i="11" s="1"/>
  <c r="C112" i="11"/>
  <c r="F112" i="11" s="1"/>
  <c r="C68" i="13"/>
  <c r="C83" i="13"/>
  <c r="C53" i="13"/>
  <c r="C28" i="13"/>
  <c r="C142" i="11"/>
  <c r="F142" i="11" s="1"/>
  <c r="C116" i="11"/>
  <c r="F116" i="11" s="1"/>
  <c r="C223" i="11"/>
  <c r="H223" i="11" s="1"/>
  <c r="C33" i="11"/>
  <c r="H33" i="11" s="1"/>
  <c r="C8" i="13"/>
  <c r="C15" i="13"/>
  <c r="C21" i="13"/>
  <c r="C28" i="11"/>
  <c r="H28" i="11" s="1"/>
  <c r="C154" i="11"/>
  <c r="H154" i="11" s="1"/>
  <c r="C292" i="11"/>
  <c r="H292" i="11" s="1"/>
  <c r="C204" i="11"/>
  <c r="H204" i="11" s="1"/>
  <c r="C101" i="13"/>
  <c r="C251" i="11"/>
  <c r="H251" i="11" s="1"/>
  <c r="C211" i="11"/>
  <c r="F211" i="11" s="1"/>
  <c r="C7" i="11"/>
  <c r="F7" i="11" s="1"/>
  <c r="C107" i="11"/>
  <c r="H107" i="11" s="1"/>
  <c r="C222" i="11"/>
  <c r="H222" i="11" s="1"/>
  <c r="C97" i="11"/>
  <c r="H97" i="11" s="1"/>
  <c r="C259" i="11"/>
  <c r="H259" i="11" s="1"/>
  <c r="C189" i="11"/>
  <c r="H189" i="11" s="1"/>
  <c r="C106" i="13"/>
  <c r="C184" i="11"/>
  <c r="F184" i="11" s="1"/>
  <c r="C43" i="13"/>
  <c r="C8" i="11"/>
  <c r="H8" i="11" s="1"/>
  <c r="C219" i="11"/>
  <c r="H219" i="11" s="1"/>
  <c r="C202" i="11"/>
  <c r="F202" i="11" s="1"/>
  <c r="C263" i="11"/>
  <c r="F263" i="11" s="1"/>
  <c r="C197" i="11"/>
  <c r="F197" i="11" s="1"/>
  <c r="C153" i="11"/>
  <c r="F153" i="11" s="1"/>
  <c r="C279" i="11"/>
  <c r="H279" i="11" s="1"/>
  <c r="C65" i="11"/>
  <c r="H65" i="11" s="1"/>
  <c r="C93" i="11"/>
  <c r="H93" i="11" s="1"/>
  <c r="C121" i="11"/>
  <c r="F121" i="11" s="1"/>
  <c r="C213" i="11"/>
  <c r="H213" i="11" s="1"/>
  <c r="C156" i="11"/>
  <c r="H156" i="11" s="1"/>
  <c r="C231" i="11"/>
  <c r="H231" i="11" s="1"/>
  <c r="C4" i="11"/>
  <c r="F4" i="11" s="1"/>
  <c r="C304" i="11"/>
  <c r="F304" i="11" s="1"/>
  <c r="C37" i="13"/>
  <c r="C227" i="11"/>
  <c r="H227" i="11" s="1"/>
  <c r="C286" i="11"/>
  <c r="H286" i="11" s="1"/>
  <c r="C225" i="11"/>
  <c r="F225" i="11" s="1"/>
  <c r="C67" i="11"/>
  <c r="F67" i="11" s="1"/>
  <c r="C95" i="11"/>
  <c r="F95" i="11" s="1"/>
  <c r="C123" i="11"/>
  <c r="F123" i="11" s="1"/>
  <c r="C239" i="11"/>
  <c r="H239" i="11" s="1"/>
  <c r="C161" i="11"/>
  <c r="F161" i="11" s="1"/>
  <c r="C18" i="11"/>
  <c r="F18" i="11" s="1"/>
  <c r="C245" i="11"/>
  <c r="H245" i="11" s="1"/>
  <c r="C10" i="11"/>
  <c r="F10" i="11" s="1"/>
  <c r="C116" i="13"/>
  <c r="C85" i="13"/>
  <c r="C13" i="11"/>
  <c r="F13" i="11" s="1"/>
  <c r="C29" i="13"/>
  <c r="C5" i="13"/>
  <c r="C56" i="13"/>
  <c r="C46" i="13"/>
  <c r="C58" i="11"/>
  <c r="H58" i="11" s="1"/>
  <c r="C72" i="13"/>
  <c r="C179" i="11"/>
  <c r="F179" i="11" s="1"/>
  <c r="C169" i="11"/>
  <c r="H169" i="11" s="1"/>
  <c r="C41" i="11"/>
  <c r="F41" i="11" s="1"/>
  <c r="C125" i="11"/>
  <c r="H125" i="11" s="1"/>
  <c r="C244" i="11"/>
  <c r="H244" i="11" s="1"/>
  <c r="C24" i="11"/>
  <c r="H24" i="11" s="1"/>
  <c r="C109" i="13"/>
  <c r="C291" i="11"/>
  <c r="F291" i="11" s="1"/>
  <c r="C296" i="11"/>
  <c r="H296" i="11" s="1"/>
  <c r="C261" i="11"/>
  <c r="H261" i="11" s="1"/>
  <c r="C41" i="13"/>
  <c r="C59" i="13"/>
  <c r="C51" i="13"/>
  <c r="C247" i="11"/>
  <c r="H247" i="11" s="1"/>
  <c r="C19" i="13"/>
  <c r="C79" i="13"/>
  <c r="C49" i="13"/>
  <c r="C54" i="11"/>
  <c r="H54" i="11" s="1"/>
  <c r="C31" i="11"/>
  <c r="F31" i="11" s="1"/>
  <c r="C60" i="11"/>
  <c r="H60" i="11" s="1"/>
  <c r="C81" i="13"/>
  <c r="C133" i="11"/>
  <c r="F133" i="11" s="1"/>
  <c r="C252" i="11"/>
  <c r="H252" i="11" s="1"/>
  <c r="C200" i="11"/>
  <c r="H200" i="11" s="1"/>
  <c r="C111" i="13"/>
  <c r="C111" i="11"/>
  <c r="F111" i="11" s="1"/>
  <c r="C234" i="11"/>
  <c r="H234" i="11" s="1"/>
  <c r="C138" i="11"/>
  <c r="H138" i="11" s="1"/>
  <c r="C10" i="13"/>
  <c r="C61" i="13"/>
  <c r="C70" i="13"/>
  <c r="C186" i="11"/>
  <c r="H186" i="11" s="1"/>
  <c r="C64" i="11"/>
  <c r="F64" i="11" s="1"/>
  <c r="C73" i="11"/>
  <c r="H73" i="11" s="1"/>
  <c r="C35" i="13"/>
  <c r="C93" i="13"/>
  <c r="C257" i="11"/>
  <c r="H257" i="11" s="1"/>
  <c r="C166" i="11"/>
  <c r="H166" i="11" s="1"/>
  <c r="C193" i="11"/>
  <c r="F193" i="11" s="1"/>
  <c r="C267" i="11"/>
  <c r="H267" i="11" s="1"/>
  <c r="C97" i="13"/>
  <c r="C114" i="13"/>
  <c r="C174" i="11"/>
  <c r="H174" i="11" s="1"/>
  <c r="C78" i="11"/>
  <c r="F78" i="11" s="1"/>
  <c r="C253" i="11"/>
  <c r="H253" i="11" s="1"/>
  <c r="C54" i="13"/>
  <c r="C104" i="13"/>
  <c r="C207" i="11"/>
  <c r="H207" i="11" s="1"/>
  <c r="C32" i="11"/>
  <c r="H32" i="11" s="1"/>
  <c r="C271" i="11"/>
  <c r="H271" i="11" s="1"/>
  <c r="C237" i="11"/>
  <c r="H237" i="11" s="1"/>
  <c r="C43" i="11"/>
  <c r="F43" i="11" s="1"/>
  <c r="C71" i="11"/>
  <c r="H71" i="11" s="1"/>
  <c r="C99" i="11"/>
  <c r="H99" i="11" s="1"/>
  <c r="C275" i="11"/>
  <c r="H275" i="11" s="1"/>
  <c r="C221" i="11"/>
  <c r="F221" i="11" s="1"/>
  <c r="C163" i="11"/>
  <c r="F163" i="11" s="1"/>
  <c r="C273" i="11"/>
  <c r="H273" i="11" s="1"/>
  <c r="C147" i="11"/>
  <c r="F147" i="11" s="1"/>
  <c r="C24" i="13"/>
  <c r="C115" i="13"/>
  <c r="C118" i="13"/>
  <c r="C12" i="13"/>
  <c r="C21" i="11"/>
  <c r="H21" i="11" s="1"/>
  <c r="C45" i="11"/>
  <c r="F45" i="11" s="1"/>
  <c r="C306" i="11"/>
  <c r="H306" i="11" s="1"/>
  <c r="C178" i="11"/>
  <c r="F178" i="11" s="1"/>
  <c r="C16" i="11"/>
  <c r="F16" i="11" s="1"/>
  <c r="C69" i="11"/>
  <c r="H69" i="11" s="1"/>
  <c r="C150" i="11"/>
  <c r="H150" i="11" s="1"/>
  <c r="C40" i="13"/>
  <c r="C66" i="13"/>
  <c r="C89" i="13"/>
  <c r="C32" i="13"/>
  <c r="C188" i="11"/>
  <c r="H188" i="11" s="1"/>
  <c r="C42" i="13"/>
  <c r="C205" i="11"/>
  <c r="H205" i="11" s="1"/>
  <c r="C36" i="11"/>
  <c r="F36" i="11" s="1"/>
  <c r="C140" i="11"/>
  <c r="F140" i="11" s="1"/>
  <c r="C294" i="11"/>
  <c r="H294" i="11" s="1"/>
  <c r="C112" i="13"/>
  <c r="C129" i="11"/>
  <c r="H129" i="11" s="1"/>
  <c r="C269" i="11"/>
  <c r="F269" i="11" s="1"/>
  <c r="C171" i="11"/>
  <c r="H171" i="11" s="1"/>
  <c r="C212" i="11"/>
  <c r="H212" i="11" s="1"/>
  <c r="C4" i="13"/>
  <c r="C75" i="13"/>
  <c r="C114" i="11"/>
  <c r="H114" i="11" s="1"/>
  <c r="C20" i="13"/>
  <c r="C300" i="11"/>
  <c r="F300" i="11" s="1"/>
  <c r="C75" i="11"/>
  <c r="F75" i="11" s="1"/>
  <c r="C103" i="11"/>
  <c r="H103" i="11" s="1"/>
  <c r="C131" i="11"/>
  <c r="H131" i="11" s="1"/>
  <c r="C229" i="11"/>
  <c r="H229" i="11" s="1"/>
  <c r="C191" i="11"/>
  <c r="H191" i="11" s="1"/>
  <c r="C175" i="11"/>
  <c r="F175" i="11" s="1"/>
  <c r="C103" i="13"/>
  <c r="C255" i="11"/>
  <c r="F255" i="11" s="1"/>
  <c r="C58" i="13"/>
  <c r="C67" i="13"/>
  <c r="C20" i="11"/>
  <c r="F20" i="11" s="1"/>
  <c r="C63" i="13"/>
  <c r="C88" i="11"/>
  <c r="H88" i="11" s="1"/>
  <c r="C91" i="13"/>
  <c r="C183" i="11"/>
  <c r="F183" i="11" s="1"/>
  <c r="C81" i="11"/>
  <c r="F81" i="11" s="1"/>
  <c r="C109" i="11"/>
  <c r="H109" i="11" s="1"/>
  <c r="C144" i="11"/>
  <c r="H144" i="11" s="1"/>
  <c r="C78" i="13"/>
  <c r="C289" i="11"/>
  <c r="F289" i="11" s="1"/>
  <c r="C283" i="11"/>
  <c r="H283" i="11" s="1"/>
  <c r="C95" i="13"/>
  <c r="C216" i="11"/>
  <c r="H216" i="11" s="1"/>
  <c r="C250" i="11"/>
  <c r="H250" i="11" s="1"/>
  <c r="C145" i="11"/>
  <c r="H145" i="11" s="1"/>
  <c r="C298" i="11"/>
  <c r="H298" i="11" s="1"/>
  <c r="E156" i="13"/>
  <c r="C276" i="13"/>
  <c r="C142" i="13"/>
  <c r="E22" i="13"/>
  <c r="C212" i="13"/>
  <c r="E92" i="13"/>
  <c r="C277" i="13"/>
  <c r="E157" i="13"/>
  <c r="C171" i="13"/>
  <c r="E51" i="13"/>
  <c r="C155" i="13"/>
  <c r="E35" i="13"/>
  <c r="C123" i="13"/>
  <c r="E3" i="13"/>
  <c r="E56" i="13"/>
  <c r="C176" i="13"/>
  <c r="C139" i="13"/>
  <c r="E19" i="13"/>
  <c r="C283" i="13"/>
  <c r="E163" i="13"/>
  <c r="C217" i="13"/>
  <c r="E97" i="13"/>
  <c r="J14" i="13"/>
  <c r="E26" i="13"/>
  <c r="C146" i="13"/>
  <c r="C129" i="13"/>
  <c r="E9" i="13"/>
  <c r="E36" i="13"/>
  <c r="C156" i="13"/>
  <c r="C278" i="11"/>
  <c r="L25" i="11"/>
  <c r="C205" i="13"/>
  <c r="E85" i="13"/>
  <c r="C265" i="13"/>
  <c r="E145" i="13"/>
  <c r="E98" i="13"/>
  <c r="C218" i="13"/>
  <c r="J20" i="13"/>
  <c r="C159" i="13"/>
  <c r="E39" i="13"/>
  <c r="C126" i="13"/>
  <c r="E6" i="13"/>
  <c r="C26" i="11"/>
  <c r="L4" i="11"/>
  <c r="C182" i="13"/>
  <c r="E62" i="13"/>
  <c r="J17" i="13"/>
  <c r="C147" i="13"/>
  <c r="E27" i="13"/>
  <c r="C290" i="13"/>
  <c r="E170" i="13"/>
  <c r="J26" i="13"/>
  <c r="L15" i="11"/>
  <c r="C158" i="11"/>
  <c r="E168" i="13"/>
  <c r="C288" i="13"/>
  <c r="H25" i="11"/>
  <c r="F25" i="11"/>
  <c r="C222" i="13"/>
  <c r="E102" i="13"/>
  <c r="C227" i="13"/>
  <c r="E107" i="13"/>
  <c r="E47" i="13"/>
  <c r="C167" i="13"/>
  <c r="C143" i="13"/>
  <c r="E23" i="13"/>
  <c r="E93" i="13"/>
  <c r="C213" i="13"/>
  <c r="C197" i="13"/>
  <c r="E77" i="13"/>
  <c r="E183" i="13"/>
  <c r="C303" i="13"/>
  <c r="C245" i="13"/>
  <c r="E125" i="13"/>
  <c r="C133" i="13"/>
  <c r="E13" i="13"/>
  <c r="E10" i="13"/>
  <c r="C130" i="13"/>
  <c r="L6" i="11"/>
  <c r="C50" i="11"/>
  <c r="H100" i="11"/>
  <c r="F100" i="11"/>
  <c r="J3" i="13"/>
  <c r="K3" i="13" s="1"/>
  <c r="C14" i="13"/>
  <c r="C38" i="13"/>
  <c r="J5" i="13"/>
  <c r="E137" i="13"/>
  <c r="C257" i="13"/>
  <c r="C151" i="11"/>
  <c r="C73" i="13"/>
  <c r="C258" i="11"/>
  <c r="C198" i="11"/>
  <c r="C304" i="13"/>
  <c r="E184" i="13"/>
  <c r="E60" i="13"/>
  <c r="C180" i="13"/>
  <c r="C96" i="11"/>
  <c r="C150" i="13"/>
  <c r="E30" i="13"/>
  <c r="C126" i="11"/>
  <c r="C226" i="13"/>
  <c r="E106" i="13"/>
  <c r="E83" i="13"/>
  <c r="C203" i="13"/>
  <c r="C38" i="11"/>
  <c r="L5" i="11"/>
  <c r="E116" i="13"/>
  <c r="C236" i="13"/>
  <c r="C127" i="11"/>
  <c r="C259" i="13"/>
  <c r="E139" i="13"/>
  <c r="C251" i="13"/>
  <c r="E131" i="13"/>
  <c r="C159" i="11"/>
  <c r="C45" i="13"/>
  <c r="E95" i="13"/>
  <c r="C215" i="13"/>
  <c r="C241" i="13"/>
  <c r="E121" i="13"/>
  <c r="C209" i="13"/>
  <c r="E89" i="13"/>
  <c r="C39" i="11"/>
  <c r="E135" i="13"/>
  <c r="C255" i="13"/>
  <c r="C144" i="13"/>
  <c r="E24" i="13"/>
  <c r="L7" i="11"/>
  <c r="C62" i="11"/>
  <c r="E4" i="13"/>
  <c r="C124" i="13"/>
  <c r="C152" i="13"/>
  <c r="E32" i="13"/>
  <c r="C17" i="13"/>
  <c r="F48" i="11"/>
  <c r="H48" i="11"/>
  <c r="C239" i="13"/>
  <c r="E119" i="13"/>
  <c r="C164" i="13"/>
  <c r="E44" i="13"/>
  <c r="C160" i="11"/>
  <c r="C307" i="11"/>
  <c r="C72" i="11"/>
  <c r="C27" i="11"/>
  <c r="C46" i="11"/>
  <c r="C76" i="13"/>
  <c r="E114" i="13"/>
  <c r="C234" i="13"/>
  <c r="E167" i="13"/>
  <c r="C287" i="13"/>
  <c r="C280" i="11"/>
  <c r="E18" i="13"/>
  <c r="C138" i="13"/>
  <c r="C178" i="13"/>
  <c r="E58" i="13"/>
  <c r="E28" i="13"/>
  <c r="C148" i="13"/>
  <c r="C295" i="13"/>
  <c r="E175" i="13"/>
  <c r="C243" i="13"/>
  <c r="E123" i="13"/>
  <c r="C175" i="13"/>
  <c r="E55" i="13"/>
  <c r="C271" i="13"/>
  <c r="E151" i="13"/>
  <c r="C7" i="13"/>
  <c r="E46" i="13"/>
  <c r="C166" i="13"/>
  <c r="C281" i="11"/>
  <c r="C293" i="13"/>
  <c r="E173" i="13"/>
  <c r="C49" i="11"/>
  <c r="C105" i="11"/>
  <c r="C240" i="13"/>
  <c r="E120" i="13"/>
  <c r="E181" i="13"/>
  <c r="C301" i="13"/>
  <c r="C190" i="11"/>
  <c r="E68" i="13"/>
  <c r="C188" i="13"/>
  <c r="C232" i="13"/>
  <c r="E112" i="13"/>
  <c r="C189" i="13"/>
  <c r="E69" i="13"/>
  <c r="C163" i="13"/>
  <c r="E43" i="13"/>
  <c r="C50" i="13"/>
  <c r="J6" i="13"/>
  <c r="C307" i="13"/>
  <c r="E187" i="13"/>
  <c r="C262" i="13"/>
  <c r="E142" i="13"/>
  <c r="E174" i="13"/>
  <c r="C294" i="13"/>
  <c r="C55" i="13"/>
  <c r="C172" i="13"/>
  <c r="E52" i="13"/>
  <c r="C149" i="11"/>
  <c r="C293" i="11"/>
  <c r="C86" i="13"/>
  <c r="J9" i="13"/>
  <c r="C167" i="11"/>
  <c r="C79" i="11"/>
  <c r="C246" i="13"/>
  <c r="E126" i="13"/>
  <c r="C214" i="11"/>
  <c r="E94" i="13"/>
  <c r="C214" i="13"/>
  <c r="E17" i="13"/>
  <c r="C137" i="13"/>
  <c r="C279" i="13"/>
  <c r="E159" i="13"/>
  <c r="C201" i="11"/>
  <c r="C302" i="13"/>
  <c r="J27" i="13"/>
  <c r="E182" i="13"/>
  <c r="C52" i="13"/>
  <c r="C88" i="13"/>
  <c r="C195" i="11"/>
  <c r="C33" i="13"/>
  <c r="C31" i="13"/>
  <c r="C44" i="11"/>
  <c r="C192" i="13"/>
  <c r="E72" i="13"/>
  <c r="C5" i="11"/>
  <c r="C11" i="11"/>
  <c r="C177" i="11"/>
  <c r="C211" i="13"/>
  <c r="E91" i="13"/>
  <c r="C53" i="11"/>
  <c r="C137" i="11"/>
  <c r="C288" i="11"/>
  <c r="C254" i="13"/>
  <c r="J23" i="13"/>
  <c r="E134" i="13"/>
  <c r="C308" i="11"/>
  <c r="E33" i="13"/>
  <c r="C153" i="13"/>
  <c r="E63" i="13"/>
  <c r="C183" i="13"/>
  <c r="C90" i="13"/>
  <c r="E25" i="13"/>
  <c r="C145" i="13"/>
  <c r="C92" i="13"/>
  <c r="C62" i="13"/>
  <c r="J7" i="13"/>
  <c r="C9" i="13"/>
  <c r="C42" i="11"/>
  <c r="C82" i="11"/>
  <c r="C199" i="13"/>
  <c r="E79" i="13"/>
  <c r="C120" i="11"/>
  <c r="C35" i="11"/>
  <c r="C196" i="11"/>
  <c r="C80" i="11"/>
  <c r="C102" i="11"/>
  <c r="C254" i="11"/>
  <c r="L23" i="11"/>
  <c r="C55" i="11"/>
  <c r="E144" i="13"/>
  <c r="C264" i="13"/>
  <c r="C242" i="11"/>
  <c r="L22" i="11"/>
  <c r="C157" i="11"/>
  <c r="C165" i="11"/>
  <c r="L11" i="11"/>
  <c r="C110" i="11"/>
  <c r="J25" i="13"/>
  <c r="C278" i="13"/>
  <c r="E158" i="13"/>
  <c r="C237" i="13"/>
  <c r="E117" i="13"/>
  <c r="C11" i="13"/>
  <c r="C282" i="13"/>
  <c r="E162" i="13"/>
  <c r="E14" i="13"/>
  <c r="C134" i="13"/>
  <c r="J13" i="13"/>
  <c r="C110" i="13"/>
  <c r="J11" i="13"/>
  <c r="C27" i="13"/>
  <c r="C57" i="13"/>
  <c r="C143" i="11"/>
  <c r="E105" i="13"/>
  <c r="C225" i="13"/>
  <c r="C128" i="11"/>
  <c r="C56" i="11"/>
  <c r="C199" i="11"/>
  <c r="C94" i="11"/>
  <c r="C235" i="11"/>
  <c r="C85" i="11"/>
  <c r="C113" i="11"/>
  <c r="C3" i="11"/>
  <c r="E124" i="13"/>
  <c r="C244" i="13"/>
  <c r="C172" i="11"/>
  <c r="C248" i="11"/>
  <c r="C272" i="11"/>
  <c r="J24" i="13"/>
  <c r="E146" i="13"/>
  <c r="C266" i="13"/>
  <c r="C296" i="13"/>
  <c r="E176" i="13"/>
  <c r="C29" i="11"/>
  <c r="C100" i="13"/>
  <c r="C17" i="11"/>
  <c r="C233" i="11"/>
  <c r="C285" i="13"/>
  <c r="E165" i="13"/>
  <c r="C177" i="13"/>
  <c r="E57" i="13"/>
  <c r="C18" i="13"/>
  <c r="C107" i="13"/>
  <c r="L17" i="11"/>
  <c r="C182" i="11"/>
  <c r="C19" i="11"/>
  <c r="E29" i="13"/>
  <c r="C149" i="13"/>
  <c r="E45" i="13"/>
  <c r="C165" i="13"/>
  <c r="C94" i="13"/>
  <c r="C105" i="13"/>
  <c r="C92" i="11"/>
  <c r="C249" i="11"/>
  <c r="C151" i="13"/>
  <c r="E31" i="13"/>
  <c r="C120" i="13"/>
  <c r="C124" i="11"/>
  <c r="C209" i="11"/>
  <c r="C108" i="11"/>
  <c r="C248" i="13"/>
  <c r="E128" i="13"/>
  <c r="C130" i="11"/>
  <c r="C169" i="13"/>
  <c r="E49" i="13"/>
  <c r="C282" i="11"/>
  <c r="C240" i="11"/>
  <c r="C59" i="11"/>
  <c r="C87" i="11"/>
  <c r="C115" i="11"/>
  <c r="C168" i="11"/>
  <c r="C12" i="11"/>
  <c r="E138" i="13"/>
  <c r="C258" i="13"/>
  <c r="C270" i="11"/>
  <c r="C185" i="11"/>
  <c r="C270" i="13"/>
  <c r="E150" i="13"/>
  <c r="C262" i="11"/>
  <c r="C263" i="13"/>
  <c r="E143" i="13"/>
  <c r="E101" i="13"/>
  <c r="C221" i="13"/>
  <c r="E188" i="13"/>
  <c r="C308" i="13"/>
  <c r="C280" i="13"/>
  <c r="E160" i="13"/>
  <c r="E180" i="13"/>
  <c r="C300" i="13"/>
  <c r="C44" i="13"/>
  <c r="C230" i="11"/>
  <c r="L21" i="11"/>
  <c r="C235" i="13"/>
  <c r="E115" i="13"/>
  <c r="L3" i="11"/>
  <c r="M3" i="11" s="1"/>
  <c r="C14" i="11"/>
  <c r="C299" i="13"/>
  <c r="E179" i="13"/>
  <c r="C302" i="11"/>
  <c r="L27" i="11"/>
  <c r="C190" i="13"/>
  <c r="E70" i="13"/>
  <c r="E88" i="13"/>
  <c r="C208" i="13"/>
  <c r="C306" i="13"/>
  <c r="E186" i="13"/>
  <c r="E81" i="13"/>
  <c r="C201" i="13"/>
  <c r="C36" i="13"/>
  <c r="C16" i="13"/>
  <c r="C224" i="11"/>
  <c r="E99" i="13"/>
  <c r="C219" i="13"/>
  <c r="C157" i="13"/>
  <c r="E37" i="13"/>
  <c r="C22" i="11"/>
  <c r="C71" i="13"/>
  <c r="C260" i="11"/>
  <c r="C101" i="11"/>
  <c r="C226" i="11"/>
  <c r="C287" i="11"/>
  <c r="C162" i="11"/>
  <c r="E129" i="13"/>
  <c r="C249" i="13"/>
  <c r="C275" i="13"/>
  <c r="E155" i="13"/>
  <c r="E154" i="13"/>
  <c r="C274" i="13"/>
  <c r="C47" i="11"/>
  <c r="C301" i="11"/>
  <c r="C232" i="11"/>
  <c r="L13" i="11"/>
  <c r="C134" i="11"/>
  <c r="C6" i="13"/>
  <c r="E48" i="13"/>
  <c r="C168" i="13"/>
  <c r="C25" i="13"/>
  <c r="C170" i="11"/>
  <c r="L16" i="11"/>
  <c r="C23" i="13"/>
  <c r="C187" i="11"/>
  <c r="C297" i="13"/>
  <c r="E177" i="13"/>
  <c r="L10" i="11"/>
  <c r="C98" i="11"/>
  <c r="C303" i="11"/>
  <c r="C77" i="11"/>
  <c r="C200" i="13"/>
  <c r="E80" i="13"/>
  <c r="C3" i="13"/>
  <c r="C80" i="13"/>
  <c r="C247" i="13"/>
  <c r="E127" i="13"/>
  <c r="C30" i="13"/>
  <c r="C70" i="11"/>
  <c r="C13" i="13"/>
  <c r="E66" i="13"/>
  <c r="C186" i="13"/>
  <c r="H52" i="11"/>
  <c r="F52" i="11"/>
  <c r="C74" i="11"/>
  <c r="L8" i="11"/>
  <c r="C51" i="11"/>
  <c r="C135" i="11"/>
  <c r="C265" i="11"/>
  <c r="C15" i="11"/>
  <c r="C206" i="11"/>
  <c r="L19" i="11"/>
  <c r="C170" i="13"/>
  <c r="E50" i="13"/>
  <c r="J16" i="13"/>
  <c r="C194" i="11"/>
  <c r="L18" i="11"/>
  <c r="C87" i="13"/>
  <c r="C269" i="13"/>
  <c r="E149" i="13"/>
  <c r="C185" i="13"/>
  <c r="E65" i="13"/>
  <c r="C305" i="11"/>
  <c r="C191" i="13"/>
  <c r="E71" i="13"/>
  <c r="C66" i="11"/>
  <c r="C252" i="13"/>
  <c r="E132" i="13"/>
  <c r="C228" i="11"/>
  <c r="C228" i="13"/>
  <c r="E108" i="13"/>
  <c r="C220" i="11"/>
  <c r="C141" i="13"/>
  <c r="E21" i="13"/>
  <c r="C68" i="11"/>
  <c r="C218" i="11"/>
  <c r="L20" i="11"/>
  <c r="C34" i="11"/>
  <c r="E172" i="13"/>
  <c r="C292" i="13"/>
  <c r="E73" i="13"/>
  <c r="C193" i="13"/>
  <c r="C77" i="13"/>
  <c r="C47" i="13"/>
  <c r="C34" i="13"/>
  <c r="C246" i="11"/>
  <c r="C74" i="13"/>
  <c r="J8" i="13"/>
  <c r="E96" i="13"/>
  <c r="C216" i="13"/>
  <c r="C223" i="13"/>
  <c r="E103" i="13"/>
  <c r="C96" i="13"/>
  <c r="C83" i="11"/>
  <c r="C139" i="11"/>
  <c r="E110" i="13"/>
  <c r="C230" i="13"/>
  <c r="J21" i="13"/>
  <c r="C242" i="13"/>
  <c r="E122" i="13"/>
  <c r="J22" i="13"/>
  <c r="C194" i="13"/>
  <c r="J18" i="13"/>
  <c r="E74" i="13"/>
  <c r="C48" i="13"/>
  <c r="C84" i="11"/>
  <c r="E40" i="13"/>
  <c r="C160" i="13"/>
  <c r="E84" i="13"/>
  <c r="C204" i="13"/>
  <c r="C84" i="13"/>
  <c r="L9" i="11"/>
  <c r="C86" i="11"/>
  <c r="C60" i="13"/>
  <c r="C274" i="11"/>
  <c r="C82" i="13"/>
  <c r="C224" i="13"/>
  <c r="E104" i="13"/>
  <c r="C229" i="13"/>
  <c r="E109" i="13"/>
  <c r="C268" i="11"/>
  <c r="C57" i="11"/>
  <c r="C146" i="11"/>
  <c r="L14" i="11"/>
  <c r="C256" i="11"/>
  <c r="E136" i="13"/>
  <c r="C256" i="13"/>
  <c r="C253" i="13"/>
  <c r="E133" i="13"/>
  <c r="C141" i="11"/>
  <c r="C238" i="13"/>
  <c r="E118" i="13"/>
  <c r="C299" i="11"/>
  <c r="C106" i="11"/>
  <c r="C9" i="11"/>
  <c r="C140" i="13"/>
  <c r="E20" i="13"/>
  <c r="C23" i="11"/>
  <c r="C241" i="11"/>
  <c r="C6" i="11"/>
  <c r="C289" i="13"/>
  <c r="E169" i="13"/>
  <c r="C39" i="13"/>
  <c r="C113" i="13"/>
  <c r="F285" i="11"/>
  <c r="H285" i="11"/>
  <c r="C40" i="11"/>
  <c r="E61" i="13"/>
  <c r="C181" i="13"/>
  <c r="C196" i="13"/>
  <c r="E76" i="13"/>
  <c r="C108" i="13"/>
  <c r="C64" i="13"/>
  <c r="C131" i="13"/>
  <c r="E11" i="13"/>
  <c r="C192" i="11"/>
  <c r="C69" i="13"/>
  <c r="F277" i="11"/>
  <c r="H277" i="11"/>
  <c r="C281" i="13"/>
  <c r="E161" i="13"/>
  <c r="E42" i="13"/>
  <c r="C162" i="13"/>
  <c r="C210" i="11"/>
  <c r="C128" i="13"/>
  <c r="E8" i="13"/>
  <c r="C132" i="11"/>
  <c r="C260" i="13"/>
  <c r="E140" i="13"/>
  <c r="C215" i="11"/>
  <c r="L12" i="11"/>
  <c r="C122" i="11"/>
  <c r="C261" i="13"/>
  <c r="E141" i="13"/>
  <c r="C155" i="11"/>
  <c r="E54" i="13"/>
  <c r="C174" i="13"/>
  <c r="C297" i="11"/>
  <c r="C243" i="11"/>
  <c r="C61" i="11"/>
  <c r="C89" i="11"/>
  <c r="C117" i="11"/>
  <c r="C173" i="11"/>
  <c r="C30" i="11"/>
  <c r="E152" i="13"/>
  <c r="C272" i="13"/>
  <c r="C284" i="11"/>
  <c r="C203" i="11"/>
  <c r="C284" i="13"/>
  <c r="E164" i="13"/>
  <c r="C276" i="11"/>
  <c r="E87" i="13"/>
  <c r="C207" i="13"/>
  <c r="C184" i="13"/>
  <c r="E64" i="13"/>
  <c r="E78" i="13"/>
  <c r="C198" i="13"/>
  <c r="C195" i="13"/>
  <c r="E75" i="13"/>
  <c r="C231" i="13"/>
  <c r="E111" i="13"/>
  <c r="C305" i="13"/>
  <c r="E185" i="13"/>
  <c r="C206" i="13"/>
  <c r="E86" i="13"/>
  <c r="J19" i="13"/>
  <c r="C154" i="13"/>
  <c r="E34" i="13"/>
  <c r="C250" i="13"/>
  <c r="E130" i="13"/>
  <c r="C98" i="13"/>
  <c r="J10" i="13"/>
  <c r="C264" i="11"/>
  <c r="E153" i="13"/>
  <c r="C273" i="13"/>
  <c r="C117" i="13"/>
  <c r="C122" i="13"/>
  <c r="J12" i="13"/>
  <c r="M2" i="13" s="1"/>
  <c r="C233" i="13"/>
  <c r="E113" i="13"/>
  <c r="J15" i="13"/>
  <c r="E38" i="13"/>
  <c r="C158" i="13"/>
  <c r="C26" i="13"/>
  <c r="J4" i="13"/>
  <c r="C132" i="13"/>
  <c r="E12" i="13"/>
  <c r="E100" i="13"/>
  <c r="C220" i="13"/>
  <c r="E41" i="13"/>
  <c r="C161" i="13"/>
  <c r="E82" i="13"/>
  <c r="C202" i="13"/>
  <c r="C148" i="11"/>
  <c r="C22" i="13"/>
  <c r="C104" i="11"/>
  <c r="C76" i="11"/>
  <c r="C125" i="13"/>
  <c r="E5" i="13"/>
  <c r="C152" i="11"/>
  <c r="C187" i="13"/>
  <c r="E67" i="13"/>
  <c r="E90" i="13"/>
  <c r="C210" i="13"/>
  <c r="C119" i="13"/>
  <c r="C127" i="13"/>
  <c r="E7" i="13"/>
  <c r="E15" i="13"/>
  <c r="C135" i="13"/>
  <c r="C295" i="11"/>
  <c r="E171" i="13"/>
  <c r="C291" i="13"/>
  <c r="E53" i="13"/>
  <c r="C173" i="13"/>
  <c r="C136" i="13"/>
  <c r="E16" i="13"/>
  <c r="C164" i="11"/>
  <c r="C268" i="13"/>
  <c r="E148" i="13"/>
  <c r="C136" i="11"/>
  <c r="C267" i="13"/>
  <c r="E147" i="13"/>
  <c r="C180" i="11"/>
  <c r="C179" i="13"/>
  <c r="E59" i="13"/>
  <c r="C266" i="11"/>
  <c r="L24" i="11"/>
  <c r="C63" i="11"/>
  <c r="C91" i="11"/>
  <c r="C119" i="11"/>
  <c r="C208" i="11"/>
  <c r="C37" i="11"/>
  <c r="E166" i="13"/>
  <c r="C286" i="13"/>
  <c r="C217" i="11"/>
  <c r="E178" i="13"/>
  <c r="C298" i="13"/>
  <c r="C290" i="11"/>
  <c r="L26" i="11"/>
  <c r="W257" i="8"/>
  <c r="W40" i="8"/>
  <c r="W102" i="8"/>
  <c r="W67" i="8"/>
  <c r="W140" i="8"/>
  <c r="W24" i="8"/>
  <c r="W250" i="8"/>
  <c r="W51" i="8"/>
  <c r="W200" i="8"/>
  <c r="W66" i="8"/>
  <c r="W42" i="8"/>
  <c r="W65" i="8"/>
  <c r="W278" i="8"/>
  <c r="W50" i="8"/>
  <c r="W96" i="8"/>
  <c r="W182" i="8"/>
  <c r="W10" i="8"/>
  <c r="W171" i="8"/>
  <c r="W277" i="8"/>
  <c r="W153" i="8"/>
  <c r="W301" i="8"/>
  <c r="W146" i="8"/>
  <c r="W191" i="8"/>
  <c r="W288" i="8"/>
  <c r="W34" i="8"/>
  <c r="W80" i="8"/>
  <c r="W94" i="8"/>
  <c r="W204" i="8"/>
  <c r="W36" i="8"/>
  <c r="W70" i="8"/>
  <c r="W88" i="8"/>
  <c r="W89" i="8"/>
  <c r="W99" i="8"/>
  <c r="W154" i="8"/>
  <c r="W180" i="8"/>
  <c r="W13" i="8"/>
  <c r="W46" i="8"/>
  <c r="W56" i="8"/>
  <c r="W187" i="8"/>
  <c r="W271" i="8"/>
  <c r="W43" i="8"/>
  <c r="W35" i="8"/>
  <c r="W127" i="8"/>
  <c r="W230" i="8"/>
  <c r="W6" i="8"/>
  <c r="W23" i="8"/>
  <c r="W68" i="8"/>
  <c r="W104" i="8"/>
  <c r="W109" i="8"/>
  <c r="W142" i="8"/>
  <c r="W30" i="8"/>
  <c r="W69" i="8"/>
  <c r="W197" i="8"/>
  <c r="W236" i="8"/>
  <c r="W210" i="8"/>
  <c r="W47" i="8"/>
  <c r="W60" i="8"/>
  <c r="W112" i="8"/>
  <c r="W20" i="8"/>
  <c r="W9" i="8"/>
  <c r="W27" i="8"/>
  <c r="W55" i="8"/>
  <c r="W97" i="8"/>
  <c r="W100" i="8"/>
  <c r="W158" i="8"/>
  <c r="W79" i="8"/>
  <c r="W231" i="8"/>
  <c r="W275" i="8"/>
  <c r="W12" i="8"/>
  <c r="W22" i="8"/>
  <c r="W54" i="8"/>
  <c r="W118" i="8"/>
  <c r="W178" i="8"/>
  <c r="W213" i="8"/>
  <c r="W125" i="8"/>
  <c r="W131" i="8"/>
  <c r="W163" i="8"/>
  <c r="W39" i="8"/>
  <c r="W11" i="8"/>
  <c r="W81" i="8"/>
  <c r="W95" i="8"/>
  <c r="W98" i="8"/>
  <c r="W130" i="8"/>
  <c r="W209" i="8"/>
  <c r="W265" i="8"/>
  <c r="W14" i="8"/>
  <c r="W15" i="8"/>
  <c r="W49" i="8"/>
  <c r="W76" i="8"/>
  <c r="W137" i="8"/>
  <c r="W160" i="8"/>
  <c r="W206" i="8"/>
  <c r="W220" i="8"/>
  <c r="W245" i="8"/>
  <c r="W264" i="8"/>
  <c r="W114" i="8"/>
  <c r="W205" i="8"/>
  <c r="W233" i="8"/>
  <c r="W84" i="8"/>
  <c r="W91" i="8"/>
  <c r="W136" i="8"/>
  <c r="W150" i="8"/>
  <c r="W175" i="8"/>
  <c r="W181" i="8"/>
  <c r="W18" i="8"/>
  <c r="W25" i="8"/>
  <c r="W48" i="8"/>
  <c r="W82" i="8"/>
  <c r="W92" i="8"/>
  <c r="W108" i="8"/>
  <c r="W16" i="8"/>
  <c r="W41" i="8"/>
  <c r="W57" i="8"/>
  <c r="W71" i="8"/>
  <c r="W116" i="8"/>
  <c r="W152" i="8"/>
  <c r="W159" i="8"/>
  <c r="W8" i="8"/>
  <c r="W33" i="8"/>
  <c r="W37" i="8"/>
  <c r="W58" i="8"/>
  <c r="W62" i="8"/>
  <c r="W123" i="8"/>
  <c r="W132" i="8"/>
  <c r="W166" i="8"/>
  <c r="W256" i="8"/>
  <c r="W282" i="8"/>
  <c r="W139" i="8"/>
  <c r="W29" i="8"/>
  <c r="W53" i="8"/>
  <c r="W75" i="8"/>
  <c r="W113" i="8"/>
  <c r="W138" i="8"/>
  <c r="W147" i="8"/>
  <c r="W155" i="8"/>
  <c r="W164" i="8"/>
  <c r="W186" i="8"/>
  <c r="W234" i="8"/>
  <c r="W241" i="8"/>
  <c r="W242" i="8"/>
  <c r="W254" i="8"/>
  <c r="W61" i="8"/>
  <c r="W63" i="8"/>
  <c r="W74" i="8"/>
  <c r="W77" i="8"/>
  <c r="W107" i="8"/>
  <c r="W111" i="8"/>
  <c r="W122" i="8"/>
  <c r="W156" i="8"/>
  <c r="W157" i="8"/>
  <c r="W232" i="8"/>
  <c r="W292" i="8"/>
  <c r="W177" i="8"/>
  <c r="W190" i="8"/>
  <c r="W195" i="8"/>
  <c r="W281" i="8"/>
  <c r="W120" i="8"/>
  <c r="W199" i="8"/>
  <c r="W268" i="8"/>
  <c r="W7" i="8"/>
  <c r="W21" i="8"/>
  <c r="W32" i="8"/>
  <c r="W64" i="8"/>
  <c r="W83" i="8"/>
  <c r="W93" i="8"/>
  <c r="W183" i="8"/>
  <c r="W198" i="8"/>
  <c r="W28" i="8"/>
  <c r="W38" i="8"/>
  <c r="W86" i="8"/>
  <c r="W90" i="8"/>
  <c r="W110" i="8"/>
  <c r="W124" i="8"/>
  <c r="W133" i="8"/>
  <c r="W149" i="8"/>
  <c r="W162" i="8"/>
  <c r="W215" i="8"/>
  <c r="W238" i="8"/>
  <c r="W258" i="8"/>
  <c r="W262" i="8"/>
  <c r="W72" i="8"/>
  <c r="W85" i="8"/>
  <c r="W103" i="8"/>
  <c r="W105" i="8"/>
  <c r="W219" i="8"/>
  <c r="W226" i="8"/>
  <c r="W244" i="8"/>
  <c r="W252" i="8"/>
  <c r="W289" i="8"/>
  <c r="W212" i="8"/>
  <c r="W222" i="8"/>
  <c r="W251" i="8"/>
  <c r="W19" i="8"/>
  <c r="W26" i="8"/>
  <c r="W44" i="8"/>
  <c r="W52" i="8"/>
  <c r="W78" i="8"/>
  <c r="W106" i="8"/>
  <c r="W119" i="8"/>
  <c r="W121" i="8"/>
  <c r="W168" i="8"/>
  <c r="W169" i="8"/>
  <c r="W173" i="8"/>
  <c r="W185" i="8"/>
  <c r="W188" i="8"/>
  <c r="W189" i="8"/>
  <c r="W201" i="8"/>
  <c r="W202" i="8"/>
  <c r="W217" i="8"/>
  <c r="W224" i="8"/>
  <c r="W240" i="8"/>
  <c r="W279" i="8"/>
  <c r="W297" i="8"/>
  <c r="W300" i="8"/>
  <c r="W260" i="8"/>
  <c r="W261" i="8"/>
  <c r="W290" i="8"/>
  <c r="W308" i="8"/>
  <c r="W310" i="8"/>
  <c r="W270" i="8"/>
  <c r="W128" i="8"/>
  <c r="W141" i="8"/>
  <c r="W161" i="8"/>
  <c r="W176" i="8"/>
  <c r="W192" i="8"/>
  <c r="W214" i="8"/>
  <c r="W216" i="8"/>
  <c r="W225" i="8"/>
  <c r="W227" i="8"/>
  <c r="W237" i="8"/>
  <c r="W273" i="8"/>
  <c r="W295" i="8"/>
  <c r="W117" i="8"/>
  <c r="W134" i="8"/>
  <c r="W145" i="8"/>
  <c r="W148" i="8"/>
  <c r="W151" i="8"/>
  <c r="W172" i="8"/>
  <c r="W174" i="8"/>
  <c r="W218" i="8"/>
  <c r="W223" i="8"/>
  <c r="W253" i="8"/>
  <c r="W272" i="8"/>
  <c r="W283" i="8"/>
  <c r="W294" i="8"/>
  <c r="W305" i="8"/>
  <c r="W126" i="8"/>
  <c r="W135" i="8"/>
  <c r="W144" i="8"/>
  <c r="W167" i="8"/>
  <c r="W184" i="8"/>
  <c r="W194" i="8"/>
  <c r="W208" i="8"/>
  <c r="W211" i="8"/>
  <c r="W228" i="8"/>
  <c r="W243" i="8"/>
  <c r="W248" i="8"/>
  <c r="W263" i="8"/>
  <c r="W287" i="8"/>
  <c r="W293" i="8"/>
  <c r="W303" i="8"/>
  <c r="W306" i="8"/>
  <c r="W311" i="8"/>
  <c r="W239" i="8"/>
  <c r="W247" i="8"/>
  <c r="W259" i="8"/>
  <c r="W266" i="8"/>
  <c r="W304" i="8"/>
  <c r="W17" i="8"/>
  <c r="W31" i="8"/>
  <c r="W45" i="8"/>
  <c r="W59" i="8"/>
  <c r="W73" i="8"/>
  <c r="W87" i="8"/>
  <c r="W101" i="8"/>
  <c r="W115" i="8"/>
  <c r="W129" i="8"/>
  <c r="W143" i="8"/>
  <c r="W170" i="8"/>
  <c r="W196" i="8"/>
  <c r="W203" i="8"/>
  <c r="W229" i="8"/>
  <c r="W246" i="8"/>
  <c r="W255" i="8"/>
  <c r="W269" i="8"/>
  <c r="W274" i="8"/>
  <c r="W284" i="8"/>
  <c r="W286" i="8"/>
  <c r="W307" i="8"/>
  <c r="W165" i="8"/>
  <c r="W179" i="8"/>
  <c r="W193" i="8"/>
  <c r="W207" i="8"/>
  <c r="W221" i="8"/>
  <c r="W235" i="8"/>
  <c r="W249" i="8"/>
  <c r="W296" i="8"/>
  <c r="W267" i="8"/>
  <c r="W280" i="8"/>
  <c r="W291" i="8"/>
  <c r="W298" i="8"/>
  <c r="W312" i="8"/>
  <c r="W276" i="8"/>
  <c r="W302" i="8"/>
  <c r="W309" i="8"/>
  <c r="W285" i="8"/>
  <c r="W299" i="8"/>
  <c r="AN5" i="8" a="1"/>
  <c r="AN125" i="8"/>
  <c r="AN139" i="8"/>
  <c r="AN31" i="8"/>
  <c r="AN44" i="8"/>
  <c r="AN120" i="8"/>
  <c r="AN262" i="8"/>
  <c r="AN19" i="8"/>
  <c r="AN219" i="8"/>
  <c r="AN22" i="8"/>
  <c r="AN66" i="8"/>
  <c r="AN92" i="8"/>
  <c r="AN57" i="8"/>
  <c r="AN192" i="8"/>
  <c r="AN25" i="8"/>
  <c r="AN199" i="8"/>
  <c r="AN9" i="8"/>
  <c r="AN222" i="8"/>
  <c r="AN173" i="8"/>
  <c r="AN101" i="8"/>
  <c r="AN152" i="8"/>
  <c r="AN209" i="8"/>
  <c r="AN195" i="8"/>
  <c r="AN241" i="8"/>
  <c r="AN244" i="8"/>
  <c r="AN51" i="8"/>
  <c r="AN60" i="8"/>
  <c r="AN191" i="8"/>
  <c r="AN278" i="8"/>
  <c r="AN81" i="8"/>
  <c r="AN83" i="8"/>
  <c r="AN87" i="8"/>
  <c r="AN12" i="8"/>
  <c r="AN82" i="8"/>
  <c r="AN134" i="8"/>
  <c r="AN249" i="8"/>
  <c r="AN59" i="8"/>
  <c r="AN208" i="8"/>
  <c r="AN13" i="8"/>
  <c r="AN36" i="8"/>
  <c r="AN201" i="8"/>
  <c r="AN271" i="8"/>
  <c r="AN39" i="8"/>
  <c r="AN48" i="8"/>
  <c r="AN62" i="8"/>
  <c r="AN179" i="8"/>
  <c r="AN309" i="8"/>
  <c r="AN147" i="8"/>
  <c r="AN186" i="8"/>
  <c r="AN132" i="8"/>
  <c r="AN188" i="8"/>
  <c r="AN281" i="8"/>
  <c r="AN90" i="8"/>
  <c r="AN124" i="8"/>
  <c r="AN234" i="8"/>
  <c r="AN15" i="8"/>
  <c r="AN116" i="8"/>
  <c r="AN131" i="8"/>
  <c r="AN135" i="8"/>
  <c r="AN184" i="8"/>
  <c r="AN24" i="8"/>
  <c r="AN43" i="8"/>
  <c r="AN47" i="8"/>
  <c r="AN71" i="8"/>
  <c r="AN89" i="8"/>
  <c r="AN99" i="8"/>
  <c r="AN144" i="8"/>
  <c r="AN157" i="8"/>
  <c r="AN221" i="8"/>
  <c r="AN283" i="8"/>
  <c r="AN46" i="8"/>
  <c r="AN91" i="8"/>
  <c r="AN104" i="8"/>
  <c r="AN117" i="8"/>
  <c r="AN159" i="8"/>
  <c r="AN7" i="8"/>
  <c r="AN77" i="8"/>
  <c r="AN23" i="8"/>
  <c r="AN35" i="8"/>
  <c r="AN55" i="8"/>
  <c r="AN212" i="8"/>
  <c r="AN306" i="8"/>
  <c r="AN6" i="8"/>
  <c r="AN10" i="8"/>
  <c r="AN40" i="8"/>
  <c r="AN50" i="8"/>
  <c r="AN123" i="8"/>
  <c r="AN166" i="8"/>
  <c r="AN175" i="8"/>
  <c r="AN178" i="8"/>
  <c r="AN228" i="8"/>
  <c r="AN164" i="8"/>
  <c r="AN185" i="8"/>
  <c r="AN231" i="8"/>
  <c r="AN16" i="8"/>
  <c r="AN58" i="8"/>
  <c r="AN107" i="8"/>
  <c r="AN111" i="8"/>
  <c r="AN156" i="8"/>
  <c r="AN168" i="8"/>
  <c r="AN189" i="8"/>
  <c r="AN29" i="8"/>
  <c r="AN33" i="8"/>
  <c r="AN37" i="8"/>
  <c r="AN119" i="8"/>
  <c r="AN130" i="8"/>
  <c r="AN146" i="8"/>
  <c r="AN149" i="8"/>
  <c r="AN237" i="8"/>
  <c r="AN272" i="8"/>
  <c r="AN8" i="8"/>
  <c r="AN21" i="8"/>
  <c r="AN38" i="8"/>
  <c r="AN64" i="8"/>
  <c r="AN73" i="8"/>
  <c r="AN94" i="8"/>
  <c r="AN137" i="8"/>
  <c r="AN160" i="8"/>
  <c r="AN167" i="8"/>
  <c r="AN34" i="8"/>
  <c r="AN54" i="8"/>
  <c r="AN74" i="8"/>
  <c r="AN97" i="8"/>
  <c r="AN100" i="8"/>
  <c r="AN106" i="8"/>
  <c r="AN109" i="8"/>
  <c r="AN122" i="8"/>
  <c r="AN133" i="8"/>
  <c r="AN183" i="8"/>
  <c r="AN200" i="8"/>
  <c r="AN11" i="8"/>
  <c r="AN26" i="8"/>
  <c r="AN30" i="8"/>
  <c r="AN63" i="8"/>
  <c r="AN67" i="8"/>
  <c r="AN95" i="8"/>
  <c r="AN142" i="8"/>
  <c r="AN177" i="8"/>
  <c r="AN203" i="8"/>
  <c r="AN295" i="8"/>
  <c r="AN18" i="8"/>
  <c r="AN61" i="8"/>
  <c r="AN69" i="8"/>
  <c r="AN206" i="8"/>
  <c r="AN210" i="8"/>
  <c r="AN238" i="8"/>
  <c r="AN113" i="8"/>
  <c r="AN151" i="8"/>
  <c r="AN155" i="8"/>
  <c r="AN181" i="8"/>
  <c r="AN182" i="8"/>
  <c r="AN229" i="8"/>
  <c r="AN245" i="8"/>
  <c r="AN293" i="8"/>
  <c r="AN170" i="8"/>
  <c r="AN187" i="8"/>
  <c r="AN252" i="8"/>
  <c r="AN290" i="8"/>
  <c r="AN17" i="8"/>
  <c r="AN32" i="8"/>
  <c r="AN75" i="8"/>
  <c r="AN78" i="8"/>
  <c r="AN80" i="8"/>
  <c r="AN96" i="8"/>
  <c r="AN108" i="8"/>
  <c r="AN114" i="8"/>
  <c r="AN169" i="8"/>
  <c r="AN236" i="8"/>
  <c r="AN41" i="8"/>
  <c r="AN49" i="8"/>
  <c r="AN52" i="8"/>
  <c r="AN76" i="8"/>
  <c r="AN86" i="8"/>
  <c r="AN93" i="8"/>
  <c r="AN110" i="8"/>
  <c r="AN115" i="8"/>
  <c r="AN150" i="8"/>
  <c r="AN202" i="8"/>
  <c r="AN233" i="8"/>
  <c r="AN251" i="8"/>
  <c r="AN261" i="8"/>
  <c r="AN213" i="8"/>
  <c r="AN257" i="8"/>
  <c r="AN279" i="8"/>
  <c r="AN65" i="8"/>
  <c r="AN68" i="8"/>
  <c r="AN72" i="8"/>
  <c r="AN85" i="8"/>
  <c r="AN103" i="8"/>
  <c r="AN105" i="8"/>
  <c r="AN118" i="8"/>
  <c r="AN158" i="8"/>
  <c r="AN165" i="8"/>
  <c r="AN196" i="8"/>
  <c r="AN207" i="8"/>
  <c r="AN211" i="8"/>
  <c r="AN193" i="8"/>
  <c r="AN217" i="8"/>
  <c r="AN224" i="8"/>
  <c r="AN235" i="8"/>
  <c r="AN242" i="8"/>
  <c r="AN260" i="8"/>
  <c r="AN20" i="8"/>
  <c r="AN27" i="8"/>
  <c r="AN45" i="8"/>
  <c r="AN53" i="8"/>
  <c r="AN79" i="8"/>
  <c r="AN88" i="8"/>
  <c r="AN129" i="8"/>
  <c r="AN143" i="8"/>
  <c r="AN148" i="8"/>
  <c r="AN153" i="8"/>
  <c r="AN161" i="8"/>
  <c r="AN226" i="8"/>
  <c r="AN254" i="8"/>
  <c r="AN255" i="8"/>
  <c r="AN280" i="8"/>
  <c r="AN258" i="8"/>
  <c r="AN265" i="8"/>
  <c r="AN275" i="8"/>
  <c r="AN215" i="8"/>
  <c r="AN239" i="8"/>
  <c r="AN267" i="8"/>
  <c r="AN284" i="8"/>
  <c r="AN285" i="8"/>
  <c r="AN287" i="8"/>
  <c r="AN302" i="8"/>
  <c r="AN304" i="8"/>
  <c r="AN121" i="8"/>
  <c r="AN128" i="8"/>
  <c r="AN138" i="8"/>
  <c r="AN141" i="8"/>
  <c r="AN194" i="8"/>
  <c r="AN214" i="8"/>
  <c r="AN216" i="8"/>
  <c r="AN225" i="8"/>
  <c r="AN227" i="8"/>
  <c r="AN253" i="8"/>
  <c r="AN263" i="8"/>
  <c r="AN268" i="8"/>
  <c r="AN292" i="8"/>
  <c r="AN300" i="8"/>
  <c r="AN308" i="8"/>
  <c r="AN102" i="8"/>
  <c r="AN145" i="8"/>
  <c r="AN163" i="8"/>
  <c r="AN172" i="8"/>
  <c r="AN174" i="8"/>
  <c r="AN205" i="8"/>
  <c r="AN220" i="8"/>
  <c r="AN250" i="8"/>
  <c r="AN127" i="8"/>
  <c r="AN136" i="8"/>
  <c r="AN198" i="8"/>
  <c r="AN243" i="8"/>
  <c r="AN269" i="8"/>
  <c r="AN288" i="8"/>
  <c r="AN291" i="8"/>
  <c r="AN301" i="8"/>
  <c r="AN240" i="8"/>
  <c r="AN248" i="8"/>
  <c r="AN266" i="8"/>
  <c r="AN274" i="8"/>
  <c r="AN276" i="8"/>
  <c r="AN299" i="8"/>
  <c r="AN307" i="8"/>
  <c r="AN14" i="8"/>
  <c r="AN28" i="8"/>
  <c r="AN42" i="8"/>
  <c r="AN56" i="8"/>
  <c r="AN70" i="8"/>
  <c r="AN84" i="8"/>
  <c r="AN98" i="8"/>
  <c r="AN112" i="8"/>
  <c r="AN126" i="8"/>
  <c r="AN140" i="8"/>
  <c r="AN154" i="8"/>
  <c r="AN171" i="8"/>
  <c r="AN180" i="8"/>
  <c r="AN197" i="8"/>
  <c r="AN223" i="8"/>
  <c r="AN230" i="8"/>
  <c r="AN247" i="8"/>
  <c r="AN256" i="8"/>
  <c r="AN259" i="8"/>
  <c r="AN289" i="8"/>
  <c r="AN294" i="8"/>
  <c r="AN297" i="8"/>
  <c r="AN162" i="8"/>
  <c r="AN176" i="8"/>
  <c r="AN190" i="8"/>
  <c r="AN204" i="8"/>
  <c r="AN218" i="8"/>
  <c r="AN232" i="8"/>
  <c r="AN246" i="8"/>
  <c r="AN270" i="8"/>
  <c r="AN277" i="8"/>
  <c r="AN311" i="8"/>
  <c r="AN264" i="8"/>
  <c r="AN298" i="8"/>
  <c r="AN305" i="8"/>
  <c r="AN312" i="8"/>
  <c r="AN273" i="8"/>
  <c r="AN286" i="8"/>
  <c r="AN303" i="8"/>
  <c r="AN282" i="8"/>
  <c r="AN296" i="8"/>
  <c r="AN310" i="8"/>
  <c r="W5" i="8" a="1"/>
  <c r="W5" i="8" l="1"/>
  <c r="AN5" i="8"/>
  <c r="AO2" i="8"/>
  <c r="AO4" i="8" s="1"/>
  <c r="AO3" i="8"/>
  <c r="AP1" i="8"/>
  <c r="Y1" i="8"/>
  <c r="X3" i="8"/>
  <c r="X2" i="8"/>
  <c r="X4" i="8" s="1"/>
  <c r="K4" i="13"/>
  <c r="F238" i="11"/>
  <c r="K6" i="13"/>
  <c r="F90" i="11"/>
  <c r="M3" i="13"/>
  <c r="M17" i="13"/>
  <c r="H181" i="11"/>
  <c r="M11" i="13"/>
  <c r="M5" i="13"/>
  <c r="M15" i="13"/>
  <c r="M12" i="13"/>
  <c r="M14" i="13"/>
  <c r="M16" i="13"/>
  <c r="M10" i="13"/>
  <c r="M6" i="13"/>
  <c r="M9" i="13"/>
  <c r="M7" i="13"/>
  <c r="M4" i="13"/>
  <c r="M8" i="13"/>
  <c r="M13" i="13"/>
  <c r="H116" i="11"/>
  <c r="H176" i="11"/>
  <c r="F118" i="11"/>
  <c r="F236" i="11"/>
  <c r="H142" i="11"/>
  <c r="H112" i="11"/>
  <c r="S4" i="13"/>
  <c r="F223" i="11"/>
  <c r="H111" i="11"/>
  <c r="H10" i="11"/>
  <c r="F33" i="11"/>
  <c r="F28" i="11"/>
  <c r="F219" i="11"/>
  <c r="F138" i="11"/>
  <c r="F200" i="11"/>
  <c r="F204" i="11"/>
  <c r="H133" i="11"/>
  <c r="F58" i="11"/>
  <c r="H18" i="11"/>
  <c r="F213" i="11"/>
  <c r="F227" i="11"/>
  <c r="F251" i="11"/>
  <c r="H7" i="11"/>
  <c r="F8" i="11"/>
  <c r="F125" i="11"/>
  <c r="H41" i="11"/>
  <c r="F97" i="11"/>
  <c r="F189" i="11"/>
  <c r="F156" i="11"/>
  <c r="F107" i="11"/>
  <c r="F154" i="11"/>
  <c r="F54" i="11"/>
  <c r="H211" i="11"/>
  <c r="F286" i="11"/>
  <c r="F259" i="11"/>
  <c r="H4" i="11"/>
  <c r="H304" i="11"/>
  <c r="H31" i="11"/>
  <c r="F292" i="11"/>
  <c r="F60" i="11"/>
  <c r="F231" i="11"/>
  <c r="H184" i="11"/>
  <c r="F247" i="11"/>
  <c r="F244" i="11"/>
  <c r="F245" i="11"/>
  <c r="F222" i="11"/>
  <c r="F65" i="11"/>
  <c r="H147" i="11"/>
  <c r="F234" i="11"/>
  <c r="F239" i="11"/>
  <c r="F296" i="11"/>
  <c r="H153" i="11"/>
  <c r="H291" i="11"/>
  <c r="F257" i="11"/>
  <c r="H67" i="11"/>
  <c r="H202" i="11"/>
  <c r="H45" i="11"/>
  <c r="F93" i="11"/>
  <c r="F273" i="11"/>
  <c r="H161" i="11"/>
  <c r="H263" i="11"/>
  <c r="F261" i="11"/>
  <c r="H123" i="11"/>
  <c r="F252" i="11"/>
  <c r="H225" i="11"/>
  <c r="F279" i="11"/>
  <c r="F174" i="11"/>
  <c r="H13" i="11"/>
  <c r="H121" i="11"/>
  <c r="F169" i="11"/>
  <c r="H78" i="11"/>
  <c r="F250" i="11"/>
  <c r="F24" i="11"/>
  <c r="H179" i="11"/>
  <c r="H95" i="11"/>
  <c r="H163" i="11"/>
  <c r="H197" i="11"/>
  <c r="M25" i="11"/>
  <c r="P25" i="11" s="1"/>
  <c r="F69" i="11"/>
  <c r="F186" i="11"/>
  <c r="M18" i="11"/>
  <c r="P18" i="11" s="1"/>
  <c r="H193" i="11"/>
  <c r="H43" i="11"/>
  <c r="F32" i="11"/>
  <c r="F207" i="11"/>
  <c r="F166" i="11"/>
  <c r="F73" i="11"/>
  <c r="F306" i="11"/>
  <c r="H183" i="11"/>
  <c r="F253" i="11"/>
  <c r="F88" i="11"/>
  <c r="F271" i="11"/>
  <c r="F267" i="11"/>
  <c r="H64" i="11"/>
  <c r="H20" i="11"/>
  <c r="F21" i="11"/>
  <c r="H16" i="11"/>
  <c r="F275" i="11"/>
  <c r="F99" i="11"/>
  <c r="F150" i="11"/>
  <c r="F71" i="11"/>
  <c r="H221" i="11"/>
  <c r="F109" i="11"/>
  <c r="H178" i="11"/>
  <c r="F237" i="11"/>
  <c r="H140" i="11"/>
  <c r="F188" i="11"/>
  <c r="F103" i="11"/>
  <c r="H175" i="11"/>
  <c r="M16" i="11"/>
  <c r="P16" i="11" s="1"/>
  <c r="H36" i="11"/>
  <c r="F191" i="11"/>
  <c r="H75" i="11"/>
  <c r="M27" i="11"/>
  <c r="P27" i="11" s="1"/>
  <c r="F144" i="11"/>
  <c r="H300" i="11"/>
  <c r="K7" i="13"/>
  <c r="K10" i="13"/>
  <c r="H255" i="11"/>
  <c r="K8" i="13"/>
  <c r="F283" i="11"/>
  <c r="F131" i="11"/>
  <c r="M13" i="11"/>
  <c r="P13" i="11" s="1"/>
  <c r="F171" i="11"/>
  <c r="F294" i="11"/>
  <c r="H289" i="11"/>
  <c r="F229" i="11"/>
  <c r="F205" i="11"/>
  <c r="H269" i="11"/>
  <c r="F145" i="11"/>
  <c r="F216" i="11"/>
  <c r="F129" i="11"/>
  <c r="M23" i="11"/>
  <c r="P23" i="11" s="1"/>
  <c r="M5" i="11"/>
  <c r="P5" i="11" s="1"/>
  <c r="M20" i="11"/>
  <c r="P20" i="11" s="1"/>
  <c r="M8" i="11"/>
  <c r="P8" i="11" s="1"/>
  <c r="M10" i="11"/>
  <c r="P10" i="11" s="1"/>
  <c r="F298" i="11"/>
  <c r="M12" i="11"/>
  <c r="P12" i="11" s="1"/>
  <c r="F114" i="11"/>
  <c r="H81" i="11"/>
  <c r="F212" i="11"/>
  <c r="H124" i="11"/>
  <c r="F124" i="11"/>
  <c r="F82" i="11"/>
  <c r="H82" i="11"/>
  <c r="F50" i="11"/>
  <c r="H50" i="11"/>
  <c r="K24" i="13"/>
  <c r="K19" i="13"/>
  <c r="H297" i="11"/>
  <c r="F297" i="11"/>
  <c r="H210" i="11"/>
  <c r="F210" i="11"/>
  <c r="K5" i="13"/>
  <c r="H158" i="11"/>
  <c r="F158" i="11"/>
  <c r="M4" i="11"/>
  <c r="P4" i="11" s="1"/>
  <c r="H308" i="11"/>
  <c r="F308" i="11"/>
  <c r="H288" i="11"/>
  <c r="F288" i="11"/>
  <c r="K20" i="13"/>
  <c r="K12" i="13"/>
  <c r="F241" i="11"/>
  <c r="H241" i="11"/>
  <c r="F42" i="11"/>
  <c r="H42" i="11"/>
  <c r="K21" i="13"/>
  <c r="H246" i="11"/>
  <c r="F246" i="11"/>
  <c r="F79" i="11"/>
  <c r="H79" i="11"/>
  <c r="H258" i="11"/>
  <c r="F258" i="11"/>
  <c r="K9" i="13"/>
  <c r="H72" i="11"/>
  <c r="F72" i="11"/>
  <c r="H151" i="11"/>
  <c r="F151" i="11"/>
  <c r="F106" i="11"/>
  <c r="H106" i="11"/>
  <c r="H274" i="11"/>
  <c r="F274" i="11"/>
  <c r="F83" i="11"/>
  <c r="H83" i="11"/>
  <c r="F305" i="11"/>
  <c r="H305" i="11"/>
  <c r="F74" i="11"/>
  <c r="H74" i="11"/>
  <c r="H287" i="11"/>
  <c r="F287" i="11"/>
  <c r="H282" i="11"/>
  <c r="F282" i="11"/>
  <c r="H307" i="11"/>
  <c r="F307" i="11"/>
  <c r="P3" i="11"/>
  <c r="F17" i="11"/>
  <c r="H17" i="11"/>
  <c r="F143" i="11"/>
  <c r="H143" i="11"/>
  <c r="H80" i="11"/>
  <c r="F80" i="11"/>
  <c r="H177" i="11"/>
  <c r="F177" i="11"/>
  <c r="K25" i="13"/>
  <c r="H196" i="11"/>
  <c r="F196" i="11"/>
  <c r="F11" i="11"/>
  <c r="H11" i="11"/>
  <c r="H280" i="11"/>
  <c r="F280" i="11"/>
  <c r="F62" i="11"/>
  <c r="H62" i="11"/>
  <c r="M15" i="11"/>
  <c r="P15" i="11" s="1"/>
  <c r="F26" i="11"/>
  <c r="H26" i="11"/>
  <c r="M26" i="11"/>
  <c r="P26" i="11" s="1"/>
  <c r="M24" i="11"/>
  <c r="P24" i="11" s="1"/>
  <c r="H164" i="11"/>
  <c r="F164" i="11"/>
  <c r="H122" i="11"/>
  <c r="F122" i="11"/>
  <c r="H141" i="11"/>
  <c r="F141" i="11"/>
  <c r="H256" i="11"/>
  <c r="F256" i="11"/>
  <c r="F34" i="11"/>
  <c r="H34" i="11"/>
  <c r="H224" i="11"/>
  <c r="F224" i="11"/>
  <c r="H185" i="11"/>
  <c r="F185" i="11"/>
  <c r="H29" i="11"/>
  <c r="F29" i="11"/>
  <c r="F3" i="11"/>
  <c r="R3" i="11"/>
  <c r="S3" i="11"/>
  <c r="T38" i="11"/>
  <c r="H3" i="11"/>
  <c r="H110" i="11"/>
  <c r="F110" i="11"/>
  <c r="H35" i="11"/>
  <c r="F35" i="11"/>
  <c r="H5" i="11"/>
  <c r="F5" i="11"/>
  <c r="F201" i="11"/>
  <c r="H201" i="11"/>
  <c r="M7" i="11"/>
  <c r="P7" i="11" s="1"/>
  <c r="H278" i="11"/>
  <c r="F278" i="11"/>
  <c r="K13" i="13"/>
  <c r="H265" i="11"/>
  <c r="F265" i="11"/>
  <c r="H302" i="11"/>
  <c r="F302" i="11"/>
  <c r="F137" i="11"/>
  <c r="H137" i="11"/>
  <c r="H39" i="11"/>
  <c r="F39" i="11"/>
  <c r="H168" i="11"/>
  <c r="F168" i="11"/>
  <c r="H180" i="11"/>
  <c r="F180" i="11"/>
  <c r="F61" i="11"/>
  <c r="H61" i="11"/>
  <c r="H23" i="11"/>
  <c r="F23" i="11"/>
  <c r="H220" i="11"/>
  <c r="F220" i="11"/>
  <c r="K17" i="13"/>
  <c r="K27" i="13"/>
  <c r="H149" i="11"/>
  <c r="F149" i="11"/>
  <c r="M14" i="11"/>
  <c r="P14" i="11" s="1"/>
  <c r="M21" i="11"/>
  <c r="P21" i="11" s="1"/>
  <c r="H270" i="11"/>
  <c r="F270" i="11"/>
  <c r="H113" i="11"/>
  <c r="F113" i="11"/>
  <c r="F96" i="11"/>
  <c r="H96" i="11"/>
  <c r="F173" i="11"/>
  <c r="H173" i="11"/>
  <c r="H57" i="11"/>
  <c r="F57" i="11"/>
  <c r="K22" i="13"/>
  <c r="H68" i="11"/>
  <c r="F68" i="11"/>
  <c r="F15" i="11"/>
  <c r="H15" i="11"/>
  <c r="H209" i="11"/>
  <c r="F209" i="11"/>
  <c r="H182" i="11"/>
  <c r="F182" i="11"/>
  <c r="F235" i="11"/>
  <c r="H235" i="11"/>
  <c r="H242" i="11"/>
  <c r="F242" i="11"/>
  <c r="H44" i="11"/>
  <c r="F44" i="11"/>
  <c r="H217" i="11"/>
  <c r="F217" i="11"/>
  <c r="H117" i="11"/>
  <c r="F117" i="11"/>
  <c r="F6" i="11"/>
  <c r="H6" i="11"/>
  <c r="H268" i="11"/>
  <c r="F268" i="11"/>
  <c r="H170" i="11"/>
  <c r="F170" i="11"/>
  <c r="H12" i="11"/>
  <c r="F12" i="11"/>
  <c r="M17" i="11"/>
  <c r="P17" i="11" s="1"/>
  <c r="K26" i="13"/>
  <c r="F89" i="11"/>
  <c r="H89" i="11"/>
  <c r="H132" i="11"/>
  <c r="F132" i="11"/>
  <c r="F84" i="11"/>
  <c r="H84" i="11"/>
  <c r="H194" i="11"/>
  <c r="F194" i="11"/>
  <c r="H135" i="11"/>
  <c r="F135" i="11"/>
  <c r="H77" i="11"/>
  <c r="F77" i="11"/>
  <c r="H260" i="11"/>
  <c r="F260" i="11"/>
  <c r="K23" i="13"/>
  <c r="H281" i="11"/>
  <c r="F281" i="11"/>
  <c r="F38" i="11"/>
  <c r="H38" i="11"/>
  <c r="M6" i="11"/>
  <c r="P6" i="11" s="1"/>
  <c r="K16" i="13"/>
  <c r="F51" i="11"/>
  <c r="H51" i="11"/>
  <c r="H303" i="11"/>
  <c r="F303" i="11"/>
  <c r="H115" i="11"/>
  <c r="F115" i="11"/>
  <c r="H272" i="11"/>
  <c r="F272" i="11"/>
  <c r="H94" i="11"/>
  <c r="F94" i="11"/>
  <c r="H195" i="11"/>
  <c r="F195" i="11"/>
  <c r="H198" i="11"/>
  <c r="F198" i="11"/>
  <c r="H152" i="11"/>
  <c r="F152" i="11"/>
  <c r="F243" i="11"/>
  <c r="H243" i="11"/>
  <c r="H66" i="11"/>
  <c r="F66" i="11"/>
  <c r="H47" i="11"/>
  <c r="F47" i="11"/>
  <c r="F22" i="11"/>
  <c r="H22" i="11"/>
  <c r="F87" i="11"/>
  <c r="H87" i="11"/>
  <c r="H199" i="11"/>
  <c r="F199" i="11"/>
  <c r="F53" i="11"/>
  <c r="H53" i="11"/>
  <c r="H46" i="11"/>
  <c r="F46" i="11"/>
  <c r="K18" i="13"/>
  <c r="H59" i="11"/>
  <c r="F59" i="11"/>
  <c r="F249" i="11"/>
  <c r="H249" i="11"/>
  <c r="F56" i="11"/>
  <c r="H56" i="11"/>
  <c r="F55" i="11"/>
  <c r="H55" i="11"/>
  <c r="F167" i="11"/>
  <c r="H167" i="11"/>
  <c r="H190" i="11"/>
  <c r="F190" i="11"/>
  <c r="H27" i="11"/>
  <c r="F27" i="11"/>
  <c r="H159" i="11"/>
  <c r="F159" i="11"/>
  <c r="H37" i="11"/>
  <c r="F37" i="11"/>
  <c r="H136" i="11"/>
  <c r="F136" i="11"/>
  <c r="F295" i="11"/>
  <c r="H295" i="11"/>
  <c r="H276" i="11"/>
  <c r="F276" i="11"/>
  <c r="H9" i="11"/>
  <c r="F9" i="11"/>
  <c r="F139" i="11"/>
  <c r="H139" i="11"/>
  <c r="S2" i="13"/>
  <c r="F134" i="11"/>
  <c r="H134" i="11"/>
  <c r="H162" i="11"/>
  <c r="F162" i="11"/>
  <c r="H240" i="11"/>
  <c r="F240" i="11"/>
  <c r="F92" i="11"/>
  <c r="H92" i="11"/>
  <c r="H128" i="11"/>
  <c r="F128" i="11"/>
  <c r="K14" i="13"/>
  <c r="H208" i="11"/>
  <c r="F208" i="11"/>
  <c r="H248" i="11"/>
  <c r="F248" i="11"/>
  <c r="H254" i="11"/>
  <c r="F254" i="11"/>
  <c r="H119" i="11"/>
  <c r="F119" i="11"/>
  <c r="F155" i="11"/>
  <c r="H155" i="11"/>
  <c r="H40" i="11"/>
  <c r="F40" i="11"/>
  <c r="F299" i="11"/>
  <c r="H299" i="11"/>
  <c r="F98" i="11"/>
  <c r="H98" i="11"/>
  <c r="H232" i="11"/>
  <c r="F232" i="11"/>
  <c r="F14" i="11"/>
  <c r="H14" i="11"/>
  <c r="H262" i="11"/>
  <c r="F262" i="11"/>
  <c r="F233" i="11"/>
  <c r="H233" i="11"/>
  <c r="H172" i="11"/>
  <c r="F172" i="11"/>
  <c r="H102" i="11"/>
  <c r="F102" i="11"/>
  <c r="H293" i="11"/>
  <c r="F293" i="11"/>
  <c r="H160" i="11"/>
  <c r="F160" i="11"/>
  <c r="H91" i="11"/>
  <c r="F91" i="11"/>
  <c r="H76" i="11"/>
  <c r="F76" i="11"/>
  <c r="H203" i="11"/>
  <c r="F203" i="11"/>
  <c r="H86" i="11"/>
  <c r="F86" i="11"/>
  <c r="H228" i="11"/>
  <c r="F228" i="11"/>
  <c r="F126" i="11"/>
  <c r="H126" i="11"/>
  <c r="H63" i="11"/>
  <c r="F63" i="11"/>
  <c r="H104" i="11"/>
  <c r="F104" i="11"/>
  <c r="H284" i="11"/>
  <c r="F284" i="11"/>
  <c r="M9" i="11"/>
  <c r="P9" i="11" s="1"/>
  <c r="H226" i="11"/>
  <c r="F226" i="11"/>
  <c r="H130" i="11"/>
  <c r="F130" i="11"/>
  <c r="H290" i="11"/>
  <c r="F290" i="11"/>
  <c r="H266" i="11"/>
  <c r="F266" i="11"/>
  <c r="H148" i="11"/>
  <c r="F148" i="11"/>
  <c r="M19" i="11"/>
  <c r="P19" i="11" s="1"/>
  <c r="H187" i="11"/>
  <c r="F187" i="11"/>
  <c r="K11" i="13"/>
  <c r="M11" i="11"/>
  <c r="P11" i="11" s="1"/>
  <c r="H157" i="11"/>
  <c r="F157" i="11"/>
  <c r="F120" i="11"/>
  <c r="H120" i="11"/>
  <c r="H105" i="11"/>
  <c r="F105" i="11"/>
  <c r="H127" i="11"/>
  <c r="F127" i="11"/>
  <c r="K15" i="13"/>
  <c r="H264" i="11"/>
  <c r="F264" i="11"/>
  <c r="F30" i="11"/>
  <c r="H30" i="11"/>
  <c r="H215" i="11"/>
  <c r="F215" i="11"/>
  <c r="H192" i="11"/>
  <c r="F192" i="11"/>
  <c r="H146" i="11"/>
  <c r="F146" i="11"/>
  <c r="H218" i="11"/>
  <c r="F218" i="11"/>
  <c r="H206" i="11"/>
  <c r="F206" i="11"/>
  <c r="F70" i="11"/>
  <c r="H70" i="11"/>
  <c r="H301" i="11"/>
  <c r="F301" i="11"/>
  <c r="H101" i="11"/>
  <c r="F101" i="11"/>
  <c r="H230" i="11"/>
  <c r="F230" i="11"/>
  <c r="H108" i="11"/>
  <c r="F108" i="11"/>
  <c r="F19" i="11"/>
  <c r="H19" i="11"/>
  <c r="H85" i="11"/>
  <c r="F85" i="11"/>
  <c r="F165" i="11"/>
  <c r="H165" i="11"/>
  <c r="M22" i="11"/>
  <c r="P22" i="11" s="1"/>
  <c r="H214" i="11"/>
  <c r="F214" i="11"/>
  <c r="F49" i="11"/>
  <c r="H49" i="11"/>
  <c r="AO76" i="8"/>
  <c r="AO22" i="8"/>
  <c r="AO147" i="8"/>
  <c r="AO242" i="8"/>
  <c r="AO32" i="8"/>
  <c r="AO178" i="8"/>
  <c r="AO186" i="8"/>
  <c r="AO31" i="8"/>
  <c r="AO26" i="8"/>
  <c r="AO219" i="8"/>
  <c r="AO270" i="8"/>
  <c r="AO92" i="8"/>
  <c r="AO255" i="8"/>
  <c r="AO280" i="8"/>
  <c r="AO20" i="8"/>
  <c r="AO166" i="8"/>
  <c r="AO9" i="8"/>
  <c r="AO10" i="8"/>
  <c r="AO148" i="8"/>
  <c r="AO173" i="8"/>
  <c r="AO19" i="8"/>
  <c r="AO95" i="8"/>
  <c r="AO269" i="8"/>
  <c r="AO40" i="8"/>
  <c r="AO17" i="8"/>
  <c r="AO72" i="8"/>
  <c r="AO116" i="8"/>
  <c r="AO131" i="8"/>
  <c r="AO198" i="8"/>
  <c r="AO241" i="8"/>
  <c r="AO51" i="8"/>
  <c r="AO60" i="8"/>
  <c r="AO87" i="8"/>
  <c r="AO310" i="8"/>
  <c r="AO12" i="8"/>
  <c r="AO123" i="8"/>
  <c r="AO150" i="8"/>
  <c r="AO179" i="8"/>
  <c r="AO204" i="8"/>
  <c r="AO235" i="8"/>
  <c r="AO50" i="8"/>
  <c r="AO81" i="8"/>
  <c r="AO152" i="8"/>
  <c r="AO279" i="8"/>
  <c r="AO6" i="8"/>
  <c r="AO14" i="8"/>
  <c r="AO108" i="8"/>
  <c r="AO145" i="8"/>
  <c r="AO258" i="8"/>
  <c r="AO302" i="8"/>
  <c r="AO195" i="8"/>
  <c r="AO236" i="8"/>
  <c r="AO68" i="8"/>
  <c r="AO15" i="8"/>
  <c r="AO90" i="8"/>
  <c r="AO132" i="8"/>
  <c r="AO196" i="8"/>
  <c r="AO228" i="8"/>
  <c r="AO52" i="8"/>
  <c r="AO79" i="8"/>
  <c r="AO36" i="8"/>
  <c r="AO44" i="8"/>
  <c r="AO56" i="8"/>
  <c r="AO66" i="8"/>
  <c r="AO134" i="8"/>
  <c r="AO135" i="8"/>
  <c r="AO24" i="8"/>
  <c r="AO43" i="8"/>
  <c r="AO47" i="8"/>
  <c r="AO71" i="8"/>
  <c r="AO144" i="8"/>
  <c r="AO221" i="8"/>
  <c r="AO84" i="8"/>
  <c r="AO104" i="8"/>
  <c r="AO117" i="8"/>
  <c r="AO159" i="8"/>
  <c r="AO80" i="8"/>
  <c r="AO91" i="8"/>
  <c r="AO7" i="8"/>
  <c r="AO30" i="8"/>
  <c r="AO61" i="8"/>
  <c r="AO88" i="8"/>
  <c r="AO102" i="8"/>
  <c r="AO118" i="8"/>
  <c r="AO136" i="8"/>
  <c r="AO143" i="8"/>
  <c r="AO211" i="8"/>
  <c r="AO305" i="8"/>
  <c r="AO23" i="8"/>
  <c r="AO67" i="8"/>
  <c r="AO226" i="8"/>
  <c r="AO158" i="8"/>
  <c r="AO244" i="8"/>
  <c r="AO271" i="8"/>
  <c r="AO18" i="8"/>
  <c r="AO25" i="8"/>
  <c r="AO45" i="8"/>
  <c r="AO48" i="8"/>
  <c r="AO57" i="8"/>
  <c r="AO140" i="8"/>
  <c r="AO185" i="8"/>
  <c r="AO16" i="8"/>
  <c r="AO58" i="8"/>
  <c r="AO85" i="8"/>
  <c r="AO93" i="8"/>
  <c r="AO107" i="8"/>
  <c r="AO168" i="8"/>
  <c r="AO180" i="8"/>
  <c r="AO202" i="8"/>
  <c r="AO207" i="8"/>
  <c r="AO29" i="8"/>
  <c r="AO33" i="8"/>
  <c r="AO53" i="8"/>
  <c r="AO75" i="8"/>
  <c r="AO115" i="8"/>
  <c r="AO130" i="8"/>
  <c r="AO149" i="8"/>
  <c r="AO224" i="8"/>
  <c r="AO246" i="8"/>
  <c r="AO21" i="8"/>
  <c r="AO38" i="8"/>
  <c r="AO42" i="8"/>
  <c r="AO49" i="8"/>
  <c r="AO65" i="8"/>
  <c r="AO86" i="8"/>
  <c r="AO94" i="8"/>
  <c r="AO98" i="8"/>
  <c r="AO105" i="8"/>
  <c r="AO127" i="8"/>
  <c r="AO167" i="8"/>
  <c r="AO190" i="8"/>
  <c r="AO199" i="8"/>
  <c r="AO54" i="8"/>
  <c r="AO78" i="8"/>
  <c r="AO106" i="8"/>
  <c r="AO109" i="8"/>
  <c r="AO122" i="8"/>
  <c r="AO133" i="8"/>
  <c r="AO169" i="8"/>
  <c r="AO183" i="8"/>
  <c r="AO8" i="8"/>
  <c r="AO28" i="8"/>
  <c r="AO39" i="8"/>
  <c r="AO74" i="8"/>
  <c r="AO77" i="8"/>
  <c r="AO163" i="8"/>
  <c r="AO193" i="8"/>
  <c r="AO213" i="8"/>
  <c r="AO265" i="8"/>
  <c r="AO288" i="8"/>
  <c r="AO289" i="8"/>
  <c r="AO112" i="8"/>
  <c r="AO171" i="8"/>
  <c r="AO206" i="8"/>
  <c r="AO210" i="8"/>
  <c r="AO230" i="8"/>
  <c r="AO238" i="8"/>
  <c r="AO285" i="8"/>
  <c r="AO154" i="8"/>
  <c r="AO174" i="8"/>
  <c r="AO182" i="8"/>
  <c r="AO197" i="8"/>
  <c r="AO229" i="8"/>
  <c r="AO243" i="8"/>
  <c r="AO34" i="8"/>
  <c r="AO64" i="8"/>
  <c r="AO100" i="8"/>
  <c r="AO170" i="8"/>
  <c r="AO187" i="8"/>
  <c r="AO220" i="8"/>
  <c r="AO252" i="8"/>
  <c r="AO35" i="8"/>
  <c r="AO59" i="8"/>
  <c r="AO73" i="8"/>
  <c r="AO101" i="8"/>
  <c r="AO137" i="8"/>
  <c r="AO234" i="8"/>
  <c r="AO277" i="8"/>
  <c r="AO233" i="8"/>
  <c r="AO251" i="8"/>
  <c r="AO259" i="8"/>
  <c r="AO261" i="8"/>
  <c r="AO297" i="8"/>
  <c r="AO62" i="8"/>
  <c r="AO82" i="8"/>
  <c r="AO96" i="8"/>
  <c r="AO113" i="8"/>
  <c r="AO126" i="8"/>
  <c r="AO129" i="8"/>
  <c r="AO142" i="8"/>
  <c r="AO151" i="8"/>
  <c r="AO156" i="8"/>
  <c r="AO200" i="8"/>
  <c r="AO250" i="8"/>
  <c r="AO275" i="8"/>
  <c r="AO172" i="8"/>
  <c r="AO184" i="8"/>
  <c r="AO208" i="8"/>
  <c r="AO247" i="8"/>
  <c r="AO256" i="8"/>
  <c r="AO257" i="8"/>
  <c r="AO278" i="8"/>
  <c r="AO11" i="8"/>
  <c r="AO37" i="8"/>
  <c r="AO46" i="8"/>
  <c r="AO63" i="8"/>
  <c r="AO70" i="8"/>
  <c r="AO89" i="8"/>
  <c r="AO99" i="8"/>
  <c r="AO119" i="8"/>
  <c r="AO165" i="8"/>
  <c r="AO209" i="8"/>
  <c r="AO290" i="8"/>
  <c r="AO260" i="8"/>
  <c r="AO267" i="8"/>
  <c r="AO312" i="8"/>
  <c r="AO298" i="8"/>
  <c r="AO273" i="8"/>
  <c r="AO283" i="8"/>
  <c r="AO124" i="8"/>
  <c r="AO176" i="8"/>
  <c r="AO192" i="8"/>
  <c r="AO212" i="8"/>
  <c r="AO237" i="8"/>
  <c r="AO293" i="8"/>
  <c r="AO303" i="8"/>
  <c r="AO103" i="8"/>
  <c r="AO110" i="8"/>
  <c r="AO114" i="8"/>
  <c r="AO121" i="8"/>
  <c r="AO138" i="8"/>
  <c r="AO141" i="8"/>
  <c r="AO194" i="8"/>
  <c r="AO216" i="8"/>
  <c r="AO218" i="8"/>
  <c r="AO223" i="8"/>
  <c r="AO225" i="8"/>
  <c r="AO227" i="8"/>
  <c r="AO253" i="8"/>
  <c r="AO264" i="8"/>
  <c r="AO268" i="8"/>
  <c r="AO291" i="8"/>
  <c r="AO292" i="8"/>
  <c r="AO300" i="8"/>
  <c r="AO301" i="8"/>
  <c r="AO120" i="8"/>
  <c r="AO128" i="8"/>
  <c r="AO146" i="8"/>
  <c r="AO157" i="8"/>
  <c r="AO160" i="8"/>
  <c r="AO164" i="8"/>
  <c r="AO177" i="8"/>
  <c r="AO191" i="8"/>
  <c r="AO201" i="8"/>
  <c r="AO215" i="8"/>
  <c r="AO222" i="8"/>
  <c r="AO232" i="8"/>
  <c r="AO239" i="8"/>
  <c r="AO254" i="8"/>
  <c r="AO306" i="8"/>
  <c r="AO249" i="8"/>
  <c r="AO284" i="8"/>
  <c r="AO286" i="8"/>
  <c r="AO304" i="8"/>
  <c r="AO13" i="8"/>
  <c r="AO27" i="8"/>
  <c r="AO41" i="8"/>
  <c r="AO55" i="8"/>
  <c r="AO69" i="8"/>
  <c r="AO83" i="8"/>
  <c r="AO97" i="8"/>
  <c r="AO111" i="8"/>
  <c r="AO125" i="8"/>
  <c r="AO139" i="8"/>
  <c r="AO153" i="8"/>
  <c r="AO155" i="8"/>
  <c r="AO162" i="8"/>
  <c r="AO181" i="8"/>
  <c r="AO188" i="8"/>
  <c r="AO205" i="8"/>
  <c r="AO214" i="8"/>
  <c r="AO240" i="8"/>
  <c r="AO248" i="8"/>
  <c r="AO266" i="8"/>
  <c r="AO274" i="8"/>
  <c r="AO276" i="8"/>
  <c r="AO282" i="8"/>
  <c r="AO299" i="8"/>
  <c r="AO307" i="8"/>
  <c r="AO161" i="8"/>
  <c r="AO175" i="8"/>
  <c r="AO189" i="8"/>
  <c r="AO203" i="8"/>
  <c r="AO217" i="8"/>
  <c r="AO231" i="8"/>
  <c r="AO245" i="8"/>
  <c r="AO262" i="8"/>
  <c r="AO296" i="8"/>
  <c r="AO263" i="8"/>
  <c r="AO308" i="8"/>
  <c r="AO272" i="8"/>
  <c r="AO287" i="8"/>
  <c r="AO294" i="8"/>
  <c r="AO311" i="8"/>
  <c r="AO281" i="8"/>
  <c r="AO295" i="8"/>
  <c r="AO309" i="8"/>
  <c r="X257" i="8"/>
  <c r="X31" i="8"/>
  <c r="X75" i="8"/>
  <c r="X7" i="8"/>
  <c r="X183" i="8"/>
  <c r="X64" i="8"/>
  <c r="X140" i="8"/>
  <c r="X308" i="8"/>
  <c r="X51" i="8"/>
  <c r="X167" i="8"/>
  <c r="X279" i="8"/>
  <c r="X74" i="8"/>
  <c r="X104" i="8"/>
  <c r="X6" i="8"/>
  <c r="X23" i="8"/>
  <c r="X185" i="8"/>
  <c r="X151" i="8"/>
  <c r="X182" i="8"/>
  <c r="X63" i="8"/>
  <c r="X189" i="8"/>
  <c r="X19" i="8"/>
  <c r="X14" i="8"/>
  <c r="X50" i="8"/>
  <c r="X264" i="8"/>
  <c r="X143" i="8"/>
  <c r="X146" i="8"/>
  <c r="X236" i="8"/>
  <c r="X160" i="8"/>
  <c r="X26" i="8"/>
  <c r="X80" i="8"/>
  <c r="X88" i="8"/>
  <c r="X89" i="8"/>
  <c r="X106" i="8"/>
  <c r="X180" i="8"/>
  <c r="X9" i="8"/>
  <c r="X46" i="8"/>
  <c r="X55" i="8"/>
  <c r="X56" i="8"/>
  <c r="X243" i="8"/>
  <c r="X174" i="8"/>
  <c r="X197" i="8"/>
  <c r="X15" i="8"/>
  <c r="X77" i="8"/>
  <c r="X137" i="8"/>
  <c r="X255" i="8"/>
  <c r="X35" i="8"/>
  <c r="X40" i="8"/>
  <c r="X134" i="8"/>
  <c r="X149" i="8"/>
  <c r="X196" i="8"/>
  <c r="X154" i="8"/>
  <c r="X283" i="8"/>
  <c r="X301" i="8"/>
  <c r="X42" i="8"/>
  <c r="X53" i="8"/>
  <c r="X94" i="8"/>
  <c r="X20" i="8"/>
  <c r="X115" i="8"/>
  <c r="X133" i="8"/>
  <c r="X210" i="8"/>
  <c r="X251" i="8"/>
  <c r="X38" i="8"/>
  <c r="X60" i="8"/>
  <c r="X201" i="8"/>
  <c r="X27" i="8"/>
  <c r="X97" i="8"/>
  <c r="X105" i="8"/>
  <c r="X158" i="8"/>
  <c r="X230" i="8"/>
  <c r="X307" i="8"/>
  <c r="X78" i="8"/>
  <c r="X79" i="8"/>
  <c r="X218" i="8"/>
  <c r="X231" i="8"/>
  <c r="X173" i="8"/>
  <c r="X12" i="8"/>
  <c r="X22" i="8"/>
  <c r="X54" i="8"/>
  <c r="X73" i="8"/>
  <c r="X113" i="8"/>
  <c r="X125" i="8"/>
  <c r="X131" i="8"/>
  <c r="X162" i="8"/>
  <c r="X274" i="8"/>
  <c r="X289" i="8"/>
  <c r="X11" i="8"/>
  <c r="X29" i="8"/>
  <c r="X81" i="8"/>
  <c r="X98" i="8"/>
  <c r="X103" i="8"/>
  <c r="X130" i="8"/>
  <c r="X147" i="8"/>
  <c r="X186" i="8"/>
  <c r="X209" i="8"/>
  <c r="X265" i="8"/>
  <c r="X290" i="8"/>
  <c r="X112" i="8"/>
  <c r="X148" i="8"/>
  <c r="X169" i="8"/>
  <c r="X200" i="8"/>
  <c r="X13" i="8"/>
  <c r="X24" i="8"/>
  <c r="X32" i="8"/>
  <c r="X47" i="8"/>
  <c r="X70" i="8"/>
  <c r="X139" i="8"/>
  <c r="X205" i="8"/>
  <c r="X229" i="8"/>
  <c r="X233" i="8"/>
  <c r="X28" i="8"/>
  <c r="X61" i="8"/>
  <c r="X83" i="8"/>
  <c r="X84" i="8"/>
  <c r="X91" i="8"/>
  <c r="X126" i="8"/>
  <c r="X136" i="8"/>
  <c r="X175" i="8"/>
  <c r="X181" i="8"/>
  <c r="X25" i="8"/>
  <c r="X48" i="8"/>
  <c r="X82" i="8"/>
  <c r="X92" i="8"/>
  <c r="X108" i="8"/>
  <c r="X129" i="8"/>
  <c r="X144" i="8"/>
  <c r="X45" i="8"/>
  <c r="X57" i="8"/>
  <c r="X71" i="8"/>
  <c r="X116" i="8"/>
  <c r="X135" i="8"/>
  <c r="X159" i="8"/>
  <c r="X240" i="8"/>
  <c r="X303" i="8"/>
  <c r="X118" i="8"/>
  <c r="X8" i="8"/>
  <c r="X21" i="8"/>
  <c r="X33" i="8"/>
  <c r="X37" i="8"/>
  <c r="X117" i="8"/>
  <c r="X123" i="8"/>
  <c r="X282" i="8"/>
  <c r="X299" i="8"/>
  <c r="X306" i="8"/>
  <c r="X18" i="8"/>
  <c r="X39" i="8"/>
  <c r="X59" i="8"/>
  <c r="X66" i="8"/>
  <c r="X85" i="8"/>
  <c r="X102" i="8"/>
  <c r="X110" i="8"/>
  <c r="X165" i="8"/>
  <c r="X166" i="8"/>
  <c r="X203" i="8"/>
  <c r="X107" i="8"/>
  <c r="X111" i="8"/>
  <c r="X122" i="8"/>
  <c r="X156" i="8"/>
  <c r="X226" i="8"/>
  <c r="X228" i="8"/>
  <c r="X246" i="8"/>
  <c r="X190" i="8"/>
  <c r="X195" i="8"/>
  <c r="X202" i="8"/>
  <c r="X208" i="8"/>
  <c r="X263" i="8"/>
  <c r="X297" i="8"/>
  <c r="X17" i="8"/>
  <c r="X34" i="8"/>
  <c r="X43" i="8"/>
  <c r="X67" i="8"/>
  <c r="X90" i="8"/>
  <c r="X120" i="8"/>
  <c r="X184" i="8"/>
  <c r="X199" i="8"/>
  <c r="X207" i="8"/>
  <c r="X211" i="8"/>
  <c r="X217" i="8"/>
  <c r="X224" i="8"/>
  <c r="X253" i="8"/>
  <c r="X41" i="8"/>
  <c r="X49" i="8"/>
  <c r="X52" i="8"/>
  <c r="X76" i="8"/>
  <c r="X93" i="8"/>
  <c r="X132" i="8"/>
  <c r="X153" i="8"/>
  <c r="X168" i="8"/>
  <c r="X170" i="8"/>
  <c r="X172" i="8"/>
  <c r="X235" i="8"/>
  <c r="X260" i="8"/>
  <c r="X292" i="8"/>
  <c r="X302" i="8"/>
  <c r="X309" i="8"/>
  <c r="X215" i="8"/>
  <c r="X221" i="8"/>
  <c r="X249" i="8"/>
  <c r="X269" i="8"/>
  <c r="X65" i="8"/>
  <c r="X68" i="8"/>
  <c r="X96" i="8"/>
  <c r="X150" i="8"/>
  <c r="X163" i="8"/>
  <c r="X171" i="8"/>
  <c r="X244" i="8"/>
  <c r="X250" i="8"/>
  <c r="X252" i="8"/>
  <c r="X300" i="8"/>
  <c r="X10" i="8"/>
  <c r="X36" i="8"/>
  <c r="X62" i="8"/>
  <c r="X69" i="8"/>
  <c r="X87" i="8"/>
  <c r="X95" i="8"/>
  <c r="X99" i="8"/>
  <c r="X124" i="8"/>
  <c r="X193" i="8"/>
  <c r="X223" i="8"/>
  <c r="X238" i="8"/>
  <c r="X241" i="8"/>
  <c r="X291" i="8"/>
  <c r="X268" i="8"/>
  <c r="X278" i="8"/>
  <c r="X219" i="8"/>
  <c r="X281" i="8"/>
  <c r="X262" i="8"/>
  <c r="X121" i="8"/>
  <c r="X138" i="8"/>
  <c r="X155" i="8"/>
  <c r="X157" i="8"/>
  <c r="X188" i="8"/>
  <c r="X212" i="8"/>
  <c r="X242" i="8"/>
  <c r="X267" i="8"/>
  <c r="X288" i="8"/>
  <c r="X296" i="8"/>
  <c r="X311" i="8"/>
  <c r="X101" i="8"/>
  <c r="X109" i="8"/>
  <c r="X141" i="8"/>
  <c r="X176" i="8"/>
  <c r="X194" i="8"/>
  <c r="X214" i="8"/>
  <c r="X216" i="8"/>
  <c r="X225" i="8"/>
  <c r="X227" i="8"/>
  <c r="X237" i="8"/>
  <c r="X273" i="8"/>
  <c r="X287" i="8"/>
  <c r="X295" i="8"/>
  <c r="X119" i="8"/>
  <c r="X127" i="8"/>
  <c r="X145" i="8"/>
  <c r="X152" i="8"/>
  <c r="X177" i="8"/>
  <c r="X191" i="8"/>
  <c r="X198" i="8"/>
  <c r="X232" i="8"/>
  <c r="X245" i="8"/>
  <c r="X254" i="8"/>
  <c r="X258" i="8"/>
  <c r="X280" i="8"/>
  <c r="X286" i="8"/>
  <c r="X256" i="8"/>
  <c r="X272" i="8"/>
  <c r="X16" i="8"/>
  <c r="X30" i="8"/>
  <c r="X44" i="8"/>
  <c r="X58" i="8"/>
  <c r="X72" i="8"/>
  <c r="X86" i="8"/>
  <c r="X100" i="8"/>
  <c r="X114" i="8"/>
  <c r="X128" i="8"/>
  <c r="X142" i="8"/>
  <c r="X161" i="8"/>
  <c r="X179" i="8"/>
  <c r="X187" i="8"/>
  <c r="X204" i="8"/>
  <c r="X213" i="8"/>
  <c r="X222" i="8"/>
  <c r="X239" i="8"/>
  <c r="X247" i="8"/>
  <c r="X259" i="8"/>
  <c r="X276" i="8"/>
  <c r="X304" i="8"/>
  <c r="X164" i="8"/>
  <c r="X178" i="8"/>
  <c r="X192" i="8"/>
  <c r="X206" i="8"/>
  <c r="X220" i="8"/>
  <c r="X234" i="8"/>
  <c r="X248" i="8"/>
  <c r="X261" i="8"/>
  <c r="X270" i="8"/>
  <c r="X277" i="8"/>
  <c r="X294" i="8"/>
  <c r="X266" i="8"/>
  <c r="X271" i="8"/>
  <c r="X305" i="8"/>
  <c r="X275" i="8"/>
  <c r="X285" i="8"/>
  <c r="X293" i="8"/>
  <c r="X310" i="8"/>
  <c r="X284" i="8"/>
  <c r="X298" i="8"/>
  <c r="X312" i="8"/>
  <c r="X5" i="8" a="1"/>
  <c r="AO5" i="8" a="1"/>
  <c r="AO5" i="8" l="1"/>
  <c r="X5" i="8"/>
  <c r="Y3" i="8"/>
  <c r="Y2" i="8"/>
  <c r="Y4" i="8" s="1"/>
  <c r="Z1" i="8"/>
  <c r="AP2" i="8"/>
  <c r="AP4" i="8" s="1"/>
  <c r="AQ1" i="8"/>
  <c r="AP3" i="8"/>
  <c r="S3" i="13"/>
  <c r="R4" i="13"/>
  <c r="R2" i="13"/>
  <c r="V7" i="11"/>
  <c r="V3" i="11"/>
  <c r="R7" i="11"/>
  <c r="S7" i="11"/>
  <c r="U3" i="11"/>
  <c r="Y65" i="8"/>
  <c r="Y23" i="8"/>
  <c r="Y31" i="8"/>
  <c r="Y206" i="8"/>
  <c r="Y147" i="8"/>
  <c r="Y17" i="8"/>
  <c r="Y75" i="8"/>
  <c r="Y183" i="8"/>
  <c r="Y227" i="8"/>
  <c r="Y103" i="8"/>
  <c r="Y6" i="8"/>
  <c r="Y261" i="8"/>
  <c r="Y207" i="8"/>
  <c r="Y51" i="8"/>
  <c r="Y66" i="8"/>
  <c r="Y74" i="8"/>
  <c r="Y104" i="8"/>
  <c r="Y64" i="8"/>
  <c r="Y77" i="8"/>
  <c r="Y101" i="8"/>
  <c r="Y149" i="8"/>
  <c r="Y185" i="8"/>
  <c r="Y96" i="8"/>
  <c r="Y299" i="8"/>
  <c r="Y189" i="8"/>
  <c r="Y153" i="8"/>
  <c r="Y40" i="8"/>
  <c r="Y107" i="8"/>
  <c r="Y109" i="8"/>
  <c r="Y151" i="8"/>
  <c r="Y224" i="8"/>
  <c r="Y250" i="8"/>
  <c r="Y277" i="8"/>
  <c r="Y134" i="8"/>
  <c r="Y143" i="8"/>
  <c r="Y236" i="8"/>
  <c r="Y34" i="8"/>
  <c r="Y204" i="8"/>
  <c r="Y254" i="8"/>
  <c r="Y36" i="8"/>
  <c r="Y33" i="8"/>
  <c r="Y68" i="8"/>
  <c r="Y76" i="8"/>
  <c r="Y187" i="8"/>
  <c r="Y9" i="8"/>
  <c r="Y55" i="8"/>
  <c r="Y56" i="8"/>
  <c r="Y186" i="8"/>
  <c r="Y243" i="8"/>
  <c r="Y19" i="8"/>
  <c r="Y67" i="8"/>
  <c r="Y285" i="8"/>
  <c r="Y10" i="8"/>
  <c r="Y86" i="8"/>
  <c r="Y146" i="8"/>
  <c r="Y234" i="8"/>
  <c r="Y257" i="8"/>
  <c r="Y249" i="8"/>
  <c r="Y7" i="8"/>
  <c r="Y38" i="8"/>
  <c r="Y94" i="8"/>
  <c r="Y209" i="8"/>
  <c r="Y26" i="8"/>
  <c r="Y49" i="8"/>
  <c r="Y130" i="8"/>
  <c r="Y133" i="8"/>
  <c r="Y210" i="8"/>
  <c r="Y251" i="8"/>
  <c r="Y291" i="8"/>
  <c r="Y42" i="8"/>
  <c r="Y60" i="8"/>
  <c r="Y100" i="8"/>
  <c r="Y176" i="8"/>
  <c r="Y312" i="8"/>
  <c r="Y97" i="8"/>
  <c r="Y105" i="8"/>
  <c r="Y158" i="8"/>
  <c r="Y307" i="8"/>
  <c r="Y178" i="8"/>
  <c r="Y213" i="8"/>
  <c r="Y78" i="8"/>
  <c r="Y12" i="8"/>
  <c r="Y39" i="8"/>
  <c r="Y54" i="8"/>
  <c r="Y87" i="8"/>
  <c r="Y173" i="8"/>
  <c r="Y21" i="8"/>
  <c r="Y131" i="8"/>
  <c r="Y199" i="8"/>
  <c r="Y174" i="8"/>
  <c r="Y211" i="8"/>
  <c r="Y44" i="8"/>
  <c r="Y80" i="8"/>
  <c r="Y81" i="8"/>
  <c r="Y89" i="8"/>
  <c r="Y148" i="8"/>
  <c r="Y169" i="8"/>
  <c r="Y198" i="8"/>
  <c r="Y200" i="8"/>
  <c r="Y253" i="8"/>
  <c r="Y13" i="8"/>
  <c r="Y24" i="8"/>
  <c r="Y32" i="8"/>
  <c r="Y47" i="8"/>
  <c r="Y90" i="8"/>
  <c r="Y139" i="8"/>
  <c r="Y150" i="8"/>
  <c r="Y217" i="8"/>
  <c r="Y225" i="8"/>
  <c r="Y229" i="8"/>
  <c r="Y18" i="8"/>
  <c r="Y28" i="8"/>
  <c r="Y61" i="8"/>
  <c r="Y72" i="8"/>
  <c r="Y83" i="8"/>
  <c r="Y84" i="8"/>
  <c r="Y91" i="8"/>
  <c r="Y126" i="8"/>
  <c r="Y175" i="8"/>
  <c r="Y181" i="8"/>
  <c r="Y216" i="8"/>
  <c r="Y16" i="8"/>
  <c r="Y25" i="8"/>
  <c r="Y92" i="8"/>
  <c r="Y108" i="8"/>
  <c r="Y144" i="8"/>
  <c r="Y152" i="8"/>
  <c r="Y193" i="8"/>
  <c r="Y142" i="8"/>
  <c r="Y145" i="8"/>
  <c r="Y221" i="8"/>
  <c r="Y58" i="8"/>
  <c r="Y93" i="8"/>
  <c r="Y116" i="8"/>
  <c r="Y135" i="8"/>
  <c r="Y159" i="8"/>
  <c r="Y294" i="8"/>
  <c r="Y8" i="8"/>
  <c r="Y22" i="8"/>
  <c r="Y37" i="8"/>
  <c r="Y41" i="8"/>
  <c r="Y95" i="8"/>
  <c r="Y106" i="8"/>
  <c r="Y118" i="8"/>
  <c r="Y123" i="8"/>
  <c r="Y129" i="8"/>
  <c r="Y132" i="8"/>
  <c r="Y167" i="8"/>
  <c r="Y244" i="8"/>
  <c r="Y255" i="8"/>
  <c r="Y275" i="8"/>
  <c r="Y165" i="8"/>
  <c r="Y166" i="8"/>
  <c r="Y203" i="8"/>
  <c r="Y111" i="8"/>
  <c r="Y119" i="8"/>
  <c r="Y122" i="8"/>
  <c r="Y194" i="8"/>
  <c r="Y226" i="8"/>
  <c r="Y228" i="8"/>
  <c r="Y239" i="8"/>
  <c r="Y11" i="8"/>
  <c r="Y14" i="8"/>
  <c r="Y30" i="8"/>
  <c r="Y48" i="8"/>
  <c r="Y50" i="8"/>
  <c r="Y52" i="8"/>
  <c r="Y195" i="8"/>
  <c r="Y202" i="8"/>
  <c r="Y268" i="8"/>
  <c r="Y35" i="8"/>
  <c r="Y46" i="8"/>
  <c r="Y59" i="8"/>
  <c r="Y63" i="8"/>
  <c r="Y69" i="8"/>
  <c r="Y73" i="8"/>
  <c r="Y112" i="8"/>
  <c r="Y117" i="8"/>
  <c r="Y182" i="8"/>
  <c r="Y220" i="8"/>
  <c r="Y276" i="8"/>
  <c r="Y287" i="8"/>
  <c r="Y301" i="8"/>
  <c r="Y280" i="8"/>
  <c r="Y62" i="8"/>
  <c r="Y82" i="8"/>
  <c r="Y98" i="8"/>
  <c r="Y115" i="8"/>
  <c r="Y120" i="8"/>
  <c r="Y125" i="8"/>
  <c r="Y154" i="8"/>
  <c r="Y241" i="8"/>
  <c r="Y196" i="8"/>
  <c r="Y231" i="8"/>
  <c r="Y258" i="8"/>
  <c r="Y264" i="8"/>
  <c r="Y269" i="8"/>
  <c r="Y300" i="8"/>
  <c r="Y20" i="8"/>
  <c r="Y27" i="8"/>
  <c r="Y45" i="8"/>
  <c r="Y53" i="8"/>
  <c r="Y70" i="8"/>
  <c r="Y79" i="8"/>
  <c r="Y88" i="8"/>
  <c r="Y110" i="8"/>
  <c r="Y137" i="8"/>
  <c r="Y140" i="8"/>
  <c r="Y156" i="8"/>
  <c r="Y172" i="8"/>
  <c r="Y184" i="8"/>
  <c r="Y208" i="8"/>
  <c r="Y232" i="8"/>
  <c r="Y245" i="8"/>
  <c r="Y246" i="8"/>
  <c r="Y298" i="8"/>
  <c r="Y306" i="8"/>
  <c r="Y252" i="8"/>
  <c r="Y270" i="8"/>
  <c r="Y273" i="8"/>
  <c r="Y293" i="8"/>
  <c r="Y214" i="8"/>
  <c r="Y238" i="8"/>
  <c r="Y262" i="8"/>
  <c r="Y302" i="8"/>
  <c r="Y304" i="8"/>
  <c r="Y278" i="8"/>
  <c r="Y124" i="8"/>
  <c r="Y168" i="8"/>
  <c r="Y170" i="8"/>
  <c r="Y179" i="8"/>
  <c r="Y190" i="8"/>
  <c r="Y271" i="8"/>
  <c r="Y279" i="8"/>
  <c r="Y282" i="8"/>
  <c r="Y310" i="8"/>
  <c r="Y102" i="8"/>
  <c r="Y114" i="8"/>
  <c r="Y121" i="8"/>
  <c r="Y128" i="8"/>
  <c r="Y138" i="8"/>
  <c r="Y155" i="8"/>
  <c r="Y161" i="8"/>
  <c r="Y192" i="8"/>
  <c r="Y212" i="8"/>
  <c r="Y242" i="8"/>
  <c r="Y259" i="8"/>
  <c r="Y267" i="8"/>
  <c r="Y284" i="8"/>
  <c r="Y288" i="8"/>
  <c r="Y136" i="8"/>
  <c r="Y157" i="8"/>
  <c r="Y160" i="8"/>
  <c r="Y164" i="8"/>
  <c r="Y188" i="8"/>
  <c r="Y201" i="8"/>
  <c r="Y215" i="8"/>
  <c r="Y218" i="8"/>
  <c r="Y222" i="8"/>
  <c r="Y235" i="8"/>
  <c r="Y237" i="8"/>
  <c r="Y260" i="8"/>
  <c r="Y289" i="8"/>
  <c r="Y290" i="8"/>
  <c r="Y240" i="8"/>
  <c r="Y248" i="8"/>
  <c r="Y263" i="8"/>
  <c r="Y281" i="8"/>
  <c r="Y296" i="8"/>
  <c r="Y15" i="8"/>
  <c r="Y29" i="8"/>
  <c r="Y43" i="8"/>
  <c r="Y57" i="8"/>
  <c r="Y71" i="8"/>
  <c r="Y85" i="8"/>
  <c r="Y99" i="8"/>
  <c r="Y113" i="8"/>
  <c r="Y127" i="8"/>
  <c r="Y141" i="8"/>
  <c r="Y162" i="8"/>
  <c r="Y171" i="8"/>
  <c r="Y180" i="8"/>
  <c r="Y197" i="8"/>
  <c r="Y223" i="8"/>
  <c r="Y230" i="8"/>
  <c r="Y256" i="8"/>
  <c r="Y266" i="8"/>
  <c r="Y272" i="8"/>
  <c r="Y163" i="8"/>
  <c r="Y177" i="8"/>
  <c r="Y191" i="8"/>
  <c r="Y205" i="8"/>
  <c r="Y219" i="8"/>
  <c r="Y233" i="8"/>
  <c r="Y247" i="8"/>
  <c r="Y292" i="8"/>
  <c r="Y305" i="8"/>
  <c r="Y309" i="8"/>
  <c r="Y265" i="8"/>
  <c r="Y295" i="8"/>
  <c r="Y308" i="8"/>
  <c r="Y274" i="8"/>
  <c r="Y286" i="8"/>
  <c r="Y303" i="8"/>
  <c r="Y283" i="8"/>
  <c r="Y297" i="8"/>
  <c r="Y311" i="8"/>
  <c r="Y5" i="8" a="1"/>
  <c r="AP5" i="8" a="1"/>
  <c r="AP76" i="8"/>
  <c r="AP23" i="8"/>
  <c r="AP122" i="8"/>
  <c r="AP256" i="8"/>
  <c r="AP13" i="8"/>
  <c r="AP106" i="8"/>
  <c r="AP6" i="8"/>
  <c r="AP114" i="8"/>
  <c r="AP248" i="8"/>
  <c r="AP103" i="8"/>
  <c r="AP139" i="8"/>
  <c r="AP186" i="8"/>
  <c r="AP217" i="8"/>
  <c r="AP215" i="8"/>
  <c r="AP142" i="8"/>
  <c r="AP183" i="8"/>
  <c r="AP297" i="8"/>
  <c r="AP203" i="8"/>
  <c r="AP222" i="8"/>
  <c r="AP9" i="8"/>
  <c r="AP141" i="8"/>
  <c r="AP201" i="8"/>
  <c r="AP20" i="8"/>
  <c r="AP39" i="8"/>
  <c r="AP147" i="8"/>
  <c r="AP255" i="8"/>
  <c r="AP95" i="8"/>
  <c r="AP209" i="8"/>
  <c r="AP269" i="8"/>
  <c r="AP27" i="8"/>
  <c r="AP233" i="8"/>
  <c r="AP17" i="8"/>
  <c r="AP116" i="8"/>
  <c r="AP191" i="8"/>
  <c r="AP60" i="8"/>
  <c r="AP70" i="8"/>
  <c r="AP81" i="8"/>
  <c r="AP108" i="8"/>
  <c r="AP184" i="8"/>
  <c r="AP300" i="8"/>
  <c r="AP78" i="8"/>
  <c r="AP123" i="8"/>
  <c r="AP126" i="8"/>
  <c r="AP208" i="8"/>
  <c r="AP101" i="8"/>
  <c r="AP166" i="8"/>
  <c r="AP19" i="8"/>
  <c r="AP109" i="8"/>
  <c r="AP148" i="8"/>
  <c r="AP150" i="8"/>
  <c r="AP175" i="8"/>
  <c r="AP178" i="8"/>
  <c r="AP195" i="8"/>
  <c r="AP264" i="8"/>
  <c r="AP281" i="8"/>
  <c r="AP10" i="8"/>
  <c r="AP15" i="8"/>
  <c r="AP31" i="8"/>
  <c r="AP51" i="8"/>
  <c r="AP196" i="8"/>
  <c r="AP268" i="8"/>
  <c r="AP270" i="8"/>
  <c r="AP298" i="8"/>
  <c r="AP36" i="8"/>
  <c r="AP44" i="8"/>
  <c r="AP56" i="8"/>
  <c r="AP89" i="8"/>
  <c r="AP283" i="8"/>
  <c r="AP144" i="8"/>
  <c r="AP267" i="8"/>
  <c r="AP24" i="8"/>
  <c r="AP77" i="8"/>
  <c r="AP84" i="8"/>
  <c r="AP91" i="8"/>
  <c r="AP104" i="8"/>
  <c r="AP117" i="8"/>
  <c r="AP159" i="8"/>
  <c r="AP7" i="8"/>
  <c r="AP35" i="8"/>
  <c r="AP55" i="8"/>
  <c r="AP88" i="8"/>
  <c r="AP102" i="8"/>
  <c r="AP118" i="8"/>
  <c r="AP136" i="8"/>
  <c r="AP177" i="8"/>
  <c r="AP306" i="8"/>
  <c r="AP143" i="8"/>
  <c r="AP278" i="8"/>
  <c r="AP41" i="8"/>
  <c r="AP61" i="8"/>
  <c r="AP62" i="8"/>
  <c r="AP92" i="8"/>
  <c r="AP121" i="8"/>
  <c r="AP158" i="8"/>
  <c r="AP199" i="8"/>
  <c r="AP231" i="8"/>
  <c r="AP260" i="8"/>
  <c r="AP18" i="8"/>
  <c r="AP25" i="8"/>
  <c r="AP45" i="8"/>
  <c r="AP57" i="8"/>
  <c r="AP111" i="8"/>
  <c r="AP140" i="8"/>
  <c r="AP156" i="8"/>
  <c r="AP189" i="8"/>
  <c r="AP16" i="8"/>
  <c r="AP37" i="8"/>
  <c r="AP58" i="8"/>
  <c r="AP85" i="8"/>
  <c r="AP119" i="8"/>
  <c r="AP146" i="8"/>
  <c r="AP165" i="8"/>
  <c r="AP187" i="8"/>
  <c r="AP207" i="8"/>
  <c r="AP251" i="8"/>
  <c r="AP8" i="8"/>
  <c r="AP29" i="8"/>
  <c r="AP33" i="8"/>
  <c r="AP53" i="8"/>
  <c r="AP64" i="8"/>
  <c r="AP73" i="8"/>
  <c r="AP75" i="8"/>
  <c r="AP115" i="8"/>
  <c r="AP130" i="8"/>
  <c r="AP246" i="8"/>
  <c r="AP131" i="8"/>
  <c r="AP219" i="8"/>
  <c r="AP34" i="8"/>
  <c r="AP38" i="8"/>
  <c r="AP42" i="8"/>
  <c r="AP49" i="8"/>
  <c r="AP65" i="8"/>
  <c r="AP74" i="8"/>
  <c r="AP86" i="8"/>
  <c r="AP94" i="8"/>
  <c r="AP97" i="8"/>
  <c r="AP98" i="8"/>
  <c r="AP100" i="8"/>
  <c r="AP105" i="8"/>
  <c r="AP167" i="8"/>
  <c r="AP190" i="8"/>
  <c r="AP200" i="8"/>
  <c r="AP232" i="8"/>
  <c r="AP239" i="8"/>
  <c r="AP252" i="8"/>
  <c r="AP253" i="8"/>
  <c r="AP59" i="8"/>
  <c r="AP87" i="8"/>
  <c r="AP99" i="8"/>
  <c r="AP107" i="8"/>
  <c r="AP164" i="8"/>
  <c r="AP221" i="8"/>
  <c r="AP240" i="8"/>
  <c r="AP162" i="8"/>
  <c r="AP193" i="8"/>
  <c r="AP265" i="8"/>
  <c r="AP289" i="8"/>
  <c r="AP112" i="8"/>
  <c r="AP113" i="8"/>
  <c r="AP151" i="8"/>
  <c r="AP171" i="8"/>
  <c r="AP210" i="8"/>
  <c r="AP227" i="8"/>
  <c r="AP11" i="8"/>
  <c r="AP14" i="8"/>
  <c r="AP30" i="8"/>
  <c r="AP43" i="8"/>
  <c r="AP48" i="8"/>
  <c r="AP50" i="8"/>
  <c r="AP52" i="8"/>
  <c r="AP67" i="8"/>
  <c r="AP72" i="8"/>
  <c r="AP83" i="8"/>
  <c r="AP93" i="8"/>
  <c r="AP182" i="8"/>
  <c r="AP205" i="8"/>
  <c r="AP225" i="8"/>
  <c r="AP229" i="8"/>
  <c r="AP276" i="8"/>
  <c r="AP290" i="8"/>
  <c r="AP291" i="8"/>
  <c r="AP22" i="8"/>
  <c r="AP32" i="8"/>
  <c r="AP46" i="8"/>
  <c r="AP63" i="8"/>
  <c r="AP66" i="8"/>
  <c r="AP69" i="8"/>
  <c r="AP120" i="8"/>
  <c r="AP125" i="8"/>
  <c r="AP133" i="8"/>
  <c r="AP149" i="8"/>
  <c r="AP154" i="8"/>
  <c r="AP226" i="8"/>
  <c r="AP296" i="8"/>
  <c r="AP254" i="8"/>
  <c r="AP277" i="8"/>
  <c r="AP79" i="8"/>
  <c r="AP90" i="8"/>
  <c r="AP134" i="8"/>
  <c r="AP194" i="8"/>
  <c r="AP204" i="8"/>
  <c r="AP213" i="8"/>
  <c r="AP243" i="8"/>
  <c r="AP180" i="8"/>
  <c r="AP223" i="8"/>
  <c r="AP238" i="8"/>
  <c r="AP273" i="8"/>
  <c r="AP310" i="8"/>
  <c r="AP21" i="8"/>
  <c r="AP28" i="8"/>
  <c r="AP47" i="8"/>
  <c r="AP71" i="8"/>
  <c r="AP80" i="8"/>
  <c r="AP127" i="8"/>
  <c r="AP145" i="8"/>
  <c r="AP169" i="8"/>
  <c r="AP173" i="8"/>
  <c r="AP181" i="8"/>
  <c r="AP185" i="8"/>
  <c r="AP197" i="8"/>
  <c r="AP234" i="8"/>
  <c r="AP236" i="8"/>
  <c r="AP275" i="8"/>
  <c r="AP247" i="8"/>
  <c r="AP259" i="8"/>
  <c r="AP261" i="8"/>
  <c r="AP299" i="8"/>
  <c r="AP211" i="8"/>
  <c r="AP220" i="8"/>
  <c r="AP228" i="8"/>
  <c r="AP257" i="8"/>
  <c r="AP282" i="8"/>
  <c r="AP287" i="8"/>
  <c r="AP301" i="8"/>
  <c r="AP279" i="8"/>
  <c r="AP280" i="8"/>
  <c r="AP288" i="8"/>
  <c r="AP132" i="8"/>
  <c r="AP135" i="8"/>
  <c r="AP155" i="8"/>
  <c r="AP157" i="8"/>
  <c r="AP161" i="8"/>
  <c r="AP168" i="8"/>
  <c r="AP170" i="8"/>
  <c r="AP179" i="8"/>
  <c r="AP242" i="8"/>
  <c r="AP128" i="8"/>
  <c r="AP176" i="8"/>
  <c r="AP192" i="8"/>
  <c r="AP212" i="8"/>
  <c r="AP214" i="8"/>
  <c r="AP129" i="8"/>
  <c r="AP137" i="8"/>
  <c r="AP153" i="8"/>
  <c r="AP218" i="8"/>
  <c r="AP235" i="8"/>
  <c r="AP237" i="8"/>
  <c r="AP245" i="8"/>
  <c r="AP258" i="8"/>
  <c r="AP266" i="8"/>
  <c r="AP307" i="8"/>
  <c r="AP309" i="8"/>
  <c r="AP311" i="8"/>
  <c r="AP293" i="8"/>
  <c r="AP303" i="8"/>
  <c r="AP241" i="8"/>
  <c r="AP250" i="8"/>
  <c r="AP263" i="8"/>
  <c r="AP12" i="8"/>
  <c r="AP26" i="8"/>
  <c r="AP40" i="8"/>
  <c r="AP54" i="8"/>
  <c r="AP68" i="8"/>
  <c r="AP82" i="8"/>
  <c r="AP96" i="8"/>
  <c r="AP110" i="8"/>
  <c r="AP124" i="8"/>
  <c r="AP138" i="8"/>
  <c r="AP152" i="8"/>
  <c r="AP163" i="8"/>
  <c r="AP172" i="8"/>
  <c r="AP198" i="8"/>
  <c r="AP206" i="8"/>
  <c r="AP224" i="8"/>
  <c r="AP249" i="8"/>
  <c r="AP284" i="8"/>
  <c r="AP286" i="8"/>
  <c r="AP160" i="8"/>
  <c r="AP174" i="8"/>
  <c r="AP188" i="8"/>
  <c r="AP202" i="8"/>
  <c r="AP216" i="8"/>
  <c r="AP230" i="8"/>
  <c r="AP244" i="8"/>
  <c r="AP274" i="8"/>
  <c r="AP292" i="8"/>
  <c r="AP305" i="8"/>
  <c r="AP262" i="8"/>
  <c r="AP272" i="8"/>
  <c r="AP285" i="8"/>
  <c r="AP295" i="8"/>
  <c r="AP302" i="8"/>
  <c r="AP271" i="8"/>
  <c r="AP304" i="8"/>
  <c r="AP312" i="8"/>
  <c r="AP294" i="8"/>
  <c r="AP308" i="8"/>
  <c r="AP5" i="8" l="1"/>
  <c r="Y5" i="8"/>
  <c r="AQ3" i="8"/>
  <c r="AQ2" i="8"/>
  <c r="AQ4" i="8" s="1"/>
  <c r="AR1" i="8"/>
  <c r="Z3" i="8"/>
  <c r="Z2" i="8"/>
  <c r="Z4" i="8" s="1"/>
  <c r="AA1" i="8"/>
  <c r="R3" i="13"/>
  <c r="U7" i="11"/>
  <c r="AQ5" i="8" a="1"/>
  <c r="AQ42" i="8"/>
  <c r="AQ148" i="8"/>
  <c r="AQ55" i="8"/>
  <c r="AQ100" i="8"/>
  <c r="AQ141" i="8"/>
  <c r="AQ122" i="8"/>
  <c r="AQ97" i="8"/>
  <c r="AQ200" i="8"/>
  <c r="AQ7" i="8"/>
  <c r="AQ139" i="8"/>
  <c r="AQ302" i="8"/>
  <c r="AQ65" i="8"/>
  <c r="AQ102" i="8"/>
  <c r="AQ136" i="8"/>
  <c r="AQ167" i="8"/>
  <c r="AQ126" i="8"/>
  <c r="AQ133" i="8"/>
  <c r="AQ258" i="8"/>
  <c r="AQ105" i="8"/>
  <c r="AQ166" i="8"/>
  <c r="AQ208" i="8"/>
  <c r="AQ6" i="8"/>
  <c r="AQ23" i="8"/>
  <c r="AQ20" i="8"/>
  <c r="AQ52" i="8"/>
  <c r="AQ101" i="8"/>
  <c r="AQ290" i="8"/>
  <c r="AQ50" i="8"/>
  <c r="AQ169" i="8"/>
  <c r="AQ269" i="8"/>
  <c r="AQ27" i="8"/>
  <c r="AQ252" i="8"/>
  <c r="AQ49" i="8"/>
  <c r="AQ60" i="8"/>
  <c r="AQ69" i="8"/>
  <c r="AQ70" i="8"/>
  <c r="AQ79" i="8"/>
  <c r="AQ82" i="8"/>
  <c r="AQ88" i="8"/>
  <c r="AQ184" i="8"/>
  <c r="AQ249" i="8"/>
  <c r="AQ12" i="8"/>
  <c r="AQ14" i="8"/>
  <c r="AQ34" i="8"/>
  <c r="AQ235" i="8"/>
  <c r="AQ9" i="8"/>
  <c r="AQ32" i="8"/>
  <c r="AQ262" i="8"/>
  <c r="AQ277" i="8"/>
  <c r="AQ78" i="8"/>
  <c r="AQ106" i="8"/>
  <c r="AQ216" i="8"/>
  <c r="AQ222" i="8"/>
  <c r="AQ239" i="8"/>
  <c r="AQ256" i="8"/>
  <c r="AQ172" i="8"/>
  <c r="AQ186" i="8"/>
  <c r="AQ191" i="8"/>
  <c r="AQ204" i="8"/>
  <c r="AQ35" i="8"/>
  <c r="AQ40" i="8"/>
  <c r="AQ59" i="8"/>
  <c r="AQ114" i="8"/>
  <c r="AQ10" i="8"/>
  <c r="AQ68" i="8"/>
  <c r="AQ178" i="8"/>
  <c r="AQ83" i="8"/>
  <c r="AQ28" i="8"/>
  <c r="AQ264" i="8"/>
  <c r="AQ17" i="8"/>
  <c r="AQ26" i="8"/>
  <c r="AQ116" i="8"/>
  <c r="AQ142" i="8"/>
  <c r="AQ253" i="8"/>
  <c r="AQ284" i="8"/>
  <c r="AQ300" i="8"/>
  <c r="AQ31" i="8"/>
  <c r="AQ51" i="8"/>
  <c r="AQ74" i="8"/>
  <c r="AQ99" i="8"/>
  <c r="AQ298" i="8"/>
  <c r="AQ299" i="8"/>
  <c r="AQ36" i="8"/>
  <c r="AQ47" i="8"/>
  <c r="AQ43" i="8"/>
  <c r="AQ44" i="8"/>
  <c r="AQ46" i="8"/>
  <c r="AQ89" i="8"/>
  <c r="AQ129" i="8"/>
  <c r="AQ144" i="8"/>
  <c r="AQ30" i="8"/>
  <c r="AQ77" i="8"/>
  <c r="AQ84" i="8"/>
  <c r="AQ94" i="8"/>
  <c r="AQ211" i="8"/>
  <c r="AQ196" i="8"/>
  <c r="AQ13" i="8"/>
  <c r="AQ24" i="8"/>
  <c r="AQ71" i="8"/>
  <c r="AQ91" i="8"/>
  <c r="AQ131" i="8"/>
  <c r="AQ143" i="8"/>
  <c r="AQ153" i="8"/>
  <c r="AQ176" i="8"/>
  <c r="AQ194" i="8"/>
  <c r="AQ244" i="8"/>
  <c r="AQ48" i="8"/>
  <c r="AQ62" i="8"/>
  <c r="AQ92" i="8"/>
  <c r="AQ128" i="8"/>
  <c r="AQ158" i="8"/>
  <c r="AQ185" i="8"/>
  <c r="AQ220" i="8"/>
  <c r="AQ45" i="8"/>
  <c r="AQ140" i="8"/>
  <c r="AQ180" i="8"/>
  <c r="AQ16" i="8"/>
  <c r="AQ58" i="8"/>
  <c r="AQ160" i="8"/>
  <c r="AQ165" i="8"/>
  <c r="AQ224" i="8"/>
  <c r="AQ125" i="8"/>
  <c r="AQ134" i="8"/>
  <c r="AQ228" i="8"/>
  <c r="AQ236" i="8"/>
  <c r="AQ8" i="8"/>
  <c r="AQ21" i="8"/>
  <c r="AQ33" i="8"/>
  <c r="AQ73" i="8"/>
  <c r="AQ75" i="8"/>
  <c r="AQ127" i="8"/>
  <c r="AQ246" i="8"/>
  <c r="AQ15" i="8"/>
  <c r="AQ19" i="8"/>
  <c r="AQ22" i="8"/>
  <c r="AQ37" i="8"/>
  <c r="AQ41" i="8"/>
  <c r="AQ57" i="8"/>
  <c r="AQ63" i="8"/>
  <c r="AQ66" i="8"/>
  <c r="AQ85" i="8"/>
  <c r="AQ111" i="8"/>
  <c r="AQ119" i="8"/>
  <c r="AQ120" i="8"/>
  <c r="AQ175" i="8"/>
  <c r="AQ183" i="8"/>
  <c r="AQ274" i="8"/>
  <c r="AQ278" i="8"/>
  <c r="AQ107" i="8"/>
  <c r="AQ221" i="8"/>
  <c r="AQ254" i="8"/>
  <c r="AQ162" i="8"/>
  <c r="AQ181" i="8"/>
  <c r="AQ206" i="8"/>
  <c r="AQ230" i="8"/>
  <c r="AQ238" i="8"/>
  <c r="AQ245" i="8"/>
  <c r="AQ247" i="8"/>
  <c r="AQ285" i="8"/>
  <c r="AQ18" i="8"/>
  <c r="AQ61" i="8"/>
  <c r="AQ103" i="8"/>
  <c r="AQ112" i="8"/>
  <c r="AQ113" i="8"/>
  <c r="AQ197" i="8"/>
  <c r="AQ223" i="8"/>
  <c r="AQ227" i="8"/>
  <c r="AQ56" i="8"/>
  <c r="AQ80" i="8"/>
  <c r="AQ87" i="8"/>
  <c r="AQ108" i="8"/>
  <c r="AQ145" i="8"/>
  <c r="AQ163" i="8"/>
  <c r="AQ219" i="8"/>
  <c r="AQ291" i="8"/>
  <c r="AQ306" i="8"/>
  <c r="AQ214" i="8"/>
  <c r="AQ218" i="8"/>
  <c r="AQ282" i="8"/>
  <c r="AQ296" i="8"/>
  <c r="AQ76" i="8"/>
  <c r="AQ86" i="8"/>
  <c r="AQ93" i="8"/>
  <c r="AQ98" i="8"/>
  <c r="AQ115" i="8"/>
  <c r="AQ138" i="8"/>
  <c r="AQ150" i="8"/>
  <c r="AQ198" i="8"/>
  <c r="AQ203" i="8"/>
  <c r="AQ217" i="8"/>
  <c r="AQ279" i="8"/>
  <c r="AQ297" i="8"/>
  <c r="AQ192" i="8"/>
  <c r="AQ213" i="8"/>
  <c r="AQ232" i="8"/>
  <c r="AQ233" i="8"/>
  <c r="AQ240" i="8"/>
  <c r="AQ268" i="8"/>
  <c r="AQ301" i="8"/>
  <c r="AQ310" i="8"/>
  <c r="AQ29" i="8"/>
  <c r="AQ38" i="8"/>
  <c r="AQ54" i="8"/>
  <c r="AQ64" i="8"/>
  <c r="AQ72" i="8"/>
  <c r="AQ90" i="8"/>
  <c r="AQ96" i="8"/>
  <c r="AQ110" i="8"/>
  <c r="AQ117" i="8"/>
  <c r="AQ177" i="8"/>
  <c r="AQ189" i="8"/>
  <c r="AQ193" i="8"/>
  <c r="AQ202" i="8"/>
  <c r="AQ225" i="8"/>
  <c r="AQ287" i="8"/>
  <c r="AQ295" i="8"/>
  <c r="AQ255" i="8"/>
  <c r="AQ283" i="8"/>
  <c r="AQ265" i="8"/>
  <c r="AQ266" i="8"/>
  <c r="AQ275" i="8"/>
  <c r="AQ271" i="8"/>
  <c r="AQ305" i="8"/>
  <c r="AQ146" i="8"/>
  <c r="AQ149" i="8"/>
  <c r="AQ152" i="8"/>
  <c r="AQ190" i="8"/>
  <c r="AQ199" i="8"/>
  <c r="AQ210" i="8"/>
  <c r="AQ234" i="8"/>
  <c r="AQ259" i="8"/>
  <c r="AQ267" i="8"/>
  <c r="AQ286" i="8"/>
  <c r="AQ104" i="8"/>
  <c r="AQ118" i="8"/>
  <c r="AQ124" i="8"/>
  <c r="AQ132" i="8"/>
  <c r="AQ135" i="8"/>
  <c r="AQ155" i="8"/>
  <c r="AQ157" i="8"/>
  <c r="AQ161" i="8"/>
  <c r="AQ168" i="8"/>
  <c r="AQ170" i="8"/>
  <c r="AQ179" i="8"/>
  <c r="AQ237" i="8"/>
  <c r="AQ242" i="8"/>
  <c r="AQ308" i="8"/>
  <c r="AQ121" i="8"/>
  <c r="AQ130" i="8"/>
  <c r="AQ147" i="8"/>
  <c r="AQ154" i="8"/>
  <c r="AQ171" i="8"/>
  <c r="AQ174" i="8"/>
  <c r="AQ188" i="8"/>
  <c r="AQ195" i="8"/>
  <c r="AQ205" i="8"/>
  <c r="AQ209" i="8"/>
  <c r="AQ212" i="8"/>
  <c r="AQ226" i="8"/>
  <c r="AQ248" i="8"/>
  <c r="AQ276" i="8"/>
  <c r="AQ280" i="8"/>
  <c r="AQ312" i="8"/>
  <c r="AQ311" i="8"/>
  <c r="AQ251" i="8"/>
  <c r="AQ257" i="8"/>
  <c r="AQ260" i="8"/>
  <c r="AQ272" i="8"/>
  <c r="AQ11" i="8"/>
  <c r="AQ25" i="8"/>
  <c r="AQ39" i="8"/>
  <c r="AQ53" i="8"/>
  <c r="AQ67" i="8"/>
  <c r="AQ81" i="8"/>
  <c r="AQ95" i="8"/>
  <c r="AQ109" i="8"/>
  <c r="AQ123" i="8"/>
  <c r="AQ137" i="8"/>
  <c r="AQ151" i="8"/>
  <c r="AQ156" i="8"/>
  <c r="AQ164" i="8"/>
  <c r="AQ182" i="8"/>
  <c r="AQ207" i="8"/>
  <c r="AQ231" i="8"/>
  <c r="AQ241" i="8"/>
  <c r="AQ250" i="8"/>
  <c r="AQ263" i="8"/>
  <c r="AQ304" i="8"/>
  <c r="AQ159" i="8"/>
  <c r="AQ173" i="8"/>
  <c r="AQ187" i="8"/>
  <c r="AQ201" i="8"/>
  <c r="AQ215" i="8"/>
  <c r="AQ229" i="8"/>
  <c r="AQ243" i="8"/>
  <c r="AQ294" i="8"/>
  <c r="AQ303" i="8"/>
  <c r="AQ309" i="8"/>
  <c r="AQ261" i="8"/>
  <c r="AQ273" i="8"/>
  <c r="AQ281" i="8"/>
  <c r="AQ289" i="8"/>
  <c r="AQ292" i="8"/>
  <c r="AQ270" i="8"/>
  <c r="AQ288" i="8"/>
  <c r="AQ293" i="8"/>
  <c r="AQ307" i="8"/>
  <c r="Z55" i="8"/>
  <c r="Z247" i="8"/>
  <c r="Z206" i="8"/>
  <c r="Z67" i="8"/>
  <c r="Z75" i="8"/>
  <c r="Z30" i="8"/>
  <c r="Z257" i="8"/>
  <c r="Z21" i="8"/>
  <c r="Z207" i="8"/>
  <c r="Z183" i="8"/>
  <c r="Z64" i="8"/>
  <c r="Z265" i="8"/>
  <c r="Z101" i="8"/>
  <c r="Z267" i="8"/>
  <c r="Z182" i="8"/>
  <c r="Z299" i="8"/>
  <c r="Z35" i="8"/>
  <c r="Z171" i="8"/>
  <c r="Z49" i="8"/>
  <c r="Z196" i="8"/>
  <c r="Z116" i="8"/>
  <c r="Z261" i="8"/>
  <c r="Z50" i="8"/>
  <c r="Z109" i="8"/>
  <c r="Z151" i="8"/>
  <c r="Z224" i="8"/>
  <c r="Z134" i="8"/>
  <c r="Z143" i="8"/>
  <c r="Z201" i="8"/>
  <c r="Z58" i="8"/>
  <c r="Z254" i="8"/>
  <c r="Z86" i="8"/>
  <c r="Z33" i="8"/>
  <c r="Z43" i="8"/>
  <c r="Z68" i="8"/>
  <c r="Z76" i="8"/>
  <c r="Z223" i="8"/>
  <c r="Z29" i="8"/>
  <c r="Z51" i="8"/>
  <c r="Z88" i="8"/>
  <c r="Z23" i="8"/>
  <c r="Z93" i="8"/>
  <c r="Z189" i="8"/>
  <c r="Z308" i="8"/>
  <c r="Z127" i="8"/>
  <c r="Z31" i="8"/>
  <c r="Z53" i="8"/>
  <c r="Z215" i="8"/>
  <c r="Z241" i="8"/>
  <c r="Z17" i="8"/>
  <c r="Z7" i="8"/>
  <c r="Z38" i="8"/>
  <c r="Z94" i="8"/>
  <c r="Z115" i="8"/>
  <c r="Z209" i="8"/>
  <c r="Z269" i="8"/>
  <c r="Z6" i="8"/>
  <c r="Z9" i="8"/>
  <c r="Z19" i="8"/>
  <c r="Z34" i="8"/>
  <c r="Z40" i="8"/>
  <c r="Z65" i="8"/>
  <c r="Z85" i="8"/>
  <c r="Z102" i="8"/>
  <c r="Z164" i="8"/>
  <c r="Z305" i="8"/>
  <c r="Z27" i="8"/>
  <c r="Z60" i="8"/>
  <c r="Z100" i="8"/>
  <c r="Z312" i="8"/>
  <c r="Z105" i="8"/>
  <c r="Z138" i="8"/>
  <c r="Z158" i="8"/>
  <c r="Z231" i="8"/>
  <c r="Z97" i="8"/>
  <c r="Z59" i="8"/>
  <c r="Z78" i="8"/>
  <c r="Z8" i="8"/>
  <c r="Z12" i="8"/>
  <c r="Z39" i="8"/>
  <c r="Z54" i="8"/>
  <c r="Z73" i="8"/>
  <c r="Z87" i="8"/>
  <c r="Z95" i="8"/>
  <c r="Z113" i="8"/>
  <c r="Z173" i="8"/>
  <c r="Z202" i="8"/>
  <c r="Z163" i="8"/>
  <c r="Z10" i="8"/>
  <c r="Z15" i="8"/>
  <c r="Z20" i="8"/>
  <c r="Z36" i="8"/>
  <c r="Z52" i="8"/>
  <c r="Z114" i="8"/>
  <c r="Z142" i="8"/>
  <c r="Z145" i="8"/>
  <c r="Z211" i="8"/>
  <c r="Z44" i="8"/>
  <c r="Z81" i="8"/>
  <c r="Z148" i="8"/>
  <c r="Z169" i="8"/>
  <c r="Z192" i="8"/>
  <c r="Z198" i="8"/>
  <c r="Z13" i="8"/>
  <c r="Z24" i="8"/>
  <c r="Z47" i="8"/>
  <c r="Z139" i="8"/>
  <c r="Z184" i="8"/>
  <c r="Z217" i="8"/>
  <c r="Z225" i="8"/>
  <c r="Z229" i="8"/>
  <c r="Z304" i="8"/>
  <c r="Z18" i="8"/>
  <c r="Z41" i="8"/>
  <c r="Z48" i="8"/>
  <c r="Z72" i="8"/>
  <c r="Z83" i="8"/>
  <c r="Z91" i="8"/>
  <c r="Z175" i="8"/>
  <c r="Z216" i="8"/>
  <c r="Z160" i="8"/>
  <c r="Z187" i="8"/>
  <c r="Z197" i="8"/>
  <c r="Z16" i="8"/>
  <c r="Z25" i="8"/>
  <c r="Z45" i="8"/>
  <c r="Z62" i="8"/>
  <c r="Z92" i="8"/>
  <c r="Z141" i="8"/>
  <c r="Z144" i="8"/>
  <c r="Z193" i="8"/>
  <c r="Z256" i="8"/>
  <c r="Z268" i="8"/>
  <c r="Z284" i="8"/>
  <c r="Z26" i="8"/>
  <c r="Z57" i="8"/>
  <c r="Z71" i="8"/>
  <c r="Z82" i="8"/>
  <c r="Z125" i="8"/>
  <c r="Z130" i="8"/>
  <c r="Z131" i="8"/>
  <c r="Z178" i="8"/>
  <c r="Z185" i="8"/>
  <c r="Z186" i="8"/>
  <c r="Z191" i="8"/>
  <c r="Z212" i="8"/>
  <c r="Z250" i="8"/>
  <c r="Z106" i="8"/>
  <c r="Z118" i="8"/>
  <c r="Z123" i="8"/>
  <c r="Z129" i="8"/>
  <c r="Z167" i="8"/>
  <c r="Z244" i="8"/>
  <c r="Z295" i="8"/>
  <c r="Z156" i="8"/>
  <c r="Z165" i="8"/>
  <c r="Z166" i="8"/>
  <c r="Z177" i="8"/>
  <c r="Z203" i="8"/>
  <c r="Z61" i="8"/>
  <c r="Z69" i="8"/>
  <c r="Z74" i="8"/>
  <c r="Z77" i="8"/>
  <c r="Z99" i="8"/>
  <c r="Z107" i="8"/>
  <c r="Z111" i="8"/>
  <c r="Z119" i="8"/>
  <c r="Z121" i="8"/>
  <c r="Z122" i="8"/>
  <c r="Z172" i="8"/>
  <c r="Z194" i="8"/>
  <c r="Z208" i="8"/>
  <c r="Z219" i="8"/>
  <c r="Z226" i="8"/>
  <c r="Z239" i="8"/>
  <c r="Z22" i="8"/>
  <c r="Z32" i="8"/>
  <c r="Z66" i="8"/>
  <c r="Z80" i="8"/>
  <c r="Z104" i="8"/>
  <c r="Z108" i="8"/>
  <c r="Z136" i="8"/>
  <c r="Z161" i="8"/>
  <c r="Z228" i="8"/>
  <c r="Z242" i="8"/>
  <c r="Z253" i="8"/>
  <c r="Z220" i="8"/>
  <c r="Z222" i="8"/>
  <c r="Z235" i="8"/>
  <c r="Z238" i="8"/>
  <c r="Z258" i="8"/>
  <c r="Z260" i="8"/>
  <c r="Z79" i="8"/>
  <c r="Z90" i="8"/>
  <c r="Z133" i="8"/>
  <c r="Z137" i="8"/>
  <c r="Z149" i="8"/>
  <c r="Z221" i="8"/>
  <c r="Z278" i="8"/>
  <c r="Z195" i="8"/>
  <c r="Z200" i="8"/>
  <c r="Z230" i="8"/>
  <c r="Z270" i="8"/>
  <c r="Z283" i="8"/>
  <c r="Z11" i="8"/>
  <c r="Z37" i="8"/>
  <c r="Z46" i="8"/>
  <c r="Z63" i="8"/>
  <c r="Z89" i="8"/>
  <c r="Z96" i="8"/>
  <c r="Z117" i="8"/>
  <c r="Z147" i="8"/>
  <c r="Z150" i="8"/>
  <c r="Z180" i="8"/>
  <c r="Z213" i="8"/>
  <c r="Z233" i="8"/>
  <c r="Z243" i="8"/>
  <c r="Z286" i="8"/>
  <c r="Z251" i="8"/>
  <c r="Z227" i="8"/>
  <c r="Z236" i="8"/>
  <c r="Z237" i="8"/>
  <c r="Z259" i="8"/>
  <c r="Z276" i="8"/>
  <c r="Z277" i="8"/>
  <c r="Z300" i="8"/>
  <c r="Z266" i="8"/>
  <c r="Z289" i="8"/>
  <c r="Z297" i="8"/>
  <c r="Z132" i="8"/>
  <c r="Z135" i="8"/>
  <c r="Z152" i="8"/>
  <c r="Z159" i="8"/>
  <c r="Z199" i="8"/>
  <c r="Z210" i="8"/>
  <c r="Z234" i="8"/>
  <c r="Z245" i="8"/>
  <c r="Z252" i="8"/>
  <c r="Z255" i="8"/>
  <c r="Z280" i="8"/>
  <c r="Z306" i="8"/>
  <c r="Z103" i="8"/>
  <c r="Z110" i="8"/>
  <c r="Z124" i="8"/>
  <c r="Z157" i="8"/>
  <c r="Z168" i="8"/>
  <c r="Z170" i="8"/>
  <c r="Z179" i="8"/>
  <c r="Z120" i="8"/>
  <c r="Z128" i="8"/>
  <c r="Z146" i="8"/>
  <c r="Z153" i="8"/>
  <c r="Z174" i="8"/>
  <c r="Z271" i="8"/>
  <c r="Z275" i="8"/>
  <c r="Z279" i="8"/>
  <c r="Z292" i="8"/>
  <c r="Z293" i="8"/>
  <c r="Z290" i="8"/>
  <c r="Z298" i="8"/>
  <c r="Z249" i="8"/>
  <c r="Z288" i="8"/>
  <c r="Z291" i="8"/>
  <c r="Z301" i="8"/>
  <c r="Z309" i="8"/>
  <c r="Z14" i="8"/>
  <c r="Z28" i="8"/>
  <c r="Z42" i="8"/>
  <c r="Z56" i="8"/>
  <c r="Z70" i="8"/>
  <c r="Z84" i="8"/>
  <c r="Z98" i="8"/>
  <c r="Z112" i="8"/>
  <c r="Z126" i="8"/>
  <c r="Z140" i="8"/>
  <c r="Z154" i="8"/>
  <c r="Z155" i="8"/>
  <c r="Z181" i="8"/>
  <c r="Z188" i="8"/>
  <c r="Z205" i="8"/>
  <c r="Z214" i="8"/>
  <c r="Z240" i="8"/>
  <c r="Z248" i="8"/>
  <c r="Z263" i="8"/>
  <c r="Z162" i="8"/>
  <c r="Z176" i="8"/>
  <c r="Z190" i="8"/>
  <c r="Z204" i="8"/>
  <c r="Z218" i="8"/>
  <c r="Z232" i="8"/>
  <c r="Z246" i="8"/>
  <c r="Z262" i="8"/>
  <c r="Z274" i="8"/>
  <c r="Z303" i="8"/>
  <c r="Z307" i="8"/>
  <c r="Z264" i="8"/>
  <c r="Z272" i="8"/>
  <c r="Z281" i="8"/>
  <c r="Z285" i="8"/>
  <c r="Z302" i="8"/>
  <c r="Z273" i="8"/>
  <c r="Z287" i="8"/>
  <c r="Z294" i="8"/>
  <c r="Z311" i="8"/>
  <c r="Z282" i="8"/>
  <c r="Z296" i="8"/>
  <c r="Z310" i="8"/>
  <c r="Z5" i="8" a="1"/>
  <c r="Z5" i="8" l="1"/>
  <c r="AQ5" i="8"/>
  <c r="AA3" i="8"/>
  <c r="AA2" i="8"/>
  <c r="AA4" i="8" s="1"/>
  <c r="AB1" i="8"/>
  <c r="AR3" i="8"/>
  <c r="AR2" i="8"/>
  <c r="AR4" i="8" s="1"/>
  <c r="AS1" i="8"/>
  <c r="AA113" i="8"/>
  <c r="AA73" i="8"/>
  <c r="AA278" i="8"/>
  <c r="AA43" i="8"/>
  <c r="AA75" i="8"/>
  <c r="AA196" i="8"/>
  <c r="AA30" i="8"/>
  <c r="AA95" i="8"/>
  <c r="AA38" i="8"/>
  <c r="AA74" i="8"/>
  <c r="AA103" i="8"/>
  <c r="AA49" i="8"/>
  <c r="AA140" i="8"/>
  <c r="AA170" i="8"/>
  <c r="AA62" i="8"/>
  <c r="AA64" i="8"/>
  <c r="AA77" i="8"/>
  <c r="AA96" i="8"/>
  <c r="AA286" i="8"/>
  <c r="AA63" i="8"/>
  <c r="AA273" i="8"/>
  <c r="AA8" i="8"/>
  <c r="AA155" i="8"/>
  <c r="AA293" i="8"/>
  <c r="AA29" i="8"/>
  <c r="AA51" i="8"/>
  <c r="AA14" i="8"/>
  <c r="AA107" i="8"/>
  <c r="AA116" i="8"/>
  <c r="AA259" i="8"/>
  <c r="AA94" i="8"/>
  <c r="AA98" i="8"/>
  <c r="AA99" i="8"/>
  <c r="AA141" i="8"/>
  <c r="AA285" i="8"/>
  <c r="AA45" i="8"/>
  <c r="AA193" i="8"/>
  <c r="AA220" i="8"/>
  <c r="AA11" i="8"/>
  <c r="AA58" i="8"/>
  <c r="AA66" i="8"/>
  <c r="AA147" i="8"/>
  <c r="AA151" i="8"/>
  <c r="AA207" i="8"/>
  <c r="AA247" i="8"/>
  <c r="AA68" i="8"/>
  <c r="AA180" i="8"/>
  <c r="AA194" i="8"/>
  <c r="AA265" i="8"/>
  <c r="AA134" i="8"/>
  <c r="AA144" i="8"/>
  <c r="AA202" i="8"/>
  <c r="AA243" i="8"/>
  <c r="AA16" i="8"/>
  <c r="AA17" i="8"/>
  <c r="AA26" i="8"/>
  <c r="AA31" i="8"/>
  <c r="AA300" i="8"/>
  <c r="AA50" i="8"/>
  <c r="AA67" i="8"/>
  <c r="AA88" i="8"/>
  <c r="AA121" i="8"/>
  <c r="AA143" i="8"/>
  <c r="AA219" i="8"/>
  <c r="AA6" i="8"/>
  <c r="AA9" i="8"/>
  <c r="AA34" i="8"/>
  <c r="AA37" i="8"/>
  <c r="AA42" i="8"/>
  <c r="AA65" i="8"/>
  <c r="AA85" i="8"/>
  <c r="AA102" i="8"/>
  <c r="AA119" i="8"/>
  <c r="AA164" i="8"/>
  <c r="AA214" i="8"/>
  <c r="AA218" i="8"/>
  <c r="AA307" i="8"/>
  <c r="AA100" i="8"/>
  <c r="AA22" i="8"/>
  <c r="AA105" i="8"/>
  <c r="AA138" i="8"/>
  <c r="AA158" i="8"/>
  <c r="AA213" i="8"/>
  <c r="AA59" i="8"/>
  <c r="AA78" i="8"/>
  <c r="AA122" i="8"/>
  <c r="AA162" i="8"/>
  <c r="AA237" i="8"/>
  <c r="AA238" i="8"/>
  <c r="AA266" i="8"/>
  <c r="AA120" i="8"/>
  <c r="AA133" i="8"/>
  <c r="AA7" i="8"/>
  <c r="AA23" i="8"/>
  <c r="AA40" i="8"/>
  <c r="AA60" i="8"/>
  <c r="AA112" i="8"/>
  <c r="AA174" i="8"/>
  <c r="AA187" i="8"/>
  <c r="AA197" i="8"/>
  <c r="AA10" i="8"/>
  <c r="AA20" i="8"/>
  <c r="AA36" i="8"/>
  <c r="AA52" i="8"/>
  <c r="AA70" i="8"/>
  <c r="AA89" i="8"/>
  <c r="AA114" i="8"/>
  <c r="AA211" i="8"/>
  <c r="AA233" i="8"/>
  <c r="AA32" i="8"/>
  <c r="AA44" i="8"/>
  <c r="AA81" i="8"/>
  <c r="AA90" i="8"/>
  <c r="AA148" i="8"/>
  <c r="AA150" i="8"/>
  <c r="AA61" i="8"/>
  <c r="AA82" i="8"/>
  <c r="AA84" i="8"/>
  <c r="AA181" i="8"/>
  <c r="AA225" i="8"/>
  <c r="AA235" i="8"/>
  <c r="AA109" i="8"/>
  <c r="AA154" i="8"/>
  <c r="AA48" i="8"/>
  <c r="AA57" i="8"/>
  <c r="AA72" i="8"/>
  <c r="AA91" i="8"/>
  <c r="AA108" i="8"/>
  <c r="AA240" i="8"/>
  <c r="AA12" i="8"/>
  <c r="AA15" i="8"/>
  <c r="AA19" i="8"/>
  <c r="AA24" i="8"/>
  <c r="AA33" i="8"/>
  <c r="AA35" i="8"/>
  <c r="AA53" i="8"/>
  <c r="AA79" i="8"/>
  <c r="AA92" i="8"/>
  <c r="AA117" i="8"/>
  <c r="AA126" i="8"/>
  <c r="AA127" i="8"/>
  <c r="AA136" i="8"/>
  <c r="AA200" i="8"/>
  <c r="AA216" i="8"/>
  <c r="AA236" i="8"/>
  <c r="AA262" i="8"/>
  <c r="AA267" i="8"/>
  <c r="AA110" i="8"/>
  <c r="AA128" i="8"/>
  <c r="AA130" i="8"/>
  <c r="AA131" i="8"/>
  <c r="AA157" i="8"/>
  <c r="AA168" i="8"/>
  <c r="AA178" i="8"/>
  <c r="AA185" i="8"/>
  <c r="AA191" i="8"/>
  <c r="AA222" i="8"/>
  <c r="AA275" i="8"/>
  <c r="AA123" i="8"/>
  <c r="AA124" i="8"/>
  <c r="AA167" i="8"/>
  <c r="AA246" i="8"/>
  <c r="AA18" i="8"/>
  <c r="AA39" i="8"/>
  <c r="AA46" i="8"/>
  <c r="AA156" i="8"/>
  <c r="AA165" i="8"/>
  <c r="AA177" i="8"/>
  <c r="AA297" i="8"/>
  <c r="AA25" i="8"/>
  <c r="AA56" i="8"/>
  <c r="AA87" i="8"/>
  <c r="AA106" i="8"/>
  <c r="AA169" i="8"/>
  <c r="AA173" i="8"/>
  <c r="AA184" i="8"/>
  <c r="AA223" i="8"/>
  <c r="AA230" i="8"/>
  <c r="AA264" i="8"/>
  <c r="AA228" i="8"/>
  <c r="AA242" i="8"/>
  <c r="AA276" i="8"/>
  <c r="AA287" i="8"/>
  <c r="AA302" i="8"/>
  <c r="AA76" i="8"/>
  <c r="AA86" i="8"/>
  <c r="AA93" i="8"/>
  <c r="AA101" i="8"/>
  <c r="AA145" i="8"/>
  <c r="AA215" i="8"/>
  <c r="AA227" i="8"/>
  <c r="AA284" i="8"/>
  <c r="AA294" i="8"/>
  <c r="AA303" i="8"/>
  <c r="AA176" i="8"/>
  <c r="AA179" i="8"/>
  <c r="AA183" i="8"/>
  <c r="AA204" i="8"/>
  <c r="AA221" i="8"/>
  <c r="AA305" i="8"/>
  <c r="AA308" i="8"/>
  <c r="AA21" i="8"/>
  <c r="AA28" i="8"/>
  <c r="AA47" i="8"/>
  <c r="AA54" i="8"/>
  <c r="AA71" i="8"/>
  <c r="AA80" i="8"/>
  <c r="AA104" i="8"/>
  <c r="AA115" i="8"/>
  <c r="AA142" i="8"/>
  <c r="AA160" i="8"/>
  <c r="AA192" i="8"/>
  <c r="AA244" i="8"/>
  <c r="AA248" i="8"/>
  <c r="AA251" i="8"/>
  <c r="AA261" i="8"/>
  <c r="AA274" i="8"/>
  <c r="AA253" i="8"/>
  <c r="AA254" i="8"/>
  <c r="AA269" i="8"/>
  <c r="AA256" i="8"/>
  <c r="AA277" i="8"/>
  <c r="AA298" i="8"/>
  <c r="AA299" i="8"/>
  <c r="AA146" i="8"/>
  <c r="AA149" i="8"/>
  <c r="AA166" i="8"/>
  <c r="AA186" i="8"/>
  <c r="AA201" i="8"/>
  <c r="AA208" i="8"/>
  <c r="AA232" i="8"/>
  <c r="AA239" i="8"/>
  <c r="AA258" i="8"/>
  <c r="AA118" i="8"/>
  <c r="AA132" i="8"/>
  <c r="AA135" i="8"/>
  <c r="AA152" i="8"/>
  <c r="AA159" i="8"/>
  <c r="AA188" i="8"/>
  <c r="AA190" i="8"/>
  <c r="AA199" i="8"/>
  <c r="AA210" i="8"/>
  <c r="AA234" i="8"/>
  <c r="AA252" i="8"/>
  <c r="AA255" i="8"/>
  <c r="AA271" i="8"/>
  <c r="AA279" i="8"/>
  <c r="AA280" i="8"/>
  <c r="AA282" i="8"/>
  <c r="AA310" i="8"/>
  <c r="AA311" i="8"/>
  <c r="AA129" i="8"/>
  <c r="AA137" i="8"/>
  <c r="AA171" i="8"/>
  <c r="AA182" i="8"/>
  <c r="AA195" i="8"/>
  <c r="AA205" i="8"/>
  <c r="AA209" i="8"/>
  <c r="AA212" i="8"/>
  <c r="AA226" i="8"/>
  <c r="AA229" i="8"/>
  <c r="AA268" i="8"/>
  <c r="AA241" i="8"/>
  <c r="AA250" i="8"/>
  <c r="AA257" i="8"/>
  <c r="AA260" i="8"/>
  <c r="AA270" i="8"/>
  <c r="AA306" i="8"/>
  <c r="AA13" i="8"/>
  <c r="AA27" i="8"/>
  <c r="AA41" i="8"/>
  <c r="AA55" i="8"/>
  <c r="AA69" i="8"/>
  <c r="AA83" i="8"/>
  <c r="AA97" i="8"/>
  <c r="AA111" i="8"/>
  <c r="AA125" i="8"/>
  <c r="AA139" i="8"/>
  <c r="AA153" i="8"/>
  <c r="AA163" i="8"/>
  <c r="AA172" i="8"/>
  <c r="AA198" i="8"/>
  <c r="AA206" i="8"/>
  <c r="AA224" i="8"/>
  <c r="AA249" i="8"/>
  <c r="AA291" i="8"/>
  <c r="AA296" i="8"/>
  <c r="AA301" i="8"/>
  <c r="AA161" i="8"/>
  <c r="AA175" i="8"/>
  <c r="AA189" i="8"/>
  <c r="AA203" i="8"/>
  <c r="AA217" i="8"/>
  <c r="AA231" i="8"/>
  <c r="AA245" i="8"/>
  <c r="AA283" i="8"/>
  <c r="AA288" i="8"/>
  <c r="AA290" i="8"/>
  <c r="AA263" i="8"/>
  <c r="AA289" i="8"/>
  <c r="AA292" i="8"/>
  <c r="AA272" i="8"/>
  <c r="AA304" i="8"/>
  <c r="AA312" i="8"/>
  <c r="AA281" i="8"/>
  <c r="AA295" i="8"/>
  <c r="AA309" i="8"/>
  <c r="AA5" i="8" a="1"/>
  <c r="AR123" i="8"/>
  <c r="AR148" i="8"/>
  <c r="AR139" i="8"/>
  <c r="AR86" i="8"/>
  <c r="AR54" i="8"/>
  <c r="AR67" i="8"/>
  <c r="AR7" i="8"/>
  <c r="AR227" i="8"/>
  <c r="AR9" i="8"/>
  <c r="AR161" i="8"/>
  <c r="AR262" i="8"/>
  <c r="AR55" i="8"/>
  <c r="AR78" i="8"/>
  <c r="AR97" i="8"/>
  <c r="AR21" i="8"/>
  <c r="AR167" i="8"/>
  <c r="AR133" i="8"/>
  <c r="AR110" i="8"/>
  <c r="AR203" i="8"/>
  <c r="AR222" i="8"/>
  <c r="AR19" i="8"/>
  <c r="AR39" i="8"/>
  <c r="AR250" i="8"/>
  <c r="AR264" i="8"/>
  <c r="AR63" i="8"/>
  <c r="AR209" i="8"/>
  <c r="AR266" i="8"/>
  <c r="AR50" i="8"/>
  <c r="AR169" i="8"/>
  <c r="AR177" i="8"/>
  <c r="AR211" i="8"/>
  <c r="AR27" i="8"/>
  <c r="AR81" i="8"/>
  <c r="AR87" i="8"/>
  <c r="AR98" i="8"/>
  <c r="AR60" i="8"/>
  <c r="AR69" i="8"/>
  <c r="AR70" i="8"/>
  <c r="AR79" i="8"/>
  <c r="AR88" i="8"/>
  <c r="AR145" i="8"/>
  <c r="AR179" i="8"/>
  <c r="AR34" i="8"/>
  <c r="AR65" i="8"/>
  <c r="AR75" i="8"/>
  <c r="AR103" i="8"/>
  <c r="AR105" i="8"/>
  <c r="AR138" i="8"/>
  <c r="AR170" i="8"/>
  <c r="AR276" i="8"/>
  <c r="AR76" i="8"/>
  <c r="AR126" i="8"/>
  <c r="AR173" i="8"/>
  <c r="AR198" i="8"/>
  <c r="AR118" i="8"/>
  <c r="AR192" i="8"/>
  <c r="AR23" i="8"/>
  <c r="AR11" i="8"/>
  <c r="AR40" i="8"/>
  <c r="AR59" i="8"/>
  <c r="AR114" i="8"/>
  <c r="AR191" i="8"/>
  <c r="AR6" i="8"/>
  <c r="AR124" i="8"/>
  <c r="AR132" i="8"/>
  <c r="AR195" i="8"/>
  <c r="AR218" i="8"/>
  <c r="AR14" i="8"/>
  <c r="AR15" i="8"/>
  <c r="AR49" i="8"/>
  <c r="AR68" i="8"/>
  <c r="AR96" i="8"/>
  <c r="AR109" i="8"/>
  <c r="AR127" i="8"/>
  <c r="AR17" i="8"/>
  <c r="AR135" i="8"/>
  <c r="AR157" i="8"/>
  <c r="AR253" i="8"/>
  <c r="AR270" i="8"/>
  <c r="AR31" i="8"/>
  <c r="AR51" i="8"/>
  <c r="AR56" i="8"/>
  <c r="AR99" i="8"/>
  <c r="AR36" i="8"/>
  <c r="AR43" i="8"/>
  <c r="AR89" i="8"/>
  <c r="AR144" i="8"/>
  <c r="AR212" i="8"/>
  <c r="AR311" i="8"/>
  <c r="AR116" i="8"/>
  <c r="AR20" i="8"/>
  <c r="AR28" i="8"/>
  <c r="AR32" i="8"/>
  <c r="AR44" i="8"/>
  <c r="AR47" i="8"/>
  <c r="AR72" i="8"/>
  <c r="AR82" i="8"/>
  <c r="AR84" i="8"/>
  <c r="AR113" i="8"/>
  <c r="AR125" i="8"/>
  <c r="AR134" i="8"/>
  <c r="AR236" i="8"/>
  <c r="AR13" i="8"/>
  <c r="AR41" i="8"/>
  <c r="AR61" i="8"/>
  <c r="AR71" i="8"/>
  <c r="AR143" i="8"/>
  <c r="AR153" i="8"/>
  <c r="AR176" i="8"/>
  <c r="AR194" i="8"/>
  <c r="AR231" i="8"/>
  <c r="AR273" i="8"/>
  <c r="AR18" i="8"/>
  <c r="AR57" i="8"/>
  <c r="AR62" i="8"/>
  <c r="AR92" i="8"/>
  <c r="AR93" i="8"/>
  <c r="AR156" i="8"/>
  <c r="AR202" i="8"/>
  <c r="AR220" i="8"/>
  <c r="AR37" i="8"/>
  <c r="AR45" i="8"/>
  <c r="AR85" i="8"/>
  <c r="AR137" i="8"/>
  <c r="AR180" i="8"/>
  <c r="AR187" i="8"/>
  <c r="AR207" i="8"/>
  <c r="AR147" i="8"/>
  <c r="AR204" i="8"/>
  <c r="AR279" i="8"/>
  <c r="AR16" i="8"/>
  <c r="AR29" i="8"/>
  <c r="AR53" i="8"/>
  <c r="AR58" i="8"/>
  <c r="AR64" i="8"/>
  <c r="AR130" i="8"/>
  <c r="AR160" i="8"/>
  <c r="AR197" i="8"/>
  <c r="AR26" i="8"/>
  <c r="AR33" i="8"/>
  <c r="AR35" i="8"/>
  <c r="AR95" i="8"/>
  <c r="AR102" i="8"/>
  <c r="AR312" i="8"/>
  <c r="AR119" i="8"/>
  <c r="AR120" i="8"/>
  <c r="AR163" i="8"/>
  <c r="AR175" i="8"/>
  <c r="AR183" i="8"/>
  <c r="AR213" i="8"/>
  <c r="AR155" i="8"/>
  <c r="AR193" i="8"/>
  <c r="AR221" i="8"/>
  <c r="AR8" i="8"/>
  <c r="AR46" i="8"/>
  <c r="AR74" i="8"/>
  <c r="AR77" i="8"/>
  <c r="AR90" i="8"/>
  <c r="AR151" i="8"/>
  <c r="AR154" i="8"/>
  <c r="AR162" i="8"/>
  <c r="AR171" i="8"/>
  <c r="AR174" i="8"/>
  <c r="AR181" i="8"/>
  <c r="AR206" i="8"/>
  <c r="AR230" i="8"/>
  <c r="AR238" i="8"/>
  <c r="AR243" i="8"/>
  <c r="AR247" i="8"/>
  <c r="AR261" i="8"/>
  <c r="AR275" i="8"/>
  <c r="AR25" i="8"/>
  <c r="AR42" i="8"/>
  <c r="AR83" i="8"/>
  <c r="AR91" i="8"/>
  <c r="AR106" i="8"/>
  <c r="AR117" i="8"/>
  <c r="AR128" i="8"/>
  <c r="AR141" i="8"/>
  <c r="AR244" i="8"/>
  <c r="AR300" i="8"/>
  <c r="AR226" i="8"/>
  <c r="AR101" i="8"/>
  <c r="AR233" i="8"/>
  <c r="AR240" i="8"/>
  <c r="AR254" i="8"/>
  <c r="AR268" i="8"/>
  <c r="AR277" i="8"/>
  <c r="AR196" i="8"/>
  <c r="AR241" i="8"/>
  <c r="AR245" i="8"/>
  <c r="AR246" i="8"/>
  <c r="AR249" i="8"/>
  <c r="AR284" i="8"/>
  <c r="AR297" i="8"/>
  <c r="AR304" i="8"/>
  <c r="AR12" i="8"/>
  <c r="AR22" i="8"/>
  <c r="AR30" i="8"/>
  <c r="AR48" i="8"/>
  <c r="AR73" i="8"/>
  <c r="AR100" i="8"/>
  <c r="AR104" i="8"/>
  <c r="AR107" i="8"/>
  <c r="AR115" i="8"/>
  <c r="AR121" i="8"/>
  <c r="AR140" i="8"/>
  <c r="AR164" i="8"/>
  <c r="AR184" i="8"/>
  <c r="AR201" i="8"/>
  <c r="AR205" i="8"/>
  <c r="AR216" i="8"/>
  <c r="AR217" i="8"/>
  <c r="AR224" i="8"/>
  <c r="AR235" i="8"/>
  <c r="AR237" i="8"/>
  <c r="AR239" i="8"/>
  <c r="AR265" i="8"/>
  <c r="AR271" i="8"/>
  <c r="AR219" i="8"/>
  <c r="AR248" i="8"/>
  <c r="AR258" i="8"/>
  <c r="AR280" i="8"/>
  <c r="AR289" i="8"/>
  <c r="AR282" i="8"/>
  <c r="AR294" i="8"/>
  <c r="AR310" i="8"/>
  <c r="AR129" i="8"/>
  <c r="AR142" i="8"/>
  <c r="AR159" i="8"/>
  <c r="AR166" i="8"/>
  <c r="AR188" i="8"/>
  <c r="AR252" i="8"/>
  <c r="AR255" i="8"/>
  <c r="AR281" i="8"/>
  <c r="AR285" i="8"/>
  <c r="AR302" i="8"/>
  <c r="AR309" i="8"/>
  <c r="AR111" i="8"/>
  <c r="AR146" i="8"/>
  <c r="AR149" i="8"/>
  <c r="AR152" i="8"/>
  <c r="AR190" i="8"/>
  <c r="AR210" i="8"/>
  <c r="AR234" i="8"/>
  <c r="AR259" i="8"/>
  <c r="AR286" i="8"/>
  <c r="AR293" i="8"/>
  <c r="AR303" i="8"/>
  <c r="AR112" i="8"/>
  <c r="AR131" i="8"/>
  <c r="AR168" i="8"/>
  <c r="AR178" i="8"/>
  <c r="AR182" i="8"/>
  <c r="AR185" i="8"/>
  <c r="AR223" i="8"/>
  <c r="AR229" i="8"/>
  <c r="AR287" i="8"/>
  <c r="AR288" i="8"/>
  <c r="AR308" i="8"/>
  <c r="AR298" i="8"/>
  <c r="AR267" i="8"/>
  <c r="AR291" i="8"/>
  <c r="AR296" i="8"/>
  <c r="AR301" i="8"/>
  <c r="AR10" i="8"/>
  <c r="AR24" i="8"/>
  <c r="AR38" i="8"/>
  <c r="AR52" i="8"/>
  <c r="AR66" i="8"/>
  <c r="AR80" i="8"/>
  <c r="AR94" i="8"/>
  <c r="AR108" i="8"/>
  <c r="AR122" i="8"/>
  <c r="AR136" i="8"/>
  <c r="AR150" i="8"/>
  <c r="AR165" i="8"/>
  <c r="AR189" i="8"/>
  <c r="AR199" i="8"/>
  <c r="AR208" i="8"/>
  <c r="AR215" i="8"/>
  <c r="AR225" i="8"/>
  <c r="AR232" i="8"/>
  <c r="AR251" i="8"/>
  <c r="AR257" i="8"/>
  <c r="AR272" i="8"/>
  <c r="AR158" i="8"/>
  <c r="AR172" i="8"/>
  <c r="AR186" i="8"/>
  <c r="AR200" i="8"/>
  <c r="AR214" i="8"/>
  <c r="AR228" i="8"/>
  <c r="AR242" i="8"/>
  <c r="AR256" i="8"/>
  <c r="AR263" i="8"/>
  <c r="AR278" i="8"/>
  <c r="AR283" i="8"/>
  <c r="AR290" i="8"/>
  <c r="AR307" i="8"/>
  <c r="AR260" i="8"/>
  <c r="AR274" i="8"/>
  <c r="AR299" i="8"/>
  <c r="AR269" i="8"/>
  <c r="AR295" i="8"/>
  <c r="AR305" i="8"/>
  <c r="AR292" i="8"/>
  <c r="AR306" i="8"/>
  <c r="AR5" i="8" a="1"/>
  <c r="AR5" i="8" l="1"/>
  <c r="AA5" i="8"/>
  <c r="AS3" i="8"/>
  <c r="AS2" i="8"/>
  <c r="AS4" i="8" s="1"/>
  <c r="AB3" i="8"/>
  <c r="AB2" i="8"/>
  <c r="AB4" i="8" s="1"/>
  <c r="AC1" i="8"/>
  <c r="AS304" i="8"/>
  <c r="AS42" i="8"/>
  <c r="AS78" i="8"/>
  <c r="AS76" i="8"/>
  <c r="AS145" i="8"/>
  <c r="AS54" i="8"/>
  <c r="AS97" i="8"/>
  <c r="AS34" i="8"/>
  <c r="AS103" i="8"/>
  <c r="AS8" i="8"/>
  <c r="AS75" i="8"/>
  <c r="AS161" i="8"/>
  <c r="AS200" i="8"/>
  <c r="AS126" i="8"/>
  <c r="AS206" i="8"/>
  <c r="AS280" i="8"/>
  <c r="AS212" i="8"/>
  <c r="AS258" i="8"/>
  <c r="AS205" i="8"/>
  <c r="AS100" i="8"/>
  <c r="AS19" i="8"/>
  <c r="AS95" i="8"/>
  <c r="AS216" i="8"/>
  <c r="AS250" i="8"/>
  <c r="AS16" i="8"/>
  <c r="AS303" i="8"/>
  <c r="AS169" i="8"/>
  <c r="AS177" i="8"/>
  <c r="AS211" i="8"/>
  <c r="AS277" i="8"/>
  <c r="AS27" i="8"/>
  <c r="AS276" i="8"/>
  <c r="AS87" i="8"/>
  <c r="AS98" i="8"/>
  <c r="AS130" i="8"/>
  <c r="AS22" i="8"/>
  <c r="AS102" i="8"/>
  <c r="AS139" i="8"/>
  <c r="AS160" i="8"/>
  <c r="AS167" i="8"/>
  <c r="AS181" i="8"/>
  <c r="AS217" i="8"/>
  <c r="AS67" i="8"/>
  <c r="AS88" i="8"/>
  <c r="AS110" i="8"/>
  <c r="AS179" i="8"/>
  <c r="AS226" i="8"/>
  <c r="AS136" i="8"/>
  <c r="AS235" i="8"/>
  <c r="AS30" i="8"/>
  <c r="AS35" i="8"/>
  <c r="AS118" i="8"/>
  <c r="AS172" i="8"/>
  <c r="AS11" i="8"/>
  <c r="AS40" i="8"/>
  <c r="AS90" i="8"/>
  <c r="AS114" i="8"/>
  <c r="AS144" i="8"/>
  <c r="AS154" i="8"/>
  <c r="AS21" i="8"/>
  <c r="AS38" i="8"/>
  <c r="AS52" i="8"/>
  <c r="AS86" i="8"/>
  <c r="AS101" i="8"/>
  <c r="AS108" i="8"/>
  <c r="AS141" i="8"/>
  <c r="AS152" i="8"/>
  <c r="AS195" i="8"/>
  <c r="AS269" i="8"/>
  <c r="AS14" i="8"/>
  <c r="AS26" i="8"/>
  <c r="AS49" i="8"/>
  <c r="AS66" i="8"/>
  <c r="AS68" i="8"/>
  <c r="AS96" i="8"/>
  <c r="AS109" i="8"/>
  <c r="AS127" i="8"/>
  <c r="AS246" i="8"/>
  <c r="AS253" i="8"/>
  <c r="AS298" i="8"/>
  <c r="AS17" i="8"/>
  <c r="AS58" i="8"/>
  <c r="AS64" i="8"/>
  <c r="AS33" i="8"/>
  <c r="AS46" i="8"/>
  <c r="AS56" i="8"/>
  <c r="AS80" i="8"/>
  <c r="AS43" i="8"/>
  <c r="AS89" i="8"/>
  <c r="AS230" i="8"/>
  <c r="AS282" i="8"/>
  <c r="AS117" i="8"/>
  <c r="AS178" i="8"/>
  <c r="AS191" i="8"/>
  <c r="AS7" i="8"/>
  <c r="AS10" i="8"/>
  <c r="AS15" i="8"/>
  <c r="AS83" i="8"/>
  <c r="AS116" i="8"/>
  <c r="AS151" i="8"/>
  <c r="AS182" i="8"/>
  <c r="AS196" i="8"/>
  <c r="AS204" i="8"/>
  <c r="AS223" i="8"/>
  <c r="AS228" i="8"/>
  <c r="AS20" i="8"/>
  <c r="AS32" i="8"/>
  <c r="AS72" i="8"/>
  <c r="AS84" i="8"/>
  <c r="AS131" i="8"/>
  <c r="AS134" i="8"/>
  <c r="AS236" i="8"/>
  <c r="AS13" i="8"/>
  <c r="AS25" i="8"/>
  <c r="AS41" i="8"/>
  <c r="AS48" i="8"/>
  <c r="AS61" i="8"/>
  <c r="AS128" i="8"/>
  <c r="AS143" i="8"/>
  <c r="AS158" i="8"/>
  <c r="AS194" i="8"/>
  <c r="AS231" i="8"/>
  <c r="AS18" i="8"/>
  <c r="AS57" i="8"/>
  <c r="AS62" i="8"/>
  <c r="AS140" i="8"/>
  <c r="AS146" i="8"/>
  <c r="AS220" i="8"/>
  <c r="AS123" i="8"/>
  <c r="AS170" i="8"/>
  <c r="AS45" i="8"/>
  <c r="AS85" i="8"/>
  <c r="AS165" i="8"/>
  <c r="AS174" i="8"/>
  <c r="AS187" i="8"/>
  <c r="AS224" i="8"/>
  <c r="AS229" i="8"/>
  <c r="AS12" i="8"/>
  <c r="AS24" i="8"/>
  <c r="AS44" i="8"/>
  <c r="AS71" i="8"/>
  <c r="AS82" i="8"/>
  <c r="AS92" i="8"/>
  <c r="AS106" i="8"/>
  <c r="AS122" i="8"/>
  <c r="AS176" i="8"/>
  <c r="AS189" i="8"/>
  <c r="AS198" i="8"/>
  <c r="AS207" i="8"/>
  <c r="AS249" i="8"/>
  <c r="AS111" i="8"/>
  <c r="AS164" i="8"/>
  <c r="AS240" i="8"/>
  <c r="AS274" i="8"/>
  <c r="AS119" i="8"/>
  <c r="AS163" i="8"/>
  <c r="AS175" i="8"/>
  <c r="AS254" i="8"/>
  <c r="AS265" i="8"/>
  <c r="AS293" i="8"/>
  <c r="AS28" i="8"/>
  <c r="AS59" i="8"/>
  <c r="AS155" i="8"/>
  <c r="AS193" i="8"/>
  <c r="AS210" i="8"/>
  <c r="AS292" i="8"/>
  <c r="AS29" i="8"/>
  <c r="AS36" i="8"/>
  <c r="AS39" i="8"/>
  <c r="AS47" i="8"/>
  <c r="AS50" i="8"/>
  <c r="AS53" i="8"/>
  <c r="AS60" i="8"/>
  <c r="AS70" i="8"/>
  <c r="AS77" i="8"/>
  <c r="AS94" i="8"/>
  <c r="AS99" i="8"/>
  <c r="AS104" i="8"/>
  <c r="AS112" i="8"/>
  <c r="AS132" i="8"/>
  <c r="AS153" i="8"/>
  <c r="AS162" i="8"/>
  <c r="AS248" i="8"/>
  <c r="AS219" i="8"/>
  <c r="AS244" i="8"/>
  <c r="AS300" i="8"/>
  <c r="AS63" i="8"/>
  <c r="AS69" i="8"/>
  <c r="AS73" i="8"/>
  <c r="AS120" i="8"/>
  <c r="AS125" i="8"/>
  <c r="AS133" i="8"/>
  <c r="AS202" i="8"/>
  <c r="AS218" i="8"/>
  <c r="AS225" i="8"/>
  <c r="AS237" i="8"/>
  <c r="AS251" i="8"/>
  <c r="AS261" i="8"/>
  <c r="AS272" i="8"/>
  <c r="AS308" i="8"/>
  <c r="AS222" i="8"/>
  <c r="AS243" i="8"/>
  <c r="AS307" i="8"/>
  <c r="AS312" i="8"/>
  <c r="AS297" i="8"/>
  <c r="AS6" i="8"/>
  <c r="AS31" i="8"/>
  <c r="AS55" i="8"/>
  <c r="AS74" i="8"/>
  <c r="AS81" i="8"/>
  <c r="AS91" i="8"/>
  <c r="AS124" i="8"/>
  <c r="AS137" i="8"/>
  <c r="AS147" i="8"/>
  <c r="AS150" i="8"/>
  <c r="AS156" i="8"/>
  <c r="AS168" i="8"/>
  <c r="AS180" i="8"/>
  <c r="AS214" i="8"/>
  <c r="AS215" i="8"/>
  <c r="AS278" i="8"/>
  <c r="AS299" i="8"/>
  <c r="AS256" i="8"/>
  <c r="AS294" i="8"/>
  <c r="AS306" i="8"/>
  <c r="AS238" i="8"/>
  <c r="AS247" i="8"/>
  <c r="AS262" i="8"/>
  <c r="AS266" i="8"/>
  <c r="AS295" i="8"/>
  <c r="AS311" i="8"/>
  <c r="AS184" i="8"/>
  <c r="AS186" i="8"/>
  <c r="AS197" i="8"/>
  <c r="AS201" i="8"/>
  <c r="AS203" i="8"/>
  <c r="AS208" i="8"/>
  <c r="AS221" i="8"/>
  <c r="AS232" i="8"/>
  <c r="AS239" i="8"/>
  <c r="AS245" i="8"/>
  <c r="AS273" i="8"/>
  <c r="AS283" i="8"/>
  <c r="AS284" i="8"/>
  <c r="AS287" i="8"/>
  <c r="AS105" i="8"/>
  <c r="AS115" i="8"/>
  <c r="AS129" i="8"/>
  <c r="AS142" i="8"/>
  <c r="AS159" i="8"/>
  <c r="AS188" i="8"/>
  <c r="AS285" i="8"/>
  <c r="AS302" i="8"/>
  <c r="AS113" i="8"/>
  <c r="AS138" i="8"/>
  <c r="AS148" i="8"/>
  <c r="AS192" i="8"/>
  <c r="AS263" i="8"/>
  <c r="AS268" i="8"/>
  <c r="AS310" i="8"/>
  <c r="AS290" i="8"/>
  <c r="AS234" i="8"/>
  <c r="AS242" i="8"/>
  <c r="AS252" i="8"/>
  <c r="AS270" i="8"/>
  <c r="AS279" i="8"/>
  <c r="AS281" i="8"/>
  <c r="AS309" i="8"/>
  <c r="AS9" i="8"/>
  <c r="AS23" i="8"/>
  <c r="AS37" i="8"/>
  <c r="AS51" i="8"/>
  <c r="AS65" i="8"/>
  <c r="AS79" i="8"/>
  <c r="AS93" i="8"/>
  <c r="AS107" i="8"/>
  <c r="AS121" i="8"/>
  <c r="AS135" i="8"/>
  <c r="AS149" i="8"/>
  <c r="AS166" i="8"/>
  <c r="AS173" i="8"/>
  <c r="AS183" i="8"/>
  <c r="AS190" i="8"/>
  <c r="AS209" i="8"/>
  <c r="AS233" i="8"/>
  <c r="AS260" i="8"/>
  <c r="AS267" i="8"/>
  <c r="AS157" i="8"/>
  <c r="AS171" i="8"/>
  <c r="AS185" i="8"/>
  <c r="AS199" i="8"/>
  <c r="AS213" i="8"/>
  <c r="AS227" i="8"/>
  <c r="AS241" i="8"/>
  <c r="AS255" i="8"/>
  <c r="AS257" i="8"/>
  <c r="AS264" i="8"/>
  <c r="AS271" i="8"/>
  <c r="AS288" i="8"/>
  <c r="AS301" i="8"/>
  <c r="AS259" i="8"/>
  <c r="AS275" i="8"/>
  <c r="AS286" i="8"/>
  <c r="AS289" i="8"/>
  <c r="AS296" i="8"/>
  <c r="AS291" i="8"/>
  <c r="AS305" i="8"/>
  <c r="AS5" i="8" a="1"/>
  <c r="AB193" i="8"/>
  <c r="AB153" i="8"/>
  <c r="AB256" i="8"/>
  <c r="AB43" i="8"/>
  <c r="AB103" i="8"/>
  <c r="AB170" i="8"/>
  <c r="AB21" i="8"/>
  <c r="AB237" i="8"/>
  <c r="AB33" i="8"/>
  <c r="AB265" i="8"/>
  <c r="AB101" i="8"/>
  <c r="AB234" i="8"/>
  <c r="AB35" i="8"/>
  <c r="AB135" i="8"/>
  <c r="AB189" i="8"/>
  <c r="AB49" i="8"/>
  <c r="AB108" i="8"/>
  <c r="AB51" i="8"/>
  <c r="AB272" i="8"/>
  <c r="AB277" i="8"/>
  <c r="AB14" i="8"/>
  <c r="AB137" i="8"/>
  <c r="AB151" i="8"/>
  <c r="AB224" i="8"/>
  <c r="AB259" i="8"/>
  <c r="AB11" i="8"/>
  <c r="AB78" i="8"/>
  <c r="AB93" i="8"/>
  <c r="AB194" i="8"/>
  <c r="AB240" i="8"/>
  <c r="AB58" i="8"/>
  <c r="AB106" i="8"/>
  <c r="AB115" i="8"/>
  <c r="AB86" i="8"/>
  <c r="AB302" i="8"/>
  <c r="AB74" i="8"/>
  <c r="AB122" i="8"/>
  <c r="AB140" i="8"/>
  <c r="AB206" i="8"/>
  <c r="AB77" i="8"/>
  <c r="AB159" i="8"/>
  <c r="AB204" i="8"/>
  <c r="AB261" i="8"/>
  <c r="AB98" i="8"/>
  <c r="AB113" i="8"/>
  <c r="AB254" i="8"/>
  <c r="AB46" i="8"/>
  <c r="AB16" i="8"/>
  <c r="AB243" i="8"/>
  <c r="AB283" i="8"/>
  <c r="AB30" i="8"/>
  <c r="AB116" i="8"/>
  <c r="AB17" i="8"/>
  <c r="AB248" i="8"/>
  <c r="AB25" i="8"/>
  <c r="AB45" i="8"/>
  <c r="AB48" i="8"/>
  <c r="AB62" i="8"/>
  <c r="AB75" i="8"/>
  <c r="AB227" i="8"/>
  <c r="AB282" i="8"/>
  <c r="AB19" i="8"/>
  <c r="AB50" i="8"/>
  <c r="AB67" i="8"/>
  <c r="AB92" i="8"/>
  <c r="AB143" i="8"/>
  <c r="AB161" i="8"/>
  <c r="AB176" i="8"/>
  <c r="AB219" i="8"/>
  <c r="AB9" i="8"/>
  <c r="AB27" i="8"/>
  <c r="AB34" i="8"/>
  <c r="AB37" i="8"/>
  <c r="AB65" i="8"/>
  <c r="AB57" i="8"/>
  <c r="AB97" i="8"/>
  <c r="AB111" i="8"/>
  <c r="AB218" i="8"/>
  <c r="AB242" i="8"/>
  <c r="AB22" i="8"/>
  <c r="AB105" i="8"/>
  <c r="AB165" i="8"/>
  <c r="AB213" i="8"/>
  <c r="AB274" i="8"/>
  <c r="AB289" i="8"/>
  <c r="AB31" i="8"/>
  <c r="AB56" i="8"/>
  <c r="AB69" i="8"/>
  <c r="AB79" i="8"/>
  <c r="AB88" i="8"/>
  <c r="AB109" i="8"/>
  <c r="AB120" i="8"/>
  <c r="AB163" i="8"/>
  <c r="AB172" i="8"/>
  <c r="AB195" i="8"/>
  <c r="AB252" i="8"/>
  <c r="AB7" i="8"/>
  <c r="AB15" i="8"/>
  <c r="AB23" i="8"/>
  <c r="AB60" i="8"/>
  <c r="AB80" i="8"/>
  <c r="AB112" i="8"/>
  <c r="AB145" i="8"/>
  <c r="AB205" i="8"/>
  <c r="AB10" i="8"/>
  <c r="AB20" i="8"/>
  <c r="AB36" i="8"/>
  <c r="AB52" i="8"/>
  <c r="AB70" i="8"/>
  <c r="AB114" i="8"/>
  <c r="AB169" i="8"/>
  <c r="AB192" i="8"/>
  <c r="AB198" i="8"/>
  <c r="AB233" i="8"/>
  <c r="AB310" i="8"/>
  <c r="AB13" i="8"/>
  <c r="AB24" i="8"/>
  <c r="AB32" i="8"/>
  <c r="AB47" i="8"/>
  <c r="AB81" i="8"/>
  <c r="AB139" i="8"/>
  <c r="AB150" i="8"/>
  <c r="AB217" i="8"/>
  <c r="AB229" i="8"/>
  <c r="AB287" i="8"/>
  <c r="AB304" i="8"/>
  <c r="AB177" i="8"/>
  <c r="AB210" i="8"/>
  <c r="AB18" i="8"/>
  <c r="AB41" i="8"/>
  <c r="AB61" i="8"/>
  <c r="AB71" i="8"/>
  <c r="AB84" i="8"/>
  <c r="AB175" i="8"/>
  <c r="AB181" i="8"/>
  <c r="AB225" i="8"/>
  <c r="AB6" i="8"/>
  <c r="AB44" i="8"/>
  <c r="AB55" i="8"/>
  <c r="AB76" i="8"/>
  <c r="AB89" i="8"/>
  <c r="AB133" i="8"/>
  <c r="AB158" i="8"/>
  <c r="AB173" i="8"/>
  <c r="AB209" i="8"/>
  <c r="AB214" i="8"/>
  <c r="AB266" i="8"/>
  <c r="AB290" i="8"/>
  <c r="AB117" i="8"/>
  <c r="AB125" i="8"/>
  <c r="AB126" i="8"/>
  <c r="AB127" i="8"/>
  <c r="AB132" i="8"/>
  <c r="AB136" i="8"/>
  <c r="AB200" i="8"/>
  <c r="AB212" i="8"/>
  <c r="AB280" i="8"/>
  <c r="AB118" i="8"/>
  <c r="AB157" i="8"/>
  <c r="AB298" i="8"/>
  <c r="AB8" i="8"/>
  <c r="AB28" i="8"/>
  <c r="AB59" i="8"/>
  <c r="AB63" i="8"/>
  <c r="AB66" i="8"/>
  <c r="AB85" i="8"/>
  <c r="AB87" i="8"/>
  <c r="AB95" i="8"/>
  <c r="AB102" i="8"/>
  <c r="AB123" i="8"/>
  <c r="AB190" i="8"/>
  <c r="AB228" i="8"/>
  <c r="AB39" i="8"/>
  <c r="AB42" i="8"/>
  <c r="AB53" i="8"/>
  <c r="AB83" i="8"/>
  <c r="AB91" i="8"/>
  <c r="AB94" i="8"/>
  <c r="AB99" i="8"/>
  <c r="AB119" i="8"/>
  <c r="AB144" i="8"/>
  <c r="AB148" i="8"/>
  <c r="AB167" i="8"/>
  <c r="AB179" i="8"/>
  <c r="AB180" i="8"/>
  <c r="AB183" i="8"/>
  <c r="AB236" i="8"/>
  <c r="AB246" i="8"/>
  <c r="AB275" i="8"/>
  <c r="AB253" i="8"/>
  <c r="AB264" i="8"/>
  <c r="AB292" i="8"/>
  <c r="AB73" i="8"/>
  <c r="AB128" i="8"/>
  <c r="AB141" i="8"/>
  <c r="AB162" i="8"/>
  <c r="AB171" i="8"/>
  <c r="AB220" i="8"/>
  <c r="AB235" i="8"/>
  <c r="AB238" i="8"/>
  <c r="AB269" i="8"/>
  <c r="AB187" i="8"/>
  <c r="AB191" i="8"/>
  <c r="AB199" i="8"/>
  <c r="AB211" i="8"/>
  <c r="AB311" i="8"/>
  <c r="AB29" i="8"/>
  <c r="AB38" i="8"/>
  <c r="AB64" i="8"/>
  <c r="AB72" i="8"/>
  <c r="AB90" i="8"/>
  <c r="AB100" i="8"/>
  <c r="AB107" i="8"/>
  <c r="AB131" i="8"/>
  <c r="AB134" i="8"/>
  <c r="AB155" i="8"/>
  <c r="AB196" i="8"/>
  <c r="AB276" i="8"/>
  <c r="AB263" i="8"/>
  <c r="AB284" i="8"/>
  <c r="AB303" i="8"/>
  <c r="AB307" i="8"/>
  <c r="AB222" i="8"/>
  <c r="AB226" i="8"/>
  <c r="AB255" i="8"/>
  <c r="AB268" i="8"/>
  <c r="AB297" i="8"/>
  <c r="AB129" i="8"/>
  <c r="AB142" i="8"/>
  <c r="AB184" i="8"/>
  <c r="AB197" i="8"/>
  <c r="AB203" i="8"/>
  <c r="AB221" i="8"/>
  <c r="AB247" i="8"/>
  <c r="AB249" i="8"/>
  <c r="AB312" i="8"/>
  <c r="AB104" i="8"/>
  <c r="AB146" i="8"/>
  <c r="AB149" i="8"/>
  <c r="AB166" i="8"/>
  <c r="AB186" i="8"/>
  <c r="AB201" i="8"/>
  <c r="AB208" i="8"/>
  <c r="AB232" i="8"/>
  <c r="AB239" i="8"/>
  <c r="AB245" i="8"/>
  <c r="AB258" i="8"/>
  <c r="AB296" i="8"/>
  <c r="AB121" i="8"/>
  <c r="AB130" i="8"/>
  <c r="AB147" i="8"/>
  <c r="AB154" i="8"/>
  <c r="AB168" i="8"/>
  <c r="AB178" i="8"/>
  <c r="AB185" i="8"/>
  <c r="AB223" i="8"/>
  <c r="AB285" i="8"/>
  <c r="AB291" i="8"/>
  <c r="AB295" i="8"/>
  <c r="AB300" i="8"/>
  <c r="AB305" i="8"/>
  <c r="AB251" i="8"/>
  <c r="AB267" i="8"/>
  <c r="AB279" i="8"/>
  <c r="AB293" i="8"/>
  <c r="AB12" i="8"/>
  <c r="AB26" i="8"/>
  <c r="AB40" i="8"/>
  <c r="AB54" i="8"/>
  <c r="AB68" i="8"/>
  <c r="AB82" i="8"/>
  <c r="AB96" i="8"/>
  <c r="AB110" i="8"/>
  <c r="AB124" i="8"/>
  <c r="AB138" i="8"/>
  <c r="AB152" i="8"/>
  <c r="AB156" i="8"/>
  <c r="AB164" i="8"/>
  <c r="AB182" i="8"/>
  <c r="AB207" i="8"/>
  <c r="AB215" i="8"/>
  <c r="AB231" i="8"/>
  <c r="AB241" i="8"/>
  <c r="AB250" i="8"/>
  <c r="AB257" i="8"/>
  <c r="AB260" i="8"/>
  <c r="AB270" i="8"/>
  <c r="AB281" i="8"/>
  <c r="AB306" i="8"/>
  <c r="AB309" i="8"/>
  <c r="AB160" i="8"/>
  <c r="AB174" i="8"/>
  <c r="AB188" i="8"/>
  <c r="AB202" i="8"/>
  <c r="AB216" i="8"/>
  <c r="AB230" i="8"/>
  <c r="AB244" i="8"/>
  <c r="AB278" i="8"/>
  <c r="AB286" i="8"/>
  <c r="AB301" i="8"/>
  <c r="AB262" i="8"/>
  <c r="AB273" i="8"/>
  <c r="AB299" i="8"/>
  <c r="AB271" i="8"/>
  <c r="AB288" i="8"/>
  <c r="AB294" i="8"/>
  <c r="AB308" i="8"/>
  <c r="AB5" i="8" a="1"/>
  <c r="AB5" i="8" l="1"/>
  <c r="AS5" i="8"/>
  <c r="AC3" i="8"/>
  <c r="AC2" i="8"/>
  <c r="AC4" i="8" s="1"/>
  <c r="AD1" i="8"/>
  <c r="AC155" i="8"/>
  <c r="AC147" i="8"/>
  <c r="AC17" i="8"/>
  <c r="AC38" i="8"/>
  <c r="AC18" i="8"/>
  <c r="AC188" i="8"/>
  <c r="AC43" i="8"/>
  <c r="AC71" i="8"/>
  <c r="AC103" i="8"/>
  <c r="AC33" i="8"/>
  <c r="AC284" i="8"/>
  <c r="AC149" i="8"/>
  <c r="AC156" i="8"/>
  <c r="AC84" i="8"/>
  <c r="AC162" i="8"/>
  <c r="AC68" i="8"/>
  <c r="AC76" i="8"/>
  <c r="AC91" i="8"/>
  <c r="AC72" i="8"/>
  <c r="AC96" i="8"/>
  <c r="AC294" i="8"/>
  <c r="AC61" i="8"/>
  <c r="AC260" i="8"/>
  <c r="AC59" i="8"/>
  <c r="AC107" i="8"/>
  <c r="AC146" i="8"/>
  <c r="AC14" i="8"/>
  <c r="AC268" i="8"/>
  <c r="AC276" i="8"/>
  <c r="AC93" i="8"/>
  <c r="AC99" i="8"/>
  <c r="AC194" i="8"/>
  <c r="AC240" i="8"/>
  <c r="AC54" i="8"/>
  <c r="AC58" i="8"/>
  <c r="AC141" i="8"/>
  <c r="AC190" i="8"/>
  <c r="AC64" i="8"/>
  <c r="AC78" i="8"/>
  <c r="AC237" i="8"/>
  <c r="AC259" i="8"/>
  <c r="AC193" i="8"/>
  <c r="AC272" i="8"/>
  <c r="AC289" i="8"/>
  <c r="AC21" i="8"/>
  <c r="AC87" i="8"/>
  <c r="AC46" i="8"/>
  <c r="AC116" i="8"/>
  <c r="AC134" i="8"/>
  <c r="AC144" i="8"/>
  <c r="AC202" i="8"/>
  <c r="AC254" i="8"/>
  <c r="AC8" i="8"/>
  <c r="AC86" i="8"/>
  <c r="AC26" i="8"/>
  <c r="AC241" i="8"/>
  <c r="AC16" i="8"/>
  <c r="AC55" i="8"/>
  <c r="AC94" i="8"/>
  <c r="AC104" i="8"/>
  <c r="AC45" i="8"/>
  <c r="AC62" i="8"/>
  <c r="AC75" i="8"/>
  <c r="AC121" i="8"/>
  <c r="AC175" i="8"/>
  <c r="AC227" i="8"/>
  <c r="AC282" i="8"/>
  <c r="AC119" i="8"/>
  <c r="AC143" i="8"/>
  <c r="AC161" i="8"/>
  <c r="AC219" i="8"/>
  <c r="AC19" i="8"/>
  <c r="AC42" i="8"/>
  <c r="AC85" i="8"/>
  <c r="AC92" i="8"/>
  <c r="AC102" i="8"/>
  <c r="AC176" i="8"/>
  <c r="AC27" i="8"/>
  <c r="AC34" i="8"/>
  <c r="AC65" i="8"/>
  <c r="AC100" i="8"/>
  <c r="AC97" i="8"/>
  <c r="AC138" i="8"/>
  <c r="AC220" i="8"/>
  <c r="AC35" i="8"/>
  <c r="AC51" i="8"/>
  <c r="AC154" i="8"/>
  <c r="AC210" i="8"/>
  <c r="AC40" i="8"/>
  <c r="AC56" i="8"/>
  <c r="AC79" i="8"/>
  <c r="AC88" i="8"/>
  <c r="AC120" i="8"/>
  <c r="AC163" i="8"/>
  <c r="AC174" i="8"/>
  <c r="AC252" i="8"/>
  <c r="AC7" i="8"/>
  <c r="AC15" i="8"/>
  <c r="AC23" i="8"/>
  <c r="AC80" i="8"/>
  <c r="AC89" i="8"/>
  <c r="AC145" i="8"/>
  <c r="AC205" i="8"/>
  <c r="AC211" i="8"/>
  <c r="AC226" i="8"/>
  <c r="AC10" i="8"/>
  <c r="AC20" i="8"/>
  <c r="AC28" i="8"/>
  <c r="AC44" i="8"/>
  <c r="AC52" i="8"/>
  <c r="AC90" i="8"/>
  <c r="AC148" i="8"/>
  <c r="AC169" i="8"/>
  <c r="AC198" i="8"/>
  <c r="AC180" i="8"/>
  <c r="AC183" i="8"/>
  <c r="AC224" i="8"/>
  <c r="AC238" i="8"/>
  <c r="AC13" i="8"/>
  <c r="AC24" i="8"/>
  <c r="AC32" i="8"/>
  <c r="AC82" i="8"/>
  <c r="AC83" i="8"/>
  <c r="AC150" i="8"/>
  <c r="AC217" i="8"/>
  <c r="AC304" i="8"/>
  <c r="AC9" i="8"/>
  <c r="AC31" i="8"/>
  <c r="AC49" i="8"/>
  <c r="AC98" i="8"/>
  <c r="AC101" i="8"/>
  <c r="AC105" i="8"/>
  <c r="AC135" i="8"/>
  <c r="AC139" i="8"/>
  <c r="AC196" i="8"/>
  <c r="AC204" i="8"/>
  <c r="AC234" i="8"/>
  <c r="AC248" i="8"/>
  <c r="AC258" i="8"/>
  <c r="AC291" i="8"/>
  <c r="AC133" i="8"/>
  <c r="AC158" i="8"/>
  <c r="AC179" i="8"/>
  <c r="AC209" i="8"/>
  <c r="AC214" i="8"/>
  <c r="AC255" i="8"/>
  <c r="AC290" i="8"/>
  <c r="AC292" i="8"/>
  <c r="AC125" i="8"/>
  <c r="AC126" i="8"/>
  <c r="AC127" i="8"/>
  <c r="AC128" i="8"/>
  <c r="AC130" i="8"/>
  <c r="AC168" i="8"/>
  <c r="AC178" i="8"/>
  <c r="AC185" i="8"/>
  <c r="AC191" i="8"/>
  <c r="AC244" i="8"/>
  <c r="AC37" i="8"/>
  <c r="AC41" i="8"/>
  <c r="AC57" i="8"/>
  <c r="AC106" i="8"/>
  <c r="AC118" i="8"/>
  <c r="AC124" i="8"/>
  <c r="AC157" i="8"/>
  <c r="AC166" i="8"/>
  <c r="AC29" i="8"/>
  <c r="AC36" i="8"/>
  <c r="AC47" i="8"/>
  <c r="AC50" i="8"/>
  <c r="AC60" i="8"/>
  <c r="AC70" i="8"/>
  <c r="AC74" i="8"/>
  <c r="AC77" i="8"/>
  <c r="AC114" i="8"/>
  <c r="AC140" i="8"/>
  <c r="AC152" i="8"/>
  <c r="AC160" i="8"/>
  <c r="AC181" i="8"/>
  <c r="AC186" i="8"/>
  <c r="AC216" i="8"/>
  <c r="AC239" i="8"/>
  <c r="AC256" i="8"/>
  <c r="AC273" i="8"/>
  <c r="AC283" i="8"/>
  <c r="AC223" i="8"/>
  <c r="AC275" i="8"/>
  <c r="AC301" i="8"/>
  <c r="AC309" i="8"/>
  <c r="AC63" i="8"/>
  <c r="AC66" i="8"/>
  <c r="AC69" i="8"/>
  <c r="AC108" i="8"/>
  <c r="AC110" i="8"/>
  <c r="AC117" i="8"/>
  <c r="AC132" i="8"/>
  <c r="AC136" i="8"/>
  <c r="AC153" i="8"/>
  <c r="AC170" i="8"/>
  <c r="AC172" i="8"/>
  <c r="AC228" i="8"/>
  <c r="AC245" i="8"/>
  <c r="AC280" i="8"/>
  <c r="AC287" i="8"/>
  <c r="AC310" i="8"/>
  <c r="AC207" i="8"/>
  <c r="AC253" i="8"/>
  <c r="AC285" i="8"/>
  <c r="AC302" i="8"/>
  <c r="AC6" i="8"/>
  <c r="AC12" i="8"/>
  <c r="AC22" i="8"/>
  <c r="AC30" i="8"/>
  <c r="AC48" i="8"/>
  <c r="AC73" i="8"/>
  <c r="AC113" i="8"/>
  <c r="AC167" i="8"/>
  <c r="AC171" i="8"/>
  <c r="AC200" i="8"/>
  <c r="AC212" i="8"/>
  <c r="AC222" i="8"/>
  <c r="AC250" i="8"/>
  <c r="AC264" i="8"/>
  <c r="AC269" i="8"/>
  <c r="AC296" i="8"/>
  <c r="AC300" i="8"/>
  <c r="AC298" i="8"/>
  <c r="AC213" i="8"/>
  <c r="AC218" i="8"/>
  <c r="AC231" i="8"/>
  <c r="AC235" i="8"/>
  <c r="AC246" i="8"/>
  <c r="AC265" i="8"/>
  <c r="AC122" i="8"/>
  <c r="AC164" i="8"/>
  <c r="AC177" i="8"/>
  <c r="AC182" i="8"/>
  <c r="AC195" i="8"/>
  <c r="AC206" i="8"/>
  <c r="AC230" i="8"/>
  <c r="AC236" i="8"/>
  <c r="AC262" i="8"/>
  <c r="AC266" i="8"/>
  <c r="AC278" i="8"/>
  <c r="AC297" i="8"/>
  <c r="AC111" i="8"/>
  <c r="AC115" i="8"/>
  <c r="AC129" i="8"/>
  <c r="AC142" i="8"/>
  <c r="AC184" i="8"/>
  <c r="AC197" i="8"/>
  <c r="AC203" i="8"/>
  <c r="AC221" i="8"/>
  <c r="AC247" i="8"/>
  <c r="AC249" i="8"/>
  <c r="AC112" i="8"/>
  <c r="AC131" i="8"/>
  <c r="AC192" i="8"/>
  <c r="AC233" i="8"/>
  <c r="AC257" i="8"/>
  <c r="AC308" i="8"/>
  <c r="AC242" i="8"/>
  <c r="AC277" i="8"/>
  <c r="AC303" i="8"/>
  <c r="AC311" i="8"/>
  <c r="AC11" i="8"/>
  <c r="AC25" i="8"/>
  <c r="AC39" i="8"/>
  <c r="AC53" i="8"/>
  <c r="AC67" i="8"/>
  <c r="AC81" i="8"/>
  <c r="AC95" i="8"/>
  <c r="AC109" i="8"/>
  <c r="AC123" i="8"/>
  <c r="AC137" i="8"/>
  <c r="AC151" i="8"/>
  <c r="AC165" i="8"/>
  <c r="AC189" i="8"/>
  <c r="AC199" i="8"/>
  <c r="AC208" i="8"/>
  <c r="AC225" i="8"/>
  <c r="AC232" i="8"/>
  <c r="AC251" i="8"/>
  <c r="AC267" i="8"/>
  <c r="AC279" i="8"/>
  <c r="AC288" i="8"/>
  <c r="AC159" i="8"/>
  <c r="AC173" i="8"/>
  <c r="AC187" i="8"/>
  <c r="AC201" i="8"/>
  <c r="AC215" i="8"/>
  <c r="AC229" i="8"/>
  <c r="AC243" i="8"/>
  <c r="AC263" i="8"/>
  <c r="AC271" i="8"/>
  <c r="AC281" i="8"/>
  <c r="AC299" i="8"/>
  <c r="AC312" i="8"/>
  <c r="AC261" i="8"/>
  <c r="AC274" i="8"/>
  <c r="AC286" i="8"/>
  <c r="AC306" i="8"/>
  <c r="AC270" i="8"/>
  <c r="AC295" i="8"/>
  <c r="AC305" i="8"/>
  <c r="AC293" i="8"/>
  <c r="AC307" i="8"/>
  <c r="AC5" i="8" a="1"/>
  <c r="AC5" i="8" l="1"/>
  <c r="AD3" i="8"/>
  <c r="AD2" i="8"/>
  <c r="AD4" i="8" s="1"/>
  <c r="M1" i="8"/>
  <c r="AD18" i="8"/>
  <c r="AD189" i="8"/>
  <c r="AD237" i="8"/>
  <c r="AD245" i="8"/>
  <c r="AD39" i="8"/>
  <c r="AD181" i="8"/>
  <c r="AD213" i="8"/>
  <c r="AD140" i="8"/>
  <c r="AD193" i="8"/>
  <c r="AD54" i="8"/>
  <c r="AD207" i="8"/>
  <c r="AD247" i="8"/>
  <c r="AD41" i="8"/>
  <c r="AD64" i="8"/>
  <c r="AD141" i="8"/>
  <c r="AD156" i="8"/>
  <c r="AD299" i="8"/>
  <c r="AD63" i="8"/>
  <c r="AD76" i="8"/>
  <c r="AD171" i="8"/>
  <c r="AD17" i="8"/>
  <c r="AD84" i="8"/>
  <c r="AD29" i="8"/>
  <c r="AD49" i="8"/>
  <c r="AD72" i="8"/>
  <c r="AD96" i="8"/>
  <c r="AD61" i="8"/>
  <c r="AD59" i="8"/>
  <c r="AD107" i="8"/>
  <c r="AD151" i="8"/>
  <c r="AD259" i="8"/>
  <c r="AD201" i="8"/>
  <c r="AD268" i="8"/>
  <c r="AD11" i="8"/>
  <c r="AD13" i="8"/>
  <c r="AD78" i="8"/>
  <c r="AD271" i="8"/>
  <c r="AD99" i="8"/>
  <c r="AD115" i="8"/>
  <c r="AD285" i="8"/>
  <c r="AD14" i="8"/>
  <c r="AD58" i="8"/>
  <c r="AD223" i="8"/>
  <c r="AD162" i="8"/>
  <c r="AD194" i="8"/>
  <c r="AD93" i="8"/>
  <c r="AD95" i="8"/>
  <c r="AD8" i="8"/>
  <c r="AD21" i="8"/>
  <c r="AD86" i="8"/>
  <c r="AD98" i="8"/>
  <c r="AD225" i="8"/>
  <c r="AD301" i="8"/>
  <c r="AD46" i="8"/>
  <c r="AD53" i="8"/>
  <c r="AD202" i="8"/>
  <c r="AD215" i="8"/>
  <c r="AD243" i="8"/>
  <c r="AD30" i="8"/>
  <c r="AD77" i="8"/>
  <c r="AD149" i="8"/>
  <c r="AD153" i="8"/>
  <c r="AD159" i="8"/>
  <c r="AD16" i="8"/>
  <c r="AD25" i="8"/>
  <c r="AD48" i="8"/>
  <c r="AD62" i="8"/>
  <c r="AD121" i="8"/>
  <c r="AD217" i="8"/>
  <c r="AD227" i="8"/>
  <c r="AD282" i="8"/>
  <c r="AD304" i="8"/>
  <c r="AD6" i="8"/>
  <c r="AD45" i="8"/>
  <c r="AD50" i="8"/>
  <c r="AD67" i="8"/>
  <c r="AD75" i="8"/>
  <c r="AD9" i="8"/>
  <c r="AD37" i="8"/>
  <c r="AD42" i="8"/>
  <c r="AD85" i="8"/>
  <c r="AD119" i="8"/>
  <c r="AD231" i="8"/>
  <c r="AD27" i="8"/>
  <c r="AD32" i="8"/>
  <c r="AD34" i="8"/>
  <c r="AD57" i="8"/>
  <c r="AD83" i="8"/>
  <c r="AD100" i="8"/>
  <c r="AD111" i="8"/>
  <c r="AD101" i="8"/>
  <c r="AD103" i="8"/>
  <c r="AD12" i="8"/>
  <c r="AD43" i="8"/>
  <c r="AD68" i="8"/>
  <c r="AD118" i="8"/>
  <c r="AD160" i="8"/>
  <c r="AD208" i="8"/>
  <c r="AD220" i="8"/>
  <c r="AD221" i="8"/>
  <c r="AD238" i="8"/>
  <c r="AD69" i="8"/>
  <c r="AD109" i="8"/>
  <c r="AD142" i="8"/>
  <c r="AD154" i="8"/>
  <c r="AD197" i="8"/>
  <c r="AD210" i="8"/>
  <c r="AD40" i="8"/>
  <c r="AD56" i="8"/>
  <c r="AD60" i="8"/>
  <c r="AD120" i="8"/>
  <c r="AD163" i="8"/>
  <c r="AD7" i="8"/>
  <c r="AD23" i="8"/>
  <c r="AD36" i="8"/>
  <c r="AD70" i="8"/>
  <c r="AD89" i="8"/>
  <c r="AD114" i="8"/>
  <c r="AD184" i="8"/>
  <c r="AD205" i="8"/>
  <c r="AD211" i="8"/>
  <c r="AD310" i="8"/>
  <c r="AD104" i="8"/>
  <c r="AD261" i="8"/>
  <c r="AD20" i="8"/>
  <c r="AD28" i="8"/>
  <c r="AD44" i="8"/>
  <c r="AD90" i="8"/>
  <c r="AD198" i="8"/>
  <c r="AD235" i="8"/>
  <c r="AD47" i="8"/>
  <c r="AD51" i="8"/>
  <c r="AD73" i="8"/>
  <c r="AD116" i="8"/>
  <c r="AD134" i="8"/>
  <c r="AD137" i="8"/>
  <c r="AD143" i="8"/>
  <c r="AD144" i="8"/>
  <c r="AD145" i="8"/>
  <c r="AD146" i="8"/>
  <c r="AD147" i="8"/>
  <c r="AD180" i="8"/>
  <c r="AD192" i="8"/>
  <c r="AD218" i="8"/>
  <c r="AD241" i="8"/>
  <c r="AD279" i="8"/>
  <c r="AD287" i="8"/>
  <c r="AD135" i="8"/>
  <c r="AD196" i="8"/>
  <c r="AD232" i="8"/>
  <c r="AD234" i="8"/>
  <c r="AD248" i="8"/>
  <c r="AD250" i="8"/>
  <c r="AD110" i="8"/>
  <c r="AD117" i="8"/>
  <c r="AD129" i="8"/>
  <c r="AD132" i="8"/>
  <c r="AD133" i="8"/>
  <c r="AD212" i="8"/>
  <c r="AD280" i="8"/>
  <c r="AD15" i="8"/>
  <c r="AD19" i="8"/>
  <c r="AD22" i="8"/>
  <c r="AD26" i="8"/>
  <c r="AD35" i="8"/>
  <c r="AD71" i="8"/>
  <c r="AD79" i="8"/>
  <c r="AD82" i="8"/>
  <c r="AD92" i="8"/>
  <c r="AD128" i="8"/>
  <c r="AD130" i="8"/>
  <c r="AD167" i="8"/>
  <c r="AD203" i="8"/>
  <c r="AD244" i="8"/>
  <c r="AD263" i="8"/>
  <c r="AD33" i="8"/>
  <c r="AD88" i="8"/>
  <c r="AD97" i="8"/>
  <c r="AD102" i="8"/>
  <c r="AD123" i="8"/>
  <c r="AD127" i="8"/>
  <c r="AD131" i="8"/>
  <c r="AD174" i="8"/>
  <c r="AD178" i="8"/>
  <c r="AD185" i="8"/>
  <c r="AD187" i="8"/>
  <c r="AD188" i="8"/>
  <c r="AD191" i="8"/>
  <c r="AD229" i="8"/>
  <c r="AD216" i="8"/>
  <c r="AD239" i="8"/>
  <c r="AD87" i="8"/>
  <c r="AD106" i="8"/>
  <c r="AD112" i="8"/>
  <c r="AD124" i="8"/>
  <c r="AD168" i="8"/>
  <c r="AD169" i="8"/>
  <c r="AD222" i="8"/>
  <c r="AD249" i="8"/>
  <c r="AD170" i="8"/>
  <c r="AD175" i="8"/>
  <c r="AD267" i="8"/>
  <c r="AD288" i="8"/>
  <c r="AD302" i="8"/>
  <c r="AD305" i="8"/>
  <c r="AD308" i="8"/>
  <c r="AD31" i="8"/>
  <c r="AD55" i="8"/>
  <c r="AD65" i="8"/>
  <c r="AD74" i="8"/>
  <c r="AD81" i="8"/>
  <c r="AD91" i="8"/>
  <c r="AD126" i="8"/>
  <c r="AD152" i="8"/>
  <c r="AD176" i="8"/>
  <c r="AD179" i="8"/>
  <c r="AD204" i="8"/>
  <c r="AD258" i="8"/>
  <c r="AD272" i="8"/>
  <c r="AD281" i="8"/>
  <c r="AD274" i="8"/>
  <c r="AD291" i="8"/>
  <c r="AD295" i="8"/>
  <c r="AD254" i="8"/>
  <c r="AD273" i="8"/>
  <c r="AD286" i="8"/>
  <c r="AD269" i="8"/>
  <c r="AD276" i="8"/>
  <c r="AD290" i="8"/>
  <c r="AD300" i="8"/>
  <c r="AD307" i="8"/>
  <c r="AD125" i="8"/>
  <c r="AD139" i="8"/>
  <c r="AD224" i="8"/>
  <c r="AD226" i="8"/>
  <c r="AD270" i="8"/>
  <c r="AD105" i="8"/>
  <c r="AD164" i="8"/>
  <c r="AD177" i="8"/>
  <c r="AD182" i="8"/>
  <c r="AD195" i="8"/>
  <c r="AD230" i="8"/>
  <c r="AD236" i="8"/>
  <c r="AD262" i="8"/>
  <c r="AD266" i="8"/>
  <c r="AD278" i="8"/>
  <c r="AD297" i="8"/>
  <c r="AD312" i="8"/>
  <c r="AD113" i="8"/>
  <c r="AD138" i="8"/>
  <c r="AD148" i="8"/>
  <c r="AD155" i="8"/>
  <c r="AD161" i="8"/>
  <c r="AD165" i="8"/>
  <c r="AD199" i="8"/>
  <c r="AD206" i="8"/>
  <c r="AD219" i="8"/>
  <c r="AD240" i="8"/>
  <c r="AD246" i="8"/>
  <c r="AD251" i="8"/>
  <c r="AD253" i="8"/>
  <c r="AD255" i="8"/>
  <c r="AD265" i="8"/>
  <c r="AD284" i="8"/>
  <c r="AD294" i="8"/>
  <c r="AD252" i="8"/>
  <c r="AD283" i="8"/>
  <c r="AD298" i="8"/>
  <c r="AD10" i="8"/>
  <c r="AD24" i="8"/>
  <c r="AD38" i="8"/>
  <c r="AD52" i="8"/>
  <c r="AD66" i="8"/>
  <c r="AD80" i="8"/>
  <c r="AD94" i="8"/>
  <c r="AD108" i="8"/>
  <c r="AD122" i="8"/>
  <c r="AD136" i="8"/>
  <c r="AD150" i="8"/>
  <c r="AD157" i="8"/>
  <c r="AD166" i="8"/>
  <c r="AD173" i="8"/>
  <c r="AD183" i="8"/>
  <c r="AD190" i="8"/>
  <c r="AD209" i="8"/>
  <c r="AD233" i="8"/>
  <c r="AD277" i="8"/>
  <c r="AD293" i="8"/>
  <c r="AD311" i="8"/>
  <c r="AD158" i="8"/>
  <c r="AD172" i="8"/>
  <c r="AD186" i="8"/>
  <c r="AD200" i="8"/>
  <c r="AD214" i="8"/>
  <c r="AD228" i="8"/>
  <c r="AD242" i="8"/>
  <c r="AD256" i="8"/>
  <c r="AD257" i="8"/>
  <c r="AD264" i="8"/>
  <c r="AD260" i="8"/>
  <c r="AD275" i="8"/>
  <c r="AD303" i="8"/>
  <c r="AD309" i="8"/>
  <c r="AD289" i="8"/>
  <c r="AD296" i="8"/>
  <c r="AD292" i="8"/>
  <c r="AD306" i="8"/>
  <c r="AD5" i="8" a="1"/>
  <c r="AD5" i="8" l="1"/>
  <c r="M3" i="8"/>
  <c r="M2" i="8"/>
  <c r="M4" i="8" s="1"/>
  <c r="N1" i="8"/>
  <c r="M5" i="8" a="1"/>
  <c r="M5" i="8" l="1"/>
  <c r="AE1" i="8"/>
  <c r="N3" i="8"/>
  <c r="N2" i="8"/>
  <c r="N4" i="8" s="1"/>
  <c r="N5" i="8" a="1"/>
  <c r="N5" i="8" l="1"/>
  <c r="AE3" i="8"/>
  <c r="AE2" i="8"/>
  <c r="AE4" i="8" s="1"/>
  <c r="AF1" i="8"/>
  <c r="D246" i="13"/>
  <c r="D276" i="13"/>
  <c r="D196" i="13"/>
  <c r="D146" i="13"/>
  <c r="D216" i="13"/>
  <c r="D282" i="13"/>
  <c r="D71" i="13"/>
  <c r="D182" i="13"/>
  <c r="D31" i="13"/>
  <c r="D51" i="13"/>
  <c r="D283" i="13"/>
  <c r="D142" i="13"/>
  <c r="D100" i="13"/>
  <c r="D137" i="13"/>
  <c r="D15" i="13"/>
  <c r="D202" i="13"/>
  <c r="D199" i="13"/>
  <c r="D188" i="13"/>
  <c r="D3" i="13"/>
  <c r="D149" i="13"/>
  <c r="D13" i="13"/>
  <c r="D98" i="13"/>
  <c r="D286" i="13"/>
  <c r="D126" i="13"/>
  <c r="D123" i="13"/>
  <c r="D177" i="13"/>
  <c r="D140" i="13"/>
  <c r="D172" i="13"/>
  <c r="D277" i="13"/>
  <c r="D230" i="13"/>
  <c r="L21" i="13" s="1"/>
  <c r="D104" i="13"/>
  <c r="D70" i="13"/>
  <c r="D105" i="13"/>
  <c r="D243" i="13"/>
  <c r="D47" i="13"/>
  <c r="D34" i="13"/>
  <c r="D88" i="13"/>
  <c r="D81" i="13"/>
  <c r="D156" i="13"/>
  <c r="D233" i="13"/>
  <c r="D41" i="13"/>
  <c r="D258" i="13"/>
  <c r="D241" i="13"/>
  <c r="D294" i="13"/>
  <c r="D22" i="13"/>
  <c r="D7" i="13"/>
  <c r="D232" i="13"/>
  <c r="D262" i="13"/>
  <c r="D191" i="13"/>
  <c r="D141" i="13"/>
  <c r="D205" i="13"/>
  <c r="D266" i="13"/>
  <c r="L24" i="13" s="1"/>
  <c r="D60" i="13"/>
  <c r="D160" i="13"/>
  <c r="D28" i="13"/>
  <c r="D272" i="13"/>
  <c r="D238" i="13"/>
  <c r="D130" i="13"/>
  <c r="D303" i="13"/>
  <c r="D132" i="13"/>
  <c r="D279" i="13"/>
  <c r="D187" i="13"/>
  <c r="D102" i="13"/>
  <c r="D165" i="13"/>
  <c r="D45" i="13"/>
  <c r="D128" i="13"/>
  <c r="D278" i="13"/>
  <c r="L25" i="13" s="1"/>
  <c r="D250" i="13"/>
  <c r="D204" i="13"/>
  <c r="D68" i="13"/>
  <c r="D181" i="13"/>
  <c r="D33" i="13"/>
  <c r="D143" i="13"/>
  <c r="D138" i="13"/>
  <c r="D208" i="13"/>
  <c r="D127" i="13"/>
  <c r="D6" i="13"/>
  <c r="D49" i="13"/>
  <c r="D293" i="13"/>
  <c r="D9" i="13"/>
  <c r="D280" i="13"/>
  <c r="D195" i="13"/>
  <c r="D103" i="13"/>
  <c r="D284" i="13"/>
  <c r="D217" i="13"/>
  <c r="D183" i="13"/>
  <c r="D198" i="13"/>
  <c r="D157" i="13"/>
  <c r="D78" i="13"/>
  <c r="D253" i="13"/>
  <c r="D19" i="13"/>
  <c r="D116" i="13"/>
  <c r="D304" i="13"/>
  <c r="D124" i="13"/>
  <c r="D93" i="13"/>
  <c r="D290" i="13"/>
  <c r="L26" i="13" s="1"/>
  <c r="D83" i="13"/>
  <c r="D21" i="13"/>
  <c r="D239" i="13"/>
  <c r="D218" i="13"/>
  <c r="L20" i="13" s="1"/>
  <c r="D248" i="13"/>
  <c r="D185" i="13"/>
  <c r="D136" i="13"/>
  <c r="D194" i="13"/>
  <c r="L18" i="13" s="1"/>
  <c r="D259" i="13"/>
  <c r="D52" i="13"/>
  <c r="D150" i="13"/>
  <c r="D16" i="13"/>
  <c r="D261" i="13"/>
  <c r="D184" i="13"/>
  <c r="D97" i="13"/>
  <c r="D220" i="13"/>
  <c r="D95" i="13"/>
  <c r="D245" i="13"/>
  <c r="D135" i="13"/>
  <c r="D75" i="13"/>
  <c r="D122" i="13"/>
  <c r="D32" i="13"/>
  <c r="D106" i="13"/>
  <c r="D39" i="13"/>
  <c r="D236" i="13"/>
  <c r="D234" i="13"/>
  <c r="D299" i="13"/>
  <c r="D244" i="13"/>
  <c r="D8" i="13"/>
  <c r="D227" i="13"/>
  <c r="D87" i="13"/>
  <c r="D69" i="13"/>
  <c r="D226" i="13"/>
  <c r="D55" i="13"/>
  <c r="D203" i="13"/>
  <c r="D17" i="13"/>
  <c r="D231" i="13"/>
  <c r="D190" i="13"/>
  <c r="D63" i="13"/>
  <c r="D176" i="13"/>
  <c r="D237" i="13"/>
  <c r="D147" i="13"/>
  <c r="D80" i="13"/>
  <c r="D298" i="13"/>
  <c r="D29" i="13"/>
  <c r="D256" i="13"/>
  <c r="D229" i="13"/>
  <c r="D254" i="13"/>
  <c r="L23" i="13" s="1"/>
  <c r="D197" i="13"/>
  <c r="D72" i="13"/>
  <c r="D4" i="13"/>
  <c r="D201" i="13"/>
  <c r="D79" i="13"/>
  <c r="D54" i="13"/>
  <c r="D175" i="13"/>
  <c r="D61" i="13"/>
  <c r="D285" i="13"/>
  <c r="D305" i="13"/>
  <c r="D287" i="13"/>
  <c r="D267" i="13"/>
  <c r="D58" i="13"/>
  <c r="D171" i="13"/>
  <c r="D215" i="13"/>
  <c r="D5" i="13"/>
  <c r="D110" i="13"/>
  <c r="D251" i="13"/>
  <c r="D119" i="13"/>
  <c r="D108" i="13"/>
  <c r="D36" i="13"/>
  <c r="D139" i="13"/>
  <c r="D265" i="13"/>
  <c r="D170" i="13"/>
  <c r="D12" i="13"/>
  <c r="D242" i="13"/>
  <c r="L22" i="13" s="1"/>
  <c r="D91" i="13"/>
  <c r="D255" i="13"/>
  <c r="D210" i="13"/>
  <c r="D131" i="13"/>
  <c r="D73" i="13"/>
  <c r="D291" i="13"/>
  <c r="D281" i="13"/>
  <c r="D223" i="13"/>
  <c r="D53" i="13"/>
  <c r="D252" i="13"/>
  <c r="D186" i="13"/>
  <c r="D308" i="13"/>
  <c r="D107" i="13"/>
  <c r="D224" i="13"/>
  <c r="D112" i="13"/>
  <c r="D94" i="13"/>
  <c r="D23" i="13"/>
  <c r="D114" i="13"/>
  <c r="D228" i="13"/>
  <c r="D164" i="13"/>
  <c r="D268" i="13"/>
  <c r="D115" i="13"/>
  <c r="D37" i="13"/>
  <c r="D174" i="13"/>
  <c r="D82" i="13"/>
  <c r="D11" i="13"/>
  <c r="D20" i="13"/>
  <c r="D275" i="13"/>
  <c r="D48" i="13"/>
  <c r="D219" i="13"/>
  <c r="D84" i="13"/>
  <c r="D10" i="13"/>
  <c r="D212" i="13"/>
  <c r="D30" i="13"/>
  <c r="D158" i="13"/>
  <c r="D274" i="13"/>
  <c r="D125" i="13"/>
  <c r="D86" i="13"/>
  <c r="D179" i="13"/>
  <c r="D26" i="13"/>
  <c r="D2" i="13"/>
  <c r="D260" i="13"/>
  <c r="D289" i="13"/>
  <c r="D173" i="13"/>
  <c r="D24" i="13"/>
  <c r="D263" i="13"/>
  <c r="D269" i="13"/>
  <c r="D200" i="13"/>
  <c r="D43" i="13"/>
  <c r="D209" i="13"/>
  <c r="D180" i="13"/>
  <c r="D167" i="13"/>
  <c r="D101" i="13"/>
  <c r="D178" i="13"/>
  <c r="D77" i="13"/>
  <c r="D25" i="13"/>
  <c r="D307" i="13"/>
  <c r="D96" i="13"/>
  <c r="D90" i="13"/>
  <c r="D295" i="13"/>
  <c r="D118" i="13"/>
  <c r="D213" i="13"/>
  <c r="D296" i="13"/>
  <c r="D249" i="13"/>
  <c r="D257" i="13"/>
  <c r="D189" i="13"/>
  <c r="D38" i="13"/>
  <c r="D163" i="13"/>
  <c r="D152" i="13"/>
  <c r="D148" i="13"/>
  <c r="D92" i="13"/>
  <c r="D153" i="13"/>
  <c r="D67" i="13"/>
  <c r="D18" i="13"/>
  <c r="D264" i="13"/>
  <c r="D40" i="13"/>
  <c r="D85" i="13"/>
  <c r="D240" i="13"/>
  <c r="D76" i="13"/>
  <c r="D145" i="13"/>
  <c r="D225" i="13"/>
  <c r="D59" i="13"/>
  <c r="D192" i="13"/>
  <c r="D169" i="13"/>
  <c r="D302" i="13"/>
  <c r="L27" i="13" s="1"/>
  <c r="D235" i="13"/>
  <c r="D222" i="13"/>
  <c r="D166" i="13"/>
  <c r="D292" i="13"/>
  <c r="D155" i="13"/>
  <c r="D144" i="13"/>
  <c r="D300" i="13"/>
  <c r="D89" i="13"/>
  <c r="D129" i="13"/>
  <c r="D50" i="13"/>
  <c r="D14" i="13"/>
  <c r="D247" i="13"/>
  <c r="D35" i="13"/>
  <c r="D74" i="13"/>
  <c r="D168" i="13"/>
  <c r="D64" i="13"/>
  <c r="D134" i="13"/>
  <c r="D193" i="13"/>
  <c r="D42" i="13"/>
  <c r="D159" i="13"/>
  <c r="D162" i="13"/>
  <c r="D288" i="13"/>
  <c r="D221" i="13"/>
  <c r="D211" i="13"/>
  <c r="D161" i="13"/>
  <c r="D273" i="13"/>
  <c r="D117" i="13"/>
  <c r="D133" i="13"/>
  <c r="D271" i="13"/>
  <c r="D66" i="13"/>
  <c r="D113" i="13"/>
  <c r="D27" i="13"/>
  <c r="D270" i="13"/>
  <c r="D154" i="13"/>
  <c r="D301" i="13"/>
  <c r="D46" i="13"/>
  <c r="D111" i="13"/>
  <c r="D44" i="13"/>
  <c r="D62" i="13"/>
  <c r="D65" i="13"/>
  <c r="D56" i="13"/>
  <c r="D121" i="13"/>
  <c r="D99" i="13"/>
  <c r="D206" i="13"/>
  <c r="L19" i="13" s="1"/>
  <c r="D109" i="13"/>
  <c r="D57" i="13"/>
  <c r="D306" i="13"/>
  <c r="D297" i="13"/>
  <c r="D151" i="13"/>
  <c r="D207" i="13"/>
  <c r="D120" i="13"/>
  <c r="D214" i="13"/>
  <c r="AE63" i="8"/>
  <c r="AE18" i="8"/>
  <c r="AE237" i="8"/>
  <c r="AE181" i="8"/>
  <c r="AE58" i="8"/>
  <c r="AE66" i="8"/>
  <c r="AE244" i="8"/>
  <c r="AE207" i="8"/>
  <c r="AE74" i="8"/>
  <c r="AE73" i="8"/>
  <c r="AE251" i="8"/>
  <c r="AE284" i="8"/>
  <c r="AE38" i="8"/>
  <c r="AE71" i="8"/>
  <c r="AE170" i="8"/>
  <c r="AE198" i="8"/>
  <c r="AE286" i="8"/>
  <c r="AE108" i="8"/>
  <c r="AE61" i="8"/>
  <c r="AE82" i="8"/>
  <c r="AE165" i="8"/>
  <c r="AE14" i="8"/>
  <c r="AE26" i="8"/>
  <c r="AE34" i="8"/>
  <c r="AE130" i="8"/>
  <c r="AE201" i="8"/>
  <c r="AE105" i="8"/>
  <c r="AE111" i="8"/>
  <c r="AE240" i="8"/>
  <c r="AE106" i="8"/>
  <c r="AE150" i="8"/>
  <c r="AE268" i="8"/>
  <c r="AE11" i="8"/>
  <c r="AE155" i="8"/>
  <c r="AE188" i="8"/>
  <c r="AE294" i="8"/>
  <c r="AE271" i="8"/>
  <c r="AE91" i="8"/>
  <c r="AE95" i="8"/>
  <c r="AE113" i="8"/>
  <c r="AE194" i="8"/>
  <c r="AE272" i="8"/>
  <c r="AE41" i="8"/>
  <c r="AE54" i="8"/>
  <c r="AE8" i="8"/>
  <c r="AE21" i="8"/>
  <c r="AE86" i="8"/>
  <c r="AE98" i="8"/>
  <c r="AE300" i="8"/>
  <c r="AE28" i="8"/>
  <c r="AE53" i="8"/>
  <c r="AE72" i="8"/>
  <c r="AE123" i="8"/>
  <c r="AE151" i="8"/>
  <c r="AE156" i="8"/>
  <c r="AE247" i="8"/>
  <c r="AE254" i="8"/>
  <c r="AE299" i="8"/>
  <c r="AE30" i="8"/>
  <c r="AE55" i="8"/>
  <c r="AE77" i="8"/>
  <c r="AE25" i="8"/>
  <c r="AE164" i="8"/>
  <c r="AE312" i="8"/>
  <c r="AE48" i="8"/>
  <c r="AE6" i="8"/>
  <c r="AE19" i="8"/>
  <c r="AE45" i="8"/>
  <c r="AE50" i="8"/>
  <c r="AE67" i="8"/>
  <c r="AE90" i="8"/>
  <c r="AE92" i="8"/>
  <c r="AE217" i="8"/>
  <c r="AE263" i="8"/>
  <c r="AE304" i="8"/>
  <c r="AE85" i="8"/>
  <c r="AE96" i="8"/>
  <c r="AE97" i="8"/>
  <c r="AE124" i="8"/>
  <c r="AE190" i="8"/>
  <c r="AE215" i="8"/>
  <c r="AE17" i="8"/>
  <c r="AE22" i="8"/>
  <c r="AE27" i="8"/>
  <c r="AE46" i="8"/>
  <c r="AE59" i="8"/>
  <c r="AE78" i="8"/>
  <c r="AE87" i="8"/>
  <c r="AE103" i="8"/>
  <c r="AE203" i="8"/>
  <c r="AE239" i="8"/>
  <c r="AE12" i="8"/>
  <c r="AE31" i="8"/>
  <c r="AE35" i="8"/>
  <c r="AE118" i="8"/>
  <c r="AE160" i="8"/>
  <c r="AE172" i="8"/>
  <c r="AE187" i="8"/>
  <c r="AE195" i="8"/>
  <c r="AE208" i="8"/>
  <c r="AE221" i="8"/>
  <c r="AE238" i="8"/>
  <c r="AE69" i="8"/>
  <c r="AE88" i="8"/>
  <c r="AE109" i="8"/>
  <c r="AE112" i="8"/>
  <c r="AE142" i="8"/>
  <c r="AE154" i="8"/>
  <c r="AE174" i="8"/>
  <c r="AE197" i="8"/>
  <c r="AE15" i="8"/>
  <c r="AE40" i="8"/>
  <c r="AE60" i="8"/>
  <c r="AE233" i="8"/>
  <c r="AE100" i="8"/>
  <c r="AE102" i="8"/>
  <c r="AE115" i="8"/>
  <c r="AE245" i="8"/>
  <c r="AE7" i="8"/>
  <c r="AE10" i="8"/>
  <c r="AE36" i="8"/>
  <c r="AE47" i="8"/>
  <c r="AE52" i="8"/>
  <c r="AE70" i="8"/>
  <c r="AE81" i="8"/>
  <c r="AE152" i="8"/>
  <c r="AE166" i="8"/>
  <c r="AE184" i="8"/>
  <c r="AE205" i="8"/>
  <c r="AE16" i="8"/>
  <c r="AE20" i="8"/>
  <c r="AE29" i="8"/>
  <c r="AE42" i="8"/>
  <c r="AE62" i="8"/>
  <c r="AE68" i="8"/>
  <c r="AE84" i="8"/>
  <c r="AE94" i="8"/>
  <c r="AE138" i="8"/>
  <c r="AE140" i="8"/>
  <c r="AE141" i="8"/>
  <c r="AE148" i="8"/>
  <c r="AE169" i="8"/>
  <c r="AE225" i="8"/>
  <c r="AE243" i="8"/>
  <c r="AE116" i="8"/>
  <c r="AE134" i="8"/>
  <c r="AE137" i="8"/>
  <c r="AE145" i="8"/>
  <c r="AE146" i="8"/>
  <c r="AE173" i="8"/>
  <c r="AE186" i="8"/>
  <c r="AE204" i="8"/>
  <c r="AE218" i="8"/>
  <c r="AE267" i="8"/>
  <c r="AE131" i="8"/>
  <c r="AE200" i="8"/>
  <c r="AE209" i="8"/>
  <c r="AE214" i="8"/>
  <c r="AE222" i="8"/>
  <c r="AE232" i="8"/>
  <c r="AE248" i="8"/>
  <c r="AE281" i="8"/>
  <c r="AE24" i="8"/>
  <c r="AE33" i="8"/>
  <c r="AE44" i="8"/>
  <c r="AE76" i="8"/>
  <c r="AE89" i="8"/>
  <c r="AE110" i="8"/>
  <c r="AE117" i="8"/>
  <c r="AE126" i="8"/>
  <c r="AE127" i="8"/>
  <c r="AE129" i="8"/>
  <c r="AE168" i="8"/>
  <c r="AE178" i="8"/>
  <c r="AE212" i="8"/>
  <c r="AE43" i="8"/>
  <c r="AE57" i="8"/>
  <c r="AE64" i="8"/>
  <c r="AE147" i="8"/>
  <c r="AE159" i="8"/>
  <c r="AE176" i="8"/>
  <c r="AE177" i="8"/>
  <c r="AE189" i="8"/>
  <c r="AE192" i="8"/>
  <c r="AE266" i="8"/>
  <c r="AE307" i="8"/>
  <c r="AE308" i="8"/>
  <c r="AE229" i="8"/>
  <c r="AE230" i="8"/>
  <c r="AE236" i="8"/>
  <c r="AE246" i="8"/>
  <c r="AE256" i="8"/>
  <c r="AE273" i="8"/>
  <c r="AE80" i="8"/>
  <c r="AE83" i="8"/>
  <c r="AE99" i="8"/>
  <c r="AE104" i="8"/>
  <c r="AE161" i="8"/>
  <c r="AE223" i="8"/>
  <c r="AE258" i="8"/>
  <c r="AE260" i="8"/>
  <c r="AE262" i="8"/>
  <c r="AE182" i="8"/>
  <c r="AE210" i="8"/>
  <c r="AE220" i="8"/>
  <c r="AE277" i="8"/>
  <c r="AE280" i="8"/>
  <c r="AE287" i="8"/>
  <c r="AE13" i="8"/>
  <c r="AE32" i="8"/>
  <c r="AE39" i="8"/>
  <c r="AE49" i="8"/>
  <c r="AE56" i="8"/>
  <c r="AE75" i="8"/>
  <c r="AE101" i="8"/>
  <c r="AE120" i="8"/>
  <c r="AE128" i="8"/>
  <c r="AE144" i="8"/>
  <c r="AE163" i="8"/>
  <c r="AE183" i="8"/>
  <c r="AE211" i="8"/>
  <c r="AE231" i="8"/>
  <c r="AE293" i="8"/>
  <c r="AE250" i="8"/>
  <c r="AE279" i="8"/>
  <c r="AE301" i="8"/>
  <c r="AE309" i="8"/>
  <c r="AE311" i="8"/>
  <c r="AE253" i="8"/>
  <c r="AE269" i="8"/>
  <c r="AE288" i="8"/>
  <c r="AE133" i="8"/>
  <c r="AE136" i="8"/>
  <c r="AE143" i="8"/>
  <c r="AE153" i="8"/>
  <c r="AE162" i="8"/>
  <c r="AE175" i="8"/>
  <c r="AE180" i="8"/>
  <c r="AE193" i="8"/>
  <c r="AE219" i="8"/>
  <c r="AE228" i="8"/>
  <c r="AE257" i="8"/>
  <c r="AE261" i="8"/>
  <c r="AE289" i="8"/>
  <c r="AE119" i="8"/>
  <c r="AE125" i="8"/>
  <c r="AE139" i="8"/>
  <c r="AE206" i="8"/>
  <c r="AE224" i="8"/>
  <c r="AE270" i="8"/>
  <c r="AE306" i="8"/>
  <c r="AE114" i="8"/>
  <c r="AE122" i="8"/>
  <c r="AE132" i="8"/>
  <c r="AE158" i="8"/>
  <c r="AE179" i="8"/>
  <c r="AE196" i="8"/>
  <c r="AE202" i="8"/>
  <c r="AE249" i="8"/>
  <c r="AE274" i="8"/>
  <c r="AE278" i="8"/>
  <c r="AE295" i="8"/>
  <c r="AE292" i="8"/>
  <c r="AE302" i="8"/>
  <c r="AE310" i="8"/>
  <c r="AE235" i="8"/>
  <c r="AE264" i="8"/>
  <c r="AE285" i="8"/>
  <c r="AE290" i="8"/>
  <c r="AE9" i="8"/>
  <c r="AE23" i="8"/>
  <c r="AE37" i="8"/>
  <c r="AE51" i="8"/>
  <c r="AE65" i="8"/>
  <c r="AE79" i="8"/>
  <c r="AE93" i="8"/>
  <c r="AE107" i="8"/>
  <c r="AE121" i="8"/>
  <c r="AE135" i="8"/>
  <c r="AE149" i="8"/>
  <c r="AE167" i="8"/>
  <c r="AE191" i="8"/>
  <c r="AE216" i="8"/>
  <c r="AE226" i="8"/>
  <c r="AE234" i="8"/>
  <c r="AE242" i="8"/>
  <c r="AE252" i="8"/>
  <c r="AE283" i="8"/>
  <c r="AE298" i="8"/>
  <c r="AE303" i="8"/>
  <c r="AE157" i="8"/>
  <c r="AE171" i="8"/>
  <c r="AE185" i="8"/>
  <c r="AE199" i="8"/>
  <c r="AE213" i="8"/>
  <c r="AE227" i="8"/>
  <c r="AE241" i="8"/>
  <c r="AE255" i="8"/>
  <c r="AE265" i="8"/>
  <c r="AE275" i="8"/>
  <c r="AE259" i="8"/>
  <c r="AE276" i="8"/>
  <c r="AE282" i="8"/>
  <c r="AE296" i="8"/>
  <c r="AE297" i="8"/>
  <c r="AE291" i="8"/>
  <c r="AE305" i="8"/>
  <c r="AE5" i="8" a="1"/>
  <c r="AE5" i="8" l="1"/>
  <c r="F85" i="13"/>
  <c r="G85" i="13"/>
  <c r="F43" i="13"/>
  <c r="G43" i="13"/>
  <c r="F119" i="13"/>
  <c r="G119" i="13"/>
  <c r="G150" i="13"/>
  <c r="F150" i="13"/>
  <c r="F42" i="13"/>
  <c r="G42" i="13"/>
  <c r="F40" i="13"/>
  <c r="G40" i="13"/>
  <c r="G164" i="13"/>
  <c r="F164" i="13"/>
  <c r="G116" i="13"/>
  <c r="F116" i="13"/>
  <c r="F165" i="13"/>
  <c r="G165" i="13"/>
  <c r="F34" i="13"/>
  <c r="G34" i="13"/>
  <c r="L17" i="13"/>
  <c r="G182" i="13"/>
  <c r="F182" i="13"/>
  <c r="G118" i="13"/>
  <c r="F118" i="13"/>
  <c r="G73" i="13"/>
  <c r="F73" i="13"/>
  <c r="F106" i="13"/>
  <c r="G106" i="13"/>
  <c r="G19" i="13"/>
  <c r="F19" i="13"/>
  <c r="F102" i="13"/>
  <c r="G102" i="13"/>
  <c r="G47" i="13"/>
  <c r="F47" i="13"/>
  <c r="F71" i="13"/>
  <c r="G71" i="13"/>
  <c r="F113" i="13"/>
  <c r="G113" i="13"/>
  <c r="L13" i="13"/>
  <c r="F134" i="13"/>
  <c r="G134" i="13"/>
  <c r="F166" i="13"/>
  <c r="G166" i="13"/>
  <c r="F18" i="13"/>
  <c r="G18" i="13"/>
  <c r="F10" i="13"/>
  <c r="G10" i="13"/>
  <c r="G114" i="13"/>
  <c r="F114" i="13"/>
  <c r="F131" i="13"/>
  <c r="G131" i="13"/>
  <c r="G5" i="13"/>
  <c r="F5" i="13"/>
  <c r="F72" i="13"/>
  <c r="G72" i="13"/>
  <c r="G17" i="13"/>
  <c r="F17" i="13"/>
  <c r="G32" i="13"/>
  <c r="F32" i="13"/>
  <c r="F127" i="13"/>
  <c r="G127" i="13"/>
  <c r="F187" i="13"/>
  <c r="G187" i="13"/>
  <c r="F149" i="13"/>
  <c r="G149" i="13"/>
  <c r="F54" i="13"/>
  <c r="G54" i="13"/>
  <c r="F124" i="13"/>
  <c r="G124" i="13"/>
  <c r="G126" i="13"/>
  <c r="F126" i="13"/>
  <c r="G159" i="13"/>
  <c r="F159" i="13"/>
  <c r="F79" i="13"/>
  <c r="G79" i="13"/>
  <c r="F45" i="13"/>
  <c r="G45" i="13"/>
  <c r="G88" i="13"/>
  <c r="F88" i="13"/>
  <c r="G31" i="13"/>
  <c r="F31" i="13"/>
  <c r="F155" i="13"/>
  <c r="G155" i="13"/>
  <c r="G30" i="13"/>
  <c r="F30" i="13"/>
  <c r="G39" i="13"/>
  <c r="F39" i="13"/>
  <c r="F52" i="13"/>
  <c r="G52" i="13"/>
  <c r="F49" i="13"/>
  <c r="G49" i="13"/>
  <c r="G141" i="13"/>
  <c r="F141" i="13"/>
  <c r="L10" i="13"/>
  <c r="G98" i="13"/>
  <c r="F98" i="13"/>
  <c r="F57" i="13"/>
  <c r="G57" i="13"/>
  <c r="F27" i="13"/>
  <c r="G27" i="13"/>
  <c r="L11" i="13"/>
  <c r="G110" i="13"/>
  <c r="F110" i="13"/>
  <c r="F4" i="13"/>
  <c r="G4" i="13"/>
  <c r="G6" i="13"/>
  <c r="F6" i="13"/>
  <c r="F13" i="13"/>
  <c r="G13" i="13"/>
  <c r="F109" i="13"/>
  <c r="G109" i="13"/>
  <c r="G66" i="13"/>
  <c r="F66" i="13"/>
  <c r="F64" i="13"/>
  <c r="G64" i="13"/>
  <c r="F67" i="13"/>
  <c r="G67" i="13"/>
  <c r="F90" i="13"/>
  <c r="G90" i="13"/>
  <c r="F24" i="13"/>
  <c r="G24" i="13"/>
  <c r="F84" i="13"/>
  <c r="G84" i="13"/>
  <c r="G23" i="13"/>
  <c r="F23" i="13"/>
  <c r="L12" i="13"/>
  <c r="G122" i="13"/>
  <c r="F122" i="13"/>
  <c r="F136" i="13"/>
  <c r="G136" i="13"/>
  <c r="F78" i="13"/>
  <c r="G78" i="13"/>
  <c r="G105" i="13"/>
  <c r="F105" i="13"/>
  <c r="G3" i="13"/>
  <c r="F3" i="13"/>
  <c r="F157" i="13"/>
  <c r="G157" i="13"/>
  <c r="G70" i="13"/>
  <c r="F70" i="13"/>
  <c r="F121" i="13"/>
  <c r="G121" i="13"/>
  <c r="F143" i="13"/>
  <c r="G143" i="13"/>
  <c r="G104" i="13"/>
  <c r="F104" i="13"/>
  <c r="G117" i="13"/>
  <c r="F117" i="13"/>
  <c r="F183" i="13"/>
  <c r="G183" i="13"/>
  <c r="G33" i="13"/>
  <c r="F33" i="13"/>
  <c r="F130" i="13"/>
  <c r="G130" i="13"/>
  <c r="G162" i="13"/>
  <c r="F162" i="13"/>
  <c r="G115" i="13"/>
  <c r="F115" i="13"/>
  <c r="F108" i="13"/>
  <c r="G108" i="13"/>
  <c r="G176" i="13"/>
  <c r="F176" i="13"/>
  <c r="G128" i="13"/>
  <c r="F128" i="13"/>
  <c r="G81" i="13"/>
  <c r="F81" i="13"/>
  <c r="F154" i="13"/>
  <c r="G154" i="13"/>
  <c r="L15" i="13"/>
  <c r="F158" i="13"/>
  <c r="G158" i="13"/>
  <c r="F168" i="13"/>
  <c r="G168" i="13"/>
  <c r="F153" i="13"/>
  <c r="G153" i="13"/>
  <c r="F96" i="13"/>
  <c r="G96" i="13"/>
  <c r="F94" i="13"/>
  <c r="G94" i="13"/>
  <c r="G171" i="13"/>
  <c r="F171" i="13"/>
  <c r="F75" i="13"/>
  <c r="G75" i="13"/>
  <c r="G185" i="13"/>
  <c r="F185" i="13"/>
  <c r="F132" i="13"/>
  <c r="G132" i="13"/>
  <c r="F188" i="13"/>
  <c r="G188" i="13"/>
  <c r="G133" i="13"/>
  <c r="F133" i="13"/>
  <c r="F48" i="13"/>
  <c r="G48" i="13"/>
  <c r="G69" i="13"/>
  <c r="F69" i="13"/>
  <c r="G65" i="13"/>
  <c r="F65" i="13"/>
  <c r="G152" i="13"/>
  <c r="F152" i="13"/>
  <c r="F77" i="13"/>
  <c r="G77" i="13"/>
  <c r="L2" i="13"/>
  <c r="G2" i="13"/>
  <c r="F2" i="13"/>
  <c r="F20" i="13"/>
  <c r="G20" i="13"/>
  <c r="G107" i="13"/>
  <c r="F107" i="13"/>
  <c r="F12" i="13"/>
  <c r="G12" i="13"/>
  <c r="F29" i="13"/>
  <c r="G29" i="13"/>
  <c r="G87" i="13"/>
  <c r="F87" i="13"/>
  <c r="G95" i="13"/>
  <c r="F95" i="13"/>
  <c r="F181" i="13"/>
  <c r="G181" i="13"/>
  <c r="F15" i="13"/>
  <c r="G15" i="13"/>
  <c r="L7" i="13"/>
  <c r="F62" i="13"/>
  <c r="G62" i="13"/>
  <c r="F161" i="13"/>
  <c r="G161" i="13"/>
  <c r="L3" i="13"/>
  <c r="F14" i="13"/>
  <c r="G14" i="13"/>
  <c r="G59" i="13"/>
  <c r="F59" i="13"/>
  <c r="F163" i="13"/>
  <c r="G163" i="13"/>
  <c r="G178" i="13"/>
  <c r="F178" i="13"/>
  <c r="L4" i="13"/>
  <c r="G26" i="13"/>
  <c r="F26" i="13"/>
  <c r="G11" i="13"/>
  <c r="F11" i="13"/>
  <c r="L16" i="13"/>
  <c r="G170" i="13"/>
  <c r="F170" i="13"/>
  <c r="F21" i="13"/>
  <c r="G21" i="13"/>
  <c r="F68" i="13"/>
  <c r="G68" i="13"/>
  <c r="F172" i="13"/>
  <c r="G172" i="13"/>
  <c r="F137" i="13"/>
  <c r="G137" i="13"/>
  <c r="AG1" i="8"/>
  <c r="AF3" i="8"/>
  <c r="AF2" i="8"/>
  <c r="AF4" i="8" s="1"/>
  <c r="F44" i="13"/>
  <c r="G44" i="13"/>
  <c r="L6" i="13"/>
  <c r="G50" i="13"/>
  <c r="F50" i="13"/>
  <c r="L5" i="13"/>
  <c r="F38" i="13"/>
  <c r="G38" i="13"/>
  <c r="G101" i="13"/>
  <c r="F101" i="13"/>
  <c r="G179" i="13"/>
  <c r="F179" i="13"/>
  <c r="G82" i="13"/>
  <c r="F82" i="13"/>
  <c r="G186" i="13"/>
  <c r="F186" i="13"/>
  <c r="G80" i="13"/>
  <c r="F80" i="13"/>
  <c r="F8" i="13"/>
  <c r="G8" i="13"/>
  <c r="F97" i="13"/>
  <c r="G97" i="13"/>
  <c r="G83" i="13"/>
  <c r="F83" i="13"/>
  <c r="G103" i="13"/>
  <c r="F103" i="13"/>
  <c r="G28" i="13"/>
  <c r="F28" i="13"/>
  <c r="F41" i="13"/>
  <c r="G41" i="13"/>
  <c r="F140" i="13"/>
  <c r="G140" i="13"/>
  <c r="F100" i="13"/>
  <c r="G100" i="13"/>
  <c r="F9" i="13"/>
  <c r="G9" i="13"/>
  <c r="F51" i="13"/>
  <c r="G51" i="13"/>
  <c r="G144" i="13"/>
  <c r="F144" i="13"/>
  <c r="F63" i="13"/>
  <c r="G63" i="13"/>
  <c r="G99" i="13"/>
  <c r="F99" i="13"/>
  <c r="G173" i="13"/>
  <c r="F173" i="13"/>
  <c r="F55" i="13"/>
  <c r="G55" i="13"/>
  <c r="G138" i="13"/>
  <c r="F138" i="13"/>
  <c r="G7" i="13"/>
  <c r="F7" i="13"/>
  <c r="L14" i="13"/>
  <c r="F146" i="13"/>
  <c r="G146" i="13"/>
  <c r="L8" i="13"/>
  <c r="F74" i="13"/>
  <c r="G74" i="13"/>
  <c r="F92" i="13"/>
  <c r="G92" i="13"/>
  <c r="G91" i="13"/>
  <c r="F91" i="13"/>
  <c r="G22" i="13"/>
  <c r="F22" i="13"/>
  <c r="G169" i="13"/>
  <c r="F169" i="13"/>
  <c r="G111" i="13"/>
  <c r="F111" i="13"/>
  <c r="G129" i="13"/>
  <c r="F129" i="13"/>
  <c r="G145" i="13"/>
  <c r="F145" i="13"/>
  <c r="G167" i="13"/>
  <c r="F167" i="13"/>
  <c r="L9" i="13"/>
  <c r="F86" i="13"/>
  <c r="G86" i="13"/>
  <c r="F174" i="13"/>
  <c r="G174" i="13"/>
  <c r="G139" i="13"/>
  <c r="F139" i="13"/>
  <c r="G61" i="13"/>
  <c r="F61" i="13"/>
  <c r="G147" i="13"/>
  <c r="F147" i="13"/>
  <c r="G184" i="13"/>
  <c r="F184" i="13"/>
  <c r="G160" i="13"/>
  <c r="F160" i="13"/>
  <c r="G177" i="13"/>
  <c r="F177" i="13"/>
  <c r="F142" i="13"/>
  <c r="G142" i="13"/>
  <c r="G151" i="13"/>
  <c r="F151" i="13"/>
  <c r="F16" i="13"/>
  <c r="G16" i="13"/>
  <c r="F112" i="13"/>
  <c r="G112" i="13"/>
  <c r="F58" i="13"/>
  <c r="G58" i="13"/>
  <c r="G135" i="13"/>
  <c r="F135" i="13"/>
  <c r="F56" i="13"/>
  <c r="G56" i="13"/>
  <c r="F35" i="13"/>
  <c r="G35" i="13"/>
  <c r="G148" i="13"/>
  <c r="F148" i="13"/>
  <c r="G25" i="13"/>
  <c r="F25" i="13"/>
  <c r="G120" i="13"/>
  <c r="F120" i="13"/>
  <c r="F46" i="13"/>
  <c r="G46" i="13"/>
  <c r="G89" i="13"/>
  <c r="F89" i="13"/>
  <c r="F76" i="13"/>
  <c r="G76" i="13"/>
  <c r="G180" i="13"/>
  <c r="F180" i="13"/>
  <c r="G125" i="13"/>
  <c r="F125" i="13"/>
  <c r="G37" i="13"/>
  <c r="F37" i="13"/>
  <c r="G53" i="13"/>
  <c r="F53" i="13"/>
  <c r="F36" i="13"/>
  <c r="G36" i="13"/>
  <c r="F175" i="13"/>
  <c r="G175" i="13"/>
  <c r="G93" i="13"/>
  <c r="F93" i="13"/>
  <c r="G60" i="13"/>
  <c r="F60" i="13"/>
  <c r="G156" i="13"/>
  <c r="F156" i="13"/>
  <c r="G123" i="13"/>
  <c r="F123" i="13"/>
  <c r="AF199" i="8"/>
  <c r="AF18" i="8"/>
  <c r="AF44" i="8"/>
  <c r="AF155" i="8"/>
  <c r="AF21" i="8"/>
  <c r="AF58" i="8"/>
  <c r="AF83" i="8"/>
  <c r="AF66" i="8"/>
  <c r="AF152" i="8"/>
  <c r="AF256" i="8"/>
  <c r="AF206" i="8"/>
  <c r="AF73" i="8"/>
  <c r="AF269" i="8"/>
  <c r="AF10" i="8"/>
  <c r="AF52" i="8"/>
  <c r="AF309" i="8"/>
  <c r="AF63" i="8"/>
  <c r="AF74" i="8"/>
  <c r="AF188" i="8"/>
  <c r="AF202" i="8"/>
  <c r="AF38" i="8"/>
  <c r="AF128" i="8"/>
  <c r="AF286" i="8"/>
  <c r="AF294" i="8"/>
  <c r="AF49" i="8"/>
  <c r="AF260" i="8"/>
  <c r="AF150" i="8"/>
  <c r="AF165" i="8"/>
  <c r="AF259" i="8"/>
  <c r="AF34" i="8"/>
  <c r="AF168" i="8"/>
  <c r="AF11" i="8"/>
  <c r="AF76" i="8"/>
  <c r="AF107" i="8"/>
  <c r="AF108" i="8"/>
  <c r="AF182" i="8"/>
  <c r="AF24" i="8"/>
  <c r="AF29" i="8"/>
  <c r="AF85" i="8"/>
  <c r="AF273" i="8"/>
  <c r="AF117" i="8"/>
  <c r="AF32" i="8"/>
  <c r="AF41" i="8"/>
  <c r="AF54" i="8"/>
  <c r="AF93" i="8"/>
  <c r="AF249" i="8"/>
  <c r="AF20" i="8"/>
  <c r="AF47" i="8"/>
  <c r="AF95" i="8"/>
  <c r="AF113" i="8"/>
  <c r="AF13" i="8"/>
  <c r="AF223" i="8"/>
  <c r="AF28" i="8"/>
  <c r="AF72" i="8"/>
  <c r="AF151" i="8"/>
  <c r="AF16" i="8"/>
  <c r="AF30" i="8"/>
  <c r="AF25" i="8"/>
  <c r="AF48" i="8"/>
  <c r="AF62" i="8"/>
  <c r="AF75" i="8"/>
  <c r="AF121" i="8"/>
  <c r="AF161" i="8"/>
  <c r="AF164" i="8"/>
  <c r="AF176" i="8"/>
  <c r="AF227" i="8"/>
  <c r="AF282" i="8"/>
  <c r="AF37" i="8"/>
  <c r="AF42" i="8"/>
  <c r="AF45" i="8"/>
  <c r="AF90" i="8"/>
  <c r="AF99" i="8"/>
  <c r="AF110" i="8"/>
  <c r="AF167" i="8"/>
  <c r="AF237" i="8"/>
  <c r="AF274" i="8"/>
  <c r="AF9" i="8"/>
  <c r="AF19" i="8"/>
  <c r="AF39" i="8"/>
  <c r="AF100" i="8"/>
  <c r="AF101" i="8"/>
  <c r="AF102" i="8"/>
  <c r="AF104" i="8"/>
  <c r="AF124" i="8"/>
  <c r="AF177" i="8"/>
  <c r="AF183" i="8"/>
  <c r="AF17" i="8"/>
  <c r="AF27" i="8"/>
  <c r="AF43" i="8"/>
  <c r="AF46" i="8"/>
  <c r="AF51" i="8"/>
  <c r="AF59" i="8"/>
  <c r="AF68" i="8"/>
  <c r="AF87" i="8"/>
  <c r="AF103" i="8"/>
  <c r="AF31" i="8"/>
  <c r="AF35" i="8"/>
  <c r="AF79" i="8"/>
  <c r="AF157" i="8"/>
  <c r="AF56" i="8"/>
  <c r="AF69" i="8"/>
  <c r="AF80" i="8"/>
  <c r="AF88" i="8"/>
  <c r="AF126" i="8"/>
  <c r="AF129" i="8"/>
  <c r="AF154" i="8"/>
  <c r="AF163" i="8"/>
  <c r="AF197" i="8"/>
  <c r="AF105" i="8"/>
  <c r="AF127" i="8"/>
  <c r="AF265" i="8"/>
  <c r="AF272" i="8"/>
  <c r="AF15" i="8"/>
  <c r="AF40" i="8"/>
  <c r="AF89" i="8"/>
  <c r="AF114" i="8"/>
  <c r="AF233" i="8"/>
  <c r="AF303" i="8"/>
  <c r="AF311" i="8"/>
  <c r="AF60" i="8"/>
  <c r="AF65" i="8"/>
  <c r="AF81" i="8"/>
  <c r="AF86" i="8"/>
  <c r="AF109" i="8"/>
  <c r="AF142" i="8"/>
  <c r="AF201" i="8"/>
  <c r="AF205" i="8"/>
  <c r="AF220" i="8"/>
  <c r="AF138" i="8"/>
  <c r="AF141" i="8"/>
  <c r="AF169" i="8"/>
  <c r="AF279" i="8"/>
  <c r="AF291" i="8"/>
  <c r="AF137" i="8"/>
  <c r="AF145" i="8"/>
  <c r="AF158" i="8"/>
  <c r="AF179" i="8"/>
  <c r="AF196" i="8"/>
  <c r="AF204" i="8"/>
  <c r="AF218" i="8"/>
  <c r="AF250" i="8"/>
  <c r="AF255" i="8"/>
  <c r="AF267" i="8"/>
  <c r="AF295" i="8"/>
  <c r="AF6" i="8"/>
  <c r="AF12" i="8"/>
  <c r="AF53" i="8"/>
  <c r="AF55" i="8"/>
  <c r="AF98" i="8"/>
  <c r="AF125" i="8"/>
  <c r="AF131" i="8"/>
  <c r="AF132" i="8"/>
  <c r="AF185" i="8"/>
  <c r="AF214" i="8"/>
  <c r="AF222" i="8"/>
  <c r="AF232" i="8"/>
  <c r="AF246" i="8"/>
  <c r="AF248" i="8"/>
  <c r="AF280" i="8"/>
  <c r="AF281" i="8"/>
  <c r="AF26" i="8"/>
  <c r="AF61" i="8"/>
  <c r="AF67" i="8"/>
  <c r="AF71" i="8"/>
  <c r="AF84" i="8"/>
  <c r="AF116" i="8"/>
  <c r="AF135" i="8"/>
  <c r="AF166" i="8"/>
  <c r="AF190" i="8"/>
  <c r="AF208" i="8"/>
  <c r="AF209" i="8"/>
  <c r="AF211" i="8"/>
  <c r="AF231" i="8"/>
  <c r="AF247" i="8"/>
  <c r="AF307" i="8"/>
  <c r="AF70" i="8"/>
  <c r="AF77" i="8"/>
  <c r="AF91" i="8"/>
  <c r="AF94" i="8"/>
  <c r="AF119" i="8"/>
  <c r="AF140" i="8"/>
  <c r="AF144" i="8"/>
  <c r="AF160" i="8"/>
  <c r="AF181" i="8"/>
  <c r="AF239" i="8"/>
  <c r="AF276" i="8"/>
  <c r="AF292" i="8"/>
  <c r="AF302" i="8"/>
  <c r="AF178" i="8"/>
  <c r="AF186" i="8"/>
  <c r="AF194" i="8"/>
  <c r="AF203" i="8"/>
  <c r="AF229" i="8"/>
  <c r="AF288" i="8"/>
  <c r="AF7" i="8"/>
  <c r="AF14" i="8"/>
  <c r="AF23" i="8"/>
  <c r="AF33" i="8"/>
  <c r="AF57" i="8"/>
  <c r="AF82" i="8"/>
  <c r="AF97" i="8"/>
  <c r="AF111" i="8"/>
  <c r="AF118" i="8"/>
  <c r="AF123" i="8"/>
  <c r="AF146" i="8"/>
  <c r="AF149" i="8"/>
  <c r="AF159" i="8"/>
  <c r="AF187" i="8"/>
  <c r="AF191" i="8"/>
  <c r="AF195" i="8"/>
  <c r="AF207" i="8"/>
  <c r="AF221" i="8"/>
  <c r="AF283" i="8"/>
  <c r="AF308" i="8"/>
  <c r="AF271" i="8"/>
  <c r="AF305" i="8"/>
  <c r="AF225" i="8"/>
  <c r="AF234" i="8"/>
  <c r="AF245" i="8"/>
  <c r="AF252" i="8"/>
  <c r="AF263" i="8"/>
  <c r="AF278" i="8"/>
  <c r="AF301" i="8"/>
  <c r="AF130" i="8"/>
  <c r="AF147" i="8"/>
  <c r="AF171" i="8"/>
  <c r="AF173" i="8"/>
  <c r="AF215" i="8"/>
  <c r="AF217" i="8"/>
  <c r="AF241" i="8"/>
  <c r="AF251" i="8"/>
  <c r="AF96" i="8"/>
  <c r="AF112" i="8"/>
  <c r="AF122" i="8"/>
  <c r="AF133" i="8"/>
  <c r="AF136" i="8"/>
  <c r="AF143" i="8"/>
  <c r="AF153" i="8"/>
  <c r="AF162" i="8"/>
  <c r="AF180" i="8"/>
  <c r="AF193" i="8"/>
  <c r="AF219" i="8"/>
  <c r="AF228" i="8"/>
  <c r="AF257" i="8"/>
  <c r="AF289" i="8"/>
  <c r="AF115" i="8"/>
  <c r="AF139" i="8"/>
  <c r="AF172" i="8"/>
  <c r="AF175" i="8"/>
  <c r="AF189" i="8"/>
  <c r="AF213" i="8"/>
  <c r="AF216" i="8"/>
  <c r="AF224" i="8"/>
  <c r="AF230" i="8"/>
  <c r="AF238" i="8"/>
  <c r="AF242" i="8"/>
  <c r="AF244" i="8"/>
  <c r="AF262" i="8"/>
  <c r="AF270" i="8"/>
  <c r="AF296" i="8"/>
  <c r="AF299" i="8"/>
  <c r="AF312" i="8"/>
  <c r="AF236" i="8"/>
  <c r="AF243" i="8"/>
  <c r="AF253" i="8"/>
  <c r="AF261" i="8"/>
  <c r="AF268" i="8"/>
  <c r="AF275" i="8"/>
  <c r="AF8" i="8"/>
  <c r="AF22" i="8"/>
  <c r="AF36" i="8"/>
  <c r="AF50" i="8"/>
  <c r="AF64" i="8"/>
  <c r="AF78" i="8"/>
  <c r="AF92" i="8"/>
  <c r="AF106" i="8"/>
  <c r="AF120" i="8"/>
  <c r="AF134" i="8"/>
  <c r="AF148" i="8"/>
  <c r="AF174" i="8"/>
  <c r="AF192" i="8"/>
  <c r="AF200" i="8"/>
  <c r="AF210" i="8"/>
  <c r="AF235" i="8"/>
  <c r="AF264" i="8"/>
  <c r="AF285" i="8"/>
  <c r="AF156" i="8"/>
  <c r="AF170" i="8"/>
  <c r="AF184" i="8"/>
  <c r="AF198" i="8"/>
  <c r="AF212" i="8"/>
  <c r="AF226" i="8"/>
  <c r="AF240" i="8"/>
  <c r="AF254" i="8"/>
  <c r="AF266" i="8"/>
  <c r="AF284" i="8"/>
  <c r="AF297" i="8"/>
  <c r="AF310" i="8"/>
  <c r="AF258" i="8"/>
  <c r="AF277" i="8"/>
  <c r="AF287" i="8"/>
  <c r="AF293" i="8"/>
  <c r="AF300" i="8"/>
  <c r="AF298" i="8"/>
  <c r="AF306" i="8"/>
  <c r="AF290" i="8"/>
  <c r="AF304" i="8"/>
  <c r="AF5" i="8" a="1"/>
  <c r="AF5" i="8" l="1"/>
  <c r="O4" i="13"/>
  <c r="N4" i="13"/>
  <c r="N10" i="13"/>
  <c r="O10" i="13"/>
  <c r="S6" i="13"/>
  <c r="O13" i="13"/>
  <c r="N13" i="13"/>
  <c r="O5" i="13"/>
  <c r="N5" i="13"/>
  <c r="S5" i="13"/>
  <c r="O14" i="13"/>
  <c r="N14" i="13"/>
  <c r="N2" i="13"/>
  <c r="O2" i="13"/>
  <c r="N6" i="13"/>
  <c r="O6" i="13"/>
  <c r="N8" i="13"/>
  <c r="O8" i="13"/>
  <c r="O15" i="13"/>
  <c r="N15" i="13"/>
  <c r="O7" i="13"/>
  <c r="N7" i="13"/>
  <c r="O11" i="13"/>
  <c r="N11" i="13"/>
  <c r="N16" i="13"/>
  <c r="O16" i="13"/>
  <c r="N12" i="13"/>
  <c r="O12" i="13"/>
  <c r="O9" i="13"/>
  <c r="N9" i="13"/>
  <c r="O17" i="13"/>
  <c r="N17" i="13"/>
  <c r="O3" i="13"/>
  <c r="N3" i="13"/>
  <c r="AH1" i="8"/>
  <c r="AG3" i="8"/>
  <c r="AG2" i="8"/>
  <c r="AG4" i="8" s="1"/>
  <c r="AG8" i="8"/>
  <c r="AG199" i="8"/>
  <c r="AG86" i="8"/>
  <c r="AG111" i="8"/>
  <c r="AG85" i="8"/>
  <c r="AG240" i="8"/>
  <c r="AG24" i="8"/>
  <c r="AG11" i="8"/>
  <c r="AG306" i="8"/>
  <c r="AG113" i="8"/>
  <c r="AG18" i="8"/>
  <c r="AG64" i="8"/>
  <c r="AG181" i="8"/>
  <c r="AG71" i="8"/>
  <c r="AG90" i="8"/>
  <c r="AG170" i="8"/>
  <c r="AG202" i="8"/>
  <c r="AG29" i="8"/>
  <c r="AG38" i="8"/>
  <c r="AG107" i="8"/>
  <c r="AG248" i="8"/>
  <c r="AG14" i="8"/>
  <c r="AG26" i="8"/>
  <c r="AG57" i="8"/>
  <c r="AG33" i="8"/>
  <c r="AG44" i="8"/>
  <c r="AG61" i="8"/>
  <c r="AG83" i="8"/>
  <c r="AG52" i="8"/>
  <c r="AG82" i="8"/>
  <c r="AG260" i="8"/>
  <c r="AG285" i="8"/>
  <c r="AG185" i="8"/>
  <c r="AG189" i="8"/>
  <c r="AG84" i="8"/>
  <c r="AG37" i="8"/>
  <c r="AG42" i="8"/>
  <c r="AG117" i="8"/>
  <c r="AG233" i="8"/>
  <c r="AG271" i="8"/>
  <c r="AG36" i="8"/>
  <c r="AG32" i="8"/>
  <c r="AG41" i="8"/>
  <c r="AG93" i="8"/>
  <c r="AG10" i="8"/>
  <c r="AG20" i="8"/>
  <c r="AG70" i="8"/>
  <c r="AG128" i="8"/>
  <c r="AG13" i="8"/>
  <c r="AG53" i="8"/>
  <c r="AG94" i="8"/>
  <c r="AG153" i="8"/>
  <c r="AG156" i="8"/>
  <c r="AG166" i="8"/>
  <c r="AG212" i="8"/>
  <c r="AG228" i="8"/>
  <c r="AG305" i="8"/>
  <c r="AG214" i="8"/>
  <c r="AG28" i="8"/>
  <c r="AG72" i="8"/>
  <c r="AG16" i="8"/>
  <c r="AG178" i="8"/>
  <c r="AG219" i="8"/>
  <c r="AG312" i="8"/>
  <c r="AG25" i="8"/>
  <c r="AG48" i="8"/>
  <c r="AG62" i="8"/>
  <c r="AG65" i="8"/>
  <c r="AG75" i="8"/>
  <c r="AG121" i="8"/>
  <c r="AG125" i="8"/>
  <c r="AG161" i="8"/>
  <c r="AG164" i="8"/>
  <c r="AG176" i="8"/>
  <c r="AG235" i="8"/>
  <c r="AG263" i="8"/>
  <c r="AG304" i="8"/>
  <c r="AG122" i="8"/>
  <c r="AG223" i="8"/>
  <c r="AG34" i="8"/>
  <c r="AG50" i="8"/>
  <c r="AG55" i="8"/>
  <c r="AG67" i="8"/>
  <c r="AG96" i="8"/>
  <c r="AG99" i="8"/>
  <c r="AG110" i="8"/>
  <c r="AG245" i="8"/>
  <c r="AG265" i="8"/>
  <c r="AG274" i="8"/>
  <c r="AG19" i="8"/>
  <c r="AG22" i="8"/>
  <c r="AG39" i="8"/>
  <c r="AG78" i="8"/>
  <c r="AG124" i="8"/>
  <c r="AG177" i="8"/>
  <c r="AG203" i="8"/>
  <c r="AG12" i="8"/>
  <c r="AG17" i="8"/>
  <c r="AG27" i="8"/>
  <c r="AG43" i="8"/>
  <c r="AG46" i="8"/>
  <c r="AG51" i="8"/>
  <c r="AG59" i="8"/>
  <c r="AG68" i="8"/>
  <c r="AG87" i="8"/>
  <c r="AG103" i="8"/>
  <c r="AG118" i="8"/>
  <c r="AG172" i="8"/>
  <c r="AG208" i="8"/>
  <c r="AG238" i="8"/>
  <c r="AG79" i="8"/>
  <c r="AG112" i="8"/>
  <c r="AG120" i="8"/>
  <c r="AG157" i="8"/>
  <c r="AG174" i="8"/>
  <c r="AG98" i="8"/>
  <c r="AG151" i="8"/>
  <c r="AG165" i="8"/>
  <c r="AG56" i="8"/>
  <c r="AG60" i="8"/>
  <c r="AG69" i="8"/>
  <c r="AG80" i="8"/>
  <c r="AG129" i="8"/>
  <c r="AG132" i="8"/>
  <c r="AG154" i="8"/>
  <c r="AG163" i="8"/>
  <c r="AG281" i="8"/>
  <c r="AG45" i="8"/>
  <c r="AG97" i="8"/>
  <c r="AG104" i="8"/>
  <c r="AG115" i="8"/>
  <c r="AG159" i="8"/>
  <c r="AG187" i="8"/>
  <c r="AG229" i="8"/>
  <c r="AG276" i="8"/>
  <c r="AG286" i="8"/>
  <c r="AG294" i="8"/>
  <c r="AG109" i="8"/>
  <c r="AG142" i="8"/>
  <c r="AG144" i="8"/>
  <c r="AG192" i="8"/>
  <c r="AG201" i="8"/>
  <c r="AG216" i="8"/>
  <c r="AG262" i="8"/>
  <c r="AG134" i="8"/>
  <c r="AG135" i="8"/>
  <c r="AG138" i="8"/>
  <c r="AG141" i="8"/>
  <c r="AG146" i="8"/>
  <c r="AG234" i="8"/>
  <c r="AG292" i="8"/>
  <c r="AG296" i="8"/>
  <c r="AG9" i="8"/>
  <c r="AG31" i="8"/>
  <c r="AG47" i="8"/>
  <c r="AG73" i="8"/>
  <c r="AG101" i="8"/>
  <c r="AG137" i="8"/>
  <c r="AG145" i="8"/>
  <c r="AG200" i="8"/>
  <c r="AG255" i="8"/>
  <c r="AG23" i="8"/>
  <c r="AG30" i="8"/>
  <c r="AG54" i="8"/>
  <c r="AG81" i="8"/>
  <c r="AG89" i="8"/>
  <c r="AG95" i="8"/>
  <c r="AG100" i="8"/>
  <c r="AG143" i="8"/>
  <c r="AG194" i="8"/>
  <c r="AG195" i="8"/>
  <c r="AG196" i="8"/>
  <c r="AG205" i="8"/>
  <c r="AG207" i="8"/>
  <c r="AG224" i="8"/>
  <c r="AG232" i="8"/>
  <c r="AG250" i="8"/>
  <c r="AG270" i="8"/>
  <c r="AG209" i="8"/>
  <c r="AG231" i="8"/>
  <c r="AG247" i="8"/>
  <c r="AG266" i="8"/>
  <c r="AG74" i="8"/>
  <c r="AG88" i="8"/>
  <c r="AG102" i="8"/>
  <c r="AG114" i="8"/>
  <c r="AG127" i="8"/>
  <c r="AG131" i="8"/>
  <c r="AG148" i="8"/>
  <c r="AG152" i="8"/>
  <c r="AG167" i="8"/>
  <c r="AG179" i="8"/>
  <c r="AG180" i="8"/>
  <c r="AG182" i="8"/>
  <c r="AG188" i="8"/>
  <c r="AG242" i="8"/>
  <c r="AG246" i="8"/>
  <c r="AG256" i="8"/>
  <c r="AG288" i="8"/>
  <c r="AG309" i="8"/>
  <c r="AG190" i="8"/>
  <c r="AG198" i="8"/>
  <c r="AG206" i="8"/>
  <c r="AG218" i="8"/>
  <c r="AG259" i="8"/>
  <c r="AG15" i="8"/>
  <c r="AG40" i="8"/>
  <c r="AG58" i="8"/>
  <c r="AG66" i="8"/>
  <c r="AG76" i="8"/>
  <c r="AG92" i="8"/>
  <c r="AG108" i="8"/>
  <c r="AG136" i="8"/>
  <c r="AG139" i="8"/>
  <c r="AG252" i="8"/>
  <c r="AG302" i="8"/>
  <c r="AG311" i="8"/>
  <c r="AG249" i="8"/>
  <c r="AG264" i="8"/>
  <c r="AG282" i="8"/>
  <c r="AG221" i="8"/>
  <c r="AG230" i="8"/>
  <c r="AG284" i="8"/>
  <c r="AG293" i="8"/>
  <c r="AG291" i="8"/>
  <c r="AG126" i="8"/>
  <c r="AG150" i="8"/>
  <c r="AG160" i="8"/>
  <c r="AG191" i="8"/>
  <c r="AG204" i="8"/>
  <c r="AG213" i="8"/>
  <c r="AG222" i="8"/>
  <c r="AG244" i="8"/>
  <c r="AG254" i="8"/>
  <c r="AG269" i="8"/>
  <c r="AG277" i="8"/>
  <c r="AG298" i="8"/>
  <c r="AG307" i="8"/>
  <c r="AG106" i="8"/>
  <c r="AG130" i="8"/>
  <c r="AG171" i="8"/>
  <c r="AG173" i="8"/>
  <c r="AG175" i="8"/>
  <c r="AG215" i="8"/>
  <c r="AG226" i="8"/>
  <c r="AG241" i="8"/>
  <c r="AG251" i="8"/>
  <c r="AG116" i="8"/>
  <c r="AG123" i="8"/>
  <c r="AG140" i="8"/>
  <c r="AG149" i="8"/>
  <c r="AG162" i="8"/>
  <c r="AG186" i="8"/>
  <c r="AG210" i="8"/>
  <c r="AG220" i="8"/>
  <c r="AG227" i="8"/>
  <c r="AG283" i="8"/>
  <c r="AG301" i="8"/>
  <c r="AG297" i="8"/>
  <c r="AG237" i="8"/>
  <c r="AG273" i="8"/>
  <c r="AG287" i="8"/>
  <c r="AG300" i="8"/>
  <c r="AG308" i="8"/>
  <c r="AG6" i="8"/>
  <c r="AG7" i="8"/>
  <c r="AG21" i="8"/>
  <c r="AG35" i="8"/>
  <c r="AG49" i="8"/>
  <c r="AG63" i="8"/>
  <c r="AG77" i="8"/>
  <c r="AG91" i="8"/>
  <c r="AG105" i="8"/>
  <c r="AG119" i="8"/>
  <c r="AG133" i="8"/>
  <c r="AG147" i="8"/>
  <c r="AG158" i="8"/>
  <c r="AG168" i="8"/>
  <c r="AG184" i="8"/>
  <c r="AG193" i="8"/>
  <c r="AG217" i="8"/>
  <c r="AG236" i="8"/>
  <c r="AG243" i="8"/>
  <c r="AG261" i="8"/>
  <c r="AG268" i="8"/>
  <c r="AG275" i="8"/>
  <c r="AG155" i="8"/>
  <c r="AG169" i="8"/>
  <c r="AG183" i="8"/>
  <c r="AG197" i="8"/>
  <c r="AG211" i="8"/>
  <c r="AG225" i="8"/>
  <c r="AG239" i="8"/>
  <c r="AG253" i="8"/>
  <c r="AG258" i="8"/>
  <c r="AG267" i="8"/>
  <c r="AG272" i="8"/>
  <c r="AG279" i="8"/>
  <c r="AG295" i="8"/>
  <c r="AG257" i="8"/>
  <c r="AG278" i="8"/>
  <c r="AG310" i="8"/>
  <c r="AG280" i="8"/>
  <c r="AG290" i="8"/>
  <c r="AG299" i="8"/>
  <c r="AG289" i="8"/>
  <c r="AG303" i="8"/>
  <c r="AG5" i="8" a="1"/>
  <c r="R6" i="13" l="1"/>
  <c r="AG5" i="8"/>
  <c r="AH2" i="8"/>
  <c r="AH4" i="8" s="1"/>
  <c r="AI1" i="8"/>
  <c r="AH3" i="8"/>
  <c r="R5" i="13"/>
  <c r="AH5" i="8" a="1"/>
  <c r="AH8" i="8"/>
  <c r="AH65" i="8"/>
  <c r="AH161" i="8"/>
  <c r="AH52" i="8"/>
  <c r="AH155" i="8"/>
  <c r="AH85" i="8"/>
  <c r="AH114" i="8"/>
  <c r="AH21" i="8"/>
  <c r="AH129" i="8"/>
  <c r="AH306" i="8"/>
  <c r="AH257" i="8"/>
  <c r="AH152" i="8"/>
  <c r="AH255" i="8"/>
  <c r="AH33" i="8"/>
  <c r="AH45" i="8"/>
  <c r="AH73" i="8"/>
  <c r="AH164" i="8"/>
  <c r="AH32" i="8"/>
  <c r="AH41" i="8"/>
  <c r="AH56" i="8"/>
  <c r="AH81" i="8"/>
  <c r="AH125" i="8"/>
  <c r="AH113" i="8"/>
  <c r="AH278" i="8"/>
  <c r="AH131" i="8"/>
  <c r="AH188" i="8"/>
  <c r="AH303" i="8"/>
  <c r="AH15" i="8"/>
  <c r="AH71" i="8"/>
  <c r="AH108" i="8"/>
  <c r="AH47" i="8"/>
  <c r="AH69" i="8"/>
  <c r="AH137" i="8"/>
  <c r="AH235" i="8"/>
  <c r="AH260" i="8"/>
  <c r="AH61" i="8"/>
  <c r="AH80" i="8"/>
  <c r="AH121" i="8"/>
  <c r="AH107" i="8"/>
  <c r="AH248" i="8"/>
  <c r="AH26" i="8"/>
  <c r="AH57" i="8"/>
  <c r="AH93" i="8"/>
  <c r="AH106" i="8"/>
  <c r="AH280" i="8"/>
  <c r="AH18" i="8"/>
  <c r="AH63" i="8"/>
  <c r="AH198" i="8"/>
  <c r="AH240" i="8"/>
  <c r="AH256" i="8"/>
  <c r="AH74" i="8"/>
  <c r="AH89" i="8"/>
  <c r="AH284" i="8"/>
  <c r="AH264" i="8"/>
  <c r="AH11" i="8"/>
  <c r="AH25" i="8"/>
  <c r="AH36" i="8"/>
  <c r="AH84" i="8"/>
  <c r="AH162" i="8"/>
  <c r="AH189" i="8"/>
  <c r="AH7" i="8"/>
  <c r="AH54" i="8"/>
  <c r="AH233" i="8"/>
  <c r="AH249" i="8"/>
  <c r="AH263" i="8"/>
  <c r="AH64" i="8"/>
  <c r="AH82" i="8"/>
  <c r="AH123" i="8"/>
  <c r="AH128" i="8"/>
  <c r="AH153" i="8"/>
  <c r="AH53" i="8"/>
  <c r="AH60" i="8"/>
  <c r="AH94" i="8"/>
  <c r="AH28" i="8"/>
  <c r="AH72" i="8"/>
  <c r="AH163" i="8"/>
  <c r="AH92" i="8"/>
  <c r="AH119" i="8"/>
  <c r="AH231" i="8"/>
  <c r="AH242" i="8"/>
  <c r="AH312" i="8"/>
  <c r="AH171" i="8"/>
  <c r="AH6" i="8"/>
  <c r="AH14" i="8"/>
  <c r="AH30" i="8"/>
  <c r="AH66" i="8"/>
  <c r="AH77" i="8"/>
  <c r="AH86" i="8"/>
  <c r="AH95" i="8"/>
  <c r="AH98" i="8"/>
  <c r="AH127" i="8"/>
  <c r="AH190" i="8"/>
  <c r="AH215" i="8"/>
  <c r="AH246" i="8"/>
  <c r="AH272" i="8"/>
  <c r="AH9" i="8"/>
  <c r="AH55" i="8"/>
  <c r="AH67" i="8"/>
  <c r="AH96" i="8"/>
  <c r="AH99" i="8"/>
  <c r="AH100" i="8"/>
  <c r="AH101" i="8"/>
  <c r="AH110" i="8"/>
  <c r="AH200" i="8"/>
  <c r="AH239" i="8"/>
  <c r="AH245" i="8"/>
  <c r="AH19" i="8"/>
  <c r="AH22" i="8"/>
  <c r="AH39" i="8"/>
  <c r="AH124" i="8"/>
  <c r="AH195" i="8"/>
  <c r="AH203" i="8"/>
  <c r="AH221" i="8"/>
  <c r="AH12" i="8"/>
  <c r="AH17" i="8"/>
  <c r="AH31" i="8"/>
  <c r="AH35" i="8"/>
  <c r="AH43" i="8"/>
  <c r="AH46" i="8"/>
  <c r="AH87" i="8"/>
  <c r="AH103" i="8"/>
  <c r="AH145" i="8"/>
  <c r="AH172" i="8"/>
  <c r="AH208" i="8"/>
  <c r="AH226" i="8"/>
  <c r="AH202" i="8"/>
  <c r="AH214" i="8"/>
  <c r="AH23" i="8"/>
  <c r="AH79" i="8"/>
  <c r="AH88" i="8"/>
  <c r="AH112" i="8"/>
  <c r="AH120" i="8"/>
  <c r="AH310" i="8"/>
  <c r="AH10" i="8"/>
  <c r="AH13" i="8"/>
  <c r="AH27" i="8"/>
  <c r="AH38" i="8"/>
  <c r="AH40" i="8"/>
  <c r="AH58" i="8"/>
  <c r="AH70" i="8"/>
  <c r="AH91" i="8"/>
  <c r="AH149" i="8"/>
  <c r="AH223" i="8"/>
  <c r="AH247" i="8"/>
  <c r="AH115" i="8"/>
  <c r="AH139" i="8"/>
  <c r="AH140" i="8"/>
  <c r="AH143" i="8"/>
  <c r="AH148" i="8"/>
  <c r="AH159" i="8"/>
  <c r="AH205" i="8"/>
  <c r="AH220" i="8"/>
  <c r="AH225" i="8"/>
  <c r="AH241" i="8"/>
  <c r="AH243" i="8"/>
  <c r="AH266" i="8"/>
  <c r="AH286" i="8"/>
  <c r="AH136" i="8"/>
  <c r="AH142" i="8"/>
  <c r="AH186" i="8"/>
  <c r="AH192" i="8"/>
  <c r="AH291" i="8"/>
  <c r="AH29" i="8"/>
  <c r="AH42" i="8"/>
  <c r="AH49" i="8"/>
  <c r="AH51" i="8"/>
  <c r="AH68" i="8"/>
  <c r="AH134" i="8"/>
  <c r="AH135" i="8"/>
  <c r="AH138" i="8"/>
  <c r="AH179" i="8"/>
  <c r="AH296" i="8"/>
  <c r="AH37" i="8"/>
  <c r="AH44" i="8"/>
  <c r="AH75" i="8"/>
  <c r="AH78" i="8"/>
  <c r="AH109" i="8"/>
  <c r="AH111" i="8"/>
  <c r="AH122" i="8"/>
  <c r="AH130" i="8"/>
  <c r="AH151" i="8"/>
  <c r="AH157" i="8"/>
  <c r="AH158" i="8"/>
  <c r="AH165" i="8"/>
  <c r="AH197" i="8"/>
  <c r="AH206" i="8"/>
  <c r="AH282" i="8"/>
  <c r="AH232" i="8"/>
  <c r="AH173" i="8"/>
  <c r="AH176" i="8"/>
  <c r="AH177" i="8"/>
  <c r="AH184" i="8"/>
  <c r="AH185" i="8"/>
  <c r="AH187" i="8"/>
  <c r="AH216" i="8"/>
  <c r="AH229" i="8"/>
  <c r="AH301" i="8"/>
  <c r="AH174" i="8"/>
  <c r="AH181" i="8"/>
  <c r="AH219" i="8"/>
  <c r="AH228" i="8"/>
  <c r="AH262" i="8"/>
  <c r="AH16" i="8"/>
  <c r="AH24" i="8"/>
  <c r="AH50" i="8"/>
  <c r="AH59" i="8"/>
  <c r="AH83" i="8"/>
  <c r="AH102" i="8"/>
  <c r="AH105" i="8"/>
  <c r="AH154" i="8"/>
  <c r="AH170" i="8"/>
  <c r="AH199" i="8"/>
  <c r="AH230" i="8"/>
  <c r="AH285" i="8"/>
  <c r="AH212" i="8"/>
  <c r="AH250" i="8"/>
  <c r="AH251" i="8"/>
  <c r="AH270" i="8"/>
  <c r="AH309" i="8"/>
  <c r="AH311" i="8"/>
  <c r="AH274" i="8"/>
  <c r="AH275" i="8"/>
  <c r="AH292" i="8"/>
  <c r="AH144" i="8"/>
  <c r="AH156" i="8"/>
  <c r="AH167" i="8"/>
  <c r="AH178" i="8"/>
  <c r="AH209" i="8"/>
  <c r="AH211" i="8"/>
  <c r="AH265" i="8"/>
  <c r="AH276" i="8"/>
  <c r="AH299" i="8"/>
  <c r="AH97" i="8"/>
  <c r="AH116" i="8"/>
  <c r="AH126" i="8"/>
  <c r="AH147" i="8"/>
  <c r="AH150" i="8"/>
  <c r="AH160" i="8"/>
  <c r="AH191" i="8"/>
  <c r="AH204" i="8"/>
  <c r="AH213" i="8"/>
  <c r="AH217" i="8"/>
  <c r="AH222" i="8"/>
  <c r="AH254" i="8"/>
  <c r="AH261" i="8"/>
  <c r="AH269" i="8"/>
  <c r="AH277" i="8"/>
  <c r="AH117" i="8"/>
  <c r="AH133" i="8"/>
  <c r="AH141" i="8"/>
  <c r="AH166" i="8"/>
  <c r="AH169" i="8"/>
  <c r="AH180" i="8"/>
  <c r="AH183" i="8"/>
  <c r="AH193" i="8"/>
  <c r="AH207" i="8"/>
  <c r="AH234" i="8"/>
  <c r="AH236" i="8"/>
  <c r="AH259" i="8"/>
  <c r="AH267" i="8"/>
  <c r="AH297" i="8"/>
  <c r="AH298" i="8"/>
  <c r="AH289" i="8"/>
  <c r="AH294" i="8"/>
  <c r="AH244" i="8"/>
  <c r="AH258" i="8"/>
  <c r="AH271" i="8"/>
  <c r="AH295" i="8"/>
  <c r="AH305" i="8"/>
  <c r="AH20" i="8"/>
  <c r="AH34" i="8"/>
  <c r="AH48" i="8"/>
  <c r="AH62" i="8"/>
  <c r="AH76" i="8"/>
  <c r="AH90" i="8"/>
  <c r="AH104" i="8"/>
  <c r="AH118" i="8"/>
  <c r="AH132" i="8"/>
  <c r="AH146" i="8"/>
  <c r="AH175" i="8"/>
  <c r="AH194" i="8"/>
  <c r="AH201" i="8"/>
  <c r="AH218" i="8"/>
  <c r="AH227" i="8"/>
  <c r="AH237" i="8"/>
  <c r="AH253" i="8"/>
  <c r="AH273" i="8"/>
  <c r="AH287" i="8"/>
  <c r="AH168" i="8"/>
  <c r="AH182" i="8"/>
  <c r="AH196" i="8"/>
  <c r="AH210" i="8"/>
  <c r="AH224" i="8"/>
  <c r="AH238" i="8"/>
  <c r="AH252" i="8"/>
  <c r="AH268" i="8"/>
  <c r="AH293" i="8"/>
  <c r="AH304" i="8"/>
  <c r="AH308" i="8"/>
  <c r="AH283" i="8"/>
  <c r="AH290" i="8"/>
  <c r="AH279" i="8"/>
  <c r="AH281" i="8"/>
  <c r="AH300" i="8"/>
  <c r="AH307" i="8"/>
  <c r="AH288" i="8"/>
  <c r="AH302" i="8"/>
  <c r="AH5" i="8" l="1"/>
  <c r="AI2" i="8"/>
  <c r="AI4" i="8" s="1"/>
  <c r="AI3" i="8"/>
  <c r="AI5" i="8" a="1"/>
  <c r="AI111" i="8"/>
  <c r="AI44" i="8"/>
  <c r="AI309" i="8"/>
  <c r="AI132" i="8"/>
  <c r="AI138" i="8"/>
  <c r="AI24" i="8"/>
  <c r="AI125" i="8"/>
  <c r="AI7" i="8"/>
  <c r="AI256" i="8"/>
  <c r="AI21" i="8"/>
  <c r="AI199" i="8"/>
  <c r="AI206" i="8"/>
  <c r="AI284" i="8"/>
  <c r="AI32" i="8"/>
  <c r="AI52" i="8"/>
  <c r="AI73" i="8"/>
  <c r="AI81" i="8"/>
  <c r="AI83" i="8"/>
  <c r="AI119" i="8"/>
  <c r="AI18" i="8"/>
  <c r="AI63" i="8"/>
  <c r="AI249" i="8"/>
  <c r="AI170" i="8"/>
  <c r="AI277" i="8"/>
  <c r="AI15" i="8"/>
  <c r="AI29" i="8"/>
  <c r="AI108" i="8"/>
  <c r="AI69" i="8"/>
  <c r="AI235" i="8"/>
  <c r="AI263" i="8"/>
  <c r="AI80" i="8"/>
  <c r="AI268" i="8"/>
  <c r="AI168" i="8"/>
  <c r="AI38" i="8"/>
  <c r="AI49" i="8"/>
  <c r="AI57" i="8"/>
  <c r="AI45" i="8"/>
  <c r="AI90" i="8"/>
  <c r="AI91" i="8"/>
  <c r="AI289" i="8"/>
  <c r="AI37" i="8"/>
  <c r="AI42" i="8"/>
  <c r="AI112" i="8"/>
  <c r="AI134" i="8"/>
  <c r="AI194" i="8"/>
  <c r="AI310" i="8"/>
  <c r="AI23" i="8"/>
  <c r="AI58" i="8"/>
  <c r="AI74" i="8"/>
  <c r="AI129" i="8"/>
  <c r="AI155" i="8"/>
  <c r="AI10" i="8"/>
  <c r="AI70" i="8"/>
  <c r="AI82" i="8"/>
  <c r="AI230" i="8"/>
  <c r="AI311" i="8"/>
  <c r="AI128" i="8"/>
  <c r="AI228" i="8"/>
  <c r="AI13" i="8"/>
  <c r="AI79" i="8"/>
  <c r="AI53" i="8"/>
  <c r="AI184" i="8"/>
  <c r="AI281" i="8"/>
  <c r="AI28" i="8"/>
  <c r="AI72" i="8"/>
  <c r="AI163" i="8"/>
  <c r="AI217" i="8"/>
  <c r="AI106" i="8"/>
  <c r="AI153" i="8"/>
  <c r="AI207" i="8"/>
  <c r="AI213" i="8"/>
  <c r="AI11" i="8"/>
  <c r="AI26" i="8"/>
  <c r="AI54" i="8"/>
  <c r="AI76" i="8"/>
  <c r="AI122" i="8"/>
  <c r="AI165" i="8"/>
  <c r="AI171" i="8"/>
  <c r="AI202" i="8"/>
  <c r="AI214" i="8"/>
  <c r="AI296" i="8"/>
  <c r="AI14" i="8"/>
  <c r="AI30" i="8"/>
  <c r="AI50" i="8"/>
  <c r="AI66" i="8"/>
  <c r="AI77" i="8"/>
  <c r="AI95" i="8"/>
  <c r="AI102" i="8"/>
  <c r="AI104" i="8"/>
  <c r="AI127" i="8"/>
  <c r="AI190" i="8"/>
  <c r="AI215" i="8"/>
  <c r="AI232" i="8"/>
  <c r="AI253" i="8"/>
  <c r="AI9" i="8"/>
  <c r="AI55" i="8"/>
  <c r="AI96" i="8"/>
  <c r="AI99" i="8"/>
  <c r="AI101" i="8"/>
  <c r="AI110" i="8"/>
  <c r="AI177" i="8"/>
  <c r="AI239" i="8"/>
  <c r="AI245" i="8"/>
  <c r="AI252" i="8"/>
  <c r="AI22" i="8"/>
  <c r="AI27" i="8"/>
  <c r="AI39" i="8"/>
  <c r="AI59" i="8"/>
  <c r="AI68" i="8"/>
  <c r="AI118" i="8"/>
  <c r="AI221" i="8"/>
  <c r="AI113" i="8"/>
  <c r="AI162" i="8"/>
  <c r="AI12" i="8"/>
  <c r="AI31" i="8"/>
  <c r="AI35" i="8"/>
  <c r="AI43" i="8"/>
  <c r="AI46" i="8"/>
  <c r="AI87" i="8"/>
  <c r="AI126" i="8"/>
  <c r="AI157" i="8"/>
  <c r="AI172" i="8"/>
  <c r="AI179" i="8"/>
  <c r="AI222" i="8"/>
  <c r="AI226" i="8"/>
  <c r="AI25" i="8"/>
  <c r="AI36" i="8"/>
  <c r="AI56" i="8"/>
  <c r="AI78" i="8"/>
  <c r="AI88" i="8"/>
  <c r="AI100" i="8"/>
  <c r="AI114" i="8"/>
  <c r="AI151" i="8"/>
  <c r="AI152" i="8"/>
  <c r="AI160" i="8"/>
  <c r="AI161" i="8"/>
  <c r="AI188" i="8"/>
  <c r="AI197" i="8"/>
  <c r="AI257" i="8"/>
  <c r="AI261" i="8"/>
  <c r="AI285" i="8"/>
  <c r="AI147" i="8"/>
  <c r="AI149" i="8"/>
  <c r="AI180" i="8"/>
  <c r="AI236" i="8"/>
  <c r="AI294" i="8"/>
  <c r="AI109" i="8"/>
  <c r="AI115" i="8"/>
  <c r="AI116" i="8"/>
  <c r="AI143" i="8"/>
  <c r="AI148" i="8"/>
  <c r="AI173" i="8"/>
  <c r="AI205" i="8"/>
  <c r="AI216" i="8"/>
  <c r="AI225" i="8"/>
  <c r="AI241" i="8"/>
  <c r="AI262" i="8"/>
  <c r="AI279" i="8"/>
  <c r="AI16" i="8"/>
  <c r="AI20" i="8"/>
  <c r="AI62" i="8"/>
  <c r="AI65" i="8"/>
  <c r="AI86" i="8"/>
  <c r="AI94" i="8"/>
  <c r="AI105" i="8"/>
  <c r="AI133" i="8"/>
  <c r="AI136" i="8"/>
  <c r="AI146" i="8"/>
  <c r="AI191" i="8"/>
  <c r="AI196" i="8"/>
  <c r="AI204" i="8"/>
  <c r="AI218" i="8"/>
  <c r="AI234" i="8"/>
  <c r="AI40" i="8"/>
  <c r="AI48" i="8"/>
  <c r="AI51" i="8"/>
  <c r="AI85" i="8"/>
  <c r="AI92" i="8"/>
  <c r="AI121" i="8"/>
  <c r="AI139" i="8"/>
  <c r="AI164" i="8"/>
  <c r="AI175" i="8"/>
  <c r="AI193" i="8"/>
  <c r="AI200" i="8"/>
  <c r="AI201" i="8"/>
  <c r="AI210" i="8"/>
  <c r="AI212" i="8"/>
  <c r="AI240" i="8"/>
  <c r="AI272" i="8"/>
  <c r="AI286" i="8"/>
  <c r="AI312" i="8"/>
  <c r="AI224" i="8"/>
  <c r="AI250" i="8"/>
  <c r="AI270" i="8"/>
  <c r="AI283" i="8"/>
  <c r="AI64" i="8"/>
  <c r="AI71" i="8"/>
  <c r="AI97" i="8"/>
  <c r="AI123" i="8"/>
  <c r="AI135" i="8"/>
  <c r="AI174" i="8"/>
  <c r="AI183" i="8"/>
  <c r="AI186" i="8"/>
  <c r="AI192" i="8"/>
  <c r="AI208" i="8"/>
  <c r="AI231" i="8"/>
  <c r="AI266" i="8"/>
  <c r="AI273" i="8"/>
  <c r="AI293" i="8"/>
  <c r="AI227" i="8"/>
  <c r="AI255" i="8"/>
  <c r="AI275" i="8"/>
  <c r="AI8" i="8"/>
  <c r="AI17" i="8"/>
  <c r="AI34" i="8"/>
  <c r="AI41" i="8"/>
  <c r="AI60" i="8"/>
  <c r="AI67" i="8"/>
  <c r="AI84" i="8"/>
  <c r="AI93" i="8"/>
  <c r="AI130" i="8"/>
  <c r="AI141" i="8"/>
  <c r="AI166" i="8"/>
  <c r="AI182" i="8"/>
  <c r="AI220" i="8"/>
  <c r="AI229" i="8"/>
  <c r="AI267" i="8"/>
  <c r="AI288" i="8"/>
  <c r="AI242" i="8"/>
  <c r="AI243" i="8"/>
  <c r="AI274" i="8"/>
  <c r="AI264" i="8"/>
  <c r="AI120" i="8"/>
  <c r="AI137" i="8"/>
  <c r="AI140" i="8"/>
  <c r="AI154" i="8"/>
  <c r="AI158" i="8"/>
  <c r="AI169" i="8"/>
  <c r="AI187" i="8"/>
  <c r="AI189" i="8"/>
  <c r="AI198" i="8"/>
  <c r="AI233" i="8"/>
  <c r="AI238" i="8"/>
  <c r="AI246" i="8"/>
  <c r="AI248" i="8"/>
  <c r="AI260" i="8"/>
  <c r="AI98" i="8"/>
  <c r="AI107" i="8"/>
  <c r="AI144" i="8"/>
  <c r="AI156" i="8"/>
  <c r="AI178" i="8"/>
  <c r="AI298" i="8"/>
  <c r="AI124" i="8"/>
  <c r="AI142" i="8"/>
  <c r="AI150" i="8"/>
  <c r="AI203" i="8"/>
  <c r="AI247" i="8"/>
  <c r="AI303" i="8"/>
  <c r="AI299" i="8"/>
  <c r="AI307" i="8"/>
  <c r="AI254" i="8"/>
  <c r="AI265" i="8"/>
  <c r="AI280" i="8"/>
  <c r="AI292" i="8"/>
  <c r="AI19" i="8"/>
  <c r="AI33" i="8"/>
  <c r="AI47" i="8"/>
  <c r="AI61" i="8"/>
  <c r="AI75" i="8"/>
  <c r="AI89" i="8"/>
  <c r="AI103" i="8"/>
  <c r="AI117" i="8"/>
  <c r="AI131" i="8"/>
  <c r="AI145" i="8"/>
  <c r="AI159" i="8"/>
  <c r="AI176" i="8"/>
  <c r="AI185" i="8"/>
  <c r="AI211" i="8"/>
  <c r="AI219" i="8"/>
  <c r="AI244" i="8"/>
  <c r="AI258" i="8"/>
  <c r="AI271" i="8"/>
  <c r="AI290" i="8"/>
  <c r="AI295" i="8"/>
  <c r="AI300" i="8"/>
  <c r="AI305" i="8"/>
  <c r="AI308" i="8"/>
  <c r="AI167" i="8"/>
  <c r="AI181" i="8"/>
  <c r="AI195" i="8"/>
  <c r="AI209" i="8"/>
  <c r="AI223" i="8"/>
  <c r="AI237" i="8"/>
  <c r="AI251" i="8"/>
  <c r="AI259" i="8"/>
  <c r="AI276" i="8"/>
  <c r="AI302" i="8"/>
  <c r="AI306" i="8"/>
  <c r="AI269" i="8"/>
  <c r="AI297" i="8"/>
  <c r="AI304" i="8"/>
  <c r="AI278" i="8"/>
  <c r="AI282" i="8"/>
  <c r="AI291" i="8"/>
  <c r="AI287" i="8"/>
  <c r="AI301" i="8"/>
  <c r="AI5" i="8"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<sst xmlns="http://schemas.openxmlformats.org/spreadsheetml/2006/main" count="652" uniqueCount="243">
  <si>
    <t>I05743US</t>
  </si>
  <si>
    <t>price</t>
  </si>
  <si>
    <t>YTW</t>
  </si>
  <si>
    <t>I05744US</t>
  </si>
  <si>
    <t>I05745US</t>
  </si>
  <si>
    <t>I05746US</t>
  </si>
  <si>
    <t>LU13TRUU</t>
  </si>
  <si>
    <t>LU35TRUU</t>
  </si>
  <si>
    <t>I05749US</t>
  </si>
  <si>
    <t>I05750US</t>
  </si>
  <si>
    <t>I05751US</t>
  </si>
  <si>
    <t>LF98TRUU</t>
  </si>
  <si>
    <t>US AAA</t>
  </si>
  <si>
    <t>US AA</t>
  </si>
  <si>
    <t>US A</t>
  </si>
  <si>
    <t>US BAA</t>
  </si>
  <si>
    <t>aver 5Y</t>
  </si>
  <si>
    <t>aver 7-10Y</t>
  </si>
  <si>
    <t>aver 10Y</t>
  </si>
  <si>
    <t>I00166US</t>
  </si>
  <si>
    <t>I00319US</t>
  </si>
  <si>
    <t>long</t>
  </si>
  <si>
    <t>I02501EU</t>
  </si>
  <si>
    <t>aver 4Y</t>
  </si>
  <si>
    <t>EU AAA</t>
  </si>
  <si>
    <t>EU AA</t>
  </si>
  <si>
    <t>EU A</t>
  </si>
  <si>
    <t>EU BAA</t>
  </si>
  <si>
    <t>I02509EU</t>
  </si>
  <si>
    <t>I02510EU</t>
  </si>
  <si>
    <t>I02511EU</t>
  </si>
  <si>
    <t>I02512EU</t>
  </si>
  <si>
    <t>I02504EU</t>
  </si>
  <si>
    <t>I02505EU</t>
  </si>
  <si>
    <t>I02506EU</t>
  </si>
  <si>
    <t>I02507EU</t>
  </si>
  <si>
    <t>I02508EU</t>
  </si>
  <si>
    <t>LT08TRUU</t>
  </si>
  <si>
    <t>LUTLTRUU</t>
  </si>
  <si>
    <t>UST</t>
  </si>
  <si>
    <t>inter</t>
  </si>
  <si>
    <t>LD06TRUU</t>
  </si>
  <si>
    <t>LD07TRUU</t>
  </si>
  <si>
    <t>Corp</t>
  </si>
  <si>
    <t>inter A3/BAA1</t>
  </si>
  <si>
    <t>long A2/A3</t>
  </si>
  <si>
    <t>LUCMTRUU</t>
  </si>
  <si>
    <t>CMBS IG</t>
  </si>
  <si>
    <t>LUABTRUU</t>
  </si>
  <si>
    <t>ABS IG</t>
  </si>
  <si>
    <t>I22832US</t>
  </si>
  <si>
    <t>I22836US</t>
  </si>
  <si>
    <t>EM IG</t>
  </si>
  <si>
    <t>EM HY</t>
  </si>
  <si>
    <t>EM</t>
  </si>
  <si>
    <t>I22842US</t>
  </si>
  <si>
    <t>I22847US</t>
  </si>
  <si>
    <t>#N/A N/A</t>
  </si>
  <si>
    <t>ICE BofA US 3-Month Treasury Bill Index</t>
  </si>
  <si>
    <t>G0O1 Index</t>
  </si>
  <si>
    <t>Date</t>
  </si>
  <si>
    <t>Cash</t>
  </si>
  <si>
    <t>Corp IG</t>
  </si>
  <si>
    <t>UST long</t>
  </si>
  <si>
    <t>vol</t>
  </si>
  <si>
    <t>CAGR</t>
  </si>
  <si>
    <t>sharpe</t>
  </si>
  <si>
    <t>lagged</t>
  </si>
  <si>
    <t>Feature</t>
  </si>
  <si>
    <t>Cash (e.g., T-bills)</t>
  </si>
  <si>
    <t>Long-Term Bonds (e.g., UST 10Y+)</t>
  </si>
  <si>
    <t>Duration</t>
  </si>
  <si>
    <t>~0.1–0.25 years</t>
  </si>
  <si>
    <t>8–20+ years</t>
  </si>
  <si>
    <t>Return Source</t>
  </si>
  <si>
    <r>
      <t xml:space="preserve">Frequent </t>
    </r>
    <r>
      <rPr>
        <b/>
        <sz val="11"/>
        <color theme="1"/>
        <rFont val="Calibri"/>
        <family val="2"/>
        <scheme val="minor"/>
      </rPr>
      <t>reinvestment</t>
    </r>
  </si>
  <si>
    <r>
      <t>Fixed</t>
    </r>
    <r>
      <rPr>
        <sz val="11"/>
        <color theme="1"/>
        <rFont val="Calibri"/>
        <family val="2"/>
        <scheme val="minor"/>
      </rPr>
      <t xml:space="preserve"> yield if held to maturity</t>
    </r>
  </si>
  <si>
    <t>Short-Term Volatility</t>
  </si>
  <si>
    <t>Very low</t>
  </si>
  <si>
    <t>Higher</t>
  </si>
  <si>
    <t>Long-Term Predictability</t>
  </si>
  <si>
    <t>Low (rate regimes shift)</t>
  </si>
  <si>
    <t>High (starting yield ≈ forward return)</t>
  </si>
  <si>
    <t>Reinvestment Risk</t>
  </si>
  <si>
    <t>High</t>
  </si>
  <si>
    <t>Low</t>
  </si>
  <si>
    <t>Strategic Use</t>
  </si>
  <si>
    <t>Tactical liquidity</t>
  </si>
  <si>
    <t>Strategic allocation and liability matching</t>
  </si>
  <si>
    <t>📈 2. Volatility &amp; Autocorrelation Insight</t>
  </si>
  <si>
    <r>
      <t>Cash monthly returns</t>
    </r>
    <r>
      <rPr>
        <sz val="11"/>
        <color theme="1"/>
        <rFont val="Calibri"/>
        <family val="2"/>
        <scheme val="minor"/>
      </rPr>
      <t xml:space="preserve"> show </t>
    </r>
    <r>
      <rPr>
        <b/>
        <sz val="11"/>
        <color theme="1"/>
        <rFont val="Calibri"/>
        <family val="2"/>
        <scheme val="minor"/>
      </rPr>
      <t>extremely high autocorrelation (~94%)</t>
    </r>
    <r>
      <rPr>
        <sz val="11"/>
        <color theme="1"/>
        <rFont val="Calibri"/>
        <family val="2"/>
        <scheme val="minor"/>
      </rPr>
      <t>, which causes:</t>
    </r>
  </si>
  <si>
    <t>Artificially low measured volatility using monthly data</t>
  </si>
  <si>
    <r>
      <t>Inflated Sharpe ratios</t>
    </r>
    <r>
      <rPr>
        <sz val="11"/>
        <color theme="1"/>
        <rFont val="Calibri"/>
        <family val="2"/>
        <scheme val="minor"/>
      </rPr>
      <t xml:space="preserve"> if not adjusted</t>
    </r>
  </si>
  <si>
    <r>
      <t xml:space="preserve">However, </t>
    </r>
    <r>
      <rPr>
        <b/>
        <sz val="11"/>
        <color theme="1"/>
        <rFont val="Calibri"/>
        <family val="2"/>
        <scheme val="minor"/>
      </rPr>
      <t>annual returns for cash show higher volatility</t>
    </r>
    <r>
      <rPr>
        <sz val="11"/>
        <color theme="1"/>
        <rFont val="Calibri"/>
        <family val="2"/>
        <scheme val="minor"/>
      </rPr>
      <t xml:space="preserve"> due to regime shifts in interest rates.</t>
    </r>
  </si>
  <si>
    <t>📉 3. Risk Misconception</t>
  </si>
  <si>
    <r>
      <t xml:space="preserve">Cash appears risk-free in the short run due to smooth returns, but this masks substantial </t>
    </r>
    <r>
      <rPr>
        <b/>
        <sz val="11"/>
        <color theme="1"/>
        <rFont val="Calibri"/>
        <family val="2"/>
        <scheme val="minor"/>
      </rPr>
      <t>long-term uncertainty</t>
    </r>
    <r>
      <rPr>
        <sz val="11"/>
        <color theme="1"/>
        <rFont val="Calibri"/>
        <family val="2"/>
        <scheme val="minor"/>
      </rPr>
      <t xml:space="preserve"> driven by:</t>
    </r>
  </si>
  <si>
    <t>Monetary policy shifts (e.g., ZIRP vs. hiking cycles)</t>
  </si>
  <si>
    <t>Inability to forecast short rates more than a few months ahead</t>
  </si>
  <si>
    <t>📊 4. Performance &amp; Return Dynamics</t>
  </si>
  <si>
    <r>
      <t xml:space="preserve">Cash returns improve when rates rise because new instruments yield more — but they </t>
    </r>
    <r>
      <rPr>
        <b/>
        <sz val="11"/>
        <color theme="1"/>
        <rFont val="Calibri"/>
        <family val="2"/>
        <scheme val="minor"/>
      </rPr>
      <t>lag</t>
    </r>
    <r>
      <rPr>
        <sz val="11"/>
        <color theme="1"/>
        <rFont val="Calibri"/>
        <family val="2"/>
        <scheme val="minor"/>
      </rPr>
      <t xml:space="preserve"> long bonds over full cycles.</t>
    </r>
  </si>
  <si>
    <r>
      <t xml:space="preserve">Long bonds suffer mark-to-market losses during rate hikes but </t>
    </r>
    <r>
      <rPr>
        <b/>
        <sz val="11"/>
        <color theme="1"/>
        <rFont val="Calibri"/>
        <family val="2"/>
        <scheme val="minor"/>
      </rPr>
      <t>lock in forward-looking returns</t>
    </r>
    <r>
      <rPr>
        <sz val="11"/>
        <color theme="1"/>
        <rFont val="Calibri"/>
        <family val="2"/>
        <scheme val="minor"/>
      </rPr>
      <t xml:space="preserve">, minimizing </t>
    </r>
    <r>
      <rPr>
        <b/>
        <sz val="11"/>
        <color theme="1"/>
        <rFont val="Calibri"/>
        <family val="2"/>
        <scheme val="minor"/>
      </rPr>
      <t>strategic reinvestment risk</t>
    </r>
    <r>
      <rPr>
        <sz val="11"/>
        <color theme="1"/>
        <rFont val="Calibri"/>
        <family val="2"/>
        <scheme val="minor"/>
      </rPr>
      <t>.</t>
    </r>
  </si>
  <si>
    <t>🧠 5. Strategic Asset Allocation Implication</t>
  </si>
  <si>
    <t>For institutional investors with long horizons:</t>
  </si>
  <si>
    <r>
      <t>Exclude cash</t>
    </r>
    <r>
      <rPr>
        <sz val="11"/>
        <color theme="1"/>
        <rFont val="Calibri"/>
        <family val="2"/>
        <scheme val="minor"/>
      </rPr>
      <t xml:space="preserve"> from the strategic portfolio (JPMorgan SAA framework)</t>
    </r>
  </si>
  <si>
    <r>
      <t xml:space="preserve">Cash is </t>
    </r>
    <r>
      <rPr>
        <b/>
        <sz val="11"/>
        <color theme="1"/>
        <rFont val="Calibri"/>
        <family val="2"/>
        <scheme val="minor"/>
      </rPr>
      <t>not “risk-free”</t>
    </r>
    <r>
      <rPr>
        <sz val="11"/>
        <color theme="1"/>
        <rFont val="Calibri"/>
        <family val="2"/>
        <scheme val="minor"/>
      </rPr>
      <t xml:space="preserve"> over 10+ years</t>
    </r>
  </si>
  <si>
    <r>
      <t xml:space="preserve">Use </t>
    </r>
    <r>
      <rPr>
        <b/>
        <sz val="11"/>
        <color theme="1"/>
        <rFont val="Calibri"/>
        <family val="2"/>
        <scheme val="minor"/>
      </rPr>
      <t>long bonds</t>
    </r>
    <r>
      <rPr>
        <sz val="11"/>
        <color theme="1"/>
        <rFont val="Calibri"/>
        <family val="2"/>
        <scheme val="minor"/>
      </rPr>
      <t xml:space="preserve"> for return stability and liability management</t>
    </r>
  </si>
  <si>
    <r>
      <t xml:space="preserve">Use </t>
    </r>
    <r>
      <rPr>
        <b/>
        <sz val="11"/>
        <color theme="1"/>
        <rFont val="Calibri"/>
        <family val="2"/>
        <scheme val="minor"/>
      </rPr>
      <t>Total Return Indexes (TRI)</t>
    </r>
    <r>
      <rPr>
        <sz val="11"/>
        <color theme="1"/>
        <rFont val="Calibri"/>
        <family val="2"/>
        <scheme val="minor"/>
      </rPr>
      <t xml:space="preserve"> for backtests to capture all income</t>
    </r>
  </si>
  <si>
    <r>
      <t xml:space="preserve">Compare cash’s </t>
    </r>
    <r>
      <rPr>
        <b/>
        <sz val="11"/>
        <color theme="1"/>
        <rFont val="Calibri"/>
        <family val="2"/>
        <scheme val="minor"/>
      </rPr>
      <t>annual return volatility</t>
    </r>
    <r>
      <rPr>
        <sz val="11"/>
        <color theme="1"/>
        <rFont val="Calibri"/>
        <family val="2"/>
        <scheme val="minor"/>
      </rPr>
      <t xml:space="preserve"> rather than relying on smoothed monthly vol.</t>
    </r>
  </si>
  <si>
    <t>autocorrel</t>
  </si>
  <si>
    <t>BBDXY Index</t>
  </si>
  <si>
    <t>USD</t>
  </si>
  <si>
    <t>EURO Index</t>
  </si>
  <si>
    <t>EUR</t>
  </si>
  <si>
    <t>Pound Index</t>
  </si>
  <si>
    <t>GBP</t>
  </si>
  <si>
    <t>EM vs USD</t>
  </si>
  <si>
    <t>UST - IG</t>
  </si>
  <si>
    <t>UST - HY</t>
  </si>
  <si>
    <t>UST, 1Y</t>
  </si>
  <si>
    <t>UST, 2Y</t>
  </si>
  <si>
    <t>UST, 3Y</t>
  </si>
  <si>
    <t>UST, 5Y</t>
  </si>
  <si>
    <t>UST, 10Y</t>
  </si>
  <si>
    <t>UST, 30Y</t>
  </si>
  <si>
    <t>interm spread</t>
  </si>
  <si>
    <t>long spread</t>
  </si>
  <si>
    <t>For long-term investors and for SAA purposes, the important risk that we should take into account is being wrong and the magnitude of error of expected returns, that is, standard error of average return forecasts should be at least as important than standard deviation of returns.</t>
  </si>
  <si>
    <t>Because some/most asset returns mean-revert, the standard error formula of sigma/sqrt(n) does not work because it overstates long-term risk in average return by extrapolating short-term risk.</t>
  </si>
  <si>
    <t>Instead of using sterr formula, taking a given YTW for FI instruments as forecast of expected returns and calculating historical RMSE (the square root of the average of the difference between historical YTWs and actual 10-year CAGRs) and taking it as the risk is more valid.</t>
  </si>
  <si>
    <t>USD/EUR</t>
  </si>
  <si>
    <t>EUR/USD</t>
  </si>
  <si>
    <t>EU</t>
  </si>
  <si>
    <t>Var(FX)</t>
  </si>
  <si>
    <t>Var(USD)</t>
  </si>
  <si>
    <t>Monthly annualized</t>
  </si>
  <si>
    <t>Annual</t>
  </si>
  <si>
    <t>2*Cov(EU,FX)</t>
  </si>
  <si>
    <t>return</t>
  </si>
  <si>
    <t>Total return</t>
  </si>
  <si>
    <t>level</t>
  </si>
  <si>
    <t>us headline inflation</t>
  </si>
  <si>
    <t>us core inflation</t>
  </si>
  <si>
    <t>SOFR</t>
  </si>
  <si>
    <t>EEFR</t>
  </si>
  <si>
    <t>GDP CQOQ</t>
  </si>
  <si>
    <t>GDP growth %</t>
  </si>
  <si>
    <t>error</t>
  </si>
  <si>
    <t>UST, 1M</t>
  </si>
  <si>
    <t>UST, 6M</t>
  </si>
  <si>
    <t>UST, 3M</t>
  </si>
  <si>
    <t>1M US</t>
  </si>
  <si>
    <t>1M EU</t>
  </si>
  <si>
    <r>
      <t xml:space="preserve">No foreign currency bonds, at least not in DM
Most investors want some fixed income to limit short-term
drawdowns and to gain diversification against equities. Foreign
currency bonds do not help in this regard because of
the extra volatility that comes from currency changes that
is generally not compensated. On average, the volatility
emanating from currency changes is higher than that from
changing bonds prices. </t>
    </r>
    <r>
      <rPr>
        <b/>
        <sz val="11"/>
        <color theme="1"/>
        <rFont val="Calibri"/>
        <family val="2"/>
        <scheme val="minor"/>
      </rPr>
      <t>One might make a diversification
argument when a sell-off in domestic assets also depresses the
currency and thus creates gains on foreign currency holdings,
but we are not convinced such offsets are stable and can be
relied upon.</t>
    </r>
    <r>
      <rPr>
        <sz val="11"/>
        <color theme="1"/>
        <rFont val="Calibri"/>
        <family val="2"/>
        <scheme val="minor"/>
      </rPr>
      <t xml:space="preserve"> We do see a strategic case to include foreign-currency
bonds when one˖s own bond market is very small
and illiquid and one˖s currency is pegged, or stable against
one with a much larger and more liquid bond market. We do
make the case today (see below) for US dollar-based investors
to hold EM local debt to position on our view of eventual
dollar weakening by holding EM local debt, which provides
positive carry.</t>
    </r>
  </si>
  <si>
    <t>&lt;------------------</t>
  </si>
  <si>
    <t>if this correlation was high we would say that the selling of domestic assets (decreasing the price) would be correlated with the depreciation of USD, but it's not.</t>
  </si>
  <si>
    <t>corr</t>
  </si>
  <si>
    <t>Forward</t>
  </si>
  <si>
    <t>Total return unhedged</t>
  </si>
  <si>
    <t>FX carry</t>
  </si>
  <si>
    <t>Total return hedged</t>
  </si>
  <si>
    <t>IG 1-3Y</t>
  </si>
  <si>
    <t>IG 3-5Y</t>
  </si>
  <si>
    <t>IG 5-7Y</t>
  </si>
  <si>
    <t>IG 7-10Y</t>
  </si>
  <si>
    <t>IG 10Y+</t>
  </si>
  <si>
    <t>HY aver 4Y</t>
  </si>
  <si>
    <t>US</t>
  </si>
  <si>
    <t>HY aver 5-8Y</t>
  </si>
  <si>
    <t>HY intermediate (aver 5Y)</t>
  </si>
  <si>
    <t>HY long (aver 15Y)</t>
  </si>
  <si>
    <t>FX return</t>
  </si>
  <si>
    <t>EU, IG 1-3Y</t>
  </si>
  <si>
    <t>US AAA, aver 5Y</t>
  </si>
  <si>
    <t>US AA, aver 7-10Y</t>
  </si>
  <si>
    <t>US A, aver 10Y</t>
  </si>
  <si>
    <t>US BAA, aver 10Y</t>
  </si>
  <si>
    <t>US, IG 1-3Y</t>
  </si>
  <si>
    <t>US, IG 3-5Y</t>
  </si>
  <si>
    <t>US, IG 5-7Y</t>
  </si>
  <si>
    <t>US, IG 7-10Y</t>
  </si>
  <si>
    <t>US, IG 10Y+</t>
  </si>
  <si>
    <t>UST, inter</t>
  </si>
  <si>
    <t>UST, long</t>
  </si>
  <si>
    <t>SP500</t>
  </si>
  <si>
    <t>2Y med</t>
  </si>
  <si>
    <t>3Y med</t>
  </si>
  <si>
    <t>2Y long</t>
  </si>
  <si>
    <t>3Y long</t>
  </si>
  <si>
    <t>5Y med</t>
  </si>
  <si>
    <t>5Y long</t>
  </si>
  <si>
    <t>2000-2003</t>
  </si>
  <si>
    <t>2003-2006</t>
  </si>
  <si>
    <t>2006-2009</t>
  </si>
  <si>
    <t>2009-2012</t>
  </si>
  <si>
    <t>2012-2015</t>
  </si>
  <si>
    <t>2015-2018</t>
  </si>
  <si>
    <t>2018-2021</t>
  </si>
  <si>
    <t>2021-2024</t>
  </si>
  <si>
    <t>2022-2025</t>
  </si>
  <si>
    <t>4Y med</t>
  </si>
  <si>
    <t>4Y long</t>
  </si>
  <si>
    <t>Monthly</t>
  </si>
  <si>
    <t>RMSE</t>
  </si>
  <si>
    <t>ME</t>
  </si>
  <si>
    <t>ROUND((6+NORM.S.INV(RAND())/10)*12,0)</t>
  </si>
  <si>
    <t>error^2</t>
  </si>
  <si>
    <t>CMBS IG, aver 4Y</t>
  </si>
  <si>
    <t>For the period until maturity, the actual returns are higher than starting yield if the market interest rates are going down during that period, and vice versa. That is logical because if the interest rates are going down, the price of bonds are going up, so the actual returns are more generous than expected by starting yields.</t>
  </si>
  <si>
    <t>So our concern should be what is the expected trajectory of interest rates, from which we can derive the average error forecast and add to/subtract from the starting yield accordingly.</t>
  </si>
  <si>
    <t>US Cash</t>
  </si>
  <si>
    <t>US inter. Treasuries</t>
  </si>
  <si>
    <t>US long Treasuries</t>
  </si>
  <si>
    <t>TIPS</t>
  </si>
  <si>
    <t>US, HY intermediate (aver 5Y)</t>
  </si>
  <si>
    <t>US, HY long (aver 15Y)</t>
  </si>
  <si>
    <t>ABS IG, aver 4Y</t>
  </si>
  <si>
    <t>Fixed income</t>
  </si>
  <si>
    <t>US Large Cap</t>
  </si>
  <si>
    <t xml:space="preserve">EM IG, </t>
  </si>
  <si>
    <t>EU Large Cap</t>
  </si>
  <si>
    <t>US Small Cap</t>
  </si>
  <si>
    <t>EM ex-China</t>
  </si>
  <si>
    <t>US Core real estate</t>
  </si>
  <si>
    <t>US core infrastructure</t>
  </si>
  <si>
    <t>US Hedge funds</t>
  </si>
  <si>
    <t>Equity</t>
  </si>
  <si>
    <t>Alter.</t>
  </si>
  <si>
    <t>Expected return</t>
  </si>
  <si>
    <t>Volatility</t>
  </si>
  <si>
    <t>Alternatives</t>
  </si>
  <si>
    <t>Standard Deviation</t>
  </si>
  <si>
    <t>US, HY aver 5-8Y</t>
  </si>
  <si>
    <t>Corp, inter A3/BAA1</t>
  </si>
  <si>
    <t>Corp, long A2/A3</t>
  </si>
  <si>
    <t>Standard Error</t>
  </si>
  <si>
    <t>Standard Deviation of 10Y CAGRs</t>
  </si>
  <si>
    <t>aver</t>
  </si>
  <si>
    <t>RMSE/sterr</t>
  </si>
  <si>
    <t>Standard deviation of 10 year CAGR values (multiplied by sqrt(10) to be comparable) is mostly similar to standard deviation of 1 year returns, except for the cases where the fixed income indexes either get closer to the equity structure such as HY bonds or has very high duration. This is because the riskier fixed income securities have relatively higher mean reverting nature, because their year-to-year performance are flattened out throughout longer periods and so their long-term average returns do not bounce around that much because good and bad performances mostly cancel each other out.</t>
  </si>
  <si>
    <t>The mean error is positive for long-term indexes, which is because the the sample period starts from 2000, and the very low interest rate regime started after like 10 years from 2000, and that decreasing interest rates makes bonds perform better so from the beginning the actual 10-year CAGR returns are higher than the starting yields. Capital gains from falling rates get locked in for longer because short-term bonds mature quickly, prices pull back to par fast, so gains fade quickly, while long-term bonds don’t mature soon, so price gains stick → investors enjoy elevated returns longer.</t>
  </si>
  <si>
    <t>Inflation</t>
  </si>
  <si>
    <t>Stdev - 10Y CAGR stdev, Proxy for MR</t>
  </si>
  <si>
    <t>we see that the longer the maturity of the index, the better the starting yield predicts the actual returns over 10 year investment horizon, while shorter term indexes fail because they have to be reinvestment and rolled over more which brings in additional uncertainty and is dependent on changing nature ofthe yield curve. To account for this, I need to come up with the way to predict what will the interest rates look like in the future. Since I do not like complex modeling for interest rates because I do not believe in forecasting rates, I will use several structural forces as the base of my opinion. (I also tried using forward rates but when I checked if they have historically been good predictors of actual interest rates or not (with the example of 5-10 years forward rates), it turns out they are terrible predictors - the chart is in YTW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</si>
</sst>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000"/>
    <numFmt numFmtId="167" formatCode="0.000"/>
  </numFmts>
  <fonts count="7" x14ac:knownFonts="1">
    <font>
      <sz val="11"/>
      <color theme="1"/>
      <name val="Calibri"/>
      <family val="2"/>
      <scheme val="minor"/>
    </font>
    <font>
      <b/>
      <sz val="11"/>
      <color theme="1"/>
      <name val="Calibri"/>
      <family val="2"/>
      <scheme val="minor"/>
    </font>
    <font>
      <b/>
      <sz val="11"/>
      <color indexed="8"/>
      <name val="Calibri"/>
      <family val="2"/>
      <scheme val="minor"/>
    </font>
    <font>
      <sz val="11"/>
      <color theme="1"/>
      <name val="Calibri"/>
      <family val="2"/>
      <scheme val="minor"/>
    </font>
    <font>
      <b/>
      <sz val="12"/>
      <color theme="1"/>
      <name val="Calibri"/>
      <family val="2"/>
      <scheme val="minor"/>
    </font>
    <font>
      <b/>
      <sz val="12"/>
      <color theme="0"/>
      <name val="Calibri"/>
      <family val="2"/>
      <scheme val="minor"/>
    </font>
    <font>
      <sz val="11"/>
      <color rgb="FF000000"/>
      <name val="Calibri"/>
      <family val="2"/>
    </font>
  </fonts>
  <fills count="14">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2"/>
        <bgColor indexed="64"/>
      </patternFill>
    </fill>
    <fill>
      <patternFill patternType="solid">
        <fgColor theme="8" tint="0.79998168889431442"/>
        <bgColor indexed="64"/>
      </patternFill>
    </fill>
    <fill>
      <patternFill patternType="solid">
        <fgColor rgb="FFFFFF0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s>
  <cellStyleXfs count="2">
    <xf numFmtId="0" fontId="0" fillId="0" borderId="0"/>
    <xf numFmtId="9" fontId="3" fillId="0" borderId="0" applyFont="0" applyFill="0" applyBorder="0" applyAlignment="0" applyProtection="0"/>
  </cellStyleXfs>
  <cellXfs count="81">
    <xf numFmtId="0" fontId="0" fillId="0" borderId="0" xfId="0"/>
    <xf numFmtId="14" fontId="0" fillId="0" borderId="0" xfId="0" applyNumberFormat="1"/>
    <xf numFmtId="0" fontId="1" fillId="0" borderId="0" xfId="0" applyFont="1"/>
    <xf numFmtId="0" fontId="2" fillId="0" borderId="0" xfId="0" applyFont="1"/>
    <xf numFmtId="2" fontId="0" fillId="0" borderId="0" xfId="0" applyNumberFormat="1"/>
    <xf numFmtId="164" fontId="0" fillId="0" borderId="0" xfId="0" applyNumberFormat="1"/>
    <xf numFmtId="165" fontId="0" fillId="0" borderId="0" xfId="1" applyNumberFormat="1" applyFont="1"/>
    <xf numFmtId="10" fontId="0" fillId="0" borderId="0" xfId="1" applyNumberFormat="1" applyFont="1"/>
    <xf numFmtId="10" fontId="0" fillId="0" borderId="0" xfId="0" applyNumberFormat="1"/>
    <xf numFmtId="0" fontId="1" fillId="0" borderId="0" xfId="0" applyFont="1" applyAlignment="1">
      <alignment horizontal="center" vertical="center" wrapText="1"/>
    </xf>
    <xf numFmtId="0" fontId="0" fillId="0" borderId="0" xfId="0" applyAlignment="1">
      <alignment vertical="center" wrapText="1"/>
    </xf>
    <xf numFmtId="0" fontId="1" fillId="0" borderId="0" xfId="0" applyFont="1" applyAlignment="1">
      <alignment vertical="center" wrapText="1"/>
    </xf>
    <xf numFmtId="0" fontId="4" fillId="0" borderId="0" xfId="0" applyFont="1" applyAlignment="1">
      <alignment vertical="center"/>
    </xf>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horizontal="left" vertical="center" indent="2"/>
    </xf>
    <xf numFmtId="0" fontId="1" fillId="0" borderId="0" xfId="0" applyFont="1" applyAlignment="1">
      <alignment horizontal="left" vertical="center" indent="2"/>
    </xf>
    <xf numFmtId="166" fontId="0" fillId="0" borderId="0" xfId="0" applyNumberFormat="1"/>
    <xf numFmtId="0" fontId="1" fillId="0" borderId="0" xfId="0" applyFont="1" applyAlignment="1">
      <alignment horizontal="center" vertical="top"/>
    </xf>
    <xf numFmtId="167" fontId="0" fillId="0" borderId="0" xfId="0" applyNumberFormat="1"/>
    <xf numFmtId="14" fontId="0" fillId="0" borderId="0" xfId="0" applyNumberFormat="1" applyAlignment="1">
      <alignment horizontal="left"/>
    </xf>
    <xf numFmtId="1" fontId="0" fillId="0" borderId="0" xfId="1" applyNumberFormat="1" applyFont="1"/>
    <xf numFmtId="0" fontId="1" fillId="0" borderId="1" xfId="0" applyFont="1" applyBorder="1"/>
    <xf numFmtId="14" fontId="0" fillId="0" borderId="1" xfId="0" applyNumberFormat="1" applyBorder="1"/>
    <xf numFmtId="0" fontId="1" fillId="7" borderId="0" xfId="0" applyFont="1" applyFill="1"/>
    <xf numFmtId="0" fontId="0" fillId="0" borderId="0" xfId="1" applyNumberFormat="1" applyFont="1" applyBorder="1"/>
    <xf numFmtId="164" fontId="0" fillId="0" borderId="1" xfId="1" applyNumberFormat="1" applyFont="1" applyBorder="1"/>
    <xf numFmtId="0" fontId="4" fillId="2" borderId="1" xfId="0" applyFont="1" applyFill="1" applyBorder="1"/>
    <xf numFmtId="0" fontId="4" fillId="3" borderId="1" xfId="0" applyFont="1" applyFill="1" applyBorder="1"/>
    <xf numFmtId="0" fontId="5" fillId="6" borderId="1" xfId="0" applyFont="1" applyFill="1" applyBorder="1"/>
    <xf numFmtId="0" fontId="4" fillId="4" borderId="1" xfId="0" applyFont="1" applyFill="1" applyBorder="1"/>
    <xf numFmtId="0" fontId="4" fillId="5" borderId="1" xfId="0" applyFont="1" applyFill="1" applyBorder="1"/>
    <xf numFmtId="0" fontId="4" fillId="7" borderId="1" xfId="0" applyFont="1" applyFill="1" applyBorder="1"/>
    <xf numFmtId="0" fontId="4" fillId="8" borderId="1" xfId="0" applyFont="1" applyFill="1" applyBorder="1"/>
    <xf numFmtId="0" fontId="4" fillId="10" borderId="1" xfId="0" applyFont="1" applyFill="1" applyBorder="1"/>
    <xf numFmtId="0" fontId="4" fillId="9" borderId="1" xfId="0" applyFont="1" applyFill="1" applyBorder="1"/>
    <xf numFmtId="10" fontId="0" fillId="0" borderId="1" xfId="1" applyNumberFormat="1" applyFont="1" applyBorder="1"/>
    <xf numFmtId="9" fontId="0" fillId="0" borderId="0" xfId="1" applyFont="1"/>
    <xf numFmtId="10" fontId="0" fillId="9" borderId="0" xfId="1" applyNumberFormat="1" applyFont="1" applyFill="1"/>
    <xf numFmtId="10" fontId="0" fillId="9" borderId="0" xfId="0" applyNumberFormat="1" applyFill="1"/>
    <xf numFmtId="0" fontId="0" fillId="0" borderId="0" xfId="0" applyAlignment="1">
      <alignment horizontal="right"/>
    </xf>
    <xf numFmtId="0" fontId="0" fillId="9" borderId="0" xfId="0" applyFill="1" applyAlignment="1">
      <alignment horizontal="right"/>
    </xf>
    <xf numFmtId="0" fontId="2" fillId="11" borderId="0" xfId="0" applyFont="1" applyFill="1"/>
    <xf numFmtId="14" fontId="6" fillId="0" borderId="0" xfId="0" applyNumberFormat="1" applyFont="1" applyAlignment="1">
      <alignment horizontal="left"/>
    </xf>
    <xf numFmtId="164" fontId="6" fillId="0" borderId="0" xfId="0" applyNumberFormat="1" applyFont="1"/>
    <xf numFmtId="0" fontId="6" fillId="0" borderId="0" xfId="0" applyFont="1"/>
    <xf numFmtId="165" fontId="6" fillId="0" borderId="0" xfId="1" applyNumberFormat="1" applyFont="1"/>
    <xf numFmtId="10" fontId="0" fillId="0" borderId="1" xfId="0" applyNumberFormat="1" applyBorder="1"/>
    <xf numFmtId="0" fontId="4" fillId="12" borderId="1" xfId="0" applyFont="1" applyFill="1" applyBorder="1"/>
    <xf numFmtId="0" fontId="1" fillId="8" borderId="0" xfId="0" applyFont="1" applyFill="1"/>
    <xf numFmtId="0" fontId="1" fillId="12" borderId="0" xfId="0" applyFont="1" applyFill="1" applyAlignment="1">
      <alignment horizontal="right"/>
    </xf>
    <xf numFmtId="0" fontId="1" fillId="0" borderId="0" xfId="0" applyFont="1" applyAlignment="1">
      <alignment vertical="top" wrapText="1"/>
    </xf>
    <xf numFmtId="0" fontId="1" fillId="0" borderId="0" xfId="0" applyFont="1" applyAlignment="1">
      <alignment horizontal="right" vertical="top" wrapText="1"/>
    </xf>
    <xf numFmtId="2" fontId="1" fillId="13" borderId="0" xfId="0" applyNumberFormat="1" applyFont="1" applyFill="1" applyAlignment="1">
      <alignment vertical="top" wrapText="1"/>
    </xf>
    <xf numFmtId="0" fontId="0" fillId="13" borderId="0" xfId="0" applyFill="1" applyAlignment="1">
      <alignment vertical="top"/>
    </xf>
    <xf numFmtId="0" fontId="1" fillId="0" borderId="0" xfId="0" applyFont="1" applyAlignment="1">
      <alignment horizontal="right"/>
    </xf>
    <xf numFmtId="167" fontId="0" fillId="0" borderId="0" xfId="0" applyNumberFormat="1" applyAlignment="1">
      <alignment horizontal="right"/>
    </xf>
    <xf numFmtId="2" fontId="1" fillId="0" borderId="0" xfId="0" applyNumberFormat="1" applyFont="1" applyAlignment="1">
      <alignment horizontal="right"/>
    </xf>
    <xf numFmtId="2" fontId="1" fillId="0" borderId="0" xfId="0" applyNumberFormat="1" applyFont="1" applyAlignment="1">
      <alignment horizontal="left"/>
    </xf>
    <xf numFmtId="0" fontId="4" fillId="2" borderId="2" xfId="0" applyFont="1" applyFill="1" applyBorder="1"/>
    <xf numFmtId="0" fontId="0" fillId="0" borderId="1" xfId="0" applyBorder="1"/>
    <xf numFmtId="0" fontId="0" fillId="0" borderId="0" xfId="0" applyAlignment="1">
      <alignment vertical="center" textRotation="90" wrapText="1"/>
    </xf>
    <xf numFmtId="10" fontId="0" fillId="0" borderId="0" xfId="1" applyNumberFormat="1" applyFont="1" applyFill="1"/>
    <xf numFmtId="0" fontId="0" fillId="0" borderId="1" xfId="0" applyBorder="1" applyAlignment="1">
      <alignment horizontal="center" vertical="center" textRotation="90" wrapText="1"/>
    </xf>
    <xf numFmtId="0" fontId="0" fillId="0" borderId="1" xfId="0" applyBorder="1" applyAlignment="1">
      <alignment horizontal="center"/>
    </xf>
    <xf numFmtId="0" fontId="1" fillId="0" borderId="0" xfId="0" applyFont="1" applyAlignment="1">
      <alignment horizontal="center"/>
    </xf>
    <xf numFmtId="0" fontId="0" fillId="0" borderId="0" xfId="0" applyAlignment="1">
      <alignment horizontal="left" vertical="top" wrapText="1"/>
    </xf>
    <xf numFmtId="0" fontId="1" fillId="0" borderId="0" xfId="0" applyFont="1" applyAlignment="1">
      <alignment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1" fillId="0" borderId="6" xfId="0" applyFont="1" applyBorder="1" applyAlignment="1">
      <alignment horizontal="center" vertical="center"/>
    </xf>
    <xf numFmtId="0" fontId="0" fillId="0" borderId="0" xfId="0" applyAlignment="1">
      <alignment vertical="center"/>
    </xf>
    <xf numFmtId="0" fontId="1" fillId="0" borderId="1" xfId="0" applyFont="1" applyBorder="1" applyAlignment="1">
      <alignment horizontal="right" vertical="center"/>
    </xf>
    <xf numFmtId="0" fontId="0" fillId="0" borderId="0" xfId="0" applyAlignment="1">
      <alignment horizontal="right" vertical="center"/>
    </xf>
    <xf numFmtId="0" fontId="0" fillId="0" borderId="3" xfId="0" applyBorder="1" applyAlignment="1">
      <alignment vertical="center"/>
    </xf>
    <xf numFmtId="10" fontId="0" fillId="12" borderId="1" xfId="1" applyNumberFormat="1" applyFont="1" applyFill="1" applyBorder="1" applyAlignment="1">
      <alignment vertical="center"/>
    </xf>
    <xf numFmtId="10" fontId="0" fillId="0" borderId="1" xfId="1" applyNumberFormat="1" applyFont="1" applyBorder="1" applyAlignment="1">
      <alignment vertical="center"/>
    </xf>
    <xf numFmtId="10" fontId="0" fillId="0" borderId="1" xfId="1" applyNumberFormat="1" applyFont="1" applyFill="1" applyBorder="1" applyAlignment="1">
      <alignment vertical="center"/>
    </xf>
    <xf numFmtId="10" fontId="0" fillId="0" borderId="1" xfId="0" applyNumberFormat="1" applyBorder="1" applyAlignment="1">
      <alignment vertical="center"/>
    </xf>
    <xf numFmtId="10" fontId="1" fillId="0" borderId="1" xfId="0" applyNumberFormat="1" applyFont="1" applyBorder="1" applyAlignment="1">
      <alignment vertical="center"/>
    </xf>
    <xf numFmtId="0" fontId="1" fillId="0" borderId="1" xfId="0" applyFont="1" applyBorder="1" applyAlignment="1">
      <alignment horizontal="left"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macro!$J$1</c:f>
              <c:strCache>
                <c:ptCount val="1"/>
                <c:pt idx="0">
                  <c:v>GDP growth %</c:v>
                </c:pt>
              </c:strCache>
            </c:strRef>
          </c:tx>
          <c:spPr>
            <a:ln w="19050" cap="rnd">
              <a:solidFill>
                <a:srgbClr val="00B0F0"/>
              </a:solidFill>
              <a:round/>
            </a:ln>
            <a:effectLst/>
          </c:spPr>
          <c:marker>
            <c:symbol val="none"/>
          </c:marker>
          <c:cat>
            <c:numRef>
              <c:f>macro!$I$2:$I$117</c:f>
              <c:numCache>
                <c:formatCode>m/d/yyyy</c:formatCode>
                <c:ptCount val="116"/>
                <c:pt idx="0">
                  <c:v>35246</c:v>
                </c:pt>
                <c:pt idx="1">
                  <c:v>35338</c:v>
                </c:pt>
                <c:pt idx="2">
                  <c:v>35430</c:v>
                </c:pt>
                <c:pt idx="3">
                  <c:v>35520</c:v>
                </c:pt>
                <c:pt idx="4">
                  <c:v>35611</c:v>
                </c:pt>
                <c:pt idx="5">
                  <c:v>35703</c:v>
                </c:pt>
                <c:pt idx="6">
                  <c:v>35795</c:v>
                </c:pt>
                <c:pt idx="7">
                  <c:v>35885</c:v>
                </c:pt>
                <c:pt idx="8">
                  <c:v>35976</c:v>
                </c:pt>
                <c:pt idx="9">
                  <c:v>36068</c:v>
                </c:pt>
                <c:pt idx="10">
                  <c:v>36160</c:v>
                </c:pt>
                <c:pt idx="11">
                  <c:v>36250</c:v>
                </c:pt>
                <c:pt idx="12">
                  <c:v>36341</c:v>
                </c:pt>
                <c:pt idx="13">
                  <c:v>36433</c:v>
                </c:pt>
                <c:pt idx="14">
                  <c:v>36525</c:v>
                </c:pt>
                <c:pt idx="15">
                  <c:v>36616</c:v>
                </c:pt>
                <c:pt idx="16">
                  <c:v>36707</c:v>
                </c:pt>
                <c:pt idx="17">
                  <c:v>36799</c:v>
                </c:pt>
                <c:pt idx="18">
                  <c:v>36891</c:v>
                </c:pt>
                <c:pt idx="19">
                  <c:v>36981</c:v>
                </c:pt>
                <c:pt idx="20">
                  <c:v>37072</c:v>
                </c:pt>
                <c:pt idx="21">
                  <c:v>37164</c:v>
                </c:pt>
                <c:pt idx="22">
                  <c:v>37256</c:v>
                </c:pt>
                <c:pt idx="23">
                  <c:v>37346</c:v>
                </c:pt>
                <c:pt idx="24">
                  <c:v>37437</c:v>
                </c:pt>
                <c:pt idx="25">
                  <c:v>37529</c:v>
                </c:pt>
                <c:pt idx="26">
                  <c:v>37621</c:v>
                </c:pt>
                <c:pt idx="27">
                  <c:v>37711</c:v>
                </c:pt>
                <c:pt idx="28">
                  <c:v>37802</c:v>
                </c:pt>
                <c:pt idx="29">
                  <c:v>37894</c:v>
                </c:pt>
                <c:pt idx="30">
                  <c:v>37986</c:v>
                </c:pt>
                <c:pt idx="31">
                  <c:v>38077</c:v>
                </c:pt>
                <c:pt idx="32">
                  <c:v>38168</c:v>
                </c:pt>
                <c:pt idx="33">
                  <c:v>38260</c:v>
                </c:pt>
                <c:pt idx="34">
                  <c:v>38352</c:v>
                </c:pt>
                <c:pt idx="35">
                  <c:v>38442</c:v>
                </c:pt>
                <c:pt idx="36">
                  <c:v>38533</c:v>
                </c:pt>
                <c:pt idx="37">
                  <c:v>38625</c:v>
                </c:pt>
                <c:pt idx="38">
                  <c:v>38717</c:v>
                </c:pt>
                <c:pt idx="39">
                  <c:v>38807</c:v>
                </c:pt>
                <c:pt idx="40">
                  <c:v>38898</c:v>
                </c:pt>
                <c:pt idx="41">
                  <c:v>38990</c:v>
                </c:pt>
                <c:pt idx="42">
                  <c:v>39082</c:v>
                </c:pt>
                <c:pt idx="43">
                  <c:v>39172</c:v>
                </c:pt>
                <c:pt idx="44">
                  <c:v>39263</c:v>
                </c:pt>
                <c:pt idx="45">
                  <c:v>39355</c:v>
                </c:pt>
                <c:pt idx="46">
                  <c:v>39447</c:v>
                </c:pt>
                <c:pt idx="47">
                  <c:v>39538</c:v>
                </c:pt>
                <c:pt idx="48">
                  <c:v>39629</c:v>
                </c:pt>
                <c:pt idx="49">
                  <c:v>39721</c:v>
                </c:pt>
                <c:pt idx="50">
                  <c:v>39813</c:v>
                </c:pt>
                <c:pt idx="51">
                  <c:v>39903</c:v>
                </c:pt>
                <c:pt idx="52">
                  <c:v>39994</c:v>
                </c:pt>
                <c:pt idx="53">
                  <c:v>40086</c:v>
                </c:pt>
                <c:pt idx="54">
                  <c:v>40178</c:v>
                </c:pt>
                <c:pt idx="55">
                  <c:v>40268</c:v>
                </c:pt>
                <c:pt idx="56">
                  <c:v>40359</c:v>
                </c:pt>
                <c:pt idx="57">
                  <c:v>40451</c:v>
                </c:pt>
                <c:pt idx="58">
                  <c:v>40543</c:v>
                </c:pt>
                <c:pt idx="59">
                  <c:v>40633</c:v>
                </c:pt>
                <c:pt idx="60">
                  <c:v>40724</c:v>
                </c:pt>
                <c:pt idx="61">
                  <c:v>40816</c:v>
                </c:pt>
                <c:pt idx="62">
                  <c:v>40908</c:v>
                </c:pt>
                <c:pt idx="63">
                  <c:v>40999</c:v>
                </c:pt>
                <c:pt idx="64">
                  <c:v>41090</c:v>
                </c:pt>
                <c:pt idx="65">
                  <c:v>41182</c:v>
                </c:pt>
                <c:pt idx="66">
                  <c:v>41274</c:v>
                </c:pt>
                <c:pt idx="67">
                  <c:v>41364</c:v>
                </c:pt>
                <c:pt idx="68">
                  <c:v>41455</c:v>
                </c:pt>
                <c:pt idx="69">
                  <c:v>41547</c:v>
                </c:pt>
                <c:pt idx="70">
                  <c:v>41639</c:v>
                </c:pt>
                <c:pt idx="71">
                  <c:v>41729</c:v>
                </c:pt>
                <c:pt idx="72">
                  <c:v>41820</c:v>
                </c:pt>
                <c:pt idx="73">
                  <c:v>41912</c:v>
                </c:pt>
                <c:pt idx="74">
                  <c:v>42004</c:v>
                </c:pt>
                <c:pt idx="75">
                  <c:v>42094</c:v>
                </c:pt>
                <c:pt idx="76">
                  <c:v>42185</c:v>
                </c:pt>
                <c:pt idx="77">
                  <c:v>42277</c:v>
                </c:pt>
                <c:pt idx="78">
                  <c:v>42369</c:v>
                </c:pt>
                <c:pt idx="79">
                  <c:v>42460</c:v>
                </c:pt>
                <c:pt idx="80">
                  <c:v>42551</c:v>
                </c:pt>
                <c:pt idx="81">
                  <c:v>42643</c:v>
                </c:pt>
                <c:pt idx="82">
                  <c:v>42735</c:v>
                </c:pt>
                <c:pt idx="83">
                  <c:v>42825</c:v>
                </c:pt>
                <c:pt idx="84">
                  <c:v>42916</c:v>
                </c:pt>
                <c:pt idx="85">
                  <c:v>43008</c:v>
                </c:pt>
                <c:pt idx="86">
                  <c:v>43100</c:v>
                </c:pt>
                <c:pt idx="87">
                  <c:v>43190</c:v>
                </c:pt>
                <c:pt idx="88">
                  <c:v>43281</c:v>
                </c:pt>
                <c:pt idx="89">
                  <c:v>43373</c:v>
                </c:pt>
                <c:pt idx="90">
                  <c:v>43465</c:v>
                </c:pt>
                <c:pt idx="91">
                  <c:v>43555</c:v>
                </c:pt>
                <c:pt idx="92">
                  <c:v>43646</c:v>
                </c:pt>
                <c:pt idx="93">
                  <c:v>43738</c:v>
                </c:pt>
                <c:pt idx="94">
                  <c:v>43830</c:v>
                </c:pt>
                <c:pt idx="95">
                  <c:v>43921</c:v>
                </c:pt>
                <c:pt idx="96">
                  <c:v>44012</c:v>
                </c:pt>
                <c:pt idx="97">
                  <c:v>44104</c:v>
                </c:pt>
                <c:pt idx="98">
                  <c:v>44196</c:v>
                </c:pt>
                <c:pt idx="99">
                  <c:v>44286</c:v>
                </c:pt>
                <c:pt idx="100">
                  <c:v>44377</c:v>
                </c:pt>
                <c:pt idx="101">
                  <c:v>44469</c:v>
                </c:pt>
                <c:pt idx="102">
                  <c:v>44561</c:v>
                </c:pt>
                <c:pt idx="103">
                  <c:v>44651</c:v>
                </c:pt>
                <c:pt idx="104">
                  <c:v>44742</c:v>
                </c:pt>
                <c:pt idx="105">
                  <c:v>44834</c:v>
                </c:pt>
                <c:pt idx="106">
                  <c:v>44926</c:v>
                </c:pt>
                <c:pt idx="107">
                  <c:v>45016</c:v>
                </c:pt>
                <c:pt idx="108">
                  <c:v>45107</c:v>
                </c:pt>
                <c:pt idx="109">
                  <c:v>45199</c:v>
                </c:pt>
                <c:pt idx="110">
                  <c:v>45291</c:v>
                </c:pt>
                <c:pt idx="111">
                  <c:v>45382</c:v>
                </c:pt>
                <c:pt idx="112">
                  <c:v>45473</c:v>
                </c:pt>
                <c:pt idx="113">
                  <c:v>45565</c:v>
                </c:pt>
                <c:pt idx="114">
                  <c:v>45657</c:v>
                </c:pt>
                <c:pt idx="115">
                  <c:v>45747</c:v>
                </c:pt>
              </c:numCache>
            </c:numRef>
          </c:cat>
          <c:val>
            <c:numRef>
              <c:f>macro!$J$2:$J$117</c:f>
              <c:numCache>
                <c:formatCode>General</c:formatCode>
                <c:ptCount val="116"/>
                <c:pt idx="0">
                  <c:v>6.8</c:v>
                </c:pt>
                <c:pt idx="1">
                  <c:v>3.6</c:v>
                </c:pt>
                <c:pt idx="2">
                  <c:v>4.2</c:v>
                </c:pt>
                <c:pt idx="3">
                  <c:v>2.6</c:v>
                </c:pt>
                <c:pt idx="4">
                  <c:v>6.8</c:v>
                </c:pt>
                <c:pt idx="5">
                  <c:v>5.0999999999999996</c:v>
                </c:pt>
                <c:pt idx="6">
                  <c:v>3.5</c:v>
                </c:pt>
                <c:pt idx="7">
                  <c:v>4.0999999999999996</c:v>
                </c:pt>
                <c:pt idx="8">
                  <c:v>3.8</c:v>
                </c:pt>
                <c:pt idx="9">
                  <c:v>5.0999999999999996</c:v>
                </c:pt>
                <c:pt idx="10">
                  <c:v>6.6</c:v>
                </c:pt>
                <c:pt idx="11">
                  <c:v>3.8</c:v>
                </c:pt>
                <c:pt idx="12">
                  <c:v>3.4</c:v>
                </c:pt>
                <c:pt idx="13">
                  <c:v>5.4</c:v>
                </c:pt>
                <c:pt idx="14">
                  <c:v>6.7</c:v>
                </c:pt>
                <c:pt idx="15">
                  <c:v>1.5</c:v>
                </c:pt>
                <c:pt idx="16">
                  <c:v>7.5</c:v>
                </c:pt>
                <c:pt idx="17">
                  <c:v>0.4</c:v>
                </c:pt>
                <c:pt idx="18">
                  <c:v>2.4</c:v>
                </c:pt>
                <c:pt idx="19">
                  <c:v>-1.3</c:v>
                </c:pt>
                <c:pt idx="20">
                  <c:v>2.5</c:v>
                </c:pt>
                <c:pt idx="21">
                  <c:v>-1.6</c:v>
                </c:pt>
                <c:pt idx="22">
                  <c:v>1.1000000000000001</c:v>
                </c:pt>
                <c:pt idx="23">
                  <c:v>3.4</c:v>
                </c:pt>
                <c:pt idx="24">
                  <c:v>2.5</c:v>
                </c:pt>
                <c:pt idx="25">
                  <c:v>1.6</c:v>
                </c:pt>
                <c:pt idx="26">
                  <c:v>0.5</c:v>
                </c:pt>
                <c:pt idx="27">
                  <c:v>2.1</c:v>
                </c:pt>
                <c:pt idx="28">
                  <c:v>3.6</c:v>
                </c:pt>
                <c:pt idx="29">
                  <c:v>6.8</c:v>
                </c:pt>
                <c:pt idx="30">
                  <c:v>4.7</c:v>
                </c:pt>
                <c:pt idx="31">
                  <c:v>2.2999999999999998</c:v>
                </c:pt>
                <c:pt idx="32">
                  <c:v>3.1</c:v>
                </c:pt>
                <c:pt idx="33">
                  <c:v>3.8</c:v>
                </c:pt>
                <c:pt idx="34">
                  <c:v>4.0999999999999996</c:v>
                </c:pt>
                <c:pt idx="35">
                  <c:v>4.5</c:v>
                </c:pt>
                <c:pt idx="36">
                  <c:v>2</c:v>
                </c:pt>
                <c:pt idx="37">
                  <c:v>3.2</c:v>
                </c:pt>
                <c:pt idx="38">
                  <c:v>2.2000000000000002</c:v>
                </c:pt>
                <c:pt idx="39">
                  <c:v>5.5</c:v>
                </c:pt>
                <c:pt idx="40">
                  <c:v>1</c:v>
                </c:pt>
                <c:pt idx="41">
                  <c:v>0.6</c:v>
                </c:pt>
                <c:pt idx="42">
                  <c:v>3.5</c:v>
                </c:pt>
                <c:pt idx="43">
                  <c:v>1.2</c:v>
                </c:pt>
                <c:pt idx="44">
                  <c:v>2.5</c:v>
                </c:pt>
                <c:pt idx="45">
                  <c:v>2.2999999999999998</c:v>
                </c:pt>
                <c:pt idx="46">
                  <c:v>2.5</c:v>
                </c:pt>
                <c:pt idx="47">
                  <c:v>-1.7</c:v>
                </c:pt>
                <c:pt idx="48">
                  <c:v>2.4</c:v>
                </c:pt>
                <c:pt idx="49">
                  <c:v>-2.1</c:v>
                </c:pt>
                <c:pt idx="52">
                  <c:v>-0.7</c:v>
                </c:pt>
                <c:pt idx="53">
                  <c:v>1.4</c:v>
                </c:pt>
                <c:pt idx="54">
                  <c:v>4.4000000000000004</c:v>
                </c:pt>
                <c:pt idx="55">
                  <c:v>1.9</c:v>
                </c:pt>
                <c:pt idx="56">
                  <c:v>3.9</c:v>
                </c:pt>
                <c:pt idx="57">
                  <c:v>3.1</c:v>
                </c:pt>
                <c:pt idx="58">
                  <c:v>2.1</c:v>
                </c:pt>
                <c:pt idx="59">
                  <c:v>-0.9</c:v>
                </c:pt>
                <c:pt idx="60">
                  <c:v>2.7</c:v>
                </c:pt>
                <c:pt idx="61">
                  <c:v>-0.1</c:v>
                </c:pt>
                <c:pt idx="62">
                  <c:v>4.5999999999999996</c:v>
                </c:pt>
                <c:pt idx="63">
                  <c:v>3.4</c:v>
                </c:pt>
                <c:pt idx="64">
                  <c:v>1.8</c:v>
                </c:pt>
                <c:pt idx="65">
                  <c:v>0.6</c:v>
                </c:pt>
                <c:pt idx="66">
                  <c:v>0.5</c:v>
                </c:pt>
                <c:pt idx="67">
                  <c:v>4</c:v>
                </c:pt>
                <c:pt idx="68">
                  <c:v>1.1000000000000001</c:v>
                </c:pt>
                <c:pt idx="69">
                  <c:v>3.5</c:v>
                </c:pt>
                <c:pt idx="70">
                  <c:v>3.5</c:v>
                </c:pt>
                <c:pt idx="71">
                  <c:v>-1.4</c:v>
                </c:pt>
                <c:pt idx="72">
                  <c:v>5.3</c:v>
                </c:pt>
                <c:pt idx="73">
                  <c:v>5</c:v>
                </c:pt>
                <c:pt idx="74">
                  <c:v>2</c:v>
                </c:pt>
                <c:pt idx="75">
                  <c:v>3.6</c:v>
                </c:pt>
                <c:pt idx="76">
                  <c:v>2.5</c:v>
                </c:pt>
                <c:pt idx="77">
                  <c:v>1.6</c:v>
                </c:pt>
                <c:pt idx="78">
                  <c:v>0.7</c:v>
                </c:pt>
                <c:pt idx="79">
                  <c:v>2.2999999999999998</c:v>
                </c:pt>
                <c:pt idx="80">
                  <c:v>1.3</c:v>
                </c:pt>
                <c:pt idx="81">
                  <c:v>2.9</c:v>
                </c:pt>
                <c:pt idx="82">
                  <c:v>2.2000000000000002</c:v>
                </c:pt>
                <c:pt idx="83">
                  <c:v>2</c:v>
                </c:pt>
                <c:pt idx="84">
                  <c:v>2.2999999999999998</c:v>
                </c:pt>
                <c:pt idx="85">
                  <c:v>3.2</c:v>
                </c:pt>
                <c:pt idx="86">
                  <c:v>4.5999999999999996</c:v>
                </c:pt>
                <c:pt idx="87">
                  <c:v>3.3</c:v>
                </c:pt>
                <c:pt idx="88">
                  <c:v>2.1</c:v>
                </c:pt>
                <c:pt idx="89">
                  <c:v>2.5</c:v>
                </c:pt>
                <c:pt idx="90">
                  <c:v>0.6</c:v>
                </c:pt>
                <c:pt idx="91">
                  <c:v>2.5</c:v>
                </c:pt>
                <c:pt idx="92">
                  <c:v>3.4</c:v>
                </c:pt>
                <c:pt idx="93">
                  <c:v>4.8</c:v>
                </c:pt>
                <c:pt idx="94">
                  <c:v>2.8</c:v>
                </c:pt>
                <c:pt idx="98">
                  <c:v>4.4000000000000004</c:v>
                </c:pt>
                <c:pt idx="99">
                  <c:v>5.6</c:v>
                </c:pt>
                <c:pt idx="100">
                  <c:v>6.4</c:v>
                </c:pt>
                <c:pt idx="101">
                  <c:v>3.5</c:v>
                </c:pt>
                <c:pt idx="102">
                  <c:v>7.4</c:v>
                </c:pt>
                <c:pt idx="103">
                  <c:v>-1</c:v>
                </c:pt>
                <c:pt idx="104">
                  <c:v>0.3</c:v>
                </c:pt>
                <c:pt idx="105">
                  <c:v>2.7</c:v>
                </c:pt>
                <c:pt idx="106">
                  <c:v>3.4</c:v>
                </c:pt>
                <c:pt idx="107">
                  <c:v>2.8</c:v>
                </c:pt>
                <c:pt idx="108">
                  <c:v>2.4</c:v>
                </c:pt>
                <c:pt idx="109">
                  <c:v>4.4000000000000004</c:v>
                </c:pt>
                <c:pt idx="110">
                  <c:v>3.2</c:v>
                </c:pt>
                <c:pt idx="111">
                  <c:v>1.6</c:v>
                </c:pt>
                <c:pt idx="112">
                  <c:v>3</c:v>
                </c:pt>
                <c:pt idx="113">
                  <c:v>3.1</c:v>
                </c:pt>
                <c:pt idx="114">
                  <c:v>2.4</c:v>
                </c:pt>
                <c:pt idx="115">
                  <c:v>-0.5</c:v>
                </c:pt>
              </c:numCache>
            </c:numRef>
          </c:val>
          <c:smooth val="1"/>
          <c:extLst>
            <c:ext xmlns:c16="http://schemas.microsoft.com/office/drawing/2014/chart" uri="{C3380CC4-5D6E-409C-BE32-E72D297353CC}">
              <c16:uniqueId val="{00000000-0D34-45E3-9C7B-7C83BB538C86}"/>
            </c:ext>
          </c:extLst>
        </c:ser>
        <c:ser>
          <c:idx val="1"/>
          <c:order val="1"/>
          <c:tx>
            <c:strRef>
              <c:f>macro!$K$1</c:f>
              <c:strCache>
                <c:ptCount val="1"/>
                <c:pt idx="0">
                  <c:v>Inflation</c:v>
                </c:pt>
              </c:strCache>
            </c:strRef>
          </c:tx>
          <c:spPr>
            <a:ln w="19050" cap="rnd">
              <a:solidFill>
                <a:schemeClr val="accent2"/>
              </a:solidFill>
              <a:round/>
            </a:ln>
            <a:effectLst/>
          </c:spPr>
          <c:marker>
            <c:symbol val="none"/>
          </c:marker>
          <c:cat>
            <c:numRef>
              <c:f>macro!$I$2:$I$117</c:f>
              <c:numCache>
                <c:formatCode>m/d/yyyy</c:formatCode>
                <c:ptCount val="116"/>
                <c:pt idx="0">
                  <c:v>35246</c:v>
                </c:pt>
                <c:pt idx="1">
                  <c:v>35338</c:v>
                </c:pt>
                <c:pt idx="2">
                  <c:v>35430</c:v>
                </c:pt>
                <c:pt idx="3">
                  <c:v>35520</c:v>
                </c:pt>
                <c:pt idx="4">
                  <c:v>35611</c:v>
                </c:pt>
                <c:pt idx="5">
                  <c:v>35703</c:v>
                </c:pt>
                <c:pt idx="6">
                  <c:v>35795</c:v>
                </c:pt>
                <c:pt idx="7">
                  <c:v>35885</c:v>
                </c:pt>
                <c:pt idx="8">
                  <c:v>35976</c:v>
                </c:pt>
                <c:pt idx="9">
                  <c:v>36068</c:v>
                </c:pt>
                <c:pt idx="10">
                  <c:v>36160</c:v>
                </c:pt>
                <c:pt idx="11">
                  <c:v>36250</c:v>
                </c:pt>
                <c:pt idx="12">
                  <c:v>36341</c:v>
                </c:pt>
                <c:pt idx="13">
                  <c:v>36433</c:v>
                </c:pt>
                <c:pt idx="14">
                  <c:v>36525</c:v>
                </c:pt>
                <c:pt idx="15">
                  <c:v>36616</c:v>
                </c:pt>
                <c:pt idx="16">
                  <c:v>36707</c:v>
                </c:pt>
                <c:pt idx="17">
                  <c:v>36799</c:v>
                </c:pt>
                <c:pt idx="18">
                  <c:v>36891</c:v>
                </c:pt>
                <c:pt idx="19">
                  <c:v>36981</c:v>
                </c:pt>
                <c:pt idx="20">
                  <c:v>37072</c:v>
                </c:pt>
                <c:pt idx="21">
                  <c:v>37164</c:v>
                </c:pt>
                <c:pt idx="22">
                  <c:v>37256</c:v>
                </c:pt>
                <c:pt idx="23">
                  <c:v>37346</c:v>
                </c:pt>
                <c:pt idx="24">
                  <c:v>37437</c:v>
                </c:pt>
                <c:pt idx="25">
                  <c:v>37529</c:v>
                </c:pt>
                <c:pt idx="26">
                  <c:v>37621</c:v>
                </c:pt>
                <c:pt idx="27">
                  <c:v>37711</c:v>
                </c:pt>
                <c:pt idx="28">
                  <c:v>37802</c:v>
                </c:pt>
                <c:pt idx="29">
                  <c:v>37894</c:v>
                </c:pt>
                <c:pt idx="30">
                  <c:v>37986</c:v>
                </c:pt>
                <c:pt idx="31">
                  <c:v>38077</c:v>
                </c:pt>
                <c:pt idx="32">
                  <c:v>38168</c:v>
                </c:pt>
                <c:pt idx="33">
                  <c:v>38260</c:v>
                </c:pt>
                <c:pt idx="34">
                  <c:v>38352</c:v>
                </c:pt>
                <c:pt idx="35">
                  <c:v>38442</c:v>
                </c:pt>
                <c:pt idx="36">
                  <c:v>38533</c:v>
                </c:pt>
                <c:pt idx="37">
                  <c:v>38625</c:v>
                </c:pt>
                <c:pt idx="38">
                  <c:v>38717</c:v>
                </c:pt>
                <c:pt idx="39">
                  <c:v>38807</c:v>
                </c:pt>
                <c:pt idx="40">
                  <c:v>38898</c:v>
                </c:pt>
                <c:pt idx="41">
                  <c:v>38990</c:v>
                </c:pt>
                <c:pt idx="42">
                  <c:v>39082</c:v>
                </c:pt>
                <c:pt idx="43">
                  <c:v>39172</c:v>
                </c:pt>
                <c:pt idx="44">
                  <c:v>39263</c:v>
                </c:pt>
                <c:pt idx="45">
                  <c:v>39355</c:v>
                </c:pt>
                <c:pt idx="46">
                  <c:v>39447</c:v>
                </c:pt>
                <c:pt idx="47">
                  <c:v>39538</c:v>
                </c:pt>
                <c:pt idx="48">
                  <c:v>39629</c:v>
                </c:pt>
                <c:pt idx="49">
                  <c:v>39721</c:v>
                </c:pt>
                <c:pt idx="50">
                  <c:v>39813</c:v>
                </c:pt>
                <c:pt idx="51">
                  <c:v>39903</c:v>
                </c:pt>
                <c:pt idx="52">
                  <c:v>39994</c:v>
                </c:pt>
                <c:pt idx="53">
                  <c:v>40086</c:v>
                </c:pt>
                <c:pt idx="54">
                  <c:v>40178</c:v>
                </c:pt>
                <c:pt idx="55">
                  <c:v>40268</c:v>
                </c:pt>
                <c:pt idx="56">
                  <c:v>40359</c:v>
                </c:pt>
                <c:pt idx="57">
                  <c:v>40451</c:v>
                </c:pt>
                <c:pt idx="58">
                  <c:v>40543</c:v>
                </c:pt>
                <c:pt idx="59">
                  <c:v>40633</c:v>
                </c:pt>
                <c:pt idx="60">
                  <c:v>40724</c:v>
                </c:pt>
                <c:pt idx="61">
                  <c:v>40816</c:v>
                </c:pt>
                <c:pt idx="62">
                  <c:v>40908</c:v>
                </c:pt>
                <c:pt idx="63">
                  <c:v>40999</c:v>
                </c:pt>
                <c:pt idx="64">
                  <c:v>41090</c:v>
                </c:pt>
                <c:pt idx="65">
                  <c:v>41182</c:v>
                </c:pt>
                <c:pt idx="66">
                  <c:v>41274</c:v>
                </c:pt>
                <c:pt idx="67">
                  <c:v>41364</c:v>
                </c:pt>
                <c:pt idx="68">
                  <c:v>41455</c:v>
                </c:pt>
                <c:pt idx="69">
                  <c:v>41547</c:v>
                </c:pt>
                <c:pt idx="70">
                  <c:v>41639</c:v>
                </c:pt>
                <c:pt idx="71">
                  <c:v>41729</c:v>
                </c:pt>
                <c:pt idx="72">
                  <c:v>41820</c:v>
                </c:pt>
                <c:pt idx="73">
                  <c:v>41912</c:v>
                </c:pt>
                <c:pt idx="74">
                  <c:v>42004</c:v>
                </c:pt>
                <c:pt idx="75">
                  <c:v>42094</c:v>
                </c:pt>
                <c:pt idx="76">
                  <c:v>42185</c:v>
                </c:pt>
                <c:pt idx="77">
                  <c:v>42277</c:v>
                </c:pt>
                <c:pt idx="78">
                  <c:v>42369</c:v>
                </c:pt>
                <c:pt idx="79">
                  <c:v>42460</c:v>
                </c:pt>
                <c:pt idx="80">
                  <c:v>42551</c:v>
                </c:pt>
                <c:pt idx="81">
                  <c:v>42643</c:v>
                </c:pt>
                <c:pt idx="82">
                  <c:v>42735</c:v>
                </c:pt>
                <c:pt idx="83">
                  <c:v>42825</c:v>
                </c:pt>
                <c:pt idx="84">
                  <c:v>42916</c:v>
                </c:pt>
                <c:pt idx="85">
                  <c:v>43008</c:v>
                </c:pt>
                <c:pt idx="86">
                  <c:v>43100</c:v>
                </c:pt>
                <c:pt idx="87">
                  <c:v>43190</c:v>
                </c:pt>
                <c:pt idx="88">
                  <c:v>43281</c:v>
                </c:pt>
                <c:pt idx="89">
                  <c:v>43373</c:v>
                </c:pt>
                <c:pt idx="90">
                  <c:v>43465</c:v>
                </c:pt>
                <c:pt idx="91">
                  <c:v>43555</c:v>
                </c:pt>
                <c:pt idx="92">
                  <c:v>43646</c:v>
                </c:pt>
                <c:pt idx="93">
                  <c:v>43738</c:v>
                </c:pt>
                <c:pt idx="94">
                  <c:v>43830</c:v>
                </c:pt>
                <c:pt idx="95">
                  <c:v>43921</c:v>
                </c:pt>
                <c:pt idx="96">
                  <c:v>44012</c:v>
                </c:pt>
                <c:pt idx="97">
                  <c:v>44104</c:v>
                </c:pt>
                <c:pt idx="98">
                  <c:v>44196</c:v>
                </c:pt>
                <c:pt idx="99">
                  <c:v>44286</c:v>
                </c:pt>
                <c:pt idx="100">
                  <c:v>44377</c:v>
                </c:pt>
                <c:pt idx="101">
                  <c:v>44469</c:v>
                </c:pt>
                <c:pt idx="102">
                  <c:v>44561</c:v>
                </c:pt>
                <c:pt idx="103">
                  <c:v>44651</c:v>
                </c:pt>
                <c:pt idx="104">
                  <c:v>44742</c:v>
                </c:pt>
                <c:pt idx="105">
                  <c:v>44834</c:v>
                </c:pt>
                <c:pt idx="106">
                  <c:v>44926</c:v>
                </c:pt>
                <c:pt idx="107">
                  <c:v>45016</c:v>
                </c:pt>
                <c:pt idx="108">
                  <c:v>45107</c:v>
                </c:pt>
                <c:pt idx="109">
                  <c:v>45199</c:v>
                </c:pt>
                <c:pt idx="110">
                  <c:v>45291</c:v>
                </c:pt>
                <c:pt idx="111">
                  <c:v>45382</c:v>
                </c:pt>
                <c:pt idx="112">
                  <c:v>45473</c:v>
                </c:pt>
                <c:pt idx="113">
                  <c:v>45565</c:v>
                </c:pt>
                <c:pt idx="114">
                  <c:v>45657</c:v>
                </c:pt>
                <c:pt idx="115">
                  <c:v>45747</c:v>
                </c:pt>
              </c:numCache>
            </c:numRef>
          </c:cat>
          <c:val>
            <c:numRef>
              <c:f>macro!$K$2:$K$117</c:f>
              <c:numCache>
                <c:formatCode>General</c:formatCode>
                <c:ptCount val="1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3.8</c:v>
                </c:pt>
                <c:pt idx="16">
                  <c:v>3.7</c:v>
                </c:pt>
                <c:pt idx="17">
                  <c:v>3.5</c:v>
                </c:pt>
                <c:pt idx="18">
                  <c:v>3.4</c:v>
                </c:pt>
                <c:pt idx="19">
                  <c:v>2.9</c:v>
                </c:pt>
                <c:pt idx="20">
                  <c:v>3.2</c:v>
                </c:pt>
                <c:pt idx="21">
                  <c:v>2.6</c:v>
                </c:pt>
                <c:pt idx="22">
                  <c:v>1.6</c:v>
                </c:pt>
                <c:pt idx="23">
                  <c:v>1.5</c:v>
                </c:pt>
                <c:pt idx="24">
                  <c:v>1.1000000000000001</c:v>
                </c:pt>
                <c:pt idx="25">
                  <c:v>1.5</c:v>
                </c:pt>
                <c:pt idx="26">
                  <c:v>2.4</c:v>
                </c:pt>
                <c:pt idx="27">
                  <c:v>3</c:v>
                </c:pt>
                <c:pt idx="28">
                  <c:v>2.1</c:v>
                </c:pt>
                <c:pt idx="29">
                  <c:v>2.2999999999999998</c:v>
                </c:pt>
                <c:pt idx="30">
                  <c:v>1.9</c:v>
                </c:pt>
                <c:pt idx="31">
                  <c:v>1.7</c:v>
                </c:pt>
                <c:pt idx="32">
                  <c:v>3.3</c:v>
                </c:pt>
                <c:pt idx="33">
                  <c:v>2.5</c:v>
                </c:pt>
                <c:pt idx="34">
                  <c:v>3.3</c:v>
                </c:pt>
                <c:pt idx="35">
                  <c:v>3.1</c:v>
                </c:pt>
                <c:pt idx="36">
                  <c:v>2.5</c:v>
                </c:pt>
                <c:pt idx="37">
                  <c:v>4.7</c:v>
                </c:pt>
                <c:pt idx="38">
                  <c:v>3.4</c:v>
                </c:pt>
                <c:pt idx="39">
                  <c:v>3.4</c:v>
                </c:pt>
                <c:pt idx="40">
                  <c:v>4.3</c:v>
                </c:pt>
                <c:pt idx="41">
                  <c:v>2.1</c:v>
                </c:pt>
                <c:pt idx="42">
                  <c:v>2.5</c:v>
                </c:pt>
                <c:pt idx="43">
                  <c:v>2.8</c:v>
                </c:pt>
                <c:pt idx="44">
                  <c:v>2.7</c:v>
                </c:pt>
                <c:pt idx="45">
                  <c:v>2.8</c:v>
                </c:pt>
                <c:pt idx="46">
                  <c:v>4.0999999999999996</c:v>
                </c:pt>
                <c:pt idx="47">
                  <c:v>4</c:v>
                </c:pt>
                <c:pt idx="48">
                  <c:v>5</c:v>
                </c:pt>
                <c:pt idx="49">
                  <c:v>4.9000000000000004</c:v>
                </c:pt>
                <c:pt idx="50">
                  <c:v>0.1</c:v>
                </c:pt>
                <c:pt idx="51">
                  <c:v>-0.4</c:v>
                </c:pt>
                <c:pt idx="52">
                  <c:v>-1.4</c:v>
                </c:pt>
                <c:pt idx="53">
                  <c:v>-1.3</c:v>
                </c:pt>
                <c:pt idx="54">
                  <c:v>2.7</c:v>
                </c:pt>
                <c:pt idx="55">
                  <c:v>2.2999999999999998</c:v>
                </c:pt>
                <c:pt idx="56">
                  <c:v>1.1000000000000001</c:v>
                </c:pt>
                <c:pt idx="57">
                  <c:v>1.1000000000000001</c:v>
                </c:pt>
                <c:pt idx="58">
                  <c:v>1.5</c:v>
                </c:pt>
                <c:pt idx="59">
                  <c:v>2.7</c:v>
                </c:pt>
                <c:pt idx="60">
                  <c:v>3.6</c:v>
                </c:pt>
                <c:pt idx="61">
                  <c:v>3.9</c:v>
                </c:pt>
                <c:pt idx="62">
                  <c:v>3</c:v>
                </c:pt>
                <c:pt idx="63">
                  <c:v>2.7</c:v>
                </c:pt>
                <c:pt idx="64">
                  <c:v>1.7</c:v>
                </c:pt>
                <c:pt idx="65">
                  <c:v>2</c:v>
                </c:pt>
                <c:pt idx="66">
                  <c:v>1.7</c:v>
                </c:pt>
                <c:pt idx="67">
                  <c:v>1.5</c:v>
                </c:pt>
                <c:pt idx="68">
                  <c:v>1.8</c:v>
                </c:pt>
                <c:pt idx="69">
                  <c:v>1.2</c:v>
                </c:pt>
                <c:pt idx="70">
                  <c:v>1.5</c:v>
                </c:pt>
                <c:pt idx="71">
                  <c:v>1.5</c:v>
                </c:pt>
                <c:pt idx="72">
                  <c:v>2.1</c:v>
                </c:pt>
                <c:pt idx="73">
                  <c:v>1.7</c:v>
                </c:pt>
                <c:pt idx="74">
                  <c:v>0.8</c:v>
                </c:pt>
                <c:pt idx="75">
                  <c:v>-0.1</c:v>
                </c:pt>
                <c:pt idx="76">
                  <c:v>0.1</c:v>
                </c:pt>
                <c:pt idx="77">
                  <c:v>0</c:v>
                </c:pt>
                <c:pt idx="78">
                  <c:v>0.7</c:v>
                </c:pt>
                <c:pt idx="79">
                  <c:v>0.9</c:v>
                </c:pt>
                <c:pt idx="80">
                  <c:v>1</c:v>
                </c:pt>
                <c:pt idx="81">
                  <c:v>1.5</c:v>
                </c:pt>
                <c:pt idx="82">
                  <c:v>2.1</c:v>
                </c:pt>
                <c:pt idx="83">
                  <c:v>2.4</c:v>
                </c:pt>
                <c:pt idx="84">
                  <c:v>1.6</c:v>
                </c:pt>
                <c:pt idx="85">
                  <c:v>2.2000000000000002</c:v>
                </c:pt>
                <c:pt idx="86">
                  <c:v>2.1</c:v>
                </c:pt>
                <c:pt idx="87">
                  <c:v>2.4</c:v>
                </c:pt>
                <c:pt idx="88">
                  <c:v>2.9</c:v>
                </c:pt>
                <c:pt idx="89">
                  <c:v>2.2999999999999998</c:v>
                </c:pt>
                <c:pt idx="90">
                  <c:v>1.9</c:v>
                </c:pt>
                <c:pt idx="91">
                  <c:v>1.9</c:v>
                </c:pt>
                <c:pt idx="92">
                  <c:v>1.6</c:v>
                </c:pt>
                <c:pt idx="93">
                  <c:v>1.7</c:v>
                </c:pt>
                <c:pt idx="94">
                  <c:v>2.2999999999999998</c:v>
                </c:pt>
                <c:pt idx="95">
                  <c:v>1.5</c:v>
                </c:pt>
                <c:pt idx="96">
                  <c:v>0.6</c:v>
                </c:pt>
                <c:pt idx="97">
                  <c:v>1.4</c:v>
                </c:pt>
                <c:pt idx="98">
                  <c:v>1.4</c:v>
                </c:pt>
                <c:pt idx="99">
                  <c:v>2.6</c:v>
                </c:pt>
                <c:pt idx="100">
                  <c:v>5.4</c:v>
                </c:pt>
                <c:pt idx="101">
                  <c:v>5.4</c:v>
                </c:pt>
                <c:pt idx="102">
                  <c:v>7</c:v>
                </c:pt>
                <c:pt idx="103">
                  <c:v>8.5</c:v>
                </c:pt>
                <c:pt idx="104">
                  <c:v>9.1</c:v>
                </c:pt>
                <c:pt idx="105">
                  <c:v>8.1999999999999993</c:v>
                </c:pt>
                <c:pt idx="106">
                  <c:v>6.5</c:v>
                </c:pt>
                <c:pt idx="107">
                  <c:v>5</c:v>
                </c:pt>
                <c:pt idx="108">
                  <c:v>3</c:v>
                </c:pt>
                <c:pt idx="109">
                  <c:v>3.7</c:v>
                </c:pt>
                <c:pt idx="110">
                  <c:v>3.4</c:v>
                </c:pt>
                <c:pt idx="111">
                  <c:v>3.5</c:v>
                </c:pt>
                <c:pt idx="112">
                  <c:v>3</c:v>
                </c:pt>
                <c:pt idx="113">
                  <c:v>2.4</c:v>
                </c:pt>
                <c:pt idx="114">
                  <c:v>2.9</c:v>
                </c:pt>
                <c:pt idx="115">
                  <c:v>2.4</c:v>
                </c:pt>
              </c:numCache>
            </c:numRef>
          </c:val>
          <c:smooth val="1"/>
          <c:extLst>
            <c:ext xmlns:c16="http://schemas.microsoft.com/office/drawing/2014/chart" uri="{C3380CC4-5D6E-409C-BE32-E72D297353CC}">
              <c16:uniqueId val="{00000001-0D34-45E3-9C7B-7C83BB538C86}"/>
            </c:ext>
          </c:extLst>
        </c:ser>
        <c:dLbls>
          <c:showLegendKey val="0"/>
          <c:showVal val="0"/>
          <c:showCatName val="0"/>
          <c:showSerName val="0"/>
          <c:showPercent val="0"/>
          <c:showBubbleSize val="0"/>
        </c:dLbls>
        <c:smooth val="0"/>
        <c:axId val="1312827983"/>
        <c:axId val="1312830863"/>
      </c:lineChart>
      <c:dateAx>
        <c:axId val="1312827983"/>
        <c:scaling>
          <c:orientation val="minMax"/>
        </c:scaling>
        <c:delete val="0"/>
        <c:axPos val="b"/>
        <c:numFmt formatCode="[$-409]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12830863"/>
        <c:crosses val="autoZero"/>
        <c:auto val="1"/>
        <c:lblOffset val="100"/>
        <c:baseTimeUnit val="months"/>
      </c:dateAx>
      <c:valAx>
        <c:axId val="1312830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3128279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b="1"/>
              <a:t>Treasuries</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level!$G$5</c:f>
              <c:strCache>
                <c:ptCount val="1"/>
                <c:pt idx="0">
                  <c:v>US, IG 3-5Y</c:v>
                </c:pt>
              </c:strCache>
            </c:strRef>
          </c:tx>
          <c:spPr>
            <a:ln w="19050" cap="rnd">
              <a:solidFill>
                <a:schemeClr val="accent1">
                  <a:lumMod val="60000"/>
                  <a:lumOff val="40000"/>
                </a:schemeClr>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level!$G$6:$G$6379</c:f>
              <c:numCache>
                <c:formatCode>0.0</c:formatCode>
                <c:ptCount val="6374"/>
                <c:pt idx="0">
                  <c:v>149.09</c:v>
                </c:pt>
                <c:pt idx="1">
                  <c:v>148.31</c:v>
                </c:pt>
                <c:pt idx="2">
                  <c:v>149.6</c:v>
                </c:pt>
                <c:pt idx="3">
                  <c:v>151.03</c:v>
                </c:pt>
                <c:pt idx="4">
                  <c:v>150.80000000000001</c:v>
                </c:pt>
                <c:pt idx="5">
                  <c:v>151.13</c:v>
                </c:pt>
                <c:pt idx="6">
                  <c:v>153.85</c:v>
                </c:pt>
                <c:pt idx="7">
                  <c:v>154.97</c:v>
                </c:pt>
                <c:pt idx="8">
                  <c:v>156.87</c:v>
                </c:pt>
                <c:pt idx="9">
                  <c:v>158.56</c:v>
                </c:pt>
                <c:pt idx="10">
                  <c:v>159.24</c:v>
                </c:pt>
                <c:pt idx="11">
                  <c:v>161.38</c:v>
                </c:pt>
                <c:pt idx="12">
                  <c:v>164.21</c:v>
                </c:pt>
                <c:pt idx="13">
                  <c:v>166.83</c:v>
                </c:pt>
                <c:pt idx="14">
                  <c:v>168.19</c:v>
                </c:pt>
                <c:pt idx="15">
                  <c:v>169.44</c:v>
                </c:pt>
                <c:pt idx="16">
                  <c:v>169.51</c:v>
                </c:pt>
                <c:pt idx="17">
                  <c:v>170.51</c:v>
                </c:pt>
                <c:pt idx="18">
                  <c:v>171</c:v>
                </c:pt>
                <c:pt idx="19">
                  <c:v>174.27</c:v>
                </c:pt>
                <c:pt idx="20">
                  <c:v>175.84</c:v>
                </c:pt>
                <c:pt idx="21">
                  <c:v>178.75</c:v>
                </c:pt>
                <c:pt idx="22">
                  <c:v>181.27</c:v>
                </c:pt>
                <c:pt idx="23">
                  <c:v>179.68</c:v>
                </c:pt>
                <c:pt idx="24">
                  <c:v>178.82</c:v>
                </c:pt>
                <c:pt idx="25">
                  <c:v>179.83</c:v>
                </c:pt>
                <c:pt idx="26">
                  <c:v>181.38</c:v>
                </c:pt>
                <c:pt idx="27">
                  <c:v>179.32</c:v>
                </c:pt>
                <c:pt idx="28">
                  <c:v>182.42</c:v>
                </c:pt>
                <c:pt idx="29">
                  <c:v>184.19</c:v>
                </c:pt>
                <c:pt idx="30">
                  <c:v>185.78</c:v>
                </c:pt>
                <c:pt idx="31">
                  <c:v>188.1</c:v>
                </c:pt>
                <c:pt idx="32">
                  <c:v>189.9</c:v>
                </c:pt>
                <c:pt idx="33">
                  <c:v>192</c:v>
                </c:pt>
                <c:pt idx="34">
                  <c:v>192.27</c:v>
                </c:pt>
                <c:pt idx="35">
                  <c:v>191.94</c:v>
                </c:pt>
                <c:pt idx="36">
                  <c:v>194.71</c:v>
                </c:pt>
                <c:pt idx="37">
                  <c:v>194.97</c:v>
                </c:pt>
                <c:pt idx="38">
                  <c:v>196.81</c:v>
                </c:pt>
                <c:pt idx="39">
                  <c:v>196.88</c:v>
                </c:pt>
                <c:pt idx="40">
                  <c:v>197.77</c:v>
                </c:pt>
                <c:pt idx="41">
                  <c:v>199.51</c:v>
                </c:pt>
                <c:pt idx="42">
                  <c:v>199.49</c:v>
                </c:pt>
                <c:pt idx="43">
                  <c:v>194.7</c:v>
                </c:pt>
                <c:pt idx="44">
                  <c:v>194.98</c:v>
                </c:pt>
                <c:pt idx="45">
                  <c:v>198.63</c:v>
                </c:pt>
                <c:pt idx="46">
                  <c:v>197.54</c:v>
                </c:pt>
                <c:pt idx="47">
                  <c:v>197.84</c:v>
                </c:pt>
                <c:pt idx="48">
                  <c:v>199.62</c:v>
                </c:pt>
                <c:pt idx="49">
                  <c:v>200.68</c:v>
                </c:pt>
                <c:pt idx="50">
                  <c:v>202.53</c:v>
                </c:pt>
                <c:pt idx="51">
                  <c:v>203.73</c:v>
                </c:pt>
                <c:pt idx="52">
                  <c:v>199.95</c:v>
                </c:pt>
                <c:pt idx="53">
                  <c:v>199.22</c:v>
                </c:pt>
                <c:pt idx="54">
                  <c:v>199.95</c:v>
                </c:pt>
                <c:pt idx="55">
                  <c:v>201.39</c:v>
                </c:pt>
                <c:pt idx="56">
                  <c:v>204.5</c:v>
                </c:pt>
                <c:pt idx="57">
                  <c:v>204.72</c:v>
                </c:pt>
                <c:pt idx="58">
                  <c:v>206.02</c:v>
                </c:pt>
                <c:pt idx="59">
                  <c:v>204.76</c:v>
                </c:pt>
                <c:pt idx="60">
                  <c:v>205.88</c:v>
                </c:pt>
                <c:pt idx="61">
                  <c:v>206.09</c:v>
                </c:pt>
                <c:pt idx="62">
                  <c:v>205.16</c:v>
                </c:pt>
                <c:pt idx="63">
                  <c:v>204.49</c:v>
                </c:pt>
                <c:pt idx="64">
                  <c:v>206.56</c:v>
                </c:pt>
                <c:pt idx="65">
                  <c:v>208.05</c:v>
                </c:pt>
                <c:pt idx="66">
                  <c:v>208.75</c:v>
                </c:pt>
                <c:pt idx="67">
                  <c:v>207.52</c:v>
                </c:pt>
                <c:pt idx="68">
                  <c:v>209.53</c:v>
                </c:pt>
                <c:pt idx="69">
                  <c:v>208.28</c:v>
                </c:pt>
                <c:pt idx="70">
                  <c:v>207.29</c:v>
                </c:pt>
                <c:pt idx="71">
                  <c:v>208.09</c:v>
                </c:pt>
                <c:pt idx="72">
                  <c:v>209.42</c:v>
                </c:pt>
                <c:pt idx="73">
                  <c:v>209.67</c:v>
                </c:pt>
                <c:pt idx="74">
                  <c:v>209.8</c:v>
                </c:pt>
                <c:pt idx="75">
                  <c:v>208.97</c:v>
                </c:pt>
                <c:pt idx="76">
                  <c:v>209.39</c:v>
                </c:pt>
                <c:pt idx="77">
                  <c:v>209.28</c:v>
                </c:pt>
                <c:pt idx="78">
                  <c:v>209.61</c:v>
                </c:pt>
                <c:pt idx="79">
                  <c:v>212.08</c:v>
                </c:pt>
                <c:pt idx="80">
                  <c:v>214.58</c:v>
                </c:pt>
                <c:pt idx="81">
                  <c:v>216.22</c:v>
                </c:pt>
                <c:pt idx="82">
                  <c:v>217.42</c:v>
                </c:pt>
                <c:pt idx="83">
                  <c:v>219.36</c:v>
                </c:pt>
                <c:pt idx="84">
                  <c:v>218.72</c:v>
                </c:pt>
                <c:pt idx="85">
                  <c:v>218.86</c:v>
                </c:pt>
                <c:pt idx="86">
                  <c:v>221.79</c:v>
                </c:pt>
                <c:pt idx="87">
                  <c:v>222.55</c:v>
                </c:pt>
                <c:pt idx="88">
                  <c:v>223.64</c:v>
                </c:pt>
                <c:pt idx="89">
                  <c:v>222.36</c:v>
                </c:pt>
                <c:pt idx="90">
                  <c:v>222.43</c:v>
                </c:pt>
                <c:pt idx="91">
                  <c:v>224.45</c:v>
                </c:pt>
                <c:pt idx="92">
                  <c:v>226.71</c:v>
                </c:pt>
                <c:pt idx="93">
                  <c:v>228.52</c:v>
                </c:pt>
                <c:pt idx="94">
                  <c:v>230.19</c:v>
                </c:pt>
                <c:pt idx="95">
                  <c:v>234.13</c:v>
                </c:pt>
                <c:pt idx="96">
                  <c:v>235.03</c:v>
                </c:pt>
                <c:pt idx="97">
                  <c:v>239.38</c:v>
                </c:pt>
                <c:pt idx="98">
                  <c:v>240.52</c:v>
                </c:pt>
                <c:pt idx="99">
                  <c:v>240.5</c:v>
                </c:pt>
                <c:pt idx="100">
                  <c:v>239.79</c:v>
                </c:pt>
                <c:pt idx="101">
                  <c:v>238.45</c:v>
                </c:pt>
                <c:pt idx="102">
                  <c:v>238.62</c:v>
                </c:pt>
                <c:pt idx="103">
                  <c:v>238.95</c:v>
                </c:pt>
                <c:pt idx="104">
                  <c:v>240.92</c:v>
                </c:pt>
                <c:pt idx="105">
                  <c:v>237.77</c:v>
                </c:pt>
                <c:pt idx="106">
                  <c:v>235.29</c:v>
                </c:pt>
                <c:pt idx="107">
                  <c:v>241.12</c:v>
                </c:pt>
                <c:pt idx="108">
                  <c:v>246.24</c:v>
                </c:pt>
                <c:pt idx="109">
                  <c:v>246.32</c:v>
                </c:pt>
                <c:pt idx="110">
                  <c:v>246.3</c:v>
                </c:pt>
                <c:pt idx="111">
                  <c:v>249.3</c:v>
                </c:pt>
                <c:pt idx="112">
                  <c:v>250.39</c:v>
                </c:pt>
                <c:pt idx="113">
                  <c:v>251.57</c:v>
                </c:pt>
                <c:pt idx="114">
                  <c:v>252.23</c:v>
                </c:pt>
                <c:pt idx="115">
                  <c:v>255.19</c:v>
                </c:pt>
                <c:pt idx="116">
                  <c:v>257.58999999999997</c:v>
                </c:pt>
                <c:pt idx="117">
                  <c:v>259.57</c:v>
                </c:pt>
                <c:pt idx="118">
                  <c:v>261.42</c:v>
                </c:pt>
                <c:pt idx="119">
                  <c:v>264.91000000000003</c:v>
                </c:pt>
                <c:pt idx="120">
                  <c:v>261.37</c:v>
                </c:pt>
                <c:pt idx="121">
                  <c:v>265.13</c:v>
                </c:pt>
                <c:pt idx="122">
                  <c:v>265.92</c:v>
                </c:pt>
                <c:pt idx="123">
                  <c:v>265.89</c:v>
                </c:pt>
                <c:pt idx="124">
                  <c:v>267.72000000000003</c:v>
                </c:pt>
                <c:pt idx="125">
                  <c:v>269.49</c:v>
                </c:pt>
                <c:pt idx="126">
                  <c:v>272.41000000000003</c:v>
                </c:pt>
                <c:pt idx="127">
                  <c:v>275.37</c:v>
                </c:pt>
                <c:pt idx="128">
                  <c:v>276.76</c:v>
                </c:pt>
                <c:pt idx="129">
                  <c:v>276.95</c:v>
                </c:pt>
                <c:pt idx="130">
                  <c:v>279.51</c:v>
                </c:pt>
                <c:pt idx="131">
                  <c:v>278.54000000000002</c:v>
                </c:pt>
                <c:pt idx="132">
                  <c:v>276.45999999999998</c:v>
                </c:pt>
                <c:pt idx="133">
                  <c:v>277.95999999999998</c:v>
                </c:pt>
                <c:pt idx="134">
                  <c:v>277.97000000000003</c:v>
                </c:pt>
                <c:pt idx="135">
                  <c:v>278.17</c:v>
                </c:pt>
                <c:pt idx="136">
                  <c:v>281.42</c:v>
                </c:pt>
                <c:pt idx="137">
                  <c:v>284.38</c:v>
                </c:pt>
                <c:pt idx="138">
                  <c:v>284.16000000000003</c:v>
                </c:pt>
                <c:pt idx="139">
                  <c:v>287.81</c:v>
                </c:pt>
                <c:pt idx="140">
                  <c:v>289.86</c:v>
                </c:pt>
                <c:pt idx="141">
                  <c:v>288.82</c:v>
                </c:pt>
                <c:pt idx="142">
                  <c:v>289.67</c:v>
                </c:pt>
                <c:pt idx="143">
                  <c:v>289.45</c:v>
                </c:pt>
                <c:pt idx="144">
                  <c:v>291.31</c:v>
                </c:pt>
                <c:pt idx="145">
                  <c:v>293.60000000000002</c:v>
                </c:pt>
                <c:pt idx="146">
                  <c:v>293.79000000000002</c:v>
                </c:pt>
                <c:pt idx="147">
                  <c:v>293.75</c:v>
                </c:pt>
                <c:pt idx="148">
                  <c:v>295.63</c:v>
                </c:pt>
                <c:pt idx="149">
                  <c:v>295.89</c:v>
                </c:pt>
                <c:pt idx="150">
                  <c:v>296.27999999999997</c:v>
                </c:pt>
                <c:pt idx="151">
                  <c:v>298.77</c:v>
                </c:pt>
                <c:pt idx="152">
                  <c:v>299.43</c:v>
                </c:pt>
                <c:pt idx="153">
                  <c:v>299.95</c:v>
                </c:pt>
                <c:pt idx="154">
                  <c:v>299.77</c:v>
                </c:pt>
                <c:pt idx="155">
                  <c:v>299.76</c:v>
                </c:pt>
                <c:pt idx="156">
                  <c:v>299.95999999999998</c:v>
                </c:pt>
                <c:pt idx="157">
                  <c:v>299.14999999999998</c:v>
                </c:pt>
                <c:pt idx="158">
                  <c:v>300.45999999999998</c:v>
                </c:pt>
                <c:pt idx="159">
                  <c:v>300.76</c:v>
                </c:pt>
                <c:pt idx="160">
                  <c:v>301.89</c:v>
                </c:pt>
                <c:pt idx="161">
                  <c:v>299.17</c:v>
                </c:pt>
                <c:pt idx="162">
                  <c:v>296.61</c:v>
                </c:pt>
                <c:pt idx="163">
                  <c:v>297.95</c:v>
                </c:pt>
                <c:pt idx="164">
                  <c:v>296.69</c:v>
                </c:pt>
                <c:pt idx="165">
                  <c:v>299.37</c:v>
                </c:pt>
                <c:pt idx="166">
                  <c:v>301.05</c:v>
                </c:pt>
                <c:pt idx="167">
                  <c:v>301.77</c:v>
                </c:pt>
                <c:pt idx="168">
                  <c:v>299.85000000000002</c:v>
                </c:pt>
                <c:pt idx="169">
                  <c:v>302.39</c:v>
                </c:pt>
                <c:pt idx="170">
                  <c:v>303.54000000000002</c:v>
                </c:pt>
                <c:pt idx="171">
                  <c:v>302.18</c:v>
                </c:pt>
                <c:pt idx="172">
                  <c:v>303.72000000000003</c:v>
                </c:pt>
                <c:pt idx="173">
                  <c:v>306</c:v>
                </c:pt>
                <c:pt idx="174">
                  <c:v>305.92</c:v>
                </c:pt>
                <c:pt idx="175">
                  <c:v>304.73</c:v>
                </c:pt>
                <c:pt idx="176">
                  <c:v>306.55</c:v>
                </c:pt>
                <c:pt idx="177">
                  <c:v>305.52999999999997</c:v>
                </c:pt>
                <c:pt idx="178">
                  <c:v>307.75</c:v>
                </c:pt>
                <c:pt idx="179">
                  <c:v>309.31</c:v>
                </c:pt>
                <c:pt idx="180">
                  <c:v>308.3</c:v>
                </c:pt>
                <c:pt idx="181">
                  <c:v>312.51</c:v>
                </c:pt>
                <c:pt idx="182">
                  <c:v>311.45</c:v>
                </c:pt>
                <c:pt idx="183">
                  <c:v>313.08999999999997</c:v>
                </c:pt>
                <c:pt idx="184">
                  <c:v>313.38</c:v>
                </c:pt>
                <c:pt idx="185">
                  <c:v>313.61</c:v>
                </c:pt>
                <c:pt idx="186">
                  <c:v>312.19</c:v>
                </c:pt>
                <c:pt idx="187">
                  <c:v>313.27999999999997</c:v>
                </c:pt>
                <c:pt idx="188">
                  <c:v>313.22000000000003</c:v>
                </c:pt>
                <c:pt idx="189">
                  <c:v>315.2</c:v>
                </c:pt>
                <c:pt idx="190">
                  <c:v>314.7</c:v>
                </c:pt>
                <c:pt idx="191">
                  <c:v>314.02999999999997</c:v>
                </c:pt>
                <c:pt idx="192">
                  <c:v>313.14</c:v>
                </c:pt>
                <c:pt idx="193">
                  <c:v>317.14999999999998</c:v>
                </c:pt>
                <c:pt idx="194">
                  <c:v>318.27</c:v>
                </c:pt>
                <c:pt idx="195">
                  <c:v>319.99</c:v>
                </c:pt>
                <c:pt idx="196">
                  <c:v>320.52999999999997</c:v>
                </c:pt>
                <c:pt idx="197">
                  <c:v>320.38</c:v>
                </c:pt>
                <c:pt idx="198">
                  <c:v>323.81</c:v>
                </c:pt>
                <c:pt idx="199">
                  <c:v>324.27</c:v>
                </c:pt>
                <c:pt idx="200">
                  <c:v>324.08999999999997</c:v>
                </c:pt>
                <c:pt idx="201">
                  <c:v>324.87</c:v>
                </c:pt>
                <c:pt idx="202">
                  <c:v>324.13</c:v>
                </c:pt>
                <c:pt idx="203">
                  <c:v>319.33999999999997</c:v>
                </c:pt>
                <c:pt idx="204">
                  <c:v>319.43</c:v>
                </c:pt>
                <c:pt idx="205">
                  <c:v>320.35000000000002</c:v>
                </c:pt>
                <c:pt idx="206">
                  <c:v>321.49</c:v>
                </c:pt>
                <c:pt idx="207">
                  <c:v>321.74</c:v>
                </c:pt>
                <c:pt idx="208">
                  <c:v>323.64</c:v>
                </c:pt>
                <c:pt idx="209">
                  <c:v>325.08999999999997</c:v>
                </c:pt>
                <c:pt idx="210">
                  <c:v>324.33</c:v>
                </c:pt>
                <c:pt idx="211">
                  <c:v>325.81</c:v>
                </c:pt>
                <c:pt idx="212">
                  <c:v>327.54000000000002</c:v>
                </c:pt>
                <c:pt idx="213">
                  <c:v>326.20999999999998</c:v>
                </c:pt>
                <c:pt idx="214">
                  <c:v>326.07</c:v>
                </c:pt>
                <c:pt idx="215">
                  <c:v>324.85000000000002</c:v>
                </c:pt>
                <c:pt idx="216">
                  <c:v>325.02</c:v>
                </c:pt>
                <c:pt idx="217">
                  <c:v>322.19</c:v>
                </c:pt>
                <c:pt idx="218">
                  <c:v>321.02999999999997</c:v>
                </c:pt>
                <c:pt idx="219">
                  <c:v>322.22000000000003</c:v>
                </c:pt>
                <c:pt idx="220">
                  <c:v>320.67</c:v>
                </c:pt>
                <c:pt idx="221">
                  <c:v>322.55</c:v>
                </c:pt>
                <c:pt idx="222">
                  <c:v>322.36</c:v>
                </c:pt>
                <c:pt idx="223">
                  <c:v>322.19</c:v>
                </c:pt>
                <c:pt idx="224">
                  <c:v>324.16000000000003</c:v>
                </c:pt>
                <c:pt idx="225">
                  <c:v>322.81</c:v>
                </c:pt>
                <c:pt idx="226">
                  <c:v>322.66000000000003</c:v>
                </c:pt>
                <c:pt idx="227">
                  <c:v>324.27</c:v>
                </c:pt>
                <c:pt idx="228">
                  <c:v>328.74</c:v>
                </c:pt>
                <c:pt idx="229">
                  <c:v>331.26</c:v>
                </c:pt>
                <c:pt idx="230">
                  <c:v>331.55</c:v>
                </c:pt>
                <c:pt idx="231">
                  <c:v>335.77</c:v>
                </c:pt>
                <c:pt idx="232">
                  <c:v>336.25</c:v>
                </c:pt>
                <c:pt idx="233">
                  <c:v>340.36</c:v>
                </c:pt>
                <c:pt idx="234">
                  <c:v>343.32</c:v>
                </c:pt>
                <c:pt idx="235">
                  <c:v>343.59</c:v>
                </c:pt>
                <c:pt idx="236">
                  <c:v>348.05</c:v>
                </c:pt>
                <c:pt idx="237">
                  <c:v>347.69</c:v>
                </c:pt>
                <c:pt idx="238">
                  <c:v>348.91</c:v>
                </c:pt>
                <c:pt idx="239">
                  <c:v>348.75</c:v>
                </c:pt>
                <c:pt idx="240">
                  <c:v>349.54</c:v>
                </c:pt>
                <c:pt idx="241">
                  <c:v>353.3</c:v>
                </c:pt>
                <c:pt idx="242">
                  <c:v>357.58</c:v>
                </c:pt>
                <c:pt idx="243">
                  <c:v>359.39</c:v>
                </c:pt>
                <c:pt idx="244">
                  <c:v>363.01</c:v>
                </c:pt>
                <c:pt idx="245">
                  <c:v>365.02</c:v>
                </c:pt>
                <c:pt idx="246">
                  <c:v>365.77</c:v>
                </c:pt>
                <c:pt idx="247">
                  <c:v>367.16</c:v>
                </c:pt>
                <c:pt idx="248">
                  <c:v>367.4</c:v>
                </c:pt>
                <c:pt idx="249">
                  <c:v>367.1</c:v>
                </c:pt>
                <c:pt idx="250">
                  <c:v>366.87</c:v>
                </c:pt>
                <c:pt idx="251">
                  <c:v>367.5</c:v>
                </c:pt>
                <c:pt idx="252">
                  <c:v>368.41</c:v>
                </c:pt>
                <c:pt idx="253">
                  <c:v>368.56</c:v>
                </c:pt>
                <c:pt idx="254">
                  <c:v>366.44</c:v>
                </c:pt>
                <c:pt idx="255">
                  <c:v>364.92</c:v>
                </c:pt>
                <c:pt idx="256">
                  <c:v>366.15</c:v>
                </c:pt>
                <c:pt idx="257">
                  <c:v>366.34</c:v>
                </c:pt>
                <c:pt idx="258">
                  <c:v>365.51</c:v>
                </c:pt>
                <c:pt idx="259">
                  <c:v>367.47</c:v>
                </c:pt>
                <c:pt idx="260">
                  <c:v>367.06</c:v>
                </c:pt>
                <c:pt idx="261">
                  <c:v>365.83</c:v>
                </c:pt>
                <c:pt idx="262">
                  <c:v>363.61</c:v>
                </c:pt>
                <c:pt idx="263">
                  <c:v>363.36</c:v>
                </c:pt>
                <c:pt idx="264">
                  <c:v>362.9</c:v>
                </c:pt>
                <c:pt idx="265">
                  <c:v>358.16</c:v>
                </c:pt>
                <c:pt idx="266">
                  <c:v>355.42</c:v>
                </c:pt>
                <c:pt idx="267">
                  <c:v>346.67</c:v>
                </c:pt>
                <c:pt idx="268">
                  <c:v>340.73</c:v>
                </c:pt>
                <c:pt idx="269">
                  <c:v>343.6</c:v>
                </c:pt>
                <c:pt idx="270">
                  <c:v>340.18</c:v>
                </c:pt>
                <c:pt idx="271">
                  <c:v>345.62</c:v>
                </c:pt>
                <c:pt idx="272">
                  <c:v>338.19</c:v>
                </c:pt>
                <c:pt idx="273">
                  <c:v>328.95</c:v>
                </c:pt>
                <c:pt idx="274">
                  <c:v>327.73</c:v>
                </c:pt>
                <c:pt idx="275">
                  <c:v>335.01</c:v>
                </c:pt>
                <c:pt idx="276">
                  <c:v>334.44</c:v>
                </c:pt>
                <c:pt idx="277">
                  <c:v>340.77</c:v>
                </c:pt>
                <c:pt idx="278">
                  <c:v>334.32</c:v>
                </c:pt>
                <c:pt idx="279">
                  <c:v>341.91</c:v>
                </c:pt>
                <c:pt idx="280">
                  <c:v>344.11</c:v>
                </c:pt>
                <c:pt idx="281">
                  <c:v>341.71</c:v>
                </c:pt>
                <c:pt idx="282">
                  <c:v>338.72</c:v>
                </c:pt>
                <c:pt idx="283">
                  <c:v>339.83</c:v>
                </c:pt>
                <c:pt idx="284">
                  <c:v>339.9</c:v>
                </c:pt>
                <c:pt idx="285">
                  <c:v>336.52</c:v>
                </c:pt>
                <c:pt idx="286">
                  <c:v>335.33</c:v>
                </c:pt>
                <c:pt idx="287">
                  <c:v>344.23</c:v>
                </c:pt>
                <c:pt idx="288">
                  <c:v>352.04</c:v>
                </c:pt>
                <c:pt idx="289">
                  <c:v>353.04</c:v>
                </c:pt>
                <c:pt idx="290">
                  <c:v>349.44</c:v>
                </c:pt>
                <c:pt idx="291">
                  <c:v>351.66</c:v>
                </c:pt>
                <c:pt idx="292">
                  <c:v>346.72</c:v>
                </c:pt>
                <c:pt idx="293">
                  <c:v>351.04</c:v>
                </c:pt>
                <c:pt idx="294">
                  <c:v>353.85</c:v>
                </c:pt>
                <c:pt idx="295">
                  <c:v>360.67</c:v>
                </c:pt>
                <c:pt idx="296">
                  <c:v>364.81</c:v>
                </c:pt>
                <c:pt idx="297">
                  <c:v>368.64</c:v>
                </c:pt>
                <c:pt idx="298">
                  <c:v>362.56</c:v>
                </c:pt>
                <c:pt idx="299">
                  <c:v>364.81</c:v>
                </c:pt>
                <c:pt idx="300">
                  <c:v>362.99</c:v>
                </c:pt>
                <c:pt idx="301">
                  <c:v>365.28</c:v>
                </c:pt>
                <c:pt idx="302">
                  <c:v>370.39</c:v>
                </c:pt>
                <c:pt idx="303">
                  <c:v>372.36</c:v>
                </c:pt>
                <c:pt idx="304">
                  <c:v>376.25</c:v>
                </c:pt>
                <c:pt idx="305">
                  <c:v>375.07</c:v>
                </c:pt>
                <c:pt idx="306">
                  <c:v>379.05</c:v>
                </c:pt>
              </c:numCache>
            </c:numRef>
          </c:val>
          <c:smooth val="0"/>
          <c:extLst>
            <c:ext xmlns:c16="http://schemas.microsoft.com/office/drawing/2014/chart" uri="{C3380CC4-5D6E-409C-BE32-E72D297353CC}">
              <c16:uniqueId val="{00000000-3F43-4696-BB3E-7C8CEBD3AE0D}"/>
            </c:ext>
          </c:extLst>
        </c:ser>
        <c:ser>
          <c:idx val="1"/>
          <c:order val="1"/>
          <c:tx>
            <c:strRef>
              <c:f>level!$H$5</c:f>
              <c:strCache>
                <c:ptCount val="1"/>
                <c:pt idx="0">
                  <c:v>US, IG 5-7Y</c:v>
                </c:pt>
              </c:strCache>
            </c:strRef>
          </c:tx>
          <c:spPr>
            <a:ln w="19050" cap="rnd">
              <a:solidFill>
                <a:schemeClr val="accent2"/>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level!$H$6:$H$6379</c:f>
              <c:numCache>
                <c:formatCode>0.0</c:formatCode>
                <c:ptCount val="6374"/>
                <c:pt idx="0">
                  <c:v>149.9</c:v>
                </c:pt>
                <c:pt idx="1">
                  <c:v>148.86000000000001</c:v>
                </c:pt>
                <c:pt idx="2">
                  <c:v>150.26</c:v>
                </c:pt>
                <c:pt idx="3">
                  <c:v>151.96</c:v>
                </c:pt>
                <c:pt idx="4">
                  <c:v>151.66</c:v>
                </c:pt>
                <c:pt idx="5">
                  <c:v>151.80000000000001</c:v>
                </c:pt>
                <c:pt idx="6">
                  <c:v>154.99</c:v>
                </c:pt>
                <c:pt idx="7">
                  <c:v>156.19</c:v>
                </c:pt>
                <c:pt idx="8">
                  <c:v>158.41999999999999</c:v>
                </c:pt>
                <c:pt idx="9">
                  <c:v>160.07</c:v>
                </c:pt>
                <c:pt idx="10">
                  <c:v>161</c:v>
                </c:pt>
                <c:pt idx="11">
                  <c:v>163.51</c:v>
                </c:pt>
                <c:pt idx="12">
                  <c:v>166.31</c:v>
                </c:pt>
                <c:pt idx="13">
                  <c:v>168.96</c:v>
                </c:pt>
                <c:pt idx="14">
                  <c:v>170.16</c:v>
                </c:pt>
                <c:pt idx="15">
                  <c:v>171.27</c:v>
                </c:pt>
                <c:pt idx="16">
                  <c:v>171.25</c:v>
                </c:pt>
                <c:pt idx="17">
                  <c:v>172.37</c:v>
                </c:pt>
                <c:pt idx="18">
                  <c:v>172.89</c:v>
                </c:pt>
                <c:pt idx="19">
                  <c:v>176.18</c:v>
                </c:pt>
                <c:pt idx="20">
                  <c:v>177.95</c:v>
                </c:pt>
                <c:pt idx="21">
                  <c:v>180.55</c:v>
                </c:pt>
                <c:pt idx="22">
                  <c:v>183.38</c:v>
                </c:pt>
                <c:pt idx="23">
                  <c:v>181.06</c:v>
                </c:pt>
                <c:pt idx="24">
                  <c:v>180.06</c:v>
                </c:pt>
                <c:pt idx="25">
                  <c:v>181.44</c:v>
                </c:pt>
                <c:pt idx="26">
                  <c:v>183.26</c:v>
                </c:pt>
                <c:pt idx="27">
                  <c:v>181</c:v>
                </c:pt>
                <c:pt idx="28">
                  <c:v>184.28</c:v>
                </c:pt>
                <c:pt idx="29">
                  <c:v>185.9</c:v>
                </c:pt>
                <c:pt idx="30">
                  <c:v>187.55</c:v>
                </c:pt>
                <c:pt idx="31">
                  <c:v>189.82</c:v>
                </c:pt>
                <c:pt idx="32">
                  <c:v>192.13</c:v>
                </c:pt>
                <c:pt idx="33">
                  <c:v>195.32</c:v>
                </c:pt>
                <c:pt idx="34">
                  <c:v>194.92</c:v>
                </c:pt>
                <c:pt idx="35">
                  <c:v>194.33</c:v>
                </c:pt>
                <c:pt idx="36">
                  <c:v>198.21</c:v>
                </c:pt>
                <c:pt idx="37">
                  <c:v>198.25</c:v>
                </c:pt>
                <c:pt idx="38">
                  <c:v>201.27</c:v>
                </c:pt>
                <c:pt idx="39">
                  <c:v>201.35</c:v>
                </c:pt>
                <c:pt idx="40">
                  <c:v>203.01</c:v>
                </c:pt>
                <c:pt idx="41">
                  <c:v>208.02</c:v>
                </c:pt>
                <c:pt idx="42">
                  <c:v>207.51</c:v>
                </c:pt>
                <c:pt idx="43">
                  <c:v>199.25</c:v>
                </c:pt>
                <c:pt idx="44">
                  <c:v>200.25</c:v>
                </c:pt>
                <c:pt idx="45">
                  <c:v>204.88</c:v>
                </c:pt>
                <c:pt idx="46">
                  <c:v>203.34</c:v>
                </c:pt>
                <c:pt idx="47">
                  <c:v>203.78</c:v>
                </c:pt>
                <c:pt idx="48">
                  <c:v>206.02</c:v>
                </c:pt>
                <c:pt idx="49">
                  <c:v>207.44</c:v>
                </c:pt>
                <c:pt idx="50">
                  <c:v>209.52</c:v>
                </c:pt>
                <c:pt idx="51">
                  <c:v>210.97</c:v>
                </c:pt>
                <c:pt idx="52">
                  <c:v>205.65</c:v>
                </c:pt>
                <c:pt idx="53">
                  <c:v>204.86</c:v>
                </c:pt>
                <c:pt idx="54">
                  <c:v>206.17</c:v>
                </c:pt>
                <c:pt idx="55">
                  <c:v>208.04</c:v>
                </c:pt>
                <c:pt idx="56">
                  <c:v>211.84</c:v>
                </c:pt>
                <c:pt idx="57">
                  <c:v>212.39</c:v>
                </c:pt>
                <c:pt idx="58">
                  <c:v>214.11</c:v>
                </c:pt>
                <c:pt idx="59">
                  <c:v>212.69</c:v>
                </c:pt>
                <c:pt idx="60">
                  <c:v>214.32</c:v>
                </c:pt>
                <c:pt idx="61">
                  <c:v>215.1</c:v>
                </c:pt>
                <c:pt idx="62">
                  <c:v>213.7</c:v>
                </c:pt>
                <c:pt idx="63">
                  <c:v>212.5</c:v>
                </c:pt>
                <c:pt idx="64">
                  <c:v>214.92</c:v>
                </c:pt>
                <c:pt idx="65">
                  <c:v>217.04</c:v>
                </c:pt>
                <c:pt idx="66">
                  <c:v>218.04</c:v>
                </c:pt>
                <c:pt idx="67">
                  <c:v>216.36</c:v>
                </c:pt>
                <c:pt idx="68">
                  <c:v>218.75</c:v>
                </c:pt>
                <c:pt idx="69">
                  <c:v>216.9</c:v>
                </c:pt>
                <c:pt idx="70">
                  <c:v>215.34</c:v>
                </c:pt>
                <c:pt idx="71">
                  <c:v>216.15</c:v>
                </c:pt>
                <c:pt idx="72">
                  <c:v>217.89</c:v>
                </c:pt>
                <c:pt idx="73">
                  <c:v>218.24</c:v>
                </c:pt>
                <c:pt idx="74">
                  <c:v>218.75</c:v>
                </c:pt>
                <c:pt idx="75">
                  <c:v>217.26</c:v>
                </c:pt>
                <c:pt idx="76">
                  <c:v>217.22</c:v>
                </c:pt>
                <c:pt idx="77">
                  <c:v>216.96</c:v>
                </c:pt>
                <c:pt idx="78">
                  <c:v>217.24</c:v>
                </c:pt>
                <c:pt idx="79">
                  <c:v>220.17</c:v>
                </c:pt>
                <c:pt idx="80">
                  <c:v>223.33</c:v>
                </c:pt>
                <c:pt idx="81">
                  <c:v>225.22</c:v>
                </c:pt>
                <c:pt idx="82">
                  <c:v>226.67</c:v>
                </c:pt>
                <c:pt idx="83">
                  <c:v>229.08</c:v>
                </c:pt>
                <c:pt idx="84">
                  <c:v>228.16</c:v>
                </c:pt>
                <c:pt idx="85">
                  <c:v>228.2</c:v>
                </c:pt>
                <c:pt idx="86">
                  <c:v>231.38</c:v>
                </c:pt>
                <c:pt idx="87">
                  <c:v>231.78</c:v>
                </c:pt>
                <c:pt idx="88">
                  <c:v>232.97</c:v>
                </c:pt>
                <c:pt idx="89">
                  <c:v>231.27</c:v>
                </c:pt>
                <c:pt idx="90">
                  <c:v>230.48</c:v>
                </c:pt>
                <c:pt idx="91">
                  <c:v>232.37</c:v>
                </c:pt>
                <c:pt idx="92">
                  <c:v>235.37</c:v>
                </c:pt>
                <c:pt idx="93">
                  <c:v>237.07</c:v>
                </c:pt>
                <c:pt idx="94">
                  <c:v>239.24</c:v>
                </c:pt>
                <c:pt idx="95">
                  <c:v>243.51</c:v>
                </c:pt>
                <c:pt idx="96">
                  <c:v>244.09</c:v>
                </c:pt>
                <c:pt idx="97">
                  <c:v>248.47</c:v>
                </c:pt>
                <c:pt idx="98">
                  <c:v>248.74</c:v>
                </c:pt>
                <c:pt idx="99">
                  <c:v>250.07</c:v>
                </c:pt>
                <c:pt idx="100">
                  <c:v>249.43</c:v>
                </c:pt>
                <c:pt idx="101">
                  <c:v>247.97</c:v>
                </c:pt>
                <c:pt idx="102">
                  <c:v>247.64</c:v>
                </c:pt>
                <c:pt idx="103">
                  <c:v>247.79</c:v>
                </c:pt>
                <c:pt idx="104">
                  <c:v>249.7</c:v>
                </c:pt>
                <c:pt idx="105">
                  <c:v>245.94</c:v>
                </c:pt>
                <c:pt idx="106">
                  <c:v>241.1</c:v>
                </c:pt>
                <c:pt idx="107">
                  <c:v>245.07</c:v>
                </c:pt>
                <c:pt idx="108">
                  <c:v>254.27</c:v>
                </c:pt>
                <c:pt idx="109">
                  <c:v>251.16</c:v>
                </c:pt>
                <c:pt idx="110">
                  <c:v>247.94</c:v>
                </c:pt>
                <c:pt idx="111">
                  <c:v>252.3</c:v>
                </c:pt>
                <c:pt idx="112">
                  <c:v>255.85</c:v>
                </c:pt>
                <c:pt idx="113">
                  <c:v>257.48</c:v>
                </c:pt>
                <c:pt idx="114">
                  <c:v>257.95</c:v>
                </c:pt>
                <c:pt idx="115">
                  <c:v>262.13</c:v>
                </c:pt>
                <c:pt idx="116">
                  <c:v>265.32</c:v>
                </c:pt>
                <c:pt idx="117">
                  <c:v>268.16000000000003</c:v>
                </c:pt>
                <c:pt idx="118">
                  <c:v>270.43</c:v>
                </c:pt>
                <c:pt idx="119">
                  <c:v>274.62</c:v>
                </c:pt>
                <c:pt idx="120">
                  <c:v>269.52999999999997</c:v>
                </c:pt>
                <c:pt idx="121">
                  <c:v>274.61</c:v>
                </c:pt>
                <c:pt idx="122">
                  <c:v>275.88</c:v>
                </c:pt>
                <c:pt idx="123">
                  <c:v>276.14999999999998</c:v>
                </c:pt>
                <c:pt idx="124">
                  <c:v>278.93</c:v>
                </c:pt>
                <c:pt idx="125">
                  <c:v>281.69</c:v>
                </c:pt>
                <c:pt idx="126">
                  <c:v>286.02999999999997</c:v>
                </c:pt>
                <c:pt idx="127">
                  <c:v>290.23</c:v>
                </c:pt>
                <c:pt idx="128">
                  <c:v>294.8</c:v>
                </c:pt>
                <c:pt idx="129">
                  <c:v>296.39999999999998</c:v>
                </c:pt>
                <c:pt idx="130">
                  <c:v>299.04000000000002</c:v>
                </c:pt>
                <c:pt idx="131">
                  <c:v>296.85000000000002</c:v>
                </c:pt>
                <c:pt idx="132">
                  <c:v>293.06</c:v>
                </c:pt>
                <c:pt idx="133">
                  <c:v>294.27999999999997</c:v>
                </c:pt>
                <c:pt idx="134">
                  <c:v>294.81</c:v>
                </c:pt>
                <c:pt idx="135">
                  <c:v>295.02</c:v>
                </c:pt>
                <c:pt idx="136">
                  <c:v>299.14</c:v>
                </c:pt>
                <c:pt idx="137">
                  <c:v>303.11</c:v>
                </c:pt>
                <c:pt idx="138">
                  <c:v>302.83</c:v>
                </c:pt>
                <c:pt idx="139">
                  <c:v>306.75</c:v>
                </c:pt>
                <c:pt idx="140">
                  <c:v>310.23</c:v>
                </c:pt>
                <c:pt idx="141">
                  <c:v>309.77</c:v>
                </c:pt>
                <c:pt idx="142">
                  <c:v>310.5</c:v>
                </c:pt>
                <c:pt idx="143">
                  <c:v>310.37</c:v>
                </c:pt>
                <c:pt idx="144">
                  <c:v>313.58</c:v>
                </c:pt>
                <c:pt idx="145">
                  <c:v>316.83</c:v>
                </c:pt>
                <c:pt idx="146">
                  <c:v>316.83999999999997</c:v>
                </c:pt>
                <c:pt idx="147">
                  <c:v>316</c:v>
                </c:pt>
                <c:pt idx="148">
                  <c:v>319.42</c:v>
                </c:pt>
                <c:pt idx="149">
                  <c:v>321.18</c:v>
                </c:pt>
                <c:pt idx="150">
                  <c:v>321.52</c:v>
                </c:pt>
                <c:pt idx="151">
                  <c:v>325.29000000000002</c:v>
                </c:pt>
                <c:pt idx="152">
                  <c:v>326.08999999999997</c:v>
                </c:pt>
                <c:pt idx="153">
                  <c:v>327.48</c:v>
                </c:pt>
                <c:pt idx="154">
                  <c:v>327.60000000000002</c:v>
                </c:pt>
                <c:pt idx="155">
                  <c:v>328.8</c:v>
                </c:pt>
                <c:pt idx="156">
                  <c:v>328.62</c:v>
                </c:pt>
                <c:pt idx="157">
                  <c:v>326.37</c:v>
                </c:pt>
                <c:pt idx="158">
                  <c:v>328.2</c:v>
                </c:pt>
                <c:pt idx="159">
                  <c:v>328.93</c:v>
                </c:pt>
                <c:pt idx="160">
                  <c:v>330.99</c:v>
                </c:pt>
                <c:pt idx="161">
                  <c:v>325.75</c:v>
                </c:pt>
                <c:pt idx="162">
                  <c:v>321.02</c:v>
                </c:pt>
                <c:pt idx="163">
                  <c:v>321.57</c:v>
                </c:pt>
                <c:pt idx="164">
                  <c:v>319.63</c:v>
                </c:pt>
                <c:pt idx="165">
                  <c:v>323.57</c:v>
                </c:pt>
                <c:pt idx="166">
                  <c:v>326.02999999999997</c:v>
                </c:pt>
                <c:pt idx="167">
                  <c:v>325.55</c:v>
                </c:pt>
                <c:pt idx="168">
                  <c:v>323.23</c:v>
                </c:pt>
                <c:pt idx="169">
                  <c:v>327.35000000000002</c:v>
                </c:pt>
                <c:pt idx="170">
                  <c:v>329</c:v>
                </c:pt>
                <c:pt idx="171">
                  <c:v>327.68</c:v>
                </c:pt>
                <c:pt idx="172">
                  <c:v>330.23</c:v>
                </c:pt>
                <c:pt idx="173">
                  <c:v>334.15</c:v>
                </c:pt>
                <c:pt idx="174">
                  <c:v>334.48</c:v>
                </c:pt>
                <c:pt idx="175">
                  <c:v>332.97</c:v>
                </c:pt>
                <c:pt idx="176">
                  <c:v>335.97</c:v>
                </c:pt>
                <c:pt idx="177">
                  <c:v>334.43</c:v>
                </c:pt>
                <c:pt idx="178">
                  <c:v>337.45</c:v>
                </c:pt>
                <c:pt idx="179">
                  <c:v>339.77</c:v>
                </c:pt>
                <c:pt idx="180">
                  <c:v>339.31</c:v>
                </c:pt>
                <c:pt idx="181">
                  <c:v>344.24</c:v>
                </c:pt>
                <c:pt idx="182">
                  <c:v>341.93</c:v>
                </c:pt>
                <c:pt idx="183">
                  <c:v>344.05</c:v>
                </c:pt>
                <c:pt idx="184">
                  <c:v>343.98</c:v>
                </c:pt>
                <c:pt idx="185">
                  <c:v>343.87</c:v>
                </c:pt>
                <c:pt idx="186">
                  <c:v>341</c:v>
                </c:pt>
                <c:pt idx="187">
                  <c:v>342.82</c:v>
                </c:pt>
                <c:pt idx="188">
                  <c:v>342.74</c:v>
                </c:pt>
                <c:pt idx="189">
                  <c:v>345.36</c:v>
                </c:pt>
                <c:pt idx="190">
                  <c:v>345.17</c:v>
                </c:pt>
                <c:pt idx="191">
                  <c:v>344.41</c:v>
                </c:pt>
                <c:pt idx="192">
                  <c:v>343.56</c:v>
                </c:pt>
                <c:pt idx="193">
                  <c:v>348.65</c:v>
                </c:pt>
                <c:pt idx="194">
                  <c:v>350.34</c:v>
                </c:pt>
                <c:pt idx="195">
                  <c:v>352.46</c:v>
                </c:pt>
                <c:pt idx="196">
                  <c:v>353.25</c:v>
                </c:pt>
                <c:pt idx="197">
                  <c:v>353.16</c:v>
                </c:pt>
                <c:pt idx="198">
                  <c:v>357.94</c:v>
                </c:pt>
                <c:pt idx="199">
                  <c:v>359.4</c:v>
                </c:pt>
                <c:pt idx="200">
                  <c:v>358.62</c:v>
                </c:pt>
                <c:pt idx="201">
                  <c:v>359.54</c:v>
                </c:pt>
                <c:pt idx="202">
                  <c:v>357.64</c:v>
                </c:pt>
                <c:pt idx="203">
                  <c:v>350.2</c:v>
                </c:pt>
                <c:pt idx="204">
                  <c:v>350.22</c:v>
                </c:pt>
                <c:pt idx="205">
                  <c:v>351.04</c:v>
                </c:pt>
                <c:pt idx="206">
                  <c:v>352.84</c:v>
                </c:pt>
                <c:pt idx="207">
                  <c:v>352.91</c:v>
                </c:pt>
                <c:pt idx="208">
                  <c:v>355.61</c:v>
                </c:pt>
                <c:pt idx="209">
                  <c:v>357.93</c:v>
                </c:pt>
                <c:pt idx="210">
                  <c:v>356.64</c:v>
                </c:pt>
                <c:pt idx="211">
                  <c:v>358.45</c:v>
                </c:pt>
                <c:pt idx="212">
                  <c:v>361.03</c:v>
                </c:pt>
                <c:pt idx="213">
                  <c:v>359.69</c:v>
                </c:pt>
                <c:pt idx="214">
                  <c:v>359.59</c:v>
                </c:pt>
                <c:pt idx="215">
                  <c:v>358.62</c:v>
                </c:pt>
                <c:pt idx="216">
                  <c:v>359.31</c:v>
                </c:pt>
                <c:pt idx="217">
                  <c:v>355.23</c:v>
                </c:pt>
                <c:pt idx="218">
                  <c:v>353.21</c:v>
                </c:pt>
                <c:pt idx="219">
                  <c:v>354.95</c:v>
                </c:pt>
                <c:pt idx="220">
                  <c:v>352.71</c:v>
                </c:pt>
                <c:pt idx="221">
                  <c:v>355.26</c:v>
                </c:pt>
                <c:pt idx="222">
                  <c:v>355.02</c:v>
                </c:pt>
                <c:pt idx="223">
                  <c:v>354.9</c:v>
                </c:pt>
                <c:pt idx="224">
                  <c:v>357.54</c:v>
                </c:pt>
                <c:pt idx="225">
                  <c:v>355.46</c:v>
                </c:pt>
                <c:pt idx="226">
                  <c:v>354.45</c:v>
                </c:pt>
                <c:pt idx="227">
                  <c:v>356.89</c:v>
                </c:pt>
                <c:pt idx="228">
                  <c:v>362.54</c:v>
                </c:pt>
                <c:pt idx="229">
                  <c:v>366.3</c:v>
                </c:pt>
                <c:pt idx="230">
                  <c:v>366.29</c:v>
                </c:pt>
                <c:pt idx="231">
                  <c:v>371.94</c:v>
                </c:pt>
                <c:pt idx="232">
                  <c:v>372.31</c:v>
                </c:pt>
                <c:pt idx="233">
                  <c:v>377.63</c:v>
                </c:pt>
                <c:pt idx="234">
                  <c:v>381.51</c:v>
                </c:pt>
                <c:pt idx="235">
                  <c:v>382.41</c:v>
                </c:pt>
                <c:pt idx="236">
                  <c:v>388.59</c:v>
                </c:pt>
                <c:pt idx="237">
                  <c:v>387.13</c:v>
                </c:pt>
                <c:pt idx="238">
                  <c:v>388.83</c:v>
                </c:pt>
                <c:pt idx="239">
                  <c:v>388.43</c:v>
                </c:pt>
                <c:pt idx="240">
                  <c:v>389.07</c:v>
                </c:pt>
                <c:pt idx="241">
                  <c:v>394.12</c:v>
                </c:pt>
                <c:pt idx="242">
                  <c:v>400.52</c:v>
                </c:pt>
                <c:pt idx="243">
                  <c:v>399.55</c:v>
                </c:pt>
                <c:pt idx="244">
                  <c:v>406.92</c:v>
                </c:pt>
                <c:pt idx="245">
                  <c:v>411.44</c:v>
                </c:pt>
                <c:pt idx="246">
                  <c:v>414.24</c:v>
                </c:pt>
                <c:pt idx="247">
                  <c:v>417.96</c:v>
                </c:pt>
                <c:pt idx="248">
                  <c:v>417.43</c:v>
                </c:pt>
                <c:pt idx="249">
                  <c:v>417.49</c:v>
                </c:pt>
                <c:pt idx="250">
                  <c:v>416.04</c:v>
                </c:pt>
                <c:pt idx="251">
                  <c:v>418.63</c:v>
                </c:pt>
                <c:pt idx="252">
                  <c:v>419.88</c:v>
                </c:pt>
                <c:pt idx="253">
                  <c:v>418.59</c:v>
                </c:pt>
                <c:pt idx="254">
                  <c:v>411.87</c:v>
                </c:pt>
                <c:pt idx="255">
                  <c:v>407.56</c:v>
                </c:pt>
                <c:pt idx="256">
                  <c:v>410.67</c:v>
                </c:pt>
                <c:pt idx="257">
                  <c:v>411.84</c:v>
                </c:pt>
                <c:pt idx="258">
                  <c:v>412.12</c:v>
                </c:pt>
                <c:pt idx="259">
                  <c:v>416.09</c:v>
                </c:pt>
                <c:pt idx="260">
                  <c:v>415.23</c:v>
                </c:pt>
                <c:pt idx="261">
                  <c:v>412.59</c:v>
                </c:pt>
                <c:pt idx="262">
                  <c:v>410.64</c:v>
                </c:pt>
                <c:pt idx="263">
                  <c:v>410.7</c:v>
                </c:pt>
                <c:pt idx="264">
                  <c:v>410.26</c:v>
                </c:pt>
                <c:pt idx="265">
                  <c:v>403.68</c:v>
                </c:pt>
                <c:pt idx="266">
                  <c:v>400.66</c:v>
                </c:pt>
                <c:pt idx="267">
                  <c:v>388.87</c:v>
                </c:pt>
                <c:pt idx="268">
                  <c:v>377.49</c:v>
                </c:pt>
                <c:pt idx="269">
                  <c:v>381.22</c:v>
                </c:pt>
                <c:pt idx="270">
                  <c:v>376.23</c:v>
                </c:pt>
                <c:pt idx="271">
                  <c:v>385.39</c:v>
                </c:pt>
                <c:pt idx="272">
                  <c:v>373.78</c:v>
                </c:pt>
                <c:pt idx="273">
                  <c:v>358.62</c:v>
                </c:pt>
                <c:pt idx="274">
                  <c:v>356.05</c:v>
                </c:pt>
                <c:pt idx="275">
                  <c:v>367.74</c:v>
                </c:pt>
                <c:pt idx="276">
                  <c:v>366.03</c:v>
                </c:pt>
                <c:pt idx="277">
                  <c:v>376.19</c:v>
                </c:pt>
                <c:pt idx="278">
                  <c:v>366.71</c:v>
                </c:pt>
                <c:pt idx="279">
                  <c:v>376.22</c:v>
                </c:pt>
                <c:pt idx="280">
                  <c:v>378.48</c:v>
                </c:pt>
                <c:pt idx="281">
                  <c:v>375.08</c:v>
                </c:pt>
                <c:pt idx="282">
                  <c:v>372.2</c:v>
                </c:pt>
                <c:pt idx="283">
                  <c:v>372.61</c:v>
                </c:pt>
                <c:pt idx="284">
                  <c:v>371.26</c:v>
                </c:pt>
                <c:pt idx="285">
                  <c:v>363.66</c:v>
                </c:pt>
                <c:pt idx="286">
                  <c:v>359.59</c:v>
                </c:pt>
                <c:pt idx="287">
                  <c:v>374.06</c:v>
                </c:pt>
                <c:pt idx="288">
                  <c:v>386.14</c:v>
                </c:pt>
                <c:pt idx="289">
                  <c:v>386.32</c:v>
                </c:pt>
                <c:pt idx="290">
                  <c:v>380.74</c:v>
                </c:pt>
                <c:pt idx="291">
                  <c:v>384.18</c:v>
                </c:pt>
                <c:pt idx="292">
                  <c:v>375.35</c:v>
                </c:pt>
                <c:pt idx="293">
                  <c:v>381.36</c:v>
                </c:pt>
                <c:pt idx="294">
                  <c:v>385.12</c:v>
                </c:pt>
                <c:pt idx="295">
                  <c:v>394.53</c:v>
                </c:pt>
                <c:pt idx="296">
                  <c:v>399.81</c:v>
                </c:pt>
                <c:pt idx="297">
                  <c:v>404.76</c:v>
                </c:pt>
                <c:pt idx="298">
                  <c:v>394.36</c:v>
                </c:pt>
                <c:pt idx="299">
                  <c:v>398.38</c:v>
                </c:pt>
                <c:pt idx="300">
                  <c:v>393.24</c:v>
                </c:pt>
                <c:pt idx="301">
                  <c:v>395.89</c:v>
                </c:pt>
                <c:pt idx="302">
                  <c:v>403.84</c:v>
                </c:pt>
                <c:pt idx="303">
                  <c:v>405.33</c:v>
                </c:pt>
                <c:pt idx="304">
                  <c:v>409.14</c:v>
                </c:pt>
                <c:pt idx="305">
                  <c:v>406.99</c:v>
                </c:pt>
                <c:pt idx="306">
                  <c:v>412.77</c:v>
                </c:pt>
              </c:numCache>
            </c:numRef>
          </c:val>
          <c:smooth val="0"/>
          <c:extLst>
            <c:ext xmlns:c16="http://schemas.microsoft.com/office/drawing/2014/chart" uri="{C3380CC4-5D6E-409C-BE32-E72D297353CC}">
              <c16:uniqueId val="{00000001-3F43-4696-BB3E-7C8CEBD3AE0D}"/>
            </c:ext>
          </c:extLst>
        </c:ser>
        <c:ser>
          <c:idx val="2"/>
          <c:order val="2"/>
          <c:tx>
            <c:strRef>
              <c:f>level!$I$5</c:f>
              <c:strCache>
                <c:ptCount val="1"/>
                <c:pt idx="0">
                  <c:v>US, IG 7-10Y</c:v>
                </c:pt>
              </c:strCache>
            </c:strRef>
          </c:tx>
          <c:spPr>
            <a:ln w="19050" cap="rnd">
              <a:solidFill>
                <a:schemeClr val="accent3"/>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level!$I$6:$I$6379</c:f>
              <c:numCache>
                <c:formatCode>0.0</c:formatCode>
                <c:ptCount val="6374"/>
                <c:pt idx="0">
                  <c:v>152.12</c:v>
                </c:pt>
                <c:pt idx="1">
                  <c:v>150.80000000000001</c:v>
                </c:pt>
                <c:pt idx="2">
                  <c:v>152.54</c:v>
                </c:pt>
                <c:pt idx="3">
                  <c:v>154.63</c:v>
                </c:pt>
                <c:pt idx="4">
                  <c:v>154.33000000000001</c:v>
                </c:pt>
                <c:pt idx="5">
                  <c:v>154.16</c:v>
                </c:pt>
                <c:pt idx="6">
                  <c:v>157.86000000000001</c:v>
                </c:pt>
                <c:pt idx="7">
                  <c:v>158.94999999999999</c:v>
                </c:pt>
                <c:pt idx="8">
                  <c:v>161.54</c:v>
                </c:pt>
                <c:pt idx="9">
                  <c:v>163.12</c:v>
                </c:pt>
                <c:pt idx="10">
                  <c:v>164.28</c:v>
                </c:pt>
                <c:pt idx="11">
                  <c:v>167.05</c:v>
                </c:pt>
                <c:pt idx="12">
                  <c:v>170.57</c:v>
                </c:pt>
                <c:pt idx="13">
                  <c:v>173.56</c:v>
                </c:pt>
                <c:pt idx="14">
                  <c:v>175.08</c:v>
                </c:pt>
                <c:pt idx="15">
                  <c:v>176.01</c:v>
                </c:pt>
                <c:pt idx="16">
                  <c:v>175.11</c:v>
                </c:pt>
                <c:pt idx="17">
                  <c:v>176.11</c:v>
                </c:pt>
                <c:pt idx="18">
                  <c:v>176.56</c:v>
                </c:pt>
                <c:pt idx="19">
                  <c:v>180.87</c:v>
                </c:pt>
                <c:pt idx="20">
                  <c:v>183.02</c:v>
                </c:pt>
                <c:pt idx="21">
                  <c:v>185.59</c:v>
                </c:pt>
                <c:pt idx="22">
                  <c:v>189.36</c:v>
                </c:pt>
                <c:pt idx="23">
                  <c:v>186.07</c:v>
                </c:pt>
                <c:pt idx="24">
                  <c:v>184.57</c:v>
                </c:pt>
                <c:pt idx="25">
                  <c:v>186.43</c:v>
                </c:pt>
                <c:pt idx="26">
                  <c:v>188.85</c:v>
                </c:pt>
                <c:pt idx="27">
                  <c:v>185.14</c:v>
                </c:pt>
                <c:pt idx="28">
                  <c:v>189.15</c:v>
                </c:pt>
                <c:pt idx="29">
                  <c:v>191.11</c:v>
                </c:pt>
                <c:pt idx="30">
                  <c:v>192.88</c:v>
                </c:pt>
                <c:pt idx="31">
                  <c:v>195.36</c:v>
                </c:pt>
                <c:pt idx="32">
                  <c:v>199.59</c:v>
                </c:pt>
                <c:pt idx="33">
                  <c:v>204.31</c:v>
                </c:pt>
                <c:pt idx="34">
                  <c:v>201.88</c:v>
                </c:pt>
                <c:pt idx="35">
                  <c:v>201.89</c:v>
                </c:pt>
                <c:pt idx="36">
                  <c:v>207.8</c:v>
                </c:pt>
                <c:pt idx="37">
                  <c:v>207.62</c:v>
                </c:pt>
                <c:pt idx="38">
                  <c:v>212.28</c:v>
                </c:pt>
                <c:pt idx="39">
                  <c:v>212.16</c:v>
                </c:pt>
                <c:pt idx="40">
                  <c:v>214.93</c:v>
                </c:pt>
                <c:pt idx="41">
                  <c:v>221.9</c:v>
                </c:pt>
                <c:pt idx="42">
                  <c:v>220.87</c:v>
                </c:pt>
                <c:pt idx="43">
                  <c:v>208.28</c:v>
                </c:pt>
                <c:pt idx="44">
                  <c:v>210.13</c:v>
                </c:pt>
                <c:pt idx="45">
                  <c:v>217.06</c:v>
                </c:pt>
                <c:pt idx="46">
                  <c:v>214.49</c:v>
                </c:pt>
                <c:pt idx="47">
                  <c:v>215.17</c:v>
                </c:pt>
                <c:pt idx="48">
                  <c:v>217.57</c:v>
                </c:pt>
                <c:pt idx="49">
                  <c:v>219.9</c:v>
                </c:pt>
                <c:pt idx="50">
                  <c:v>222.66</c:v>
                </c:pt>
                <c:pt idx="51">
                  <c:v>224.73</c:v>
                </c:pt>
                <c:pt idx="52">
                  <c:v>217.36</c:v>
                </c:pt>
                <c:pt idx="53">
                  <c:v>216.31</c:v>
                </c:pt>
                <c:pt idx="54">
                  <c:v>218.25</c:v>
                </c:pt>
                <c:pt idx="55">
                  <c:v>220.92</c:v>
                </c:pt>
                <c:pt idx="56">
                  <c:v>225.72</c:v>
                </c:pt>
                <c:pt idx="57">
                  <c:v>226.43</c:v>
                </c:pt>
                <c:pt idx="58">
                  <c:v>228.82</c:v>
                </c:pt>
                <c:pt idx="59">
                  <c:v>226.95</c:v>
                </c:pt>
                <c:pt idx="60">
                  <c:v>229.48</c:v>
                </c:pt>
                <c:pt idx="61">
                  <c:v>231.36</c:v>
                </c:pt>
                <c:pt idx="62">
                  <c:v>229.3</c:v>
                </c:pt>
                <c:pt idx="63">
                  <c:v>227.97</c:v>
                </c:pt>
                <c:pt idx="64">
                  <c:v>231.78</c:v>
                </c:pt>
                <c:pt idx="65">
                  <c:v>234.77</c:v>
                </c:pt>
                <c:pt idx="66">
                  <c:v>236.31</c:v>
                </c:pt>
                <c:pt idx="67">
                  <c:v>232.99</c:v>
                </c:pt>
                <c:pt idx="68">
                  <c:v>236.68</c:v>
                </c:pt>
                <c:pt idx="69">
                  <c:v>233.38</c:v>
                </c:pt>
                <c:pt idx="70">
                  <c:v>230.75</c:v>
                </c:pt>
                <c:pt idx="71">
                  <c:v>231.79</c:v>
                </c:pt>
                <c:pt idx="72">
                  <c:v>234.41</c:v>
                </c:pt>
                <c:pt idx="73">
                  <c:v>234.53</c:v>
                </c:pt>
                <c:pt idx="74">
                  <c:v>235.56</c:v>
                </c:pt>
                <c:pt idx="75">
                  <c:v>232.55</c:v>
                </c:pt>
                <c:pt idx="76">
                  <c:v>231.92</c:v>
                </c:pt>
                <c:pt idx="77">
                  <c:v>231.41</c:v>
                </c:pt>
                <c:pt idx="78">
                  <c:v>231.8</c:v>
                </c:pt>
                <c:pt idx="79">
                  <c:v>235.46</c:v>
                </c:pt>
                <c:pt idx="80">
                  <c:v>239.71</c:v>
                </c:pt>
                <c:pt idx="81">
                  <c:v>241.82</c:v>
                </c:pt>
                <c:pt idx="82">
                  <c:v>243.69</c:v>
                </c:pt>
                <c:pt idx="83">
                  <c:v>247.17</c:v>
                </c:pt>
                <c:pt idx="84">
                  <c:v>244.81</c:v>
                </c:pt>
                <c:pt idx="85">
                  <c:v>244.4</c:v>
                </c:pt>
                <c:pt idx="86">
                  <c:v>248.53</c:v>
                </c:pt>
                <c:pt idx="87">
                  <c:v>248.22</c:v>
                </c:pt>
                <c:pt idx="88">
                  <c:v>249.55</c:v>
                </c:pt>
                <c:pt idx="89">
                  <c:v>246.67</c:v>
                </c:pt>
                <c:pt idx="90">
                  <c:v>244.87</c:v>
                </c:pt>
                <c:pt idx="91">
                  <c:v>246.64</c:v>
                </c:pt>
                <c:pt idx="92">
                  <c:v>250.35</c:v>
                </c:pt>
                <c:pt idx="93">
                  <c:v>252.28</c:v>
                </c:pt>
                <c:pt idx="94">
                  <c:v>254.79</c:v>
                </c:pt>
                <c:pt idx="95">
                  <c:v>260.04000000000002</c:v>
                </c:pt>
                <c:pt idx="96">
                  <c:v>260.79000000000002</c:v>
                </c:pt>
                <c:pt idx="97">
                  <c:v>265.36</c:v>
                </c:pt>
                <c:pt idx="98">
                  <c:v>263.68</c:v>
                </c:pt>
                <c:pt idx="99">
                  <c:v>265.8</c:v>
                </c:pt>
                <c:pt idx="100">
                  <c:v>265.44</c:v>
                </c:pt>
                <c:pt idx="101">
                  <c:v>262.89999999999998</c:v>
                </c:pt>
                <c:pt idx="102">
                  <c:v>261.67</c:v>
                </c:pt>
                <c:pt idx="103">
                  <c:v>261.08999999999997</c:v>
                </c:pt>
                <c:pt idx="104">
                  <c:v>263.87</c:v>
                </c:pt>
                <c:pt idx="105">
                  <c:v>261.36</c:v>
                </c:pt>
                <c:pt idx="106">
                  <c:v>252.41</c:v>
                </c:pt>
                <c:pt idx="107">
                  <c:v>261.56</c:v>
                </c:pt>
                <c:pt idx="108">
                  <c:v>280.81</c:v>
                </c:pt>
                <c:pt idx="109">
                  <c:v>273.64999999999998</c:v>
                </c:pt>
                <c:pt idx="110">
                  <c:v>268.43</c:v>
                </c:pt>
                <c:pt idx="111">
                  <c:v>274.02</c:v>
                </c:pt>
                <c:pt idx="112">
                  <c:v>277.08999999999997</c:v>
                </c:pt>
                <c:pt idx="113">
                  <c:v>280.45999999999998</c:v>
                </c:pt>
                <c:pt idx="114">
                  <c:v>282.67</c:v>
                </c:pt>
                <c:pt idx="115">
                  <c:v>289.45999999999998</c:v>
                </c:pt>
                <c:pt idx="116">
                  <c:v>293.02999999999997</c:v>
                </c:pt>
                <c:pt idx="117">
                  <c:v>297.08999999999997</c:v>
                </c:pt>
                <c:pt idx="118">
                  <c:v>299</c:v>
                </c:pt>
                <c:pt idx="119">
                  <c:v>304.08999999999997</c:v>
                </c:pt>
                <c:pt idx="120">
                  <c:v>297.14999999999998</c:v>
                </c:pt>
                <c:pt idx="121">
                  <c:v>302.92</c:v>
                </c:pt>
                <c:pt idx="122">
                  <c:v>304.79000000000002</c:v>
                </c:pt>
                <c:pt idx="123">
                  <c:v>304.02999999999997</c:v>
                </c:pt>
                <c:pt idx="124">
                  <c:v>308.37</c:v>
                </c:pt>
                <c:pt idx="125">
                  <c:v>312.18</c:v>
                </c:pt>
                <c:pt idx="126">
                  <c:v>319.56</c:v>
                </c:pt>
                <c:pt idx="127">
                  <c:v>325.06</c:v>
                </c:pt>
                <c:pt idx="128">
                  <c:v>333.44</c:v>
                </c:pt>
                <c:pt idx="129">
                  <c:v>335.51</c:v>
                </c:pt>
                <c:pt idx="130">
                  <c:v>336.82</c:v>
                </c:pt>
                <c:pt idx="131">
                  <c:v>333.15</c:v>
                </c:pt>
                <c:pt idx="132">
                  <c:v>326.58</c:v>
                </c:pt>
                <c:pt idx="133">
                  <c:v>326.75</c:v>
                </c:pt>
                <c:pt idx="134">
                  <c:v>327.5</c:v>
                </c:pt>
                <c:pt idx="135">
                  <c:v>327.96</c:v>
                </c:pt>
                <c:pt idx="136">
                  <c:v>333.16</c:v>
                </c:pt>
                <c:pt idx="137">
                  <c:v>338.75</c:v>
                </c:pt>
                <c:pt idx="138">
                  <c:v>338.09</c:v>
                </c:pt>
                <c:pt idx="139">
                  <c:v>344.84</c:v>
                </c:pt>
                <c:pt idx="140">
                  <c:v>352.12</c:v>
                </c:pt>
                <c:pt idx="141">
                  <c:v>354.6</c:v>
                </c:pt>
                <c:pt idx="142">
                  <c:v>354.83</c:v>
                </c:pt>
                <c:pt idx="143">
                  <c:v>354.44</c:v>
                </c:pt>
                <c:pt idx="144">
                  <c:v>360.05</c:v>
                </c:pt>
                <c:pt idx="145">
                  <c:v>365.09</c:v>
                </c:pt>
                <c:pt idx="146">
                  <c:v>364.98</c:v>
                </c:pt>
                <c:pt idx="147">
                  <c:v>361.69</c:v>
                </c:pt>
                <c:pt idx="148">
                  <c:v>367.88</c:v>
                </c:pt>
                <c:pt idx="149">
                  <c:v>373.36</c:v>
                </c:pt>
                <c:pt idx="150">
                  <c:v>373.95</c:v>
                </c:pt>
                <c:pt idx="151">
                  <c:v>380.99</c:v>
                </c:pt>
                <c:pt idx="152">
                  <c:v>381.39</c:v>
                </c:pt>
                <c:pt idx="153">
                  <c:v>383.65</c:v>
                </c:pt>
                <c:pt idx="154">
                  <c:v>385.66</c:v>
                </c:pt>
                <c:pt idx="155">
                  <c:v>387.85</c:v>
                </c:pt>
                <c:pt idx="156">
                  <c:v>386.4</c:v>
                </c:pt>
                <c:pt idx="157">
                  <c:v>381.35</c:v>
                </c:pt>
                <c:pt idx="158">
                  <c:v>384.08</c:v>
                </c:pt>
                <c:pt idx="159">
                  <c:v>384.91</c:v>
                </c:pt>
                <c:pt idx="160">
                  <c:v>390.83</c:v>
                </c:pt>
                <c:pt idx="161">
                  <c:v>378.54</c:v>
                </c:pt>
                <c:pt idx="162">
                  <c:v>370.13</c:v>
                </c:pt>
                <c:pt idx="163">
                  <c:v>370.12</c:v>
                </c:pt>
                <c:pt idx="164">
                  <c:v>367.83</c:v>
                </c:pt>
                <c:pt idx="165">
                  <c:v>373.44</c:v>
                </c:pt>
                <c:pt idx="166">
                  <c:v>377.32</c:v>
                </c:pt>
                <c:pt idx="167">
                  <c:v>374.52</c:v>
                </c:pt>
                <c:pt idx="168">
                  <c:v>371.46</c:v>
                </c:pt>
                <c:pt idx="169">
                  <c:v>378.78</c:v>
                </c:pt>
                <c:pt idx="170">
                  <c:v>380.85</c:v>
                </c:pt>
                <c:pt idx="171">
                  <c:v>379.59</c:v>
                </c:pt>
                <c:pt idx="172">
                  <c:v>383.78</c:v>
                </c:pt>
                <c:pt idx="173">
                  <c:v>389.69</c:v>
                </c:pt>
                <c:pt idx="174">
                  <c:v>390.3</c:v>
                </c:pt>
                <c:pt idx="175">
                  <c:v>388.34</c:v>
                </c:pt>
                <c:pt idx="176">
                  <c:v>393.71</c:v>
                </c:pt>
                <c:pt idx="177">
                  <c:v>390.95</c:v>
                </c:pt>
                <c:pt idx="178">
                  <c:v>395.92</c:v>
                </c:pt>
                <c:pt idx="179">
                  <c:v>399.56</c:v>
                </c:pt>
                <c:pt idx="180">
                  <c:v>399.98</c:v>
                </c:pt>
                <c:pt idx="181">
                  <c:v>409.61</c:v>
                </c:pt>
                <c:pt idx="182">
                  <c:v>404.72</c:v>
                </c:pt>
                <c:pt idx="183">
                  <c:v>406.67</c:v>
                </c:pt>
                <c:pt idx="184">
                  <c:v>405.53</c:v>
                </c:pt>
                <c:pt idx="185">
                  <c:v>404.96</c:v>
                </c:pt>
                <c:pt idx="186">
                  <c:v>399.29</c:v>
                </c:pt>
                <c:pt idx="187">
                  <c:v>402.72</c:v>
                </c:pt>
                <c:pt idx="188">
                  <c:v>402.6</c:v>
                </c:pt>
                <c:pt idx="189">
                  <c:v>406.38</c:v>
                </c:pt>
                <c:pt idx="190">
                  <c:v>406.56</c:v>
                </c:pt>
                <c:pt idx="191">
                  <c:v>405.61</c:v>
                </c:pt>
                <c:pt idx="192">
                  <c:v>404.34</c:v>
                </c:pt>
                <c:pt idx="193">
                  <c:v>411.27</c:v>
                </c:pt>
                <c:pt idx="194">
                  <c:v>415.28</c:v>
                </c:pt>
                <c:pt idx="195">
                  <c:v>419.34</c:v>
                </c:pt>
                <c:pt idx="196">
                  <c:v>421.37</c:v>
                </c:pt>
                <c:pt idx="197">
                  <c:v>421.53</c:v>
                </c:pt>
                <c:pt idx="198">
                  <c:v>430.76</c:v>
                </c:pt>
                <c:pt idx="199">
                  <c:v>434.2</c:v>
                </c:pt>
                <c:pt idx="200">
                  <c:v>432.93</c:v>
                </c:pt>
                <c:pt idx="201">
                  <c:v>432.6</c:v>
                </c:pt>
                <c:pt idx="202">
                  <c:v>427.88</c:v>
                </c:pt>
                <c:pt idx="203">
                  <c:v>413.74</c:v>
                </c:pt>
                <c:pt idx="204">
                  <c:v>413.93</c:v>
                </c:pt>
                <c:pt idx="205">
                  <c:v>414.1</c:v>
                </c:pt>
                <c:pt idx="206">
                  <c:v>417.21</c:v>
                </c:pt>
                <c:pt idx="207">
                  <c:v>417.25</c:v>
                </c:pt>
                <c:pt idx="208">
                  <c:v>421.07</c:v>
                </c:pt>
                <c:pt idx="209">
                  <c:v>424.59</c:v>
                </c:pt>
                <c:pt idx="210">
                  <c:v>423.01</c:v>
                </c:pt>
                <c:pt idx="211">
                  <c:v>425.49</c:v>
                </c:pt>
                <c:pt idx="212">
                  <c:v>429.89</c:v>
                </c:pt>
                <c:pt idx="213">
                  <c:v>427.18</c:v>
                </c:pt>
                <c:pt idx="214">
                  <c:v>427.42</c:v>
                </c:pt>
                <c:pt idx="215">
                  <c:v>426.67</c:v>
                </c:pt>
                <c:pt idx="216">
                  <c:v>428.48</c:v>
                </c:pt>
                <c:pt idx="217">
                  <c:v>421.79</c:v>
                </c:pt>
                <c:pt idx="218">
                  <c:v>417.88</c:v>
                </c:pt>
                <c:pt idx="219">
                  <c:v>420.76</c:v>
                </c:pt>
                <c:pt idx="220">
                  <c:v>417.48</c:v>
                </c:pt>
                <c:pt idx="221">
                  <c:v>420.83</c:v>
                </c:pt>
                <c:pt idx="222">
                  <c:v>420.75</c:v>
                </c:pt>
                <c:pt idx="223">
                  <c:v>420.57</c:v>
                </c:pt>
                <c:pt idx="224">
                  <c:v>423.56</c:v>
                </c:pt>
                <c:pt idx="225">
                  <c:v>420.37</c:v>
                </c:pt>
                <c:pt idx="226">
                  <c:v>417.11</c:v>
                </c:pt>
                <c:pt idx="227">
                  <c:v>420.54</c:v>
                </c:pt>
                <c:pt idx="228">
                  <c:v>429.17</c:v>
                </c:pt>
                <c:pt idx="229">
                  <c:v>434.07</c:v>
                </c:pt>
                <c:pt idx="230">
                  <c:v>433.71</c:v>
                </c:pt>
                <c:pt idx="231">
                  <c:v>442.41</c:v>
                </c:pt>
                <c:pt idx="232">
                  <c:v>442.18</c:v>
                </c:pt>
                <c:pt idx="233">
                  <c:v>450.58</c:v>
                </c:pt>
                <c:pt idx="234">
                  <c:v>458.52</c:v>
                </c:pt>
                <c:pt idx="235">
                  <c:v>459.69</c:v>
                </c:pt>
                <c:pt idx="236">
                  <c:v>475.53</c:v>
                </c:pt>
                <c:pt idx="237">
                  <c:v>471.23</c:v>
                </c:pt>
                <c:pt idx="238">
                  <c:v>473.36</c:v>
                </c:pt>
                <c:pt idx="239">
                  <c:v>471.79</c:v>
                </c:pt>
                <c:pt idx="240">
                  <c:v>471.1</c:v>
                </c:pt>
                <c:pt idx="241">
                  <c:v>484.35</c:v>
                </c:pt>
                <c:pt idx="242">
                  <c:v>495.08</c:v>
                </c:pt>
                <c:pt idx="243">
                  <c:v>481.16</c:v>
                </c:pt>
                <c:pt idx="244">
                  <c:v>495.2</c:v>
                </c:pt>
                <c:pt idx="245">
                  <c:v>501.45</c:v>
                </c:pt>
                <c:pt idx="246">
                  <c:v>508.59</c:v>
                </c:pt>
                <c:pt idx="247">
                  <c:v>518.13</c:v>
                </c:pt>
                <c:pt idx="248">
                  <c:v>515.09</c:v>
                </c:pt>
                <c:pt idx="249">
                  <c:v>515.22</c:v>
                </c:pt>
                <c:pt idx="250">
                  <c:v>511.53</c:v>
                </c:pt>
                <c:pt idx="251">
                  <c:v>518.23</c:v>
                </c:pt>
                <c:pt idx="252">
                  <c:v>519.64</c:v>
                </c:pt>
                <c:pt idx="253">
                  <c:v>514.34</c:v>
                </c:pt>
                <c:pt idx="254">
                  <c:v>503.99</c:v>
                </c:pt>
                <c:pt idx="255">
                  <c:v>494.51</c:v>
                </c:pt>
                <c:pt idx="256">
                  <c:v>500.39</c:v>
                </c:pt>
                <c:pt idx="257">
                  <c:v>503.25</c:v>
                </c:pt>
                <c:pt idx="258">
                  <c:v>506.92</c:v>
                </c:pt>
                <c:pt idx="259">
                  <c:v>514.13</c:v>
                </c:pt>
                <c:pt idx="260">
                  <c:v>512.01</c:v>
                </c:pt>
                <c:pt idx="261">
                  <c:v>506.09</c:v>
                </c:pt>
                <c:pt idx="262">
                  <c:v>504.79</c:v>
                </c:pt>
                <c:pt idx="263">
                  <c:v>506.52</c:v>
                </c:pt>
                <c:pt idx="264">
                  <c:v>506.12</c:v>
                </c:pt>
                <c:pt idx="265">
                  <c:v>494.39</c:v>
                </c:pt>
                <c:pt idx="266">
                  <c:v>488.58</c:v>
                </c:pt>
                <c:pt idx="267">
                  <c:v>472.66</c:v>
                </c:pt>
                <c:pt idx="268">
                  <c:v>451.26</c:v>
                </c:pt>
                <c:pt idx="269">
                  <c:v>455.56</c:v>
                </c:pt>
                <c:pt idx="270">
                  <c:v>447.08</c:v>
                </c:pt>
                <c:pt idx="271">
                  <c:v>463.15</c:v>
                </c:pt>
                <c:pt idx="272">
                  <c:v>445.75</c:v>
                </c:pt>
                <c:pt idx="273">
                  <c:v>421.98</c:v>
                </c:pt>
                <c:pt idx="274">
                  <c:v>415.45</c:v>
                </c:pt>
                <c:pt idx="275">
                  <c:v>433.53</c:v>
                </c:pt>
                <c:pt idx="276">
                  <c:v>431.11</c:v>
                </c:pt>
                <c:pt idx="277">
                  <c:v>446.66</c:v>
                </c:pt>
                <c:pt idx="278">
                  <c:v>433.28</c:v>
                </c:pt>
                <c:pt idx="279">
                  <c:v>443.6</c:v>
                </c:pt>
                <c:pt idx="280">
                  <c:v>446.86</c:v>
                </c:pt>
                <c:pt idx="281">
                  <c:v>442.34</c:v>
                </c:pt>
                <c:pt idx="282">
                  <c:v>440.16</c:v>
                </c:pt>
                <c:pt idx="283">
                  <c:v>439.62</c:v>
                </c:pt>
                <c:pt idx="284">
                  <c:v>435.73</c:v>
                </c:pt>
                <c:pt idx="285">
                  <c:v>421.33</c:v>
                </c:pt>
                <c:pt idx="286">
                  <c:v>412.54</c:v>
                </c:pt>
                <c:pt idx="287">
                  <c:v>434.45</c:v>
                </c:pt>
                <c:pt idx="288">
                  <c:v>454.27</c:v>
                </c:pt>
                <c:pt idx="289">
                  <c:v>451.71</c:v>
                </c:pt>
                <c:pt idx="290">
                  <c:v>443.21</c:v>
                </c:pt>
                <c:pt idx="291">
                  <c:v>448.16</c:v>
                </c:pt>
                <c:pt idx="292">
                  <c:v>433.16</c:v>
                </c:pt>
                <c:pt idx="293">
                  <c:v>442.11</c:v>
                </c:pt>
                <c:pt idx="294">
                  <c:v>447.51</c:v>
                </c:pt>
                <c:pt idx="295">
                  <c:v>460.33</c:v>
                </c:pt>
                <c:pt idx="296">
                  <c:v>468.32</c:v>
                </c:pt>
                <c:pt idx="297">
                  <c:v>474.8</c:v>
                </c:pt>
                <c:pt idx="298">
                  <c:v>459.26</c:v>
                </c:pt>
                <c:pt idx="299">
                  <c:v>465.48</c:v>
                </c:pt>
                <c:pt idx="300">
                  <c:v>455.58</c:v>
                </c:pt>
                <c:pt idx="301">
                  <c:v>458.02</c:v>
                </c:pt>
                <c:pt idx="302">
                  <c:v>470.05</c:v>
                </c:pt>
                <c:pt idx="303">
                  <c:v>469.84</c:v>
                </c:pt>
                <c:pt idx="304">
                  <c:v>471.67</c:v>
                </c:pt>
                <c:pt idx="305">
                  <c:v>467.56</c:v>
                </c:pt>
                <c:pt idx="306">
                  <c:v>476.31</c:v>
                </c:pt>
              </c:numCache>
            </c:numRef>
          </c:val>
          <c:smooth val="0"/>
          <c:extLst>
            <c:ext xmlns:c16="http://schemas.microsoft.com/office/drawing/2014/chart" uri="{C3380CC4-5D6E-409C-BE32-E72D297353CC}">
              <c16:uniqueId val="{00000002-3F43-4696-BB3E-7C8CEBD3AE0D}"/>
            </c:ext>
          </c:extLst>
        </c:ser>
        <c:ser>
          <c:idx val="3"/>
          <c:order val="3"/>
          <c:tx>
            <c:strRef>
              <c:f>level!$J$5</c:f>
              <c:strCache>
                <c:ptCount val="1"/>
                <c:pt idx="0">
                  <c:v>US, IG 10Y+</c:v>
                </c:pt>
              </c:strCache>
            </c:strRef>
          </c:tx>
          <c:spPr>
            <a:ln w="19050" cap="rnd">
              <a:solidFill>
                <a:srgbClr val="EE0000"/>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level!$J$6:$J$6379</c:f>
              <c:numCache>
                <c:formatCode>0.0</c:formatCode>
                <c:ptCount val="6374"/>
                <c:pt idx="0">
                  <c:v>161.02000000000001</c:v>
                </c:pt>
                <c:pt idx="1">
                  <c:v>161.97999999999999</c:v>
                </c:pt>
                <c:pt idx="2">
                  <c:v>165.56</c:v>
                </c:pt>
                <c:pt idx="3">
                  <c:v>169.48</c:v>
                </c:pt>
                <c:pt idx="4">
                  <c:v>167.64</c:v>
                </c:pt>
                <c:pt idx="5">
                  <c:v>166.61</c:v>
                </c:pt>
                <c:pt idx="6">
                  <c:v>171.07</c:v>
                </c:pt>
                <c:pt idx="7">
                  <c:v>174.1</c:v>
                </c:pt>
                <c:pt idx="8">
                  <c:v>177.51</c:v>
                </c:pt>
                <c:pt idx="9">
                  <c:v>175.95</c:v>
                </c:pt>
                <c:pt idx="10">
                  <c:v>177.78</c:v>
                </c:pt>
                <c:pt idx="11">
                  <c:v>182.33</c:v>
                </c:pt>
                <c:pt idx="12">
                  <c:v>186.51</c:v>
                </c:pt>
                <c:pt idx="13">
                  <c:v>189.8</c:v>
                </c:pt>
                <c:pt idx="14">
                  <c:v>192.15</c:v>
                </c:pt>
                <c:pt idx="15">
                  <c:v>191.59</c:v>
                </c:pt>
                <c:pt idx="16">
                  <c:v>187.83</c:v>
                </c:pt>
                <c:pt idx="17">
                  <c:v>188.97</c:v>
                </c:pt>
                <c:pt idx="18">
                  <c:v>190.39</c:v>
                </c:pt>
                <c:pt idx="19">
                  <c:v>197.17</c:v>
                </c:pt>
                <c:pt idx="20">
                  <c:v>201.16</c:v>
                </c:pt>
                <c:pt idx="21">
                  <c:v>200.25</c:v>
                </c:pt>
                <c:pt idx="22">
                  <c:v>210.07</c:v>
                </c:pt>
                <c:pt idx="23">
                  <c:v>203.01</c:v>
                </c:pt>
                <c:pt idx="24">
                  <c:v>200.07</c:v>
                </c:pt>
                <c:pt idx="25">
                  <c:v>202.75</c:v>
                </c:pt>
                <c:pt idx="26">
                  <c:v>204.86</c:v>
                </c:pt>
                <c:pt idx="27">
                  <c:v>197.75</c:v>
                </c:pt>
                <c:pt idx="28">
                  <c:v>203.2</c:v>
                </c:pt>
                <c:pt idx="29">
                  <c:v>204.62</c:v>
                </c:pt>
                <c:pt idx="30">
                  <c:v>206.3</c:v>
                </c:pt>
                <c:pt idx="31">
                  <c:v>208.94</c:v>
                </c:pt>
                <c:pt idx="32">
                  <c:v>218.5</c:v>
                </c:pt>
                <c:pt idx="33">
                  <c:v>225.58</c:v>
                </c:pt>
                <c:pt idx="34">
                  <c:v>219.57</c:v>
                </c:pt>
                <c:pt idx="35">
                  <c:v>220.69</c:v>
                </c:pt>
                <c:pt idx="36">
                  <c:v>229.77</c:v>
                </c:pt>
                <c:pt idx="37">
                  <c:v>229.78</c:v>
                </c:pt>
                <c:pt idx="38">
                  <c:v>236.54</c:v>
                </c:pt>
                <c:pt idx="39">
                  <c:v>234.51</c:v>
                </c:pt>
                <c:pt idx="40">
                  <c:v>239.3</c:v>
                </c:pt>
                <c:pt idx="41">
                  <c:v>252.35</c:v>
                </c:pt>
                <c:pt idx="42">
                  <c:v>248.78</c:v>
                </c:pt>
                <c:pt idx="43">
                  <c:v>227.08</c:v>
                </c:pt>
                <c:pt idx="44">
                  <c:v>231.72</c:v>
                </c:pt>
                <c:pt idx="45">
                  <c:v>243.44</c:v>
                </c:pt>
                <c:pt idx="46">
                  <c:v>238.47</c:v>
                </c:pt>
                <c:pt idx="47">
                  <c:v>239.65</c:v>
                </c:pt>
                <c:pt idx="48">
                  <c:v>242.9</c:v>
                </c:pt>
                <c:pt idx="49">
                  <c:v>246.51</c:v>
                </c:pt>
                <c:pt idx="50">
                  <c:v>251.07</c:v>
                </c:pt>
                <c:pt idx="51">
                  <c:v>254.5</c:v>
                </c:pt>
                <c:pt idx="52">
                  <c:v>241.07</c:v>
                </c:pt>
                <c:pt idx="53">
                  <c:v>239.42</c:v>
                </c:pt>
                <c:pt idx="54">
                  <c:v>241.39</c:v>
                </c:pt>
                <c:pt idx="55">
                  <c:v>245.7</c:v>
                </c:pt>
                <c:pt idx="56">
                  <c:v>254.59</c:v>
                </c:pt>
                <c:pt idx="57">
                  <c:v>257.10000000000002</c:v>
                </c:pt>
                <c:pt idx="58">
                  <c:v>261.14</c:v>
                </c:pt>
                <c:pt idx="59">
                  <c:v>256.32</c:v>
                </c:pt>
                <c:pt idx="60">
                  <c:v>262.67</c:v>
                </c:pt>
                <c:pt idx="61">
                  <c:v>269.39</c:v>
                </c:pt>
                <c:pt idx="62">
                  <c:v>266.52</c:v>
                </c:pt>
                <c:pt idx="63">
                  <c:v>262.75</c:v>
                </c:pt>
                <c:pt idx="64">
                  <c:v>270.26</c:v>
                </c:pt>
                <c:pt idx="65">
                  <c:v>277.3</c:v>
                </c:pt>
                <c:pt idx="66">
                  <c:v>281.5</c:v>
                </c:pt>
                <c:pt idx="67">
                  <c:v>275.25</c:v>
                </c:pt>
                <c:pt idx="68">
                  <c:v>282.7</c:v>
                </c:pt>
                <c:pt idx="69">
                  <c:v>274.12</c:v>
                </c:pt>
                <c:pt idx="70">
                  <c:v>268.56</c:v>
                </c:pt>
                <c:pt idx="71">
                  <c:v>270.75</c:v>
                </c:pt>
                <c:pt idx="72">
                  <c:v>276.68</c:v>
                </c:pt>
                <c:pt idx="73">
                  <c:v>274.41000000000003</c:v>
                </c:pt>
                <c:pt idx="74">
                  <c:v>277.25</c:v>
                </c:pt>
                <c:pt idx="75">
                  <c:v>267.29000000000002</c:v>
                </c:pt>
                <c:pt idx="76">
                  <c:v>262.63</c:v>
                </c:pt>
                <c:pt idx="77">
                  <c:v>261.83</c:v>
                </c:pt>
                <c:pt idx="78">
                  <c:v>263.27999999999997</c:v>
                </c:pt>
                <c:pt idx="79">
                  <c:v>268.64999999999998</c:v>
                </c:pt>
                <c:pt idx="80">
                  <c:v>276.47000000000003</c:v>
                </c:pt>
                <c:pt idx="81">
                  <c:v>281.24</c:v>
                </c:pt>
                <c:pt idx="82">
                  <c:v>284.14</c:v>
                </c:pt>
                <c:pt idx="83">
                  <c:v>290.35000000000002</c:v>
                </c:pt>
                <c:pt idx="84">
                  <c:v>284.19</c:v>
                </c:pt>
                <c:pt idx="85">
                  <c:v>282.60000000000002</c:v>
                </c:pt>
                <c:pt idx="86">
                  <c:v>291.36</c:v>
                </c:pt>
                <c:pt idx="87">
                  <c:v>286.99</c:v>
                </c:pt>
                <c:pt idx="88">
                  <c:v>289.87</c:v>
                </c:pt>
                <c:pt idx="89">
                  <c:v>284.87</c:v>
                </c:pt>
                <c:pt idx="90">
                  <c:v>281.67</c:v>
                </c:pt>
                <c:pt idx="91">
                  <c:v>284.97000000000003</c:v>
                </c:pt>
                <c:pt idx="92">
                  <c:v>289.45</c:v>
                </c:pt>
                <c:pt idx="93">
                  <c:v>291.58</c:v>
                </c:pt>
                <c:pt idx="94">
                  <c:v>296.26</c:v>
                </c:pt>
                <c:pt idx="95">
                  <c:v>302.89999999999998</c:v>
                </c:pt>
                <c:pt idx="96">
                  <c:v>302.73</c:v>
                </c:pt>
                <c:pt idx="97">
                  <c:v>305.83</c:v>
                </c:pt>
                <c:pt idx="98">
                  <c:v>305.02999999999997</c:v>
                </c:pt>
                <c:pt idx="99">
                  <c:v>304.97000000000003</c:v>
                </c:pt>
                <c:pt idx="100">
                  <c:v>304.85000000000002</c:v>
                </c:pt>
                <c:pt idx="101">
                  <c:v>299.14999999999998</c:v>
                </c:pt>
                <c:pt idx="102">
                  <c:v>300.3</c:v>
                </c:pt>
                <c:pt idx="103">
                  <c:v>298.27</c:v>
                </c:pt>
                <c:pt idx="104">
                  <c:v>303.33</c:v>
                </c:pt>
                <c:pt idx="105">
                  <c:v>293.45999999999998</c:v>
                </c:pt>
                <c:pt idx="106">
                  <c:v>273.98</c:v>
                </c:pt>
                <c:pt idx="107">
                  <c:v>296.79000000000002</c:v>
                </c:pt>
                <c:pt idx="108">
                  <c:v>330.01</c:v>
                </c:pt>
                <c:pt idx="109">
                  <c:v>309.91000000000003</c:v>
                </c:pt>
                <c:pt idx="110">
                  <c:v>304.36</c:v>
                </c:pt>
                <c:pt idx="111">
                  <c:v>309.82</c:v>
                </c:pt>
                <c:pt idx="112">
                  <c:v>306.73</c:v>
                </c:pt>
                <c:pt idx="113">
                  <c:v>309.52999999999997</c:v>
                </c:pt>
                <c:pt idx="114">
                  <c:v>316.23</c:v>
                </c:pt>
                <c:pt idx="115">
                  <c:v>326.45</c:v>
                </c:pt>
                <c:pt idx="116">
                  <c:v>331.69</c:v>
                </c:pt>
                <c:pt idx="117">
                  <c:v>338.77</c:v>
                </c:pt>
                <c:pt idx="118">
                  <c:v>336.57</c:v>
                </c:pt>
                <c:pt idx="119">
                  <c:v>341.56</c:v>
                </c:pt>
                <c:pt idx="120">
                  <c:v>330.28</c:v>
                </c:pt>
                <c:pt idx="121">
                  <c:v>336.45</c:v>
                </c:pt>
                <c:pt idx="122">
                  <c:v>337.64</c:v>
                </c:pt>
                <c:pt idx="123">
                  <c:v>335.08</c:v>
                </c:pt>
                <c:pt idx="124">
                  <c:v>342.98</c:v>
                </c:pt>
                <c:pt idx="125">
                  <c:v>347.73</c:v>
                </c:pt>
                <c:pt idx="126">
                  <c:v>361.55</c:v>
                </c:pt>
                <c:pt idx="127">
                  <c:v>366.33</c:v>
                </c:pt>
                <c:pt idx="128">
                  <c:v>385.45</c:v>
                </c:pt>
                <c:pt idx="129">
                  <c:v>382.71</c:v>
                </c:pt>
                <c:pt idx="130">
                  <c:v>374.18</c:v>
                </c:pt>
                <c:pt idx="131">
                  <c:v>369.15</c:v>
                </c:pt>
                <c:pt idx="132">
                  <c:v>361.26</c:v>
                </c:pt>
                <c:pt idx="133">
                  <c:v>356.61</c:v>
                </c:pt>
                <c:pt idx="134">
                  <c:v>361.15</c:v>
                </c:pt>
                <c:pt idx="135">
                  <c:v>360.99</c:v>
                </c:pt>
                <c:pt idx="136">
                  <c:v>368.54</c:v>
                </c:pt>
                <c:pt idx="137">
                  <c:v>378.59</c:v>
                </c:pt>
                <c:pt idx="138">
                  <c:v>372.34</c:v>
                </c:pt>
                <c:pt idx="139">
                  <c:v>387.45</c:v>
                </c:pt>
                <c:pt idx="140">
                  <c:v>404.55</c:v>
                </c:pt>
                <c:pt idx="141">
                  <c:v>428.96</c:v>
                </c:pt>
                <c:pt idx="142">
                  <c:v>426.28</c:v>
                </c:pt>
                <c:pt idx="143">
                  <c:v>425.47</c:v>
                </c:pt>
                <c:pt idx="144">
                  <c:v>439.96</c:v>
                </c:pt>
                <c:pt idx="145">
                  <c:v>445.47</c:v>
                </c:pt>
                <c:pt idx="146">
                  <c:v>443.78</c:v>
                </c:pt>
                <c:pt idx="147">
                  <c:v>430.61</c:v>
                </c:pt>
                <c:pt idx="148">
                  <c:v>444.4</c:v>
                </c:pt>
                <c:pt idx="149">
                  <c:v>463.96</c:v>
                </c:pt>
                <c:pt idx="150">
                  <c:v>462.11</c:v>
                </c:pt>
                <c:pt idx="151">
                  <c:v>482.64</c:v>
                </c:pt>
                <c:pt idx="152">
                  <c:v>479.35</c:v>
                </c:pt>
                <c:pt idx="153">
                  <c:v>476.44</c:v>
                </c:pt>
                <c:pt idx="154">
                  <c:v>482.21</c:v>
                </c:pt>
                <c:pt idx="155">
                  <c:v>483.55</c:v>
                </c:pt>
                <c:pt idx="156">
                  <c:v>478.57</c:v>
                </c:pt>
                <c:pt idx="157">
                  <c:v>465.66</c:v>
                </c:pt>
                <c:pt idx="158">
                  <c:v>470.49</c:v>
                </c:pt>
                <c:pt idx="159">
                  <c:v>469.06</c:v>
                </c:pt>
                <c:pt idx="160">
                  <c:v>487.46</c:v>
                </c:pt>
                <c:pt idx="161">
                  <c:v>461.25</c:v>
                </c:pt>
                <c:pt idx="162">
                  <c:v>441.1</c:v>
                </c:pt>
                <c:pt idx="163">
                  <c:v>439.91</c:v>
                </c:pt>
                <c:pt idx="164">
                  <c:v>435.32</c:v>
                </c:pt>
                <c:pt idx="165">
                  <c:v>439.69</c:v>
                </c:pt>
                <c:pt idx="166">
                  <c:v>447.62</c:v>
                </c:pt>
                <c:pt idx="167">
                  <c:v>440.36</c:v>
                </c:pt>
                <c:pt idx="168">
                  <c:v>437.31</c:v>
                </c:pt>
                <c:pt idx="169">
                  <c:v>452.31</c:v>
                </c:pt>
                <c:pt idx="170">
                  <c:v>458.25</c:v>
                </c:pt>
                <c:pt idx="171">
                  <c:v>460.69</c:v>
                </c:pt>
                <c:pt idx="172">
                  <c:v>470.16</c:v>
                </c:pt>
                <c:pt idx="173">
                  <c:v>482</c:v>
                </c:pt>
                <c:pt idx="174">
                  <c:v>482.43</c:v>
                </c:pt>
                <c:pt idx="175">
                  <c:v>484.1</c:v>
                </c:pt>
                <c:pt idx="176">
                  <c:v>500.02</c:v>
                </c:pt>
                <c:pt idx="177">
                  <c:v>487.42</c:v>
                </c:pt>
                <c:pt idx="178">
                  <c:v>498.12</c:v>
                </c:pt>
                <c:pt idx="179">
                  <c:v>506.47</c:v>
                </c:pt>
                <c:pt idx="180">
                  <c:v>514.74</c:v>
                </c:pt>
                <c:pt idx="181">
                  <c:v>547.69000000000005</c:v>
                </c:pt>
                <c:pt idx="182">
                  <c:v>529.19000000000005</c:v>
                </c:pt>
                <c:pt idx="183">
                  <c:v>532.03</c:v>
                </c:pt>
                <c:pt idx="184">
                  <c:v>519.23</c:v>
                </c:pt>
                <c:pt idx="185">
                  <c:v>510.61</c:v>
                </c:pt>
                <c:pt idx="186">
                  <c:v>492.05</c:v>
                </c:pt>
                <c:pt idx="187">
                  <c:v>502.45</c:v>
                </c:pt>
                <c:pt idx="188">
                  <c:v>498.56</c:v>
                </c:pt>
                <c:pt idx="189">
                  <c:v>502.63</c:v>
                </c:pt>
                <c:pt idx="190">
                  <c:v>504.6</c:v>
                </c:pt>
                <c:pt idx="191">
                  <c:v>501.81</c:v>
                </c:pt>
                <c:pt idx="192">
                  <c:v>497.97</c:v>
                </c:pt>
                <c:pt idx="193">
                  <c:v>508.46</c:v>
                </c:pt>
                <c:pt idx="194">
                  <c:v>519.61</c:v>
                </c:pt>
                <c:pt idx="195">
                  <c:v>534.35</c:v>
                </c:pt>
                <c:pt idx="196">
                  <c:v>540.89</c:v>
                </c:pt>
                <c:pt idx="197">
                  <c:v>542.65</c:v>
                </c:pt>
                <c:pt idx="198">
                  <c:v>569.33000000000004</c:v>
                </c:pt>
                <c:pt idx="199">
                  <c:v>583.87</c:v>
                </c:pt>
                <c:pt idx="200">
                  <c:v>583.72</c:v>
                </c:pt>
                <c:pt idx="201">
                  <c:v>576.38</c:v>
                </c:pt>
                <c:pt idx="202">
                  <c:v>560.04</c:v>
                </c:pt>
                <c:pt idx="203">
                  <c:v>527.38</c:v>
                </c:pt>
                <c:pt idx="204">
                  <c:v>531.20000000000005</c:v>
                </c:pt>
                <c:pt idx="205">
                  <c:v>532.84</c:v>
                </c:pt>
                <c:pt idx="206">
                  <c:v>541.83000000000004</c:v>
                </c:pt>
                <c:pt idx="207">
                  <c:v>538.82000000000005</c:v>
                </c:pt>
                <c:pt idx="208">
                  <c:v>546.83000000000004</c:v>
                </c:pt>
                <c:pt idx="209">
                  <c:v>557.86</c:v>
                </c:pt>
                <c:pt idx="210">
                  <c:v>562.05999999999995</c:v>
                </c:pt>
                <c:pt idx="211">
                  <c:v>563.54</c:v>
                </c:pt>
                <c:pt idx="212">
                  <c:v>576.17999999999995</c:v>
                </c:pt>
                <c:pt idx="213">
                  <c:v>570.63</c:v>
                </c:pt>
                <c:pt idx="214">
                  <c:v>572.92999999999995</c:v>
                </c:pt>
                <c:pt idx="215">
                  <c:v>575.96</c:v>
                </c:pt>
                <c:pt idx="216">
                  <c:v>586.80999999999995</c:v>
                </c:pt>
                <c:pt idx="217">
                  <c:v>574.76</c:v>
                </c:pt>
                <c:pt idx="218">
                  <c:v>556.70000000000005</c:v>
                </c:pt>
                <c:pt idx="219">
                  <c:v>565.87</c:v>
                </c:pt>
                <c:pt idx="220">
                  <c:v>554.92999999999995</c:v>
                </c:pt>
                <c:pt idx="221">
                  <c:v>561.21</c:v>
                </c:pt>
                <c:pt idx="222">
                  <c:v>557.75</c:v>
                </c:pt>
                <c:pt idx="223">
                  <c:v>559.12</c:v>
                </c:pt>
                <c:pt idx="224">
                  <c:v>563.87</c:v>
                </c:pt>
                <c:pt idx="225">
                  <c:v>555.14</c:v>
                </c:pt>
                <c:pt idx="226">
                  <c:v>536.82000000000005</c:v>
                </c:pt>
                <c:pt idx="227">
                  <c:v>540.29</c:v>
                </c:pt>
                <c:pt idx="228">
                  <c:v>560.13</c:v>
                </c:pt>
                <c:pt idx="229">
                  <c:v>572.64</c:v>
                </c:pt>
                <c:pt idx="230">
                  <c:v>569.49</c:v>
                </c:pt>
                <c:pt idx="231">
                  <c:v>596.24</c:v>
                </c:pt>
                <c:pt idx="232">
                  <c:v>593.83000000000004</c:v>
                </c:pt>
                <c:pt idx="233">
                  <c:v>618.35</c:v>
                </c:pt>
                <c:pt idx="234">
                  <c:v>635.5</c:v>
                </c:pt>
                <c:pt idx="235">
                  <c:v>640.12</c:v>
                </c:pt>
                <c:pt idx="236">
                  <c:v>690.47</c:v>
                </c:pt>
                <c:pt idx="237">
                  <c:v>677.3</c:v>
                </c:pt>
                <c:pt idx="238">
                  <c:v>676.9</c:v>
                </c:pt>
                <c:pt idx="239">
                  <c:v>677.43</c:v>
                </c:pt>
                <c:pt idx="240">
                  <c:v>669.72</c:v>
                </c:pt>
                <c:pt idx="241">
                  <c:v>704.7</c:v>
                </c:pt>
                <c:pt idx="242">
                  <c:v>732.96</c:v>
                </c:pt>
                <c:pt idx="243">
                  <c:v>711.29</c:v>
                </c:pt>
                <c:pt idx="244">
                  <c:v>743.35</c:v>
                </c:pt>
                <c:pt idx="245">
                  <c:v>744.05</c:v>
                </c:pt>
                <c:pt idx="246">
                  <c:v>755.59</c:v>
                </c:pt>
                <c:pt idx="247">
                  <c:v>795.61</c:v>
                </c:pt>
                <c:pt idx="248">
                  <c:v>765.85</c:v>
                </c:pt>
                <c:pt idx="249">
                  <c:v>764.77</c:v>
                </c:pt>
                <c:pt idx="250">
                  <c:v>752.68</c:v>
                </c:pt>
                <c:pt idx="251">
                  <c:v>779.12</c:v>
                </c:pt>
                <c:pt idx="252">
                  <c:v>777.59</c:v>
                </c:pt>
                <c:pt idx="253">
                  <c:v>754.51</c:v>
                </c:pt>
                <c:pt idx="254">
                  <c:v>722.9</c:v>
                </c:pt>
                <c:pt idx="255">
                  <c:v>696.73</c:v>
                </c:pt>
                <c:pt idx="256">
                  <c:v>710.38</c:v>
                </c:pt>
                <c:pt idx="257">
                  <c:v>716.14</c:v>
                </c:pt>
                <c:pt idx="258">
                  <c:v>741.58</c:v>
                </c:pt>
                <c:pt idx="259">
                  <c:v>762.18</c:v>
                </c:pt>
                <c:pt idx="260">
                  <c:v>759.86</c:v>
                </c:pt>
                <c:pt idx="261">
                  <c:v>742.1</c:v>
                </c:pt>
                <c:pt idx="262">
                  <c:v>754.19</c:v>
                </c:pt>
                <c:pt idx="263">
                  <c:v>764.27</c:v>
                </c:pt>
                <c:pt idx="264">
                  <c:v>758.04</c:v>
                </c:pt>
                <c:pt idx="265">
                  <c:v>720.89</c:v>
                </c:pt>
                <c:pt idx="266">
                  <c:v>702.63</c:v>
                </c:pt>
                <c:pt idx="267">
                  <c:v>675.02</c:v>
                </c:pt>
                <c:pt idx="268">
                  <c:v>612.32000000000005</c:v>
                </c:pt>
                <c:pt idx="269">
                  <c:v>610.47</c:v>
                </c:pt>
                <c:pt idx="270">
                  <c:v>592.48</c:v>
                </c:pt>
                <c:pt idx="271">
                  <c:v>614.77</c:v>
                </c:pt>
                <c:pt idx="272">
                  <c:v>587.77</c:v>
                </c:pt>
                <c:pt idx="273">
                  <c:v>539.14</c:v>
                </c:pt>
                <c:pt idx="274">
                  <c:v>519.27</c:v>
                </c:pt>
                <c:pt idx="275">
                  <c:v>560.04</c:v>
                </c:pt>
                <c:pt idx="276">
                  <c:v>552.46</c:v>
                </c:pt>
                <c:pt idx="277">
                  <c:v>588.16999999999996</c:v>
                </c:pt>
                <c:pt idx="278">
                  <c:v>559.11</c:v>
                </c:pt>
                <c:pt idx="279">
                  <c:v>583.41999999999996</c:v>
                </c:pt>
                <c:pt idx="280">
                  <c:v>587.54999999999995</c:v>
                </c:pt>
                <c:pt idx="281">
                  <c:v>571.59</c:v>
                </c:pt>
                <c:pt idx="282">
                  <c:v>574.82000000000005</c:v>
                </c:pt>
                <c:pt idx="283">
                  <c:v>569.19000000000005</c:v>
                </c:pt>
                <c:pt idx="284">
                  <c:v>556.95000000000005</c:v>
                </c:pt>
                <c:pt idx="285">
                  <c:v>525.04999999999995</c:v>
                </c:pt>
                <c:pt idx="286">
                  <c:v>504.09</c:v>
                </c:pt>
                <c:pt idx="287">
                  <c:v>547.53</c:v>
                </c:pt>
                <c:pt idx="288">
                  <c:v>587.57000000000005</c:v>
                </c:pt>
                <c:pt idx="289">
                  <c:v>578.66</c:v>
                </c:pt>
                <c:pt idx="290">
                  <c:v>564.6</c:v>
                </c:pt>
                <c:pt idx="291">
                  <c:v>573.23</c:v>
                </c:pt>
                <c:pt idx="292">
                  <c:v>542.12</c:v>
                </c:pt>
                <c:pt idx="293">
                  <c:v>557.16</c:v>
                </c:pt>
                <c:pt idx="294">
                  <c:v>563.64</c:v>
                </c:pt>
                <c:pt idx="295">
                  <c:v>582.51</c:v>
                </c:pt>
                <c:pt idx="296">
                  <c:v>594.63</c:v>
                </c:pt>
                <c:pt idx="297">
                  <c:v>608.37</c:v>
                </c:pt>
                <c:pt idx="298">
                  <c:v>579.96</c:v>
                </c:pt>
                <c:pt idx="299">
                  <c:v>591.57000000000005</c:v>
                </c:pt>
                <c:pt idx="300">
                  <c:v>563.46</c:v>
                </c:pt>
                <c:pt idx="301">
                  <c:v>565.79999999999995</c:v>
                </c:pt>
                <c:pt idx="302">
                  <c:v>588.86</c:v>
                </c:pt>
                <c:pt idx="303">
                  <c:v>582.64</c:v>
                </c:pt>
                <c:pt idx="304">
                  <c:v>576.79</c:v>
                </c:pt>
                <c:pt idx="305">
                  <c:v>567.05999999999995</c:v>
                </c:pt>
                <c:pt idx="306">
                  <c:v>581.92999999999995</c:v>
                </c:pt>
              </c:numCache>
            </c:numRef>
          </c:val>
          <c:smooth val="0"/>
          <c:extLst>
            <c:ext xmlns:c16="http://schemas.microsoft.com/office/drawing/2014/chart" uri="{C3380CC4-5D6E-409C-BE32-E72D297353CC}">
              <c16:uniqueId val="{00000003-3F43-4696-BB3E-7C8CEBD3AE0D}"/>
            </c:ext>
          </c:extLst>
        </c:ser>
        <c:ser>
          <c:idx val="4"/>
          <c:order val="4"/>
          <c:tx>
            <c:strRef>
              <c:f>level!$K$5</c:f>
              <c:strCache>
                <c:ptCount val="1"/>
                <c:pt idx="0">
                  <c:v>US, HY aver 5-8Y</c:v>
                </c:pt>
              </c:strCache>
            </c:strRef>
          </c:tx>
          <c:spPr>
            <a:ln w="19050" cap="rnd">
              <a:solidFill>
                <a:srgbClr val="7030A0"/>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level!$K$6:$K$6379</c:f>
              <c:numCache>
                <c:formatCode>0.0</c:formatCode>
                <c:ptCount val="6374"/>
                <c:pt idx="0">
                  <c:v>549.29999999999995</c:v>
                </c:pt>
                <c:pt idx="1">
                  <c:v>546.92999999999995</c:v>
                </c:pt>
                <c:pt idx="2">
                  <c:v>547.99</c:v>
                </c:pt>
                <c:pt idx="3">
                  <c:v>536.47</c:v>
                </c:pt>
                <c:pt idx="4">
                  <c:v>537.33000000000004</c:v>
                </c:pt>
                <c:pt idx="5">
                  <c:v>531.82000000000005</c:v>
                </c:pt>
                <c:pt idx="6">
                  <c:v>542.65</c:v>
                </c:pt>
                <c:pt idx="7">
                  <c:v>546.79</c:v>
                </c:pt>
                <c:pt idx="8">
                  <c:v>550.53</c:v>
                </c:pt>
                <c:pt idx="9">
                  <c:v>545.72</c:v>
                </c:pt>
                <c:pt idx="10">
                  <c:v>528.24</c:v>
                </c:pt>
                <c:pt idx="11">
                  <c:v>507.32</c:v>
                </c:pt>
                <c:pt idx="12">
                  <c:v>517.12</c:v>
                </c:pt>
                <c:pt idx="13">
                  <c:v>555.86</c:v>
                </c:pt>
                <c:pt idx="14">
                  <c:v>563.26</c:v>
                </c:pt>
                <c:pt idx="15">
                  <c:v>550</c:v>
                </c:pt>
                <c:pt idx="16">
                  <c:v>543.15</c:v>
                </c:pt>
                <c:pt idx="17">
                  <c:v>552.92999999999995</c:v>
                </c:pt>
                <c:pt idx="18">
                  <c:v>537.41999999999996</c:v>
                </c:pt>
                <c:pt idx="19">
                  <c:v>545.33000000000004</c:v>
                </c:pt>
                <c:pt idx="20">
                  <c:v>551.76</c:v>
                </c:pt>
                <c:pt idx="21">
                  <c:v>514.67999999999995</c:v>
                </c:pt>
                <c:pt idx="22">
                  <c:v>527.41</c:v>
                </c:pt>
                <c:pt idx="23">
                  <c:v>546.65</c:v>
                </c:pt>
                <c:pt idx="24">
                  <c:v>544.41999999999996</c:v>
                </c:pt>
                <c:pt idx="25">
                  <c:v>548.21</c:v>
                </c:pt>
                <c:pt idx="26">
                  <c:v>540.55999999999995</c:v>
                </c:pt>
                <c:pt idx="27">
                  <c:v>553.57000000000005</c:v>
                </c:pt>
                <c:pt idx="28">
                  <c:v>562.20000000000005</c:v>
                </c:pt>
                <c:pt idx="29">
                  <c:v>559.29999999999995</c:v>
                </c:pt>
                <c:pt idx="30">
                  <c:v>518.05999999999995</c:v>
                </c:pt>
                <c:pt idx="31">
                  <c:v>495.43</c:v>
                </c:pt>
                <c:pt idx="32">
                  <c:v>509.56</c:v>
                </c:pt>
                <c:pt idx="33">
                  <c:v>502.87</c:v>
                </c:pt>
                <c:pt idx="34">
                  <c:v>498.48</c:v>
                </c:pt>
                <c:pt idx="35">
                  <c:v>529.36</c:v>
                </c:pt>
                <c:pt idx="36">
                  <c:v>536.76</c:v>
                </c:pt>
                <c:pt idx="37">
                  <c:v>554.63</c:v>
                </c:pt>
                <c:pt idx="38">
                  <c:v>561.47</c:v>
                </c:pt>
                <c:pt idx="39">
                  <c:v>577.62</c:v>
                </c:pt>
                <c:pt idx="40">
                  <c:v>611.89</c:v>
                </c:pt>
                <c:pt idx="41">
                  <c:v>618.21</c:v>
                </c:pt>
                <c:pt idx="42">
                  <c:v>635.99</c:v>
                </c:pt>
                <c:pt idx="43">
                  <c:v>629</c:v>
                </c:pt>
                <c:pt idx="44">
                  <c:v>636.23</c:v>
                </c:pt>
                <c:pt idx="45">
                  <c:v>653.62</c:v>
                </c:pt>
                <c:pt idx="46">
                  <c:v>666.82</c:v>
                </c:pt>
                <c:pt idx="47">
                  <c:v>676.93</c:v>
                </c:pt>
                <c:pt idx="48">
                  <c:v>692.26</c:v>
                </c:pt>
                <c:pt idx="49">
                  <c:v>705.47</c:v>
                </c:pt>
                <c:pt idx="50">
                  <c:v>703.7</c:v>
                </c:pt>
                <c:pt idx="51">
                  <c:v>708.48</c:v>
                </c:pt>
                <c:pt idx="52">
                  <c:v>703.66</c:v>
                </c:pt>
                <c:pt idx="53">
                  <c:v>691.74</c:v>
                </c:pt>
                <c:pt idx="54">
                  <c:v>701.66</c:v>
                </c:pt>
                <c:pt idx="55">
                  <c:v>711.2</c:v>
                </c:pt>
                <c:pt idx="56">
                  <c:v>725.15</c:v>
                </c:pt>
                <c:pt idx="57">
                  <c:v>735.68</c:v>
                </c:pt>
                <c:pt idx="58">
                  <c:v>748.97</c:v>
                </c:pt>
                <c:pt idx="59">
                  <c:v>758</c:v>
                </c:pt>
                <c:pt idx="60">
                  <c:v>769.3</c:v>
                </c:pt>
                <c:pt idx="61">
                  <c:v>768.3</c:v>
                </c:pt>
                <c:pt idx="62">
                  <c:v>779.6</c:v>
                </c:pt>
                <c:pt idx="63">
                  <c:v>756.93</c:v>
                </c:pt>
                <c:pt idx="64">
                  <c:v>749.55</c:v>
                </c:pt>
                <c:pt idx="65">
                  <c:v>762.86</c:v>
                </c:pt>
                <c:pt idx="66">
                  <c:v>777.83</c:v>
                </c:pt>
                <c:pt idx="67">
                  <c:v>791.43</c:v>
                </c:pt>
                <c:pt idx="68">
                  <c:v>792.94</c:v>
                </c:pt>
                <c:pt idx="69">
                  <c:v>785.03</c:v>
                </c:pt>
                <c:pt idx="70">
                  <c:v>779.55</c:v>
                </c:pt>
                <c:pt idx="71">
                  <c:v>783.62</c:v>
                </c:pt>
                <c:pt idx="72">
                  <c:v>790.35</c:v>
                </c:pt>
                <c:pt idx="73">
                  <c:v>802.96</c:v>
                </c:pt>
                <c:pt idx="74">
                  <c:v>808.32</c:v>
                </c:pt>
                <c:pt idx="75">
                  <c:v>813.16</c:v>
                </c:pt>
                <c:pt idx="76">
                  <c:v>818.17</c:v>
                </c:pt>
                <c:pt idx="77">
                  <c:v>818.06</c:v>
                </c:pt>
                <c:pt idx="78">
                  <c:v>815.19</c:v>
                </c:pt>
                <c:pt idx="79">
                  <c:v>823.17</c:v>
                </c:pt>
                <c:pt idx="80">
                  <c:v>836.52</c:v>
                </c:pt>
                <c:pt idx="81">
                  <c:v>848.38</c:v>
                </c:pt>
                <c:pt idx="82">
                  <c:v>859.92</c:v>
                </c:pt>
                <c:pt idx="83">
                  <c:v>874.37</c:v>
                </c:pt>
                <c:pt idx="84">
                  <c:v>883.97</c:v>
                </c:pt>
                <c:pt idx="85">
                  <c:v>893.84</c:v>
                </c:pt>
                <c:pt idx="86">
                  <c:v>906.34</c:v>
                </c:pt>
                <c:pt idx="87">
                  <c:v>907.3</c:v>
                </c:pt>
                <c:pt idx="88">
                  <c:v>919.09</c:v>
                </c:pt>
                <c:pt idx="89">
                  <c:v>925.96</c:v>
                </c:pt>
                <c:pt idx="90">
                  <c:v>909.33</c:v>
                </c:pt>
                <c:pt idx="91">
                  <c:v>877.13</c:v>
                </c:pt>
                <c:pt idx="92">
                  <c:v>889.09</c:v>
                </c:pt>
                <c:pt idx="93">
                  <c:v>912.36</c:v>
                </c:pt>
                <c:pt idx="94">
                  <c:v>917.83</c:v>
                </c:pt>
                <c:pt idx="95">
                  <c:v>897.92</c:v>
                </c:pt>
                <c:pt idx="96">
                  <c:v>900.54</c:v>
                </c:pt>
                <c:pt idx="97">
                  <c:v>888.52</c:v>
                </c:pt>
                <c:pt idx="98">
                  <c:v>876.4</c:v>
                </c:pt>
                <c:pt idx="99">
                  <c:v>873.38</c:v>
                </c:pt>
                <c:pt idx="100">
                  <c:v>911.02</c:v>
                </c:pt>
                <c:pt idx="101">
                  <c:v>914.31</c:v>
                </c:pt>
                <c:pt idx="102">
                  <c:v>888.75</c:v>
                </c:pt>
                <c:pt idx="103">
                  <c:v>876.91</c:v>
                </c:pt>
                <c:pt idx="104">
                  <c:v>879.98</c:v>
                </c:pt>
                <c:pt idx="105">
                  <c:v>809.78</c:v>
                </c:pt>
                <c:pt idx="106">
                  <c:v>680.97</c:v>
                </c:pt>
                <c:pt idx="107">
                  <c:v>617.54999999999995</c:v>
                </c:pt>
                <c:pt idx="108">
                  <c:v>665</c:v>
                </c:pt>
                <c:pt idx="109">
                  <c:v>704.86</c:v>
                </c:pt>
                <c:pt idx="110">
                  <c:v>682.99</c:v>
                </c:pt>
                <c:pt idx="111">
                  <c:v>704.77</c:v>
                </c:pt>
                <c:pt idx="112">
                  <c:v>790.08</c:v>
                </c:pt>
                <c:pt idx="113">
                  <c:v>843.24</c:v>
                </c:pt>
                <c:pt idx="114">
                  <c:v>867.39</c:v>
                </c:pt>
                <c:pt idx="115">
                  <c:v>920.18</c:v>
                </c:pt>
                <c:pt idx="116">
                  <c:v>937.34</c:v>
                </c:pt>
                <c:pt idx="117">
                  <c:v>990.72</c:v>
                </c:pt>
                <c:pt idx="118">
                  <c:v>1008.5</c:v>
                </c:pt>
                <c:pt idx="119">
                  <c:v>1018.66</c:v>
                </c:pt>
                <c:pt idx="120">
                  <c:v>1052.08</c:v>
                </c:pt>
                <c:pt idx="121">
                  <c:v>1065.3900000000001</c:v>
                </c:pt>
                <c:pt idx="122">
                  <c:v>1067.25</c:v>
                </c:pt>
                <c:pt idx="123">
                  <c:v>1100.71</c:v>
                </c:pt>
                <c:pt idx="124">
                  <c:v>1126.51</c:v>
                </c:pt>
                <c:pt idx="125">
                  <c:v>1086.03</c:v>
                </c:pt>
                <c:pt idx="126">
                  <c:v>1099.55</c:v>
                </c:pt>
                <c:pt idx="127">
                  <c:v>1138.6500000000001</c:v>
                </c:pt>
                <c:pt idx="128">
                  <c:v>1139.06</c:v>
                </c:pt>
                <c:pt idx="129">
                  <c:v>1173.3800000000001</c:v>
                </c:pt>
                <c:pt idx="130">
                  <c:v>1203.68</c:v>
                </c:pt>
                <c:pt idx="131">
                  <c:v>1189.6199999999999</c:v>
                </c:pt>
                <c:pt idx="132">
                  <c:v>1211.19</c:v>
                </c:pt>
                <c:pt idx="133">
                  <c:v>1237.9100000000001</c:v>
                </c:pt>
                <c:pt idx="134">
                  <c:v>1254.1300000000001</c:v>
                </c:pt>
                <c:pt idx="135">
                  <c:v>1258.19</c:v>
                </c:pt>
                <c:pt idx="136">
                  <c:v>1277.69</c:v>
                </c:pt>
                <c:pt idx="137">
                  <c:v>1283.92</c:v>
                </c:pt>
                <c:pt idx="138">
                  <c:v>1271.42</c:v>
                </c:pt>
                <c:pt idx="139">
                  <c:v>1286.1600000000001</c:v>
                </c:pt>
                <c:pt idx="140">
                  <c:v>1234.68</c:v>
                </c:pt>
                <c:pt idx="141">
                  <c:v>1194.32</c:v>
                </c:pt>
                <c:pt idx="142">
                  <c:v>1265.8900000000001</c:v>
                </c:pt>
                <c:pt idx="143">
                  <c:v>1238.5999999999999</c:v>
                </c:pt>
                <c:pt idx="144">
                  <c:v>1271.5</c:v>
                </c:pt>
                <c:pt idx="145">
                  <c:v>1310.1099999999999</c:v>
                </c:pt>
                <c:pt idx="146">
                  <c:v>1341.22</c:v>
                </c:pt>
                <c:pt idx="147">
                  <c:v>1339.35</c:v>
                </c:pt>
                <c:pt idx="148">
                  <c:v>1353.37</c:v>
                </c:pt>
                <c:pt idx="149">
                  <c:v>1335.7</c:v>
                </c:pt>
                <c:pt idx="150">
                  <c:v>1363.9</c:v>
                </c:pt>
                <c:pt idx="151">
                  <c:v>1389.85</c:v>
                </c:pt>
                <c:pt idx="152">
                  <c:v>1406.12</c:v>
                </c:pt>
                <c:pt idx="153">
                  <c:v>1425.69</c:v>
                </c:pt>
                <c:pt idx="154">
                  <c:v>1438.21</c:v>
                </c:pt>
                <c:pt idx="155">
                  <c:v>1449.72</c:v>
                </c:pt>
                <c:pt idx="156">
                  <c:v>1472.56</c:v>
                </c:pt>
                <c:pt idx="157">
                  <c:v>1492.3</c:v>
                </c:pt>
                <c:pt idx="158">
                  <c:v>1499.88</c:v>
                </c:pt>
                <c:pt idx="159">
                  <c:v>1515.15</c:v>
                </c:pt>
                <c:pt idx="160">
                  <c:v>1542.56</c:v>
                </c:pt>
                <c:pt idx="161">
                  <c:v>1533.62</c:v>
                </c:pt>
                <c:pt idx="162">
                  <c:v>1493.4</c:v>
                </c:pt>
                <c:pt idx="163">
                  <c:v>1521.71</c:v>
                </c:pt>
                <c:pt idx="164">
                  <c:v>1512.46</c:v>
                </c:pt>
                <c:pt idx="165">
                  <c:v>1527.48</c:v>
                </c:pt>
                <c:pt idx="166">
                  <c:v>1565.75</c:v>
                </c:pt>
                <c:pt idx="167">
                  <c:v>1573.7</c:v>
                </c:pt>
                <c:pt idx="168">
                  <c:v>1582.19</c:v>
                </c:pt>
                <c:pt idx="169">
                  <c:v>1593.29</c:v>
                </c:pt>
                <c:pt idx="170">
                  <c:v>1625.52</c:v>
                </c:pt>
                <c:pt idx="171">
                  <c:v>1629.36</c:v>
                </c:pt>
                <c:pt idx="172">
                  <c:v>1639.68</c:v>
                </c:pt>
                <c:pt idx="173">
                  <c:v>1654.77</c:v>
                </c:pt>
                <c:pt idx="174">
                  <c:v>1668.59</c:v>
                </c:pt>
                <c:pt idx="175">
                  <c:v>1646.34</c:v>
                </c:pt>
                <c:pt idx="176">
                  <c:v>1672.43</c:v>
                </c:pt>
                <c:pt idx="177">
                  <c:v>1637.42</c:v>
                </c:pt>
                <c:pt idx="178">
                  <c:v>1656.89</c:v>
                </c:pt>
                <c:pt idx="179">
                  <c:v>1644.82</c:v>
                </c:pt>
                <c:pt idx="180">
                  <c:v>1621.01</c:v>
                </c:pt>
                <c:pt idx="181">
                  <c:v>1631.71</c:v>
                </c:pt>
                <c:pt idx="182">
                  <c:v>1671.04</c:v>
                </c:pt>
                <c:pt idx="183">
                  <c:v>1661.89</c:v>
                </c:pt>
                <c:pt idx="184">
                  <c:v>1681.95</c:v>
                </c:pt>
                <c:pt idx="185">
                  <c:v>1687.05</c:v>
                </c:pt>
                <c:pt idx="186">
                  <c:v>1661.94</c:v>
                </c:pt>
                <c:pt idx="187">
                  <c:v>1652.26</c:v>
                </c:pt>
                <c:pt idx="188">
                  <c:v>1623.48</c:v>
                </c:pt>
                <c:pt idx="189">
                  <c:v>1581.23</c:v>
                </c:pt>
                <c:pt idx="190">
                  <c:v>1624.7</c:v>
                </c:pt>
                <c:pt idx="191">
                  <c:v>1588.59</c:v>
                </c:pt>
                <c:pt idx="192">
                  <c:v>1548.58</c:v>
                </c:pt>
                <c:pt idx="193">
                  <c:v>1523.69</c:v>
                </c:pt>
                <c:pt idx="194">
                  <c:v>1532.4</c:v>
                </c:pt>
                <c:pt idx="195">
                  <c:v>1600.51</c:v>
                </c:pt>
                <c:pt idx="196">
                  <c:v>1663.17</c:v>
                </c:pt>
                <c:pt idx="197">
                  <c:v>1673.44</c:v>
                </c:pt>
                <c:pt idx="198">
                  <c:v>1688.84</c:v>
                </c:pt>
                <c:pt idx="199">
                  <c:v>1734.5</c:v>
                </c:pt>
                <c:pt idx="200">
                  <c:v>1770.79</c:v>
                </c:pt>
                <c:pt idx="201">
                  <c:v>1782.59</c:v>
                </c:pt>
                <c:pt idx="202">
                  <c:v>1789.47</c:v>
                </c:pt>
                <c:pt idx="203">
                  <c:v>1780.98</c:v>
                </c:pt>
                <c:pt idx="204">
                  <c:v>1813.85</c:v>
                </c:pt>
                <c:pt idx="205">
                  <c:v>1840.19</c:v>
                </c:pt>
                <c:pt idx="206">
                  <c:v>1866.97</c:v>
                </c:pt>
                <c:pt idx="207">
                  <c:v>1862.81</c:v>
                </c:pt>
                <c:pt idx="208">
                  <c:v>1884.32</c:v>
                </c:pt>
                <c:pt idx="209">
                  <c:v>1900.7</c:v>
                </c:pt>
                <c:pt idx="210">
                  <c:v>1903.27</c:v>
                </c:pt>
                <c:pt idx="211">
                  <c:v>1924.35</c:v>
                </c:pt>
                <c:pt idx="212">
                  <c:v>1923.6</c:v>
                </c:pt>
                <c:pt idx="213">
                  <c:v>1940.87</c:v>
                </c:pt>
                <c:pt idx="214">
                  <c:v>1949.07</c:v>
                </c:pt>
                <c:pt idx="215">
                  <c:v>1944.09</c:v>
                </c:pt>
                <c:pt idx="216">
                  <c:v>1949.97</c:v>
                </c:pt>
                <c:pt idx="217">
                  <c:v>1961.66</c:v>
                </c:pt>
                <c:pt idx="218">
                  <c:v>1944.99</c:v>
                </c:pt>
                <c:pt idx="219">
                  <c:v>1933.24</c:v>
                </c:pt>
                <c:pt idx="220">
                  <c:v>1945.82</c:v>
                </c:pt>
                <c:pt idx="221">
                  <c:v>1945.28</c:v>
                </c:pt>
                <c:pt idx="222">
                  <c:v>1953.09</c:v>
                </c:pt>
                <c:pt idx="223">
                  <c:v>1974.4</c:v>
                </c:pt>
                <c:pt idx="224">
                  <c:v>1988.97</c:v>
                </c:pt>
                <c:pt idx="225">
                  <c:v>2000.04</c:v>
                </c:pt>
                <c:pt idx="226">
                  <c:v>1968.07</c:v>
                </c:pt>
                <c:pt idx="227">
                  <c:v>1951.14</c:v>
                </c:pt>
                <c:pt idx="228">
                  <c:v>1909.36</c:v>
                </c:pt>
                <c:pt idx="229">
                  <c:v>1995.67</c:v>
                </c:pt>
                <c:pt idx="230">
                  <c:v>2028.86</c:v>
                </c:pt>
                <c:pt idx="231">
                  <c:v>2047.94</c:v>
                </c:pt>
                <c:pt idx="232">
                  <c:v>2077.06</c:v>
                </c:pt>
                <c:pt idx="233">
                  <c:v>2052.37</c:v>
                </c:pt>
                <c:pt idx="234">
                  <c:v>2099.15</c:v>
                </c:pt>
                <c:pt idx="235">
                  <c:v>2110.98</c:v>
                </c:pt>
                <c:pt idx="236">
                  <c:v>2119.4299999999998</c:v>
                </c:pt>
                <c:pt idx="237">
                  <c:v>2127.15</c:v>
                </c:pt>
                <c:pt idx="238">
                  <c:v>2133.02</c:v>
                </c:pt>
                <c:pt idx="239">
                  <c:v>2139.9899999999998</c:v>
                </c:pt>
                <c:pt idx="240">
                  <c:v>2182.77</c:v>
                </c:pt>
                <c:pt idx="241">
                  <c:v>2183.35</c:v>
                </c:pt>
                <c:pt idx="242">
                  <c:v>2152.56</c:v>
                </c:pt>
                <c:pt idx="243">
                  <c:v>1905.89</c:v>
                </c:pt>
                <c:pt idx="244">
                  <c:v>1991.76</c:v>
                </c:pt>
                <c:pt idx="245">
                  <c:v>2079.5</c:v>
                </c:pt>
                <c:pt idx="246">
                  <c:v>2099.86</c:v>
                </c:pt>
                <c:pt idx="247">
                  <c:v>2198.3000000000002</c:v>
                </c:pt>
                <c:pt idx="248">
                  <c:v>2219.1999999999998</c:v>
                </c:pt>
                <c:pt idx="249">
                  <c:v>2196.37</c:v>
                </c:pt>
                <c:pt idx="250">
                  <c:v>2207.52</c:v>
                </c:pt>
                <c:pt idx="251">
                  <c:v>2294.85</c:v>
                </c:pt>
                <c:pt idx="252">
                  <c:v>2338.0500000000002</c:v>
                </c:pt>
                <c:pt idx="253">
                  <c:v>2345.7800000000002</c:v>
                </c:pt>
                <c:pt idx="254">
                  <c:v>2354.4</c:v>
                </c:pt>
                <c:pt idx="255">
                  <c:v>2357.92</c:v>
                </c:pt>
                <c:pt idx="256">
                  <c:v>2383.5300000000002</c:v>
                </c:pt>
                <c:pt idx="257">
                  <c:v>2390.58</c:v>
                </c:pt>
                <c:pt idx="258">
                  <c:v>2422.6</c:v>
                </c:pt>
                <c:pt idx="259">
                  <c:v>2431.83</c:v>
                </c:pt>
                <c:pt idx="260">
                  <c:v>2444.3200000000002</c:v>
                </c:pt>
                <c:pt idx="261">
                  <c:v>2444.06</c:v>
                </c:pt>
                <c:pt idx="262">
                  <c:v>2439.87</c:v>
                </c:pt>
                <c:pt idx="263">
                  <c:v>2416.14</c:v>
                </c:pt>
                <c:pt idx="264">
                  <c:v>2461.4299999999998</c:v>
                </c:pt>
                <c:pt idx="265">
                  <c:v>2394.13</c:v>
                </c:pt>
                <c:pt idx="266">
                  <c:v>2369.5500000000002</c:v>
                </c:pt>
                <c:pt idx="267">
                  <c:v>2342.38</c:v>
                </c:pt>
                <c:pt idx="268">
                  <c:v>2259.09</c:v>
                </c:pt>
                <c:pt idx="269">
                  <c:v>2264.63</c:v>
                </c:pt>
                <c:pt idx="270">
                  <c:v>2112.15</c:v>
                </c:pt>
                <c:pt idx="271">
                  <c:v>2236.84</c:v>
                </c:pt>
                <c:pt idx="272">
                  <c:v>2185.29</c:v>
                </c:pt>
                <c:pt idx="273">
                  <c:v>2098.5</c:v>
                </c:pt>
                <c:pt idx="274">
                  <c:v>2153.0300000000002</c:v>
                </c:pt>
                <c:pt idx="275">
                  <c:v>2199.7600000000002</c:v>
                </c:pt>
                <c:pt idx="276">
                  <c:v>2186.0300000000002</c:v>
                </c:pt>
                <c:pt idx="277">
                  <c:v>2269.2600000000002</c:v>
                </c:pt>
                <c:pt idx="278">
                  <c:v>2240.09</c:v>
                </c:pt>
                <c:pt idx="279">
                  <c:v>2264.0300000000002</c:v>
                </c:pt>
                <c:pt idx="280">
                  <c:v>2286.64</c:v>
                </c:pt>
                <c:pt idx="281">
                  <c:v>2265.69</c:v>
                </c:pt>
                <c:pt idx="282">
                  <c:v>2303.6</c:v>
                </c:pt>
                <c:pt idx="283">
                  <c:v>2335.38</c:v>
                </c:pt>
                <c:pt idx="284">
                  <c:v>2341.85</c:v>
                </c:pt>
                <c:pt idx="285">
                  <c:v>2314.15</c:v>
                </c:pt>
                <c:pt idx="286">
                  <c:v>2287.1999999999998</c:v>
                </c:pt>
                <c:pt idx="287">
                  <c:v>2390.8200000000002</c:v>
                </c:pt>
                <c:pt idx="288">
                  <c:v>2479.9499999999998</c:v>
                </c:pt>
                <c:pt idx="289">
                  <c:v>2479.85</c:v>
                </c:pt>
                <c:pt idx="290">
                  <c:v>2487.09</c:v>
                </c:pt>
                <c:pt idx="291">
                  <c:v>2516.52</c:v>
                </c:pt>
                <c:pt idx="292">
                  <c:v>2492.86</c:v>
                </c:pt>
                <c:pt idx="293">
                  <c:v>2520.25</c:v>
                </c:pt>
                <c:pt idx="294">
                  <c:v>2544.0500000000002</c:v>
                </c:pt>
                <c:pt idx="295">
                  <c:v>2593.5100000000002</c:v>
                </c:pt>
                <c:pt idx="296">
                  <c:v>2635.81</c:v>
                </c:pt>
                <c:pt idx="297">
                  <c:v>2678.46</c:v>
                </c:pt>
                <c:pt idx="298">
                  <c:v>2663.98</c:v>
                </c:pt>
                <c:pt idx="299">
                  <c:v>2694.63</c:v>
                </c:pt>
                <c:pt idx="300">
                  <c:v>2683.14</c:v>
                </c:pt>
                <c:pt idx="301">
                  <c:v>2719.8</c:v>
                </c:pt>
                <c:pt idx="302">
                  <c:v>2738.06</c:v>
                </c:pt>
                <c:pt idx="303">
                  <c:v>2710.07</c:v>
                </c:pt>
                <c:pt idx="304">
                  <c:v>2709.52</c:v>
                </c:pt>
                <c:pt idx="305">
                  <c:v>2755.03</c:v>
                </c:pt>
                <c:pt idx="306">
                  <c:v>2805.7</c:v>
                </c:pt>
              </c:numCache>
            </c:numRef>
          </c:val>
          <c:smooth val="0"/>
          <c:extLst>
            <c:ext xmlns:c16="http://schemas.microsoft.com/office/drawing/2014/chart" uri="{C3380CC4-5D6E-409C-BE32-E72D297353CC}">
              <c16:uniqueId val="{00000004-3F43-4696-BB3E-7C8CEBD3AE0D}"/>
            </c:ext>
          </c:extLst>
        </c:ser>
        <c:ser>
          <c:idx val="5"/>
          <c:order val="5"/>
          <c:tx>
            <c:strRef>
              <c:f>level!$L$5</c:f>
              <c:strCache>
                <c:ptCount val="1"/>
                <c:pt idx="0">
                  <c:v>US, HY intermediate (aver 5Y)</c:v>
                </c:pt>
              </c:strCache>
            </c:strRef>
          </c:tx>
          <c:spPr>
            <a:ln w="19050" cap="rnd">
              <a:solidFill>
                <a:srgbClr val="00B0F0"/>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level!$L$6:$L$6379</c:f>
              <c:numCache>
                <c:formatCode>0.0</c:formatCode>
                <c:ptCount val="6374"/>
                <c:pt idx="0">
                  <c:v>519.37530000000004</c:v>
                </c:pt>
                <c:pt idx="1">
                  <c:v>516.8433</c:v>
                </c:pt>
                <c:pt idx="2">
                  <c:v>517.78049999999996</c:v>
                </c:pt>
                <c:pt idx="3">
                  <c:v>507.06509999999997</c:v>
                </c:pt>
                <c:pt idx="4">
                  <c:v>508.53190000000001</c:v>
                </c:pt>
                <c:pt idx="5">
                  <c:v>503.03519999999997</c:v>
                </c:pt>
                <c:pt idx="6">
                  <c:v>512.97889999999995</c:v>
                </c:pt>
                <c:pt idx="7">
                  <c:v>516.4194</c:v>
                </c:pt>
                <c:pt idx="8">
                  <c:v>519.72950000000003</c:v>
                </c:pt>
                <c:pt idx="9">
                  <c:v>515.01570000000004</c:v>
                </c:pt>
                <c:pt idx="10">
                  <c:v>497.81889999999999</c:v>
                </c:pt>
                <c:pt idx="11">
                  <c:v>476.92610000000002</c:v>
                </c:pt>
                <c:pt idx="12">
                  <c:v>485.8125</c:v>
                </c:pt>
                <c:pt idx="13">
                  <c:v>522.00139999999999</c:v>
                </c:pt>
                <c:pt idx="14">
                  <c:v>528.71199999999999</c:v>
                </c:pt>
                <c:pt idx="15">
                  <c:v>515.45360000000005</c:v>
                </c:pt>
                <c:pt idx="16">
                  <c:v>507.92779999999999</c:v>
                </c:pt>
                <c:pt idx="17">
                  <c:v>516.43619999999999</c:v>
                </c:pt>
                <c:pt idx="18">
                  <c:v>500.48700000000002</c:v>
                </c:pt>
                <c:pt idx="19">
                  <c:v>507.2894</c:v>
                </c:pt>
                <c:pt idx="20">
                  <c:v>512.56769999999995</c:v>
                </c:pt>
                <c:pt idx="21">
                  <c:v>476.98700000000002</c:v>
                </c:pt>
                <c:pt idx="22">
                  <c:v>488.35309999999998</c:v>
                </c:pt>
                <c:pt idx="23">
                  <c:v>507.0514</c:v>
                </c:pt>
                <c:pt idx="24">
                  <c:v>504.17689999999999</c:v>
                </c:pt>
                <c:pt idx="25">
                  <c:v>507.72410000000002</c:v>
                </c:pt>
                <c:pt idx="26">
                  <c:v>500.19479999999999</c:v>
                </c:pt>
                <c:pt idx="27">
                  <c:v>512.27260000000001</c:v>
                </c:pt>
                <c:pt idx="28">
                  <c:v>520.4049</c:v>
                </c:pt>
                <c:pt idx="29">
                  <c:v>516.82180000000005</c:v>
                </c:pt>
                <c:pt idx="30">
                  <c:v>479.82010000000002</c:v>
                </c:pt>
                <c:pt idx="31">
                  <c:v>460.6207</c:v>
                </c:pt>
                <c:pt idx="32">
                  <c:v>472.62520000000001</c:v>
                </c:pt>
                <c:pt idx="33">
                  <c:v>466.87830000000002</c:v>
                </c:pt>
                <c:pt idx="34">
                  <c:v>462.48520000000002</c:v>
                </c:pt>
                <c:pt idx="35">
                  <c:v>490.78339999999997</c:v>
                </c:pt>
                <c:pt idx="36">
                  <c:v>497.31619999999998</c:v>
                </c:pt>
                <c:pt idx="37">
                  <c:v>512.02279999999996</c:v>
                </c:pt>
                <c:pt idx="38">
                  <c:v>518.26859999999999</c:v>
                </c:pt>
                <c:pt idx="39">
                  <c:v>532.79160000000002</c:v>
                </c:pt>
                <c:pt idx="40">
                  <c:v>563.07010000000002</c:v>
                </c:pt>
                <c:pt idx="41">
                  <c:v>567.95219999999995</c:v>
                </c:pt>
                <c:pt idx="42">
                  <c:v>583.75800000000004</c:v>
                </c:pt>
                <c:pt idx="43">
                  <c:v>578.65830000000005</c:v>
                </c:pt>
                <c:pt idx="44">
                  <c:v>585.3297</c:v>
                </c:pt>
                <c:pt idx="45">
                  <c:v>600.5095</c:v>
                </c:pt>
                <c:pt idx="46">
                  <c:v>611.66489999999999</c:v>
                </c:pt>
                <c:pt idx="47">
                  <c:v>620.46259999999995</c:v>
                </c:pt>
                <c:pt idx="48">
                  <c:v>633.774</c:v>
                </c:pt>
                <c:pt idx="49">
                  <c:v>645.32960000000003</c:v>
                </c:pt>
                <c:pt idx="50">
                  <c:v>644.06780000000003</c:v>
                </c:pt>
                <c:pt idx="51">
                  <c:v>648.34289999999999</c:v>
                </c:pt>
                <c:pt idx="52">
                  <c:v>645.51300000000003</c:v>
                </c:pt>
                <c:pt idx="53">
                  <c:v>635.60040000000004</c:v>
                </c:pt>
                <c:pt idx="54">
                  <c:v>644.55880000000002</c:v>
                </c:pt>
                <c:pt idx="55">
                  <c:v>652.56240000000003</c:v>
                </c:pt>
                <c:pt idx="56">
                  <c:v>664.35630000000003</c:v>
                </c:pt>
                <c:pt idx="57">
                  <c:v>673.20479999999998</c:v>
                </c:pt>
                <c:pt idx="58">
                  <c:v>684.55920000000003</c:v>
                </c:pt>
                <c:pt idx="59">
                  <c:v>693.05150000000003</c:v>
                </c:pt>
                <c:pt idx="60">
                  <c:v>702.56309999999996</c:v>
                </c:pt>
                <c:pt idx="61">
                  <c:v>700.11149999999998</c:v>
                </c:pt>
                <c:pt idx="62">
                  <c:v>709.28440000000001</c:v>
                </c:pt>
                <c:pt idx="63">
                  <c:v>690.39239999999995</c:v>
                </c:pt>
                <c:pt idx="64">
                  <c:v>682.66880000000003</c:v>
                </c:pt>
                <c:pt idx="65">
                  <c:v>694.41980000000001</c:v>
                </c:pt>
                <c:pt idx="66">
                  <c:v>706.88030000000003</c:v>
                </c:pt>
                <c:pt idx="67">
                  <c:v>718.54570000000001</c:v>
                </c:pt>
                <c:pt idx="68">
                  <c:v>720.33090000000004</c:v>
                </c:pt>
                <c:pt idx="69">
                  <c:v>714.50030000000004</c:v>
                </c:pt>
                <c:pt idx="70">
                  <c:v>710.17510000000004</c:v>
                </c:pt>
                <c:pt idx="71">
                  <c:v>714.59569999999997</c:v>
                </c:pt>
                <c:pt idx="72">
                  <c:v>720.80560000000003</c:v>
                </c:pt>
                <c:pt idx="73">
                  <c:v>730.94880000000001</c:v>
                </c:pt>
                <c:pt idx="74">
                  <c:v>736.06389999999999</c:v>
                </c:pt>
                <c:pt idx="75">
                  <c:v>740.80430000000001</c:v>
                </c:pt>
                <c:pt idx="76">
                  <c:v>746.40459999999996</c:v>
                </c:pt>
                <c:pt idx="77">
                  <c:v>746.64449999999999</c:v>
                </c:pt>
                <c:pt idx="78">
                  <c:v>743.86419999999998</c:v>
                </c:pt>
                <c:pt idx="79">
                  <c:v>750.38930000000005</c:v>
                </c:pt>
                <c:pt idx="80">
                  <c:v>761.71730000000002</c:v>
                </c:pt>
                <c:pt idx="81">
                  <c:v>771.5566</c:v>
                </c:pt>
                <c:pt idx="82">
                  <c:v>781.74919999999997</c:v>
                </c:pt>
                <c:pt idx="83">
                  <c:v>793.94410000000005</c:v>
                </c:pt>
                <c:pt idx="84">
                  <c:v>803.0444</c:v>
                </c:pt>
                <c:pt idx="85">
                  <c:v>811.90689999999995</c:v>
                </c:pt>
                <c:pt idx="86">
                  <c:v>823.07709999999997</c:v>
                </c:pt>
                <c:pt idx="87">
                  <c:v>824.95799999999997</c:v>
                </c:pt>
                <c:pt idx="88">
                  <c:v>835.16150000000005</c:v>
                </c:pt>
                <c:pt idx="89">
                  <c:v>841.19640000000004</c:v>
                </c:pt>
                <c:pt idx="90">
                  <c:v>827.29589999999996</c:v>
                </c:pt>
                <c:pt idx="91">
                  <c:v>799.27419999999995</c:v>
                </c:pt>
                <c:pt idx="92">
                  <c:v>810.00319999999999</c:v>
                </c:pt>
                <c:pt idx="93">
                  <c:v>830.33510000000001</c:v>
                </c:pt>
                <c:pt idx="94">
                  <c:v>834.84230000000002</c:v>
                </c:pt>
                <c:pt idx="95">
                  <c:v>816.62739999999997</c:v>
                </c:pt>
                <c:pt idx="96">
                  <c:v>819.43409999999994</c:v>
                </c:pt>
                <c:pt idx="97">
                  <c:v>807.92790000000002</c:v>
                </c:pt>
                <c:pt idx="98">
                  <c:v>797.66560000000004</c:v>
                </c:pt>
                <c:pt idx="99">
                  <c:v>795.98030000000006</c:v>
                </c:pt>
                <c:pt idx="100">
                  <c:v>830.01390000000004</c:v>
                </c:pt>
                <c:pt idx="101">
                  <c:v>834.27059999999994</c:v>
                </c:pt>
                <c:pt idx="102">
                  <c:v>811.49519999999995</c:v>
                </c:pt>
                <c:pt idx="103">
                  <c:v>802.24450000000002</c:v>
                </c:pt>
                <c:pt idx="104">
                  <c:v>804.61149999999998</c:v>
                </c:pt>
                <c:pt idx="105">
                  <c:v>742.40869999999995</c:v>
                </c:pt>
                <c:pt idx="106">
                  <c:v>625.17309999999998</c:v>
                </c:pt>
                <c:pt idx="107">
                  <c:v>566.96349999999995</c:v>
                </c:pt>
                <c:pt idx="108">
                  <c:v>610.28719999999998</c:v>
                </c:pt>
                <c:pt idx="109">
                  <c:v>647.47249999999997</c:v>
                </c:pt>
                <c:pt idx="110">
                  <c:v>627.23590000000002</c:v>
                </c:pt>
                <c:pt idx="111">
                  <c:v>646.58540000000005</c:v>
                </c:pt>
                <c:pt idx="112">
                  <c:v>721.94370000000004</c:v>
                </c:pt>
                <c:pt idx="113">
                  <c:v>768.13559999999995</c:v>
                </c:pt>
                <c:pt idx="114">
                  <c:v>789.7595</c:v>
                </c:pt>
                <c:pt idx="115">
                  <c:v>836.33479999999997</c:v>
                </c:pt>
                <c:pt idx="116">
                  <c:v>849.529</c:v>
                </c:pt>
                <c:pt idx="117">
                  <c:v>896.2337</c:v>
                </c:pt>
                <c:pt idx="118">
                  <c:v>911.84799999999996</c:v>
                </c:pt>
                <c:pt idx="119">
                  <c:v>921.16240000000005</c:v>
                </c:pt>
                <c:pt idx="120">
                  <c:v>950.37279999999998</c:v>
                </c:pt>
                <c:pt idx="121">
                  <c:v>960.90250000000003</c:v>
                </c:pt>
                <c:pt idx="122">
                  <c:v>963.13469999999995</c:v>
                </c:pt>
                <c:pt idx="123">
                  <c:v>992.20140000000004</c:v>
                </c:pt>
                <c:pt idx="124">
                  <c:v>1013.986</c:v>
                </c:pt>
                <c:pt idx="125">
                  <c:v>978.47640000000001</c:v>
                </c:pt>
                <c:pt idx="126">
                  <c:v>990.4502</c:v>
                </c:pt>
                <c:pt idx="127">
                  <c:v>1024.6400000000001</c:v>
                </c:pt>
                <c:pt idx="128">
                  <c:v>1024.123</c:v>
                </c:pt>
                <c:pt idx="129">
                  <c:v>1053.3534</c:v>
                </c:pt>
                <c:pt idx="130">
                  <c:v>1078.8684000000001</c:v>
                </c:pt>
                <c:pt idx="131">
                  <c:v>1067.5650000000001</c:v>
                </c:pt>
                <c:pt idx="132">
                  <c:v>1087.923</c:v>
                </c:pt>
                <c:pt idx="133">
                  <c:v>1110.8979999999999</c:v>
                </c:pt>
                <c:pt idx="134">
                  <c:v>1124.999</c:v>
                </c:pt>
                <c:pt idx="135">
                  <c:v>1128.624</c:v>
                </c:pt>
                <c:pt idx="136">
                  <c:v>1145.0630000000001</c:v>
                </c:pt>
                <c:pt idx="137">
                  <c:v>1149.4680000000001</c:v>
                </c:pt>
                <c:pt idx="138">
                  <c:v>1138.7270000000001</c:v>
                </c:pt>
                <c:pt idx="139">
                  <c:v>1151.7370000000001</c:v>
                </c:pt>
                <c:pt idx="140">
                  <c:v>1105.962</c:v>
                </c:pt>
                <c:pt idx="141">
                  <c:v>1069.78</c:v>
                </c:pt>
                <c:pt idx="142">
                  <c:v>1134.9688000000001</c:v>
                </c:pt>
                <c:pt idx="143">
                  <c:v>1110.4449999999999</c:v>
                </c:pt>
                <c:pt idx="144">
                  <c:v>1140.046</c:v>
                </c:pt>
                <c:pt idx="145">
                  <c:v>1173.6300000000001</c:v>
                </c:pt>
                <c:pt idx="146">
                  <c:v>1200.664</c:v>
                </c:pt>
                <c:pt idx="147">
                  <c:v>1198.8800000000001</c:v>
                </c:pt>
                <c:pt idx="148">
                  <c:v>1211.0909999999999</c:v>
                </c:pt>
                <c:pt idx="149">
                  <c:v>1194.5930000000001</c:v>
                </c:pt>
                <c:pt idx="150">
                  <c:v>1219.7270000000001</c:v>
                </c:pt>
                <c:pt idx="151">
                  <c:v>1242.396</c:v>
                </c:pt>
                <c:pt idx="152">
                  <c:v>1255.9590000000001</c:v>
                </c:pt>
                <c:pt idx="153">
                  <c:v>1273.3652999999999</c:v>
                </c:pt>
                <c:pt idx="154">
                  <c:v>1283.5069000000001</c:v>
                </c:pt>
                <c:pt idx="155">
                  <c:v>1293.4269999999999</c:v>
                </c:pt>
                <c:pt idx="156">
                  <c:v>1313.192</c:v>
                </c:pt>
                <c:pt idx="157">
                  <c:v>1330.8440000000001</c:v>
                </c:pt>
                <c:pt idx="158">
                  <c:v>1337.9290000000001</c:v>
                </c:pt>
                <c:pt idx="159">
                  <c:v>1351.3219999999999</c:v>
                </c:pt>
                <c:pt idx="160">
                  <c:v>1374.453</c:v>
                </c:pt>
                <c:pt idx="161">
                  <c:v>1366.47</c:v>
                </c:pt>
                <c:pt idx="162">
                  <c:v>1332.002</c:v>
                </c:pt>
                <c:pt idx="163">
                  <c:v>1358.33</c:v>
                </c:pt>
                <c:pt idx="164">
                  <c:v>1350.95</c:v>
                </c:pt>
                <c:pt idx="165">
                  <c:v>1364.492</c:v>
                </c:pt>
                <c:pt idx="166">
                  <c:v>1397.8824999999999</c:v>
                </c:pt>
                <c:pt idx="167">
                  <c:v>1405.2429999999999</c:v>
                </c:pt>
                <c:pt idx="168">
                  <c:v>1412.6110000000001</c:v>
                </c:pt>
                <c:pt idx="169">
                  <c:v>1421.905</c:v>
                </c:pt>
                <c:pt idx="170">
                  <c:v>1449.326</c:v>
                </c:pt>
                <c:pt idx="171">
                  <c:v>1452.547</c:v>
                </c:pt>
                <c:pt idx="172">
                  <c:v>1460.518</c:v>
                </c:pt>
                <c:pt idx="173">
                  <c:v>1472.461</c:v>
                </c:pt>
                <c:pt idx="174">
                  <c:v>1484.0540000000001</c:v>
                </c:pt>
                <c:pt idx="175">
                  <c:v>1463.8820000000001</c:v>
                </c:pt>
                <c:pt idx="176">
                  <c:v>1486.3430000000001</c:v>
                </c:pt>
                <c:pt idx="177">
                  <c:v>1455.1152999999999</c:v>
                </c:pt>
                <c:pt idx="178">
                  <c:v>1471.6842999999999</c:v>
                </c:pt>
                <c:pt idx="179">
                  <c:v>1460.62</c:v>
                </c:pt>
                <c:pt idx="180">
                  <c:v>1438.7919999999999</c:v>
                </c:pt>
                <c:pt idx="181">
                  <c:v>1446.3340000000001</c:v>
                </c:pt>
                <c:pt idx="182">
                  <c:v>1481.5309999999999</c:v>
                </c:pt>
                <c:pt idx="183">
                  <c:v>1472.779</c:v>
                </c:pt>
                <c:pt idx="184">
                  <c:v>1490.6610000000001</c:v>
                </c:pt>
                <c:pt idx="185">
                  <c:v>1495.913</c:v>
                </c:pt>
                <c:pt idx="186">
                  <c:v>1474.44</c:v>
                </c:pt>
                <c:pt idx="187">
                  <c:v>1465.5139999999999</c:v>
                </c:pt>
                <c:pt idx="188">
                  <c:v>1439.7170000000001</c:v>
                </c:pt>
                <c:pt idx="189">
                  <c:v>1402.771</c:v>
                </c:pt>
                <c:pt idx="190">
                  <c:v>1441.0206000000001</c:v>
                </c:pt>
                <c:pt idx="191">
                  <c:v>1409.2860000000001</c:v>
                </c:pt>
                <c:pt idx="192">
                  <c:v>1373.818</c:v>
                </c:pt>
                <c:pt idx="193">
                  <c:v>1351.9649999999999</c:v>
                </c:pt>
                <c:pt idx="194">
                  <c:v>1358.9269999999999</c:v>
                </c:pt>
                <c:pt idx="195">
                  <c:v>1416.2860000000001</c:v>
                </c:pt>
                <c:pt idx="196">
                  <c:v>1469.672</c:v>
                </c:pt>
                <c:pt idx="197">
                  <c:v>1479.8150000000001</c:v>
                </c:pt>
                <c:pt idx="198">
                  <c:v>1492.3230000000001</c:v>
                </c:pt>
                <c:pt idx="199">
                  <c:v>1530.95</c:v>
                </c:pt>
                <c:pt idx="200">
                  <c:v>1562.0429999999999</c:v>
                </c:pt>
                <c:pt idx="201">
                  <c:v>1572.2163</c:v>
                </c:pt>
                <c:pt idx="202">
                  <c:v>1577.3779</c:v>
                </c:pt>
                <c:pt idx="203">
                  <c:v>1571.758</c:v>
                </c:pt>
                <c:pt idx="204">
                  <c:v>1600.7760000000001</c:v>
                </c:pt>
                <c:pt idx="205">
                  <c:v>1621.652</c:v>
                </c:pt>
                <c:pt idx="206">
                  <c:v>1644.345</c:v>
                </c:pt>
                <c:pt idx="207">
                  <c:v>1640.79</c:v>
                </c:pt>
                <c:pt idx="208">
                  <c:v>1659.0309999999999</c:v>
                </c:pt>
                <c:pt idx="209">
                  <c:v>1673.203</c:v>
                </c:pt>
                <c:pt idx="210">
                  <c:v>1675.578</c:v>
                </c:pt>
                <c:pt idx="211">
                  <c:v>1693.3520000000001</c:v>
                </c:pt>
                <c:pt idx="212">
                  <c:v>1691.9749999999999</c:v>
                </c:pt>
                <c:pt idx="213">
                  <c:v>1706.1751999999999</c:v>
                </c:pt>
                <c:pt idx="214">
                  <c:v>1713.1278</c:v>
                </c:pt>
                <c:pt idx="215">
                  <c:v>1708.7927</c:v>
                </c:pt>
                <c:pt idx="216">
                  <c:v>1713.2565999999999</c:v>
                </c:pt>
                <c:pt idx="217">
                  <c:v>1722.2601999999999</c:v>
                </c:pt>
                <c:pt idx="218">
                  <c:v>1709.6541</c:v>
                </c:pt>
                <c:pt idx="219">
                  <c:v>1700.2905000000001</c:v>
                </c:pt>
                <c:pt idx="220">
                  <c:v>1711.0300999999999</c:v>
                </c:pt>
                <c:pt idx="221">
                  <c:v>1711.5900999999999</c:v>
                </c:pt>
                <c:pt idx="222">
                  <c:v>1718.9755</c:v>
                </c:pt>
                <c:pt idx="223">
                  <c:v>1737.5410999999999</c:v>
                </c:pt>
                <c:pt idx="224">
                  <c:v>1750.0675000000001</c:v>
                </c:pt>
                <c:pt idx="225">
                  <c:v>1759.6985</c:v>
                </c:pt>
                <c:pt idx="226">
                  <c:v>1732.4849999999999</c:v>
                </c:pt>
                <c:pt idx="227">
                  <c:v>1719.3379</c:v>
                </c:pt>
                <c:pt idx="228">
                  <c:v>1682.9589000000001</c:v>
                </c:pt>
                <c:pt idx="229">
                  <c:v>1757.8630000000001</c:v>
                </c:pt>
                <c:pt idx="230">
                  <c:v>1786.32</c:v>
                </c:pt>
                <c:pt idx="231">
                  <c:v>1802.826</c:v>
                </c:pt>
                <c:pt idx="232">
                  <c:v>1827.3789999999999</c:v>
                </c:pt>
                <c:pt idx="233">
                  <c:v>1806.0709999999999</c:v>
                </c:pt>
                <c:pt idx="234">
                  <c:v>1846.136</c:v>
                </c:pt>
                <c:pt idx="235">
                  <c:v>1855.6379999999999</c:v>
                </c:pt>
                <c:pt idx="236">
                  <c:v>1862.47</c:v>
                </c:pt>
                <c:pt idx="237">
                  <c:v>1869.556</c:v>
                </c:pt>
                <c:pt idx="238">
                  <c:v>1874.1510000000001</c:v>
                </c:pt>
                <c:pt idx="239">
                  <c:v>1880.039</c:v>
                </c:pt>
                <c:pt idx="240">
                  <c:v>1916.5160000000001</c:v>
                </c:pt>
                <c:pt idx="241">
                  <c:v>1915.384</c:v>
                </c:pt>
                <c:pt idx="242">
                  <c:v>1887.6079999999999</c:v>
                </c:pt>
                <c:pt idx="243">
                  <c:v>1675.047</c:v>
                </c:pt>
                <c:pt idx="244">
                  <c:v>1743.0360000000001</c:v>
                </c:pt>
                <c:pt idx="245">
                  <c:v>1818.932</c:v>
                </c:pt>
                <c:pt idx="246">
                  <c:v>1832.056</c:v>
                </c:pt>
                <c:pt idx="247">
                  <c:v>1912.047</c:v>
                </c:pt>
                <c:pt idx="248">
                  <c:v>1930.2329999999999</c:v>
                </c:pt>
                <c:pt idx="249">
                  <c:v>1912.886</c:v>
                </c:pt>
                <c:pt idx="250">
                  <c:v>1921.8309999999999</c:v>
                </c:pt>
                <c:pt idx="251">
                  <c:v>1993.319</c:v>
                </c:pt>
                <c:pt idx="252">
                  <c:v>2028.44</c:v>
                </c:pt>
                <c:pt idx="253">
                  <c:v>2035.498</c:v>
                </c:pt>
                <c:pt idx="254">
                  <c:v>2043.0930000000001</c:v>
                </c:pt>
                <c:pt idx="255">
                  <c:v>2049.6999999999998</c:v>
                </c:pt>
                <c:pt idx="256">
                  <c:v>2069.8690000000001</c:v>
                </c:pt>
                <c:pt idx="257">
                  <c:v>2076.1120000000001</c:v>
                </c:pt>
                <c:pt idx="258">
                  <c:v>2100.0329999999999</c:v>
                </c:pt>
                <c:pt idx="259">
                  <c:v>2105.1799999999998</c:v>
                </c:pt>
                <c:pt idx="260">
                  <c:v>2115.395</c:v>
                </c:pt>
                <c:pt idx="261">
                  <c:v>2116.1860000000001</c:v>
                </c:pt>
                <c:pt idx="262">
                  <c:v>2111.4659999999999</c:v>
                </c:pt>
                <c:pt idx="263">
                  <c:v>2091.3789999999999</c:v>
                </c:pt>
                <c:pt idx="264">
                  <c:v>2129.8960000000002</c:v>
                </c:pt>
                <c:pt idx="265">
                  <c:v>2076.9389999999999</c:v>
                </c:pt>
                <c:pt idx="266">
                  <c:v>2058.0970000000002</c:v>
                </c:pt>
                <c:pt idx="267">
                  <c:v>2035.797</c:v>
                </c:pt>
                <c:pt idx="268">
                  <c:v>1966.702</c:v>
                </c:pt>
                <c:pt idx="269">
                  <c:v>1971.6279999999999</c:v>
                </c:pt>
                <c:pt idx="270">
                  <c:v>1840.6320000000001</c:v>
                </c:pt>
                <c:pt idx="271">
                  <c:v>1948.6679999999999</c:v>
                </c:pt>
                <c:pt idx="272">
                  <c:v>1903.1110000000001</c:v>
                </c:pt>
                <c:pt idx="273">
                  <c:v>1829.4490000000001</c:v>
                </c:pt>
                <c:pt idx="274">
                  <c:v>1878.566</c:v>
                </c:pt>
                <c:pt idx="275">
                  <c:v>1917.9680000000001</c:v>
                </c:pt>
                <c:pt idx="276">
                  <c:v>1905.4970000000001</c:v>
                </c:pt>
                <c:pt idx="277">
                  <c:v>1977.1310000000001</c:v>
                </c:pt>
                <c:pt idx="278">
                  <c:v>1952.962</c:v>
                </c:pt>
                <c:pt idx="279">
                  <c:v>1973.4290000000001</c:v>
                </c:pt>
                <c:pt idx="280">
                  <c:v>1993.405</c:v>
                </c:pt>
                <c:pt idx="281">
                  <c:v>1975.798</c:v>
                </c:pt>
                <c:pt idx="282">
                  <c:v>2008.24</c:v>
                </c:pt>
                <c:pt idx="283">
                  <c:v>2036.0640000000001</c:v>
                </c:pt>
                <c:pt idx="284">
                  <c:v>2041.845</c:v>
                </c:pt>
                <c:pt idx="285">
                  <c:v>2018.537</c:v>
                </c:pt>
                <c:pt idx="286">
                  <c:v>1995.7539999999999</c:v>
                </c:pt>
                <c:pt idx="287">
                  <c:v>2084.355</c:v>
                </c:pt>
                <c:pt idx="288">
                  <c:v>2160.7350000000001</c:v>
                </c:pt>
                <c:pt idx="289">
                  <c:v>2160.5070000000001</c:v>
                </c:pt>
                <c:pt idx="290">
                  <c:v>2166.902</c:v>
                </c:pt>
                <c:pt idx="291">
                  <c:v>2192.3049999999998</c:v>
                </c:pt>
                <c:pt idx="292">
                  <c:v>2172.846</c:v>
                </c:pt>
                <c:pt idx="293">
                  <c:v>2196.7350000000001</c:v>
                </c:pt>
                <c:pt idx="294">
                  <c:v>2218.0239999999999</c:v>
                </c:pt>
                <c:pt idx="295">
                  <c:v>2260.7269999999999</c:v>
                </c:pt>
                <c:pt idx="296">
                  <c:v>2297.06</c:v>
                </c:pt>
                <c:pt idx="297">
                  <c:v>2334.107</c:v>
                </c:pt>
                <c:pt idx="298">
                  <c:v>2321.7840000000001</c:v>
                </c:pt>
                <c:pt idx="299">
                  <c:v>2348.1869999999999</c:v>
                </c:pt>
                <c:pt idx="300">
                  <c:v>2338.587</c:v>
                </c:pt>
                <c:pt idx="301">
                  <c:v>2370.462</c:v>
                </c:pt>
                <c:pt idx="302">
                  <c:v>2386.4119999999998</c:v>
                </c:pt>
                <c:pt idx="303">
                  <c:v>2361.8795</c:v>
                </c:pt>
                <c:pt idx="304">
                  <c:v>2362.1959999999999</c:v>
                </c:pt>
                <c:pt idx="305">
                  <c:v>2401.7004999999999</c:v>
                </c:pt>
                <c:pt idx="306">
                  <c:v>2445.3715999999999</c:v>
                </c:pt>
              </c:numCache>
            </c:numRef>
          </c:val>
          <c:smooth val="0"/>
          <c:extLst>
            <c:ext xmlns:c16="http://schemas.microsoft.com/office/drawing/2014/chart" uri="{C3380CC4-5D6E-409C-BE32-E72D297353CC}">
              <c16:uniqueId val="{00000005-3F43-4696-BB3E-7C8CEBD3AE0D}"/>
            </c:ext>
          </c:extLst>
        </c:ser>
        <c:ser>
          <c:idx val="6"/>
          <c:order val="6"/>
          <c:tx>
            <c:strRef>
              <c:f>level!$M$5</c:f>
              <c:strCache>
                <c:ptCount val="1"/>
                <c:pt idx="0">
                  <c:v>US, HY long (aver 15Y)</c:v>
                </c:pt>
              </c:strCache>
            </c:strRef>
          </c:tx>
          <c:spPr>
            <a:ln w="19050" cap="rnd">
              <a:solidFill>
                <a:schemeClr val="accent4"/>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level!$M$6:$M$6379</c:f>
              <c:numCache>
                <c:formatCode>0.0</c:formatCode>
                <c:ptCount val="6374"/>
                <c:pt idx="0">
                  <c:v>601.46</c:v>
                </c:pt>
                <c:pt idx="1">
                  <c:v>603.75</c:v>
                </c:pt>
                <c:pt idx="2">
                  <c:v>605.82000000000005</c:v>
                </c:pt>
                <c:pt idx="3">
                  <c:v>590.29999999999995</c:v>
                </c:pt>
                <c:pt idx="4">
                  <c:v>580.6</c:v>
                </c:pt>
                <c:pt idx="5">
                  <c:v>580.07000000000005</c:v>
                </c:pt>
                <c:pt idx="6">
                  <c:v>597.85</c:v>
                </c:pt>
                <c:pt idx="7">
                  <c:v>609.94000000000005</c:v>
                </c:pt>
                <c:pt idx="8">
                  <c:v>618.26</c:v>
                </c:pt>
                <c:pt idx="9">
                  <c:v>616.08000000000004</c:v>
                </c:pt>
                <c:pt idx="10">
                  <c:v>610.33000000000004</c:v>
                </c:pt>
                <c:pt idx="11">
                  <c:v>612.80999999999995</c:v>
                </c:pt>
                <c:pt idx="12">
                  <c:v>631.91</c:v>
                </c:pt>
                <c:pt idx="13">
                  <c:v>683.77</c:v>
                </c:pt>
                <c:pt idx="14">
                  <c:v>696.61</c:v>
                </c:pt>
                <c:pt idx="15">
                  <c:v>695.37</c:v>
                </c:pt>
                <c:pt idx="16">
                  <c:v>704.62</c:v>
                </c:pt>
                <c:pt idx="17">
                  <c:v>728.94</c:v>
                </c:pt>
                <c:pt idx="18">
                  <c:v>732.4</c:v>
                </c:pt>
                <c:pt idx="19">
                  <c:v>751.53</c:v>
                </c:pt>
                <c:pt idx="20">
                  <c:v>771.77</c:v>
                </c:pt>
                <c:pt idx="21">
                  <c:v>739.43</c:v>
                </c:pt>
                <c:pt idx="22">
                  <c:v>764.88</c:v>
                </c:pt>
                <c:pt idx="23">
                  <c:v>778.64</c:v>
                </c:pt>
                <c:pt idx="24">
                  <c:v>788.52</c:v>
                </c:pt>
                <c:pt idx="25">
                  <c:v>793.45</c:v>
                </c:pt>
                <c:pt idx="26">
                  <c:v>789.36</c:v>
                </c:pt>
                <c:pt idx="27">
                  <c:v>807.61</c:v>
                </c:pt>
                <c:pt idx="28">
                  <c:v>817.82</c:v>
                </c:pt>
                <c:pt idx="29">
                  <c:v>826.81</c:v>
                </c:pt>
                <c:pt idx="30">
                  <c:v>751.42</c:v>
                </c:pt>
                <c:pt idx="31">
                  <c:v>695.65</c:v>
                </c:pt>
                <c:pt idx="32">
                  <c:v>730.2</c:v>
                </c:pt>
                <c:pt idx="33">
                  <c:v>714.62</c:v>
                </c:pt>
                <c:pt idx="34">
                  <c:v>712.25</c:v>
                </c:pt>
                <c:pt idx="35">
                  <c:v>760.61</c:v>
                </c:pt>
                <c:pt idx="36">
                  <c:v>774.59</c:v>
                </c:pt>
                <c:pt idx="37">
                  <c:v>819.99</c:v>
                </c:pt>
                <c:pt idx="38">
                  <c:v>830.89</c:v>
                </c:pt>
                <c:pt idx="39">
                  <c:v>858.83</c:v>
                </c:pt>
                <c:pt idx="40">
                  <c:v>924.08</c:v>
                </c:pt>
                <c:pt idx="41">
                  <c:v>944.24</c:v>
                </c:pt>
                <c:pt idx="42">
                  <c:v>977.16</c:v>
                </c:pt>
                <c:pt idx="43">
                  <c:v>951.63</c:v>
                </c:pt>
                <c:pt idx="44">
                  <c:v>962.34</c:v>
                </c:pt>
                <c:pt idx="45">
                  <c:v>998.49</c:v>
                </c:pt>
                <c:pt idx="46">
                  <c:v>1030.1099999999999</c:v>
                </c:pt>
                <c:pt idx="47">
                  <c:v>1051.1300000000001</c:v>
                </c:pt>
                <c:pt idx="48">
                  <c:v>1083.53</c:v>
                </c:pt>
                <c:pt idx="49">
                  <c:v>1110.52</c:v>
                </c:pt>
                <c:pt idx="50">
                  <c:v>1103.57</c:v>
                </c:pt>
                <c:pt idx="51">
                  <c:v>1112.22</c:v>
                </c:pt>
                <c:pt idx="52">
                  <c:v>1086.74</c:v>
                </c:pt>
                <c:pt idx="53">
                  <c:v>1056.8499999999999</c:v>
                </c:pt>
                <c:pt idx="54">
                  <c:v>1073.71</c:v>
                </c:pt>
                <c:pt idx="55">
                  <c:v>1097.1500000000001</c:v>
                </c:pt>
                <c:pt idx="56">
                  <c:v>1130.02</c:v>
                </c:pt>
                <c:pt idx="57">
                  <c:v>1155.48</c:v>
                </c:pt>
                <c:pt idx="58">
                  <c:v>1185.1600000000001</c:v>
                </c:pt>
                <c:pt idx="59">
                  <c:v>1196.73</c:v>
                </c:pt>
                <c:pt idx="60">
                  <c:v>1223.46</c:v>
                </c:pt>
                <c:pt idx="61">
                  <c:v>1238.5899999999999</c:v>
                </c:pt>
                <c:pt idx="62">
                  <c:v>1269.19</c:v>
                </c:pt>
                <c:pt idx="63">
                  <c:v>1212.46</c:v>
                </c:pt>
                <c:pt idx="64">
                  <c:v>1212.1099999999999</c:v>
                </c:pt>
                <c:pt idx="65">
                  <c:v>1237.79</c:v>
                </c:pt>
                <c:pt idx="66">
                  <c:v>1273.9100000000001</c:v>
                </c:pt>
                <c:pt idx="67">
                  <c:v>1304.1600000000001</c:v>
                </c:pt>
                <c:pt idx="68">
                  <c:v>1301.8900000000001</c:v>
                </c:pt>
                <c:pt idx="69">
                  <c:v>1274.26</c:v>
                </c:pt>
                <c:pt idx="70">
                  <c:v>1258.9000000000001</c:v>
                </c:pt>
                <c:pt idx="71">
                  <c:v>1257.8800000000001</c:v>
                </c:pt>
                <c:pt idx="72">
                  <c:v>1267.93</c:v>
                </c:pt>
                <c:pt idx="73">
                  <c:v>1303.74</c:v>
                </c:pt>
                <c:pt idx="74">
                  <c:v>1309.92</c:v>
                </c:pt>
                <c:pt idx="75">
                  <c:v>1313.97</c:v>
                </c:pt>
                <c:pt idx="76">
                  <c:v>1310.3900000000001</c:v>
                </c:pt>
                <c:pt idx="77">
                  <c:v>1306.26</c:v>
                </c:pt>
                <c:pt idx="78">
                  <c:v>1303.53</c:v>
                </c:pt>
                <c:pt idx="79">
                  <c:v>1325.26</c:v>
                </c:pt>
                <c:pt idx="80">
                  <c:v>1356.6</c:v>
                </c:pt>
                <c:pt idx="81">
                  <c:v>1387.25</c:v>
                </c:pt>
                <c:pt idx="82">
                  <c:v>1409.81</c:v>
                </c:pt>
                <c:pt idx="83">
                  <c:v>1445.22</c:v>
                </c:pt>
                <c:pt idx="84">
                  <c:v>1456.35</c:v>
                </c:pt>
                <c:pt idx="85">
                  <c:v>1473.9</c:v>
                </c:pt>
                <c:pt idx="86">
                  <c:v>1496.89</c:v>
                </c:pt>
                <c:pt idx="87">
                  <c:v>1485.48</c:v>
                </c:pt>
                <c:pt idx="88">
                  <c:v>1511.26</c:v>
                </c:pt>
                <c:pt idx="89">
                  <c:v>1525.22</c:v>
                </c:pt>
                <c:pt idx="90">
                  <c:v>1482.92</c:v>
                </c:pt>
                <c:pt idx="91">
                  <c:v>1414.19</c:v>
                </c:pt>
                <c:pt idx="92">
                  <c:v>1435.67</c:v>
                </c:pt>
                <c:pt idx="93">
                  <c:v>1485.01</c:v>
                </c:pt>
                <c:pt idx="94">
                  <c:v>1499.93</c:v>
                </c:pt>
                <c:pt idx="95">
                  <c:v>1468.77</c:v>
                </c:pt>
                <c:pt idx="96">
                  <c:v>1466.64</c:v>
                </c:pt>
                <c:pt idx="97">
                  <c:v>1455.73</c:v>
                </c:pt>
                <c:pt idx="98">
                  <c:v>1424.07</c:v>
                </c:pt>
                <c:pt idx="99">
                  <c:v>1401.88</c:v>
                </c:pt>
                <c:pt idx="100">
                  <c:v>1466.91</c:v>
                </c:pt>
                <c:pt idx="101">
                  <c:v>1450.54</c:v>
                </c:pt>
                <c:pt idx="102">
                  <c:v>1401.86</c:v>
                </c:pt>
                <c:pt idx="103">
                  <c:v>1358.47</c:v>
                </c:pt>
                <c:pt idx="104">
                  <c:v>1370.51</c:v>
                </c:pt>
                <c:pt idx="105">
                  <c:v>1228.05</c:v>
                </c:pt>
                <c:pt idx="106">
                  <c:v>1018.6</c:v>
                </c:pt>
                <c:pt idx="107">
                  <c:v>923.52</c:v>
                </c:pt>
                <c:pt idx="108">
                  <c:v>998.42</c:v>
                </c:pt>
                <c:pt idx="109">
                  <c:v>1048.08</c:v>
                </c:pt>
                <c:pt idx="110">
                  <c:v>1018.14</c:v>
                </c:pt>
                <c:pt idx="111">
                  <c:v>1061.4100000000001</c:v>
                </c:pt>
                <c:pt idx="112">
                  <c:v>1233.83</c:v>
                </c:pt>
                <c:pt idx="113">
                  <c:v>1353.59</c:v>
                </c:pt>
                <c:pt idx="114">
                  <c:v>1398.31</c:v>
                </c:pt>
                <c:pt idx="115">
                  <c:v>1509.59</c:v>
                </c:pt>
                <c:pt idx="116">
                  <c:v>1581.2</c:v>
                </c:pt>
                <c:pt idx="117">
                  <c:v>1700.64</c:v>
                </c:pt>
                <c:pt idx="118">
                  <c:v>1739.48</c:v>
                </c:pt>
                <c:pt idx="119">
                  <c:v>1754.78</c:v>
                </c:pt>
                <c:pt idx="120">
                  <c:v>1830.13</c:v>
                </c:pt>
                <c:pt idx="121">
                  <c:v>1881.19</c:v>
                </c:pt>
                <c:pt idx="122">
                  <c:v>1873.62</c:v>
                </c:pt>
                <c:pt idx="123">
                  <c:v>1955.48</c:v>
                </c:pt>
                <c:pt idx="124">
                  <c:v>2028.66</c:v>
                </c:pt>
                <c:pt idx="125">
                  <c:v>1938.01</c:v>
                </c:pt>
                <c:pt idx="126">
                  <c:v>1966.23</c:v>
                </c:pt>
                <c:pt idx="127">
                  <c:v>2057.36</c:v>
                </c:pt>
                <c:pt idx="128">
                  <c:v>2075.94</c:v>
                </c:pt>
                <c:pt idx="129">
                  <c:v>2171.87</c:v>
                </c:pt>
                <c:pt idx="130">
                  <c:v>2261.66</c:v>
                </c:pt>
                <c:pt idx="131">
                  <c:v>2208.58</c:v>
                </c:pt>
                <c:pt idx="132">
                  <c:v>2227.79</c:v>
                </c:pt>
                <c:pt idx="133">
                  <c:v>2297.73</c:v>
                </c:pt>
                <c:pt idx="134">
                  <c:v>2338.1</c:v>
                </c:pt>
                <c:pt idx="135">
                  <c:v>2346</c:v>
                </c:pt>
                <c:pt idx="136">
                  <c:v>2406.4899999999998</c:v>
                </c:pt>
                <c:pt idx="137">
                  <c:v>2447.52</c:v>
                </c:pt>
                <c:pt idx="138">
                  <c:v>2412.54</c:v>
                </c:pt>
                <c:pt idx="139">
                  <c:v>2445.5500000000002</c:v>
                </c:pt>
                <c:pt idx="140">
                  <c:v>2338.9699999999998</c:v>
                </c:pt>
                <c:pt idx="141">
                  <c:v>2263.34</c:v>
                </c:pt>
                <c:pt idx="142">
                  <c:v>2369.09</c:v>
                </c:pt>
                <c:pt idx="143">
                  <c:v>2319.44</c:v>
                </c:pt>
                <c:pt idx="144">
                  <c:v>2378.2399999999998</c:v>
                </c:pt>
                <c:pt idx="145">
                  <c:v>2479.9299999999998</c:v>
                </c:pt>
                <c:pt idx="146">
                  <c:v>2562.9</c:v>
                </c:pt>
                <c:pt idx="147">
                  <c:v>2562.65</c:v>
                </c:pt>
                <c:pt idx="148">
                  <c:v>2598.27</c:v>
                </c:pt>
                <c:pt idx="149">
                  <c:v>2582.64</c:v>
                </c:pt>
                <c:pt idx="150">
                  <c:v>2639.9</c:v>
                </c:pt>
                <c:pt idx="151">
                  <c:v>2705.72</c:v>
                </c:pt>
                <c:pt idx="152">
                  <c:v>2770.61</c:v>
                </c:pt>
                <c:pt idx="153">
                  <c:v>2811.37</c:v>
                </c:pt>
                <c:pt idx="154">
                  <c:v>2868.54</c:v>
                </c:pt>
                <c:pt idx="155">
                  <c:v>2902.25</c:v>
                </c:pt>
                <c:pt idx="156">
                  <c:v>2966.51</c:v>
                </c:pt>
                <c:pt idx="157">
                  <c:v>3004.83</c:v>
                </c:pt>
                <c:pt idx="158">
                  <c:v>3009.5</c:v>
                </c:pt>
                <c:pt idx="159">
                  <c:v>3048.08</c:v>
                </c:pt>
                <c:pt idx="160">
                  <c:v>3146.77</c:v>
                </c:pt>
                <c:pt idx="161">
                  <c:v>3128.93</c:v>
                </c:pt>
                <c:pt idx="162">
                  <c:v>2992.99</c:v>
                </c:pt>
                <c:pt idx="163">
                  <c:v>3005.26</c:v>
                </c:pt>
                <c:pt idx="164">
                  <c:v>2951.66</c:v>
                </c:pt>
                <c:pt idx="165">
                  <c:v>2975.51</c:v>
                </c:pt>
                <c:pt idx="166">
                  <c:v>3083.05</c:v>
                </c:pt>
                <c:pt idx="167">
                  <c:v>3087.18</c:v>
                </c:pt>
                <c:pt idx="168">
                  <c:v>3112.84</c:v>
                </c:pt>
                <c:pt idx="169">
                  <c:v>3159.45</c:v>
                </c:pt>
                <c:pt idx="170">
                  <c:v>3280.4</c:v>
                </c:pt>
                <c:pt idx="171">
                  <c:v>3296.88</c:v>
                </c:pt>
                <c:pt idx="172">
                  <c:v>3369.58</c:v>
                </c:pt>
                <c:pt idx="173">
                  <c:v>3462.94</c:v>
                </c:pt>
                <c:pt idx="174">
                  <c:v>3519.24</c:v>
                </c:pt>
                <c:pt idx="175">
                  <c:v>3488.3</c:v>
                </c:pt>
                <c:pt idx="176">
                  <c:v>3575.86</c:v>
                </c:pt>
                <c:pt idx="177">
                  <c:v>3505.6</c:v>
                </c:pt>
                <c:pt idx="178">
                  <c:v>3575.01</c:v>
                </c:pt>
                <c:pt idx="179">
                  <c:v>3561.66</c:v>
                </c:pt>
                <c:pt idx="180">
                  <c:v>3536.42</c:v>
                </c:pt>
                <c:pt idx="181">
                  <c:v>3639.5</c:v>
                </c:pt>
                <c:pt idx="182">
                  <c:v>3713.2</c:v>
                </c:pt>
                <c:pt idx="183">
                  <c:v>3720.15</c:v>
                </c:pt>
                <c:pt idx="184">
                  <c:v>3760.56</c:v>
                </c:pt>
                <c:pt idx="185">
                  <c:v>3741.08</c:v>
                </c:pt>
                <c:pt idx="186">
                  <c:v>3653.9</c:v>
                </c:pt>
                <c:pt idx="187">
                  <c:v>3647.65</c:v>
                </c:pt>
                <c:pt idx="188">
                  <c:v>3596.75</c:v>
                </c:pt>
                <c:pt idx="189">
                  <c:v>3478.46</c:v>
                </c:pt>
                <c:pt idx="190">
                  <c:v>3588.23</c:v>
                </c:pt>
                <c:pt idx="191">
                  <c:v>3494.33</c:v>
                </c:pt>
                <c:pt idx="192">
                  <c:v>3405.26</c:v>
                </c:pt>
                <c:pt idx="193">
                  <c:v>3341</c:v>
                </c:pt>
                <c:pt idx="194">
                  <c:v>3394.49</c:v>
                </c:pt>
                <c:pt idx="195">
                  <c:v>3679.87</c:v>
                </c:pt>
                <c:pt idx="196">
                  <c:v>3910.82</c:v>
                </c:pt>
                <c:pt idx="197">
                  <c:v>3894.74</c:v>
                </c:pt>
                <c:pt idx="198">
                  <c:v>3974.53</c:v>
                </c:pt>
                <c:pt idx="199">
                  <c:v>4153.16</c:v>
                </c:pt>
                <c:pt idx="200">
                  <c:v>4277.4399999999996</c:v>
                </c:pt>
                <c:pt idx="201">
                  <c:v>4315.67</c:v>
                </c:pt>
                <c:pt idx="202">
                  <c:v>4367.82</c:v>
                </c:pt>
                <c:pt idx="203">
                  <c:v>4278.0600000000004</c:v>
                </c:pt>
                <c:pt idx="204">
                  <c:v>4356.67</c:v>
                </c:pt>
                <c:pt idx="205">
                  <c:v>4511.68</c:v>
                </c:pt>
                <c:pt idx="206">
                  <c:v>4615.4799999999996</c:v>
                </c:pt>
                <c:pt idx="207">
                  <c:v>4600.3100000000004</c:v>
                </c:pt>
                <c:pt idx="208">
                  <c:v>4683.1099999999997</c:v>
                </c:pt>
                <c:pt idx="209">
                  <c:v>4734.93</c:v>
                </c:pt>
                <c:pt idx="210">
                  <c:v>4736.1400000000003</c:v>
                </c:pt>
                <c:pt idx="211">
                  <c:v>4825.82</c:v>
                </c:pt>
                <c:pt idx="212">
                  <c:v>4857.79</c:v>
                </c:pt>
                <c:pt idx="213">
                  <c:v>4947.97</c:v>
                </c:pt>
                <c:pt idx="214">
                  <c:v>4980.47</c:v>
                </c:pt>
                <c:pt idx="215">
                  <c:v>4966.01</c:v>
                </c:pt>
                <c:pt idx="216">
                  <c:v>5011.55</c:v>
                </c:pt>
                <c:pt idx="217">
                  <c:v>5093.59</c:v>
                </c:pt>
                <c:pt idx="218">
                  <c:v>4962.42</c:v>
                </c:pt>
                <c:pt idx="219">
                  <c:v>4885.41</c:v>
                </c:pt>
                <c:pt idx="220">
                  <c:v>4933.28</c:v>
                </c:pt>
                <c:pt idx="221">
                  <c:v>4880.63</c:v>
                </c:pt>
                <c:pt idx="222">
                  <c:v>4874.2700000000004</c:v>
                </c:pt>
                <c:pt idx="223">
                  <c:v>4937.74</c:v>
                </c:pt>
                <c:pt idx="224">
                  <c:v>4989.12</c:v>
                </c:pt>
                <c:pt idx="225">
                  <c:v>5022.93</c:v>
                </c:pt>
                <c:pt idx="226">
                  <c:v>4892.2299999999996</c:v>
                </c:pt>
                <c:pt idx="227">
                  <c:v>4758.08</c:v>
                </c:pt>
                <c:pt idx="228">
                  <c:v>4631.58</c:v>
                </c:pt>
                <c:pt idx="229">
                  <c:v>4907.8500000000004</c:v>
                </c:pt>
                <c:pt idx="230">
                  <c:v>5032.43</c:v>
                </c:pt>
                <c:pt idx="231">
                  <c:v>5097.88</c:v>
                </c:pt>
                <c:pt idx="232">
                  <c:v>5234.7</c:v>
                </c:pt>
                <c:pt idx="233">
                  <c:v>5148.6899999999996</c:v>
                </c:pt>
                <c:pt idx="234">
                  <c:v>5331.54</c:v>
                </c:pt>
                <c:pt idx="235">
                  <c:v>5416.53</c:v>
                </c:pt>
                <c:pt idx="236">
                  <c:v>5473.54</c:v>
                </c:pt>
                <c:pt idx="237">
                  <c:v>5475.11</c:v>
                </c:pt>
                <c:pt idx="238">
                  <c:v>5521.21</c:v>
                </c:pt>
                <c:pt idx="239">
                  <c:v>5552.26</c:v>
                </c:pt>
                <c:pt idx="240">
                  <c:v>5720.22</c:v>
                </c:pt>
                <c:pt idx="241">
                  <c:v>5810.66</c:v>
                </c:pt>
                <c:pt idx="242">
                  <c:v>5776.98</c:v>
                </c:pt>
                <c:pt idx="243">
                  <c:v>4939.67</c:v>
                </c:pt>
                <c:pt idx="244">
                  <c:v>5484.35</c:v>
                </c:pt>
                <c:pt idx="245">
                  <c:v>5765.74</c:v>
                </c:pt>
                <c:pt idx="246">
                  <c:v>6014.87</c:v>
                </c:pt>
                <c:pt idx="247">
                  <c:v>6526.98</c:v>
                </c:pt>
                <c:pt idx="248">
                  <c:v>6588.66</c:v>
                </c:pt>
                <c:pt idx="249">
                  <c:v>6422.07</c:v>
                </c:pt>
                <c:pt idx="250">
                  <c:v>6483.5</c:v>
                </c:pt>
                <c:pt idx="251">
                  <c:v>6916.31</c:v>
                </c:pt>
                <c:pt idx="252">
                  <c:v>7133.06</c:v>
                </c:pt>
                <c:pt idx="253">
                  <c:v>7144.14</c:v>
                </c:pt>
                <c:pt idx="254">
                  <c:v>7165.99</c:v>
                </c:pt>
                <c:pt idx="255">
                  <c:v>7031.44</c:v>
                </c:pt>
                <c:pt idx="256">
                  <c:v>7200.43</c:v>
                </c:pt>
                <c:pt idx="257">
                  <c:v>7216.17</c:v>
                </c:pt>
                <c:pt idx="258">
                  <c:v>7482.07</c:v>
                </c:pt>
                <c:pt idx="259">
                  <c:v>7639.71</c:v>
                </c:pt>
                <c:pt idx="260">
                  <c:v>7706.66</c:v>
                </c:pt>
                <c:pt idx="261">
                  <c:v>7659.03</c:v>
                </c:pt>
                <c:pt idx="262">
                  <c:v>7695.44</c:v>
                </c:pt>
                <c:pt idx="263">
                  <c:v>7600.11</c:v>
                </c:pt>
                <c:pt idx="264">
                  <c:v>7775.89</c:v>
                </c:pt>
                <c:pt idx="265">
                  <c:v>7306.88</c:v>
                </c:pt>
                <c:pt idx="266">
                  <c:v>7106.09</c:v>
                </c:pt>
                <c:pt idx="267">
                  <c:v>6948.5</c:v>
                </c:pt>
                <c:pt idx="268">
                  <c:v>6459.41</c:v>
                </c:pt>
                <c:pt idx="269">
                  <c:v>6467.55</c:v>
                </c:pt>
                <c:pt idx="270">
                  <c:v>5893.17</c:v>
                </c:pt>
                <c:pt idx="271">
                  <c:v>6291.07</c:v>
                </c:pt>
                <c:pt idx="272">
                  <c:v>6200.78</c:v>
                </c:pt>
                <c:pt idx="273">
                  <c:v>5791.62</c:v>
                </c:pt>
                <c:pt idx="274">
                  <c:v>5808.77</c:v>
                </c:pt>
                <c:pt idx="275">
                  <c:v>6048.51</c:v>
                </c:pt>
                <c:pt idx="276">
                  <c:v>6051.37</c:v>
                </c:pt>
                <c:pt idx="277">
                  <c:v>6356.58</c:v>
                </c:pt>
                <c:pt idx="278">
                  <c:v>6172.74</c:v>
                </c:pt>
                <c:pt idx="279">
                  <c:v>6273.47</c:v>
                </c:pt>
                <c:pt idx="280">
                  <c:v>6312.09</c:v>
                </c:pt>
                <c:pt idx="281">
                  <c:v>6196.33</c:v>
                </c:pt>
                <c:pt idx="282">
                  <c:v>6363.41</c:v>
                </c:pt>
                <c:pt idx="283">
                  <c:v>6437.73</c:v>
                </c:pt>
                <c:pt idx="284">
                  <c:v>6438.8</c:v>
                </c:pt>
                <c:pt idx="285">
                  <c:v>6260.7</c:v>
                </c:pt>
                <c:pt idx="286">
                  <c:v>6099.76</c:v>
                </c:pt>
                <c:pt idx="287">
                  <c:v>6616</c:v>
                </c:pt>
                <c:pt idx="288">
                  <c:v>7052.92</c:v>
                </c:pt>
                <c:pt idx="289">
                  <c:v>7072.62</c:v>
                </c:pt>
                <c:pt idx="290">
                  <c:v>7080.94</c:v>
                </c:pt>
                <c:pt idx="291">
                  <c:v>7198.64</c:v>
                </c:pt>
                <c:pt idx="292">
                  <c:v>6943.13</c:v>
                </c:pt>
                <c:pt idx="293">
                  <c:v>7016.39</c:v>
                </c:pt>
                <c:pt idx="294">
                  <c:v>6984.84</c:v>
                </c:pt>
                <c:pt idx="295">
                  <c:v>7196.31</c:v>
                </c:pt>
                <c:pt idx="296">
                  <c:v>7413.27</c:v>
                </c:pt>
                <c:pt idx="297">
                  <c:v>7554.32</c:v>
                </c:pt>
                <c:pt idx="298">
                  <c:v>7461.25</c:v>
                </c:pt>
                <c:pt idx="299">
                  <c:v>7601.01</c:v>
                </c:pt>
                <c:pt idx="300">
                  <c:v>7490.78</c:v>
                </c:pt>
                <c:pt idx="301">
                  <c:v>7609.01</c:v>
                </c:pt>
                <c:pt idx="302">
                  <c:v>7651.98</c:v>
                </c:pt>
                <c:pt idx="303">
                  <c:v>7601.11</c:v>
                </c:pt>
                <c:pt idx="304">
                  <c:v>7434.72</c:v>
                </c:pt>
                <c:pt idx="305">
                  <c:v>7595.92</c:v>
                </c:pt>
                <c:pt idx="306">
                  <c:v>7842.93</c:v>
                </c:pt>
              </c:numCache>
            </c:numRef>
          </c:val>
          <c:smooth val="0"/>
          <c:extLst>
            <c:ext xmlns:c16="http://schemas.microsoft.com/office/drawing/2014/chart" uri="{C3380CC4-5D6E-409C-BE32-E72D297353CC}">
              <c16:uniqueId val="{00000006-3F43-4696-BB3E-7C8CEBD3AE0D}"/>
            </c:ext>
          </c:extLst>
        </c:ser>
        <c:ser>
          <c:idx val="7"/>
          <c:order val="7"/>
          <c:tx>
            <c:strRef>
              <c:f>level!$N$5</c:f>
              <c:strCache>
                <c:ptCount val="1"/>
                <c:pt idx="0">
                  <c:v>UST, inter</c:v>
                </c:pt>
              </c:strCache>
            </c:strRef>
          </c:tx>
          <c:spPr>
            <a:ln w="19050" cap="rnd">
              <a:solidFill>
                <a:srgbClr val="00B050"/>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level!$N$6:$N$6379</c:f>
              <c:numCache>
                <c:formatCode>0.0</c:formatCode>
                <c:ptCount val="6374"/>
                <c:pt idx="0">
                  <c:v>907.67</c:v>
                </c:pt>
                <c:pt idx="1">
                  <c:v>905.18</c:v>
                </c:pt>
                <c:pt idx="2">
                  <c:v>912.26</c:v>
                </c:pt>
                <c:pt idx="3">
                  <c:v>923.88</c:v>
                </c:pt>
                <c:pt idx="4">
                  <c:v>923.25</c:v>
                </c:pt>
                <c:pt idx="5">
                  <c:v>927.11</c:v>
                </c:pt>
                <c:pt idx="6">
                  <c:v>940.49</c:v>
                </c:pt>
                <c:pt idx="7">
                  <c:v>946.84</c:v>
                </c:pt>
                <c:pt idx="8">
                  <c:v>956.7</c:v>
                </c:pt>
                <c:pt idx="9">
                  <c:v>964.08</c:v>
                </c:pt>
                <c:pt idx="10">
                  <c:v>970.42</c:v>
                </c:pt>
                <c:pt idx="11">
                  <c:v>984.49</c:v>
                </c:pt>
                <c:pt idx="12">
                  <c:v>1000.84</c:v>
                </c:pt>
                <c:pt idx="13">
                  <c:v>1012.66</c:v>
                </c:pt>
                <c:pt idx="14">
                  <c:v>1022.02</c:v>
                </c:pt>
                <c:pt idx="15">
                  <c:v>1030.1099999999999</c:v>
                </c:pt>
                <c:pt idx="16">
                  <c:v>1025.99</c:v>
                </c:pt>
                <c:pt idx="17">
                  <c:v>1030.24</c:v>
                </c:pt>
                <c:pt idx="18">
                  <c:v>1033.96</c:v>
                </c:pt>
                <c:pt idx="19">
                  <c:v>1052.71</c:v>
                </c:pt>
                <c:pt idx="20">
                  <c:v>1061.83</c:v>
                </c:pt>
                <c:pt idx="21">
                  <c:v>1083.79</c:v>
                </c:pt>
                <c:pt idx="22">
                  <c:v>1100.24</c:v>
                </c:pt>
                <c:pt idx="23">
                  <c:v>1087.76</c:v>
                </c:pt>
                <c:pt idx="24">
                  <c:v>1082.54</c:v>
                </c:pt>
                <c:pt idx="25">
                  <c:v>1086.24</c:v>
                </c:pt>
                <c:pt idx="26">
                  <c:v>1094.48</c:v>
                </c:pt>
                <c:pt idx="27">
                  <c:v>1077.76</c:v>
                </c:pt>
                <c:pt idx="28">
                  <c:v>1097</c:v>
                </c:pt>
                <c:pt idx="29">
                  <c:v>1104.56</c:v>
                </c:pt>
                <c:pt idx="30">
                  <c:v>1118.02</c:v>
                </c:pt>
                <c:pt idx="31">
                  <c:v>1140.3399999999999</c:v>
                </c:pt>
                <c:pt idx="32">
                  <c:v>1152.29</c:v>
                </c:pt>
                <c:pt idx="33">
                  <c:v>1174.4100000000001</c:v>
                </c:pt>
                <c:pt idx="34">
                  <c:v>1172.28</c:v>
                </c:pt>
                <c:pt idx="35">
                  <c:v>1161.3499999999999</c:v>
                </c:pt>
                <c:pt idx="36">
                  <c:v>1182.96</c:v>
                </c:pt>
                <c:pt idx="37">
                  <c:v>1179.56</c:v>
                </c:pt>
                <c:pt idx="38">
                  <c:v>1192.3</c:v>
                </c:pt>
                <c:pt idx="39">
                  <c:v>1192.25</c:v>
                </c:pt>
                <c:pt idx="40">
                  <c:v>1194.6199999999999</c:v>
                </c:pt>
                <c:pt idx="41">
                  <c:v>1213.1600000000001</c:v>
                </c:pt>
                <c:pt idx="42">
                  <c:v>1211.22</c:v>
                </c:pt>
                <c:pt idx="43">
                  <c:v>1184.71</c:v>
                </c:pt>
                <c:pt idx="44">
                  <c:v>1186.3800000000001</c:v>
                </c:pt>
                <c:pt idx="45">
                  <c:v>1210.95</c:v>
                </c:pt>
                <c:pt idx="46">
                  <c:v>1199.0999999999999</c:v>
                </c:pt>
                <c:pt idx="47">
                  <c:v>1198.78</c:v>
                </c:pt>
                <c:pt idx="48">
                  <c:v>1207.8599999999999</c:v>
                </c:pt>
                <c:pt idx="49">
                  <c:v>1213.83</c:v>
                </c:pt>
                <c:pt idx="50">
                  <c:v>1225.08</c:v>
                </c:pt>
                <c:pt idx="51">
                  <c:v>1233.72</c:v>
                </c:pt>
                <c:pt idx="52">
                  <c:v>1205.83</c:v>
                </c:pt>
                <c:pt idx="53">
                  <c:v>1202.3699999999999</c:v>
                </c:pt>
                <c:pt idx="54">
                  <c:v>1204.9100000000001</c:v>
                </c:pt>
                <c:pt idx="55">
                  <c:v>1213.1099999999999</c:v>
                </c:pt>
                <c:pt idx="56">
                  <c:v>1230.8699999999999</c:v>
                </c:pt>
                <c:pt idx="57">
                  <c:v>1231.44</c:v>
                </c:pt>
                <c:pt idx="58">
                  <c:v>1238.21</c:v>
                </c:pt>
                <c:pt idx="59">
                  <c:v>1225.5</c:v>
                </c:pt>
                <c:pt idx="60">
                  <c:v>1232.31</c:v>
                </c:pt>
                <c:pt idx="61">
                  <c:v>1233.6500000000001</c:v>
                </c:pt>
                <c:pt idx="62">
                  <c:v>1225.6400000000001</c:v>
                </c:pt>
                <c:pt idx="63">
                  <c:v>1223.03</c:v>
                </c:pt>
                <c:pt idx="64">
                  <c:v>1237.93</c:v>
                </c:pt>
                <c:pt idx="65">
                  <c:v>1247.45</c:v>
                </c:pt>
                <c:pt idx="66">
                  <c:v>1251.3800000000001</c:v>
                </c:pt>
                <c:pt idx="67">
                  <c:v>1239.76</c:v>
                </c:pt>
                <c:pt idx="68">
                  <c:v>1253.99</c:v>
                </c:pt>
                <c:pt idx="69">
                  <c:v>1243.7</c:v>
                </c:pt>
                <c:pt idx="70">
                  <c:v>1238.19</c:v>
                </c:pt>
                <c:pt idx="71">
                  <c:v>1243.6400000000001</c:v>
                </c:pt>
                <c:pt idx="72">
                  <c:v>1251.49</c:v>
                </c:pt>
                <c:pt idx="73">
                  <c:v>1250.22</c:v>
                </c:pt>
                <c:pt idx="74">
                  <c:v>1249.8399999999999</c:v>
                </c:pt>
                <c:pt idx="75">
                  <c:v>1245.49</c:v>
                </c:pt>
                <c:pt idx="76">
                  <c:v>1246.0899999999999</c:v>
                </c:pt>
                <c:pt idx="77">
                  <c:v>1246.5999999999999</c:v>
                </c:pt>
                <c:pt idx="78">
                  <c:v>1249.03</c:v>
                </c:pt>
                <c:pt idx="79">
                  <c:v>1262.17</c:v>
                </c:pt>
                <c:pt idx="80">
                  <c:v>1276.27</c:v>
                </c:pt>
                <c:pt idx="81">
                  <c:v>1285.56</c:v>
                </c:pt>
                <c:pt idx="82">
                  <c:v>1291.25</c:v>
                </c:pt>
                <c:pt idx="83">
                  <c:v>1301.3800000000001</c:v>
                </c:pt>
                <c:pt idx="84">
                  <c:v>1295.42</c:v>
                </c:pt>
                <c:pt idx="85">
                  <c:v>1295.43</c:v>
                </c:pt>
                <c:pt idx="86">
                  <c:v>1312.5</c:v>
                </c:pt>
                <c:pt idx="87">
                  <c:v>1315.59</c:v>
                </c:pt>
                <c:pt idx="88">
                  <c:v>1321.45</c:v>
                </c:pt>
                <c:pt idx="89">
                  <c:v>1312.95</c:v>
                </c:pt>
                <c:pt idx="90">
                  <c:v>1315.07</c:v>
                </c:pt>
                <c:pt idx="91">
                  <c:v>1333.52</c:v>
                </c:pt>
                <c:pt idx="92">
                  <c:v>1353.43</c:v>
                </c:pt>
                <c:pt idx="93">
                  <c:v>1361.6</c:v>
                </c:pt>
                <c:pt idx="94">
                  <c:v>1370.18</c:v>
                </c:pt>
                <c:pt idx="95">
                  <c:v>1406.93</c:v>
                </c:pt>
                <c:pt idx="96">
                  <c:v>1409.85</c:v>
                </c:pt>
                <c:pt idx="97">
                  <c:v>1445.27</c:v>
                </c:pt>
                <c:pt idx="98">
                  <c:v>1464.46</c:v>
                </c:pt>
                <c:pt idx="99">
                  <c:v>1473.94</c:v>
                </c:pt>
                <c:pt idx="100">
                  <c:v>1449.39</c:v>
                </c:pt>
                <c:pt idx="101">
                  <c:v>1435.56</c:v>
                </c:pt>
                <c:pt idx="102">
                  <c:v>1443.44</c:v>
                </c:pt>
                <c:pt idx="103">
                  <c:v>1451.35</c:v>
                </c:pt>
                <c:pt idx="104">
                  <c:v>1465.04</c:v>
                </c:pt>
                <c:pt idx="105">
                  <c:v>1474.82</c:v>
                </c:pt>
                <c:pt idx="106">
                  <c:v>1484.67</c:v>
                </c:pt>
                <c:pt idx="107">
                  <c:v>1539.56</c:v>
                </c:pt>
                <c:pt idx="108">
                  <c:v>1569.88</c:v>
                </c:pt>
                <c:pt idx="109">
                  <c:v>1546.81</c:v>
                </c:pt>
                <c:pt idx="110">
                  <c:v>1540.37</c:v>
                </c:pt>
                <c:pt idx="111">
                  <c:v>1565.27</c:v>
                </c:pt>
                <c:pt idx="112">
                  <c:v>1548.02</c:v>
                </c:pt>
                <c:pt idx="113">
                  <c:v>1537.73</c:v>
                </c:pt>
                <c:pt idx="114">
                  <c:v>1531.83</c:v>
                </c:pt>
                <c:pt idx="115">
                  <c:v>1537.7</c:v>
                </c:pt>
                <c:pt idx="116">
                  <c:v>1548.5</c:v>
                </c:pt>
                <c:pt idx="117">
                  <c:v>1557.21</c:v>
                </c:pt>
                <c:pt idx="118">
                  <c:v>1560.2</c:v>
                </c:pt>
                <c:pt idx="119">
                  <c:v>1580.99</c:v>
                </c:pt>
                <c:pt idx="120">
                  <c:v>1547.74</c:v>
                </c:pt>
                <c:pt idx="121">
                  <c:v>1569.68</c:v>
                </c:pt>
                <c:pt idx="122">
                  <c:v>1576.2</c:v>
                </c:pt>
                <c:pt idx="123">
                  <c:v>1565.42</c:v>
                </c:pt>
                <c:pt idx="124">
                  <c:v>1577.67</c:v>
                </c:pt>
                <c:pt idx="125">
                  <c:v>1598.41</c:v>
                </c:pt>
                <c:pt idx="126">
                  <c:v>1621.24</c:v>
                </c:pt>
                <c:pt idx="127">
                  <c:v>1633.84</c:v>
                </c:pt>
                <c:pt idx="128">
                  <c:v>1654.36</c:v>
                </c:pt>
                <c:pt idx="129">
                  <c:v>1658.94</c:v>
                </c:pt>
                <c:pt idx="130">
                  <c:v>1664.56</c:v>
                </c:pt>
                <c:pt idx="131">
                  <c:v>1654.52</c:v>
                </c:pt>
                <c:pt idx="132">
                  <c:v>1629.61</c:v>
                </c:pt>
                <c:pt idx="133">
                  <c:v>1634.44</c:v>
                </c:pt>
                <c:pt idx="134">
                  <c:v>1630.2</c:v>
                </c:pt>
                <c:pt idx="135">
                  <c:v>1629.03</c:v>
                </c:pt>
                <c:pt idx="136">
                  <c:v>1646.04</c:v>
                </c:pt>
                <c:pt idx="137">
                  <c:v>1666.81</c:v>
                </c:pt>
                <c:pt idx="138">
                  <c:v>1665.44</c:v>
                </c:pt>
                <c:pt idx="139">
                  <c:v>1689.16</c:v>
                </c:pt>
                <c:pt idx="140">
                  <c:v>1718.99</c:v>
                </c:pt>
                <c:pt idx="141">
                  <c:v>1724.33</c:v>
                </c:pt>
                <c:pt idx="142">
                  <c:v>1720.39</c:v>
                </c:pt>
                <c:pt idx="143">
                  <c:v>1726.81</c:v>
                </c:pt>
                <c:pt idx="144">
                  <c:v>1736.67</c:v>
                </c:pt>
                <c:pt idx="145">
                  <c:v>1745.54</c:v>
                </c:pt>
                <c:pt idx="146">
                  <c:v>1737.4</c:v>
                </c:pt>
                <c:pt idx="147">
                  <c:v>1728.36</c:v>
                </c:pt>
                <c:pt idx="148">
                  <c:v>1745.23</c:v>
                </c:pt>
                <c:pt idx="149">
                  <c:v>1758.34</c:v>
                </c:pt>
                <c:pt idx="150">
                  <c:v>1755.37</c:v>
                </c:pt>
                <c:pt idx="151">
                  <c:v>1766.15</c:v>
                </c:pt>
                <c:pt idx="152">
                  <c:v>1766.74</c:v>
                </c:pt>
                <c:pt idx="153">
                  <c:v>1766.17</c:v>
                </c:pt>
                <c:pt idx="154">
                  <c:v>1763.03</c:v>
                </c:pt>
                <c:pt idx="155">
                  <c:v>1769.95</c:v>
                </c:pt>
                <c:pt idx="156">
                  <c:v>1766.44</c:v>
                </c:pt>
                <c:pt idx="157">
                  <c:v>1759.28</c:v>
                </c:pt>
                <c:pt idx="158">
                  <c:v>1766.75</c:v>
                </c:pt>
                <c:pt idx="159">
                  <c:v>1768.96</c:v>
                </c:pt>
                <c:pt idx="160">
                  <c:v>1777.01</c:v>
                </c:pt>
                <c:pt idx="161">
                  <c:v>1758.26</c:v>
                </c:pt>
                <c:pt idx="162">
                  <c:v>1743.85</c:v>
                </c:pt>
                <c:pt idx="163">
                  <c:v>1745.97</c:v>
                </c:pt>
                <c:pt idx="164">
                  <c:v>1738.07</c:v>
                </c:pt>
                <c:pt idx="165">
                  <c:v>1750.94</c:v>
                </c:pt>
                <c:pt idx="166">
                  <c:v>1757.55</c:v>
                </c:pt>
                <c:pt idx="167">
                  <c:v>1756.5</c:v>
                </c:pt>
                <c:pt idx="168">
                  <c:v>1742.78</c:v>
                </c:pt>
                <c:pt idx="169">
                  <c:v>1757.63</c:v>
                </c:pt>
                <c:pt idx="170">
                  <c:v>1761.18</c:v>
                </c:pt>
                <c:pt idx="171">
                  <c:v>1754.03</c:v>
                </c:pt>
                <c:pt idx="172">
                  <c:v>1760.41</c:v>
                </c:pt>
                <c:pt idx="173">
                  <c:v>1772.49</c:v>
                </c:pt>
                <c:pt idx="174">
                  <c:v>1770.15</c:v>
                </c:pt>
                <c:pt idx="175">
                  <c:v>1765.53</c:v>
                </c:pt>
                <c:pt idx="176">
                  <c:v>1776.8</c:v>
                </c:pt>
                <c:pt idx="177">
                  <c:v>1770.45</c:v>
                </c:pt>
                <c:pt idx="178">
                  <c:v>1783.18</c:v>
                </c:pt>
                <c:pt idx="179">
                  <c:v>1792.43</c:v>
                </c:pt>
                <c:pt idx="180">
                  <c:v>1787.64</c:v>
                </c:pt>
                <c:pt idx="181">
                  <c:v>1817.14</c:v>
                </c:pt>
                <c:pt idx="182">
                  <c:v>1800.77</c:v>
                </c:pt>
                <c:pt idx="183">
                  <c:v>1810.55</c:v>
                </c:pt>
                <c:pt idx="184">
                  <c:v>1808.7</c:v>
                </c:pt>
                <c:pt idx="185">
                  <c:v>1809.53</c:v>
                </c:pt>
                <c:pt idx="186">
                  <c:v>1802.11</c:v>
                </c:pt>
                <c:pt idx="187">
                  <c:v>1809.61</c:v>
                </c:pt>
                <c:pt idx="188">
                  <c:v>1810.59</c:v>
                </c:pt>
                <c:pt idx="189">
                  <c:v>1824.52</c:v>
                </c:pt>
                <c:pt idx="190">
                  <c:v>1818.38</c:v>
                </c:pt>
                <c:pt idx="191">
                  <c:v>1812.21</c:v>
                </c:pt>
                <c:pt idx="192">
                  <c:v>1808.79</c:v>
                </c:pt>
                <c:pt idx="193">
                  <c:v>1838.28</c:v>
                </c:pt>
                <c:pt idx="194">
                  <c:v>1847.75</c:v>
                </c:pt>
                <c:pt idx="195">
                  <c:v>1851.2</c:v>
                </c:pt>
                <c:pt idx="196">
                  <c:v>1850.61</c:v>
                </c:pt>
                <c:pt idx="197">
                  <c:v>1847.83</c:v>
                </c:pt>
                <c:pt idx="198">
                  <c:v>1874.91</c:v>
                </c:pt>
                <c:pt idx="199">
                  <c:v>1875.65</c:v>
                </c:pt>
                <c:pt idx="200">
                  <c:v>1866.87</c:v>
                </c:pt>
                <c:pt idx="201">
                  <c:v>1870.04</c:v>
                </c:pt>
                <c:pt idx="202">
                  <c:v>1860.71</c:v>
                </c:pt>
                <c:pt idx="203">
                  <c:v>1828.4</c:v>
                </c:pt>
                <c:pt idx="204">
                  <c:v>1827.92</c:v>
                </c:pt>
                <c:pt idx="205">
                  <c:v>1831.49</c:v>
                </c:pt>
                <c:pt idx="206">
                  <c:v>1836.89</c:v>
                </c:pt>
                <c:pt idx="207">
                  <c:v>1837.81</c:v>
                </c:pt>
                <c:pt idx="208">
                  <c:v>1847.64</c:v>
                </c:pt>
                <c:pt idx="209">
                  <c:v>1855.03</c:v>
                </c:pt>
                <c:pt idx="210">
                  <c:v>1849.99</c:v>
                </c:pt>
                <c:pt idx="211">
                  <c:v>1855.94</c:v>
                </c:pt>
                <c:pt idx="212">
                  <c:v>1867.48</c:v>
                </c:pt>
                <c:pt idx="213">
                  <c:v>1856.36</c:v>
                </c:pt>
                <c:pt idx="214">
                  <c:v>1853.94</c:v>
                </c:pt>
                <c:pt idx="215">
                  <c:v>1848.23</c:v>
                </c:pt>
                <c:pt idx="216">
                  <c:v>1848.73</c:v>
                </c:pt>
                <c:pt idx="217">
                  <c:v>1830.69</c:v>
                </c:pt>
                <c:pt idx="218">
                  <c:v>1825.2</c:v>
                </c:pt>
                <c:pt idx="219">
                  <c:v>1834.91</c:v>
                </c:pt>
                <c:pt idx="220">
                  <c:v>1824.27</c:v>
                </c:pt>
                <c:pt idx="221">
                  <c:v>1836.19</c:v>
                </c:pt>
                <c:pt idx="222">
                  <c:v>1835.98</c:v>
                </c:pt>
                <c:pt idx="223">
                  <c:v>1832.27</c:v>
                </c:pt>
                <c:pt idx="224">
                  <c:v>1843.26</c:v>
                </c:pt>
                <c:pt idx="225">
                  <c:v>1833.71</c:v>
                </c:pt>
                <c:pt idx="226">
                  <c:v>1834.38</c:v>
                </c:pt>
                <c:pt idx="227">
                  <c:v>1847.08</c:v>
                </c:pt>
                <c:pt idx="228">
                  <c:v>1874.81</c:v>
                </c:pt>
                <c:pt idx="229">
                  <c:v>1882.86</c:v>
                </c:pt>
                <c:pt idx="230">
                  <c:v>1881.44</c:v>
                </c:pt>
                <c:pt idx="231">
                  <c:v>1904.59</c:v>
                </c:pt>
                <c:pt idx="232">
                  <c:v>1905.4</c:v>
                </c:pt>
                <c:pt idx="233">
                  <c:v>1933.54</c:v>
                </c:pt>
                <c:pt idx="234">
                  <c:v>1949.63</c:v>
                </c:pt>
                <c:pt idx="235">
                  <c:v>1946.14</c:v>
                </c:pt>
                <c:pt idx="236">
                  <c:v>1981.49</c:v>
                </c:pt>
                <c:pt idx="237">
                  <c:v>1972.64</c:v>
                </c:pt>
                <c:pt idx="238">
                  <c:v>1978.34</c:v>
                </c:pt>
                <c:pt idx="239">
                  <c:v>1973.39</c:v>
                </c:pt>
                <c:pt idx="240">
                  <c:v>1972.74</c:v>
                </c:pt>
                <c:pt idx="241">
                  <c:v>2000.87</c:v>
                </c:pt>
                <c:pt idx="242">
                  <c:v>2034.1</c:v>
                </c:pt>
                <c:pt idx="243">
                  <c:v>2076.34</c:v>
                </c:pt>
                <c:pt idx="244">
                  <c:v>2082</c:v>
                </c:pt>
                <c:pt idx="245">
                  <c:v>2085.7399999999998</c:v>
                </c:pt>
                <c:pt idx="246">
                  <c:v>2087.5</c:v>
                </c:pt>
                <c:pt idx="247">
                  <c:v>2094.27</c:v>
                </c:pt>
                <c:pt idx="248">
                  <c:v>2090.0300000000002</c:v>
                </c:pt>
                <c:pt idx="249">
                  <c:v>2091.5500000000002</c:v>
                </c:pt>
                <c:pt idx="250">
                  <c:v>2083.59</c:v>
                </c:pt>
                <c:pt idx="251">
                  <c:v>2086.11</c:v>
                </c:pt>
                <c:pt idx="252">
                  <c:v>2086.67</c:v>
                </c:pt>
                <c:pt idx="253">
                  <c:v>2081.59</c:v>
                </c:pt>
                <c:pt idx="254">
                  <c:v>2064.19</c:v>
                </c:pt>
                <c:pt idx="255">
                  <c:v>2050.0300000000002</c:v>
                </c:pt>
                <c:pt idx="256">
                  <c:v>2057.73</c:v>
                </c:pt>
                <c:pt idx="257">
                  <c:v>2064.3000000000002</c:v>
                </c:pt>
                <c:pt idx="258">
                  <c:v>2062.7800000000002</c:v>
                </c:pt>
                <c:pt idx="259">
                  <c:v>2078.84</c:v>
                </c:pt>
                <c:pt idx="260">
                  <c:v>2075.39</c:v>
                </c:pt>
                <c:pt idx="261">
                  <c:v>2062.67</c:v>
                </c:pt>
                <c:pt idx="262">
                  <c:v>2050.88</c:v>
                </c:pt>
                <c:pt idx="263">
                  <c:v>2056.2399999999998</c:v>
                </c:pt>
                <c:pt idx="264">
                  <c:v>2050.81</c:v>
                </c:pt>
                <c:pt idx="265">
                  <c:v>2024.47</c:v>
                </c:pt>
                <c:pt idx="266">
                  <c:v>2015.45</c:v>
                </c:pt>
                <c:pt idx="267">
                  <c:v>1964.54</c:v>
                </c:pt>
                <c:pt idx="268">
                  <c:v>1933.02</c:v>
                </c:pt>
                <c:pt idx="269">
                  <c:v>1946.18</c:v>
                </c:pt>
                <c:pt idx="270">
                  <c:v>1931.78</c:v>
                </c:pt>
                <c:pt idx="271">
                  <c:v>1957.68</c:v>
                </c:pt>
                <c:pt idx="272">
                  <c:v>1918.31</c:v>
                </c:pt>
                <c:pt idx="273">
                  <c:v>1872.35</c:v>
                </c:pt>
                <c:pt idx="274">
                  <c:v>1863.88</c:v>
                </c:pt>
                <c:pt idx="275">
                  <c:v>1896.03</c:v>
                </c:pt>
                <c:pt idx="276">
                  <c:v>1891.4</c:v>
                </c:pt>
                <c:pt idx="277">
                  <c:v>1921.74</c:v>
                </c:pt>
                <c:pt idx="278">
                  <c:v>1888.08</c:v>
                </c:pt>
                <c:pt idx="279">
                  <c:v>1934.36</c:v>
                </c:pt>
                <c:pt idx="280">
                  <c:v>1944.79</c:v>
                </c:pt>
                <c:pt idx="281">
                  <c:v>1930.17</c:v>
                </c:pt>
                <c:pt idx="282">
                  <c:v>1912.16</c:v>
                </c:pt>
                <c:pt idx="283">
                  <c:v>1914.16</c:v>
                </c:pt>
                <c:pt idx="284">
                  <c:v>1915.07</c:v>
                </c:pt>
                <c:pt idx="285">
                  <c:v>1896.66</c:v>
                </c:pt>
                <c:pt idx="286">
                  <c:v>1890.14</c:v>
                </c:pt>
                <c:pt idx="287">
                  <c:v>1931.81</c:v>
                </c:pt>
                <c:pt idx="288">
                  <c:v>1972.4</c:v>
                </c:pt>
                <c:pt idx="289">
                  <c:v>1976.65</c:v>
                </c:pt>
                <c:pt idx="290">
                  <c:v>1955.58</c:v>
                </c:pt>
                <c:pt idx="291">
                  <c:v>1965.25</c:v>
                </c:pt>
                <c:pt idx="292">
                  <c:v>1938.32</c:v>
                </c:pt>
                <c:pt idx="293">
                  <c:v>1959.98</c:v>
                </c:pt>
                <c:pt idx="294">
                  <c:v>1976.63</c:v>
                </c:pt>
                <c:pt idx="295">
                  <c:v>2013.01</c:v>
                </c:pt>
                <c:pt idx="296">
                  <c:v>2034.89</c:v>
                </c:pt>
                <c:pt idx="297">
                  <c:v>2055.0500000000002</c:v>
                </c:pt>
                <c:pt idx="298">
                  <c:v>2021.28</c:v>
                </c:pt>
                <c:pt idx="299">
                  <c:v>2031.69</c:v>
                </c:pt>
                <c:pt idx="300">
                  <c:v>2020.13</c:v>
                </c:pt>
                <c:pt idx="301">
                  <c:v>2031.09</c:v>
                </c:pt>
                <c:pt idx="302">
                  <c:v>2059.6999999999998</c:v>
                </c:pt>
                <c:pt idx="303">
                  <c:v>2070.37</c:v>
                </c:pt>
                <c:pt idx="304">
                  <c:v>2092.6</c:v>
                </c:pt>
                <c:pt idx="305">
                  <c:v>2080.81</c:v>
                </c:pt>
                <c:pt idx="306">
                  <c:v>2100.5100000000002</c:v>
                </c:pt>
              </c:numCache>
            </c:numRef>
          </c:val>
          <c:smooth val="0"/>
          <c:extLst>
            <c:ext xmlns:c16="http://schemas.microsoft.com/office/drawing/2014/chart" uri="{C3380CC4-5D6E-409C-BE32-E72D297353CC}">
              <c16:uniqueId val="{00000007-3F43-4696-BB3E-7C8CEBD3AE0D}"/>
            </c:ext>
          </c:extLst>
        </c:ser>
        <c:dLbls>
          <c:showLegendKey val="0"/>
          <c:showVal val="0"/>
          <c:showCatName val="0"/>
          <c:showSerName val="0"/>
          <c:showPercent val="0"/>
          <c:showBubbleSize val="0"/>
        </c:dLbls>
        <c:smooth val="0"/>
        <c:axId val="1525247408"/>
        <c:axId val="1525247888"/>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max val="7.0000000000000007E-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spPr>
        <a:noFill/>
        <a:ln>
          <a:noFill/>
        </a:ln>
        <a:effectLst/>
      </c:spPr>
    </c:plotArea>
    <c:legend>
      <c:legendPos val="r"/>
      <c:layout>
        <c:manualLayout>
          <c:xMode val="edge"/>
          <c:yMode val="edge"/>
          <c:x val="0.95854312034888034"/>
          <c:y val="0.28366294213223348"/>
          <c:w val="4.0020965886123749E-2"/>
          <c:h val="0.39203899512560925"/>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Corporate bond yields by quality</a:t>
            </a:r>
          </a:p>
        </c:rich>
      </c:tx>
      <c:overlay val="0"/>
    </c:title>
    <c:autoTitleDeleted val="0"/>
    <c:plotArea>
      <c:layout/>
      <c:lineChart>
        <c:grouping val="standard"/>
        <c:varyColors val="0"/>
        <c:ser>
          <c:idx val="0"/>
          <c:order val="0"/>
          <c:tx>
            <c:strRef>
              <c:f>level!$Q$5</c:f>
              <c:strCache>
                <c:ptCount val="1"/>
                <c:pt idx="0">
                  <c:v>Corp, long A2/A3</c:v>
                </c:pt>
              </c:strCache>
            </c:strRef>
          </c:tx>
          <c:spPr>
            <a:ln w="19050" cap="rnd">
              <a:solidFill>
                <a:schemeClr val="accent1">
                  <a:lumMod val="60000"/>
                  <a:lumOff val="40000"/>
                </a:schemeClr>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level!$Q$6:$Q$6379</c:f>
              <c:numCache>
                <c:formatCode>0.0</c:formatCode>
                <c:ptCount val="6374"/>
                <c:pt idx="0">
                  <c:v>1057.1400000000001</c:v>
                </c:pt>
                <c:pt idx="1">
                  <c:v>1055.1600000000001</c:v>
                </c:pt>
                <c:pt idx="2">
                  <c:v>1067.55</c:v>
                </c:pt>
                <c:pt idx="3">
                  <c:v>1076.76</c:v>
                </c:pt>
                <c:pt idx="4">
                  <c:v>1059.8900000000001</c:v>
                </c:pt>
                <c:pt idx="5">
                  <c:v>1047.83</c:v>
                </c:pt>
                <c:pt idx="6">
                  <c:v>1084.98</c:v>
                </c:pt>
                <c:pt idx="7">
                  <c:v>1105.76</c:v>
                </c:pt>
                <c:pt idx="8">
                  <c:v>1119.67</c:v>
                </c:pt>
                <c:pt idx="9">
                  <c:v>1113.5</c:v>
                </c:pt>
                <c:pt idx="10">
                  <c:v>1113.46</c:v>
                </c:pt>
                <c:pt idx="11">
                  <c:v>1128.9100000000001</c:v>
                </c:pt>
                <c:pt idx="12">
                  <c:v>1148.31</c:v>
                </c:pt>
                <c:pt idx="13">
                  <c:v>1200.8399999999999</c:v>
                </c:pt>
                <c:pt idx="14">
                  <c:v>1206.93</c:v>
                </c:pt>
                <c:pt idx="15">
                  <c:v>1207.54</c:v>
                </c:pt>
                <c:pt idx="16">
                  <c:v>1198.9000000000001</c:v>
                </c:pt>
                <c:pt idx="17">
                  <c:v>1215.21</c:v>
                </c:pt>
                <c:pt idx="18">
                  <c:v>1223.73</c:v>
                </c:pt>
                <c:pt idx="19">
                  <c:v>1267.24</c:v>
                </c:pt>
                <c:pt idx="20">
                  <c:v>1290.3699999999999</c:v>
                </c:pt>
                <c:pt idx="21">
                  <c:v>1256.1099999999999</c:v>
                </c:pt>
                <c:pt idx="22">
                  <c:v>1314.15</c:v>
                </c:pt>
                <c:pt idx="23">
                  <c:v>1300.07</c:v>
                </c:pt>
                <c:pt idx="24">
                  <c:v>1288.94</c:v>
                </c:pt>
                <c:pt idx="25">
                  <c:v>1308.4000000000001</c:v>
                </c:pt>
                <c:pt idx="26">
                  <c:v>1316.44</c:v>
                </c:pt>
                <c:pt idx="27">
                  <c:v>1279.53</c:v>
                </c:pt>
                <c:pt idx="28">
                  <c:v>1294.3699999999999</c:v>
                </c:pt>
                <c:pt idx="29">
                  <c:v>1310.74</c:v>
                </c:pt>
                <c:pt idx="30">
                  <c:v>1300.33</c:v>
                </c:pt>
                <c:pt idx="31">
                  <c:v>1278.44</c:v>
                </c:pt>
                <c:pt idx="32">
                  <c:v>1340.53</c:v>
                </c:pt>
                <c:pt idx="33">
                  <c:v>1366.3</c:v>
                </c:pt>
                <c:pt idx="34">
                  <c:v>1331.85</c:v>
                </c:pt>
                <c:pt idx="35">
                  <c:v>1374.66</c:v>
                </c:pt>
                <c:pt idx="36">
                  <c:v>1432.09</c:v>
                </c:pt>
                <c:pt idx="37">
                  <c:v>1441.12</c:v>
                </c:pt>
                <c:pt idx="38">
                  <c:v>1480.57</c:v>
                </c:pt>
                <c:pt idx="39">
                  <c:v>1474.02</c:v>
                </c:pt>
                <c:pt idx="40">
                  <c:v>1526.91</c:v>
                </c:pt>
                <c:pt idx="41">
                  <c:v>1605.23</c:v>
                </c:pt>
                <c:pt idx="42">
                  <c:v>1586.17</c:v>
                </c:pt>
                <c:pt idx="43">
                  <c:v>1458.5</c:v>
                </c:pt>
                <c:pt idx="44">
                  <c:v>1494.17</c:v>
                </c:pt>
                <c:pt idx="45">
                  <c:v>1572.11</c:v>
                </c:pt>
                <c:pt idx="46">
                  <c:v>1547.15</c:v>
                </c:pt>
                <c:pt idx="47">
                  <c:v>1563.35</c:v>
                </c:pt>
                <c:pt idx="48">
                  <c:v>1586.95</c:v>
                </c:pt>
                <c:pt idx="49">
                  <c:v>1613.89</c:v>
                </c:pt>
                <c:pt idx="50">
                  <c:v>1640.6</c:v>
                </c:pt>
                <c:pt idx="51">
                  <c:v>1658.82</c:v>
                </c:pt>
                <c:pt idx="52">
                  <c:v>1576.83</c:v>
                </c:pt>
                <c:pt idx="53">
                  <c:v>1562.62</c:v>
                </c:pt>
                <c:pt idx="54">
                  <c:v>1571.94</c:v>
                </c:pt>
                <c:pt idx="55">
                  <c:v>1602.17</c:v>
                </c:pt>
                <c:pt idx="56">
                  <c:v>1661.82</c:v>
                </c:pt>
                <c:pt idx="57">
                  <c:v>1682.85</c:v>
                </c:pt>
                <c:pt idx="58">
                  <c:v>1710.31</c:v>
                </c:pt>
                <c:pt idx="59">
                  <c:v>1686.85</c:v>
                </c:pt>
                <c:pt idx="60">
                  <c:v>1733.51</c:v>
                </c:pt>
                <c:pt idx="61">
                  <c:v>1775.16</c:v>
                </c:pt>
                <c:pt idx="62">
                  <c:v>1761.84</c:v>
                </c:pt>
                <c:pt idx="63">
                  <c:v>1719.83</c:v>
                </c:pt>
                <c:pt idx="64">
                  <c:v>1754.66</c:v>
                </c:pt>
                <c:pt idx="65">
                  <c:v>1796.28</c:v>
                </c:pt>
                <c:pt idx="66">
                  <c:v>1823.26</c:v>
                </c:pt>
                <c:pt idx="67">
                  <c:v>1793.23</c:v>
                </c:pt>
                <c:pt idx="68">
                  <c:v>1834.77</c:v>
                </c:pt>
                <c:pt idx="69">
                  <c:v>1771.83</c:v>
                </c:pt>
                <c:pt idx="70">
                  <c:v>1730.84</c:v>
                </c:pt>
                <c:pt idx="71">
                  <c:v>1747.7</c:v>
                </c:pt>
                <c:pt idx="72">
                  <c:v>1784.13</c:v>
                </c:pt>
                <c:pt idx="73">
                  <c:v>1770.99</c:v>
                </c:pt>
                <c:pt idx="74">
                  <c:v>1794.39</c:v>
                </c:pt>
                <c:pt idx="75">
                  <c:v>1727.4</c:v>
                </c:pt>
                <c:pt idx="76">
                  <c:v>1702.56</c:v>
                </c:pt>
                <c:pt idx="77">
                  <c:v>1692.37</c:v>
                </c:pt>
                <c:pt idx="78">
                  <c:v>1696.66</c:v>
                </c:pt>
                <c:pt idx="79">
                  <c:v>1732.54</c:v>
                </c:pt>
                <c:pt idx="80">
                  <c:v>1784.22</c:v>
                </c:pt>
                <c:pt idx="81">
                  <c:v>1817.46</c:v>
                </c:pt>
                <c:pt idx="82">
                  <c:v>1842.08</c:v>
                </c:pt>
                <c:pt idx="83">
                  <c:v>1887.32</c:v>
                </c:pt>
                <c:pt idx="84">
                  <c:v>1846.08</c:v>
                </c:pt>
                <c:pt idx="85">
                  <c:v>1841.57</c:v>
                </c:pt>
                <c:pt idx="86">
                  <c:v>1902.06</c:v>
                </c:pt>
                <c:pt idx="87">
                  <c:v>1862.22</c:v>
                </c:pt>
                <c:pt idx="88">
                  <c:v>1885.67</c:v>
                </c:pt>
                <c:pt idx="89">
                  <c:v>1854.69</c:v>
                </c:pt>
                <c:pt idx="90">
                  <c:v>1830.2</c:v>
                </c:pt>
                <c:pt idx="91">
                  <c:v>1826.8</c:v>
                </c:pt>
                <c:pt idx="92">
                  <c:v>1845.92</c:v>
                </c:pt>
                <c:pt idx="93">
                  <c:v>1865.22</c:v>
                </c:pt>
                <c:pt idx="94">
                  <c:v>1900.51</c:v>
                </c:pt>
                <c:pt idx="95">
                  <c:v>1898.22</c:v>
                </c:pt>
                <c:pt idx="96">
                  <c:v>1902.17</c:v>
                </c:pt>
                <c:pt idx="97">
                  <c:v>1889.56</c:v>
                </c:pt>
                <c:pt idx="98">
                  <c:v>1873.33</c:v>
                </c:pt>
                <c:pt idx="99">
                  <c:v>1850.97</c:v>
                </c:pt>
                <c:pt idx="100">
                  <c:v>1889.76</c:v>
                </c:pt>
                <c:pt idx="101">
                  <c:v>1855.73</c:v>
                </c:pt>
                <c:pt idx="102">
                  <c:v>1845.22</c:v>
                </c:pt>
                <c:pt idx="103">
                  <c:v>1816.05</c:v>
                </c:pt>
                <c:pt idx="104">
                  <c:v>1837.37</c:v>
                </c:pt>
                <c:pt idx="105">
                  <c:v>1659.61</c:v>
                </c:pt>
                <c:pt idx="106">
                  <c:v>1473.51</c:v>
                </c:pt>
                <c:pt idx="107">
                  <c:v>1580.56</c:v>
                </c:pt>
                <c:pt idx="108">
                  <c:v>1803.69</c:v>
                </c:pt>
                <c:pt idx="109">
                  <c:v>1747.27</c:v>
                </c:pt>
                <c:pt idx="110">
                  <c:v>1694.54</c:v>
                </c:pt>
                <c:pt idx="111">
                  <c:v>1672.76</c:v>
                </c:pt>
                <c:pt idx="112">
                  <c:v>1735.54</c:v>
                </c:pt>
                <c:pt idx="113">
                  <c:v>1825.31</c:v>
                </c:pt>
                <c:pt idx="114">
                  <c:v>1919.57</c:v>
                </c:pt>
                <c:pt idx="115">
                  <c:v>2056.23</c:v>
                </c:pt>
                <c:pt idx="116">
                  <c:v>2102.4</c:v>
                </c:pt>
                <c:pt idx="117">
                  <c:v>2160.31</c:v>
                </c:pt>
                <c:pt idx="118">
                  <c:v>2159.9499999999998</c:v>
                </c:pt>
                <c:pt idx="119">
                  <c:v>2182.41</c:v>
                </c:pt>
                <c:pt idx="120">
                  <c:v>2154.4</c:v>
                </c:pt>
                <c:pt idx="121">
                  <c:v>2187.85</c:v>
                </c:pt>
                <c:pt idx="122">
                  <c:v>2191.85</c:v>
                </c:pt>
                <c:pt idx="123">
                  <c:v>2192.09</c:v>
                </c:pt>
                <c:pt idx="124">
                  <c:v>2263.91</c:v>
                </c:pt>
                <c:pt idx="125">
                  <c:v>2236.9699999999998</c:v>
                </c:pt>
                <c:pt idx="126">
                  <c:v>2326.63</c:v>
                </c:pt>
                <c:pt idx="127">
                  <c:v>2379.77</c:v>
                </c:pt>
                <c:pt idx="128">
                  <c:v>2472.12</c:v>
                </c:pt>
                <c:pt idx="129">
                  <c:v>2470.2399999999998</c:v>
                </c:pt>
                <c:pt idx="130">
                  <c:v>2432.36</c:v>
                </c:pt>
                <c:pt idx="131">
                  <c:v>2409.5500000000002</c:v>
                </c:pt>
                <c:pt idx="132">
                  <c:v>2395.65</c:v>
                </c:pt>
                <c:pt idx="133">
                  <c:v>2369.0700000000002</c:v>
                </c:pt>
                <c:pt idx="134">
                  <c:v>2410.61</c:v>
                </c:pt>
                <c:pt idx="135">
                  <c:v>2401.38</c:v>
                </c:pt>
                <c:pt idx="136">
                  <c:v>2459.5100000000002</c:v>
                </c:pt>
                <c:pt idx="137">
                  <c:v>2518.75</c:v>
                </c:pt>
                <c:pt idx="138">
                  <c:v>2465.27</c:v>
                </c:pt>
                <c:pt idx="139">
                  <c:v>2578.9899999999998</c:v>
                </c:pt>
                <c:pt idx="140">
                  <c:v>2600.08</c:v>
                </c:pt>
                <c:pt idx="141">
                  <c:v>2685.98</c:v>
                </c:pt>
                <c:pt idx="142">
                  <c:v>2761.83</c:v>
                </c:pt>
                <c:pt idx="143">
                  <c:v>2665.57</c:v>
                </c:pt>
                <c:pt idx="144">
                  <c:v>2776.73</c:v>
                </c:pt>
                <c:pt idx="145">
                  <c:v>2839.01</c:v>
                </c:pt>
                <c:pt idx="146">
                  <c:v>2867.93</c:v>
                </c:pt>
                <c:pt idx="147">
                  <c:v>2784.58</c:v>
                </c:pt>
                <c:pt idx="148">
                  <c:v>2852.49</c:v>
                </c:pt>
                <c:pt idx="149">
                  <c:v>2922.2</c:v>
                </c:pt>
                <c:pt idx="150">
                  <c:v>2927.24</c:v>
                </c:pt>
                <c:pt idx="151">
                  <c:v>3091.43</c:v>
                </c:pt>
                <c:pt idx="152">
                  <c:v>3076.62</c:v>
                </c:pt>
                <c:pt idx="153">
                  <c:v>3089.23</c:v>
                </c:pt>
                <c:pt idx="154">
                  <c:v>3164.56</c:v>
                </c:pt>
                <c:pt idx="155">
                  <c:v>3134.82</c:v>
                </c:pt>
                <c:pt idx="156">
                  <c:v>3121.44</c:v>
                </c:pt>
                <c:pt idx="157">
                  <c:v>3049.98</c:v>
                </c:pt>
                <c:pt idx="158">
                  <c:v>3079.16</c:v>
                </c:pt>
                <c:pt idx="159">
                  <c:v>3063.81</c:v>
                </c:pt>
                <c:pt idx="160">
                  <c:v>3186.46</c:v>
                </c:pt>
                <c:pt idx="161">
                  <c:v>3032.33</c:v>
                </c:pt>
                <c:pt idx="162">
                  <c:v>2887.83</c:v>
                </c:pt>
                <c:pt idx="163">
                  <c:v>2920.16</c:v>
                </c:pt>
                <c:pt idx="164">
                  <c:v>2889.35</c:v>
                </c:pt>
                <c:pt idx="165">
                  <c:v>2889.18</c:v>
                </c:pt>
                <c:pt idx="166">
                  <c:v>2960.35</c:v>
                </c:pt>
                <c:pt idx="167">
                  <c:v>2931.33</c:v>
                </c:pt>
                <c:pt idx="168">
                  <c:v>2943.99</c:v>
                </c:pt>
                <c:pt idx="169">
                  <c:v>3044.77</c:v>
                </c:pt>
                <c:pt idx="170">
                  <c:v>3105.63</c:v>
                </c:pt>
                <c:pt idx="171">
                  <c:v>3125.53</c:v>
                </c:pt>
                <c:pt idx="172">
                  <c:v>3195.4</c:v>
                </c:pt>
                <c:pt idx="173">
                  <c:v>3266.95</c:v>
                </c:pt>
                <c:pt idx="174">
                  <c:v>3274.31</c:v>
                </c:pt>
                <c:pt idx="175">
                  <c:v>3280.16</c:v>
                </c:pt>
                <c:pt idx="176">
                  <c:v>3374.85</c:v>
                </c:pt>
                <c:pt idx="177">
                  <c:v>3276.76</c:v>
                </c:pt>
                <c:pt idx="178">
                  <c:v>3336.61</c:v>
                </c:pt>
                <c:pt idx="179">
                  <c:v>3370.53</c:v>
                </c:pt>
                <c:pt idx="180">
                  <c:v>3407.04</c:v>
                </c:pt>
                <c:pt idx="181">
                  <c:v>3597.24</c:v>
                </c:pt>
                <c:pt idx="182">
                  <c:v>3514</c:v>
                </c:pt>
                <c:pt idx="183">
                  <c:v>3519.14</c:v>
                </c:pt>
                <c:pt idx="184">
                  <c:v>3438.6</c:v>
                </c:pt>
                <c:pt idx="185">
                  <c:v>3371.5</c:v>
                </c:pt>
                <c:pt idx="186">
                  <c:v>3246.18</c:v>
                </c:pt>
                <c:pt idx="187">
                  <c:v>3297.78</c:v>
                </c:pt>
                <c:pt idx="188">
                  <c:v>3257.37</c:v>
                </c:pt>
                <c:pt idx="189">
                  <c:v>3281.91</c:v>
                </c:pt>
                <c:pt idx="190">
                  <c:v>3307.96</c:v>
                </c:pt>
                <c:pt idx="191">
                  <c:v>3291.38</c:v>
                </c:pt>
                <c:pt idx="192">
                  <c:v>3250.1</c:v>
                </c:pt>
                <c:pt idx="193">
                  <c:v>3247.36</c:v>
                </c:pt>
                <c:pt idx="194">
                  <c:v>3301.69</c:v>
                </c:pt>
                <c:pt idx="195">
                  <c:v>3472.08</c:v>
                </c:pt>
                <c:pt idx="196">
                  <c:v>3561.65</c:v>
                </c:pt>
                <c:pt idx="197">
                  <c:v>3558.47</c:v>
                </c:pt>
                <c:pt idx="198">
                  <c:v>3702.65</c:v>
                </c:pt>
                <c:pt idx="199">
                  <c:v>3815.51</c:v>
                </c:pt>
                <c:pt idx="200">
                  <c:v>3834.39</c:v>
                </c:pt>
                <c:pt idx="201">
                  <c:v>3797.26</c:v>
                </c:pt>
                <c:pt idx="202">
                  <c:v>3721.98</c:v>
                </c:pt>
                <c:pt idx="203">
                  <c:v>3548.39</c:v>
                </c:pt>
                <c:pt idx="204">
                  <c:v>3606.68</c:v>
                </c:pt>
                <c:pt idx="205">
                  <c:v>3611.17</c:v>
                </c:pt>
                <c:pt idx="206">
                  <c:v>3683.5</c:v>
                </c:pt>
                <c:pt idx="207">
                  <c:v>3655.77</c:v>
                </c:pt>
                <c:pt idx="208">
                  <c:v>3715.25</c:v>
                </c:pt>
                <c:pt idx="209">
                  <c:v>3795.39</c:v>
                </c:pt>
                <c:pt idx="210">
                  <c:v>3836.21</c:v>
                </c:pt>
                <c:pt idx="211">
                  <c:v>3864.65</c:v>
                </c:pt>
                <c:pt idx="212">
                  <c:v>3914.12</c:v>
                </c:pt>
                <c:pt idx="213">
                  <c:v>3911.87</c:v>
                </c:pt>
                <c:pt idx="214">
                  <c:v>3943.36</c:v>
                </c:pt>
                <c:pt idx="215">
                  <c:v>3954.83</c:v>
                </c:pt>
                <c:pt idx="216">
                  <c:v>4042.64</c:v>
                </c:pt>
                <c:pt idx="217">
                  <c:v>3990.21</c:v>
                </c:pt>
                <c:pt idx="218">
                  <c:v>3853.39</c:v>
                </c:pt>
                <c:pt idx="219">
                  <c:v>3879.03</c:v>
                </c:pt>
                <c:pt idx="220">
                  <c:v>3803.51</c:v>
                </c:pt>
                <c:pt idx="221">
                  <c:v>3822.55</c:v>
                </c:pt>
                <c:pt idx="222">
                  <c:v>3769.08</c:v>
                </c:pt>
                <c:pt idx="223">
                  <c:v>3832.38</c:v>
                </c:pt>
                <c:pt idx="224">
                  <c:v>3841.77</c:v>
                </c:pt>
                <c:pt idx="225">
                  <c:v>3818.86</c:v>
                </c:pt>
                <c:pt idx="226">
                  <c:v>3680.12</c:v>
                </c:pt>
                <c:pt idx="227">
                  <c:v>3661.54</c:v>
                </c:pt>
                <c:pt idx="228">
                  <c:v>3750.01</c:v>
                </c:pt>
                <c:pt idx="229">
                  <c:v>3884.7</c:v>
                </c:pt>
                <c:pt idx="230">
                  <c:v>3880.36</c:v>
                </c:pt>
                <c:pt idx="231">
                  <c:v>4048.87</c:v>
                </c:pt>
                <c:pt idx="232">
                  <c:v>4076.2</c:v>
                </c:pt>
                <c:pt idx="233">
                  <c:v>4169.76</c:v>
                </c:pt>
                <c:pt idx="234">
                  <c:v>4341.5200000000004</c:v>
                </c:pt>
                <c:pt idx="235">
                  <c:v>4393.75</c:v>
                </c:pt>
                <c:pt idx="236">
                  <c:v>4651.37</c:v>
                </c:pt>
                <c:pt idx="237">
                  <c:v>4584.91</c:v>
                </c:pt>
                <c:pt idx="238">
                  <c:v>4611.1099999999997</c:v>
                </c:pt>
                <c:pt idx="239">
                  <c:v>4640.68</c:v>
                </c:pt>
                <c:pt idx="240">
                  <c:v>4645.92</c:v>
                </c:pt>
                <c:pt idx="241">
                  <c:v>4830.1099999999997</c:v>
                </c:pt>
                <c:pt idx="242">
                  <c:v>4924.82</c:v>
                </c:pt>
                <c:pt idx="243">
                  <c:v>4436.1899999999996</c:v>
                </c:pt>
                <c:pt idx="244">
                  <c:v>4765.42</c:v>
                </c:pt>
                <c:pt idx="245">
                  <c:v>4818.8599999999997</c:v>
                </c:pt>
                <c:pt idx="246">
                  <c:v>4940.3</c:v>
                </c:pt>
                <c:pt idx="247">
                  <c:v>5246.48</c:v>
                </c:pt>
                <c:pt idx="248">
                  <c:v>5058.07</c:v>
                </c:pt>
                <c:pt idx="249">
                  <c:v>5034.54</c:v>
                </c:pt>
                <c:pt idx="250">
                  <c:v>5007.6499999999996</c:v>
                </c:pt>
                <c:pt idx="251">
                  <c:v>5277.26</c:v>
                </c:pt>
                <c:pt idx="252">
                  <c:v>5293.54</c:v>
                </c:pt>
                <c:pt idx="253">
                  <c:v>5151.09</c:v>
                </c:pt>
                <c:pt idx="254">
                  <c:v>4986.78</c:v>
                </c:pt>
                <c:pt idx="255">
                  <c:v>4843</c:v>
                </c:pt>
                <c:pt idx="256">
                  <c:v>4926.78</c:v>
                </c:pt>
                <c:pt idx="257">
                  <c:v>4980.32</c:v>
                </c:pt>
                <c:pt idx="258">
                  <c:v>5164.47</c:v>
                </c:pt>
                <c:pt idx="259">
                  <c:v>5283</c:v>
                </c:pt>
                <c:pt idx="260">
                  <c:v>5257.85</c:v>
                </c:pt>
                <c:pt idx="261">
                  <c:v>5158.12</c:v>
                </c:pt>
                <c:pt idx="262">
                  <c:v>5235.3900000000003</c:v>
                </c:pt>
                <c:pt idx="263">
                  <c:v>5256.08</c:v>
                </c:pt>
                <c:pt idx="264">
                  <c:v>5233.6899999999996</c:v>
                </c:pt>
                <c:pt idx="265">
                  <c:v>4939.84</c:v>
                </c:pt>
                <c:pt idx="266">
                  <c:v>4768.99</c:v>
                </c:pt>
                <c:pt idx="267">
                  <c:v>4636.45</c:v>
                </c:pt>
                <c:pt idx="268">
                  <c:v>4183.7</c:v>
                </c:pt>
                <c:pt idx="269">
                  <c:v>4225.6499999999996</c:v>
                </c:pt>
                <c:pt idx="270">
                  <c:v>4043.14</c:v>
                </c:pt>
                <c:pt idx="271">
                  <c:v>4237.74</c:v>
                </c:pt>
                <c:pt idx="272">
                  <c:v>4046.99</c:v>
                </c:pt>
                <c:pt idx="273">
                  <c:v>3693.33</c:v>
                </c:pt>
                <c:pt idx="274">
                  <c:v>3610.31</c:v>
                </c:pt>
                <c:pt idx="275">
                  <c:v>3938.05</c:v>
                </c:pt>
                <c:pt idx="276">
                  <c:v>3892.91</c:v>
                </c:pt>
                <c:pt idx="277">
                  <c:v>4161.7</c:v>
                </c:pt>
                <c:pt idx="278">
                  <c:v>3934.93</c:v>
                </c:pt>
                <c:pt idx="279">
                  <c:v>4104.91</c:v>
                </c:pt>
                <c:pt idx="280">
                  <c:v>4135.75</c:v>
                </c:pt>
                <c:pt idx="281">
                  <c:v>4020.88</c:v>
                </c:pt>
                <c:pt idx="282">
                  <c:v>4082.76</c:v>
                </c:pt>
                <c:pt idx="283">
                  <c:v>4077.42</c:v>
                </c:pt>
                <c:pt idx="284">
                  <c:v>3997.94</c:v>
                </c:pt>
                <c:pt idx="285">
                  <c:v>3787.56</c:v>
                </c:pt>
                <c:pt idx="286">
                  <c:v>3628.5</c:v>
                </c:pt>
                <c:pt idx="287">
                  <c:v>4022.31</c:v>
                </c:pt>
                <c:pt idx="288">
                  <c:v>4318.32</c:v>
                </c:pt>
                <c:pt idx="289">
                  <c:v>4280.6099999999997</c:v>
                </c:pt>
                <c:pt idx="290">
                  <c:v>4164.16</c:v>
                </c:pt>
                <c:pt idx="291">
                  <c:v>4245.55</c:v>
                </c:pt>
                <c:pt idx="292">
                  <c:v>4035.9</c:v>
                </c:pt>
                <c:pt idx="293">
                  <c:v>4149.91</c:v>
                </c:pt>
                <c:pt idx="294">
                  <c:v>4171.74</c:v>
                </c:pt>
                <c:pt idx="295">
                  <c:v>4304.05</c:v>
                </c:pt>
                <c:pt idx="296">
                  <c:v>4395.4799999999996</c:v>
                </c:pt>
                <c:pt idx="297">
                  <c:v>4514.1400000000003</c:v>
                </c:pt>
                <c:pt idx="298">
                  <c:v>4326.32</c:v>
                </c:pt>
                <c:pt idx="299">
                  <c:v>4424.41</c:v>
                </c:pt>
                <c:pt idx="300">
                  <c:v>4234.3100000000004</c:v>
                </c:pt>
                <c:pt idx="301">
                  <c:v>4251.78</c:v>
                </c:pt>
                <c:pt idx="302">
                  <c:v>4397.03</c:v>
                </c:pt>
                <c:pt idx="303">
                  <c:v>4335.07</c:v>
                </c:pt>
                <c:pt idx="304">
                  <c:v>4279.2299999999996</c:v>
                </c:pt>
                <c:pt idx="305">
                  <c:v>4259.66</c:v>
                </c:pt>
                <c:pt idx="306">
                  <c:v>4388.3</c:v>
                </c:pt>
              </c:numCache>
            </c:numRef>
          </c:val>
          <c:smooth val="0"/>
          <c:extLst>
            <c:ext xmlns:c16="http://schemas.microsoft.com/office/drawing/2014/chart" uri="{C3380CC4-5D6E-409C-BE32-E72D297353CC}">
              <c16:uniqueId val="{00000000-7B54-4FA3-8833-A23AB0E16954}"/>
            </c:ext>
          </c:extLst>
        </c:ser>
        <c:ser>
          <c:idx val="1"/>
          <c:order val="1"/>
          <c:tx>
            <c:strRef>
              <c:f>level!$R$5</c:f>
              <c:strCache>
                <c:ptCount val="1"/>
                <c:pt idx="0">
                  <c:v>CMBS IG, aver 4Y</c:v>
                </c:pt>
              </c:strCache>
            </c:strRef>
          </c:tx>
          <c:spPr>
            <a:ln w="19050" cap="rnd">
              <a:solidFill>
                <a:schemeClr val="accent2"/>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level!$R$6:$R$6379</c:f>
              <c:numCache>
                <c:formatCode>0.0</c:formatCode>
                <c:ptCount val="6374"/>
                <c:pt idx="0">
                  <c:v>100.49</c:v>
                </c:pt>
                <c:pt idx="1">
                  <c:v>99.57</c:v>
                </c:pt>
                <c:pt idx="2">
                  <c:v>100.41</c:v>
                </c:pt>
                <c:pt idx="3">
                  <c:v>101.86</c:v>
                </c:pt>
                <c:pt idx="4">
                  <c:v>101.79</c:v>
                </c:pt>
                <c:pt idx="5">
                  <c:v>101.36</c:v>
                </c:pt>
                <c:pt idx="6">
                  <c:v>104.16</c:v>
                </c:pt>
                <c:pt idx="7">
                  <c:v>104.9</c:v>
                </c:pt>
                <c:pt idx="8">
                  <c:v>106.75</c:v>
                </c:pt>
                <c:pt idx="9">
                  <c:v>108.18</c:v>
                </c:pt>
                <c:pt idx="10">
                  <c:v>109.12</c:v>
                </c:pt>
                <c:pt idx="11">
                  <c:v>111.15</c:v>
                </c:pt>
                <c:pt idx="12">
                  <c:v>114.03</c:v>
                </c:pt>
                <c:pt idx="13">
                  <c:v>115.94</c:v>
                </c:pt>
                <c:pt idx="14">
                  <c:v>117.24</c:v>
                </c:pt>
                <c:pt idx="15">
                  <c:v>117.59</c:v>
                </c:pt>
                <c:pt idx="16">
                  <c:v>117.41</c:v>
                </c:pt>
                <c:pt idx="17">
                  <c:v>117.83</c:v>
                </c:pt>
                <c:pt idx="18">
                  <c:v>117.94</c:v>
                </c:pt>
                <c:pt idx="19">
                  <c:v>121.18</c:v>
                </c:pt>
                <c:pt idx="20">
                  <c:v>123.07</c:v>
                </c:pt>
                <c:pt idx="21">
                  <c:v>125.51</c:v>
                </c:pt>
                <c:pt idx="22">
                  <c:v>128.01</c:v>
                </c:pt>
                <c:pt idx="23">
                  <c:v>125.78</c:v>
                </c:pt>
                <c:pt idx="24">
                  <c:v>124.79</c:v>
                </c:pt>
                <c:pt idx="25">
                  <c:v>126.2</c:v>
                </c:pt>
                <c:pt idx="26">
                  <c:v>128.22999999999999</c:v>
                </c:pt>
                <c:pt idx="27">
                  <c:v>125.78</c:v>
                </c:pt>
                <c:pt idx="28">
                  <c:v>129.26</c:v>
                </c:pt>
                <c:pt idx="29">
                  <c:v>130.53</c:v>
                </c:pt>
                <c:pt idx="30">
                  <c:v>132.69999999999999</c:v>
                </c:pt>
                <c:pt idx="31">
                  <c:v>135.54</c:v>
                </c:pt>
                <c:pt idx="32">
                  <c:v>138.59</c:v>
                </c:pt>
                <c:pt idx="33">
                  <c:v>141.99</c:v>
                </c:pt>
                <c:pt idx="34">
                  <c:v>141.81</c:v>
                </c:pt>
                <c:pt idx="35">
                  <c:v>139.97</c:v>
                </c:pt>
                <c:pt idx="36">
                  <c:v>143.91</c:v>
                </c:pt>
                <c:pt idx="37">
                  <c:v>143.91</c:v>
                </c:pt>
                <c:pt idx="38">
                  <c:v>146.54</c:v>
                </c:pt>
                <c:pt idx="39">
                  <c:v>146.29</c:v>
                </c:pt>
                <c:pt idx="40">
                  <c:v>147.5</c:v>
                </c:pt>
                <c:pt idx="41">
                  <c:v>151.94999999999999</c:v>
                </c:pt>
                <c:pt idx="42">
                  <c:v>151.58000000000001</c:v>
                </c:pt>
                <c:pt idx="43">
                  <c:v>144.82</c:v>
                </c:pt>
                <c:pt idx="44">
                  <c:v>145.5</c:v>
                </c:pt>
                <c:pt idx="45">
                  <c:v>150.51</c:v>
                </c:pt>
                <c:pt idx="46">
                  <c:v>148.81</c:v>
                </c:pt>
                <c:pt idx="47">
                  <c:v>149.02000000000001</c:v>
                </c:pt>
                <c:pt idx="48">
                  <c:v>150.61000000000001</c:v>
                </c:pt>
                <c:pt idx="49">
                  <c:v>152.03</c:v>
                </c:pt>
                <c:pt idx="50">
                  <c:v>153.76</c:v>
                </c:pt>
                <c:pt idx="51">
                  <c:v>155.52000000000001</c:v>
                </c:pt>
                <c:pt idx="52">
                  <c:v>150.47</c:v>
                </c:pt>
                <c:pt idx="53">
                  <c:v>149.88</c:v>
                </c:pt>
                <c:pt idx="54">
                  <c:v>150.24</c:v>
                </c:pt>
                <c:pt idx="55">
                  <c:v>151.78</c:v>
                </c:pt>
                <c:pt idx="56">
                  <c:v>155.52000000000001</c:v>
                </c:pt>
                <c:pt idx="57">
                  <c:v>155.82</c:v>
                </c:pt>
                <c:pt idx="58">
                  <c:v>157.08000000000001</c:v>
                </c:pt>
                <c:pt idx="59">
                  <c:v>155.52000000000001</c:v>
                </c:pt>
                <c:pt idx="60">
                  <c:v>156.78</c:v>
                </c:pt>
                <c:pt idx="61">
                  <c:v>157.65</c:v>
                </c:pt>
                <c:pt idx="62">
                  <c:v>156.44999999999999</c:v>
                </c:pt>
                <c:pt idx="63">
                  <c:v>155.47999999999999</c:v>
                </c:pt>
                <c:pt idx="64">
                  <c:v>157.77000000000001</c:v>
                </c:pt>
                <c:pt idx="65">
                  <c:v>159.59</c:v>
                </c:pt>
                <c:pt idx="66">
                  <c:v>160.53</c:v>
                </c:pt>
                <c:pt idx="67">
                  <c:v>158.44999999999999</c:v>
                </c:pt>
                <c:pt idx="68">
                  <c:v>161.01</c:v>
                </c:pt>
                <c:pt idx="69">
                  <c:v>158.85</c:v>
                </c:pt>
                <c:pt idx="70">
                  <c:v>157.62</c:v>
                </c:pt>
                <c:pt idx="71">
                  <c:v>158.26</c:v>
                </c:pt>
                <c:pt idx="72">
                  <c:v>159.63</c:v>
                </c:pt>
                <c:pt idx="73">
                  <c:v>159.62</c:v>
                </c:pt>
                <c:pt idx="74">
                  <c:v>159.87</c:v>
                </c:pt>
                <c:pt idx="75">
                  <c:v>158.80000000000001</c:v>
                </c:pt>
                <c:pt idx="76">
                  <c:v>158.82</c:v>
                </c:pt>
                <c:pt idx="77">
                  <c:v>158.51</c:v>
                </c:pt>
                <c:pt idx="78">
                  <c:v>158.76</c:v>
                </c:pt>
                <c:pt idx="79">
                  <c:v>161.1</c:v>
                </c:pt>
                <c:pt idx="80">
                  <c:v>163.65</c:v>
                </c:pt>
                <c:pt idx="81">
                  <c:v>165.29</c:v>
                </c:pt>
                <c:pt idx="82">
                  <c:v>166.34</c:v>
                </c:pt>
                <c:pt idx="83">
                  <c:v>168.36</c:v>
                </c:pt>
                <c:pt idx="84">
                  <c:v>167.17</c:v>
                </c:pt>
                <c:pt idx="85">
                  <c:v>166.67</c:v>
                </c:pt>
                <c:pt idx="86">
                  <c:v>169.39</c:v>
                </c:pt>
                <c:pt idx="87">
                  <c:v>169.68</c:v>
                </c:pt>
                <c:pt idx="88">
                  <c:v>170.33</c:v>
                </c:pt>
                <c:pt idx="89">
                  <c:v>168.55</c:v>
                </c:pt>
                <c:pt idx="90">
                  <c:v>167.89</c:v>
                </c:pt>
                <c:pt idx="91">
                  <c:v>168.35</c:v>
                </c:pt>
                <c:pt idx="92">
                  <c:v>170.53</c:v>
                </c:pt>
                <c:pt idx="93">
                  <c:v>172.61</c:v>
                </c:pt>
                <c:pt idx="94">
                  <c:v>172.79</c:v>
                </c:pt>
                <c:pt idx="95">
                  <c:v>174.31</c:v>
                </c:pt>
                <c:pt idx="96">
                  <c:v>176.49</c:v>
                </c:pt>
                <c:pt idx="97">
                  <c:v>174.01</c:v>
                </c:pt>
                <c:pt idx="98">
                  <c:v>167.51</c:v>
                </c:pt>
                <c:pt idx="99">
                  <c:v>171.95</c:v>
                </c:pt>
                <c:pt idx="100">
                  <c:v>174.8</c:v>
                </c:pt>
                <c:pt idx="101">
                  <c:v>176.01</c:v>
                </c:pt>
                <c:pt idx="102">
                  <c:v>172.26</c:v>
                </c:pt>
                <c:pt idx="103">
                  <c:v>171.32</c:v>
                </c:pt>
                <c:pt idx="104">
                  <c:v>169.92</c:v>
                </c:pt>
                <c:pt idx="105">
                  <c:v>162.21</c:v>
                </c:pt>
                <c:pt idx="106">
                  <c:v>146.44999999999999</c:v>
                </c:pt>
                <c:pt idx="107">
                  <c:v>119.91</c:v>
                </c:pt>
                <c:pt idx="108">
                  <c:v>140.27000000000001</c:v>
                </c:pt>
                <c:pt idx="109">
                  <c:v>135.11000000000001</c:v>
                </c:pt>
                <c:pt idx="110">
                  <c:v>129.72999999999999</c:v>
                </c:pt>
                <c:pt idx="111">
                  <c:v>137.65</c:v>
                </c:pt>
                <c:pt idx="112">
                  <c:v>148.38999999999999</c:v>
                </c:pt>
                <c:pt idx="113">
                  <c:v>153.94999999999999</c:v>
                </c:pt>
                <c:pt idx="114">
                  <c:v>154.81</c:v>
                </c:pt>
                <c:pt idx="115">
                  <c:v>166.63</c:v>
                </c:pt>
                <c:pt idx="116">
                  <c:v>170.81</c:v>
                </c:pt>
                <c:pt idx="117">
                  <c:v>174.47</c:v>
                </c:pt>
                <c:pt idx="118">
                  <c:v>178.65</c:v>
                </c:pt>
                <c:pt idx="119">
                  <c:v>179.56</c:v>
                </c:pt>
                <c:pt idx="120">
                  <c:v>180.18</c:v>
                </c:pt>
                <c:pt idx="121">
                  <c:v>188.33</c:v>
                </c:pt>
                <c:pt idx="122">
                  <c:v>191.89</c:v>
                </c:pt>
                <c:pt idx="123">
                  <c:v>196.59</c:v>
                </c:pt>
                <c:pt idx="124">
                  <c:v>201.57</c:v>
                </c:pt>
                <c:pt idx="125">
                  <c:v>198.2</c:v>
                </c:pt>
                <c:pt idx="126">
                  <c:v>202.05</c:v>
                </c:pt>
                <c:pt idx="127">
                  <c:v>206.34</c:v>
                </c:pt>
                <c:pt idx="128">
                  <c:v>210.53</c:v>
                </c:pt>
                <c:pt idx="129">
                  <c:v>214.99</c:v>
                </c:pt>
                <c:pt idx="130">
                  <c:v>217.29</c:v>
                </c:pt>
                <c:pt idx="131">
                  <c:v>216.67</c:v>
                </c:pt>
                <c:pt idx="132">
                  <c:v>216.95</c:v>
                </c:pt>
                <c:pt idx="133">
                  <c:v>221.03</c:v>
                </c:pt>
                <c:pt idx="134">
                  <c:v>222.78</c:v>
                </c:pt>
                <c:pt idx="135">
                  <c:v>221.39</c:v>
                </c:pt>
                <c:pt idx="136">
                  <c:v>226.61</c:v>
                </c:pt>
                <c:pt idx="137">
                  <c:v>227.3</c:v>
                </c:pt>
                <c:pt idx="138">
                  <c:v>225</c:v>
                </c:pt>
                <c:pt idx="139">
                  <c:v>226.99</c:v>
                </c:pt>
                <c:pt idx="140">
                  <c:v>223.04</c:v>
                </c:pt>
                <c:pt idx="141">
                  <c:v>223.07</c:v>
                </c:pt>
                <c:pt idx="142">
                  <c:v>226.26</c:v>
                </c:pt>
                <c:pt idx="143">
                  <c:v>227.01</c:v>
                </c:pt>
                <c:pt idx="144">
                  <c:v>230</c:v>
                </c:pt>
                <c:pt idx="145">
                  <c:v>234.7</c:v>
                </c:pt>
                <c:pt idx="146">
                  <c:v>237.42</c:v>
                </c:pt>
                <c:pt idx="147">
                  <c:v>237.96</c:v>
                </c:pt>
                <c:pt idx="148">
                  <c:v>239.14</c:v>
                </c:pt>
                <c:pt idx="149">
                  <c:v>238.33</c:v>
                </c:pt>
                <c:pt idx="150">
                  <c:v>240.01</c:v>
                </c:pt>
                <c:pt idx="151">
                  <c:v>244</c:v>
                </c:pt>
                <c:pt idx="152">
                  <c:v>246.06</c:v>
                </c:pt>
                <c:pt idx="153">
                  <c:v>249.19</c:v>
                </c:pt>
                <c:pt idx="154">
                  <c:v>250.56</c:v>
                </c:pt>
                <c:pt idx="155">
                  <c:v>251.37</c:v>
                </c:pt>
                <c:pt idx="156">
                  <c:v>252.23</c:v>
                </c:pt>
                <c:pt idx="157">
                  <c:v>251.84</c:v>
                </c:pt>
                <c:pt idx="158">
                  <c:v>251.84</c:v>
                </c:pt>
                <c:pt idx="159">
                  <c:v>252.57</c:v>
                </c:pt>
                <c:pt idx="160">
                  <c:v>254.8</c:v>
                </c:pt>
                <c:pt idx="161">
                  <c:v>252.59</c:v>
                </c:pt>
                <c:pt idx="162">
                  <c:v>248.93</c:v>
                </c:pt>
                <c:pt idx="163">
                  <c:v>250.21</c:v>
                </c:pt>
                <c:pt idx="164">
                  <c:v>249.19</c:v>
                </c:pt>
                <c:pt idx="165">
                  <c:v>251.47</c:v>
                </c:pt>
                <c:pt idx="166">
                  <c:v>253.27</c:v>
                </c:pt>
                <c:pt idx="167">
                  <c:v>253.54</c:v>
                </c:pt>
                <c:pt idx="168">
                  <c:v>252.81</c:v>
                </c:pt>
                <c:pt idx="169">
                  <c:v>254.88</c:v>
                </c:pt>
                <c:pt idx="170">
                  <c:v>256.33999999999997</c:v>
                </c:pt>
                <c:pt idx="171">
                  <c:v>256.07</c:v>
                </c:pt>
                <c:pt idx="172">
                  <c:v>257.29000000000002</c:v>
                </c:pt>
                <c:pt idx="173">
                  <c:v>258.95999999999998</c:v>
                </c:pt>
                <c:pt idx="174">
                  <c:v>259.43</c:v>
                </c:pt>
                <c:pt idx="175">
                  <c:v>258.81</c:v>
                </c:pt>
                <c:pt idx="176">
                  <c:v>260.2</c:v>
                </c:pt>
                <c:pt idx="177">
                  <c:v>258.83999999999997</c:v>
                </c:pt>
                <c:pt idx="178">
                  <c:v>261.20999999999998</c:v>
                </c:pt>
                <c:pt idx="179">
                  <c:v>262.95999999999998</c:v>
                </c:pt>
                <c:pt idx="180">
                  <c:v>262.58</c:v>
                </c:pt>
                <c:pt idx="181">
                  <c:v>267.27</c:v>
                </c:pt>
                <c:pt idx="182">
                  <c:v>265.55</c:v>
                </c:pt>
                <c:pt idx="183">
                  <c:v>267.22000000000003</c:v>
                </c:pt>
                <c:pt idx="184">
                  <c:v>267.01</c:v>
                </c:pt>
                <c:pt idx="185">
                  <c:v>267.11</c:v>
                </c:pt>
                <c:pt idx="186">
                  <c:v>264.39</c:v>
                </c:pt>
                <c:pt idx="187">
                  <c:v>266.11</c:v>
                </c:pt>
                <c:pt idx="188">
                  <c:v>265.25</c:v>
                </c:pt>
                <c:pt idx="189">
                  <c:v>268.47000000000003</c:v>
                </c:pt>
                <c:pt idx="190">
                  <c:v>268.02</c:v>
                </c:pt>
                <c:pt idx="191">
                  <c:v>267.5</c:v>
                </c:pt>
                <c:pt idx="192">
                  <c:v>265.13</c:v>
                </c:pt>
                <c:pt idx="193">
                  <c:v>269.14</c:v>
                </c:pt>
                <c:pt idx="194">
                  <c:v>271.32</c:v>
                </c:pt>
                <c:pt idx="195">
                  <c:v>274.7</c:v>
                </c:pt>
                <c:pt idx="196">
                  <c:v>275.73</c:v>
                </c:pt>
                <c:pt idx="197">
                  <c:v>276.08</c:v>
                </c:pt>
                <c:pt idx="198">
                  <c:v>280.83999999999997</c:v>
                </c:pt>
                <c:pt idx="199">
                  <c:v>283.56</c:v>
                </c:pt>
                <c:pt idx="200">
                  <c:v>283.08</c:v>
                </c:pt>
                <c:pt idx="201">
                  <c:v>282.5</c:v>
                </c:pt>
                <c:pt idx="202">
                  <c:v>280.27</c:v>
                </c:pt>
                <c:pt idx="203">
                  <c:v>275.06</c:v>
                </c:pt>
                <c:pt idx="204">
                  <c:v>273.94</c:v>
                </c:pt>
                <c:pt idx="205">
                  <c:v>275.62</c:v>
                </c:pt>
                <c:pt idx="206">
                  <c:v>276.23</c:v>
                </c:pt>
                <c:pt idx="207">
                  <c:v>276.31</c:v>
                </c:pt>
                <c:pt idx="208">
                  <c:v>278.5</c:v>
                </c:pt>
                <c:pt idx="209">
                  <c:v>280.89999999999998</c:v>
                </c:pt>
                <c:pt idx="210">
                  <c:v>279.93</c:v>
                </c:pt>
                <c:pt idx="211">
                  <c:v>281.66000000000003</c:v>
                </c:pt>
                <c:pt idx="212">
                  <c:v>284.85000000000002</c:v>
                </c:pt>
                <c:pt idx="213">
                  <c:v>282.13</c:v>
                </c:pt>
                <c:pt idx="214">
                  <c:v>283.24</c:v>
                </c:pt>
                <c:pt idx="215">
                  <c:v>282.31</c:v>
                </c:pt>
                <c:pt idx="216">
                  <c:v>283.12</c:v>
                </c:pt>
                <c:pt idx="217">
                  <c:v>280.05</c:v>
                </c:pt>
                <c:pt idx="218">
                  <c:v>278.32</c:v>
                </c:pt>
                <c:pt idx="219">
                  <c:v>279.39999999999998</c:v>
                </c:pt>
                <c:pt idx="220">
                  <c:v>277.45999999999998</c:v>
                </c:pt>
                <c:pt idx="221">
                  <c:v>279.69</c:v>
                </c:pt>
                <c:pt idx="222">
                  <c:v>279.22000000000003</c:v>
                </c:pt>
                <c:pt idx="223">
                  <c:v>279.14999999999998</c:v>
                </c:pt>
                <c:pt idx="224">
                  <c:v>281.89</c:v>
                </c:pt>
                <c:pt idx="225">
                  <c:v>280.5</c:v>
                </c:pt>
                <c:pt idx="226">
                  <c:v>278.94</c:v>
                </c:pt>
                <c:pt idx="227">
                  <c:v>280.79000000000002</c:v>
                </c:pt>
                <c:pt idx="228">
                  <c:v>285.33</c:v>
                </c:pt>
                <c:pt idx="229">
                  <c:v>288.32</c:v>
                </c:pt>
                <c:pt idx="230">
                  <c:v>289.5</c:v>
                </c:pt>
                <c:pt idx="231">
                  <c:v>294.57</c:v>
                </c:pt>
                <c:pt idx="232">
                  <c:v>295.2</c:v>
                </c:pt>
                <c:pt idx="233">
                  <c:v>301.22000000000003</c:v>
                </c:pt>
                <c:pt idx="234">
                  <c:v>304.22000000000003</c:v>
                </c:pt>
                <c:pt idx="235">
                  <c:v>304.85000000000002</c:v>
                </c:pt>
                <c:pt idx="236">
                  <c:v>312.10000000000002</c:v>
                </c:pt>
                <c:pt idx="237">
                  <c:v>309.99</c:v>
                </c:pt>
                <c:pt idx="238">
                  <c:v>311.02</c:v>
                </c:pt>
                <c:pt idx="239">
                  <c:v>309.75</c:v>
                </c:pt>
                <c:pt idx="240">
                  <c:v>308.98</c:v>
                </c:pt>
                <c:pt idx="241">
                  <c:v>316.67</c:v>
                </c:pt>
                <c:pt idx="242">
                  <c:v>322.73</c:v>
                </c:pt>
                <c:pt idx="243">
                  <c:v>312.64</c:v>
                </c:pt>
                <c:pt idx="244">
                  <c:v>316.47000000000003</c:v>
                </c:pt>
                <c:pt idx="245">
                  <c:v>319.83</c:v>
                </c:pt>
                <c:pt idx="246">
                  <c:v>325</c:v>
                </c:pt>
                <c:pt idx="247">
                  <c:v>328.96</c:v>
                </c:pt>
                <c:pt idx="248">
                  <c:v>329.42</c:v>
                </c:pt>
                <c:pt idx="249">
                  <c:v>330.55</c:v>
                </c:pt>
                <c:pt idx="250">
                  <c:v>329.02</c:v>
                </c:pt>
                <c:pt idx="251">
                  <c:v>331.59</c:v>
                </c:pt>
                <c:pt idx="252">
                  <c:v>334.02</c:v>
                </c:pt>
                <c:pt idx="253">
                  <c:v>333.93</c:v>
                </c:pt>
                <c:pt idx="254">
                  <c:v>329.95</c:v>
                </c:pt>
                <c:pt idx="255">
                  <c:v>326.26</c:v>
                </c:pt>
                <c:pt idx="256">
                  <c:v>329.33</c:v>
                </c:pt>
                <c:pt idx="257">
                  <c:v>331.68</c:v>
                </c:pt>
                <c:pt idx="258">
                  <c:v>332.35</c:v>
                </c:pt>
                <c:pt idx="259">
                  <c:v>335.45</c:v>
                </c:pt>
                <c:pt idx="260">
                  <c:v>334.84</c:v>
                </c:pt>
                <c:pt idx="261">
                  <c:v>332.26</c:v>
                </c:pt>
                <c:pt idx="262">
                  <c:v>330.96</c:v>
                </c:pt>
                <c:pt idx="263">
                  <c:v>330.65</c:v>
                </c:pt>
                <c:pt idx="264">
                  <c:v>330.14</c:v>
                </c:pt>
                <c:pt idx="265">
                  <c:v>324.89999999999998</c:v>
                </c:pt>
                <c:pt idx="266">
                  <c:v>321</c:v>
                </c:pt>
                <c:pt idx="267">
                  <c:v>311.69</c:v>
                </c:pt>
                <c:pt idx="268">
                  <c:v>304.5</c:v>
                </c:pt>
                <c:pt idx="269">
                  <c:v>305.13</c:v>
                </c:pt>
                <c:pt idx="270">
                  <c:v>302.8</c:v>
                </c:pt>
                <c:pt idx="271">
                  <c:v>308.33</c:v>
                </c:pt>
                <c:pt idx="272">
                  <c:v>300.48</c:v>
                </c:pt>
                <c:pt idx="273">
                  <c:v>291.14</c:v>
                </c:pt>
                <c:pt idx="274">
                  <c:v>286.47000000000003</c:v>
                </c:pt>
                <c:pt idx="275">
                  <c:v>293.99</c:v>
                </c:pt>
                <c:pt idx="276">
                  <c:v>294.12</c:v>
                </c:pt>
                <c:pt idx="277">
                  <c:v>301.87</c:v>
                </c:pt>
                <c:pt idx="278">
                  <c:v>296.23</c:v>
                </c:pt>
                <c:pt idx="279">
                  <c:v>299.45</c:v>
                </c:pt>
                <c:pt idx="280">
                  <c:v>302.02</c:v>
                </c:pt>
                <c:pt idx="281">
                  <c:v>300.19</c:v>
                </c:pt>
                <c:pt idx="282">
                  <c:v>297.64</c:v>
                </c:pt>
                <c:pt idx="283">
                  <c:v>298.29000000000002</c:v>
                </c:pt>
                <c:pt idx="284">
                  <c:v>298.14</c:v>
                </c:pt>
                <c:pt idx="285">
                  <c:v>294.60000000000002</c:v>
                </c:pt>
                <c:pt idx="286">
                  <c:v>291.99</c:v>
                </c:pt>
                <c:pt idx="287">
                  <c:v>300.93</c:v>
                </c:pt>
                <c:pt idx="288">
                  <c:v>310.06</c:v>
                </c:pt>
                <c:pt idx="289">
                  <c:v>312.29000000000002</c:v>
                </c:pt>
                <c:pt idx="290">
                  <c:v>309.87</c:v>
                </c:pt>
                <c:pt idx="291">
                  <c:v>312.68</c:v>
                </c:pt>
                <c:pt idx="292">
                  <c:v>307.13</c:v>
                </c:pt>
                <c:pt idx="293">
                  <c:v>311.86</c:v>
                </c:pt>
                <c:pt idx="294">
                  <c:v>314.79000000000002</c:v>
                </c:pt>
                <c:pt idx="295">
                  <c:v>321.25</c:v>
                </c:pt>
                <c:pt idx="296">
                  <c:v>325.2</c:v>
                </c:pt>
                <c:pt idx="297">
                  <c:v>329.44</c:v>
                </c:pt>
                <c:pt idx="298">
                  <c:v>323.37</c:v>
                </c:pt>
                <c:pt idx="299">
                  <c:v>326.35000000000002</c:v>
                </c:pt>
                <c:pt idx="300">
                  <c:v>324.57</c:v>
                </c:pt>
                <c:pt idx="301">
                  <c:v>326.89</c:v>
                </c:pt>
                <c:pt idx="302">
                  <c:v>332.03</c:v>
                </c:pt>
                <c:pt idx="303">
                  <c:v>332.89</c:v>
                </c:pt>
                <c:pt idx="304">
                  <c:v>335.91</c:v>
                </c:pt>
                <c:pt idx="305">
                  <c:v>335.05</c:v>
                </c:pt>
                <c:pt idx="306">
                  <c:v>339.14</c:v>
                </c:pt>
              </c:numCache>
            </c:numRef>
          </c:val>
          <c:smooth val="0"/>
          <c:extLst>
            <c:ext xmlns:c16="http://schemas.microsoft.com/office/drawing/2014/chart" uri="{C3380CC4-5D6E-409C-BE32-E72D297353CC}">
              <c16:uniqueId val="{00000001-7B54-4FA3-8833-A23AB0E16954}"/>
            </c:ext>
          </c:extLst>
        </c:ser>
        <c:ser>
          <c:idx val="2"/>
          <c:order val="2"/>
          <c:tx>
            <c:strRef>
              <c:f>level!$S$5</c:f>
              <c:strCache>
                <c:ptCount val="1"/>
                <c:pt idx="0">
                  <c:v>ABS IG, aver 4Y</c:v>
                </c:pt>
              </c:strCache>
            </c:strRef>
          </c:tx>
          <c:spPr>
            <a:ln w="19050" cap="rnd">
              <a:solidFill>
                <a:schemeClr val="accent3"/>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level!$S$6:$S$6379</c:f>
              <c:numCache>
                <c:formatCode>0.0</c:formatCode>
                <c:ptCount val="6374"/>
                <c:pt idx="0">
                  <c:v>162.93</c:v>
                </c:pt>
                <c:pt idx="1">
                  <c:v>162.87</c:v>
                </c:pt>
                <c:pt idx="2">
                  <c:v>164.08</c:v>
                </c:pt>
                <c:pt idx="3">
                  <c:v>165.4</c:v>
                </c:pt>
                <c:pt idx="4">
                  <c:v>165.5</c:v>
                </c:pt>
                <c:pt idx="5">
                  <c:v>165.68</c:v>
                </c:pt>
                <c:pt idx="6">
                  <c:v>168.39</c:v>
                </c:pt>
                <c:pt idx="7">
                  <c:v>169.88</c:v>
                </c:pt>
                <c:pt idx="8">
                  <c:v>171.94</c:v>
                </c:pt>
                <c:pt idx="9">
                  <c:v>173.74</c:v>
                </c:pt>
                <c:pt idx="10">
                  <c:v>174.65</c:v>
                </c:pt>
                <c:pt idx="11">
                  <c:v>177.14</c:v>
                </c:pt>
                <c:pt idx="12">
                  <c:v>180.59</c:v>
                </c:pt>
                <c:pt idx="13">
                  <c:v>183.58</c:v>
                </c:pt>
                <c:pt idx="14">
                  <c:v>185.38</c:v>
                </c:pt>
                <c:pt idx="15">
                  <c:v>186.56</c:v>
                </c:pt>
                <c:pt idx="16">
                  <c:v>186.7</c:v>
                </c:pt>
                <c:pt idx="17">
                  <c:v>187.97</c:v>
                </c:pt>
                <c:pt idx="18">
                  <c:v>188.56</c:v>
                </c:pt>
                <c:pt idx="19">
                  <c:v>192.28</c:v>
                </c:pt>
                <c:pt idx="20">
                  <c:v>194.46</c:v>
                </c:pt>
                <c:pt idx="21">
                  <c:v>198.33</c:v>
                </c:pt>
                <c:pt idx="22">
                  <c:v>201.13</c:v>
                </c:pt>
                <c:pt idx="23">
                  <c:v>199.06</c:v>
                </c:pt>
                <c:pt idx="24">
                  <c:v>198.3</c:v>
                </c:pt>
                <c:pt idx="25">
                  <c:v>199.62</c:v>
                </c:pt>
                <c:pt idx="26">
                  <c:v>201.45</c:v>
                </c:pt>
                <c:pt idx="27">
                  <c:v>199.25</c:v>
                </c:pt>
                <c:pt idx="28">
                  <c:v>203.17</c:v>
                </c:pt>
                <c:pt idx="29">
                  <c:v>204.62</c:v>
                </c:pt>
                <c:pt idx="30">
                  <c:v>207.13</c:v>
                </c:pt>
                <c:pt idx="31">
                  <c:v>209.99</c:v>
                </c:pt>
                <c:pt idx="32">
                  <c:v>211.59</c:v>
                </c:pt>
                <c:pt idx="33">
                  <c:v>213.88</c:v>
                </c:pt>
                <c:pt idx="34">
                  <c:v>212.71</c:v>
                </c:pt>
                <c:pt idx="35">
                  <c:v>211.87</c:v>
                </c:pt>
                <c:pt idx="36">
                  <c:v>215.25</c:v>
                </c:pt>
                <c:pt idx="37">
                  <c:v>215.51</c:v>
                </c:pt>
                <c:pt idx="38">
                  <c:v>218.06</c:v>
                </c:pt>
                <c:pt idx="39">
                  <c:v>218.5</c:v>
                </c:pt>
                <c:pt idx="40">
                  <c:v>219.54</c:v>
                </c:pt>
                <c:pt idx="41">
                  <c:v>222.54</c:v>
                </c:pt>
                <c:pt idx="42">
                  <c:v>222.54</c:v>
                </c:pt>
                <c:pt idx="43">
                  <c:v>218.63</c:v>
                </c:pt>
                <c:pt idx="44">
                  <c:v>219.04</c:v>
                </c:pt>
                <c:pt idx="45">
                  <c:v>223.18</c:v>
                </c:pt>
                <c:pt idx="46">
                  <c:v>221.81</c:v>
                </c:pt>
                <c:pt idx="47">
                  <c:v>222</c:v>
                </c:pt>
                <c:pt idx="48">
                  <c:v>223.88</c:v>
                </c:pt>
                <c:pt idx="49">
                  <c:v>225.39</c:v>
                </c:pt>
                <c:pt idx="50">
                  <c:v>227.61</c:v>
                </c:pt>
                <c:pt idx="51">
                  <c:v>229.04</c:v>
                </c:pt>
                <c:pt idx="52">
                  <c:v>225.22</c:v>
                </c:pt>
                <c:pt idx="53">
                  <c:v>224.91</c:v>
                </c:pt>
                <c:pt idx="54">
                  <c:v>224.89</c:v>
                </c:pt>
                <c:pt idx="55">
                  <c:v>226.38</c:v>
                </c:pt>
                <c:pt idx="56">
                  <c:v>229.36</c:v>
                </c:pt>
                <c:pt idx="57">
                  <c:v>229.75</c:v>
                </c:pt>
                <c:pt idx="58">
                  <c:v>230.96</c:v>
                </c:pt>
                <c:pt idx="59">
                  <c:v>229.56</c:v>
                </c:pt>
                <c:pt idx="60">
                  <c:v>230.61</c:v>
                </c:pt>
                <c:pt idx="61">
                  <c:v>231.18</c:v>
                </c:pt>
                <c:pt idx="62">
                  <c:v>230.31</c:v>
                </c:pt>
                <c:pt idx="63">
                  <c:v>229.83</c:v>
                </c:pt>
                <c:pt idx="64">
                  <c:v>231.95</c:v>
                </c:pt>
                <c:pt idx="65">
                  <c:v>233.51</c:v>
                </c:pt>
                <c:pt idx="66">
                  <c:v>234.27</c:v>
                </c:pt>
                <c:pt idx="67">
                  <c:v>232.9</c:v>
                </c:pt>
                <c:pt idx="68">
                  <c:v>235.22</c:v>
                </c:pt>
                <c:pt idx="69">
                  <c:v>234.06</c:v>
                </c:pt>
                <c:pt idx="70">
                  <c:v>233.46</c:v>
                </c:pt>
                <c:pt idx="71">
                  <c:v>234.34</c:v>
                </c:pt>
                <c:pt idx="72">
                  <c:v>235.42</c:v>
                </c:pt>
                <c:pt idx="73">
                  <c:v>236</c:v>
                </c:pt>
                <c:pt idx="74">
                  <c:v>236.28</c:v>
                </c:pt>
                <c:pt idx="75">
                  <c:v>236.01</c:v>
                </c:pt>
                <c:pt idx="76">
                  <c:v>236.64</c:v>
                </c:pt>
                <c:pt idx="77">
                  <c:v>236.78</c:v>
                </c:pt>
                <c:pt idx="78">
                  <c:v>237.05</c:v>
                </c:pt>
                <c:pt idx="79">
                  <c:v>239.52</c:v>
                </c:pt>
                <c:pt idx="80">
                  <c:v>242.1</c:v>
                </c:pt>
                <c:pt idx="81">
                  <c:v>243.81</c:v>
                </c:pt>
                <c:pt idx="82">
                  <c:v>245.05</c:v>
                </c:pt>
                <c:pt idx="83">
                  <c:v>247.06</c:v>
                </c:pt>
                <c:pt idx="84">
                  <c:v>246.49</c:v>
                </c:pt>
                <c:pt idx="85">
                  <c:v>246.57</c:v>
                </c:pt>
                <c:pt idx="86">
                  <c:v>249.3</c:v>
                </c:pt>
                <c:pt idx="87">
                  <c:v>249.97</c:v>
                </c:pt>
                <c:pt idx="88">
                  <c:v>251.02</c:v>
                </c:pt>
                <c:pt idx="89">
                  <c:v>250.11</c:v>
                </c:pt>
                <c:pt idx="90">
                  <c:v>250.31</c:v>
                </c:pt>
                <c:pt idx="91">
                  <c:v>251.93</c:v>
                </c:pt>
                <c:pt idx="92">
                  <c:v>251.02</c:v>
                </c:pt>
                <c:pt idx="93">
                  <c:v>253.85</c:v>
                </c:pt>
                <c:pt idx="94">
                  <c:v>255.15</c:v>
                </c:pt>
                <c:pt idx="95">
                  <c:v>252.92</c:v>
                </c:pt>
                <c:pt idx="96">
                  <c:v>251.93</c:v>
                </c:pt>
                <c:pt idx="97">
                  <c:v>252.71</c:v>
                </c:pt>
                <c:pt idx="98">
                  <c:v>249.23</c:v>
                </c:pt>
                <c:pt idx="99">
                  <c:v>247.08</c:v>
                </c:pt>
                <c:pt idx="100">
                  <c:v>244.86</c:v>
                </c:pt>
                <c:pt idx="101">
                  <c:v>246.28</c:v>
                </c:pt>
                <c:pt idx="102">
                  <c:v>245.1</c:v>
                </c:pt>
                <c:pt idx="103">
                  <c:v>245.16</c:v>
                </c:pt>
                <c:pt idx="104">
                  <c:v>242.28</c:v>
                </c:pt>
                <c:pt idx="105">
                  <c:v>235.97</c:v>
                </c:pt>
                <c:pt idx="106">
                  <c:v>222.03</c:v>
                </c:pt>
                <c:pt idx="107">
                  <c:v>221.19</c:v>
                </c:pt>
                <c:pt idx="108">
                  <c:v>219.89</c:v>
                </c:pt>
                <c:pt idx="109">
                  <c:v>234.17</c:v>
                </c:pt>
                <c:pt idx="110">
                  <c:v>231.89</c:v>
                </c:pt>
                <c:pt idx="111">
                  <c:v>236.51</c:v>
                </c:pt>
                <c:pt idx="112">
                  <c:v>239.63</c:v>
                </c:pt>
                <c:pt idx="113">
                  <c:v>252.64</c:v>
                </c:pt>
                <c:pt idx="114">
                  <c:v>254.59</c:v>
                </c:pt>
                <c:pt idx="115">
                  <c:v>259.5</c:v>
                </c:pt>
                <c:pt idx="116">
                  <c:v>265.64</c:v>
                </c:pt>
                <c:pt idx="117">
                  <c:v>270.62</c:v>
                </c:pt>
                <c:pt idx="118">
                  <c:v>273.75</c:v>
                </c:pt>
                <c:pt idx="119">
                  <c:v>274.47000000000003</c:v>
                </c:pt>
                <c:pt idx="120">
                  <c:v>274.23</c:v>
                </c:pt>
                <c:pt idx="121">
                  <c:v>278.83</c:v>
                </c:pt>
                <c:pt idx="122">
                  <c:v>280.17</c:v>
                </c:pt>
                <c:pt idx="123">
                  <c:v>280.33</c:v>
                </c:pt>
                <c:pt idx="124">
                  <c:v>281.88</c:v>
                </c:pt>
                <c:pt idx="125">
                  <c:v>283.31</c:v>
                </c:pt>
                <c:pt idx="126">
                  <c:v>287.44</c:v>
                </c:pt>
                <c:pt idx="127">
                  <c:v>291</c:v>
                </c:pt>
                <c:pt idx="128">
                  <c:v>293.61</c:v>
                </c:pt>
                <c:pt idx="129">
                  <c:v>294.66000000000003</c:v>
                </c:pt>
                <c:pt idx="130">
                  <c:v>295.12</c:v>
                </c:pt>
                <c:pt idx="131">
                  <c:v>293.19</c:v>
                </c:pt>
                <c:pt idx="132">
                  <c:v>290.27999999999997</c:v>
                </c:pt>
                <c:pt idx="133">
                  <c:v>292.16000000000003</c:v>
                </c:pt>
                <c:pt idx="134">
                  <c:v>292.12</c:v>
                </c:pt>
                <c:pt idx="135">
                  <c:v>292.13</c:v>
                </c:pt>
                <c:pt idx="136">
                  <c:v>294.89999999999998</c:v>
                </c:pt>
                <c:pt idx="137">
                  <c:v>297.23</c:v>
                </c:pt>
                <c:pt idx="138">
                  <c:v>297.3</c:v>
                </c:pt>
                <c:pt idx="139">
                  <c:v>300.69</c:v>
                </c:pt>
                <c:pt idx="140">
                  <c:v>303.55</c:v>
                </c:pt>
                <c:pt idx="141">
                  <c:v>304.5</c:v>
                </c:pt>
                <c:pt idx="142">
                  <c:v>304.22000000000003</c:v>
                </c:pt>
                <c:pt idx="143">
                  <c:v>304.81</c:v>
                </c:pt>
                <c:pt idx="144">
                  <c:v>305.20999999999998</c:v>
                </c:pt>
                <c:pt idx="145">
                  <c:v>308.73</c:v>
                </c:pt>
                <c:pt idx="146">
                  <c:v>308.39999999999998</c:v>
                </c:pt>
                <c:pt idx="147">
                  <c:v>307.74</c:v>
                </c:pt>
                <c:pt idx="148">
                  <c:v>309.89999999999998</c:v>
                </c:pt>
                <c:pt idx="149">
                  <c:v>311.11</c:v>
                </c:pt>
                <c:pt idx="150">
                  <c:v>311.83</c:v>
                </c:pt>
                <c:pt idx="151">
                  <c:v>314.20999999999998</c:v>
                </c:pt>
                <c:pt idx="152">
                  <c:v>315.17</c:v>
                </c:pt>
                <c:pt idx="153">
                  <c:v>315.68</c:v>
                </c:pt>
                <c:pt idx="154">
                  <c:v>315.64999999999998</c:v>
                </c:pt>
                <c:pt idx="155">
                  <c:v>316.63</c:v>
                </c:pt>
                <c:pt idx="156">
                  <c:v>316.37</c:v>
                </c:pt>
                <c:pt idx="157">
                  <c:v>315.58</c:v>
                </c:pt>
                <c:pt idx="158">
                  <c:v>316.54000000000002</c:v>
                </c:pt>
                <c:pt idx="159">
                  <c:v>316.52</c:v>
                </c:pt>
                <c:pt idx="160">
                  <c:v>317.79000000000002</c:v>
                </c:pt>
                <c:pt idx="161">
                  <c:v>315.77999999999997</c:v>
                </c:pt>
                <c:pt idx="162">
                  <c:v>313.98</c:v>
                </c:pt>
                <c:pt idx="163">
                  <c:v>313.39999999999998</c:v>
                </c:pt>
                <c:pt idx="164">
                  <c:v>312.75</c:v>
                </c:pt>
                <c:pt idx="165">
                  <c:v>314.5</c:v>
                </c:pt>
                <c:pt idx="166">
                  <c:v>315.52</c:v>
                </c:pt>
                <c:pt idx="167">
                  <c:v>316.2</c:v>
                </c:pt>
                <c:pt idx="168">
                  <c:v>315.5</c:v>
                </c:pt>
                <c:pt idx="169">
                  <c:v>316.89999999999998</c:v>
                </c:pt>
                <c:pt idx="170">
                  <c:v>317.64</c:v>
                </c:pt>
                <c:pt idx="171">
                  <c:v>317.19</c:v>
                </c:pt>
                <c:pt idx="172">
                  <c:v>318.27999999999997</c:v>
                </c:pt>
                <c:pt idx="173">
                  <c:v>319.52</c:v>
                </c:pt>
                <c:pt idx="174">
                  <c:v>319.63</c:v>
                </c:pt>
                <c:pt idx="175">
                  <c:v>319.12</c:v>
                </c:pt>
                <c:pt idx="176">
                  <c:v>320.14999999999998</c:v>
                </c:pt>
                <c:pt idx="177">
                  <c:v>319.68</c:v>
                </c:pt>
                <c:pt idx="178">
                  <c:v>321.31</c:v>
                </c:pt>
                <c:pt idx="179">
                  <c:v>322.12</c:v>
                </c:pt>
                <c:pt idx="180">
                  <c:v>321.42</c:v>
                </c:pt>
                <c:pt idx="181">
                  <c:v>324.20999999999998</c:v>
                </c:pt>
                <c:pt idx="182">
                  <c:v>322.98</c:v>
                </c:pt>
                <c:pt idx="183">
                  <c:v>324.32</c:v>
                </c:pt>
                <c:pt idx="184">
                  <c:v>324.58</c:v>
                </c:pt>
                <c:pt idx="185">
                  <c:v>325.07</c:v>
                </c:pt>
                <c:pt idx="186">
                  <c:v>324.88</c:v>
                </c:pt>
                <c:pt idx="187">
                  <c:v>325.49</c:v>
                </c:pt>
                <c:pt idx="188">
                  <c:v>325.81</c:v>
                </c:pt>
                <c:pt idx="189">
                  <c:v>327.29000000000002</c:v>
                </c:pt>
                <c:pt idx="190">
                  <c:v>326.57</c:v>
                </c:pt>
                <c:pt idx="191">
                  <c:v>326.06</c:v>
                </c:pt>
                <c:pt idx="192">
                  <c:v>325.44</c:v>
                </c:pt>
                <c:pt idx="193">
                  <c:v>328.76</c:v>
                </c:pt>
                <c:pt idx="194">
                  <c:v>329.46</c:v>
                </c:pt>
                <c:pt idx="195">
                  <c:v>329.85</c:v>
                </c:pt>
                <c:pt idx="196">
                  <c:v>330.66</c:v>
                </c:pt>
                <c:pt idx="197">
                  <c:v>330.97</c:v>
                </c:pt>
                <c:pt idx="198">
                  <c:v>333.71</c:v>
                </c:pt>
                <c:pt idx="199">
                  <c:v>333.44</c:v>
                </c:pt>
                <c:pt idx="200">
                  <c:v>333.48</c:v>
                </c:pt>
                <c:pt idx="201">
                  <c:v>334.36</c:v>
                </c:pt>
                <c:pt idx="202">
                  <c:v>334.24</c:v>
                </c:pt>
                <c:pt idx="203">
                  <c:v>332.52</c:v>
                </c:pt>
                <c:pt idx="204">
                  <c:v>332.03</c:v>
                </c:pt>
                <c:pt idx="205">
                  <c:v>332.76</c:v>
                </c:pt>
                <c:pt idx="206">
                  <c:v>333.21</c:v>
                </c:pt>
                <c:pt idx="207">
                  <c:v>333.82</c:v>
                </c:pt>
                <c:pt idx="208">
                  <c:v>334.87</c:v>
                </c:pt>
                <c:pt idx="209">
                  <c:v>336.05</c:v>
                </c:pt>
                <c:pt idx="210">
                  <c:v>335.81</c:v>
                </c:pt>
                <c:pt idx="211">
                  <c:v>336.73</c:v>
                </c:pt>
                <c:pt idx="212">
                  <c:v>338.01</c:v>
                </c:pt>
                <c:pt idx="213">
                  <c:v>337.23</c:v>
                </c:pt>
                <c:pt idx="214">
                  <c:v>337.43</c:v>
                </c:pt>
                <c:pt idx="215">
                  <c:v>337.11</c:v>
                </c:pt>
                <c:pt idx="216">
                  <c:v>337.19</c:v>
                </c:pt>
                <c:pt idx="217">
                  <c:v>336.22</c:v>
                </c:pt>
                <c:pt idx="218">
                  <c:v>335.3</c:v>
                </c:pt>
                <c:pt idx="219">
                  <c:v>335.89</c:v>
                </c:pt>
                <c:pt idx="220">
                  <c:v>335.76</c:v>
                </c:pt>
                <c:pt idx="221">
                  <c:v>337.13</c:v>
                </c:pt>
                <c:pt idx="222">
                  <c:v>337.28</c:v>
                </c:pt>
                <c:pt idx="223">
                  <c:v>337.61</c:v>
                </c:pt>
                <c:pt idx="224">
                  <c:v>339.08</c:v>
                </c:pt>
                <c:pt idx="225">
                  <c:v>338.95</c:v>
                </c:pt>
                <c:pt idx="226">
                  <c:v>339.19</c:v>
                </c:pt>
                <c:pt idx="227">
                  <c:v>340.48</c:v>
                </c:pt>
                <c:pt idx="228">
                  <c:v>343.17</c:v>
                </c:pt>
                <c:pt idx="229">
                  <c:v>344.78</c:v>
                </c:pt>
                <c:pt idx="230">
                  <c:v>345.76</c:v>
                </c:pt>
                <c:pt idx="231">
                  <c:v>348.25</c:v>
                </c:pt>
                <c:pt idx="232">
                  <c:v>349.17</c:v>
                </c:pt>
                <c:pt idx="233">
                  <c:v>352.57</c:v>
                </c:pt>
                <c:pt idx="234">
                  <c:v>354.06</c:v>
                </c:pt>
                <c:pt idx="235">
                  <c:v>354</c:v>
                </c:pt>
                <c:pt idx="236">
                  <c:v>357.85</c:v>
                </c:pt>
                <c:pt idx="237">
                  <c:v>357.33</c:v>
                </c:pt>
                <c:pt idx="238">
                  <c:v>358.29</c:v>
                </c:pt>
                <c:pt idx="239">
                  <c:v>358.34</c:v>
                </c:pt>
                <c:pt idx="240">
                  <c:v>358.72</c:v>
                </c:pt>
                <c:pt idx="241">
                  <c:v>362.29</c:v>
                </c:pt>
                <c:pt idx="242">
                  <c:v>365.52</c:v>
                </c:pt>
                <c:pt idx="243">
                  <c:v>357.96</c:v>
                </c:pt>
                <c:pt idx="244">
                  <c:v>362.75</c:v>
                </c:pt>
                <c:pt idx="245">
                  <c:v>366.72</c:v>
                </c:pt>
                <c:pt idx="246">
                  <c:v>370.63</c:v>
                </c:pt>
                <c:pt idx="247">
                  <c:v>372.18</c:v>
                </c:pt>
                <c:pt idx="248">
                  <c:v>373.1</c:v>
                </c:pt>
                <c:pt idx="249">
                  <c:v>373.58</c:v>
                </c:pt>
                <c:pt idx="250">
                  <c:v>373.62</c:v>
                </c:pt>
                <c:pt idx="251">
                  <c:v>374.19</c:v>
                </c:pt>
                <c:pt idx="252">
                  <c:v>374.92</c:v>
                </c:pt>
                <c:pt idx="253">
                  <c:v>375.45</c:v>
                </c:pt>
                <c:pt idx="254">
                  <c:v>374.94</c:v>
                </c:pt>
                <c:pt idx="255">
                  <c:v>374.33</c:v>
                </c:pt>
                <c:pt idx="256">
                  <c:v>374.86</c:v>
                </c:pt>
                <c:pt idx="257">
                  <c:v>375.67</c:v>
                </c:pt>
                <c:pt idx="258">
                  <c:v>375.6</c:v>
                </c:pt>
                <c:pt idx="259">
                  <c:v>376.37</c:v>
                </c:pt>
                <c:pt idx="260">
                  <c:v>376.35</c:v>
                </c:pt>
                <c:pt idx="261">
                  <c:v>375.8</c:v>
                </c:pt>
                <c:pt idx="262">
                  <c:v>374.5</c:v>
                </c:pt>
                <c:pt idx="263">
                  <c:v>374.25</c:v>
                </c:pt>
                <c:pt idx="264">
                  <c:v>373.64</c:v>
                </c:pt>
                <c:pt idx="265">
                  <c:v>371.54</c:v>
                </c:pt>
                <c:pt idx="266">
                  <c:v>369.19</c:v>
                </c:pt>
                <c:pt idx="267">
                  <c:v>362.88</c:v>
                </c:pt>
                <c:pt idx="268">
                  <c:v>360.11</c:v>
                </c:pt>
                <c:pt idx="269">
                  <c:v>361.23</c:v>
                </c:pt>
                <c:pt idx="270">
                  <c:v>359.56</c:v>
                </c:pt>
                <c:pt idx="271">
                  <c:v>361.3</c:v>
                </c:pt>
                <c:pt idx="272">
                  <c:v>358.9</c:v>
                </c:pt>
                <c:pt idx="273">
                  <c:v>354.73</c:v>
                </c:pt>
                <c:pt idx="274">
                  <c:v>351.77</c:v>
                </c:pt>
                <c:pt idx="275">
                  <c:v>355.24</c:v>
                </c:pt>
                <c:pt idx="276">
                  <c:v>357.59</c:v>
                </c:pt>
                <c:pt idx="277">
                  <c:v>362.65</c:v>
                </c:pt>
                <c:pt idx="278">
                  <c:v>359.57</c:v>
                </c:pt>
                <c:pt idx="279">
                  <c:v>364.24</c:v>
                </c:pt>
                <c:pt idx="280">
                  <c:v>366.05</c:v>
                </c:pt>
                <c:pt idx="281">
                  <c:v>364.81</c:v>
                </c:pt>
                <c:pt idx="282">
                  <c:v>363.81</c:v>
                </c:pt>
                <c:pt idx="283">
                  <c:v>365.34</c:v>
                </c:pt>
                <c:pt idx="284">
                  <c:v>366.3</c:v>
                </c:pt>
                <c:pt idx="285">
                  <c:v>364.71</c:v>
                </c:pt>
                <c:pt idx="286">
                  <c:v>364.11</c:v>
                </c:pt>
                <c:pt idx="287">
                  <c:v>370.33</c:v>
                </c:pt>
                <c:pt idx="288">
                  <c:v>377.4</c:v>
                </c:pt>
                <c:pt idx="289">
                  <c:v>379.17</c:v>
                </c:pt>
                <c:pt idx="290">
                  <c:v>378.09</c:v>
                </c:pt>
                <c:pt idx="291">
                  <c:v>379.96</c:v>
                </c:pt>
                <c:pt idx="292">
                  <c:v>377.62</c:v>
                </c:pt>
                <c:pt idx="293">
                  <c:v>381.13</c:v>
                </c:pt>
                <c:pt idx="294">
                  <c:v>383.67</c:v>
                </c:pt>
                <c:pt idx="295">
                  <c:v>388.91</c:v>
                </c:pt>
                <c:pt idx="296">
                  <c:v>392.68</c:v>
                </c:pt>
                <c:pt idx="297">
                  <c:v>396.53</c:v>
                </c:pt>
                <c:pt idx="298">
                  <c:v>393.76</c:v>
                </c:pt>
                <c:pt idx="299">
                  <c:v>396.53</c:v>
                </c:pt>
                <c:pt idx="300">
                  <c:v>396.33</c:v>
                </c:pt>
                <c:pt idx="301">
                  <c:v>397.61</c:v>
                </c:pt>
                <c:pt idx="302">
                  <c:v>401.48</c:v>
                </c:pt>
                <c:pt idx="303">
                  <c:v>402.39</c:v>
                </c:pt>
                <c:pt idx="304">
                  <c:v>404.35</c:v>
                </c:pt>
                <c:pt idx="305">
                  <c:v>404.44</c:v>
                </c:pt>
                <c:pt idx="306">
                  <c:v>407.94</c:v>
                </c:pt>
              </c:numCache>
            </c:numRef>
          </c:val>
          <c:smooth val="0"/>
          <c:extLst>
            <c:ext xmlns:c16="http://schemas.microsoft.com/office/drawing/2014/chart" uri="{C3380CC4-5D6E-409C-BE32-E72D297353CC}">
              <c16:uniqueId val="{00000002-7B54-4FA3-8833-A23AB0E16954}"/>
            </c:ext>
          </c:extLst>
        </c:ser>
        <c:ser>
          <c:idx val="3"/>
          <c:order val="3"/>
          <c:tx>
            <c:strRef>
              <c:f>level!$T$5</c:f>
              <c:strCache>
                <c:ptCount val="1"/>
                <c:pt idx="0">
                  <c:v>ICE BofA US 3-Month Treasury Bill Index, </c:v>
                </c:pt>
              </c:strCache>
            </c:strRef>
          </c:tx>
          <c:spPr>
            <a:ln w="19050" cap="rnd">
              <a:solidFill>
                <a:srgbClr val="EE0000"/>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level!$T$6:$T$6379</c:f>
              <c:numCache>
                <c:formatCode>0.0</c:formatCode>
                <c:ptCount val="6374"/>
                <c:pt idx="0">
                  <c:v>511.55200000000002</c:v>
                </c:pt>
                <c:pt idx="1">
                  <c:v>513.74900000000002</c:v>
                </c:pt>
                <c:pt idx="2">
                  <c:v>516.00099999999998</c:v>
                </c:pt>
                <c:pt idx="3">
                  <c:v>518.68899999999996</c:v>
                </c:pt>
                <c:pt idx="4">
                  <c:v>518.68899999999996</c:v>
                </c:pt>
                <c:pt idx="5">
                  <c:v>524.28499999999997</c:v>
                </c:pt>
                <c:pt idx="6">
                  <c:v>526.54499999999996</c:v>
                </c:pt>
                <c:pt idx="7">
                  <c:v>528.93799999999999</c:v>
                </c:pt>
                <c:pt idx="8">
                  <c:v>531.67600000000004</c:v>
                </c:pt>
                <c:pt idx="9">
                  <c:v>531.67600000000004</c:v>
                </c:pt>
                <c:pt idx="10">
                  <c:v>537.25199999999995</c:v>
                </c:pt>
                <c:pt idx="11">
                  <c:v>540.197</c:v>
                </c:pt>
                <c:pt idx="12">
                  <c:v>540.197</c:v>
                </c:pt>
                <c:pt idx="13">
                  <c:v>546.74699999999996</c:v>
                </c:pt>
                <c:pt idx="14">
                  <c:v>548.83199999999999</c:v>
                </c:pt>
                <c:pt idx="15">
                  <c:v>548.83199999999999</c:v>
                </c:pt>
                <c:pt idx="16">
                  <c:v>553.76700000000005</c:v>
                </c:pt>
                <c:pt idx="17">
                  <c:v>555.91300000000001</c:v>
                </c:pt>
                <c:pt idx="18">
                  <c:v>555.91300000000001</c:v>
                </c:pt>
                <c:pt idx="19">
                  <c:v>559.36800000000005</c:v>
                </c:pt>
                <c:pt idx="20">
                  <c:v>561.18399999999997</c:v>
                </c:pt>
                <c:pt idx="21">
                  <c:v>561.18399999999997</c:v>
                </c:pt>
                <c:pt idx="22">
                  <c:v>565.04100000000005</c:v>
                </c:pt>
                <c:pt idx="23">
                  <c:v>566.279</c:v>
                </c:pt>
                <c:pt idx="24">
                  <c:v>567.16</c:v>
                </c:pt>
                <c:pt idx="25">
                  <c:v>567.98599999999999</c:v>
                </c:pt>
                <c:pt idx="26">
                  <c:v>568.745</c:v>
                </c:pt>
                <c:pt idx="27">
                  <c:v>568.745</c:v>
                </c:pt>
                <c:pt idx="28">
                  <c:v>570.48800000000006</c:v>
                </c:pt>
                <c:pt idx="29">
                  <c:v>571.38199999999995</c:v>
                </c:pt>
                <c:pt idx="30">
                  <c:v>571.38199999999995</c:v>
                </c:pt>
                <c:pt idx="31">
                  <c:v>573.08100000000002</c:v>
                </c:pt>
                <c:pt idx="32">
                  <c:v>573.08100000000002</c:v>
                </c:pt>
                <c:pt idx="33">
                  <c:v>574.79999999999995</c:v>
                </c:pt>
                <c:pt idx="34">
                  <c:v>575.654</c:v>
                </c:pt>
                <c:pt idx="35">
                  <c:v>575.654</c:v>
                </c:pt>
                <c:pt idx="36">
                  <c:v>577.24900000000002</c:v>
                </c:pt>
                <c:pt idx="37">
                  <c:v>577.822</c:v>
                </c:pt>
                <c:pt idx="38">
                  <c:v>578.32600000000002</c:v>
                </c:pt>
                <c:pt idx="39">
                  <c:v>579.01</c:v>
                </c:pt>
                <c:pt idx="40">
                  <c:v>579.55600000000004</c:v>
                </c:pt>
                <c:pt idx="41">
                  <c:v>579.55600000000004</c:v>
                </c:pt>
                <c:pt idx="42">
                  <c:v>580.95100000000002</c:v>
                </c:pt>
                <c:pt idx="43">
                  <c:v>581.34100000000001</c:v>
                </c:pt>
                <c:pt idx="44">
                  <c:v>581.34100000000001</c:v>
                </c:pt>
                <c:pt idx="45">
                  <c:v>582.38400000000001</c:v>
                </c:pt>
                <c:pt idx="46">
                  <c:v>582.827</c:v>
                </c:pt>
                <c:pt idx="47">
                  <c:v>582.827</c:v>
                </c:pt>
                <c:pt idx="48">
                  <c:v>583.87900000000002</c:v>
                </c:pt>
                <c:pt idx="49">
                  <c:v>583.87900000000002</c:v>
                </c:pt>
                <c:pt idx="50">
                  <c:v>584.35500000000002</c:v>
                </c:pt>
                <c:pt idx="51">
                  <c:v>585.27099999999996</c:v>
                </c:pt>
                <c:pt idx="52">
                  <c:v>585.76300000000003</c:v>
                </c:pt>
                <c:pt idx="53">
                  <c:v>586.26800000000003</c:v>
                </c:pt>
                <c:pt idx="54">
                  <c:v>586.65700000000004</c:v>
                </c:pt>
                <c:pt idx="55">
                  <c:v>586.65700000000004</c:v>
                </c:pt>
                <c:pt idx="56">
                  <c:v>588.06299999999999</c:v>
                </c:pt>
                <c:pt idx="57">
                  <c:v>588.81299999999999</c:v>
                </c:pt>
                <c:pt idx="58">
                  <c:v>588.81299999999999</c:v>
                </c:pt>
                <c:pt idx="59">
                  <c:v>590.37900000000002</c:v>
                </c:pt>
                <c:pt idx="60">
                  <c:v>591.63699999999994</c:v>
                </c:pt>
                <c:pt idx="61">
                  <c:v>592.625</c:v>
                </c:pt>
                <c:pt idx="62">
                  <c:v>593.58500000000004</c:v>
                </c:pt>
                <c:pt idx="63">
                  <c:v>595.02499999999998</c:v>
                </c:pt>
                <c:pt idx="64">
                  <c:v>595.02499999999998</c:v>
                </c:pt>
                <c:pt idx="65">
                  <c:v>597.90899999999999</c:v>
                </c:pt>
                <c:pt idx="66">
                  <c:v>599.28099999999995</c:v>
                </c:pt>
                <c:pt idx="67">
                  <c:v>599.28099999999995</c:v>
                </c:pt>
                <c:pt idx="68">
                  <c:v>602.42999999999995</c:v>
                </c:pt>
                <c:pt idx="69">
                  <c:v>604.23400000000004</c:v>
                </c:pt>
                <c:pt idx="70">
                  <c:v>605.83100000000002</c:v>
                </c:pt>
                <c:pt idx="71">
                  <c:v>607.82399999999996</c:v>
                </c:pt>
                <c:pt idx="72">
                  <c:v>607.82399999999996</c:v>
                </c:pt>
                <c:pt idx="73">
                  <c:v>611.678</c:v>
                </c:pt>
                <c:pt idx="74">
                  <c:v>613.66800000000001</c:v>
                </c:pt>
                <c:pt idx="75">
                  <c:v>616.03099999999995</c:v>
                </c:pt>
                <c:pt idx="76">
                  <c:v>616.03099999999995</c:v>
                </c:pt>
                <c:pt idx="77">
                  <c:v>620.78200000000004</c:v>
                </c:pt>
                <c:pt idx="78">
                  <c:v>623.16399999999999</c:v>
                </c:pt>
                <c:pt idx="79">
                  <c:v>625.80100000000004</c:v>
                </c:pt>
                <c:pt idx="80">
                  <c:v>628.56200000000001</c:v>
                </c:pt>
                <c:pt idx="81">
                  <c:v>628.56200000000001</c:v>
                </c:pt>
                <c:pt idx="82">
                  <c:v>633.83500000000004</c:v>
                </c:pt>
                <c:pt idx="83">
                  <c:v>636.56100000000004</c:v>
                </c:pt>
                <c:pt idx="84">
                  <c:v>636.56100000000004</c:v>
                </c:pt>
                <c:pt idx="85">
                  <c:v>641.99599999999998</c:v>
                </c:pt>
                <c:pt idx="86">
                  <c:v>644.43200000000002</c:v>
                </c:pt>
                <c:pt idx="87">
                  <c:v>644.43200000000002</c:v>
                </c:pt>
                <c:pt idx="88">
                  <c:v>650.19399999999996</c:v>
                </c:pt>
                <c:pt idx="89">
                  <c:v>653.06100000000004</c:v>
                </c:pt>
                <c:pt idx="90">
                  <c:v>653.06100000000004</c:v>
                </c:pt>
                <c:pt idx="91">
                  <c:v>658.17600000000004</c:v>
                </c:pt>
                <c:pt idx="92">
                  <c:v>661.83799999999997</c:v>
                </c:pt>
                <c:pt idx="93">
                  <c:v>661.83799999999997</c:v>
                </c:pt>
                <c:pt idx="94">
                  <c:v>666.33600000000001</c:v>
                </c:pt>
                <c:pt idx="95">
                  <c:v>669.45799999999997</c:v>
                </c:pt>
                <c:pt idx="96">
                  <c:v>671.36099999999999</c:v>
                </c:pt>
                <c:pt idx="97">
                  <c:v>674.73</c:v>
                </c:pt>
                <c:pt idx="98">
                  <c:v>675.726</c:v>
                </c:pt>
                <c:pt idx="99">
                  <c:v>677.28099999999995</c:v>
                </c:pt>
                <c:pt idx="100">
                  <c:v>678.00800000000004</c:v>
                </c:pt>
                <c:pt idx="101">
                  <c:v>678.00800000000004</c:v>
                </c:pt>
                <c:pt idx="102">
                  <c:v>679.39099999999996</c:v>
                </c:pt>
                <c:pt idx="103">
                  <c:v>680.58500000000004</c:v>
                </c:pt>
                <c:pt idx="104">
                  <c:v>680.58500000000004</c:v>
                </c:pt>
                <c:pt idx="105">
                  <c:v>683.65099999999995</c:v>
                </c:pt>
                <c:pt idx="106">
                  <c:v>684.43200000000002</c:v>
                </c:pt>
                <c:pt idx="107">
                  <c:v>684.43200000000002</c:v>
                </c:pt>
                <c:pt idx="108">
                  <c:v>685.17200000000003</c:v>
                </c:pt>
                <c:pt idx="109">
                  <c:v>685.17200000000003</c:v>
                </c:pt>
                <c:pt idx="110">
                  <c:v>685.09299999999996</c:v>
                </c:pt>
                <c:pt idx="111">
                  <c:v>685.49900000000002</c:v>
                </c:pt>
                <c:pt idx="112">
                  <c:v>685.68399999999997</c:v>
                </c:pt>
                <c:pt idx="113">
                  <c:v>685.68399999999997</c:v>
                </c:pt>
                <c:pt idx="114">
                  <c:v>685.85500000000002</c:v>
                </c:pt>
                <c:pt idx="115">
                  <c:v>685.97199999999998</c:v>
                </c:pt>
                <c:pt idx="116">
                  <c:v>686.14300000000003</c:v>
                </c:pt>
                <c:pt idx="117">
                  <c:v>686.30799999999999</c:v>
                </c:pt>
                <c:pt idx="118">
                  <c:v>686.30799999999999</c:v>
                </c:pt>
                <c:pt idx="119">
                  <c:v>686.53399999999999</c:v>
                </c:pt>
                <c:pt idx="120">
                  <c:v>686.58900000000006</c:v>
                </c:pt>
                <c:pt idx="121">
                  <c:v>686.58900000000006</c:v>
                </c:pt>
                <c:pt idx="122">
                  <c:v>686.63099999999997</c:v>
                </c:pt>
                <c:pt idx="123">
                  <c:v>686.68200000000002</c:v>
                </c:pt>
                <c:pt idx="124">
                  <c:v>686.74300000000005</c:v>
                </c:pt>
                <c:pt idx="125">
                  <c:v>686.84799999999996</c:v>
                </c:pt>
                <c:pt idx="126">
                  <c:v>686.928</c:v>
                </c:pt>
                <c:pt idx="127">
                  <c:v>686.928</c:v>
                </c:pt>
                <c:pt idx="128">
                  <c:v>687.13499999999999</c:v>
                </c:pt>
                <c:pt idx="129">
                  <c:v>687.16899999999998</c:v>
                </c:pt>
                <c:pt idx="130">
                  <c:v>687.16899999999998</c:v>
                </c:pt>
                <c:pt idx="131">
                  <c:v>687.32100000000003</c:v>
                </c:pt>
                <c:pt idx="132">
                  <c:v>687.45100000000002</c:v>
                </c:pt>
                <c:pt idx="133">
                  <c:v>687.49900000000002</c:v>
                </c:pt>
                <c:pt idx="134">
                  <c:v>687.60900000000004</c:v>
                </c:pt>
                <c:pt idx="135">
                  <c:v>687.78800000000001</c:v>
                </c:pt>
                <c:pt idx="136">
                  <c:v>687.78800000000001</c:v>
                </c:pt>
                <c:pt idx="137">
                  <c:v>687.97400000000005</c:v>
                </c:pt>
                <c:pt idx="138">
                  <c:v>688.03599999999994</c:v>
                </c:pt>
                <c:pt idx="139">
                  <c:v>688.03599999999994</c:v>
                </c:pt>
                <c:pt idx="140">
                  <c:v>688.14499999999998</c:v>
                </c:pt>
                <c:pt idx="141">
                  <c:v>688.15800000000002</c:v>
                </c:pt>
                <c:pt idx="142">
                  <c:v>688.17200000000003</c:v>
                </c:pt>
                <c:pt idx="143">
                  <c:v>688.16499999999996</c:v>
                </c:pt>
                <c:pt idx="144">
                  <c:v>688.16499999999996</c:v>
                </c:pt>
                <c:pt idx="145">
                  <c:v>688.14400000000001</c:v>
                </c:pt>
                <c:pt idx="146">
                  <c:v>688.15800000000002</c:v>
                </c:pt>
                <c:pt idx="147">
                  <c:v>688.15800000000002</c:v>
                </c:pt>
                <c:pt idx="148">
                  <c:v>688.26099999999997</c:v>
                </c:pt>
                <c:pt idx="149">
                  <c:v>688.351</c:v>
                </c:pt>
                <c:pt idx="150">
                  <c:v>688.351</c:v>
                </c:pt>
                <c:pt idx="151">
                  <c:v>688.47400000000005</c:v>
                </c:pt>
                <c:pt idx="152">
                  <c:v>688.56399999999996</c:v>
                </c:pt>
                <c:pt idx="153">
                  <c:v>688.56399999999996</c:v>
                </c:pt>
                <c:pt idx="154">
                  <c:v>688.70699999999999</c:v>
                </c:pt>
                <c:pt idx="155">
                  <c:v>688.81700000000001</c:v>
                </c:pt>
                <c:pt idx="156">
                  <c:v>688.923</c:v>
                </c:pt>
                <c:pt idx="157">
                  <c:v>688.92399999999998</c:v>
                </c:pt>
                <c:pt idx="158">
                  <c:v>688.92399999999998</c:v>
                </c:pt>
                <c:pt idx="159">
                  <c:v>688.92399999999998</c:v>
                </c:pt>
                <c:pt idx="160">
                  <c:v>689.10699999999997</c:v>
                </c:pt>
                <c:pt idx="161">
                  <c:v>689.15700000000004</c:v>
                </c:pt>
                <c:pt idx="162">
                  <c:v>689.15700000000004</c:v>
                </c:pt>
                <c:pt idx="163">
                  <c:v>689.25400000000002</c:v>
                </c:pt>
                <c:pt idx="164">
                  <c:v>689.25400000000002</c:v>
                </c:pt>
                <c:pt idx="165">
                  <c:v>689.32</c:v>
                </c:pt>
                <c:pt idx="166">
                  <c:v>689.29399999999998</c:v>
                </c:pt>
                <c:pt idx="167">
                  <c:v>689.29399999999998</c:v>
                </c:pt>
                <c:pt idx="168">
                  <c:v>689.42499999999995</c:v>
                </c:pt>
                <c:pt idx="169">
                  <c:v>689.471</c:v>
                </c:pt>
                <c:pt idx="170">
                  <c:v>689.47500000000002</c:v>
                </c:pt>
                <c:pt idx="171">
                  <c:v>689.50400000000002</c:v>
                </c:pt>
                <c:pt idx="172">
                  <c:v>689.53300000000002</c:v>
                </c:pt>
                <c:pt idx="173">
                  <c:v>689.53300000000002</c:v>
                </c:pt>
                <c:pt idx="174">
                  <c:v>689.57299999999998</c:v>
                </c:pt>
                <c:pt idx="175">
                  <c:v>689.59299999999996</c:v>
                </c:pt>
                <c:pt idx="176">
                  <c:v>689.59299999999996</c:v>
                </c:pt>
                <c:pt idx="177">
                  <c:v>689.64099999999996</c:v>
                </c:pt>
                <c:pt idx="178">
                  <c:v>689.65099999999995</c:v>
                </c:pt>
                <c:pt idx="179">
                  <c:v>689.65099999999995</c:v>
                </c:pt>
                <c:pt idx="180">
                  <c:v>689.66499999999996</c:v>
                </c:pt>
                <c:pt idx="181">
                  <c:v>689.66499999999996</c:v>
                </c:pt>
                <c:pt idx="182">
                  <c:v>689.68700000000001</c:v>
                </c:pt>
                <c:pt idx="183">
                  <c:v>689.68799999999999</c:v>
                </c:pt>
                <c:pt idx="184">
                  <c:v>689.70299999999997</c:v>
                </c:pt>
                <c:pt idx="185">
                  <c:v>689.70299999999997</c:v>
                </c:pt>
                <c:pt idx="186">
                  <c:v>689.72500000000002</c:v>
                </c:pt>
                <c:pt idx="187">
                  <c:v>689.69299999999998</c:v>
                </c:pt>
                <c:pt idx="188">
                  <c:v>689.79600000000005</c:v>
                </c:pt>
                <c:pt idx="189">
                  <c:v>689.81299999999999</c:v>
                </c:pt>
                <c:pt idx="190">
                  <c:v>689.81299999999999</c:v>
                </c:pt>
                <c:pt idx="191">
                  <c:v>689.80399999999997</c:v>
                </c:pt>
                <c:pt idx="192">
                  <c:v>690.03099999999995</c:v>
                </c:pt>
                <c:pt idx="193">
                  <c:v>690.03099999999995</c:v>
                </c:pt>
                <c:pt idx="194">
                  <c:v>690.22</c:v>
                </c:pt>
                <c:pt idx="195">
                  <c:v>690.53599999999994</c:v>
                </c:pt>
                <c:pt idx="196">
                  <c:v>690.53599999999994</c:v>
                </c:pt>
                <c:pt idx="197">
                  <c:v>690.77599999999995</c:v>
                </c:pt>
                <c:pt idx="198">
                  <c:v>691.03599999999994</c:v>
                </c:pt>
                <c:pt idx="199">
                  <c:v>691.03599999999994</c:v>
                </c:pt>
                <c:pt idx="200">
                  <c:v>691.35900000000004</c:v>
                </c:pt>
                <c:pt idx="201">
                  <c:v>691.7</c:v>
                </c:pt>
                <c:pt idx="202">
                  <c:v>691.87300000000005</c:v>
                </c:pt>
                <c:pt idx="203">
                  <c:v>691.99400000000003</c:v>
                </c:pt>
                <c:pt idx="204">
                  <c:v>691.99400000000003</c:v>
                </c:pt>
                <c:pt idx="205">
                  <c:v>692.59500000000003</c:v>
                </c:pt>
                <c:pt idx="206">
                  <c:v>692.88099999999997</c:v>
                </c:pt>
                <c:pt idx="207">
                  <c:v>693.00099999999998</c:v>
                </c:pt>
                <c:pt idx="208">
                  <c:v>693.00099999999998</c:v>
                </c:pt>
                <c:pt idx="209">
                  <c:v>693.81600000000003</c:v>
                </c:pt>
                <c:pt idx="210">
                  <c:v>694.4</c:v>
                </c:pt>
                <c:pt idx="211">
                  <c:v>694.99099999999999</c:v>
                </c:pt>
                <c:pt idx="212">
                  <c:v>695.64200000000005</c:v>
                </c:pt>
                <c:pt idx="213">
                  <c:v>695.64200000000005</c:v>
                </c:pt>
                <c:pt idx="214">
                  <c:v>696.86</c:v>
                </c:pt>
                <c:pt idx="215">
                  <c:v>697.43899999999996</c:v>
                </c:pt>
                <c:pt idx="216">
                  <c:v>697.43899999999996</c:v>
                </c:pt>
                <c:pt idx="217">
                  <c:v>699.048</c:v>
                </c:pt>
                <c:pt idx="218">
                  <c:v>699.70899999999995</c:v>
                </c:pt>
                <c:pt idx="219">
                  <c:v>699.70899999999995</c:v>
                </c:pt>
                <c:pt idx="220">
                  <c:v>701.60599999999999</c:v>
                </c:pt>
                <c:pt idx="221">
                  <c:v>702.67700000000002</c:v>
                </c:pt>
                <c:pt idx="222">
                  <c:v>702.67700000000002</c:v>
                </c:pt>
                <c:pt idx="223">
                  <c:v>704.96199999999999</c:v>
                </c:pt>
                <c:pt idx="224">
                  <c:v>706.23299999999995</c:v>
                </c:pt>
                <c:pt idx="225">
                  <c:v>706.23299999999995</c:v>
                </c:pt>
                <c:pt idx="226">
                  <c:v>708.54100000000005</c:v>
                </c:pt>
                <c:pt idx="227">
                  <c:v>709.995</c:v>
                </c:pt>
                <c:pt idx="228">
                  <c:v>711.30200000000002</c:v>
                </c:pt>
                <c:pt idx="229">
                  <c:v>712.70399999999995</c:v>
                </c:pt>
                <c:pt idx="230">
                  <c:v>713.97299999999996</c:v>
                </c:pt>
                <c:pt idx="231">
                  <c:v>713.97299999999996</c:v>
                </c:pt>
                <c:pt idx="232">
                  <c:v>716.91300000000001</c:v>
                </c:pt>
                <c:pt idx="233">
                  <c:v>718.54899999999998</c:v>
                </c:pt>
                <c:pt idx="234">
                  <c:v>718.54899999999998</c:v>
                </c:pt>
                <c:pt idx="235">
                  <c:v>721.44500000000005</c:v>
                </c:pt>
                <c:pt idx="236">
                  <c:v>721.44500000000005</c:v>
                </c:pt>
                <c:pt idx="237">
                  <c:v>724.18799999999999</c:v>
                </c:pt>
                <c:pt idx="238">
                  <c:v>725.58100000000002</c:v>
                </c:pt>
                <c:pt idx="239">
                  <c:v>725.58100000000002</c:v>
                </c:pt>
                <c:pt idx="240">
                  <c:v>727.52300000000002</c:v>
                </c:pt>
                <c:pt idx="241">
                  <c:v>728.495</c:v>
                </c:pt>
                <c:pt idx="242">
                  <c:v>728.495</c:v>
                </c:pt>
                <c:pt idx="243">
                  <c:v>731.70299999999997</c:v>
                </c:pt>
                <c:pt idx="244">
                  <c:v>731.76</c:v>
                </c:pt>
                <c:pt idx="245">
                  <c:v>731.76</c:v>
                </c:pt>
                <c:pt idx="246">
                  <c:v>731.86599999999999</c:v>
                </c:pt>
                <c:pt idx="247">
                  <c:v>732.01099999999997</c:v>
                </c:pt>
                <c:pt idx="248">
                  <c:v>732.06700000000001</c:v>
                </c:pt>
                <c:pt idx="249">
                  <c:v>732.154</c:v>
                </c:pt>
                <c:pt idx="250">
                  <c:v>732.154</c:v>
                </c:pt>
                <c:pt idx="251">
                  <c:v>732.29499999999996</c:v>
                </c:pt>
                <c:pt idx="252">
                  <c:v>732.37599999999998</c:v>
                </c:pt>
                <c:pt idx="253">
                  <c:v>732.37599999999998</c:v>
                </c:pt>
                <c:pt idx="254">
                  <c:v>732.44500000000005</c:v>
                </c:pt>
                <c:pt idx="255">
                  <c:v>732.56</c:v>
                </c:pt>
                <c:pt idx="256">
                  <c:v>732.57100000000003</c:v>
                </c:pt>
                <c:pt idx="257">
                  <c:v>732.58600000000001</c:v>
                </c:pt>
                <c:pt idx="258">
                  <c:v>732.55899999999997</c:v>
                </c:pt>
                <c:pt idx="259">
                  <c:v>732.55899999999997</c:v>
                </c:pt>
                <c:pt idx="260">
                  <c:v>732.625</c:v>
                </c:pt>
                <c:pt idx="261">
                  <c:v>732.66499999999996</c:v>
                </c:pt>
                <c:pt idx="262">
                  <c:v>732.66499999999996</c:v>
                </c:pt>
                <c:pt idx="263">
                  <c:v>732.68399999999997</c:v>
                </c:pt>
                <c:pt idx="264">
                  <c:v>732.73599999999999</c:v>
                </c:pt>
                <c:pt idx="265">
                  <c:v>732.70299999999997</c:v>
                </c:pt>
                <c:pt idx="266">
                  <c:v>732.79700000000003</c:v>
                </c:pt>
                <c:pt idx="267">
                  <c:v>733.02300000000002</c:v>
                </c:pt>
                <c:pt idx="268">
                  <c:v>733.02300000000002</c:v>
                </c:pt>
                <c:pt idx="269">
                  <c:v>733.63099999999997</c:v>
                </c:pt>
                <c:pt idx="270">
                  <c:v>733.79100000000005</c:v>
                </c:pt>
                <c:pt idx="271">
                  <c:v>733.79100000000005</c:v>
                </c:pt>
                <c:pt idx="272">
                  <c:v>735.35199999999998</c:v>
                </c:pt>
                <c:pt idx="273">
                  <c:v>737.18200000000002</c:v>
                </c:pt>
                <c:pt idx="274">
                  <c:v>738.33900000000006</c:v>
                </c:pt>
                <c:pt idx="275">
                  <c:v>740.72</c:v>
                </c:pt>
                <c:pt idx="276">
                  <c:v>740.72</c:v>
                </c:pt>
                <c:pt idx="277">
                  <c:v>745.72900000000004</c:v>
                </c:pt>
                <c:pt idx="278">
                  <c:v>748.16300000000001</c:v>
                </c:pt>
                <c:pt idx="279">
                  <c:v>751.38099999999997</c:v>
                </c:pt>
                <c:pt idx="280">
                  <c:v>751.38099999999997</c:v>
                </c:pt>
                <c:pt idx="281">
                  <c:v>756.69799999999998</c:v>
                </c:pt>
                <c:pt idx="282">
                  <c:v>760.16099999999994</c:v>
                </c:pt>
                <c:pt idx="283">
                  <c:v>763.18799999999999</c:v>
                </c:pt>
                <c:pt idx="284">
                  <c:v>766.63400000000001</c:v>
                </c:pt>
                <c:pt idx="285">
                  <c:v>766.63400000000001</c:v>
                </c:pt>
                <c:pt idx="286">
                  <c:v>773.58699999999999</c:v>
                </c:pt>
                <c:pt idx="287">
                  <c:v>777.06</c:v>
                </c:pt>
                <c:pt idx="288">
                  <c:v>777.06</c:v>
                </c:pt>
                <c:pt idx="289">
                  <c:v>784.01800000000003</c:v>
                </c:pt>
                <c:pt idx="290">
                  <c:v>787.23</c:v>
                </c:pt>
                <c:pt idx="291">
                  <c:v>787.23</c:v>
                </c:pt>
                <c:pt idx="292">
                  <c:v>794.15800000000002</c:v>
                </c:pt>
                <c:pt idx="293">
                  <c:v>797.96900000000005</c:v>
                </c:pt>
                <c:pt idx="294">
                  <c:v>797.96900000000005</c:v>
                </c:pt>
                <c:pt idx="295">
                  <c:v>804.81200000000001</c:v>
                </c:pt>
                <c:pt idx="296">
                  <c:v>804.81200000000001</c:v>
                </c:pt>
                <c:pt idx="297">
                  <c:v>812.17</c:v>
                </c:pt>
                <c:pt idx="298">
                  <c:v>815.255</c:v>
                </c:pt>
                <c:pt idx="299">
                  <c:v>815.255</c:v>
                </c:pt>
                <c:pt idx="300">
                  <c:v>821.67899999999997</c:v>
                </c:pt>
                <c:pt idx="301">
                  <c:v>824.70399999999995</c:v>
                </c:pt>
                <c:pt idx="302">
                  <c:v>827.32299999999998</c:v>
                </c:pt>
                <c:pt idx="303">
                  <c:v>830.08500000000004</c:v>
                </c:pt>
                <c:pt idx="304">
                  <c:v>832.94100000000003</c:v>
                </c:pt>
                <c:pt idx="305">
                  <c:v>832.94100000000003</c:v>
                </c:pt>
                <c:pt idx="306">
                  <c:v>838.71799999999996</c:v>
                </c:pt>
              </c:numCache>
            </c:numRef>
          </c:val>
          <c:smooth val="0"/>
          <c:extLst>
            <c:ext xmlns:c16="http://schemas.microsoft.com/office/drawing/2014/chart" uri="{C3380CC4-5D6E-409C-BE32-E72D297353CC}">
              <c16:uniqueId val="{00000003-7B54-4FA3-8833-A23AB0E16954}"/>
            </c:ext>
          </c:extLst>
        </c:ser>
        <c:ser>
          <c:idx val="4"/>
          <c:order val="4"/>
          <c:tx>
            <c:strRef>
              <c:f>level!$U$5</c:f>
              <c:strCache>
                <c:ptCount val="1"/>
                <c:pt idx="0">
                  <c:v>EU AAA, aver 5Y</c:v>
                </c:pt>
              </c:strCache>
            </c:strRef>
          </c:tx>
          <c:spPr>
            <a:ln>
              <a:solidFill>
                <a:srgbClr val="7030A0"/>
              </a:solidFill>
            </a:ln>
          </c:spPr>
          <c:marker>
            <c:symbol val="none"/>
          </c:marker>
          <c:dPt>
            <c:idx val="1503"/>
            <c:bubble3D val="0"/>
            <c:extLst>
              <c:ext xmlns:c16="http://schemas.microsoft.com/office/drawing/2014/chart" uri="{C3380CC4-5D6E-409C-BE32-E72D297353CC}">
                <c16:uniqueId val="{00000004-7B54-4FA3-8833-A23AB0E16954}"/>
              </c:ext>
            </c:extLst>
          </c:dPt>
          <c:dPt>
            <c:idx val="1521"/>
            <c:bubble3D val="0"/>
            <c:extLst>
              <c:ext xmlns:c16="http://schemas.microsoft.com/office/drawing/2014/chart" uri="{C3380CC4-5D6E-409C-BE32-E72D297353CC}">
                <c16:uniqueId val="{00000005-7B54-4FA3-8833-A23AB0E16954}"/>
              </c:ext>
            </c:extLst>
          </c:dPt>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level!$U$6:$U$6379</c:f>
              <c:numCache>
                <c:formatCode>0.0</c:formatCode>
                <c:ptCount val="6374"/>
                <c:pt idx="0">
                  <c:v>100.62739999999999</c:v>
                </c:pt>
                <c:pt idx="1">
                  <c:v>100.5993</c:v>
                </c:pt>
                <c:pt idx="2">
                  <c:v>101.3099</c:v>
                </c:pt>
                <c:pt idx="3">
                  <c:v>103.1002</c:v>
                </c:pt>
                <c:pt idx="4">
                  <c:v>103.821</c:v>
                </c:pt>
                <c:pt idx="5">
                  <c:v>102.7817</c:v>
                </c:pt>
                <c:pt idx="6">
                  <c:v>102.8158</c:v>
                </c:pt>
                <c:pt idx="7">
                  <c:v>103.5014</c:v>
                </c:pt>
                <c:pt idx="8">
                  <c:v>103.8347</c:v>
                </c:pt>
                <c:pt idx="9">
                  <c:v>105.1097</c:v>
                </c:pt>
                <c:pt idx="10">
                  <c:v>106.16070000000001</c:v>
                </c:pt>
                <c:pt idx="11">
                  <c:v>106.80929999999999</c:v>
                </c:pt>
                <c:pt idx="12">
                  <c:v>107.69329999999999</c:v>
                </c:pt>
                <c:pt idx="13">
                  <c:v>108.29049999999999</c:v>
                </c:pt>
                <c:pt idx="14">
                  <c:v>108.69889999999999</c:v>
                </c:pt>
                <c:pt idx="15">
                  <c:v>109.9376</c:v>
                </c:pt>
                <c:pt idx="16">
                  <c:v>108.60890000000001</c:v>
                </c:pt>
                <c:pt idx="17">
                  <c:v>109.5077</c:v>
                </c:pt>
                <c:pt idx="18">
                  <c:v>110.0467</c:v>
                </c:pt>
                <c:pt idx="19">
                  <c:v>111.40649999999999</c:v>
                </c:pt>
                <c:pt idx="20">
                  <c:v>112.18689999999999</c:v>
                </c:pt>
                <c:pt idx="21">
                  <c:v>113.02249999999999</c:v>
                </c:pt>
                <c:pt idx="22">
                  <c:v>115.8806</c:v>
                </c:pt>
                <c:pt idx="23">
                  <c:v>115.0518</c:v>
                </c:pt>
                <c:pt idx="24">
                  <c:v>113.9991</c:v>
                </c:pt>
                <c:pt idx="25">
                  <c:v>114.9271</c:v>
                </c:pt>
                <c:pt idx="26">
                  <c:v>114.9717</c:v>
                </c:pt>
                <c:pt idx="27">
                  <c:v>113.6465</c:v>
                </c:pt>
                <c:pt idx="28">
                  <c:v>114.69</c:v>
                </c:pt>
                <c:pt idx="29">
                  <c:v>114.29649999999999</c:v>
                </c:pt>
                <c:pt idx="30">
                  <c:v>116.0219</c:v>
                </c:pt>
                <c:pt idx="31">
                  <c:v>118.1812</c:v>
                </c:pt>
                <c:pt idx="32">
                  <c:v>119.7912</c:v>
                </c:pt>
                <c:pt idx="33">
                  <c:v>122.2276</c:v>
                </c:pt>
                <c:pt idx="34">
                  <c:v>121.4575</c:v>
                </c:pt>
                <c:pt idx="35">
                  <c:v>121.7067</c:v>
                </c:pt>
                <c:pt idx="36">
                  <c:v>123.7561</c:v>
                </c:pt>
                <c:pt idx="37">
                  <c:v>125.0485</c:v>
                </c:pt>
                <c:pt idx="38">
                  <c:v>125.5562</c:v>
                </c:pt>
                <c:pt idx="39">
                  <c:v>124.95959999999999</c:v>
                </c:pt>
                <c:pt idx="40">
                  <c:v>124.93940000000001</c:v>
                </c:pt>
                <c:pt idx="41">
                  <c:v>127.1871</c:v>
                </c:pt>
                <c:pt idx="42">
                  <c:v>127.51</c:v>
                </c:pt>
                <c:pt idx="43">
                  <c:v>125.49420000000001</c:v>
                </c:pt>
                <c:pt idx="44">
                  <c:v>125.8687</c:v>
                </c:pt>
                <c:pt idx="45">
                  <c:v>127.5462</c:v>
                </c:pt>
                <c:pt idx="46">
                  <c:v>126.1486</c:v>
                </c:pt>
                <c:pt idx="47">
                  <c:v>125.6003</c:v>
                </c:pt>
                <c:pt idx="48">
                  <c:v>127.1576</c:v>
                </c:pt>
                <c:pt idx="49">
                  <c:v>128.3133</c:v>
                </c:pt>
                <c:pt idx="50">
                  <c:v>130.34780000000001</c:v>
                </c:pt>
                <c:pt idx="51">
                  <c:v>131.54580000000001</c:v>
                </c:pt>
                <c:pt idx="52">
                  <c:v>130.00489999999999</c:v>
                </c:pt>
                <c:pt idx="53">
                  <c:v>129.9359</c:v>
                </c:pt>
                <c:pt idx="54">
                  <c:v>130.19540000000001</c:v>
                </c:pt>
                <c:pt idx="55">
                  <c:v>131.49379999999999</c:v>
                </c:pt>
                <c:pt idx="56">
                  <c:v>132.82820000000001</c:v>
                </c:pt>
                <c:pt idx="57">
                  <c:v>133.14449999999999</c:v>
                </c:pt>
                <c:pt idx="58">
                  <c:v>134.15219999999999</c:v>
                </c:pt>
                <c:pt idx="59">
                  <c:v>135.55019999999999</c:v>
                </c:pt>
                <c:pt idx="60">
                  <c:v>135.92349999999999</c:v>
                </c:pt>
                <c:pt idx="61">
                  <c:v>137.6027</c:v>
                </c:pt>
                <c:pt idx="62">
                  <c:v>137.0633</c:v>
                </c:pt>
                <c:pt idx="63">
                  <c:v>137.81530000000001</c:v>
                </c:pt>
                <c:pt idx="64">
                  <c:v>140.12049999999999</c:v>
                </c:pt>
                <c:pt idx="65">
                  <c:v>141.7141</c:v>
                </c:pt>
                <c:pt idx="66">
                  <c:v>143.30279999999999</c:v>
                </c:pt>
                <c:pt idx="67">
                  <c:v>142.1867</c:v>
                </c:pt>
                <c:pt idx="68">
                  <c:v>143.77809999999999</c:v>
                </c:pt>
                <c:pt idx="69">
                  <c:v>143.6164</c:v>
                </c:pt>
                <c:pt idx="70">
                  <c:v>142.5659</c:v>
                </c:pt>
                <c:pt idx="71">
                  <c:v>142.59219999999999</c:v>
                </c:pt>
                <c:pt idx="72">
                  <c:v>143.68219999999999</c:v>
                </c:pt>
                <c:pt idx="73">
                  <c:v>143.31479999999999</c:v>
                </c:pt>
                <c:pt idx="74">
                  <c:v>143.5497</c:v>
                </c:pt>
                <c:pt idx="75">
                  <c:v>141.1808</c:v>
                </c:pt>
                <c:pt idx="76">
                  <c:v>140.33349999999999</c:v>
                </c:pt>
                <c:pt idx="77">
                  <c:v>141.11080000000001</c:v>
                </c:pt>
                <c:pt idx="78">
                  <c:v>140.45079999999999</c:v>
                </c:pt>
                <c:pt idx="79">
                  <c:v>142.19300000000001</c:v>
                </c:pt>
                <c:pt idx="80">
                  <c:v>143.98859999999999</c:v>
                </c:pt>
                <c:pt idx="81">
                  <c:v>144.45820000000001</c:v>
                </c:pt>
                <c:pt idx="82">
                  <c:v>145.2561</c:v>
                </c:pt>
                <c:pt idx="83">
                  <c:v>145.77549999999999</c:v>
                </c:pt>
                <c:pt idx="84">
                  <c:v>144.3083</c:v>
                </c:pt>
                <c:pt idx="85">
                  <c:v>143.8646</c:v>
                </c:pt>
                <c:pt idx="86">
                  <c:v>144.9982</c:v>
                </c:pt>
                <c:pt idx="87">
                  <c:v>144.1027</c:v>
                </c:pt>
                <c:pt idx="88">
                  <c:v>143.85130000000001</c:v>
                </c:pt>
                <c:pt idx="89">
                  <c:v>142.44730000000001</c:v>
                </c:pt>
                <c:pt idx="90">
                  <c:v>141.88319999999999</c:v>
                </c:pt>
                <c:pt idx="91">
                  <c:v>143.88630000000001</c:v>
                </c:pt>
                <c:pt idx="92">
                  <c:v>145.15539999999999</c:v>
                </c:pt>
                <c:pt idx="93">
                  <c:v>144.5438</c:v>
                </c:pt>
                <c:pt idx="94">
                  <c:v>145.6146</c:v>
                </c:pt>
                <c:pt idx="95">
                  <c:v>146.04079999999999</c:v>
                </c:pt>
                <c:pt idx="96">
                  <c:v>145.39680000000001</c:v>
                </c:pt>
                <c:pt idx="97">
                  <c:v>148.01589999999999</c:v>
                </c:pt>
                <c:pt idx="98">
                  <c:v>148.2261</c:v>
                </c:pt>
                <c:pt idx="99">
                  <c:v>146.58869999999999</c:v>
                </c:pt>
                <c:pt idx="100">
                  <c:v>145.80279999999999</c:v>
                </c:pt>
                <c:pt idx="101">
                  <c:v>144.0523</c:v>
                </c:pt>
                <c:pt idx="102">
                  <c:v>142.6215</c:v>
                </c:pt>
                <c:pt idx="103">
                  <c:v>145.29079999999999</c:v>
                </c:pt>
                <c:pt idx="104">
                  <c:v>146.58840000000001</c:v>
                </c:pt>
                <c:pt idx="105">
                  <c:v>147.46129999999999</c:v>
                </c:pt>
                <c:pt idx="106">
                  <c:v>149.4547</c:v>
                </c:pt>
                <c:pt idx="107">
                  <c:v>153.18940000000001</c:v>
                </c:pt>
                <c:pt idx="108">
                  <c:v>151.93870000000001</c:v>
                </c:pt>
                <c:pt idx="109">
                  <c:v>152.18379999999999</c:v>
                </c:pt>
                <c:pt idx="110">
                  <c:v>153.06620000000001</c:v>
                </c:pt>
                <c:pt idx="111">
                  <c:v>153.6799</c:v>
                </c:pt>
                <c:pt idx="112">
                  <c:v>154.6266</c:v>
                </c:pt>
                <c:pt idx="113">
                  <c:v>153.7972</c:v>
                </c:pt>
                <c:pt idx="114">
                  <c:v>156.18729999999999</c:v>
                </c:pt>
                <c:pt idx="115">
                  <c:v>158.04480000000001</c:v>
                </c:pt>
                <c:pt idx="116">
                  <c:v>159.07140000000001</c:v>
                </c:pt>
                <c:pt idx="117">
                  <c:v>158.92269999999999</c:v>
                </c:pt>
                <c:pt idx="118">
                  <c:v>159.536</c:v>
                </c:pt>
                <c:pt idx="119">
                  <c:v>160.14920000000001</c:v>
                </c:pt>
                <c:pt idx="120">
                  <c:v>159.47819999999999</c:v>
                </c:pt>
                <c:pt idx="121">
                  <c:v>161.89760000000001</c:v>
                </c:pt>
                <c:pt idx="122">
                  <c:v>162.34469999999999</c:v>
                </c:pt>
                <c:pt idx="123">
                  <c:v>163.488</c:v>
                </c:pt>
                <c:pt idx="124">
                  <c:v>165.15819999999999</c:v>
                </c:pt>
                <c:pt idx="125">
                  <c:v>168.6953</c:v>
                </c:pt>
                <c:pt idx="126">
                  <c:v>170.37049999999999</c:v>
                </c:pt>
                <c:pt idx="127">
                  <c:v>169.65459999999999</c:v>
                </c:pt>
                <c:pt idx="128">
                  <c:v>175.9914</c:v>
                </c:pt>
                <c:pt idx="129">
                  <c:v>172.33860000000001</c:v>
                </c:pt>
                <c:pt idx="130">
                  <c:v>170.5061</c:v>
                </c:pt>
                <c:pt idx="131">
                  <c:v>171.03579999999999</c:v>
                </c:pt>
                <c:pt idx="132">
                  <c:v>169.11019999999999</c:v>
                </c:pt>
                <c:pt idx="133">
                  <c:v>167.09370000000001</c:v>
                </c:pt>
                <c:pt idx="134">
                  <c:v>168.02109999999999</c:v>
                </c:pt>
                <c:pt idx="135">
                  <c:v>165.4949</c:v>
                </c:pt>
                <c:pt idx="136">
                  <c:v>167.07499999999999</c:v>
                </c:pt>
                <c:pt idx="137">
                  <c:v>170.22800000000001</c:v>
                </c:pt>
                <c:pt idx="138">
                  <c:v>168.50389999999999</c:v>
                </c:pt>
                <c:pt idx="139">
                  <c:v>174.24700000000001</c:v>
                </c:pt>
                <c:pt idx="140">
                  <c:v>176.6593</c:v>
                </c:pt>
                <c:pt idx="141">
                  <c:v>180.75530000000001</c:v>
                </c:pt>
                <c:pt idx="142">
                  <c:v>179.92439999999999</c:v>
                </c:pt>
                <c:pt idx="143">
                  <c:v>179.7636</c:v>
                </c:pt>
                <c:pt idx="144">
                  <c:v>184.8519</c:v>
                </c:pt>
                <c:pt idx="145">
                  <c:v>186.31319999999999</c:v>
                </c:pt>
                <c:pt idx="146">
                  <c:v>186.3741</c:v>
                </c:pt>
                <c:pt idx="147">
                  <c:v>186.6979</c:v>
                </c:pt>
                <c:pt idx="148">
                  <c:v>188.5829</c:v>
                </c:pt>
                <c:pt idx="149">
                  <c:v>195.49170000000001</c:v>
                </c:pt>
                <c:pt idx="150">
                  <c:v>192.3459</c:v>
                </c:pt>
                <c:pt idx="151">
                  <c:v>198.9913</c:v>
                </c:pt>
                <c:pt idx="152">
                  <c:v>198.51480000000001</c:v>
                </c:pt>
                <c:pt idx="153">
                  <c:v>197.691</c:v>
                </c:pt>
                <c:pt idx="154">
                  <c:v>196.94669999999999</c:v>
                </c:pt>
                <c:pt idx="155">
                  <c:v>197.99610000000001</c:v>
                </c:pt>
                <c:pt idx="156">
                  <c:v>198.7337</c:v>
                </c:pt>
                <c:pt idx="157">
                  <c:v>191.77109999999999</c:v>
                </c:pt>
                <c:pt idx="158">
                  <c:v>193.58860000000001</c:v>
                </c:pt>
                <c:pt idx="159">
                  <c:v>196.7269</c:v>
                </c:pt>
                <c:pt idx="160">
                  <c:v>198.38</c:v>
                </c:pt>
                <c:pt idx="161">
                  <c:v>195.71889999999999</c:v>
                </c:pt>
                <c:pt idx="162">
                  <c:v>192.9854</c:v>
                </c:pt>
                <c:pt idx="163">
                  <c:v>193.75360000000001</c:v>
                </c:pt>
                <c:pt idx="164">
                  <c:v>192.18819999999999</c:v>
                </c:pt>
                <c:pt idx="165">
                  <c:v>193.74260000000001</c:v>
                </c:pt>
                <c:pt idx="166">
                  <c:v>194.73679999999999</c:v>
                </c:pt>
                <c:pt idx="167">
                  <c:v>194.9648</c:v>
                </c:pt>
                <c:pt idx="168">
                  <c:v>193.23509999999999</c:v>
                </c:pt>
                <c:pt idx="169">
                  <c:v>196.70079999999999</c:v>
                </c:pt>
                <c:pt idx="170">
                  <c:v>197.01480000000001</c:v>
                </c:pt>
                <c:pt idx="171">
                  <c:v>197.6841</c:v>
                </c:pt>
                <c:pt idx="172">
                  <c:v>198.75800000000001</c:v>
                </c:pt>
                <c:pt idx="173">
                  <c:v>200.667</c:v>
                </c:pt>
                <c:pt idx="174">
                  <c:v>201.99109999999999</c:v>
                </c:pt>
                <c:pt idx="175">
                  <c:v>203.21879999999999</c:v>
                </c:pt>
                <c:pt idx="176">
                  <c:v>206.81819999999999</c:v>
                </c:pt>
                <c:pt idx="177">
                  <c:v>206.93289999999999</c:v>
                </c:pt>
                <c:pt idx="178">
                  <c:v>207.78020000000001</c:v>
                </c:pt>
                <c:pt idx="179">
                  <c:v>209.40479999999999</c:v>
                </c:pt>
                <c:pt idx="180">
                  <c:v>211.0874</c:v>
                </c:pt>
                <c:pt idx="181">
                  <c:v>217.35339999999999</c:v>
                </c:pt>
                <c:pt idx="182">
                  <c:v>217.08349999999999</c:v>
                </c:pt>
                <c:pt idx="183">
                  <c:v>219.88570000000001</c:v>
                </c:pt>
                <c:pt idx="184">
                  <c:v>217.56180000000001</c:v>
                </c:pt>
                <c:pt idx="185">
                  <c:v>216.22210000000001</c:v>
                </c:pt>
                <c:pt idx="186">
                  <c:v>212.55670000000001</c:v>
                </c:pt>
                <c:pt idx="187">
                  <c:v>214.45679999999999</c:v>
                </c:pt>
                <c:pt idx="188">
                  <c:v>212.62559999999999</c:v>
                </c:pt>
                <c:pt idx="189">
                  <c:v>214.07990000000001</c:v>
                </c:pt>
                <c:pt idx="190">
                  <c:v>215.36779999999999</c:v>
                </c:pt>
                <c:pt idx="191">
                  <c:v>216.5574</c:v>
                </c:pt>
                <c:pt idx="192">
                  <c:v>214.01669999999999</c:v>
                </c:pt>
                <c:pt idx="193">
                  <c:v>217.44880000000001</c:v>
                </c:pt>
                <c:pt idx="194">
                  <c:v>220.0043</c:v>
                </c:pt>
                <c:pt idx="195">
                  <c:v>219.5239</c:v>
                </c:pt>
                <c:pt idx="196">
                  <c:v>218.3356</c:v>
                </c:pt>
                <c:pt idx="197">
                  <c:v>219.97919999999999</c:v>
                </c:pt>
                <c:pt idx="198">
                  <c:v>223.6414</c:v>
                </c:pt>
                <c:pt idx="199">
                  <c:v>224.3013</c:v>
                </c:pt>
                <c:pt idx="200">
                  <c:v>223.56049999999999</c:v>
                </c:pt>
                <c:pt idx="201">
                  <c:v>223.76329999999999</c:v>
                </c:pt>
                <c:pt idx="202">
                  <c:v>219.93340000000001</c:v>
                </c:pt>
                <c:pt idx="203">
                  <c:v>218.71440000000001</c:v>
                </c:pt>
                <c:pt idx="204">
                  <c:v>219.4853</c:v>
                </c:pt>
                <c:pt idx="205">
                  <c:v>217.7585</c:v>
                </c:pt>
                <c:pt idx="206">
                  <c:v>220.18049999999999</c:v>
                </c:pt>
                <c:pt idx="207">
                  <c:v>218.6078</c:v>
                </c:pt>
                <c:pt idx="208">
                  <c:v>218.67509999999999</c:v>
                </c:pt>
                <c:pt idx="209">
                  <c:v>218.38740000000001</c:v>
                </c:pt>
                <c:pt idx="210">
                  <c:v>216.61150000000001</c:v>
                </c:pt>
                <c:pt idx="211">
                  <c:v>216.0189</c:v>
                </c:pt>
                <c:pt idx="212">
                  <c:v>218.0547</c:v>
                </c:pt>
                <c:pt idx="213">
                  <c:v>216.86060000000001</c:v>
                </c:pt>
                <c:pt idx="214">
                  <c:v>217.70500000000001</c:v>
                </c:pt>
                <c:pt idx="215">
                  <c:v>217.321</c:v>
                </c:pt>
                <c:pt idx="216">
                  <c:v>216.75</c:v>
                </c:pt>
                <c:pt idx="217">
                  <c:v>215.03909999999999</c:v>
                </c:pt>
                <c:pt idx="218">
                  <c:v>214.76920000000001</c:v>
                </c:pt>
                <c:pt idx="219">
                  <c:v>216.10890000000001</c:v>
                </c:pt>
                <c:pt idx="220">
                  <c:v>214.95650000000001</c:v>
                </c:pt>
                <c:pt idx="221">
                  <c:v>217.98920000000001</c:v>
                </c:pt>
                <c:pt idx="222">
                  <c:v>217.946</c:v>
                </c:pt>
                <c:pt idx="223">
                  <c:v>217.11179999999999</c:v>
                </c:pt>
                <c:pt idx="224">
                  <c:v>218.0865</c:v>
                </c:pt>
                <c:pt idx="225">
                  <c:v>216.90969999999999</c:v>
                </c:pt>
                <c:pt idx="226">
                  <c:v>217.61320000000001</c:v>
                </c:pt>
                <c:pt idx="227">
                  <c:v>218.32490000000001</c:v>
                </c:pt>
                <c:pt idx="228">
                  <c:v>219.4358</c:v>
                </c:pt>
                <c:pt idx="229">
                  <c:v>220.6397</c:v>
                </c:pt>
                <c:pt idx="230">
                  <c:v>220.3065</c:v>
                </c:pt>
                <c:pt idx="231">
                  <c:v>223.64699999999999</c:v>
                </c:pt>
                <c:pt idx="232">
                  <c:v>222.43879999999999</c:v>
                </c:pt>
                <c:pt idx="233">
                  <c:v>225.05799999999999</c:v>
                </c:pt>
                <c:pt idx="234">
                  <c:v>227.21629999999999</c:v>
                </c:pt>
                <c:pt idx="235">
                  <c:v>229.10380000000001</c:v>
                </c:pt>
                <c:pt idx="236">
                  <c:v>233.1781</c:v>
                </c:pt>
                <c:pt idx="237">
                  <c:v>231.43629999999999</c:v>
                </c:pt>
                <c:pt idx="238">
                  <c:v>228.6156</c:v>
                </c:pt>
                <c:pt idx="239">
                  <c:v>228.43719999999999</c:v>
                </c:pt>
                <c:pt idx="240">
                  <c:v>226.56280000000001</c:v>
                </c:pt>
                <c:pt idx="241">
                  <c:v>230.39109999999999</c:v>
                </c:pt>
                <c:pt idx="242">
                  <c:v>232.38839999999999</c:v>
                </c:pt>
                <c:pt idx="243">
                  <c:v>227.5241</c:v>
                </c:pt>
                <c:pt idx="244">
                  <c:v>230.41329999999999</c:v>
                </c:pt>
                <c:pt idx="245">
                  <c:v>229.3237</c:v>
                </c:pt>
                <c:pt idx="246">
                  <c:v>230.13460000000001</c:v>
                </c:pt>
                <c:pt idx="247">
                  <c:v>231.4006</c:v>
                </c:pt>
                <c:pt idx="248">
                  <c:v>229.66650000000001</c:v>
                </c:pt>
                <c:pt idx="249">
                  <c:v>230.92660000000001</c:v>
                </c:pt>
                <c:pt idx="250">
                  <c:v>232.5187</c:v>
                </c:pt>
                <c:pt idx="251">
                  <c:v>232.13239999999999</c:v>
                </c:pt>
                <c:pt idx="252">
                  <c:v>232.5265</c:v>
                </c:pt>
                <c:pt idx="253">
                  <c:v>231.62469999999999</c:v>
                </c:pt>
                <c:pt idx="254">
                  <c:v>227.59379999999999</c:v>
                </c:pt>
                <c:pt idx="255">
                  <c:v>227.71600000000001</c:v>
                </c:pt>
                <c:pt idx="256">
                  <c:v>226.65600000000001</c:v>
                </c:pt>
                <c:pt idx="257">
                  <c:v>226.4058</c:v>
                </c:pt>
                <c:pt idx="258">
                  <c:v>227.1328</c:v>
                </c:pt>
                <c:pt idx="259">
                  <c:v>230.66419999999999</c:v>
                </c:pt>
                <c:pt idx="260">
                  <c:v>229.691</c:v>
                </c:pt>
                <c:pt idx="261">
                  <c:v>226.84209999999999</c:v>
                </c:pt>
                <c:pt idx="262">
                  <c:v>226.85820000000001</c:v>
                </c:pt>
                <c:pt idx="263">
                  <c:v>229.76599999999999</c:v>
                </c:pt>
                <c:pt idx="264">
                  <c:v>226.9716</c:v>
                </c:pt>
                <c:pt idx="265">
                  <c:v>224.24600000000001</c:v>
                </c:pt>
                <c:pt idx="266">
                  <c:v>220.67910000000001</c:v>
                </c:pt>
                <c:pt idx="267">
                  <c:v>215.11429999999999</c:v>
                </c:pt>
                <c:pt idx="268">
                  <c:v>209.1728</c:v>
                </c:pt>
                <c:pt idx="269">
                  <c:v>206.41630000000001</c:v>
                </c:pt>
                <c:pt idx="270">
                  <c:v>202.2482</c:v>
                </c:pt>
                <c:pt idx="271">
                  <c:v>210.92500000000001</c:v>
                </c:pt>
                <c:pt idx="272">
                  <c:v>200.45650000000001</c:v>
                </c:pt>
                <c:pt idx="273">
                  <c:v>193.2201</c:v>
                </c:pt>
                <c:pt idx="274">
                  <c:v>193.13149999999999</c:v>
                </c:pt>
                <c:pt idx="275">
                  <c:v>196.79409999999999</c:v>
                </c:pt>
                <c:pt idx="276">
                  <c:v>189.66210000000001</c:v>
                </c:pt>
                <c:pt idx="277">
                  <c:v>192.87569999999999</c:v>
                </c:pt>
                <c:pt idx="278">
                  <c:v>188.81950000000001</c:v>
                </c:pt>
                <c:pt idx="279">
                  <c:v>192.44329999999999</c:v>
                </c:pt>
                <c:pt idx="280">
                  <c:v>192.6429</c:v>
                </c:pt>
                <c:pt idx="281">
                  <c:v>193.27189999999999</c:v>
                </c:pt>
                <c:pt idx="282">
                  <c:v>192.095</c:v>
                </c:pt>
                <c:pt idx="283">
                  <c:v>192.5872</c:v>
                </c:pt>
                <c:pt idx="284">
                  <c:v>192.94990000000001</c:v>
                </c:pt>
                <c:pt idx="285">
                  <c:v>189.6155</c:v>
                </c:pt>
                <c:pt idx="286">
                  <c:v>190.06540000000001</c:v>
                </c:pt>
                <c:pt idx="287">
                  <c:v>195.1688</c:v>
                </c:pt>
                <c:pt idx="288">
                  <c:v>201.7354</c:v>
                </c:pt>
                <c:pt idx="289">
                  <c:v>200.57679999999999</c:v>
                </c:pt>
                <c:pt idx="290">
                  <c:v>197.98419999999999</c:v>
                </c:pt>
                <c:pt idx="291">
                  <c:v>199.40819999999999</c:v>
                </c:pt>
                <c:pt idx="292">
                  <c:v>196.42439999999999</c:v>
                </c:pt>
                <c:pt idx="293">
                  <c:v>196.78020000000001</c:v>
                </c:pt>
                <c:pt idx="294">
                  <c:v>198.96899999999999</c:v>
                </c:pt>
                <c:pt idx="295">
                  <c:v>202.13380000000001</c:v>
                </c:pt>
                <c:pt idx="296">
                  <c:v>203.6026</c:v>
                </c:pt>
                <c:pt idx="297">
                  <c:v>205.81309999999999</c:v>
                </c:pt>
                <c:pt idx="298">
                  <c:v>203.68989999999999</c:v>
                </c:pt>
                <c:pt idx="299">
                  <c:v>207.82419999999999</c:v>
                </c:pt>
                <c:pt idx="300">
                  <c:v>205.55789999999999</c:v>
                </c:pt>
                <c:pt idx="301">
                  <c:v>204.9716</c:v>
                </c:pt>
                <c:pt idx="302">
                  <c:v>206.51689999999999</c:v>
                </c:pt>
                <c:pt idx="303">
                  <c:v>203.40799999999999</c:v>
                </c:pt>
                <c:pt idx="304">
                  <c:v>206.99420000000001</c:v>
                </c:pt>
                <c:pt idx="305">
                  <c:v>206.886</c:v>
                </c:pt>
                <c:pt idx="306">
                  <c:v>206.0257</c:v>
                </c:pt>
              </c:numCache>
            </c:numRef>
          </c:val>
          <c:smooth val="0"/>
          <c:extLst>
            <c:ext xmlns:c16="http://schemas.microsoft.com/office/drawing/2014/chart" uri="{C3380CC4-5D6E-409C-BE32-E72D297353CC}">
              <c16:uniqueId val="{00000006-7B54-4FA3-8833-A23AB0E16954}"/>
            </c:ext>
          </c:extLst>
        </c:ser>
        <c:dLbls>
          <c:showLegendKey val="0"/>
          <c:showVal val="0"/>
          <c:showCatName val="0"/>
          <c:showSerName val="0"/>
          <c:showPercent val="0"/>
          <c:showBubbleSize val="0"/>
        </c:dLbls>
        <c:marker val="1"/>
        <c:smooth val="0"/>
        <c:axId val="1525247408"/>
        <c:axId val="1525247888"/>
      </c:lineChart>
      <c:lineChart>
        <c:grouping val="standard"/>
        <c:varyColors val="0"/>
        <c:ser>
          <c:idx val="5"/>
          <c:order val="5"/>
          <c:tx>
            <c:strRef>
              <c:f>level!$V$5</c:f>
              <c:strCache>
                <c:ptCount val="1"/>
                <c:pt idx="0">
                  <c:v>EU AA, aver 7-10Y</c:v>
                </c:pt>
              </c:strCache>
            </c:strRef>
          </c:tx>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level!$V$6:$V$6379</c:f>
              <c:numCache>
                <c:formatCode>0.0</c:formatCode>
                <c:ptCount val="6374"/>
                <c:pt idx="0">
                  <c:v>99.132199999999997</c:v>
                </c:pt>
                <c:pt idx="1">
                  <c:v>98.910399999999996</c:v>
                </c:pt>
                <c:pt idx="2">
                  <c:v>99.487200000000001</c:v>
                </c:pt>
                <c:pt idx="3">
                  <c:v>100.9696</c:v>
                </c:pt>
                <c:pt idx="4">
                  <c:v>101.1056</c:v>
                </c:pt>
                <c:pt idx="5">
                  <c:v>100.86190000000001</c:v>
                </c:pt>
                <c:pt idx="6">
                  <c:v>101.1313</c:v>
                </c:pt>
                <c:pt idx="7">
                  <c:v>101.61790000000001</c:v>
                </c:pt>
                <c:pt idx="8">
                  <c:v>101.7557</c:v>
                </c:pt>
                <c:pt idx="9">
                  <c:v>102.6962</c:v>
                </c:pt>
                <c:pt idx="10">
                  <c:v>103.2877</c:v>
                </c:pt>
                <c:pt idx="11">
                  <c:v>104.5308</c:v>
                </c:pt>
                <c:pt idx="12">
                  <c:v>105.8497</c:v>
                </c:pt>
                <c:pt idx="13">
                  <c:v>106.7064</c:v>
                </c:pt>
                <c:pt idx="14">
                  <c:v>107.20569999999999</c:v>
                </c:pt>
                <c:pt idx="15">
                  <c:v>108.19889999999999</c:v>
                </c:pt>
                <c:pt idx="16">
                  <c:v>107.0609</c:v>
                </c:pt>
                <c:pt idx="17">
                  <c:v>107.6075</c:v>
                </c:pt>
                <c:pt idx="18">
                  <c:v>108.3738</c:v>
                </c:pt>
                <c:pt idx="19">
                  <c:v>109.923</c:v>
                </c:pt>
                <c:pt idx="20">
                  <c:v>110.955</c:v>
                </c:pt>
                <c:pt idx="21">
                  <c:v>111.73139999999999</c:v>
                </c:pt>
                <c:pt idx="22">
                  <c:v>114.49930000000001</c:v>
                </c:pt>
                <c:pt idx="23">
                  <c:v>113.9378</c:v>
                </c:pt>
                <c:pt idx="24">
                  <c:v>112.7345</c:v>
                </c:pt>
                <c:pt idx="25">
                  <c:v>113.5163</c:v>
                </c:pt>
                <c:pt idx="26">
                  <c:v>113.6802</c:v>
                </c:pt>
                <c:pt idx="27">
                  <c:v>112.6176</c:v>
                </c:pt>
                <c:pt idx="28">
                  <c:v>113.8056</c:v>
                </c:pt>
                <c:pt idx="29">
                  <c:v>113.8848</c:v>
                </c:pt>
                <c:pt idx="30">
                  <c:v>115.6721</c:v>
                </c:pt>
                <c:pt idx="31">
                  <c:v>117.3554</c:v>
                </c:pt>
                <c:pt idx="32">
                  <c:v>118.9816</c:v>
                </c:pt>
                <c:pt idx="33">
                  <c:v>121.15349999999999</c:v>
                </c:pt>
                <c:pt idx="34">
                  <c:v>120.554</c:v>
                </c:pt>
                <c:pt idx="35">
                  <c:v>121.21040000000001</c:v>
                </c:pt>
                <c:pt idx="36">
                  <c:v>123.48009999999999</c:v>
                </c:pt>
                <c:pt idx="37">
                  <c:v>124.7929</c:v>
                </c:pt>
                <c:pt idx="38">
                  <c:v>126.0262</c:v>
                </c:pt>
                <c:pt idx="39">
                  <c:v>125.6648</c:v>
                </c:pt>
                <c:pt idx="40">
                  <c:v>125.90900000000001</c:v>
                </c:pt>
                <c:pt idx="41">
                  <c:v>128.6241</c:v>
                </c:pt>
                <c:pt idx="42">
                  <c:v>128.70500000000001</c:v>
                </c:pt>
                <c:pt idx="43">
                  <c:v>126.67570000000001</c:v>
                </c:pt>
                <c:pt idx="44">
                  <c:v>126.98950000000001</c:v>
                </c:pt>
                <c:pt idx="45">
                  <c:v>128.87610000000001</c:v>
                </c:pt>
                <c:pt idx="46">
                  <c:v>127.31180000000001</c:v>
                </c:pt>
                <c:pt idx="47">
                  <c:v>126.9181</c:v>
                </c:pt>
                <c:pt idx="48">
                  <c:v>128.48310000000001</c:v>
                </c:pt>
                <c:pt idx="49">
                  <c:v>129.3433</c:v>
                </c:pt>
                <c:pt idx="50">
                  <c:v>131.14869999999999</c:v>
                </c:pt>
                <c:pt idx="51">
                  <c:v>132.3836</c:v>
                </c:pt>
                <c:pt idx="52">
                  <c:v>131.0001</c:v>
                </c:pt>
                <c:pt idx="53">
                  <c:v>130.6892</c:v>
                </c:pt>
                <c:pt idx="54">
                  <c:v>131.077</c:v>
                </c:pt>
                <c:pt idx="55">
                  <c:v>132.3202</c:v>
                </c:pt>
                <c:pt idx="56">
                  <c:v>134.041</c:v>
                </c:pt>
                <c:pt idx="57">
                  <c:v>134.58709999999999</c:v>
                </c:pt>
                <c:pt idx="58">
                  <c:v>135.84880000000001</c:v>
                </c:pt>
                <c:pt idx="59">
                  <c:v>137.428</c:v>
                </c:pt>
                <c:pt idx="60">
                  <c:v>138.30240000000001</c:v>
                </c:pt>
                <c:pt idx="61">
                  <c:v>140.17959999999999</c:v>
                </c:pt>
                <c:pt idx="62">
                  <c:v>139.4639</c:v>
                </c:pt>
                <c:pt idx="63">
                  <c:v>140.19049999999999</c:v>
                </c:pt>
                <c:pt idx="64">
                  <c:v>142.21080000000001</c:v>
                </c:pt>
                <c:pt idx="65">
                  <c:v>143.7328</c:v>
                </c:pt>
                <c:pt idx="66">
                  <c:v>145.29349999999999</c:v>
                </c:pt>
                <c:pt idx="67">
                  <c:v>144.51439999999999</c:v>
                </c:pt>
                <c:pt idx="68">
                  <c:v>146.10489999999999</c:v>
                </c:pt>
                <c:pt idx="69">
                  <c:v>146.03700000000001</c:v>
                </c:pt>
                <c:pt idx="70">
                  <c:v>144.59129999999999</c:v>
                </c:pt>
                <c:pt idx="71">
                  <c:v>144.5333</c:v>
                </c:pt>
                <c:pt idx="72">
                  <c:v>145.83680000000001</c:v>
                </c:pt>
                <c:pt idx="73">
                  <c:v>144.98929999999999</c:v>
                </c:pt>
                <c:pt idx="74">
                  <c:v>145.23769999999999</c:v>
                </c:pt>
                <c:pt idx="75">
                  <c:v>142.97800000000001</c:v>
                </c:pt>
                <c:pt idx="76">
                  <c:v>141.86619999999999</c:v>
                </c:pt>
                <c:pt idx="77">
                  <c:v>142.36590000000001</c:v>
                </c:pt>
                <c:pt idx="78">
                  <c:v>141.86189999999999</c:v>
                </c:pt>
                <c:pt idx="79">
                  <c:v>143.54849999999999</c:v>
                </c:pt>
                <c:pt idx="80">
                  <c:v>145.37639999999999</c:v>
                </c:pt>
                <c:pt idx="81">
                  <c:v>146.1165</c:v>
                </c:pt>
                <c:pt idx="82">
                  <c:v>146.8074</c:v>
                </c:pt>
                <c:pt idx="83">
                  <c:v>147.52969999999999</c:v>
                </c:pt>
                <c:pt idx="84">
                  <c:v>145.87899999999999</c:v>
                </c:pt>
                <c:pt idx="85">
                  <c:v>145.40629999999999</c:v>
                </c:pt>
                <c:pt idx="86">
                  <c:v>146.7902</c:v>
                </c:pt>
                <c:pt idx="87">
                  <c:v>146.02099999999999</c:v>
                </c:pt>
                <c:pt idx="88">
                  <c:v>145.85220000000001</c:v>
                </c:pt>
                <c:pt idx="89">
                  <c:v>144.4032</c:v>
                </c:pt>
                <c:pt idx="90">
                  <c:v>143.51329999999999</c:v>
                </c:pt>
                <c:pt idx="91">
                  <c:v>145.1422</c:v>
                </c:pt>
                <c:pt idx="92">
                  <c:v>146.27959999999999</c:v>
                </c:pt>
                <c:pt idx="93">
                  <c:v>145.9898</c:v>
                </c:pt>
                <c:pt idx="94">
                  <c:v>147.14500000000001</c:v>
                </c:pt>
                <c:pt idx="95">
                  <c:v>147.3501</c:v>
                </c:pt>
                <c:pt idx="96">
                  <c:v>146.76419999999999</c:v>
                </c:pt>
                <c:pt idx="97">
                  <c:v>149.58519999999999</c:v>
                </c:pt>
                <c:pt idx="98">
                  <c:v>149.5735</c:v>
                </c:pt>
                <c:pt idx="99">
                  <c:v>148.0145</c:v>
                </c:pt>
                <c:pt idx="100">
                  <c:v>147.8964</c:v>
                </c:pt>
                <c:pt idx="101">
                  <c:v>146.2483</c:v>
                </c:pt>
                <c:pt idx="102">
                  <c:v>144.32579999999999</c:v>
                </c:pt>
                <c:pt idx="103">
                  <c:v>146.9563</c:v>
                </c:pt>
                <c:pt idx="104">
                  <c:v>148.35589999999999</c:v>
                </c:pt>
                <c:pt idx="105">
                  <c:v>147.05799999999999</c:v>
                </c:pt>
                <c:pt idx="106">
                  <c:v>147.6061</c:v>
                </c:pt>
                <c:pt idx="107">
                  <c:v>151.38130000000001</c:v>
                </c:pt>
                <c:pt idx="108">
                  <c:v>151.67240000000001</c:v>
                </c:pt>
                <c:pt idx="109">
                  <c:v>151.637</c:v>
                </c:pt>
                <c:pt idx="110">
                  <c:v>152.3621</c:v>
                </c:pt>
                <c:pt idx="111">
                  <c:v>153.96190000000001</c:v>
                </c:pt>
                <c:pt idx="112">
                  <c:v>155.82679999999999</c:v>
                </c:pt>
                <c:pt idx="113">
                  <c:v>155.417</c:v>
                </c:pt>
                <c:pt idx="114">
                  <c:v>157.49170000000001</c:v>
                </c:pt>
                <c:pt idx="115">
                  <c:v>160.69810000000001</c:v>
                </c:pt>
                <c:pt idx="116">
                  <c:v>161.90440000000001</c:v>
                </c:pt>
                <c:pt idx="117">
                  <c:v>163.1036</c:v>
                </c:pt>
                <c:pt idx="118">
                  <c:v>163.71190000000001</c:v>
                </c:pt>
                <c:pt idx="119">
                  <c:v>164.71190000000001</c:v>
                </c:pt>
                <c:pt idx="120">
                  <c:v>164.40870000000001</c:v>
                </c:pt>
                <c:pt idx="121">
                  <c:v>165.50200000000001</c:v>
                </c:pt>
                <c:pt idx="122">
                  <c:v>166.96729999999999</c:v>
                </c:pt>
                <c:pt idx="123">
                  <c:v>168.40209999999999</c:v>
                </c:pt>
                <c:pt idx="124">
                  <c:v>167.8519</c:v>
                </c:pt>
                <c:pt idx="125">
                  <c:v>168.39490000000001</c:v>
                </c:pt>
                <c:pt idx="126">
                  <c:v>168.2012</c:v>
                </c:pt>
                <c:pt idx="127">
                  <c:v>170.79499999999999</c:v>
                </c:pt>
                <c:pt idx="128">
                  <c:v>173.7124</c:v>
                </c:pt>
                <c:pt idx="129">
                  <c:v>171.88550000000001</c:v>
                </c:pt>
                <c:pt idx="130">
                  <c:v>171.56399999999999</c:v>
                </c:pt>
                <c:pt idx="131">
                  <c:v>165.49930000000001</c:v>
                </c:pt>
                <c:pt idx="132">
                  <c:v>165.46199999999999</c:v>
                </c:pt>
                <c:pt idx="133">
                  <c:v>165.75399999999999</c:v>
                </c:pt>
                <c:pt idx="134">
                  <c:v>165.93680000000001</c:v>
                </c:pt>
                <c:pt idx="135">
                  <c:v>165.95099999999999</c:v>
                </c:pt>
                <c:pt idx="136">
                  <c:v>167.16980000000001</c:v>
                </c:pt>
                <c:pt idx="137">
                  <c:v>168.2963</c:v>
                </c:pt>
                <c:pt idx="138">
                  <c:v>167.81200000000001</c:v>
                </c:pt>
                <c:pt idx="139">
                  <c:v>164.792</c:v>
                </c:pt>
                <c:pt idx="140">
                  <c:v>168.78280000000001</c:v>
                </c:pt>
                <c:pt idx="141">
                  <c:v>167.8853</c:v>
                </c:pt>
                <c:pt idx="142">
                  <c:v>165.4195</c:v>
                </c:pt>
                <c:pt idx="143">
                  <c:v>161.58690000000001</c:v>
                </c:pt>
                <c:pt idx="144">
                  <c:v>168.58940000000001</c:v>
                </c:pt>
                <c:pt idx="145">
                  <c:v>171.93879999999999</c:v>
                </c:pt>
                <c:pt idx="146">
                  <c:v>173.55969999999999</c:v>
                </c:pt>
                <c:pt idx="147">
                  <c:v>174.7824</c:v>
                </c:pt>
                <c:pt idx="148">
                  <c:v>175.80359999999999</c:v>
                </c:pt>
                <c:pt idx="149">
                  <c:v>178.0429</c:v>
                </c:pt>
                <c:pt idx="150">
                  <c:v>176.68469999999999</c:v>
                </c:pt>
                <c:pt idx="151">
                  <c:v>181.72470000000001</c:v>
                </c:pt>
                <c:pt idx="152">
                  <c:v>182.69280000000001</c:v>
                </c:pt>
                <c:pt idx="153">
                  <c:v>183.00210000000001</c:v>
                </c:pt>
                <c:pt idx="154">
                  <c:v>183.67939999999999</c:v>
                </c:pt>
                <c:pt idx="155">
                  <c:v>185.57480000000001</c:v>
                </c:pt>
                <c:pt idx="156">
                  <c:v>186.81870000000001</c:v>
                </c:pt>
                <c:pt idx="157">
                  <c:v>183.7483</c:v>
                </c:pt>
                <c:pt idx="158">
                  <c:v>185.11410000000001</c:v>
                </c:pt>
                <c:pt idx="159">
                  <c:v>186.57470000000001</c:v>
                </c:pt>
                <c:pt idx="160">
                  <c:v>189.60339999999999</c:v>
                </c:pt>
                <c:pt idx="161">
                  <c:v>185.52629999999999</c:v>
                </c:pt>
                <c:pt idx="162">
                  <c:v>181.81530000000001</c:v>
                </c:pt>
                <c:pt idx="163">
                  <c:v>181.67760000000001</c:v>
                </c:pt>
                <c:pt idx="164">
                  <c:v>181.75489999999999</c:v>
                </c:pt>
                <c:pt idx="165">
                  <c:v>184.6756</c:v>
                </c:pt>
                <c:pt idx="166">
                  <c:v>185.47649999999999</c:v>
                </c:pt>
                <c:pt idx="167">
                  <c:v>186.22720000000001</c:v>
                </c:pt>
                <c:pt idx="168">
                  <c:v>184.35210000000001</c:v>
                </c:pt>
                <c:pt idx="169">
                  <c:v>188.91130000000001</c:v>
                </c:pt>
                <c:pt idx="170">
                  <c:v>188.93379999999999</c:v>
                </c:pt>
                <c:pt idx="171">
                  <c:v>189.44749999999999</c:v>
                </c:pt>
                <c:pt idx="172">
                  <c:v>191.41370000000001</c:v>
                </c:pt>
                <c:pt idx="173">
                  <c:v>194.1183</c:v>
                </c:pt>
                <c:pt idx="174">
                  <c:v>196.00389999999999</c:v>
                </c:pt>
                <c:pt idx="175">
                  <c:v>198.61779999999999</c:v>
                </c:pt>
                <c:pt idx="176">
                  <c:v>203.32239999999999</c:v>
                </c:pt>
                <c:pt idx="177">
                  <c:v>204.08240000000001</c:v>
                </c:pt>
                <c:pt idx="178">
                  <c:v>205.36859999999999</c:v>
                </c:pt>
                <c:pt idx="179">
                  <c:v>208.01689999999999</c:v>
                </c:pt>
                <c:pt idx="180">
                  <c:v>212.5702</c:v>
                </c:pt>
                <c:pt idx="181">
                  <c:v>222.51990000000001</c:v>
                </c:pt>
                <c:pt idx="182">
                  <c:v>221.79480000000001</c:v>
                </c:pt>
                <c:pt idx="183">
                  <c:v>225.3014</c:v>
                </c:pt>
                <c:pt idx="184">
                  <c:v>221.2886</c:v>
                </c:pt>
                <c:pt idx="185">
                  <c:v>221.4973</c:v>
                </c:pt>
                <c:pt idx="186">
                  <c:v>217.77719999999999</c:v>
                </c:pt>
                <c:pt idx="187">
                  <c:v>221.30359999999999</c:v>
                </c:pt>
                <c:pt idx="188">
                  <c:v>217.7525</c:v>
                </c:pt>
                <c:pt idx="189">
                  <c:v>219.22309999999999</c:v>
                </c:pt>
                <c:pt idx="190">
                  <c:v>221.78870000000001</c:v>
                </c:pt>
                <c:pt idx="191">
                  <c:v>224.67760000000001</c:v>
                </c:pt>
                <c:pt idx="192">
                  <c:v>218.16130000000001</c:v>
                </c:pt>
                <c:pt idx="193">
                  <c:v>221.0274</c:v>
                </c:pt>
                <c:pt idx="194">
                  <c:v>222.1183</c:v>
                </c:pt>
                <c:pt idx="195">
                  <c:v>221.13040000000001</c:v>
                </c:pt>
                <c:pt idx="196">
                  <c:v>219.82390000000001</c:v>
                </c:pt>
                <c:pt idx="197">
                  <c:v>224.5214</c:v>
                </c:pt>
                <c:pt idx="198">
                  <c:v>225.75460000000001</c:v>
                </c:pt>
                <c:pt idx="199">
                  <c:v>227.53980000000001</c:v>
                </c:pt>
                <c:pt idx="200">
                  <c:v>228.2559</c:v>
                </c:pt>
                <c:pt idx="201">
                  <c:v>225.3064</c:v>
                </c:pt>
                <c:pt idx="202">
                  <c:v>217.0874</c:v>
                </c:pt>
                <c:pt idx="203">
                  <c:v>218.10740000000001</c:v>
                </c:pt>
                <c:pt idx="204">
                  <c:v>219.55719999999999</c:v>
                </c:pt>
                <c:pt idx="205">
                  <c:v>214.86410000000001</c:v>
                </c:pt>
                <c:pt idx="206">
                  <c:v>219.21889999999999</c:v>
                </c:pt>
                <c:pt idx="207">
                  <c:v>218.33670000000001</c:v>
                </c:pt>
                <c:pt idx="208">
                  <c:v>221.0317</c:v>
                </c:pt>
                <c:pt idx="209">
                  <c:v>219.63059999999999</c:v>
                </c:pt>
                <c:pt idx="210">
                  <c:v>216.34719999999999</c:v>
                </c:pt>
                <c:pt idx="211">
                  <c:v>215.34639999999999</c:v>
                </c:pt>
                <c:pt idx="212">
                  <c:v>215.9957</c:v>
                </c:pt>
                <c:pt idx="213">
                  <c:v>216.553</c:v>
                </c:pt>
                <c:pt idx="214">
                  <c:v>218.3717</c:v>
                </c:pt>
                <c:pt idx="215">
                  <c:v>218.67830000000001</c:v>
                </c:pt>
                <c:pt idx="216">
                  <c:v>218.43700000000001</c:v>
                </c:pt>
                <c:pt idx="217">
                  <c:v>216.39429999999999</c:v>
                </c:pt>
                <c:pt idx="218">
                  <c:v>216.2191</c:v>
                </c:pt>
                <c:pt idx="219">
                  <c:v>219.91390000000001</c:v>
                </c:pt>
                <c:pt idx="220">
                  <c:v>218.548</c:v>
                </c:pt>
                <c:pt idx="221">
                  <c:v>220.82069999999999</c:v>
                </c:pt>
                <c:pt idx="222">
                  <c:v>220.3031</c:v>
                </c:pt>
                <c:pt idx="223">
                  <c:v>218.82089999999999</c:v>
                </c:pt>
                <c:pt idx="224">
                  <c:v>219.239</c:v>
                </c:pt>
                <c:pt idx="225">
                  <c:v>217.374</c:v>
                </c:pt>
                <c:pt idx="226">
                  <c:v>218.85939999999999</c:v>
                </c:pt>
                <c:pt idx="227">
                  <c:v>218.2448</c:v>
                </c:pt>
                <c:pt idx="228">
                  <c:v>219.22030000000001</c:v>
                </c:pt>
                <c:pt idx="229">
                  <c:v>223.33109999999999</c:v>
                </c:pt>
                <c:pt idx="230">
                  <c:v>223.834</c:v>
                </c:pt>
                <c:pt idx="231">
                  <c:v>228.7062</c:v>
                </c:pt>
                <c:pt idx="232">
                  <c:v>227.28440000000001</c:v>
                </c:pt>
                <c:pt idx="233">
                  <c:v>229.16200000000001</c:v>
                </c:pt>
                <c:pt idx="234">
                  <c:v>231.29349999999999</c:v>
                </c:pt>
                <c:pt idx="235">
                  <c:v>233.88829999999999</c:v>
                </c:pt>
                <c:pt idx="236">
                  <c:v>240.34559999999999</c:v>
                </c:pt>
                <c:pt idx="237">
                  <c:v>240.73840000000001</c:v>
                </c:pt>
                <c:pt idx="238">
                  <c:v>239.11160000000001</c:v>
                </c:pt>
                <c:pt idx="239">
                  <c:v>238.83760000000001</c:v>
                </c:pt>
                <c:pt idx="240">
                  <c:v>236.17420000000001</c:v>
                </c:pt>
                <c:pt idx="241">
                  <c:v>243.36660000000001</c:v>
                </c:pt>
                <c:pt idx="242">
                  <c:v>244.43690000000001</c:v>
                </c:pt>
                <c:pt idx="243">
                  <c:v>238.3151</c:v>
                </c:pt>
                <c:pt idx="244">
                  <c:v>244.6474</c:v>
                </c:pt>
                <c:pt idx="245">
                  <c:v>241.45070000000001</c:v>
                </c:pt>
                <c:pt idx="246">
                  <c:v>241.5684</c:v>
                </c:pt>
                <c:pt idx="247">
                  <c:v>243.82640000000001</c:v>
                </c:pt>
                <c:pt idx="248">
                  <c:v>240.5684</c:v>
                </c:pt>
                <c:pt idx="249">
                  <c:v>242.41210000000001</c:v>
                </c:pt>
                <c:pt idx="250">
                  <c:v>243.69309999999999</c:v>
                </c:pt>
                <c:pt idx="251">
                  <c:v>243.6096</c:v>
                </c:pt>
                <c:pt idx="252">
                  <c:v>245.10650000000001</c:v>
                </c:pt>
                <c:pt idx="253">
                  <c:v>243.64080000000001</c:v>
                </c:pt>
                <c:pt idx="254">
                  <c:v>236.92760000000001</c:v>
                </c:pt>
                <c:pt idx="255">
                  <c:v>238.3432</c:v>
                </c:pt>
                <c:pt idx="256">
                  <c:v>235.8356</c:v>
                </c:pt>
                <c:pt idx="257">
                  <c:v>236.97880000000001</c:v>
                </c:pt>
                <c:pt idx="258">
                  <c:v>238.26140000000001</c:v>
                </c:pt>
                <c:pt idx="259">
                  <c:v>244.0607</c:v>
                </c:pt>
                <c:pt idx="260">
                  <c:v>241.8818</c:v>
                </c:pt>
                <c:pt idx="261">
                  <c:v>236.41399999999999</c:v>
                </c:pt>
                <c:pt idx="262">
                  <c:v>239.1155</c:v>
                </c:pt>
                <c:pt idx="263">
                  <c:v>243.53559999999999</c:v>
                </c:pt>
                <c:pt idx="264">
                  <c:v>239.7405</c:v>
                </c:pt>
                <c:pt idx="265">
                  <c:v>234.90960000000001</c:v>
                </c:pt>
                <c:pt idx="266">
                  <c:v>230.59360000000001</c:v>
                </c:pt>
                <c:pt idx="267">
                  <c:v>224.22790000000001</c:v>
                </c:pt>
                <c:pt idx="268">
                  <c:v>217.04089999999999</c:v>
                </c:pt>
                <c:pt idx="269">
                  <c:v>211.61770000000001</c:v>
                </c:pt>
                <c:pt idx="270">
                  <c:v>205.98079999999999</c:v>
                </c:pt>
                <c:pt idx="271">
                  <c:v>216.4348</c:v>
                </c:pt>
                <c:pt idx="272">
                  <c:v>200.7773</c:v>
                </c:pt>
                <c:pt idx="273">
                  <c:v>189.15180000000001</c:v>
                </c:pt>
                <c:pt idx="274">
                  <c:v>192.30080000000001</c:v>
                </c:pt>
                <c:pt idx="275">
                  <c:v>196.87309999999999</c:v>
                </c:pt>
                <c:pt idx="276">
                  <c:v>186.8032</c:v>
                </c:pt>
                <c:pt idx="277">
                  <c:v>191.67189999999999</c:v>
                </c:pt>
                <c:pt idx="278">
                  <c:v>186.7741</c:v>
                </c:pt>
                <c:pt idx="279">
                  <c:v>191.22210000000001</c:v>
                </c:pt>
                <c:pt idx="280">
                  <c:v>190.25579999999999</c:v>
                </c:pt>
                <c:pt idx="281">
                  <c:v>189.70410000000001</c:v>
                </c:pt>
                <c:pt idx="282">
                  <c:v>189.01480000000001</c:v>
                </c:pt>
                <c:pt idx="283">
                  <c:v>189.4153</c:v>
                </c:pt>
                <c:pt idx="284">
                  <c:v>189.5925</c:v>
                </c:pt>
                <c:pt idx="285">
                  <c:v>185.19589999999999</c:v>
                </c:pt>
                <c:pt idx="286">
                  <c:v>185.09469999999999</c:v>
                </c:pt>
                <c:pt idx="287">
                  <c:v>191.20910000000001</c:v>
                </c:pt>
                <c:pt idx="288">
                  <c:v>199.0438</c:v>
                </c:pt>
                <c:pt idx="289">
                  <c:v>197.8057</c:v>
                </c:pt>
                <c:pt idx="290">
                  <c:v>195.11969999999999</c:v>
                </c:pt>
                <c:pt idx="291">
                  <c:v>197.41640000000001</c:v>
                </c:pt>
                <c:pt idx="292">
                  <c:v>193.5522</c:v>
                </c:pt>
                <c:pt idx="293">
                  <c:v>194.07759999999999</c:v>
                </c:pt>
                <c:pt idx="294">
                  <c:v>195.24379999999999</c:v>
                </c:pt>
                <c:pt idx="295">
                  <c:v>199.62350000000001</c:v>
                </c:pt>
                <c:pt idx="296">
                  <c:v>200.66679999999999</c:v>
                </c:pt>
                <c:pt idx="297">
                  <c:v>202.7833</c:v>
                </c:pt>
                <c:pt idx="298">
                  <c:v>198.9101</c:v>
                </c:pt>
                <c:pt idx="299">
                  <c:v>203.6463</c:v>
                </c:pt>
                <c:pt idx="300">
                  <c:v>200.47900000000001</c:v>
                </c:pt>
                <c:pt idx="301">
                  <c:v>200.13720000000001</c:v>
                </c:pt>
                <c:pt idx="302">
                  <c:v>202.58</c:v>
                </c:pt>
                <c:pt idx="303">
                  <c:v>198.5411</c:v>
                </c:pt>
                <c:pt idx="304">
                  <c:v>201.19229999999999</c:v>
                </c:pt>
                <c:pt idx="305">
                  <c:v>201.04480000000001</c:v>
                </c:pt>
                <c:pt idx="306">
                  <c:v>200.40180000000001</c:v>
                </c:pt>
              </c:numCache>
            </c:numRef>
          </c:val>
          <c:smooth val="0"/>
          <c:extLst>
            <c:ext xmlns:c16="http://schemas.microsoft.com/office/drawing/2014/chart" uri="{C3380CC4-5D6E-409C-BE32-E72D297353CC}">
              <c16:uniqueId val="{00000007-7B54-4FA3-8833-A23AB0E16954}"/>
            </c:ext>
          </c:extLst>
        </c:ser>
        <c:dLbls>
          <c:showLegendKey val="0"/>
          <c:showVal val="0"/>
          <c:showCatName val="0"/>
          <c:showSerName val="0"/>
          <c:showPercent val="0"/>
          <c:showBubbleSize val="0"/>
        </c:dLbls>
        <c:marker val="1"/>
        <c:smooth val="0"/>
        <c:axId val="1934172704"/>
        <c:axId val="1934173664"/>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max val="0.22000000000000003"/>
          <c:min val="2.0000000000000004E-2"/>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valAx>
        <c:axId val="1934173664"/>
        <c:scaling>
          <c:orientation val="minMax"/>
          <c:max val="0.2"/>
          <c:min val="-0.2"/>
        </c:scaling>
        <c:delete val="0"/>
        <c:axPos val="r"/>
        <c:numFmt formatCode="0%" sourceLinked="0"/>
        <c:majorTickMark val="none"/>
        <c:minorTickMark val="none"/>
        <c:tickLblPos val="nextTo"/>
        <c:spPr>
          <a:ln>
            <a:solidFill>
              <a:schemeClr val="bg1">
                <a:lumMod val="85000"/>
              </a:schemeClr>
            </a:solidFill>
          </a:ln>
        </c:spPr>
        <c:crossAx val="1934172704"/>
        <c:crosses val="max"/>
        <c:crossBetween val="between"/>
        <c:majorUnit val="4.0000000000000008E-2"/>
      </c:valAx>
      <c:dateAx>
        <c:axId val="1934172704"/>
        <c:scaling>
          <c:orientation val="minMax"/>
        </c:scaling>
        <c:delete val="1"/>
        <c:axPos val="b"/>
        <c:numFmt formatCode="m/d/yyyy" sourceLinked="1"/>
        <c:majorTickMark val="out"/>
        <c:minorTickMark val="none"/>
        <c:tickLblPos val="nextTo"/>
        <c:crossAx val="1934173664"/>
        <c:crosses val="autoZero"/>
        <c:auto val="1"/>
        <c:lblOffset val="100"/>
        <c:baseTimeUnit val="months"/>
      </c:dateAx>
    </c:plotArea>
    <c:legend>
      <c:legendPos val="r"/>
      <c:layout>
        <c:manualLayout>
          <c:xMode val="edge"/>
          <c:yMode val="edge"/>
          <c:x val="0.92154250751140898"/>
          <c:y val="0.35477405324334454"/>
          <c:w val="7.7021576012003351E-2"/>
          <c:h val="0.3590231221097363"/>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sz="1320" b="1" i="0" u="none" strike="noStrike" baseline="0">
                <a:effectLst/>
              </a:rPr>
              <a:t>Corporate bond Index OAS (bps)</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level!$AB$5</c:f>
              <c:strCache>
                <c:ptCount val="1"/>
                <c:pt idx="0">
                  <c:v>EU, IG 7-10Y</c:v>
                </c:pt>
              </c:strCache>
            </c:strRef>
          </c:tx>
          <c:spPr>
            <a:ln w="19050" cap="rnd">
              <a:solidFill>
                <a:schemeClr val="accent1"/>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level!$AB$6:$AB$6379</c:f>
              <c:numCache>
                <c:formatCode>0.0</c:formatCode>
                <c:ptCount val="6374"/>
                <c:pt idx="0">
                  <c:v>97.217500000000001</c:v>
                </c:pt>
                <c:pt idx="1">
                  <c:v>96.623000000000005</c:v>
                </c:pt>
                <c:pt idx="2">
                  <c:v>97.364099999999993</c:v>
                </c:pt>
                <c:pt idx="3">
                  <c:v>99.680499999999995</c:v>
                </c:pt>
                <c:pt idx="4">
                  <c:v>99.957099999999997</c:v>
                </c:pt>
                <c:pt idx="5">
                  <c:v>99.631900000000002</c:v>
                </c:pt>
                <c:pt idx="6">
                  <c:v>99.775999999999996</c:v>
                </c:pt>
                <c:pt idx="7">
                  <c:v>100.4442</c:v>
                </c:pt>
                <c:pt idx="8">
                  <c:v>100.4756</c:v>
                </c:pt>
                <c:pt idx="9">
                  <c:v>101.7392</c:v>
                </c:pt>
                <c:pt idx="10">
                  <c:v>102.5265</c:v>
                </c:pt>
                <c:pt idx="11">
                  <c:v>103.8895</c:v>
                </c:pt>
                <c:pt idx="12">
                  <c:v>105.16849999999999</c:v>
                </c:pt>
                <c:pt idx="13">
                  <c:v>106.3073</c:v>
                </c:pt>
                <c:pt idx="14">
                  <c:v>106.8492</c:v>
                </c:pt>
                <c:pt idx="15">
                  <c:v>107.9966</c:v>
                </c:pt>
                <c:pt idx="16">
                  <c:v>106.3817</c:v>
                </c:pt>
                <c:pt idx="17">
                  <c:v>106.5857</c:v>
                </c:pt>
                <c:pt idx="18">
                  <c:v>107.407</c:v>
                </c:pt>
                <c:pt idx="19">
                  <c:v>109.37649999999999</c:v>
                </c:pt>
                <c:pt idx="20">
                  <c:v>110.45059999999999</c:v>
                </c:pt>
                <c:pt idx="21">
                  <c:v>110.89400000000001</c:v>
                </c:pt>
                <c:pt idx="22">
                  <c:v>114.354</c:v>
                </c:pt>
                <c:pt idx="23">
                  <c:v>113.5039</c:v>
                </c:pt>
                <c:pt idx="24">
                  <c:v>111.2728</c:v>
                </c:pt>
                <c:pt idx="25">
                  <c:v>112.62690000000001</c:v>
                </c:pt>
                <c:pt idx="26">
                  <c:v>112.7193</c:v>
                </c:pt>
                <c:pt idx="27">
                  <c:v>111.2676</c:v>
                </c:pt>
                <c:pt idx="28">
                  <c:v>112.5125</c:v>
                </c:pt>
                <c:pt idx="29">
                  <c:v>112.40560000000001</c:v>
                </c:pt>
                <c:pt idx="30">
                  <c:v>114.2366</c:v>
                </c:pt>
                <c:pt idx="31">
                  <c:v>116.5534</c:v>
                </c:pt>
                <c:pt idx="32">
                  <c:v>118.4765</c:v>
                </c:pt>
                <c:pt idx="33">
                  <c:v>121.4665</c:v>
                </c:pt>
                <c:pt idx="34">
                  <c:v>120.2445</c:v>
                </c:pt>
                <c:pt idx="35">
                  <c:v>121.0591</c:v>
                </c:pt>
                <c:pt idx="36">
                  <c:v>123.81529999999999</c:v>
                </c:pt>
                <c:pt idx="37">
                  <c:v>125.4892</c:v>
                </c:pt>
                <c:pt idx="38">
                  <c:v>126.93989999999999</c:v>
                </c:pt>
                <c:pt idx="39">
                  <c:v>126.3693</c:v>
                </c:pt>
                <c:pt idx="40">
                  <c:v>126.70950000000001</c:v>
                </c:pt>
                <c:pt idx="41">
                  <c:v>130.25630000000001</c:v>
                </c:pt>
                <c:pt idx="42">
                  <c:v>130.3501</c:v>
                </c:pt>
                <c:pt idx="43">
                  <c:v>127.7186</c:v>
                </c:pt>
                <c:pt idx="44">
                  <c:v>128.02969999999999</c:v>
                </c:pt>
                <c:pt idx="45">
                  <c:v>130.41040000000001</c:v>
                </c:pt>
                <c:pt idx="46">
                  <c:v>128.2372</c:v>
                </c:pt>
                <c:pt idx="47">
                  <c:v>127.55719999999999</c:v>
                </c:pt>
                <c:pt idx="48">
                  <c:v>129.5635</c:v>
                </c:pt>
                <c:pt idx="49">
                  <c:v>130.72040000000001</c:v>
                </c:pt>
                <c:pt idx="50">
                  <c:v>133.13890000000001</c:v>
                </c:pt>
                <c:pt idx="51">
                  <c:v>134.75700000000001</c:v>
                </c:pt>
                <c:pt idx="52">
                  <c:v>132.83670000000001</c:v>
                </c:pt>
                <c:pt idx="53">
                  <c:v>132.38079999999999</c:v>
                </c:pt>
                <c:pt idx="54">
                  <c:v>132.79400000000001</c:v>
                </c:pt>
                <c:pt idx="55">
                  <c:v>134.34549999999999</c:v>
                </c:pt>
                <c:pt idx="56">
                  <c:v>136.553</c:v>
                </c:pt>
                <c:pt idx="57">
                  <c:v>137.32429999999999</c:v>
                </c:pt>
                <c:pt idx="58">
                  <c:v>138.82599999999999</c:v>
                </c:pt>
                <c:pt idx="59">
                  <c:v>140.7551</c:v>
                </c:pt>
                <c:pt idx="60">
                  <c:v>141.87090000000001</c:v>
                </c:pt>
                <c:pt idx="61">
                  <c:v>143.9556</c:v>
                </c:pt>
                <c:pt idx="62">
                  <c:v>143.0822</c:v>
                </c:pt>
                <c:pt idx="63">
                  <c:v>143.96270000000001</c:v>
                </c:pt>
                <c:pt idx="64">
                  <c:v>146.5377</c:v>
                </c:pt>
                <c:pt idx="65">
                  <c:v>148.58539999999999</c:v>
                </c:pt>
                <c:pt idx="66">
                  <c:v>150.63640000000001</c:v>
                </c:pt>
                <c:pt idx="67">
                  <c:v>149.71530000000001</c:v>
                </c:pt>
                <c:pt idx="68">
                  <c:v>151.72239999999999</c:v>
                </c:pt>
                <c:pt idx="69">
                  <c:v>151.5505</c:v>
                </c:pt>
                <c:pt idx="70">
                  <c:v>149.58949999999999</c:v>
                </c:pt>
                <c:pt idx="71">
                  <c:v>149.5343</c:v>
                </c:pt>
                <c:pt idx="72">
                  <c:v>150.97810000000001</c:v>
                </c:pt>
                <c:pt idx="73">
                  <c:v>149.90860000000001</c:v>
                </c:pt>
                <c:pt idx="74">
                  <c:v>150.17189999999999</c:v>
                </c:pt>
                <c:pt idx="75">
                  <c:v>147.24209999999999</c:v>
                </c:pt>
                <c:pt idx="76">
                  <c:v>145.99979999999999</c:v>
                </c:pt>
                <c:pt idx="77">
                  <c:v>146.792</c:v>
                </c:pt>
                <c:pt idx="78">
                  <c:v>145.6908</c:v>
                </c:pt>
                <c:pt idx="79">
                  <c:v>147.9425</c:v>
                </c:pt>
                <c:pt idx="80">
                  <c:v>150.14699999999999</c:v>
                </c:pt>
                <c:pt idx="81">
                  <c:v>150.81829999999999</c:v>
                </c:pt>
                <c:pt idx="82">
                  <c:v>151.548</c:v>
                </c:pt>
                <c:pt idx="83">
                  <c:v>152.50989999999999</c:v>
                </c:pt>
                <c:pt idx="84">
                  <c:v>150.43680000000001</c:v>
                </c:pt>
                <c:pt idx="85">
                  <c:v>149.72790000000001</c:v>
                </c:pt>
                <c:pt idx="86">
                  <c:v>151.3784</c:v>
                </c:pt>
                <c:pt idx="87">
                  <c:v>150.53149999999999</c:v>
                </c:pt>
                <c:pt idx="88">
                  <c:v>150.1558</c:v>
                </c:pt>
                <c:pt idx="89">
                  <c:v>148.2276</c:v>
                </c:pt>
                <c:pt idx="90">
                  <c:v>147.15010000000001</c:v>
                </c:pt>
                <c:pt idx="91">
                  <c:v>148.95519999999999</c:v>
                </c:pt>
                <c:pt idx="92">
                  <c:v>150.37379999999999</c:v>
                </c:pt>
                <c:pt idx="93">
                  <c:v>149.67529999999999</c:v>
                </c:pt>
                <c:pt idx="94">
                  <c:v>151.21260000000001</c:v>
                </c:pt>
                <c:pt idx="95">
                  <c:v>151.31659999999999</c:v>
                </c:pt>
                <c:pt idx="96">
                  <c:v>150.09229999999999</c:v>
                </c:pt>
                <c:pt idx="97">
                  <c:v>153.3612</c:v>
                </c:pt>
                <c:pt idx="98">
                  <c:v>153.2516</c:v>
                </c:pt>
                <c:pt idx="99">
                  <c:v>151.3835</c:v>
                </c:pt>
                <c:pt idx="100">
                  <c:v>151.0607</c:v>
                </c:pt>
                <c:pt idx="101">
                  <c:v>149.09530000000001</c:v>
                </c:pt>
                <c:pt idx="102">
                  <c:v>146.60499999999999</c:v>
                </c:pt>
                <c:pt idx="103">
                  <c:v>149.5652</c:v>
                </c:pt>
                <c:pt idx="104">
                  <c:v>151.2159</c:v>
                </c:pt>
                <c:pt idx="105">
                  <c:v>149.12780000000001</c:v>
                </c:pt>
                <c:pt idx="106">
                  <c:v>147.65379999999999</c:v>
                </c:pt>
                <c:pt idx="107">
                  <c:v>152.80629999999999</c:v>
                </c:pt>
                <c:pt idx="108">
                  <c:v>152.1293</c:v>
                </c:pt>
                <c:pt idx="109">
                  <c:v>150.5497</c:v>
                </c:pt>
                <c:pt idx="110">
                  <c:v>151.19040000000001</c:v>
                </c:pt>
                <c:pt idx="111">
                  <c:v>151.87719999999999</c:v>
                </c:pt>
                <c:pt idx="112">
                  <c:v>153.85499999999999</c:v>
                </c:pt>
                <c:pt idx="113">
                  <c:v>153.6069</c:v>
                </c:pt>
                <c:pt idx="114">
                  <c:v>157.35640000000001</c:v>
                </c:pt>
                <c:pt idx="115">
                  <c:v>161.31110000000001</c:v>
                </c:pt>
                <c:pt idx="116">
                  <c:v>162.90190000000001</c:v>
                </c:pt>
                <c:pt idx="117">
                  <c:v>163.8013</c:v>
                </c:pt>
                <c:pt idx="118">
                  <c:v>165.0478</c:v>
                </c:pt>
                <c:pt idx="119">
                  <c:v>166.054</c:v>
                </c:pt>
                <c:pt idx="120">
                  <c:v>164.7867</c:v>
                </c:pt>
                <c:pt idx="121">
                  <c:v>167.19880000000001</c:v>
                </c:pt>
                <c:pt idx="122">
                  <c:v>168.46940000000001</c:v>
                </c:pt>
                <c:pt idx="123">
                  <c:v>170.37049999999999</c:v>
                </c:pt>
                <c:pt idx="124">
                  <c:v>170.65119999999999</c:v>
                </c:pt>
                <c:pt idx="125">
                  <c:v>173.6867</c:v>
                </c:pt>
                <c:pt idx="126">
                  <c:v>174.2022</c:v>
                </c:pt>
                <c:pt idx="127">
                  <c:v>175.73939999999999</c:v>
                </c:pt>
                <c:pt idx="128">
                  <c:v>181.64349999999999</c:v>
                </c:pt>
                <c:pt idx="129">
                  <c:v>178.4357</c:v>
                </c:pt>
                <c:pt idx="130">
                  <c:v>177.0899</c:v>
                </c:pt>
                <c:pt idx="131">
                  <c:v>173.27879999999999</c:v>
                </c:pt>
                <c:pt idx="132">
                  <c:v>171.47309999999999</c:v>
                </c:pt>
                <c:pt idx="133">
                  <c:v>170.60409999999999</c:v>
                </c:pt>
                <c:pt idx="134">
                  <c:v>171.4521</c:v>
                </c:pt>
                <c:pt idx="135">
                  <c:v>169.31450000000001</c:v>
                </c:pt>
                <c:pt idx="136">
                  <c:v>171.20330000000001</c:v>
                </c:pt>
                <c:pt idx="137">
                  <c:v>173.9648</c:v>
                </c:pt>
                <c:pt idx="138">
                  <c:v>172.58099999999999</c:v>
                </c:pt>
                <c:pt idx="139">
                  <c:v>175.95779999999999</c:v>
                </c:pt>
                <c:pt idx="140">
                  <c:v>179.93680000000001</c:v>
                </c:pt>
                <c:pt idx="141">
                  <c:v>181.45869999999999</c:v>
                </c:pt>
                <c:pt idx="142">
                  <c:v>179.6893</c:v>
                </c:pt>
                <c:pt idx="143">
                  <c:v>174.6446</c:v>
                </c:pt>
                <c:pt idx="144">
                  <c:v>181.9238</c:v>
                </c:pt>
                <c:pt idx="145">
                  <c:v>186.50380000000001</c:v>
                </c:pt>
                <c:pt idx="146">
                  <c:v>189.1627</c:v>
                </c:pt>
                <c:pt idx="147">
                  <c:v>190.0736</c:v>
                </c:pt>
                <c:pt idx="148">
                  <c:v>191.0727</c:v>
                </c:pt>
                <c:pt idx="149">
                  <c:v>195.19739999999999</c:v>
                </c:pt>
                <c:pt idx="150">
                  <c:v>193.45410000000001</c:v>
                </c:pt>
                <c:pt idx="151">
                  <c:v>199.49879999999999</c:v>
                </c:pt>
                <c:pt idx="152">
                  <c:v>200.4502</c:v>
                </c:pt>
                <c:pt idx="153">
                  <c:v>202.64449999999999</c:v>
                </c:pt>
                <c:pt idx="154">
                  <c:v>203.80539999999999</c:v>
                </c:pt>
                <c:pt idx="155">
                  <c:v>206.66560000000001</c:v>
                </c:pt>
                <c:pt idx="156">
                  <c:v>208.34800000000001</c:v>
                </c:pt>
                <c:pt idx="157">
                  <c:v>203.89359999999999</c:v>
                </c:pt>
                <c:pt idx="158">
                  <c:v>205.8417</c:v>
                </c:pt>
                <c:pt idx="159">
                  <c:v>208.7311</c:v>
                </c:pt>
                <c:pt idx="160">
                  <c:v>213.6798</c:v>
                </c:pt>
                <c:pt idx="161">
                  <c:v>210.04069999999999</c:v>
                </c:pt>
                <c:pt idx="162">
                  <c:v>204.8109</c:v>
                </c:pt>
                <c:pt idx="163">
                  <c:v>206.30799999999999</c:v>
                </c:pt>
                <c:pt idx="164">
                  <c:v>205.31059999999999</c:v>
                </c:pt>
                <c:pt idx="165">
                  <c:v>207.9546</c:v>
                </c:pt>
                <c:pt idx="166">
                  <c:v>210.98099999999999</c:v>
                </c:pt>
                <c:pt idx="167">
                  <c:v>211.71870000000001</c:v>
                </c:pt>
                <c:pt idx="168">
                  <c:v>209.46039999999999</c:v>
                </c:pt>
                <c:pt idx="169">
                  <c:v>215.0712</c:v>
                </c:pt>
                <c:pt idx="170">
                  <c:v>216.6593</c:v>
                </c:pt>
                <c:pt idx="171">
                  <c:v>218.3877</c:v>
                </c:pt>
                <c:pt idx="172">
                  <c:v>221.02260000000001</c:v>
                </c:pt>
                <c:pt idx="173">
                  <c:v>224.45840000000001</c:v>
                </c:pt>
                <c:pt idx="174">
                  <c:v>227.2885</c:v>
                </c:pt>
                <c:pt idx="175">
                  <c:v>229.46019999999999</c:v>
                </c:pt>
                <c:pt idx="176">
                  <c:v>234.57050000000001</c:v>
                </c:pt>
                <c:pt idx="177">
                  <c:v>235.5035</c:v>
                </c:pt>
                <c:pt idx="178">
                  <c:v>236.89019999999999</c:v>
                </c:pt>
                <c:pt idx="179">
                  <c:v>240.00020000000001</c:v>
                </c:pt>
                <c:pt idx="180">
                  <c:v>242.86429999999999</c:v>
                </c:pt>
                <c:pt idx="181">
                  <c:v>249.27549999999999</c:v>
                </c:pt>
                <c:pt idx="182">
                  <c:v>250.96960000000001</c:v>
                </c:pt>
                <c:pt idx="183">
                  <c:v>252.96379999999999</c:v>
                </c:pt>
                <c:pt idx="184">
                  <c:v>249.9248</c:v>
                </c:pt>
                <c:pt idx="185">
                  <c:v>247.846</c:v>
                </c:pt>
                <c:pt idx="186">
                  <c:v>241.98750000000001</c:v>
                </c:pt>
                <c:pt idx="187">
                  <c:v>246.94880000000001</c:v>
                </c:pt>
                <c:pt idx="188">
                  <c:v>243.86320000000001</c:v>
                </c:pt>
                <c:pt idx="189">
                  <c:v>245.81219999999999</c:v>
                </c:pt>
                <c:pt idx="190">
                  <c:v>249.27889999999999</c:v>
                </c:pt>
                <c:pt idx="191">
                  <c:v>252.1422</c:v>
                </c:pt>
                <c:pt idx="192">
                  <c:v>247.52029999999999</c:v>
                </c:pt>
                <c:pt idx="193">
                  <c:v>251.21960000000001</c:v>
                </c:pt>
                <c:pt idx="194">
                  <c:v>253.32759999999999</c:v>
                </c:pt>
                <c:pt idx="195">
                  <c:v>254.66569999999999</c:v>
                </c:pt>
                <c:pt idx="196">
                  <c:v>253.17009999999999</c:v>
                </c:pt>
                <c:pt idx="197">
                  <c:v>256.22669999999999</c:v>
                </c:pt>
                <c:pt idx="198">
                  <c:v>258.77769999999998</c:v>
                </c:pt>
                <c:pt idx="199">
                  <c:v>261.99</c:v>
                </c:pt>
                <c:pt idx="200">
                  <c:v>262.27980000000002</c:v>
                </c:pt>
                <c:pt idx="201">
                  <c:v>262.18790000000001</c:v>
                </c:pt>
                <c:pt idx="202">
                  <c:v>256.32240000000002</c:v>
                </c:pt>
                <c:pt idx="203">
                  <c:v>253.2088</c:v>
                </c:pt>
                <c:pt idx="204">
                  <c:v>255.41909999999999</c:v>
                </c:pt>
                <c:pt idx="205">
                  <c:v>251.4442</c:v>
                </c:pt>
                <c:pt idx="206">
                  <c:v>255.36840000000001</c:v>
                </c:pt>
                <c:pt idx="207">
                  <c:v>254.3784</c:v>
                </c:pt>
                <c:pt idx="208">
                  <c:v>256.32870000000003</c:v>
                </c:pt>
                <c:pt idx="209">
                  <c:v>257.18439999999998</c:v>
                </c:pt>
                <c:pt idx="210">
                  <c:v>254.87710000000001</c:v>
                </c:pt>
                <c:pt idx="211">
                  <c:v>255.1369</c:v>
                </c:pt>
                <c:pt idx="212">
                  <c:v>257.08179999999999</c:v>
                </c:pt>
                <c:pt idx="213">
                  <c:v>256.70589999999999</c:v>
                </c:pt>
                <c:pt idx="214">
                  <c:v>259.80669999999998</c:v>
                </c:pt>
                <c:pt idx="215">
                  <c:v>260.10149999999999</c:v>
                </c:pt>
                <c:pt idx="216">
                  <c:v>258.9273</c:v>
                </c:pt>
                <c:pt idx="217">
                  <c:v>256.70979999999997</c:v>
                </c:pt>
                <c:pt idx="218">
                  <c:v>256.51310000000001</c:v>
                </c:pt>
                <c:pt idx="219">
                  <c:v>259.70949999999999</c:v>
                </c:pt>
                <c:pt idx="220">
                  <c:v>258.74599999999998</c:v>
                </c:pt>
                <c:pt idx="221">
                  <c:v>258.05549999999999</c:v>
                </c:pt>
                <c:pt idx="222">
                  <c:v>258.81779999999998</c:v>
                </c:pt>
                <c:pt idx="223">
                  <c:v>258.30919999999998</c:v>
                </c:pt>
                <c:pt idx="224">
                  <c:v>258.07249999999999</c:v>
                </c:pt>
                <c:pt idx="225">
                  <c:v>256.84500000000003</c:v>
                </c:pt>
                <c:pt idx="226">
                  <c:v>257.17219999999998</c:v>
                </c:pt>
                <c:pt idx="227">
                  <c:v>258.18110000000001</c:v>
                </c:pt>
                <c:pt idx="228">
                  <c:v>259.78739999999999</c:v>
                </c:pt>
                <c:pt idx="229">
                  <c:v>264.02800000000002</c:v>
                </c:pt>
                <c:pt idx="230">
                  <c:v>264.75380000000001</c:v>
                </c:pt>
                <c:pt idx="231">
                  <c:v>269.99720000000002</c:v>
                </c:pt>
                <c:pt idx="232">
                  <c:v>270.20699999999999</c:v>
                </c:pt>
                <c:pt idx="233">
                  <c:v>272.47820000000002</c:v>
                </c:pt>
                <c:pt idx="234">
                  <c:v>277.31</c:v>
                </c:pt>
                <c:pt idx="235">
                  <c:v>281.67970000000003</c:v>
                </c:pt>
                <c:pt idx="236">
                  <c:v>286.51519999999999</c:v>
                </c:pt>
                <c:pt idx="237">
                  <c:v>285.53570000000002</c:v>
                </c:pt>
                <c:pt idx="238">
                  <c:v>283.80610000000001</c:v>
                </c:pt>
                <c:pt idx="239">
                  <c:v>282.41239999999999</c:v>
                </c:pt>
                <c:pt idx="240">
                  <c:v>280.77159999999998</c:v>
                </c:pt>
                <c:pt idx="241">
                  <c:v>287.10739999999998</c:v>
                </c:pt>
                <c:pt idx="242">
                  <c:v>286.97680000000003</c:v>
                </c:pt>
                <c:pt idx="243">
                  <c:v>274.92720000000003</c:v>
                </c:pt>
                <c:pt idx="244">
                  <c:v>279.4975</c:v>
                </c:pt>
                <c:pt idx="245">
                  <c:v>279.8836</c:v>
                </c:pt>
                <c:pt idx="246">
                  <c:v>282.50459999999998</c:v>
                </c:pt>
                <c:pt idx="247">
                  <c:v>285.58640000000003</c:v>
                </c:pt>
                <c:pt idx="248">
                  <c:v>284.17989999999998</c:v>
                </c:pt>
                <c:pt idx="249">
                  <c:v>286.1087</c:v>
                </c:pt>
                <c:pt idx="250">
                  <c:v>288.41930000000002</c:v>
                </c:pt>
                <c:pt idx="251">
                  <c:v>289.74959999999999</c:v>
                </c:pt>
                <c:pt idx="252">
                  <c:v>290.68470000000002</c:v>
                </c:pt>
                <c:pt idx="253">
                  <c:v>289.86</c:v>
                </c:pt>
                <c:pt idx="254">
                  <c:v>284.79610000000002</c:v>
                </c:pt>
                <c:pt idx="255">
                  <c:v>286.34050000000002</c:v>
                </c:pt>
                <c:pt idx="256">
                  <c:v>284.18729999999999</c:v>
                </c:pt>
                <c:pt idx="257">
                  <c:v>284.63080000000002</c:v>
                </c:pt>
                <c:pt idx="258">
                  <c:v>286.12610000000001</c:v>
                </c:pt>
                <c:pt idx="259">
                  <c:v>291.04610000000002</c:v>
                </c:pt>
                <c:pt idx="260">
                  <c:v>289.47340000000003</c:v>
                </c:pt>
                <c:pt idx="261">
                  <c:v>285.30610000000001</c:v>
                </c:pt>
                <c:pt idx="262">
                  <c:v>282.59089999999998</c:v>
                </c:pt>
                <c:pt idx="263">
                  <c:v>286.61270000000002</c:v>
                </c:pt>
                <c:pt idx="264">
                  <c:v>284.02719999999999</c:v>
                </c:pt>
                <c:pt idx="265">
                  <c:v>279.44659999999999</c:v>
                </c:pt>
                <c:pt idx="266">
                  <c:v>271.89920000000001</c:v>
                </c:pt>
                <c:pt idx="267">
                  <c:v>264.03289999999998</c:v>
                </c:pt>
                <c:pt idx="268">
                  <c:v>254.339</c:v>
                </c:pt>
                <c:pt idx="269">
                  <c:v>250.20959999999999</c:v>
                </c:pt>
                <c:pt idx="270">
                  <c:v>243.23349999999999</c:v>
                </c:pt>
                <c:pt idx="271">
                  <c:v>256.4008</c:v>
                </c:pt>
                <c:pt idx="272">
                  <c:v>240.11340000000001</c:v>
                </c:pt>
                <c:pt idx="273">
                  <c:v>226.84030000000001</c:v>
                </c:pt>
                <c:pt idx="274">
                  <c:v>229.47710000000001</c:v>
                </c:pt>
                <c:pt idx="275">
                  <c:v>236.14500000000001</c:v>
                </c:pt>
                <c:pt idx="276">
                  <c:v>225.74170000000001</c:v>
                </c:pt>
                <c:pt idx="277">
                  <c:v>232.73</c:v>
                </c:pt>
                <c:pt idx="278">
                  <c:v>227.2791</c:v>
                </c:pt>
                <c:pt idx="279">
                  <c:v>232.6319</c:v>
                </c:pt>
                <c:pt idx="280">
                  <c:v>233.0051</c:v>
                </c:pt>
                <c:pt idx="281">
                  <c:v>233.97409999999999</c:v>
                </c:pt>
                <c:pt idx="282">
                  <c:v>232.68770000000001</c:v>
                </c:pt>
                <c:pt idx="283">
                  <c:v>233.78559999999999</c:v>
                </c:pt>
                <c:pt idx="284">
                  <c:v>234.33600000000001</c:v>
                </c:pt>
                <c:pt idx="285">
                  <c:v>228.71430000000001</c:v>
                </c:pt>
                <c:pt idx="286">
                  <c:v>229.60230000000001</c:v>
                </c:pt>
                <c:pt idx="287">
                  <c:v>237.5496</c:v>
                </c:pt>
                <c:pt idx="288">
                  <c:v>247.1737</c:v>
                </c:pt>
                <c:pt idx="289">
                  <c:v>246.42619999999999</c:v>
                </c:pt>
                <c:pt idx="290">
                  <c:v>242.84399999999999</c:v>
                </c:pt>
                <c:pt idx="291">
                  <c:v>245.98769999999999</c:v>
                </c:pt>
                <c:pt idx="292">
                  <c:v>241.70939999999999</c:v>
                </c:pt>
                <c:pt idx="293">
                  <c:v>242.22069999999999</c:v>
                </c:pt>
                <c:pt idx="294">
                  <c:v>243.6891</c:v>
                </c:pt>
                <c:pt idx="295">
                  <c:v>249.58019999999999</c:v>
                </c:pt>
                <c:pt idx="296">
                  <c:v>250.7747</c:v>
                </c:pt>
                <c:pt idx="297">
                  <c:v>254.40039999999999</c:v>
                </c:pt>
                <c:pt idx="298">
                  <c:v>250.30449999999999</c:v>
                </c:pt>
                <c:pt idx="299">
                  <c:v>256.42700000000002</c:v>
                </c:pt>
                <c:pt idx="300">
                  <c:v>253.09549999999999</c:v>
                </c:pt>
                <c:pt idx="301">
                  <c:v>253.27080000000001</c:v>
                </c:pt>
                <c:pt idx="302">
                  <c:v>255.78729999999999</c:v>
                </c:pt>
                <c:pt idx="303">
                  <c:v>250.83959999999999</c:v>
                </c:pt>
                <c:pt idx="304">
                  <c:v>255.5445</c:v>
                </c:pt>
                <c:pt idx="305">
                  <c:v>256.31209999999999</c:v>
                </c:pt>
                <c:pt idx="306">
                  <c:v>255.97329999999999</c:v>
                </c:pt>
              </c:numCache>
            </c:numRef>
          </c:val>
          <c:smooth val="0"/>
          <c:extLst>
            <c:ext xmlns:c16="http://schemas.microsoft.com/office/drawing/2014/chart" uri="{C3380CC4-5D6E-409C-BE32-E72D297353CC}">
              <c16:uniqueId val="{00000000-F1E9-4F2F-B5E7-15CEF7FDBE10}"/>
            </c:ext>
          </c:extLst>
        </c:ser>
        <c:ser>
          <c:idx val="1"/>
          <c:order val="1"/>
          <c:tx>
            <c:strRef>
              <c:f>level!$AC$5</c:f>
              <c:strCache>
                <c:ptCount val="1"/>
                <c:pt idx="0">
                  <c:v>EU, IG 10Y+</c:v>
                </c:pt>
              </c:strCache>
            </c:strRef>
          </c:tx>
          <c:spPr>
            <a:ln w="19050" cap="rnd">
              <a:solidFill>
                <a:schemeClr val="accent2"/>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level!$AC$6:$AC$6379</c:f>
              <c:numCache>
                <c:formatCode>0.0</c:formatCode>
                <c:ptCount val="6374"/>
                <c:pt idx="0">
                  <c:v>98.035300000000007</c:v>
                </c:pt>
                <c:pt idx="1">
                  <c:v>98.174700000000001</c:v>
                </c:pt>
                <c:pt idx="2">
                  <c:v>99.576800000000006</c:v>
                </c:pt>
                <c:pt idx="3">
                  <c:v>102.86450000000001</c:v>
                </c:pt>
                <c:pt idx="4">
                  <c:v>104.3642</c:v>
                </c:pt>
                <c:pt idx="5">
                  <c:v>102.7047</c:v>
                </c:pt>
                <c:pt idx="6">
                  <c:v>101.6481</c:v>
                </c:pt>
                <c:pt idx="7">
                  <c:v>103.2715</c:v>
                </c:pt>
                <c:pt idx="8">
                  <c:v>103.47369999999999</c:v>
                </c:pt>
                <c:pt idx="9">
                  <c:v>104.8216</c:v>
                </c:pt>
                <c:pt idx="10">
                  <c:v>106.5545</c:v>
                </c:pt>
                <c:pt idx="11">
                  <c:v>107.4958</c:v>
                </c:pt>
                <c:pt idx="12">
                  <c:v>107.6814</c:v>
                </c:pt>
                <c:pt idx="13">
                  <c:v>108.00149999999999</c:v>
                </c:pt>
                <c:pt idx="14">
                  <c:v>108.3284</c:v>
                </c:pt>
                <c:pt idx="15">
                  <c:v>109.4323</c:v>
                </c:pt>
                <c:pt idx="16">
                  <c:v>106.9884</c:v>
                </c:pt>
                <c:pt idx="17">
                  <c:v>107.7647</c:v>
                </c:pt>
                <c:pt idx="18">
                  <c:v>108.0813</c:v>
                </c:pt>
                <c:pt idx="19">
                  <c:v>110.7799</c:v>
                </c:pt>
                <c:pt idx="20">
                  <c:v>111.5314</c:v>
                </c:pt>
                <c:pt idx="21">
                  <c:v>111.0722</c:v>
                </c:pt>
                <c:pt idx="22">
                  <c:v>117.648</c:v>
                </c:pt>
                <c:pt idx="23">
                  <c:v>116.3087</c:v>
                </c:pt>
                <c:pt idx="24">
                  <c:v>114.3817</c:v>
                </c:pt>
                <c:pt idx="25">
                  <c:v>117.1049</c:v>
                </c:pt>
                <c:pt idx="26">
                  <c:v>115.8947</c:v>
                </c:pt>
                <c:pt idx="27">
                  <c:v>113.1378</c:v>
                </c:pt>
                <c:pt idx="28">
                  <c:v>114.3343</c:v>
                </c:pt>
                <c:pt idx="29">
                  <c:v>113.1354</c:v>
                </c:pt>
                <c:pt idx="30">
                  <c:v>116.03149999999999</c:v>
                </c:pt>
                <c:pt idx="31">
                  <c:v>118.8643</c:v>
                </c:pt>
                <c:pt idx="32">
                  <c:v>122.04819999999999</c:v>
                </c:pt>
                <c:pt idx="33">
                  <c:v>125.2067</c:v>
                </c:pt>
                <c:pt idx="34">
                  <c:v>122.7298</c:v>
                </c:pt>
                <c:pt idx="35">
                  <c:v>122.8211</c:v>
                </c:pt>
                <c:pt idx="36">
                  <c:v>125.9284</c:v>
                </c:pt>
                <c:pt idx="37">
                  <c:v>128.11240000000001</c:v>
                </c:pt>
                <c:pt idx="38">
                  <c:v>126.98480000000001</c:v>
                </c:pt>
                <c:pt idx="39">
                  <c:v>125.6433</c:v>
                </c:pt>
                <c:pt idx="40">
                  <c:v>125.3107</c:v>
                </c:pt>
                <c:pt idx="41">
                  <c:v>129.05709999999999</c:v>
                </c:pt>
                <c:pt idx="42">
                  <c:v>129.22640000000001</c:v>
                </c:pt>
                <c:pt idx="43">
                  <c:v>125.374</c:v>
                </c:pt>
                <c:pt idx="44">
                  <c:v>127.13160000000001</c:v>
                </c:pt>
                <c:pt idx="45">
                  <c:v>128.7261</c:v>
                </c:pt>
                <c:pt idx="46">
                  <c:v>127.0142</c:v>
                </c:pt>
                <c:pt idx="47">
                  <c:v>125.8399</c:v>
                </c:pt>
                <c:pt idx="48">
                  <c:v>128.21449999999999</c:v>
                </c:pt>
                <c:pt idx="49">
                  <c:v>129.77850000000001</c:v>
                </c:pt>
                <c:pt idx="50">
                  <c:v>132.6926</c:v>
                </c:pt>
                <c:pt idx="51">
                  <c:v>134.44489999999999</c:v>
                </c:pt>
                <c:pt idx="52">
                  <c:v>131.6893</c:v>
                </c:pt>
                <c:pt idx="53">
                  <c:v>131.29409999999999</c:v>
                </c:pt>
                <c:pt idx="54">
                  <c:v>132.2038</c:v>
                </c:pt>
                <c:pt idx="55">
                  <c:v>134.5504</c:v>
                </c:pt>
                <c:pt idx="56">
                  <c:v>136.5412</c:v>
                </c:pt>
                <c:pt idx="57">
                  <c:v>137.2131</c:v>
                </c:pt>
                <c:pt idx="58">
                  <c:v>138.63220000000001</c:v>
                </c:pt>
                <c:pt idx="59">
                  <c:v>141.6807</c:v>
                </c:pt>
                <c:pt idx="60">
                  <c:v>143.04750000000001</c:v>
                </c:pt>
                <c:pt idx="61">
                  <c:v>147.1234</c:v>
                </c:pt>
                <c:pt idx="62">
                  <c:v>145.9538</c:v>
                </c:pt>
                <c:pt idx="63">
                  <c:v>146.55500000000001</c:v>
                </c:pt>
                <c:pt idx="64">
                  <c:v>150.31780000000001</c:v>
                </c:pt>
                <c:pt idx="65">
                  <c:v>153.3997</c:v>
                </c:pt>
                <c:pt idx="66">
                  <c:v>156.81960000000001</c:v>
                </c:pt>
                <c:pt idx="67">
                  <c:v>154.619</c:v>
                </c:pt>
                <c:pt idx="68">
                  <c:v>158.27979999999999</c:v>
                </c:pt>
                <c:pt idx="69">
                  <c:v>158.36770000000001</c:v>
                </c:pt>
                <c:pt idx="70">
                  <c:v>156.38339999999999</c:v>
                </c:pt>
                <c:pt idx="71">
                  <c:v>157.06229999999999</c:v>
                </c:pt>
                <c:pt idx="72">
                  <c:v>160.2843</c:v>
                </c:pt>
                <c:pt idx="73">
                  <c:v>159.30690000000001</c:v>
                </c:pt>
                <c:pt idx="74">
                  <c:v>159.80770000000001</c:v>
                </c:pt>
                <c:pt idx="75">
                  <c:v>153.93100000000001</c:v>
                </c:pt>
                <c:pt idx="76">
                  <c:v>151.0189</c:v>
                </c:pt>
                <c:pt idx="77">
                  <c:v>151.74870000000001</c:v>
                </c:pt>
                <c:pt idx="78">
                  <c:v>150.23580000000001</c:v>
                </c:pt>
                <c:pt idx="79">
                  <c:v>153.65049999999999</c:v>
                </c:pt>
                <c:pt idx="80">
                  <c:v>157.76089999999999</c:v>
                </c:pt>
                <c:pt idx="81">
                  <c:v>159.1797</c:v>
                </c:pt>
                <c:pt idx="82">
                  <c:v>161.49959999999999</c:v>
                </c:pt>
                <c:pt idx="83">
                  <c:v>161.92009999999999</c:v>
                </c:pt>
                <c:pt idx="84">
                  <c:v>158.35749999999999</c:v>
                </c:pt>
                <c:pt idx="85">
                  <c:v>156.68190000000001</c:v>
                </c:pt>
                <c:pt idx="86">
                  <c:v>158.92330000000001</c:v>
                </c:pt>
                <c:pt idx="87">
                  <c:v>156.23050000000001</c:v>
                </c:pt>
                <c:pt idx="88">
                  <c:v>155.31020000000001</c:v>
                </c:pt>
                <c:pt idx="89">
                  <c:v>152.4128</c:v>
                </c:pt>
                <c:pt idx="90">
                  <c:v>149.9982</c:v>
                </c:pt>
                <c:pt idx="91">
                  <c:v>153.52889999999999</c:v>
                </c:pt>
                <c:pt idx="92">
                  <c:v>154.51939999999999</c:v>
                </c:pt>
                <c:pt idx="93">
                  <c:v>152.26490000000001</c:v>
                </c:pt>
                <c:pt idx="94">
                  <c:v>154.4786</c:v>
                </c:pt>
                <c:pt idx="95">
                  <c:v>153.34960000000001</c:v>
                </c:pt>
                <c:pt idx="96">
                  <c:v>152.42060000000001</c:v>
                </c:pt>
                <c:pt idx="97">
                  <c:v>154.52340000000001</c:v>
                </c:pt>
                <c:pt idx="98">
                  <c:v>152.49279999999999</c:v>
                </c:pt>
                <c:pt idx="99">
                  <c:v>149.45930000000001</c:v>
                </c:pt>
                <c:pt idx="100">
                  <c:v>149.18469999999999</c:v>
                </c:pt>
                <c:pt idx="101">
                  <c:v>146.7131</c:v>
                </c:pt>
                <c:pt idx="102">
                  <c:v>144.49080000000001</c:v>
                </c:pt>
                <c:pt idx="103">
                  <c:v>148.7473</c:v>
                </c:pt>
                <c:pt idx="104">
                  <c:v>150.30719999999999</c:v>
                </c:pt>
                <c:pt idx="105">
                  <c:v>148.8783</c:v>
                </c:pt>
                <c:pt idx="106">
                  <c:v>147.023</c:v>
                </c:pt>
                <c:pt idx="107">
                  <c:v>153.82509999999999</c:v>
                </c:pt>
                <c:pt idx="108">
                  <c:v>151.14930000000001</c:v>
                </c:pt>
                <c:pt idx="109">
                  <c:v>147.3921</c:v>
                </c:pt>
                <c:pt idx="110">
                  <c:v>148.03469999999999</c:v>
                </c:pt>
                <c:pt idx="111">
                  <c:v>148.97919999999999</c:v>
                </c:pt>
                <c:pt idx="112">
                  <c:v>151.24420000000001</c:v>
                </c:pt>
                <c:pt idx="113">
                  <c:v>148.84540000000001</c:v>
                </c:pt>
                <c:pt idx="114">
                  <c:v>154.0127</c:v>
                </c:pt>
                <c:pt idx="115">
                  <c:v>157.82050000000001</c:v>
                </c:pt>
                <c:pt idx="116">
                  <c:v>161.1396</c:v>
                </c:pt>
                <c:pt idx="117">
                  <c:v>160.6943</c:v>
                </c:pt>
                <c:pt idx="118">
                  <c:v>161.33340000000001</c:v>
                </c:pt>
                <c:pt idx="119">
                  <c:v>162.31540000000001</c:v>
                </c:pt>
                <c:pt idx="120">
                  <c:v>160.1283</c:v>
                </c:pt>
                <c:pt idx="121">
                  <c:v>163.72749999999999</c:v>
                </c:pt>
                <c:pt idx="122">
                  <c:v>162.98519999999999</c:v>
                </c:pt>
                <c:pt idx="123">
                  <c:v>165.4512</c:v>
                </c:pt>
                <c:pt idx="124">
                  <c:v>166.9365</c:v>
                </c:pt>
                <c:pt idx="125">
                  <c:v>171.77850000000001</c:v>
                </c:pt>
                <c:pt idx="126">
                  <c:v>173.70910000000001</c:v>
                </c:pt>
                <c:pt idx="127">
                  <c:v>174.0797</c:v>
                </c:pt>
                <c:pt idx="128">
                  <c:v>186.24430000000001</c:v>
                </c:pt>
                <c:pt idx="129">
                  <c:v>179.97370000000001</c:v>
                </c:pt>
                <c:pt idx="130">
                  <c:v>176.88290000000001</c:v>
                </c:pt>
                <c:pt idx="131">
                  <c:v>173.07679999999999</c:v>
                </c:pt>
                <c:pt idx="132">
                  <c:v>170.05439999999999</c:v>
                </c:pt>
                <c:pt idx="133">
                  <c:v>167.96729999999999</c:v>
                </c:pt>
                <c:pt idx="134">
                  <c:v>168.94200000000001</c:v>
                </c:pt>
                <c:pt idx="135">
                  <c:v>165.76599999999999</c:v>
                </c:pt>
                <c:pt idx="136">
                  <c:v>168.7696</c:v>
                </c:pt>
                <c:pt idx="137">
                  <c:v>172.27930000000001</c:v>
                </c:pt>
                <c:pt idx="138">
                  <c:v>168.00710000000001</c:v>
                </c:pt>
                <c:pt idx="139">
                  <c:v>173.43039999999999</c:v>
                </c:pt>
                <c:pt idx="140">
                  <c:v>176.7441</c:v>
                </c:pt>
                <c:pt idx="141">
                  <c:v>183.51349999999999</c:v>
                </c:pt>
                <c:pt idx="142">
                  <c:v>181.09710000000001</c:v>
                </c:pt>
                <c:pt idx="143">
                  <c:v>179.04660000000001</c:v>
                </c:pt>
                <c:pt idx="144">
                  <c:v>189.10720000000001</c:v>
                </c:pt>
                <c:pt idx="145">
                  <c:v>192.50569999999999</c:v>
                </c:pt>
                <c:pt idx="146">
                  <c:v>193.73400000000001</c:v>
                </c:pt>
                <c:pt idx="147">
                  <c:v>193.40899999999999</c:v>
                </c:pt>
                <c:pt idx="148">
                  <c:v>195.12970000000001</c:v>
                </c:pt>
                <c:pt idx="149">
                  <c:v>206.2114</c:v>
                </c:pt>
                <c:pt idx="150">
                  <c:v>200.45259999999999</c:v>
                </c:pt>
                <c:pt idx="151">
                  <c:v>210.01519999999999</c:v>
                </c:pt>
                <c:pt idx="152">
                  <c:v>209.97290000000001</c:v>
                </c:pt>
                <c:pt idx="153">
                  <c:v>210.9316</c:v>
                </c:pt>
                <c:pt idx="154">
                  <c:v>211.3143</c:v>
                </c:pt>
                <c:pt idx="155">
                  <c:v>214.8468</c:v>
                </c:pt>
                <c:pt idx="156">
                  <c:v>216.56399999999999</c:v>
                </c:pt>
                <c:pt idx="157">
                  <c:v>208.26929999999999</c:v>
                </c:pt>
                <c:pt idx="158">
                  <c:v>208.66650000000001</c:v>
                </c:pt>
                <c:pt idx="159">
                  <c:v>213.76429999999999</c:v>
                </c:pt>
                <c:pt idx="160">
                  <c:v>222.00819999999999</c:v>
                </c:pt>
                <c:pt idx="161">
                  <c:v>214.5797</c:v>
                </c:pt>
                <c:pt idx="162">
                  <c:v>207.40530000000001</c:v>
                </c:pt>
                <c:pt idx="163">
                  <c:v>207.8897</c:v>
                </c:pt>
                <c:pt idx="164">
                  <c:v>207.3484</c:v>
                </c:pt>
                <c:pt idx="165">
                  <c:v>211.2927</c:v>
                </c:pt>
                <c:pt idx="166">
                  <c:v>214.30969999999999</c:v>
                </c:pt>
                <c:pt idx="167">
                  <c:v>214.6841</c:v>
                </c:pt>
                <c:pt idx="168">
                  <c:v>212.27209999999999</c:v>
                </c:pt>
                <c:pt idx="169">
                  <c:v>221.2602</c:v>
                </c:pt>
                <c:pt idx="170">
                  <c:v>222.8931</c:v>
                </c:pt>
                <c:pt idx="171">
                  <c:v>224.84870000000001</c:v>
                </c:pt>
                <c:pt idx="172">
                  <c:v>229.1525</c:v>
                </c:pt>
                <c:pt idx="173">
                  <c:v>233.89519999999999</c:v>
                </c:pt>
                <c:pt idx="174">
                  <c:v>237.441</c:v>
                </c:pt>
                <c:pt idx="175">
                  <c:v>242.60319999999999</c:v>
                </c:pt>
                <c:pt idx="176">
                  <c:v>253.88929999999999</c:v>
                </c:pt>
                <c:pt idx="177">
                  <c:v>253.86269999999999</c:v>
                </c:pt>
                <c:pt idx="178">
                  <c:v>256.2792</c:v>
                </c:pt>
                <c:pt idx="179">
                  <c:v>263.92419999999998</c:v>
                </c:pt>
                <c:pt idx="180">
                  <c:v>273.0301</c:v>
                </c:pt>
                <c:pt idx="181">
                  <c:v>295.67500000000001</c:v>
                </c:pt>
                <c:pt idx="182">
                  <c:v>294.20409999999998</c:v>
                </c:pt>
                <c:pt idx="183">
                  <c:v>303.928</c:v>
                </c:pt>
                <c:pt idx="184">
                  <c:v>293.27999999999997</c:v>
                </c:pt>
                <c:pt idx="185">
                  <c:v>288.55009999999999</c:v>
                </c:pt>
                <c:pt idx="186">
                  <c:v>275.30029999999999</c:v>
                </c:pt>
                <c:pt idx="187">
                  <c:v>286.20350000000002</c:v>
                </c:pt>
                <c:pt idx="188">
                  <c:v>278.7518</c:v>
                </c:pt>
                <c:pt idx="189">
                  <c:v>282.68419999999998</c:v>
                </c:pt>
                <c:pt idx="190">
                  <c:v>287.82639999999998</c:v>
                </c:pt>
                <c:pt idx="191">
                  <c:v>292.31</c:v>
                </c:pt>
                <c:pt idx="192">
                  <c:v>281.44299999999998</c:v>
                </c:pt>
                <c:pt idx="193">
                  <c:v>289.75920000000002</c:v>
                </c:pt>
                <c:pt idx="194">
                  <c:v>293.36649999999997</c:v>
                </c:pt>
                <c:pt idx="195">
                  <c:v>294.82060000000001</c:v>
                </c:pt>
                <c:pt idx="196">
                  <c:v>290.15249999999997</c:v>
                </c:pt>
                <c:pt idx="197">
                  <c:v>299.10849999999999</c:v>
                </c:pt>
                <c:pt idx="198">
                  <c:v>309.41860000000003</c:v>
                </c:pt>
                <c:pt idx="199">
                  <c:v>316.44049999999999</c:v>
                </c:pt>
                <c:pt idx="200">
                  <c:v>318.90879999999999</c:v>
                </c:pt>
                <c:pt idx="201">
                  <c:v>313.49250000000001</c:v>
                </c:pt>
                <c:pt idx="202">
                  <c:v>295.09230000000002</c:v>
                </c:pt>
                <c:pt idx="203">
                  <c:v>290.91039999999998</c:v>
                </c:pt>
                <c:pt idx="204">
                  <c:v>295.04300000000001</c:v>
                </c:pt>
                <c:pt idx="205">
                  <c:v>284.20400000000001</c:v>
                </c:pt>
                <c:pt idx="206">
                  <c:v>293.49059999999997</c:v>
                </c:pt>
                <c:pt idx="207">
                  <c:v>291.76310000000001</c:v>
                </c:pt>
                <c:pt idx="208">
                  <c:v>295.28250000000003</c:v>
                </c:pt>
                <c:pt idx="209">
                  <c:v>294.31650000000002</c:v>
                </c:pt>
                <c:pt idx="210">
                  <c:v>289.08920000000001</c:v>
                </c:pt>
                <c:pt idx="211">
                  <c:v>287.80200000000002</c:v>
                </c:pt>
                <c:pt idx="212">
                  <c:v>291.09429999999998</c:v>
                </c:pt>
                <c:pt idx="213">
                  <c:v>289.88589999999999</c:v>
                </c:pt>
                <c:pt idx="214">
                  <c:v>294.93439999999998</c:v>
                </c:pt>
                <c:pt idx="215">
                  <c:v>296.2242</c:v>
                </c:pt>
                <c:pt idx="216">
                  <c:v>295.17849999999999</c:v>
                </c:pt>
                <c:pt idx="217">
                  <c:v>293.16449999999998</c:v>
                </c:pt>
                <c:pt idx="218">
                  <c:v>292.565</c:v>
                </c:pt>
                <c:pt idx="219">
                  <c:v>301.4701</c:v>
                </c:pt>
                <c:pt idx="220">
                  <c:v>298.36439999999999</c:v>
                </c:pt>
                <c:pt idx="221">
                  <c:v>298.35669999999999</c:v>
                </c:pt>
                <c:pt idx="222">
                  <c:v>298.31130000000002</c:v>
                </c:pt>
                <c:pt idx="223">
                  <c:v>296.12310000000002</c:v>
                </c:pt>
                <c:pt idx="224">
                  <c:v>295.23649999999998</c:v>
                </c:pt>
                <c:pt idx="225">
                  <c:v>292.6558</c:v>
                </c:pt>
                <c:pt idx="226">
                  <c:v>293.61250000000001</c:v>
                </c:pt>
                <c:pt idx="227">
                  <c:v>292.16180000000003</c:v>
                </c:pt>
                <c:pt idx="228">
                  <c:v>297.3</c:v>
                </c:pt>
                <c:pt idx="229">
                  <c:v>306.20589999999999</c:v>
                </c:pt>
                <c:pt idx="230">
                  <c:v>305.45420000000001</c:v>
                </c:pt>
                <c:pt idx="231">
                  <c:v>317.6026</c:v>
                </c:pt>
                <c:pt idx="232">
                  <c:v>315.60719999999998</c:v>
                </c:pt>
                <c:pt idx="233">
                  <c:v>321.7552</c:v>
                </c:pt>
                <c:pt idx="234">
                  <c:v>331.77730000000003</c:v>
                </c:pt>
                <c:pt idx="235">
                  <c:v>341.23329999999999</c:v>
                </c:pt>
                <c:pt idx="236">
                  <c:v>360.03989999999999</c:v>
                </c:pt>
                <c:pt idx="237">
                  <c:v>360.49209999999999</c:v>
                </c:pt>
                <c:pt idx="238">
                  <c:v>355.08370000000002</c:v>
                </c:pt>
                <c:pt idx="239">
                  <c:v>351.89510000000001</c:v>
                </c:pt>
                <c:pt idx="240">
                  <c:v>345.44720000000001</c:v>
                </c:pt>
                <c:pt idx="241">
                  <c:v>364.47719999999998</c:v>
                </c:pt>
                <c:pt idx="242">
                  <c:v>367.13119999999998</c:v>
                </c:pt>
                <c:pt idx="243">
                  <c:v>348.36059999999998</c:v>
                </c:pt>
                <c:pt idx="244">
                  <c:v>362.20460000000003</c:v>
                </c:pt>
                <c:pt idx="245">
                  <c:v>358.3861</c:v>
                </c:pt>
                <c:pt idx="246">
                  <c:v>360.68779999999998</c:v>
                </c:pt>
                <c:pt idx="247">
                  <c:v>368.03769999999997</c:v>
                </c:pt>
                <c:pt idx="248">
                  <c:v>359.61380000000003</c:v>
                </c:pt>
                <c:pt idx="249">
                  <c:v>367.0061</c:v>
                </c:pt>
                <c:pt idx="250">
                  <c:v>371.63339999999999</c:v>
                </c:pt>
                <c:pt idx="251">
                  <c:v>373.18450000000001</c:v>
                </c:pt>
                <c:pt idx="252">
                  <c:v>377.017</c:v>
                </c:pt>
                <c:pt idx="253">
                  <c:v>371.92059999999998</c:v>
                </c:pt>
                <c:pt idx="254">
                  <c:v>354.57810000000001</c:v>
                </c:pt>
                <c:pt idx="255">
                  <c:v>355.66590000000002</c:v>
                </c:pt>
                <c:pt idx="256">
                  <c:v>349.92570000000001</c:v>
                </c:pt>
                <c:pt idx="257">
                  <c:v>351.07589999999999</c:v>
                </c:pt>
                <c:pt idx="258">
                  <c:v>355.10599999999999</c:v>
                </c:pt>
                <c:pt idx="259">
                  <c:v>369.83370000000002</c:v>
                </c:pt>
                <c:pt idx="260">
                  <c:v>365.15370000000001</c:v>
                </c:pt>
                <c:pt idx="261">
                  <c:v>352.65159999999997</c:v>
                </c:pt>
                <c:pt idx="262">
                  <c:v>358.72210000000001</c:v>
                </c:pt>
                <c:pt idx="263">
                  <c:v>368.36869999999999</c:v>
                </c:pt>
                <c:pt idx="264">
                  <c:v>357.83249999999998</c:v>
                </c:pt>
                <c:pt idx="265">
                  <c:v>347.1635</c:v>
                </c:pt>
                <c:pt idx="266">
                  <c:v>332.8073</c:v>
                </c:pt>
                <c:pt idx="267">
                  <c:v>320.08019999999999</c:v>
                </c:pt>
                <c:pt idx="268">
                  <c:v>298.76369999999997</c:v>
                </c:pt>
                <c:pt idx="269">
                  <c:v>285.12959999999998</c:v>
                </c:pt>
                <c:pt idx="270">
                  <c:v>272.1669</c:v>
                </c:pt>
                <c:pt idx="271">
                  <c:v>294.77030000000002</c:v>
                </c:pt>
                <c:pt idx="272">
                  <c:v>264.16480000000001</c:v>
                </c:pt>
                <c:pt idx="273">
                  <c:v>241.5932</c:v>
                </c:pt>
                <c:pt idx="274">
                  <c:v>244.58670000000001</c:v>
                </c:pt>
                <c:pt idx="275">
                  <c:v>258.65280000000001</c:v>
                </c:pt>
                <c:pt idx="276">
                  <c:v>235.5891</c:v>
                </c:pt>
                <c:pt idx="277">
                  <c:v>246.60230000000001</c:v>
                </c:pt>
                <c:pt idx="278">
                  <c:v>235.66300000000001</c:v>
                </c:pt>
                <c:pt idx="279">
                  <c:v>244.60599999999999</c:v>
                </c:pt>
                <c:pt idx="280">
                  <c:v>242.38820000000001</c:v>
                </c:pt>
                <c:pt idx="281">
                  <c:v>240.96180000000001</c:v>
                </c:pt>
                <c:pt idx="282">
                  <c:v>243.1934</c:v>
                </c:pt>
                <c:pt idx="283">
                  <c:v>241.4914</c:v>
                </c:pt>
                <c:pt idx="284">
                  <c:v>240.64490000000001</c:v>
                </c:pt>
                <c:pt idx="285">
                  <c:v>228.02250000000001</c:v>
                </c:pt>
                <c:pt idx="286">
                  <c:v>226.44829999999999</c:v>
                </c:pt>
                <c:pt idx="287">
                  <c:v>240.92949999999999</c:v>
                </c:pt>
                <c:pt idx="288">
                  <c:v>258.60590000000002</c:v>
                </c:pt>
                <c:pt idx="289">
                  <c:v>254.52170000000001</c:v>
                </c:pt>
                <c:pt idx="290">
                  <c:v>250.8117</c:v>
                </c:pt>
                <c:pt idx="291">
                  <c:v>255.87530000000001</c:v>
                </c:pt>
                <c:pt idx="292">
                  <c:v>247.51990000000001</c:v>
                </c:pt>
                <c:pt idx="293">
                  <c:v>247.5112</c:v>
                </c:pt>
                <c:pt idx="294">
                  <c:v>248.93960000000001</c:v>
                </c:pt>
                <c:pt idx="295">
                  <c:v>257.65890000000002</c:v>
                </c:pt>
                <c:pt idx="296">
                  <c:v>258.63810000000001</c:v>
                </c:pt>
                <c:pt idx="297">
                  <c:v>262.00749999999999</c:v>
                </c:pt>
                <c:pt idx="298">
                  <c:v>256.23680000000002</c:v>
                </c:pt>
                <c:pt idx="299">
                  <c:v>266.24950000000001</c:v>
                </c:pt>
                <c:pt idx="300">
                  <c:v>257.74829999999997</c:v>
                </c:pt>
                <c:pt idx="301">
                  <c:v>256.08280000000002</c:v>
                </c:pt>
                <c:pt idx="302">
                  <c:v>259.12479999999999</c:v>
                </c:pt>
                <c:pt idx="303">
                  <c:v>247.5334</c:v>
                </c:pt>
                <c:pt idx="304">
                  <c:v>253.43209999999999</c:v>
                </c:pt>
                <c:pt idx="305">
                  <c:v>252.88040000000001</c:v>
                </c:pt>
                <c:pt idx="306">
                  <c:v>251.7843</c:v>
                </c:pt>
              </c:numCache>
            </c:numRef>
          </c:val>
          <c:smooth val="0"/>
          <c:extLst>
            <c:ext xmlns:c16="http://schemas.microsoft.com/office/drawing/2014/chart" uri="{C3380CC4-5D6E-409C-BE32-E72D297353CC}">
              <c16:uniqueId val="{00000001-F1E9-4F2F-B5E7-15CEF7FDBE10}"/>
            </c:ext>
          </c:extLst>
        </c:ser>
        <c:ser>
          <c:idx val="2"/>
          <c:order val="2"/>
          <c:tx>
            <c:strRef>
              <c:f>level!$AD$5</c:f>
              <c:strCache>
                <c:ptCount val="1"/>
                <c:pt idx="0">
                  <c:v>EU, HY aver 4Y</c:v>
                </c:pt>
              </c:strCache>
            </c:strRef>
          </c:tx>
          <c:spPr>
            <a:ln w="19050" cap="rnd">
              <a:solidFill>
                <a:schemeClr val="accent3"/>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level!$AD$6:$AD$6379</c:f>
              <c:numCache>
                <c:formatCode>0.0</c:formatCode>
                <c:ptCount val="6374"/>
                <c:pt idx="0">
                  <c:v>113.86</c:v>
                </c:pt>
                <c:pt idx="1">
                  <c:v>113.86</c:v>
                </c:pt>
                <c:pt idx="2">
                  <c:v>115.28</c:v>
                </c:pt>
                <c:pt idx="3">
                  <c:v>114.76</c:v>
                </c:pt>
                <c:pt idx="4">
                  <c:v>114.57</c:v>
                </c:pt>
                <c:pt idx="5">
                  <c:v>110.19</c:v>
                </c:pt>
                <c:pt idx="6">
                  <c:v>111.13</c:v>
                </c:pt>
                <c:pt idx="7">
                  <c:v>110.28</c:v>
                </c:pt>
                <c:pt idx="8">
                  <c:v>109.46</c:v>
                </c:pt>
                <c:pt idx="9">
                  <c:v>104.22</c:v>
                </c:pt>
                <c:pt idx="10">
                  <c:v>99.33</c:v>
                </c:pt>
                <c:pt idx="11">
                  <c:v>89.93</c:v>
                </c:pt>
                <c:pt idx="12">
                  <c:v>95.29</c:v>
                </c:pt>
                <c:pt idx="13">
                  <c:v>104.59</c:v>
                </c:pt>
                <c:pt idx="14">
                  <c:v>104.41</c:v>
                </c:pt>
                <c:pt idx="15">
                  <c:v>97.6</c:v>
                </c:pt>
                <c:pt idx="16">
                  <c:v>93.75</c:v>
                </c:pt>
                <c:pt idx="17">
                  <c:v>95.38</c:v>
                </c:pt>
                <c:pt idx="18">
                  <c:v>86.94</c:v>
                </c:pt>
                <c:pt idx="19">
                  <c:v>84.88</c:v>
                </c:pt>
                <c:pt idx="20">
                  <c:v>82.49</c:v>
                </c:pt>
                <c:pt idx="21">
                  <c:v>72.64</c:v>
                </c:pt>
                <c:pt idx="22">
                  <c:v>78.44</c:v>
                </c:pt>
                <c:pt idx="23">
                  <c:v>84.19</c:v>
                </c:pt>
                <c:pt idx="24">
                  <c:v>83.49</c:v>
                </c:pt>
                <c:pt idx="25">
                  <c:v>83.33</c:v>
                </c:pt>
                <c:pt idx="26">
                  <c:v>77.5</c:v>
                </c:pt>
                <c:pt idx="27">
                  <c:v>79.44</c:v>
                </c:pt>
                <c:pt idx="28">
                  <c:v>80.790000000000006</c:v>
                </c:pt>
                <c:pt idx="29">
                  <c:v>79.900000000000006</c:v>
                </c:pt>
                <c:pt idx="30">
                  <c:v>75.790000000000006</c:v>
                </c:pt>
                <c:pt idx="31">
                  <c:v>73.55</c:v>
                </c:pt>
                <c:pt idx="32">
                  <c:v>73.67</c:v>
                </c:pt>
                <c:pt idx="33">
                  <c:v>72.150000000000006</c:v>
                </c:pt>
                <c:pt idx="34">
                  <c:v>74.760000000000005</c:v>
                </c:pt>
                <c:pt idx="35">
                  <c:v>81.31</c:v>
                </c:pt>
                <c:pt idx="36">
                  <c:v>83.08</c:v>
                </c:pt>
                <c:pt idx="37">
                  <c:v>87.89</c:v>
                </c:pt>
                <c:pt idx="38">
                  <c:v>88.39</c:v>
                </c:pt>
                <c:pt idx="39">
                  <c:v>90.26</c:v>
                </c:pt>
                <c:pt idx="40">
                  <c:v>95.56</c:v>
                </c:pt>
                <c:pt idx="41">
                  <c:v>97.55</c:v>
                </c:pt>
                <c:pt idx="42">
                  <c:v>100.74</c:v>
                </c:pt>
                <c:pt idx="43">
                  <c:v>100.77</c:v>
                </c:pt>
                <c:pt idx="44">
                  <c:v>102.25</c:v>
                </c:pt>
                <c:pt idx="45">
                  <c:v>104.21</c:v>
                </c:pt>
                <c:pt idx="46">
                  <c:v>105.71</c:v>
                </c:pt>
                <c:pt idx="47">
                  <c:v>106.88</c:v>
                </c:pt>
                <c:pt idx="48">
                  <c:v>107.75</c:v>
                </c:pt>
                <c:pt idx="49">
                  <c:v>109.69</c:v>
                </c:pt>
                <c:pt idx="50">
                  <c:v>110.56</c:v>
                </c:pt>
                <c:pt idx="51">
                  <c:v>111.78</c:v>
                </c:pt>
                <c:pt idx="52">
                  <c:v>112.65</c:v>
                </c:pt>
                <c:pt idx="53">
                  <c:v>111.08</c:v>
                </c:pt>
                <c:pt idx="54">
                  <c:v>113.07</c:v>
                </c:pt>
                <c:pt idx="55">
                  <c:v>114.3</c:v>
                </c:pt>
                <c:pt idx="56">
                  <c:v>116.14</c:v>
                </c:pt>
                <c:pt idx="57">
                  <c:v>117.67</c:v>
                </c:pt>
                <c:pt idx="58">
                  <c:v>119.03</c:v>
                </c:pt>
                <c:pt idx="59">
                  <c:v>121.47</c:v>
                </c:pt>
                <c:pt idx="60">
                  <c:v>122.81</c:v>
                </c:pt>
                <c:pt idx="61">
                  <c:v>123.63</c:v>
                </c:pt>
                <c:pt idx="62">
                  <c:v>125.49</c:v>
                </c:pt>
                <c:pt idx="63">
                  <c:v>123.36</c:v>
                </c:pt>
                <c:pt idx="64">
                  <c:v>122.6</c:v>
                </c:pt>
                <c:pt idx="65">
                  <c:v>122.64</c:v>
                </c:pt>
                <c:pt idx="66">
                  <c:v>125.65</c:v>
                </c:pt>
                <c:pt idx="67">
                  <c:v>128.31</c:v>
                </c:pt>
                <c:pt idx="68">
                  <c:v>129.19999999999999</c:v>
                </c:pt>
                <c:pt idx="69">
                  <c:v>129.47999999999999</c:v>
                </c:pt>
                <c:pt idx="70">
                  <c:v>129.58000000000001</c:v>
                </c:pt>
                <c:pt idx="71">
                  <c:v>129.27000000000001</c:v>
                </c:pt>
                <c:pt idx="72">
                  <c:v>129.99</c:v>
                </c:pt>
                <c:pt idx="73">
                  <c:v>132.91999999999999</c:v>
                </c:pt>
                <c:pt idx="74">
                  <c:v>133.16</c:v>
                </c:pt>
                <c:pt idx="75">
                  <c:v>134.35</c:v>
                </c:pt>
                <c:pt idx="76">
                  <c:v>135.38</c:v>
                </c:pt>
                <c:pt idx="77">
                  <c:v>135.59</c:v>
                </c:pt>
                <c:pt idx="78">
                  <c:v>135.44</c:v>
                </c:pt>
                <c:pt idx="79">
                  <c:v>137.18</c:v>
                </c:pt>
                <c:pt idx="80">
                  <c:v>139</c:v>
                </c:pt>
                <c:pt idx="81">
                  <c:v>140</c:v>
                </c:pt>
                <c:pt idx="82">
                  <c:v>142.13</c:v>
                </c:pt>
                <c:pt idx="83">
                  <c:v>143.63999999999999</c:v>
                </c:pt>
                <c:pt idx="84">
                  <c:v>144.68</c:v>
                </c:pt>
                <c:pt idx="85">
                  <c:v>145.94999999999999</c:v>
                </c:pt>
                <c:pt idx="86">
                  <c:v>146.91999999999999</c:v>
                </c:pt>
                <c:pt idx="87">
                  <c:v>147.02000000000001</c:v>
                </c:pt>
                <c:pt idx="88">
                  <c:v>148.26</c:v>
                </c:pt>
                <c:pt idx="89">
                  <c:v>149.34</c:v>
                </c:pt>
                <c:pt idx="90">
                  <c:v>147.54</c:v>
                </c:pt>
                <c:pt idx="91">
                  <c:v>142.21</c:v>
                </c:pt>
                <c:pt idx="92">
                  <c:v>142.06</c:v>
                </c:pt>
                <c:pt idx="93">
                  <c:v>145.22</c:v>
                </c:pt>
                <c:pt idx="94">
                  <c:v>146.46</c:v>
                </c:pt>
                <c:pt idx="95">
                  <c:v>141.97999999999999</c:v>
                </c:pt>
                <c:pt idx="96">
                  <c:v>141.83000000000001</c:v>
                </c:pt>
                <c:pt idx="97">
                  <c:v>135.43</c:v>
                </c:pt>
                <c:pt idx="98">
                  <c:v>133.4</c:v>
                </c:pt>
                <c:pt idx="99">
                  <c:v>132.72</c:v>
                </c:pt>
                <c:pt idx="100">
                  <c:v>140.1</c:v>
                </c:pt>
                <c:pt idx="101">
                  <c:v>141.6</c:v>
                </c:pt>
                <c:pt idx="102">
                  <c:v>134.52000000000001</c:v>
                </c:pt>
                <c:pt idx="103">
                  <c:v>131.96</c:v>
                </c:pt>
                <c:pt idx="104">
                  <c:v>133.06</c:v>
                </c:pt>
                <c:pt idx="105">
                  <c:v>121.43</c:v>
                </c:pt>
                <c:pt idx="106">
                  <c:v>99.64</c:v>
                </c:pt>
                <c:pt idx="107">
                  <c:v>93.23</c:v>
                </c:pt>
                <c:pt idx="108">
                  <c:v>93.31</c:v>
                </c:pt>
                <c:pt idx="109">
                  <c:v>103.12</c:v>
                </c:pt>
                <c:pt idx="110">
                  <c:v>100.98</c:v>
                </c:pt>
                <c:pt idx="111">
                  <c:v>101.32</c:v>
                </c:pt>
                <c:pt idx="112">
                  <c:v>111.84</c:v>
                </c:pt>
                <c:pt idx="113">
                  <c:v>126.06</c:v>
                </c:pt>
                <c:pt idx="114">
                  <c:v>131.13999999999999</c:v>
                </c:pt>
                <c:pt idx="115">
                  <c:v>141.72</c:v>
                </c:pt>
                <c:pt idx="116">
                  <c:v>146.6</c:v>
                </c:pt>
                <c:pt idx="117">
                  <c:v>157.47999999999999</c:v>
                </c:pt>
                <c:pt idx="118">
                  <c:v>160.78</c:v>
                </c:pt>
                <c:pt idx="119">
                  <c:v>160.91999999999999</c:v>
                </c:pt>
                <c:pt idx="120">
                  <c:v>164.32</c:v>
                </c:pt>
                <c:pt idx="121">
                  <c:v>169.37</c:v>
                </c:pt>
                <c:pt idx="122">
                  <c:v>169.83</c:v>
                </c:pt>
                <c:pt idx="123">
                  <c:v>177.85</c:v>
                </c:pt>
                <c:pt idx="124">
                  <c:v>180.33</c:v>
                </c:pt>
                <c:pt idx="125">
                  <c:v>172.51</c:v>
                </c:pt>
                <c:pt idx="126">
                  <c:v>173.25</c:v>
                </c:pt>
                <c:pt idx="127">
                  <c:v>180.62</c:v>
                </c:pt>
                <c:pt idx="128">
                  <c:v>182.64</c:v>
                </c:pt>
                <c:pt idx="129">
                  <c:v>188.12</c:v>
                </c:pt>
                <c:pt idx="130">
                  <c:v>191.88</c:v>
                </c:pt>
                <c:pt idx="131">
                  <c:v>183.77</c:v>
                </c:pt>
                <c:pt idx="132">
                  <c:v>187.57</c:v>
                </c:pt>
                <c:pt idx="133">
                  <c:v>192.06</c:v>
                </c:pt>
                <c:pt idx="134">
                  <c:v>195.68</c:v>
                </c:pt>
                <c:pt idx="135">
                  <c:v>194.86</c:v>
                </c:pt>
                <c:pt idx="136">
                  <c:v>197.88</c:v>
                </c:pt>
                <c:pt idx="137">
                  <c:v>198.77</c:v>
                </c:pt>
                <c:pt idx="138">
                  <c:v>195.2</c:v>
                </c:pt>
                <c:pt idx="139">
                  <c:v>194.27</c:v>
                </c:pt>
                <c:pt idx="140">
                  <c:v>182.11</c:v>
                </c:pt>
                <c:pt idx="141">
                  <c:v>174.04</c:v>
                </c:pt>
                <c:pt idx="142">
                  <c:v>186.39</c:v>
                </c:pt>
                <c:pt idx="143">
                  <c:v>175.91</c:v>
                </c:pt>
                <c:pt idx="144">
                  <c:v>181.54</c:v>
                </c:pt>
                <c:pt idx="145">
                  <c:v>193.08</c:v>
                </c:pt>
                <c:pt idx="146">
                  <c:v>201.52</c:v>
                </c:pt>
                <c:pt idx="147">
                  <c:v>204.36</c:v>
                </c:pt>
                <c:pt idx="148">
                  <c:v>203.36</c:v>
                </c:pt>
                <c:pt idx="149">
                  <c:v>198.36</c:v>
                </c:pt>
                <c:pt idx="150">
                  <c:v>202.46</c:v>
                </c:pt>
                <c:pt idx="151">
                  <c:v>206.78</c:v>
                </c:pt>
                <c:pt idx="152">
                  <c:v>212.24</c:v>
                </c:pt>
                <c:pt idx="153">
                  <c:v>217.24</c:v>
                </c:pt>
                <c:pt idx="154">
                  <c:v>221.66</c:v>
                </c:pt>
                <c:pt idx="155">
                  <c:v>225.83</c:v>
                </c:pt>
                <c:pt idx="156">
                  <c:v>231.12</c:v>
                </c:pt>
                <c:pt idx="157">
                  <c:v>231.79</c:v>
                </c:pt>
                <c:pt idx="158">
                  <c:v>232.95</c:v>
                </c:pt>
                <c:pt idx="159">
                  <c:v>234.64</c:v>
                </c:pt>
                <c:pt idx="160">
                  <c:v>240.72</c:v>
                </c:pt>
                <c:pt idx="161">
                  <c:v>241.38</c:v>
                </c:pt>
                <c:pt idx="162">
                  <c:v>236.57</c:v>
                </c:pt>
                <c:pt idx="163">
                  <c:v>241.21</c:v>
                </c:pt>
                <c:pt idx="164">
                  <c:v>242.22</c:v>
                </c:pt>
                <c:pt idx="165">
                  <c:v>244.9</c:v>
                </c:pt>
                <c:pt idx="166">
                  <c:v>250.34</c:v>
                </c:pt>
                <c:pt idx="167">
                  <c:v>252.97</c:v>
                </c:pt>
                <c:pt idx="168">
                  <c:v>254.56</c:v>
                </c:pt>
                <c:pt idx="169">
                  <c:v>256.39999999999998</c:v>
                </c:pt>
                <c:pt idx="170">
                  <c:v>260.76</c:v>
                </c:pt>
                <c:pt idx="171">
                  <c:v>262.45999999999998</c:v>
                </c:pt>
                <c:pt idx="172">
                  <c:v>264.94</c:v>
                </c:pt>
                <c:pt idx="173">
                  <c:v>266.62</c:v>
                </c:pt>
                <c:pt idx="174">
                  <c:v>268</c:v>
                </c:pt>
                <c:pt idx="175">
                  <c:v>267.27</c:v>
                </c:pt>
                <c:pt idx="176">
                  <c:v>268.77</c:v>
                </c:pt>
                <c:pt idx="177">
                  <c:v>267.14999999999998</c:v>
                </c:pt>
                <c:pt idx="178">
                  <c:v>267.22000000000003</c:v>
                </c:pt>
                <c:pt idx="179">
                  <c:v>269.97000000000003</c:v>
                </c:pt>
                <c:pt idx="180">
                  <c:v>269.39</c:v>
                </c:pt>
                <c:pt idx="181">
                  <c:v>272.24</c:v>
                </c:pt>
                <c:pt idx="182">
                  <c:v>277.91000000000003</c:v>
                </c:pt>
                <c:pt idx="183">
                  <c:v>277.7</c:v>
                </c:pt>
                <c:pt idx="184">
                  <c:v>278.66000000000003</c:v>
                </c:pt>
                <c:pt idx="185">
                  <c:v>278.36</c:v>
                </c:pt>
                <c:pt idx="186">
                  <c:v>272.93</c:v>
                </c:pt>
                <c:pt idx="187">
                  <c:v>276.41000000000003</c:v>
                </c:pt>
                <c:pt idx="188">
                  <c:v>273.93</c:v>
                </c:pt>
                <c:pt idx="189">
                  <c:v>268.23</c:v>
                </c:pt>
                <c:pt idx="190">
                  <c:v>275.82</c:v>
                </c:pt>
                <c:pt idx="191">
                  <c:v>277.52</c:v>
                </c:pt>
                <c:pt idx="192">
                  <c:v>272.08</c:v>
                </c:pt>
                <c:pt idx="193">
                  <c:v>268.77</c:v>
                </c:pt>
                <c:pt idx="194">
                  <c:v>267.45999999999998</c:v>
                </c:pt>
                <c:pt idx="195">
                  <c:v>277.52</c:v>
                </c:pt>
                <c:pt idx="196">
                  <c:v>283.01</c:v>
                </c:pt>
                <c:pt idx="197">
                  <c:v>283.69</c:v>
                </c:pt>
                <c:pt idx="198">
                  <c:v>282.01</c:v>
                </c:pt>
                <c:pt idx="199">
                  <c:v>288.27</c:v>
                </c:pt>
                <c:pt idx="200">
                  <c:v>292.92</c:v>
                </c:pt>
                <c:pt idx="201">
                  <c:v>291.13</c:v>
                </c:pt>
                <c:pt idx="202">
                  <c:v>294.01</c:v>
                </c:pt>
                <c:pt idx="203">
                  <c:v>291.17</c:v>
                </c:pt>
                <c:pt idx="204">
                  <c:v>296.91000000000003</c:v>
                </c:pt>
                <c:pt idx="205">
                  <c:v>299.07</c:v>
                </c:pt>
                <c:pt idx="206">
                  <c:v>302.27999999999997</c:v>
                </c:pt>
                <c:pt idx="207">
                  <c:v>302.38</c:v>
                </c:pt>
                <c:pt idx="208">
                  <c:v>305.73</c:v>
                </c:pt>
                <c:pt idx="209">
                  <c:v>308.47000000000003</c:v>
                </c:pt>
                <c:pt idx="210">
                  <c:v>309.42</c:v>
                </c:pt>
                <c:pt idx="211">
                  <c:v>312.45999999999998</c:v>
                </c:pt>
                <c:pt idx="212">
                  <c:v>313.14</c:v>
                </c:pt>
                <c:pt idx="213">
                  <c:v>314.91000000000003</c:v>
                </c:pt>
                <c:pt idx="214">
                  <c:v>318.70999999999998</c:v>
                </c:pt>
                <c:pt idx="215">
                  <c:v>317.49</c:v>
                </c:pt>
                <c:pt idx="216">
                  <c:v>317.39999999999998</c:v>
                </c:pt>
                <c:pt idx="217">
                  <c:v>318.62</c:v>
                </c:pt>
                <c:pt idx="218">
                  <c:v>316.5</c:v>
                </c:pt>
                <c:pt idx="219">
                  <c:v>315.77</c:v>
                </c:pt>
                <c:pt idx="220">
                  <c:v>317.72000000000003</c:v>
                </c:pt>
                <c:pt idx="221">
                  <c:v>313.17</c:v>
                </c:pt>
                <c:pt idx="222">
                  <c:v>311.66000000000003</c:v>
                </c:pt>
                <c:pt idx="223">
                  <c:v>316.38</c:v>
                </c:pt>
                <c:pt idx="224">
                  <c:v>315.87</c:v>
                </c:pt>
                <c:pt idx="225">
                  <c:v>316.86</c:v>
                </c:pt>
                <c:pt idx="226">
                  <c:v>312.7</c:v>
                </c:pt>
                <c:pt idx="227">
                  <c:v>306.3</c:v>
                </c:pt>
                <c:pt idx="228">
                  <c:v>305.26</c:v>
                </c:pt>
                <c:pt idx="229">
                  <c:v>311.79000000000002</c:v>
                </c:pt>
                <c:pt idx="230">
                  <c:v>317.81</c:v>
                </c:pt>
                <c:pt idx="231">
                  <c:v>321.33999999999997</c:v>
                </c:pt>
                <c:pt idx="232">
                  <c:v>325.58</c:v>
                </c:pt>
                <c:pt idx="233">
                  <c:v>321.17</c:v>
                </c:pt>
                <c:pt idx="234">
                  <c:v>329</c:v>
                </c:pt>
                <c:pt idx="235">
                  <c:v>331.75</c:v>
                </c:pt>
                <c:pt idx="236">
                  <c:v>334.33</c:v>
                </c:pt>
                <c:pt idx="237">
                  <c:v>333.94</c:v>
                </c:pt>
                <c:pt idx="238">
                  <c:v>333.43</c:v>
                </c:pt>
                <c:pt idx="239">
                  <c:v>336.26</c:v>
                </c:pt>
                <c:pt idx="240">
                  <c:v>339.84</c:v>
                </c:pt>
                <c:pt idx="241">
                  <c:v>340.56</c:v>
                </c:pt>
                <c:pt idx="242">
                  <c:v>334.22</c:v>
                </c:pt>
                <c:pt idx="243">
                  <c:v>289.64</c:v>
                </c:pt>
                <c:pt idx="244">
                  <c:v>307.45999999999998</c:v>
                </c:pt>
                <c:pt idx="245">
                  <c:v>315.98</c:v>
                </c:pt>
                <c:pt idx="246">
                  <c:v>322.19</c:v>
                </c:pt>
                <c:pt idx="247">
                  <c:v>327.77</c:v>
                </c:pt>
                <c:pt idx="248">
                  <c:v>332.56</c:v>
                </c:pt>
                <c:pt idx="249">
                  <c:v>330.57</c:v>
                </c:pt>
                <c:pt idx="250">
                  <c:v>331.27</c:v>
                </c:pt>
                <c:pt idx="251">
                  <c:v>345.03</c:v>
                </c:pt>
                <c:pt idx="252">
                  <c:v>347.61</c:v>
                </c:pt>
                <c:pt idx="253">
                  <c:v>349.15</c:v>
                </c:pt>
                <c:pt idx="254">
                  <c:v>351.34</c:v>
                </c:pt>
                <c:pt idx="255">
                  <c:v>353.26</c:v>
                </c:pt>
                <c:pt idx="256">
                  <c:v>355.51</c:v>
                </c:pt>
                <c:pt idx="257">
                  <c:v>356.26</c:v>
                </c:pt>
                <c:pt idx="258">
                  <c:v>358.31</c:v>
                </c:pt>
                <c:pt idx="259">
                  <c:v>359.74</c:v>
                </c:pt>
                <c:pt idx="260">
                  <c:v>360.83</c:v>
                </c:pt>
                <c:pt idx="261">
                  <c:v>360.45</c:v>
                </c:pt>
                <c:pt idx="262">
                  <c:v>358.31</c:v>
                </c:pt>
                <c:pt idx="263">
                  <c:v>356.4</c:v>
                </c:pt>
                <c:pt idx="264">
                  <c:v>359.55</c:v>
                </c:pt>
                <c:pt idx="265">
                  <c:v>354.3</c:v>
                </c:pt>
                <c:pt idx="266">
                  <c:v>343.98</c:v>
                </c:pt>
                <c:pt idx="267">
                  <c:v>344.52</c:v>
                </c:pt>
                <c:pt idx="268">
                  <c:v>334.51</c:v>
                </c:pt>
                <c:pt idx="269">
                  <c:v>330.4</c:v>
                </c:pt>
                <c:pt idx="270">
                  <c:v>307.64</c:v>
                </c:pt>
                <c:pt idx="271">
                  <c:v>323.27</c:v>
                </c:pt>
                <c:pt idx="272">
                  <c:v>319.35000000000002</c:v>
                </c:pt>
                <c:pt idx="273">
                  <c:v>306.85000000000002</c:v>
                </c:pt>
                <c:pt idx="274">
                  <c:v>312.25</c:v>
                </c:pt>
                <c:pt idx="275">
                  <c:v>323.58</c:v>
                </c:pt>
                <c:pt idx="276">
                  <c:v>321.27999999999997</c:v>
                </c:pt>
                <c:pt idx="277">
                  <c:v>331.36</c:v>
                </c:pt>
                <c:pt idx="278">
                  <c:v>331.05</c:v>
                </c:pt>
                <c:pt idx="279">
                  <c:v>329.92</c:v>
                </c:pt>
                <c:pt idx="280">
                  <c:v>331.56</c:v>
                </c:pt>
                <c:pt idx="281">
                  <c:v>333.9</c:v>
                </c:pt>
                <c:pt idx="282">
                  <c:v>335.54</c:v>
                </c:pt>
                <c:pt idx="283">
                  <c:v>339.31</c:v>
                </c:pt>
                <c:pt idx="284">
                  <c:v>340.37</c:v>
                </c:pt>
                <c:pt idx="285">
                  <c:v>341.51</c:v>
                </c:pt>
                <c:pt idx="286">
                  <c:v>340.49</c:v>
                </c:pt>
                <c:pt idx="287">
                  <c:v>350.04</c:v>
                </c:pt>
                <c:pt idx="288">
                  <c:v>360.23</c:v>
                </c:pt>
                <c:pt idx="289">
                  <c:v>362.91</c:v>
                </c:pt>
                <c:pt idx="290">
                  <c:v>364.22</c:v>
                </c:pt>
                <c:pt idx="291">
                  <c:v>365.78</c:v>
                </c:pt>
                <c:pt idx="292">
                  <c:v>365.49</c:v>
                </c:pt>
                <c:pt idx="293">
                  <c:v>369.23</c:v>
                </c:pt>
                <c:pt idx="294">
                  <c:v>370.42</c:v>
                </c:pt>
                <c:pt idx="295">
                  <c:v>374.97</c:v>
                </c:pt>
                <c:pt idx="296">
                  <c:v>379.37</c:v>
                </c:pt>
                <c:pt idx="297">
                  <c:v>382.82</c:v>
                </c:pt>
                <c:pt idx="298">
                  <c:v>385.13</c:v>
                </c:pt>
                <c:pt idx="299">
                  <c:v>387.34</c:v>
                </c:pt>
                <c:pt idx="300">
                  <c:v>389.85</c:v>
                </c:pt>
                <c:pt idx="301">
                  <c:v>392.31</c:v>
                </c:pt>
                <c:pt idx="302">
                  <c:v>396.38</c:v>
                </c:pt>
                <c:pt idx="303">
                  <c:v>392.28</c:v>
                </c:pt>
                <c:pt idx="304">
                  <c:v>393.37</c:v>
                </c:pt>
                <c:pt idx="305">
                  <c:v>398.81</c:v>
                </c:pt>
                <c:pt idx="306">
                  <c:v>400.48</c:v>
                </c:pt>
              </c:numCache>
            </c:numRef>
          </c:val>
          <c:smooth val="0"/>
          <c:extLst>
            <c:ext xmlns:c16="http://schemas.microsoft.com/office/drawing/2014/chart" uri="{C3380CC4-5D6E-409C-BE32-E72D297353CC}">
              <c16:uniqueId val="{00000002-F1E9-4F2F-B5E7-15CEF7FDBE10}"/>
            </c:ext>
          </c:extLst>
        </c:ser>
        <c:ser>
          <c:idx val="3"/>
          <c:order val="3"/>
          <c:tx>
            <c:strRef>
              <c:f>level!$AE$5</c:f>
              <c:strCache>
                <c:ptCount val="1"/>
                <c:pt idx="0">
                  <c:v>EM IG, </c:v>
                </c:pt>
              </c:strCache>
            </c:strRef>
          </c:tx>
          <c:spPr>
            <a:ln w="19050" cap="rnd">
              <a:solidFill>
                <a:schemeClr val="accent4"/>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level!$AE$6:$AE$6379</c:f>
              <c:numCache>
                <c:formatCode>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104.35</c:v>
                </c:pt>
                <c:pt idx="104">
                  <c:v>99.63</c:v>
                </c:pt>
                <c:pt idx="105">
                  <c:v>92.59</c:v>
                </c:pt>
                <c:pt idx="106">
                  <c:v>83.64</c:v>
                </c:pt>
                <c:pt idx="107">
                  <c:v>79.959999999999994</c:v>
                </c:pt>
                <c:pt idx="108">
                  <c:v>87.86</c:v>
                </c:pt>
                <c:pt idx="109">
                  <c:v>81.19</c:v>
                </c:pt>
                <c:pt idx="110">
                  <c:v>75.989999999999995</c:v>
                </c:pt>
                <c:pt idx="111">
                  <c:v>81.3</c:v>
                </c:pt>
                <c:pt idx="112">
                  <c:v>87.03</c:v>
                </c:pt>
                <c:pt idx="113">
                  <c:v>90.91</c:v>
                </c:pt>
                <c:pt idx="114">
                  <c:v>91.12</c:v>
                </c:pt>
                <c:pt idx="115">
                  <c:v>94.57</c:v>
                </c:pt>
                <c:pt idx="116">
                  <c:v>94.63</c:v>
                </c:pt>
                <c:pt idx="117">
                  <c:v>98.14</c:v>
                </c:pt>
                <c:pt idx="118">
                  <c:v>99.28</c:v>
                </c:pt>
                <c:pt idx="119">
                  <c:v>101.86</c:v>
                </c:pt>
                <c:pt idx="120">
                  <c:v>101.39</c:v>
                </c:pt>
                <c:pt idx="121">
                  <c:v>100.87</c:v>
                </c:pt>
                <c:pt idx="122">
                  <c:v>102.37</c:v>
                </c:pt>
                <c:pt idx="123">
                  <c:v>106.08</c:v>
                </c:pt>
                <c:pt idx="124">
                  <c:v>107.63</c:v>
                </c:pt>
                <c:pt idx="125">
                  <c:v>101.53</c:v>
                </c:pt>
                <c:pt idx="126">
                  <c:v>102.05</c:v>
                </c:pt>
                <c:pt idx="127">
                  <c:v>106.59</c:v>
                </c:pt>
                <c:pt idx="128">
                  <c:v>107.25</c:v>
                </c:pt>
                <c:pt idx="129">
                  <c:v>113.25</c:v>
                </c:pt>
                <c:pt idx="130">
                  <c:v>114.38</c:v>
                </c:pt>
                <c:pt idx="131">
                  <c:v>110.15</c:v>
                </c:pt>
                <c:pt idx="132">
                  <c:v>113.5</c:v>
                </c:pt>
                <c:pt idx="133">
                  <c:v>113.32</c:v>
                </c:pt>
                <c:pt idx="134">
                  <c:v>114.25</c:v>
                </c:pt>
                <c:pt idx="135">
                  <c:v>117.23</c:v>
                </c:pt>
                <c:pt idx="136">
                  <c:v>122.29</c:v>
                </c:pt>
                <c:pt idx="137">
                  <c:v>121.81</c:v>
                </c:pt>
                <c:pt idx="138">
                  <c:v>122.99</c:v>
                </c:pt>
                <c:pt idx="139">
                  <c:v>124.75</c:v>
                </c:pt>
                <c:pt idx="140">
                  <c:v>125.07</c:v>
                </c:pt>
                <c:pt idx="141">
                  <c:v>111.74</c:v>
                </c:pt>
                <c:pt idx="142">
                  <c:v>119.03</c:v>
                </c:pt>
                <c:pt idx="143">
                  <c:v>115.01</c:v>
                </c:pt>
                <c:pt idx="144">
                  <c:v>113.32</c:v>
                </c:pt>
                <c:pt idx="145">
                  <c:v>119.92</c:v>
                </c:pt>
                <c:pt idx="146">
                  <c:v>122.4</c:v>
                </c:pt>
                <c:pt idx="147">
                  <c:v>120.24</c:v>
                </c:pt>
                <c:pt idx="148">
                  <c:v>120.65</c:v>
                </c:pt>
                <c:pt idx="149">
                  <c:v>113.56</c:v>
                </c:pt>
                <c:pt idx="150">
                  <c:v>118.4</c:v>
                </c:pt>
                <c:pt idx="151">
                  <c:v>121.16</c:v>
                </c:pt>
                <c:pt idx="152">
                  <c:v>121.5</c:v>
                </c:pt>
                <c:pt idx="153">
                  <c:v>124.5</c:v>
                </c:pt>
                <c:pt idx="154">
                  <c:v>125.66</c:v>
                </c:pt>
                <c:pt idx="155">
                  <c:v>126.43</c:v>
                </c:pt>
                <c:pt idx="156">
                  <c:v>129.19</c:v>
                </c:pt>
                <c:pt idx="157">
                  <c:v>129.71</c:v>
                </c:pt>
                <c:pt idx="158">
                  <c:v>129.94999999999999</c:v>
                </c:pt>
                <c:pt idx="159">
                  <c:v>129.15</c:v>
                </c:pt>
                <c:pt idx="160">
                  <c:v>132.83000000000001</c:v>
                </c:pt>
                <c:pt idx="161">
                  <c:v>125.24</c:v>
                </c:pt>
                <c:pt idx="162">
                  <c:v>120.56</c:v>
                </c:pt>
                <c:pt idx="163">
                  <c:v>121.21</c:v>
                </c:pt>
                <c:pt idx="164">
                  <c:v>118.1</c:v>
                </c:pt>
                <c:pt idx="165">
                  <c:v>122.98</c:v>
                </c:pt>
                <c:pt idx="166">
                  <c:v>125.79</c:v>
                </c:pt>
                <c:pt idx="167">
                  <c:v>122.32</c:v>
                </c:pt>
                <c:pt idx="168">
                  <c:v>122.29</c:v>
                </c:pt>
                <c:pt idx="169">
                  <c:v>118.4</c:v>
                </c:pt>
                <c:pt idx="170">
                  <c:v>121.94</c:v>
                </c:pt>
                <c:pt idx="171">
                  <c:v>124.37</c:v>
                </c:pt>
                <c:pt idx="172">
                  <c:v>126.42</c:v>
                </c:pt>
                <c:pt idx="173">
                  <c:v>129.22999999999999</c:v>
                </c:pt>
                <c:pt idx="174">
                  <c:v>130.97999999999999</c:v>
                </c:pt>
                <c:pt idx="175">
                  <c:v>129.91</c:v>
                </c:pt>
                <c:pt idx="176">
                  <c:v>131.24</c:v>
                </c:pt>
                <c:pt idx="177">
                  <c:v>125.24</c:v>
                </c:pt>
                <c:pt idx="178">
                  <c:v>126.31</c:v>
                </c:pt>
                <c:pt idx="179">
                  <c:v>124.02</c:v>
                </c:pt>
                <c:pt idx="180">
                  <c:v>120.18</c:v>
                </c:pt>
                <c:pt idx="181">
                  <c:v>121.78</c:v>
                </c:pt>
                <c:pt idx="182">
                  <c:v>119.9</c:v>
                </c:pt>
                <c:pt idx="183">
                  <c:v>117</c:v>
                </c:pt>
                <c:pt idx="184">
                  <c:v>120.33</c:v>
                </c:pt>
                <c:pt idx="185">
                  <c:v>117.29</c:v>
                </c:pt>
                <c:pt idx="186">
                  <c:v>116.25</c:v>
                </c:pt>
                <c:pt idx="187">
                  <c:v>112.48</c:v>
                </c:pt>
                <c:pt idx="188">
                  <c:v>108.32</c:v>
                </c:pt>
                <c:pt idx="189">
                  <c:v>106.19</c:v>
                </c:pt>
                <c:pt idx="190">
                  <c:v>110.43</c:v>
                </c:pt>
                <c:pt idx="191">
                  <c:v>108.38</c:v>
                </c:pt>
                <c:pt idx="192">
                  <c:v>107.09</c:v>
                </c:pt>
                <c:pt idx="193">
                  <c:v>106.74</c:v>
                </c:pt>
                <c:pt idx="194">
                  <c:v>107.24</c:v>
                </c:pt>
                <c:pt idx="195">
                  <c:v>115.38</c:v>
                </c:pt>
                <c:pt idx="196">
                  <c:v>116.74</c:v>
                </c:pt>
                <c:pt idx="197">
                  <c:v>111.04</c:v>
                </c:pt>
                <c:pt idx="198">
                  <c:v>115.98</c:v>
                </c:pt>
                <c:pt idx="199">
                  <c:v>117.9</c:v>
                </c:pt>
                <c:pt idx="200">
                  <c:v>117.97</c:v>
                </c:pt>
                <c:pt idx="201">
                  <c:v>119.46</c:v>
                </c:pt>
                <c:pt idx="202">
                  <c:v>116.29</c:v>
                </c:pt>
                <c:pt idx="203">
                  <c:v>109.37</c:v>
                </c:pt>
                <c:pt idx="204">
                  <c:v>109.12</c:v>
                </c:pt>
                <c:pt idx="205">
                  <c:v>112.16</c:v>
                </c:pt>
                <c:pt idx="206">
                  <c:v>114.23</c:v>
                </c:pt>
                <c:pt idx="207">
                  <c:v>116.46</c:v>
                </c:pt>
                <c:pt idx="208">
                  <c:v>116.51</c:v>
                </c:pt>
                <c:pt idx="209">
                  <c:v>119.13</c:v>
                </c:pt>
                <c:pt idx="210">
                  <c:v>119.11</c:v>
                </c:pt>
                <c:pt idx="211">
                  <c:v>121.15</c:v>
                </c:pt>
                <c:pt idx="212">
                  <c:v>121.95</c:v>
                </c:pt>
                <c:pt idx="213">
                  <c:v>121.07</c:v>
                </c:pt>
                <c:pt idx="214">
                  <c:v>119.93</c:v>
                </c:pt>
                <c:pt idx="215">
                  <c:v>123.48</c:v>
                </c:pt>
                <c:pt idx="216">
                  <c:v>124.46</c:v>
                </c:pt>
                <c:pt idx="217">
                  <c:v>126.96</c:v>
                </c:pt>
                <c:pt idx="218">
                  <c:v>124.96</c:v>
                </c:pt>
                <c:pt idx="219">
                  <c:v>127.29</c:v>
                </c:pt>
                <c:pt idx="220">
                  <c:v>125.2</c:v>
                </c:pt>
                <c:pt idx="221">
                  <c:v>122.47</c:v>
                </c:pt>
                <c:pt idx="222">
                  <c:v>120.06</c:v>
                </c:pt>
                <c:pt idx="223">
                  <c:v>121.23</c:v>
                </c:pt>
                <c:pt idx="224">
                  <c:v>121.09</c:v>
                </c:pt>
                <c:pt idx="225">
                  <c:v>121.5</c:v>
                </c:pt>
                <c:pt idx="226">
                  <c:v>117.64</c:v>
                </c:pt>
                <c:pt idx="227">
                  <c:v>120.31</c:v>
                </c:pt>
                <c:pt idx="228">
                  <c:v>122.33</c:v>
                </c:pt>
                <c:pt idx="229">
                  <c:v>125.2</c:v>
                </c:pt>
                <c:pt idx="230">
                  <c:v>124.95</c:v>
                </c:pt>
                <c:pt idx="231">
                  <c:v>125.49</c:v>
                </c:pt>
                <c:pt idx="232">
                  <c:v>124.29</c:v>
                </c:pt>
                <c:pt idx="233">
                  <c:v>123.88</c:v>
                </c:pt>
                <c:pt idx="234">
                  <c:v>128.97</c:v>
                </c:pt>
                <c:pt idx="235">
                  <c:v>129.86000000000001</c:v>
                </c:pt>
                <c:pt idx="236">
                  <c:v>128.69999999999999</c:v>
                </c:pt>
                <c:pt idx="237">
                  <c:v>129.02000000000001</c:v>
                </c:pt>
                <c:pt idx="238">
                  <c:v>131.15</c:v>
                </c:pt>
                <c:pt idx="239">
                  <c:v>130.53</c:v>
                </c:pt>
                <c:pt idx="240">
                  <c:v>133.63999999999999</c:v>
                </c:pt>
                <c:pt idx="241">
                  <c:v>133.75</c:v>
                </c:pt>
                <c:pt idx="242">
                  <c:v>132.85</c:v>
                </c:pt>
                <c:pt idx="243">
                  <c:v>126.19</c:v>
                </c:pt>
                <c:pt idx="244">
                  <c:v>129.97</c:v>
                </c:pt>
                <c:pt idx="245">
                  <c:v>130.97999999999999</c:v>
                </c:pt>
                <c:pt idx="246">
                  <c:v>132.04</c:v>
                </c:pt>
                <c:pt idx="247">
                  <c:v>134.44</c:v>
                </c:pt>
                <c:pt idx="248">
                  <c:v>135.22999999999999</c:v>
                </c:pt>
                <c:pt idx="249">
                  <c:v>134.86000000000001</c:v>
                </c:pt>
                <c:pt idx="250">
                  <c:v>136.96</c:v>
                </c:pt>
                <c:pt idx="251">
                  <c:v>140.79</c:v>
                </c:pt>
                <c:pt idx="252">
                  <c:v>143.61000000000001</c:v>
                </c:pt>
                <c:pt idx="253">
                  <c:v>143.44999999999999</c:v>
                </c:pt>
                <c:pt idx="254">
                  <c:v>141.41999999999999</c:v>
                </c:pt>
                <c:pt idx="255">
                  <c:v>138.99</c:v>
                </c:pt>
                <c:pt idx="256">
                  <c:v>141.53</c:v>
                </c:pt>
                <c:pt idx="257">
                  <c:v>143.94999999999999</c:v>
                </c:pt>
                <c:pt idx="258">
                  <c:v>141.94999999999999</c:v>
                </c:pt>
                <c:pt idx="259">
                  <c:v>143.25</c:v>
                </c:pt>
                <c:pt idx="260">
                  <c:v>143.68</c:v>
                </c:pt>
                <c:pt idx="261">
                  <c:v>141.32</c:v>
                </c:pt>
                <c:pt idx="262">
                  <c:v>141.38</c:v>
                </c:pt>
                <c:pt idx="263">
                  <c:v>141.72</c:v>
                </c:pt>
                <c:pt idx="264">
                  <c:v>142.52000000000001</c:v>
                </c:pt>
                <c:pt idx="265">
                  <c:v>141.97999999999999</c:v>
                </c:pt>
                <c:pt idx="266">
                  <c:v>140.9</c:v>
                </c:pt>
                <c:pt idx="267">
                  <c:v>137.86000000000001</c:v>
                </c:pt>
                <c:pt idx="268">
                  <c:v>131.72</c:v>
                </c:pt>
                <c:pt idx="269">
                  <c:v>132.06</c:v>
                </c:pt>
                <c:pt idx="270">
                  <c:v>128.68</c:v>
                </c:pt>
                <c:pt idx="271">
                  <c:v>129.77000000000001</c:v>
                </c:pt>
                <c:pt idx="272">
                  <c:v>127.71</c:v>
                </c:pt>
                <c:pt idx="273">
                  <c:v>121.87</c:v>
                </c:pt>
                <c:pt idx="274">
                  <c:v>119.96</c:v>
                </c:pt>
                <c:pt idx="275">
                  <c:v>125.02</c:v>
                </c:pt>
                <c:pt idx="276">
                  <c:v>128.93</c:v>
                </c:pt>
                <c:pt idx="277">
                  <c:v>134.44</c:v>
                </c:pt>
                <c:pt idx="278">
                  <c:v>129.41999999999999</c:v>
                </c:pt>
                <c:pt idx="279">
                  <c:v>132.96</c:v>
                </c:pt>
                <c:pt idx="280">
                  <c:v>133.06</c:v>
                </c:pt>
                <c:pt idx="281">
                  <c:v>131.35</c:v>
                </c:pt>
                <c:pt idx="282">
                  <c:v>131</c:v>
                </c:pt>
                <c:pt idx="283">
                  <c:v>134.07</c:v>
                </c:pt>
                <c:pt idx="284">
                  <c:v>131.57</c:v>
                </c:pt>
                <c:pt idx="285">
                  <c:v>128.93</c:v>
                </c:pt>
                <c:pt idx="286">
                  <c:v>127.93</c:v>
                </c:pt>
                <c:pt idx="287">
                  <c:v>134.08000000000001</c:v>
                </c:pt>
                <c:pt idx="288">
                  <c:v>137.72999999999999</c:v>
                </c:pt>
                <c:pt idx="289">
                  <c:v>136.19999999999999</c:v>
                </c:pt>
                <c:pt idx="290">
                  <c:v>136.72</c:v>
                </c:pt>
                <c:pt idx="291">
                  <c:v>136.51</c:v>
                </c:pt>
                <c:pt idx="292">
                  <c:v>134.66999999999999</c:v>
                </c:pt>
                <c:pt idx="293">
                  <c:v>135.85</c:v>
                </c:pt>
                <c:pt idx="294">
                  <c:v>136.4</c:v>
                </c:pt>
                <c:pt idx="295">
                  <c:v>138.88999999999999</c:v>
                </c:pt>
                <c:pt idx="296">
                  <c:v>142.76</c:v>
                </c:pt>
                <c:pt idx="297">
                  <c:v>145.82</c:v>
                </c:pt>
                <c:pt idx="298">
                  <c:v>141.66999999999999</c:v>
                </c:pt>
                <c:pt idx="299">
                  <c:v>141.44999999999999</c:v>
                </c:pt>
                <c:pt idx="300">
                  <c:v>140.91</c:v>
                </c:pt>
                <c:pt idx="301">
                  <c:v>142.59</c:v>
                </c:pt>
                <c:pt idx="302">
                  <c:v>142.38</c:v>
                </c:pt>
                <c:pt idx="303">
                  <c:v>142.82</c:v>
                </c:pt>
                <c:pt idx="304">
                  <c:v>146.32</c:v>
                </c:pt>
                <c:pt idx="305">
                  <c:v>147.77000000000001</c:v>
                </c:pt>
                <c:pt idx="306">
                  <c:v>150.07</c:v>
                </c:pt>
              </c:numCache>
            </c:numRef>
          </c:val>
          <c:smooth val="0"/>
          <c:extLst>
            <c:ext xmlns:c16="http://schemas.microsoft.com/office/drawing/2014/chart" uri="{C3380CC4-5D6E-409C-BE32-E72D297353CC}">
              <c16:uniqueId val="{00000003-F1E9-4F2F-B5E7-15CEF7FDBE10}"/>
            </c:ext>
          </c:extLst>
        </c:ser>
        <c:ser>
          <c:idx val="4"/>
          <c:order val="4"/>
          <c:tx>
            <c:strRef>
              <c:f>level!$AF$5</c:f>
              <c:strCache>
                <c:ptCount val="1"/>
                <c:pt idx="0">
                  <c:v>EM HY, </c:v>
                </c:pt>
              </c:strCache>
            </c:strRef>
          </c:tx>
          <c:spPr>
            <a:ln w="19050" cap="rnd">
              <a:solidFill>
                <a:srgbClr val="7030A0"/>
              </a:solidFill>
              <a:round/>
            </a:ln>
            <a:effectLst/>
          </c:spPr>
          <c:marker>
            <c:symbol val="none"/>
          </c:marker>
          <c:cat>
            <c:numRef>
              <c:f>level!$A$6:$A$6379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level!$AF$6:$AF$6379</c:f>
              <c:numCache>
                <c:formatCode>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105.06</c:v>
                </c:pt>
                <c:pt idx="104">
                  <c:v>104.66</c:v>
                </c:pt>
                <c:pt idx="105">
                  <c:v>98.81</c:v>
                </c:pt>
                <c:pt idx="106">
                  <c:v>77.17</c:v>
                </c:pt>
                <c:pt idx="107">
                  <c:v>79.25</c:v>
                </c:pt>
                <c:pt idx="108">
                  <c:v>89.48</c:v>
                </c:pt>
                <c:pt idx="109">
                  <c:v>89.63</c:v>
                </c:pt>
                <c:pt idx="110">
                  <c:v>84.02</c:v>
                </c:pt>
                <c:pt idx="111">
                  <c:v>90.05</c:v>
                </c:pt>
                <c:pt idx="112">
                  <c:v>98.49</c:v>
                </c:pt>
                <c:pt idx="113">
                  <c:v>104.5</c:v>
                </c:pt>
                <c:pt idx="114">
                  <c:v>104.05</c:v>
                </c:pt>
                <c:pt idx="115">
                  <c:v>112.06</c:v>
                </c:pt>
                <c:pt idx="116">
                  <c:v>111.41</c:v>
                </c:pt>
                <c:pt idx="117">
                  <c:v>117.75</c:v>
                </c:pt>
                <c:pt idx="118">
                  <c:v>118.53</c:v>
                </c:pt>
                <c:pt idx="119">
                  <c:v>118.5</c:v>
                </c:pt>
                <c:pt idx="120">
                  <c:v>120.68</c:v>
                </c:pt>
                <c:pt idx="121">
                  <c:v>124.06</c:v>
                </c:pt>
                <c:pt idx="122">
                  <c:v>122.68</c:v>
                </c:pt>
                <c:pt idx="123">
                  <c:v>128.13999999999999</c:v>
                </c:pt>
                <c:pt idx="124">
                  <c:v>131.54</c:v>
                </c:pt>
                <c:pt idx="125">
                  <c:v>127.11</c:v>
                </c:pt>
                <c:pt idx="126">
                  <c:v>130.19</c:v>
                </c:pt>
                <c:pt idx="127">
                  <c:v>136.58000000000001</c:v>
                </c:pt>
                <c:pt idx="128">
                  <c:v>137.11000000000001</c:v>
                </c:pt>
                <c:pt idx="129">
                  <c:v>145.46</c:v>
                </c:pt>
                <c:pt idx="130">
                  <c:v>149.54</c:v>
                </c:pt>
                <c:pt idx="131">
                  <c:v>144.34</c:v>
                </c:pt>
                <c:pt idx="132">
                  <c:v>143.63999999999999</c:v>
                </c:pt>
                <c:pt idx="133">
                  <c:v>138.35</c:v>
                </c:pt>
                <c:pt idx="134">
                  <c:v>140.22</c:v>
                </c:pt>
                <c:pt idx="135">
                  <c:v>145.35</c:v>
                </c:pt>
                <c:pt idx="136">
                  <c:v>149.47</c:v>
                </c:pt>
                <c:pt idx="137">
                  <c:v>147.79</c:v>
                </c:pt>
                <c:pt idx="138">
                  <c:v>147.35</c:v>
                </c:pt>
                <c:pt idx="139">
                  <c:v>149.38</c:v>
                </c:pt>
                <c:pt idx="140">
                  <c:v>151.5</c:v>
                </c:pt>
                <c:pt idx="141">
                  <c:v>145.94</c:v>
                </c:pt>
                <c:pt idx="142">
                  <c:v>151.34</c:v>
                </c:pt>
                <c:pt idx="143">
                  <c:v>146.63999999999999</c:v>
                </c:pt>
                <c:pt idx="144">
                  <c:v>147.88999999999999</c:v>
                </c:pt>
                <c:pt idx="145">
                  <c:v>157.77000000000001</c:v>
                </c:pt>
                <c:pt idx="146">
                  <c:v>163.72</c:v>
                </c:pt>
                <c:pt idx="147">
                  <c:v>161.04</c:v>
                </c:pt>
                <c:pt idx="148">
                  <c:v>164.28</c:v>
                </c:pt>
                <c:pt idx="149">
                  <c:v>156.21</c:v>
                </c:pt>
                <c:pt idx="150">
                  <c:v>165</c:v>
                </c:pt>
                <c:pt idx="151">
                  <c:v>169.42</c:v>
                </c:pt>
                <c:pt idx="152">
                  <c:v>169.56</c:v>
                </c:pt>
                <c:pt idx="153">
                  <c:v>172.96</c:v>
                </c:pt>
                <c:pt idx="154">
                  <c:v>177.43</c:v>
                </c:pt>
                <c:pt idx="155">
                  <c:v>182.74</c:v>
                </c:pt>
                <c:pt idx="156">
                  <c:v>180.93</c:v>
                </c:pt>
                <c:pt idx="157">
                  <c:v>184.69</c:v>
                </c:pt>
                <c:pt idx="158">
                  <c:v>184.94</c:v>
                </c:pt>
                <c:pt idx="159">
                  <c:v>188.84</c:v>
                </c:pt>
                <c:pt idx="160">
                  <c:v>191.02</c:v>
                </c:pt>
                <c:pt idx="161">
                  <c:v>186.18</c:v>
                </c:pt>
                <c:pt idx="162">
                  <c:v>183.13</c:v>
                </c:pt>
                <c:pt idx="163">
                  <c:v>188.38</c:v>
                </c:pt>
                <c:pt idx="164">
                  <c:v>187.99</c:v>
                </c:pt>
                <c:pt idx="165">
                  <c:v>197.01</c:v>
                </c:pt>
                <c:pt idx="166">
                  <c:v>202.82</c:v>
                </c:pt>
                <c:pt idx="167">
                  <c:v>202.93</c:v>
                </c:pt>
                <c:pt idx="168">
                  <c:v>205.93</c:v>
                </c:pt>
                <c:pt idx="169">
                  <c:v>198.96</c:v>
                </c:pt>
                <c:pt idx="170">
                  <c:v>202.73</c:v>
                </c:pt>
                <c:pt idx="171">
                  <c:v>206.3</c:v>
                </c:pt>
                <c:pt idx="172">
                  <c:v>213.63</c:v>
                </c:pt>
                <c:pt idx="173">
                  <c:v>218.71</c:v>
                </c:pt>
                <c:pt idx="174">
                  <c:v>220.79</c:v>
                </c:pt>
                <c:pt idx="175">
                  <c:v>215.79</c:v>
                </c:pt>
                <c:pt idx="176">
                  <c:v>215.13</c:v>
                </c:pt>
                <c:pt idx="177">
                  <c:v>210.32</c:v>
                </c:pt>
                <c:pt idx="178">
                  <c:v>211.92</c:v>
                </c:pt>
                <c:pt idx="179">
                  <c:v>206.48</c:v>
                </c:pt>
                <c:pt idx="180">
                  <c:v>192.94</c:v>
                </c:pt>
                <c:pt idx="181">
                  <c:v>188.71</c:v>
                </c:pt>
                <c:pt idx="182">
                  <c:v>185.21</c:v>
                </c:pt>
                <c:pt idx="183">
                  <c:v>184.4</c:v>
                </c:pt>
                <c:pt idx="184">
                  <c:v>189.96</c:v>
                </c:pt>
                <c:pt idx="185">
                  <c:v>186.58</c:v>
                </c:pt>
                <c:pt idx="186">
                  <c:v>184.77</c:v>
                </c:pt>
                <c:pt idx="187">
                  <c:v>188.2</c:v>
                </c:pt>
                <c:pt idx="188">
                  <c:v>187.25</c:v>
                </c:pt>
                <c:pt idx="189">
                  <c:v>190.22</c:v>
                </c:pt>
                <c:pt idx="190">
                  <c:v>194.22</c:v>
                </c:pt>
                <c:pt idx="191">
                  <c:v>198.67</c:v>
                </c:pt>
                <c:pt idx="192">
                  <c:v>201.26</c:v>
                </c:pt>
                <c:pt idx="193">
                  <c:v>202.37</c:v>
                </c:pt>
                <c:pt idx="194">
                  <c:v>205.26</c:v>
                </c:pt>
                <c:pt idx="195">
                  <c:v>237.12</c:v>
                </c:pt>
                <c:pt idx="196">
                  <c:v>250.79</c:v>
                </c:pt>
                <c:pt idx="197">
                  <c:v>240.24</c:v>
                </c:pt>
                <c:pt idx="198">
                  <c:v>270.48</c:v>
                </c:pt>
                <c:pt idx="199">
                  <c:v>273.54000000000002</c:v>
                </c:pt>
                <c:pt idx="200">
                  <c:v>275.52</c:v>
                </c:pt>
                <c:pt idx="201">
                  <c:v>280.79000000000002</c:v>
                </c:pt>
                <c:pt idx="202">
                  <c:v>286.64999999999998</c:v>
                </c:pt>
                <c:pt idx="203">
                  <c:v>264.02999999999997</c:v>
                </c:pt>
                <c:pt idx="204">
                  <c:v>275.39999999999998</c:v>
                </c:pt>
                <c:pt idx="205">
                  <c:v>285.45999999999998</c:v>
                </c:pt>
                <c:pt idx="206">
                  <c:v>296.54000000000002</c:v>
                </c:pt>
                <c:pt idx="207">
                  <c:v>295.5</c:v>
                </c:pt>
                <c:pt idx="208">
                  <c:v>297.5</c:v>
                </c:pt>
                <c:pt idx="209">
                  <c:v>295.64</c:v>
                </c:pt>
                <c:pt idx="210">
                  <c:v>294.86</c:v>
                </c:pt>
                <c:pt idx="211">
                  <c:v>315.7</c:v>
                </c:pt>
                <c:pt idx="212">
                  <c:v>318.37</c:v>
                </c:pt>
                <c:pt idx="213">
                  <c:v>319.57</c:v>
                </c:pt>
                <c:pt idx="214">
                  <c:v>306.02999999999997</c:v>
                </c:pt>
                <c:pt idx="215">
                  <c:v>303.92</c:v>
                </c:pt>
                <c:pt idx="216">
                  <c:v>315.47000000000003</c:v>
                </c:pt>
                <c:pt idx="217">
                  <c:v>333.53</c:v>
                </c:pt>
                <c:pt idx="218">
                  <c:v>333.61</c:v>
                </c:pt>
                <c:pt idx="219">
                  <c:v>330.93</c:v>
                </c:pt>
                <c:pt idx="220">
                  <c:v>316.87</c:v>
                </c:pt>
                <c:pt idx="221">
                  <c:v>289.49</c:v>
                </c:pt>
                <c:pt idx="222">
                  <c:v>274.8</c:v>
                </c:pt>
                <c:pt idx="223">
                  <c:v>282.75</c:v>
                </c:pt>
                <c:pt idx="224">
                  <c:v>242.13</c:v>
                </c:pt>
                <c:pt idx="225">
                  <c:v>257.25</c:v>
                </c:pt>
                <c:pt idx="226">
                  <c:v>277.16000000000003</c:v>
                </c:pt>
                <c:pt idx="227">
                  <c:v>283.41000000000003</c:v>
                </c:pt>
                <c:pt idx="228">
                  <c:v>284.19</c:v>
                </c:pt>
                <c:pt idx="229">
                  <c:v>310.58999999999997</c:v>
                </c:pt>
                <c:pt idx="230">
                  <c:v>299.02999999999997</c:v>
                </c:pt>
                <c:pt idx="231">
                  <c:v>286.38</c:v>
                </c:pt>
                <c:pt idx="232">
                  <c:v>283.86</c:v>
                </c:pt>
                <c:pt idx="233">
                  <c:v>289.23</c:v>
                </c:pt>
                <c:pt idx="234">
                  <c:v>306.60000000000002</c:v>
                </c:pt>
                <c:pt idx="235">
                  <c:v>314.67</c:v>
                </c:pt>
                <c:pt idx="236">
                  <c:v>288.64999999999998</c:v>
                </c:pt>
                <c:pt idx="237">
                  <c:v>294.60000000000002</c:v>
                </c:pt>
                <c:pt idx="238">
                  <c:v>306.33</c:v>
                </c:pt>
                <c:pt idx="239">
                  <c:v>298.36</c:v>
                </c:pt>
                <c:pt idx="240">
                  <c:v>314.18</c:v>
                </c:pt>
                <c:pt idx="241">
                  <c:v>301.8</c:v>
                </c:pt>
                <c:pt idx="242">
                  <c:v>286.02</c:v>
                </c:pt>
                <c:pt idx="243">
                  <c:v>244.12</c:v>
                </c:pt>
                <c:pt idx="244">
                  <c:v>241.09</c:v>
                </c:pt>
                <c:pt idx="245">
                  <c:v>252.42</c:v>
                </c:pt>
                <c:pt idx="246">
                  <c:v>253.25</c:v>
                </c:pt>
                <c:pt idx="247">
                  <c:v>263.38</c:v>
                </c:pt>
                <c:pt idx="248">
                  <c:v>253.38</c:v>
                </c:pt>
                <c:pt idx="249">
                  <c:v>248.92</c:v>
                </c:pt>
                <c:pt idx="250">
                  <c:v>245.43</c:v>
                </c:pt>
                <c:pt idx="251">
                  <c:v>266.08</c:v>
                </c:pt>
                <c:pt idx="252">
                  <c:v>284.58</c:v>
                </c:pt>
                <c:pt idx="253">
                  <c:v>274.18</c:v>
                </c:pt>
                <c:pt idx="254">
                  <c:v>267.42</c:v>
                </c:pt>
                <c:pt idx="255">
                  <c:v>258.32</c:v>
                </c:pt>
                <c:pt idx="256">
                  <c:v>269.88</c:v>
                </c:pt>
                <c:pt idx="257">
                  <c:v>284.94</c:v>
                </c:pt>
                <c:pt idx="258">
                  <c:v>288.57</c:v>
                </c:pt>
                <c:pt idx="259">
                  <c:v>282.64999999999998</c:v>
                </c:pt>
                <c:pt idx="260">
                  <c:v>285.47000000000003</c:v>
                </c:pt>
                <c:pt idx="261">
                  <c:v>267.25</c:v>
                </c:pt>
                <c:pt idx="262">
                  <c:v>254.55</c:v>
                </c:pt>
                <c:pt idx="263">
                  <c:v>246.91</c:v>
                </c:pt>
                <c:pt idx="264">
                  <c:v>253.78</c:v>
                </c:pt>
                <c:pt idx="265">
                  <c:v>265.33</c:v>
                </c:pt>
                <c:pt idx="266">
                  <c:v>270.06</c:v>
                </c:pt>
                <c:pt idx="267">
                  <c:v>289.45999999999998</c:v>
                </c:pt>
                <c:pt idx="268">
                  <c:v>272.48</c:v>
                </c:pt>
                <c:pt idx="269">
                  <c:v>280.88</c:v>
                </c:pt>
                <c:pt idx="270">
                  <c:v>257.8</c:v>
                </c:pt>
                <c:pt idx="271">
                  <c:v>261.22000000000003</c:v>
                </c:pt>
                <c:pt idx="272">
                  <c:v>265.60000000000002</c:v>
                </c:pt>
                <c:pt idx="273">
                  <c:v>254.87</c:v>
                </c:pt>
                <c:pt idx="274">
                  <c:v>259.63</c:v>
                </c:pt>
                <c:pt idx="275">
                  <c:v>269.81</c:v>
                </c:pt>
                <c:pt idx="276">
                  <c:v>273.05</c:v>
                </c:pt>
                <c:pt idx="277">
                  <c:v>278.83999999999997</c:v>
                </c:pt>
                <c:pt idx="278">
                  <c:v>271.27</c:v>
                </c:pt>
                <c:pt idx="279">
                  <c:v>281.58</c:v>
                </c:pt>
                <c:pt idx="280">
                  <c:v>276.72000000000003</c:v>
                </c:pt>
                <c:pt idx="281">
                  <c:v>267.3</c:v>
                </c:pt>
                <c:pt idx="282">
                  <c:v>281.25</c:v>
                </c:pt>
                <c:pt idx="283">
                  <c:v>291.17</c:v>
                </c:pt>
                <c:pt idx="284">
                  <c:v>278.94</c:v>
                </c:pt>
                <c:pt idx="285">
                  <c:v>271.77999999999997</c:v>
                </c:pt>
                <c:pt idx="286">
                  <c:v>271.19</c:v>
                </c:pt>
                <c:pt idx="287">
                  <c:v>283.89</c:v>
                </c:pt>
                <c:pt idx="288">
                  <c:v>295.32</c:v>
                </c:pt>
                <c:pt idx="289">
                  <c:v>291.68</c:v>
                </c:pt>
                <c:pt idx="290">
                  <c:v>287.04000000000002</c:v>
                </c:pt>
                <c:pt idx="291">
                  <c:v>285.22000000000003</c:v>
                </c:pt>
                <c:pt idx="292">
                  <c:v>279.82</c:v>
                </c:pt>
                <c:pt idx="293">
                  <c:v>280.39</c:v>
                </c:pt>
                <c:pt idx="294">
                  <c:v>279.97000000000003</c:v>
                </c:pt>
                <c:pt idx="295">
                  <c:v>284.36</c:v>
                </c:pt>
                <c:pt idx="296">
                  <c:v>290.29000000000002</c:v>
                </c:pt>
                <c:pt idx="297">
                  <c:v>305.23</c:v>
                </c:pt>
                <c:pt idx="298">
                  <c:v>289.64</c:v>
                </c:pt>
                <c:pt idx="299">
                  <c:v>286.33999999999997</c:v>
                </c:pt>
                <c:pt idx="300">
                  <c:v>273.06</c:v>
                </c:pt>
                <c:pt idx="301">
                  <c:v>287.66000000000003</c:v>
                </c:pt>
                <c:pt idx="302">
                  <c:v>287.97000000000003</c:v>
                </c:pt>
                <c:pt idx="303">
                  <c:v>289.62</c:v>
                </c:pt>
                <c:pt idx="304">
                  <c:v>295.33999999999997</c:v>
                </c:pt>
                <c:pt idx="305">
                  <c:v>303.33999999999997</c:v>
                </c:pt>
                <c:pt idx="306">
                  <c:v>320.62</c:v>
                </c:pt>
              </c:numCache>
            </c:numRef>
          </c:val>
          <c:smooth val="0"/>
          <c:extLst>
            <c:ext xmlns:c16="http://schemas.microsoft.com/office/drawing/2014/chart" uri="{C3380CC4-5D6E-409C-BE32-E72D297353CC}">
              <c16:uniqueId val="{00000004-F1E9-4F2F-B5E7-15CEF7FDBE10}"/>
            </c:ext>
          </c:extLst>
        </c:ser>
        <c:dLbls>
          <c:showLegendKey val="0"/>
          <c:showVal val="0"/>
          <c:showCatName val="0"/>
          <c:showSerName val="0"/>
          <c:showPercent val="0"/>
          <c:showBubbleSize val="0"/>
        </c:dLbls>
        <c:smooth val="0"/>
        <c:axId val="1525247408"/>
        <c:axId val="1525247888"/>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spPr>
        <a:noFill/>
        <a:ln>
          <a:noFill/>
        </a:ln>
        <a:effectLst/>
      </c:spPr>
    </c:plotArea>
    <c:legend>
      <c:legendPos val="r"/>
      <c:layout>
        <c:manualLayout>
          <c:xMode val="edge"/>
          <c:yMode val="edge"/>
          <c:x val="0.94305448786093882"/>
          <c:y val="0.31667881514810647"/>
          <c:w val="5.5509595565183895E-2"/>
          <c:h val="0.28283264591926011"/>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b="1"/>
              <a:t>US Corporates</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YTW!$W$5</c:f>
              <c:strCache>
                <c:ptCount val="1"/>
                <c:pt idx="0">
                  <c:v>US, IG 1-3Y</c:v>
                </c:pt>
              </c:strCache>
            </c:strRef>
          </c:tx>
          <c:spPr>
            <a:ln w="19050" cap="rnd">
              <a:solidFill>
                <a:schemeClr val="tx1">
                  <a:lumMod val="50000"/>
                  <a:lumOff val="50000"/>
                </a:schemeClr>
              </a:solidFill>
              <a:prstDash val="dash"/>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YTW!$W$6:$W$6379</c:f>
              <c:numCache>
                <c:formatCode>0.00%</c:formatCode>
                <c:ptCount val="6374"/>
                <c:pt idx="0">
                  <c:v>6.4998810000000004E-2</c:v>
                </c:pt>
                <c:pt idx="1">
                  <c:v>6.8470610000000001E-2</c:v>
                </c:pt>
                <c:pt idx="2">
                  <c:v>6.7773449999999999E-2</c:v>
                </c:pt>
                <c:pt idx="3">
                  <c:v>6.803729E-2</c:v>
                </c:pt>
                <c:pt idx="4">
                  <c:v>7.0111569999999998E-2</c:v>
                </c:pt>
                <c:pt idx="5">
                  <c:v>7.1533769999999997E-2</c:v>
                </c:pt>
                <c:pt idx="6">
                  <c:v>6.8603310000000001E-2</c:v>
                </c:pt>
                <c:pt idx="7">
                  <c:v>6.7989809999999998E-2</c:v>
                </c:pt>
                <c:pt idx="8">
                  <c:v>6.6426730000000003E-2</c:v>
                </c:pt>
                <c:pt idx="9">
                  <c:v>6.4830490000000005E-2</c:v>
                </c:pt>
                <c:pt idx="10">
                  <c:v>6.5266850000000001E-2</c:v>
                </c:pt>
                <c:pt idx="11">
                  <c:v>6.2670870000000004E-2</c:v>
                </c:pt>
                <c:pt idx="12">
                  <c:v>5.8485780000000001E-2</c:v>
                </c:pt>
                <c:pt idx="13">
                  <c:v>5.2380009999999998E-2</c:v>
                </c:pt>
                <c:pt idx="14">
                  <c:v>5.0684259999999995E-2</c:v>
                </c:pt>
                <c:pt idx="15">
                  <c:v>4.8338070000000004E-2</c:v>
                </c:pt>
                <c:pt idx="16">
                  <c:v>4.8215769999999998E-2</c:v>
                </c:pt>
                <c:pt idx="17">
                  <c:v>4.7355140000000004E-2</c:v>
                </c:pt>
                <c:pt idx="18">
                  <c:v>4.7833920000000002E-2</c:v>
                </c:pt>
                <c:pt idx="19">
                  <c:v>4.3183160000000005E-2</c:v>
                </c:pt>
                <c:pt idx="20">
                  <c:v>4.1704049999999999E-2</c:v>
                </c:pt>
                <c:pt idx="21">
                  <c:v>3.5942019999999998E-2</c:v>
                </c:pt>
                <c:pt idx="22">
                  <c:v>3.3656229999999995E-2</c:v>
                </c:pt>
                <c:pt idx="23">
                  <c:v>3.3746779999999997E-2</c:v>
                </c:pt>
                <c:pt idx="24">
                  <c:v>3.4925980000000002E-2</c:v>
                </c:pt>
                <c:pt idx="25">
                  <c:v>3.5295449999999999E-2</c:v>
                </c:pt>
                <c:pt idx="26">
                  <c:v>3.5378759999999995E-2</c:v>
                </c:pt>
                <c:pt idx="27">
                  <c:v>4.1225370000000004E-2</c:v>
                </c:pt>
                <c:pt idx="28">
                  <c:v>3.6918190000000004E-2</c:v>
                </c:pt>
                <c:pt idx="29">
                  <c:v>3.5699299999999996E-2</c:v>
                </c:pt>
                <c:pt idx="30">
                  <c:v>3.3145620000000001E-2</c:v>
                </c:pt>
                <c:pt idx="31">
                  <c:v>2.9166669999999999E-2</c:v>
                </c:pt>
                <c:pt idx="32">
                  <c:v>2.9694620000000001E-2</c:v>
                </c:pt>
                <c:pt idx="33">
                  <c:v>3.0413619999999999E-2</c:v>
                </c:pt>
                <c:pt idx="34">
                  <c:v>2.8628770000000001E-2</c:v>
                </c:pt>
                <c:pt idx="35">
                  <c:v>2.754274E-2</c:v>
                </c:pt>
                <c:pt idx="36">
                  <c:v>2.6875119999999999E-2</c:v>
                </c:pt>
                <c:pt idx="37">
                  <c:v>2.6041979999999999E-2</c:v>
                </c:pt>
                <c:pt idx="38">
                  <c:v>2.810091E-2</c:v>
                </c:pt>
                <c:pt idx="39">
                  <c:v>2.5348929999999999E-2</c:v>
                </c:pt>
                <c:pt idx="40">
                  <c:v>2.6440320000000003E-2</c:v>
                </c:pt>
                <c:pt idx="41">
                  <c:v>2.6818640000000001E-2</c:v>
                </c:pt>
                <c:pt idx="42">
                  <c:v>2.664424E-2</c:v>
                </c:pt>
                <c:pt idx="43">
                  <c:v>2.1946669999999998E-2</c:v>
                </c:pt>
                <c:pt idx="44">
                  <c:v>2.3203990000000001E-2</c:v>
                </c:pt>
                <c:pt idx="45">
                  <c:v>1.9980189999999998E-2</c:v>
                </c:pt>
                <c:pt idx="46">
                  <c:v>2.2195909999999999E-2</c:v>
                </c:pt>
                <c:pt idx="47">
                  <c:v>2.3569719999999999E-2</c:v>
                </c:pt>
                <c:pt idx="48">
                  <c:v>2.1622539999999999E-2</c:v>
                </c:pt>
                <c:pt idx="49">
                  <c:v>2.1555669999999999E-2</c:v>
                </c:pt>
                <c:pt idx="50">
                  <c:v>2.0304900000000001E-2</c:v>
                </c:pt>
                <c:pt idx="51">
                  <c:v>1.9572309999999999E-2</c:v>
                </c:pt>
                <c:pt idx="52">
                  <c:v>2.542109E-2</c:v>
                </c:pt>
                <c:pt idx="53">
                  <c:v>2.7987109999999999E-2</c:v>
                </c:pt>
                <c:pt idx="54">
                  <c:v>2.9624130000000002E-2</c:v>
                </c:pt>
                <c:pt idx="55">
                  <c:v>2.8966389999999998E-2</c:v>
                </c:pt>
                <c:pt idx="56">
                  <c:v>2.6557849999999997E-2</c:v>
                </c:pt>
                <c:pt idx="57">
                  <c:v>2.8296100000000001E-2</c:v>
                </c:pt>
                <c:pt idx="58">
                  <c:v>2.796761E-2</c:v>
                </c:pt>
                <c:pt idx="59">
                  <c:v>3.2245290000000003E-2</c:v>
                </c:pt>
                <c:pt idx="60">
                  <c:v>3.2616399999999997E-2</c:v>
                </c:pt>
                <c:pt idx="61">
                  <c:v>3.4548019999999999E-2</c:v>
                </c:pt>
                <c:pt idx="62">
                  <c:v>3.7395539999999998E-2</c:v>
                </c:pt>
                <c:pt idx="63">
                  <c:v>3.9889939999999999E-2</c:v>
                </c:pt>
                <c:pt idx="64">
                  <c:v>3.8583980000000004E-2</c:v>
                </c:pt>
                <c:pt idx="65">
                  <c:v>3.8052250000000003E-2</c:v>
                </c:pt>
                <c:pt idx="66">
                  <c:v>3.8928569999999996E-2</c:v>
                </c:pt>
                <c:pt idx="67">
                  <c:v>4.2181969999999999E-2</c:v>
                </c:pt>
                <c:pt idx="68">
                  <c:v>4.0589979999999998E-2</c:v>
                </c:pt>
                <c:pt idx="69">
                  <c:v>4.3942639999999998E-2</c:v>
                </c:pt>
                <c:pt idx="70">
                  <c:v>4.6396480000000004E-2</c:v>
                </c:pt>
                <c:pt idx="71">
                  <c:v>4.6826489999999998E-2</c:v>
                </c:pt>
                <c:pt idx="72">
                  <c:v>4.6546120000000003E-2</c:v>
                </c:pt>
                <c:pt idx="73">
                  <c:v>4.7655299999999998E-2</c:v>
                </c:pt>
                <c:pt idx="74">
                  <c:v>4.9148569999999996E-2</c:v>
                </c:pt>
                <c:pt idx="75">
                  <c:v>5.0780190000000003E-2</c:v>
                </c:pt>
                <c:pt idx="76">
                  <c:v>5.1192960000000003E-2</c:v>
                </c:pt>
                <c:pt idx="77">
                  <c:v>5.2871750000000002E-2</c:v>
                </c:pt>
                <c:pt idx="78">
                  <c:v>5.4279070000000006E-2</c:v>
                </c:pt>
                <c:pt idx="79">
                  <c:v>5.2388389999999993E-2</c:v>
                </c:pt>
                <c:pt idx="80">
                  <c:v>5.0496760000000002E-2</c:v>
                </c:pt>
                <c:pt idx="81">
                  <c:v>4.9869649999999995E-2</c:v>
                </c:pt>
                <c:pt idx="82">
                  <c:v>4.9810280000000005E-2</c:v>
                </c:pt>
                <c:pt idx="83">
                  <c:v>4.9286070000000001E-2</c:v>
                </c:pt>
                <c:pt idx="84">
                  <c:v>5.0715679999999999E-2</c:v>
                </c:pt>
                <c:pt idx="85">
                  <c:v>5.1789339999999996E-2</c:v>
                </c:pt>
                <c:pt idx="86">
                  <c:v>4.8973030000000001E-2</c:v>
                </c:pt>
                <c:pt idx="87">
                  <c:v>4.938874E-2</c:v>
                </c:pt>
                <c:pt idx="88">
                  <c:v>4.9509350000000001E-2</c:v>
                </c:pt>
                <c:pt idx="89">
                  <c:v>5.2215160000000004E-2</c:v>
                </c:pt>
                <c:pt idx="90">
                  <c:v>5.2097790000000005E-2</c:v>
                </c:pt>
                <c:pt idx="91">
                  <c:v>5.0123049999999995E-2</c:v>
                </c:pt>
                <c:pt idx="92">
                  <c:v>4.7802879999999999E-2</c:v>
                </c:pt>
                <c:pt idx="93">
                  <c:v>4.5612389999999996E-2</c:v>
                </c:pt>
                <c:pt idx="94">
                  <c:v>4.4811219999999999E-2</c:v>
                </c:pt>
                <c:pt idx="95">
                  <c:v>4.0069160000000006E-2</c:v>
                </c:pt>
                <c:pt idx="96">
                  <c:v>3.9547659999999998E-2</c:v>
                </c:pt>
                <c:pt idx="97">
                  <c:v>3.2156950000000004E-2</c:v>
                </c:pt>
                <c:pt idx="98">
                  <c:v>2.967067E-2</c:v>
                </c:pt>
                <c:pt idx="99">
                  <c:v>3.0506190000000002E-2</c:v>
                </c:pt>
                <c:pt idx="100">
                  <c:v>3.3934810000000003E-2</c:v>
                </c:pt>
                <c:pt idx="101">
                  <c:v>3.597322E-2</c:v>
                </c:pt>
                <c:pt idx="102">
                  <c:v>3.6765640000000002E-2</c:v>
                </c:pt>
                <c:pt idx="103">
                  <c:v>3.6821119999999999E-2</c:v>
                </c:pt>
                <c:pt idx="104">
                  <c:v>3.6179250000000003E-2</c:v>
                </c:pt>
                <c:pt idx="105">
                  <c:v>3.9417260000000003E-2</c:v>
                </c:pt>
                <c:pt idx="106">
                  <c:v>4.0143930000000001E-2</c:v>
                </c:pt>
                <c:pt idx="107">
                  <c:v>3.9301040000000002E-2</c:v>
                </c:pt>
                <c:pt idx="108">
                  <c:v>3.3132790000000002E-2</c:v>
                </c:pt>
                <c:pt idx="109">
                  <c:v>3.3898020000000001E-2</c:v>
                </c:pt>
                <c:pt idx="110">
                  <c:v>3.0908159999999997E-2</c:v>
                </c:pt>
                <c:pt idx="111">
                  <c:v>3.0689839999999999E-2</c:v>
                </c:pt>
                <c:pt idx="112">
                  <c:v>2.9172030000000002E-2</c:v>
                </c:pt>
                <c:pt idx="113">
                  <c:v>2.3440530000000001E-2</c:v>
                </c:pt>
                <c:pt idx="114">
                  <c:v>2.2874490000000001E-2</c:v>
                </c:pt>
                <c:pt idx="115">
                  <c:v>2.0851809999999998E-2</c:v>
                </c:pt>
                <c:pt idx="116">
                  <c:v>1.9079019999999999E-2</c:v>
                </c:pt>
                <c:pt idx="117">
                  <c:v>1.8129599999999999E-2</c:v>
                </c:pt>
                <c:pt idx="118">
                  <c:v>1.6755630000000001E-2</c:v>
                </c:pt>
                <c:pt idx="119">
                  <c:v>1.619754E-2</c:v>
                </c:pt>
                <c:pt idx="120">
                  <c:v>1.7278959999999999E-2</c:v>
                </c:pt>
                <c:pt idx="121">
                  <c:v>1.390372E-2</c:v>
                </c:pt>
                <c:pt idx="122">
                  <c:v>1.4260479999999999E-2</c:v>
                </c:pt>
                <c:pt idx="123">
                  <c:v>1.485275E-2</c:v>
                </c:pt>
                <c:pt idx="124">
                  <c:v>1.427931E-2</c:v>
                </c:pt>
                <c:pt idx="125">
                  <c:v>1.435228E-2</c:v>
                </c:pt>
                <c:pt idx="126">
                  <c:v>1.36306E-2</c:v>
                </c:pt>
                <c:pt idx="127">
                  <c:v>1.267971E-2</c:v>
                </c:pt>
                <c:pt idx="128">
                  <c:v>1.3047040000000001E-2</c:v>
                </c:pt>
                <c:pt idx="129">
                  <c:v>9.7365799999999999E-3</c:v>
                </c:pt>
                <c:pt idx="130">
                  <c:v>8.450029999999999E-3</c:v>
                </c:pt>
                <c:pt idx="131">
                  <c:v>9.420669999999999E-3</c:v>
                </c:pt>
                <c:pt idx="132">
                  <c:v>1.0276749999999999E-2</c:v>
                </c:pt>
                <c:pt idx="133">
                  <c:v>9.7962099999999996E-3</c:v>
                </c:pt>
                <c:pt idx="134">
                  <c:v>1.04013E-2</c:v>
                </c:pt>
                <c:pt idx="135">
                  <c:v>1.1287450000000001E-2</c:v>
                </c:pt>
                <c:pt idx="136">
                  <c:v>9.5975499999999998E-3</c:v>
                </c:pt>
                <c:pt idx="137">
                  <c:v>8.29476E-3</c:v>
                </c:pt>
                <c:pt idx="138">
                  <c:v>8.6752800000000005E-3</c:v>
                </c:pt>
                <c:pt idx="139">
                  <c:v>7.7666500000000008E-3</c:v>
                </c:pt>
                <c:pt idx="140">
                  <c:v>7.1775999999999993E-3</c:v>
                </c:pt>
                <c:pt idx="141">
                  <c:v>8.9212400000000004E-3</c:v>
                </c:pt>
                <c:pt idx="142">
                  <c:v>7.7883599999999994E-3</c:v>
                </c:pt>
                <c:pt idx="143">
                  <c:v>8.52289E-3</c:v>
                </c:pt>
                <c:pt idx="144">
                  <c:v>8.665009999999999E-3</c:v>
                </c:pt>
                <c:pt idx="145">
                  <c:v>7.1214800000000003E-3</c:v>
                </c:pt>
                <c:pt idx="146">
                  <c:v>7.4087099999999998E-3</c:v>
                </c:pt>
                <c:pt idx="147">
                  <c:v>7.3999299999999999E-3</c:v>
                </c:pt>
                <c:pt idx="148">
                  <c:v>6.6242900000000006E-3</c:v>
                </c:pt>
                <c:pt idx="149">
                  <c:v>7.5405000000000003E-3</c:v>
                </c:pt>
                <c:pt idx="150">
                  <c:v>7.6547500000000001E-3</c:v>
                </c:pt>
                <c:pt idx="151">
                  <c:v>6.3181900000000004E-3</c:v>
                </c:pt>
                <c:pt idx="152">
                  <c:v>6.09042E-3</c:v>
                </c:pt>
                <c:pt idx="153">
                  <c:v>5.9361500000000003E-3</c:v>
                </c:pt>
                <c:pt idx="154">
                  <c:v>5.99214E-3</c:v>
                </c:pt>
                <c:pt idx="155">
                  <c:v>5.9531500000000008E-3</c:v>
                </c:pt>
                <c:pt idx="156">
                  <c:v>5.7205199999999998E-3</c:v>
                </c:pt>
                <c:pt idx="157">
                  <c:v>5.2539000000000006E-3</c:v>
                </c:pt>
                <c:pt idx="158">
                  <c:v>4.9967700000000002E-3</c:v>
                </c:pt>
                <c:pt idx="159">
                  <c:v>5.0456900000000002E-3</c:v>
                </c:pt>
                <c:pt idx="160">
                  <c:v>4.7772100000000005E-3</c:v>
                </c:pt>
                <c:pt idx="161">
                  <c:v>5.6987299999999999E-3</c:v>
                </c:pt>
                <c:pt idx="162">
                  <c:v>6.8844199999999996E-3</c:v>
                </c:pt>
                <c:pt idx="163">
                  <c:v>6.26247E-3</c:v>
                </c:pt>
                <c:pt idx="164">
                  <c:v>7.1354700000000005E-3</c:v>
                </c:pt>
                <c:pt idx="165">
                  <c:v>6.2726700000000002E-3</c:v>
                </c:pt>
                <c:pt idx="166">
                  <c:v>5.8554499999999999E-3</c:v>
                </c:pt>
                <c:pt idx="167">
                  <c:v>5.5790799999999993E-3</c:v>
                </c:pt>
                <c:pt idx="168">
                  <c:v>6.5258700000000005E-3</c:v>
                </c:pt>
                <c:pt idx="169">
                  <c:v>5.9734299999999992E-3</c:v>
                </c:pt>
                <c:pt idx="170">
                  <c:v>5.72574E-3</c:v>
                </c:pt>
                <c:pt idx="171">
                  <c:v>6.6260399999999997E-3</c:v>
                </c:pt>
                <c:pt idx="172">
                  <c:v>6.3752799999999997E-3</c:v>
                </c:pt>
                <c:pt idx="173">
                  <c:v>5.9204900000000005E-3</c:v>
                </c:pt>
                <c:pt idx="174">
                  <c:v>6.6946399999999991E-3</c:v>
                </c:pt>
                <c:pt idx="175">
                  <c:v>7.5263400000000003E-3</c:v>
                </c:pt>
                <c:pt idx="176">
                  <c:v>7.2976700000000009E-3</c:v>
                </c:pt>
                <c:pt idx="177">
                  <c:v>8.3360900000000009E-3</c:v>
                </c:pt>
                <c:pt idx="178">
                  <c:v>7.5574300000000004E-3</c:v>
                </c:pt>
                <c:pt idx="179">
                  <c:v>7.4148E-3</c:v>
                </c:pt>
                <c:pt idx="180">
                  <c:v>9.4032999999999999E-3</c:v>
                </c:pt>
                <c:pt idx="181">
                  <c:v>7.39714E-3</c:v>
                </c:pt>
                <c:pt idx="182">
                  <c:v>8.7790999999999998E-3</c:v>
                </c:pt>
                <c:pt idx="183">
                  <c:v>8.3142000000000008E-3</c:v>
                </c:pt>
                <c:pt idx="184">
                  <c:v>8.5144599999999997E-3</c:v>
                </c:pt>
                <c:pt idx="185">
                  <c:v>8.7561199999999992E-3</c:v>
                </c:pt>
                <c:pt idx="186">
                  <c:v>9.5330499999999995E-3</c:v>
                </c:pt>
                <c:pt idx="187">
                  <c:v>9.9233499999999992E-3</c:v>
                </c:pt>
                <c:pt idx="188">
                  <c:v>1.0976699999999999E-2</c:v>
                </c:pt>
                <c:pt idx="189">
                  <c:v>9.9926000000000008E-3</c:v>
                </c:pt>
                <c:pt idx="190">
                  <c:v>1.080888E-2</c:v>
                </c:pt>
                <c:pt idx="191">
                  <c:v>1.259327E-2</c:v>
                </c:pt>
                <c:pt idx="192">
                  <c:v>1.4092830000000001E-2</c:v>
                </c:pt>
                <c:pt idx="193">
                  <c:v>1.216209E-2</c:v>
                </c:pt>
                <c:pt idx="194">
                  <c:v>1.238422E-2</c:v>
                </c:pt>
                <c:pt idx="195">
                  <c:v>1.114422E-2</c:v>
                </c:pt>
                <c:pt idx="196">
                  <c:v>1.0910100000000001E-2</c:v>
                </c:pt>
                <c:pt idx="197">
                  <c:v>1.184434E-2</c:v>
                </c:pt>
                <c:pt idx="198">
                  <c:v>9.2186200000000003E-3</c:v>
                </c:pt>
                <c:pt idx="199">
                  <c:v>9.6953100000000004E-3</c:v>
                </c:pt>
                <c:pt idx="200">
                  <c:v>1.078403E-2</c:v>
                </c:pt>
                <c:pt idx="201">
                  <c:v>1.0658819999999999E-2</c:v>
                </c:pt>
                <c:pt idx="202">
                  <c:v>1.13825E-2</c:v>
                </c:pt>
                <c:pt idx="203">
                  <c:v>1.4135930000000001E-2</c:v>
                </c:pt>
                <c:pt idx="204">
                  <c:v>1.462432E-2</c:v>
                </c:pt>
                <c:pt idx="205">
                  <c:v>1.4459919999999999E-2</c:v>
                </c:pt>
                <c:pt idx="206">
                  <c:v>1.449953E-2</c:v>
                </c:pt>
                <c:pt idx="207">
                  <c:v>1.5123670000000001E-2</c:v>
                </c:pt>
                <c:pt idx="208">
                  <c:v>1.498671E-2</c:v>
                </c:pt>
                <c:pt idx="209">
                  <c:v>1.4900420000000001E-2</c:v>
                </c:pt>
                <c:pt idx="210">
                  <c:v>1.5907379999999999E-2</c:v>
                </c:pt>
                <c:pt idx="211">
                  <c:v>1.53803E-2</c:v>
                </c:pt>
                <c:pt idx="212">
                  <c:v>1.5107470000000001E-2</c:v>
                </c:pt>
                <c:pt idx="213">
                  <c:v>1.6490000000000001E-2</c:v>
                </c:pt>
                <c:pt idx="214">
                  <c:v>1.7499610000000002E-2</c:v>
                </c:pt>
                <c:pt idx="215">
                  <c:v>1.957917E-2</c:v>
                </c:pt>
                <c:pt idx="216">
                  <c:v>2.0414599999999998E-2</c:v>
                </c:pt>
                <c:pt idx="217">
                  <c:v>2.2839770000000002E-2</c:v>
                </c:pt>
                <c:pt idx="218">
                  <c:v>2.4516279999999998E-2</c:v>
                </c:pt>
                <c:pt idx="219">
                  <c:v>2.4966490000000001E-2</c:v>
                </c:pt>
                <c:pt idx="220">
                  <c:v>2.6702919999999998E-2</c:v>
                </c:pt>
                <c:pt idx="221">
                  <c:v>2.6059580000000002E-2</c:v>
                </c:pt>
                <c:pt idx="222">
                  <c:v>2.7270329999999999E-2</c:v>
                </c:pt>
                <c:pt idx="223">
                  <c:v>2.8285079999999997E-2</c:v>
                </c:pt>
                <c:pt idx="224">
                  <c:v>2.7819429999999999E-2</c:v>
                </c:pt>
                <c:pt idx="225">
                  <c:v>2.9528620000000002E-2</c:v>
                </c:pt>
                <c:pt idx="226">
                  <c:v>3.0399349999999999E-2</c:v>
                </c:pt>
                <c:pt idx="227">
                  <c:v>3.0306670000000001E-2</c:v>
                </c:pt>
                <c:pt idx="228">
                  <c:v>2.7562899999999998E-2</c:v>
                </c:pt>
                <c:pt idx="229">
                  <c:v>2.6625239999999998E-2</c:v>
                </c:pt>
                <c:pt idx="230">
                  <c:v>2.6905800000000001E-2</c:v>
                </c:pt>
                <c:pt idx="231">
                  <c:v>2.4691279999999999E-2</c:v>
                </c:pt>
                <c:pt idx="232">
                  <c:v>2.446015E-2</c:v>
                </c:pt>
                <c:pt idx="233">
                  <c:v>2.199278E-2</c:v>
                </c:pt>
                <c:pt idx="234">
                  <c:v>1.996272E-2</c:v>
                </c:pt>
                <c:pt idx="235">
                  <c:v>2.1031319999999999E-2</c:v>
                </c:pt>
                <c:pt idx="236">
                  <c:v>1.7905299999999999E-2</c:v>
                </c:pt>
                <c:pt idx="237">
                  <c:v>1.8792639999999999E-2</c:v>
                </c:pt>
                <c:pt idx="238">
                  <c:v>1.770099E-2</c:v>
                </c:pt>
                <c:pt idx="239">
                  <c:v>1.810933E-2</c:v>
                </c:pt>
                <c:pt idx="240">
                  <c:v>1.751138E-2</c:v>
                </c:pt>
                <c:pt idx="241">
                  <c:v>1.5677E-2</c:v>
                </c:pt>
                <c:pt idx="242">
                  <c:v>1.1920729999999999E-2</c:v>
                </c:pt>
                <c:pt idx="243">
                  <c:v>9.7252700000000011E-3</c:v>
                </c:pt>
                <c:pt idx="244">
                  <c:v>6.7555600000000007E-3</c:v>
                </c:pt>
                <c:pt idx="245">
                  <c:v>4.9834700000000003E-3</c:v>
                </c:pt>
                <c:pt idx="246">
                  <c:v>4.1174499999999999E-3</c:v>
                </c:pt>
                <c:pt idx="247">
                  <c:v>3.64029E-3</c:v>
                </c:pt>
                <c:pt idx="248">
                  <c:v>3.30693E-3</c:v>
                </c:pt>
                <c:pt idx="249">
                  <c:v>3.5244899999999999E-3</c:v>
                </c:pt>
                <c:pt idx="250">
                  <c:v>3.6845099999999998E-3</c:v>
                </c:pt>
                <c:pt idx="251">
                  <c:v>3.1919100000000001E-3</c:v>
                </c:pt>
                <c:pt idx="252">
                  <c:v>2.8027099999999999E-3</c:v>
                </c:pt>
                <c:pt idx="253">
                  <c:v>3.6182799999999998E-3</c:v>
                </c:pt>
                <c:pt idx="254">
                  <c:v>2.7819199999999998E-3</c:v>
                </c:pt>
                <c:pt idx="255">
                  <c:v>3.2429899999999998E-3</c:v>
                </c:pt>
                <c:pt idx="256">
                  <c:v>3.0820599999999997E-3</c:v>
                </c:pt>
                <c:pt idx="257">
                  <c:v>2.6851499999999999E-3</c:v>
                </c:pt>
                <c:pt idx="258">
                  <c:v>3.6339599999999999E-3</c:v>
                </c:pt>
                <c:pt idx="259">
                  <c:v>3.0063299999999998E-3</c:v>
                </c:pt>
                <c:pt idx="260">
                  <c:v>3.2484499999999999E-3</c:v>
                </c:pt>
                <c:pt idx="261">
                  <c:v>3.93868E-3</c:v>
                </c:pt>
                <c:pt idx="262">
                  <c:v>5.9914E-3</c:v>
                </c:pt>
                <c:pt idx="263">
                  <c:v>6.9922999999999999E-3</c:v>
                </c:pt>
                <c:pt idx="264">
                  <c:v>8.3398599999999993E-3</c:v>
                </c:pt>
                <c:pt idx="265">
                  <c:v>1.2807409999999998E-2</c:v>
                </c:pt>
                <c:pt idx="266">
                  <c:v>1.6073489999999999E-2</c:v>
                </c:pt>
                <c:pt idx="267">
                  <c:v>2.4465170000000001E-2</c:v>
                </c:pt>
                <c:pt idx="268">
                  <c:v>2.8918949999999999E-2</c:v>
                </c:pt>
                <c:pt idx="269">
                  <c:v>2.7258429999999997E-2</c:v>
                </c:pt>
                <c:pt idx="270">
                  <c:v>3.2652439999999998E-2</c:v>
                </c:pt>
                <c:pt idx="271">
                  <c:v>3.1519459999999999E-2</c:v>
                </c:pt>
                <c:pt idx="272">
                  <c:v>3.7251260000000001E-2</c:v>
                </c:pt>
                <c:pt idx="273">
                  <c:v>4.5694739999999998E-2</c:v>
                </c:pt>
                <c:pt idx="274">
                  <c:v>4.8624460000000001E-2</c:v>
                </c:pt>
                <c:pt idx="275">
                  <c:v>4.6362129999999994E-2</c:v>
                </c:pt>
                <c:pt idx="276">
                  <c:v>4.7165299999999993E-2</c:v>
                </c:pt>
                <c:pt idx="277">
                  <c:v>4.4823540000000002E-2</c:v>
                </c:pt>
                <c:pt idx="278">
                  <c:v>5.0572109999999997E-2</c:v>
                </c:pt>
                <c:pt idx="279">
                  <c:v>4.4648599999999997E-2</c:v>
                </c:pt>
                <c:pt idx="280">
                  <c:v>4.4642639999999997E-2</c:v>
                </c:pt>
                <c:pt idx="281">
                  <c:v>4.7968240000000002E-2</c:v>
                </c:pt>
                <c:pt idx="282">
                  <c:v>5.1997669999999996E-2</c:v>
                </c:pt>
                <c:pt idx="283">
                  <c:v>5.1719250000000001E-2</c:v>
                </c:pt>
                <c:pt idx="284">
                  <c:v>5.1638950000000003E-2</c:v>
                </c:pt>
                <c:pt idx="285">
                  <c:v>5.3955299999999998E-2</c:v>
                </c:pt>
                <c:pt idx="286">
                  <c:v>5.4394400000000002E-2</c:v>
                </c:pt>
                <c:pt idx="287">
                  <c:v>5.0220789999999994E-2</c:v>
                </c:pt>
                <c:pt idx="288">
                  <c:v>4.5829079999999994E-2</c:v>
                </c:pt>
                <c:pt idx="289">
                  <c:v>4.5375840000000001E-2</c:v>
                </c:pt>
                <c:pt idx="290">
                  <c:v>4.8995410000000003E-2</c:v>
                </c:pt>
                <c:pt idx="291">
                  <c:v>4.8822119999999997E-2</c:v>
                </c:pt>
                <c:pt idx="292">
                  <c:v>5.2514749999999999E-2</c:v>
                </c:pt>
                <c:pt idx="293">
                  <c:v>5.0711599999999996E-2</c:v>
                </c:pt>
                <c:pt idx="294">
                  <c:v>4.9751760000000006E-2</c:v>
                </c:pt>
                <c:pt idx="295">
                  <c:v>4.5460570000000006E-2</c:v>
                </c:pt>
                <c:pt idx="296">
                  <c:v>4.2408289999999994E-2</c:v>
                </c:pt>
                <c:pt idx="297">
                  <c:v>3.954038E-2</c:v>
                </c:pt>
                <c:pt idx="298">
                  <c:v>4.3610210000000003E-2</c:v>
                </c:pt>
                <c:pt idx="299">
                  <c:v>4.3670530000000006E-2</c:v>
                </c:pt>
                <c:pt idx="300">
                  <c:v>4.4241820000000001E-2</c:v>
                </c:pt>
                <c:pt idx="301">
                  <c:v>4.3789839999999997E-2</c:v>
                </c:pt>
                <c:pt idx="302">
                  <c:v>4.1982319999999997E-2</c:v>
                </c:pt>
                <c:pt idx="303">
                  <c:v>4.1321500000000004E-2</c:v>
                </c:pt>
                <c:pt idx="304">
                  <c:v>3.8920980000000001E-2</c:v>
                </c:pt>
                <c:pt idx="305">
                  <c:v>4.1263560000000005E-2</c:v>
                </c:pt>
                <c:pt idx="306">
                  <c:v>3.9488349999999998E-2</c:v>
                </c:pt>
              </c:numCache>
            </c:numRef>
          </c:val>
          <c:smooth val="0"/>
          <c:extLst>
            <c:ext xmlns:c16="http://schemas.microsoft.com/office/drawing/2014/chart" uri="{C3380CC4-5D6E-409C-BE32-E72D297353CC}">
              <c16:uniqueId val="{00000000-2948-44CE-85FB-E635C4DAF23E}"/>
            </c:ext>
          </c:extLst>
        </c:ser>
        <c:ser>
          <c:idx val="1"/>
          <c:order val="1"/>
          <c:tx>
            <c:strRef>
              <c:f>YTW!$X$5</c:f>
              <c:strCache>
                <c:ptCount val="1"/>
                <c:pt idx="0">
                  <c:v>US, IG 3-5Y</c:v>
                </c:pt>
              </c:strCache>
            </c:strRef>
          </c:tx>
          <c:spPr>
            <a:ln w="19050" cap="rnd">
              <a:solidFill>
                <a:schemeClr val="accent1">
                  <a:lumMod val="60000"/>
                  <a:lumOff val="40000"/>
                </a:schemeClr>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YTW!$X$6:$X$6379</c:f>
              <c:numCache>
                <c:formatCode>0.00%</c:formatCode>
                <c:ptCount val="6374"/>
                <c:pt idx="0">
                  <c:v>6.9528019999999996E-2</c:v>
                </c:pt>
                <c:pt idx="1">
                  <c:v>7.2943540000000001E-2</c:v>
                </c:pt>
                <c:pt idx="2">
                  <c:v>7.2214269999999997E-2</c:v>
                </c:pt>
                <c:pt idx="3">
                  <c:v>7.1307349999999992E-2</c:v>
                </c:pt>
                <c:pt idx="4">
                  <c:v>7.3505109999999999E-2</c:v>
                </c:pt>
                <c:pt idx="5">
                  <c:v>7.4549420000000005E-2</c:v>
                </c:pt>
                <c:pt idx="6">
                  <c:v>7.131338000000001E-2</c:v>
                </c:pt>
                <c:pt idx="7">
                  <c:v>7.091037E-2</c:v>
                </c:pt>
                <c:pt idx="8">
                  <c:v>6.9001530000000005E-2</c:v>
                </c:pt>
                <c:pt idx="9">
                  <c:v>6.7569340000000006E-2</c:v>
                </c:pt>
                <c:pt idx="10">
                  <c:v>6.7991070000000001E-2</c:v>
                </c:pt>
                <c:pt idx="11">
                  <c:v>6.557317E-2</c:v>
                </c:pt>
                <c:pt idx="12">
                  <c:v>6.27191E-2</c:v>
                </c:pt>
                <c:pt idx="13">
                  <c:v>5.9966209999999999E-2</c:v>
                </c:pt>
                <c:pt idx="14">
                  <c:v>5.9554059999999999E-2</c:v>
                </c:pt>
                <c:pt idx="15">
                  <c:v>5.7712820000000005E-2</c:v>
                </c:pt>
                <c:pt idx="16">
                  <c:v>5.7809319999999997E-2</c:v>
                </c:pt>
                <c:pt idx="17">
                  <c:v>5.828639E-2</c:v>
                </c:pt>
                <c:pt idx="18">
                  <c:v>5.8704650000000004E-2</c:v>
                </c:pt>
                <c:pt idx="19">
                  <c:v>5.5383750000000002E-2</c:v>
                </c:pt>
                <c:pt idx="20">
                  <c:v>5.4712799999999999E-2</c:v>
                </c:pt>
                <c:pt idx="21">
                  <c:v>5.0942540000000001E-2</c:v>
                </c:pt>
                <c:pt idx="22">
                  <c:v>4.8472889999999998E-2</c:v>
                </c:pt>
                <c:pt idx="23">
                  <c:v>5.1547530000000001E-2</c:v>
                </c:pt>
                <c:pt idx="24">
                  <c:v>5.2753310000000005E-2</c:v>
                </c:pt>
                <c:pt idx="25">
                  <c:v>5.2356879999999995E-2</c:v>
                </c:pt>
                <c:pt idx="26">
                  <c:v>5.1853980000000001E-2</c:v>
                </c:pt>
                <c:pt idx="27">
                  <c:v>5.5638550000000002E-2</c:v>
                </c:pt>
                <c:pt idx="28">
                  <c:v>5.2636200000000001E-2</c:v>
                </c:pt>
                <c:pt idx="29">
                  <c:v>5.1218700000000006E-2</c:v>
                </c:pt>
                <c:pt idx="30">
                  <c:v>4.9766260000000007E-2</c:v>
                </c:pt>
                <c:pt idx="31">
                  <c:v>4.8314329999999996E-2</c:v>
                </c:pt>
                <c:pt idx="32">
                  <c:v>4.7732250000000004E-2</c:v>
                </c:pt>
                <c:pt idx="33">
                  <c:v>4.4128049999999995E-2</c:v>
                </c:pt>
                <c:pt idx="34">
                  <c:v>4.490247E-2</c:v>
                </c:pt>
                <c:pt idx="35">
                  <c:v>4.6644600000000001E-2</c:v>
                </c:pt>
                <c:pt idx="36">
                  <c:v>4.1715929999999998E-2</c:v>
                </c:pt>
                <c:pt idx="37">
                  <c:v>4.2433120000000005E-2</c:v>
                </c:pt>
                <c:pt idx="38">
                  <c:v>3.8508580000000001E-2</c:v>
                </c:pt>
                <c:pt idx="39">
                  <c:v>3.9769819999999997E-2</c:v>
                </c:pt>
                <c:pt idx="40">
                  <c:v>3.8678370000000004E-2</c:v>
                </c:pt>
                <c:pt idx="41">
                  <c:v>3.1839039999999999E-2</c:v>
                </c:pt>
                <c:pt idx="42">
                  <c:v>3.4004510000000002E-2</c:v>
                </c:pt>
                <c:pt idx="43">
                  <c:v>4.1262559999999997E-2</c:v>
                </c:pt>
                <c:pt idx="44">
                  <c:v>4.1633990000000003E-2</c:v>
                </c:pt>
                <c:pt idx="45">
                  <c:v>3.8541439999999996E-2</c:v>
                </c:pt>
                <c:pt idx="46">
                  <c:v>3.9343419999999997E-2</c:v>
                </c:pt>
                <c:pt idx="47">
                  <c:v>3.971127E-2</c:v>
                </c:pt>
                <c:pt idx="48">
                  <c:v>3.8503709999999997E-2</c:v>
                </c:pt>
                <c:pt idx="49">
                  <c:v>3.88212E-2</c:v>
                </c:pt>
                <c:pt idx="50">
                  <c:v>3.6880500000000004E-2</c:v>
                </c:pt>
                <c:pt idx="51">
                  <c:v>3.6409400000000001E-2</c:v>
                </c:pt>
                <c:pt idx="52">
                  <c:v>4.0505920000000001E-2</c:v>
                </c:pt>
                <c:pt idx="53">
                  <c:v>4.1954659999999998E-2</c:v>
                </c:pt>
                <c:pt idx="54">
                  <c:v>4.2129839999999995E-2</c:v>
                </c:pt>
                <c:pt idx="55">
                  <c:v>4.1420909999999998E-2</c:v>
                </c:pt>
                <c:pt idx="56">
                  <c:v>3.9328160000000001E-2</c:v>
                </c:pt>
                <c:pt idx="57">
                  <c:v>3.9869389999999998E-2</c:v>
                </c:pt>
                <c:pt idx="58">
                  <c:v>3.9567720000000001E-2</c:v>
                </c:pt>
                <c:pt idx="59">
                  <c:v>4.1876980000000001E-2</c:v>
                </c:pt>
                <c:pt idx="60">
                  <c:v>4.1876119999999996E-2</c:v>
                </c:pt>
                <c:pt idx="61">
                  <c:v>4.3424980000000002E-2</c:v>
                </c:pt>
                <c:pt idx="62">
                  <c:v>4.509341E-2</c:v>
                </c:pt>
                <c:pt idx="63">
                  <c:v>4.6613939999999993E-2</c:v>
                </c:pt>
                <c:pt idx="64">
                  <c:v>4.5311959999999998E-2</c:v>
                </c:pt>
                <c:pt idx="65">
                  <c:v>4.4675979999999997E-2</c:v>
                </c:pt>
                <c:pt idx="66">
                  <c:v>4.4801060000000004E-2</c:v>
                </c:pt>
                <c:pt idx="67">
                  <c:v>4.7230580000000001E-2</c:v>
                </c:pt>
                <c:pt idx="68">
                  <c:v>4.6094410000000002E-2</c:v>
                </c:pt>
                <c:pt idx="69">
                  <c:v>4.8122850000000002E-2</c:v>
                </c:pt>
                <c:pt idx="70">
                  <c:v>5.0169819999999997E-2</c:v>
                </c:pt>
                <c:pt idx="71">
                  <c:v>5.032288E-2</c:v>
                </c:pt>
                <c:pt idx="72">
                  <c:v>4.9581790000000001E-2</c:v>
                </c:pt>
                <c:pt idx="73">
                  <c:v>5.0420730000000004E-2</c:v>
                </c:pt>
                <c:pt idx="74">
                  <c:v>5.1479929999999993E-2</c:v>
                </c:pt>
                <c:pt idx="75">
                  <c:v>5.361022E-2</c:v>
                </c:pt>
                <c:pt idx="76">
                  <c:v>5.4196590000000003E-2</c:v>
                </c:pt>
                <c:pt idx="77">
                  <c:v>5.5669539999999997E-2</c:v>
                </c:pt>
                <c:pt idx="78">
                  <c:v>5.6505900000000005E-2</c:v>
                </c:pt>
                <c:pt idx="79">
                  <c:v>5.4639720000000003E-2</c:v>
                </c:pt>
                <c:pt idx="80">
                  <c:v>5.2752130000000001E-2</c:v>
                </c:pt>
                <c:pt idx="81">
                  <c:v>5.1838829999999995E-2</c:v>
                </c:pt>
                <c:pt idx="82">
                  <c:v>5.1782979999999999E-2</c:v>
                </c:pt>
                <c:pt idx="83">
                  <c:v>5.0558509999999994E-2</c:v>
                </c:pt>
                <c:pt idx="84">
                  <c:v>5.2822310000000004E-2</c:v>
                </c:pt>
                <c:pt idx="85">
                  <c:v>5.3327869999999999E-2</c:v>
                </c:pt>
                <c:pt idx="86">
                  <c:v>5.1919589999999995E-2</c:v>
                </c:pt>
                <c:pt idx="87">
                  <c:v>5.1725969999999996E-2</c:v>
                </c:pt>
                <c:pt idx="88">
                  <c:v>5.15539E-2</c:v>
                </c:pt>
                <c:pt idx="89">
                  <c:v>5.4508189999999998E-2</c:v>
                </c:pt>
                <c:pt idx="90">
                  <c:v>5.5437709999999994E-2</c:v>
                </c:pt>
                <c:pt idx="91">
                  <c:v>5.413652E-2</c:v>
                </c:pt>
                <c:pt idx="92">
                  <c:v>5.2463610000000001E-2</c:v>
                </c:pt>
                <c:pt idx="93">
                  <c:v>5.13727E-2</c:v>
                </c:pt>
                <c:pt idx="94">
                  <c:v>5.0897280000000003E-2</c:v>
                </c:pt>
                <c:pt idx="95">
                  <c:v>4.8040670000000001E-2</c:v>
                </c:pt>
                <c:pt idx="96">
                  <c:v>4.815647E-2</c:v>
                </c:pt>
                <c:pt idx="97">
                  <c:v>4.3471889999999999E-2</c:v>
                </c:pt>
                <c:pt idx="98">
                  <c:v>4.1030469999999999E-2</c:v>
                </c:pt>
                <c:pt idx="99">
                  <c:v>4.2637219999999997E-2</c:v>
                </c:pt>
                <c:pt idx="100">
                  <c:v>4.428762E-2</c:v>
                </c:pt>
                <c:pt idx="101">
                  <c:v>4.6692910000000004E-2</c:v>
                </c:pt>
                <c:pt idx="102">
                  <c:v>4.7381670000000001E-2</c:v>
                </c:pt>
                <c:pt idx="103">
                  <c:v>4.8090840000000003E-2</c:v>
                </c:pt>
                <c:pt idx="104">
                  <c:v>4.697026E-2</c:v>
                </c:pt>
                <c:pt idx="105">
                  <c:v>5.0225419999999993E-2</c:v>
                </c:pt>
                <c:pt idx="106">
                  <c:v>5.348091E-2</c:v>
                </c:pt>
                <c:pt idx="107">
                  <c:v>4.8000899999999999E-2</c:v>
                </c:pt>
                <c:pt idx="108">
                  <c:v>3.9075150000000003E-2</c:v>
                </c:pt>
                <c:pt idx="109">
                  <c:v>4.1242830000000001E-2</c:v>
                </c:pt>
                <c:pt idx="110">
                  <c:v>4.3382889999999993E-2</c:v>
                </c:pt>
                <c:pt idx="111">
                  <c:v>3.8430780000000005E-2</c:v>
                </c:pt>
                <c:pt idx="112">
                  <c:v>3.8778989999999999E-2</c:v>
                </c:pt>
                <c:pt idx="113">
                  <c:v>3.9067940000000002E-2</c:v>
                </c:pt>
                <c:pt idx="114">
                  <c:v>3.8559360000000001E-2</c:v>
                </c:pt>
                <c:pt idx="115">
                  <c:v>3.6810580000000002E-2</c:v>
                </c:pt>
                <c:pt idx="116">
                  <c:v>3.4420260000000001E-2</c:v>
                </c:pt>
                <c:pt idx="117">
                  <c:v>3.4139860000000001E-2</c:v>
                </c:pt>
                <c:pt idx="118">
                  <c:v>3.2899829999999998E-2</c:v>
                </c:pt>
                <c:pt idx="119">
                  <c:v>2.9689630000000002E-2</c:v>
                </c:pt>
                <c:pt idx="120">
                  <c:v>3.374394E-2</c:v>
                </c:pt>
                <c:pt idx="121">
                  <c:v>3.0724999999999999E-2</c:v>
                </c:pt>
                <c:pt idx="122">
                  <c:v>3.0663059999999999E-2</c:v>
                </c:pt>
                <c:pt idx="123">
                  <c:v>3.0744060000000004E-2</c:v>
                </c:pt>
                <c:pt idx="124">
                  <c:v>2.9750549999999997E-2</c:v>
                </c:pt>
                <c:pt idx="125">
                  <c:v>2.9106630000000001E-2</c:v>
                </c:pt>
                <c:pt idx="126">
                  <c:v>2.705695E-2</c:v>
                </c:pt>
                <c:pt idx="127">
                  <c:v>2.4032990000000001E-2</c:v>
                </c:pt>
                <c:pt idx="128">
                  <c:v>2.2633489999999999E-2</c:v>
                </c:pt>
                <c:pt idx="129">
                  <c:v>2.6320980000000001E-2</c:v>
                </c:pt>
                <c:pt idx="130">
                  <c:v>2.4130200000000001E-2</c:v>
                </c:pt>
                <c:pt idx="131">
                  <c:v>2.4472859999999999E-2</c:v>
                </c:pt>
                <c:pt idx="132">
                  <c:v>2.5782940000000001E-2</c:v>
                </c:pt>
                <c:pt idx="133">
                  <c:v>2.4628399999999998E-2</c:v>
                </c:pt>
                <c:pt idx="134">
                  <c:v>2.527708E-2</c:v>
                </c:pt>
                <c:pt idx="135">
                  <c:v>2.5910590000000001E-2</c:v>
                </c:pt>
                <c:pt idx="136">
                  <c:v>2.3926840000000001E-2</c:v>
                </c:pt>
                <c:pt idx="137">
                  <c:v>2.0230689999999999E-2</c:v>
                </c:pt>
                <c:pt idx="138">
                  <c:v>2.0758230000000003E-2</c:v>
                </c:pt>
                <c:pt idx="139">
                  <c:v>1.9675999999999999E-2</c:v>
                </c:pt>
                <c:pt idx="140">
                  <c:v>2.1171410000000002E-2</c:v>
                </c:pt>
                <c:pt idx="141">
                  <c:v>2.1721629999999999E-2</c:v>
                </c:pt>
                <c:pt idx="142">
                  <c:v>2.18684E-2</c:v>
                </c:pt>
                <c:pt idx="143">
                  <c:v>2.2096729999999998E-2</c:v>
                </c:pt>
                <c:pt idx="144">
                  <c:v>2.0522840000000001E-2</c:v>
                </c:pt>
                <c:pt idx="145">
                  <c:v>1.9577029999999999E-2</c:v>
                </c:pt>
                <c:pt idx="146">
                  <c:v>1.9521779999999999E-2</c:v>
                </c:pt>
                <c:pt idx="147">
                  <c:v>1.9789230000000001E-2</c:v>
                </c:pt>
                <c:pt idx="148">
                  <c:v>1.798692E-2</c:v>
                </c:pt>
                <c:pt idx="149">
                  <c:v>1.8512249999999997E-2</c:v>
                </c:pt>
                <c:pt idx="150">
                  <c:v>1.840665E-2</c:v>
                </c:pt>
                <c:pt idx="151">
                  <c:v>1.6428750000000002E-2</c:v>
                </c:pt>
                <c:pt idx="152">
                  <c:v>1.6245059999999999E-2</c:v>
                </c:pt>
                <c:pt idx="153">
                  <c:v>1.4945770000000001E-2</c:v>
                </c:pt>
                <c:pt idx="154">
                  <c:v>1.601878E-2</c:v>
                </c:pt>
                <c:pt idx="155">
                  <c:v>1.6268609999999999E-2</c:v>
                </c:pt>
                <c:pt idx="156">
                  <c:v>1.618646E-2</c:v>
                </c:pt>
                <c:pt idx="157">
                  <c:v>1.5735300000000001E-2</c:v>
                </c:pt>
                <c:pt idx="158">
                  <c:v>1.4492650000000001E-2</c:v>
                </c:pt>
                <c:pt idx="159">
                  <c:v>1.464123E-2</c:v>
                </c:pt>
                <c:pt idx="160">
                  <c:v>1.4056859999999999E-2</c:v>
                </c:pt>
                <c:pt idx="161">
                  <c:v>1.6695939999999999E-2</c:v>
                </c:pt>
                <c:pt idx="162">
                  <c:v>1.8500260000000001E-2</c:v>
                </c:pt>
                <c:pt idx="163">
                  <c:v>1.7578440000000001E-2</c:v>
                </c:pt>
                <c:pt idx="164">
                  <c:v>1.891893E-2</c:v>
                </c:pt>
                <c:pt idx="165">
                  <c:v>1.740245E-2</c:v>
                </c:pt>
                <c:pt idx="166">
                  <c:v>1.6524290000000001E-2</c:v>
                </c:pt>
                <c:pt idx="167">
                  <c:v>1.5789919999999999E-2</c:v>
                </c:pt>
                <c:pt idx="168">
                  <c:v>1.725558E-2</c:v>
                </c:pt>
                <c:pt idx="169">
                  <c:v>1.6879140000000001E-2</c:v>
                </c:pt>
                <c:pt idx="170">
                  <c:v>1.649109E-2</c:v>
                </c:pt>
                <c:pt idx="171">
                  <c:v>1.821296E-2</c:v>
                </c:pt>
                <c:pt idx="172">
                  <c:v>1.7728029999999999E-2</c:v>
                </c:pt>
                <c:pt idx="173">
                  <c:v>1.6648389999999999E-2</c:v>
                </c:pt>
                <c:pt idx="174">
                  <c:v>1.7299560000000002E-2</c:v>
                </c:pt>
                <c:pt idx="175">
                  <c:v>1.885657E-2</c:v>
                </c:pt>
                <c:pt idx="176">
                  <c:v>1.8041540000000002E-2</c:v>
                </c:pt>
                <c:pt idx="177">
                  <c:v>1.9535739999999999E-2</c:v>
                </c:pt>
                <c:pt idx="178">
                  <c:v>1.8429609999999999E-2</c:v>
                </c:pt>
                <c:pt idx="179">
                  <c:v>1.7708749999999999E-2</c:v>
                </c:pt>
                <c:pt idx="180">
                  <c:v>1.9121519999999999E-2</c:v>
                </c:pt>
                <c:pt idx="181">
                  <c:v>1.7065139999999999E-2</c:v>
                </c:pt>
                <c:pt idx="182">
                  <c:v>1.8099170000000001E-2</c:v>
                </c:pt>
                <c:pt idx="183">
                  <c:v>1.7251610000000001E-2</c:v>
                </c:pt>
                <c:pt idx="184">
                  <c:v>1.7398400000000001E-2</c:v>
                </c:pt>
                <c:pt idx="185">
                  <c:v>1.7413250000000002E-2</c:v>
                </c:pt>
                <c:pt idx="186">
                  <c:v>1.8950789999999999E-2</c:v>
                </c:pt>
                <c:pt idx="187">
                  <c:v>1.857607E-2</c:v>
                </c:pt>
                <c:pt idx="188">
                  <c:v>1.9104779999999998E-2</c:v>
                </c:pt>
                <c:pt idx="189">
                  <c:v>1.777391E-2</c:v>
                </c:pt>
                <c:pt idx="190">
                  <c:v>1.8704099999999998E-2</c:v>
                </c:pt>
                <c:pt idx="191">
                  <c:v>1.9798739999999999E-2</c:v>
                </c:pt>
                <c:pt idx="192">
                  <c:v>2.1074499999999999E-2</c:v>
                </c:pt>
                <c:pt idx="193">
                  <c:v>1.8699939999999998E-2</c:v>
                </c:pt>
                <c:pt idx="194">
                  <c:v>1.8517189999999999E-2</c:v>
                </c:pt>
                <c:pt idx="195">
                  <c:v>1.746311E-2</c:v>
                </c:pt>
                <c:pt idx="196">
                  <c:v>1.7408779999999999E-2</c:v>
                </c:pt>
                <c:pt idx="197">
                  <c:v>1.798466E-2</c:v>
                </c:pt>
                <c:pt idx="198">
                  <c:v>1.622407E-2</c:v>
                </c:pt>
                <c:pt idx="199">
                  <c:v>1.624749E-2</c:v>
                </c:pt>
                <c:pt idx="200">
                  <c:v>1.6980910000000002E-2</c:v>
                </c:pt>
                <c:pt idx="201">
                  <c:v>1.6546479999999999E-2</c:v>
                </c:pt>
                <c:pt idx="202">
                  <c:v>1.695526E-2</c:v>
                </c:pt>
                <c:pt idx="203">
                  <c:v>2.0946280000000001E-2</c:v>
                </c:pt>
                <c:pt idx="204">
                  <c:v>2.1439659999999999E-2</c:v>
                </c:pt>
                <c:pt idx="205">
                  <c:v>2.1290980000000001E-2</c:v>
                </c:pt>
                <c:pt idx="206">
                  <c:v>2.096895E-2</c:v>
                </c:pt>
                <c:pt idx="207">
                  <c:v>2.1367409999999996E-2</c:v>
                </c:pt>
                <c:pt idx="208">
                  <c:v>2.0365589999999999E-2</c:v>
                </c:pt>
                <c:pt idx="209">
                  <c:v>1.9888579999999999E-2</c:v>
                </c:pt>
                <c:pt idx="210">
                  <c:v>2.0983189999999999E-2</c:v>
                </c:pt>
                <c:pt idx="211">
                  <c:v>2.033923E-2</c:v>
                </c:pt>
                <c:pt idx="212">
                  <c:v>1.9556870000000001E-2</c:v>
                </c:pt>
                <c:pt idx="213">
                  <c:v>2.111474E-2</c:v>
                </c:pt>
                <c:pt idx="214">
                  <c:v>2.1773609999999999E-2</c:v>
                </c:pt>
                <c:pt idx="215">
                  <c:v>2.3435150000000002E-2</c:v>
                </c:pt>
                <c:pt idx="216">
                  <c:v>2.3922020000000002E-2</c:v>
                </c:pt>
                <c:pt idx="217">
                  <c:v>2.6853769999999999E-2</c:v>
                </c:pt>
                <c:pt idx="218">
                  <c:v>2.8513069999999998E-2</c:v>
                </c:pt>
                <c:pt idx="219">
                  <c:v>2.8279489999999997E-2</c:v>
                </c:pt>
                <c:pt idx="220">
                  <c:v>3.0275110000000001E-2</c:v>
                </c:pt>
                <c:pt idx="221">
                  <c:v>2.9459369999999999E-2</c:v>
                </c:pt>
                <c:pt idx="222">
                  <c:v>3.0370669999999999E-2</c:v>
                </c:pt>
                <c:pt idx="223">
                  <c:v>3.126628E-2</c:v>
                </c:pt>
                <c:pt idx="224">
                  <c:v>3.0387960000000002E-2</c:v>
                </c:pt>
                <c:pt idx="225">
                  <c:v>3.2249659999999999E-2</c:v>
                </c:pt>
                <c:pt idx="226">
                  <c:v>3.3112759999999998E-2</c:v>
                </c:pt>
                <c:pt idx="227">
                  <c:v>3.2580740000000004E-2</c:v>
                </c:pt>
                <c:pt idx="228">
                  <c:v>2.9811619999999997E-2</c:v>
                </c:pt>
                <c:pt idx="229">
                  <c:v>2.8420860000000003E-2</c:v>
                </c:pt>
                <c:pt idx="230">
                  <c:v>2.8846029999999998E-2</c:v>
                </c:pt>
                <c:pt idx="231">
                  <c:v>2.690006E-2</c:v>
                </c:pt>
                <c:pt idx="232">
                  <c:v>2.6609060000000004E-2</c:v>
                </c:pt>
                <c:pt idx="233">
                  <c:v>2.4535809999999998E-2</c:v>
                </c:pt>
                <c:pt idx="234">
                  <c:v>2.2992370000000002E-2</c:v>
                </c:pt>
                <c:pt idx="235">
                  <c:v>2.341787E-2</c:v>
                </c:pt>
                <c:pt idx="236">
                  <c:v>2.0265499999999999E-2</c:v>
                </c:pt>
                <c:pt idx="237">
                  <c:v>2.1486350000000001E-2</c:v>
                </c:pt>
                <c:pt idx="238">
                  <c:v>2.1068679999999999E-2</c:v>
                </c:pt>
                <c:pt idx="239">
                  <c:v>2.153414E-2</c:v>
                </c:pt>
                <c:pt idx="240">
                  <c:v>2.151227E-2</c:v>
                </c:pt>
                <c:pt idx="241">
                  <c:v>1.9332929999999998E-2</c:v>
                </c:pt>
                <c:pt idx="242">
                  <c:v>1.5851649999999998E-2</c:v>
                </c:pt>
                <c:pt idx="243">
                  <c:v>1.381552E-2</c:v>
                </c:pt>
                <c:pt idx="244">
                  <c:v>1.113768E-2</c:v>
                </c:pt>
                <c:pt idx="245">
                  <c:v>1.2345950000000001E-2</c:v>
                </c:pt>
                <c:pt idx="246">
                  <c:v>1.177831E-2</c:v>
                </c:pt>
                <c:pt idx="247">
                  <c:v>1.004793E-2</c:v>
                </c:pt>
                <c:pt idx="248">
                  <c:v>1.0532109999999999E-2</c:v>
                </c:pt>
                <c:pt idx="249">
                  <c:v>1.0860950000000001E-2</c:v>
                </c:pt>
                <c:pt idx="250">
                  <c:v>1.1161460000000002E-2</c:v>
                </c:pt>
                <c:pt idx="251">
                  <c:v>1.072886E-2</c:v>
                </c:pt>
                <c:pt idx="252">
                  <c:v>9.9853300000000006E-3</c:v>
                </c:pt>
                <c:pt idx="253">
                  <c:v>9.2913800000000001E-3</c:v>
                </c:pt>
                <c:pt idx="254">
                  <c:v>1.1711839999999999E-2</c:v>
                </c:pt>
                <c:pt idx="255">
                  <c:v>1.283811E-2</c:v>
                </c:pt>
                <c:pt idx="256">
                  <c:v>1.207315E-2</c:v>
                </c:pt>
                <c:pt idx="257">
                  <c:v>1.183997E-2</c:v>
                </c:pt>
                <c:pt idx="258">
                  <c:v>1.2591049999999999E-2</c:v>
                </c:pt>
                <c:pt idx="259">
                  <c:v>1.1472670000000001E-2</c:v>
                </c:pt>
                <c:pt idx="260">
                  <c:v>1.18523E-2</c:v>
                </c:pt>
                <c:pt idx="261">
                  <c:v>1.198625E-2</c:v>
                </c:pt>
                <c:pt idx="262">
                  <c:v>1.3689679999999999E-2</c:v>
                </c:pt>
                <c:pt idx="263">
                  <c:v>1.4175E-2</c:v>
                </c:pt>
                <c:pt idx="264">
                  <c:v>1.4710870000000001E-2</c:v>
                </c:pt>
                <c:pt idx="265">
                  <c:v>1.901686E-2</c:v>
                </c:pt>
                <c:pt idx="266">
                  <c:v>2.1362369999999999E-2</c:v>
                </c:pt>
                <c:pt idx="267">
                  <c:v>2.821481E-2</c:v>
                </c:pt>
                <c:pt idx="268">
                  <c:v>3.3219780000000004E-2</c:v>
                </c:pt>
                <c:pt idx="269">
                  <c:v>3.1734020000000002E-2</c:v>
                </c:pt>
                <c:pt idx="270">
                  <c:v>3.5134319999999997E-2</c:v>
                </c:pt>
                <c:pt idx="271">
                  <c:v>3.1889599999999997E-2</c:v>
                </c:pt>
                <c:pt idx="272">
                  <c:v>3.841265E-2</c:v>
                </c:pt>
                <c:pt idx="273">
                  <c:v>4.6602089999999999E-2</c:v>
                </c:pt>
                <c:pt idx="274">
                  <c:v>4.8644740000000006E-2</c:v>
                </c:pt>
                <c:pt idx="275">
                  <c:v>4.3905859999999998E-2</c:v>
                </c:pt>
                <c:pt idx="276">
                  <c:v>4.5255070000000001E-2</c:v>
                </c:pt>
                <c:pt idx="277">
                  <c:v>4.129683E-2</c:v>
                </c:pt>
                <c:pt idx="278">
                  <c:v>4.726462E-2</c:v>
                </c:pt>
                <c:pt idx="279">
                  <c:v>4.2351359999999998E-2</c:v>
                </c:pt>
                <c:pt idx="280">
                  <c:v>4.1412560000000001E-2</c:v>
                </c:pt>
                <c:pt idx="281">
                  <c:v>4.3988989999999999E-2</c:v>
                </c:pt>
                <c:pt idx="282">
                  <c:v>4.7457710000000007E-2</c:v>
                </c:pt>
                <c:pt idx="283">
                  <c:v>4.7471869999999999E-2</c:v>
                </c:pt>
                <c:pt idx="284">
                  <c:v>4.8228319999999998E-2</c:v>
                </c:pt>
                <c:pt idx="285">
                  <c:v>5.1564620000000005E-2</c:v>
                </c:pt>
                <c:pt idx="286">
                  <c:v>5.3805909999999998E-2</c:v>
                </c:pt>
                <c:pt idx="287">
                  <c:v>4.8198939999999996E-2</c:v>
                </c:pt>
                <c:pt idx="288">
                  <c:v>4.356165E-2</c:v>
                </c:pt>
                <c:pt idx="289">
                  <c:v>4.391229E-2</c:v>
                </c:pt>
                <c:pt idx="290">
                  <c:v>4.7417860000000006E-2</c:v>
                </c:pt>
                <c:pt idx="291">
                  <c:v>4.6934400000000001E-2</c:v>
                </c:pt>
                <c:pt idx="292">
                  <c:v>5.1198880000000002E-2</c:v>
                </c:pt>
                <c:pt idx="293">
                  <c:v>4.9326379999999996E-2</c:v>
                </c:pt>
                <c:pt idx="294">
                  <c:v>4.819888E-2</c:v>
                </c:pt>
                <c:pt idx="295">
                  <c:v>4.4327430000000001E-2</c:v>
                </c:pt>
                <c:pt idx="296">
                  <c:v>4.1928720000000003E-2</c:v>
                </c:pt>
                <c:pt idx="297">
                  <c:v>3.994263E-2</c:v>
                </c:pt>
                <c:pt idx="298">
                  <c:v>4.5316229999999999E-2</c:v>
                </c:pt>
                <c:pt idx="299">
                  <c:v>4.5155540000000001E-2</c:v>
                </c:pt>
                <c:pt idx="300">
                  <c:v>4.6621170000000003E-2</c:v>
                </c:pt>
                <c:pt idx="301">
                  <c:v>4.6129009999999998E-2</c:v>
                </c:pt>
                <c:pt idx="302">
                  <c:v>4.3819469999999999E-2</c:v>
                </c:pt>
                <c:pt idx="303">
                  <c:v>4.3292599999999994E-2</c:v>
                </c:pt>
                <c:pt idx="304">
                  <c:v>4.142245E-2</c:v>
                </c:pt>
                <c:pt idx="305">
                  <c:v>4.2838799999999996E-2</c:v>
                </c:pt>
                <c:pt idx="306">
                  <c:v>4.1639309999999999E-2</c:v>
                </c:pt>
              </c:numCache>
            </c:numRef>
          </c:val>
          <c:smooth val="0"/>
          <c:extLst>
            <c:ext xmlns:c16="http://schemas.microsoft.com/office/drawing/2014/chart" uri="{C3380CC4-5D6E-409C-BE32-E72D297353CC}">
              <c16:uniqueId val="{00000001-2948-44CE-85FB-E635C4DAF23E}"/>
            </c:ext>
          </c:extLst>
        </c:ser>
        <c:ser>
          <c:idx val="2"/>
          <c:order val="2"/>
          <c:tx>
            <c:strRef>
              <c:f>YTW!$Y$5</c:f>
              <c:strCache>
                <c:ptCount val="1"/>
                <c:pt idx="0">
                  <c:v>US, IG 5-7Y</c:v>
                </c:pt>
              </c:strCache>
            </c:strRef>
          </c:tx>
          <c:spPr>
            <a:ln w="19050" cap="rnd">
              <a:solidFill>
                <a:schemeClr val="accent3"/>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YTW!$Y$6:$Y$6379</c:f>
              <c:numCache>
                <c:formatCode>0.00%</c:formatCode>
                <c:ptCount val="6374"/>
                <c:pt idx="0">
                  <c:v>7.3263200000000001E-2</c:v>
                </c:pt>
                <c:pt idx="1">
                  <c:v>7.6290839999999999E-2</c:v>
                </c:pt>
                <c:pt idx="2">
                  <c:v>7.5607670000000002E-2</c:v>
                </c:pt>
                <c:pt idx="3">
                  <c:v>7.4713830000000009E-2</c:v>
                </c:pt>
                <c:pt idx="4">
                  <c:v>7.6200199999999996E-2</c:v>
                </c:pt>
                <c:pt idx="5">
                  <c:v>7.7448379999999997E-2</c:v>
                </c:pt>
                <c:pt idx="6">
                  <c:v>7.4384569999999997E-2</c:v>
                </c:pt>
                <c:pt idx="7">
                  <c:v>7.4089520000000006E-2</c:v>
                </c:pt>
                <c:pt idx="8">
                  <c:v>7.2436500000000001E-2</c:v>
                </c:pt>
                <c:pt idx="9">
                  <c:v>7.1438509999999997E-2</c:v>
                </c:pt>
                <c:pt idx="10">
                  <c:v>7.1579719999999999E-2</c:v>
                </c:pt>
                <c:pt idx="11">
                  <c:v>7.0083820000000005E-2</c:v>
                </c:pt>
                <c:pt idx="12">
                  <c:v>6.7678500000000003E-2</c:v>
                </c:pt>
                <c:pt idx="13">
                  <c:v>6.4731999999999998E-2</c:v>
                </c:pt>
                <c:pt idx="14">
                  <c:v>6.4284019999999997E-2</c:v>
                </c:pt>
                <c:pt idx="15">
                  <c:v>6.43146E-2</c:v>
                </c:pt>
                <c:pt idx="16">
                  <c:v>6.6045909999999999E-2</c:v>
                </c:pt>
                <c:pt idx="17">
                  <c:v>6.4970239999999999E-2</c:v>
                </c:pt>
                <c:pt idx="18">
                  <c:v>6.5342170000000005E-2</c:v>
                </c:pt>
                <c:pt idx="19">
                  <c:v>6.2423859999999998E-2</c:v>
                </c:pt>
                <c:pt idx="20">
                  <c:v>6.1095990000000003E-2</c:v>
                </c:pt>
                <c:pt idx="21">
                  <c:v>5.7870999999999999E-2</c:v>
                </c:pt>
                <c:pt idx="22">
                  <c:v>5.5367749999999993E-2</c:v>
                </c:pt>
                <c:pt idx="23">
                  <c:v>5.9694950000000004E-2</c:v>
                </c:pt>
                <c:pt idx="24">
                  <c:v>6.1807499999999994E-2</c:v>
                </c:pt>
                <c:pt idx="25">
                  <c:v>6.0905529999999999E-2</c:v>
                </c:pt>
                <c:pt idx="26">
                  <c:v>5.8783929999999998E-2</c:v>
                </c:pt>
                <c:pt idx="27">
                  <c:v>6.2918660000000001E-2</c:v>
                </c:pt>
                <c:pt idx="28">
                  <c:v>5.9219099999999997E-2</c:v>
                </c:pt>
                <c:pt idx="29">
                  <c:v>5.8195980000000001E-2</c:v>
                </c:pt>
                <c:pt idx="30">
                  <c:v>5.7184070000000004E-2</c:v>
                </c:pt>
                <c:pt idx="31">
                  <c:v>5.4953450000000001E-2</c:v>
                </c:pt>
                <c:pt idx="32">
                  <c:v>5.1087499999999994E-2</c:v>
                </c:pt>
                <c:pt idx="33">
                  <c:v>4.6210829999999994E-2</c:v>
                </c:pt>
                <c:pt idx="34">
                  <c:v>4.8284070000000005E-2</c:v>
                </c:pt>
                <c:pt idx="35">
                  <c:v>5.0858519999999997E-2</c:v>
                </c:pt>
                <c:pt idx="36">
                  <c:v>4.4298719999999993E-2</c:v>
                </c:pt>
                <c:pt idx="37">
                  <c:v>4.6115529999999995E-2</c:v>
                </c:pt>
                <c:pt idx="38">
                  <c:v>4.0359899999999997E-2</c:v>
                </c:pt>
                <c:pt idx="39">
                  <c:v>4.3622050000000002E-2</c:v>
                </c:pt>
                <c:pt idx="40">
                  <c:v>4.0808099999999993E-2</c:v>
                </c:pt>
                <c:pt idx="41">
                  <c:v>3.4269020000000004E-2</c:v>
                </c:pt>
                <c:pt idx="42">
                  <c:v>4.0167659999999994E-2</c:v>
                </c:pt>
                <c:pt idx="43">
                  <c:v>5.0901339999999996E-2</c:v>
                </c:pt>
                <c:pt idx="44">
                  <c:v>4.9854890000000006E-2</c:v>
                </c:pt>
                <c:pt idx="45">
                  <c:v>4.3557629999999993E-2</c:v>
                </c:pt>
                <c:pt idx="46">
                  <c:v>4.6956879999999999E-2</c:v>
                </c:pt>
                <c:pt idx="47">
                  <c:v>4.7219300000000006E-2</c:v>
                </c:pt>
                <c:pt idx="48">
                  <c:v>4.5760099999999998E-2</c:v>
                </c:pt>
                <c:pt idx="49">
                  <c:v>4.451836E-2</c:v>
                </c:pt>
                <c:pt idx="50">
                  <c:v>4.2999879999999997E-2</c:v>
                </c:pt>
                <c:pt idx="51">
                  <c:v>4.2248000000000001E-2</c:v>
                </c:pt>
                <c:pt idx="52">
                  <c:v>4.8775120000000005E-2</c:v>
                </c:pt>
                <c:pt idx="53">
                  <c:v>5.0682660000000004E-2</c:v>
                </c:pt>
                <c:pt idx="54">
                  <c:v>4.9897109999999995E-2</c:v>
                </c:pt>
                <c:pt idx="55">
                  <c:v>4.8732069999999995E-2</c:v>
                </c:pt>
                <c:pt idx="56">
                  <c:v>4.6056079999999999E-2</c:v>
                </c:pt>
                <c:pt idx="57">
                  <c:v>4.6578850000000005E-2</c:v>
                </c:pt>
                <c:pt idx="58">
                  <c:v>4.4875390000000001E-2</c:v>
                </c:pt>
                <c:pt idx="59">
                  <c:v>4.7888109999999998E-2</c:v>
                </c:pt>
                <c:pt idx="60">
                  <c:v>4.6353289999999998E-2</c:v>
                </c:pt>
                <c:pt idx="61">
                  <c:v>4.7372620000000004E-2</c:v>
                </c:pt>
                <c:pt idx="62">
                  <c:v>4.8997810000000003E-2</c:v>
                </c:pt>
                <c:pt idx="63">
                  <c:v>5.126385E-2</c:v>
                </c:pt>
                <c:pt idx="64">
                  <c:v>4.9463280000000005E-2</c:v>
                </c:pt>
                <c:pt idx="65">
                  <c:v>4.8278429999999997E-2</c:v>
                </c:pt>
                <c:pt idx="66">
                  <c:v>4.8230060000000005E-2</c:v>
                </c:pt>
                <c:pt idx="67">
                  <c:v>5.0956979999999999E-2</c:v>
                </c:pt>
                <c:pt idx="68">
                  <c:v>4.9244679999999999E-2</c:v>
                </c:pt>
                <c:pt idx="69">
                  <c:v>5.1535589999999992E-2</c:v>
                </c:pt>
                <c:pt idx="70">
                  <c:v>5.4143869999999997E-2</c:v>
                </c:pt>
                <c:pt idx="71">
                  <c:v>5.4156300000000004E-2</c:v>
                </c:pt>
                <c:pt idx="72">
                  <c:v>5.3039079999999995E-2</c:v>
                </c:pt>
                <c:pt idx="73">
                  <c:v>5.3685700000000003E-2</c:v>
                </c:pt>
                <c:pt idx="74">
                  <c:v>5.4233659999999996E-2</c:v>
                </c:pt>
                <c:pt idx="75">
                  <c:v>5.663953E-2</c:v>
                </c:pt>
                <c:pt idx="76">
                  <c:v>5.7390739999999996E-2</c:v>
                </c:pt>
                <c:pt idx="77">
                  <c:v>5.840306E-2</c:v>
                </c:pt>
                <c:pt idx="78">
                  <c:v>5.913061E-2</c:v>
                </c:pt>
                <c:pt idx="79">
                  <c:v>5.7574019999999997E-2</c:v>
                </c:pt>
                <c:pt idx="80">
                  <c:v>5.606618E-2</c:v>
                </c:pt>
                <c:pt idx="81">
                  <c:v>5.5186099999999995E-2</c:v>
                </c:pt>
                <c:pt idx="82">
                  <c:v>5.4630289999999998E-2</c:v>
                </c:pt>
                <c:pt idx="83">
                  <c:v>5.348199E-2</c:v>
                </c:pt>
                <c:pt idx="84">
                  <c:v>5.4873470000000001E-2</c:v>
                </c:pt>
                <c:pt idx="85">
                  <c:v>5.6114069999999995E-2</c:v>
                </c:pt>
                <c:pt idx="86">
                  <c:v>5.4314280000000006E-2</c:v>
                </c:pt>
                <c:pt idx="87">
                  <c:v>5.5009560000000006E-2</c:v>
                </c:pt>
                <c:pt idx="88">
                  <c:v>5.4956950000000004E-2</c:v>
                </c:pt>
                <c:pt idx="89">
                  <c:v>5.6983300000000001E-2</c:v>
                </c:pt>
                <c:pt idx="90">
                  <c:v>5.792216E-2</c:v>
                </c:pt>
                <c:pt idx="91">
                  <c:v>5.7071880000000005E-2</c:v>
                </c:pt>
                <c:pt idx="92">
                  <c:v>5.6167710000000003E-2</c:v>
                </c:pt>
                <c:pt idx="93">
                  <c:v>5.5194340000000001E-2</c:v>
                </c:pt>
                <c:pt idx="94">
                  <c:v>5.477626E-2</c:v>
                </c:pt>
                <c:pt idx="95">
                  <c:v>5.1732139999999996E-2</c:v>
                </c:pt>
                <c:pt idx="96">
                  <c:v>5.1382279999999995E-2</c:v>
                </c:pt>
                <c:pt idx="97">
                  <c:v>4.8775849999999996E-2</c:v>
                </c:pt>
                <c:pt idx="98">
                  <c:v>4.9075279999999999E-2</c:v>
                </c:pt>
                <c:pt idx="99">
                  <c:v>4.8560109999999997E-2</c:v>
                </c:pt>
                <c:pt idx="100">
                  <c:v>5.0327039999999997E-2</c:v>
                </c:pt>
                <c:pt idx="101">
                  <c:v>5.2819969999999994E-2</c:v>
                </c:pt>
                <c:pt idx="102">
                  <c:v>5.3071799999999995E-2</c:v>
                </c:pt>
                <c:pt idx="103">
                  <c:v>5.3526540000000004E-2</c:v>
                </c:pt>
                <c:pt idx="104">
                  <c:v>5.3327949999999999E-2</c:v>
                </c:pt>
                <c:pt idx="105">
                  <c:v>5.6159939999999998E-2</c:v>
                </c:pt>
                <c:pt idx="106">
                  <c:v>6.1573669999999997E-2</c:v>
                </c:pt>
                <c:pt idx="107">
                  <c:v>5.3503660000000001E-2</c:v>
                </c:pt>
                <c:pt idx="108">
                  <c:v>5.0742500000000003E-2</c:v>
                </c:pt>
                <c:pt idx="109">
                  <c:v>5.3271720000000002E-2</c:v>
                </c:pt>
                <c:pt idx="110">
                  <c:v>5.179545E-2</c:v>
                </c:pt>
                <c:pt idx="111">
                  <c:v>5.2291030000000002E-2</c:v>
                </c:pt>
                <c:pt idx="112">
                  <c:v>4.7706739999999997E-2</c:v>
                </c:pt>
                <c:pt idx="113">
                  <c:v>4.7856139999999998E-2</c:v>
                </c:pt>
                <c:pt idx="114">
                  <c:v>4.8304050000000001E-2</c:v>
                </c:pt>
                <c:pt idx="115">
                  <c:v>4.6273549999999997E-2</c:v>
                </c:pt>
                <c:pt idx="116">
                  <c:v>4.4667029999999996E-2</c:v>
                </c:pt>
                <c:pt idx="117">
                  <c:v>4.2541520000000006E-2</c:v>
                </c:pt>
                <c:pt idx="118">
                  <c:v>4.1697769999999995E-2</c:v>
                </c:pt>
                <c:pt idx="119">
                  <c:v>3.8782049999999998E-2</c:v>
                </c:pt>
                <c:pt idx="120">
                  <c:v>4.3704530000000005E-2</c:v>
                </c:pt>
                <c:pt idx="121">
                  <c:v>4.0416860000000006E-2</c:v>
                </c:pt>
                <c:pt idx="122">
                  <c:v>4.0274749999999998E-2</c:v>
                </c:pt>
                <c:pt idx="123">
                  <c:v>4.1178860000000005E-2</c:v>
                </c:pt>
                <c:pt idx="124">
                  <c:v>3.9740540000000005E-2</c:v>
                </c:pt>
                <c:pt idx="125">
                  <c:v>3.7832999999999999E-2</c:v>
                </c:pt>
                <c:pt idx="126">
                  <c:v>3.5071310000000001E-2</c:v>
                </c:pt>
                <c:pt idx="127">
                  <c:v>3.2330580000000005E-2</c:v>
                </c:pt>
                <c:pt idx="128">
                  <c:v>2.9056519999999999E-2</c:v>
                </c:pt>
                <c:pt idx="129">
                  <c:v>2.9950450000000003E-2</c:v>
                </c:pt>
                <c:pt idx="130">
                  <c:v>2.8884599999999996E-2</c:v>
                </c:pt>
                <c:pt idx="131">
                  <c:v>3.1596800000000001E-2</c:v>
                </c:pt>
                <c:pt idx="132">
                  <c:v>3.4822600000000002E-2</c:v>
                </c:pt>
                <c:pt idx="133">
                  <c:v>3.4784610000000001E-2</c:v>
                </c:pt>
                <c:pt idx="134">
                  <c:v>3.508824E-2</c:v>
                </c:pt>
                <c:pt idx="135">
                  <c:v>3.565513E-2</c:v>
                </c:pt>
                <c:pt idx="136">
                  <c:v>3.3271910000000002E-2</c:v>
                </c:pt>
                <c:pt idx="137">
                  <c:v>3.1853099999999995E-2</c:v>
                </c:pt>
                <c:pt idx="138">
                  <c:v>3.2825519999999997E-2</c:v>
                </c:pt>
                <c:pt idx="139">
                  <c:v>3.0030649999999999E-2</c:v>
                </c:pt>
                <c:pt idx="140">
                  <c:v>2.6447720000000001E-2</c:v>
                </c:pt>
                <c:pt idx="141">
                  <c:v>2.7964969999999999E-2</c:v>
                </c:pt>
                <c:pt idx="142">
                  <c:v>2.7977180000000001E-2</c:v>
                </c:pt>
                <c:pt idx="143">
                  <c:v>2.853936E-2</c:v>
                </c:pt>
                <c:pt idx="144">
                  <c:v>2.6574209999999997E-2</c:v>
                </c:pt>
                <c:pt idx="145">
                  <c:v>2.3487499999999998E-2</c:v>
                </c:pt>
                <c:pt idx="146">
                  <c:v>2.44253E-2</c:v>
                </c:pt>
                <c:pt idx="147">
                  <c:v>2.5982970000000001E-2</c:v>
                </c:pt>
                <c:pt idx="148">
                  <c:v>2.4543579999999999E-2</c:v>
                </c:pt>
                <c:pt idx="149">
                  <c:v>2.2654299999999999E-2</c:v>
                </c:pt>
                <c:pt idx="150">
                  <c:v>2.288809E-2</c:v>
                </c:pt>
                <c:pt idx="151">
                  <c:v>1.9449380000000002E-2</c:v>
                </c:pt>
                <c:pt idx="152">
                  <c:v>1.9530620000000002E-2</c:v>
                </c:pt>
                <c:pt idx="153">
                  <c:v>1.664264E-2</c:v>
                </c:pt>
                <c:pt idx="154">
                  <c:v>1.8843209999999999E-2</c:v>
                </c:pt>
                <c:pt idx="155">
                  <c:v>1.7948169999999999E-2</c:v>
                </c:pt>
                <c:pt idx="156">
                  <c:v>1.9173309999999999E-2</c:v>
                </c:pt>
                <c:pt idx="157">
                  <c:v>2.3011199999999999E-2</c:v>
                </c:pt>
                <c:pt idx="158">
                  <c:v>2.2452960000000001E-2</c:v>
                </c:pt>
                <c:pt idx="159">
                  <c:v>2.2646920000000001E-2</c:v>
                </c:pt>
                <c:pt idx="160">
                  <c:v>2.0716399999999999E-2</c:v>
                </c:pt>
                <c:pt idx="161">
                  <c:v>2.3647439999999999E-2</c:v>
                </c:pt>
                <c:pt idx="162">
                  <c:v>2.624276E-2</c:v>
                </c:pt>
                <c:pt idx="163">
                  <c:v>2.6021230000000003E-2</c:v>
                </c:pt>
                <c:pt idx="164">
                  <c:v>2.783909E-2</c:v>
                </c:pt>
                <c:pt idx="165">
                  <c:v>2.5662620000000001E-2</c:v>
                </c:pt>
                <c:pt idx="166">
                  <c:v>2.4765640000000002E-2</c:v>
                </c:pt>
                <c:pt idx="167">
                  <c:v>2.5611660000000001E-2</c:v>
                </c:pt>
                <c:pt idx="168">
                  <c:v>2.7761789999999998E-2</c:v>
                </c:pt>
                <c:pt idx="169">
                  <c:v>2.548485E-2</c:v>
                </c:pt>
                <c:pt idx="170">
                  <c:v>2.5103200000000003E-2</c:v>
                </c:pt>
                <c:pt idx="171">
                  <c:v>2.6426699999999997E-2</c:v>
                </c:pt>
                <c:pt idx="172">
                  <c:v>2.5680439999999999E-2</c:v>
                </c:pt>
                <c:pt idx="173">
                  <c:v>2.4227929999999998E-2</c:v>
                </c:pt>
                <c:pt idx="174">
                  <c:v>2.443905E-2</c:v>
                </c:pt>
                <c:pt idx="175">
                  <c:v>2.5749290000000001E-2</c:v>
                </c:pt>
                <c:pt idx="176">
                  <c:v>2.4633219999999997E-2</c:v>
                </c:pt>
                <c:pt idx="177">
                  <c:v>2.602223E-2</c:v>
                </c:pt>
                <c:pt idx="178">
                  <c:v>2.486207E-2</c:v>
                </c:pt>
                <c:pt idx="179">
                  <c:v>2.4526340000000001E-2</c:v>
                </c:pt>
                <c:pt idx="180">
                  <c:v>2.5389499999999999E-2</c:v>
                </c:pt>
                <c:pt idx="181">
                  <c:v>2.1393140000000001E-2</c:v>
                </c:pt>
                <c:pt idx="182">
                  <c:v>2.3216519999999997E-2</c:v>
                </c:pt>
                <c:pt idx="183">
                  <c:v>2.2931859999999998E-2</c:v>
                </c:pt>
                <c:pt idx="184">
                  <c:v>2.2769870000000001E-2</c:v>
                </c:pt>
                <c:pt idx="185">
                  <c:v>2.3300809999999998E-2</c:v>
                </c:pt>
                <c:pt idx="186">
                  <c:v>2.5559910000000002E-2</c:v>
                </c:pt>
                <c:pt idx="187">
                  <c:v>2.4844560000000002E-2</c:v>
                </c:pt>
                <c:pt idx="188">
                  <c:v>2.5387179999999999E-2</c:v>
                </c:pt>
                <c:pt idx="189">
                  <c:v>2.4100419999999997E-2</c:v>
                </c:pt>
                <c:pt idx="190">
                  <c:v>2.4634809999999997E-2</c:v>
                </c:pt>
                <c:pt idx="191">
                  <c:v>2.5683999999999998E-2</c:v>
                </c:pt>
                <c:pt idx="192">
                  <c:v>2.6565500000000002E-2</c:v>
                </c:pt>
                <c:pt idx="193">
                  <c:v>2.4069699999999999E-2</c:v>
                </c:pt>
                <c:pt idx="194">
                  <c:v>2.3395249999999999E-2</c:v>
                </c:pt>
                <c:pt idx="195">
                  <c:v>2.2618160000000002E-2</c:v>
                </c:pt>
                <c:pt idx="196">
                  <c:v>2.2201659999999998E-2</c:v>
                </c:pt>
                <c:pt idx="197">
                  <c:v>2.3149570000000001E-2</c:v>
                </c:pt>
                <c:pt idx="198">
                  <c:v>2.0037310000000003E-2</c:v>
                </c:pt>
                <c:pt idx="199">
                  <c:v>1.9282630000000002E-2</c:v>
                </c:pt>
                <c:pt idx="200">
                  <c:v>2.0253469999999999E-2</c:v>
                </c:pt>
                <c:pt idx="201">
                  <c:v>2.0614499999999997E-2</c:v>
                </c:pt>
                <c:pt idx="202">
                  <c:v>2.2144439999999998E-2</c:v>
                </c:pt>
                <c:pt idx="203">
                  <c:v>2.6311969999999997E-2</c:v>
                </c:pt>
                <c:pt idx="204">
                  <c:v>2.677537E-2</c:v>
                </c:pt>
                <c:pt idx="205">
                  <c:v>2.676885E-2</c:v>
                </c:pt>
                <c:pt idx="206">
                  <c:v>2.6282679999999999E-2</c:v>
                </c:pt>
                <c:pt idx="207">
                  <c:v>2.6766789999999999E-2</c:v>
                </c:pt>
                <c:pt idx="208">
                  <c:v>2.5753270000000002E-2</c:v>
                </c:pt>
                <c:pt idx="209">
                  <c:v>2.5331119999999999E-2</c:v>
                </c:pt>
                <c:pt idx="210">
                  <c:v>2.608243E-2</c:v>
                </c:pt>
                <c:pt idx="211">
                  <c:v>2.568254E-2</c:v>
                </c:pt>
                <c:pt idx="212">
                  <c:v>2.5154849999999999E-2</c:v>
                </c:pt>
                <c:pt idx="213">
                  <c:v>2.6283359999999999E-2</c:v>
                </c:pt>
                <c:pt idx="214">
                  <c:v>2.6749950000000002E-2</c:v>
                </c:pt>
                <c:pt idx="215">
                  <c:v>2.762044E-2</c:v>
                </c:pt>
                <c:pt idx="216">
                  <c:v>2.7737059999999997E-2</c:v>
                </c:pt>
                <c:pt idx="217">
                  <c:v>3.011753E-2</c:v>
                </c:pt>
                <c:pt idx="218">
                  <c:v>3.1621370000000003E-2</c:v>
                </c:pt>
                <c:pt idx="219">
                  <c:v>3.1368109999999998E-2</c:v>
                </c:pt>
                <c:pt idx="220">
                  <c:v>3.2994389999999998E-2</c:v>
                </c:pt>
                <c:pt idx="221">
                  <c:v>3.2320890000000005E-2</c:v>
                </c:pt>
                <c:pt idx="222">
                  <c:v>3.3014420000000003E-2</c:v>
                </c:pt>
                <c:pt idx="223">
                  <c:v>3.357044E-2</c:v>
                </c:pt>
                <c:pt idx="224">
                  <c:v>3.2879659999999998E-2</c:v>
                </c:pt>
                <c:pt idx="225">
                  <c:v>3.4351759999999995E-2</c:v>
                </c:pt>
                <c:pt idx="226">
                  <c:v>3.5409049999999997E-2</c:v>
                </c:pt>
                <c:pt idx="227">
                  <c:v>3.4799200000000002E-2</c:v>
                </c:pt>
                <c:pt idx="228">
                  <c:v>3.2700710000000001E-2</c:v>
                </c:pt>
                <c:pt idx="229">
                  <c:v>3.158449E-2</c:v>
                </c:pt>
                <c:pt idx="230">
                  <c:v>3.210139E-2</c:v>
                </c:pt>
                <c:pt idx="231">
                  <c:v>2.9480849999999999E-2</c:v>
                </c:pt>
                <c:pt idx="232">
                  <c:v>3.0059499999999999E-2</c:v>
                </c:pt>
                <c:pt idx="233">
                  <c:v>2.7331100000000001E-2</c:v>
                </c:pt>
                <c:pt idx="234">
                  <c:v>2.5440540000000001E-2</c:v>
                </c:pt>
                <c:pt idx="235">
                  <c:v>2.5366089999999997E-2</c:v>
                </c:pt>
                <c:pt idx="236">
                  <c:v>2.0642269999999997E-2</c:v>
                </c:pt>
                <c:pt idx="237">
                  <c:v>2.2524130000000003E-2</c:v>
                </c:pt>
                <c:pt idx="238">
                  <c:v>2.236225E-2</c:v>
                </c:pt>
                <c:pt idx="239">
                  <c:v>2.3474430000000001E-2</c:v>
                </c:pt>
                <c:pt idx="240">
                  <c:v>2.373511E-2</c:v>
                </c:pt>
                <c:pt idx="241">
                  <c:v>1.982923E-2</c:v>
                </c:pt>
                <c:pt idx="242">
                  <c:v>1.5876660000000001E-2</c:v>
                </c:pt>
                <c:pt idx="243">
                  <c:v>1.5933059999999999E-2</c:v>
                </c:pt>
                <c:pt idx="244">
                  <c:v>1.3012019999999999E-2</c:v>
                </c:pt>
                <c:pt idx="245">
                  <c:v>1.2854819999999999E-2</c:v>
                </c:pt>
                <c:pt idx="246">
                  <c:v>1.1292999999999999E-2</c:v>
                </c:pt>
                <c:pt idx="247">
                  <c:v>8.5341800000000006E-3</c:v>
                </c:pt>
                <c:pt idx="248">
                  <c:v>9.5958699999999994E-3</c:v>
                </c:pt>
                <c:pt idx="249">
                  <c:v>9.925380000000001E-3</c:v>
                </c:pt>
                <c:pt idx="250">
                  <c:v>1.1161579999999999E-2</c:v>
                </c:pt>
                <c:pt idx="251">
                  <c:v>9.9738400000000012E-3</c:v>
                </c:pt>
                <c:pt idx="252">
                  <c:v>9.9839600000000001E-3</c:v>
                </c:pt>
                <c:pt idx="253">
                  <c:v>1.04256E-2</c:v>
                </c:pt>
                <c:pt idx="254">
                  <c:v>1.437712E-2</c:v>
                </c:pt>
                <c:pt idx="255">
                  <c:v>1.718621E-2</c:v>
                </c:pt>
                <c:pt idx="256">
                  <c:v>1.5576810000000002E-2</c:v>
                </c:pt>
                <c:pt idx="257">
                  <c:v>1.5586850000000001E-2</c:v>
                </c:pt>
                <c:pt idx="258">
                  <c:v>1.572513E-2</c:v>
                </c:pt>
                <c:pt idx="259">
                  <c:v>1.3907060000000001E-2</c:v>
                </c:pt>
                <c:pt idx="260">
                  <c:v>1.4823850000000001E-2</c:v>
                </c:pt>
                <c:pt idx="261">
                  <c:v>1.6856679999999999E-2</c:v>
                </c:pt>
                <c:pt idx="262">
                  <c:v>1.8048209999999999E-2</c:v>
                </c:pt>
                <c:pt idx="263">
                  <c:v>1.83205E-2</c:v>
                </c:pt>
                <c:pt idx="264">
                  <c:v>1.882006E-2</c:v>
                </c:pt>
                <c:pt idx="265">
                  <c:v>2.1612659999999999E-2</c:v>
                </c:pt>
                <c:pt idx="266">
                  <c:v>2.3286970000000001E-2</c:v>
                </c:pt>
                <c:pt idx="267">
                  <c:v>2.939976E-2</c:v>
                </c:pt>
                <c:pt idx="268">
                  <c:v>3.5019649999999999E-2</c:v>
                </c:pt>
                <c:pt idx="269">
                  <c:v>3.3707550000000003E-2</c:v>
                </c:pt>
                <c:pt idx="270">
                  <c:v>3.6612119999999998E-2</c:v>
                </c:pt>
                <c:pt idx="271">
                  <c:v>3.2830149999999995E-2</c:v>
                </c:pt>
                <c:pt idx="272">
                  <c:v>3.8918130000000002E-2</c:v>
                </c:pt>
                <c:pt idx="273">
                  <c:v>4.6874450000000005E-2</c:v>
                </c:pt>
                <c:pt idx="274">
                  <c:v>4.903275E-2</c:v>
                </c:pt>
                <c:pt idx="275">
                  <c:v>4.4205769999999998E-2</c:v>
                </c:pt>
                <c:pt idx="276">
                  <c:v>4.576939E-2</c:v>
                </c:pt>
                <c:pt idx="277">
                  <c:v>4.1208580000000002E-2</c:v>
                </c:pt>
                <c:pt idx="278">
                  <c:v>4.6725839999999998E-2</c:v>
                </c:pt>
                <c:pt idx="279">
                  <c:v>4.2461589999999994E-2</c:v>
                </c:pt>
                <c:pt idx="280">
                  <c:v>4.212631E-2</c:v>
                </c:pt>
                <c:pt idx="281">
                  <c:v>4.4305009999999999E-2</c:v>
                </c:pt>
                <c:pt idx="282">
                  <c:v>4.6610720000000001E-2</c:v>
                </c:pt>
                <c:pt idx="283">
                  <c:v>4.7318239999999998E-2</c:v>
                </c:pt>
                <c:pt idx="284">
                  <c:v>4.8587129999999999E-2</c:v>
                </c:pt>
                <c:pt idx="285">
                  <c:v>5.3003349999999998E-2</c:v>
                </c:pt>
                <c:pt idx="286">
                  <c:v>5.5476400000000002E-2</c:v>
                </c:pt>
                <c:pt idx="287">
                  <c:v>4.9666889999999998E-2</c:v>
                </c:pt>
                <c:pt idx="288">
                  <c:v>4.4309830000000001E-2</c:v>
                </c:pt>
                <c:pt idx="289">
                  <c:v>4.4673319999999996E-2</c:v>
                </c:pt>
                <c:pt idx="290">
                  <c:v>4.8273000000000003E-2</c:v>
                </c:pt>
                <c:pt idx="291">
                  <c:v>4.7424759999999996E-2</c:v>
                </c:pt>
                <c:pt idx="292">
                  <c:v>5.2715360000000003E-2</c:v>
                </c:pt>
                <c:pt idx="293">
                  <c:v>5.0350859999999997E-2</c:v>
                </c:pt>
                <c:pt idx="294">
                  <c:v>4.9249370000000001E-2</c:v>
                </c:pt>
                <c:pt idx="295">
                  <c:v>4.5100689999999999E-2</c:v>
                </c:pt>
                <c:pt idx="296">
                  <c:v>4.3205920000000002E-2</c:v>
                </c:pt>
                <c:pt idx="297">
                  <c:v>4.1604080000000002E-2</c:v>
                </c:pt>
                <c:pt idx="298">
                  <c:v>4.7885259999999999E-2</c:v>
                </c:pt>
                <c:pt idx="299">
                  <c:v>4.625837E-2</c:v>
                </c:pt>
                <c:pt idx="300">
                  <c:v>4.9620850000000001E-2</c:v>
                </c:pt>
                <c:pt idx="301">
                  <c:v>4.8861790000000002E-2</c:v>
                </c:pt>
                <c:pt idx="302">
                  <c:v>4.5789350000000006E-2</c:v>
                </c:pt>
                <c:pt idx="303">
                  <c:v>4.6084159999999999E-2</c:v>
                </c:pt>
                <c:pt idx="304">
                  <c:v>4.4260010000000002E-2</c:v>
                </c:pt>
                <c:pt idx="305">
                  <c:v>4.6639069999999998E-2</c:v>
                </c:pt>
                <c:pt idx="306">
                  <c:v>4.4301690000000005E-2</c:v>
                </c:pt>
              </c:numCache>
            </c:numRef>
          </c:val>
          <c:smooth val="0"/>
          <c:extLst>
            <c:ext xmlns:c16="http://schemas.microsoft.com/office/drawing/2014/chart" uri="{C3380CC4-5D6E-409C-BE32-E72D297353CC}">
              <c16:uniqueId val="{00000002-2948-44CE-85FB-E635C4DAF23E}"/>
            </c:ext>
          </c:extLst>
        </c:ser>
        <c:ser>
          <c:idx val="3"/>
          <c:order val="3"/>
          <c:tx>
            <c:strRef>
              <c:f>YTW!$Z$5</c:f>
              <c:strCache>
                <c:ptCount val="1"/>
                <c:pt idx="0">
                  <c:v>US, IG 7-10Y</c:v>
                </c:pt>
              </c:strCache>
            </c:strRef>
          </c:tx>
          <c:spPr>
            <a:ln w="19050" cap="rnd">
              <a:solidFill>
                <a:schemeClr val="accent4"/>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YTW!$Z$6:$Z$6379</c:f>
              <c:numCache>
                <c:formatCode>0.00%</c:formatCode>
                <c:ptCount val="6374"/>
                <c:pt idx="0">
                  <c:v>7.4906929999999997E-2</c:v>
                </c:pt>
                <c:pt idx="1">
                  <c:v>7.7567709999999998E-2</c:v>
                </c:pt>
                <c:pt idx="2">
                  <c:v>7.6676540000000001E-2</c:v>
                </c:pt>
                <c:pt idx="3">
                  <c:v>7.5396390000000008E-2</c:v>
                </c:pt>
                <c:pt idx="4">
                  <c:v>7.6913679999999998E-2</c:v>
                </c:pt>
                <c:pt idx="5">
                  <c:v>7.8265379999999996E-2</c:v>
                </c:pt>
                <c:pt idx="6">
                  <c:v>7.5188619999999998E-2</c:v>
                </c:pt>
                <c:pt idx="7">
                  <c:v>7.5096670000000004E-2</c:v>
                </c:pt>
                <c:pt idx="8">
                  <c:v>7.3327749999999997E-2</c:v>
                </c:pt>
                <c:pt idx="9">
                  <c:v>7.2674799999999998E-2</c:v>
                </c:pt>
                <c:pt idx="10">
                  <c:v>7.2455450000000005E-2</c:v>
                </c:pt>
                <c:pt idx="11">
                  <c:v>7.0095260000000006E-2</c:v>
                </c:pt>
                <c:pt idx="12">
                  <c:v>6.6627539999999999E-2</c:v>
                </c:pt>
                <c:pt idx="13">
                  <c:v>6.4289769999999996E-2</c:v>
                </c:pt>
                <c:pt idx="14">
                  <c:v>6.3630190000000003E-2</c:v>
                </c:pt>
                <c:pt idx="15">
                  <c:v>6.3920030000000003E-2</c:v>
                </c:pt>
                <c:pt idx="16">
                  <c:v>6.6026000000000001E-2</c:v>
                </c:pt>
                <c:pt idx="17">
                  <c:v>6.6294839999999994E-2</c:v>
                </c:pt>
                <c:pt idx="18">
                  <c:v>6.6897990000000004E-2</c:v>
                </c:pt>
                <c:pt idx="19">
                  <c:v>6.3093479999999993E-2</c:v>
                </c:pt>
                <c:pt idx="20">
                  <c:v>6.1721849999999995E-2</c:v>
                </c:pt>
                <c:pt idx="21">
                  <c:v>5.9670930000000004E-2</c:v>
                </c:pt>
                <c:pt idx="22">
                  <c:v>5.5924120000000001E-2</c:v>
                </c:pt>
                <c:pt idx="23">
                  <c:v>6.105008E-2</c:v>
                </c:pt>
                <c:pt idx="24">
                  <c:v>6.3542439999999992E-2</c:v>
                </c:pt>
                <c:pt idx="25">
                  <c:v>6.2696429999999997E-2</c:v>
                </c:pt>
                <c:pt idx="26">
                  <c:v>6.0875539999999999E-2</c:v>
                </c:pt>
                <c:pt idx="27">
                  <c:v>6.548764E-2</c:v>
                </c:pt>
                <c:pt idx="28">
                  <c:v>6.2352920000000006E-2</c:v>
                </c:pt>
                <c:pt idx="29">
                  <c:v>6.1085529999999999E-2</c:v>
                </c:pt>
                <c:pt idx="30">
                  <c:v>6.0142790000000002E-2</c:v>
                </c:pt>
                <c:pt idx="31">
                  <c:v>5.7979520000000007E-2</c:v>
                </c:pt>
                <c:pt idx="32">
                  <c:v>5.4655919999999997E-2</c:v>
                </c:pt>
                <c:pt idx="33">
                  <c:v>5.0816759999999996E-2</c:v>
                </c:pt>
                <c:pt idx="34">
                  <c:v>5.2741459999999997E-2</c:v>
                </c:pt>
                <c:pt idx="35">
                  <c:v>5.3640889999999997E-2</c:v>
                </c:pt>
                <c:pt idx="36">
                  <c:v>4.8759259999999999E-2</c:v>
                </c:pt>
                <c:pt idx="37">
                  <c:v>4.9900300000000002E-2</c:v>
                </c:pt>
                <c:pt idx="38">
                  <c:v>4.7029639999999998E-2</c:v>
                </c:pt>
                <c:pt idx="39">
                  <c:v>4.8053160000000004E-2</c:v>
                </c:pt>
                <c:pt idx="40">
                  <c:v>4.6534880000000001E-2</c:v>
                </c:pt>
                <c:pt idx="41">
                  <c:v>4.0146550000000003E-2</c:v>
                </c:pt>
                <c:pt idx="42">
                  <c:v>4.1694290000000002E-2</c:v>
                </c:pt>
                <c:pt idx="43">
                  <c:v>5.426632E-2</c:v>
                </c:pt>
                <c:pt idx="44">
                  <c:v>5.3316519999999999E-2</c:v>
                </c:pt>
                <c:pt idx="45">
                  <c:v>4.7006750000000007E-2</c:v>
                </c:pt>
                <c:pt idx="46">
                  <c:v>5.0249750000000003E-2</c:v>
                </c:pt>
                <c:pt idx="47">
                  <c:v>5.07482E-2</c:v>
                </c:pt>
                <c:pt idx="48">
                  <c:v>4.909326E-2</c:v>
                </c:pt>
                <c:pt idx="49">
                  <c:v>4.8399930000000001E-2</c:v>
                </c:pt>
                <c:pt idx="50">
                  <c:v>4.6977489999999997E-2</c:v>
                </c:pt>
                <c:pt idx="51">
                  <c:v>4.5910909999999999E-2</c:v>
                </c:pt>
                <c:pt idx="52">
                  <c:v>5.2668160000000006E-2</c:v>
                </c:pt>
                <c:pt idx="53">
                  <c:v>5.4276829999999998E-2</c:v>
                </c:pt>
                <c:pt idx="54">
                  <c:v>5.3427559999999999E-2</c:v>
                </c:pt>
                <c:pt idx="55">
                  <c:v>5.2089869999999996E-2</c:v>
                </c:pt>
                <c:pt idx="56">
                  <c:v>4.8938290000000002E-2</c:v>
                </c:pt>
                <c:pt idx="57">
                  <c:v>4.907777E-2</c:v>
                </c:pt>
                <c:pt idx="58">
                  <c:v>4.7878080000000003E-2</c:v>
                </c:pt>
                <c:pt idx="59">
                  <c:v>4.9949170000000001E-2</c:v>
                </c:pt>
                <c:pt idx="60">
                  <c:v>4.8809699999999998E-2</c:v>
                </c:pt>
                <c:pt idx="61">
                  <c:v>4.696562E-2</c:v>
                </c:pt>
                <c:pt idx="62">
                  <c:v>5.0200959999999996E-2</c:v>
                </c:pt>
                <c:pt idx="63">
                  <c:v>5.1916900000000002E-2</c:v>
                </c:pt>
                <c:pt idx="64">
                  <c:v>4.9641070000000002E-2</c:v>
                </c:pt>
                <c:pt idx="65">
                  <c:v>4.6473719999999996E-2</c:v>
                </c:pt>
                <c:pt idx="66">
                  <c:v>4.6148969999999997E-2</c:v>
                </c:pt>
                <c:pt idx="67">
                  <c:v>4.9711780000000004E-2</c:v>
                </c:pt>
                <c:pt idx="68">
                  <c:v>4.7271470000000003E-2</c:v>
                </c:pt>
                <c:pt idx="69">
                  <c:v>5.1500219999999999E-2</c:v>
                </c:pt>
                <c:pt idx="70">
                  <c:v>5.4294450000000001E-2</c:v>
                </c:pt>
                <c:pt idx="71">
                  <c:v>5.4442669999999999E-2</c:v>
                </c:pt>
                <c:pt idx="72">
                  <c:v>5.3225420000000002E-2</c:v>
                </c:pt>
                <c:pt idx="73">
                  <c:v>5.3891340000000003E-2</c:v>
                </c:pt>
                <c:pt idx="74">
                  <c:v>5.3855050000000002E-2</c:v>
                </c:pt>
                <c:pt idx="75">
                  <c:v>5.6820950000000002E-2</c:v>
                </c:pt>
                <c:pt idx="76">
                  <c:v>5.8091229999999994E-2</c:v>
                </c:pt>
                <c:pt idx="77">
                  <c:v>5.9412260000000001E-2</c:v>
                </c:pt>
                <c:pt idx="78">
                  <c:v>5.9996179999999996E-2</c:v>
                </c:pt>
                <c:pt idx="79">
                  <c:v>5.8101229999999997E-2</c:v>
                </c:pt>
                <c:pt idx="80">
                  <c:v>5.5676319999999994E-2</c:v>
                </c:pt>
                <c:pt idx="81">
                  <c:v>5.4934089999999998E-2</c:v>
                </c:pt>
                <c:pt idx="82">
                  <c:v>5.4344840000000005E-2</c:v>
                </c:pt>
                <c:pt idx="83">
                  <c:v>5.149198E-2</c:v>
                </c:pt>
                <c:pt idx="84">
                  <c:v>5.4483050000000005E-2</c:v>
                </c:pt>
                <c:pt idx="85">
                  <c:v>5.5705190000000002E-2</c:v>
                </c:pt>
                <c:pt idx="86">
                  <c:v>5.2551930000000004E-2</c:v>
                </c:pt>
                <c:pt idx="87">
                  <c:v>5.3973269999999997E-2</c:v>
                </c:pt>
                <c:pt idx="88">
                  <c:v>5.3778579999999999E-2</c:v>
                </c:pt>
                <c:pt idx="89">
                  <c:v>5.6884709999999998E-2</c:v>
                </c:pt>
                <c:pt idx="90">
                  <c:v>5.9098540000000005E-2</c:v>
                </c:pt>
                <c:pt idx="91">
                  <c:v>5.8789460000000002E-2</c:v>
                </c:pt>
                <c:pt idx="92">
                  <c:v>5.6883790000000004E-2</c:v>
                </c:pt>
                <c:pt idx="93">
                  <c:v>5.6519279999999998E-2</c:v>
                </c:pt>
                <c:pt idx="94">
                  <c:v>5.5380000000000006E-2</c:v>
                </c:pt>
                <c:pt idx="95">
                  <c:v>5.1807290000000006E-2</c:v>
                </c:pt>
                <c:pt idx="96">
                  <c:v>5.2867400000000002E-2</c:v>
                </c:pt>
                <c:pt idx="97">
                  <c:v>4.9761030000000005E-2</c:v>
                </c:pt>
                <c:pt idx="98">
                  <c:v>5.2312159999999996E-2</c:v>
                </c:pt>
                <c:pt idx="99">
                  <c:v>5.1473069999999996E-2</c:v>
                </c:pt>
                <c:pt idx="100">
                  <c:v>5.2707449999999996E-2</c:v>
                </c:pt>
                <c:pt idx="101">
                  <c:v>5.5245369999999995E-2</c:v>
                </c:pt>
                <c:pt idx="102">
                  <c:v>5.6799000000000002E-2</c:v>
                </c:pt>
                <c:pt idx="103">
                  <c:v>5.7910469999999999E-2</c:v>
                </c:pt>
                <c:pt idx="104">
                  <c:v>5.6943890000000004E-2</c:v>
                </c:pt>
                <c:pt idx="105">
                  <c:v>5.8381820000000001E-2</c:v>
                </c:pt>
                <c:pt idx="106">
                  <c:v>6.3316659999999997E-2</c:v>
                </c:pt>
                <c:pt idx="107">
                  <c:v>6.5248719999999996E-2</c:v>
                </c:pt>
                <c:pt idx="108">
                  <c:v>5.5517630000000005E-2</c:v>
                </c:pt>
                <c:pt idx="109">
                  <c:v>5.965852E-2</c:v>
                </c:pt>
                <c:pt idx="110">
                  <c:v>5.604688E-2</c:v>
                </c:pt>
                <c:pt idx="111">
                  <c:v>5.7831460000000001E-2</c:v>
                </c:pt>
                <c:pt idx="112">
                  <c:v>5.6522329999999996E-2</c:v>
                </c:pt>
                <c:pt idx="113">
                  <c:v>5.389157E-2</c:v>
                </c:pt>
                <c:pt idx="114">
                  <c:v>5.2386530000000001E-2</c:v>
                </c:pt>
                <c:pt idx="115">
                  <c:v>4.9392989999999998E-2</c:v>
                </c:pt>
                <c:pt idx="116">
                  <c:v>4.7749149999999997E-2</c:v>
                </c:pt>
                <c:pt idx="117">
                  <c:v>4.5885179999999998E-2</c:v>
                </c:pt>
                <c:pt idx="118">
                  <c:v>4.5246199999999993E-2</c:v>
                </c:pt>
                <c:pt idx="119">
                  <c:v>4.3124779999999995E-2</c:v>
                </c:pt>
                <c:pt idx="120">
                  <c:v>4.6988530000000001E-2</c:v>
                </c:pt>
                <c:pt idx="121">
                  <c:v>4.4290960000000004E-2</c:v>
                </c:pt>
                <c:pt idx="122">
                  <c:v>4.375888E-2</c:v>
                </c:pt>
                <c:pt idx="123">
                  <c:v>4.4654980000000004E-2</c:v>
                </c:pt>
                <c:pt idx="124">
                  <c:v>4.3026879999999997E-2</c:v>
                </c:pt>
                <c:pt idx="125">
                  <c:v>4.1524320000000003E-2</c:v>
                </c:pt>
                <c:pt idx="126">
                  <c:v>3.8104110000000004E-2</c:v>
                </c:pt>
                <c:pt idx="127">
                  <c:v>3.5805169999999997E-2</c:v>
                </c:pt>
                <c:pt idx="128">
                  <c:v>3.2449699999999998E-2</c:v>
                </c:pt>
                <c:pt idx="129">
                  <c:v>3.2213449999999998E-2</c:v>
                </c:pt>
                <c:pt idx="130">
                  <c:v>3.207637E-2</c:v>
                </c:pt>
                <c:pt idx="131">
                  <c:v>3.5340860000000002E-2</c:v>
                </c:pt>
                <c:pt idx="132">
                  <c:v>3.9080730000000001E-2</c:v>
                </c:pt>
                <c:pt idx="133">
                  <c:v>3.969636E-2</c:v>
                </c:pt>
                <c:pt idx="134">
                  <c:v>4.0075890000000003E-2</c:v>
                </c:pt>
                <c:pt idx="135">
                  <c:v>4.0431600000000005E-2</c:v>
                </c:pt>
                <c:pt idx="136">
                  <c:v>3.8545579999999996E-2</c:v>
                </c:pt>
                <c:pt idx="137">
                  <c:v>3.6787649999999998E-2</c:v>
                </c:pt>
                <c:pt idx="138">
                  <c:v>3.7642229999999999E-2</c:v>
                </c:pt>
                <c:pt idx="139">
                  <c:v>3.5267520000000004E-2</c:v>
                </c:pt>
                <c:pt idx="140">
                  <c:v>3.1897340000000003E-2</c:v>
                </c:pt>
                <c:pt idx="141">
                  <c:v>2.9534029999999999E-2</c:v>
                </c:pt>
                <c:pt idx="142">
                  <c:v>3.040439E-2</c:v>
                </c:pt>
                <c:pt idx="143">
                  <c:v>3.0677979999999997E-2</c:v>
                </c:pt>
                <c:pt idx="144">
                  <c:v>2.827845E-2</c:v>
                </c:pt>
                <c:pt idx="145">
                  <c:v>2.6408269999999998E-2</c:v>
                </c:pt>
                <c:pt idx="146">
                  <c:v>2.7523699999999998E-2</c:v>
                </c:pt>
                <c:pt idx="147">
                  <c:v>2.96049E-2</c:v>
                </c:pt>
                <c:pt idx="148">
                  <c:v>2.7217539999999998E-2</c:v>
                </c:pt>
                <c:pt idx="149">
                  <c:v>2.4966769999999999E-2</c:v>
                </c:pt>
                <c:pt idx="150">
                  <c:v>2.5087020000000002E-2</c:v>
                </c:pt>
                <c:pt idx="151">
                  <c:v>2.2075279999999999E-2</c:v>
                </c:pt>
                <c:pt idx="152">
                  <c:v>2.2750859999999998E-2</c:v>
                </c:pt>
                <c:pt idx="153">
                  <c:v>2.2314219999999999E-2</c:v>
                </c:pt>
                <c:pt idx="154">
                  <c:v>2.1926230000000001E-2</c:v>
                </c:pt>
                <c:pt idx="155">
                  <c:v>2.1700840000000002E-2</c:v>
                </c:pt>
                <c:pt idx="156">
                  <c:v>2.2664420000000001E-2</c:v>
                </c:pt>
                <c:pt idx="157">
                  <c:v>2.518509E-2</c:v>
                </c:pt>
                <c:pt idx="158">
                  <c:v>2.4809230000000002E-2</c:v>
                </c:pt>
                <c:pt idx="159">
                  <c:v>2.49635E-2</c:v>
                </c:pt>
                <c:pt idx="160">
                  <c:v>2.2557459999999998E-2</c:v>
                </c:pt>
                <c:pt idx="161">
                  <c:v>2.8664809999999999E-2</c:v>
                </c:pt>
                <c:pt idx="162">
                  <c:v>3.2734909999999999E-2</c:v>
                </c:pt>
                <c:pt idx="163">
                  <c:v>3.3266360000000002E-2</c:v>
                </c:pt>
                <c:pt idx="164">
                  <c:v>3.466731E-2</c:v>
                </c:pt>
                <c:pt idx="165">
                  <c:v>3.2670829999999998E-2</c:v>
                </c:pt>
                <c:pt idx="166">
                  <c:v>3.1482940000000001E-2</c:v>
                </c:pt>
                <c:pt idx="167">
                  <c:v>3.3316659999999998E-2</c:v>
                </c:pt>
                <c:pt idx="168">
                  <c:v>3.501137E-2</c:v>
                </c:pt>
                <c:pt idx="169">
                  <c:v>3.235412E-2</c:v>
                </c:pt>
                <c:pt idx="170">
                  <c:v>3.2162920000000005E-2</c:v>
                </c:pt>
                <c:pt idx="171">
                  <c:v>3.3150449999999998E-2</c:v>
                </c:pt>
                <c:pt idx="172">
                  <c:v>3.1866319999999997E-2</c:v>
                </c:pt>
                <c:pt idx="173">
                  <c:v>3.0065339999999999E-2</c:v>
                </c:pt>
                <c:pt idx="174">
                  <c:v>3.0153360000000001E-2</c:v>
                </c:pt>
                <c:pt idx="175">
                  <c:v>3.128827E-2</c:v>
                </c:pt>
                <c:pt idx="176">
                  <c:v>2.9568810000000001E-2</c:v>
                </c:pt>
                <c:pt idx="177">
                  <c:v>3.101104E-2</c:v>
                </c:pt>
                <c:pt idx="178">
                  <c:v>2.9386120000000002E-2</c:v>
                </c:pt>
                <c:pt idx="179">
                  <c:v>2.8269579999999999E-2</c:v>
                </c:pt>
                <c:pt idx="180">
                  <c:v>2.834799E-2</c:v>
                </c:pt>
                <c:pt idx="181">
                  <c:v>2.5074539999999999E-2</c:v>
                </c:pt>
                <c:pt idx="182">
                  <c:v>2.7360190000000003E-2</c:v>
                </c:pt>
                <c:pt idx="183">
                  <c:v>2.6780479999999999E-2</c:v>
                </c:pt>
                <c:pt idx="184">
                  <c:v>2.7579430000000002E-2</c:v>
                </c:pt>
                <c:pt idx="185">
                  <c:v>2.8218429999999999E-2</c:v>
                </c:pt>
                <c:pt idx="186">
                  <c:v>3.0621880000000001E-2</c:v>
                </c:pt>
                <c:pt idx="187">
                  <c:v>2.9666559999999998E-2</c:v>
                </c:pt>
                <c:pt idx="188">
                  <c:v>3.0074999999999998E-2</c:v>
                </c:pt>
                <c:pt idx="189">
                  <c:v>2.8860399999999998E-2</c:v>
                </c:pt>
                <c:pt idx="190">
                  <c:v>2.91493E-2</c:v>
                </c:pt>
                <c:pt idx="191">
                  <c:v>2.9912979999999999E-2</c:v>
                </c:pt>
                <c:pt idx="192">
                  <c:v>3.0612420000000001E-2</c:v>
                </c:pt>
                <c:pt idx="193">
                  <c:v>2.830709E-2</c:v>
                </c:pt>
                <c:pt idx="194">
                  <c:v>2.7147670000000002E-2</c:v>
                </c:pt>
                <c:pt idx="195">
                  <c:v>2.6177839999999997E-2</c:v>
                </c:pt>
                <c:pt idx="196">
                  <c:v>2.5959240000000001E-2</c:v>
                </c:pt>
                <c:pt idx="197">
                  <c:v>2.625104E-2</c:v>
                </c:pt>
                <c:pt idx="198">
                  <c:v>2.3178070000000002E-2</c:v>
                </c:pt>
                <c:pt idx="199">
                  <c:v>2.221762E-2</c:v>
                </c:pt>
                <c:pt idx="200">
                  <c:v>2.3155180000000001E-2</c:v>
                </c:pt>
                <c:pt idx="201">
                  <c:v>2.3357450000000002E-2</c:v>
                </c:pt>
                <c:pt idx="202">
                  <c:v>2.5110860000000002E-2</c:v>
                </c:pt>
                <c:pt idx="203">
                  <c:v>3.0082830000000001E-2</c:v>
                </c:pt>
                <c:pt idx="204">
                  <c:v>3.03906E-2</c:v>
                </c:pt>
                <c:pt idx="205">
                  <c:v>3.0662270000000002E-2</c:v>
                </c:pt>
                <c:pt idx="206">
                  <c:v>3.0068299999999999E-2</c:v>
                </c:pt>
                <c:pt idx="207">
                  <c:v>3.0364749999999999E-2</c:v>
                </c:pt>
                <c:pt idx="208">
                  <c:v>2.9363049999999998E-2</c:v>
                </c:pt>
                <c:pt idx="209">
                  <c:v>2.8572139999999999E-2</c:v>
                </c:pt>
                <c:pt idx="210">
                  <c:v>2.9533049999999998E-2</c:v>
                </c:pt>
                <c:pt idx="211">
                  <c:v>2.904114E-2</c:v>
                </c:pt>
                <c:pt idx="212">
                  <c:v>2.7795390000000003E-2</c:v>
                </c:pt>
                <c:pt idx="213">
                  <c:v>2.908999E-2</c:v>
                </c:pt>
                <c:pt idx="214">
                  <c:v>2.9420259999999997E-2</c:v>
                </c:pt>
                <c:pt idx="215">
                  <c:v>3.014971E-2</c:v>
                </c:pt>
                <c:pt idx="216">
                  <c:v>2.9840019999999998E-2</c:v>
                </c:pt>
                <c:pt idx="217">
                  <c:v>3.251561E-2</c:v>
                </c:pt>
                <c:pt idx="218">
                  <c:v>3.4347710000000004E-2</c:v>
                </c:pt>
                <c:pt idx="219">
                  <c:v>3.3737099999999999E-2</c:v>
                </c:pt>
                <c:pt idx="220">
                  <c:v>3.5277639999999999E-2</c:v>
                </c:pt>
                <c:pt idx="221">
                  <c:v>3.4612569999999995E-2</c:v>
                </c:pt>
                <c:pt idx="222">
                  <c:v>3.5037150000000003E-2</c:v>
                </c:pt>
                <c:pt idx="223">
                  <c:v>3.5542209999999998E-2</c:v>
                </c:pt>
                <c:pt idx="224">
                  <c:v>3.4987980000000002E-2</c:v>
                </c:pt>
                <c:pt idx="225">
                  <c:v>3.652362E-2</c:v>
                </c:pt>
                <c:pt idx="226">
                  <c:v>3.8143790000000004E-2</c:v>
                </c:pt>
                <c:pt idx="227">
                  <c:v>3.7367600000000001E-2</c:v>
                </c:pt>
                <c:pt idx="228">
                  <c:v>3.4624799999999997E-2</c:v>
                </c:pt>
                <c:pt idx="229">
                  <c:v>3.3217360000000001E-2</c:v>
                </c:pt>
                <c:pt idx="230">
                  <c:v>3.3891190000000002E-2</c:v>
                </c:pt>
                <c:pt idx="231">
                  <c:v>3.091605E-2</c:v>
                </c:pt>
                <c:pt idx="232">
                  <c:v>3.1616999999999999E-2</c:v>
                </c:pt>
                <c:pt idx="233">
                  <c:v>2.8586809999999997E-2</c:v>
                </c:pt>
                <c:pt idx="234">
                  <c:v>2.6131730000000002E-2</c:v>
                </c:pt>
                <c:pt idx="235">
                  <c:v>2.608224E-2</c:v>
                </c:pt>
                <c:pt idx="236">
                  <c:v>2.1705209999999999E-2</c:v>
                </c:pt>
                <c:pt idx="237">
                  <c:v>2.321488E-2</c:v>
                </c:pt>
                <c:pt idx="238">
                  <c:v>2.2829329999999998E-2</c:v>
                </c:pt>
                <c:pt idx="239">
                  <c:v>2.3796029999999999E-2</c:v>
                </c:pt>
                <c:pt idx="240">
                  <c:v>2.4254649999999999E-2</c:v>
                </c:pt>
                <c:pt idx="241">
                  <c:v>2.0606559999999999E-2</c:v>
                </c:pt>
                <c:pt idx="242">
                  <c:v>1.7977609999999998E-2</c:v>
                </c:pt>
                <c:pt idx="243">
                  <c:v>2.1030609999999998E-2</c:v>
                </c:pt>
                <c:pt idx="244">
                  <c:v>1.7785910000000002E-2</c:v>
                </c:pt>
                <c:pt idx="245">
                  <c:v>1.672365E-2</c:v>
                </c:pt>
                <c:pt idx="246">
                  <c:v>1.511757E-2</c:v>
                </c:pt>
                <c:pt idx="247">
                  <c:v>1.2749480000000001E-2</c:v>
                </c:pt>
                <c:pt idx="248">
                  <c:v>1.385571E-2</c:v>
                </c:pt>
                <c:pt idx="249">
                  <c:v>1.391386E-2</c:v>
                </c:pt>
                <c:pt idx="250">
                  <c:v>1.4984949999999999E-2</c:v>
                </c:pt>
                <c:pt idx="251">
                  <c:v>1.3597630000000001E-2</c:v>
                </c:pt>
                <c:pt idx="252">
                  <c:v>1.3323499999999999E-2</c:v>
                </c:pt>
                <c:pt idx="253">
                  <c:v>1.484712E-2</c:v>
                </c:pt>
                <c:pt idx="254">
                  <c:v>1.800732E-2</c:v>
                </c:pt>
                <c:pt idx="255">
                  <c:v>2.0721669999999998E-2</c:v>
                </c:pt>
                <c:pt idx="256">
                  <c:v>1.9346470000000001E-2</c:v>
                </c:pt>
                <c:pt idx="257">
                  <c:v>1.8895990000000001E-2</c:v>
                </c:pt>
                <c:pt idx="258">
                  <c:v>1.81697E-2</c:v>
                </c:pt>
                <c:pt idx="259">
                  <c:v>1.6256940000000001E-2</c:v>
                </c:pt>
                <c:pt idx="260">
                  <c:v>1.7238119999999999E-2</c:v>
                </c:pt>
                <c:pt idx="261">
                  <c:v>1.911442E-2</c:v>
                </c:pt>
                <c:pt idx="262">
                  <c:v>1.9694449999999999E-2</c:v>
                </c:pt>
                <c:pt idx="263">
                  <c:v>1.9600450000000002E-2</c:v>
                </c:pt>
                <c:pt idx="264">
                  <c:v>1.994638E-2</c:v>
                </c:pt>
                <c:pt idx="265">
                  <c:v>2.3411749999999999E-2</c:v>
                </c:pt>
                <c:pt idx="266">
                  <c:v>2.5471549999999999E-2</c:v>
                </c:pt>
                <c:pt idx="267">
                  <c:v>3.0114679999999998E-2</c:v>
                </c:pt>
                <c:pt idx="268">
                  <c:v>3.6502090000000001E-2</c:v>
                </c:pt>
                <c:pt idx="269">
                  <c:v>3.5666859999999995E-2</c:v>
                </c:pt>
                <c:pt idx="270">
                  <c:v>3.8625390000000002E-2</c:v>
                </c:pt>
                <c:pt idx="271">
                  <c:v>3.4371850000000002E-2</c:v>
                </c:pt>
                <c:pt idx="272">
                  <c:v>3.9924929999999997E-2</c:v>
                </c:pt>
                <c:pt idx="273">
                  <c:v>4.811182E-2</c:v>
                </c:pt>
                <c:pt idx="274">
                  <c:v>5.091147E-2</c:v>
                </c:pt>
                <c:pt idx="275">
                  <c:v>4.5568640000000001E-2</c:v>
                </c:pt>
                <c:pt idx="276">
                  <c:v>4.6717990000000001E-2</c:v>
                </c:pt>
                <c:pt idx="277">
                  <c:v>4.2437610000000001E-2</c:v>
                </c:pt>
                <c:pt idx="278">
                  <c:v>4.7089420000000007E-2</c:v>
                </c:pt>
                <c:pt idx="279">
                  <c:v>4.4251269999999995E-2</c:v>
                </c:pt>
                <c:pt idx="280">
                  <c:v>4.3558159999999999E-2</c:v>
                </c:pt>
                <c:pt idx="281">
                  <c:v>4.5482990000000001E-2</c:v>
                </c:pt>
                <c:pt idx="282">
                  <c:v>4.6795220000000005E-2</c:v>
                </c:pt>
                <c:pt idx="283">
                  <c:v>4.7448219999999999E-2</c:v>
                </c:pt>
                <c:pt idx="284">
                  <c:v>4.9472060000000005E-2</c:v>
                </c:pt>
                <c:pt idx="285">
                  <c:v>5.5042250000000001E-2</c:v>
                </c:pt>
                <c:pt idx="286">
                  <c:v>5.8806739999999996E-2</c:v>
                </c:pt>
                <c:pt idx="287">
                  <c:v>5.1735949999999996E-2</c:v>
                </c:pt>
                <c:pt idx="288">
                  <c:v>4.5450229999999994E-2</c:v>
                </c:pt>
                <c:pt idx="289">
                  <c:v>4.6707349999999995E-2</c:v>
                </c:pt>
                <c:pt idx="290">
                  <c:v>5.0076980000000007E-2</c:v>
                </c:pt>
                <c:pt idx="291">
                  <c:v>4.903366E-2</c:v>
                </c:pt>
                <c:pt idx="292">
                  <c:v>5.4298829999999999E-2</c:v>
                </c:pt>
                <c:pt idx="293">
                  <c:v>5.2039590000000004E-2</c:v>
                </c:pt>
                <c:pt idx="294">
                  <c:v>5.0752879999999993E-2</c:v>
                </c:pt>
                <c:pt idx="295">
                  <c:v>4.7221840000000001E-2</c:v>
                </c:pt>
                <c:pt idx="296">
                  <c:v>4.5314680000000003E-2</c:v>
                </c:pt>
                <c:pt idx="297">
                  <c:v>4.3851170000000002E-2</c:v>
                </c:pt>
                <c:pt idx="298">
                  <c:v>4.9163759999999994E-2</c:v>
                </c:pt>
                <c:pt idx="299">
                  <c:v>4.7821129999999996E-2</c:v>
                </c:pt>
                <c:pt idx="300">
                  <c:v>5.1720340000000004E-2</c:v>
                </c:pt>
                <c:pt idx="301">
                  <c:v>5.1151140000000005E-2</c:v>
                </c:pt>
                <c:pt idx="302">
                  <c:v>4.7567579999999998E-2</c:v>
                </c:pt>
                <c:pt idx="303">
                  <c:v>4.8164569999999997E-2</c:v>
                </c:pt>
                <c:pt idx="304">
                  <c:v>4.8515849999999999E-2</c:v>
                </c:pt>
                <c:pt idx="305">
                  <c:v>5.0579249999999999E-2</c:v>
                </c:pt>
                <c:pt idx="306">
                  <c:v>4.8174929999999998E-2</c:v>
                </c:pt>
              </c:numCache>
            </c:numRef>
          </c:val>
          <c:smooth val="0"/>
          <c:extLst>
            <c:ext xmlns:c16="http://schemas.microsoft.com/office/drawing/2014/chart" uri="{C3380CC4-5D6E-409C-BE32-E72D297353CC}">
              <c16:uniqueId val="{00000003-2948-44CE-85FB-E635C4DAF23E}"/>
            </c:ext>
          </c:extLst>
        </c:ser>
        <c:ser>
          <c:idx val="4"/>
          <c:order val="4"/>
          <c:tx>
            <c:strRef>
              <c:f>YTW!$AA$5</c:f>
              <c:strCache>
                <c:ptCount val="1"/>
                <c:pt idx="0">
                  <c:v>US, IG 10Y+</c:v>
                </c:pt>
              </c:strCache>
            </c:strRef>
          </c:tx>
          <c:spPr>
            <a:ln w="19050" cap="rnd">
              <a:solidFill>
                <a:srgbClr val="EE0000"/>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YTW!$AA$6:$AA$6379</c:f>
              <c:numCache>
                <c:formatCode>0.00%</c:formatCode>
                <c:ptCount val="6374"/>
                <c:pt idx="0">
                  <c:v>7.308344E-2</c:v>
                </c:pt>
                <c:pt idx="1">
                  <c:v>7.3281109999999997E-2</c:v>
                </c:pt>
                <c:pt idx="2">
                  <c:v>7.1349429999999991E-2</c:v>
                </c:pt>
                <c:pt idx="3">
                  <c:v>6.9392750000000003E-2</c:v>
                </c:pt>
                <c:pt idx="4">
                  <c:v>7.1578329999999996E-2</c:v>
                </c:pt>
                <c:pt idx="5">
                  <c:v>7.2580359999999997E-2</c:v>
                </c:pt>
                <c:pt idx="6">
                  <c:v>7.0385470000000006E-2</c:v>
                </c:pt>
                <c:pt idx="7">
                  <c:v>6.9356920000000002E-2</c:v>
                </c:pt>
                <c:pt idx="8">
                  <c:v>6.7901820000000002E-2</c:v>
                </c:pt>
                <c:pt idx="9">
                  <c:v>6.931873999999999E-2</c:v>
                </c:pt>
                <c:pt idx="10">
                  <c:v>6.885709000000001E-2</c:v>
                </c:pt>
                <c:pt idx="11">
                  <c:v>6.6895289999999996E-2</c:v>
                </c:pt>
                <c:pt idx="12">
                  <c:v>6.4863020000000007E-2</c:v>
                </c:pt>
                <c:pt idx="13">
                  <c:v>6.3674320000000006E-2</c:v>
                </c:pt>
                <c:pt idx="14">
                  <c:v>6.2859979999999996E-2</c:v>
                </c:pt>
                <c:pt idx="15">
                  <c:v>6.3663059999999994E-2</c:v>
                </c:pt>
                <c:pt idx="16">
                  <c:v>6.625723E-2</c:v>
                </c:pt>
                <c:pt idx="17">
                  <c:v>6.6413029999999998E-2</c:v>
                </c:pt>
                <c:pt idx="18">
                  <c:v>6.6200869999999995E-2</c:v>
                </c:pt>
                <c:pt idx="19">
                  <c:v>6.3089720000000002E-2</c:v>
                </c:pt>
                <c:pt idx="20">
                  <c:v>6.1710459999999995E-2</c:v>
                </c:pt>
                <c:pt idx="21">
                  <c:v>6.2238580000000002E-2</c:v>
                </c:pt>
                <c:pt idx="22">
                  <c:v>5.8162979999999996E-2</c:v>
                </c:pt>
                <c:pt idx="23">
                  <c:v>6.2480469999999996E-2</c:v>
                </c:pt>
                <c:pt idx="24">
                  <c:v>6.4296510000000001E-2</c:v>
                </c:pt>
                <c:pt idx="25">
                  <c:v>6.3432959999999997E-2</c:v>
                </c:pt>
                <c:pt idx="26">
                  <c:v>6.2805639999999996E-2</c:v>
                </c:pt>
                <c:pt idx="27">
                  <c:v>6.7054459999999996E-2</c:v>
                </c:pt>
                <c:pt idx="28">
                  <c:v>6.4752459999999998E-2</c:v>
                </c:pt>
                <c:pt idx="29">
                  <c:v>6.3835210000000003E-2</c:v>
                </c:pt>
                <c:pt idx="30">
                  <c:v>6.3371869999999997E-2</c:v>
                </c:pt>
                <c:pt idx="31">
                  <c:v>6.1987149999999998E-2</c:v>
                </c:pt>
                <c:pt idx="32">
                  <c:v>5.8122710000000001E-2</c:v>
                </c:pt>
                <c:pt idx="33">
                  <c:v>5.52565E-2</c:v>
                </c:pt>
                <c:pt idx="34">
                  <c:v>5.8113810000000002E-2</c:v>
                </c:pt>
                <c:pt idx="35">
                  <c:v>5.832122E-2</c:v>
                </c:pt>
                <c:pt idx="36">
                  <c:v>5.4761379999999998E-2</c:v>
                </c:pt>
                <c:pt idx="37">
                  <c:v>5.5173979999999997E-2</c:v>
                </c:pt>
                <c:pt idx="38">
                  <c:v>5.276604E-2</c:v>
                </c:pt>
                <c:pt idx="39">
                  <c:v>5.3892269999999999E-2</c:v>
                </c:pt>
                <c:pt idx="40">
                  <c:v>5.2418959999999994E-2</c:v>
                </c:pt>
                <c:pt idx="41">
                  <c:v>4.7607819999999995E-2</c:v>
                </c:pt>
                <c:pt idx="42">
                  <c:v>4.9894210000000001E-2</c:v>
                </c:pt>
                <c:pt idx="43">
                  <c:v>5.8747480000000005E-2</c:v>
                </c:pt>
                <c:pt idx="44">
                  <c:v>5.7446320000000002E-2</c:v>
                </c:pt>
                <c:pt idx="45">
                  <c:v>5.2569780000000003E-2</c:v>
                </c:pt>
                <c:pt idx="46">
                  <c:v>5.4944649999999998E-2</c:v>
                </c:pt>
                <c:pt idx="47">
                  <c:v>5.4910870000000001E-2</c:v>
                </c:pt>
                <c:pt idx="48">
                  <c:v>5.388561E-2</c:v>
                </c:pt>
                <c:pt idx="49">
                  <c:v>5.3257320000000004E-2</c:v>
                </c:pt>
                <c:pt idx="50">
                  <c:v>5.1882279999999996E-2</c:v>
                </c:pt>
                <c:pt idx="51">
                  <c:v>5.0970440000000006E-2</c:v>
                </c:pt>
                <c:pt idx="52">
                  <c:v>5.6866459999999994E-2</c:v>
                </c:pt>
                <c:pt idx="53">
                  <c:v>5.808178E-2</c:v>
                </c:pt>
                <c:pt idx="54">
                  <c:v>5.7500130000000003E-2</c:v>
                </c:pt>
                <c:pt idx="55">
                  <c:v>5.6191659999999997E-2</c:v>
                </c:pt>
                <c:pt idx="56">
                  <c:v>5.3341810000000003E-2</c:v>
                </c:pt>
                <c:pt idx="57">
                  <c:v>5.2749329999999997E-2</c:v>
                </c:pt>
                <c:pt idx="58">
                  <c:v>5.1680370000000003E-2</c:v>
                </c:pt>
                <c:pt idx="59">
                  <c:v>5.4194350000000002E-2</c:v>
                </c:pt>
                <c:pt idx="60">
                  <c:v>5.2237479999999996E-2</c:v>
                </c:pt>
                <c:pt idx="61">
                  <c:v>5.0336679999999995E-2</c:v>
                </c:pt>
                <c:pt idx="62">
                  <c:v>5.2047139999999999E-2</c:v>
                </c:pt>
                <c:pt idx="63">
                  <c:v>5.3667860000000005E-2</c:v>
                </c:pt>
                <c:pt idx="64">
                  <c:v>5.1256419999999997E-2</c:v>
                </c:pt>
                <c:pt idx="65">
                  <c:v>4.8411670000000004E-2</c:v>
                </c:pt>
                <c:pt idx="66">
                  <c:v>4.7914669999999999E-2</c:v>
                </c:pt>
                <c:pt idx="67">
                  <c:v>5.0472080000000002E-2</c:v>
                </c:pt>
                <c:pt idx="68">
                  <c:v>4.7986149999999998E-2</c:v>
                </c:pt>
                <c:pt idx="69">
                  <c:v>5.1138700000000002E-2</c:v>
                </c:pt>
                <c:pt idx="70">
                  <c:v>5.3416759999999994E-2</c:v>
                </c:pt>
                <c:pt idx="71">
                  <c:v>5.3211630000000003E-2</c:v>
                </c:pt>
                <c:pt idx="72">
                  <c:v>5.1630490000000001E-2</c:v>
                </c:pt>
                <c:pt idx="73">
                  <c:v>5.2802870000000002E-2</c:v>
                </c:pt>
                <c:pt idx="74">
                  <c:v>5.2368390000000001E-2</c:v>
                </c:pt>
                <c:pt idx="75">
                  <c:v>5.612077E-2</c:v>
                </c:pt>
                <c:pt idx="76">
                  <c:v>5.8211519999999996E-2</c:v>
                </c:pt>
                <c:pt idx="77">
                  <c:v>5.9222250000000004E-2</c:v>
                </c:pt>
                <c:pt idx="78">
                  <c:v>5.9321700000000005E-2</c:v>
                </c:pt>
                <c:pt idx="79">
                  <c:v>5.7831840000000002E-2</c:v>
                </c:pt>
                <c:pt idx="80">
                  <c:v>5.5524560000000001E-2</c:v>
                </c:pt>
                <c:pt idx="81">
                  <c:v>5.4422309999999995E-2</c:v>
                </c:pt>
                <c:pt idx="82">
                  <c:v>5.395047E-2</c:v>
                </c:pt>
                <c:pt idx="83">
                  <c:v>5.2629409999999995E-2</c:v>
                </c:pt>
                <c:pt idx="84">
                  <c:v>5.5028309999999997E-2</c:v>
                </c:pt>
                <c:pt idx="85">
                  <c:v>5.5969030000000003E-2</c:v>
                </c:pt>
                <c:pt idx="86">
                  <c:v>5.3585209999999994E-2</c:v>
                </c:pt>
                <c:pt idx="87">
                  <c:v>5.5343330000000003E-2</c:v>
                </c:pt>
                <c:pt idx="88">
                  <c:v>5.485715E-2</c:v>
                </c:pt>
                <c:pt idx="89">
                  <c:v>5.7077289999999996E-2</c:v>
                </c:pt>
                <c:pt idx="90">
                  <c:v>5.8592399999999996E-2</c:v>
                </c:pt>
                <c:pt idx="91">
                  <c:v>5.780743E-2</c:v>
                </c:pt>
                <c:pt idx="92">
                  <c:v>5.6992200000000007E-2</c:v>
                </c:pt>
                <c:pt idx="93">
                  <c:v>5.6878010000000007E-2</c:v>
                </c:pt>
                <c:pt idx="94">
                  <c:v>5.5884280000000001E-2</c:v>
                </c:pt>
                <c:pt idx="95">
                  <c:v>5.4080579999999996E-2</c:v>
                </c:pt>
                <c:pt idx="96">
                  <c:v>5.479916E-2</c:v>
                </c:pt>
                <c:pt idx="97">
                  <c:v>5.3920199999999995E-2</c:v>
                </c:pt>
                <c:pt idx="98">
                  <c:v>5.442897E-2</c:v>
                </c:pt>
                <c:pt idx="99">
                  <c:v>5.4785709999999994E-2</c:v>
                </c:pt>
                <c:pt idx="100">
                  <c:v>5.5523119999999995E-2</c:v>
                </c:pt>
                <c:pt idx="101">
                  <c:v>5.783046E-2</c:v>
                </c:pt>
                <c:pt idx="102">
                  <c:v>5.7716409999999996E-2</c:v>
                </c:pt>
                <c:pt idx="103">
                  <c:v>5.8589059999999998E-2</c:v>
                </c:pt>
                <c:pt idx="104">
                  <c:v>5.7294749999999998E-2</c:v>
                </c:pt>
                <c:pt idx="105">
                  <c:v>6.0239849999999998E-2</c:v>
                </c:pt>
                <c:pt idx="106">
                  <c:v>6.5692150000000005E-2</c:v>
                </c:pt>
                <c:pt idx="107">
                  <c:v>5.9591760000000001E-2</c:v>
                </c:pt>
                <c:pt idx="108">
                  <c:v>5.0518289999999993E-2</c:v>
                </c:pt>
                <c:pt idx="109">
                  <c:v>5.7049700000000002E-2</c:v>
                </c:pt>
                <c:pt idx="110">
                  <c:v>5.8726729999999998E-2</c:v>
                </c:pt>
                <c:pt idx="111">
                  <c:v>5.6049189999999999E-2</c:v>
                </c:pt>
                <c:pt idx="112">
                  <c:v>5.6868830000000002E-2</c:v>
                </c:pt>
                <c:pt idx="113">
                  <c:v>5.5863589999999998E-2</c:v>
                </c:pt>
                <c:pt idx="114">
                  <c:v>5.4091839999999995E-2</c:v>
                </c:pt>
                <c:pt idx="115">
                  <c:v>5.1397240000000004E-2</c:v>
                </c:pt>
                <c:pt idx="116">
                  <c:v>5.0274599999999996E-2</c:v>
                </c:pt>
                <c:pt idx="117">
                  <c:v>5.0025529999999999E-2</c:v>
                </c:pt>
                <c:pt idx="118">
                  <c:v>5.0952489999999996E-2</c:v>
                </c:pt>
                <c:pt idx="119">
                  <c:v>4.9783649999999999E-2</c:v>
                </c:pt>
                <c:pt idx="120">
                  <c:v>5.1564279999999997E-2</c:v>
                </c:pt>
                <c:pt idx="121">
                  <c:v>5.1943879999999998E-2</c:v>
                </c:pt>
                <c:pt idx="122">
                  <c:v>5.1989150000000005E-2</c:v>
                </c:pt>
                <c:pt idx="123">
                  <c:v>5.0956669999999996E-2</c:v>
                </c:pt>
                <c:pt idx="124">
                  <c:v>5.1059190000000004E-2</c:v>
                </c:pt>
                <c:pt idx="125">
                  <c:v>5.1285999999999998E-2</c:v>
                </c:pt>
                <c:pt idx="126">
                  <c:v>4.8336319999999995E-2</c:v>
                </c:pt>
                <c:pt idx="127">
                  <c:v>4.7566089999999998E-2</c:v>
                </c:pt>
                <c:pt idx="128">
                  <c:v>4.3964790000000004E-2</c:v>
                </c:pt>
                <c:pt idx="129">
                  <c:v>4.4776780000000002E-2</c:v>
                </c:pt>
                <c:pt idx="130">
                  <c:v>4.6741110000000002E-2</c:v>
                </c:pt>
                <c:pt idx="131">
                  <c:v>4.8213369999999998E-2</c:v>
                </c:pt>
                <c:pt idx="132">
                  <c:v>4.9694299999999997E-2</c:v>
                </c:pt>
                <c:pt idx="133">
                  <c:v>5.0558509999999994E-2</c:v>
                </c:pt>
                <c:pt idx="134">
                  <c:v>5.0025839999999995E-2</c:v>
                </c:pt>
                <c:pt idx="135">
                  <c:v>5.0298470000000005E-2</c:v>
                </c:pt>
                <c:pt idx="136">
                  <c:v>4.8843899999999996E-2</c:v>
                </c:pt>
                <c:pt idx="137">
                  <c:v>4.7356660000000002E-2</c:v>
                </c:pt>
                <c:pt idx="138">
                  <c:v>4.9010600000000001E-2</c:v>
                </c:pt>
                <c:pt idx="139">
                  <c:v>4.710657E-2</c:v>
                </c:pt>
                <c:pt idx="140">
                  <c:v>4.4222539999999998E-2</c:v>
                </c:pt>
                <c:pt idx="141">
                  <c:v>4.0133279999999993E-2</c:v>
                </c:pt>
                <c:pt idx="142">
                  <c:v>4.0964410000000007E-2</c:v>
                </c:pt>
                <c:pt idx="143">
                  <c:v>4.1528240000000001E-2</c:v>
                </c:pt>
                <c:pt idx="144">
                  <c:v>3.9385770000000001E-2</c:v>
                </c:pt>
                <c:pt idx="145">
                  <c:v>3.8806170000000001E-2</c:v>
                </c:pt>
                <c:pt idx="146">
                  <c:v>3.9370129999999996E-2</c:v>
                </c:pt>
                <c:pt idx="147">
                  <c:v>4.1818669999999995E-2</c:v>
                </c:pt>
                <c:pt idx="148">
                  <c:v>3.9704199999999995E-2</c:v>
                </c:pt>
                <c:pt idx="149">
                  <c:v>3.687497E-2</c:v>
                </c:pt>
                <c:pt idx="150">
                  <c:v>3.7492249999999998E-2</c:v>
                </c:pt>
                <c:pt idx="151">
                  <c:v>3.4602810000000005E-2</c:v>
                </c:pt>
                <c:pt idx="152">
                  <c:v>3.5492620000000003E-2</c:v>
                </c:pt>
                <c:pt idx="153">
                  <c:v>3.6092559999999996E-2</c:v>
                </c:pt>
                <c:pt idx="154">
                  <c:v>3.5561790000000003E-2</c:v>
                </c:pt>
                <c:pt idx="155">
                  <c:v>3.5593720000000002E-2</c:v>
                </c:pt>
                <c:pt idx="156">
                  <c:v>3.6632999999999999E-2</c:v>
                </c:pt>
                <c:pt idx="157">
                  <c:v>3.8875030000000005E-2</c:v>
                </c:pt>
                <c:pt idx="158">
                  <c:v>3.8445260000000002E-2</c:v>
                </c:pt>
                <c:pt idx="159">
                  <c:v>3.8891079999999995E-2</c:v>
                </c:pt>
                <c:pt idx="160">
                  <c:v>3.6496010000000002E-2</c:v>
                </c:pt>
                <c:pt idx="161">
                  <c:v>3.9915659999999999E-2</c:v>
                </c:pt>
                <c:pt idx="162">
                  <c:v>4.1423210000000002E-2</c:v>
                </c:pt>
                <c:pt idx="163">
                  <c:v>4.1631549999999996E-2</c:v>
                </c:pt>
                <c:pt idx="164">
                  <c:v>4.2724640000000001E-2</c:v>
                </c:pt>
                <c:pt idx="165">
                  <c:v>4.2409590000000004E-2</c:v>
                </c:pt>
                <c:pt idx="166">
                  <c:v>4.1224520000000001E-2</c:v>
                </c:pt>
                <c:pt idx="167">
                  <c:v>4.2878819999999998E-2</c:v>
                </c:pt>
                <c:pt idx="168">
                  <c:v>4.3037039999999999E-2</c:v>
                </c:pt>
                <c:pt idx="169">
                  <c:v>4.1926519999999995E-2</c:v>
                </c:pt>
                <c:pt idx="170">
                  <c:v>4.1629159999999998E-2</c:v>
                </c:pt>
                <c:pt idx="171">
                  <c:v>4.2146980000000001E-2</c:v>
                </c:pt>
                <c:pt idx="172">
                  <c:v>4.1265590000000005E-2</c:v>
                </c:pt>
                <c:pt idx="173">
                  <c:v>4.0581379999999993E-2</c:v>
                </c:pt>
                <c:pt idx="174">
                  <c:v>4.0816860000000003E-2</c:v>
                </c:pt>
                <c:pt idx="175">
                  <c:v>4.0815219999999999E-2</c:v>
                </c:pt>
                <c:pt idx="176">
                  <c:v>3.8752380000000003E-2</c:v>
                </c:pt>
                <c:pt idx="177">
                  <c:v>4.0779940000000001E-2</c:v>
                </c:pt>
                <c:pt idx="178">
                  <c:v>3.9451649999999998E-2</c:v>
                </c:pt>
                <c:pt idx="179">
                  <c:v>3.8538339999999997E-2</c:v>
                </c:pt>
                <c:pt idx="180">
                  <c:v>3.7606399999999998E-2</c:v>
                </c:pt>
                <c:pt idx="181">
                  <c:v>3.3402970000000004E-2</c:v>
                </c:pt>
                <c:pt idx="182">
                  <c:v>3.6015779999999997E-2</c:v>
                </c:pt>
                <c:pt idx="183">
                  <c:v>3.5794100000000002E-2</c:v>
                </c:pt>
                <c:pt idx="184">
                  <c:v>3.7533709999999998E-2</c:v>
                </c:pt>
                <c:pt idx="185">
                  <c:v>3.8885650000000001E-2</c:v>
                </c:pt>
                <c:pt idx="186">
                  <c:v>4.1265010000000005E-2</c:v>
                </c:pt>
                <c:pt idx="187">
                  <c:v>4.0343980000000002E-2</c:v>
                </c:pt>
                <c:pt idx="188">
                  <c:v>4.1088110000000004E-2</c:v>
                </c:pt>
                <c:pt idx="189">
                  <c:v>4.0429300000000001E-2</c:v>
                </c:pt>
                <c:pt idx="190">
                  <c:v>4.0321389999999999E-2</c:v>
                </c:pt>
                <c:pt idx="191">
                  <c:v>4.0903999999999996E-2</c:v>
                </c:pt>
                <c:pt idx="192">
                  <c:v>4.1467770000000001E-2</c:v>
                </c:pt>
                <c:pt idx="193">
                  <c:v>4.0381859999999999E-2</c:v>
                </c:pt>
                <c:pt idx="194">
                  <c:v>3.9009189999999999E-2</c:v>
                </c:pt>
                <c:pt idx="195">
                  <c:v>3.736275E-2</c:v>
                </c:pt>
                <c:pt idx="196">
                  <c:v>3.6716479999999996E-2</c:v>
                </c:pt>
                <c:pt idx="197">
                  <c:v>3.675229E-2</c:v>
                </c:pt>
                <c:pt idx="198">
                  <c:v>3.3621480000000002E-2</c:v>
                </c:pt>
                <c:pt idx="199">
                  <c:v>3.2105599999999998E-2</c:v>
                </c:pt>
                <c:pt idx="200">
                  <c:v>3.2357230000000001E-2</c:v>
                </c:pt>
                <c:pt idx="201">
                  <c:v>3.3197580000000004E-2</c:v>
                </c:pt>
                <c:pt idx="202">
                  <c:v>3.5257200000000002E-2</c:v>
                </c:pt>
                <c:pt idx="203">
                  <c:v>3.9700099999999995E-2</c:v>
                </c:pt>
                <c:pt idx="204">
                  <c:v>3.9455079999999997E-2</c:v>
                </c:pt>
                <c:pt idx="205">
                  <c:v>3.8480159999999999E-2</c:v>
                </c:pt>
                <c:pt idx="206">
                  <c:v>3.8437409999999998E-2</c:v>
                </c:pt>
                <c:pt idx="207">
                  <c:v>3.7832080000000004E-2</c:v>
                </c:pt>
                <c:pt idx="208">
                  <c:v>3.7891560000000005E-2</c:v>
                </c:pt>
                <c:pt idx="209">
                  <c:v>3.6753889999999997E-2</c:v>
                </c:pt>
                <c:pt idx="210">
                  <c:v>3.6467260000000001E-2</c:v>
                </c:pt>
                <c:pt idx="211">
                  <c:v>3.6514980000000002E-2</c:v>
                </c:pt>
                <c:pt idx="212">
                  <c:v>3.5262630000000003E-2</c:v>
                </c:pt>
                <c:pt idx="213">
                  <c:v>3.6146669999999999E-2</c:v>
                </c:pt>
                <c:pt idx="214">
                  <c:v>3.604272E-2</c:v>
                </c:pt>
                <c:pt idx="215">
                  <c:v>3.59704E-2</c:v>
                </c:pt>
                <c:pt idx="216">
                  <c:v>3.4905859999999997E-2</c:v>
                </c:pt>
                <c:pt idx="217">
                  <c:v>3.6437579999999997E-2</c:v>
                </c:pt>
                <c:pt idx="218">
                  <c:v>3.8857969999999999E-2</c:v>
                </c:pt>
                <c:pt idx="219">
                  <c:v>3.7966699999999999E-2</c:v>
                </c:pt>
                <c:pt idx="220">
                  <c:v>3.9431519999999998E-2</c:v>
                </c:pt>
                <c:pt idx="221">
                  <c:v>3.8925349999999997E-2</c:v>
                </c:pt>
                <c:pt idx="222">
                  <c:v>3.9579549999999998E-2</c:v>
                </c:pt>
                <c:pt idx="223">
                  <c:v>3.957836E-2</c:v>
                </c:pt>
                <c:pt idx="224">
                  <c:v>3.9250389999999996E-2</c:v>
                </c:pt>
                <c:pt idx="225">
                  <c:v>4.0511819999999997E-2</c:v>
                </c:pt>
                <c:pt idx="226">
                  <c:v>4.2098950000000003E-2</c:v>
                </c:pt>
                <c:pt idx="227">
                  <c:v>4.2870359999999996E-2</c:v>
                </c:pt>
                <c:pt idx="228">
                  <c:v>4.0624510000000003E-2</c:v>
                </c:pt>
                <c:pt idx="229">
                  <c:v>3.9257439999999998E-2</c:v>
                </c:pt>
                <c:pt idx="230">
                  <c:v>3.9918439999999999E-2</c:v>
                </c:pt>
                <c:pt idx="231">
                  <c:v>3.6949919999999997E-2</c:v>
                </c:pt>
                <c:pt idx="232">
                  <c:v>3.736664E-2</c:v>
                </c:pt>
                <c:pt idx="233">
                  <c:v>3.478531E-2</c:v>
                </c:pt>
                <c:pt idx="234">
                  <c:v>3.3118139999999997E-2</c:v>
                </c:pt>
                <c:pt idx="235">
                  <c:v>3.2794839999999999E-2</c:v>
                </c:pt>
                <c:pt idx="236">
                  <c:v>2.8040989999999998E-2</c:v>
                </c:pt>
                <c:pt idx="237">
                  <c:v>2.9546579999999999E-2</c:v>
                </c:pt>
                <c:pt idx="238">
                  <c:v>2.9724089999999998E-2</c:v>
                </c:pt>
                <c:pt idx="239">
                  <c:v>2.9858730000000003E-2</c:v>
                </c:pt>
                <c:pt idx="240">
                  <c:v>3.074812E-2</c:v>
                </c:pt>
                <c:pt idx="241">
                  <c:v>2.7573650000000002E-2</c:v>
                </c:pt>
                <c:pt idx="242">
                  <c:v>2.5069210000000001E-2</c:v>
                </c:pt>
                <c:pt idx="243">
                  <c:v>2.704906E-2</c:v>
                </c:pt>
                <c:pt idx="244">
                  <c:v>2.4672839999999998E-2</c:v>
                </c:pt>
                <c:pt idx="245">
                  <c:v>2.4893429999999998E-2</c:v>
                </c:pt>
                <c:pt idx="246">
                  <c:v>2.4035549999999999E-2</c:v>
                </c:pt>
                <c:pt idx="247">
                  <c:v>2.0980599999999999E-2</c:v>
                </c:pt>
                <c:pt idx="248">
                  <c:v>2.3354439999999997E-2</c:v>
                </c:pt>
                <c:pt idx="249">
                  <c:v>2.345711E-2</c:v>
                </c:pt>
                <c:pt idx="250">
                  <c:v>2.4572240000000002E-2</c:v>
                </c:pt>
                <c:pt idx="251">
                  <c:v>2.256346E-2</c:v>
                </c:pt>
                <c:pt idx="252">
                  <c:v>2.2737770000000001E-2</c:v>
                </c:pt>
                <c:pt idx="253">
                  <c:v>2.4716459999999999E-2</c:v>
                </c:pt>
                <c:pt idx="254">
                  <c:v>2.7563309999999997E-2</c:v>
                </c:pt>
                <c:pt idx="255">
                  <c:v>3.0148890000000001E-2</c:v>
                </c:pt>
                <c:pt idx="256">
                  <c:v>2.9026649999999998E-2</c:v>
                </c:pt>
                <c:pt idx="257">
                  <c:v>2.8635100000000004E-2</c:v>
                </c:pt>
                <c:pt idx="258">
                  <c:v>2.6572830000000002E-2</c:v>
                </c:pt>
                <c:pt idx="259">
                  <c:v>2.4829480000000001E-2</c:v>
                </c:pt>
                <c:pt idx="260">
                  <c:v>2.5157039999999999E-2</c:v>
                </c:pt>
                <c:pt idx="261">
                  <c:v>2.674909E-2</c:v>
                </c:pt>
                <c:pt idx="262">
                  <c:v>2.5948760000000001E-2</c:v>
                </c:pt>
                <c:pt idx="263">
                  <c:v>2.5244719999999998E-2</c:v>
                </c:pt>
                <c:pt idx="264">
                  <c:v>2.5838230000000004E-2</c:v>
                </c:pt>
                <c:pt idx="265">
                  <c:v>2.9141569999999999E-2</c:v>
                </c:pt>
                <c:pt idx="266">
                  <c:v>3.0896070000000001E-2</c:v>
                </c:pt>
                <c:pt idx="267">
                  <c:v>3.385121E-2</c:v>
                </c:pt>
                <c:pt idx="268">
                  <c:v>4.0394379999999994E-2</c:v>
                </c:pt>
                <c:pt idx="269">
                  <c:v>4.0643710000000006E-2</c:v>
                </c:pt>
                <c:pt idx="270">
                  <c:v>4.2880870000000001E-2</c:v>
                </c:pt>
                <c:pt idx="271">
                  <c:v>4.0638480000000005E-2</c:v>
                </c:pt>
                <c:pt idx="272">
                  <c:v>4.3963189999999999E-2</c:v>
                </c:pt>
                <c:pt idx="273">
                  <c:v>5.0157360000000005E-2</c:v>
                </c:pt>
                <c:pt idx="274">
                  <c:v>5.3137160000000003E-2</c:v>
                </c:pt>
                <c:pt idx="275">
                  <c:v>4.7805410000000007E-2</c:v>
                </c:pt>
                <c:pt idx="276">
                  <c:v>4.8916149999999999E-2</c:v>
                </c:pt>
                <c:pt idx="277">
                  <c:v>4.4775340000000004E-2</c:v>
                </c:pt>
                <c:pt idx="278">
                  <c:v>4.8641629999999998E-2</c:v>
                </c:pt>
                <c:pt idx="279">
                  <c:v>4.5812549999999994E-2</c:v>
                </c:pt>
                <c:pt idx="280">
                  <c:v>4.5468599999999998E-2</c:v>
                </c:pt>
                <c:pt idx="281">
                  <c:v>4.71308E-2</c:v>
                </c:pt>
                <c:pt idx="282">
                  <c:v>4.7153840000000002E-2</c:v>
                </c:pt>
                <c:pt idx="283">
                  <c:v>4.8092800000000005E-2</c:v>
                </c:pt>
                <c:pt idx="284">
                  <c:v>4.9870539999999998E-2</c:v>
                </c:pt>
                <c:pt idx="285">
                  <c:v>5.479345E-2</c:v>
                </c:pt>
                <c:pt idx="286">
                  <c:v>5.8669499999999999E-2</c:v>
                </c:pt>
                <c:pt idx="287">
                  <c:v>5.2033560000000006E-2</c:v>
                </c:pt>
                <c:pt idx="288">
                  <c:v>4.7044240000000001E-2</c:v>
                </c:pt>
                <c:pt idx="289">
                  <c:v>4.8351050000000007E-2</c:v>
                </c:pt>
                <c:pt idx="290">
                  <c:v>5.0444190000000007E-2</c:v>
                </c:pt>
                <c:pt idx="291">
                  <c:v>4.9604530000000001E-2</c:v>
                </c:pt>
                <c:pt idx="292">
                  <c:v>5.4104699999999999E-2</c:v>
                </c:pt>
                <c:pt idx="293">
                  <c:v>5.2215459999999998E-2</c:v>
                </c:pt>
                <c:pt idx="294">
                  <c:v>5.1687339999999998E-2</c:v>
                </c:pt>
                <c:pt idx="295">
                  <c:v>4.947468E-2</c:v>
                </c:pt>
                <c:pt idx="296">
                  <c:v>4.8268570000000004E-2</c:v>
                </c:pt>
                <c:pt idx="297">
                  <c:v>4.6841260000000003E-2</c:v>
                </c:pt>
                <c:pt idx="298">
                  <c:v>5.0612199999999996E-2</c:v>
                </c:pt>
                <c:pt idx="299">
                  <c:v>4.9452599999999999E-2</c:v>
                </c:pt>
                <c:pt idx="300">
                  <c:v>5.3084290000000006E-2</c:v>
                </c:pt>
                <c:pt idx="301">
                  <c:v>5.2685329999999995E-2</c:v>
                </c:pt>
                <c:pt idx="302">
                  <c:v>5.0140219999999999E-2</c:v>
                </c:pt>
                <c:pt idx="303">
                  <c:v>5.1124570000000001E-2</c:v>
                </c:pt>
                <c:pt idx="304">
                  <c:v>5.1899269999999997E-2</c:v>
                </c:pt>
                <c:pt idx="305">
                  <c:v>5.3459589999999994E-2</c:v>
                </c:pt>
                <c:pt idx="306">
                  <c:v>5.197674E-2</c:v>
                </c:pt>
              </c:numCache>
            </c:numRef>
          </c:val>
          <c:smooth val="0"/>
          <c:extLst>
            <c:ext xmlns:c16="http://schemas.microsoft.com/office/drawing/2014/chart" uri="{C3380CC4-5D6E-409C-BE32-E72D297353CC}">
              <c16:uniqueId val="{00000004-2948-44CE-85FB-E635C4DAF23E}"/>
            </c:ext>
          </c:extLst>
        </c:ser>
        <c:ser>
          <c:idx val="5"/>
          <c:order val="5"/>
          <c:tx>
            <c:strRef>
              <c:f>YTW!$AB$5</c:f>
              <c:strCache>
                <c:ptCount val="1"/>
                <c:pt idx="0">
                  <c:v>US, HY aver 5-8Y</c:v>
                </c:pt>
              </c:strCache>
            </c:strRef>
          </c:tx>
          <c:spPr>
            <a:ln w="19050" cap="rnd">
              <a:solidFill>
                <a:schemeClr val="accent6"/>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YTW!$AB$6:$AB$6379</c:f>
              <c:numCache>
                <c:formatCode>0.00%</c:formatCode>
                <c:ptCount val="6374"/>
                <c:pt idx="0">
                  <c:v>0.11542538000000001</c:v>
                </c:pt>
                <c:pt idx="1">
                  <c:v>0.11921552000000001</c:v>
                </c:pt>
                <c:pt idx="2">
                  <c:v>0.11900619000000001</c:v>
                </c:pt>
                <c:pt idx="3">
                  <c:v>0.12485443</c:v>
                </c:pt>
                <c:pt idx="4">
                  <c:v>0.12723392</c:v>
                </c:pt>
                <c:pt idx="5">
                  <c:v>0.12978374000000001</c:v>
                </c:pt>
                <c:pt idx="6">
                  <c:v>0.12630326</c:v>
                </c:pt>
                <c:pt idx="7">
                  <c:v>0.1267142</c:v>
                </c:pt>
                <c:pt idx="8">
                  <c:v>0.12662321000000001</c:v>
                </c:pt>
                <c:pt idx="9">
                  <c:v>0.12862736999999999</c:v>
                </c:pt>
                <c:pt idx="10">
                  <c:v>0.13652556999999998</c:v>
                </c:pt>
                <c:pt idx="11">
                  <c:v>0.14584135000000001</c:v>
                </c:pt>
                <c:pt idx="12">
                  <c:v>0.14450093999999999</c:v>
                </c:pt>
                <c:pt idx="13">
                  <c:v>0.12508381999999998</c:v>
                </c:pt>
                <c:pt idx="14">
                  <c:v>0.12270757</c:v>
                </c:pt>
                <c:pt idx="15">
                  <c:v>0.12541691999999999</c:v>
                </c:pt>
                <c:pt idx="16">
                  <c:v>0.12955749</c:v>
                </c:pt>
                <c:pt idx="17">
                  <c:v>0.12158654000000001</c:v>
                </c:pt>
                <c:pt idx="18">
                  <c:v>0.12709746</c:v>
                </c:pt>
                <c:pt idx="19">
                  <c:v>0.12399225</c:v>
                </c:pt>
                <c:pt idx="20">
                  <c:v>0.12183171</c:v>
                </c:pt>
                <c:pt idx="21">
                  <c:v>0.13774872999999999</c:v>
                </c:pt>
                <c:pt idx="22">
                  <c:v>0.13256519</c:v>
                </c:pt>
                <c:pt idx="23">
                  <c:v>0.12825555</c:v>
                </c:pt>
                <c:pt idx="24">
                  <c:v>0.12459014</c:v>
                </c:pt>
                <c:pt idx="25">
                  <c:v>0.12095568999999999</c:v>
                </c:pt>
                <c:pt idx="26">
                  <c:v>0.12327116</c:v>
                </c:pt>
                <c:pt idx="27">
                  <c:v>0.11794455</c:v>
                </c:pt>
                <c:pt idx="28">
                  <c:v>0.11298042999999999</c:v>
                </c:pt>
                <c:pt idx="29">
                  <c:v>0.11550663</c:v>
                </c:pt>
                <c:pt idx="30">
                  <c:v>0.12439415000000001</c:v>
                </c:pt>
                <c:pt idx="31">
                  <c:v>0.13538646999999998</c:v>
                </c:pt>
                <c:pt idx="32">
                  <c:v>0.13312877000000001</c:v>
                </c:pt>
                <c:pt idx="33">
                  <c:v>0.13600901000000001</c:v>
                </c:pt>
                <c:pt idx="34">
                  <c:v>0.14016751</c:v>
                </c:pt>
                <c:pt idx="35">
                  <c:v>0.12565846</c:v>
                </c:pt>
                <c:pt idx="36">
                  <c:v>0.12081965</c:v>
                </c:pt>
                <c:pt idx="37">
                  <c:v>0.11469466</c:v>
                </c:pt>
                <c:pt idx="38">
                  <c:v>0.11320371</c:v>
                </c:pt>
                <c:pt idx="39">
                  <c:v>0.10642678999999999</c:v>
                </c:pt>
                <c:pt idx="40">
                  <c:v>9.4884299999999991E-2</c:v>
                </c:pt>
                <c:pt idx="41">
                  <c:v>9.4152219999999995E-2</c:v>
                </c:pt>
                <c:pt idx="42">
                  <c:v>8.8281769999999996E-2</c:v>
                </c:pt>
                <c:pt idx="43">
                  <c:v>9.1378689999999999E-2</c:v>
                </c:pt>
                <c:pt idx="44">
                  <c:v>8.9685279999999992E-2</c:v>
                </c:pt>
                <c:pt idx="45">
                  <c:v>8.4315189999999998E-2</c:v>
                </c:pt>
                <c:pt idx="46">
                  <c:v>8.0886180000000002E-2</c:v>
                </c:pt>
                <c:pt idx="47">
                  <c:v>7.891273E-2</c:v>
                </c:pt>
                <c:pt idx="48">
                  <c:v>7.3953810000000009E-2</c:v>
                </c:pt>
                <c:pt idx="49">
                  <c:v>7.1215330000000007E-2</c:v>
                </c:pt>
                <c:pt idx="50">
                  <c:v>7.2547159999999999E-2</c:v>
                </c:pt>
                <c:pt idx="51">
                  <c:v>7.2145870000000001E-2</c:v>
                </c:pt>
                <c:pt idx="52">
                  <c:v>7.5081010000000004E-2</c:v>
                </c:pt>
                <c:pt idx="53">
                  <c:v>8.1307489999999996E-2</c:v>
                </c:pt>
                <c:pt idx="54">
                  <c:v>7.9971909999999993E-2</c:v>
                </c:pt>
                <c:pt idx="55">
                  <c:v>7.847005E-2</c:v>
                </c:pt>
                <c:pt idx="56">
                  <c:v>7.5513339999999998E-2</c:v>
                </c:pt>
                <c:pt idx="57">
                  <c:v>7.3564350000000001E-2</c:v>
                </c:pt>
                <c:pt idx="58">
                  <c:v>7.0868479999999998E-2</c:v>
                </c:pt>
                <c:pt idx="59">
                  <c:v>6.9454290000000002E-2</c:v>
                </c:pt>
                <c:pt idx="60">
                  <c:v>6.7564960000000007E-2</c:v>
                </c:pt>
                <c:pt idx="61">
                  <c:v>6.9894910000000005E-2</c:v>
                </c:pt>
                <c:pt idx="62">
                  <c:v>6.7914450000000001E-2</c:v>
                </c:pt>
                <c:pt idx="63">
                  <c:v>7.7177980000000007E-2</c:v>
                </c:pt>
                <c:pt idx="64">
                  <c:v>8.1099440000000009E-2</c:v>
                </c:pt>
                <c:pt idx="65">
                  <c:v>7.8858529999999996E-2</c:v>
                </c:pt>
                <c:pt idx="66">
                  <c:v>7.722997999999999E-2</c:v>
                </c:pt>
                <c:pt idx="67">
                  <c:v>7.5125479999999994E-2</c:v>
                </c:pt>
                <c:pt idx="68">
                  <c:v>7.6691140000000005E-2</c:v>
                </c:pt>
                <c:pt idx="69">
                  <c:v>7.9325909999999999E-2</c:v>
                </c:pt>
                <c:pt idx="70">
                  <c:v>8.231282999999999E-2</c:v>
                </c:pt>
                <c:pt idx="71">
                  <c:v>8.2952169999999992E-2</c:v>
                </c:pt>
                <c:pt idx="72">
                  <c:v>8.2455269999999997E-2</c:v>
                </c:pt>
                <c:pt idx="73">
                  <c:v>8.0765759999999992E-2</c:v>
                </c:pt>
                <c:pt idx="74">
                  <c:v>8.1015479999999987E-2</c:v>
                </c:pt>
                <c:pt idx="75">
                  <c:v>8.1267809999999996E-2</c:v>
                </c:pt>
                <c:pt idx="76">
                  <c:v>8.1432990000000011E-2</c:v>
                </c:pt>
                <c:pt idx="77">
                  <c:v>8.2993210000000012E-2</c:v>
                </c:pt>
                <c:pt idx="78">
                  <c:v>8.575083E-2</c:v>
                </c:pt>
                <c:pt idx="79">
                  <c:v>8.5057369999999993E-2</c:v>
                </c:pt>
                <c:pt idx="80">
                  <c:v>8.3323699999999987E-2</c:v>
                </c:pt>
                <c:pt idx="81">
                  <c:v>8.1653879999999998E-2</c:v>
                </c:pt>
                <c:pt idx="82">
                  <c:v>8.0160519999999999E-2</c:v>
                </c:pt>
                <c:pt idx="83">
                  <c:v>7.8268669999999999E-2</c:v>
                </c:pt>
                <c:pt idx="84">
                  <c:v>7.7036279999999999E-2</c:v>
                </c:pt>
                <c:pt idx="85">
                  <c:v>7.6138810000000001E-2</c:v>
                </c:pt>
                <c:pt idx="86">
                  <c:v>7.4484729999999999E-2</c:v>
                </c:pt>
                <c:pt idx="87">
                  <c:v>7.5883930000000002E-2</c:v>
                </c:pt>
                <c:pt idx="88">
                  <c:v>7.4729610000000002E-2</c:v>
                </c:pt>
                <c:pt idx="89">
                  <c:v>7.4768459999999995E-2</c:v>
                </c:pt>
                <c:pt idx="90">
                  <c:v>8.1044040000000012E-2</c:v>
                </c:pt>
                <c:pt idx="91">
                  <c:v>9.0766700000000006E-2</c:v>
                </c:pt>
                <c:pt idx="92">
                  <c:v>9.0772929999999988E-2</c:v>
                </c:pt>
                <c:pt idx="93">
                  <c:v>8.6375030000000005E-2</c:v>
                </c:pt>
                <c:pt idx="94">
                  <c:v>8.7190650000000008E-2</c:v>
                </c:pt>
                <c:pt idx="95">
                  <c:v>9.4750849999999998E-2</c:v>
                </c:pt>
                <c:pt idx="96">
                  <c:v>9.64029E-2</c:v>
                </c:pt>
                <c:pt idx="97">
                  <c:v>0.10044172</c:v>
                </c:pt>
                <c:pt idx="98">
                  <c:v>0.10583263000000001</c:v>
                </c:pt>
                <c:pt idx="99">
                  <c:v>0.10863479999999999</c:v>
                </c:pt>
                <c:pt idx="100">
                  <c:v>0.10024435999999999</c:v>
                </c:pt>
                <c:pt idx="101">
                  <c:v>0.1005649</c:v>
                </c:pt>
                <c:pt idx="102">
                  <c:v>0.10886473000000001</c:v>
                </c:pt>
                <c:pt idx="103">
                  <c:v>0.11433771999999999</c:v>
                </c:pt>
                <c:pt idx="104">
                  <c:v>0.11555096000000001</c:v>
                </c:pt>
                <c:pt idx="105">
                  <c:v>0.13910670999999999</c:v>
                </c:pt>
                <c:pt idx="106">
                  <c:v>0.18671763</c:v>
                </c:pt>
                <c:pt idx="107">
                  <c:v>0.21830948999999999</c:v>
                </c:pt>
                <c:pt idx="108">
                  <c:v>0.19425680000000001</c:v>
                </c:pt>
                <c:pt idx="109">
                  <c:v>0.17874361</c:v>
                </c:pt>
                <c:pt idx="110">
                  <c:v>0.19044559999999999</c:v>
                </c:pt>
                <c:pt idx="111">
                  <c:v>0.18118772</c:v>
                </c:pt>
                <c:pt idx="112">
                  <c:v>0.15128588000000001</c:v>
                </c:pt>
                <c:pt idx="113">
                  <c:v>0.13713483000000001</c:v>
                </c:pt>
                <c:pt idx="114">
                  <c:v>0.12283603</c:v>
                </c:pt>
                <c:pt idx="115">
                  <c:v>0.11522446</c:v>
                </c:pt>
                <c:pt idx="116">
                  <c:v>0.11318336999999999</c:v>
                </c:pt>
                <c:pt idx="117">
                  <c:v>0.10308903000000001</c:v>
                </c:pt>
                <c:pt idx="118">
                  <c:v>0.10019641999999999</c:v>
                </c:pt>
                <c:pt idx="119">
                  <c:v>9.769195E-2</c:v>
                </c:pt>
                <c:pt idx="120">
                  <c:v>9.0639979999999995E-2</c:v>
                </c:pt>
                <c:pt idx="121">
                  <c:v>8.9605530000000003E-2</c:v>
                </c:pt>
                <c:pt idx="122">
                  <c:v>9.1460959999999994E-2</c:v>
                </c:pt>
                <c:pt idx="123">
                  <c:v>8.4653039999999999E-2</c:v>
                </c:pt>
                <c:pt idx="124">
                  <c:v>8.1057199999999996E-2</c:v>
                </c:pt>
                <c:pt idx="125">
                  <c:v>9.2790310000000001E-2</c:v>
                </c:pt>
                <c:pt idx="126">
                  <c:v>9.1552530000000007E-2</c:v>
                </c:pt>
                <c:pt idx="127">
                  <c:v>8.3361420000000006E-2</c:v>
                </c:pt>
                <c:pt idx="128">
                  <c:v>8.459222000000001E-2</c:v>
                </c:pt>
                <c:pt idx="129">
                  <c:v>7.8030489999999994E-2</c:v>
                </c:pt>
                <c:pt idx="130">
                  <c:v>7.2799409999999995E-2</c:v>
                </c:pt>
                <c:pt idx="131">
                  <c:v>7.8990169999999998E-2</c:v>
                </c:pt>
                <c:pt idx="132">
                  <c:v>7.5097259999999999E-2</c:v>
                </c:pt>
                <c:pt idx="133">
                  <c:v>7.0238549999999997E-2</c:v>
                </c:pt>
                <c:pt idx="134">
                  <c:v>6.8436190000000008E-2</c:v>
                </c:pt>
                <c:pt idx="135">
                  <c:v>7.0176489999999994E-2</c:v>
                </c:pt>
                <c:pt idx="136">
                  <c:v>6.7453880000000008E-2</c:v>
                </c:pt>
                <c:pt idx="137">
                  <c:v>6.8227880000000005E-2</c:v>
                </c:pt>
                <c:pt idx="138">
                  <c:v>7.323476000000001E-2</c:v>
                </c:pt>
                <c:pt idx="139">
                  <c:v>7.1542800000000004E-2</c:v>
                </c:pt>
                <c:pt idx="140">
                  <c:v>8.5083369999999992E-2</c:v>
                </c:pt>
                <c:pt idx="141">
                  <c:v>9.5137680000000002E-2</c:v>
                </c:pt>
                <c:pt idx="142">
                  <c:v>8.2013089999999997E-2</c:v>
                </c:pt>
                <c:pt idx="143">
                  <c:v>8.8654209999999997E-2</c:v>
                </c:pt>
                <c:pt idx="144">
                  <c:v>8.3570779999999997E-2</c:v>
                </c:pt>
                <c:pt idx="145">
                  <c:v>7.5150960000000003E-2</c:v>
                </c:pt>
                <c:pt idx="146">
                  <c:v>6.9907410000000003E-2</c:v>
                </c:pt>
                <c:pt idx="147">
                  <c:v>7.2316270000000002E-2</c:v>
                </c:pt>
                <c:pt idx="148">
                  <c:v>7.0730120000000007E-2</c:v>
                </c:pt>
                <c:pt idx="149">
                  <c:v>7.8806899999999999E-2</c:v>
                </c:pt>
                <c:pt idx="150">
                  <c:v>7.3511729999999997E-2</c:v>
                </c:pt>
                <c:pt idx="151">
                  <c:v>6.8937460000000006E-2</c:v>
                </c:pt>
                <c:pt idx="152">
                  <c:v>6.7363779999999998E-2</c:v>
                </c:pt>
                <c:pt idx="153">
                  <c:v>6.5128519999999995E-2</c:v>
                </c:pt>
                <c:pt idx="154">
                  <c:v>6.4945019999999992E-2</c:v>
                </c:pt>
                <c:pt idx="155">
                  <c:v>6.4521480000000006E-2</c:v>
                </c:pt>
                <c:pt idx="156">
                  <c:v>6.1328630000000002E-2</c:v>
                </c:pt>
                <c:pt idx="157">
                  <c:v>5.8725409999999999E-2</c:v>
                </c:pt>
                <c:pt idx="158">
                  <c:v>5.7788519999999996E-2</c:v>
                </c:pt>
                <c:pt idx="159">
                  <c:v>5.6664310000000002E-2</c:v>
                </c:pt>
                <c:pt idx="160">
                  <c:v>5.2144030000000001E-2</c:v>
                </c:pt>
                <c:pt idx="161">
                  <c:v>5.7120030000000002E-2</c:v>
                </c:pt>
                <c:pt idx="162">
                  <c:v>6.662048000000001E-2</c:v>
                </c:pt>
                <c:pt idx="163">
                  <c:v>6.1067070000000001E-2</c:v>
                </c:pt>
                <c:pt idx="164">
                  <c:v>6.357467E-2</c:v>
                </c:pt>
                <c:pt idx="165">
                  <c:v>6.2295040000000003E-2</c:v>
                </c:pt>
                <c:pt idx="166">
                  <c:v>5.644499E-2</c:v>
                </c:pt>
                <c:pt idx="167">
                  <c:v>5.5965580000000001E-2</c:v>
                </c:pt>
                <c:pt idx="168">
                  <c:v>5.6390250000000003E-2</c:v>
                </c:pt>
                <c:pt idx="169">
                  <c:v>5.6363089999999998E-2</c:v>
                </c:pt>
                <c:pt idx="170">
                  <c:v>5.1352050000000003E-2</c:v>
                </c:pt>
                <c:pt idx="171">
                  <c:v>5.2322840000000002E-2</c:v>
                </c:pt>
                <c:pt idx="172">
                  <c:v>5.0428139999999996E-2</c:v>
                </c:pt>
                <c:pt idx="173">
                  <c:v>4.9917379999999997E-2</c:v>
                </c:pt>
                <c:pt idx="174">
                  <c:v>4.9105139999999999E-2</c:v>
                </c:pt>
                <c:pt idx="175">
                  <c:v>5.6981909999999997E-2</c:v>
                </c:pt>
                <c:pt idx="176">
                  <c:v>5.2045459999999995E-2</c:v>
                </c:pt>
                <c:pt idx="177">
                  <c:v>6.1295650000000007E-2</c:v>
                </c:pt>
                <c:pt idx="178">
                  <c:v>5.8266510000000001E-2</c:v>
                </c:pt>
                <c:pt idx="179">
                  <c:v>6.1237430000000002E-2</c:v>
                </c:pt>
                <c:pt idx="180">
                  <c:v>6.6116170000000002E-2</c:v>
                </c:pt>
                <c:pt idx="181">
                  <c:v>6.4576900000000007E-2</c:v>
                </c:pt>
                <c:pt idx="182">
                  <c:v>5.8818950000000002E-2</c:v>
                </c:pt>
                <c:pt idx="183">
                  <c:v>6.1757579999999999E-2</c:v>
                </c:pt>
                <c:pt idx="184">
                  <c:v>5.9540790000000003E-2</c:v>
                </c:pt>
                <c:pt idx="185">
                  <c:v>5.9191599999999997E-2</c:v>
                </c:pt>
                <c:pt idx="186">
                  <c:v>6.5707210000000002E-2</c:v>
                </c:pt>
                <c:pt idx="187">
                  <c:v>6.865033999999999E-2</c:v>
                </c:pt>
                <c:pt idx="188">
                  <c:v>7.2640239999999995E-2</c:v>
                </c:pt>
                <c:pt idx="189">
                  <c:v>8.0418839999999991E-2</c:v>
                </c:pt>
                <c:pt idx="190">
                  <c:v>7.4130630000000003E-2</c:v>
                </c:pt>
                <c:pt idx="191">
                  <c:v>8.0198009999999986E-2</c:v>
                </c:pt>
                <c:pt idx="192">
                  <c:v>8.740262E-2</c:v>
                </c:pt>
                <c:pt idx="193">
                  <c:v>9.1689599999999996E-2</c:v>
                </c:pt>
                <c:pt idx="194">
                  <c:v>9.0200160000000001E-2</c:v>
                </c:pt>
                <c:pt idx="195">
                  <c:v>8.1822269999999989E-2</c:v>
                </c:pt>
                <c:pt idx="196">
                  <c:v>7.3661070000000009E-2</c:v>
                </c:pt>
                <c:pt idx="197">
                  <c:v>7.3078489999999996E-2</c:v>
                </c:pt>
                <c:pt idx="198">
                  <c:v>7.2725160000000011E-2</c:v>
                </c:pt>
                <c:pt idx="199">
                  <c:v>6.7067539999999995E-2</c:v>
                </c:pt>
                <c:pt idx="200">
                  <c:v>6.3100859999999995E-2</c:v>
                </c:pt>
                <c:pt idx="201">
                  <c:v>6.1719400000000001E-2</c:v>
                </c:pt>
                <c:pt idx="202">
                  <c:v>6.2916330000000006E-2</c:v>
                </c:pt>
                <c:pt idx="203">
                  <c:v>6.5667730000000007E-2</c:v>
                </c:pt>
                <c:pt idx="204">
                  <c:v>6.1194899999999997E-2</c:v>
                </c:pt>
                <c:pt idx="205">
                  <c:v>5.8532019999999997E-2</c:v>
                </c:pt>
                <c:pt idx="206">
                  <c:v>5.5788609999999995E-2</c:v>
                </c:pt>
                <c:pt idx="207">
                  <c:v>5.8408450000000001E-2</c:v>
                </c:pt>
                <c:pt idx="208">
                  <c:v>5.6287299999999998E-2</c:v>
                </c:pt>
                <c:pt idx="209">
                  <c:v>5.4819779999999999E-2</c:v>
                </c:pt>
                <c:pt idx="210">
                  <c:v>5.6163369999999997E-2</c:v>
                </c:pt>
                <c:pt idx="211">
                  <c:v>5.4053579999999997E-2</c:v>
                </c:pt>
                <c:pt idx="212">
                  <c:v>5.6104849999999998E-2</c:v>
                </c:pt>
                <c:pt idx="213">
                  <c:v>5.4479490000000005E-2</c:v>
                </c:pt>
                <c:pt idx="214">
                  <c:v>5.4344159999999996E-2</c:v>
                </c:pt>
                <c:pt idx="215">
                  <c:v>5.6785620000000002E-2</c:v>
                </c:pt>
                <c:pt idx="216">
                  <c:v>5.7180960000000003E-2</c:v>
                </c:pt>
                <c:pt idx="217">
                  <c:v>5.7775090000000001E-2</c:v>
                </c:pt>
                <c:pt idx="218">
                  <c:v>6.1377430000000004E-2</c:v>
                </c:pt>
                <c:pt idx="219">
                  <c:v>6.1852700000000004E-2</c:v>
                </c:pt>
                <c:pt idx="220">
                  <c:v>6.2623829999999991E-2</c:v>
                </c:pt>
                <c:pt idx="221">
                  <c:v>6.4162650000000002E-2</c:v>
                </c:pt>
                <c:pt idx="222">
                  <c:v>6.4949740000000006E-2</c:v>
                </c:pt>
                <c:pt idx="223">
                  <c:v>6.3075240000000005E-2</c:v>
                </c:pt>
                <c:pt idx="224">
                  <c:v>6.2673030000000005E-2</c:v>
                </c:pt>
                <c:pt idx="225">
                  <c:v>6.2437329999999999E-2</c:v>
                </c:pt>
                <c:pt idx="226">
                  <c:v>6.8642190000000006E-2</c:v>
                </c:pt>
                <c:pt idx="227">
                  <c:v>7.2220969999999995E-2</c:v>
                </c:pt>
                <c:pt idx="228">
                  <c:v>7.9521649999999999E-2</c:v>
                </c:pt>
                <c:pt idx="229">
                  <c:v>6.901496E-2</c:v>
                </c:pt>
                <c:pt idx="230">
                  <c:v>6.5414810000000004E-2</c:v>
                </c:pt>
                <c:pt idx="231">
                  <c:v>6.430023E-2</c:v>
                </c:pt>
                <c:pt idx="232">
                  <c:v>6.1164820000000002E-2</c:v>
                </c:pt>
                <c:pt idx="233">
                  <c:v>6.5736009999999997E-2</c:v>
                </c:pt>
                <c:pt idx="234">
                  <c:v>5.8683180000000001E-2</c:v>
                </c:pt>
                <c:pt idx="235">
                  <c:v>5.8824870000000001E-2</c:v>
                </c:pt>
                <c:pt idx="236">
                  <c:v>5.7225210000000006E-2</c:v>
                </c:pt>
                <c:pt idx="237">
                  <c:v>5.6460869999999996E-2</c:v>
                </c:pt>
                <c:pt idx="238">
                  <c:v>5.6995290000000004E-2</c:v>
                </c:pt>
                <c:pt idx="239">
                  <c:v>5.5862629999999996E-2</c:v>
                </c:pt>
                <c:pt idx="240">
                  <c:v>5.1912399999999997E-2</c:v>
                </c:pt>
                <c:pt idx="241">
                  <c:v>5.5166430000000002E-2</c:v>
                </c:pt>
                <c:pt idx="242">
                  <c:v>6.2329080000000002E-2</c:v>
                </c:pt>
                <c:pt idx="243">
                  <c:v>9.4419160000000002E-2</c:v>
                </c:pt>
                <c:pt idx="244">
                  <c:v>8.0529449999999989E-2</c:v>
                </c:pt>
                <c:pt idx="245">
                  <c:v>7.0168790000000009E-2</c:v>
                </c:pt>
                <c:pt idx="246">
                  <c:v>6.8722729999999996E-2</c:v>
                </c:pt>
                <c:pt idx="247">
                  <c:v>5.3687769999999996E-2</c:v>
                </c:pt>
                <c:pt idx="248">
                  <c:v>5.3431870000000006E-2</c:v>
                </c:pt>
                <c:pt idx="249">
                  <c:v>5.7651000000000001E-2</c:v>
                </c:pt>
                <c:pt idx="250">
                  <c:v>5.7760759999999994E-2</c:v>
                </c:pt>
                <c:pt idx="251">
                  <c:v>4.7025270000000001E-2</c:v>
                </c:pt>
                <c:pt idx="252">
                  <c:v>4.1845429999999996E-2</c:v>
                </c:pt>
                <c:pt idx="253">
                  <c:v>4.3148419999999993E-2</c:v>
                </c:pt>
                <c:pt idx="254">
                  <c:v>4.2513569999999994E-2</c:v>
                </c:pt>
                <c:pt idx="255">
                  <c:v>4.2331750000000001E-2</c:v>
                </c:pt>
                <c:pt idx="256">
                  <c:v>3.9882229999999998E-2</c:v>
                </c:pt>
                <c:pt idx="257">
                  <c:v>4.0299349999999998E-2</c:v>
                </c:pt>
                <c:pt idx="258">
                  <c:v>3.7458930000000001E-2</c:v>
                </c:pt>
                <c:pt idx="259">
                  <c:v>3.8792500000000001E-2</c:v>
                </c:pt>
                <c:pt idx="260">
                  <c:v>3.8683930000000005E-2</c:v>
                </c:pt>
                <c:pt idx="261">
                  <c:v>4.0408400000000004E-2</c:v>
                </c:pt>
                <c:pt idx="262">
                  <c:v>4.2251459999999998E-2</c:v>
                </c:pt>
                <c:pt idx="263">
                  <c:v>4.7970059999999995E-2</c:v>
                </c:pt>
                <c:pt idx="264">
                  <c:v>4.2149070000000004E-2</c:v>
                </c:pt>
                <c:pt idx="265">
                  <c:v>5.2662859999999999E-2</c:v>
                </c:pt>
                <c:pt idx="266">
                  <c:v>5.6193949999999999E-2</c:v>
                </c:pt>
                <c:pt idx="267">
                  <c:v>6.0122600000000005E-2</c:v>
                </c:pt>
                <c:pt idx="268">
                  <c:v>6.9795590000000005E-2</c:v>
                </c:pt>
                <c:pt idx="269">
                  <c:v>7.0909949999999999E-2</c:v>
                </c:pt>
                <c:pt idx="270">
                  <c:v>8.891346E-2</c:v>
                </c:pt>
                <c:pt idx="271">
                  <c:v>7.7250630000000001E-2</c:v>
                </c:pt>
                <c:pt idx="272">
                  <c:v>8.421772000000001E-2</c:v>
                </c:pt>
                <c:pt idx="273">
                  <c:v>9.6783490000000014E-2</c:v>
                </c:pt>
                <c:pt idx="274">
                  <c:v>9.116885999999999E-2</c:v>
                </c:pt>
                <c:pt idx="275">
                  <c:v>8.625590000000001E-2</c:v>
                </c:pt>
                <c:pt idx="276">
                  <c:v>8.955842E-2</c:v>
                </c:pt>
                <c:pt idx="277">
                  <c:v>8.1387459999999995E-2</c:v>
                </c:pt>
                <c:pt idx="278">
                  <c:v>8.6260279999999995E-2</c:v>
                </c:pt>
                <c:pt idx="279">
                  <c:v>8.5164469999999992E-2</c:v>
                </c:pt>
                <c:pt idx="280">
                  <c:v>8.4801199999999993E-2</c:v>
                </c:pt>
                <c:pt idx="281">
                  <c:v>8.8079779999999996E-2</c:v>
                </c:pt>
                <c:pt idx="282">
                  <c:v>8.5024349999999999E-2</c:v>
                </c:pt>
                <c:pt idx="283">
                  <c:v>8.3022529999999997E-2</c:v>
                </c:pt>
                <c:pt idx="284">
                  <c:v>8.4058510000000003E-2</c:v>
                </c:pt>
                <c:pt idx="285">
                  <c:v>8.8783189999999998E-2</c:v>
                </c:pt>
                <c:pt idx="286">
                  <c:v>9.4865220000000014E-2</c:v>
                </c:pt>
                <c:pt idx="287">
                  <c:v>8.4285159999999998E-2</c:v>
                </c:pt>
                <c:pt idx="288">
                  <c:v>7.5930529999999996E-2</c:v>
                </c:pt>
                <c:pt idx="289">
                  <c:v>7.7963440000000009E-2</c:v>
                </c:pt>
                <c:pt idx="290">
                  <c:v>7.8628890000000007E-2</c:v>
                </c:pt>
                <c:pt idx="291">
                  <c:v>7.6633820000000005E-2</c:v>
                </c:pt>
                <c:pt idx="292">
                  <c:v>8.1070469999999992E-2</c:v>
                </c:pt>
                <c:pt idx="293">
                  <c:v>7.9995010000000005E-2</c:v>
                </c:pt>
                <c:pt idx="294">
                  <c:v>7.9075629999999994E-2</c:v>
                </c:pt>
                <c:pt idx="295">
                  <c:v>7.5930780000000003E-2</c:v>
                </c:pt>
                <c:pt idx="296">
                  <c:v>7.3017899999999997E-2</c:v>
                </c:pt>
                <c:pt idx="297">
                  <c:v>6.9896319999999998E-2</c:v>
                </c:pt>
                <c:pt idx="298">
                  <c:v>7.3304800000000003E-2</c:v>
                </c:pt>
                <c:pt idx="299">
                  <c:v>7.1435399999999996E-2</c:v>
                </c:pt>
                <c:pt idx="300">
                  <c:v>7.4850409999999992E-2</c:v>
                </c:pt>
                <c:pt idx="301">
                  <c:v>7.1964420000000001E-2</c:v>
                </c:pt>
                <c:pt idx="302">
                  <c:v>7.146081E-2</c:v>
                </c:pt>
                <c:pt idx="303">
                  <c:v>7.7308969999999991E-2</c:v>
                </c:pt>
                <c:pt idx="304">
                  <c:v>7.8969930000000008E-2</c:v>
                </c:pt>
                <c:pt idx="305">
                  <c:v>7.4576089999999998E-2</c:v>
                </c:pt>
                <c:pt idx="306">
                  <c:v>7.0591200000000007E-2</c:v>
                </c:pt>
              </c:numCache>
            </c:numRef>
          </c:val>
          <c:smooth val="0"/>
          <c:extLst>
            <c:ext xmlns:c16="http://schemas.microsoft.com/office/drawing/2014/chart" uri="{C3380CC4-5D6E-409C-BE32-E72D297353CC}">
              <c16:uniqueId val="{00000005-2948-44CE-85FB-E635C4DAF23E}"/>
            </c:ext>
          </c:extLst>
        </c:ser>
        <c:ser>
          <c:idx val="6"/>
          <c:order val="6"/>
          <c:tx>
            <c:strRef>
              <c:f>YTW!$AC$5</c:f>
              <c:strCache>
                <c:ptCount val="1"/>
                <c:pt idx="0">
                  <c:v>US, HY intermediate (aver 5Y)</c:v>
                </c:pt>
              </c:strCache>
            </c:strRef>
          </c:tx>
          <c:spPr>
            <a:ln w="19050" cap="rnd">
              <a:solidFill>
                <a:srgbClr val="00B0F0"/>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YTW!$AC$6:$AC$6379</c:f>
              <c:numCache>
                <c:formatCode>0.00%</c:formatCode>
                <c:ptCount val="6374"/>
                <c:pt idx="0">
                  <c:v>0.11649123</c:v>
                </c:pt>
                <c:pt idx="1">
                  <c:v>0.12038207999999999</c:v>
                </c:pt>
                <c:pt idx="2">
                  <c:v>0.11999425000000001</c:v>
                </c:pt>
                <c:pt idx="3">
                  <c:v>0.12579583</c:v>
                </c:pt>
                <c:pt idx="4">
                  <c:v>0.12804699999999999</c:v>
                </c:pt>
                <c:pt idx="5">
                  <c:v>0.13071339000000001</c:v>
                </c:pt>
                <c:pt idx="6">
                  <c:v>0.12722085999999999</c:v>
                </c:pt>
                <c:pt idx="7">
                  <c:v>0.12760819000000001</c:v>
                </c:pt>
                <c:pt idx="8">
                  <c:v>0.12762425999999999</c:v>
                </c:pt>
                <c:pt idx="9">
                  <c:v>0.12936106999999999</c:v>
                </c:pt>
                <c:pt idx="10">
                  <c:v>0.13754103000000001</c:v>
                </c:pt>
                <c:pt idx="11">
                  <c:v>0.14731707999999999</c:v>
                </c:pt>
                <c:pt idx="12">
                  <c:v>0.14472093</c:v>
                </c:pt>
                <c:pt idx="13">
                  <c:v>0.12713622999999999</c:v>
                </c:pt>
                <c:pt idx="14">
                  <c:v>0.12394303000000001</c:v>
                </c:pt>
                <c:pt idx="15">
                  <c:v>0.12755216999999999</c:v>
                </c:pt>
                <c:pt idx="16">
                  <c:v>0.13192435</c:v>
                </c:pt>
                <c:pt idx="17">
                  <c:v>0.1238489</c:v>
                </c:pt>
                <c:pt idx="18">
                  <c:v>0.13000310000000001</c:v>
                </c:pt>
                <c:pt idx="19">
                  <c:v>0.12661233999999999</c:v>
                </c:pt>
                <c:pt idx="20">
                  <c:v>0.12446407000000001</c:v>
                </c:pt>
                <c:pt idx="21">
                  <c:v>0.14126212999999999</c:v>
                </c:pt>
                <c:pt idx="22">
                  <c:v>0.13614580000000001</c:v>
                </c:pt>
                <c:pt idx="23">
                  <c:v>0.13139547000000001</c:v>
                </c:pt>
                <c:pt idx="24">
                  <c:v>0.12728734</c:v>
                </c:pt>
                <c:pt idx="25">
                  <c:v>0.12352571</c:v>
                </c:pt>
                <c:pt idx="26">
                  <c:v>0.1257701</c:v>
                </c:pt>
                <c:pt idx="27">
                  <c:v>0.12008036999999999</c:v>
                </c:pt>
                <c:pt idx="28">
                  <c:v>0.11489822</c:v>
                </c:pt>
                <c:pt idx="29">
                  <c:v>0.11660259999999999</c:v>
                </c:pt>
                <c:pt idx="30">
                  <c:v>0.12679318000000001</c:v>
                </c:pt>
                <c:pt idx="31">
                  <c:v>0.13669404999999998</c:v>
                </c:pt>
                <c:pt idx="32">
                  <c:v>0.13462483</c:v>
                </c:pt>
                <c:pt idx="33">
                  <c:v>0.1378933</c:v>
                </c:pt>
                <c:pt idx="34">
                  <c:v>0.14171760999999999</c:v>
                </c:pt>
                <c:pt idx="35">
                  <c:v>0.12732373</c:v>
                </c:pt>
                <c:pt idx="36">
                  <c:v>0.12249796</c:v>
                </c:pt>
                <c:pt idx="37">
                  <c:v>0.11641610999999999</c:v>
                </c:pt>
                <c:pt idx="38">
                  <c:v>0.11467646999999999</c:v>
                </c:pt>
                <c:pt idx="39">
                  <c:v>0.10726473</c:v>
                </c:pt>
                <c:pt idx="40">
                  <c:v>9.4849610000000001E-2</c:v>
                </c:pt>
                <c:pt idx="41">
                  <c:v>9.4586419999999991E-2</c:v>
                </c:pt>
                <c:pt idx="42">
                  <c:v>8.8266339999999999E-2</c:v>
                </c:pt>
                <c:pt idx="43">
                  <c:v>9.1514200000000004E-2</c:v>
                </c:pt>
                <c:pt idx="44">
                  <c:v>8.9551049999999993E-2</c:v>
                </c:pt>
                <c:pt idx="45">
                  <c:v>8.4012390000000006E-2</c:v>
                </c:pt>
                <c:pt idx="46">
                  <c:v>8.0652299999999996E-2</c:v>
                </c:pt>
                <c:pt idx="47">
                  <c:v>7.8641089999999997E-2</c:v>
                </c:pt>
                <c:pt idx="48">
                  <c:v>7.3540869999999994E-2</c:v>
                </c:pt>
                <c:pt idx="49">
                  <c:v>7.0642899999999995E-2</c:v>
                </c:pt>
                <c:pt idx="50">
                  <c:v>7.2082259999999995E-2</c:v>
                </c:pt>
                <c:pt idx="51">
                  <c:v>7.1649370000000004E-2</c:v>
                </c:pt>
                <c:pt idx="52">
                  <c:v>7.4465820000000002E-2</c:v>
                </c:pt>
                <c:pt idx="53">
                  <c:v>8.1069589999999997E-2</c:v>
                </c:pt>
                <c:pt idx="54">
                  <c:v>7.9647099999999998E-2</c:v>
                </c:pt>
                <c:pt idx="55">
                  <c:v>7.8101509999999999E-2</c:v>
                </c:pt>
                <c:pt idx="56">
                  <c:v>7.5126059999999995E-2</c:v>
                </c:pt>
                <c:pt idx="57">
                  <c:v>7.3137210000000008E-2</c:v>
                </c:pt>
                <c:pt idx="58">
                  <c:v>7.043642E-2</c:v>
                </c:pt>
                <c:pt idx="59">
                  <c:v>6.891709E-2</c:v>
                </c:pt>
                <c:pt idx="60">
                  <c:v>6.6951590000000005E-2</c:v>
                </c:pt>
                <c:pt idx="61">
                  <c:v>6.9668179999999996E-2</c:v>
                </c:pt>
                <c:pt idx="62">
                  <c:v>6.7805320000000002E-2</c:v>
                </c:pt>
                <c:pt idx="63">
                  <c:v>7.7483159999999995E-2</c:v>
                </c:pt>
                <c:pt idx="64">
                  <c:v>8.1900559999999997E-2</c:v>
                </c:pt>
                <c:pt idx="65">
                  <c:v>7.88161E-2</c:v>
                </c:pt>
                <c:pt idx="66">
                  <c:v>7.7278470000000002E-2</c:v>
                </c:pt>
                <c:pt idx="67">
                  <c:v>7.5060409999999994E-2</c:v>
                </c:pt>
                <c:pt idx="68">
                  <c:v>7.6465770000000002E-2</c:v>
                </c:pt>
                <c:pt idx="69">
                  <c:v>7.889641E-2</c:v>
                </c:pt>
                <c:pt idx="70">
                  <c:v>8.2307539999999998E-2</c:v>
                </c:pt>
                <c:pt idx="71">
                  <c:v>8.2849430000000002E-2</c:v>
                </c:pt>
                <c:pt idx="72">
                  <c:v>8.2323579999999993E-2</c:v>
                </c:pt>
                <c:pt idx="73">
                  <c:v>8.0767349999999988E-2</c:v>
                </c:pt>
                <c:pt idx="74">
                  <c:v>8.0942200000000006E-2</c:v>
                </c:pt>
                <c:pt idx="75">
                  <c:v>8.1187999999999996E-2</c:v>
                </c:pt>
                <c:pt idx="76">
                  <c:v>8.1275410000000006E-2</c:v>
                </c:pt>
                <c:pt idx="77">
                  <c:v>8.2799129999999999E-2</c:v>
                </c:pt>
                <c:pt idx="78">
                  <c:v>8.5719860000000009E-2</c:v>
                </c:pt>
                <c:pt idx="79">
                  <c:v>8.5071150000000012E-2</c:v>
                </c:pt>
                <c:pt idx="80">
                  <c:v>8.3290120000000009E-2</c:v>
                </c:pt>
                <c:pt idx="81">
                  <c:v>8.1726869999999993E-2</c:v>
                </c:pt>
                <c:pt idx="82">
                  <c:v>8.0164979999999997E-2</c:v>
                </c:pt>
                <c:pt idx="83">
                  <c:v>7.8095059999999994E-2</c:v>
                </c:pt>
                <c:pt idx="84">
                  <c:v>7.6837870000000003E-2</c:v>
                </c:pt>
                <c:pt idx="85">
                  <c:v>7.5882240000000004E-2</c:v>
                </c:pt>
                <c:pt idx="86">
                  <c:v>7.4146520000000007E-2</c:v>
                </c:pt>
                <c:pt idx="87">
                  <c:v>7.547392E-2</c:v>
                </c:pt>
                <c:pt idx="88">
                  <c:v>7.4339729999999993E-2</c:v>
                </c:pt>
                <c:pt idx="89">
                  <c:v>7.432546000000001E-2</c:v>
                </c:pt>
                <c:pt idx="90">
                  <c:v>8.0884499999999998E-2</c:v>
                </c:pt>
                <c:pt idx="91">
                  <c:v>9.1164559999999992E-2</c:v>
                </c:pt>
                <c:pt idx="92">
                  <c:v>9.1255749999999997E-2</c:v>
                </c:pt>
                <c:pt idx="93">
                  <c:v>8.6618010000000009E-2</c:v>
                </c:pt>
                <c:pt idx="94">
                  <c:v>8.7417380000000003E-2</c:v>
                </c:pt>
                <c:pt idx="95">
                  <c:v>9.548574E-2</c:v>
                </c:pt>
                <c:pt idx="96">
                  <c:v>9.719469E-2</c:v>
                </c:pt>
                <c:pt idx="97">
                  <c:v>0.10136302000000001</c:v>
                </c:pt>
                <c:pt idx="98">
                  <c:v>0.10701114</c:v>
                </c:pt>
                <c:pt idx="99">
                  <c:v>0.10957538</c:v>
                </c:pt>
                <c:pt idx="100">
                  <c:v>0.10075194</c:v>
                </c:pt>
                <c:pt idx="101">
                  <c:v>0.10103603</c:v>
                </c:pt>
                <c:pt idx="102">
                  <c:v>0.10965109999999999</c:v>
                </c:pt>
                <c:pt idx="103">
                  <c:v>0.11514561000000001</c:v>
                </c:pt>
                <c:pt idx="104">
                  <c:v>0.11649805000000001</c:v>
                </c:pt>
                <c:pt idx="105">
                  <c:v>0.14078076</c:v>
                </c:pt>
                <c:pt idx="106">
                  <c:v>0.18987501000000001</c:v>
                </c:pt>
                <c:pt idx="107">
                  <c:v>0.22267828000000001</c:v>
                </c:pt>
                <c:pt idx="108">
                  <c:v>0.19670484999999999</c:v>
                </c:pt>
                <c:pt idx="109">
                  <c:v>0.18056504000000001</c:v>
                </c:pt>
                <c:pt idx="110">
                  <c:v>0.19259551999999999</c:v>
                </c:pt>
                <c:pt idx="111">
                  <c:v>0.18155547</c:v>
                </c:pt>
                <c:pt idx="112">
                  <c:v>0.15157349000000001</c:v>
                </c:pt>
                <c:pt idx="113">
                  <c:v>0.1374264</c:v>
                </c:pt>
                <c:pt idx="114">
                  <c:v>0.12308160000000001</c:v>
                </c:pt>
                <c:pt idx="115">
                  <c:v>0.11552643</c:v>
                </c:pt>
                <c:pt idx="116">
                  <c:v>0.11389936000000001</c:v>
                </c:pt>
                <c:pt idx="117">
                  <c:v>0.10361309</c:v>
                </c:pt>
                <c:pt idx="118">
                  <c:v>0.10060930000000001</c:v>
                </c:pt>
                <c:pt idx="119">
                  <c:v>9.7832790000000003E-2</c:v>
                </c:pt>
                <c:pt idx="120">
                  <c:v>9.0479839999999992E-2</c:v>
                </c:pt>
                <c:pt idx="121">
                  <c:v>8.9547070000000006E-2</c:v>
                </c:pt>
                <c:pt idx="122">
                  <c:v>9.1417540000000005E-2</c:v>
                </c:pt>
                <c:pt idx="123">
                  <c:v>8.4413940000000007E-2</c:v>
                </c:pt>
                <c:pt idx="124">
                  <c:v>8.0814540000000004E-2</c:v>
                </c:pt>
                <c:pt idx="125">
                  <c:v>9.3084650000000005E-2</c:v>
                </c:pt>
                <c:pt idx="126">
                  <c:v>9.1778700000000005E-2</c:v>
                </c:pt>
                <c:pt idx="127">
                  <c:v>8.3224859999999998E-2</c:v>
                </c:pt>
                <c:pt idx="128">
                  <c:v>8.4537589999999996E-2</c:v>
                </c:pt>
                <c:pt idx="129">
                  <c:v>7.7693700000000004E-2</c:v>
                </c:pt>
                <c:pt idx="130">
                  <c:v>7.2320789999999996E-2</c:v>
                </c:pt>
                <c:pt idx="131">
                  <c:v>7.8796400000000003E-2</c:v>
                </c:pt>
                <c:pt idx="132">
                  <c:v>7.428651E-2</c:v>
                </c:pt>
                <c:pt idx="133">
                  <c:v>6.9493539999999993E-2</c:v>
                </c:pt>
                <c:pt idx="134">
                  <c:v>6.7535579999999998E-2</c:v>
                </c:pt>
                <c:pt idx="135">
                  <c:v>6.9408190000000008E-2</c:v>
                </c:pt>
                <c:pt idx="136">
                  <c:v>6.6771140000000007E-2</c:v>
                </c:pt>
                <c:pt idx="137">
                  <c:v>6.7680660000000004E-2</c:v>
                </c:pt>
                <c:pt idx="138">
                  <c:v>7.2882840000000004E-2</c:v>
                </c:pt>
                <c:pt idx="139">
                  <c:v>7.1140770000000006E-2</c:v>
                </c:pt>
                <c:pt idx="140">
                  <c:v>8.5219729999999994E-2</c:v>
                </c:pt>
                <c:pt idx="141">
                  <c:v>9.5650220000000008E-2</c:v>
                </c:pt>
                <c:pt idx="142">
                  <c:v>8.187504000000001E-2</c:v>
                </c:pt>
                <c:pt idx="143">
                  <c:v>8.8847989999999988E-2</c:v>
                </c:pt>
                <c:pt idx="144">
                  <c:v>8.350138E-2</c:v>
                </c:pt>
                <c:pt idx="145">
                  <c:v>7.4838069999999993E-2</c:v>
                </c:pt>
                <c:pt idx="146">
                  <c:v>6.9400519999999993E-2</c:v>
                </c:pt>
                <c:pt idx="147">
                  <c:v>7.1939249999999996E-2</c:v>
                </c:pt>
                <c:pt idx="148">
                  <c:v>7.0310200000000003E-2</c:v>
                </c:pt>
                <c:pt idx="149">
                  <c:v>7.8728469999999995E-2</c:v>
                </c:pt>
                <c:pt idx="150">
                  <c:v>7.3299959999999997E-2</c:v>
                </c:pt>
                <c:pt idx="151">
                  <c:v>6.8449189999999993E-2</c:v>
                </c:pt>
                <c:pt idx="152">
                  <c:v>6.6989170000000001E-2</c:v>
                </c:pt>
                <c:pt idx="153">
                  <c:v>6.4649520000000002E-2</c:v>
                </c:pt>
                <c:pt idx="154">
                  <c:v>6.4608369999999998E-2</c:v>
                </c:pt>
                <c:pt idx="155">
                  <c:v>6.4190589999999992E-2</c:v>
                </c:pt>
                <c:pt idx="156">
                  <c:v>6.1024120000000001E-2</c:v>
                </c:pt>
                <c:pt idx="157">
                  <c:v>5.8354790000000004E-2</c:v>
                </c:pt>
                <c:pt idx="158">
                  <c:v>5.7242230000000005E-2</c:v>
                </c:pt>
                <c:pt idx="159">
                  <c:v>5.6015469999999998E-2</c:v>
                </c:pt>
                <c:pt idx="160">
                  <c:v>5.139966E-2</c:v>
                </c:pt>
                <c:pt idx="161">
                  <c:v>5.6571280000000002E-2</c:v>
                </c:pt>
                <c:pt idx="162">
                  <c:v>6.6269019999999998E-2</c:v>
                </c:pt>
                <c:pt idx="163">
                  <c:v>6.0403580000000005E-2</c:v>
                </c:pt>
                <c:pt idx="164">
                  <c:v>6.2915579999999999E-2</c:v>
                </c:pt>
                <c:pt idx="165">
                  <c:v>6.1592310000000004E-2</c:v>
                </c:pt>
                <c:pt idx="166">
                  <c:v>5.5606570000000001E-2</c:v>
                </c:pt>
                <c:pt idx="167">
                  <c:v>5.5005230000000002E-2</c:v>
                </c:pt>
                <c:pt idx="168">
                  <c:v>5.5430630000000002E-2</c:v>
                </c:pt>
                <c:pt idx="169">
                  <c:v>5.5460630000000004E-2</c:v>
                </c:pt>
                <c:pt idx="170">
                  <c:v>5.0352470000000003E-2</c:v>
                </c:pt>
                <c:pt idx="171">
                  <c:v>5.1366829999999995E-2</c:v>
                </c:pt>
                <c:pt idx="172">
                  <c:v>4.9475660000000005E-2</c:v>
                </c:pt>
                <c:pt idx="173">
                  <c:v>4.9042719999999998E-2</c:v>
                </c:pt>
                <c:pt idx="174">
                  <c:v>4.8278979999999999E-2</c:v>
                </c:pt>
                <c:pt idx="175">
                  <c:v>5.6492849999999997E-2</c:v>
                </c:pt>
                <c:pt idx="176">
                  <c:v>5.1389060000000007E-2</c:v>
                </c:pt>
                <c:pt idx="177">
                  <c:v>6.1032330000000003E-2</c:v>
                </c:pt>
                <c:pt idx="178">
                  <c:v>5.7912869999999998E-2</c:v>
                </c:pt>
                <c:pt idx="179">
                  <c:v>6.1046950000000003E-2</c:v>
                </c:pt>
                <c:pt idx="180">
                  <c:v>6.612759E-2</c:v>
                </c:pt>
                <c:pt idx="181">
                  <c:v>6.4623680000000003E-2</c:v>
                </c:pt>
                <c:pt idx="182">
                  <c:v>5.8588139999999997E-2</c:v>
                </c:pt>
                <c:pt idx="183">
                  <c:v>6.1650759999999999E-2</c:v>
                </c:pt>
                <c:pt idx="184">
                  <c:v>5.9303210000000002E-2</c:v>
                </c:pt>
                <c:pt idx="185">
                  <c:v>5.8872980000000005E-2</c:v>
                </c:pt>
                <c:pt idx="186">
                  <c:v>6.5544000000000005E-2</c:v>
                </c:pt>
                <c:pt idx="187">
                  <c:v>6.8568080000000003E-2</c:v>
                </c:pt>
                <c:pt idx="188">
                  <c:v>7.2649679999999994E-2</c:v>
                </c:pt>
                <c:pt idx="189">
                  <c:v>8.0594280000000004E-2</c:v>
                </c:pt>
                <c:pt idx="190">
                  <c:v>7.4059749999999994E-2</c:v>
                </c:pt>
                <c:pt idx="191">
                  <c:v>8.0370749999999991E-2</c:v>
                </c:pt>
                <c:pt idx="192">
                  <c:v>8.7745580000000004E-2</c:v>
                </c:pt>
                <c:pt idx="193">
                  <c:v>9.1973780000000005E-2</c:v>
                </c:pt>
                <c:pt idx="194">
                  <c:v>9.0195079999999997E-2</c:v>
                </c:pt>
                <c:pt idx="195">
                  <c:v>8.1837190000000004E-2</c:v>
                </c:pt>
                <c:pt idx="196">
                  <c:v>7.3486029999999994E-2</c:v>
                </c:pt>
                <c:pt idx="197">
                  <c:v>7.2868080000000002E-2</c:v>
                </c:pt>
                <c:pt idx="198">
                  <c:v>7.2468539999999998E-2</c:v>
                </c:pt>
                <c:pt idx="199">
                  <c:v>6.6765400000000003E-2</c:v>
                </c:pt>
                <c:pt idx="200">
                  <c:v>6.267259E-2</c:v>
                </c:pt>
                <c:pt idx="201">
                  <c:v>6.1253179999999997E-2</c:v>
                </c:pt>
                <c:pt idx="202">
                  <c:v>6.2566700000000003E-2</c:v>
                </c:pt>
                <c:pt idx="203">
                  <c:v>6.5272540000000004E-2</c:v>
                </c:pt>
                <c:pt idx="204">
                  <c:v>6.0576679999999994E-2</c:v>
                </c:pt>
                <c:pt idx="205">
                  <c:v>5.7925870000000004E-2</c:v>
                </c:pt>
                <c:pt idx="206">
                  <c:v>5.5113820000000001E-2</c:v>
                </c:pt>
                <c:pt idx="207">
                  <c:v>5.787134E-2</c:v>
                </c:pt>
                <c:pt idx="208">
                  <c:v>5.5684820000000003E-2</c:v>
                </c:pt>
                <c:pt idx="209">
                  <c:v>5.4117079999999998E-2</c:v>
                </c:pt>
                <c:pt idx="210">
                  <c:v>5.5536349999999998E-2</c:v>
                </c:pt>
                <c:pt idx="211">
                  <c:v>5.3364050000000003E-2</c:v>
                </c:pt>
                <c:pt idx="212">
                  <c:v>5.554742E-2</c:v>
                </c:pt>
                <c:pt idx="213">
                  <c:v>5.3908030000000003E-2</c:v>
                </c:pt>
                <c:pt idx="214">
                  <c:v>5.3792090000000001E-2</c:v>
                </c:pt>
                <c:pt idx="215">
                  <c:v>5.6335800000000005E-2</c:v>
                </c:pt>
                <c:pt idx="216">
                  <c:v>5.6784549999999996E-2</c:v>
                </c:pt>
                <c:pt idx="217">
                  <c:v>5.7483779999999998E-2</c:v>
                </c:pt>
                <c:pt idx="218">
                  <c:v>6.1078979999999998E-2</c:v>
                </c:pt>
                <c:pt idx="219">
                  <c:v>6.145084E-2</c:v>
                </c:pt>
                <c:pt idx="220">
                  <c:v>6.2331380000000006E-2</c:v>
                </c:pt>
                <c:pt idx="221">
                  <c:v>6.3844190000000009E-2</c:v>
                </c:pt>
                <c:pt idx="222">
                  <c:v>6.4622120000000005E-2</c:v>
                </c:pt>
                <c:pt idx="223">
                  <c:v>6.2676309999999999E-2</c:v>
                </c:pt>
                <c:pt idx="224">
                  <c:v>6.2277659999999999E-2</c:v>
                </c:pt>
                <c:pt idx="225">
                  <c:v>6.2022859999999999E-2</c:v>
                </c:pt>
                <c:pt idx="226">
                  <c:v>6.8373390000000006E-2</c:v>
                </c:pt>
                <c:pt idx="227">
                  <c:v>7.1946399999999994E-2</c:v>
                </c:pt>
                <c:pt idx="228">
                  <c:v>7.9432589999999997E-2</c:v>
                </c:pt>
                <c:pt idx="229">
                  <c:v>6.8668119999999999E-2</c:v>
                </c:pt>
                <c:pt idx="230">
                  <c:v>6.4953949999999996E-2</c:v>
                </c:pt>
                <c:pt idx="231">
                  <c:v>6.3813690000000006E-2</c:v>
                </c:pt>
                <c:pt idx="232">
                  <c:v>6.0645780000000003E-2</c:v>
                </c:pt>
                <c:pt idx="233">
                  <c:v>6.5481319999999996E-2</c:v>
                </c:pt>
                <c:pt idx="234">
                  <c:v>5.8241399999999999E-2</c:v>
                </c:pt>
                <c:pt idx="235">
                  <c:v>5.8451280000000001E-2</c:v>
                </c:pt>
                <c:pt idx="236">
                  <c:v>5.6868149999999999E-2</c:v>
                </c:pt>
                <c:pt idx="237">
                  <c:v>5.6100279999999995E-2</c:v>
                </c:pt>
                <c:pt idx="238">
                  <c:v>5.6648240000000002E-2</c:v>
                </c:pt>
                <c:pt idx="239">
                  <c:v>5.5524190000000001E-2</c:v>
                </c:pt>
                <c:pt idx="240">
                  <c:v>5.1436780000000001E-2</c:v>
                </c:pt>
                <c:pt idx="241">
                  <c:v>5.4864090000000004E-2</c:v>
                </c:pt>
                <c:pt idx="242">
                  <c:v>6.263893999999999E-2</c:v>
                </c:pt>
                <c:pt idx="243">
                  <c:v>9.5342269999999993E-2</c:v>
                </c:pt>
                <c:pt idx="244">
                  <c:v>8.1200589999999989E-2</c:v>
                </c:pt>
                <c:pt idx="245">
                  <c:v>7.0605550000000003E-2</c:v>
                </c:pt>
                <c:pt idx="246">
                  <c:v>6.938801E-2</c:v>
                </c:pt>
                <c:pt idx="247">
                  <c:v>5.3895860000000004E-2</c:v>
                </c:pt>
                <c:pt idx="248">
                  <c:v>5.3678910000000003E-2</c:v>
                </c:pt>
                <c:pt idx="249">
                  <c:v>5.806965E-2</c:v>
                </c:pt>
                <c:pt idx="250">
                  <c:v>5.8193539999999995E-2</c:v>
                </c:pt>
                <c:pt idx="251">
                  <c:v>4.7048680000000002E-2</c:v>
                </c:pt>
                <c:pt idx="252">
                  <c:v>4.1600020000000001E-2</c:v>
                </c:pt>
                <c:pt idx="253">
                  <c:v>4.2990430000000003E-2</c:v>
                </c:pt>
                <c:pt idx="254">
                  <c:v>4.2267510000000001E-2</c:v>
                </c:pt>
                <c:pt idx="255">
                  <c:v>4.1886089999999994E-2</c:v>
                </c:pt>
                <c:pt idx="256">
                  <c:v>3.9395319999999998E-2</c:v>
                </c:pt>
                <c:pt idx="257">
                  <c:v>3.982252E-2</c:v>
                </c:pt>
                <c:pt idx="258">
                  <c:v>3.695586E-2</c:v>
                </c:pt>
                <c:pt idx="259">
                  <c:v>3.8539400000000001E-2</c:v>
                </c:pt>
                <c:pt idx="260">
                  <c:v>3.84298E-2</c:v>
                </c:pt>
                <c:pt idx="261">
                  <c:v>4.0220430000000001E-2</c:v>
                </c:pt>
                <c:pt idx="262">
                  <c:v>4.2187759999999998E-2</c:v>
                </c:pt>
                <c:pt idx="263">
                  <c:v>4.8225339999999998E-2</c:v>
                </c:pt>
                <c:pt idx="264">
                  <c:v>4.2118610000000001E-2</c:v>
                </c:pt>
                <c:pt idx="265">
                  <c:v>5.2907219999999998E-2</c:v>
                </c:pt>
                <c:pt idx="266">
                  <c:v>5.6377740000000003E-2</c:v>
                </c:pt>
                <c:pt idx="267">
                  <c:v>6.0199350000000006E-2</c:v>
                </c:pt>
                <c:pt idx="268">
                  <c:v>6.9952059999999996E-2</c:v>
                </c:pt>
                <c:pt idx="269">
                  <c:v>7.1056510000000003E-2</c:v>
                </c:pt>
                <c:pt idx="270">
                  <c:v>8.9360990000000001E-2</c:v>
                </c:pt>
                <c:pt idx="271">
                  <c:v>7.7459920000000002E-2</c:v>
                </c:pt>
                <c:pt idx="272">
                  <c:v>8.4585960000000002E-2</c:v>
                </c:pt>
                <c:pt idx="273">
                  <c:v>9.7318349999999998E-2</c:v>
                </c:pt>
                <c:pt idx="274">
                  <c:v>9.1481699999999999E-2</c:v>
                </c:pt>
                <c:pt idx="275">
                  <c:v>8.6545999999999998E-2</c:v>
                </c:pt>
                <c:pt idx="276">
                  <c:v>8.9936589999999997E-2</c:v>
                </c:pt>
                <c:pt idx="277">
                  <c:v>8.1637710000000002E-2</c:v>
                </c:pt>
                <c:pt idx="278">
                  <c:v>8.6529190000000006E-2</c:v>
                </c:pt>
                <c:pt idx="279">
                  <c:v>8.5414689999999988E-2</c:v>
                </c:pt>
                <c:pt idx="280">
                  <c:v>8.509143999999999E-2</c:v>
                </c:pt>
                <c:pt idx="281">
                  <c:v>8.8302600000000009E-2</c:v>
                </c:pt>
                <c:pt idx="282">
                  <c:v>8.5172410000000004E-2</c:v>
                </c:pt>
                <c:pt idx="283">
                  <c:v>8.3123140000000012E-2</c:v>
                </c:pt>
                <c:pt idx="284">
                  <c:v>8.4170929999999991E-2</c:v>
                </c:pt>
                <c:pt idx="285">
                  <c:v>8.8917759999999998E-2</c:v>
                </c:pt>
                <c:pt idx="286">
                  <c:v>9.5018189999999988E-2</c:v>
                </c:pt>
                <c:pt idx="287">
                  <c:v>8.437103E-2</c:v>
                </c:pt>
                <c:pt idx="288">
                  <c:v>7.597653E-2</c:v>
                </c:pt>
                <c:pt idx="289">
                  <c:v>7.8036040000000001E-2</c:v>
                </c:pt>
                <c:pt idx="290">
                  <c:v>7.8708830000000007E-2</c:v>
                </c:pt>
                <c:pt idx="291">
                  <c:v>7.666779E-2</c:v>
                </c:pt>
                <c:pt idx="292">
                  <c:v>8.1084470000000006E-2</c:v>
                </c:pt>
                <c:pt idx="293">
                  <c:v>8.001053000000001E-2</c:v>
                </c:pt>
                <c:pt idx="294">
                  <c:v>7.9066780000000003E-2</c:v>
                </c:pt>
                <c:pt idx="295">
                  <c:v>7.5898079999999993E-2</c:v>
                </c:pt>
                <c:pt idx="296">
                  <c:v>7.2979660000000002E-2</c:v>
                </c:pt>
                <c:pt idx="297">
                  <c:v>6.9837369999999996E-2</c:v>
                </c:pt>
                <c:pt idx="298">
                  <c:v>7.326945E-2</c:v>
                </c:pt>
                <c:pt idx="299">
                  <c:v>7.1385779999999996E-2</c:v>
                </c:pt>
                <c:pt idx="300">
                  <c:v>7.4809790000000001E-2</c:v>
                </c:pt>
                <c:pt idx="301">
                  <c:v>7.189187000000001E-2</c:v>
                </c:pt>
                <c:pt idx="302">
                  <c:v>7.1385740000000003E-2</c:v>
                </c:pt>
                <c:pt idx="303">
                  <c:v>7.7311569999999996E-2</c:v>
                </c:pt>
                <c:pt idx="304">
                  <c:v>7.8944359999999991E-2</c:v>
                </c:pt>
                <c:pt idx="305">
                  <c:v>7.4509660000000005E-2</c:v>
                </c:pt>
                <c:pt idx="306">
                  <c:v>7.0441839999999992E-2</c:v>
                </c:pt>
              </c:numCache>
            </c:numRef>
          </c:val>
          <c:smooth val="0"/>
          <c:extLst>
            <c:ext xmlns:c16="http://schemas.microsoft.com/office/drawing/2014/chart" uri="{C3380CC4-5D6E-409C-BE32-E72D297353CC}">
              <c16:uniqueId val="{00000006-2948-44CE-85FB-E635C4DAF23E}"/>
            </c:ext>
          </c:extLst>
        </c:ser>
        <c:ser>
          <c:idx val="7"/>
          <c:order val="7"/>
          <c:tx>
            <c:strRef>
              <c:f>YTW!$AD$5</c:f>
              <c:strCache>
                <c:ptCount val="1"/>
                <c:pt idx="0">
                  <c:v>US, HY long (aver 15Y)</c:v>
                </c:pt>
              </c:strCache>
            </c:strRef>
          </c:tx>
          <c:spPr>
            <a:ln w="19050" cap="rnd">
              <a:solidFill>
                <a:schemeClr val="accent4"/>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YTW!$AD$6:$AD$6379</c:f>
              <c:numCache>
                <c:formatCode>0.00%</c:formatCode>
                <c:ptCount val="6374"/>
                <c:pt idx="0">
                  <c:v>0.10007935</c:v>
                </c:pt>
                <c:pt idx="1">
                  <c:v>0.10460684000000001</c:v>
                </c:pt>
                <c:pt idx="2">
                  <c:v>0.10502471999999999</c:v>
                </c:pt>
                <c:pt idx="3">
                  <c:v>0.11175623</c:v>
                </c:pt>
                <c:pt idx="4">
                  <c:v>0.11360587999999999</c:v>
                </c:pt>
                <c:pt idx="5">
                  <c:v>0.11375180999999999</c:v>
                </c:pt>
                <c:pt idx="6">
                  <c:v>0.11376905000000001</c:v>
                </c:pt>
                <c:pt idx="7">
                  <c:v>0.11268043</c:v>
                </c:pt>
                <c:pt idx="8">
                  <c:v>0.11083811</c:v>
                </c:pt>
                <c:pt idx="9">
                  <c:v>0.11638946999999999</c:v>
                </c:pt>
                <c:pt idx="10">
                  <c:v>0.117787</c:v>
                </c:pt>
                <c:pt idx="11">
                  <c:v>0.11978211999999999</c:v>
                </c:pt>
                <c:pt idx="12">
                  <c:v>0.14080433000000001</c:v>
                </c:pt>
                <c:pt idx="13">
                  <c:v>0.10117327</c:v>
                </c:pt>
                <c:pt idx="14">
                  <c:v>0.10503971999999999</c:v>
                </c:pt>
                <c:pt idx="15">
                  <c:v>9.9873879999999998E-2</c:v>
                </c:pt>
                <c:pt idx="16">
                  <c:v>9.8386650000000006E-2</c:v>
                </c:pt>
                <c:pt idx="17">
                  <c:v>9.5395979999999991E-2</c:v>
                </c:pt>
                <c:pt idx="18">
                  <c:v>9.7704869999999999E-2</c:v>
                </c:pt>
                <c:pt idx="19">
                  <c:v>9.5557459999999997E-2</c:v>
                </c:pt>
                <c:pt idx="20">
                  <c:v>9.1710589999999995E-2</c:v>
                </c:pt>
                <c:pt idx="21">
                  <c:v>0.10033739000000001</c:v>
                </c:pt>
                <c:pt idx="22">
                  <c:v>9.6077010000000004E-2</c:v>
                </c:pt>
                <c:pt idx="23">
                  <c:v>9.5170489999999996E-2</c:v>
                </c:pt>
                <c:pt idx="24">
                  <c:v>9.7600820000000005E-2</c:v>
                </c:pt>
                <c:pt idx="25">
                  <c:v>9.5148530000000009E-2</c:v>
                </c:pt>
                <c:pt idx="26">
                  <c:v>9.7699979999999992E-2</c:v>
                </c:pt>
                <c:pt idx="27">
                  <c:v>9.5676910000000004E-2</c:v>
                </c:pt>
                <c:pt idx="28">
                  <c:v>9.4963279999999997E-2</c:v>
                </c:pt>
                <c:pt idx="29">
                  <c:v>0.10650245</c:v>
                </c:pt>
                <c:pt idx="30">
                  <c:v>0.10445845000000001</c:v>
                </c:pt>
                <c:pt idx="31">
                  <c:v>0.12409932</c:v>
                </c:pt>
                <c:pt idx="32">
                  <c:v>0.12051704000000001</c:v>
                </c:pt>
                <c:pt idx="33">
                  <c:v>0.12133108999999999</c:v>
                </c:pt>
                <c:pt idx="34">
                  <c:v>0.12781385000000001</c:v>
                </c:pt>
                <c:pt idx="35">
                  <c:v>0.11477438</c:v>
                </c:pt>
                <c:pt idx="36">
                  <c:v>0.10937820999999999</c:v>
                </c:pt>
                <c:pt idx="37">
                  <c:v>0.10338718999999999</c:v>
                </c:pt>
                <c:pt idx="38">
                  <c:v>0.10340522999999999</c:v>
                </c:pt>
                <c:pt idx="39">
                  <c:v>0.10087954</c:v>
                </c:pt>
                <c:pt idx="40">
                  <c:v>9.5125660000000001E-2</c:v>
                </c:pt>
                <c:pt idx="41">
                  <c:v>9.1344179999999997E-2</c:v>
                </c:pt>
                <c:pt idx="42">
                  <c:v>8.8384850000000001E-2</c:v>
                </c:pt>
                <c:pt idx="43">
                  <c:v>9.0416380000000005E-2</c:v>
                </c:pt>
                <c:pt idx="44">
                  <c:v>9.0663949999999993E-2</c:v>
                </c:pt>
                <c:pt idx="45">
                  <c:v>8.6461319999999994E-2</c:v>
                </c:pt>
                <c:pt idx="46">
                  <c:v>8.244833E-2</c:v>
                </c:pt>
                <c:pt idx="47">
                  <c:v>8.0793009999999998E-2</c:v>
                </c:pt>
                <c:pt idx="48">
                  <c:v>7.6752000000000001E-2</c:v>
                </c:pt>
                <c:pt idx="49">
                  <c:v>7.5027039999999989E-2</c:v>
                </c:pt>
                <c:pt idx="50">
                  <c:v>7.5562469999999993E-2</c:v>
                </c:pt>
                <c:pt idx="51">
                  <c:v>7.5419509999999995E-2</c:v>
                </c:pt>
                <c:pt idx="52">
                  <c:v>7.9196299999999997E-2</c:v>
                </c:pt>
                <c:pt idx="53">
                  <c:v>8.2951590000000006E-2</c:v>
                </c:pt>
                <c:pt idx="54">
                  <c:v>8.2221670000000011E-2</c:v>
                </c:pt>
                <c:pt idx="55">
                  <c:v>8.0934300000000001E-2</c:v>
                </c:pt>
                <c:pt idx="56">
                  <c:v>7.8116679999999994E-2</c:v>
                </c:pt>
                <c:pt idx="57">
                  <c:v>7.6288430000000004E-2</c:v>
                </c:pt>
                <c:pt idx="58">
                  <c:v>7.3709830000000004E-2</c:v>
                </c:pt>
                <c:pt idx="59">
                  <c:v>7.2809509999999994E-2</c:v>
                </c:pt>
                <c:pt idx="60">
                  <c:v>7.1401260000000008E-2</c:v>
                </c:pt>
                <c:pt idx="61">
                  <c:v>7.1305880000000002E-2</c:v>
                </c:pt>
                <c:pt idx="62">
                  <c:v>6.8613340000000009E-2</c:v>
                </c:pt>
                <c:pt idx="63">
                  <c:v>7.5173310000000007E-2</c:v>
                </c:pt>
                <c:pt idx="64">
                  <c:v>7.5977409999999995E-2</c:v>
                </c:pt>
                <c:pt idx="65">
                  <c:v>7.909925000000001E-2</c:v>
                </c:pt>
                <c:pt idx="66">
                  <c:v>7.6920879999999997E-2</c:v>
                </c:pt>
                <c:pt idx="67">
                  <c:v>7.5536610000000004E-2</c:v>
                </c:pt>
                <c:pt idx="68">
                  <c:v>7.8034409999999998E-2</c:v>
                </c:pt>
                <c:pt idx="69">
                  <c:v>8.1690739999999998E-2</c:v>
                </c:pt>
                <c:pt idx="70">
                  <c:v>8.2344509999999996E-2</c:v>
                </c:pt>
                <c:pt idx="71">
                  <c:v>8.358046999999999E-2</c:v>
                </c:pt>
                <c:pt idx="72">
                  <c:v>8.33121E-2</c:v>
                </c:pt>
                <c:pt idx="73">
                  <c:v>8.075628E-2</c:v>
                </c:pt>
                <c:pt idx="74">
                  <c:v>8.148851E-2</c:v>
                </c:pt>
                <c:pt idx="75">
                  <c:v>8.177508E-2</c:v>
                </c:pt>
                <c:pt idx="76">
                  <c:v>8.2454159999999999E-2</c:v>
                </c:pt>
                <c:pt idx="77">
                  <c:v>8.4253009999999989E-2</c:v>
                </c:pt>
                <c:pt idx="78">
                  <c:v>8.5959730000000012E-2</c:v>
                </c:pt>
                <c:pt idx="79">
                  <c:v>8.4966079999999999E-2</c:v>
                </c:pt>
                <c:pt idx="80">
                  <c:v>8.354897E-2</c:v>
                </c:pt>
                <c:pt idx="81">
                  <c:v>8.115913000000001E-2</c:v>
                </c:pt>
                <c:pt idx="82">
                  <c:v>8.0130099999999996E-2</c:v>
                </c:pt>
                <c:pt idx="83">
                  <c:v>7.9431180000000004E-2</c:v>
                </c:pt>
                <c:pt idx="84">
                  <c:v>7.8427490000000002E-2</c:v>
                </c:pt>
                <c:pt idx="85">
                  <c:v>7.7977400000000002E-2</c:v>
                </c:pt>
                <c:pt idx="86">
                  <c:v>7.6882249999999999E-2</c:v>
                </c:pt>
                <c:pt idx="87">
                  <c:v>7.8710389999999991E-2</c:v>
                </c:pt>
                <c:pt idx="88">
                  <c:v>7.7477459999999998E-2</c:v>
                </c:pt>
                <c:pt idx="89">
                  <c:v>7.7765139999999996E-2</c:v>
                </c:pt>
                <c:pt idx="90">
                  <c:v>8.2185859999999999E-2</c:v>
                </c:pt>
                <c:pt idx="91">
                  <c:v>8.7788160000000004E-2</c:v>
                </c:pt>
                <c:pt idx="92">
                  <c:v>8.7084300000000003E-2</c:v>
                </c:pt>
                <c:pt idx="93">
                  <c:v>8.4651749999999998E-2</c:v>
                </c:pt>
                <c:pt idx="94">
                  <c:v>8.5520020000000002E-2</c:v>
                </c:pt>
                <c:pt idx="95">
                  <c:v>8.8630490000000006E-2</c:v>
                </c:pt>
                <c:pt idx="96">
                  <c:v>8.9644650000000006E-2</c:v>
                </c:pt>
                <c:pt idx="97">
                  <c:v>9.2448870000000002E-2</c:v>
                </c:pt>
                <c:pt idx="98">
                  <c:v>9.5093629999999998E-2</c:v>
                </c:pt>
                <c:pt idx="99">
                  <c:v>9.9596509999999985E-2</c:v>
                </c:pt>
                <c:pt idx="100">
                  <c:v>9.531300999999999E-2</c:v>
                </c:pt>
                <c:pt idx="101">
                  <c:v>9.6516540000000012E-2</c:v>
                </c:pt>
                <c:pt idx="102">
                  <c:v>0.10168983000000001</c:v>
                </c:pt>
                <c:pt idx="103">
                  <c:v>0.10646393</c:v>
                </c:pt>
                <c:pt idx="104">
                  <c:v>0.10623303999999999</c:v>
                </c:pt>
                <c:pt idx="105">
                  <c:v>0.122612</c:v>
                </c:pt>
                <c:pt idx="106">
                  <c:v>0.15462739</c:v>
                </c:pt>
                <c:pt idx="107">
                  <c:v>0.17500304</c:v>
                </c:pt>
                <c:pt idx="108">
                  <c:v>0.16916723</c:v>
                </c:pt>
                <c:pt idx="109">
                  <c:v>0.15924265000000001</c:v>
                </c:pt>
                <c:pt idx="110">
                  <c:v>0.16838653999999997</c:v>
                </c:pt>
                <c:pt idx="111">
                  <c:v>0.17780589999999999</c:v>
                </c:pt>
                <c:pt idx="112">
                  <c:v>0.14869882000000001</c:v>
                </c:pt>
                <c:pt idx="113">
                  <c:v>0.13444471</c:v>
                </c:pt>
                <c:pt idx="114">
                  <c:v>0.12041133</c:v>
                </c:pt>
                <c:pt idx="115">
                  <c:v>0.11219285</c:v>
                </c:pt>
                <c:pt idx="116">
                  <c:v>0.10643713</c:v>
                </c:pt>
                <c:pt idx="117">
                  <c:v>9.8238880000000001E-2</c:v>
                </c:pt>
                <c:pt idx="118">
                  <c:v>9.6420200000000011E-2</c:v>
                </c:pt>
                <c:pt idx="119">
                  <c:v>9.6381659999999994E-2</c:v>
                </c:pt>
                <c:pt idx="120">
                  <c:v>9.2193049999999999E-2</c:v>
                </c:pt>
                <c:pt idx="121">
                  <c:v>9.0193540000000003E-2</c:v>
                </c:pt>
                <c:pt idx="122">
                  <c:v>9.191893000000001E-2</c:v>
                </c:pt>
                <c:pt idx="123">
                  <c:v>8.6906610000000009E-2</c:v>
                </c:pt>
                <c:pt idx="124">
                  <c:v>8.3386940000000007E-2</c:v>
                </c:pt>
                <c:pt idx="125">
                  <c:v>8.9791070000000014E-2</c:v>
                </c:pt>
                <c:pt idx="126">
                  <c:v>8.9208239999999994E-2</c:v>
                </c:pt>
                <c:pt idx="127">
                  <c:v>8.4722419999999993E-2</c:v>
                </c:pt>
                <c:pt idx="128">
                  <c:v>8.5146580000000013E-2</c:v>
                </c:pt>
                <c:pt idx="129">
                  <c:v>8.1287190000000009E-2</c:v>
                </c:pt>
                <c:pt idx="130">
                  <c:v>7.7459200000000006E-2</c:v>
                </c:pt>
                <c:pt idx="131">
                  <c:v>8.0940189999999995E-2</c:v>
                </c:pt>
                <c:pt idx="132">
                  <c:v>8.311128999999999E-2</c:v>
                </c:pt>
                <c:pt idx="133">
                  <c:v>7.8264280000000006E-2</c:v>
                </c:pt>
                <c:pt idx="134">
                  <c:v>7.8775719999999994E-2</c:v>
                </c:pt>
                <c:pt idx="135">
                  <c:v>7.8653570000000006E-2</c:v>
                </c:pt>
                <c:pt idx="136">
                  <c:v>7.5513289999999997E-2</c:v>
                </c:pt>
                <c:pt idx="137">
                  <c:v>7.4581590000000003E-2</c:v>
                </c:pt>
                <c:pt idx="138">
                  <c:v>7.7698110000000001E-2</c:v>
                </c:pt>
                <c:pt idx="139">
                  <c:v>7.6631359999999996E-2</c:v>
                </c:pt>
                <c:pt idx="140">
                  <c:v>8.3281360000000013E-2</c:v>
                </c:pt>
                <c:pt idx="141">
                  <c:v>8.8410959999999997E-2</c:v>
                </c:pt>
                <c:pt idx="142">
                  <c:v>8.3888230000000008E-2</c:v>
                </c:pt>
                <c:pt idx="143">
                  <c:v>8.6049580000000001E-2</c:v>
                </c:pt>
                <c:pt idx="144">
                  <c:v>8.4526699999999996E-2</c:v>
                </c:pt>
                <c:pt idx="145">
                  <c:v>7.9402410000000007E-2</c:v>
                </c:pt>
                <c:pt idx="146">
                  <c:v>7.6903689999999997E-2</c:v>
                </c:pt>
                <c:pt idx="147">
                  <c:v>7.6887830000000004E-2</c:v>
                </c:pt>
                <c:pt idx="148">
                  <c:v>7.5982610000000006E-2</c:v>
                </c:pt>
                <c:pt idx="149">
                  <c:v>7.9882129999999996E-2</c:v>
                </c:pt>
                <c:pt idx="150">
                  <c:v>7.6368720000000001E-2</c:v>
                </c:pt>
                <c:pt idx="151">
                  <c:v>7.6534640000000001E-2</c:v>
                </c:pt>
                <c:pt idx="152">
                  <c:v>7.254091E-2</c:v>
                </c:pt>
                <c:pt idx="153">
                  <c:v>7.1861499999999995E-2</c:v>
                </c:pt>
                <c:pt idx="154">
                  <c:v>6.9585270000000005E-2</c:v>
                </c:pt>
                <c:pt idx="155">
                  <c:v>6.8971560000000001E-2</c:v>
                </c:pt>
                <c:pt idx="156">
                  <c:v>6.5345130000000001E-2</c:v>
                </c:pt>
                <c:pt idx="157">
                  <c:v>6.4038170000000005E-2</c:v>
                </c:pt>
                <c:pt idx="158">
                  <c:v>6.6141550000000007E-2</c:v>
                </c:pt>
                <c:pt idx="159">
                  <c:v>6.6184809999999997E-2</c:v>
                </c:pt>
                <c:pt idx="160">
                  <c:v>6.4290810000000004E-2</c:v>
                </c:pt>
                <c:pt idx="161">
                  <c:v>6.6595500000000002E-2</c:v>
                </c:pt>
                <c:pt idx="162">
                  <c:v>7.3043380000000005E-2</c:v>
                </c:pt>
                <c:pt idx="163">
                  <c:v>7.3257260000000005E-2</c:v>
                </c:pt>
                <c:pt idx="164">
                  <c:v>7.6657840000000005E-2</c:v>
                </c:pt>
                <c:pt idx="165">
                  <c:v>7.5676259999999995E-2</c:v>
                </c:pt>
                <c:pt idx="166">
                  <c:v>7.2899500000000006E-2</c:v>
                </c:pt>
                <c:pt idx="167">
                  <c:v>7.4168860000000003E-2</c:v>
                </c:pt>
                <c:pt idx="168">
                  <c:v>7.4077070000000009E-2</c:v>
                </c:pt>
                <c:pt idx="169">
                  <c:v>7.3567670000000002E-2</c:v>
                </c:pt>
                <c:pt idx="170">
                  <c:v>7.0232599999999992E-2</c:v>
                </c:pt>
                <c:pt idx="171">
                  <c:v>7.0087860000000002E-2</c:v>
                </c:pt>
                <c:pt idx="172">
                  <c:v>6.7684049999999996E-2</c:v>
                </c:pt>
                <c:pt idx="173">
                  <c:v>6.4347149999999992E-2</c:v>
                </c:pt>
                <c:pt idx="174">
                  <c:v>6.3644239999999991E-2</c:v>
                </c:pt>
                <c:pt idx="175">
                  <c:v>6.5873059999999997E-2</c:v>
                </c:pt>
                <c:pt idx="176">
                  <c:v>6.400169E-2</c:v>
                </c:pt>
                <c:pt idx="177">
                  <c:v>6.5430279999999993E-2</c:v>
                </c:pt>
                <c:pt idx="178">
                  <c:v>6.3634250000000003E-2</c:v>
                </c:pt>
                <c:pt idx="179">
                  <c:v>6.4247109999999996E-2</c:v>
                </c:pt>
                <c:pt idx="180">
                  <c:v>6.5927569999999991E-2</c:v>
                </c:pt>
                <c:pt idx="181">
                  <c:v>6.3811119999999999E-2</c:v>
                </c:pt>
                <c:pt idx="182">
                  <c:v>6.2721890000000002E-2</c:v>
                </c:pt>
                <c:pt idx="183">
                  <c:v>6.3466259999999997E-2</c:v>
                </c:pt>
                <c:pt idx="184">
                  <c:v>6.3545660000000004E-2</c:v>
                </c:pt>
                <c:pt idx="185">
                  <c:v>6.4231980000000008E-2</c:v>
                </c:pt>
                <c:pt idx="186">
                  <c:v>6.8609439999999994E-2</c:v>
                </c:pt>
                <c:pt idx="187">
                  <c:v>7.0215159999999999E-2</c:v>
                </c:pt>
                <c:pt idx="188">
                  <c:v>7.2459599999999999E-2</c:v>
                </c:pt>
                <c:pt idx="189">
                  <c:v>7.723468E-2</c:v>
                </c:pt>
                <c:pt idx="190">
                  <c:v>7.5483430000000004E-2</c:v>
                </c:pt>
                <c:pt idx="191">
                  <c:v>7.7342250000000001E-2</c:v>
                </c:pt>
                <c:pt idx="192">
                  <c:v>8.1556240000000002E-2</c:v>
                </c:pt>
                <c:pt idx="193">
                  <c:v>8.6521329999999994E-2</c:v>
                </c:pt>
                <c:pt idx="194">
                  <c:v>9.0290239999999994E-2</c:v>
                </c:pt>
                <c:pt idx="195">
                  <c:v>8.1580349999999996E-2</c:v>
                </c:pt>
                <c:pt idx="196">
                  <c:v>7.6140040000000006E-2</c:v>
                </c:pt>
                <c:pt idx="197">
                  <c:v>7.6240130000000003E-2</c:v>
                </c:pt>
                <c:pt idx="198">
                  <c:v>7.6701019999999995E-2</c:v>
                </c:pt>
                <c:pt idx="199">
                  <c:v>7.153089E-2</c:v>
                </c:pt>
                <c:pt idx="200">
                  <c:v>6.9510169999999996E-2</c:v>
                </c:pt>
                <c:pt idx="201">
                  <c:v>6.8349179999999995E-2</c:v>
                </c:pt>
                <c:pt idx="202">
                  <c:v>6.7579449999999999E-2</c:v>
                </c:pt>
                <c:pt idx="203">
                  <c:v>7.1283669999999993E-2</c:v>
                </c:pt>
                <c:pt idx="204">
                  <c:v>6.9972980000000004E-2</c:v>
                </c:pt>
                <c:pt idx="205">
                  <c:v>6.7677269999999998E-2</c:v>
                </c:pt>
                <c:pt idx="206">
                  <c:v>6.600679999999999E-2</c:v>
                </c:pt>
                <c:pt idx="207">
                  <c:v>6.6470479999999998E-2</c:v>
                </c:pt>
                <c:pt idx="208">
                  <c:v>6.5560320000000005E-2</c:v>
                </c:pt>
                <c:pt idx="209">
                  <c:v>6.6311599999999998E-2</c:v>
                </c:pt>
                <c:pt idx="210">
                  <c:v>6.6720329999999994E-2</c:v>
                </c:pt>
                <c:pt idx="211">
                  <c:v>6.5532510000000002E-2</c:v>
                </c:pt>
                <c:pt idx="212">
                  <c:v>6.5210270000000001E-2</c:v>
                </c:pt>
                <c:pt idx="213">
                  <c:v>6.349863E-2</c:v>
                </c:pt>
                <c:pt idx="214">
                  <c:v>6.3023099999999999E-2</c:v>
                </c:pt>
                <c:pt idx="215">
                  <c:v>6.3537200000000002E-2</c:v>
                </c:pt>
                <c:pt idx="216">
                  <c:v>6.2721499999999999E-2</c:v>
                </c:pt>
                <c:pt idx="217">
                  <c:v>6.203786E-2</c:v>
                </c:pt>
                <c:pt idx="218">
                  <c:v>6.6398700000000005E-2</c:v>
                </c:pt>
                <c:pt idx="219">
                  <c:v>6.8815749999999995E-2</c:v>
                </c:pt>
                <c:pt idx="220">
                  <c:v>6.7652959999999998E-2</c:v>
                </c:pt>
                <c:pt idx="221">
                  <c:v>6.9792480000000004E-2</c:v>
                </c:pt>
                <c:pt idx="222">
                  <c:v>7.1060120000000004E-2</c:v>
                </c:pt>
                <c:pt idx="223">
                  <c:v>7.038295E-2</c:v>
                </c:pt>
                <c:pt idx="224">
                  <c:v>6.9968180000000005E-2</c:v>
                </c:pt>
                <c:pt idx="225">
                  <c:v>7.040943999999999E-2</c:v>
                </c:pt>
                <c:pt idx="226">
                  <c:v>7.3626419999999998E-2</c:v>
                </c:pt>
                <c:pt idx="227">
                  <c:v>7.7872549999999999E-2</c:v>
                </c:pt>
                <c:pt idx="228">
                  <c:v>8.1371120000000005E-2</c:v>
                </c:pt>
                <c:pt idx="229">
                  <c:v>7.5902849999999994E-2</c:v>
                </c:pt>
                <c:pt idx="230">
                  <c:v>7.5469259999999996E-2</c:v>
                </c:pt>
                <c:pt idx="231">
                  <c:v>7.4550789999999992E-2</c:v>
                </c:pt>
                <c:pt idx="232">
                  <c:v>7.1702769999999999E-2</c:v>
                </c:pt>
                <c:pt idx="233">
                  <c:v>7.1068920000000008E-2</c:v>
                </c:pt>
                <c:pt idx="234">
                  <c:v>6.7948099999999997E-2</c:v>
                </c:pt>
                <c:pt idx="235">
                  <c:v>6.6471769999999999E-2</c:v>
                </c:pt>
                <c:pt idx="236">
                  <c:v>6.4577700000000002E-2</c:v>
                </c:pt>
                <c:pt idx="237">
                  <c:v>6.3175449999999994E-2</c:v>
                </c:pt>
                <c:pt idx="238">
                  <c:v>6.3647159999999994E-2</c:v>
                </c:pt>
                <c:pt idx="239">
                  <c:v>6.1741120000000003E-2</c:v>
                </c:pt>
                <c:pt idx="240">
                  <c:v>6.0543199999999998E-2</c:v>
                </c:pt>
                <c:pt idx="241">
                  <c:v>6.1438030000000005E-2</c:v>
                </c:pt>
                <c:pt idx="242">
                  <c:v>5.7598839999999998E-2</c:v>
                </c:pt>
                <c:pt idx="243">
                  <c:v>8.0936889999999997E-2</c:v>
                </c:pt>
                <c:pt idx="244">
                  <c:v>7.101803000000001E-2</c:v>
                </c:pt>
                <c:pt idx="245">
                  <c:v>6.4495839999999999E-2</c:v>
                </c:pt>
                <c:pt idx="246">
                  <c:v>6.0816259999999997E-2</c:v>
                </c:pt>
                <c:pt idx="247">
                  <c:v>5.1212679999999997E-2</c:v>
                </c:pt>
                <c:pt idx="248">
                  <c:v>5.0578619999999998E-2</c:v>
                </c:pt>
                <c:pt idx="249">
                  <c:v>5.2971630000000006E-2</c:v>
                </c:pt>
                <c:pt idx="250">
                  <c:v>5.2778829999999999E-2</c:v>
                </c:pt>
                <c:pt idx="251">
                  <c:v>4.6781490000000002E-2</c:v>
                </c:pt>
                <c:pt idx="252">
                  <c:v>4.4352519999999999E-2</c:v>
                </c:pt>
                <c:pt idx="253">
                  <c:v>4.483529E-2</c:v>
                </c:pt>
                <c:pt idx="254">
                  <c:v>4.5383769999999997E-2</c:v>
                </c:pt>
                <c:pt idx="255">
                  <c:v>4.8075609999999998E-2</c:v>
                </c:pt>
                <c:pt idx="256">
                  <c:v>4.631511E-2</c:v>
                </c:pt>
                <c:pt idx="257">
                  <c:v>4.626777E-2</c:v>
                </c:pt>
                <c:pt idx="258">
                  <c:v>4.3853959999999997E-2</c:v>
                </c:pt>
                <c:pt idx="259">
                  <c:v>4.2012500000000001E-2</c:v>
                </c:pt>
                <c:pt idx="260">
                  <c:v>4.1877690000000002E-2</c:v>
                </c:pt>
                <c:pt idx="261">
                  <c:v>4.2756100000000005E-2</c:v>
                </c:pt>
                <c:pt idx="262">
                  <c:v>4.3052439999999997E-2</c:v>
                </c:pt>
                <c:pt idx="263">
                  <c:v>4.4545310000000005E-2</c:v>
                </c:pt>
                <c:pt idx="264">
                  <c:v>4.2554109999999999E-2</c:v>
                </c:pt>
                <c:pt idx="265">
                  <c:v>4.9143899999999997E-2</c:v>
                </c:pt>
                <c:pt idx="266">
                  <c:v>5.3065220000000003E-2</c:v>
                </c:pt>
                <c:pt idx="267">
                  <c:v>5.8470890000000005E-2</c:v>
                </c:pt>
                <c:pt idx="268">
                  <c:v>6.6280809999999996E-2</c:v>
                </c:pt>
                <c:pt idx="269">
                  <c:v>6.7369949999999998E-2</c:v>
                </c:pt>
                <c:pt idx="270">
                  <c:v>7.7694239999999998E-2</c:v>
                </c:pt>
                <c:pt idx="271">
                  <c:v>7.1821700000000002E-2</c:v>
                </c:pt>
                <c:pt idx="272">
                  <c:v>7.4673160000000002E-2</c:v>
                </c:pt>
                <c:pt idx="273">
                  <c:v>8.2470500000000002E-2</c:v>
                </c:pt>
                <c:pt idx="274">
                  <c:v>8.2792350000000001E-2</c:v>
                </c:pt>
                <c:pt idx="275">
                  <c:v>7.8794619999999996E-2</c:v>
                </c:pt>
                <c:pt idx="276">
                  <c:v>7.9786570000000001E-2</c:v>
                </c:pt>
                <c:pt idx="277">
                  <c:v>7.5016849999999996E-2</c:v>
                </c:pt>
                <c:pt idx="278">
                  <c:v>7.9023349999999992E-2</c:v>
                </c:pt>
                <c:pt idx="279">
                  <c:v>7.815648E-2</c:v>
                </c:pt>
                <c:pt idx="280">
                  <c:v>7.6742549999999993E-2</c:v>
                </c:pt>
                <c:pt idx="281">
                  <c:v>8.0790580000000001E-2</c:v>
                </c:pt>
                <c:pt idx="282">
                  <c:v>7.9585929999999999E-2</c:v>
                </c:pt>
                <c:pt idx="283">
                  <c:v>7.9272889999999999E-2</c:v>
                </c:pt>
                <c:pt idx="284">
                  <c:v>7.9770580000000008E-2</c:v>
                </c:pt>
                <c:pt idx="285">
                  <c:v>8.350260000000001E-2</c:v>
                </c:pt>
                <c:pt idx="286">
                  <c:v>8.8250189999999992E-2</c:v>
                </c:pt>
                <c:pt idx="287">
                  <c:v>8.0398419999999998E-2</c:v>
                </c:pt>
                <c:pt idx="288">
                  <c:v>7.3956350000000004E-2</c:v>
                </c:pt>
                <c:pt idx="289">
                  <c:v>7.460441000000001E-2</c:v>
                </c:pt>
                <c:pt idx="290">
                  <c:v>7.5032550000000003E-2</c:v>
                </c:pt>
                <c:pt idx="291">
                  <c:v>7.4941960000000002E-2</c:v>
                </c:pt>
                <c:pt idx="292">
                  <c:v>8.0321000000000004E-2</c:v>
                </c:pt>
                <c:pt idx="293">
                  <c:v>7.9120179999999998E-2</c:v>
                </c:pt>
                <c:pt idx="294">
                  <c:v>7.9584879999999997E-2</c:v>
                </c:pt>
                <c:pt idx="295">
                  <c:v>7.7813210000000008E-2</c:v>
                </c:pt>
                <c:pt idx="296">
                  <c:v>7.5141859999999991E-2</c:v>
                </c:pt>
                <c:pt idx="297">
                  <c:v>7.3149069999999997E-2</c:v>
                </c:pt>
                <c:pt idx="298">
                  <c:v>7.5231300000000001E-2</c:v>
                </c:pt>
                <c:pt idx="299">
                  <c:v>7.4335390000000001E-2</c:v>
                </c:pt>
                <c:pt idx="300">
                  <c:v>7.7395409999999998E-2</c:v>
                </c:pt>
                <c:pt idx="301">
                  <c:v>7.6710070000000005E-2</c:v>
                </c:pt>
                <c:pt idx="302">
                  <c:v>7.6128939999999992E-2</c:v>
                </c:pt>
                <c:pt idx="303">
                  <c:v>7.7141279999999993E-2</c:v>
                </c:pt>
                <c:pt idx="304">
                  <c:v>8.0672370000000007E-2</c:v>
                </c:pt>
                <c:pt idx="305">
                  <c:v>7.908192E-2</c:v>
                </c:pt>
                <c:pt idx="306">
                  <c:v>7.8691419999999998E-2</c:v>
                </c:pt>
              </c:numCache>
            </c:numRef>
          </c:val>
          <c:smooth val="0"/>
          <c:extLst>
            <c:ext xmlns:c16="http://schemas.microsoft.com/office/drawing/2014/chart" uri="{C3380CC4-5D6E-409C-BE32-E72D297353CC}">
              <c16:uniqueId val="{00000007-2948-44CE-85FB-E635C4DAF23E}"/>
            </c:ext>
          </c:extLst>
        </c:ser>
        <c:ser>
          <c:idx val="8"/>
          <c:order val="8"/>
          <c:tx>
            <c:strRef>
              <c:f>YTW!$M$5</c:f>
              <c:strCache>
                <c:ptCount val="1"/>
                <c:pt idx="0">
                  <c:v>UST, inter</c:v>
                </c:pt>
              </c:strCache>
            </c:strRef>
          </c:tx>
          <c:spPr>
            <a:ln w="19050" cap="rnd">
              <a:solidFill>
                <a:schemeClr val="tx1"/>
              </a:solidFill>
              <a:prstDash val="dash"/>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YTW!$M$6:$M$6379</c:f>
              <c:numCache>
                <c:formatCode>0.00%</c:formatCode>
                <c:ptCount val="6374"/>
                <c:pt idx="0">
                  <c:v>6.3440479999999994E-2</c:v>
                </c:pt>
                <c:pt idx="1">
                  <c:v>6.6549499999999998E-2</c:v>
                </c:pt>
                <c:pt idx="2">
                  <c:v>6.5752839999999993E-2</c:v>
                </c:pt>
                <c:pt idx="3">
                  <c:v>6.4115190000000002E-2</c:v>
                </c:pt>
                <c:pt idx="4">
                  <c:v>6.6076940000000001E-2</c:v>
                </c:pt>
                <c:pt idx="5">
                  <c:v>6.6633170000000005E-2</c:v>
                </c:pt>
                <c:pt idx="6">
                  <c:v>6.3541739999999999E-2</c:v>
                </c:pt>
                <c:pt idx="7">
                  <c:v>6.2985110000000011E-2</c:v>
                </c:pt>
                <c:pt idx="8">
                  <c:v>6.1267180000000004E-2</c:v>
                </c:pt>
                <c:pt idx="9">
                  <c:v>6.0051800000000002E-2</c:v>
                </c:pt>
                <c:pt idx="10">
                  <c:v>5.9605059999999994E-2</c:v>
                </c:pt>
                <c:pt idx="11">
                  <c:v>5.6267189999999995E-2</c:v>
                </c:pt>
                <c:pt idx="12">
                  <c:v>5.2095160000000001E-2</c:v>
                </c:pt>
                <c:pt idx="13">
                  <c:v>4.8543649999999994E-2</c:v>
                </c:pt>
                <c:pt idx="14">
                  <c:v>4.6713500000000005E-2</c:v>
                </c:pt>
                <c:pt idx="15">
                  <c:v>4.492583E-2</c:v>
                </c:pt>
                <c:pt idx="16">
                  <c:v>4.6694300000000001E-2</c:v>
                </c:pt>
                <c:pt idx="17">
                  <c:v>4.6479290000000006E-2</c:v>
                </c:pt>
                <c:pt idx="18">
                  <c:v>4.672627E-2</c:v>
                </c:pt>
                <c:pt idx="19">
                  <c:v>4.2104090000000004E-2</c:v>
                </c:pt>
                <c:pt idx="20">
                  <c:v>4.0698379999999999E-2</c:v>
                </c:pt>
                <c:pt idx="21">
                  <c:v>3.4468209999999999E-2</c:v>
                </c:pt>
                <c:pt idx="22">
                  <c:v>3.0461499999999999E-2</c:v>
                </c:pt>
                <c:pt idx="23">
                  <c:v>3.459417E-2</c:v>
                </c:pt>
                <c:pt idx="24">
                  <c:v>3.6655689999999998E-2</c:v>
                </c:pt>
                <c:pt idx="25">
                  <c:v>3.6954760000000003E-2</c:v>
                </c:pt>
                <c:pt idx="26">
                  <c:v>3.6189779999999998E-2</c:v>
                </c:pt>
                <c:pt idx="27">
                  <c:v>4.2404279999999996E-2</c:v>
                </c:pt>
                <c:pt idx="28">
                  <c:v>3.750357E-2</c:v>
                </c:pt>
                <c:pt idx="29">
                  <c:v>3.6888770000000001E-2</c:v>
                </c:pt>
                <c:pt idx="30">
                  <c:v>3.3904139999999999E-2</c:v>
                </c:pt>
                <c:pt idx="31">
                  <c:v>2.7955540000000001E-2</c:v>
                </c:pt>
                <c:pt idx="32">
                  <c:v>2.6817529999999999E-2</c:v>
                </c:pt>
                <c:pt idx="33">
                  <c:v>2.1922009999999999E-2</c:v>
                </c:pt>
                <c:pt idx="34">
                  <c:v>2.2310739999999999E-2</c:v>
                </c:pt>
                <c:pt idx="35">
                  <c:v>2.6621369999999998E-2</c:v>
                </c:pt>
                <c:pt idx="36">
                  <c:v>2.155091E-2</c:v>
                </c:pt>
                <c:pt idx="37">
                  <c:v>2.29053E-2</c:v>
                </c:pt>
                <c:pt idx="38">
                  <c:v>2.1016379999999998E-2</c:v>
                </c:pt>
                <c:pt idx="39">
                  <c:v>2.1222479999999998E-2</c:v>
                </c:pt>
                <c:pt idx="40">
                  <c:v>2.1053329999999999E-2</c:v>
                </c:pt>
                <c:pt idx="41">
                  <c:v>1.8327030000000001E-2</c:v>
                </c:pt>
                <c:pt idx="42">
                  <c:v>1.8841699999999999E-2</c:v>
                </c:pt>
                <c:pt idx="43">
                  <c:v>2.487586E-2</c:v>
                </c:pt>
                <c:pt idx="44">
                  <c:v>2.621387E-2</c:v>
                </c:pt>
                <c:pt idx="45">
                  <c:v>2.1426129999999998E-2</c:v>
                </c:pt>
                <c:pt idx="46">
                  <c:v>2.4992779999999999E-2</c:v>
                </c:pt>
                <c:pt idx="47">
                  <c:v>2.6846660000000001E-2</c:v>
                </c:pt>
                <c:pt idx="48">
                  <c:v>2.5302060000000001E-2</c:v>
                </c:pt>
                <c:pt idx="49">
                  <c:v>2.4892189999999998E-2</c:v>
                </c:pt>
                <c:pt idx="50">
                  <c:v>2.3157939999999998E-2</c:v>
                </c:pt>
                <c:pt idx="51">
                  <c:v>2.2156809999999999E-2</c:v>
                </c:pt>
                <c:pt idx="52">
                  <c:v>2.9427870000000002E-2</c:v>
                </c:pt>
                <c:pt idx="53">
                  <c:v>3.1915590000000001E-2</c:v>
                </c:pt>
                <c:pt idx="54">
                  <c:v>3.279808E-2</c:v>
                </c:pt>
                <c:pt idx="55">
                  <c:v>3.1946919999999997E-2</c:v>
                </c:pt>
                <c:pt idx="56">
                  <c:v>2.899332E-2</c:v>
                </c:pt>
                <c:pt idx="57">
                  <c:v>3.0176189999999999E-2</c:v>
                </c:pt>
                <c:pt idx="58">
                  <c:v>2.955145E-2</c:v>
                </c:pt>
                <c:pt idx="59">
                  <c:v>3.398259E-2</c:v>
                </c:pt>
                <c:pt idx="60">
                  <c:v>3.3743059999999998E-2</c:v>
                </c:pt>
                <c:pt idx="61">
                  <c:v>3.4890299999999999E-2</c:v>
                </c:pt>
                <c:pt idx="62">
                  <c:v>3.8022429999999996E-2</c:v>
                </c:pt>
                <c:pt idx="63">
                  <c:v>3.9809280000000002E-2</c:v>
                </c:pt>
                <c:pt idx="64">
                  <c:v>3.763507E-2</c:v>
                </c:pt>
                <c:pt idx="65">
                  <c:v>3.6813600000000002E-2</c:v>
                </c:pt>
                <c:pt idx="66">
                  <c:v>3.7078180000000002E-2</c:v>
                </c:pt>
                <c:pt idx="67">
                  <c:v>4.0810289999999999E-2</c:v>
                </c:pt>
                <c:pt idx="68">
                  <c:v>3.8653960000000001E-2</c:v>
                </c:pt>
                <c:pt idx="69">
                  <c:v>4.2074239999999999E-2</c:v>
                </c:pt>
                <c:pt idx="70">
                  <c:v>4.4419709999999994E-2</c:v>
                </c:pt>
                <c:pt idx="71">
                  <c:v>4.4377649999999998E-2</c:v>
                </c:pt>
                <c:pt idx="72">
                  <c:v>4.3908540000000003E-2</c:v>
                </c:pt>
                <c:pt idx="73">
                  <c:v>4.5252169999999994E-2</c:v>
                </c:pt>
                <c:pt idx="74">
                  <c:v>4.6546480000000001E-2</c:v>
                </c:pt>
                <c:pt idx="75">
                  <c:v>4.8465950000000001E-2</c:v>
                </c:pt>
                <c:pt idx="76">
                  <c:v>4.9241500000000001E-2</c:v>
                </c:pt>
                <c:pt idx="77">
                  <c:v>5.056712E-2</c:v>
                </c:pt>
                <c:pt idx="78">
                  <c:v>5.1487709999999999E-2</c:v>
                </c:pt>
                <c:pt idx="79">
                  <c:v>4.9641149999999995E-2</c:v>
                </c:pt>
                <c:pt idx="80">
                  <c:v>4.7553140000000001E-2</c:v>
                </c:pt>
                <c:pt idx="81">
                  <c:v>4.6632819999999998E-2</c:v>
                </c:pt>
                <c:pt idx="82">
                  <c:v>4.6540270000000002E-2</c:v>
                </c:pt>
                <c:pt idx="83">
                  <c:v>4.5359719999999999E-2</c:v>
                </c:pt>
                <c:pt idx="84">
                  <c:v>4.7685720000000001E-2</c:v>
                </c:pt>
                <c:pt idx="85">
                  <c:v>4.8828690000000001E-2</c:v>
                </c:pt>
                <c:pt idx="86">
                  <c:v>4.595287E-2</c:v>
                </c:pt>
                <c:pt idx="87">
                  <c:v>4.6234369999999997E-2</c:v>
                </c:pt>
                <c:pt idx="88">
                  <c:v>4.612554E-2</c:v>
                </c:pt>
                <c:pt idx="89">
                  <c:v>4.907599E-2</c:v>
                </c:pt>
                <c:pt idx="90">
                  <c:v>4.9374589999999996E-2</c:v>
                </c:pt>
                <c:pt idx="91">
                  <c:v>4.6489099999999998E-2</c:v>
                </c:pt>
                <c:pt idx="92">
                  <c:v>4.2867450000000001E-2</c:v>
                </c:pt>
                <c:pt idx="93">
                  <c:v>4.1584820000000002E-2</c:v>
                </c:pt>
                <c:pt idx="94">
                  <c:v>4.1011759999999994E-2</c:v>
                </c:pt>
                <c:pt idx="95">
                  <c:v>3.3534809999999998E-2</c:v>
                </c:pt>
                <c:pt idx="96">
                  <c:v>3.371184E-2</c:v>
                </c:pt>
                <c:pt idx="97">
                  <c:v>2.644386E-2</c:v>
                </c:pt>
                <c:pt idx="98">
                  <c:v>2.2634680000000001E-2</c:v>
                </c:pt>
                <c:pt idx="99">
                  <c:v>2.1748980000000001E-2</c:v>
                </c:pt>
                <c:pt idx="100">
                  <c:v>2.7426349999999999E-2</c:v>
                </c:pt>
                <c:pt idx="101">
                  <c:v>3.1124740000000001E-2</c:v>
                </c:pt>
                <c:pt idx="102">
                  <c:v>3.0554039999999998E-2</c:v>
                </c:pt>
                <c:pt idx="103">
                  <c:v>2.9651689999999998E-2</c:v>
                </c:pt>
                <c:pt idx="104">
                  <c:v>2.8161360000000003E-2</c:v>
                </c:pt>
                <c:pt idx="105">
                  <c:v>2.623093E-2</c:v>
                </c:pt>
                <c:pt idx="106">
                  <c:v>2.382107E-2</c:v>
                </c:pt>
                <c:pt idx="107">
                  <c:v>1.5720909999999998E-2</c:v>
                </c:pt>
                <c:pt idx="108">
                  <c:v>1.1965980000000001E-2</c:v>
                </c:pt>
                <c:pt idx="109">
                  <c:v>1.5457110000000001E-2</c:v>
                </c:pt>
                <c:pt idx="110">
                  <c:v>1.7309330000000001E-2</c:v>
                </c:pt>
                <c:pt idx="111">
                  <c:v>1.426461E-2</c:v>
                </c:pt>
                <c:pt idx="112">
                  <c:v>1.691289E-2</c:v>
                </c:pt>
                <c:pt idx="113">
                  <c:v>1.8538860000000001E-2</c:v>
                </c:pt>
                <c:pt idx="114">
                  <c:v>2.0234329999999998E-2</c:v>
                </c:pt>
                <c:pt idx="115">
                  <c:v>2.0010789999999997E-2</c:v>
                </c:pt>
                <c:pt idx="116">
                  <c:v>1.904877E-2</c:v>
                </c:pt>
                <c:pt idx="117">
                  <c:v>1.8418570000000002E-2</c:v>
                </c:pt>
                <c:pt idx="118">
                  <c:v>1.8403879999999997E-2</c:v>
                </c:pt>
                <c:pt idx="119">
                  <c:v>1.5710209999999999E-2</c:v>
                </c:pt>
                <c:pt idx="120">
                  <c:v>2.1414100000000002E-2</c:v>
                </c:pt>
                <c:pt idx="121">
                  <c:v>1.8412129999999999E-2</c:v>
                </c:pt>
                <c:pt idx="122">
                  <c:v>1.8187129999999999E-2</c:v>
                </c:pt>
                <c:pt idx="123">
                  <c:v>2.0558169999999997E-2</c:v>
                </c:pt>
                <c:pt idx="124">
                  <c:v>1.952185E-2</c:v>
                </c:pt>
                <c:pt idx="125">
                  <c:v>1.7256190000000001E-2</c:v>
                </c:pt>
                <c:pt idx="126">
                  <c:v>1.4653449999999998E-2</c:v>
                </c:pt>
                <c:pt idx="127">
                  <c:v>1.327688E-2</c:v>
                </c:pt>
                <c:pt idx="128">
                  <c:v>1.1439310000000001E-2</c:v>
                </c:pt>
                <c:pt idx="129">
                  <c:v>1.0994200000000001E-2</c:v>
                </c:pt>
                <c:pt idx="130">
                  <c:v>1.0317069999999999E-2</c:v>
                </c:pt>
                <c:pt idx="131">
                  <c:v>1.2131869999999999E-2</c:v>
                </c:pt>
                <c:pt idx="132">
                  <c:v>1.550791E-2</c:v>
                </c:pt>
                <c:pt idx="133">
                  <c:v>1.515763E-2</c:v>
                </c:pt>
                <c:pt idx="134">
                  <c:v>1.639181E-2</c:v>
                </c:pt>
                <c:pt idx="135">
                  <c:v>1.72117E-2</c:v>
                </c:pt>
                <c:pt idx="136">
                  <c:v>1.5186649999999999E-2</c:v>
                </c:pt>
                <c:pt idx="137">
                  <c:v>1.2936399999999999E-2</c:v>
                </c:pt>
                <c:pt idx="138">
                  <c:v>1.3425050000000001E-2</c:v>
                </c:pt>
                <c:pt idx="139">
                  <c:v>1.087959E-2</c:v>
                </c:pt>
                <c:pt idx="140">
                  <c:v>7.7833499999999996E-3</c:v>
                </c:pt>
                <c:pt idx="141">
                  <c:v>7.9129600000000001E-3</c:v>
                </c:pt>
                <c:pt idx="142">
                  <c:v>8.3736100000000001E-3</c:v>
                </c:pt>
                <c:pt idx="143">
                  <c:v>7.9560099999999995E-3</c:v>
                </c:pt>
                <c:pt idx="144">
                  <c:v>7.1995699999999998E-3</c:v>
                </c:pt>
                <c:pt idx="145">
                  <c:v>6.2700299999999994E-3</c:v>
                </c:pt>
                <c:pt idx="146">
                  <c:v>7.5341599999999998E-3</c:v>
                </c:pt>
                <c:pt idx="147">
                  <c:v>8.7222100000000011E-3</c:v>
                </c:pt>
                <c:pt idx="148">
                  <c:v>6.95825E-3</c:v>
                </c:pt>
                <c:pt idx="149">
                  <c:v>5.9274800000000006E-3</c:v>
                </c:pt>
                <c:pt idx="150">
                  <c:v>6.4895600000000001E-3</c:v>
                </c:pt>
                <c:pt idx="151">
                  <c:v>5.1890499999999997E-3</c:v>
                </c:pt>
                <c:pt idx="152">
                  <c:v>5.2908599999999997E-3</c:v>
                </c:pt>
                <c:pt idx="153">
                  <c:v>5.4696100000000006E-3</c:v>
                </c:pt>
                <c:pt idx="154">
                  <c:v>6.0662799999999994E-3</c:v>
                </c:pt>
                <c:pt idx="155">
                  <c:v>5.4288999999999995E-3</c:v>
                </c:pt>
                <c:pt idx="156">
                  <c:v>5.87442E-3</c:v>
                </c:pt>
                <c:pt idx="157">
                  <c:v>6.7150700000000001E-3</c:v>
                </c:pt>
                <c:pt idx="158">
                  <c:v>6.1025200000000002E-3</c:v>
                </c:pt>
                <c:pt idx="159">
                  <c:v>6.1006400000000009E-3</c:v>
                </c:pt>
                <c:pt idx="160">
                  <c:v>5.3582500000000002E-3</c:v>
                </c:pt>
                <c:pt idx="161">
                  <c:v>7.7303200000000006E-3</c:v>
                </c:pt>
                <c:pt idx="162">
                  <c:v>9.6226999999999997E-3</c:v>
                </c:pt>
                <c:pt idx="163">
                  <c:v>9.4280200000000005E-3</c:v>
                </c:pt>
                <c:pt idx="164">
                  <c:v>1.0931249999999998E-2</c:v>
                </c:pt>
                <c:pt idx="165">
                  <c:v>9.6133599999999996E-3</c:v>
                </c:pt>
                <c:pt idx="166">
                  <c:v>9.1575700000000003E-3</c:v>
                </c:pt>
                <c:pt idx="167">
                  <c:v>9.4372999999999992E-3</c:v>
                </c:pt>
                <c:pt idx="168">
                  <c:v>1.1510890000000001E-2</c:v>
                </c:pt>
                <c:pt idx="169">
                  <c:v>1.0246789999999999E-2</c:v>
                </c:pt>
                <c:pt idx="170">
                  <c:v>1.023463E-2</c:v>
                </c:pt>
                <c:pt idx="171">
                  <c:v>1.165882E-2</c:v>
                </c:pt>
                <c:pt idx="172">
                  <c:v>1.1292770000000001E-2</c:v>
                </c:pt>
                <c:pt idx="173">
                  <c:v>1.034056E-2</c:v>
                </c:pt>
                <c:pt idx="174">
                  <c:v>1.1136680000000001E-2</c:v>
                </c:pt>
                <c:pt idx="175">
                  <c:v>1.2289699999999999E-2</c:v>
                </c:pt>
                <c:pt idx="176">
                  <c:v>1.1492230000000001E-2</c:v>
                </c:pt>
                <c:pt idx="177">
                  <c:v>1.2719370000000001E-2</c:v>
                </c:pt>
                <c:pt idx="178">
                  <c:v>1.1503680000000001E-2</c:v>
                </c:pt>
                <c:pt idx="179">
                  <c:v>1.0870899999999999E-2</c:v>
                </c:pt>
                <c:pt idx="180">
                  <c:v>1.237271E-2</c:v>
                </c:pt>
                <c:pt idx="181">
                  <c:v>9.0390599999999998E-3</c:v>
                </c:pt>
                <c:pt idx="182">
                  <c:v>1.146345E-2</c:v>
                </c:pt>
                <c:pt idx="183">
                  <c:v>1.055129E-2</c:v>
                </c:pt>
                <c:pt idx="184">
                  <c:v>1.1044409999999999E-2</c:v>
                </c:pt>
                <c:pt idx="185">
                  <c:v>1.1328890000000001E-2</c:v>
                </c:pt>
                <c:pt idx="186">
                  <c:v>1.2449269999999998E-2</c:v>
                </c:pt>
                <c:pt idx="187">
                  <c:v>1.218428E-2</c:v>
                </c:pt>
                <c:pt idx="188">
                  <c:v>1.272214E-2</c:v>
                </c:pt>
                <c:pt idx="189">
                  <c:v>1.131535E-2</c:v>
                </c:pt>
                <c:pt idx="190">
                  <c:v>1.2612239999999999E-2</c:v>
                </c:pt>
                <c:pt idx="191">
                  <c:v>1.4211720000000001E-2</c:v>
                </c:pt>
                <c:pt idx="192">
                  <c:v>1.527207E-2</c:v>
                </c:pt>
                <c:pt idx="193">
                  <c:v>1.1852919999999999E-2</c:v>
                </c:pt>
                <c:pt idx="194">
                  <c:v>1.122592E-2</c:v>
                </c:pt>
                <c:pt idx="195">
                  <c:v>1.0945499999999999E-2</c:v>
                </c:pt>
                <c:pt idx="196">
                  <c:v>1.1315200000000001E-2</c:v>
                </c:pt>
                <c:pt idx="197">
                  <c:v>1.221739E-2</c:v>
                </c:pt>
                <c:pt idx="198">
                  <c:v>9.0381699999999999E-3</c:v>
                </c:pt>
                <c:pt idx="199">
                  <c:v>9.3983499999999998E-3</c:v>
                </c:pt>
                <c:pt idx="200">
                  <c:v>1.0871299999999999E-2</c:v>
                </c:pt>
                <c:pt idx="201">
                  <c:v>1.0703860000000001E-2</c:v>
                </c:pt>
                <c:pt idx="202">
                  <c:v>1.2033789999999999E-2</c:v>
                </c:pt>
                <c:pt idx="203">
                  <c:v>1.6286849999999999E-2</c:v>
                </c:pt>
                <c:pt idx="204">
                  <c:v>1.683832E-2</c:v>
                </c:pt>
                <c:pt idx="205">
                  <c:v>1.680336E-2</c:v>
                </c:pt>
                <c:pt idx="206">
                  <c:v>1.672647E-2</c:v>
                </c:pt>
                <c:pt idx="207">
                  <c:v>1.7154020000000002E-2</c:v>
                </c:pt>
                <c:pt idx="208">
                  <c:v>1.6510260000000002E-2</c:v>
                </c:pt>
                <c:pt idx="209">
                  <c:v>1.6138799999999998E-2</c:v>
                </c:pt>
                <c:pt idx="210">
                  <c:v>1.7255900000000001E-2</c:v>
                </c:pt>
                <c:pt idx="211">
                  <c:v>1.6865330000000001E-2</c:v>
                </c:pt>
                <c:pt idx="212">
                  <c:v>1.5987729999999999E-2</c:v>
                </c:pt>
                <c:pt idx="213">
                  <c:v>1.7819149999999999E-2</c:v>
                </c:pt>
                <c:pt idx="214">
                  <c:v>1.873942E-2</c:v>
                </c:pt>
                <c:pt idx="215">
                  <c:v>2.029721E-2</c:v>
                </c:pt>
                <c:pt idx="216">
                  <c:v>2.0913319999999999E-2</c:v>
                </c:pt>
                <c:pt idx="217">
                  <c:v>2.3837769999999998E-2</c:v>
                </c:pt>
                <c:pt idx="218">
                  <c:v>2.5167660000000001E-2</c:v>
                </c:pt>
                <c:pt idx="219">
                  <c:v>2.4677600000000001E-2</c:v>
                </c:pt>
                <c:pt idx="220">
                  <c:v>2.678227E-2</c:v>
                </c:pt>
                <c:pt idx="221">
                  <c:v>2.5814729999999998E-2</c:v>
                </c:pt>
                <c:pt idx="222">
                  <c:v>2.660247E-2</c:v>
                </c:pt>
                <c:pt idx="223">
                  <c:v>2.7814559999999999E-2</c:v>
                </c:pt>
                <c:pt idx="224">
                  <c:v>2.7039029999999999E-2</c:v>
                </c:pt>
                <c:pt idx="225">
                  <c:v>2.9012389999999999E-2</c:v>
                </c:pt>
                <c:pt idx="226">
                  <c:v>2.9575439999999998E-2</c:v>
                </c:pt>
                <c:pt idx="227">
                  <c:v>2.8594719999999997E-2</c:v>
                </c:pt>
                <c:pt idx="228">
                  <c:v>2.5351639999999998E-2</c:v>
                </c:pt>
                <c:pt idx="229">
                  <c:v>2.48455E-2</c:v>
                </c:pt>
                <c:pt idx="230">
                  <c:v>2.5486080000000001E-2</c:v>
                </c:pt>
                <c:pt idx="231">
                  <c:v>2.2953420000000002E-2</c:v>
                </c:pt>
                <c:pt idx="232">
                  <c:v>2.3161600000000001E-2</c:v>
                </c:pt>
                <c:pt idx="233">
                  <c:v>1.988734E-2</c:v>
                </c:pt>
                <c:pt idx="234">
                  <c:v>1.8001300000000001E-2</c:v>
                </c:pt>
                <c:pt idx="235">
                  <c:v>1.9072889999999999E-2</c:v>
                </c:pt>
                <c:pt idx="236">
                  <c:v>1.4924040000000001E-2</c:v>
                </c:pt>
                <c:pt idx="237">
                  <c:v>1.631848E-2</c:v>
                </c:pt>
                <c:pt idx="238">
                  <c:v>1.5648120000000001E-2</c:v>
                </c:pt>
                <c:pt idx="239">
                  <c:v>1.6623099999999998E-2</c:v>
                </c:pt>
                <c:pt idx="240">
                  <c:v>1.676561E-2</c:v>
                </c:pt>
                <c:pt idx="241">
                  <c:v>1.3744050000000001E-2</c:v>
                </c:pt>
                <c:pt idx="242">
                  <c:v>9.5480900000000004E-3</c:v>
                </c:pt>
                <c:pt idx="243">
                  <c:v>3.8226500000000004E-3</c:v>
                </c:pt>
                <c:pt idx="244">
                  <c:v>3.2662500000000001E-3</c:v>
                </c:pt>
                <c:pt idx="245">
                  <c:v>2.9164899999999999E-3</c:v>
                </c:pt>
                <c:pt idx="246">
                  <c:v>2.7818900000000004E-3</c:v>
                </c:pt>
                <c:pt idx="247">
                  <c:v>2.15752E-3</c:v>
                </c:pt>
                <c:pt idx="248">
                  <c:v>2.6022699999999998E-3</c:v>
                </c:pt>
                <c:pt idx="249">
                  <c:v>2.5389200000000001E-3</c:v>
                </c:pt>
                <c:pt idx="250">
                  <c:v>3.3512300000000002E-3</c:v>
                </c:pt>
                <c:pt idx="251">
                  <c:v>3.2196000000000004E-3</c:v>
                </c:pt>
                <c:pt idx="252">
                  <c:v>3.1997799999999997E-3</c:v>
                </c:pt>
                <c:pt idx="253">
                  <c:v>3.6664200000000001E-3</c:v>
                </c:pt>
                <c:pt idx="254">
                  <c:v>5.4012800000000005E-3</c:v>
                </c:pt>
                <c:pt idx="255">
                  <c:v>6.8017300000000006E-3</c:v>
                </c:pt>
                <c:pt idx="256">
                  <c:v>6.3878299999999997E-3</c:v>
                </c:pt>
                <c:pt idx="257">
                  <c:v>5.9695799999999995E-3</c:v>
                </c:pt>
                <c:pt idx="258">
                  <c:v>6.7249099999999997E-3</c:v>
                </c:pt>
                <c:pt idx="259">
                  <c:v>5.4003699999999998E-3</c:v>
                </c:pt>
                <c:pt idx="260">
                  <c:v>5.9536900000000002E-3</c:v>
                </c:pt>
                <c:pt idx="261">
                  <c:v>7.4015399999999999E-3</c:v>
                </c:pt>
                <c:pt idx="262">
                  <c:v>9.2969300000000001E-3</c:v>
                </c:pt>
                <c:pt idx="263">
                  <c:v>9.3575600000000009E-3</c:v>
                </c:pt>
                <c:pt idx="264">
                  <c:v>1.053612E-2</c:v>
                </c:pt>
                <c:pt idx="265">
                  <c:v>1.4365369999999999E-2</c:v>
                </c:pt>
                <c:pt idx="266">
                  <c:v>1.6364360000000001E-2</c:v>
                </c:pt>
                <c:pt idx="267">
                  <c:v>2.388678E-2</c:v>
                </c:pt>
                <c:pt idx="268">
                  <c:v>2.8312900000000002E-2</c:v>
                </c:pt>
                <c:pt idx="269">
                  <c:v>2.6994500000000001E-2</c:v>
                </c:pt>
                <c:pt idx="270">
                  <c:v>3.0350180000000001E-2</c:v>
                </c:pt>
                <c:pt idx="271">
                  <c:v>2.8124509999999998E-2</c:v>
                </c:pt>
                <c:pt idx="272">
                  <c:v>3.4093770000000002E-2</c:v>
                </c:pt>
                <c:pt idx="273">
                  <c:v>4.1630239999999999E-2</c:v>
                </c:pt>
                <c:pt idx="274">
                  <c:v>4.3894089999999997E-2</c:v>
                </c:pt>
                <c:pt idx="275">
                  <c:v>4.0745259999999998E-2</c:v>
                </c:pt>
                <c:pt idx="276">
                  <c:v>4.2004689999999997E-2</c:v>
                </c:pt>
                <c:pt idx="277">
                  <c:v>3.8959139999999996E-2</c:v>
                </c:pt>
                <c:pt idx="278">
                  <c:v>4.4559979999999999E-2</c:v>
                </c:pt>
                <c:pt idx="279">
                  <c:v>3.8427959999999997E-2</c:v>
                </c:pt>
                <c:pt idx="280">
                  <c:v>3.7971299999999999E-2</c:v>
                </c:pt>
                <c:pt idx="281">
                  <c:v>4.0972670000000003E-2</c:v>
                </c:pt>
                <c:pt idx="282">
                  <c:v>4.4705130000000003E-2</c:v>
                </c:pt>
                <c:pt idx="283">
                  <c:v>4.5088160000000002E-2</c:v>
                </c:pt>
                <c:pt idx="284">
                  <c:v>4.5474899999999999E-2</c:v>
                </c:pt>
                <c:pt idx="285">
                  <c:v>4.850587E-2</c:v>
                </c:pt>
                <c:pt idx="286">
                  <c:v>4.9911139999999993E-2</c:v>
                </c:pt>
                <c:pt idx="287">
                  <c:v>4.5293170000000001E-2</c:v>
                </c:pt>
                <c:pt idx="288">
                  <c:v>4.0629459999999999E-2</c:v>
                </c:pt>
                <c:pt idx="289">
                  <c:v>4.0712780000000004E-2</c:v>
                </c:pt>
                <c:pt idx="290">
                  <c:v>4.4561830000000004E-2</c:v>
                </c:pt>
                <c:pt idx="291">
                  <c:v>4.4292789999999999E-2</c:v>
                </c:pt>
                <c:pt idx="292">
                  <c:v>4.8836069999999995E-2</c:v>
                </c:pt>
                <c:pt idx="293">
                  <c:v>4.6875109999999998E-2</c:v>
                </c:pt>
                <c:pt idx="294">
                  <c:v>4.5556900000000004E-2</c:v>
                </c:pt>
                <c:pt idx="295">
                  <c:v>4.131232E-2</c:v>
                </c:pt>
                <c:pt idx="296">
                  <c:v>3.8793269999999998E-2</c:v>
                </c:pt>
                <c:pt idx="297">
                  <c:v>3.6556760000000001E-2</c:v>
                </c:pt>
                <c:pt idx="298">
                  <c:v>4.1907159999999999E-2</c:v>
                </c:pt>
                <c:pt idx="299">
                  <c:v>4.1632829999999996E-2</c:v>
                </c:pt>
                <c:pt idx="300">
                  <c:v>4.3552429999999996E-2</c:v>
                </c:pt>
                <c:pt idx="301">
                  <c:v>4.3095489999999993E-2</c:v>
                </c:pt>
                <c:pt idx="302">
                  <c:v>4.0371449999999996E-2</c:v>
                </c:pt>
                <c:pt idx="303">
                  <c:v>3.9762849999999995E-2</c:v>
                </c:pt>
                <c:pt idx="304">
                  <c:v>3.7412899999999999E-2</c:v>
                </c:pt>
                <c:pt idx="305">
                  <c:v>4.0036250000000002E-2</c:v>
                </c:pt>
                <c:pt idx="306">
                  <c:v>3.8328069999999999E-2</c:v>
                </c:pt>
              </c:numCache>
            </c:numRef>
          </c:val>
          <c:smooth val="0"/>
          <c:extLst>
            <c:ext xmlns:c16="http://schemas.microsoft.com/office/drawing/2014/chart" uri="{C3380CC4-5D6E-409C-BE32-E72D297353CC}">
              <c16:uniqueId val="{00000008-2948-44CE-85FB-E635C4DAF23E}"/>
            </c:ext>
          </c:extLst>
        </c:ser>
        <c:ser>
          <c:idx val="9"/>
          <c:order val="9"/>
          <c:tx>
            <c:strRef>
              <c:f>YTW!$N$5</c:f>
              <c:strCache>
                <c:ptCount val="1"/>
                <c:pt idx="0">
                  <c:v>UST, long</c:v>
                </c:pt>
              </c:strCache>
            </c:strRef>
          </c:tx>
          <c:spPr>
            <a:ln w="19050" cap="rnd">
              <a:solidFill>
                <a:schemeClr val="bg1">
                  <a:lumMod val="85000"/>
                </a:schemeClr>
              </a:solidFill>
              <a:prstDash val="solid"/>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YTW!$N$6:$N$6379</c:f>
              <c:numCache>
                <c:formatCode>0.00%</c:formatCode>
                <c:ptCount val="6374"/>
                <c:pt idx="0">
                  <c:v>6.7731449999999999E-2</c:v>
                </c:pt>
                <c:pt idx="1">
                  <c:v>6.6991410000000001E-2</c:v>
                </c:pt>
                <c:pt idx="2">
                  <c:v>6.4594550000000001E-2</c:v>
                </c:pt>
                <c:pt idx="3">
                  <c:v>6.1850209999999996E-2</c:v>
                </c:pt>
                <c:pt idx="4">
                  <c:v>6.3134990000000002E-2</c:v>
                </c:pt>
                <c:pt idx="5">
                  <c:v>6.3954670000000005E-2</c:v>
                </c:pt>
                <c:pt idx="6">
                  <c:v>6.2298650000000004E-2</c:v>
                </c:pt>
                <c:pt idx="7">
                  <c:v>6.1199990000000003E-2</c:v>
                </c:pt>
                <c:pt idx="8">
                  <c:v>5.943035E-2</c:v>
                </c:pt>
                <c:pt idx="9">
                  <c:v>6.0917960000000007E-2</c:v>
                </c:pt>
                <c:pt idx="10">
                  <c:v>5.9913049999999995E-2</c:v>
                </c:pt>
                <c:pt idx="11">
                  <c:v>5.7323329999999999E-2</c:v>
                </c:pt>
                <c:pt idx="12">
                  <c:v>5.5489550000000006E-2</c:v>
                </c:pt>
                <c:pt idx="13">
                  <c:v>5.5682660000000002E-2</c:v>
                </c:pt>
                <c:pt idx="14">
                  <c:v>5.4412200000000001E-2</c:v>
                </c:pt>
                <c:pt idx="15">
                  <c:v>5.521624E-2</c:v>
                </c:pt>
                <c:pt idx="16">
                  <c:v>5.824377E-2</c:v>
                </c:pt>
                <c:pt idx="17">
                  <c:v>5.8678290000000001E-2</c:v>
                </c:pt>
                <c:pt idx="18">
                  <c:v>5.8345330000000001E-2</c:v>
                </c:pt>
                <c:pt idx="19">
                  <c:v>5.5266740000000002E-2</c:v>
                </c:pt>
                <c:pt idx="20">
                  <c:v>5.3710870000000001E-2</c:v>
                </c:pt>
                <c:pt idx="21">
                  <c:v>5.3152249999999998E-2</c:v>
                </c:pt>
                <c:pt idx="22">
                  <c:v>4.9242350000000004E-2</c:v>
                </c:pt>
                <c:pt idx="23">
                  <c:v>5.429134E-2</c:v>
                </c:pt>
                <c:pt idx="24">
                  <c:v>5.6581289999999999E-2</c:v>
                </c:pt>
                <c:pt idx="25">
                  <c:v>5.5799799999999997E-2</c:v>
                </c:pt>
                <c:pt idx="26">
                  <c:v>5.5043100000000005E-2</c:v>
                </c:pt>
                <c:pt idx="27">
                  <c:v>5.9473440000000002E-2</c:v>
                </c:pt>
                <c:pt idx="28">
                  <c:v>5.6276619999999999E-2</c:v>
                </c:pt>
                <c:pt idx="29">
                  <c:v>5.6329869999999997E-2</c:v>
                </c:pt>
                <c:pt idx="30">
                  <c:v>5.497382E-2</c:v>
                </c:pt>
                <c:pt idx="31">
                  <c:v>5.2356270000000003E-2</c:v>
                </c:pt>
                <c:pt idx="32">
                  <c:v>4.8790509999999995E-2</c:v>
                </c:pt>
                <c:pt idx="33">
                  <c:v>4.5235000000000004E-2</c:v>
                </c:pt>
                <c:pt idx="34">
                  <c:v>4.8159359999999998E-2</c:v>
                </c:pt>
                <c:pt idx="35">
                  <c:v>5.0088899999999999E-2</c:v>
                </c:pt>
                <c:pt idx="36">
                  <c:v>4.6668669999999995E-2</c:v>
                </c:pt>
                <c:pt idx="37">
                  <c:v>4.7397519999999999E-2</c:v>
                </c:pt>
                <c:pt idx="38">
                  <c:v>4.4890769999999997E-2</c:v>
                </c:pt>
                <c:pt idx="39">
                  <c:v>4.6346069999999996E-2</c:v>
                </c:pt>
                <c:pt idx="40">
                  <c:v>4.5804289999999998E-2</c:v>
                </c:pt>
                <c:pt idx="41">
                  <c:v>4.1071379999999998E-2</c:v>
                </c:pt>
                <c:pt idx="42">
                  <c:v>4.2714629999999996E-2</c:v>
                </c:pt>
                <c:pt idx="43">
                  <c:v>5.1867419999999997E-2</c:v>
                </c:pt>
                <c:pt idx="44">
                  <c:v>5.1272499999999999E-2</c:v>
                </c:pt>
                <c:pt idx="45">
                  <c:v>4.6814000000000001E-2</c:v>
                </c:pt>
                <c:pt idx="46">
                  <c:v>4.9873799999999996E-2</c:v>
                </c:pt>
                <c:pt idx="47">
                  <c:v>4.9830470000000002E-2</c:v>
                </c:pt>
                <c:pt idx="48">
                  <c:v>4.9085080000000003E-2</c:v>
                </c:pt>
                <c:pt idx="49">
                  <c:v>4.7871430000000006E-2</c:v>
                </c:pt>
                <c:pt idx="50">
                  <c:v>4.6325979999999996E-2</c:v>
                </c:pt>
                <c:pt idx="51">
                  <c:v>4.5235649999999995E-2</c:v>
                </c:pt>
                <c:pt idx="52">
                  <c:v>5.1188499999999998E-2</c:v>
                </c:pt>
                <c:pt idx="53">
                  <c:v>5.2298700000000004E-2</c:v>
                </c:pt>
                <c:pt idx="54">
                  <c:v>5.1829500000000001E-2</c:v>
                </c:pt>
                <c:pt idx="55">
                  <c:v>5.0603719999999998E-2</c:v>
                </c:pt>
                <c:pt idx="56">
                  <c:v>4.7576260000000002E-2</c:v>
                </c:pt>
                <c:pt idx="57">
                  <c:v>4.7173840000000002E-2</c:v>
                </c:pt>
                <c:pt idx="58">
                  <c:v>4.6162330000000001E-2</c:v>
                </c:pt>
                <c:pt idx="59">
                  <c:v>4.8848200000000001E-2</c:v>
                </c:pt>
                <c:pt idx="60">
                  <c:v>4.7149789999999997E-2</c:v>
                </c:pt>
                <c:pt idx="61">
                  <c:v>4.525568E-2</c:v>
                </c:pt>
                <c:pt idx="62">
                  <c:v>4.6956369999999997E-2</c:v>
                </c:pt>
                <c:pt idx="63">
                  <c:v>4.799577E-2</c:v>
                </c:pt>
                <c:pt idx="64">
                  <c:v>4.5163140000000004E-2</c:v>
                </c:pt>
                <c:pt idx="65">
                  <c:v>4.3118320000000002E-2</c:v>
                </c:pt>
                <c:pt idx="66">
                  <c:v>4.2099320000000003E-2</c:v>
                </c:pt>
                <c:pt idx="67">
                  <c:v>4.4973260000000001E-2</c:v>
                </c:pt>
                <c:pt idx="68">
                  <c:v>4.2601859999999998E-2</c:v>
                </c:pt>
                <c:pt idx="69">
                  <c:v>4.5667890000000003E-2</c:v>
                </c:pt>
                <c:pt idx="70">
                  <c:v>4.7837329999999997E-2</c:v>
                </c:pt>
                <c:pt idx="71">
                  <c:v>4.7631019999999996E-2</c:v>
                </c:pt>
                <c:pt idx="72">
                  <c:v>4.5830719999999998E-2</c:v>
                </c:pt>
                <c:pt idx="73">
                  <c:v>4.7082980000000003E-2</c:v>
                </c:pt>
                <c:pt idx="74">
                  <c:v>4.6766379999999996E-2</c:v>
                </c:pt>
                <c:pt idx="75">
                  <c:v>5.0383209999999998E-2</c:v>
                </c:pt>
                <c:pt idx="76">
                  <c:v>5.2649929999999998E-2</c:v>
                </c:pt>
                <c:pt idx="77">
                  <c:v>5.3164019999999999E-2</c:v>
                </c:pt>
                <c:pt idx="78">
                  <c:v>5.286039E-2</c:v>
                </c:pt>
                <c:pt idx="79">
                  <c:v>5.1420199999999999E-2</c:v>
                </c:pt>
                <c:pt idx="80">
                  <c:v>4.9167080000000002E-2</c:v>
                </c:pt>
                <c:pt idx="81">
                  <c:v>4.8006890000000003E-2</c:v>
                </c:pt>
                <c:pt idx="82">
                  <c:v>4.7689199999999994E-2</c:v>
                </c:pt>
                <c:pt idx="83">
                  <c:v>4.6259379999999996E-2</c:v>
                </c:pt>
                <c:pt idx="84">
                  <c:v>4.8691999999999999E-2</c:v>
                </c:pt>
                <c:pt idx="85">
                  <c:v>4.9814310000000001E-2</c:v>
                </c:pt>
                <c:pt idx="86">
                  <c:v>4.7339599999999996E-2</c:v>
                </c:pt>
                <c:pt idx="87">
                  <c:v>4.8711539999999998E-2</c:v>
                </c:pt>
                <c:pt idx="88">
                  <c:v>4.8342580000000003E-2</c:v>
                </c:pt>
                <c:pt idx="89">
                  <c:v>5.0637299999999996E-2</c:v>
                </c:pt>
                <c:pt idx="90">
                  <c:v>5.1850519999999997E-2</c:v>
                </c:pt>
                <c:pt idx="91">
                  <c:v>4.9724299999999999E-2</c:v>
                </c:pt>
                <c:pt idx="92">
                  <c:v>4.8351040000000005E-2</c:v>
                </c:pt>
                <c:pt idx="93">
                  <c:v>4.8454610000000002E-2</c:v>
                </c:pt>
                <c:pt idx="94">
                  <c:v>4.7506550000000002E-2</c:v>
                </c:pt>
                <c:pt idx="95">
                  <c:v>4.363504E-2</c:v>
                </c:pt>
                <c:pt idx="96">
                  <c:v>4.4345499999999996E-2</c:v>
                </c:pt>
                <c:pt idx="97">
                  <c:v>4.2092409999999997E-2</c:v>
                </c:pt>
                <c:pt idx="98">
                  <c:v>4.1936090000000002E-2</c:v>
                </c:pt>
                <c:pt idx="99">
                  <c:v>4.1553849999999996E-2</c:v>
                </c:pt>
                <c:pt idx="100">
                  <c:v>4.3692970000000005E-2</c:v>
                </c:pt>
                <c:pt idx="101">
                  <c:v>4.6025450000000002E-2</c:v>
                </c:pt>
                <c:pt idx="102">
                  <c:v>4.4872860000000001E-2</c:v>
                </c:pt>
                <c:pt idx="103">
                  <c:v>4.5217060000000003E-2</c:v>
                </c:pt>
                <c:pt idx="104">
                  <c:v>4.332225E-2</c:v>
                </c:pt>
                <c:pt idx="105">
                  <c:v>4.3422390000000005E-2</c:v>
                </c:pt>
                <c:pt idx="106">
                  <c:v>4.7173299999999994E-2</c:v>
                </c:pt>
                <c:pt idx="107">
                  <c:v>3.681127E-2</c:v>
                </c:pt>
                <c:pt idx="108">
                  <c:v>2.96826E-2</c:v>
                </c:pt>
                <c:pt idx="109">
                  <c:v>3.7350550000000003E-2</c:v>
                </c:pt>
                <c:pt idx="110">
                  <c:v>3.8542070000000005E-2</c:v>
                </c:pt>
                <c:pt idx="111">
                  <c:v>3.4511159999999999E-2</c:v>
                </c:pt>
                <c:pt idx="112">
                  <c:v>3.9238339999999997E-2</c:v>
                </c:pt>
                <c:pt idx="113">
                  <c:v>4.206969E-2</c:v>
                </c:pt>
                <c:pt idx="114">
                  <c:v>4.1848259999999998E-2</c:v>
                </c:pt>
                <c:pt idx="115">
                  <c:v>4.1637180000000003E-2</c:v>
                </c:pt>
                <c:pt idx="116">
                  <c:v>4.0572549999999999E-2</c:v>
                </c:pt>
                <c:pt idx="117">
                  <c:v>3.924805E-2</c:v>
                </c:pt>
                <c:pt idx="118">
                  <c:v>4.0580400000000003E-2</c:v>
                </c:pt>
                <c:pt idx="119">
                  <c:v>3.9306709999999995E-2</c:v>
                </c:pt>
                <c:pt idx="120">
                  <c:v>4.4499839999999999E-2</c:v>
                </c:pt>
                <c:pt idx="121">
                  <c:v>4.264138E-2</c:v>
                </c:pt>
                <c:pt idx="122">
                  <c:v>4.283029E-2</c:v>
                </c:pt>
                <c:pt idx="123">
                  <c:v>4.4700780000000002E-2</c:v>
                </c:pt>
                <c:pt idx="124">
                  <c:v>4.2854989999999996E-2</c:v>
                </c:pt>
                <c:pt idx="125">
                  <c:v>3.9993239999999999E-2</c:v>
                </c:pt>
                <c:pt idx="126">
                  <c:v>3.6810660000000002E-2</c:v>
                </c:pt>
                <c:pt idx="127">
                  <c:v>3.6862880000000001E-2</c:v>
                </c:pt>
                <c:pt idx="128">
                  <c:v>3.245344E-2</c:v>
                </c:pt>
                <c:pt idx="129">
                  <c:v>3.3740630000000001E-2</c:v>
                </c:pt>
                <c:pt idx="130">
                  <c:v>3.624426E-2</c:v>
                </c:pt>
                <c:pt idx="131">
                  <c:v>3.7612590000000001E-2</c:v>
                </c:pt>
                <c:pt idx="132">
                  <c:v>4.098367E-2</c:v>
                </c:pt>
                <c:pt idx="133">
                  <c:v>4.2790509999999997E-2</c:v>
                </c:pt>
                <c:pt idx="134">
                  <c:v>4.2439400000000002E-2</c:v>
                </c:pt>
                <c:pt idx="135">
                  <c:v>4.2823E-2</c:v>
                </c:pt>
                <c:pt idx="136">
                  <c:v>4.1746579999999998E-2</c:v>
                </c:pt>
                <c:pt idx="137">
                  <c:v>3.9618609999999999E-2</c:v>
                </c:pt>
                <c:pt idx="138">
                  <c:v>4.128826E-2</c:v>
                </c:pt>
                <c:pt idx="139">
                  <c:v>3.8472270000000003E-2</c:v>
                </c:pt>
                <c:pt idx="140">
                  <c:v>3.2940070000000002E-2</c:v>
                </c:pt>
                <c:pt idx="141">
                  <c:v>2.7288359999999998E-2</c:v>
                </c:pt>
                <c:pt idx="142">
                  <c:v>2.998023E-2</c:v>
                </c:pt>
                <c:pt idx="143">
                  <c:v>2.8623560000000003E-2</c:v>
                </c:pt>
                <c:pt idx="144">
                  <c:v>2.6819030000000001E-2</c:v>
                </c:pt>
                <c:pt idx="145">
                  <c:v>2.6928779999999999E-2</c:v>
                </c:pt>
                <c:pt idx="146">
                  <c:v>2.8443520000000003E-2</c:v>
                </c:pt>
                <c:pt idx="147">
                  <c:v>3.1096740000000001E-2</c:v>
                </c:pt>
                <c:pt idx="148">
                  <c:v>2.847881E-2</c:v>
                </c:pt>
                <c:pt idx="149">
                  <c:v>2.4149180000000003E-2</c:v>
                </c:pt>
                <c:pt idx="150">
                  <c:v>2.5157989999999998E-2</c:v>
                </c:pt>
                <c:pt idx="151">
                  <c:v>2.331101E-2</c:v>
                </c:pt>
                <c:pt idx="152">
                  <c:v>2.422742E-2</c:v>
                </c:pt>
                <c:pt idx="153">
                  <c:v>2.5552169999999999E-2</c:v>
                </c:pt>
                <c:pt idx="154">
                  <c:v>2.579273E-2</c:v>
                </c:pt>
                <c:pt idx="155">
                  <c:v>2.5174769999999999E-2</c:v>
                </c:pt>
                <c:pt idx="156">
                  <c:v>2.6571049999999999E-2</c:v>
                </c:pt>
                <c:pt idx="157">
                  <c:v>2.8979330000000001E-2</c:v>
                </c:pt>
                <c:pt idx="158">
                  <c:v>2.8473499999999999E-2</c:v>
                </c:pt>
                <c:pt idx="159">
                  <c:v>2.8661219999999998E-2</c:v>
                </c:pt>
                <c:pt idx="160">
                  <c:v>2.643386E-2</c:v>
                </c:pt>
                <c:pt idx="161">
                  <c:v>3.0677259999999998E-2</c:v>
                </c:pt>
                <c:pt idx="162">
                  <c:v>3.2989600000000001E-2</c:v>
                </c:pt>
                <c:pt idx="163">
                  <c:v>3.4378030000000004E-2</c:v>
                </c:pt>
                <c:pt idx="164">
                  <c:v>3.5340740000000002E-2</c:v>
                </c:pt>
                <c:pt idx="165">
                  <c:v>3.5212790000000001E-2</c:v>
                </c:pt>
                <c:pt idx="166">
                  <c:v>3.4568370000000001E-2</c:v>
                </c:pt>
                <c:pt idx="167">
                  <c:v>3.63922E-2</c:v>
                </c:pt>
                <c:pt idx="168">
                  <c:v>3.793096E-2</c:v>
                </c:pt>
                <c:pt idx="169">
                  <c:v>3.4690069999999996E-2</c:v>
                </c:pt>
                <c:pt idx="170">
                  <c:v>3.4354330000000002E-2</c:v>
                </c:pt>
                <c:pt idx="171">
                  <c:v>3.4182739999999996E-2</c:v>
                </c:pt>
                <c:pt idx="172">
                  <c:v>3.3148369999999996E-2</c:v>
                </c:pt>
                <c:pt idx="173">
                  <c:v>3.1534680000000002E-2</c:v>
                </c:pt>
                <c:pt idx="174">
                  <c:v>3.1876410000000001E-2</c:v>
                </c:pt>
                <c:pt idx="175">
                  <c:v>3.1756980000000004E-2</c:v>
                </c:pt>
                <c:pt idx="176">
                  <c:v>2.9480080000000002E-2</c:v>
                </c:pt>
                <c:pt idx="177">
                  <c:v>3.0820460000000001E-2</c:v>
                </c:pt>
                <c:pt idx="178">
                  <c:v>2.931518E-2</c:v>
                </c:pt>
                <c:pt idx="179">
                  <c:v>2.785555E-2</c:v>
                </c:pt>
                <c:pt idx="180">
                  <c:v>2.63824E-2</c:v>
                </c:pt>
                <c:pt idx="181">
                  <c:v>2.1738509999999999E-2</c:v>
                </c:pt>
                <c:pt idx="182">
                  <c:v>2.508838E-2</c:v>
                </c:pt>
                <c:pt idx="183">
                  <c:v>2.4524890000000001E-2</c:v>
                </c:pt>
                <c:pt idx="184">
                  <c:v>2.6470520000000001E-2</c:v>
                </c:pt>
                <c:pt idx="185">
                  <c:v>2.7534139999999999E-2</c:v>
                </c:pt>
                <c:pt idx="186">
                  <c:v>2.9993809999999999E-2</c:v>
                </c:pt>
                <c:pt idx="187">
                  <c:v>2.8095129999999999E-2</c:v>
                </c:pt>
                <c:pt idx="188">
                  <c:v>2.8328760000000001E-2</c:v>
                </c:pt>
                <c:pt idx="189">
                  <c:v>2.7518729999999998E-2</c:v>
                </c:pt>
                <c:pt idx="190">
                  <c:v>2.8026559999999999E-2</c:v>
                </c:pt>
                <c:pt idx="191">
                  <c:v>2.8677279999999999E-2</c:v>
                </c:pt>
                <c:pt idx="192">
                  <c:v>2.886644E-2</c:v>
                </c:pt>
                <c:pt idx="193">
                  <c:v>2.6080030000000001E-2</c:v>
                </c:pt>
                <c:pt idx="194">
                  <c:v>2.4564349999999999E-2</c:v>
                </c:pt>
                <c:pt idx="195">
                  <c:v>2.4701010000000002E-2</c:v>
                </c:pt>
                <c:pt idx="196">
                  <c:v>2.5123950000000003E-2</c:v>
                </c:pt>
                <c:pt idx="197">
                  <c:v>2.4819439999999998E-2</c:v>
                </c:pt>
                <c:pt idx="198">
                  <c:v>2.15207E-2</c:v>
                </c:pt>
                <c:pt idx="199">
                  <c:v>2.0422139999999998E-2</c:v>
                </c:pt>
                <c:pt idx="200">
                  <c:v>2.1148419999999998E-2</c:v>
                </c:pt>
                <c:pt idx="201">
                  <c:v>2.2151519999999997E-2</c:v>
                </c:pt>
                <c:pt idx="202">
                  <c:v>2.4641009999999998E-2</c:v>
                </c:pt>
                <c:pt idx="203">
                  <c:v>2.9362219999999998E-2</c:v>
                </c:pt>
                <c:pt idx="204">
                  <c:v>2.9838099999999999E-2</c:v>
                </c:pt>
                <c:pt idx="205">
                  <c:v>2.9762610000000002E-2</c:v>
                </c:pt>
                <c:pt idx="206">
                  <c:v>2.901113E-2</c:v>
                </c:pt>
                <c:pt idx="207">
                  <c:v>2.9479099999999998E-2</c:v>
                </c:pt>
                <c:pt idx="208">
                  <c:v>2.8708730000000002E-2</c:v>
                </c:pt>
                <c:pt idx="209">
                  <c:v>2.7721550000000001E-2</c:v>
                </c:pt>
                <c:pt idx="210">
                  <c:v>2.7674299999999999E-2</c:v>
                </c:pt>
                <c:pt idx="211">
                  <c:v>2.8158579999999999E-2</c:v>
                </c:pt>
                <c:pt idx="212">
                  <c:v>2.6350910000000002E-2</c:v>
                </c:pt>
                <c:pt idx="213">
                  <c:v>2.7769829999999999E-2</c:v>
                </c:pt>
                <c:pt idx="214">
                  <c:v>2.7964069999999997E-2</c:v>
                </c:pt>
                <c:pt idx="215">
                  <c:v>2.7761399999999999E-2</c:v>
                </c:pt>
                <c:pt idx="216">
                  <c:v>2.6939009999999999E-2</c:v>
                </c:pt>
                <c:pt idx="217">
                  <c:v>2.9021400000000003E-2</c:v>
                </c:pt>
                <c:pt idx="218">
                  <c:v>3.094877E-2</c:v>
                </c:pt>
                <c:pt idx="219">
                  <c:v>2.9358740000000001E-2</c:v>
                </c:pt>
                <c:pt idx="220">
                  <c:v>3.0680369999999998E-2</c:v>
                </c:pt>
                <c:pt idx="221">
                  <c:v>2.9602460000000001E-2</c:v>
                </c:pt>
                <c:pt idx="222">
                  <c:v>2.9652370000000001E-2</c:v>
                </c:pt>
                <c:pt idx="223">
                  <c:v>3.0683189999999999E-2</c:v>
                </c:pt>
                <c:pt idx="224">
                  <c:v>2.9906869999999999E-2</c:v>
                </c:pt>
                <c:pt idx="225">
                  <c:v>3.1829780000000002E-2</c:v>
                </c:pt>
                <c:pt idx="226">
                  <c:v>3.381054E-2</c:v>
                </c:pt>
                <c:pt idx="227">
                  <c:v>3.2853479999999997E-2</c:v>
                </c:pt>
                <c:pt idx="228">
                  <c:v>2.9866799999999999E-2</c:v>
                </c:pt>
                <c:pt idx="229">
                  <c:v>2.9613749999999998E-2</c:v>
                </c:pt>
                <c:pt idx="230">
                  <c:v>3.0495480000000002E-2</c:v>
                </c:pt>
                <c:pt idx="231">
                  <c:v>2.7656740000000003E-2</c:v>
                </c:pt>
                <c:pt idx="232">
                  <c:v>2.8841580000000002E-2</c:v>
                </c:pt>
                <c:pt idx="233">
                  <c:v>2.5309849999999998E-2</c:v>
                </c:pt>
                <c:pt idx="234">
                  <c:v>2.4654759999999998E-2</c:v>
                </c:pt>
                <c:pt idx="235">
                  <c:v>2.4689230000000003E-2</c:v>
                </c:pt>
                <c:pt idx="236">
                  <c:v>1.919972E-2</c:v>
                </c:pt>
                <c:pt idx="237">
                  <c:v>2.0696629999999997E-2</c:v>
                </c:pt>
                <c:pt idx="238">
                  <c:v>2.128207E-2</c:v>
                </c:pt>
                <c:pt idx="239">
                  <c:v>2.1693220000000003E-2</c:v>
                </c:pt>
                <c:pt idx="240">
                  <c:v>2.3386239999999999E-2</c:v>
                </c:pt>
                <c:pt idx="241">
                  <c:v>1.975561E-2</c:v>
                </c:pt>
                <c:pt idx="242">
                  <c:v>1.6236649999999998E-2</c:v>
                </c:pt>
                <c:pt idx="243">
                  <c:v>1.3128830000000001E-2</c:v>
                </c:pt>
                <c:pt idx="244">
                  <c:v>1.2107000000000001E-2</c:v>
                </c:pt>
                <c:pt idx="245">
                  <c:v>1.3181719999999999E-2</c:v>
                </c:pt>
                <c:pt idx="246">
                  <c:v>1.3158719999999999E-2</c:v>
                </c:pt>
                <c:pt idx="247">
                  <c:v>1.102414E-2</c:v>
                </c:pt>
                <c:pt idx="248">
                  <c:v>1.340624E-2</c:v>
                </c:pt>
                <c:pt idx="249">
                  <c:v>1.3248080000000001E-2</c:v>
                </c:pt>
                <c:pt idx="250">
                  <c:v>1.495499E-2</c:v>
                </c:pt>
                <c:pt idx="251">
                  <c:v>1.438979E-2</c:v>
                </c:pt>
                <c:pt idx="252">
                  <c:v>1.5109840000000001E-2</c:v>
                </c:pt>
                <c:pt idx="253">
                  <c:v>1.7177579999999998E-2</c:v>
                </c:pt>
                <c:pt idx="254">
                  <c:v>2.047032E-2</c:v>
                </c:pt>
                <c:pt idx="255">
                  <c:v>2.3406609999999998E-2</c:v>
                </c:pt>
                <c:pt idx="256">
                  <c:v>2.2231290000000001E-2</c:v>
                </c:pt>
                <c:pt idx="257">
                  <c:v>2.2095770000000001E-2</c:v>
                </c:pt>
                <c:pt idx="258">
                  <c:v>2.0264690000000002E-2</c:v>
                </c:pt>
                <c:pt idx="259">
                  <c:v>1.8376480000000001E-2</c:v>
                </c:pt>
                <c:pt idx="260">
                  <c:v>1.8586430000000001E-2</c:v>
                </c:pt>
                <c:pt idx="261">
                  <c:v>2.0284469999999999E-2</c:v>
                </c:pt>
                <c:pt idx="262">
                  <c:v>1.9432290000000001E-2</c:v>
                </c:pt>
                <c:pt idx="263">
                  <c:v>1.8084409999999999E-2</c:v>
                </c:pt>
                <c:pt idx="264">
                  <c:v>1.8931279999999998E-2</c:v>
                </c:pt>
                <c:pt idx="265">
                  <c:v>2.1394050000000001E-2</c:v>
                </c:pt>
                <c:pt idx="266">
                  <c:v>2.2304270000000001E-2</c:v>
                </c:pt>
                <c:pt idx="267">
                  <c:v>2.553776E-2</c:v>
                </c:pt>
                <c:pt idx="268">
                  <c:v>3.1045859999999998E-2</c:v>
                </c:pt>
                <c:pt idx="269">
                  <c:v>3.2279040000000002E-2</c:v>
                </c:pt>
                <c:pt idx="270">
                  <c:v>3.332591E-2</c:v>
                </c:pt>
                <c:pt idx="271">
                  <c:v>3.1862420000000002E-2</c:v>
                </c:pt>
                <c:pt idx="272">
                  <c:v>3.4770599999999999E-2</c:v>
                </c:pt>
                <c:pt idx="273">
                  <c:v>3.9960450000000002E-2</c:v>
                </c:pt>
                <c:pt idx="274">
                  <c:v>4.3682140000000001E-2</c:v>
                </c:pt>
                <c:pt idx="275">
                  <c:v>3.9563769999999998E-2</c:v>
                </c:pt>
                <c:pt idx="276">
                  <c:v>4.0813499999999996E-2</c:v>
                </c:pt>
                <c:pt idx="277">
                  <c:v>3.7161819999999998E-2</c:v>
                </c:pt>
                <c:pt idx="278">
                  <c:v>4.0403120000000001E-2</c:v>
                </c:pt>
                <c:pt idx="279">
                  <c:v>3.7672780000000003E-2</c:v>
                </c:pt>
                <c:pt idx="280">
                  <c:v>3.751761E-2</c:v>
                </c:pt>
                <c:pt idx="281">
                  <c:v>3.9505770000000003E-2</c:v>
                </c:pt>
                <c:pt idx="282">
                  <c:v>3.9747740000000004E-2</c:v>
                </c:pt>
                <c:pt idx="283">
                  <c:v>4.1335030000000002E-2</c:v>
                </c:pt>
                <c:pt idx="284">
                  <c:v>4.3354990000000003E-2</c:v>
                </c:pt>
                <c:pt idx="285">
                  <c:v>4.8521049999999996E-2</c:v>
                </c:pt>
                <c:pt idx="286">
                  <c:v>5.2171880000000004E-2</c:v>
                </c:pt>
                <c:pt idx="287">
                  <c:v>4.6552650000000001E-2</c:v>
                </c:pt>
                <c:pt idx="288">
                  <c:v>4.1369109999999994E-2</c:v>
                </c:pt>
                <c:pt idx="289">
                  <c:v>4.2992530000000001E-2</c:v>
                </c:pt>
                <c:pt idx="290">
                  <c:v>4.4775349999999998E-2</c:v>
                </c:pt>
                <c:pt idx="291">
                  <c:v>4.4181419999999999E-2</c:v>
                </c:pt>
                <c:pt idx="292">
                  <c:v>4.8640860000000001E-2</c:v>
                </c:pt>
                <c:pt idx="293">
                  <c:v>4.6980209999999994E-2</c:v>
                </c:pt>
                <c:pt idx="294">
                  <c:v>4.6129280000000002E-2</c:v>
                </c:pt>
                <c:pt idx="295">
                  <c:v>4.3987949999999998E-2</c:v>
                </c:pt>
                <c:pt idx="296">
                  <c:v>4.2878649999999997E-2</c:v>
                </c:pt>
                <c:pt idx="297">
                  <c:v>4.174311E-2</c:v>
                </c:pt>
                <c:pt idx="298">
                  <c:v>4.5608579999999996E-2</c:v>
                </c:pt>
                <c:pt idx="299">
                  <c:v>4.4619209999999999E-2</c:v>
                </c:pt>
                <c:pt idx="300">
                  <c:v>4.8581779999999998E-2</c:v>
                </c:pt>
                <c:pt idx="301">
                  <c:v>4.8555040000000001E-2</c:v>
                </c:pt>
                <c:pt idx="302">
                  <c:v>4.5309999999999996E-2</c:v>
                </c:pt>
                <c:pt idx="303">
                  <c:v>4.6151330000000004E-2</c:v>
                </c:pt>
                <c:pt idx="304">
                  <c:v>4.7142049999999998E-2</c:v>
                </c:pt>
                <c:pt idx="305">
                  <c:v>4.946035E-2</c:v>
                </c:pt>
                <c:pt idx="306">
                  <c:v>4.8006310000000003E-2</c:v>
                </c:pt>
              </c:numCache>
            </c:numRef>
          </c:val>
          <c:smooth val="0"/>
          <c:extLst>
            <c:ext xmlns:c16="http://schemas.microsoft.com/office/drawing/2014/chart" uri="{C3380CC4-5D6E-409C-BE32-E72D297353CC}">
              <c16:uniqueId val="{00000009-2948-44CE-85FB-E635C4DAF23E}"/>
            </c:ext>
          </c:extLst>
        </c:ser>
        <c:dLbls>
          <c:showLegendKey val="0"/>
          <c:showVal val="0"/>
          <c:showCatName val="0"/>
          <c:showSerName val="0"/>
          <c:showPercent val="0"/>
          <c:showBubbleSize val="0"/>
        </c:dLbls>
        <c:smooth val="0"/>
        <c:axId val="1525247408"/>
        <c:axId val="1525247888"/>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spPr>
        <a:noFill/>
        <a:ln>
          <a:noFill/>
        </a:ln>
        <a:effectLst/>
      </c:spPr>
    </c:plotArea>
    <c:legend>
      <c:legendPos val="r"/>
      <c:layout>
        <c:manualLayout>
          <c:xMode val="edge"/>
          <c:yMode val="edge"/>
          <c:x val="0.85700655488791244"/>
          <c:y val="0.1896946881639795"/>
          <c:w val="0.14155752863549995"/>
          <c:h val="0.64854693163354582"/>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Corporate bond yields by quality</a:t>
            </a:r>
          </a:p>
        </c:rich>
      </c:tx>
      <c:overlay val="0"/>
    </c:title>
    <c:autoTitleDeleted val="0"/>
    <c:plotArea>
      <c:layout/>
      <c:lineChart>
        <c:grouping val="standard"/>
        <c:varyColors val="0"/>
        <c:ser>
          <c:idx val="0"/>
          <c:order val="0"/>
          <c:tx>
            <c:strRef>
              <c:f>YTW!$AF$5</c:f>
              <c:strCache>
                <c:ptCount val="1"/>
                <c:pt idx="0">
                  <c:v>Corp, long A2/A3</c:v>
                </c:pt>
              </c:strCache>
            </c:strRef>
          </c:tx>
          <c:spPr>
            <a:ln w="19050" cap="rnd">
              <a:solidFill>
                <a:schemeClr val="accent1">
                  <a:lumMod val="60000"/>
                  <a:lumOff val="40000"/>
                </a:schemeClr>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YTW!$AF$6:$AF$6379</c:f>
              <c:numCache>
                <c:formatCode>0.00%</c:formatCode>
                <c:ptCount val="6374"/>
                <c:pt idx="0">
                  <c:v>8.0938700000000002E-2</c:v>
                </c:pt>
                <c:pt idx="1">
                  <c:v>8.1948740000000006E-2</c:v>
                </c:pt>
                <c:pt idx="2">
                  <c:v>8.1409549999999997E-2</c:v>
                </c:pt>
                <c:pt idx="3">
                  <c:v>8.1296590000000002E-2</c:v>
                </c:pt>
                <c:pt idx="4">
                  <c:v>8.4605829999999993E-2</c:v>
                </c:pt>
                <c:pt idx="5">
                  <c:v>8.5655880000000004E-2</c:v>
                </c:pt>
                <c:pt idx="6">
                  <c:v>8.3011689999999999E-2</c:v>
                </c:pt>
                <c:pt idx="7">
                  <c:v>8.1805520000000007E-2</c:v>
                </c:pt>
                <c:pt idx="8">
                  <c:v>8.1106130000000012E-2</c:v>
                </c:pt>
                <c:pt idx="9">
                  <c:v>8.2317260000000003E-2</c:v>
                </c:pt>
                <c:pt idx="10">
                  <c:v>8.3117920000000012E-2</c:v>
                </c:pt>
                <c:pt idx="11">
                  <c:v>8.2322300000000001E-2</c:v>
                </c:pt>
                <c:pt idx="12">
                  <c:v>8.0385460000000006E-2</c:v>
                </c:pt>
                <c:pt idx="13">
                  <c:v>7.6187729999999995E-2</c:v>
                </c:pt>
                <c:pt idx="14">
                  <c:v>7.6157299999999997E-2</c:v>
                </c:pt>
                <c:pt idx="15">
                  <c:v>7.6554140000000007E-2</c:v>
                </c:pt>
                <c:pt idx="16">
                  <c:v>7.8154609999999999E-2</c:v>
                </c:pt>
                <c:pt idx="17">
                  <c:v>7.7306990000000006E-2</c:v>
                </c:pt>
                <c:pt idx="18">
                  <c:v>7.7126799999999995E-2</c:v>
                </c:pt>
                <c:pt idx="19">
                  <c:v>7.3792010000000005E-2</c:v>
                </c:pt>
                <c:pt idx="20">
                  <c:v>7.2466950000000002E-2</c:v>
                </c:pt>
                <c:pt idx="21">
                  <c:v>7.5566060000000004E-2</c:v>
                </c:pt>
                <c:pt idx="22">
                  <c:v>7.1060159999999997E-2</c:v>
                </c:pt>
                <c:pt idx="23">
                  <c:v>7.3411419999999991E-2</c:v>
                </c:pt>
                <c:pt idx="24">
                  <c:v>7.4691710000000008E-2</c:v>
                </c:pt>
                <c:pt idx="25">
                  <c:v>7.3633840000000006E-2</c:v>
                </c:pt>
                <c:pt idx="26">
                  <c:v>7.3347209999999996E-2</c:v>
                </c:pt>
                <c:pt idx="27">
                  <c:v>7.7207509999999993E-2</c:v>
                </c:pt>
                <c:pt idx="28">
                  <c:v>7.6562610000000003E-2</c:v>
                </c:pt>
                <c:pt idx="29">
                  <c:v>7.395649E-2</c:v>
                </c:pt>
                <c:pt idx="30">
                  <c:v>7.5155230000000003E-2</c:v>
                </c:pt>
                <c:pt idx="31">
                  <c:v>7.6711630000000003E-2</c:v>
                </c:pt>
                <c:pt idx="32">
                  <c:v>7.2069869999999994E-2</c:v>
                </c:pt>
                <c:pt idx="33">
                  <c:v>7.0290419999999992E-2</c:v>
                </c:pt>
                <c:pt idx="34">
                  <c:v>7.3220170000000001E-2</c:v>
                </c:pt>
                <c:pt idx="35">
                  <c:v>6.971339E-2</c:v>
                </c:pt>
                <c:pt idx="36">
                  <c:v>6.5601779999999998E-2</c:v>
                </c:pt>
                <c:pt idx="37">
                  <c:v>6.5639959999999997E-2</c:v>
                </c:pt>
                <c:pt idx="38">
                  <c:v>6.3248789999999999E-2</c:v>
                </c:pt>
                <c:pt idx="39">
                  <c:v>6.3942910000000006E-2</c:v>
                </c:pt>
                <c:pt idx="40">
                  <c:v>6.0724470000000003E-2</c:v>
                </c:pt>
                <c:pt idx="41">
                  <c:v>5.5760820000000003E-2</c:v>
                </c:pt>
                <c:pt idx="42">
                  <c:v>5.8837149999999998E-2</c:v>
                </c:pt>
                <c:pt idx="43">
                  <c:v>6.718201E-2</c:v>
                </c:pt>
                <c:pt idx="44">
                  <c:v>6.5664429999999996E-2</c:v>
                </c:pt>
                <c:pt idx="45">
                  <c:v>6.1005859999999995E-2</c:v>
                </c:pt>
                <c:pt idx="46">
                  <c:v>6.3091640000000004E-2</c:v>
                </c:pt>
                <c:pt idx="47">
                  <c:v>6.2505829999999998E-2</c:v>
                </c:pt>
                <c:pt idx="48">
                  <c:v>6.1404389999999996E-2</c:v>
                </c:pt>
                <c:pt idx="49">
                  <c:v>6.00457E-2</c:v>
                </c:pt>
                <c:pt idx="50">
                  <c:v>5.8673149999999993E-2</c:v>
                </c:pt>
                <c:pt idx="51">
                  <c:v>5.7941430000000002E-2</c:v>
                </c:pt>
                <c:pt idx="52">
                  <c:v>6.4124489999999992E-2</c:v>
                </c:pt>
                <c:pt idx="53">
                  <c:v>6.5449210000000008E-2</c:v>
                </c:pt>
                <c:pt idx="54">
                  <c:v>6.5677669999999994E-2</c:v>
                </c:pt>
                <c:pt idx="55">
                  <c:v>6.3975779999999996E-2</c:v>
                </c:pt>
                <c:pt idx="56">
                  <c:v>6.0631269999999994E-2</c:v>
                </c:pt>
                <c:pt idx="57">
                  <c:v>5.9617620000000003E-2</c:v>
                </c:pt>
                <c:pt idx="58">
                  <c:v>5.8457429999999998E-2</c:v>
                </c:pt>
                <c:pt idx="59">
                  <c:v>6.0664200000000001E-2</c:v>
                </c:pt>
                <c:pt idx="60">
                  <c:v>5.826369E-2</c:v>
                </c:pt>
                <c:pt idx="61">
                  <c:v>5.6668089999999997E-2</c:v>
                </c:pt>
                <c:pt idx="62">
                  <c:v>5.8139950000000003E-2</c:v>
                </c:pt>
                <c:pt idx="63">
                  <c:v>6.0701140000000001E-2</c:v>
                </c:pt>
                <c:pt idx="64">
                  <c:v>5.8965799999999999E-2</c:v>
                </c:pt>
                <c:pt idx="65">
                  <c:v>5.5117739999999998E-2</c:v>
                </c:pt>
                <c:pt idx="66">
                  <c:v>5.5236229999999997E-2</c:v>
                </c:pt>
                <c:pt idx="67">
                  <c:v>5.7295970000000002E-2</c:v>
                </c:pt>
                <c:pt idx="68">
                  <c:v>5.4583619999999999E-2</c:v>
                </c:pt>
                <c:pt idx="69">
                  <c:v>5.8035339999999998E-2</c:v>
                </c:pt>
                <c:pt idx="70">
                  <c:v>6.0642639999999998E-2</c:v>
                </c:pt>
                <c:pt idx="71">
                  <c:v>6.0254719999999998E-2</c:v>
                </c:pt>
                <c:pt idx="72">
                  <c:v>5.8901199999999994E-2</c:v>
                </c:pt>
                <c:pt idx="73">
                  <c:v>5.9997399999999999E-2</c:v>
                </c:pt>
                <c:pt idx="74">
                  <c:v>5.9412849999999996E-2</c:v>
                </c:pt>
                <c:pt idx="75">
                  <c:v>6.3152429999999996E-2</c:v>
                </c:pt>
                <c:pt idx="76">
                  <c:v>6.4976599999999995E-2</c:v>
                </c:pt>
                <c:pt idx="77">
                  <c:v>6.6110520000000006E-2</c:v>
                </c:pt>
                <c:pt idx="78">
                  <c:v>6.6780019999999995E-2</c:v>
                </c:pt>
                <c:pt idx="79">
                  <c:v>6.5259669999999992E-2</c:v>
                </c:pt>
                <c:pt idx="80">
                  <c:v>6.2917360000000006E-2</c:v>
                </c:pt>
                <c:pt idx="81">
                  <c:v>6.1742720000000001E-2</c:v>
                </c:pt>
                <c:pt idx="82">
                  <c:v>6.1030029999999999E-2</c:v>
                </c:pt>
                <c:pt idx="83">
                  <c:v>5.93097E-2</c:v>
                </c:pt>
                <c:pt idx="84">
                  <c:v>6.1754420000000004E-2</c:v>
                </c:pt>
                <c:pt idx="85">
                  <c:v>6.2455870000000004E-2</c:v>
                </c:pt>
                <c:pt idx="86">
                  <c:v>6.0071729999999997E-2</c:v>
                </c:pt>
                <c:pt idx="87">
                  <c:v>6.2187320000000004E-2</c:v>
                </c:pt>
                <c:pt idx="88">
                  <c:v>6.1509000000000001E-2</c:v>
                </c:pt>
                <c:pt idx="89">
                  <c:v>6.3416159999999999E-2</c:v>
                </c:pt>
                <c:pt idx="90">
                  <c:v>6.5144950000000007E-2</c:v>
                </c:pt>
                <c:pt idx="91">
                  <c:v>6.5764570000000008E-2</c:v>
                </c:pt>
                <c:pt idx="92">
                  <c:v>6.5294350000000001E-2</c:v>
                </c:pt>
                <c:pt idx="93">
                  <c:v>6.4841059999999992E-2</c:v>
                </c:pt>
                <c:pt idx="94">
                  <c:v>6.3668519999999992E-2</c:v>
                </c:pt>
                <c:pt idx="95">
                  <c:v>6.4012310000000003E-2</c:v>
                </c:pt>
                <c:pt idx="96">
                  <c:v>6.4556160000000001E-2</c:v>
                </c:pt>
                <c:pt idx="97">
                  <c:v>6.5422099999999997E-2</c:v>
                </c:pt>
                <c:pt idx="98">
                  <c:v>6.6611019999999993E-2</c:v>
                </c:pt>
                <c:pt idx="99">
                  <c:v>6.8290279999999995E-2</c:v>
                </c:pt>
                <c:pt idx="100">
                  <c:v>6.6834770000000002E-2</c:v>
                </c:pt>
                <c:pt idx="101">
                  <c:v>6.8960880000000002E-2</c:v>
                </c:pt>
                <c:pt idx="102">
                  <c:v>6.9957390000000008E-2</c:v>
                </c:pt>
                <c:pt idx="103">
                  <c:v>7.1939370000000002E-2</c:v>
                </c:pt>
                <c:pt idx="104">
                  <c:v>7.1408799999999995E-2</c:v>
                </c:pt>
                <c:pt idx="105">
                  <c:v>8.0246689999999996E-2</c:v>
                </c:pt>
                <c:pt idx="106">
                  <c:v>9.2845540000000004E-2</c:v>
                </c:pt>
                <c:pt idx="107">
                  <c:v>8.6193179999999994E-2</c:v>
                </c:pt>
                <c:pt idx="108">
                  <c:v>7.4062729999999993E-2</c:v>
                </c:pt>
                <c:pt idx="109">
                  <c:v>7.6791039999999991E-2</c:v>
                </c:pt>
                <c:pt idx="110">
                  <c:v>7.9982810000000001E-2</c:v>
                </c:pt>
                <c:pt idx="111">
                  <c:v>8.0118679999999998E-2</c:v>
                </c:pt>
                <c:pt idx="112">
                  <c:v>7.7496880000000004E-2</c:v>
                </c:pt>
                <c:pt idx="113">
                  <c:v>7.3447430000000008E-2</c:v>
                </c:pt>
                <c:pt idx="114">
                  <c:v>6.9384379999999996E-2</c:v>
                </c:pt>
                <c:pt idx="115">
                  <c:v>6.4006949999999993E-2</c:v>
                </c:pt>
                <c:pt idx="116">
                  <c:v>6.249391E-2</c:v>
                </c:pt>
                <c:pt idx="117">
                  <c:v>6.056052E-2</c:v>
                </c:pt>
                <c:pt idx="118">
                  <c:v>6.1080910000000002E-2</c:v>
                </c:pt>
                <c:pt idx="119">
                  <c:v>6.042289E-2</c:v>
                </c:pt>
                <c:pt idx="120">
                  <c:v>6.2045130000000004E-2</c:v>
                </c:pt>
                <c:pt idx="121">
                  <c:v>6.1271120000000005E-2</c:v>
                </c:pt>
                <c:pt idx="122">
                  <c:v>6.1550380000000002E-2</c:v>
                </c:pt>
                <c:pt idx="123">
                  <c:v>6.1973900000000005E-2</c:v>
                </c:pt>
                <c:pt idx="124">
                  <c:v>5.9808399999999998E-2</c:v>
                </c:pt>
                <c:pt idx="125">
                  <c:v>6.1072149999999999E-2</c:v>
                </c:pt>
                <c:pt idx="126">
                  <c:v>5.8237379999999998E-2</c:v>
                </c:pt>
                <c:pt idx="127">
                  <c:v>5.6750059999999998E-2</c:v>
                </c:pt>
                <c:pt idx="128">
                  <c:v>5.3978650000000003E-2</c:v>
                </c:pt>
                <c:pt idx="129">
                  <c:v>5.4208659999999999E-2</c:v>
                </c:pt>
                <c:pt idx="130">
                  <c:v>5.5840670000000002E-2</c:v>
                </c:pt>
                <c:pt idx="131">
                  <c:v>5.695368E-2</c:v>
                </c:pt>
                <c:pt idx="132">
                  <c:v>5.7866299999999996E-2</c:v>
                </c:pt>
                <c:pt idx="133">
                  <c:v>5.9375560000000001E-2</c:v>
                </c:pt>
                <c:pt idx="134">
                  <c:v>5.843284E-2</c:v>
                </c:pt>
                <c:pt idx="135">
                  <c:v>5.9132239999999996E-2</c:v>
                </c:pt>
                <c:pt idx="136">
                  <c:v>5.7734590000000002E-2</c:v>
                </c:pt>
                <c:pt idx="137">
                  <c:v>5.6009620000000003E-2</c:v>
                </c:pt>
                <c:pt idx="138">
                  <c:v>5.824708E-2</c:v>
                </c:pt>
                <c:pt idx="139">
                  <c:v>5.4888519999999996E-2</c:v>
                </c:pt>
                <c:pt idx="140">
                  <c:v>5.4392280000000001E-2</c:v>
                </c:pt>
                <c:pt idx="141">
                  <c:v>5.2112049999999993E-2</c:v>
                </c:pt>
                <c:pt idx="142">
                  <c:v>5.0324830000000001E-2</c:v>
                </c:pt>
                <c:pt idx="143">
                  <c:v>5.338064E-2</c:v>
                </c:pt>
                <c:pt idx="144">
                  <c:v>5.0568580000000002E-2</c:v>
                </c:pt>
                <c:pt idx="145">
                  <c:v>4.919631E-2</c:v>
                </c:pt>
                <c:pt idx="146">
                  <c:v>4.8695449999999994E-2</c:v>
                </c:pt>
                <c:pt idx="147">
                  <c:v>5.1053719999999997E-2</c:v>
                </c:pt>
                <c:pt idx="148">
                  <c:v>4.9494719999999999E-2</c:v>
                </c:pt>
                <c:pt idx="149">
                  <c:v>4.7637449999999998E-2</c:v>
                </c:pt>
                <c:pt idx="150">
                  <c:v>4.7856199999999995E-2</c:v>
                </c:pt>
                <c:pt idx="151">
                  <c:v>4.3752190000000003E-2</c:v>
                </c:pt>
                <c:pt idx="152">
                  <c:v>4.4461139999999996E-2</c:v>
                </c:pt>
                <c:pt idx="153">
                  <c:v>4.4213120000000002E-2</c:v>
                </c:pt>
                <c:pt idx="154">
                  <c:v>4.2727050000000003E-2</c:v>
                </c:pt>
                <c:pt idx="155">
                  <c:v>4.3486110000000001E-2</c:v>
                </c:pt>
                <c:pt idx="156">
                  <c:v>4.412928E-2</c:v>
                </c:pt>
                <c:pt idx="157">
                  <c:v>4.6210370000000001E-2</c:v>
                </c:pt>
                <c:pt idx="158">
                  <c:v>4.5703729999999998E-2</c:v>
                </c:pt>
                <c:pt idx="159">
                  <c:v>4.6429910000000005E-2</c:v>
                </c:pt>
                <c:pt idx="160">
                  <c:v>4.3759399999999997E-2</c:v>
                </c:pt>
                <c:pt idx="161">
                  <c:v>4.7713489999999997E-2</c:v>
                </c:pt>
                <c:pt idx="162">
                  <c:v>5.1898319999999998E-2</c:v>
                </c:pt>
                <c:pt idx="163">
                  <c:v>5.1249510000000005E-2</c:v>
                </c:pt>
                <c:pt idx="164">
                  <c:v>5.2377089999999994E-2</c:v>
                </c:pt>
                <c:pt idx="165">
                  <c:v>5.2654579999999999E-2</c:v>
                </c:pt>
                <c:pt idx="166">
                  <c:v>5.1056359999999995E-2</c:v>
                </c:pt>
                <c:pt idx="167">
                  <c:v>5.2008460000000006E-2</c:v>
                </c:pt>
                <c:pt idx="168">
                  <c:v>5.2057829999999999E-2</c:v>
                </c:pt>
                <c:pt idx="169">
                  <c:v>4.9650869999999993E-2</c:v>
                </c:pt>
                <c:pt idx="170">
                  <c:v>4.8460099999999999E-2</c:v>
                </c:pt>
                <c:pt idx="171">
                  <c:v>4.8291389999999997E-2</c:v>
                </c:pt>
                <c:pt idx="172">
                  <c:v>4.6950060000000002E-2</c:v>
                </c:pt>
                <c:pt idx="173">
                  <c:v>4.5535649999999997E-2</c:v>
                </c:pt>
                <c:pt idx="174">
                  <c:v>4.5661649999999998E-2</c:v>
                </c:pt>
                <c:pt idx="175">
                  <c:v>4.5789920000000005E-2</c:v>
                </c:pt>
                <c:pt idx="176">
                  <c:v>4.3923899999999995E-2</c:v>
                </c:pt>
                <c:pt idx="177">
                  <c:v>4.6356549999999996E-2</c:v>
                </c:pt>
                <c:pt idx="178">
                  <c:v>4.5279360000000005E-2</c:v>
                </c:pt>
                <c:pt idx="179">
                  <c:v>4.4762030000000001E-2</c:v>
                </c:pt>
                <c:pt idx="180">
                  <c:v>4.4218019999999997E-2</c:v>
                </c:pt>
                <c:pt idx="181">
                  <c:v>4.0336930000000007E-2</c:v>
                </c:pt>
                <c:pt idx="182">
                  <c:v>4.232963E-2</c:v>
                </c:pt>
                <c:pt idx="183">
                  <c:v>4.2423970000000005E-2</c:v>
                </c:pt>
                <c:pt idx="184">
                  <c:v>4.4332719999999999E-2</c:v>
                </c:pt>
                <c:pt idx="185">
                  <c:v>4.5996889999999999E-2</c:v>
                </c:pt>
                <c:pt idx="186">
                  <c:v>4.9288079999999998E-2</c:v>
                </c:pt>
                <c:pt idx="187">
                  <c:v>4.8395900000000006E-2</c:v>
                </c:pt>
                <c:pt idx="188">
                  <c:v>4.9658220000000003E-2</c:v>
                </c:pt>
                <c:pt idx="189">
                  <c:v>4.9214070000000006E-2</c:v>
                </c:pt>
                <c:pt idx="190">
                  <c:v>4.8720260000000001E-2</c:v>
                </c:pt>
                <c:pt idx="191">
                  <c:v>4.9342150000000001E-2</c:v>
                </c:pt>
                <c:pt idx="192">
                  <c:v>5.05846E-2</c:v>
                </c:pt>
                <c:pt idx="193">
                  <c:v>5.0567339999999995E-2</c:v>
                </c:pt>
                <c:pt idx="194">
                  <c:v>4.9394260000000002E-2</c:v>
                </c:pt>
                <c:pt idx="195">
                  <c:v>4.5934299999999997E-2</c:v>
                </c:pt>
                <c:pt idx="196">
                  <c:v>4.4366360000000001E-2</c:v>
                </c:pt>
                <c:pt idx="197">
                  <c:v>4.4708819999999996E-2</c:v>
                </c:pt>
                <c:pt idx="198">
                  <c:v>4.201937E-2</c:v>
                </c:pt>
                <c:pt idx="199">
                  <c:v>4.003487E-2</c:v>
                </c:pt>
                <c:pt idx="200">
                  <c:v>3.9863659999999995E-2</c:v>
                </c:pt>
                <c:pt idx="201">
                  <c:v>4.07217E-2</c:v>
                </c:pt>
                <c:pt idx="202">
                  <c:v>4.2397289999999997E-2</c:v>
                </c:pt>
                <c:pt idx="203">
                  <c:v>4.6213730000000001E-2</c:v>
                </c:pt>
                <c:pt idx="204">
                  <c:v>4.5350140000000004E-2</c:v>
                </c:pt>
                <c:pt idx="205">
                  <c:v>4.5436810000000001E-2</c:v>
                </c:pt>
                <c:pt idx="206">
                  <c:v>4.4303000000000002E-2</c:v>
                </c:pt>
                <c:pt idx="207">
                  <c:v>4.5103299999999999E-2</c:v>
                </c:pt>
                <c:pt idx="208">
                  <c:v>4.4163899999999999E-2</c:v>
                </c:pt>
                <c:pt idx="209">
                  <c:v>4.2889929999999993E-2</c:v>
                </c:pt>
                <c:pt idx="210">
                  <c:v>4.2441690000000004E-2</c:v>
                </c:pt>
                <c:pt idx="211">
                  <c:v>4.2196939999999995E-2</c:v>
                </c:pt>
                <c:pt idx="212">
                  <c:v>4.146644E-2</c:v>
                </c:pt>
                <c:pt idx="213">
                  <c:v>4.181617E-2</c:v>
                </c:pt>
                <c:pt idx="214">
                  <c:v>4.1460670000000005E-2</c:v>
                </c:pt>
                <c:pt idx="215">
                  <c:v>4.1464279999999999E-2</c:v>
                </c:pt>
                <c:pt idx="216">
                  <c:v>4.0156359999999995E-2</c:v>
                </c:pt>
                <c:pt idx="217">
                  <c:v>4.1325089999999995E-2</c:v>
                </c:pt>
                <c:pt idx="218">
                  <c:v>4.4135830000000001E-2</c:v>
                </c:pt>
                <c:pt idx="219">
                  <c:v>4.3950860000000001E-2</c:v>
                </c:pt>
                <c:pt idx="220">
                  <c:v>4.5559849999999999E-2</c:v>
                </c:pt>
                <c:pt idx="221">
                  <c:v>4.5579960000000003E-2</c:v>
                </c:pt>
                <c:pt idx="222">
                  <c:v>4.692607E-2</c:v>
                </c:pt>
                <c:pt idx="223">
                  <c:v>4.5995580000000001E-2</c:v>
                </c:pt>
                <c:pt idx="224">
                  <c:v>4.6015800000000003E-2</c:v>
                </c:pt>
                <c:pt idx="225">
                  <c:v>4.6794450000000001E-2</c:v>
                </c:pt>
                <c:pt idx="226">
                  <c:v>4.9794669999999999E-2</c:v>
                </c:pt>
                <c:pt idx="227">
                  <c:v>5.0518419999999994E-2</c:v>
                </c:pt>
                <c:pt idx="228">
                  <c:v>4.9054550000000002E-2</c:v>
                </c:pt>
                <c:pt idx="229">
                  <c:v>4.6569820000000005E-2</c:v>
                </c:pt>
                <c:pt idx="230">
                  <c:v>4.6895100000000002E-2</c:v>
                </c:pt>
                <c:pt idx="231">
                  <c:v>4.4064810000000003E-2</c:v>
                </c:pt>
                <c:pt idx="232">
                  <c:v>4.3793510000000001E-2</c:v>
                </c:pt>
                <c:pt idx="233">
                  <c:v>4.2292360000000001E-2</c:v>
                </c:pt>
                <c:pt idx="234">
                  <c:v>3.9590649999999998E-2</c:v>
                </c:pt>
                <c:pt idx="235">
                  <c:v>3.896239E-2</c:v>
                </c:pt>
                <c:pt idx="236">
                  <c:v>3.5151219999999997E-2</c:v>
                </c:pt>
                <c:pt idx="237">
                  <c:v>3.633782E-2</c:v>
                </c:pt>
                <c:pt idx="238">
                  <c:v>3.6096549999999998E-2</c:v>
                </c:pt>
                <c:pt idx="239">
                  <c:v>3.5878779999999999E-2</c:v>
                </c:pt>
                <c:pt idx="240">
                  <c:v>3.6042129999999999E-2</c:v>
                </c:pt>
                <c:pt idx="241">
                  <c:v>3.3474370000000003E-2</c:v>
                </c:pt>
                <c:pt idx="242">
                  <c:v>3.2165609999999997E-2</c:v>
                </c:pt>
                <c:pt idx="243">
                  <c:v>3.8714680000000001E-2</c:v>
                </c:pt>
                <c:pt idx="244">
                  <c:v>3.3904130000000005E-2</c:v>
                </c:pt>
                <c:pt idx="245">
                  <c:v>3.3133099999999999E-2</c:v>
                </c:pt>
                <c:pt idx="246">
                  <c:v>3.1659090000000001E-2</c:v>
                </c:pt>
                <c:pt idx="247">
                  <c:v>2.783391E-2</c:v>
                </c:pt>
                <c:pt idx="248">
                  <c:v>3.0217619999999997E-2</c:v>
                </c:pt>
                <c:pt idx="249">
                  <c:v>3.0641929999999998E-2</c:v>
                </c:pt>
                <c:pt idx="250">
                  <c:v>3.1199089999999999E-2</c:v>
                </c:pt>
                <c:pt idx="251">
                  <c:v>2.7873139999999998E-2</c:v>
                </c:pt>
                <c:pt idx="252">
                  <c:v>2.779887E-2</c:v>
                </c:pt>
                <c:pt idx="253">
                  <c:v>2.9811279999999999E-2</c:v>
                </c:pt>
                <c:pt idx="254">
                  <c:v>3.2228010000000001E-2</c:v>
                </c:pt>
                <c:pt idx="255">
                  <c:v>3.4549210000000004E-2</c:v>
                </c:pt>
                <c:pt idx="256">
                  <c:v>3.3545430000000001E-2</c:v>
                </c:pt>
                <c:pt idx="257">
                  <c:v>3.2992849999999997E-2</c:v>
                </c:pt>
                <c:pt idx="258">
                  <c:v>3.0777570000000001E-2</c:v>
                </c:pt>
                <c:pt idx="259">
                  <c:v>2.9397470000000002E-2</c:v>
                </c:pt>
                <c:pt idx="260">
                  <c:v>2.9911780000000002E-2</c:v>
                </c:pt>
                <c:pt idx="261">
                  <c:v>3.1356450000000001E-2</c:v>
                </c:pt>
                <c:pt idx="262">
                  <c:v>3.0657570000000002E-2</c:v>
                </c:pt>
                <c:pt idx="263">
                  <c:v>3.058224E-2</c:v>
                </c:pt>
                <c:pt idx="264">
                  <c:v>3.1003630000000001E-2</c:v>
                </c:pt>
                <c:pt idx="265">
                  <c:v>3.5141459999999999E-2</c:v>
                </c:pt>
                <c:pt idx="266">
                  <c:v>3.7798479999999995E-2</c:v>
                </c:pt>
                <c:pt idx="267">
                  <c:v>4.0314329999999995E-2</c:v>
                </c:pt>
                <c:pt idx="268">
                  <c:v>4.7977499999999999E-2</c:v>
                </c:pt>
                <c:pt idx="269">
                  <c:v>4.7498480000000003E-2</c:v>
                </c:pt>
                <c:pt idx="270">
                  <c:v>5.1133059999999994E-2</c:v>
                </c:pt>
                <c:pt idx="271">
                  <c:v>4.7849839999999998E-2</c:v>
                </c:pt>
                <c:pt idx="272">
                  <c:v>5.1681090000000006E-2</c:v>
                </c:pt>
                <c:pt idx="273">
                  <c:v>5.9125530000000003E-2</c:v>
                </c:pt>
                <c:pt idx="274">
                  <c:v>6.1267780000000001E-2</c:v>
                </c:pt>
                <c:pt idx="275">
                  <c:v>5.4760249999999996E-2</c:v>
                </c:pt>
                <c:pt idx="276">
                  <c:v>5.5997269999999995E-2</c:v>
                </c:pt>
                <c:pt idx="277">
                  <c:v>5.1213719999999997E-2</c:v>
                </c:pt>
                <c:pt idx="278">
                  <c:v>5.5919530000000002E-2</c:v>
                </c:pt>
                <c:pt idx="279">
                  <c:v>5.2941520000000006E-2</c:v>
                </c:pt>
                <c:pt idx="280">
                  <c:v>5.2653780000000004E-2</c:v>
                </c:pt>
                <c:pt idx="281">
                  <c:v>5.516211E-2</c:v>
                </c:pt>
                <c:pt idx="282">
                  <c:v>5.4450029999999996E-2</c:v>
                </c:pt>
                <c:pt idx="283">
                  <c:v>5.4858260000000006E-2</c:v>
                </c:pt>
                <c:pt idx="284">
                  <c:v>5.6746499999999998E-2</c:v>
                </c:pt>
                <c:pt idx="285">
                  <c:v>6.142711E-2</c:v>
                </c:pt>
                <c:pt idx="286">
                  <c:v>6.5361089999999997E-2</c:v>
                </c:pt>
                <c:pt idx="287">
                  <c:v>5.7416159999999994E-2</c:v>
                </c:pt>
                <c:pt idx="288">
                  <c:v>5.2230309999999995E-2</c:v>
                </c:pt>
                <c:pt idx="289">
                  <c:v>5.318556E-2</c:v>
                </c:pt>
                <c:pt idx="290">
                  <c:v>5.5731970000000006E-2</c:v>
                </c:pt>
                <c:pt idx="291">
                  <c:v>5.4562549999999994E-2</c:v>
                </c:pt>
                <c:pt idx="292">
                  <c:v>5.8965410000000003E-2</c:v>
                </c:pt>
                <c:pt idx="293">
                  <c:v>5.7062130000000003E-2</c:v>
                </c:pt>
                <c:pt idx="294">
                  <c:v>5.7040720000000003E-2</c:v>
                </c:pt>
                <c:pt idx="295">
                  <c:v>5.4857319999999994E-2</c:v>
                </c:pt>
                <c:pt idx="296">
                  <c:v>5.3565100000000004E-2</c:v>
                </c:pt>
                <c:pt idx="297">
                  <c:v>5.1829539999999993E-2</c:v>
                </c:pt>
                <c:pt idx="298">
                  <c:v>5.5546789999999999E-2</c:v>
                </c:pt>
                <c:pt idx="299">
                  <c:v>5.4139720000000002E-2</c:v>
                </c:pt>
                <c:pt idx="300">
                  <c:v>5.7968650000000004E-2</c:v>
                </c:pt>
                <c:pt idx="301">
                  <c:v>5.8021120000000002E-2</c:v>
                </c:pt>
                <c:pt idx="302">
                  <c:v>5.5700849999999996E-2</c:v>
                </c:pt>
                <c:pt idx="303">
                  <c:v>5.719817E-2</c:v>
                </c:pt>
                <c:pt idx="304">
                  <c:v>5.8582260000000004E-2</c:v>
                </c:pt>
                <c:pt idx="305">
                  <c:v>5.9377810000000003E-2</c:v>
                </c:pt>
                <c:pt idx="306">
                  <c:v>5.7130380000000001E-2</c:v>
                </c:pt>
              </c:numCache>
            </c:numRef>
          </c:val>
          <c:smooth val="0"/>
          <c:extLst>
            <c:ext xmlns:c16="http://schemas.microsoft.com/office/drawing/2014/chart" uri="{C3380CC4-5D6E-409C-BE32-E72D297353CC}">
              <c16:uniqueId val="{00000000-734D-48F0-9A31-9F6F33923A30}"/>
            </c:ext>
          </c:extLst>
        </c:ser>
        <c:ser>
          <c:idx val="1"/>
          <c:order val="1"/>
          <c:tx>
            <c:strRef>
              <c:f>YTW!$AG$5</c:f>
              <c:strCache>
                <c:ptCount val="1"/>
                <c:pt idx="0">
                  <c:v>CMBS IG, aver 4Y</c:v>
                </c:pt>
              </c:strCache>
            </c:strRef>
          </c:tx>
          <c:spPr>
            <a:ln w="19050" cap="rnd">
              <a:solidFill>
                <a:schemeClr val="accent2"/>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YTW!$AG$6:$AG$6379</c:f>
              <c:numCache>
                <c:formatCode>0.00%</c:formatCode>
                <c:ptCount val="6374"/>
                <c:pt idx="0">
                  <c:v>7.5172040000000009E-2</c:v>
                </c:pt>
                <c:pt idx="1">
                  <c:v>7.8171229999999994E-2</c:v>
                </c:pt>
                <c:pt idx="2">
                  <c:v>7.7768820000000002E-2</c:v>
                </c:pt>
                <c:pt idx="3">
                  <c:v>7.6294970000000004E-2</c:v>
                </c:pt>
                <c:pt idx="4">
                  <c:v>7.7615470000000006E-2</c:v>
                </c:pt>
                <c:pt idx="5">
                  <c:v>7.9753459999999998E-2</c:v>
                </c:pt>
                <c:pt idx="6">
                  <c:v>7.566792E-2</c:v>
                </c:pt>
                <c:pt idx="7">
                  <c:v>7.5481590000000001E-2</c:v>
                </c:pt>
                <c:pt idx="8">
                  <c:v>7.3258840000000006E-2</c:v>
                </c:pt>
                <c:pt idx="9">
                  <c:v>7.1771779999999993E-2</c:v>
                </c:pt>
                <c:pt idx="10">
                  <c:v>7.1243050000000002E-2</c:v>
                </c:pt>
                <c:pt idx="11">
                  <c:v>6.8739689999999992E-2</c:v>
                </c:pt>
                <c:pt idx="12">
                  <c:v>6.4768519999999996E-2</c:v>
                </c:pt>
                <c:pt idx="13">
                  <c:v>6.2370840000000004E-2</c:v>
                </c:pt>
                <c:pt idx="14">
                  <c:v>6.1220049999999998E-2</c:v>
                </c:pt>
                <c:pt idx="15">
                  <c:v>6.1521939999999997E-2</c:v>
                </c:pt>
                <c:pt idx="16">
                  <c:v>6.2819570000000005E-2</c:v>
                </c:pt>
                <c:pt idx="17">
                  <c:v>6.3182489999999994E-2</c:v>
                </c:pt>
                <c:pt idx="18">
                  <c:v>6.4699640000000003E-2</c:v>
                </c:pt>
                <c:pt idx="19">
                  <c:v>6.0420210000000002E-2</c:v>
                </c:pt>
                <c:pt idx="20">
                  <c:v>5.856579E-2</c:v>
                </c:pt>
                <c:pt idx="21">
                  <c:v>5.5442760000000001E-2</c:v>
                </c:pt>
                <c:pt idx="22">
                  <c:v>5.2424709999999999E-2</c:v>
                </c:pt>
                <c:pt idx="23">
                  <c:v>5.6764840000000004E-2</c:v>
                </c:pt>
                <c:pt idx="24">
                  <c:v>5.9349449999999998E-2</c:v>
                </c:pt>
                <c:pt idx="25">
                  <c:v>5.8198309999999996E-2</c:v>
                </c:pt>
                <c:pt idx="26">
                  <c:v>5.6118300000000003E-2</c:v>
                </c:pt>
                <c:pt idx="27">
                  <c:v>6.1071020000000004E-2</c:v>
                </c:pt>
                <c:pt idx="28">
                  <c:v>5.6542040000000002E-2</c:v>
                </c:pt>
                <c:pt idx="29">
                  <c:v>5.5524610000000002E-2</c:v>
                </c:pt>
                <c:pt idx="30">
                  <c:v>5.3073300000000004E-2</c:v>
                </c:pt>
                <c:pt idx="31">
                  <c:v>4.9488740000000003E-2</c:v>
                </c:pt>
                <c:pt idx="32">
                  <c:v>4.596016E-2</c:v>
                </c:pt>
                <c:pt idx="33">
                  <c:v>4.1874300000000003E-2</c:v>
                </c:pt>
                <c:pt idx="34">
                  <c:v>4.2755650000000006E-2</c:v>
                </c:pt>
                <c:pt idx="35">
                  <c:v>4.6403749999999994E-2</c:v>
                </c:pt>
                <c:pt idx="36">
                  <c:v>4.1493849999999999E-2</c:v>
                </c:pt>
                <c:pt idx="37">
                  <c:v>4.2308960000000007E-2</c:v>
                </c:pt>
                <c:pt idx="38">
                  <c:v>3.935545E-2</c:v>
                </c:pt>
                <c:pt idx="39">
                  <c:v>4.0319870000000001E-2</c:v>
                </c:pt>
                <c:pt idx="40">
                  <c:v>3.9419719999999998E-2</c:v>
                </c:pt>
                <c:pt idx="41">
                  <c:v>3.4200499999999995E-2</c:v>
                </c:pt>
                <c:pt idx="42">
                  <c:v>3.5220330000000001E-2</c:v>
                </c:pt>
                <c:pt idx="43">
                  <c:v>4.4960680000000003E-2</c:v>
                </c:pt>
                <c:pt idx="44">
                  <c:v>4.4953090000000001E-2</c:v>
                </c:pt>
                <c:pt idx="45">
                  <c:v>3.8841800000000003E-2</c:v>
                </c:pt>
                <c:pt idx="46">
                  <c:v>4.2027530000000007E-2</c:v>
                </c:pt>
                <c:pt idx="47">
                  <c:v>4.2583840000000005E-2</c:v>
                </c:pt>
                <c:pt idx="48">
                  <c:v>4.1025989999999998E-2</c:v>
                </c:pt>
                <c:pt idx="49">
                  <c:v>3.9943380000000001E-2</c:v>
                </c:pt>
                <c:pt idx="50">
                  <c:v>3.8213570000000002E-2</c:v>
                </c:pt>
                <c:pt idx="51">
                  <c:v>3.6653270000000002E-2</c:v>
                </c:pt>
                <c:pt idx="52">
                  <c:v>4.4546700000000002E-2</c:v>
                </c:pt>
                <c:pt idx="53">
                  <c:v>4.6365090000000005E-2</c:v>
                </c:pt>
                <c:pt idx="54">
                  <c:v>4.6794510000000004E-2</c:v>
                </c:pt>
                <c:pt idx="55">
                  <c:v>4.5595900000000002E-2</c:v>
                </c:pt>
                <c:pt idx="56">
                  <c:v>4.1264429999999998E-2</c:v>
                </c:pt>
                <c:pt idx="57">
                  <c:v>4.187138E-2</c:v>
                </c:pt>
                <c:pt idx="58">
                  <c:v>4.0902130000000002E-2</c:v>
                </c:pt>
                <c:pt idx="59">
                  <c:v>4.4117179999999999E-2</c:v>
                </c:pt>
                <c:pt idx="60">
                  <c:v>4.3395360000000001E-2</c:v>
                </c:pt>
                <c:pt idx="61">
                  <c:v>4.3236920000000005E-2</c:v>
                </c:pt>
                <c:pt idx="62">
                  <c:v>4.5850020000000005E-2</c:v>
                </c:pt>
                <c:pt idx="63">
                  <c:v>4.8229230000000005E-2</c:v>
                </c:pt>
                <c:pt idx="64">
                  <c:v>4.6002700000000001E-2</c:v>
                </c:pt>
                <c:pt idx="65">
                  <c:v>4.4457480000000001E-2</c:v>
                </c:pt>
                <c:pt idx="66">
                  <c:v>4.4134650000000004E-2</c:v>
                </c:pt>
                <c:pt idx="67">
                  <c:v>4.7956519999999996E-2</c:v>
                </c:pt>
                <c:pt idx="68">
                  <c:v>4.5424659999999999E-2</c:v>
                </c:pt>
                <c:pt idx="69">
                  <c:v>4.9274769999999996E-2</c:v>
                </c:pt>
                <c:pt idx="70">
                  <c:v>5.1851880000000003E-2</c:v>
                </c:pt>
                <c:pt idx="71">
                  <c:v>5.1956309999999999E-2</c:v>
                </c:pt>
                <c:pt idx="72">
                  <c:v>5.1244280000000003E-2</c:v>
                </c:pt>
                <c:pt idx="73">
                  <c:v>5.2176630000000002E-2</c:v>
                </c:pt>
                <c:pt idx="74">
                  <c:v>5.2969290000000002E-2</c:v>
                </c:pt>
                <c:pt idx="75">
                  <c:v>5.518464E-2</c:v>
                </c:pt>
                <c:pt idx="76">
                  <c:v>5.6107779999999996E-2</c:v>
                </c:pt>
                <c:pt idx="77">
                  <c:v>5.7625490000000001E-2</c:v>
                </c:pt>
                <c:pt idx="78">
                  <c:v>5.852036E-2</c:v>
                </c:pt>
                <c:pt idx="79">
                  <c:v>5.6381050000000002E-2</c:v>
                </c:pt>
                <c:pt idx="80">
                  <c:v>5.4086540000000002E-2</c:v>
                </c:pt>
                <c:pt idx="81">
                  <c:v>5.3029010000000001E-2</c:v>
                </c:pt>
                <c:pt idx="82">
                  <c:v>5.2706629999999997E-2</c:v>
                </c:pt>
                <c:pt idx="83">
                  <c:v>5.1223989999999997E-2</c:v>
                </c:pt>
                <c:pt idx="84">
                  <c:v>5.3590840000000001E-2</c:v>
                </c:pt>
                <c:pt idx="85">
                  <c:v>5.511858E-2</c:v>
                </c:pt>
                <c:pt idx="86">
                  <c:v>5.264692E-2</c:v>
                </c:pt>
                <c:pt idx="87">
                  <c:v>5.3051040000000001E-2</c:v>
                </c:pt>
                <c:pt idx="88">
                  <c:v>5.3328610000000005E-2</c:v>
                </c:pt>
                <c:pt idx="89">
                  <c:v>5.6369860000000001E-2</c:v>
                </c:pt>
                <c:pt idx="90">
                  <c:v>5.7950379999999996E-2</c:v>
                </c:pt>
                <c:pt idx="91">
                  <c:v>5.8151539999999995E-2</c:v>
                </c:pt>
                <c:pt idx="92">
                  <c:v>5.688468E-2</c:v>
                </c:pt>
                <c:pt idx="93">
                  <c:v>5.5378220000000006E-2</c:v>
                </c:pt>
                <c:pt idx="94">
                  <c:v>5.5923100000000003E-2</c:v>
                </c:pt>
                <c:pt idx="95">
                  <c:v>5.4871730000000001E-2</c:v>
                </c:pt>
                <c:pt idx="96">
                  <c:v>5.3595499999999997E-2</c:v>
                </c:pt>
                <c:pt idx="97">
                  <c:v>5.6457E-2</c:v>
                </c:pt>
                <c:pt idx="98">
                  <c:v>6.4887589999999995E-2</c:v>
                </c:pt>
                <c:pt idx="99">
                  <c:v>6.1494229999999997E-2</c:v>
                </c:pt>
                <c:pt idx="100">
                  <c:v>5.842137E-2</c:v>
                </c:pt>
                <c:pt idx="101">
                  <c:v>5.7887660000000001E-2</c:v>
                </c:pt>
                <c:pt idx="102">
                  <c:v>6.3028529999999999E-2</c:v>
                </c:pt>
                <c:pt idx="103">
                  <c:v>6.4871079999999998E-2</c:v>
                </c:pt>
                <c:pt idx="104">
                  <c:v>6.781044E-2</c:v>
                </c:pt>
                <c:pt idx="105">
                  <c:v>7.8672180000000008E-2</c:v>
                </c:pt>
                <c:pt idx="106">
                  <c:v>0.10294897</c:v>
                </c:pt>
                <c:pt idx="107">
                  <c:v>0.14853363</c:v>
                </c:pt>
                <c:pt idx="108">
                  <c:v>0.11569495</c:v>
                </c:pt>
                <c:pt idx="109">
                  <c:v>0.12359052999999999</c:v>
                </c:pt>
                <c:pt idx="110">
                  <c:v>0.13301189000000002</c:v>
                </c:pt>
                <c:pt idx="111">
                  <c:v>0.12134504</c:v>
                </c:pt>
                <c:pt idx="112">
                  <c:v>0.1063685</c:v>
                </c:pt>
                <c:pt idx="113">
                  <c:v>0.10030176</c:v>
                </c:pt>
                <c:pt idx="114">
                  <c:v>9.9876740000000006E-2</c:v>
                </c:pt>
                <c:pt idx="115">
                  <c:v>8.3513569999999995E-2</c:v>
                </c:pt>
                <c:pt idx="116">
                  <c:v>8.105016000000001E-2</c:v>
                </c:pt>
                <c:pt idx="117">
                  <c:v>7.4813089999999999E-2</c:v>
                </c:pt>
                <c:pt idx="118">
                  <c:v>7.1446170000000003E-2</c:v>
                </c:pt>
                <c:pt idx="119">
                  <c:v>7.0378879999999991E-2</c:v>
                </c:pt>
                <c:pt idx="120">
                  <c:v>7.1194240000000006E-2</c:v>
                </c:pt>
                <c:pt idx="121">
                  <c:v>6.2418500000000002E-2</c:v>
                </c:pt>
                <c:pt idx="122">
                  <c:v>5.9501850000000002E-2</c:v>
                </c:pt>
                <c:pt idx="123">
                  <c:v>5.5494550000000004E-2</c:v>
                </c:pt>
                <c:pt idx="124">
                  <c:v>5.1883929999999995E-2</c:v>
                </c:pt>
                <c:pt idx="125">
                  <c:v>5.64558E-2</c:v>
                </c:pt>
                <c:pt idx="126">
                  <c:v>5.3072929999999997E-2</c:v>
                </c:pt>
                <c:pt idx="127">
                  <c:v>4.9001380000000004E-2</c:v>
                </c:pt>
                <c:pt idx="128">
                  <c:v>4.5743880000000001E-2</c:v>
                </c:pt>
                <c:pt idx="129">
                  <c:v>4.192419E-2</c:v>
                </c:pt>
                <c:pt idx="130">
                  <c:v>4.0368370000000001E-2</c:v>
                </c:pt>
                <c:pt idx="131">
                  <c:v>4.2392800000000001E-2</c:v>
                </c:pt>
                <c:pt idx="132">
                  <c:v>4.1605650000000001E-2</c:v>
                </c:pt>
                <c:pt idx="133">
                  <c:v>3.8213650000000002E-2</c:v>
                </c:pt>
                <c:pt idx="134">
                  <c:v>3.7439699999999999E-2</c:v>
                </c:pt>
                <c:pt idx="135">
                  <c:v>3.9728359999999997E-2</c:v>
                </c:pt>
                <c:pt idx="136">
                  <c:v>3.4681650000000001E-2</c:v>
                </c:pt>
                <c:pt idx="137">
                  <c:v>3.425512E-2</c:v>
                </c:pt>
                <c:pt idx="138">
                  <c:v>3.7312919999999999E-2</c:v>
                </c:pt>
                <c:pt idx="139">
                  <c:v>3.5857090000000001E-2</c:v>
                </c:pt>
                <c:pt idx="140">
                  <c:v>4.0924410000000001E-2</c:v>
                </c:pt>
                <c:pt idx="141">
                  <c:v>4.1979680000000005E-2</c:v>
                </c:pt>
                <c:pt idx="142">
                  <c:v>3.9184250000000004E-2</c:v>
                </c:pt>
                <c:pt idx="143">
                  <c:v>3.9279099999999997E-2</c:v>
                </c:pt>
                <c:pt idx="144">
                  <c:v>3.6578840000000001E-2</c:v>
                </c:pt>
                <c:pt idx="145">
                  <c:v>3.1880239999999997E-2</c:v>
                </c:pt>
                <c:pt idx="146">
                  <c:v>2.9535280000000001E-2</c:v>
                </c:pt>
                <c:pt idx="147">
                  <c:v>2.9277190000000002E-2</c:v>
                </c:pt>
                <c:pt idx="148">
                  <c:v>2.8612060000000002E-2</c:v>
                </c:pt>
                <c:pt idx="149">
                  <c:v>3.022555E-2</c:v>
                </c:pt>
                <c:pt idx="150">
                  <c:v>2.8823910000000001E-2</c:v>
                </c:pt>
                <c:pt idx="151">
                  <c:v>2.4784049999999998E-2</c:v>
                </c:pt>
                <c:pt idx="152">
                  <c:v>2.287639E-2</c:v>
                </c:pt>
                <c:pt idx="153">
                  <c:v>1.9704559999999999E-2</c:v>
                </c:pt>
                <c:pt idx="154">
                  <c:v>1.830741E-2</c:v>
                </c:pt>
                <c:pt idx="155">
                  <c:v>1.7820290000000003E-2</c:v>
                </c:pt>
                <c:pt idx="156">
                  <c:v>1.7127570000000002E-2</c:v>
                </c:pt>
                <c:pt idx="157">
                  <c:v>1.8166310000000001E-2</c:v>
                </c:pt>
                <c:pt idx="158">
                  <c:v>1.8876550000000002E-2</c:v>
                </c:pt>
                <c:pt idx="159">
                  <c:v>1.8289590000000001E-2</c:v>
                </c:pt>
                <c:pt idx="160">
                  <c:v>1.6151079999999998E-2</c:v>
                </c:pt>
                <c:pt idx="161">
                  <c:v>1.933199E-2</c:v>
                </c:pt>
                <c:pt idx="162">
                  <c:v>2.3380429999999997E-2</c:v>
                </c:pt>
                <c:pt idx="163">
                  <c:v>2.2512259999999999E-2</c:v>
                </c:pt>
                <c:pt idx="164">
                  <c:v>2.4239009999999998E-2</c:v>
                </c:pt>
                <c:pt idx="165">
                  <c:v>2.2429480000000002E-2</c:v>
                </c:pt>
                <c:pt idx="166">
                  <c:v>2.116264E-2</c:v>
                </c:pt>
                <c:pt idx="167">
                  <c:v>2.1050920000000001E-2</c:v>
                </c:pt>
                <c:pt idx="168">
                  <c:v>2.2685029999999998E-2</c:v>
                </c:pt>
                <c:pt idx="169">
                  <c:v>2.1285169999999999E-2</c:v>
                </c:pt>
                <c:pt idx="170">
                  <c:v>1.9760460000000001E-2</c:v>
                </c:pt>
                <c:pt idx="171">
                  <c:v>2.1049799999999997E-2</c:v>
                </c:pt>
                <c:pt idx="172">
                  <c:v>2.066809E-2</c:v>
                </c:pt>
                <c:pt idx="173">
                  <c:v>2.0040550000000001E-2</c:v>
                </c:pt>
                <c:pt idx="174">
                  <c:v>2.0704280000000002E-2</c:v>
                </c:pt>
                <c:pt idx="175">
                  <c:v>2.212074E-2</c:v>
                </c:pt>
                <c:pt idx="176">
                  <c:v>2.1761330000000002E-2</c:v>
                </c:pt>
                <c:pt idx="177">
                  <c:v>2.3723600000000001E-2</c:v>
                </c:pt>
                <c:pt idx="178">
                  <c:v>2.2517870000000002E-2</c:v>
                </c:pt>
                <c:pt idx="179">
                  <c:v>2.17836E-2</c:v>
                </c:pt>
                <c:pt idx="180">
                  <c:v>2.3338440000000002E-2</c:v>
                </c:pt>
                <c:pt idx="181">
                  <c:v>2.0450289999999999E-2</c:v>
                </c:pt>
                <c:pt idx="182">
                  <c:v>2.20921E-2</c:v>
                </c:pt>
                <c:pt idx="183">
                  <c:v>2.1491150000000001E-2</c:v>
                </c:pt>
                <c:pt idx="184">
                  <c:v>2.1990699999999998E-2</c:v>
                </c:pt>
                <c:pt idx="185">
                  <c:v>2.2419349999999998E-2</c:v>
                </c:pt>
                <c:pt idx="186">
                  <c:v>2.485062E-2</c:v>
                </c:pt>
                <c:pt idx="187">
                  <c:v>2.444412E-2</c:v>
                </c:pt>
                <c:pt idx="188">
                  <c:v>2.6024630000000003E-2</c:v>
                </c:pt>
                <c:pt idx="189">
                  <c:v>2.445166E-2</c:v>
                </c:pt>
                <c:pt idx="190">
                  <c:v>2.544219E-2</c:v>
                </c:pt>
                <c:pt idx="191">
                  <c:v>2.6718639999999998E-2</c:v>
                </c:pt>
                <c:pt idx="192">
                  <c:v>2.9653309999999999E-2</c:v>
                </c:pt>
                <c:pt idx="193">
                  <c:v>2.7288960000000001E-2</c:v>
                </c:pt>
                <c:pt idx="194">
                  <c:v>2.6344579999999999E-2</c:v>
                </c:pt>
                <c:pt idx="195">
                  <c:v>2.4266529999999998E-2</c:v>
                </c:pt>
                <c:pt idx="196">
                  <c:v>2.3926780000000002E-2</c:v>
                </c:pt>
                <c:pt idx="197">
                  <c:v>2.4065910000000003E-2</c:v>
                </c:pt>
                <c:pt idx="198">
                  <c:v>2.124854E-2</c:v>
                </c:pt>
                <c:pt idx="199">
                  <c:v>2.007188E-2</c:v>
                </c:pt>
                <c:pt idx="200">
                  <c:v>2.0799109999999999E-2</c:v>
                </c:pt>
                <c:pt idx="201">
                  <c:v>2.1323949999999998E-2</c:v>
                </c:pt>
                <c:pt idx="202">
                  <c:v>2.2893460000000001E-2</c:v>
                </c:pt>
                <c:pt idx="203">
                  <c:v>2.6533669999999999E-2</c:v>
                </c:pt>
                <c:pt idx="204">
                  <c:v>2.7823859999999999E-2</c:v>
                </c:pt>
                <c:pt idx="205">
                  <c:v>2.7363479999999999E-2</c:v>
                </c:pt>
                <c:pt idx="206">
                  <c:v>2.7530180000000001E-2</c:v>
                </c:pt>
                <c:pt idx="207">
                  <c:v>2.7989860000000002E-2</c:v>
                </c:pt>
                <c:pt idx="208">
                  <c:v>2.7156489999999998E-2</c:v>
                </c:pt>
                <c:pt idx="209">
                  <c:v>2.6056960000000001E-2</c:v>
                </c:pt>
                <c:pt idx="210">
                  <c:v>2.7161659999999997E-2</c:v>
                </c:pt>
                <c:pt idx="211">
                  <c:v>2.6570450000000002E-2</c:v>
                </c:pt>
                <c:pt idx="212">
                  <c:v>2.5097350000000001E-2</c:v>
                </c:pt>
                <c:pt idx="213">
                  <c:v>2.7354900000000001E-2</c:v>
                </c:pt>
                <c:pt idx="214">
                  <c:v>2.7309070000000001E-2</c:v>
                </c:pt>
                <c:pt idx="215">
                  <c:v>2.855719E-2</c:v>
                </c:pt>
                <c:pt idx="216">
                  <c:v>2.865388E-2</c:v>
                </c:pt>
                <c:pt idx="217">
                  <c:v>3.1252580000000002E-2</c:v>
                </c:pt>
                <c:pt idx="218">
                  <c:v>3.299088E-2</c:v>
                </c:pt>
                <c:pt idx="219">
                  <c:v>3.2889680000000004E-2</c:v>
                </c:pt>
                <c:pt idx="220">
                  <c:v>3.4762460000000002E-2</c:v>
                </c:pt>
                <c:pt idx="221">
                  <c:v>3.383311E-2</c:v>
                </c:pt>
                <c:pt idx="222">
                  <c:v>3.4778900000000001E-2</c:v>
                </c:pt>
                <c:pt idx="223">
                  <c:v>3.5390769999999995E-2</c:v>
                </c:pt>
                <c:pt idx="224">
                  <c:v>3.4209980000000001E-2</c:v>
                </c:pt>
                <c:pt idx="225">
                  <c:v>3.5789250000000002E-2</c:v>
                </c:pt>
                <c:pt idx="226">
                  <c:v>3.7411319999999998E-2</c:v>
                </c:pt>
                <c:pt idx="227">
                  <c:v>3.6837149999999999E-2</c:v>
                </c:pt>
                <c:pt idx="228">
                  <c:v>3.4406119999999998E-2</c:v>
                </c:pt>
                <c:pt idx="229">
                  <c:v>3.3051400000000002E-2</c:v>
                </c:pt>
                <c:pt idx="230">
                  <c:v>3.27917E-2</c:v>
                </c:pt>
                <c:pt idx="231">
                  <c:v>3.0128430000000001E-2</c:v>
                </c:pt>
                <c:pt idx="232">
                  <c:v>3.0179610000000003E-2</c:v>
                </c:pt>
                <c:pt idx="233">
                  <c:v>2.6821510000000003E-2</c:v>
                </c:pt>
                <c:pt idx="234">
                  <c:v>2.5373009999999998E-2</c:v>
                </c:pt>
                <c:pt idx="235">
                  <c:v>2.5627E-2</c:v>
                </c:pt>
                <c:pt idx="236">
                  <c:v>2.1685400000000001E-2</c:v>
                </c:pt>
                <c:pt idx="237">
                  <c:v>2.3255650000000003E-2</c:v>
                </c:pt>
                <c:pt idx="238">
                  <c:v>2.2908750000000002E-2</c:v>
                </c:pt>
                <c:pt idx="239">
                  <c:v>2.4010359999999998E-2</c:v>
                </c:pt>
                <c:pt idx="240">
                  <c:v>2.4849640000000003E-2</c:v>
                </c:pt>
                <c:pt idx="241">
                  <c:v>2.0770110000000001E-2</c:v>
                </c:pt>
                <c:pt idx="242">
                  <c:v>1.7416169999999998E-2</c:v>
                </c:pt>
                <c:pt idx="243">
                  <c:v>2.368611E-2</c:v>
                </c:pt>
                <c:pt idx="244">
                  <c:v>2.1626949999999999E-2</c:v>
                </c:pt>
                <c:pt idx="245">
                  <c:v>1.987295E-2</c:v>
                </c:pt>
                <c:pt idx="246">
                  <c:v>1.7185450000000001E-2</c:v>
                </c:pt>
                <c:pt idx="247">
                  <c:v>1.5087680000000001E-2</c:v>
                </c:pt>
                <c:pt idx="248">
                  <c:v>1.4839139999999999E-2</c:v>
                </c:pt>
                <c:pt idx="249">
                  <c:v>1.4366460000000001E-2</c:v>
                </c:pt>
                <c:pt idx="250">
                  <c:v>1.531166E-2</c:v>
                </c:pt>
                <c:pt idx="251">
                  <c:v>1.407537E-2</c:v>
                </c:pt>
                <c:pt idx="252">
                  <c:v>1.2831440000000001E-2</c:v>
                </c:pt>
                <c:pt idx="253">
                  <c:v>1.2802940000000001E-2</c:v>
                </c:pt>
                <c:pt idx="254">
                  <c:v>1.500775E-2</c:v>
                </c:pt>
                <c:pt idx="255">
                  <c:v>1.7112269999999999E-2</c:v>
                </c:pt>
                <c:pt idx="256">
                  <c:v>1.5830280000000002E-2</c:v>
                </c:pt>
                <c:pt idx="257">
                  <c:v>1.4751479999999999E-2</c:v>
                </c:pt>
                <c:pt idx="258">
                  <c:v>1.4998450000000002E-2</c:v>
                </c:pt>
                <c:pt idx="259">
                  <c:v>1.3567530000000001E-2</c:v>
                </c:pt>
                <c:pt idx="260">
                  <c:v>1.41622E-2</c:v>
                </c:pt>
                <c:pt idx="261">
                  <c:v>1.5797660000000002E-2</c:v>
                </c:pt>
                <c:pt idx="262">
                  <c:v>1.726989E-2</c:v>
                </c:pt>
                <c:pt idx="263">
                  <c:v>1.7986240000000001E-2</c:v>
                </c:pt>
                <c:pt idx="264">
                  <c:v>1.882963E-2</c:v>
                </c:pt>
                <c:pt idx="265">
                  <c:v>2.2492450000000001E-2</c:v>
                </c:pt>
                <c:pt idx="266">
                  <c:v>2.5537629999999999E-2</c:v>
                </c:pt>
                <c:pt idx="267">
                  <c:v>3.259604E-2</c:v>
                </c:pt>
                <c:pt idx="268">
                  <c:v>3.7825909999999997E-2</c:v>
                </c:pt>
                <c:pt idx="269">
                  <c:v>3.8008359999999998E-2</c:v>
                </c:pt>
                <c:pt idx="270">
                  <c:v>4.0730510000000004E-2</c:v>
                </c:pt>
                <c:pt idx="271">
                  <c:v>3.8161210000000001E-2</c:v>
                </c:pt>
                <c:pt idx="272">
                  <c:v>4.4122070000000006E-2</c:v>
                </c:pt>
                <c:pt idx="273">
                  <c:v>5.170698E-2</c:v>
                </c:pt>
                <c:pt idx="274">
                  <c:v>5.646325E-2</c:v>
                </c:pt>
                <c:pt idx="275">
                  <c:v>5.2374340000000005E-2</c:v>
                </c:pt>
                <c:pt idx="276">
                  <c:v>5.3047700000000003E-2</c:v>
                </c:pt>
                <c:pt idx="277">
                  <c:v>4.842656E-2</c:v>
                </c:pt>
                <c:pt idx="278">
                  <c:v>5.361366E-2</c:v>
                </c:pt>
                <c:pt idx="279">
                  <c:v>5.2010300000000002E-2</c:v>
                </c:pt>
                <c:pt idx="280">
                  <c:v>5.109354E-2</c:v>
                </c:pt>
                <c:pt idx="281">
                  <c:v>5.356466E-2</c:v>
                </c:pt>
                <c:pt idx="282">
                  <c:v>5.6914319999999997E-2</c:v>
                </c:pt>
                <c:pt idx="283">
                  <c:v>5.7184660000000005E-2</c:v>
                </c:pt>
                <c:pt idx="284">
                  <c:v>5.7868139999999998E-2</c:v>
                </c:pt>
                <c:pt idx="285">
                  <c:v>6.1219799999999998E-2</c:v>
                </c:pt>
                <c:pt idx="286">
                  <c:v>6.3963179999999994E-2</c:v>
                </c:pt>
                <c:pt idx="287">
                  <c:v>5.8447129999999993E-2</c:v>
                </c:pt>
                <c:pt idx="288">
                  <c:v>5.2737140000000002E-2</c:v>
                </c:pt>
                <c:pt idx="289">
                  <c:v>5.1731059999999995E-2</c:v>
                </c:pt>
                <c:pt idx="290">
                  <c:v>5.4437980000000004E-2</c:v>
                </c:pt>
                <c:pt idx="291">
                  <c:v>5.3339619999999997E-2</c:v>
                </c:pt>
                <c:pt idx="292">
                  <c:v>5.8380590000000003E-2</c:v>
                </c:pt>
                <c:pt idx="293">
                  <c:v>5.5925900000000001E-2</c:v>
                </c:pt>
                <c:pt idx="294">
                  <c:v>5.4822509999999998E-2</c:v>
                </c:pt>
                <c:pt idx="295">
                  <c:v>5.0702850000000001E-2</c:v>
                </c:pt>
                <c:pt idx="296">
                  <c:v>4.837897E-2</c:v>
                </c:pt>
                <c:pt idx="297">
                  <c:v>4.5919340000000003E-2</c:v>
                </c:pt>
                <c:pt idx="298">
                  <c:v>5.1266309999999995E-2</c:v>
                </c:pt>
                <c:pt idx="299">
                  <c:v>5.0118240000000001E-2</c:v>
                </c:pt>
                <c:pt idx="300">
                  <c:v>5.1941660000000001E-2</c:v>
                </c:pt>
                <c:pt idx="301">
                  <c:v>5.1229139999999999E-2</c:v>
                </c:pt>
                <c:pt idx="302">
                  <c:v>4.8578799999999998E-2</c:v>
                </c:pt>
                <c:pt idx="303">
                  <c:v>4.884728E-2</c:v>
                </c:pt>
                <c:pt idx="304">
                  <c:v>4.7462999999999998E-2</c:v>
                </c:pt>
                <c:pt idx="305">
                  <c:v>4.9057209999999997E-2</c:v>
                </c:pt>
                <c:pt idx="306">
                  <c:v>4.6924659999999993E-2</c:v>
                </c:pt>
              </c:numCache>
            </c:numRef>
          </c:val>
          <c:smooth val="0"/>
          <c:extLst>
            <c:ext xmlns:c16="http://schemas.microsoft.com/office/drawing/2014/chart" uri="{C3380CC4-5D6E-409C-BE32-E72D297353CC}">
              <c16:uniqueId val="{00000001-734D-48F0-9A31-9F6F33923A30}"/>
            </c:ext>
          </c:extLst>
        </c:ser>
        <c:ser>
          <c:idx val="2"/>
          <c:order val="2"/>
          <c:tx>
            <c:strRef>
              <c:f>YTW!$AH$5</c:f>
              <c:strCache>
                <c:ptCount val="1"/>
                <c:pt idx="0">
                  <c:v>ABS IG, aver 4Y</c:v>
                </c:pt>
              </c:strCache>
            </c:strRef>
          </c:tx>
          <c:spPr>
            <a:ln w="19050" cap="rnd">
              <a:solidFill>
                <a:schemeClr val="accent3"/>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YTW!$AH$6:$AH$6379</c:f>
              <c:numCache>
                <c:formatCode>0.00%</c:formatCode>
                <c:ptCount val="6374"/>
                <c:pt idx="0">
                  <c:v>7.2067619999999999E-2</c:v>
                </c:pt>
                <c:pt idx="1">
                  <c:v>7.4329350000000002E-2</c:v>
                </c:pt>
                <c:pt idx="2">
                  <c:v>7.3840000000000003E-2</c:v>
                </c:pt>
                <c:pt idx="3">
                  <c:v>7.3651620000000001E-2</c:v>
                </c:pt>
                <c:pt idx="4">
                  <c:v>7.5505509999999998E-2</c:v>
                </c:pt>
                <c:pt idx="5">
                  <c:v>7.7487230000000004E-2</c:v>
                </c:pt>
                <c:pt idx="6">
                  <c:v>7.5240319999999999E-2</c:v>
                </c:pt>
                <c:pt idx="7">
                  <c:v>7.4100830000000006E-2</c:v>
                </c:pt>
                <c:pt idx="8">
                  <c:v>7.2293800000000005E-2</c:v>
                </c:pt>
                <c:pt idx="9">
                  <c:v>7.0681859999999999E-2</c:v>
                </c:pt>
                <c:pt idx="10">
                  <c:v>7.0894380000000007E-2</c:v>
                </c:pt>
                <c:pt idx="11">
                  <c:v>6.8371849999999998E-2</c:v>
                </c:pt>
                <c:pt idx="12">
                  <c:v>6.3677960000000006E-2</c:v>
                </c:pt>
                <c:pt idx="13">
                  <c:v>5.902781E-2</c:v>
                </c:pt>
                <c:pt idx="14">
                  <c:v>5.7245330000000004E-2</c:v>
                </c:pt>
                <c:pt idx="15">
                  <c:v>5.6450159999999999E-2</c:v>
                </c:pt>
                <c:pt idx="16">
                  <c:v>5.7222299999999997E-2</c:v>
                </c:pt>
                <c:pt idx="17">
                  <c:v>5.6280029999999995E-2</c:v>
                </c:pt>
                <c:pt idx="18">
                  <c:v>5.6719819999999997E-2</c:v>
                </c:pt>
                <c:pt idx="19">
                  <c:v>5.2490810000000006E-2</c:v>
                </c:pt>
                <c:pt idx="20">
                  <c:v>5.046233E-2</c:v>
                </c:pt>
                <c:pt idx="21">
                  <c:v>4.5131699999999997E-2</c:v>
                </c:pt>
                <c:pt idx="22">
                  <c:v>4.1912289999999998E-2</c:v>
                </c:pt>
                <c:pt idx="23">
                  <c:v>4.5759279999999999E-2</c:v>
                </c:pt>
                <c:pt idx="24">
                  <c:v>4.7571459999999996E-2</c:v>
                </c:pt>
                <c:pt idx="25">
                  <c:v>4.6936239999999997E-2</c:v>
                </c:pt>
                <c:pt idx="26">
                  <c:v>4.5671210000000004E-2</c:v>
                </c:pt>
                <c:pt idx="27">
                  <c:v>5.0773190000000003E-2</c:v>
                </c:pt>
                <c:pt idx="28">
                  <c:v>4.617951E-2</c:v>
                </c:pt>
                <c:pt idx="29">
                  <c:v>4.523986E-2</c:v>
                </c:pt>
                <c:pt idx="30">
                  <c:v>4.2150749999999994E-2</c:v>
                </c:pt>
                <c:pt idx="31">
                  <c:v>3.8513190000000003E-2</c:v>
                </c:pt>
                <c:pt idx="32">
                  <c:v>3.730895E-2</c:v>
                </c:pt>
                <c:pt idx="33">
                  <c:v>3.473594E-2</c:v>
                </c:pt>
                <c:pt idx="34">
                  <c:v>3.6054559999999999E-2</c:v>
                </c:pt>
                <c:pt idx="35">
                  <c:v>3.8986800000000002E-2</c:v>
                </c:pt>
                <c:pt idx="36">
                  <c:v>3.4569040000000002E-2</c:v>
                </c:pt>
                <c:pt idx="37">
                  <c:v>3.4955090000000001E-2</c:v>
                </c:pt>
                <c:pt idx="38">
                  <c:v>3.2431210000000002E-2</c:v>
                </c:pt>
                <c:pt idx="39">
                  <c:v>3.0476529999999998E-2</c:v>
                </c:pt>
                <c:pt idx="40">
                  <c:v>3.0133730000000001E-2</c:v>
                </c:pt>
                <c:pt idx="41">
                  <c:v>2.6656570000000001E-2</c:v>
                </c:pt>
                <c:pt idx="42">
                  <c:v>2.7314370000000001E-2</c:v>
                </c:pt>
                <c:pt idx="43">
                  <c:v>3.3092490000000002E-2</c:v>
                </c:pt>
                <c:pt idx="44">
                  <c:v>3.4133249999999997E-2</c:v>
                </c:pt>
                <c:pt idx="45">
                  <c:v>2.910888E-2</c:v>
                </c:pt>
                <c:pt idx="46">
                  <c:v>3.247324E-2</c:v>
                </c:pt>
                <c:pt idx="47">
                  <c:v>3.3498279999999998E-2</c:v>
                </c:pt>
                <c:pt idx="48">
                  <c:v>3.1682349999999998E-2</c:v>
                </c:pt>
                <c:pt idx="49">
                  <c:v>3.0122879999999998E-2</c:v>
                </c:pt>
                <c:pt idx="50">
                  <c:v>2.764103E-2</c:v>
                </c:pt>
                <c:pt idx="51">
                  <c:v>2.603399E-2</c:v>
                </c:pt>
                <c:pt idx="52">
                  <c:v>3.3140250000000003E-2</c:v>
                </c:pt>
                <c:pt idx="53">
                  <c:v>3.5399840000000002E-2</c:v>
                </c:pt>
                <c:pt idx="54">
                  <c:v>3.7736209999999999E-2</c:v>
                </c:pt>
                <c:pt idx="55">
                  <c:v>3.6885710000000002E-2</c:v>
                </c:pt>
                <c:pt idx="56">
                  <c:v>3.3730860000000001E-2</c:v>
                </c:pt>
                <c:pt idx="57">
                  <c:v>3.4584499999999997E-2</c:v>
                </c:pt>
                <c:pt idx="58">
                  <c:v>3.4123939999999998E-2</c:v>
                </c:pt>
                <c:pt idx="59">
                  <c:v>3.8085569999999999E-2</c:v>
                </c:pt>
                <c:pt idx="60">
                  <c:v>3.795486E-2</c:v>
                </c:pt>
                <c:pt idx="61">
                  <c:v>3.8805369999999999E-2</c:v>
                </c:pt>
                <c:pt idx="62">
                  <c:v>4.1628720000000001E-2</c:v>
                </c:pt>
                <c:pt idx="63">
                  <c:v>4.4282950000000001E-2</c:v>
                </c:pt>
                <c:pt idx="64">
                  <c:v>4.2544739999999998E-2</c:v>
                </c:pt>
                <c:pt idx="65">
                  <c:v>4.194527E-2</c:v>
                </c:pt>
                <c:pt idx="66">
                  <c:v>4.2356160000000004E-2</c:v>
                </c:pt>
                <c:pt idx="67">
                  <c:v>4.5958100000000002E-2</c:v>
                </c:pt>
                <c:pt idx="68">
                  <c:v>4.4137779999999995E-2</c:v>
                </c:pt>
                <c:pt idx="69">
                  <c:v>4.7398030000000001E-2</c:v>
                </c:pt>
                <c:pt idx="70">
                  <c:v>4.9942029999999998E-2</c:v>
                </c:pt>
                <c:pt idx="71">
                  <c:v>5.0239770000000003E-2</c:v>
                </c:pt>
                <c:pt idx="72">
                  <c:v>5.0246320000000004E-2</c:v>
                </c:pt>
                <c:pt idx="73">
                  <c:v>5.1004110000000005E-2</c:v>
                </c:pt>
                <c:pt idx="74">
                  <c:v>5.23787E-2</c:v>
                </c:pt>
                <c:pt idx="75">
                  <c:v>5.4219719999999999E-2</c:v>
                </c:pt>
                <c:pt idx="76">
                  <c:v>5.4650569999999996E-2</c:v>
                </c:pt>
                <c:pt idx="77">
                  <c:v>5.6047719999999995E-2</c:v>
                </c:pt>
                <c:pt idx="78">
                  <c:v>5.7632770000000007E-2</c:v>
                </c:pt>
                <c:pt idx="79">
                  <c:v>5.5496619999999997E-2</c:v>
                </c:pt>
                <c:pt idx="80">
                  <c:v>5.3376970000000003E-2</c:v>
                </c:pt>
                <c:pt idx="81">
                  <c:v>5.2425289999999999E-2</c:v>
                </c:pt>
                <c:pt idx="82">
                  <c:v>5.2290679999999999E-2</c:v>
                </c:pt>
                <c:pt idx="83">
                  <c:v>5.0992129999999997E-2</c:v>
                </c:pt>
                <c:pt idx="84">
                  <c:v>5.3160789999999999E-2</c:v>
                </c:pt>
                <c:pt idx="85">
                  <c:v>5.4605189999999998E-2</c:v>
                </c:pt>
                <c:pt idx="86">
                  <c:v>5.2203290000000006E-2</c:v>
                </c:pt>
                <c:pt idx="87">
                  <c:v>5.2540899999999995E-2</c:v>
                </c:pt>
                <c:pt idx="88">
                  <c:v>5.294389E-2</c:v>
                </c:pt>
                <c:pt idx="89">
                  <c:v>5.5723729999999999E-2</c:v>
                </c:pt>
                <c:pt idx="90">
                  <c:v>5.6757090000000003E-2</c:v>
                </c:pt>
                <c:pt idx="91">
                  <c:v>5.5840690000000005E-2</c:v>
                </c:pt>
                <c:pt idx="92">
                  <c:v>5.8702050000000006E-2</c:v>
                </c:pt>
                <c:pt idx="93">
                  <c:v>5.5911010000000004E-2</c:v>
                </c:pt>
                <c:pt idx="94">
                  <c:v>5.5133080000000001E-2</c:v>
                </c:pt>
                <c:pt idx="95">
                  <c:v>5.6820709999999996E-2</c:v>
                </c:pt>
                <c:pt idx="96">
                  <c:v>5.8049869999999996E-2</c:v>
                </c:pt>
                <c:pt idx="97">
                  <c:v>5.5330789999999998E-2</c:v>
                </c:pt>
                <c:pt idx="98">
                  <c:v>6.0037409999999999E-2</c:v>
                </c:pt>
                <c:pt idx="99">
                  <c:v>6.323426E-2</c:v>
                </c:pt>
                <c:pt idx="100">
                  <c:v>6.505727E-2</c:v>
                </c:pt>
                <c:pt idx="101">
                  <c:v>6.4488339999999991E-2</c:v>
                </c:pt>
                <c:pt idx="102">
                  <c:v>6.5990350000000003E-2</c:v>
                </c:pt>
                <c:pt idx="103">
                  <c:v>6.7590890000000001E-2</c:v>
                </c:pt>
                <c:pt idx="104">
                  <c:v>7.2861129999999996E-2</c:v>
                </c:pt>
                <c:pt idx="105">
                  <c:v>8.3759390000000003E-2</c:v>
                </c:pt>
                <c:pt idx="106">
                  <c:v>0.10699398</c:v>
                </c:pt>
                <c:pt idx="107">
                  <c:v>0.10722474999999999</c:v>
                </c:pt>
                <c:pt idx="108">
                  <c:v>0.1045228</c:v>
                </c:pt>
                <c:pt idx="109">
                  <c:v>8.9326550000000005E-2</c:v>
                </c:pt>
                <c:pt idx="110">
                  <c:v>8.8897969999999993E-2</c:v>
                </c:pt>
                <c:pt idx="111">
                  <c:v>7.9160399999999992E-2</c:v>
                </c:pt>
                <c:pt idx="112">
                  <c:v>6.9237500000000007E-2</c:v>
                </c:pt>
                <c:pt idx="113">
                  <c:v>6.8292980000000003E-2</c:v>
                </c:pt>
                <c:pt idx="114">
                  <c:v>5.1983080000000001E-2</c:v>
                </c:pt>
                <c:pt idx="115">
                  <c:v>4.7052650000000001E-2</c:v>
                </c:pt>
                <c:pt idx="116">
                  <c:v>4.0770989999999993E-2</c:v>
                </c:pt>
                <c:pt idx="117">
                  <c:v>3.0373290000000001E-2</c:v>
                </c:pt>
                <c:pt idx="118">
                  <c:v>2.7777379999999997E-2</c:v>
                </c:pt>
                <c:pt idx="119">
                  <c:v>2.7627849999999999E-2</c:v>
                </c:pt>
                <c:pt idx="120">
                  <c:v>2.8783900000000001E-2</c:v>
                </c:pt>
                <c:pt idx="121">
                  <c:v>2.4323030000000002E-2</c:v>
                </c:pt>
                <c:pt idx="122">
                  <c:v>2.3560469999999997E-2</c:v>
                </c:pt>
                <c:pt idx="123">
                  <c:v>2.4047510000000001E-2</c:v>
                </c:pt>
                <c:pt idx="124">
                  <c:v>2.39277E-2</c:v>
                </c:pt>
                <c:pt idx="125">
                  <c:v>2.4502179999999998E-2</c:v>
                </c:pt>
                <c:pt idx="126">
                  <c:v>2.1965479999999999E-2</c:v>
                </c:pt>
                <c:pt idx="127">
                  <c:v>1.920606E-2</c:v>
                </c:pt>
                <c:pt idx="128">
                  <c:v>1.7494579999999999E-2</c:v>
                </c:pt>
                <c:pt idx="129">
                  <c:v>1.68167E-2</c:v>
                </c:pt>
                <c:pt idx="130">
                  <c:v>1.6516409999999999E-2</c:v>
                </c:pt>
                <c:pt idx="131">
                  <c:v>1.8321810000000001E-2</c:v>
                </c:pt>
                <c:pt idx="132">
                  <c:v>2.1102080000000002E-2</c:v>
                </c:pt>
                <c:pt idx="133">
                  <c:v>1.9168080000000001E-2</c:v>
                </c:pt>
                <c:pt idx="134">
                  <c:v>2.002174E-2</c:v>
                </c:pt>
                <c:pt idx="135">
                  <c:v>2.0502159999999998E-2</c:v>
                </c:pt>
                <c:pt idx="136">
                  <c:v>1.816539E-2</c:v>
                </c:pt>
                <c:pt idx="137">
                  <c:v>1.6558969999999999E-2</c:v>
                </c:pt>
                <c:pt idx="138">
                  <c:v>1.715856E-2</c:v>
                </c:pt>
                <c:pt idx="139">
                  <c:v>1.5096430000000001E-2</c:v>
                </c:pt>
                <c:pt idx="140">
                  <c:v>1.33172E-2</c:v>
                </c:pt>
                <c:pt idx="141">
                  <c:v>1.37751E-2</c:v>
                </c:pt>
                <c:pt idx="142">
                  <c:v>1.4183650000000001E-2</c:v>
                </c:pt>
                <c:pt idx="143">
                  <c:v>1.493946E-2</c:v>
                </c:pt>
                <c:pt idx="144">
                  <c:v>1.5646219999999999E-2</c:v>
                </c:pt>
                <c:pt idx="145">
                  <c:v>1.254516E-2</c:v>
                </c:pt>
                <c:pt idx="146">
                  <c:v>1.251125E-2</c:v>
                </c:pt>
                <c:pt idx="147">
                  <c:v>1.3113150000000001E-2</c:v>
                </c:pt>
                <c:pt idx="148">
                  <c:v>1.223455E-2</c:v>
                </c:pt>
                <c:pt idx="149">
                  <c:v>1.212972E-2</c:v>
                </c:pt>
                <c:pt idx="150">
                  <c:v>1.157905E-2</c:v>
                </c:pt>
                <c:pt idx="151">
                  <c:v>9.5990799999999994E-3</c:v>
                </c:pt>
                <c:pt idx="152">
                  <c:v>9.2475999999999999E-3</c:v>
                </c:pt>
                <c:pt idx="153">
                  <c:v>9.0175199999999994E-3</c:v>
                </c:pt>
                <c:pt idx="154">
                  <c:v>9.2893300000000002E-3</c:v>
                </c:pt>
                <c:pt idx="155">
                  <c:v>8.7205600000000005E-3</c:v>
                </c:pt>
                <c:pt idx="156">
                  <c:v>9.0887099999999998E-3</c:v>
                </c:pt>
                <c:pt idx="157">
                  <c:v>9.8205500000000008E-3</c:v>
                </c:pt>
                <c:pt idx="158">
                  <c:v>9.2415099999999997E-3</c:v>
                </c:pt>
                <c:pt idx="159">
                  <c:v>9.640290000000001E-3</c:v>
                </c:pt>
                <c:pt idx="160">
                  <c:v>8.7797199999999995E-3</c:v>
                </c:pt>
                <c:pt idx="161">
                  <c:v>1.0539629999999999E-2</c:v>
                </c:pt>
                <c:pt idx="162">
                  <c:v>1.276156E-2</c:v>
                </c:pt>
                <c:pt idx="163">
                  <c:v>1.3168020000000001E-2</c:v>
                </c:pt>
                <c:pt idx="164">
                  <c:v>1.394109E-2</c:v>
                </c:pt>
                <c:pt idx="165">
                  <c:v>1.255878E-2</c:v>
                </c:pt>
                <c:pt idx="166">
                  <c:v>1.1993199999999999E-2</c:v>
                </c:pt>
                <c:pt idx="167">
                  <c:v>1.1222939999999999E-2</c:v>
                </c:pt>
                <c:pt idx="168">
                  <c:v>1.2379889999999999E-2</c:v>
                </c:pt>
                <c:pt idx="169">
                  <c:v>1.1491739999999999E-2</c:v>
                </c:pt>
                <c:pt idx="170">
                  <c:v>1.1164849999999999E-2</c:v>
                </c:pt>
                <c:pt idx="171">
                  <c:v>1.197286E-2</c:v>
                </c:pt>
                <c:pt idx="172">
                  <c:v>1.1719239999999999E-2</c:v>
                </c:pt>
                <c:pt idx="173">
                  <c:v>1.111759E-2</c:v>
                </c:pt>
                <c:pt idx="174">
                  <c:v>1.164623E-2</c:v>
                </c:pt>
                <c:pt idx="175">
                  <c:v>1.2911269999999999E-2</c:v>
                </c:pt>
                <c:pt idx="176">
                  <c:v>1.291368E-2</c:v>
                </c:pt>
                <c:pt idx="177">
                  <c:v>1.3938319999999999E-2</c:v>
                </c:pt>
                <c:pt idx="178">
                  <c:v>1.315698E-2</c:v>
                </c:pt>
                <c:pt idx="179">
                  <c:v>1.2990459999999999E-2</c:v>
                </c:pt>
                <c:pt idx="180">
                  <c:v>1.4720120000000001E-2</c:v>
                </c:pt>
                <c:pt idx="181">
                  <c:v>1.2510589999999999E-2</c:v>
                </c:pt>
                <c:pt idx="182">
                  <c:v>1.4432270000000001E-2</c:v>
                </c:pt>
                <c:pt idx="183">
                  <c:v>1.3604590000000001E-2</c:v>
                </c:pt>
                <c:pt idx="184">
                  <c:v>1.3705460000000001E-2</c:v>
                </c:pt>
                <c:pt idx="185">
                  <c:v>1.379205E-2</c:v>
                </c:pt>
                <c:pt idx="186">
                  <c:v>1.450283E-2</c:v>
                </c:pt>
                <c:pt idx="187">
                  <c:v>1.46651E-2</c:v>
                </c:pt>
                <c:pt idx="188">
                  <c:v>1.517687E-2</c:v>
                </c:pt>
                <c:pt idx="189">
                  <c:v>1.471854E-2</c:v>
                </c:pt>
                <c:pt idx="190">
                  <c:v>1.5899389999999999E-2</c:v>
                </c:pt>
                <c:pt idx="191">
                  <c:v>1.7215609999999999E-2</c:v>
                </c:pt>
                <c:pt idx="192">
                  <c:v>1.883112E-2</c:v>
                </c:pt>
                <c:pt idx="193">
                  <c:v>1.5434639999999999E-2</c:v>
                </c:pt>
                <c:pt idx="194">
                  <c:v>1.555875E-2</c:v>
                </c:pt>
                <c:pt idx="195">
                  <c:v>1.5699569999999999E-2</c:v>
                </c:pt>
                <c:pt idx="196">
                  <c:v>1.5202009999999998E-2</c:v>
                </c:pt>
                <c:pt idx="197">
                  <c:v>1.547256E-2</c:v>
                </c:pt>
                <c:pt idx="198">
                  <c:v>1.2789090000000001E-2</c:v>
                </c:pt>
                <c:pt idx="199">
                  <c:v>1.38735E-2</c:v>
                </c:pt>
                <c:pt idx="200">
                  <c:v>1.4504870000000001E-2</c:v>
                </c:pt>
                <c:pt idx="201">
                  <c:v>1.401789E-2</c:v>
                </c:pt>
                <c:pt idx="202">
                  <c:v>1.464352E-2</c:v>
                </c:pt>
                <c:pt idx="203">
                  <c:v>1.7306140000000001E-2</c:v>
                </c:pt>
                <c:pt idx="204">
                  <c:v>1.8603499999999999E-2</c:v>
                </c:pt>
                <c:pt idx="205">
                  <c:v>1.8490549999999998E-2</c:v>
                </c:pt>
                <c:pt idx="206">
                  <c:v>1.8907139999999999E-2</c:v>
                </c:pt>
                <c:pt idx="207">
                  <c:v>1.8943959999999999E-2</c:v>
                </c:pt>
                <c:pt idx="208">
                  <c:v>1.8733820000000002E-2</c:v>
                </c:pt>
                <c:pt idx="209">
                  <c:v>1.8015980000000001E-2</c:v>
                </c:pt>
                <c:pt idx="210">
                  <c:v>1.9130640000000001E-2</c:v>
                </c:pt>
                <c:pt idx="211">
                  <c:v>1.8719980000000001E-2</c:v>
                </c:pt>
                <c:pt idx="212">
                  <c:v>1.7885230000000002E-2</c:v>
                </c:pt>
                <c:pt idx="213">
                  <c:v>1.967021E-2</c:v>
                </c:pt>
                <c:pt idx="214">
                  <c:v>2.022738E-2</c:v>
                </c:pt>
                <c:pt idx="215">
                  <c:v>2.1724839999999999E-2</c:v>
                </c:pt>
                <c:pt idx="216">
                  <c:v>2.2626750000000001E-2</c:v>
                </c:pt>
                <c:pt idx="217">
                  <c:v>2.4967880000000001E-2</c:v>
                </c:pt>
                <c:pt idx="218">
                  <c:v>2.7528210000000001E-2</c:v>
                </c:pt>
                <c:pt idx="219">
                  <c:v>2.7967399999999996E-2</c:v>
                </c:pt>
                <c:pt idx="220">
                  <c:v>2.934792E-2</c:v>
                </c:pt>
                <c:pt idx="221">
                  <c:v>2.8746540000000001E-2</c:v>
                </c:pt>
                <c:pt idx="222">
                  <c:v>3.0062449999999998E-2</c:v>
                </c:pt>
                <c:pt idx="223">
                  <c:v>3.0991060000000001E-2</c:v>
                </c:pt>
                <c:pt idx="224">
                  <c:v>3.0280969999999997E-2</c:v>
                </c:pt>
                <c:pt idx="225">
                  <c:v>3.1856540000000003E-2</c:v>
                </c:pt>
                <c:pt idx="226">
                  <c:v>3.2955640000000001E-2</c:v>
                </c:pt>
                <c:pt idx="227">
                  <c:v>3.2790029999999998E-2</c:v>
                </c:pt>
                <c:pt idx="228">
                  <c:v>3.057137E-2</c:v>
                </c:pt>
                <c:pt idx="229">
                  <c:v>2.941237E-2</c:v>
                </c:pt>
                <c:pt idx="230">
                  <c:v>2.9120650000000001E-2</c:v>
                </c:pt>
                <c:pt idx="231">
                  <c:v>2.699681E-2</c:v>
                </c:pt>
                <c:pt idx="232">
                  <c:v>2.6760700000000002E-2</c:v>
                </c:pt>
                <c:pt idx="233">
                  <c:v>2.3235459999999999E-2</c:v>
                </c:pt>
                <c:pt idx="234">
                  <c:v>2.208253E-2</c:v>
                </c:pt>
                <c:pt idx="235">
                  <c:v>2.3224390000000001E-2</c:v>
                </c:pt>
                <c:pt idx="236">
                  <c:v>1.8991999999999998E-2</c:v>
                </c:pt>
                <c:pt idx="237">
                  <c:v>2.0364200000000002E-2</c:v>
                </c:pt>
                <c:pt idx="238">
                  <c:v>1.964923E-2</c:v>
                </c:pt>
                <c:pt idx="239">
                  <c:v>2.027265E-2</c:v>
                </c:pt>
                <c:pt idx="240">
                  <c:v>2.045665E-2</c:v>
                </c:pt>
                <c:pt idx="241">
                  <c:v>1.672676E-2</c:v>
                </c:pt>
                <c:pt idx="242">
                  <c:v>1.3053509999999999E-2</c:v>
                </c:pt>
                <c:pt idx="243">
                  <c:v>2.4011960000000002E-2</c:v>
                </c:pt>
                <c:pt idx="244">
                  <c:v>1.8143030000000001E-2</c:v>
                </c:pt>
                <c:pt idx="245">
                  <c:v>1.306393E-2</c:v>
                </c:pt>
                <c:pt idx="246">
                  <c:v>8.5126200000000003E-3</c:v>
                </c:pt>
                <c:pt idx="247">
                  <c:v>7.08649E-3</c:v>
                </c:pt>
                <c:pt idx="248">
                  <c:v>5.9183699999999992E-3</c:v>
                </c:pt>
                <c:pt idx="249">
                  <c:v>5.4047199999999991E-3</c:v>
                </c:pt>
                <c:pt idx="250">
                  <c:v>5.5125999999999994E-3</c:v>
                </c:pt>
                <c:pt idx="251">
                  <c:v>5.0673900000000006E-3</c:v>
                </c:pt>
                <c:pt idx="252">
                  <c:v>4.5386799999999998E-3</c:v>
                </c:pt>
                <c:pt idx="253">
                  <c:v>3.8819500000000003E-3</c:v>
                </c:pt>
                <c:pt idx="254">
                  <c:v>4.6500300000000003E-3</c:v>
                </c:pt>
                <c:pt idx="255">
                  <c:v>5.5737299999999998E-3</c:v>
                </c:pt>
                <c:pt idx="256">
                  <c:v>5.0428799999999996E-3</c:v>
                </c:pt>
                <c:pt idx="257">
                  <c:v>4.1195900000000002E-3</c:v>
                </c:pt>
                <c:pt idx="258">
                  <c:v>4.7450599999999997E-3</c:v>
                </c:pt>
                <c:pt idx="259">
                  <c:v>4.5761899999999999E-3</c:v>
                </c:pt>
                <c:pt idx="260">
                  <c:v>5.1324999999999999E-3</c:v>
                </c:pt>
                <c:pt idx="261">
                  <c:v>6.1683200000000006E-3</c:v>
                </c:pt>
                <c:pt idx="262">
                  <c:v>8.7330900000000006E-3</c:v>
                </c:pt>
                <c:pt idx="263">
                  <c:v>9.8022400000000003E-3</c:v>
                </c:pt>
                <c:pt idx="264">
                  <c:v>1.1302049999999999E-2</c:v>
                </c:pt>
                <c:pt idx="265">
                  <c:v>1.463093E-2</c:v>
                </c:pt>
                <c:pt idx="266">
                  <c:v>1.8782179999999999E-2</c:v>
                </c:pt>
                <c:pt idx="267">
                  <c:v>2.843391E-2</c:v>
                </c:pt>
                <c:pt idx="268">
                  <c:v>3.3997779999999998E-2</c:v>
                </c:pt>
                <c:pt idx="269">
                  <c:v>3.3700500000000001E-2</c:v>
                </c:pt>
                <c:pt idx="270">
                  <c:v>3.7839209999999998E-2</c:v>
                </c:pt>
                <c:pt idx="271">
                  <c:v>3.7142990000000001E-2</c:v>
                </c:pt>
                <c:pt idx="272">
                  <c:v>4.1174280000000001E-2</c:v>
                </c:pt>
                <c:pt idx="273">
                  <c:v>4.8384629999999998E-2</c:v>
                </c:pt>
                <c:pt idx="274">
                  <c:v>5.4600289999999996E-2</c:v>
                </c:pt>
                <c:pt idx="275">
                  <c:v>5.3352250000000004E-2</c:v>
                </c:pt>
                <c:pt idx="276">
                  <c:v>5.1435550000000003E-2</c:v>
                </c:pt>
                <c:pt idx="277">
                  <c:v>4.8037919999999998E-2</c:v>
                </c:pt>
                <c:pt idx="278">
                  <c:v>5.2922079999999996E-2</c:v>
                </c:pt>
                <c:pt idx="279">
                  <c:v>4.9377259999999999E-2</c:v>
                </c:pt>
                <c:pt idx="280">
                  <c:v>4.9190089999999999E-2</c:v>
                </c:pt>
                <c:pt idx="281">
                  <c:v>5.206446E-2</c:v>
                </c:pt>
                <c:pt idx="282">
                  <c:v>5.5223609999999999E-2</c:v>
                </c:pt>
                <c:pt idx="283">
                  <c:v>5.4783600000000002E-2</c:v>
                </c:pt>
                <c:pt idx="284">
                  <c:v>5.4895090000000001E-2</c:v>
                </c:pt>
                <c:pt idx="285">
                  <c:v>5.7525570000000005E-2</c:v>
                </c:pt>
                <c:pt idx="286">
                  <c:v>5.9260979999999998E-2</c:v>
                </c:pt>
                <c:pt idx="287">
                  <c:v>5.5167460000000001E-2</c:v>
                </c:pt>
                <c:pt idx="288">
                  <c:v>4.9598449999999995E-2</c:v>
                </c:pt>
                <c:pt idx="289">
                  <c:v>4.9012750000000001E-2</c:v>
                </c:pt>
                <c:pt idx="290">
                  <c:v>5.2115340000000003E-2</c:v>
                </c:pt>
                <c:pt idx="291">
                  <c:v>5.1924070000000003E-2</c:v>
                </c:pt>
                <c:pt idx="292">
                  <c:v>5.5800210000000003E-2</c:v>
                </c:pt>
                <c:pt idx="293">
                  <c:v>5.4099750000000002E-2</c:v>
                </c:pt>
                <c:pt idx="294">
                  <c:v>5.3232769999999999E-2</c:v>
                </c:pt>
                <c:pt idx="295">
                  <c:v>4.9107399999999995E-2</c:v>
                </c:pt>
                <c:pt idx="296">
                  <c:v>4.6452640000000003E-2</c:v>
                </c:pt>
                <c:pt idx="297">
                  <c:v>4.3598660000000004E-2</c:v>
                </c:pt>
                <c:pt idx="298">
                  <c:v>4.7576890000000004E-2</c:v>
                </c:pt>
                <c:pt idx="299">
                  <c:v>4.671604E-2</c:v>
                </c:pt>
                <c:pt idx="300">
                  <c:v>4.7288839999999999E-2</c:v>
                </c:pt>
                <c:pt idx="301">
                  <c:v>4.7328929999999998E-2</c:v>
                </c:pt>
                <c:pt idx="302">
                  <c:v>4.5463209999999997E-2</c:v>
                </c:pt>
                <c:pt idx="303">
                  <c:v>4.5799989999999999E-2</c:v>
                </c:pt>
                <c:pt idx="304">
                  <c:v>4.4851520000000006E-2</c:v>
                </c:pt>
                <c:pt idx="305">
                  <c:v>4.6156629999999997E-2</c:v>
                </c:pt>
                <c:pt idx="306">
                  <c:v>4.4074989999999994E-2</c:v>
                </c:pt>
              </c:numCache>
            </c:numRef>
          </c:val>
          <c:smooth val="0"/>
          <c:extLst>
            <c:ext xmlns:c16="http://schemas.microsoft.com/office/drawing/2014/chart" uri="{C3380CC4-5D6E-409C-BE32-E72D297353CC}">
              <c16:uniqueId val="{00000002-734D-48F0-9A31-9F6F33923A30}"/>
            </c:ext>
          </c:extLst>
        </c:ser>
        <c:ser>
          <c:idx val="3"/>
          <c:order val="3"/>
          <c:tx>
            <c:strRef>
              <c:f>YTW!$AI$5</c:f>
              <c:strCache>
                <c:ptCount val="1"/>
                <c:pt idx="0">
                  <c:v>ICE BofA US 3-Month Treasury Bill Index, </c:v>
                </c:pt>
              </c:strCache>
            </c:strRef>
          </c:tx>
          <c:spPr>
            <a:ln w="19050" cap="rnd">
              <a:solidFill>
                <a:srgbClr val="EE0000"/>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YTW!$AI$6:$AI$6379</c:f>
              <c:numCache>
                <c:formatCode>0.0</c:formatCode>
                <c:ptCount val="6374"/>
                <c:pt idx="0">
                  <c:v>511.55200000000002</c:v>
                </c:pt>
                <c:pt idx="1">
                  <c:v>513.74900000000002</c:v>
                </c:pt>
                <c:pt idx="2">
                  <c:v>516.00099999999998</c:v>
                </c:pt>
                <c:pt idx="3">
                  <c:v>518.68899999999996</c:v>
                </c:pt>
                <c:pt idx="4">
                  <c:v>518.68899999999996</c:v>
                </c:pt>
                <c:pt idx="5">
                  <c:v>524.28499999999997</c:v>
                </c:pt>
                <c:pt idx="6">
                  <c:v>526.54499999999996</c:v>
                </c:pt>
                <c:pt idx="7">
                  <c:v>528.93799999999999</c:v>
                </c:pt>
                <c:pt idx="8">
                  <c:v>531.67600000000004</c:v>
                </c:pt>
                <c:pt idx="9">
                  <c:v>531.67600000000004</c:v>
                </c:pt>
                <c:pt idx="10">
                  <c:v>537.25199999999995</c:v>
                </c:pt>
                <c:pt idx="11">
                  <c:v>540.197</c:v>
                </c:pt>
                <c:pt idx="12">
                  <c:v>540.197</c:v>
                </c:pt>
                <c:pt idx="13">
                  <c:v>546.74699999999996</c:v>
                </c:pt>
                <c:pt idx="14">
                  <c:v>548.83199999999999</c:v>
                </c:pt>
                <c:pt idx="15">
                  <c:v>548.83199999999999</c:v>
                </c:pt>
                <c:pt idx="16">
                  <c:v>553.76700000000005</c:v>
                </c:pt>
                <c:pt idx="17">
                  <c:v>555.91300000000001</c:v>
                </c:pt>
                <c:pt idx="18">
                  <c:v>555.91300000000001</c:v>
                </c:pt>
                <c:pt idx="19">
                  <c:v>559.36800000000005</c:v>
                </c:pt>
                <c:pt idx="20">
                  <c:v>561.18399999999997</c:v>
                </c:pt>
                <c:pt idx="21">
                  <c:v>561.18399999999997</c:v>
                </c:pt>
                <c:pt idx="22">
                  <c:v>565.04100000000005</c:v>
                </c:pt>
                <c:pt idx="23">
                  <c:v>566.279</c:v>
                </c:pt>
                <c:pt idx="24">
                  <c:v>567.16</c:v>
                </c:pt>
                <c:pt idx="25">
                  <c:v>567.98599999999999</c:v>
                </c:pt>
                <c:pt idx="26">
                  <c:v>568.745</c:v>
                </c:pt>
                <c:pt idx="27">
                  <c:v>568.745</c:v>
                </c:pt>
                <c:pt idx="28">
                  <c:v>570.48800000000006</c:v>
                </c:pt>
                <c:pt idx="29">
                  <c:v>571.38199999999995</c:v>
                </c:pt>
                <c:pt idx="30">
                  <c:v>571.38199999999995</c:v>
                </c:pt>
                <c:pt idx="31">
                  <c:v>573.08100000000002</c:v>
                </c:pt>
                <c:pt idx="32">
                  <c:v>573.08100000000002</c:v>
                </c:pt>
                <c:pt idx="33">
                  <c:v>574.79999999999995</c:v>
                </c:pt>
                <c:pt idx="34">
                  <c:v>575.654</c:v>
                </c:pt>
                <c:pt idx="35">
                  <c:v>575.654</c:v>
                </c:pt>
                <c:pt idx="36">
                  <c:v>577.24900000000002</c:v>
                </c:pt>
                <c:pt idx="37">
                  <c:v>577.822</c:v>
                </c:pt>
                <c:pt idx="38">
                  <c:v>578.32600000000002</c:v>
                </c:pt>
                <c:pt idx="39">
                  <c:v>579.01</c:v>
                </c:pt>
                <c:pt idx="40">
                  <c:v>579.55600000000004</c:v>
                </c:pt>
                <c:pt idx="41">
                  <c:v>579.55600000000004</c:v>
                </c:pt>
                <c:pt idx="42">
                  <c:v>580.95100000000002</c:v>
                </c:pt>
                <c:pt idx="43">
                  <c:v>581.34100000000001</c:v>
                </c:pt>
                <c:pt idx="44">
                  <c:v>581.34100000000001</c:v>
                </c:pt>
                <c:pt idx="45">
                  <c:v>582.38400000000001</c:v>
                </c:pt>
                <c:pt idx="46">
                  <c:v>582.827</c:v>
                </c:pt>
                <c:pt idx="47">
                  <c:v>582.827</c:v>
                </c:pt>
                <c:pt idx="48">
                  <c:v>583.87900000000002</c:v>
                </c:pt>
                <c:pt idx="49">
                  <c:v>583.87900000000002</c:v>
                </c:pt>
                <c:pt idx="50">
                  <c:v>584.35500000000002</c:v>
                </c:pt>
                <c:pt idx="51">
                  <c:v>585.27099999999996</c:v>
                </c:pt>
                <c:pt idx="52">
                  <c:v>585.76300000000003</c:v>
                </c:pt>
                <c:pt idx="53">
                  <c:v>586.26800000000003</c:v>
                </c:pt>
                <c:pt idx="54">
                  <c:v>586.65700000000004</c:v>
                </c:pt>
                <c:pt idx="55">
                  <c:v>586.65700000000004</c:v>
                </c:pt>
                <c:pt idx="56">
                  <c:v>588.06299999999999</c:v>
                </c:pt>
                <c:pt idx="57">
                  <c:v>588.81299999999999</c:v>
                </c:pt>
                <c:pt idx="58">
                  <c:v>588.81299999999999</c:v>
                </c:pt>
                <c:pt idx="59">
                  <c:v>590.37900000000002</c:v>
                </c:pt>
                <c:pt idx="60">
                  <c:v>591.63699999999994</c:v>
                </c:pt>
                <c:pt idx="61">
                  <c:v>592.625</c:v>
                </c:pt>
                <c:pt idx="62">
                  <c:v>593.58500000000004</c:v>
                </c:pt>
                <c:pt idx="63">
                  <c:v>595.02499999999998</c:v>
                </c:pt>
                <c:pt idx="64">
                  <c:v>595.02499999999998</c:v>
                </c:pt>
                <c:pt idx="65">
                  <c:v>597.90899999999999</c:v>
                </c:pt>
                <c:pt idx="66">
                  <c:v>599.28099999999995</c:v>
                </c:pt>
                <c:pt idx="67">
                  <c:v>599.28099999999995</c:v>
                </c:pt>
                <c:pt idx="68">
                  <c:v>602.42999999999995</c:v>
                </c:pt>
                <c:pt idx="69">
                  <c:v>604.23400000000004</c:v>
                </c:pt>
                <c:pt idx="70">
                  <c:v>605.83100000000002</c:v>
                </c:pt>
                <c:pt idx="71">
                  <c:v>607.82399999999996</c:v>
                </c:pt>
                <c:pt idx="72">
                  <c:v>607.82399999999996</c:v>
                </c:pt>
                <c:pt idx="73">
                  <c:v>611.678</c:v>
                </c:pt>
                <c:pt idx="74">
                  <c:v>613.66800000000001</c:v>
                </c:pt>
                <c:pt idx="75">
                  <c:v>616.03099999999995</c:v>
                </c:pt>
                <c:pt idx="76">
                  <c:v>616.03099999999995</c:v>
                </c:pt>
                <c:pt idx="77">
                  <c:v>620.78200000000004</c:v>
                </c:pt>
                <c:pt idx="78">
                  <c:v>623.16399999999999</c:v>
                </c:pt>
                <c:pt idx="79">
                  <c:v>625.80100000000004</c:v>
                </c:pt>
                <c:pt idx="80">
                  <c:v>628.56200000000001</c:v>
                </c:pt>
                <c:pt idx="81">
                  <c:v>628.56200000000001</c:v>
                </c:pt>
                <c:pt idx="82">
                  <c:v>633.83500000000004</c:v>
                </c:pt>
                <c:pt idx="83">
                  <c:v>636.56100000000004</c:v>
                </c:pt>
                <c:pt idx="84">
                  <c:v>636.56100000000004</c:v>
                </c:pt>
                <c:pt idx="85">
                  <c:v>641.99599999999998</c:v>
                </c:pt>
                <c:pt idx="86">
                  <c:v>644.43200000000002</c:v>
                </c:pt>
                <c:pt idx="87">
                  <c:v>644.43200000000002</c:v>
                </c:pt>
                <c:pt idx="88">
                  <c:v>650.19399999999996</c:v>
                </c:pt>
                <c:pt idx="89">
                  <c:v>653.06100000000004</c:v>
                </c:pt>
                <c:pt idx="90">
                  <c:v>653.06100000000004</c:v>
                </c:pt>
                <c:pt idx="91">
                  <c:v>658.17600000000004</c:v>
                </c:pt>
                <c:pt idx="92">
                  <c:v>661.83799999999997</c:v>
                </c:pt>
                <c:pt idx="93">
                  <c:v>661.83799999999997</c:v>
                </c:pt>
                <c:pt idx="94">
                  <c:v>666.33600000000001</c:v>
                </c:pt>
                <c:pt idx="95">
                  <c:v>669.45799999999997</c:v>
                </c:pt>
                <c:pt idx="96">
                  <c:v>671.36099999999999</c:v>
                </c:pt>
                <c:pt idx="97">
                  <c:v>674.73</c:v>
                </c:pt>
                <c:pt idx="98">
                  <c:v>675.726</c:v>
                </c:pt>
                <c:pt idx="99">
                  <c:v>677.28099999999995</c:v>
                </c:pt>
                <c:pt idx="100">
                  <c:v>678.00800000000004</c:v>
                </c:pt>
                <c:pt idx="101">
                  <c:v>678.00800000000004</c:v>
                </c:pt>
                <c:pt idx="102">
                  <c:v>679.39099999999996</c:v>
                </c:pt>
                <c:pt idx="103">
                  <c:v>680.58500000000004</c:v>
                </c:pt>
                <c:pt idx="104">
                  <c:v>680.58500000000004</c:v>
                </c:pt>
                <c:pt idx="105">
                  <c:v>683.65099999999995</c:v>
                </c:pt>
                <c:pt idx="106">
                  <c:v>684.43200000000002</c:v>
                </c:pt>
                <c:pt idx="107">
                  <c:v>684.43200000000002</c:v>
                </c:pt>
                <c:pt idx="108">
                  <c:v>685.17200000000003</c:v>
                </c:pt>
                <c:pt idx="109">
                  <c:v>685.17200000000003</c:v>
                </c:pt>
                <c:pt idx="110">
                  <c:v>685.09299999999996</c:v>
                </c:pt>
                <c:pt idx="111">
                  <c:v>685.49900000000002</c:v>
                </c:pt>
                <c:pt idx="112">
                  <c:v>685.68399999999997</c:v>
                </c:pt>
                <c:pt idx="113">
                  <c:v>685.68399999999997</c:v>
                </c:pt>
                <c:pt idx="114">
                  <c:v>685.85500000000002</c:v>
                </c:pt>
                <c:pt idx="115">
                  <c:v>685.97199999999998</c:v>
                </c:pt>
                <c:pt idx="116">
                  <c:v>686.14300000000003</c:v>
                </c:pt>
                <c:pt idx="117">
                  <c:v>686.30799999999999</c:v>
                </c:pt>
                <c:pt idx="118">
                  <c:v>686.30799999999999</c:v>
                </c:pt>
                <c:pt idx="119">
                  <c:v>686.53399999999999</c:v>
                </c:pt>
                <c:pt idx="120">
                  <c:v>686.58900000000006</c:v>
                </c:pt>
                <c:pt idx="121">
                  <c:v>686.58900000000006</c:v>
                </c:pt>
                <c:pt idx="122">
                  <c:v>686.63099999999997</c:v>
                </c:pt>
                <c:pt idx="123">
                  <c:v>686.68200000000002</c:v>
                </c:pt>
                <c:pt idx="124">
                  <c:v>686.74300000000005</c:v>
                </c:pt>
                <c:pt idx="125">
                  <c:v>686.84799999999996</c:v>
                </c:pt>
                <c:pt idx="126">
                  <c:v>686.928</c:v>
                </c:pt>
                <c:pt idx="127">
                  <c:v>686.928</c:v>
                </c:pt>
                <c:pt idx="128">
                  <c:v>687.13499999999999</c:v>
                </c:pt>
                <c:pt idx="129">
                  <c:v>687.16899999999998</c:v>
                </c:pt>
                <c:pt idx="130">
                  <c:v>687.16899999999998</c:v>
                </c:pt>
                <c:pt idx="131">
                  <c:v>687.32100000000003</c:v>
                </c:pt>
                <c:pt idx="132">
                  <c:v>687.45100000000002</c:v>
                </c:pt>
                <c:pt idx="133">
                  <c:v>687.49900000000002</c:v>
                </c:pt>
                <c:pt idx="134">
                  <c:v>687.60900000000004</c:v>
                </c:pt>
                <c:pt idx="135">
                  <c:v>687.78800000000001</c:v>
                </c:pt>
                <c:pt idx="136">
                  <c:v>687.78800000000001</c:v>
                </c:pt>
                <c:pt idx="137">
                  <c:v>687.97400000000005</c:v>
                </c:pt>
                <c:pt idx="138">
                  <c:v>688.03599999999994</c:v>
                </c:pt>
                <c:pt idx="139">
                  <c:v>688.03599999999994</c:v>
                </c:pt>
                <c:pt idx="140">
                  <c:v>688.14499999999998</c:v>
                </c:pt>
                <c:pt idx="141">
                  <c:v>688.15800000000002</c:v>
                </c:pt>
                <c:pt idx="142">
                  <c:v>688.17200000000003</c:v>
                </c:pt>
                <c:pt idx="143">
                  <c:v>688.16499999999996</c:v>
                </c:pt>
                <c:pt idx="144">
                  <c:v>688.16499999999996</c:v>
                </c:pt>
                <c:pt idx="145">
                  <c:v>688.14400000000001</c:v>
                </c:pt>
                <c:pt idx="146">
                  <c:v>688.15800000000002</c:v>
                </c:pt>
                <c:pt idx="147">
                  <c:v>688.15800000000002</c:v>
                </c:pt>
                <c:pt idx="148">
                  <c:v>688.26099999999997</c:v>
                </c:pt>
                <c:pt idx="149">
                  <c:v>688.351</c:v>
                </c:pt>
                <c:pt idx="150">
                  <c:v>688.351</c:v>
                </c:pt>
                <c:pt idx="151">
                  <c:v>688.47400000000005</c:v>
                </c:pt>
                <c:pt idx="152">
                  <c:v>688.56399999999996</c:v>
                </c:pt>
                <c:pt idx="153">
                  <c:v>688.56399999999996</c:v>
                </c:pt>
                <c:pt idx="154">
                  <c:v>688.70699999999999</c:v>
                </c:pt>
                <c:pt idx="155">
                  <c:v>688.81700000000001</c:v>
                </c:pt>
                <c:pt idx="156">
                  <c:v>688.923</c:v>
                </c:pt>
                <c:pt idx="157">
                  <c:v>688.92399999999998</c:v>
                </c:pt>
                <c:pt idx="158">
                  <c:v>688.92399999999998</c:v>
                </c:pt>
                <c:pt idx="159">
                  <c:v>688.92399999999998</c:v>
                </c:pt>
                <c:pt idx="160">
                  <c:v>689.10699999999997</c:v>
                </c:pt>
                <c:pt idx="161">
                  <c:v>689.15700000000004</c:v>
                </c:pt>
                <c:pt idx="162">
                  <c:v>689.15700000000004</c:v>
                </c:pt>
                <c:pt idx="163">
                  <c:v>689.25400000000002</c:v>
                </c:pt>
                <c:pt idx="164">
                  <c:v>689.25400000000002</c:v>
                </c:pt>
                <c:pt idx="165">
                  <c:v>689.32</c:v>
                </c:pt>
                <c:pt idx="166">
                  <c:v>689.29399999999998</c:v>
                </c:pt>
                <c:pt idx="167">
                  <c:v>689.29399999999998</c:v>
                </c:pt>
                <c:pt idx="168">
                  <c:v>689.42499999999995</c:v>
                </c:pt>
                <c:pt idx="169">
                  <c:v>689.471</c:v>
                </c:pt>
                <c:pt idx="170">
                  <c:v>689.47500000000002</c:v>
                </c:pt>
                <c:pt idx="171">
                  <c:v>689.50400000000002</c:v>
                </c:pt>
                <c:pt idx="172">
                  <c:v>689.53300000000002</c:v>
                </c:pt>
                <c:pt idx="173">
                  <c:v>689.53300000000002</c:v>
                </c:pt>
                <c:pt idx="174">
                  <c:v>689.57299999999998</c:v>
                </c:pt>
                <c:pt idx="175">
                  <c:v>689.59299999999996</c:v>
                </c:pt>
                <c:pt idx="176">
                  <c:v>689.59299999999996</c:v>
                </c:pt>
                <c:pt idx="177">
                  <c:v>689.64099999999996</c:v>
                </c:pt>
                <c:pt idx="178">
                  <c:v>689.65099999999995</c:v>
                </c:pt>
                <c:pt idx="179">
                  <c:v>689.65099999999995</c:v>
                </c:pt>
                <c:pt idx="180">
                  <c:v>689.66499999999996</c:v>
                </c:pt>
                <c:pt idx="181">
                  <c:v>689.66499999999996</c:v>
                </c:pt>
                <c:pt idx="182">
                  <c:v>689.68700000000001</c:v>
                </c:pt>
                <c:pt idx="183">
                  <c:v>689.68799999999999</c:v>
                </c:pt>
                <c:pt idx="184">
                  <c:v>689.70299999999997</c:v>
                </c:pt>
                <c:pt idx="185">
                  <c:v>689.70299999999997</c:v>
                </c:pt>
                <c:pt idx="186">
                  <c:v>689.72500000000002</c:v>
                </c:pt>
                <c:pt idx="187">
                  <c:v>689.69299999999998</c:v>
                </c:pt>
                <c:pt idx="188">
                  <c:v>689.79600000000005</c:v>
                </c:pt>
                <c:pt idx="189">
                  <c:v>689.81299999999999</c:v>
                </c:pt>
                <c:pt idx="190">
                  <c:v>689.81299999999999</c:v>
                </c:pt>
                <c:pt idx="191">
                  <c:v>689.80399999999997</c:v>
                </c:pt>
                <c:pt idx="192">
                  <c:v>690.03099999999995</c:v>
                </c:pt>
                <c:pt idx="193">
                  <c:v>690.03099999999995</c:v>
                </c:pt>
                <c:pt idx="194">
                  <c:v>690.22</c:v>
                </c:pt>
                <c:pt idx="195">
                  <c:v>690.53599999999994</c:v>
                </c:pt>
                <c:pt idx="196">
                  <c:v>690.53599999999994</c:v>
                </c:pt>
                <c:pt idx="197">
                  <c:v>690.77599999999995</c:v>
                </c:pt>
                <c:pt idx="198">
                  <c:v>691.03599999999994</c:v>
                </c:pt>
                <c:pt idx="199">
                  <c:v>691.03599999999994</c:v>
                </c:pt>
                <c:pt idx="200">
                  <c:v>691.35900000000004</c:v>
                </c:pt>
                <c:pt idx="201">
                  <c:v>691.7</c:v>
                </c:pt>
                <c:pt idx="202">
                  <c:v>691.87300000000005</c:v>
                </c:pt>
                <c:pt idx="203">
                  <c:v>691.99400000000003</c:v>
                </c:pt>
                <c:pt idx="204">
                  <c:v>691.99400000000003</c:v>
                </c:pt>
                <c:pt idx="205">
                  <c:v>692.59500000000003</c:v>
                </c:pt>
                <c:pt idx="206">
                  <c:v>692.88099999999997</c:v>
                </c:pt>
                <c:pt idx="207">
                  <c:v>693.00099999999998</c:v>
                </c:pt>
                <c:pt idx="208">
                  <c:v>693.00099999999998</c:v>
                </c:pt>
                <c:pt idx="209">
                  <c:v>693.81600000000003</c:v>
                </c:pt>
                <c:pt idx="210">
                  <c:v>694.4</c:v>
                </c:pt>
                <c:pt idx="211">
                  <c:v>694.99099999999999</c:v>
                </c:pt>
                <c:pt idx="212">
                  <c:v>695.64200000000005</c:v>
                </c:pt>
                <c:pt idx="213">
                  <c:v>695.64200000000005</c:v>
                </c:pt>
                <c:pt idx="214">
                  <c:v>696.86</c:v>
                </c:pt>
                <c:pt idx="215">
                  <c:v>697.43899999999996</c:v>
                </c:pt>
                <c:pt idx="216">
                  <c:v>697.43899999999996</c:v>
                </c:pt>
                <c:pt idx="217">
                  <c:v>699.048</c:v>
                </c:pt>
                <c:pt idx="218">
                  <c:v>699.70899999999995</c:v>
                </c:pt>
                <c:pt idx="219">
                  <c:v>699.70899999999995</c:v>
                </c:pt>
                <c:pt idx="220">
                  <c:v>701.60599999999999</c:v>
                </c:pt>
                <c:pt idx="221">
                  <c:v>702.67700000000002</c:v>
                </c:pt>
                <c:pt idx="222">
                  <c:v>702.67700000000002</c:v>
                </c:pt>
                <c:pt idx="223">
                  <c:v>704.96199999999999</c:v>
                </c:pt>
                <c:pt idx="224">
                  <c:v>706.23299999999995</c:v>
                </c:pt>
                <c:pt idx="225">
                  <c:v>706.23299999999995</c:v>
                </c:pt>
                <c:pt idx="226">
                  <c:v>708.54100000000005</c:v>
                </c:pt>
                <c:pt idx="227">
                  <c:v>709.995</c:v>
                </c:pt>
                <c:pt idx="228">
                  <c:v>711.30200000000002</c:v>
                </c:pt>
                <c:pt idx="229">
                  <c:v>712.70399999999995</c:v>
                </c:pt>
                <c:pt idx="230">
                  <c:v>713.97299999999996</c:v>
                </c:pt>
                <c:pt idx="231">
                  <c:v>713.97299999999996</c:v>
                </c:pt>
                <c:pt idx="232">
                  <c:v>716.91300000000001</c:v>
                </c:pt>
                <c:pt idx="233">
                  <c:v>718.54899999999998</c:v>
                </c:pt>
                <c:pt idx="234">
                  <c:v>718.54899999999998</c:v>
                </c:pt>
                <c:pt idx="235">
                  <c:v>721.44500000000005</c:v>
                </c:pt>
                <c:pt idx="236">
                  <c:v>721.44500000000005</c:v>
                </c:pt>
                <c:pt idx="237">
                  <c:v>724.18799999999999</c:v>
                </c:pt>
                <c:pt idx="238">
                  <c:v>725.58100000000002</c:v>
                </c:pt>
                <c:pt idx="239">
                  <c:v>725.58100000000002</c:v>
                </c:pt>
                <c:pt idx="240">
                  <c:v>727.52300000000002</c:v>
                </c:pt>
                <c:pt idx="241">
                  <c:v>728.495</c:v>
                </c:pt>
                <c:pt idx="242">
                  <c:v>728.495</c:v>
                </c:pt>
                <c:pt idx="243">
                  <c:v>731.70299999999997</c:v>
                </c:pt>
                <c:pt idx="244">
                  <c:v>731.76</c:v>
                </c:pt>
                <c:pt idx="245">
                  <c:v>731.76</c:v>
                </c:pt>
                <c:pt idx="246">
                  <c:v>731.86599999999999</c:v>
                </c:pt>
                <c:pt idx="247">
                  <c:v>732.01099999999997</c:v>
                </c:pt>
                <c:pt idx="248">
                  <c:v>732.06700000000001</c:v>
                </c:pt>
                <c:pt idx="249">
                  <c:v>732.154</c:v>
                </c:pt>
                <c:pt idx="250">
                  <c:v>732.154</c:v>
                </c:pt>
                <c:pt idx="251">
                  <c:v>732.29499999999996</c:v>
                </c:pt>
                <c:pt idx="252">
                  <c:v>732.37599999999998</c:v>
                </c:pt>
                <c:pt idx="253">
                  <c:v>732.37599999999998</c:v>
                </c:pt>
                <c:pt idx="254">
                  <c:v>732.44500000000005</c:v>
                </c:pt>
                <c:pt idx="255">
                  <c:v>732.56</c:v>
                </c:pt>
                <c:pt idx="256">
                  <c:v>732.57100000000003</c:v>
                </c:pt>
                <c:pt idx="257">
                  <c:v>732.58600000000001</c:v>
                </c:pt>
                <c:pt idx="258">
                  <c:v>732.55899999999997</c:v>
                </c:pt>
                <c:pt idx="259">
                  <c:v>732.55899999999997</c:v>
                </c:pt>
                <c:pt idx="260">
                  <c:v>732.625</c:v>
                </c:pt>
                <c:pt idx="261">
                  <c:v>732.66499999999996</c:v>
                </c:pt>
                <c:pt idx="262">
                  <c:v>732.66499999999996</c:v>
                </c:pt>
                <c:pt idx="263">
                  <c:v>732.68399999999997</c:v>
                </c:pt>
                <c:pt idx="264">
                  <c:v>732.73599999999999</c:v>
                </c:pt>
                <c:pt idx="265">
                  <c:v>732.70299999999997</c:v>
                </c:pt>
                <c:pt idx="266">
                  <c:v>732.79700000000003</c:v>
                </c:pt>
                <c:pt idx="267">
                  <c:v>733.02300000000002</c:v>
                </c:pt>
                <c:pt idx="268">
                  <c:v>733.02300000000002</c:v>
                </c:pt>
                <c:pt idx="269">
                  <c:v>733.63099999999997</c:v>
                </c:pt>
                <c:pt idx="270">
                  <c:v>733.79100000000005</c:v>
                </c:pt>
                <c:pt idx="271">
                  <c:v>733.79100000000005</c:v>
                </c:pt>
                <c:pt idx="272">
                  <c:v>735.35199999999998</c:v>
                </c:pt>
                <c:pt idx="273">
                  <c:v>737.18200000000002</c:v>
                </c:pt>
                <c:pt idx="274">
                  <c:v>738.33900000000006</c:v>
                </c:pt>
                <c:pt idx="275">
                  <c:v>740.72</c:v>
                </c:pt>
                <c:pt idx="276">
                  <c:v>740.72</c:v>
                </c:pt>
                <c:pt idx="277">
                  <c:v>745.72900000000004</c:v>
                </c:pt>
                <c:pt idx="278">
                  <c:v>748.16300000000001</c:v>
                </c:pt>
                <c:pt idx="279">
                  <c:v>751.38099999999997</c:v>
                </c:pt>
                <c:pt idx="280">
                  <c:v>751.38099999999997</c:v>
                </c:pt>
                <c:pt idx="281">
                  <c:v>756.69799999999998</c:v>
                </c:pt>
                <c:pt idx="282">
                  <c:v>760.16099999999994</c:v>
                </c:pt>
                <c:pt idx="283">
                  <c:v>763.18799999999999</c:v>
                </c:pt>
                <c:pt idx="284">
                  <c:v>766.63400000000001</c:v>
                </c:pt>
                <c:pt idx="285">
                  <c:v>766.63400000000001</c:v>
                </c:pt>
                <c:pt idx="286">
                  <c:v>773.58699999999999</c:v>
                </c:pt>
                <c:pt idx="287">
                  <c:v>777.06</c:v>
                </c:pt>
                <c:pt idx="288">
                  <c:v>777.06</c:v>
                </c:pt>
                <c:pt idx="289">
                  <c:v>784.01800000000003</c:v>
                </c:pt>
                <c:pt idx="290">
                  <c:v>787.23</c:v>
                </c:pt>
                <c:pt idx="291">
                  <c:v>787.23</c:v>
                </c:pt>
                <c:pt idx="292">
                  <c:v>794.15800000000002</c:v>
                </c:pt>
                <c:pt idx="293">
                  <c:v>797.96900000000005</c:v>
                </c:pt>
                <c:pt idx="294">
                  <c:v>797.96900000000005</c:v>
                </c:pt>
                <c:pt idx="295">
                  <c:v>804.81200000000001</c:v>
                </c:pt>
                <c:pt idx="296">
                  <c:v>804.81200000000001</c:v>
                </c:pt>
                <c:pt idx="297">
                  <c:v>812.17</c:v>
                </c:pt>
                <c:pt idx="298">
                  <c:v>815.255</c:v>
                </c:pt>
                <c:pt idx="299">
                  <c:v>815.255</c:v>
                </c:pt>
                <c:pt idx="300">
                  <c:v>821.67899999999997</c:v>
                </c:pt>
                <c:pt idx="301">
                  <c:v>824.70399999999995</c:v>
                </c:pt>
                <c:pt idx="302">
                  <c:v>827.32299999999998</c:v>
                </c:pt>
                <c:pt idx="303">
                  <c:v>830.08500000000004</c:v>
                </c:pt>
                <c:pt idx="304">
                  <c:v>832.94100000000003</c:v>
                </c:pt>
                <c:pt idx="305">
                  <c:v>832.94100000000003</c:v>
                </c:pt>
                <c:pt idx="306">
                  <c:v>838.71799999999996</c:v>
                </c:pt>
              </c:numCache>
            </c:numRef>
          </c:val>
          <c:smooth val="0"/>
          <c:extLst>
            <c:ext xmlns:c16="http://schemas.microsoft.com/office/drawing/2014/chart" uri="{C3380CC4-5D6E-409C-BE32-E72D297353CC}">
              <c16:uniqueId val="{00000003-734D-48F0-9A31-9F6F33923A30}"/>
            </c:ext>
          </c:extLst>
        </c:ser>
        <c:ser>
          <c:idx val="4"/>
          <c:order val="4"/>
          <c:tx>
            <c:strRef>
              <c:f>YTW!$AJ$5</c:f>
              <c:strCache>
                <c:ptCount val="1"/>
                <c:pt idx="0">
                  <c:v>EU AAA, aver 5Y</c:v>
                </c:pt>
              </c:strCache>
            </c:strRef>
          </c:tx>
          <c:spPr>
            <a:ln>
              <a:solidFill>
                <a:srgbClr val="7030A0"/>
              </a:solidFill>
            </a:ln>
          </c:spPr>
          <c:marker>
            <c:symbol val="none"/>
          </c:marker>
          <c:dPt>
            <c:idx val="1503"/>
            <c:bubble3D val="0"/>
            <c:extLst>
              <c:ext xmlns:c16="http://schemas.microsoft.com/office/drawing/2014/chart" uri="{C3380CC4-5D6E-409C-BE32-E72D297353CC}">
                <c16:uniqueId val="{00000004-734D-48F0-9A31-9F6F33923A30}"/>
              </c:ext>
            </c:extLst>
          </c:dPt>
          <c:dPt>
            <c:idx val="1521"/>
            <c:bubble3D val="0"/>
            <c:extLst>
              <c:ext xmlns:c16="http://schemas.microsoft.com/office/drawing/2014/chart" uri="{C3380CC4-5D6E-409C-BE32-E72D297353CC}">
                <c16:uniqueId val="{00000005-734D-48F0-9A31-9F6F33923A30}"/>
              </c:ext>
            </c:extLst>
          </c:dPt>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YTW!$AJ$6:$AJ$6379</c:f>
              <c:numCache>
                <c:formatCode>0.00%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4.5879450000000002E-2</c:v>
                </c:pt>
                <c:pt idx="25">
                  <c:v>4.6258960000000002E-2</c:v>
                </c:pt>
                <c:pt idx="26">
                  <c:v>4.6559119999999996E-2</c:v>
                </c:pt>
                <c:pt idx="27">
                  <c:v>4.9759369999999997E-2</c:v>
                </c:pt>
                <c:pt idx="28">
                  <c:v>4.8220039999999999E-2</c:v>
                </c:pt>
                <c:pt idx="29">
                  <c:v>4.9104530000000007E-2</c:v>
                </c:pt>
                <c:pt idx="30">
                  <c:v>4.6550710000000002E-2</c:v>
                </c:pt>
                <c:pt idx="31">
                  <c:v>4.4254059999999998E-2</c:v>
                </c:pt>
                <c:pt idx="32">
                  <c:v>4.2378699999999998E-2</c:v>
                </c:pt>
                <c:pt idx="33">
                  <c:v>3.9091930000000004E-2</c:v>
                </c:pt>
                <c:pt idx="34">
                  <c:v>4.0475589999999999E-2</c:v>
                </c:pt>
                <c:pt idx="35">
                  <c:v>4.0539100000000002E-2</c:v>
                </c:pt>
                <c:pt idx="36">
                  <c:v>3.7173869999999998E-2</c:v>
                </c:pt>
                <c:pt idx="37">
                  <c:v>3.5864859999999998E-2</c:v>
                </c:pt>
                <c:pt idx="38">
                  <c:v>3.3777410000000001E-2</c:v>
                </c:pt>
                <c:pt idx="39">
                  <c:v>3.4983650000000005E-2</c:v>
                </c:pt>
                <c:pt idx="40">
                  <c:v>3.5388299999999998E-2</c:v>
                </c:pt>
                <c:pt idx="41">
                  <c:v>3.1934379999999998E-2</c:v>
                </c:pt>
                <c:pt idx="42">
                  <c:v>3.2341099999999998E-2</c:v>
                </c:pt>
                <c:pt idx="43">
                  <c:v>3.6083129999999998E-2</c:v>
                </c:pt>
                <c:pt idx="44">
                  <c:v>3.6874250000000004E-2</c:v>
                </c:pt>
                <c:pt idx="45">
                  <c:v>3.4476569999999998E-2</c:v>
                </c:pt>
                <c:pt idx="46">
                  <c:v>3.8301249999999995E-2</c:v>
                </c:pt>
                <c:pt idx="47">
                  <c:v>3.9411019999999998E-2</c:v>
                </c:pt>
                <c:pt idx="48">
                  <c:v>3.7297469999999999E-2</c:v>
                </c:pt>
                <c:pt idx="49">
                  <c:v>3.7040549999999998E-2</c:v>
                </c:pt>
                <c:pt idx="50">
                  <c:v>3.4990470000000003E-2</c:v>
                </c:pt>
                <c:pt idx="51">
                  <c:v>3.3922599999999997E-2</c:v>
                </c:pt>
                <c:pt idx="52">
                  <c:v>3.6745720000000003E-2</c:v>
                </c:pt>
                <c:pt idx="53">
                  <c:v>3.8058550000000003E-2</c:v>
                </c:pt>
                <c:pt idx="54">
                  <c:v>3.8331839999999999E-2</c:v>
                </c:pt>
                <c:pt idx="55">
                  <c:v>3.7682229999999997E-2</c:v>
                </c:pt>
                <c:pt idx="56">
                  <c:v>3.5864460000000001E-2</c:v>
                </c:pt>
                <c:pt idx="57">
                  <c:v>3.5811969999999999E-2</c:v>
                </c:pt>
                <c:pt idx="58">
                  <c:v>3.4734580000000001E-2</c:v>
                </c:pt>
                <c:pt idx="59">
                  <c:v>3.3558770000000002E-2</c:v>
                </c:pt>
                <c:pt idx="60">
                  <c:v>3.3232629999999999E-2</c:v>
                </c:pt>
                <c:pt idx="61">
                  <c:v>3.2585579999999996E-2</c:v>
                </c:pt>
                <c:pt idx="62">
                  <c:v>3.392249E-2</c:v>
                </c:pt>
                <c:pt idx="63">
                  <c:v>3.3484270000000003E-2</c:v>
                </c:pt>
                <c:pt idx="64">
                  <c:v>3.160292E-2</c:v>
                </c:pt>
                <c:pt idx="65">
                  <c:v>3.0152109999999999E-2</c:v>
                </c:pt>
                <c:pt idx="66">
                  <c:v>2.8673700000000003E-2</c:v>
                </c:pt>
                <c:pt idx="67">
                  <c:v>3.0203730000000002E-2</c:v>
                </c:pt>
                <c:pt idx="68">
                  <c:v>2.9352999999999997E-2</c:v>
                </c:pt>
                <c:pt idx="69">
                  <c:v>3.0387330000000001E-2</c:v>
                </c:pt>
                <c:pt idx="70">
                  <c:v>3.262284E-2</c:v>
                </c:pt>
                <c:pt idx="71">
                  <c:v>3.3323689999999996E-2</c:v>
                </c:pt>
                <c:pt idx="72">
                  <c:v>3.2753249999999998E-2</c:v>
                </c:pt>
                <c:pt idx="73">
                  <c:v>3.4132220000000005E-2</c:v>
                </c:pt>
                <c:pt idx="74">
                  <c:v>3.4518270000000004E-2</c:v>
                </c:pt>
                <c:pt idx="75">
                  <c:v>3.715305E-2</c:v>
                </c:pt>
                <c:pt idx="76">
                  <c:v>3.873244E-2</c:v>
                </c:pt>
                <c:pt idx="77">
                  <c:v>3.8629610000000002E-2</c:v>
                </c:pt>
                <c:pt idx="78">
                  <c:v>4.0015599999999998E-2</c:v>
                </c:pt>
                <c:pt idx="79">
                  <c:v>3.9024219999999998E-2</c:v>
                </c:pt>
                <c:pt idx="80">
                  <c:v>3.8292409999999999E-2</c:v>
                </c:pt>
                <c:pt idx="81">
                  <c:v>3.8387480000000002E-2</c:v>
                </c:pt>
                <c:pt idx="82">
                  <c:v>3.8805360000000004E-2</c:v>
                </c:pt>
                <c:pt idx="83">
                  <c:v>3.8556940000000005E-2</c:v>
                </c:pt>
                <c:pt idx="84">
                  <c:v>4.0851620000000005E-2</c:v>
                </c:pt>
                <c:pt idx="85">
                  <c:v>4.2314920000000006E-2</c:v>
                </c:pt>
                <c:pt idx="86">
                  <c:v>4.1101109999999996E-2</c:v>
                </c:pt>
                <c:pt idx="87">
                  <c:v>4.2358750000000001E-2</c:v>
                </c:pt>
                <c:pt idx="88">
                  <c:v>4.3294600000000003E-2</c:v>
                </c:pt>
                <c:pt idx="89">
                  <c:v>4.5754039999999996E-2</c:v>
                </c:pt>
                <c:pt idx="90">
                  <c:v>4.723517E-2</c:v>
                </c:pt>
                <c:pt idx="91">
                  <c:v>4.5751E-2</c:v>
                </c:pt>
                <c:pt idx="92">
                  <c:v>4.4325219999999999E-2</c:v>
                </c:pt>
                <c:pt idx="93">
                  <c:v>4.4640100000000002E-2</c:v>
                </c:pt>
                <c:pt idx="94">
                  <c:v>4.4328369999999999E-2</c:v>
                </c:pt>
                <c:pt idx="95">
                  <c:v>4.3079840000000001E-2</c:v>
                </c:pt>
                <c:pt idx="96">
                  <c:v>4.3991969999999998E-2</c:v>
                </c:pt>
                <c:pt idx="97">
                  <c:v>4.008892E-2</c:v>
                </c:pt>
                <c:pt idx="98">
                  <c:v>3.9280160000000001E-2</c:v>
                </c:pt>
                <c:pt idx="99">
                  <c:v>4.1132780000000001E-2</c:v>
                </c:pt>
                <c:pt idx="100">
                  <c:v>4.3583090000000005E-2</c:v>
                </c:pt>
                <c:pt idx="101">
                  <c:v>4.7047359999999996E-2</c:v>
                </c:pt>
                <c:pt idx="102">
                  <c:v>4.9702909999999996E-2</c:v>
                </c:pt>
                <c:pt idx="103">
                  <c:v>4.7027359999999997E-2</c:v>
                </c:pt>
                <c:pt idx="104">
                  <c:v>4.5323860000000001E-2</c:v>
                </c:pt>
                <c:pt idx="105">
                  <c:v>4.447218E-2</c:v>
                </c:pt>
                <c:pt idx="106">
                  <c:v>4.0846340000000002E-2</c:v>
                </c:pt>
                <c:pt idx="107">
                  <c:v>3.5483000000000001E-2</c:v>
                </c:pt>
                <c:pt idx="108">
                  <c:v>3.2481940000000001E-2</c:v>
                </c:pt>
                <c:pt idx="109">
                  <c:v>3.3028639999999998E-2</c:v>
                </c:pt>
                <c:pt idx="110">
                  <c:v>3.1864030000000002E-2</c:v>
                </c:pt>
                <c:pt idx="111">
                  <c:v>3.0268779999999999E-2</c:v>
                </c:pt>
                <c:pt idx="112">
                  <c:v>3.0652279999999997E-2</c:v>
                </c:pt>
                <c:pt idx="113">
                  <c:v>3.1529809999999998E-2</c:v>
                </c:pt>
                <c:pt idx="114">
                  <c:v>3.0965019999999999E-2</c:v>
                </c:pt>
                <c:pt idx="115">
                  <c:v>2.9645020000000001E-2</c:v>
                </c:pt>
                <c:pt idx="116">
                  <c:v>2.8574180000000001E-2</c:v>
                </c:pt>
                <c:pt idx="117">
                  <c:v>2.7870860000000001E-2</c:v>
                </c:pt>
                <c:pt idx="118">
                  <c:v>2.8380519999999999E-2</c:v>
                </c:pt>
                <c:pt idx="119">
                  <c:v>2.7380239999999997E-2</c:v>
                </c:pt>
                <c:pt idx="120">
                  <c:v>2.8765869999999999E-2</c:v>
                </c:pt>
                <c:pt idx="121">
                  <c:v>2.7798110000000001E-2</c:v>
                </c:pt>
                <c:pt idx="122">
                  <c:v>2.6328629999999999E-2</c:v>
                </c:pt>
                <c:pt idx="123">
                  <c:v>2.61482E-2</c:v>
                </c:pt>
                <c:pt idx="124">
                  <c:v>2.603579E-2</c:v>
                </c:pt>
                <c:pt idx="125">
                  <c:v>2.4128729999999998E-2</c:v>
                </c:pt>
                <c:pt idx="126">
                  <c:v>2.33996E-2</c:v>
                </c:pt>
                <c:pt idx="127">
                  <c:v>2.409938E-2</c:v>
                </c:pt>
                <c:pt idx="128">
                  <c:v>2.009205E-2</c:v>
                </c:pt>
                <c:pt idx="129">
                  <c:v>2.22036E-2</c:v>
                </c:pt>
                <c:pt idx="130">
                  <c:v>2.3822380000000001E-2</c:v>
                </c:pt>
                <c:pt idx="131">
                  <c:v>2.4892590000000003E-2</c:v>
                </c:pt>
                <c:pt idx="132">
                  <c:v>2.6265070000000001E-2</c:v>
                </c:pt>
                <c:pt idx="133">
                  <c:v>2.948945E-2</c:v>
                </c:pt>
                <c:pt idx="134">
                  <c:v>2.95955E-2</c:v>
                </c:pt>
                <c:pt idx="135">
                  <c:v>3.086647E-2</c:v>
                </c:pt>
                <c:pt idx="136">
                  <c:v>3.0077139999999999E-2</c:v>
                </c:pt>
                <c:pt idx="137">
                  <c:v>2.8145730000000001E-2</c:v>
                </c:pt>
                <c:pt idx="138">
                  <c:v>2.8656310000000001E-2</c:v>
                </c:pt>
                <c:pt idx="139">
                  <c:v>2.5502440000000001E-2</c:v>
                </c:pt>
                <c:pt idx="140">
                  <c:v>2.2786849999999997E-2</c:v>
                </c:pt>
                <c:pt idx="141">
                  <c:v>2.1010879999999999E-2</c:v>
                </c:pt>
                <c:pt idx="142">
                  <c:v>2.1768040000000002E-2</c:v>
                </c:pt>
                <c:pt idx="143">
                  <c:v>2.2415520000000001E-2</c:v>
                </c:pt>
                <c:pt idx="144">
                  <c:v>1.969421E-2</c:v>
                </c:pt>
                <c:pt idx="145">
                  <c:v>1.880766E-2</c:v>
                </c:pt>
                <c:pt idx="146">
                  <c:v>1.8038729999999999E-2</c:v>
                </c:pt>
                <c:pt idx="147">
                  <c:v>1.7975660000000001E-2</c:v>
                </c:pt>
                <c:pt idx="148">
                  <c:v>1.75458E-2</c:v>
                </c:pt>
                <c:pt idx="149">
                  <c:v>1.407198E-2</c:v>
                </c:pt>
                <c:pt idx="150">
                  <c:v>1.5860909999999999E-2</c:v>
                </c:pt>
                <c:pt idx="151">
                  <c:v>1.250572E-2</c:v>
                </c:pt>
                <c:pt idx="152">
                  <c:v>1.2505830000000001E-2</c:v>
                </c:pt>
                <c:pt idx="153">
                  <c:v>1.2903100000000001E-2</c:v>
                </c:pt>
                <c:pt idx="154">
                  <c:v>1.327512E-2</c:v>
                </c:pt>
                <c:pt idx="155">
                  <c:v>1.2209620000000001E-2</c:v>
                </c:pt>
                <c:pt idx="156">
                  <c:v>1.1900880000000001E-2</c:v>
                </c:pt>
                <c:pt idx="157">
                  <c:v>1.460587E-2</c:v>
                </c:pt>
                <c:pt idx="158">
                  <c:v>1.294141E-2</c:v>
                </c:pt>
                <c:pt idx="159">
                  <c:v>1.217152E-2</c:v>
                </c:pt>
                <c:pt idx="160">
                  <c:v>9.08839E-3</c:v>
                </c:pt>
                <c:pt idx="161">
                  <c:v>1.0666219999999999E-2</c:v>
                </c:pt>
                <c:pt idx="162">
                  <c:v>1.291664E-2</c:v>
                </c:pt>
                <c:pt idx="163">
                  <c:v>1.2522709999999999E-2</c:v>
                </c:pt>
                <c:pt idx="164">
                  <c:v>1.383943E-2</c:v>
                </c:pt>
                <c:pt idx="165">
                  <c:v>1.3003009999999999E-2</c:v>
                </c:pt>
                <c:pt idx="166">
                  <c:v>1.2200860000000001E-2</c:v>
                </c:pt>
                <c:pt idx="167">
                  <c:v>1.198515E-2</c:v>
                </c:pt>
                <c:pt idx="168">
                  <c:v>1.3593040000000001E-2</c:v>
                </c:pt>
                <c:pt idx="169">
                  <c:v>1.1566890000000002E-2</c:v>
                </c:pt>
                <c:pt idx="170">
                  <c:v>1.1719440000000001E-2</c:v>
                </c:pt>
                <c:pt idx="171">
                  <c:v>1.1393510000000001E-2</c:v>
                </c:pt>
                <c:pt idx="172">
                  <c:v>1.0895699999999999E-2</c:v>
                </c:pt>
                <c:pt idx="173">
                  <c:v>9.5863100000000007E-3</c:v>
                </c:pt>
                <c:pt idx="174">
                  <c:v>8.8646200000000001E-3</c:v>
                </c:pt>
                <c:pt idx="175">
                  <c:v>8.4140700000000009E-3</c:v>
                </c:pt>
                <c:pt idx="176">
                  <c:v>6.66251E-3</c:v>
                </c:pt>
                <c:pt idx="177">
                  <c:v>6.4934899999999993E-3</c:v>
                </c:pt>
                <c:pt idx="178">
                  <c:v>5.9903700000000001E-3</c:v>
                </c:pt>
                <c:pt idx="179">
                  <c:v>5.2245799999999995E-3</c:v>
                </c:pt>
                <c:pt idx="180">
                  <c:v>4.3704599999999996E-3</c:v>
                </c:pt>
                <c:pt idx="181">
                  <c:v>2.6213500000000002E-3</c:v>
                </c:pt>
                <c:pt idx="182">
                  <c:v>2.5543700000000003E-3</c:v>
                </c:pt>
                <c:pt idx="183">
                  <c:v>1.7022599999999999E-3</c:v>
                </c:pt>
                <c:pt idx="184">
                  <c:v>2.78868E-3</c:v>
                </c:pt>
                <c:pt idx="185">
                  <c:v>3.3458900000000002E-3</c:v>
                </c:pt>
                <c:pt idx="186">
                  <c:v>5.1402699999999997E-3</c:v>
                </c:pt>
                <c:pt idx="187">
                  <c:v>4.0916299999999997E-3</c:v>
                </c:pt>
                <c:pt idx="188">
                  <c:v>4.5928499999999999E-3</c:v>
                </c:pt>
                <c:pt idx="189">
                  <c:v>3.92743E-3</c:v>
                </c:pt>
                <c:pt idx="190">
                  <c:v>3.3672600000000004E-3</c:v>
                </c:pt>
                <c:pt idx="191">
                  <c:v>2.6480799999999997E-3</c:v>
                </c:pt>
                <c:pt idx="192">
                  <c:v>3.9691800000000001E-3</c:v>
                </c:pt>
                <c:pt idx="193">
                  <c:v>1.7700699999999999E-3</c:v>
                </c:pt>
                <c:pt idx="194">
                  <c:v>4.7569000000000002E-4</c:v>
                </c:pt>
                <c:pt idx="195">
                  <c:v>9.3291000000000001E-4</c:v>
                </c:pt>
                <c:pt idx="196">
                  <c:v>1.6337299999999999E-3</c:v>
                </c:pt>
                <c:pt idx="197">
                  <c:v>7.556599999999999E-4</c:v>
                </c:pt>
                <c:pt idx="198">
                  <c:v>-1.2862799999999999E-3</c:v>
                </c:pt>
                <c:pt idx="199">
                  <c:v>-1.77612E-3</c:v>
                </c:pt>
                <c:pt idx="200">
                  <c:v>-1.6126199999999999E-3</c:v>
                </c:pt>
                <c:pt idx="201">
                  <c:v>-1.86491E-3</c:v>
                </c:pt>
                <c:pt idx="202">
                  <c:v>-3.211E-4</c:v>
                </c:pt>
                <c:pt idx="203">
                  <c:v>3.8595999999999997E-4</c:v>
                </c:pt>
                <c:pt idx="204">
                  <c:v>8.8850000000000005E-5</c:v>
                </c:pt>
                <c:pt idx="205">
                  <c:v>1.30302E-3</c:v>
                </c:pt>
                <c:pt idx="206">
                  <c:v>-1.7064000000000001E-4</c:v>
                </c:pt>
                <c:pt idx="207">
                  <c:v>8.5540000000000008E-4</c:v>
                </c:pt>
                <c:pt idx="208">
                  <c:v>7.7291999999999997E-4</c:v>
                </c:pt>
                <c:pt idx="209">
                  <c:v>5.5419999999999992E-4</c:v>
                </c:pt>
                <c:pt idx="210">
                  <c:v>1.9228300000000002E-3</c:v>
                </c:pt>
                <c:pt idx="211">
                  <c:v>1.9103400000000002E-3</c:v>
                </c:pt>
                <c:pt idx="212">
                  <c:v>7.1560999999999999E-4</c:v>
                </c:pt>
                <c:pt idx="213">
                  <c:v>1.4668600000000002E-3</c:v>
                </c:pt>
                <c:pt idx="214">
                  <c:v>8.4482000000000003E-4</c:v>
                </c:pt>
                <c:pt idx="215">
                  <c:v>9.5119999999999992E-4</c:v>
                </c:pt>
                <c:pt idx="216">
                  <c:v>1.52067E-3</c:v>
                </c:pt>
                <c:pt idx="217">
                  <c:v>3.1686700000000002E-3</c:v>
                </c:pt>
                <c:pt idx="218">
                  <c:v>3.03973E-3</c:v>
                </c:pt>
                <c:pt idx="219">
                  <c:v>2.2823100000000001E-3</c:v>
                </c:pt>
                <c:pt idx="220">
                  <c:v>2.7963100000000002E-3</c:v>
                </c:pt>
                <c:pt idx="221">
                  <c:v>1.6036900000000001E-3</c:v>
                </c:pt>
                <c:pt idx="222">
                  <c:v>1.4935200000000001E-3</c:v>
                </c:pt>
                <c:pt idx="223">
                  <c:v>2.1961300000000001E-3</c:v>
                </c:pt>
                <c:pt idx="224">
                  <c:v>1.6014100000000002E-3</c:v>
                </c:pt>
                <c:pt idx="225">
                  <c:v>2.70412E-3</c:v>
                </c:pt>
                <c:pt idx="226">
                  <c:v>2.3010999999999999E-3</c:v>
                </c:pt>
                <c:pt idx="227">
                  <c:v>2.0234099999999998E-3</c:v>
                </c:pt>
                <c:pt idx="228">
                  <c:v>1.54502E-3</c:v>
                </c:pt>
                <c:pt idx="229">
                  <c:v>1.27771E-3</c:v>
                </c:pt>
                <c:pt idx="230">
                  <c:v>1.5137100000000001E-3</c:v>
                </c:pt>
                <c:pt idx="231">
                  <c:v>-1.1373E-4</c:v>
                </c:pt>
                <c:pt idx="232">
                  <c:v>2.5620999999999999E-4</c:v>
                </c:pt>
                <c:pt idx="233">
                  <c:v>-1.12261E-3</c:v>
                </c:pt>
                <c:pt idx="234">
                  <c:v>-2.2634299999999999E-3</c:v>
                </c:pt>
                <c:pt idx="235">
                  <c:v>-3.28335E-3</c:v>
                </c:pt>
                <c:pt idx="236">
                  <c:v>-5.1899199999999998E-3</c:v>
                </c:pt>
                <c:pt idx="237">
                  <c:v>-3.8815300000000002E-3</c:v>
                </c:pt>
                <c:pt idx="238">
                  <c:v>-2.32292E-3</c:v>
                </c:pt>
                <c:pt idx="239">
                  <c:v>-1.9282699999999999E-3</c:v>
                </c:pt>
                <c:pt idx="240">
                  <c:v>-8.7573999999999996E-4</c:v>
                </c:pt>
                <c:pt idx="241">
                  <c:v>-2.6627199999999999E-3</c:v>
                </c:pt>
                <c:pt idx="242">
                  <c:v>-3.79116E-3</c:v>
                </c:pt>
                <c:pt idx="243">
                  <c:v>-1.6944400000000002E-3</c:v>
                </c:pt>
                <c:pt idx="244">
                  <c:v>-2.8220599999999999E-3</c:v>
                </c:pt>
                <c:pt idx="245">
                  <c:v>-2.5387500000000002E-3</c:v>
                </c:pt>
                <c:pt idx="246">
                  <c:v>-3.2124599999999999E-3</c:v>
                </c:pt>
                <c:pt idx="247">
                  <c:v>-3.74435E-3</c:v>
                </c:pt>
                <c:pt idx="248">
                  <c:v>-2.9903299999999998E-3</c:v>
                </c:pt>
                <c:pt idx="249">
                  <c:v>-3.8371799999999999E-3</c:v>
                </c:pt>
                <c:pt idx="250">
                  <c:v>-4.5501600000000001E-3</c:v>
                </c:pt>
                <c:pt idx="251">
                  <c:v>-4.2291999999999998E-3</c:v>
                </c:pt>
                <c:pt idx="252">
                  <c:v>-4.27064E-3</c:v>
                </c:pt>
                <c:pt idx="253">
                  <c:v>-3.9882499999999996E-3</c:v>
                </c:pt>
                <c:pt idx="254">
                  <c:v>-2.1960999999999999E-3</c:v>
                </c:pt>
                <c:pt idx="255">
                  <c:v>-2.3603700000000001E-3</c:v>
                </c:pt>
                <c:pt idx="256">
                  <c:v>-1.8676200000000002E-3</c:v>
                </c:pt>
                <c:pt idx="257">
                  <c:v>-1.68231E-3</c:v>
                </c:pt>
                <c:pt idx="258">
                  <c:v>-1.8609700000000002E-3</c:v>
                </c:pt>
                <c:pt idx="259">
                  <c:v>-3.3203700000000004E-3</c:v>
                </c:pt>
                <c:pt idx="260">
                  <c:v>-2.9004799999999996E-3</c:v>
                </c:pt>
                <c:pt idx="261">
                  <c:v>-1.4619399999999999E-3</c:v>
                </c:pt>
                <c:pt idx="262">
                  <c:v>-2.0419000000000001E-4</c:v>
                </c:pt>
                <c:pt idx="263">
                  <c:v>-2.1340400000000002E-3</c:v>
                </c:pt>
                <c:pt idx="264">
                  <c:v>-7.2127999999999992E-4</c:v>
                </c:pt>
                <c:pt idx="265">
                  <c:v>9.8851999999999989E-4</c:v>
                </c:pt>
                <c:pt idx="266">
                  <c:v>2.9413799999999999E-3</c:v>
                </c:pt>
                <c:pt idx="267">
                  <c:v>7.2739099999999998E-3</c:v>
                </c:pt>
                <c:pt idx="268">
                  <c:v>1.113252E-2</c:v>
                </c:pt>
                <c:pt idx="269">
                  <c:v>1.2651529999999999E-2</c:v>
                </c:pt>
                <c:pt idx="270">
                  <c:v>1.571233E-2</c:v>
                </c:pt>
                <c:pt idx="271">
                  <c:v>1.1247849999999998E-2</c:v>
                </c:pt>
                <c:pt idx="272">
                  <c:v>1.917116E-2</c:v>
                </c:pt>
                <c:pt idx="273">
                  <c:v>2.499154E-2</c:v>
                </c:pt>
                <c:pt idx="274">
                  <c:v>2.5301399999999998E-2</c:v>
                </c:pt>
                <c:pt idx="275">
                  <c:v>2.3768980000000002E-2</c:v>
                </c:pt>
                <c:pt idx="276">
                  <c:v>2.903704E-2</c:v>
                </c:pt>
                <c:pt idx="277">
                  <c:v>2.6852710000000002E-2</c:v>
                </c:pt>
                <c:pt idx="278">
                  <c:v>3.1152019999999999E-2</c:v>
                </c:pt>
                <c:pt idx="279">
                  <c:v>2.8146399999999999E-2</c:v>
                </c:pt>
                <c:pt idx="280">
                  <c:v>2.8247290000000001E-2</c:v>
                </c:pt>
                <c:pt idx="281">
                  <c:v>2.822937E-2</c:v>
                </c:pt>
                <c:pt idx="282">
                  <c:v>3.0569039999999999E-2</c:v>
                </c:pt>
                <c:pt idx="283">
                  <c:v>3.028407E-2</c:v>
                </c:pt>
                <c:pt idx="284">
                  <c:v>2.993465E-2</c:v>
                </c:pt>
                <c:pt idx="285">
                  <c:v>3.2653160000000001E-2</c:v>
                </c:pt>
                <c:pt idx="286">
                  <c:v>3.1901760000000001E-2</c:v>
                </c:pt>
                <c:pt idx="287">
                  <c:v>2.8979189999999998E-2</c:v>
                </c:pt>
                <c:pt idx="288">
                  <c:v>2.445048E-2</c:v>
                </c:pt>
                <c:pt idx="289">
                  <c:v>2.5585440000000001E-2</c:v>
                </c:pt>
                <c:pt idx="290">
                  <c:v>2.8404989999999998E-2</c:v>
                </c:pt>
                <c:pt idx="291">
                  <c:v>2.7144359999999999E-2</c:v>
                </c:pt>
                <c:pt idx="292">
                  <c:v>2.961366E-2</c:v>
                </c:pt>
                <c:pt idx="293">
                  <c:v>2.988449E-2</c:v>
                </c:pt>
                <c:pt idx="294">
                  <c:v>2.8352219999999997E-2</c:v>
                </c:pt>
                <c:pt idx="295">
                  <c:v>2.5884439999999998E-2</c:v>
                </c:pt>
                <c:pt idx="296">
                  <c:v>2.4974679999999999E-2</c:v>
                </c:pt>
                <c:pt idx="297">
                  <c:v>2.3083260000000001E-2</c:v>
                </c:pt>
                <c:pt idx="298">
                  <c:v>2.4960059999999999E-2</c:v>
                </c:pt>
                <c:pt idx="299">
                  <c:v>2.2415930000000001E-2</c:v>
                </c:pt>
                <c:pt idx="300">
                  <c:v>2.4098769999999999E-2</c:v>
                </c:pt>
                <c:pt idx="301">
                  <c:v>2.4572470000000003E-2</c:v>
                </c:pt>
                <c:pt idx="302">
                  <c:v>2.3880940000000003E-2</c:v>
                </c:pt>
                <c:pt idx="303">
                  <c:v>2.5842879999999999E-2</c:v>
                </c:pt>
                <c:pt idx="304">
                  <c:v>2.3157209999999998E-2</c:v>
                </c:pt>
                <c:pt idx="305">
                  <c:v>2.3711069999999997E-2</c:v>
                </c:pt>
                <c:pt idx="306">
                  <c:v>2.4185789999999999E-2</c:v>
                </c:pt>
              </c:numCache>
            </c:numRef>
          </c:val>
          <c:smooth val="0"/>
          <c:extLst>
            <c:ext xmlns:c16="http://schemas.microsoft.com/office/drawing/2014/chart" uri="{C3380CC4-5D6E-409C-BE32-E72D297353CC}">
              <c16:uniqueId val="{00000006-734D-48F0-9A31-9F6F33923A30}"/>
            </c:ext>
          </c:extLst>
        </c:ser>
        <c:dLbls>
          <c:showLegendKey val="0"/>
          <c:showVal val="0"/>
          <c:showCatName val="0"/>
          <c:showSerName val="0"/>
          <c:showPercent val="0"/>
          <c:showBubbleSize val="0"/>
        </c:dLbls>
        <c:marker val="1"/>
        <c:smooth val="0"/>
        <c:axId val="1525247408"/>
        <c:axId val="1525247888"/>
      </c:lineChart>
      <c:lineChart>
        <c:grouping val="standard"/>
        <c:varyColors val="0"/>
        <c:ser>
          <c:idx val="5"/>
          <c:order val="5"/>
          <c:tx>
            <c:strRef>
              <c:f>YTW!$AK$5</c:f>
              <c:strCache>
                <c:ptCount val="1"/>
                <c:pt idx="0">
                  <c:v>EU AA, aver 7-10Y</c:v>
                </c:pt>
              </c:strCache>
            </c:strRef>
          </c:tx>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YTW!$AK$6:$AK$6379</c:f>
              <c:numCache>
                <c:formatCode>0.00%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4.6546299999999999E-2</c:v>
                </c:pt>
                <c:pt idx="25">
                  <c:v>4.692901E-2</c:v>
                </c:pt>
                <c:pt idx="26">
                  <c:v>4.7141559999999999E-2</c:v>
                </c:pt>
                <c:pt idx="27">
                  <c:v>5.0308400000000003E-2</c:v>
                </c:pt>
                <c:pt idx="28">
                  <c:v>4.8732899999999996E-2</c:v>
                </c:pt>
                <c:pt idx="29">
                  <c:v>4.9571500000000004E-2</c:v>
                </c:pt>
                <c:pt idx="30">
                  <c:v>4.7137200000000004E-2</c:v>
                </c:pt>
                <c:pt idx="31">
                  <c:v>4.4838099999999999E-2</c:v>
                </c:pt>
                <c:pt idx="32">
                  <c:v>4.2938409999999996E-2</c:v>
                </c:pt>
                <c:pt idx="33">
                  <c:v>3.9687480000000004E-2</c:v>
                </c:pt>
                <c:pt idx="34">
                  <c:v>4.1096109999999998E-2</c:v>
                </c:pt>
                <c:pt idx="35">
                  <c:v>4.0812229999999998E-2</c:v>
                </c:pt>
                <c:pt idx="36">
                  <c:v>3.7540990000000003E-2</c:v>
                </c:pt>
                <c:pt idx="37">
                  <c:v>3.6151620000000002E-2</c:v>
                </c:pt>
                <c:pt idx="38">
                  <c:v>3.4104660000000002E-2</c:v>
                </c:pt>
                <c:pt idx="39">
                  <c:v>3.532627E-2</c:v>
                </c:pt>
                <c:pt idx="40">
                  <c:v>3.5796979999999999E-2</c:v>
                </c:pt>
                <c:pt idx="41">
                  <c:v>3.2237599999999998E-2</c:v>
                </c:pt>
                <c:pt idx="42">
                  <c:v>3.249113E-2</c:v>
                </c:pt>
                <c:pt idx="43">
                  <c:v>3.6272789999999999E-2</c:v>
                </c:pt>
                <c:pt idx="44">
                  <c:v>3.7059719999999997E-2</c:v>
                </c:pt>
                <c:pt idx="45">
                  <c:v>3.4007410000000002E-2</c:v>
                </c:pt>
                <c:pt idx="46">
                  <c:v>3.7761309999999999E-2</c:v>
                </c:pt>
                <c:pt idx="47">
                  <c:v>3.8920219999999998E-2</c:v>
                </c:pt>
                <c:pt idx="48">
                  <c:v>3.7008930000000002E-2</c:v>
                </c:pt>
                <c:pt idx="49">
                  <c:v>3.6480659999999998E-2</c:v>
                </c:pt>
                <c:pt idx="50">
                  <c:v>3.4351449999999999E-2</c:v>
                </c:pt>
                <c:pt idx="51">
                  <c:v>3.3425650000000001E-2</c:v>
                </c:pt>
                <c:pt idx="52">
                  <c:v>3.6164200000000001E-2</c:v>
                </c:pt>
                <c:pt idx="53">
                  <c:v>3.7439309999999996E-2</c:v>
                </c:pt>
                <c:pt idx="54">
                  <c:v>3.7784110000000003E-2</c:v>
                </c:pt>
                <c:pt idx="55">
                  <c:v>3.7100590000000003E-2</c:v>
                </c:pt>
                <c:pt idx="56">
                  <c:v>3.5295300000000002E-2</c:v>
                </c:pt>
                <c:pt idx="57">
                  <c:v>3.5630910000000002E-2</c:v>
                </c:pt>
                <c:pt idx="58">
                  <c:v>3.4431620000000003E-2</c:v>
                </c:pt>
                <c:pt idx="59">
                  <c:v>3.3221219999999996E-2</c:v>
                </c:pt>
                <c:pt idx="60">
                  <c:v>3.3204280000000003E-2</c:v>
                </c:pt>
                <c:pt idx="61">
                  <c:v>3.1966849999999998E-2</c:v>
                </c:pt>
                <c:pt idx="62">
                  <c:v>3.3456050000000001E-2</c:v>
                </c:pt>
                <c:pt idx="63">
                  <c:v>3.3231820000000002E-2</c:v>
                </c:pt>
                <c:pt idx="64">
                  <c:v>3.1276560000000002E-2</c:v>
                </c:pt>
                <c:pt idx="65">
                  <c:v>3.0132809999999999E-2</c:v>
                </c:pt>
                <c:pt idx="66">
                  <c:v>2.9394719999999999E-2</c:v>
                </c:pt>
                <c:pt idx="67">
                  <c:v>3.0864180000000001E-2</c:v>
                </c:pt>
                <c:pt idx="68">
                  <c:v>2.9843540000000002E-2</c:v>
                </c:pt>
                <c:pt idx="69">
                  <c:v>3.0865209999999997E-2</c:v>
                </c:pt>
                <c:pt idx="70">
                  <c:v>3.3149640000000001E-2</c:v>
                </c:pt>
                <c:pt idx="71">
                  <c:v>3.4024770000000003E-2</c:v>
                </c:pt>
                <c:pt idx="72">
                  <c:v>3.3485049999999995E-2</c:v>
                </c:pt>
                <c:pt idx="73">
                  <c:v>3.4950269999999999E-2</c:v>
                </c:pt>
                <c:pt idx="74">
                  <c:v>3.5311820000000001E-2</c:v>
                </c:pt>
                <c:pt idx="75">
                  <c:v>3.8186030000000003E-2</c:v>
                </c:pt>
                <c:pt idx="76">
                  <c:v>3.9835620000000002E-2</c:v>
                </c:pt>
                <c:pt idx="77">
                  <c:v>3.9791150000000004E-2</c:v>
                </c:pt>
                <c:pt idx="78">
                  <c:v>4.119449E-2</c:v>
                </c:pt>
                <c:pt idx="79">
                  <c:v>4.0121500000000004E-2</c:v>
                </c:pt>
                <c:pt idx="80">
                  <c:v>3.9206240000000003E-2</c:v>
                </c:pt>
                <c:pt idx="81">
                  <c:v>3.9258910000000001E-2</c:v>
                </c:pt>
                <c:pt idx="82">
                  <c:v>3.9581019999999995E-2</c:v>
                </c:pt>
                <c:pt idx="83">
                  <c:v>3.927427E-2</c:v>
                </c:pt>
                <c:pt idx="84">
                  <c:v>4.1630739999999999E-2</c:v>
                </c:pt>
                <c:pt idx="85">
                  <c:v>4.2852269999999998E-2</c:v>
                </c:pt>
                <c:pt idx="86">
                  <c:v>4.1796720000000002E-2</c:v>
                </c:pt>
                <c:pt idx="87">
                  <c:v>4.3146060000000007E-2</c:v>
                </c:pt>
                <c:pt idx="88">
                  <c:v>4.3968889999999997E-2</c:v>
                </c:pt>
                <c:pt idx="89">
                  <c:v>4.6517549999999998E-2</c:v>
                </c:pt>
                <c:pt idx="90">
                  <c:v>4.8084949999999994E-2</c:v>
                </c:pt>
                <c:pt idx="91">
                  <c:v>4.7043639999999998E-2</c:v>
                </c:pt>
                <c:pt idx="92">
                  <c:v>4.5998379999999998E-2</c:v>
                </c:pt>
                <c:pt idx="93">
                  <c:v>4.6545459999999997E-2</c:v>
                </c:pt>
                <c:pt idx="94">
                  <c:v>4.61067E-2</c:v>
                </c:pt>
                <c:pt idx="95">
                  <c:v>4.5618069999999997E-2</c:v>
                </c:pt>
                <c:pt idx="96">
                  <c:v>4.6837700000000003E-2</c:v>
                </c:pt>
                <c:pt idx="97">
                  <c:v>4.3033500000000002E-2</c:v>
                </c:pt>
                <c:pt idx="98">
                  <c:v>4.2821749999999999E-2</c:v>
                </c:pt>
                <c:pt idx="99">
                  <c:v>4.5615719999999998E-2</c:v>
                </c:pt>
                <c:pt idx="100">
                  <c:v>4.7129190000000001E-2</c:v>
                </c:pt>
                <c:pt idx="101">
                  <c:v>5.0544779999999997E-2</c:v>
                </c:pt>
                <c:pt idx="102">
                  <c:v>5.3989640000000005E-2</c:v>
                </c:pt>
                <c:pt idx="103">
                  <c:v>5.1330470000000003E-2</c:v>
                </c:pt>
                <c:pt idx="104">
                  <c:v>4.9829679999999994E-2</c:v>
                </c:pt>
                <c:pt idx="105">
                  <c:v>5.1291520000000007E-2</c:v>
                </c:pt>
                <c:pt idx="106">
                  <c:v>4.9329280000000003E-2</c:v>
                </c:pt>
                <c:pt idx="107">
                  <c:v>4.5013300000000006E-2</c:v>
                </c:pt>
                <c:pt idx="108">
                  <c:v>4.2194839999999997E-2</c:v>
                </c:pt>
                <c:pt idx="109">
                  <c:v>4.0413860000000003E-2</c:v>
                </c:pt>
                <c:pt idx="110">
                  <c:v>3.9605809999999998E-2</c:v>
                </c:pt>
                <c:pt idx="111">
                  <c:v>3.8518940000000002E-2</c:v>
                </c:pt>
                <c:pt idx="112">
                  <c:v>3.748804E-2</c:v>
                </c:pt>
                <c:pt idx="113">
                  <c:v>3.781466E-2</c:v>
                </c:pt>
                <c:pt idx="114">
                  <c:v>3.6604450000000004E-2</c:v>
                </c:pt>
                <c:pt idx="115">
                  <c:v>3.3493179999999997E-2</c:v>
                </c:pt>
                <c:pt idx="116">
                  <c:v>3.2877200000000002E-2</c:v>
                </c:pt>
                <c:pt idx="117">
                  <c:v>3.201246E-2</c:v>
                </c:pt>
                <c:pt idx="118">
                  <c:v>3.1879579999999998E-2</c:v>
                </c:pt>
                <c:pt idx="119">
                  <c:v>3.1343869999999996E-2</c:v>
                </c:pt>
                <c:pt idx="120">
                  <c:v>3.1978279999999998E-2</c:v>
                </c:pt>
                <c:pt idx="121">
                  <c:v>3.1529189999999999E-2</c:v>
                </c:pt>
                <c:pt idx="122">
                  <c:v>2.9966140000000002E-2</c:v>
                </c:pt>
                <c:pt idx="123">
                  <c:v>2.9606590000000002E-2</c:v>
                </c:pt>
                <c:pt idx="124">
                  <c:v>3.1152840000000001E-2</c:v>
                </c:pt>
                <c:pt idx="125">
                  <c:v>3.1345810000000002E-2</c:v>
                </c:pt>
                <c:pt idx="126">
                  <c:v>3.3453040000000003E-2</c:v>
                </c:pt>
                <c:pt idx="127">
                  <c:v>3.0797789999999999E-2</c:v>
                </c:pt>
                <c:pt idx="128">
                  <c:v>2.9130280000000001E-2</c:v>
                </c:pt>
                <c:pt idx="129">
                  <c:v>3.172962E-2</c:v>
                </c:pt>
                <c:pt idx="130">
                  <c:v>3.2337619999999997E-2</c:v>
                </c:pt>
                <c:pt idx="131">
                  <c:v>3.8221150000000002E-2</c:v>
                </c:pt>
                <c:pt idx="132">
                  <c:v>3.8259420000000002E-2</c:v>
                </c:pt>
                <c:pt idx="133">
                  <c:v>3.859141E-2</c:v>
                </c:pt>
                <c:pt idx="134">
                  <c:v>3.9003380000000004E-2</c:v>
                </c:pt>
                <c:pt idx="135">
                  <c:v>4.0521919999999996E-2</c:v>
                </c:pt>
                <c:pt idx="136">
                  <c:v>4.0364750000000005E-2</c:v>
                </c:pt>
                <c:pt idx="137">
                  <c:v>4.0038879999999999E-2</c:v>
                </c:pt>
                <c:pt idx="138">
                  <c:v>4.0818320000000005E-2</c:v>
                </c:pt>
                <c:pt idx="139">
                  <c:v>4.521791E-2</c:v>
                </c:pt>
                <c:pt idx="140">
                  <c:v>4.0740809999999995E-2</c:v>
                </c:pt>
                <c:pt idx="141">
                  <c:v>4.2675310000000001E-2</c:v>
                </c:pt>
                <c:pt idx="142">
                  <c:v>3.8489429999999998E-2</c:v>
                </c:pt>
                <c:pt idx="143">
                  <c:v>4.4124579999999997E-2</c:v>
                </c:pt>
                <c:pt idx="144">
                  <c:v>3.6246439999999998E-2</c:v>
                </c:pt>
                <c:pt idx="145">
                  <c:v>2.8805320000000002E-2</c:v>
                </c:pt>
                <c:pt idx="146">
                  <c:v>2.6528619999999999E-2</c:v>
                </c:pt>
                <c:pt idx="147">
                  <c:v>2.6229700000000002E-2</c:v>
                </c:pt>
                <c:pt idx="148">
                  <c:v>2.5548790000000002E-2</c:v>
                </c:pt>
                <c:pt idx="149">
                  <c:v>2.4047570000000001E-2</c:v>
                </c:pt>
                <c:pt idx="150">
                  <c:v>2.0883720000000001E-2</c:v>
                </c:pt>
                <c:pt idx="151">
                  <c:v>1.6643790000000002E-2</c:v>
                </c:pt>
                <c:pt idx="152">
                  <c:v>1.5624020000000001E-2</c:v>
                </c:pt>
                <c:pt idx="153">
                  <c:v>1.5819150000000001E-2</c:v>
                </c:pt>
                <c:pt idx="154">
                  <c:v>1.5303929999999999E-2</c:v>
                </c:pt>
                <c:pt idx="155">
                  <c:v>1.343717E-2</c:v>
                </c:pt>
                <c:pt idx="156">
                  <c:v>1.261717E-2</c:v>
                </c:pt>
                <c:pt idx="157">
                  <c:v>1.557161E-2</c:v>
                </c:pt>
                <c:pt idx="158">
                  <c:v>1.409176E-2</c:v>
                </c:pt>
                <c:pt idx="159">
                  <c:v>1.3362279999999999E-2</c:v>
                </c:pt>
                <c:pt idx="160">
                  <c:v>1.3548020000000001E-2</c:v>
                </c:pt>
                <c:pt idx="161">
                  <c:v>1.554168E-2</c:v>
                </c:pt>
                <c:pt idx="162">
                  <c:v>1.8188839999999998E-2</c:v>
                </c:pt>
                <c:pt idx="163">
                  <c:v>1.733724E-2</c:v>
                </c:pt>
                <c:pt idx="164">
                  <c:v>1.8921690000000001E-2</c:v>
                </c:pt>
                <c:pt idx="165">
                  <c:v>1.8539570000000002E-2</c:v>
                </c:pt>
                <c:pt idx="166">
                  <c:v>1.76609E-2</c:v>
                </c:pt>
                <c:pt idx="167">
                  <c:v>1.7797090000000002E-2</c:v>
                </c:pt>
                <c:pt idx="168">
                  <c:v>1.943375E-2</c:v>
                </c:pt>
                <c:pt idx="169">
                  <c:v>1.7535000000000002E-2</c:v>
                </c:pt>
                <c:pt idx="170">
                  <c:v>1.7590100000000001E-2</c:v>
                </c:pt>
                <c:pt idx="171">
                  <c:v>1.7415090000000001E-2</c:v>
                </c:pt>
                <c:pt idx="172">
                  <c:v>1.6918740000000002E-2</c:v>
                </c:pt>
                <c:pt idx="173">
                  <c:v>1.575702E-2</c:v>
                </c:pt>
                <c:pt idx="174">
                  <c:v>1.5558289999999999E-2</c:v>
                </c:pt>
                <c:pt idx="175">
                  <c:v>1.5038389999999999E-2</c:v>
                </c:pt>
                <c:pt idx="176">
                  <c:v>1.2836190000000001E-2</c:v>
                </c:pt>
                <c:pt idx="177">
                  <c:v>1.3211179999999999E-2</c:v>
                </c:pt>
                <c:pt idx="178">
                  <c:v>1.25889E-2</c:v>
                </c:pt>
                <c:pt idx="179">
                  <c:v>1.103119E-2</c:v>
                </c:pt>
                <c:pt idx="180">
                  <c:v>1.0171699999999999E-2</c:v>
                </c:pt>
                <c:pt idx="181">
                  <c:v>7.8688100000000004E-3</c:v>
                </c:pt>
                <c:pt idx="182">
                  <c:v>8.82346E-3</c:v>
                </c:pt>
                <c:pt idx="183">
                  <c:v>7.7785199999999997E-3</c:v>
                </c:pt>
                <c:pt idx="184">
                  <c:v>9.2317200000000006E-3</c:v>
                </c:pt>
                <c:pt idx="185">
                  <c:v>9.6238599999999997E-3</c:v>
                </c:pt>
                <c:pt idx="186">
                  <c:v>1.179589E-2</c:v>
                </c:pt>
                <c:pt idx="187">
                  <c:v>1.0548E-2</c:v>
                </c:pt>
                <c:pt idx="188">
                  <c:v>1.103578E-2</c:v>
                </c:pt>
                <c:pt idx="189">
                  <c:v>9.9948699999999994E-3</c:v>
                </c:pt>
                <c:pt idx="190">
                  <c:v>9.9510099999999997E-3</c:v>
                </c:pt>
                <c:pt idx="191">
                  <c:v>9.4818000000000003E-3</c:v>
                </c:pt>
                <c:pt idx="192">
                  <c:v>1.055097E-2</c:v>
                </c:pt>
                <c:pt idx="193">
                  <c:v>7.8794699999999995E-3</c:v>
                </c:pt>
                <c:pt idx="194">
                  <c:v>6.5451899999999993E-3</c:v>
                </c:pt>
                <c:pt idx="195">
                  <c:v>6.5407099999999999E-3</c:v>
                </c:pt>
                <c:pt idx="196">
                  <c:v>7.7220500000000003E-3</c:v>
                </c:pt>
                <c:pt idx="197">
                  <c:v>6.6819599999999998E-3</c:v>
                </c:pt>
                <c:pt idx="198">
                  <c:v>3.6887199999999999E-3</c:v>
                </c:pt>
                <c:pt idx="199">
                  <c:v>2.6760600000000001E-3</c:v>
                </c:pt>
                <c:pt idx="200">
                  <c:v>2.4243200000000002E-3</c:v>
                </c:pt>
                <c:pt idx="201">
                  <c:v>2.6481100000000004E-3</c:v>
                </c:pt>
                <c:pt idx="202">
                  <c:v>4.8760299999999999E-3</c:v>
                </c:pt>
                <c:pt idx="203">
                  <c:v>6.0229400000000001E-3</c:v>
                </c:pt>
                <c:pt idx="204">
                  <c:v>5.34674E-3</c:v>
                </c:pt>
                <c:pt idx="205">
                  <c:v>7.3516700000000003E-3</c:v>
                </c:pt>
                <c:pt idx="206">
                  <c:v>5.7925800000000003E-3</c:v>
                </c:pt>
                <c:pt idx="207">
                  <c:v>6.5036700000000005E-3</c:v>
                </c:pt>
                <c:pt idx="208">
                  <c:v>5.8643599999999999E-3</c:v>
                </c:pt>
                <c:pt idx="209">
                  <c:v>5.4028799999999997E-3</c:v>
                </c:pt>
                <c:pt idx="210">
                  <c:v>6.8715499999999997E-3</c:v>
                </c:pt>
                <c:pt idx="211">
                  <c:v>6.5695099999999998E-3</c:v>
                </c:pt>
                <c:pt idx="212">
                  <c:v>5.3285700000000004E-3</c:v>
                </c:pt>
                <c:pt idx="213">
                  <c:v>6.6688499999999996E-3</c:v>
                </c:pt>
                <c:pt idx="214">
                  <c:v>6.1023600000000002E-3</c:v>
                </c:pt>
                <c:pt idx="215">
                  <c:v>6.0677400000000003E-3</c:v>
                </c:pt>
                <c:pt idx="216">
                  <c:v>6.2395699999999998E-3</c:v>
                </c:pt>
                <c:pt idx="217">
                  <c:v>8.0180500000000005E-3</c:v>
                </c:pt>
                <c:pt idx="218">
                  <c:v>7.8465399999999991E-3</c:v>
                </c:pt>
                <c:pt idx="219">
                  <c:v>6.8746700000000003E-3</c:v>
                </c:pt>
                <c:pt idx="220">
                  <c:v>7.4522E-3</c:v>
                </c:pt>
                <c:pt idx="221">
                  <c:v>6.5216200000000005E-3</c:v>
                </c:pt>
                <c:pt idx="222">
                  <c:v>6.4427500000000006E-3</c:v>
                </c:pt>
                <c:pt idx="223">
                  <c:v>7.0094999999999992E-3</c:v>
                </c:pt>
                <c:pt idx="224">
                  <c:v>6.7166499999999994E-3</c:v>
                </c:pt>
                <c:pt idx="225">
                  <c:v>7.8743300000000006E-3</c:v>
                </c:pt>
                <c:pt idx="226">
                  <c:v>7.4706499999999997E-3</c:v>
                </c:pt>
                <c:pt idx="227">
                  <c:v>7.4620099999999998E-3</c:v>
                </c:pt>
                <c:pt idx="228">
                  <c:v>7.08547E-3</c:v>
                </c:pt>
                <c:pt idx="229">
                  <c:v>6.4897899999999996E-3</c:v>
                </c:pt>
                <c:pt idx="230">
                  <c:v>6.8800300000000005E-3</c:v>
                </c:pt>
                <c:pt idx="231">
                  <c:v>4.7304499999999998E-3</c:v>
                </c:pt>
                <c:pt idx="232">
                  <c:v>5.4143899999999998E-3</c:v>
                </c:pt>
                <c:pt idx="233">
                  <c:v>3.9149499999999995E-3</c:v>
                </c:pt>
                <c:pt idx="234">
                  <c:v>2.75093E-3</c:v>
                </c:pt>
                <c:pt idx="235">
                  <c:v>1.2668599999999999E-3</c:v>
                </c:pt>
                <c:pt idx="236">
                  <c:v>-5.6990000000000003E-4</c:v>
                </c:pt>
                <c:pt idx="237">
                  <c:v>2.6911999999999997E-4</c:v>
                </c:pt>
                <c:pt idx="238">
                  <c:v>1.6965400000000001E-3</c:v>
                </c:pt>
                <c:pt idx="239">
                  <c:v>2.2284200000000001E-3</c:v>
                </c:pt>
                <c:pt idx="240">
                  <c:v>3.2698899999999997E-3</c:v>
                </c:pt>
                <c:pt idx="241">
                  <c:v>1.1709999999999999E-3</c:v>
                </c:pt>
                <c:pt idx="242">
                  <c:v>2.2825999999999999E-4</c:v>
                </c:pt>
                <c:pt idx="243">
                  <c:v>2.1387300000000001E-3</c:v>
                </c:pt>
                <c:pt idx="244">
                  <c:v>7.0438E-4</c:v>
                </c:pt>
                <c:pt idx="245">
                  <c:v>6.4393000000000002E-4</c:v>
                </c:pt>
                <c:pt idx="246">
                  <c:v>2.7180000000000001E-5</c:v>
                </c:pt>
                <c:pt idx="247">
                  <c:v>-5.5520999999999999E-4</c:v>
                </c:pt>
                <c:pt idx="248">
                  <c:v>5.0888000000000007E-4</c:v>
                </c:pt>
                <c:pt idx="249">
                  <c:v>-4.2771000000000004E-4</c:v>
                </c:pt>
                <c:pt idx="250">
                  <c:v>-7.9279000000000003E-4</c:v>
                </c:pt>
                <c:pt idx="251">
                  <c:v>-5.3832999999999995E-4</c:v>
                </c:pt>
                <c:pt idx="252">
                  <c:v>-9.3411999999999998E-4</c:v>
                </c:pt>
                <c:pt idx="253">
                  <c:v>-2.5048000000000003E-4</c:v>
                </c:pt>
                <c:pt idx="254">
                  <c:v>2.34732E-3</c:v>
                </c:pt>
                <c:pt idx="255">
                  <c:v>2.3388800000000002E-3</c:v>
                </c:pt>
                <c:pt idx="256">
                  <c:v>2.8253899999999997E-3</c:v>
                </c:pt>
                <c:pt idx="257">
                  <c:v>2.8474100000000003E-3</c:v>
                </c:pt>
                <c:pt idx="258">
                  <c:v>2.5783899999999998E-3</c:v>
                </c:pt>
                <c:pt idx="259">
                  <c:v>1.0294600000000001E-3</c:v>
                </c:pt>
                <c:pt idx="260">
                  <c:v>1.5975700000000002E-3</c:v>
                </c:pt>
                <c:pt idx="261">
                  <c:v>3.3714600000000002E-3</c:v>
                </c:pt>
                <c:pt idx="262">
                  <c:v>4.2374400000000003E-3</c:v>
                </c:pt>
                <c:pt idx="263">
                  <c:v>2.2909499999999999E-3</c:v>
                </c:pt>
                <c:pt idx="264">
                  <c:v>3.9894000000000006E-3</c:v>
                </c:pt>
                <c:pt idx="265">
                  <c:v>6.0263800000000005E-3</c:v>
                </c:pt>
                <c:pt idx="266">
                  <c:v>7.6195000000000004E-3</c:v>
                </c:pt>
                <c:pt idx="267">
                  <c:v>1.1000609999999999E-2</c:v>
                </c:pt>
                <c:pt idx="268">
                  <c:v>1.466842E-2</c:v>
                </c:pt>
                <c:pt idx="269">
                  <c:v>1.6553040000000002E-2</c:v>
                </c:pt>
                <c:pt idx="270">
                  <c:v>1.9365110000000001E-2</c:v>
                </c:pt>
                <c:pt idx="271">
                  <c:v>1.5085969999999999E-2</c:v>
                </c:pt>
                <c:pt idx="272">
                  <c:v>2.3303069999999999E-2</c:v>
                </c:pt>
                <c:pt idx="273">
                  <c:v>3.0728230000000002E-2</c:v>
                </c:pt>
                <c:pt idx="274">
                  <c:v>2.9849290000000001E-2</c:v>
                </c:pt>
                <c:pt idx="275">
                  <c:v>2.7841499999999998E-2</c:v>
                </c:pt>
                <c:pt idx="276">
                  <c:v>3.3215740000000001E-2</c:v>
                </c:pt>
                <c:pt idx="277">
                  <c:v>3.0709449999999999E-2</c:v>
                </c:pt>
                <c:pt idx="278">
                  <c:v>3.4853189999999999E-2</c:v>
                </c:pt>
                <c:pt idx="279">
                  <c:v>3.2058429999999999E-2</c:v>
                </c:pt>
                <c:pt idx="280">
                  <c:v>3.2778979999999999E-2</c:v>
                </c:pt>
                <c:pt idx="281">
                  <c:v>3.4113350000000001E-2</c:v>
                </c:pt>
                <c:pt idx="282">
                  <c:v>3.6535600000000001E-2</c:v>
                </c:pt>
                <c:pt idx="283">
                  <c:v>3.6084860000000003E-2</c:v>
                </c:pt>
                <c:pt idx="284">
                  <c:v>3.5959869999999998E-2</c:v>
                </c:pt>
                <c:pt idx="285">
                  <c:v>3.8172650000000002E-2</c:v>
                </c:pt>
                <c:pt idx="286">
                  <c:v>3.7935730000000001E-2</c:v>
                </c:pt>
                <c:pt idx="287">
                  <c:v>3.5043240000000003E-2</c:v>
                </c:pt>
                <c:pt idx="288">
                  <c:v>3.000976E-2</c:v>
                </c:pt>
                <c:pt idx="289">
                  <c:v>3.1459600000000004E-2</c:v>
                </c:pt>
                <c:pt idx="290">
                  <c:v>3.4131639999999998E-2</c:v>
                </c:pt>
                <c:pt idx="291">
                  <c:v>3.2944759999999997E-2</c:v>
                </c:pt>
                <c:pt idx="292">
                  <c:v>3.5863859999999997E-2</c:v>
                </c:pt>
                <c:pt idx="293">
                  <c:v>3.6041949999999996E-2</c:v>
                </c:pt>
                <c:pt idx="294">
                  <c:v>3.5566380000000002E-2</c:v>
                </c:pt>
                <c:pt idx="295">
                  <c:v>3.2994700000000002E-2</c:v>
                </c:pt>
                <c:pt idx="296">
                  <c:v>3.2477850000000003E-2</c:v>
                </c:pt>
                <c:pt idx="297">
                  <c:v>3.1246909999999999E-2</c:v>
                </c:pt>
                <c:pt idx="298">
                  <c:v>3.3584179999999998E-2</c:v>
                </c:pt>
                <c:pt idx="299">
                  <c:v>3.1467710000000003E-2</c:v>
                </c:pt>
                <c:pt idx="300">
                  <c:v>3.3599990000000003E-2</c:v>
                </c:pt>
                <c:pt idx="301">
                  <c:v>3.348727E-2</c:v>
                </c:pt>
                <c:pt idx="302">
                  <c:v>3.279849E-2</c:v>
                </c:pt>
                <c:pt idx="303">
                  <c:v>3.4613809999999995E-2</c:v>
                </c:pt>
                <c:pt idx="304">
                  <c:v>3.2169040000000003E-2</c:v>
                </c:pt>
                <c:pt idx="305">
                  <c:v>3.3167670000000003E-2</c:v>
                </c:pt>
                <c:pt idx="306">
                  <c:v>3.31667E-2</c:v>
                </c:pt>
              </c:numCache>
            </c:numRef>
          </c:val>
          <c:smooth val="0"/>
          <c:extLst>
            <c:ext xmlns:c16="http://schemas.microsoft.com/office/drawing/2014/chart" uri="{C3380CC4-5D6E-409C-BE32-E72D297353CC}">
              <c16:uniqueId val="{00000007-734D-48F0-9A31-9F6F33923A30}"/>
            </c:ext>
          </c:extLst>
        </c:ser>
        <c:dLbls>
          <c:showLegendKey val="0"/>
          <c:showVal val="0"/>
          <c:showCatName val="0"/>
          <c:showSerName val="0"/>
          <c:showPercent val="0"/>
          <c:showBubbleSize val="0"/>
        </c:dLbls>
        <c:marker val="1"/>
        <c:smooth val="0"/>
        <c:axId val="1934172704"/>
        <c:axId val="1934173664"/>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max val="0.22000000000000003"/>
          <c:min val="2.0000000000000004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valAx>
        <c:axId val="1934173664"/>
        <c:scaling>
          <c:orientation val="minMax"/>
          <c:max val="0.2"/>
          <c:min val="-0.2"/>
        </c:scaling>
        <c:delete val="0"/>
        <c:axPos val="r"/>
        <c:numFmt formatCode="0%" sourceLinked="0"/>
        <c:majorTickMark val="none"/>
        <c:minorTickMark val="none"/>
        <c:tickLblPos val="nextTo"/>
        <c:spPr>
          <a:ln>
            <a:solidFill>
              <a:schemeClr val="bg1">
                <a:lumMod val="85000"/>
              </a:schemeClr>
            </a:solidFill>
          </a:ln>
        </c:spPr>
        <c:crossAx val="1934172704"/>
        <c:crosses val="max"/>
        <c:crossBetween val="between"/>
        <c:majorUnit val="4.0000000000000008E-2"/>
      </c:valAx>
      <c:dateAx>
        <c:axId val="1934172704"/>
        <c:scaling>
          <c:orientation val="minMax"/>
        </c:scaling>
        <c:delete val="1"/>
        <c:axPos val="b"/>
        <c:numFmt formatCode="m/d/yyyy" sourceLinked="1"/>
        <c:majorTickMark val="out"/>
        <c:minorTickMark val="none"/>
        <c:tickLblPos val="nextTo"/>
        <c:crossAx val="1934173664"/>
        <c:crosses val="autoZero"/>
        <c:auto val="1"/>
        <c:lblOffset val="100"/>
        <c:baseTimeUnit val="months"/>
      </c:dateAx>
    </c:plotArea>
    <c:legend>
      <c:legendPos val="r"/>
      <c:layout>
        <c:manualLayout>
          <c:xMode val="edge"/>
          <c:yMode val="edge"/>
          <c:x val="0.92154250751140898"/>
          <c:y val="0.35477405324334454"/>
          <c:w val="7.7021576012003351E-2"/>
          <c:h val="0.3590231221097363"/>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sz="1320" b="1" i="0" u="none" strike="noStrike" baseline="0">
                <a:effectLst/>
              </a:rPr>
              <a:t>Corporate bond Index OAS (bps)</a:t>
            </a:r>
            <a:endParaRPr lang="en-US"/>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YTW!$AQ$5</c:f>
              <c:strCache>
                <c:ptCount val="1"/>
                <c:pt idx="0">
                  <c:v>EU, IG 7-10Y</c:v>
                </c:pt>
              </c:strCache>
            </c:strRef>
          </c:tx>
          <c:spPr>
            <a:ln w="19050" cap="rnd">
              <a:solidFill>
                <a:schemeClr val="accent1"/>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YTW!$AQ$6:$AQ$6379</c:f>
              <c:numCache>
                <c:formatCode>0.00%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5.2019630000000004E-2</c:v>
                </c:pt>
                <c:pt idx="25">
                  <c:v>5.1024469999999995E-2</c:v>
                </c:pt>
                <c:pt idx="26">
                  <c:v>5.1446159999999998E-2</c:v>
                </c:pt>
                <c:pt idx="27">
                  <c:v>5.4107219999999998E-2</c:v>
                </c:pt>
                <c:pt idx="28">
                  <c:v>5.3055830000000005E-2</c:v>
                </c:pt>
                <c:pt idx="29">
                  <c:v>5.3482170000000002E-2</c:v>
                </c:pt>
                <c:pt idx="30">
                  <c:v>5.1461620000000007E-2</c:v>
                </c:pt>
                <c:pt idx="31">
                  <c:v>4.9613740000000003E-2</c:v>
                </c:pt>
                <c:pt idx="32">
                  <c:v>4.7677440000000001E-2</c:v>
                </c:pt>
                <c:pt idx="33">
                  <c:v>4.4614960000000002E-2</c:v>
                </c:pt>
                <c:pt idx="34">
                  <c:v>4.6725490000000001E-2</c:v>
                </c:pt>
                <c:pt idx="35">
                  <c:v>4.6288090000000004E-2</c:v>
                </c:pt>
                <c:pt idx="36">
                  <c:v>4.2964209999999996E-2</c:v>
                </c:pt>
                <c:pt idx="37">
                  <c:v>4.1788899999999997E-2</c:v>
                </c:pt>
                <c:pt idx="38">
                  <c:v>4.0057619999999995E-2</c:v>
                </c:pt>
                <c:pt idx="39">
                  <c:v>4.1144749999999994E-2</c:v>
                </c:pt>
                <c:pt idx="40">
                  <c:v>4.1324560000000003E-2</c:v>
                </c:pt>
                <c:pt idx="41">
                  <c:v>3.7576720000000001E-2</c:v>
                </c:pt>
                <c:pt idx="42">
                  <c:v>3.8277030000000004E-2</c:v>
                </c:pt>
                <c:pt idx="43">
                  <c:v>4.2077400000000001E-2</c:v>
                </c:pt>
                <c:pt idx="44">
                  <c:v>4.2362049999999998E-2</c:v>
                </c:pt>
                <c:pt idx="45">
                  <c:v>4.0525800000000001E-2</c:v>
                </c:pt>
                <c:pt idx="46">
                  <c:v>4.3931680000000001E-2</c:v>
                </c:pt>
                <c:pt idx="47">
                  <c:v>4.5113060000000003E-2</c:v>
                </c:pt>
                <c:pt idx="48">
                  <c:v>4.3258930000000001E-2</c:v>
                </c:pt>
                <c:pt idx="49">
                  <c:v>4.296175E-2</c:v>
                </c:pt>
                <c:pt idx="50">
                  <c:v>4.1023509999999999E-2</c:v>
                </c:pt>
                <c:pt idx="51">
                  <c:v>3.9826859999999999E-2</c:v>
                </c:pt>
                <c:pt idx="52">
                  <c:v>4.2545279999999998E-2</c:v>
                </c:pt>
                <c:pt idx="53">
                  <c:v>4.3851589999999996E-2</c:v>
                </c:pt>
                <c:pt idx="54">
                  <c:v>4.3900059999999998E-2</c:v>
                </c:pt>
                <c:pt idx="55">
                  <c:v>4.3041570000000001E-2</c:v>
                </c:pt>
                <c:pt idx="56">
                  <c:v>4.1068030000000005E-2</c:v>
                </c:pt>
                <c:pt idx="57">
                  <c:v>4.0770059999999997E-2</c:v>
                </c:pt>
                <c:pt idx="58">
                  <c:v>3.9713869999999998E-2</c:v>
                </c:pt>
                <c:pt idx="59">
                  <c:v>3.8187560000000002E-2</c:v>
                </c:pt>
                <c:pt idx="60">
                  <c:v>3.7494130000000001E-2</c:v>
                </c:pt>
                <c:pt idx="61">
                  <c:v>3.619E-2</c:v>
                </c:pt>
                <c:pt idx="62">
                  <c:v>3.7723949999999999E-2</c:v>
                </c:pt>
                <c:pt idx="63">
                  <c:v>3.7128250000000002E-2</c:v>
                </c:pt>
                <c:pt idx="64">
                  <c:v>3.51927E-2</c:v>
                </c:pt>
                <c:pt idx="65">
                  <c:v>3.354708E-2</c:v>
                </c:pt>
                <c:pt idx="66">
                  <c:v>3.2147100000000005E-2</c:v>
                </c:pt>
                <c:pt idx="67">
                  <c:v>3.3499319999999999E-2</c:v>
                </c:pt>
                <c:pt idx="68">
                  <c:v>3.2102849999999995E-2</c:v>
                </c:pt>
                <c:pt idx="69">
                  <c:v>3.2986920000000003E-2</c:v>
                </c:pt>
                <c:pt idx="70">
                  <c:v>3.5559759999999996E-2</c:v>
                </c:pt>
                <c:pt idx="71">
                  <c:v>3.6007089999999999E-2</c:v>
                </c:pt>
                <c:pt idx="72">
                  <c:v>3.5163350000000003E-2</c:v>
                </c:pt>
                <c:pt idx="73">
                  <c:v>3.6851600000000005E-2</c:v>
                </c:pt>
                <c:pt idx="74">
                  <c:v>3.7078809999999997E-2</c:v>
                </c:pt>
                <c:pt idx="75">
                  <c:v>3.9975719999999999E-2</c:v>
                </c:pt>
                <c:pt idx="76">
                  <c:v>4.1976699999999999E-2</c:v>
                </c:pt>
                <c:pt idx="77">
                  <c:v>4.189934E-2</c:v>
                </c:pt>
                <c:pt idx="78">
                  <c:v>4.3283189999999999E-2</c:v>
                </c:pt>
                <c:pt idx="79">
                  <c:v>4.2044199999999997E-2</c:v>
                </c:pt>
                <c:pt idx="80">
                  <c:v>4.0671650000000004E-2</c:v>
                </c:pt>
                <c:pt idx="81">
                  <c:v>4.0401629999999994E-2</c:v>
                </c:pt>
                <c:pt idx="82">
                  <c:v>4.0511999999999999E-2</c:v>
                </c:pt>
                <c:pt idx="83">
                  <c:v>4.0079079999999996E-2</c:v>
                </c:pt>
                <c:pt idx="84">
                  <c:v>4.2588309999999997E-2</c:v>
                </c:pt>
                <c:pt idx="85">
                  <c:v>4.4108059999999998E-2</c:v>
                </c:pt>
                <c:pt idx="86">
                  <c:v>4.2727609999999999E-2</c:v>
                </c:pt>
                <c:pt idx="87">
                  <c:v>4.3928209999999995E-2</c:v>
                </c:pt>
                <c:pt idx="88">
                  <c:v>4.4782740000000001E-2</c:v>
                </c:pt>
                <c:pt idx="89">
                  <c:v>4.7294590000000004E-2</c:v>
                </c:pt>
                <c:pt idx="90">
                  <c:v>4.9273070000000002E-2</c:v>
                </c:pt>
                <c:pt idx="91">
                  <c:v>4.8162409999999996E-2</c:v>
                </c:pt>
                <c:pt idx="92">
                  <c:v>4.7286960000000003E-2</c:v>
                </c:pt>
                <c:pt idx="93">
                  <c:v>4.7868399999999998E-2</c:v>
                </c:pt>
                <c:pt idx="94">
                  <c:v>4.7145689999999997E-2</c:v>
                </c:pt>
                <c:pt idx="95">
                  <c:v>4.6955070000000002E-2</c:v>
                </c:pt>
                <c:pt idx="96">
                  <c:v>4.8369720000000005E-2</c:v>
                </c:pt>
                <c:pt idx="97">
                  <c:v>4.5584360000000004E-2</c:v>
                </c:pt>
                <c:pt idx="98">
                  <c:v>4.5762450000000003E-2</c:v>
                </c:pt>
                <c:pt idx="99">
                  <c:v>4.7248119999999998E-2</c:v>
                </c:pt>
                <c:pt idx="100">
                  <c:v>4.8847930000000005E-2</c:v>
                </c:pt>
                <c:pt idx="101">
                  <c:v>5.1573840000000003E-2</c:v>
                </c:pt>
                <c:pt idx="102">
                  <c:v>5.4524169999999997E-2</c:v>
                </c:pt>
                <c:pt idx="103">
                  <c:v>5.2404989999999999E-2</c:v>
                </c:pt>
                <c:pt idx="104">
                  <c:v>5.0850369999999999E-2</c:v>
                </c:pt>
                <c:pt idx="105">
                  <c:v>5.3157969999999999E-2</c:v>
                </c:pt>
                <c:pt idx="106">
                  <c:v>5.458735E-2</c:v>
                </c:pt>
                <c:pt idx="107">
                  <c:v>4.8454899999999995E-2</c:v>
                </c:pt>
                <c:pt idx="108">
                  <c:v>4.6495939999999993E-2</c:v>
                </c:pt>
                <c:pt idx="109">
                  <c:v>4.952939E-2</c:v>
                </c:pt>
                <c:pt idx="110">
                  <c:v>4.8329050000000005E-2</c:v>
                </c:pt>
                <c:pt idx="111">
                  <c:v>4.5762600000000007E-2</c:v>
                </c:pt>
                <c:pt idx="112">
                  <c:v>4.5196680000000003E-2</c:v>
                </c:pt>
                <c:pt idx="113">
                  <c:v>4.6489969999999999E-2</c:v>
                </c:pt>
                <c:pt idx="114">
                  <c:v>4.4311749999999997E-2</c:v>
                </c:pt>
                <c:pt idx="115">
                  <c:v>4.1445679999999999E-2</c:v>
                </c:pt>
                <c:pt idx="116">
                  <c:v>4.0190340000000005E-2</c:v>
                </c:pt>
                <c:pt idx="117">
                  <c:v>3.9367779999999998E-2</c:v>
                </c:pt>
                <c:pt idx="118">
                  <c:v>3.9488969999999998E-2</c:v>
                </c:pt>
                <c:pt idx="119">
                  <c:v>3.8679690000000003E-2</c:v>
                </c:pt>
                <c:pt idx="120">
                  <c:v>4.0428059999999995E-2</c:v>
                </c:pt>
                <c:pt idx="121">
                  <c:v>3.9357000000000003E-2</c:v>
                </c:pt>
                <c:pt idx="122">
                  <c:v>3.8205360000000001E-2</c:v>
                </c:pt>
                <c:pt idx="123">
                  <c:v>3.7643160000000002E-2</c:v>
                </c:pt>
                <c:pt idx="124">
                  <c:v>3.829776E-2</c:v>
                </c:pt>
                <c:pt idx="125">
                  <c:v>3.6683420000000001E-2</c:v>
                </c:pt>
                <c:pt idx="126">
                  <c:v>3.5832620000000003E-2</c:v>
                </c:pt>
                <c:pt idx="127">
                  <c:v>3.4871560000000003E-2</c:v>
                </c:pt>
                <c:pt idx="128">
                  <c:v>3.0955E-2</c:v>
                </c:pt>
                <c:pt idx="129">
                  <c:v>3.2985769999999998E-2</c:v>
                </c:pt>
                <c:pt idx="130">
                  <c:v>3.4354919999999997E-2</c:v>
                </c:pt>
                <c:pt idx="131">
                  <c:v>3.8744479999999998E-2</c:v>
                </c:pt>
                <c:pt idx="132">
                  <c:v>4.0215920000000002E-2</c:v>
                </c:pt>
                <c:pt idx="133">
                  <c:v>4.1960569999999996E-2</c:v>
                </c:pt>
                <c:pt idx="134">
                  <c:v>4.1884579999999998E-2</c:v>
                </c:pt>
                <c:pt idx="135">
                  <c:v>4.3635840000000002E-2</c:v>
                </c:pt>
                <c:pt idx="136">
                  <c:v>4.2709409999999996E-2</c:v>
                </c:pt>
                <c:pt idx="137">
                  <c:v>4.1365949999999999E-2</c:v>
                </c:pt>
                <c:pt idx="138">
                  <c:v>4.1629340000000001E-2</c:v>
                </c:pt>
                <c:pt idx="139">
                  <c:v>4.0103880000000001E-2</c:v>
                </c:pt>
                <c:pt idx="140">
                  <c:v>3.7089419999999998E-2</c:v>
                </c:pt>
                <c:pt idx="141">
                  <c:v>3.6146959999999999E-2</c:v>
                </c:pt>
                <c:pt idx="142">
                  <c:v>3.7639659999999998E-2</c:v>
                </c:pt>
                <c:pt idx="143">
                  <c:v>4.0896759999999997E-2</c:v>
                </c:pt>
                <c:pt idx="144">
                  <c:v>3.6006700000000003E-2</c:v>
                </c:pt>
                <c:pt idx="145">
                  <c:v>3.369159E-2</c:v>
                </c:pt>
                <c:pt idx="146">
                  <c:v>3.1812269999999997E-2</c:v>
                </c:pt>
                <c:pt idx="147">
                  <c:v>3.1790530000000004E-2</c:v>
                </c:pt>
                <c:pt idx="148">
                  <c:v>3.204883E-2</c:v>
                </c:pt>
                <c:pt idx="149">
                  <c:v>2.9409040000000001E-2</c:v>
                </c:pt>
                <c:pt idx="150">
                  <c:v>3.061958E-2</c:v>
                </c:pt>
                <c:pt idx="151">
                  <c:v>2.7383950000000001E-2</c:v>
                </c:pt>
                <c:pt idx="152">
                  <c:v>2.6844469999999999E-2</c:v>
                </c:pt>
                <c:pt idx="153">
                  <c:v>2.6006770000000002E-2</c:v>
                </c:pt>
                <c:pt idx="154">
                  <c:v>2.5222430000000001E-2</c:v>
                </c:pt>
                <c:pt idx="155">
                  <c:v>2.3592780000000001E-2</c:v>
                </c:pt>
                <c:pt idx="156">
                  <c:v>2.2933970000000001E-2</c:v>
                </c:pt>
                <c:pt idx="157">
                  <c:v>2.526811E-2</c:v>
                </c:pt>
                <c:pt idx="158">
                  <c:v>2.387156E-2</c:v>
                </c:pt>
                <c:pt idx="159">
                  <c:v>2.2618269999999999E-2</c:v>
                </c:pt>
                <c:pt idx="160">
                  <c:v>1.958141E-2</c:v>
                </c:pt>
                <c:pt idx="161">
                  <c:v>2.2093639999999998E-2</c:v>
                </c:pt>
                <c:pt idx="162">
                  <c:v>2.580472E-2</c:v>
                </c:pt>
                <c:pt idx="163">
                  <c:v>2.5080369999999998E-2</c:v>
                </c:pt>
                <c:pt idx="164">
                  <c:v>2.6803689999999998E-2</c:v>
                </c:pt>
                <c:pt idx="165">
                  <c:v>2.596385E-2</c:v>
                </c:pt>
                <c:pt idx="166">
                  <c:v>2.4226320000000003E-2</c:v>
                </c:pt>
                <c:pt idx="167">
                  <c:v>2.4381849999999997E-2</c:v>
                </c:pt>
                <c:pt idx="168">
                  <c:v>2.6302869999999999E-2</c:v>
                </c:pt>
                <c:pt idx="169">
                  <c:v>2.3511030000000002E-2</c:v>
                </c:pt>
                <c:pt idx="170">
                  <c:v>2.2738939999999999E-2</c:v>
                </c:pt>
                <c:pt idx="171">
                  <c:v>2.2315140000000001E-2</c:v>
                </c:pt>
                <c:pt idx="172">
                  <c:v>2.123738E-2</c:v>
                </c:pt>
                <c:pt idx="173">
                  <c:v>1.9499219999999998E-2</c:v>
                </c:pt>
                <c:pt idx="174">
                  <c:v>1.827173E-2</c:v>
                </c:pt>
                <c:pt idx="175">
                  <c:v>1.759287E-2</c:v>
                </c:pt>
                <c:pt idx="176">
                  <c:v>1.474575E-2</c:v>
                </c:pt>
                <c:pt idx="177">
                  <c:v>1.516319E-2</c:v>
                </c:pt>
                <c:pt idx="178">
                  <c:v>1.4598759999999999E-2</c:v>
                </c:pt>
                <c:pt idx="179">
                  <c:v>1.262046E-2</c:v>
                </c:pt>
                <c:pt idx="180">
                  <c:v>1.142291E-2</c:v>
                </c:pt>
                <c:pt idx="181">
                  <c:v>9.152780000000001E-3</c:v>
                </c:pt>
                <c:pt idx="182">
                  <c:v>9.0484099999999998E-3</c:v>
                </c:pt>
                <c:pt idx="183">
                  <c:v>8.5344699999999989E-3</c:v>
                </c:pt>
                <c:pt idx="184">
                  <c:v>1.0441100000000002E-2</c:v>
                </c:pt>
                <c:pt idx="185">
                  <c:v>1.19527E-2</c:v>
                </c:pt>
                <c:pt idx="186">
                  <c:v>1.5593340000000001E-2</c:v>
                </c:pt>
                <c:pt idx="187">
                  <c:v>1.311501E-2</c:v>
                </c:pt>
                <c:pt idx="188">
                  <c:v>1.4227529999999999E-2</c:v>
                </c:pt>
                <c:pt idx="189">
                  <c:v>1.3255939999999999E-2</c:v>
                </c:pt>
                <c:pt idx="190">
                  <c:v>1.218759E-2</c:v>
                </c:pt>
                <c:pt idx="191">
                  <c:v>1.124503E-2</c:v>
                </c:pt>
                <c:pt idx="192">
                  <c:v>1.2851960000000001E-2</c:v>
                </c:pt>
                <c:pt idx="193">
                  <c:v>1.042622E-2</c:v>
                </c:pt>
                <c:pt idx="194">
                  <c:v>9.2624700000000001E-3</c:v>
                </c:pt>
                <c:pt idx="195">
                  <c:v>8.616190000000001E-3</c:v>
                </c:pt>
                <c:pt idx="196">
                  <c:v>9.7862499999999998E-3</c:v>
                </c:pt>
                <c:pt idx="197">
                  <c:v>8.8760799999999997E-3</c:v>
                </c:pt>
                <c:pt idx="198">
                  <c:v>6.5199300000000002E-3</c:v>
                </c:pt>
                <c:pt idx="199">
                  <c:v>5.0083100000000002E-3</c:v>
                </c:pt>
                <c:pt idx="200">
                  <c:v>4.7387200000000001E-3</c:v>
                </c:pt>
                <c:pt idx="201">
                  <c:v>4.6675100000000006E-3</c:v>
                </c:pt>
                <c:pt idx="202">
                  <c:v>7.4881699999999997E-3</c:v>
                </c:pt>
                <c:pt idx="203">
                  <c:v>1.006641E-2</c:v>
                </c:pt>
                <c:pt idx="204">
                  <c:v>9.1397400000000004E-3</c:v>
                </c:pt>
                <c:pt idx="205">
                  <c:v>1.150377E-2</c:v>
                </c:pt>
                <c:pt idx="206">
                  <c:v>9.9352199999999998E-3</c:v>
                </c:pt>
                <c:pt idx="207">
                  <c:v>1.068499E-2</c:v>
                </c:pt>
                <c:pt idx="208">
                  <c:v>1.0124889999999999E-2</c:v>
                </c:pt>
                <c:pt idx="209">
                  <c:v>9.5927200000000008E-3</c:v>
                </c:pt>
                <c:pt idx="210">
                  <c:v>1.0961160000000001E-2</c:v>
                </c:pt>
                <c:pt idx="211">
                  <c:v>1.0646560000000001E-2</c:v>
                </c:pt>
                <c:pt idx="212">
                  <c:v>9.4864200000000006E-3</c:v>
                </c:pt>
                <c:pt idx="213">
                  <c:v>1.0465230000000001E-2</c:v>
                </c:pt>
                <c:pt idx="214">
                  <c:v>9.1114100000000003E-3</c:v>
                </c:pt>
                <c:pt idx="215">
                  <c:v>9.2871599999999992E-3</c:v>
                </c:pt>
                <c:pt idx="216">
                  <c:v>1.0033229999999999E-2</c:v>
                </c:pt>
                <c:pt idx="217">
                  <c:v>1.161629E-2</c:v>
                </c:pt>
                <c:pt idx="218">
                  <c:v>1.179914E-2</c:v>
                </c:pt>
                <c:pt idx="219">
                  <c:v>1.0286129999999999E-2</c:v>
                </c:pt>
                <c:pt idx="220">
                  <c:v>1.0809359999999999E-2</c:v>
                </c:pt>
                <c:pt idx="221">
                  <c:v>1.149619E-2</c:v>
                </c:pt>
                <c:pt idx="222">
                  <c:v>1.1023719999999999E-2</c:v>
                </c:pt>
                <c:pt idx="223">
                  <c:v>1.1440809999999999E-2</c:v>
                </c:pt>
                <c:pt idx="224">
                  <c:v>1.162871E-2</c:v>
                </c:pt>
                <c:pt idx="225">
                  <c:v>1.286179E-2</c:v>
                </c:pt>
                <c:pt idx="226">
                  <c:v>1.3282430000000001E-2</c:v>
                </c:pt>
                <c:pt idx="227">
                  <c:v>1.302646E-2</c:v>
                </c:pt>
                <c:pt idx="228">
                  <c:v>1.22553E-2</c:v>
                </c:pt>
                <c:pt idx="229">
                  <c:v>1.0772090000000002E-2</c:v>
                </c:pt>
                <c:pt idx="230">
                  <c:v>1.086112E-2</c:v>
                </c:pt>
                <c:pt idx="231">
                  <c:v>8.4374600000000008E-3</c:v>
                </c:pt>
                <c:pt idx="232">
                  <c:v>8.68793E-3</c:v>
                </c:pt>
                <c:pt idx="233">
                  <c:v>7.6738399999999995E-3</c:v>
                </c:pt>
                <c:pt idx="234">
                  <c:v>5.3430599999999993E-3</c:v>
                </c:pt>
                <c:pt idx="235">
                  <c:v>3.18046E-3</c:v>
                </c:pt>
                <c:pt idx="236">
                  <c:v>1.13766E-3</c:v>
                </c:pt>
                <c:pt idx="237">
                  <c:v>1.90774E-3</c:v>
                </c:pt>
                <c:pt idx="238">
                  <c:v>3.0971500000000003E-3</c:v>
                </c:pt>
                <c:pt idx="239">
                  <c:v>4.1227099999999999E-3</c:v>
                </c:pt>
                <c:pt idx="240">
                  <c:v>5.0387999999999995E-3</c:v>
                </c:pt>
                <c:pt idx="241">
                  <c:v>2.2752599999999999E-3</c:v>
                </c:pt>
                <c:pt idx="242">
                  <c:v>1.82311E-3</c:v>
                </c:pt>
                <c:pt idx="243">
                  <c:v>6.5458499999999998E-3</c:v>
                </c:pt>
                <c:pt idx="244">
                  <c:v>4.8224599999999998E-3</c:v>
                </c:pt>
                <c:pt idx="245">
                  <c:v>4.2646099999999994E-3</c:v>
                </c:pt>
                <c:pt idx="246">
                  <c:v>2.9958800000000002E-3</c:v>
                </c:pt>
                <c:pt idx="247">
                  <c:v>1.8085100000000002E-3</c:v>
                </c:pt>
                <c:pt idx="248">
                  <c:v>2.7288E-3</c:v>
                </c:pt>
                <c:pt idx="249">
                  <c:v>1.4788000000000002E-3</c:v>
                </c:pt>
                <c:pt idx="250">
                  <c:v>6.3802999999999993E-4</c:v>
                </c:pt>
                <c:pt idx="251">
                  <c:v>2.7169999999999999E-4</c:v>
                </c:pt>
                <c:pt idx="252">
                  <c:v>7.2800000000000006E-6</c:v>
                </c:pt>
                <c:pt idx="253">
                  <c:v>5.1520000000000005E-4</c:v>
                </c:pt>
                <c:pt idx="254">
                  <c:v>3.13314E-3</c:v>
                </c:pt>
                <c:pt idx="255">
                  <c:v>2.9155799999999996E-3</c:v>
                </c:pt>
                <c:pt idx="256">
                  <c:v>3.8318200000000001E-3</c:v>
                </c:pt>
                <c:pt idx="257">
                  <c:v>3.9980800000000002E-3</c:v>
                </c:pt>
                <c:pt idx="258">
                  <c:v>3.4993300000000001E-3</c:v>
                </c:pt>
                <c:pt idx="259">
                  <c:v>1.6570299999999999E-3</c:v>
                </c:pt>
                <c:pt idx="260">
                  <c:v>2.3129700000000001E-3</c:v>
                </c:pt>
                <c:pt idx="261">
                  <c:v>4.2428600000000002E-3</c:v>
                </c:pt>
                <c:pt idx="262">
                  <c:v>5.97344E-3</c:v>
                </c:pt>
                <c:pt idx="263">
                  <c:v>4.1584999999999999E-3</c:v>
                </c:pt>
                <c:pt idx="264">
                  <c:v>5.5877200000000009E-3</c:v>
                </c:pt>
                <c:pt idx="265">
                  <c:v>7.8941099999999993E-3</c:v>
                </c:pt>
                <c:pt idx="266">
                  <c:v>1.099487E-2</c:v>
                </c:pt>
                <c:pt idx="267">
                  <c:v>1.391418E-2</c:v>
                </c:pt>
                <c:pt idx="268">
                  <c:v>1.90911E-2</c:v>
                </c:pt>
                <c:pt idx="269">
                  <c:v>2.1208689999999999E-2</c:v>
                </c:pt>
                <c:pt idx="270">
                  <c:v>2.4869469999999998E-2</c:v>
                </c:pt>
                <c:pt idx="271">
                  <c:v>1.8954559999999999E-2</c:v>
                </c:pt>
                <c:pt idx="272">
                  <c:v>2.7079300000000001E-2</c:v>
                </c:pt>
                <c:pt idx="273">
                  <c:v>3.4186109999999999E-2</c:v>
                </c:pt>
                <c:pt idx="274">
                  <c:v>3.3016919999999998E-2</c:v>
                </c:pt>
                <c:pt idx="275">
                  <c:v>2.9756580000000001E-2</c:v>
                </c:pt>
                <c:pt idx="276">
                  <c:v>3.5626359999999996E-2</c:v>
                </c:pt>
                <c:pt idx="277">
                  <c:v>3.2172430000000002E-2</c:v>
                </c:pt>
                <c:pt idx="278">
                  <c:v>3.5908419999999996E-2</c:v>
                </c:pt>
                <c:pt idx="279">
                  <c:v>3.3110319999999999E-2</c:v>
                </c:pt>
                <c:pt idx="280">
                  <c:v>3.323715E-2</c:v>
                </c:pt>
                <c:pt idx="281">
                  <c:v>3.3663890000000002E-2</c:v>
                </c:pt>
                <c:pt idx="282">
                  <c:v>3.4823779999999999E-2</c:v>
                </c:pt>
                <c:pt idx="283">
                  <c:v>3.4785740000000002E-2</c:v>
                </c:pt>
                <c:pt idx="284">
                  <c:v>3.491408E-2</c:v>
                </c:pt>
                <c:pt idx="285">
                  <c:v>3.8315459999999996E-2</c:v>
                </c:pt>
                <c:pt idx="286">
                  <c:v>3.811208E-2</c:v>
                </c:pt>
                <c:pt idx="287">
                  <c:v>3.4487509999999999E-2</c:v>
                </c:pt>
                <c:pt idx="288">
                  <c:v>2.9463759999999999E-2</c:v>
                </c:pt>
                <c:pt idx="289">
                  <c:v>3.0654499999999998E-2</c:v>
                </c:pt>
                <c:pt idx="290">
                  <c:v>3.2932179999999998E-2</c:v>
                </c:pt>
                <c:pt idx="291">
                  <c:v>3.1565460000000004E-2</c:v>
                </c:pt>
                <c:pt idx="292">
                  <c:v>3.4205800000000001E-2</c:v>
                </c:pt>
                <c:pt idx="293">
                  <c:v>3.4516770000000002E-2</c:v>
                </c:pt>
                <c:pt idx="294">
                  <c:v>3.4235259999999997E-2</c:v>
                </c:pt>
                <c:pt idx="295">
                  <c:v>3.1416050000000001E-2</c:v>
                </c:pt>
                <c:pt idx="296">
                  <c:v>3.1338370000000004E-2</c:v>
                </c:pt>
                <c:pt idx="297">
                  <c:v>3.008197E-2</c:v>
                </c:pt>
                <c:pt idx="298">
                  <c:v>3.2303039999999998E-2</c:v>
                </c:pt>
                <c:pt idx="299">
                  <c:v>2.980325E-2</c:v>
                </c:pt>
                <c:pt idx="300">
                  <c:v>3.1998249999999999E-2</c:v>
                </c:pt>
                <c:pt idx="301">
                  <c:v>3.201669E-2</c:v>
                </c:pt>
                <c:pt idx="302">
                  <c:v>3.1397219999999997E-2</c:v>
                </c:pt>
                <c:pt idx="303">
                  <c:v>3.4400170000000001E-2</c:v>
                </c:pt>
                <c:pt idx="304">
                  <c:v>3.1905139999999999E-2</c:v>
                </c:pt>
                <c:pt idx="305">
                  <c:v>3.2144819999999998E-2</c:v>
                </c:pt>
                <c:pt idx="306">
                  <c:v>3.2347220000000003E-2</c:v>
                </c:pt>
              </c:numCache>
            </c:numRef>
          </c:val>
          <c:smooth val="0"/>
          <c:extLst>
            <c:ext xmlns:c16="http://schemas.microsoft.com/office/drawing/2014/chart" uri="{C3380CC4-5D6E-409C-BE32-E72D297353CC}">
              <c16:uniqueId val="{00000000-A5C1-4AEC-A0EE-DE95502FDCA6}"/>
            </c:ext>
          </c:extLst>
        </c:ser>
        <c:ser>
          <c:idx val="1"/>
          <c:order val="1"/>
          <c:tx>
            <c:strRef>
              <c:f>YTW!$AR$5</c:f>
              <c:strCache>
                <c:ptCount val="1"/>
                <c:pt idx="0">
                  <c:v>EU, IG 10Y+</c:v>
                </c:pt>
              </c:strCache>
            </c:strRef>
          </c:tx>
          <c:spPr>
            <a:ln w="19050" cap="rnd">
              <a:solidFill>
                <a:schemeClr val="accent2"/>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YTW!$AR$6:$AR$6379</c:f>
              <c:numCache>
                <c:formatCode>0.00%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5.3570690000000004E-2</c:v>
                </c:pt>
                <c:pt idx="25">
                  <c:v>5.2152830000000004E-2</c:v>
                </c:pt>
                <c:pt idx="26">
                  <c:v>5.3212120000000002E-2</c:v>
                </c:pt>
                <c:pt idx="27">
                  <c:v>5.5755239999999998E-2</c:v>
                </c:pt>
                <c:pt idx="28">
                  <c:v>5.4911550000000003E-2</c:v>
                </c:pt>
                <c:pt idx="29">
                  <c:v>5.5308500000000003E-2</c:v>
                </c:pt>
                <c:pt idx="30">
                  <c:v>5.3040950000000003E-2</c:v>
                </c:pt>
                <c:pt idx="31">
                  <c:v>5.2160749999999999E-2</c:v>
                </c:pt>
                <c:pt idx="32">
                  <c:v>4.9971189999999999E-2</c:v>
                </c:pt>
                <c:pt idx="33">
                  <c:v>4.8280730000000001E-2</c:v>
                </c:pt>
                <c:pt idx="34">
                  <c:v>5.017754E-2</c:v>
                </c:pt>
                <c:pt idx="35">
                  <c:v>5.0161329999999997E-2</c:v>
                </c:pt>
                <c:pt idx="36">
                  <c:v>4.7814200000000001E-2</c:v>
                </c:pt>
                <c:pt idx="37">
                  <c:v>4.6717769999999999E-2</c:v>
                </c:pt>
                <c:pt idx="38">
                  <c:v>4.6349539999999995E-2</c:v>
                </c:pt>
                <c:pt idx="39">
                  <c:v>4.7400029999999996E-2</c:v>
                </c:pt>
                <c:pt idx="40">
                  <c:v>4.7599030000000007E-2</c:v>
                </c:pt>
                <c:pt idx="41">
                  <c:v>4.4583909999999997E-2</c:v>
                </c:pt>
                <c:pt idx="42">
                  <c:v>4.5329560000000005E-2</c:v>
                </c:pt>
                <c:pt idx="43">
                  <c:v>4.870012E-2</c:v>
                </c:pt>
                <c:pt idx="44">
                  <c:v>4.827211E-2</c:v>
                </c:pt>
                <c:pt idx="45">
                  <c:v>4.7547249999999999E-2</c:v>
                </c:pt>
                <c:pt idx="46">
                  <c:v>5.000756E-2</c:v>
                </c:pt>
                <c:pt idx="47">
                  <c:v>5.0687650000000001E-2</c:v>
                </c:pt>
                <c:pt idx="48">
                  <c:v>4.9128550000000007E-2</c:v>
                </c:pt>
                <c:pt idx="49">
                  <c:v>4.9440679999999994E-2</c:v>
                </c:pt>
                <c:pt idx="50">
                  <c:v>4.8373939999999997E-2</c:v>
                </c:pt>
                <c:pt idx="51">
                  <c:v>4.7477709999999999E-2</c:v>
                </c:pt>
                <c:pt idx="52">
                  <c:v>4.9324180000000002E-2</c:v>
                </c:pt>
                <c:pt idx="53">
                  <c:v>5.0395000000000002E-2</c:v>
                </c:pt>
                <c:pt idx="54">
                  <c:v>4.9928340000000002E-2</c:v>
                </c:pt>
                <c:pt idx="55">
                  <c:v>4.935353E-2</c:v>
                </c:pt>
                <c:pt idx="56">
                  <c:v>4.7888469999999995E-2</c:v>
                </c:pt>
                <c:pt idx="57">
                  <c:v>4.7231129999999996E-2</c:v>
                </c:pt>
                <c:pt idx="58">
                  <c:v>4.6430600000000002E-2</c:v>
                </c:pt>
                <c:pt idx="59">
                  <c:v>4.4854370000000005E-2</c:v>
                </c:pt>
                <c:pt idx="60">
                  <c:v>4.3817109999999999E-2</c:v>
                </c:pt>
                <c:pt idx="61">
                  <c:v>4.2478749999999996E-2</c:v>
                </c:pt>
                <c:pt idx="62">
                  <c:v>4.3544549999999994E-2</c:v>
                </c:pt>
                <c:pt idx="63">
                  <c:v>4.3487419999999999E-2</c:v>
                </c:pt>
                <c:pt idx="64">
                  <c:v>4.2180889999999999E-2</c:v>
                </c:pt>
                <c:pt idx="65">
                  <c:v>4.0489009999999999E-2</c:v>
                </c:pt>
                <c:pt idx="66">
                  <c:v>3.8961639999999999E-2</c:v>
                </c:pt>
                <c:pt idx="67">
                  <c:v>3.9998350000000002E-2</c:v>
                </c:pt>
                <c:pt idx="68">
                  <c:v>3.8715909999999999E-2</c:v>
                </c:pt>
                <c:pt idx="69">
                  <c:v>3.8949569999999996E-2</c:v>
                </c:pt>
                <c:pt idx="70">
                  <c:v>4.0599259999999998E-2</c:v>
                </c:pt>
                <c:pt idx="71">
                  <c:v>4.0369469999999998E-2</c:v>
                </c:pt>
                <c:pt idx="72">
                  <c:v>3.8778320000000005E-2</c:v>
                </c:pt>
                <c:pt idx="73">
                  <c:v>3.9805269999999997E-2</c:v>
                </c:pt>
                <c:pt idx="74">
                  <c:v>3.9841639999999998E-2</c:v>
                </c:pt>
                <c:pt idx="75">
                  <c:v>4.2480799999999999E-2</c:v>
                </c:pt>
                <c:pt idx="76">
                  <c:v>4.452822E-2</c:v>
                </c:pt>
                <c:pt idx="77">
                  <c:v>4.4637409999999995E-2</c:v>
                </c:pt>
                <c:pt idx="78">
                  <c:v>4.5578800000000003E-2</c:v>
                </c:pt>
                <c:pt idx="79">
                  <c:v>4.4342840000000001E-2</c:v>
                </c:pt>
                <c:pt idx="80">
                  <c:v>4.2915049999999996E-2</c:v>
                </c:pt>
                <c:pt idx="81">
                  <c:v>4.2324140000000003E-2</c:v>
                </c:pt>
                <c:pt idx="82">
                  <c:v>4.1951450000000001E-2</c:v>
                </c:pt>
                <c:pt idx="83">
                  <c:v>4.179501E-2</c:v>
                </c:pt>
                <c:pt idx="84">
                  <c:v>4.3945280000000003E-2</c:v>
                </c:pt>
                <c:pt idx="85">
                  <c:v>4.550357E-2</c:v>
                </c:pt>
                <c:pt idx="86">
                  <c:v>4.412203E-2</c:v>
                </c:pt>
                <c:pt idx="87">
                  <c:v>4.5640970000000003E-2</c:v>
                </c:pt>
                <c:pt idx="88">
                  <c:v>4.6358180000000006E-2</c:v>
                </c:pt>
                <c:pt idx="89">
                  <c:v>4.8334809999999999E-2</c:v>
                </c:pt>
                <c:pt idx="90">
                  <c:v>5.0305179999999998E-2</c:v>
                </c:pt>
                <c:pt idx="91">
                  <c:v>4.8755509999999995E-2</c:v>
                </c:pt>
                <c:pt idx="92">
                  <c:v>4.8426629999999998E-2</c:v>
                </c:pt>
                <c:pt idx="93">
                  <c:v>4.9074799999999995E-2</c:v>
                </c:pt>
                <c:pt idx="94">
                  <c:v>4.8317880000000007E-2</c:v>
                </c:pt>
                <c:pt idx="95">
                  <c:v>4.8459960000000003E-2</c:v>
                </c:pt>
                <c:pt idx="96">
                  <c:v>4.8616210000000007E-2</c:v>
                </c:pt>
                <c:pt idx="97">
                  <c:v>4.7312180000000002E-2</c:v>
                </c:pt>
                <c:pt idx="98">
                  <c:v>4.8031699999999997E-2</c:v>
                </c:pt>
                <c:pt idx="99">
                  <c:v>4.9059650000000003E-2</c:v>
                </c:pt>
                <c:pt idx="100">
                  <c:v>5.0001540000000004E-2</c:v>
                </c:pt>
                <c:pt idx="101">
                  <c:v>5.1870430000000002E-2</c:v>
                </c:pt>
                <c:pt idx="102">
                  <c:v>5.3370249999999994E-2</c:v>
                </c:pt>
                <c:pt idx="103">
                  <c:v>5.1464340000000004E-2</c:v>
                </c:pt>
                <c:pt idx="104">
                  <c:v>5.0237379999999998E-2</c:v>
                </c:pt>
                <c:pt idx="105">
                  <c:v>5.1791179999999999E-2</c:v>
                </c:pt>
                <c:pt idx="106">
                  <c:v>5.3240290000000003E-2</c:v>
                </c:pt>
                <c:pt idx="107">
                  <c:v>4.7908720000000002E-2</c:v>
                </c:pt>
                <c:pt idx="108">
                  <c:v>4.5389569999999997E-2</c:v>
                </c:pt>
                <c:pt idx="109">
                  <c:v>4.9526599999999997E-2</c:v>
                </c:pt>
                <c:pt idx="110">
                  <c:v>4.9235600000000004E-2</c:v>
                </c:pt>
                <c:pt idx="111">
                  <c:v>4.792706E-2</c:v>
                </c:pt>
                <c:pt idx="112">
                  <c:v>4.8125840000000003E-2</c:v>
                </c:pt>
                <c:pt idx="113">
                  <c:v>5.0253720000000002E-2</c:v>
                </c:pt>
                <c:pt idx="114">
                  <c:v>4.8364549999999999E-2</c:v>
                </c:pt>
                <c:pt idx="115">
                  <c:v>4.6698730000000001E-2</c:v>
                </c:pt>
                <c:pt idx="116">
                  <c:v>4.4541250000000004E-2</c:v>
                </c:pt>
                <c:pt idx="117">
                  <c:v>4.4122709999999996E-2</c:v>
                </c:pt>
                <c:pt idx="118">
                  <c:v>4.4668150000000004E-2</c:v>
                </c:pt>
                <c:pt idx="119">
                  <c:v>4.3863279999999998E-2</c:v>
                </c:pt>
                <c:pt idx="120">
                  <c:v>4.5754879999999998E-2</c:v>
                </c:pt>
                <c:pt idx="121">
                  <c:v>4.4857889999999997E-2</c:v>
                </c:pt>
                <c:pt idx="122">
                  <c:v>4.4462549999999997E-2</c:v>
                </c:pt>
                <c:pt idx="123">
                  <c:v>4.3686170000000003E-2</c:v>
                </c:pt>
                <c:pt idx="124">
                  <c:v>4.3999389999999999E-2</c:v>
                </c:pt>
                <c:pt idx="125">
                  <c:v>4.2487169999999998E-2</c:v>
                </c:pt>
                <c:pt idx="126">
                  <c:v>4.1683419999999999E-2</c:v>
                </c:pt>
                <c:pt idx="127">
                  <c:v>4.1547059999999997E-2</c:v>
                </c:pt>
                <c:pt idx="128">
                  <c:v>3.6613970000000003E-2</c:v>
                </c:pt>
                <c:pt idx="129">
                  <c:v>3.8518750000000004E-2</c:v>
                </c:pt>
                <c:pt idx="130">
                  <c:v>3.9884210000000003E-2</c:v>
                </c:pt>
                <c:pt idx="131">
                  <c:v>4.2985740000000001E-2</c:v>
                </c:pt>
                <c:pt idx="132">
                  <c:v>4.4259220000000002E-2</c:v>
                </c:pt>
                <c:pt idx="133">
                  <c:v>4.5581690000000001E-2</c:v>
                </c:pt>
                <c:pt idx="134">
                  <c:v>4.5602190000000001E-2</c:v>
                </c:pt>
                <c:pt idx="135">
                  <c:v>4.6312810000000003E-2</c:v>
                </c:pt>
                <c:pt idx="136">
                  <c:v>4.4966069999999997E-2</c:v>
                </c:pt>
                <c:pt idx="137">
                  <c:v>4.3942090000000003E-2</c:v>
                </c:pt>
                <c:pt idx="138">
                  <c:v>4.5383560000000003E-2</c:v>
                </c:pt>
                <c:pt idx="139">
                  <c:v>4.4090030000000002E-2</c:v>
                </c:pt>
                <c:pt idx="140">
                  <c:v>4.2226109999999997E-2</c:v>
                </c:pt>
                <c:pt idx="141">
                  <c:v>4.0065710000000004E-2</c:v>
                </c:pt>
                <c:pt idx="142">
                  <c:v>4.1447360000000003E-2</c:v>
                </c:pt>
                <c:pt idx="143">
                  <c:v>4.2870359999999996E-2</c:v>
                </c:pt>
                <c:pt idx="144">
                  <c:v>3.9257670000000001E-2</c:v>
                </c:pt>
                <c:pt idx="145">
                  <c:v>3.8240789999999997E-2</c:v>
                </c:pt>
                <c:pt idx="146">
                  <c:v>3.7569869999999998E-2</c:v>
                </c:pt>
                <c:pt idx="147">
                  <c:v>3.8094540000000003E-2</c:v>
                </c:pt>
                <c:pt idx="148">
                  <c:v>3.818527E-2</c:v>
                </c:pt>
                <c:pt idx="149">
                  <c:v>3.428316E-2</c:v>
                </c:pt>
                <c:pt idx="150">
                  <c:v>3.6578510000000002E-2</c:v>
                </c:pt>
                <c:pt idx="151">
                  <c:v>3.3855139999999999E-2</c:v>
                </c:pt>
                <c:pt idx="152">
                  <c:v>3.3788159999999998E-2</c:v>
                </c:pt>
                <c:pt idx="153">
                  <c:v>3.353677E-2</c:v>
                </c:pt>
                <c:pt idx="154">
                  <c:v>3.3364100000000001E-2</c:v>
                </c:pt>
                <c:pt idx="155">
                  <c:v>3.2023139999999999E-2</c:v>
                </c:pt>
                <c:pt idx="156">
                  <c:v>3.1587869999999997E-2</c:v>
                </c:pt>
                <c:pt idx="157">
                  <c:v>3.3456880000000001E-2</c:v>
                </c:pt>
                <c:pt idx="158">
                  <c:v>3.3433749999999998E-2</c:v>
                </c:pt>
                <c:pt idx="159">
                  <c:v>3.2254169999999999E-2</c:v>
                </c:pt>
                <c:pt idx="160">
                  <c:v>2.9539570000000001E-2</c:v>
                </c:pt>
                <c:pt idx="161">
                  <c:v>3.2034199999999999E-2</c:v>
                </c:pt>
                <c:pt idx="162">
                  <c:v>3.4932729999999995E-2</c:v>
                </c:pt>
                <c:pt idx="163">
                  <c:v>3.4369010000000005E-2</c:v>
                </c:pt>
                <c:pt idx="164">
                  <c:v>3.5541179999999999E-2</c:v>
                </c:pt>
                <c:pt idx="165">
                  <c:v>3.489503E-2</c:v>
                </c:pt>
                <c:pt idx="166">
                  <c:v>3.3746209999999999E-2</c:v>
                </c:pt>
                <c:pt idx="167">
                  <c:v>3.4342850000000001E-2</c:v>
                </c:pt>
                <c:pt idx="168">
                  <c:v>3.5534160000000002E-2</c:v>
                </c:pt>
                <c:pt idx="169">
                  <c:v>3.2953839999999998E-2</c:v>
                </c:pt>
                <c:pt idx="170">
                  <c:v>3.2377989999999995E-2</c:v>
                </c:pt>
                <c:pt idx="171">
                  <c:v>3.182227E-2</c:v>
                </c:pt>
                <c:pt idx="172">
                  <c:v>3.0741670000000002E-2</c:v>
                </c:pt>
                <c:pt idx="173">
                  <c:v>2.9715310000000002E-2</c:v>
                </c:pt>
                <c:pt idx="174">
                  <c:v>2.9176000000000001E-2</c:v>
                </c:pt>
                <c:pt idx="175">
                  <c:v>2.8065300000000001E-2</c:v>
                </c:pt>
                <c:pt idx="176">
                  <c:v>2.484482E-2</c:v>
                </c:pt>
                <c:pt idx="177">
                  <c:v>2.535451E-2</c:v>
                </c:pt>
                <c:pt idx="178">
                  <c:v>2.4642960000000002E-2</c:v>
                </c:pt>
                <c:pt idx="179">
                  <c:v>2.2330869999999999E-2</c:v>
                </c:pt>
                <c:pt idx="180">
                  <c:v>2.0725829999999997E-2</c:v>
                </c:pt>
                <c:pt idx="181">
                  <c:v>1.6291650000000001E-2</c:v>
                </c:pt>
                <c:pt idx="182">
                  <c:v>1.7307760000000002E-2</c:v>
                </c:pt>
                <c:pt idx="183">
                  <c:v>1.536264E-2</c:v>
                </c:pt>
                <c:pt idx="184">
                  <c:v>1.7662359999999998E-2</c:v>
                </c:pt>
                <c:pt idx="185">
                  <c:v>1.9563420000000002E-2</c:v>
                </c:pt>
                <c:pt idx="186">
                  <c:v>2.356772E-2</c:v>
                </c:pt>
                <c:pt idx="187">
                  <c:v>2.0917699999999997E-2</c:v>
                </c:pt>
                <c:pt idx="188">
                  <c:v>2.2125080000000002E-2</c:v>
                </c:pt>
                <c:pt idx="189">
                  <c:v>2.0794519999999997E-2</c:v>
                </c:pt>
                <c:pt idx="190">
                  <c:v>2.0547930000000002E-2</c:v>
                </c:pt>
                <c:pt idx="191">
                  <c:v>2.016654E-2</c:v>
                </c:pt>
                <c:pt idx="192">
                  <c:v>2.1630489999999999E-2</c:v>
                </c:pt>
                <c:pt idx="193">
                  <c:v>1.861995E-2</c:v>
                </c:pt>
                <c:pt idx="194">
                  <c:v>1.7220100000000002E-2</c:v>
                </c:pt>
                <c:pt idx="195">
                  <c:v>1.6630860000000001E-2</c:v>
                </c:pt>
                <c:pt idx="196">
                  <c:v>1.8389780000000001E-2</c:v>
                </c:pt>
                <c:pt idx="197">
                  <c:v>1.7054199999999999E-2</c:v>
                </c:pt>
                <c:pt idx="198">
                  <c:v>1.3020940000000002E-2</c:v>
                </c:pt>
                <c:pt idx="199">
                  <c:v>1.121451E-2</c:v>
                </c:pt>
                <c:pt idx="200">
                  <c:v>1.075013E-2</c:v>
                </c:pt>
                <c:pt idx="201">
                  <c:v>1.1349700000000001E-2</c:v>
                </c:pt>
                <c:pt idx="202">
                  <c:v>1.4620640000000001E-2</c:v>
                </c:pt>
                <c:pt idx="203">
                  <c:v>1.7125829999999998E-2</c:v>
                </c:pt>
                <c:pt idx="204">
                  <c:v>1.6195230000000001E-2</c:v>
                </c:pt>
                <c:pt idx="205">
                  <c:v>1.8717790000000002E-2</c:v>
                </c:pt>
                <c:pt idx="206">
                  <c:v>1.6741280000000001E-2</c:v>
                </c:pt>
                <c:pt idx="207">
                  <c:v>1.7288769999999998E-2</c:v>
                </c:pt>
                <c:pt idx="208">
                  <c:v>1.6872659999999998E-2</c:v>
                </c:pt>
                <c:pt idx="209">
                  <c:v>1.6423139999999999E-2</c:v>
                </c:pt>
                <c:pt idx="210">
                  <c:v>1.7615189999999999E-2</c:v>
                </c:pt>
                <c:pt idx="211">
                  <c:v>1.7660059999999998E-2</c:v>
                </c:pt>
                <c:pt idx="212">
                  <c:v>1.6293490000000001E-2</c:v>
                </c:pt>
                <c:pt idx="213">
                  <c:v>1.7689900000000001E-2</c:v>
                </c:pt>
                <c:pt idx="214">
                  <c:v>1.6768579999999998E-2</c:v>
                </c:pt>
                <c:pt idx="215">
                  <c:v>1.6502309999999999E-2</c:v>
                </c:pt>
                <c:pt idx="216">
                  <c:v>1.6890059999999998E-2</c:v>
                </c:pt>
                <c:pt idx="217">
                  <c:v>1.7881579999999998E-2</c:v>
                </c:pt>
                <c:pt idx="218">
                  <c:v>1.793442E-2</c:v>
                </c:pt>
                <c:pt idx="219">
                  <c:v>1.6292870000000001E-2</c:v>
                </c:pt>
                <c:pt idx="220">
                  <c:v>1.7012020000000003E-2</c:v>
                </c:pt>
                <c:pt idx="221">
                  <c:v>1.73711E-2</c:v>
                </c:pt>
                <c:pt idx="222">
                  <c:v>1.7167120000000001E-2</c:v>
                </c:pt>
                <c:pt idx="223">
                  <c:v>1.771561E-2</c:v>
                </c:pt>
                <c:pt idx="224">
                  <c:v>1.785262E-2</c:v>
                </c:pt>
                <c:pt idx="225">
                  <c:v>1.858396E-2</c:v>
                </c:pt>
                <c:pt idx="226">
                  <c:v>1.857085E-2</c:v>
                </c:pt>
                <c:pt idx="227">
                  <c:v>1.8880330000000001E-2</c:v>
                </c:pt>
                <c:pt idx="228">
                  <c:v>1.7718330000000001E-2</c:v>
                </c:pt>
                <c:pt idx="229">
                  <c:v>1.6460660000000002E-2</c:v>
                </c:pt>
                <c:pt idx="230">
                  <c:v>1.7048710000000002E-2</c:v>
                </c:pt>
                <c:pt idx="231">
                  <c:v>1.447681E-2</c:v>
                </c:pt>
                <c:pt idx="232">
                  <c:v>1.5141720000000001E-2</c:v>
                </c:pt>
                <c:pt idx="233">
                  <c:v>1.340744E-2</c:v>
                </c:pt>
                <c:pt idx="234">
                  <c:v>1.1306700000000001E-2</c:v>
                </c:pt>
                <c:pt idx="235">
                  <c:v>9.207149999999999E-3</c:v>
                </c:pt>
                <c:pt idx="236">
                  <c:v>6.0759500000000001E-3</c:v>
                </c:pt>
                <c:pt idx="237">
                  <c:v>6.5901299999999996E-3</c:v>
                </c:pt>
                <c:pt idx="238">
                  <c:v>8.0711399999999992E-3</c:v>
                </c:pt>
                <c:pt idx="239">
                  <c:v>8.95139E-3</c:v>
                </c:pt>
                <c:pt idx="240">
                  <c:v>1.033183E-2</c:v>
                </c:pt>
                <c:pt idx="241">
                  <c:v>7.2219900000000002E-3</c:v>
                </c:pt>
                <c:pt idx="242">
                  <c:v>6.4642900000000001E-3</c:v>
                </c:pt>
                <c:pt idx="243">
                  <c:v>9.3242599999999991E-3</c:v>
                </c:pt>
                <c:pt idx="244">
                  <c:v>7.3247099999999999E-3</c:v>
                </c:pt>
                <c:pt idx="245">
                  <c:v>7.4087199999999997E-3</c:v>
                </c:pt>
                <c:pt idx="246">
                  <c:v>6.7758700000000007E-3</c:v>
                </c:pt>
                <c:pt idx="247">
                  <c:v>5.6549799999999996E-3</c:v>
                </c:pt>
                <c:pt idx="248">
                  <c:v>7.1245300000000004E-3</c:v>
                </c:pt>
                <c:pt idx="249">
                  <c:v>5.6470699999999997E-3</c:v>
                </c:pt>
                <c:pt idx="250">
                  <c:v>5.0176299999999995E-3</c:v>
                </c:pt>
                <c:pt idx="251">
                  <c:v>4.91721E-3</c:v>
                </c:pt>
                <c:pt idx="252">
                  <c:v>4.4152699999999998E-3</c:v>
                </c:pt>
                <c:pt idx="253">
                  <c:v>5.4445800000000001E-3</c:v>
                </c:pt>
                <c:pt idx="254">
                  <c:v>8.5741400000000009E-3</c:v>
                </c:pt>
                <c:pt idx="255">
                  <c:v>8.7497000000000009E-3</c:v>
                </c:pt>
                <c:pt idx="256">
                  <c:v>9.5249099999999993E-3</c:v>
                </c:pt>
                <c:pt idx="257">
                  <c:v>9.6919699999999994E-3</c:v>
                </c:pt>
                <c:pt idx="258">
                  <c:v>9.0346100000000002E-3</c:v>
                </c:pt>
                <c:pt idx="259">
                  <c:v>6.8506800000000005E-3</c:v>
                </c:pt>
                <c:pt idx="260">
                  <c:v>7.5384300000000005E-3</c:v>
                </c:pt>
                <c:pt idx="261">
                  <c:v>9.517949999999999E-3</c:v>
                </c:pt>
                <c:pt idx="262">
                  <c:v>9.2861699999999998E-3</c:v>
                </c:pt>
                <c:pt idx="263">
                  <c:v>7.6214300000000002E-3</c:v>
                </c:pt>
                <c:pt idx="264">
                  <c:v>9.5086500000000004E-3</c:v>
                </c:pt>
                <c:pt idx="265">
                  <c:v>1.141233E-2</c:v>
                </c:pt>
                <c:pt idx="266">
                  <c:v>1.400242E-2</c:v>
                </c:pt>
                <c:pt idx="267">
                  <c:v>1.6183860000000001E-2</c:v>
                </c:pt>
                <c:pt idx="268">
                  <c:v>2.081674E-2</c:v>
                </c:pt>
                <c:pt idx="269">
                  <c:v>2.3667129999999998E-2</c:v>
                </c:pt>
                <c:pt idx="270">
                  <c:v>2.6706569999999999E-2</c:v>
                </c:pt>
                <c:pt idx="271">
                  <c:v>2.202811E-2</c:v>
                </c:pt>
                <c:pt idx="272">
                  <c:v>2.8890430000000002E-2</c:v>
                </c:pt>
                <c:pt idx="273">
                  <c:v>3.4991910000000001E-2</c:v>
                </c:pt>
                <c:pt idx="274">
                  <c:v>3.4801199999999997E-2</c:v>
                </c:pt>
                <c:pt idx="275">
                  <c:v>3.108265E-2</c:v>
                </c:pt>
                <c:pt idx="276">
                  <c:v>3.7097030000000003E-2</c:v>
                </c:pt>
                <c:pt idx="277">
                  <c:v>3.4116050000000002E-2</c:v>
                </c:pt>
                <c:pt idx="278">
                  <c:v>3.7539049999999997E-2</c:v>
                </c:pt>
                <c:pt idx="279">
                  <c:v>3.5009829999999999E-2</c:v>
                </c:pt>
                <c:pt idx="280">
                  <c:v>3.577396E-2</c:v>
                </c:pt>
                <c:pt idx="281">
                  <c:v>3.6658320000000001E-2</c:v>
                </c:pt>
                <c:pt idx="282">
                  <c:v>3.6417150000000002E-2</c:v>
                </c:pt>
                <c:pt idx="283">
                  <c:v>3.7088950000000002E-2</c:v>
                </c:pt>
                <c:pt idx="284">
                  <c:v>3.746124E-2</c:v>
                </c:pt>
                <c:pt idx="285">
                  <c:v>4.12048E-2</c:v>
                </c:pt>
                <c:pt idx="286">
                  <c:v>4.1764720000000005E-2</c:v>
                </c:pt>
                <c:pt idx="287">
                  <c:v>3.7859730000000001E-2</c:v>
                </c:pt>
                <c:pt idx="288">
                  <c:v>3.306357E-2</c:v>
                </c:pt>
                <c:pt idx="289">
                  <c:v>3.4465269999999999E-2</c:v>
                </c:pt>
                <c:pt idx="290">
                  <c:v>3.5719319999999999E-2</c:v>
                </c:pt>
                <c:pt idx="291">
                  <c:v>3.4438490000000002E-2</c:v>
                </c:pt>
                <c:pt idx="292">
                  <c:v>3.7018759999999998E-2</c:v>
                </c:pt>
                <c:pt idx="293">
                  <c:v>3.7393309999999999E-2</c:v>
                </c:pt>
                <c:pt idx="294">
                  <c:v>3.7339839999999999E-2</c:v>
                </c:pt>
                <c:pt idx="295">
                  <c:v>3.5184190000000004E-2</c:v>
                </c:pt>
                <c:pt idx="296">
                  <c:v>3.5158589999999997E-2</c:v>
                </c:pt>
                <c:pt idx="297">
                  <c:v>3.456103E-2</c:v>
                </c:pt>
                <c:pt idx="298">
                  <c:v>3.614183E-2</c:v>
                </c:pt>
                <c:pt idx="299">
                  <c:v>3.3924460000000004E-2</c:v>
                </c:pt>
                <c:pt idx="300">
                  <c:v>3.6461300000000002E-2</c:v>
                </c:pt>
                <c:pt idx="301">
                  <c:v>3.6805070000000002E-2</c:v>
                </c:pt>
                <c:pt idx="302">
                  <c:v>3.6448049999999996E-2</c:v>
                </c:pt>
                <c:pt idx="303">
                  <c:v>3.967743E-2</c:v>
                </c:pt>
                <c:pt idx="304">
                  <c:v>3.7875350000000002E-2</c:v>
                </c:pt>
                <c:pt idx="305">
                  <c:v>3.8448969999999999E-2</c:v>
                </c:pt>
                <c:pt idx="306">
                  <c:v>3.8694769999999996E-2</c:v>
                </c:pt>
              </c:numCache>
            </c:numRef>
          </c:val>
          <c:smooth val="0"/>
          <c:extLst>
            <c:ext xmlns:c16="http://schemas.microsoft.com/office/drawing/2014/chart" uri="{C3380CC4-5D6E-409C-BE32-E72D297353CC}">
              <c16:uniqueId val="{00000001-A5C1-4AEC-A0EE-DE95502FDCA6}"/>
            </c:ext>
          </c:extLst>
        </c:ser>
        <c:ser>
          <c:idx val="2"/>
          <c:order val="2"/>
          <c:tx>
            <c:strRef>
              <c:f>YTW!$AS$5</c:f>
              <c:strCache>
                <c:ptCount val="1"/>
                <c:pt idx="0">
                  <c:v>EU, HY aver 4Y</c:v>
                </c:pt>
              </c:strCache>
            </c:strRef>
          </c:tx>
          <c:spPr>
            <a:ln w="19050" cap="rnd">
              <a:solidFill>
                <a:schemeClr val="accent3"/>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YTW!$AS$6:$AS$6379</c:f>
              <c:numCache>
                <c:formatCode>0.00%</c:formatCode>
                <c:ptCount val="6374"/>
                <c:pt idx="0">
                  <c:v>0.10071608</c:v>
                </c:pt>
                <c:pt idx="1">
                  <c:v>0.10388866999999999</c:v>
                </c:pt>
                <c:pt idx="2">
                  <c:v>0.10268207</c:v>
                </c:pt>
                <c:pt idx="3">
                  <c:v>0.10689384</c:v>
                </c:pt>
                <c:pt idx="4">
                  <c:v>0.11206129000000001</c:v>
                </c:pt>
                <c:pt idx="5">
                  <c:v>0.12111727</c:v>
                </c:pt>
                <c:pt idx="6">
                  <c:v>0.1227665</c:v>
                </c:pt>
                <c:pt idx="7">
                  <c:v>0.12274607</c:v>
                </c:pt>
                <c:pt idx="8">
                  <c:v>0.12707195999999998</c:v>
                </c:pt>
                <c:pt idx="9">
                  <c:v>0.13695541</c:v>
                </c:pt>
                <c:pt idx="10">
                  <c:v>0.14886094999999999</c:v>
                </c:pt>
                <c:pt idx="11">
                  <c:v>0.17199635000000002</c:v>
                </c:pt>
                <c:pt idx="12">
                  <c:v>0.16528825999999999</c:v>
                </c:pt>
                <c:pt idx="13">
                  <c:v>0.14447019</c:v>
                </c:pt>
                <c:pt idx="14">
                  <c:v>0.14587687000000002</c:v>
                </c:pt>
                <c:pt idx="15">
                  <c:v>0.15978794000000002</c:v>
                </c:pt>
                <c:pt idx="16">
                  <c:v>0.16428937000000002</c:v>
                </c:pt>
                <c:pt idx="17">
                  <c:v>0.15313304999999999</c:v>
                </c:pt>
                <c:pt idx="18">
                  <c:v>0.16262821999999999</c:v>
                </c:pt>
                <c:pt idx="19">
                  <c:v>0.16028835999999999</c:v>
                </c:pt>
                <c:pt idx="20">
                  <c:v>0.17227025999999998</c:v>
                </c:pt>
                <c:pt idx="21">
                  <c:v>0.20627911000000002</c:v>
                </c:pt>
                <c:pt idx="22">
                  <c:v>0.18973410999999998</c:v>
                </c:pt>
                <c:pt idx="23">
                  <c:v>0.17687938</c:v>
                </c:pt>
                <c:pt idx="24">
                  <c:v>0.17809180999999999</c:v>
                </c:pt>
                <c:pt idx="25">
                  <c:v>0.1743074</c:v>
                </c:pt>
                <c:pt idx="26">
                  <c:v>0.18154919999999999</c:v>
                </c:pt>
                <c:pt idx="27">
                  <c:v>0.17101286000000002</c:v>
                </c:pt>
                <c:pt idx="28">
                  <c:v>0.16620443000000001</c:v>
                </c:pt>
                <c:pt idx="29">
                  <c:v>0.15900277000000002</c:v>
                </c:pt>
                <c:pt idx="30">
                  <c:v>0.16335907999999999</c:v>
                </c:pt>
                <c:pt idx="31">
                  <c:v>0.15820303999999999</c:v>
                </c:pt>
                <c:pt idx="32">
                  <c:v>0.16159348999999998</c:v>
                </c:pt>
                <c:pt idx="33">
                  <c:v>0.17201058</c:v>
                </c:pt>
                <c:pt idx="34">
                  <c:v>0.17423560999999999</c:v>
                </c:pt>
                <c:pt idx="35">
                  <c:v>0.14558035999999999</c:v>
                </c:pt>
                <c:pt idx="36">
                  <c:v>0.13369832000000001</c:v>
                </c:pt>
                <c:pt idx="37">
                  <c:v>0.11402481</c:v>
                </c:pt>
                <c:pt idx="38">
                  <c:v>0.11833311000000001</c:v>
                </c:pt>
                <c:pt idx="39">
                  <c:v>0.11550592</c:v>
                </c:pt>
                <c:pt idx="40">
                  <c:v>9.7571270000000002E-2</c:v>
                </c:pt>
                <c:pt idx="41">
                  <c:v>8.9915439999999999E-2</c:v>
                </c:pt>
                <c:pt idx="42">
                  <c:v>8.089107999999999E-2</c:v>
                </c:pt>
                <c:pt idx="43">
                  <c:v>8.3824049999999997E-2</c:v>
                </c:pt>
                <c:pt idx="44">
                  <c:v>7.9762190000000011E-2</c:v>
                </c:pt>
                <c:pt idx="45">
                  <c:v>7.4757680000000007E-2</c:v>
                </c:pt>
                <c:pt idx="46">
                  <c:v>7.2475509999999993E-2</c:v>
                </c:pt>
                <c:pt idx="47">
                  <c:v>7.1402880000000002E-2</c:v>
                </c:pt>
                <c:pt idx="48">
                  <c:v>7.1059129999999998E-2</c:v>
                </c:pt>
                <c:pt idx="49">
                  <c:v>6.6806400000000002E-2</c:v>
                </c:pt>
                <c:pt idx="50">
                  <c:v>6.6032199999999999E-2</c:v>
                </c:pt>
                <c:pt idx="51">
                  <c:v>6.4695780000000008E-2</c:v>
                </c:pt>
                <c:pt idx="52">
                  <c:v>6.2778189999999998E-2</c:v>
                </c:pt>
                <c:pt idx="53">
                  <c:v>7.0440169999999996E-2</c:v>
                </c:pt>
                <c:pt idx="54">
                  <c:v>6.8251779999999998E-2</c:v>
                </c:pt>
                <c:pt idx="55">
                  <c:v>6.8361379999999999E-2</c:v>
                </c:pt>
                <c:pt idx="56">
                  <c:v>6.5565810000000002E-2</c:v>
                </c:pt>
                <c:pt idx="57">
                  <c:v>6.461219E-2</c:v>
                </c:pt>
                <c:pt idx="58">
                  <c:v>6.2991320000000003E-2</c:v>
                </c:pt>
                <c:pt idx="59">
                  <c:v>5.8553379999999995E-2</c:v>
                </c:pt>
                <c:pt idx="60">
                  <c:v>5.6224839999999998E-2</c:v>
                </c:pt>
                <c:pt idx="61">
                  <c:v>5.6106459999999997E-2</c:v>
                </c:pt>
                <c:pt idx="62">
                  <c:v>5.3475040000000001E-2</c:v>
                </c:pt>
                <c:pt idx="63">
                  <c:v>6.110956E-2</c:v>
                </c:pt>
                <c:pt idx="64">
                  <c:v>6.5671259999999995E-2</c:v>
                </c:pt>
                <c:pt idx="65">
                  <c:v>6.9015870000000007E-2</c:v>
                </c:pt>
                <c:pt idx="66">
                  <c:v>6.5249230000000005E-2</c:v>
                </c:pt>
                <c:pt idx="67">
                  <c:v>6.0881049999999999E-2</c:v>
                </c:pt>
                <c:pt idx="68">
                  <c:v>6.004843E-2</c:v>
                </c:pt>
                <c:pt idx="69">
                  <c:v>6.0848319999999997E-2</c:v>
                </c:pt>
                <c:pt idx="70">
                  <c:v>6.1794330000000001E-2</c:v>
                </c:pt>
                <c:pt idx="71">
                  <c:v>6.6142419999999993E-2</c:v>
                </c:pt>
                <c:pt idx="72">
                  <c:v>7.0642150000000001E-2</c:v>
                </c:pt>
                <c:pt idx="73">
                  <c:v>6.4433080000000004E-2</c:v>
                </c:pt>
                <c:pt idx="74">
                  <c:v>6.6035629999999998E-2</c:v>
                </c:pt>
                <c:pt idx="75">
                  <c:v>6.5250349999999999E-2</c:v>
                </c:pt>
                <c:pt idx="76">
                  <c:v>6.5179319999999999E-2</c:v>
                </c:pt>
                <c:pt idx="77">
                  <c:v>6.6799919999999999E-2</c:v>
                </c:pt>
                <c:pt idx="78">
                  <c:v>6.9108929999999999E-2</c:v>
                </c:pt>
                <c:pt idx="79">
                  <c:v>6.7158709999999996E-2</c:v>
                </c:pt>
                <c:pt idx="80">
                  <c:v>6.3348139999999997E-2</c:v>
                </c:pt>
                <c:pt idx="81">
                  <c:v>6.4981129999999998E-2</c:v>
                </c:pt>
                <c:pt idx="82">
                  <c:v>6.182323E-2</c:v>
                </c:pt>
                <c:pt idx="83">
                  <c:v>6.1224109999999998E-2</c:v>
                </c:pt>
                <c:pt idx="84">
                  <c:v>6.1896630000000001E-2</c:v>
                </c:pt>
                <c:pt idx="85">
                  <c:v>6.0981529999999999E-2</c:v>
                </c:pt>
                <c:pt idx="86">
                  <c:v>6.0623209999999997E-2</c:v>
                </c:pt>
                <c:pt idx="87">
                  <c:v>6.2230800000000003E-2</c:v>
                </c:pt>
                <c:pt idx="88">
                  <c:v>6.1607180000000004E-2</c:v>
                </c:pt>
                <c:pt idx="89">
                  <c:v>6.19334E-2</c:v>
                </c:pt>
                <c:pt idx="90">
                  <c:v>6.6999459999999997E-2</c:v>
                </c:pt>
                <c:pt idx="91">
                  <c:v>7.7585059999999997E-2</c:v>
                </c:pt>
                <c:pt idx="92">
                  <c:v>8.0807699999999996E-2</c:v>
                </c:pt>
                <c:pt idx="93">
                  <c:v>7.759402E-2</c:v>
                </c:pt>
                <c:pt idx="94">
                  <c:v>7.8024300000000005E-2</c:v>
                </c:pt>
                <c:pt idx="95">
                  <c:v>8.8002759999999999E-2</c:v>
                </c:pt>
                <c:pt idx="96">
                  <c:v>8.9243719999999999E-2</c:v>
                </c:pt>
                <c:pt idx="97">
                  <c:v>0.10093078</c:v>
                </c:pt>
                <c:pt idx="98">
                  <c:v>0.10664963999999999</c:v>
                </c:pt>
                <c:pt idx="99">
                  <c:v>0.11096147000000001</c:v>
                </c:pt>
                <c:pt idx="100">
                  <c:v>0.10401113000000001</c:v>
                </c:pt>
                <c:pt idx="101">
                  <c:v>0.10359973</c:v>
                </c:pt>
                <c:pt idx="102">
                  <c:v>0.11887489000000001</c:v>
                </c:pt>
                <c:pt idx="103">
                  <c:v>0.12615000000000001</c:v>
                </c:pt>
                <c:pt idx="104">
                  <c:v>0.12717397999999999</c:v>
                </c:pt>
                <c:pt idx="105">
                  <c:v>0.15238715999999999</c:v>
                </c:pt>
                <c:pt idx="106">
                  <c:v>0.20715234999999999</c:v>
                </c:pt>
                <c:pt idx="107">
                  <c:v>0.2303809</c:v>
                </c:pt>
                <c:pt idx="108">
                  <c:v>0.23658425000000002</c:v>
                </c:pt>
                <c:pt idx="109">
                  <c:v>0.20211507999999997</c:v>
                </c:pt>
                <c:pt idx="110">
                  <c:v>0.2074916</c:v>
                </c:pt>
                <c:pt idx="111">
                  <c:v>0.2119249</c:v>
                </c:pt>
                <c:pt idx="112">
                  <c:v>0.19323737999999999</c:v>
                </c:pt>
                <c:pt idx="113">
                  <c:v>0.16920942</c:v>
                </c:pt>
                <c:pt idx="114">
                  <c:v>0.15072811</c:v>
                </c:pt>
                <c:pt idx="115">
                  <c:v>0.13217224</c:v>
                </c:pt>
                <c:pt idx="116">
                  <c:v>0.12414184</c:v>
                </c:pt>
                <c:pt idx="117">
                  <c:v>0.10728986000000001</c:v>
                </c:pt>
                <c:pt idx="118">
                  <c:v>0.10234712</c:v>
                </c:pt>
                <c:pt idx="119">
                  <c:v>0.10011630000000001</c:v>
                </c:pt>
                <c:pt idx="120">
                  <c:v>9.6398309999999987E-2</c:v>
                </c:pt>
                <c:pt idx="121">
                  <c:v>9.0622170000000002E-2</c:v>
                </c:pt>
                <c:pt idx="122">
                  <c:v>9.2484459999999991E-2</c:v>
                </c:pt>
                <c:pt idx="123">
                  <c:v>7.9231040000000003E-2</c:v>
                </c:pt>
                <c:pt idx="124">
                  <c:v>7.9168409999999995E-2</c:v>
                </c:pt>
                <c:pt idx="125">
                  <c:v>9.3376230000000005E-2</c:v>
                </c:pt>
                <c:pt idx="126">
                  <c:v>9.1528089999999993E-2</c:v>
                </c:pt>
                <c:pt idx="127">
                  <c:v>8.1827700000000003E-2</c:v>
                </c:pt>
                <c:pt idx="128">
                  <c:v>8.0332050000000002E-2</c:v>
                </c:pt>
                <c:pt idx="129">
                  <c:v>7.5545500000000002E-2</c:v>
                </c:pt>
                <c:pt idx="130">
                  <c:v>7.2547899999999998E-2</c:v>
                </c:pt>
                <c:pt idx="131">
                  <c:v>8.3626210000000006E-2</c:v>
                </c:pt>
                <c:pt idx="132">
                  <c:v>7.8619450000000007E-2</c:v>
                </c:pt>
                <c:pt idx="133">
                  <c:v>7.453420999999999E-2</c:v>
                </c:pt>
                <c:pt idx="134">
                  <c:v>7.2353290000000001E-2</c:v>
                </c:pt>
                <c:pt idx="135">
                  <c:v>7.8810829999999998E-2</c:v>
                </c:pt>
                <c:pt idx="136">
                  <c:v>7.5343010000000002E-2</c:v>
                </c:pt>
                <c:pt idx="137">
                  <c:v>7.5347410000000004E-2</c:v>
                </c:pt>
                <c:pt idx="138">
                  <c:v>8.1161359999999988E-2</c:v>
                </c:pt>
                <c:pt idx="139">
                  <c:v>8.3807560000000003E-2</c:v>
                </c:pt>
                <c:pt idx="140">
                  <c:v>0.10165083</c:v>
                </c:pt>
                <c:pt idx="141">
                  <c:v>0.11480024999999999</c:v>
                </c:pt>
                <c:pt idx="142">
                  <c:v>9.8903950000000004E-2</c:v>
                </c:pt>
                <c:pt idx="143">
                  <c:v>0.11504333000000001</c:v>
                </c:pt>
                <c:pt idx="144">
                  <c:v>0.11153902</c:v>
                </c:pt>
                <c:pt idx="145">
                  <c:v>9.5167540000000009E-2</c:v>
                </c:pt>
                <c:pt idx="146">
                  <c:v>8.3149320000000013E-2</c:v>
                </c:pt>
                <c:pt idx="147">
                  <c:v>8.0581540000000007E-2</c:v>
                </c:pt>
                <c:pt idx="148">
                  <c:v>8.4303299999999998E-2</c:v>
                </c:pt>
                <c:pt idx="149">
                  <c:v>9.237505E-2</c:v>
                </c:pt>
                <c:pt idx="150">
                  <c:v>9.0169869999999999E-2</c:v>
                </c:pt>
                <c:pt idx="151">
                  <c:v>8.5477399999999995E-2</c:v>
                </c:pt>
                <c:pt idx="152">
                  <c:v>7.7747609999999995E-2</c:v>
                </c:pt>
                <c:pt idx="153">
                  <c:v>7.3229990000000009E-2</c:v>
                </c:pt>
                <c:pt idx="154">
                  <c:v>6.9646E-2</c:v>
                </c:pt>
                <c:pt idx="155">
                  <c:v>6.4723779999999995E-2</c:v>
                </c:pt>
                <c:pt idx="156">
                  <c:v>5.9065000000000006E-2</c:v>
                </c:pt>
                <c:pt idx="157">
                  <c:v>6.1370550000000003E-2</c:v>
                </c:pt>
                <c:pt idx="158">
                  <c:v>5.6775190000000003E-2</c:v>
                </c:pt>
                <c:pt idx="159">
                  <c:v>5.7445789999999997E-2</c:v>
                </c:pt>
                <c:pt idx="160">
                  <c:v>5.0255549999999996E-2</c:v>
                </c:pt>
                <c:pt idx="161">
                  <c:v>5.199202E-2</c:v>
                </c:pt>
                <c:pt idx="162">
                  <c:v>6.0625479999999995E-2</c:v>
                </c:pt>
                <c:pt idx="163">
                  <c:v>5.3353489999999996E-2</c:v>
                </c:pt>
                <c:pt idx="164">
                  <c:v>5.3921830000000004E-2</c:v>
                </c:pt>
                <c:pt idx="165">
                  <c:v>5.3156220000000004E-2</c:v>
                </c:pt>
                <c:pt idx="166">
                  <c:v>4.7235579999999999E-2</c:v>
                </c:pt>
                <c:pt idx="167">
                  <c:v>4.3867099999999999E-2</c:v>
                </c:pt>
                <c:pt idx="168">
                  <c:v>4.1244699999999995E-2</c:v>
                </c:pt>
                <c:pt idx="169">
                  <c:v>4.2009939999999996E-2</c:v>
                </c:pt>
                <c:pt idx="170">
                  <c:v>3.5297349999999998E-2</c:v>
                </c:pt>
                <c:pt idx="171">
                  <c:v>3.5540590000000004E-2</c:v>
                </c:pt>
                <c:pt idx="172">
                  <c:v>3.3460379999999998E-2</c:v>
                </c:pt>
                <c:pt idx="173">
                  <c:v>3.3435659999999999E-2</c:v>
                </c:pt>
                <c:pt idx="174">
                  <c:v>3.2993439999999999E-2</c:v>
                </c:pt>
                <c:pt idx="175">
                  <c:v>3.6527999999999998E-2</c:v>
                </c:pt>
                <c:pt idx="176">
                  <c:v>3.5240540000000001E-2</c:v>
                </c:pt>
                <c:pt idx="177">
                  <c:v>3.8214629999999999E-2</c:v>
                </c:pt>
                <c:pt idx="178">
                  <c:v>3.9042449999999999E-2</c:v>
                </c:pt>
                <c:pt idx="179">
                  <c:v>3.8009859999999999E-2</c:v>
                </c:pt>
                <c:pt idx="180">
                  <c:v>4.0324660000000005E-2</c:v>
                </c:pt>
                <c:pt idx="181">
                  <c:v>3.8288589999999997E-2</c:v>
                </c:pt>
                <c:pt idx="182">
                  <c:v>3.3635089999999999E-2</c:v>
                </c:pt>
                <c:pt idx="183">
                  <c:v>3.5281229999999997E-2</c:v>
                </c:pt>
                <c:pt idx="184">
                  <c:v>3.5686849999999999E-2</c:v>
                </c:pt>
                <c:pt idx="185">
                  <c:v>3.56046E-2</c:v>
                </c:pt>
                <c:pt idx="186">
                  <c:v>4.2968800000000001E-2</c:v>
                </c:pt>
                <c:pt idx="187">
                  <c:v>4.0274520000000001E-2</c:v>
                </c:pt>
                <c:pt idx="188">
                  <c:v>4.3717050000000007E-2</c:v>
                </c:pt>
                <c:pt idx="189">
                  <c:v>5.0267569999999998E-2</c:v>
                </c:pt>
                <c:pt idx="190">
                  <c:v>4.3806110000000002E-2</c:v>
                </c:pt>
                <c:pt idx="191">
                  <c:v>4.1553769999999997E-2</c:v>
                </c:pt>
                <c:pt idx="192">
                  <c:v>4.8104560000000005E-2</c:v>
                </c:pt>
                <c:pt idx="193">
                  <c:v>5.2271680000000001E-2</c:v>
                </c:pt>
                <c:pt idx="194">
                  <c:v>5.4889590000000002E-2</c:v>
                </c:pt>
                <c:pt idx="195">
                  <c:v>4.4430160000000003E-2</c:v>
                </c:pt>
                <c:pt idx="196">
                  <c:v>3.983366E-2</c:v>
                </c:pt>
                <c:pt idx="197">
                  <c:v>3.9229359999999998E-2</c:v>
                </c:pt>
                <c:pt idx="198">
                  <c:v>4.2776800000000004E-2</c:v>
                </c:pt>
                <c:pt idx="199">
                  <c:v>3.6376180000000001E-2</c:v>
                </c:pt>
                <c:pt idx="200">
                  <c:v>3.2125639999999997E-2</c:v>
                </c:pt>
                <c:pt idx="201">
                  <c:v>3.6909640000000001E-2</c:v>
                </c:pt>
                <c:pt idx="202">
                  <c:v>3.3850609999999996E-2</c:v>
                </c:pt>
                <c:pt idx="203">
                  <c:v>3.8740960000000005E-2</c:v>
                </c:pt>
                <c:pt idx="204">
                  <c:v>3.2352180000000001E-2</c:v>
                </c:pt>
                <c:pt idx="205">
                  <c:v>3.133002E-2</c:v>
                </c:pt>
                <c:pt idx="206">
                  <c:v>2.8626179999999998E-2</c:v>
                </c:pt>
                <c:pt idx="207">
                  <c:v>3.0156239999999997E-2</c:v>
                </c:pt>
                <c:pt idx="208">
                  <c:v>2.7443819999999997E-2</c:v>
                </c:pt>
                <c:pt idx="209">
                  <c:v>2.4314349999999998E-2</c:v>
                </c:pt>
                <c:pt idx="210">
                  <c:v>2.4821870000000003E-2</c:v>
                </c:pt>
                <c:pt idx="211">
                  <c:v>2.1188620000000002E-2</c:v>
                </c:pt>
                <c:pt idx="212">
                  <c:v>2.2024439999999999E-2</c:v>
                </c:pt>
                <c:pt idx="213">
                  <c:v>2.1896769999999999E-2</c:v>
                </c:pt>
                <c:pt idx="214">
                  <c:v>1.8399639999999998E-2</c:v>
                </c:pt>
                <c:pt idx="215">
                  <c:v>2.3580399999999998E-2</c:v>
                </c:pt>
                <c:pt idx="216">
                  <c:v>2.5381319999999999E-2</c:v>
                </c:pt>
                <c:pt idx="217">
                  <c:v>2.4179020000000002E-2</c:v>
                </c:pt>
                <c:pt idx="218">
                  <c:v>2.7186740000000001E-2</c:v>
                </c:pt>
                <c:pt idx="219">
                  <c:v>2.9753109999999999E-2</c:v>
                </c:pt>
                <c:pt idx="220">
                  <c:v>2.7764690000000002E-2</c:v>
                </c:pt>
                <c:pt idx="221">
                  <c:v>3.4202200000000002E-2</c:v>
                </c:pt>
                <c:pt idx="222">
                  <c:v>3.706483E-2</c:v>
                </c:pt>
                <c:pt idx="223">
                  <c:v>3.2753629999999999E-2</c:v>
                </c:pt>
                <c:pt idx="224">
                  <c:v>3.322779E-2</c:v>
                </c:pt>
                <c:pt idx="225">
                  <c:v>3.2432409999999995E-2</c:v>
                </c:pt>
                <c:pt idx="226">
                  <c:v>3.8570020000000003E-2</c:v>
                </c:pt>
                <c:pt idx="227">
                  <c:v>4.586689E-2</c:v>
                </c:pt>
                <c:pt idx="228">
                  <c:v>4.8077660000000001E-2</c:v>
                </c:pt>
                <c:pt idx="229">
                  <c:v>4.1697400000000003E-2</c:v>
                </c:pt>
                <c:pt idx="230">
                  <c:v>3.57081E-2</c:v>
                </c:pt>
                <c:pt idx="231">
                  <c:v>3.3919640000000001E-2</c:v>
                </c:pt>
                <c:pt idx="232">
                  <c:v>3.120999E-2</c:v>
                </c:pt>
                <c:pt idx="233">
                  <c:v>3.637406E-2</c:v>
                </c:pt>
                <c:pt idx="234">
                  <c:v>2.4477180000000001E-2</c:v>
                </c:pt>
                <c:pt idx="235">
                  <c:v>2.8228650000000001E-2</c:v>
                </c:pt>
                <c:pt idx="236">
                  <c:v>2.5187439999999998E-2</c:v>
                </c:pt>
                <c:pt idx="237">
                  <c:v>2.9615820000000001E-2</c:v>
                </c:pt>
                <c:pt idx="238">
                  <c:v>3.141128E-2</c:v>
                </c:pt>
                <c:pt idx="239">
                  <c:v>2.7864719999999999E-2</c:v>
                </c:pt>
                <c:pt idx="240">
                  <c:v>2.4403589999999999E-2</c:v>
                </c:pt>
                <c:pt idx="241">
                  <c:v>2.7752300000000001E-2</c:v>
                </c:pt>
                <c:pt idx="242">
                  <c:v>3.4696250000000005E-2</c:v>
                </c:pt>
                <c:pt idx="243">
                  <c:v>7.4402070000000001E-2</c:v>
                </c:pt>
                <c:pt idx="244">
                  <c:v>5.8767360000000005E-2</c:v>
                </c:pt>
                <c:pt idx="245">
                  <c:v>5.1130120000000001E-2</c:v>
                </c:pt>
                <c:pt idx="246">
                  <c:v>4.6889119999999999E-2</c:v>
                </c:pt>
                <c:pt idx="247">
                  <c:v>4.2674139999999999E-2</c:v>
                </c:pt>
                <c:pt idx="248">
                  <c:v>3.9134330000000002E-2</c:v>
                </c:pt>
                <c:pt idx="249">
                  <c:v>4.0763199999999999E-2</c:v>
                </c:pt>
                <c:pt idx="250">
                  <c:v>4.1262400000000005E-2</c:v>
                </c:pt>
                <c:pt idx="251">
                  <c:v>3.0156179999999998E-2</c:v>
                </c:pt>
                <c:pt idx="252">
                  <c:v>2.9025620000000002E-2</c:v>
                </c:pt>
                <c:pt idx="253">
                  <c:v>2.852789E-2</c:v>
                </c:pt>
                <c:pt idx="254">
                  <c:v>2.7057950000000001E-2</c:v>
                </c:pt>
                <c:pt idx="255">
                  <c:v>2.6342979999999998E-2</c:v>
                </c:pt>
                <c:pt idx="256">
                  <c:v>2.4988929999999999E-2</c:v>
                </c:pt>
                <c:pt idx="257">
                  <c:v>2.4326059999999997E-2</c:v>
                </c:pt>
                <c:pt idx="258">
                  <c:v>2.3788710000000001E-2</c:v>
                </c:pt>
                <c:pt idx="259">
                  <c:v>2.3865059999999997E-2</c:v>
                </c:pt>
                <c:pt idx="260">
                  <c:v>2.3436599999999998E-2</c:v>
                </c:pt>
                <c:pt idx="261">
                  <c:v>2.528418E-2</c:v>
                </c:pt>
                <c:pt idx="262">
                  <c:v>2.8829750000000001E-2</c:v>
                </c:pt>
                <c:pt idx="263">
                  <c:v>3.117404E-2</c:v>
                </c:pt>
                <c:pt idx="264">
                  <c:v>2.8590249999999998E-2</c:v>
                </c:pt>
                <c:pt idx="265">
                  <c:v>3.3710710000000005E-2</c:v>
                </c:pt>
                <c:pt idx="266">
                  <c:v>4.2748160000000007E-2</c:v>
                </c:pt>
                <c:pt idx="267">
                  <c:v>4.3260560000000003E-2</c:v>
                </c:pt>
                <c:pt idx="268">
                  <c:v>5.1986819999999996E-2</c:v>
                </c:pt>
                <c:pt idx="269">
                  <c:v>5.5947079999999996E-2</c:v>
                </c:pt>
                <c:pt idx="270">
                  <c:v>7.7303230000000001E-2</c:v>
                </c:pt>
                <c:pt idx="271">
                  <c:v>6.5348509999999999E-2</c:v>
                </c:pt>
                <c:pt idx="272">
                  <c:v>7.0723220000000003E-2</c:v>
                </c:pt>
                <c:pt idx="273">
                  <c:v>8.470902000000001E-2</c:v>
                </c:pt>
                <c:pt idx="274">
                  <c:v>8.2898579999999999E-2</c:v>
                </c:pt>
                <c:pt idx="275">
                  <c:v>7.4097109999999994E-2</c:v>
                </c:pt>
                <c:pt idx="276">
                  <c:v>7.8118949999999993E-2</c:v>
                </c:pt>
                <c:pt idx="277">
                  <c:v>7.0536089999999996E-2</c:v>
                </c:pt>
                <c:pt idx="278">
                  <c:v>7.3069889999999998E-2</c:v>
                </c:pt>
                <c:pt idx="279">
                  <c:v>7.6791349999999994E-2</c:v>
                </c:pt>
                <c:pt idx="280">
                  <c:v>7.766547E-2</c:v>
                </c:pt>
                <c:pt idx="281">
                  <c:v>7.7238199999999993E-2</c:v>
                </c:pt>
                <c:pt idx="282">
                  <c:v>7.680178E-2</c:v>
                </c:pt>
                <c:pt idx="283">
                  <c:v>7.4763060000000006E-2</c:v>
                </c:pt>
                <c:pt idx="284">
                  <c:v>7.635931E-2</c:v>
                </c:pt>
                <c:pt idx="285">
                  <c:v>7.7755110000000002E-2</c:v>
                </c:pt>
                <c:pt idx="286">
                  <c:v>8.1174890000000013E-2</c:v>
                </c:pt>
                <c:pt idx="287">
                  <c:v>7.4584919999999999E-2</c:v>
                </c:pt>
                <c:pt idx="288">
                  <c:v>6.5050259999999999E-2</c:v>
                </c:pt>
                <c:pt idx="289">
                  <c:v>6.3225030000000002E-2</c:v>
                </c:pt>
                <c:pt idx="290">
                  <c:v>6.4472630000000003E-2</c:v>
                </c:pt>
                <c:pt idx="291">
                  <c:v>6.2883769999999992E-2</c:v>
                </c:pt>
                <c:pt idx="292">
                  <c:v>6.6260929999999996E-2</c:v>
                </c:pt>
                <c:pt idx="293">
                  <c:v>6.3050789999999995E-2</c:v>
                </c:pt>
                <c:pt idx="294">
                  <c:v>6.4070650000000007E-2</c:v>
                </c:pt>
                <c:pt idx="295">
                  <c:v>6.278164E-2</c:v>
                </c:pt>
                <c:pt idx="296">
                  <c:v>5.9661499999999999E-2</c:v>
                </c:pt>
                <c:pt idx="297">
                  <c:v>5.6968539999999998E-2</c:v>
                </c:pt>
                <c:pt idx="298">
                  <c:v>5.6692900000000004E-2</c:v>
                </c:pt>
                <c:pt idx="299">
                  <c:v>5.4764710000000001E-2</c:v>
                </c:pt>
                <c:pt idx="300">
                  <c:v>5.3659760000000001E-2</c:v>
                </c:pt>
                <c:pt idx="301">
                  <c:v>5.2550779999999998E-2</c:v>
                </c:pt>
                <c:pt idx="302">
                  <c:v>5.0264559999999993E-2</c:v>
                </c:pt>
                <c:pt idx="303">
                  <c:v>5.6628489999999997E-2</c:v>
                </c:pt>
                <c:pt idx="304">
                  <c:v>5.6779710000000004E-2</c:v>
                </c:pt>
                <c:pt idx="305">
                  <c:v>5.2672129999999998E-2</c:v>
                </c:pt>
                <c:pt idx="306">
                  <c:v>5.1750650000000002E-2</c:v>
                </c:pt>
              </c:numCache>
            </c:numRef>
          </c:val>
          <c:smooth val="0"/>
          <c:extLst>
            <c:ext xmlns:c16="http://schemas.microsoft.com/office/drawing/2014/chart" uri="{C3380CC4-5D6E-409C-BE32-E72D297353CC}">
              <c16:uniqueId val="{00000002-A5C1-4AEC-A0EE-DE95502FDCA6}"/>
            </c:ext>
          </c:extLst>
        </c:ser>
        <c:ser>
          <c:idx val="3"/>
          <c:order val="3"/>
          <c:tx>
            <c:strRef>
              <c:f>YTW!$AT$5</c:f>
              <c:strCache>
                <c:ptCount val="1"/>
                <c:pt idx="0">
                  <c:v>EM IG, </c:v>
                </c:pt>
              </c:strCache>
            </c:strRef>
          </c:tx>
          <c:spPr>
            <a:ln w="19050" cap="rnd">
              <a:solidFill>
                <a:schemeClr val="accent4"/>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YTW!$AT$6:$AT$6379</c:f>
              <c:numCache>
                <c:formatCode>0.00%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7.7664419999999998E-2</c:v>
                </c:pt>
                <c:pt idx="104">
                  <c:v>7.6312389999999994E-2</c:v>
                </c:pt>
                <c:pt idx="105">
                  <c:v>7.5016860000000005E-2</c:v>
                </c:pt>
                <c:pt idx="106">
                  <c:v>7.6302090000000003E-2</c:v>
                </c:pt>
                <c:pt idx="107">
                  <c:v>7.2799749999999996E-2</c:v>
                </c:pt>
                <c:pt idx="108">
                  <c:v>5.9431440000000002E-2</c:v>
                </c:pt>
                <c:pt idx="109">
                  <c:v>5.7867800000000004E-2</c:v>
                </c:pt>
                <c:pt idx="110">
                  <c:v>6.218154E-2</c:v>
                </c:pt>
                <c:pt idx="111">
                  <c:v>6.0569899999999996E-2</c:v>
                </c:pt>
                <c:pt idx="112">
                  <c:v>5.8209369999999996E-2</c:v>
                </c:pt>
                <c:pt idx="113">
                  <c:v>5.974045E-2</c:v>
                </c:pt>
                <c:pt idx="114">
                  <c:v>6.2310520000000001E-2</c:v>
                </c:pt>
                <c:pt idx="115">
                  <c:v>5.2585110000000004E-2</c:v>
                </c:pt>
                <c:pt idx="116">
                  <c:v>5.1371209999999994E-2</c:v>
                </c:pt>
                <c:pt idx="117">
                  <c:v>6.2377140000000005E-2</c:v>
                </c:pt>
                <c:pt idx="118">
                  <c:v>6.2319590000000001E-2</c:v>
                </c:pt>
                <c:pt idx="119">
                  <c:v>6.1248040000000004E-2</c:v>
                </c:pt>
                <c:pt idx="120">
                  <c:v>6.1034949999999998E-2</c:v>
                </c:pt>
                <c:pt idx="121">
                  <c:v>5.8780780000000005E-2</c:v>
                </c:pt>
                <c:pt idx="122">
                  <c:v>5.7988730000000002E-2</c:v>
                </c:pt>
                <c:pt idx="123">
                  <c:v>5.6451089999999995E-2</c:v>
                </c:pt>
                <c:pt idx="124">
                  <c:v>5.6271880000000003E-2</c:v>
                </c:pt>
                <c:pt idx="125">
                  <c:v>5.6714550000000002E-2</c:v>
                </c:pt>
                <c:pt idx="126">
                  <c:v>5.5053900000000003E-2</c:v>
                </c:pt>
                <c:pt idx="127">
                  <c:v>5.6188209999999995E-2</c:v>
                </c:pt>
                <c:pt idx="128">
                  <c:v>5.4211999999999996E-2</c:v>
                </c:pt>
                <c:pt idx="129">
                  <c:v>5.3705870000000003E-2</c:v>
                </c:pt>
                <c:pt idx="130">
                  <c:v>5.5104639999999996E-2</c:v>
                </c:pt>
                <c:pt idx="131">
                  <c:v>5.7786980000000002E-2</c:v>
                </c:pt>
                <c:pt idx="132">
                  <c:v>5.9063809999999994E-2</c:v>
                </c:pt>
                <c:pt idx="133">
                  <c:v>6.021642E-2</c:v>
                </c:pt>
                <c:pt idx="134">
                  <c:v>5.9788350000000004E-2</c:v>
                </c:pt>
                <c:pt idx="135">
                  <c:v>6.0267519999999998E-2</c:v>
                </c:pt>
                <c:pt idx="136">
                  <c:v>6.0705869999999995E-2</c:v>
                </c:pt>
                <c:pt idx="137">
                  <c:v>5.9721039999999996E-2</c:v>
                </c:pt>
                <c:pt idx="138">
                  <c:v>6.1056579999999999E-2</c:v>
                </c:pt>
                <c:pt idx="139">
                  <c:v>6.1179839999999999E-2</c:v>
                </c:pt>
                <c:pt idx="140">
                  <c:v>5.6767619999999998E-2</c:v>
                </c:pt>
                <c:pt idx="141">
                  <c:v>5.7867910000000002E-2</c:v>
                </c:pt>
                <c:pt idx="142">
                  <c:v>5.7796269999999997E-2</c:v>
                </c:pt>
                <c:pt idx="143">
                  <c:v>5.7466929999999999E-2</c:v>
                </c:pt>
                <c:pt idx="144">
                  <c:v>5.7158429999999996E-2</c:v>
                </c:pt>
                <c:pt idx="145">
                  <c:v>5.4672479999999996E-2</c:v>
                </c:pt>
                <c:pt idx="146">
                  <c:v>5.5253650000000001E-2</c:v>
                </c:pt>
                <c:pt idx="147">
                  <c:v>5.5719969999999994E-2</c:v>
                </c:pt>
                <c:pt idx="148">
                  <c:v>5.3836160000000001E-2</c:v>
                </c:pt>
                <c:pt idx="149">
                  <c:v>5.3225410000000001E-2</c:v>
                </c:pt>
                <c:pt idx="150">
                  <c:v>5.1712939999999999E-2</c:v>
                </c:pt>
                <c:pt idx="151">
                  <c:v>4.8131159999999999E-2</c:v>
                </c:pt>
                <c:pt idx="152">
                  <c:v>4.8282489999999997E-2</c:v>
                </c:pt>
                <c:pt idx="153">
                  <c:v>4.8448399999999996E-2</c:v>
                </c:pt>
                <c:pt idx="154">
                  <c:v>4.7205549999999999E-2</c:v>
                </c:pt>
                <c:pt idx="155">
                  <c:v>4.7217419999999996E-2</c:v>
                </c:pt>
                <c:pt idx="156">
                  <c:v>4.6679700000000005E-2</c:v>
                </c:pt>
                <c:pt idx="157">
                  <c:v>4.6250869999999999E-2</c:v>
                </c:pt>
                <c:pt idx="158">
                  <c:v>4.6301119999999994E-2</c:v>
                </c:pt>
                <c:pt idx="159">
                  <c:v>4.6774909999999996E-2</c:v>
                </c:pt>
                <c:pt idx="160">
                  <c:v>4.4514850000000002E-2</c:v>
                </c:pt>
                <c:pt idx="161">
                  <c:v>4.7630579999999999E-2</c:v>
                </c:pt>
                <c:pt idx="162">
                  <c:v>5.2909100000000001E-2</c:v>
                </c:pt>
                <c:pt idx="163">
                  <c:v>5.237348E-2</c:v>
                </c:pt>
                <c:pt idx="164">
                  <c:v>5.486096E-2</c:v>
                </c:pt>
                <c:pt idx="165">
                  <c:v>5.3419010000000003E-2</c:v>
                </c:pt>
                <c:pt idx="166">
                  <c:v>5.2312240000000003E-2</c:v>
                </c:pt>
                <c:pt idx="167">
                  <c:v>5.4637869999999998E-2</c:v>
                </c:pt>
                <c:pt idx="168">
                  <c:v>5.4812510000000002E-2</c:v>
                </c:pt>
                <c:pt idx="169">
                  <c:v>5.5758370000000002E-2</c:v>
                </c:pt>
                <c:pt idx="170">
                  <c:v>5.503297E-2</c:v>
                </c:pt>
                <c:pt idx="171">
                  <c:v>5.5333379999999995E-2</c:v>
                </c:pt>
                <c:pt idx="172">
                  <c:v>5.4615410000000003E-2</c:v>
                </c:pt>
                <c:pt idx="173">
                  <c:v>5.4170489999999995E-2</c:v>
                </c:pt>
                <c:pt idx="174">
                  <c:v>5.3340110000000003E-2</c:v>
                </c:pt>
                <c:pt idx="175">
                  <c:v>5.294886E-2</c:v>
                </c:pt>
                <c:pt idx="176">
                  <c:v>5.26422E-2</c:v>
                </c:pt>
                <c:pt idx="177">
                  <c:v>5.3903699999999999E-2</c:v>
                </c:pt>
                <c:pt idx="178">
                  <c:v>5.2236570000000003E-2</c:v>
                </c:pt>
                <c:pt idx="179">
                  <c:v>5.0798319999999994E-2</c:v>
                </c:pt>
                <c:pt idx="180">
                  <c:v>5.341928E-2</c:v>
                </c:pt>
                <c:pt idx="181">
                  <c:v>4.7590519999999997E-2</c:v>
                </c:pt>
                <c:pt idx="182">
                  <c:v>4.9232480000000002E-2</c:v>
                </c:pt>
                <c:pt idx="183">
                  <c:v>4.868107E-2</c:v>
                </c:pt>
                <c:pt idx="184">
                  <c:v>4.9619499999999997E-2</c:v>
                </c:pt>
                <c:pt idx="185">
                  <c:v>5.0036810000000001E-2</c:v>
                </c:pt>
                <c:pt idx="186">
                  <c:v>5.2385380000000002E-2</c:v>
                </c:pt>
                <c:pt idx="187">
                  <c:v>5.0375750000000004E-2</c:v>
                </c:pt>
                <c:pt idx="188">
                  <c:v>5.1638130000000004E-2</c:v>
                </c:pt>
                <c:pt idx="189">
                  <c:v>5.1915550000000005E-2</c:v>
                </c:pt>
                <c:pt idx="190">
                  <c:v>5.0337009999999995E-2</c:v>
                </c:pt>
                <c:pt idx="191">
                  <c:v>5.1577320000000003E-2</c:v>
                </c:pt>
                <c:pt idx="192">
                  <c:v>5.1934750000000002E-2</c:v>
                </c:pt>
                <c:pt idx="193">
                  <c:v>4.8351520000000002E-2</c:v>
                </c:pt>
                <c:pt idx="194">
                  <c:v>3.9334969999999997E-2</c:v>
                </c:pt>
                <c:pt idx="195">
                  <c:v>3.7952840000000002E-2</c:v>
                </c:pt>
                <c:pt idx="196">
                  <c:v>3.7864710000000003E-2</c:v>
                </c:pt>
                <c:pt idx="197">
                  <c:v>3.8701369999999999E-2</c:v>
                </c:pt>
                <c:pt idx="198">
                  <c:v>3.6560120000000002E-2</c:v>
                </c:pt>
                <c:pt idx="199">
                  <c:v>3.571448E-2</c:v>
                </c:pt>
                <c:pt idx="200">
                  <c:v>3.5891880000000001E-2</c:v>
                </c:pt>
                <c:pt idx="201">
                  <c:v>3.2810980000000003E-2</c:v>
                </c:pt>
                <c:pt idx="202">
                  <c:v>3.5338870000000001E-2</c:v>
                </c:pt>
                <c:pt idx="203">
                  <c:v>3.9707520000000003E-2</c:v>
                </c:pt>
                <c:pt idx="204">
                  <c:v>3.9568310000000002E-2</c:v>
                </c:pt>
                <c:pt idx="205">
                  <c:v>3.911216E-2</c:v>
                </c:pt>
                <c:pt idx="206">
                  <c:v>3.920825E-2</c:v>
                </c:pt>
                <c:pt idx="207">
                  <c:v>3.8666350000000002E-2</c:v>
                </c:pt>
                <c:pt idx="208">
                  <c:v>3.874201E-2</c:v>
                </c:pt>
                <c:pt idx="209">
                  <c:v>3.8267090000000004E-2</c:v>
                </c:pt>
                <c:pt idx="210">
                  <c:v>3.8060919999999998E-2</c:v>
                </c:pt>
                <c:pt idx="211">
                  <c:v>3.8044590000000003E-2</c:v>
                </c:pt>
                <c:pt idx="212">
                  <c:v>3.7962259999999998E-2</c:v>
                </c:pt>
                <c:pt idx="213">
                  <c:v>3.8517049999999997E-2</c:v>
                </c:pt>
                <c:pt idx="214">
                  <c:v>4.008954E-2</c:v>
                </c:pt>
                <c:pt idx="215">
                  <c:v>3.6346530000000002E-2</c:v>
                </c:pt>
                <c:pt idx="216">
                  <c:v>3.6206380000000003E-2</c:v>
                </c:pt>
                <c:pt idx="217">
                  <c:v>3.6910360000000003E-2</c:v>
                </c:pt>
                <c:pt idx="218">
                  <c:v>3.747255E-2</c:v>
                </c:pt>
                <c:pt idx="219">
                  <c:v>3.6889560000000002E-2</c:v>
                </c:pt>
                <c:pt idx="220">
                  <c:v>3.7794939999999999E-2</c:v>
                </c:pt>
                <c:pt idx="221">
                  <c:v>3.8630980000000002E-2</c:v>
                </c:pt>
                <c:pt idx="222">
                  <c:v>3.9661490000000001E-2</c:v>
                </c:pt>
                <c:pt idx="223">
                  <c:v>3.9797810000000003E-2</c:v>
                </c:pt>
                <c:pt idx="224">
                  <c:v>3.899329E-2</c:v>
                </c:pt>
                <c:pt idx="225">
                  <c:v>3.9889899999999999E-2</c:v>
                </c:pt>
                <c:pt idx="226">
                  <c:v>4.1045030000000003E-2</c:v>
                </c:pt>
                <c:pt idx="227">
                  <c:v>4.0015159999999994E-2</c:v>
                </c:pt>
                <c:pt idx="228">
                  <c:v>3.880231E-2</c:v>
                </c:pt>
                <c:pt idx="229">
                  <c:v>3.8480629999999995E-2</c:v>
                </c:pt>
                <c:pt idx="230">
                  <c:v>3.8524589999999997E-2</c:v>
                </c:pt>
                <c:pt idx="231">
                  <c:v>3.6729790000000005E-2</c:v>
                </c:pt>
                <c:pt idx="232">
                  <c:v>3.770461E-2</c:v>
                </c:pt>
                <c:pt idx="233">
                  <c:v>3.6360150000000001E-2</c:v>
                </c:pt>
                <c:pt idx="234">
                  <c:v>3.4745029999999996E-2</c:v>
                </c:pt>
                <c:pt idx="235">
                  <c:v>3.315858E-2</c:v>
                </c:pt>
                <c:pt idx="236">
                  <c:v>3.1324879999999999E-2</c:v>
                </c:pt>
                <c:pt idx="237">
                  <c:v>3.1926670000000004E-2</c:v>
                </c:pt>
                <c:pt idx="238">
                  <c:v>3.2542500000000002E-2</c:v>
                </c:pt>
                <c:pt idx="239">
                  <c:v>3.2338930000000002E-2</c:v>
                </c:pt>
                <c:pt idx="240">
                  <c:v>3.1945899999999999E-2</c:v>
                </c:pt>
                <c:pt idx="241">
                  <c:v>3.1015399999999999E-2</c:v>
                </c:pt>
                <c:pt idx="242">
                  <c:v>2.9147310000000003E-2</c:v>
                </c:pt>
                <c:pt idx="243">
                  <c:v>2.9629140000000002E-2</c:v>
                </c:pt>
                <c:pt idx="244">
                  <c:v>2.6895080000000002E-2</c:v>
                </c:pt>
                <c:pt idx="245">
                  <c:v>2.6661000000000001E-2</c:v>
                </c:pt>
                <c:pt idx="246">
                  <c:v>2.7565860000000001E-2</c:v>
                </c:pt>
                <c:pt idx="247">
                  <c:v>2.7352910000000001E-2</c:v>
                </c:pt>
                <c:pt idx="248">
                  <c:v>2.8525960000000003E-2</c:v>
                </c:pt>
                <c:pt idx="249">
                  <c:v>2.8874159999999999E-2</c:v>
                </c:pt>
                <c:pt idx="250">
                  <c:v>2.910343E-2</c:v>
                </c:pt>
                <c:pt idx="251">
                  <c:v>2.938729E-2</c:v>
                </c:pt>
                <c:pt idx="252">
                  <c:v>2.8489919999999998E-2</c:v>
                </c:pt>
                <c:pt idx="253">
                  <c:v>2.8862429999999998E-2</c:v>
                </c:pt>
                <c:pt idx="254">
                  <c:v>3.0408270000000001E-2</c:v>
                </c:pt>
                <c:pt idx="255">
                  <c:v>3.1248420000000002E-2</c:v>
                </c:pt>
                <c:pt idx="256">
                  <c:v>3.0912950000000002E-2</c:v>
                </c:pt>
                <c:pt idx="257">
                  <c:v>3.0853350000000002E-2</c:v>
                </c:pt>
                <c:pt idx="258">
                  <c:v>3.117325E-2</c:v>
                </c:pt>
                <c:pt idx="259">
                  <c:v>2.9655019999999997E-2</c:v>
                </c:pt>
                <c:pt idx="260">
                  <c:v>2.9985529999999996E-2</c:v>
                </c:pt>
                <c:pt idx="261">
                  <c:v>3.1412339999999997E-2</c:v>
                </c:pt>
                <c:pt idx="262">
                  <c:v>3.3513350000000004E-2</c:v>
                </c:pt>
                <c:pt idx="263">
                  <c:v>3.2585889999999999E-2</c:v>
                </c:pt>
                <c:pt idx="264">
                  <c:v>3.2742380000000001E-2</c:v>
                </c:pt>
                <c:pt idx="265">
                  <c:v>3.3004699999999998E-2</c:v>
                </c:pt>
                <c:pt idx="266">
                  <c:v>3.3932739999999996E-2</c:v>
                </c:pt>
                <c:pt idx="267">
                  <c:v>3.4636880000000002E-2</c:v>
                </c:pt>
                <c:pt idx="268">
                  <c:v>3.6388520000000001E-2</c:v>
                </c:pt>
                <c:pt idx="269">
                  <c:v>3.6613630000000001E-2</c:v>
                </c:pt>
                <c:pt idx="270">
                  <c:v>3.7990919999999997E-2</c:v>
                </c:pt>
                <c:pt idx="271">
                  <c:v>3.6399210000000001E-2</c:v>
                </c:pt>
                <c:pt idx="272">
                  <c:v>3.6865910000000002E-2</c:v>
                </c:pt>
                <c:pt idx="273">
                  <c:v>3.9064649999999999E-2</c:v>
                </c:pt>
                <c:pt idx="274">
                  <c:v>3.9475320000000001E-2</c:v>
                </c:pt>
                <c:pt idx="275">
                  <c:v>3.90345E-2</c:v>
                </c:pt>
                <c:pt idx="276">
                  <c:v>3.8388859999999997E-2</c:v>
                </c:pt>
                <c:pt idx="277">
                  <c:v>3.742931E-2</c:v>
                </c:pt>
                <c:pt idx="278">
                  <c:v>3.906461E-2</c:v>
                </c:pt>
                <c:pt idx="279">
                  <c:v>3.7732000000000002E-2</c:v>
                </c:pt>
                <c:pt idx="280">
                  <c:v>3.7587269999999999E-2</c:v>
                </c:pt>
                <c:pt idx="281">
                  <c:v>3.7078090000000001E-2</c:v>
                </c:pt>
                <c:pt idx="282">
                  <c:v>3.7250399999999996E-2</c:v>
                </c:pt>
                <c:pt idx="283">
                  <c:v>3.6885670000000002E-2</c:v>
                </c:pt>
                <c:pt idx="284">
                  <c:v>3.680833E-2</c:v>
                </c:pt>
                <c:pt idx="285">
                  <c:v>3.8363049999999996E-2</c:v>
                </c:pt>
                <c:pt idx="286">
                  <c:v>3.8772069999999999E-2</c:v>
                </c:pt>
                <c:pt idx="287">
                  <c:v>3.745366E-2</c:v>
                </c:pt>
                <c:pt idx="288">
                  <c:v>3.529885E-2</c:v>
                </c:pt>
                <c:pt idx="289">
                  <c:v>3.4574210000000001E-2</c:v>
                </c:pt>
                <c:pt idx="290">
                  <c:v>3.4356110000000002E-2</c:v>
                </c:pt>
                <c:pt idx="291">
                  <c:v>3.426001E-2</c:v>
                </c:pt>
                <c:pt idx="292">
                  <c:v>3.5252819999999997E-2</c:v>
                </c:pt>
                <c:pt idx="293">
                  <c:v>3.4578100000000001E-2</c:v>
                </c:pt>
                <c:pt idx="294">
                  <c:v>3.3116739999999999E-2</c:v>
                </c:pt>
                <c:pt idx="295">
                  <c:v>3.1751660000000001E-2</c:v>
                </c:pt>
                <c:pt idx="296">
                  <c:v>3.1422609999999997E-2</c:v>
                </c:pt>
                <c:pt idx="297">
                  <c:v>3.0855540000000001E-2</c:v>
                </c:pt>
                <c:pt idx="298">
                  <c:v>3.1449739999999997E-2</c:v>
                </c:pt>
                <c:pt idx="299">
                  <c:v>3.0189400000000002E-2</c:v>
                </c:pt>
                <c:pt idx="300">
                  <c:v>2.90768E-2</c:v>
                </c:pt>
                <c:pt idx="301">
                  <c:v>2.9189340000000001E-2</c:v>
                </c:pt>
                <c:pt idx="302">
                  <c:v>3.014615E-2</c:v>
                </c:pt>
                <c:pt idx="303">
                  <c:v>3.0839020000000002E-2</c:v>
                </c:pt>
                <c:pt idx="304">
                  <c:v>2.935401E-2</c:v>
                </c:pt>
                <c:pt idx="305">
                  <c:v>2.9998790000000001E-2</c:v>
                </c:pt>
                <c:pt idx="306">
                  <c:v>2.898498E-2</c:v>
                </c:pt>
              </c:numCache>
            </c:numRef>
          </c:val>
          <c:smooth val="0"/>
          <c:extLst>
            <c:ext xmlns:c16="http://schemas.microsoft.com/office/drawing/2014/chart" uri="{C3380CC4-5D6E-409C-BE32-E72D297353CC}">
              <c16:uniqueId val="{00000003-A5C1-4AEC-A0EE-DE95502FDCA6}"/>
            </c:ext>
          </c:extLst>
        </c:ser>
        <c:ser>
          <c:idx val="4"/>
          <c:order val="4"/>
          <c:tx>
            <c:strRef>
              <c:f>YTW!$AU$5</c:f>
              <c:strCache>
                <c:ptCount val="1"/>
                <c:pt idx="0">
                  <c:v>EM HY, </c:v>
                </c:pt>
              </c:strCache>
            </c:strRef>
          </c:tx>
          <c:spPr>
            <a:ln w="19050" cap="rnd">
              <a:solidFill>
                <a:srgbClr val="7030A0"/>
              </a:solidFill>
              <a:round/>
            </a:ln>
            <a:effectLst/>
          </c:spPr>
          <c:marker>
            <c:symbol val="none"/>
          </c:marker>
          <c:cat>
            <c:numRef>
              <c:f>YTW!$A$6:$A$6379</c:f>
              <c:numCache>
                <c:formatCode>m/d/yyyy</c:formatCode>
                <c:ptCount val="6374"/>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YTW!$AU$6:$AU$6379</c:f>
              <c:numCache>
                <c:formatCode>0.00%</c:formatCode>
                <c:ptCount val="63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0.15924245000000001</c:v>
                </c:pt>
                <c:pt idx="104">
                  <c:v>0.15350928</c:v>
                </c:pt>
                <c:pt idx="105">
                  <c:v>0.15922521000000001</c:v>
                </c:pt>
                <c:pt idx="106">
                  <c:v>0.19920573</c:v>
                </c:pt>
                <c:pt idx="107">
                  <c:v>0.17605485999999998</c:v>
                </c:pt>
                <c:pt idx="108">
                  <c:v>0.14937981</c:v>
                </c:pt>
                <c:pt idx="109">
                  <c:v>0.13287077</c:v>
                </c:pt>
                <c:pt idx="110">
                  <c:v>0.13961372</c:v>
                </c:pt>
                <c:pt idx="111">
                  <c:v>0.12658813999999999</c:v>
                </c:pt>
                <c:pt idx="112">
                  <c:v>0.11520595</c:v>
                </c:pt>
                <c:pt idx="113">
                  <c:v>0.11205056000000001</c:v>
                </c:pt>
                <c:pt idx="114">
                  <c:v>0.11634235999999999</c:v>
                </c:pt>
                <c:pt idx="115">
                  <c:v>0.10324173</c:v>
                </c:pt>
                <c:pt idx="116">
                  <c:v>0.10579707000000001</c:v>
                </c:pt>
                <c:pt idx="117">
                  <c:v>9.1251230000000003E-2</c:v>
                </c:pt>
                <c:pt idx="118">
                  <c:v>9.2914990000000003E-2</c:v>
                </c:pt>
                <c:pt idx="119">
                  <c:v>9.3892340000000005E-2</c:v>
                </c:pt>
                <c:pt idx="120">
                  <c:v>9.8222140000000013E-2</c:v>
                </c:pt>
                <c:pt idx="121">
                  <c:v>9.1374720000000006E-2</c:v>
                </c:pt>
                <c:pt idx="122">
                  <c:v>9.2275060000000006E-2</c:v>
                </c:pt>
                <c:pt idx="123">
                  <c:v>8.8118160000000001E-2</c:v>
                </c:pt>
                <c:pt idx="124">
                  <c:v>9.128356E-2</c:v>
                </c:pt>
                <c:pt idx="125">
                  <c:v>8.9316010000000001E-2</c:v>
                </c:pt>
                <c:pt idx="126">
                  <c:v>8.6347170000000001E-2</c:v>
                </c:pt>
                <c:pt idx="127">
                  <c:v>8.35727E-2</c:v>
                </c:pt>
                <c:pt idx="128">
                  <c:v>8.3430459999999998E-2</c:v>
                </c:pt>
                <c:pt idx="129">
                  <c:v>7.8473410000000007E-2</c:v>
                </c:pt>
                <c:pt idx="130">
                  <c:v>7.3600520000000003E-2</c:v>
                </c:pt>
                <c:pt idx="131">
                  <c:v>7.6294009999999995E-2</c:v>
                </c:pt>
                <c:pt idx="132">
                  <c:v>7.640508E-2</c:v>
                </c:pt>
                <c:pt idx="133">
                  <c:v>8.0342830000000004E-2</c:v>
                </c:pt>
                <c:pt idx="134">
                  <c:v>8.7841120000000009E-2</c:v>
                </c:pt>
                <c:pt idx="135">
                  <c:v>8.6881840000000002E-2</c:v>
                </c:pt>
                <c:pt idx="136">
                  <c:v>8.5079799999999997E-2</c:v>
                </c:pt>
                <c:pt idx="137">
                  <c:v>8.5924099999999989E-2</c:v>
                </c:pt>
                <c:pt idx="138">
                  <c:v>8.7359010000000001E-2</c:v>
                </c:pt>
                <c:pt idx="139">
                  <c:v>8.4340379999999993E-2</c:v>
                </c:pt>
                <c:pt idx="140">
                  <c:v>7.9754420000000006E-2</c:v>
                </c:pt>
                <c:pt idx="141">
                  <c:v>8.1622120000000006E-2</c:v>
                </c:pt>
                <c:pt idx="142">
                  <c:v>8.4320619999999999E-2</c:v>
                </c:pt>
                <c:pt idx="143">
                  <c:v>8.7494029999999987E-2</c:v>
                </c:pt>
                <c:pt idx="144">
                  <c:v>8.8008030000000001E-2</c:v>
                </c:pt>
                <c:pt idx="145">
                  <c:v>9.172872E-2</c:v>
                </c:pt>
                <c:pt idx="146">
                  <c:v>8.7643590000000007E-2</c:v>
                </c:pt>
                <c:pt idx="147">
                  <c:v>9.0143570000000006E-2</c:v>
                </c:pt>
                <c:pt idx="148">
                  <c:v>9.0426870000000006E-2</c:v>
                </c:pt>
                <c:pt idx="149">
                  <c:v>9.2248180000000013E-2</c:v>
                </c:pt>
                <c:pt idx="150">
                  <c:v>8.7936479999999997E-2</c:v>
                </c:pt>
                <c:pt idx="151">
                  <c:v>8.0750269999999999E-2</c:v>
                </c:pt>
                <c:pt idx="152">
                  <c:v>8.0320060000000013E-2</c:v>
                </c:pt>
                <c:pt idx="153">
                  <c:v>7.9363130000000004E-2</c:v>
                </c:pt>
                <c:pt idx="154">
                  <c:v>7.395061E-2</c:v>
                </c:pt>
                <c:pt idx="155">
                  <c:v>7.3078890000000007E-2</c:v>
                </c:pt>
                <c:pt idx="156">
                  <c:v>7.2970889999999997E-2</c:v>
                </c:pt>
                <c:pt idx="157">
                  <c:v>7.0447839999999998E-2</c:v>
                </c:pt>
                <c:pt idx="158">
                  <c:v>6.8223500000000006E-2</c:v>
                </c:pt>
                <c:pt idx="159">
                  <c:v>7.0617460000000007E-2</c:v>
                </c:pt>
                <c:pt idx="160">
                  <c:v>6.8808880000000003E-2</c:v>
                </c:pt>
                <c:pt idx="161">
                  <c:v>0.10037108</c:v>
                </c:pt>
                <c:pt idx="162">
                  <c:v>0.10636925</c:v>
                </c:pt>
                <c:pt idx="163">
                  <c:v>0.10159208</c:v>
                </c:pt>
                <c:pt idx="164">
                  <c:v>0.10413283</c:v>
                </c:pt>
                <c:pt idx="165">
                  <c:v>9.8083589999999998E-2</c:v>
                </c:pt>
                <c:pt idx="166">
                  <c:v>9.4549519999999998E-2</c:v>
                </c:pt>
                <c:pt idx="167">
                  <c:v>9.520729E-2</c:v>
                </c:pt>
                <c:pt idx="168">
                  <c:v>9.613060000000001E-2</c:v>
                </c:pt>
                <c:pt idx="169">
                  <c:v>9.893805E-2</c:v>
                </c:pt>
                <c:pt idx="170">
                  <c:v>0.10046711</c:v>
                </c:pt>
                <c:pt idx="171">
                  <c:v>9.7965649999999987E-2</c:v>
                </c:pt>
                <c:pt idx="172">
                  <c:v>6.9865789999999997E-2</c:v>
                </c:pt>
                <c:pt idx="173">
                  <c:v>6.381415E-2</c:v>
                </c:pt>
                <c:pt idx="174">
                  <c:v>6.0875320000000004E-2</c:v>
                </c:pt>
                <c:pt idx="175">
                  <c:v>6.2654660000000001E-2</c:v>
                </c:pt>
                <c:pt idx="176">
                  <c:v>6.3048869999999993E-2</c:v>
                </c:pt>
                <c:pt idx="177">
                  <c:v>6.9857639999999999E-2</c:v>
                </c:pt>
                <c:pt idx="178">
                  <c:v>6.8089659999999996E-2</c:v>
                </c:pt>
                <c:pt idx="179">
                  <c:v>6.769536000000001E-2</c:v>
                </c:pt>
                <c:pt idx="180">
                  <c:v>7.4892769999999997E-2</c:v>
                </c:pt>
                <c:pt idx="181">
                  <c:v>6.9557190000000005E-2</c:v>
                </c:pt>
                <c:pt idx="182">
                  <c:v>7.1471859999999998E-2</c:v>
                </c:pt>
                <c:pt idx="183">
                  <c:v>7.268754999999999E-2</c:v>
                </c:pt>
                <c:pt idx="184">
                  <c:v>7.1628520000000001E-2</c:v>
                </c:pt>
                <c:pt idx="185">
                  <c:v>7.2727109999999998E-2</c:v>
                </c:pt>
                <c:pt idx="186">
                  <c:v>7.610858999999999E-2</c:v>
                </c:pt>
                <c:pt idx="187">
                  <c:v>7.4116379999999996E-2</c:v>
                </c:pt>
                <c:pt idx="188">
                  <c:v>7.2265259999999998E-2</c:v>
                </c:pt>
                <c:pt idx="189">
                  <c:v>6.83145E-2</c:v>
                </c:pt>
                <c:pt idx="190">
                  <c:v>6.6066970000000003E-2</c:v>
                </c:pt>
                <c:pt idx="191">
                  <c:v>5.9639290000000005E-2</c:v>
                </c:pt>
                <c:pt idx="192">
                  <c:v>6.1866350000000001E-2</c:v>
                </c:pt>
                <c:pt idx="193">
                  <c:v>2.353411E-2</c:v>
                </c:pt>
                <c:pt idx="194">
                  <c:v>0.11862002000000001</c:v>
                </c:pt>
                <c:pt idx="195">
                  <c:v>0.11003565</c:v>
                </c:pt>
                <c:pt idx="196">
                  <c:v>0.10340934</c:v>
                </c:pt>
                <c:pt idx="197">
                  <c:v>0.10678499999999999</c:v>
                </c:pt>
                <c:pt idx="198">
                  <c:v>0.10531131000000001</c:v>
                </c:pt>
                <c:pt idx="199">
                  <c:v>0.10195334</c:v>
                </c:pt>
                <c:pt idx="200">
                  <c:v>0.10219713999999999</c:v>
                </c:pt>
                <c:pt idx="201">
                  <c:v>0.10628002</c:v>
                </c:pt>
                <c:pt idx="202">
                  <c:v>0.10763500000000001</c:v>
                </c:pt>
                <c:pt idx="203">
                  <c:v>0.11231847</c:v>
                </c:pt>
                <c:pt idx="204">
                  <c:v>0.10872016999999999</c:v>
                </c:pt>
                <c:pt idx="205">
                  <c:v>0.10385923999999999</c:v>
                </c:pt>
                <c:pt idx="206">
                  <c:v>9.9456909999999996E-2</c:v>
                </c:pt>
                <c:pt idx="207">
                  <c:v>9.721508999999999E-2</c:v>
                </c:pt>
                <c:pt idx="208">
                  <c:v>9.7414159999999986E-2</c:v>
                </c:pt>
                <c:pt idx="209">
                  <c:v>9.8481929999999995E-2</c:v>
                </c:pt>
                <c:pt idx="210">
                  <c:v>9.6113240000000003E-2</c:v>
                </c:pt>
                <c:pt idx="211">
                  <c:v>9.2991620000000011E-2</c:v>
                </c:pt>
                <c:pt idx="212">
                  <c:v>9.196631999999999E-2</c:v>
                </c:pt>
                <c:pt idx="213">
                  <c:v>8.8615030000000011E-2</c:v>
                </c:pt>
                <c:pt idx="214">
                  <c:v>9.3279230000000005E-2</c:v>
                </c:pt>
                <c:pt idx="215">
                  <c:v>9.548158000000001E-2</c:v>
                </c:pt>
                <c:pt idx="216">
                  <c:v>9.2216210000000007E-2</c:v>
                </c:pt>
                <c:pt idx="217">
                  <c:v>9.1761199999999987E-2</c:v>
                </c:pt>
                <c:pt idx="218">
                  <c:v>8.9481359999999996E-2</c:v>
                </c:pt>
                <c:pt idx="219">
                  <c:v>8.7476390000000001E-2</c:v>
                </c:pt>
                <c:pt idx="220">
                  <c:v>8.9702020000000007E-2</c:v>
                </c:pt>
                <c:pt idx="221">
                  <c:v>9.8834389999999994E-2</c:v>
                </c:pt>
                <c:pt idx="222">
                  <c:v>0.10501258999999999</c:v>
                </c:pt>
                <c:pt idx="223">
                  <c:v>0.10550019000000001</c:v>
                </c:pt>
                <c:pt idx="224">
                  <c:v>0.11340792999999999</c:v>
                </c:pt>
                <c:pt idx="225">
                  <c:v>0.10970698000000001</c:v>
                </c:pt>
                <c:pt idx="226">
                  <c:v>0.10255445999999999</c:v>
                </c:pt>
                <c:pt idx="227">
                  <c:v>9.8133300000000007E-2</c:v>
                </c:pt>
                <c:pt idx="228">
                  <c:v>9.598872E-2</c:v>
                </c:pt>
                <c:pt idx="229">
                  <c:v>9.1887930000000007E-2</c:v>
                </c:pt>
                <c:pt idx="230">
                  <c:v>9.2696719999999996E-2</c:v>
                </c:pt>
                <c:pt idx="231">
                  <c:v>9.6521789999999996E-2</c:v>
                </c:pt>
                <c:pt idx="232">
                  <c:v>9.9135620000000008E-2</c:v>
                </c:pt>
                <c:pt idx="233">
                  <c:v>9.7002469999999993E-2</c:v>
                </c:pt>
                <c:pt idx="234">
                  <c:v>8.9061360000000006E-2</c:v>
                </c:pt>
                <c:pt idx="235">
                  <c:v>8.5738020000000012E-2</c:v>
                </c:pt>
                <c:pt idx="236">
                  <c:v>8.7522359999999993E-2</c:v>
                </c:pt>
                <c:pt idx="237">
                  <c:v>8.3255719999999991E-2</c:v>
                </c:pt>
                <c:pt idx="238">
                  <c:v>7.8800919999999997E-2</c:v>
                </c:pt>
                <c:pt idx="239">
                  <c:v>7.7053860000000002E-2</c:v>
                </c:pt>
                <c:pt idx="240">
                  <c:v>7.364772E-2</c:v>
                </c:pt>
                <c:pt idx="241">
                  <c:v>7.2102779999999991E-2</c:v>
                </c:pt>
                <c:pt idx="242">
                  <c:v>7.3359019999999997E-2</c:v>
                </c:pt>
                <c:pt idx="243">
                  <c:v>7.8507049999999995E-2</c:v>
                </c:pt>
                <c:pt idx="244">
                  <c:v>7.3457590000000003E-2</c:v>
                </c:pt>
                <c:pt idx="245">
                  <c:v>6.9235850000000002E-2</c:v>
                </c:pt>
                <c:pt idx="246">
                  <c:v>6.7846859999999995E-2</c:v>
                </c:pt>
                <c:pt idx="247">
                  <c:v>6.8596519999999994E-2</c:v>
                </c:pt>
                <c:pt idx="248">
                  <c:v>7.2702920000000004E-2</c:v>
                </c:pt>
                <c:pt idx="249">
                  <c:v>7.3747359999999998E-2</c:v>
                </c:pt>
                <c:pt idx="250">
                  <c:v>7.8799340000000009E-2</c:v>
                </c:pt>
                <c:pt idx="251">
                  <c:v>7.6503479999999999E-2</c:v>
                </c:pt>
                <c:pt idx="252">
                  <c:v>7.1373819999999991E-2</c:v>
                </c:pt>
                <c:pt idx="253">
                  <c:v>7.6520820000000003E-2</c:v>
                </c:pt>
                <c:pt idx="254">
                  <c:v>8.1951839999999998E-2</c:v>
                </c:pt>
                <c:pt idx="255">
                  <c:v>8.9491049999999989E-2</c:v>
                </c:pt>
                <c:pt idx="256">
                  <c:v>8.910382E-2</c:v>
                </c:pt>
                <c:pt idx="257">
                  <c:v>8.8453950000000003E-2</c:v>
                </c:pt>
                <c:pt idx="258">
                  <c:v>8.8971830000000002E-2</c:v>
                </c:pt>
                <c:pt idx="259">
                  <c:v>9.3808370000000002E-2</c:v>
                </c:pt>
                <c:pt idx="260">
                  <c:v>9.6973540000000011E-2</c:v>
                </c:pt>
                <c:pt idx="261">
                  <c:v>0.10205942</c:v>
                </c:pt>
                <c:pt idx="262">
                  <c:v>0.11554347999999999</c:v>
                </c:pt>
                <c:pt idx="263">
                  <c:v>0.11202254</c:v>
                </c:pt>
                <c:pt idx="264">
                  <c:v>0.10977136</c:v>
                </c:pt>
                <c:pt idx="265">
                  <c:v>0.11053905999999999</c:v>
                </c:pt>
                <c:pt idx="266">
                  <c:v>0.11330614</c:v>
                </c:pt>
                <c:pt idx="267">
                  <c:v>0.11364289</c:v>
                </c:pt>
                <c:pt idx="268">
                  <c:v>0.11757398999999999</c:v>
                </c:pt>
                <c:pt idx="269">
                  <c:v>0.11970675</c:v>
                </c:pt>
                <c:pt idx="270">
                  <c:v>0.12472569999999999</c:v>
                </c:pt>
                <c:pt idx="271">
                  <c:v>0.12158044999999999</c:v>
                </c:pt>
                <c:pt idx="272">
                  <c:v>0.11538809999999999</c:v>
                </c:pt>
                <c:pt idx="273">
                  <c:v>0.11483612000000001</c:v>
                </c:pt>
                <c:pt idx="274">
                  <c:v>0.11486909000000001</c:v>
                </c:pt>
                <c:pt idx="275">
                  <c:v>0.11697987</c:v>
                </c:pt>
                <c:pt idx="276">
                  <c:v>0.11427319000000001</c:v>
                </c:pt>
                <c:pt idx="277">
                  <c:v>0.11309851999999999</c:v>
                </c:pt>
                <c:pt idx="278">
                  <c:v>0.11324036</c:v>
                </c:pt>
                <c:pt idx="279">
                  <c:v>0.1123398</c:v>
                </c:pt>
                <c:pt idx="280">
                  <c:v>0.11756588000000001</c:v>
                </c:pt>
                <c:pt idx="281">
                  <c:v>0.11358931999999999</c:v>
                </c:pt>
                <c:pt idx="282">
                  <c:v>0.10951059</c:v>
                </c:pt>
                <c:pt idx="283">
                  <c:v>0.10958684</c:v>
                </c:pt>
                <c:pt idx="284">
                  <c:v>0.11220677</c:v>
                </c:pt>
                <c:pt idx="285">
                  <c:v>0.11942504</c:v>
                </c:pt>
                <c:pt idx="286">
                  <c:v>0.12244653</c:v>
                </c:pt>
                <c:pt idx="287">
                  <c:v>0.11460089999999999</c:v>
                </c:pt>
                <c:pt idx="288">
                  <c:v>0.1114491</c:v>
                </c:pt>
                <c:pt idx="289">
                  <c:v>0.11535026</c:v>
                </c:pt>
                <c:pt idx="290">
                  <c:v>0.11793345999999999</c:v>
                </c:pt>
                <c:pt idx="291">
                  <c:v>0.12048652999999999</c:v>
                </c:pt>
                <c:pt idx="292">
                  <c:v>0.12734187999999999</c:v>
                </c:pt>
                <c:pt idx="293">
                  <c:v>0.12936854</c:v>
                </c:pt>
                <c:pt idx="294">
                  <c:v>0.13191231</c:v>
                </c:pt>
                <c:pt idx="295">
                  <c:v>0.13175615000000002</c:v>
                </c:pt>
                <c:pt idx="296">
                  <c:v>0.13158549</c:v>
                </c:pt>
                <c:pt idx="297">
                  <c:v>0.13130431000000001</c:v>
                </c:pt>
                <c:pt idx="298">
                  <c:v>0.13786508</c:v>
                </c:pt>
                <c:pt idx="299">
                  <c:v>0.14119421000000001</c:v>
                </c:pt>
                <c:pt idx="300">
                  <c:v>0.15142656000000002</c:v>
                </c:pt>
                <c:pt idx="301">
                  <c:v>0.14766961000000001</c:v>
                </c:pt>
                <c:pt idx="302">
                  <c:v>0.14703831000000001</c:v>
                </c:pt>
                <c:pt idx="303">
                  <c:v>0.15249743999999998</c:v>
                </c:pt>
                <c:pt idx="304">
                  <c:v>0.14983337999999999</c:v>
                </c:pt>
                <c:pt idx="305">
                  <c:v>0.14648612</c:v>
                </c:pt>
                <c:pt idx="306">
                  <c:v>0.1385294</c:v>
                </c:pt>
              </c:numCache>
            </c:numRef>
          </c:val>
          <c:smooth val="0"/>
          <c:extLst>
            <c:ext xmlns:c16="http://schemas.microsoft.com/office/drawing/2014/chart" uri="{C3380CC4-5D6E-409C-BE32-E72D297353CC}">
              <c16:uniqueId val="{00000004-A5C1-4AEC-A0EE-DE95502FDCA6}"/>
            </c:ext>
          </c:extLst>
        </c:ser>
        <c:dLbls>
          <c:showLegendKey val="0"/>
          <c:showVal val="0"/>
          <c:showCatName val="0"/>
          <c:showSerName val="0"/>
          <c:showPercent val="0"/>
          <c:showBubbleSize val="0"/>
        </c:dLbls>
        <c:smooth val="0"/>
        <c:axId val="1525247408"/>
        <c:axId val="1525247888"/>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spPr>
        <a:noFill/>
        <a:ln>
          <a:noFill/>
        </a:ln>
        <a:effectLst/>
      </c:spPr>
    </c:plotArea>
    <c:legend>
      <c:legendPos val="r"/>
      <c:layout>
        <c:manualLayout>
          <c:xMode val="edge"/>
          <c:yMode val="edge"/>
          <c:x val="0.91551914620927644"/>
          <c:y val="0.31667881514810647"/>
          <c:w val="8.3044937216846373E-2"/>
          <c:h val="0.34124534433195858"/>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US" b="1"/>
              <a:t>US Corporates</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YTW!$Q$5</c:f>
              <c:strCache>
                <c:ptCount val="1"/>
                <c:pt idx="0">
                  <c:v>interm spread</c:v>
                </c:pt>
              </c:strCache>
            </c:strRef>
          </c:tx>
          <c:spPr>
            <a:ln w="28575" cap="rnd">
              <a:solidFill>
                <a:schemeClr val="accent1"/>
              </a:solidFill>
              <a:round/>
            </a:ln>
            <a:effectLst/>
          </c:spPr>
          <c:marker>
            <c:symbol val="none"/>
          </c:marker>
          <c:cat>
            <c:numRef>
              <c:f>YTW!$A$6:$A$6374</c:f>
              <c:numCache>
                <c:formatCode>m/d/yyyy</c:formatCode>
                <c:ptCount val="6369"/>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YTW!$Q$6:$Q$6374</c:f>
              <c:numCache>
                <c:formatCode>0.00%</c:formatCode>
                <c:ptCount val="6369"/>
                <c:pt idx="0">
                  <c:v>5.3053433333333233E-3</c:v>
                </c:pt>
                <c:pt idx="1">
                  <c:v>6.8783300000000019E-3</c:v>
                </c:pt>
                <c:pt idx="2">
                  <c:v>7.1511300000000055E-3</c:v>
                </c:pt>
                <c:pt idx="3">
                  <c:v>8.4288233333333212E-3</c:v>
                </c:pt>
                <c:pt idx="4">
                  <c:v>8.8382933333333302E-3</c:v>
                </c:pt>
                <c:pt idx="5">
                  <c:v>9.8945233333333354E-3</c:v>
                </c:pt>
                <c:pt idx="6">
                  <c:v>9.415753333333339E-3</c:v>
                </c:pt>
                <c:pt idx="7">
                  <c:v>9.3425666666666629E-3</c:v>
                </c:pt>
                <c:pt idx="8">
                  <c:v>8.9442533333333463E-3</c:v>
                </c:pt>
                <c:pt idx="9">
                  <c:v>8.5981133333333376E-3</c:v>
                </c:pt>
                <c:pt idx="10">
                  <c:v>9.2192133333333232E-3</c:v>
                </c:pt>
                <c:pt idx="11">
                  <c:v>1.0101286666666667E-2</c:v>
                </c:pt>
                <c:pt idx="12">
                  <c:v>1.1599126666666661E-2</c:v>
                </c:pt>
                <c:pt idx="13">
                  <c:v>1.1460073333333334E-2</c:v>
                </c:pt>
                <c:pt idx="14">
                  <c:v>1.2134113333333335E-2</c:v>
                </c:pt>
                <c:pt idx="15">
                  <c:v>1.2416496666666665E-2</c:v>
                </c:pt>
                <c:pt idx="16">
                  <c:v>1.1252999999999985E-2</c:v>
                </c:pt>
                <c:pt idx="17">
                  <c:v>1.1596590000000004E-2</c:v>
                </c:pt>
                <c:pt idx="18">
                  <c:v>1.1631580000000002E-2</c:v>
                </c:pt>
                <c:pt idx="19">
                  <c:v>1.1879590000000002E-2</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3.0977000000000005E-2</c:v>
                </c:pt>
                <c:pt idx="108">
                  <c:v>2.9298479999999995E-2</c:v>
                </c:pt>
                <c:pt idx="109">
                  <c:v>2.7856789999999999E-2</c:v>
                </c:pt>
                <c:pt idx="110">
                  <c:v>2.5978633333333327E-2</c:v>
                </c:pt>
                <c:pt idx="111">
                  <c:v>2.689855E-2</c:v>
                </c:pt>
                <c:pt idx="112">
                  <c:v>2.2852986666666665E-2</c:v>
                </c:pt>
                <c:pt idx="113">
                  <c:v>1.9654403333333334E-2</c:v>
                </c:pt>
                <c:pt idx="114">
                  <c:v>1.7968700000000004E-2</c:v>
                </c:pt>
                <c:pt idx="115">
                  <c:v>1.6308713333333336E-2</c:v>
                </c:pt>
                <c:pt idx="116">
                  <c:v>1.5438503333333329E-2</c:v>
                </c:pt>
                <c:pt idx="117">
                  <c:v>1.4858460000000007E-2</c:v>
                </c:pt>
                <c:pt idx="118">
                  <c:v>1.3798476666666667E-2</c:v>
                </c:pt>
                <c:pt idx="119">
                  <c:v>1.3801873333333334E-2</c:v>
                </c:pt>
                <c:pt idx="120">
                  <c:v>1.2035810000000001E-2</c:v>
                </c:pt>
                <c:pt idx="121">
                  <c:v>1.1649726666666669E-2</c:v>
                </c:pt>
                <c:pt idx="122">
                  <c:v>1.168483E-2</c:v>
                </c:pt>
                <c:pt idx="123">
                  <c:v>1.0241223333333334E-2</c:v>
                </c:pt>
                <c:pt idx="124">
                  <c:v>1.013166666666666E-2</c:v>
                </c:pt>
                <c:pt idx="125">
                  <c:v>1.1683503333333333E-2</c:v>
                </c:pt>
                <c:pt idx="126">
                  <c:v>1.2089353333333341E-2</c:v>
                </c:pt>
                <c:pt idx="127">
                  <c:v>1.0715026666666672E-2</c:v>
                </c:pt>
                <c:pt idx="128">
                  <c:v>1.1177416666666669E-2</c:v>
                </c:pt>
                <c:pt idx="129">
                  <c:v>1.1848870000000003E-2</c:v>
                </c:pt>
                <c:pt idx="130">
                  <c:v>1.0878076666666667E-2</c:v>
                </c:pt>
                <c:pt idx="131">
                  <c:v>1.047271E-2</c:v>
                </c:pt>
                <c:pt idx="132">
                  <c:v>9.3276299999999999E-3</c:v>
                </c:pt>
                <c:pt idx="133">
                  <c:v>8.9195399999999966E-3</c:v>
                </c:pt>
                <c:pt idx="134">
                  <c:v>8.2796733333333327E-3</c:v>
                </c:pt>
                <c:pt idx="135">
                  <c:v>7.99039E-3</c:v>
                </c:pt>
                <c:pt idx="136">
                  <c:v>8.192233333333335E-3</c:v>
                </c:pt>
                <c:pt idx="137">
                  <c:v>7.7873833333333316E-3</c:v>
                </c:pt>
                <c:pt idx="138">
                  <c:v>8.0302099999999977E-3</c:v>
                </c:pt>
                <c:pt idx="139">
                  <c:v>8.6655666666666676E-3</c:v>
                </c:pt>
                <c:pt idx="140">
                  <c:v>1.0658776666666668E-2</c:v>
                </c:pt>
                <c:pt idx="141">
                  <c:v>1.2301546666666665E-2</c:v>
                </c:pt>
                <c:pt idx="142">
                  <c:v>1.1602513333333328E-2</c:v>
                </c:pt>
                <c:pt idx="143">
                  <c:v>1.216386E-2</c:v>
                </c:pt>
                <c:pt idx="144">
                  <c:v>1.1775153333333333E-2</c:v>
                </c:pt>
                <c:pt idx="145">
                  <c:v>1.0480069999999998E-2</c:v>
                </c:pt>
                <c:pt idx="146">
                  <c:v>9.7311966666666673E-3</c:v>
                </c:pt>
                <c:pt idx="147">
                  <c:v>9.2278433333333309E-3</c:v>
                </c:pt>
                <c:pt idx="148">
                  <c:v>9.3319300000000022E-3</c:v>
                </c:pt>
                <c:pt idx="149">
                  <c:v>1.0238083333333333E-2</c:v>
                </c:pt>
                <c:pt idx="150">
                  <c:v>9.7862966666666662E-3</c:v>
                </c:pt>
                <c:pt idx="151">
                  <c:v>8.6630400000000038E-3</c:v>
                </c:pt>
                <c:pt idx="152">
                  <c:v>8.3355666666666689E-3</c:v>
                </c:pt>
                <c:pt idx="153">
                  <c:v>6.6063866666666651E-3</c:v>
                </c:pt>
                <c:pt idx="154">
                  <c:v>7.1284433333333348E-3</c:v>
                </c:pt>
                <c:pt idx="155">
                  <c:v>7.4465766666666662E-3</c:v>
                </c:pt>
                <c:pt idx="156">
                  <c:v>7.2532299999999994E-3</c:v>
                </c:pt>
                <c:pt idx="157">
                  <c:v>7.3429999999999988E-3</c:v>
                </c:pt>
                <c:pt idx="158">
                  <c:v>7.2405933333333341E-3</c:v>
                </c:pt>
                <c:pt idx="159">
                  <c:v>7.452679999999998E-3</c:v>
                </c:pt>
                <c:pt idx="160">
                  <c:v>7.2512900000000005E-3</c:v>
                </c:pt>
                <c:pt idx="161">
                  <c:v>7.2389699999999991E-3</c:v>
                </c:pt>
                <c:pt idx="162">
                  <c:v>7.1519466666666656E-3</c:v>
                </c:pt>
                <c:pt idx="163">
                  <c:v>6.6961133333333315E-3</c:v>
                </c:pt>
                <c:pt idx="164">
                  <c:v>6.519896666666667E-3</c:v>
                </c:pt>
                <c:pt idx="165">
                  <c:v>6.4273133333333371E-3</c:v>
                </c:pt>
                <c:pt idx="166">
                  <c:v>6.0099266666666651E-3</c:v>
                </c:pt>
                <c:pt idx="167">
                  <c:v>5.5382199999999982E-3</c:v>
                </c:pt>
                <c:pt idx="168">
                  <c:v>5.1226799999999975E-3</c:v>
                </c:pt>
                <c:pt idx="169">
                  <c:v>5.6846733333333309E-3</c:v>
                </c:pt>
                <c:pt idx="170">
                  <c:v>5.2951433333333301E-3</c:v>
                </c:pt>
                <c:pt idx="171">
                  <c:v>5.4131666666666668E-3</c:v>
                </c:pt>
                <c:pt idx="172">
                  <c:v>5.218583333333332E-3</c:v>
                </c:pt>
                <c:pt idx="173">
                  <c:v>5.0869366666666648E-3</c:v>
                </c:pt>
                <c:pt idx="174">
                  <c:v>4.9724166666666632E-3</c:v>
                </c:pt>
                <c:pt idx="175">
                  <c:v>5.488800000000002E-3</c:v>
                </c:pt>
                <c:pt idx="176">
                  <c:v>5.7128766666666667E-3</c:v>
                </c:pt>
                <c:pt idx="177">
                  <c:v>6.0638866666666673E-3</c:v>
                </c:pt>
                <c:pt idx="178">
                  <c:v>6.0453033333333333E-3</c:v>
                </c:pt>
                <c:pt idx="179">
                  <c:v>6.3859633333333329E-3</c:v>
                </c:pt>
                <c:pt idx="180">
                  <c:v>6.4204400000000012E-3</c:v>
                </c:pt>
                <c:pt idx="181">
                  <c:v>7.0425400000000016E-3</c:v>
                </c:pt>
                <c:pt idx="182">
                  <c:v>6.0998633333333354E-3</c:v>
                </c:pt>
                <c:pt idx="183">
                  <c:v>6.2452899999999988E-3</c:v>
                </c:pt>
                <c:pt idx="184">
                  <c:v>5.9213766666666723E-3</c:v>
                </c:pt>
                <c:pt idx="185">
                  <c:v>5.7200600000000025E-3</c:v>
                </c:pt>
                <c:pt idx="186">
                  <c:v>6.1831833333333332E-3</c:v>
                </c:pt>
                <c:pt idx="187">
                  <c:v>6.4705266666666671E-3</c:v>
                </c:pt>
                <c:pt idx="188">
                  <c:v>6.6191533333333323E-3</c:v>
                </c:pt>
                <c:pt idx="189">
                  <c:v>6.8131766666666687E-3</c:v>
                </c:pt>
                <c:pt idx="190">
                  <c:v>6.5820633333333323E-3</c:v>
                </c:pt>
                <c:pt idx="191">
                  <c:v>6.3886699999999973E-3</c:v>
                </c:pt>
                <c:pt idx="192">
                  <c:v>6.6078099999999987E-3</c:v>
                </c:pt>
                <c:pt idx="193">
                  <c:v>7.427376666666664E-3</c:v>
                </c:pt>
                <c:pt idx="194">
                  <c:v>7.6714866666666645E-3</c:v>
                </c:pt>
                <c:pt idx="195">
                  <c:v>6.8119633333333339E-3</c:v>
                </c:pt>
                <c:pt idx="196">
                  <c:v>6.048379999999999E-3</c:v>
                </c:pt>
                <c:pt idx="197">
                  <c:v>6.056323333333332E-3</c:v>
                </c:pt>
                <c:pt idx="198">
                  <c:v>6.7998000000000017E-3</c:v>
                </c:pt>
                <c:pt idx="199">
                  <c:v>6.3307433333333329E-3</c:v>
                </c:pt>
                <c:pt idx="200">
                  <c:v>5.8081366666666665E-3</c:v>
                </c:pt>
                <c:pt idx="201">
                  <c:v>6.0009333333333331E-3</c:v>
                </c:pt>
                <c:pt idx="202">
                  <c:v>5.6111999999999985E-3</c:v>
                </c:pt>
                <c:pt idx="203">
                  <c:v>5.4509266666666664E-3</c:v>
                </c:pt>
                <c:pt idx="204">
                  <c:v>5.2964499999999942E-3</c:v>
                </c:pt>
                <c:pt idx="205">
                  <c:v>5.2491166666666644E-3</c:v>
                </c:pt>
                <c:pt idx="206">
                  <c:v>4.7389200000000006E-3</c:v>
                </c:pt>
                <c:pt idx="207">
                  <c:v>4.9427566666666659E-3</c:v>
                </c:pt>
                <c:pt idx="208">
                  <c:v>4.6419233333333358E-3</c:v>
                </c:pt>
                <c:pt idx="209">
                  <c:v>4.3936400000000007E-3</c:v>
                </c:pt>
                <c:pt idx="210">
                  <c:v>4.2893999999999988E-3</c:v>
                </c:pt>
                <c:pt idx="211">
                  <c:v>4.0615566666666672E-3</c:v>
                </c:pt>
                <c:pt idx="212">
                  <c:v>4.3487300000000003E-3</c:v>
                </c:pt>
                <c:pt idx="213">
                  <c:v>3.9554333333333344E-3</c:v>
                </c:pt>
                <c:pt idx="214">
                  <c:v>3.7107233333333288E-3</c:v>
                </c:pt>
                <c:pt idx="215">
                  <c:v>3.8765199999999979E-3</c:v>
                </c:pt>
                <c:pt idx="216">
                  <c:v>3.6149599999999969E-3</c:v>
                </c:pt>
                <c:pt idx="217">
                  <c:v>3.5406899999999956E-3</c:v>
                </c:pt>
                <c:pt idx="218">
                  <c:v>3.7795066666666682E-3</c:v>
                </c:pt>
                <c:pt idx="219">
                  <c:v>4.1226966666666684E-3</c:v>
                </c:pt>
                <c:pt idx="220">
                  <c:v>3.7844066666666669E-3</c:v>
                </c:pt>
                <c:pt idx="221">
                  <c:v>3.7575466666666668E-3</c:v>
                </c:pt>
                <c:pt idx="222">
                  <c:v>4.0922733333333336E-3</c:v>
                </c:pt>
                <c:pt idx="223">
                  <c:v>3.7223999999999972E-3</c:v>
                </c:pt>
                <c:pt idx="224">
                  <c:v>3.6253499999999994E-3</c:v>
                </c:pt>
                <c:pt idx="225">
                  <c:v>3.4755466666666693E-3</c:v>
                </c:pt>
                <c:pt idx="226">
                  <c:v>3.8331199999999989E-3</c:v>
                </c:pt>
                <c:pt idx="227">
                  <c:v>4.426403333333339E-3</c:v>
                </c:pt>
                <c:pt idx="228">
                  <c:v>4.5428766666666676E-3</c:v>
                </c:pt>
                <c:pt idx="229">
                  <c:v>3.862063333333339E-3</c:v>
                </c:pt>
                <c:pt idx="230">
                  <c:v>3.7298066666666685E-3</c:v>
                </c:pt>
                <c:pt idx="231">
                  <c:v>4.0300633333333336E-3</c:v>
                </c:pt>
                <c:pt idx="232">
                  <c:v>3.712503333333339E-3</c:v>
                </c:pt>
                <c:pt idx="233">
                  <c:v>4.5424966666666629E-3</c:v>
                </c:pt>
                <c:pt idx="234">
                  <c:v>4.4697433333333349E-3</c:v>
                </c:pt>
                <c:pt idx="235">
                  <c:v>4.2083599999999978E-3</c:v>
                </c:pt>
                <c:pt idx="236">
                  <c:v>4.445156666666665E-3</c:v>
                </c:pt>
                <c:pt idx="237">
                  <c:v>4.6397733333333364E-3</c:v>
                </c:pt>
                <c:pt idx="238">
                  <c:v>4.8565066666666663E-3</c:v>
                </c:pt>
                <c:pt idx="239">
                  <c:v>4.6061000000000019E-3</c:v>
                </c:pt>
                <c:pt idx="240">
                  <c:v>4.1843866666666681E-3</c:v>
                </c:pt>
                <c:pt idx="241">
                  <c:v>4.548919999999998E-3</c:v>
                </c:pt>
                <c:pt idx="242">
                  <c:v>4.7252800000000001E-3</c:v>
                </c:pt>
                <c:pt idx="243">
                  <c:v>9.6541500000000002E-3</c:v>
                </c:pt>
                <c:pt idx="244">
                  <c:v>7.0851533333333334E-3</c:v>
                </c:pt>
                <c:pt idx="245">
                  <c:v>7.106413333333333E-3</c:v>
                </c:pt>
                <c:pt idx="246">
                  <c:v>6.2221200000000003E-3</c:v>
                </c:pt>
                <c:pt idx="247">
                  <c:v>5.2754666666666675E-3</c:v>
                </c:pt>
                <c:pt idx="248">
                  <c:v>5.0676366666666658E-3</c:v>
                </c:pt>
                <c:pt idx="249">
                  <c:v>5.3760066666666672E-3</c:v>
                </c:pt>
                <c:pt idx="250">
                  <c:v>5.2139833333333333E-3</c:v>
                </c:pt>
                <c:pt idx="251">
                  <c:v>4.67447E-3</c:v>
                </c:pt>
                <c:pt idx="252">
                  <c:v>4.2544666666666665E-3</c:v>
                </c:pt>
                <c:pt idx="253">
                  <c:v>4.0902200000000003E-3</c:v>
                </c:pt>
                <c:pt idx="254">
                  <c:v>4.4032266666666677E-3</c:v>
                </c:pt>
                <c:pt idx="255">
                  <c:v>4.597103333333334E-3</c:v>
                </c:pt>
                <c:pt idx="256">
                  <c:v>4.2232066666666665E-3</c:v>
                </c:pt>
                <c:pt idx="257">
                  <c:v>4.2923233333333338E-3</c:v>
                </c:pt>
                <c:pt idx="258">
                  <c:v>4.3780466666666681E-3</c:v>
                </c:pt>
                <c:pt idx="259">
                  <c:v>4.4608199999999999E-3</c:v>
                </c:pt>
                <c:pt idx="260">
                  <c:v>4.4404666666666669E-3</c:v>
                </c:pt>
                <c:pt idx="261">
                  <c:v>4.303803333333335E-3</c:v>
                </c:pt>
                <c:pt idx="262">
                  <c:v>4.3540299999999983E-3</c:v>
                </c:pt>
                <c:pt idx="263">
                  <c:v>4.6948000000000007E-3</c:v>
                </c:pt>
                <c:pt idx="264">
                  <c:v>4.2643299999999985E-3</c:v>
                </c:pt>
                <c:pt idx="265">
                  <c:v>4.3687100000000013E-3</c:v>
                </c:pt>
                <c:pt idx="266">
                  <c:v>5.0589433333333329E-3</c:v>
                </c:pt>
                <c:pt idx="267">
                  <c:v>4.8551133333333343E-3</c:v>
                </c:pt>
                <c:pt idx="268">
                  <c:v>5.2659266666666669E-3</c:v>
                </c:pt>
                <c:pt idx="269">
                  <c:v>4.8781999999999992E-3</c:v>
                </c:pt>
                <c:pt idx="270">
                  <c:v>5.2154266666666615E-3</c:v>
                </c:pt>
                <c:pt idx="271">
                  <c:v>4.1775366666666654E-3</c:v>
                </c:pt>
                <c:pt idx="272">
                  <c:v>4.0794133333333302E-3</c:v>
                </c:pt>
                <c:pt idx="273">
                  <c:v>5.43782666666668E-3</c:v>
                </c:pt>
                <c:pt idx="274">
                  <c:v>5.0943166666666678E-3</c:v>
                </c:pt>
                <c:pt idx="275">
                  <c:v>3.9939866666666643E-3</c:v>
                </c:pt>
                <c:pt idx="276">
                  <c:v>3.5822533333333337E-3</c:v>
                </c:pt>
                <c:pt idx="277">
                  <c:v>2.6447833333333309E-3</c:v>
                </c:pt>
                <c:pt idx="278">
                  <c:v>3.2743233333333358E-3</c:v>
                </c:pt>
                <c:pt idx="279">
                  <c:v>4.2054499999999995E-3</c:v>
                </c:pt>
                <c:pt idx="280">
                  <c:v>3.9527700000000013E-3</c:v>
                </c:pt>
                <c:pt idx="281">
                  <c:v>3.3707466666666741E-3</c:v>
                </c:pt>
                <c:pt idx="282">
                  <c:v>3.0232999999999996E-3</c:v>
                </c:pt>
                <c:pt idx="283">
                  <c:v>2.9828533333333337E-3</c:v>
                </c:pt>
                <c:pt idx="284">
                  <c:v>3.1366000000000033E-3</c:v>
                </c:pt>
                <c:pt idx="285">
                  <c:v>3.865690000000005E-3</c:v>
                </c:pt>
                <c:pt idx="286">
                  <c:v>4.0417033333333269E-3</c:v>
                </c:pt>
                <c:pt idx="287">
                  <c:v>3.6764066666666595E-3</c:v>
                </c:pt>
                <c:pt idx="288">
                  <c:v>3.0486533333333315E-3</c:v>
                </c:pt>
                <c:pt idx="289">
                  <c:v>3.3468166666666618E-3</c:v>
                </c:pt>
                <c:pt idx="290">
                  <c:v>3.1615566666666692E-3</c:v>
                </c:pt>
                <c:pt idx="291">
                  <c:v>2.7834933333333312E-3</c:v>
                </c:pt>
                <c:pt idx="292">
                  <c:v>3.0403966666666601E-3</c:v>
                </c:pt>
                <c:pt idx="293">
                  <c:v>2.6472133333333356E-3</c:v>
                </c:pt>
                <c:pt idx="294">
                  <c:v>2.6764700000000002E-3</c:v>
                </c:pt>
                <c:pt idx="295">
                  <c:v>2.9462966666666673E-3</c:v>
                </c:pt>
                <c:pt idx="296">
                  <c:v>3.0951099999999981E-3</c:v>
                </c:pt>
                <c:pt idx="297">
                  <c:v>3.2793633333333266E-3</c:v>
                </c:pt>
                <c:pt idx="298">
                  <c:v>3.5663000000000014E-3</c:v>
                </c:pt>
                <c:pt idx="299">
                  <c:v>3.5289466666666644E-3</c:v>
                </c:pt>
                <c:pt idx="300">
                  <c:v>3.5907466666666651E-3</c:v>
                </c:pt>
                <c:pt idx="301">
                  <c:v>3.3422133333333298E-3</c:v>
                </c:pt>
                <c:pt idx="302">
                  <c:v>3.3173133333333285E-3</c:v>
                </c:pt>
                <c:pt idx="303">
                  <c:v>3.6838866666666706E-3</c:v>
                </c:pt>
                <c:pt idx="304">
                  <c:v>3.6464800000000006E-3</c:v>
                </c:pt>
                <c:pt idx="305">
                  <c:v>3.1172766666666685E-3</c:v>
                </c:pt>
                <c:pt idx="306">
                  <c:v>2.7119833333333274E-3</c:v>
                </c:pt>
              </c:numCache>
            </c:numRef>
          </c:val>
          <c:smooth val="0"/>
          <c:extLst>
            <c:ext xmlns:c16="http://schemas.microsoft.com/office/drawing/2014/chart" uri="{C3380CC4-5D6E-409C-BE32-E72D297353CC}">
              <c16:uniqueId val="{00000000-7D61-48F3-89A6-097F9E4C045F}"/>
            </c:ext>
          </c:extLst>
        </c:ser>
        <c:ser>
          <c:idx val="1"/>
          <c:order val="1"/>
          <c:tx>
            <c:strRef>
              <c:f>YTW!$R$5</c:f>
              <c:strCache>
                <c:ptCount val="1"/>
                <c:pt idx="0">
                  <c:v>long spread</c:v>
                </c:pt>
              </c:strCache>
            </c:strRef>
          </c:tx>
          <c:spPr>
            <a:ln w="28575" cap="rnd">
              <a:solidFill>
                <a:schemeClr val="accent2"/>
              </a:solidFill>
              <a:round/>
            </a:ln>
            <a:effectLst/>
          </c:spPr>
          <c:marker>
            <c:symbol val="none"/>
          </c:marker>
          <c:cat>
            <c:numRef>
              <c:f>YTW!$A$6:$A$6374</c:f>
              <c:numCache>
                <c:formatCode>m/d/yyyy</c:formatCode>
                <c:ptCount val="6369"/>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YTW!$R$6:$R$6374</c:f>
              <c:numCache>
                <c:formatCode>0.00%</c:formatCode>
                <c:ptCount val="6369"/>
                <c:pt idx="0">
                  <c:v>6.8634399999999984E-3</c:v>
                </c:pt>
                <c:pt idx="1">
                  <c:v>8.3711100000000011E-3</c:v>
                </c:pt>
                <c:pt idx="2">
                  <c:v>9.9494299999999952E-3</c:v>
                </c:pt>
                <c:pt idx="3">
                  <c:v>1.1112749999999998E-2</c:v>
                </c:pt>
                <c:pt idx="4">
                  <c:v>1.1978329999999995E-2</c:v>
                </c:pt>
                <c:pt idx="5">
                  <c:v>1.2500359999999995E-2</c:v>
                </c:pt>
                <c:pt idx="6">
                  <c:v>1.1425470000000007E-2</c:v>
                </c:pt>
                <c:pt idx="7">
                  <c:v>1.1536919999999999E-2</c:v>
                </c:pt>
                <c:pt idx="8">
                  <c:v>1.122182E-2</c:v>
                </c:pt>
                <c:pt idx="9">
                  <c:v>1.046873999999999E-2</c:v>
                </c:pt>
                <c:pt idx="10">
                  <c:v>1.0977090000000009E-2</c:v>
                </c:pt>
                <c:pt idx="11">
                  <c:v>1.0815289999999998E-2</c:v>
                </c:pt>
                <c:pt idx="12">
                  <c:v>1.0293020000000007E-2</c:v>
                </c:pt>
                <c:pt idx="13">
                  <c:v>8.6643200000000031E-3</c:v>
                </c:pt>
                <c:pt idx="14">
                  <c:v>9.7199799999999961E-3</c:v>
                </c:pt>
                <c:pt idx="15">
                  <c:v>9.2230599999999913E-3</c:v>
                </c:pt>
                <c:pt idx="16">
                  <c:v>8.3772299999999994E-3</c:v>
                </c:pt>
                <c:pt idx="17">
                  <c:v>8.8830300000000001E-3</c:v>
                </c:pt>
                <c:pt idx="18">
                  <c:v>8.6108699999999927E-3</c:v>
                </c:pt>
                <c:pt idx="19">
                  <c:v>7.8697199999999967E-3</c:v>
                </c:pt>
                <c:pt idx="20">
                  <c:v>8.0304599999999893E-3</c:v>
                </c:pt>
                <c:pt idx="21">
                  <c:v>8.0285800000000004E-3</c:v>
                </c:pt>
                <c:pt idx="22">
                  <c:v>9.4229799999999975E-3</c:v>
                </c:pt>
                <c:pt idx="23">
                  <c:v>9.620469999999999E-3</c:v>
                </c:pt>
                <c:pt idx="24">
                  <c:v>9.6365100000000009E-3</c:v>
                </c:pt>
                <c:pt idx="25">
                  <c:v>9.1229599999999994E-3</c:v>
                </c:pt>
                <c:pt idx="26">
                  <c:v>8.63564E-3</c:v>
                </c:pt>
                <c:pt idx="27">
                  <c:v>9.0644599999999895E-3</c:v>
                </c:pt>
                <c:pt idx="28">
                  <c:v>8.8344599999999954E-3</c:v>
                </c:pt>
                <c:pt idx="29">
                  <c:v>7.6882100000000009E-3</c:v>
                </c:pt>
                <c:pt idx="30">
                  <c:v>8.2958699999999969E-3</c:v>
                </c:pt>
                <c:pt idx="31">
                  <c:v>8.9761499999999952E-3</c:v>
                </c:pt>
                <c:pt idx="32">
                  <c:v>8.8717100000000049E-3</c:v>
                </c:pt>
                <c:pt idx="33">
                  <c:v>8.5745000000000057E-3</c:v>
                </c:pt>
                <c:pt idx="34">
                  <c:v>8.2558100000000023E-3</c:v>
                </c:pt>
                <c:pt idx="35">
                  <c:v>7.9682199999999981E-3</c:v>
                </c:pt>
                <c:pt idx="36">
                  <c:v>6.9813800000000023E-3</c:v>
                </c:pt>
                <c:pt idx="37">
                  <c:v>6.7629799999999948E-3</c:v>
                </c:pt>
                <c:pt idx="38">
                  <c:v>6.0740400000000028E-3</c:v>
                </c:pt>
                <c:pt idx="39">
                  <c:v>5.7382699999999967E-3</c:v>
                </c:pt>
                <c:pt idx="40">
                  <c:v>4.7739599999999938E-3</c:v>
                </c:pt>
                <c:pt idx="41">
                  <c:v>3.8458199999999998E-3</c:v>
                </c:pt>
                <c:pt idx="42">
                  <c:v>4.328209999999999E-3</c:v>
                </c:pt>
                <c:pt idx="43">
                  <c:v>5.1734800000000011E-3</c:v>
                </c:pt>
                <c:pt idx="44">
                  <c:v>5.2183199999999985E-3</c:v>
                </c:pt>
                <c:pt idx="45">
                  <c:v>3.7467800000000051E-3</c:v>
                </c:pt>
                <c:pt idx="46">
                  <c:v>3.6306499999999992E-3</c:v>
                </c:pt>
                <c:pt idx="47">
                  <c:v>3.5998699999999981E-3</c:v>
                </c:pt>
                <c:pt idx="48">
                  <c:v>3.1586099999999992E-3</c:v>
                </c:pt>
                <c:pt idx="49">
                  <c:v>3.6473200000000025E-3</c:v>
                </c:pt>
                <c:pt idx="50">
                  <c:v>3.5082799999999956E-3</c:v>
                </c:pt>
                <c:pt idx="51">
                  <c:v>3.2544400000000043E-3</c:v>
                </c:pt>
                <c:pt idx="52">
                  <c:v>4.0224599999999985E-3</c:v>
                </c:pt>
                <c:pt idx="53">
                  <c:v>4.6367800000000001E-3</c:v>
                </c:pt>
                <c:pt idx="54">
                  <c:v>4.6241299999999971E-3</c:v>
                </c:pt>
                <c:pt idx="55">
                  <c:v>4.2226599999999961E-3</c:v>
                </c:pt>
                <c:pt idx="56">
                  <c:v>4.0698100000000001E-3</c:v>
                </c:pt>
                <c:pt idx="57">
                  <c:v>3.8303299999999998E-3</c:v>
                </c:pt>
                <c:pt idx="58">
                  <c:v>3.7913700000000022E-3</c:v>
                </c:pt>
                <c:pt idx="59">
                  <c:v>4.1743500000000072E-3</c:v>
                </c:pt>
                <c:pt idx="60">
                  <c:v>3.9764799999999906E-3</c:v>
                </c:pt>
                <c:pt idx="61">
                  <c:v>4.4876799999999939E-3</c:v>
                </c:pt>
                <c:pt idx="62">
                  <c:v>4.8521399999999978E-3</c:v>
                </c:pt>
                <c:pt idx="63">
                  <c:v>6.1198599999999978E-3</c:v>
                </c:pt>
                <c:pt idx="64">
                  <c:v>6.1234199999999975E-3</c:v>
                </c:pt>
                <c:pt idx="65">
                  <c:v>5.2066700000000035E-3</c:v>
                </c:pt>
                <c:pt idx="66">
                  <c:v>6.0036700000000026E-3</c:v>
                </c:pt>
                <c:pt idx="67">
                  <c:v>5.7660799999999998E-3</c:v>
                </c:pt>
                <c:pt idx="68">
                  <c:v>5.4491499999999929E-3</c:v>
                </c:pt>
                <c:pt idx="69">
                  <c:v>5.470700000000002E-3</c:v>
                </c:pt>
                <c:pt idx="70">
                  <c:v>5.8797599999999908E-3</c:v>
                </c:pt>
                <c:pt idx="71">
                  <c:v>6.2846299999999994E-3</c:v>
                </c:pt>
                <c:pt idx="72">
                  <c:v>6.2824900000000017E-3</c:v>
                </c:pt>
                <c:pt idx="73">
                  <c:v>6.0348699999999977E-3</c:v>
                </c:pt>
                <c:pt idx="74">
                  <c:v>7.2933899999999968E-3</c:v>
                </c:pt>
                <c:pt idx="75">
                  <c:v>7.2227699999999964E-3</c:v>
                </c:pt>
                <c:pt idx="76">
                  <c:v>6.5965199999999946E-3</c:v>
                </c:pt>
                <c:pt idx="77">
                  <c:v>6.945250000000007E-3</c:v>
                </c:pt>
                <c:pt idx="78">
                  <c:v>7.4627000000000027E-3</c:v>
                </c:pt>
                <c:pt idx="79">
                  <c:v>7.1828400000000028E-3</c:v>
                </c:pt>
                <c:pt idx="80">
                  <c:v>6.7565599999999948E-3</c:v>
                </c:pt>
                <c:pt idx="81">
                  <c:v>6.8033099999999999E-3</c:v>
                </c:pt>
                <c:pt idx="82">
                  <c:v>6.7974699999999999E-3</c:v>
                </c:pt>
                <c:pt idx="83">
                  <c:v>7.0104100000000016E-3</c:v>
                </c:pt>
                <c:pt idx="84">
                  <c:v>6.9333099999999981E-3</c:v>
                </c:pt>
                <c:pt idx="85">
                  <c:v>6.9000300000000014E-3</c:v>
                </c:pt>
                <c:pt idx="86">
                  <c:v>6.7792099999999939E-3</c:v>
                </c:pt>
                <c:pt idx="87">
                  <c:v>6.9113300000000003E-3</c:v>
                </c:pt>
                <c:pt idx="88">
                  <c:v>6.7261499999999932E-3</c:v>
                </c:pt>
                <c:pt idx="89">
                  <c:v>6.9792899999999922E-3</c:v>
                </c:pt>
                <c:pt idx="90">
                  <c:v>7.3533999999999961E-3</c:v>
                </c:pt>
                <c:pt idx="91">
                  <c:v>8.7884299999999929E-3</c:v>
                </c:pt>
                <c:pt idx="92">
                  <c:v>8.7682000000000038E-3</c:v>
                </c:pt>
                <c:pt idx="93">
                  <c:v>8.5180100000000064E-3</c:v>
                </c:pt>
                <c:pt idx="94">
                  <c:v>8.4272800000000023E-3</c:v>
                </c:pt>
                <c:pt idx="95">
                  <c:v>1.0290580000000001E-2</c:v>
                </c:pt>
                <c:pt idx="96">
                  <c:v>1.0277159999999994E-2</c:v>
                </c:pt>
                <c:pt idx="97">
                  <c:v>1.0695199999999995E-2</c:v>
                </c:pt>
                <c:pt idx="98">
                  <c:v>1.0405969999999994E-2</c:v>
                </c:pt>
                <c:pt idx="99">
                  <c:v>1.1868709999999998E-2</c:v>
                </c:pt>
                <c:pt idx="100">
                  <c:v>1.0851119999999992E-2</c:v>
                </c:pt>
                <c:pt idx="101">
                  <c:v>1.0683460000000006E-2</c:v>
                </c:pt>
                <c:pt idx="102">
                  <c:v>1.2477409999999994E-2</c:v>
                </c:pt>
                <c:pt idx="103">
                  <c:v>1.2862059999999995E-2</c:v>
                </c:pt>
                <c:pt idx="104">
                  <c:v>1.3067750000000003E-2</c:v>
                </c:pt>
                <c:pt idx="105">
                  <c:v>1.7129849999999995E-2</c:v>
                </c:pt>
                <c:pt idx="106">
                  <c:v>2.202815000000001E-2</c:v>
                </c:pt>
                <c:pt idx="107">
                  <c:v>2.5222759999999997E-2</c:v>
                </c:pt>
                <c:pt idx="108">
                  <c:v>2.3760289999999993E-2</c:v>
                </c:pt>
                <c:pt idx="109">
                  <c:v>2.1019700000000002E-2</c:v>
                </c:pt>
                <c:pt idx="110">
                  <c:v>2.164373E-2</c:v>
                </c:pt>
                <c:pt idx="111">
                  <c:v>2.0710189999999996E-2</c:v>
                </c:pt>
                <c:pt idx="112">
                  <c:v>1.6544830000000003E-2</c:v>
                </c:pt>
                <c:pt idx="113">
                  <c:v>1.2502589999999994E-2</c:v>
                </c:pt>
                <c:pt idx="114">
                  <c:v>1.0797839999999996E-2</c:v>
                </c:pt>
                <c:pt idx="115">
                  <c:v>8.4142400000000034E-3</c:v>
                </c:pt>
                <c:pt idx="116">
                  <c:v>8.492599999999989E-3</c:v>
                </c:pt>
                <c:pt idx="117">
                  <c:v>9.5245300000000033E-3</c:v>
                </c:pt>
                <c:pt idx="118">
                  <c:v>8.6994899999999972E-3</c:v>
                </c:pt>
                <c:pt idx="119">
                  <c:v>7.8666499999999959E-3</c:v>
                </c:pt>
                <c:pt idx="120">
                  <c:v>5.1532799999999962E-3</c:v>
                </c:pt>
                <c:pt idx="121">
                  <c:v>7.0598799999999906E-3</c:v>
                </c:pt>
                <c:pt idx="122">
                  <c:v>6.4231500000000025E-3</c:v>
                </c:pt>
                <c:pt idx="123">
                  <c:v>3.8276699999999914E-3</c:v>
                </c:pt>
                <c:pt idx="124">
                  <c:v>5.8871900000000074E-3</c:v>
                </c:pt>
                <c:pt idx="125">
                  <c:v>9.1979999999999978E-3</c:v>
                </c:pt>
                <c:pt idx="126">
                  <c:v>9.4513199999999922E-3</c:v>
                </c:pt>
                <c:pt idx="127">
                  <c:v>7.6850899999999986E-3</c:v>
                </c:pt>
                <c:pt idx="128">
                  <c:v>8.8097900000000048E-3</c:v>
                </c:pt>
                <c:pt idx="129">
                  <c:v>7.9277800000000023E-3</c:v>
                </c:pt>
                <c:pt idx="130">
                  <c:v>6.9131100000000001E-3</c:v>
                </c:pt>
                <c:pt idx="131">
                  <c:v>7.1093699999999968E-3</c:v>
                </c:pt>
                <c:pt idx="132">
                  <c:v>6.3532999999999923E-3</c:v>
                </c:pt>
                <c:pt idx="133">
                  <c:v>4.8475099999999924E-3</c:v>
                </c:pt>
                <c:pt idx="134">
                  <c:v>5.0188399999999966E-3</c:v>
                </c:pt>
                <c:pt idx="135">
                  <c:v>5.2224700000000068E-3</c:v>
                </c:pt>
                <c:pt idx="136">
                  <c:v>4.8758999999999955E-3</c:v>
                </c:pt>
                <c:pt idx="137">
                  <c:v>5.114660000000007E-3</c:v>
                </c:pt>
                <c:pt idx="138">
                  <c:v>5.3005999999999956E-3</c:v>
                </c:pt>
                <c:pt idx="139">
                  <c:v>5.9225699999999951E-3</c:v>
                </c:pt>
                <c:pt idx="140">
                  <c:v>8.2145399999999993E-3</c:v>
                </c:pt>
                <c:pt idx="141">
                  <c:v>1.099927999999999E-2</c:v>
                </c:pt>
                <c:pt idx="142">
                  <c:v>9.6574100000000052E-3</c:v>
                </c:pt>
                <c:pt idx="143">
                  <c:v>1.097424E-2</c:v>
                </c:pt>
                <c:pt idx="144">
                  <c:v>1.0444770000000003E-2</c:v>
                </c:pt>
                <c:pt idx="145">
                  <c:v>9.4311700000000026E-3</c:v>
                </c:pt>
                <c:pt idx="146">
                  <c:v>8.5221299999999958E-3</c:v>
                </c:pt>
                <c:pt idx="147">
                  <c:v>8.4606699999999965E-3</c:v>
                </c:pt>
                <c:pt idx="148">
                  <c:v>8.5931999999999953E-3</c:v>
                </c:pt>
                <c:pt idx="149">
                  <c:v>1.045397E-2</c:v>
                </c:pt>
                <c:pt idx="150">
                  <c:v>9.9592499999999994E-3</c:v>
                </c:pt>
                <c:pt idx="151">
                  <c:v>9.1358100000000046E-3</c:v>
                </c:pt>
                <c:pt idx="152">
                  <c:v>8.7696200000000023E-3</c:v>
                </c:pt>
                <c:pt idx="153">
                  <c:v>7.8625599999999976E-3</c:v>
                </c:pt>
                <c:pt idx="154">
                  <c:v>6.9827900000000026E-3</c:v>
                </c:pt>
                <c:pt idx="155">
                  <c:v>7.5047200000000029E-3</c:v>
                </c:pt>
                <c:pt idx="156">
                  <c:v>7.133999999999998E-3</c:v>
                </c:pt>
                <c:pt idx="157">
                  <c:v>7.1560300000000077E-3</c:v>
                </c:pt>
                <c:pt idx="158">
                  <c:v>7.5892600000000039E-3</c:v>
                </c:pt>
                <c:pt idx="159">
                  <c:v>7.8680799999999926E-3</c:v>
                </c:pt>
                <c:pt idx="160">
                  <c:v>7.734010000000003E-3</c:v>
                </c:pt>
                <c:pt idx="161">
                  <c:v>7.1246599999999979E-3</c:v>
                </c:pt>
                <c:pt idx="162">
                  <c:v>6.4292100000000046E-3</c:v>
                </c:pt>
                <c:pt idx="163">
                  <c:v>5.2785499999999999E-3</c:v>
                </c:pt>
                <c:pt idx="164">
                  <c:v>5.7296400000000011E-3</c:v>
                </c:pt>
                <c:pt idx="165">
                  <c:v>5.5625900000000061E-3</c:v>
                </c:pt>
                <c:pt idx="166">
                  <c:v>4.8385199999999989E-3</c:v>
                </c:pt>
                <c:pt idx="167">
                  <c:v>4.7728199999999971E-3</c:v>
                </c:pt>
                <c:pt idx="168">
                  <c:v>3.3580399999999996E-3</c:v>
                </c:pt>
                <c:pt idx="169">
                  <c:v>5.9415199999999918E-3</c:v>
                </c:pt>
                <c:pt idx="170">
                  <c:v>5.8071599999999987E-3</c:v>
                </c:pt>
                <c:pt idx="171">
                  <c:v>6.563979999999997E-3</c:v>
                </c:pt>
                <c:pt idx="172">
                  <c:v>6.672590000000006E-3</c:v>
                </c:pt>
                <c:pt idx="173">
                  <c:v>7.3043799999999923E-3</c:v>
                </c:pt>
                <c:pt idx="174">
                  <c:v>7.2178599999999996E-3</c:v>
                </c:pt>
                <c:pt idx="175">
                  <c:v>7.6482199999999972E-3</c:v>
                </c:pt>
                <c:pt idx="176">
                  <c:v>7.960380000000003E-3</c:v>
                </c:pt>
                <c:pt idx="177">
                  <c:v>8.8129400000000052E-3</c:v>
                </c:pt>
                <c:pt idx="178">
                  <c:v>8.7896499999999995E-3</c:v>
                </c:pt>
                <c:pt idx="179">
                  <c:v>9.6503400000000003E-3</c:v>
                </c:pt>
                <c:pt idx="180">
                  <c:v>1.0088400000000001E-2</c:v>
                </c:pt>
                <c:pt idx="181">
                  <c:v>1.1180970000000005E-2</c:v>
                </c:pt>
                <c:pt idx="182">
                  <c:v>1.0112779999999998E-2</c:v>
                </c:pt>
                <c:pt idx="183">
                  <c:v>1.0435100000000003E-2</c:v>
                </c:pt>
                <c:pt idx="184">
                  <c:v>1.0129709999999997E-2</c:v>
                </c:pt>
                <c:pt idx="185">
                  <c:v>1.0067650000000001E-2</c:v>
                </c:pt>
                <c:pt idx="186">
                  <c:v>1.0029010000000005E-2</c:v>
                </c:pt>
                <c:pt idx="187">
                  <c:v>1.1282980000000001E-2</c:v>
                </c:pt>
                <c:pt idx="188">
                  <c:v>1.1469110000000005E-2</c:v>
                </c:pt>
                <c:pt idx="189">
                  <c:v>1.18913E-2</c:v>
                </c:pt>
                <c:pt idx="190">
                  <c:v>1.1099389999999997E-2</c:v>
                </c:pt>
                <c:pt idx="191">
                  <c:v>1.1180999999999993E-2</c:v>
                </c:pt>
                <c:pt idx="192">
                  <c:v>1.130977E-2</c:v>
                </c:pt>
                <c:pt idx="193">
                  <c:v>1.2943860000000001E-2</c:v>
                </c:pt>
                <c:pt idx="194">
                  <c:v>1.2853189999999997E-2</c:v>
                </c:pt>
                <c:pt idx="195">
                  <c:v>1.124375E-2</c:v>
                </c:pt>
                <c:pt idx="196">
                  <c:v>9.9354799999999931E-3</c:v>
                </c:pt>
                <c:pt idx="197">
                  <c:v>1.0273290000000001E-2</c:v>
                </c:pt>
                <c:pt idx="198">
                  <c:v>1.0774480000000003E-2</c:v>
                </c:pt>
                <c:pt idx="199">
                  <c:v>1.0278599999999999E-2</c:v>
                </c:pt>
                <c:pt idx="200">
                  <c:v>1.0037229999999998E-2</c:v>
                </c:pt>
                <c:pt idx="201">
                  <c:v>1.0043580000000007E-2</c:v>
                </c:pt>
                <c:pt idx="202">
                  <c:v>9.4592000000000009E-3</c:v>
                </c:pt>
                <c:pt idx="203">
                  <c:v>9.3630999999999957E-3</c:v>
                </c:pt>
                <c:pt idx="204">
                  <c:v>8.8040799999999954E-3</c:v>
                </c:pt>
                <c:pt idx="205">
                  <c:v>7.868159999999999E-3</c:v>
                </c:pt>
                <c:pt idx="206">
                  <c:v>8.4854099999999988E-3</c:v>
                </c:pt>
                <c:pt idx="207">
                  <c:v>7.7380800000000048E-3</c:v>
                </c:pt>
                <c:pt idx="208">
                  <c:v>8.3835600000000052E-3</c:v>
                </c:pt>
                <c:pt idx="209">
                  <c:v>8.1198899999999977E-3</c:v>
                </c:pt>
                <c:pt idx="210">
                  <c:v>8.1192600000000031E-3</c:v>
                </c:pt>
                <c:pt idx="211">
                  <c:v>7.515980000000002E-3</c:v>
                </c:pt>
                <c:pt idx="212">
                  <c:v>8.0006300000000051E-3</c:v>
                </c:pt>
                <c:pt idx="213">
                  <c:v>7.5456699999999974E-3</c:v>
                </c:pt>
                <c:pt idx="214">
                  <c:v>7.2487200000000002E-3</c:v>
                </c:pt>
                <c:pt idx="215">
                  <c:v>7.7013999999999971E-3</c:v>
                </c:pt>
                <c:pt idx="216">
                  <c:v>7.5068599999999971E-3</c:v>
                </c:pt>
                <c:pt idx="217">
                  <c:v>7.0895799999999981E-3</c:v>
                </c:pt>
                <c:pt idx="218">
                  <c:v>7.6159699999999962E-3</c:v>
                </c:pt>
                <c:pt idx="219">
                  <c:v>8.2296999999999995E-3</c:v>
                </c:pt>
                <c:pt idx="220">
                  <c:v>8.1945199999999968E-3</c:v>
                </c:pt>
                <c:pt idx="221">
                  <c:v>8.6723499999999953E-3</c:v>
                </c:pt>
                <c:pt idx="222">
                  <c:v>9.6895499999999982E-3</c:v>
                </c:pt>
                <c:pt idx="223">
                  <c:v>8.7563600000000012E-3</c:v>
                </c:pt>
                <c:pt idx="224">
                  <c:v>9.059389999999997E-3</c:v>
                </c:pt>
                <c:pt idx="225">
                  <c:v>8.4548199999999948E-3</c:v>
                </c:pt>
                <c:pt idx="226">
                  <c:v>8.1899500000000083E-3</c:v>
                </c:pt>
                <c:pt idx="227">
                  <c:v>9.9703599999999976E-3</c:v>
                </c:pt>
                <c:pt idx="228">
                  <c:v>1.0479510000000004E-2</c:v>
                </c:pt>
                <c:pt idx="229">
                  <c:v>9.3014399999999976E-3</c:v>
                </c:pt>
                <c:pt idx="230">
                  <c:v>9.11644E-3</c:v>
                </c:pt>
                <c:pt idx="231">
                  <c:v>8.8069199999999993E-3</c:v>
                </c:pt>
                <c:pt idx="232">
                  <c:v>8.0786400000000015E-3</c:v>
                </c:pt>
                <c:pt idx="233">
                  <c:v>9.1003100000000003E-3</c:v>
                </c:pt>
                <c:pt idx="234">
                  <c:v>7.8271399999999963E-3</c:v>
                </c:pt>
                <c:pt idx="235">
                  <c:v>7.5458399999999981E-3</c:v>
                </c:pt>
                <c:pt idx="236">
                  <c:v>8.4149900000000007E-3</c:v>
                </c:pt>
                <c:pt idx="237">
                  <c:v>8.4415800000000006E-3</c:v>
                </c:pt>
                <c:pt idx="238">
                  <c:v>7.9330899999999968E-3</c:v>
                </c:pt>
                <c:pt idx="239">
                  <c:v>7.8047300000000028E-3</c:v>
                </c:pt>
                <c:pt idx="240">
                  <c:v>6.8521199999999997E-3</c:v>
                </c:pt>
                <c:pt idx="241">
                  <c:v>7.5776500000000017E-3</c:v>
                </c:pt>
                <c:pt idx="242">
                  <c:v>8.317210000000002E-3</c:v>
                </c:pt>
                <c:pt idx="243">
                  <c:v>1.3835060000000001E-2</c:v>
                </c:pt>
                <c:pt idx="244">
                  <c:v>1.1824839999999998E-2</c:v>
                </c:pt>
                <c:pt idx="245">
                  <c:v>1.0829429999999998E-2</c:v>
                </c:pt>
                <c:pt idx="246">
                  <c:v>9.9285499999999978E-3</c:v>
                </c:pt>
                <c:pt idx="247">
                  <c:v>9.0556000000000005E-3</c:v>
                </c:pt>
                <c:pt idx="248">
                  <c:v>8.6074399999999975E-3</c:v>
                </c:pt>
                <c:pt idx="249">
                  <c:v>8.9051099999999991E-3</c:v>
                </c:pt>
                <c:pt idx="250">
                  <c:v>7.974240000000004E-3</c:v>
                </c:pt>
                <c:pt idx="251">
                  <c:v>6.890460000000001E-3</c:v>
                </c:pt>
                <c:pt idx="252">
                  <c:v>6.2887699999999991E-3</c:v>
                </c:pt>
                <c:pt idx="253">
                  <c:v>6.4254600000000009E-3</c:v>
                </c:pt>
                <c:pt idx="254">
                  <c:v>6.0503099999999962E-3</c:v>
                </c:pt>
                <c:pt idx="255">
                  <c:v>6.0428899999999987E-3</c:v>
                </c:pt>
                <c:pt idx="256">
                  <c:v>6.0596499999999963E-3</c:v>
                </c:pt>
                <c:pt idx="257">
                  <c:v>5.8111000000000031E-3</c:v>
                </c:pt>
                <c:pt idx="258">
                  <c:v>5.7158300000000016E-3</c:v>
                </c:pt>
                <c:pt idx="259">
                  <c:v>5.9074799999999997E-3</c:v>
                </c:pt>
                <c:pt idx="260">
                  <c:v>5.8330400000000011E-3</c:v>
                </c:pt>
                <c:pt idx="261">
                  <c:v>6.3000899999999978E-3</c:v>
                </c:pt>
                <c:pt idx="262">
                  <c:v>6.6207599999999998E-3</c:v>
                </c:pt>
                <c:pt idx="263">
                  <c:v>7.3337199999999984E-3</c:v>
                </c:pt>
                <c:pt idx="264">
                  <c:v>6.8062300000000034E-3</c:v>
                </c:pt>
                <c:pt idx="265">
                  <c:v>8.0665699999999986E-3</c:v>
                </c:pt>
                <c:pt idx="266">
                  <c:v>9.2850700000000029E-3</c:v>
                </c:pt>
                <c:pt idx="267">
                  <c:v>9.3752099999999984E-3</c:v>
                </c:pt>
                <c:pt idx="268">
                  <c:v>1.0422379999999995E-2</c:v>
                </c:pt>
                <c:pt idx="269">
                  <c:v>1.0192710000000004E-2</c:v>
                </c:pt>
                <c:pt idx="270">
                  <c:v>1.105387E-2</c:v>
                </c:pt>
                <c:pt idx="271">
                  <c:v>1.0541480000000006E-2</c:v>
                </c:pt>
                <c:pt idx="272">
                  <c:v>1.1037189999999995E-2</c:v>
                </c:pt>
                <c:pt idx="273">
                  <c:v>1.2398360000000004E-2</c:v>
                </c:pt>
                <c:pt idx="274">
                  <c:v>1.149816E-2</c:v>
                </c:pt>
                <c:pt idx="275">
                  <c:v>1.0446410000000003E-2</c:v>
                </c:pt>
                <c:pt idx="276">
                  <c:v>9.28615E-3</c:v>
                </c:pt>
                <c:pt idx="277">
                  <c:v>8.4533400000000036E-3</c:v>
                </c:pt>
                <c:pt idx="278">
                  <c:v>9.4806299999999968E-3</c:v>
                </c:pt>
                <c:pt idx="279">
                  <c:v>9.3135499999999899E-3</c:v>
                </c:pt>
                <c:pt idx="280">
                  <c:v>8.7356000000000031E-3</c:v>
                </c:pt>
                <c:pt idx="281">
                  <c:v>8.519800000000001E-3</c:v>
                </c:pt>
                <c:pt idx="282">
                  <c:v>8.548840000000002E-3</c:v>
                </c:pt>
                <c:pt idx="283">
                  <c:v>7.9968000000000053E-3</c:v>
                </c:pt>
                <c:pt idx="284">
                  <c:v>7.7635399999999993E-3</c:v>
                </c:pt>
                <c:pt idx="285">
                  <c:v>7.8014499999999945E-3</c:v>
                </c:pt>
                <c:pt idx="286">
                  <c:v>7.7385000000000023E-3</c:v>
                </c:pt>
                <c:pt idx="287">
                  <c:v>7.1015600000000068E-3</c:v>
                </c:pt>
                <c:pt idx="288">
                  <c:v>6.7622400000000027E-3</c:v>
                </c:pt>
                <c:pt idx="289">
                  <c:v>6.6910500000000039E-3</c:v>
                </c:pt>
                <c:pt idx="290">
                  <c:v>6.6551900000000122E-3</c:v>
                </c:pt>
                <c:pt idx="291">
                  <c:v>6.1775300000000005E-3</c:v>
                </c:pt>
                <c:pt idx="292">
                  <c:v>6.265699999999999E-3</c:v>
                </c:pt>
                <c:pt idx="293">
                  <c:v>5.7434599999999988E-3</c:v>
                </c:pt>
                <c:pt idx="294">
                  <c:v>6.1043399999999998E-3</c:v>
                </c:pt>
                <c:pt idx="295">
                  <c:v>6.4466799999999963E-3</c:v>
                </c:pt>
                <c:pt idx="296">
                  <c:v>6.3135700000000045E-3</c:v>
                </c:pt>
                <c:pt idx="297">
                  <c:v>5.6502599999999972E-3</c:v>
                </c:pt>
                <c:pt idx="298">
                  <c:v>5.862199999999998E-3</c:v>
                </c:pt>
                <c:pt idx="299">
                  <c:v>5.8536000000000005E-3</c:v>
                </c:pt>
                <c:pt idx="300">
                  <c:v>5.2722900000000059E-3</c:v>
                </c:pt>
                <c:pt idx="301">
                  <c:v>4.8183299999999957E-3</c:v>
                </c:pt>
                <c:pt idx="302">
                  <c:v>5.2462200000000028E-3</c:v>
                </c:pt>
                <c:pt idx="303">
                  <c:v>5.4175699999999966E-3</c:v>
                </c:pt>
                <c:pt idx="304">
                  <c:v>5.1252700000000012E-3</c:v>
                </c:pt>
                <c:pt idx="305">
                  <c:v>4.1545899999999927E-3</c:v>
                </c:pt>
                <c:pt idx="306">
                  <c:v>3.6257400000000023E-3</c:v>
                </c:pt>
              </c:numCache>
            </c:numRef>
          </c:val>
          <c:smooth val="0"/>
          <c:extLst>
            <c:ext xmlns:c16="http://schemas.microsoft.com/office/drawing/2014/chart" uri="{C3380CC4-5D6E-409C-BE32-E72D297353CC}">
              <c16:uniqueId val="{00000001-7D61-48F3-89A6-097F9E4C045F}"/>
            </c:ext>
          </c:extLst>
        </c:ser>
        <c:dLbls>
          <c:showLegendKey val="0"/>
          <c:showVal val="0"/>
          <c:showCatName val="0"/>
          <c:showSerName val="0"/>
          <c:showPercent val="0"/>
          <c:showBubbleSize val="0"/>
        </c:dLbls>
        <c:smooth val="0"/>
        <c:axId val="1525247408"/>
        <c:axId val="1525247888"/>
      </c:lineChart>
      <c:dateAx>
        <c:axId val="1525247408"/>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888"/>
        <c:crosses val="autoZero"/>
        <c:auto val="1"/>
        <c:lblOffset val="100"/>
        <c:baseTimeUnit val="days"/>
      </c:dateAx>
      <c:valAx>
        <c:axId val="1525247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525247408"/>
        <c:crosses val="autoZero"/>
        <c:crossBetween val="between"/>
      </c:valAx>
      <c:spPr>
        <a:noFill/>
        <a:ln>
          <a:noFill/>
        </a:ln>
        <a:effectLst/>
      </c:spPr>
    </c:plotArea>
    <c:legend>
      <c:legendPos val="r"/>
      <c:layout>
        <c:manualLayout>
          <c:xMode val="edge"/>
          <c:yMode val="edge"/>
          <c:x val="0.91121675509164957"/>
          <c:y val="0.45128198975128109"/>
          <c:w val="8.476589032682294E-2"/>
          <c:h val="0.11267391576052993"/>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9050" cap="rnd">
              <a:solidFill>
                <a:schemeClr val="accent1"/>
              </a:solidFill>
              <a:round/>
            </a:ln>
            <a:effectLst/>
          </c:spPr>
          <c:marker>
            <c:symbol val="none"/>
          </c:marker>
          <c:cat>
            <c:numRef>
              <c:f>YTW!$A$6:$A$252</c:f>
              <c:numCache>
                <c:formatCode>m/d/yyyy</c:formatCode>
                <c:ptCount val="24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numCache>
            </c:numRef>
          </c:cat>
          <c:val>
            <c:numRef>
              <c:f>YTW!$I$6:$I$252</c:f>
              <c:numCache>
                <c:formatCode>0.00%</c:formatCode>
                <c:ptCount val="247"/>
                <c:pt idx="0">
                  <c:v>6.6820760549097358E-2</c:v>
                </c:pt>
                <c:pt idx="1">
                  <c:v>6.647003037034982E-2</c:v>
                </c:pt>
                <c:pt idx="2">
                  <c:v>6.2233245555607608E-2</c:v>
                </c:pt>
                <c:pt idx="3">
                  <c:v>5.694903926105721E-2</c:v>
                </c:pt>
                <c:pt idx="4">
                  <c:v>5.8869975407835673E-2</c:v>
                </c:pt>
                <c:pt idx="5">
                  <c:v>6.0255727522789515E-2</c:v>
                </c:pt>
                <c:pt idx="6">
                  <c:v>5.8772233460470114E-2</c:v>
                </c:pt>
                <c:pt idx="7">
                  <c:v>5.91612459254236E-2</c:v>
                </c:pt>
                <c:pt idx="8">
                  <c:v>5.4775803742462825E-2</c:v>
                </c:pt>
                <c:pt idx="9">
                  <c:v>5.7530226828277353E-2</c:v>
                </c:pt>
                <c:pt idx="10">
                  <c:v>5.6950296388707633E-2</c:v>
                </c:pt>
                <c:pt idx="11">
                  <c:v>5.5090159446821163E-2</c:v>
                </c:pt>
                <c:pt idx="12">
                  <c:v>5.2481761926535642E-2</c:v>
                </c:pt>
                <c:pt idx="13">
                  <c:v>5.4611426771533189E-2</c:v>
                </c:pt>
                <c:pt idx="14">
                  <c:v>5.1365503745604668E-2</c:v>
                </c:pt>
                <c:pt idx="15">
                  <c:v>5.2782395152882966E-2</c:v>
                </c:pt>
                <c:pt idx="16">
                  <c:v>5.7919478672082025E-2</c:v>
                </c:pt>
                <c:pt idx="17">
                  <c:v>5.8500787406828181E-2</c:v>
                </c:pt>
                <c:pt idx="18">
                  <c:v>5.876033768461153E-2</c:v>
                </c:pt>
                <c:pt idx="19">
                  <c:v>5.5846671258825697E-2</c:v>
                </c:pt>
                <c:pt idx="20">
                  <c:v>5.2859573098294366E-2</c:v>
                </c:pt>
                <c:pt idx="21">
                  <c:v>5.3779213132441495E-2</c:v>
                </c:pt>
                <c:pt idx="22">
                  <c:v>4.9945380430055364E-2</c:v>
                </c:pt>
                <c:pt idx="23">
                  <c:v>5.4445485854858644E-2</c:v>
                </c:pt>
                <c:pt idx="24">
                  <c:v>5.8053786216947012E-2</c:v>
                </c:pt>
                <c:pt idx="25">
                  <c:v>5.6991989058263304E-2</c:v>
                </c:pt>
                <c:pt idx="26">
                  <c:v>5.5675166665067222E-2</c:v>
                </c:pt>
                <c:pt idx="27">
                  <c:v>5.9629912247233907E-2</c:v>
                </c:pt>
                <c:pt idx="28">
                  <c:v>5.7689263060450413E-2</c:v>
                </c:pt>
                <c:pt idx="29">
                  <c:v>5.7367557802731506E-2</c:v>
                </c:pt>
                <c:pt idx="30">
                  <c:v>5.5667195566936778E-2</c:v>
                </c:pt>
                <c:pt idx="31">
                  <c:v>5.4812100330316582E-2</c:v>
                </c:pt>
                <c:pt idx="32">
                  <c:v>5.0954702535006779E-2</c:v>
                </c:pt>
                <c:pt idx="33">
                  <c:v>4.6390327754149085E-2</c:v>
                </c:pt>
                <c:pt idx="34">
                  <c:v>5.0708141766461656E-2</c:v>
                </c:pt>
                <c:pt idx="35">
                  <c:v>5.1504981876353328E-2</c:v>
                </c:pt>
                <c:pt idx="36">
                  <c:v>4.9094977996552158E-2</c:v>
                </c:pt>
                <c:pt idx="37">
                  <c:v>5.0029087658502114E-2</c:v>
                </c:pt>
                <c:pt idx="38">
                  <c:v>4.7285039147214158E-2</c:v>
                </c:pt>
                <c:pt idx="39">
                  <c:v>4.8930742748543476E-2</c:v>
                </c:pt>
                <c:pt idx="40">
                  <c:v>4.9360336360176893E-2</c:v>
                </c:pt>
                <c:pt idx="41">
                  <c:v>4.4620177497721958E-2</c:v>
                </c:pt>
                <c:pt idx="42">
                  <c:v>4.6292014191094299E-2</c:v>
                </c:pt>
                <c:pt idx="43">
                  <c:v>5.6042064383590828E-2</c:v>
                </c:pt>
                <c:pt idx="44">
                  <c:v>5.4725516430304877E-2</c:v>
                </c:pt>
                <c:pt idx="45">
                  <c:v>5.061727818099615E-2</c:v>
                </c:pt>
                <c:pt idx="46">
                  <c:v>5.3542971285855057E-2</c:v>
                </c:pt>
                <c:pt idx="47">
                  <c:v>5.3184468773342042E-2</c:v>
                </c:pt>
                <c:pt idx="48">
                  <c:v>5.2532487040835685E-2</c:v>
                </c:pt>
                <c:pt idx="49">
                  <c:v>5.1299754575430567E-2</c:v>
                </c:pt>
                <c:pt idx="50">
                  <c:v>5.0140582504116571E-2</c:v>
                </c:pt>
                <c:pt idx="51">
                  <c:v>4.9027725960008928E-2</c:v>
                </c:pt>
                <c:pt idx="52">
                  <c:v>5.3963328960701329E-2</c:v>
                </c:pt>
                <c:pt idx="53">
                  <c:v>5.509758083223093E-2</c:v>
                </c:pt>
                <c:pt idx="54">
                  <c:v>5.4014933235420948E-2</c:v>
                </c:pt>
                <c:pt idx="55">
                  <c:v>5.2609732655507946E-2</c:v>
                </c:pt>
                <c:pt idx="56">
                  <c:v>4.9329494175601063E-2</c:v>
                </c:pt>
                <c:pt idx="57">
                  <c:v>4.8729140134640803E-2</c:v>
                </c:pt>
                <c:pt idx="58">
                  <c:v>4.770526387514562E-2</c:v>
                </c:pt>
                <c:pt idx="59">
                  <c:v>5.0114767867252219E-2</c:v>
                </c:pt>
                <c:pt idx="60">
                  <c:v>4.8326008686638167E-2</c:v>
                </c:pt>
                <c:pt idx="61">
                  <c:v>4.5635139443537476E-2</c:v>
                </c:pt>
                <c:pt idx="62">
                  <c:v>4.7430822732892786E-2</c:v>
                </c:pt>
                <c:pt idx="63">
                  <c:v>4.7987604521471772E-2</c:v>
                </c:pt>
                <c:pt idx="64">
                  <c:v>4.5013830903789964E-2</c:v>
                </c:pt>
                <c:pt idx="65">
                  <c:v>4.2273824217815781E-2</c:v>
                </c:pt>
                <c:pt idx="66">
                  <c:v>4.1286465961669627E-2</c:v>
                </c:pt>
                <c:pt idx="67">
                  <c:v>4.4312307411569218E-2</c:v>
                </c:pt>
                <c:pt idx="68">
                  <c:v>4.1686304286581155E-2</c:v>
                </c:pt>
                <c:pt idx="69">
                  <c:v>4.4595759612855668E-2</c:v>
                </c:pt>
                <c:pt idx="70">
                  <c:v>4.6601145942406053E-2</c:v>
                </c:pt>
                <c:pt idx="71">
                  <c:v>4.5571511786604679E-2</c:v>
                </c:pt>
                <c:pt idx="72">
                  <c:v>4.4325164251550309E-2</c:v>
                </c:pt>
                <c:pt idx="73">
                  <c:v>4.5785383611021357E-2</c:v>
                </c:pt>
                <c:pt idx="74">
                  <c:v>4.5030220269792309E-2</c:v>
                </c:pt>
                <c:pt idx="75">
                  <c:v>4.8840129208551852E-2</c:v>
                </c:pt>
                <c:pt idx="76">
                  <c:v>5.1905865589368272E-2</c:v>
                </c:pt>
                <c:pt idx="77">
                  <c:v>5.2049709085681295E-2</c:v>
                </c:pt>
                <c:pt idx="78">
                  <c:v>5.1802182547581843E-2</c:v>
                </c:pt>
                <c:pt idx="79">
                  <c:v>5.0625658327319023E-2</c:v>
                </c:pt>
                <c:pt idx="80">
                  <c:v>4.7628130768525345E-2</c:v>
                </c:pt>
                <c:pt idx="81">
                  <c:v>4.6775238101430805E-2</c:v>
                </c:pt>
                <c:pt idx="82">
                  <c:v>4.6348128813309852E-2</c:v>
                </c:pt>
                <c:pt idx="83">
                  <c:v>4.4726020130481992E-2</c:v>
                </c:pt>
                <c:pt idx="84">
                  <c:v>4.7121009361719812E-2</c:v>
                </c:pt>
                <c:pt idx="85">
                  <c:v>4.8163006573491707E-2</c:v>
                </c:pt>
                <c:pt idx="86">
                  <c:v>4.6123207766810115E-2</c:v>
                </c:pt>
                <c:pt idx="87">
                  <c:v>4.7570212910533316E-2</c:v>
                </c:pt>
                <c:pt idx="88">
                  <c:v>4.7339191703042349E-2</c:v>
                </c:pt>
                <c:pt idx="89">
                  <c:v>4.9298167446540475E-2</c:v>
                </c:pt>
                <c:pt idx="90">
                  <c:v>5.1276013103154217E-2</c:v>
                </c:pt>
                <c:pt idx="91">
                  <c:v>4.9165009787550451E-2</c:v>
                </c:pt>
                <c:pt idx="92">
                  <c:v>4.8149791800407238E-2</c:v>
                </c:pt>
                <c:pt idx="93">
                  <c:v>4.9311318961465123E-2</c:v>
                </c:pt>
                <c:pt idx="94">
                  <c:v>4.7738767021924255E-2</c:v>
                </c:pt>
                <c:pt idx="95">
                  <c:v>4.4969913119137228E-2</c:v>
                </c:pt>
                <c:pt idx="96">
                  <c:v>4.6099915046157403E-2</c:v>
                </c:pt>
                <c:pt idx="97">
                  <c:v>4.4325476312859768E-2</c:v>
                </c:pt>
                <c:pt idx="98">
                  <c:v>4.5600614883149593E-2</c:v>
                </c:pt>
                <c:pt idx="99">
                  <c:v>4.391944005896331E-2</c:v>
                </c:pt>
                <c:pt idx="100">
                  <c:v>4.451107404545418E-2</c:v>
                </c:pt>
                <c:pt idx="101">
                  <c:v>4.7052829472131075E-2</c:v>
                </c:pt>
                <c:pt idx="102">
                  <c:v>4.6148876819343432E-2</c:v>
                </c:pt>
                <c:pt idx="103">
                  <c:v>4.6621981713584004E-2</c:v>
                </c:pt>
                <c:pt idx="104">
                  <c:v>4.5406847628618907E-2</c:v>
                </c:pt>
                <c:pt idx="105">
                  <c:v>4.6744189129271696E-2</c:v>
                </c:pt>
                <c:pt idx="106">
                  <c:v>5.0906147759796072E-2</c:v>
                </c:pt>
                <c:pt idx="107">
                  <c:v>3.935522359941257E-2</c:v>
                </c:pt>
                <c:pt idx="108">
                  <c:v>2.8800338683136584E-2</c:v>
                </c:pt>
                <c:pt idx="109">
                  <c:v>3.8146446392690603E-2</c:v>
                </c:pt>
                <c:pt idx="110">
                  <c:v>4.0526864692367992E-2</c:v>
                </c:pt>
                <c:pt idx="111">
                  <c:v>3.6806912433316352E-2</c:v>
                </c:pt>
                <c:pt idx="112">
                  <c:v>4.239041212366601E-2</c:v>
                </c:pt>
                <c:pt idx="113">
                  <c:v>4.5911462524391711E-2</c:v>
                </c:pt>
                <c:pt idx="114">
                  <c:v>4.5199265831078916E-2</c:v>
                </c:pt>
                <c:pt idx="115">
                  <c:v>4.4538876114965431E-2</c:v>
                </c:pt>
                <c:pt idx="116">
                  <c:v>4.4200127582165738E-2</c:v>
                </c:pt>
                <c:pt idx="117">
                  <c:v>4.3085493456759938E-2</c:v>
                </c:pt>
                <c:pt idx="118">
                  <c:v>4.4684828991558678E-2</c:v>
                </c:pt>
                <c:pt idx="119">
                  <c:v>4.4100753810799365E-2</c:v>
                </c:pt>
                <c:pt idx="120">
                  <c:v>5.0078597942320835E-2</c:v>
                </c:pt>
                <c:pt idx="121">
                  <c:v>4.8611451103953041E-2</c:v>
                </c:pt>
                <c:pt idx="122">
                  <c:v>4.9383723149543535E-2</c:v>
                </c:pt>
                <c:pt idx="123">
                  <c:v>5.123932579734447E-2</c:v>
                </c:pt>
                <c:pt idx="124">
                  <c:v>4.9049358329330106E-2</c:v>
                </c:pt>
                <c:pt idx="125">
                  <c:v>4.5066119921364889E-2</c:v>
                </c:pt>
                <c:pt idx="126">
                  <c:v>4.1020714392674851E-2</c:v>
                </c:pt>
                <c:pt idx="127">
                  <c:v>4.2308604147391016E-2</c:v>
                </c:pt>
                <c:pt idx="128">
                  <c:v>3.6182623586440865E-2</c:v>
                </c:pt>
                <c:pt idx="129">
                  <c:v>3.7720536942947858E-2</c:v>
                </c:pt>
                <c:pt idx="130">
                  <c:v>4.0528038590990301E-2</c:v>
                </c:pt>
                <c:pt idx="131">
                  <c:v>4.1449517645794964E-2</c:v>
                </c:pt>
                <c:pt idx="132">
                  <c:v>4.5972505759464877E-2</c:v>
                </c:pt>
                <c:pt idx="133">
                  <c:v>4.8201512856003603E-2</c:v>
                </c:pt>
                <c:pt idx="134">
                  <c:v>4.7324673808624151E-2</c:v>
                </c:pt>
                <c:pt idx="135">
                  <c:v>4.677932020520803E-2</c:v>
                </c:pt>
                <c:pt idx="136">
                  <c:v>4.6226697626683189E-2</c:v>
                </c:pt>
                <c:pt idx="137">
                  <c:v>4.4404271074895529E-2</c:v>
                </c:pt>
                <c:pt idx="138">
                  <c:v>4.5784388487511984E-2</c:v>
                </c:pt>
                <c:pt idx="139">
                  <c:v>4.2570728722438389E-2</c:v>
                </c:pt>
                <c:pt idx="140">
                  <c:v>3.5010722657647042E-2</c:v>
                </c:pt>
                <c:pt idx="141">
                  <c:v>2.8881977058358377E-2</c:v>
                </c:pt>
                <c:pt idx="142">
                  <c:v>3.2798768311973703E-2</c:v>
                </c:pt>
                <c:pt idx="143">
                  <c:v>3.1963371107060823E-2</c:v>
                </c:pt>
                <c:pt idx="144">
                  <c:v>2.9314177317076417E-2</c:v>
                </c:pt>
                <c:pt idx="145">
                  <c:v>2.9015542345178114E-2</c:v>
                </c:pt>
                <c:pt idx="146">
                  <c:v>3.0942491027077468E-2</c:v>
                </c:pt>
                <c:pt idx="147">
                  <c:v>3.3925529197752269E-2</c:v>
                </c:pt>
                <c:pt idx="148">
                  <c:v>3.0316299386258239E-2</c:v>
                </c:pt>
                <c:pt idx="149">
                  <c:v>2.4684938367814491E-2</c:v>
                </c:pt>
                <c:pt idx="150">
                  <c:v>2.5802283403876469E-2</c:v>
                </c:pt>
                <c:pt idx="151">
                  <c:v>2.3626204791163508E-2</c:v>
                </c:pt>
                <c:pt idx="152">
                  <c:v>2.5159314301620439E-2</c:v>
                </c:pt>
                <c:pt idx="153">
                  <c:v>2.652107550310534E-2</c:v>
                </c:pt>
                <c:pt idx="154">
                  <c:v>2.6682185199158548E-2</c:v>
                </c:pt>
                <c:pt idx="155">
                  <c:v>2.6241108695349791E-2</c:v>
                </c:pt>
                <c:pt idx="156">
                  <c:v>2.802525093697672E-2</c:v>
                </c:pt>
                <c:pt idx="157">
                  <c:v>3.1037412246649909E-2</c:v>
                </c:pt>
                <c:pt idx="158">
                  <c:v>3.0023250552792202E-2</c:v>
                </c:pt>
                <c:pt idx="159">
                  <c:v>2.9446678756584577E-2</c:v>
                </c:pt>
                <c:pt idx="160">
                  <c:v>2.67724761502246E-2</c:v>
                </c:pt>
                <c:pt idx="161">
                  <c:v>3.2509078630774679E-2</c:v>
                </c:pt>
                <c:pt idx="162">
                  <c:v>3.5886434125124822E-2</c:v>
                </c:pt>
                <c:pt idx="163">
                  <c:v>3.7883569292017416E-2</c:v>
                </c:pt>
                <c:pt idx="164">
                  <c:v>3.9399580995604921E-2</c:v>
                </c:pt>
                <c:pt idx="165">
                  <c:v>3.8533864659725969E-2</c:v>
                </c:pt>
                <c:pt idx="166">
                  <c:v>3.7938045388603792E-2</c:v>
                </c:pt>
                <c:pt idx="167">
                  <c:v>4.1375344430951477E-2</c:v>
                </c:pt>
                <c:pt idx="168">
                  <c:v>4.3315827648806371E-2</c:v>
                </c:pt>
                <c:pt idx="169">
                  <c:v>3.8109170737667508E-2</c:v>
                </c:pt>
                <c:pt idx="170">
                  <c:v>3.8065388699291436E-2</c:v>
                </c:pt>
                <c:pt idx="171">
                  <c:v>3.7274231997357354E-2</c:v>
                </c:pt>
                <c:pt idx="172">
                  <c:v>3.625357748311564E-2</c:v>
                </c:pt>
                <c:pt idx="173">
                  <c:v>3.4213429192301303E-2</c:v>
                </c:pt>
                <c:pt idx="174">
                  <c:v>3.4388789535363173E-2</c:v>
                </c:pt>
                <c:pt idx="175">
                  <c:v>3.3690670323892835E-2</c:v>
                </c:pt>
                <c:pt idx="176">
                  <c:v>3.0662742200245896E-2</c:v>
                </c:pt>
                <c:pt idx="177">
                  <c:v>3.2262686198241797E-2</c:v>
                </c:pt>
                <c:pt idx="178">
                  <c:v>3.0662844132684386E-2</c:v>
                </c:pt>
                <c:pt idx="179">
                  <c:v>2.8521035666950967E-2</c:v>
                </c:pt>
                <c:pt idx="180">
                  <c:v>2.6922436906804181E-2</c:v>
                </c:pt>
                <c:pt idx="181">
                  <c:v>2.1289340346676733E-2</c:v>
                </c:pt>
                <c:pt idx="182">
                  <c:v>2.4896062712071565E-2</c:v>
                </c:pt>
                <c:pt idx="183">
                  <c:v>2.4791167574067741E-2</c:v>
                </c:pt>
                <c:pt idx="184">
                  <c:v>2.6416243356200519E-2</c:v>
                </c:pt>
                <c:pt idx="185">
                  <c:v>2.761487012995989E-2</c:v>
                </c:pt>
                <c:pt idx="186">
                  <c:v>3.0631924477534822E-2</c:v>
                </c:pt>
                <c:pt idx="187">
                  <c:v>2.8356793301795413E-2</c:v>
                </c:pt>
                <c:pt idx="188">
                  <c:v>2.8924218979633043E-2</c:v>
                </c:pt>
                <c:pt idx="189">
                  <c:v>2.7209567178256622E-2</c:v>
                </c:pt>
                <c:pt idx="190">
                  <c:v>2.7695306019099863E-2</c:v>
                </c:pt>
                <c:pt idx="191">
                  <c:v>2.7705007053989927E-2</c:v>
                </c:pt>
                <c:pt idx="192">
                  <c:v>2.7815520113050551E-2</c:v>
                </c:pt>
                <c:pt idx="193">
                  <c:v>2.5172692326898893E-2</c:v>
                </c:pt>
                <c:pt idx="194">
                  <c:v>2.2597963299914925E-2</c:v>
                </c:pt>
                <c:pt idx="195">
                  <c:v>2.3357419775544175E-2</c:v>
                </c:pt>
                <c:pt idx="196">
                  <c:v>2.3754712904021869E-2</c:v>
                </c:pt>
                <c:pt idx="197">
                  <c:v>2.3220163560280227E-2</c:v>
                </c:pt>
                <c:pt idx="198">
                  <c:v>1.9418871352093081E-2</c:v>
                </c:pt>
                <c:pt idx="199">
                  <c:v>1.8843251594427901E-2</c:v>
                </c:pt>
                <c:pt idx="200">
                  <c:v>1.9637442352939072E-2</c:v>
                </c:pt>
                <c:pt idx="201">
                  <c:v>2.0415595116916263E-2</c:v>
                </c:pt>
                <c:pt idx="202">
                  <c:v>2.3469568177622913E-2</c:v>
                </c:pt>
                <c:pt idx="203">
                  <c:v>2.9226516055262053E-2</c:v>
                </c:pt>
                <c:pt idx="204">
                  <c:v>2.9638213325366758E-2</c:v>
                </c:pt>
                <c:pt idx="205">
                  <c:v>2.996163386676276E-2</c:v>
                </c:pt>
                <c:pt idx="206">
                  <c:v>2.8524804620649213E-2</c:v>
                </c:pt>
                <c:pt idx="207">
                  <c:v>2.8557324556618191E-2</c:v>
                </c:pt>
                <c:pt idx="208">
                  <c:v>2.748332865553138E-2</c:v>
                </c:pt>
                <c:pt idx="209">
                  <c:v>2.6560007689313769E-2</c:v>
                </c:pt>
                <c:pt idx="210">
                  <c:v>2.7206927745454967E-2</c:v>
                </c:pt>
                <c:pt idx="211">
                  <c:v>2.7548652302338272E-2</c:v>
                </c:pt>
                <c:pt idx="212">
                  <c:v>2.5336934278578305E-2</c:v>
                </c:pt>
                <c:pt idx="213">
                  <c:v>2.7327508334641371E-2</c:v>
                </c:pt>
                <c:pt idx="214">
                  <c:v>2.7433902210916683E-2</c:v>
                </c:pt>
                <c:pt idx="215">
                  <c:v>2.6826254224942003E-2</c:v>
                </c:pt>
                <c:pt idx="216">
                  <c:v>2.6047874610591881E-2</c:v>
                </c:pt>
                <c:pt idx="217">
                  <c:v>2.8964562366664337E-2</c:v>
                </c:pt>
                <c:pt idx="218">
                  <c:v>3.0815736964402873E-2</c:v>
                </c:pt>
                <c:pt idx="219">
                  <c:v>2.9161051189524612E-2</c:v>
                </c:pt>
                <c:pt idx="220">
                  <c:v>3.1092364345526757E-2</c:v>
                </c:pt>
                <c:pt idx="221">
                  <c:v>3.0212568133971995E-2</c:v>
                </c:pt>
                <c:pt idx="222">
                  <c:v>2.9825455870186257E-2</c:v>
                </c:pt>
                <c:pt idx="223">
                  <c:v>3.0718217488154842E-2</c:v>
                </c:pt>
                <c:pt idx="224">
                  <c:v>2.982745348468252E-2</c:v>
                </c:pt>
                <c:pt idx="225">
                  <c:v>3.1696139248141852E-2</c:v>
                </c:pt>
                <c:pt idx="226">
                  <c:v>3.3123760474640163E-2</c:v>
                </c:pt>
                <c:pt idx="227">
                  <c:v>3.1635992355987907E-2</c:v>
                </c:pt>
                <c:pt idx="228">
                  <c:v>2.8575922962488898E-2</c:v>
                </c:pt>
                <c:pt idx="229">
                  <c:v>2.8224628769041971E-2</c:v>
                </c:pt>
                <c:pt idx="230">
                  <c:v>2.9182011994669743E-2</c:v>
                </c:pt>
                <c:pt idx="231">
                  <c:v>2.5772893781851103E-2</c:v>
                </c:pt>
                <c:pt idx="232">
                  <c:v>2.7257883953878626E-2</c:v>
                </c:pt>
                <c:pt idx="233">
                  <c:v>2.3386476941645196E-2</c:v>
                </c:pt>
                <c:pt idx="234">
                  <c:v>2.2443598870550918E-2</c:v>
                </c:pt>
                <c:pt idx="235">
                  <c:v>2.2019441500895409E-2</c:v>
                </c:pt>
                <c:pt idx="236">
                  <c:v>1.6058184788901864E-2</c:v>
                </c:pt>
                <c:pt idx="237">
                  <c:v>1.7853432320964258E-2</c:v>
                </c:pt>
                <c:pt idx="238">
                  <c:v>1.8627897202015298E-2</c:v>
                </c:pt>
                <c:pt idx="239">
                  <c:v>1.9259211051513292E-2</c:v>
                </c:pt>
                <c:pt idx="240">
                  <c:v>2.144504491547905E-2</c:v>
                </c:pt>
                <c:pt idx="241">
                  <c:v>1.7005691867018724E-2</c:v>
                </c:pt>
                <c:pt idx="242">
                  <c:v>1.3620494846219078E-2</c:v>
                </c:pt>
                <c:pt idx="243">
                  <c:v>9.5993550750694823E-3</c:v>
                </c:pt>
                <c:pt idx="244">
                  <c:v>9.1696396748186526E-3</c:v>
                </c:pt>
                <c:pt idx="245">
                  <c:v>1.002814323314416E-2</c:v>
                </c:pt>
                <c:pt idx="246">
                  <c:v>1.0257525562431535E-2</c:v>
                </c:pt>
              </c:numCache>
            </c:numRef>
          </c:val>
          <c:smooth val="1"/>
          <c:extLst>
            <c:ext xmlns:c16="http://schemas.microsoft.com/office/drawing/2014/chart" uri="{C3380CC4-5D6E-409C-BE32-E72D297353CC}">
              <c16:uniqueId val="{00000000-DFC5-48CF-8B0C-540E53AF92B8}"/>
            </c:ext>
          </c:extLst>
        </c:ser>
        <c:ser>
          <c:idx val="1"/>
          <c:order val="1"/>
          <c:spPr>
            <a:ln w="19050" cap="rnd">
              <a:solidFill>
                <a:schemeClr val="accent2"/>
              </a:solidFill>
              <a:round/>
            </a:ln>
            <a:effectLst/>
          </c:spPr>
          <c:marker>
            <c:symbol val="none"/>
          </c:marker>
          <c:cat>
            <c:numRef>
              <c:f>YTW!$A$6:$A$252</c:f>
              <c:numCache>
                <c:formatCode>m/d/yyyy</c:formatCode>
                <c:ptCount val="24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numCache>
            </c:numRef>
          </c:cat>
          <c:val>
            <c:numRef>
              <c:f>YTW!$J$6:$J$252</c:f>
              <c:numCache>
                <c:formatCode>0.00%</c:formatCode>
                <c:ptCount val="247"/>
                <c:pt idx="0">
                  <c:v>4.8326008686638167E-2</c:v>
                </c:pt>
                <c:pt idx="1">
                  <c:v>4.5635139443537476E-2</c:v>
                </c:pt>
                <c:pt idx="2">
                  <c:v>4.7430822732892786E-2</c:v>
                </c:pt>
                <c:pt idx="3">
                  <c:v>4.7987604521471772E-2</c:v>
                </c:pt>
                <c:pt idx="4">
                  <c:v>4.5013830903789964E-2</c:v>
                </c:pt>
                <c:pt idx="5">
                  <c:v>4.2273824217815781E-2</c:v>
                </c:pt>
                <c:pt idx="6">
                  <c:v>4.1286465961669627E-2</c:v>
                </c:pt>
                <c:pt idx="7">
                  <c:v>4.4312307411569218E-2</c:v>
                </c:pt>
                <c:pt idx="8">
                  <c:v>4.1686304286581155E-2</c:v>
                </c:pt>
                <c:pt idx="9">
                  <c:v>4.4595759612855668E-2</c:v>
                </c:pt>
                <c:pt idx="10">
                  <c:v>4.6601145942406053E-2</c:v>
                </c:pt>
                <c:pt idx="11">
                  <c:v>4.5571511786604679E-2</c:v>
                </c:pt>
                <c:pt idx="12">
                  <c:v>4.4325164251550309E-2</c:v>
                </c:pt>
                <c:pt idx="13">
                  <c:v>4.5785383611021357E-2</c:v>
                </c:pt>
                <c:pt idx="14">
                  <c:v>4.5030220269792309E-2</c:v>
                </c:pt>
                <c:pt idx="15">
                  <c:v>4.8840129208551852E-2</c:v>
                </c:pt>
                <c:pt idx="16">
                  <c:v>5.1905865589368272E-2</c:v>
                </c:pt>
                <c:pt idx="17">
                  <c:v>5.2049709085681295E-2</c:v>
                </c:pt>
                <c:pt idx="18">
                  <c:v>5.1802182547581843E-2</c:v>
                </c:pt>
                <c:pt idx="19">
                  <c:v>5.0625658327319023E-2</c:v>
                </c:pt>
                <c:pt idx="20">
                  <c:v>4.7628130768525345E-2</c:v>
                </c:pt>
                <c:pt idx="21">
                  <c:v>4.6775238101430805E-2</c:v>
                </c:pt>
                <c:pt idx="22">
                  <c:v>4.6348128813309852E-2</c:v>
                </c:pt>
                <c:pt idx="23">
                  <c:v>4.4726020130481992E-2</c:v>
                </c:pt>
                <c:pt idx="24">
                  <c:v>4.7121009361719812E-2</c:v>
                </c:pt>
                <c:pt idx="25">
                  <c:v>4.8163006573491707E-2</c:v>
                </c:pt>
                <c:pt idx="26">
                  <c:v>4.6123207766810115E-2</c:v>
                </c:pt>
                <c:pt idx="27">
                  <c:v>4.7570212910533316E-2</c:v>
                </c:pt>
                <c:pt idx="28">
                  <c:v>4.7339191703042349E-2</c:v>
                </c:pt>
                <c:pt idx="29">
                  <c:v>4.9298167446540475E-2</c:v>
                </c:pt>
                <c:pt idx="30">
                  <c:v>5.1276013103154217E-2</c:v>
                </c:pt>
                <c:pt idx="31">
                  <c:v>4.9165009787550451E-2</c:v>
                </c:pt>
                <c:pt idx="32">
                  <c:v>4.8149791800407238E-2</c:v>
                </c:pt>
                <c:pt idx="33">
                  <c:v>4.9311318961465123E-2</c:v>
                </c:pt>
                <c:pt idx="34">
                  <c:v>4.7738767021924255E-2</c:v>
                </c:pt>
                <c:pt idx="35">
                  <c:v>4.4969913119137228E-2</c:v>
                </c:pt>
                <c:pt idx="36">
                  <c:v>4.6099915046157403E-2</c:v>
                </c:pt>
                <c:pt idx="37">
                  <c:v>4.4325476312859768E-2</c:v>
                </c:pt>
                <c:pt idx="38">
                  <c:v>4.5600614883149593E-2</c:v>
                </c:pt>
                <c:pt idx="39">
                  <c:v>4.391944005896331E-2</c:v>
                </c:pt>
                <c:pt idx="40">
                  <c:v>4.451107404545418E-2</c:v>
                </c:pt>
                <c:pt idx="41">
                  <c:v>4.7052829472131075E-2</c:v>
                </c:pt>
                <c:pt idx="42">
                  <c:v>4.6148876819343432E-2</c:v>
                </c:pt>
                <c:pt idx="43">
                  <c:v>4.6621981713584004E-2</c:v>
                </c:pt>
                <c:pt idx="44">
                  <c:v>4.5406847628618907E-2</c:v>
                </c:pt>
                <c:pt idx="45">
                  <c:v>4.6744189129271696E-2</c:v>
                </c:pt>
                <c:pt idx="46">
                  <c:v>5.0906147759796072E-2</c:v>
                </c:pt>
                <c:pt idx="47">
                  <c:v>3.935522359941257E-2</c:v>
                </c:pt>
                <c:pt idx="48">
                  <c:v>2.8800338683136584E-2</c:v>
                </c:pt>
                <c:pt idx="49">
                  <c:v>3.8146446392690603E-2</c:v>
                </c:pt>
                <c:pt idx="50">
                  <c:v>4.0526864692367992E-2</c:v>
                </c:pt>
                <c:pt idx="51">
                  <c:v>3.6806912433316352E-2</c:v>
                </c:pt>
                <c:pt idx="52">
                  <c:v>4.239041212366601E-2</c:v>
                </c:pt>
                <c:pt idx="53">
                  <c:v>4.5911462524391711E-2</c:v>
                </c:pt>
                <c:pt idx="54">
                  <c:v>4.5199265831078916E-2</c:v>
                </c:pt>
                <c:pt idx="55">
                  <c:v>4.4538876114965431E-2</c:v>
                </c:pt>
                <c:pt idx="56">
                  <c:v>4.4200127582165738E-2</c:v>
                </c:pt>
                <c:pt idx="57">
                  <c:v>4.3085493456759938E-2</c:v>
                </c:pt>
                <c:pt idx="58">
                  <c:v>4.4684828991558678E-2</c:v>
                </c:pt>
                <c:pt idx="59">
                  <c:v>4.4100753810799365E-2</c:v>
                </c:pt>
                <c:pt idx="60">
                  <c:v>5.0078597942320835E-2</c:v>
                </c:pt>
                <c:pt idx="61">
                  <c:v>4.8611451103953041E-2</c:v>
                </c:pt>
                <c:pt idx="62">
                  <c:v>4.9383723149543535E-2</c:v>
                </c:pt>
                <c:pt idx="63">
                  <c:v>5.123932579734447E-2</c:v>
                </c:pt>
                <c:pt idx="64">
                  <c:v>4.9049358329330106E-2</c:v>
                </c:pt>
                <c:pt idx="65">
                  <c:v>4.5066119921364889E-2</c:v>
                </c:pt>
                <c:pt idx="66">
                  <c:v>4.1020714392674851E-2</c:v>
                </c:pt>
                <c:pt idx="67">
                  <c:v>4.2308604147391016E-2</c:v>
                </c:pt>
                <c:pt idx="68">
                  <c:v>3.6182623586440865E-2</c:v>
                </c:pt>
                <c:pt idx="69">
                  <c:v>3.7720536942947858E-2</c:v>
                </c:pt>
                <c:pt idx="70">
                  <c:v>4.0528038590990301E-2</c:v>
                </c:pt>
                <c:pt idx="71">
                  <c:v>4.1449517645794964E-2</c:v>
                </c:pt>
                <c:pt idx="72">
                  <c:v>4.5972505759464877E-2</c:v>
                </c:pt>
                <c:pt idx="73">
                  <c:v>4.8201512856003603E-2</c:v>
                </c:pt>
                <c:pt idx="74">
                  <c:v>4.7324673808624151E-2</c:v>
                </c:pt>
                <c:pt idx="75">
                  <c:v>4.677932020520803E-2</c:v>
                </c:pt>
                <c:pt idx="76">
                  <c:v>4.6226697626683189E-2</c:v>
                </c:pt>
                <c:pt idx="77">
                  <c:v>4.4404271074895529E-2</c:v>
                </c:pt>
                <c:pt idx="78">
                  <c:v>4.5784388487511984E-2</c:v>
                </c:pt>
                <c:pt idx="79">
                  <c:v>4.2570728722438389E-2</c:v>
                </c:pt>
                <c:pt idx="80">
                  <c:v>3.5010722657647042E-2</c:v>
                </c:pt>
                <c:pt idx="81">
                  <c:v>2.8881977058358377E-2</c:v>
                </c:pt>
                <c:pt idx="82">
                  <c:v>3.2798768311973703E-2</c:v>
                </c:pt>
                <c:pt idx="83">
                  <c:v>3.1963371107060823E-2</c:v>
                </c:pt>
                <c:pt idx="84">
                  <c:v>2.9314177317076417E-2</c:v>
                </c:pt>
                <c:pt idx="85">
                  <c:v>2.9015542345178114E-2</c:v>
                </c:pt>
                <c:pt idx="86">
                  <c:v>3.0942491027077468E-2</c:v>
                </c:pt>
                <c:pt idx="87">
                  <c:v>3.3925529197752269E-2</c:v>
                </c:pt>
                <c:pt idx="88">
                  <c:v>3.0316299386258239E-2</c:v>
                </c:pt>
                <c:pt idx="89">
                  <c:v>2.4684938367814491E-2</c:v>
                </c:pt>
                <c:pt idx="90">
                  <c:v>2.5802283403876469E-2</c:v>
                </c:pt>
                <c:pt idx="91">
                  <c:v>2.3626204791163508E-2</c:v>
                </c:pt>
                <c:pt idx="92">
                  <c:v>2.5159314301620439E-2</c:v>
                </c:pt>
                <c:pt idx="93">
                  <c:v>2.652107550310534E-2</c:v>
                </c:pt>
                <c:pt idx="94">
                  <c:v>2.6682185199158548E-2</c:v>
                </c:pt>
                <c:pt idx="95">
                  <c:v>2.6241108695349791E-2</c:v>
                </c:pt>
                <c:pt idx="96">
                  <c:v>2.802525093697672E-2</c:v>
                </c:pt>
                <c:pt idx="97">
                  <c:v>3.1037412246649909E-2</c:v>
                </c:pt>
                <c:pt idx="98">
                  <c:v>3.0023250552792202E-2</c:v>
                </c:pt>
                <c:pt idx="99">
                  <c:v>2.9446678756584577E-2</c:v>
                </c:pt>
                <c:pt idx="100">
                  <c:v>2.67724761502246E-2</c:v>
                </c:pt>
                <c:pt idx="101">
                  <c:v>3.2509078630774679E-2</c:v>
                </c:pt>
                <c:pt idx="102">
                  <c:v>3.5886434125124822E-2</c:v>
                </c:pt>
                <c:pt idx="103">
                  <c:v>3.7883569292017416E-2</c:v>
                </c:pt>
                <c:pt idx="104">
                  <c:v>3.9399580995604921E-2</c:v>
                </c:pt>
                <c:pt idx="105">
                  <c:v>3.8533864659725969E-2</c:v>
                </c:pt>
                <c:pt idx="106">
                  <c:v>3.7938045388603792E-2</c:v>
                </c:pt>
                <c:pt idx="107">
                  <c:v>4.1375344430951477E-2</c:v>
                </c:pt>
                <c:pt idx="108">
                  <c:v>4.3315827648806371E-2</c:v>
                </c:pt>
                <c:pt idx="109">
                  <c:v>3.8109170737667508E-2</c:v>
                </c:pt>
                <c:pt idx="110">
                  <c:v>3.8065388699291436E-2</c:v>
                </c:pt>
                <c:pt idx="111">
                  <c:v>3.7274231997357354E-2</c:v>
                </c:pt>
                <c:pt idx="112">
                  <c:v>3.625357748311564E-2</c:v>
                </c:pt>
                <c:pt idx="113">
                  <c:v>3.4213429192301303E-2</c:v>
                </c:pt>
                <c:pt idx="114">
                  <c:v>3.4388789535363173E-2</c:v>
                </c:pt>
                <c:pt idx="115">
                  <c:v>3.3690670323892835E-2</c:v>
                </c:pt>
                <c:pt idx="116">
                  <c:v>3.0662742200245896E-2</c:v>
                </c:pt>
                <c:pt idx="117">
                  <c:v>3.2262686198241797E-2</c:v>
                </c:pt>
                <c:pt idx="118">
                  <c:v>3.0662844132684386E-2</c:v>
                </c:pt>
                <c:pt idx="119">
                  <c:v>2.8521035666950967E-2</c:v>
                </c:pt>
                <c:pt idx="120">
                  <c:v>2.6922436906804181E-2</c:v>
                </c:pt>
                <c:pt idx="121">
                  <c:v>2.1289340346676733E-2</c:v>
                </c:pt>
                <c:pt idx="122">
                  <c:v>2.4896062712071565E-2</c:v>
                </c:pt>
                <c:pt idx="123">
                  <c:v>2.4791167574067741E-2</c:v>
                </c:pt>
                <c:pt idx="124">
                  <c:v>2.6416243356200519E-2</c:v>
                </c:pt>
                <c:pt idx="125">
                  <c:v>2.761487012995989E-2</c:v>
                </c:pt>
                <c:pt idx="126">
                  <c:v>3.0631924477534822E-2</c:v>
                </c:pt>
                <c:pt idx="127">
                  <c:v>2.8356793301795413E-2</c:v>
                </c:pt>
                <c:pt idx="128">
                  <c:v>2.8924218979633043E-2</c:v>
                </c:pt>
                <c:pt idx="129">
                  <c:v>2.7209567178256622E-2</c:v>
                </c:pt>
                <c:pt idx="130">
                  <c:v>2.7695306019099863E-2</c:v>
                </c:pt>
                <c:pt idx="131">
                  <c:v>2.7705007053989927E-2</c:v>
                </c:pt>
                <c:pt idx="132">
                  <c:v>2.7815520113050551E-2</c:v>
                </c:pt>
                <c:pt idx="133">
                  <c:v>2.5172692326898893E-2</c:v>
                </c:pt>
                <c:pt idx="134">
                  <c:v>2.2597963299914925E-2</c:v>
                </c:pt>
                <c:pt idx="135">
                  <c:v>2.3357419775544175E-2</c:v>
                </c:pt>
                <c:pt idx="136">
                  <c:v>2.3754712904021869E-2</c:v>
                </c:pt>
                <c:pt idx="137">
                  <c:v>2.3220163560280227E-2</c:v>
                </c:pt>
                <c:pt idx="138">
                  <c:v>1.9418871352093081E-2</c:v>
                </c:pt>
                <c:pt idx="139">
                  <c:v>1.8843251594427901E-2</c:v>
                </c:pt>
                <c:pt idx="140">
                  <c:v>1.9637442352939072E-2</c:v>
                </c:pt>
                <c:pt idx="141">
                  <c:v>2.0415595116916263E-2</c:v>
                </c:pt>
                <c:pt idx="142">
                  <c:v>2.3469568177622913E-2</c:v>
                </c:pt>
                <c:pt idx="143">
                  <c:v>2.9226516055262053E-2</c:v>
                </c:pt>
                <c:pt idx="144">
                  <c:v>2.9638213325366758E-2</c:v>
                </c:pt>
                <c:pt idx="145">
                  <c:v>2.996163386676276E-2</c:v>
                </c:pt>
                <c:pt idx="146">
                  <c:v>2.8524804620649213E-2</c:v>
                </c:pt>
                <c:pt idx="147">
                  <c:v>2.8557324556618191E-2</c:v>
                </c:pt>
                <c:pt idx="148">
                  <c:v>2.748332865553138E-2</c:v>
                </c:pt>
                <c:pt idx="149">
                  <c:v>2.6560007689313769E-2</c:v>
                </c:pt>
                <c:pt idx="150">
                  <c:v>2.7206927745454967E-2</c:v>
                </c:pt>
                <c:pt idx="151">
                  <c:v>2.7548652302338272E-2</c:v>
                </c:pt>
                <c:pt idx="152">
                  <c:v>2.5336934278578305E-2</c:v>
                </c:pt>
                <c:pt idx="153">
                  <c:v>2.7327508334641371E-2</c:v>
                </c:pt>
                <c:pt idx="154">
                  <c:v>2.7433902210916683E-2</c:v>
                </c:pt>
                <c:pt idx="155">
                  <c:v>2.6826254224942003E-2</c:v>
                </c:pt>
                <c:pt idx="156">
                  <c:v>2.6047874610591881E-2</c:v>
                </c:pt>
                <c:pt idx="157">
                  <c:v>2.8964562366664337E-2</c:v>
                </c:pt>
                <c:pt idx="158">
                  <c:v>3.0815736964402873E-2</c:v>
                </c:pt>
                <c:pt idx="159">
                  <c:v>2.9161051189524612E-2</c:v>
                </c:pt>
                <c:pt idx="160">
                  <c:v>3.1092364345526757E-2</c:v>
                </c:pt>
                <c:pt idx="161">
                  <c:v>3.0212568133971995E-2</c:v>
                </c:pt>
                <c:pt idx="162">
                  <c:v>2.9825455870186257E-2</c:v>
                </c:pt>
                <c:pt idx="163">
                  <c:v>3.0718217488154842E-2</c:v>
                </c:pt>
                <c:pt idx="164">
                  <c:v>2.982745348468252E-2</c:v>
                </c:pt>
                <c:pt idx="165">
                  <c:v>3.1696139248141852E-2</c:v>
                </c:pt>
                <c:pt idx="166">
                  <c:v>3.3123760474640163E-2</c:v>
                </c:pt>
                <c:pt idx="167">
                  <c:v>3.1635992355987907E-2</c:v>
                </c:pt>
                <c:pt idx="168">
                  <c:v>2.8575922962488898E-2</c:v>
                </c:pt>
                <c:pt idx="169">
                  <c:v>2.8224628769041971E-2</c:v>
                </c:pt>
                <c:pt idx="170">
                  <c:v>2.9182011994669743E-2</c:v>
                </c:pt>
                <c:pt idx="171">
                  <c:v>2.5772893781851103E-2</c:v>
                </c:pt>
                <c:pt idx="172">
                  <c:v>2.7257883953878626E-2</c:v>
                </c:pt>
                <c:pt idx="173">
                  <c:v>2.3386476941645196E-2</c:v>
                </c:pt>
                <c:pt idx="174">
                  <c:v>2.2443598870550918E-2</c:v>
                </c:pt>
                <c:pt idx="175">
                  <c:v>2.2019441500895409E-2</c:v>
                </c:pt>
                <c:pt idx="176">
                  <c:v>1.6058184788901864E-2</c:v>
                </c:pt>
                <c:pt idx="177">
                  <c:v>1.7853432320964258E-2</c:v>
                </c:pt>
                <c:pt idx="178">
                  <c:v>1.8627897202015298E-2</c:v>
                </c:pt>
                <c:pt idx="179">
                  <c:v>1.9259211051513292E-2</c:v>
                </c:pt>
                <c:pt idx="180">
                  <c:v>2.144504491547905E-2</c:v>
                </c:pt>
                <c:pt idx="181">
                  <c:v>1.7005691867018724E-2</c:v>
                </c:pt>
                <c:pt idx="182">
                  <c:v>1.3620494846219078E-2</c:v>
                </c:pt>
                <c:pt idx="183">
                  <c:v>9.5993550750694823E-3</c:v>
                </c:pt>
                <c:pt idx="184">
                  <c:v>9.1696396748186526E-3</c:v>
                </c:pt>
                <c:pt idx="185">
                  <c:v>1.002814323314416E-2</c:v>
                </c:pt>
                <c:pt idx="186">
                  <c:v>1.0257525562431535E-2</c:v>
                </c:pt>
                <c:pt idx="187">
                  <c:v>8.5304632571026051E-3</c:v>
                </c:pt>
                <c:pt idx="188">
                  <c:v>1.1442089598503014E-2</c:v>
                </c:pt>
                <c:pt idx="189">
                  <c:v>1.0928535413973872E-2</c:v>
                </c:pt>
                <c:pt idx="190">
                  <c:v>1.365384977048234E-2</c:v>
                </c:pt>
                <c:pt idx="191">
                  <c:v>1.3192775785964228E-2</c:v>
                </c:pt>
                <c:pt idx="192">
                  <c:v>1.4686404875210224E-2</c:v>
                </c:pt>
                <c:pt idx="193">
                  <c:v>1.7158583086120283E-2</c:v>
                </c:pt>
                <c:pt idx="194">
                  <c:v>2.0830044287128313E-2</c:v>
                </c:pt>
                <c:pt idx="195">
                  <c:v>2.5478578924165163E-2</c:v>
                </c:pt>
                <c:pt idx="196">
                  <c:v>2.4117298617398086E-2</c:v>
                </c:pt>
                <c:pt idx="197">
                  <c:v>2.3953669660067956E-2</c:v>
                </c:pt>
                <c:pt idx="198">
                  <c:v>2.0499182669338811E-2</c:v>
                </c:pt>
                <c:pt idx="199">
                  <c:v>1.7570097773968785E-2</c:v>
                </c:pt>
                <c:pt idx="200">
                  <c:v>1.8433052493076474E-2</c:v>
                </c:pt>
                <c:pt idx="201">
                  <c:v>2.0124029369612328E-2</c:v>
                </c:pt>
                <c:pt idx="202">
                  <c:v>1.9224456891516528E-2</c:v>
                </c:pt>
                <c:pt idx="203">
                  <c:v>1.7298012496095305E-2</c:v>
                </c:pt>
                <c:pt idx="204">
                  <c:v>1.7578029686065033E-2</c:v>
                </c:pt>
                <c:pt idx="205">
                  <c:v>1.944275459652367E-2</c:v>
                </c:pt>
                <c:pt idx="206">
                  <c:v>1.9324131886584217E-2</c:v>
                </c:pt>
                <c:pt idx="207">
                  <c:v>2.2162450285428736E-2</c:v>
                </c:pt>
                <c:pt idx="208">
                  <c:v>2.9123044066868164E-2</c:v>
                </c:pt>
                <c:pt idx="209">
                  <c:v>2.8709069855948233E-2</c:v>
                </c:pt>
                <c:pt idx="210">
                  <c:v>2.9879060657292289E-2</c:v>
                </c:pt>
                <c:pt idx="211">
                  <c:v>2.6214072586582926E-2</c:v>
                </c:pt>
                <c:pt idx="212">
                  <c:v>3.0346421581642025E-2</c:v>
                </c:pt>
                <c:pt idx="213">
                  <c:v>3.5678564507637844E-2</c:v>
                </c:pt>
                <c:pt idx="214">
                  <c:v>3.8676125854494536E-2</c:v>
                </c:pt>
                <c:pt idx="215">
                  <c:v>3.4742661869907376E-2</c:v>
                </c:pt>
                <c:pt idx="216">
                  <c:v>3.7458602517790318E-2</c:v>
                </c:pt>
                <c:pt idx="217">
                  <c:v>3.3968172011183517E-2</c:v>
                </c:pt>
                <c:pt idx="218">
                  <c:v>3.6588578811270311E-2</c:v>
                </c:pt>
                <c:pt idx="219">
                  <c:v>3.3620078703681333E-2</c:v>
                </c:pt>
                <c:pt idx="220">
                  <c:v>3.3612357222649436E-2</c:v>
                </c:pt>
                <c:pt idx="221">
                  <c:v>3.5306211165373913E-2</c:v>
                </c:pt>
                <c:pt idx="222">
                  <c:v>3.5187763969484198E-2</c:v>
                </c:pt>
                <c:pt idx="223">
                  <c:v>3.7406586979517709E-2</c:v>
                </c:pt>
                <c:pt idx="224">
                  <c:v>3.9623044619827796E-2</c:v>
                </c:pt>
                <c:pt idx="225">
                  <c:v>4.5332137312277254E-2</c:v>
                </c:pt>
                <c:pt idx="226">
                  <c:v>5.0078566924740775E-2</c:v>
                </c:pt>
                <c:pt idx="227">
                  <c:v>4.3865346421614548E-2</c:v>
                </c:pt>
                <c:pt idx="228">
                  <c:v>3.9111098606509076E-2</c:v>
                </c:pt>
                <c:pt idx="229">
                  <c:v>3.9894570999870815E-2</c:v>
                </c:pt>
                <c:pt idx="230">
                  <c:v>4.2557002901826291E-2</c:v>
                </c:pt>
                <c:pt idx="231">
                  <c:v>4.18810142823558E-2</c:v>
                </c:pt>
                <c:pt idx="232">
                  <c:v>4.6442121028998473E-2</c:v>
                </c:pt>
                <c:pt idx="233">
                  <c:v>4.4900006913412671E-2</c:v>
                </c:pt>
                <c:pt idx="234">
                  <c:v>4.4157036805219319E-2</c:v>
                </c:pt>
                <c:pt idx="235">
                  <c:v>4.1461303872847965E-2</c:v>
                </c:pt>
                <c:pt idx="236">
                  <c:v>4.1044884227700917E-2</c:v>
                </c:pt>
                <c:pt idx="237">
                  <c:v>4.0037776214410181E-2</c:v>
                </c:pt>
                <c:pt idx="238">
                  <c:v>4.4107529062522355E-2</c:v>
                </c:pt>
                <c:pt idx="239">
                  <c:v>4.2889390902485447E-2</c:v>
                </c:pt>
                <c:pt idx="240">
                  <c:v>4.7563350098676072E-2</c:v>
                </c:pt>
                <c:pt idx="241">
                  <c:v>4.7506287688158233E-2</c:v>
                </c:pt>
                <c:pt idx="242">
                  <c:v>4.3976437715765426E-2</c:v>
                </c:pt>
                <c:pt idx="243">
                  <c:v>4.4616289826030942E-2</c:v>
                </c:pt>
                <c:pt idx="244">
                  <c:v>4.5992284665234973E-2</c:v>
                </c:pt>
                <c:pt idx="245">
                  <c:v>4.8409512364649521E-2</c:v>
                </c:pt>
                <c:pt idx="246">
                  <c:v>4.7257235250890872E-2</c:v>
                </c:pt>
              </c:numCache>
            </c:numRef>
          </c:val>
          <c:smooth val="1"/>
          <c:extLst>
            <c:ext xmlns:c16="http://schemas.microsoft.com/office/drawing/2014/chart" uri="{C3380CC4-5D6E-409C-BE32-E72D297353CC}">
              <c16:uniqueId val="{00000001-DFC5-48CF-8B0C-540E53AF92B8}"/>
            </c:ext>
          </c:extLst>
        </c:ser>
        <c:dLbls>
          <c:showLegendKey val="0"/>
          <c:showVal val="0"/>
          <c:showCatName val="0"/>
          <c:showSerName val="0"/>
          <c:showPercent val="0"/>
          <c:showBubbleSize val="0"/>
        </c:dLbls>
        <c:smooth val="0"/>
        <c:axId val="1246595807"/>
        <c:axId val="1246585247"/>
      </c:lineChart>
      <c:dateAx>
        <c:axId val="1246595807"/>
        <c:scaling>
          <c:orientation val="minMax"/>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46585247"/>
        <c:crosses val="autoZero"/>
        <c:auto val="1"/>
        <c:lblOffset val="100"/>
        <c:baseTimeUnit val="months"/>
      </c:dateAx>
      <c:valAx>
        <c:axId val="1246585247"/>
        <c:scaling>
          <c:orientation val="minMax"/>
          <c:max val="7.0000000000000007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solidFill>
              <a:schemeClr val="bg1">
                <a:lumMod val="9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2465958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1"/>
          <c:order val="0"/>
          <c:tx>
            <c:strRef>
              <c:f>'EQ-fi corr'!$P$1</c:f>
              <c:strCache>
                <c:ptCount val="1"/>
                <c:pt idx="0">
                  <c:v>3Y med</c:v>
                </c:pt>
              </c:strCache>
            </c:strRef>
          </c:tx>
          <c:spPr>
            <a:ln w="28575" cap="rnd">
              <a:solidFill>
                <a:schemeClr val="accent2"/>
              </a:solidFill>
              <a:round/>
            </a:ln>
            <a:effectLst/>
          </c:spPr>
          <c:marker>
            <c:symbol val="none"/>
          </c:marker>
          <c:cat>
            <c:numRef>
              <c:f>'EQ-fi corr'!$A$2:$A$308</c:f>
              <c:numCache>
                <c:formatCode>m/d/yyyy</c:formatCode>
                <c:ptCount val="30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'EQ-fi corr'!$P$2:$P$308</c:f>
              <c:numCache>
                <c:formatCode>General</c:formatCode>
                <c:ptCount val="307"/>
                <c:pt idx="35">
                  <c:v>-0.96147704189879801</c:v>
                </c:pt>
                <c:pt idx="36">
                  <c:v>-0.96379255401931407</c:v>
                </c:pt>
                <c:pt idx="37">
                  <c:v>-0.97143679397230687</c:v>
                </c:pt>
                <c:pt idx="38">
                  <c:v>-0.98117563686431675</c:v>
                </c:pt>
                <c:pt idx="39">
                  <c:v>-0.98089063744721872</c:v>
                </c:pt>
                <c:pt idx="40">
                  <c:v>-0.97879227815172887</c:v>
                </c:pt>
                <c:pt idx="41">
                  <c:v>-0.96976957796315544</c:v>
                </c:pt>
                <c:pt idx="42">
                  <c:v>-0.95747957648434523</c:v>
                </c:pt>
                <c:pt idx="43">
                  <c:v>-0.94964128561963956</c:v>
                </c:pt>
                <c:pt idx="44">
                  <c:v>-0.94019706427631422</c:v>
                </c:pt>
                <c:pt idx="45">
                  <c:v>-0.92214872888218991</c:v>
                </c:pt>
                <c:pt idx="46">
                  <c:v>-0.89578465103883065</c:v>
                </c:pt>
                <c:pt idx="47">
                  <c:v>-0.86732821585293429</c:v>
                </c:pt>
                <c:pt idx="48">
                  <c:v>-0.81491713046432623</c:v>
                </c:pt>
                <c:pt idx="49">
                  <c:v>-0.74538017692396652</c:v>
                </c:pt>
                <c:pt idx="50">
                  <c:v>-0.66180498863346604</c:v>
                </c:pt>
                <c:pt idx="51">
                  <c:v>-0.59468335754701862</c:v>
                </c:pt>
                <c:pt idx="52">
                  <c:v>-0.52491741592467456</c:v>
                </c:pt>
                <c:pt idx="53">
                  <c:v>-0.43809957923163229</c:v>
                </c:pt>
                <c:pt idx="54">
                  <c:v>-0.33732266099776492</c:v>
                </c:pt>
                <c:pt idx="55">
                  <c:v>-0.24160298865327101</c:v>
                </c:pt>
                <c:pt idx="56">
                  <c:v>-0.16251503055381869</c:v>
                </c:pt>
                <c:pt idx="57">
                  <c:v>-0.12602599758392041</c:v>
                </c:pt>
                <c:pt idx="58">
                  <c:v>-7.5884784028150673E-2</c:v>
                </c:pt>
                <c:pt idx="59">
                  <c:v>1.6152743990546121E-2</c:v>
                </c:pt>
                <c:pt idx="60">
                  <c:v>0.1353318746486569</c:v>
                </c:pt>
                <c:pt idx="61">
                  <c:v>0.24109914640737076</c:v>
                </c:pt>
                <c:pt idx="62">
                  <c:v>0.33020911925796803</c:v>
                </c:pt>
                <c:pt idx="63">
                  <c:v>0.48663933948572602</c:v>
                </c:pt>
                <c:pt idx="64">
                  <c:v>0.59736426891839278</c:v>
                </c:pt>
                <c:pt idx="65">
                  <c:v>0.72755124710863028</c:v>
                </c:pt>
                <c:pt idx="66">
                  <c:v>0.80618937059153972</c:v>
                </c:pt>
                <c:pt idx="67">
                  <c:v>0.82584998223378248</c:v>
                </c:pt>
                <c:pt idx="68">
                  <c:v>0.83926048029745837</c:v>
                </c:pt>
                <c:pt idx="69">
                  <c:v>0.83370622688956209</c:v>
                </c:pt>
                <c:pt idx="70">
                  <c:v>0.82489416367202806</c:v>
                </c:pt>
                <c:pt idx="71">
                  <c:v>0.83512391450712553</c:v>
                </c:pt>
                <c:pt idx="72">
                  <c:v>0.82886845056209124</c:v>
                </c:pt>
                <c:pt idx="73">
                  <c:v>0.81770852125579818</c:v>
                </c:pt>
                <c:pt idx="74">
                  <c:v>0.82211612679507673</c:v>
                </c:pt>
                <c:pt idx="75">
                  <c:v>0.82278648407344868</c:v>
                </c:pt>
                <c:pt idx="76">
                  <c:v>0.81469537843395412</c:v>
                </c:pt>
                <c:pt idx="77">
                  <c:v>0.83637063462570549</c:v>
                </c:pt>
                <c:pt idx="78">
                  <c:v>0.85522265671110731</c:v>
                </c:pt>
                <c:pt idx="79">
                  <c:v>0.84083901281051954</c:v>
                </c:pt>
                <c:pt idx="80">
                  <c:v>0.82740928428351879</c:v>
                </c:pt>
                <c:pt idx="81">
                  <c:v>0.85228243720008323</c:v>
                </c:pt>
                <c:pt idx="82">
                  <c:v>0.86290586242831668</c:v>
                </c:pt>
                <c:pt idx="83">
                  <c:v>0.87445913042821533</c:v>
                </c:pt>
                <c:pt idx="84">
                  <c:v>0.88728188628456162</c:v>
                </c:pt>
                <c:pt idx="85">
                  <c:v>0.89776898123328708</c:v>
                </c:pt>
                <c:pt idx="86">
                  <c:v>0.90365984287042078</c:v>
                </c:pt>
                <c:pt idx="87">
                  <c:v>0.91573721183616608</c:v>
                </c:pt>
                <c:pt idx="88">
                  <c:v>0.92334352556115162</c:v>
                </c:pt>
                <c:pt idx="89">
                  <c:v>0.92527798229957281</c:v>
                </c:pt>
                <c:pt idx="90">
                  <c:v>0.93222867224610473</c:v>
                </c:pt>
                <c:pt idx="91">
                  <c:v>0.92699774097889498</c:v>
                </c:pt>
                <c:pt idx="92">
                  <c:v>0.92420994039720461</c:v>
                </c:pt>
                <c:pt idx="93">
                  <c:v>0.93176911124392658</c:v>
                </c:pt>
                <c:pt idx="94">
                  <c:v>0.94232052132320288</c:v>
                </c:pt>
                <c:pt idx="95">
                  <c:v>0.91089479271766449</c:v>
                </c:pt>
                <c:pt idx="96">
                  <c:v>0.88701092614757671</c:v>
                </c:pt>
                <c:pt idx="97">
                  <c:v>0.80368303879449543</c:v>
                </c:pt>
                <c:pt idx="98">
                  <c:v>0.69641930530189167</c:v>
                </c:pt>
                <c:pt idx="99">
                  <c:v>0.59772638654401467</c:v>
                </c:pt>
                <c:pt idx="100">
                  <c:v>0.56484993375498949</c:v>
                </c:pt>
                <c:pt idx="101">
                  <c:v>0.54651954421392279</c:v>
                </c:pt>
                <c:pt idx="102">
                  <c:v>0.46633009428149247</c:v>
                </c:pt>
                <c:pt idx="103">
                  <c:v>0.37507419708597317</c:v>
                </c:pt>
                <c:pt idx="104">
                  <c:v>0.29140693773865844</c:v>
                </c:pt>
                <c:pt idx="105">
                  <c:v>0.13640987614893141</c:v>
                </c:pt>
                <c:pt idx="106">
                  <c:v>-9.5157747465509229E-2</c:v>
                </c:pt>
                <c:pt idx="107">
                  <c:v>-0.30426529649996192</c:v>
                </c:pt>
                <c:pt idx="108">
                  <c:v>-0.45564626830692706</c:v>
                </c:pt>
                <c:pt idx="109">
                  <c:v>-0.55031665389419138</c:v>
                </c:pt>
                <c:pt idx="110">
                  <c:v>-0.61817164060259189</c:v>
                </c:pt>
                <c:pt idx="111">
                  <c:v>-0.67851727230035186</c:v>
                </c:pt>
                <c:pt idx="112">
                  <c:v>-0.7193531111527095</c:v>
                </c:pt>
                <c:pt idx="113">
                  <c:v>-0.76051517911403788</c:v>
                </c:pt>
                <c:pt idx="114">
                  <c:v>-0.79911346575393327</c:v>
                </c:pt>
                <c:pt idx="115">
                  <c:v>-0.83104393329544635</c:v>
                </c:pt>
                <c:pt idx="116">
                  <c:v>-0.85335484762815983</c:v>
                </c:pt>
                <c:pt idx="117">
                  <c:v>-0.8666103890780914</c:v>
                </c:pt>
                <c:pt idx="118">
                  <c:v>-0.87562871850310853</c:v>
                </c:pt>
                <c:pt idx="119">
                  <c:v>-0.87261093846796578</c:v>
                </c:pt>
                <c:pt idx="120">
                  <c:v>-0.87443162777318262</c:v>
                </c:pt>
                <c:pt idx="121">
                  <c:v>-0.87512344247613294</c:v>
                </c:pt>
                <c:pt idx="122">
                  <c:v>-0.87298520764933107</c:v>
                </c:pt>
                <c:pt idx="123">
                  <c:v>-0.86576576567849417</c:v>
                </c:pt>
                <c:pt idx="124">
                  <c:v>-0.84555848700220326</c:v>
                </c:pt>
                <c:pt idx="125">
                  <c:v>-0.82619653359359868</c:v>
                </c:pt>
                <c:pt idx="126">
                  <c:v>-0.80916715704422382</c:v>
                </c:pt>
                <c:pt idx="127">
                  <c:v>-0.77772032316838247</c:v>
                </c:pt>
                <c:pt idx="128">
                  <c:v>-0.74037578973652618</c:v>
                </c:pt>
                <c:pt idx="129">
                  <c:v>-0.66637667787858446</c:v>
                </c:pt>
                <c:pt idx="130">
                  <c:v>-0.56192141292985998</c:v>
                </c:pt>
                <c:pt idx="131">
                  <c:v>-0.47003049891129911</c:v>
                </c:pt>
                <c:pt idx="132">
                  <c:v>-0.35650523651824489</c:v>
                </c:pt>
                <c:pt idx="133">
                  <c:v>-0.25300032369197167</c:v>
                </c:pt>
                <c:pt idx="134">
                  <c:v>-0.15597819399177207</c:v>
                </c:pt>
                <c:pt idx="135">
                  <c:v>-6.5508393144151966E-2</c:v>
                </c:pt>
                <c:pt idx="136">
                  <c:v>7.9651397809820487E-2</c:v>
                </c:pt>
                <c:pt idx="137">
                  <c:v>0.26614144851120397</c:v>
                </c:pt>
                <c:pt idx="138">
                  <c:v>0.40308714649929994</c:v>
                </c:pt>
                <c:pt idx="139">
                  <c:v>0.53927291788628728</c:v>
                </c:pt>
                <c:pt idx="140">
                  <c:v>0.65875836344183814</c:v>
                </c:pt>
                <c:pt idx="141">
                  <c:v>0.69675835669500319</c:v>
                </c:pt>
                <c:pt idx="142">
                  <c:v>0.70431421504674008</c:v>
                </c:pt>
                <c:pt idx="143">
                  <c:v>0.69374279175466491</c:v>
                </c:pt>
                <c:pt idx="144">
                  <c:v>0.69208475114662926</c:v>
                </c:pt>
                <c:pt idx="145">
                  <c:v>0.69307052816610337</c:v>
                </c:pt>
                <c:pt idx="146">
                  <c:v>0.70457056218981895</c:v>
                </c:pt>
                <c:pt idx="147">
                  <c:v>0.73008051512200101</c:v>
                </c:pt>
                <c:pt idx="148">
                  <c:v>0.73794936336299188</c:v>
                </c:pt>
                <c:pt idx="149">
                  <c:v>0.72399133009680117</c:v>
                </c:pt>
                <c:pt idx="150">
                  <c:v>0.71337594043717711</c:v>
                </c:pt>
                <c:pt idx="151">
                  <c:v>0.70646724423813079</c:v>
                </c:pt>
                <c:pt idx="152">
                  <c:v>0.70406023246412786</c:v>
                </c:pt>
                <c:pt idx="153">
                  <c:v>0.70552837924451062</c:v>
                </c:pt>
                <c:pt idx="154">
                  <c:v>0.69806248129952986</c:v>
                </c:pt>
                <c:pt idx="155">
                  <c:v>0.69843849863425689</c:v>
                </c:pt>
                <c:pt idx="156">
                  <c:v>0.69826304449787224</c:v>
                </c:pt>
                <c:pt idx="157">
                  <c:v>0.68488730008304866</c:v>
                </c:pt>
                <c:pt idx="158">
                  <c:v>0.67712473919886684</c:v>
                </c:pt>
                <c:pt idx="159">
                  <c:v>0.68516891055955431</c:v>
                </c:pt>
                <c:pt idx="160">
                  <c:v>0.70083232003146501</c:v>
                </c:pt>
                <c:pt idx="161">
                  <c:v>0.67356401889479034</c:v>
                </c:pt>
                <c:pt idx="162">
                  <c:v>0.63320845414428195</c:v>
                </c:pt>
                <c:pt idx="163">
                  <c:v>0.59082015039122104</c:v>
                </c:pt>
                <c:pt idx="164">
                  <c:v>0.55416073216499506</c:v>
                </c:pt>
                <c:pt idx="165">
                  <c:v>0.5274039617853753</c:v>
                </c:pt>
                <c:pt idx="166">
                  <c:v>0.50541066180214089</c:v>
                </c:pt>
                <c:pt idx="167">
                  <c:v>0.47186953486004546</c:v>
                </c:pt>
                <c:pt idx="168">
                  <c:v>0.42613593265465433</c:v>
                </c:pt>
                <c:pt idx="169">
                  <c:v>0.41224697598497179</c:v>
                </c:pt>
                <c:pt idx="170">
                  <c:v>0.41439525347306261</c:v>
                </c:pt>
                <c:pt idx="171">
                  <c:v>0.40945369424691963</c:v>
                </c:pt>
                <c:pt idx="172">
                  <c:v>0.42938884700660368</c:v>
                </c:pt>
                <c:pt idx="173">
                  <c:v>0.45707936817545647</c:v>
                </c:pt>
                <c:pt idx="174">
                  <c:v>0.49112518976289332</c:v>
                </c:pt>
                <c:pt idx="175">
                  <c:v>0.49561733697296773</c:v>
                </c:pt>
                <c:pt idx="176">
                  <c:v>0.49322811437415476</c:v>
                </c:pt>
                <c:pt idx="177">
                  <c:v>0.45765897275416306</c:v>
                </c:pt>
                <c:pt idx="178">
                  <c:v>0.45714496961272588</c:v>
                </c:pt>
                <c:pt idx="179">
                  <c:v>0.47118688041417478</c:v>
                </c:pt>
                <c:pt idx="180">
                  <c:v>0.4798946507577827</c:v>
                </c:pt>
                <c:pt idx="181">
                  <c:v>0.49316468109900707</c:v>
                </c:pt>
                <c:pt idx="182">
                  <c:v>0.51503948942405142</c:v>
                </c:pt>
                <c:pt idx="183">
                  <c:v>0.52716090995215481</c:v>
                </c:pt>
                <c:pt idx="184">
                  <c:v>0.54318873685842117</c:v>
                </c:pt>
                <c:pt idx="185">
                  <c:v>0.57662334242157764</c:v>
                </c:pt>
                <c:pt idx="186">
                  <c:v>0.58975483977501453</c:v>
                </c:pt>
                <c:pt idx="187">
                  <c:v>0.6267241789793222</c:v>
                </c:pt>
                <c:pt idx="188">
                  <c:v>0.64318851771836627</c:v>
                </c:pt>
                <c:pt idx="189">
                  <c:v>0.63517311917891495</c:v>
                </c:pt>
                <c:pt idx="190">
                  <c:v>0.65908501632807293</c:v>
                </c:pt>
                <c:pt idx="191">
                  <c:v>0.69799353544756437</c:v>
                </c:pt>
                <c:pt idx="192">
                  <c:v>0.72938691358712215</c:v>
                </c:pt>
                <c:pt idx="193">
                  <c:v>0.70158666525986613</c:v>
                </c:pt>
                <c:pt idx="194">
                  <c:v>0.67777641544848333</c:v>
                </c:pt>
                <c:pt idx="195">
                  <c:v>0.6941413127578524</c:v>
                </c:pt>
                <c:pt idx="196">
                  <c:v>0.72530297636621599</c:v>
                </c:pt>
                <c:pt idx="197">
                  <c:v>0.7346463828161065</c:v>
                </c:pt>
                <c:pt idx="198">
                  <c:v>0.72260467309830301</c:v>
                </c:pt>
                <c:pt idx="199">
                  <c:v>0.72928390110026453</c:v>
                </c:pt>
                <c:pt idx="200">
                  <c:v>0.72854003716822302</c:v>
                </c:pt>
                <c:pt idx="201">
                  <c:v>0.73902570230409603</c:v>
                </c:pt>
                <c:pt idx="202">
                  <c:v>0.73995434322465359</c:v>
                </c:pt>
                <c:pt idx="203">
                  <c:v>0.71479734971292552</c:v>
                </c:pt>
                <c:pt idx="204">
                  <c:v>0.67121450106280223</c:v>
                </c:pt>
                <c:pt idx="205">
                  <c:v>0.62377962495999661</c:v>
                </c:pt>
                <c:pt idx="206">
                  <c:v>0.56965386555903352</c:v>
                </c:pt>
                <c:pt idx="207">
                  <c:v>0.51825040364097918</c:v>
                </c:pt>
                <c:pt idx="208">
                  <c:v>0.4872672949736685</c:v>
                </c:pt>
                <c:pt idx="209">
                  <c:v>0.4809717673404989</c:v>
                </c:pt>
                <c:pt idx="210">
                  <c:v>0.46965564412464617</c:v>
                </c:pt>
                <c:pt idx="211">
                  <c:v>0.45467038972439333</c:v>
                </c:pt>
                <c:pt idx="212">
                  <c:v>0.47761108738217073</c:v>
                </c:pt>
                <c:pt idx="213">
                  <c:v>0.46796540549053384</c:v>
                </c:pt>
                <c:pt idx="214">
                  <c:v>0.4623202544203931</c:v>
                </c:pt>
                <c:pt idx="215">
                  <c:v>0.44879612530130375</c:v>
                </c:pt>
                <c:pt idx="216">
                  <c:v>0.43519569530543661</c:v>
                </c:pt>
                <c:pt idx="217">
                  <c:v>0.34871497744171132</c:v>
                </c:pt>
                <c:pt idx="218">
                  <c:v>0.27969895582162141</c:v>
                </c:pt>
                <c:pt idx="219">
                  <c:v>0.24024721450454226</c:v>
                </c:pt>
                <c:pt idx="220">
                  <c:v>0.17582915026325618</c:v>
                </c:pt>
                <c:pt idx="221">
                  <c:v>0.13571366470387736</c:v>
                </c:pt>
                <c:pt idx="222">
                  <c:v>7.3717383083180862E-2</c:v>
                </c:pt>
                <c:pt idx="223">
                  <c:v>5.0487874533278482E-3</c:v>
                </c:pt>
                <c:pt idx="224">
                  <c:v>-6.4337847712243976E-2</c:v>
                </c:pt>
                <c:pt idx="225">
                  <c:v>-0.1451994149461798</c:v>
                </c:pt>
                <c:pt idx="226">
                  <c:v>-0.21597329936364695</c:v>
                </c:pt>
                <c:pt idx="227">
                  <c:v>-0.29195325346275902</c:v>
                </c:pt>
                <c:pt idx="228">
                  <c:v>-0.3916290655151623</c:v>
                </c:pt>
                <c:pt idx="229">
                  <c:v>-0.34785568641781878</c:v>
                </c:pt>
                <c:pt idx="230">
                  <c:v>-0.27630164295104009</c:v>
                </c:pt>
                <c:pt idx="231">
                  <c:v>-0.13427465512864439</c:v>
                </c:pt>
                <c:pt idx="232">
                  <c:v>-2.0224882622220837E-3</c:v>
                </c:pt>
                <c:pt idx="233">
                  <c:v>6.5938407228561438E-2</c:v>
                </c:pt>
                <c:pt idx="234">
                  <c:v>0.23282810169239632</c:v>
                </c:pt>
                <c:pt idx="235">
                  <c:v>0.35890548671386968</c:v>
                </c:pt>
                <c:pt idx="236">
                  <c:v>0.43937328362470285</c:v>
                </c:pt>
                <c:pt idx="237">
                  <c:v>0.52210215219574718</c:v>
                </c:pt>
                <c:pt idx="238">
                  <c:v>0.60119137086934049</c:v>
                </c:pt>
                <c:pt idx="239">
                  <c:v>0.64216694204494496</c:v>
                </c:pt>
                <c:pt idx="240">
                  <c:v>0.67813078934403026</c:v>
                </c:pt>
                <c:pt idx="241">
                  <c:v>0.71611341109259308</c:v>
                </c:pt>
                <c:pt idx="242">
                  <c:v>0.70138985535159326</c:v>
                </c:pt>
                <c:pt idx="243">
                  <c:v>0.54836921162810237</c:v>
                </c:pt>
                <c:pt idx="244">
                  <c:v>0.5341541851258842</c:v>
                </c:pt>
                <c:pt idx="245">
                  <c:v>0.5577001170000816</c:v>
                </c:pt>
                <c:pt idx="246">
                  <c:v>0.58546327662294417</c:v>
                </c:pt>
                <c:pt idx="247">
                  <c:v>0.63079524081250704</c:v>
                </c:pt>
                <c:pt idx="248">
                  <c:v>0.67477896064228438</c:v>
                </c:pt>
                <c:pt idx="249">
                  <c:v>0.70119832185301423</c:v>
                </c:pt>
                <c:pt idx="250">
                  <c:v>0.71477124012679538</c:v>
                </c:pt>
                <c:pt idx="251">
                  <c:v>0.72075650169210348</c:v>
                </c:pt>
                <c:pt idx="252">
                  <c:v>0.72011186918237835</c:v>
                </c:pt>
                <c:pt idx="253">
                  <c:v>0.72957745387439843</c:v>
                </c:pt>
                <c:pt idx="254">
                  <c:v>0.72015675013778113</c:v>
                </c:pt>
                <c:pt idx="255">
                  <c:v>0.69302903267174243</c:v>
                </c:pt>
                <c:pt idx="256">
                  <c:v>0.66300818090057989</c:v>
                </c:pt>
                <c:pt idx="257">
                  <c:v>0.64648069505600192</c:v>
                </c:pt>
                <c:pt idx="258">
                  <c:v>0.6293871667772073</c:v>
                </c:pt>
                <c:pt idx="259">
                  <c:v>0.62749106597214077</c:v>
                </c:pt>
                <c:pt idx="260">
                  <c:v>0.62671923345856817</c:v>
                </c:pt>
                <c:pt idx="261">
                  <c:v>0.62995879053167125</c:v>
                </c:pt>
                <c:pt idx="262">
                  <c:v>0.60270998759314676</c:v>
                </c:pt>
                <c:pt idx="263">
                  <c:v>0.5837321562092036</c:v>
                </c:pt>
                <c:pt idx="264">
                  <c:v>0.53500969161534029</c:v>
                </c:pt>
                <c:pt idx="265">
                  <c:v>0.48378194013409964</c:v>
                </c:pt>
                <c:pt idx="266">
                  <c:v>0.42941323107450763</c:v>
                </c:pt>
                <c:pt idx="267">
                  <c:v>0.31906704800708457</c:v>
                </c:pt>
                <c:pt idx="268">
                  <c:v>0.21589858589693584</c:v>
                </c:pt>
                <c:pt idx="269">
                  <c:v>0.10749998069865901</c:v>
                </c:pt>
                <c:pt idx="270">
                  <c:v>4.4102485455498247E-2</c:v>
                </c:pt>
                <c:pt idx="271">
                  <c:v>-4.1356574288765713E-2</c:v>
                </c:pt>
                <c:pt idx="272">
                  <c:v>-9.7878950951299254E-2</c:v>
                </c:pt>
                <c:pt idx="273">
                  <c:v>-0.10480109047728117</c:v>
                </c:pt>
                <c:pt idx="274">
                  <c:v>-0.13637933172234495</c:v>
                </c:pt>
                <c:pt idx="275">
                  <c:v>-0.18378987060933175</c:v>
                </c:pt>
                <c:pt idx="276">
                  <c:v>-0.20115629384029238</c:v>
                </c:pt>
                <c:pt idx="277">
                  <c:v>-0.22416289339335496</c:v>
                </c:pt>
                <c:pt idx="278">
                  <c:v>-0.22197799870292714</c:v>
                </c:pt>
                <c:pt idx="279">
                  <c:v>-0.19259279185474726</c:v>
                </c:pt>
                <c:pt idx="280">
                  <c:v>-0.15721630267867312</c:v>
                </c:pt>
                <c:pt idx="281">
                  <c:v>-0.114457915322211</c:v>
                </c:pt>
                <c:pt idx="282">
                  <c:v>-8.267220530454443E-2</c:v>
                </c:pt>
                <c:pt idx="283">
                  <c:v>-5.3060952737387243E-2</c:v>
                </c:pt>
                <c:pt idx="284">
                  <c:v>-2.7071102497928792E-2</c:v>
                </c:pt>
                <c:pt idx="285">
                  <c:v>4.2435751132564245E-2</c:v>
                </c:pt>
                <c:pt idx="286">
                  <c:v>0.15321925591370728</c:v>
                </c:pt>
                <c:pt idx="287">
                  <c:v>0.21678435105586449</c:v>
                </c:pt>
                <c:pt idx="288">
                  <c:v>0.28611129691900161</c:v>
                </c:pt>
                <c:pt idx="289">
                  <c:v>0.3742780933368916</c:v>
                </c:pt>
                <c:pt idx="290">
                  <c:v>0.40374196416860647</c:v>
                </c:pt>
                <c:pt idx="291">
                  <c:v>0.40913978500530968</c:v>
                </c:pt>
                <c:pt idx="292">
                  <c:v>0.39847199881823769</c:v>
                </c:pt>
                <c:pt idx="293">
                  <c:v>0.40373183684083042</c:v>
                </c:pt>
                <c:pt idx="294">
                  <c:v>0.41882259645426262</c:v>
                </c:pt>
                <c:pt idx="295">
                  <c:v>0.47735653049974242</c:v>
                </c:pt>
                <c:pt idx="296">
                  <c:v>0.54677890075176627</c:v>
                </c:pt>
                <c:pt idx="297">
                  <c:v>0.65099336255573392</c:v>
                </c:pt>
                <c:pt idx="298">
                  <c:v>0.69589819763090977</c:v>
                </c:pt>
                <c:pt idx="299">
                  <c:v>0.75830993991442441</c:v>
                </c:pt>
                <c:pt idx="300">
                  <c:v>0.80076945461808824</c:v>
                </c:pt>
                <c:pt idx="301">
                  <c:v>0.84798586489395944</c:v>
                </c:pt>
                <c:pt idx="302">
                  <c:v>0.89605261298200478</c:v>
                </c:pt>
                <c:pt idx="303">
                  <c:v>0.89451122912833503</c:v>
                </c:pt>
                <c:pt idx="304">
                  <c:v>0.88334629667954878</c:v>
                </c:pt>
                <c:pt idx="305">
                  <c:v>0.8933923014925117</c:v>
                </c:pt>
                <c:pt idx="306">
                  <c:v>0.90860700597236188</c:v>
                </c:pt>
              </c:numCache>
            </c:numRef>
          </c:val>
          <c:smooth val="0"/>
          <c:extLst>
            <c:ext xmlns:c16="http://schemas.microsoft.com/office/drawing/2014/chart" uri="{C3380CC4-5D6E-409C-BE32-E72D297353CC}">
              <c16:uniqueId val="{00000001-D02F-47FA-945C-6CB295E72630}"/>
            </c:ext>
          </c:extLst>
        </c:ser>
        <c:dLbls>
          <c:showLegendKey val="0"/>
          <c:showVal val="0"/>
          <c:showCatName val="0"/>
          <c:showSerName val="0"/>
          <c:showPercent val="0"/>
          <c:showBubbleSize val="0"/>
        </c:dLbls>
        <c:smooth val="0"/>
        <c:axId val="1822096655"/>
        <c:axId val="1822094255"/>
      </c:lineChart>
      <c:dateAx>
        <c:axId val="1822096655"/>
        <c:scaling>
          <c:orientation val="minMax"/>
        </c:scaling>
        <c:delete val="0"/>
        <c:axPos val="b"/>
        <c:numFmt formatCode="[$-409]mm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2094255"/>
        <c:crosses val="autoZero"/>
        <c:auto val="1"/>
        <c:lblOffset val="100"/>
        <c:baseTimeUnit val="months"/>
      </c:dateAx>
      <c:valAx>
        <c:axId val="1822094255"/>
        <c:scaling>
          <c:orientation val="minMax"/>
          <c:max val="1"/>
          <c:min val="-1"/>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2096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areaChart>
        <c:grouping val="standard"/>
        <c:varyColors val="0"/>
        <c:ser>
          <c:idx val="1"/>
          <c:order val="0"/>
          <c:tx>
            <c:strRef>
              <c:f>'EQ-fi corr'!$U$1</c:f>
              <c:strCache>
                <c:ptCount val="1"/>
                <c:pt idx="0">
                  <c:v>4Y long</c:v>
                </c:pt>
              </c:strCache>
            </c:strRef>
          </c:tx>
          <c:spPr>
            <a:solidFill>
              <a:schemeClr val="accent2"/>
            </a:solidFill>
            <a:ln>
              <a:noFill/>
            </a:ln>
            <a:effectLst/>
          </c:spPr>
          <c:cat>
            <c:numRef>
              <c:f>'EQ-fi corr'!$A$2:$A$308</c:f>
              <c:numCache>
                <c:formatCode>m/d/yyyy</c:formatCode>
                <c:ptCount val="30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'EQ-fi corr'!$U$2:$U$308</c:f>
              <c:numCache>
                <c:formatCode>General</c:formatCode>
                <c:ptCount val="307"/>
                <c:pt idx="47">
                  <c:v>-0.90660646925448429</c:v>
                </c:pt>
                <c:pt idx="48">
                  <c:v>-0.88883824208592432</c:v>
                </c:pt>
                <c:pt idx="49">
                  <c:v>-0.86719858103277025</c:v>
                </c:pt>
                <c:pt idx="50">
                  <c:v>-0.83840700966111692</c:v>
                </c:pt>
                <c:pt idx="51">
                  <c:v>-0.80283983148044546</c:v>
                </c:pt>
                <c:pt idx="52">
                  <c:v>-0.78128360083366943</c:v>
                </c:pt>
                <c:pt idx="53">
                  <c:v>-0.75731310143586261</c:v>
                </c:pt>
                <c:pt idx="54">
                  <c:v>-0.72482232116137524</c:v>
                </c:pt>
                <c:pt idx="55">
                  <c:v>-0.69287587648480076</c:v>
                </c:pt>
                <c:pt idx="56">
                  <c:v>-0.64987897598894773</c:v>
                </c:pt>
                <c:pt idx="57">
                  <c:v>-0.59280741429255313</c:v>
                </c:pt>
                <c:pt idx="58">
                  <c:v>-0.52156514994828995</c:v>
                </c:pt>
                <c:pt idx="59">
                  <c:v>-0.45441346560081919</c:v>
                </c:pt>
                <c:pt idx="60">
                  <c:v>-0.3659554562660447</c:v>
                </c:pt>
                <c:pt idx="61">
                  <c:v>-0.26544826843419395</c:v>
                </c:pt>
                <c:pt idx="62">
                  <c:v>-0.18282730959636195</c:v>
                </c:pt>
                <c:pt idx="63">
                  <c:v>-0.12698648331512516</c:v>
                </c:pt>
                <c:pt idx="64">
                  <c:v>-3.6742701909505099E-2</c:v>
                </c:pt>
                <c:pt idx="65">
                  <c:v>8.0244887039703616E-2</c:v>
                </c:pt>
                <c:pt idx="66">
                  <c:v>0.19014822083352112</c:v>
                </c:pt>
                <c:pt idx="67">
                  <c:v>0.28998552644883074</c:v>
                </c:pt>
                <c:pt idx="68">
                  <c:v>0.3572660979290766</c:v>
                </c:pt>
                <c:pt idx="69">
                  <c:v>0.3880275261818435</c:v>
                </c:pt>
                <c:pt idx="70">
                  <c:v>0.40989252483854627</c:v>
                </c:pt>
                <c:pt idx="71">
                  <c:v>0.46564492967331556</c:v>
                </c:pt>
                <c:pt idx="72">
                  <c:v>0.53418272298356406</c:v>
                </c:pt>
                <c:pt idx="73">
                  <c:v>0.59368002600177727</c:v>
                </c:pt>
                <c:pt idx="74">
                  <c:v>0.64314049064897627</c:v>
                </c:pt>
                <c:pt idx="75">
                  <c:v>0.71929332469914187</c:v>
                </c:pt>
                <c:pt idx="76">
                  <c:v>0.75268695023019161</c:v>
                </c:pt>
                <c:pt idx="77">
                  <c:v>0.79090624187713654</c:v>
                </c:pt>
                <c:pt idx="78">
                  <c:v>0.80673236852892471</c:v>
                </c:pt>
                <c:pt idx="79">
                  <c:v>0.8045096106567754</c:v>
                </c:pt>
                <c:pt idx="80">
                  <c:v>0.80331111123335452</c:v>
                </c:pt>
                <c:pt idx="81">
                  <c:v>0.81059852922923181</c:v>
                </c:pt>
                <c:pt idx="82">
                  <c:v>0.81012369097403281</c:v>
                </c:pt>
                <c:pt idx="83">
                  <c:v>0.81470964971288784</c:v>
                </c:pt>
                <c:pt idx="84">
                  <c:v>0.81526051771855867</c:v>
                </c:pt>
                <c:pt idx="85">
                  <c:v>0.81119440966396184</c:v>
                </c:pt>
                <c:pt idx="86">
                  <c:v>0.82661187306558837</c:v>
                </c:pt>
                <c:pt idx="87">
                  <c:v>0.83479268701613807</c:v>
                </c:pt>
                <c:pt idx="88">
                  <c:v>0.83955153974476304</c:v>
                </c:pt>
                <c:pt idx="89">
                  <c:v>0.84711662202639681</c:v>
                </c:pt>
                <c:pt idx="90">
                  <c:v>0.84731857244656661</c:v>
                </c:pt>
                <c:pt idx="91">
                  <c:v>0.84197370095010227</c:v>
                </c:pt>
                <c:pt idx="92">
                  <c:v>0.8400842862923299</c:v>
                </c:pt>
                <c:pt idx="93">
                  <c:v>0.84277096455171763</c:v>
                </c:pt>
                <c:pt idx="94">
                  <c:v>0.84577885956241772</c:v>
                </c:pt>
                <c:pt idx="95">
                  <c:v>0.84042558033058579</c:v>
                </c:pt>
                <c:pt idx="96">
                  <c:v>0.83840228997402166</c:v>
                </c:pt>
                <c:pt idx="97">
                  <c:v>0.80640016870023645</c:v>
                </c:pt>
                <c:pt idx="98">
                  <c:v>0.76295514252084984</c:v>
                </c:pt>
                <c:pt idx="99">
                  <c:v>0.71851474298906359</c:v>
                </c:pt>
                <c:pt idx="100">
                  <c:v>0.69698932495112875</c:v>
                </c:pt>
                <c:pt idx="101">
                  <c:v>0.68228646768725032</c:v>
                </c:pt>
                <c:pt idx="102">
                  <c:v>0.63260053035477271</c:v>
                </c:pt>
                <c:pt idx="103">
                  <c:v>0.57061710637514285</c:v>
                </c:pt>
                <c:pt idx="104">
                  <c:v>0.50740398940047549</c:v>
                </c:pt>
                <c:pt idx="105">
                  <c:v>0.39445297039732952</c:v>
                </c:pt>
                <c:pt idx="106">
                  <c:v>0.24292515392462596</c:v>
                </c:pt>
                <c:pt idx="107">
                  <c:v>-2.6119004590824814E-2</c:v>
                </c:pt>
                <c:pt idx="108">
                  <c:v>-0.2561693857323768</c:v>
                </c:pt>
                <c:pt idx="109">
                  <c:v>-0.37778963510223434</c:v>
                </c:pt>
                <c:pt idx="110">
                  <c:v>-0.4705038318184917</c:v>
                </c:pt>
                <c:pt idx="111">
                  <c:v>-0.56029853366220583</c:v>
                </c:pt>
                <c:pt idx="112">
                  <c:v>-0.60912317832490259</c:v>
                </c:pt>
                <c:pt idx="113">
                  <c:v>-0.63573168524947488</c:v>
                </c:pt>
                <c:pt idx="114">
                  <c:v>-0.65878992363809152</c:v>
                </c:pt>
                <c:pt idx="115">
                  <c:v>-0.67843071270788602</c:v>
                </c:pt>
                <c:pt idx="116">
                  <c:v>-0.69346147998505459</c:v>
                </c:pt>
                <c:pt idx="117">
                  <c:v>-0.70765473085638853</c:v>
                </c:pt>
                <c:pt idx="118">
                  <c:v>-0.72927332268830281</c:v>
                </c:pt>
                <c:pt idx="119">
                  <c:v>-0.73936973209772339</c:v>
                </c:pt>
                <c:pt idx="120">
                  <c:v>-0.74863196210123351</c:v>
                </c:pt>
                <c:pt idx="121">
                  <c:v>-0.75774027356493823</c:v>
                </c:pt>
                <c:pt idx="122">
                  <c:v>-0.76443771749733225</c:v>
                </c:pt>
                <c:pt idx="123">
                  <c:v>-0.77271510359208417</c:v>
                </c:pt>
                <c:pt idx="124">
                  <c:v>-0.77942567456435563</c:v>
                </c:pt>
                <c:pt idx="125">
                  <c:v>-0.79659669277602341</c:v>
                </c:pt>
                <c:pt idx="126">
                  <c:v>-0.81227555668324858</c:v>
                </c:pt>
                <c:pt idx="127">
                  <c:v>-0.81537698085798582</c:v>
                </c:pt>
                <c:pt idx="128">
                  <c:v>-0.80025797656857145</c:v>
                </c:pt>
                <c:pt idx="129">
                  <c:v>-0.77402742100425515</c:v>
                </c:pt>
                <c:pt idx="130">
                  <c:v>-0.75110278943791453</c:v>
                </c:pt>
                <c:pt idx="131">
                  <c:v>-0.73118968501323622</c:v>
                </c:pt>
                <c:pt idx="132">
                  <c:v>-0.7100013475588659</c:v>
                </c:pt>
                <c:pt idx="133">
                  <c:v>-0.68860667762839778</c:v>
                </c:pt>
                <c:pt idx="134">
                  <c:v>-0.66160882348169403</c:v>
                </c:pt>
                <c:pt idx="135">
                  <c:v>-0.63309371252461799</c:v>
                </c:pt>
                <c:pt idx="136">
                  <c:v>-0.58724589661196525</c:v>
                </c:pt>
                <c:pt idx="137">
                  <c:v>-0.52169734252586619</c:v>
                </c:pt>
                <c:pt idx="138">
                  <c:v>-0.46361384340884676</c:v>
                </c:pt>
                <c:pt idx="139">
                  <c:v>-0.39980962083450394</c:v>
                </c:pt>
                <c:pt idx="140">
                  <c:v>-0.32034512100991641</c:v>
                </c:pt>
                <c:pt idx="141">
                  <c:v>-0.24035203248236406</c:v>
                </c:pt>
                <c:pt idx="142">
                  <c:v>-0.13395210792481674</c:v>
                </c:pt>
                <c:pt idx="143">
                  <c:v>-4.8654899300858784E-2</c:v>
                </c:pt>
                <c:pt idx="144">
                  <c:v>4.2189497759172571E-2</c:v>
                </c:pt>
                <c:pt idx="145">
                  <c:v>0.12566353334355163</c:v>
                </c:pt>
                <c:pt idx="146">
                  <c:v>0.20523893500886717</c:v>
                </c:pt>
                <c:pt idx="147">
                  <c:v>0.27635725968269287</c:v>
                </c:pt>
                <c:pt idx="148">
                  <c:v>0.3652568608602616</c:v>
                </c:pt>
                <c:pt idx="149">
                  <c:v>0.44590186738038889</c:v>
                </c:pt>
                <c:pt idx="150">
                  <c:v>0.50560522607139313</c:v>
                </c:pt>
                <c:pt idx="151">
                  <c:v>0.56263283355066773</c:v>
                </c:pt>
                <c:pt idx="152">
                  <c:v>0.61839300947978315</c:v>
                </c:pt>
                <c:pt idx="153">
                  <c:v>0.65241049764977399</c:v>
                </c:pt>
                <c:pt idx="154">
                  <c:v>0.65907784156068083</c:v>
                </c:pt>
                <c:pt idx="155">
                  <c:v>0.66928017450186128</c:v>
                </c:pt>
                <c:pt idx="156">
                  <c:v>0.69068509202299744</c:v>
                </c:pt>
                <c:pt idx="157">
                  <c:v>0.69997641676766142</c:v>
                </c:pt>
                <c:pt idx="158">
                  <c:v>0.71712653576318164</c:v>
                </c:pt>
                <c:pt idx="159">
                  <c:v>0.73863800442689342</c:v>
                </c:pt>
                <c:pt idx="160">
                  <c:v>0.74803451921006048</c:v>
                </c:pt>
                <c:pt idx="161">
                  <c:v>0.73438990720800035</c:v>
                </c:pt>
                <c:pt idx="162">
                  <c:v>0.71545370318813262</c:v>
                </c:pt>
                <c:pt idx="163">
                  <c:v>0.68144504835215691</c:v>
                </c:pt>
                <c:pt idx="164">
                  <c:v>0.65512085272586162</c:v>
                </c:pt>
                <c:pt idx="165">
                  <c:v>0.6273050997744184</c:v>
                </c:pt>
                <c:pt idx="166">
                  <c:v>0.59393638768348478</c:v>
                </c:pt>
                <c:pt idx="167">
                  <c:v>0.55242305109982459</c:v>
                </c:pt>
                <c:pt idx="168">
                  <c:v>0.49977362298652445</c:v>
                </c:pt>
                <c:pt idx="169">
                  <c:v>0.47042557852843425</c:v>
                </c:pt>
                <c:pt idx="170">
                  <c:v>0.44133721753343147</c:v>
                </c:pt>
                <c:pt idx="171">
                  <c:v>0.42005271993708843</c:v>
                </c:pt>
                <c:pt idx="172">
                  <c:v>0.40727308826515923</c:v>
                </c:pt>
                <c:pt idx="173">
                  <c:v>0.39362477618525793</c:v>
                </c:pt>
                <c:pt idx="174">
                  <c:v>0.37809839838600445</c:v>
                </c:pt>
                <c:pt idx="175">
                  <c:v>0.36582840671902772</c:v>
                </c:pt>
                <c:pt idx="176">
                  <c:v>0.3774429166112841</c:v>
                </c:pt>
                <c:pt idx="177">
                  <c:v>0.37712782222708563</c:v>
                </c:pt>
                <c:pt idx="178">
                  <c:v>0.38088125231413039</c:v>
                </c:pt>
                <c:pt idx="179">
                  <c:v>0.3894793721848796</c:v>
                </c:pt>
                <c:pt idx="180">
                  <c:v>0.40581643476484225</c:v>
                </c:pt>
                <c:pt idx="181">
                  <c:v>0.42833575138644908</c:v>
                </c:pt>
                <c:pt idx="182">
                  <c:v>0.45310349918109516</c:v>
                </c:pt>
                <c:pt idx="183">
                  <c:v>0.47275226456841157</c:v>
                </c:pt>
                <c:pt idx="184">
                  <c:v>0.48915761673986852</c:v>
                </c:pt>
                <c:pt idx="185">
                  <c:v>0.49658120376172926</c:v>
                </c:pt>
                <c:pt idx="186">
                  <c:v>0.48813467353481754</c:v>
                </c:pt>
                <c:pt idx="187">
                  <c:v>0.48207750799402682</c:v>
                </c:pt>
                <c:pt idx="188">
                  <c:v>0.46475154914492017</c:v>
                </c:pt>
                <c:pt idx="189">
                  <c:v>0.46964888535160271</c:v>
                </c:pt>
                <c:pt idx="190">
                  <c:v>0.46766698587597844</c:v>
                </c:pt>
                <c:pt idx="191">
                  <c:v>0.46975008885109737</c:v>
                </c:pt>
                <c:pt idx="192">
                  <c:v>0.48071503055317349</c:v>
                </c:pt>
                <c:pt idx="193">
                  <c:v>0.48395866321566183</c:v>
                </c:pt>
                <c:pt idx="194">
                  <c:v>0.47474968721063471</c:v>
                </c:pt>
                <c:pt idx="195">
                  <c:v>0.47164241478762342</c:v>
                </c:pt>
                <c:pt idx="196">
                  <c:v>0.47638203734960416</c:v>
                </c:pt>
                <c:pt idx="197">
                  <c:v>0.51556474358046289</c:v>
                </c:pt>
                <c:pt idx="198">
                  <c:v>0.54362591735812382</c:v>
                </c:pt>
                <c:pt idx="199">
                  <c:v>0.59453131712972263</c:v>
                </c:pt>
                <c:pt idx="200">
                  <c:v>0.63554330772179468</c:v>
                </c:pt>
                <c:pt idx="201">
                  <c:v>0.66458367040617294</c:v>
                </c:pt>
                <c:pt idx="202">
                  <c:v>0.69300400141088292</c:v>
                </c:pt>
                <c:pt idx="203">
                  <c:v>0.72078540578385419</c:v>
                </c:pt>
                <c:pt idx="204">
                  <c:v>0.74013877004136164</c:v>
                </c:pt>
                <c:pt idx="205">
                  <c:v>0.73836118053196609</c:v>
                </c:pt>
                <c:pt idx="206">
                  <c:v>0.73749161336933566</c:v>
                </c:pt>
                <c:pt idx="207">
                  <c:v>0.73044530743853564</c:v>
                </c:pt>
                <c:pt idx="208">
                  <c:v>0.73874731138440142</c:v>
                </c:pt>
                <c:pt idx="209">
                  <c:v>0.73005720547790987</c:v>
                </c:pt>
                <c:pt idx="210">
                  <c:v>0.71446829247304533</c:v>
                </c:pt>
                <c:pt idx="211">
                  <c:v>0.6874311323376775</c:v>
                </c:pt>
                <c:pt idx="212">
                  <c:v>0.66806937364013108</c:v>
                </c:pt>
                <c:pt idx="213">
                  <c:v>0.6359388793517361</c:v>
                </c:pt>
                <c:pt idx="214">
                  <c:v>0.60394620786263387</c:v>
                </c:pt>
                <c:pt idx="215">
                  <c:v>0.57321307225792095</c:v>
                </c:pt>
                <c:pt idx="216">
                  <c:v>0.55845534310954559</c:v>
                </c:pt>
                <c:pt idx="217">
                  <c:v>0.50372039961353632</c:v>
                </c:pt>
                <c:pt idx="218">
                  <c:v>0.44976396582099104</c:v>
                </c:pt>
                <c:pt idx="219">
                  <c:v>0.4179786147064608</c:v>
                </c:pt>
                <c:pt idx="220">
                  <c:v>0.37310771443999718</c:v>
                </c:pt>
                <c:pt idx="221">
                  <c:v>0.34392371001332966</c:v>
                </c:pt>
                <c:pt idx="222">
                  <c:v>0.31689665612254914</c:v>
                </c:pt>
                <c:pt idx="223">
                  <c:v>0.26643715145079566</c:v>
                </c:pt>
                <c:pt idx="224">
                  <c:v>0.24183924139062457</c:v>
                </c:pt>
                <c:pt idx="225">
                  <c:v>0.17541837502549013</c:v>
                </c:pt>
                <c:pt idx="226">
                  <c:v>0.10627108377046389</c:v>
                </c:pt>
                <c:pt idx="227">
                  <c:v>5.829916121767021E-2</c:v>
                </c:pt>
                <c:pt idx="228">
                  <c:v>4.6877682119718621E-2</c:v>
                </c:pt>
                <c:pt idx="229">
                  <c:v>8.8340041740877062E-2</c:v>
                </c:pt>
                <c:pt idx="230">
                  <c:v>9.2220146951710685E-2</c:v>
                </c:pt>
                <c:pt idx="231">
                  <c:v>0.13598836731334402</c:v>
                </c:pt>
                <c:pt idx="232">
                  <c:v>0.15519557544416843</c:v>
                </c:pt>
                <c:pt idx="233">
                  <c:v>0.17945114811498777</c:v>
                </c:pt>
                <c:pt idx="234">
                  <c:v>0.21290527067412288</c:v>
                </c:pt>
                <c:pt idx="235">
                  <c:v>0.25530591760378835</c:v>
                </c:pt>
                <c:pt idx="236">
                  <c:v>0.29491794409870564</c:v>
                </c:pt>
                <c:pt idx="237">
                  <c:v>0.33202269669788481</c:v>
                </c:pt>
                <c:pt idx="238">
                  <c:v>0.36921247949500868</c:v>
                </c:pt>
                <c:pt idx="239">
                  <c:v>0.40471155008367571</c:v>
                </c:pt>
                <c:pt idx="240">
                  <c:v>0.42630979730063756</c:v>
                </c:pt>
                <c:pt idx="241">
                  <c:v>0.47644428065025179</c:v>
                </c:pt>
                <c:pt idx="242">
                  <c:v>0.49604277809473507</c:v>
                </c:pt>
                <c:pt idx="243">
                  <c:v>0.42377562266136987</c:v>
                </c:pt>
                <c:pt idx="244">
                  <c:v>0.4313858528037729</c:v>
                </c:pt>
                <c:pt idx="245">
                  <c:v>0.46380480951408309</c:v>
                </c:pt>
                <c:pt idx="246">
                  <c:v>0.51723966146882283</c:v>
                </c:pt>
                <c:pt idx="247">
                  <c:v>0.58721850950002175</c:v>
                </c:pt>
                <c:pt idx="248">
                  <c:v>0.65144155237882317</c:v>
                </c:pt>
                <c:pt idx="249">
                  <c:v>0.69829990249283036</c:v>
                </c:pt>
                <c:pt idx="250">
                  <c:v>0.72903457932479687</c:v>
                </c:pt>
                <c:pt idx="251">
                  <c:v>0.7432646103028272</c:v>
                </c:pt>
                <c:pt idx="252">
                  <c:v>0.74660039824209989</c:v>
                </c:pt>
                <c:pt idx="253">
                  <c:v>0.7412799166512466</c:v>
                </c:pt>
                <c:pt idx="254">
                  <c:v>0.71620040870513968</c:v>
                </c:pt>
                <c:pt idx="255">
                  <c:v>0.66580128938226169</c:v>
                </c:pt>
                <c:pt idx="256">
                  <c:v>0.61884672207684133</c:v>
                </c:pt>
                <c:pt idx="257">
                  <c:v>0.58347817713249583</c:v>
                </c:pt>
                <c:pt idx="258">
                  <c:v>0.56302785933150323</c:v>
                </c:pt>
                <c:pt idx="259">
                  <c:v>0.55531159702571187</c:v>
                </c:pt>
                <c:pt idx="260">
                  <c:v>0.54806464880626982</c:v>
                </c:pt>
                <c:pt idx="261">
                  <c:v>0.53564867415924944</c:v>
                </c:pt>
                <c:pt idx="262">
                  <c:v>0.52398970435810255</c:v>
                </c:pt>
                <c:pt idx="263">
                  <c:v>0.52329241208919741</c:v>
                </c:pt>
                <c:pt idx="264">
                  <c:v>0.51628165959981398</c:v>
                </c:pt>
                <c:pt idx="265">
                  <c:v>0.50302267584018423</c:v>
                </c:pt>
                <c:pt idx="266">
                  <c:v>0.48396828698276606</c:v>
                </c:pt>
                <c:pt idx="267">
                  <c:v>0.4449376336472789</c:v>
                </c:pt>
                <c:pt idx="268">
                  <c:v>0.39521868249332304</c:v>
                </c:pt>
                <c:pt idx="269">
                  <c:v>0.34352704342349893</c:v>
                </c:pt>
                <c:pt idx="270">
                  <c:v>0.304071603035238</c:v>
                </c:pt>
                <c:pt idx="271">
                  <c:v>0.25500169591494148</c:v>
                </c:pt>
                <c:pt idx="272">
                  <c:v>0.20990735364871849</c:v>
                </c:pt>
                <c:pt idx="273">
                  <c:v>0.17483140123733776</c:v>
                </c:pt>
                <c:pt idx="274">
                  <c:v>0.10377475415507786</c:v>
                </c:pt>
                <c:pt idx="275">
                  <c:v>3.1810175866095629E-2</c:v>
                </c:pt>
                <c:pt idx="276">
                  <c:v>-2.8492583307488339E-2</c:v>
                </c:pt>
                <c:pt idx="277">
                  <c:v>-8.8587526545013728E-2</c:v>
                </c:pt>
                <c:pt idx="278">
                  <c:v>-0.1455755219993754</c:v>
                </c:pt>
                <c:pt idx="279">
                  <c:v>-0.19404774163465788</c:v>
                </c:pt>
                <c:pt idx="280">
                  <c:v>-0.24405523244224075</c:v>
                </c:pt>
                <c:pt idx="281">
                  <c:v>-0.28880698891818912</c:v>
                </c:pt>
                <c:pt idx="282">
                  <c:v>-0.33424756200110134</c:v>
                </c:pt>
                <c:pt idx="283">
                  <c:v>-0.38291683206263771</c:v>
                </c:pt>
                <c:pt idx="284">
                  <c:v>-0.40631166958958326</c:v>
                </c:pt>
                <c:pt idx="285">
                  <c:v>-0.42329657542274979</c:v>
                </c:pt>
                <c:pt idx="286">
                  <c:v>-0.4328909964229381</c:v>
                </c:pt>
                <c:pt idx="287">
                  <c:v>-0.45868309369758703</c:v>
                </c:pt>
                <c:pt idx="288">
                  <c:v>-0.48424855755890783</c:v>
                </c:pt>
                <c:pt idx="289">
                  <c:v>-0.50038523032219984</c:v>
                </c:pt>
                <c:pt idx="290">
                  <c:v>-0.50906810568497673</c:v>
                </c:pt>
                <c:pt idx="291">
                  <c:v>-0.49880008390033054</c:v>
                </c:pt>
                <c:pt idx="292">
                  <c:v>-0.48635075936989636</c:v>
                </c:pt>
                <c:pt idx="293">
                  <c:v>-0.47429046111817058</c:v>
                </c:pt>
                <c:pt idx="294">
                  <c:v>-0.45527021071219353</c:v>
                </c:pt>
                <c:pt idx="295">
                  <c:v>-0.42134581718294595</c:v>
                </c:pt>
                <c:pt idx="296">
                  <c:v>-0.39523128219955223</c:v>
                </c:pt>
                <c:pt idx="297">
                  <c:v>-0.35267477810126219</c:v>
                </c:pt>
                <c:pt idx="298">
                  <c:v>-0.32089968233871546</c:v>
                </c:pt>
                <c:pt idx="299">
                  <c:v>-0.29369445498107649</c:v>
                </c:pt>
                <c:pt idx="300">
                  <c:v>-0.28528234571242461</c:v>
                </c:pt>
                <c:pt idx="301">
                  <c:v>-0.275160176571417</c:v>
                </c:pt>
                <c:pt idx="302">
                  <c:v>-0.2604801344973402</c:v>
                </c:pt>
                <c:pt idx="303">
                  <c:v>-0.25512416252933534</c:v>
                </c:pt>
                <c:pt idx="304">
                  <c:v>-0.25280739040592343</c:v>
                </c:pt>
                <c:pt idx="305">
                  <c:v>-0.25665817948084718</c:v>
                </c:pt>
                <c:pt idx="306">
                  <c:v>-0.25582395215467146</c:v>
                </c:pt>
              </c:numCache>
            </c:numRef>
          </c:val>
          <c:extLst>
            <c:ext xmlns:c16="http://schemas.microsoft.com/office/drawing/2014/chart" uri="{C3380CC4-5D6E-409C-BE32-E72D297353CC}">
              <c16:uniqueId val="{00000001-313E-4612-B9B1-505EA7355E1F}"/>
            </c:ext>
          </c:extLst>
        </c:ser>
        <c:dLbls>
          <c:showLegendKey val="0"/>
          <c:showVal val="0"/>
          <c:showCatName val="0"/>
          <c:showSerName val="0"/>
          <c:showPercent val="0"/>
          <c:showBubbleSize val="0"/>
        </c:dLbls>
        <c:axId val="1822096655"/>
        <c:axId val="1822094255"/>
      </c:areaChart>
      <c:dateAx>
        <c:axId val="1822096655"/>
        <c:scaling>
          <c:orientation val="minMax"/>
        </c:scaling>
        <c:delete val="0"/>
        <c:axPos val="b"/>
        <c:numFmt formatCode="[$-409]mm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2094255"/>
        <c:crosses val="autoZero"/>
        <c:auto val="1"/>
        <c:lblOffset val="100"/>
        <c:baseTimeUnit val="months"/>
      </c:dateAx>
      <c:valAx>
        <c:axId val="1822094255"/>
        <c:scaling>
          <c:orientation val="minMax"/>
          <c:max val="1"/>
          <c:min val="-1"/>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20966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'EQ-fi corr'!$A$2:$A$308</c:f>
              <c:numCache>
                <c:formatCode>m/d/yyyy</c:formatCode>
                <c:ptCount val="30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'EQ-fi corr'!$W$2:$W$308</c:f>
              <c:numCache>
                <c:formatCode>General</c:formatCode>
                <c:ptCount val="307"/>
                <c:pt idx="0">
                  <c:v>-0.94249054929517673</c:v>
                </c:pt>
                <c:pt idx="1">
                  <c:v>-0.94249054929517673</c:v>
                </c:pt>
                <c:pt idx="2">
                  <c:v>-0.94249054929517673</c:v>
                </c:pt>
                <c:pt idx="3">
                  <c:v>-0.94249054929517673</c:v>
                </c:pt>
                <c:pt idx="4">
                  <c:v>-0.94249054929517673</c:v>
                </c:pt>
                <c:pt idx="5">
                  <c:v>-0.94249054929517673</c:v>
                </c:pt>
                <c:pt idx="6">
                  <c:v>-0.94249054929517673</c:v>
                </c:pt>
                <c:pt idx="7">
                  <c:v>-0.94249054929517673</c:v>
                </c:pt>
                <c:pt idx="8">
                  <c:v>-0.94249054929517673</c:v>
                </c:pt>
                <c:pt idx="9">
                  <c:v>-0.94249054929517673</c:v>
                </c:pt>
                <c:pt idx="10">
                  <c:v>-0.94249054929517673</c:v>
                </c:pt>
                <c:pt idx="11">
                  <c:v>-0.94249054929517673</c:v>
                </c:pt>
                <c:pt idx="12">
                  <c:v>-0.94249054929517673</c:v>
                </c:pt>
                <c:pt idx="13">
                  <c:v>-0.94249054929517673</c:v>
                </c:pt>
                <c:pt idx="14">
                  <c:v>-0.94249054929517673</c:v>
                </c:pt>
                <c:pt idx="15">
                  <c:v>-0.94249054929517673</c:v>
                </c:pt>
                <c:pt idx="16">
                  <c:v>-0.94249054929517673</c:v>
                </c:pt>
                <c:pt idx="17">
                  <c:v>-0.94249054929517673</c:v>
                </c:pt>
                <c:pt idx="18">
                  <c:v>-0.94249054929517673</c:v>
                </c:pt>
                <c:pt idx="19">
                  <c:v>-0.94249054929517673</c:v>
                </c:pt>
                <c:pt idx="20">
                  <c:v>-0.94249054929517673</c:v>
                </c:pt>
                <c:pt idx="21">
                  <c:v>-0.94249054929517673</c:v>
                </c:pt>
                <c:pt idx="22">
                  <c:v>-0.94249054929517673</c:v>
                </c:pt>
                <c:pt idx="23">
                  <c:v>-0.94249054929517673</c:v>
                </c:pt>
                <c:pt idx="24">
                  <c:v>-0.94249054929517673</c:v>
                </c:pt>
                <c:pt idx="25">
                  <c:v>-0.94249054929517673</c:v>
                </c:pt>
                <c:pt idx="26">
                  <c:v>-0.94249054929517673</c:v>
                </c:pt>
                <c:pt idx="27">
                  <c:v>-0.94249054929517673</c:v>
                </c:pt>
                <c:pt idx="28">
                  <c:v>-0.94249054929517673</c:v>
                </c:pt>
                <c:pt idx="29">
                  <c:v>-0.94249054929517673</c:v>
                </c:pt>
                <c:pt idx="30">
                  <c:v>-0.94249054929517673</c:v>
                </c:pt>
                <c:pt idx="31">
                  <c:v>-0.94249054929517673</c:v>
                </c:pt>
                <c:pt idx="32">
                  <c:v>-0.94249054929517673</c:v>
                </c:pt>
                <c:pt idx="33">
                  <c:v>-0.94249054929517673</c:v>
                </c:pt>
                <c:pt idx="34">
                  <c:v>-0.94249054929517673</c:v>
                </c:pt>
                <c:pt idx="35">
                  <c:v>-0.94249054929517673</c:v>
                </c:pt>
                <c:pt idx="36">
                  <c:v>-0.94249054929517673</c:v>
                </c:pt>
                <c:pt idx="37">
                  <c:v>0.74515365750659068</c:v>
                </c:pt>
                <c:pt idx="38">
                  <c:v>0.74515365750659068</c:v>
                </c:pt>
                <c:pt idx="39">
                  <c:v>0.74515365750659068</c:v>
                </c:pt>
                <c:pt idx="40">
                  <c:v>0.74515365750659068</c:v>
                </c:pt>
                <c:pt idx="41">
                  <c:v>0.74515365750659068</c:v>
                </c:pt>
                <c:pt idx="42">
                  <c:v>0.74515365750659068</c:v>
                </c:pt>
                <c:pt idx="43">
                  <c:v>0.74515365750659068</c:v>
                </c:pt>
                <c:pt idx="44">
                  <c:v>0.74515365750659068</c:v>
                </c:pt>
                <c:pt idx="45">
                  <c:v>0.74515365750659068</c:v>
                </c:pt>
                <c:pt idx="46">
                  <c:v>0.74515365750659068</c:v>
                </c:pt>
                <c:pt idx="47">
                  <c:v>0.74515365750659068</c:v>
                </c:pt>
                <c:pt idx="48">
                  <c:v>0.74515365750659068</c:v>
                </c:pt>
                <c:pt idx="49">
                  <c:v>0.74515365750659068</c:v>
                </c:pt>
                <c:pt idx="50">
                  <c:v>0.74515365750659068</c:v>
                </c:pt>
                <c:pt idx="51">
                  <c:v>0.74515365750659068</c:v>
                </c:pt>
                <c:pt idx="52">
                  <c:v>0.74515365750659068</c:v>
                </c:pt>
                <c:pt idx="53">
                  <c:v>0.74515365750659068</c:v>
                </c:pt>
                <c:pt idx="54">
                  <c:v>0.74515365750659068</c:v>
                </c:pt>
                <c:pt idx="55">
                  <c:v>0.74515365750659068</c:v>
                </c:pt>
                <c:pt idx="56">
                  <c:v>0.74515365750659068</c:v>
                </c:pt>
                <c:pt idx="57">
                  <c:v>0.74515365750659068</c:v>
                </c:pt>
                <c:pt idx="58">
                  <c:v>0.74515365750659068</c:v>
                </c:pt>
                <c:pt idx="59">
                  <c:v>0.74515365750659068</c:v>
                </c:pt>
                <c:pt idx="60">
                  <c:v>0.74515365750659068</c:v>
                </c:pt>
                <c:pt idx="61">
                  <c:v>0.74515365750659068</c:v>
                </c:pt>
                <c:pt idx="62">
                  <c:v>0.74515365750659068</c:v>
                </c:pt>
                <c:pt idx="63">
                  <c:v>0.74515365750659068</c:v>
                </c:pt>
                <c:pt idx="64">
                  <c:v>0.74515365750659068</c:v>
                </c:pt>
                <c:pt idx="65">
                  <c:v>0.74515365750659068</c:v>
                </c:pt>
                <c:pt idx="66">
                  <c:v>0.74515365750659068</c:v>
                </c:pt>
                <c:pt idx="67">
                  <c:v>0.74515365750659068</c:v>
                </c:pt>
                <c:pt idx="68">
                  <c:v>0.74515365750659068</c:v>
                </c:pt>
                <c:pt idx="69">
                  <c:v>0.74515365750659068</c:v>
                </c:pt>
                <c:pt idx="70">
                  <c:v>0.74515365750659068</c:v>
                </c:pt>
                <c:pt idx="71">
                  <c:v>0.74515365750659068</c:v>
                </c:pt>
                <c:pt idx="72">
                  <c:v>0.74515365750659068</c:v>
                </c:pt>
                <c:pt idx="73">
                  <c:v>-0.49710052558138462</c:v>
                </c:pt>
                <c:pt idx="74">
                  <c:v>-0.49710052558138462</c:v>
                </c:pt>
                <c:pt idx="75">
                  <c:v>-0.49710052558138462</c:v>
                </c:pt>
                <c:pt idx="76">
                  <c:v>-0.49710052558138462</c:v>
                </c:pt>
                <c:pt idx="77">
                  <c:v>-0.49710052558138462</c:v>
                </c:pt>
                <c:pt idx="78">
                  <c:v>-0.49710052558138462</c:v>
                </c:pt>
                <c:pt idx="79">
                  <c:v>-0.49710052558138462</c:v>
                </c:pt>
                <c:pt idx="80">
                  <c:v>-0.49710052558138462</c:v>
                </c:pt>
                <c:pt idx="81">
                  <c:v>-0.49710052558138462</c:v>
                </c:pt>
                <c:pt idx="82">
                  <c:v>-0.49710052558138462</c:v>
                </c:pt>
                <c:pt idx="83">
                  <c:v>-0.49710052558138462</c:v>
                </c:pt>
                <c:pt idx="84">
                  <c:v>-0.49710052558138462</c:v>
                </c:pt>
                <c:pt idx="85">
                  <c:v>-0.49710052558138462</c:v>
                </c:pt>
                <c:pt idx="86">
                  <c:v>-0.49710052558138462</c:v>
                </c:pt>
                <c:pt idx="87">
                  <c:v>-0.49710052558138462</c:v>
                </c:pt>
                <c:pt idx="88">
                  <c:v>-0.49710052558138462</c:v>
                </c:pt>
                <c:pt idx="89">
                  <c:v>-0.49710052558138462</c:v>
                </c:pt>
                <c:pt idx="90">
                  <c:v>-0.49710052558138462</c:v>
                </c:pt>
                <c:pt idx="91">
                  <c:v>-0.49710052558138462</c:v>
                </c:pt>
                <c:pt idx="92">
                  <c:v>-0.49710052558138462</c:v>
                </c:pt>
                <c:pt idx="93">
                  <c:v>-0.49710052558138462</c:v>
                </c:pt>
                <c:pt idx="94">
                  <c:v>-0.49710052558138462</c:v>
                </c:pt>
                <c:pt idx="95">
                  <c:v>-0.49710052558138462</c:v>
                </c:pt>
                <c:pt idx="96">
                  <c:v>-0.49710052558138462</c:v>
                </c:pt>
                <c:pt idx="97">
                  <c:v>-0.49710052558138462</c:v>
                </c:pt>
                <c:pt idx="98">
                  <c:v>-0.49710052558138462</c:v>
                </c:pt>
                <c:pt idx="99">
                  <c:v>-0.49710052558138462</c:v>
                </c:pt>
                <c:pt idx="100">
                  <c:v>-0.49710052558138462</c:v>
                </c:pt>
                <c:pt idx="101">
                  <c:v>-0.49710052558138462</c:v>
                </c:pt>
                <c:pt idx="102">
                  <c:v>-0.49710052558138462</c:v>
                </c:pt>
                <c:pt idx="103">
                  <c:v>-0.49710052558138462</c:v>
                </c:pt>
                <c:pt idx="104">
                  <c:v>-0.49710052558138462</c:v>
                </c:pt>
                <c:pt idx="105">
                  <c:v>-0.49710052558138462</c:v>
                </c:pt>
                <c:pt idx="106">
                  <c:v>-0.49710052558138462</c:v>
                </c:pt>
                <c:pt idx="107">
                  <c:v>-0.49710052558138462</c:v>
                </c:pt>
                <c:pt idx="108">
                  <c:v>-0.49710052558138462</c:v>
                </c:pt>
                <c:pt idx="109">
                  <c:v>0.37978920442250208</c:v>
                </c:pt>
                <c:pt idx="110">
                  <c:v>0.37978920442250208</c:v>
                </c:pt>
                <c:pt idx="111">
                  <c:v>0.37978920442250208</c:v>
                </c:pt>
                <c:pt idx="112">
                  <c:v>0.37978920442250208</c:v>
                </c:pt>
                <c:pt idx="113">
                  <c:v>0.37978920442250208</c:v>
                </c:pt>
                <c:pt idx="114">
                  <c:v>0.37978920442250208</c:v>
                </c:pt>
                <c:pt idx="115">
                  <c:v>0.37978920442250208</c:v>
                </c:pt>
                <c:pt idx="116">
                  <c:v>0.37978920442250208</c:v>
                </c:pt>
                <c:pt idx="117">
                  <c:v>0.37978920442250208</c:v>
                </c:pt>
                <c:pt idx="118">
                  <c:v>0.37978920442250208</c:v>
                </c:pt>
                <c:pt idx="119">
                  <c:v>0.37978920442250208</c:v>
                </c:pt>
                <c:pt idx="120">
                  <c:v>0.37978920442250208</c:v>
                </c:pt>
                <c:pt idx="121">
                  <c:v>0.37978920442250208</c:v>
                </c:pt>
                <c:pt idx="122">
                  <c:v>0.37978920442250208</c:v>
                </c:pt>
                <c:pt idx="123">
                  <c:v>0.37978920442250208</c:v>
                </c:pt>
                <c:pt idx="124">
                  <c:v>0.37978920442250208</c:v>
                </c:pt>
                <c:pt idx="125">
                  <c:v>0.37978920442250208</c:v>
                </c:pt>
                <c:pt idx="126">
                  <c:v>0.37978920442250208</c:v>
                </c:pt>
                <c:pt idx="127">
                  <c:v>0.37978920442250208</c:v>
                </c:pt>
                <c:pt idx="128">
                  <c:v>0.37978920442250208</c:v>
                </c:pt>
                <c:pt idx="129">
                  <c:v>0.37978920442250208</c:v>
                </c:pt>
                <c:pt idx="130">
                  <c:v>0.37978920442250208</c:v>
                </c:pt>
                <c:pt idx="131">
                  <c:v>0.37978920442250208</c:v>
                </c:pt>
                <c:pt idx="132">
                  <c:v>0.37978920442250208</c:v>
                </c:pt>
                <c:pt idx="133">
                  <c:v>0.37978920442250208</c:v>
                </c:pt>
                <c:pt idx="134">
                  <c:v>0.37978920442250208</c:v>
                </c:pt>
                <c:pt idx="135">
                  <c:v>0.37978920442250208</c:v>
                </c:pt>
                <c:pt idx="136">
                  <c:v>0.37978920442250208</c:v>
                </c:pt>
                <c:pt idx="137">
                  <c:v>0.37978920442250208</c:v>
                </c:pt>
                <c:pt idx="138">
                  <c:v>0.37978920442250208</c:v>
                </c:pt>
                <c:pt idx="139">
                  <c:v>0.37978920442250208</c:v>
                </c:pt>
                <c:pt idx="140">
                  <c:v>0.37978920442250208</c:v>
                </c:pt>
                <c:pt idx="141">
                  <c:v>0.37978920442250208</c:v>
                </c:pt>
                <c:pt idx="142">
                  <c:v>0.37978920442250208</c:v>
                </c:pt>
                <c:pt idx="143">
                  <c:v>0.37978920442250208</c:v>
                </c:pt>
                <c:pt idx="144">
                  <c:v>0.37978920442250208</c:v>
                </c:pt>
                <c:pt idx="145">
                  <c:v>4.3060377181237133E-2</c:v>
                </c:pt>
                <c:pt idx="146">
                  <c:v>4.3060377181237133E-2</c:v>
                </c:pt>
                <c:pt idx="147">
                  <c:v>4.3060377181237133E-2</c:v>
                </c:pt>
                <c:pt idx="148">
                  <c:v>4.3060377181237133E-2</c:v>
                </c:pt>
                <c:pt idx="149">
                  <c:v>4.3060377181237133E-2</c:v>
                </c:pt>
                <c:pt idx="150">
                  <c:v>4.3060377181237133E-2</c:v>
                </c:pt>
                <c:pt idx="151">
                  <c:v>4.3060377181237133E-2</c:v>
                </c:pt>
                <c:pt idx="152">
                  <c:v>4.3060377181237133E-2</c:v>
                </c:pt>
                <c:pt idx="153">
                  <c:v>4.3060377181237133E-2</c:v>
                </c:pt>
                <c:pt idx="154">
                  <c:v>4.3060377181237133E-2</c:v>
                </c:pt>
                <c:pt idx="155">
                  <c:v>4.3060377181237133E-2</c:v>
                </c:pt>
                <c:pt idx="156">
                  <c:v>4.3060377181237133E-2</c:v>
                </c:pt>
                <c:pt idx="157">
                  <c:v>4.3060377181237133E-2</c:v>
                </c:pt>
                <c:pt idx="158">
                  <c:v>4.3060377181237133E-2</c:v>
                </c:pt>
                <c:pt idx="159">
                  <c:v>4.3060377181237133E-2</c:v>
                </c:pt>
                <c:pt idx="160">
                  <c:v>4.3060377181237133E-2</c:v>
                </c:pt>
                <c:pt idx="161">
                  <c:v>4.3060377181237133E-2</c:v>
                </c:pt>
                <c:pt idx="162">
                  <c:v>4.3060377181237133E-2</c:v>
                </c:pt>
                <c:pt idx="163">
                  <c:v>4.3060377181237133E-2</c:v>
                </c:pt>
                <c:pt idx="164">
                  <c:v>4.3060377181237133E-2</c:v>
                </c:pt>
                <c:pt idx="165">
                  <c:v>4.3060377181237133E-2</c:v>
                </c:pt>
                <c:pt idx="166">
                  <c:v>4.3060377181237133E-2</c:v>
                </c:pt>
                <c:pt idx="167">
                  <c:v>4.3060377181237133E-2</c:v>
                </c:pt>
                <c:pt idx="168">
                  <c:v>4.3060377181237133E-2</c:v>
                </c:pt>
                <c:pt idx="169">
                  <c:v>4.3060377181237133E-2</c:v>
                </c:pt>
                <c:pt idx="170">
                  <c:v>4.3060377181237133E-2</c:v>
                </c:pt>
                <c:pt idx="171">
                  <c:v>4.3060377181237133E-2</c:v>
                </c:pt>
                <c:pt idx="172">
                  <c:v>4.3060377181237133E-2</c:v>
                </c:pt>
                <c:pt idx="173">
                  <c:v>4.3060377181237133E-2</c:v>
                </c:pt>
                <c:pt idx="174">
                  <c:v>4.3060377181237133E-2</c:v>
                </c:pt>
                <c:pt idx="175">
                  <c:v>4.3060377181237133E-2</c:v>
                </c:pt>
                <c:pt idx="176">
                  <c:v>4.3060377181237133E-2</c:v>
                </c:pt>
                <c:pt idx="177">
                  <c:v>4.3060377181237133E-2</c:v>
                </c:pt>
                <c:pt idx="178">
                  <c:v>4.3060377181237133E-2</c:v>
                </c:pt>
                <c:pt idx="179">
                  <c:v>4.3060377181237133E-2</c:v>
                </c:pt>
                <c:pt idx="180">
                  <c:v>4.3060377181237133E-2</c:v>
                </c:pt>
                <c:pt idx="181">
                  <c:v>0.21619091386056688</c:v>
                </c:pt>
                <c:pt idx="182">
                  <c:v>0.21619091386056688</c:v>
                </c:pt>
                <c:pt idx="183">
                  <c:v>0.21619091386056688</c:v>
                </c:pt>
                <c:pt idx="184">
                  <c:v>0.21619091386056688</c:v>
                </c:pt>
                <c:pt idx="185">
                  <c:v>0.21619091386056688</c:v>
                </c:pt>
                <c:pt idx="186">
                  <c:v>0.21619091386056688</c:v>
                </c:pt>
                <c:pt idx="187">
                  <c:v>0.21619091386056688</c:v>
                </c:pt>
                <c:pt idx="188">
                  <c:v>0.21619091386056688</c:v>
                </c:pt>
                <c:pt idx="189">
                  <c:v>0.21619091386056688</c:v>
                </c:pt>
                <c:pt idx="190">
                  <c:v>0.21619091386056688</c:v>
                </c:pt>
                <c:pt idx="191">
                  <c:v>0.21619091386056688</c:v>
                </c:pt>
                <c:pt idx="192">
                  <c:v>0.21619091386056688</c:v>
                </c:pt>
                <c:pt idx="193">
                  <c:v>0.21619091386056688</c:v>
                </c:pt>
                <c:pt idx="194">
                  <c:v>0.21619091386056688</c:v>
                </c:pt>
                <c:pt idx="195">
                  <c:v>0.21619091386056688</c:v>
                </c:pt>
                <c:pt idx="196">
                  <c:v>0.21619091386056688</c:v>
                </c:pt>
                <c:pt idx="197">
                  <c:v>0.21619091386056688</c:v>
                </c:pt>
                <c:pt idx="198">
                  <c:v>0.21619091386056688</c:v>
                </c:pt>
                <c:pt idx="199">
                  <c:v>0.21619091386056688</c:v>
                </c:pt>
                <c:pt idx="200">
                  <c:v>0.21619091386056688</c:v>
                </c:pt>
                <c:pt idx="201">
                  <c:v>0.21619091386056688</c:v>
                </c:pt>
                <c:pt idx="202">
                  <c:v>0.21619091386056688</c:v>
                </c:pt>
                <c:pt idx="203">
                  <c:v>0.21619091386056688</c:v>
                </c:pt>
                <c:pt idx="204">
                  <c:v>0.21619091386056688</c:v>
                </c:pt>
                <c:pt idx="205">
                  <c:v>0.21619091386056688</c:v>
                </c:pt>
                <c:pt idx="206">
                  <c:v>0.21619091386056688</c:v>
                </c:pt>
                <c:pt idx="207">
                  <c:v>0.21619091386056688</c:v>
                </c:pt>
                <c:pt idx="208">
                  <c:v>0.21619091386056688</c:v>
                </c:pt>
                <c:pt idx="209">
                  <c:v>0.21619091386056688</c:v>
                </c:pt>
                <c:pt idx="210">
                  <c:v>0.21619091386056688</c:v>
                </c:pt>
                <c:pt idx="211">
                  <c:v>0.21619091386056688</c:v>
                </c:pt>
                <c:pt idx="212">
                  <c:v>0.21619091386056688</c:v>
                </c:pt>
                <c:pt idx="213">
                  <c:v>0.21619091386056688</c:v>
                </c:pt>
                <c:pt idx="214">
                  <c:v>0.21619091386056688</c:v>
                </c:pt>
                <c:pt idx="215">
                  <c:v>0.21619091386056688</c:v>
                </c:pt>
                <c:pt idx="216">
                  <c:v>0.21619091386056688</c:v>
                </c:pt>
                <c:pt idx="217">
                  <c:v>0.6889588491017884</c:v>
                </c:pt>
                <c:pt idx="218">
                  <c:v>0.6889588491017884</c:v>
                </c:pt>
                <c:pt idx="219">
                  <c:v>0.6889588491017884</c:v>
                </c:pt>
                <c:pt idx="220">
                  <c:v>0.6889588491017884</c:v>
                </c:pt>
                <c:pt idx="221">
                  <c:v>0.6889588491017884</c:v>
                </c:pt>
                <c:pt idx="222">
                  <c:v>0.6889588491017884</c:v>
                </c:pt>
                <c:pt idx="223">
                  <c:v>0.6889588491017884</c:v>
                </c:pt>
                <c:pt idx="224">
                  <c:v>0.6889588491017884</c:v>
                </c:pt>
                <c:pt idx="225">
                  <c:v>0.6889588491017884</c:v>
                </c:pt>
                <c:pt idx="226">
                  <c:v>0.6889588491017884</c:v>
                </c:pt>
                <c:pt idx="227">
                  <c:v>0.6889588491017884</c:v>
                </c:pt>
                <c:pt idx="228">
                  <c:v>0.6889588491017884</c:v>
                </c:pt>
                <c:pt idx="229">
                  <c:v>0.6889588491017884</c:v>
                </c:pt>
                <c:pt idx="230">
                  <c:v>0.6889588491017884</c:v>
                </c:pt>
                <c:pt idx="231">
                  <c:v>0.6889588491017884</c:v>
                </c:pt>
                <c:pt idx="232">
                  <c:v>0.6889588491017884</c:v>
                </c:pt>
                <c:pt idx="233">
                  <c:v>0.6889588491017884</c:v>
                </c:pt>
                <c:pt idx="234">
                  <c:v>0.6889588491017884</c:v>
                </c:pt>
                <c:pt idx="235">
                  <c:v>0.6889588491017884</c:v>
                </c:pt>
                <c:pt idx="236">
                  <c:v>0.6889588491017884</c:v>
                </c:pt>
                <c:pt idx="237">
                  <c:v>0.6889588491017884</c:v>
                </c:pt>
                <c:pt idx="238">
                  <c:v>0.6889588491017884</c:v>
                </c:pt>
                <c:pt idx="239">
                  <c:v>0.6889588491017884</c:v>
                </c:pt>
                <c:pt idx="240">
                  <c:v>0.6889588491017884</c:v>
                </c:pt>
                <c:pt idx="241">
                  <c:v>0.6889588491017884</c:v>
                </c:pt>
                <c:pt idx="242">
                  <c:v>0.6889588491017884</c:v>
                </c:pt>
                <c:pt idx="243">
                  <c:v>0.6889588491017884</c:v>
                </c:pt>
                <c:pt idx="244">
                  <c:v>0.6889588491017884</c:v>
                </c:pt>
                <c:pt idx="245">
                  <c:v>0.6889588491017884</c:v>
                </c:pt>
                <c:pt idx="246">
                  <c:v>0.6889588491017884</c:v>
                </c:pt>
                <c:pt idx="247">
                  <c:v>0.6889588491017884</c:v>
                </c:pt>
                <c:pt idx="248">
                  <c:v>0.6889588491017884</c:v>
                </c:pt>
                <c:pt idx="249">
                  <c:v>0.6889588491017884</c:v>
                </c:pt>
                <c:pt idx="250">
                  <c:v>0.6889588491017884</c:v>
                </c:pt>
                <c:pt idx="251">
                  <c:v>0.6889588491017884</c:v>
                </c:pt>
                <c:pt idx="252">
                  <c:v>0.6889588491017884</c:v>
                </c:pt>
                <c:pt idx="253">
                  <c:v>0.1382857724756221</c:v>
                </c:pt>
                <c:pt idx="254">
                  <c:v>0.1382857724756221</c:v>
                </c:pt>
                <c:pt idx="255">
                  <c:v>0.1382857724756221</c:v>
                </c:pt>
                <c:pt idx="256">
                  <c:v>0.1382857724756221</c:v>
                </c:pt>
                <c:pt idx="257">
                  <c:v>0.1382857724756221</c:v>
                </c:pt>
                <c:pt idx="258">
                  <c:v>0.1382857724756221</c:v>
                </c:pt>
                <c:pt idx="259">
                  <c:v>0.1382857724756221</c:v>
                </c:pt>
                <c:pt idx="260">
                  <c:v>0.1382857724756221</c:v>
                </c:pt>
                <c:pt idx="261">
                  <c:v>0.1382857724756221</c:v>
                </c:pt>
                <c:pt idx="262">
                  <c:v>0.1382857724756221</c:v>
                </c:pt>
                <c:pt idx="263">
                  <c:v>0.1382857724756221</c:v>
                </c:pt>
                <c:pt idx="264">
                  <c:v>0.1382857724756221</c:v>
                </c:pt>
                <c:pt idx="265">
                  <c:v>0.1382857724756221</c:v>
                </c:pt>
                <c:pt idx="266">
                  <c:v>0.1382857724756221</c:v>
                </c:pt>
                <c:pt idx="267">
                  <c:v>0.1382857724756221</c:v>
                </c:pt>
                <c:pt idx="268">
                  <c:v>0.1382857724756221</c:v>
                </c:pt>
                <c:pt idx="269">
                  <c:v>0.1382857724756221</c:v>
                </c:pt>
                <c:pt idx="270">
                  <c:v>0.1382857724756221</c:v>
                </c:pt>
                <c:pt idx="271">
                  <c:v>0.1382857724756221</c:v>
                </c:pt>
                <c:pt idx="272">
                  <c:v>0.1382857724756221</c:v>
                </c:pt>
                <c:pt idx="273">
                  <c:v>0.1382857724756221</c:v>
                </c:pt>
                <c:pt idx="274">
                  <c:v>0.1382857724756221</c:v>
                </c:pt>
                <c:pt idx="275">
                  <c:v>0.1382857724756221</c:v>
                </c:pt>
                <c:pt idx="276">
                  <c:v>0.1382857724756221</c:v>
                </c:pt>
                <c:pt idx="277">
                  <c:v>0.1382857724756221</c:v>
                </c:pt>
                <c:pt idx="278">
                  <c:v>0.1382857724756221</c:v>
                </c:pt>
                <c:pt idx="279">
                  <c:v>0.1382857724756221</c:v>
                </c:pt>
                <c:pt idx="280">
                  <c:v>0.1382857724756221</c:v>
                </c:pt>
                <c:pt idx="281">
                  <c:v>0.1382857724756221</c:v>
                </c:pt>
                <c:pt idx="282">
                  <c:v>0.1382857724756221</c:v>
                </c:pt>
                <c:pt idx="283">
                  <c:v>0.1382857724756221</c:v>
                </c:pt>
                <c:pt idx="284">
                  <c:v>0.1382857724756221</c:v>
                </c:pt>
                <c:pt idx="285">
                  <c:v>0.1382857724756221</c:v>
                </c:pt>
                <c:pt idx="286">
                  <c:v>0.1382857724756221</c:v>
                </c:pt>
                <c:pt idx="287">
                  <c:v>0.1382857724756221</c:v>
                </c:pt>
                <c:pt idx="288">
                  <c:v>0.1382857724756221</c:v>
                </c:pt>
                <c:pt idx="289">
                  <c:v>-0.22848929781558078</c:v>
                </c:pt>
                <c:pt idx="290">
                  <c:v>-0.22848929781558078</c:v>
                </c:pt>
                <c:pt idx="291">
                  <c:v>-0.22848929781558078</c:v>
                </c:pt>
                <c:pt idx="292">
                  <c:v>-0.22848929781558078</c:v>
                </c:pt>
                <c:pt idx="293">
                  <c:v>-0.22848929781558078</c:v>
                </c:pt>
                <c:pt idx="294">
                  <c:v>-0.22848929781558078</c:v>
                </c:pt>
                <c:pt idx="295">
                  <c:v>-0.22848929781558078</c:v>
                </c:pt>
                <c:pt idx="296">
                  <c:v>-0.22848929781558078</c:v>
                </c:pt>
                <c:pt idx="297">
                  <c:v>-0.22848929781558078</c:v>
                </c:pt>
                <c:pt idx="298">
                  <c:v>-0.22848929781558078</c:v>
                </c:pt>
                <c:pt idx="299">
                  <c:v>-0.22848929781558078</c:v>
                </c:pt>
                <c:pt idx="300">
                  <c:v>-0.22848929781558078</c:v>
                </c:pt>
                <c:pt idx="301">
                  <c:v>-0.22848929781558078</c:v>
                </c:pt>
                <c:pt idx="302">
                  <c:v>-0.22848929781558078</c:v>
                </c:pt>
                <c:pt idx="303">
                  <c:v>-0.22848929781558078</c:v>
                </c:pt>
                <c:pt idx="304">
                  <c:v>-0.22848929781558078</c:v>
                </c:pt>
                <c:pt idx="305">
                  <c:v>-0.22848929781558078</c:v>
                </c:pt>
                <c:pt idx="306">
                  <c:v>-0.22848929781558078</c:v>
                </c:pt>
              </c:numCache>
            </c:numRef>
          </c:val>
          <c:smooth val="0"/>
          <c:extLst>
            <c:ext xmlns:c16="http://schemas.microsoft.com/office/drawing/2014/chart" uri="{C3380CC4-5D6E-409C-BE32-E72D297353CC}">
              <c16:uniqueId val="{00000000-51F2-4DBB-9EFE-E6837446FC41}"/>
            </c:ext>
          </c:extLst>
        </c:ser>
        <c:dLbls>
          <c:showLegendKey val="0"/>
          <c:showVal val="0"/>
          <c:showCatName val="0"/>
          <c:showSerName val="0"/>
          <c:showPercent val="0"/>
          <c:showBubbleSize val="0"/>
        </c:dLbls>
        <c:smooth val="0"/>
        <c:axId val="1685931327"/>
        <c:axId val="1685932287"/>
      </c:lineChart>
      <c:dateAx>
        <c:axId val="1685931327"/>
        <c:scaling>
          <c:orientation val="minMax"/>
        </c:scaling>
        <c:delete val="0"/>
        <c:axPos val="b"/>
        <c:numFmt formatCode="[$-409]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85932287"/>
        <c:crosses val="autoZero"/>
        <c:auto val="1"/>
        <c:lblOffset val="100"/>
        <c:baseTimeUnit val="months"/>
      </c:dateAx>
      <c:valAx>
        <c:axId val="168593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8593132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lotArea>
      <c:layout/>
      <c:areaChart>
        <c:grouping val="standard"/>
        <c:varyColors val="0"/>
        <c:ser>
          <c:idx val="1"/>
          <c:order val="0"/>
          <c:tx>
            <c:strRef>
              <c:f>'EQ-fi corr'!$Q$1</c:f>
              <c:strCache>
                <c:ptCount val="1"/>
                <c:pt idx="0">
                  <c:v>4Y med</c:v>
                </c:pt>
              </c:strCache>
            </c:strRef>
          </c:tx>
          <c:spPr>
            <a:solidFill>
              <a:schemeClr val="accent2"/>
            </a:solidFill>
            <a:ln w="25400">
              <a:noFill/>
            </a:ln>
            <a:effectLst/>
          </c:spPr>
          <c:cat>
            <c:numRef>
              <c:f>'EQ-fi corr'!$A$3:$A$309</c:f>
              <c:numCache>
                <c:formatCode>m/d/yyyy</c:formatCode>
                <c:ptCount val="307"/>
                <c:pt idx="0">
                  <c:v>36556</c:v>
                </c:pt>
                <c:pt idx="1">
                  <c:v>36585</c:v>
                </c:pt>
                <c:pt idx="2">
                  <c:v>36616</c:v>
                </c:pt>
                <c:pt idx="3">
                  <c:v>36644</c:v>
                </c:pt>
                <c:pt idx="4">
                  <c:v>36677</c:v>
                </c:pt>
                <c:pt idx="5">
                  <c:v>36707</c:v>
                </c:pt>
                <c:pt idx="6">
                  <c:v>36738</c:v>
                </c:pt>
                <c:pt idx="7">
                  <c:v>36769</c:v>
                </c:pt>
                <c:pt idx="8">
                  <c:v>36798</c:v>
                </c:pt>
                <c:pt idx="9">
                  <c:v>36830</c:v>
                </c:pt>
                <c:pt idx="10">
                  <c:v>36860</c:v>
                </c:pt>
                <c:pt idx="11">
                  <c:v>36889</c:v>
                </c:pt>
                <c:pt idx="12">
                  <c:v>36922</c:v>
                </c:pt>
                <c:pt idx="13">
                  <c:v>36950</c:v>
                </c:pt>
                <c:pt idx="14">
                  <c:v>36980</c:v>
                </c:pt>
                <c:pt idx="15">
                  <c:v>37011</c:v>
                </c:pt>
                <c:pt idx="16">
                  <c:v>37042</c:v>
                </c:pt>
                <c:pt idx="17">
                  <c:v>37071</c:v>
                </c:pt>
                <c:pt idx="18">
                  <c:v>37103</c:v>
                </c:pt>
                <c:pt idx="19">
                  <c:v>37134</c:v>
                </c:pt>
                <c:pt idx="20">
                  <c:v>37162</c:v>
                </c:pt>
                <c:pt idx="21">
                  <c:v>37195</c:v>
                </c:pt>
                <c:pt idx="22">
                  <c:v>37225</c:v>
                </c:pt>
                <c:pt idx="23">
                  <c:v>37256</c:v>
                </c:pt>
                <c:pt idx="24">
                  <c:v>37287</c:v>
                </c:pt>
                <c:pt idx="25">
                  <c:v>37315</c:v>
                </c:pt>
                <c:pt idx="26">
                  <c:v>37344</c:v>
                </c:pt>
                <c:pt idx="27">
                  <c:v>37376</c:v>
                </c:pt>
                <c:pt idx="28">
                  <c:v>37407</c:v>
                </c:pt>
                <c:pt idx="29">
                  <c:v>37435</c:v>
                </c:pt>
                <c:pt idx="30">
                  <c:v>37468</c:v>
                </c:pt>
                <c:pt idx="31">
                  <c:v>37498</c:v>
                </c:pt>
                <c:pt idx="32">
                  <c:v>37529</c:v>
                </c:pt>
                <c:pt idx="33">
                  <c:v>37560</c:v>
                </c:pt>
                <c:pt idx="34">
                  <c:v>37589</c:v>
                </c:pt>
                <c:pt idx="35">
                  <c:v>37621</c:v>
                </c:pt>
                <c:pt idx="36">
                  <c:v>37652</c:v>
                </c:pt>
                <c:pt idx="37">
                  <c:v>37680</c:v>
                </c:pt>
                <c:pt idx="38">
                  <c:v>37711</c:v>
                </c:pt>
                <c:pt idx="39">
                  <c:v>37741</c:v>
                </c:pt>
                <c:pt idx="40">
                  <c:v>37771</c:v>
                </c:pt>
                <c:pt idx="41">
                  <c:v>37802</c:v>
                </c:pt>
                <c:pt idx="42">
                  <c:v>37833</c:v>
                </c:pt>
                <c:pt idx="43">
                  <c:v>37862</c:v>
                </c:pt>
                <c:pt idx="44">
                  <c:v>37894</c:v>
                </c:pt>
                <c:pt idx="45">
                  <c:v>37925</c:v>
                </c:pt>
                <c:pt idx="46">
                  <c:v>37953</c:v>
                </c:pt>
                <c:pt idx="47">
                  <c:v>37986</c:v>
                </c:pt>
                <c:pt idx="48">
                  <c:v>38016</c:v>
                </c:pt>
                <c:pt idx="49">
                  <c:v>38044</c:v>
                </c:pt>
                <c:pt idx="50">
                  <c:v>38077</c:v>
                </c:pt>
                <c:pt idx="51">
                  <c:v>38107</c:v>
                </c:pt>
                <c:pt idx="52">
                  <c:v>38138</c:v>
                </c:pt>
                <c:pt idx="53">
                  <c:v>38168</c:v>
                </c:pt>
                <c:pt idx="54">
                  <c:v>38198</c:v>
                </c:pt>
                <c:pt idx="55">
                  <c:v>38230</c:v>
                </c:pt>
                <c:pt idx="56">
                  <c:v>38260</c:v>
                </c:pt>
                <c:pt idx="57">
                  <c:v>38289</c:v>
                </c:pt>
                <c:pt idx="58">
                  <c:v>38321</c:v>
                </c:pt>
                <c:pt idx="59">
                  <c:v>38352</c:v>
                </c:pt>
                <c:pt idx="60">
                  <c:v>38383</c:v>
                </c:pt>
                <c:pt idx="61">
                  <c:v>38411</c:v>
                </c:pt>
                <c:pt idx="62">
                  <c:v>38442</c:v>
                </c:pt>
                <c:pt idx="63">
                  <c:v>38471</c:v>
                </c:pt>
                <c:pt idx="64">
                  <c:v>38503</c:v>
                </c:pt>
                <c:pt idx="65">
                  <c:v>38533</c:v>
                </c:pt>
                <c:pt idx="66">
                  <c:v>38562</c:v>
                </c:pt>
                <c:pt idx="67">
                  <c:v>38595</c:v>
                </c:pt>
                <c:pt idx="68">
                  <c:v>38625</c:v>
                </c:pt>
                <c:pt idx="69">
                  <c:v>38656</c:v>
                </c:pt>
                <c:pt idx="70">
                  <c:v>38686</c:v>
                </c:pt>
                <c:pt idx="71">
                  <c:v>38716</c:v>
                </c:pt>
                <c:pt idx="72">
                  <c:v>38748</c:v>
                </c:pt>
                <c:pt idx="73">
                  <c:v>38776</c:v>
                </c:pt>
                <c:pt idx="74">
                  <c:v>38807</c:v>
                </c:pt>
                <c:pt idx="75">
                  <c:v>38835</c:v>
                </c:pt>
                <c:pt idx="76">
                  <c:v>38868</c:v>
                </c:pt>
                <c:pt idx="77">
                  <c:v>38898</c:v>
                </c:pt>
                <c:pt idx="78">
                  <c:v>38929</c:v>
                </c:pt>
                <c:pt idx="79">
                  <c:v>38960</c:v>
                </c:pt>
                <c:pt idx="80">
                  <c:v>38989</c:v>
                </c:pt>
                <c:pt idx="81">
                  <c:v>39021</c:v>
                </c:pt>
                <c:pt idx="82">
                  <c:v>39051</c:v>
                </c:pt>
                <c:pt idx="83">
                  <c:v>39080</c:v>
                </c:pt>
                <c:pt idx="84">
                  <c:v>39113</c:v>
                </c:pt>
                <c:pt idx="85">
                  <c:v>39141</c:v>
                </c:pt>
                <c:pt idx="86">
                  <c:v>39171</c:v>
                </c:pt>
                <c:pt idx="87">
                  <c:v>39202</c:v>
                </c:pt>
                <c:pt idx="88">
                  <c:v>39233</c:v>
                </c:pt>
                <c:pt idx="89">
                  <c:v>39262</c:v>
                </c:pt>
                <c:pt idx="90">
                  <c:v>39294</c:v>
                </c:pt>
                <c:pt idx="91">
                  <c:v>39325</c:v>
                </c:pt>
                <c:pt idx="92">
                  <c:v>39353</c:v>
                </c:pt>
                <c:pt idx="93">
                  <c:v>39386</c:v>
                </c:pt>
                <c:pt idx="94">
                  <c:v>39416</c:v>
                </c:pt>
                <c:pt idx="95">
                  <c:v>39447</c:v>
                </c:pt>
                <c:pt idx="96">
                  <c:v>39478</c:v>
                </c:pt>
                <c:pt idx="97">
                  <c:v>39507</c:v>
                </c:pt>
                <c:pt idx="98">
                  <c:v>39538</c:v>
                </c:pt>
                <c:pt idx="99">
                  <c:v>39568</c:v>
                </c:pt>
                <c:pt idx="100">
                  <c:v>39598</c:v>
                </c:pt>
                <c:pt idx="101">
                  <c:v>39629</c:v>
                </c:pt>
                <c:pt idx="102">
                  <c:v>39660</c:v>
                </c:pt>
                <c:pt idx="103">
                  <c:v>39689</c:v>
                </c:pt>
                <c:pt idx="104">
                  <c:v>39721</c:v>
                </c:pt>
                <c:pt idx="105">
                  <c:v>39752</c:v>
                </c:pt>
                <c:pt idx="106">
                  <c:v>39780</c:v>
                </c:pt>
                <c:pt idx="107">
                  <c:v>39813</c:v>
                </c:pt>
                <c:pt idx="108">
                  <c:v>39843</c:v>
                </c:pt>
                <c:pt idx="109">
                  <c:v>39871</c:v>
                </c:pt>
                <c:pt idx="110">
                  <c:v>39903</c:v>
                </c:pt>
                <c:pt idx="111">
                  <c:v>39933</c:v>
                </c:pt>
                <c:pt idx="112">
                  <c:v>39962</c:v>
                </c:pt>
                <c:pt idx="113">
                  <c:v>39994</c:v>
                </c:pt>
                <c:pt idx="114">
                  <c:v>40025</c:v>
                </c:pt>
                <c:pt idx="115">
                  <c:v>40056</c:v>
                </c:pt>
                <c:pt idx="116">
                  <c:v>40086</c:v>
                </c:pt>
                <c:pt idx="117">
                  <c:v>40116</c:v>
                </c:pt>
                <c:pt idx="118">
                  <c:v>40147</c:v>
                </c:pt>
                <c:pt idx="119">
                  <c:v>40178</c:v>
                </c:pt>
                <c:pt idx="120">
                  <c:v>40207</c:v>
                </c:pt>
                <c:pt idx="121">
                  <c:v>40235</c:v>
                </c:pt>
                <c:pt idx="122">
                  <c:v>40268</c:v>
                </c:pt>
                <c:pt idx="123">
                  <c:v>40298</c:v>
                </c:pt>
                <c:pt idx="124">
                  <c:v>40329</c:v>
                </c:pt>
                <c:pt idx="125">
                  <c:v>40359</c:v>
                </c:pt>
                <c:pt idx="126">
                  <c:v>40389</c:v>
                </c:pt>
                <c:pt idx="127">
                  <c:v>40421</c:v>
                </c:pt>
                <c:pt idx="128">
                  <c:v>40451</c:v>
                </c:pt>
                <c:pt idx="129">
                  <c:v>40480</c:v>
                </c:pt>
                <c:pt idx="130">
                  <c:v>40512</c:v>
                </c:pt>
                <c:pt idx="131">
                  <c:v>40543</c:v>
                </c:pt>
                <c:pt idx="132">
                  <c:v>40574</c:v>
                </c:pt>
                <c:pt idx="133">
                  <c:v>40602</c:v>
                </c:pt>
                <c:pt idx="134">
                  <c:v>40633</c:v>
                </c:pt>
                <c:pt idx="135">
                  <c:v>40662</c:v>
                </c:pt>
                <c:pt idx="136">
                  <c:v>40694</c:v>
                </c:pt>
                <c:pt idx="137">
                  <c:v>40724</c:v>
                </c:pt>
                <c:pt idx="138">
                  <c:v>40753</c:v>
                </c:pt>
                <c:pt idx="139">
                  <c:v>40786</c:v>
                </c:pt>
                <c:pt idx="140">
                  <c:v>40816</c:v>
                </c:pt>
                <c:pt idx="141">
                  <c:v>40847</c:v>
                </c:pt>
                <c:pt idx="142">
                  <c:v>40877</c:v>
                </c:pt>
                <c:pt idx="143">
                  <c:v>40907</c:v>
                </c:pt>
                <c:pt idx="144">
                  <c:v>40939</c:v>
                </c:pt>
                <c:pt idx="145">
                  <c:v>40968</c:v>
                </c:pt>
                <c:pt idx="146">
                  <c:v>40998</c:v>
                </c:pt>
                <c:pt idx="147">
                  <c:v>41029</c:v>
                </c:pt>
                <c:pt idx="148">
                  <c:v>41060</c:v>
                </c:pt>
                <c:pt idx="149">
                  <c:v>41089</c:v>
                </c:pt>
                <c:pt idx="150">
                  <c:v>41121</c:v>
                </c:pt>
                <c:pt idx="151">
                  <c:v>41152</c:v>
                </c:pt>
                <c:pt idx="152">
                  <c:v>41180</c:v>
                </c:pt>
                <c:pt idx="153">
                  <c:v>41213</c:v>
                </c:pt>
                <c:pt idx="154">
                  <c:v>41243</c:v>
                </c:pt>
                <c:pt idx="155">
                  <c:v>41274</c:v>
                </c:pt>
                <c:pt idx="156">
                  <c:v>41305</c:v>
                </c:pt>
                <c:pt idx="157">
                  <c:v>41333</c:v>
                </c:pt>
                <c:pt idx="158">
                  <c:v>41362</c:v>
                </c:pt>
                <c:pt idx="159">
                  <c:v>41394</c:v>
                </c:pt>
                <c:pt idx="160">
                  <c:v>41425</c:v>
                </c:pt>
                <c:pt idx="161">
                  <c:v>41453</c:v>
                </c:pt>
                <c:pt idx="162">
                  <c:v>41486</c:v>
                </c:pt>
                <c:pt idx="163">
                  <c:v>41516</c:v>
                </c:pt>
                <c:pt idx="164">
                  <c:v>41547</c:v>
                </c:pt>
                <c:pt idx="165">
                  <c:v>41578</c:v>
                </c:pt>
                <c:pt idx="166">
                  <c:v>41607</c:v>
                </c:pt>
                <c:pt idx="167">
                  <c:v>41639</c:v>
                </c:pt>
                <c:pt idx="168">
                  <c:v>41670</c:v>
                </c:pt>
                <c:pt idx="169">
                  <c:v>41698</c:v>
                </c:pt>
                <c:pt idx="170">
                  <c:v>41729</c:v>
                </c:pt>
                <c:pt idx="171">
                  <c:v>41759</c:v>
                </c:pt>
                <c:pt idx="172">
                  <c:v>41789</c:v>
                </c:pt>
                <c:pt idx="173">
                  <c:v>41820</c:v>
                </c:pt>
                <c:pt idx="174">
                  <c:v>41851</c:v>
                </c:pt>
                <c:pt idx="175">
                  <c:v>41880</c:v>
                </c:pt>
                <c:pt idx="176">
                  <c:v>41912</c:v>
                </c:pt>
                <c:pt idx="177">
                  <c:v>41943</c:v>
                </c:pt>
                <c:pt idx="178">
                  <c:v>41971</c:v>
                </c:pt>
                <c:pt idx="179">
                  <c:v>42004</c:v>
                </c:pt>
                <c:pt idx="180">
                  <c:v>42034</c:v>
                </c:pt>
                <c:pt idx="181">
                  <c:v>42062</c:v>
                </c:pt>
                <c:pt idx="182">
                  <c:v>42094</c:v>
                </c:pt>
                <c:pt idx="183">
                  <c:v>42124</c:v>
                </c:pt>
                <c:pt idx="184">
                  <c:v>42153</c:v>
                </c:pt>
                <c:pt idx="185">
                  <c:v>42185</c:v>
                </c:pt>
                <c:pt idx="186">
                  <c:v>42216</c:v>
                </c:pt>
                <c:pt idx="187">
                  <c:v>42247</c:v>
                </c:pt>
                <c:pt idx="188">
                  <c:v>42277</c:v>
                </c:pt>
                <c:pt idx="189">
                  <c:v>42307</c:v>
                </c:pt>
                <c:pt idx="190">
                  <c:v>42338</c:v>
                </c:pt>
                <c:pt idx="191">
                  <c:v>42369</c:v>
                </c:pt>
                <c:pt idx="192">
                  <c:v>42398</c:v>
                </c:pt>
                <c:pt idx="193">
                  <c:v>42429</c:v>
                </c:pt>
                <c:pt idx="194">
                  <c:v>42460</c:v>
                </c:pt>
                <c:pt idx="195">
                  <c:v>42489</c:v>
                </c:pt>
                <c:pt idx="196">
                  <c:v>42521</c:v>
                </c:pt>
                <c:pt idx="197">
                  <c:v>42551</c:v>
                </c:pt>
                <c:pt idx="198">
                  <c:v>42580</c:v>
                </c:pt>
                <c:pt idx="199">
                  <c:v>42613</c:v>
                </c:pt>
                <c:pt idx="200">
                  <c:v>42643</c:v>
                </c:pt>
                <c:pt idx="201">
                  <c:v>42674</c:v>
                </c:pt>
                <c:pt idx="202">
                  <c:v>42704</c:v>
                </c:pt>
                <c:pt idx="203">
                  <c:v>42734</c:v>
                </c:pt>
                <c:pt idx="204">
                  <c:v>42766</c:v>
                </c:pt>
                <c:pt idx="205">
                  <c:v>42794</c:v>
                </c:pt>
                <c:pt idx="206">
                  <c:v>42825</c:v>
                </c:pt>
                <c:pt idx="207">
                  <c:v>42853</c:v>
                </c:pt>
                <c:pt idx="208">
                  <c:v>42886</c:v>
                </c:pt>
                <c:pt idx="209">
                  <c:v>42916</c:v>
                </c:pt>
                <c:pt idx="210">
                  <c:v>42947</c:v>
                </c:pt>
                <c:pt idx="211">
                  <c:v>42978</c:v>
                </c:pt>
                <c:pt idx="212">
                  <c:v>43007</c:v>
                </c:pt>
                <c:pt idx="213">
                  <c:v>43039</c:v>
                </c:pt>
                <c:pt idx="214">
                  <c:v>43069</c:v>
                </c:pt>
                <c:pt idx="215">
                  <c:v>43098</c:v>
                </c:pt>
                <c:pt idx="216">
                  <c:v>43131</c:v>
                </c:pt>
                <c:pt idx="217">
                  <c:v>43159</c:v>
                </c:pt>
                <c:pt idx="218">
                  <c:v>43189</c:v>
                </c:pt>
                <c:pt idx="219">
                  <c:v>43220</c:v>
                </c:pt>
                <c:pt idx="220">
                  <c:v>43251</c:v>
                </c:pt>
                <c:pt idx="221">
                  <c:v>43280</c:v>
                </c:pt>
                <c:pt idx="222">
                  <c:v>43312</c:v>
                </c:pt>
                <c:pt idx="223">
                  <c:v>43343</c:v>
                </c:pt>
                <c:pt idx="224">
                  <c:v>43371</c:v>
                </c:pt>
                <c:pt idx="225">
                  <c:v>43404</c:v>
                </c:pt>
                <c:pt idx="226">
                  <c:v>43434</c:v>
                </c:pt>
                <c:pt idx="227">
                  <c:v>43465</c:v>
                </c:pt>
                <c:pt idx="228">
                  <c:v>43496</c:v>
                </c:pt>
                <c:pt idx="229">
                  <c:v>43524</c:v>
                </c:pt>
                <c:pt idx="230">
                  <c:v>43553</c:v>
                </c:pt>
                <c:pt idx="231">
                  <c:v>43585</c:v>
                </c:pt>
                <c:pt idx="232">
                  <c:v>43616</c:v>
                </c:pt>
                <c:pt idx="233">
                  <c:v>43644</c:v>
                </c:pt>
                <c:pt idx="234">
                  <c:v>43677</c:v>
                </c:pt>
                <c:pt idx="235">
                  <c:v>43707</c:v>
                </c:pt>
                <c:pt idx="236">
                  <c:v>43738</c:v>
                </c:pt>
                <c:pt idx="237">
                  <c:v>43769</c:v>
                </c:pt>
                <c:pt idx="238">
                  <c:v>43798</c:v>
                </c:pt>
                <c:pt idx="239">
                  <c:v>43830</c:v>
                </c:pt>
                <c:pt idx="240">
                  <c:v>43861</c:v>
                </c:pt>
                <c:pt idx="241">
                  <c:v>43889</c:v>
                </c:pt>
                <c:pt idx="242">
                  <c:v>43921</c:v>
                </c:pt>
                <c:pt idx="243">
                  <c:v>43951</c:v>
                </c:pt>
                <c:pt idx="244">
                  <c:v>43980</c:v>
                </c:pt>
                <c:pt idx="245">
                  <c:v>44012</c:v>
                </c:pt>
                <c:pt idx="246">
                  <c:v>44043</c:v>
                </c:pt>
                <c:pt idx="247">
                  <c:v>44074</c:v>
                </c:pt>
                <c:pt idx="248">
                  <c:v>44104</c:v>
                </c:pt>
                <c:pt idx="249">
                  <c:v>44134</c:v>
                </c:pt>
                <c:pt idx="250">
                  <c:v>44165</c:v>
                </c:pt>
                <c:pt idx="251">
                  <c:v>44196</c:v>
                </c:pt>
                <c:pt idx="252">
                  <c:v>44225</c:v>
                </c:pt>
                <c:pt idx="253">
                  <c:v>44253</c:v>
                </c:pt>
                <c:pt idx="254">
                  <c:v>44286</c:v>
                </c:pt>
                <c:pt idx="255">
                  <c:v>44316</c:v>
                </c:pt>
                <c:pt idx="256">
                  <c:v>44347</c:v>
                </c:pt>
                <c:pt idx="257">
                  <c:v>44377</c:v>
                </c:pt>
                <c:pt idx="258">
                  <c:v>44407</c:v>
                </c:pt>
                <c:pt idx="259">
                  <c:v>44439</c:v>
                </c:pt>
                <c:pt idx="260">
                  <c:v>44469</c:v>
                </c:pt>
                <c:pt idx="261">
                  <c:v>44498</c:v>
                </c:pt>
                <c:pt idx="262">
                  <c:v>44530</c:v>
                </c:pt>
                <c:pt idx="263">
                  <c:v>44561</c:v>
                </c:pt>
                <c:pt idx="264">
                  <c:v>44592</c:v>
                </c:pt>
                <c:pt idx="265">
                  <c:v>44620</c:v>
                </c:pt>
                <c:pt idx="266">
                  <c:v>44651</c:v>
                </c:pt>
                <c:pt idx="267">
                  <c:v>44680</c:v>
                </c:pt>
                <c:pt idx="268">
                  <c:v>44712</c:v>
                </c:pt>
                <c:pt idx="269">
                  <c:v>44742</c:v>
                </c:pt>
                <c:pt idx="270">
                  <c:v>44771</c:v>
                </c:pt>
                <c:pt idx="271">
                  <c:v>44804</c:v>
                </c:pt>
                <c:pt idx="272">
                  <c:v>44834</c:v>
                </c:pt>
                <c:pt idx="273">
                  <c:v>44865</c:v>
                </c:pt>
                <c:pt idx="274">
                  <c:v>44895</c:v>
                </c:pt>
                <c:pt idx="275">
                  <c:v>44925</c:v>
                </c:pt>
                <c:pt idx="276">
                  <c:v>44957</c:v>
                </c:pt>
                <c:pt idx="277">
                  <c:v>44985</c:v>
                </c:pt>
                <c:pt idx="278">
                  <c:v>45016</c:v>
                </c:pt>
                <c:pt idx="279">
                  <c:v>45044</c:v>
                </c:pt>
                <c:pt idx="280">
                  <c:v>45077</c:v>
                </c:pt>
                <c:pt idx="281">
                  <c:v>45107</c:v>
                </c:pt>
                <c:pt idx="282">
                  <c:v>45138</c:v>
                </c:pt>
                <c:pt idx="283">
                  <c:v>45169</c:v>
                </c:pt>
                <c:pt idx="284">
                  <c:v>45198</c:v>
                </c:pt>
                <c:pt idx="285">
                  <c:v>45230</c:v>
                </c:pt>
                <c:pt idx="286">
                  <c:v>45260</c:v>
                </c:pt>
                <c:pt idx="287">
                  <c:v>45289</c:v>
                </c:pt>
                <c:pt idx="288">
                  <c:v>45322</c:v>
                </c:pt>
                <c:pt idx="289">
                  <c:v>45351</c:v>
                </c:pt>
                <c:pt idx="290">
                  <c:v>45380</c:v>
                </c:pt>
                <c:pt idx="291">
                  <c:v>45412</c:v>
                </c:pt>
                <c:pt idx="292">
                  <c:v>45443</c:v>
                </c:pt>
                <c:pt idx="293">
                  <c:v>45471</c:v>
                </c:pt>
                <c:pt idx="294">
                  <c:v>45504</c:v>
                </c:pt>
                <c:pt idx="295">
                  <c:v>45534</c:v>
                </c:pt>
                <c:pt idx="296">
                  <c:v>45565</c:v>
                </c:pt>
                <c:pt idx="297">
                  <c:v>45596</c:v>
                </c:pt>
                <c:pt idx="298">
                  <c:v>45625</c:v>
                </c:pt>
                <c:pt idx="299">
                  <c:v>45657</c:v>
                </c:pt>
                <c:pt idx="300">
                  <c:v>45688</c:v>
                </c:pt>
                <c:pt idx="301">
                  <c:v>45716</c:v>
                </c:pt>
                <c:pt idx="302">
                  <c:v>45747</c:v>
                </c:pt>
                <c:pt idx="303">
                  <c:v>45777</c:v>
                </c:pt>
                <c:pt idx="304">
                  <c:v>45807</c:v>
                </c:pt>
                <c:pt idx="305">
                  <c:v>45838</c:v>
                </c:pt>
              </c:numCache>
            </c:numRef>
          </c:cat>
          <c:val>
            <c:numRef>
              <c:f>'EQ-fi corr'!$Q$3:$Q$309</c:f>
              <c:numCache>
                <c:formatCode>General</c:formatCode>
                <c:ptCount val="307"/>
                <c:pt idx="46">
                  <c:v>-0.93997320227709247</c:v>
                </c:pt>
                <c:pt idx="47">
                  <c:v>-0.92387562171238591</c:v>
                </c:pt>
                <c:pt idx="48">
                  <c:v>-0.9067161092602134</c:v>
                </c:pt>
                <c:pt idx="49">
                  <c:v>-0.88602327346025334</c:v>
                </c:pt>
                <c:pt idx="50">
                  <c:v>-0.85737743748456019</c:v>
                </c:pt>
                <c:pt idx="51">
                  <c:v>-0.83684557230898249</c:v>
                </c:pt>
                <c:pt idx="52">
                  <c:v>-0.81458050479524036</c:v>
                </c:pt>
                <c:pt idx="53">
                  <c:v>-0.7837381553562589</c:v>
                </c:pt>
                <c:pt idx="54">
                  <c:v>-0.75354667982236601</c:v>
                </c:pt>
                <c:pt idx="55">
                  <c:v>-0.70979218863098326</c:v>
                </c:pt>
                <c:pt idx="56">
                  <c:v>-0.65910298914650067</c:v>
                </c:pt>
                <c:pt idx="57">
                  <c:v>-0.59300743357863694</c:v>
                </c:pt>
                <c:pt idx="58">
                  <c:v>-0.52767075552000975</c:v>
                </c:pt>
                <c:pt idx="59">
                  <c:v>-0.44263235260374922</c:v>
                </c:pt>
                <c:pt idx="60">
                  <c:v>-0.348411535714436</c:v>
                </c:pt>
                <c:pt idx="61">
                  <c:v>-0.27311959945444525</c:v>
                </c:pt>
                <c:pt idx="62">
                  <c:v>-0.22653849329578929</c:v>
                </c:pt>
                <c:pt idx="63">
                  <c:v>-0.1440245672885718</c:v>
                </c:pt>
                <c:pt idx="64">
                  <c:v>-3.7094210963949284E-2</c:v>
                </c:pt>
                <c:pt idx="65">
                  <c:v>6.8491169573762889E-2</c:v>
                </c:pt>
                <c:pt idx="66">
                  <c:v>0.17046207350774056</c:v>
                </c:pt>
                <c:pt idx="67">
                  <c:v>0.24196183445898092</c:v>
                </c:pt>
                <c:pt idx="68">
                  <c:v>0.26764921040708411</c:v>
                </c:pt>
                <c:pt idx="69">
                  <c:v>0.29060878707646848</c:v>
                </c:pt>
                <c:pt idx="70">
                  <c:v>0.35279963479417809</c:v>
                </c:pt>
                <c:pt idx="71">
                  <c:v>0.42870443830886334</c:v>
                </c:pt>
                <c:pt idx="72">
                  <c:v>0.50141567741450377</c:v>
                </c:pt>
                <c:pt idx="73">
                  <c:v>0.56330003797626838</c:v>
                </c:pt>
                <c:pt idx="74">
                  <c:v>0.67409912869105137</c:v>
                </c:pt>
                <c:pt idx="75">
                  <c:v>0.74650071252748518</c:v>
                </c:pt>
                <c:pt idx="76">
                  <c:v>0.8262725719157118</c:v>
                </c:pt>
                <c:pt idx="77">
                  <c:v>0.87619856210817426</c:v>
                </c:pt>
                <c:pt idx="78">
                  <c:v>0.88851640846770874</c:v>
                </c:pt>
                <c:pt idx="79">
                  <c:v>0.8943020156983551</c:v>
                </c:pt>
                <c:pt idx="80">
                  <c:v>0.88979332310267489</c:v>
                </c:pt>
                <c:pt idx="81">
                  <c:v>0.88884446046484522</c:v>
                </c:pt>
                <c:pt idx="82">
                  <c:v>0.89427227956209132</c:v>
                </c:pt>
                <c:pt idx="83">
                  <c:v>0.89656154071413496</c:v>
                </c:pt>
                <c:pt idx="84">
                  <c:v>0.89844246887056822</c:v>
                </c:pt>
                <c:pt idx="85">
                  <c:v>0.9041233838336572</c:v>
                </c:pt>
                <c:pt idx="86">
                  <c:v>0.91402040754104519</c:v>
                </c:pt>
                <c:pt idx="87">
                  <c:v>0.92395393591082575</c:v>
                </c:pt>
                <c:pt idx="88">
                  <c:v>0.9377629415433093</c:v>
                </c:pt>
                <c:pt idx="89">
                  <c:v>0.94892114673949324</c:v>
                </c:pt>
                <c:pt idx="90">
                  <c:v>0.94550605880840133</c:v>
                </c:pt>
                <c:pt idx="91">
                  <c:v>0.93878998684631965</c:v>
                </c:pt>
                <c:pt idx="92">
                  <c:v>0.94664735098739083</c:v>
                </c:pt>
                <c:pt idx="93">
                  <c:v>0.94826559268805144</c:v>
                </c:pt>
                <c:pt idx="94">
                  <c:v>0.9255204018454779</c:v>
                </c:pt>
                <c:pt idx="95">
                  <c:v>0.90751091168410258</c:v>
                </c:pt>
                <c:pt idx="96">
                  <c:v>0.84934128457795544</c:v>
                </c:pt>
                <c:pt idx="97">
                  <c:v>0.77869701710504891</c:v>
                </c:pt>
                <c:pt idx="98">
                  <c:v>0.71975358955379531</c:v>
                </c:pt>
                <c:pt idx="99">
                  <c:v>0.69830031749246613</c:v>
                </c:pt>
                <c:pt idx="100">
                  <c:v>0.6851181258874145</c:v>
                </c:pt>
                <c:pt idx="101">
                  <c:v>0.63507607418280654</c:v>
                </c:pt>
                <c:pt idx="102">
                  <c:v>0.57913047965879527</c:v>
                </c:pt>
                <c:pt idx="103">
                  <c:v>0.53044378676533699</c:v>
                </c:pt>
                <c:pt idx="104">
                  <c:v>0.42886705005504355</c:v>
                </c:pt>
                <c:pt idx="105">
                  <c:v>0.24028669929579732</c:v>
                </c:pt>
                <c:pt idx="106">
                  <c:v>2.5879510089084016E-2</c:v>
                </c:pt>
                <c:pt idx="107">
                  <c:v>-0.13795820509786882</c:v>
                </c:pt>
                <c:pt idx="108">
                  <c:v>-0.26892686306883373</c:v>
                </c:pt>
                <c:pt idx="109">
                  <c:v>-0.37320599493263157</c:v>
                </c:pt>
                <c:pt idx="110">
                  <c:v>-0.46053144496562337</c:v>
                </c:pt>
                <c:pt idx="111">
                  <c:v>-0.52215476832939933</c:v>
                </c:pt>
                <c:pt idx="112">
                  <c:v>-0.56469052914921813</c:v>
                </c:pt>
                <c:pt idx="113">
                  <c:v>-0.60142008774150846</c:v>
                </c:pt>
                <c:pt idx="114">
                  <c:v>-0.62868869053027732</c:v>
                </c:pt>
                <c:pt idx="115">
                  <c:v>-0.65199997959392786</c:v>
                </c:pt>
                <c:pt idx="116">
                  <c:v>-0.67236364704902118</c:v>
                </c:pt>
                <c:pt idx="117">
                  <c:v>-0.69826333876120172</c:v>
                </c:pt>
                <c:pt idx="118">
                  <c:v>-0.71146316502273443</c:v>
                </c:pt>
                <c:pt idx="119">
                  <c:v>-0.72482739119744277</c:v>
                </c:pt>
                <c:pt idx="120">
                  <c:v>-0.7372254018986325</c:v>
                </c:pt>
                <c:pt idx="121">
                  <c:v>-0.74729697060453681</c:v>
                </c:pt>
                <c:pt idx="122">
                  <c:v>-0.75265507884928251</c:v>
                </c:pt>
                <c:pt idx="123">
                  <c:v>-0.75410550337460858</c:v>
                </c:pt>
                <c:pt idx="124">
                  <c:v>-0.7698448073955132</c:v>
                </c:pt>
                <c:pt idx="125">
                  <c:v>-0.78980786169304462</c:v>
                </c:pt>
                <c:pt idx="126">
                  <c:v>-0.79911081634956482</c:v>
                </c:pt>
                <c:pt idx="127">
                  <c:v>-0.80640664737269574</c:v>
                </c:pt>
                <c:pt idx="128">
                  <c:v>-0.79783184817958241</c:v>
                </c:pt>
                <c:pt idx="129">
                  <c:v>-0.77840905890900636</c:v>
                </c:pt>
                <c:pt idx="130">
                  <c:v>-0.75952951593091089</c:v>
                </c:pt>
                <c:pt idx="131">
                  <c:v>-0.73465376172556607</c:v>
                </c:pt>
                <c:pt idx="132">
                  <c:v>-0.70214969558210683</c:v>
                </c:pt>
                <c:pt idx="133">
                  <c:v>-0.66678669859194584</c:v>
                </c:pt>
                <c:pt idx="134">
                  <c:v>-0.62987462869485533</c:v>
                </c:pt>
                <c:pt idx="135">
                  <c:v>-0.57269474707761925</c:v>
                </c:pt>
                <c:pt idx="136">
                  <c:v>-0.50060436326271662</c:v>
                </c:pt>
                <c:pt idx="137">
                  <c:v>-0.4302282287399648</c:v>
                </c:pt>
                <c:pt idx="138">
                  <c:v>-0.36139461505932446</c:v>
                </c:pt>
                <c:pt idx="139">
                  <c:v>-0.29303333777377172</c:v>
                </c:pt>
                <c:pt idx="140">
                  <c:v>-0.22505893135473393</c:v>
                </c:pt>
                <c:pt idx="141">
                  <c:v>-0.11624434369080032</c:v>
                </c:pt>
                <c:pt idx="142">
                  <c:v>-2.3714216743823176E-2</c:v>
                </c:pt>
                <c:pt idx="143">
                  <c:v>7.9596811341991605E-2</c:v>
                </c:pt>
                <c:pt idx="144">
                  <c:v>0.16662165313662894</c:v>
                </c:pt>
                <c:pt idx="145">
                  <c:v>0.24508374270780464</c:v>
                </c:pt>
                <c:pt idx="146">
                  <c:v>0.32071965538495595</c:v>
                </c:pt>
                <c:pt idx="147">
                  <c:v>0.42376856364537135</c:v>
                </c:pt>
                <c:pt idx="148">
                  <c:v>0.53346523513464561</c:v>
                </c:pt>
                <c:pt idx="149">
                  <c:v>0.6132683249711125</c:v>
                </c:pt>
                <c:pt idx="150">
                  <c:v>0.69037766949588142</c:v>
                </c:pt>
                <c:pt idx="151">
                  <c:v>0.7692492569795143</c:v>
                </c:pt>
                <c:pt idx="152">
                  <c:v>0.81497707351135729</c:v>
                </c:pt>
                <c:pt idx="153">
                  <c:v>0.82169672123304982</c:v>
                </c:pt>
                <c:pt idx="154">
                  <c:v>0.82206502673752613</c:v>
                </c:pt>
                <c:pt idx="155">
                  <c:v>0.82617332572985924</c:v>
                </c:pt>
                <c:pt idx="156">
                  <c:v>0.82769320747194342</c:v>
                </c:pt>
                <c:pt idx="157">
                  <c:v>0.83426495405879286</c:v>
                </c:pt>
                <c:pt idx="158">
                  <c:v>0.84377129163032738</c:v>
                </c:pt>
                <c:pt idx="159">
                  <c:v>0.84201864349097688</c:v>
                </c:pt>
                <c:pt idx="160">
                  <c:v>0.82808344023400349</c:v>
                </c:pt>
                <c:pt idx="161">
                  <c:v>0.8096064710187314</c:v>
                </c:pt>
                <c:pt idx="162">
                  <c:v>0.78574594034831402</c:v>
                </c:pt>
                <c:pt idx="163">
                  <c:v>0.76711500291128054</c:v>
                </c:pt>
                <c:pt idx="164">
                  <c:v>0.75216124162441833</c:v>
                </c:pt>
                <c:pt idx="165">
                  <c:v>0.7322076724577653</c:v>
                </c:pt>
                <c:pt idx="166">
                  <c:v>0.71415999336668201</c:v>
                </c:pt>
                <c:pt idx="167">
                  <c:v>0.69060260749131464</c:v>
                </c:pt>
                <c:pt idx="168">
                  <c:v>0.67514273354700194</c:v>
                </c:pt>
                <c:pt idx="169">
                  <c:v>0.66048257241388231</c:v>
                </c:pt>
                <c:pt idx="170">
                  <c:v>0.65374664885643774</c:v>
                </c:pt>
                <c:pt idx="171">
                  <c:v>0.65318942627432519</c:v>
                </c:pt>
                <c:pt idx="172">
                  <c:v>0.64126678864128017</c:v>
                </c:pt>
                <c:pt idx="173">
                  <c:v>0.62021808374400078</c:v>
                </c:pt>
                <c:pt idx="174">
                  <c:v>0.6028364568101493</c:v>
                </c:pt>
                <c:pt idx="175">
                  <c:v>0.59004775880722315</c:v>
                </c:pt>
                <c:pt idx="176">
                  <c:v>0.57763063553217298</c:v>
                </c:pt>
                <c:pt idx="177">
                  <c:v>0.57433442174601035</c:v>
                </c:pt>
                <c:pt idx="178">
                  <c:v>0.57221560198585608</c:v>
                </c:pt>
                <c:pt idx="179">
                  <c:v>0.57448290182710615</c:v>
                </c:pt>
                <c:pt idx="180">
                  <c:v>0.59004999069543884</c:v>
                </c:pt>
                <c:pt idx="181">
                  <c:v>0.61449544605163753</c:v>
                </c:pt>
                <c:pt idx="182">
                  <c:v>0.65015443547213969</c:v>
                </c:pt>
                <c:pt idx="183">
                  <c:v>0.69155196003779351</c:v>
                </c:pt>
                <c:pt idx="184">
                  <c:v>0.72150252132482118</c:v>
                </c:pt>
                <c:pt idx="185">
                  <c:v>0.75438927616388229</c:v>
                </c:pt>
                <c:pt idx="186">
                  <c:v>0.77023229691879191</c:v>
                </c:pt>
                <c:pt idx="187">
                  <c:v>0.75924188690176808</c:v>
                </c:pt>
                <c:pt idx="188">
                  <c:v>0.73256687041387947</c:v>
                </c:pt>
                <c:pt idx="189">
                  <c:v>0.72611287562566107</c:v>
                </c:pt>
                <c:pt idx="190">
                  <c:v>0.7190326802431527</c:v>
                </c:pt>
                <c:pt idx="191">
                  <c:v>0.71297060232651976</c:v>
                </c:pt>
                <c:pt idx="192">
                  <c:v>0.68942171035250999</c:v>
                </c:pt>
                <c:pt idx="193">
                  <c:v>0.65562737079408828</c:v>
                </c:pt>
                <c:pt idx="194">
                  <c:v>0.64111147766363263</c:v>
                </c:pt>
                <c:pt idx="195">
                  <c:v>0.63397834214844639</c:v>
                </c:pt>
                <c:pt idx="196">
                  <c:v>0.64313541099797411</c:v>
                </c:pt>
                <c:pt idx="197">
                  <c:v>0.64094528728126166</c:v>
                </c:pt>
                <c:pt idx="198">
                  <c:v>0.661247909116772</c:v>
                </c:pt>
                <c:pt idx="199">
                  <c:v>0.68069034510038362</c:v>
                </c:pt>
                <c:pt idx="200">
                  <c:v>0.6967615183834398</c:v>
                </c:pt>
                <c:pt idx="201">
                  <c:v>0.70924671001092998</c:v>
                </c:pt>
                <c:pt idx="202">
                  <c:v>0.72718167962238967</c:v>
                </c:pt>
                <c:pt idx="203">
                  <c:v>0.74215792022826466</c:v>
                </c:pt>
                <c:pt idx="204">
                  <c:v>0.74531974030956749</c:v>
                </c:pt>
                <c:pt idx="205">
                  <c:v>0.75274241285034471</c:v>
                </c:pt>
                <c:pt idx="206">
                  <c:v>0.75821683487587432</c:v>
                </c:pt>
                <c:pt idx="207">
                  <c:v>0.77343715143281055</c:v>
                </c:pt>
                <c:pt idx="208">
                  <c:v>0.77518067571739224</c:v>
                </c:pt>
                <c:pt idx="209">
                  <c:v>0.76442364704751364</c:v>
                </c:pt>
                <c:pt idx="210">
                  <c:v>0.75415953851931961</c:v>
                </c:pt>
                <c:pt idx="211">
                  <c:v>0.74496653704905735</c:v>
                </c:pt>
                <c:pt idx="212">
                  <c:v>0.73022929412233595</c:v>
                </c:pt>
                <c:pt idx="213">
                  <c:v>0.71255799620686266</c:v>
                </c:pt>
                <c:pt idx="214">
                  <c:v>0.68517753846986451</c:v>
                </c:pt>
                <c:pt idx="215">
                  <c:v>0.66142914282368048</c:v>
                </c:pt>
                <c:pt idx="216">
                  <c:v>0.59351788816330309</c:v>
                </c:pt>
                <c:pt idx="217">
                  <c:v>0.54366247391964473</c:v>
                </c:pt>
                <c:pt idx="218">
                  <c:v>0.51172975231358675</c:v>
                </c:pt>
                <c:pt idx="219">
                  <c:v>0.46584343036455444</c:v>
                </c:pt>
                <c:pt idx="220">
                  <c:v>0.43605684764799779</c:v>
                </c:pt>
                <c:pt idx="221">
                  <c:v>0.40709467346861694</c:v>
                </c:pt>
                <c:pt idx="222">
                  <c:v>0.35919863778477856</c:v>
                </c:pt>
                <c:pt idx="223">
                  <c:v>0.33706009205676624</c:v>
                </c:pt>
                <c:pt idx="224">
                  <c:v>0.28751359095879847</c:v>
                </c:pt>
                <c:pt idx="225">
                  <c:v>0.25190404521624377</c:v>
                </c:pt>
                <c:pt idx="226">
                  <c:v>0.23818836616776909</c:v>
                </c:pt>
                <c:pt idx="227">
                  <c:v>0.22055398303284052</c:v>
                </c:pt>
                <c:pt idx="228">
                  <c:v>0.24025881357523463</c:v>
                </c:pt>
                <c:pt idx="229">
                  <c:v>0.26051160089109293</c:v>
                </c:pt>
                <c:pt idx="230">
                  <c:v>0.29902585458194014</c:v>
                </c:pt>
                <c:pt idx="231">
                  <c:v>0.34357389643455777</c:v>
                </c:pt>
                <c:pt idx="232">
                  <c:v>0.35628846578606016</c:v>
                </c:pt>
                <c:pt idx="233">
                  <c:v>0.39430334603347922</c:v>
                </c:pt>
                <c:pt idx="234">
                  <c:v>0.43172751763601885</c:v>
                </c:pt>
                <c:pt idx="235">
                  <c:v>0.44731118409071985</c:v>
                </c:pt>
                <c:pt idx="236">
                  <c:v>0.47489243288831956</c:v>
                </c:pt>
                <c:pt idx="237">
                  <c:v>0.5036339280009382</c:v>
                </c:pt>
                <c:pt idx="238">
                  <c:v>0.53258353382006829</c:v>
                </c:pt>
                <c:pt idx="239">
                  <c:v>0.55842929573065103</c:v>
                </c:pt>
                <c:pt idx="240">
                  <c:v>0.5981440229590711</c:v>
                </c:pt>
                <c:pt idx="241">
                  <c:v>0.60594258965669245</c:v>
                </c:pt>
                <c:pt idx="242">
                  <c:v>0.53188834099161497</c:v>
                </c:pt>
                <c:pt idx="243">
                  <c:v>0.53316912542060257</c:v>
                </c:pt>
                <c:pt idx="244">
                  <c:v>0.55344901129863611</c:v>
                </c:pt>
                <c:pt idx="245">
                  <c:v>0.5909711530001146</c:v>
                </c:pt>
                <c:pt idx="246">
                  <c:v>0.63717092385495022</c:v>
                </c:pt>
                <c:pt idx="247">
                  <c:v>0.68369891350391432</c:v>
                </c:pt>
                <c:pt idx="248">
                  <c:v>0.71927212414229846</c:v>
                </c:pt>
                <c:pt idx="249">
                  <c:v>0.74670176508635167</c:v>
                </c:pt>
                <c:pt idx="250">
                  <c:v>0.76298522584149353</c:v>
                </c:pt>
                <c:pt idx="251">
                  <c:v>0.7722611068946138</c:v>
                </c:pt>
                <c:pt idx="252">
                  <c:v>0.7793768876215913</c:v>
                </c:pt>
                <c:pt idx="253">
                  <c:v>0.77714768081970886</c:v>
                </c:pt>
                <c:pt idx="254">
                  <c:v>0.76396889284191893</c:v>
                </c:pt>
                <c:pt idx="255">
                  <c:v>0.74812231676496799</c:v>
                </c:pt>
                <c:pt idx="256">
                  <c:v>0.73946354665316916</c:v>
                </c:pt>
                <c:pt idx="257">
                  <c:v>0.72870582430921016</c:v>
                </c:pt>
                <c:pt idx="258">
                  <c:v>0.72388389804815045</c:v>
                </c:pt>
                <c:pt idx="259">
                  <c:v>0.71697051313441729</c:v>
                </c:pt>
                <c:pt idx="260">
                  <c:v>0.7117914772543803</c:v>
                </c:pt>
                <c:pt idx="261">
                  <c:v>0.69590024452174015</c:v>
                </c:pt>
                <c:pt idx="262">
                  <c:v>0.68602002313356869</c:v>
                </c:pt>
                <c:pt idx="263">
                  <c:v>0.67089759469103272</c:v>
                </c:pt>
                <c:pt idx="264">
                  <c:v>0.65888246204029077</c:v>
                </c:pt>
                <c:pt idx="265">
                  <c:v>0.64408407699033732</c:v>
                </c:pt>
                <c:pt idx="266">
                  <c:v>0.60377182562000198</c:v>
                </c:pt>
                <c:pt idx="267">
                  <c:v>0.56589886585977534</c:v>
                </c:pt>
                <c:pt idx="268">
                  <c:v>0.53184173878232754</c:v>
                </c:pt>
                <c:pt idx="269">
                  <c:v>0.50273143973978685</c:v>
                </c:pt>
                <c:pt idx="270">
                  <c:v>0.47084315556543987</c:v>
                </c:pt>
                <c:pt idx="271">
                  <c:v>0.43468734822006411</c:v>
                </c:pt>
                <c:pt idx="272">
                  <c:v>0.40244471578779145</c:v>
                </c:pt>
                <c:pt idx="273">
                  <c:v>0.33772365331731968</c:v>
                </c:pt>
                <c:pt idx="274">
                  <c:v>0.27119226611733804</c:v>
                </c:pt>
                <c:pt idx="275">
                  <c:v>0.2064642104334885</c:v>
                </c:pt>
                <c:pt idx="276">
                  <c:v>0.14432402979653419</c:v>
                </c:pt>
                <c:pt idx="277">
                  <c:v>7.9347605663428439E-2</c:v>
                </c:pt>
                <c:pt idx="278">
                  <c:v>2.5281112451075623E-2</c:v>
                </c:pt>
                <c:pt idx="279">
                  <c:v>-2.6410885437218291E-2</c:v>
                </c:pt>
                <c:pt idx="280">
                  <c:v>-8.0589999180839755E-2</c:v>
                </c:pt>
                <c:pt idx="281">
                  <c:v>-0.13604979861831712</c:v>
                </c:pt>
                <c:pt idx="282">
                  <c:v>-0.19542757651115694</c:v>
                </c:pt>
                <c:pt idx="283">
                  <c:v>-0.23519491178482602</c:v>
                </c:pt>
                <c:pt idx="284">
                  <c:v>-0.27132793338757027</c:v>
                </c:pt>
                <c:pt idx="285">
                  <c:v>-0.29814656552430546</c:v>
                </c:pt>
                <c:pt idx="286">
                  <c:v>-0.33057763168417803</c:v>
                </c:pt>
                <c:pt idx="287">
                  <c:v>-0.34916674450570484</c:v>
                </c:pt>
                <c:pt idx="288">
                  <c:v>-0.35523306965086443</c:v>
                </c:pt>
                <c:pt idx="289">
                  <c:v>-0.35746881264212244</c:v>
                </c:pt>
                <c:pt idx="290">
                  <c:v>-0.32732958586928607</c:v>
                </c:pt>
                <c:pt idx="291">
                  <c:v>-0.30636953343573214</c:v>
                </c:pt>
                <c:pt idx="292">
                  <c:v>-0.26955888343700374</c:v>
                </c:pt>
                <c:pt idx="293">
                  <c:v>-0.21570523590906895</c:v>
                </c:pt>
                <c:pt idx="294">
                  <c:v>-0.1347871944408571</c:v>
                </c:pt>
                <c:pt idx="295">
                  <c:v>-4.6701886289293046E-2</c:v>
                </c:pt>
                <c:pt idx="296">
                  <c:v>6.7194735819327653E-2</c:v>
                </c:pt>
                <c:pt idx="297">
                  <c:v>0.15864659489479535</c:v>
                </c:pt>
                <c:pt idx="298">
                  <c:v>0.24197771036742988</c:v>
                </c:pt>
                <c:pt idx="299">
                  <c:v>0.30976063535179071</c:v>
                </c:pt>
                <c:pt idx="300">
                  <c:v>0.38816033214370382</c:v>
                </c:pt>
                <c:pt idx="301">
                  <c:v>0.46653056991515929</c:v>
                </c:pt>
                <c:pt idx="302">
                  <c:v>0.52428959566968292</c:v>
                </c:pt>
                <c:pt idx="303">
                  <c:v>0.57559846448310226</c:v>
                </c:pt>
                <c:pt idx="304">
                  <c:v>0.63185143188457371</c:v>
                </c:pt>
                <c:pt idx="305">
                  <c:v>0.68768974761648571</c:v>
                </c:pt>
              </c:numCache>
            </c:numRef>
          </c:val>
          <c:extLst>
            <c:ext xmlns:c16="http://schemas.microsoft.com/office/drawing/2014/chart" uri="{C3380CC4-5D6E-409C-BE32-E72D297353CC}">
              <c16:uniqueId val="{00000000-858D-4440-888C-A03033A978ED}"/>
            </c:ext>
          </c:extLst>
        </c:ser>
        <c:dLbls>
          <c:showLegendKey val="0"/>
          <c:showVal val="0"/>
          <c:showCatName val="0"/>
          <c:showSerName val="0"/>
          <c:showPercent val="0"/>
          <c:showBubbleSize val="0"/>
        </c:dLbls>
        <c:axId val="1822096655"/>
        <c:axId val="1822094255"/>
      </c:areaChart>
      <c:dateAx>
        <c:axId val="1822096655"/>
        <c:scaling>
          <c:orientation val="minMax"/>
        </c:scaling>
        <c:delete val="0"/>
        <c:axPos val="b"/>
        <c:numFmt formatCode="[$-409]mmm\-yy;@"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2094255"/>
        <c:crosses val="autoZero"/>
        <c:auto val="1"/>
        <c:lblOffset val="100"/>
        <c:baseTimeUnit val="months"/>
      </c:dateAx>
      <c:valAx>
        <c:axId val="1822094255"/>
        <c:scaling>
          <c:orientation val="minMax"/>
          <c:max val="1"/>
          <c:min val="-1"/>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209665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ysClr val="windowText" lastClr="000000"/>
                </a:solidFill>
                <a:latin typeface="+mn-lt"/>
                <a:ea typeface="+mn-ea"/>
                <a:cs typeface="+mn-cs"/>
              </a:defRPr>
            </a:pPr>
            <a:r>
              <a:rPr lang="en-US"/>
              <a:t>DXY</a:t>
            </a:r>
          </a:p>
        </c:rich>
      </c:tx>
      <c:overlay val="0"/>
      <c:spPr>
        <a:noFill/>
        <a:ln>
          <a:noFill/>
        </a:ln>
        <a:effectLst/>
      </c:spPr>
      <c:txPr>
        <a:bodyPr rot="0" spcFirstLastPara="1" vertOverflow="ellipsis" vert="horz" wrap="square" anchor="ctr" anchorCtr="1"/>
        <a:lstStyle/>
        <a:p>
          <a:pPr>
            <a:defRPr sz="126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currency!$A$3:$A$248</c:f>
              <c:numCache>
                <c:formatCode>m/d/yyyy</c:formatCode>
                <c:ptCount val="246"/>
                <c:pt idx="0">
                  <c:v>38383</c:v>
                </c:pt>
                <c:pt idx="1">
                  <c:v>38411</c:v>
                </c:pt>
                <c:pt idx="2">
                  <c:v>38442</c:v>
                </c:pt>
                <c:pt idx="3">
                  <c:v>38471</c:v>
                </c:pt>
                <c:pt idx="4">
                  <c:v>38503</c:v>
                </c:pt>
                <c:pt idx="5">
                  <c:v>38533</c:v>
                </c:pt>
                <c:pt idx="6">
                  <c:v>38562</c:v>
                </c:pt>
                <c:pt idx="7">
                  <c:v>38595</c:v>
                </c:pt>
                <c:pt idx="8">
                  <c:v>38625</c:v>
                </c:pt>
                <c:pt idx="9">
                  <c:v>38656</c:v>
                </c:pt>
                <c:pt idx="10">
                  <c:v>38686</c:v>
                </c:pt>
                <c:pt idx="11">
                  <c:v>38716</c:v>
                </c:pt>
                <c:pt idx="12">
                  <c:v>38748</c:v>
                </c:pt>
                <c:pt idx="13">
                  <c:v>38776</c:v>
                </c:pt>
                <c:pt idx="14">
                  <c:v>38807</c:v>
                </c:pt>
                <c:pt idx="15">
                  <c:v>38835</c:v>
                </c:pt>
                <c:pt idx="16">
                  <c:v>38868</c:v>
                </c:pt>
                <c:pt idx="17">
                  <c:v>38898</c:v>
                </c:pt>
                <c:pt idx="18">
                  <c:v>38929</c:v>
                </c:pt>
                <c:pt idx="19">
                  <c:v>38960</c:v>
                </c:pt>
                <c:pt idx="20">
                  <c:v>38989</c:v>
                </c:pt>
                <c:pt idx="21">
                  <c:v>39021</c:v>
                </c:pt>
                <c:pt idx="22">
                  <c:v>39051</c:v>
                </c:pt>
                <c:pt idx="23">
                  <c:v>39080</c:v>
                </c:pt>
                <c:pt idx="24">
                  <c:v>39113</c:v>
                </c:pt>
                <c:pt idx="25">
                  <c:v>39141</c:v>
                </c:pt>
                <c:pt idx="26">
                  <c:v>39171</c:v>
                </c:pt>
                <c:pt idx="27">
                  <c:v>39202</c:v>
                </c:pt>
                <c:pt idx="28">
                  <c:v>39233</c:v>
                </c:pt>
                <c:pt idx="29">
                  <c:v>39262</c:v>
                </c:pt>
                <c:pt idx="30">
                  <c:v>39294</c:v>
                </c:pt>
                <c:pt idx="31">
                  <c:v>39325</c:v>
                </c:pt>
                <c:pt idx="32">
                  <c:v>39353</c:v>
                </c:pt>
                <c:pt idx="33">
                  <c:v>39386</c:v>
                </c:pt>
                <c:pt idx="34">
                  <c:v>39416</c:v>
                </c:pt>
                <c:pt idx="35">
                  <c:v>39447</c:v>
                </c:pt>
                <c:pt idx="36">
                  <c:v>39478</c:v>
                </c:pt>
                <c:pt idx="37">
                  <c:v>39507</c:v>
                </c:pt>
                <c:pt idx="38">
                  <c:v>39538</c:v>
                </c:pt>
                <c:pt idx="39">
                  <c:v>39568</c:v>
                </c:pt>
                <c:pt idx="40">
                  <c:v>39598</c:v>
                </c:pt>
                <c:pt idx="41">
                  <c:v>39629</c:v>
                </c:pt>
                <c:pt idx="42">
                  <c:v>39660</c:v>
                </c:pt>
                <c:pt idx="43">
                  <c:v>39689</c:v>
                </c:pt>
                <c:pt idx="44">
                  <c:v>39721</c:v>
                </c:pt>
                <c:pt idx="45">
                  <c:v>39752</c:v>
                </c:pt>
                <c:pt idx="46">
                  <c:v>39780</c:v>
                </c:pt>
                <c:pt idx="47">
                  <c:v>39813</c:v>
                </c:pt>
                <c:pt idx="48">
                  <c:v>39843</c:v>
                </c:pt>
                <c:pt idx="49">
                  <c:v>39871</c:v>
                </c:pt>
                <c:pt idx="50">
                  <c:v>39903</c:v>
                </c:pt>
                <c:pt idx="51">
                  <c:v>39933</c:v>
                </c:pt>
                <c:pt idx="52">
                  <c:v>39962</c:v>
                </c:pt>
                <c:pt idx="53">
                  <c:v>39994</c:v>
                </c:pt>
                <c:pt idx="54">
                  <c:v>40025</c:v>
                </c:pt>
                <c:pt idx="55">
                  <c:v>40056</c:v>
                </c:pt>
                <c:pt idx="56">
                  <c:v>40086</c:v>
                </c:pt>
                <c:pt idx="57">
                  <c:v>40116</c:v>
                </c:pt>
                <c:pt idx="58">
                  <c:v>40147</c:v>
                </c:pt>
                <c:pt idx="59">
                  <c:v>40178</c:v>
                </c:pt>
                <c:pt idx="60">
                  <c:v>40207</c:v>
                </c:pt>
                <c:pt idx="61">
                  <c:v>40235</c:v>
                </c:pt>
                <c:pt idx="62">
                  <c:v>40268</c:v>
                </c:pt>
                <c:pt idx="63">
                  <c:v>40298</c:v>
                </c:pt>
                <c:pt idx="64">
                  <c:v>40329</c:v>
                </c:pt>
                <c:pt idx="65">
                  <c:v>40359</c:v>
                </c:pt>
                <c:pt idx="66">
                  <c:v>40389</c:v>
                </c:pt>
                <c:pt idx="67">
                  <c:v>40421</c:v>
                </c:pt>
                <c:pt idx="68">
                  <c:v>40451</c:v>
                </c:pt>
                <c:pt idx="69">
                  <c:v>40480</c:v>
                </c:pt>
                <c:pt idx="70">
                  <c:v>40512</c:v>
                </c:pt>
                <c:pt idx="71">
                  <c:v>40543</c:v>
                </c:pt>
                <c:pt idx="72">
                  <c:v>40574</c:v>
                </c:pt>
                <c:pt idx="73">
                  <c:v>40602</c:v>
                </c:pt>
                <c:pt idx="74">
                  <c:v>40633</c:v>
                </c:pt>
                <c:pt idx="75">
                  <c:v>40662</c:v>
                </c:pt>
                <c:pt idx="76">
                  <c:v>40694</c:v>
                </c:pt>
                <c:pt idx="77">
                  <c:v>40724</c:v>
                </c:pt>
                <c:pt idx="78">
                  <c:v>40753</c:v>
                </c:pt>
                <c:pt idx="79">
                  <c:v>40786</c:v>
                </c:pt>
                <c:pt idx="80">
                  <c:v>40816</c:v>
                </c:pt>
                <c:pt idx="81">
                  <c:v>40847</c:v>
                </c:pt>
                <c:pt idx="82">
                  <c:v>40877</c:v>
                </c:pt>
                <c:pt idx="83">
                  <c:v>40907</c:v>
                </c:pt>
                <c:pt idx="84">
                  <c:v>40939</c:v>
                </c:pt>
                <c:pt idx="85">
                  <c:v>40968</c:v>
                </c:pt>
                <c:pt idx="86">
                  <c:v>40998</c:v>
                </c:pt>
                <c:pt idx="87">
                  <c:v>41029</c:v>
                </c:pt>
                <c:pt idx="88">
                  <c:v>41060</c:v>
                </c:pt>
                <c:pt idx="89">
                  <c:v>41089</c:v>
                </c:pt>
                <c:pt idx="90">
                  <c:v>41121</c:v>
                </c:pt>
                <c:pt idx="91">
                  <c:v>41152</c:v>
                </c:pt>
                <c:pt idx="92">
                  <c:v>41180</c:v>
                </c:pt>
                <c:pt idx="93">
                  <c:v>41213</c:v>
                </c:pt>
                <c:pt idx="94">
                  <c:v>41243</c:v>
                </c:pt>
                <c:pt idx="95">
                  <c:v>41274</c:v>
                </c:pt>
                <c:pt idx="96">
                  <c:v>41305</c:v>
                </c:pt>
                <c:pt idx="97">
                  <c:v>41333</c:v>
                </c:pt>
                <c:pt idx="98">
                  <c:v>41362</c:v>
                </c:pt>
                <c:pt idx="99">
                  <c:v>41394</c:v>
                </c:pt>
                <c:pt idx="100">
                  <c:v>41425</c:v>
                </c:pt>
                <c:pt idx="101">
                  <c:v>41453</c:v>
                </c:pt>
                <c:pt idx="102">
                  <c:v>41486</c:v>
                </c:pt>
                <c:pt idx="103">
                  <c:v>41516</c:v>
                </c:pt>
                <c:pt idx="104">
                  <c:v>41547</c:v>
                </c:pt>
                <c:pt idx="105">
                  <c:v>41578</c:v>
                </c:pt>
                <c:pt idx="106">
                  <c:v>41607</c:v>
                </c:pt>
                <c:pt idx="107">
                  <c:v>41639</c:v>
                </c:pt>
                <c:pt idx="108">
                  <c:v>41670</c:v>
                </c:pt>
                <c:pt idx="109">
                  <c:v>41698</c:v>
                </c:pt>
                <c:pt idx="110">
                  <c:v>41729</c:v>
                </c:pt>
                <c:pt idx="111">
                  <c:v>41759</c:v>
                </c:pt>
                <c:pt idx="112">
                  <c:v>41789</c:v>
                </c:pt>
                <c:pt idx="113">
                  <c:v>41820</c:v>
                </c:pt>
                <c:pt idx="114">
                  <c:v>41851</c:v>
                </c:pt>
                <c:pt idx="115">
                  <c:v>41880</c:v>
                </c:pt>
                <c:pt idx="116">
                  <c:v>41912</c:v>
                </c:pt>
                <c:pt idx="117">
                  <c:v>41943</c:v>
                </c:pt>
                <c:pt idx="118">
                  <c:v>41971</c:v>
                </c:pt>
                <c:pt idx="119">
                  <c:v>42004</c:v>
                </c:pt>
                <c:pt idx="120">
                  <c:v>42034</c:v>
                </c:pt>
                <c:pt idx="121">
                  <c:v>42062</c:v>
                </c:pt>
                <c:pt idx="122">
                  <c:v>42094</c:v>
                </c:pt>
                <c:pt idx="123">
                  <c:v>42124</c:v>
                </c:pt>
                <c:pt idx="124">
                  <c:v>42153</c:v>
                </c:pt>
                <c:pt idx="125">
                  <c:v>42185</c:v>
                </c:pt>
                <c:pt idx="126">
                  <c:v>42216</c:v>
                </c:pt>
                <c:pt idx="127">
                  <c:v>42247</c:v>
                </c:pt>
                <c:pt idx="128">
                  <c:v>42277</c:v>
                </c:pt>
                <c:pt idx="129">
                  <c:v>42307</c:v>
                </c:pt>
                <c:pt idx="130">
                  <c:v>42338</c:v>
                </c:pt>
                <c:pt idx="131">
                  <c:v>42369</c:v>
                </c:pt>
                <c:pt idx="132">
                  <c:v>42398</c:v>
                </c:pt>
                <c:pt idx="133">
                  <c:v>42429</c:v>
                </c:pt>
                <c:pt idx="134">
                  <c:v>42460</c:v>
                </c:pt>
                <c:pt idx="135">
                  <c:v>42489</c:v>
                </c:pt>
                <c:pt idx="136">
                  <c:v>42521</c:v>
                </c:pt>
                <c:pt idx="137">
                  <c:v>42551</c:v>
                </c:pt>
                <c:pt idx="138">
                  <c:v>42580</c:v>
                </c:pt>
                <c:pt idx="139">
                  <c:v>42613</c:v>
                </c:pt>
                <c:pt idx="140">
                  <c:v>42643</c:v>
                </c:pt>
                <c:pt idx="141">
                  <c:v>42674</c:v>
                </c:pt>
                <c:pt idx="142">
                  <c:v>42704</c:v>
                </c:pt>
                <c:pt idx="143">
                  <c:v>42734</c:v>
                </c:pt>
                <c:pt idx="144">
                  <c:v>42766</c:v>
                </c:pt>
                <c:pt idx="145">
                  <c:v>42794</c:v>
                </c:pt>
                <c:pt idx="146">
                  <c:v>42825</c:v>
                </c:pt>
                <c:pt idx="147">
                  <c:v>42853</c:v>
                </c:pt>
                <c:pt idx="148">
                  <c:v>42886</c:v>
                </c:pt>
                <c:pt idx="149">
                  <c:v>42916</c:v>
                </c:pt>
                <c:pt idx="150">
                  <c:v>42947</c:v>
                </c:pt>
                <c:pt idx="151">
                  <c:v>42978</c:v>
                </c:pt>
                <c:pt idx="152">
                  <c:v>43007</c:v>
                </c:pt>
                <c:pt idx="153">
                  <c:v>43039</c:v>
                </c:pt>
                <c:pt idx="154">
                  <c:v>43069</c:v>
                </c:pt>
                <c:pt idx="155">
                  <c:v>43098</c:v>
                </c:pt>
                <c:pt idx="156">
                  <c:v>43131</c:v>
                </c:pt>
                <c:pt idx="157">
                  <c:v>43159</c:v>
                </c:pt>
                <c:pt idx="158">
                  <c:v>43189</c:v>
                </c:pt>
                <c:pt idx="159">
                  <c:v>43220</c:v>
                </c:pt>
                <c:pt idx="160">
                  <c:v>43251</c:v>
                </c:pt>
                <c:pt idx="161">
                  <c:v>43280</c:v>
                </c:pt>
                <c:pt idx="162">
                  <c:v>43312</c:v>
                </c:pt>
                <c:pt idx="163">
                  <c:v>43343</c:v>
                </c:pt>
                <c:pt idx="164">
                  <c:v>43371</c:v>
                </c:pt>
                <c:pt idx="165">
                  <c:v>43404</c:v>
                </c:pt>
                <c:pt idx="166">
                  <c:v>43434</c:v>
                </c:pt>
                <c:pt idx="167">
                  <c:v>43465</c:v>
                </c:pt>
                <c:pt idx="168">
                  <c:v>43496</c:v>
                </c:pt>
                <c:pt idx="169">
                  <c:v>43524</c:v>
                </c:pt>
                <c:pt idx="170">
                  <c:v>43553</c:v>
                </c:pt>
                <c:pt idx="171">
                  <c:v>43585</c:v>
                </c:pt>
                <c:pt idx="172">
                  <c:v>43616</c:v>
                </c:pt>
                <c:pt idx="173">
                  <c:v>43644</c:v>
                </c:pt>
                <c:pt idx="174">
                  <c:v>43677</c:v>
                </c:pt>
                <c:pt idx="175">
                  <c:v>43707</c:v>
                </c:pt>
                <c:pt idx="176">
                  <c:v>43738</c:v>
                </c:pt>
                <c:pt idx="177">
                  <c:v>43769</c:v>
                </c:pt>
                <c:pt idx="178">
                  <c:v>43798</c:v>
                </c:pt>
                <c:pt idx="179">
                  <c:v>43830</c:v>
                </c:pt>
                <c:pt idx="180">
                  <c:v>43861</c:v>
                </c:pt>
                <c:pt idx="181">
                  <c:v>43889</c:v>
                </c:pt>
                <c:pt idx="182">
                  <c:v>43921</c:v>
                </c:pt>
                <c:pt idx="183">
                  <c:v>43951</c:v>
                </c:pt>
                <c:pt idx="184">
                  <c:v>43980</c:v>
                </c:pt>
                <c:pt idx="185">
                  <c:v>44012</c:v>
                </c:pt>
                <c:pt idx="186">
                  <c:v>44043</c:v>
                </c:pt>
                <c:pt idx="187">
                  <c:v>44074</c:v>
                </c:pt>
                <c:pt idx="188">
                  <c:v>44104</c:v>
                </c:pt>
                <c:pt idx="189">
                  <c:v>44134</c:v>
                </c:pt>
                <c:pt idx="190">
                  <c:v>44165</c:v>
                </c:pt>
                <c:pt idx="191">
                  <c:v>44196</c:v>
                </c:pt>
                <c:pt idx="192">
                  <c:v>44225</c:v>
                </c:pt>
                <c:pt idx="193">
                  <c:v>44253</c:v>
                </c:pt>
                <c:pt idx="194">
                  <c:v>44286</c:v>
                </c:pt>
                <c:pt idx="195">
                  <c:v>44316</c:v>
                </c:pt>
                <c:pt idx="196">
                  <c:v>44347</c:v>
                </c:pt>
                <c:pt idx="197">
                  <c:v>44377</c:v>
                </c:pt>
                <c:pt idx="198">
                  <c:v>44407</c:v>
                </c:pt>
                <c:pt idx="199">
                  <c:v>44439</c:v>
                </c:pt>
                <c:pt idx="200">
                  <c:v>44469</c:v>
                </c:pt>
                <c:pt idx="201">
                  <c:v>44498</c:v>
                </c:pt>
                <c:pt idx="202">
                  <c:v>44530</c:v>
                </c:pt>
                <c:pt idx="203">
                  <c:v>44561</c:v>
                </c:pt>
                <c:pt idx="204">
                  <c:v>44592</c:v>
                </c:pt>
                <c:pt idx="205">
                  <c:v>44620</c:v>
                </c:pt>
                <c:pt idx="206">
                  <c:v>44651</c:v>
                </c:pt>
                <c:pt idx="207">
                  <c:v>44680</c:v>
                </c:pt>
                <c:pt idx="208">
                  <c:v>44712</c:v>
                </c:pt>
                <c:pt idx="209">
                  <c:v>44742</c:v>
                </c:pt>
                <c:pt idx="210">
                  <c:v>44771</c:v>
                </c:pt>
                <c:pt idx="211">
                  <c:v>44804</c:v>
                </c:pt>
                <c:pt idx="212">
                  <c:v>44834</c:v>
                </c:pt>
                <c:pt idx="213">
                  <c:v>44865</c:v>
                </c:pt>
                <c:pt idx="214">
                  <c:v>44895</c:v>
                </c:pt>
                <c:pt idx="215">
                  <c:v>44925</c:v>
                </c:pt>
                <c:pt idx="216">
                  <c:v>44957</c:v>
                </c:pt>
                <c:pt idx="217">
                  <c:v>44985</c:v>
                </c:pt>
                <c:pt idx="218">
                  <c:v>45016</c:v>
                </c:pt>
                <c:pt idx="219">
                  <c:v>45044</c:v>
                </c:pt>
                <c:pt idx="220">
                  <c:v>45077</c:v>
                </c:pt>
                <c:pt idx="221">
                  <c:v>45107</c:v>
                </c:pt>
                <c:pt idx="222">
                  <c:v>45138</c:v>
                </c:pt>
                <c:pt idx="223">
                  <c:v>45169</c:v>
                </c:pt>
                <c:pt idx="224">
                  <c:v>45198</c:v>
                </c:pt>
                <c:pt idx="225">
                  <c:v>45230</c:v>
                </c:pt>
                <c:pt idx="226">
                  <c:v>45260</c:v>
                </c:pt>
                <c:pt idx="227">
                  <c:v>45289</c:v>
                </c:pt>
                <c:pt idx="228">
                  <c:v>45322</c:v>
                </c:pt>
                <c:pt idx="229">
                  <c:v>45351</c:v>
                </c:pt>
                <c:pt idx="230">
                  <c:v>45380</c:v>
                </c:pt>
                <c:pt idx="231">
                  <c:v>45412</c:v>
                </c:pt>
                <c:pt idx="232">
                  <c:v>45443</c:v>
                </c:pt>
                <c:pt idx="233">
                  <c:v>45471</c:v>
                </c:pt>
                <c:pt idx="234">
                  <c:v>45504</c:v>
                </c:pt>
                <c:pt idx="235">
                  <c:v>45534</c:v>
                </c:pt>
                <c:pt idx="236">
                  <c:v>45565</c:v>
                </c:pt>
                <c:pt idx="237">
                  <c:v>45596</c:v>
                </c:pt>
                <c:pt idx="238">
                  <c:v>45625</c:v>
                </c:pt>
                <c:pt idx="239">
                  <c:v>45657</c:v>
                </c:pt>
                <c:pt idx="240">
                  <c:v>45688</c:v>
                </c:pt>
                <c:pt idx="241">
                  <c:v>45716</c:v>
                </c:pt>
                <c:pt idx="242">
                  <c:v>45747</c:v>
                </c:pt>
                <c:pt idx="243">
                  <c:v>45777</c:v>
                </c:pt>
                <c:pt idx="244">
                  <c:v>45807</c:v>
                </c:pt>
                <c:pt idx="245">
                  <c:v>45838</c:v>
                </c:pt>
              </c:numCache>
            </c:numRef>
          </c:cat>
          <c:val>
            <c:numRef>
              <c:f>currency!$B$3:$B$248</c:f>
              <c:numCache>
                <c:formatCode>General</c:formatCode>
                <c:ptCount val="246"/>
                <c:pt idx="0">
                  <c:v>1023.17</c:v>
                </c:pt>
                <c:pt idx="1">
                  <c:v>1013.32</c:v>
                </c:pt>
                <c:pt idx="2">
                  <c:v>1027.46</c:v>
                </c:pt>
                <c:pt idx="3">
                  <c:v>1027.52</c:v>
                </c:pt>
                <c:pt idx="4">
                  <c:v>1058.44</c:v>
                </c:pt>
                <c:pt idx="5">
                  <c:v>1068.02</c:v>
                </c:pt>
                <c:pt idx="6">
                  <c:v>1071.6300000000001</c:v>
                </c:pt>
                <c:pt idx="7">
                  <c:v>1055.45</c:v>
                </c:pt>
                <c:pt idx="8">
                  <c:v>1071.3599999999999</c:v>
                </c:pt>
                <c:pt idx="9">
                  <c:v>1080.3800000000001</c:v>
                </c:pt>
                <c:pt idx="10">
                  <c:v>1093.1199999999999</c:v>
                </c:pt>
                <c:pt idx="11">
                  <c:v>1087.27</c:v>
                </c:pt>
                <c:pt idx="12">
                  <c:v>1064.0999999999999</c:v>
                </c:pt>
                <c:pt idx="13">
                  <c:v>1073.28</c:v>
                </c:pt>
                <c:pt idx="14">
                  <c:v>1080.0999999999999</c:v>
                </c:pt>
                <c:pt idx="15">
                  <c:v>1041.1400000000001</c:v>
                </c:pt>
                <c:pt idx="16">
                  <c:v>1031.5</c:v>
                </c:pt>
                <c:pt idx="17">
                  <c:v>1039.58</c:v>
                </c:pt>
                <c:pt idx="18">
                  <c:v>1037.6099999999999</c:v>
                </c:pt>
                <c:pt idx="19">
                  <c:v>1035.3900000000001</c:v>
                </c:pt>
                <c:pt idx="20">
                  <c:v>1045.43</c:v>
                </c:pt>
                <c:pt idx="21">
                  <c:v>1036.03</c:v>
                </c:pt>
                <c:pt idx="22">
                  <c:v>1018.32</c:v>
                </c:pt>
                <c:pt idx="23">
                  <c:v>1027.45</c:v>
                </c:pt>
                <c:pt idx="24">
                  <c:v>1038.73</c:v>
                </c:pt>
                <c:pt idx="25">
                  <c:v>1028.4100000000001</c:v>
                </c:pt>
                <c:pt idx="26">
                  <c:v>1020.77</c:v>
                </c:pt>
                <c:pt idx="27">
                  <c:v>1009.53</c:v>
                </c:pt>
                <c:pt idx="28">
                  <c:v>1015.68</c:v>
                </c:pt>
                <c:pt idx="29">
                  <c:v>1012.89</c:v>
                </c:pt>
                <c:pt idx="30">
                  <c:v>999.26</c:v>
                </c:pt>
                <c:pt idx="31">
                  <c:v>998.76</c:v>
                </c:pt>
                <c:pt idx="32">
                  <c:v>969.1</c:v>
                </c:pt>
                <c:pt idx="33">
                  <c:v>954.41</c:v>
                </c:pt>
                <c:pt idx="34">
                  <c:v>952.99</c:v>
                </c:pt>
                <c:pt idx="35">
                  <c:v>958.15</c:v>
                </c:pt>
                <c:pt idx="36">
                  <c:v>942.06</c:v>
                </c:pt>
                <c:pt idx="37">
                  <c:v>924.69</c:v>
                </c:pt>
                <c:pt idx="38">
                  <c:v>910.26</c:v>
                </c:pt>
                <c:pt idx="39">
                  <c:v>917.3</c:v>
                </c:pt>
                <c:pt idx="40">
                  <c:v>918.7</c:v>
                </c:pt>
                <c:pt idx="41">
                  <c:v>917.73</c:v>
                </c:pt>
                <c:pt idx="42">
                  <c:v>923.38</c:v>
                </c:pt>
                <c:pt idx="43">
                  <c:v>969.8</c:v>
                </c:pt>
                <c:pt idx="44">
                  <c:v>997.08</c:v>
                </c:pt>
                <c:pt idx="45">
                  <c:v>1079.19</c:v>
                </c:pt>
                <c:pt idx="46">
                  <c:v>1096.3399999999999</c:v>
                </c:pt>
                <c:pt idx="47">
                  <c:v>1043</c:v>
                </c:pt>
                <c:pt idx="48">
                  <c:v>1094.8499999999999</c:v>
                </c:pt>
                <c:pt idx="49">
                  <c:v>1129.42</c:v>
                </c:pt>
                <c:pt idx="50">
                  <c:v>1097.04</c:v>
                </c:pt>
                <c:pt idx="51">
                  <c:v>1080.42</c:v>
                </c:pt>
                <c:pt idx="52">
                  <c:v>1015.19</c:v>
                </c:pt>
                <c:pt idx="53">
                  <c:v>1026.8599999999999</c:v>
                </c:pt>
                <c:pt idx="54">
                  <c:v>1003.43</c:v>
                </c:pt>
                <c:pt idx="55">
                  <c:v>1004.52</c:v>
                </c:pt>
                <c:pt idx="56">
                  <c:v>986.62</c:v>
                </c:pt>
                <c:pt idx="57">
                  <c:v>980.57</c:v>
                </c:pt>
                <c:pt idx="58">
                  <c:v>960.45</c:v>
                </c:pt>
                <c:pt idx="59">
                  <c:v>993.31</c:v>
                </c:pt>
                <c:pt idx="60">
                  <c:v>1004.92</c:v>
                </c:pt>
                <c:pt idx="61">
                  <c:v>1010.76</c:v>
                </c:pt>
                <c:pt idx="62">
                  <c:v>1012.51</c:v>
                </c:pt>
                <c:pt idx="63">
                  <c:v>1016.43</c:v>
                </c:pt>
                <c:pt idx="64">
                  <c:v>1068.1600000000001</c:v>
                </c:pt>
                <c:pt idx="65">
                  <c:v>1058.96</c:v>
                </c:pt>
                <c:pt idx="66">
                  <c:v>1014.14</c:v>
                </c:pt>
                <c:pt idx="67">
                  <c:v>1029.9000000000001</c:v>
                </c:pt>
                <c:pt idx="68">
                  <c:v>984.7</c:v>
                </c:pt>
                <c:pt idx="69">
                  <c:v>966.02</c:v>
                </c:pt>
                <c:pt idx="70">
                  <c:v>1003.63</c:v>
                </c:pt>
                <c:pt idx="71">
                  <c:v>975.49</c:v>
                </c:pt>
                <c:pt idx="72">
                  <c:v>967.4</c:v>
                </c:pt>
                <c:pt idx="73">
                  <c:v>957.24</c:v>
                </c:pt>
                <c:pt idx="74">
                  <c:v>948.68</c:v>
                </c:pt>
                <c:pt idx="75">
                  <c:v>914.4</c:v>
                </c:pt>
                <c:pt idx="76">
                  <c:v>929.87</c:v>
                </c:pt>
                <c:pt idx="77">
                  <c:v>927.23</c:v>
                </c:pt>
                <c:pt idx="78">
                  <c:v>915.52</c:v>
                </c:pt>
                <c:pt idx="79">
                  <c:v>925.04</c:v>
                </c:pt>
                <c:pt idx="80">
                  <c:v>986.17</c:v>
                </c:pt>
                <c:pt idx="81">
                  <c:v>956.78</c:v>
                </c:pt>
                <c:pt idx="82">
                  <c:v>977</c:v>
                </c:pt>
                <c:pt idx="83">
                  <c:v>993.39</c:v>
                </c:pt>
                <c:pt idx="84">
                  <c:v>974.67</c:v>
                </c:pt>
                <c:pt idx="85">
                  <c:v>973.57</c:v>
                </c:pt>
                <c:pt idx="86">
                  <c:v>978.6</c:v>
                </c:pt>
                <c:pt idx="87">
                  <c:v>973.92</c:v>
                </c:pt>
                <c:pt idx="88">
                  <c:v>1022.68</c:v>
                </c:pt>
                <c:pt idx="89">
                  <c:v>1002.86</c:v>
                </c:pt>
                <c:pt idx="90">
                  <c:v>1005.97</c:v>
                </c:pt>
                <c:pt idx="91">
                  <c:v>994.89</c:v>
                </c:pt>
                <c:pt idx="92">
                  <c:v>980.84</c:v>
                </c:pt>
                <c:pt idx="93">
                  <c:v>983.61</c:v>
                </c:pt>
                <c:pt idx="94">
                  <c:v>985.94</c:v>
                </c:pt>
                <c:pt idx="95">
                  <c:v>986.48</c:v>
                </c:pt>
                <c:pt idx="96">
                  <c:v>988.08</c:v>
                </c:pt>
                <c:pt idx="97">
                  <c:v>1015.33</c:v>
                </c:pt>
                <c:pt idx="98">
                  <c:v>1020.11</c:v>
                </c:pt>
                <c:pt idx="99">
                  <c:v>1010.44</c:v>
                </c:pt>
                <c:pt idx="100">
                  <c:v>1037.73</c:v>
                </c:pt>
                <c:pt idx="101">
                  <c:v>1040.55</c:v>
                </c:pt>
                <c:pt idx="102">
                  <c:v>1025.8</c:v>
                </c:pt>
                <c:pt idx="103">
                  <c:v>1034.4000000000001</c:v>
                </c:pt>
                <c:pt idx="104">
                  <c:v>1011.85</c:v>
                </c:pt>
                <c:pt idx="105">
                  <c:v>1011.72</c:v>
                </c:pt>
                <c:pt idx="106">
                  <c:v>1020.78</c:v>
                </c:pt>
                <c:pt idx="107">
                  <c:v>1019.41</c:v>
                </c:pt>
                <c:pt idx="108">
                  <c:v>1031.57</c:v>
                </c:pt>
                <c:pt idx="109">
                  <c:v>1016.74</c:v>
                </c:pt>
                <c:pt idx="110">
                  <c:v>1015.77</c:v>
                </c:pt>
                <c:pt idx="111">
                  <c:v>1008.01</c:v>
                </c:pt>
                <c:pt idx="112">
                  <c:v>1010.78</c:v>
                </c:pt>
                <c:pt idx="113">
                  <c:v>1003.34</c:v>
                </c:pt>
                <c:pt idx="114">
                  <c:v>1021.93</c:v>
                </c:pt>
                <c:pt idx="115">
                  <c:v>1029.48</c:v>
                </c:pt>
                <c:pt idx="116">
                  <c:v>1070.94</c:v>
                </c:pt>
                <c:pt idx="117">
                  <c:v>1080.8399999999999</c:v>
                </c:pt>
                <c:pt idx="118">
                  <c:v>1106.9000000000001</c:v>
                </c:pt>
                <c:pt idx="119">
                  <c:v>1131.06</c:v>
                </c:pt>
                <c:pt idx="120">
                  <c:v>1167.8900000000001</c:v>
                </c:pt>
                <c:pt idx="121">
                  <c:v>1172.3699999999999</c:v>
                </c:pt>
                <c:pt idx="122">
                  <c:v>1200.68</c:v>
                </c:pt>
                <c:pt idx="123">
                  <c:v>1165.28</c:v>
                </c:pt>
                <c:pt idx="124">
                  <c:v>1191.94</c:v>
                </c:pt>
                <c:pt idx="125">
                  <c:v>1180.77</c:v>
                </c:pt>
                <c:pt idx="126">
                  <c:v>1208.44</c:v>
                </c:pt>
                <c:pt idx="127">
                  <c:v>1206.82</c:v>
                </c:pt>
                <c:pt idx="128">
                  <c:v>1213.83</c:v>
                </c:pt>
                <c:pt idx="129">
                  <c:v>1209.83</c:v>
                </c:pt>
                <c:pt idx="130">
                  <c:v>1237.8499999999999</c:v>
                </c:pt>
                <c:pt idx="131">
                  <c:v>1232.5899999999999</c:v>
                </c:pt>
                <c:pt idx="132">
                  <c:v>1252.04</c:v>
                </c:pt>
                <c:pt idx="133">
                  <c:v>1229.5999999999999</c:v>
                </c:pt>
                <c:pt idx="134">
                  <c:v>1182.28</c:v>
                </c:pt>
                <c:pt idx="135">
                  <c:v>1159.42</c:v>
                </c:pt>
                <c:pt idx="136">
                  <c:v>1202.31</c:v>
                </c:pt>
                <c:pt idx="137">
                  <c:v>1185.47</c:v>
                </c:pt>
                <c:pt idx="138">
                  <c:v>1180.81</c:v>
                </c:pt>
                <c:pt idx="139">
                  <c:v>1187.9100000000001</c:v>
                </c:pt>
                <c:pt idx="140">
                  <c:v>1182.79</c:v>
                </c:pt>
                <c:pt idx="141">
                  <c:v>1208.25</c:v>
                </c:pt>
                <c:pt idx="142">
                  <c:v>1255.53</c:v>
                </c:pt>
                <c:pt idx="143">
                  <c:v>1267.3800000000001</c:v>
                </c:pt>
                <c:pt idx="144">
                  <c:v>1234.3599999999999</c:v>
                </c:pt>
                <c:pt idx="145">
                  <c:v>1239.43</c:v>
                </c:pt>
                <c:pt idx="146">
                  <c:v>1223.05</c:v>
                </c:pt>
                <c:pt idx="147">
                  <c:v>1216.5999999999999</c:v>
                </c:pt>
                <c:pt idx="148">
                  <c:v>1198.69</c:v>
                </c:pt>
                <c:pt idx="149">
                  <c:v>1183.8</c:v>
                </c:pt>
                <c:pt idx="150">
                  <c:v>1153.4000000000001</c:v>
                </c:pt>
                <c:pt idx="151">
                  <c:v>1152.94</c:v>
                </c:pt>
                <c:pt idx="152">
                  <c:v>1160.43</c:v>
                </c:pt>
                <c:pt idx="153">
                  <c:v>1180.83</c:v>
                </c:pt>
                <c:pt idx="154">
                  <c:v>1163.55</c:v>
                </c:pt>
                <c:pt idx="155">
                  <c:v>1159.44</c:v>
                </c:pt>
                <c:pt idx="156">
                  <c:v>1119.67</c:v>
                </c:pt>
                <c:pt idx="157">
                  <c:v>1135.52</c:v>
                </c:pt>
                <c:pt idx="158">
                  <c:v>1124.77</c:v>
                </c:pt>
                <c:pt idx="159">
                  <c:v>1146.73</c:v>
                </c:pt>
                <c:pt idx="160">
                  <c:v>1170.6600000000001</c:v>
                </c:pt>
                <c:pt idx="161">
                  <c:v>1181.2</c:v>
                </c:pt>
                <c:pt idx="162">
                  <c:v>1174.6300000000001</c:v>
                </c:pt>
                <c:pt idx="163">
                  <c:v>1182.43</c:v>
                </c:pt>
                <c:pt idx="164">
                  <c:v>1183.18</c:v>
                </c:pt>
                <c:pt idx="165">
                  <c:v>1210.45</c:v>
                </c:pt>
                <c:pt idx="166">
                  <c:v>1208.43</c:v>
                </c:pt>
                <c:pt idx="167">
                  <c:v>1195.9100000000001</c:v>
                </c:pt>
                <c:pt idx="168">
                  <c:v>1180.83</c:v>
                </c:pt>
                <c:pt idx="169">
                  <c:v>1189.8800000000001</c:v>
                </c:pt>
                <c:pt idx="170">
                  <c:v>1198.44</c:v>
                </c:pt>
                <c:pt idx="171">
                  <c:v>1199.6099999999999</c:v>
                </c:pt>
                <c:pt idx="172">
                  <c:v>1206.19</c:v>
                </c:pt>
                <c:pt idx="173">
                  <c:v>1186.92</c:v>
                </c:pt>
                <c:pt idx="174">
                  <c:v>1208.8499999999999</c:v>
                </c:pt>
                <c:pt idx="175">
                  <c:v>1216.6199999999999</c:v>
                </c:pt>
                <c:pt idx="176">
                  <c:v>1218.8399999999999</c:v>
                </c:pt>
                <c:pt idx="177">
                  <c:v>1195.81</c:v>
                </c:pt>
                <c:pt idx="178">
                  <c:v>1209.03</c:v>
                </c:pt>
                <c:pt idx="179">
                  <c:v>1184.83</c:v>
                </c:pt>
                <c:pt idx="180">
                  <c:v>1195.9100000000001</c:v>
                </c:pt>
                <c:pt idx="181">
                  <c:v>1209.53</c:v>
                </c:pt>
                <c:pt idx="182">
                  <c:v>1246.97</c:v>
                </c:pt>
                <c:pt idx="183">
                  <c:v>1242.5</c:v>
                </c:pt>
                <c:pt idx="184">
                  <c:v>1228.1099999999999</c:v>
                </c:pt>
                <c:pt idx="185">
                  <c:v>1219.78</c:v>
                </c:pt>
                <c:pt idx="186">
                  <c:v>1179.02</c:v>
                </c:pt>
                <c:pt idx="187">
                  <c:v>1161.1400000000001</c:v>
                </c:pt>
                <c:pt idx="188">
                  <c:v>1177.27</c:v>
                </c:pt>
                <c:pt idx="189">
                  <c:v>1172.46</c:v>
                </c:pt>
                <c:pt idx="190">
                  <c:v>1144.8699999999999</c:v>
                </c:pt>
                <c:pt idx="191">
                  <c:v>1120.3</c:v>
                </c:pt>
                <c:pt idx="192">
                  <c:v>1129.9000000000001</c:v>
                </c:pt>
                <c:pt idx="193">
                  <c:v>1135.3599999999999</c:v>
                </c:pt>
                <c:pt idx="194">
                  <c:v>1152.19</c:v>
                </c:pt>
                <c:pt idx="195">
                  <c:v>1133.1199999999999</c:v>
                </c:pt>
                <c:pt idx="196">
                  <c:v>1116.53</c:v>
                </c:pt>
                <c:pt idx="197">
                  <c:v>1142.1099999999999</c:v>
                </c:pt>
                <c:pt idx="198">
                  <c:v>1140.57</c:v>
                </c:pt>
                <c:pt idx="199">
                  <c:v>1146.78</c:v>
                </c:pt>
                <c:pt idx="200">
                  <c:v>1165.1199999999999</c:v>
                </c:pt>
                <c:pt idx="201">
                  <c:v>1160.5</c:v>
                </c:pt>
                <c:pt idx="202">
                  <c:v>1182.6600000000001</c:v>
                </c:pt>
                <c:pt idx="203">
                  <c:v>1173.47</c:v>
                </c:pt>
                <c:pt idx="204">
                  <c:v>1183.3699999999999</c:v>
                </c:pt>
                <c:pt idx="205">
                  <c:v>1180.52</c:v>
                </c:pt>
                <c:pt idx="206">
                  <c:v>1191.77</c:v>
                </c:pt>
                <c:pt idx="207">
                  <c:v>1244.98</c:v>
                </c:pt>
                <c:pt idx="208">
                  <c:v>1226.8399999999999</c:v>
                </c:pt>
                <c:pt idx="209">
                  <c:v>1260.19</c:v>
                </c:pt>
                <c:pt idx="210">
                  <c:v>1267.24</c:v>
                </c:pt>
                <c:pt idx="211">
                  <c:v>1295.6400000000001</c:v>
                </c:pt>
                <c:pt idx="212">
                  <c:v>1337.47</c:v>
                </c:pt>
                <c:pt idx="213">
                  <c:v>1334.27</c:v>
                </c:pt>
                <c:pt idx="214">
                  <c:v>1269.83</c:v>
                </c:pt>
                <c:pt idx="215">
                  <c:v>1246.5999999999999</c:v>
                </c:pt>
                <c:pt idx="216">
                  <c:v>1223.2</c:v>
                </c:pt>
                <c:pt idx="217">
                  <c:v>1254.69</c:v>
                </c:pt>
                <c:pt idx="218">
                  <c:v>1230.24</c:v>
                </c:pt>
                <c:pt idx="219">
                  <c:v>1226.82</c:v>
                </c:pt>
                <c:pt idx="220">
                  <c:v>1246.1400000000001</c:v>
                </c:pt>
                <c:pt idx="221">
                  <c:v>1233</c:v>
                </c:pt>
                <c:pt idx="222">
                  <c:v>1218.08</c:v>
                </c:pt>
                <c:pt idx="223">
                  <c:v>1240.1500000000001</c:v>
                </c:pt>
                <c:pt idx="224">
                  <c:v>1265.94</c:v>
                </c:pt>
                <c:pt idx="225">
                  <c:v>1276.3599999999999</c:v>
                </c:pt>
                <c:pt idx="226">
                  <c:v>1238.9000000000001</c:v>
                </c:pt>
                <c:pt idx="227">
                  <c:v>1212.8900000000001</c:v>
                </c:pt>
                <c:pt idx="228">
                  <c:v>1238.07</c:v>
                </c:pt>
                <c:pt idx="229">
                  <c:v>1243.78</c:v>
                </c:pt>
                <c:pt idx="230">
                  <c:v>1245.3900000000001</c:v>
                </c:pt>
                <c:pt idx="231">
                  <c:v>1265.8800000000001</c:v>
                </c:pt>
                <c:pt idx="232">
                  <c:v>1251.4000000000001</c:v>
                </c:pt>
                <c:pt idx="233">
                  <c:v>1269.54</c:v>
                </c:pt>
                <c:pt idx="234">
                  <c:v>1253.77</c:v>
                </c:pt>
                <c:pt idx="235">
                  <c:v>1234.28</c:v>
                </c:pt>
                <c:pt idx="236">
                  <c:v>1222.81</c:v>
                </c:pt>
                <c:pt idx="237">
                  <c:v>1258.82</c:v>
                </c:pt>
                <c:pt idx="238">
                  <c:v>1274.94</c:v>
                </c:pt>
                <c:pt idx="239">
                  <c:v>1309.6600000000001</c:v>
                </c:pt>
                <c:pt idx="240">
                  <c:v>1307.7</c:v>
                </c:pt>
                <c:pt idx="241">
                  <c:v>1298.1199999999999</c:v>
                </c:pt>
                <c:pt idx="242">
                  <c:v>1274.25</c:v>
                </c:pt>
                <c:pt idx="243">
                  <c:v>1223.5999999999999</c:v>
                </c:pt>
                <c:pt idx="244">
                  <c:v>1215.99</c:v>
                </c:pt>
                <c:pt idx="245">
                  <c:v>1190.1600000000001</c:v>
                </c:pt>
              </c:numCache>
            </c:numRef>
          </c:val>
          <c:smooth val="0"/>
          <c:extLst>
            <c:ext xmlns:c16="http://schemas.microsoft.com/office/drawing/2014/chart" uri="{C3380CC4-5D6E-409C-BE32-E72D297353CC}">
              <c16:uniqueId val="{00000000-8AEB-40A8-9929-66B16F7086DF}"/>
            </c:ext>
          </c:extLst>
        </c:ser>
        <c:dLbls>
          <c:showLegendKey val="0"/>
          <c:showVal val="0"/>
          <c:showCatName val="0"/>
          <c:showSerName val="0"/>
          <c:showPercent val="0"/>
          <c:showBubbleSize val="0"/>
        </c:dLbls>
        <c:smooth val="0"/>
        <c:axId val="1822450335"/>
        <c:axId val="1822452735"/>
      </c:lineChart>
      <c:dateAx>
        <c:axId val="182245033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822452735"/>
        <c:crosses val="autoZero"/>
        <c:auto val="1"/>
        <c:lblOffset val="100"/>
        <c:baseTimeUnit val="months"/>
      </c:dateAx>
      <c:valAx>
        <c:axId val="1822452735"/>
        <c:scaling>
          <c:orientation val="minMax"/>
          <c:max val="1350"/>
          <c:min val="9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822450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solidFill>
            <a:sysClr val="windowText" lastClr="000000"/>
          </a:solidFill>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ysClr val="windowText" lastClr="000000"/>
                </a:solidFill>
                <a:latin typeface="+mn-lt"/>
                <a:ea typeface="+mn-ea"/>
                <a:cs typeface="+mn-cs"/>
              </a:defRPr>
            </a:pPr>
            <a:r>
              <a:rPr lang="en-US"/>
              <a:t>USD vs EM</a:t>
            </a:r>
          </a:p>
        </c:rich>
      </c:tx>
      <c:overlay val="0"/>
      <c:spPr>
        <a:noFill/>
        <a:ln>
          <a:noFill/>
        </a:ln>
        <a:effectLst/>
      </c:spPr>
      <c:txPr>
        <a:bodyPr rot="0" spcFirstLastPara="1" vertOverflow="ellipsis" vert="horz" wrap="square" anchor="ctr" anchorCtr="1"/>
        <a:lstStyle/>
        <a:p>
          <a:pPr>
            <a:defRPr sz="126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currency!$G$2:$G$203</c:f>
              <c:numCache>
                <c:formatCode>m/d/yyyy</c:formatCode>
                <c:ptCount val="202"/>
                <c:pt idx="0">
                  <c:v>39661</c:v>
                </c:pt>
                <c:pt idx="1">
                  <c:v>39692</c:v>
                </c:pt>
                <c:pt idx="2">
                  <c:v>39722</c:v>
                </c:pt>
                <c:pt idx="3">
                  <c:v>39753</c:v>
                </c:pt>
                <c:pt idx="4">
                  <c:v>39783</c:v>
                </c:pt>
                <c:pt idx="5">
                  <c:v>39814</c:v>
                </c:pt>
                <c:pt idx="6">
                  <c:v>39845</c:v>
                </c:pt>
                <c:pt idx="7">
                  <c:v>39873</c:v>
                </c:pt>
                <c:pt idx="8">
                  <c:v>39904</c:v>
                </c:pt>
                <c:pt idx="9">
                  <c:v>39934</c:v>
                </c:pt>
                <c:pt idx="10">
                  <c:v>39965</c:v>
                </c:pt>
                <c:pt idx="11">
                  <c:v>39995</c:v>
                </c:pt>
                <c:pt idx="12">
                  <c:v>40026</c:v>
                </c:pt>
                <c:pt idx="13">
                  <c:v>40057</c:v>
                </c:pt>
                <c:pt idx="14">
                  <c:v>40087</c:v>
                </c:pt>
                <c:pt idx="15">
                  <c:v>40118</c:v>
                </c:pt>
                <c:pt idx="16">
                  <c:v>40148</c:v>
                </c:pt>
                <c:pt idx="17">
                  <c:v>40179</c:v>
                </c:pt>
                <c:pt idx="18">
                  <c:v>40210</c:v>
                </c:pt>
                <c:pt idx="19">
                  <c:v>40238</c:v>
                </c:pt>
                <c:pt idx="20">
                  <c:v>40269</c:v>
                </c:pt>
                <c:pt idx="21">
                  <c:v>40299</c:v>
                </c:pt>
                <c:pt idx="22">
                  <c:v>40330</c:v>
                </c:pt>
                <c:pt idx="23">
                  <c:v>40360</c:v>
                </c:pt>
                <c:pt idx="24">
                  <c:v>40391</c:v>
                </c:pt>
                <c:pt idx="25">
                  <c:v>40422</c:v>
                </c:pt>
                <c:pt idx="26">
                  <c:v>40452</c:v>
                </c:pt>
                <c:pt idx="27">
                  <c:v>40483</c:v>
                </c:pt>
                <c:pt idx="28">
                  <c:v>40513</c:v>
                </c:pt>
                <c:pt idx="29">
                  <c:v>40544</c:v>
                </c:pt>
                <c:pt idx="30">
                  <c:v>40575</c:v>
                </c:pt>
                <c:pt idx="31">
                  <c:v>40603</c:v>
                </c:pt>
                <c:pt idx="32">
                  <c:v>40634</c:v>
                </c:pt>
                <c:pt idx="33">
                  <c:v>40664</c:v>
                </c:pt>
                <c:pt idx="34">
                  <c:v>40695</c:v>
                </c:pt>
                <c:pt idx="35">
                  <c:v>40725</c:v>
                </c:pt>
                <c:pt idx="36">
                  <c:v>40756</c:v>
                </c:pt>
                <c:pt idx="37">
                  <c:v>40787</c:v>
                </c:pt>
                <c:pt idx="38">
                  <c:v>40817</c:v>
                </c:pt>
                <c:pt idx="39">
                  <c:v>40848</c:v>
                </c:pt>
                <c:pt idx="40">
                  <c:v>40878</c:v>
                </c:pt>
                <c:pt idx="41">
                  <c:v>40909</c:v>
                </c:pt>
                <c:pt idx="42">
                  <c:v>40940</c:v>
                </c:pt>
                <c:pt idx="43">
                  <c:v>40969</c:v>
                </c:pt>
                <c:pt idx="44">
                  <c:v>41000</c:v>
                </c:pt>
                <c:pt idx="45">
                  <c:v>41030</c:v>
                </c:pt>
                <c:pt idx="46">
                  <c:v>41061</c:v>
                </c:pt>
                <c:pt idx="47">
                  <c:v>41091</c:v>
                </c:pt>
                <c:pt idx="48">
                  <c:v>41122</c:v>
                </c:pt>
                <c:pt idx="49">
                  <c:v>41153</c:v>
                </c:pt>
                <c:pt idx="50">
                  <c:v>41183</c:v>
                </c:pt>
                <c:pt idx="51">
                  <c:v>41214</c:v>
                </c:pt>
                <c:pt idx="52">
                  <c:v>41244</c:v>
                </c:pt>
                <c:pt idx="53">
                  <c:v>41275</c:v>
                </c:pt>
                <c:pt idx="54">
                  <c:v>41306</c:v>
                </c:pt>
                <c:pt idx="55">
                  <c:v>41334</c:v>
                </c:pt>
                <c:pt idx="56">
                  <c:v>41365</c:v>
                </c:pt>
                <c:pt idx="57">
                  <c:v>41395</c:v>
                </c:pt>
                <c:pt idx="58">
                  <c:v>41426</c:v>
                </c:pt>
                <c:pt idx="59">
                  <c:v>41456</c:v>
                </c:pt>
                <c:pt idx="60">
                  <c:v>41487</c:v>
                </c:pt>
                <c:pt idx="61">
                  <c:v>41518</c:v>
                </c:pt>
                <c:pt idx="62">
                  <c:v>41548</c:v>
                </c:pt>
                <c:pt idx="63">
                  <c:v>41579</c:v>
                </c:pt>
                <c:pt idx="64">
                  <c:v>41609</c:v>
                </c:pt>
                <c:pt idx="65">
                  <c:v>41640</c:v>
                </c:pt>
                <c:pt idx="66">
                  <c:v>41671</c:v>
                </c:pt>
                <c:pt idx="67">
                  <c:v>41699</c:v>
                </c:pt>
                <c:pt idx="68">
                  <c:v>41730</c:v>
                </c:pt>
                <c:pt idx="69">
                  <c:v>41760</c:v>
                </c:pt>
                <c:pt idx="70">
                  <c:v>41791</c:v>
                </c:pt>
                <c:pt idx="71">
                  <c:v>41821</c:v>
                </c:pt>
                <c:pt idx="72">
                  <c:v>41852</c:v>
                </c:pt>
                <c:pt idx="73">
                  <c:v>41883</c:v>
                </c:pt>
                <c:pt idx="74">
                  <c:v>41913</c:v>
                </c:pt>
                <c:pt idx="75">
                  <c:v>41944</c:v>
                </c:pt>
                <c:pt idx="76">
                  <c:v>41974</c:v>
                </c:pt>
                <c:pt idx="77">
                  <c:v>42005</c:v>
                </c:pt>
                <c:pt idx="78">
                  <c:v>42036</c:v>
                </c:pt>
                <c:pt idx="79">
                  <c:v>42064</c:v>
                </c:pt>
                <c:pt idx="80">
                  <c:v>42095</c:v>
                </c:pt>
                <c:pt idx="81">
                  <c:v>42125</c:v>
                </c:pt>
                <c:pt idx="82">
                  <c:v>42156</c:v>
                </c:pt>
                <c:pt idx="83">
                  <c:v>42186</c:v>
                </c:pt>
                <c:pt idx="84">
                  <c:v>42217</c:v>
                </c:pt>
                <c:pt idx="85">
                  <c:v>42248</c:v>
                </c:pt>
                <c:pt idx="86">
                  <c:v>42278</c:v>
                </c:pt>
                <c:pt idx="87">
                  <c:v>42309</c:v>
                </c:pt>
                <c:pt idx="88">
                  <c:v>42339</c:v>
                </c:pt>
                <c:pt idx="89">
                  <c:v>42370</c:v>
                </c:pt>
                <c:pt idx="90">
                  <c:v>42401</c:v>
                </c:pt>
                <c:pt idx="91">
                  <c:v>42430</c:v>
                </c:pt>
                <c:pt idx="92">
                  <c:v>42461</c:v>
                </c:pt>
                <c:pt idx="93">
                  <c:v>42491</c:v>
                </c:pt>
                <c:pt idx="94">
                  <c:v>42522</c:v>
                </c:pt>
                <c:pt idx="95">
                  <c:v>42552</c:v>
                </c:pt>
                <c:pt idx="96">
                  <c:v>42583</c:v>
                </c:pt>
                <c:pt idx="97">
                  <c:v>42614</c:v>
                </c:pt>
                <c:pt idx="98">
                  <c:v>42644</c:v>
                </c:pt>
                <c:pt idx="99">
                  <c:v>42675</c:v>
                </c:pt>
                <c:pt idx="100">
                  <c:v>42705</c:v>
                </c:pt>
                <c:pt idx="101">
                  <c:v>42736</c:v>
                </c:pt>
                <c:pt idx="102">
                  <c:v>42767</c:v>
                </c:pt>
                <c:pt idx="103">
                  <c:v>42795</c:v>
                </c:pt>
                <c:pt idx="104">
                  <c:v>42826</c:v>
                </c:pt>
                <c:pt idx="105">
                  <c:v>42856</c:v>
                </c:pt>
                <c:pt idx="106">
                  <c:v>42887</c:v>
                </c:pt>
                <c:pt idx="107">
                  <c:v>42917</c:v>
                </c:pt>
                <c:pt idx="108">
                  <c:v>42948</c:v>
                </c:pt>
                <c:pt idx="109">
                  <c:v>42979</c:v>
                </c:pt>
                <c:pt idx="110">
                  <c:v>43009</c:v>
                </c:pt>
                <c:pt idx="111">
                  <c:v>43040</c:v>
                </c:pt>
                <c:pt idx="112">
                  <c:v>43070</c:v>
                </c:pt>
                <c:pt idx="113">
                  <c:v>43101</c:v>
                </c:pt>
                <c:pt idx="114">
                  <c:v>43132</c:v>
                </c:pt>
                <c:pt idx="115">
                  <c:v>43160</c:v>
                </c:pt>
                <c:pt idx="116">
                  <c:v>43191</c:v>
                </c:pt>
                <c:pt idx="117">
                  <c:v>43221</c:v>
                </c:pt>
                <c:pt idx="118">
                  <c:v>43252</c:v>
                </c:pt>
                <c:pt idx="119">
                  <c:v>43282</c:v>
                </c:pt>
                <c:pt idx="120">
                  <c:v>43313</c:v>
                </c:pt>
                <c:pt idx="121">
                  <c:v>43344</c:v>
                </c:pt>
                <c:pt idx="122">
                  <c:v>43374</c:v>
                </c:pt>
                <c:pt idx="123">
                  <c:v>43405</c:v>
                </c:pt>
                <c:pt idx="124">
                  <c:v>43435</c:v>
                </c:pt>
                <c:pt idx="125">
                  <c:v>43466</c:v>
                </c:pt>
                <c:pt idx="126">
                  <c:v>43497</c:v>
                </c:pt>
                <c:pt idx="127">
                  <c:v>43525</c:v>
                </c:pt>
                <c:pt idx="128">
                  <c:v>43556</c:v>
                </c:pt>
                <c:pt idx="129">
                  <c:v>43586</c:v>
                </c:pt>
                <c:pt idx="130">
                  <c:v>43617</c:v>
                </c:pt>
                <c:pt idx="131">
                  <c:v>43647</c:v>
                </c:pt>
                <c:pt idx="132">
                  <c:v>43678</c:v>
                </c:pt>
                <c:pt idx="133">
                  <c:v>43709</c:v>
                </c:pt>
                <c:pt idx="134">
                  <c:v>43739</c:v>
                </c:pt>
                <c:pt idx="135">
                  <c:v>43770</c:v>
                </c:pt>
                <c:pt idx="136">
                  <c:v>43800</c:v>
                </c:pt>
                <c:pt idx="137">
                  <c:v>43831</c:v>
                </c:pt>
                <c:pt idx="138">
                  <c:v>43862</c:v>
                </c:pt>
                <c:pt idx="139">
                  <c:v>43891</c:v>
                </c:pt>
                <c:pt idx="140">
                  <c:v>43922</c:v>
                </c:pt>
                <c:pt idx="141">
                  <c:v>43952</c:v>
                </c:pt>
                <c:pt idx="142">
                  <c:v>43983</c:v>
                </c:pt>
                <c:pt idx="143">
                  <c:v>44013</c:v>
                </c:pt>
                <c:pt idx="144">
                  <c:v>44044</c:v>
                </c:pt>
                <c:pt idx="145">
                  <c:v>44075</c:v>
                </c:pt>
                <c:pt idx="146">
                  <c:v>44105</c:v>
                </c:pt>
                <c:pt idx="147">
                  <c:v>44136</c:v>
                </c:pt>
                <c:pt idx="148">
                  <c:v>44166</c:v>
                </c:pt>
                <c:pt idx="149">
                  <c:v>44197</c:v>
                </c:pt>
                <c:pt idx="150">
                  <c:v>44228</c:v>
                </c:pt>
                <c:pt idx="151">
                  <c:v>44256</c:v>
                </c:pt>
                <c:pt idx="152">
                  <c:v>44287</c:v>
                </c:pt>
                <c:pt idx="153">
                  <c:v>44317</c:v>
                </c:pt>
                <c:pt idx="154">
                  <c:v>44348</c:v>
                </c:pt>
                <c:pt idx="155">
                  <c:v>44378</c:v>
                </c:pt>
                <c:pt idx="156">
                  <c:v>44409</c:v>
                </c:pt>
                <c:pt idx="157">
                  <c:v>44440</c:v>
                </c:pt>
                <c:pt idx="158">
                  <c:v>44470</c:v>
                </c:pt>
                <c:pt idx="159">
                  <c:v>44501</c:v>
                </c:pt>
                <c:pt idx="160">
                  <c:v>44531</c:v>
                </c:pt>
                <c:pt idx="161">
                  <c:v>44562</c:v>
                </c:pt>
                <c:pt idx="162">
                  <c:v>44593</c:v>
                </c:pt>
                <c:pt idx="163">
                  <c:v>44621</c:v>
                </c:pt>
                <c:pt idx="164">
                  <c:v>44652</c:v>
                </c:pt>
                <c:pt idx="165">
                  <c:v>44682</c:v>
                </c:pt>
                <c:pt idx="166">
                  <c:v>44713</c:v>
                </c:pt>
                <c:pt idx="167">
                  <c:v>44743</c:v>
                </c:pt>
                <c:pt idx="168">
                  <c:v>44774</c:v>
                </c:pt>
                <c:pt idx="169">
                  <c:v>44805</c:v>
                </c:pt>
                <c:pt idx="170">
                  <c:v>44835</c:v>
                </c:pt>
                <c:pt idx="171">
                  <c:v>44866</c:v>
                </c:pt>
                <c:pt idx="172">
                  <c:v>44896</c:v>
                </c:pt>
                <c:pt idx="173">
                  <c:v>44927</c:v>
                </c:pt>
                <c:pt idx="174">
                  <c:v>44958</c:v>
                </c:pt>
                <c:pt idx="175">
                  <c:v>44986</c:v>
                </c:pt>
                <c:pt idx="176">
                  <c:v>45017</c:v>
                </c:pt>
                <c:pt idx="177">
                  <c:v>45047</c:v>
                </c:pt>
                <c:pt idx="178">
                  <c:v>45078</c:v>
                </c:pt>
                <c:pt idx="179">
                  <c:v>45108</c:v>
                </c:pt>
                <c:pt idx="180">
                  <c:v>45139</c:v>
                </c:pt>
                <c:pt idx="181">
                  <c:v>45170</c:v>
                </c:pt>
                <c:pt idx="182">
                  <c:v>45200</c:v>
                </c:pt>
                <c:pt idx="183">
                  <c:v>45231</c:v>
                </c:pt>
                <c:pt idx="184">
                  <c:v>45261</c:v>
                </c:pt>
                <c:pt idx="185">
                  <c:v>45292</c:v>
                </c:pt>
                <c:pt idx="186">
                  <c:v>45323</c:v>
                </c:pt>
                <c:pt idx="187">
                  <c:v>45352</c:v>
                </c:pt>
                <c:pt idx="188">
                  <c:v>45383</c:v>
                </c:pt>
                <c:pt idx="189">
                  <c:v>45413</c:v>
                </c:pt>
                <c:pt idx="190">
                  <c:v>45444</c:v>
                </c:pt>
                <c:pt idx="191">
                  <c:v>45474</c:v>
                </c:pt>
                <c:pt idx="192">
                  <c:v>45505</c:v>
                </c:pt>
                <c:pt idx="193">
                  <c:v>45536</c:v>
                </c:pt>
                <c:pt idx="194">
                  <c:v>45566</c:v>
                </c:pt>
                <c:pt idx="195">
                  <c:v>45597</c:v>
                </c:pt>
                <c:pt idx="196">
                  <c:v>45627</c:v>
                </c:pt>
                <c:pt idx="197">
                  <c:v>45658</c:v>
                </c:pt>
                <c:pt idx="198">
                  <c:v>45689</c:v>
                </c:pt>
                <c:pt idx="199">
                  <c:v>45717</c:v>
                </c:pt>
                <c:pt idx="200">
                  <c:v>45748</c:v>
                </c:pt>
                <c:pt idx="201">
                  <c:v>45778</c:v>
                </c:pt>
              </c:numCache>
            </c:numRef>
          </c:cat>
          <c:val>
            <c:numRef>
              <c:f>currency!$H$2:$H$203</c:f>
              <c:numCache>
                <c:formatCode>0.0000</c:formatCode>
                <c:ptCount val="202"/>
                <c:pt idx="0">
                  <c:v>90.498999999999995</c:v>
                </c:pt>
                <c:pt idx="1">
                  <c:v>93.3797</c:v>
                </c:pt>
                <c:pt idx="2">
                  <c:v>100.7111</c:v>
                </c:pt>
                <c:pt idx="3">
                  <c:v>102.901</c:v>
                </c:pt>
                <c:pt idx="4">
                  <c:v>103.4603</c:v>
                </c:pt>
                <c:pt idx="5">
                  <c:v>104.3126</c:v>
                </c:pt>
                <c:pt idx="6">
                  <c:v>106.96429999999999</c:v>
                </c:pt>
                <c:pt idx="7">
                  <c:v>107.3343</c:v>
                </c:pt>
                <c:pt idx="8">
                  <c:v>103.65770000000001</c:v>
                </c:pt>
                <c:pt idx="9">
                  <c:v>101.6853</c:v>
                </c:pt>
                <c:pt idx="10">
                  <c:v>101.37350000000001</c:v>
                </c:pt>
                <c:pt idx="11">
                  <c:v>101.367</c:v>
                </c:pt>
                <c:pt idx="12">
                  <c:v>100.29900000000001</c:v>
                </c:pt>
                <c:pt idx="13">
                  <c:v>100.51949999999999</c:v>
                </c:pt>
                <c:pt idx="14">
                  <c:v>99.186400000000006</c:v>
                </c:pt>
                <c:pt idx="15">
                  <c:v>98.813199999999995</c:v>
                </c:pt>
                <c:pt idx="16">
                  <c:v>98.533100000000005</c:v>
                </c:pt>
                <c:pt idx="17">
                  <c:v>98.100499999999997</c:v>
                </c:pt>
                <c:pt idx="18">
                  <c:v>98.778099999999995</c:v>
                </c:pt>
                <c:pt idx="19">
                  <c:v>97.564499999999995</c:v>
                </c:pt>
                <c:pt idx="20">
                  <c:v>96.369799999999998</c:v>
                </c:pt>
                <c:pt idx="21">
                  <c:v>98.212800000000001</c:v>
                </c:pt>
                <c:pt idx="22">
                  <c:v>98.608699999999999</c:v>
                </c:pt>
                <c:pt idx="23">
                  <c:v>98.243700000000004</c:v>
                </c:pt>
                <c:pt idx="24">
                  <c:v>97.693100000000001</c:v>
                </c:pt>
                <c:pt idx="25">
                  <c:v>96.990700000000004</c:v>
                </c:pt>
                <c:pt idx="26">
                  <c:v>95.146199999999993</c:v>
                </c:pt>
                <c:pt idx="27">
                  <c:v>95.083399999999997</c:v>
                </c:pt>
                <c:pt idx="28">
                  <c:v>95.224800000000002</c:v>
                </c:pt>
                <c:pt idx="29">
                  <c:v>94.102599999999995</c:v>
                </c:pt>
                <c:pt idx="30">
                  <c:v>93.873099999999994</c:v>
                </c:pt>
                <c:pt idx="31">
                  <c:v>93.526600000000002</c:v>
                </c:pt>
                <c:pt idx="32">
                  <c:v>91.947199999999995</c:v>
                </c:pt>
                <c:pt idx="33">
                  <c:v>91.814300000000003</c:v>
                </c:pt>
                <c:pt idx="34">
                  <c:v>91.8917</c:v>
                </c:pt>
                <c:pt idx="35">
                  <c:v>91.178200000000004</c:v>
                </c:pt>
                <c:pt idx="36">
                  <c:v>92.427499999999995</c:v>
                </c:pt>
                <c:pt idx="37">
                  <c:v>95.489599999999996</c:v>
                </c:pt>
                <c:pt idx="38">
                  <c:v>96.765000000000001</c:v>
                </c:pt>
                <c:pt idx="39">
                  <c:v>97.343299999999999</c:v>
                </c:pt>
                <c:pt idx="40">
                  <c:v>97.9846</c:v>
                </c:pt>
                <c:pt idx="41">
                  <c:v>96.613</c:v>
                </c:pt>
                <c:pt idx="42">
                  <c:v>94.524199999999993</c:v>
                </c:pt>
                <c:pt idx="43">
                  <c:v>94.913200000000003</c:v>
                </c:pt>
                <c:pt idx="44">
                  <c:v>95.742999999999995</c:v>
                </c:pt>
                <c:pt idx="45">
                  <c:v>97.8078</c:v>
                </c:pt>
                <c:pt idx="46">
                  <c:v>99.219300000000004</c:v>
                </c:pt>
                <c:pt idx="47">
                  <c:v>97.993300000000005</c:v>
                </c:pt>
                <c:pt idx="48">
                  <c:v>97.448499999999996</c:v>
                </c:pt>
                <c:pt idx="49">
                  <c:v>96.388300000000001</c:v>
                </c:pt>
                <c:pt idx="50">
                  <c:v>95.727699999999999</c:v>
                </c:pt>
                <c:pt idx="51">
                  <c:v>96.085400000000007</c:v>
                </c:pt>
                <c:pt idx="52">
                  <c:v>95.530900000000003</c:v>
                </c:pt>
                <c:pt idx="53">
                  <c:v>94.877200000000002</c:v>
                </c:pt>
                <c:pt idx="54">
                  <c:v>95.058899999999994</c:v>
                </c:pt>
                <c:pt idx="55">
                  <c:v>94.778700000000001</c:v>
                </c:pt>
                <c:pt idx="56">
                  <c:v>94.166700000000006</c:v>
                </c:pt>
                <c:pt idx="57">
                  <c:v>94.332700000000003</c:v>
                </c:pt>
                <c:pt idx="58">
                  <c:v>96.688599999999994</c:v>
                </c:pt>
                <c:pt idx="59">
                  <c:v>96.663399999999996</c:v>
                </c:pt>
                <c:pt idx="60">
                  <c:v>97.454999999999998</c:v>
                </c:pt>
                <c:pt idx="61">
                  <c:v>97.419700000000006</c:v>
                </c:pt>
                <c:pt idx="62">
                  <c:v>96.579099999999997</c:v>
                </c:pt>
                <c:pt idx="63">
                  <c:v>97.188699999999997</c:v>
                </c:pt>
                <c:pt idx="64">
                  <c:v>97.328400000000002</c:v>
                </c:pt>
                <c:pt idx="65">
                  <c:v>98.131500000000003</c:v>
                </c:pt>
                <c:pt idx="66">
                  <c:v>98.661000000000001</c:v>
                </c:pt>
                <c:pt idx="67">
                  <c:v>98.639600000000002</c:v>
                </c:pt>
                <c:pt idx="68">
                  <c:v>98.103999999999999</c:v>
                </c:pt>
                <c:pt idx="69">
                  <c:v>97.616200000000006</c:v>
                </c:pt>
                <c:pt idx="70">
                  <c:v>97.707899999999995</c:v>
                </c:pt>
                <c:pt idx="71">
                  <c:v>97.442999999999998</c:v>
                </c:pt>
                <c:pt idx="72">
                  <c:v>97.904200000000003</c:v>
                </c:pt>
                <c:pt idx="73">
                  <c:v>98.5989</c:v>
                </c:pt>
                <c:pt idx="74">
                  <c:v>99.758600000000001</c:v>
                </c:pt>
                <c:pt idx="75">
                  <c:v>100.9498</c:v>
                </c:pt>
                <c:pt idx="76">
                  <c:v>104.03189999999999</c:v>
                </c:pt>
                <c:pt idx="77">
                  <c:v>104.742</c:v>
                </c:pt>
                <c:pt idx="78">
                  <c:v>105.71210000000001</c:v>
                </c:pt>
                <c:pt idx="79">
                  <c:v>107.0934</c:v>
                </c:pt>
                <c:pt idx="80">
                  <c:v>106.0605</c:v>
                </c:pt>
                <c:pt idx="81">
                  <c:v>106.27209999999999</c:v>
                </c:pt>
                <c:pt idx="82">
                  <c:v>107.2589</c:v>
                </c:pt>
                <c:pt idx="83">
                  <c:v>108.8631</c:v>
                </c:pt>
                <c:pt idx="84">
                  <c:v>112.30540000000001</c:v>
                </c:pt>
                <c:pt idx="85">
                  <c:v>114.149</c:v>
                </c:pt>
                <c:pt idx="86">
                  <c:v>112.8038</c:v>
                </c:pt>
                <c:pt idx="87">
                  <c:v>113.2985</c:v>
                </c:pt>
                <c:pt idx="88">
                  <c:v>115.1947</c:v>
                </c:pt>
                <c:pt idx="89">
                  <c:v>118.6131</c:v>
                </c:pt>
                <c:pt idx="90">
                  <c:v>119.09269999999999</c:v>
                </c:pt>
                <c:pt idx="91">
                  <c:v>116.15779999999999</c:v>
                </c:pt>
                <c:pt idx="92">
                  <c:v>114.8381</c:v>
                </c:pt>
                <c:pt idx="93">
                  <c:v>116.7221</c:v>
                </c:pt>
                <c:pt idx="94">
                  <c:v>117.6835</c:v>
                </c:pt>
                <c:pt idx="95">
                  <c:v>117.6327</c:v>
                </c:pt>
                <c:pt idx="96">
                  <c:v>116.74590000000001</c:v>
                </c:pt>
                <c:pt idx="97">
                  <c:v>118.2525</c:v>
                </c:pt>
                <c:pt idx="98">
                  <c:v>118.2488</c:v>
                </c:pt>
                <c:pt idx="99">
                  <c:v>121.6163</c:v>
                </c:pt>
                <c:pt idx="100">
                  <c:v>123.26479999999999</c:v>
                </c:pt>
                <c:pt idx="101">
                  <c:v>123.99420000000001</c:v>
                </c:pt>
                <c:pt idx="102">
                  <c:v>121.369</c:v>
                </c:pt>
                <c:pt idx="103">
                  <c:v>119.7403</c:v>
                </c:pt>
                <c:pt idx="104">
                  <c:v>118.55110000000001</c:v>
                </c:pt>
                <c:pt idx="105">
                  <c:v>118.52630000000001</c:v>
                </c:pt>
                <c:pt idx="106">
                  <c:v>117.17789999999999</c:v>
                </c:pt>
                <c:pt idx="107">
                  <c:v>116.4584</c:v>
                </c:pt>
                <c:pt idx="108">
                  <c:v>115.66589999999999</c:v>
                </c:pt>
                <c:pt idx="109">
                  <c:v>114.9538</c:v>
                </c:pt>
                <c:pt idx="110">
                  <c:v>117.14109999999999</c:v>
                </c:pt>
                <c:pt idx="111">
                  <c:v>117.1105</c:v>
                </c:pt>
                <c:pt idx="112">
                  <c:v>117.06610000000001</c:v>
                </c:pt>
                <c:pt idx="113">
                  <c:v>114.94970000000001</c:v>
                </c:pt>
                <c:pt idx="114">
                  <c:v>114.2188</c:v>
                </c:pt>
                <c:pt idx="115">
                  <c:v>114.136</c:v>
                </c:pt>
                <c:pt idx="116">
                  <c:v>114.04730000000001</c:v>
                </c:pt>
                <c:pt idx="117">
                  <c:v>117.4495</c:v>
                </c:pt>
                <c:pt idx="118">
                  <c:v>119.8197</c:v>
                </c:pt>
                <c:pt idx="119">
                  <c:v>119.8733</c:v>
                </c:pt>
                <c:pt idx="120">
                  <c:v>120.92</c:v>
                </c:pt>
                <c:pt idx="121">
                  <c:v>122.05110000000001</c:v>
                </c:pt>
                <c:pt idx="122">
                  <c:v>122.62909999999999</c:v>
                </c:pt>
                <c:pt idx="123">
                  <c:v>124.2479</c:v>
                </c:pt>
                <c:pt idx="124">
                  <c:v>123.7735</c:v>
                </c:pt>
                <c:pt idx="125">
                  <c:v>121.2135</c:v>
                </c:pt>
                <c:pt idx="126">
                  <c:v>120.86450000000001</c:v>
                </c:pt>
                <c:pt idx="127">
                  <c:v>121.0553</c:v>
                </c:pt>
                <c:pt idx="128">
                  <c:v>120.7688</c:v>
                </c:pt>
                <c:pt idx="129">
                  <c:v>122.51220000000001</c:v>
                </c:pt>
                <c:pt idx="130">
                  <c:v>122.5539</c:v>
                </c:pt>
                <c:pt idx="131">
                  <c:v>121.6529</c:v>
                </c:pt>
                <c:pt idx="132">
                  <c:v>125.08450000000001</c:v>
                </c:pt>
                <c:pt idx="133">
                  <c:v>125.0637</c:v>
                </c:pt>
                <c:pt idx="134">
                  <c:v>124.35939999999999</c:v>
                </c:pt>
                <c:pt idx="135">
                  <c:v>123.9824</c:v>
                </c:pt>
                <c:pt idx="136">
                  <c:v>123.3951</c:v>
                </c:pt>
                <c:pt idx="137">
                  <c:v>122.21210000000001</c:v>
                </c:pt>
                <c:pt idx="138">
                  <c:v>123.5265</c:v>
                </c:pt>
                <c:pt idx="139">
                  <c:v>131.19589999999999</c:v>
                </c:pt>
                <c:pt idx="140">
                  <c:v>134.9863</c:v>
                </c:pt>
                <c:pt idx="141">
                  <c:v>134.036</c:v>
                </c:pt>
                <c:pt idx="142">
                  <c:v>130.99359999999999</c:v>
                </c:pt>
                <c:pt idx="143">
                  <c:v>130.61250000000001</c:v>
                </c:pt>
                <c:pt idx="144">
                  <c:v>129.8622</c:v>
                </c:pt>
                <c:pt idx="145">
                  <c:v>128.1678</c:v>
                </c:pt>
                <c:pt idx="146">
                  <c:v>126.9764</c:v>
                </c:pt>
                <c:pt idx="147">
                  <c:v>124.3896</c:v>
                </c:pt>
                <c:pt idx="148">
                  <c:v>122.3475</c:v>
                </c:pt>
                <c:pt idx="149">
                  <c:v>122.0179</c:v>
                </c:pt>
                <c:pt idx="150">
                  <c:v>122.78</c:v>
                </c:pt>
                <c:pt idx="151">
                  <c:v>124.4216</c:v>
                </c:pt>
                <c:pt idx="152">
                  <c:v>123.3822</c:v>
                </c:pt>
                <c:pt idx="153">
                  <c:v>122.40179999999999</c:v>
                </c:pt>
                <c:pt idx="154">
                  <c:v>122.2996</c:v>
                </c:pt>
                <c:pt idx="155">
                  <c:v>123.3826</c:v>
                </c:pt>
                <c:pt idx="156">
                  <c:v>123.71420000000001</c:v>
                </c:pt>
                <c:pt idx="157">
                  <c:v>123.4676</c:v>
                </c:pt>
                <c:pt idx="158">
                  <c:v>124.37739999999999</c:v>
                </c:pt>
                <c:pt idx="159">
                  <c:v>124.88509999999999</c:v>
                </c:pt>
                <c:pt idx="160">
                  <c:v>125.3066</c:v>
                </c:pt>
                <c:pt idx="161">
                  <c:v>124.3387</c:v>
                </c:pt>
                <c:pt idx="162">
                  <c:v>124.0419</c:v>
                </c:pt>
                <c:pt idx="163">
                  <c:v>124.7578</c:v>
                </c:pt>
                <c:pt idx="164">
                  <c:v>124.53100000000001</c:v>
                </c:pt>
                <c:pt idx="165">
                  <c:v>126.8835</c:v>
                </c:pt>
                <c:pt idx="166">
                  <c:v>127.1401</c:v>
                </c:pt>
                <c:pt idx="167">
                  <c:v>129.7638</c:v>
                </c:pt>
                <c:pt idx="168">
                  <c:v>129.01240000000001</c:v>
                </c:pt>
                <c:pt idx="169">
                  <c:v>131.62780000000001</c:v>
                </c:pt>
                <c:pt idx="170">
                  <c:v>133.6421</c:v>
                </c:pt>
                <c:pt idx="171">
                  <c:v>131.86529999999999</c:v>
                </c:pt>
                <c:pt idx="172">
                  <c:v>129.73910000000001</c:v>
                </c:pt>
                <c:pt idx="173">
                  <c:v>126.6658</c:v>
                </c:pt>
                <c:pt idx="174">
                  <c:v>126.8622</c:v>
                </c:pt>
                <c:pt idx="175">
                  <c:v>127.2021</c:v>
                </c:pt>
                <c:pt idx="176">
                  <c:v>126.43980000000001</c:v>
                </c:pt>
                <c:pt idx="177">
                  <c:v>126.45529999999999</c:v>
                </c:pt>
                <c:pt idx="178">
                  <c:v>126.15779999999999</c:v>
                </c:pt>
                <c:pt idx="179">
                  <c:v>125.518</c:v>
                </c:pt>
                <c:pt idx="180">
                  <c:v>127.1309</c:v>
                </c:pt>
                <c:pt idx="181">
                  <c:v>128.69120000000001</c:v>
                </c:pt>
                <c:pt idx="182">
                  <c:v>131.01249999999999</c:v>
                </c:pt>
                <c:pt idx="183">
                  <c:v>128.09950000000001</c:v>
                </c:pt>
                <c:pt idx="184">
                  <c:v>127.47499999999999</c:v>
                </c:pt>
                <c:pt idx="185">
                  <c:v>128.11150000000001</c:v>
                </c:pt>
                <c:pt idx="186">
                  <c:v>128.5771</c:v>
                </c:pt>
                <c:pt idx="187">
                  <c:v>128.06290000000001</c:v>
                </c:pt>
                <c:pt idx="188">
                  <c:v>129.2645</c:v>
                </c:pt>
                <c:pt idx="189">
                  <c:v>129.15289999999999</c:v>
                </c:pt>
                <c:pt idx="190">
                  <c:v>132.58179999999999</c:v>
                </c:pt>
                <c:pt idx="191">
                  <c:v>132.50579999999999</c:v>
                </c:pt>
                <c:pt idx="192">
                  <c:v>133.11359999999999</c:v>
                </c:pt>
                <c:pt idx="193">
                  <c:v>132.95310000000001</c:v>
                </c:pt>
                <c:pt idx="194">
                  <c:v>133.99539999999999</c:v>
                </c:pt>
                <c:pt idx="195">
                  <c:v>136.7944</c:v>
                </c:pt>
                <c:pt idx="196">
                  <c:v>137.73079999999999</c:v>
                </c:pt>
                <c:pt idx="197">
                  <c:v>138.5574</c:v>
                </c:pt>
                <c:pt idx="198">
                  <c:v>137.83260000000001</c:v>
                </c:pt>
                <c:pt idx="199">
                  <c:v>137.27260000000001</c:v>
                </c:pt>
                <c:pt idx="200">
                  <c:v>137.1113</c:v>
                </c:pt>
                <c:pt idx="201">
                  <c:v>134.1232</c:v>
                </c:pt>
              </c:numCache>
            </c:numRef>
          </c:val>
          <c:smooth val="0"/>
          <c:extLst>
            <c:ext xmlns:c16="http://schemas.microsoft.com/office/drawing/2014/chart" uri="{C3380CC4-5D6E-409C-BE32-E72D297353CC}">
              <c16:uniqueId val="{00000000-2C12-4724-87BA-8F2B80AE57D3}"/>
            </c:ext>
          </c:extLst>
        </c:ser>
        <c:dLbls>
          <c:showLegendKey val="0"/>
          <c:showVal val="0"/>
          <c:showCatName val="0"/>
          <c:showSerName val="0"/>
          <c:showPercent val="0"/>
          <c:showBubbleSize val="0"/>
        </c:dLbls>
        <c:smooth val="0"/>
        <c:axId val="2016557183"/>
        <c:axId val="2016557663"/>
      </c:lineChart>
      <c:dateAx>
        <c:axId val="2016557183"/>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2016557663"/>
        <c:crosses val="autoZero"/>
        <c:auto val="1"/>
        <c:lblOffset val="100"/>
        <c:baseTimeUnit val="months"/>
      </c:dateAx>
      <c:valAx>
        <c:axId val="2016557663"/>
        <c:scaling>
          <c:orientation val="minMax"/>
          <c:max val="140"/>
          <c:min val="9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2016557183"/>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solidFill>
            <a:sysClr val="windowText" lastClr="000000"/>
          </a:solidFill>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sterr_vs_rmse!$Q$2:$Q$6</c:f>
              <c:strCache>
                <c:ptCount val="5"/>
                <c:pt idx="0">
                  <c:v>Standard Deviation</c:v>
                </c:pt>
                <c:pt idx="1">
                  <c:v>Standard Error</c:v>
                </c:pt>
                <c:pt idx="2">
                  <c:v>Standard Deviation of 10Y CAGRs</c:v>
                </c:pt>
                <c:pt idx="3">
                  <c:v>RMSE</c:v>
                </c:pt>
                <c:pt idx="4">
                  <c:v>ME</c:v>
                </c:pt>
              </c:strCache>
            </c:strRef>
          </c:cat>
          <c:val>
            <c:numRef>
              <c:f>sterr_vs_rmse!$R$2:$R$6</c:f>
              <c:numCache>
                <c:formatCode>0.00%</c:formatCode>
                <c:ptCount val="5"/>
                <c:pt idx="0">
                  <c:v>4.2328638258803231E-2</c:v>
                </c:pt>
                <c:pt idx="1">
                  <c:v>1.3385490715116202E-2</c:v>
                </c:pt>
                <c:pt idx="2">
                  <c:v>4.4769941589988836E-2</c:v>
                </c:pt>
                <c:pt idx="3">
                  <c:v>2.7647523681420844E-2</c:v>
                </c:pt>
                <c:pt idx="4">
                  <c:v>2.5809380085457839E-3</c:v>
                </c:pt>
              </c:numCache>
            </c:numRef>
          </c:val>
          <c:extLst>
            <c:ext xmlns:c16="http://schemas.microsoft.com/office/drawing/2014/chart" uri="{C3380CC4-5D6E-409C-BE32-E72D297353CC}">
              <c16:uniqueId val="{00000000-68E7-48EB-A338-8D68CDE95483}"/>
            </c:ext>
          </c:extLst>
        </c:ser>
        <c:dLbls>
          <c:showLegendKey val="0"/>
          <c:showVal val="0"/>
          <c:showCatName val="0"/>
          <c:showSerName val="0"/>
          <c:showPercent val="0"/>
          <c:showBubbleSize val="0"/>
        </c:dLbls>
        <c:gapWidth val="219"/>
        <c:overlap val="-27"/>
        <c:axId val="1834543584"/>
        <c:axId val="1834541184"/>
      </c:barChart>
      <c:catAx>
        <c:axId val="18345435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834541184"/>
        <c:crosses val="autoZero"/>
        <c:auto val="1"/>
        <c:lblAlgn val="ctr"/>
        <c:lblOffset val="100"/>
        <c:noMultiLvlLbl val="0"/>
      </c:catAx>
      <c:valAx>
        <c:axId val="1834541184"/>
        <c:scaling>
          <c:orientation val="minMax"/>
        </c:scaling>
        <c:delete val="0"/>
        <c:axPos val="l"/>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8345435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sterr_vs_rmse!$E$1</c:f>
              <c:strCache>
                <c:ptCount val="1"/>
                <c:pt idx="0">
                  <c:v>CAGR</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25400" cap="rnd">
                <a:solidFill>
                  <a:schemeClr val="accent1"/>
                </a:solidFill>
                <a:prstDash val="solid"/>
              </a:ln>
              <a:effectLst/>
            </c:spPr>
            <c:trendlineType val="linear"/>
            <c:dispRSqr val="1"/>
            <c:dispEq val="1"/>
            <c:trendlineLbl>
              <c:layout>
                <c:manualLayout>
                  <c:x val="0.26322891397768744"/>
                  <c:y val="-9.04186576731211E-2"/>
                </c:manualLayout>
              </c:layout>
              <c:numFmt formatCode="#,##0.00" sourceLinked="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rendlineLbl>
          </c:trendline>
          <c:xVal>
            <c:numRef>
              <c:f>sterr_vs_rmse!$D$2:$D$236</c:f>
              <c:numCache>
                <c:formatCode>0.00%</c:formatCode>
                <c:ptCount val="235"/>
                <c:pt idx="0">
                  <c:v>6.3440479999999994E-2</c:v>
                </c:pt>
                <c:pt idx="1">
                  <c:v>6.6549499999999998E-2</c:v>
                </c:pt>
                <c:pt idx="2">
                  <c:v>6.5752839999999993E-2</c:v>
                </c:pt>
                <c:pt idx="3">
                  <c:v>6.4115190000000002E-2</c:v>
                </c:pt>
                <c:pt idx="4">
                  <c:v>6.6076940000000001E-2</c:v>
                </c:pt>
                <c:pt idx="5">
                  <c:v>6.6633170000000005E-2</c:v>
                </c:pt>
                <c:pt idx="6">
                  <c:v>6.3541739999999999E-2</c:v>
                </c:pt>
                <c:pt idx="7">
                  <c:v>6.2985110000000011E-2</c:v>
                </c:pt>
                <c:pt idx="8">
                  <c:v>6.1267180000000004E-2</c:v>
                </c:pt>
                <c:pt idx="9">
                  <c:v>6.0051800000000002E-2</c:v>
                </c:pt>
                <c:pt idx="10">
                  <c:v>5.9605059999999994E-2</c:v>
                </c:pt>
                <c:pt idx="11">
                  <c:v>5.6267189999999995E-2</c:v>
                </c:pt>
                <c:pt idx="12">
                  <c:v>5.2095160000000001E-2</c:v>
                </c:pt>
                <c:pt idx="13">
                  <c:v>4.8543649999999994E-2</c:v>
                </c:pt>
                <c:pt idx="14">
                  <c:v>4.6713500000000005E-2</c:v>
                </c:pt>
                <c:pt idx="15">
                  <c:v>4.492583E-2</c:v>
                </c:pt>
                <c:pt idx="16">
                  <c:v>4.6694300000000001E-2</c:v>
                </c:pt>
                <c:pt idx="17">
                  <c:v>4.6479290000000006E-2</c:v>
                </c:pt>
                <c:pt idx="18">
                  <c:v>4.672627E-2</c:v>
                </c:pt>
                <c:pt idx="19">
                  <c:v>4.2104090000000004E-2</c:v>
                </c:pt>
                <c:pt idx="20">
                  <c:v>4.0698379999999999E-2</c:v>
                </c:pt>
                <c:pt idx="21">
                  <c:v>3.4468209999999999E-2</c:v>
                </c:pt>
                <c:pt idx="22">
                  <c:v>3.0461499999999999E-2</c:v>
                </c:pt>
                <c:pt idx="23">
                  <c:v>3.459417E-2</c:v>
                </c:pt>
                <c:pt idx="24">
                  <c:v>3.6655689999999998E-2</c:v>
                </c:pt>
                <c:pt idx="25">
                  <c:v>3.6954760000000003E-2</c:v>
                </c:pt>
                <c:pt idx="26">
                  <c:v>3.6189779999999998E-2</c:v>
                </c:pt>
                <c:pt idx="27">
                  <c:v>4.2404279999999996E-2</c:v>
                </c:pt>
                <c:pt idx="28">
                  <c:v>3.750357E-2</c:v>
                </c:pt>
                <c:pt idx="29">
                  <c:v>3.6888770000000001E-2</c:v>
                </c:pt>
                <c:pt idx="30">
                  <c:v>3.3904139999999999E-2</c:v>
                </c:pt>
                <c:pt idx="31">
                  <c:v>2.7955540000000001E-2</c:v>
                </c:pt>
                <c:pt idx="32">
                  <c:v>2.6817529999999999E-2</c:v>
                </c:pt>
                <c:pt idx="33">
                  <c:v>2.1922009999999999E-2</c:v>
                </c:pt>
                <c:pt idx="34">
                  <c:v>2.2310739999999999E-2</c:v>
                </c:pt>
                <c:pt idx="35">
                  <c:v>2.6621369999999998E-2</c:v>
                </c:pt>
                <c:pt idx="36">
                  <c:v>2.155091E-2</c:v>
                </c:pt>
                <c:pt idx="37">
                  <c:v>2.29053E-2</c:v>
                </c:pt>
                <c:pt idx="38">
                  <c:v>2.1016379999999998E-2</c:v>
                </c:pt>
                <c:pt idx="39">
                  <c:v>2.1222479999999998E-2</c:v>
                </c:pt>
                <c:pt idx="40">
                  <c:v>2.1053329999999999E-2</c:v>
                </c:pt>
                <c:pt idx="41">
                  <c:v>1.8327030000000001E-2</c:v>
                </c:pt>
                <c:pt idx="42">
                  <c:v>1.8841699999999999E-2</c:v>
                </c:pt>
                <c:pt idx="43">
                  <c:v>2.487586E-2</c:v>
                </c:pt>
                <c:pt idx="44">
                  <c:v>2.621387E-2</c:v>
                </c:pt>
                <c:pt idx="45">
                  <c:v>2.1426129999999998E-2</c:v>
                </c:pt>
                <c:pt idx="46">
                  <c:v>2.4992779999999999E-2</c:v>
                </c:pt>
                <c:pt idx="47">
                  <c:v>2.6846660000000001E-2</c:v>
                </c:pt>
                <c:pt idx="48">
                  <c:v>2.5302060000000001E-2</c:v>
                </c:pt>
                <c:pt idx="49">
                  <c:v>2.4892189999999998E-2</c:v>
                </c:pt>
                <c:pt idx="50">
                  <c:v>2.3157939999999998E-2</c:v>
                </c:pt>
                <c:pt idx="51">
                  <c:v>2.2156809999999999E-2</c:v>
                </c:pt>
                <c:pt idx="52">
                  <c:v>2.9427870000000002E-2</c:v>
                </c:pt>
                <c:pt idx="53">
                  <c:v>3.1915590000000001E-2</c:v>
                </c:pt>
                <c:pt idx="54">
                  <c:v>3.279808E-2</c:v>
                </c:pt>
                <c:pt idx="55">
                  <c:v>3.1946919999999997E-2</c:v>
                </c:pt>
                <c:pt idx="56">
                  <c:v>2.899332E-2</c:v>
                </c:pt>
                <c:pt idx="57">
                  <c:v>3.0176189999999999E-2</c:v>
                </c:pt>
                <c:pt idx="58">
                  <c:v>2.955145E-2</c:v>
                </c:pt>
                <c:pt idx="59">
                  <c:v>3.398259E-2</c:v>
                </c:pt>
                <c:pt idx="60">
                  <c:v>3.3743059999999998E-2</c:v>
                </c:pt>
                <c:pt idx="61">
                  <c:v>3.4890299999999999E-2</c:v>
                </c:pt>
                <c:pt idx="62">
                  <c:v>3.8022429999999996E-2</c:v>
                </c:pt>
                <c:pt idx="63">
                  <c:v>3.9809280000000002E-2</c:v>
                </c:pt>
                <c:pt idx="64">
                  <c:v>3.763507E-2</c:v>
                </c:pt>
                <c:pt idx="65">
                  <c:v>3.6813600000000002E-2</c:v>
                </c:pt>
                <c:pt idx="66">
                  <c:v>3.7078180000000002E-2</c:v>
                </c:pt>
                <c:pt idx="67">
                  <c:v>4.0810289999999999E-2</c:v>
                </c:pt>
                <c:pt idx="68">
                  <c:v>3.8653960000000001E-2</c:v>
                </c:pt>
                <c:pt idx="69">
                  <c:v>4.2074239999999999E-2</c:v>
                </c:pt>
                <c:pt idx="70">
                  <c:v>4.4419709999999994E-2</c:v>
                </c:pt>
                <c:pt idx="71">
                  <c:v>4.4377649999999998E-2</c:v>
                </c:pt>
                <c:pt idx="72">
                  <c:v>4.3908540000000003E-2</c:v>
                </c:pt>
                <c:pt idx="73">
                  <c:v>4.5252169999999994E-2</c:v>
                </c:pt>
                <c:pt idx="74">
                  <c:v>4.6546480000000001E-2</c:v>
                </c:pt>
                <c:pt idx="75">
                  <c:v>4.8465950000000001E-2</c:v>
                </c:pt>
                <c:pt idx="76">
                  <c:v>4.9241500000000001E-2</c:v>
                </c:pt>
                <c:pt idx="77">
                  <c:v>5.056712E-2</c:v>
                </c:pt>
                <c:pt idx="78">
                  <c:v>5.1487709999999999E-2</c:v>
                </c:pt>
                <c:pt idx="79">
                  <c:v>4.9641149999999995E-2</c:v>
                </c:pt>
                <c:pt idx="80">
                  <c:v>4.7553140000000001E-2</c:v>
                </c:pt>
                <c:pt idx="81">
                  <c:v>4.6632819999999998E-2</c:v>
                </c:pt>
                <c:pt idx="82">
                  <c:v>4.6540270000000002E-2</c:v>
                </c:pt>
                <c:pt idx="83">
                  <c:v>4.5359719999999999E-2</c:v>
                </c:pt>
                <c:pt idx="84">
                  <c:v>4.7685720000000001E-2</c:v>
                </c:pt>
                <c:pt idx="85">
                  <c:v>4.8828690000000001E-2</c:v>
                </c:pt>
                <c:pt idx="86">
                  <c:v>4.595287E-2</c:v>
                </c:pt>
                <c:pt idx="87">
                  <c:v>4.6234369999999997E-2</c:v>
                </c:pt>
                <c:pt idx="88">
                  <c:v>4.612554E-2</c:v>
                </c:pt>
                <c:pt idx="89">
                  <c:v>4.907599E-2</c:v>
                </c:pt>
                <c:pt idx="90">
                  <c:v>4.9374589999999996E-2</c:v>
                </c:pt>
                <c:pt idx="91">
                  <c:v>4.6489099999999998E-2</c:v>
                </c:pt>
                <c:pt idx="92">
                  <c:v>4.2867450000000001E-2</c:v>
                </c:pt>
                <c:pt idx="93">
                  <c:v>4.1584820000000002E-2</c:v>
                </c:pt>
                <c:pt idx="94">
                  <c:v>4.1011759999999994E-2</c:v>
                </c:pt>
                <c:pt idx="95">
                  <c:v>3.3534809999999998E-2</c:v>
                </c:pt>
                <c:pt idx="96">
                  <c:v>3.371184E-2</c:v>
                </c:pt>
                <c:pt idx="97">
                  <c:v>2.644386E-2</c:v>
                </c:pt>
                <c:pt idx="98">
                  <c:v>2.2634680000000001E-2</c:v>
                </c:pt>
                <c:pt idx="99">
                  <c:v>2.1748980000000001E-2</c:v>
                </c:pt>
                <c:pt idx="100">
                  <c:v>2.7426349999999999E-2</c:v>
                </c:pt>
                <c:pt idx="101">
                  <c:v>3.1124740000000001E-2</c:v>
                </c:pt>
                <c:pt idx="102">
                  <c:v>3.0554039999999998E-2</c:v>
                </c:pt>
                <c:pt idx="103">
                  <c:v>2.9651689999999998E-2</c:v>
                </c:pt>
                <c:pt idx="104">
                  <c:v>2.8161360000000003E-2</c:v>
                </c:pt>
                <c:pt idx="105">
                  <c:v>2.623093E-2</c:v>
                </c:pt>
                <c:pt idx="106">
                  <c:v>2.382107E-2</c:v>
                </c:pt>
                <c:pt idx="107">
                  <c:v>1.5720909999999998E-2</c:v>
                </c:pt>
                <c:pt idx="108">
                  <c:v>1.1965980000000001E-2</c:v>
                </c:pt>
                <c:pt idx="109">
                  <c:v>1.5457110000000001E-2</c:v>
                </c:pt>
                <c:pt idx="110">
                  <c:v>1.7309330000000001E-2</c:v>
                </c:pt>
                <c:pt idx="111">
                  <c:v>1.426461E-2</c:v>
                </c:pt>
                <c:pt idx="112">
                  <c:v>1.691289E-2</c:v>
                </c:pt>
                <c:pt idx="113">
                  <c:v>1.8538860000000001E-2</c:v>
                </c:pt>
                <c:pt idx="114">
                  <c:v>2.0234329999999998E-2</c:v>
                </c:pt>
                <c:pt idx="115">
                  <c:v>2.0010789999999997E-2</c:v>
                </c:pt>
                <c:pt idx="116">
                  <c:v>1.904877E-2</c:v>
                </c:pt>
                <c:pt idx="117">
                  <c:v>1.8418570000000002E-2</c:v>
                </c:pt>
                <c:pt idx="118">
                  <c:v>1.8403879999999997E-2</c:v>
                </c:pt>
                <c:pt idx="119">
                  <c:v>1.5710209999999999E-2</c:v>
                </c:pt>
                <c:pt idx="120">
                  <c:v>2.1414100000000002E-2</c:v>
                </c:pt>
                <c:pt idx="121">
                  <c:v>1.8412129999999999E-2</c:v>
                </c:pt>
                <c:pt idx="122">
                  <c:v>1.8187129999999999E-2</c:v>
                </c:pt>
                <c:pt idx="123">
                  <c:v>2.0558169999999997E-2</c:v>
                </c:pt>
                <c:pt idx="124">
                  <c:v>1.952185E-2</c:v>
                </c:pt>
                <c:pt idx="125">
                  <c:v>1.7256190000000001E-2</c:v>
                </c:pt>
                <c:pt idx="126">
                  <c:v>1.4653449999999998E-2</c:v>
                </c:pt>
                <c:pt idx="127">
                  <c:v>1.327688E-2</c:v>
                </c:pt>
                <c:pt idx="128">
                  <c:v>1.1439310000000001E-2</c:v>
                </c:pt>
                <c:pt idx="129">
                  <c:v>1.0994200000000001E-2</c:v>
                </c:pt>
                <c:pt idx="130">
                  <c:v>1.0317069999999999E-2</c:v>
                </c:pt>
                <c:pt idx="131">
                  <c:v>1.2131869999999999E-2</c:v>
                </c:pt>
                <c:pt idx="132">
                  <c:v>1.550791E-2</c:v>
                </c:pt>
                <c:pt idx="133">
                  <c:v>1.515763E-2</c:v>
                </c:pt>
                <c:pt idx="134">
                  <c:v>1.639181E-2</c:v>
                </c:pt>
                <c:pt idx="135">
                  <c:v>1.72117E-2</c:v>
                </c:pt>
                <c:pt idx="136">
                  <c:v>1.5186649999999999E-2</c:v>
                </c:pt>
                <c:pt idx="137">
                  <c:v>1.2936399999999999E-2</c:v>
                </c:pt>
                <c:pt idx="138">
                  <c:v>1.3425050000000001E-2</c:v>
                </c:pt>
                <c:pt idx="139">
                  <c:v>1.087959E-2</c:v>
                </c:pt>
                <c:pt idx="140">
                  <c:v>7.7833499999999996E-3</c:v>
                </c:pt>
                <c:pt idx="141">
                  <c:v>7.9129600000000001E-3</c:v>
                </c:pt>
                <c:pt idx="142">
                  <c:v>8.3736100000000001E-3</c:v>
                </c:pt>
                <c:pt idx="143">
                  <c:v>7.9560099999999995E-3</c:v>
                </c:pt>
                <c:pt idx="144">
                  <c:v>7.1995699999999998E-3</c:v>
                </c:pt>
                <c:pt idx="145">
                  <c:v>6.2700299999999994E-3</c:v>
                </c:pt>
                <c:pt idx="146">
                  <c:v>7.5341599999999998E-3</c:v>
                </c:pt>
                <c:pt idx="147">
                  <c:v>8.7222100000000011E-3</c:v>
                </c:pt>
                <c:pt idx="148">
                  <c:v>6.95825E-3</c:v>
                </c:pt>
                <c:pt idx="149">
                  <c:v>5.9274800000000006E-3</c:v>
                </c:pt>
                <c:pt idx="150">
                  <c:v>6.4895600000000001E-3</c:v>
                </c:pt>
                <c:pt idx="151">
                  <c:v>5.1890499999999997E-3</c:v>
                </c:pt>
                <c:pt idx="152">
                  <c:v>5.2908599999999997E-3</c:v>
                </c:pt>
                <c:pt idx="153">
                  <c:v>5.4696100000000006E-3</c:v>
                </c:pt>
                <c:pt idx="154">
                  <c:v>6.0662799999999994E-3</c:v>
                </c:pt>
                <c:pt idx="155">
                  <c:v>5.4288999999999995E-3</c:v>
                </c:pt>
                <c:pt idx="156">
                  <c:v>5.87442E-3</c:v>
                </c:pt>
                <c:pt idx="157">
                  <c:v>6.7150700000000001E-3</c:v>
                </c:pt>
                <c:pt idx="158">
                  <c:v>6.1025200000000002E-3</c:v>
                </c:pt>
                <c:pt idx="159">
                  <c:v>6.1006400000000009E-3</c:v>
                </c:pt>
                <c:pt idx="160">
                  <c:v>5.3582500000000002E-3</c:v>
                </c:pt>
                <c:pt idx="161">
                  <c:v>7.7303200000000006E-3</c:v>
                </c:pt>
                <c:pt idx="162">
                  <c:v>9.6226999999999997E-3</c:v>
                </c:pt>
                <c:pt idx="163">
                  <c:v>9.4280200000000005E-3</c:v>
                </c:pt>
                <c:pt idx="164">
                  <c:v>1.0931249999999998E-2</c:v>
                </c:pt>
                <c:pt idx="165">
                  <c:v>9.6133599999999996E-3</c:v>
                </c:pt>
                <c:pt idx="166">
                  <c:v>9.1575700000000003E-3</c:v>
                </c:pt>
                <c:pt idx="167">
                  <c:v>9.4372999999999992E-3</c:v>
                </c:pt>
                <c:pt idx="168">
                  <c:v>1.1510890000000001E-2</c:v>
                </c:pt>
                <c:pt idx="169">
                  <c:v>1.0246789999999999E-2</c:v>
                </c:pt>
                <c:pt idx="170">
                  <c:v>1.023463E-2</c:v>
                </c:pt>
                <c:pt idx="171">
                  <c:v>1.165882E-2</c:v>
                </c:pt>
                <c:pt idx="172">
                  <c:v>1.1292770000000001E-2</c:v>
                </c:pt>
                <c:pt idx="173">
                  <c:v>1.034056E-2</c:v>
                </c:pt>
                <c:pt idx="174">
                  <c:v>1.1136680000000001E-2</c:v>
                </c:pt>
                <c:pt idx="175">
                  <c:v>1.2289699999999999E-2</c:v>
                </c:pt>
                <c:pt idx="176">
                  <c:v>1.1492230000000001E-2</c:v>
                </c:pt>
                <c:pt idx="177">
                  <c:v>1.2719370000000001E-2</c:v>
                </c:pt>
                <c:pt idx="178">
                  <c:v>1.1503680000000001E-2</c:v>
                </c:pt>
                <c:pt idx="179">
                  <c:v>1.0870899999999999E-2</c:v>
                </c:pt>
                <c:pt idx="180">
                  <c:v>1.237271E-2</c:v>
                </c:pt>
                <c:pt idx="181">
                  <c:v>9.0390599999999998E-3</c:v>
                </c:pt>
                <c:pt idx="182">
                  <c:v>1.146345E-2</c:v>
                </c:pt>
                <c:pt idx="183">
                  <c:v>1.055129E-2</c:v>
                </c:pt>
                <c:pt idx="184">
                  <c:v>1.1044409999999999E-2</c:v>
                </c:pt>
                <c:pt idx="185">
                  <c:v>1.1328890000000001E-2</c:v>
                </c:pt>
                <c:pt idx="186">
                  <c:v>1.2449269999999998E-2</c:v>
                </c:pt>
                <c:pt idx="187">
                  <c:v>1.218428E-2</c:v>
                </c:pt>
                <c:pt idx="188">
                  <c:v>1.272214E-2</c:v>
                </c:pt>
                <c:pt idx="189">
                  <c:v>1.131535E-2</c:v>
                </c:pt>
                <c:pt idx="190">
                  <c:v>1.2612239999999999E-2</c:v>
                </c:pt>
                <c:pt idx="191">
                  <c:v>1.4211720000000001E-2</c:v>
                </c:pt>
                <c:pt idx="192">
                  <c:v>1.527207E-2</c:v>
                </c:pt>
                <c:pt idx="193">
                  <c:v>1.1852919999999999E-2</c:v>
                </c:pt>
                <c:pt idx="194">
                  <c:v>1.122592E-2</c:v>
                </c:pt>
                <c:pt idx="195">
                  <c:v>1.0945499999999999E-2</c:v>
                </c:pt>
                <c:pt idx="196">
                  <c:v>1.1315200000000001E-2</c:v>
                </c:pt>
                <c:pt idx="197">
                  <c:v>1.221739E-2</c:v>
                </c:pt>
                <c:pt idx="198">
                  <c:v>9.0381699999999999E-3</c:v>
                </c:pt>
                <c:pt idx="199">
                  <c:v>9.3983499999999998E-3</c:v>
                </c:pt>
                <c:pt idx="200">
                  <c:v>1.0871299999999999E-2</c:v>
                </c:pt>
                <c:pt idx="201">
                  <c:v>1.0703860000000001E-2</c:v>
                </c:pt>
                <c:pt idx="202">
                  <c:v>1.2033789999999999E-2</c:v>
                </c:pt>
                <c:pt idx="203">
                  <c:v>1.6286849999999999E-2</c:v>
                </c:pt>
                <c:pt idx="204">
                  <c:v>1.683832E-2</c:v>
                </c:pt>
                <c:pt idx="205">
                  <c:v>1.680336E-2</c:v>
                </c:pt>
                <c:pt idx="206">
                  <c:v>1.672647E-2</c:v>
                </c:pt>
                <c:pt idx="207">
                  <c:v>1.7154020000000002E-2</c:v>
                </c:pt>
                <c:pt idx="208">
                  <c:v>1.6510260000000002E-2</c:v>
                </c:pt>
                <c:pt idx="209">
                  <c:v>1.6138799999999998E-2</c:v>
                </c:pt>
                <c:pt idx="210">
                  <c:v>1.7255900000000001E-2</c:v>
                </c:pt>
                <c:pt idx="211">
                  <c:v>1.6865330000000001E-2</c:v>
                </c:pt>
                <c:pt idx="212">
                  <c:v>1.5987729999999999E-2</c:v>
                </c:pt>
                <c:pt idx="213">
                  <c:v>1.7819149999999999E-2</c:v>
                </c:pt>
                <c:pt idx="214">
                  <c:v>1.873942E-2</c:v>
                </c:pt>
                <c:pt idx="215">
                  <c:v>2.029721E-2</c:v>
                </c:pt>
                <c:pt idx="216">
                  <c:v>2.0913319999999999E-2</c:v>
                </c:pt>
                <c:pt idx="217">
                  <c:v>2.3837769999999998E-2</c:v>
                </c:pt>
                <c:pt idx="218">
                  <c:v>2.5167660000000001E-2</c:v>
                </c:pt>
                <c:pt idx="219">
                  <c:v>2.4677600000000001E-2</c:v>
                </c:pt>
                <c:pt idx="220">
                  <c:v>2.678227E-2</c:v>
                </c:pt>
                <c:pt idx="221">
                  <c:v>2.5814729999999998E-2</c:v>
                </c:pt>
                <c:pt idx="222">
                  <c:v>2.660247E-2</c:v>
                </c:pt>
                <c:pt idx="223">
                  <c:v>2.7814559999999999E-2</c:v>
                </c:pt>
                <c:pt idx="224">
                  <c:v>2.7039029999999999E-2</c:v>
                </c:pt>
                <c:pt idx="225">
                  <c:v>2.9012389999999999E-2</c:v>
                </c:pt>
                <c:pt idx="226">
                  <c:v>2.9575439999999998E-2</c:v>
                </c:pt>
                <c:pt idx="227">
                  <c:v>2.8594719999999997E-2</c:v>
                </c:pt>
                <c:pt idx="228">
                  <c:v>2.5351639999999998E-2</c:v>
                </c:pt>
                <c:pt idx="229">
                  <c:v>2.48455E-2</c:v>
                </c:pt>
                <c:pt idx="230">
                  <c:v>2.5486080000000001E-2</c:v>
                </c:pt>
                <c:pt idx="231">
                  <c:v>2.2953420000000002E-2</c:v>
                </c:pt>
                <c:pt idx="232">
                  <c:v>2.3161600000000001E-2</c:v>
                </c:pt>
                <c:pt idx="233">
                  <c:v>1.988734E-2</c:v>
                </c:pt>
                <c:pt idx="234">
                  <c:v>1.8001300000000001E-2</c:v>
                </c:pt>
              </c:numCache>
            </c:numRef>
          </c:xVal>
          <c:yVal>
            <c:numRef>
              <c:f>sterr_vs_rmse!$E$2:$E$236</c:f>
              <c:numCache>
                <c:formatCode>0.00%</c:formatCode>
                <c:ptCount val="235"/>
                <c:pt idx="0">
                  <c:v>5.4816713438172515E-2</c:v>
                </c:pt>
                <c:pt idx="1">
                  <c:v>5.6592728448931817E-2</c:v>
                </c:pt>
                <c:pt idx="2">
                  <c:v>5.6207553530954302E-2</c:v>
                </c:pt>
                <c:pt idx="3">
                  <c:v>5.4147859514727559E-2</c:v>
                </c:pt>
                <c:pt idx="4">
                  <c:v>5.5041845405394918E-2</c:v>
                </c:pt>
                <c:pt idx="5">
                  <c:v>5.5979998536991538E-2</c:v>
                </c:pt>
                <c:pt idx="6">
                  <c:v>5.5964487174425148E-2</c:v>
                </c:pt>
                <c:pt idx="7">
                  <c:v>5.6071427536361629E-2</c:v>
                </c:pt>
                <c:pt idx="8">
                  <c:v>5.629548801554507E-2</c:v>
                </c:pt>
                <c:pt idx="9">
                  <c:v>5.5775939687888298E-2</c:v>
                </c:pt>
                <c:pt idx="10">
                  <c:v>5.5441025868897986E-2</c:v>
                </c:pt>
                <c:pt idx="11">
                  <c:v>5.3285416777150374E-2</c:v>
                </c:pt>
                <c:pt idx="12">
                  <c:v>4.9957941338353518E-2</c:v>
                </c:pt>
                <c:pt idx="13">
                  <c:v>4.9036339215472013E-2</c:v>
                </c:pt>
                <c:pt idx="14">
                  <c:v>4.779940963787066E-2</c:v>
                </c:pt>
                <c:pt idx="15">
                  <c:v>4.6898428559170702E-2</c:v>
                </c:pt>
                <c:pt idx="16">
                  <c:v>4.8406550267728887E-2</c:v>
                </c:pt>
                <c:pt idx="17">
                  <c:v>4.9288151732586716E-2</c:v>
                </c:pt>
                <c:pt idx="18">
                  <c:v>4.8823779449044036E-2</c:v>
                </c:pt>
                <c:pt idx="19">
                  <c:v>4.8422189376027269E-2</c:v>
                </c:pt>
                <c:pt idx="20">
                  <c:v>4.9353549511965467E-2</c:v>
                </c:pt>
                <c:pt idx="21">
                  <c:v>4.7532544631810447E-2</c:v>
                </c:pt>
                <c:pt idx="22">
                  <c:v>4.5716469409078142E-2</c:v>
                </c:pt>
                <c:pt idx="23">
                  <c:v>4.7300104929631104E-2</c:v>
                </c:pt>
                <c:pt idx="24">
                  <c:v>4.8400778971659397E-2</c:v>
                </c:pt>
                <c:pt idx="25">
                  <c:v>4.8577178542703825E-2</c:v>
                </c:pt>
                <c:pt idx="26">
                  <c:v>4.7295406577862131E-2</c:v>
                </c:pt>
                <c:pt idx="27">
                  <c:v>4.8361864530705789E-2</c:v>
                </c:pt>
                <c:pt idx="28">
                  <c:v>4.7525500932365183E-2</c:v>
                </c:pt>
                <c:pt idx="29">
                  <c:v>4.7590024801975384E-2</c:v>
                </c:pt>
                <c:pt idx="30">
                  <c:v>4.6145063147795762E-2</c:v>
                </c:pt>
                <c:pt idx="31">
                  <c:v>4.4718589987593926E-2</c:v>
                </c:pt>
                <c:pt idx="32">
                  <c:v>4.3664917169308648E-2</c:v>
                </c:pt>
                <c:pt idx="33">
                  <c:v>4.1648700286053497E-2</c:v>
                </c:pt>
                <c:pt idx="34">
                  <c:v>4.1652438018733529E-2</c:v>
                </c:pt>
                <c:pt idx="35">
                  <c:v>4.3037174838069125E-2</c:v>
                </c:pt>
                <c:pt idx="36">
                  <c:v>4.0909286357476926E-2</c:v>
                </c:pt>
                <c:pt idx="37">
                  <c:v>4.0786122553949422E-2</c:v>
                </c:pt>
                <c:pt idx="38">
                  <c:v>4.0109242576580328E-2</c:v>
                </c:pt>
                <c:pt idx="39">
                  <c:v>4.0243637462618498E-2</c:v>
                </c:pt>
                <c:pt idx="40">
                  <c:v>4.0509402512570958E-2</c:v>
                </c:pt>
                <c:pt idx="41">
                  <c:v>3.780677462645099E-2</c:v>
                </c:pt>
                <c:pt idx="42">
                  <c:v>3.7119044479876573E-2</c:v>
                </c:pt>
                <c:pt idx="43">
                  <c:v>3.9543033392542615E-2</c:v>
                </c:pt>
                <c:pt idx="44">
                  <c:v>3.8925353343363778E-2</c:v>
                </c:pt>
                <c:pt idx="45">
                  <c:v>3.7563069449152886E-2</c:v>
                </c:pt>
                <c:pt idx="46">
                  <c:v>3.8975313365061437E-2</c:v>
                </c:pt>
                <c:pt idx="47">
                  <c:v>3.8940955160413182E-2</c:v>
                </c:pt>
                <c:pt idx="48">
                  <c:v>3.7343516280109679E-2</c:v>
                </c:pt>
                <c:pt idx="49">
                  <c:v>3.7712286907589432E-2</c:v>
                </c:pt>
                <c:pt idx="50">
                  <c:v>3.6964597266767374E-2</c:v>
                </c:pt>
                <c:pt idx="51">
                  <c:v>3.581463099890847E-2</c:v>
                </c:pt>
                <c:pt idx="52">
                  <c:v>3.8562827683273238E-2</c:v>
                </c:pt>
                <c:pt idx="53">
                  <c:v>3.9571982197144973E-2</c:v>
                </c:pt>
                <c:pt idx="54">
                  <c:v>3.9215333473645142E-2</c:v>
                </c:pt>
                <c:pt idx="55">
                  <c:v>3.8239366630592464E-2</c:v>
                </c:pt>
                <c:pt idx="56">
                  <c:v>3.7391382127819561E-2</c:v>
                </c:pt>
                <c:pt idx="57">
                  <c:v>3.6972026552289927E-2</c:v>
                </c:pt>
                <c:pt idx="58">
                  <c:v>3.7146456150020768E-2</c:v>
                </c:pt>
                <c:pt idx="59">
                  <c:v>3.8754429786239442E-2</c:v>
                </c:pt>
                <c:pt idx="60">
                  <c:v>3.7901188133612429E-2</c:v>
                </c:pt>
                <c:pt idx="61">
                  <c:v>3.9488388702929811E-2</c:v>
                </c:pt>
                <c:pt idx="62">
                  <c:v>3.922487156675003E-2</c:v>
                </c:pt>
                <c:pt idx="63">
                  <c:v>4.0009583513225477E-2</c:v>
                </c:pt>
                <c:pt idx="64">
                  <c:v>3.8644785506385393E-2</c:v>
                </c:pt>
                <c:pt idx="65">
                  <c:v>3.7897017648318654E-2</c:v>
                </c:pt>
                <c:pt idx="66">
                  <c:v>3.7144356898151543E-2</c:v>
                </c:pt>
                <c:pt idx="67">
                  <c:v>3.8543607178500805E-2</c:v>
                </c:pt>
                <c:pt idx="68">
                  <c:v>3.7415194075413716E-2</c:v>
                </c:pt>
                <c:pt idx="69">
                  <c:v>3.9066395249241381E-2</c:v>
                </c:pt>
                <c:pt idx="70">
                  <c:v>3.9177501069141751E-2</c:v>
                </c:pt>
                <c:pt idx="71">
                  <c:v>3.8368211106295957E-2</c:v>
                </c:pt>
                <c:pt idx="72">
                  <c:v>3.7519042529196467E-2</c:v>
                </c:pt>
                <c:pt idx="73">
                  <c:v>3.9303816304140593E-2</c:v>
                </c:pt>
                <c:pt idx="74">
                  <c:v>3.9869593011604421E-2</c:v>
                </c:pt>
                <c:pt idx="75">
                  <c:v>4.0426270925851604E-2</c:v>
                </c:pt>
                <c:pt idx="76">
                  <c:v>4.0343000089971603E-2</c:v>
                </c:pt>
                <c:pt idx="77">
                  <c:v>4.0144050050184621E-2</c:v>
                </c:pt>
                <c:pt idx="78">
                  <c:v>4.1455590450642843E-2</c:v>
                </c:pt>
                <c:pt idx="79">
                  <c:v>4.0407309691822269E-2</c:v>
                </c:pt>
                <c:pt idx="80">
                  <c:v>3.8764625552562437E-2</c:v>
                </c:pt>
                <c:pt idx="81">
                  <c:v>3.8187640906984344E-2</c:v>
                </c:pt>
                <c:pt idx="82">
                  <c:v>3.7210335442802389E-2</c:v>
                </c:pt>
                <c:pt idx="83">
                  <c:v>3.4586264918197385E-2</c:v>
                </c:pt>
                <c:pt idx="84">
                  <c:v>3.503410115500416E-2</c:v>
                </c:pt>
                <c:pt idx="85">
                  <c:v>3.523527081754696E-2</c:v>
                </c:pt>
                <c:pt idx="86">
                  <c:v>3.4185355719688282E-2</c:v>
                </c:pt>
                <c:pt idx="87">
                  <c:v>3.3993966657241748E-2</c:v>
                </c:pt>
                <c:pt idx="88">
                  <c:v>3.4086008556819092E-2</c:v>
                </c:pt>
                <c:pt idx="89">
                  <c:v>3.5166657461947581E-2</c:v>
                </c:pt>
                <c:pt idx="90">
                  <c:v>3.4718111674625352E-2</c:v>
                </c:pt>
                <c:pt idx="91">
                  <c:v>3.3609375119125318E-2</c:v>
                </c:pt>
                <c:pt idx="92">
                  <c:v>3.271864045946371E-2</c:v>
                </c:pt>
                <c:pt idx="93">
                  <c:v>3.1481079053780059E-2</c:v>
                </c:pt>
                <c:pt idx="94">
                  <c:v>3.0698882256289473E-2</c:v>
                </c:pt>
                <c:pt idx="95">
                  <c:v>2.7657396778987042E-2</c:v>
                </c:pt>
                <c:pt idx="96">
                  <c:v>2.7472147650302148E-2</c:v>
                </c:pt>
                <c:pt idx="97">
                  <c:v>2.3921311027344849E-2</c:v>
                </c:pt>
                <c:pt idx="98">
                  <c:v>2.2264535844969569E-2</c:v>
                </c:pt>
                <c:pt idx="99">
                  <c:v>2.2147324640136468E-2</c:v>
                </c:pt>
                <c:pt idx="100">
                  <c:v>2.3270338815077229E-2</c:v>
                </c:pt>
                <c:pt idx="101">
                  <c:v>2.491919523876085E-2</c:v>
                </c:pt>
                <c:pt idx="102">
                  <c:v>2.4346578097359961E-2</c:v>
                </c:pt>
                <c:pt idx="103">
                  <c:v>2.3579858257869679E-2</c:v>
                </c:pt>
                <c:pt idx="104">
                  <c:v>2.3231052994749257E-2</c:v>
                </c:pt>
                <c:pt idx="105">
                  <c:v>2.2019456075946353E-2</c:v>
                </c:pt>
                <c:pt idx="106">
                  <c:v>2.1376678854859277E-2</c:v>
                </c:pt>
                <c:pt idx="107">
                  <c:v>1.8377765498629239E-2</c:v>
                </c:pt>
                <c:pt idx="108">
                  <c:v>1.7909295797878144E-2</c:v>
                </c:pt>
                <c:pt idx="109">
                  <c:v>1.9854240054988592E-2</c:v>
                </c:pt>
                <c:pt idx="110">
                  <c:v>2.020284929179228E-2</c:v>
                </c:pt>
                <c:pt idx="111">
                  <c:v>1.9814596793049644E-2</c:v>
                </c:pt>
                <c:pt idx="112">
                  <c:v>2.0988756144684206E-2</c:v>
                </c:pt>
                <c:pt idx="113">
                  <c:v>2.3168844432520208E-2</c:v>
                </c:pt>
                <c:pt idx="114">
                  <c:v>2.4410833952519528E-2</c:v>
                </c:pt>
                <c:pt idx="115">
                  <c:v>2.3835647255106895E-2</c:v>
                </c:pt>
                <c:pt idx="116">
                  <c:v>2.4962715341581454E-2</c:v>
                </c:pt>
                <c:pt idx="117">
                  <c:v>2.3929522804169823E-2</c:v>
                </c:pt>
                <c:pt idx="118">
                  <c:v>2.4028552066021502E-2</c:v>
                </c:pt>
                <c:pt idx="119">
                  <c:v>2.2417748662642456E-2</c:v>
                </c:pt>
                <c:pt idx="120">
                  <c:v>2.4559499561860987E-2</c:v>
                </c:pt>
                <c:pt idx="121">
                  <c:v>2.4567969846397641E-2</c:v>
                </c:pt>
                <c:pt idx="122">
                  <c:v>2.583165810837551E-2</c:v>
                </c:pt>
                <c:pt idx="123">
                  <c:v>2.8647936572526289E-2</c:v>
                </c:pt>
                <c:pt idx="124">
                  <c:v>2.8126269262032322E-2</c:v>
                </c:pt>
                <c:pt idx="125">
                  <c:v>2.6968678388430645E-2</c:v>
                </c:pt>
                <c:pt idx="126">
                  <c:v>2.5599776147530617E-2</c:v>
                </c:pt>
                <c:pt idx="127">
                  <c:v>2.5137958460808241E-2</c:v>
                </c:pt>
                <c:pt idx="128">
                  <c:v>2.3651789309642623E-2</c:v>
                </c:pt>
                <c:pt idx="129">
                  <c:v>2.3443229311001401E-2</c:v>
                </c:pt>
                <c:pt idx="130">
                  <c:v>2.2707123636465987E-2</c:v>
                </c:pt>
                <c:pt idx="131">
                  <c:v>2.3449736120437326E-2</c:v>
                </c:pt>
                <c:pt idx="132">
                  <c:v>2.5031021643031837E-2</c:v>
                </c:pt>
                <c:pt idx="133">
                  <c:v>2.447796321789486E-2</c:v>
                </c:pt>
                <c:pt idx="134">
                  <c:v>2.3884286837336122E-2</c:v>
                </c:pt>
                <c:pt idx="135">
                  <c:v>2.3253204581429321E-2</c:v>
                </c:pt>
                <c:pt idx="136">
                  <c:v>2.2574127886275441E-2</c:v>
                </c:pt>
                <c:pt idx="137">
                  <c:v>2.1618318316941831E-2</c:v>
                </c:pt>
                <c:pt idx="138">
                  <c:v>2.1627070454053099E-2</c:v>
                </c:pt>
                <c:pt idx="139">
                  <c:v>2.0974811226172285E-2</c:v>
                </c:pt>
                <c:pt idx="140">
                  <c:v>1.901983363964499E-2</c:v>
                </c:pt>
                <c:pt idx="141">
                  <c:v>1.8077728239665358E-2</c:v>
                </c:pt>
                <c:pt idx="142">
                  <c:v>1.7727088264365642E-2</c:v>
                </c:pt>
                <c:pt idx="143">
                  <c:v>1.7613652266054602E-2</c:v>
                </c:pt>
                <c:pt idx="144">
                  <c:v>1.676552513134566E-2</c:v>
                </c:pt>
                <c:pt idx="145">
                  <c:v>1.4934823826945998E-2</c:v>
                </c:pt>
                <c:pt idx="146">
                  <c:v>1.4956013669365165E-2</c:v>
                </c:pt>
                <c:pt idx="147">
                  <c:v>1.2890894282763687E-2</c:v>
                </c:pt>
                <c:pt idx="148">
                  <c:v>1.027211914998305E-2</c:v>
                </c:pt>
                <c:pt idx="149">
                  <c:v>1.0201513709325427E-2</c:v>
                </c:pt>
                <c:pt idx="150">
                  <c:v>9.6222183819236751E-3</c:v>
                </c:pt>
                <c:pt idx="151">
                  <c:v>1.0348990420139259E-2</c:v>
                </c:pt>
                <c:pt idx="152">
                  <c:v>8.2648215774927536E-3</c:v>
                </c:pt>
                <c:pt idx="153">
                  <c:v>5.8551715083416944E-3</c:v>
                </c:pt>
                <c:pt idx="154">
                  <c:v>5.578141897464084E-3</c:v>
                </c:pt>
                <c:pt idx="155">
                  <c:v>6.9048220051974862E-3</c:v>
                </c:pt>
                <c:pt idx="156">
                  <c:v>6.8585200414974512E-3</c:v>
                </c:pt>
                <c:pt idx="157">
                  <c:v>8.8717619783738044E-3</c:v>
                </c:pt>
                <c:pt idx="158">
                  <c:v>6.6639800713506059E-3</c:v>
                </c:pt>
                <c:pt idx="159">
                  <c:v>8.9785393457513241E-3</c:v>
                </c:pt>
                <c:pt idx="160">
                  <c:v>9.0630051132405409E-3</c:v>
                </c:pt>
                <c:pt idx="161">
                  <c:v>9.3719843944706227E-3</c:v>
                </c:pt>
                <c:pt idx="162">
                  <c:v>9.2563959416871455E-3</c:v>
                </c:pt>
                <c:pt idx="163">
                  <c:v>9.2392819687521222E-3</c:v>
                </c:pt>
                <c:pt idx="164">
                  <c:v>9.7450642191450054E-3</c:v>
                </c:pt>
                <c:pt idx="165">
                  <c:v>8.0262044548380373E-3</c:v>
                </c:pt>
                <c:pt idx="166">
                  <c:v>7.2995232386925402E-3</c:v>
                </c:pt>
                <c:pt idx="167">
                  <c:v>9.558815873572879E-3</c:v>
                </c:pt>
                <c:pt idx="168">
                  <c:v>1.2453865068380754E-2</c:v>
                </c:pt>
                <c:pt idx="169">
                  <c:v>1.1812946384881284E-2</c:v>
                </c:pt>
                <c:pt idx="170">
                  <c:v>1.0525283741044111E-2</c:v>
                </c:pt>
                <c:pt idx="171">
                  <c:v>1.1435234703719432E-2</c:v>
                </c:pt>
                <c:pt idx="172">
                  <c:v>9.6739815546340591E-3</c:v>
                </c:pt>
                <c:pt idx="173">
                  <c:v>1.0105613436189209E-2</c:v>
                </c:pt>
                <c:pt idx="174">
                  <c:v>1.109399555119106E-2</c:v>
                </c:pt>
                <c:pt idx="175">
                  <c:v>1.3204437248799605E-2</c:v>
                </c:pt>
                <c:pt idx="176">
                  <c:v>1.3655168661235839E-2</c:v>
                </c:pt>
                <c:pt idx="177">
                  <c:v>1.5018300823453457E-2</c:v>
                </c:pt>
                <c:pt idx="178">
                  <c:v>1.2612139256044985E-2</c:v>
                </c:pt>
                <c:pt idx="179">
                  <c:v>1.260839574046857E-2</c:v>
                </c:pt>
                <c:pt idx="180">
                  <c:v>1.2301605038850472E-2</c:v>
                </c:pt>
                <c:pt idx="181">
                  <c:v>1.1193054508652267E-2</c:v>
                </c:pt>
                <c:pt idx="182">
                  <c:v>1.3525248709609583E-2</c:v>
                </c:pt>
                <c:pt idx="183">
                  <c:v>1.3499979693915032E-2</c:v>
                </c:pt>
                <c:pt idx="184">
                  <c:v>1.468670079522072E-2</c:v>
                </c:pt>
                <c:pt idx="185">
                  <c:v>1.4067032304791782E-2</c:v>
                </c:pt>
                <c:pt idx="186">
                  <c:v>1.5440183875998104E-2</c:v>
                </c:pt>
              </c:numCache>
            </c:numRef>
          </c:yVal>
          <c:smooth val="0"/>
          <c:extLst>
            <c:ext xmlns:c16="http://schemas.microsoft.com/office/drawing/2014/chart" uri="{C3380CC4-5D6E-409C-BE32-E72D297353CC}">
              <c16:uniqueId val="{00000000-E687-4061-9186-9233ACF2A0DA}"/>
            </c:ext>
          </c:extLst>
        </c:ser>
        <c:dLbls>
          <c:showLegendKey val="0"/>
          <c:showVal val="0"/>
          <c:showCatName val="0"/>
          <c:showSerName val="0"/>
          <c:showPercent val="0"/>
          <c:showBubbleSize val="0"/>
        </c:dLbls>
        <c:axId val="1677970479"/>
        <c:axId val="1677972879"/>
      </c:scatterChart>
      <c:valAx>
        <c:axId val="1677970479"/>
        <c:scaling>
          <c:orientation val="minMax"/>
          <c:max val="0.1"/>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a:t>Starting</a:t>
                </a:r>
                <a:r>
                  <a:rPr lang="en-US" baseline="0"/>
                  <a:t> yield</a:t>
                </a:r>
                <a:endParaRPr lang="en-US"/>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77972879"/>
        <c:crosses val="autoZero"/>
        <c:crossBetween val="midCat"/>
      </c:valAx>
      <c:valAx>
        <c:axId val="16779728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US"/>
                  <a:t>Actual return</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779704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sterr_vs_rmse!$D$1</c:f>
              <c:strCache>
                <c:ptCount val="1"/>
                <c:pt idx="0">
                  <c:v>YTW</c:v>
                </c:pt>
              </c:strCache>
            </c:strRef>
          </c:tx>
          <c:spPr>
            <a:ln w="19050" cap="rnd">
              <a:solidFill>
                <a:schemeClr val="accent1"/>
              </a:solidFill>
              <a:round/>
            </a:ln>
            <a:effectLst/>
          </c:spPr>
          <c:marker>
            <c:symbol val="none"/>
          </c:marker>
          <c:cat>
            <c:numRef>
              <c:f>sterr_vs_rmse!$A$2:$A$308</c:f>
              <c:numCache>
                <c:formatCode>m/d/yyyy</c:formatCode>
                <c:ptCount val="30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sterr_vs_rmse!$D$2:$D$308</c:f>
              <c:numCache>
                <c:formatCode>0.00%</c:formatCode>
                <c:ptCount val="307"/>
                <c:pt idx="0">
                  <c:v>6.3440479999999994E-2</c:v>
                </c:pt>
                <c:pt idx="1">
                  <c:v>6.6549499999999998E-2</c:v>
                </c:pt>
                <c:pt idx="2">
                  <c:v>6.5752839999999993E-2</c:v>
                </c:pt>
                <c:pt idx="3">
                  <c:v>6.4115190000000002E-2</c:v>
                </c:pt>
                <c:pt idx="4">
                  <c:v>6.6076940000000001E-2</c:v>
                </c:pt>
                <c:pt idx="5">
                  <c:v>6.6633170000000005E-2</c:v>
                </c:pt>
                <c:pt idx="6">
                  <c:v>6.3541739999999999E-2</c:v>
                </c:pt>
                <c:pt idx="7">
                  <c:v>6.2985110000000011E-2</c:v>
                </c:pt>
                <c:pt idx="8">
                  <c:v>6.1267180000000004E-2</c:v>
                </c:pt>
                <c:pt idx="9">
                  <c:v>6.0051800000000002E-2</c:v>
                </c:pt>
                <c:pt idx="10">
                  <c:v>5.9605059999999994E-2</c:v>
                </c:pt>
                <c:pt idx="11">
                  <c:v>5.6267189999999995E-2</c:v>
                </c:pt>
                <c:pt idx="12">
                  <c:v>5.2095160000000001E-2</c:v>
                </c:pt>
                <c:pt idx="13">
                  <c:v>4.8543649999999994E-2</c:v>
                </c:pt>
                <c:pt idx="14">
                  <c:v>4.6713500000000005E-2</c:v>
                </c:pt>
                <c:pt idx="15">
                  <c:v>4.492583E-2</c:v>
                </c:pt>
                <c:pt idx="16">
                  <c:v>4.6694300000000001E-2</c:v>
                </c:pt>
                <c:pt idx="17">
                  <c:v>4.6479290000000006E-2</c:v>
                </c:pt>
                <c:pt idx="18">
                  <c:v>4.672627E-2</c:v>
                </c:pt>
                <c:pt idx="19">
                  <c:v>4.2104090000000004E-2</c:v>
                </c:pt>
                <c:pt idx="20">
                  <c:v>4.0698379999999999E-2</c:v>
                </c:pt>
                <c:pt idx="21">
                  <c:v>3.4468209999999999E-2</c:v>
                </c:pt>
                <c:pt idx="22">
                  <c:v>3.0461499999999999E-2</c:v>
                </c:pt>
                <c:pt idx="23">
                  <c:v>3.459417E-2</c:v>
                </c:pt>
                <c:pt idx="24">
                  <c:v>3.6655689999999998E-2</c:v>
                </c:pt>
                <c:pt idx="25">
                  <c:v>3.6954760000000003E-2</c:v>
                </c:pt>
                <c:pt idx="26">
                  <c:v>3.6189779999999998E-2</c:v>
                </c:pt>
                <c:pt idx="27">
                  <c:v>4.2404279999999996E-2</c:v>
                </c:pt>
                <c:pt idx="28">
                  <c:v>3.750357E-2</c:v>
                </c:pt>
                <c:pt idx="29">
                  <c:v>3.6888770000000001E-2</c:v>
                </c:pt>
                <c:pt idx="30">
                  <c:v>3.3904139999999999E-2</c:v>
                </c:pt>
                <c:pt idx="31">
                  <c:v>2.7955540000000001E-2</c:v>
                </c:pt>
                <c:pt idx="32">
                  <c:v>2.6817529999999999E-2</c:v>
                </c:pt>
                <c:pt idx="33">
                  <c:v>2.1922009999999999E-2</c:v>
                </c:pt>
                <c:pt idx="34">
                  <c:v>2.2310739999999999E-2</c:v>
                </c:pt>
                <c:pt idx="35">
                  <c:v>2.6621369999999998E-2</c:v>
                </c:pt>
                <c:pt idx="36">
                  <c:v>2.155091E-2</c:v>
                </c:pt>
                <c:pt idx="37">
                  <c:v>2.29053E-2</c:v>
                </c:pt>
                <c:pt idx="38">
                  <c:v>2.1016379999999998E-2</c:v>
                </c:pt>
                <c:pt idx="39">
                  <c:v>2.1222479999999998E-2</c:v>
                </c:pt>
                <c:pt idx="40">
                  <c:v>2.1053329999999999E-2</c:v>
                </c:pt>
                <c:pt idx="41">
                  <c:v>1.8327030000000001E-2</c:v>
                </c:pt>
                <c:pt idx="42">
                  <c:v>1.8841699999999999E-2</c:v>
                </c:pt>
                <c:pt idx="43">
                  <c:v>2.487586E-2</c:v>
                </c:pt>
                <c:pt idx="44">
                  <c:v>2.621387E-2</c:v>
                </c:pt>
                <c:pt idx="45">
                  <c:v>2.1426129999999998E-2</c:v>
                </c:pt>
                <c:pt idx="46">
                  <c:v>2.4992779999999999E-2</c:v>
                </c:pt>
                <c:pt idx="47">
                  <c:v>2.6846660000000001E-2</c:v>
                </c:pt>
                <c:pt idx="48">
                  <c:v>2.5302060000000001E-2</c:v>
                </c:pt>
                <c:pt idx="49">
                  <c:v>2.4892189999999998E-2</c:v>
                </c:pt>
                <c:pt idx="50">
                  <c:v>2.3157939999999998E-2</c:v>
                </c:pt>
                <c:pt idx="51">
                  <c:v>2.2156809999999999E-2</c:v>
                </c:pt>
                <c:pt idx="52">
                  <c:v>2.9427870000000002E-2</c:v>
                </c:pt>
                <c:pt idx="53">
                  <c:v>3.1915590000000001E-2</c:v>
                </c:pt>
                <c:pt idx="54">
                  <c:v>3.279808E-2</c:v>
                </c:pt>
                <c:pt idx="55">
                  <c:v>3.1946919999999997E-2</c:v>
                </c:pt>
                <c:pt idx="56">
                  <c:v>2.899332E-2</c:v>
                </c:pt>
                <c:pt idx="57">
                  <c:v>3.0176189999999999E-2</c:v>
                </c:pt>
                <c:pt idx="58">
                  <c:v>2.955145E-2</c:v>
                </c:pt>
                <c:pt idx="59">
                  <c:v>3.398259E-2</c:v>
                </c:pt>
                <c:pt idx="60">
                  <c:v>3.3743059999999998E-2</c:v>
                </c:pt>
                <c:pt idx="61">
                  <c:v>3.4890299999999999E-2</c:v>
                </c:pt>
                <c:pt idx="62">
                  <c:v>3.8022429999999996E-2</c:v>
                </c:pt>
                <c:pt idx="63">
                  <c:v>3.9809280000000002E-2</c:v>
                </c:pt>
                <c:pt idx="64">
                  <c:v>3.763507E-2</c:v>
                </c:pt>
                <c:pt idx="65">
                  <c:v>3.6813600000000002E-2</c:v>
                </c:pt>
                <c:pt idx="66">
                  <c:v>3.7078180000000002E-2</c:v>
                </c:pt>
                <c:pt idx="67">
                  <c:v>4.0810289999999999E-2</c:v>
                </c:pt>
                <c:pt idx="68">
                  <c:v>3.8653960000000001E-2</c:v>
                </c:pt>
                <c:pt idx="69">
                  <c:v>4.2074239999999999E-2</c:v>
                </c:pt>
                <c:pt idx="70">
                  <c:v>4.4419709999999994E-2</c:v>
                </c:pt>
                <c:pt idx="71">
                  <c:v>4.4377649999999998E-2</c:v>
                </c:pt>
                <c:pt idx="72">
                  <c:v>4.3908540000000003E-2</c:v>
                </c:pt>
                <c:pt idx="73">
                  <c:v>4.5252169999999994E-2</c:v>
                </c:pt>
                <c:pt idx="74">
                  <c:v>4.6546480000000001E-2</c:v>
                </c:pt>
                <c:pt idx="75">
                  <c:v>4.8465950000000001E-2</c:v>
                </c:pt>
                <c:pt idx="76">
                  <c:v>4.9241500000000001E-2</c:v>
                </c:pt>
                <c:pt idx="77">
                  <c:v>5.056712E-2</c:v>
                </c:pt>
                <c:pt idx="78">
                  <c:v>5.1487709999999999E-2</c:v>
                </c:pt>
                <c:pt idx="79">
                  <c:v>4.9641149999999995E-2</c:v>
                </c:pt>
                <c:pt idx="80">
                  <c:v>4.7553140000000001E-2</c:v>
                </c:pt>
                <c:pt idx="81">
                  <c:v>4.6632819999999998E-2</c:v>
                </c:pt>
                <c:pt idx="82">
                  <c:v>4.6540270000000002E-2</c:v>
                </c:pt>
                <c:pt idx="83">
                  <c:v>4.5359719999999999E-2</c:v>
                </c:pt>
                <c:pt idx="84">
                  <c:v>4.7685720000000001E-2</c:v>
                </c:pt>
                <c:pt idx="85">
                  <c:v>4.8828690000000001E-2</c:v>
                </c:pt>
                <c:pt idx="86">
                  <c:v>4.595287E-2</c:v>
                </c:pt>
                <c:pt idx="87">
                  <c:v>4.6234369999999997E-2</c:v>
                </c:pt>
                <c:pt idx="88">
                  <c:v>4.612554E-2</c:v>
                </c:pt>
                <c:pt idx="89">
                  <c:v>4.907599E-2</c:v>
                </c:pt>
                <c:pt idx="90">
                  <c:v>4.9374589999999996E-2</c:v>
                </c:pt>
                <c:pt idx="91">
                  <c:v>4.6489099999999998E-2</c:v>
                </c:pt>
                <c:pt idx="92">
                  <c:v>4.2867450000000001E-2</c:v>
                </c:pt>
                <c:pt idx="93">
                  <c:v>4.1584820000000002E-2</c:v>
                </c:pt>
                <c:pt idx="94">
                  <c:v>4.1011759999999994E-2</c:v>
                </c:pt>
                <c:pt idx="95">
                  <c:v>3.3534809999999998E-2</c:v>
                </c:pt>
                <c:pt idx="96">
                  <c:v>3.371184E-2</c:v>
                </c:pt>
                <c:pt idx="97">
                  <c:v>2.644386E-2</c:v>
                </c:pt>
                <c:pt idx="98">
                  <c:v>2.2634680000000001E-2</c:v>
                </c:pt>
                <c:pt idx="99">
                  <c:v>2.1748980000000001E-2</c:v>
                </c:pt>
                <c:pt idx="100">
                  <c:v>2.7426349999999999E-2</c:v>
                </c:pt>
                <c:pt idx="101">
                  <c:v>3.1124740000000001E-2</c:v>
                </c:pt>
                <c:pt idx="102">
                  <c:v>3.0554039999999998E-2</c:v>
                </c:pt>
                <c:pt idx="103">
                  <c:v>2.9651689999999998E-2</c:v>
                </c:pt>
                <c:pt idx="104">
                  <c:v>2.8161360000000003E-2</c:v>
                </c:pt>
                <c:pt idx="105">
                  <c:v>2.623093E-2</c:v>
                </c:pt>
                <c:pt idx="106">
                  <c:v>2.382107E-2</c:v>
                </c:pt>
                <c:pt idx="107">
                  <c:v>1.5720909999999998E-2</c:v>
                </c:pt>
                <c:pt idx="108">
                  <c:v>1.1965980000000001E-2</c:v>
                </c:pt>
                <c:pt idx="109">
                  <c:v>1.5457110000000001E-2</c:v>
                </c:pt>
                <c:pt idx="110">
                  <c:v>1.7309330000000001E-2</c:v>
                </c:pt>
                <c:pt idx="111">
                  <c:v>1.426461E-2</c:v>
                </c:pt>
                <c:pt idx="112">
                  <c:v>1.691289E-2</c:v>
                </c:pt>
                <c:pt idx="113">
                  <c:v>1.8538860000000001E-2</c:v>
                </c:pt>
                <c:pt idx="114">
                  <c:v>2.0234329999999998E-2</c:v>
                </c:pt>
                <c:pt idx="115">
                  <c:v>2.0010789999999997E-2</c:v>
                </c:pt>
                <c:pt idx="116">
                  <c:v>1.904877E-2</c:v>
                </c:pt>
                <c:pt idx="117">
                  <c:v>1.8418570000000002E-2</c:v>
                </c:pt>
                <c:pt idx="118">
                  <c:v>1.8403879999999997E-2</c:v>
                </c:pt>
                <c:pt idx="119">
                  <c:v>1.5710209999999999E-2</c:v>
                </c:pt>
                <c:pt idx="120">
                  <c:v>2.1414100000000002E-2</c:v>
                </c:pt>
                <c:pt idx="121">
                  <c:v>1.8412129999999999E-2</c:v>
                </c:pt>
                <c:pt idx="122">
                  <c:v>1.8187129999999999E-2</c:v>
                </c:pt>
                <c:pt idx="123">
                  <c:v>2.0558169999999997E-2</c:v>
                </c:pt>
                <c:pt idx="124">
                  <c:v>1.952185E-2</c:v>
                </c:pt>
                <c:pt idx="125">
                  <c:v>1.7256190000000001E-2</c:v>
                </c:pt>
                <c:pt idx="126">
                  <c:v>1.4653449999999998E-2</c:v>
                </c:pt>
                <c:pt idx="127">
                  <c:v>1.327688E-2</c:v>
                </c:pt>
                <c:pt idx="128">
                  <c:v>1.1439310000000001E-2</c:v>
                </c:pt>
                <c:pt idx="129">
                  <c:v>1.0994200000000001E-2</c:v>
                </c:pt>
                <c:pt idx="130">
                  <c:v>1.0317069999999999E-2</c:v>
                </c:pt>
                <c:pt idx="131">
                  <c:v>1.2131869999999999E-2</c:v>
                </c:pt>
                <c:pt idx="132">
                  <c:v>1.550791E-2</c:v>
                </c:pt>
                <c:pt idx="133">
                  <c:v>1.515763E-2</c:v>
                </c:pt>
                <c:pt idx="134">
                  <c:v>1.639181E-2</c:v>
                </c:pt>
                <c:pt idx="135">
                  <c:v>1.72117E-2</c:v>
                </c:pt>
                <c:pt idx="136">
                  <c:v>1.5186649999999999E-2</c:v>
                </c:pt>
                <c:pt idx="137">
                  <c:v>1.2936399999999999E-2</c:v>
                </c:pt>
                <c:pt idx="138">
                  <c:v>1.3425050000000001E-2</c:v>
                </c:pt>
                <c:pt idx="139">
                  <c:v>1.087959E-2</c:v>
                </c:pt>
                <c:pt idx="140">
                  <c:v>7.7833499999999996E-3</c:v>
                </c:pt>
                <c:pt idx="141">
                  <c:v>7.9129600000000001E-3</c:v>
                </c:pt>
                <c:pt idx="142">
                  <c:v>8.3736100000000001E-3</c:v>
                </c:pt>
                <c:pt idx="143">
                  <c:v>7.9560099999999995E-3</c:v>
                </c:pt>
                <c:pt idx="144">
                  <c:v>7.1995699999999998E-3</c:v>
                </c:pt>
                <c:pt idx="145">
                  <c:v>6.2700299999999994E-3</c:v>
                </c:pt>
                <c:pt idx="146">
                  <c:v>7.5341599999999998E-3</c:v>
                </c:pt>
                <c:pt idx="147">
                  <c:v>8.7222100000000011E-3</c:v>
                </c:pt>
                <c:pt idx="148">
                  <c:v>6.95825E-3</c:v>
                </c:pt>
                <c:pt idx="149">
                  <c:v>5.9274800000000006E-3</c:v>
                </c:pt>
                <c:pt idx="150">
                  <c:v>6.4895600000000001E-3</c:v>
                </c:pt>
                <c:pt idx="151">
                  <c:v>5.1890499999999997E-3</c:v>
                </c:pt>
                <c:pt idx="152">
                  <c:v>5.2908599999999997E-3</c:v>
                </c:pt>
                <c:pt idx="153">
                  <c:v>5.4696100000000006E-3</c:v>
                </c:pt>
                <c:pt idx="154">
                  <c:v>6.0662799999999994E-3</c:v>
                </c:pt>
                <c:pt idx="155">
                  <c:v>5.4288999999999995E-3</c:v>
                </c:pt>
                <c:pt idx="156">
                  <c:v>5.87442E-3</c:v>
                </c:pt>
                <c:pt idx="157">
                  <c:v>6.7150700000000001E-3</c:v>
                </c:pt>
                <c:pt idx="158">
                  <c:v>6.1025200000000002E-3</c:v>
                </c:pt>
                <c:pt idx="159">
                  <c:v>6.1006400000000009E-3</c:v>
                </c:pt>
                <c:pt idx="160">
                  <c:v>5.3582500000000002E-3</c:v>
                </c:pt>
                <c:pt idx="161">
                  <c:v>7.7303200000000006E-3</c:v>
                </c:pt>
                <c:pt idx="162">
                  <c:v>9.6226999999999997E-3</c:v>
                </c:pt>
                <c:pt idx="163">
                  <c:v>9.4280200000000005E-3</c:v>
                </c:pt>
                <c:pt idx="164">
                  <c:v>1.0931249999999998E-2</c:v>
                </c:pt>
                <c:pt idx="165">
                  <c:v>9.6133599999999996E-3</c:v>
                </c:pt>
                <c:pt idx="166">
                  <c:v>9.1575700000000003E-3</c:v>
                </c:pt>
                <c:pt idx="167">
                  <c:v>9.4372999999999992E-3</c:v>
                </c:pt>
                <c:pt idx="168">
                  <c:v>1.1510890000000001E-2</c:v>
                </c:pt>
                <c:pt idx="169">
                  <c:v>1.0246789999999999E-2</c:v>
                </c:pt>
                <c:pt idx="170">
                  <c:v>1.023463E-2</c:v>
                </c:pt>
                <c:pt idx="171">
                  <c:v>1.165882E-2</c:v>
                </c:pt>
                <c:pt idx="172">
                  <c:v>1.1292770000000001E-2</c:v>
                </c:pt>
                <c:pt idx="173">
                  <c:v>1.034056E-2</c:v>
                </c:pt>
                <c:pt idx="174">
                  <c:v>1.1136680000000001E-2</c:v>
                </c:pt>
                <c:pt idx="175">
                  <c:v>1.2289699999999999E-2</c:v>
                </c:pt>
                <c:pt idx="176">
                  <c:v>1.1492230000000001E-2</c:v>
                </c:pt>
                <c:pt idx="177">
                  <c:v>1.2719370000000001E-2</c:v>
                </c:pt>
                <c:pt idx="178">
                  <c:v>1.1503680000000001E-2</c:v>
                </c:pt>
                <c:pt idx="179">
                  <c:v>1.0870899999999999E-2</c:v>
                </c:pt>
                <c:pt idx="180">
                  <c:v>1.237271E-2</c:v>
                </c:pt>
                <c:pt idx="181">
                  <c:v>9.0390599999999998E-3</c:v>
                </c:pt>
                <c:pt idx="182">
                  <c:v>1.146345E-2</c:v>
                </c:pt>
                <c:pt idx="183">
                  <c:v>1.055129E-2</c:v>
                </c:pt>
                <c:pt idx="184">
                  <c:v>1.1044409999999999E-2</c:v>
                </c:pt>
                <c:pt idx="185">
                  <c:v>1.1328890000000001E-2</c:v>
                </c:pt>
                <c:pt idx="186">
                  <c:v>1.2449269999999998E-2</c:v>
                </c:pt>
                <c:pt idx="187">
                  <c:v>1.218428E-2</c:v>
                </c:pt>
                <c:pt idx="188">
                  <c:v>1.272214E-2</c:v>
                </c:pt>
                <c:pt idx="189">
                  <c:v>1.131535E-2</c:v>
                </c:pt>
                <c:pt idx="190">
                  <c:v>1.2612239999999999E-2</c:v>
                </c:pt>
                <c:pt idx="191">
                  <c:v>1.4211720000000001E-2</c:v>
                </c:pt>
                <c:pt idx="192">
                  <c:v>1.527207E-2</c:v>
                </c:pt>
                <c:pt idx="193">
                  <c:v>1.1852919999999999E-2</c:v>
                </c:pt>
                <c:pt idx="194">
                  <c:v>1.122592E-2</c:v>
                </c:pt>
                <c:pt idx="195">
                  <c:v>1.0945499999999999E-2</c:v>
                </c:pt>
                <c:pt idx="196">
                  <c:v>1.1315200000000001E-2</c:v>
                </c:pt>
                <c:pt idx="197">
                  <c:v>1.221739E-2</c:v>
                </c:pt>
                <c:pt idx="198">
                  <c:v>9.0381699999999999E-3</c:v>
                </c:pt>
                <c:pt idx="199">
                  <c:v>9.3983499999999998E-3</c:v>
                </c:pt>
                <c:pt idx="200">
                  <c:v>1.0871299999999999E-2</c:v>
                </c:pt>
                <c:pt idx="201">
                  <c:v>1.0703860000000001E-2</c:v>
                </c:pt>
                <c:pt idx="202">
                  <c:v>1.2033789999999999E-2</c:v>
                </c:pt>
                <c:pt idx="203">
                  <c:v>1.6286849999999999E-2</c:v>
                </c:pt>
                <c:pt idx="204">
                  <c:v>1.683832E-2</c:v>
                </c:pt>
                <c:pt idx="205">
                  <c:v>1.680336E-2</c:v>
                </c:pt>
                <c:pt idx="206">
                  <c:v>1.672647E-2</c:v>
                </c:pt>
                <c:pt idx="207">
                  <c:v>1.7154020000000002E-2</c:v>
                </c:pt>
                <c:pt idx="208">
                  <c:v>1.6510260000000002E-2</c:v>
                </c:pt>
                <c:pt idx="209">
                  <c:v>1.6138799999999998E-2</c:v>
                </c:pt>
                <c:pt idx="210">
                  <c:v>1.7255900000000001E-2</c:v>
                </c:pt>
                <c:pt idx="211">
                  <c:v>1.6865330000000001E-2</c:v>
                </c:pt>
                <c:pt idx="212">
                  <c:v>1.5987729999999999E-2</c:v>
                </c:pt>
                <c:pt idx="213">
                  <c:v>1.7819149999999999E-2</c:v>
                </c:pt>
                <c:pt idx="214">
                  <c:v>1.873942E-2</c:v>
                </c:pt>
                <c:pt idx="215">
                  <c:v>2.029721E-2</c:v>
                </c:pt>
                <c:pt idx="216">
                  <c:v>2.0913319999999999E-2</c:v>
                </c:pt>
                <c:pt idx="217">
                  <c:v>2.3837769999999998E-2</c:v>
                </c:pt>
                <c:pt idx="218">
                  <c:v>2.5167660000000001E-2</c:v>
                </c:pt>
                <c:pt idx="219">
                  <c:v>2.4677600000000001E-2</c:v>
                </c:pt>
                <c:pt idx="220">
                  <c:v>2.678227E-2</c:v>
                </c:pt>
                <c:pt idx="221">
                  <c:v>2.5814729999999998E-2</c:v>
                </c:pt>
                <c:pt idx="222">
                  <c:v>2.660247E-2</c:v>
                </c:pt>
                <c:pt idx="223">
                  <c:v>2.7814559999999999E-2</c:v>
                </c:pt>
                <c:pt idx="224">
                  <c:v>2.7039029999999999E-2</c:v>
                </c:pt>
                <c:pt idx="225">
                  <c:v>2.9012389999999999E-2</c:v>
                </c:pt>
                <c:pt idx="226">
                  <c:v>2.9575439999999998E-2</c:v>
                </c:pt>
                <c:pt idx="227">
                  <c:v>2.8594719999999997E-2</c:v>
                </c:pt>
                <c:pt idx="228">
                  <c:v>2.5351639999999998E-2</c:v>
                </c:pt>
                <c:pt idx="229">
                  <c:v>2.48455E-2</c:v>
                </c:pt>
                <c:pt idx="230">
                  <c:v>2.5486080000000001E-2</c:v>
                </c:pt>
                <c:pt idx="231">
                  <c:v>2.2953420000000002E-2</c:v>
                </c:pt>
                <c:pt idx="232">
                  <c:v>2.3161600000000001E-2</c:v>
                </c:pt>
                <c:pt idx="233">
                  <c:v>1.988734E-2</c:v>
                </c:pt>
                <c:pt idx="234">
                  <c:v>1.8001300000000001E-2</c:v>
                </c:pt>
                <c:pt idx="235">
                  <c:v>1.9072889999999999E-2</c:v>
                </c:pt>
                <c:pt idx="236">
                  <c:v>1.4924040000000001E-2</c:v>
                </c:pt>
                <c:pt idx="237">
                  <c:v>1.631848E-2</c:v>
                </c:pt>
                <c:pt idx="238">
                  <c:v>1.5648120000000001E-2</c:v>
                </c:pt>
                <c:pt idx="239">
                  <c:v>1.6623099999999998E-2</c:v>
                </c:pt>
                <c:pt idx="240">
                  <c:v>1.676561E-2</c:v>
                </c:pt>
                <c:pt idx="241">
                  <c:v>1.3744050000000001E-2</c:v>
                </c:pt>
                <c:pt idx="242">
                  <c:v>9.5480900000000004E-3</c:v>
                </c:pt>
                <c:pt idx="243">
                  <c:v>3.8226500000000004E-3</c:v>
                </c:pt>
                <c:pt idx="244">
                  <c:v>3.2662500000000001E-3</c:v>
                </c:pt>
                <c:pt idx="245">
                  <c:v>2.9164899999999999E-3</c:v>
                </c:pt>
                <c:pt idx="246">
                  <c:v>2.7818900000000004E-3</c:v>
                </c:pt>
                <c:pt idx="247">
                  <c:v>2.15752E-3</c:v>
                </c:pt>
                <c:pt idx="248">
                  <c:v>2.6022699999999998E-3</c:v>
                </c:pt>
                <c:pt idx="249">
                  <c:v>2.5389200000000001E-3</c:v>
                </c:pt>
                <c:pt idx="250">
                  <c:v>3.3512300000000002E-3</c:v>
                </c:pt>
                <c:pt idx="251">
                  <c:v>3.2196000000000004E-3</c:v>
                </c:pt>
                <c:pt idx="252">
                  <c:v>3.1997799999999997E-3</c:v>
                </c:pt>
                <c:pt idx="253">
                  <c:v>3.6664200000000001E-3</c:v>
                </c:pt>
                <c:pt idx="254">
                  <c:v>5.4012800000000005E-3</c:v>
                </c:pt>
                <c:pt idx="255">
                  <c:v>6.8017300000000006E-3</c:v>
                </c:pt>
                <c:pt idx="256">
                  <c:v>6.3878299999999997E-3</c:v>
                </c:pt>
                <c:pt idx="257">
                  <c:v>5.9695799999999995E-3</c:v>
                </c:pt>
                <c:pt idx="258">
                  <c:v>6.7249099999999997E-3</c:v>
                </c:pt>
                <c:pt idx="259">
                  <c:v>5.4003699999999998E-3</c:v>
                </c:pt>
                <c:pt idx="260">
                  <c:v>5.9536900000000002E-3</c:v>
                </c:pt>
                <c:pt idx="261">
                  <c:v>7.4015399999999999E-3</c:v>
                </c:pt>
                <c:pt idx="262">
                  <c:v>9.2969300000000001E-3</c:v>
                </c:pt>
                <c:pt idx="263">
                  <c:v>9.3575600000000009E-3</c:v>
                </c:pt>
                <c:pt idx="264">
                  <c:v>1.053612E-2</c:v>
                </c:pt>
                <c:pt idx="265">
                  <c:v>1.4365369999999999E-2</c:v>
                </c:pt>
                <c:pt idx="266">
                  <c:v>1.6364360000000001E-2</c:v>
                </c:pt>
                <c:pt idx="267">
                  <c:v>2.388678E-2</c:v>
                </c:pt>
                <c:pt idx="268">
                  <c:v>2.8312900000000002E-2</c:v>
                </c:pt>
                <c:pt idx="269">
                  <c:v>2.6994500000000001E-2</c:v>
                </c:pt>
                <c:pt idx="270">
                  <c:v>3.0350180000000001E-2</c:v>
                </c:pt>
                <c:pt idx="271">
                  <c:v>2.8124509999999998E-2</c:v>
                </c:pt>
                <c:pt idx="272">
                  <c:v>3.4093770000000002E-2</c:v>
                </c:pt>
                <c:pt idx="273">
                  <c:v>4.1630239999999999E-2</c:v>
                </c:pt>
                <c:pt idx="274">
                  <c:v>4.3894089999999997E-2</c:v>
                </c:pt>
                <c:pt idx="275">
                  <c:v>4.0745259999999998E-2</c:v>
                </c:pt>
                <c:pt idx="276">
                  <c:v>4.2004689999999997E-2</c:v>
                </c:pt>
                <c:pt idx="277">
                  <c:v>3.8959139999999996E-2</c:v>
                </c:pt>
                <c:pt idx="278">
                  <c:v>4.4559979999999999E-2</c:v>
                </c:pt>
                <c:pt idx="279">
                  <c:v>3.8427959999999997E-2</c:v>
                </c:pt>
                <c:pt idx="280">
                  <c:v>3.7971299999999999E-2</c:v>
                </c:pt>
                <c:pt idx="281">
                  <c:v>4.0972670000000003E-2</c:v>
                </c:pt>
                <c:pt idx="282">
                  <c:v>4.4705130000000003E-2</c:v>
                </c:pt>
                <c:pt idx="283">
                  <c:v>4.5088160000000002E-2</c:v>
                </c:pt>
                <c:pt idx="284">
                  <c:v>4.5474899999999999E-2</c:v>
                </c:pt>
                <c:pt idx="285">
                  <c:v>4.850587E-2</c:v>
                </c:pt>
                <c:pt idx="286">
                  <c:v>4.9911139999999993E-2</c:v>
                </c:pt>
                <c:pt idx="287">
                  <c:v>4.5293170000000001E-2</c:v>
                </c:pt>
                <c:pt idx="288">
                  <c:v>4.0629459999999999E-2</c:v>
                </c:pt>
                <c:pt idx="289">
                  <c:v>4.0712780000000004E-2</c:v>
                </c:pt>
                <c:pt idx="290">
                  <c:v>4.4561830000000004E-2</c:v>
                </c:pt>
                <c:pt idx="291">
                  <c:v>4.4292789999999999E-2</c:v>
                </c:pt>
                <c:pt idx="292">
                  <c:v>4.8836069999999995E-2</c:v>
                </c:pt>
                <c:pt idx="293">
                  <c:v>4.6875109999999998E-2</c:v>
                </c:pt>
                <c:pt idx="294">
                  <c:v>4.5556900000000004E-2</c:v>
                </c:pt>
                <c:pt idx="295">
                  <c:v>4.131232E-2</c:v>
                </c:pt>
                <c:pt idx="296">
                  <c:v>3.8793269999999998E-2</c:v>
                </c:pt>
                <c:pt idx="297">
                  <c:v>3.6556760000000001E-2</c:v>
                </c:pt>
                <c:pt idx="298">
                  <c:v>4.1907159999999999E-2</c:v>
                </c:pt>
                <c:pt idx="299">
                  <c:v>4.1632829999999996E-2</c:v>
                </c:pt>
                <c:pt idx="300">
                  <c:v>4.3552429999999996E-2</c:v>
                </c:pt>
                <c:pt idx="301">
                  <c:v>4.3095489999999993E-2</c:v>
                </c:pt>
                <c:pt idx="302">
                  <c:v>4.0371449999999996E-2</c:v>
                </c:pt>
                <c:pt idx="303">
                  <c:v>3.9762849999999995E-2</c:v>
                </c:pt>
                <c:pt idx="304">
                  <c:v>3.7412899999999999E-2</c:v>
                </c:pt>
                <c:pt idx="305">
                  <c:v>4.0036250000000002E-2</c:v>
                </c:pt>
                <c:pt idx="306">
                  <c:v>3.8328069999999999E-2</c:v>
                </c:pt>
              </c:numCache>
            </c:numRef>
          </c:val>
          <c:smooth val="1"/>
          <c:extLst>
            <c:ext xmlns:c16="http://schemas.microsoft.com/office/drawing/2014/chart" uri="{C3380CC4-5D6E-409C-BE32-E72D297353CC}">
              <c16:uniqueId val="{00000000-A2E9-407E-9880-C9C2C1EC668F}"/>
            </c:ext>
          </c:extLst>
        </c:ser>
        <c:ser>
          <c:idx val="1"/>
          <c:order val="1"/>
          <c:tx>
            <c:strRef>
              <c:f>sterr_vs_rmse!$E$1</c:f>
              <c:strCache>
                <c:ptCount val="1"/>
                <c:pt idx="0">
                  <c:v>CAGR</c:v>
                </c:pt>
              </c:strCache>
            </c:strRef>
          </c:tx>
          <c:spPr>
            <a:ln w="19050" cap="rnd">
              <a:solidFill>
                <a:schemeClr val="accent2"/>
              </a:solidFill>
              <a:round/>
            </a:ln>
            <a:effectLst/>
          </c:spPr>
          <c:marker>
            <c:symbol val="none"/>
          </c:marker>
          <c:cat>
            <c:numRef>
              <c:f>sterr_vs_rmse!$A$2:$A$308</c:f>
              <c:numCache>
                <c:formatCode>m/d/yyyy</c:formatCode>
                <c:ptCount val="307"/>
                <c:pt idx="0">
                  <c:v>36525</c:v>
                </c:pt>
                <c:pt idx="1">
                  <c:v>36556</c:v>
                </c:pt>
                <c:pt idx="2">
                  <c:v>36585</c:v>
                </c:pt>
                <c:pt idx="3">
                  <c:v>36616</c:v>
                </c:pt>
                <c:pt idx="4">
                  <c:v>36644</c:v>
                </c:pt>
                <c:pt idx="5">
                  <c:v>36677</c:v>
                </c:pt>
                <c:pt idx="6">
                  <c:v>36707</c:v>
                </c:pt>
                <c:pt idx="7">
                  <c:v>36738</c:v>
                </c:pt>
                <c:pt idx="8">
                  <c:v>36769</c:v>
                </c:pt>
                <c:pt idx="9">
                  <c:v>36798</c:v>
                </c:pt>
                <c:pt idx="10">
                  <c:v>36830</c:v>
                </c:pt>
                <c:pt idx="11">
                  <c:v>36860</c:v>
                </c:pt>
                <c:pt idx="12">
                  <c:v>36889</c:v>
                </c:pt>
                <c:pt idx="13">
                  <c:v>36922</c:v>
                </c:pt>
                <c:pt idx="14">
                  <c:v>36950</c:v>
                </c:pt>
                <c:pt idx="15">
                  <c:v>36980</c:v>
                </c:pt>
                <c:pt idx="16">
                  <c:v>37011</c:v>
                </c:pt>
                <c:pt idx="17">
                  <c:v>37042</c:v>
                </c:pt>
                <c:pt idx="18">
                  <c:v>37071</c:v>
                </c:pt>
                <c:pt idx="19">
                  <c:v>37103</c:v>
                </c:pt>
                <c:pt idx="20">
                  <c:v>37134</c:v>
                </c:pt>
                <c:pt idx="21">
                  <c:v>37162</c:v>
                </c:pt>
                <c:pt idx="22">
                  <c:v>37195</c:v>
                </c:pt>
                <c:pt idx="23">
                  <c:v>37225</c:v>
                </c:pt>
                <c:pt idx="24">
                  <c:v>37256</c:v>
                </c:pt>
                <c:pt idx="25">
                  <c:v>37287</c:v>
                </c:pt>
                <c:pt idx="26">
                  <c:v>37315</c:v>
                </c:pt>
                <c:pt idx="27">
                  <c:v>37344</c:v>
                </c:pt>
                <c:pt idx="28">
                  <c:v>37376</c:v>
                </c:pt>
                <c:pt idx="29">
                  <c:v>37407</c:v>
                </c:pt>
                <c:pt idx="30">
                  <c:v>37435</c:v>
                </c:pt>
                <c:pt idx="31">
                  <c:v>37468</c:v>
                </c:pt>
                <c:pt idx="32">
                  <c:v>37498</c:v>
                </c:pt>
                <c:pt idx="33">
                  <c:v>37529</c:v>
                </c:pt>
                <c:pt idx="34">
                  <c:v>37560</c:v>
                </c:pt>
                <c:pt idx="35">
                  <c:v>37589</c:v>
                </c:pt>
                <c:pt idx="36">
                  <c:v>37621</c:v>
                </c:pt>
                <c:pt idx="37">
                  <c:v>37652</c:v>
                </c:pt>
                <c:pt idx="38">
                  <c:v>37680</c:v>
                </c:pt>
                <c:pt idx="39">
                  <c:v>37711</c:v>
                </c:pt>
                <c:pt idx="40">
                  <c:v>37741</c:v>
                </c:pt>
                <c:pt idx="41">
                  <c:v>37771</c:v>
                </c:pt>
                <c:pt idx="42">
                  <c:v>37802</c:v>
                </c:pt>
                <c:pt idx="43">
                  <c:v>37833</c:v>
                </c:pt>
                <c:pt idx="44">
                  <c:v>37862</c:v>
                </c:pt>
                <c:pt idx="45">
                  <c:v>37894</c:v>
                </c:pt>
                <c:pt idx="46">
                  <c:v>37925</c:v>
                </c:pt>
                <c:pt idx="47">
                  <c:v>37953</c:v>
                </c:pt>
                <c:pt idx="48">
                  <c:v>37986</c:v>
                </c:pt>
                <c:pt idx="49">
                  <c:v>38016</c:v>
                </c:pt>
                <c:pt idx="50">
                  <c:v>38044</c:v>
                </c:pt>
                <c:pt idx="51">
                  <c:v>38077</c:v>
                </c:pt>
                <c:pt idx="52">
                  <c:v>38107</c:v>
                </c:pt>
                <c:pt idx="53">
                  <c:v>38138</c:v>
                </c:pt>
                <c:pt idx="54">
                  <c:v>38168</c:v>
                </c:pt>
                <c:pt idx="55">
                  <c:v>38198</c:v>
                </c:pt>
                <c:pt idx="56">
                  <c:v>38230</c:v>
                </c:pt>
                <c:pt idx="57">
                  <c:v>38260</c:v>
                </c:pt>
                <c:pt idx="58">
                  <c:v>38289</c:v>
                </c:pt>
                <c:pt idx="59">
                  <c:v>38321</c:v>
                </c:pt>
                <c:pt idx="60">
                  <c:v>38352</c:v>
                </c:pt>
                <c:pt idx="61">
                  <c:v>38383</c:v>
                </c:pt>
                <c:pt idx="62">
                  <c:v>38411</c:v>
                </c:pt>
                <c:pt idx="63">
                  <c:v>38442</c:v>
                </c:pt>
                <c:pt idx="64">
                  <c:v>38471</c:v>
                </c:pt>
                <c:pt idx="65">
                  <c:v>38503</c:v>
                </c:pt>
                <c:pt idx="66">
                  <c:v>38533</c:v>
                </c:pt>
                <c:pt idx="67">
                  <c:v>38562</c:v>
                </c:pt>
                <c:pt idx="68">
                  <c:v>38595</c:v>
                </c:pt>
                <c:pt idx="69">
                  <c:v>38625</c:v>
                </c:pt>
                <c:pt idx="70">
                  <c:v>38656</c:v>
                </c:pt>
                <c:pt idx="71">
                  <c:v>38686</c:v>
                </c:pt>
                <c:pt idx="72">
                  <c:v>38716</c:v>
                </c:pt>
                <c:pt idx="73">
                  <c:v>38748</c:v>
                </c:pt>
                <c:pt idx="74">
                  <c:v>38776</c:v>
                </c:pt>
                <c:pt idx="75">
                  <c:v>38807</c:v>
                </c:pt>
                <c:pt idx="76">
                  <c:v>38835</c:v>
                </c:pt>
                <c:pt idx="77">
                  <c:v>38868</c:v>
                </c:pt>
                <c:pt idx="78">
                  <c:v>38898</c:v>
                </c:pt>
                <c:pt idx="79">
                  <c:v>38929</c:v>
                </c:pt>
                <c:pt idx="80">
                  <c:v>38960</c:v>
                </c:pt>
                <c:pt idx="81">
                  <c:v>38989</c:v>
                </c:pt>
                <c:pt idx="82">
                  <c:v>39021</c:v>
                </c:pt>
                <c:pt idx="83">
                  <c:v>39051</c:v>
                </c:pt>
                <c:pt idx="84">
                  <c:v>39080</c:v>
                </c:pt>
                <c:pt idx="85">
                  <c:v>39113</c:v>
                </c:pt>
                <c:pt idx="86">
                  <c:v>39141</c:v>
                </c:pt>
                <c:pt idx="87">
                  <c:v>39171</c:v>
                </c:pt>
                <c:pt idx="88">
                  <c:v>39202</c:v>
                </c:pt>
                <c:pt idx="89">
                  <c:v>39233</c:v>
                </c:pt>
                <c:pt idx="90">
                  <c:v>39262</c:v>
                </c:pt>
                <c:pt idx="91">
                  <c:v>39294</c:v>
                </c:pt>
                <c:pt idx="92">
                  <c:v>39325</c:v>
                </c:pt>
                <c:pt idx="93">
                  <c:v>39353</c:v>
                </c:pt>
                <c:pt idx="94">
                  <c:v>39386</c:v>
                </c:pt>
                <c:pt idx="95">
                  <c:v>39416</c:v>
                </c:pt>
                <c:pt idx="96">
                  <c:v>39447</c:v>
                </c:pt>
                <c:pt idx="97">
                  <c:v>39478</c:v>
                </c:pt>
                <c:pt idx="98">
                  <c:v>39507</c:v>
                </c:pt>
                <c:pt idx="99">
                  <c:v>39538</c:v>
                </c:pt>
                <c:pt idx="100">
                  <c:v>39568</c:v>
                </c:pt>
                <c:pt idx="101">
                  <c:v>39598</c:v>
                </c:pt>
                <c:pt idx="102">
                  <c:v>39629</c:v>
                </c:pt>
                <c:pt idx="103">
                  <c:v>39660</c:v>
                </c:pt>
                <c:pt idx="104">
                  <c:v>39689</c:v>
                </c:pt>
                <c:pt idx="105">
                  <c:v>39721</c:v>
                </c:pt>
                <c:pt idx="106">
                  <c:v>39752</c:v>
                </c:pt>
                <c:pt idx="107">
                  <c:v>39780</c:v>
                </c:pt>
                <c:pt idx="108">
                  <c:v>39813</c:v>
                </c:pt>
                <c:pt idx="109">
                  <c:v>39843</c:v>
                </c:pt>
                <c:pt idx="110">
                  <c:v>39871</c:v>
                </c:pt>
                <c:pt idx="111">
                  <c:v>39903</c:v>
                </c:pt>
                <c:pt idx="112">
                  <c:v>39933</c:v>
                </c:pt>
                <c:pt idx="113">
                  <c:v>39962</c:v>
                </c:pt>
                <c:pt idx="114">
                  <c:v>39994</c:v>
                </c:pt>
                <c:pt idx="115">
                  <c:v>40025</c:v>
                </c:pt>
                <c:pt idx="116">
                  <c:v>40056</c:v>
                </c:pt>
                <c:pt idx="117">
                  <c:v>40086</c:v>
                </c:pt>
                <c:pt idx="118">
                  <c:v>40116</c:v>
                </c:pt>
                <c:pt idx="119">
                  <c:v>40147</c:v>
                </c:pt>
                <c:pt idx="120">
                  <c:v>40178</c:v>
                </c:pt>
                <c:pt idx="121">
                  <c:v>40207</c:v>
                </c:pt>
                <c:pt idx="122">
                  <c:v>40235</c:v>
                </c:pt>
                <c:pt idx="123">
                  <c:v>40268</c:v>
                </c:pt>
                <c:pt idx="124">
                  <c:v>40298</c:v>
                </c:pt>
                <c:pt idx="125">
                  <c:v>40329</c:v>
                </c:pt>
                <c:pt idx="126">
                  <c:v>40359</c:v>
                </c:pt>
                <c:pt idx="127">
                  <c:v>40389</c:v>
                </c:pt>
                <c:pt idx="128">
                  <c:v>40421</c:v>
                </c:pt>
                <c:pt idx="129">
                  <c:v>40451</c:v>
                </c:pt>
                <c:pt idx="130">
                  <c:v>40480</c:v>
                </c:pt>
                <c:pt idx="131">
                  <c:v>40512</c:v>
                </c:pt>
                <c:pt idx="132">
                  <c:v>40543</c:v>
                </c:pt>
                <c:pt idx="133">
                  <c:v>40574</c:v>
                </c:pt>
                <c:pt idx="134">
                  <c:v>40602</c:v>
                </c:pt>
                <c:pt idx="135">
                  <c:v>40633</c:v>
                </c:pt>
                <c:pt idx="136">
                  <c:v>40662</c:v>
                </c:pt>
                <c:pt idx="137">
                  <c:v>40694</c:v>
                </c:pt>
                <c:pt idx="138">
                  <c:v>40724</c:v>
                </c:pt>
                <c:pt idx="139">
                  <c:v>40753</c:v>
                </c:pt>
                <c:pt idx="140">
                  <c:v>40786</c:v>
                </c:pt>
                <c:pt idx="141">
                  <c:v>40816</c:v>
                </c:pt>
                <c:pt idx="142">
                  <c:v>40847</c:v>
                </c:pt>
                <c:pt idx="143">
                  <c:v>40877</c:v>
                </c:pt>
                <c:pt idx="144">
                  <c:v>40907</c:v>
                </c:pt>
                <c:pt idx="145">
                  <c:v>40939</c:v>
                </c:pt>
                <c:pt idx="146">
                  <c:v>40968</c:v>
                </c:pt>
                <c:pt idx="147">
                  <c:v>40998</c:v>
                </c:pt>
                <c:pt idx="148">
                  <c:v>41029</c:v>
                </c:pt>
                <c:pt idx="149">
                  <c:v>41060</c:v>
                </c:pt>
                <c:pt idx="150">
                  <c:v>41089</c:v>
                </c:pt>
                <c:pt idx="151">
                  <c:v>41121</c:v>
                </c:pt>
                <c:pt idx="152">
                  <c:v>41152</c:v>
                </c:pt>
                <c:pt idx="153">
                  <c:v>41180</c:v>
                </c:pt>
                <c:pt idx="154">
                  <c:v>41213</c:v>
                </c:pt>
                <c:pt idx="155">
                  <c:v>41243</c:v>
                </c:pt>
                <c:pt idx="156">
                  <c:v>41274</c:v>
                </c:pt>
                <c:pt idx="157">
                  <c:v>41305</c:v>
                </c:pt>
                <c:pt idx="158">
                  <c:v>41333</c:v>
                </c:pt>
                <c:pt idx="159">
                  <c:v>41362</c:v>
                </c:pt>
                <c:pt idx="160">
                  <c:v>41394</c:v>
                </c:pt>
                <c:pt idx="161">
                  <c:v>41425</c:v>
                </c:pt>
                <c:pt idx="162">
                  <c:v>41453</c:v>
                </c:pt>
                <c:pt idx="163">
                  <c:v>41486</c:v>
                </c:pt>
                <c:pt idx="164">
                  <c:v>41516</c:v>
                </c:pt>
                <c:pt idx="165">
                  <c:v>41547</c:v>
                </c:pt>
                <c:pt idx="166">
                  <c:v>41578</c:v>
                </c:pt>
                <c:pt idx="167">
                  <c:v>41607</c:v>
                </c:pt>
                <c:pt idx="168">
                  <c:v>41639</c:v>
                </c:pt>
                <c:pt idx="169">
                  <c:v>41670</c:v>
                </c:pt>
                <c:pt idx="170">
                  <c:v>41698</c:v>
                </c:pt>
                <c:pt idx="171">
                  <c:v>41729</c:v>
                </c:pt>
                <c:pt idx="172">
                  <c:v>41759</c:v>
                </c:pt>
                <c:pt idx="173">
                  <c:v>41789</c:v>
                </c:pt>
                <c:pt idx="174">
                  <c:v>41820</c:v>
                </c:pt>
                <c:pt idx="175">
                  <c:v>41851</c:v>
                </c:pt>
                <c:pt idx="176">
                  <c:v>41880</c:v>
                </c:pt>
                <c:pt idx="177">
                  <c:v>41912</c:v>
                </c:pt>
                <c:pt idx="178">
                  <c:v>41943</c:v>
                </c:pt>
                <c:pt idx="179">
                  <c:v>41971</c:v>
                </c:pt>
                <c:pt idx="180">
                  <c:v>42004</c:v>
                </c:pt>
                <c:pt idx="181">
                  <c:v>42034</c:v>
                </c:pt>
                <c:pt idx="182">
                  <c:v>42062</c:v>
                </c:pt>
                <c:pt idx="183">
                  <c:v>42094</c:v>
                </c:pt>
                <c:pt idx="184">
                  <c:v>42124</c:v>
                </c:pt>
                <c:pt idx="185">
                  <c:v>42153</c:v>
                </c:pt>
                <c:pt idx="186">
                  <c:v>42185</c:v>
                </c:pt>
                <c:pt idx="187">
                  <c:v>42216</c:v>
                </c:pt>
                <c:pt idx="188">
                  <c:v>42247</c:v>
                </c:pt>
                <c:pt idx="189">
                  <c:v>42277</c:v>
                </c:pt>
                <c:pt idx="190">
                  <c:v>42307</c:v>
                </c:pt>
                <c:pt idx="191">
                  <c:v>42338</c:v>
                </c:pt>
                <c:pt idx="192">
                  <c:v>42369</c:v>
                </c:pt>
                <c:pt idx="193">
                  <c:v>42398</c:v>
                </c:pt>
                <c:pt idx="194">
                  <c:v>42429</c:v>
                </c:pt>
                <c:pt idx="195">
                  <c:v>42460</c:v>
                </c:pt>
                <c:pt idx="196">
                  <c:v>42489</c:v>
                </c:pt>
                <c:pt idx="197">
                  <c:v>42521</c:v>
                </c:pt>
                <c:pt idx="198">
                  <c:v>42551</c:v>
                </c:pt>
                <c:pt idx="199">
                  <c:v>42580</c:v>
                </c:pt>
                <c:pt idx="200">
                  <c:v>42613</c:v>
                </c:pt>
                <c:pt idx="201">
                  <c:v>42643</c:v>
                </c:pt>
                <c:pt idx="202">
                  <c:v>42674</c:v>
                </c:pt>
                <c:pt idx="203">
                  <c:v>42704</c:v>
                </c:pt>
                <c:pt idx="204">
                  <c:v>42734</c:v>
                </c:pt>
                <c:pt idx="205">
                  <c:v>42766</c:v>
                </c:pt>
                <c:pt idx="206">
                  <c:v>42794</c:v>
                </c:pt>
                <c:pt idx="207">
                  <c:v>42825</c:v>
                </c:pt>
                <c:pt idx="208">
                  <c:v>42853</c:v>
                </c:pt>
                <c:pt idx="209">
                  <c:v>42886</c:v>
                </c:pt>
                <c:pt idx="210">
                  <c:v>42916</c:v>
                </c:pt>
                <c:pt idx="211">
                  <c:v>42947</c:v>
                </c:pt>
                <c:pt idx="212">
                  <c:v>42978</c:v>
                </c:pt>
                <c:pt idx="213">
                  <c:v>43007</c:v>
                </c:pt>
                <c:pt idx="214">
                  <c:v>43039</c:v>
                </c:pt>
                <c:pt idx="215">
                  <c:v>43069</c:v>
                </c:pt>
                <c:pt idx="216">
                  <c:v>43098</c:v>
                </c:pt>
                <c:pt idx="217">
                  <c:v>43131</c:v>
                </c:pt>
                <c:pt idx="218">
                  <c:v>43159</c:v>
                </c:pt>
                <c:pt idx="219">
                  <c:v>43189</c:v>
                </c:pt>
                <c:pt idx="220">
                  <c:v>43220</c:v>
                </c:pt>
                <c:pt idx="221">
                  <c:v>43251</c:v>
                </c:pt>
                <c:pt idx="222">
                  <c:v>43280</c:v>
                </c:pt>
                <c:pt idx="223">
                  <c:v>43312</c:v>
                </c:pt>
                <c:pt idx="224">
                  <c:v>43343</c:v>
                </c:pt>
                <c:pt idx="225">
                  <c:v>43371</c:v>
                </c:pt>
                <c:pt idx="226">
                  <c:v>43404</c:v>
                </c:pt>
                <c:pt idx="227">
                  <c:v>43434</c:v>
                </c:pt>
                <c:pt idx="228">
                  <c:v>43465</c:v>
                </c:pt>
                <c:pt idx="229">
                  <c:v>43496</c:v>
                </c:pt>
                <c:pt idx="230">
                  <c:v>43524</c:v>
                </c:pt>
                <c:pt idx="231">
                  <c:v>43553</c:v>
                </c:pt>
                <c:pt idx="232">
                  <c:v>43585</c:v>
                </c:pt>
                <c:pt idx="233">
                  <c:v>43616</c:v>
                </c:pt>
                <c:pt idx="234">
                  <c:v>43644</c:v>
                </c:pt>
                <c:pt idx="235">
                  <c:v>43677</c:v>
                </c:pt>
                <c:pt idx="236">
                  <c:v>43707</c:v>
                </c:pt>
                <c:pt idx="237">
                  <c:v>43738</c:v>
                </c:pt>
                <c:pt idx="238">
                  <c:v>43769</c:v>
                </c:pt>
                <c:pt idx="239">
                  <c:v>43798</c:v>
                </c:pt>
                <c:pt idx="240">
                  <c:v>43830</c:v>
                </c:pt>
                <c:pt idx="241">
                  <c:v>43861</c:v>
                </c:pt>
                <c:pt idx="242">
                  <c:v>43889</c:v>
                </c:pt>
                <c:pt idx="243">
                  <c:v>43921</c:v>
                </c:pt>
                <c:pt idx="244">
                  <c:v>43951</c:v>
                </c:pt>
                <c:pt idx="245">
                  <c:v>43980</c:v>
                </c:pt>
                <c:pt idx="246">
                  <c:v>44012</c:v>
                </c:pt>
                <c:pt idx="247">
                  <c:v>44043</c:v>
                </c:pt>
                <c:pt idx="248">
                  <c:v>44074</c:v>
                </c:pt>
                <c:pt idx="249">
                  <c:v>44104</c:v>
                </c:pt>
                <c:pt idx="250">
                  <c:v>44134</c:v>
                </c:pt>
                <c:pt idx="251">
                  <c:v>44165</c:v>
                </c:pt>
                <c:pt idx="252">
                  <c:v>44196</c:v>
                </c:pt>
                <c:pt idx="253">
                  <c:v>44225</c:v>
                </c:pt>
                <c:pt idx="254">
                  <c:v>44253</c:v>
                </c:pt>
                <c:pt idx="255">
                  <c:v>44286</c:v>
                </c:pt>
                <c:pt idx="256">
                  <c:v>44316</c:v>
                </c:pt>
                <c:pt idx="257">
                  <c:v>44347</c:v>
                </c:pt>
                <c:pt idx="258">
                  <c:v>44377</c:v>
                </c:pt>
                <c:pt idx="259">
                  <c:v>44407</c:v>
                </c:pt>
                <c:pt idx="260">
                  <c:v>44439</c:v>
                </c:pt>
                <c:pt idx="261">
                  <c:v>44469</c:v>
                </c:pt>
                <c:pt idx="262">
                  <c:v>44498</c:v>
                </c:pt>
                <c:pt idx="263">
                  <c:v>44530</c:v>
                </c:pt>
                <c:pt idx="264">
                  <c:v>44561</c:v>
                </c:pt>
                <c:pt idx="265">
                  <c:v>44592</c:v>
                </c:pt>
                <c:pt idx="266">
                  <c:v>44620</c:v>
                </c:pt>
                <c:pt idx="267">
                  <c:v>44651</c:v>
                </c:pt>
                <c:pt idx="268">
                  <c:v>44680</c:v>
                </c:pt>
                <c:pt idx="269">
                  <c:v>44712</c:v>
                </c:pt>
                <c:pt idx="270">
                  <c:v>44742</c:v>
                </c:pt>
                <c:pt idx="271">
                  <c:v>44771</c:v>
                </c:pt>
                <c:pt idx="272">
                  <c:v>44804</c:v>
                </c:pt>
                <c:pt idx="273">
                  <c:v>44834</c:v>
                </c:pt>
                <c:pt idx="274">
                  <c:v>44865</c:v>
                </c:pt>
                <c:pt idx="275">
                  <c:v>44895</c:v>
                </c:pt>
                <c:pt idx="276">
                  <c:v>44925</c:v>
                </c:pt>
                <c:pt idx="277">
                  <c:v>44957</c:v>
                </c:pt>
                <c:pt idx="278">
                  <c:v>44985</c:v>
                </c:pt>
                <c:pt idx="279">
                  <c:v>45016</c:v>
                </c:pt>
                <c:pt idx="280">
                  <c:v>45044</c:v>
                </c:pt>
                <c:pt idx="281">
                  <c:v>45077</c:v>
                </c:pt>
                <c:pt idx="282">
                  <c:v>45107</c:v>
                </c:pt>
                <c:pt idx="283">
                  <c:v>45138</c:v>
                </c:pt>
                <c:pt idx="284">
                  <c:v>45169</c:v>
                </c:pt>
                <c:pt idx="285">
                  <c:v>45198</c:v>
                </c:pt>
                <c:pt idx="286">
                  <c:v>45230</c:v>
                </c:pt>
                <c:pt idx="287">
                  <c:v>45260</c:v>
                </c:pt>
                <c:pt idx="288">
                  <c:v>45289</c:v>
                </c:pt>
                <c:pt idx="289">
                  <c:v>45322</c:v>
                </c:pt>
                <c:pt idx="290">
                  <c:v>45351</c:v>
                </c:pt>
                <c:pt idx="291">
                  <c:v>45380</c:v>
                </c:pt>
                <c:pt idx="292">
                  <c:v>45412</c:v>
                </c:pt>
                <c:pt idx="293">
                  <c:v>45443</c:v>
                </c:pt>
                <c:pt idx="294">
                  <c:v>45471</c:v>
                </c:pt>
                <c:pt idx="295">
                  <c:v>45504</c:v>
                </c:pt>
                <c:pt idx="296">
                  <c:v>45534</c:v>
                </c:pt>
                <c:pt idx="297">
                  <c:v>45565</c:v>
                </c:pt>
                <c:pt idx="298">
                  <c:v>45596</c:v>
                </c:pt>
                <c:pt idx="299">
                  <c:v>45625</c:v>
                </c:pt>
                <c:pt idx="300">
                  <c:v>45657</c:v>
                </c:pt>
                <c:pt idx="301">
                  <c:v>45688</c:v>
                </c:pt>
                <c:pt idx="302">
                  <c:v>45716</c:v>
                </c:pt>
                <c:pt idx="303">
                  <c:v>45747</c:v>
                </c:pt>
                <c:pt idx="304">
                  <c:v>45777</c:v>
                </c:pt>
                <c:pt idx="305">
                  <c:v>45807</c:v>
                </c:pt>
                <c:pt idx="306">
                  <c:v>45838</c:v>
                </c:pt>
              </c:numCache>
            </c:numRef>
          </c:cat>
          <c:val>
            <c:numRef>
              <c:f>sterr_vs_rmse!$E$2:$E$235</c:f>
              <c:numCache>
                <c:formatCode>0.00%</c:formatCode>
                <c:ptCount val="234"/>
                <c:pt idx="0">
                  <c:v>5.4816713438172515E-2</c:v>
                </c:pt>
                <c:pt idx="1">
                  <c:v>5.6592728448931817E-2</c:v>
                </c:pt>
                <c:pt idx="2">
                  <c:v>5.6207553530954302E-2</c:v>
                </c:pt>
                <c:pt idx="3">
                  <c:v>5.4147859514727559E-2</c:v>
                </c:pt>
                <c:pt idx="4">
                  <c:v>5.5041845405394918E-2</c:v>
                </c:pt>
                <c:pt idx="5">
                  <c:v>5.5979998536991538E-2</c:v>
                </c:pt>
                <c:pt idx="6">
                  <c:v>5.5964487174425148E-2</c:v>
                </c:pt>
                <c:pt idx="7">
                  <c:v>5.6071427536361629E-2</c:v>
                </c:pt>
                <c:pt idx="8">
                  <c:v>5.629548801554507E-2</c:v>
                </c:pt>
                <c:pt idx="9">
                  <c:v>5.5775939687888298E-2</c:v>
                </c:pt>
                <c:pt idx="10">
                  <c:v>5.5441025868897986E-2</c:v>
                </c:pt>
                <c:pt idx="11">
                  <c:v>5.3285416777150374E-2</c:v>
                </c:pt>
                <c:pt idx="12">
                  <c:v>4.9957941338353518E-2</c:v>
                </c:pt>
                <c:pt idx="13">
                  <c:v>4.9036339215472013E-2</c:v>
                </c:pt>
                <c:pt idx="14">
                  <c:v>4.779940963787066E-2</c:v>
                </c:pt>
                <c:pt idx="15">
                  <c:v>4.6898428559170702E-2</c:v>
                </c:pt>
                <c:pt idx="16">
                  <c:v>4.8406550267728887E-2</c:v>
                </c:pt>
                <c:pt idx="17">
                  <c:v>4.9288151732586716E-2</c:v>
                </c:pt>
                <c:pt idx="18">
                  <c:v>4.8823779449044036E-2</c:v>
                </c:pt>
                <c:pt idx="19">
                  <c:v>4.8422189376027269E-2</c:v>
                </c:pt>
                <c:pt idx="20">
                  <c:v>4.9353549511965467E-2</c:v>
                </c:pt>
                <c:pt idx="21">
                  <c:v>4.7532544631810447E-2</c:v>
                </c:pt>
                <c:pt idx="22">
                  <c:v>4.5716469409078142E-2</c:v>
                </c:pt>
                <c:pt idx="23">
                  <c:v>4.7300104929631104E-2</c:v>
                </c:pt>
                <c:pt idx="24">
                  <c:v>4.8400778971659397E-2</c:v>
                </c:pt>
                <c:pt idx="25">
                  <c:v>4.8577178542703825E-2</c:v>
                </c:pt>
                <c:pt idx="26">
                  <c:v>4.7295406577862131E-2</c:v>
                </c:pt>
                <c:pt idx="27">
                  <c:v>4.8361864530705789E-2</c:v>
                </c:pt>
                <c:pt idx="28">
                  <c:v>4.7525500932365183E-2</c:v>
                </c:pt>
                <c:pt idx="29">
                  <c:v>4.7590024801975384E-2</c:v>
                </c:pt>
                <c:pt idx="30">
                  <c:v>4.6145063147795762E-2</c:v>
                </c:pt>
                <c:pt idx="31">
                  <c:v>4.4718589987593926E-2</c:v>
                </c:pt>
                <c:pt idx="32">
                  <c:v>4.3664917169308648E-2</c:v>
                </c:pt>
                <c:pt idx="33">
                  <c:v>4.1648700286053497E-2</c:v>
                </c:pt>
                <c:pt idx="34">
                  <c:v>4.1652438018733529E-2</c:v>
                </c:pt>
                <c:pt idx="35">
                  <c:v>4.3037174838069125E-2</c:v>
                </c:pt>
                <c:pt idx="36">
                  <c:v>4.0909286357476926E-2</c:v>
                </c:pt>
                <c:pt idx="37">
                  <c:v>4.0786122553949422E-2</c:v>
                </c:pt>
                <c:pt idx="38">
                  <c:v>4.0109242576580328E-2</c:v>
                </c:pt>
                <c:pt idx="39">
                  <c:v>4.0243637462618498E-2</c:v>
                </c:pt>
                <c:pt idx="40">
                  <c:v>4.0509402512570958E-2</c:v>
                </c:pt>
                <c:pt idx="41">
                  <c:v>3.780677462645099E-2</c:v>
                </c:pt>
                <c:pt idx="42">
                  <c:v>3.7119044479876573E-2</c:v>
                </c:pt>
                <c:pt idx="43">
                  <c:v>3.9543033392542615E-2</c:v>
                </c:pt>
                <c:pt idx="44">
                  <c:v>3.8925353343363778E-2</c:v>
                </c:pt>
                <c:pt idx="45">
                  <c:v>3.7563069449152886E-2</c:v>
                </c:pt>
                <c:pt idx="46">
                  <c:v>3.8975313365061437E-2</c:v>
                </c:pt>
                <c:pt idx="47">
                  <c:v>3.8940955160413182E-2</c:v>
                </c:pt>
                <c:pt idx="48">
                  <c:v>3.7343516280109679E-2</c:v>
                </c:pt>
                <c:pt idx="49">
                  <c:v>3.7712286907589432E-2</c:v>
                </c:pt>
                <c:pt idx="50">
                  <c:v>3.6964597266767374E-2</c:v>
                </c:pt>
                <c:pt idx="51">
                  <c:v>3.581463099890847E-2</c:v>
                </c:pt>
                <c:pt idx="52">
                  <c:v>3.8562827683273238E-2</c:v>
                </c:pt>
                <c:pt idx="53">
                  <c:v>3.9571982197144973E-2</c:v>
                </c:pt>
                <c:pt idx="54">
                  <c:v>3.9215333473645142E-2</c:v>
                </c:pt>
                <c:pt idx="55">
                  <c:v>3.8239366630592464E-2</c:v>
                </c:pt>
                <c:pt idx="56">
                  <c:v>3.7391382127819561E-2</c:v>
                </c:pt>
                <c:pt idx="57">
                  <c:v>3.6972026552289927E-2</c:v>
                </c:pt>
                <c:pt idx="58">
                  <c:v>3.7146456150020768E-2</c:v>
                </c:pt>
                <c:pt idx="59">
                  <c:v>3.8754429786239442E-2</c:v>
                </c:pt>
                <c:pt idx="60">
                  <c:v>3.7901188133612429E-2</c:v>
                </c:pt>
                <c:pt idx="61">
                  <c:v>3.9488388702929811E-2</c:v>
                </c:pt>
                <c:pt idx="62">
                  <c:v>3.922487156675003E-2</c:v>
                </c:pt>
                <c:pt idx="63">
                  <c:v>4.0009583513225477E-2</c:v>
                </c:pt>
                <c:pt idx="64">
                  <c:v>3.8644785506385393E-2</c:v>
                </c:pt>
                <c:pt idx="65">
                  <c:v>3.7897017648318654E-2</c:v>
                </c:pt>
                <c:pt idx="66">
                  <c:v>3.7144356898151543E-2</c:v>
                </c:pt>
                <c:pt idx="67">
                  <c:v>3.8543607178500805E-2</c:v>
                </c:pt>
                <c:pt idx="68">
                  <c:v>3.7415194075413716E-2</c:v>
                </c:pt>
                <c:pt idx="69">
                  <c:v>3.9066395249241381E-2</c:v>
                </c:pt>
                <c:pt idx="70">
                  <c:v>3.9177501069141751E-2</c:v>
                </c:pt>
                <c:pt idx="71">
                  <c:v>3.8368211106295957E-2</c:v>
                </c:pt>
                <c:pt idx="72">
                  <c:v>3.7519042529196467E-2</c:v>
                </c:pt>
                <c:pt idx="73">
                  <c:v>3.9303816304140593E-2</c:v>
                </c:pt>
                <c:pt idx="74">
                  <c:v>3.9869593011604421E-2</c:v>
                </c:pt>
                <c:pt idx="75">
                  <c:v>4.0426270925851604E-2</c:v>
                </c:pt>
                <c:pt idx="76">
                  <c:v>4.0343000089971603E-2</c:v>
                </c:pt>
                <c:pt idx="77">
                  <c:v>4.0144050050184621E-2</c:v>
                </c:pt>
                <c:pt idx="78">
                  <c:v>4.1455590450642843E-2</c:v>
                </c:pt>
                <c:pt idx="79">
                  <c:v>4.0407309691822269E-2</c:v>
                </c:pt>
                <c:pt idx="80">
                  <c:v>3.8764625552562437E-2</c:v>
                </c:pt>
                <c:pt idx="81">
                  <c:v>3.8187640906984344E-2</c:v>
                </c:pt>
                <c:pt idx="82">
                  <c:v>3.7210335442802389E-2</c:v>
                </c:pt>
                <c:pt idx="83">
                  <c:v>3.4586264918197385E-2</c:v>
                </c:pt>
                <c:pt idx="84">
                  <c:v>3.503410115500416E-2</c:v>
                </c:pt>
                <c:pt idx="85">
                  <c:v>3.523527081754696E-2</c:v>
                </c:pt>
                <c:pt idx="86">
                  <c:v>3.4185355719688282E-2</c:v>
                </c:pt>
                <c:pt idx="87">
                  <c:v>3.3993966657241748E-2</c:v>
                </c:pt>
                <c:pt idx="88">
                  <c:v>3.4086008556819092E-2</c:v>
                </c:pt>
                <c:pt idx="89">
                  <c:v>3.5166657461947581E-2</c:v>
                </c:pt>
                <c:pt idx="90">
                  <c:v>3.4718111674625352E-2</c:v>
                </c:pt>
                <c:pt idx="91">
                  <c:v>3.3609375119125318E-2</c:v>
                </c:pt>
                <c:pt idx="92">
                  <c:v>3.271864045946371E-2</c:v>
                </c:pt>
                <c:pt idx="93">
                  <c:v>3.1481079053780059E-2</c:v>
                </c:pt>
                <c:pt idx="94">
                  <c:v>3.0698882256289473E-2</c:v>
                </c:pt>
                <c:pt idx="95">
                  <c:v>2.7657396778987042E-2</c:v>
                </c:pt>
                <c:pt idx="96">
                  <c:v>2.7472147650302148E-2</c:v>
                </c:pt>
                <c:pt idx="97">
                  <c:v>2.3921311027344849E-2</c:v>
                </c:pt>
                <c:pt idx="98">
                  <c:v>2.2264535844969569E-2</c:v>
                </c:pt>
                <c:pt idx="99">
                  <c:v>2.2147324640136468E-2</c:v>
                </c:pt>
                <c:pt idx="100">
                  <c:v>2.3270338815077229E-2</c:v>
                </c:pt>
                <c:pt idx="101">
                  <c:v>2.491919523876085E-2</c:v>
                </c:pt>
                <c:pt idx="102">
                  <c:v>2.4346578097359961E-2</c:v>
                </c:pt>
                <c:pt idx="103">
                  <c:v>2.3579858257869679E-2</c:v>
                </c:pt>
                <c:pt idx="104">
                  <c:v>2.3231052994749257E-2</c:v>
                </c:pt>
                <c:pt idx="105">
                  <c:v>2.2019456075946353E-2</c:v>
                </c:pt>
                <c:pt idx="106">
                  <c:v>2.1376678854859277E-2</c:v>
                </c:pt>
                <c:pt idx="107">
                  <c:v>1.8377765498629239E-2</c:v>
                </c:pt>
                <c:pt idx="108">
                  <c:v>1.7909295797878144E-2</c:v>
                </c:pt>
                <c:pt idx="109">
                  <c:v>1.9854240054988592E-2</c:v>
                </c:pt>
                <c:pt idx="110">
                  <c:v>2.020284929179228E-2</c:v>
                </c:pt>
                <c:pt idx="111">
                  <c:v>1.9814596793049644E-2</c:v>
                </c:pt>
                <c:pt idx="112">
                  <c:v>2.0988756144684206E-2</c:v>
                </c:pt>
                <c:pt idx="113">
                  <c:v>2.3168844432520208E-2</c:v>
                </c:pt>
                <c:pt idx="114">
                  <c:v>2.4410833952519528E-2</c:v>
                </c:pt>
                <c:pt idx="115">
                  <c:v>2.3835647255106895E-2</c:v>
                </c:pt>
                <c:pt idx="116">
                  <c:v>2.4962715341581454E-2</c:v>
                </c:pt>
                <c:pt idx="117">
                  <c:v>2.3929522804169823E-2</c:v>
                </c:pt>
                <c:pt idx="118">
                  <c:v>2.4028552066021502E-2</c:v>
                </c:pt>
                <c:pt idx="119">
                  <c:v>2.2417748662642456E-2</c:v>
                </c:pt>
                <c:pt idx="120">
                  <c:v>2.4559499561860987E-2</c:v>
                </c:pt>
                <c:pt idx="121">
                  <c:v>2.4567969846397641E-2</c:v>
                </c:pt>
                <c:pt idx="122">
                  <c:v>2.583165810837551E-2</c:v>
                </c:pt>
                <c:pt idx="123">
                  <c:v>2.8647936572526289E-2</c:v>
                </c:pt>
                <c:pt idx="124">
                  <c:v>2.8126269262032322E-2</c:v>
                </c:pt>
                <c:pt idx="125">
                  <c:v>2.6968678388430645E-2</c:v>
                </c:pt>
                <c:pt idx="126">
                  <c:v>2.5599776147530617E-2</c:v>
                </c:pt>
                <c:pt idx="127">
                  <c:v>2.5137958460808241E-2</c:v>
                </c:pt>
                <c:pt idx="128">
                  <c:v>2.3651789309642623E-2</c:v>
                </c:pt>
                <c:pt idx="129">
                  <c:v>2.3443229311001401E-2</c:v>
                </c:pt>
                <c:pt idx="130">
                  <c:v>2.2707123636465987E-2</c:v>
                </c:pt>
                <c:pt idx="131">
                  <c:v>2.3449736120437326E-2</c:v>
                </c:pt>
                <c:pt idx="132">
                  <c:v>2.5031021643031837E-2</c:v>
                </c:pt>
                <c:pt idx="133">
                  <c:v>2.447796321789486E-2</c:v>
                </c:pt>
                <c:pt idx="134">
                  <c:v>2.3884286837336122E-2</c:v>
                </c:pt>
                <c:pt idx="135">
                  <c:v>2.3253204581429321E-2</c:v>
                </c:pt>
                <c:pt idx="136">
                  <c:v>2.2574127886275441E-2</c:v>
                </c:pt>
                <c:pt idx="137">
                  <c:v>2.1618318316941831E-2</c:v>
                </c:pt>
                <c:pt idx="138">
                  <c:v>2.1627070454053099E-2</c:v>
                </c:pt>
                <c:pt idx="139">
                  <c:v>2.0974811226172285E-2</c:v>
                </c:pt>
                <c:pt idx="140">
                  <c:v>1.901983363964499E-2</c:v>
                </c:pt>
                <c:pt idx="141">
                  <c:v>1.8077728239665358E-2</c:v>
                </c:pt>
                <c:pt idx="142">
                  <c:v>1.7727088264365642E-2</c:v>
                </c:pt>
                <c:pt idx="143">
                  <c:v>1.7613652266054602E-2</c:v>
                </c:pt>
                <c:pt idx="144">
                  <c:v>1.676552513134566E-2</c:v>
                </c:pt>
                <c:pt idx="145">
                  <c:v>1.4934823826945998E-2</c:v>
                </c:pt>
                <c:pt idx="146">
                  <c:v>1.4956013669365165E-2</c:v>
                </c:pt>
                <c:pt idx="147">
                  <c:v>1.2890894282763687E-2</c:v>
                </c:pt>
                <c:pt idx="148">
                  <c:v>1.027211914998305E-2</c:v>
                </c:pt>
                <c:pt idx="149">
                  <c:v>1.0201513709325427E-2</c:v>
                </c:pt>
                <c:pt idx="150">
                  <c:v>9.6222183819236751E-3</c:v>
                </c:pt>
                <c:pt idx="151">
                  <c:v>1.0348990420139259E-2</c:v>
                </c:pt>
                <c:pt idx="152">
                  <c:v>8.2648215774927536E-3</c:v>
                </c:pt>
                <c:pt idx="153">
                  <c:v>5.8551715083416944E-3</c:v>
                </c:pt>
                <c:pt idx="154">
                  <c:v>5.578141897464084E-3</c:v>
                </c:pt>
                <c:pt idx="155">
                  <c:v>6.9048220051974862E-3</c:v>
                </c:pt>
                <c:pt idx="156">
                  <c:v>6.8585200414974512E-3</c:v>
                </c:pt>
                <c:pt idx="157">
                  <c:v>8.8717619783738044E-3</c:v>
                </c:pt>
                <c:pt idx="158">
                  <c:v>6.6639800713506059E-3</c:v>
                </c:pt>
                <c:pt idx="159">
                  <c:v>8.9785393457513241E-3</c:v>
                </c:pt>
                <c:pt idx="160">
                  <c:v>9.0630051132405409E-3</c:v>
                </c:pt>
                <c:pt idx="161">
                  <c:v>9.3719843944706227E-3</c:v>
                </c:pt>
                <c:pt idx="162">
                  <c:v>9.2563959416871455E-3</c:v>
                </c:pt>
                <c:pt idx="163">
                  <c:v>9.2392819687521222E-3</c:v>
                </c:pt>
                <c:pt idx="164">
                  <c:v>9.7450642191450054E-3</c:v>
                </c:pt>
                <c:pt idx="165">
                  <c:v>8.0262044548380373E-3</c:v>
                </c:pt>
                <c:pt idx="166">
                  <c:v>7.2995232386925402E-3</c:v>
                </c:pt>
                <c:pt idx="167">
                  <c:v>9.558815873572879E-3</c:v>
                </c:pt>
                <c:pt idx="168">
                  <c:v>1.2453865068380754E-2</c:v>
                </c:pt>
                <c:pt idx="169">
                  <c:v>1.1812946384881284E-2</c:v>
                </c:pt>
                <c:pt idx="170">
                  <c:v>1.0525283741044111E-2</c:v>
                </c:pt>
                <c:pt idx="171">
                  <c:v>1.1435234703719432E-2</c:v>
                </c:pt>
                <c:pt idx="172">
                  <c:v>9.6739815546340591E-3</c:v>
                </c:pt>
                <c:pt idx="173">
                  <c:v>1.0105613436189209E-2</c:v>
                </c:pt>
                <c:pt idx="174">
                  <c:v>1.109399555119106E-2</c:v>
                </c:pt>
                <c:pt idx="175">
                  <c:v>1.3204437248799605E-2</c:v>
                </c:pt>
                <c:pt idx="176">
                  <c:v>1.3655168661235839E-2</c:v>
                </c:pt>
                <c:pt idx="177">
                  <c:v>1.5018300823453457E-2</c:v>
                </c:pt>
                <c:pt idx="178">
                  <c:v>1.2612139256044985E-2</c:v>
                </c:pt>
                <c:pt idx="179">
                  <c:v>1.260839574046857E-2</c:v>
                </c:pt>
                <c:pt idx="180">
                  <c:v>1.2301605038850472E-2</c:v>
                </c:pt>
                <c:pt idx="181">
                  <c:v>1.1193054508652267E-2</c:v>
                </c:pt>
                <c:pt idx="182">
                  <c:v>1.3525248709609583E-2</c:v>
                </c:pt>
                <c:pt idx="183">
                  <c:v>1.3499979693915032E-2</c:v>
                </c:pt>
                <c:pt idx="184">
                  <c:v>1.468670079522072E-2</c:v>
                </c:pt>
                <c:pt idx="185">
                  <c:v>1.4067032304791782E-2</c:v>
                </c:pt>
                <c:pt idx="186">
                  <c:v>1.5440183875998104E-2</c:v>
                </c:pt>
              </c:numCache>
            </c:numRef>
          </c:val>
          <c:smooth val="1"/>
          <c:extLst>
            <c:ext xmlns:c16="http://schemas.microsoft.com/office/drawing/2014/chart" uri="{C3380CC4-5D6E-409C-BE32-E72D297353CC}">
              <c16:uniqueId val="{00000001-A2E9-407E-9880-C9C2C1EC668F}"/>
            </c:ext>
          </c:extLst>
        </c:ser>
        <c:dLbls>
          <c:showLegendKey val="0"/>
          <c:showVal val="0"/>
          <c:showCatName val="0"/>
          <c:showSerName val="0"/>
          <c:showPercent val="0"/>
          <c:showBubbleSize val="0"/>
        </c:dLbls>
        <c:smooth val="0"/>
        <c:axId val="1628086560"/>
        <c:axId val="1628088000"/>
      </c:lineChart>
      <c:dateAx>
        <c:axId val="1628086560"/>
        <c:scaling>
          <c:orientation val="minMax"/>
        </c:scaling>
        <c:delete val="0"/>
        <c:axPos val="b"/>
        <c:numFmt formatCode="[$-409]mmm\-yy;@"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28088000"/>
        <c:crosses val="autoZero"/>
        <c:auto val="1"/>
        <c:lblOffset val="100"/>
        <c:baseTimeUnit val="months"/>
      </c:dateAx>
      <c:valAx>
        <c:axId val="16280880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28086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sterr_vs_rmse!$Q$2:$Q$6</c:f>
              <c:strCache>
                <c:ptCount val="5"/>
                <c:pt idx="0">
                  <c:v>Standard Deviation</c:v>
                </c:pt>
                <c:pt idx="1">
                  <c:v>Standard Error</c:v>
                </c:pt>
                <c:pt idx="2">
                  <c:v>Standard Deviation of 10Y CAGRs</c:v>
                </c:pt>
                <c:pt idx="3">
                  <c:v>RMSE</c:v>
                </c:pt>
                <c:pt idx="4">
                  <c:v>ME</c:v>
                </c:pt>
              </c:strCache>
            </c:strRef>
          </c:cat>
          <c:val>
            <c:numRef>
              <c:f>sterr_vs_rmse!$S$2:$S$6</c:f>
              <c:numCache>
                <c:formatCode>0.00%</c:formatCode>
                <c:ptCount val="5"/>
                <c:pt idx="0">
                  <c:v>3.2104347972859902E-2</c:v>
                </c:pt>
                <c:pt idx="1">
                  <c:v>1.0152286238884686E-2</c:v>
                </c:pt>
                <c:pt idx="2">
                  <c:v>4.4761589145721155E-2</c:v>
                </c:pt>
                <c:pt idx="3">
                  <c:v>2.855137772440372E-2</c:v>
                </c:pt>
                <c:pt idx="4">
                  <c:v>2.8400870108511189E-3</c:v>
                </c:pt>
              </c:numCache>
            </c:numRef>
          </c:val>
          <c:extLst>
            <c:ext xmlns:c16="http://schemas.microsoft.com/office/drawing/2014/chart" uri="{C3380CC4-5D6E-409C-BE32-E72D297353CC}">
              <c16:uniqueId val="{00000005-22AD-42A6-8C22-327D7F558F3E}"/>
            </c:ext>
          </c:extLst>
        </c:ser>
        <c:dLbls>
          <c:showLegendKey val="0"/>
          <c:showVal val="0"/>
          <c:showCatName val="0"/>
          <c:showSerName val="0"/>
          <c:showPercent val="0"/>
          <c:showBubbleSize val="0"/>
        </c:dLbls>
        <c:gapWidth val="219"/>
        <c:overlap val="-27"/>
        <c:axId val="1834543584"/>
        <c:axId val="1834541184"/>
      </c:barChart>
      <c:catAx>
        <c:axId val="183454358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834541184"/>
        <c:crosses val="autoZero"/>
        <c:auto val="1"/>
        <c:lblAlgn val="ctr"/>
        <c:lblOffset val="100"/>
        <c:noMultiLvlLbl val="0"/>
      </c:catAx>
      <c:valAx>
        <c:axId val="1834541184"/>
        <c:scaling>
          <c:orientation val="minMax"/>
        </c:scaling>
        <c:delete val="0"/>
        <c:axPos val="l"/>
        <c:numFmt formatCode="0.0%" sourceLinked="0"/>
        <c:majorTickMark val="none"/>
        <c:minorTickMark val="none"/>
        <c:tickLblPos val="nextTo"/>
        <c:spPr>
          <a:noFill/>
          <a:ln>
            <a:solidFill>
              <a:schemeClr val="bg1">
                <a:lumMod val="85000"/>
              </a:schemeClr>
            </a:solid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834543584"/>
        <c:crosses val="autoZero"/>
        <c:crossBetween val="between"/>
      </c:valAx>
    </c:plotArea>
    <c:plotVisOnly val="1"/>
    <c:dispBlanksAs val="gap"/>
    <c:showDLblsOverMax val="0"/>
  </c:chart>
  <c:spPr>
    <a:ln>
      <a:noFill/>
    </a:ln>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_xlchart.v1.55</cx:f>
      </cx:numDim>
    </cx:data>
    <cx:data id="2">
      <cx:numDim type="val">
        <cx:f>_xlchart.v1.58</cx:f>
      </cx:numDim>
    </cx:data>
  </cx:chartData>
  <cx:chart>
    <cx:title pos="t" align="ctr" overlay="0">
      <cx:tx>
        <cx:txData>
          <cx:v>Measures of Riskiness in US Fixed Income Indexes</cx:v>
        </cx:txData>
      </cx:tx>
      <cx:txPr>
        <a:bodyPr vertOverflow="overflow" horzOverflow="overflow" wrap="square" lIns="0" tIns="0" rIns="0" bIns="0"/>
        <a:lstStyle/>
        <a:p>
          <a:pPr algn="ctr" rtl="0">
            <a:defRPr sz="14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00" b="1">
              <a:solidFill>
                <a:sysClr val="windowText" lastClr="000000"/>
              </a:solidFill>
            </a:rPr>
            <a:t>Measures of Riskiness in US Fixed Income Indexes</a:t>
          </a:r>
        </a:p>
      </cx:txPr>
    </cx:title>
    <cx:plotArea>
      <cx:plotAreaRegion>
        <cx:series layoutId="boxWhisker" uniqueId="{510DFF96-447D-4602-8BEF-4F21D6325C77}" formatIdx="0">
          <cx:tx>
            <cx:txData>
              <cx:f>_xlchart.v1.47</cx:f>
              <cx:v>Standard Deviation</cx:v>
            </cx:txData>
          </cx:tx>
          <cx:spPr>
            <a:solidFill>
              <a:srgbClr val="00B0F0"/>
            </a:solidFill>
            <a:ln>
              <a:solidFill>
                <a:schemeClr val="bg1">
                  <a:lumMod val="85000"/>
                </a:schemeClr>
              </a:solidFill>
            </a:ln>
          </cx:spPr>
          <cx:dataId val="0"/>
          <cx:layoutPr>
            <cx:visibility meanLine="0" meanMarker="1" nonoutliers="0" outliers="0"/>
            <cx:statistics quartileMethod="exclusive"/>
          </cx:layoutPr>
        </cx:series>
        <cx:series layoutId="boxWhisker" uniqueId="{B0960B35-DD95-4BE3-A1AD-E76FA9FCBD1B}" formatIdx="2">
          <cx:tx>
            <cx:txData>
              <cx:f>_xlchart.v1.53</cx:f>
              <cx:v>Standard Deviation of 10Y CAGRs</cx:v>
            </cx:txData>
          </cx:tx>
          <cx:spPr>
            <a:solidFill>
              <a:srgbClr val="7030A0"/>
            </a:solidFill>
            <a:ln>
              <a:solidFill>
                <a:schemeClr val="bg1">
                  <a:lumMod val="85000"/>
                </a:schemeClr>
              </a:solidFill>
            </a:ln>
          </cx:spPr>
          <cx:dataId val="1"/>
          <cx:layoutPr>
            <cx:visibility meanLine="0" meanMarker="1" nonoutliers="0" outliers="1"/>
            <cx:statistics quartileMethod="exclusive"/>
          </cx:layoutPr>
        </cx:series>
        <cx:series layoutId="boxWhisker" uniqueId="{8229A9DA-73ED-450C-A7F0-3B8CBA88A65E}" formatIdx="3">
          <cx:tx>
            <cx:txData>
              <cx:f>_xlchart.v1.56</cx:f>
              <cx:v>RMSE</cx:v>
            </cx:txData>
          </cx:tx>
          <cx:spPr>
            <a:solidFill>
              <a:schemeClr val="accent6"/>
            </a:solidFill>
            <a:ln>
              <a:solidFill>
                <a:schemeClr val="bg1">
                  <a:lumMod val="85000"/>
                </a:schemeClr>
              </a:solidFill>
            </a:ln>
          </cx:spPr>
          <cx:dataId val="2"/>
          <cx:layoutPr>
            <cx:visibility meanLine="0" meanMarker="1" nonoutliers="0" outliers="0"/>
            <cx:statistics quartileMethod="exclusive"/>
          </cx:layoutPr>
        </cx:series>
      </cx:plotAreaRegion>
      <cx:axis id="0" hidden="1">
        <cx:catScaling gapWidth="0.5"/>
        <cx:tickLabels/>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axis>
      <cx:axis id="1">
        <cx:valScaling/>
        <cx:majorGridlines/>
        <cx:tickLabels/>
        <cx:numFmt formatCode="0%" sourceLinked="0"/>
        <cx:spPr>
          <a:ln>
            <a:solidFill>
              <a:schemeClr val="bg1">
                <a:lumMod val="85000"/>
              </a:schemeClr>
            </a:solidFill>
          </a:ln>
        </cx:spPr>
        <cx:txPr>
          <a:bodyPr vertOverflow="overflow" horzOverflow="overflow" wrap="square" lIns="0" tIns="0" rIns="0" bIns="0"/>
          <a:lstStyle/>
          <a:p>
            <a:pPr algn="ctr" rtl="0">
              <a:defRPr sz="12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200">
              <a:solidFill>
                <a:sysClr val="windowText" lastClr="000000"/>
              </a:solidFill>
            </a:endParaRPr>
          </a:p>
        </cx:txPr>
      </cx:axis>
    </cx:plotArea>
    <cx:legend pos="b" align="ctr" overlay="0">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_xlchart.v1.24</cx:f>
      </cx:numDim>
    </cx:data>
    <cx:data id="1">
      <cx:numDim type="val">
        <cx:f>_xlchart.v1.34</cx:f>
      </cx:numDim>
    </cx:data>
    <cx:data id="2">
      <cx:numDim type="val">
        <cx:f>_xlchart.v1.39</cx:f>
      </cx:numDim>
    </cx:data>
  </cx:chartData>
  <cx:chart>
    <cx:title pos="t" align="ctr" overlay="0">
      <cx:tx>
        <cx:txData>
          <cx:v>Measures of Riskiness in US Fixed Income Indexes</cx:v>
        </cx:txData>
      </cx:tx>
      <cx:txPr>
        <a:bodyPr vertOverflow="overflow" horzOverflow="overflow" wrap="square" lIns="0" tIns="0" rIns="0" bIns="0"/>
        <a:lstStyle/>
        <a:p>
          <a:pPr algn="ctr" rtl="0">
            <a:defRPr sz="14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sz="1400" b="1">
              <a:solidFill>
                <a:sysClr val="windowText" lastClr="000000"/>
              </a:solidFill>
            </a:rPr>
            <a:t>Measures of Riskiness in US Fixed Income Indexes</a:t>
          </a:r>
        </a:p>
      </cx:txPr>
    </cx:title>
    <cx:plotArea>
      <cx:plotAreaRegion>
        <cx:series layoutId="boxWhisker" uniqueId="{510DFF96-447D-4602-8BEF-4F21D6325C77}" formatIdx="0">
          <cx:tx>
            <cx:txData>
              <cx:f>_xlchart.v1.20</cx:f>
              <cx:v>Standard Deviation</cx:v>
            </cx:txData>
          </cx:tx>
          <cx:spPr>
            <a:solidFill>
              <a:srgbClr val="00B0F0"/>
            </a:solidFill>
            <a:ln>
              <a:solidFill>
                <a:schemeClr val="bg1">
                  <a:lumMod val="85000"/>
                </a:schemeClr>
              </a:solidFill>
            </a:ln>
          </cx:spPr>
          <cx:dataId val="0"/>
          <cx:layoutPr>
            <cx:visibility meanLine="0" meanMarker="1" nonoutliers="0" outliers="0"/>
            <cx:statistics quartileMethod="exclusive"/>
          </cx:layoutPr>
        </cx:series>
        <cx:series layoutId="boxWhisker" uniqueId="{B0960B35-DD95-4BE3-A1AD-E76FA9FCBD1B}" formatIdx="2">
          <cx:tx>
            <cx:txData>
              <cx:f>_xlchart.v1.30</cx:f>
              <cx:v>Standard Deviation of 10Y CAGRs</cx:v>
            </cx:txData>
          </cx:tx>
          <cx:spPr>
            <a:solidFill>
              <a:srgbClr val="7030A0"/>
            </a:solidFill>
            <a:ln>
              <a:solidFill>
                <a:schemeClr val="bg1">
                  <a:lumMod val="85000"/>
                </a:schemeClr>
              </a:solidFill>
            </a:ln>
          </cx:spPr>
          <cx:dataId val="1"/>
          <cx:layoutPr>
            <cx:visibility meanLine="0" meanMarker="1" nonoutliers="0" outliers="1"/>
            <cx:statistics quartileMethod="exclusive"/>
          </cx:layoutPr>
        </cx:series>
        <cx:series layoutId="boxWhisker" uniqueId="{8229A9DA-73ED-450C-A7F0-3B8CBA88A65E}" formatIdx="3">
          <cx:tx>
            <cx:txData>
              <cx:f>_xlchart.v1.35</cx:f>
              <cx:v>RMSE</cx:v>
            </cx:txData>
          </cx:tx>
          <cx:spPr>
            <a:solidFill>
              <a:schemeClr val="accent6"/>
            </a:solidFill>
            <a:ln>
              <a:solidFill>
                <a:schemeClr val="bg1">
                  <a:lumMod val="85000"/>
                </a:schemeClr>
              </a:solidFill>
            </a:ln>
          </cx:spPr>
          <cx:dataId val="2"/>
          <cx:layoutPr>
            <cx:visibility meanLine="0" meanMarker="1" nonoutliers="0" outliers="0"/>
            <cx:statistics quartileMethod="exclusive"/>
          </cx:layoutPr>
        </cx:series>
      </cx:plotAreaRegion>
      <cx:axis id="0" hidden="1">
        <cx:catScaling gapWidth="0.5"/>
        <cx:tickLabels/>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axis>
      <cx:axis id="1">
        <cx:valScaling max="0.16000000000000003"/>
        <cx:majorGridlines/>
        <cx:tickLabels/>
        <cx:numFmt formatCode="0%" sourceLinked="0"/>
        <cx:spPr>
          <a:ln>
            <a:solidFill>
              <a:schemeClr val="bg1">
                <a:lumMod val="85000"/>
              </a:schemeClr>
            </a:solidFill>
          </a:ln>
        </cx:spPr>
        <cx:txPr>
          <a:bodyPr vertOverflow="overflow" horzOverflow="overflow" wrap="square" lIns="0" tIns="0" rIns="0" bIns="0"/>
          <a:lstStyle/>
          <a:p>
            <a:pPr algn="ctr" rtl="0">
              <a:defRPr sz="12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200">
              <a:solidFill>
                <a:sysClr val="windowText" lastClr="000000"/>
              </a:solidFill>
            </a:endParaRPr>
          </a:p>
        </cx:txPr>
      </cx:axis>
    </cx:plotArea>
    <cx:legend pos="b" align="ctr" overlay="0">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_xlchart.v1.86</cx:f>
      </cx:numDim>
    </cx:data>
    <cx:data id="1">
      <cx:numDim type="val">
        <cx:f>_xlchart.v1.96</cx:f>
      </cx:numDim>
    </cx:data>
    <cx:data id="2">
      <cx:numDim type="val">
        <cx:f>_xlchart.v1.93</cx:f>
      </cx:numDim>
    </cx:data>
  </cx:chartData>
  <cx:chart>
    <cx:plotArea>
      <cx:plotAreaRegion>
        <cx:series layoutId="boxWhisker" uniqueId="{510DFF96-447D-4602-8BEF-4F21D6325C77}" formatIdx="0">
          <cx:tx>
            <cx:txData>
              <cx:f>_xlchart.v1.84</cx:f>
              <cx:v>Standard Error</cx:v>
            </cx:txData>
          </cx:tx>
          <cx:spPr>
            <a:solidFill>
              <a:schemeClr val="accent2"/>
            </a:solidFill>
            <a:ln>
              <a:solidFill>
                <a:schemeClr val="bg1">
                  <a:lumMod val="85000"/>
                </a:schemeClr>
              </a:solidFill>
            </a:ln>
          </cx:spPr>
          <cx:dataId val="0"/>
          <cx:layoutPr>
            <cx:visibility meanLine="0" meanMarker="1" nonoutliers="0" outliers="0"/>
            <cx:statistics quartileMethod="exclusive"/>
          </cx:layoutPr>
        </cx:series>
        <cx:series layoutId="boxWhisker" uniqueId="{B0960B35-DD95-4BE3-A1AD-E76FA9FCBD1B}" formatIdx="2">
          <cx:tx>
            <cx:txData>
              <cx:f>_xlchart.v1.94</cx:f>
              <cx:v>RMSE</cx:v>
            </cx:txData>
          </cx:tx>
          <cx:spPr>
            <a:solidFill>
              <a:srgbClr val="0070C0"/>
            </a:solidFill>
            <a:ln>
              <a:solidFill>
                <a:schemeClr val="bg1">
                  <a:lumMod val="85000"/>
                </a:schemeClr>
              </a:solidFill>
            </a:ln>
          </cx:spPr>
          <cx:dataId val="1"/>
          <cx:layoutPr>
            <cx:visibility meanLine="0" meanMarker="1" nonoutliers="0" outliers="0"/>
            <cx:statistics quartileMethod="exclusive"/>
          </cx:layoutPr>
        </cx:series>
        <cx:series layoutId="boxWhisker" uniqueId="{00000000-47DB-4E31-95AF-AB13FC55E858}">
          <cx:tx>
            <cx:txData>
              <cx:f>_xlchart.v1.91</cx:f>
              <cx:v>ME</cx:v>
            </cx:txData>
          </cx:tx>
          <cx:spPr>
            <a:solidFill>
              <a:schemeClr val="accent4"/>
            </a:solidFill>
            <a:ln>
              <a:solidFill>
                <a:schemeClr val="bg1">
                  <a:lumMod val="85000"/>
                </a:schemeClr>
              </a:solidFill>
            </a:ln>
          </cx:spPr>
          <cx:dataId val="2"/>
          <cx:layoutPr>
            <cx:visibility nonoutliers="0" outliers="0"/>
            <cx:statistics quartileMethod="exclusive"/>
          </cx:layoutPr>
        </cx:series>
      </cx:plotAreaRegion>
      <cx:axis id="0" hidden="1">
        <cx:catScaling gapWidth="0.5"/>
        <cx:tickLabels/>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axis>
      <cx:axis id="1">
        <cx:valScaling/>
        <cx:majorGridlines/>
        <cx:tickLabels/>
        <cx:numFmt formatCode="0.0%" sourceLinked="0"/>
        <cx:spPr>
          <a:ln>
            <a:solidFill>
              <a:schemeClr val="bg1">
                <a:lumMod val="85000"/>
              </a:schemeClr>
            </a:solidFill>
          </a:ln>
        </cx:spPr>
        <cx:txPr>
          <a:bodyPr vertOverflow="overflow" horzOverflow="overflow" wrap="square" lIns="0" tIns="0" rIns="0" bIns="0"/>
          <a:lstStyle/>
          <a:p>
            <a:pPr algn="ctr" rtl="0">
              <a:defRPr sz="12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200">
              <a:solidFill>
                <a:sysClr val="windowText" lastClr="000000"/>
              </a:solidFill>
            </a:endParaRPr>
          </a:p>
        </cx:txPr>
      </cx:axis>
    </cx:plotArea>
    <cx:legend pos="b" align="ctr" overlay="0">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data id="1">
      <cx:numDim type="val">
        <cx:f>_xlchart.v1.8</cx:f>
      </cx:numDim>
    </cx:data>
    <cx:data id="2">
      <cx:numDim type="val">
        <cx:f>_xlchart.v1.5</cx:f>
      </cx:numDim>
    </cx:data>
  </cx:chartData>
  <cx:chart>
    <cx:plotArea>
      <cx:plotAreaRegion>
        <cx:series layoutId="boxWhisker" uniqueId="{510DFF96-447D-4602-8BEF-4F21D6325C77}" formatIdx="0">
          <cx:tx>
            <cx:txData>
              <cx:f>_xlchart.v1.0</cx:f>
              <cx:v>Standard Error</cx:v>
            </cx:txData>
          </cx:tx>
          <cx:spPr>
            <a:solidFill>
              <a:schemeClr val="accent2"/>
            </a:solidFill>
            <a:ln>
              <a:solidFill>
                <a:schemeClr val="bg1">
                  <a:lumMod val="85000"/>
                </a:schemeClr>
              </a:solidFill>
            </a:ln>
          </cx:spPr>
          <cx:dataId val="0"/>
          <cx:layoutPr>
            <cx:visibility meanLine="0" meanMarker="1" nonoutliers="0" outliers="0"/>
            <cx:statistics quartileMethod="exclusive"/>
          </cx:layoutPr>
        </cx:series>
        <cx:series layoutId="boxWhisker" uniqueId="{B0960B35-DD95-4BE3-A1AD-E76FA9FCBD1B}" formatIdx="2">
          <cx:tx>
            <cx:txData>
              <cx:f>_xlchart.v1.6</cx:f>
              <cx:v>RMSE</cx:v>
            </cx:txData>
          </cx:tx>
          <cx:spPr>
            <a:solidFill>
              <a:srgbClr val="0070C0"/>
            </a:solidFill>
            <a:ln>
              <a:solidFill>
                <a:schemeClr val="bg1">
                  <a:lumMod val="85000"/>
                </a:schemeClr>
              </a:solidFill>
            </a:ln>
          </cx:spPr>
          <cx:dataId val="1"/>
          <cx:layoutPr>
            <cx:visibility meanLine="0" meanMarker="1" nonoutliers="0" outliers="0"/>
            <cx:statistics quartileMethod="exclusive"/>
          </cx:layoutPr>
        </cx:series>
        <cx:series layoutId="boxWhisker" uniqueId="{00000000-47DB-4E31-95AF-AB13FC55E858}">
          <cx:tx>
            <cx:txData>
              <cx:f>_xlchart.v1.3</cx:f>
              <cx:v>ME</cx:v>
            </cx:txData>
          </cx:tx>
          <cx:spPr>
            <a:solidFill>
              <a:schemeClr val="accent4"/>
            </a:solidFill>
            <a:ln>
              <a:solidFill>
                <a:schemeClr val="bg1">
                  <a:lumMod val="85000"/>
                </a:schemeClr>
              </a:solidFill>
            </a:ln>
          </cx:spPr>
          <cx:dataId val="2"/>
          <cx:layoutPr>
            <cx:visibility nonoutliers="0" outliers="0"/>
            <cx:statistics quartileMethod="exclusive"/>
          </cx:layoutPr>
        </cx:series>
      </cx:plotAreaRegion>
      <cx:axis id="0" hidden="1">
        <cx:catScaling gapWidth="0.5"/>
        <cx:tickLabels/>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axis>
      <cx:axis id="1">
        <cx:valScaling min="-0.010000000000000002"/>
        <cx:majorGridlines/>
        <cx:tickLabels/>
        <cx:numFmt formatCode="0.0%" sourceLinked="0"/>
        <cx:spPr>
          <a:ln>
            <a:solidFill>
              <a:schemeClr val="bg1">
                <a:lumMod val="85000"/>
              </a:schemeClr>
            </a:solidFill>
          </a:ln>
        </cx:spPr>
        <cx:txPr>
          <a:bodyPr vertOverflow="overflow" horzOverflow="overflow" wrap="square" lIns="0" tIns="0" rIns="0" bIns="0"/>
          <a:lstStyle/>
          <a:p>
            <a:pPr algn="ctr" rtl="0">
              <a:defRPr sz="12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200">
              <a:solidFill>
                <a:sysClr val="windowText" lastClr="000000"/>
              </a:solidFill>
            </a:endParaRPr>
          </a:p>
        </cx:txPr>
      </cx:axis>
    </cx:plotArea>
    <cx:legend pos="b" align="ctr" overlay="0">
      <cx:txPr>
        <a:bodyPr vertOverflow="overflow" horzOverflow="overflow" wrap="square" lIns="0" tIns="0" rIns="0" bIns="0"/>
        <a:lstStyle/>
        <a:p>
          <a:pPr algn="ctr" rtl="0">
            <a:defRPr sz="1100" b="0"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sz="1100">
            <a:solidFill>
              <a:sysClr val="windowText" lastClr="000000"/>
            </a:solidFill>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 dir="row">_xlchart.v1.97</cx:f>
      </cx:strDim>
      <cx:numDim type="val">
        <cx:f dir="row">_xlchart.v1.98</cx:f>
      </cx:numDim>
    </cx:data>
  </cx:chartData>
  <cx:chart>
    <cx:plotArea>
      <cx:plotAreaRegion>
        <cx:series layoutId="waterfall" uniqueId="{4C069BD8-232F-4628-86E2-4043C98029D0}">
          <cx:dataPt idx="2">
            <cx:spPr>
              <a:solidFill>
                <a:srgbClr val="ED7D31"/>
              </a:solidFill>
            </cx:spPr>
          </cx:dataPt>
          <cx:dataPt idx="3">
            <cx:spPr>
              <a:solidFill>
                <a:srgbClr val="002060"/>
              </a:solidFill>
            </cx:spPr>
          </cx:dataPt>
          <cx:dataLabels pos="outEnd">
            <cx:txPr>
              <a:bodyPr vertOverflow="overflow" horzOverflow="overflow" wrap="square" lIns="0" tIns="0" rIns="0" bIns="0"/>
              <a:lstStyle/>
              <a:p>
                <a:pPr algn="ctr" rtl="0">
                  <a:defRPr sz="1100" b="1"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100" b="1">
                  <a:solidFill>
                    <a:schemeClr val="tx1"/>
                  </a:solidFill>
                </a:endParaRPr>
              </a:p>
            </cx:txPr>
            <cx:visibility seriesName="0" categoryName="0" value="1"/>
          </cx:dataLabels>
          <cx:dataId val="0"/>
          <cx:layoutPr>
            <cx:visibility connectorLines="0"/>
            <cx:subtotals>
              <cx:idx val="3"/>
            </cx:subtotals>
          </cx:layoutPr>
        </cx:series>
      </cx:plotAreaRegion>
      <cx:axis id="0">
        <cx:catScaling gapWidth="0.649999976"/>
        <cx:tickLabels/>
        <cx:txPr>
          <a:bodyPr vertOverflow="overflow" horzOverflow="overflow" wrap="square" lIns="0" tIns="0" rIns="0" bIns="0"/>
          <a:lstStyle/>
          <a:p>
            <a:pPr algn="ctr" rtl="0">
              <a:defRPr sz="11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100">
              <a:solidFill>
                <a:schemeClr val="tx1"/>
              </a:solidFill>
            </a:endParaRPr>
          </a:p>
        </cx:txPr>
      </cx:axis>
      <cx:axis id="1">
        <cx:valScaling/>
        <cx:majorGridlines/>
        <cx:tickLabels/>
        <cx:numFmt formatCode="0.0%" sourceLinked="0"/>
        <cx:txPr>
          <a:bodyPr vertOverflow="overflow" horzOverflow="overflow" wrap="square" lIns="0" tIns="0" rIns="0" bIns="0"/>
          <a:lstStyle/>
          <a:p>
            <a:pPr algn="ctr" rtl="0">
              <a:defRPr sz="11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sz="1100">
              <a:solidFill>
                <a:schemeClr val="tx1"/>
              </a:solidFill>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18.xml"/><Relationship Id="rId7" Type="http://schemas.microsoft.com/office/2014/relationships/chartEx" Target="../charts/chartEx3.xml"/><Relationship Id="rId2" Type="http://schemas.openxmlformats.org/officeDocument/2006/relationships/chart" Target="../charts/chart17.xml"/><Relationship Id="rId1" Type="http://schemas.openxmlformats.org/officeDocument/2006/relationships/chart" Target="../charts/chart16.xml"/><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2</xdr:row>
      <xdr:rowOff>0</xdr:rowOff>
    </xdr:from>
    <xdr:to>
      <xdr:col>31</xdr:col>
      <xdr:colOff>226958</xdr:colOff>
      <xdr:row>27</xdr:row>
      <xdr:rowOff>57150</xdr:rowOff>
    </xdr:to>
    <xdr:pic>
      <xdr:nvPicPr>
        <xdr:cNvPr id="2" name="Picture 1">
          <a:extLst>
            <a:ext uri="{FF2B5EF4-FFF2-40B4-BE49-F238E27FC236}">
              <a16:creationId xmlns:a16="http://schemas.microsoft.com/office/drawing/2014/main" id="{DE2594DC-9AAC-4ED3-8AB0-E51AF35523A0}"/>
            </a:ext>
          </a:extLst>
        </xdr:cNvPr>
        <xdr:cNvPicPr>
          <a:picLocks noChangeAspect="1"/>
        </xdr:cNvPicPr>
      </xdr:nvPicPr>
      <xdr:blipFill>
        <a:blip xmlns:r="http://schemas.openxmlformats.org/officeDocument/2006/relationships" r:embed="rId1"/>
        <a:stretch>
          <a:fillRect/>
        </a:stretch>
      </xdr:blipFill>
      <xdr:spPr>
        <a:xfrm>
          <a:off x="14051643" y="362857"/>
          <a:ext cx="9343744" cy="4592864"/>
        </a:xfrm>
        <a:prstGeom prst="rect">
          <a:avLst/>
        </a:prstGeom>
      </xdr:spPr>
    </xdr:pic>
    <xdr:clientData/>
  </xdr:twoCellAnchor>
  <xdr:twoCellAnchor>
    <xdr:from>
      <xdr:col>16</xdr:col>
      <xdr:colOff>18141</xdr:colOff>
      <xdr:row>28</xdr:row>
      <xdr:rowOff>163285</xdr:rowOff>
    </xdr:from>
    <xdr:to>
      <xdr:col>28</xdr:col>
      <xdr:colOff>362857</xdr:colOff>
      <xdr:row>54</xdr:row>
      <xdr:rowOff>154214</xdr:rowOff>
    </xdr:to>
    <xdr:graphicFrame macro="">
      <xdr:nvGraphicFramePr>
        <xdr:cNvPr id="4" name="Chart 3">
          <a:extLst>
            <a:ext uri="{FF2B5EF4-FFF2-40B4-BE49-F238E27FC236}">
              <a16:creationId xmlns:a16="http://schemas.microsoft.com/office/drawing/2014/main" id="{B3BCA521-B7A4-4E31-BE04-48ED6C4D0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38</xdr:col>
      <xdr:colOff>580571</xdr:colOff>
      <xdr:row>6</xdr:row>
      <xdr:rowOff>128132</xdr:rowOff>
    </xdr:from>
    <xdr:to>
      <xdr:col>63</xdr:col>
      <xdr:colOff>145143</xdr:colOff>
      <xdr:row>34</xdr:row>
      <xdr:rowOff>48757</xdr:rowOff>
    </xdr:to>
    <xdr:graphicFrame macro="">
      <xdr:nvGraphicFramePr>
        <xdr:cNvPr id="2" name="Chart 1">
          <a:extLst>
            <a:ext uri="{FF2B5EF4-FFF2-40B4-BE49-F238E27FC236}">
              <a16:creationId xmlns:a16="http://schemas.microsoft.com/office/drawing/2014/main" id="{EDB96D33-C52C-41F5-8EB1-FDDE5AC32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462644</xdr:colOff>
      <xdr:row>36</xdr:row>
      <xdr:rowOff>145142</xdr:rowOff>
    </xdr:from>
    <xdr:to>
      <xdr:col>64</xdr:col>
      <xdr:colOff>27216</xdr:colOff>
      <xdr:row>64</xdr:row>
      <xdr:rowOff>65767</xdr:rowOff>
    </xdr:to>
    <xdr:graphicFrame macro="">
      <xdr:nvGraphicFramePr>
        <xdr:cNvPr id="3" name="Chart 2">
          <a:extLst>
            <a:ext uri="{FF2B5EF4-FFF2-40B4-BE49-F238E27FC236}">
              <a16:creationId xmlns:a16="http://schemas.microsoft.com/office/drawing/2014/main" id="{7E467CF0-5590-4DA1-AD17-5B3CE6600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40</xdr:col>
      <xdr:colOff>0</xdr:colOff>
      <xdr:row>66</xdr:row>
      <xdr:rowOff>0</xdr:rowOff>
    </xdr:from>
    <xdr:to>
      <xdr:col>64</xdr:col>
      <xdr:colOff>172357</xdr:colOff>
      <xdr:row>93</xdr:row>
      <xdr:rowOff>102054</xdr:rowOff>
    </xdr:to>
    <xdr:graphicFrame macro="">
      <xdr:nvGraphicFramePr>
        <xdr:cNvPr id="4" name="Chart 3">
          <a:extLst>
            <a:ext uri="{FF2B5EF4-FFF2-40B4-BE49-F238E27FC236}">
              <a16:creationId xmlns:a16="http://schemas.microsoft.com/office/drawing/2014/main" id="{5CB69451-E200-4A4E-B274-8C98ACE6D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53</xdr:col>
      <xdr:colOff>571500</xdr:colOff>
      <xdr:row>6</xdr:row>
      <xdr:rowOff>0</xdr:rowOff>
    </xdr:from>
    <xdr:to>
      <xdr:col>78</xdr:col>
      <xdr:colOff>136072</xdr:colOff>
      <xdr:row>33</xdr:row>
      <xdr:rowOff>102053</xdr:rowOff>
    </xdr:to>
    <xdr:graphicFrame macro="">
      <xdr:nvGraphicFramePr>
        <xdr:cNvPr id="2" name="Chart 1">
          <a:extLst>
            <a:ext uri="{FF2B5EF4-FFF2-40B4-BE49-F238E27FC236}">
              <a16:creationId xmlns:a16="http://schemas.microsoft.com/office/drawing/2014/main" id="{8DA85421-75D8-436E-874C-C37DF50D3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462644</xdr:colOff>
      <xdr:row>36</xdr:row>
      <xdr:rowOff>145142</xdr:rowOff>
    </xdr:from>
    <xdr:to>
      <xdr:col>79</xdr:col>
      <xdr:colOff>27216</xdr:colOff>
      <xdr:row>64</xdr:row>
      <xdr:rowOff>65767</xdr:rowOff>
    </xdr:to>
    <xdr:graphicFrame macro="">
      <xdr:nvGraphicFramePr>
        <xdr:cNvPr id="3" name="Chart 2">
          <a:extLst>
            <a:ext uri="{FF2B5EF4-FFF2-40B4-BE49-F238E27FC236}">
              <a16:creationId xmlns:a16="http://schemas.microsoft.com/office/drawing/2014/main" id="{418464BA-4846-4AAC-BA79-376111530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0</xdr:colOff>
      <xdr:row>66</xdr:row>
      <xdr:rowOff>0</xdr:rowOff>
    </xdr:from>
    <xdr:to>
      <xdr:col>79</xdr:col>
      <xdr:colOff>172357</xdr:colOff>
      <xdr:row>93</xdr:row>
      <xdr:rowOff>102054</xdr:rowOff>
    </xdr:to>
    <xdr:graphicFrame macro="">
      <xdr:nvGraphicFramePr>
        <xdr:cNvPr id="4" name="Chart 3">
          <a:extLst>
            <a:ext uri="{FF2B5EF4-FFF2-40B4-BE49-F238E27FC236}">
              <a16:creationId xmlns:a16="http://schemas.microsoft.com/office/drawing/2014/main" id="{F0BAA4C7-D338-4B4F-8629-9F988627B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79</xdr:col>
      <xdr:colOff>444501</xdr:colOff>
      <xdr:row>5</xdr:row>
      <xdr:rowOff>181427</xdr:rowOff>
    </xdr:from>
    <xdr:to>
      <xdr:col>104</xdr:col>
      <xdr:colOff>9073</xdr:colOff>
      <xdr:row>33</xdr:row>
      <xdr:rowOff>102052</xdr:rowOff>
    </xdr:to>
    <xdr:graphicFrame macro="">
      <xdr:nvGraphicFramePr>
        <xdr:cNvPr id="5" name="Chart 4">
          <a:extLst>
            <a:ext uri="{FF2B5EF4-FFF2-40B4-BE49-F238E27FC236}">
              <a16:creationId xmlns:a16="http://schemas.microsoft.com/office/drawing/2014/main" id="{28AED511-0E3C-40A6-A7A1-0A0EF3BAC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105</xdr:col>
      <xdr:colOff>0</xdr:colOff>
      <xdr:row>6</xdr:row>
      <xdr:rowOff>0</xdr:rowOff>
    </xdr:from>
    <xdr:to>
      <xdr:col>115</xdr:col>
      <xdr:colOff>387349</xdr:colOff>
      <xdr:row>31</xdr:row>
      <xdr:rowOff>72570</xdr:rowOff>
    </xdr:to>
    <xdr:graphicFrame macro="">
      <xdr:nvGraphicFramePr>
        <xdr:cNvPr id="8" name="Chart 7">
          <a:extLst>
            <a:ext uri="{FF2B5EF4-FFF2-40B4-BE49-F238E27FC236}">
              <a16:creationId xmlns:a16="http://schemas.microsoft.com/office/drawing/2014/main" id="{F6232653-BFDB-498A-9D82-36B7172C7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26</xdr:col>
      <xdr:colOff>353785</xdr:colOff>
      <xdr:row>2</xdr:row>
      <xdr:rowOff>145143</xdr:rowOff>
    </xdr:from>
    <xdr:to>
      <xdr:col>35</xdr:col>
      <xdr:colOff>353784</xdr:colOff>
      <xdr:row>20</xdr:row>
      <xdr:rowOff>145143</xdr:rowOff>
    </xdr:to>
    <xdr:graphicFrame macro="">
      <xdr:nvGraphicFramePr>
        <xdr:cNvPr id="3" name="Chart 2">
          <a:extLst>
            <a:ext uri="{FF2B5EF4-FFF2-40B4-BE49-F238E27FC236}">
              <a16:creationId xmlns:a16="http://schemas.microsoft.com/office/drawing/2014/main" id="{99AF2341-905B-4CE1-92C7-1CAF1E942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263072</xdr:colOff>
      <xdr:row>25</xdr:row>
      <xdr:rowOff>127000</xdr:rowOff>
    </xdr:from>
    <xdr:to>
      <xdr:col>35</xdr:col>
      <xdr:colOff>263071</xdr:colOff>
      <xdr:row>43</xdr:row>
      <xdr:rowOff>127000</xdr:rowOff>
    </xdr:to>
    <xdr:graphicFrame macro="">
      <xdr:nvGraphicFramePr>
        <xdr:cNvPr id="5" name="Chart 4">
          <a:extLst>
            <a:ext uri="{FF2B5EF4-FFF2-40B4-BE49-F238E27FC236}">
              <a16:creationId xmlns:a16="http://schemas.microsoft.com/office/drawing/2014/main" id="{5880092F-6E44-4EF5-9C03-51562A0D39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35</xdr:col>
      <xdr:colOff>607784</xdr:colOff>
      <xdr:row>3</xdr:row>
      <xdr:rowOff>0</xdr:rowOff>
    </xdr:from>
    <xdr:to>
      <xdr:col>44</xdr:col>
      <xdr:colOff>72570</xdr:colOff>
      <xdr:row>21</xdr:row>
      <xdr:rowOff>0</xdr:rowOff>
    </xdr:to>
    <xdr:graphicFrame macro="">
      <xdr:nvGraphicFramePr>
        <xdr:cNvPr id="7" name="Chart 6">
          <a:extLst>
            <a:ext uri="{FF2B5EF4-FFF2-40B4-BE49-F238E27FC236}">
              <a16:creationId xmlns:a16="http://schemas.microsoft.com/office/drawing/2014/main" id="{4DE165FA-3811-4C64-84BF-39296A8D9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0</xdr:colOff>
      <xdr:row>25</xdr:row>
      <xdr:rowOff>0</xdr:rowOff>
    </xdr:from>
    <xdr:to>
      <xdr:col>44</xdr:col>
      <xdr:colOff>607785</xdr:colOff>
      <xdr:row>43</xdr:row>
      <xdr:rowOff>0</xdr:rowOff>
    </xdr:to>
    <xdr:graphicFrame macro="">
      <xdr:nvGraphicFramePr>
        <xdr:cNvPr id="2" name="Chart 1">
          <a:extLst>
            <a:ext uri="{FF2B5EF4-FFF2-40B4-BE49-F238E27FC236}">
              <a16:creationId xmlns:a16="http://schemas.microsoft.com/office/drawing/2014/main" id="{E1ABDE65-6CD8-4C38-A208-776E6203C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0</xdr:colOff>
      <xdr:row>3</xdr:row>
      <xdr:rowOff>0</xdr:rowOff>
    </xdr:from>
    <xdr:to>
      <xdr:col>29</xdr:col>
      <xdr:colOff>362857</xdr:colOff>
      <xdr:row>24</xdr:row>
      <xdr:rowOff>0</xdr:rowOff>
    </xdr:to>
    <xdr:graphicFrame macro="">
      <xdr:nvGraphicFramePr>
        <xdr:cNvPr id="3" name="Chart 2">
          <a:extLst>
            <a:ext uri="{FF2B5EF4-FFF2-40B4-BE49-F238E27FC236}">
              <a16:creationId xmlns:a16="http://schemas.microsoft.com/office/drawing/2014/main" id="{963B2467-F92D-4B57-A574-9915093E4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xdr:colOff>
      <xdr:row>29</xdr:row>
      <xdr:rowOff>-1</xdr:rowOff>
    </xdr:from>
    <xdr:to>
      <xdr:col>29</xdr:col>
      <xdr:colOff>371927</xdr:colOff>
      <xdr:row>50</xdr:row>
      <xdr:rowOff>108856</xdr:rowOff>
    </xdr:to>
    <xdr:graphicFrame macro="">
      <xdr:nvGraphicFramePr>
        <xdr:cNvPr id="5" name="Chart 4">
          <a:extLst>
            <a:ext uri="{FF2B5EF4-FFF2-40B4-BE49-F238E27FC236}">
              <a16:creationId xmlns:a16="http://schemas.microsoft.com/office/drawing/2014/main" id="{5B5FC85D-5012-45CE-A670-E6D53C724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598715</xdr:colOff>
      <xdr:row>4</xdr:row>
      <xdr:rowOff>0</xdr:rowOff>
    </xdr:from>
    <xdr:to>
      <xdr:col>28</xdr:col>
      <xdr:colOff>0</xdr:colOff>
      <xdr:row>20</xdr:row>
      <xdr:rowOff>0</xdr:rowOff>
    </xdr:to>
    <xdr:graphicFrame macro="">
      <xdr:nvGraphicFramePr>
        <xdr:cNvPr id="2" name="Chart 1">
          <a:extLst>
            <a:ext uri="{FF2B5EF4-FFF2-40B4-BE49-F238E27FC236}">
              <a16:creationId xmlns:a16="http://schemas.microsoft.com/office/drawing/2014/main" id="{610FE65A-CC64-4D82-AC0B-4B4907AB4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xdr:colOff>
      <xdr:row>23</xdr:row>
      <xdr:rowOff>1</xdr:rowOff>
    </xdr:from>
    <xdr:to>
      <xdr:col>27</xdr:col>
      <xdr:colOff>607784</xdr:colOff>
      <xdr:row>40</xdr:row>
      <xdr:rowOff>1</xdr:rowOff>
    </xdr:to>
    <xdr:graphicFrame macro="">
      <xdr:nvGraphicFramePr>
        <xdr:cNvPr id="4" name="Chart 3">
          <a:extLst>
            <a:ext uri="{FF2B5EF4-FFF2-40B4-BE49-F238E27FC236}">
              <a16:creationId xmlns:a16="http://schemas.microsoft.com/office/drawing/2014/main" id="{2C04CD77-058D-463A-BF73-3E3A3CCC53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0</xdr:colOff>
      <xdr:row>46</xdr:row>
      <xdr:rowOff>0</xdr:rowOff>
    </xdr:from>
    <xdr:to>
      <xdr:col>28</xdr:col>
      <xdr:colOff>1</xdr:colOff>
      <xdr:row>63</xdr:row>
      <xdr:rowOff>0</xdr:rowOff>
    </xdr:to>
    <xdr:graphicFrame macro="">
      <xdr:nvGraphicFramePr>
        <xdr:cNvPr id="5" name="Chart 4">
          <a:extLst>
            <a:ext uri="{FF2B5EF4-FFF2-40B4-BE49-F238E27FC236}">
              <a16:creationId xmlns:a16="http://schemas.microsoft.com/office/drawing/2014/main" id="{735DCABF-254A-431A-B546-B602D0BBD3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0</xdr:colOff>
      <xdr:row>4</xdr:row>
      <xdr:rowOff>0</xdr:rowOff>
    </xdr:from>
    <xdr:to>
      <xdr:col>37</xdr:col>
      <xdr:colOff>9070</xdr:colOff>
      <xdr:row>20</xdr:row>
      <xdr:rowOff>0</xdr:rowOff>
    </xdr:to>
    <xdr:graphicFrame macro="">
      <xdr:nvGraphicFramePr>
        <xdr:cNvPr id="6" name="Chart 5">
          <a:extLst>
            <a:ext uri="{FF2B5EF4-FFF2-40B4-BE49-F238E27FC236}">
              <a16:creationId xmlns:a16="http://schemas.microsoft.com/office/drawing/2014/main" id="{1FE2B490-5724-4D84-AA45-6426806654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0</xdr:colOff>
      <xdr:row>23</xdr:row>
      <xdr:rowOff>0</xdr:rowOff>
    </xdr:from>
    <xdr:to>
      <xdr:col>44</xdr:col>
      <xdr:colOff>0</xdr:colOff>
      <xdr:row>43</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8F2489E7-4D00-0AF8-0AFB-0ED5A5F304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7450143" y="4172857"/>
              <a:ext cx="5188857" cy="362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45</xdr:col>
      <xdr:colOff>0</xdr:colOff>
      <xdr:row>23</xdr:row>
      <xdr:rowOff>0</xdr:rowOff>
    </xdr:from>
    <xdr:to>
      <xdr:col>49</xdr:col>
      <xdr:colOff>762000</xdr:colOff>
      <xdr:row>43</xdr:row>
      <xdr:rowOff>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DEDC4393-1C10-478B-80E3-1AE9A01C14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3772929" y="4172857"/>
              <a:ext cx="5297714" cy="362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53</xdr:col>
      <xdr:colOff>664935</xdr:colOff>
      <xdr:row>23</xdr:row>
      <xdr:rowOff>0</xdr:rowOff>
    </xdr:from>
    <xdr:to>
      <xdr:col>62</xdr:col>
      <xdr:colOff>0</xdr:colOff>
      <xdr:row>43</xdr:row>
      <xdr:rowOff>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F78690C5-1058-41D0-BA77-0E4A1930D8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2221149" y="4172857"/>
              <a:ext cx="4913994" cy="362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63</xdr:col>
      <xdr:colOff>0</xdr:colOff>
      <xdr:row>23</xdr:row>
      <xdr:rowOff>0</xdr:rowOff>
    </xdr:from>
    <xdr:to>
      <xdr:col>71</xdr:col>
      <xdr:colOff>0</xdr:colOff>
      <xdr:row>43</xdr:row>
      <xdr:rowOff>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F0D95AD-826F-4D9B-B5E7-6C6F876E731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7742929" y="4172857"/>
              <a:ext cx="4862285" cy="36285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17</xdr:col>
      <xdr:colOff>0</xdr:colOff>
      <xdr:row>10</xdr:row>
      <xdr:rowOff>-1</xdr:rowOff>
    </xdr:from>
    <xdr:to>
      <xdr:col>23</xdr:col>
      <xdr:colOff>0</xdr:colOff>
      <xdr:row>26</xdr:row>
      <xdr:rowOff>181427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534BDB4-1167-E361-06E6-8E2D2B1ABC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3589000" y="1841499"/>
              <a:ext cx="5549900" cy="312782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EEE11-F795-44D7-BC95-DDA534329B8C}">
  <dimension ref="A1:A3"/>
  <sheetViews>
    <sheetView zoomScale="80" zoomScaleNormal="80" workbookViewId="0">
      <selection activeCell="K14" sqref="K14"/>
    </sheetView>
  </sheetViews>
  <sheetFormatPr defaultRowHeight="14.5" x14ac:dyDescent="0.35"/>
  <sheetData>
    <row r="1" spans="1:1" x14ac:dyDescent="0.35">
      <c r="A1" t="s">
        <v>126</v>
      </c>
    </row>
    <row r="2" spans="1:1" x14ac:dyDescent="0.35">
      <c r="A2" t="s">
        <v>127</v>
      </c>
    </row>
    <row r="3" spans="1:1" x14ac:dyDescent="0.35">
      <c r="A3" t="s">
        <v>128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73BFF-5ECA-4668-9C15-D9D9C6DAA77E}">
  <dimension ref="A1:Q307"/>
  <sheetViews>
    <sheetView zoomScale="70" zoomScaleNormal="70" workbookViewId="0">
      <selection activeCell="F6" sqref="F6"/>
    </sheetView>
  </sheetViews>
  <sheetFormatPr defaultRowHeight="14.5" x14ac:dyDescent="0.35"/>
  <sheetData>
    <row r="1" spans="1:17" x14ac:dyDescent="0.35">
      <c r="A1" t="s">
        <v>63</v>
      </c>
      <c r="C1" t="s">
        <v>62</v>
      </c>
      <c r="E1" t="s">
        <v>63</v>
      </c>
      <c r="G1" t="s">
        <v>62</v>
      </c>
    </row>
    <row r="2" spans="1:17" x14ac:dyDescent="0.35">
      <c r="A2">
        <v>0.20266898231325126</v>
      </c>
      <c r="C2">
        <v>8.6242124978715973E-2</v>
      </c>
      <c r="E2">
        <v>1.4253203976524187E-2</v>
      </c>
      <c r="G2">
        <v>-1.8729780350758007E-3</v>
      </c>
      <c r="K2">
        <f>CORREL(B3:B26,A3:A26)</f>
        <v>-0.10904523071890916</v>
      </c>
      <c r="M2">
        <f>CORREL(D3:D26,C3:C26)</f>
        <v>-0.13387572136597939</v>
      </c>
      <c r="O2">
        <f>CORREL(E3:E307,F3:F307)</f>
        <v>6.7645275648778008E-2</v>
      </c>
      <c r="Q2">
        <f>CORREL(G3:G307,H3:H307)</f>
        <v>3.7377206358239753E-2</v>
      </c>
    </row>
    <row r="3" spans="1:17" x14ac:dyDescent="0.35">
      <c r="A3">
        <v>4.2110330060667334E-2</v>
      </c>
      <c r="B3">
        <f>A2</f>
        <v>0.20266898231325126</v>
      </c>
      <c r="C3">
        <v>0.12246692966185102</v>
      </c>
      <c r="D3">
        <f t="shared" ref="D3:H26" si="0">C2</f>
        <v>8.6242124978715973E-2</v>
      </c>
      <c r="E3">
        <v>3.0172413793103425E-2</v>
      </c>
      <c r="F3">
        <f t="shared" si="0"/>
        <v>1.4253203976524187E-2</v>
      </c>
      <c r="G3">
        <v>1.1742295007392212E-2</v>
      </c>
      <c r="H3">
        <f t="shared" si="0"/>
        <v>-1.8729780350758007E-3</v>
      </c>
    </row>
    <row r="4" spans="1:17" x14ac:dyDescent="0.35">
      <c r="A4">
        <v>0.16786257535817528</v>
      </c>
      <c r="B4">
        <f t="shared" ref="B4:B26" si="1">A3</f>
        <v>4.2110330060667334E-2</v>
      </c>
      <c r="C4">
        <v>0.11106025105900952</v>
      </c>
      <c r="D4">
        <f t="shared" si="0"/>
        <v>0.12246692966185102</v>
      </c>
      <c r="E4">
        <v>3.4208364379740619E-2</v>
      </c>
      <c r="F4">
        <f t="shared" si="0"/>
        <v>3.0172413793103425E-2</v>
      </c>
      <c r="G4">
        <v>8.6272305746804001E-3</v>
      </c>
      <c r="H4">
        <f t="shared" si="0"/>
        <v>1.1742295007392212E-2</v>
      </c>
    </row>
    <row r="5" spans="1:17" x14ac:dyDescent="0.35">
      <c r="A5">
        <v>2.4828667871390042E-2</v>
      </c>
      <c r="B5">
        <f t="shared" si="1"/>
        <v>0.16786257535817528</v>
      </c>
      <c r="C5">
        <v>0.10813566186482704</v>
      </c>
      <c r="D5">
        <f t="shared" si="0"/>
        <v>0.11106025105900952</v>
      </c>
      <c r="E5">
        <v>-8.0082761423571069E-3</v>
      </c>
      <c r="F5">
        <f t="shared" si="0"/>
        <v>3.4208364379740619E-2</v>
      </c>
      <c r="G5">
        <v>-1.5667372487833786E-2</v>
      </c>
      <c r="H5">
        <f t="shared" si="0"/>
        <v>8.6272305746804001E-3</v>
      </c>
    </row>
    <row r="6" spans="1:17" x14ac:dyDescent="0.35">
      <c r="A6">
        <v>7.7046431470662702E-2</v>
      </c>
      <c r="B6">
        <f t="shared" si="1"/>
        <v>2.4828667871390042E-2</v>
      </c>
      <c r="C6">
        <v>9.2353256246258564E-2</v>
      </c>
      <c r="D6">
        <f t="shared" si="0"/>
        <v>0.10813566186482704</v>
      </c>
      <c r="E6">
        <v>-3.6221088308689975E-3</v>
      </c>
      <c r="F6">
        <f t="shared" si="0"/>
        <v>-8.0082761423571069E-3</v>
      </c>
      <c r="G6">
        <v>-1.137853928237853E-2</v>
      </c>
      <c r="H6">
        <f t="shared" si="0"/>
        <v>-1.5667372487833786E-2</v>
      </c>
    </row>
    <row r="7" spans="1:17" x14ac:dyDescent="0.35">
      <c r="A7">
        <v>6.5029499891885223E-2</v>
      </c>
      <c r="B7">
        <f t="shared" si="1"/>
        <v>7.7046431470662702E-2</v>
      </c>
      <c r="C7">
        <v>2.9200869911335969E-2</v>
      </c>
      <c r="D7">
        <f t="shared" si="0"/>
        <v>9.2353256246258564E-2</v>
      </c>
      <c r="E7">
        <v>2.1652789069874112E-2</v>
      </c>
      <c r="F7">
        <f t="shared" si="0"/>
        <v>-3.6221088308689975E-3</v>
      </c>
      <c r="G7">
        <v>3.545422444480506E-2</v>
      </c>
      <c r="H7">
        <f t="shared" si="0"/>
        <v>-1.137853928237853E-2</v>
      </c>
    </row>
    <row r="8" spans="1:17" x14ac:dyDescent="0.35">
      <c r="A8">
        <v>1.8510247054660534E-2</v>
      </c>
      <c r="B8">
        <f t="shared" si="1"/>
        <v>6.5029499891885223E-2</v>
      </c>
      <c r="C8">
        <v>3.4722806073548274E-2</v>
      </c>
      <c r="D8">
        <f t="shared" si="0"/>
        <v>2.9200869911335969E-2</v>
      </c>
      <c r="E8">
        <v>1.7214884197431335E-2</v>
      </c>
      <c r="F8">
        <f t="shared" si="0"/>
        <v>2.1652789069874112E-2</v>
      </c>
      <c r="G8">
        <v>1.9152426772843789E-2</v>
      </c>
      <c r="H8">
        <f t="shared" si="0"/>
        <v>3.545422444480506E-2</v>
      </c>
    </row>
    <row r="9" spans="1:17" x14ac:dyDescent="0.35">
      <c r="A9">
        <v>9.8085225136973042E-2</v>
      </c>
      <c r="B9">
        <f t="shared" si="1"/>
        <v>1.8510247054660534E-2</v>
      </c>
      <c r="C9">
        <v>3.0383298665280112E-2</v>
      </c>
      <c r="D9">
        <f t="shared" si="0"/>
        <v>3.4722806073548274E-2</v>
      </c>
      <c r="E9">
        <v>2.2795532615146774E-2</v>
      </c>
      <c r="F9">
        <f t="shared" si="0"/>
        <v>1.7214884197431335E-2</v>
      </c>
      <c r="G9">
        <v>1.2579583273043093E-2</v>
      </c>
      <c r="H9">
        <f t="shared" si="0"/>
        <v>1.9152426772843789E-2</v>
      </c>
    </row>
    <row r="10" spans="1:17" x14ac:dyDescent="0.35">
      <c r="A10">
        <v>0.24025953818385504</v>
      </c>
      <c r="B10">
        <f t="shared" si="1"/>
        <v>9.8085225136973042E-2</v>
      </c>
      <c r="C10">
        <v>-5.177244936046721E-2</v>
      </c>
      <c r="D10">
        <f t="shared" si="0"/>
        <v>3.0383298665280112E-2</v>
      </c>
      <c r="E10">
        <v>-1.2124036187478704E-2</v>
      </c>
      <c r="F10">
        <f t="shared" si="0"/>
        <v>2.2795532615146774E-2</v>
      </c>
      <c r="G10">
        <v>-5.5105522162780529E-3</v>
      </c>
      <c r="H10">
        <f t="shared" si="0"/>
        <v>1.2579583273043093E-2</v>
      </c>
    </row>
    <row r="11" spans="1:17" x14ac:dyDescent="0.35">
      <c r="A11">
        <v>-0.12919912849657289</v>
      </c>
      <c r="B11">
        <f t="shared" si="1"/>
        <v>0.24025953818385504</v>
      </c>
      <c r="C11">
        <v>0.19444028630196986</v>
      </c>
      <c r="D11">
        <f t="shared" si="0"/>
        <v>-5.177244936046721E-2</v>
      </c>
      <c r="E11">
        <v>1.5645858920275701E-2</v>
      </c>
      <c r="F11">
        <f t="shared" si="0"/>
        <v>-1.2124036187478704E-2</v>
      </c>
      <c r="G11">
        <v>-3.5922766052909338E-5</v>
      </c>
      <c r="H11">
        <f t="shared" si="0"/>
        <v>-5.5105522162780529E-3</v>
      </c>
    </row>
    <row r="12" spans="1:17" x14ac:dyDescent="0.35">
      <c r="A12">
        <v>9.3760805255676205E-2</v>
      </c>
      <c r="B12">
        <f t="shared" si="1"/>
        <v>-0.12919912849657289</v>
      </c>
      <c r="C12">
        <v>0.11198013367991089</v>
      </c>
      <c r="D12">
        <f t="shared" si="0"/>
        <v>0.19444028630196986</v>
      </c>
      <c r="E12">
        <v>3.1563266736768236E-2</v>
      </c>
      <c r="F12">
        <f t="shared" si="0"/>
        <v>1.5645858920275701E-2</v>
      </c>
      <c r="G12">
        <v>1.3875666840299727E-2</v>
      </c>
      <c r="H12">
        <f t="shared" si="0"/>
        <v>-3.5922766052909338E-5</v>
      </c>
    </row>
    <row r="13" spans="1:17" x14ac:dyDescent="0.35">
      <c r="A13">
        <v>0.29926763729605366</v>
      </c>
      <c r="B13">
        <f t="shared" si="1"/>
        <v>9.3760805255676205E-2</v>
      </c>
      <c r="C13">
        <v>0.15907165070022744</v>
      </c>
      <c r="D13">
        <f t="shared" si="0"/>
        <v>0.11198013367991089</v>
      </c>
      <c r="E13">
        <v>2.3538505971696155E-2</v>
      </c>
      <c r="F13">
        <f t="shared" si="0"/>
        <v>3.1563266736768236E-2</v>
      </c>
      <c r="G13">
        <v>1.7184718002320798E-2</v>
      </c>
      <c r="H13">
        <f t="shared" si="0"/>
        <v>1.3875666840299727E-2</v>
      </c>
    </row>
    <row r="14" spans="1:17" x14ac:dyDescent="0.35">
      <c r="A14">
        <v>3.5570905256897323E-2</v>
      </c>
      <c r="B14">
        <f t="shared" si="1"/>
        <v>0.29926763729605366</v>
      </c>
      <c r="C14">
        <v>0.12414242652328467</v>
      </c>
      <c r="D14">
        <f t="shared" si="0"/>
        <v>0.15907165070022744</v>
      </c>
      <c r="E14">
        <v>1.7013436465187493E-3</v>
      </c>
      <c r="F14">
        <f t="shared" si="0"/>
        <v>2.3538505971696155E-2</v>
      </c>
      <c r="G14">
        <v>4.574548684588664E-2</v>
      </c>
      <c r="H14">
        <f t="shared" si="0"/>
        <v>1.7184718002320798E-2</v>
      </c>
    </row>
    <row r="15" spans="1:17" x14ac:dyDescent="0.35">
      <c r="A15">
        <v>-0.12661123475241653</v>
      </c>
      <c r="B15">
        <f t="shared" si="1"/>
        <v>3.5570905256897323E-2</v>
      </c>
      <c r="C15">
        <v>-5.6848762109795614E-2</v>
      </c>
      <c r="D15">
        <f t="shared" si="0"/>
        <v>0.12414242652328467</v>
      </c>
      <c r="E15">
        <v>1.7100531906079519E-2</v>
      </c>
      <c r="F15">
        <f t="shared" si="0"/>
        <v>1.7013436465187493E-3</v>
      </c>
      <c r="G15">
        <v>5.0714499850106343E-3</v>
      </c>
      <c r="H15">
        <f t="shared" si="0"/>
        <v>4.574548684588664E-2</v>
      </c>
    </row>
    <row r="16" spans="1:17" x14ac:dyDescent="0.35">
      <c r="A16">
        <v>0.25073325287790094</v>
      </c>
      <c r="B16">
        <f t="shared" si="1"/>
        <v>-0.12661123475241653</v>
      </c>
      <c r="C16">
        <v>0.15728653969612671</v>
      </c>
      <c r="D16">
        <f t="shared" si="0"/>
        <v>-5.6848762109795614E-2</v>
      </c>
      <c r="E16">
        <v>-5.0259852397320781E-3</v>
      </c>
      <c r="F16">
        <f t="shared" si="0"/>
        <v>1.7100531906079519E-2</v>
      </c>
      <c r="G16">
        <v>5.0541456422492637E-4</v>
      </c>
      <c r="H16">
        <f t="shared" si="0"/>
        <v>5.0714499850106343E-3</v>
      </c>
    </row>
    <row r="17" spans="1:8" x14ac:dyDescent="0.35">
      <c r="A17">
        <v>-1.2125466766243487E-2</v>
      </c>
      <c r="B17">
        <f t="shared" si="1"/>
        <v>0.25073325287790094</v>
      </c>
      <c r="C17">
        <v>-4.606344510190663E-2</v>
      </c>
      <c r="D17">
        <f t="shared" si="0"/>
        <v>0.15728653969612671</v>
      </c>
      <c r="E17">
        <v>-2.7205370666011697E-2</v>
      </c>
      <c r="F17">
        <f t="shared" si="0"/>
        <v>-5.0259852397320781E-3</v>
      </c>
      <c r="G17">
        <v>-7.1550424830646442E-3</v>
      </c>
      <c r="H17">
        <f t="shared" si="0"/>
        <v>5.0541456422492637E-4</v>
      </c>
    </row>
    <row r="18" spans="1:8" x14ac:dyDescent="0.35">
      <c r="A18">
        <v>1.3263136886096039E-2</v>
      </c>
      <c r="B18">
        <f t="shared" si="1"/>
        <v>-1.2125466766243487E-2</v>
      </c>
      <c r="C18">
        <v>0.10971354727546845</v>
      </c>
      <c r="D18">
        <f t="shared" si="0"/>
        <v>-4.606344510190663E-2</v>
      </c>
      <c r="E18">
        <v>1.2708084361481298E-3</v>
      </c>
      <c r="F18">
        <f t="shared" si="0"/>
        <v>-2.7205370666011697E-2</v>
      </c>
      <c r="G18">
        <v>1.3604137125698523E-2</v>
      </c>
      <c r="H18">
        <f t="shared" si="0"/>
        <v>-7.1550424830646442E-3</v>
      </c>
    </row>
    <row r="19" spans="1:8" x14ac:dyDescent="0.35">
      <c r="A19">
        <v>8.5317703095109554E-2</v>
      </c>
      <c r="B19">
        <f t="shared" si="1"/>
        <v>1.3263136886096039E-2</v>
      </c>
      <c r="C19">
        <v>0.12087570840773232</v>
      </c>
      <c r="D19">
        <f t="shared" si="0"/>
        <v>0.10971354727546845</v>
      </c>
      <c r="E19">
        <v>8.5985895959588277E-3</v>
      </c>
      <c r="F19">
        <f t="shared" si="0"/>
        <v>1.2708084361481298E-3</v>
      </c>
      <c r="G19">
        <v>7.0111338780951549E-3</v>
      </c>
      <c r="H19">
        <f t="shared" si="0"/>
        <v>1.3604137125698523E-2</v>
      </c>
    </row>
    <row r="20" spans="1:8" x14ac:dyDescent="0.35">
      <c r="A20">
        <v>-1.8409800228232132E-2</v>
      </c>
      <c r="B20">
        <f t="shared" si="1"/>
        <v>8.5317703095109554E-2</v>
      </c>
      <c r="C20">
        <v>-7.2385866661389464E-2</v>
      </c>
      <c r="D20">
        <f t="shared" si="0"/>
        <v>0.12087570840773232</v>
      </c>
      <c r="E20">
        <v>3.7234574485816241E-2</v>
      </c>
      <c r="F20">
        <f t="shared" si="0"/>
        <v>8.5985895959588277E-3</v>
      </c>
      <c r="G20">
        <v>3.5555228686066309E-2</v>
      </c>
      <c r="H20">
        <f t="shared" si="0"/>
        <v>7.0111338780951549E-3</v>
      </c>
    </row>
    <row r="21" spans="1:8" x14ac:dyDescent="0.35">
      <c r="A21">
        <v>0.14827296411463142</v>
      </c>
      <c r="B21">
        <f t="shared" si="1"/>
        <v>-1.8409800228232132E-2</v>
      </c>
      <c r="C21">
        <v>0.23890869624347655</v>
      </c>
      <c r="D21">
        <f t="shared" si="0"/>
        <v>-7.2385866661389464E-2</v>
      </c>
      <c r="E21">
        <v>2.1371641599177149E-2</v>
      </c>
      <c r="F21">
        <f t="shared" si="0"/>
        <v>3.7234574485816241E-2</v>
      </c>
      <c r="G21">
        <v>1.8252264764369697E-2</v>
      </c>
      <c r="H21">
        <f t="shared" si="0"/>
        <v>3.5555228686066309E-2</v>
      </c>
    </row>
    <row r="22" spans="1:8" x14ac:dyDescent="0.35">
      <c r="A22">
        <v>0.17702897543053298</v>
      </c>
      <c r="B22">
        <f t="shared" si="1"/>
        <v>0.14827296411463142</v>
      </c>
      <c r="C22">
        <v>0.13939542652477876</v>
      </c>
      <c r="D22">
        <f t="shared" si="0"/>
        <v>0.23890869624347655</v>
      </c>
      <c r="E22">
        <v>7.4572857996917374E-3</v>
      </c>
      <c r="F22">
        <f t="shared" si="0"/>
        <v>2.1371641599177149E-2</v>
      </c>
      <c r="G22">
        <v>-2.6550524268233122E-2</v>
      </c>
      <c r="H22">
        <f t="shared" si="0"/>
        <v>1.8252264764369697E-2</v>
      </c>
    </row>
    <row r="23" spans="1:8" x14ac:dyDescent="0.35">
      <c r="A23">
        <v>-4.6461593946064195E-2</v>
      </c>
      <c r="B23">
        <f t="shared" si="1"/>
        <v>0.17702897543053298</v>
      </c>
      <c r="C23">
        <v>-1.1306233635714591E-2</v>
      </c>
      <c r="D23">
        <f t="shared" si="0"/>
        <v>0.13939542652477876</v>
      </c>
      <c r="E23">
        <v>4.9144231369854463E-2</v>
      </c>
      <c r="F23">
        <f t="shared" si="0"/>
        <v>7.4572857996917374E-3</v>
      </c>
      <c r="G23">
        <v>4.620614436633752E-2</v>
      </c>
      <c r="H23">
        <f t="shared" si="0"/>
        <v>-2.6550524268233122E-2</v>
      </c>
    </row>
    <row r="24" spans="1:8" x14ac:dyDescent="0.35">
      <c r="A24">
        <v>-0.29255489113068889</v>
      </c>
      <c r="B24">
        <f t="shared" si="1"/>
        <v>-4.6461593946064195E-2</v>
      </c>
      <c r="C24">
        <v>-0.25618254042558875</v>
      </c>
      <c r="D24">
        <f t="shared" si="0"/>
        <v>-1.1306233635714591E-2</v>
      </c>
      <c r="E24">
        <v>-4.7534346486462487E-2</v>
      </c>
      <c r="F24">
        <f t="shared" si="0"/>
        <v>4.9144231369854463E-2</v>
      </c>
      <c r="G24">
        <v>-1.071414983068919E-2</v>
      </c>
      <c r="H24">
        <f t="shared" si="0"/>
        <v>4.620614436633752E-2</v>
      </c>
    </row>
    <row r="25" spans="1:8" x14ac:dyDescent="0.35">
      <c r="A25">
        <v>3.0633753049548629E-2</v>
      </c>
      <c r="B25">
        <f t="shared" si="1"/>
        <v>-0.29255489113068889</v>
      </c>
      <c r="C25">
        <v>0.10927814925081747</v>
      </c>
      <c r="D25">
        <f t="shared" si="0"/>
        <v>-0.25618254042558875</v>
      </c>
      <c r="E25">
        <v>-1.8846842060025404E-2</v>
      </c>
      <c r="F25">
        <f t="shared" si="0"/>
        <v>-4.7534346486462487E-2</v>
      </c>
      <c r="G25">
        <v>-8.5610774804433243E-3</v>
      </c>
      <c r="H25">
        <f t="shared" si="0"/>
        <v>-1.071414983068919E-2</v>
      </c>
    </row>
    <row r="26" spans="1:8" x14ac:dyDescent="0.35">
      <c r="A26">
        <v>-6.4115100707156314E-2</v>
      </c>
      <c r="B26">
        <f t="shared" si="1"/>
        <v>3.0633753049548629E-2</v>
      </c>
      <c r="C26">
        <v>-1.9454324830026293E-2</v>
      </c>
      <c r="D26">
        <f t="shared" si="0"/>
        <v>0.10927814925081747</v>
      </c>
      <c r="E26">
        <v>1.2925370519324408E-2</v>
      </c>
      <c r="F26">
        <f t="shared" si="0"/>
        <v>-1.8846842060025404E-2</v>
      </c>
      <c r="G26">
        <v>1.5097677161078016E-2</v>
      </c>
      <c r="H26">
        <f t="shared" si="0"/>
        <v>-8.5610774804433243E-3</v>
      </c>
    </row>
    <row r="27" spans="1:8" x14ac:dyDescent="0.35">
      <c r="E27">
        <v>1.1643997169588749E-2</v>
      </c>
      <c r="F27">
        <f t="shared" ref="F27:H90" si="2">E26</f>
        <v>1.2925370519324408E-2</v>
      </c>
      <c r="G27">
        <v>6.1449098135126778E-3</v>
      </c>
      <c r="H27">
        <f t="shared" si="2"/>
        <v>1.5097677161078016E-2</v>
      </c>
    </row>
    <row r="28" spans="1:8" x14ac:dyDescent="0.35">
      <c r="E28">
        <v>-4.0428690225458697E-2</v>
      </c>
      <c r="F28">
        <f t="shared" si="2"/>
        <v>1.1643997169588749E-2</v>
      </c>
      <c r="G28">
        <v>-2.8037738142262514E-2</v>
      </c>
      <c r="H28">
        <f t="shared" si="2"/>
        <v>6.1449098135126778E-3</v>
      </c>
    </row>
    <row r="29" spans="1:8" x14ac:dyDescent="0.35">
      <c r="E29">
        <v>3.796904486146313E-2</v>
      </c>
      <c r="F29">
        <f t="shared" si="2"/>
        <v>-4.0428690225458697E-2</v>
      </c>
      <c r="G29">
        <v>1.1598008643798785E-2</v>
      </c>
      <c r="H29">
        <f t="shared" si="2"/>
        <v>-2.8037738142262514E-2</v>
      </c>
    </row>
    <row r="30" spans="1:8" x14ac:dyDescent="0.35">
      <c r="E30">
        <v>3.1445804755105833E-3</v>
      </c>
      <c r="F30">
        <f t="shared" si="2"/>
        <v>3.796904486146313E-2</v>
      </c>
      <c r="G30">
        <v>1.2647079274087147E-2</v>
      </c>
      <c r="H30">
        <f t="shared" si="2"/>
        <v>1.1598008643798785E-2</v>
      </c>
    </row>
    <row r="31" spans="1:8" x14ac:dyDescent="0.35">
      <c r="E31">
        <v>1.795270690728068E-2</v>
      </c>
      <c r="F31">
        <f t="shared" si="2"/>
        <v>3.1445804755105833E-3</v>
      </c>
      <c r="G31">
        <v>-7.9420785205304156E-3</v>
      </c>
      <c r="H31">
        <f t="shared" si="2"/>
        <v>1.2647079274087147E-2</v>
      </c>
    </row>
    <row r="32" spans="1:8" x14ac:dyDescent="0.35">
      <c r="E32">
        <v>3.0855518537763249E-2</v>
      </c>
      <c r="F32">
        <f t="shared" si="2"/>
        <v>1.795270690728068E-2</v>
      </c>
      <c r="G32">
        <v>-1.683418824452243E-2</v>
      </c>
      <c r="H32">
        <f t="shared" si="2"/>
        <v>-7.9420785205304156E-3</v>
      </c>
    </row>
    <row r="33" spans="5:8" x14ac:dyDescent="0.35">
      <c r="E33">
        <v>4.3645204809274585E-2</v>
      </c>
      <c r="F33">
        <f t="shared" si="2"/>
        <v>3.0855518537763249E-2</v>
      </c>
      <c r="G33">
        <v>4.8567003535558984E-2</v>
      </c>
      <c r="H33">
        <f t="shared" si="2"/>
        <v>-1.683418824452243E-2</v>
      </c>
    </row>
    <row r="34" spans="5:8" x14ac:dyDescent="0.35">
      <c r="E34">
        <v>4.1677912411040019E-2</v>
      </c>
      <c r="F34">
        <f t="shared" si="2"/>
        <v>4.3645204809274585E-2</v>
      </c>
      <c r="G34">
        <v>1.9223739864083544E-2</v>
      </c>
      <c r="H34">
        <f t="shared" si="2"/>
        <v>4.8567003535558984E-2</v>
      </c>
    </row>
    <row r="35" spans="5:8" x14ac:dyDescent="0.35">
      <c r="E35">
        <v>-2.8725914006354714E-2</v>
      </c>
      <c r="F35">
        <f t="shared" si="2"/>
        <v>4.1677912411040019E-2</v>
      </c>
      <c r="G35">
        <v>-2.5214081826831602E-2</v>
      </c>
      <c r="H35">
        <f t="shared" si="2"/>
        <v>1.9223739864083544E-2</v>
      </c>
    </row>
    <row r="36" spans="5:8" x14ac:dyDescent="0.35">
      <c r="E36">
        <v>-1.1056588673841183E-2</v>
      </c>
      <c r="F36">
        <f t="shared" si="2"/>
        <v>-2.8725914006354714E-2</v>
      </c>
      <c r="G36">
        <v>3.2143259376055999E-2</v>
      </c>
      <c r="H36">
        <f t="shared" si="2"/>
        <v>-2.5214081826831602E-2</v>
      </c>
    </row>
    <row r="37" spans="5:8" x14ac:dyDescent="0.35">
      <c r="E37">
        <v>4.0965685648167938E-2</v>
      </c>
      <c r="F37">
        <f t="shared" si="2"/>
        <v>-1.1056588673841183E-2</v>
      </c>
      <c r="G37">
        <v>4.1777603189152135E-2</v>
      </c>
      <c r="H37">
        <f t="shared" si="2"/>
        <v>3.2143259376055999E-2</v>
      </c>
    </row>
    <row r="38" spans="5:8" x14ac:dyDescent="0.35">
      <c r="E38">
        <v>-3.3823178424086109E-3</v>
      </c>
      <c r="F38">
        <f t="shared" si="2"/>
        <v>4.0965685648167938E-2</v>
      </c>
      <c r="G38">
        <v>6.3054696283053602E-3</v>
      </c>
      <c r="H38">
        <f t="shared" si="2"/>
        <v>4.1777603189152135E-2</v>
      </c>
    </row>
    <row r="39" spans="5:8" x14ac:dyDescent="0.35">
      <c r="E39">
        <v>3.0270477389513495E-2</v>
      </c>
      <c r="F39">
        <f t="shared" si="2"/>
        <v>-3.3823178424086109E-3</v>
      </c>
      <c r="G39">
        <v>2.737454202287104E-2</v>
      </c>
      <c r="H39">
        <f t="shared" si="2"/>
        <v>6.3054696283053602E-3</v>
      </c>
    </row>
    <row r="40" spans="5:8" x14ac:dyDescent="0.35">
      <c r="E40">
        <v>-1.2571975055288842E-2</v>
      </c>
      <c r="F40">
        <f t="shared" si="2"/>
        <v>3.0270477389513495E-2</v>
      </c>
      <c r="G40">
        <v>-4.4239718486798196E-3</v>
      </c>
      <c r="H40">
        <f t="shared" si="2"/>
        <v>2.737454202287104E-2</v>
      </c>
    </row>
    <row r="41" spans="5:8" x14ac:dyDescent="0.35">
      <c r="E41">
        <v>1.0149313962873441E-2</v>
      </c>
      <c r="F41">
        <f t="shared" si="2"/>
        <v>-1.2571975055288842E-2</v>
      </c>
      <c r="G41">
        <v>3.5881467008588741E-2</v>
      </c>
      <c r="H41">
        <f t="shared" si="2"/>
        <v>-4.4239718486798196E-3</v>
      </c>
    </row>
    <row r="42" spans="5:8" x14ac:dyDescent="0.35">
      <c r="E42">
        <v>5.6229151269400424E-2</v>
      </c>
      <c r="F42">
        <f t="shared" si="2"/>
        <v>1.0149313962873441E-2</v>
      </c>
      <c r="G42">
        <v>5.1293134500396187E-2</v>
      </c>
      <c r="H42">
        <f t="shared" si="2"/>
        <v>3.5881467008588741E-2</v>
      </c>
    </row>
    <row r="43" spans="5:8" x14ac:dyDescent="0.35">
      <c r="E43">
        <v>-1.5255241625376503E-2</v>
      </c>
      <c r="F43">
        <f t="shared" si="2"/>
        <v>5.6229151269400424E-2</v>
      </c>
      <c r="G43">
        <v>-1.1873687882733241E-2</v>
      </c>
      <c r="H43">
        <f t="shared" si="2"/>
        <v>5.1293134500396187E-2</v>
      </c>
    </row>
    <row r="44" spans="5:8" x14ac:dyDescent="0.35">
      <c r="E44">
        <v>-8.943500582534214E-2</v>
      </c>
      <c r="F44">
        <f t="shared" si="2"/>
        <v>-1.5255241625376503E-2</v>
      </c>
      <c r="G44">
        <v>-8.0489480950969972E-2</v>
      </c>
      <c r="H44">
        <f t="shared" si="2"/>
        <v>-1.1873687882733241E-2</v>
      </c>
    </row>
    <row r="45" spans="5:8" x14ac:dyDescent="0.35">
      <c r="E45">
        <v>1.5944545601541016E-2</v>
      </c>
      <c r="F45">
        <f t="shared" si="2"/>
        <v>-8.943500582534214E-2</v>
      </c>
      <c r="G45">
        <v>2.445663352759686E-2</v>
      </c>
      <c r="H45">
        <f t="shared" si="2"/>
        <v>-8.0489480950969972E-2</v>
      </c>
    </row>
    <row r="46" spans="5:8" x14ac:dyDescent="0.35">
      <c r="E46">
        <v>5.2065240708319749E-2</v>
      </c>
      <c r="F46">
        <f t="shared" si="2"/>
        <v>1.5944545601541016E-2</v>
      </c>
      <c r="G46">
        <v>5.2162739179611339E-2</v>
      </c>
      <c r="H46">
        <f t="shared" si="2"/>
        <v>2.445663352759686E-2</v>
      </c>
    </row>
    <row r="47" spans="5:8" x14ac:dyDescent="0.35">
      <c r="E47">
        <v>-2.7822540862301404E-2</v>
      </c>
      <c r="F47">
        <f t="shared" si="2"/>
        <v>5.2065240708319749E-2</v>
      </c>
      <c r="G47">
        <v>-1.5876751626794472E-2</v>
      </c>
      <c r="H47">
        <f t="shared" si="2"/>
        <v>5.2162739179611339E-2</v>
      </c>
    </row>
    <row r="48" spans="5:8" x14ac:dyDescent="0.35">
      <c r="E48">
        <v>4.8374547545753099E-3</v>
      </c>
      <c r="F48">
        <f t="shared" si="2"/>
        <v>-2.7822540862301404E-2</v>
      </c>
      <c r="G48">
        <v>1.0470865785476402E-2</v>
      </c>
      <c r="H48">
        <f t="shared" si="2"/>
        <v>-1.5876751626794472E-2</v>
      </c>
    </row>
    <row r="49" spans="5:8" x14ac:dyDescent="0.35">
      <c r="E49">
        <v>1.1890654457312078E-2</v>
      </c>
      <c r="F49">
        <f t="shared" si="2"/>
        <v>4.8374547545753099E-3</v>
      </c>
      <c r="G49">
        <v>1.5095787891387102E-2</v>
      </c>
      <c r="H49">
        <f t="shared" si="2"/>
        <v>1.0470865785476402E-2</v>
      </c>
    </row>
    <row r="50" spans="5:8" x14ac:dyDescent="0.35">
      <c r="E50">
        <v>1.7153959783346551E-2</v>
      </c>
      <c r="F50">
        <f t="shared" si="2"/>
        <v>1.1890654457312078E-2</v>
      </c>
      <c r="G50">
        <v>1.6975960175178884E-2</v>
      </c>
      <c r="H50">
        <f t="shared" si="2"/>
        <v>1.5095787891387102E-2</v>
      </c>
    </row>
    <row r="51" spans="5:8" x14ac:dyDescent="0.35">
      <c r="E51">
        <v>1.9926208917730559E-2</v>
      </c>
      <c r="F51">
        <f t="shared" si="2"/>
        <v>1.7153959783346551E-2</v>
      </c>
      <c r="G51">
        <v>1.6550074664320347E-2</v>
      </c>
      <c r="H51">
        <f t="shared" si="2"/>
        <v>1.6975960175178884E-2</v>
      </c>
    </row>
    <row r="52" spans="5:8" x14ac:dyDescent="0.35">
      <c r="E52">
        <v>1.5181835674427546E-2</v>
      </c>
      <c r="F52">
        <f t="shared" si="2"/>
        <v>1.9926208917730559E-2</v>
      </c>
      <c r="G52">
        <v>1.1105693039132003E-2</v>
      </c>
      <c r="H52">
        <f t="shared" si="2"/>
        <v>1.6550074664320347E-2</v>
      </c>
    </row>
    <row r="53" spans="5:8" x14ac:dyDescent="0.35">
      <c r="E53">
        <v>-5.6097853762707151E-2</v>
      </c>
      <c r="F53">
        <f t="shared" si="2"/>
        <v>1.5181835674427546E-2</v>
      </c>
      <c r="G53">
        <v>-4.9426700907874266E-2</v>
      </c>
      <c r="H53">
        <f t="shared" si="2"/>
        <v>1.1105693039132003E-2</v>
      </c>
    </row>
    <row r="54" spans="5:8" x14ac:dyDescent="0.35">
      <c r="E54">
        <v>-4.9130510448599507E-3</v>
      </c>
      <c r="F54">
        <f t="shared" si="2"/>
        <v>-5.6097853762707151E-2</v>
      </c>
      <c r="G54">
        <v>-9.0117514253280628E-3</v>
      </c>
      <c r="H54">
        <f t="shared" si="2"/>
        <v>-4.9426700907874266E-2</v>
      </c>
    </row>
    <row r="55" spans="5:8" x14ac:dyDescent="0.35">
      <c r="E55">
        <v>9.1481461550879661E-3</v>
      </c>
      <c r="F55">
        <f t="shared" si="2"/>
        <v>-4.9130510448599507E-3</v>
      </c>
      <c r="G55">
        <v>5.9643419385391194E-3</v>
      </c>
      <c r="H55">
        <f t="shared" si="2"/>
        <v>-9.0117514253280628E-3</v>
      </c>
    </row>
    <row r="56" spans="5:8" x14ac:dyDescent="0.35">
      <c r="E56">
        <v>1.6917293233082553E-2</v>
      </c>
      <c r="F56">
        <f t="shared" si="2"/>
        <v>9.1481461550879661E-3</v>
      </c>
      <c r="G56">
        <v>1.9231013906383154E-2</v>
      </c>
      <c r="H56">
        <f t="shared" si="2"/>
        <v>5.9643419385391194E-3</v>
      </c>
    </row>
    <row r="57" spans="5:8" x14ac:dyDescent="0.35">
      <c r="E57">
        <v>3.7106225665631154E-2</v>
      </c>
      <c r="F57">
        <f t="shared" si="2"/>
        <v>1.6917293233082553E-2</v>
      </c>
      <c r="G57">
        <v>3.7230755787463155E-2</v>
      </c>
      <c r="H57">
        <f t="shared" si="2"/>
        <v>1.9231013906383154E-2</v>
      </c>
    </row>
    <row r="58" spans="5:8" x14ac:dyDescent="0.35">
      <c r="E58">
        <v>8.4500989110305458E-3</v>
      </c>
      <c r="F58">
        <f t="shared" si="2"/>
        <v>3.7106225665631154E-2</v>
      </c>
      <c r="G58">
        <v>1.2654800158862001E-2</v>
      </c>
      <c r="H58">
        <f t="shared" si="2"/>
        <v>3.7230755787463155E-2</v>
      </c>
    </row>
    <row r="59" spans="5:8" x14ac:dyDescent="0.35">
      <c r="E59">
        <v>1.4709200300827341E-2</v>
      </c>
      <c r="F59">
        <f t="shared" si="2"/>
        <v>8.4500989110305458E-3</v>
      </c>
      <c r="G59">
        <v>1.6317556526131316E-2</v>
      </c>
      <c r="H59">
        <f t="shared" si="2"/>
        <v>1.2654800158862001E-2</v>
      </c>
    </row>
    <row r="60" spans="5:8" x14ac:dyDescent="0.35">
      <c r="E60">
        <v>-2.2253515907280086E-2</v>
      </c>
      <c r="F60">
        <f t="shared" si="2"/>
        <v>1.4709200300827341E-2</v>
      </c>
      <c r="G60">
        <v>-1.3716811572171195E-2</v>
      </c>
      <c r="H60">
        <f t="shared" si="2"/>
        <v>1.6317556526131316E-2</v>
      </c>
    </row>
    <row r="61" spans="5:8" x14ac:dyDescent="0.35">
      <c r="E61">
        <v>2.2494693753790207E-2</v>
      </c>
      <c r="F61">
        <f t="shared" si="2"/>
        <v>-2.2253515907280086E-2</v>
      </c>
      <c r="G61">
        <v>2.7661024987402527E-2</v>
      </c>
      <c r="H61">
        <f t="shared" si="2"/>
        <v>-1.3716811572171195E-2</v>
      </c>
    </row>
    <row r="62" spans="5:8" x14ac:dyDescent="0.35">
      <c r="E62">
        <v>2.5212368331634316E-2</v>
      </c>
      <c r="F62">
        <f t="shared" si="2"/>
        <v>2.2494693753790207E-2</v>
      </c>
      <c r="G62">
        <v>2.4026397309504954E-2</v>
      </c>
      <c r="H62">
        <f t="shared" si="2"/>
        <v>2.7661024987402527E-2</v>
      </c>
    </row>
    <row r="63" spans="5:8" x14ac:dyDescent="0.35">
      <c r="E63">
        <v>-1.2901787328408076E-2</v>
      </c>
      <c r="F63">
        <f t="shared" si="2"/>
        <v>2.5212368331634316E-2</v>
      </c>
      <c r="G63">
        <v>-7.5035489758670249E-3</v>
      </c>
      <c r="H63">
        <f t="shared" si="2"/>
        <v>2.4026397309504954E-2</v>
      </c>
    </row>
    <row r="64" spans="5:8" x14ac:dyDescent="0.35">
      <c r="E64">
        <v>-6.6725679924301007E-3</v>
      </c>
      <c r="F64">
        <f t="shared" si="2"/>
        <v>-1.2901787328408076E-2</v>
      </c>
      <c r="G64">
        <v>-2.384438995595517E-2</v>
      </c>
      <c r="H64">
        <f t="shared" si="2"/>
        <v>-7.5035489758670249E-3</v>
      </c>
    </row>
    <row r="65" spans="5:8" x14ac:dyDescent="0.35">
      <c r="E65">
        <v>3.4207679826933513E-2</v>
      </c>
      <c r="F65">
        <f t="shared" si="2"/>
        <v>-6.6725679924301007E-3</v>
      </c>
      <c r="G65">
        <v>2.0252001651326124E-2</v>
      </c>
      <c r="H65">
        <f t="shared" si="2"/>
        <v>-2.384438995595517E-2</v>
      </c>
    </row>
    <row r="66" spans="5:8" x14ac:dyDescent="0.35">
      <c r="E66">
        <v>2.5957047267022526E-2</v>
      </c>
      <c r="F66">
        <f t="shared" si="2"/>
        <v>3.4207679826933513E-2</v>
      </c>
      <c r="G66">
        <v>2.3719694983643569E-2</v>
      </c>
      <c r="H66">
        <f t="shared" si="2"/>
        <v>2.0252001651326124E-2</v>
      </c>
    </row>
    <row r="67" spans="5:8" x14ac:dyDescent="0.35">
      <c r="E67">
        <v>1.4984418984511638E-2</v>
      </c>
      <c r="F67">
        <f t="shared" si="2"/>
        <v>2.5957047267022526E-2</v>
      </c>
      <c r="G67">
        <v>1.501993007771607E-2</v>
      </c>
      <c r="H67">
        <f t="shared" si="2"/>
        <v>2.3719694983643569E-2</v>
      </c>
    </row>
    <row r="68" spans="5:8" x14ac:dyDescent="0.35">
      <c r="E68">
        <v>-2.6227936518806394E-2</v>
      </c>
      <c r="F68">
        <f t="shared" si="2"/>
        <v>1.4984418984511638E-2</v>
      </c>
      <c r="G68">
        <v>-1.6470497899367054E-2</v>
      </c>
      <c r="H68">
        <f t="shared" si="2"/>
        <v>1.501993007771607E-2</v>
      </c>
    </row>
    <row r="69" spans="5:8" x14ac:dyDescent="0.35">
      <c r="E69">
        <v>2.9114435907804381E-2</v>
      </c>
      <c r="F69">
        <f t="shared" si="2"/>
        <v>-2.6227936518806394E-2</v>
      </c>
      <c r="G69">
        <v>2.3164903553922311E-2</v>
      </c>
      <c r="H69">
        <f t="shared" si="2"/>
        <v>-1.6470497899367054E-2</v>
      </c>
    </row>
    <row r="70" spans="5:8" x14ac:dyDescent="0.35">
      <c r="E70">
        <v>-2.871216651006514E-2</v>
      </c>
      <c r="F70">
        <f t="shared" si="2"/>
        <v>2.9114435907804381E-2</v>
      </c>
      <c r="G70">
        <v>-3.4304027207769927E-2</v>
      </c>
      <c r="H70">
        <f t="shared" si="2"/>
        <v>2.3164903553922311E-2</v>
      </c>
    </row>
    <row r="71" spans="5:8" x14ac:dyDescent="0.35">
      <c r="E71">
        <v>-1.8415482842117026E-2</v>
      </c>
      <c r="F71">
        <f t="shared" si="2"/>
        <v>-2.871216651006514E-2</v>
      </c>
      <c r="G71">
        <v>-2.3134273604126787E-2</v>
      </c>
      <c r="H71">
        <f t="shared" si="2"/>
        <v>-3.4304027207769927E-2</v>
      </c>
    </row>
    <row r="72" spans="5:8" x14ac:dyDescent="0.35">
      <c r="E72">
        <v>6.2476854893622757E-3</v>
      </c>
      <c r="F72">
        <f t="shared" si="2"/>
        <v>-1.8415482842117026E-2</v>
      </c>
      <c r="G72">
        <v>9.7409350373229842E-3</v>
      </c>
      <c r="H72">
        <f t="shared" si="2"/>
        <v>-2.3134273604126787E-2</v>
      </c>
    </row>
    <row r="73" spans="5:8" x14ac:dyDescent="0.35">
      <c r="E73">
        <v>2.3286321437899105E-2</v>
      </c>
      <c r="F73">
        <f t="shared" si="2"/>
        <v>6.2476854893622757E-3</v>
      </c>
      <c r="G73">
        <v>2.0844538536362034E-2</v>
      </c>
      <c r="H73">
        <f t="shared" si="2"/>
        <v>9.7409350373229842E-3</v>
      </c>
    </row>
    <row r="74" spans="5:8" x14ac:dyDescent="0.35">
      <c r="E74">
        <v>-9.1594108741176461E-3</v>
      </c>
      <c r="F74">
        <f t="shared" si="2"/>
        <v>2.3286321437899105E-2</v>
      </c>
      <c r="G74">
        <v>-7.3649341695952719E-3</v>
      </c>
      <c r="H74">
        <f t="shared" si="2"/>
        <v>2.0844538536362034E-2</v>
      </c>
    </row>
    <row r="75" spans="5:8" x14ac:dyDescent="0.35">
      <c r="E75">
        <v>7.0896658314405503E-3</v>
      </c>
      <c r="F75">
        <f t="shared" si="2"/>
        <v>-9.1594108741176461E-3</v>
      </c>
      <c r="G75">
        <v>1.3212948689715898E-2</v>
      </c>
      <c r="H75">
        <f t="shared" si="2"/>
        <v>-7.3649341695952719E-3</v>
      </c>
    </row>
    <row r="76" spans="5:8" x14ac:dyDescent="0.35">
      <c r="E76">
        <v>-3.4105904443010537E-2</v>
      </c>
      <c r="F76">
        <f t="shared" si="2"/>
        <v>7.0896658314405503E-3</v>
      </c>
      <c r="G76">
        <v>-3.7333021249561171E-2</v>
      </c>
      <c r="H76">
        <f t="shared" si="2"/>
        <v>1.3212948689715898E-2</v>
      </c>
    </row>
    <row r="77" spans="5:8" x14ac:dyDescent="0.35">
      <c r="E77">
        <v>-1.9475673463492105E-2</v>
      </c>
      <c r="F77">
        <f t="shared" si="2"/>
        <v>-3.4105904443010537E-2</v>
      </c>
      <c r="G77">
        <v>-1.4379993053143525E-2</v>
      </c>
      <c r="H77">
        <f t="shared" si="2"/>
        <v>-3.7333021249561171E-2</v>
      </c>
    </row>
    <row r="78" spans="5:8" x14ac:dyDescent="0.35">
      <c r="E78">
        <v>6.7517800147243179E-5</v>
      </c>
      <c r="F78">
        <f t="shared" si="2"/>
        <v>-1.9475673463492105E-2</v>
      </c>
      <c r="G78">
        <v>-5.9851047833850979E-3</v>
      </c>
      <c r="H78">
        <f t="shared" si="2"/>
        <v>-1.4379993053143525E-2</v>
      </c>
    </row>
    <row r="79" spans="5:8" x14ac:dyDescent="0.35">
      <c r="E79">
        <v>7.6658217282161711E-3</v>
      </c>
      <c r="F79">
        <f t="shared" si="2"/>
        <v>6.7517800147243179E-5</v>
      </c>
      <c r="G79">
        <v>2.5349066693454159E-3</v>
      </c>
      <c r="H79">
        <f t="shared" si="2"/>
        <v>-5.9851047833850979E-3</v>
      </c>
    </row>
    <row r="80" spans="5:8" x14ac:dyDescent="0.35">
      <c r="E80">
        <v>1.9167986356438016E-2</v>
      </c>
      <c r="F80">
        <f t="shared" si="2"/>
        <v>7.6658217282161711E-3</v>
      </c>
      <c r="G80">
        <v>2.1147430834698611E-2</v>
      </c>
      <c r="H80">
        <f t="shared" si="2"/>
        <v>2.5349066693454159E-3</v>
      </c>
    </row>
    <row r="81" spans="5:8" x14ac:dyDescent="0.35">
      <c r="E81">
        <v>2.7473151374255211E-2</v>
      </c>
      <c r="F81">
        <f t="shared" si="2"/>
        <v>1.9167986356438016E-2</v>
      </c>
      <c r="G81">
        <v>2.9829037136227754E-2</v>
      </c>
      <c r="H81">
        <f t="shared" si="2"/>
        <v>2.1147430834698611E-2</v>
      </c>
    </row>
    <row r="82" spans="5:8" x14ac:dyDescent="0.35">
      <c r="E82">
        <v>1.6344431260324255E-2</v>
      </c>
      <c r="F82">
        <f t="shared" si="2"/>
        <v>2.7473151374255211E-2</v>
      </c>
      <c r="G82">
        <v>1.8629989575276618E-2</v>
      </c>
      <c r="H82">
        <f t="shared" si="2"/>
        <v>2.9829037136227754E-2</v>
      </c>
    </row>
    <row r="83" spans="5:8" x14ac:dyDescent="0.35">
      <c r="E83">
        <v>7.3483122918265309E-3</v>
      </c>
      <c r="F83">
        <f t="shared" si="2"/>
        <v>1.6344431260324255E-2</v>
      </c>
      <c r="G83">
        <v>1.354637791203106E-2</v>
      </c>
      <c r="H83">
        <f t="shared" si="2"/>
        <v>1.8629989575276618E-2</v>
      </c>
    </row>
    <row r="84" spans="5:8" x14ac:dyDescent="0.35">
      <c r="E84">
        <v>1.9628674340124386E-2</v>
      </c>
      <c r="F84">
        <f t="shared" si="2"/>
        <v>7.3483122918265309E-3</v>
      </c>
      <c r="G84">
        <v>2.4559193954659886E-2</v>
      </c>
      <c r="H84">
        <f t="shared" si="2"/>
        <v>1.354637791203106E-2</v>
      </c>
    </row>
    <row r="85" spans="5:8" x14ac:dyDescent="0.35">
      <c r="E85">
        <v>-2.1680141302591549E-2</v>
      </c>
      <c r="F85">
        <f t="shared" si="2"/>
        <v>1.9628674340124386E-2</v>
      </c>
      <c r="G85">
        <v>-2.1851090435114351E-2</v>
      </c>
      <c r="H85">
        <f t="shared" si="2"/>
        <v>2.4559193954659886E-2</v>
      </c>
    </row>
    <row r="86" spans="5:8" x14ac:dyDescent="0.35">
      <c r="E86">
        <v>-7.677324554908882E-3</v>
      </c>
      <c r="F86">
        <f t="shared" si="2"/>
        <v>-2.1680141302591549E-2</v>
      </c>
      <c r="G86">
        <v>-2.4430143872421484E-3</v>
      </c>
      <c r="H86">
        <f t="shared" si="2"/>
        <v>-2.1851090435114351E-2</v>
      </c>
    </row>
    <row r="87" spans="5:8" x14ac:dyDescent="0.35">
      <c r="E87">
        <v>2.9695696591939491E-2</v>
      </c>
      <c r="F87">
        <f t="shared" si="2"/>
        <v>-7.677324554908882E-3</v>
      </c>
      <c r="G87">
        <v>3.2846972963286758E-2</v>
      </c>
      <c r="H87">
        <f t="shared" si="2"/>
        <v>-2.4430143872421484E-3</v>
      </c>
    </row>
    <row r="88" spans="5:8" x14ac:dyDescent="0.35">
      <c r="E88">
        <v>-1.1019575492731692E-2</v>
      </c>
      <c r="F88">
        <f t="shared" si="2"/>
        <v>2.9695696591939491E-2</v>
      </c>
      <c r="G88">
        <v>-2.0945711491750951E-2</v>
      </c>
      <c r="H88">
        <f t="shared" si="2"/>
        <v>3.2846972963286758E-2</v>
      </c>
    </row>
    <row r="89" spans="5:8" x14ac:dyDescent="0.35">
      <c r="E89">
        <v>7.8171232760904097E-3</v>
      </c>
      <c r="F89">
        <f t="shared" si="2"/>
        <v>-1.1019575492731692E-2</v>
      </c>
      <c r="G89">
        <v>1.2592497127084989E-2</v>
      </c>
      <c r="H89">
        <f t="shared" si="2"/>
        <v>-2.0945711491750951E-2</v>
      </c>
    </row>
    <row r="90" spans="5:8" x14ac:dyDescent="0.35">
      <c r="E90">
        <v>-1.867261685065269E-2</v>
      </c>
      <c r="F90">
        <f t="shared" si="2"/>
        <v>7.8171232760904097E-3</v>
      </c>
      <c r="G90">
        <v>-1.6429173715443279E-2</v>
      </c>
      <c r="H90">
        <f t="shared" si="2"/>
        <v>1.2592497127084989E-2</v>
      </c>
    </row>
    <row r="91" spans="5:8" x14ac:dyDescent="0.35">
      <c r="E91">
        <v>-8.4340576365262709E-3</v>
      </c>
      <c r="F91">
        <f t="shared" ref="F91:H154" si="3">E90</f>
        <v>-1.867261685065269E-2</v>
      </c>
      <c r="G91">
        <v>-1.3204362993276542E-2</v>
      </c>
      <c r="H91">
        <f t="shared" si="3"/>
        <v>-1.6429173715443279E-2</v>
      </c>
    </row>
    <row r="92" spans="5:8" x14ac:dyDescent="0.35">
      <c r="E92">
        <v>2.6758774475715397E-2</v>
      </c>
      <c r="F92">
        <f t="shared" si="3"/>
        <v>-8.4340576365262709E-3</v>
      </c>
      <c r="G92">
        <v>-1.8577204677084902E-3</v>
      </c>
      <c r="H92">
        <f t="shared" si="3"/>
        <v>-1.3204362993276542E-2</v>
      </c>
    </row>
    <row r="93" spans="5:8" x14ac:dyDescent="0.35">
      <c r="E93">
        <v>1.8622484677170981E-2</v>
      </c>
      <c r="F93">
        <f t="shared" si="3"/>
        <v>2.6758774475715397E-2</v>
      </c>
      <c r="G93">
        <v>1.0466389314648605E-2</v>
      </c>
      <c r="H93">
        <f t="shared" si="3"/>
        <v>-1.8577204677084902E-3</v>
      </c>
    </row>
    <row r="94" spans="5:8" x14ac:dyDescent="0.35">
      <c r="E94">
        <v>2.8134650679738638E-3</v>
      </c>
      <c r="F94">
        <f t="shared" si="3"/>
        <v>1.8622484677170981E-2</v>
      </c>
      <c r="G94">
        <v>1.0455491028863673E-2</v>
      </c>
      <c r="H94">
        <f t="shared" si="3"/>
        <v>1.0466389314648605E-2</v>
      </c>
    </row>
    <row r="95" spans="5:8" x14ac:dyDescent="0.35">
      <c r="E95">
        <v>1.4121012197661376E-2</v>
      </c>
      <c r="F95">
        <f t="shared" si="3"/>
        <v>2.8134650679738638E-3</v>
      </c>
      <c r="G95">
        <v>1.8920020158480044E-2</v>
      </c>
      <c r="H95">
        <f t="shared" si="3"/>
        <v>1.0455491028863673E-2</v>
      </c>
    </row>
    <row r="96" spans="5:8" x14ac:dyDescent="0.35">
      <c r="E96">
        <v>4.5976949386991928E-2</v>
      </c>
      <c r="F96">
        <f t="shared" si="3"/>
        <v>1.4121012197661376E-2</v>
      </c>
      <c r="G96">
        <v>-1.2049397267048789E-3</v>
      </c>
      <c r="H96">
        <f t="shared" si="3"/>
        <v>1.8920020158480044E-2</v>
      </c>
    </row>
    <row r="97" spans="5:8" x14ac:dyDescent="0.35">
      <c r="E97">
        <v>-4.0086785824982041E-3</v>
      </c>
      <c r="F97">
        <f t="shared" si="3"/>
        <v>4.5976949386991928E-2</v>
      </c>
      <c r="G97">
        <v>2.0808968401977435E-3</v>
      </c>
      <c r="H97">
        <f t="shared" si="3"/>
        <v>-1.2049397267048789E-3</v>
      </c>
    </row>
    <row r="98" spans="5:8" x14ac:dyDescent="0.35">
      <c r="E98">
        <v>2.6394680608286203E-2</v>
      </c>
      <c r="F98">
        <f t="shared" si="3"/>
        <v>-4.0086785824982041E-3</v>
      </c>
      <c r="G98">
        <v>-6.629270780214247E-3</v>
      </c>
      <c r="H98">
        <f t="shared" si="3"/>
        <v>2.0808968401977435E-3</v>
      </c>
    </row>
    <row r="99" spans="5:8" x14ac:dyDescent="0.35">
      <c r="E99">
        <v>4.2649310485969316E-3</v>
      </c>
      <c r="F99">
        <f t="shared" si="3"/>
        <v>2.6394680608286203E-2</v>
      </c>
      <c r="G99">
        <v>-8.5893012129808488E-3</v>
      </c>
      <c r="H99">
        <f t="shared" si="3"/>
        <v>-6.629270780214247E-3</v>
      </c>
    </row>
    <row r="100" spans="5:8" x14ac:dyDescent="0.35">
      <c r="E100">
        <v>8.6848447948797425E-3</v>
      </c>
      <c r="F100">
        <f t="shared" si="3"/>
        <v>4.2649310485969316E-3</v>
      </c>
      <c r="G100">
        <v>-1.1935964298868784E-2</v>
      </c>
      <c r="H100">
        <f t="shared" si="3"/>
        <v>-8.5893012129808488E-3</v>
      </c>
    </row>
    <row r="101" spans="5:8" x14ac:dyDescent="0.35">
      <c r="E101">
        <v>-1.9190573821603052E-2</v>
      </c>
      <c r="F101">
        <f t="shared" si="3"/>
        <v>8.6848447948797425E-3</v>
      </c>
      <c r="G101">
        <v>2.0956579523168983E-2</v>
      </c>
      <c r="H101">
        <f t="shared" si="3"/>
        <v>-1.1935964298868784E-2</v>
      </c>
    </row>
    <row r="102" spans="5:8" x14ac:dyDescent="0.35">
      <c r="E102">
        <v>-1.9911909508890435E-2</v>
      </c>
      <c r="F102">
        <f t="shared" si="3"/>
        <v>-1.9190573821603052E-2</v>
      </c>
      <c r="G102">
        <v>-1.800757768182204E-2</v>
      </c>
      <c r="H102">
        <f t="shared" si="3"/>
        <v>2.0956579523168983E-2</v>
      </c>
    </row>
    <row r="103" spans="5:8" x14ac:dyDescent="0.35">
      <c r="E103">
        <v>1.7145733545752107E-2</v>
      </c>
      <c r="F103">
        <f t="shared" si="3"/>
        <v>-1.9911909508890435E-2</v>
      </c>
      <c r="G103">
        <v>-5.6635394157554808E-3</v>
      </c>
      <c r="H103">
        <f t="shared" si="3"/>
        <v>-1.800757768182204E-2</v>
      </c>
    </row>
    <row r="104" spans="5:8" x14ac:dyDescent="0.35">
      <c r="E104">
        <v>-7.2957322517286372E-4</v>
      </c>
      <c r="F104">
        <f t="shared" si="3"/>
        <v>1.7145733545752107E-2</v>
      </c>
      <c r="G104">
        <v>-1.5808413088954198E-2</v>
      </c>
      <c r="H104">
        <f t="shared" si="3"/>
        <v>-5.6635394157554808E-3</v>
      </c>
    </row>
    <row r="105" spans="5:8" x14ac:dyDescent="0.35">
      <c r="E105">
        <v>2.4828705925600714E-2</v>
      </c>
      <c r="F105">
        <f t="shared" si="3"/>
        <v>-7.2957322517286372E-4</v>
      </c>
      <c r="G105">
        <v>1.1739764874315162E-2</v>
      </c>
      <c r="H105">
        <f t="shared" si="3"/>
        <v>-1.5808413088954198E-2</v>
      </c>
    </row>
    <row r="106" spans="5:8" x14ac:dyDescent="0.35">
      <c r="E106">
        <v>3.9805704321833613E-3</v>
      </c>
      <c r="F106">
        <f t="shared" si="3"/>
        <v>2.4828705925600714E-2</v>
      </c>
      <c r="G106">
        <v>-9.6746980738773303E-2</v>
      </c>
      <c r="H106">
        <f t="shared" si="3"/>
        <v>1.1739764874315162E-2</v>
      </c>
    </row>
    <row r="107" spans="5:8" x14ac:dyDescent="0.35">
      <c r="E107">
        <v>-3.2651197872213711E-2</v>
      </c>
      <c r="F107">
        <f t="shared" si="3"/>
        <v>3.9805704321833613E-3</v>
      </c>
      <c r="G107">
        <v>-0.11213477865281596</v>
      </c>
      <c r="H107">
        <f t="shared" si="3"/>
        <v>-9.6746980738773303E-2</v>
      </c>
    </row>
    <row r="108" spans="5:8" x14ac:dyDescent="0.35">
      <c r="E108">
        <v>0.12302507386736705</v>
      </c>
      <c r="F108">
        <f t="shared" si="3"/>
        <v>-3.2651197872213711E-2</v>
      </c>
      <c r="G108">
        <v>7.2649659656194965E-2</v>
      </c>
      <c r="H108">
        <f t="shared" si="3"/>
        <v>-0.11213477865281596</v>
      </c>
    </row>
    <row r="109" spans="5:8" x14ac:dyDescent="0.35">
      <c r="E109">
        <v>9.2268198988703976E-2</v>
      </c>
      <c r="F109">
        <f t="shared" si="3"/>
        <v>0.12302507386736705</v>
      </c>
      <c r="G109">
        <v>0.14117148352482678</v>
      </c>
      <c r="H109">
        <f t="shared" si="3"/>
        <v>7.2649659656194965E-2</v>
      </c>
    </row>
    <row r="110" spans="5:8" x14ac:dyDescent="0.35">
      <c r="E110">
        <v>-8.64979696981103E-2</v>
      </c>
      <c r="F110">
        <f t="shared" si="3"/>
        <v>9.2268198988703976E-2</v>
      </c>
      <c r="G110">
        <v>-3.1280319788877242E-2</v>
      </c>
      <c r="H110">
        <f t="shared" si="3"/>
        <v>0.14117148352482678</v>
      </c>
    </row>
    <row r="111" spans="5:8" x14ac:dyDescent="0.35">
      <c r="E111">
        <v>-1.0117055707896339E-2</v>
      </c>
      <c r="F111">
        <f t="shared" si="3"/>
        <v>-8.64979696981103E-2</v>
      </c>
      <c r="G111">
        <v>-3.0178507042414759E-2</v>
      </c>
      <c r="H111">
        <f t="shared" si="3"/>
        <v>-3.1280319788877242E-2</v>
      </c>
    </row>
    <row r="112" spans="5:8" x14ac:dyDescent="0.35">
      <c r="E112">
        <v>4.8036146194151641E-2</v>
      </c>
      <c r="F112">
        <f t="shared" si="3"/>
        <v>-1.0117055707896339E-2</v>
      </c>
      <c r="G112">
        <v>-1.2853045664310114E-2</v>
      </c>
      <c r="H112">
        <f t="shared" si="3"/>
        <v>-3.0178507042414759E-2</v>
      </c>
    </row>
    <row r="113" spans="5:8" x14ac:dyDescent="0.35">
      <c r="E113">
        <v>-5.1672403141823309E-2</v>
      </c>
      <c r="F113">
        <f t="shared" si="3"/>
        <v>4.8036146194151641E-2</v>
      </c>
      <c r="G113">
        <v>3.7530787441115265E-2</v>
      </c>
      <c r="H113">
        <f t="shared" si="3"/>
        <v>-1.2853045664310114E-2</v>
      </c>
    </row>
    <row r="114" spans="5:8" x14ac:dyDescent="0.35">
      <c r="E114">
        <v>-2.7397515238937298E-2</v>
      </c>
      <c r="F114">
        <f t="shared" si="3"/>
        <v>-5.1672403141823309E-2</v>
      </c>
      <c r="G114">
        <v>5.1724535303133257E-2</v>
      </c>
      <c r="H114">
        <f t="shared" si="3"/>
        <v>3.7530787441115265E-2</v>
      </c>
    </row>
    <row r="115" spans="5:8" x14ac:dyDescent="0.35">
      <c r="E115">
        <v>6.7361330386277452E-3</v>
      </c>
      <c r="F115">
        <f t="shared" si="3"/>
        <v>-2.7397515238937298E-2</v>
      </c>
      <c r="G115">
        <v>5.1640543250187632E-2</v>
      </c>
      <c r="H115">
        <f t="shared" si="3"/>
        <v>5.1724535303133257E-2</v>
      </c>
    </row>
    <row r="116" spans="5:8" x14ac:dyDescent="0.35">
      <c r="E116">
        <v>6.0447654802071593E-3</v>
      </c>
      <c r="F116">
        <f t="shared" si="3"/>
        <v>6.7361330386277452E-3</v>
      </c>
      <c r="G116">
        <v>7.119302760514068E-2</v>
      </c>
      <c r="H116">
        <f t="shared" si="3"/>
        <v>5.1640543250187632E-2</v>
      </c>
    </row>
    <row r="117" spans="5:8" x14ac:dyDescent="0.35">
      <c r="E117">
        <v>1.8847247546079027E-2</v>
      </c>
      <c r="F117">
        <f t="shared" si="3"/>
        <v>6.0447654802071593E-3</v>
      </c>
      <c r="G117">
        <v>2.2453713835514533E-2</v>
      </c>
      <c r="H117">
        <f t="shared" si="3"/>
        <v>7.119302760514068E-2</v>
      </c>
    </row>
    <row r="118" spans="5:8" x14ac:dyDescent="0.35">
      <c r="E118">
        <v>1.981065593531528E-2</v>
      </c>
      <c r="F118">
        <f t="shared" si="3"/>
        <v>1.8847247546079027E-2</v>
      </c>
      <c r="G118">
        <v>2.754471080669707E-2</v>
      </c>
      <c r="H118">
        <f t="shared" si="3"/>
        <v>2.2453713835514533E-2</v>
      </c>
    </row>
    <row r="119" spans="5:8" x14ac:dyDescent="0.35">
      <c r="E119">
        <v>-1.4038597049530699E-2</v>
      </c>
      <c r="F119">
        <f t="shared" si="3"/>
        <v>1.981065593531528E-2</v>
      </c>
      <c r="G119">
        <v>-1.6664275034605769E-4</v>
      </c>
      <c r="H119">
        <f t="shared" si="3"/>
        <v>2.754471080669707E-2</v>
      </c>
    </row>
    <row r="120" spans="5:8" x14ac:dyDescent="0.35">
      <c r="E120">
        <v>1.739234681409263E-2</v>
      </c>
      <c r="F120">
        <f t="shared" si="3"/>
        <v>-1.4038597049530699E-2</v>
      </c>
      <c r="G120">
        <v>1.0398388851593721E-2</v>
      </c>
      <c r="H120">
        <f t="shared" si="3"/>
        <v>-1.6664275034605769E-4</v>
      </c>
    </row>
    <row r="121" spans="5:8" x14ac:dyDescent="0.35">
      <c r="E121">
        <v>-5.627489814139186E-2</v>
      </c>
      <c r="F121">
        <f t="shared" si="3"/>
        <v>1.739234681409263E-2</v>
      </c>
      <c r="G121">
        <v>-1.2834435326084304E-2</v>
      </c>
      <c r="H121">
        <f t="shared" si="3"/>
        <v>1.0398388851593721E-2</v>
      </c>
    </row>
    <row r="122" spans="5:8" x14ac:dyDescent="0.35">
      <c r="E122">
        <v>2.6023858004533329E-2</v>
      </c>
      <c r="F122">
        <f t="shared" si="3"/>
        <v>-5.627489814139186E-2</v>
      </c>
      <c r="G122">
        <v>1.5526364649090185E-2</v>
      </c>
      <c r="H122">
        <f t="shared" si="3"/>
        <v>-1.2834435326084304E-2</v>
      </c>
    </row>
    <row r="123" spans="5:8" x14ac:dyDescent="0.35">
      <c r="E123">
        <v>2.7006660394754967E-3</v>
      </c>
      <c r="F123">
        <f t="shared" si="3"/>
        <v>2.6023858004533329E-2</v>
      </c>
      <c r="G123">
        <v>1.8282789039467673E-3</v>
      </c>
      <c r="H123">
        <f t="shared" si="3"/>
        <v>1.5526364649090185E-2</v>
      </c>
    </row>
    <row r="124" spans="5:8" x14ac:dyDescent="0.35">
      <c r="E124">
        <v>-1.8989114401478879E-2</v>
      </c>
      <c r="F124">
        <f t="shared" si="3"/>
        <v>2.7006660394754967E-3</v>
      </c>
      <c r="G124">
        <v>1.0949654401537501E-4</v>
      </c>
      <c r="H124">
        <f t="shared" si="3"/>
        <v>1.8282789039467673E-3</v>
      </c>
    </row>
    <row r="125" spans="5:8" x14ac:dyDescent="0.35">
      <c r="E125">
        <v>2.7935858393604907E-2</v>
      </c>
      <c r="F125">
        <f t="shared" si="3"/>
        <v>-1.8989114401478879E-2</v>
      </c>
      <c r="G125">
        <v>3.2763253333576436E-2</v>
      </c>
      <c r="H125">
        <f t="shared" si="3"/>
        <v>1.0949654401537501E-4</v>
      </c>
    </row>
    <row r="126" spans="5:8" x14ac:dyDescent="0.35">
      <c r="E126">
        <v>4.2868847526512432E-2</v>
      </c>
      <c r="F126">
        <f t="shared" si="3"/>
        <v>2.7935858393604907E-2</v>
      </c>
      <c r="G126">
        <v>-1.1899766333467343E-2</v>
      </c>
      <c r="H126">
        <f t="shared" si="3"/>
        <v>3.2763253333576436E-2</v>
      </c>
    </row>
    <row r="127" spans="5:8" x14ac:dyDescent="0.35">
      <c r="E127">
        <v>4.6322106421888165E-2</v>
      </c>
      <c r="F127">
        <f t="shared" si="3"/>
        <v>4.2868847526512432E-2</v>
      </c>
      <c r="G127">
        <v>4.0081002427390766E-2</v>
      </c>
      <c r="H127">
        <f t="shared" si="3"/>
        <v>-1.1899766333467343E-2</v>
      </c>
    </row>
    <row r="128" spans="5:8" x14ac:dyDescent="0.35">
      <c r="E128">
        <v>7.9752935586774321E-4</v>
      </c>
      <c r="F128">
        <f t="shared" si="3"/>
        <v>4.6322106421888165E-2</v>
      </c>
      <c r="G128">
        <v>2.2839901488418857E-2</v>
      </c>
      <c r="H128">
        <f t="shared" si="3"/>
        <v>4.0081002427390766E-2</v>
      </c>
    </row>
    <row r="129" spans="5:8" x14ac:dyDescent="0.35">
      <c r="E129">
        <v>6.7990301632784522E-2</v>
      </c>
      <c r="F129">
        <f t="shared" si="3"/>
        <v>7.9752935586774321E-4</v>
      </c>
      <c r="G129">
        <v>3.8806271194274933E-2</v>
      </c>
      <c r="H129">
        <f t="shared" si="3"/>
        <v>2.2839901488418857E-2</v>
      </c>
    </row>
    <row r="130" spans="5:8" x14ac:dyDescent="0.35">
      <c r="E130">
        <v>-1.5705123116734776E-2</v>
      </c>
      <c r="F130">
        <f t="shared" si="3"/>
        <v>6.7990301632784522E-2</v>
      </c>
      <c r="G130">
        <v>-7.6048088280511461E-4</v>
      </c>
      <c r="H130">
        <f t="shared" si="3"/>
        <v>3.8806271194274933E-2</v>
      </c>
    </row>
    <row r="131" spans="5:8" x14ac:dyDescent="0.35">
      <c r="E131">
        <v>-3.3117069020439427E-2</v>
      </c>
      <c r="F131">
        <f t="shared" si="3"/>
        <v>-1.5705123116734776E-2</v>
      </c>
      <c r="G131">
        <v>-1.533454239264187E-2</v>
      </c>
      <c r="H131">
        <f t="shared" si="3"/>
        <v>-7.6048088280511461E-4</v>
      </c>
    </row>
    <row r="132" spans="5:8" x14ac:dyDescent="0.35">
      <c r="E132">
        <v>-1.3270165897925734E-2</v>
      </c>
      <c r="F132">
        <f t="shared" si="3"/>
        <v>-3.3117069020439427E-2</v>
      </c>
      <c r="G132">
        <v>-9.3777236922165663E-3</v>
      </c>
      <c r="H132">
        <f t="shared" si="3"/>
        <v>-1.533454239264187E-2</v>
      </c>
    </row>
    <row r="133" spans="5:8" x14ac:dyDescent="0.35">
      <c r="E133">
        <v>-3.7395817484066174E-2</v>
      </c>
      <c r="F133">
        <f t="shared" si="3"/>
        <v>-1.3270165897925734E-2</v>
      </c>
      <c r="G133">
        <v>-5.768712000166043E-3</v>
      </c>
      <c r="H133">
        <f t="shared" si="3"/>
        <v>-9.3777236922165663E-3</v>
      </c>
    </row>
    <row r="134" spans="5:8" x14ac:dyDescent="0.35">
      <c r="E134">
        <v>-2.1650362668821033E-2</v>
      </c>
      <c r="F134">
        <f t="shared" si="3"/>
        <v>-3.7395817484066174E-2</v>
      </c>
      <c r="G134">
        <v>-1.1095109886669507E-2</v>
      </c>
      <c r="H134">
        <f t="shared" si="3"/>
        <v>-5.768712000166043E-3</v>
      </c>
    </row>
    <row r="135" spans="5:8" x14ac:dyDescent="0.35">
      <c r="E135">
        <v>1.1681813082015102E-2</v>
      </c>
      <c r="F135">
        <f t="shared" si="3"/>
        <v>-2.1650362668821033E-2</v>
      </c>
      <c r="G135">
        <v>1.7534306711072256E-2</v>
      </c>
      <c r="H135">
        <f t="shared" si="3"/>
        <v>-1.1095109886669507E-2</v>
      </c>
    </row>
    <row r="136" spans="5:8" x14ac:dyDescent="0.35">
      <c r="E136">
        <v>9.3156129673088728E-5</v>
      </c>
      <c r="F136">
        <f t="shared" si="3"/>
        <v>1.1681813082015102E-2</v>
      </c>
      <c r="G136">
        <v>-3.8289063763943254E-3</v>
      </c>
      <c r="H136">
        <f t="shared" si="3"/>
        <v>1.7534306711072256E-2</v>
      </c>
    </row>
    <row r="137" spans="5:8" x14ac:dyDescent="0.35">
      <c r="E137">
        <v>1.8696024378018983E-2</v>
      </c>
      <c r="F137">
        <f t="shared" si="3"/>
        <v>9.3156129673088728E-5</v>
      </c>
      <c r="G137">
        <v>2.4206914357577825E-2</v>
      </c>
      <c r="H137">
        <f t="shared" si="3"/>
        <v>-3.8289063763943254E-3</v>
      </c>
    </row>
    <row r="138" spans="5:8" x14ac:dyDescent="0.35">
      <c r="E138">
        <v>3.4602723979378691E-2</v>
      </c>
      <c r="F138">
        <f t="shared" si="3"/>
        <v>1.8696024378018983E-2</v>
      </c>
      <c r="G138">
        <v>2.4086098450504245E-2</v>
      </c>
      <c r="H138">
        <f t="shared" si="3"/>
        <v>2.4206914357577825E-2</v>
      </c>
    </row>
    <row r="139" spans="5:8" x14ac:dyDescent="0.35">
      <c r="E139">
        <v>-1.9270993346267584E-2</v>
      </c>
      <c r="F139">
        <f t="shared" si="3"/>
        <v>3.4602723979378691E-2</v>
      </c>
      <c r="G139">
        <v>-2.123275434243177E-2</v>
      </c>
      <c r="H139">
        <f t="shared" si="3"/>
        <v>2.4086098450504245E-2</v>
      </c>
    </row>
    <row r="140" spans="5:8" x14ac:dyDescent="0.35">
      <c r="E140">
        <v>4.3109959147241694E-2</v>
      </c>
      <c r="F140">
        <f t="shared" si="3"/>
        <v>-1.9270993346267584E-2</v>
      </c>
      <c r="G140">
        <v>4.6128821589521474E-2</v>
      </c>
      <c r="H140">
        <f t="shared" si="3"/>
        <v>-2.123275434243177E-2</v>
      </c>
    </row>
    <row r="141" spans="5:8" x14ac:dyDescent="0.35">
      <c r="E141">
        <v>8.8144546195048301E-2</v>
      </c>
      <c r="F141">
        <f t="shared" si="3"/>
        <v>4.3109959147241694E-2</v>
      </c>
      <c r="G141">
        <v>8.1776199209768752E-3</v>
      </c>
      <c r="H141">
        <f t="shared" si="3"/>
        <v>4.6128821589521474E-2</v>
      </c>
    </row>
    <row r="142" spans="5:8" x14ac:dyDescent="0.35">
      <c r="E142">
        <v>9.8297190212624397E-2</v>
      </c>
      <c r="F142">
        <f t="shared" si="3"/>
        <v>8.8144546195048301E-2</v>
      </c>
      <c r="G142">
        <v>3.3037445001692367E-2</v>
      </c>
      <c r="H142">
        <f t="shared" si="3"/>
        <v>8.1776199209768752E-3</v>
      </c>
    </row>
    <row r="143" spans="5:8" x14ac:dyDescent="0.35">
      <c r="E143">
        <v>-3.8195687494836594E-2</v>
      </c>
      <c r="F143">
        <f t="shared" si="3"/>
        <v>9.8297190212624397E-2</v>
      </c>
      <c r="G143">
        <v>2.8239227395587374E-2</v>
      </c>
      <c r="H143">
        <f t="shared" si="3"/>
        <v>3.3037445001692367E-2</v>
      </c>
    </row>
    <row r="144" spans="5:8" x14ac:dyDescent="0.35">
      <c r="E144">
        <v>2.7196787493557917E-2</v>
      </c>
      <c r="F144">
        <f t="shared" si="3"/>
        <v>-3.8195687494836594E-2</v>
      </c>
      <c r="G144">
        <v>-3.4853702074349124E-2</v>
      </c>
      <c r="H144">
        <f t="shared" si="3"/>
        <v>2.8239227395587374E-2</v>
      </c>
    </row>
    <row r="145" spans="5:8" x14ac:dyDescent="0.35">
      <c r="E145">
        <v>3.1041054747793506E-2</v>
      </c>
      <c r="F145">
        <f t="shared" si="3"/>
        <v>2.7196787493557917E-2</v>
      </c>
      <c r="G145">
        <v>4.1702150009191197E-2</v>
      </c>
      <c r="H145">
        <f t="shared" si="3"/>
        <v>-3.4853702074349124E-2</v>
      </c>
    </row>
    <row r="146" spans="5:8" x14ac:dyDescent="0.35">
      <c r="E146">
        <v>-4.7310723313365166E-4</v>
      </c>
      <c r="F146">
        <f t="shared" si="3"/>
        <v>3.1041054747793506E-2</v>
      </c>
      <c r="G146">
        <v>2.2429260316991551E-2</v>
      </c>
      <c r="H146">
        <f t="shared" si="3"/>
        <v>4.1702150009191197E-2</v>
      </c>
    </row>
    <row r="147" spans="5:8" x14ac:dyDescent="0.35">
      <c r="E147">
        <v>-2.0704857730174275E-2</v>
      </c>
      <c r="F147">
        <f t="shared" si="3"/>
        <v>-4.7310723313365166E-4</v>
      </c>
      <c r="G147">
        <v>1.0186649571505502E-2</v>
      </c>
      <c r="H147">
        <f t="shared" si="3"/>
        <v>2.2429260316991551E-2</v>
      </c>
    </row>
    <row r="148" spans="5:8" x14ac:dyDescent="0.35">
      <c r="E148">
        <v>-3.7600292765111232E-2</v>
      </c>
      <c r="F148">
        <f t="shared" si="3"/>
        <v>-2.0704857730174275E-2</v>
      </c>
      <c r="G148">
        <v>-2.9062773498655825E-2</v>
      </c>
      <c r="H148">
        <f t="shared" si="3"/>
        <v>1.0186649571505502E-2</v>
      </c>
    </row>
    <row r="149" spans="5:8" x14ac:dyDescent="0.35">
      <c r="E149">
        <v>4.3320263594979203E-2</v>
      </c>
      <c r="F149">
        <f t="shared" si="3"/>
        <v>-3.7600292765111232E-2</v>
      </c>
      <c r="G149">
        <v>2.4387878961997789E-2</v>
      </c>
      <c r="H149">
        <f t="shared" si="3"/>
        <v>-2.9062773498655825E-2</v>
      </c>
    </row>
    <row r="150" spans="5:8" x14ac:dyDescent="0.35">
      <c r="E150">
        <v>7.4371555201023343E-2</v>
      </c>
      <c r="F150">
        <f t="shared" si="3"/>
        <v>4.3320263594979203E-2</v>
      </c>
      <c r="G150">
        <v>2.4438297767915174E-2</v>
      </c>
      <c r="H150">
        <f t="shared" si="3"/>
        <v>2.4387878961997789E-2</v>
      </c>
    </row>
    <row r="151" spans="5:8" x14ac:dyDescent="0.35">
      <c r="E151">
        <v>-1.3614237663497231E-2</v>
      </c>
      <c r="F151">
        <f t="shared" si="3"/>
        <v>7.4371555201023343E-2</v>
      </c>
      <c r="G151">
        <v>1.7247279446992447E-3</v>
      </c>
      <c r="H151">
        <f t="shared" si="3"/>
        <v>2.4438297767915174E-2</v>
      </c>
    </row>
    <row r="152" spans="5:8" x14ac:dyDescent="0.35">
      <c r="E152">
        <v>3.300315041870383E-2</v>
      </c>
      <c r="F152">
        <f t="shared" si="3"/>
        <v>-1.3614237663497231E-2</v>
      </c>
      <c r="G152">
        <v>5.609037865019606E-2</v>
      </c>
      <c r="H152">
        <f t="shared" si="3"/>
        <v>1.7247279446992447E-3</v>
      </c>
    </row>
    <row r="153" spans="5:8" x14ac:dyDescent="0.35">
      <c r="E153">
        <v>-1.0666331642508298E-2</v>
      </c>
      <c r="F153">
        <f t="shared" si="3"/>
        <v>3.300315041870383E-2</v>
      </c>
      <c r="G153">
        <v>-4.7906632205807487E-3</v>
      </c>
      <c r="H153">
        <f t="shared" si="3"/>
        <v>5.609037865019606E-2</v>
      </c>
    </row>
    <row r="154" spans="5:8" x14ac:dyDescent="0.35">
      <c r="E154">
        <v>-1.9578461470083131E-2</v>
      </c>
      <c r="F154">
        <f t="shared" si="3"/>
        <v>-1.0666331642508298E-2</v>
      </c>
      <c r="G154">
        <v>4.0986537173912652E-3</v>
      </c>
      <c r="H154">
        <f t="shared" si="3"/>
        <v>-4.7906632205807487E-3</v>
      </c>
    </row>
    <row r="155" spans="5:8" x14ac:dyDescent="0.35">
      <c r="E155">
        <v>-1.1592438362552082E-3</v>
      </c>
      <c r="F155">
        <f t="shared" ref="F155:H218" si="4">E154</f>
        <v>-1.9578461470083131E-2</v>
      </c>
      <c r="G155">
        <v>2.4384717227270203E-2</v>
      </c>
      <c r="H155">
        <f t="shared" si="4"/>
        <v>4.0986537173912652E-3</v>
      </c>
    </row>
    <row r="156" spans="5:8" x14ac:dyDescent="0.35">
      <c r="E156">
        <v>1.3340292546293986E-2</v>
      </c>
      <c r="F156">
        <f t="shared" si="4"/>
        <v>-1.1592438362552082E-3</v>
      </c>
      <c r="G156">
        <v>-9.3978309780822222E-3</v>
      </c>
      <c r="H156">
        <f t="shared" si="4"/>
        <v>2.4384717227270203E-2</v>
      </c>
    </row>
    <row r="157" spans="5:8" x14ac:dyDescent="0.35">
      <c r="E157">
        <v>-1.9633436667210513E-2</v>
      </c>
      <c r="F157">
        <f t="shared" si="4"/>
        <v>1.3340292546293986E-2</v>
      </c>
      <c r="G157">
        <v>-4.2681876471376556E-3</v>
      </c>
      <c r="H157">
        <f t="shared" si="4"/>
        <v>-9.3978309780822222E-3</v>
      </c>
    </row>
    <row r="158" spans="5:8" x14ac:dyDescent="0.35">
      <c r="E158">
        <v>-3.5014782568969061E-2</v>
      </c>
      <c r="F158">
        <f t="shared" si="4"/>
        <v>-1.9633436667210513E-2</v>
      </c>
      <c r="G158">
        <v>-2.2893280024604001E-2</v>
      </c>
      <c r="H158">
        <f t="shared" si="4"/>
        <v>-4.2681876471376556E-3</v>
      </c>
    </row>
    <row r="159" spans="5:8" x14ac:dyDescent="0.35">
      <c r="E159">
        <v>1.2589952386105496E-2</v>
      </c>
      <c r="F159">
        <f t="shared" si="4"/>
        <v>-3.5014782568969061E-2</v>
      </c>
      <c r="G159">
        <v>9.5672758509890432E-3</v>
      </c>
      <c r="H159">
        <f t="shared" si="4"/>
        <v>-2.2893280024604001E-2</v>
      </c>
    </row>
    <row r="160" spans="5:8" x14ac:dyDescent="0.35">
      <c r="E160">
        <v>-9.6181141149165317E-4</v>
      </c>
      <c r="F160">
        <f t="shared" si="4"/>
        <v>1.2589952386105496E-2</v>
      </c>
      <c r="G160">
        <v>-4.9851258135334975E-3</v>
      </c>
      <c r="H160">
        <f t="shared" si="4"/>
        <v>9.5672758509890432E-3</v>
      </c>
    </row>
    <row r="161" spans="5:8" x14ac:dyDescent="0.35">
      <c r="E161">
        <v>3.997700127362136E-2</v>
      </c>
      <c r="F161">
        <f t="shared" si="4"/>
        <v>-9.6181141149165317E-4</v>
      </c>
      <c r="G161">
        <v>4.0031855761290647E-2</v>
      </c>
      <c r="H161">
        <f t="shared" si="4"/>
        <v>-4.9851258135334975E-3</v>
      </c>
    </row>
    <row r="162" spans="5:8" x14ac:dyDescent="0.35">
      <c r="E162">
        <v>-6.2374239005354992E-2</v>
      </c>
      <c r="F162">
        <f t="shared" si="4"/>
        <v>3.997700127362136E-2</v>
      </c>
      <c r="G162">
        <v>-4.8370291797166787E-2</v>
      </c>
      <c r="H162">
        <f t="shared" si="4"/>
        <v>4.0031855761290647E-2</v>
      </c>
    </row>
    <row r="163" spans="5:8" x14ac:dyDescent="0.35">
      <c r="E163">
        <v>-3.1717409264966689E-2</v>
      </c>
      <c r="F163">
        <f t="shared" si="4"/>
        <v>-6.2374239005354992E-2</v>
      </c>
      <c r="G163">
        <v>-4.765312482480466E-2</v>
      </c>
      <c r="H163">
        <f t="shared" si="4"/>
        <v>-4.8370291797166787E-2</v>
      </c>
    </row>
    <row r="164" spans="5:8" x14ac:dyDescent="0.35">
      <c r="E164">
        <v>-1.8555562243095181E-2</v>
      </c>
      <c r="F164">
        <f t="shared" si="4"/>
        <v>-3.1717409264966689E-2</v>
      </c>
      <c r="G164">
        <v>1.1195257338555198E-2</v>
      </c>
      <c r="H164">
        <f t="shared" si="4"/>
        <v>-4.765312482480466E-2</v>
      </c>
    </row>
    <row r="165" spans="5:8" x14ac:dyDescent="0.35">
      <c r="E165">
        <v>-7.4853539580387318E-3</v>
      </c>
      <c r="F165">
        <f t="shared" si="4"/>
        <v>-1.8555562243095181E-2</v>
      </c>
      <c r="G165">
        <v>-1.0550791737439003E-2</v>
      </c>
      <c r="H165">
        <f t="shared" si="4"/>
        <v>1.1195257338555198E-2</v>
      </c>
    </row>
    <row r="166" spans="5:8" x14ac:dyDescent="0.35">
      <c r="E166">
        <v>3.7036633191946944E-3</v>
      </c>
      <c r="F166">
        <f t="shared" si="4"/>
        <v>-7.4853539580387318E-3</v>
      </c>
      <c r="G166">
        <v>-5.883676259366144E-5</v>
      </c>
      <c r="H166">
        <f t="shared" si="4"/>
        <v>-1.0550791737439003E-2</v>
      </c>
    </row>
    <row r="167" spans="5:8" x14ac:dyDescent="0.35">
      <c r="E167">
        <v>1.3311509603406879E-2</v>
      </c>
      <c r="F167">
        <f t="shared" si="4"/>
        <v>3.7036633191946944E-3</v>
      </c>
      <c r="G167">
        <v>2.463328695339162E-2</v>
      </c>
      <c r="H167">
        <f t="shared" si="4"/>
        <v>-5.883676259366144E-5</v>
      </c>
    </row>
    <row r="168" spans="5:8" x14ac:dyDescent="0.35">
      <c r="E168">
        <v>-2.4658004202581574E-2</v>
      </c>
      <c r="F168">
        <f t="shared" si="4"/>
        <v>1.3311509603406879E-2</v>
      </c>
      <c r="G168">
        <v>-9.8028949279646005E-3</v>
      </c>
      <c r="H168">
        <f t="shared" si="4"/>
        <v>2.463328695339162E-2</v>
      </c>
    </row>
    <row r="169" spans="5:8" x14ac:dyDescent="0.35">
      <c r="E169">
        <v>-1.9364081369445563E-2</v>
      </c>
      <c r="F169">
        <f t="shared" si="4"/>
        <v>-2.4658004202581574E-2</v>
      </c>
      <c r="G169">
        <v>4.3188586750724234E-3</v>
      </c>
      <c r="H169">
        <f t="shared" si="4"/>
        <v>-9.8028949279646005E-3</v>
      </c>
    </row>
    <row r="170" spans="5:8" x14ac:dyDescent="0.35">
      <c r="E170">
        <v>5.5293805554414099E-2</v>
      </c>
      <c r="F170">
        <f t="shared" si="4"/>
        <v>-1.9364081369445563E-2</v>
      </c>
      <c r="G170">
        <v>3.4232453235235161E-2</v>
      </c>
      <c r="H170">
        <f t="shared" si="4"/>
        <v>4.3188586750724234E-3</v>
      </c>
    </row>
    <row r="171" spans="5:8" x14ac:dyDescent="0.35">
      <c r="E171">
        <v>8.2671840590280432E-3</v>
      </c>
      <c r="F171">
        <f t="shared" si="4"/>
        <v>5.5293805554414099E-2</v>
      </c>
      <c r="G171">
        <v>1.9988373506044876E-2</v>
      </c>
      <c r="H171">
        <f t="shared" si="4"/>
        <v>3.4232453235235161E-2</v>
      </c>
    </row>
    <row r="172" spans="5:8" x14ac:dyDescent="0.35">
      <c r="E172">
        <v>6.58409913721969E-3</v>
      </c>
      <c r="F172">
        <f t="shared" si="4"/>
        <v>8.2671840590280432E-3</v>
      </c>
      <c r="G172">
        <v>6.4077175967516276E-3</v>
      </c>
      <c r="H172">
        <f t="shared" si="4"/>
        <v>1.9988373506044876E-2</v>
      </c>
    </row>
    <row r="173" spans="5:8" x14ac:dyDescent="0.35">
      <c r="E173">
        <v>1.9971952053360775E-2</v>
      </c>
      <c r="F173">
        <f t="shared" si="4"/>
        <v>6.58409913721969E-3</v>
      </c>
      <c r="G173">
        <v>2.2354608658371466E-2</v>
      </c>
      <c r="H173">
        <f t="shared" si="4"/>
        <v>6.4077175967516276E-3</v>
      </c>
    </row>
    <row r="174" spans="5:8" x14ac:dyDescent="0.35">
      <c r="E174">
        <v>2.876081223899285E-2</v>
      </c>
      <c r="F174">
        <f t="shared" si="4"/>
        <v>1.9971952053360775E-2</v>
      </c>
      <c r="G174">
        <v>2.2391562871627801E-2</v>
      </c>
      <c r="H174">
        <f t="shared" si="4"/>
        <v>2.2354608658371466E-2</v>
      </c>
    </row>
    <row r="175" spans="5:8" x14ac:dyDescent="0.35">
      <c r="E175">
        <v>-2.1942510622169342E-3</v>
      </c>
      <c r="F175">
        <f t="shared" si="4"/>
        <v>2.876081223899285E-2</v>
      </c>
      <c r="G175">
        <v>2.2528658228624376E-3</v>
      </c>
      <c r="H175">
        <f t="shared" si="4"/>
        <v>2.2391562871627801E-2</v>
      </c>
    </row>
    <row r="176" spans="5:8" x14ac:dyDescent="0.35">
      <c r="E176">
        <v>5.5110187054769888E-3</v>
      </c>
      <c r="F176">
        <f t="shared" si="4"/>
        <v>-2.1942510622169342E-3</v>
      </c>
      <c r="G176">
        <v>1.7866359629967743E-3</v>
      </c>
      <c r="H176">
        <f t="shared" si="4"/>
        <v>2.2528658228624376E-3</v>
      </c>
    </row>
    <row r="177" spans="5:8" x14ac:dyDescent="0.35">
      <c r="E177">
        <v>4.0569288885943244E-2</v>
      </c>
      <c r="F177">
        <f t="shared" si="4"/>
        <v>5.5110187054769888E-3</v>
      </c>
      <c r="G177">
        <v>2.8867494268572269E-2</v>
      </c>
      <c r="H177">
        <f t="shared" si="4"/>
        <v>1.7866359629967743E-3</v>
      </c>
    </row>
    <row r="178" spans="5:8" x14ac:dyDescent="0.35">
      <c r="E178">
        <v>-1.8575072526534675E-2</v>
      </c>
      <c r="F178">
        <f t="shared" si="4"/>
        <v>4.0569288885943244E-2</v>
      </c>
      <c r="G178">
        <v>-2.9064995481280609E-2</v>
      </c>
      <c r="H178">
        <f t="shared" si="4"/>
        <v>2.8867494268572269E-2</v>
      </c>
    </row>
    <row r="179" spans="5:8" x14ac:dyDescent="0.35">
      <c r="E179">
        <v>2.7502514682500978E-2</v>
      </c>
      <c r="F179">
        <f t="shared" si="4"/>
        <v>-1.8575072526534675E-2</v>
      </c>
      <c r="G179">
        <v>1.8264993469158552E-2</v>
      </c>
      <c r="H179">
        <f t="shared" si="4"/>
        <v>-2.9064995481280609E-2</v>
      </c>
    </row>
    <row r="180" spans="5:8" x14ac:dyDescent="0.35">
      <c r="E180">
        <v>2.7672689837241693E-2</v>
      </c>
      <c r="F180">
        <f t="shared" si="4"/>
        <v>2.7502514682500978E-2</v>
      </c>
      <c r="G180">
        <v>1.0166006815300666E-2</v>
      </c>
      <c r="H180">
        <f t="shared" si="4"/>
        <v>1.8264993469158552E-2</v>
      </c>
    </row>
    <row r="181" spans="5:8" x14ac:dyDescent="0.35">
      <c r="E181">
        <v>2.8642192306155945E-2</v>
      </c>
      <c r="F181">
        <f t="shared" si="4"/>
        <v>2.7672689837241693E-2</v>
      </c>
      <c r="G181">
        <v>1.0832124324660963E-2</v>
      </c>
      <c r="H181">
        <f t="shared" si="4"/>
        <v>1.0166006815300666E-2</v>
      </c>
    </row>
    <row r="182" spans="5:8" x14ac:dyDescent="0.35">
      <c r="E182">
        <v>8.558924570575055E-2</v>
      </c>
      <c r="F182">
        <f t="shared" si="4"/>
        <v>2.8642192306155945E-2</v>
      </c>
      <c r="G182">
        <v>5.5825584671738371E-2</v>
      </c>
      <c r="H182">
        <f t="shared" si="4"/>
        <v>1.0832124324660963E-2</v>
      </c>
    </row>
    <row r="183" spans="5:8" x14ac:dyDescent="0.35">
      <c r="E183">
        <v>-5.3478113709098274E-2</v>
      </c>
      <c r="F183">
        <f t="shared" si="4"/>
        <v>8.558924570575055E-2</v>
      </c>
      <c r="G183">
        <v>-2.3139962860415197E-2</v>
      </c>
      <c r="H183">
        <f t="shared" si="4"/>
        <v>5.5825584671738371E-2</v>
      </c>
    </row>
    <row r="184" spans="5:8" x14ac:dyDescent="0.35">
      <c r="E184">
        <v>1.1736591010184094E-2</v>
      </c>
      <c r="F184">
        <f t="shared" si="4"/>
        <v>-5.3478113709098274E-2</v>
      </c>
      <c r="G184">
        <v>1.4627205463857429E-3</v>
      </c>
      <c r="H184">
        <f t="shared" si="4"/>
        <v>-2.3139962860415197E-2</v>
      </c>
    </row>
    <row r="185" spans="5:8" x14ac:dyDescent="0.35">
      <c r="E185">
        <v>-3.1080102527557107E-2</v>
      </c>
      <c r="F185">
        <f t="shared" si="4"/>
        <v>1.1736591010184094E-2</v>
      </c>
      <c r="G185">
        <v>-2.2886273350875452E-2</v>
      </c>
      <c r="H185">
        <f t="shared" si="4"/>
        <v>1.4627205463857429E-3</v>
      </c>
    </row>
    <row r="186" spans="5:8" x14ac:dyDescent="0.35">
      <c r="E186">
        <v>-1.5881348090679426E-2</v>
      </c>
      <c r="F186">
        <f t="shared" si="4"/>
        <v>-3.1080102527557107E-2</v>
      </c>
      <c r="G186">
        <v>-1.951375559820856E-2</v>
      </c>
      <c r="H186">
        <f t="shared" si="4"/>
        <v>-2.2886273350875452E-2</v>
      </c>
    </row>
    <row r="187" spans="5:8" x14ac:dyDescent="0.35">
      <c r="E187">
        <v>-3.8329521174807812E-2</v>
      </c>
      <c r="F187">
        <f t="shared" si="4"/>
        <v>-1.5881348090679426E-2</v>
      </c>
      <c r="G187">
        <v>-3.7170398932226068E-2</v>
      </c>
      <c r="H187">
        <f t="shared" si="4"/>
        <v>-1.951375559820856E-2</v>
      </c>
    </row>
    <row r="188" spans="5:8" x14ac:dyDescent="0.35">
      <c r="E188">
        <v>3.5018833394962368E-2</v>
      </c>
      <c r="F188">
        <f t="shared" si="4"/>
        <v>-3.8329521174807812E-2</v>
      </c>
      <c r="G188">
        <v>1.5895606528288697E-2</v>
      </c>
      <c r="H188">
        <f t="shared" si="4"/>
        <v>-3.7170398932226068E-2</v>
      </c>
    </row>
    <row r="189" spans="5:8" x14ac:dyDescent="0.35">
      <c r="E189">
        <v>-1.9376969865780858E-4</v>
      </c>
      <c r="F189">
        <f t="shared" si="4"/>
        <v>3.5018833394962368E-2</v>
      </c>
      <c r="G189">
        <v>-1.2253697942252173E-2</v>
      </c>
      <c r="H189">
        <f t="shared" si="4"/>
        <v>1.5895606528288697E-2</v>
      </c>
    </row>
    <row r="190" spans="5:8" x14ac:dyDescent="0.35">
      <c r="E190">
        <v>1.5401620107502456E-2</v>
      </c>
      <c r="F190">
        <f t="shared" si="4"/>
        <v>-1.9376969865780858E-4</v>
      </c>
      <c r="G190">
        <v>7.5336851509040237E-3</v>
      </c>
      <c r="H190">
        <f t="shared" si="4"/>
        <v>-1.2253697942252173E-2</v>
      </c>
    </row>
    <row r="191" spans="5:8" x14ac:dyDescent="0.35">
      <c r="E191">
        <v>-5.4576199408907788E-3</v>
      </c>
      <c r="F191">
        <f t="shared" si="4"/>
        <v>1.5401620107502456E-2</v>
      </c>
      <c r="G191">
        <v>7.9374510574634627E-3</v>
      </c>
      <c r="H191">
        <f t="shared" si="4"/>
        <v>7.5336851509040237E-3</v>
      </c>
    </row>
    <row r="192" spans="5:8" x14ac:dyDescent="0.35">
      <c r="E192">
        <v>-8.2013667945100011E-3</v>
      </c>
      <c r="F192">
        <f t="shared" si="4"/>
        <v>-5.4576199408907788E-3</v>
      </c>
      <c r="G192">
        <v>-5.0121525048669735E-3</v>
      </c>
      <c r="H192">
        <f t="shared" si="4"/>
        <v>7.9374510574634627E-3</v>
      </c>
    </row>
    <row r="193" spans="5:8" x14ac:dyDescent="0.35">
      <c r="E193">
        <v>-1.6629074879215278E-4</v>
      </c>
      <c r="F193">
        <f t="shared" si="4"/>
        <v>-8.2013667945100011E-3</v>
      </c>
      <c r="G193">
        <v>-1.2541851746076138E-2</v>
      </c>
      <c r="H193">
        <f t="shared" si="4"/>
        <v>-5.0121525048669735E-3</v>
      </c>
    </row>
    <row r="194" spans="5:8" x14ac:dyDescent="0.35">
      <c r="E194">
        <v>5.0240254497400993E-2</v>
      </c>
      <c r="F194">
        <f t="shared" si="4"/>
        <v>-1.6629074879215278E-4</v>
      </c>
      <c r="G194">
        <v>-8.4305098304660042E-4</v>
      </c>
      <c r="H194">
        <f t="shared" si="4"/>
        <v>-1.2541851746076138E-2</v>
      </c>
    </row>
    <row r="195" spans="5:8" x14ac:dyDescent="0.35">
      <c r="E195">
        <v>2.979801615294897E-2</v>
      </c>
      <c r="F195">
        <f t="shared" si="4"/>
        <v>5.0240254497400993E-2</v>
      </c>
      <c r="G195">
        <v>1.6730513401655545E-2</v>
      </c>
      <c r="H195">
        <f t="shared" si="4"/>
        <v>-8.4305098304660042E-4</v>
      </c>
    </row>
    <row r="196" spans="5:8" x14ac:dyDescent="0.35">
      <c r="E196">
        <v>-2.7959983670555744E-6</v>
      </c>
      <c r="F196">
        <f t="shared" si="4"/>
        <v>2.979801615294897E-2</v>
      </c>
      <c r="G196">
        <v>5.1606904342927473E-2</v>
      </c>
      <c r="H196">
        <f t="shared" si="4"/>
        <v>1.6730513401655545E-2</v>
      </c>
    </row>
    <row r="197" spans="5:8" x14ac:dyDescent="0.35">
      <c r="E197">
        <v>-5.0048510707305649E-3</v>
      </c>
      <c r="F197">
        <f t="shared" si="4"/>
        <v>-2.7959983670555744E-6</v>
      </c>
      <c r="G197">
        <v>2.5797216653994148E-2</v>
      </c>
      <c r="H197">
        <f t="shared" si="4"/>
        <v>5.1606904342927473E-2</v>
      </c>
    </row>
    <row r="198" spans="5:8" x14ac:dyDescent="0.35">
      <c r="E198">
        <v>7.9300180125496667E-3</v>
      </c>
      <c r="F198">
        <f t="shared" si="4"/>
        <v>-5.0048510707305649E-3</v>
      </c>
      <c r="G198">
        <v>-8.9284460853822356E-4</v>
      </c>
      <c r="H198">
        <f t="shared" si="4"/>
        <v>2.5797216653994148E-2</v>
      </c>
    </row>
    <row r="199" spans="5:8" x14ac:dyDescent="0.35">
      <c r="E199">
        <v>6.1385338110040877E-2</v>
      </c>
      <c r="F199">
        <f t="shared" si="4"/>
        <v>7.9300180125496667E-3</v>
      </c>
      <c r="G199">
        <v>4.0517413382717971E-2</v>
      </c>
      <c r="H199">
        <f t="shared" si="4"/>
        <v>-8.9284460853822356E-4</v>
      </c>
    </row>
    <row r="200" spans="5:8" x14ac:dyDescent="0.35">
      <c r="E200">
        <v>2.2426931229856173E-2</v>
      </c>
      <c r="F200">
        <f t="shared" si="4"/>
        <v>6.1385338110040877E-2</v>
      </c>
      <c r="G200">
        <v>3.0480871808029386E-2</v>
      </c>
      <c r="H200">
        <f t="shared" si="4"/>
        <v>4.0517413382717971E-2</v>
      </c>
    </row>
    <row r="201" spans="5:8" x14ac:dyDescent="0.35">
      <c r="E201">
        <v>-9.4928334887639521E-3</v>
      </c>
      <c r="F201">
        <f t="shared" si="4"/>
        <v>2.2426931229856173E-2</v>
      </c>
      <c r="G201">
        <v>4.9482244837517619E-3</v>
      </c>
      <c r="H201">
        <f t="shared" si="4"/>
        <v>3.0480871808029386E-2</v>
      </c>
    </row>
    <row r="202" spans="5:8" x14ac:dyDescent="0.35">
      <c r="E202">
        <v>-1.6096652539515421E-2</v>
      </c>
      <c r="F202">
        <f t="shared" si="4"/>
        <v>-9.4928334887639521E-3</v>
      </c>
      <c r="G202">
        <v>-9.6834177013813694E-3</v>
      </c>
      <c r="H202">
        <f t="shared" si="4"/>
        <v>4.9482244837517619E-3</v>
      </c>
    </row>
    <row r="203" spans="5:8" x14ac:dyDescent="0.35">
      <c r="E203">
        <v>-4.0789265566510302E-2</v>
      </c>
      <c r="F203">
        <f t="shared" si="4"/>
        <v>-1.6096652539515421E-2</v>
      </c>
      <c r="G203">
        <v>-1.9824821055181907E-2</v>
      </c>
      <c r="H203">
        <f t="shared" si="4"/>
        <v>-9.6834177013813694E-3</v>
      </c>
    </row>
    <row r="204" spans="5:8" x14ac:dyDescent="0.35">
      <c r="E204">
        <v>-7.4189195502752492E-2</v>
      </c>
      <c r="F204">
        <f t="shared" si="4"/>
        <v>-4.0789265566510302E-2</v>
      </c>
      <c r="G204">
        <v>-4.6639154428556928E-2</v>
      </c>
      <c r="H204">
        <f t="shared" si="4"/>
        <v>-1.9824821055181907E-2</v>
      </c>
    </row>
    <row r="205" spans="5:8" x14ac:dyDescent="0.35">
      <c r="E205">
        <v>-5.3284333515399851E-3</v>
      </c>
      <c r="F205">
        <f t="shared" si="4"/>
        <v>-7.4189195502752492E-2</v>
      </c>
      <c r="G205">
        <v>1.6427168377771251E-2</v>
      </c>
      <c r="H205">
        <f t="shared" si="4"/>
        <v>-4.6639154428556928E-2</v>
      </c>
    </row>
    <row r="206" spans="5:8" x14ac:dyDescent="0.35">
      <c r="E206">
        <v>3.9334242577078182E-3</v>
      </c>
      <c r="F206">
        <f t="shared" si="4"/>
        <v>-5.3284333515399851E-3</v>
      </c>
      <c r="G206">
        <v>1.2449122184392536E-3</v>
      </c>
      <c r="H206">
        <f t="shared" si="4"/>
        <v>1.6427168377771251E-2</v>
      </c>
    </row>
    <row r="207" spans="5:8" x14ac:dyDescent="0.35">
      <c r="E207">
        <v>1.5582871326862868E-2</v>
      </c>
      <c r="F207">
        <f t="shared" si="4"/>
        <v>3.9334242577078182E-3</v>
      </c>
      <c r="G207">
        <v>2.0029519518604655E-2</v>
      </c>
      <c r="H207">
        <f t="shared" si="4"/>
        <v>1.2449122184392536E-3</v>
      </c>
    </row>
    <row r="208" spans="5:8" x14ac:dyDescent="0.35">
      <c r="E208">
        <v>-5.5146251723319217E-3</v>
      </c>
      <c r="F208">
        <f t="shared" si="4"/>
        <v>1.5582871326862868E-2</v>
      </c>
      <c r="G208">
        <v>-7.5281661463282301E-3</v>
      </c>
      <c r="H208">
        <f t="shared" si="4"/>
        <v>2.0029519518604655E-2</v>
      </c>
    </row>
    <row r="209" spans="5:8" x14ac:dyDescent="0.35">
      <c r="E209">
        <v>1.5431798983378986E-2</v>
      </c>
      <c r="F209">
        <f t="shared" si="4"/>
        <v>-5.5146251723319217E-3</v>
      </c>
      <c r="G209">
        <v>1.6270170169348841E-2</v>
      </c>
      <c r="H209">
        <f t="shared" si="4"/>
        <v>-7.5281661463282301E-3</v>
      </c>
    </row>
    <row r="210" spans="5:8" x14ac:dyDescent="0.35">
      <c r="E210">
        <v>1.9777040893227849E-2</v>
      </c>
      <c r="F210">
        <f t="shared" si="4"/>
        <v>1.5431798983378986E-2</v>
      </c>
      <c r="G210">
        <v>2.1570553798533121E-2</v>
      </c>
      <c r="H210">
        <f t="shared" si="4"/>
        <v>1.6270170169348841E-2</v>
      </c>
    </row>
    <row r="211" spans="5:8" x14ac:dyDescent="0.35">
      <c r="E211">
        <v>3.9793189111445582E-3</v>
      </c>
      <c r="F211">
        <f t="shared" si="4"/>
        <v>1.9777040893227849E-2</v>
      </c>
      <c r="G211">
        <v>1.0755152961882786E-2</v>
      </c>
      <c r="H211">
        <f t="shared" si="4"/>
        <v>2.1570553798533121E-2</v>
      </c>
    </row>
    <row r="212" spans="5:8" x14ac:dyDescent="0.35">
      <c r="E212">
        <v>-6.1803017391476311E-3</v>
      </c>
      <c r="F212">
        <f t="shared" si="4"/>
        <v>3.9793189111445582E-3</v>
      </c>
      <c r="G212">
        <v>7.4135670362154293E-3</v>
      </c>
      <c r="H212">
        <f t="shared" si="4"/>
        <v>1.0755152961882786E-2</v>
      </c>
    </row>
    <row r="213" spans="5:8" x14ac:dyDescent="0.35">
      <c r="E213">
        <v>3.4346904590982108E-2</v>
      </c>
      <c r="F213">
        <f t="shared" si="4"/>
        <v>-6.1803017391476311E-3</v>
      </c>
      <c r="G213">
        <v>1.2800641713997418E-2</v>
      </c>
      <c r="H213">
        <f t="shared" si="4"/>
        <v>7.4135670362154293E-3</v>
      </c>
    </row>
    <row r="214" spans="5:8" x14ac:dyDescent="0.35">
      <c r="E214">
        <v>-2.1597772471515508E-2</v>
      </c>
      <c r="F214">
        <f t="shared" si="4"/>
        <v>3.4346904590982108E-2</v>
      </c>
      <c r="G214">
        <v>-5.7484185461864623E-4</v>
      </c>
      <c r="H214">
        <f t="shared" si="4"/>
        <v>1.2800641713997418E-2</v>
      </c>
    </row>
    <row r="215" spans="5:8" x14ac:dyDescent="0.35">
      <c r="E215">
        <v>-7.5721109863169378E-4</v>
      </c>
      <c r="F215">
        <f t="shared" si="4"/>
        <v>-2.1597772471515508E-2</v>
      </c>
      <c r="G215">
        <v>8.0498585075681195E-3</v>
      </c>
      <c r="H215">
        <f t="shared" si="4"/>
        <v>-5.7484185461864623E-4</v>
      </c>
    </row>
    <row r="216" spans="5:8" x14ac:dyDescent="0.35">
      <c r="E216">
        <v>7.1693776022445643E-3</v>
      </c>
      <c r="F216">
        <f t="shared" si="4"/>
        <v>-7.5721109863169378E-4</v>
      </c>
      <c r="G216">
        <v>2.9086870080337057E-3</v>
      </c>
      <c r="H216">
        <f t="shared" si="4"/>
        <v>8.0498585075681195E-3</v>
      </c>
    </row>
    <row r="217" spans="5:8" x14ac:dyDescent="0.35">
      <c r="E217">
        <v>1.7167934170006838E-2</v>
      </c>
      <c r="F217">
        <f t="shared" si="4"/>
        <v>7.1693776022445643E-3</v>
      </c>
      <c r="G217">
        <v>2.2203229974486982E-2</v>
      </c>
      <c r="H217">
        <f t="shared" si="4"/>
        <v>2.9086870080337057E-3</v>
      </c>
    </row>
    <row r="218" spans="5:8" x14ac:dyDescent="0.35">
      <c r="E218">
        <v>-3.2293456890269856E-2</v>
      </c>
      <c r="F218">
        <f t="shared" si="4"/>
        <v>1.7167934170006838E-2</v>
      </c>
      <c r="G218">
        <v>-1.2969247818257368E-2</v>
      </c>
      <c r="H218">
        <f t="shared" si="4"/>
        <v>2.2203229974486982E-2</v>
      </c>
    </row>
    <row r="219" spans="5:8" x14ac:dyDescent="0.35">
      <c r="E219">
        <v>-3.0029466840569286E-2</v>
      </c>
      <c r="F219">
        <f t="shared" ref="F219:H282" si="5">E218</f>
        <v>-3.2293456890269856E-2</v>
      </c>
      <c r="G219">
        <v>-3.4288922136930133E-2</v>
      </c>
      <c r="H219">
        <f t="shared" si="5"/>
        <v>-1.2969247818257368E-2</v>
      </c>
    </row>
    <row r="220" spans="5:8" x14ac:dyDescent="0.35">
      <c r="E220">
        <v>3.0273646342642291E-2</v>
      </c>
      <c r="F220">
        <f t="shared" si="5"/>
        <v>-3.0029466840569286E-2</v>
      </c>
      <c r="G220">
        <v>6.6538813875576253E-3</v>
      </c>
      <c r="H220">
        <f t="shared" si="5"/>
        <v>-3.4288922136930133E-2</v>
      </c>
    </row>
    <row r="221" spans="5:8" x14ac:dyDescent="0.35">
      <c r="E221">
        <v>-1.9440582108522619E-2</v>
      </c>
      <c r="F221">
        <f t="shared" si="5"/>
        <v>3.0273646342642291E-2</v>
      </c>
      <c r="G221">
        <v>-1.946878472195368E-2</v>
      </c>
      <c r="H221">
        <f t="shared" si="5"/>
        <v>6.6538813875576253E-3</v>
      </c>
    </row>
    <row r="222" spans="5:8" x14ac:dyDescent="0.35">
      <c r="E222">
        <v>2.1157024793388546E-2</v>
      </c>
      <c r="F222">
        <f t="shared" si="5"/>
        <v>-1.9440582108522619E-2</v>
      </c>
      <c r="G222">
        <v>5.0059024427435705E-3</v>
      </c>
      <c r="H222">
        <f t="shared" si="5"/>
        <v>-1.946878472195368E-2</v>
      </c>
    </row>
    <row r="223" spans="5:8" x14ac:dyDescent="0.35">
      <c r="E223">
        <v>1.7776717611444059E-3</v>
      </c>
      <c r="F223">
        <f t="shared" si="5"/>
        <v>2.1157024793388546E-2</v>
      </c>
      <c r="G223">
        <v>-1.398804462989367E-2</v>
      </c>
      <c r="H223">
        <f t="shared" si="5"/>
        <v>5.0059024427435705E-3</v>
      </c>
    </row>
    <row r="224" spans="5:8" x14ac:dyDescent="0.35">
      <c r="E224">
        <v>-1.4714886669009997E-2</v>
      </c>
      <c r="F224">
        <f t="shared" si="5"/>
        <v>1.7776717611444059E-3</v>
      </c>
      <c r="G224">
        <v>1.6794549332993736E-2</v>
      </c>
      <c r="H224">
        <f t="shared" si="5"/>
        <v>-1.398804462989367E-2</v>
      </c>
    </row>
    <row r="225" spans="5:8" x14ac:dyDescent="0.35">
      <c r="E225">
        <v>1.5766109194691458E-2</v>
      </c>
      <c r="F225">
        <f t="shared" si="5"/>
        <v>-1.4714886669009997E-2</v>
      </c>
      <c r="G225">
        <v>2.4501745651526186E-3</v>
      </c>
      <c r="H225">
        <f t="shared" si="5"/>
        <v>1.6794549332993736E-2</v>
      </c>
    </row>
    <row r="226" spans="5:8" x14ac:dyDescent="0.35">
      <c r="E226">
        <v>-2.9620943689617318E-2</v>
      </c>
      <c r="F226">
        <f t="shared" si="5"/>
        <v>1.5766109194691458E-2</v>
      </c>
      <c r="G226">
        <v>-5.9633970799917169E-3</v>
      </c>
      <c r="H226">
        <f t="shared" si="5"/>
        <v>2.4501745651526186E-3</v>
      </c>
    </row>
    <row r="227" spans="5:8" x14ac:dyDescent="0.35">
      <c r="E227">
        <v>-3.0463831314962331E-2</v>
      </c>
      <c r="F227">
        <f t="shared" si="5"/>
        <v>-2.9620943689617318E-2</v>
      </c>
      <c r="G227">
        <v>-3.6330213728704486E-2</v>
      </c>
      <c r="H227">
        <f t="shared" si="5"/>
        <v>-5.9633970799917169E-3</v>
      </c>
    </row>
    <row r="228" spans="5:8" x14ac:dyDescent="0.35">
      <c r="E228">
        <v>1.89242728033574E-2</v>
      </c>
      <c r="F228">
        <f t="shared" si="5"/>
        <v>-3.0463831314962331E-2</v>
      </c>
      <c r="G228">
        <v>-5.0487484103779456E-3</v>
      </c>
      <c r="H228">
        <f t="shared" si="5"/>
        <v>-3.6330213728704486E-2</v>
      </c>
    </row>
    <row r="229" spans="5:8" x14ac:dyDescent="0.35">
      <c r="E229">
        <v>5.4713814662049609E-2</v>
      </c>
      <c r="F229">
        <f t="shared" si="5"/>
        <v>1.89242728033574E-2</v>
      </c>
      <c r="G229">
        <v>2.4161964637830158E-2</v>
      </c>
      <c r="H229">
        <f t="shared" si="5"/>
        <v>-5.0487484103779456E-3</v>
      </c>
    </row>
    <row r="230" spans="5:8" x14ac:dyDescent="0.35">
      <c r="E230">
        <v>6.712048631537737E-3</v>
      </c>
      <c r="F230">
        <f t="shared" si="5"/>
        <v>5.4713814662049609E-2</v>
      </c>
      <c r="G230">
        <v>3.5917237554033088E-2</v>
      </c>
      <c r="H230">
        <f t="shared" si="5"/>
        <v>2.4161964637830158E-2</v>
      </c>
    </row>
    <row r="231" spans="5:8" x14ac:dyDescent="0.35">
      <c r="E231">
        <v>-1.2221523460761441E-2</v>
      </c>
      <c r="F231">
        <f t="shared" si="5"/>
        <v>6.712048631537737E-3</v>
      </c>
      <c r="G231">
        <v>-1.1172033876488685E-3</v>
      </c>
      <c r="H231">
        <f t="shared" si="5"/>
        <v>3.5917237554033088E-2</v>
      </c>
    </row>
    <row r="232" spans="5:8" x14ac:dyDescent="0.35">
      <c r="E232">
        <v>5.2553144737361057E-2</v>
      </c>
      <c r="F232">
        <f t="shared" si="5"/>
        <v>-1.2221523460761441E-2</v>
      </c>
      <c r="G232">
        <v>4.3426383119091971E-2</v>
      </c>
      <c r="H232">
        <f t="shared" si="5"/>
        <v>-1.1172033876488685E-3</v>
      </c>
    </row>
    <row r="233" spans="5:8" x14ac:dyDescent="0.35">
      <c r="E233">
        <v>-1.7902785918651909E-2</v>
      </c>
      <c r="F233">
        <f t="shared" si="5"/>
        <v>5.2553144737361057E-2</v>
      </c>
      <c r="G233">
        <v>6.7500314902675385E-3</v>
      </c>
      <c r="H233">
        <f t="shared" si="5"/>
        <v>4.3426383119091971E-2</v>
      </c>
    </row>
    <row r="234" spans="5:8" x14ac:dyDescent="0.35">
      <c r="E234">
        <v>6.5433040824112831E-2</v>
      </c>
      <c r="F234">
        <f t="shared" si="5"/>
        <v>-1.7902785918651909E-2</v>
      </c>
      <c r="G234">
        <v>2.2952750110396991E-2</v>
      </c>
      <c r="H234">
        <f t="shared" si="5"/>
        <v>6.7500314902675385E-3</v>
      </c>
    </row>
    <row r="235" spans="5:8" x14ac:dyDescent="0.35">
      <c r="E235">
        <v>1.3352091060237825E-2</v>
      </c>
      <c r="F235">
        <f t="shared" si="5"/>
        <v>6.5433040824112831E-2</v>
      </c>
      <c r="G235">
        <v>4.1191819193430845E-2</v>
      </c>
      <c r="H235">
        <f t="shared" si="5"/>
        <v>2.2952750110396991E-2</v>
      </c>
    </row>
    <row r="236" spans="5:8" x14ac:dyDescent="0.35">
      <c r="E236">
        <v>1.6003230936214585E-3</v>
      </c>
      <c r="F236">
        <f t="shared" si="5"/>
        <v>1.3352091060237825E-2</v>
      </c>
      <c r="G236">
        <v>1.2030348817925418E-2</v>
      </c>
      <c r="H236">
        <f t="shared" si="5"/>
        <v>4.1191819193430845E-2</v>
      </c>
    </row>
    <row r="237" spans="5:8" x14ac:dyDescent="0.35">
      <c r="E237">
        <v>0.10499642140704224</v>
      </c>
      <c r="F237">
        <f t="shared" si="5"/>
        <v>1.6003230936214585E-3</v>
      </c>
      <c r="G237">
        <v>5.8633285917496503E-2</v>
      </c>
      <c r="H237">
        <f t="shared" si="5"/>
        <v>1.2030348817925418E-2</v>
      </c>
    </row>
    <row r="238" spans="5:8" x14ac:dyDescent="0.35">
      <c r="E238">
        <v>-2.4943724385187438E-2</v>
      </c>
      <c r="F238">
        <f t="shared" si="5"/>
        <v>0.10499642140704224</v>
      </c>
      <c r="G238">
        <v>-1.4288263457862937E-2</v>
      </c>
      <c r="H238">
        <f t="shared" si="5"/>
        <v>5.8633285917496503E-2</v>
      </c>
    </row>
    <row r="239" spans="5:8" x14ac:dyDescent="0.35">
      <c r="E239">
        <v>-8.5912099735692138E-3</v>
      </c>
      <c r="F239">
        <f t="shared" si="5"/>
        <v>-2.4943724385187438E-2</v>
      </c>
      <c r="G239">
        <v>5.7143978834917064E-3</v>
      </c>
      <c r="H239">
        <f t="shared" si="5"/>
        <v>-1.4288263457862937E-2</v>
      </c>
    </row>
    <row r="240" spans="5:8" x14ac:dyDescent="0.35">
      <c r="E240">
        <v>-5.1644776422234973E-3</v>
      </c>
      <c r="F240">
        <f t="shared" si="5"/>
        <v>-8.5912099735692138E-3</v>
      </c>
      <c r="G240">
        <v>6.4127726295839516E-3</v>
      </c>
      <c r="H240">
        <f t="shared" si="5"/>
        <v>5.7143978834917064E-3</v>
      </c>
    </row>
    <row r="241" spans="5:8" x14ac:dyDescent="0.35">
      <c r="E241">
        <v>-2.7910583681948986E-2</v>
      </c>
      <c r="F241">
        <f t="shared" si="5"/>
        <v>-5.1644776422234973E-3</v>
      </c>
      <c r="G241">
        <v>1.129144866700571E-3</v>
      </c>
      <c r="H241">
        <f t="shared" si="5"/>
        <v>6.4127726295839516E-3</v>
      </c>
    </row>
    <row r="242" spans="5:8" x14ac:dyDescent="0.35">
      <c r="E242">
        <v>6.8451008663109603E-2</v>
      </c>
      <c r="F242">
        <f t="shared" si="5"/>
        <v>-2.7910583681948986E-2</v>
      </c>
      <c r="G242">
        <v>3.9645538450941764E-2</v>
      </c>
      <c r="H242">
        <f t="shared" si="5"/>
        <v>1.129144866700571E-3</v>
      </c>
    </row>
    <row r="243" spans="5:8" x14ac:dyDescent="0.35">
      <c r="E243">
        <v>6.7006578271382899E-2</v>
      </c>
      <c r="F243">
        <f t="shared" si="5"/>
        <v>6.8451008663109603E-2</v>
      </c>
      <c r="G243">
        <v>1.9608249087494922E-2</v>
      </c>
      <c r="H243">
        <f t="shared" si="5"/>
        <v>3.9645538450941764E-2</v>
      </c>
    </row>
    <row r="244" spans="5:8" x14ac:dyDescent="0.35">
      <c r="E244">
        <v>6.0523899910764456E-2</v>
      </c>
      <c r="F244">
        <f t="shared" si="5"/>
        <v>6.7006578271382899E-2</v>
      </c>
      <c r="G244">
        <v>-9.921783943372553E-2</v>
      </c>
      <c r="H244">
        <f t="shared" si="5"/>
        <v>1.9608249087494922E-2</v>
      </c>
    </row>
    <row r="245" spans="5:8" x14ac:dyDescent="0.35">
      <c r="E245">
        <v>2.0230595698829346E-2</v>
      </c>
      <c r="F245">
        <f t="shared" si="5"/>
        <v>6.0523899910764456E-2</v>
      </c>
      <c r="G245">
        <v>7.4214585038061998E-2</v>
      </c>
      <c r="H245">
        <f t="shared" si="5"/>
        <v>-9.921783943372553E-2</v>
      </c>
    </row>
    <row r="246" spans="5:8" x14ac:dyDescent="0.35">
      <c r="E246">
        <v>-1.866648734602816E-2</v>
      </c>
      <c r="F246">
        <f t="shared" si="5"/>
        <v>2.0230595698829346E-2</v>
      </c>
      <c r="G246">
        <v>1.1214121735334981E-2</v>
      </c>
      <c r="H246">
        <f t="shared" si="5"/>
        <v>7.4214585038061998E-2</v>
      </c>
    </row>
    <row r="247" spans="5:8" x14ac:dyDescent="0.35">
      <c r="E247">
        <v>1.2959163519250527E-3</v>
      </c>
      <c r="F247">
        <f t="shared" si="5"/>
        <v>-1.866648734602816E-2</v>
      </c>
      <c r="G247">
        <v>2.5200981144918311E-2</v>
      </c>
      <c r="H247">
        <f t="shared" si="5"/>
        <v>1.1214121735334981E-2</v>
      </c>
    </row>
    <row r="248" spans="5:8" x14ac:dyDescent="0.35">
      <c r="E248">
        <v>4.2257008113651517E-2</v>
      </c>
      <c r="F248">
        <f t="shared" si="5"/>
        <v>1.2959163519250527E-3</v>
      </c>
      <c r="G248">
        <v>6.19759933607269E-2</v>
      </c>
      <c r="H248">
        <f t="shared" si="5"/>
        <v>2.5200981144918311E-2</v>
      </c>
    </row>
    <row r="249" spans="5:8" x14ac:dyDescent="0.35">
      <c r="E249">
        <v>-4.3114186450268543E-2</v>
      </c>
      <c r="F249">
        <f t="shared" si="5"/>
        <v>4.2257008113651517E-2</v>
      </c>
      <c r="G249">
        <v>-3.5911696985407304E-2</v>
      </c>
      <c r="H249">
        <f t="shared" si="5"/>
        <v>6.19759933607269E-2</v>
      </c>
    </row>
    <row r="250" spans="5:8" x14ac:dyDescent="0.35">
      <c r="E250">
        <v>3.8467282627563382E-3</v>
      </c>
      <c r="F250">
        <f t="shared" si="5"/>
        <v>-4.3114186450268543E-2</v>
      </c>
      <c r="G250">
        <v>-4.6519719972242246E-3</v>
      </c>
      <c r="H250">
        <f t="shared" si="5"/>
        <v>-3.5911696985407304E-2</v>
      </c>
    </row>
    <row r="251" spans="5:8" x14ac:dyDescent="0.35">
      <c r="E251">
        <v>-3.0092964904944286E-2</v>
      </c>
      <c r="F251">
        <f t="shared" si="5"/>
        <v>3.8467282627563382E-3</v>
      </c>
      <c r="G251">
        <v>-5.3411036559447567E-3</v>
      </c>
      <c r="H251">
        <f t="shared" si="5"/>
        <v>-4.6519719972242246E-3</v>
      </c>
    </row>
    <row r="252" spans="5:8" x14ac:dyDescent="0.35">
      <c r="E252">
        <v>1.2003963318574451E-2</v>
      </c>
      <c r="F252">
        <f t="shared" si="5"/>
        <v>-3.0092964904944286E-2</v>
      </c>
      <c r="G252">
        <v>5.3839625373179212E-2</v>
      </c>
      <c r="H252">
        <f t="shared" si="5"/>
        <v>-5.3411036559447567E-3</v>
      </c>
    </row>
    <row r="253" spans="5:8" x14ac:dyDescent="0.35">
      <c r="E253">
        <v>-1.178169454031508E-2</v>
      </c>
      <c r="F253">
        <f t="shared" si="5"/>
        <v>1.2003963318574451E-2</v>
      </c>
      <c r="G253">
        <v>3.0849342272314395E-3</v>
      </c>
      <c r="H253">
        <f t="shared" si="5"/>
        <v>5.3839625373179212E-2</v>
      </c>
    </row>
    <row r="254" spans="5:8" x14ac:dyDescent="0.35">
      <c r="E254">
        <v>-3.6079450652174327E-2</v>
      </c>
      <c r="F254">
        <f t="shared" si="5"/>
        <v>-1.178169454031508E-2</v>
      </c>
      <c r="G254">
        <v>-2.6910158419507502E-2</v>
      </c>
      <c r="H254">
        <f t="shared" si="5"/>
        <v>3.0849342272314395E-3</v>
      </c>
    </row>
    <row r="255" spans="5:8" x14ac:dyDescent="0.35">
      <c r="E255">
        <v>-5.5672865203330479E-2</v>
      </c>
      <c r="F255">
        <f t="shared" si="5"/>
        <v>-3.6079450652174327E-2</v>
      </c>
      <c r="G255">
        <v>-3.189810311992225E-2</v>
      </c>
      <c r="H255">
        <f t="shared" si="5"/>
        <v>-2.6910158419507502E-2</v>
      </c>
    </row>
    <row r="256" spans="5:8" x14ac:dyDescent="0.35">
      <c r="E256">
        <v>-4.9853699634533677E-2</v>
      </c>
      <c r="F256">
        <f t="shared" si="5"/>
        <v>-5.5672865203330479E-2</v>
      </c>
      <c r="G256">
        <v>-2.8832232422525084E-2</v>
      </c>
      <c r="H256">
        <f t="shared" si="5"/>
        <v>-3.189810311992225E-2</v>
      </c>
    </row>
    <row r="257" spans="5:8" x14ac:dyDescent="0.35">
      <c r="E257">
        <v>2.3272645355176813E-2</v>
      </c>
      <c r="F257">
        <f t="shared" si="5"/>
        <v>-4.9853699634533677E-2</v>
      </c>
      <c r="G257">
        <v>1.7299194714020194E-2</v>
      </c>
      <c r="H257">
        <f t="shared" si="5"/>
        <v>-2.8832232422525084E-2</v>
      </c>
    </row>
    <row r="258" spans="5:8" x14ac:dyDescent="0.35">
      <c r="E258">
        <v>4.5060447513012303E-3</v>
      </c>
      <c r="F258">
        <f t="shared" si="5"/>
        <v>2.3272645355176813E-2</v>
      </c>
      <c r="G258">
        <v>1.0867138374353935E-2</v>
      </c>
      <c r="H258">
        <f t="shared" si="5"/>
        <v>1.7299194714020194E-2</v>
      </c>
    </row>
    <row r="259" spans="5:8" x14ac:dyDescent="0.35">
      <c r="E259">
        <v>3.5746760362410424E-2</v>
      </c>
      <c r="F259">
        <f t="shared" si="5"/>
        <v>4.5060447513012303E-3</v>
      </c>
      <c r="G259">
        <v>3.6975535708549057E-2</v>
      </c>
      <c r="H259">
        <f t="shared" si="5"/>
        <v>1.0867138374353935E-2</v>
      </c>
    </row>
    <row r="260" spans="5:8" x14ac:dyDescent="0.35">
      <c r="E260">
        <v>3.647594307555857E-2</v>
      </c>
      <c r="F260">
        <f t="shared" si="5"/>
        <v>3.5746760362410424E-2</v>
      </c>
      <c r="G260">
        <v>2.2951048219856052E-2</v>
      </c>
      <c r="H260">
        <f t="shared" si="5"/>
        <v>3.6975535708549057E-2</v>
      </c>
    </row>
    <row r="261" spans="5:8" x14ac:dyDescent="0.35">
      <c r="E261">
        <v>-2.1044995895249663E-3</v>
      </c>
      <c r="F261">
        <f t="shared" si="5"/>
        <v>3.647594307555857E-2</v>
      </c>
      <c r="G261">
        <v>-4.7605527162596362E-3</v>
      </c>
      <c r="H261">
        <f t="shared" si="5"/>
        <v>2.2951048219856052E-2</v>
      </c>
    </row>
    <row r="262" spans="5:8" x14ac:dyDescent="0.35">
      <c r="E262">
        <v>-2.8628450420372875E-2</v>
      </c>
      <c r="F262">
        <f t="shared" si="5"/>
        <v>-2.1044995895249663E-3</v>
      </c>
      <c r="G262">
        <v>-1.8967829055602681E-2</v>
      </c>
      <c r="H262">
        <f t="shared" si="5"/>
        <v>-4.7605527162596362E-3</v>
      </c>
    </row>
    <row r="263" spans="5:8" x14ac:dyDescent="0.35">
      <c r="E263">
        <v>1.8592083240910773E-2</v>
      </c>
      <c r="F263">
        <f t="shared" si="5"/>
        <v>-2.8628450420372875E-2</v>
      </c>
      <c r="G263">
        <v>1.4980264127240295E-2</v>
      </c>
      <c r="H263">
        <f t="shared" si="5"/>
        <v>-1.8967829055602681E-2</v>
      </c>
    </row>
    <row r="264" spans="5:8" x14ac:dyDescent="0.35">
      <c r="E264">
        <v>2.654102244306733E-2</v>
      </c>
      <c r="F264">
        <f t="shared" si="5"/>
        <v>1.8592083240910773E-2</v>
      </c>
      <c r="G264">
        <v>3.9519500934981355E-3</v>
      </c>
      <c r="H264">
        <f t="shared" si="5"/>
        <v>1.4980264127240295E-2</v>
      </c>
    </row>
    <row r="265" spans="5:8" x14ac:dyDescent="0.35">
      <c r="E265">
        <v>-1.4219502317418864E-2</v>
      </c>
      <c r="F265">
        <f t="shared" si="5"/>
        <v>2.654102244306733E-2</v>
      </c>
      <c r="G265">
        <v>-4.2598286175249411E-3</v>
      </c>
      <c r="H265">
        <f t="shared" si="5"/>
        <v>3.9519500934981355E-3</v>
      </c>
    </row>
    <row r="266" spans="5:8" x14ac:dyDescent="0.35">
      <c r="E266">
        <v>-4.1387075668355755E-2</v>
      </c>
      <c r="F266">
        <f t="shared" si="5"/>
        <v>-1.4219502317418864E-2</v>
      </c>
      <c r="G266">
        <v>-5.614585502771452E-2</v>
      </c>
      <c r="H266">
        <f t="shared" si="5"/>
        <v>-4.2598286175249411E-3</v>
      </c>
    </row>
    <row r="267" spans="5:8" x14ac:dyDescent="0.35">
      <c r="E267">
        <v>-1.4616548036652466E-2</v>
      </c>
      <c r="F267">
        <f t="shared" si="5"/>
        <v>-4.1387075668355755E-2</v>
      </c>
      <c r="G267">
        <v>-3.4586140441795754E-2</v>
      </c>
      <c r="H267">
        <f t="shared" si="5"/>
        <v>-5.614585502771452E-2</v>
      </c>
    </row>
    <row r="268" spans="5:8" x14ac:dyDescent="0.35">
      <c r="E268">
        <v>-5.3387211461682016E-2</v>
      </c>
      <c r="F268">
        <f t="shared" si="5"/>
        <v>-1.4616548036652466E-2</v>
      </c>
      <c r="G268">
        <v>-2.7792048211466192E-2</v>
      </c>
      <c r="H268">
        <f t="shared" si="5"/>
        <v>-3.4586140441795754E-2</v>
      </c>
    </row>
    <row r="269" spans="5:8" x14ac:dyDescent="0.35">
      <c r="E269">
        <v>-8.8921895853034116E-2</v>
      </c>
      <c r="F269">
        <f t="shared" si="5"/>
        <v>-5.3387211461682016E-2</v>
      </c>
      <c r="G269">
        <v>-9.765014181108389E-2</v>
      </c>
      <c r="H269">
        <f t="shared" si="5"/>
        <v>-2.7792048211466192E-2</v>
      </c>
    </row>
    <row r="270" spans="5:8" x14ac:dyDescent="0.35">
      <c r="E270">
        <v>-1.8923000570998605E-2</v>
      </c>
      <c r="F270">
        <f t="shared" si="5"/>
        <v>-8.8921895853034116E-2</v>
      </c>
      <c r="G270">
        <v>1.002700958481717E-2</v>
      </c>
      <c r="H270">
        <f t="shared" si="5"/>
        <v>-9.765014181108389E-2</v>
      </c>
    </row>
    <row r="271" spans="5:8" x14ac:dyDescent="0.35">
      <c r="E271">
        <v>-1.4746117653458124E-2</v>
      </c>
      <c r="F271">
        <f t="shared" si="5"/>
        <v>-1.8923000570998605E-2</v>
      </c>
      <c r="G271">
        <v>-4.3190988368653316E-2</v>
      </c>
      <c r="H271">
        <f t="shared" si="5"/>
        <v>1.002700958481717E-2</v>
      </c>
    </row>
    <row r="272" spans="5:8" x14ac:dyDescent="0.35">
      <c r="E272">
        <v>2.667914361743251E-2</v>
      </c>
      <c r="F272">
        <f t="shared" si="5"/>
        <v>-1.4746117653458124E-2</v>
      </c>
      <c r="G272">
        <v>4.8130908155542551E-2</v>
      </c>
      <c r="H272">
        <f t="shared" si="5"/>
        <v>-4.3190988368653316E-2</v>
      </c>
    </row>
    <row r="273" spans="5:8" x14ac:dyDescent="0.35">
      <c r="E273">
        <v>-4.4266037162607241E-2</v>
      </c>
      <c r="F273">
        <f t="shared" si="5"/>
        <v>2.667914361743251E-2</v>
      </c>
      <c r="G273">
        <v>-4.5012199899002736E-2</v>
      </c>
      <c r="H273">
        <f t="shared" si="5"/>
        <v>4.8130908155542551E-2</v>
      </c>
    </row>
    <row r="274" spans="5:8" x14ac:dyDescent="0.35">
      <c r="E274">
        <v>-7.8997043342738715E-2</v>
      </c>
      <c r="F274">
        <f t="shared" si="5"/>
        <v>-4.4266037162607241E-2</v>
      </c>
      <c r="G274">
        <v>-8.7388404715603385E-2</v>
      </c>
      <c r="H274">
        <f t="shared" si="5"/>
        <v>-4.5012199899002736E-2</v>
      </c>
    </row>
    <row r="275" spans="5:8" x14ac:dyDescent="0.35">
      <c r="E275">
        <v>-5.5487678228890558E-2</v>
      </c>
      <c r="F275">
        <f t="shared" si="5"/>
        <v>-7.8997043342738715E-2</v>
      </c>
      <c r="G275">
        <v>-2.247835963750866E-2</v>
      </c>
      <c r="H275">
        <f t="shared" si="5"/>
        <v>-8.7388404715603385E-2</v>
      </c>
    </row>
    <row r="276" spans="5:8" x14ac:dyDescent="0.35">
      <c r="E276">
        <v>7.0719418411367974E-2</v>
      </c>
      <c r="F276">
        <f t="shared" si="5"/>
        <v>-5.5487678228890558E-2</v>
      </c>
      <c r="G276">
        <v>9.0778908182399976E-2</v>
      </c>
      <c r="H276">
        <f t="shared" si="5"/>
        <v>-2.247835963750866E-2</v>
      </c>
    </row>
    <row r="277" spans="5:8" x14ac:dyDescent="0.35">
      <c r="E277">
        <v>-1.7010480533993788E-2</v>
      </c>
      <c r="F277">
        <f t="shared" si="5"/>
        <v>7.0719418411367974E-2</v>
      </c>
      <c r="G277">
        <v>-1.146252586940244E-2</v>
      </c>
      <c r="H277">
        <f t="shared" si="5"/>
        <v>9.0778908182399976E-2</v>
      </c>
    </row>
    <row r="278" spans="5:8" x14ac:dyDescent="0.35">
      <c r="E278">
        <v>6.4100436922736481E-2</v>
      </c>
      <c r="F278">
        <f t="shared" si="5"/>
        <v>-1.7010480533993788E-2</v>
      </c>
      <c r="G278">
        <v>6.9046034971268266E-2</v>
      </c>
      <c r="H278">
        <f t="shared" si="5"/>
        <v>-1.146252586940244E-2</v>
      </c>
    </row>
    <row r="279" spans="5:8" x14ac:dyDescent="0.35">
      <c r="E279">
        <v>-4.7435897435897378E-2</v>
      </c>
      <c r="F279">
        <f t="shared" si="5"/>
        <v>6.4100436922736481E-2</v>
      </c>
      <c r="G279">
        <v>-5.4489751784126628E-2</v>
      </c>
      <c r="H279">
        <f t="shared" si="5"/>
        <v>6.9046034971268266E-2</v>
      </c>
    </row>
    <row r="280" spans="5:8" x14ac:dyDescent="0.35">
      <c r="E280">
        <v>4.7400361330374841E-2</v>
      </c>
      <c r="F280">
        <f t="shared" si="5"/>
        <v>-4.7435897435897378E-2</v>
      </c>
      <c r="G280">
        <v>4.3197718892076908E-2</v>
      </c>
      <c r="H280">
        <f t="shared" si="5"/>
        <v>-5.4489751784126628E-2</v>
      </c>
    </row>
    <row r="281" spans="5:8" x14ac:dyDescent="0.35">
      <c r="E281">
        <v>5.2094035522343152E-3</v>
      </c>
      <c r="F281">
        <f t="shared" si="5"/>
        <v>4.7400361330374841E-2</v>
      </c>
      <c r="G281">
        <v>7.512953998991545E-3</v>
      </c>
      <c r="H281">
        <f t="shared" si="5"/>
        <v>4.3197718892076908E-2</v>
      </c>
    </row>
    <row r="282" spans="5:8" x14ac:dyDescent="0.35">
      <c r="E282">
        <v>-2.7947565564637622E-2</v>
      </c>
      <c r="F282">
        <f t="shared" si="5"/>
        <v>5.2094035522343152E-3</v>
      </c>
      <c r="G282">
        <v>-2.7774889681436266E-2</v>
      </c>
      <c r="H282">
        <f t="shared" si="5"/>
        <v>7.512953998991545E-3</v>
      </c>
    </row>
    <row r="283" spans="5:8" x14ac:dyDescent="0.35">
      <c r="E283">
        <v>-1.6586596844991863E-4</v>
      </c>
      <c r="F283">
        <f t="shared" ref="F283:H307" si="6">E282</f>
        <v>-2.7947565564637622E-2</v>
      </c>
      <c r="G283">
        <v>1.5389665943773556E-2</v>
      </c>
      <c r="H283">
        <f t="shared" si="6"/>
        <v>-2.7774889681436266E-2</v>
      </c>
    </row>
    <row r="284" spans="5:8" x14ac:dyDescent="0.35">
      <c r="E284">
        <v>-2.167872356813183E-2</v>
      </c>
      <c r="F284">
        <f t="shared" si="6"/>
        <v>-1.6586596844991863E-4</v>
      </c>
      <c r="G284">
        <v>-1.3079387473180493E-3</v>
      </c>
      <c r="H284">
        <f t="shared" si="6"/>
        <v>1.5389665943773556E-2</v>
      </c>
    </row>
    <row r="285" spans="5:8" x14ac:dyDescent="0.35">
      <c r="E285">
        <v>-2.7882076500084785E-2</v>
      </c>
      <c r="F285">
        <f t="shared" si="6"/>
        <v>-2.167872356813183E-2</v>
      </c>
      <c r="G285">
        <v>-1.9492718434696465E-2</v>
      </c>
      <c r="H285">
        <f t="shared" si="6"/>
        <v>-1.3079387473180493E-3</v>
      </c>
    </row>
    <row r="286" spans="5:8" x14ac:dyDescent="0.35">
      <c r="E286">
        <v>-7.2944181410416253E-2</v>
      </c>
      <c r="F286">
        <f t="shared" si="6"/>
        <v>-2.7882076500084785E-2</v>
      </c>
      <c r="G286">
        <v>-5.2622100381696568E-2</v>
      </c>
      <c r="H286">
        <f t="shared" si="6"/>
        <v>-1.9492718434696465E-2</v>
      </c>
    </row>
    <row r="287" spans="5:8" x14ac:dyDescent="0.35">
      <c r="E287">
        <v>-4.9347830469521736E-2</v>
      </c>
      <c r="F287">
        <f t="shared" si="6"/>
        <v>-7.2944181410416253E-2</v>
      </c>
      <c r="G287">
        <v>-4.1995374330703661E-2</v>
      </c>
      <c r="H287">
        <f t="shared" si="6"/>
        <v>-5.2622100381696568E-2</v>
      </c>
    </row>
    <row r="288" spans="5:8" x14ac:dyDescent="0.35">
      <c r="E288">
        <v>9.1561666107056405E-2</v>
      </c>
      <c r="F288">
        <f t="shared" si="6"/>
        <v>-4.9347830469521736E-2</v>
      </c>
      <c r="G288">
        <v>0.10853245142620915</v>
      </c>
      <c r="H288">
        <f t="shared" si="6"/>
        <v>-4.1995374330703661E-2</v>
      </c>
    </row>
    <row r="289" spans="5:8" x14ac:dyDescent="0.35">
      <c r="E289">
        <v>8.6086368066416119E-2</v>
      </c>
      <c r="F289">
        <f t="shared" si="6"/>
        <v>9.1561666107056405E-2</v>
      </c>
      <c r="G289">
        <v>7.3592040394698577E-2</v>
      </c>
      <c r="H289">
        <f t="shared" si="6"/>
        <v>0.10853245142620915</v>
      </c>
    </row>
    <row r="290" spans="5:8" x14ac:dyDescent="0.35">
      <c r="E290">
        <v>-2.2016647387815058E-2</v>
      </c>
      <c r="F290">
        <f t="shared" si="6"/>
        <v>8.6086368066416119E-2</v>
      </c>
      <c r="G290">
        <v>-8.7325626632579478E-3</v>
      </c>
      <c r="H290">
        <f t="shared" si="6"/>
        <v>7.3592040394698577E-2</v>
      </c>
    </row>
    <row r="291" spans="5:8" x14ac:dyDescent="0.35">
      <c r="E291">
        <v>-2.2826275823596198E-2</v>
      </c>
      <c r="F291">
        <f t="shared" si="6"/>
        <v>-2.2016647387815058E-2</v>
      </c>
      <c r="G291">
        <v>-2.7204066710118324E-2</v>
      </c>
      <c r="H291">
        <f t="shared" si="6"/>
        <v>-8.7325626632579478E-3</v>
      </c>
    </row>
    <row r="292" spans="5:8" x14ac:dyDescent="0.35">
      <c r="E292">
        <v>1.2322378375005938E-2</v>
      </c>
      <c r="F292">
        <f t="shared" si="6"/>
        <v>-2.2826275823596198E-2</v>
      </c>
      <c r="G292">
        <v>1.9545358487666364E-2</v>
      </c>
      <c r="H292">
        <f t="shared" si="6"/>
        <v>-2.7204066710118324E-2</v>
      </c>
    </row>
    <row r="293" spans="5:8" x14ac:dyDescent="0.35">
      <c r="E293">
        <v>-6.0920478883222162E-2</v>
      </c>
      <c r="F293">
        <f t="shared" si="6"/>
        <v>1.2322378375005938E-2</v>
      </c>
      <c r="G293">
        <v>-4.9381116698660965E-2</v>
      </c>
      <c r="H293">
        <f t="shared" si="6"/>
        <v>1.9545358487666364E-2</v>
      </c>
    </row>
    <row r="294" spans="5:8" x14ac:dyDescent="0.35">
      <c r="E294">
        <v>2.8565709335293343E-2</v>
      </c>
      <c r="F294">
        <f t="shared" si="6"/>
        <v>-6.0920478883222162E-2</v>
      </c>
      <c r="G294">
        <v>2.8248965534329429E-2</v>
      </c>
      <c r="H294">
        <f t="shared" si="6"/>
        <v>-4.9381116698660965E-2</v>
      </c>
    </row>
    <row r="295" spans="5:8" x14ac:dyDescent="0.35">
      <c r="E295">
        <v>1.6507093839031928E-2</v>
      </c>
      <c r="F295">
        <f t="shared" si="6"/>
        <v>2.8565709335293343E-2</v>
      </c>
      <c r="G295">
        <v>5.2603550438443669E-3</v>
      </c>
      <c r="H295">
        <f t="shared" si="6"/>
        <v>2.8248965534329429E-2</v>
      </c>
    </row>
    <row r="296" spans="5:8" x14ac:dyDescent="0.35">
      <c r="E296">
        <v>3.5742196695070838E-2</v>
      </c>
      <c r="F296">
        <f t="shared" si="6"/>
        <v>1.6507093839031928E-2</v>
      </c>
      <c r="G296">
        <v>3.1715782862786313E-2</v>
      </c>
      <c r="H296">
        <f t="shared" si="6"/>
        <v>5.2603550438443669E-3</v>
      </c>
    </row>
    <row r="297" spans="5:8" x14ac:dyDescent="0.35">
      <c r="E297">
        <v>2.0366481516834511E-2</v>
      </c>
      <c r="F297">
        <f t="shared" si="6"/>
        <v>3.5742196695070838E-2</v>
      </c>
      <c r="G297">
        <v>2.1242782960235074E-2</v>
      </c>
      <c r="H297">
        <f t="shared" si="6"/>
        <v>3.1715782862786313E-2</v>
      </c>
    </row>
    <row r="298" spans="5:8" x14ac:dyDescent="0.35">
      <c r="E298">
        <v>2.0224278637697379E-2</v>
      </c>
      <c r="F298">
        <f t="shared" si="6"/>
        <v>2.0366481516834511E-2</v>
      </c>
      <c r="G298">
        <v>2.6995913984365849E-2</v>
      </c>
      <c r="H298">
        <f t="shared" si="6"/>
        <v>2.1242782960235074E-2</v>
      </c>
    </row>
    <row r="299" spans="5:8" x14ac:dyDescent="0.35">
      <c r="E299">
        <v>-5.2055982813928092E-2</v>
      </c>
      <c r="F299">
        <f t="shared" si="6"/>
        <v>2.0224278637697379E-2</v>
      </c>
      <c r="G299">
        <v>-4.1607039214557107E-2</v>
      </c>
      <c r="H299">
        <f t="shared" si="6"/>
        <v>2.6995913984365849E-2</v>
      </c>
    </row>
    <row r="300" spans="5:8" x14ac:dyDescent="0.35">
      <c r="E300">
        <v>1.8151333789854673E-2</v>
      </c>
      <c r="F300">
        <f t="shared" si="6"/>
        <v>-5.2055982813928092E-2</v>
      </c>
      <c r="G300">
        <v>2.2672848980195726E-2</v>
      </c>
      <c r="H300">
        <f t="shared" si="6"/>
        <v>-4.1607039214557107E-2</v>
      </c>
    </row>
    <row r="301" spans="5:8" x14ac:dyDescent="0.35">
      <c r="E301">
        <v>-5.320271925009501E-2</v>
      </c>
      <c r="F301">
        <f t="shared" si="6"/>
        <v>1.8151333789854673E-2</v>
      </c>
      <c r="G301">
        <v>-4.2966180801507825E-2</v>
      </c>
      <c r="H301">
        <f t="shared" si="6"/>
        <v>2.2672848980195726E-2</v>
      </c>
    </row>
    <row r="302" spans="5:8" x14ac:dyDescent="0.35">
      <c r="E302">
        <v>4.1634546161148922E-3</v>
      </c>
      <c r="F302">
        <f t="shared" si="6"/>
        <v>-5.320271925009501E-2</v>
      </c>
      <c r="G302">
        <v>4.1258197911819838E-3</v>
      </c>
      <c r="H302">
        <f t="shared" si="6"/>
        <v>-4.2966180801507825E-2</v>
      </c>
    </row>
    <row r="303" spans="5:8" x14ac:dyDescent="0.35">
      <c r="E303">
        <v>5.1765541875905985E-2</v>
      </c>
      <c r="F303">
        <f t="shared" si="6"/>
        <v>4.1634546161148922E-3</v>
      </c>
      <c r="G303">
        <v>3.4162162670693164E-2</v>
      </c>
      <c r="H303">
        <f t="shared" si="6"/>
        <v>4.1258197911819838E-3</v>
      </c>
    </row>
    <row r="304" spans="5:8" x14ac:dyDescent="0.35">
      <c r="E304">
        <v>-8.89768268149016E-3</v>
      </c>
      <c r="F304">
        <f t="shared" si="6"/>
        <v>5.1765541875905985E-2</v>
      </c>
      <c r="G304">
        <v>-1.4091329829453048E-2</v>
      </c>
      <c r="H304">
        <f t="shared" si="6"/>
        <v>3.4162162670693164E-2</v>
      </c>
    </row>
    <row r="305" spans="5:8" x14ac:dyDescent="0.35">
      <c r="E305">
        <v>-1.088263130825895E-2</v>
      </c>
      <c r="F305">
        <f t="shared" si="6"/>
        <v>-8.89768268149016E-3</v>
      </c>
      <c r="G305">
        <v>-1.2880991541082465E-2</v>
      </c>
      <c r="H305">
        <f t="shared" si="6"/>
        <v>-1.4091329829453048E-2</v>
      </c>
    </row>
    <row r="306" spans="5:8" x14ac:dyDescent="0.35">
      <c r="E306">
        <v>-2.8711990917509977E-2</v>
      </c>
      <c r="F306">
        <f t="shared" si="6"/>
        <v>-1.088263130825895E-2</v>
      </c>
      <c r="G306">
        <v>-4.5732526646148353E-3</v>
      </c>
      <c r="H306">
        <f t="shared" si="6"/>
        <v>-1.2880991541082465E-2</v>
      </c>
    </row>
    <row r="307" spans="5:8" x14ac:dyDescent="0.35">
      <c r="E307">
        <v>2.499295192420381E-2</v>
      </c>
      <c r="F307">
        <f t="shared" si="6"/>
        <v>-2.8711990917509977E-2</v>
      </c>
      <c r="G307">
        <v>3.0199593394778068E-2</v>
      </c>
      <c r="H307">
        <f t="shared" si="6"/>
        <v>-4.5732526646148353E-3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D78E-FC36-4813-A491-4BC1BB89636B}">
  <sheetPr>
    <tabColor theme="9" tint="0.59999389629810485"/>
  </sheetPr>
  <dimension ref="B2:X27"/>
  <sheetViews>
    <sheetView zoomScale="70" zoomScaleNormal="70" workbookViewId="0">
      <selection activeCell="H11" sqref="H11"/>
    </sheetView>
  </sheetViews>
  <sheetFormatPr defaultRowHeight="14.5" x14ac:dyDescent="0.35"/>
  <cols>
    <col min="1" max="1" width="3.08984375" customWidth="1"/>
    <col min="2" max="2" width="3.81640625" customWidth="1"/>
    <col min="3" max="3" width="25.6328125" bestFit="1" customWidth="1"/>
    <col min="4" max="4" width="14.1796875" bestFit="1" customWidth="1"/>
    <col min="5" max="5" width="9.453125" customWidth="1"/>
    <col min="6" max="6" width="7.7265625" bestFit="1" customWidth="1"/>
    <col min="7" max="7" width="17.26953125" bestFit="1" customWidth="1"/>
    <col min="8" max="8" width="16.36328125" bestFit="1" customWidth="1"/>
    <col min="9" max="9" width="11.26953125" customWidth="1"/>
    <col min="10" max="10" width="10.1796875" bestFit="1" customWidth="1"/>
    <col min="11" max="11" width="11.26953125" bestFit="1" customWidth="1"/>
    <col min="12" max="12" width="10.54296875" bestFit="1" customWidth="1"/>
    <col min="13" max="13" width="25.6328125" bestFit="1" customWidth="1"/>
    <col min="14" max="14" width="19.453125" bestFit="1" customWidth="1"/>
    <col min="15" max="15" width="15.36328125" bestFit="1" customWidth="1"/>
    <col min="16" max="16" width="13.6328125" bestFit="1" customWidth="1"/>
    <col min="17" max="17" width="6.90625" bestFit="1" customWidth="1"/>
    <col min="18" max="18" width="11.90625" bestFit="1" customWidth="1"/>
    <col min="19" max="19" width="11.81640625" bestFit="1" customWidth="1"/>
    <col min="20" max="20" width="12" bestFit="1" customWidth="1"/>
    <col min="21" max="21" width="11.453125" bestFit="1" customWidth="1"/>
    <col min="22" max="22" width="17.1796875" bestFit="1" customWidth="1"/>
    <col min="23" max="23" width="19.54296875" bestFit="1" customWidth="1"/>
    <col min="24" max="24" width="14.08984375" bestFit="1" customWidth="1"/>
  </cols>
  <sheetData>
    <row r="2" spans="2:24" x14ac:dyDescent="0.35">
      <c r="D2" s="60" t="s">
        <v>227</v>
      </c>
      <c r="E2" s="60" t="s">
        <v>228</v>
      </c>
      <c r="F2" s="64" t="s">
        <v>216</v>
      </c>
      <c r="G2" s="64"/>
      <c r="H2" s="64"/>
      <c r="I2" s="64"/>
      <c r="J2" s="64"/>
      <c r="K2" s="64"/>
      <c r="L2" s="64"/>
      <c r="M2" s="64"/>
      <c r="N2" s="64"/>
      <c r="O2" s="64"/>
      <c r="P2" s="64"/>
      <c r="Q2" s="64"/>
      <c r="R2" s="64" t="s">
        <v>225</v>
      </c>
      <c r="S2" s="64"/>
      <c r="T2" s="64"/>
      <c r="U2" s="64"/>
      <c r="V2" s="64" t="s">
        <v>229</v>
      </c>
      <c r="W2" s="64"/>
      <c r="X2" s="64"/>
    </row>
    <row r="3" spans="2:24" x14ac:dyDescent="0.35">
      <c r="D3" s="60"/>
      <c r="E3" s="60"/>
      <c r="F3" s="60" t="s">
        <v>209</v>
      </c>
      <c r="G3" s="60" t="s">
        <v>210</v>
      </c>
      <c r="H3" s="60" t="s">
        <v>211</v>
      </c>
      <c r="I3" s="60" t="s">
        <v>212</v>
      </c>
      <c r="J3" s="60" t="s">
        <v>178</v>
      </c>
      <c r="K3" s="60" t="s">
        <v>179</v>
      </c>
      <c r="L3" s="60" t="s">
        <v>180</v>
      </c>
      <c r="M3" s="60" t="s">
        <v>213</v>
      </c>
      <c r="N3" s="60" t="s">
        <v>214</v>
      </c>
      <c r="O3" s="60" t="s">
        <v>206</v>
      </c>
      <c r="P3" s="60" t="s">
        <v>215</v>
      </c>
      <c r="Q3" s="60" t="s">
        <v>218</v>
      </c>
      <c r="R3" s="60" t="s">
        <v>217</v>
      </c>
      <c r="S3" s="60" t="s">
        <v>220</v>
      </c>
      <c r="T3" s="60" t="s">
        <v>219</v>
      </c>
      <c r="U3" s="60" t="s">
        <v>221</v>
      </c>
      <c r="V3" s="60" t="s">
        <v>222</v>
      </c>
      <c r="W3" s="60" t="s">
        <v>223</v>
      </c>
      <c r="X3" s="60" t="s">
        <v>224</v>
      </c>
    </row>
    <row r="4" spans="2:24" ht="14.5" customHeight="1" x14ac:dyDescent="0.35">
      <c r="B4" s="63" t="s">
        <v>216</v>
      </c>
      <c r="C4" s="60" t="s">
        <v>209</v>
      </c>
    </row>
    <row r="5" spans="2:24" x14ac:dyDescent="0.35">
      <c r="B5" s="63"/>
      <c r="C5" s="60" t="s">
        <v>210</v>
      </c>
    </row>
    <row r="6" spans="2:24" x14ac:dyDescent="0.35">
      <c r="B6" s="63"/>
      <c r="C6" s="60" t="s">
        <v>211</v>
      </c>
    </row>
    <row r="7" spans="2:24" x14ac:dyDescent="0.35">
      <c r="B7" s="63"/>
      <c r="C7" s="60" t="s">
        <v>212</v>
      </c>
    </row>
    <row r="8" spans="2:24" x14ac:dyDescent="0.35">
      <c r="B8" s="63"/>
      <c r="C8" s="60" t="s">
        <v>178</v>
      </c>
    </row>
    <row r="9" spans="2:24" x14ac:dyDescent="0.35">
      <c r="B9" s="63"/>
      <c r="C9" s="60" t="s">
        <v>179</v>
      </c>
    </row>
    <row r="10" spans="2:24" x14ac:dyDescent="0.35">
      <c r="B10" s="63"/>
      <c r="C10" s="60" t="s">
        <v>180</v>
      </c>
    </row>
    <row r="11" spans="2:24" x14ac:dyDescent="0.35">
      <c r="B11" s="63"/>
      <c r="C11" s="60" t="s">
        <v>213</v>
      </c>
    </row>
    <row r="12" spans="2:24" x14ac:dyDescent="0.35">
      <c r="B12" s="63"/>
      <c r="C12" s="60" t="s">
        <v>214</v>
      </c>
    </row>
    <row r="13" spans="2:24" x14ac:dyDescent="0.35">
      <c r="B13" s="63"/>
      <c r="C13" s="60" t="s">
        <v>206</v>
      </c>
    </row>
    <row r="14" spans="2:24" x14ac:dyDescent="0.35">
      <c r="B14" s="63"/>
      <c r="C14" s="60" t="s">
        <v>215</v>
      </c>
    </row>
    <row r="15" spans="2:24" x14ac:dyDescent="0.35">
      <c r="B15" s="63"/>
      <c r="C15" s="60" t="s">
        <v>218</v>
      </c>
    </row>
    <row r="16" spans="2:24" ht="14.5" customHeight="1" x14ac:dyDescent="0.35">
      <c r="B16" s="63" t="s">
        <v>225</v>
      </c>
      <c r="C16" s="60" t="s">
        <v>217</v>
      </c>
    </row>
    <row r="17" spans="2:3" x14ac:dyDescent="0.35">
      <c r="B17" s="63"/>
      <c r="C17" s="60" t="s">
        <v>220</v>
      </c>
    </row>
    <row r="18" spans="2:3" x14ac:dyDescent="0.35">
      <c r="B18" s="63"/>
      <c r="C18" s="60" t="s">
        <v>219</v>
      </c>
    </row>
    <row r="19" spans="2:3" x14ac:dyDescent="0.35">
      <c r="B19" s="63"/>
      <c r="C19" s="60" t="s">
        <v>221</v>
      </c>
    </row>
    <row r="20" spans="2:3" ht="14.5" customHeight="1" x14ac:dyDescent="0.35">
      <c r="B20" s="63" t="s">
        <v>226</v>
      </c>
      <c r="C20" s="60" t="s">
        <v>222</v>
      </c>
    </row>
    <row r="21" spans="2:3" x14ac:dyDescent="0.35">
      <c r="B21" s="63"/>
      <c r="C21" s="60" t="s">
        <v>223</v>
      </c>
    </row>
    <row r="22" spans="2:3" x14ac:dyDescent="0.35">
      <c r="B22" s="63"/>
      <c r="C22" s="60" t="s">
        <v>224</v>
      </c>
    </row>
    <row r="23" spans="2:3" x14ac:dyDescent="0.35">
      <c r="B23" s="61"/>
    </row>
    <row r="24" spans="2:3" x14ac:dyDescent="0.35">
      <c r="B24" s="61"/>
    </row>
    <row r="25" spans="2:3" x14ac:dyDescent="0.35">
      <c r="B25" s="61"/>
    </row>
    <row r="26" spans="2:3" x14ac:dyDescent="0.35">
      <c r="B26" s="61"/>
    </row>
    <row r="27" spans="2:3" x14ac:dyDescent="0.35">
      <c r="B27" s="61"/>
    </row>
  </sheetData>
  <mergeCells count="6">
    <mergeCell ref="B20:B22"/>
    <mergeCell ref="F2:Q2"/>
    <mergeCell ref="R2:U2"/>
    <mergeCell ref="V2:X2"/>
    <mergeCell ref="B4:B15"/>
    <mergeCell ref="B16:B1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7B807-351C-4B3D-AC21-CF44AE61B91A}">
  <sheetPr>
    <tabColor theme="2" tint="-9.9978637043366805E-2"/>
  </sheetPr>
  <dimension ref="A1:O6421"/>
  <sheetViews>
    <sheetView topLeftCell="L1" zoomScale="70" zoomScaleNormal="70" workbookViewId="0">
      <pane ySplit="1" topLeftCell="A26" activePane="bottomLeft" state="frozen"/>
      <selection activeCell="AF18" sqref="AF18"/>
      <selection pane="bottomLeft" activeCell="U57" sqref="U57"/>
    </sheetView>
  </sheetViews>
  <sheetFormatPr defaultRowHeight="14.5" x14ac:dyDescent="0.35"/>
  <cols>
    <col min="1" max="1" width="10.7265625" bestFit="1" customWidth="1"/>
    <col min="2" max="2" width="19.54296875" bestFit="1" customWidth="1"/>
    <col min="3" max="3" width="10.7265625" bestFit="1" customWidth="1"/>
    <col min="4" max="4" width="15.453125" bestFit="1" customWidth="1"/>
    <col min="5" max="5" width="10.7265625" bestFit="1" customWidth="1"/>
    <col min="7" max="7" width="10.7265625" bestFit="1" customWidth="1"/>
    <col min="9" max="9" width="12.81640625" customWidth="1"/>
    <col min="10" max="10" width="13.7265625" bestFit="1" customWidth="1"/>
    <col min="11" max="12" width="13.7265625" customWidth="1"/>
    <col min="13" max="13" width="15.1796875" bestFit="1" customWidth="1"/>
    <col min="14" max="15" width="13.7265625" customWidth="1"/>
  </cols>
  <sheetData>
    <row r="1" spans="1:15" s="2" customFormat="1" x14ac:dyDescent="0.35">
      <c r="A1" s="2" t="s">
        <v>60</v>
      </c>
      <c r="B1" s="2" t="s">
        <v>140</v>
      </c>
      <c r="C1" s="2" t="s">
        <v>60</v>
      </c>
      <c r="D1" s="2" t="s">
        <v>141</v>
      </c>
      <c r="E1" s="2" t="s">
        <v>60</v>
      </c>
      <c r="F1" s="2" t="s">
        <v>142</v>
      </c>
      <c r="G1" s="2" t="s">
        <v>60</v>
      </c>
      <c r="H1" s="2" t="s">
        <v>143</v>
      </c>
      <c r="I1" s="2" t="s">
        <v>144</v>
      </c>
      <c r="J1" s="49" t="s">
        <v>145</v>
      </c>
      <c r="K1" s="2" t="s">
        <v>240</v>
      </c>
      <c r="L1" s="2" t="s">
        <v>60</v>
      </c>
      <c r="M1" s="50" t="s">
        <v>151</v>
      </c>
      <c r="N1" s="50" t="s">
        <v>150</v>
      </c>
    </row>
    <row r="2" spans="1:15" x14ac:dyDescent="0.35">
      <c r="A2" s="1">
        <v>36556</v>
      </c>
      <c r="B2">
        <v>2.7</v>
      </c>
      <c r="C2" s="1">
        <v>36556</v>
      </c>
      <c r="D2">
        <v>2</v>
      </c>
      <c r="E2" s="1">
        <v>43192</v>
      </c>
      <c r="F2">
        <v>1.8</v>
      </c>
      <c r="G2" s="1">
        <v>36507</v>
      </c>
      <c r="H2">
        <v>5.46</v>
      </c>
      <c r="I2" s="1">
        <v>35246</v>
      </c>
      <c r="J2">
        <v>6.8</v>
      </c>
      <c r="K2" t="e">
        <f>VLOOKUP(I2,A:B,2,0)</f>
        <v>#N/A</v>
      </c>
      <c r="L2" s="20">
        <v>36525</v>
      </c>
      <c r="M2" s="7">
        <v>3.5094E-2</v>
      </c>
      <c r="N2" s="7">
        <v>5.8319999999999997E-2</v>
      </c>
      <c r="O2">
        <v>100</v>
      </c>
    </row>
    <row r="3" spans="1:15" x14ac:dyDescent="0.35">
      <c r="A3" s="1">
        <v>36585</v>
      </c>
      <c r="B3">
        <v>3.2</v>
      </c>
      <c r="C3" s="1">
        <v>36585</v>
      </c>
      <c r="D3">
        <v>2.2000000000000002</v>
      </c>
      <c r="E3" s="1">
        <v>43193</v>
      </c>
      <c r="F3">
        <v>1.83</v>
      </c>
      <c r="G3" s="1">
        <v>36508</v>
      </c>
      <c r="H3">
        <v>5.31</v>
      </c>
      <c r="I3" s="1">
        <v>35338</v>
      </c>
      <c r="J3">
        <v>3.6</v>
      </c>
      <c r="K3" t="e">
        <f t="shared" ref="K3:K66" si="0">VLOOKUP(I3,A:B,2,0)</f>
        <v>#N/A</v>
      </c>
      <c r="L3" s="20">
        <v>36556</v>
      </c>
      <c r="M3" s="7">
        <v>3.1502000000000002E-2</v>
      </c>
      <c r="N3" s="7">
        <v>5.8560000000000001E-2</v>
      </c>
    </row>
    <row r="4" spans="1:15" x14ac:dyDescent="0.35">
      <c r="A4" s="1">
        <v>36616</v>
      </c>
      <c r="B4">
        <v>3.8</v>
      </c>
      <c r="C4" s="1">
        <v>36616</v>
      </c>
      <c r="D4">
        <v>2.4</v>
      </c>
      <c r="E4" s="1">
        <v>43194</v>
      </c>
      <c r="F4">
        <v>1.74</v>
      </c>
      <c r="G4" s="1">
        <v>36509</v>
      </c>
      <c r="H4">
        <v>5.56</v>
      </c>
      <c r="I4" s="1">
        <v>35430</v>
      </c>
      <c r="J4">
        <v>4.2</v>
      </c>
      <c r="K4" t="e">
        <f t="shared" si="0"/>
        <v>#N/A</v>
      </c>
      <c r="L4" s="20">
        <v>36585</v>
      </c>
      <c r="M4" s="7">
        <v>3.3591000000000003E-2</v>
      </c>
      <c r="N4" s="7">
        <v>5.9069999999999998E-2</v>
      </c>
    </row>
    <row r="5" spans="1:15" x14ac:dyDescent="0.35">
      <c r="A5" s="1">
        <v>36646</v>
      </c>
      <c r="B5">
        <v>3.1</v>
      </c>
      <c r="C5" s="1">
        <v>36646</v>
      </c>
      <c r="D5">
        <v>2.2999999999999998</v>
      </c>
      <c r="E5" s="1">
        <v>43195</v>
      </c>
      <c r="F5">
        <v>1.75</v>
      </c>
      <c r="G5" s="1">
        <v>36510</v>
      </c>
      <c r="H5">
        <v>5.54</v>
      </c>
      <c r="I5" s="1">
        <v>35520</v>
      </c>
      <c r="J5">
        <v>2.6</v>
      </c>
      <c r="K5" t="e">
        <f t="shared" si="0"/>
        <v>#N/A</v>
      </c>
      <c r="L5" s="20">
        <v>36616</v>
      </c>
      <c r="M5" s="7">
        <v>3.5892E-2</v>
      </c>
      <c r="N5" s="7">
        <v>6.1330000000000003E-2</v>
      </c>
    </row>
    <row r="6" spans="1:15" x14ac:dyDescent="0.35">
      <c r="A6" s="1">
        <v>36677</v>
      </c>
      <c r="B6">
        <v>3.2</v>
      </c>
      <c r="C6" s="1">
        <v>36677</v>
      </c>
      <c r="D6">
        <v>2.4</v>
      </c>
      <c r="E6" s="1">
        <v>43196</v>
      </c>
      <c r="F6">
        <v>1.75</v>
      </c>
      <c r="G6" s="1">
        <v>36511</v>
      </c>
      <c r="H6">
        <v>5.4</v>
      </c>
      <c r="I6" s="1">
        <v>35611</v>
      </c>
      <c r="J6">
        <v>6.8</v>
      </c>
      <c r="K6" t="e">
        <f t="shared" si="0"/>
        <v>#N/A</v>
      </c>
      <c r="L6" s="20">
        <v>36646</v>
      </c>
      <c r="M6" s="7">
        <v>3.7908999999999998E-2</v>
      </c>
      <c r="N6" s="7">
        <v>6.1969999999999997E-2</v>
      </c>
    </row>
    <row r="7" spans="1:15" x14ac:dyDescent="0.35">
      <c r="A7" s="1">
        <v>36707</v>
      </c>
      <c r="B7">
        <v>3.7</v>
      </c>
      <c r="C7" s="1">
        <v>36707</v>
      </c>
      <c r="D7">
        <v>2.5</v>
      </c>
      <c r="E7" s="1">
        <v>43199</v>
      </c>
      <c r="F7">
        <v>1.75</v>
      </c>
      <c r="G7" s="1">
        <v>36514</v>
      </c>
      <c r="H7">
        <v>5.54</v>
      </c>
      <c r="I7" s="1">
        <v>35703</v>
      </c>
      <c r="J7">
        <v>5.0999999999999996</v>
      </c>
      <c r="K7" t="e">
        <f t="shared" si="0"/>
        <v>#N/A</v>
      </c>
      <c r="L7" s="20">
        <v>36677</v>
      </c>
      <c r="M7" s="7">
        <v>4.1631999999999995E-2</v>
      </c>
      <c r="N7" s="7">
        <v>6.6409999999999997E-2</v>
      </c>
    </row>
    <row r="8" spans="1:15" x14ac:dyDescent="0.35">
      <c r="A8" s="1">
        <v>36738</v>
      </c>
      <c r="B8">
        <v>3.7</v>
      </c>
      <c r="C8" s="1">
        <v>36738</v>
      </c>
      <c r="D8">
        <v>2.5</v>
      </c>
      <c r="E8" s="1">
        <v>43200</v>
      </c>
      <c r="F8">
        <v>1.75</v>
      </c>
      <c r="G8" s="1">
        <v>36515</v>
      </c>
      <c r="H8">
        <v>5.52</v>
      </c>
      <c r="I8" s="1">
        <v>35795</v>
      </c>
      <c r="J8">
        <v>3.5</v>
      </c>
      <c r="K8" t="e">
        <f t="shared" si="0"/>
        <v>#N/A</v>
      </c>
      <c r="L8" s="20">
        <v>36707</v>
      </c>
      <c r="M8" s="7">
        <v>4.3701999999999998E-2</v>
      </c>
      <c r="N8" s="7">
        <v>6.6489999999999994E-2</v>
      </c>
    </row>
    <row r="9" spans="1:15" x14ac:dyDescent="0.35">
      <c r="A9" s="1">
        <v>36769</v>
      </c>
      <c r="B9">
        <v>3.4</v>
      </c>
      <c r="C9" s="1">
        <v>36769</v>
      </c>
      <c r="D9">
        <v>2.6</v>
      </c>
      <c r="E9" s="1">
        <v>43201</v>
      </c>
      <c r="F9">
        <v>1.76</v>
      </c>
      <c r="G9" s="1">
        <v>36516</v>
      </c>
      <c r="H9">
        <v>5.45</v>
      </c>
      <c r="I9" s="1">
        <v>35885</v>
      </c>
      <c r="J9">
        <v>4.0999999999999996</v>
      </c>
      <c r="K9" t="e">
        <f t="shared" si="0"/>
        <v>#N/A</v>
      </c>
      <c r="L9" s="20">
        <v>36738</v>
      </c>
      <c r="M9" s="7">
        <v>4.4077000000000005E-2</v>
      </c>
      <c r="N9" s="7">
        <v>6.6250000000000003E-2</v>
      </c>
    </row>
    <row r="10" spans="1:15" x14ac:dyDescent="0.35">
      <c r="A10" s="1">
        <v>36799</v>
      </c>
      <c r="B10">
        <v>3.5</v>
      </c>
      <c r="C10" s="1">
        <v>36799</v>
      </c>
      <c r="D10">
        <v>2.6</v>
      </c>
      <c r="E10" s="1">
        <v>43202</v>
      </c>
      <c r="F10">
        <v>1.73</v>
      </c>
      <c r="G10" s="1">
        <v>36517</v>
      </c>
      <c r="H10">
        <v>5.4</v>
      </c>
      <c r="I10" s="1">
        <v>35976</v>
      </c>
      <c r="J10">
        <v>3.8</v>
      </c>
      <c r="K10" t="e">
        <f t="shared" si="0"/>
        <v>#N/A</v>
      </c>
      <c r="L10" s="20">
        <v>36769</v>
      </c>
      <c r="M10" s="7">
        <v>4.5742999999999999E-2</v>
      </c>
      <c r="N10" s="7">
        <v>6.6280000000000006E-2</v>
      </c>
    </row>
    <row r="11" spans="1:15" x14ac:dyDescent="0.35">
      <c r="A11" s="1">
        <v>36830</v>
      </c>
      <c r="B11">
        <v>3.4</v>
      </c>
      <c r="C11" s="1">
        <v>36830</v>
      </c>
      <c r="D11">
        <v>2.5</v>
      </c>
      <c r="E11" s="1">
        <v>43203</v>
      </c>
      <c r="F11">
        <v>1.72</v>
      </c>
      <c r="G11" s="1">
        <v>36518</v>
      </c>
      <c r="H11">
        <v>4.96</v>
      </c>
      <c r="I11" s="1">
        <v>36068</v>
      </c>
      <c r="J11">
        <v>5.0999999999999996</v>
      </c>
      <c r="K11" t="e">
        <f t="shared" si="0"/>
        <v>#N/A</v>
      </c>
      <c r="L11" s="20">
        <v>36799</v>
      </c>
      <c r="M11" s="7">
        <v>4.6977000000000005E-2</v>
      </c>
      <c r="N11" s="7">
        <v>6.6199999999999995E-2</v>
      </c>
    </row>
    <row r="12" spans="1:15" x14ac:dyDescent="0.35">
      <c r="A12" s="1">
        <v>36860</v>
      </c>
      <c r="B12">
        <v>3.4</v>
      </c>
      <c r="C12" s="1">
        <v>36860</v>
      </c>
      <c r="D12">
        <v>2.6</v>
      </c>
      <c r="E12" s="1">
        <v>43206</v>
      </c>
      <c r="F12">
        <v>1.77</v>
      </c>
      <c r="G12" s="1">
        <v>36521</v>
      </c>
      <c r="H12">
        <v>5.33</v>
      </c>
      <c r="I12" s="1">
        <v>36160</v>
      </c>
      <c r="J12">
        <v>6.6</v>
      </c>
      <c r="K12" t="e">
        <f t="shared" si="0"/>
        <v>#N/A</v>
      </c>
      <c r="L12" s="20">
        <v>36830</v>
      </c>
      <c r="M12" s="7">
        <v>4.854E-2</v>
      </c>
      <c r="N12" s="7">
        <v>6.6210000000000005E-2</v>
      </c>
    </row>
    <row r="13" spans="1:15" x14ac:dyDescent="0.35">
      <c r="A13" s="1">
        <v>36891</v>
      </c>
      <c r="B13">
        <v>3.4</v>
      </c>
      <c r="C13" s="1">
        <v>36891</v>
      </c>
      <c r="D13">
        <v>2.6</v>
      </c>
      <c r="E13" s="1">
        <v>43207</v>
      </c>
      <c r="F13">
        <v>1.76</v>
      </c>
      <c r="G13" s="1">
        <v>36522</v>
      </c>
      <c r="H13">
        <v>4.8600000000000003</v>
      </c>
      <c r="I13" s="1">
        <v>36250</v>
      </c>
      <c r="J13">
        <v>3.8</v>
      </c>
      <c r="K13" t="e">
        <f t="shared" si="0"/>
        <v>#N/A</v>
      </c>
      <c r="L13" s="20">
        <v>36860</v>
      </c>
      <c r="M13" s="7">
        <v>4.9249000000000001E-2</v>
      </c>
      <c r="N13" s="7">
        <v>6.8269999999999997E-2</v>
      </c>
    </row>
    <row r="14" spans="1:15" x14ac:dyDescent="0.35">
      <c r="A14" s="1">
        <v>36922</v>
      </c>
      <c r="B14">
        <v>3.7</v>
      </c>
      <c r="C14" s="1">
        <v>36922</v>
      </c>
      <c r="D14">
        <v>2.6</v>
      </c>
      <c r="E14" s="1">
        <v>43208</v>
      </c>
      <c r="F14">
        <v>1.75</v>
      </c>
      <c r="G14" s="1">
        <v>36523</v>
      </c>
      <c r="H14">
        <v>4.6100000000000003</v>
      </c>
      <c r="I14" s="1">
        <v>36341</v>
      </c>
      <c r="J14">
        <v>3.4</v>
      </c>
      <c r="K14" t="e">
        <f t="shared" si="0"/>
        <v>#N/A</v>
      </c>
      <c r="L14" s="20">
        <v>36891</v>
      </c>
      <c r="M14" s="7">
        <v>4.9482999999999999E-2</v>
      </c>
      <c r="N14" s="7">
        <v>6.565E-2</v>
      </c>
    </row>
    <row r="15" spans="1:15" x14ac:dyDescent="0.35">
      <c r="A15" s="1">
        <v>36950</v>
      </c>
      <c r="B15">
        <v>3.5</v>
      </c>
      <c r="C15" s="1">
        <v>36950</v>
      </c>
      <c r="D15">
        <v>2.7</v>
      </c>
      <c r="E15" s="1">
        <v>43209</v>
      </c>
      <c r="F15">
        <v>1.73</v>
      </c>
      <c r="G15" s="1">
        <v>36524</v>
      </c>
      <c r="H15">
        <v>4.88</v>
      </c>
      <c r="I15" s="1">
        <v>36433</v>
      </c>
      <c r="J15">
        <v>5.4</v>
      </c>
      <c r="K15" t="e">
        <f t="shared" si="0"/>
        <v>#N/A</v>
      </c>
      <c r="L15" s="20">
        <v>36922</v>
      </c>
      <c r="M15" s="7">
        <v>4.8049000000000001E-2</v>
      </c>
      <c r="N15" s="7">
        <v>5.6219999999999999E-2</v>
      </c>
    </row>
    <row r="16" spans="1:15" x14ac:dyDescent="0.35">
      <c r="A16" s="1">
        <v>36981</v>
      </c>
      <c r="B16">
        <v>2.9</v>
      </c>
      <c r="C16" s="1">
        <v>36981</v>
      </c>
      <c r="D16">
        <v>2.7</v>
      </c>
      <c r="E16" s="1">
        <v>43210</v>
      </c>
      <c r="F16">
        <v>1.72</v>
      </c>
      <c r="G16" s="1">
        <v>36525</v>
      </c>
      <c r="H16">
        <v>3.99</v>
      </c>
      <c r="I16" s="1">
        <v>36525</v>
      </c>
      <c r="J16">
        <v>6.7</v>
      </c>
      <c r="K16" t="e">
        <f t="shared" si="0"/>
        <v>#N/A</v>
      </c>
      <c r="L16" s="20">
        <v>36950</v>
      </c>
      <c r="M16" s="7">
        <v>4.7995999999999997E-2</v>
      </c>
      <c r="N16" s="7">
        <v>5.2779999999999994E-2</v>
      </c>
    </row>
    <row r="17" spans="1:14" x14ac:dyDescent="0.35">
      <c r="A17" s="1">
        <v>37011</v>
      </c>
      <c r="B17">
        <v>3.3</v>
      </c>
      <c r="C17" s="1">
        <v>37011</v>
      </c>
      <c r="D17">
        <v>2.6</v>
      </c>
      <c r="E17" s="1">
        <v>43213</v>
      </c>
      <c r="F17">
        <v>1.7</v>
      </c>
      <c r="G17" s="1">
        <v>36528</v>
      </c>
      <c r="H17">
        <v>5.43</v>
      </c>
      <c r="I17" s="1">
        <v>36616</v>
      </c>
      <c r="J17">
        <v>1.5</v>
      </c>
      <c r="K17">
        <f t="shared" si="0"/>
        <v>3.8</v>
      </c>
      <c r="L17" s="20">
        <v>36981</v>
      </c>
      <c r="M17" s="7">
        <v>4.7760999999999998E-2</v>
      </c>
      <c r="N17" s="7">
        <v>5.0780000000000006E-2</v>
      </c>
    </row>
    <row r="18" spans="1:14" x14ac:dyDescent="0.35">
      <c r="A18" s="1">
        <v>37042</v>
      </c>
      <c r="B18">
        <v>3.6</v>
      </c>
      <c r="C18" s="1">
        <v>37042</v>
      </c>
      <c r="D18">
        <v>2.5</v>
      </c>
      <c r="E18" s="1">
        <v>43214</v>
      </c>
      <c r="F18">
        <v>1.71</v>
      </c>
      <c r="G18" s="1">
        <v>36529</v>
      </c>
      <c r="H18">
        <v>5.38</v>
      </c>
      <c r="I18" s="1">
        <v>36707</v>
      </c>
      <c r="J18">
        <v>7.5</v>
      </c>
      <c r="K18">
        <f t="shared" si="0"/>
        <v>3.7</v>
      </c>
      <c r="L18" s="20">
        <v>37011</v>
      </c>
      <c r="M18" s="7">
        <v>4.7798999999999994E-2</v>
      </c>
      <c r="N18" s="7">
        <v>4.4349999999999994E-2</v>
      </c>
    </row>
    <row r="19" spans="1:14" x14ac:dyDescent="0.35">
      <c r="A19" s="1">
        <v>37072</v>
      </c>
      <c r="B19">
        <v>3.2</v>
      </c>
      <c r="C19" s="1">
        <v>37072</v>
      </c>
      <c r="D19">
        <v>2.7</v>
      </c>
      <c r="E19" s="1">
        <v>43215</v>
      </c>
      <c r="F19">
        <v>1.71</v>
      </c>
      <c r="G19" s="1">
        <v>36530</v>
      </c>
      <c r="H19">
        <v>5.41</v>
      </c>
      <c r="I19" s="1">
        <v>36799</v>
      </c>
      <c r="J19">
        <v>0.4</v>
      </c>
      <c r="K19">
        <f t="shared" si="0"/>
        <v>3.5</v>
      </c>
      <c r="L19" s="20">
        <v>37042</v>
      </c>
      <c r="M19" s="7">
        <v>4.6634000000000002E-2</v>
      </c>
      <c r="N19" s="7">
        <v>4.0590000000000001E-2</v>
      </c>
    </row>
    <row r="20" spans="1:14" x14ac:dyDescent="0.35">
      <c r="A20" s="1">
        <v>37103</v>
      </c>
      <c r="B20">
        <v>2.7</v>
      </c>
      <c r="C20" s="1">
        <v>37103</v>
      </c>
      <c r="D20">
        <v>2.7</v>
      </c>
      <c r="E20" s="1">
        <v>43216</v>
      </c>
      <c r="F20">
        <v>1.72</v>
      </c>
      <c r="G20" s="1">
        <v>36531</v>
      </c>
      <c r="H20">
        <v>5.54</v>
      </c>
      <c r="I20" s="1">
        <v>36891</v>
      </c>
      <c r="J20">
        <v>2.4</v>
      </c>
      <c r="K20">
        <f t="shared" si="0"/>
        <v>3.4</v>
      </c>
      <c r="L20" s="20">
        <v>37072</v>
      </c>
      <c r="M20" s="7">
        <v>4.53E-2</v>
      </c>
      <c r="N20" s="7">
        <v>3.8350000000000002E-2</v>
      </c>
    </row>
    <row r="21" spans="1:14" x14ac:dyDescent="0.35">
      <c r="A21" s="1">
        <v>37134</v>
      </c>
      <c r="B21">
        <v>2.7</v>
      </c>
      <c r="C21" s="1">
        <v>37134</v>
      </c>
      <c r="D21">
        <v>2.7</v>
      </c>
      <c r="E21" s="1">
        <v>43217</v>
      </c>
      <c r="F21">
        <v>1.72</v>
      </c>
      <c r="G21" s="1">
        <v>36532</v>
      </c>
      <c r="H21">
        <v>5.61</v>
      </c>
      <c r="I21" s="1">
        <v>36981</v>
      </c>
      <c r="J21">
        <v>-1.3</v>
      </c>
      <c r="K21">
        <f t="shared" si="0"/>
        <v>2.9</v>
      </c>
      <c r="L21" s="20">
        <v>37103</v>
      </c>
      <c r="M21" s="7">
        <v>4.5247000000000002E-2</v>
      </c>
      <c r="N21" s="7">
        <v>3.7599999999999995E-2</v>
      </c>
    </row>
    <row r="22" spans="1:14" x14ac:dyDescent="0.35">
      <c r="A22" s="1">
        <v>37164</v>
      </c>
      <c r="B22">
        <v>2.6</v>
      </c>
      <c r="C22" s="1">
        <v>37164</v>
      </c>
      <c r="D22">
        <v>2.6</v>
      </c>
      <c r="E22" s="1">
        <v>43220</v>
      </c>
      <c r="F22">
        <v>1.77</v>
      </c>
      <c r="G22" s="1">
        <v>36535</v>
      </c>
      <c r="H22">
        <v>5.74</v>
      </c>
      <c r="I22" s="1">
        <v>37072</v>
      </c>
      <c r="J22">
        <v>2.5</v>
      </c>
      <c r="K22">
        <f t="shared" si="0"/>
        <v>3.2</v>
      </c>
      <c r="L22" s="20">
        <v>37134</v>
      </c>
      <c r="M22" s="7">
        <v>4.4646999999999999E-2</v>
      </c>
      <c r="N22" s="7">
        <v>3.5840000000000004E-2</v>
      </c>
    </row>
    <row r="23" spans="1:14" x14ac:dyDescent="0.35">
      <c r="A23" s="1">
        <v>37195</v>
      </c>
      <c r="B23">
        <v>2.1</v>
      </c>
      <c r="C23" s="1">
        <v>37195</v>
      </c>
      <c r="D23">
        <v>2.6</v>
      </c>
      <c r="E23" s="1">
        <v>43221</v>
      </c>
      <c r="F23">
        <v>1.76</v>
      </c>
      <c r="G23" s="1">
        <v>36536</v>
      </c>
      <c r="H23">
        <v>5.63</v>
      </c>
      <c r="I23" s="1">
        <v>37164</v>
      </c>
      <c r="J23">
        <v>-1.6</v>
      </c>
      <c r="K23">
        <f t="shared" si="0"/>
        <v>2.6</v>
      </c>
      <c r="L23" s="20">
        <v>37164</v>
      </c>
      <c r="M23" s="7">
        <v>4.0507999999999995E-2</v>
      </c>
      <c r="N23" s="7">
        <v>2.6370000000000001E-2</v>
      </c>
    </row>
    <row r="24" spans="1:14" x14ac:dyDescent="0.35">
      <c r="A24" s="1">
        <v>37225</v>
      </c>
      <c r="B24">
        <v>1.9</v>
      </c>
      <c r="C24" s="1">
        <v>37225</v>
      </c>
      <c r="D24">
        <v>2.8</v>
      </c>
      <c r="E24" s="1">
        <v>43222</v>
      </c>
      <c r="F24">
        <v>1.75</v>
      </c>
      <c r="G24" s="1">
        <v>36537</v>
      </c>
      <c r="H24">
        <v>5.59</v>
      </c>
      <c r="I24" s="1">
        <v>37256</v>
      </c>
      <c r="J24">
        <v>1.1000000000000001</v>
      </c>
      <c r="K24">
        <f t="shared" si="0"/>
        <v>1.6</v>
      </c>
      <c r="L24" s="20">
        <v>37195</v>
      </c>
      <c r="M24" s="7">
        <v>3.7189E-2</v>
      </c>
      <c r="N24" s="7">
        <v>2.3210000000000001E-2</v>
      </c>
    </row>
    <row r="25" spans="1:14" x14ac:dyDescent="0.35">
      <c r="A25" s="1">
        <v>37256</v>
      </c>
      <c r="B25">
        <v>1.6</v>
      </c>
      <c r="C25" s="1">
        <v>37256</v>
      </c>
      <c r="D25">
        <v>2.7</v>
      </c>
      <c r="E25" s="1">
        <v>43223</v>
      </c>
      <c r="F25">
        <v>1.74</v>
      </c>
      <c r="G25" s="1">
        <v>36538</v>
      </c>
      <c r="H25">
        <v>5.58</v>
      </c>
      <c r="I25" s="1">
        <v>37346</v>
      </c>
      <c r="J25">
        <v>3.4</v>
      </c>
      <c r="K25">
        <f t="shared" si="0"/>
        <v>1.5</v>
      </c>
      <c r="L25" s="20">
        <v>37225</v>
      </c>
      <c r="M25" s="7">
        <v>3.4266999999999999E-2</v>
      </c>
      <c r="N25" s="7">
        <v>2.145E-2</v>
      </c>
    </row>
    <row r="26" spans="1:14" x14ac:dyDescent="0.35">
      <c r="A26" s="1">
        <v>37287</v>
      </c>
      <c r="B26">
        <v>1.1000000000000001</v>
      </c>
      <c r="C26" s="1">
        <v>37287</v>
      </c>
      <c r="D26">
        <v>2.6</v>
      </c>
      <c r="E26" s="1">
        <v>43224</v>
      </c>
      <c r="F26">
        <v>1.72</v>
      </c>
      <c r="G26" s="1">
        <v>36539</v>
      </c>
      <c r="H26">
        <v>5.56</v>
      </c>
      <c r="I26" s="1">
        <v>37437</v>
      </c>
      <c r="J26">
        <v>2.5</v>
      </c>
      <c r="K26">
        <f t="shared" si="0"/>
        <v>1.1000000000000001</v>
      </c>
      <c r="L26" s="20">
        <v>37256</v>
      </c>
      <c r="M26" s="7">
        <v>3.4182000000000004E-2</v>
      </c>
      <c r="N26" s="7">
        <v>1.8759999999999999E-2</v>
      </c>
    </row>
    <row r="27" spans="1:14" x14ac:dyDescent="0.35">
      <c r="A27" s="1">
        <v>37315</v>
      </c>
      <c r="B27">
        <v>1.1000000000000001</v>
      </c>
      <c r="C27" s="1">
        <v>37315</v>
      </c>
      <c r="D27">
        <v>2.6</v>
      </c>
      <c r="E27" s="1">
        <v>43227</v>
      </c>
      <c r="F27">
        <v>1.71</v>
      </c>
      <c r="G27" s="1">
        <v>36543</v>
      </c>
      <c r="H27">
        <v>5.83</v>
      </c>
      <c r="I27" s="1">
        <v>37529</v>
      </c>
      <c r="J27">
        <v>1.6</v>
      </c>
      <c r="K27">
        <f t="shared" si="0"/>
        <v>1.5</v>
      </c>
      <c r="L27" s="20">
        <v>37287</v>
      </c>
      <c r="M27" s="7">
        <v>3.3479999999999996E-2</v>
      </c>
      <c r="N27" s="7">
        <v>1.8290000000000001E-2</v>
      </c>
    </row>
    <row r="28" spans="1:14" x14ac:dyDescent="0.35">
      <c r="A28" s="1">
        <v>37346</v>
      </c>
      <c r="B28">
        <v>1.5</v>
      </c>
      <c r="C28" s="1">
        <v>37346</v>
      </c>
      <c r="D28">
        <v>2.4</v>
      </c>
      <c r="E28" s="1">
        <v>43228</v>
      </c>
      <c r="F28">
        <v>1.72</v>
      </c>
      <c r="G28" s="1">
        <v>36544</v>
      </c>
      <c r="H28">
        <v>5.47</v>
      </c>
      <c r="I28" s="1">
        <v>37621</v>
      </c>
      <c r="J28">
        <v>0.5</v>
      </c>
      <c r="K28">
        <f t="shared" si="0"/>
        <v>2.4</v>
      </c>
      <c r="L28" s="20">
        <v>37315</v>
      </c>
      <c r="M28" s="7">
        <v>3.3363000000000004E-2</v>
      </c>
      <c r="N28" s="7">
        <v>1.883E-2</v>
      </c>
    </row>
    <row r="29" spans="1:14" x14ac:dyDescent="0.35">
      <c r="A29" s="1">
        <v>37376</v>
      </c>
      <c r="B29">
        <v>1.6</v>
      </c>
      <c r="C29" s="1">
        <v>37376</v>
      </c>
      <c r="D29">
        <v>2.5</v>
      </c>
      <c r="E29" s="1">
        <v>43229</v>
      </c>
      <c r="F29">
        <v>1.72</v>
      </c>
      <c r="G29" s="1">
        <v>36545</v>
      </c>
      <c r="H29">
        <v>5.44</v>
      </c>
      <c r="I29" s="1">
        <v>37711</v>
      </c>
      <c r="J29">
        <v>2.1</v>
      </c>
      <c r="K29">
        <f t="shared" si="0"/>
        <v>3</v>
      </c>
      <c r="L29" s="20">
        <v>37346</v>
      </c>
      <c r="M29" s="7">
        <v>3.3456E-2</v>
      </c>
      <c r="N29" s="7">
        <v>1.8799999999999997E-2</v>
      </c>
    </row>
    <row r="30" spans="1:14" x14ac:dyDescent="0.35">
      <c r="A30" s="1">
        <v>37407</v>
      </c>
      <c r="B30">
        <v>1.2</v>
      </c>
      <c r="C30" s="1">
        <v>37407</v>
      </c>
      <c r="D30">
        <v>2.5</v>
      </c>
      <c r="E30" s="1">
        <v>43230</v>
      </c>
      <c r="F30">
        <v>1.73</v>
      </c>
      <c r="G30" s="1">
        <v>36546</v>
      </c>
      <c r="H30">
        <v>5.36</v>
      </c>
      <c r="I30" s="1">
        <v>37802</v>
      </c>
      <c r="J30">
        <v>3.6</v>
      </c>
      <c r="K30">
        <f t="shared" si="0"/>
        <v>2.1</v>
      </c>
      <c r="L30" s="20">
        <v>37376</v>
      </c>
      <c r="M30" s="7">
        <v>3.3356999999999998E-2</v>
      </c>
      <c r="N30" s="7">
        <v>1.8420000000000002E-2</v>
      </c>
    </row>
    <row r="31" spans="1:14" x14ac:dyDescent="0.35">
      <c r="A31" s="1">
        <v>37437</v>
      </c>
      <c r="B31">
        <v>1.1000000000000001</v>
      </c>
      <c r="C31" s="1">
        <v>37437</v>
      </c>
      <c r="D31">
        <v>2.2999999999999998</v>
      </c>
      <c r="E31" s="1">
        <v>43231</v>
      </c>
      <c r="F31">
        <v>1.73</v>
      </c>
      <c r="G31" s="1">
        <v>36549</v>
      </c>
      <c r="H31">
        <v>5.53</v>
      </c>
      <c r="I31" s="1">
        <v>37894</v>
      </c>
      <c r="J31">
        <v>6.8</v>
      </c>
      <c r="K31">
        <f t="shared" si="0"/>
        <v>2.2999999999999998</v>
      </c>
      <c r="L31" s="20">
        <v>37407</v>
      </c>
      <c r="M31" s="7">
        <v>3.3739999999999999E-2</v>
      </c>
      <c r="N31" s="7">
        <v>1.8440000000000002E-2</v>
      </c>
    </row>
    <row r="32" spans="1:14" x14ac:dyDescent="0.35">
      <c r="A32" s="1">
        <v>37468</v>
      </c>
      <c r="B32">
        <v>1.5</v>
      </c>
      <c r="C32" s="1">
        <v>37468</v>
      </c>
      <c r="D32">
        <v>2.2000000000000002</v>
      </c>
      <c r="E32" s="1">
        <v>43234</v>
      </c>
      <c r="F32">
        <v>1.75</v>
      </c>
      <c r="G32" s="1">
        <v>36550</v>
      </c>
      <c r="H32">
        <v>5.46</v>
      </c>
      <c r="I32" s="1">
        <v>37986</v>
      </c>
      <c r="J32">
        <v>4.7</v>
      </c>
      <c r="K32">
        <f t="shared" si="0"/>
        <v>1.9</v>
      </c>
      <c r="L32" s="20">
        <v>37437</v>
      </c>
      <c r="M32" s="7">
        <v>3.3835000000000004E-2</v>
      </c>
      <c r="N32" s="7">
        <v>1.8360000000000001E-2</v>
      </c>
    </row>
    <row r="33" spans="1:14" x14ac:dyDescent="0.35">
      <c r="A33" s="1">
        <v>37499</v>
      </c>
      <c r="B33">
        <v>1.8</v>
      </c>
      <c r="C33" s="1">
        <v>37499</v>
      </c>
      <c r="D33">
        <v>2.4</v>
      </c>
      <c r="E33" s="1">
        <v>43235</v>
      </c>
      <c r="F33">
        <v>1.79</v>
      </c>
      <c r="G33" s="1">
        <v>36551</v>
      </c>
      <c r="H33">
        <v>5.52</v>
      </c>
      <c r="I33" s="1">
        <v>38077</v>
      </c>
      <c r="J33">
        <v>2.2999999999999998</v>
      </c>
      <c r="K33">
        <f t="shared" si="0"/>
        <v>1.7</v>
      </c>
      <c r="L33" s="20">
        <v>37468</v>
      </c>
      <c r="M33" s="7">
        <v>3.3612000000000003E-2</v>
      </c>
      <c r="N33" s="7">
        <v>1.8180000000000002E-2</v>
      </c>
    </row>
    <row r="34" spans="1:14" x14ac:dyDescent="0.35">
      <c r="A34" s="1">
        <v>37529</v>
      </c>
      <c r="B34">
        <v>1.5</v>
      </c>
      <c r="C34" s="1">
        <v>37529</v>
      </c>
      <c r="D34">
        <v>2.2000000000000002</v>
      </c>
      <c r="E34" s="1">
        <v>43236</v>
      </c>
      <c r="F34">
        <v>1.75</v>
      </c>
      <c r="G34" s="1">
        <v>36552</v>
      </c>
      <c r="H34">
        <v>5.61</v>
      </c>
      <c r="I34" s="1">
        <v>38168</v>
      </c>
      <c r="J34">
        <v>3.1</v>
      </c>
      <c r="K34">
        <f t="shared" si="0"/>
        <v>3.3</v>
      </c>
      <c r="L34" s="20">
        <v>37499</v>
      </c>
      <c r="M34" s="7">
        <v>3.3328000000000003E-2</v>
      </c>
      <c r="N34" s="7">
        <v>1.8200000000000001E-2</v>
      </c>
    </row>
    <row r="35" spans="1:14" x14ac:dyDescent="0.35">
      <c r="A35" s="1">
        <v>37560</v>
      </c>
      <c r="B35">
        <v>2</v>
      </c>
      <c r="C35" s="1">
        <v>37560</v>
      </c>
      <c r="D35">
        <v>2.2000000000000002</v>
      </c>
      <c r="E35" s="1">
        <v>43237</v>
      </c>
      <c r="F35">
        <v>1.74</v>
      </c>
      <c r="G35" s="1">
        <v>36553</v>
      </c>
      <c r="H35">
        <v>5.58</v>
      </c>
      <c r="I35" s="1">
        <v>38260</v>
      </c>
      <c r="J35">
        <v>3.8</v>
      </c>
      <c r="K35">
        <f t="shared" si="0"/>
        <v>2.5</v>
      </c>
      <c r="L35" s="20">
        <v>37529</v>
      </c>
      <c r="M35" s="7">
        <v>3.3174000000000002E-2</v>
      </c>
      <c r="N35" s="7">
        <v>1.8189999999999998E-2</v>
      </c>
    </row>
    <row r="36" spans="1:14" x14ac:dyDescent="0.35">
      <c r="A36" s="1">
        <v>37590</v>
      </c>
      <c r="B36">
        <v>2.2000000000000002</v>
      </c>
      <c r="C36" s="1">
        <v>37590</v>
      </c>
      <c r="D36">
        <v>2</v>
      </c>
      <c r="E36" s="1">
        <v>43238</v>
      </c>
      <c r="F36">
        <v>1.73</v>
      </c>
      <c r="G36" s="1">
        <v>36556</v>
      </c>
      <c r="H36">
        <v>5.87</v>
      </c>
      <c r="I36" s="1">
        <v>38352</v>
      </c>
      <c r="J36">
        <v>4.0999999999999996</v>
      </c>
      <c r="K36">
        <f t="shared" si="0"/>
        <v>3.3</v>
      </c>
      <c r="L36" s="20">
        <v>37560</v>
      </c>
      <c r="M36" s="7">
        <v>3.3059999999999999E-2</v>
      </c>
      <c r="N36" s="7">
        <v>1.7410000000000002E-2</v>
      </c>
    </row>
    <row r="37" spans="1:14" x14ac:dyDescent="0.35">
      <c r="A37" s="1">
        <v>37621</v>
      </c>
      <c r="B37">
        <v>2.4</v>
      </c>
      <c r="C37" s="1">
        <v>37621</v>
      </c>
      <c r="D37">
        <v>1.9</v>
      </c>
      <c r="E37" s="1">
        <v>43241</v>
      </c>
      <c r="F37">
        <v>1.69</v>
      </c>
      <c r="G37" s="1">
        <v>36557</v>
      </c>
      <c r="H37">
        <v>5.79</v>
      </c>
      <c r="I37" s="1">
        <v>38442</v>
      </c>
      <c r="J37">
        <v>4.5</v>
      </c>
      <c r="K37">
        <f t="shared" si="0"/>
        <v>3.1</v>
      </c>
      <c r="L37" s="20">
        <v>37590</v>
      </c>
      <c r="M37" s="7">
        <v>3.2312E-2</v>
      </c>
      <c r="N37" s="7">
        <v>1.38E-2</v>
      </c>
    </row>
    <row r="38" spans="1:14" x14ac:dyDescent="0.35">
      <c r="A38" s="1">
        <v>37652</v>
      </c>
      <c r="B38">
        <v>2.6</v>
      </c>
      <c r="C38" s="1">
        <v>37652</v>
      </c>
      <c r="D38">
        <v>1.9</v>
      </c>
      <c r="E38" s="1">
        <v>43242</v>
      </c>
      <c r="F38">
        <v>1.65</v>
      </c>
      <c r="G38" s="1">
        <v>36558</v>
      </c>
      <c r="H38">
        <v>5.64</v>
      </c>
      <c r="I38" s="1">
        <v>38533</v>
      </c>
      <c r="J38">
        <v>2</v>
      </c>
      <c r="K38">
        <f t="shared" si="0"/>
        <v>2.5</v>
      </c>
      <c r="L38" s="20">
        <v>37621</v>
      </c>
      <c r="M38" s="7">
        <v>2.9799000000000003E-2</v>
      </c>
      <c r="N38" s="7">
        <v>1.3819999999999999E-2</v>
      </c>
    </row>
    <row r="39" spans="1:14" x14ac:dyDescent="0.35">
      <c r="A39" s="1">
        <v>37680</v>
      </c>
      <c r="B39">
        <v>3</v>
      </c>
      <c r="C39" s="1">
        <v>37680</v>
      </c>
      <c r="D39">
        <v>1.7</v>
      </c>
      <c r="E39" s="1">
        <v>43243</v>
      </c>
      <c r="F39">
        <v>1.67</v>
      </c>
      <c r="G39" s="1">
        <v>36559</v>
      </c>
      <c r="H39">
        <v>5.71</v>
      </c>
      <c r="I39" s="1">
        <v>38625</v>
      </c>
      <c r="J39">
        <v>3.2</v>
      </c>
      <c r="K39">
        <f t="shared" si="0"/>
        <v>4.7</v>
      </c>
      <c r="L39" s="20">
        <v>37652</v>
      </c>
      <c r="M39" s="7">
        <v>2.8548E-2</v>
      </c>
      <c r="N39" s="7">
        <v>1.3389999999999999E-2</v>
      </c>
    </row>
    <row r="40" spans="1:14" x14ac:dyDescent="0.35">
      <c r="A40" s="1">
        <v>37711</v>
      </c>
      <c r="B40">
        <v>3</v>
      </c>
      <c r="C40" s="1">
        <v>37711</v>
      </c>
      <c r="D40">
        <v>1.7</v>
      </c>
      <c r="E40" s="1">
        <v>43244</v>
      </c>
      <c r="F40">
        <v>1.74</v>
      </c>
      <c r="G40" s="1">
        <v>36560</v>
      </c>
      <c r="H40">
        <v>5.7</v>
      </c>
      <c r="I40" s="1">
        <v>38717</v>
      </c>
      <c r="J40">
        <v>2.2000000000000002</v>
      </c>
      <c r="K40">
        <f t="shared" si="0"/>
        <v>3.4</v>
      </c>
      <c r="L40" s="20">
        <v>37680</v>
      </c>
      <c r="M40" s="7">
        <v>2.7747999999999998E-2</v>
      </c>
      <c r="N40" s="7">
        <v>1.3340000000000001E-2</v>
      </c>
    </row>
    <row r="41" spans="1:14" x14ac:dyDescent="0.35">
      <c r="A41" s="1">
        <v>37741</v>
      </c>
      <c r="B41">
        <v>2.2000000000000002</v>
      </c>
      <c r="C41" s="1">
        <v>37741</v>
      </c>
      <c r="D41">
        <v>1.5</v>
      </c>
      <c r="E41" s="1">
        <v>43245</v>
      </c>
      <c r="F41">
        <v>1.73</v>
      </c>
      <c r="G41" s="1">
        <v>36563</v>
      </c>
      <c r="H41">
        <v>5.76</v>
      </c>
      <c r="I41" s="1">
        <v>38807</v>
      </c>
      <c r="J41">
        <v>5.5</v>
      </c>
      <c r="K41">
        <f t="shared" si="0"/>
        <v>3.4</v>
      </c>
      <c r="L41" s="20">
        <v>37711</v>
      </c>
      <c r="M41" s="7">
        <v>2.6009999999999998E-2</v>
      </c>
      <c r="N41" s="7">
        <v>1.306E-2</v>
      </c>
    </row>
    <row r="42" spans="1:14" x14ac:dyDescent="0.35">
      <c r="A42" s="1">
        <v>37772</v>
      </c>
      <c r="B42">
        <v>2.1</v>
      </c>
      <c r="C42" s="1">
        <v>37772</v>
      </c>
      <c r="D42">
        <v>1.6</v>
      </c>
      <c r="E42" s="1">
        <v>43249</v>
      </c>
      <c r="F42">
        <v>1.72</v>
      </c>
      <c r="G42" s="1">
        <v>36564</v>
      </c>
      <c r="H42">
        <v>5.67</v>
      </c>
      <c r="I42" s="1">
        <v>38898</v>
      </c>
      <c r="J42">
        <v>1</v>
      </c>
      <c r="K42">
        <f t="shared" si="0"/>
        <v>4.3</v>
      </c>
      <c r="L42" s="20">
        <v>37741</v>
      </c>
      <c r="M42" s="7">
        <v>2.5762E-2</v>
      </c>
      <c r="N42" s="7">
        <v>1.3180000000000001E-2</v>
      </c>
    </row>
    <row r="43" spans="1:14" x14ac:dyDescent="0.35">
      <c r="A43" s="1">
        <v>37802</v>
      </c>
      <c r="B43">
        <v>2.1</v>
      </c>
      <c r="C43" s="1">
        <v>37802</v>
      </c>
      <c r="D43">
        <v>1.5</v>
      </c>
      <c r="E43" s="1">
        <v>43250</v>
      </c>
      <c r="F43">
        <v>1.72</v>
      </c>
      <c r="G43" s="1">
        <v>36565</v>
      </c>
      <c r="H43">
        <v>5.76</v>
      </c>
      <c r="I43" s="1">
        <v>38990</v>
      </c>
      <c r="J43">
        <v>0.6</v>
      </c>
      <c r="K43">
        <f t="shared" si="0"/>
        <v>2.1</v>
      </c>
      <c r="L43" s="20">
        <v>37772</v>
      </c>
      <c r="M43" s="7">
        <v>2.5204000000000001E-2</v>
      </c>
      <c r="N43" s="7">
        <v>1.3188999999999999E-2</v>
      </c>
    </row>
    <row r="44" spans="1:14" x14ac:dyDescent="0.35">
      <c r="A44" s="1">
        <v>37833</v>
      </c>
      <c r="B44">
        <v>2.1</v>
      </c>
      <c r="C44" s="1">
        <v>37833</v>
      </c>
      <c r="D44">
        <v>1.5</v>
      </c>
      <c r="E44" s="1">
        <v>43251</v>
      </c>
      <c r="F44">
        <v>1.81</v>
      </c>
      <c r="G44" s="1">
        <v>36566</v>
      </c>
      <c r="H44">
        <v>5.79</v>
      </c>
      <c r="I44" s="1">
        <v>39082</v>
      </c>
      <c r="J44">
        <v>3.5</v>
      </c>
      <c r="K44">
        <f t="shared" si="0"/>
        <v>2.5</v>
      </c>
      <c r="L44" s="20">
        <v>37802</v>
      </c>
      <c r="M44" s="7">
        <v>2.1770000000000001E-2</v>
      </c>
      <c r="N44" s="7">
        <v>1.1231999999999999E-2</v>
      </c>
    </row>
    <row r="45" spans="1:14" x14ac:dyDescent="0.35">
      <c r="A45" s="1">
        <v>37864</v>
      </c>
      <c r="B45">
        <v>2.2000000000000002</v>
      </c>
      <c r="C45" s="1">
        <v>37864</v>
      </c>
      <c r="D45">
        <v>1.3</v>
      </c>
      <c r="E45" s="1">
        <v>43252</v>
      </c>
      <c r="F45">
        <v>1.81</v>
      </c>
      <c r="G45" s="1">
        <v>36567</v>
      </c>
      <c r="H45">
        <v>5.71</v>
      </c>
      <c r="I45" s="1">
        <v>39172</v>
      </c>
      <c r="J45">
        <v>1.2</v>
      </c>
      <c r="K45">
        <f t="shared" si="0"/>
        <v>2.8</v>
      </c>
      <c r="L45" s="20">
        <v>37833</v>
      </c>
      <c r="M45" s="7">
        <v>2.1305999999999999E-2</v>
      </c>
      <c r="N45" s="7">
        <v>1.1035999999999999E-2</v>
      </c>
    </row>
    <row r="46" spans="1:14" x14ac:dyDescent="0.35">
      <c r="A46" s="1">
        <v>37894</v>
      </c>
      <c r="B46">
        <v>2.2999999999999998</v>
      </c>
      <c r="C46" s="1">
        <v>37894</v>
      </c>
      <c r="D46">
        <v>1.2</v>
      </c>
      <c r="E46" s="1">
        <v>43255</v>
      </c>
      <c r="F46">
        <v>1.8</v>
      </c>
      <c r="G46" s="1">
        <v>36570</v>
      </c>
      <c r="H46">
        <v>5.79</v>
      </c>
      <c r="I46" s="1">
        <v>39263</v>
      </c>
      <c r="J46">
        <v>2.5</v>
      </c>
      <c r="K46">
        <f t="shared" si="0"/>
        <v>2.7</v>
      </c>
      <c r="L46" s="20">
        <v>37864</v>
      </c>
      <c r="M46" s="7">
        <v>2.1223000000000002E-2</v>
      </c>
      <c r="N46" s="7">
        <v>1.1169999999999999E-2</v>
      </c>
    </row>
    <row r="47" spans="1:14" x14ac:dyDescent="0.35">
      <c r="A47" s="1">
        <v>37925</v>
      </c>
      <c r="B47">
        <v>2</v>
      </c>
      <c r="C47" s="1">
        <v>37925</v>
      </c>
      <c r="D47">
        <v>1.3</v>
      </c>
      <c r="E47" s="1">
        <v>43256</v>
      </c>
      <c r="F47">
        <v>1.75</v>
      </c>
      <c r="G47" s="1">
        <v>36571</v>
      </c>
      <c r="H47">
        <v>5.85</v>
      </c>
      <c r="I47" s="1">
        <v>39355</v>
      </c>
      <c r="J47">
        <v>2.2999999999999998</v>
      </c>
      <c r="K47">
        <f t="shared" si="0"/>
        <v>2.8</v>
      </c>
      <c r="L47" s="20">
        <v>37894</v>
      </c>
      <c r="M47" s="7">
        <v>2.1259999999999998E-2</v>
      </c>
      <c r="N47" s="7">
        <v>1.1214E-2</v>
      </c>
    </row>
    <row r="48" spans="1:14" x14ac:dyDescent="0.35">
      <c r="A48" s="1">
        <v>37955</v>
      </c>
      <c r="B48">
        <v>1.8</v>
      </c>
      <c r="C48" s="1">
        <v>37955</v>
      </c>
      <c r="D48">
        <v>1.1000000000000001</v>
      </c>
      <c r="E48" s="1">
        <v>43257</v>
      </c>
      <c r="F48">
        <v>1.73</v>
      </c>
      <c r="G48" s="1">
        <v>36572</v>
      </c>
      <c r="H48">
        <v>5.67</v>
      </c>
      <c r="I48" s="1">
        <v>39447</v>
      </c>
      <c r="J48">
        <v>2.5</v>
      </c>
      <c r="K48">
        <f t="shared" si="0"/>
        <v>4.0999999999999996</v>
      </c>
      <c r="L48" s="20">
        <v>37925</v>
      </c>
      <c r="M48" s="7">
        <v>2.1000999999999999E-2</v>
      </c>
      <c r="N48" s="7">
        <v>1.1201000000000001E-2</v>
      </c>
    </row>
    <row r="49" spans="1:14" x14ac:dyDescent="0.35">
      <c r="A49" s="1">
        <v>37986</v>
      </c>
      <c r="B49">
        <v>1.9</v>
      </c>
      <c r="C49" s="1">
        <v>37986</v>
      </c>
      <c r="D49">
        <v>1.1000000000000001</v>
      </c>
      <c r="E49" s="1">
        <v>43258</v>
      </c>
      <c r="F49">
        <v>1.71</v>
      </c>
      <c r="G49" s="1">
        <v>36573</v>
      </c>
      <c r="H49">
        <v>5.66</v>
      </c>
      <c r="I49" s="1">
        <v>39538</v>
      </c>
      <c r="J49">
        <v>-1.7</v>
      </c>
      <c r="K49">
        <f t="shared" si="0"/>
        <v>4</v>
      </c>
      <c r="L49" s="20">
        <v>37955</v>
      </c>
      <c r="M49" s="7">
        <v>2.0868000000000001E-2</v>
      </c>
      <c r="N49" s="7">
        <v>1.1156999999999999E-2</v>
      </c>
    </row>
    <row r="50" spans="1:14" x14ac:dyDescent="0.35">
      <c r="A50" s="1">
        <v>38017</v>
      </c>
      <c r="B50">
        <v>1.9</v>
      </c>
      <c r="C50" s="1">
        <v>38017</v>
      </c>
      <c r="D50">
        <v>1.1000000000000001</v>
      </c>
      <c r="E50" s="1">
        <v>43259</v>
      </c>
      <c r="F50">
        <v>1.69</v>
      </c>
      <c r="G50" s="1">
        <v>36574</v>
      </c>
      <c r="H50">
        <v>5.7</v>
      </c>
      <c r="I50" s="1">
        <v>39629</v>
      </c>
      <c r="J50">
        <v>2.4</v>
      </c>
      <c r="K50">
        <f t="shared" si="0"/>
        <v>5</v>
      </c>
      <c r="L50" s="20">
        <v>37986</v>
      </c>
      <c r="M50" s="7">
        <v>2.1315000000000001E-2</v>
      </c>
      <c r="N50" s="7">
        <v>1.1195E-2</v>
      </c>
    </row>
    <row r="51" spans="1:14" x14ac:dyDescent="0.35">
      <c r="A51" s="1">
        <v>38046</v>
      </c>
      <c r="B51">
        <v>1.7</v>
      </c>
      <c r="C51" s="1">
        <v>38046</v>
      </c>
      <c r="D51">
        <v>1.2</v>
      </c>
      <c r="E51" s="1">
        <v>43262</v>
      </c>
      <c r="F51">
        <v>1.69</v>
      </c>
      <c r="G51" s="1">
        <v>36578</v>
      </c>
      <c r="H51">
        <v>5.81</v>
      </c>
      <c r="I51" s="1">
        <v>39721</v>
      </c>
      <c r="J51">
        <v>-2.1</v>
      </c>
      <c r="K51">
        <f t="shared" si="0"/>
        <v>4.9000000000000004</v>
      </c>
      <c r="L51" s="20">
        <v>38017</v>
      </c>
      <c r="M51" s="7">
        <v>2.0759E-2</v>
      </c>
      <c r="N51" s="7">
        <v>1.0982E-2</v>
      </c>
    </row>
    <row r="52" spans="1:14" x14ac:dyDescent="0.35">
      <c r="A52" s="1">
        <v>38077</v>
      </c>
      <c r="B52">
        <v>1.7</v>
      </c>
      <c r="C52" s="1">
        <v>38077</v>
      </c>
      <c r="D52">
        <v>1.6</v>
      </c>
      <c r="E52" s="1">
        <v>43263</v>
      </c>
      <c r="F52">
        <v>1.67</v>
      </c>
      <c r="G52" s="1">
        <v>36579</v>
      </c>
      <c r="H52">
        <v>5.77</v>
      </c>
      <c r="I52" s="1">
        <v>39813</v>
      </c>
      <c r="K52">
        <f t="shared" si="0"/>
        <v>0.1</v>
      </c>
      <c r="L52" s="20">
        <v>38046</v>
      </c>
      <c r="M52" s="7">
        <v>2.0605999999999999E-2</v>
      </c>
      <c r="N52" s="7">
        <v>1.0973E-2</v>
      </c>
    </row>
    <row r="53" spans="1:14" x14ac:dyDescent="0.35">
      <c r="A53" s="1">
        <v>38107</v>
      </c>
      <c r="B53">
        <v>2.2999999999999998</v>
      </c>
      <c r="C53" s="1">
        <v>38107</v>
      </c>
      <c r="D53">
        <v>1.8</v>
      </c>
      <c r="E53" s="1">
        <v>43264</v>
      </c>
      <c r="F53">
        <v>1.71</v>
      </c>
      <c r="G53" s="1">
        <v>36580</v>
      </c>
      <c r="H53">
        <v>5.76</v>
      </c>
      <c r="I53" s="1">
        <v>39903</v>
      </c>
      <c r="K53">
        <f t="shared" si="0"/>
        <v>-0.4</v>
      </c>
      <c r="L53" s="20">
        <v>38077</v>
      </c>
      <c r="M53" s="7">
        <v>2.0428000000000002E-2</v>
      </c>
      <c r="N53" s="7">
        <v>1.0914E-2</v>
      </c>
    </row>
    <row r="54" spans="1:14" x14ac:dyDescent="0.35">
      <c r="A54" s="1">
        <v>38138</v>
      </c>
      <c r="B54">
        <v>3.1</v>
      </c>
      <c r="C54" s="1">
        <v>38138</v>
      </c>
      <c r="D54">
        <v>1.7</v>
      </c>
      <c r="E54" s="1">
        <v>43265</v>
      </c>
      <c r="F54">
        <v>1.9</v>
      </c>
      <c r="G54" s="1">
        <v>36581</v>
      </c>
      <c r="H54">
        <v>5.73</v>
      </c>
      <c r="I54" s="1">
        <v>39994</v>
      </c>
      <c r="J54">
        <v>-0.7</v>
      </c>
      <c r="K54">
        <f t="shared" si="0"/>
        <v>-1.4</v>
      </c>
      <c r="L54" s="20">
        <v>38107</v>
      </c>
      <c r="M54" s="7">
        <v>2.0523E-2</v>
      </c>
      <c r="N54" s="7">
        <v>1.1006999999999999E-2</v>
      </c>
    </row>
    <row r="55" spans="1:14" x14ac:dyDescent="0.35">
      <c r="A55" s="1">
        <v>38168</v>
      </c>
      <c r="B55">
        <v>3.3</v>
      </c>
      <c r="C55" s="1">
        <v>38168</v>
      </c>
      <c r="D55">
        <v>1.9</v>
      </c>
      <c r="E55" s="1">
        <v>43266</v>
      </c>
      <c r="F55">
        <v>1.91</v>
      </c>
      <c r="G55" s="1">
        <v>36584</v>
      </c>
      <c r="H55">
        <v>5.81</v>
      </c>
      <c r="I55" s="1">
        <v>40086</v>
      </c>
      <c r="J55">
        <v>1.4</v>
      </c>
      <c r="K55">
        <f t="shared" si="0"/>
        <v>-1.3</v>
      </c>
      <c r="L55" s="20">
        <v>38138</v>
      </c>
      <c r="M55" s="7">
        <v>2.061E-2</v>
      </c>
      <c r="N55" s="7">
        <v>1.1089E-2</v>
      </c>
    </row>
    <row r="56" spans="1:14" x14ac:dyDescent="0.35">
      <c r="A56" s="1">
        <v>38199</v>
      </c>
      <c r="B56">
        <v>3</v>
      </c>
      <c r="C56" s="1">
        <v>38199</v>
      </c>
      <c r="D56">
        <v>1.8</v>
      </c>
      <c r="E56" s="1">
        <v>43269</v>
      </c>
      <c r="F56">
        <v>1.9</v>
      </c>
      <c r="G56" s="1">
        <v>36585</v>
      </c>
      <c r="H56">
        <v>5.85</v>
      </c>
      <c r="I56" s="1">
        <v>40178</v>
      </c>
      <c r="J56">
        <v>4.4000000000000004</v>
      </c>
      <c r="K56">
        <f t="shared" si="0"/>
        <v>2.7</v>
      </c>
      <c r="L56" s="20">
        <v>38168</v>
      </c>
      <c r="M56" s="7">
        <v>2.0761999999999999E-2</v>
      </c>
      <c r="N56" s="7">
        <v>1.3582E-2</v>
      </c>
    </row>
    <row r="57" spans="1:14" x14ac:dyDescent="0.35">
      <c r="A57" s="1">
        <v>38230</v>
      </c>
      <c r="B57">
        <v>2.7</v>
      </c>
      <c r="C57" s="1">
        <v>38230</v>
      </c>
      <c r="D57">
        <v>1.7</v>
      </c>
      <c r="E57" s="1">
        <v>43270</v>
      </c>
      <c r="F57">
        <v>1.88</v>
      </c>
      <c r="G57" s="1">
        <v>36586</v>
      </c>
      <c r="H57">
        <v>5.78</v>
      </c>
      <c r="I57" s="1">
        <v>40268</v>
      </c>
      <c r="J57">
        <v>1.9</v>
      </c>
      <c r="K57">
        <f t="shared" si="0"/>
        <v>2.2999999999999998</v>
      </c>
      <c r="L57" s="20">
        <v>38199</v>
      </c>
      <c r="M57" s="7">
        <v>2.0754999999999999E-2</v>
      </c>
      <c r="N57" s="7">
        <v>1.4929E-2</v>
      </c>
    </row>
    <row r="58" spans="1:14" x14ac:dyDescent="0.35">
      <c r="A58" s="1">
        <v>38260</v>
      </c>
      <c r="B58">
        <v>2.5</v>
      </c>
      <c r="C58" s="1">
        <v>38260</v>
      </c>
      <c r="D58">
        <v>2</v>
      </c>
      <c r="E58" s="1">
        <v>43271</v>
      </c>
      <c r="F58">
        <v>1.87</v>
      </c>
      <c r="G58" s="1">
        <v>36587</v>
      </c>
      <c r="H58">
        <v>5.76</v>
      </c>
      <c r="I58" s="1">
        <v>40359</v>
      </c>
      <c r="J58">
        <v>3.9</v>
      </c>
      <c r="K58">
        <f t="shared" si="0"/>
        <v>1.1000000000000001</v>
      </c>
      <c r="L58" s="20">
        <v>38230</v>
      </c>
      <c r="M58" s="7">
        <v>2.077E-2</v>
      </c>
      <c r="N58" s="7">
        <v>1.6482E-2</v>
      </c>
    </row>
    <row r="59" spans="1:14" x14ac:dyDescent="0.35">
      <c r="A59" s="1">
        <v>38291</v>
      </c>
      <c r="B59">
        <v>3.2</v>
      </c>
      <c r="C59" s="1">
        <v>38291</v>
      </c>
      <c r="D59">
        <v>2</v>
      </c>
      <c r="E59" s="1">
        <v>43272</v>
      </c>
      <c r="F59">
        <v>1.87</v>
      </c>
      <c r="G59" s="1">
        <v>36588</v>
      </c>
      <c r="H59">
        <v>5.72</v>
      </c>
      <c r="I59" s="1">
        <v>40451</v>
      </c>
      <c r="J59">
        <v>3.1</v>
      </c>
      <c r="K59">
        <f t="shared" si="0"/>
        <v>1.1000000000000001</v>
      </c>
      <c r="L59" s="20">
        <v>38260</v>
      </c>
      <c r="M59" s="7">
        <v>2.0777999999999998E-2</v>
      </c>
      <c r="N59" s="7">
        <v>1.8401000000000001E-2</v>
      </c>
    </row>
    <row r="60" spans="1:14" x14ac:dyDescent="0.35">
      <c r="A60" s="1">
        <v>38321</v>
      </c>
      <c r="B60">
        <v>3.5</v>
      </c>
      <c r="C60" s="1">
        <v>38321</v>
      </c>
      <c r="D60">
        <v>2.2000000000000002</v>
      </c>
      <c r="E60" s="1">
        <v>43273</v>
      </c>
      <c r="F60">
        <v>1.92</v>
      </c>
      <c r="G60" s="1">
        <v>36591</v>
      </c>
      <c r="H60">
        <v>5.73</v>
      </c>
      <c r="I60" s="1">
        <v>40543</v>
      </c>
      <c r="J60">
        <v>2.1</v>
      </c>
      <c r="K60">
        <f t="shared" si="0"/>
        <v>1.5</v>
      </c>
      <c r="L60" s="20">
        <v>38291</v>
      </c>
      <c r="M60" s="7">
        <v>2.0861999999999999E-2</v>
      </c>
      <c r="N60" s="7">
        <v>1.9870000000000002E-2</v>
      </c>
    </row>
    <row r="61" spans="1:14" x14ac:dyDescent="0.35">
      <c r="A61" s="1">
        <v>38352</v>
      </c>
      <c r="B61">
        <v>3.3</v>
      </c>
      <c r="C61" s="1">
        <v>38352</v>
      </c>
      <c r="D61">
        <v>2.2000000000000002</v>
      </c>
      <c r="E61" s="1">
        <v>43276</v>
      </c>
      <c r="F61">
        <v>1.91</v>
      </c>
      <c r="G61" s="1">
        <v>36592</v>
      </c>
      <c r="H61">
        <v>5.68</v>
      </c>
      <c r="I61" s="1">
        <v>40633</v>
      </c>
      <c r="J61">
        <v>-0.9</v>
      </c>
      <c r="K61">
        <f t="shared" si="0"/>
        <v>2.7</v>
      </c>
      <c r="L61" s="20">
        <v>38321</v>
      </c>
      <c r="M61" s="7">
        <v>2.1101000000000002E-2</v>
      </c>
      <c r="N61" s="7">
        <v>2.2825999999999999E-2</v>
      </c>
    </row>
    <row r="62" spans="1:14" x14ac:dyDescent="0.35">
      <c r="A62" s="1">
        <v>38383</v>
      </c>
      <c r="B62">
        <v>3</v>
      </c>
      <c r="C62" s="1">
        <v>38383</v>
      </c>
      <c r="D62">
        <v>2.2999999999999998</v>
      </c>
      <c r="E62" s="1">
        <v>43277</v>
      </c>
      <c r="F62">
        <v>1.9</v>
      </c>
      <c r="G62" s="1">
        <v>36593</v>
      </c>
      <c r="H62">
        <v>5.77</v>
      </c>
      <c r="I62" s="1">
        <v>40724</v>
      </c>
      <c r="J62">
        <v>2.7</v>
      </c>
      <c r="K62">
        <f t="shared" si="0"/>
        <v>3.6</v>
      </c>
      <c r="L62" s="20">
        <v>38352</v>
      </c>
      <c r="M62" s="7">
        <v>2.1669999999999998E-2</v>
      </c>
      <c r="N62" s="7">
        <v>2.4178000000000002E-2</v>
      </c>
    </row>
    <row r="63" spans="1:14" x14ac:dyDescent="0.35">
      <c r="A63" s="1">
        <v>38411</v>
      </c>
      <c r="B63">
        <v>3</v>
      </c>
      <c r="C63" s="1">
        <v>38411</v>
      </c>
      <c r="D63">
        <v>2.4</v>
      </c>
      <c r="E63" s="1">
        <v>43278</v>
      </c>
      <c r="F63">
        <v>1.9</v>
      </c>
      <c r="G63" s="1">
        <v>36594</v>
      </c>
      <c r="H63">
        <v>5.79</v>
      </c>
      <c r="I63" s="1">
        <v>40816</v>
      </c>
      <c r="J63">
        <v>-0.1</v>
      </c>
      <c r="K63">
        <f t="shared" si="0"/>
        <v>3.9</v>
      </c>
      <c r="L63" s="20">
        <v>38383</v>
      </c>
      <c r="M63" s="7">
        <v>2.1110000000000004E-2</v>
      </c>
      <c r="N63" s="7">
        <v>2.5891999999999998E-2</v>
      </c>
    </row>
    <row r="64" spans="1:14" x14ac:dyDescent="0.35">
      <c r="A64" s="1">
        <v>38442</v>
      </c>
      <c r="B64">
        <v>3.1</v>
      </c>
      <c r="C64" s="1">
        <v>38442</v>
      </c>
      <c r="D64">
        <v>2.2999999999999998</v>
      </c>
      <c r="E64" s="1">
        <v>43279</v>
      </c>
      <c r="F64">
        <v>1.93</v>
      </c>
      <c r="G64" s="1">
        <v>36595</v>
      </c>
      <c r="H64">
        <v>5.75</v>
      </c>
      <c r="I64" s="1">
        <v>40908</v>
      </c>
      <c r="J64">
        <v>4.5999999999999996</v>
      </c>
      <c r="K64">
        <f t="shared" si="0"/>
        <v>3</v>
      </c>
      <c r="L64" s="20">
        <v>38411</v>
      </c>
      <c r="M64" s="7">
        <v>2.1038999999999999E-2</v>
      </c>
      <c r="N64" s="7">
        <v>2.6894999999999999E-2</v>
      </c>
    </row>
    <row r="65" spans="1:14" x14ac:dyDescent="0.35">
      <c r="A65" s="1">
        <v>38472</v>
      </c>
      <c r="B65">
        <v>3.5</v>
      </c>
      <c r="C65" s="1">
        <v>38472</v>
      </c>
      <c r="D65">
        <v>2.2000000000000002</v>
      </c>
      <c r="E65" s="1">
        <v>43280</v>
      </c>
      <c r="F65">
        <v>2.12</v>
      </c>
      <c r="G65" s="1">
        <v>36598</v>
      </c>
      <c r="H65">
        <v>5.81</v>
      </c>
      <c r="I65" s="1">
        <v>40999</v>
      </c>
      <c r="J65">
        <v>3.4</v>
      </c>
      <c r="K65">
        <f t="shared" si="0"/>
        <v>2.7</v>
      </c>
      <c r="L65" s="20">
        <v>38442</v>
      </c>
      <c r="M65" s="7">
        <v>2.1030000000000004E-2</v>
      </c>
      <c r="N65" s="7">
        <v>2.8582E-2</v>
      </c>
    </row>
    <row r="66" spans="1:14" x14ac:dyDescent="0.35">
      <c r="A66" s="1">
        <v>38503</v>
      </c>
      <c r="B66">
        <v>2.8</v>
      </c>
      <c r="C66" s="1">
        <v>38503</v>
      </c>
      <c r="D66">
        <v>2.2000000000000002</v>
      </c>
      <c r="E66" s="1">
        <v>43283</v>
      </c>
      <c r="F66">
        <v>2.04</v>
      </c>
      <c r="G66" s="1">
        <v>36599</v>
      </c>
      <c r="H66">
        <v>5.8</v>
      </c>
      <c r="I66" s="1">
        <v>41090</v>
      </c>
      <c r="J66">
        <v>1.8</v>
      </c>
      <c r="K66">
        <f t="shared" si="0"/>
        <v>1.7</v>
      </c>
      <c r="L66" s="20">
        <v>38472</v>
      </c>
      <c r="M66" s="7">
        <v>2.1046999999999996E-2</v>
      </c>
      <c r="N66" s="7">
        <v>3.0825999999999999E-2</v>
      </c>
    </row>
    <row r="67" spans="1:14" x14ac:dyDescent="0.35">
      <c r="A67" s="1">
        <v>38533</v>
      </c>
      <c r="B67">
        <v>2.5</v>
      </c>
      <c r="C67" s="1">
        <v>38533</v>
      </c>
      <c r="D67">
        <v>2</v>
      </c>
      <c r="E67" s="1">
        <v>43284</v>
      </c>
      <c r="F67">
        <v>2</v>
      </c>
      <c r="G67" s="1">
        <v>36600</v>
      </c>
      <c r="H67">
        <v>5.9</v>
      </c>
      <c r="I67" s="1">
        <v>41182</v>
      </c>
      <c r="J67">
        <v>0.6</v>
      </c>
      <c r="K67">
        <f t="shared" ref="K67:K117" si="1">VLOOKUP(I67,A:B,2,0)</f>
        <v>2</v>
      </c>
      <c r="L67" s="20">
        <v>38503</v>
      </c>
      <c r="M67" s="7">
        <v>2.1040999999999997E-2</v>
      </c>
      <c r="N67" s="7">
        <v>3.1126000000000001E-2</v>
      </c>
    </row>
    <row r="68" spans="1:14" x14ac:dyDescent="0.35">
      <c r="A68" s="1">
        <v>38564</v>
      </c>
      <c r="B68">
        <v>3.2</v>
      </c>
      <c r="C68" s="1">
        <v>38564</v>
      </c>
      <c r="D68">
        <v>2.1</v>
      </c>
      <c r="E68" s="1">
        <v>43286</v>
      </c>
      <c r="F68">
        <v>1.97</v>
      </c>
      <c r="G68" s="1">
        <v>36601</v>
      </c>
      <c r="H68">
        <v>5.77</v>
      </c>
      <c r="I68" s="1">
        <v>41274</v>
      </c>
      <c r="J68">
        <v>0.5</v>
      </c>
      <c r="K68">
        <f t="shared" si="1"/>
        <v>1.7</v>
      </c>
      <c r="L68" s="20">
        <v>38533</v>
      </c>
      <c r="M68" s="7">
        <v>2.1038999999999999E-2</v>
      </c>
      <c r="N68" s="7">
        <v>3.3401E-2</v>
      </c>
    </row>
    <row r="69" spans="1:14" x14ac:dyDescent="0.35">
      <c r="A69" s="1">
        <v>38595</v>
      </c>
      <c r="B69">
        <v>3.6</v>
      </c>
      <c r="C69" s="1">
        <v>38595</v>
      </c>
      <c r="D69">
        <v>2.1</v>
      </c>
      <c r="E69" s="1">
        <v>43287</v>
      </c>
      <c r="F69">
        <v>1.93</v>
      </c>
      <c r="G69" s="1">
        <v>36602</v>
      </c>
      <c r="H69">
        <v>5.76</v>
      </c>
      <c r="I69" s="1">
        <v>41364</v>
      </c>
      <c r="J69">
        <v>4</v>
      </c>
      <c r="K69">
        <f t="shared" si="1"/>
        <v>1.5</v>
      </c>
      <c r="L69" s="20">
        <v>38564</v>
      </c>
      <c r="M69" s="7">
        <v>2.1063999999999999E-2</v>
      </c>
      <c r="N69" s="7">
        <v>3.5106999999999999E-2</v>
      </c>
    </row>
    <row r="70" spans="1:14" x14ac:dyDescent="0.35">
      <c r="A70" s="1">
        <v>38625</v>
      </c>
      <c r="B70">
        <v>4.7</v>
      </c>
      <c r="C70" s="1">
        <v>38625</v>
      </c>
      <c r="D70">
        <v>2</v>
      </c>
      <c r="E70" s="1">
        <v>43290</v>
      </c>
      <c r="F70">
        <v>1.89</v>
      </c>
      <c r="G70" s="1">
        <v>36605</v>
      </c>
      <c r="H70">
        <v>5.82</v>
      </c>
      <c r="I70" s="1">
        <v>41455</v>
      </c>
      <c r="J70">
        <v>1.1000000000000001</v>
      </c>
      <c r="K70">
        <f t="shared" si="1"/>
        <v>1.8</v>
      </c>
      <c r="L70" s="20">
        <v>38595</v>
      </c>
      <c r="M70" s="7">
        <v>2.1125999999999999E-2</v>
      </c>
      <c r="N70" s="7">
        <v>3.6942000000000003E-2</v>
      </c>
    </row>
    <row r="71" spans="1:14" x14ac:dyDescent="0.35">
      <c r="A71" s="1">
        <v>38656</v>
      </c>
      <c r="B71">
        <v>4.3</v>
      </c>
      <c r="C71" s="1">
        <v>38656</v>
      </c>
      <c r="D71">
        <v>2.1</v>
      </c>
      <c r="E71" s="1">
        <v>43291</v>
      </c>
      <c r="F71">
        <v>1.89</v>
      </c>
      <c r="G71" s="1">
        <v>36606</v>
      </c>
      <c r="H71">
        <v>5.81</v>
      </c>
      <c r="I71" s="1">
        <v>41547</v>
      </c>
      <c r="J71">
        <v>3.5</v>
      </c>
      <c r="K71">
        <f t="shared" si="1"/>
        <v>1.2</v>
      </c>
      <c r="L71" s="20">
        <v>38625</v>
      </c>
      <c r="M71" s="7">
        <v>2.1152000000000001E-2</v>
      </c>
      <c r="N71" s="7">
        <v>3.8584E-2</v>
      </c>
    </row>
    <row r="72" spans="1:14" x14ac:dyDescent="0.35">
      <c r="A72" s="1">
        <v>38686</v>
      </c>
      <c r="B72">
        <v>3.5</v>
      </c>
      <c r="C72" s="1">
        <v>38686</v>
      </c>
      <c r="D72">
        <v>2.1</v>
      </c>
      <c r="E72" s="1">
        <v>43292</v>
      </c>
      <c r="F72">
        <v>1.89</v>
      </c>
      <c r="G72" s="1">
        <v>36607</v>
      </c>
      <c r="H72">
        <v>6.02</v>
      </c>
      <c r="I72" s="1">
        <v>41639</v>
      </c>
      <c r="J72">
        <v>3.5</v>
      </c>
      <c r="K72">
        <f t="shared" si="1"/>
        <v>1.5</v>
      </c>
      <c r="L72" s="20">
        <v>38656</v>
      </c>
      <c r="M72" s="7">
        <v>2.1208999999999999E-2</v>
      </c>
      <c r="N72" s="7">
        <v>4.0881999999999995E-2</v>
      </c>
    </row>
    <row r="73" spans="1:14" x14ac:dyDescent="0.35">
      <c r="A73" s="1">
        <v>38717</v>
      </c>
      <c r="B73">
        <v>3.4</v>
      </c>
      <c r="C73" s="1">
        <v>38717</v>
      </c>
      <c r="D73">
        <v>2.2000000000000002</v>
      </c>
      <c r="E73" s="1">
        <v>43293</v>
      </c>
      <c r="F73">
        <v>1.9</v>
      </c>
      <c r="G73" s="1">
        <v>36608</v>
      </c>
      <c r="H73">
        <v>6.04</v>
      </c>
      <c r="I73" s="1">
        <v>41729</v>
      </c>
      <c r="J73">
        <v>-1.4</v>
      </c>
      <c r="K73">
        <f t="shared" si="1"/>
        <v>1.5</v>
      </c>
      <c r="L73" s="20">
        <v>38686</v>
      </c>
      <c r="M73" s="7">
        <v>2.2225000000000002E-2</v>
      </c>
      <c r="N73" s="7">
        <v>4.2953999999999999E-2</v>
      </c>
    </row>
    <row r="74" spans="1:14" x14ac:dyDescent="0.35">
      <c r="A74" s="1">
        <v>38748</v>
      </c>
      <c r="B74">
        <v>4</v>
      </c>
      <c r="C74" s="1">
        <v>38748</v>
      </c>
      <c r="D74">
        <v>2.1</v>
      </c>
      <c r="E74" s="1">
        <v>43294</v>
      </c>
      <c r="F74">
        <v>1.9</v>
      </c>
      <c r="G74" s="1">
        <v>36609</v>
      </c>
      <c r="H74">
        <v>5.98</v>
      </c>
      <c r="I74" s="1">
        <v>41820</v>
      </c>
      <c r="J74">
        <v>5.3</v>
      </c>
      <c r="K74">
        <f t="shared" si="1"/>
        <v>2.1</v>
      </c>
      <c r="L74" s="20">
        <v>38717</v>
      </c>
      <c r="M74" s="7">
        <v>2.4112000000000001E-2</v>
      </c>
      <c r="N74" s="7">
        <v>4.3857E-2</v>
      </c>
    </row>
    <row r="75" spans="1:14" x14ac:dyDescent="0.35">
      <c r="A75" s="1">
        <v>38776</v>
      </c>
      <c r="B75">
        <v>3.6</v>
      </c>
      <c r="C75" s="1">
        <v>38776</v>
      </c>
      <c r="D75">
        <v>2.1</v>
      </c>
      <c r="E75" s="1">
        <v>43297</v>
      </c>
      <c r="F75">
        <v>1.95</v>
      </c>
      <c r="G75" s="1">
        <v>36612</v>
      </c>
      <c r="H75">
        <v>6.07</v>
      </c>
      <c r="I75" s="1">
        <v>41912</v>
      </c>
      <c r="J75">
        <v>5</v>
      </c>
      <c r="K75">
        <f t="shared" si="1"/>
        <v>1.7</v>
      </c>
      <c r="L75" s="20">
        <v>38748</v>
      </c>
      <c r="M75" s="7">
        <v>2.3885E-2</v>
      </c>
      <c r="N75" s="7">
        <v>4.5720000000000004E-2</v>
      </c>
    </row>
    <row r="76" spans="1:14" x14ac:dyDescent="0.35">
      <c r="A76" s="1">
        <v>38807</v>
      </c>
      <c r="B76">
        <v>3.4</v>
      </c>
      <c r="C76" s="1">
        <v>38807</v>
      </c>
      <c r="D76">
        <v>2.1</v>
      </c>
      <c r="E76" s="1">
        <v>43298</v>
      </c>
      <c r="F76">
        <v>1.92</v>
      </c>
      <c r="G76" s="1">
        <v>36613</v>
      </c>
      <c r="H76">
        <v>6.02</v>
      </c>
      <c r="I76" s="1">
        <v>42004</v>
      </c>
      <c r="J76">
        <v>2</v>
      </c>
      <c r="K76">
        <f t="shared" si="1"/>
        <v>0.8</v>
      </c>
      <c r="L76" s="20">
        <v>38776</v>
      </c>
      <c r="M76" s="7">
        <v>2.4586E-2</v>
      </c>
      <c r="N76" s="7">
        <v>4.6310000000000004E-2</v>
      </c>
    </row>
    <row r="77" spans="1:14" x14ac:dyDescent="0.35">
      <c r="A77" s="1">
        <v>38837</v>
      </c>
      <c r="B77">
        <v>3.5</v>
      </c>
      <c r="C77" s="1">
        <v>38837</v>
      </c>
      <c r="D77">
        <v>2.2999999999999998</v>
      </c>
      <c r="E77" s="1">
        <v>43299</v>
      </c>
      <c r="F77">
        <v>1.9</v>
      </c>
      <c r="G77" s="1">
        <v>36614</v>
      </c>
      <c r="H77">
        <v>5.98</v>
      </c>
      <c r="I77" s="1">
        <v>42094</v>
      </c>
      <c r="J77">
        <v>3.6</v>
      </c>
      <c r="K77">
        <f t="shared" si="1"/>
        <v>-0.1</v>
      </c>
      <c r="L77" s="20">
        <v>38807</v>
      </c>
      <c r="M77" s="7">
        <v>2.6333000000000002E-2</v>
      </c>
      <c r="N77" s="7">
        <v>4.8259999999999997E-2</v>
      </c>
    </row>
    <row r="78" spans="1:14" x14ac:dyDescent="0.35">
      <c r="A78" s="1">
        <v>38868</v>
      </c>
      <c r="B78">
        <v>4.2</v>
      </c>
      <c r="C78" s="1">
        <v>38868</v>
      </c>
      <c r="D78">
        <v>2.4</v>
      </c>
      <c r="E78" s="1">
        <v>43300</v>
      </c>
      <c r="F78">
        <v>1.9</v>
      </c>
      <c r="G78" s="1">
        <v>36615</v>
      </c>
      <c r="H78">
        <v>6.11</v>
      </c>
      <c r="I78" s="1">
        <v>42185</v>
      </c>
      <c r="J78">
        <v>2.5</v>
      </c>
      <c r="K78">
        <f t="shared" si="1"/>
        <v>0.1</v>
      </c>
      <c r="L78" s="20">
        <v>38837</v>
      </c>
      <c r="M78" s="7">
        <v>2.6488999999999999E-2</v>
      </c>
      <c r="N78" s="7">
        <v>5.0244999999999998E-2</v>
      </c>
    </row>
    <row r="79" spans="1:14" x14ac:dyDescent="0.35">
      <c r="A79" s="1">
        <v>38898</v>
      </c>
      <c r="B79">
        <v>4.3</v>
      </c>
      <c r="C79" s="1">
        <v>38898</v>
      </c>
      <c r="D79">
        <v>2.6</v>
      </c>
      <c r="E79" s="1">
        <v>43301</v>
      </c>
      <c r="F79">
        <v>1.88</v>
      </c>
      <c r="G79" s="1">
        <v>36616</v>
      </c>
      <c r="H79">
        <v>6.17</v>
      </c>
      <c r="I79" s="1">
        <v>42277</v>
      </c>
      <c r="J79">
        <v>1.6</v>
      </c>
      <c r="K79">
        <f t="shared" si="1"/>
        <v>0</v>
      </c>
      <c r="L79" s="20">
        <v>38868</v>
      </c>
      <c r="M79" s="7">
        <v>2.6926000000000002E-2</v>
      </c>
      <c r="N79" s="7">
        <v>5.1070999999999998E-2</v>
      </c>
    </row>
    <row r="80" spans="1:14" x14ac:dyDescent="0.35">
      <c r="A80" s="1">
        <v>38929</v>
      </c>
      <c r="B80">
        <v>4.0999999999999996</v>
      </c>
      <c r="C80" s="1">
        <v>38929</v>
      </c>
      <c r="D80">
        <v>2.7</v>
      </c>
      <c r="E80" s="1">
        <v>43304</v>
      </c>
      <c r="F80">
        <v>1.87</v>
      </c>
      <c r="G80" s="1">
        <v>36619</v>
      </c>
      <c r="H80">
        <v>6.15</v>
      </c>
      <c r="I80" s="1">
        <v>42369</v>
      </c>
      <c r="J80">
        <v>0.7</v>
      </c>
      <c r="K80">
        <f t="shared" si="1"/>
        <v>0.7</v>
      </c>
      <c r="L80" s="20">
        <v>38898</v>
      </c>
      <c r="M80" s="7">
        <v>2.8691000000000001E-2</v>
      </c>
      <c r="N80" s="7">
        <v>5.3451000000000005E-2</v>
      </c>
    </row>
    <row r="81" spans="1:14" x14ac:dyDescent="0.35">
      <c r="A81" s="1">
        <v>38960</v>
      </c>
      <c r="B81">
        <v>3.8</v>
      </c>
      <c r="C81" s="1">
        <v>38960</v>
      </c>
      <c r="D81">
        <v>2.8</v>
      </c>
      <c r="E81" s="1">
        <v>43305</v>
      </c>
      <c r="F81">
        <v>1.9</v>
      </c>
      <c r="G81" s="1">
        <v>36620</v>
      </c>
      <c r="H81">
        <v>5.98</v>
      </c>
      <c r="I81" s="1">
        <v>42460</v>
      </c>
      <c r="J81">
        <v>2.2999999999999998</v>
      </c>
      <c r="K81">
        <f t="shared" si="1"/>
        <v>0.9</v>
      </c>
      <c r="L81" s="20">
        <v>38929</v>
      </c>
      <c r="M81" s="7">
        <v>2.9388999999999998E-2</v>
      </c>
      <c r="N81" s="7">
        <v>5.4044999999999996E-2</v>
      </c>
    </row>
    <row r="82" spans="1:14" x14ac:dyDescent="0.35">
      <c r="A82" s="1">
        <v>38990</v>
      </c>
      <c r="B82">
        <v>2.1</v>
      </c>
      <c r="C82" s="1">
        <v>38990</v>
      </c>
      <c r="D82">
        <v>2.9</v>
      </c>
      <c r="E82" s="1">
        <v>43306</v>
      </c>
      <c r="F82">
        <v>1.87</v>
      </c>
      <c r="G82" s="1">
        <v>36621</v>
      </c>
      <c r="H82">
        <v>6.08</v>
      </c>
      <c r="I82" s="1">
        <v>42551</v>
      </c>
      <c r="J82">
        <v>1.3</v>
      </c>
      <c r="K82">
        <f t="shared" si="1"/>
        <v>1</v>
      </c>
      <c r="L82" s="20">
        <v>38960</v>
      </c>
      <c r="M82" s="7">
        <v>3.0941E-2</v>
      </c>
      <c r="N82" s="7">
        <v>5.3314E-2</v>
      </c>
    </row>
    <row r="83" spans="1:14" x14ac:dyDescent="0.35">
      <c r="A83" s="1">
        <v>39021</v>
      </c>
      <c r="B83">
        <v>1.3</v>
      </c>
      <c r="C83" s="1">
        <v>39021</v>
      </c>
      <c r="D83">
        <v>2.7</v>
      </c>
      <c r="E83" s="1">
        <v>43307</v>
      </c>
      <c r="F83">
        <v>1.9</v>
      </c>
      <c r="G83" s="1">
        <v>36622</v>
      </c>
      <c r="H83">
        <v>6.05</v>
      </c>
      <c r="I83" s="1">
        <v>42643</v>
      </c>
      <c r="J83">
        <v>2.9</v>
      </c>
      <c r="K83">
        <f t="shared" si="1"/>
        <v>1.5</v>
      </c>
      <c r="L83" s="20">
        <v>38990</v>
      </c>
      <c r="M83" s="7">
        <v>3.1572000000000003E-2</v>
      </c>
      <c r="N83" s="7">
        <v>5.3228999999999999E-2</v>
      </c>
    </row>
    <row r="84" spans="1:14" x14ac:dyDescent="0.35">
      <c r="A84" s="1">
        <v>39051</v>
      </c>
      <c r="B84">
        <v>2</v>
      </c>
      <c r="C84" s="1">
        <v>39051</v>
      </c>
      <c r="D84">
        <v>2.6</v>
      </c>
      <c r="E84" s="1">
        <v>43308</v>
      </c>
      <c r="F84">
        <v>1.88</v>
      </c>
      <c r="G84" s="1">
        <v>36623</v>
      </c>
      <c r="H84">
        <v>5.95</v>
      </c>
      <c r="I84" s="1">
        <v>42735</v>
      </c>
      <c r="J84">
        <v>2.2000000000000002</v>
      </c>
      <c r="K84">
        <f t="shared" si="1"/>
        <v>2.1</v>
      </c>
      <c r="L84" s="20">
        <v>39021</v>
      </c>
      <c r="M84" s="7">
        <v>3.3500999999999996E-2</v>
      </c>
      <c r="N84" s="7">
        <v>5.3197999999999995E-2</v>
      </c>
    </row>
    <row r="85" spans="1:14" x14ac:dyDescent="0.35">
      <c r="A85" s="1">
        <v>39082</v>
      </c>
      <c r="B85">
        <v>2.5</v>
      </c>
      <c r="C85" s="1">
        <v>39082</v>
      </c>
      <c r="D85">
        <v>2.6</v>
      </c>
      <c r="E85" s="1">
        <v>43311</v>
      </c>
      <c r="F85">
        <v>1.88</v>
      </c>
      <c r="G85" s="1">
        <v>36626</v>
      </c>
      <c r="H85">
        <v>6.05</v>
      </c>
      <c r="I85" s="1">
        <v>42825</v>
      </c>
      <c r="J85">
        <v>2</v>
      </c>
      <c r="K85">
        <f t="shared" si="1"/>
        <v>2.4</v>
      </c>
      <c r="L85" s="20">
        <v>39051</v>
      </c>
      <c r="M85" s="7">
        <v>3.4214000000000001E-2</v>
      </c>
      <c r="N85" s="7">
        <v>5.3478999999999999E-2</v>
      </c>
    </row>
    <row r="86" spans="1:14" x14ac:dyDescent="0.35">
      <c r="A86" s="1">
        <v>39113</v>
      </c>
      <c r="B86">
        <v>2.1</v>
      </c>
      <c r="C86" s="1">
        <v>39113</v>
      </c>
      <c r="D86">
        <v>2.7</v>
      </c>
      <c r="E86" s="1">
        <v>43312</v>
      </c>
      <c r="F86">
        <v>1.93</v>
      </c>
      <c r="G86" s="1">
        <v>36627</v>
      </c>
      <c r="H86">
        <v>5.97</v>
      </c>
      <c r="I86" s="1">
        <v>42916</v>
      </c>
      <c r="J86">
        <v>2.2999999999999998</v>
      </c>
      <c r="K86">
        <f t="shared" si="1"/>
        <v>1.6</v>
      </c>
      <c r="L86" s="20">
        <v>39082</v>
      </c>
      <c r="M86" s="7">
        <v>3.6400000000000002E-2</v>
      </c>
      <c r="N86" s="7">
        <v>5.3278999999999993E-2</v>
      </c>
    </row>
    <row r="87" spans="1:14" x14ac:dyDescent="0.35">
      <c r="A87" s="1">
        <v>39141</v>
      </c>
      <c r="B87">
        <v>2.4</v>
      </c>
      <c r="C87" s="1">
        <v>39141</v>
      </c>
      <c r="D87">
        <v>2.7</v>
      </c>
      <c r="E87" s="1">
        <v>43313</v>
      </c>
      <c r="F87">
        <v>1.88</v>
      </c>
      <c r="G87" s="1">
        <v>36628</v>
      </c>
      <c r="H87">
        <v>5.93</v>
      </c>
      <c r="I87" s="1">
        <v>43008</v>
      </c>
      <c r="J87">
        <v>3.2</v>
      </c>
      <c r="K87">
        <f t="shared" si="1"/>
        <v>2.2000000000000002</v>
      </c>
      <c r="L87" s="20">
        <v>39113</v>
      </c>
      <c r="M87" s="7">
        <v>3.6158999999999997E-2</v>
      </c>
      <c r="N87" s="7">
        <v>5.3200999999999998E-2</v>
      </c>
    </row>
    <row r="88" spans="1:14" x14ac:dyDescent="0.35">
      <c r="A88" s="1">
        <v>39172</v>
      </c>
      <c r="B88">
        <v>2.8</v>
      </c>
      <c r="C88" s="1">
        <v>39172</v>
      </c>
      <c r="D88">
        <v>2.5</v>
      </c>
      <c r="E88" s="1">
        <v>43314</v>
      </c>
      <c r="F88">
        <v>1.91</v>
      </c>
      <c r="G88" s="1">
        <v>36629</v>
      </c>
      <c r="H88">
        <v>5.97</v>
      </c>
      <c r="I88" s="1">
        <v>43100</v>
      </c>
      <c r="J88">
        <v>4.5999999999999996</v>
      </c>
      <c r="K88">
        <f t="shared" si="1"/>
        <v>2.1</v>
      </c>
      <c r="L88" s="20">
        <v>39141</v>
      </c>
      <c r="M88" s="7">
        <v>3.6511000000000002E-2</v>
      </c>
      <c r="N88" s="7">
        <v>5.3213999999999997E-2</v>
      </c>
    </row>
    <row r="89" spans="1:14" x14ac:dyDescent="0.35">
      <c r="A89" s="1">
        <v>39202</v>
      </c>
      <c r="B89">
        <v>2.6</v>
      </c>
      <c r="C89" s="1">
        <v>39202</v>
      </c>
      <c r="D89">
        <v>2.2999999999999998</v>
      </c>
      <c r="E89" s="1">
        <v>43315</v>
      </c>
      <c r="F89">
        <v>1.86</v>
      </c>
      <c r="G89" s="1">
        <v>36630</v>
      </c>
      <c r="H89">
        <v>6.08</v>
      </c>
      <c r="I89" s="1">
        <v>43190</v>
      </c>
      <c r="J89">
        <v>3.3</v>
      </c>
      <c r="K89">
        <f t="shared" si="1"/>
        <v>2.4</v>
      </c>
      <c r="L89" s="20">
        <v>39172</v>
      </c>
      <c r="M89" s="7">
        <v>3.8439000000000001E-2</v>
      </c>
      <c r="N89" s="7">
        <v>5.3194999999999999E-2</v>
      </c>
    </row>
    <row r="90" spans="1:14" x14ac:dyDescent="0.35">
      <c r="A90" s="1">
        <v>39233</v>
      </c>
      <c r="B90">
        <v>2.7</v>
      </c>
      <c r="C90" s="1">
        <v>39233</v>
      </c>
      <c r="D90">
        <v>2.2000000000000002</v>
      </c>
      <c r="E90" s="1">
        <v>43318</v>
      </c>
      <c r="F90">
        <v>1.86</v>
      </c>
      <c r="G90" s="1">
        <v>36633</v>
      </c>
      <c r="H90">
        <v>6.18</v>
      </c>
      <c r="I90" s="1">
        <v>43281</v>
      </c>
      <c r="J90">
        <v>2.1</v>
      </c>
      <c r="K90">
        <f t="shared" si="1"/>
        <v>2.9</v>
      </c>
      <c r="L90" s="20">
        <v>39202</v>
      </c>
      <c r="M90" s="7">
        <v>3.8589999999999999E-2</v>
      </c>
      <c r="N90" s="7">
        <v>5.3200999999999998E-2</v>
      </c>
    </row>
    <row r="91" spans="1:14" x14ac:dyDescent="0.35">
      <c r="A91" s="1">
        <v>39263</v>
      </c>
      <c r="B91">
        <v>2.7</v>
      </c>
      <c r="C91" s="1">
        <v>39263</v>
      </c>
      <c r="D91">
        <v>2.2000000000000002</v>
      </c>
      <c r="E91" s="1">
        <v>43319</v>
      </c>
      <c r="F91">
        <v>1.87</v>
      </c>
      <c r="G91" s="1">
        <v>36634</v>
      </c>
      <c r="H91">
        <v>5.93</v>
      </c>
      <c r="I91" s="1">
        <v>43373</v>
      </c>
      <c r="J91">
        <v>2.5</v>
      </c>
      <c r="K91">
        <f t="shared" si="1"/>
        <v>2.2999999999999998</v>
      </c>
      <c r="L91" s="20">
        <v>39233</v>
      </c>
      <c r="M91" s="7">
        <v>3.9194E-2</v>
      </c>
      <c r="N91" s="7">
        <v>5.321E-2</v>
      </c>
    </row>
    <row r="92" spans="1:14" x14ac:dyDescent="0.35">
      <c r="A92" s="1">
        <v>39294</v>
      </c>
      <c r="B92">
        <v>2.4</v>
      </c>
      <c r="C92" s="1">
        <v>39294</v>
      </c>
      <c r="D92">
        <v>2.2000000000000002</v>
      </c>
      <c r="E92" s="1">
        <v>43320</v>
      </c>
      <c r="F92">
        <v>1.88</v>
      </c>
      <c r="G92" s="1">
        <v>36635</v>
      </c>
      <c r="H92">
        <v>5.93</v>
      </c>
      <c r="I92" s="1">
        <v>43465</v>
      </c>
      <c r="J92">
        <v>0.6</v>
      </c>
      <c r="K92">
        <f t="shared" si="1"/>
        <v>1.9</v>
      </c>
      <c r="L92" s="20">
        <v>39263</v>
      </c>
      <c r="M92" s="7">
        <v>4.0982000000000005E-2</v>
      </c>
      <c r="N92" s="7">
        <v>5.3194999999999999E-2</v>
      </c>
    </row>
    <row r="93" spans="1:14" x14ac:dyDescent="0.35">
      <c r="A93" s="1">
        <v>39325</v>
      </c>
      <c r="B93">
        <v>2</v>
      </c>
      <c r="C93" s="1">
        <v>39325</v>
      </c>
      <c r="D93">
        <v>2.1</v>
      </c>
      <c r="E93" s="1">
        <v>43321</v>
      </c>
      <c r="F93">
        <v>1.91</v>
      </c>
      <c r="G93" s="1">
        <v>36636</v>
      </c>
      <c r="H93">
        <v>6.05</v>
      </c>
      <c r="I93" s="1">
        <v>43555</v>
      </c>
      <c r="J93">
        <v>2.5</v>
      </c>
      <c r="K93">
        <f t="shared" si="1"/>
        <v>1.9</v>
      </c>
      <c r="L93" s="20">
        <v>39294</v>
      </c>
      <c r="M93" s="7">
        <v>4.1050000000000003E-2</v>
      </c>
      <c r="N93" s="7">
        <v>5.3200000000000004E-2</v>
      </c>
    </row>
    <row r="94" spans="1:14" x14ac:dyDescent="0.35">
      <c r="A94" s="1">
        <v>39355</v>
      </c>
      <c r="B94">
        <v>2.8</v>
      </c>
      <c r="C94" s="1">
        <v>39355</v>
      </c>
      <c r="D94">
        <v>2.1</v>
      </c>
      <c r="E94" s="1">
        <v>43322</v>
      </c>
      <c r="F94">
        <v>1.9</v>
      </c>
      <c r="G94" s="1">
        <v>36637</v>
      </c>
      <c r="H94">
        <v>5.94</v>
      </c>
      <c r="I94" s="1">
        <v>43646</v>
      </c>
      <c r="J94">
        <v>3.4</v>
      </c>
      <c r="K94">
        <f t="shared" si="1"/>
        <v>1.6</v>
      </c>
      <c r="L94" s="20">
        <v>39325</v>
      </c>
      <c r="M94" s="7">
        <v>4.3080999999999994E-2</v>
      </c>
      <c r="N94" s="7">
        <v>5.4974999999999996E-2</v>
      </c>
    </row>
    <row r="95" spans="1:14" x14ac:dyDescent="0.35">
      <c r="A95" s="1">
        <v>39386</v>
      </c>
      <c r="B95">
        <v>3.5</v>
      </c>
      <c r="C95" s="1">
        <v>39386</v>
      </c>
      <c r="D95">
        <v>2.2000000000000002</v>
      </c>
      <c r="E95" s="1">
        <v>43325</v>
      </c>
      <c r="F95">
        <v>1.91</v>
      </c>
      <c r="G95" s="1">
        <v>36640</v>
      </c>
      <c r="H95">
        <v>5.9</v>
      </c>
      <c r="I95" s="1">
        <v>43738</v>
      </c>
      <c r="J95">
        <v>4.8</v>
      </c>
      <c r="K95">
        <f t="shared" si="1"/>
        <v>1.7</v>
      </c>
      <c r="L95" s="20">
        <v>39355</v>
      </c>
      <c r="M95" s="7">
        <v>4.4339000000000003E-2</v>
      </c>
      <c r="N95" s="7">
        <v>5.4927000000000004E-2</v>
      </c>
    </row>
    <row r="96" spans="1:14" x14ac:dyDescent="0.35">
      <c r="A96" s="1">
        <v>39416</v>
      </c>
      <c r="B96">
        <v>4.3</v>
      </c>
      <c r="C96" s="1">
        <v>39416</v>
      </c>
      <c r="D96">
        <v>2.2999999999999998</v>
      </c>
      <c r="E96" s="1">
        <v>43326</v>
      </c>
      <c r="F96">
        <v>1.93</v>
      </c>
      <c r="G96" s="1">
        <v>36641</v>
      </c>
      <c r="H96">
        <v>5.99</v>
      </c>
      <c r="I96" s="1">
        <v>43830</v>
      </c>
      <c r="J96">
        <v>2.8</v>
      </c>
      <c r="K96">
        <f t="shared" si="1"/>
        <v>2.2999999999999998</v>
      </c>
      <c r="L96" s="20">
        <v>39386</v>
      </c>
      <c r="M96" s="7">
        <v>4.2355000000000004E-2</v>
      </c>
      <c r="N96" s="7">
        <v>4.9813999999999997E-2</v>
      </c>
    </row>
    <row r="97" spans="1:14" x14ac:dyDescent="0.35">
      <c r="A97" s="1">
        <v>39447</v>
      </c>
      <c r="B97">
        <v>4.0999999999999996</v>
      </c>
      <c r="C97" s="1">
        <v>39447</v>
      </c>
      <c r="D97">
        <v>2.4</v>
      </c>
      <c r="E97" s="1">
        <v>43327</v>
      </c>
      <c r="F97">
        <v>1.98</v>
      </c>
      <c r="G97" s="1">
        <v>36642</v>
      </c>
      <c r="H97">
        <v>6</v>
      </c>
      <c r="I97" s="1">
        <v>43921</v>
      </c>
      <c r="K97">
        <f t="shared" si="1"/>
        <v>1.5</v>
      </c>
      <c r="L97" s="20">
        <v>39416</v>
      </c>
      <c r="M97" s="7">
        <v>4.2160000000000003E-2</v>
      </c>
      <c r="N97" s="7">
        <v>4.7671999999999999E-2</v>
      </c>
    </row>
    <row r="98" spans="1:14" x14ac:dyDescent="0.35">
      <c r="A98" s="1">
        <v>39478</v>
      </c>
      <c r="B98">
        <v>4.3</v>
      </c>
      <c r="C98" s="1">
        <v>39478</v>
      </c>
      <c r="D98">
        <v>2.5</v>
      </c>
      <c r="E98" s="1">
        <v>43328</v>
      </c>
      <c r="F98">
        <v>1.99</v>
      </c>
      <c r="G98" s="1">
        <v>36643</v>
      </c>
      <c r="H98">
        <v>6</v>
      </c>
      <c r="I98" s="1">
        <v>44012</v>
      </c>
      <c r="K98">
        <f t="shared" si="1"/>
        <v>0.6</v>
      </c>
      <c r="L98" s="20">
        <v>39447</v>
      </c>
      <c r="M98" s="7">
        <v>4.7114000000000003E-2</v>
      </c>
      <c r="N98" s="7">
        <v>5.0172000000000001E-2</v>
      </c>
    </row>
    <row r="99" spans="1:14" x14ac:dyDescent="0.35">
      <c r="A99" s="1">
        <v>39507</v>
      </c>
      <c r="B99">
        <v>4</v>
      </c>
      <c r="C99" s="1">
        <v>39507</v>
      </c>
      <c r="D99">
        <v>2.2999999999999998</v>
      </c>
      <c r="E99" s="1">
        <v>43329</v>
      </c>
      <c r="F99">
        <v>1.9</v>
      </c>
      <c r="G99" s="1">
        <v>36644</v>
      </c>
      <c r="H99">
        <v>6.06</v>
      </c>
      <c r="I99" s="1">
        <v>44104</v>
      </c>
      <c r="K99">
        <f t="shared" si="1"/>
        <v>1.4</v>
      </c>
      <c r="L99" s="20">
        <v>39478</v>
      </c>
      <c r="M99" s="7">
        <v>4.1973000000000003E-2</v>
      </c>
      <c r="N99" s="7">
        <v>3.9091000000000001E-2</v>
      </c>
    </row>
    <row r="100" spans="1:14" x14ac:dyDescent="0.35">
      <c r="A100" s="1">
        <v>39538</v>
      </c>
      <c r="B100">
        <v>4</v>
      </c>
      <c r="C100" s="1">
        <v>39538</v>
      </c>
      <c r="D100">
        <v>2.4</v>
      </c>
      <c r="E100" s="1">
        <v>43332</v>
      </c>
      <c r="F100">
        <v>1.9</v>
      </c>
      <c r="G100" s="1">
        <v>36647</v>
      </c>
      <c r="H100">
        <v>6.17</v>
      </c>
      <c r="I100" s="1">
        <v>44196</v>
      </c>
      <c r="J100">
        <v>4.4000000000000004</v>
      </c>
      <c r="K100">
        <f t="shared" si="1"/>
        <v>1.4</v>
      </c>
      <c r="L100" s="20">
        <v>39507</v>
      </c>
      <c r="M100" s="7">
        <v>4.1821000000000004E-2</v>
      </c>
      <c r="N100" s="7">
        <v>3.1368E-2</v>
      </c>
    </row>
    <row r="101" spans="1:14" x14ac:dyDescent="0.35">
      <c r="A101" s="1">
        <v>39568</v>
      </c>
      <c r="B101">
        <v>3.9</v>
      </c>
      <c r="C101" s="1">
        <v>39568</v>
      </c>
      <c r="D101">
        <v>2.2999999999999998</v>
      </c>
      <c r="E101" s="1">
        <v>43333</v>
      </c>
      <c r="F101">
        <v>1.9</v>
      </c>
      <c r="G101" s="1">
        <v>36648</v>
      </c>
      <c r="H101">
        <v>6.05</v>
      </c>
      <c r="I101" s="1">
        <v>44286</v>
      </c>
      <c r="J101">
        <v>5.6</v>
      </c>
      <c r="K101">
        <f t="shared" si="1"/>
        <v>2.6</v>
      </c>
      <c r="L101" s="20">
        <v>39538</v>
      </c>
      <c r="M101" s="7">
        <v>4.3046000000000001E-2</v>
      </c>
      <c r="N101" s="7">
        <v>2.8066000000000001E-2</v>
      </c>
    </row>
    <row r="102" spans="1:14" x14ac:dyDescent="0.35">
      <c r="A102" s="1">
        <v>39599</v>
      </c>
      <c r="B102">
        <v>4.2</v>
      </c>
      <c r="C102" s="1">
        <v>39599</v>
      </c>
      <c r="D102">
        <v>2.2999999999999998</v>
      </c>
      <c r="E102" s="1">
        <v>43334</v>
      </c>
      <c r="F102">
        <v>1.9</v>
      </c>
      <c r="G102" s="1">
        <v>36649</v>
      </c>
      <c r="H102">
        <v>6.05</v>
      </c>
      <c r="I102" s="1">
        <v>44377</v>
      </c>
      <c r="J102">
        <v>6.4</v>
      </c>
      <c r="K102">
        <f t="shared" si="1"/>
        <v>5.4</v>
      </c>
      <c r="L102" s="20">
        <v>39568</v>
      </c>
      <c r="M102" s="7">
        <v>4.3691000000000008E-2</v>
      </c>
      <c r="N102" s="7">
        <v>2.7854E-2</v>
      </c>
    </row>
    <row r="103" spans="1:14" x14ac:dyDescent="0.35">
      <c r="A103" s="1">
        <v>39629</v>
      </c>
      <c r="B103">
        <v>5</v>
      </c>
      <c r="C103" s="1">
        <v>39629</v>
      </c>
      <c r="D103">
        <v>2.4</v>
      </c>
      <c r="E103" s="1">
        <v>43335</v>
      </c>
      <c r="F103">
        <v>1.94</v>
      </c>
      <c r="G103" s="1">
        <v>36650</v>
      </c>
      <c r="H103">
        <v>6.05</v>
      </c>
      <c r="I103" s="1">
        <v>44469</v>
      </c>
      <c r="J103">
        <v>3.5</v>
      </c>
      <c r="K103">
        <f t="shared" si="1"/>
        <v>5.4</v>
      </c>
      <c r="L103" s="20">
        <v>39599</v>
      </c>
      <c r="M103" s="7">
        <v>4.3874000000000003E-2</v>
      </c>
      <c r="N103" s="7">
        <v>2.5065E-2</v>
      </c>
    </row>
    <row r="104" spans="1:14" x14ac:dyDescent="0.35">
      <c r="A104" s="1">
        <v>39660</v>
      </c>
      <c r="B104">
        <v>5.6</v>
      </c>
      <c r="C104" s="1">
        <v>39660</v>
      </c>
      <c r="D104">
        <v>2.5</v>
      </c>
      <c r="E104" s="1">
        <v>43336</v>
      </c>
      <c r="F104">
        <v>1.95</v>
      </c>
      <c r="G104" s="1">
        <v>36651</v>
      </c>
      <c r="H104">
        <v>5.94</v>
      </c>
      <c r="I104" s="1">
        <v>44561</v>
      </c>
      <c r="J104">
        <v>7.4</v>
      </c>
      <c r="K104">
        <f t="shared" si="1"/>
        <v>7</v>
      </c>
      <c r="L104" s="20">
        <v>39629</v>
      </c>
      <c r="M104" s="7">
        <v>4.4724000000000007E-2</v>
      </c>
      <c r="N104" s="7">
        <v>2.4704E-2</v>
      </c>
    </row>
    <row r="105" spans="1:14" x14ac:dyDescent="0.35">
      <c r="A105" s="1">
        <v>39691</v>
      </c>
      <c r="B105">
        <v>5.4</v>
      </c>
      <c r="C105" s="1">
        <v>39691</v>
      </c>
      <c r="D105">
        <v>2.5</v>
      </c>
      <c r="E105" s="1">
        <v>43339</v>
      </c>
      <c r="F105">
        <v>1.95</v>
      </c>
      <c r="G105" s="1">
        <v>36654</v>
      </c>
      <c r="H105">
        <v>6.01</v>
      </c>
      <c r="I105" s="1">
        <v>44651</v>
      </c>
      <c r="J105">
        <v>-1</v>
      </c>
      <c r="K105">
        <f t="shared" si="1"/>
        <v>8.5</v>
      </c>
      <c r="L105" s="20">
        <v>39660</v>
      </c>
      <c r="M105" s="7">
        <v>4.4715999999999999E-2</v>
      </c>
      <c r="N105" s="7">
        <v>2.46E-2</v>
      </c>
    </row>
    <row r="106" spans="1:14" x14ac:dyDescent="0.35">
      <c r="A106" s="1">
        <v>39721</v>
      </c>
      <c r="B106">
        <v>4.9000000000000004</v>
      </c>
      <c r="C106" s="1">
        <v>39721</v>
      </c>
      <c r="D106">
        <v>2.5</v>
      </c>
      <c r="E106" s="1">
        <v>43340</v>
      </c>
      <c r="F106">
        <v>1.95</v>
      </c>
      <c r="G106" s="1">
        <v>36655</v>
      </c>
      <c r="H106">
        <v>5.92</v>
      </c>
      <c r="I106" s="1">
        <v>44742</v>
      </c>
      <c r="J106">
        <v>0.3</v>
      </c>
      <c r="K106">
        <f t="shared" si="1"/>
        <v>9.1</v>
      </c>
      <c r="L106" s="20">
        <v>39691</v>
      </c>
      <c r="M106" s="7">
        <v>4.4874999999999998E-2</v>
      </c>
      <c r="N106" s="7">
        <v>2.4681999999999999E-2</v>
      </c>
    </row>
    <row r="107" spans="1:14" x14ac:dyDescent="0.35">
      <c r="A107" s="1">
        <v>39752</v>
      </c>
      <c r="B107">
        <v>3.7</v>
      </c>
      <c r="C107" s="1">
        <v>39752</v>
      </c>
      <c r="D107">
        <v>2.2000000000000002</v>
      </c>
      <c r="E107" s="1">
        <v>43341</v>
      </c>
      <c r="F107">
        <v>1.93</v>
      </c>
      <c r="G107" s="1">
        <v>36656</v>
      </c>
      <c r="H107">
        <v>5.95</v>
      </c>
      <c r="I107" s="1">
        <v>44834</v>
      </c>
      <c r="J107">
        <v>2.7</v>
      </c>
      <c r="K107">
        <f t="shared" si="1"/>
        <v>8.1999999999999993</v>
      </c>
      <c r="L107" s="20">
        <v>39721</v>
      </c>
      <c r="M107" s="7">
        <v>4.6599000000000002E-2</v>
      </c>
      <c r="N107" s="7">
        <v>2.9270000000000001E-2</v>
      </c>
    </row>
    <row r="108" spans="1:14" x14ac:dyDescent="0.35">
      <c r="A108" s="1">
        <v>39782</v>
      </c>
      <c r="B108">
        <v>1.1000000000000001</v>
      </c>
      <c r="C108" s="1">
        <v>39782</v>
      </c>
      <c r="D108">
        <v>2</v>
      </c>
      <c r="E108" s="1">
        <v>43342</v>
      </c>
      <c r="F108">
        <v>1.93</v>
      </c>
      <c r="G108" s="1">
        <v>36657</v>
      </c>
      <c r="H108">
        <v>6.05</v>
      </c>
      <c r="I108" s="1">
        <v>44926</v>
      </c>
      <c r="J108">
        <v>3.4</v>
      </c>
      <c r="K108">
        <f t="shared" si="1"/>
        <v>6.5</v>
      </c>
      <c r="L108" s="20">
        <v>39752</v>
      </c>
      <c r="M108" s="7">
        <v>4.8312999999999995E-2</v>
      </c>
      <c r="N108" s="7">
        <v>3.8095999999999998E-2</v>
      </c>
    </row>
    <row r="109" spans="1:14" x14ac:dyDescent="0.35">
      <c r="A109" s="1">
        <v>39813</v>
      </c>
      <c r="B109">
        <v>0.1</v>
      </c>
      <c r="C109" s="1">
        <v>39813</v>
      </c>
      <c r="D109">
        <v>1.8</v>
      </c>
      <c r="E109" s="1">
        <v>43343</v>
      </c>
      <c r="F109">
        <v>1.97</v>
      </c>
      <c r="G109" s="1">
        <v>36658</v>
      </c>
      <c r="H109">
        <v>6.11</v>
      </c>
      <c r="I109" s="1">
        <v>45016</v>
      </c>
      <c r="J109">
        <v>2.8</v>
      </c>
      <c r="K109">
        <f t="shared" si="1"/>
        <v>5</v>
      </c>
      <c r="L109" s="20">
        <v>39782</v>
      </c>
      <c r="M109" s="7">
        <v>3.8433000000000002E-2</v>
      </c>
      <c r="N109" s="7">
        <v>1.6209999999999999E-2</v>
      </c>
    </row>
    <row r="110" spans="1:14" x14ac:dyDescent="0.35">
      <c r="A110" s="1">
        <v>39844</v>
      </c>
      <c r="B110">
        <v>0</v>
      </c>
      <c r="C110" s="1">
        <v>39844</v>
      </c>
      <c r="D110">
        <v>1.7</v>
      </c>
      <c r="E110" s="1">
        <v>43347</v>
      </c>
      <c r="F110">
        <v>1.95</v>
      </c>
      <c r="G110" s="1">
        <v>36661</v>
      </c>
      <c r="H110">
        <v>6.34</v>
      </c>
      <c r="I110" s="1">
        <v>45107</v>
      </c>
      <c r="J110">
        <v>2.4</v>
      </c>
      <c r="K110">
        <f t="shared" si="1"/>
        <v>3</v>
      </c>
      <c r="L110" s="20">
        <v>39813</v>
      </c>
      <c r="M110" s="7">
        <v>2.9929000000000001E-2</v>
      </c>
      <c r="N110" s="7">
        <v>1.0826000000000001E-2</v>
      </c>
    </row>
    <row r="111" spans="1:14" x14ac:dyDescent="0.35">
      <c r="A111" s="1">
        <v>39872</v>
      </c>
      <c r="B111">
        <v>0.2</v>
      </c>
      <c r="C111" s="1">
        <v>39872</v>
      </c>
      <c r="D111">
        <v>1.8</v>
      </c>
      <c r="E111" s="1">
        <v>43348</v>
      </c>
      <c r="F111">
        <v>1.95</v>
      </c>
      <c r="G111" s="1">
        <v>36662</v>
      </c>
      <c r="H111">
        <v>6.13</v>
      </c>
      <c r="I111" s="1">
        <v>45199</v>
      </c>
      <c r="J111">
        <v>4.4000000000000004</v>
      </c>
      <c r="K111">
        <f t="shared" si="1"/>
        <v>3.7</v>
      </c>
      <c r="L111" s="20">
        <v>39844</v>
      </c>
      <c r="M111" s="7">
        <v>2.1418E-2</v>
      </c>
      <c r="N111" s="7">
        <v>3.8340000000000002E-3</v>
      </c>
    </row>
    <row r="112" spans="1:14" x14ac:dyDescent="0.35">
      <c r="A112" s="1">
        <v>39903</v>
      </c>
      <c r="B112">
        <v>-0.4</v>
      </c>
      <c r="C112" s="1">
        <v>39903</v>
      </c>
      <c r="D112">
        <v>1.8</v>
      </c>
      <c r="E112" s="1">
        <v>43349</v>
      </c>
      <c r="F112">
        <v>1.94</v>
      </c>
      <c r="G112" s="1">
        <v>36663</v>
      </c>
      <c r="H112">
        <v>6.25</v>
      </c>
      <c r="I112" s="1">
        <v>45291</v>
      </c>
      <c r="J112">
        <v>3.2</v>
      </c>
      <c r="K112">
        <f t="shared" si="1"/>
        <v>3.4</v>
      </c>
      <c r="L112" s="20">
        <v>39872</v>
      </c>
      <c r="M112" s="7">
        <v>1.6283000000000002E-2</v>
      </c>
      <c r="N112" s="7">
        <v>4.6280000000000002E-3</v>
      </c>
    </row>
    <row r="113" spans="1:14" x14ac:dyDescent="0.35">
      <c r="A113" s="1">
        <v>39933</v>
      </c>
      <c r="B113">
        <v>-0.7</v>
      </c>
      <c r="C113" s="1">
        <v>39933</v>
      </c>
      <c r="D113">
        <v>1.9</v>
      </c>
      <c r="E113" s="1">
        <v>43350</v>
      </c>
      <c r="F113">
        <v>1.94</v>
      </c>
      <c r="G113" s="1">
        <v>36664</v>
      </c>
      <c r="H113">
        <v>6.49</v>
      </c>
      <c r="I113" s="1">
        <v>45382</v>
      </c>
      <c r="J113">
        <v>1.6</v>
      </c>
      <c r="K113">
        <f t="shared" si="1"/>
        <v>3.5</v>
      </c>
      <c r="L113" s="20">
        <v>39903</v>
      </c>
      <c r="M113" s="7">
        <v>1.2690999999999999E-2</v>
      </c>
      <c r="N113" s="7">
        <v>5.3249999999999999E-3</v>
      </c>
    </row>
    <row r="114" spans="1:14" x14ac:dyDescent="0.35">
      <c r="A114" s="1">
        <v>39964</v>
      </c>
      <c r="B114">
        <v>-1.3</v>
      </c>
      <c r="C114" s="1">
        <v>39964</v>
      </c>
      <c r="D114">
        <v>1.8</v>
      </c>
      <c r="E114" s="1">
        <v>43353</v>
      </c>
      <c r="F114">
        <v>1.94</v>
      </c>
      <c r="G114" s="1">
        <v>36665</v>
      </c>
      <c r="H114">
        <v>6.51</v>
      </c>
      <c r="I114" s="1">
        <v>45473</v>
      </c>
      <c r="J114">
        <v>3</v>
      </c>
      <c r="K114">
        <f t="shared" si="1"/>
        <v>3</v>
      </c>
      <c r="L114" s="20">
        <v>39933</v>
      </c>
      <c r="M114" s="7">
        <v>1.0121E-2</v>
      </c>
      <c r="N114" s="7">
        <v>4.5000000000000005E-3</v>
      </c>
    </row>
    <row r="115" spans="1:14" x14ac:dyDescent="0.35">
      <c r="A115" s="1">
        <v>39994</v>
      </c>
      <c r="B115">
        <v>-1.4</v>
      </c>
      <c r="C115" s="1">
        <v>39994</v>
      </c>
      <c r="D115">
        <v>1.7</v>
      </c>
      <c r="E115" s="1">
        <v>43354</v>
      </c>
      <c r="F115">
        <v>1.94</v>
      </c>
      <c r="G115" s="1">
        <v>36668</v>
      </c>
      <c r="H115">
        <v>6.52</v>
      </c>
      <c r="I115" s="1">
        <v>45565</v>
      </c>
      <c r="J115">
        <v>3.1</v>
      </c>
      <c r="K115">
        <f t="shared" si="1"/>
        <v>2.4</v>
      </c>
      <c r="L115" s="20">
        <v>39964</v>
      </c>
      <c r="M115" s="7">
        <v>8.8439999999999994E-3</v>
      </c>
      <c r="N115" s="7">
        <v>3.4229999999999998E-3</v>
      </c>
    </row>
    <row r="116" spans="1:14" x14ac:dyDescent="0.35">
      <c r="A116" s="1">
        <v>40025</v>
      </c>
      <c r="B116">
        <v>-2.1</v>
      </c>
      <c r="C116" s="1">
        <v>40025</v>
      </c>
      <c r="D116">
        <v>1.5</v>
      </c>
      <c r="E116" s="1">
        <v>43355</v>
      </c>
      <c r="F116">
        <v>1.94</v>
      </c>
      <c r="G116" s="1">
        <v>36669</v>
      </c>
      <c r="H116">
        <v>6.47</v>
      </c>
      <c r="I116" s="1">
        <v>45657</v>
      </c>
      <c r="J116">
        <v>2.4</v>
      </c>
      <c r="K116">
        <f t="shared" si="1"/>
        <v>2.9</v>
      </c>
      <c r="L116" s="20">
        <v>39994</v>
      </c>
      <c r="M116" s="7">
        <v>9.1339999999999998E-3</v>
      </c>
      <c r="N116" s="7">
        <v>3.1619999999999999E-3</v>
      </c>
    </row>
    <row r="117" spans="1:14" x14ac:dyDescent="0.35">
      <c r="A117" s="1">
        <v>40056</v>
      </c>
      <c r="B117">
        <v>-1.5</v>
      </c>
      <c r="C117" s="1">
        <v>40056</v>
      </c>
      <c r="D117">
        <v>1.4</v>
      </c>
      <c r="E117" s="1">
        <v>43356</v>
      </c>
      <c r="F117">
        <v>1.94</v>
      </c>
      <c r="G117" s="1">
        <v>36670</v>
      </c>
      <c r="H117">
        <v>6.48</v>
      </c>
      <c r="I117" s="1">
        <v>45747</v>
      </c>
      <c r="J117">
        <v>-0.5</v>
      </c>
      <c r="K117">
        <f t="shared" si="1"/>
        <v>2.4</v>
      </c>
      <c r="L117" s="20">
        <v>40025</v>
      </c>
      <c r="M117" s="7">
        <v>6.097E-3</v>
      </c>
      <c r="N117" s="7">
        <v>2.9070000000000003E-3</v>
      </c>
    </row>
    <row r="118" spans="1:14" x14ac:dyDescent="0.35">
      <c r="A118" s="1">
        <v>40086</v>
      </c>
      <c r="B118">
        <v>-1.3</v>
      </c>
      <c r="C118" s="1">
        <v>40086</v>
      </c>
      <c r="D118">
        <v>1.5</v>
      </c>
      <c r="E118" s="1">
        <v>43357</v>
      </c>
      <c r="F118">
        <v>1.95</v>
      </c>
      <c r="G118" s="1">
        <v>36671</v>
      </c>
      <c r="H118">
        <v>6.56</v>
      </c>
      <c r="L118" s="20">
        <v>40056</v>
      </c>
      <c r="M118" s="7">
        <v>5.0800000000000003E-3</v>
      </c>
      <c r="N118" s="7">
        <v>2.7039999999999998E-3</v>
      </c>
    </row>
    <row r="119" spans="1:14" x14ac:dyDescent="0.35">
      <c r="A119" s="1">
        <v>40117</v>
      </c>
      <c r="B119">
        <v>-0.2</v>
      </c>
      <c r="C119" s="1">
        <v>40117</v>
      </c>
      <c r="D119">
        <v>1.7</v>
      </c>
      <c r="E119" s="1">
        <v>43360</v>
      </c>
      <c r="F119">
        <v>2</v>
      </c>
      <c r="G119" s="1">
        <v>36672</v>
      </c>
      <c r="H119">
        <v>6.4</v>
      </c>
      <c r="L119" s="20">
        <v>40086</v>
      </c>
      <c r="M119" s="7">
        <v>4.5510000000000004E-3</v>
      </c>
      <c r="N119" s="7">
        <v>2.4729999999999999E-3</v>
      </c>
    </row>
    <row r="120" spans="1:14" x14ac:dyDescent="0.35">
      <c r="A120" s="1">
        <v>40147</v>
      </c>
      <c r="B120">
        <v>1.8</v>
      </c>
      <c r="C120" s="1">
        <v>40147</v>
      </c>
      <c r="D120">
        <v>1.7</v>
      </c>
      <c r="E120" s="1">
        <v>43361</v>
      </c>
      <c r="F120">
        <v>1.94</v>
      </c>
      <c r="G120" s="1">
        <v>36676</v>
      </c>
      <c r="H120">
        <v>6.71</v>
      </c>
      <c r="L120" s="20">
        <v>40117</v>
      </c>
      <c r="M120" s="7">
        <v>4.2970000000000005E-3</v>
      </c>
      <c r="N120" s="7">
        <v>2.4429999999999999E-3</v>
      </c>
    </row>
    <row r="121" spans="1:14" x14ac:dyDescent="0.35">
      <c r="A121" s="1">
        <v>40178</v>
      </c>
      <c r="B121">
        <v>2.7</v>
      </c>
      <c r="C121" s="1">
        <v>40178</v>
      </c>
      <c r="D121">
        <v>1.8</v>
      </c>
      <c r="E121" s="1">
        <v>43362</v>
      </c>
      <c r="F121">
        <v>1.92</v>
      </c>
      <c r="G121" s="1">
        <v>36677</v>
      </c>
      <c r="H121">
        <v>6.83</v>
      </c>
      <c r="L121" s="20">
        <v>40147</v>
      </c>
      <c r="M121" s="7">
        <v>4.352E-3</v>
      </c>
      <c r="N121" s="7">
        <v>2.3779999999999999E-3</v>
      </c>
    </row>
    <row r="122" spans="1:14" x14ac:dyDescent="0.35">
      <c r="A122" s="1">
        <v>40209</v>
      </c>
      <c r="B122">
        <v>2.6</v>
      </c>
      <c r="C122" s="1">
        <v>40209</v>
      </c>
      <c r="D122">
        <v>1.6</v>
      </c>
      <c r="E122" s="1">
        <v>43363</v>
      </c>
      <c r="F122">
        <v>1.92</v>
      </c>
      <c r="G122" s="1">
        <v>36678</v>
      </c>
      <c r="H122">
        <v>6.65</v>
      </c>
      <c r="L122" s="20">
        <v>40178</v>
      </c>
      <c r="M122" s="7">
        <v>4.7799999999999995E-3</v>
      </c>
      <c r="N122" s="7">
        <v>2.3289999999999999E-3</v>
      </c>
    </row>
    <row r="123" spans="1:14" x14ac:dyDescent="0.35">
      <c r="A123" s="1">
        <v>40237</v>
      </c>
      <c r="B123">
        <v>2.1</v>
      </c>
      <c r="C123" s="1">
        <v>40237</v>
      </c>
      <c r="D123">
        <v>1.3</v>
      </c>
      <c r="E123" s="1">
        <v>43364</v>
      </c>
      <c r="F123">
        <v>1.92</v>
      </c>
      <c r="G123" s="1">
        <v>36679</v>
      </c>
      <c r="H123">
        <v>6.44</v>
      </c>
      <c r="L123" s="20">
        <v>40209</v>
      </c>
      <c r="M123" s="7">
        <v>4.3699999999999998E-3</v>
      </c>
      <c r="N123" s="7">
        <v>2.317E-3</v>
      </c>
    </row>
    <row r="124" spans="1:14" x14ac:dyDescent="0.35">
      <c r="A124" s="1">
        <v>40268</v>
      </c>
      <c r="B124">
        <v>2.2999999999999998</v>
      </c>
      <c r="C124" s="1">
        <v>40268</v>
      </c>
      <c r="D124">
        <v>1.1000000000000001</v>
      </c>
      <c r="E124" s="1">
        <v>43367</v>
      </c>
      <c r="F124">
        <v>1.95</v>
      </c>
      <c r="G124" s="1">
        <v>36682</v>
      </c>
      <c r="H124">
        <v>6.51</v>
      </c>
      <c r="L124" s="20">
        <v>40237</v>
      </c>
      <c r="M124" s="7">
        <v>4.2139999999999999E-3</v>
      </c>
      <c r="N124" s="7">
        <v>2.2910000000000001E-3</v>
      </c>
    </row>
    <row r="125" spans="1:14" x14ac:dyDescent="0.35">
      <c r="A125" s="1">
        <v>40298</v>
      </c>
      <c r="B125">
        <v>2.2000000000000002</v>
      </c>
      <c r="C125" s="1">
        <v>40298</v>
      </c>
      <c r="D125">
        <v>0.9</v>
      </c>
      <c r="E125" s="1">
        <v>43368</v>
      </c>
      <c r="F125">
        <v>1.93</v>
      </c>
      <c r="G125" s="1">
        <v>36683</v>
      </c>
      <c r="H125">
        <v>6.47</v>
      </c>
      <c r="L125" s="20">
        <v>40268</v>
      </c>
      <c r="M125" s="7">
        <v>4.0619999999999996E-3</v>
      </c>
      <c r="N125" s="7">
        <v>2.3730000000000001E-3</v>
      </c>
    </row>
    <row r="126" spans="1:14" x14ac:dyDescent="0.35">
      <c r="A126" s="1">
        <v>40329</v>
      </c>
      <c r="B126">
        <v>2</v>
      </c>
      <c r="C126" s="1">
        <v>40329</v>
      </c>
      <c r="D126">
        <v>0.9</v>
      </c>
      <c r="E126" s="1">
        <v>43369</v>
      </c>
      <c r="F126">
        <v>1.92</v>
      </c>
      <c r="G126" s="1">
        <v>36684</v>
      </c>
      <c r="H126">
        <v>6.5</v>
      </c>
      <c r="L126" s="20">
        <v>40298</v>
      </c>
      <c r="M126" s="7">
        <v>4.0470000000000002E-3</v>
      </c>
      <c r="N126" s="7">
        <v>2.5979999999999996E-3</v>
      </c>
    </row>
    <row r="127" spans="1:14" x14ac:dyDescent="0.35">
      <c r="A127" s="1">
        <v>40359</v>
      </c>
      <c r="B127">
        <v>1.1000000000000001</v>
      </c>
      <c r="C127" s="1">
        <v>40359</v>
      </c>
      <c r="D127">
        <v>0.9</v>
      </c>
      <c r="E127" s="1">
        <v>43370</v>
      </c>
      <c r="F127">
        <v>2.16</v>
      </c>
      <c r="G127" s="1">
        <v>36685</v>
      </c>
      <c r="H127">
        <v>6.54</v>
      </c>
      <c r="L127" s="20">
        <v>40329</v>
      </c>
      <c r="M127" s="7">
        <v>4.2300000000000003E-3</v>
      </c>
      <c r="N127" s="7">
        <v>3.3550000000000003E-3</v>
      </c>
    </row>
    <row r="128" spans="1:14" x14ac:dyDescent="0.35">
      <c r="A128" s="1">
        <v>40390</v>
      </c>
      <c r="B128">
        <v>1.2</v>
      </c>
      <c r="C128" s="1">
        <v>40390</v>
      </c>
      <c r="D128">
        <v>0.9</v>
      </c>
      <c r="E128" s="1">
        <v>43371</v>
      </c>
      <c r="F128">
        <v>2.25</v>
      </c>
      <c r="G128" s="1">
        <v>36686</v>
      </c>
      <c r="H128">
        <v>6.47</v>
      </c>
      <c r="L128" s="20">
        <v>40359</v>
      </c>
      <c r="M128" s="7">
        <v>4.4640000000000001E-3</v>
      </c>
      <c r="N128" s="7">
        <v>3.4870000000000001E-3</v>
      </c>
    </row>
    <row r="129" spans="1:14" x14ac:dyDescent="0.35">
      <c r="A129" s="1">
        <v>40421</v>
      </c>
      <c r="B129">
        <v>1.1000000000000001</v>
      </c>
      <c r="C129" s="1">
        <v>40421</v>
      </c>
      <c r="D129">
        <v>0.9</v>
      </c>
      <c r="E129" s="1">
        <v>43374</v>
      </c>
      <c r="F129">
        <v>2.2200000000000002</v>
      </c>
      <c r="G129" s="1">
        <v>36689</v>
      </c>
      <c r="H129">
        <v>6.54</v>
      </c>
      <c r="L129" s="20">
        <v>40390</v>
      </c>
      <c r="M129" s="7">
        <v>5.8330000000000005E-3</v>
      </c>
      <c r="N129" s="7">
        <v>3.3410000000000002E-3</v>
      </c>
    </row>
    <row r="130" spans="1:14" x14ac:dyDescent="0.35">
      <c r="A130" s="1">
        <v>40451</v>
      </c>
      <c r="B130">
        <v>1.1000000000000001</v>
      </c>
      <c r="C130" s="1">
        <v>40451</v>
      </c>
      <c r="D130">
        <v>0.8</v>
      </c>
      <c r="E130" s="1">
        <v>43375</v>
      </c>
      <c r="F130">
        <v>2.2000000000000002</v>
      </c>
      <c r="G130" s="1">
        <v>36690</v>
      </c>
      <c r="H130">
        <v>6.46</v>
      </c>
      <c r="L130" s="20">
        <v>40421</v>
      </c>
      <c r="M130" s="7">
        <v>6.4000000000000003E-3</v>
      </c>
      <c r="N130" s="7">
        <v>2.7550000000000001E-3</v>
      </c>
    </row>
    <row r="131" spans="1:14" x14ac:dyDescent="0.35">
      <c r="A131" s="1">
        <v>40482</v>
      </c>
      <c r="B131">
        <v>1.2</v>
      </c>
      <c r="C131" s="1">
        <v>40482</v>
      </c>
      <c r="D131">
        <v>0.6</v>
      </c>
      <c r="E131" s="1">
        <v>43376</v>
      </c>
      <c r="F131">
        <v>2.2000000000000002</v>
      </c>
      <c r="G131" s="1">
        <v>36691</v>
      </c>
      <c r="H131">
        <v>6.54</v>
      </c>
      <c r="L131" s="20">
        <v>40451</v>
      </c>
      <c r="M131" s="7">
        <v>6.1809999999999999E-3</v>
      </c>
      <c r="N131" s="7">
        <v>2.5700000000000002E-3</v>
      </c>
    </row>
    <row r="132" spans="1:14" x14ac:dyDescent="0.35">
      <c r="A132" s="1">
        <v>40512</v>
      </c>
      <c r="B132">
        <v>1.1000000000000001</v>
      </c>
      <c r="C132" s="1">
        <v>40512</v>
      </c>
      <c r="D132">
        <v>0.8</v>
      </c>
      <c r="E132" s="1">
        <v>43377</v>
      </c>
      <c r="F132">
        <v>2.1800000000000002</v>
      </c>
      <c r="G132" s="1">
        <v>36692</v>
      </c>
      <c r="H132">
        <v>6.7</v>
      </c>
      <c r="L132" s="20">
        <v>40482</v>
      </c>
      <c r="M132" s="7">
        <v>7.842E-3</v>
      </c>
      <c r="N132" s="7">
        <v>2.5609999999999999E-3</v>
      </c>
    </row>
    <row r="133" spans="1:14" x14ac:dyDescent="0.35">
      <c r="A133" s="1">
        <v>40543</v>
      </c>
      <c r="B133">
        <v>1.5</v>
      </c>
      <c r="C133" s="1">
        <v>40543</v>
      </c>
      <c r="D133">
        <v>0.8</v>
      </c>
      <c r="E133" s="1">
        <v>43378</v>
      </c>
      <c r="F133">
        <v>2.16</v>
      </c>
      <c r="G133" s="1">
        <v>36693</v>
      </c>
      <c r="H133">
        <v>6.46</v>
      </c>
      <c r="L133" s="20">
        <v>40512</v>
      </c>
      <c r="M133" s="7">
        <v>8.3389999999999992E-3</v>
      </c>
      <c r="N133" s="7">
        <v>2.542E-3</v>
      </c>
    </row>
    <row r="134" spans="1:14" x14ac:dyDescent="0.35">
      <c r="A134" s="1">
        <v>40574</v>
      </c>
      <c r="B134">
        <v>1.6</v>
      </c>
      <c r="C134" s="1">
        <v>40574</v>
      </c>
      <c r="D134">
        <v>1</v>
      </c>
      <c r="E134" s="1">
        <v>43382</v>
      </c>
      <c r="F134">
        <v>2.15</v>
      </c>
      <c r="G134" s="1">
        <v>36696</v>
      </c>
      <c r="H134">
        <v>6.51</v>
      </c>
      <c r="L134" s="20">
        <v>40543</v>
      </c>
      <c r="M134" s="7">
        <v>8.1069999999999996E-3</v>
      </c>
      <c r="N134" s="7">
        <v>2.6179999999999997E-3</v>
      </c>
    </row>
    <row r="135" spans="1:14" x14ac:dyDescent="0.35">
      <c r="A135" s="1">
        <v>40602</v>
      </c>
      <c r="B135">
        <v>2.1</v>
      </c>
      <c r="C135" s="1">
        <v>40602</v>
      </c>
      <c r="D135">
        <v>1.1000000000000001</v>
      </c>
      <c r="E135" s="1">
        <v>43383</v>
      </c>
      <c r="F135">
        <v>2.15</v>
      </c>
      <c r="G135" s="1">
        <v>36697</v>
      </c>
      <c r="H135">
        <v>6.49</v>
      </c>
      <c r="L135" s="20">
        <v>40574</v>
      </c>
      <c r="M135" s="7">
        <v>7.9279999999999993E-3</v>
      </c>
      <c r="N135" s="7">
        <v>2.6059999999999998E-3</v>
      </c>
    </row>
    <row r="136" spans="1:14" x14ac:dyDescent="0.35">
      <c r="A136" s="1">
        <v>40633</v>
      </c>
      <c r="B136">
        <v>2.7</v>
      </c>
      <c r="C136" s="1">
        <v>40633</v>
      </c>
      <c r="D136">
        <v>1.2</v>
      </c>
      <c r="E136" s="1">
        <v>43384</v>
      </c>
      <c r="F136">
        <v>2.17</v>
      </c>
      <c r="G136" s="1">
        <v>36698</v>
      </c>
      <c r="H136">
        <v>6.47</v>
      </c>
      <c r="L136" s="20">
        <v>40602</v>
      </c>
      <c r="M136" s="7">
        <v>8.9370000000000005E-3</v>
      </c>
      <c r="N136" s="7">
        <v>2.6290000000000003E-3</v>
      </c>
    </row>
    <row r="137" spans="1:14" x14ac:dyDescent="0.35">
      <c r="A137" s="1">
        <v>40663</v>
      </c>
      <c r="B137">
        <v>3.2</v>
      </c>
      <c r="C137" s="1">
        <v>40663</v>
      </c>
      <c r="D137">
        <v>1.3</v>
      </c>
      <c r="E137" s="1">
        <v>43385</v>
      </c>
      <c r="F137">
        <v>2.1800000000000002</v>
      </c>
      <c r="G137" s="1">
        <v>36699</v>
      </c>
      <c r="H137">
        <v>6.52</v>
      </c>
      <c r="L137" s="20">
        <v>40633</v>
      </c>
      <c r="M137" s="7">
        <v>9.0310000000000008E-3</v>
      </c>
      <c r="N137" s="7">
        <v>2.5330000000000001E-3</v>
      </c>
    </row>
    <row r="138" spans="1:14" x14ac:dyDescent="0.35">
      <c r="A138" s="1">
        <v>40694</v>
      </c>
      <c r="B138">
        <v>3.6</v>
      </c>
      <c r="C138" s="1">
        <v>40694</v>
      </c>
      <c r="D138">
        <v>1.5</v>
      </c>
      <c r="E138" s="1">
        <v>43388</v>
      </c>
      <c r="F138">
        <v>2.21</v>
      </c>
      <c r="G138" s="1">
        <v>36700</v>
      </c>
      <c r="H138">
        <v>6.51</v>
      </c>
      <c r="L138" s="20">
        <v>40663</v>
      </c>
      <c r="M138" s="7">
        <v>1.1271E-2</v>
      </c>
      <c r="N138" s="7">
        <v>2.2140000000000003E-3</v>
      </c>
    </row>
    <row r="139" spans="1:14" x14ac:dyDescent="0.35">
      <c r="A139" s="1">
        <v>40724</v>
      </c>
      <c r="B139">
        <v>3.6</v>
      </c>
      <c r="C139" s="1">
        <v>40724</v>
      </c>
      <c r="D139">
        <v>1.6</v>
      </c>
      <c r="E139" s="1">
        <v>43389</v>
      </c>
      <c r="F139">
        <v>2.1800000000000002</v>
      </c>
      <c r="G139" s="1">
        <v>36703</v>
      </c>
      <c r="H139">
        <v>6.63</v>
      </c>
      <c r="L139" s="20">
        <v>40694</v>
      </c>
      <c r="M139" s="7">
        <v>1.2434000000000001E-2</v>
      </c>
      <c r="N139" s="7">
        <v>1.9780000000000002E-3</v>
      </c>
    </row>
    <row r="140" spans="1:14" x14ac:dyDescent="0.35">
      <c r="A140" s="1">
        <v>40755</v>
      </c>
      <c r="B140">
        <v>3.6</v>
      </c>
      <c r="C140" s="1">
        <v>40755</v>
      </c>
      <c r="D140">
        <v>1.8</v>
      </c>
      <c r="E140" s="1">
        <v>43390</v>
      </c>
      <c r="F140">
        <v>2.1800000000000002</v>
      </c>
      <c r="G140" s="1">
        <v>36704</v>
      </c>
      <c r="H140">
        <v>6.56</v>
      </c>
      <c r="L140" s="20">
        <v>40724</v>
      </c>
      <c r="M140" s="7">
        <v>1.2789999999999999E-2</v>
      </c>
      <c r="N140" s="7">
        <v>1.872E-3</v>
      </c>
    </row>
    <row r="141" spans="1:14" x14ac:dyDescent="0.35">
      <c r="A141" s="1">
        <v>40786</v>
      </c>
      <c r="B141">
        <v>3.8</v>
      </c>
      <c r="C141" s="1">
        <v>40786</v>
      </c>
      <c r="D141">
        <v>2</v>
      </c>
      <c r="E141" s="1">
        <v>43391</v>
      </c>
      <c r="F141">
        <v>2.19</v>
      </c>
      <c r="G141" s="1">
        <v>36705</v>
      </c>
      <c r="H141">
        <v>6.5</v>
      </c>
      <c r="L141" s="20">
        <v>40755</v>
      </c>
      <c r="M141" s="7">
        <v>1.4218E-2</v>
      </c>
      <c r="N141" s="7">
        <v>1.8659999999999998E-3</v>
      </c>
    </row>
    <row r="142" spans="1:14" x14ac:dyDescent="0.35">
      <c r="A142" s="1">
        <v>40816</v>
      </c>
      <c r="B142">
        <v>3.9</v>
      </c>
      <c r="C142" s="1">
        <v>40816</v>
      </c>
      <c r="D142">
        <v>2</v>
      </c>
      <c r="E142" s="1">
        <v>43392</v>
      </c>
      <c r="F142">
        <v>2.19</v>
      </c>
      <c r="G142" s="1">
        <v>36706</v>
      </c>
      <c r="H142">
        <v>6.76</v>
      </c>
      <c r="L142" s="20">
        <v>40786</v>
      </c>
      <c r="M142" s="7">
        <v>1.3734E-2</v>
      </c>
      <c r="N142" s="7">
        <v>2.1120000000000002E-3</v>
      </c>
    </row>
    <row r="143" spans="1:14" x14ac:dyDescent="0.35">
      <c r="A143" s="1">
        <v>40847</v>
      </c>
      <c r="B143">
        <v>3.5</v>
      </c>
      <c r="C143" s="1">
        <v>40847</v>
      </c>
      <c r="D143">
        <v>2.1</v>
      </c>
      <c r="E143" s="1">
        <v>43395</v>
      </c>
      <c r="F143">
        <v>2.1800000000000002</v>
      </c>
      <c r="G143" s="1">
        <v>36707</v>
      </c>
      <c r="H143">
        <v>6.86</v>
      </c>
      <c r="L143" s="20">
        <v>40816</v>
      </c>
      <c r="M143" s="7">
        <v>1.3472E-2</v>
      </c>
      <c r="N143" s="7">
        <v>2.3089999999999999E-3</v>
      </c>
    </row>
    <row r="144" spans="1:14" x14ac:dyDescent="0.35">
      <c r="A144" s="1">
        <v>40877</v>
      </c>
      <c r="B144">
        <v>3.4</v>
      </c>
      <c r="C144" s="1">
        <v>40877</v>
      </c>
      <c r="D144">
        <v>2.2000000000000002</v>
      </c>
      <c r="E144" s="1">
        <v>43396</v>
      </c>
      <c r="F144">
        <v>2.17</v>
      </c>
      <c r="G144" s="1">
        <v>36710</v>
      </c>
      <c r="H144">
        <v>7.03</v>
      </c>
      <c r="L144" s="20">
        <v>40847</v>
      </c>
      <c r="M144" s="7">
        <v>1.3635E-2</v>
      </c>
      <c r="N144" s="7">
        <v>2.4369999999999999E-3</v>
      </c>
    </row>
    <row r="145" spans="1:14" x14ac:dyDescent="0.35">
      <c r="A145" s="1">
        <v>40908</v>
      </c>
      <c r="B145">
        <v>3</v>
      </c>
      <c r="C145" s="1">
        <v>40908</v>
      </c>
      <c r="D145">
        <v>2.2000000000000002</v>
      </c>
      <c r="E145" s="1">
        <v>43397</v>
      </c>
      <c r="F145">
        <v>2.1800000000000002</v>
      </c>
      <c r="G145" s="1">
        <v>36712</v>
      </c>
      <c r="H145">
        <v>6.52</v>
      </c>
      <c r="L145" s="20">
        <v>40877</v>
      </c>
      <c r="M145" s="7">
        <v>1.2265999999999999E-2</v>
      </c>
      <c r="N145" s="7">
        <v>2.5369999999999998E-3</v>
      </c>
    </row>
    <row r="146" spans="1:14" x14ac:dyDescent="0.35">
      <c r="A146" s="1">
        <v>40939</v>
      </c>
      <c r="B146">
        <v>2.9</v>
      </c>
      <c r="C146" s="1">
        <v>40939</v>
      </c>
      <c r="D146">
        <v>2.2999999999999998</v>
      </c>
      <c r="E146" s="1">
        <v>43398</v>
      </c>
      <c r="F146">
        <v>2.19</v>
      </c>
      <c r="G146" s="1">
        <v>36713</v>
      </c>
      <c r="H146">
        <v>6.51</v>
      </c>
      <c r="L146" s="20">
        <v>40908</v>
      </c>
      <c r="M146" s="7">
        <v>1.1430000000000001E-2</v>
      </c>
      <c r="N146" s="7">
        <v>2.836E-3</v>
      </c>
    </row>
    <row r="147" spans="1:14" x14ac:dyDescent="0.35">
      <c r="A147" s="1">
        <v>40968</v>
      </c>
      <c r="B147">
        <v>2.9</v>
      </c>
      <c r="C147" s="1">
        <v>40968</v>
      </c>
      <c r="D147">
        <v>2.2000000000000002</v>
      </c>
      <c r="E147" s="1">
        <v>43399</v>
      </c>
      <c r="F147">
        <v>2.19</v>
      </c>
      <c r="G147" s="1">
        <v>36714</v>
      </c>
      <c r="H147">
        <v>6.42</v>
      </c>
      <c r="L147" s="20">
        <v>40939</v>
      </c>
      <c r="M147" s="7">
        <v>8.3620000000000014E-3</v>
      </c>
      <c r="N147" s="7">
        <v>2.8289999999999999E-3</v>
      </c>
    </row>
    <row r="148" spans="1:14" x14ac:dyDescent="0.35">
      <c r="A148" s="1">
        <v>40999</v>
      </c>
      <c r="B148">
        <v>2.7</v>
      </c>
      <c r="C148" s="1">
        <v>40999</v>
      </c>
      <c r="D148">
        <v>2.2999999999999998</v>
      </c>
      <c r="E148" s="1">
        <v>43402</v>
      </c>
      <c r="F148">
        <v>2.1800000000000002</v>
      </c>
      <c r="G148" s="1">
        <v>36717</v>
      </c>
      <c r="H148">
        <v>6.51</v>
      </c>
      <c r="L148" s="20">
        <v>40968</v>
      </c>
      <c r="M148" s="7">
        <v>6.2599999999999999E-3</v>
      </c>
      <c r="N148" s="7">
        <v>2.5000000000000001E-3</v>
      </c>
    </row>
    <row r="149" spans="1:14" x14ac:dyDescent="0.35">
      <c r="A149" s="1">
        <v>41029</v>
      </c>
      <c r="B149">
        <v>2.2999999999999998</v>
      </c>
      <c r="C149" s="1">
        <v>41029</v>
      </c>
      <c r="D149">
        <v>2.2999999999999998</v>
      </c>
      <c r="E149" s="1">
        <v>43403</v>
      </c>
      <c r="F149">
        <v>2.1800000000000002</v>
      </c>
      <c r="G149" s="1">
        <v>36718</v>
      </c>
      <c r="H149">
        <v>6.39</v>
      </c>
      <c r="L149" s="20">
        <v>40999</v>
      </c>
      <c r="M149" s="7">
        <v>4.6740000000000002E-3</v>
      </c>
      <c r="N149" s="7">
        <v>2.4060000000000002E-3</v>
      </c>
    </row>
    <row r="150" spans="1:14" x14ac:dyDescent="0.35">
      <c r="A150" s="1">
        <v>41060</v>
      </c>
      <c r="B150">
        <v>1.7</v>
      </c>
      <c r="C150" s="1">
        <v>41060</v>
      </c>
      <c r="D150">
        <v>2.2999999999999998</v>
      </c>
      <c r="E150" s="1">
        <v>43404</v>
      </c>
      <c r="F150">
        <v>2.2200000000000002</v>
      </c>
      <c r="G150" s="1">
        <v>36719</v>
      </c>
      <c r="H150">
        <v>6.38</v>
      </c>
      <c r="L150" s="20">
        <v>41029</v>
      </c>
      <c r="M150" s="7">
        <v>4.0879999999999996E-3</v>
      </c>
      <c r="N150" s="7">
        <v>2.398E-3</v>
      </c>
    </row>
    <row r="151" spans="1:14" x14ac:dyDescent="0.35">
      <c r="A151" s="1">
        <v>41090</v>
      </c>
      <c r="B151">
        <v>1.7</v>
      </c>
      <c r="C151" s="1">
        <v>41090</v>
      </c>
      <c r="D151">
        <v>2.2000000000000002</v>
      </c>
      <c r="E151" s="1">
        <v>43405</v>
      </c>
      <c r="F151">
        <v>2.2200000000000002</v>
      </c>
      <c r="G151" s="1">
        <v>36720</v>
      </c>
      <c r="H151">
        <v>6.5</v>
      </c>
      <c r="L151" s="20">
        <v>41060</v>
      </c>
      <c r="M151" s="7">
        <v>3.9379999999999997E-3</v>
      </c>
      <c r="N151" s="7">
        <v>2.3890000000000001E-3</v>
      </c>
    </row>
    <row r="152" spans="1:14" x14ac:dyDescent="0.35">
      <c r="A152" s="1">
        <v>41121</v>
      </c>
      <c r="B152">
        <v>1.4</v>
      </c>
      <c r="C152" s="1">
        <v>41121</v>
      </c>
      <c r="D152">
        <v>2.1</v>
      </c>
      <c r="E152" s="1">
        <v>43406</v>
      </c>
      <c r="F152">
        <v>2.25</v>
      </c>
      <c r="G152" s="1">
        <v>36721</v>
      </c>
      <c r="H152">
        <v>6.51</v>
      </c>
      <c r="L152" s="20">
        <v>41090</v>
      </c>
      <c r="M152" s="7">
        <v>3.8E-3</v>
      </c>
      <c r="N152" s="7">
        <v>2.4320000000000001E-3</v>
      </c>
    </row>
    <row r="153" spans="1:14" x14ac:dyDescent="0.35">
      <c r="A153" s="1">
        <v>41152</v>
      </c>
      <c r="B153">
        <v>1.7</v>
      </c>
      <c r="C153" s="1">
        <v>41152</v>
      </c>
      <c r="D153">
        <v>1.9</v>
      </c>
      <c r="E153" s="1">
        <v>43409</v>
      </c>
      <c r="F153">
        <v>2.2400000000000002</v>
      </c>
      <c r="G153" s="1">
        <v>36724</v>
      </c>
      <c r="H153">
        <v>6.58</v>
      </c>
      <c r="L153" s="20">
        <v>41121</v>
      </c>
      <c r="M153" s="7">
        <v>2.1940000000000002E-3</v>
      </c>
      <c r="N153" s="7">
        <v>2.4650000000000002E-3</v>
      </c>
    </row>
    <row r="154" spans="1:14" x14ac:dyDescent="0.35">
      <c r="A154" s="1">
        <v>41182</v>
      </c>
      <c r="B154">
        <v>2</v>
      </c>
      <c r="C154" s="1">
        <v>41182</v>
      </c>
      <c r="D154">
        <v>2</v>
      </c>
      <c r="E154" s="1">
        <v>43410</v>
      </c>
      <c r="F154">
        <v>2.2200000000000002</v>
      </c>
      <c r="G154" s="1">
        <v>36725</v>
      </c>
      <c r="H154">
        <v>6.47</v>
      </c>
      <c r="L154" s="20">
        <v>41152</v>
      </c>
      <c r="M154" s="7">
        <v>1.3159999999999999E-3</v>
      </c>
      <c r="N154" s="7">
        <v>2.3769999999999998E-3</v>
      </c>
    </row>
    <row r="155" spans="1:14" x14ac:dyDescent="0.35">
      <c r="A155" s="1">
        <v>41213</v>
      </c>
      <c r="B155">
        <v>2.2000000000000002</v>
      </c>
      <c r="C155" s="1">
        <v>41213</v>
      </c>
      <c r="D155">
        <v>2</v>
      </c>
      <c r="E155" s="1">
        <v>43411</v>
      </c>
      <c r="F155">
        <v>2.1800000000000002</v>
      </c>
      <c r="G155" s="1">
        <v>36726</v>
      </c>
      <c r="H155">
        <v>6.45</v>
      </c>
      <c r="L155" s="20">
        <v>41182</v>
      </c>
      <c r="M155" s="7">
        <v>1.188E-3</v>
      </c>
      <c r="N155" s="7">
        <v>2.2130000000000001E-3</v>
      </c>
    </row>
    <row r="156" spans="1:14" x14ac:dyDescent="0.35">
      <c r="A156" s="1">
        <v>41243</v>
      </c>
      <c r="B156">
        <v>1.8</v>
      </c>
      <c r="C156" s="1">
        <v>41243</v>
      </c>
      <c r="D156">
        <v>1.9</v>
      </c>
      <c r="E156" s="1">
        <v>43412</v>
      </c>
      <c r="F156">
        <v>2.21</v>
      </c>
      <c r="G156" s="1">
        <v>36727</v>
      </c>
      <c r="H156">
        <v>6.52</v>
      </c>
      <c r="L156" s="20">
        <v>41213</v>
      </c>
      <c r="M156" s="7">
        <v>1.1119999999999999E-3</v>
      </c>
      <c r="N156" s="7">
        <v>2.1349999999999997E-3</v>
      </c>
    </row>
    <row r="157" spans="1:14" x14ac:dyDescent="0.35">
      <c r="A157" s="1">
        <v>41274</v>
      </c>
      <c r="B157">
        <v>1.7</v>
      </c>
      <c r="C157" s="1">
        <v>41274</v>
      </c>
      <c r="D157">
        <v>1.9</v>
      </c>
      <c r="E157" s="1">
        <v>43413</v>
      </c>
      <c r="F157">
        <v>2.2000000000000002</v>
      </c>
      <c r="G157" s="1">
        <v>36728</v>
      </c>
      <c r="H157">
        <v>6.51</v>
      </c>
      <c r="L157" s="20">
        <v>41243</v>
      </c>
      <c r="M157" s="7">
        <v>1.085E-3</v>
      </c>
      <c r="N157" s="7">
        <v>2.0890000000000001E-3</v>
      </c>
    </row>
    <row r="158" spans="1:14" x14ac:dyDescent="0.35">
      <c r="A158" s="1">
        <v>41305</v>
      </c>
      <c r="B158">
        <v>1.6</v>
      </c>
      <c r="C158" s="1">
        <v>41305</v>
      </c>
      <c r="D158">
        <v>1.9</v>
      </c>
      <c r="E158" s="1">
        <v>43417</v>
      </c>
      <c r="F158">
        <v>2.2000000000000002</v>
      </c>
      <c r="G158" s="1">
        <v>36731</v>
      </c>
      <c r="H158">
        <v>6.52</v>
      </c>
      <c r="L158" s="20">
        <v>41274</v>
      </c>
      <c r="M158" s="7">
        <v>1.106E-3</v>
      </c>
      <c r="N158" s="7">
        <v>2.1080000000000001E-3</v>
      </c>
    </row>
    <row r="159" spans="1:14" x14ac:dyDescent="0.35">
      <c r="A159" s="1">
        <v>41333</v>
      </c>
      <c r="B159">
        <v>2</v>
      </c>
      <c r="C159" s="1">
        <v>41333</v>
      </c>
      <c r="D159">
        <v>2</v>
      </c>
      <c r="E159" s="1">
        <v>43418</v>
      </c>
      <c r="F159">
        <v>2.2000000000000002</v>
      </c>
      <c r="G159" s="1">
        <v>36732</v>
      </c>
      <c r="H159">
        <v>6.46</v>
      </c>
      <c r="L159" s="20">
        <v>41305</v>
      </c>
      <c r="M159" s="7">
        <v>1.1250000000000001E-3</v>
      </c>
      <c r="N159" s="7">
        <v>2.0509999999999999E-3</v>
      </c>
    </row>
    <row r="160" spans="1:14" x14ac:dyDescent="0.35">
      <c r="A160" s="1">
        <v>41364</v>
      </c>
      <c r="B160">
        <v>1.5</v>
      </c>
      <c r="C160" s="1">
        <v>41364</v>
      </c>
      <c r="D160">
        <v>1.9</v>
      </c>
      <c r="E160" s="1">
        <v>43419</v>
      </c>
      <c r="F160">
        <v>2.2799999999999998</v>
      </c>
      <c r="G160" s="1">
        <v>36733</v>
      </c>
      <c r="H160">
        <v>6.49</v>
      </c>
      <c r="L160" s="20">
        <v>41333</v>
      </c>
      <c r="M160" s="7">
        <v>1.2030000000000001E-3</v>
      </c>
      <c r="N160" s="7">
        <v>2.013E-3</v>
      </c>
    </row>
    <row r="161" spans="1:14" x14ac:dyDescent="0.35">
      <c r="A161" s="1">
        <v>41394</v>
      </c>
      <c r="B161">
        <v>1.1000000000000001</v>
      </c>
      <c r="C161" s="1">
        <v>41394</v>
      </c>
      <c r="D161">
        <v>1.7</v>
      </c>
      <c r="E161" s="1">
        <v>43420</v>
      </c>
      <c r="F161">
        <v>2.2599999999999998</v>
      </c>
      <c r="G161" s="1">
        <v>36734</v>
      </c>
      <c r="H161">
        <v>6.52</v>
      </c>
      <c r="L161" s="20">
        <v>41364</v>
      </c>
      <c r="M161" s="7">
        <v>1.1790000000000001E-3</v>
      </c>
      <c r="N161" s="7">
        <v>2.0349999999999999E-3</v>
      </c>
    </row>
    <row r="162" spans="1:14" x14ac:dyDescent="0.35">
      <c r="A162" s="1">
        <v>41425</v>
      </c>
      <c r="B162">
        <v>1.4</v>
      </c>
      <c r="C162" s="1">
        <v>41425</v>
      </c>
      <c r="D162">
        <v>1.7</v>
      </c>
      <c r="E162" s="1">
        <v>43423</v>
      </c>
      <c r="F162">
        <v>2.2400000000000002</v>
      </c>
      <c r="G162" s="1">
        <v>36735</v>
      </c>
      <c r="H162">
        <v>6.44</v>
      </c>
      <c r="L162" s="20">
        <v>41394</v>
      </c>
      <c r="M162" s="7">
        <v>1.1790000000000001E-3</v>
      </c>
      <c r="N162" s="7">
        <v>1.9970000000000001E-3</v>
      </c>
    </row>
    <row r="163" spans="1:14" x14ac:dyDescent="0.35">
      <c r="A163" s="1">
        <v>41455</v>
      </c>
      <c r="B163">
        <v>1.8</v>
      </c>
      <c r="C163" s="1">
        <v>41455</v>
      </c>
      <c r="D163">
        <v>1.6</v>
      </c>
      <c r="E163" s="1">
        <v>43424</v>
      </c>
      <c r="F163">
        <v>2.2000000000000002</v>
      </c>
      <c r="G163" s="1">
        <v>36738</v>
      </c>
      <c r="H163">
        <v>6.64</v>
      </c>
      <c r="L163" s="20">
        <v>41425</v>
      </c>
      <c r="M163" s="7">
        <v>1.1229999999999999E-3</v>
      </c>
      <c r="N163" s="7">
        <v>1.9659999999999999E-3</v>
      </c>
    </row>
    <row r="164" spans="1:14" x14ac:dyDescent="0.35">
      <c r="A164" s="1">
        <v>41486</v>
      </c>
      <c r="B164">
        <v>2</v>
      </c>
      <c r="C164" s="1">
        <v>41486</v>
      </c>
      <c r="D164">
        <v>1.7</v>
      </c>
      <c r="E164" s="1">
        <v>43425</v>
      </c>
      <c r="F164">
        <v>2.1800000000000002</v>
      </c>
      <c r="G164" s="1">
        <v>36739</v>
      </c>
      <c r="H164">
        <v>6.51</v>
      </c>
      <c r="L164" s="20">
        <v>41455</v>
      </c>
      <c r="M164" s="7">
        <v>1.206E-3</v>
      </c>
      <c r="N164" s="7">
        <v>1.9320000000000001E-3</v>
      </c>
    </row>
    <row r="165" spans="1:14" x14ac:dyDescent="0.35">
      <c r="A165" s="1">
        <v>41517</v>
      </c>
      <c r="B165">
        <v>1.5</v>
      </c>
      <c r="C165" s="1">
        <v>41517</v>
      </c>
      <c r="D165">
        <v>1.8</v>
      </c>
      <c r="E165" s="1">
        <v>43427</v>
      </c>
      <c r="F165">
        <v>2.23</v>
      </c>
      <c r="G165" s="1">
        <v>36740</v>
      </c>
      <c r="H165">
        <v>6.42</v>
      </c>
      <c r="L165" s="20">
        <v>41486</v>
      </c>
      <c r="M165" s="7">
        <v>1.25E-3</v>
      </c>
      <c r="N165" s="7">
        <v>1.9109999999999999E-3</v>
      </c>
    </row>
    <row r="166" spans="1:14" x14ac:dyDescent="0.35">
      <c r="A166" s="1">
        <v>41547</v>
      </c>
      <c r="B166">
        <v>1.2</v>
      </c>
      <c r="C166" s="1">
        <v>41547</v>
      </c>
      <c r="D166">
        <v>1.7</v>
      </c>
      <c r="E166" s="1">
        <v>43430</v>
      </c>
      <c r="F166">
        <v>2.2000000000000002</v>
      </c>
      <c r="G166" s="1">
        <v>36741</v>
      </c>
      <c r="H166">
        <v>6.45</v>
      </c>
      <c r="L166" s="20">
        <v>41517</v>
      </c>
      <c r="M166" s="7">
        <v>1.2780000000000001E-3</v>
      </c>
      <c r="N166" s="7">
        <v>1.8410000000000002E-3</v>
      </c>
    </row>
    <row r="167" spans="1:14" x14ac:dyDescent="0.35">
      <c r="A167" s="1">
        <v>41578</v>
      </c>
      <c r="B167">
        <v>1</v>
      </c>
      <c r="C167" s="1">
        <v>41578</v>
      </c>
      <c r="D167">
        <v>1.7</v>
      </c>
      <c r="E167" s="1">
        <v>43431</v>
      </c>
      <c r="F167">
        <v>2.19</v>
      </c>
      <c r="G167" s="1">
        <v>36742</v>
      </c>
      <c r="H167">
        <v>6.44</v>
      </c>
      <c r="L167" s="20">
        <v>41547</v>
      </c>
      <c r="M167" s="7">
        <v>1.281E-3</v>
      </c>
      <c r="N167" s="7">
        <v>1.8060000000000001E-3</v>
      </c>
    </row>
    <row r="168" spans="1:14" x14ac:dyDescent="0.35">
      <c r="A168" s="1">
        <v>41608</v>
      </c>
      <c r="B168">
        <v>1.2</v>
      </c>
      <c r="C168" s="1">
        <v>41608</v>
      </c>
      <c r="D168">
        <v>1.7</v>
      </c>
      <c r="E168" s="1">
        <v>43432</v>
      </c>
      <c r="F168">
        <v>2.19</v>
      </c>
      <c r="G168" s="1">
        <v>36745</v>
      </c>
      <c r="H168">
        <v>6.46</v>
      </c>
      <c r="L168" s="20">
        <v>41578</v>
      </c>
      <c r="M168" s="7">
        <v>1.2830000000000001E-3</v>
      </c>
      <c r="N168" s="7">
        <v>1.7240000000000001E-3</v>
      </c>
    </row>
    <row r="169" spans="1:14" x14ac:dyDescent="0.35">
      <c r="A169" s="1">
        <v>41639</v>
      </c>
      <c r="B169">
        <v>1.5</v>
      </c>
      <c r="C169" s="1">
        <v>41639</v>
      </c>
      <c r="D169">
        <v>1.7</v>
      </c>
      <c r="E169" s="1">
        <v>43433</v>
      </c>
      <c r="F169">
        <v>2.2400000000000002</v>
      </c>
      <c r="G169" s="1">
        <v>36746</v>
      </c>
      <c r="H169">
        <v>6.44</v>
      </c>
      <c r="L169" s="20">
        <v>41608</v>
      </c>
      <c r="M169" s="7">
        <v>1.32E-3</v>
      </c>
      <c r="N169" s="7">
        <v>1.673E-3</v>
      </c>
    </row>
    <row r="170" spans="1:14" x14ac:dyDescent="0.35">
      <c r="A170" s="1">
        <v>41670</v>
      </c>
      <c r="B170">
        <v>1.6</v>
      </c>
      <c r="C170" s="1">
        <v>41670</v>
      </c>
      <c r="D170">
        <v>1.6</v>
      </c>
      <c r="E170" s="1">
        <v>43434</v>
      </c>
      <c r="F170">
        <v>2.2799999999999998</v>
      </c>
      <c r="G170" s="1">
        <v>36747</v>
      </c>
      <c r="H170">
        <v>6.48</v>
      </c>
      <c r="L170" s="20">
        <v>41639</v>
      </c>
      <c r="M170" s="7">
        <v>2.1440000000000001E-3</v>
      </c>
      <c r="N170" s="7">
        <v>1.6719999999999999E-3</v>
      </c>
    </row>
    <row r="171" spans="1:14" x14ac:dyDescent="0.35">
      <c r="A171" s="1">
        <v>41698</v>
      </c>
      <c r="B171">
        <v>1.1000000000000001</v>
      </c>
      <c r="C171" s="1">
        <v>41698</v>
      </c>
      <c r="D171">
        <v>1.6</v>
      </c>
      <c r="E171" s="1">
        <v>43437</v>
      </c>
      <c r="F171">
        <v>2.23</v>
      </c>
      <c r="G171" s="1">
        <v>36748</v>
      </c>
      <c r="H171">
        <v>6.52</v>
      </c>
      <c r="L171" s="20">
        <v>41670</v>
      </c>
      <c r="M171" s="7">
        <v>2.2420000000000001E-3</v>
      </c>
      <c r="N171" s="7">
        <v>1.601E-3</v>
      </c>
    </row>
    <row r="172" spans="1:14" x14ac:dyDescent="0.35">
      <c r="A172" s="1">
        <v>41729</v>
      </c>
      <c r="B172">
        <v>1.5</v>
      </c>
      <c r="C172" s="1">
        <v>41729</v>
      </c>
      <c r="D172">
        <v>1.7</v>
      </c>
      <c r="E172" s="1">
        <v>43438</v>
      </c>
      <c r="F172">
        <v>2.27</v>
      </c>
      <c r="G172" s="1">
        <v>36749</v>
      </c>
      <c r="H172">
        <v>6.5</v>
      </c>
      <c r="L172" s="20">
        <v>41698</v>
      </c>
      <c r="M172" s="7">
        <v>2.2389999999999997E-3</v>
      </c>
      <c r="N172" s="7">
        <v>1.5509999999999999E-3</v>
      </c>
    </row>
    <row r="173" spans="1:14" x14ac:dyDescent="0.35">
      <c r="A173" s="1">
        <v>41759</v>
      </c>
      <c r="B173">
        <v>2</v>
      </c>
      <c r="C173" s="1">
        <v>41759</v>
      </c>
      <c r="D173">
        <v>1.8</v>
      </c>
      <c r="E173" s="1">
        <v>43440</v>
      </c>
      <c r="F173">
        <v>2.34</v>
      </c>
      <c r="G173" s="1">
        <v>36752</v>
      </c>
      <c r="H173">
        <v>6.58</v>
      </c>
      <c r="L173" s="20">
        <v>41729</v>
      </c>
      <c r="M173" s="7">
        <v>2.3180000000000002E-3</v>
      </c>
      <c r="N173" s="7">
        <v>1.549E-3</v>
      </c>
    </row>
    <row r="174" spans="1:14" x14ac:dyDescent="0.35">
      <c r="A174" s="1">
        <v>41790</v>
      </c>
      <c r="B174">
        <v>2.1</v>
      </c>
      <c r="C174" s="1">
        <v>41790</v>
      </c>
      <c r="D174">
        <v>2</v>
      </c>
      <c r="E174" s="1">
        <v>43441</v>
      </c>
      <c r="F174">
        <v>2.2999999999999998</v>
      </c>
      <c r="G174" s="1">
        <v>36753</v>
      </c>
      <c r="H174">
        <v>6.63</v>
      </c>
      <c r="L174" s="20">
        <v>41759</v>
      </c>
      <c r="M174" s="7">
        <v>2.526E-3</v>
      </c>
      <c r="N174" s="7">
        <v>1.5170000000000001E-3</v>
      </c>
    </row>
    <row r="175" spans="1:14" x14ac:dyDescent="0.35">
      <c r="A175" s="1">
        <v>41820</v>
      </c>
      <c r="B175">
        <v>2.1</v>
      </c>
      <c r="C175" s="1">
        <v>41820</v>
      </c>
      <c r="D175">
        <v>1.9</v>
      </c>
      <c r="E175" s="1">
        <v>43444</v>
      </c>
      <c r="F175">
        <v>2.2200000000000002</v>
      </c>
      <c r="G175" s="1">
        <v>36754</v>
      </c>
      <c r="H175">
        <v>6.48</v>
      </c>
      <c r="L175" s="20">
        <v>41790</v>
      </c>
      <c r="M175" s="7">
        <v>2.5919999999999997E-3</v>
      </c>
      <c r="N175" s="7">
        <v>1.5040000000000001E-3</v>
      </c>
    </row>
    <row r="176" spans="1:14" x14ac:dyDescent="0.35">
      <c r="A176" s="1">
        <v>41851</v>
      </c>
      <c r="B176">
        <v>2</v>
      </c>
      <c r="C176" s="1">
        <v>41851</v>
      </c>
      <c r="D176">
        <v>1.9</v>
      </c>
      <c r="E176" s="1">
        <v>43445</v>
      </c>
      <c r="F176">
        <v>2.19</v>
      </c>
      <c r="G176" s="1">
        <v>36755</v>
      </c>
      <c r="H176">
        <v>6.47</v>
      </c>
      <c r="L176" s="20">
        <v>41820</v>
      </c>
      <c r="M176" s="7">
        <v>1.529E-3</v>
      </c>
      <c r="N176" s="7">
        <v>1.5240000000000002E-3</v>
      </c>
    </row>
    <row r="177" spans="1:14" x14ac:dyDescent="0.35">
      <c r="A177" s="1">
        <v>41882</v>
      </c>
      <c r="B177">
        <v>1.7</v>
      </c>
      <c r="C177" s="1">
        <v>41882</v>
      </c>
      <c r="D177">
        <v>1.7</v>
      </c>
      <c r="E177" s="1">
        <v>43446</v>
      </c>
      <c r="F177">
        <v>2.2000000000000002</v>
      </c>
      <c r="G177" s="1">
        <v>36756</v>
      </c>
      <c r="H177">
        <v>6.44</v>
      </c>
      <c r="L177" s="20">
        <v>41851</v>
      </c>
      <c r="M177" s="7">
        <v>9.5799999999999998E-4</v>
      </c>
      <c r="N177" s="7">
        <v>1.544E-3</v>
      </c>
    </row>
    <row r="178" spans="1:14" x14ac:dyDescent="0.35">
      <c r="A178" s="1">
        <v>41912</v>
      </c>
      <c r="B178">
        <v>1.7</v>
      </c>
      <c r="C178" s="1">
        <v>41912</v>
      </c>
      <c r="D178">
        <v>1.7</v>
      </c>
      <c r="E178" s="1">
        <v>43447</v>
      </c>
      <c r="F178">
        <v>2.21</v>
      </c>
      <c r="G178" s="1">
        <v>36759</v>
      </c>
      <c r="H178">
        <v>6.48</v>
      </c>
      <c r="L178" s="20">
        <v>41882</v>
      </c>
      <c r="M178" s="7">
        <v>8.5500000000000007E-4</v>
      </c>
      <c r="N178" s="7">
        <v>1.56E-3</v>
      </c>
    </row>
    <row r="179" spans="1:14" x14ac:dyDescent="0.35">
      <c r="A179" s="1">
        <v>41943</v>
      </c>
      <c r="B179">
        <v>1.7</v>
      </c>
      <c r="C179" s="1">
        <v>41943</v>
      </c>
      <c r="D179">
        <v>1.8</v>
      </c>
      <c r="E179" s="1">
        <v>43448</v>
      </c>
      <c r="F179">
        <v>2.21</v>
      </c>
      <c r="G179" s="1">
        <v>36760</v>
      </c>
      <c r="H179">
        <v>6.42</v>
      </c>
      <c r="L179" s="20">
        <v>41912</v>
      </c>
      <c r="M179" s="7">
        <v>1.7699999999999999E-4</v>
      </c>
      <c r="N179" s="7">
        <v>1.5409999999999998E-3</v>
      </c>
    </row>
    <row r="180" spans="1:14" x14ac:dyDescent="0.35">
      <c r="A180" s="1">
        <v>41973</v>
      </c>
      <c r="B180">
        <v>1.3</v>
      </c>
      <c r="C180" s="1">
        <v>41973</v>
      </c>
      <c r="D180">
        <v>1.7</v>
      </c>
      <c r="E180" s="1">
        <v>43451</v>
      </c>
      <c r="F180">
        <v>2.31</v>
      </c>
      <c r="G180" s="1">
        <v>36761</v>
      </c>
      <c r="H180">
        <v>6.5</v>
      </c>
      <c r="L180" s="20">
        <v>41943</v>
      </c>
      <c r="M180" s="7">
        <v>7.9000000000000009E-5</v>
      </c>
      <c r="N180" s="7">
        <v>1.5349999999999999E-3</v>
      </c>
    </row>
    <row r="181" spans="1:14" x14ac:dyDescent="0.35">
      <c r="A181" s="1">
        <v>42004</v>
      </c>
      <c r="B181">
        <v>0.8</v>
      </c>
      <c r="C181" s="1">
        <v>42004</v>
      </c>
      <c r="D181">
        <v>1.6</v>
      </c>
      <c r="E181" s="1">
        <v>43452</v>
      </c>
      <c r="F181">
        <v>2.3199999999999998</v>
      </c>
      <c r="G181" s="1">
        <v>36762</v>
      </c>
      <c r="H181">
        <v>6.56</v>
      </c>
      <c r="L181" s="20">
        <v>41973</v>
      </c>
      <c r="M181" s="7">
        <v>9.7E-5</v>
      </c>
      <c r="N181" s="7">
        <v>1.5479999999999999E-3</v>
      </c>
    </row>
    <row r="182" spans="1:14" x14ac:dyDescent="0.35">
      <c r="A182" s="1">
        <v>42035</v>
      </c>
      <c r="B182">
        <v>-0.1</v>
      </c>
      <c r="C182" s="1">
        <v>42035</v>
      </c>
      <c r="D182">
        <v>1.6</v>
      </c>
      <c r="E182" s="1">
        <v>43453</v>
      </c>
      <c r="F182">
        <v>2.2999999999999998</v>
      </c>
      <c r="G182" s="1">
        <v>36763</v>
      </c>
      <c r="H182">
        <v>6.54</v>
      </c>
      <c r="L182" s="20">
        <v>42004</v>
      </c>
      <c r="M182" s="7">
        <v>2.3000000000000001E-4</v>
      </c>
      <c r="N182" s="7">
        <v>1.6350000000000002E-3</v>
      </c>
    </row>
    <row r="183" spans="1:14" x14ac:dyDescent="0.35">
      <c r="A183" s="1">
        <v>42063</v>
      </c>
      <c r="B183">
        <v>0</v>
      </c>
      <c r="C183" s="1">
        <v>42063</v>
      </c>
      <c r="D183">
        <v>1.7</v>
      </c>
      <c r="E183" s="1">
        <v>43454</v>
      </c>
      <c r="F183">
        <v>2.41</v>
      </c>
      <c r="G183" s="1">
        <v>36766</v>
      </c>
      <c r="H183">
        <v>6.57</v>
      </c>
      <c r="L183" s="20">
        <v>42035</v>
      </c>
      <c r="M183" s="7">
        <v>5.1000000000000006E-5</v>
      </c>
      <c r="N183" s="7">
        <v>1.6819999999999999E-3</v>
      </c>
    </row>
    <row r="184" spans="1:14" x14ac:dyDescent="0.35">
      <c r="A184" s="1">
        <v>42094</v>
      </c>
      <c r="B184">
        <v>-0.1</v>
      </c>
      <c r="C184" s="1">
        <v>42094</v>
      </c>
      <c r="D184">
        <v>1.8</v>
      </c>
      <c r="E184" s="1">
        <v>43455</v>
      </c>
      <c r="F184">
        <v>2.4</v>
      </c>
      <c r="G184" s="1">
        <v>36767</v>
      </c>
      <c r="H184">
        <v>6.51</v>
      </c>
      <c r="L184" s="20">
        <v>42063</v>
      </c>
      <c r="M184" s="7">
        <v>3.9999999999999998E-6</v>
      </c>
      <c r="N184" s="7">
        <v>1.7210000000000001E-3</v>
      </c>
    </row>
    <row r="185" spans="1:14" x14ac:dyDescent="0.35">
      <c r="A185" s="1">
        <v>42124</v>
      </c>
      <c r="B185">
        <v>-0.2</v>
      </c>
      <c r="C185" s="1">
        <v>42124</v>
      </c>
      <c r="D185">
        <v>1.8</v>
      </c>
      <c r="E185" s="1">
        <v>43458</v>
      </c>
      <c r="F185">
        <v>2.41</v>
      </c>
      <c r="G185" s="1">
        <v>36768</v>
      </c>
      <c r="H185">
        <v>6.51</v>
      </c>
      <c r="L185" s="20">
        <v>42094</v>
      </c>
      <c r="M185" s="7">
        <v>-1.03E-4</v>
      </c>
      <c r="N185" s="7">
        <v>1.756E-3</v>
      </c>
    </row>
    <row r="186" spans="1:14" x14ac:dyDescent="0.35">
      <c r="A186" s="1">
        <v>42155</v>
      </c>
      <c r="B186">
        <v>0</v>
      </c>
      <c r="C186" s="1">
        <v>42155</v>
      </c>
      <c r="D186">
        <v>1.7</v>
      </c>
      <c r="E186" s="1">
        <v>43460</v>
      </c>
      <c r="F186">
        <v>2.44</v>
      </c>
      <c r="G186" s="1">
        <v>36769</v>
      </c>
      <c r="H186">
        <v>6.65</v>
      </c>
      <c r="L186" s="20">
        <v>42124</v>
      </c>
      <c r="M186" s="7">
        <v>-2.9E-4</v>
      </c>
      <c r="N186" s="7">
        <v>1.807E-3</v>
      </c>
    </row>
    <row r="187" spans="1:14" x14ac:dyDescent="0.35">
      <c r="A187" s="1">
        <v>42185</v>
      </c>
      <c r="B187">
        <v>0.1</v>
      </c>
      <c r="C187" s="1">
        <v>42185</v>
      </c>
      <c r="D187">
        <v>1.8</v>
      </c>
      <c r="E187" s="1">
        <v>43461</v>
      </c>
      <c r="F187">
        <v>2.44</v>
      </c>
      <c r="G187" s="1">
        <v>36770</v>
      </c>
      <c r="H187">
        <v>6.52</v>
      </c>
      <c r="L187" s="20">
        <v>42155</v>
      </c>
      <c r="M187" s="7">
        <v>-4.9399999999999997E-4</v>
      </c>
      <c r="N187" s="7">
        <v>1.8420000000000001E-3</v>
      </c>
    </row>
    <row r="188" spans="1:14" x14ac:dyDescent="0.35">
      <c r="A188" s="1">
        <v>42216</v>
      </c>
      <c r="B188">
        <v>0.2</v>
      </c>
      <c r="C188" s="1">
        <v>42216</v>
      </c>
      <c r="D188">
        <v>1.8</v>
      </c>
      <c r="E188" s="1">
        <v>43462</v>
      </c>
      <c r="F188">
        <v>2.46</v>
      </c>
      <c r="G188" s="1">
        <v>36774</v>
      </c>
      <c r="H188">
        <v>6.61</v>
      </c>
      <c r="L188" s="20">
        <v>42185</v>
      </c>
      <c r="M188" s="7">
        <v>-6.3400000000000001E-4</v>
      </c>
      <c r="N188" s="7">
        <v>1.8590000000000002E-3</v>
      </c>
    </row>
    <row r="189" spans="1:14" x14ac:dyDescent="0.35">
      <c r="A189" s="1">
        <v>42247</v>
      </c>
      <c r="B189">
        <v>0.2</v>
      </c>
      <c r="C189" s="1">
        <v>42247</v>
      </c>
      <c r="D189">
        <v>1.8</v>
      </c>
      <c r="E189" s="1">
        <v>43465</v>
      </c>
      <c r="F189">
        <v>3</v>
      </c>
      <c r="G189" s="1">
        <v>36775</v>
      </c>
      <c r="H189">
        <v>6.56</v>
      </c>
      <c r="L189" s="20">
        <v>42216</v>
      </c>
      <c r="M189" s="7">
        <v>-7.1299999999999998E-4</v>
      </c>
      <c r="N189" s="7">
        <v>1.882E-3</v>
      </c>
    </row>
    <row r="190" spans="1:14" x14ac:dyDescent="0.35">
      <c r="A190" s="1">
        <v>42277</v>
      </c>
      <c r="B190">
        <v>0</v>
      </c>
      <c r="C190" s="1">
        <v>42277</v>
      </c>
      <c r="D190">
        <v>1.9</v>
      </c>
      <c r="E190" s="1">
        <v>43467</v>
      </c>
      <c r="F190">
        <v>3.15</v>
      </c>
      <c r="G190" s="1">
        <v>36776</v>
      </c>
      <c r="H190">
        <v>6.53</v>
      </c>
      <c r="L190" s="20">
        <v>42247</v>
      </c>
      <c r="M190" s="7">
        <v>-8.7900000000000001E-4</v>
      </c>
      <c r="N190" s="7">
        <v>1.9680000000000001E-3</v>
      </c>
    </row>
    <row r="191" spans="1:14" x14ac:dyDescent="0.35">
      <c r="A191" s="1">
        <v>42308</v>
      </c>
      <c r="B191">
        <v>0.2</v>
      </c>
      <c r="C191" s="1">
        <v>42308</v>
      </c>
      <c r="D191">
        <v>1.9</v>
      </c>
      <c r="E191" s="1">
        <v>43468</v>
      </c>
      <c r="F191">
        <v>2.7</v>
      </c>
      <c r="G191" s="1">
        <v>36777</v>
      </c>
      <c r="H191">
        <v>6.5</v>
      </c>
      <c r="L191" s="20">
        <v>42277</v>
      </c>
      <c r="M191" s="7">
        <v>-1.052E-3</v>
      </c>
      <c r="N191" s="7">
        <v>2.0110000000000002E-3</v>
      </c>
    </row>
    <row r="192" spans="1:14" x14ac:dyDescent="0.35">
      <c r="A192" s="1">
        <v>42338</v>
      </c>
      <c r="B192">
        <v>0.5</v>
      </c>
      <c r="C192" s="1">
        <v>42338</v>
      </c>
      <c r="D192">
        <v>2</v>
      </c>
      <c r="E192" s="1">
        <v>43469</v>
      </c>
      <c r="F192">
        <v>2.4500000000000002</v>
      </c>
      <c r="G192" s="1">
        <v>36780</v>
      </c>
      <c r="H192">
        <v>6.5</v>
      </c>
      <c r="L192" s="20">
        <v>42308</v>
      </c>
      <c r="M192" s="7">
        <v>-1.1559999999999999E-3</v>
      </c>
      <c r="N192" s="7">
        <v>1.9450000000000001E-3</v>
      </c>
    </row>
    <row r="193" spans="1:14" x14ac:dyDescent="0.35">
      <c r="A193" s="1">
        <v>42369</v>
      </c>
      <c r="B193">
        <v>0.7</v>
      </c>
      <c r="C193" s="1">
        <v>42369</v>
      </c>
      <c r="D193">
        <v>2.1</v>
      </c>
      <c r="E193" s="1">
        <v>43472</v>
      </c>
      <c r="F193">
        <v>2.41</v>
      </c>
      <c r="G193" s="1">
        <v>36781</v>
      </c>
      <c r="H193">
        <v>6.47</v>
      </c>
      <c r="L193" s="20">
        <v>42338</v>
      </c>
      <c r="M193" s="7">
        <v>-1.4030000000000002E-3</v>
      </c>
      <c r="N193" s="7">
        <v>2.0839999999999999E-3</v>
      </c>
    </row>
    <row r="194" spans="1:14" x14ac:dyDescent="0.35">
      <c r="A194" s="1">
        <v>42400</v>
      </c>
      <c r="B194">
        <v>1.4</v>
      </c>
      <c r="C194" s="1">
        <v>42400</v>
      </c>
      <c r="D194">
        <v>2.2000000000000002</v>
      </c>
      <c r="E194" s="1">
        <v>43473</v>
      </c>
      <c r="F194">
        <v>2.42</v>
      </c>
      <c r="G194" s="1">
        <v>36782</v>
      </c>
      <c r="H194">
        <v>6.47</v>
      </c>
      <c r="L194" s="20">
        <v>42369</v>
      </c>
      <c r="M194" s="7">
        <v>-1.895E-3</v>
      </c>
      <c r="N194" s="7">
        <v>3.5839999999999999E-3</v>
      </c>
    </row>
    <row r="195" spans="1:14" x14ac:dyDescent="0.35">
      <c r="A195" s="1">
        <v>42429</v>
      </c>
      <c r="B195">
        <v>1</v>
      </c>
      <c r="C195" s="1">
        <v>42429</v>
      </c>
      <c r="D195">
        <v>2.2999999999999998</v>
      </c>
      <c r="E195" s="1">
        <v>43474</v>
      </c>
      <c r="F195">
        <v>2.4500000000000002</v>
      </c>
      <c r="G195" s="1">
        <v>36783</v>
      </c>
      <c r="H195">
        <v>6.5</v>
      </c>
      <c r="L195" s="20">
        <v>42400</v>
      </c>
      <c r="M195" s="7">
        <v>-2.2260000000000001E-3</v>
      </c>
      <c r="N195" s="7">
        <v>4.2550000000000001E-3</v>
      </c>
    </row>
    <row r="196" spans="1:14" x14ac:dyDescent="0.35">
      <c r="A196" s="1">
        <v>42460</v>
      </c>
      <c r="B196">
        <v>0.9</v>
      </c>
      <c r="C196" s="1">
        <v>42460</v>
      </c>
      <c r="D196">
        <v>2.2000000000000002</v>
      </c>
      <c r="E196" s="1">
        <v>43475</v>
      </c>
      <c r="F196">
        <v>2.4300000000000002</v>
      </c>
      <c r="G196" s="1">
        <v>36784</v>
      </c>
      <c r="H196">
        <v>6.55</v>
      </c>
      <c r="L196" s="20">
        <v>42429</v>
      </c>
      <c r="M196" s="7">
        <v>-2.4599999999999999E-3</v>
      </c>
      <c r="N196" s="7">
        <v>4.313E-3</v>
      </c>
    </row>
    <row r="197" spans="1:14" x14ac:dyDescent="0.35">
      <c r="A197" s="1">
        <v>42490</v>
      </c>
      <c r="B197">
        <v>1.1000000000000001</v>
      </c>
      <c r="C197" s="1">
        <v>42490</v>
      </c>
      <c r="D197">
        <v>2.1</v>
      </c>
      <c r="E197" s="1">
        <v>43476</v>
      </c>
      <c r="F197">
        <v>2.41</v>
      </c>
      <c r="G197" s="1">
        <v>36787</v>
      </c>
      <c r="H197">
        <v>6.44</v>
      </c>
      <c r="L197" s="20">
        <v>42460</v>
      </c>
      <c r="M197" s="7">
        <v>-3.0759999999999997E-3</v>
      </c>
      <c r="N197" s="7">
        <v>4.3630000000000006E-3</v>
      </c>
    </row>
    <row r="198" spans="1:14" x14ac:dyDescent="0.35">
      <c r="A198" s="1">
        <v>42521</v>
      </c>
      <c r="B198">
        <v>1</v>
      </c>
      <c r="C198" s="1">
        <v>42521</v>
      </c>
      <c r="D198">
        <v>2.2000000000000002</v>
      </c>
      <c r="E198" s="1">
        <v>43479</v>
      </c>
      <c r="F198">
        <v>2.4</v>
      </c>
      <c r="G198" s="1">
        <v>36788</v>
      </c>
      <c r="H198">
        <v>6.4</v>
      </c>
      <c r="L198" s="20">
        <v>42490</v>
      </c>
      <c r="M198" s="7">
        <v>-3.4120000000000001E-3</v>
      </c>
      <c r="N198" s="7">
        <v>4.3740000000000003E-3</v>
      </c>
    </row>
    <row r="199" spans="1:14" x14ac:dyDescent="0.35">
      <c r="A199" s="1">
        <v>42551</v>
      </c>
      <c r="B199">
        <v>1</v>
      </c>
      <c r="C199" s="1">
        <v>42551</v>
      </c>
      <c r="D199">
        <v>2.2000000000000002</v>
      </c>
      <c r="E199" s="1">
        <v>43480</v>
      </c>
      <c r="F199">
        <v>2.46</v>
      </c>
      <c r="G199" s="1">
        <v>36789</v>
      </c>
      <c r="H199">
        <v>6.5</v>
      </c>
      <c r="L199" s="20">
        <v>42521</v>
      </c>
      <c r="M199" s="7">
        <v>-3.4799999999999996E-3</v>
      </c>
      <c r="N199" s="7">
        <v>4.4260000000000002E-3</v>
      </c>
    </row>
    <row r="200" spans="1:14" x14ac:dyDescent="0.35">
      <c r="A200" s="1">
        <v>42582</v>
      </c>
      <c r="B200">
        <v>0.8</v>
      </c>
      <c r="C200" s="1">
        <v>42582</v>
      </c>
      <c r="D200">
        <v>2.2000000000000002</v>
      </c>
      <c r="E200" s="1">
        <v>43481</v>
      </c>
      <c r="F200">
        <v>2.4300000000000002</v>
      </c>
      <c r="G200" s="1">
        <v>36790</v>
      </c>
      <c r="H200">
        <v>6.53</v>
      </c>
      <c r="L200" s="20">
        <v>42551</v>
      </c>
      <c r="M200" s="7">
        <v>-3.5590000000000001E-3</v>
      </c>
      <c r="N200" s="7">
        <v>4.5269999999999998E-3</v>
      </c>
    </row>
    <row r="201" spans="1:14" x14ac:dyDescent="0.35">
      <c r="A201" s="1">
        <v>42613</v>
      </c>
      <c r="B201">
        <v>1.1000000000000001</v>
      </c>
      <c r="C201" s="1">
        <v>42613</v>
      </c>
      <c r="D201">
        <v>2.2999999999999998</v>
      </c>
      <c r="E201" s="1">
        <v>43482</v>
      </c>
      <c r="F201">
        <v>2.41</v>
      </c>
      <c r="G201" s="1">
        <v>36791</v>
      </c>
      <c r="H201">
        <v>6.48</v>
      </c>
      <c r="L201" s="20">
        <v>42582</v>
      </c>
      <c r="M201" s="7">
        <v>-3.6880000000000003E-3</v>
      </c>
      <c r="N201" s="7">
        <v>4.829E-3</v>
      </c>
    </row>
    <row r="202" spans="1:14" x14ac:dyDescent="0.35">
      <c r="A202" s="1">
        <v>42643</v>
      </c>
      <c r="B202">
        <v>1.5</v>
      </c>
      <c r="C202" s="1">
        <v>42643</v>
      </c>
      <c r="D202">
        <v>2.2000000000000002</v>
      </c>
      <c r="E202" s="1">
        <v>43483</v>
      </c>
      <c r="F202">
        <v>2.42</v>
      </c>
      <c r="G202" s="1">
        <v>36794</v>
      </c>
      <c r="H202">
        <v>6.54</v>
      </c>
      <c r="L202" s="20">
        <v>42613</v>
      </c>
      <c r="M202" s="7">
        <v>-3.6969999999999998E-3</v>
      </c>
      <c r="N202" s="7">
        <v>5.1280000000000006E-3</v>
      </c>
    </row>
    <row r="203" spans="1:14" x14ac:dyDescent="0.35">
      <c r="A203" s="1">
        <v>42674</v>
      </c>
      <c r="B203">
        <v>1.6</v>
      </c>
      <c r="C203" s="1">
        <v>42674</v>
      </c>
      <c r="D203">
        <v>2.1</v>
      </c>
      <c r="E203" s="1">
        <v>43487</v>
      </c>
      <c r="F203">
        <v>2.41</v>
      </c>
      <c r="G203" s="1">
        <v>36795</v>
      </c>
      <c r="H203">
        <v>6.5</v>
      </c>
      <c r="L203" s="20">
        <v>42643</v>
      </c>
      <c r="M203" s="7">
        <v>-3.7140000000000003E-3</v>
      </c>
      <c r="N203" s="7">
        <v>5.2700000000000004E-3</v>
      </c>
    </row>
    <row r="204" spans="1:14" x14ac:dyDescent="0.35">
      <c r="A204" s="1">
        <v>42704</v>
      </c>
      <c r="B204">
        <v>1.7</v>
      </c>
      <c r="C204" s="1">
        <v>42704</v>
      </c>
      <c r="D204">
        <v>2.1</v>
      </c>
      <c r="E204" s="1">
        <v>43488</v>
      </c>
      <c r="F204">
        <v>2.4</v>
      </c>
      <c r="G204" s="1">
        <v>36796</v>
      </c>
      <c r="H204">
        <v>6.5</v>
      </c>
      <c r="L204" s="20">
        <v>42674</v>
      </c>
      <c r="M204" s="7">
        <v>-3.7140000000000003E-3</v>
      </c>
      <c r="N204" s="7">
        <v>5.3080000000000002E-3</v>
      </c>
    </row>
    <row r="205" spans="1:14" x14ac:dyDescent="0.35">
      <c r="A205" s="1">
        <v>42735</v>
      </c>
      <c r="B205">
        <v>2.1</v>
      </c>
      <c r="C205" s="1">
        <v>42735</v>
      </c>
      <c r="D205">
        <v>2.2000000000000002</v>
      </c>
      <c r="E205" s="1">
        <v>43489</v>
      </c>
      <c r="F205">
        <v>2.41</v>
      </c>
      <c r="G205" s="1">
        <v>36797</v>
      </c>
      <c r="H205">
        <v>6.59</v>
      </c>
      <c r="L205" s="20">
        <v>42704</v>
      </c>
      <c r="M205" s="7">
        <v>-3.7280000000000004E-3</v>
      </c>
      <c r="N205" s="7">
        <v>5.6310000000000006E-3</v>
      </c>
    </row>
    <row r="206" spans="1:14" x14ac:dyDescent="0.35">
      <c r="A206" s="1">
        <v>42766</v>
      </c>
      <c r="B206">
        <v>2.5</v>
      </c>
      <c r="C206" s="1">
        <v>42766</v>
      </c>
      <c r="D206">
        <v>2.2999999999999998</v>
      </c>
      <c r="E206" s="1">
        <v>43490</v>
      </c>
      <c r="F206">
        <v>2.4</v>
      </c>
      <c r="G206" s="1">
        <v>36798</v>
      </c>
      <c r="H206">
        <v>6.6</v>
      </c>
      <c r="L206" s="20">
        <v>42735</v>
      </c>
      <c r="M206" s="7">
        <v>-3.7040000000000003E-3</v>
      </c>
      <c r="N206" s="7">
        <v>7.1640000000000002E-3</v>
      </c>
    </row>
    <row r="207" spans="1:14" x14ac:dyDescent="0.35">
      <c r="A207" s="1">
        <v>42794</v>
      </c>
      <c r="B207">
        <v>2.7</v>
      </c>
      <c r="C207" s="1">
        <v>42794</v>
      </c>
      <c r="D207">
        <v>2.2000000000000002</v>
      </c>
      <c r="E207" s="1">
        <v>43493</v>
      </c>
      <c r="F207">
        <v>2.39</v>
      </c>
      <c r="G207" s="1">
        <v>36801</v>
      </c>
      <c r="H207">
        <v>6.68</v>
      </c>
      <c r="L207" s="20">
        <v>42766</v>
      </c>
      <c r="M207" s="7">
        <v>-3.7130000000000002E-3</v>
      </c>
      <c r="N207" s="7">
        <v>7.7139999999999995E-3</v>
      </c>
    </row>
    <row r="208" spans="1:14" x14ac:dyDescent="0.35">
      <c r="A208" s="1">
        <v>42825</v>
      </c>
      <c r="B208">
        <v>2.4</v>
      </c>
      <c r="C208" s="1">
        <v>42825</v>
      </c>
      <c r="D208">
        <v>2</v>
      </c>
      <c r="E208" s="1">
        <v>43494</v>
      </c>
      <c r="F208">
        <v>2.4</v>
      </c>
      <c r="G208" s="1">
        <v>36802</v>
      </c>
      <c r="H208">
        <v>6.46</v>
      </c>
      <c r="L208" s="20">
        <v>42794</v>
      </c>
      <c r="M208" s="7">
        <v>-3.7180000000000004E-3</v>
      </c>
      <c r="N208" s="7">
        <v>7.7669999999999996E-3</v>
      </c>
    </row>
    <row r="209" spans="1:14" x14ac:dyDescent="0.35">
      <c r="A209" s="1">
        <v>42855</v>
      </c>
      <c r="B209">
        <v>2.2000000000000002</v>
      </c>
      <c r="C209" s="1">
        <v>42855</v>
      </c>
      <c r="D209">
        <v>1.9</v>
      </c>
      <c r="E209" s="1">
        <v>43495</v>
      </c>
      <c r="F209">
        <v>2.39</v>
      </c>
      <c r="G209" s="1">
        <v>36803</v>
      </c>
      <c r="H209">
        <v>6.51</v>
      </c>
      <c r="L209" s="20">
        <v>42825</v>
      </c>
      <c r="M209" s="7">
        <v>-3.7239999999999999E-3</v>
      </c>
      <c r="N209" s="7">
        <v>9.2859999999999991E-3</v>
      </c>
    </row>
    <row r="210" spans="1:14" x14ac:dyDescent="0.35">
      <c r="A210" s="1">
        <v>42886</v>
      </c>
      <c r="B210">
        <v>1.9</v>
      </c>
      <c r="C210" s="1">
        <v>42886</v>
      </c>
      <c r="D210">
        <v>1.7</v>
      </c>
      <c r="E210" s="1">
        <v>43496</v>
      </c>
      <c r="F210">
        <v>2.58</v>
      </c>
      <c r="G210" s="1">
        <v>36804</v>
      </c>
      <c r="H210">
        <v>6.54</v>
      </c>
      <c r="L210" s="20">
        <v>42855</v>
      </c>
      <c r="M210" s="7">
        <v>-3.7239999999999999E-3</v>
      </c>
      <c r="N210" s="7">
        <v>9.9089999999999994E-3</v>
      </c>
    </row>
    <row r="211" spans="1:14" x14ac:dyDescent="0.35">
      <c r="A211" s="1">
        <v>42916</v>
      </c>
      <c r="B211">
        <v>1.6</v>
      </c>
      <c r="C211" s="1">
        <v>42916</v>
      </c>
      <c r="D211">
        <v>1.7</v>
      </c>
      <c r="E211" s="1">
        <v>43497</v>
      </c>
      <c r="F211">
        <v>2.4700000000000002</v>
      </c>
      <c r="G211" s="1">
        <v>36805</v>
      </c>
      <c r="H211">
        <v>6.43</v>
      </c>
      <c r="L211" s="20">
        <v>42886</v>
      </c>
      <c r="M211" s="7">
        <v>-3.7319999999999996E-3</v>
      </c>
      <c r="N211" s="7">
        <v>1.0121999999999999E-2</v>
      </c>
    </row>
    <row r="212" spans="1:14" x14ac:dyDescent="0.35">
      <c r="A212" s="1">
        <v>42947</v>
      </c>
      <c r="B212">
        <v>1.7</v>
      </c>
      <c r="C212" s="1">
        <v>42947</v>
      </c>
      <c r="D212">
        <v>1.7</v>
      </c>
      <c r="E212" s="1">
        <v>43500</v>
      </c>
      <c r="F212">
        <v>2.4</v>
      </c>
      <c r="G212" s="1">
        <v>36809</v>
      </c>
      <c r="H212">
        <v>6.57</v>
      </c>
      <c r="L212" s="20">
        <v>42916</v>
      </c>
      <c r="M212" s="7">
        <v>-3.7280000000000004E-3</v>
      </c>
      <c r="N212" s="7">
        <v>1.1714E-2</v>
      </c>
    </row>
    <row r="213" spans="1:14" x14ac:dyDescent="0.35">
      <c r="A213" s="1">
        <v>42978</v>
      </c>
      <c r="B213">
        <v>1.9</v>
      </c>
      <c r="C213" s="1">
        <v>42978</v>
      </c>
      <c r="D213">
        <v>1.7</v>
      </c>
      <c r="E213" s="1">
        <v>43501</v>
      </c>
      <c r="F213">
        <v>2.4</v>
      </c>
      <c r="G213" s="1">
        <v>36810</v>
      </c>
      <c r="H213">
        <v>6.46</v>
      </c>
      <c r="L213" s="20">
        <v>42947</v>
      </c>
      <c r="M213" s="7">
        <v>-3.7280000000000004E-3</v>
      </c>
      <c r="N213" s="7">
        <v>1.2279999999999999E-2</v>
      </c>
    </row>
    <row r="214" spans="1:14" x14ac:dyDescent="0.35">
      <c r="A214" s="1">
        <v>43008</v>
      </c>
      <c r="B214">
        <v>2.2000000000000002</v>
      </c>
      <c r="C214" s="1">
        <v>43008</v>
      </c>
      <c r="D214">
        <v>1.7</v>
      </c>
      <c r="E214" s="1">
        <v>43502</v>
      </c>
      <c r="F214">
        <v>2.38</v>
      </c>
      <c r="G214" s="1">
        <v>36811</v>
      </c>
      <c r="H214">
        <v>6.47</v>
      </c>
      <c r="L214" s="20">
        <v>42978</v>
      </c>
      <c r="M214" s="7">
        <v>-3.7199999999999998E-3</v>
      </c>
      <c r="N214" s="7">
        <v>1.2319E-2</v>
      </c>
    </row>
    <row r="215" spans="1:14" x14ac:dyDescent="0.35">
      <c r="A215" s="1">
        <v>43039</v>
      </c>
      <c r="B215">
        <v>2</v>
      </c>
      <c r="C215" s="1">
        <v>43039</v>
      </c>
      <c r="D215">
        <v>1.8</v>
      </c>
      <c r="E215" s="1">
        <v>43503</v>
      </c>
      <c r="F215">
        <v>2.38</v>
      </c>
      <c r="G215" s="1">
        <v>36812</v>
      </c>
      <c r="H215">
        <v>6.46</v>
      </c>
      <c r="L215" s="20">
        <v>43008</v>
      </c>
      <c r="M215" s="7">
        <v>-3.7209999999999999E-3</v>
      </c>
      <c r="N215" s="7">
        <v>1.2349000000000001E-2</v>
      </c>
    </row>
    <row r="216" spans="1:14" x14ac:dyDescent="0.35">
      <c r="A216" s="1">
        <v>43069</v>
      </c>
      <c r="B216">
        <v>2.2000000000000002</v>
      </c>
      <c r="C216" s="1">
        <v>43069</v>
      </c>
      <c r="D216">
        <v>1.7</v>
      </c>
      <c r="E216" s="1">
        <v>43504</v>
      </c>
      <c r="F216">
        <v>2.37</v>
      </c>
      <c r="G216" s="1">
        <v>36815</v>
      </c>
      <c r="H216">
        <v>6.59</v>
      </c>
      <c r="L216" s="20">
        <v>43039</v>
      </c>
      <c r="M216" s="7">
        <v>-3.7230000000000002E-3</v>
      </c>
      <c r="N216" s="7">
        <v>1.2385E-2</v>
      </c>
    </row>
    <row r="217" spans="1:14" x14ac:dyDescent="0.35">
      <c r="A217" s="1">
        <v>43100</v>
      </c>
      <c r="B217">
        <v>2.1</v>
      </c>
      <c r="C217" s="1">
        <v>43100</v>
      </c>
      <c r="D217">
        <v>1.8</v>
      </c>
      <c r="E217" s="1">
        <v>43507</v>
      </c>
      <c r="F217">
        <v>2.4</v>
      </c>
      <c r="G217" s="1">
        <v>36816</v>
      </c>
      <c r="H217">
        <v>6.45</v>
      </c>
      <c r="L217" s="20">
        <v>43069</v>
      </c>
      <c r="M217" s="7">
        <v>-3.7159999999999997E-3</v>
      </c>
      <c r="N217" s="7">
        <v>1.2879E-2</v>
      </c>
    </row>
    <row r="218" spans="1:14" x14ac:dyDescent="0.35">
      <c r="A218" s="1">
        <v>43131</v>
      </c>
      <c r="B218">
        <v>2.1</v>
      </c>
      <c r="C218" s="1">
        <v>43131</v>
      </c>
      <c r="D218">
        <v>1.8</v>
      </c>
      <c r="E218" s="1">
        <v>43508</v>
      </c>
      <c r="F218">
        <v>2.39</v>
      </c>
      <c r="G218" s="1">
        <v>36817</v>
      </c>
      <c r="H218">
        <v>6.53</v>
      </c>
      <c r="L218" s="20">
        <v>43100</v>
      </c>
      <c r="M218" s="7">
        <v>-3.6870000000000002E-3</v>
      </c>
      <c r="N218" s="7">
        <v>1.4924999999999999E-2</v>
      </c>
    </row>
    <row r="219" spans="1:14" x14ac:dyDescent="0.35">
      <c r="A219" s="1">
        <v>43159</v>
      </c>
      <c r="B219">
        <v>2.2000000000000002</v>
      </c>
      <c r="C219" s="1">
        <v>43159</v>
      </c>
      <c r="D219">
        <v>1.8</v>
      </c>
      <c r="E219" s="1">
        <v>43509</v>
      </c>
      <c r="F219">
        <v>2.38</v>
      </c>
      <c r="G219" s="1">
        <v>36818</v>
      </c>
      <c r="H219">
        <v>6.54</v>
      </c>
      <c r="L219" s="20">
        <v>43131</v>
      </c>
      <c r="M219" s="7">
        <v>-3.6880000000000003E-3</v>
      </c>
      <c r="N219" s="7">
        <v>1.5611999999999999E-2</v>
      </c>
    </row>
    <row r="220" spans="1:14" x14ac:dyDescent="0.35">
      <c r="A220" s="1">
        <v>43190</v>
      </c>
      <c r="B220">
        <v>2.4</v>
      </c>
      <c r="C220" s="1">
        <v>43190</v>
      </c>
      <c r="D220">
        <v>2.1</v>
      </c>
      <c r="E220" s="1">
        <v>43510</v>
      </c>
      <c r="F220">
        <v>2.39</v>
      </c>
      <c r="G220" s="1">
        <v>36819</v>
      </c>
      <c r="H220">
        <v>6.5</v>
      </c>
      <c r="L220" s="20">
        <v>43159</v>
      </c>
      <c r="M220" s="7">
        <v>-3.6959999999999996E-3</v>
      </c>
      <c r="N220" s="7">
        <v>1.6017999999999998E-2</v>
      </c>
    </row>
    <row r="221" spans="1:14" x14ac:dyDescent="0.35">
      <c r="A221" s="1">
        <v>43220</v>
      </c>
      <c r="B221">
        <v>2.5</v>
      </c>
      <c r="C221" s="1">
        <v>43220</v>
      </c>
      <c r="D221">
        <v>2.1</v>
      </c>
      <c r="E221" s="1">
        <v>43511</v>
      </c>
      <c r="F221">
        <v>2.4300000000000002</v>
      </c>
      <c r="G221" s="1">
        <v>36822</v>
      </c>
      <c r="H221">
        <v>6.53</v>
      </c>
      <c r="L221" s="20">
        <v>43190</v>
      </c>
      <c r="M221" s="7">
        <v>-3.7059999999999997E-3</v>
      </c>
      <c r="N221" s="7">
        <v>1.8029E-2</v>
      </c>
    </row>
    <row r="222" spans="1:14" x14ac:dyDescent="0.35">
      <c r="A222" s="1">
        <v>43251</v>
      </c>
      <c r="B222">
        <v>2.8</v>
      </c>
      <c r="C222" s="1">
        <v>43251</v>
      </c>
      <c r="D222">
        <v>2.2000000000000002</v>
      </c>
      <c r="E222" s="1">
        <v>43515</v>
      </c>
      <c r="F222">
        <v>2.4</v>
      </c>
      <c r="G222" s="1">
        <v>36823</v>
      </c>
      <c r="H222">
        <v>6.49</v>
      </c>
      <c r="L222" s="20">
        <v>43220</v>
      </c>
      <c r="M222" s="7">
        <v>-3.7169999999999998E-3</v>
      </c>
      <c r="N222" s="7">
        <v>1.77E-2</v>
      </c>
    </row>
    <row r="223" spans="1:14" x14ac:dyDescent="0.35">
      <c r="A223" s="1">
        <v>43281</v>
      </c>
      <c r="B223">
        <v>2.9</v>
      </c>
      <c r="C223" s="1">
        <v>43281</v>
      </c>
      <c r="D223">
        <v>2.2999999999999998</v>
      </c>
      <c r="E223" s="1">
        <v>43516</v>
      </c>
      <c r="F223">
        <v>2.39</v>
      </c>
      <c r="G223" s="1">
        <v>36824</v>
      </c>
      <c r="H223">
        <v>6.53</v>
      </c>
      <c r="L223" s="20">
        <v>43251</v>
      </c>
      <c r="M223" s="7">
        <v>-3.7080000000000004E-3</v>
      </c>
      <c r="N223" s="7">
        <v>1.8100000000000002E-2</v>
      </c>
    </row>
    <row r="224" spans="1:14" x14ac:dyDescent="0.35">
      <c r="A224" s="1">
        <v>43312</v>
      </c>
      <c r="B224">
        <v>2.9</v>
      </c>
      <c r="C224" s="1">
        <v>43312</v>
      </c>
      <c r="D224">
        <v>2.4</v>
      </c>
      <c r="E224" s="1">
        <v>43517</v>
      </c>
      <c r="F224">
        <v>2.39</v>
      </c>
      <c r="G224" s="1">
        <v>36825</v>
      </c>
      <c r="H224">
        <v>6.53</v>
      </c>
      <c r="L224" s="20">
        <v>43281</v>
      </c>
      <c r="M224" s="7">
        <v>-3.7030000000000001E-3</v>
      </c>
      <c r="N224" s="7">
        <v>2.12E-2</v>
      </c>
    </row>
    <row r="225" spans="1:14" x14ac:dyDescent="0.35">
      <c r="A225" s="1">
        <v>43343</v>
      </c>
      <c r="B225">
        <v>2.7</v>
      </c>
      <c r="C225" s="1">
        <v>43343</v>
      </c>
      <c r="D225">
        <v>2.2000000000000002</v>
      </c>
      <c r="E225" s="1">
        <v>43518</v>
      </c>
      <c r="F225">
        <v>2.4</v>
      </c>
      <c r="G225" s="1">
        <v>36826</v>
      </c>
      <c r="H225">
        <v>6.51</v>
      </c>
      <c r="L225" s="20">
        <v>43312</v>
      </c>
      <c r="M225" s="7">
        <v>-3.6969999999999998E-3</v>
      </c>
      <c r="N225" s="7">
        <v>1.9299999999999998E-2</v>
      </c>
    </row>
    <row r="226" spans="1:14" x14ac:dyDescent="0.35">
      <c r="A226" s="1">
        <v>43373</v>
      </c>
      <c r="B226">
        <v>2.2999999999999998</v>
      </c>
      <c r="C226" s="1">
        <v>43373</v>
      </c>
      <c r="D226">
        <v>2.2000000000000002</v>
      </c>
      <c r="E226" s="1">
        <v>43521</v>
      </c>
      <c r="F226">
        <v>2.38</v>
      </c>
      <c r="G226" s="1">
        <v>36829</v>
      </c>
      <c r="H226">
        <v>6.59</v>
      </c>
      <c r="L226" s="20">
        <v>43343</v>
      </c>
      <c r="M226" s="7">
        <v>-3.6959999999999996E-3</v>
      </c>
      <c r="N226" s="7">
        <v>1.9699999999999999E-2</v>
      </c>
    </row>
    <row r="227" spans="1:14" x14ac:dyDescent="0.35">
      <c r="A227" s="1">
        <v>43404</v>
      </c>
      <c r="B227">
        <v>2.5</v>
      </c>
      <c r="C227" s="1">
        <v>43404</v>
      </c>
      <c r="D227">
        <v>2.1</v>
      </c>
      <c r="E227" s="1">
        <v>43522</v>
      </c>
      <c r="F227">
        <v>2.38</v>
      </c>
      <c r="G227" s="1">
        <v>36830</v>
      </c>
      <c r="H227">
        <v>6.59</v>
      </c>
      <c r="L227" s="20">
        <v>43373</v>
      </c>
      <c r="M227" s="7">
        <v>-3.7099999999999998E-3</v>
      </c>
      <c r="N227" s="7">
        <v>2.2499999999999999E-2</v>
      </c>
    </row>
    <row r="228" spans="1:14" x14ac:dyDescent="0.35">
      <c r="A228" s="1">
        <v>43434</v>
      </c>
      <c r="B228">
        <v>2.2000000000000002</v>
      </c>
      <c r="C228" s="1">
        <v>43434</v>
      </c>
      <c r="D228">
        <v>2.2000000000000002</v>
      </c>
      <c r="E228" s="1">
        <v>43523</v>
      </c>
      <c r="F228">
        <v>2.37</v>
      </c>
      <c r="G228" s="1">
        <v>36831</v>
      </c>
      <c r="H228">
        <v>6.61</v>
      </c>
      <c r="L228" s="20">
        <v>43404</v>
      </c>
      <c r="M228" s="7">
        <v>-3.6969999999999998E-3</v>
      </c>
      <c r="N228" s="7">
        <v>2.2200000000000001E-2</v>
      </c>
    </row>
    <row r="229" spans="1:14" x14ac:dyDescent="0.35">
      <c r="A229" s="1">
        <v>43465</v>
      </c>
      <c r="B229">
        <v>1.9</v>
      </c>
      <c r="C229" s="1">
        <v>43465</v>
      </c>
      <c r="D229">
        <v>2.2000000000000002</v>
      </c>
      <c r="E229" s="1">
        <v>43524</v>
      </c>
      <c r="F229">
        <v>2.58</v>
      </c>
      <c r="G229" s="1">
        <v>36832</v>
      </c>
      <c r="H229">
        <v>6.54</v>
      </c>
      <c r="L229" s="20">
        <v>43434</v>
      </c>
      <c r="M229" s="7">
        <v>-3.6880000000000003E-3</v>
      </c>
      <c r="N229" s="7">
        <v>2.2799999999999997E-2</v>
      </c>
    </row>
    <row r="230" spans="1:14" x14ac:dyDescent="0.35">
      <c r="A230" s="1">
        <v>43496</v>
      </c>
      <c r="B230">
        <v>1.6</v>
      </c>
      <c r="C230" s="1">
        <v>43496</v>
      </c>
      <c r="D230">
        <v>2.2000000000000002</v>
      </c>
      <c r="E230" s="1">
        <v>43525</v>
      </c>
      <c r="F230">
        <v>2.38</v>
      </c>
      <c r="G230" s="1">
        <v>36833</v>
      </c>
      <c r="H230">
        <v>6.48</v>
      </c>
      <c r="L230" s="20">
        <v>43465</v>
      </c>
      <c r="M230" s="7">
        <v>-3.6709999999999998E-3</v>
      </c>
      <c r="N230" s="7">
        <v>0.03</v>
      </c>
    </row>
    <row r="231" spans="1:14" x14ac:dyDescent="0.35">
      <c r="A231" s="1">
        <v>43524</v>
      </c>
      <c r="B231">
        <v>1.5</v>
      </c>
      <c r="C231" s="1">
        <v>43524</v>
      </c>
      <c r="D231">
        <v>2.1</v>
      </c>
      <c r="E231" s="1">
        <v>43528</v>
      </c>
      <c r="F231">
        <v>2.38</v>
      </c>
      <c r="G231" s="1">
        <v>36836</v>
      </c>
      <c r="H231">
        <v>6.49</v>
      </c>
      <c r="L231" s="20">
        <v>43496</v>
      </c>
      <c r="M231" s="7">
        <v>-3.6640000000000002E-3</v>
      </c>
      <c r="N231" s="7">
        <v>2.58E-2</v>
      </c>
    </row>
    <row r="232" spans="1:14" x14ac:dyDescent="0.35">
      <c r="A232" s="1">
        <v>43555</v>
      </c>
      <c r="B232">
        <v>1.9</v>
      </c>
      <c r="C232" s="1">
        <v>43555</v>
      </c>
      <c r="D232">
        <v>2</v>
      </c>
      <c r="E232" s="1">
        <v>43529</v>
      </c>
      <c r="F232">
        <v>2.38</v>
      </c>
      <c r="G232" s="1">
        <v>36837</v>
      </c>
      <c r="H232">
        <v>6.48</v>
      </c>
      <c r="L232" s="20">
        <v>43524</v>
      </c>
      <c r="M232" s="7">
        <v>-3.6770000000000001E-3</v>
      </c>
      <c r="N232" s="7">
        <v>2.58E-2</v>
      </c>
    </row>
    <row r="233" spans="1:14" x14ac:dyDescent="0.35">
      <c r="A233" s="1">
        <v>43585</v>
      </c>
      <c r="B233">
        <v>2</v>
      </c>
      <c r="C233" s="1">
        <v>43585</v>
      </c>
      <c r="D233">
        <v>2.1</v>
      </c>
      <c r="E233" s="1">
        <v>43530</v>
      </c>
      <c r="F233">
        <v>2.38</v>
      </c>
      <c r="G233" s="1">
        <v>36838</v>
      </c>
      <c r="H233">
        <v>6.51</v>
      </c>
      <c r="L233" s="20">
        <v>43555</v>
      </c>
      <c r="M233" s="7">
        <v>-3.6749999999999999E-3</v>
      </c>
      <c r="N233" s="7">
        <v>2.6499999999999999E-2</v>
      </c>
    </row>
    <row r="234" spans="1:14" x14ac:dyDescent="0.35">
      <c r="A234" s="1">
        <v>43616</v>
      </c>
      <c r="B234">
        <v>1.8</v>
      </c>
      <c r="C234" s="1">
        <v>43616</v>
      </c>
      <c r="D234">
        <v>2</v>
      </c>
      <c r="E234" s="1">
        <v>43531</v>
      </c>
      <c r="F234">
        <v>2.38</v>
      </c>
      <c r="G234" s="1">
        <v>36839</v>
      </c>
      <c r="H234">
        <v>6.52</v>
      </c>
      <c r="L234" s="20">
        <v>43585</v>
      </c>
      <c r="M234" s="7">
        <v>-3.673E-3</v>
      </c>
      <c r="N234" s="7">
        <v>2.76E-2</v>
      </c>
    </row>
    <row r="235" spans="1:14" x14ac:dyDescent="0.35">
      <c r="A235" s="1">
        <v>43646</v>
      </c>
      <c r="B235">
        <v>1.6</v>
      </c>
      <c r="C235" s="1">
        <v>43646</v>
      </c>
      <c r="D235">
        <v>2.1</v>
      </c>
      <c r="E235" s="1">
        <v>43532</v>
      </c>
      <c r="F235">
        <v>2.39</v>
      </c>
      <c r="G235" s="1">
        <v>36840</v>
      </c>
      <c r="H235">
        <v>6.48</v>
      </c>
      <c r="L235" s="20">
        <v>43616</v>
      </c>
      <c r="M235" s="7">
        <v>-3.6900000000000001E-3</v>
      </c>
      <c r="N235" s="7">
        <v>2.4900000000000002E-2</v>
      </c>
    </row>
    <row r="236" spans="1:14" x14ac:dyDescent="0.35">
      <c r="A236" s="1">
        <v>43677</v>
      </c>
      <c r="B236">
        <v>1.8</v>
      </c>
      <c r="C236" s="1">
        <v>43677</v>
      </c>
      <c r="D236">
        <v>2.2000000000000002</v>
      </c>
      <c r="E236" s="1">
        <v>43535</v>
      </c>
      <c r="F236">
        <v>2.38</v>
      </c>
      <c r="G236" s="1">
        <v>36843</v>
      </c>
      <c r="H236">
        <v>6.55</v>
      </c>
      <c r="L236" s="20">
        <v>43646</v>
      </c>
      <c r="M236" s="7">
        <v>-3.8479999999999999E-3</v>
      </c>
      <c r="N236" s="7">
        <v>2.5000000000000001E-2</v>
      </c>
    </row>
    <row r="237" spans="1:14" x14ac:dyDescent="0.35">
      <c r="A237" s="1">
        <v>43708</v>
      </c>
      <c r="B237">
        <v>1.7</v>
      </c>
      <c r="C237" s="1">
        <v>43708</v>
      </c>
      <c r="D237">
        <v>2.4</v>
      </c>
      <c r="E237" s="1">
        <v>43536</v>
      </c>
      <c r="F237">
        <v>2.39</v>
      </c>
      <c r="G237" s="1">
        <v>36844</v>
      </c>
      <c r="H237">
        <v>6.52</v>
      </c>
      <c r="L237" s="20">
        <v>43677</v>
      </c>
      <c r="M237" s="7">
        <v>-3.9509999999999997E-3</v>
      </c>
      <c r="N237" s="7">
        <v>2.5499999999999998E-2</v>
      </c>
    </row>
    <row r="238" spans="1:14" x14ac:dyDescent="0.35">
      <c r="A238" s="1">
        <v>43738</v>
      </c>
      <c r="B238">
        <v>1.7</v>
      </c>
      <c r="C238" s="1">
        <v>43738</v>
      </c>
      <c r="D238">
        <v>2.4</v>
      </c>
      <c r="E238" s="1">
        <v>43537</v>
      </c>
      <c r="F238">
        <v>2.4</v>
      </c>
      <c r="G238" s="1">
        <v>36845</v>
      </c>
      <c r="H238">
        <v>6.61</v>
      </c>
      <c r="L238" s="20">
        <v>43708</v>
      </c>
      <c r="M238" s="7">
        <v>-4.0959999999999998E-3</v>
      </c>
      <c r="N238" s="7">
        <v>2.1600000000000001E-2</v>
      </c>
    </row>
    <row r="239" spans="1:14" x14ac:dyDescent="0.35">
      <c r="A239" s="1">
        <v>43769</v>
      </c>
      <c r="B239">
        <v>1.8</v>
      </c>
      <c r="C239" s="1">
        <v>43769</v>
      </c>
      <c r="D239">
        <v>2.2999999999999998</v>
      </c>
      <c r="E239" s="1">
        <v>43538</v>
      </c>
      <c r="F239">
        <v>2.42</v>
      </c>
      <c r="G239" s="1">
        <v>36846</v>
      </c>
      <c r="H239">
        <v>6.55</v>
      </c>
      <c r="L239" s="20">
        <v>43738</v>
      </c>
      <c r="M239" s="7">
        <v>-4.4819999999999999E-3</v>
      </c>
      <c r="N239" s="7">
        <v>2.35E-2</v>
      </c>
    </row>
    <row r="240" spans="1:14" x14ac:dyDescent="0.35">
      <c r="A240" s="1">
        <v>43799</v>
      </c>
      <c r="B240">
        <v>2.1</v>
      </c>
      <c r="C240" s="1">
        <v>43799</v>
      </c>
      <c r="D240">
        <v>2.2999999999999998</v>
      </c>
      <c r="E240" s="1">
        <v>43539</v>
      </c>
      <c r="F240">
        <v>2.46</v>
      </c>
      <c r="G240" s="1">
        <v>36847</v>
      </c>
      <c r="H240">
        <v>6.48</v>
      </c>
      <c r="L240" s="20">
        <v>43769</v>
      </c>
      <c r="M240" s="7">
        <v>-4.555E-3</v>
      </c>
      <c r="N240" s="7">
        <v>1.7600000000000001E-2</v>
      </c>
    </row>
    <row r="241" spans="1:14" x14ac:dyDescent="0.35">
      <c r="A241" s="1">
        <v>43830</v>
      </c>
      <c r="B241">
        <v>2.2999999999999998</v>
      </c>
      <c r="C241" s="1">
        <v>43830</v>
      </c>
      <c r="D241">
        <v>2.2999999999999998</v>
      </c>
      <c r="E241" s="1">
        <v>43542</v>
      </c>
      <c r="F241">
        <v>2.41</v>
      </c>
      <c r="G241" s="1">
        <v>36850</v>
      </c>
      <c r="H241">
        <v>6.52</v>
      </c>
      <c r="L241" s="20">
        <v>43799</v>
      </c>
      <c r="M241" s="7">
        <v>-4.5000000000000005E-3</v>
      </c>
      <c r="N241" s="7">
        <v>1.6500000000000001E-2</v>
      </c>
    </row>
    <row r="242" spans="1:14" x14ac:dyDescent="0.35">
      <c r="A242" s="1">
        <v>43861</v>
      </c>
      <c r="B242">
        <v>2.5</v>
      </c>
      <c r="C242" s="1">
        <v>43861</v>
      </c>
      <c r="D242">
        <v>2.2999999999999998</v>
      </c>
      <c r="E242" s="1">
        <v>43543</v>
      </c>
      <c r="F242">
        <v>2.42</v>
      </c>
      <c r="G242" s="1">
        <v>36851</v>
      </c>
      <c r="H242">
        <v>6.5</v>
      </c>
      <c r="L242" s="20">
        <v>43830</v>
      </c>
      <c r="M242" s="7">
        <v>-4.529E-3</v>
      </c>
      <c r="N242" s="7">
        <v>1.55E-2</v>
      </c>
    </row>
    <row r="243" spans="1:14" x14ac:dyDescent="0.35">
      <c r="A243" s="1">
        <v>43890</v>
      </c>
      <c r="B243">
        <v>2.2999999999999998</v>
      </c>
      <c r="C243" s="1">
        <v>43890</v>
      </c>
      <c r="D243">
        <v>2.4</v>
      </c>
      <c r="E243" s="1">
        <v>43544</v>
      </c>
      <c r="F243">
        <v>2.4700000000000002</v>
      </c>
      <c r="G243" s="1">
        <v>36852</v>
      </c>
      <c r="H243">
        <v>6.58</v>
      </c>
      <c r="L243" s="20">
        <v>43861</v>
      </c>
      <c r="M243" s="7">
        <v>-4.5690000000000001E-3</v>
      </c>
      <c r="N243" s="7">
        <v>1.6E-2</v>
      </c>
    </row>
    <row r="244" spans="1:14" x14ac:dyDescent="0.35">
      <c r="A244" s="1">
        <v>43921</v>
      </c>
      <c r="B244">
        <v>1.5</v>
      </c>
      <c r="C244" s="1">
        <v>43921</v>
      </c>
      <c r="D244">
        <v>2.1</v>
      </c>
      <c r="E244" s="1">
        <v>43545</v>
      </c>
      <c r="F244">
        <v>2.44</v>
      </c>
      <c r="G244" s="1">
        <v>36854</v>
      </c>
      <c r="H244">
        <v>6.49</v>
      </c>
      <c r="L244" s="20">
        <v>43890</v>
      </c>
      <c r="M244" s="7">
        <v>-4.731E-3</v>
      </c>
      <c r="N244" s="7">
        <v>1.6E-2</v>
      </c>
    </row>
    <row r="245" spans="1:14" x14ac:dyDescent="0.35">
      <c r="A245" s="1">
        <v>43951</v>
      </c>
      <c r="B245">
        <v>0.3</v>
      </c>
      <c r="C245" s="1">
        <v>43951</v>
      </c>
      <c r="D245">
        <v>1.4</v>
      </c>
      <c r="E245" s="1">
        <v>43546</v>
      </c>
      <c r="F245">
        <v>2.4</v>
      </c>
      <c r="G245" s="1">
        <v>36857</v>
      </c>
      <c r="H245">
        <v>6.5</v>
      </c>
      <c r="L245" s="20">
        <v>43921</v>
      </c>
      <c r="M245" s="7">
        <v>-4.777E-3</v>
      </c>
      <c r="N245" s="7">
        <v>1E-4</v>
      </c>
    </row>
    <row r="246" spans="1:14" x14ac:dyDescent="0.35">
      <c r="A246" s="1">
        <v>43982</v>
      </c>
      <c r="B246">
        <v>0.1</v>
      </c>
      <c r="C246" s="1">
        <v>43982</v>
      </c>
      <c r="D246">
        <v>1.2</v>
      </c>
      <c r="E246" s="1">
        <v>43549</v>
      </c>
      <c r="F246">
        <v>2.4</v>
      </c>
      <c r="G246" s="1">
        <v>36858</v>
      </c>
      <c r="H246">
        <v>6.46</v>
      </c>
      <c r="L246" s="20">
        <v>43951</v>
      </c>
      <c r="M246" s="7">
        <v>-4.2810000000000001E-3</v>
      </c>
      <c r="N246" s="7">
        <v>4.0000000000000002E-4</v>
      </c>
    </row>
    <row r="247" spans="1:14" x14ac:dyDescent="0.35">
      <c r="A247" s="1">
        <v>44012</v>
      </c>
      <c r="B247">
        <v>0.6</v>
      </c>
      <c r="C247" s="1">
        <v>44012</v>
      </c>
      <c r="D247">
        <v>1.2</v>
      </c>
      <c r="E247" s="1">
        <v>43550</v>
      </c>
      <c r="F247">
        <v>2.4</v>
      </c>
      <c r="G247" s="1">
        <v>36859</v>
      </c>
      <c r="H247">
        <v>6.5</v>
      </c>
      <c r="L247" s="20">
        <v>43982</v>
      </c>
      <c r="M247" s="7">
        <v>-4.6429999999999996E-3</v>
      </c>
      <c r="N247" s="7">
        <v>5.9999999999999995E-4</v>
      </c>
    </row>
    <row r="248" spans="1:14" x14ac:dyDescent="0.35">
      <c r="A248" s="1">
        <v>44043</v>
      </c>
      <c r="B248">
        <v>1</v>
      </c>
      <c r="C248" s="1">
        <v>44043</v>
      </c>
      <c r="D248">
        <v>1.6</v>
      </c>
      <c r="E248" s="1">
        <v>43551</v>
      </c>
      <c r="F248">
        <v>2.4</v>
      </c>
      <c r="G248" s="1">
        <v>36860</v>
      </c>
      <c r="H248">
        <v>6.62</v>
      </c>
      <c r="L248" s="20">
        <v>44012</v>
      </c>
      <c r="M248" s="7">
        <v>-4.9290000000000002E-3</v>
      </c>
      <c r="N248" s="7">
        <v>1E-3</v>
      </c>
    </row>
    <row r="249" spans="1:14" x14ac:dyDescent="0.35">
      <c r="A249" s="1">
        <v>44074</v>
      </c>
      <c r="B249">
        <v>1.3</v>
      </c>
      <c r="C249" s="1">
        <v>44074</v>
      </c>
      <c r="D249">
        <v>1.7</v>
      </c>
      <c r="E249" s="1">
        <v>43552</v>
      </c>
      <c r="F249">
        <v>2.4300000000000002</v>
      </c>
      <c r="G249" s="1">
        <v>36861</v>
      </c>
      <c r="H249">
        <v>6.6</v>
      </c>
      <c r="L249" s="20">
        <v>44043</v>
      </c>
      <c r="M249" s="7">
        <v>-5.0880000000000005E-3</v>
      </c>
      <c r="N249" s="7">
        <v>1E-3</v>
      </c>
    </row>
    <row r="250" spans="1:14" x14ac:dyDescent="0.35">
      <c r="A250" s="1">
        <v>44104</v>
      </c>
      <c r="B250">
        <v>1.4</v>
      </c>
      <c r="C250" s="1">
        <v>44104</v>
      </c>
      <c r="D250">
        <v>1.7</v>
      </c>
      <c r="E250" s="1">
        <v>43553</v>
      </c>
      <c r="F250">
        <v>2.65</v>
      </c>
      <c r="G250" s="1">
        <v>36864</v>
      </c>
      <c r="H250">
        <v>6.57</v>
      </c>
      <c r="L250" s="20">
        <v>44074</v>
      </c>
      <c r="M250" s="7">
        <v>-5.1729999999999996E-3</v>
      </c>
      <c r="N250" s="7">
        <v>8.9999999999999998E-4</v>
      </c>
    </row>
    <row r="251" spans="1:14" x14ac:dyDescent="0.35">
      <c r="A251" s="1">
        <v>44135</v>
      </c>
      <c r="B251">
        <v>1.2</v>
      </c>
      <c r="C251" s="1">
        <v>44135</v>
      </c>
      <c r="D251">
        <v>1.6</v>
      </c>
      <c r="E251" s="1">
        <v>43556</v>
      </c>
      <c r="F251">
        <v>2.46</v>
      </c>
      <c r="G251" s="1">
        <v>36865</v>
      </c>
      <c r="H251">
        <v>6.51</v>
      </c>
      <c r="L251" s="20">
        <v>44104</v>
      </c>
      <c r="M251" s="7">
        <v>-5.2170000000000003E-3</v>
      </c>
      <c r="N251" s="7">
        <v>8.0000000000000004E-4</v>
      </c>
    </row>
    <row r="252" spans="1:14" x14ac:dyDescent="0.35">
      <c r="A252" s="1">
        <v>44165</v>
      </c>
      <c r="B252">
        <v>1.2</v>
      </c>
      <c r="C252" s="1">
        <v>44165</v>
      </c>
      <c r="D252">
        <v>1.6</v>
      </c>
      <c r="E252" s="1">
        <v>43557</v>
      </c>
      <c r="F252">
        <v>2.46</v>
      </c>
      <c r="G252" s="1">
        <v>36866</v>
      </c>
      <c r="H252">
        <v>6.48</v>
      </c>
      <c r="L252" s="20">
        <v>44135</v>
      </c>
      <c r="M252" s="7">
        <v>-5.385E-3</v>
      </c>
      <c r="N252" s="7">
        <v>8.9999999999999998E-4</v>
      </c>
    </row>
    <row r="253" spans="1:14" x14ac:dyDescent="0.35">
      <c r="A253" s="1">
        <v>44196</v>
      </c>
      <c r="B253">
        <v>1.4</v>
      </c>
      <c r="C253" s="1">
        <v>44196</v>
      </c>
      <c r="D253">
        <v>1.6</v>
      </c>
      <c r="E253" s="1">
        <v>43558</v>
      </c>
      <c r="F253">
        <v>2.4700000000000002</v>
      </c>
      <c r="G253" s="1">
        <v>36867</v>
      </c>
      <c r="H253">
        <v>6.49</v>
      </c>
      <c r="L253" s="20">
        <v>44165</v>
      </c>
      <c r="M253" s="7">
        <v>-5.4139999999999995E-3</v>
      </c>
      <c r="N253" s="7">
        <v>8.9999999999999998E-4</v>
      </c>
    </row>
    <row r="254" spans="1:14" x14ac:dyDescent="0.35">
      <c r="A254" s="1">
        <v>44227</v>
      </c>
      <c r="B254">
        <v>1.4</v>
      </c>
      <c r="C254" s="1">
        <v>44227</v>
      </c>
      <c r="D254">
        <v>1.4</v>
      </c>
      <c r="E254" s="1">
        <v>43559</v>
      </c>
      <c r="F254">
        <v>2.46</v>
      </c>
      <c r="G254" s="1">
        <v>36868</v>
      </c>
      <c r="H254">
        <v>6.47</v>
      </c>
      <c r="L254" s="20">
        <v>44196</v>
      </c>
      <c r="M254" s="7">
        <v>-5.607E-3</v>
      </c>
      <c r="N254" s="7">
        <v>7.000000000000001E-4</v>
      </c>
    </row>
    <row r="255" spans="1:14" x14ac:dyDescent="0.35">
      <c r="A255" s="1">
        <v>44255</v>
      </c>
      <c r="B255">
        <v>1.7</v>
      </c>
      <c r="C255" s="1">
        <v>44255</v>
      </c>
      <c r="D255">
        <v>1.3</v>
      </c>
      <c r="E255" s="1">
        <v>43560</v>
      </c>
      <c r="F255">
        <v>2.46</v>
      </c>
      <c r="G255" s="1">
        <v>36871</v>
      </c>
      <c r="H255">
        <v>6.49</v>
      </c>
      <c r="L255" s="20">
        <v>44227</v>
      </c>
      <c r="M255" s="7">
        <v>-5.6210000000000001E-3</v>
      </c>
      <c r="N255" s="7">
        <v>5.9999999999999995E-4</v>
      </c>
    </row>
    <row r="256" spans="1:14" x14ac:dyDescent="0.35">
      <c r="A256" s="1">
        <v>44286</v>
      </c>
      <c r="B256">
        <v>2.6</v>
      </c>
      <c r="C256" s="1">
        <v>44286</v>
      </c>
      <c r="D256">
        <v>1.6</v>
      </c>
      <c r="E256" s="1">
        <v>43563</v>
      </c>
      <c r="F256">
        <v>2.46</v>
      </c>
      <c r="G256" s="1">
        <v>36872</v>
      </c>
      <c r="H256">
        <v>6.43</v>
      </c>
      <c r="L256" s="20">
        <v>44255</v>
      </c>
      <c r="M256" s="7">
        <v>-5.5339999999999999E-3</v>
      </c>
      <c r="N256" s="7">
        <v>1E-4</v>
      </c>
    </row>
    <row r="257" spans="1:14" x14ac:dyDescent="0.35">
      <c r="A257" s="1">
        <v>44316</v>
      </c>
      <c r="B257">
        <v>4.2</v>
      </c>
      <c r="C257" s="1">
        <v>44316</v>
      </c>
      <c r="D257">
        <v>3</v>
      </c>
      <c r="E257" s="1">
        <v>43564</v>
      </c>
      <c r="F257">
        <v>2.4500000000000002</v>
      </c>
      <c r="G257" s="1">
        <v>36873</v>
      </c>
      <c r="H257">
        <v>6.47</v>
      </c>
      <c r="L257" s="20">
        <v>44286</v>
      </c>
      <c r="M257" s="7">
        <v>-5.5339999999999999E-3</v>
      </c>
      <c r="N257" s="7">
        <v>1E-4</v>
      </c>
    </row>
    <row r="258" spans="1:14" x14ac:dyDescent="0.35">
      <c r="A258" s="1">
        <v>44347</v>
      </c>
      <c r="B258">
        <v>5</v>
      </c>
      <c r="C258" s="1">
        <v>44347</v>
      </c>
      <c r="D258">
        <v>3.8</v>
      </c>
      <c r="E258" s="1">
        <v>43565</v>
      </c>
      <c r="F258">
        <v>2.4500000000000002</v>
      </c>
      <c r="G258" s="1">
        <v>36874</v>
      </c>
      <c r="H258">
        <v>6.53</v>
      </c>
      <c r="L258" s="20">
        <v>44316</v>
      </c>
      <c r="M258" s="7">
        <v>-5.5500000000000002E-3</v>
      </c>
      <c r="N258" s="7">
        <v>1E-4</v>
      </c>
    </row>
    <row r="259" spans="1:14" x14ac:dyDescent="0.35">
      <c r="A259" s="1">
        <v>44377</v>
      </c>
      <c r="B259">
        <v>5.4</v>
      </c>
      <c r="C259" s="1">
        <v>44377</v>
      </c>
      <c r="D259">
        <v>4.5</v>
      </c>
      <c r="E259" s="1">
        <v>43566</v>
      </c>
      <c r="F259">
        <v>2.44</v>
      </c>
      <c r="G259" s="1">
        <v>36875</v>
      </c>
      <c r="H259">
        <v>6.58</v>
      </c>
      <c r="L259" s="20">
        <v>44347</v>
      </c>
      <c r="M259" s="7">
        <v>-5.5789999999999998E-3</v>
      </c>
      <c r="N259" s="7">
        <v>1E-4</v>
      </c>
    </row>
    <row r="260" spans="1:14" x14ac:dyDescent="0.35">
      <c r="A260" s="1">
        <v>44408</v>
      </c>
      <c r="B260">
        <v>5.4</v>
      </c>
      <c r="C260" s="1">
        <v>44408</v>
      </c>
      <c r="D260">
        <v>4.3</v>
      </c>
      <c r="E260" s="1">
        <v>43567</v>
      </c>
      <c r="F260">
        <v>2.44</v>
      </c>
      <c r="G260" s="1">
        <v>36878</v>
      </c>
      <c r="H260">
        <v>6.5</v>
      </c>
      <c r="L260" s="20">
        <v>44377</v>
      </c>
      <c r="M260" s="7">
        <v>-5.5459999999999997E-3</v>
      </c>
      <c r="N260" s="7">
        <v>5.0000000000000001E-4</v>
      </c>
    </row>
    <row r="261" spans="1:14" x14ac:dyDescent="0.35">
      <c r="A261" s="1">
        <v>44439</v>
      </c>
      <c r="B261">
        <v>5.3</v>
      </c>
      <c r="C261" s="1">
        <v>44439</v>
      </c>
      <c r="D261">
        <v>4</v>
      </c>
      <c r="E261" s="1">
        <v>43570</v>
      </c>
      <c r="F261">
        <v>2.4700000000000002</v>
      </c>
      <c r="G261" s="1">
        <v>36879</v>
      </c>
      <c r="H261">
        <v>6.47</v>
      </c>
      <c r="L261" s="20">
        <v>44408</v>
      </c>
      <c r="M261" s="7">
        <v>-5.5620000000000001E-3</v>
      </c>
      <c r="N261" s="7">
        <v>5.0000000000000001E-4</v>
      </c>
    </row>
    <row r="262" spans="1:14" x14ac:dyDescent="0.35">
      <c r="A262" s="1">
        <v>44469</v>
      </c>
      <c r="B262">
        <v>5.4</v>
      </c>
      <c r="C262" s="1">
        <v>44469</v>
      </c>
      <c r="D262">
        <v>4</v>
      </c>
      <c r="E262" s="1">
        <v>43571</v>
      </c>
      <c r="F262">
        <v>2.4700000000000002</v>
      </c>
      <c r="G262" s="1">
        <v>36880</v>
      </c>
      <c r="H262">
        <v>6.47</v>
      </c>
      <c r="L262" s="20">
        <v>44439</v>
      </c>
      <c r="M262" s="7">
        <v>-5.6010000000000001E-3</v>
      </c>
      <c r="N262" s="7">
        <v>5.0000000000000001E-4</v>
      </c>
    </row>
    <row r="263" spans="1:14" x14ac:dyDescent="0.35">
      <c r="A263" s="1">
        <v>44500</v>
      </c>
      <c r="B263">
        <v>6.2</v>
      </c>
      <c r="C263" s="1">
        <v>44500</v>
      </c>
      <c r="D263">
        <v>4.5999999999999996</v>
      </c>
      <c r="E263" s="1">
        <v>43572</v>
      </c>
      <c r="F263">
        <v>2.5</v>
      </c>
      <c r="G263" s="1">
        <v>36881</v>
      </c>
      <c r="H263">
        <v>6.48</v>
      </c>
      <c r="L263" s="20">
        <v>44469</v>
      </c>
      <c r="M263" s="7">
        <v>-5.5760000000000002E-3</v>
      </c>
      <c r="N263" s="7">
        <v>5.0000000000000001E-4</v>
      </c>
    </row>
    <row r="264" spans="1:14" x14ac:dyDescent="0.35">
      <c r="A264" s="1">
        <v>44530</v>
      </c>
      <c r="B264">
        <v>6.8</v>
      </c>
      <c r="C264" s="1">
        <v>44530</v>
      </c>
      <c r="D264">
        <v>4.9000000000000004</v>
      </c>
      <c r="E264" s="1">
        <v>43573</v>
      </c>
      <c r="F264">
        <v>2.5</v>
      </c>
      <c r="G264" s="1">
        <v>36882</v>
      </c>
      <c r="H264">
        <v>6.44</v>
      </c>
      <c r="L264" s="20">
        <v>44500</v>
      </c>
      <c r="M264" s="7">
        <v>-5.6040000000000005E-3</v>
      </c>
      <c r="N264" s="7">
        <v>5.0000000000000001E-4</v>
      </c>
    </row>
    <row r="265" spans="1:14" x14ac:dyDescent="0.35">
      <c r="A265" s="1">
        <v>44561</v>
      </c>
      <c r="B265">
        <v>7</v>
      </c>
      <c r="C265" s="1">
        <v>44561</v>
      </c>
      <c r="D265">
        <v>5.5</v>
      </c>
      <c r="E265" s="1">
        <v>43577</v>
      </c>
      <c r="F265">
        <v>2.46</v>
      </c>
      <c r="G265" s="1">
        <v>36886</v>
      </c>
      <c r="H265">
        <v>6.58</v>
      </c>
      <c r="L265" s="20">
        <v>44530</v>
      </c>
      <c r="M265" s="7">
        <v>-5.6540000000000002E-3</v>
      </c>
      <c r="N265" s="7">
        <v>5.0000000000000001E-4</v>
      </c>
    </row>
    <row r="266" spans="1:14" x14ac:dyDescent="0.35">
      <c r="A266" s="1">
        <v>44592</v>
      </c>
      <c r="B266">
        <v>7.5</v>
      </c>
      <c r="C266" s="1">
        <v>44592</v>
      </c>
      <c r="D266">
        <v>6</v>
      </c>
      <c r="E266" s="1">
        <v>43578</v>
      </c>
      <c r="F266">
        <v>2.46</v>
      </c>
      <c r="G266" s="1">
        <v>36887</v>
      </c>
      <c r="H266">
        <v>6.53</v>
      </c>
      <c r="L266" s="20">
        <v>44561</v>
      </c>
      <c r="M266" s="7">
        <v>-5.9630000000000004E-3</v>
      </c>
      <c r="N266" s="7">
        <v>5.0000000000000001E-4</v>
      </c>
    </row>
    <row r="267" spans="1:14" x14ac:dyDescent="0.35">
      <c r="A267" s="1">
        <v>44620</v>
      </c>
      <c r="B267">
        <v>7.9</v>
      </c>
      <c r="C267" s="1">
        <v>44620</v>
      </c>
      <c r="D267">
        <v>6.4</v>
      </c>
      <c r="E267" s="1">
        <v>43579</v>
      </c>
      <c r="F267">
        <v>2.44</v>
      </c>
      <c r="G267" s="1">
        <v>36888</v>
      </c>
      <c r="H267">
        <v>6.53</v>
      </c>
      <c r="L267" s="20">
        <v>44592</v>
      </c>
      <c r="M267" s="7">
        <v>-5.6489999999999995E-3</v>
      </c>
      <c r="N267" s="7">
        <v>5.0000000000000001E-4</v>
      </c>
    </row>
    <row r="268" spans="1:14" x14ac:dyDescent="0.35">
      <c r="A268" s="1">
        <v>44651</v>
      </c>
      <c r="B268">
        <v>8.5</v>
      </c>
      <c r="C268" s="1">
        <v>44651</v>
      </c>
      <c r="D268">
        <v>6.5</v>
      </c>
      <c r="E268" s="1">
        <v>43580</v>
      </c>
      <c r="F268">
        <v>2.4500000000000002</v>
      </c>
      <c r="G268" s="1">
        <v>36889</v>
      </c>
      <c r="H268">
        <v>5.41</v>
      </c>
      <c r="L268" s="20">
        <v>44620</v>
      </c>
      <c r="M268" s="7">
        <v>-5.5310000000000003E-3</v>
      </c>
      <c r="N268" s="7">
        <v>5.0000000000000001E-4</v>
      </c>
    </row>
    <row r="269" spans="1:14" x14ac:dyDescent="0.35">
      <c r="A269" s="1">
        <v>44681</v>
      </c>
      <c r="B269">
        <v>8.3000000000000007</v>
      </c>
      <c r="C269" s="1">
        <v>44681</v>
      </c>
      <c r="D269">
        <v>6.2</v>
      </c>
      <c r="E269" s="1">
        <v>43581</v>
      </c>
      <c r="F269">
        <v>2.46</v>
      </c>
      <c r="G269" s="1">
        <v>36893</v>
      </c>
      <c r="H269">
        <v>6.67</v>
      </c>
      <c r="L269" s="20">
        <v>44651</v>
      </c>
      <c r="M269" s="7">
        <v>-5.4440000000000001E-3</v>
      </c>
      <c r="N269" s="7">
        <v>2.8999999999999998E-3</v>
      </c>
    </row>
    <row r="270" spans="1:14" x14ac:dyDescent="0.35">
      <c r="A270" s="1">
        <v>44712</v>
      </c>
      <c r="B270">
        <v>8.6</v>
      </c>
      <c r="C270" s="1">
        <v>44712</v>
      </c>
      <c r="D270">
        <v>6</v>
      </c>
      <c r="E270" s="1">
        <v>43584</v>
      </c>
      <c r="F270">
        <v>2.48</v>
      </c>
      <c r="G270" s="1">
        <v>36894</v>
      </c>
      <c r="H270">
        <v>6.35</v>
      </c>
      <c r="L270" s="20">
        <v>44681</v>
      </c>
      <c r="M270" s="7">
        <v>-5.3730000000000002E-3</v>
      </c>
      <c r="N270" s="7">
        <v>2.8000000000000004E-3</v>
      </c>
    </row>
    <row r="271" spans="1:14" x14ac:dyDescent="0.35">
      <c r="A271" s="1">
        <v>44742</v>
      </c>
      <c r="B271">
        <v>9.1</v>
      </c>
      <c r="C271" s="1">
        <v>44742</v>
      </c>
      <c r="D271">
        <v>5.9</v>
      </c>
      <c r="E271" s="1">
        <v>43585</v>
      </c>
      <c r="F271">
        <v>2.76</v>
      </c>
      <c r="G271" s="1">
        <v>36895</v>
      </c>
      <c r="H271">
        <v>5.92</v>
      </c>
      <c r="L271" s="20">
        <v>44712</v>
      </c>
      <c r="M271" s="7">
        <v>-5.457E-3</v>
      </c>
      <c r="N271" s="7">
        <v>7.9000000000000008E-3</v>
      </c>
    </row>
    <row r="272" spans="1:14" x14ac:dyDescent="0.35">
      <c r="A272" s="1">
        <v>44773</v>
      </c>
      <c r="B272">
        <v>8.5</v>
      </c>
      <c r="C272" s="1">
        <v>44773</v>
      </c>
      <c r="D272">
        <v>5.9</v>
      </c>
      <c r="E272" s="1">
        <v>43586</v>
      </c>
      <c r="F272">
        <v>2.54</v>
      </c>
      <c r="G272" s="1">
        <v>36896</v>
      </c>
      <c r="H272">
        <v>5.83</v>
      </c>
      <c r="L272" s="20">
        <v>44742</v>
      </c>
      <c r="M272" s="7">
        <v>-5.2470000000000008E-3</v>
      </c>
      <c r="N272" s="7">
        <v>1.4999999999999999E-2</v>
      </c>
    </row>
    <row r="273" spans="1:14" x14ac:dyDescent="0.35">
      <c r="A273" s="1">
        <v>44804</v>
      </c>
      <c r="B273">
        <v>8.3000000000000007</v>
      </c>
      <c r="C273" s="1">
        <v>44804</v>
      </c>
      <c r="D273">
        <v>6.3</v>
      </c>
      <c r="E273" s="1">
        <v>43587</v>
      </c>
      <c r="F273">
        <v>2.5</v>
      </c>
      <c r="G273" s="1">
        <v>36899</v>
      </c>
      <c r="H273">
        <v>5.98</v>
      </c>
      <c r="L273" s="20">
        <v>44773</v>
      </c>
      <c r="M273" s="7">
        <v>-3.0639999999999999E-3</v>
      </c>
      <c r="N273" s="7">
        <v>2.2799999999999997E-2</v>
      </c>
    </row>
    <row r="274" spans="1:14" x14ac:dyDescent="0.35">
      <c r="A274" s="1">
        <v>44834</v>
      </c>
      <c r="B274">
        <v>8.1999999999999993</v>
      </c>
      <c r="C274" s="1">
        <v>44834</v>
      </c>
      <c r="D274">
        <v>6.6</v>
      </c>
      <c r="E274" s="1">
        <v>43588</v>
      </c>
      <c r="F274">
        <v>2.4300000000000002</v>
      </c>
      <c r="G274" s="1">
        <v>36900</v>
      </c>
      <c r="H274">
        <v>5.95</v>
      </c>
      <c r="L274" s="20">
        <v>44804</v>
      </c>
      <c r="M274" s="7">
        <v>2.24E-4</v>
      </c>
      <c r="N274" s="7">
        <v>2.29E-2</v>
      </c>
    </row>
    <row r="275" spans="1:14" x14ac:dyDescent="0.35">
      <c r="A275" s="1">
        <v>44865</v>
      </c>
      <c r="B275">
        <v>7.7</v>
      </c>
      <c r="C275" s="1">
        <v>44865</v>
      </c>
      <c r="D275">
        <v>6.3</v>
      </c>
      <c r="E275" s="1">
        <v>43591</v>
      </c>
      <c r="F275">
        <v>2.42</v>
      </c>
      <c r="G275" s="1">
        <v>36901</v>
      </c>
      <c r="H275">
        <v>6.06</v>
      </c>
      <c r="L275" s="20">
        <v>44834</v>
      </c>
      <c r="M275" s="7">
        <v>5.7389999999999993E-3</v>
      </c>
      <c r="N275" s="7">
        <v>2.98E-2</v>
      </c>
    </row>
    <row r="276" spans="1:14" x14ac:dyDescent="0.35">
      <c r="A276" s="1">
        <v>44895</v>
      </c>
      <c r="B276">
        <v>7.1</v>
      </c>
      <c r="C276" s="1">
        <v>44895</v>
      </c>
      <c r="D276">
        <v>6</v>
      </c>
      <c r="E276" s="1">
        <v>43592</v>
      </c>
      <c r="F276">
        <v>2.44</v>
      </c>
      <c r="G276" s="1">
        <v>36902</v>
      </c>
      <c r="H276">
        <v>6.05</v>
      </c>
      <c r="L276" s="20">
        <v>44865</v>
      </c>
      <c r="M276" s="7">
        <v>9.1520000000000004E-3</v>
      </c>
      <c r="N276" s="7">
        <v>3.0499999999999999E-2</v>
      </c>
    </row>
    <row r="277" spans="1:14" x14ac:dyDescent="0.35">
      <c r="A277" s="1">
        <v>44926</v>
      </c>
      <c r="B277">
        <v>6.5</v>
      </c>
      <c r="C277" s="1">
        <v>44926</v>
      </c>
      <c r="D277">
        <v>5.7</v>
      </c>
      <c r="E277" s="1">
        <v>43593</v>
      </c>
      <c r="F277">
        <v>2.4300000000000002</v>
      </c>
      <c r="G277" s="1">
        <v>36903</v>
      </c>
      <c r="H277">
        <v>5.98</v>
      </c>
      <c r="L277" s="20">
        <v>44895</v>
      </c>
      <c r="M277" s="7">
        <v>1.4231000000000001E-2</v>
      </c>
      <c r="N277" s="7">
        <v>3.8199999999999998E-2</v>
      </c>
    </row>
    <row r="278" spans="1:14" x14ac:dyDescent="0.35">
      <c r="A278" s="1">
        <v>44957</v>
      </c>
      <c r="B278">
        <v>6.4</v>
      </c>
      <c r="C278" s="1">
        <v>44957</v>
      </c>
      <c r="D278">
        <v>5.6</v>
      </c>
      <c r="E278" s="1">
        <v>43594</v>
      </c>
      <c r="F278">
        <v>2.41</v>
      </c>
      <c r="G278" s="1">
        <v>36907</v>
      </c>
      <c r="H278">
        <v>6.2</v>
      </c>
      <c r="L278" s="20">
        <v>44926</v>
      </c>
      <c r="M278" s="7">
        <v>1.7242999999999998E-2</v>
      </c>
      <c r="N278" s="7">
        <v>4.2999999999999997E-2</v>
      </c>
    </row>
    <row r="279" spans="1:14" x14ac:dyDescent="0.35">
      <c r="A279" s="1">
        <v>44985</v>
      </c>
      <c r="B279">
        <v>6</v>
      </c>
      <c r="C279" s="1">
        <v>44985</v>
      </c>
      <c r="D279">
        <v>5.5</v>
      </c>
      <c r="E279" s="1">
        <v>43595</v>
      </c>
      <c r="F279">
        <v>2.4</v>
      </c>
      <c r="G279" s="1">
        <v>36908</v>
      </c>
      <c r="H279">
        <v>5.94</v>
      </c>
      <c r="L279" s="20">
        <v>44957</v>
      </c>
      <c r="M279" s="7">
        <v>1.9812E-2</v>
      </c>
      <c r="N279" s="7">
        <v>4.3099999999999999E-2</v>
      </c>
    </row>
    <row r="280" spans="1:14" x14ac:dyDescent="0.35">
      <c r="A280" s="1">
        <v>45016</v>
      </c>
      <c r="B280">
        <v>5</v>
      </c>
      <c r="C280" s="1">
        <v>45016</v>
      </c>
      <c r="D280">
        <v>5.6</v>
      </c>
      <c r="E280" s="1">
        <v>43598</v>
      </c>
      <c r="F280">
        <v>2.38</v>
      </c>
      <c r="G280" s="1">
        <v>36909</v>
      </c>
      <c r="H280">
        <v>5.93</v>
      </c>
      <c r="L280" s="20">
        <v>44985</v>
      </c>
      <c r="M280" s="7">
        <v>2.3687999999999997E-2</v>
      </c>
      <c r="N280" s="7">
        <v>4.5499999999999999E-2</v>
      </c>
    </row>
    <row r="281" spans="1:14" x14ac:dyDescent="0.35">
      <c r="A281" s="1">
        <v>45046</v>
      </c>
      <c r="B281">
        <v>4.9000000000000004</v>
      </c>
      <c r="C281" s="1">
        <v>45046</v>
      </c>
      <c r="D281">
        <v>5.5</v>
      </c>
      <c r="E281" s="1">
        <v>43599</v>
      </c>
      <c r="F281">
        <v>2.39</v>
      </c>
      <c r="G281" s="1">
        <v>36910</v>
      </c>
      <c r="H281">
        <v>5.92</v>
      </c>
      <c r="L281" s="20">
        <v>45016</v>
      </c>
      <c r="M281" s="7">
        <v>2.7099000000000002E-2</v>
      </c>
      <c r="N281" s="7">
        <v>4.87E-2</v>
      </c>
    </row>
    <row r="282" spans="1:14" x14ac:dyDescent="0.35">
      <c r="A282" s="1">
        <v>45077</v>
      </c>
      <c r="B282">
        <v>4</v>
      </c>
      <c r="C282" s="1">
        <v>45077</v>
      </c>
      <c r="D282">
        <v>5.3</v>
      </c>
      <c r="E282" s="1">
        <v>43600</v>
      </c>
      <c r="F282">
        <v>2.48</v>
      </c>
      <c r="G282" s="1">
        <v>36913</v>
      </c>
      <c r="H282">
        <v>6</v>
      </c>
      <c r="L282" s="20">
        <v>45046</v>
      </c>
      <c r="M282" s="7">
        <v>2.9535999999999996E-2</v>
      </c>
      <c r="N282" s="7">
        <v>4.8099999999999997E-2</v>
      </c>
    </row>
    <row r="283" spans="1:14" x14ac:dyDescent="0.35">
      <c r="A283" s="1">
        <v>45107</v>
      </c>
      <c r="B283">
        <v>3</v>
      </c>
      <c r="C283" s="1">
        <v>45107</v>
      </c>
      <c r="D283">
        <v>4.8</v>
      </c>
      <c r="E283" s="1">
        <v>43601</v>
      </c>
      <c r="F283">
        <v>2.4300000000000002</v>
      </c>
      <c r="G283" s="1">
        <v>36914</v>
      </c>
      <c r="H283">
        <v>5.97</v>
      </c>
      <c r="L283" s="20">
        <v>45077</v>
      </c>
      <c r="M283" s="7">
        <v>3.1474000000000002E-2</v>
      </c>
      <c r="N283" s="7">
        <v>5.0799999999999998E-2</v>
      </c>
    </row>
    <row r="284" spans="1:14" x14ac:dyDescent="0.35">
      <c r="A284" s="1">
        <v>45138</v>
      </c>
      <c r="B284">
        <v>3.2</v>
      </c>
      <c r="C284" s="1">
        <v>45138</v>
      </c>
      <c r="D284">
        <v>4.7</v>
      </c>
      <c r="E284" s="1">
        <v>43602</v>
      </c>
      <c r="F284">
        <v>2.42</v>
      </c>
      <c r="G284" s="1">
        <v>36915</v>
      </c>
      <c r="H284">
        <v>6.05</v>
      </c>
      <c r="L284" s="20">
        <v>45107</v>
      </c>
      <c r="M284" s="7">
        <v>3.3424999999999996E-2</v>
      </c>
      <c r="N284" s="7">
        <v>5.0900000000000001E-2</v>
      </c>
    </row>
    <row r="285" spans="1:14" x14ac:dyDescent="0.35">
      <c r="A285" s="1">
        <v>45169</v>
      </c>
      <c r="B285">
        <v>3.7</v>
      </c>
      <c r="C285" s="1">
        <v>45169</v>
      </c>
      <c r="D285">
        <v>4.3</v>
      </c>
      <c r="E285" s="1">
        <v>43605</v>
      </c>
      <c r="F285">
        <v>2.39</v>
      </c>
      <c r="G285" s="1">
        <v>36916</v>
      </c>
      <c r="H285">
        <v>6.1</v>
      </c>
      <c r="L285" s="20">
        <v>45138</v>
      </c>
      <c r="M285" s="7">
        <v>3.4689999999999999E-2</v>
      </c>
      <c r="N285" s="7">
        <v>5.3099999999999994E-2</v>
      </c>
    </row>
    <row r="286" spans="1:14" x14ac:dyDescent="0.35">
      <c r="A286" s="1">
        <v>45199</v>
      </c>
      <c r="B286">
        <v>3.7</v>
      </c>
      <c r="C286" s="1">
        <v>45199</v>
      </c>
      <c r="D286">
        <v>4.0999999999999996</v>
      </c>
      <c r="E286" s="1">
        <v>43606</v>
      </c>
      <c r="F286">
        <v>2.38</v>
      </c>
      <c r="G286" s="1">
        <v>36917</v>
      </c>
      <c r="H286">
        <v>5.96</v>
      </c>
      <c r="L286" s="20">
        <v>45169</v>
      </c>
      <c r="M286" s="7">
        <v>3.6269999999999997E-2</v>
      </c>
      <c r="N286" s="7">
        <v>5.3099999999999994E-2</v>
      </c>
    </row>
    <row r="287" spans="1:14" x14ac:dyDescent="0.35">
      <c r="A287" s="1">
        <v>45230</v>
      </c>
      <c r="B287">
        <v>3.2</v>
      </c>
      <c r="C287" s="1">
        <v>45230</v>
      </c>
      <c r="D287">
        <v>4</v>
      </c>
      <c r="E287" s="1">
        <v>43607</v>
      </c>
      <c r="F287">
        <v>2.37</v>
      </c>
      <c r="G287" s="1">
        <v>36920</v>
      </c>
      <c r="H287">
        <v>5.98</v>
      </c>
      <c r="L287" s="20">
        <v>45199</v>
      </c>
      <c r="M287" s="7">
        <v>3.7576999999999999E-2</v>
      </c>
      <c r="N287" s="7">
        <v>5.3099999999999994E-2</v>
      </c>
    </row>
    <row r="288" spans="1:14" x14ac:dyDescent="0.35">
      <c r="A288" s="1">
        <v>45260</v>
      </c>
      <c r="B288">
        <v>3.1</v>
      </c>
      <c r="C288" s="1">
        <v>45260</v>
      </c>
      <c r="D288">
        <v>4</v>
      </c>
      <c r="E288" s="1">
        <v>43608</v>
      </c>
      <c r="F288">
        <v>2.37</v>
      </c>
      <c r="G288" s="1">
        <v>36921</v>
      </c>
      <c r="H288">
        <v>5.9</v>
      </c>
      <c r="L288" s="20">
        <v>45230</v>
      </c>
      <c r="M288" s="7">
        <v>3.8610000000000005E-2</v>
      </c>
      <c r="N288" s="7">
        <v>5.3499999999999999E-2</v>
      </c>
    </row>
    <row r="289" spans="1:14" x14ac:dyDescent="0.35">
      <c r="A289" s="1">
        <v>45291</v>
      </c>
      <c r="B289">
        <v>3.4</v>
      </c>
      <c r="C289" s="1">
        <v>45291</v>
      </c>
      <c r="D289">
        <v>3.9</v>
      </c>
      <c r="E289" s="1">
        <v>43609</v>
      </c>
      <c r="F289">
        <v>2.37</v>
      </c>
      <c r="G289" s="1">
        <v>36922</v>
      </c>
      <c r="H289">
        <v>5.74</v>
      </c>
      <c r="L289" s="20">
        <v>45260</v>
      </c>
      <c r="M289" s="7">
        <v>3.8406999999999997E-2</v>
      </c>
      <c r="N289" s="7">
        <v>5.33E-2</v>
      </c>
    </row>
    <row r="290" spans="1:14" x14ac:dyDescent="0.35">
      <c r="A290" s="1">
        <v>45322</v>
      </c>
      <c r="B290">
        <v>3.1</v>
      </c>
      <c r="C290" s="1">
        <v>45322</v>
      </c>
      <c r="D290">
        <v>3.9</v>
      </c>
      <c r="E290" s="1">
        <v>43613</v>
      </c>
      <c r="F290">
        <v>2.41</v>
      </c>
      <c r="G290" s="1">
        <v>36923</v>
      </c>
      <c r="H290">
        <v>5.57</v>
      </c>
      <c r="L290" s="20">
        <v>45291</v>
      </c>
      <c r="M290" s="7">
        <v>3.8593999999999996E-2</v>
      </c>
      <c r="N290" s="7">
        <v>7.000000000000001E-4</v>
      </c>
    </row>
    <row r="291" spans="1:14" x14ac:dyDescent="0.35">
      <c r="A291" s="1">
        <v>45351</v>
      </c>
      <c r="B291">
        <v>3.2</v>
      </c>
      <c r="C291" s="1">
        <v>45351</v>
      </c>
      <c r="D291">
        <v>3.8</v>
      </c>
      <c r="E291" s="1">
        <v>43614</v>
      </c>
      <c r="F291">
        <v>2.4</v>
      </c>
      <c r="G291" s="1">
        <v>36924</v>
      </c>
      <c r="H291">
        <v>5.5</v>
      </c>
      <c r="L291" s="20">
        <v>45322</v>
      </c>
      <c r="M291" s="7">
        <v>3.8690000000000002E-2</v>
      </c>
      <c r="N291" s="7">
        <v>5.3200000000000004E-2</v>
      </c>
    </row>
    <row r="292" spans="1:14" x14ac:dyDescent="0.35">
      <c r="A292" s="1">
        <v>45382</v>
      </c>
      <c r="B292">
        <v>3.5</v>
      </c>
      <c r="C292" s="1">
        <v>45382</v>
      </c>
      <c r="D292">
        <v>3.8</v>
      </c>
      <c r="E292" s="1">
        <v>43615</v>
      </c>
      <c r="F292">
        <v>2.4</v>
      </c>
      <c r="G292" s="1">
        <v>36927</v>
      </c>
      <c r="H292">
        <v>5.52</v>
      </c>
      <c r="L292" s="20">
        <v>45351</v>
      </c>
      <c r="M292" s="7">
        <v>3.8684999999999997E-2</v>
      </c>
      <c r="N292" s="7">
        <v>5.3200000000000004E-2</v>
      </c>
    </row>
    <row r="293" spans="1:14" x14ac:dyDescent="0.35">
      <c r="A293" s="1">
        <v>45412</v>
      </c>
      <c r="B293">
        <v>3.4</v>
      </c>
      <c r="C293" s="1">
        <v>45412</v>
      </c>
      <c r="D293">
        <v>3.6</v>
      </c>
      <c r="E293" s="1">
        <v>43616</v>
      </c>
      <c r="F293">
        <v>2.4900000000000002</v>
      </c>
      <c r="G293" s="1">
        <v>36928</v>
      </c>
      <c r="H293">
        <v>5.48</v>
      </c>
      <c r="L293" s="20">
        <v>45382</v>
      </c>
      <c r="M293" s="7">
        <v>3.8521E-2</v>
      </c>
      <c r="N293" s="7">
        <v>5.3499999999999999E-2</v>
      </c>
    </row>
    <row r="294" spans="1:14" x14ac:dyDescent="0.35">
      <c r="A294" s="1">
        <v>45443</v>
      </c>
      <c r="B294">
        <v>3.3</v>
      </c>
      <c r="C294" s="1">
        <v>45443</v>
      </c>
      <c r="D294">
        <v>3.4</v>
      </c>
      <c r="E294" s="1">
        <v>43619</v>
      </c>
      <c r="F294">
        <v>2.4</v>
      </c>
      <c r="G294" s="1">
        <v>36929</v>
      </c>
      <c r="H294">
        <v>5.5</v>
      </c>
      <c r="L294" s="20">
        <v>45412</v>
      </c>
      <c r="M294" s="7">
        <v>3.8517000000000003E-2</v>
      </c>
      <c r="N294" s="7">
        <v>5.3399999999999996E-2</v>
      </c>
    </row>
    <row r="295" spans="1:14" x14ac:dyDescent="0.35">
      <c r="A295" s="1">
        <v>45473</v>
      </c>
      <c r="B295">
        <v>3</v>
      </c>
      <c r="C295" s="1">
        <v>45473</v>
      </c>
      <c r="D295">
        <v>3.3</v>
      </c>
      <c r="E295" s="1">
        <v>43620</v>
      </c>
      <c r="F295">
        <v>2.39</v>
      </c>
      <c r="G295" s="1">
        <v>36930</v>
      </c>
      <c r="H295">
        <v>5.5</v>
      </c>
      <c r="L295" s="20">
        <v>45443</v>
      </c>
      <c r="M295" s="7">
        <v>3.8176999999999996E-2</v>
      </c>
      <c r="N295" s="7">
        <v>5.3399999999999996E-2</v>
      </c>
    </row>
    <row r="296" spans="1:14" x14ac:dyDescent="0.35">
      <c r="A296" s="1">
        <v>45504</v>
      </c>
      <c r="B296">
        <v>2.9</v>
      </c>
      <c r="C296" s="1">
        <v>45504</v>
      </c>
      <c r="D296">
        <v>3.2</v>
      </c>
      <c r="E296" s="1">
        <v>43621</v>
      </c>
      <c r="F296">
        <v>2.4</v>
      </c>
      <c r="G296" s="1">
        <v>36931</v>
      </c>
      <c r="H296">
        <v>5.44</v>
      </c>
      <c r="L296" s="20">
        <v>45473</v>
      </c>
      <c r="M296" s="7">
        <v>3.6346999999999997E-2</v>
      </c>
      <c r="N296" s="7">
        <v>5.4000000000000006E-2</v>
      </c>
    </row>
    <row r="297" spans="1:14" x14ac:dyDescent="0.35">
      <c r="A297" s="1">
        <v>45535</v>
      </c>
      <c r="B297">
        <v>2.5</v>
      </c>
      <c r="C297" s="1">
        <v>45535</v>
      </c>
      <c r="D297">
        <v>3.2</v>
      </c>
      <c r="E297" s="1">
        <v>43622</v>
      </c>
      <c r="F297">
        <v>2.4</v>
      </c>
      <c r="G297" s="1">
        <v>36934</v>
      </c>
      <c r="H297">
        <v>5.48</v>
      </c>
      <c r="L297" s="20">
        <v>45504</v>
      </c>
      <c r="M297" s="7">
        <v>3.6174999999999999E-2</v>
      </c>
      <c r="N297" s="7">
        <v>5.3800000000000001E-2</v>
      </c>
    </row>
    <row r="298" spans="1:14" x14ac:dyDescent="0.35">
      <c r="A298" s="1">
        <v>45565</v>
      </c>
      <c r="B298">
        <v>2.4</v>
      </c>
      <c r="C298" s="1">
        <v>45565</v>
      </c>
      <c r="D298">
        <v>3.3</v>
      </c>
      <c r="E298" s="1">
        <v>43623</v>
      </c>
      <c r="F298">
        <v>2.39</v>
      </c>
      <c r="G298" s="1">
        <v>36935</v>
      </c>
      <c r="H298">
        <v>5.46</v>
      </c>
      <c r="L298" s="20">
        <v>45535</v>
      </c>
      <c r="M298" s="7">
        <v>3.5966999999999999E-2</v>
      </c>
      <c r="N298" s="7">
        <v>5.3200000000000004E-2</v>
      </c>
    </row>
    <row r="299" spans="1:14" x14ac:dyDescent="0.35">
      <c r="A299" s="1">
        <v>45596</v>
      </c>
      <c r="B299">
        <v>2.6</v>
      </c>
      <c r="C299" s="1">
        <v>45596</v>
      </c>
      <c r="D299">
        <v>3.3</v>
      </c>
      <c r="E299" s="1">
        <v>43626</v>
      </c>
      <c r="F299">
        <v>2.39</v>
      </c>
      <c r="G299" s="1">
        <v>36936</v>
      </c>
      <c r="H299">
        <v>5.5</v>
      </c>
      <c r="L299" s="20">
        <v>45565</v>
      </c>
      <c r="M299" s="7">
        <v>3.4381000000000002E-2</v>
      </c>
      <c r="N299" s="7">
        <v>4.9599999999999998E-2</v>
      </c>
    </row>
    <row r="300" spans="1:14" x14ac:dyDescent="0.35">
      <c r="A300" s="1">
        <v>45626</v>
      </c>
      <c r="B300">
        <v>2.7</v>
      </c>
      <c r="C300" s="1">
        <v>45626</v>
      </c>
      <c r="D300">
        <v>3.3</v>
      </c>
      <c r="E300" s="1">
        <v>43627</v>
      </c>
      <c r="F300">
        <v>2.38</v>
      </c>
      <c r="G300" s="1">
        <v>36937</v>
      </c>
      <c r="H300">
        <v>5.57</v>
      </c>
      <c r="L300" s="20">
        <v>45596</v>
      </c>
      <c r="M300" s="7">
        <v>3.2055E-2</v>
      </c>
      <c r="N300" s="7">
        <v>4.9000000000000002E-2</v>
      </c>
    </row>
    <row r="301" spans="1:14" x14ac:dyDescent="0.35">
      <c r="A301" s="1">
        <v>45657</v>
      </c>
      <c r="B301">
        <v>2.9</v>
      </c>
      <c r="C301" s="1">
        <v>45657</v>
      </c>
      <c r="D301">
        <v>3.2</v>
      </c>
      <c r="E301" s="1">
        <v>43628</v>
      </c>
      <c r="F301">
        <v>2.37</v>
      </c>
      <c r="G301" s="1">
        <v>36938</v>
      </c>
      <c r="H301">
        <v>5.46</v>
      </c>
      <c r="L301" s="20">
        <v>45626</v>
      </c>
      <c r="M301" s="7">
        <v>3.0663999999999997E-2</v>
      </c>
      <c r="N301" s="7">
        <v>4.5899999999999996E-2</v>
      </c>
    </row>
    <row r="302" spans="1:14" x14ac:dyDescent="0.35">
      <c r="A302" s="1">
        <v>45688</v>
      </c>
      <c r="B302">
        <v>3</v>
      </c>
      <c r="C302" s="1">
        <v>45688</v>
      </c>
      <c r="D302">
        <v>3.3</v>
      </c>
      <c r="E302" s="1">
        <v>43629</v>
      </c>
      <c r="F302">
        <v>2.35</v>
      </c>
      <c r="G302" s="1">
        <v>36942</v>
      </c>
      <c r="H302">
        <v>5.57</v>
      </c>
      <c r="L302" s="20">
        <v>45657</v>
      </c>
      <c r="M302" s="7">
        <v>2.886E-2</v>
      </c>
      <c r="N302" s="7">
        <v>4.4900000000000002E-2</v>
      </c>
    </row>
    <row r="303" spans="1:14" x14ac:dyDescent="0.35">
      <c r="A303" s="1">
        <v>45716</v>
      </c>
      <c r="B303">
        <v>2.8</v>
      </c>
      <c r="C303" s="1">
        <v>45716</v>
      </c>
      <c r="D303">
        <v>3.1</v>
      </c>
      <c r="E303" s="1">
        <v>43630</v>
      </c>
      <c r="F303">
        <v>2.35</v>
      </c>
      <c r="G303" s="1">
        <v>36943</v>
      </c>
      <c r="H303">
        <v>5.5</v>
      </c>
      <c r="L303" s="20">
        <v>45688</v>
      </c>
      <c r="M303" s="7">
        <v>2.7951E-2</v>
      </c>
      <c r="N303" s="7">
        <v>4.3799999999999999E-2</v>
      </c>
    </row>
    <row r="304" spans="1:14" x14ac:dyDescent="0.35">
      <c r="A304" s="1">
        <v>45747</v>
      </c>
      <c r="B304">
        <v>2.4</v>
      </c>
      <c r="C304" s="1">
        <v>45747</v>
      </c>
      <c r="D304">
        <v>2.8</v>
      </c>
      <c r="E304" s="1">
        <v>43633</v>
      </c>
      <c r="F304">
        <v>2.41</v>
      </c>
      <c r="G304" s="1">
        <v>36944</v>
      </c>
      <c r="H304">
        <v>5.52</v>
      </c>
      <c r="L304" s="20">
        <v>45716</v>
      </c>
      <c r="M304" s="7">
        <v>2.6057E-2</v>
      </c>
      <c r="N304" s="7">
        <v>4.3899999999999995E-2</v>
      </c>
    </row>
    <row r="305" spans="1:14" x14ac:dyDescent="0.35">
      <c r="A305" s="1">
        <v>45777</v>
      </c>
      <c r="B305">
        <v>2.2999999999999998</v>
      </c>
      <c r="C305" s="1">
        <v>45777</v>
      </c>
      <c r="D305">
        <v>2.8</v>
      </c>
      <c r="E305" s="1">
        <v>43634</v>
      </c>
      <c r="F305">
        <v>2.39</v>
      </c>
      <c r="G305" s="1">
        <v>36945</v>
      </c>
      <c r="H305">
        <v>5.46</v>
      </c>
      <c r="L305" s="20">
        <v>45747</v>
      </c>
      <c r="M305" s="7">
        <v>2.4009999999999997E-2</v>
      </c>
      <c r="N305" s="7">
        <v>4.41E-2</v>
      </c>
    </row>
    <row r="306" spans="1:14" x14ac:dyDescent="0.35">
      <c r="A306" s="1">
        <v>45808</v>
      </c>
      <c r="B306">
        <v>2.4</v>
      </c>
      <c r="C306" s="1">
        <v>45808</v>
      </c>
      <c r="D306">
        <v>2.8</v>
      </c>
      <c r="E306" s="1">
        <v>43635</v>
      </c>
      <c r="F306">
        <v>2.36</v>
      </c>
      <c r="G306" s="1">
        <v>36948</v>
      </c>
      <c r="H306">
        <v>5.55</v>
      </c>
      <c r="L306" s="20">
        <v>45777</v>
      </c>
      <c r="M306" s="7">
        <v>2.2387000000000001E-2</v>
      </c>
      <c r="N306" s="7">
        <v>4.41E-2</v>
      </c>
    </row>
    <row r="307" spans="1:14" x14ac:dyDescent="0.35">
      <c r="E307" s="1">
        <v>43636</v>
      </c>
      <c r="F307">
        <v>2.36</v>
      </c>
      <c r="G307" s="1">
        <v>36949</v>
      </c>
      <c r="H307">
        <v>5.49</v>
      </c>
      <c r="L307" s="20">
        <v>45808</v>
      </c>
      <c r="M307" s="7">
        <v>2.0969000000000002E-2</v>
      </c>
      <c r="N307" s="7">
        <v>4.3499999999999997E-2</v>
      </c>
    </row>
    <row r="308" spans="1:14" x14ac:dyDescent="0.35">
      <c r="E308" s="1">
        <v>43637</v>
      </c>
      <c r="F308">
        <v>2.37</v>
      </c>
      <c r="G308" s="1">
        <v>36950</v>
      </c>
      <c r="H308">
        <v>5.59</v>
      </c>
      <c r="L308" s="20">
        <v>45838</v>
      </c>
      <c r="M308" s="7">
        <v>1.9285E-2</v>
      </c>
      <c r="N308" s="7">
        <v>4.4000000000000004E-2</v>
      </c>
    </row>
    <row r="309" spans="1:14" x14ac:dyDescent="0.35">
      <c r="E309" s="1">
        <v>43640</v>
      </c>
      <c r="F309">
        <v>2.39</v>
      </c>
      <c r="G309" s="1">
        <v>36951</v>
      </c>
      <c r="H309">
        <v>5.59</v>
      </c>
    </row>
    <row r="310" spans="1:14" x14ac:dyDescent="0.35">
      <c r="E310" s="1">
        <v>43641</v>
      </c>
      <c r="F310">
        <v>2.41</v>
      </c>
      <c r="G310" s="1">
        <v>36952</v>
      </c>
      <c r="H310">
        <v>5.52</v>
      </c>
    </row>
    <row r="311" spans="1:14" x14ac:dyDescent="0.35">
      <c r="E311" s="1">
        <v>43642</v>
      </c>
      <c r="F311">
        <v>2.4300000000000002</v>
      </c>
      <c r="G311" s="1">
        <v>36955</v>
      </c>
      <c r="H311">
        <v>5.52</v>
      </c>
    </row>
    <row r="312" spans="1:14" x14ac:dyDescent="0.35">
      <c r="E312" s="1">
        <v>43643</v>
      </c>
      <c r="F312">
        <v>2.42</v>
      </c>
      <c r="G312" s="1">
        <v>36956</v>
      </c>
      <c r="H312">
        <v>5.39</v>
      </c>
    </row>
    <row r="313" spans="1:14" x14ac:dyDescent="0.35">
      <c r="E313" s="1">
        <v>43644</v>
      </c>
      <c r="F313">
        <v>2.5</v>
      </c>
      <c r="G313" s="1">
        <v>36957</v>
      </c>
      <c r="H313">
        <v>5.34</v>
      </c>
    </row>
    <row r="314" spans="1:14" x14ac:dyDescent="0.35">
      <c r="E314" s="1">
        <v>43647</v>
      </c>
      <c r="F314">
        <v>2.42</v>
      </c>
      <c r="G314" s="1">
        <v>36958</v>
      </c>
      <c r="H314">
        <v>5.46</v>
      </c>
    </row>
    <row r="315" spans="1:14" x14ac:dyDescent="0.35">
      <c r="E315" s="1">
        <v>43648</v>
      </c>
      <c r="F315">
        <v>2.5099999999999998</v>
      </c>
      <c r="G315" s="1">
        <v>36959</v>
      </c>
      <c r="H315">
        <v>5.42</v>
      </c>
    </row>
    <row r="316" spans="1:14" x14ac:dyDescent="0.35">
      <c r="E316" s="1">
        <v>43649</v>
      </c>
      <c r="F316">
        <v>2.56</v>
      </c>
      <c r="G316" s="1">
        <v>36962</v>
      </c>
      <c r="H316">
        <v>5.5</v>
      </c>
    </row>
    <row r="317" spans="1:14" x14ac:dyDescent="0.35">
      <c r="E317" s="1">
        <v>43651</v>
      </c>
      <c r="F317">
        <v>2.59</v>
      </c>
      <c r="G317" s="1">
        <v>36963</v>
      </c>
      <c r="H317">
        <v>5.5</v>
      </c>
    </row>
    <row r="318" spans="1:14" x14ac:dyDescent="0.35">
      <c r="E318" s="1">
        <v>43654</v>
      </c>
      <c r="F318">
        <v>2.48</v>
      </c>
      <c r="G318" s="1">
        <v>36964</v>
      </c>
      <c r="H318">
        <v>5.48</v>
      </c>
    </row>
    <row r="319" spans="1:14" x14ac:dyDescent="0.35">
      <c r="E319" s="1">
        <v>43655</v>
      </c>
      <c r="F319">
        <v>2.4500000000000002</v>
      </c>
      <c r="G319" s="1">
        <v>36965</v>
      </c>
      <c r="H319">
        <v>5.52</v>
      </c>
    </row>
    <row r="320" spans="1:14" x14ac:dyDescent="0.35">
      <c r="E320" s="1">
        <v>43656</v>
      </c>
      <c r="F320">
        <v>2.46</v>
      </c>
      <c r="G320" s="1">
        <v>36966</v>
      </c>
      <c r="H320">
        <v>5.4</v>
      </c>
    </row>
    <row r="321" spans="5:8" x14ac:dyDescent="0.35">
      <c r="E321" s="1">
        <v>43657</v>
      </c>
      <c r="F321">
        <v>2.41</v>
      </c>
      <c r="G321" s="1">
        <v>36969</v>
      </c>
      <c r="H321">
        <v>5.38</v>
      </c>
    </row>
    <row r="322" spans="5:8" x14ac:dyDescent="0.35">
      <c r="E322" s="1">
        <v>43658</v>
      </c>
      <c r="F322">
        <v>2.36</v>
      </c>
      <c r="G322" s="1">
        <v>36970</v>
      </c>
      <c r="H322">
        <v>5.14</v>
      </c>
    </row>
    <row r="323" spans="5:8" x14ac:dyDescent="0.35">
      <c r="E323" s="1">
        <v>43661</v>
      </c>
      <c r="F323">
        <v>2.46</v>
      </c>
      <c r="G323" s="1">
        <v>36971</v>
      </c>
      <c r="H323">
        <v>5.05</v>
      </c>
    </row>
    <row r="324" spans="5:8" x14ac:dyDescent="0.35">
      <c r="E324" s="1">
        <v>43662</v>
      </c>
      <c r="F324">
        <v>2.4700000000000002</v>
      </c>
      <c r="G324" s="1">
        <v>36972</v>
      </c>
      <c r="H324">
        <v>5.04</v>
      </c>
    </row>
    <row r="325" spans="5:8" x14ac:dyDescent="0.35">
      <c r="E325" s="1">
        <v>43663</v>
      </c>
      <c r="F325">
        <v>2.4700000000000002</v>
      </c>
      <c r="G325" s="1">
        <v>36973</v>
      </c>
      <c r="H325">
        <v>4.9400000000000004</v>
      </c>
    </row>
    <row r="326" spans="5:8" x14ac:dyDescent="0.35">
      <c r="E326" s="1">
        <v>43664</v>
      </c>
      <c r="F326">
        <v>2.46</v>
      </c>
      <c r="G326" s="1">
        <v>36976</v>
      </c>
      <c r="H326">
        <v>5.03</v>
      </c>
    </row>
    <row r="327" spans="5:8" x14ac:dyDescent="0.35">
      <c r="E327" s="1">
        <v>43665</v>
      </c>
      <c r="F327">
        <v>2.41</v>
      </c>
      <c r="G327" s="1">
        <v>36977</v>
      </c>
      <c r="H327">
        <v>5.04</v>
      </c>
    </row>
    <row r="328" spans="5:8" x14ac:dyDescent="0.35">
      <c r="E328" s="1">
        <v>43668</v>
      </c>
      <c r="F328">
        <v>2.4</v>
      </c>
      <c r="G328" s="1">
        <v>36978</v>
      </c>
      <c r="H328">
        <v>5.05</v>
      </c>
    </row>
    <row r="329" spans="5:8" x14ac:dyDescent="0.35">
      <c r="E329" s="1">
        <v>43669</v>
      </c>
      <c r="F329">
        <v>2.4</v>
      </c>
      <c r="G329" s="1">
        <v>36979</v>
      </c>
      <c r="H329">
        <v>5.19</v>
      </c>
    </row>
    <row r="330" spans="5:8" x14ac:dyDescent="0.35">
      <c r="E330" s="1">
        <v>43670</v>
      </c>
      <c r="F330">
        <v>2.41</v>
      </c>
      <c r="G330" s="1">
        <v>36980</v>
      </c>
      <c r="H330">
        <v>5.29</v>
      </c>
    </row>
    <row r="331" spans="5:8" x14ac:dyDescent="0.35">
      <c r="E331" s="1">
        <v>43671</v>
      </c>
      <c r="F331">
        <v>2.42</v>
      </c>
      <c r="G331" s="1">
        <v>36983</v>
      </c>
      <c r="H331">
        <v>5.3</v>
      </c>
    </row>
    <row r="332" spans="5:8" x14ac:dyDescent="0.35">
      <c r="E332" s="1">
        <v>43672</v>
      </c>
      <c r="F332">
        <v>2.41</v>
      </c>
      <c r="G332" s="1">
        <v>36984</v>
      </c>
      <c r="H332">
        <v>5.0999999999999996</v>
      </c>
    </row>
    <row r="333" spans="5:8" x14ac:dyDescent="0.35">
      <c r="E333" s="1">
        <v>43675</v>
      </c>
      <c r="F333">
        <v>2.4</v>
      </c>
      <c r="G333" s="1">
        <v>36985</v>
      </c>
      <c r="H333">
        <v>5.01</v>
      </c>
    </row>
    <row r="334" spans="5:8" x14ac:dyDescent="0.35">
      <c r="E334" s="1">
        <v>43676</v>
      </c>
      <c r="F334">
        <v>2.39</v>
      </c>
      <c r="G334" s="1">
        <v>36986</v>
      </c>
      <c r="H334">
        <v>5.04</v>
      </c>
    </row>
    <row r="335" spans="5:8" x14ac:dyDescent="0.35">
      <c r="E335" s="1">
        <v>43677</v>
      </c>
      <c r="F335">
        <v>2.5499999999999998</v>
      </c>
      <c r="G335" s="1">
        <v>36987</v>
      </c>
      <c r="H335">
        <v>4.9400000000000004</v>
      </c>
    </row>
    <row r="336" spans="5:8" x14ac:dyDescent="0.35">
      <c r="E336" s="1">
        <v>43678</v>
      </c>
      <c r="F336">
        <v>2.19</v>
      </c>
      <c r="G336" s="1">
        <v>36990</v>
      </c>
      <c r="H336">
        <v>4.9800000000000004</v>
      </c>
    </row>
    <row r="337" spans="5:8" x14ac:dyDescent="0.35">
      <c r="E337" s="1">
        <v>43679</v>
      </c>
      <c r="F337">
        <v>2.19</v>
      </c>
      <c r="G337" s="1">
        <v>36991</v>
      </c>
      <c r="H337">
        <v>4.96</v>
      </c>
    </row>
    <row r="338" spans="5:8" x14ac:dyDescent="0.35">
      <c r="E338" s="1">
        <v>43682</v>
      </c>
      <c r="F338">
        <v>2.13</v>
      </c>
      <c r="G338" s="1">
        <v>36992</v>
      </c>
      <c r="H338">
        <v>4.95</v>
      </c>
    </row>
    <row r="339" spans="5:8" x14ac:dyDescent="0.35">
      <c r="E339" s="1">
        <v>43683</v>
      </c>
      <c r="F339">
        <v>2.11</v>
      </c>
      <c r="G339" s="1">
        <v>36993</v>
      </c>
      <c r="H339">
        <v>5.0199999999999996</v>
      </c>
    </row>
    <row r="340" spans="5:8" x14ac:dyDescent="0.35">
      <c r="E340" s="1">
        <v>43684</v>
      </c>
      <c r="F340">
        <v>2.1</v>
      </c>
      <c r="G340" s="1">
        <v>36994</v>
      </c>
      <c r="H340">
        <v>5.01</v>
      </c>
    </row>
    <row r="341" spans="5:8" x14ac:dyDescent="0.35">
      <c r="E341" s="1">
        <v>43685</v>
      </c>
      <c r="F341">
        <v>2.09</v>
      </c>
      <c r="G341" s="1">
        <v>36997</v>
      </c>
      <c r="H341">
        <v>5.17</v>
      </c>
    </row>
    <row r="342" spans="5:8" x14ac:dyDescent="0.35">
      <c r="E342" s="1">
        <v>43686</v>
      </c>
      <c r="F342">
        <v>2.11</v>
      </c>
      <c r="G342" s="1">
        <v>36998</v>
      </c>
      <c r="H342">
        <v>4.99</v>
      </c>
    </row>
    <row r="343" spans="5:8" x14ac:dyDescent="0.35">
      <c r="E343" s="1">
        <v>43689</v>
      </c>
      <c r="F343">
        <v>2.12</v>
      </c>
      <c r="G343" s="1">
        <v>36999</v>
      </c>
      <c r="H343">
        <v>4.67</v>
      </c>
    </row>
    <row r="344" spans="5:8" x14ac:dyDescent="0.35">
      <c r="E344" s="1">
        <v>43690</v>
      </c>
      <c r="F344">
        <v>2.16</v>
      </c>
      <c r="G344" s="1">
        <v>37000</v>
      </c>
      <c r="H344">
        <v>4.47</v>
      </c>
    </row>
    <row r="345" spans="5:8" x14ac:dyDescent="0.35">
      <c r="E345" s="1">
        <v>43691</v>
      </c>
      <c r="F345">
        <v>2.13</v>
      </c>
      <c r="G345" s="1">
        <v>37001</v>
      </c>
      <c r="H345">
        <v>4.38</v>
      </c>
    </row>
    <row r="346" spans="5:8" x14ac:dyDescent="0.35">
      <c r="E346" s="1">
        <v>43692</v>
      </c>
      <c r="F346">
        <v>2.1800000000000002</v>
      </c>
      <c r="G346" s="1">
        <v>37004</v>
      </c>
      <c r="H346">
        <v>4.4000000000000004</v>
      </c>
    </row>
    <row r="347" spans="5:8" x14ac:dyDescent="0.35">
      <c r="E347" s="1">
        <v>43693</v>
      </c>
      <c r="F347">
        <v>2.13</v>
      </c>
      <c r="G347" s="1">
        <v>37005</v>
      </c>
      <c r="H347">
        <v>4.41</v>
      </c>
    </row>
    <row r="348" spans="5:8" x14ac:dyDescent="0.35">
      <c r="E348" s="1">
        <v>43696</v>
      </c>
      <c r="F348">
        <v>2.11</v>
      </c>
      <c r="G348" s="1">
        <v>37006</v>
      </c>
      <c r="H348">
        <v>4.54</v>
      </c>
    </row>
    <row r="349" spans="5:8" x14ac:dyDescent="0.35">
      <c r="E349" s="1">
        <v>43697</v>
      </c>
      <c r="F349">
        <v>2.13</v>
      </c>
      <c r="G349" s="1">
        <v>37007</v>
      </c>
      <c r="H349">
        <v>4.57</v>
      </c>
    </row>
    <row r="350" spans="5:8" x14ac:dyDescent="0.35">
      <c r="E350" s="1">
        <v>43698</v>
      </c>
      <c r="F350">
        <v>2.1</v>
      </c>
      <c r="G350" s="1">
        <v>37008</v>
      </c>
      <c r="H350">
        <v>4.51</v>
      </c>
    </row>
    <row r="351" spans="5:8" x14ac:dyDescent="0.35">
      <c r="E351" s="1">
        <v>43699</v>
      </c>
      <c r="F351">
        <v>2.09</v>
      </c>
      <c r="G351" s="1">
        <v>37011</v>
      </c>
      <c r="H351">
        <v>4.67</v>
      </c>
    </row>
    <row r="352" spans="5:8" x14ac:dyDescent="0.35">
      <c r="E352" s="1">
        <v>43700</v>
      </c>
      <c r="F352">
        <v>2.1</v>
      </c>
      <c r="G352" s="1">
        <v>37012</v>
      </c>
      <c r="H352">
        <v>4.6100000000000003</v>
      </c>
    </row>
    <row r="353" spans="5:8" x14ac:dyDescent="0.35">
      <c r="E353" s="1">
        <v>43703</v>
      </c>
      <c r="F353">
        <v>2.1</v>
      </c>
      <c r="G353" s="1">
        <v>37013</v>
      </c>
      <c r="H353">
        <v>4.3499999999999996</v>
      </c>
    </row>
    <row r="354" spans="5:8" x14ac:dyDescent="0.35">
      <c r="E354" s="1">
        <v>43704</v>
      </c>
      <c r="F354">
        <v>2.15</v>
      </c>
      <c r="G354" s="1">
        <v>37014</v>
      </c>
      <c r="H354">
        <v>4.4800000000000004</v>
      </c>
    </row>
    <row r="355" spans="5:8" x14ac:dyDescent="0.35">
      <c r="E355" s="1">
        <v>43705</v>
      </c>
      <c r="F355">
        <v>2.12</v>
      </c>
      <c r="G355" s="1">
        <v>37015</v>
      </c>
      <c r="H355">
        <v>4.41</v>
      </c>
    </row>
    <row r="356" spans="5:8" x14ac:dyDescent="0.35">
      <c r="E356" s="1">
        <v>43706</v>
      </c>
      <c r="F356">
        <v>2.12</v>
      </c>
      <c r="G356" s="1">
        <v>37018</v>
      </c>
      <c r="H356">
        <v>4.47</v>
      </c>
    </row>
    <row r="357" spans="5:8" x14ac:dyDescent="0.35">
      <c r="E357" s="1">
        <v>43707</v>
      </c>
      <c r="F357">
        <v>2.16</v>
      </c>
      <c r="G357" s="1">
        <v>37019</v>
      </c>
      <c r="H357">
        <v>4.41</v>
      </c>
    </row>
    <row r="358" spans="5:8" x14ac:dyDescent="0.35">
      <c r="E358" s="1">
        <v>43711</v>
      </c>
      <c r="F358">
        <v>2.17</v>
      </c>
      <c r="G358" s="1">
        <v>37020</v>
      </c>
      <c r="H358">
        <v>4.43</v>
      </c>
    </row>
    <row r="359" spans="5:8" x14ac:dyDescent="0.35">
      <c r="E359" s="1">
        <v>43712</v>
      </c>
      <c r="F359">
        <v>2.21</v>
      </c>
      <c r="G359" s="1">
        <v>37021</v>
      </c>
      <c r="H359">
        <v>4.51</v>
      </c>
    </row>
    <row r="360" spans="5:8" x14ac:dyDescent="0.35">
      <c r="E360" s="1">
        <v>43713</v>
      </c>
      <c r="F360">
        <v>2.21</v>
      </c>
      <c r="G360" s="1">
        <v>37022</v>
      </c>
      <c r="H360">
        <v>4.47</v>
      </c>
    </row>
    <row r="361" spans="5:8" x14ac:dyDescent="0.35">
      <c r="E361" s="1">
        <v>43714</v>
      </c>
      <c r="F361">
        <v>2.15</v>
      </c>
      <c r="G361" s="1">
        <v>37025</v>
      </c>
      <c r="H361">
        <v>4.43</v>
      </c>
    </row>
    <row r="362" spans="5:8" x14ac:dyDescent="0.35">
      <c r="E362" s="1">
        <v>43717</v>
      </c>
      <c r="F362">
        <v>2.12</v>
      </c>
      <c r="G362" s="1">
        <v>37026</v>
      </c>
      <c r="H362">
        <v>4.22</v>
      </c>
    </row>
    <row r="363" spans="5:8" x14ac:dyDescent="0.35">
      <c r="E363" s="1">
        <v>43718</v>
      </c>
      <c r="F363">
        <v>2.14</v>
      </c>
      <c r="G363" s="1">
        <v>37027</v>
      </c>
      <c r="H363">
        <v>4.04</v>
      </c>
    </row>
    <row r="364" spans="5:8" x14ac:dyDescent="0.35">
      <c r="E364" s="1">
        <v>43719</v>
      </c>
      <c r="F364">
        <v>2.15</v>
      </c>
      <c r="G364" s="1">
        <v>37028</v>
      </c>
      <c r="H364">
        <v>4.04</v>
      </c>
    </row>
    <row r="365" spans="5:8" x14ac:dyDescent="0.35">
      <c r="E365" s="1">
        <v>43720</v>
      </c>
      <c r="F365">
        <v>2.2000000000000002</v>
      </c>
      <c r="G365" s="1">
        <v>37029</v>
      </c>
      <c r="H365">
        <v>3.95</v>
      </c>
    </row>
    <row r="366" spans="5:8" x14ac:dyDescent="0.35">
      <c r="E366" s="1">
        <v>43721</v>
      </c>
      <c r="F366">
        <v>2.2000000000000002</v>
      </c>
      <c r="G366" s="1">
        <v>37032</v>
      </c>
      <c r="H366">
        <v>4.0199999999999996</v>
      </c>
    </row>
    <row r="367" spans="5:8" x14ac:dyDescent="0.35">
      <c r="E367" s="1">
        <v>43724</v>
      </c>
      <c r="F367">
        <v>2.4300000000000002</v>
      </c>
      <c r="G367" s="1">
        <v>37033</v>
      </c>
      <c r="H367">
        <v>3.99</v>
      </c>
    </row>
    <row r="368" spans="5:8" x14ac:dyDescent="0.35">
      <c r="E368" s="1">
        <v>43725</v>
      </c>
      <c r="F368">
        <v>5.25</v>
      </c>
      <c r="G368" s="1">
        <v>37034</v>
      </c>
      <c r="H368">
        <v>3.97</v>
      </c>
    </row>
    <row r="369" spans="5:8" x14ac:dyDescent="0.35">
      <c r="E369" s="1">
        <v>43726</v>
      </c>
      <c r="F369">
        <v>2.5499999999999998</v>
      </c>
      <c r="G369" s="1">
        <v>37035</v>
      </c>
      <c r="H369">
        <v>3.98</v>
      </c>
    </row>
    <row r="370" spans="5:8" x14ac:dyDescent="0.35">
      <c r="E370" s="1">
        <v>43727</v>
      </c>
      <c r="F370">
        <v>1.95</v>
      </c>
      <c r="G370" s="1">
        <v>37036</v>
      </c>
      <c r="H370">
        <v>3.94</v>
      </c>
    </row>
    <row r="371" spans="5:8" x14ac:dyDescent="0.35">
      <c r="E371" s="1">
        <v>43728</v>
      </c>
      <c r="F371">
        <v>1.86</v>
      </c>
      <c r="G371" s="1">
        <v>37040</v>
      </c>
      <c r="H371">
        <v>4.09</v>
      </c>
    </row>
    <row r="372" spans="5:8" x14ac:dyDescent="0.35">
      <c r="E372" s="1">
        <v>43731</v>
      </c>
      <c r="F372">
        <v>1.85</v>
      </c>
      <c r="G372" s="1">
        <v>37041</v>
      </c>
      <c r="H372">
        <v>4.05</v>
      </c>
    </row>
    <row r="373" spans="5:8" x14ac:dyDescent="0.35">
      <c r="E373" s="1">
        <v>43732</v>
      </c>
      <c r="F373">
        <v>1.96</v>
      </c>
      <c r="G373" s="1">
        <v>37042</v>
      </c>
      <c r="H373">
        <v>4.24</v>
      </c>
    </row>
    <row r="374" spans="5:8" x14ac:dyDescent="0.35">
      <c r="E374" s="1">
        <v>43733</v>
      </c>
      <c r="F374">
        <v>2.0099999999999998</v>
      </c>
      <c r="G374" s="1">
        <v>37043</v>
      </c>
      <c r="H374">
        <v>4.1399999999999997</v>
      </c>
    </row>
    <row r="375" spans="5:8" x14ac:dyDescent="0.35">
      <c r="E375" s="1">
        <v>43734</v>
      </c>
      <c r="F375">
        <v>1.85</v>
      </c>
      <c r="G375" s="1">
        <v>37046</v>
      </c>
      <c r="H375">
        <v>4.03</v>
      </c>
    </row>
    <row r="376" spans="5:8" x14ac:dyDescent="0.35">
      <c r="E376" s="1">
        <v>43735</v>
      </c>
      <c r="F376">
        <v>1.82</v>
      </c>
      <c r="G376" s="1">
        <v>37047</v>
      </c>
      <c r="H376">
        <v>3.93</v>
      </c>
    </row>
    <row r="377" spans="5:8" x14ac:dyDescent="0.35">
      <c r="E377" s="1">
        <v>43738</v>
      </c>
      <c r="F377">
        <v>2.35</v>
      </c>
      <c r="G377" s="1">
        <v>37048</v>
      </c>
      <c r="H377">
        <v>3.91</v>
      </c>
    </row>
    <row r="378" spans="5:8" x14ac:dyDescent="0.35">
      <c r="E378" s="1">
        <v>43739</v>
      </c>
      <c r="F378">
        <v>1.88</v>
      </c>
      <c r="G378" s="1">
        <v>37049</v>
      </c>
      <c r="H378">
        <v>3.92</v>
      </c>
    </row>
    <row r="379" spans="5:8" x14ac:dyDescent="0.35">
      <c r="E379" s="1">
        <v>43740</v>
      </c>
      <c r="F379">
        <v>1.85</v>
      </c>
      <c r="G379" s="1">
        <v>37050</v>
      </c>
      <c r="H379">
        <v>4.0199999999999996</v>
      </c>
    </row>
    <row r="380" spans="5:8" x14ac:dyDescent="0.35">
      <c r="E380" s="1">
        <v>43741</v>
      </c>
      <c r="F380">
        <v>1.84</v>
      </c>
      <c r="G380" s="1">
        <v>37053</v>
      </c>
      <c r="H380">
        <v>4.03</v>
      </c>
    </row>
    <row r="381" spans="5:8" x14ac:dyDescent="0.35">
      <c r="E381" s="1">
        <v>43742</v>
      </c>
      <c r="F381">
        <v>1.82</v>
      </c>
      <c r="G381" s="1">
        <v>37054</v>
      </c>
      <c r="H381">
        <v>3.98</v>
      </c>
    </row>
    <row r="382" spans="5:8" x14ac:dyDescent="0.35">
      <c r="E382" s="1">
        <v>43745</v>
      </c>
      <c r="F382">
        <v>1.83</v>
      </c>
      <c r="G382" s="1">
        <v>37055</v>
      </c>
      <c r="H382">
        <v>4.04</v>
      </c>
    </row>
    <row r="383" spans="5:8" x14ac:dyDescent="0.35">
      <c r="E383" s="1">
        <v>43746</v>
      </c>
      <c r="F383">
        <v>1.85</v>
      </c>
      <c r="G383" s="1">
        <v>37056</v>
      </c>
      <c r="H383">
        <v>4.03</v>
      </c>
    </row>
    <row r="384" spans="5:8" x14ac:dyDescent="0.35">
      <c r="E384" s="1">
        <v>43747</v>
      </c>
      <c r="F384">
        <v>1.85</v>
      </c>
      <c r="G384" s="1">
        <v>37057</v>
      </c>
      <c r="H384">
        <v>3.94</v>
      </c>
    </row>
    <row r="385" spans="5:8" x14ac:dyDescent="0.35">
      <c r="E385" s="1">
        <v>43748</v>
      </c>
      <c r="F385">
        <v>1.85</v>
      </c>
      <c r="G385" s="1">
        <v>37060</v>
      </c>
      <c r="H385">
        <v>3.91</v>
      </c>
    </row>
    <row r="386" spans="5:8" x14ac:dyDescent="0.35">
      <c r="E386" s="1">
        <v>43749</v>
      </c>
      <c r="F386">
        <v>1.85</v>
      </c>
      <c r="G386" s="1">
        <v>37061</v>
      </c>
      <c r="H386">
        <v>3.91</v>
      </c>
    </row>
    <row r="387" spans="5:8" x14ac:dyDescent="0.35">
      <c r="E387" s="1">
        <v>43753</v>
      </c>
      <c r="F387">
        <v>2</v>
      </c>
      <c r="G387" s="1">
        <v>37062</v>
      </c>
      <c r="H387">
        <v>3.98</v>
      </c>
    </row>
    <row r="388" spans="5:8" x14ac:dyDescent="0.35">
      <c r="E388" s="1">
        <v>43754</v>
      </c>
      <c r="F388">
        <v>2.0499999999999998</v>
      </c>
      <c r="G388" s="1">
        <v>37063</v>
      </c>
      <c r="H388">
        <v>4.0199999999999996</v>
      </c>
    </row>
    <row r="389" spans="5:8" x14ac:dyDescent="0.35">
      <c r="E389" s="1">
        <v>43755</v>
      </c>
      <c r="F389">
        <v>1.95</v>
      </c>
      <c r="G389" s="1">
        <v>37064</v>
      </c>
      <c r="H389">
        <v>3.98</v>
      </c>
    </row>
    <row r="390" spans="5:8" x14ac:dyDescent="0.35">
      <c r="E390" s="1">
        <v>43756</v>
      </c>
      <c r="F390">
        <v>1.88</v>
      </c>
      <c r="G390" s="1">
        <v>37067</v>
      </c>
      <c r="H390">
        <v>3.97</v>
      </c>
    </row>
    <row r="391" spans="5:8" x14ac:dyDescent="0.35">
      <c r="E391" s="1">
        <v>43759</v>
      </c>
      <c r="F391">
        <v>1.86</v>
      </c>
      <c r="G391" s="1">
        <v>37068</v>
      </c>
      <c r="H391">
        <v>3.75</v>
      </c>
    </row>
    <row r="392" spans="5:8" x14ac:dyDescent="0.35">
      <c r="E392" s="1">
        <v>43760</v>
      </c>
      <c r="F392">
        <v>1.87</v>
      </c>
      <c r="G392" s="1">
        <v>37069</v>
      </c>
      <c r="H392">
        <v>3.68</v>
      </c>
    </row>
    <row r="393" spans="5:8" x14ac:dyDescent="0.35">
      <c r="E393" s="1">
        <v>43761</v>
      </c>
      <c r="F393">
        <v>1.87</v>
      </c>
      <c r="G393" s="1">
        <v>37070</v>
      </c>
      <c r="H393">
        <v>3.86</v>
      </c>
    </row>
    <row r="394" spans="5:8" x14ac:dyDescent="0.35">
      <c r="E394" s="1">
        <v>43762</v>
      </c>
      <c r="F394">
        <v>1.86</v>
      </c>
      <c r="G394" s="1">
        <v>37071</v>
      </c>
      <c r="H394">
        <v>3.95</v>
      </c>
    </row>
    <row r="395" spans="5:8" x14ac:dyDescent="0.35">
      <c r="E395" s="1">
        <v>43763</v>
      </c>
      <c r="F395">
        <v>1.84</v>
      </c>
      <c r="G395" s="1">
        <v>37074</v>
      </c>
      <c r="H395">
        <v>4.1100000000000003</v>
      </c>
    </row>
    <row r="396" spans="5:8" x14ac:dyDescent="0.35">
      <c r="E396" s="1">
        <v>43766</v>
      </c>
      <c r="F396">
        <v>1.82</v>
      </c>
      <c r="G396" s="1">
        <v>37075</v>
      </c>
      <c r="H396">
        <v>3.69</v>
      </c>
    </row>
    <row r="397" spans="5:8" x14ac:dyDescent="0.35">
      <c r="E397" s="1">
        <v>43767</v>
      </c>
      <c r="F397">
        <v>1.81</v>
      </c>
      <c r="G397" s="1">
        <v>37077</v>
      </c>
      <c r="H397">
        <v>3.72</v>
      </c>
    </row>
    <row r="398" spans="5:8" x14ac:dyDescent="0.35">
      <c r="E398" s="1">
        <v>43768</v>
      </c>
      <c r="F398">
        <v>1.82</v>
      </c>
      <c r="G398" s="1">
        <v>37078</v>
      </c>
      <c r="H398">
        <v>3.6</v>
      </c>
    </row>
    <row r="399" spans="5:8" x14ac:dyDescent="0.35">
      <c r="E399" s="1">
        <v>43769</v>
      </c>
      <c r="F399">
        <v>1.76</v>
      </c>
      <c r="G399" s="1">
        <v>37081</v>
      </c>
      <c r="H399">
        <v>3.67</v>
      </c>
    </row>
    <row r="400" spans="5:8" x14ac:dyDescent="0.35">
      <c r="E400" s="1">
        <v>43770</v>
      </c>
      <c r="F400">
        <v>1.58</v>
      </c>
      <c r="G400" s="1">
        <v>37082</v>
      </c>
      <c r="H400">
        <v>3.71</v>
      </c>
    </row>
    <row r="401" spans="5:8" x14ac:dyDescent="0.35">
      <c r="E401" s="1">
        <v>43773</v>
      </c>
      <c r="F401">
        <v>1.56</v>
      </c>
      <c r="G401" s="1">
        <v>37083</v>
      </c>
      <c r="H401">
        <v>3.78</v>
      </c>
    </row>
    <row r="402" spans="5:8" x14ac:dyDescent="0.35">
      <c r="E402" s="1">
        <v>43774</v>
      </c>
      <c r="F402">
        <v>1.58</v>
      </c>
      <c r="G402" s="1">
        <v>37084</v>
      </c>
      <c r="H402">
        <v>3.78</v>
      </c>
    </row>
    <row r="403" spans="5:8" x14ac:dyDescent="0.35">
      <c r="E403" s="1">
        <v>43775</v>
      </c>
      <c r="F403">
        <v>1.57</v>
      </c>
      <c r="G403" s="1">
        <v>37085</v>
      </c>
      <c r="H403">
        <v>3.75</v>
      </c>
    </row>
    <row r="404" spans="5:8" x14ac:dyDescent="0.35">
      <c r="E404" s="1">
        <v>43776</v>
      </c>
      <c r="F404">
        <v>1.56</v>
      </c>
      <c r="G404" s="1">
        <v>37088</v>
      </c>
      <c r="H404">
        <v>3.82</v>
      </c>
    </row>
    <row r="405" spans="5:8" x14ac:dyDescent="0.35">
      <c r="E405" s="1">
        <v>43777</v>
      </c>
      <c r="F405">
        <v>1.56</v>
      </c>
      <c r="G405" s="1">
        <v>37089</v>
      </c>
      <c r="H405">
        <v>3.71</v>
      </c>
    </row>
    <row r="406" spans="5:8" x14ac:dyDescent="0.35">
      <c r="E406" s="1">
        <v>43781</v>
      </c>
      <c r="F406">
        <v>1.57</v>
      </c>
      <c r="G406" s="1">
        <v>37090</v>
      </c>
      <c r="H406">
        <v>3.73</v>
      </c>
    </row>
    <row r="407" spans="5:8" x14ac:dyDescent="0.35">
      <c r="E407" s="1">
        <v>43782</v>
      </c>
      <c r="F407">
        <v>1.57</v>
      </c>
      <c r="G407" s="1">
        <v>37091</v>
      </c>
      <c r="H407">
        <v>3.77</v>
      </c>
    </row>
    <row r="408" spans="5:8" x14ac:dyDescent="0.35">
      <c r="E408" s="1">
        <v>43783</v>
      </c>
      <c r="F408">
        <v>1.58</v>
      </c>
      <c r="G408" s="1">
        <v>37092</v>
      </c>
      <c r="H408">
        <v>3.8</v>
      </c>
    </row>
    <row r="409" spans="5:8" x14ac:dyDescent="0.35">
      <c r="E409" s="1">
        <v>43784</v>
      </c>
      <c r="F409">
        <v>1.59</v>
      </c>
      <c r="G409" s="1">
        <v>37095</v>
      </c>
      <c r="H409">
        <v>3.82</v>
      </c>
    </row>
    <row r="410" spans="5:8" x14ac:dyDescent="0.35">
      <c r="E410" s="1">
        <v>43787</v>
      </c>
      <c r="F410">
        <v>1.56</v>
      </c>
      <c r="G410" s="1">
        <v>37096</v>
      </c>
      <c r="H410">
        <v>3.82</v>
      </c>
    </row>
    <row r="411" spans="5:8" x14ac:dyDescent="0.35">
      <c r="E411" s="1">
        <v>43788</v>
      </c>
      <c r="F411">
        <v>1.57</v>
      </c>
      <c r="G411" s="1">
        <v>37097</v>
      </c>
      <c r="H411">
        <v>3.89</v>
      </c>
    </row>
    <row r="412" spans="5:8" x14ac:dyDescent="0.35">
      <c r="E412" s="1">
        <v>43789</v>
      </c>
      <c r="F412">
        <v>1.57</v>
      </c>
      <c r="G412" s="1">
        <v>37098</v>
      </c>
      <c r="H412">
        <v>3.87</v>
      </c>
    </row>
    <row r="413" spans="5:8" x14ac:dyDescent="0.35">
      <c r="E413" s="1">
        <v>43790</v>
      </c>
      <c r="F413">
        <v>1.58</v>
      </c>
      <c r="G413" s="1">
        <v>37099</v>
      </c>
      <c r="H413">
        <v>3.75</v>
      </c>
    </row>
    <row r="414" spans="5:8" x14ac:dyDescent="0.35">
      <c r="E414" s="1">
        <v>43791</v>
      </c>
      <c r="F414">
        <v>1.58</v>
      </c>
      <c r="G414" s="1">
        <v>37102</v>
      </c>
      <c r="H414">
        <v>3.79</v>
      </c>
    </row>
    <row r="415" spans="5:8" x14ac:dyDescent="0.35">
      <c r="E415" s="1">
        <v>43794</v>
      </c>
      <c r="F415">
        <v>1.56</v>
      </c>
      <c r="G415" s="1">
        <v>37103</v>
      </c>
      <c r="H415">
        <v>3.82</v>
      </c>
    </row>
    <row r="416" spans="5:8" x14ac:dyDescent="0.35">
      <c r="E416" s="1">
        <v>43795</v>
      </c>
      <c r="F416">
        <v>1.54</v>
      </c>
      <c r="G416" s="1">
        <v>37104</v>
      </c>
      <c r="H416">
        <v>3.79</v>
      </c>
    </row>
    <row r="417" spans="5:8" x14ac:dyDescent="0.35">
      <c r="E417" s="1">
        <v>43796</v>
      </c>
      <c r="F417">
        <v>1.55</v>
      </c>
      <c r="G417" s="1">
        <v>37105</v>
      </c>
      <c r="H417">
        <v>3.68</v>
      </c>
    </row>
    <row r="418" spans="5:8" x14ac:dyDescent="0.35">
      <c r="E418" s="1">
        <v>43798</v>
      </c>
      <c r="F418">
        <v>1.65</v>
      </c>
      <c r="G418" s="1">
        <v>37106</v>
      </c>
      <c r="H418">
        <v>3.69</v>
      </c>
    </row>
    <row r="419" spans="5:8" x14ac:dyDescent="0.35">
      <c r="E419" s="1">
        <v>43801</v>
      </c>
      <c r="F419">
        <v>1.63</v>
      </c>
      <c r="G419" s="1">
        <v>37109</v>
      </c>
      <c r="H419">
        <v>3.73</v>
      </c>
    </row>
    <row r="420" spans="5:8" x14ac:dyDescent="0.35">
      <c r="E420" s="1">
        <v>43802</v>
      </c>
      <c r="F420">
        <v>1.55</v>
      </c>
      <c r="G420" s="1">
        <v>37110</v>
      </c>
      <c r="H420">
        <v>3.69</v>
      </c>
    </row>
    <row r="421" spans="5:8" x14ac:dyDescent="0.35">
      <c r="E421" s="1">
        <v>43803</v>
      </c>
      <c r="F421">
        <v>1.54</v>
      </c>
      <c r="G421" s="1">
        <v>37111</v>
      </c>
      <c r="H421">
        <v>3.75</v>
      </c>
    </row>
    <row r="422" spans="5:8" x14ac:dyDescent="0.35">
      <c r="E422" s="1">
        <v>43804</v>
      </c>
      <c r="F422">
        <v>1.55</v>
      </c>
      <c r="G422" s="1">
        <v>37112</v>
      </c>
      <c r="H422">
        <v>3.77</v>
      </c>
    </row>
    <row r="423" spans="5:8" x14ac:dyDescent="0.35">
      <c r="E423" s="1">
        <v>43805</v>
      </c>
      <c r="F423">
        <v>1.55</v>
      </c>
      <c r="G423" s="1">
        <v>37113</v>
      </c>
      <c r="H423">
        <v>3.7</v>
      </c>
    </row>
    <row r="424" spans="5:8" x14ac:dyDescent="0.35">
      <c r="E424" s="1">
        <v>43808</v>
      </c>
      <c r="F424">
        <v>1.56</v>
      </c>
      <c r="G424" s="1">
        <v>37116</v>
      </c>
      <c r="H424">
        <v>3.79</v>
      </c>
    </row>
    <row r="425" spans="5:8" x14ac:dyDescent="0.35">
      <c r="E425" s="1">
        <v>43809</v>
      </c>
      <c r="F425">
        <v>1.55</v>
      </c>
      <c r="G425" s="1">
        <v>37117</v>
      </c>
      <c r="H425">
        <v>3.76</v>
      </c>
    </row>
    <row r="426" spans="5:8" x14ac:dyDescent="0.35">
      <c r="E426" s="1">
        <v>43810</v>
      </c>
      <c r="F426">
        <v>1.54</v>
      </c>
      <c r="G426" s="1">
        <v>37118</v>
      </c>
      <c r="H426">
        <v>3.83</v>
      </c>
    </row>
    <row r="427" spans="5:8" x14ac:dyDescent="0.35">
      <c r="E427" s="1">
        <v>43811</v>
      </c>
      <c r="F427">
        <v>1.53</v>
      </c>
      <c r="G427" s="1">
        <v>37119</v>
      </c>
      <c r="H427">
        <v>3.75</v>
      </c>
    </row>
    <row r="428" spans="5:8" x14ac:dyDescent="0.35">
      <c r="E428" s="1">
        <v>43812</v>
      </c>
      <c r="F428">
        <v>1.54</v>
      </c>
      <c r="G428" s="1">
        <v>37120</v>
      </c>
      <c r="H428">
        <v>3.66</v>
      </c>
    </row>
    <row r="429" spans="5:8" x14ac:dyDescent="0.35">
      <c r="E429" s="1">
        <v>43815</v>
      </c>
      <c r="F429">
        <v>1.62</v>
      </c>
      <c r="G429" s="1">
        <v>37123</v>
      </c>
      <c r="H429">
        <v>3.64</v>
      </c>
    </row>
    <row r="430" spans="5:8" x14ac:dyDescent="0.35">
      <c r="E430" s="1">
        <v>43816</v>
      </c>
      <c r="F430">
        <v>1.54</v>
      </c>
      <c r="G430" s="1">
        <v>37124</v>
      </c>
      <c r="H430">
        <v>3.53</v>
      </c>
    </row>
    <row r="431" spans="5:8" x14ac:dyDescent="0.35">
      <c r="E431" s="1">
        <v>43817</v>
      </c>
      <c r="F431">
        <v>1.53</v>
      </c>
      <c r="G431" s="1">
        <v>37125</v>
      </c>
      <c r="H431">
        <v>3.51</v>
      </c>
    </row>
    <row r="432" spans="5:8" x14ac:dyDescent="0.35">
      <c r="E432" s="1">
        <v>43818</v>
      </c>
      <c r="F432">
        <v>1.53</v>
      </c>
      <c r="G432" s="1">
        <v>37126</v>
      </c>
      <c r="H432">
        <v>3.55</v>
      </c>
    </row>
    <row r="433" spans="5:8" x14ac:dyDescent="0.35">
      <c r="E433" s="1">
        <v>43819</v>
      </c>
      <c r="F433">
        <v>1.53</v>
      </c>
      <c r="G433" s="1">
        <v>37127</v>
      </c>
      <c r="H433">
        <v>3.51</v>
      </c>
    </row>
    <row r="434" spans="5:8" x14ac:dyDescent="0.35">
      <c r="E434" s="1">
        <v>43822</v>
      </c>
      <c r="F434">
        <v>1.52</v>
      </c>
      <c r="G434" s="1">
        <v>37130</v>
      </c>
      <c r="H434">
        <v>3.54</v>
      </c>
    </row>
    <row r="435" spans="5:8" x14ac:dyDescent="0.35">
      <c r="E435" s="1">
        <v>43823</v>
      </c>
      <c r="F435">
        <v>1.52</v>
      </c>
      <c r="G435" s="1">
        <v>37131</v>
      </c>
      <c r="H435">
        <v>3.5</v>
      </c>
    </row>
    <row r="436" spans="5:8" x14ac:dyDescent="0.35">
      <c r="E436" s="1">
        <v>43825</v>
      </c>
      <c r="F436">
        <v>1.52</v>
      </c>
      <c r="G436" s="1">
        <v>37132</v>
      </c>
      <c r="H436">
        <v>3.5</v>
      </c>
    </row>
    <row r="437" spans="5:8" x14ac:dyDescent="0.35">
      <c r="E437" s="1">
        <v>43826</v>
      </c>
      <c r="F437">
        <v>1.53</v>
      </c>
      <c r="G437" s="1">
        <v>37133</v>
      </c>
      <c r="H437">
        <v>3.58</v>
      </c>
    </row>
    <row r="438" spans="5:8" x14ac:dyDescent="0.35">
      <c r="E438" s="1">
        <v>43829</v>
      </c>
      <c r="F438">
        <v>1.54</v>
      </c>
      <c r="G438" s="1">
        <v>37134</v>
      </c>
      <c r="H438">
        <v>3.66</v>
      </c>
    </row>
    <row r="439" spans="5:8" x14ac:dyDescent="0.35">
      <c r="E439" s="1">
        <v>43830</v>
      </c>
      <c r="F439">
        <v>1.55</v>
      </c>
      <c r="G439" s="1">
        <v>37138</v>
      </c>
      <c r="H439">
        <v>3.67</v>
      </c>
    </row>
    <row r="440" spans="5:8" x14ac:dyDescent="0.35">
      <c r="E440" s="1">
        <v>43832</v>
      </c>
      <c r="F440">
        <v>1.54</v>
      </c>
      <c r="G440" s="1">
        <v>37139</v>
      </c>
      <c r="H440">
        <v>3.49</v>
      </c>
    </row>
    <row r="441" spans="5:8" x14ac:dyDescent="0.35">
      <c r="E441" s="1">
        <v>43833</v>
      </c>
      <c r="F441">
        <v>1.55</v>
      </c>
      <c r="G441" s="1">
        <v>37140</v>
      </c>
      <c r="H441">
        <v>3.52</v>
      </c>
    </row>
    <row r="442" spans="5:8" x14ac:dyDescent="0.35">
      <c r="E442" s="1">
        <v>43836</v>
      </c>
      <c r="F442">
        <v>1.55</v>
      </c>
      <c r="G442" s="1">
        <v>37141</v>
      </c>
      <c r="H442">
        <v>3.44</v>
      </c>
    </row>
    <row r="443" spans="5:8" x14ac:dyDescent="0.35">
      <c r="E443" s="1">
        <v>43837</v>
      </c>
      <c r="F443">
        <v>1.56</v>
      </c>
      <c r="G443" s="1">
        <v>37144</v>
      </c>
      <c r="H443">
        <v>3.5</v>
      </c>
    </row>
    <row r="444" spans="5:8" x14ac:dyDescent="0.35">
      <c r="E444" s="1">
        <v>43838</v>
      </c>
      <c r="F444">
        <v>1.55</v>
      </c>
      <c r="G444" s="1">
        <v>37145</v>
      </c>
      <c r="H444">
        <v>3.5</v>
      </c>
    </row>
    <row r="445" spans="5:8" x14ac:dyDescent="0.35">
      <c r="E445" s="1">
        <v>43839</v>
      </c>
      <c r="F445">
        <v>1.55</v>
      </c>
      <c r="G445" s="1">
        <v>37146</v>
      </c>
      <c r="H445">
        <v>3.56</v>
      </c>
    </row>
    <row r="446" spans="5:8" x14ac:dyDescent="0.35">
      <c r="E446" s="1">
        <v>43840</v>
      </c>
      <c r="F446">
        <v>1.55</v>
      </c>
      <c r="G446" s="1">
        <v>37147</v>
      </c>
      <c r="H446">
        <v>3.31</v>
      </c>
    </row>
    <row r="447" spans="5:8" x14ac:dyDescent="0.35">
      <c r="E447" s="1">
        <v>43843</v>
      </c>
      <c r="F447">
        <v>1.54</v>
      </c>
      <c r="G447" s="1">
        <v>37148</v>
      </c>
      <c r="H447">
        <v>3.13</v>
      </c>
    </row>
    <row r="448" spans="5:8" x14ac:dyDescent="0.35">
      <c r="E448" s="1">
        <v>43844</v>
      </c>
      <c r="F448">
        <v>1.55</v>
      </c>
      <c r="G448" s="1">
        <v>37151</v>
      </c>
      <c r="H448">
        <v>2.13</v>
      </c>
    </row>
    <row r="449" spans="5:8" x14ac:dyDescent="0.35">
      <c r="E449" s="1">
        <v>43845</v>
      </c>
      <c r="F449">
        <v>1.56</v>
      </c>
      <c r="G449" s="1">
        <v>37152</v>
      </c>
      <c r="H449">
        <v>1.25</v>
      </c>
    </row>
    <row r="450" spans="5:8" x14ac:dyDescent="0.35">
      <c r="E450" s="1">
        <v>43846</v>
      </c>
      <c r="F450">
        <v>1.55</v>
      </c>
      <c r="G450" s="1">
        <v>37153</v>
      </c>
      <c r="H450">
        <v>1.19</v>
      </c>
    </row>
    <row r="451" spans="5:8" x14ac:dyDescent="0.35">
      <c r="E451" s="1">
        <v>43847</v>
      </c>
      <c r="F451">
        <v>1.54</v>
      </c>
      <c r="G451" s="1">
        <v>37154</v>
      </c>
      <c r="H451">
        <v>2.2200000000000002</v>
      </c>
    </row>
    <row r="452" spans="5:8" x14ac:dyDescent="0.35">
      <c r="E452" s="1">
        <v>43851</v>
      </c>
      <c r="F452">
        <v>1.54</v>
      </c>
      <c r="G452" s="1">
        <v>37155</v>
      </c>
      <c r="H452">
        <v>3.11</v>
      </c>
    </row>
    <row r="453" spans="5:8" x14ac:dyDescent="0.35">
      <c r="E453" s="1">
        <v>43852</v>
      </c>
      <c r="F453">
        <v>1.54</v>
      </c>
      <c r="G453" s="1">
        <v>37158</v>
      </c>
      <c r="H453">
        <v>3.31</v>
      </c>
    </row>
    <row r="454" spans="5:8" x14ac:dyDescent="0.35">
      <c r="E454" s="1">
        <v>43853</v>
      </c>
      <c r="F454">
        <v>1.54</v>
      </c>
      <c r="G454" s="1">
        <v>37159</v>
      </c>
      <c r="H454">
        <v>3.11</v>
      </c>
    </row>
    <row r="455" spans="5:8" x14ac:dyDescent="0.35">
      <c r="E455" s="1">
        <v>43854</v>
      </c>
      <c r="F455">
        <v>1.53</v>
      </c>
      <c r="G455" s="1">
        <v>37160</v>
      </c>
      <c r="H455">
        <v>2.96</v>
      </c>
    </row>
    <row r="456" spans="5:8" x14ac:dyDescent="0.35">
      <c r="E456" s="1">
        <v>43857</v>
      </c>
      <c r="F456">
        <v>1.53</v>
      </c>
      <c r="G456" s="1">
        <v>37161</v>
      </c>
      <c r="H456">
        <v>3.08</v>
      </c>
    </row>
    <row r="457" spans="5:8" x14ac:dyDescent="0.35">
      <c r="E457" s="1">
        <v>43858</v>
      </c>
      <c r="F457">
        <v>1.53</v>
      </c>
      <c r="G457" s="1">
        <v>37162</v>
      </c>
      <c r="H457">
        <v>2.75</v>
      </c>
    </row>
    <row r="458" spans="5:8" x14ac:dyDescent="0.35">
      <c r="E458" s="1">
        <v>43859</v>
      </c>
      <c r="F458">
        <v>1.53</v>
      </c>
      <c r="G458" s="1">
        <v>37165</v>
      </c>
      <c r="H458">
        <v>3.02</v>
      </c>
    </row>
    <row r="459" spans="5:8" x14ac:dyDescent="0.35">
      <c r="E459" s="1">
        <v>43860</v>
      </c>
      <c r="F459">
        <v>1.58</v>
      </c>
      <c r="G459" s="1">
        <v>37166</v>
      </c>
      <c r="H459">
        <v>2.35</v>
      </c>
    </row>
    <row r="460" spans="5:8" x14ac:dyDescent="0.35">
      <c r="E460" s="1">
        <v>43861</v>
      </c>
      <c r="F460">
        <v>1.6</v>
      </c>
      <c r="G460" s="1">
        <v>37167</v>
      </c>
      <c r="H460">
        <v>2.27</v>
      </c>
    </row>
    <row r="461" spans="5:8" x14ac:dyDescent="0.35">
      <c r="E461" s="1">
        <v>43864</v>
      </c>
      <c r="F461">
        <v>1.59</v>
      </c>
      <c r="G461" s="1">
        <v>37168</v>
      </c>
      <c r="H461">
        <v>2.4500000000000002</v>
      </c>
    </row>
    <row r="462" spans="5:8" x14ac:dyDescent="0.35">
      <c r="E462" s="1">
        <v>43865</v>
      </c>
      <c r="F462">
        <v>1.6</v>
      </c>
      <c r="G462" s="1">
        <v>37169</v>
      </c>
      <c r="H462">
        <v>2.42</v>
      </c>
    </row>
    <row r="463" spans="5:8" x14ac:dyDescent="0.35">
      <c r="E463" s="1">
        <v>43866</v>
      </c>
      <c r="F463">
        <v>1.59</v>
      </c>
      <c r="G463" s="1">
        <v>37173</v>
      </c>
      <c r="H463">
        <v>2.5</v>
      </c>
    </row>
    <row r="464" spans="5:8" x14ac:dyDescent="0.35">
      <c r="E464" s="1">
        <v>43867</v>
      </c>
      <c r="F464">
        <v>1.59</v>
      </c>
      <c r="G464" s="1">
        <v>37174</v>
      </c>
      <c r="H464">
        <v>2.42</v>
      </c>
    </row>
    <row r="465" spans="5:8" x14ac:dyDescent="0.35">
      <c r="E465" s="1">
        <v>43868</v>
      </c>
      <c r="F465">
        <v>1.58</v>
      </c>
      <c r="G465" s="1">
        <v>37175</v>
      </c>
      <c r="H465">
        <v>2.42</v>
      </c>
    </row>
    <row r="466" spans="5:8" x14ac:dyDescent="0.35">
      <c r="E466" s="1">
        <v>43871</v>
      </c>
      <c r="F466">
        <v>1.58</v>
      </c>
      <c r="G466" s="1">
        <v>37176</v>
      </c>
      <c r="H466">
        <v>2.39</v>
      </c>
    </row>
    <row r="467" spans="5:8" x14ac:dyDescent="0.35">
      <c r="E467" s="1">
        <v>43872</v>
      </c>
      <c r="F467">
        <v>1.58</v>
      </c>
      <c r="G467" s="1">
        <v>37179</v>
      </c>
      <c r="H467">
        <v>2.5099999999999998</v>
      </c>
    </row>
    <row r="468" spans="5:8" x14ac:dyDescent="0.35">
      <c r="E468" s="1">
        <v>43873</v>
      </c>
      <c r="F468">
        <v>1.57</v>
      </c>
      <c r="G468" s="1">
        <v>37180</v>
      </c>
      <c r="H468">
        <v>2.4700000000000002</v>
      </c>
    </row>
    <row r="469" spans="5:8" x14ac:dyDescent="0.35">
      <c r="E469" s="1">
        <v>43874</v>
      </c>
      <c r="F469">
        <v>1.57</v>
      </c>
      <c r="G469" s="1">
        <v>37181</v>
      </c>
      <c r="H469">
        <v>2.5099999999999998</v>
      </c>
    </row>
    <row r="470" spans="5:8" x14ac:dyDescent="0.35">
      <c r="E470" s="1">
        <v>43875</v>
      </c>
      <c r="F470">
        <v>1.58</v>
      </c>
      <c r="G470" s="1">
        <v>37182</v>
      </c>
      <c r="H470">
        <v>2.5</v>
      </c>
    </row>
    <row r="471" spans="5:8" x14ac:dyDescent="0.35">
      <c r="E471" s="1">
        <v>43879</v>
      </c>
      <c r="F471">
        <v>1.6</v>
      </c>
      <c r="G471" s="1">
        <v>37183</v>
      </c>
      <c r="H471">
        <v>2.4700000000000002</v>
      </c>
    </row>
    <row r="472" spans="5:8" x14ac:dyDescent="0.35">
      <c r="E472" s="1">
        <v>43880</v>
      </c>
      <c r="F472">
        <v>1.59</v>
      </c>
      <c r="G472" s="1">
        <v>37186</v>
      </c>
      <c r="H472">
        <v>2.52</v>
      </c>
    </row>
    <row r="473" spans="5:8" x14ac:dyDescent="0.35">
      <c r="E473" s="1">
        <v>43881</v>
      </c>
      <c r="F473">
        <v>1.6</v>
      </c>
      <c r="G473" s="1">
        <v>37187</v>
      </c>
      <c r="H473">
        <v>2.48</v>
      </c>
    </row>
    <row r="474" spans="5:8" x14ac:dyDescent="0.35">
      <c r="E474" s="1">
        <v>43882</v>
      </c>
      <c r="F474">
        <v>1.58</v>
      </c>
      <c r="G474" s="1">
        <v>37188</v>
      </c>
      <c r="H474">
        <v>2.5299999999999998</v>
      </c>
    </row>
    <row r="475" spans="5:8" x14ac:dyDescent="0.35">
      <c r="E475" s="1">
        <v>43885</v>
      </c>
      <c r="F475">
        <v>1.58</v>
      </c>
      <c r="G475" s="1">
        <v>37189</v>
      </c>
      <c r="H475">
        <v>2.54</v>
      </c>
    </row>
    <row r="476" spans="5:8" x14ac:dyDescent="0.35">
      <c r="E476" s="1">
        <v>43886</v>
      </c>
      <c r="F476">
        <v>1.59</v>
      </c>
      <c r="G476" s="1">
        <v>37190</v>
      </c>
      <c r="H476">
        <v>2.5099999999999998</v>
      </c>
    </row>
    <row r="477" spans="5:8" x14ac:dyDescent="0.35">
      <c r="E477" s="1">
        <v>43887</v>
      </c>
      <c r="F477">
        <v>1.58</v>
      </c>
      <c r="G477" s="1">
        <v>37193</v>
      </c>
      <c r="H477">
        <v>2.5499999999999998</v>
      </c>
    </row>
    <row r="478" spans="5:8" x14ac:dyDescent="0.35">
      <c r="E478" s="1">
        <v>43888</v>
      </c>
      <c r="F478">
        <v>1.58</v>
      </c>
      <c r="G478" s="1">
        <v>37194</v>
      </c>
      <c r="H478">
        <v>2.5499999999999998</v>
      </c>
    </row>
    <row r="479" spans="5:8" x14ac:dyDescent="0.35">
      <c r="E479" s="1">
        <v>43889</v>
      </c>
      <c r="F479">
        <v>1.6</v>
      </c>
      <c r="G479" s="1">
        <v>37195</v>
      </c>
      <c r="H479">
        <v>2.66</v>
      </c>
    </row>
    <row r="480" spans="5:8" x14ac:dyDescent="0.35">
      <c r="E480" s="1">
        <v>43892</v>
      </c>
      <c r="F480">
        <v>1.59</v>
      </c>
      <c r="G480" s="1">
        <v>37196</v>
      </c>
      <c r="H480">
        <v>2.61</v>
      </c>
    </row>
    <row r="481" spans="5:8" x14ac:dyDescent="0.35">
      <c r="E481" s="1">
        <v>43893</v>
      </c>
      <c r="F481">
        <v>1.64</v>
      </c>
      <c r="G481" s="1">
        <v>37197</v>
      </c>
      <c r="H481">
        <v>2.4300000000000002</v>
      </c>
    </row>
    <row r="482" spans="5:8" x14ac:dyDescent="0.35">
      <c r="E482" s="1">
        <v>43894</v>
      </c>
      <c r="F482">
        <v>1.23</v>
      </c>
      <c r="G482" s="1">
        <v>37200</v>
      </c>
      <c r="H482">
        <v>2.4500000000000002</v>
      </c>
    </row>
    <row r="483" spans="5:8" x14ac:dyDescent="0.35">
      <c r="E483" s="1">
        <v>43895</v>
      </c>
      <c r="F483">
        <v>1.1200000000000001</v>
      </c>
      <c r="G483" s="1">
        <v>37201</v>
      </c>
      <c r="H483">
        <v>2.13</v>
      </c>
    </row>
    <row r="484" spans="5:8" x14ac:dyDescent="0.35">
      <c r="E484" s="1">
        <v>43896</v>
      </c>
      <c r="F484">
        <v>1.1000000000000001</v>
      </c>
      <c r="G484" s="1">
        <v>37202</v>
      </c>
      <c r="H484">
        <v>2.04</v>
      </c>
    </row>
    <row r="485" spans="5:8" x14ac:dyDescent="0.35">
      <c r="E485" s="1">
        <v>43899</v>
      </c>
      <c r="F485">
        <v>1.0900000000000001</v>
      </c>
      <c r="G485" s="1">
        <v>37203</v>
      </c>
      <c r="H485">
        <v>2.0299999999999998</v>
      </c>
    </row>
    <row r="486" spans="5:8" x14ac:dyDescent="0.35">
      <c r="E486" s="1">
        <v>43900</v>
      </c>
      <c r="F486">
        <v>1.1100000000000001</v>
      </c>
      <c r="G486" s="1">
        <v>37204</v>
      </c>
      <c r="H486">
        <v>1.98</v>
      </c>
    </row>
    <row r="487" spans="5:8" x14ac:dyDescent="0.35">
      <c r="E487" s="1">
        <v>43901</v>
      </c>
      <c r="F487">
        <v>1.1499999999999999</v>
      </c>
      <c r="G487" s="1">
        <v>37208</v>
      </c>
      <c r="H487">
        <v>2.1</v>
      </c>
    </row>
    <row r="488" spans="5:8" x14ac:dyDescent="0.35">
      <c r="E488" s="1">
        <v>43902</v>
      </c>
      <c r="F488">
        <v>1.2</v>
      </c>
      <c r="G488" s="1">
        <v>37209</v>
      </c>
      <c r="H488">
        <v>2.16</v>
      </c>
    </row>
    <row r="489" spans="5:8" x14ac:dyDescent="0.35">
      <c r="E489" s="1">
        <v>43903</v>
      </c>
      <c r="F489">
        <v>1.1000000000000001</v>
      </c>
      <c r="G489" s="1">
        <v>37210</v>
      </c>
      <c r="H489">
        <v>2.2200000000000002</v>
      </c>
    </row>
    <row r="490" spans="5:8" x14ac:dyDescent="0.35">
      <c r="E490" s="1">
        <v>43906</v>
      </c>
      <c r="F490">
        <v>0.26</v>
      </c>
      <c r="G490" s="1">
        <v>37211</v>
      </c>
      <c r="H490">
        <v>1.98</v>
      </c>
    </row>
    <row r="491" spans="5:8" x14ac:dyDescent="0.35">
      <c r="E491" s="1">
        <v>43907</v>
      </c>
      <c r="F491">
        <v>0.54</v>
      </c>
      <c r="G491" s="1">
        <v>37214</v>
      </c>
      <c r="H491">
        <v>2.0099999999999998</v>
      </c>
    </row>
    <row r="492" spans="5:8" x14ac:dyDescent="0.35">
      <c r="E492" s="1">
        <v>43908</v>
      </c>
      <c r="F492">
        <v>0.1</v>
      </c>
      <c r="G492" s="1">
        <v>37215</v>
      </c>
      <c r="H492">
        <v>1.97</v>
      </c>
    </row>
    <row r="493" spans="5:8" x14ac:dyDescent="0.35">
      <c r="E493" s="1">
        <v>43909</v>
      </c>
      <c r="F493">
        <v>0.06</v>
      </c>
      <c r="G493" s="1">
        <v>37216</v>
      </c>
      <c r="H493">
        <v>1.93</v>
      </c>
    </row>
    <row r="494" spans="5:8" x14ac:dyDescent="0.35">
      <c r="E494" s="1">
        <v>43910</v>
      </c>
      <c r="F494">
        <v>0.04</v>
      </c>
      <c r="G494" s="1">
        <v>37218</v>
      </c>
      <c r="H494">
        <v>1.88</v>
      </c>
    </row>
    <row r="495" spans="5:8" x14ac:dyDescent="0.35">
      <c r="E495" s="1">
        <v>43913</v>
      </c>
      <c r="F495">
        <v>0.02</v>
      </c>
      <c r="G495" s="1">
        <v>37221</v>
      </c>
      <c r="H495">
        <v>2.04</v>
      </c>
    </row>
    <row r="496" spans="5:8" x14ac:dyDescent="0.35">
      <c r="E496" s="1">
        <v>43914</v>
      </c>
      <c r="F496">
        <v>0.01</v>
      </c>
      <c r="G496" s="1">
        <v>37222</v>
      </c>
      <c r="H496">
        <v>2.0099999999999998</v>
      </c>
    </row>
    <row r="497" spans="5:8" x14ac:dyDescent="0.35">
      <c r="E497" s="1">
        <v>43915</v>
      </c>
      <c r="F497">
        <v>0.01</v>
      </c>
      <c r="G497" s="1">
        <v>37223</v>
      </c>
      <c r="H497">
        <v>2.04</v>
      </c>
    </row>
    <row r="498" spans="5:8" x14ac:dyDescent="0.35">
      <c r="E498" s="1">
        <v>43916</v>
      </c>
      <c r="F498">
        <v>0.01</v>
      </c>
      <c r="G498" s="1">
        <v>37224</v>
      </c>
      <c r="H498">
        <v>2.09</v>
      </c>
    </row>
    <row r="499" spans="5:8" x14ac:dyDescent="0.35">
      <c r="E499" s="1">
        <v>43917</v>
      </c>
      <c r="F499">
        <v>0.01</v>
      </c>
      <c r="G499" s="1">
        <v>37225</v>
      </c>
      <c r="H499">
        <v>2.06</v>
      </c>
    </row>
    <row r="500" spans="5:8" x14ac:dyDescent="0.35">
      <c r="E500" s="1">
        <v>43920</v>
      </c>
      <c r="F500">
        <v>0.01</v>
      </c>
      <c r="G500" s="1">
        <v>37228</v>
      </c>
      <c r="H500">
        <v>2.0499999999999998</v>
      </c>
    </row>
    <row r="501" spans="5:8" x14ac:dyDescent="0.35">
      <c r="E501" s="1">
        <v>43921</v>
      </c>
      <c r="F501">
        <v>0.01</v>
      </c>
      <c r="G501" s="1">
        <v>37229</v>
      </c>
      <c r="H501">
        <v>1.93</v>
      </c>
    </row>
    <row r="502" spans="5:8" x14ac:dyDescent="0.35">
      <c r="E502" s="1">
        <v>43922</v>
      </c>
      <c r="F502">
        <v>0.01</v>
      </c>
      <c r="G502" s="1">
        <v>37230</v>
      </c>
      <c r="H502">
        <v>1.89</v>
      </c>
    </row>
    <row r="503" spans="5:8" x14ac:dyDescent="0.35">
      <c r="E503" s="1">
        <v>43923</v>
      </c>
      <c r="F503">
        <v>0.01</v>
      </c>
      <c r="G503" s="1">
        <v>37231</v>
      </c>
      <c r="H503">
        <v>1.87</v>
      </c>
    </row>
    <row r="504" spans="5:8" x14ac:dyDescent="0.35">
      <c r="E504" s="1">
        <v>43924</v>
      </c>
      <c r="F504">
        <v>0.01</v>
      </c>
      <c r="G504" s="1">
        <v>37232</v>
      </c>
      <c r="H504">
        <v>1.92</v>
      </c>
    </row>
    <row r="505" spans="5:8" x14ac:dyDescent="0.35">
      <c r="E505" s="1">
        <v>43927</v>
      </c>
      <c r="F505">
        <v>0.01</v>
      </c>
      <c r="G505" s="1">
        <v>37235</v>
      </c>
      <c r="H505">
        <v>1.9</v>
      </c>
    </row>
    <row r="506" spans="5:8" x14ac:dyDescent="0.35">
      <c r="E506" s="1">
        <v>43928</v>
      </c>
      <c r="F506">
        <v>0.01</v>
      </c>
      <c r="G506" s="1">
        <v>37236</v>
      </c>
      <c r="H506">
        <v>1.8</v>
      </c>
    </row>
    <row r="507" spans="5:8" x14ac:dyDescent="0.35">
      <c r="E507" s="1">
        <v>43929</v>
      </c>
      <c r="F507">
        <v>0.01</v>
      </c>
      <c r="G507" s="1">
        <v>37237</v>
      </c>
      <c r="H507">
        <v>1.81</v>
      </c>
    </row>
    <row r="508" spans="5:8" x14ac:dyDescent="0.35">
      <c r="E508" s="1">
        <v>43930</v>
      </c>
      <c r="F508">
        <v>0.01</v>
      </c>
      <c r="G508" s="1">
        <v>37238</v>
      </c>
      <c r="H508">
        <v>1.86</v>
      </c>
    </row>
    <row r="509" spans="5:8" x14ac:dyDescent="0.35">
      <c r="E509" s="1">
        <v>43934</v>
      </c>
      <c r="F509">
        <v>0.02</v>
      </c>
      <c r="G509" s="1">
        <v>37239</v>
      </c>
      <c r="H509">
        <v>1.88</v>
      </c>
    </row>
    <row r="510" spans="5:8" x14ac:dyDescent="0.35">
      <c r="E510" s="1">
        <v>43935</v>
      </c>
      <c r="F510">
        <v>0.06</v>
      </c>
      <c r="G510" s="1">
        <v>37242</v>
      </c>
      <c r="H510">
        <v>1.93</v>
      </c>
    </row>
    <row r="511" spans="5:8" x14ac:dyDescent="0.35">
      <c r="E511" s="1">
        <v>43936</v>
      </c>
      <c r="F511">
        <v>0.03</v>
      </c>
      <c r="G511" s="1">
        <v>37243</v>
      </c>
      <c r="H511">
        <v>1.71</v>
      </c>
    </row>
    <row r="512" spans="5:8" x14ac:dyDescent="0.35">
      <c r="E512" s="1">
        <v>43937</v>
      </c>
      <c r="F512">
        <v>0.03</v>
      </c>
      <c r="G512" s="1">
        <v>37244</v>
      </c>
      <c r="H512">
        <v>1.71</v>
      </c>
    </row>
    <row r="513" spans="5:8" x14ac:dyDescent="0.35">
      <c r="E513" s="1">
        <v>43938</v>
      </c>
      <c r="F513">
        <v>0.03</v>
      </c>
      <c r="G513" s="1">
        <v>37245</v>
      </c>
      <c r="H513">
        <v>1.79</v>
      </c>
    </row>
    <row r="514" spans="5:8" x14ac:dyDescent="0.35">
      <c r="E514" s="1">
        <v>43941</v>
      </c>
      <c r="F514">
        <v>0.02</v>
      </c>
      <c r="G514" s="1">
        <v>37246</v>
      </c>
      <c r="H514">
        <v>1.78</v>
      </c>
    </row>
    <row r="515" spans="5:8" x14ac:dyDescent="0.35">
      <c r="E515" s="1">
        <v>43942</v>
      </c>
      <c r="F515">
        <v>0.01</v>
      </c>
      <c r="G515" s="1">
        <v>37249</v>
      </c>
      <c r="H515">
        <v>1.68</v>
      </c>
    </row>
    <row r="516" spans="5:8" x14ac:dyDescent="0.35">
      <c r="E516" s="1">
        <v>43943</v>
      </c>
      <c r="F516">
        <v>0.01</v>
      </c>
      <c r="G516" s="1">
        <v>37251</v>
      </c>
      <c r="H516">
        <v>1.89</v>
      </c>
    </row>
    <row r="517" spans="5:8" x14ac:dyDescent="0.35">
      <c r="E517" s="1">
        <v>43944</v>
      </c>
      <c r="F517">
        <v>0.01</v>
      </c>
      <c r="G517" s="1">
        <v>37252</v>
      </c>
      <c r="H517">
        <v>1.85</v>
      </c>
    </row>
    <row r="518" spans="5:8" x14ac:dyDescent="0.35">
      <c r="E518" s="1">
        <v>43945</v>
      </c>
      <c r="F518">
        <v>0.03</v>
      </c>
      <c r="G518" s="1">
        <v>37253</v>
      </c>
      <c r="H518">
        <v>1.54</v>
      </c>
    </row>
    <row r="519" spans="5:8" x14ac:dyDescent="0.35">
      <c r="E519" s="1">
        <v>43948</v>
      </c>
      <c r="F519">
        <v>0.03</v>
      </c>
      <c r="G519" s="1">
        <v>37256</v>
      </c>
      <c r="H519">
        <v>1.52</v>
      </c>
    </row>
    <row r="520" spans="5:8" x14ac:dyDescent="0.35">
      <c r="E520" s="1">
        <v>43949</v>
      </c>
      <c r="F520">
        <v>0.01</v>
      </c>
      <c r="G520" s="1">
        <v>37258</v>
      </c>
      <c r="H520">
        <v>1.92</v>
      </c>
    </row>
    <row r="521" spans="5:8" x14ac:dyDescent="0.35">
      <c r="E521" s="1">
        <v>43950</v>
      </c>
      <c r="F521">
        <v>0.01</v>
      </c>
      <c r="G521" s="1">
        <v>37259</v>
      </c>
      <c r="H521">
        <v>1.72</v>
      </c>
    </row>
    <row r="522" spans="5:8" x14ac:dyDescent="0.35">
      <c r="E522" s="1">
        <v>43951</v>
      </c>
      <c r="F522">
        <v>0.04</v>
      </c>
      <c r="G522" s="1">
        <v>37260</v>
      </c>
      <c r="H522">
        <v>1.61</v>
      </c>
    </row>
    <row r="523" spans="5:8" x14ac:dyDescent="0.35">
      <c r="E523" s="1">
        <v>43952</v>
      </c>
      <c r="F523">
        <v>0.03</v>
      </c>
      <c r="G523" s="1">
        <v>37263</v>
      </c>
      <c r="H523">
        <v>1.61</v>
      </c>
    </row>
    <row r="524" spans="5:8" x14ac:dyDescent="0.35">
      <c r="E524" s="1">
        <v>43955</v>
      </c>
      <c r="F524">
        <v>0.05</v>
      </c>
      <c r="G524" s="1">
        <v>37264</v>
      </c>
      <c r="H524">
        <v>1.61</v>
      </c>
    </row>
    <row r="525" spans="5:8" x14ac:dyDescent="0.35">
      <c r="E525" s="1">
        <v>43956</v>
      </c>
      <c r="F525">
        <v>0.05</v>
      </c>
      <c r="G525" s="1">
        <v>37265</v>
      </c>
      <c r="H525">
        <v>1.74</v>
      </c>
    </row>
    <row r="526" spans="5:8" x14ac:dyDescent="0.35">
      <c r="E526" s="1">
        <v>43957</v>
      </c>
      <c r="F526">
        <v>0.05</v>
      </c>
      <c r="G526" s="1">
        <v>37266</v>
      </c>
      <c r="H526">
        <v>1.81</v>
      </c>
    </row>
    <row r="527" spans="5:8" x14ac:dyDescent="0.35">
      <c r="E527" s="1">
        <v>43958</v>
      </c>
      <c r="F527">
        <v>0.05</v>
      </c>
      <c r="G527" s="1">
        <v>37267</v>
      </c>
      <c r="H527">
        <v>1.71</v>
      </c>
    </row>
    <row r="528" spans="5:8" x14ac:dyDescent="0.35">
      <c r="E528" s="1">
        <v>43959</v>
      </c>
      <c r="F528">
        <v>0.06</v>
      </c>
      <c r="G528" s="1">
        <v>37270</v>
      </c>
      <c r="H528">
        <v>1.78</v>
      </c>
    </row>
    <row r="529" spans="5:8" x14ac:dyDescent="0.35">
      <c r="E529" s="1">
        <v>43962</v>
      </c>
      <c r="F529">
        <v>0.06</v>
      </c>
      <c r="G529" s="1">
        <v>37271</v>
      </c>
      <c r="H529">
        <v>1.75</v>
      </c>
    </row>
    <row r="530" spans="5:8" x14ac:dyDescent="0.35">
      <c r="E530" s="1">
        <v>43963</v>
      </c>
      <c r="F530">
        <v>0.06</v>
      </c>
      <c r="G530" s="1">
        <v>37272</v>
      </c>
      <c r="H530">
        <v>1.69</v>
      </c>
    </row>
    <row r="531" spans="5:8" x14ac:dyDescent="0.35">
      <c r="E531" s="1">
        <v>43964</v>
      </c>
      <c r="F531">
        <v>0.04</v>
      </c>
      <c r="G531" s="1">
        <v>37273</v>
      </c>
      <c r="H531">
        <v>1.68</v>
      </c>
    </row>
    <row r="532" spans="5:8" x14ac:dyDescent="0.35">
      <c r="E532" s="1">
        <v>43965</v>
      </c>
      <c r="F532">
        <v>0.02</v>
      </c>
      <c r="G532" s="1">
        <v>37274</v>
      </c>
      <c r="H532">
        <v>1.71</v>
      </c>
    </row>
    <row r="533" spans="5:8" x14ac:dyDescent="0.35">
      <c r="E533" s="1">
        <v>43966</v>
      </c>
      <c r="F533">
        <v>0.05</v>
      </c>
      <c r="G533" s="1">
        <v>37278</v>
      </c>
      <c r="H533">
        <v>1.84</v>
      </c>
    </row>
    <row r="534" spans="5:8" x14ac:dyDescent="0.35">
      <c r="E534" s="1">
        <v>43969</v>
      </c>
      <c r="F534">
        <v>0.04</v>
      </c>
      <c r="G534" s="1">
        <v>37279</v>
      </c>
      <c r="H534">
        <v>1.81</v>
      </c>
    </row>
    <row r="535" spans="5:8" x14ac:dyDescent="0.35">
      <c r="E535" s="1">
        <v>43970</v>
      </c>
      <c r="F535">
        <v>0.04</v>
      </c>
      <c r="G535" s="1">
        <v>37280</v>
      </c>
      <c r="H535">
        <v>1.8</v>
      </c>
    </row>
    <row r="536" spans="5:8" x14ac:dyDescent="0.35">
      <c r="E536" s="1">
        <v>43971</v>
      </c>
      <c r="F536">
        <v>0.01</v>
      </c>
      <c r="G536" s="1">
        <v>37281</v>
      </c>
      <c r="H536">
        <v>1.78</v>
      </c>
    </row>
    <row r="537" spans="5:8" x14ac:dyDescent="0.35">
      <c r="E537" s="1">
        <v>43972</v>
      </c>
      <c r="F537">
        <v>0.02</v>
      </c>
      <c r="G537" s="1">
        <v>37284</v>
      </c>
      <c r="H537">
        <v>1.79</v>
      </c>
    </row>
    <row r="538" spans="5:8" x14ac:dyDescent="0.35">
      <c r="E538" s="1">
        <v>43973</v>
      </c>
      <c r="F538">
        <v>0.04</v>
      </c>
      <c r="G538" s="1">
        <v>37285</v>
      </c>
      <c r="H538">
        <v>1.78</v>
      </c>
    </row>
    <row r="539" spans="5:8" x14ac:dyDescent="0.35">
      <c r="E539" s="1">
        <v>43977</v>
      </c>
      <c r="F539">
        <v>0.06</v>
      </c>
      <c r="G539" s="1">
        <v>37286</v>
      </c>
      <c r="H539">
        <v>1.78</v>
      </c>
    </row>
    <row r="540" spans="5:8" x14ac:dyDescent="0.35">
      <c r="E540" s="1">
        <v>43978</v>
      </c>
      <c r="F540">
        <v>0.06</v>
      </c>
      <c r="G540" s="1">
        <v>37287</v>
      </c>
      <c r="H540">
        <v>1.85</v>
      </c>
    </row>
    <row r="541" spans="5:8" x14ac:dyDescent="0.35">
      <c r="E541" s="1">
        <v>43979</v>
      </c>
      <c r="F541">
        <v>0.06</v>
      </c>
      <c r="G541" s="1">
        <v>37288</v>
      </c>
      <c r="H541">
        <v>1.77</v>
      </c>
    </row>
    <row r="542" spans="5:8" x14ac:dyDescent="0.35">
      <c r="E542" s="1">
        <v>43980</v>
      </c>
      <c r="F542">
        <v>0.06</v>
      </c>
      <c r="G542" s="1">
        <v>37291</v>
      </c>
      <c r="H542">
        <v>1.74</v>
      </c>
    </row>
    <row r="543" spans="5:8" x14ac:dyDescent="0.35">
      <c r="E543" s="1">
        <v>43983</v>
      </c>
      <c r="F543">
        <v>0.06</v>
      </c>
      <c r="G543" s="1">
        <v>37292</v>
      </c>
      <c r="H543">
        <v>1.64</v>
      </c>
    </row>
    <row r="544" spans="5:8" x14ac:dyDescent="0.35">
      <c r="E544" s="1">
        <v>43984</v>
      </c>
      <c r="F544">
        <v>7.0000000000000007E-2</v>
      </c>
      <c r="G544" s="1">
        <v>37293</v>
      </c>
      <c r="H544">
        <v>1.66</v>
      </c>
    </row>
    <row r="545" spans="5:8" x14ac:dyDescent="0.35">
      <c r="E545" s="1">
        <v>43985</v>
      </c>
      <c r="F545">
        <v>0.06</v>
      </c>
      <c r="G545" s="1">
        <v>37294</v>
      </c>
      <c r="H545">
        <v>1.74</v>
      </c>
    </row>
    <row r="546" spans="5:8" x14ac:dyDescent="0.35">
      <c r="E546" s="1">
        <v>43986</v>
      </c>
      <c r="F546">
        <v>7.0000000000000007E-2</v>
      </c>
      <c r="G546" s="1">
        <v>37295</v>
      </c>
      <c r="H546">
        <v>1.69</v>
      </c>
    </row>
    <row r="547" spans="5:8" x14ac:dyDescent="0.35">
      <c r="E547" s="1">
        <v>43987</v>
      </c>
      <c r="F547">
        <v>7.0000000000000007E-2</v>
      </c>
      <c r="G547" s="1">
        <v>37298</v>
      </c>
      <c r="H547">
        <v>1.76</v>
      </c>
    </row>
    <row r="548" spans="5:8" x14ac:dyDescent="0.35">
      <c r="E548" s="1">
        <v>43990</v>
      </c>
      <c r="F548">
        <v>7.0000000000000007E-2</v>
      </c>
      <c r="G548" s="1">
        <v>37299</v>
      </c>
      <c r="H548">
        <v>1.72</v>
      </c>
    </row>
    <row r="549" spans="5:8" x14ac:dyDescent="0.35">
      <c r="E549" s="1">
        <v>43991</v>
      </c>
      <c r="F549">
        <v>0.08</v>
      </c>
      <c r="G549" s="1">
        <v>37300</v>
      </c>
      <c r="H549">
        <v>1.75</v>
      </c>
    </row>
    <row r="550" spans="5:8" x14ac:dyDescent="0.35">
      <c r="E550" s="1">
        <v>43992</v>
      </c>
      <c r="F550">
        <v>7.0000000000000007E-2</v>
      </c>
      <c r="G550" s="1">
        <v>37301</v>
      </c>
      <c r="H550">
        <v>1.81</v>
      </c>
    </row>
    <row r="551" spans="5:8" x14ac:dyDescent="0.35">
      <c r="E551" s="1">
        <v>43993</v>
      </c>
      <c r="F551">
        <v>0.08</v>
      </c>
      <c r="G551" s="1">
        <v>37302</v>
      </c>
      <c r="H551">
        <v>1.73</v>
      </c>
    </row>
    <row r="552" spans="5:8" x14ac:dyDescent="0.35">
      <c r="E552" s="1">
        <v>43994</v>
      </c>
      <c r="F552">
        <v>0.08</v>
      </c>
      <c r="G552" s="1">
        <v>37306</v>
      </c>
      <c r="H552">
        <v>1.77</v>
      </c>
    </row>
    <row r="553" spans="5:8" x14ac:dyDescent="0.35">
      <c r="E553" s="1">
        <v>43997</v>
      </c>
      <c r="F553">
        <v>0.09</v>
      </c>
      <c r="G553" s="1">
        <v>37307</v>
      </c>
      <c r="H553">
        <v>1.76</v>
      </c>
    </row>
    <row r="554" spans="5:8" x14ac:dyDescent="0.35">
      <c r="E554" s="1">
        <v>43998</v>
      </c>
      <c r="F554">
        <v>0.09</v>
      </c>
      <c r="G554" s="1">
        <v>37308</v>
      </c>
      <c r="H554">
        <v>1.77</v>
      </c>
    </row>
    <row r="555" spans="5:8" x14ac:dyDescent="0.35">
      <c r="E555" s="1">
        <v>43999</v>
      </c>
      <c r="F555">
        <v>0.09</v>
      </c>
      <c r="G555" s="1">
        <v>37309</v>
      </c>
      <c r="H555">
        <v>1.71</v>
      </c>
    </row>
    <row r="556" spans="5:8" x14ac:dyDescent="0.35">
      <c r="E556" s="1">
        <v>44000</v>
      </c>
      <c r="F556">
        <v>0.09</v>
      </c>
      <c r="G556" s="1">
        <v>37312</v>
      </c>
      <c r="H556">
        <v>1.8</v>
      </c>
    </row>
    <row r="557" spans="5:8" x14ac:dyDescent="0.35">
      <c r="E557" s="1">
        <v>44001</v>
      </c>
      <c r="F557">
        <v>0.09</v>
      </c>
      <c r="G557" s="1">
        <v>37313</v>
      </c>
      <c r="H557">
        <v>1.77</v>
      </c>
    </row>
    <row r="558" spans="5:8" x14ac:dyDescent="0.35">
      <c r="E558" s="1">
        <v>44004</v>
      </c>
      <c r="F558">
        <v>0.08</v>
      </c>
      <c r="G558" s="1">
        <v>37314</v>
      </c>
      <c r="H558">
        <v>1.76</v>
      </c>
    </row>
    <row r="559" spans="5:8" x14ac:dyDescent="0.35">
      <c r="E559" s="1">
        <v>44005</v>
      </c>
      <c r="F559">
        <v>7.0000000000000007E-2</v>
      </c>
      <c r="G559" s="1">
        <v>37315</v>
      </c>
      <c r="H559">
        <v>1.83</v>
      </c>
    </row>
    <row r="560" spans="5:8" x14ac:dyDescent="0.35">
      <c r="E560" s="1">
        <v>44006</v>
      </c>
      <c r="F560">
        <v>0.08</v>
      </c>
      <c r="G560" s="1">
        <v>37316</v>
      </c>
      <c r="H560">
        <v>1.78</v>
      </c>
    </row>
    <row r="561" spans="5:8" x14ac:dyDescent="0.35">
      <c r="E561" s="1">
        <v>44007</v>
      </c>
      <c r="F561">
        <v>0.09</v>
      </c>
      <c r="G561" s="1">
        <v>37319</v>
      </c>
      <c r="H561">
        <v>1.68</v>
      </c>
    </row>
    <row r="562" spans="5:8" x14ac:dyDescent="0.35">
      <c r="E562" s="1">
        <v>44008</v>
      </c>
      <c r="F562">
        <v>0.08</v>
      </c>
      <c r="G562" s="1">
        <v>37320</v>
      </c>
      <c r="H562">
        <v>1.63</v>
      </c>
    </row>
    <row r="563" spans="5:8" x14ac:dyDescent="0.35">
      <c r="E563" s="1">
        <v>44011</v>
      </c>
      <c r="F563">
        <v>0.08</v>
      </c>
      <c r="G563" s="1">
        <v>37321</v>
      </c>
      <c r="H563">
        <v>1.71</v>
      </c>
    </row>
    <row r="564" spans="5:8" x14ac:dyDescent="0.35">
      <c r="E564" s="1">
        <v>44012</v>
      </c>
      <c r="F564">
        <v>0.1</v>
      </c>
      <c r="G564" s="1">
        <v>37322</v>
      </c>
      <c r="H564">
        <v>1.77</v>
      </c>
    </row>
    <row r="565" spans="5:8" x14ac:dyDescent="0.35">
      <c r="E565" s="1">
        <v>44013</v>
      </c>
      <c r="F565">
        <v>0.11</v>
      </c>
      <c r="G565" s="1">
        <v>37323</v>
      </c>
      <c r="H565">
        <v>1.69</v>
      </c>
    </row>
    <row r="566" spans="5:8" x14ac:dyDescent="0.35">
      <c r="E566" s="1">
        <v>44014</v>
      </c>
      <c r="F566">
        <v>0.11</v>
      </c>
      <c r="G566" s="1">
        <v>37326</v>
      </c>
      <c r="H566">
        <v>1.75</v>
      </c>
    </row>
    <row r="567" spans="5:8" x14ac:dyDescent="0.35">
      <c r="E567" s="1">
        <v>44018</v>
      </c>
      <c r="F567">
        <v>0.1</v>
      </c>
      <c r="G567" s="1">
        <v>37327</v>
      </c>
      <c r="H567">
        <v>1.68</v>
      </c>
    </row>
    <row r="568" spans="5:8" x14ac:dyDescent="0.35">
      <c r="E568" s="1">
        <v>44019</v>
      </c>
      <c r="F568">
        <v>0.1</v>
      </c>
      <c r="G568" s="1">
        <v>37328</v>
      </c>
      <c r="H568">
        <v>1.73</v>
      </c>
    </row>
    <row r="569" spans="5:8" x14ac:dyDescent="0.35">
      <c r="E569" s="1">
        <v>44020</v>
      </c>
      <c r="F569">
        <v>0.1</v>
      </c>
      <c r="G569" s="1">
        <v>37329</v>
      </c>
      <c r="H569">
        <v>1.79</v>
      </c>
    </row>
    <row r="570" spans="5:8" x14ac:dyDescent="0.35">
      <c r="E570" s="1">
        <v>44021</v>
      </c>
      <c r="F570">
        <v>0.1</v>
      </c>
      <c r="G570" s="1">
        <v>37330</v>
      </c>
      <c r="H570">
        <v>1.8</v>
      </c>
    </row>
    <row r="571" spans="5:8" x14ac:dyDescent="0.35">
      <c r="E571" s="1">
        <v>44022</v>
      </c>
      <c r="F571">
        <v>0.1</v>
      </c>
      <c r="G571" s="1">
        <v>37333</v>
      </c>
      <c r="H571">
        <v>1.71</v>
      </c>
    </row>
    <row r="572" spans="5:8" x14ac:dyDescent="0.35">
      <c r="E572" s="1">
        <v>44025</v>
      </c>
      <c r="F572">
        <v>0.1</v>
      </c>
      <c r="G572" s="1">
        <v>37334</v>
      </c>
      <c r="H572">
        <v>1.67</v>
      </c>
    </row>
    <row r="573" spans="5:8" x14ac:dyDescent="0.35">
      <c r="E573" s="1">
        <v>44026</v>
      </c>
      <c r="F573">
        <v>0.11</v>
      </c>
      <c r="G573" s="1">
        <v>37335</v>
      </c>
      <c r="H573">
        <v>1.78</v>
      </c>
    </row>
    <row r="574" spans="5:8" x14ac:dyDescent="0.35">
      <c r="E574" s="1">
        <v>44027</v>
      </c>
      <c r="F574">
        <v>0.13</v>
      </c>
      <c r="G574" s="1">
        <v>37336</v>
      </c>
      <c r="H574">
        <v>1.74</v>
      </c>
    </row>
    <row r="575" spans="5:8" x14ac:dyDescent="0.35">
      <c r="E575" s="1">
        <v>44028</v>
      </c>
      <c r="F575">
        <v>0.12</v>
      </c>
      <c r="G575" s="1">
        <v>37337</v>
      </c>
      <c r="H575">
        <v>1.68</v>
      </c>
    </row>
    <row r="576" spans="5:8" x14ac:dyDescent="0.35">
      <c r="E576" s="1">
        <v>44029</v>
      </c>
      <c r="F576">
        <v>0.12</v>
      </c>
      <c r="G576" s="1">
        <v>37340</v>
      </c>
      <c r="H576">
        <v>1.75</v>
      </c>
    </row>
    <row r="577" spans="5:8" x14ac:dyDescent="0.35">
      <c r="E577" s="1">
        <v>44032</v>
      </c>
      <c r="F577">
        <v>0.12</v>
      </c>
      <c r="G577" s="1">
        <v>37341</v>
      </c>
      <c r="H577">
        <v>1.71</v>
      </c>
    </row>
    <row r="578" spans="5:8" x14ac:dyDescent="0.35">
      <c r="E578" s="1">
        <v>44033</v>
      </c>
      <c r="F578">
        <v>0.11</v>
      </c>
      <c r="G578" s="1">
        <v>37342</v>
      </c>
      <c r="H578">
        <v>1.69</v>
      </c>
    </row>
    <row r="579" spans="5:8" x14ac:dyDescent="0.35">
      <c r="E579" s="1">
        <v>44034</v>
      </c>
      <c r="F579">
        <v>0.1</v>
      </c>
      <c r="G579" s="1">
        <v>37343</v>
      </c>
      <c r="H579">
        <v>1.77</v>
      </c>
    </row>
    <row r="580" spans="5:8" x14ac:dyDescent="0.35">
      <c r="E580" s="1">
        <v>44035</v>
      </c>
      <c r="F580">
        <v>0.1</v>
      </c>
      <c r="G580" s="1">
        <v>37344</v>
      </c>
      <c r="H580">
        <v>1.74</v>
      </c>
    </row>
    <row r="581" spans="5:8" x14ac:dyDescent="0.35">
      <c r="E581" s="1">
        <v>44036</v>
      </c>
      <c r="F581">
        <v>0.1</v>
      </c>
      <c r="G581" s="1">
        <v>37347</v>
      </c>
      <c r="H581">
        <v>1.88</v>
      </c>
    </row>
    <row r="582" spans="5:8" x14ac:dyDescent="0.35">
      <c r="E582" s="1">
        <v>44039</v>
      </c>
      <c r="F582">
        <v>0.1</v>
      </c>
      <c r="G582" s="1">
        <v>37348</v>
      </c>
      <c r="H582">
        <v>1.74</v>
      </c>
    </row>
    <row r="583" spans="5:8" x14ac:dyDescent="0.35">
      <c r="E583" s="1">
        <v>44040</v>
      </c>
      <c r="F583">
        <v>0.1</v>
      </c>
      <c r="G583" s="1">
        <v>37349</v>
      </c>
      <c r="H583">
        <v>1.81</v>
      </c>
    </row>
    <row r="584" spans="5:8" x14ac:dyDescent="0.35">
      <c r="E584" s="1">
        <v>44041</v>
      </c>
      <c r="F584">
        <v>0.09</v>
      </c>
      <c r="G584" s="1">
        <v>37350</v>
      </c>
      <c r="H584">
        <v>1.74</v>
      </c>
    </row>
    <row r="585" spans="5:8" x14ac:dyDescent="0.35">
      <c r="E585" s="1">
        <v>44042</v>
      </c>
      <c r="F585">
        <v>0.1</v>
      </c>
      <c r="G585" s="1">
        <v>37351</v>
      </c>
      <c r="H585">
        <v>1.7</v>
      </c>
    </row>
    <row r="586" spans="5:8" x14ac:dyDescent="0.35">
      <c r="E586" s="1">
        <v>44043</v>
      </c>
      <c r="F586">
        <v>0.1</v>
      </c>
      <c r="G586" s="1">
        <v>37354</v>
      </c>
      <c r="H586">
        <v>1.72</v>
      </c>
    </row>
    <row r="587" spans="5:8" x14ac:dyDescent="0.35">
      <c r="E587" s="1">
        <v>44046</v>
      </c>
      <c r="F587">
        <v>0.1</v>
      </c>
      <c r="G587" s="1">
        <v>37355</v>
      </c>
      <c r="H587">
        <v>1.68</v>
      </c>
    </row>
    <row r="588" spans="5:8" x14ac:dyDescent="0.35">
      <c r="E588" s="1">
        <v>44047</v>
      </c>
      <c r="F588">
        <v>0.09</v>
      </c>
      <c r="G588" s="1">
        <v>37356</v>
      </c>
      <c r="H588">
        <v>1.73</v>
      </c>
    </row>
    <row r="589" spans="5:8" x14ac:dyDescent="0.35">
      <c r="E589" s="1">
        <v>44048</v>
      </c>
      <c r="F589">
        <v>0.09</v>
      </c>
      <c r="G589" s="1">
        <v>37357</v>
      </c>
      <c r="H589">
        <v>1.83</v>
      </c>
    </row>
    <row r="590" spans="5:8" x14ac:dyDescent="0.35">
      <c r="E590" s="1">
        <v>44049</v>
      </c>
      <c r="F590">
        <v>0.09</v>
      </c>
      <c r="G590" s="1">
        <v>37358</v>
      </c>
      <c r="H590">
        <v>1.79</v>
      </c>
    </row>
    <row r="591" spans="5:8" x14ac:dyDescent="0.35">
      <c r="E591" s="1">
        <v>44050</v>
      </c>
      <c r="F591">
        <v>0.09</v>
      </c>
      <c r="G591" s="1">
        <v>37361</v>
      </c>
      <c r="H591">
        <v>1.84</v>
      </c>
    </row>
    <row r="592" spans="5:8" x14ac:dyDescent="0.35">
      <c r="E592" s="1">
        <v>44053</v>
      </c>
      <c r="F592">
        <v>0.09</v>
      </c>
      <c r="G592" s="1">
        <v>37362</v>
      </c>
      <c r="H592">
        <v>1.68</v>
      </c>
    </row>
    <row r="593" spans="5:8" x14ac:dyDescent="0.35">
      <c r="E593" s="1">
        <v>44054</v>
      </c>
      <c r="F593">
        <v>0.1</v>
      </c>
      <c r="G593" s="1">
        <v>37363</v>
      </c>
      <c r="H593">
        <v>1.73</v>
      </c>
    </row>
    <row r="594" spans="5:8" x14ac:dyDescent="0.35">
      <c r="E594" s="1">
        <v>44055</v>
      </c>
      <c r="F594">
        <v>0.09</v>
      </c>
      <c r="G594" s="1">
        <v>37364</v>
      </c>
      <c r="H594">
        <v>1.71</v>
      </c>
    </row>
    <row r="595" spans="5:8" x14ac:dyDescent="0.35">
      <c r="E595" s="1">
        <v>44056</v>
      </c>
      <c r="F595">
        <v>0.09</v>
      </c>
      <c r="G595" s="1">
        <v>37365</v>
      </c>
      <c r="H595">
        <v>1.67</v>
      </c>
    </row>
    <row r="596" spans="5:8" x14ac:dyDescent="0.35">
      <c r="E596" s="1">
        <v>44057</v>
      </c>
      <c r="F596">
        <v>0.09</v>
      </c>
      <c r="G596" s="1">
        <v>37368</v>
      </c>
      <c r="H596">
        <v>1.73</v>
      </c>
    </row>
    <row r="597" spans="5:8" x14ac:dyDescent="0.35">
      <c r="E597" s="1">
        <v>44060</v>
      </c>
      <c r="F597">
        <v>0.1</v>
      </c>
      <c r="G597" s="1">
        <v>37369</v>
      </c>
      <c r="H597">
        <v>1.71</v>
      </c>
    </row>
    <row r="598" spans="5:8" x14ac:dyDescent="0.35">
      <c r="E598" s="1">
        <v>44061</v>
      </c>
      <c r="F598">
        <v>0.09</v>
      </c>
      <c r="G598" s="1">
        <v>37370</v>
      </c>
      <c r="H598">
        <v>1.76</v>
      </c>
    </row>
    <row r="599" spans="5:8" x14ac:dyDescent="0.35">
      <c r="E599" s="1">
        <v>44062</v>
      </c>
      <c r="F599">
        <v>0.09</v>
      </c>
      <c r="G599" s="1">
        <v>37371</v>
      </c>
      <c r="H599">
        <v>1.82</v>
      </c>
    </row>
    <row r="600" spans="5:8" x14ac:dyDescent="0.35">
      <c r="E600" s="1">
        <v>44063</v>
      </c>
      <c r="F600">
        <v>7.0000000000000007E-2</v>
      </c>
      <c r="G600" s="1">
        <v>37372</v>
      </c>
      <c r="H600">
        <v>1.79</v>
      </c>
    </row>
    <row r="601" spans="5:8" x14ac:dyDescent="0.35">
      <c r="E601" s="1">
        <v>44064</v>
      </c>
      <c r="F601">
        <v>7.0000000000000007E-2</v>
      </c>
      <c r="G601" s="1">
        <v>37375</v>
      </c>
      <c r="H601">
        <v>1.81</v>
      </c>
    </row>
    <row r="602" spans="5:8" x14ac:dyDescent="0.35">
      <c r="E602" s="1">
        <v>44067</v>
      </c>
      <c r="F602">
        <v>0.08</v>
      </c>
      <c r="G602" s="1">
        <v>37376</v>
      </c>
      <c r="H602">
        <v>1.82</v>
      </c>
    </row>
    <row r="603" spans="5:8" x14ac:dyDescent="0.35">
      <c r="E603" s="1">
        <v>44068</v>
      </c>
      <c r="F603">
        <v>0.08</v>
      </c>
      <c r="G603" s="1">
        <v>37377</v>
      </c>
      <c r="H603">
        <v>1.88</v>
      </c>
    </row>
    <row r="604" spans="5:8" x14ac:dyDescent="0.35">
      <c r="E604" s="1">
        <v>44069</v>
      </c>
      <c r="F604">
        <v>7.0000000000000007E-2</v>
      </c>
      <c r="G604" s="1">
        <v>37378</v>
      </c>
      <c r="H604">
        <v>1.79</v>
      </c>
    </row>
    <row r="605" spans="5:8" x14ac:dyDescent="0.35">
      <c r="E605" s="1">
        <v>44070</v>
      </c>
      <c r="F605">
        <v>7.0000000000000007E-2</v>
      </c>
      <c r="G605" s="1">
        <v>37379</v>
      </c>
      <c r="H605">
        <v>1.73</v>
      </c>
    </row>
    <row r="606" spans="5:8" x14ac:dyDescent="0.35">
      <c r="E606" s="1">
        <v>44071</v>
      </c>
      <c r="F606">
        <v>7.0000000000000007E-2</v>
      </c>
      <c r="G606" s="1">
        <v>37382</v>
      </c>
      <c r="H606">
        <v>1.75</v>
      </c>
    </row>
    <row r="607" spans="5:8" x14ac:dyDescent="0.35">
      <c r="E607" s="1">
        <v>44074</v>
      </c>
      <c r="F607">
        <v>0.09</v>
      </c>
      <c r="G607" s="1">
        <v>37383</v>
      </c>
      <c r="H607">
        <v>1.72</v>
      </c>
    </row>
    <row r="608" spans="5:8" x14ac:dyDescent="0.35">
      <c r="E608" s="1">
        <v>44075</v>
      </c>
      <c r="F608">
        <v>0.09</v>
      </c>
      <c r="G608" s="1">
        <v>37384</v>
      </c>
      <c r="H608">
        <v>1.71</v>
      </c>
    </row>
    <row r="609" spans="5:8" x14ac:dyDescent="0.35">
      <c r="E609" s="1">
        <v>44076</v>
      </c>
      <c r="F609">
        <v>0.09</v>
      </c>
      <c r="G609" s="1">
        <v>37385</v>
      </c>
      <c r="H609">
        <v>1.74</v>
      </c>
    </row>
    <row r="610" spans="5:8" x14ac:dyDescent="0.35">
      <c r="E610" s="1">
        <v>44077</v>
      </c>
      <c r="F610">
        <v>0.1</v>
      </c>
      <c r="G610" s="1">
        <v>37386</v>
      </c>
      <c r="H610">
        <v>1.74</v>
      </c>
    </row>
    <row r="611" spans="5:8" x14ac:dyDescent="0.35">
      <c r="E611" s="1">
        <v>44078</v>
      </c>
      <c r="F611">
        <v>0.09</v>
      </c>
      <c r="G611" s="1">
        <v>37389</v>
      </c>
      <c r="H611">
        <v>1.75</v>
      </c>
    </row>
    <row r="612" spans="5:8" x14ac:dyDescent="0.35">
      <c r="E612" s="1">
        <v>44082</v>
      </c>
      <c r="F612">
        <v>0.09</v>
      </c>
      <c r="G612" s="1">
        <v>37390</v>
      </c>
      <c r="H612">
        <v>1.69</v>
      </c>
    </row>
    <row r="613" spans="5:8" x14ac:dyDescent="0.35">
      <c r="E613" s="1">
        <v>44083</v>
      </c>
      <c r="F613">
        <v>0.09</v>
      </c>
      <c r="G613" s="1">
        <v>37391</v>
      </c>
      <c r="H613">
        <v>1.84</v>
      </c>
    </row>
    <row r="614" spans="5:8" x14ac:dyDescent="0.35">
      <c r="E614" s="1">
        <v>44084</v>
      </c>
      <c r="F614">
        <v>0.09</v>
      </c>
      <c r="G614" s="1">
        <v>37392</v>
      </c>
      <c r="H614">
        <v>1.76</v>
      </c>
    </row>
    <row r="615" spans="5:8" x14ac:dyDescent="0.35">
      <c r="E615" s="1">
        <v>44085</v>
      </c>
      <c r="F615">
        <v>0.09</v>
      </c>
      <c r="G615" s="1">
        <v>37393</v>
      </c>
      <c r="H615">
        <v>1.7</v>
      </c>
    </row>
    <row r="616" spans="5:8" x14ac:dyDescent="0.35">
      <c r="E616" s="1">
        <v>44088</v>
      </c>
      <c r="F616">
        <v>0.09</v>
      </c>
      <c r="G616" s="1">
        <v>37396</v>
      </c>
      <c r="H616">
        <v>1.72</v>
      </c>
    </row>
    <row r="617" spans="5:8" x14ac:dyDescent="0.35">
      <c r="E617" s="1">
        <v>44089</v>
      </c>
      <c r="F617">
        <v>0.1</v>
      </c>
      <c r="G617" s="1">
        <v>37397</v>
      </c>
      <c r="H617">
        <v>1.68</v>
      </c>
    </row>
    <row r="618" spans="5:8" x14ac:dyDescent="0.35">
      <c r="E618" s="1">
        <v>44090</v>
      </c>
      <c r="F618">
        <v>0.1</v>
      </c>
      <c r="G618" s="1">
        <v>37398</v>
      </c>
      <c r="H618">
        <v>1.73</v>
      </c>
    </row>
    <row r="619" spans="5:8" x14ac:dyDescent="0.35">
      <c r="E619" s="1">
        <v>44091</v>
      </c>
      <c r="F619">
        <v>0.1</v>
      </c>
      <c r="G619" s="1">
        <v>37399</v>
      </c>
      <c r="H619">
        <v>1.76</v>
      </c>
    </row>
    <row r="620" spans="5:8" x14ac:dyDescent="0.35">
      <c r="E620" s="1">
        <v>44092</v>
      </c>
      <c r="F620">
        <v>0.09</v>
      </c>
      <c r="G620" s="1">
        <v>37400</v>
      </c>
      <c r="H620">
        <v>1.75</v>
      </c>
    </row>
    <row r="621" spans="5:8" x14ac:dyDescent="0.35">
      <c r="E621" s="1">
        <v>44095</v>
      </c>
      <c r="F621">
        <v>0.08</v>
      </c>
      <c r="G621" s="1">
        <v>37404</v>
      </c>
      <c r="H621">
        <v>1.88</v>
      </c>
    </row>
    <row r="622" spans="5:8" x14ac:dyDescent="0.35">
      <c r="E622" s="1">
        <v>44096</v>
      </c>
      <c r="F622">
        <v>7.0000000000000007E-2</v>
      </c>
      <c r="G622" s="1">
        <v>37405</v>
      </c>
      <c r="H622">
        <v>1.79</v>
      </c>
    </row>
    <row r="623" spans="5:8" x14ac:dyDescent="0.35">
      <c r="E623" s="1">
        <v>44097</v>
      </c>
      <c r="F623">
        <v>0.06</v>
      </c>
      <c r="G623" s="1">
        <v>37406</v>
      </c>
      <c r="H623">
        <v>1.8</v>
      </c>
    </row>
    <row r="624" spans="5:8" x14ac:dyDescent="0.35">
      <c r="E624" s="1">
        <v>44098</v>
      </c>
      <c r="F624">
        <v>7.0000000000000007E-2</v>
      </c>
      <c r="G624" s="1">
        <v>37407</v>
      </c>
      <c r="H624">
        <v>1.79</v>
      </c>
    </row>
    <row r="625" spans="5:8" x14ac:dyDescent="0.35">
      <c r="E625" s="1">
        <v>44099</v>
      </c>
      <c r="F625">
        <v>0.08</v>
      </c>
      <c r="G625" s="1">
        <v>37410</v>
      </c>
      <c r="H625">
        <v>1.83</v>
      </c>
    </row>
    <row r="626" spans="5:8" x14ac:dyDescent="0.35">
      <c r="E626" s="1">
        <v>44102</v>
      </c>
      <c r="F626">
        <v>0.08</v>
      </c>
      <c r="G626" s="1">
        <v>37411</v>
      </c>
      <c r="H626">
        <v>1.73</v>
      </c>
    </row>
    <row r="627" spans="5:8" x14ac:dyDescent="0.35">
      <c r="E627" s="1">
        <v>44103</v>
      </c>
      <c r="F627">
        <v>7.0000000000000007E-2</v>
      </c>
      <c r="G627" s="1">
        <v>37412</v>
      </c>
      <c r="H627">
        <v>1.7</v>
      </c>
    </row>
    <row r="628" spans="5:8" x14ac:dyDescent="0.35">
      <c r="E628" s="1">
        <v>44104</v>
      </c>
      <c r="F628">
        <v>0.08</v>
      </c>
      <c r="G628" s="1">
        <v>37413</v>
      </c>
      <c r="H628">
        <v>1.75</v>
      </c>
    </row>
    <row r="629" spans="5:8" x14ac:dyDescent="0.35">
      <c r="E629" s="1">
        <v>44105</v>
      </c>
      <c r="F629">
        <v>0.08</v>
      </c>
      <c r="G629" s="1">
        <v>37414</v>
      </c>
      <c r="H629">
        <v>1.73</v>
      </c>
    </row>
    <row r="630" spans="5:8" x14ac:dyDescent="0.35">
      <c r="E630" s="1">
        <v>44106</v>
      </c>
      <c r="F630">
        <v>0.1</v>
      </c>
      <c r="G630" s="1">
        <v>37417</v>
      </c>
      <c r="H630">
        <v>1.76</v>
      </c>
    </row>
    <row r="631" spans="5:8" x14ac:dyDescent="0.35">
      <c r="E631" s="1">
        <v>44109</v>
      </c>
      <c r="F631">
        <v>0.09</v>
      </c>
      <c r="G631" s="1">
        <v>37418</v>
      </c>
      <c r="H631">
        <v>1.72</v>
      </c>
    </row>
    <row r="632" spans="5:8" x14ac:dyDescent="0.35">
      <c r="E632" s="1">
        <v>44110</v>
      </c>
      <c r="F632">
        <v>0.1</v>
      </c>
      <c r="G632" s="1">
        <v>37419</v>
      </c>
      <c r="H632">
        <v>1.75</v>
      </c>
    </row>
    <row r="633" spans="5:8" x14ac:dyDescent="0.35">
      <c r="E633" s="1">
        <v>44111</v>
      </c>
      <c r="F633">
        <v>0.09</v>
      </c>
      <c r="G633" s="1">
        <v>37420</v>
      </c>
      <c r="H633">
        <v>1.76</v>
      </c>
    </row>
    <row r="634" spans="5:8" x14ac:dyDescent="0.35">
      <c r="E634" s="1">
        <v>44112</v>
      </c>
      <c r="F634">
        <v>0.08</v>
      </c>
      <c r="G634" s="1">
        <v>37421</v>
      </c>
      <c r="H634">
        <v>1.75</v>
      </c>
    </row>
    <row r="635" spans="5:8" x14ac:dyDescent="0.35">
      <c r="E635" s="1">
        <v>44113</v>
      </c>
      <c r="F635">
        <v>0.09</v>
      </c>
      <c r="G635" s="1">
        <v>37424</v>
      </c>
      <c r="H635">
        <v>1.82</v>
      </c>
    </row>
    <row r="636" spans="5:8" x14ac:dyDescent="0.35">
      <c r="E636" s="1">
        <v>44117</v>
      </c>
      <c r="F636">
        <v>0.09</v>
      </c>
      <c r="G636" s="1">
        <v>37425</v>
      </c>
      <c r="H636">
        <v>1.71</v>
      </c>
    </row>
    <row r="637" spans="5:8" x14ac:dyDescent="0.35">
      <c r="E637" s="1">
        <v>44118</v>
      </c>
      <c r="F637">
        <v>0.09</v>
      </c>
      <c r="G637" s="1">
        <v>37426</v>
      </c>
      <c r="H637">
        <v>1.69</v>
      </c>
    </row>
    <row r="638" spans="5:8" x14ac:dyDescent="0.35">
      <c r="E638" s="1">
        <v>44119</v>
      </c>
      <c r="F638">
        <v>0.1</v>
      </c>
      <c r="G638" s="1">
        <v>37427</v>
      </c>
      <c r="H638">
        <v>1.75</v>
      </c>
    </row>
    <row r="639" spans="5:8" x14ac:dyDescent="0.35">
      <c r="E639" s="1">
        <v>44120</v>
      </c>
      <c r="F639">
        <v>0.09</v>
      </c>
      <c r="G639" s="1">
        <v>37428</v>
      </c>
      <c r="H639">
        <v>1.74</v>
      </c>
    </row>
    <row r="640" spans="5:8" x14ac:dyDescent="0.35">
      <c r="E640" s="1">
        <v>44123</v>
      </c>
      <c r="F640">
        <v>0.09</v>
      </c>
      <c r="G640" s="1">
        <v>37431</v>
      </c>
      <c r="H640">
        <v>1.77</v>
      </c>
    </row>
    <row r="641" spans="5:8" x14ac:dyDescent="0.35">
      <c r="E641" s="1">
        <v>44124</v>
      </c>
      <c r="F641">
        <v>0.08</v>
      </c>
      <c r="G641" s="1">
        <v>37432</v>
      </c>
      <c r="H641">
        <v>1.75</v>
      </c>
    </row>
    <row r="642" spans="5:8" x14ac:dyDescent="0.35">
      <c r="E642" s="1">
        <v>44125</v>
      </c>
      <c r="F642">
        <v>7.0000000000000007E-2</v>
      </c>
      <c r="G642" s="1">
        <v>37433</v>
      </c>
      <c r="H642">
        <v>1.78</v>
      </c>
    </row>
    <row r="643" spans="5:8" x14ac:dyDescent="0.35">
      <c r="E643" s="1">
        <v>44126</v>
      </c>
      <c r="F643">
        <v>7.0000000000000007E-2</v>
      </c>
      <c r="G643" s="1">
        <v>37434</v>
      </c>
      <c r="H643">
        <v>1.81</v>
      </c>
    </row>
    <row r="644" spans="5:8" x14ac:dyDescent="0.35">
      <c r="E644" s="1">
        <v>44127</v>
      </c>
      <c r="F644">
        <v>0.08</v>
      </c>
      <c r="G644" s="1">
        <v>37435</v>
      </c>
      <c r="H644">
        <v>1.73</v>
      </c>
    </row>
    <row r="645" spans="5:8" x14ac:dyDescent="0.35">
      <c r="E645" s="1">
        <v>44130</v>
      </c>
      <c r="F645">
        <v>0.09</v>
      </c>
      <c r="G645" s="1">
        <v>37438</v>
      </c>
      <c r="H645">
        <v>1.83</v>
      </c>
    </row>
    <row r="646" spans="5:8" x14ac:dyDescent="0.35">
      <c r="E646" s="1">
        <v>44131</v>
      </c>
      <c r="F646">
        <v>0.09</v>
      </c>
      <c r="G646" s="1">
        <v>37439</v>
      </c>
      <c r="H646">
        <v>1.72</v>
      </c>
    </row>
    <row r="647" spans="5:8" x14ac:dyDescent="0.35">
      <c r="E647" s="1">
        <v>44132</v>
      </c>
      <c r="F647">
        <v>0.08</v>
      </c>
      <c r="G647" s="1">
        <v>37440</v>
      </c>
      <c r="H647">
        <v>1.71</v>
      </c>
    </row>
    <row r="648" spans="5:8" x14ac:dyDescent="0.35">
      <c r="E648" s="1">
        <v>44133</v>
      </c>
      <c r="F648">
        <v>0.09</v>
      </c>
      <c r="G648" s="1">
        <v>37442</v>
      </c>
      <c r="H648">
        <v>1.72</v>
      </c>
    </row>
    <row r="649" spans="5:8" x14ac:dyDescent="0.35">
      <c r="E649" s="1">
        <v>44134</v>
      </c>
      <c r="F649">
        <v>0.09</v>
      </c>
      <c r="G649" s="1">
        <v>37445</v>
      </c>
      <c r="H649">
        <v>1.75</v>
      </c>
    </row>
    <row r="650" spans="5:8" x14ac:dyDescent="0.35">
      <c r="E650" s="1">
        <v>44137</v>
      </c>
      <c r="F650">
        <v>0.11</v>
      </c>
      <c r="G650" s="1">
        <v>37446</v>
      </c>
      <c r="H650">
        <v>1.72</v>
      </c>
    </row>
    <row r="651" spans="5:8" x14ac:dyDescent="0.35">
      <c r="E651" s="1">
        <v>44138</v>
      </c>
      <c r="F651">
        <v>0.1</v>
      </c>
      <c r="G651" s="1">
        <v>37447</v>
      </c>
      <c r="H651">
        <v>1.74</v>
      </c>
    </row>
    <row r="652" spans="5:8" x14ac:dyDescent="0.35">
      <c r="E652" s="1">
        <v>44139</v>
      </c>
      <c r="F652">
        <v>0.1</v>
      </c>
      <c r="G652" s="1">
        <v>37448</v>
      </c>
      <c r="H652">
        <v>1.76</v>
      </c>
    </row>
    <row r="653" spans="5:8" x14ac:dyDescent="0.35">
      <c r="E653" s="1">
        <v>44140</v>
      </c>
      <c r="F653">
        <v>0.11</v>
      </c>
      <c r="G653" s="1">
        <v>37449</v>
      </c>
      <c r="H653">
        <v>1.71</v>
      </c>
    </row>
    <row r="654" spans="5:8" x14ac:dyDescent="0.35">
      <c r="E654" s="1">
        <v>44141</v>
      </c>
      <c r="F654">
        <v>0.1</v>
      </c>
      <c r="G654" s="1">
        <v>37452</v>
      </c>
      <c r="H654">
        <v>1.83</v>
      </c>
    </row>
    <row r="655" spans="5:8" x14ac:dyDescent="0.35">
      <c r="E655" s="1">
        <v>44144</v>
      </c>
      <c r="F655">
        <v>0.1</v>
      </c>
      <c r="G655" s="1">
        <v>37453</v>
      </c>
      <c r="H655">
        <v>1.72</v>
      </c>
    </row>
    <row r="656" spans="5:8" x14ac:dyDescent="0.35">
      <c r="E656" s="1">
        <v>44145</v>
      </c>
      <c r="F656">
        <v>0.1</v>
      </c>
      <c r="G656" s="1">
        <v>37454</v>
      </c>
      <c r="H656">
        <v>1.71</v>
      </c>
    </row>
    <row r="657" spans="5:8" x14ac:dyDescent="0.35">
      <c r="E657" s="1">
        <v>44147</v>
      </c>
      <c r="F657">
        <v>0.09</v>
      </c>
      <c r="G657" s="1">
        <v>37455</v>
      </c>
      <c r="H657">
        <v>1.74</v>
      </c>
    </row>
    <row r="658" spans="5:8" x14ac:dyDescent="0.35">
      <c r="E658" s="1">
        <v>44148</v>
      </c>
      <c r="F658">
        <v>0.09</v>
      </c>
      <c r="G658" s="1">
        <v>37456</v>
      </c>
      <c r="H658">
        <v>1.72</v>
      </c>
    </row>
    <row r="659" spans="5:8" x14ac:dyDescent="0.35">
      <c r="E659" s="1">
        <v>44151</v>
      </c>
      <c r="F659">
        <v>0.1</v>
      </c>
      <c r="G659" s="1">
        <v>37459</v>
      </c>
      <c r="H659">
        <v>1.77</v>
      </c>
    </row>
    <row r="660" spans="5:8" x14ac:dyDescent="0.35">
      <c r="E660" s="1">
        <v>44152</v>
      </c>
      <c r="F660">
        <v>0.09</v>
      </c>
      <c r="G660" s="1">
        <v>37460</v>
      </c>
      <c r="H660">
        <v>1.73</v>
      </c>
    </row>
    <row r="661" spans="5:8" x14ac:dyDescent="0.35">
      <c r="E661" s="1">
        <v>44153</v>
      </c>
      <c r="F661">
        <v>7.0000000000000007E-2</v>
      </c>
      <c r="G661" s="1">
        <v>37461</v>
      </c>
      <c r="H661">
        <v>1.67</v>
      </c>
    </row>
    <row r="662" spans="5:8" x14ac:dyDescent="0.35">
      <c r="E662" s="1">
        <v>44154</v>
      </c>
      <c r="F662">
        <v>0.06</v>
      </c>
      <c r="G662" s="1">
        <v>37462</v>
      </c>
      <c r="H662">
        <v>1.75</v>
      </c>
    </row>
    <row r="663" spans="5:8" x14ac:dyDescent="0.35">
      <c r="E663" s="1">
        <v>44155</v>
      </c>
      <c r="F663">
        <v>0.05</v>
      </c>
      <c r="G663" s="1">
        <v>37463</v>
      </c>
      <c r="H663">
        <v>1.69</v>
      </c>
    </row>
    <row r="664" spans="5:8" x14ac:dyDescent="0.35">
      <c r="E664" s="1">
        <v>44158</v>
      </c>
      <c r="F664">
        <v>0.05</v>
      </c>
      <c r="G664" s="1">
        <v>37466</v>
      </c>
      <c r="H664">
        <v>1.75</v>
      </c>
    </row>
    <row r="665" spans="5:8" x14ac:dyDescent="0.35">
      <c r="E665" s="1">
        <v>44159</v>
      </c>
      <c r="F665">
        <v>7.0000000000000007E-2</v>
      </c>
      <c r="G665" s="1">
        <v>37467</v>
      </c>
      <c r="H665">
        <v>1.71</v>
      </c>
    </row>
    <row r="666" spans="5:8" x14ac:dyDescent="0.35">
      <c r="E666" s="1">
        <v>44160</v>
      </c>
      <c r="F666">
        <v>0.08</v>
      </c>
      <c r="G666" s="1">
        <v>37468</v>
      </c>
      <c r="H666">
        <v>1.76</v>
      </c>
    </row>
    <row r="667" spans="5:8" x14ac:dyDescent="0.35">
      <c r="E667" s="1">
        <v>44162</v>
      </c>
      <c r="F667">
        <v>0.08</v>
      </c>
      <c r="G667" s="1">
        <v>37469</v>
      </c>
      <c r="H667">
        <v>1.79</v>
      </c>
    </row>
    <row r="668" spans="5:8" x14ac:dyDescent="0.35">
      <c r="E668" s="1">
        <v>44165</v>
      </c>
      <c r="F668">
        <v>0.09</v>
      </c>
      <c r="G668" s="1">
        <v>37470</v>
      </c>
      <c r="H668">
        <v>1.72</v>
      </c>
    </row>
    <row r="669" spans="5:8" x14ac:dyDescent="0.35">
      <c r="E669" s="1">
        <v>44166</v>
      </c>
      <c r="F669">
        <v>0.08</v>
      </c>
      <c r="G669" s="1">
        <v>37473</v>
      </c>
      <c r="H669">
        <v>1.77</v>
      </c>
    </row>
    <row r="670" spans="5:8" x14ac:dyDescent="0.35">
      <c r="E670" s="1">
        <v>44167</v>
      </c>
      <c r="F670">
        <v>0.08</v>
      </c>
      <c r="G670" s="1">
        <v>37474</v>
      </c>
      <c r="H670">
        <v>1.74</v>
      </c>
    </row>
    <row r="671" spans="5:8" x14ac:dyDescent="0.35">
      <c r="E671" s="1">
        <v>44168</v>
      </c>
      <c r="F671">
        <v>0.08</v>
      </c>
      <c r="G671" s="1">
        <v>37475</v>
      </c>
      <c r="H671">
        <v>1.71</v>
      </c>
    </row>
    <row r="672" spans="5:8" x14ac:dyDescent="0.35">
      <c r="E672" s="1">
        <v>44169</v>
      </c>
      <c r="F672">
        <v>0.09</v>
      </c>
      <c r="G672" s="1">
        <v>37476</v>
      </c>
      <c r="H672">
        <v>1.71</v>
      </c>
    </row>
    <row r="673" spans="5:8" x14ac:dyDescent="0.35">
      <c r="E673" s="1">
        <v>44172</v>
      </c>
      <c r="F673">
        <v>0.08</v>
      </c>
      <c r="G673" s="1">
        <v>37477</v>
      </c>
      <c r="H673">
        <v>1.68</v>
      </c>
    </row>
    <row r="674" spans="5:8" x14ac:dyDescent="0.35">
      <c r="E674" s="1">
        <v>44173</v>
      </c>
      <c r="F674">
        <v>7.0000000000000007E-2</v>
      </c>
      <c r="G674" s="1">
        <v>37480</v>
      </c>
      <c r="H674">
        <v>1.76</v>
      </c>
    </row>
    <row r="675" spans="5:8" x14ac:dyDescent="0.35">
      <c r="E675" s="1">
        <v>44174</v>
      </c>
      <c r="F675">
        <v>0.08</v>
      </c>
      <c r="G675" s="1">
        <v>37481</v>
      </c>
      <c r="H675">
        <v>1.74</v>
      </c>
    </row>
    <row r="676" spans="5:8" x14ac:dyDescent="0.35">
      <c r="E676" s="1">
        <v>44175</v>
      </c>
      <c r="F676">
        <v>0.08</v>
      </c>
      <c r="G676" s="1">
        <v>37482</v>
      </c>
      <c r="H676">
        <v>1.78</v>
      </c>
    </row>
    <row r="677" spans="5:8" x14ac:dyDescent="0.35">
      <c r="E677" s="1">
        <v>44176</v>
      </c>
      <c r="F677">
        <v>0.08</v>
      </c>
      <c r="G677" s="1">
        <v>37483</v>
      </c>
      <c r="H677">
        <v>1.87</v>
      </c>
    </row>
    <row r="678" spans="5:8" x14ac:dyDescent="0.35">
      <c r="E678" s="1">
        <v>44179</v>
      </c>
      <c r="F678">
        <v>0.08</v>
      </c>
      <c r="G678" s="1">
        <v>37484</v>
      </c>
      <c r="H678">
        <v>1.7</v>
      </c>
    </row>
    <row r="679" spans="5:8" x14ac:dyDescent="0.35">
      <c r="E679" s="1">
        <v>44180</v>
      </c>
      <c r="F679">
        <v>0.09</v>
      </c>
      <c r="G679" s="1">
        <v>37487</v>
      </c>
      <c r="H679">
        <v>1.72</v>
      </c>
    </row>
    <row r="680" spans="5:8" x14ac:dyDescent="0.35">
      <c r="E680" s="1">
        <v>44181</v>
      </c>
      <c r="F680">
        <v>0.09</v>
      </c>
      <c r="G680" s="1">
        <v>37488</v>
      </c>
      <c r="H680">
        <v>1.7</v>
      </c>
    </row>
    <row r="681" spans="5:8" x14ac:dyDescent="0.35">
      <c r="E681" s="1">
        <v>44182</v>
      </c>
      <c r="F681">
        <v>0.09</v>
      </c>
      <c r="G681" s="1">
        <v>37489</v>
      </c>
      <c r="H681">
        <v>1.72</v>
      </c>
    </row>
    <row r="682" spans="5:8" x14ac:dyDescent="0.35">
      <c r="E682" s="1">
        <v>44183</v>
      </c>
      <c r="F682">
        <v>0.09</v>
      </c>
      <c r="G682" s="1">
        <v>37490</v>
      </c>
      <c r="H682">
        <v>1.73</v>
      </c>
    </row>
    <row r="683" spans="5:8" x14ac:dyDescent="0.35">
      <c r="E683" s="1">
        <v>44186</v>
      </c>
      <c r="F683">
        <v>0.09</v>
      </c>
      <c r="G683" s="1">
        <v>37491</v>
      </c>
      <c r="H683">
        <v>1.72</v>
      </c>
    </row>
    <row r="684" spans="5:8" x14ac:dyDescent="0.35">
      <c r="E684" s="1">
        <v>44187</v>
      </c>
      <c r="F684">
        <v>7.0000000000000007E-2</v>
      </c>
      <c r="G684" s="1">
        <v>37494</v>
      </c>
      <c r="H684">
        <v>1.81</v>
      </c>
    </row>
    <row r="685" spans="5:8" x14ac:dyDescent="0.35">
      <c r="E685" s="1">
        <v>44188</v>
      </c>
      <c r="F685">
        <v>0.06</v>
      </c>
      <c r="G685" s="1">
        <v>37495</v>
      </c>
      <c r="H685">
        <v>1.79</v>
      </c>
    </row>
    <row r="686" spans="5:8" x14ac:dyDescent="0.35">
      <c r="E686" s="1">
        <v>44189</v>
      </c>
      <c r="F686">
        <v>0.08</v>
      </c>
      <c r="G686" s="1">
        <v>37496</v>
      </c>
      <c r="H686">
        <v>1.8</v>
      </c>
    </row>
    <row r="687" spans="5:8" x14ac:dyDescent="0.35">
      <c r="E687" s="1">
        <v>44193</v>
      </c>
      <c r="F687">
        <v>0.09</v>
      </c>
      <c r="G687" s="1">
        <v>37497</v>
      </c>
      <c r="H687">
        <v>1.82</v>
      </c>
    </row>
    <row r="688" spans="5:8" x14ac:dyDescent="0.35">
      <c r="E688" s="1">
        <v>44194</v>
      </c>
      <c r="F688">
        <v>0.1</v>
      </c>
      <c r="G688" s="1">
        <v>37498</v>
      </c>
      <c r="H688">
        <v>1.81</v>
      </c>
    </row>
    <row r="689" spans="5:8" x14ac:dyDescent="0.35">
      <c r="E689" s="1">
        <v>44195</v>
      </c>
      <c r="F689">
        <v>0.09</v>
      </c>
      <c r="G689" s="1">
        <v>37502</v>
      </c>
      <c r="H689">
        <v>1.87</v>
      </c>
    </row>
    <row r="690" spans="5:8" x14ac:dyDescent="0.35">
      <c r="E690" s="1">
        <v>44196</v>
      </c>
      <c r="F690">
        <v>7.0000000000000007E-2</v>
      </c>
      <c r="G690" s="1">
        <v>37503</v>
      </c>
      <c r="H690">
        <v>1.74</v>
      </c>
    </row>
    <row r="691" spans="5:8" x14ac:dyDescent="0.35">
      <c r="E691" s="1">
        <v>44200</v>
      </c>
      <c r="F691">
        <v>0.1</v>
      </c>
      <c r="G691" s="1">
        <v>37504</v>
      </c>
      <c r="H691">
        <v>1.75</v>
      </c>
    </row>
    <row r="692" spans="5:8" x14ac:dyDescent="0.35">
      <c r="E692" s="1">
        <v>44201</v>
      </c>
      <c r="F692">
        <v>0.11</v>
      </c>
      <c r="G692" s="1">
        <v>37505</v>
      </c>
      <c r="H692">
        <v>1.71</v>
      </c>
    </row>
    <row r="693" spans="5:8" x14ac:dyDescent="0.35">
      <c r="E693" s="1">
        <v>44202</v>
      </c>
      <c r="F693">
        <v>0.1</v>
      </c>
      <c r="G693" s="1">
        <v>37508</v>
      </c>
      <c r="H693">
        <v>1.76</v>
      </c>
    </row>
    <row r="694" spans="5:8" x14ac:dyDescent="0.35">
      <c r="E694" s="1">
        <v>44203</v>
      </c>
      <c r="F694">
        <v>0.1</v>
      </c>
      <c r="G694" s="1">
        <v>37509</v>
      </c>
      <c r="H694">
        <v>1.74</v>
      </c>
    </row>
    <row r="695" spans="5:8" x14ac:dyDescent="0.35">
      <c r="E695" s="1">
        <v>44204</v>
      </c>
      <c r="F695">
        <v>0.09</v>
      </c>
      <c r="G695" s="1">
        <v>37510</v>
      </c>
      <c r="H695">
        <v>1.72</v>
      </c>
    </row>
    <row r="696" spans="5:8" x14ac:dyDescent="0.35">
      <c r="E696" s="1">
        <v>44207</v>
      </c>
      <c r="F696">
        <v>0.09</v>
      </c>
      <c r="G696" s="1">
        <v>37511</v>
      </c>
      <c r="H696">
        <v>1.74</v>
      </c>
    </row>
    <row r="697" spans="5:8" x14ac:dyDescent="0.35">
      <c r="E697" s="1">
        <v>44208</v>
      </c>
      <c r="F697">
        <v>0.08</v>
      </c>
      <c r="G697" s="1">
        <v>37512</v>
      </c>
      <c r="H697">
        <v>1.72</v>
      </c>
    </row>
    <row r="698" spans="5:8" x14ac:dyDescent="0.35">
      <c r="E698" s="1">
        <v>44209</v>
      </c>
      <c r="F698">
        <v>0.08</v>
      </c>
      <c r="G698" s="1">
        <v>37515</v>
      </c>
      <c r="H698">
        <v>1.83</v>
      </c>
    </row>
    <row r="699" spans="5:8" x14ac:dyDescent="0.35">
      <c r="E699" s="1">
        <v>44210</v>
      </c>
      <c r="F699">
        <v>0.08</v>
      </c>
      <c r="G699" s="1">
        <v>37516</v>
      </c>
      <c r="H699">
        <v>1.72</v>
      </c>
    </row>
    <row r="700" spans="5:8" x14ac:dyDescent="0.35">
      <c r="E700" s="1">
        <v>44211</v>
      </c>
      <c r="F700">
        <v>0.08</v>
      </c>
      <c r="G700" s="1">
        <v>37517</v>
      </c>
      <c r="H700">
        <v>1.68</v>
      </c>
    </row>
    <row r="701" spans="5:8" x14ac:dyDescent="0.35">
      <c r="E701" s="1">
        <v>44215</v>
      </c>
      <c r="F701">
        <v>7.0000000000000007E-2</v>
      </c>
      <c r="G701" s="1">
        <v>37518</v>
      </c>
      <c r="H701">
        <v>1.69</v>
      </c>
    </row>
    <row r="702" spans="5:8" x14ac:dyDescent="0.35">
      <c r="E702" s="1">
        <v>44216</v>
      </c>
      <c r="F702">
        <v>0.06</v>
      </c>
      <c r="G702" s="1">
        <v>37519</v>
      </c>
      <c r="H702">
        <v>1.7</v>
      </c>
    </row>
    <row r="703" spans="5:8" x14ac:dyDescent="0.35">
      <c r="E703" s="1">
        <v>44217</v>
      </c>
      <c r="F703">
        <v>0.04</v>
      </c>
      <c r="G703" s="1">
        <v>37522</v>
      </c>
      <c r="H703">
        <v>1.74</v>
      </c>
    </row>
    <row r="704" spans="5:8" x14ac:dyDescent="0.35">
      <c r="E704" s="1">
        <v>44218</v>
      </c>
      <c r="F704">
        <v>0.05</v>
      </c>
      <c r="G704" s="1">
        <v>37523</v>
      </c>
      <c r="H704">
        <v>1.75</v>
      </c>
    </row>
    <row r="705" spans="5:8" x14ac:dyDescent="0.35">
      <c r="E705" s="1">
        <v>44221</v>
      </c>
      <c r="F705">
        <v>0.06</v>
      </c>
      <c r="G705" s="1">
        <v>37524</v>
      </c>
      <c r="H705">
        <v>1.79</v>
      </c>
    </row>
    <row r="706" spans="5:8" x14ac:dyDescent="0.35">
      <c r="E706" s="1">
        <v>44222</v>
      </c>
      <c r="F706">
        <v>0.03</v>
      </c>
      <c r="G706" s="1">
        <v>37525</v>
      </c>
      <c r="H706">
        <v>1.8</v>
      </c>
    </row>
    <row r="707" spans="5:8" x14ac:dyDescent="0.35">
      <c r="E707" s="1">
        <v>44223</v>
      </c>
      <c r="F707">
        <v>0.03</v>
      </c>
      <c r="G707" s="1">
        <v>37526</v>
      </c>
      <c r="H707">
        <v>1.78</v>
      </c>
    </row>
    <row r="708" spans="5:8" x14ac:dyDescent="0.35">
      <c r="E708" s="1">
        <v>44224</v>
      </c>
      <c r="F708">
        <v>0.04</v>
      </c>
      <c r="G708" s="1">
        <v>37529</v>
      </c>
      <c r="H708">
        <v>1.85</v>
      </c>
    </row>
    <row r="709" spans="5:8" x14ac:dyDescent="0.35">
      <c r="E709" s="1">
        <v>44225</v>
      </c>
      <c r="F709">
        <v>0.06</v>
      </c>
      <c r="G709" s="1">
        <v>37530</v>
      </c>
      <c r="H709">
        <v>1.85</v>
      </c>
    </row>
    <row r="710" spans="5:8" x14ac:dyDescent="0.35">
      <c r="E710" s="1">
        <v>44228</v>
      </c>
      <c r="F710">
        <v>7.0000000000000007E-2</v>
      </c>
      <c r="G710" s="1">
        <v>37531</v>
      </c>
      <c r="H710">
        <v>1.75</v>
      </c>
    </row>
    <row r="711" spans="5:8" x14ac:dyDescent="0.35">
      <c r="E711" s="1">
        <v>44229</v>
      </c>
      <c r="F711">
        <v>7.0000000000000007E-2</v>
      </c>
      <c r="G711" s="1">
        <v>37532</v>
      </c>
      <c r="H711">
        <v>1.76</v>
      </c>
    </row>
    <row r="712" spans="5:8" x14ac:dyDescent="0.35">
      <c r="E712" s="1">
        <v>44230</v>
      </c>
      <c r="F712">
        <v>7.0000000000000007E-2</v>
      </c>
      <c r="G712" s="1">
        <v>37533</v>
      </c>
      <c r="H712">
        <v>1.72</v>
      </c>
    </row>
    <row r="713" spans="5:8" x14ac:dyDescent="0.35">
      <c r="E713" s="1">
        <v>44231</v>
      </c>
      <c r="F713">
        <v>0.05</v>
      </c>
      <c r="G713" s="1">
        <v>37536</v>
      </c>
      <c r="H713">
        <v>1.74</v>
      </c>
    </row>
    <row r="714" spans="5:8" x14ac:dyDescent="0.35">
      <c r="E714" s="1">
        <v>44232</v>
      </c>
      <c r="F714">
        <v>0.02</v>
      </c>
      <c r="G714" s="1">
        <v>37537</v>
      </c>
      <c r="H714">
        <v>1.72</v>
      </c>
    </row>
    <row r="715" spans="5:8" x14ac:dyDescent="0.35">
      <c r="E715" s="1">
        <v>44235</v>
      </c>
      <c r="F715">
        <v>0.02</v>
      </c>
      <c r="G715" s="1">
        <v>37538</v>
      </c>
      <c r="H715">
        <v>1.73</v>
      </c>
    </row>
    <row r="716" spans="5:8" x14ac:dyDescent="0.35">
      <c r="E716" s="1">
        <v>44236</v>
      </c>
      <c r="F716">
        <v>0.05</v>
      </c>
      <c r="G716" s="1">
        <v>37539</v>
      </c>
      <c r="H716">
        <v>1.75</v>
      </c>
    </row>
    <row r="717" spans="5:8" x14ac:dyDescent="0.35">
      <c r="E717" s="1">
        <v>44237</v>
      </c>
      <c r="F717">
        <v>0.06</v>
      </c>
      <c r="G717" s="1">
        <v>37540</v>
      </c>
      <c r="H717">
        <v>1.73</v>
      </c>
    </row>
    <row r="718" spans="5:8" x14ac:dyDescent="0.35">
      <c r="E718" s="1">
        <v>44238</v>
      </c>
      <c r="F718">
        <v>0.06</v>
      </c>
      <c r="G718" s="1">
        <v>37544</v>
      </c>
      <c r="H718">
        <v>1.88</v>
      </c>
    </row>
    <row r="719" spans="5:8" x14ac:dyDescent="0.35">
      <c r="E719" s="1">
        <v>44239</v>
      </c>
      <c r="F719">
        <v>0.05</v>
      </c>
      <c r="G719" s="1">
        <v>37545</v>
      </c>
      <c r="H719">
        <v>1.73</v>
      </c>
    </row>
    <row r="720" spans="5:8" x14ac:dyDescent="0.35">
      <c r="E720" s="1">
        <v>44243</v>
      </c>
      <c r="F720">
        <v>0.06</v>
      </c>
      <c r="G720" s="1">
        <v>37546</v>
      </c>
      <c r="H720">
        <v>1.74</v>
      </c>
    </row>
    <row r="721" spans="5:8" x14ac:dyDescent="0.35">
      <c r="E721" s="1">
        <v>44244</v>
      </c>
      <c r="F721">
        <v>0.06</v>
      </c>
      <c r="G721" s="1">
        <v>37547</v>
      </c>
      <c r="H721">
        <v>1.71</v>
      </c>
    </row>
    <row r="722" spans="5:8" x14ac:dyDescent="0.35">
      <c r="E722" s="1">
        <v>44245</v>
      </c>
      <c r="F722">
        <v>0.03</v>
      </c>
      <c r="G722" s="1">
        <v>37550</v>
      </c>
      <c r="H722">
        <v>1.73</v>
      </c>
    </row>
    <row r="723" spans="5:8" x14ac:dyDescent="0.35">
      <c r="E723" s="1">
        <v>44246</v>
      </c>
      <c r="F723">
        <v>0.02</v>
      </c>
      <c r="G723" s="1">
        <v>37551</v>
      </c>
      <c r="H723">
        <v>1.71</v>
      </c>
    </row>
    <row r="724" spans="5:8" x14ac:dyDescent="0.35">
      <c r="E724" s="1">
        <v>44249</v>
      </c>
      <c r="F724">
        <v>0.03</v>
      </c>
      <c r="G724" s="1">
        <v>37552</v>
      </c>
      <c r="H724">
        <v>1.76</v>
      </c>
    </row>
    <row r="725" spans="5:8" x14ac:dyDescent="0.35">
      <c r="E725" s="1">
        <v>44250</v>
      </c>
      <c r="F725">
        <v>0.01</v>
      </c>
      <c r="G725" s="1">
        <v>37553</v>
      </c>
      <c r="H725">
        <v>1.8</v>
      </c>
    </row>
    <row r="726" spans="5:8" x14ac:dyDescent="0.35">
      <c r="E726" s="1">
        <v>44251</v>
      </c>
      <c r="F726">
        <v>0.02</v>
      </c>
      <c r="G726" s="1">
        <v>37554</v>
      </c>
      <c r="H726">
        <v>1.82</v>
      </c>
    </row>
    <row r="727" spans="5:8" x14ac:dyDescent="0.35">
      <c r="E727" s="1">
        <v>44252</v>
      </c>
      <c r="F727">
        <v>0.03</v>
      </c>
      <c r="G727" s="1">
        <v>37557</v>
      </c>
      <c r="H727">
        <v>1.79</v>
      </c>
    </row>
    <row r="728" spans="5:8" x14ac:dyDescent="0.35">
      <c r="E728" s="1">
        <v>44253</v>
      </c>
      <c r="F728">
        <v>0.01</v>
      </c>
      <c r="G728" s="1">
        <v>37558</v>
      </c>
      <c r="H728">
        <v>1.75</v>
      </c>
    </row>
    <row r="729" spans="5:8" x14ac:dyDescent="0.35">
      <c r="E729" s="1">
        <v>44256</v>
      </c>
      <c r="F729">
        <v>0.02</v>
      </c>
      <c r="G729" s="1">
        <v>37559</v>
      </c>
      <c r="H729">
        <v>1.72</v>
      </c>
    </row>
    <row r="730" spans="5:8" x14ac:dyDescent="0.35">
      <c r="E730" s="1">
        <v>44257</v>
      </c>
      <c r="F730">
        <v>0.04</v>
      </c>
      <c r="G730" s="1">
        <v>37560</v>
      </c>
      <c r="H730">
        <v>1.82</v>
      </c>
    </row>
    <row r="731" spans="5:8" x14ac:dyDescent="0.35">
      <c r="E731" s="1">
        <v>44258</v>
      </c>
      <c r="F731">
        <v>0.04</v>
      </c>
      <c r="G731" s="1">
        <v>37561</v>
      </c>
      <c r="H731">
        <v>1.74</v>
      </c>
    </row>
    <row r="732" spans="5:8" x14ac:dyDescent="0.35">
      <c r="E732" s="1">
        <v>44259</v>
      </c>
      <c r="F732">
        <v>0.02</v>
      </c>
      <c r="G732" s="1">
        <v>37564</v>
      </c>
      <c r="H732">
        <v>1.71</v>
      </c>
    </row>
    <row r="733" spans="5:8" x14ac:dyDescent="0.35">
      <c r="E733" s="1">
        <v>44260</v>
      </c>
      <c r="F733">
        <v>0.02</v>
      </c>
      <c r="G733" s="1">
        <v>37565</v>
      </c>
      <c r="H733">
        <v>1.64</v>
      </c>
    </row>
    <row r="734" spans="5:8" x14ac:dyDescent="0.35">
      <c r="E734" s="1">
        <v>44263</v>
      </c>
      <c r="F734">
        <v>0.02</v>
      </c>
      <c r="G734" s="1">
        <v>37566</v>
      </c>
      <c r="H734">
        <v>1.48</v>
      </c>
    </row>
    <row r="735" spans="5:8" x14ac:dyDescent="0.35">
      <c r="E735" s="1">
        <v>44264</v>
      </c>
      <c r="F735">
        <v>0.02</v>
      </c>
      <c r="G735" s="1">
        <v>37567</v>
      </c>
      <c r="H735">
        <v>1.27</v>
      </c>
    </row>
    <row r="736" spans="5:8" x14ac:dyDescent="0.35">
      <c r="E736" s="1">
        <v>44265</v>
      </c>
      <c r="F736">
        <v>0.02</v>
      </c>
      <c r="G736" s="1">
        <v>37568</v>
      </c>
      <c r="H736">
        <v>1.18</v>
      </c>
    </row>
    <row r="737" spans="5:8" x14ac:dyDescent="0.35">
      <c r="E737" s="1">
        <v>44266</v>
      </c>
      <c r="F737">
        <v>0.01</v>
      </c>
      <c r="G737" s="1">
        <v>37572</v>
      </c>
      <c r="H737">
        <v>1.29</v>
      </c>
    </row>
    <row r="738" spans="5:8" x14ac:dyDescent="0.35">
      <c r="E738" s="1">
        <v>44267</v>
      </c>
      <c r="F738">
        <v>0.01</v>
      </c>
      <c r="G738" s="1">
        <v>37573</v>
      </c>
      <c r="H738">
        <v>1.17</v>
      </c>
    </row>
    <row r="739" spans="5:8" x14ac:dyDescent="0.35">
      <c r="E739" s="1">
        <v>44270</v>
      </c>
      <c r="F739">
        <v>0.01</v>
      </c>
      <c r="G739" s="1">
        <v>37574</v>
      </c>
      <c r="H739">
        <v>1.29</v>
      </c>
    </row>
    <row r="740" spans="5:8" x14ac:dyDescent="0.35">
      <c r="E740" s="1">
        <v>44271</v>
      </c>
      <c r="F740">
        <v>0.01</v>
      </c>
      <c r="G740" s="1">
        <v>37575</v>
      </c>
      <c r="H740">
        <v>1.35</v>
      </c>
    </row>
    <row r="741" spans="5:8" x14ac:dyDescent="0.35">
      <c r="E741" s="1">
        <v>44272</v>
      </c>
      <c r="F741">
        <v>0.01</v>
      </c>
      <c r="G741" s="1">
        <v>37578</v>
      </c>
      <c r="H741">
        <v>1.21</v>
      </c>
    </row>
    <row r="742" spans="5:8" x14ac:dyDescent="0.35">
      <c r="E742" s="1">
        <v>44273</v>
      </c>
      <c r="F742">
        <v>0.01</v>
      </c>
      <c r="G742" s="1">
        <v>37579</v>
      </c>
      <c r="H742">
        <v>1.2</v>
      </c>
    </row>
    <row r="743" spans="5:8" x14ac:dyDescent="0.35">
      <c r="E743" s="1">
        <v>44274</v>
      </c>
      <c r="F743">
        <v>0.01</v>
      </c>
      <c r="G743" s="1">
        <v>37580</v>
      </c>
      <c r="H743">
        <v>1.23</v>
      </c>
    </row>
    <row r="744" spans="5:8" x14ac:dyDescent="0.35">
      <c r="E744" s="1">
        <v>44277</v>
      </c>
      <c r="F744">
        <v>0.01</v>
      </c>
      <c r="G744" s="1">
        <v>37581</v>
      </c>
      <c r="H744">
        <v>1.27</v>
      </c>
    </row>
    <row r="745" spans="5:8" x14ac:dyDescent="0.35">
      <c r="E745" s="1">
        <v>44278</v>
      </c>
      <c r="F745">
        <v>0.01</v>
      </c>
      <c r="G745" s="1">
        <v>37582</v>
      </c>
      <c r="H745">
        <v>1.25</v>
      </c>
    </row>
    <row r="746" spans="5:8" x14ac:dyDescent="0.35">
      <c r="E746" s="1">
        <v>44279</v>
      </c>
      <c r="F746">
        <v>0.01</v>
      </c>
      <c r="G746" s="1">
        <v>37585</v>
      </c>
      <c r="H746">
        <v>1.32</v>
      </c>
    </row>
    <row r="747" spans="5:8" x14ac:dyDescent="0.35">
      <c r="E747" s="1">
        <v>44280</v>
      </c>
      <c r="F747">
        <v>0.01</v>
      </c>
      <c r="G747" s="1">
        <v>37586</v>
      </c>
      <c r="H747">
        <v>1.26</v>
      </c>
    </row>
    <row r="748" spans="5:8" x14ac:dyDescent="0.35">
      <c r="E748" s="1">
        <v>44281</v>
      </c>
      <c r="F748">
        <v>0.01</v>
      </c>
      <c r="G748" s="1">
        <v>37587</v>
      </c>
      <c r="H748">
        <v>1.27</v>
      </c>
    </row>
    <row r="749" spans="5:8" x14ac:dyDescent="0.35">
      <c r="E749" s="1">
        <v>44284</v>
      </c>
      <c r="F749">
        <v>0.01</v>
      </c>
      <c r="G749" s="1">
        <v>37589</v>
      </c>
      <c r="H749">
        <v>1.23</v>
      </c>
    </row>
    <row r="750" spans="5:8" x14ac:dyDescent="0.35">
      <c r="E750" s="1">
        <v>44285</v>
      </c>
      <c r="F750">
        <v>0.01</v>
      </c>
      <c r="G750" s="1">
        <v>37592</v>
      </c>
      <c r="H750">
        <v>1.27</v>
      </c>
    </row>
    <row r="751" spans="5:8" x14ac:dyDescent="0.35">
      <c r="E751" s="1">
        <v>44286</v>
      </c>
      <c r="F751">
        <v>0.01</v>
      </c>
      <c r="G751" s="1">
        <v>37593</v>
      </c>
      <c r="H751">
        <v>1.24</v>
      </c>
    </row>
    <row r="752" spans="5:8" x14ac:dyDescent="0.35">
      <c r="E752" s="1">
        <v>44287</v>
      </c>
      <c r="F752">
        <v>0.01</v>
      </c>
      <c r="G752" s="1">
        <v>37594</v>
      </c>
      <c r="H752">
        <v>1.23</v>
      </c>
    </row>
    <row r="753" spans="5:8" x14ac:dyDescent="0.35">
      <c r="E753" s="1">
        <v>44291</v>
      </c>
      <c r="F753">
        <v>0.01</v>
      </c>
      <c r="G753" s="1">
        <v>37595</v>
      </c>
      <c r="H753">
        <v>1.24</v>
      </c>
    </row>
    <row r="754" spans="5:8" x14ac:dyDescent="0.35">
      <c r="E754" s="1">
        <v>44292</v>
      </c>
      <c r="F754">
        <v>0.01</v>
      </c>
      <c r="G754" s="1">
        <v>37596</v>
      </c>
      <c r="H754">
        <v>1.21</v>
      </c>
    </row>
    <row r="755" spans="5:8" x14ac:dyDescent="0.35">
      <c r="E755" s="1">
        <v>44293</v>
      </c>
      <c r="F755">
        <v>0.01</v>
      </c>
      <c r="G755" s="1">
        <v>37599</v>
      </c>
      <c r="H755">
        <v>1.22</v>
      </c>
    </row>
    <row r="756" spans="5:8" x14ac:dyDescent="0.35">
      <c r="E756" s="1">
        <v>44294</v>
      </c>
      <c r="F756">
        <v>0.01</v>
      </c>
      <c r="G756" s="1">
        <v>37600</v>
      </c>
      <c r="H756">
        <v>1.22</v>
      </c>
    </row>
    <row r="757" spans="5:8" x14ac:dyDescent="0.35">
      <c r="E757" s="1">
        <v>44295</v>
      </c>
      <c r="F757">
        <v>0.01</v>
      </c>
      <c r="G757" s="1">
        <v>37601</v>
      </c>
      <c r="H757">
        <v>1.29</v>
      </c>
    </row>
    <row r="758" spans="5:8" x14ac:dyDescent="0.35">
      <c r="E758" s="1">
        <v>44298</v>
      </c>
      <c r="F758">
        <v>0.01</v>
      </c>
      <c r="G758" s="1">
        <v>37602</v>
      </c>
      <c r="H758">
        <v>1.29</v>
      </c>
    </row>
    <row r="759" spans="5:8" x14ac:dyDescent="0.35">
      <c r="E759" s="1">
        <v>44299</v>
      </c>
      <c r="F759">
        <v>0.01</v>
      </c>
      <c r="G759" s="1">
        <v>37603</v>
      </c>
      <c r="H759">
        <v>1.25</v>
      </c>
    </row>
    <row r="760" spans="5:8" x14ac:dyDescent="0.35">
      <c r="E760" s="1">
        <v>44300</v>
      </c>
      <c r="F760">
        <v>0.01</v>
      </c>
      <c r="G760" s="1">
        <v>37606</v>
      </c>
      <c r="H760">
        <v>1.36</v>
      </c>
    </row>
    <row r="761" spans="5:8" x14ac:dyDescent="0.35">
      <c r="E761" s="1">
        <v>44301</v>
      </c>
      <c r="F761">
        <v>0.01</v>
      </c>
      <c r="G761" s="1">
        <v>37607</v>
      </c>
      <c r="H761">
        <v>1.26</v>
      </c>
    </row>
    <row r="762" spans="5:8" x14ac:dyDescent="0.35">
      <c r="E762" s="1">
        <v>44302</v>
      </c>
      <c r="F762">
        <v>0.01</v>
      </c>
      <c r="G762" s="1">
        <v>37608</v>
      </c>
      <c r="H762">
        <v>1.25</v>
      </c>
    </row>
    <row r="763" spans="5:8" x14ac:dyDescent="0.35">
      <c r="E763" s="1">
        <v>44305</v>
      </c>
      <c r="F763">
        <v>0.01</v>
      </c>
      <c r="G763" s="1">
        <v>37609</v>
      </c>
      <c r="H763">
        <v>1.28</v>
      </c>
    </row>
    <row r="764" spans="5:8" x14ac:dyDescent="0.35">
      <c r="E764" s="1">
        <v>44306</v>
      </c>
      <c r="F764">
        <v>0.01</v>
      </c>
      <c r="G764" s="1">
        <v>37610</v>
      </c>
      <c r="H764">
        <v>1.26</v>
      </c>
    </row>
    <row r="765" spans="5:8" x14ac:dyDescent="0.35">
      <c r="E765" s="1">
        <v>44307</v>
      </c>
      <c r="F765">
        <v>0.01</v>
      </c>
      <c r="G765" s="1">
        <v>37613</v>
      </c>
      <c r="H765">
        <v>1.28</v>
      </c>
    </row>
    <row r="766" spans="5:8" x14ac:dyDescent="0.35">
      <c r="E766" s="1">
        <v>44308</v>
      </c>
      <c r="F766">
        <v>0.01</v>
      </c>
      <c r="G766" s="1">
        <v>37614</v>
      </c>
      <c r="H766">
        <v>1.1499999999999999</v>
      </c>
    </row>
    <row r="767" spans="5:8" x14ac:dyDescent="0.35">
      <c r="E767" s="1">
        <v>44309</v>
      </c>
      <c r="F767">
        <v>0.01</v>
      </c>
      <c r="G767" s="1">
        <v>37616</v>
      </c>
      <c r="H767">
        <v>1.28</v>
      </c>
    </row>
    <row r="768" spans="5:8" x14ac:dyDescent="0.35">
      <c r="E768" s="1">
        <v>44312</v>
      </c>
      <c r="F768">
        <v>0.01</v>
      </c>
      <c r="G768" s="1">
        <v>37617</v>
      </c>
      <c r="H768">
        <v>1.2</v>
      </c>
    </row>
    <row r="769" spans="5:8" x14ac:dyDescent="0.35">
      <c r="E769" s="1">
        <v>44313</v>
      </c>
      <c r="F769">
        <v>0.01</v>
      </c>
      <c r="G769" s="1">
        <v>37620</v>
      </c>
      <c r="H769">
        <v>1.23</v>
      </c>
    </row>
    <row r="770" spans="5:8" x14ac:dyDescent="0.35">
      <c r="E770" s="1">
        <v>44314</v>
      </c>
      <c r="F770">
        <v>0.01</v>
      </c>
      <c r="G770" s="1">
        <v>37621</v>
      </c>
      <c r="H770">
        <v>1.1599999999999999</v>
      </c>
    </row>
    <row r="771" spans="5:8" x14ac:dyDescent="0.35">
      <c r="E771" s="1">
        <v>44315</v>
      </c>
      <c r="F771">
        <v>0.01</v>
      </c>
      <c r="G771" s="1">
        <v>37623</v>
      </c>
      <c r="H771">
        <v>1.3</v>
      </c>
    </row>
    <row r="772" spans="5:8" x14ac:dyDescent="0.35">
      <c r="E772" s="1">
        <v>44316</v>
      </c>
      <c r="F772">
        <v>0.01</v>
      </c>
      <c r="G772" s="1">
        <v>37624</v>
      </c>
      <c r="H772">
        <v>1.1200000000000001</v>
      </c>
    </row>
    <row r="773" spans="5:8" x14ac:dyDescent="0.35">
      <c r="E773" s="1">
        <v>44319</v>
      </c>
      <c r="F773">
        <v>0.01</v>
      </c>
      <c r="G773" s="1">
        <v>37627</v>
      </c>
      <c r="H773">
        <v>1.22</v>
      </c>
    </row>
    <row r="774" spans="5:8" x14ac:dyDescent="0.35">
      <c r="E774" s="1">
        <v>44320</v>
      </c>
      <c r="F774">
        <v>0.01</v>
      </c>
      <c r="G774" s="1">
        <v>37628</v>
      </c>
      <c r="H774">
        <v>1.2</v>
      </c>
    </row>
    <row r="775" spans="5:8" x14ac:dyDescent="0.35">
      <c r="E775" s="1">
        <v>44321</v>
      </c>
      <c r="F775">
        <v>0.01</v>
      </c>
      <c r="G775" s="1">
        <v>37629</v>
      </c>
      <c r="H775">
        <v>1.29</v>
      </c>
    </row>
    <row r="776" spans="5:8" x14ac:dyDescent="0.35">
      <c r="E776" s="1">
        <v>44322</v>
      </c>
      <c r="F776">
        <v>0.01</v>
      </c>
      <c r="G776" s="1">
        <v>37630</v>
      </c>
      <c r="H776">
        <v>1.29</v>
      </c>
    </row>
    <row r="777" spans="5:8" x14ac:dyDescent="0.35">
      <c r="E777" s="1">
        <v>44323</v>
      </c>
      <c r="F777">
        <v>0.01</v>
      </c>
      <c r="G777" s="1">
        <v>37631</v>
      </c>
      <c r="H777">
        <v>1.25</v>
      </c>
    </row>
    <row r="778" spans="5:8" x14ac:dyDescent="0.35">
      <c r="E778" s="1">
        <v>44326</v>
      </c>
      <c r="F778">
        <v>0.01</v>
      </c>
      <c r="G778" s="1">
        <v>37634</v>
      </c>
      <c r="H778">
        <v>1.26</v>
      </c>
    </row>
    <row r="779" spans="5:8" x14ac:dyDescent="0.35">
      <c r="E779" s="1">
        <v>44327</v>
      </c>
      <c r="F779">
        <v>0.01</v>
      </c>
      <c r="G779" s="1">
        <v>37635</v>
      </c>
      <c r="H779">
        <v>1.24</v>
      </c>
    </row>
    <row r="780" spans="5:8" x14ac:dyDescent="0.35">
      <c r="E780" s="1">
        <v>44328</v>
      </c>
      <c r="F780">
        <v>0.01</v>
      </c>
      <c r="G780" s="1">
        <v>37636</v>
      </c>
      <c r="H780">
        <v>1.3</v>
      </c>
    </row>
    <row r="781" spans="5:8" x14ac:dyDescent="0.35">
      <c r="E781" s="1">
        <v>44329</v>
      </c>
      <c r="F781">
        <v>0.01</v>
      </c>
      <c r="G781" s="1">
        <v>37637</v>
      </c>
      <c r="H781">
        <v>1.24</v>
      </c>
    </row>
    <row r="782" spans="5:8" x14ac:dyDescent="0.35">
      <c r="E782" s="1">
        <v>44330</v>
      </c>
      <c r="F782">
        <v>0.01</v>
      </c>
      <c r="G782" s="1">
        <v>37638</v>
      </c>
      <c r="H782">
        <v>1.2</v>
      </c>
    </row>
    <row r="783" spans="5:8" x14ac:dyDescent="0.35">
      <c r="E783" s="1">
        <v>44333</v>
      </c>
      <c r="F783">
        <v>0.01</v>
      </c>
      <c r="G783" s="1">
        <v>37642</v>
      </c>
      <c r="H783">
        <v>1.31</v>
      </c>
    </row>
    <row r="784" spans="5:8" x14ac:dyDescent="0.35">
      <c r="E784" s="1">
        <v>44334</v>
      </c>
      <c r="F784">
        <v>0.01</v>
      </c>
      <c r="G784" s="1">
        <v>37643</v>
      </c>
      <c r="H784">
        <v>1.26</v>
      </c>
    </row>
    <row r="785" spans="5:8" x14ac:dyDescent="0.35">
      <c r="E785" s="1">
        <v>44335</v>
      </c>
      <c r="F785">
        <v>0.01</v>
      </c>
      <c r="G785" s="1">
        <v>37644</v>
      </c>
      <c r="H785">
        <v>1.27</v>
      </c>
    </row>
    <row r="786" spans="5:8" x14ac:dyDescent="0.35">
      <c r="E786" s="1">
        <v>44336</v>
      </c>
      <c r="F786">
        <v>0.01</v>
      </c>
      <c r="G786" s="1">
        <v>37645</v>
      </c>
      <c r="H786">
        <v>1.21</v>
      </c>
    </row>
    <row r="787" spans="5:8" x14ac:dyDescent="0.35">
      <c r="E787" s="1">
        <v>44337</v>
      </c>
      <c r="F787">
        <v>0.01</v>
      </c>
      <c r="G787" s="1">
        <v>37648</v>
      </c>
      <c r="H787">
        <v>1.3</v>
      </c>
    </row>
    <row r="788" spans="5:8" x14ac:dyDescent="0.35">
      <c r="E788" s="1">
        <v>44340</v>
      </c>
      <c r="F788">
        <v>0.01</v>
      </c>
      <c r="G788" s="1">
        <v>37649</v>
      </c>
      <c r="H788">
        <v>1.23</v>
      </c>
    </row>
    <row r="789" spans="5:8" x14ac:dyDescent="0.35">
      <c r="E789" s="1">
        <v>44341</v>
      </c>
      <c r="F789">
        <v>0.01</v>
      </c>
      <c r="G789" s="1">
        <v>37650</v>
      </c>
      <c r="H789">
        <v>1.26</v>
      </c>
    </row>
    <row r="790" spans="5:8" x14ac:dyDescent="0.35">
      <c r="E790" s="1">
        <v>44342</v>
      </c>
      <c r="F790">
        <v>0.01</v>
      </c>
      <c r="G790" s="1">
        <v>37651</v>
      </c>
      <c r="H790">
        <v>1.29</v>
      </c>
    </row>
    <row r="791" spans="5:8" x14ac:dyDescent="0.35">
      <c r="E791" s="1">
        <v>44343</v>
      </c>
      <c r="F791">
        <v>0.01</v>
      </c>
      <c r="G791" s="1">
        <v>37652</v>
      </c>
      <c r="H791">
        <v>1.33</v>
      </c>
    </row>
    <row r="792" spans="5:8" x14ac:dyDescent="0.35">
      <c r="E792" s="1">
        <v>44344</v>
      </c>
      <c r="F792">
        <v>0.01</v>
      </c>
      <c r="G792" s="1">
        <v>37655</v>
      </c>
      <c r="H792">
        <v>1.3</v>
      </c>
    </row>
    <row r="793" spans="5:8" x14ac:dyDescent="0.35">
      <c r="E793" s="1">
        <v>44348</v>
      </c>
      <c r="F793">
        <v>0.01</v>
      </c>
      <c r="G793" s="1">
        <v>37656</v>
      </c>
      <c r="H793">
        <v>1.21</v>
      </c>
    </row>
    <row r="794" spans="5:8" x14ac:dyDescent="0.35">
      <c r="E794" s="1">
        <v>44349</v>
      </c>
      <c r="F794">
        <v>0.01</v>
      </c>
      <c r="G794" s="1">
        <v>37657</v>
      </c>
      <c r="H794">
        <v>1.21</v>
      </c>
    </row>
    <row r="795" spans="5:8" x14ac:dyDescent="0.35">
      <c r="E795" s="1">
        <v>44350</v>
      </c>
      <c r="F795">
        <v>0.01</v>
      </c>
      <c r="G795" s="1">
        <v>37658</v>
      </c>
      <c r="H795">
        <v>1.23</v>
      </c>
    </row>
    <row r="796" spans="5:8" x14ac:dyDescent="0.35">
      <c r="E796" s="1">
        <v>44351</v>
      </c>
      <c r="F796">
        <v>0.01</v>
      </c>
      <c r="G796" s="1">
        <v>37659</v>
      </c>
      <c r="H796">
        <v>1.21</v>
      </c>
    </row>
    <row r="797" spans="5:8" x14ac:dyDescent="0.35">
      <c r="E797" s="1">
        <v>44354</v>
      </c>
      <c r="F797">
        <v>0.01</v>
      </c>
      <c r="G797" s="1">
        <v>37662</v>
      </c>
      <c r="H797">
        <v>1.25</v>
      </c>
    </row>
    <row r="798" spans="5:8" x14ac:dyDescent="0.35">
      <c r="E798" s="1">
        <v>44355</v>
      </c>
      <c r="F798">
        <v>0.01</v>
      </c>
      <c r="G798" s="1">
        <v>37663</v>
      </c>
      <c r="H798">
        <v>1.22</v>
      </c>
    </row>
    <row r="799" spans="5:8" x14ac:dyDescent="0.35">
      <c r="E799" s="1">
        <v>44356</v>
      </c>
      <c r="F799">
        <v>0.01</v>
      </c>
      <c r="G799" s="1">
        <v>37664</v>
      </c>
      <c r="H799">
        <v>1.23</v>
      </c>
    </row>
    <row r="800" spans="5:8" x14ac:dyDescent="0.35">
      <c r="E800" s="1">
        <v>44357</v>
      </c>
      <c r="F800">
        <v>0.01</v>
      </c>
      <c r="G800" s="1">
        <v>37665</v>
      </c>
      <c r="H800">
        <v>1.28</v>
      </c>
    </row>
    <row r="801" spans="5:8" x14ac:dyDescent="0.35">
      <c r="E801" s="1">
        <v>44358</v>
      </c>
      <c r="F801">
        <v>0.01</v>
      </c>
      <c r="G801" s="1">
        <v>37666</v>
      </c>
      <c r="H801">
        <v>1.3</v>
      </c>
    </row>
    <row r="802" spans="5:8" x14ac:dyDescent="0.35">
      <c r="E802" s="1">
        <v>44361</v>
      </c>
      <c r="F802">
        <v>0.01</v>
      </c>
      <c r="G802" s="1">
        <v>37670</v>
      </c>
      <c r="H802">
        <v>1.35</v>
      </c>
    </row>
    <row r="803" spans="5:8" x14ac:dyDescent="0.35">
      <c r="E803" s="1">
        <v>44362</v>
      </c>
      <c r="F803">
        <v>0.01</v>
      </c>
      <c r="G803" s="1">
        <v>37671</v>
      </c>
      <c r="H803">
        <v>1.24</v>
      </c>
    </row>
    <row r="804" spans="5:8" x14ac:dyDescent="0.35">
      <c r="E804" s="1">
        <v>44363</v>
      </c>
      <c r="F804">
        <v>0.01</v>
      </c>
      <c r="G804" s="1">
        <v>37672</v>
      </c>
      <c r="H804">
        <v>1.25</v>
      </c>
    </row>
    <row r="805" spans="5:8" x14ac:dyDescent="0.35">
      <c r="E805" s="1">
        <v>44364</v>
      </c>
      <c r="F805">
        <v>0.05</v>
      </c>
      <c r="G805" s="1">
        <v>37673</v>
      </c>
      <c r="H805">
        <v>1.21</v>
      </c>
    </row>
    <row r="806" spans="5:8" x14ac:dyDescent="0.35">
      <c r="E806" s="1">
        <v>44365</v>
      </c>
      <c r="F806">
        <v>0.05</v>
      </c>
      <c r="G806" s="1">
        <v>37676</v>
      </c>
      <c r="H806">
        <v>1.25</v>
      </c>
    </row>
    <row r="807" spans="5:8" x14ac:dyDescent="0.35">
      <c r="E807" s="1">
        <v>44368</v>
      </c>
      <c r="F807">
        <v>0.05</v>
      </c>
      <c r="G807" s="1">
        <v>37677</v>
      </c>
      <c r="H807">
        <v>1.28</v>
      </c>
    </row>
    <row r="808" spans="5:8" x14ac:dyDescent="0.35">
      <c r="E808" s="1">
        <v>44369</v>
      </c>
      <c r="F808">
        <v>0.05</v>
      </c>
      <c r="G808" s="1">
        <v>37678</v>
      </c>
      <c r="H808">
        <v>1.28</v>
      </c>
    </row>
    <row r="809" spans="5:8" x14ac:dyDescent="0.35">
      <c r="E809" s="1">
        <v>44370</v>
      </c>
      <c r="F809">
        <v>0.05</v>
      </c>
      <c r="G809" s="1">
        <v>37679</v>
      </c>
      <c r="H809">
        <v>1.31</v>
      </c>
    </row>
    <row r="810" spans="5:8" x14ac:dyDescent="0.35">
      <c r="E810" s="1">
        <v>44371</v>
      </c>
      <c r="F810">
        <v>0.05</v>
      </c>
      <c r="G810" s="1">
        <v>37680</v>
      </c>
      <c r="H810">
        <v>1.33</v>
      </c>
    </row>
    <row r="811" spans="5:8" x14ac:dyDescent="0.35">
      <c r="E811" s="1">
        <v>44372</v>
      </c>
      <c r="F811">
        <v>0.05</v>
      </c>
      <c r="G811" s="1">
        <v>37683</v>
      </c>
      <c r="H811">
        <v>1.33</v>
      </c>
    </row>
    <row r="812" spans="5:8" x14ac:dyDescent="0.35">
      <c r="E812" s="1">
        <v>44375</v>
      </c>
      <c r="F812">
        <v>0.05</v>
      </c>
      <c r="G812" s="1">
        <v>37684</v>
      </c>
      <c r="H812">
        <v>1.2</v>
      </c>
    </row>
    <row r="813" spans="5:8" x14ac:dyDescent="0.35">
      <c r="E813" s="1">
        <v>44376</v>
      </c>
      <c r="F813">
        <v>0.05</v>
      </c>
      <c r="G813" s="1">
        <v>37685</v>
      </c>
      <c r="H813">
        <v>1.22</v>
      </c>
    </row>
    <row r="814" spans="5:8" x14ac:dyDescent="0.35">
      <c r="E814" s="1">
        <v>44377</v>
      </c>
      <c r="F814">
        <v>0.05</v>
      </c>
      <c r="G814" s="1">
        <v>37686</v>
      </c>
      <c r="H814">
        <v>1.23</v>
      </c>
    </row>
    <row r="815" spans="5:8" x14ac:dyDescent="0.35">
      <c r="E815" s="1">
        <v>44378</v>
      </c>
      <c r="F815">
        <v>0.05</v>
      </c>
      <c r="G815" s="1">
        <v>37687</v>
      </c>
      <c r="H815">
        <v>1.2</v>
      </c>
    </row>
    <row r="816" spans="5:8" x14ac:dyDescent="0.35">
      <c r="E816" s="1">
        <v>44379</v>
      </c>
      <c r="F816">
        <v>0.05</v>
      </c>
      <c r="G816" s="1">
        <v>37690</v>
      </c>
      <c r="H816">
        <v>1.23</v>
      </c>
    </row>
    <row r="817" spans="5:8" x14ac:dyDescent="0.35">
      <c r="E817" s="1">
        <v>44383</v>
      </c>
      <c r="F817">
        <v>0.05</v>
      </c>
      <c r="G817" s="1">
        <v>37691</v>
      </c>
      <c r="H817">
        <v>1.21</v>
      </c>
    </row>
    <row r="818" spans="5:8" x14ac:dyDescent="0.35">
      <c r="E818" s="1">
        <v>44384</v>
      </c>
      <c r="F818">
        <v>0.05</v>
      </c>
      <c r="G818" s="1">
        <v>37692</v>
      </c>
      <c r="H818">
        <v>1.23</v>
      </c>
    </row>
    <row r="819" spans="5:8" x14ac:dyDescent="0.35">
      <c r="E819" s="1">
        <v>44385</v>
      </c>
      <c r="F819">
        <v>0.05</v>
      </c>
      <c r="G819" s="1">
        <v>37693</v>
      </c>
      <c r="H819">
        <v>1.31</v>
      </c>
    </row>
    <row r="820" spans="5:8" x14ac:dyDescent="0.35">
      <c r="E820" s="1">
        <v>44386</v>
      </c>
      <c r="F820">
        <v>0.05</v>
      </c>
      <c r="G820" s="1">
        <v>37694</v>
      </c>
      <c r="H820">
        <v>1.3</v>
      </c>
    </row>
    <row r="821" spans="5:8" x14ac:dyDescent="0.35">
      <c r="E821" s="1">
        <v>44389</v>
      </c>
      <c r="F821">
        <v>0.05</v>
      </c>
      <c r="G821" s="1">
        <v>37697</v>
      </c>
      <c r="H821">
        <v>1.31</v>
      </c>
    </row>
    <row r="822" spans="5:8" x14ac:dyDescent="0.35">
      <c r="E822" s="1">
        <v>44390</v>
      </c>
      <c r="F822">
        <v>0.05</v>
      </c>
      <c r="G822" s="1">
        <v>37698</v>
      </c>
      <c r="H822">
        <v>1.2</v>
      </c>
    </row>
    <row r="823" spans="5:8" x14ac:dyDescent="0.35">
      <c r="E823" s="1">
        <v>44391</v>
      </c>
      <c r="F823">
        <v>0.05</v>
      </c>
      <c r="G823" s="1">
        <v>37699</v>
      </c>
      <c r="H823">
        <v>1.2</v>
      </c>
    </row>
    <row r="824" spans="5:8" x14ac:dyDescent="0.35">
      <c r="E824" s="1">
        <v>44392</v>
      </c>
      <c r="F824">
        <v>0.05</v>
      </c>
      <c r="G824" s="1">
        <v>37700</v>
      </c>
      <c r="H824">
        <v>1.23</v>
      </c>
    </row>
    <row r="825" spans="5:8" x14ac:dyDescent="0.35">
      <c r="E825" s="1">
        <v>44393</v>
      </c>
      <c r="F825">
        <v>0.05</v>
      </c>
      <c r="G825" s="1">
        <v>37701</v>
      </c>
      <c r="H825">
        <v>1.2</v>
      </c>
    </row>
    <row r="826" spans="5:8" x14ac:dyDescent="0.35">
      <c r="E826" s="1">
        <v>44396</v>
      </c>
      <c r="F826">
        <v>0.05</v>
      </c>
      <c r="G826" s="1">
        <v>37704</v>
      </c>
      <c r="H826">
        <v>1.23</v>
      </c>
    </row>
    <row r="827" spans="5:8" x14ac:dyDescent="0.35">
      <c r="E827" s="1">
        <v>44397</v>
      </c>
      <c r="F827">
        <v>0.05</v>
      </c>
      <c r="G827" s="1">
        <v>37705</v>
      </c>
      <c r="H827">
        <v>1.24</v>
      </c>
    </row>
    <row r="828" spans="5:8" x14ac:dyDescent="0.35">
      <c r="E828" s="1">
        <v>44398</v>
      </c>
      <c r="F828">
        <v>0.05</v>
      </c>
      <c r="G828" s="1">
        <v>37706</v>
      </c>
      <c r="H828">
        <v>1.26</v>
      </c>
    </row>
    <row r="829" spans="5:8" x14ac:dyDescent="0.35">
      <c r="E829" s="1">
        <v>44399</v>
      </c>
      <c r="F829">
        <v>0.05</v>
      </c>
      <c r="G829" s="1">
        <v>37707</v>
      </c>
      <c r="H829">
        <v>1.29</v>
      </c>
    </row>
    <row r="830" spans="5:8" x14ac:dyDescent="0.35">
      <c r="E830" s="1">
        <v>44400</v>
      </c>
      <c r="F830">
        <v>0.05</v>
      </c>
      <c r="G830" s="1">
        <v>37708</v>
      </c>
      <c r="H830">
        <v>1.26</v>
      </c>
    </row>
    <row r="831" spans="5:8" x14ac:dyDescent="0.35">
      <c r="E831" s="1">
        <v>44403</v>
      </c>
      <c r="F831">
        <v>0.05</v>
      </c>
      <c r="G831" s="1">
        <v>37711</v>
      </c>
      <c r="H831">
        <v>1.38</v>
      </c>
    </row>
    <row r="832" spans="5:8" x14ac:dyDescent="0.35">
      <c r="E832" s="1">
        <v>44404</v>
      </c>
      <c r="F832">
        <v>0.05</v>
      </c>
      <c r="G832" s="1">
        <v>37712</v>
      </c>
      <c r="H832">
        <v>1.29</v>
      </c>
    </row>
    <row r="833" spans="5:8" x14ac:dyDescent="0.35">
      <c r="E833" s="1">
        <v>44405</v>
      </c>
      <c r="F833">
        <v>0.05</v>
      </c>
      <c r="G833" s="1">
        <v>37713</v>
      </c>
      <c r="H833">
        <v>1.19</v>
      </c>
    </row>
    <row r="834" spans="5:8" x14ac:dyDescent="0.35">
      <c r="E834" s="1">
        <v>44406</v>
      </c>
      <c r="F834">
        <v>0.05</v>
      </c>
      <c r="G834" s="1">
        <v>37714</v>
      </c>
      <c r="H834">
        <v>1.24</v>
      </c>
    </row>
    <row r="835" spans="5:8" x14ac:dyDescent="0.35">
      <c r="E835" s="1">
        <v>44407</v>
      </c>
      <c r="F835">
        <v>0.05</v>
      </c>
      <c r="G835" s="1">
        <v>37715</v>
      </c>
      <c r="H835">
        <v>1.22</v>
      </c>
    </row>
    <row r="836" spans="5:8" x14ac:dyDescent="0.35">
      <c r="E836" s="1">
        <v>44410</v>
      </c>
      <c r="F836">
        <v>0.05</v>
      </c>
      <c r="G836" s="1">
        <v>37718</v>
      </c>
      <c r="H836">
        <v>1.25</v>
      </c>
    </row>
    <row r="837" spans="5:8" x14ac:dyDescent="0.35">
      <c r="E837" s="1">
        <v>44411</v>
      </c>
      <c r="F837">
        <v>0.05</v>
      </c>
      <c r="G837" s="1">
        <v>37719</v>
      </c>
      <c r="H837">
        <v>1.22</v>
      </c>
    </row>
    <row r="838" spans="5:8" x14ac:dyDescent="0.35">
      <c r="E838" s="1">
        <v>44412</v>
      </c>
      <c r="F838">
        <v>0.05</v>
      </c>
      <c r="G838" s="1">
        <v>37720</v>
      </c>
      <c r="H838">
        <v>1.24</v>
      </c>
    </row>
    <row r="839" spans="5:8" x14ac:dyDescent="0.35">
      <c r="E839" s="1">
        <v>44413</v>
      </c>
      <c r="F839">
        <v>0.05</v>
      </c>
      <c r="G839" s="1">
        <v>37721</v>
      </c>
      <c r="H839">
        <v>1.27</v>
      </c>
    </row>
    <row r="840" spans="5:8" x14ac:dyDescent="0.35">
      <c r="E840" s="1">
        <v>44414</v>
      </c>
      <c r="F840">
        <v>0.05</v>
      </c>
      <c r="G840" s="1">
        <v>37722</v>
      </c>
      <c r="H840">
        <v>1.24</v>
      </c>
    </row>
    <row r="841" spans="5:8" x14ac:dyDescent="0.35">
      <c r="E841" s="1">
        <v>44417</v>
      </c>
      <c r="F841">
        <v>0.05</v>
      </c>
      <c r="G841" s="1">
        <v>37725</v>
      </c>
      <c r="H841">
        <v>1.32</v>
      </c>
    </row>
    <row r="842" spans="5:8" x14ac:dyDescent="0.35">
      <c r="E842" s="1">
        <v>44418</v>
      </c>
      <c r="F842">
        <v>0.05</v>
      </c>
      <c r="G842" s="1">
        <v>37726</v>
      </c>
      <c r="H842">
        <v>1.34</v>
      </c>
    </row>
    <row r="843" spans="5:8" x14ac:dyDescent="0.35">
      <c r="E843" s="1">
        <v>44419</v>
      </c>
      <c r="F843">
        <v>0.05</v>
      </c>
      <c r="G843" s="1">
        <v>37727</v>
      </c>
      <c r="H843">
        <v>1.26</v>
      </c>
    </row>
    <row r="844" spans="5:8" x14ac:dyDescent="0.35">
      <c r="E844" s="1">
        <v>44420</v>
      </c>
      <c r="F844">
        <v>0.05</v>
      </c>
      <c r="G844" s="1">
        <v>37728</v>
      </c>
      <c r="H844">
        <v>1.28</v>
      </c>
    </row>
    <row r="845" spans="5:8" x14ac:dyDescent="0.35">
      <c r="E845" s="1">
        <v>44421</v>
      </c>
      <c r="F845">
        <v>0.05</v>
      </c>
      <c r="G845" s="1">
        <v>37729</v>
      </c>
      <c r="H845">
        <v>1.24</v>
      </c>
    </row>
    <row r="846" spans="5:8" x14ac:dyDescent="0.35">
      <c r="E846" s="1">
        <v>44424</v>
      </c>
      <c r="F846">
        <v>0.05</v>
      </c>
      <c r="G846" s="1">
        <v>37732</v>
      </c>
      <c r="H846">
        <v>1.29</v>
      </c>
    </row>
    <row r="847" spans="5:8" x14ac:dyDescent="0.35">
      <c r="E847" s="1">
        <v>44425</v>
      </c>
      <c r="F847">
        <v>0.05</v>
      </c>
      <c r="G847" s="1">
        <v>37733</v>
      </c>
      <c r="H847">
        <v>1.26</v>
      </c>
    </row>
    <row r="848" spans="5:8" x14ac:dyDescent="0.35">
      <c r="E848" s="1">
        <v>44426</v>
      </c>
      <c r="F848">
        <v>0.05</v>
      </c>
      <c r="G848" s="1">
        <v>37734</v>
      </c>
      <c r="H848">
        <v>1.24</v>
      </c>
    </row>
    <row r="849" spans="5:8" x14ac:dyDescent="0.35">
      <c r="E849" s="1">
        <v>44427</v>
      </c>
      <c r="F849">
        <v>0.05</v>
      </c>
      <c r="G849" s="1">
        <v>37735</v>
      </c>
      <c r="H849">
        <v>1.24</v>
      </c>
    </row>
    <row r="850" spans="5:8" x14ac:dyDescent="0.35">
      <c r="E850" s="1">
        <v>44428</v>
      </c>
      <c r="F850">
        <v>0.05</v>
      </c>
      <c r="G850" s="1">
        <v>37736</v>
      </c>
      <c r="H850">
        <v>1.28</v>
      </c>
    </row>
    <row r="851" spans="5:8" x14ac:dyDescent="0.35">
      <c r="E851" s="1">
        <v>44431</v>
      </c>
      <c r="F851">
        <v>0.05</v>
      </c>
      <c r="G851" s="1">
        <v>37739</v>
      </c>
      <c r="H851">
        <v>1.29</v>
      </c>
    </row>
    <row r="852" spans="5:8" x14ac:dyDescent="0.35">
      <c r="E852" s="1">
        <v>44432</v>
      </c>
      <c r="F852">
        <v>0.05</v>
      </c>
      <c r="G852" s="1">
        <v>37740</v>
      </c>
      <c r="H852">
        <v>1.27</v>
      </c>
    </row>
    <row r="853" spans="5:8" x14ac:dyDescent="0.35">
      <c r="E853" s="1">
        <v>44433</v>
      </c>
      <c r="F853">
        <v>0.05</v>
      </c>
      <c r="G853" s="1">
        <v>37741</v>
      </c>
      <c r="H853">
        <v>1.31</v>
      </c>
    </row>
    <row r="854" spans="5:8" x14ac:dyDescent="0.35">
      <c r="E854" s="1">
        <v>44434</v>
      </c>
      <c r="F854">
        <v>0.05</v>
      </c>
      <c r="G854" s="1">
        <v>37742</v>
      </c>
      <c r="H854">
        <v>1.3</v>
      </c>
    </row>
    <row r="855" spans="5:8" x14ac:dyDescent="0.35">
      <c r="E855" s="1">
        <v>44435</v>
      </c>
      <c r="F855">
        <v>0.05</v>
      </c>
      <c r="G855" s="1">
        <v>37743</v>
      </c>
      <c r="H855">
        <v>1.24</v>
      </c>
    </row>
    <row r="856" spans="5:8" x14ac:dyDescent="0.35">
      <c r="E856" s="1">
        <v>44438</v>
      </c>
      <c r="F856">
        <v>0.05</v>
      </c>
      <c r="G856" s="1">
        <v>37746</v>
      </c>
      <c r="H856">
        <v>1.27</v>
      </c>
    </row>
    <row r="857" spans="5:8" x14ac:dyDescent="0.35">
      <c r="E857" s="1">
        <v>44439</v>
      </c>
      <c r="F857">
        <v>0.05</v>
      </c>
      <c r="G857" s="1">
        <v>37747</v>
      </c>
      <c r="H857">
        <v>1.28</v>
      </c>
    </row>
    <row r="858" spans="5:8" x14ac:dyDescent="0.35">
      <c r="E858" s="1">
        <v>44440</v>
      </c>
      <c r="F858">
        <v>0.05</v>
      </c>
      <c r="G858" s="1">
        <v>37748</v>
      </c>
      <c r="H858">
        <v>1.28</v>
      </c>
    </row>
    <row r="859" spans="5:8" x14ac:dyDescent="0.35">
      <c r="E859" s="1">
        <v>44441</v>
      </c>
      <c r="F859">
        <v>0.05</v>
      </c>
      <c r="G859" s="1">
        <v>37749</v>
      </c>
      <c r="H859">
        <v>1.27</v>
      </c>
    </row>
    <row r="860" spans="5:8" x14ac:dyDescent="0.35">
      <c r="E860" s="1">
        <v>44442</v>
      </c>
      <c r="F860">
        <v>0.05</v>
      </c>
      <c r="G860" s="1">
        <v>37750</v>
      </c>
      <c r="H860">
        <v>1.24</v>
      </c>
    </row>
    <row r="861" spans="5:8" x14ac:dyDescent="0.35">
      <c r="E861" s="1">
        <v>44446</v>
      </c>
      <c r="F861">
        <v>0.05</v>
      </c>
      <c r="G861" s="1">
        <v>37753</v>
      </c>
      <c r="H861">
        <v>1.25</v>
      </c>
    </row>
    <row r="862" spans="5:8" x14ac:dyDescent="0.35">
      <c r="E862" s="1">
        <v>44447</v>
      </c>
      <c r="F862">
        <v>0.05</v>
      </c>
      <c r="G862" s="1">
        <v>37754</v>
      </c>
      <c r="H862">
        <v>1.23</v>
      </c>
    </row>
    <row r="863" spans="5:8" x14ac:dyDescent="0.35">
      <c r="E863" s="1">
        <v>44448</v>
      </c>
      <c r="F863">
        <v>0.05</v>
      </c>
      <c r="G863" s="1">
        <v>37755</v>
      </c>
      <c r="H863">
        <v>1.3</v>
      </c>
    </row>
    <row r="864" spans="5:8" x14ac:dyDescent="0.35">
      <c r="E864" s="1">
        <v>44449</v>
      </c>
      <c r="F864">
        <v>0.05</v>
      </c>
      <c r="G864" s="1">
        <v>37756</v>
      </c>
      <c r="H864">
        <v>1.36</v>
      </c>
    </row>
    <row r="865" spans="5:8" x14ac:dyDescent="0.35">
      <c r="E865" s="1">
        <v>44452</v>
      </c>
      <c r="F865">
        <v>0.05</v>
      </c>
      <c r="G865" s="1">
        <v>37757</v>
      </c>
      <c r="H865">
        <v>1.26</v>
      </c>
    </row>
    <row r="866" spans="5:8" x14ac:dyDescent="0.35">
      <c r="E866" s="1">
        <v>44453</v>
      </c>
      <c r="F866">
        <v>0.05</v>
      </c>
      <c r="G866" s="1">
        <v>37760</v>
      </c>
      <c r="H866">
        <v>1.26</v>
      </c>
    </row>
    <row r="867" spans="5:8" x14ac:dyDescent="0.35">
      <c r="E867" s="1">
        <v>44454</v>
      </c>
      <c r="F867">
        <v>0.05</v>
      </c>
      <c r="G867" s="1">
        <v>37761</v>
      </c>
      <c r="H867">
        <v>1.23</v>
      </c>
    </row>
    <row r="868" spans="5:8" x14ac:dyDescent="0.35">
      <c r="E868" s="1">
        <v>44455</v>
      </c>
      <c r="F868">
        <v>0.05</v>
      </c>
      <c r="G868" s="1">
        <v>37762</v>
      </c>
      <c r="H868">
        <v>1.23</v>
      </c>
    </row>
    <row r="869" spans="5:8" x14ac:dyDescent="0.35">
      <c r="E869" s="1">
        <v>44456</v>
      </c>
      <c r="F869">
        <v>0.05</v>
      </c>
      <c r="G869" s="1">
        <v>37763</v>
      </c>
      <c r="H869">
        <v>1.25</v>
      </c>
    </row>
    <row r="870" spans="5:8" x14ac:dyDescent="0.35">
      <c r="E870" s="1">
        <v>44459</v>
      </c>
      <c r="F870">
        <v>0.05</v>
      </c>
      <c r="G870" s="1">
        <v>37764</v>
      </c>
      <c r="H870">
        <v>1.21</v>
      </c>
    </row>
    <row r="871" spans="5:8" x14ac:dyDescent="0.35">
      <c r="E871" s="1">
        <v>44460</v>
      </c>
      <c r="F871">
        <v>0.05</v>
      </c>
      <c r="G871" s="1">
        <v>37768</v>
      </c>
      <c r="H871">
        <v>1.32</v>
      </c>
    </row>
    <row r="872" spans="5:8" x14ac:dyDescent="0.35">
      <c r="E872" s="1">
        <v>44461</v>
      </c>
      <c r="F872">
        <v>0.05</v>
      </c>
      <c r="G872" s="1">
        <v>37769</v>
      </c>
      <c r="H872">
        <v>1.29</v>
      </c>
    </row>
    <row r="873" spans="5:8" x14ac:dyDescent="0.35">
      <c r="E873" s="1">
        <v>44462</v>
      </c>
      <c r="F873">
        <v>0.05</v>
      </c>
      <c r="G873" s="1">
        <v>37770</v>
      </c>
      <c r="H873">
        <v>1.29</v>
      </c>
    </row>
    <row r="874" spans="5:8" x14ac:dyDescent="0.35">
      <c r="E874" s="1">
        <v>44463</v>
      </c>
      <c r="F874">
        <v>0.05</v>
      </c>
      <c r="G874" s="1">
        <v>37771</v>
      </c>
      <c r="H874">
        <v>1.28</v>
      </c>
    </row>
    <row r="875" spans="5:8" x14ac:dyDescent="0.35">
      <c r="E875" s="1">
        <v>44466</v>
      </c>
      <c r="F875">
        <v>0.05</v>
      </c>
      <c r="G875" s="1">
        <v>37774</v>
      </c>
      <c r="H875">
        <v>1.27</v>
      </c>
    </row>
    <row r="876" spans="5:8" x14ac:dyDescent="0.35">
      <c r="E876" s="1">
        <v>44467</v>
      </c>
      <c r="F876">
        <v>0.05</v>
      </c>
      <c r="G876" s="1">
        <v>37775</v>
      </c>
      <c r="H876">
        <v>1.21</v>
      </c>
    </row>
    <row r="877" spans="5:8" x14ac:dyDescent="0.35">
      <c r="E877" s="1">
        <v>44468</v>
      </c>
      <c r="F877">
        <v>0.05</v>
      </c>
      <c r="G877" s="1">
        <v>37776</v>
      </c>
      <c r="H877">
        <v>1.22</v>
      </c>
    </row>
    <row r="878" spans="5:8" x14ac:dyDescent="0.35">
      <c r="E878" s="1">
        <v>44469</v>
      </c>
      <c r="F878">
        <v>0.05</v>
      </c>
      <c r="G878" s="1">
        <v>37777</v>
      </c>
      <c r="H878">
        <v>1.26</v>
      </c>
    </row>
    <row r="879" spans="5:8" x14ac:dyDescent="0.35">
      <c r="E879" s="1">
        <v>44470</v>
      </c>
      <c r="F879">
        <v>0.05</v>
      </c>
      <c r="G879" s="1">
        <v>37778</v>
      </c>
      <c r="H879">
        <v>1.24</v>
      </c>
    </row>
    <row r="880" spans="5:8" x14ac:dyDescent="0.35">
      <c r="E880" s="1">
        <v>44473</v>
      </c>
      <c r="F880">
        <v>0.05</v>
      </c>
      <c r="G880" s="1">
        <v>37781</v>
      </c>
      <c r="H880">
        <v>1.25</v>
      </c>
    </row>
    <row r="881" spans="5:8" x14ac:dyDescent="0.35">
      <c r="E881" s="1">
        <v>44474</v>
      </c>
      <c r="F881">
        <v>0.05</v>
      </c>
      <c r="G881" s="1">
        <v>37782</v>
      </c>
      <c r="H881">
        <v>1.22</v>
      </c>
    </row>
    <row r="882" spans="5:8" x14ac:dyDescent="0.35">
      <c r="E882" s="1">
        <v>44475</v>
      </c>
      <c r="F882">
        <v>0.05</v>
      </c>
      <c r="G882" s="1">
        <v>37783</v>
      </c>
      <c r="H882">
        <v>1.25</v>
      </c>
    </row>
    <row r="883" spans="5:8" x14ac:dyDescent="0.35">
      <c r="E883" s="1">
        <v>44476</v>
      </c>
      <c r="F883">
        <v>0.05</v>
      </c>
      <c r="G883" s="1">
        <v>37784</v>
      </c>
      <c r="H883">
        <v>1.25</v>
      </c>
    </row>
    <row r="884" spans="5:8" x14ac:dyDescent="0.35">
      <c r="E884" s="1">
        <v>44477</v>
      </c>
      <c r="F884">
        <v>0.05</v>
      </c>
      <c r="G884" s="1">
        <v>37785</v>
      </c>
      <c r="H884">
        <v>1.24</v>
      </c>
    </row>
    <row r="885" spans="5:8" x14ac:dyDescent="0.35">
      <c r="E885" s="1">
        <v>44481</v>
      </c>
      <c r="F885">
        <v>0.05</v>
      </c>
      <c r="G885" s="1">
        <v>37788</v>
      </c>
      <c r="H885">
        <v>1.33</v>
      </c>
    </row>
    <row r="886" spans="5:8" x14ac:dyDescent="0.35">
      <c r="E886" s="1">
        <v>44482</v>
      </c>
      <c r="F886">
        <v>0.05</v>
      </c>
      <c r="G886" s="1">
        <v>37789</v>
      </c>
      <c r="H886">
        <v>1.24</v>
      </c>
    </row>
    <row r="887" spans="5:8" x14ac:dyDescent="0.35">
      <c r="E887" s="1">
        <v>44483</v>
      </c>
      <c r="F887">
        <v>0.05</v>
      </c>
      <c r="G887" s="1">
        <v>37790</v>
      </c>
      <c r="H887">
        <v>1.22</v>
      </c>
    </row>
    <row r="888" spans="5:8" x14ac:dyDescent="0.35">
      <c r="E888" s="1">
        <v>44484</v>
      </c>
      <c r="F888">
        <v>0.05</v>
      </c>
      <c r="G888" s="1">
        <v>37791</v>
      </c>
      <c r="H888">
        <v>1.22</v>
      </c>
    </row>
    <row r="889" spans="5:8" x14ac:dyDescent="0.35">
      <c r="E889" s="1">
        <v>44487</v>
      </c>
      <c r="F889">
        <v>0.05</v>
      </c>
      <c r="G889" s="1">
        <v>37792</v>
      </c>
      <c r="H889">
        <v>1.23</v>
      </c>
    </row>
    <row r="890" spans="5:8" x14ac:dyDescent="0.35">
      <c r="E890" s="1">
        <v>44488</v>
      </c>
      <c r="F890">
        <v>0.03</v>
      </c>
      <c r="G890" s="1">
        <v>37795</v>
      </c>
      <c r="H890">
        <v>1.21</v>
      </c>
    </row>
    <row r="891" spans="5:8" x14ac:dyDescent="0.35">
      <c r="E891" s="1">
        <v>44489</v>
      </c>
      <c r="F891">
        <v>0.03</v>
      </c>
      <c r="G891" s="1">
        <v>37796</v>
      </c>
      <c r="H891">
        <v>1.1499999999999999</v>
      </c>
    </row>
    <row r="892" spans="5:8" x14ac:dyDescent="0.35">
      <c r="E892" s="1">
        <v>44490</v>
      </c>
      <c r="F892">
        <v>0.03</v>
      </c>
      <c r="G892" s="1">
        <v>37797</v>
      </c>
      <c r="H892">
        <v>1.18</v>
      </c>
    </row>
    <row r="893" spans="5:8" x14ac:dyDescent="0.35">
      <c r="E893" s="1">
        <v>44491</v>
      </c>
      <c r="F893">
        <v>0.05</v>
      </c>
      <c r="G893" s="1">
        <v>37798</v>
      </c>
      <c r="H893">
        <v>1.1000000000000001</v>
      </c>
    </row>
    <row r="894" spans="5:8" x14ac:dyDescent="0.35">
      <c r="E894" s="1">
        <v>44494</v>
      </c>
      <c r="F894">
        <v>0.04</v>
      </c>
      <c r="G894" s="1">
        <v>37799</v>
      </c>
      <c r="H894">
        <v>1.08</v>
      </c>
    </row>
    <row r="895" spans="5:8" x14ac:dyDescent="0.35">
      <c r="E895" s="1">
        <v>44495</v>
      </c>
      <c r="F895">
        <v>0.05</v>
      </c>
      <c r="G895" s="1">
        <v>37802</v>
      </c>
      <c r="H895">
        <v>1.45</v>
      </c>
    </row>
    <row r="896" spans="5:8" x14ac:dyDescent="0.35">
      <c r="E896" s="1">
        <v>44496</v>
      </c>
      <c r="F896">
        <v>0.05</v>
      </c>
      <c r="G896" s="1">
        <v>37803</v>
      </c>
      <c r="H896">
        <v>1.1100000000000001</v>
      </c>
    </row>
    <row r="897" spans="5:8" x14ac:dyDescent="0.35">
      <c r="E897" s="1">
        <v>44497</v>
      </c>
      <c r="F897">
        <v>0.05</v>
      </c>
      <c r="G897" s="1">
        <v>37804</v>
      </c>
      <c r="H897">
        <v>1.01</v>
      </c>
    </row>
    <row r="898" spans="5:8" x14ac:dyDescent="0.35">
      <c r="E898" s="1">
        <v>44498</v>
      </c>
      <c r="F898">
        <v>0.05</v>
      </c>
      <c r="G898" s="1">
        <v>37805</v>
      </c>
      <c r="H898">
        <v>0.96</v>
      </c>
    </row>
    <row r="899" spans="5:8" x14ac:dyDescent="0.35">
      <c r="E899" s="1">
        <v>44501</v>
      </c>
      <c r="F899">
        <v>0.05</v>
      </c>
      <c r="G899" s="1">
        <v>37809</v>
      </c>
      <c r="H899">
        <v>1</v>
      </c>
    </row>
    <row r="900" spans="5:8" x14ac:dyDescent="0.35">
      <c r="E900" s="1">
        <v>44502</v>
      </c>
      <c r="F900">
        <v>0.05</v>
      </c>
      <c r="G900" s="1">
        <v>37810</v>
      </c>
      <c r="H900">
        <v>0.93</v>
      </c>
    </row>
    <row r="901" spans="5:8" x14ac:dyDescent="0.35">
      <c r="E901" s="1">
        <v>44503</v>
      </c>
      <c r="F901">
        <v>0.05</v>
      </c>
      <c r="G901" s="1">
        <v>37811</v>
      </c>
      <c r="H901">
        <v>0.96</v>
      </c>
    </row>
    <row r="902" spans="5:8" x14ac:dyDescent="0.35">
      <c r="E902" s="1">
        <v>44504</v>
      </c>
      <c r="F902">
        <v>0.05</v>
      </c>
      <c r="G902" s="1">
        <v>37812</v>
      </c>
      <c r="H902">
        <v>1</v>
      </c>
    </row>
    <row r="903" spans="5:8" x14ac:dyDescent="0.35">
      <c r="E903" s="1">
        <v>44505</v>
      </c>
      <c r="F903">
        <v>0.05</v>
      </c>
      <c r="G903" s="1">
        <v>37813</v>
      </c>
      <c r="H903">
        <v>0.98</v>
      </c>
    </row>
    <row r="904" spans="5:8" x14ac:dyDescent="0.35">
      <c r="E904" s="1">
        <v>44508</v>
      </c>
      <c r="F904">
        <v>0.05</v>
      </c>
      <c r="G904" s="1">
        <v>37816</v>
      </c>
      <c r="H904">
        <v>1.07</v>
      </c>
    </row>
    <row r="905" spans="5:8" x14ac:dyDescent="0.35">
      <c r="E905" s="1">
        <v>44509</v>
      </c>
      <c r="F905">
        <v>0.05</v>
      </c>
      <c r="G905" s="1">
        <v>37817</v>
      </c>
      <c r="H905">
        <v>1.1299999999999999</v>
      </c>
    </row>
    <row r="906" spans="5:8" x14ac:dyDescent="0.35">
      <c r="E906" s="1">
        <v>44510</v>
      </c>
      <c r="F906">
        <v>0.05</v>
      </c>
      <c r="G906" s="1">
        <v>37818</v>
      </c>
      <c r="H906">
        <v>1.01</v>
      </c>
    </row>
    <row r="907" spans="5:8" x14ac:dyDescent="0.35">
      <c r="E907" s="1">
        <v>44512</v>
      </c>
      <c r="F907">
        <v>0.05</v>
      </c>
      <c r="G907" s="1">
        <v>37819</v>
      </c>
      <c r="H907">
        <v>1.02</v>
      </c>
    </row>
    <row r="908" spans="5:8" x14ac:dyDescent="0.35">
      <c r="E908" s="1">
        <v>44515</v>
      </c>
      <c r="F908">
        <v>0.05</v>
      </c>
      <c r="G908" s="1">
        <v>37820</v>
      </c>
      <c r="H908">
        <v>0.99</v>
      </c>
    </row>
    <row r="909" spans="5:8" x14ac:dyDescent="0.35">
      <c r="E909" s="1">
        <v>44516</v>
      </c>
      <c r="F909">
        <v>0.05</v>
      </c>
      <c r="G909" s="1">
        <v>37823</v>
      </c>
      <c r="H909">
        <v>1.02</v>
      </c>
    </row>
    <row r="910" spans="5:8" x14ac:dyDescent="0.35">
      <c r="E910" s="1">
        <v>44517</v>
      </c>
      <c r="F910">
        <v>0.05</v>
      </c>
      <c r="G910" s="1">
        <v>37824</v>
      </c>
      <c r="H910">
        <v>1</v>
      </c>
    </row>
    <row r="911" spans="5:8" x14ac:dyDescent="0.35">
      <c r="E911" s="1">
        <v>44518</v>
      </c>
      <c r="F911">
        <v>0.05</v>
      </c>
      <c r="G911" s="1">
        <v>37825</v>
      </c>
      <c r="H911">
        <v>1.05</v>
      </c>
    </row>
    <row r="912" spans="5:8" x14ac:dyDescent="0.35">
      <c r="E912" s="1">
        <v>44519</v>
      </c>
      <c r="F912">
        <v>0.05</v>
      </c>
      <c r="G912" s="1">
        <v>37826</v>
      </c>
      <c r="H912">
        <v>1.04</v>
      </c>
    </row>
    <row r="913" spans="5:8" x14ac:dyDescent="0.35">
      <c r="E913" s="1">
        <v>44522</v>
      </c>
      <c r="F913">
        <v>0.05</v>
      </c>
      <c r="G913" s="1">
        <v>37827</v>
      </c>
      <c r="H913">
        <v>1.03</v>
      </c>
    </row>
    <row r="914" spans="5:8" x14ac:dyDescent="0.35">
      <c r="E914" s="1">
        <v>44523</v>
      </c>
      <c r="F914">
        <v>0.05</v>
      </c>
      <c r="G914" s="1">
        <v>37830</v>
      </c>
      <c r="H914">
        <v>1.05</v>
      </c>
    </row>
    <row r="915" spans="5:8" x14ac:dyDescent="0.35">
      <c r="E915" s="1">
        <v>44524</v>
      </c>
      <c r="F915">
        <v>0.05</v>
      </c>
      <c r="G915" s="1">
        <v>37831</v>
      </c>
      <c r="H915">
        <v>1.04</v>
      </c>
    </row>
    <row r="916" spans="5:8" x14ac:dyDescent="0.35">
      <c r="E916" s="1">
        <v>44526</v>
      </c>
      <c r="F916">
        <v>0.05</v>
      </c>
      <c r="G916" s="1">
        <v>37832</v>
      </c>
      <c r="H916">
        <v>1.03</v>
      </c>
    </row>
    <row r="917" spans="5:8" x14ac:dyDescent="0.35">
      <c r="E917" s="1">
        <v>44529</v>
      </c>
      <c r="F917">
        <v>0.05</v>
      </c>
      <c r="G917" s="1">
        <v>37833</v>
      </c>
      <c r="H917">
        <v>1.04</v>
      </c>
    </row>
    <row r="918" spans="5:8" x14ac:dyDescent="0.35">
      <c r="E918" s="1">
        <v>44530</v>
      </c>
      <c r="F918">
        <v>0.05</v>
      </c>
      <c r="G918" s="1">
        <v>37834</v>
      </c>
      <c r="H918">
        <v>1</v>
      </c>
    </row>
    <row r="919" spans="5:8" x14ac:dyDescent="0.35">
      <c r="E919" s="1">
        <v>44531</v>
      </c>
      <c r="F919">
        <v>0.05</v>
      </c>
      <c r="G919" s="1">
        <v>37837</v>
      </c>
      <c r="H919">
        <v>1</v>
      </c>
    </row>
    <row r="920" spans="5:8" x14ac:dyDescent="0.35">
      <c r="E920" s="1">
        <v>44532</v>
      </c>
      <c r="F920">
        <v>0.05</v>
      </c>
      <c r="G920" s="1">
        <v>37838</v>
      </c>
      <c r="H920">
        <v>0.86</v>
      </c>
    </row>
    <row r="921" spans="5:8" x14ac:dyDescent="0.35">
      <c r="E921" s="1">
        <v>44533</v>
      </c>
      <c r="F921">
        <v>0.05</v>
      </c>
      <c r="G921" s="1">
        <v>37839</v>
      </c>
      <c r="H921">
        <v>0.88</v>
      </c>
    </row>
    <row r="922" spans="5:8" x14ac:dyDescent="0.35">
      <c r="E922" s="1">
        <v>44536</v>
      </c>
      <c r="F922">
        <v>0.05</v>
      </c>
      <c r="G922" s="1">
        <v>37840</v>
      </c>
      <c r="H922">
        <v>0.95</v>
      </c>
    </row>
    <row r="923" spans="5:8" x14ac:dyDescent="0.35">
      <c r="E923" s="1">
        <v>44537</v>
      </c>
      <c r="F923">
        <v>0.05</v>
      </c>
      <c r="G923" s="1">
        <v>37841</v>
      </c>
      <c r="H923">
        <v>0.96</v>
      </c>
    </row>
    <row r="924" spans="5:8" x14ac:dyDescent="0.35">
      <c r="E924" s="1">
        <v>44538</v>
      </c>
      <c r="F924">
        <v>0.05</v>
      </c>
      <c r="G924" s="1">
        <v>37844</v>
      </c>
      <c r="H924">
        <v>1.02</v>
      </c>
    </row>
    <row r="925" spans="5:8" x14ac:dyDescent="0.35">
      <c r="E925" s="1">
        <v>44539</v>
      </c>
      <c r="F925">
        <v>0.05</v>
      </c>
      <c r="G925" s="1">
        <v>37845</v>
      </c>
      <c r="H925">
        <v>0.99</v>
      </c>
    </row>
    <row r="926" spans="5:8" x14ac:dyDescent="0.35">
      <c r="E926" s="1">
        <v>44540</v>
      </c>
      <c r="F926">
        <v>0.05</v>
      </c>
      <c r="G926" s="1">
        <v>37846</v>
      </c>
      <c r="H926">
        <v>1.01</v>
      </c>
    </row>
    <row r="927" spans="5:8" x14ac:dyDescent="0.35">
      <c r="E927" s="1">
        <v>44543</v>
      </c>
      <c r="F927">
        <v>0.05</v>
      </c>
      <c r="G927" s="1">
        <v>37847</v>
      </c>
      <c r="H927">
        <v>1.22</v>
      </c>
    </row>
    <row r="928" spans="5:8" x14ac:dyDescent="0.35">
      <c r="E928" s="1">
        <v>44544</v>
      </c>
      <c r="F928">
        <v>0.05</v>
      </c>
      <c r="G928" s="1">
        <v>37848</v>
      </c>
      <c r="H928">
        <v>1.39</v>
      </c>
    </row>
    <row r="929" spans="5:8" x14ac:dyDescent="0.35">
      <c r="E929" s="1">
        <v>44545</v>
      </c>
      <c r="F929">
        <v>0.05</v>
      </c>
      <c r="G929" s="1">
        <v>37851</v>
      </c>
      <c r="H929">
        <v>1.03</v>
      </c>
    </row>
    <row r="930" spans="5:8" x14ac:dyDescent="0.35">
      <c r="E930" s="1">
        <v>44546</v>
      </c>
      <c r="F930">
        <v>0.05</v>
      </c>
      <c r="G930" s="1">
        <v>37852</v>
      </c>
      <c r="H930">
        <v>0.93</v>
      </c>
    </row>
    <row r="931" spans="5:8" x14ac:dyDescent="0.35">
      <c r="E931" s="1">
        <v>44547</v>
      </c>
      <c r="F931">
        <v>0.05</v>
      </c>
      <c r="G931" s="1">
        <v>37853</v>
      </c>
      <c r="H931">
        <v>0.89</v>
      </c>
    </row>
    <row r="932" spans="5:8" x14ac:dyDescent="0.35">
      <c r="E932" s="1">
        <v>44550</v>
      </c>
      <c r="F932">
        <v>0.04</v>
      </c>
      <c r="G932" s="1">
        <v>37854</v>
      </c>
      <c r="H932">
        <v>1.01</v>
      </c>
    </row>
    <row r="933" spans="5:8" x14ac:dyDescent="0.35">
      <c r="E933" s="1">
        <v>44551</v>
      </c>
      <c r="F933">
        <v>0.05</v>
      </c>
      <c r="G933" s="1">
        <v>37855</v>
      </c>
      <c r="H933">
        <v>0.99</v>
      </c>
    </row>
    <row r="934" spans="5:8" x14ac:dyDescent="0.35">
      <c r="E934" s="1">
        <v>44552</v>
      </c>
      <c r="F934">
        <v>0.05</v>
      </c>
      <c r="G934" s="1">
        <v>37858</v>
      </c>
      <c r="H934">
        <v>1.04</v>
      </c>
    </row>
    <row r="935" spans="5:8" x14ac:dyDescent="0.35">
      <c r="E935" s="1">
        <v>44553</v>
      </c>
      <c r="F935">
        <v>0.05</v>
      </c>
      <c r="G935" s="1">
        <v>37859</v>
      </c>
      <c r="H935">
        <v>1</v>
      </c>
    </row>
    <row r="936" spans="5:8" x14ac:dyDescent="0.35">
      <c r="E936" s="1">
        <v>44557</v>
      </c>
      <c r="F936">
        <v>0.05</v>
      </c>
      <c r="G936" s="1">
        <v>37860</v>
      </c>
      <c r="H936">
        <v>0.98</v>
      </c>
    </row>
    <row r="937" spans="5:8" x14ac:dyDescent="0.35">
      <c r="E937" s="1">
        <v>44558</v>
      </c>
      <c r="F937">
        <v>0.05</v>
      </c>
      <c r="G937" s="1">
        <v>37861</v>
      </c>
      <c r="H937">
        <v>1.04</v>
      </c>
    </row>
    <row r="938" spans="5:8" x14ac:dyDescent="0.35">
      <c r="E938" s="1">
        <v>44559</v>
      </c>
      <c r="F938">
        <v>0.05</v>
      </c>
      <c r="G938" s="1">
        <v>37862</v>
      </c>
      <c r="H938">
        <v>1.01</v>
      </c>
    </row>
    <row r="939" spans="5:8" x14ac:dyDescent="0.35">
      <c r="E939" s="1">
        <v>44560</v>
      </c>
      <c r="F939">
        <v>0.05</v>
      </c>
      <c r="G939" s="1">
        <v>37866</v>
      </c>
      <c r="H939">
        <v>1.06</v>
      </c>
    </row>
    <row r="940" spans="5:8" x14ac:dyDescent="0.35">
      <c r="E940" s="1">
        <v>44561</v>
      </c>
      <c r="F940">
        <v>0.05</v>
      </c>
      <c r="G940" s="1">
        <v>37867</v>
      </c>
      <c r="H940">
        <v>0.96</v>
      </c>
    </row>
    <row r="941" spans="5:8" x14ac:dyDescent="0.35">
      <c r="E941" s="1">
        <v>44564</v>
      </c>
      <c r="F941">
        <v>0.05</v>
      </c>
      <c r="G941" s="1">
        <v>37868</v>
      </c>
      <c r="H941">
        <v>0.98</v>
      </c>
    </row>
    <row r="942" spans="5:8" x14ac:dyDescent="0.35">
      <c r="E942" s="1">
        <v>44565</v>
      </c>
      <c r="F942">
        <v>0.05</v>
      </c>
      <c r="G942" s="1">
        <v>37869</v>
      </c>
      <c r="H942">
        <v>0.96</v>
      </c>
    </row>
    <row r="943" spans="5:8" x14ac:dyDescent="0.35">
      <c r="E943" s="1">
        <v>44566</v>
      </c>
      <c r="F943">
        <v>0.05</v>
      </c>
      <c r="G943" s="1">
        <v>37872</v>
      </c>
      <c r="H943">
        <v>0.99</v>
      </c>
    </row>
    <row r="944" spans="5:8" x14ac:dyDescent="0.35">
      <c r="E944" s="1">
        <v>44567</v>
      </c>
      <c r="F944">
        <v>0.05</v>
      </c>
      <c r="G944" s="1">
        <v>37873</v>
      </c>
      <c r="H944">
        <v>0.95</v>
      </c>
    </row>
    <row r="945" spans="5:8" x14ac:dyDescent="0.35">
      <c r="E945" s="1">
        <v>44568</v>
      </c>
      <c r="F945">
        <v>0.05</v>
      </c>
      <c r="G945" s="1">
        <v>37874</v>
      </c>
      <c r="H945">
        <v>0.95</v>
      </c>
    </row>
    <row r="946" spans="5:8" x14ac:dyDescent="0.35">
      <c r="E946" s="1">
        <v>44571</v>
      </c>
      <c r="F946">
        <v>0.05</v>
      </c>
      <c r="G946" s="1">
        <v>37875</v>
      </c>
      <c r="H946">
        <v>1</v>
      </c>
    </row>
    <row r="947" spans="5:8" x14ac:dyDescent="0.35">
      <c r="E947" s="1">
        <v>44572</v>
      </c>
      <c r="F947">
        <v>0.05</v>
      </c>
      <c r="G947" s="1">
        <v>37876</v>
      </c>
      <c r="H947">
        <v>1.02</v>
      </c>
    </row>
    <row r="948" spans="5:8" x14ac:dyDescent="0.35">
      <c r="E948" s="1">
        <v>44573</v>
      </c>
      <c r="F948">
        <v>0.05</v>
      </c>
      <c r="G948" s="1">
        <v>37879</v>
      </c>
      <c r="H948">
        <v>1.1100000000000001</v>
      </c>
    </row>
    <row r="949" spans="5:8" x14ac:dyDescent="0.35">
      <c r="E949" s="1">
        <v>44574</v>
      </c>
      <c r="F949">
        <v>0.05</v>
      </c>
      <c r="G949" s="1">
        <v>37880</v>
      </c>
      <c r="H949">
        <v>0.97</v>
      </c>
    </row>
    <row r="950" spans="5:8" x14ac:dyDescent="0.35">
      <c r="E950" s="1">
        <v>44575</v>
      </c>
      <c r="F950">
        <v>0.05</v>
      </c>
      <c r="G950" s="1">
        <v>37881</v>
      </c>
      <c r="H950">
        <v>0.97</v>
      </c>
    </row>
    <row r="951" spans="5:8" x14ac:dyDescent="0.35">
      <c r="E951" s="1">
        <v>44579</v>
      </c>
      <c r="F951">
        <v>0.05</v>
      </c>
      <c r="G951" s="1">
        <v>37882</v>
      </c>
      <c r="H951">
        <v>1</v>
      </c>
    </row>
    <row r="952" spans="5:8" x14ac:dyDescent="0.35">
      <c r="E952" s="1">
        <v>44580</v>
      </c>
      <c r="F952">
        <v>0.05</v>
      </c>
      <c r="G952" s="1">
        <v>37883</v>
      </c>
      <c r="H952">
        <v>0.99</v>
      </c>
    </row>
    <row r="953" spans="5:8" x14ac:dyDescent="0.35">
      <c r="E953" s="1">
        <v>44581</v>
      </c>
      <c r="F953">
        <v>0.04</v>
      </c>
      <c r="G953" s="1">
        <v>37886</v>
      </c>
      <c r="H953">
        <v>1.02</v>
      </c>
    </row>
    <row r="954" spans="5:8" x14ac:dyDescent="0.35">
      <c r="E954" s="1">
        <v>44582</v>
      </c>
      <c r="F954">
        <v>0.05</v>
      </c>
      <c r="G954" s="1">
        <v>37887</v>
      </c>
      <c r="H954">
        <v>1.01</v>
      </c>
    </row>
    <row r="955" spans="5:8" x14ac:dyDescent="0.35">
      <c r="E955" s="1">
        <v>44585</v>
      </c>
      <c r="F955">
        <v>0.04</v>
      </c>
      <c r="G955" s="1">
        <v>37888</v>
      </c>
      <c r="H955">
        <v>1.03</v>
      </c>
    </row>
    <row r="956" spans="5:8" x14ac:dyDescent="0.35">
      <c r="E956" s="1">
        <v>44586</v>
      </c>
      <c r="F956">
        <v>0.05</v>
      </c>
      <c r="G956" s="1">
        <v>37889</v>
      </c>
      <c r="H956">
        <v>1.08</v>
      </c>
    </row>
    <row r="957" spans="5:8" x14ac:dyDescent="0.35">
      <c r="E957" s="1">
        <v>44587</v>
      </c>
      <c r="F957">
        <v>0.04</v>
      </c>
      <c r="G957" s="1">
        <v>37890</v>
      </c>
      <c r="H957">
        <v>1.03</v>
      </c>
    </row>
    <row r="958" spans="5:8" x14ac:dyDescent="0.35">
      <c r="E958" s="1">
        <v>44588</v>
      </c>
      <c r="F958">
        <v>0.04</v>
      </c>
      <c r="G958" s="1">
        <v>37893</v>
      </c>
      <c r="H958">
        <v>1.04</v>
      </c>
    </row>
    <row r="959" spans="5:8" x14ac:dyDescent="0.35">
      <c r="E959" s="1">
        <v>44589</v>
      </c>
      <c r="F959">
        <v>0.05</v>
      </c>
      <c r="G959" s="1">
        <v>37894</v>
      </c>
      <c r="H959">
        <v>1.17</v>
      </c>
    </row>
    <row r="960" spans="5:8" x14ac:dyDescent="0.35">
      <c r="E960" s="1">
        <v>44592</v>
      </c>
      <c r="F960">
        <v>0.05</v>
      </c>
      <c r="G960" s="1">
        <v>37895</v>
      </c>
      <c r="H960">
        <v>1.1100000000000001</v>
      </c>
    </row>
    <row r="961" spans="5:8" x14ac:dyDescent="0.35">
      <c r="E961" s="1">
        <v>44593</v>
      </c>
      <c r="F961">
        <v>0.05</v>
      </c>
      <c r="G961" s="1">
        <v>37896</v>
      </c>
      <c r="H961">
        <v>1.02</v>
      </c>
    </row>
    <row r="962" spans="5:8" x14ac:dyDescent="0.35">
      <c r="E962" s="1">
        <v>44594</v>
      </c>
      <c r="F962">
        <v>0.05</v>
      </c>
      <c r="G962" s="1">
        <v>37897</v>
      </c>
      <c r="H962">
        <v>0.99</v>
      </c>
    </row>
    <row r="963" spans="5:8" x14ac:dyDescent="0.35">
      <c r="E963" s="1">
        <v>44595</v>
      </c>
      <c r="F963">
        <v>0.05</v>
      </c>
      <c r="G963" s="1">
        <v>37900</v>
      </c>
      <c r="H963">
        <v>0.99</v>
      </c>
    </row>
    <row r="964" spans="5:8" x14ac:dyDescent="0.35">
      <c r="E964" s="1">
        <v>44596</v>
      </c>
      <c r="F964">
        <v>0.05</v>
      </c>
      <c r="G964" s="1">
        <v>37901</v>
      </c>
      <c r="H964">
        <v>0.98</v>
      </c>
    </row>
    <row r="965" spans="5:8" x14ac:dyDescent="0.35">
      <c r="E965" s="1">
        <v>44599</v>
      </c>
      <c r="F965">
        <v>0.05</v>
      </c>
      <c r="G965" s="1">
        <v>37902</v>
      </c>
      <c r="H965">
        <v>0.99</v>
      </c>
    </row>
    <row r="966" spans="5:8" x14ac:dyDescent="0.35">
      <c r="E966" s="1">
        <v>44600</v>
      </c>
      <c r="F966">
        <v>0.05</v>
      </c>
      <c r="G966" s="1">
        <v>37903</v>
      </c>
      <c r="H966">
        <v>1.02</v>
      </c>
    </row>
    <row r="967" spans="5:8" x14ac:dyDescent="0.35">
      <c r="E967" s="1">
        <v>44601</v>
      </c>
      <c r="F967">
        <v>0.04</v>
      </c>
      <c r="G967" s="1">
        <v>37904</v>
      </c>
      <c r="H967">
        <v>1</v>
      </c>
    </row>
    <row r="968" spans="5:8" x14ac:dyDescent="0.35">
      <c r="E968" s="1">
        <v>44602</v>
      </c>
      <c r="F968">
        <v>0.05</v>
      </c>
      <c r="G968" s="1">
        <v>37908</v>
      </c>
      <c r="H968">
        <v>1.08</v>
      </c>
    </row>
    <row r="969" spans="5:8" x14ac:dyDescent="0.35">
      <c r="E969" s="1">
        <v>44603</v>
      </c>
      <c r="F969">
        <v>0.05</v>
      </c>
      <c r="G969" s="1">
        <v>37909</v>
      </c>
      <c r="H969">
        <v>1.0900000000000001</v>
      </c>
    </row>
    <row r="970" spans="5:8" x14ac:dyDescent="0.35">
      <c r="E970" s="1">
        <v>44606</v>
      </c>
      <c r="F970">
        <v>0.05</v>
      </c>
      <c r="G970" s="1">
        <v>37910</v>
      </c>
      <c r="H970">
        <v>1.04</v>
      </c>
    </row>
    <row r="971" spans="5:8" x14ac:dyDescent="0.35">
      <c r="E971" s="1">
        <v>44607</v>
      </c>
      <c r="F971">
        <v>0.05</v>
      </c>
      <c r="G971" s="1">
        <v>37911</v>
      </c>
      <c r="H971">
        <v>0.98</v>
      </c>
    </row>
    <row r="972" spans="5:8" x14ac:dyDescent="0.35">
      <c r="E972" s="1">
        <v>44608</v>
      </c>
      <c r="F972">
        <v>0.05</v>
      </c>
      <c r="G972" s="1">
        <v>37914</v>
      </c>
      <c r="H972">
        <v>1.02</v>
      </c>
    </row>
    <row r="973" spans="5:8" x14ac:dyDescent="0.35">
      <c r="E973" s="1">
        <v>44609</v>
      </c>
      <c r="F973">
        <v>0.05</v>
      </c>
      <c r="G973" s="1">
        <v>37915</v>
      </c>
      <c r="H973">
        <v>0.99</v>
      </c>
    </row>
    <row r="974" spans="5:8" x14ac:dyDescent="0.35">
      <c r="E974" s="1">
        <v>44610</v>
      </c>
      <c r="F974">
        <v>0.05</v>
      </c>
      <c r="G974" s="1">
        <v>37916</v>
      </c>
      <c r="H974">
        <v>0.99</v>
      </c>
    </row>
    <row r="975" spans="5:8" x14ac:dyDescent="0.35">
      <c r="E975" s="1">
        <v>44614</v>
      </c>
      <c r="F975">
        <v>0.05</v>
      </c>
      <c r="G975" s="1">
        <v>37917</v>
      </c>
      <c r="H975">
        <v>1.02</v>
      </c>
    </row>
    <row r="976" spans="5:8" x14ac:dyDescent="0.35">
      <c r="E976" s="1">
        <v>44615</v>
      </c>
      <c r="F976">
        <v>0.05</v>
      </c>
      <c r="G976" s="1">
        <v>37918</v>
      </c>
      <c r="H976">
        <v>1.01</v>
      </c>
    </row>
    <row r="977" spans="5:8" x14ac:dyDescent="0.35">
      <c r="E977" s="1">
        <v>44616</v>
      </c>
      <c r="F977">
        <v>0.05</v>
      </c>
      <c r="G977" s="1">
        <v>37921</v>
      </c>
      <c r="H977">
        <v>1.03</v>
      </c>
    </row>
    <row r="978" spans="5:8" x14ac:dyDescent="0.35">
      <c r="E978" s="1">
        <v>44617</v>
      </c>
      <c r="F978">
        <v>0.05</v>
      </c>
      <c r="G978" s="1">
        <v>37922</v>
      </c>
      <c r="H978">
        <v>0.98</v>
      </c>
    </row>
    <row r="979" spans="5:8" x14ac:dyDescent="0.35">
      <c r="E979" s="1">
        <v>44620</v>
      </c>
      <c r="F979">
        <v>0.05</v>
      </c>
      <c r="G979" s="1">
        <v>37923</v>
      </c>
      <c r="H979">
        <v>0.97</v>
      </c>
    </row>
    <row r="980" spans="5:8" x14ac:dyDescent="0.35">
      <c r="E980" s="1">
        <v>44621</v>
      </c>
      <c r="F980">
        <v>0.05</v>
      </c>
      <c r="G980" s="1">
        <v>37924</v>
      </c>
      <c r="H980">
        <v>1.02</v>
      </c>
    </row>
    <row r="981" spans="5:8" x14ac:dyDescent="0.35">
      <c r="E981" s="1">
        <v>44622</v>
      </c>
      <c r="F981">
        <v>0.05</v>
      </c>
      <c r="G981" s="1">
        <v>37925</v>
      </c>
      <c r="H981">
        <v>1.03</v>
      </c>
    </row>
    <row r="982" spans="5:8" x14ac:dyDescent="0.35">
      <c r="E982" s="1">
        <v>44623</v>
      </c>
      <c r="F982">
        <v>0.05</v>
      </c>
      <c r="G982" s="1">
        <v>37928</v>
      </c>
      <c r="H982">
        <v>1.02</v>
      </c>
    </row>
    <row r="983" spans="5:8" x14ac:dyDescent="0.35">
      <c r="E983" s="1">
        <v>44624</v>
      </c>
      <c r="F983">
        <v>0.05</v>
      </c>
      <c r="G983" s="1">
        <v>37929</v>
      </c>
      <c r="H983">
        <v>0.98</v>
      </c>
    </row>
    <row r="984" spans="5:8" x14ac:dyDescent="0.35">
      <c r="E984" s="1">
        <v>44627</v>
      </c>
      <c r="F984">
        <v>0.05</v>
      </c>
      <c r="G984" s="1">
        <v>37930</v>
      </c>
      <c r="H984">
        <v>0.98</v>
      </c>
    </row>
    <row r="985" spans="5:8" x14ac:dyDescent="0.35">
      <c r="E985" s="1">
        <v>44628</v>
      </c>
      <c r="F985">
        <v>0.05</v>
      </c>
      <c r="G985" s="1">
        <v>37931</v>
      </c>
      <c r="H985">
        <v>1</v>
      </c>
    </row>
    <row r="986" spans="5:8" x14ac:dyDescent="0.35">
      <c r="E986" s="1">
        <v>44629</v>
      </c>
      <c r="F986">
        <v>0.05</v>
      </c>
      <c r="G986" s="1">
        <v>37932</v>
      </c>
      <c r="H986">
        <v>0.98</v>
      </c>
    </row>
    <row r="987" spans="5:8" x14ac:dyDescent="0.35">
      <c r="E987" s="1">
        <v>44630</v>
      </c>
      <c r="F987">
        <v>0.05</v>
      </c>
      <c r="G987" s="1">
        <v>37935</v>
      </c>
      <c r="H987">
        <v>0.99</v>
      </c>
    </row>
    <row r="988" spans="5:8" x14ac:dyDescent="0.35">
      <c r="E988" s="1">
        <v>44631</v>
      </c>
      <c r="F988">
        <v>0.05</v>
      </c>
      <c r="G988" s="1">
        <v>37937</v>
      </c>
      <c r="H988">
        <v>1</v>
      </c>
    </row>
    <row r="989" spans="5:8" x14ac:dyDescent="0.35">
      <c r="E989" s="1">
        <v>44634</v>
      </c>
      <c r="F989">
        <v>0.05</v>
      </c>
      <c r="G989" s="1">
        <v>37938</v>
      </c>
      <c r="H989">
        <v>0.99</v>
      </c>
    </row>
    <row r="990" spans="5:8" x14ac:dyDescent="0.35">
      <c r="E990" s="1">
        <v>44635</v>
      </c>
      <c r="F990">
        <v>0.05</v>
      </c>
      <c r="G990" s="1">
        <v>37939</v>
      </c>
      <c r="H990">
        <v>0.98</v>
      </c>
    </row>
    <row r="991" spans="5:8" x14ac:dyDescent="0.35">
      <c r="E991" s="1">
        <v>44636</v>
      </c>
      <c r="F991">
        <v>0.05</v>
      </c>
      <c r="G991" s="1">
        <v>37942</v>
      </c>
      <c r="H991">
        <v>1.04</v>
      </c>
    </row>
    <row r="992" spans="5:8" x14ac:dyDescent="0.35">
      <c r="E992" s="1">
        <v>44637</v>
      </c>
      <c r="F992">
        <v>0.3</v>
      </c>
      <c r="G992" s="1">
        <v>37943</v>
      </c>
      <c r="H992">
        <v>0.98</v>
      </c>
    </row>
    <row r="993" spans="5:8" x14ac:dyDescent="0.35">
      <c r="E993" s="1">
        <v>44638</v>
      </c>
      <c r="F993">
        <v>0.3</v>
      </c>
      <c r="G993" s="1">
        <v>37944</v>
      </c>
      <c r="H993">
        <v>0.98</v>
      </c>
    </row>
    <row r="994" spans="5:8" x14ac:dyDescent="0.35">
      <c r="E994" s="1">
        <v>44641</v>
      </c>
      <c r="F994">
        <v>0.28999999999999998</v>
      </c>
      <c r="G994" s="1">
        <v>37945</v>
      </c>
      <c r="H994">
        <v>1</v>
      </c>
    </row>
    <row r="995" spans="5:8" x14ac:dyDescent="0.35">
      <c r="E995" s="1">
        <v>44642</v>
      </c>
      <c r="F995">
        <v>0.28000000000000003</v>
      </c>
      <c r="G995" s="1">
        <v>37946</v>
      </c>
      <c r="H995">
        <v>0.98</v>
      </c>
    </row>
    <row r="996" spans="5:8" x14ac:dyDescent="0.35">
      <c r="E996" s="1">
        <v>44643</v>
      </c>
      <c r="F996">
        <v>0.27</v>
      </c>
      <c r="G996" s="1">
        <v>37949</v>
      </c>
      <c r="H996">
        <v>0.98</v>
      </c>
    </row>
    <row r="997" spans="5:8" x14ac:dyDescent="0.35">
      <c r="E997" s="1">
        <v>44644</v>
      </c>
      <c r="F997">
        <v>0.27</v>
      </c>
      <c r="G997" s="1">
        <v>37950</v>
      </c>
      <c r="H997">
        <v>1.02</v>
      </c>
    </row>
    <row r="998" spans="5:8" x14ac:dyDescent="0.35">
      <c r="E998" s="1">
        <v>44645</v>
      </c>
      <c r="F998">
        <v>0.28000000000000003</v>
      </c>
      <c r="G998" s="1">
        <v>37951</v>
      </c>
      <c r="H998">
        <v>1.01</v>
      </c>
    </row>
    <row r="999" spans="5:8" x14ac:dyDescent="0.35">
      <c r="E999" s="1">
        <v>44648</v>
      </c>
      <c r="F999">
        <v>0.28000000000000003</v>
      </c>
      <c r="G999" s="1">
        <v>37953</v>
      </c>
      <c r="H999">
        <v>1.01</v>
      </c>
    </row>
    <row r="1000" spans="5:8" x14ac:dyDescent="0.35">
      <c r="E1000" s="1">
        <v>44649</v>
      </c>
      <c r="F1000">
        <v>0.28000000000000003</v>
      </c>
      <c r="G1000" s="1">
        <v>37956</v>
      </c>
      <c r="H1000">
        <v>1.03</v>
      </c>
    </row>
    <row r="1001" spans="5:8" x14ac:dyDescent="0.35">
      <c r="E1001" s="1">
        <v>44650</v>
      </c>
      <c r="F1001">
        <v>0.27</v>
      </c>
      <c r="G1001" s="1">
        <v>37957</v>
      </c>
      <c r="H1001">
        <v>0.97</v>
      </c>
    </row>
    <row r="1002" spans="5:8" x14ac:dyDescent="0.35">
      <c r="E1002" s="1">
        <v>44651</v>
      </c>
      <c r="F1002">
        <v>0.28999999999999998</v>
      </c>
      <c r="G1002" s="1">
        <v>37958</v>
      </c>
      <c r="H1002">
        <v>0.98</v>
      </c>
    </row>
    <row r="1003" spans="5:8" x14ac:dyDescent="0.35">
      <c r="E1003" s="1">
        <v>44652</v>
      </c>
      <c r="F1003">
        <v>0.3</v>
      </c>
      <c r="G1003" s="1">
        <v>37959</v>
      </c>
      <c r="H1003">
        <v>0.99</v>
      </c>
    </row>
    <row r="1004" spans="5:8" x14ac:dyDescent="0.35">
      <c r="E1004" s="1">
        <v>44655</v>
      </c>
      <c r="F1004">
        <v>0.3</v>
      </c>
      <c r="G1004" s="1">
        <v>37960</v>
      </c>
      <c r="H1004">
        <v>0.98</v>
      </c>
    </row>
    <row r="1005" spans="5:8" x14ac:dyDescent="0.35">
      <c r="E1005" s="1">
        <v>44656</v>
      </c>
      <c r="F1005">
        <v>0.3</v>
      </c>
      <c r="G1005" s="1">
        <v>37963</v>
      </c>
      <c r="H1005">
        <v>0.99</v>
      </c>
    </row>
    <row r="1006" spans="5:8" x14ac:dyDescent="0.35">
      <c r="E1006" s="1">
        <v>44657</v>
      </c>
      <c r="F1006">
        <v>0.3</v>
      </c>
      <c r="G1006" s="1">
        <v>37964</v>
      </c>
      <c r="H1006">
        <v>0.97</v>
      </c>
    </row>
    <row r="1007" spans="5:8" x14ac:dyDescent="0.35">
      <c r="E1007" s="1">
        <v>44658</v>
      </c>
      <c r="F1007">
        <v>0.3</v>
      </c>
      <c r="G1007" s="1">
        <v>37965</v>
      </c>
      <c r="H1007">
        <v>0.99</v>
      </c>
    </row>
    <row r="1008" spans="5:8" x14ac:dyDescent="0.35">
      <c r="E1008" s="1">
        <v>44659</v>
      </c>
      <c r="F1008">
        <v>0.3</v>
      </c>
      <c r="G1008" s="1">
        <v>37966</v>
      </c>
      <c r="H1008">
        <v>0.99</v>
      </c>
    </row>
    <row r="1009" spans="5:8" x14ac:dyDescent="0.35">
      <c r="E1009" s="1">
        <v>44662</v>
      </c>
      <c r="F1009">
        <v>0.3</v>
      </c>
      <c r="G1009" s="1">
        <v>37967</v>
      </c>
      <c r="H1009">
        <v>0.99</v>
      </c>
    </row>
    <row r="1010" spans="5:8" x14ac:dyDescent="0.35">
      <c r="E1010" s="1">
        <v>44663</v>
      </c>
      <c r="F1010">
        <v>0.28999999999999998</v>
      </c>
      <c r="G1010" s="1">
        <v>37970</v>
      </c>
      <c r="H1010">
        <v>1.04</v>
      </c>
    </row>
    <row r="1011" spans="5:8" x14ac:dyDescent="0.35">
      <c r="E1011" s="1">
        <v>44664</v>
      </c>
      <c r="F1011">
        <v>0.28999999999999998</v>
      </c>
      <c r="G1011" s="1">
        <v>37971</v>
      </c>
      <c r="H1011">
        <v>0.99</v>
      </c>
    </row>
    <row r="1012" spans="5:8" x14ac:dyDescent="0.35">
      <c r="E1012" s="1">
        <v>44665</v>
      </c>
      <c r="F1012">
        <v>0.28999999999999998</v>
      </c>
      <c r="G1012" s="1">
        <v>37972</v>
      </c>
      <c r="H1012">
        <v>0.99</v>
      </c>
    </row>
    <row r="1013" spans="5:8" x14ac:dyDescent="0.35">
      <c r="E1013" s="1">
        <v>44669</v>
      </c>
      <c r="F1013">
        <v>0.28999999999999998</v>
      </c>
      <c r="G1013" s="1">
        <v>37973</v>
      </c>
      <c r="H1013">
        <v>1.01</v>
      </c>
    </row>
    <row r="1014" spans="5:8" x14ac:dyDescent="0.35">
      <c r="E1014" s="1">
        <v>44670</v>
      </c>
      <c r="F1014">
        <v>0.28000000000000003</v>
      </c>
      <c r="G1014" s="1">
        <v>37974</v>
      </c>
      <c r="H1014">
        <v>0.98</v>
      </c>
    </row>
    <row r="1015" spans="5:8" x14ac:dyDescent="0.35">
      <c r="E1015" s="1">
        <v>44671</v>
      </c>
      <c r="F1015">
        <v>0.27</v>
      </c>
      <c r="G1015" s="1">
        <v>37977</v>
      </c>
      <c r="H1015">
        <v>1.02</v>
      </c>
    </row>
    <row r="1016" spans="5:8" x14ac:dyDescent="0.35">
      <c r="E1016" s="1">
        <v>44672</v>
      </c>
      <c r="F1016">
        <v>0.26</v>
      </c>
      <c r="G1016" s="1">
        <v>37978</v>
      </c>
      <c r="H1016">
        <v>1</v>
      </c>
    </row>
    <row r="1017" spans="5:8" x14ac:dyDescent="0.35">
      <c r="E1017" s="1">
        <v>44673</v>
      </c>
      <c r="F1017">
        <v>0.27</v>
      </c>
      <c r="G1017" s="1">
        <v>37979</v>
      </c>
      <c r="H1017">
        <v>0.97</v>
      </c>
    </row>
    <row r="1018" spans="5:8" x14ac:dyDescent="0.35">
      <c r="E1018" s="1">
        <v>44676</v>
      </c>
      <c r="F1018">
        <v>0.27</v>
      </c>
      <c r="G1018" s="1">
        <v>37981</v>
      </c>
      <c r="H1018">
        <v>0.97</v>
      </c>
    </row>
    <row r="1019" spans="5:8" x14ac:dyDescent="0.35">
      <c r="E1019" s="1">
        <v>44677</v>
      </c>
      <c r="F1019">
        <v>0.27</v>
      </c>
      <c r="G1019" s="1">
        <v>37984</v>
      </c>
      <c r="H1019">
        <v>0.98</v>
      </c>
    </row>
    <row r="1020" spans="5:8" x14ac:dyDescent="0.35">
      <c r="E1020" s="1">
        <v>44678</v>
      </c>
      <c r="F1020">
        <v>0.28000000000000003</v>
      </c>
      <c r="G1020" s="1">
        <v>37985</v>
      </c>
      <c r="H1020">
        <v>0.93</v>
      </c>
    </row>
    <row r="1021" spans="5:8" x14ac:dyDescent="0.35">
      <c r="E1021" s="1">
        <v>44679</v>
      </c>
      <c r="F1021">
        <v>0.28000000000000003</v>
      </c>
      <c r="G1021" s="1">
        <v>37986</v>
      </c>
      <c r="H1021">
        <v>0.94</v>
      </c>
    </row>
    <row r="1022" spans="5:8" x14ac:dyDescent="0.35">
      <c r="E1022" s="1">
        <v>44680</v>
      </c>
      <c r="F1022">
        <v>0.28000000000000003</v>
      </c>
      <c r="G1022" s="1">
        <v>37988</v>
      </c>
      <c r="H1022">
        <v>1.01</v>
      </c>
    </row>
    <row r="1023" spans="5:8" x14ac:dyDescent="0.35">
      <c r="E1023" s="1">
        <v>44683</v>
      </c>
      <c r="F1023">
        <v>0.3</v>
      </c>
      <c r="G1023" s="1">
        <v>37991</v>
      </c>
      <c r="H1023">
        <v>0.97</v>
      </c>
    </row>
    <row r="1024" spans="5:8" x14ac:dyDescent="0.35">
      <c r="E1024" s="1">
        <v>44684</v>
      </c>
      <c r="F1024">
        <v>0.3</v>
      </c>
      <c r="G1024" s="1">
        <v>37992</v>
      </c>
      <c r="H1024">
        <v>0.92</v>
      </c>
    </row>
    <row r="1025" spans="5:8" x14ac:dyDescent="0.35">
      <c r="E1025" s="1">
        <v>44685</v>
      </c>
      <c r="F1025">
        <v>0.3</v>
      </c>
      <c r="G1025" s="1">
        <v>37993</v>
      </c>
      <c r="H1025">
        <v>0.94</v>
      </c>
    </row>
    <row r="1026" spans="5:8" x14ac:dyDescent="0.35">
      <c r="E1026" s="1">
        <v>44686</v>
      </c>
      <c r="F1026">
        <v>0.79</v>
      </c>
      <c r="G1026" s="1">
        <v>37994</v>
      </c>
      <c r="H1026">
        <v>0.99</v>
      </c>
    </row>
    <row r="1027" spans="5:8" x14ac:dyDescent="0.35">
      <c r="E1027" s="1">
        <v>44687</v>
      </c>
      <c r="F1027">
        <v>0.78</v>
      </c>
      <c r="G1027" s="1">
        <v>37995</v>
      </c>
      <c r="H1027">
        <v>0.99</v>
      </c>
    </row>
    <row r="1028" spans="5:8" x14ac:dyDescent="0.35">
      <c r="E1028" s="1">
        <v>44690</v>
      </c>
      <c r="F1028">
        <v>0.78</v>
      </c>
      <c r="G1028" s="1">
        <v>37998</v>
      </c>
      <c r="H1028">
        <v>1</v>
      </c>
    </row>
    <row r="1029" spans="5:8" x14ac:dyDescent="0.35">
      <c r="E1029" s="1">
        <v>44691</v>
      </c>
      <c r="F1029">
        <v>0.78</v>
      </c>
      <c r="G1029" s="1">
        <v>37999</v>
      </c>
      <c r="H1029">
        <v>0.99</v>
      </c>
    </row>
    <row r="1030" spans="5:8" x14ac:dyDescent="0.35">
      <c r="E1030" s="1">
        <v>44692</v>
      </c>
      <c r="F1030">
        <v>0.78</v>
      </c>
      <c r="G1030" s="1">
        <v>38000</v>
      </c>
      <c r="H1030">
        <v>1.01</v>
      </c>
    </row>
    <row r="1031" spans="5:8" x14ac:dyDescent="0.35">
      <c r="E1031" s="1">
        <v>44693</v>
      </c>
      <c r="F1031">
        <v>0.79</v>
      </c>
      <c r="G1031" s="1">
        <v>38001</v>
      </c>
      <c r="H1031">
        <v>1.04</v>
      </c>
    </row>
    <row r="1032" spans="5:8" x14ac:dyDescent="0.35">
      <c r="E1032" s="1">
        <v>44694</v>
      </c>
      <c r="F1032">
        <v>0.79</v>
      </c>
      <c r="G1032" s="1">
        <v>38002</v>
      </c>
      <c r="H1032">
        <v>0.98</v>
      </c>
    </row>
    <row r="1033" spans="5:8" x14ac:dyDescent="0.35">
      <c r="E1033" s="1">
        <v>44697</v>
      </c>
      <c r="F1033">
        <v>0.8</v>
      </c>
      <c r="G1033" s="1">
        <v>38006</v>
      </c>
      <c r="H1033">
        <v>1.02</v>
      </c>
    </row>
    <row r="1034" spans="5:8" x14ac:dyDescent="0.35">
      <c r="E1034" s="1">
        <v>44698</v>
      </c>
      <c r="F1034">
        <v>0.8</v>
      </c>
      <c r="G1034" s="1">
        <v>38007</v>
      </c>
      <c r="H1034">
        <v>1</v>
      </c>
    </row>
    <row r="1035" spans="5:8" x14ac:dyDescent="0.35">
      <c r="E1035" s="1">
        <v>44699</v>
      </c>
      <c r="F1035">
        <v>0.79</v>
      </c>
      <c r="G1035" s="1">
        <v>38008</v>
      </c>
      <c r="H1035">
        <v>1.02</v>
      </c>
    </row>
    <row r="1036" spans="5:8" x14ac:dyDescent="0.35">
      <c r="E1036" s="1">
        <v>44700</v>
      </c>
      <c r="F1036">
        <v>0.79</v>
      </c>
      <c r="G1036" s="1">
        <v>38009</v>
      </c>
      <c r="H1036">
        <v>1</v>
      </c>
    </row>
    <row r="1037" spans="5:8" x14ac:dyDescent="0.35">
      <c r="E1037" s="1">
        <v>44701</v>
      </c>
      <c r="F1037">
        <v>0.78</v>
      </c>
      <c r="G1037" s="1">
        <v>38012</v>
      </c>
      <c r="H1037">
        <v>1.08</v>
      </c>
    </row>
    <row r="1038" spans="5:8" x14ac:dyDescent="0.35">
      <c r="E1038" s="1">
        <v>44704</v>
      </c>
      <c r="F1038">
        <v>0.78</v>
      </c>
      <c r="G1038" s="1">
        <v>38013</v>
      </c>
      <c r="H1038">
        <v>1.02</v>
      </c>
    </row>
    <row r="1039" spans="5:8" x14ac:dyDescent="0.35">
      <c r="E1039" s="1">
        <v>44705</v>
      </c>
      <c r="F1039">
        <v>0.78</v>
      </c>
      <c r="G1039" s="1">
        <v>38014</v>
      </c>
      <c r="H1039">
        <v>0.99</v>
      </c>
    </row>
    <row r="1040" spans="5:8" x14ac:dyDescent="0.35">
      <c r="E1040" s="1">
        <v>44706</v>
      </c>
      <c r="F1040">
        <v>0.78</v>
      </c>
      <c r="G1040" s="1">
        <v>38015</v>
      </c>
      <c r="H1040">
        <v>1</v>
      </c>
    </row>
    <row r="1041" spans="5:8" x14ac:dyDescent="0.35">
      <c r="E1041" s="1">
        <v>44707</v>
      </c>
      <c r="F1041">
        <v>0.78</v>
      </c>
      <c r="G1041" s="1">
        <v>38016</v>
      </c>
      <c r="H1041">
        <v>1.03</v>
      </c>
    </row>
    <row r="1042" spans="5:8" x14ac:dyDescent="0.35">
      <c r="E1042" s="1">
        <v>44708</v>
      </c>
      <c r="F1042">
        <v>0.78</v>
      </c>
      <c r="G1042" s="1">
        <v>38019</v>
      </c>
      <c r="H1042">
        <v>1.01</v>
      </c>
    </row>
    <row r="1043" spans="5:8" x14ac:dyDescent="0.35">
      <c r="E1043" s="1">
        <v>44712</v>
      </c>
      <c r="F1043">
        <v>0.79</v>
      </c>
      <c r="G1043" s="1">
        <v>38020</v>
      </c>
      <c r="H1043">
        <v>0.97</v>
      </c>
    </row>
    <row r="1044" spans="5:8" x14ac:dyDescent="0.35">
      <c r="E1044" s="1">
        <v>44713</v>
      </c>
      <c r="F1044">
        <v>0.8</v>
      </c>
      <c r="G1044" s="1">
        <v>38021</v>
      </c>
      <c r="H1044">
        <v>1</v>
      </c>
    </row>
    <row r="1045" spans="5:8" x14ac:dyDescent="0.35">
      <c r="E1045" s="1">
        <v>44714</v>
      </c>
      <c r="F1045">
        <v>0.79</v>
      </c>
      <c r="G1045" s="1">
        <v>38022</v>
      </c>
      <c r="H1045">
        <v>1.01</v>
      </c>
    </row>
    <row r="1046" spans="5:8" x14ac:dyDescent="0.35">
      <c r="E1046" s="1">
        <v>44715</v>
      </c>
      <c r="F1046">
        <v>0.78</v>
      </c>
      <c r="G1046" s="1">
        <v>38023</v>
      </c>
      <c r="H1046">
        <v>0.99</v>
      </c>
    </row>
    <row r="1047" spans="5:8" x14ac:dyDescent="0.35">
      <c r="E1047" s="1">
        <v>44718</v>
      </c>
      <c r="F1047">
        <v>0.78</v>
      </c>
      <c r="G1047" s="1">
        <v>38026</v>
      </c>
      <c r="H1047">
        <v>1.01</v>
      </c>
    </row>
    <row r="1048" spans="5:8" x14ac:dyDescent="0.35">
      <c r="E1048" s="1">
        <v>44719</v>
      </c>
      <c r="F1048">
        <v>0.77</v>
      </c>
      <c r="G1048" s="1">
        <v>38027</v>
      </c>
      <c r="H1048">
        <v>1</v>
      </c>
    </row>
    <row r="1049" spans="5:8" x14ac:dyDescent="0.35">
      <c r="E1049" s="1">
        <v>44720</v>
      </c>
      <c r="F1049">
        <v>0.76</v>
      </c>
      <c r="G1049" s="1">
        <v>38028</v>
      </c>
      <c r="H1049">
        <v>1</v>
      </c>
    </row>
    <row r="1050" spans="5:8" x14ac:dyDescent="0.35">
      <c r="E1050" s="1">
        <v>44721</v>
      </c>
      <c r="F1050">
        <v>0.75</v>
      </c>
      <c r="G1050" s="1">
        <v>38029</v>
      </c>
      <c r="H1050">
        <v>1.02</v>
      </c>
    </row>
    <row r="1051" spans="5:8" x14ac:dyDescent="0.35">
      <c r="E1051" s="1">
        <v>44722</v>
      </c>
      <c r="F1051">
        <v>0.75</v>
      </c>
      <c r="G1051" s="1">
        <v>38030</v>
      </c>
      <c r="H1051">
        <v>1.01</v>
      </c>
    </row>
    <row r="1052" spans="5:8" x14ac:dyDescent="0.35">
      <c r="E1052" s="1">
        <v>44725</v>
      </c>
      <c r="F1052">
        <v>0.73</v>
      </c>
      <c r="G1052" s="1">
        <v>38034</v>
      </c>
      <c r="H1052">
        <v>1.02</v>
      </c>
    </row>
    <row r="1053" spans="5:8" x14ac:dyDescent="0.35">
      <c r="E1053" s="1">
        <v>44726</v>
      </c>
      <c r="F1053">
        <v>0.69</v>
      </c>
      <c r="G1053" s="1">
        <v>38035</v>
      </c>
      <c r="H1053">
        <v>1</v>
      </c>
    </row>
    <row r="1054" spans="5:8" x14ac:dyDescent="0.35">
      <c r="E1054" s="1">
        <v>44727</v>
      </c>
      <c r="F1054">
        <v>0.7</v>
      </c>
      <c r="G1054" s="1">
        <v>38036</v>
      </c>
      <c r="H1054">
        <v>1</v>
      </c>
    </row>
    <row r="1055" spans="5:8" x14ac:dyDescent="0.35">
      <c r="E1055" s="1">
        <v>44728</v>
      </c>
      <c r="F1055">
        <v>1.45</v>
      </c>
      <c r="G1055" s="1">
        <v>38037</v>
      </c>
      <c r="H1055">
        <v>0.99</v>
      </c>
    </row>
    <row r="1056" spans="5:8" x14ac:dyDescent="0.35">
      <c r="E1056" s="1">
        <v>44729</v>
      </c>
      <c r="F1056">
        <v>1.45</v>
      </c>
      <c r="G1056" s="1">
        <v>38040</v>
      </c>
      <c r="H1056">
        <v>1</v>
      </c>
    </row>
    <row r="1057" spans="5:8" x14ac:dyDescent="0.35">
      <c r="E1057" s="1">
        <v>44733</v>
      </c>
      <c r="F1057">
        <v>1.45</v>
      </c>
      <c r="G1057" s="1">
        <v>38041</v>
      </c>
      <c r="H1057">
        <v>0.99</v>
      </c>
    </row>
    <row r="1058" spans="5:8" x14ac:dyDescent="0.35">
      <c r="E1058" s="1">
        <v>44734</v>
      </c>
      <c r="F1058">
        <v>1.45</v>
      </c>
      <c r="G1058" s="1">
        <v>38042</v>
      </c>
      <c r="H1058">
        <v>1.02</v>
      </c>
    </row>
    <row r="1059" spans="5:8" x14ac:dyDescent="0.35">
      <c r="E1059" s="1">
        <v>44735</v>
      </c>
      <c r="F1059">
        <v>1.44</v>
      </c>
      <c r="G1059" s="1">
        <v>38043</v>
      </c>
      <c r="H1059">
        <v>1.03</v>
      </c>
    </row>
    <row r="1060" spans="5:8" x14ac:dyDescent="0.35">
      <c r="E1060" s="1">
        <v>44736</v>
      </c>
      <c r="F1060">
        <v>1.46</v>
      </c>
      <c r="G1060" s="1">
        <v>38044</v>
      </c>
      <c r="H1060">
        <v>1.04</v>
      </c>
    </row>
    <row r="1061" spans="5:8" x14ac:dyDescent="0.35">
      <c r="E1061" s="1">
        <v>44739</v>
      </c>
      <c r="F1061">
        <v>1.5</v>
      </c>
      <c r="G1061" s="1">
        <v>38047</v>
      </c>
      <c r="H1061">
        <v>1.04</v>
      </c>
    </row>
    <row r="1062" spans="5:8" x14ac:dyDescent="0.35">
      <c r="E1062" s="1">
        <v>44740</v>
      </c>
      <c r="F1062">
        <v>1.52</v>
      </c>
      <c r="G1062" s="1">
        <v>38048</v>
      </c>
      <c r="H1062">
        <v>1</v>
      </c>
    </row>
    <row r="1063" spans="5:8" x14ac:dyDescent="0.35">
      <c r="E1063" s="1">
        <v>44741</v>
      </c>
      <c r="F1063">
        <v>1.51</v>
      </c>
      <c r="G1063" s="1">
        <v>38049</v>
      </c>
      <c r="H1063">
        <v>1</v>
      </c>
    </row>
    <row r="1064" spans="5:8" x14ac:dyDescent="0.35">
      <c r="E1064" s="1">
        <v>44742</v>
      </c>
      <c r="F1064">
        <v>1.5</v>
      </c>
      <c r="G1064" s="1">
        <v>38050</v>
      </c>
      <c r="H1064">
        <v>0.99</v>
      </c>
    </row>
    <row r="1065" spans="5:8" x14ac:dyDescent="0.35">
      <c r="E1065" s="1">
        <v>44743</v>
      </c>
      <c r="F1065">
        <v>1.52</v>
      </c>
      <c r="G1065" s="1">
        <v>38051</v>
      </c>
      <c r="H1065">
        <v>1</v>
      </c>
    </row>
    <row r="1066" spans="5:8" x14ac:dyDescent="0.35">
      <c r="E1066" s="1">
        <v>44747</v>
      </c>
      <c r="F1066">
        <v>1.54</v>
      </c>
      <c r="G1066" s="1">
        <v>38054</v>
      </c>
      <c r="H1066">
        <v>1</v>
      </c>
    </row>
    <row r="1067" spans="5:8" x14ac:dyDescent="0.35">
      <c r="E1067" s="1">
        <v>44748</v>
      </c>
      <c r="F1067">
        <v>1.54</v>
      </c>
      <c r="G1067" s="1">
        <v>38055</v>
      </c>
      <c r="H1067">
        <v>0.99</v>
      </c>
    </row>
    <row r="1068" spans="5:8" x14ac:dyDescent="0.35">
      <c r="E1068" s="1">
        <v>44749</v>
      </c>
      <c r="F1068">
        <v>1.54</v>
      </c>
      <c r="G1068" s="1">
        <v>38056</v>
      </c>
      <c r="H1068">
        <v>1</v>
      </c>
    </row>
    <row r="1069" spans="5:8" x14ac:dyDescent="0.35">
      <c r="E1069" s="1">
        <v>44750</v>
      </c>
      <c r="F1069">
        <v>1.53</v>
      </c>
      <c r="G1069" s="1">
        <v>38057</v>
      </c>
      <c r="H1069">
        <v>1.01</v>
      </c>
    </row>
    <row r="1070" spans="5:8" x14ac:dyDescent="0.35">
      <c r="E1070" s="1">
        <v>44753</v>
      </c>
      <c r="F1070">
        <v>1.53</v>
      </c>
      <c r="G1070" s="1">
        <v>38058</v>
      </c>
      <c r="H1070">
        <v>0.99</v>
      </c>
    </row>
    <row r="1071" spans="5:8" x14ac:dyDescent="0.35">
      <c r="E1071" s="1">
        <v>44754</v>
      </c>
      <c r="F1071">
        <v>1.54</v>
      </c>
      <c r="G1071" s="1">
        <v>38061</v>
      </c>
      <c r="H1071">
        <v>1.05</v>
      </c>
    </row>
    <row r="1072" spans="5:8" x14ac:dyDescent="0.35">
      <c r="E1072" s="1">
        <v>44755</v>
      </c>
      <c r="F1072">
        <v>1.53</v>
      </c>
      <c r="G1072" s="1">
        <v>38062</v>
      </c>
      <c r="H1072">
        <v>0.99</v>
      </c>
    </row>
    <row r="1073" spans="5:8" x14ac:dyDescent="0.35">
      <c r="E1073" s="1">
        <v>44756</v>
      </c>
      <c r="F1073">
        <v>1.53</v>
      </c>
      <c r="G1073" s="1">
        <v>38063</v>
      </c>
      <c r="H1073">
        <v>1</v>
      </c>
    </row>
    <row r="1074" spans="5:8" x14ac:dyDescent="0.35">
      <c r="E1074" s="1">
        <v>44757</v>
      </c>
      <c r="F1074">
        <v>1.54</v>
      </c>
      <c r="G1074" s="1">
        <v>38064</v>
      </c>
      <c r="H1074">
        <v>1</v>
      </c>
    </row>
    <row r="1075" spans="5:8" x14ac:dyDescent="0.35">
      <c r="E1075" s="1">
        <v>44760</v>
      </c>
      <c r="F1075">
        <v>1.54</v>
      </c>
      <c r="G1075" s="1">
        <v>38065</v>
      </c>
      <c r="H1075">
        <v>0.99</v>
      </c>
    </row>
    <row r="1076" spans="5:8" x14ac:dyDescent="0.35">
      <c r="E1076" s="1">
        <v>44761</v>
      </c>
      <c r="F1076">
        <v>1.54</v>
      </c>
      <c r="G1076" s="1">
        <v>38068</v>
      </c>
      <c r="H1076">
        <v>1.01</v>
      </c>
    </row>
    <row r="1077" spans="5:8" x14ac:dyDescent="0.35">
      <c r="E1077" s="1">
        <v>44762</v>
      </c>
      <c r="F1077">
        <v>1.53</v>
      </c>
      <c r="G1077" s="1">
        <v>38069</v>
      </c>
      <c r="H1077">
        <v>0.99</v>
      </c>
    </row>
    <row r="1078" spans="5:8" x14ac:dyDescent="0.35">
      <c r="E1078" s="1">
        <v>44763</v>
      </c>
      <c r="F1078">
        <v>1.53</v>
      </c>
      <c r="G1078" s="1">
        <v>38070</v>
      </c>
      <c r="H1078">
        <v>0.99</v>
      </c>
    </row>
    <row r="1079" spans="5:8" x14ac:dyDescent="0.35">
      <c r="E1079" s="1">
        <v>44764</v>
      </c>
      <c r="F1079">
        <v>1.52</v>
      </c>
      <c r="G1079" s="1">
        <v>38071</v>
      </c>
      <c r="H1079">
        <v>1.02</v>
      </c>
    </row>
    <row r="1080" spans="5:8" x14ac:dyDescent="0.35">
      <c r="E1080" s="1">
        <v>44767</v>
      </c>
      <c r="F1080">
        <v>1.53</v>
      </c>
      <c r="G1080" s="1">
        <v>38072</v>
      </c>
      <c r="H1080">
        <v>1</v>
      </c>
    </row>
    <row r="1081" spans="5:8" x14ac:dyDescent="0.35">
      <c r="E1081" s="1">
        <v>44768</v>
      </c>
      <c r="F1081">
        <v>1.53</v>
      </c>
      <c r="G1081" s="1">
        <v>38075</v>
      </c>
      <c r="H1081">
        <v>1</v>
      </c>
    </row>
    <row r="1082" spans="5:8" x14ac:dyDescent="0.35">
      <c r="E1082" s="1">
        <v>44769</v>
      </c>
      <c r="F1082">
        <v>1.53</v>
      </c>
      <c r="G1082" s="1">
        <v>38076</v>
      </c>
      <c r="H1082">
        <v>0.98</v>
      </c>
    </row>
    <row r="1083" spans="5:8" x14ac:dyDescent="0.35">
      <c r="E1083" s="1">
        <v>44770</v>
      </c>
      <c r="F1083">
        <v>2.2799999999999998</v>
      </c>
      <c r="G1083" s="1">
        <v>38077</v>
      </c>
      <c r="H1083">
        <v>1.05</v>
      </c>
    </row>
    <row r="1084" spans="5:8" x14ac:dyDescent="0.35">
      <c r="E1084" s="1">
        <v>44771</v>
      </c>
      <c r="F1084">
        <v>2.27</v>
      </c>
      <c r="G1084" s="1">
        <v>38078</v>
      </c>
      <c r="H1084">
        <v>1.03</v>
      </c>
    </row>
    <row r="1085" spans="5:8" x14ac:dyDescent="0.35">
      <c r="E1085" s="1">
        <v>44774</v>
      </c>
      <c r="F1085">
        <v>2.2799999999999998</v>
      </c>
      <c r="G1085" s="1">
        <v>38079</v>
      </c>
      <c r="H1085">
        <v>1</v>
      </c>
    </row>
    <row r="1086" spans="5:8" x14ac:dyDescent="0.35">
      <c r="E1086" s="1">
        <v>44775</v>
      </c>
      <c r="F1086">
        <v>2.2999999999999998</v>
      </c>
      <c r="G1086" s="1">
        <v>38082</v>
      </c>
      <c r="H1086">
        <v>1.01</v>
      </c>
    </row>
    <row r="1087" spans="5:8" x14ac:dyDescent="0.35">
      <c r="E1087" s="1">
        <v>44776</v>
      </c>
      <c r="F1087">
        <v>2.29</v>
      </c>
      <c r="G1087" s="1">
        <v>38083</v>
      </c>
      <c r="H1087">
        <v>1</v>
      </c>
    </row>
    <row r="1088" spans="5:8" x14ac:dyDescent="0.35">
      <c r="E1088" s="1">
        <v>44777</v>
      </c>
      <c r="F1088">
        <v>2.29</v>
      </c>
      <c r="G1088" s="1">
        <v>38084</v>
      </c>
      <c r="H1088">
        <v>1</v>
      </c>
    </row>
    <row r="1089" spans="5:8" x14ac:dyDescent="0.35">
      <c r="E1089" s="1">
        <v>44778</v>
      </c>
      <c r="F1089">
        <v>2.2799999999999998</v>
      </c>
      <c r="G1089" s="1">
        <v>38085</v>
      </c>
      <c r="H1089">
        <v>1.02</v>
      </c>
    </row>
    <row r="1090" spans="5:8" x14ac:dyDescent="0.35">
      <c r="E1090" s="1">
        <v>44781</v>
      </c>
      <c r="F1090">
        <v>2.2799999999999998</v>
      </c>
      <c r="G1090" s="1">
        <v>38086</v>
      </c>
      <c r="H1090">
        <v>1.01</v>
      </c>
    </row>
    <row r="1091" spans="5:8" x14ac:dyDescent="0.35">
      <c r="E1091" s="1">
        <v>44782</v>
      </c>
      <c r="F1091">
        <v>2.29</v>
      </c>
      <c r="G1091" s="1">
        <v>38089</v>
      </c>
      <c r="H1091">
        <v>1</v>
      </c>
    </row>
    <row r="1092" spans="5:8" x14ac:dyDescent="0.35">
      <c r="E1092" s="1">
        <v>44783</v>
      </c>
      <c r="F1092">
        <v>2.2799999999999998</v>
      </c>
      <c r="G1092" s="1">
        <v>38090</v>
      </c>
      <c r="H1092">
        <v>1</v>
      </c>
    </row>
    <row r="1093" spans="5:8" x14ac:dyDescent="0.35">
      <c r="E1093" s="1">
        <v>44784</v>
      </c>
      <c r="F1093">
        <v>2.2799999999999998</v>
      </c>
      <c r="G1093" s="1">
        <v>38091</v>
      </c>
      <c r="H1093">
        <v>1.01</v>
      </c>
    </row>
    <row r="1094" spans="5:8" x14ac:dyDescent="0.35">
      <c r="E1094" s="1">
        <v>44785</v>
      </c>
      <c r="F1094">
        <v>2.2799999999999998</v>
      </c>
      <c r="G1094" s="1">
        <v>38092</v>
      </c>
      <c r="H1094">
        <v>1.03</v>
      </c>
    </row>
    <row r="1095" spans="5:8" x14ac:dyDescent="0.35">
      <c r="E1095" s="1">
        <v>44788</v>
      </c>
      <c r="F1095">
        <v>2.29</v>
      </c>
      <c r="G1095" s="1">
        <v>38093</v>
      </c>
      <c r="H1095">
        <v>0.99</v>
      </c>
    </row>
    <row r="1096" spans="5:8" x14ac:dyDescent="0.35">
      <c r="E1096" s="1">
        <v>44789</v>
      </c>
      <c r="F1096">
        <v>2.29</v>
      </c>
      <c r="G1096" s="1">
        <v>38096</v>
      </c>
      <c r="H1096">
        <v>1</v>
      </c>
    </row>
    <row r="1097" spans="5:8" x14ac:dyDescent="0.35">
      <c r="E1097" s="1">
        <v>44790</v>
      </c>
      <c r="F1097">
        <v>2.29</v>
      </c>
      <c r="G1097" s="1">
        <v>38097</v>
      </c>
      <c r="H1097">
        <v>0.99</v>
      </c>
    </row>
    <row r="1098" spans="5:8" x14ac:dyDescent="0.35">
      <c r="E1098" s="1">
        <v>44791</v>
      </c>
      <c r="F1098">
        <v>2.2799999999999998</v>
      </c>
      <c r="G1098" s="1">
        <v>38098</v>
      </c>
      <c r="H1098">
        <v>0.99</v>
      </c>
    </row>
    <row r="1099" spans="5:8" x14ac:dyDescent="0.35">
      <c r="E1099" s="1">
        <v>44792</v>
      </c>
      <c r="F1099">
        <v>2.2799999999999998</v>
      </c>
      <c r="G1099" s="1">
        <v>38099</v>
      </c>
      <c r="H1099">
        <v>1</v>
      </c>
    </row>
    <row r="1100" spans="5:8" x14ac:dyDescent="0.35">
      <c r="E1100" s="1">
        <v>44795</v>
      </c>
      <c r="F1100">
        <v>2.2799999999999998</v>
      </c>
      <c r="G1100" s="1">
        <v>38100</v>
      </c>
      <c r="H1100">
        <v>0.99</v>
      </c>
    </row>
    <row r="1101" spans="5:8" x14ac:dyDescent="0.35">
      <c r="E1101" s="1">
        <v>44796</v>
      </c>
      <c r="F1101">
        <v>2.27</v>
      </c>
      <c r="G1101" s="1">
        <v>38103</v>
      </c>
      <c r="H1101">
        <v>1.01</v>
      </c>
    </row>
    <row r="1102" spans="5:8" x14ac:dyDescent="0.35">
      <c r="E1102" s="1">
        <v>44797</v>
      </c>
      <c r="F1102">
        <v>2.27</v>
      </c>
      <c r="G1102" s="1">
        <v>38104</v>
      </c>
      <c r="H1102">
        <v>0.99</v>
      </c>
    </row>
    <row r="1103" spans="5:8" x14ac:dyDescent="0.35">
      <c r="E1103" s="1">
        <v>44798</v>
      </c>
      <c r="F1103">
        <v>2.2799999999999998</v>
      </c>
      <c r="G1103" s="1">
        <v>38105</v>
      </c>
      <c r="H1103">
        <v>1.01</v>
      </c>
    </row>
    <row r="1104" spans="5:8" x14ac:dyDescent="0.35">
      <c r="E1104" s="1">
        <v>44799</v>
      </c>
      <c r="F1104">
        <v>2.2799999999999998</v>
      </c>
      <c r="G1104" s="1">
        <v>38106</v>
      </c>
      <c r="H1104">
        <v>1.03</v>
      </c>
    </row>
    <row r="1105" spans="5:8" x14ac:dyDescent="0.35">
      <c r="E1105" s="1">
        <v>44802</v>
      </c>
      <c r="F1105">
        <v>2.2799999999999998</v>
      </c>
      <c r="G1105" s="1">
        <v>38107</v>
      </c>
      <c r="H1105">
        <v>1.03</v>
      </c>
    </row>
    <row r="1106" spans="5:8" x14ac:dyDescent="0.35">
      <c r="E1106" s="1">
        <v>44803</v>
      </c>
      <c r="F1106">
        <v>2.29</v>
      </c>
      <c r="G1106" s="1">
        <v>38110</v>
      </c>
      <c r="H1106">
        <v>1.03</v>
      </c>
    </row>
    <row r="1107" spans="5:8" x14ac:dyDescent="0.35">
      <c r="E1107" s="1">
        <v>44804</v>
      </c>
      <c r="F1107">
        <v>2.29</v>
      </c>
      <c r="G1107" s="1">
        <v>38111</v>
      </c>
      <c r="H1107">
        <v>1</v>
      </c>
    </row>
    <row r="1108" spans="5:8" x14ac:dyDescent="0.35">
      <c r="E1108" s="1">
        <v>44805</v>
      </c>
      <c r="F1108">
        <v>2.29</v>
      </c>
      <c r="G1108" s="1">
        <v>38112</v>
      </c>
      <c r="H1108">
        <v>0.99</v>
      </c>
    </row>
    <row r="1109" spans="5:8" x14ac:dyDescent="0.35">
      <c r="E1109" s="1">
        <v>44806</v>
      </c>
      <c r="F1109">
        <v>2.29</v>
      </c>
      <c r="G1109" s="1">
        <v>38113</v>
      </c>
      <c r="H1109">
        <v>1</v>
      </c>
    </row>
    <row r="1110" spans="5:8" x14ac:dyDescent="0.35">
      <c r="E1110" s="1">
        <v>44810</v>
      </c>
      <c r="F1110">
        <v>2.29</v>
      </c>
      <c r="G1110" s="1">
        <v>38114</v>
      </c>
      <c r="H1110">
        <v>0.99</v>
      </c>
    </row>
    <row r="1111" spans="5:8" x14ac:dyDescent="0.35">
      <c r="E1111" s="1">
        <v>44811</v>
      </c>
      <c r="F1111">
        <v>2.2799999999999998</v>
      </c>
      <c r="G1111" s="1">
        <v>38117</v>
      </c>
      <c r="H1111">
        <v>1</v>
      </c>
    </row>
    <row r="1112" spans="5:8" x14ac:dyDescent="0.35">
      <c r="E1112" s="1">
        <v>44812</v>
      </c>
      <c r="F1112">
        <v>2.2799999999999998</v>
      </c>
      <c r="G1112" s="1">
        <v>38118</v>
      </c>
      <c r="H1112">
        <v>0.96</v>
      </c>
    </row>
    <row r="1113" spans="5:8" x14ac:dyDescent="0.35">
      <c r="E1113" s="1">
        <v>44813</v>
      </c>
      <c r="F1113">
        <v>2.2799999999999998</v>
      </c>
      <c r="G1113" s="1">
        <v>38119</v>
      </c>
      <c r="H1113">
        <v>0.98</v>
      </c>
    </row>
    <row r="1114" spans="5:8" x14ac:dyDescent="0.35">
      <c r="E1114" s="1">
        <v>44816</v>
      </c>
      <c r="F1114">
        <v>2.2799999999999998</v>
      </c>
      <c r="G1114" s="1">
        <v>38120</v>
      </c>
      <c r="H1114">
        <v>1</v>
      </c>
    </row>
    <row r="1115" spans="5:8" x14ac:dyDescent="0.35">
      <c r="E1115" s="1">
        <v>44817</v>
      </c>
      <c r="F1115">
        <v>2.2799999999999998</v>
      </c>
      <c r="G1115" s="1">
        <v>38121</v>
      </c>
      <c r="H1115">
        <v>1.02</v>
      </c>
    </row>
    <row r="1116" spans="5:8" x14ac:dyDescent="0.35">
      <c r="E1116" s="1">
        <v>44818</v>
      </c>
      <c r="F1116">
        <v>2.27</v>
      </c>
      <c r="G1116" s="1">
        <v>38124</v>
      </c>
      <c r="H1116">
        <v>1.05</v>
      </c>
    </row>
    <row r="1117" spans="5:8" x14ac:dyDescent="0.35">
      <c r="E1117" s="1">
        <v>44819</v>
      </c>
      <c r="F1117">
        <v>2.2799999999999998</v>
      </c>
      <c r="G1117" s="1">
        <v>38125</v>
      </c>
      <c r="H1117">
        <v>1</v>
      </c>
    </row>
    <row r="1118" spans="5:8" x14ac:dyDescent="0.35">
      <c r="E1118" s="1">
        <v>44820</v>
      </c>
      <c r="F1118">
        <v>2.27</v>
      </c>
      <c r="G1118" s="1">
        <v>38126</v>
      </c>
      <c r="H1118">
        <v>1</v>
      </c>
    </row>
    <row r="1119" spans="5:8" x14ac:dyDescent="0.35">
      <c r="E1119" s="1">
        <v>44823</v>
      </c>
      <c r="F1119">
        <v>2.27</v>
      </c>
      <c r="G1119" s="1">
        <v>38127</v>
      </c>
      <c r="H1119">
        <v>1</v>
      </c>
    </row>
    <row r="1120" spans="5:8" x14ac:dyDescent="0.35">
      <c r="E1120" s="1">
        <v>44824</v>
      </c>
      <c r="F1120">
        <v>2.2599999999999998</v>
      </c>
      <c r="G1120" s="1">
        <v>38128</v>
      </c>
      <c r="H1120">
        <v>0.99</v>
      </c>
    </row>
    <row r="1121" spans="5:8" x14ac:dyDescent="0.35">
      <c r="E1121" s="1">
        <v>44825</v>
      </c>
      <c r="F1121">
        <v>2.25</v>
      </c>
      <c r="G1121" s="1">
        <v>38131</v>
      </c>
      <c r="H1121">
        <v>1</v>
      </c>
    </row>
    <row r="1122" spans="5:8" x14ac:dyDescent="0.35">
      <c r="E1122" s="1">
        <v>44826</v>
      </c>
      <c r="F1122">
        <v>2.99</v>
      </c>
      <c r="G1122" s="1">
        <v>38132</v>
      </c>
      <c r="H1122">
        <v>1</v>
      </c>
    </row>
    <row r="1123" spans="5:8" x14ac:dyDescent="0.35">
      <c r="E1123" s="1">
        <v>44827</v>
      </c>
      <c r="F1123">
        <v>2.99</v>
      </c>
      <c r="G1123" s="1">
        <v>38133</v>
      </c>
      <c r="H1123">
        <v>0.99</v>
      </c>
    </row>
    <row r="1124" spans="5:8" x14ac:dyDescent="0.35">
      <c r="E1124" s="1">
        <v>44830</v>
      </c>
      <c r="F1124">
        <v>2.99</v>
      </c>
      <c r="G1124" s="1">
        <v>38134</v>
      </c>
      <c r="H1124">
        <v>1</v>
      </c>
    </row>
    <row r="1125" spans="5:8" x14ac:dyDescent="0.35">
      <c r="E1125" s="1">
        <v>44831</v>
      </c>
      <c r="F1125">
        <v>2.98</v>
      </c>
      <c r="G1125" s="1">
        <v>38135</v>
      </c>
      <c r="H1125">
        <v>1.02</v>
      </c>
    </row>
    <row r="1126" spans="5:8" x14ac:dyDescent="0.35">
      <c r="E1126" s="1">
        <v>44832</v>
      </c>
      <c r="F1126">
        <v>2.98</v>
      </c>
      <c r="G1126" s="1">
        <v>38139</v>
      </c>
      <c r="H1126">
        <v>1.02</v>
      </c>
    </row>
    <row r="1127" spans="5:8" x14ac:dyDescent="0.35">
      <c r="E1127" s="1">
        <v>44833</v>
      </c>
      <c r="F1127">
        <v>2.96</v>
      </c>
      <c r="G1127" s="1">
        <v>38140</v>
      </c>
      <c r="H1127">
        <v>0.98</v>
      </c>
    </row>
    <row r="1128" spans="5:8" x14ac:dyDescent="0.35">
      <c r="E1128" s="1">
        <v>44834</v>
      </c>
      <c r="F1128">
        <v>2.98</v>
      </c>
      <c r="G1128" s="1">
        <v>38141</v>
      </c>
      <c r="H1128">
        <v>0.99</v>
      </c>
    </row>
    <row r="1129" spans="5:8" x14ac:dyDescent="0.35">
      <c r="E1129" s="1">
        <v>44837</v>
      </c>
      <c r="F1129">
        <v>3</v>
      </c>
      <c r="G1129" s="1">
        <v>38142</v>
      </c>
      <c r="H1129">
        <v>0.99</v>
      </c>
    </row>
    <row r="1130" spans="5:8" x14ac:dyDescent="0.35">
      <c r="E1130" s="1">
        <v>44838</v>
      </c>
      <c r="F1130">
        <v>3.04</v>
      </c>
      <c r="G1130" s="1">
        <v>38145</v>
      </c>
      <c r="H1130">
        <v>0.99</v>
      </c>
    </row>
    <row r="1131" spans="5:8" x14ac:dyDescent="0.35">
      <c r="E1131" s="1">
        <v>44839</v>
      </c>
      <c r="F1131">
        <v>3.04</v>
      </c>
      <c r="G1131" s="1">
        <v>38146</v>
      </c>
      <c r="H1131">
        <v>0.97</v>
      </c>
    </row>
    <row r="1132" spans="5:8" x14ac:dyDescent="0.35">
      <c r="E1132" s="1">
        <v>44840</v>
      </c>
      <c r="F1132">
        <v>3.05</v>
      </c>
      <c r="G1132" s="1">
        <v>38147</v>
      </c>
      <c r="H1132">
        <v>0.99</v>
      </c>
    </row>
    <row r="1133" spans="5:8" x14ac:dyDescent="0.35">
      <c r="E1133" s="1">
        <v>44841</v>
      </c>
      <c r="F1133">
        <v>3.05</v>
      </c>
      <c r="G1133" s="1">
        <v>38148</v>
      </c>
      <c r="H1133">
        <v>1</v>
      </c>
    </row>
    <row r="1134" spans="5:8" x14ac:dyDescent="0.35">
      <c r="E1134" s="1">
        <v>44845</v>
      </c>
      <c r="F1134">
        <v>3.05</v>
      </c>
      <c r="G1134" s="1">
        <v>38149</v>
      </c>
      <c r="H1134">
        <v>1</v>
      </c>
    </row>
    <row r="1135" spans="5:8" x14ac:dyDescent="0.35">
      <c r="E1135" s="1">
        <v>44846</v>
      </c>
      <c r="F1135">
        <v>3.04</v>
      </c>
      <c r="G1135" s="1">
        <v>38152</v>
      </c>
      <c r="H1135">
        <v>1.02</v>
      </c>
    </row>
    <row r="1136" spans="5:8" x14ac:dyDescent="0.35">
      <c r="E1136" s="1">
        <v>44847</v>
      </c>
      <c r="F1136">
        <v>3.04</v>
      </c>
      <c r="G1136" s="1">
        <v>38153</v>
      </c>
      <c r="H1136">
        <v>1.03</v>
      </c>
    </row>
    <row r="1137" spans="5:8" x14ac:dyDescent="0.35">
      <c r="E1137" s="1">
        <v>44848</v>
      </c>
      <c r="F1137">
        <v>3.04</v>
      </c>
      <c r="G1137" s="1">
        <v>38154</v>
      </c>
      <c r="H1137">
        <v>1</v>
      </c>
    </row>
    <row r="1138" spans="5:8" x14ac:dyDescent="0.35">
      <c r="E1138" s="1">
        <v>44851</v>
      </c>
      <c r="F1138">
        <v>3.05</v>
      </c>
      <c r="G1138" s="1">
        <v>38155</v>
      </c>
      <c r="H1138">
        <v>1.01</v>
      </c>
    </row>
    <row r="1139" spans="5:8" x14ac:dyDescent="0.35">
      <c r="E1139" s="1">
        <v>44852</v>
      </c>
      <c r="F1139">
        <v>3.04</v>
      </c>
      <c r="G1139" s="1">
        <v>38156</v>
      </c>
      <c r="H1139">
        <v>1</v>
      </c>
    </row>
    <row r="1140" spans="5:8" x14ac:dyDescent="0.35">
      <c r="E1140" s="1">
        <v>44853</v>
      </c>
      <c r="F1140">
        <v>3.04</v>
      </c>
      <c r="G1140" s="1">
        <v>38159</v>
      </c>
      <c r="H1140">
        <v>1</v>
      </c>
    </row>
    <row r="1141" spans="5:8" x14ac:dyDescent="0.35">
      <c r="E1141" s="1">
        <v>44854</v>
      </c>
      <c r="F1141">
        <v>3.03</v>
      </c>
      <c r="G1141" s="1">
        <v>38160</v>
      </c>
      <c r="H1141">
        <v>1</v>
      </c>
    </row>
    <row r="1142" spans="5:8" x14ac:dyDescent="0.35">
      <c r="E1142" s="1">
        <v>44855</v>
      </c>
      <c r="F1142">
        <v>3.02</v>
      </c>
      <c r="G1142" s="1">
        <v>38161</v>
      </c>
      <c r="H1142">
        <v>1.02</v>
      </c>
    </row>
    <row r="1143" spans="5:8" x14ac:dyDescent="0.35">
      <c r="E1143" s="1">
        <v>44858</v>
      </c>
      <c r="F1143">
        <v>3.01</v>
      </c>
      <c r="G1143" s="1">
        <v>38162</v>
      </c>
      <c r="H1143">
        <v>1.03</v>
      </c>
    </row>
    <row r="1144" spans="5:8" x14ac:dyDescent="0.35">
      <c r="E1144" s="1">
        <v>44859</v>
      </c>
      <c r="F1144">
        <v>3.02</v>
      </c>
      <c r="G1144" s="1">
        <v>38163</v>
      </c>
      <c r="H1144">
        <v>1.05</v>
      </c>
    </row>
    <row r="1145" spans="5:8" x14ac:dyDescent="0.35">
      <c r="E1145" s="1">
        <v>44860</v>
      </c>
      <c r="F1145">
        <v>3.03</v>
      </c>
      <c r="G1145" s="1">
        <v>38166</v>
      </c>
      <c r="H1145">
        <v>1.0900000000000001</v>
      </c>
    </row>
    <row r="1146" spans="5:8" x14ac:dyDescent="0.35">
      <c r="E1146" s="1">
        <v>44861</v>
      </c>
      <c r="F1146">
        <v>3.04</v>
      </c>
      <c r="G1146" s="1">
        <v>38167</v>
      </c>
      <c r="H1146">
        <v>1.1299999999999999</v>
      </c>
    </row>
    <row r="1147" spans="5:8" x14ac:dyDescent="0.35">
      <c r="E1147" s="1">
        <v>44862</v>
      </c>
      <c r="F1147">
        <v>3.05</v>
      </c>
      <c r="G1147" s="1">
        <v>38168</v>
      </c>
      <c r="H1147">
        <v>1.38</v>
      </c>
    </row>
    <row r="1148" spans="5:8" x14ac:dyDescent="0.35">
      <c r="E1148" s="1">
        <v>44865</v>
      </c>
      <c r="F1148">
        <v>3.05</v>
      </c>
      <c r="G1148" s="1">
        <v>38169</v>
      </c>
      <c r="H1148">
        <v>1.4</v>
      </c>
    </row>
    <row r="1149" spans="5:8" x14ac:dyDescent="0.35">
      <c r="E1149" s="1">
        <v>44866</v>
      </c>
      <c r="F1149">
        <v>3.05</v>
      </c>
      <c r="G1149" s="1">
        <v>38170</v>
      </c>
      <c r="H1149">
        <v>1.25</v>
      </c>
    </row>
    <row r="1150" spans="5:8" x14ac:dyDescent="0.35">
      <c r="E1150" s="1">
        <v>44867</v>
      </c>
      <c r="F1150">
        <v>3.05</v>
      </c>
      <c r="G1150" s="1">
        <v>38174</v>
      </c>
      <c r="H1150">
        <v>1.3</v>
      </c>
    </row>
    <row r="1151" spans="5:8" x14ac:dyDescent="0.35">
      <c r="E1151" s="1">
        <v>44868</v>
      </c>
      <c r="F1151">
        <v>3.8</v>
      </c>
      <c r="G1151" s="1">
        <v>38175</v>
      </c>
      <c r="H1151">
        <v>1.26</v>
      </c>
    </row>
    <row r="1152" spans="5:8" x14ac:dyDescent="0.35">
      <c r="E1152" s="1">
        <v>44869</v>
      </c>
      <c r="F1152">
        <v>3.8</v>
      </c>
      <c r="G1152" s="1">
        <v>38176</v>
      </c>
      <c r="H1152">
        <v>1.26</v>
      </c>
    </row>
    <row r="1153" spans="5:8" x14ac:dyDescent="0.35">
      <c r="E1153" s="1">
        <v>44872</v>
      </c>
      <c r="F1153">
        <v>3.78</v>
      </c>
      <c r="G1153" s="1">
        <v>38177</v>
      </c>
      <c r="H1153">
        <v>1.24</v>
      </c>
    </row>
    <row r="1154" spans="5:8" x14ac:dyDescent="0.35">
      <c r="E1154" s="1">
        <v>44873</v>
      </c>
      <c r="F1154">
        <v>3.78</v>
      </c>
      <c r="G1154" s="1">
        <v>38180</v>
      </c>
      <c r="H1154">
        <v>1.26</v>
      </c>
    </row>
    <row r="1155" spans="5:8" x14ac:dyDescent="0.35">
      <c r="E1155" s="1">
        <v>44874</v>
      </c>
      <c r="F1155">
        <v>3.78</v>
      </c>
      <c r="G1155" s="1">
        <v>38181</v>
      </c>
      <c r="H1155">
        <v>1.24</v>
      </c>
    </row>
    <row r="1156" spans="5:8" x14ac:dyDescent="0.35">
      <c r="E1156" s="1">
        <v>44875</v>
      </c>
      <c r="F1156">
        <v>3.78</v>
      </c>
      <c r="G1156" s="1">
        <v>38182</v>
      </c>
      <c r="H1156">
        <v>1.24</v>
      </c>
    </row>
    <row r="1157" spans="5:8" x14ac:dyDescent="0.35">
      <c r="E1157" s="1">
        <v>44879</v>
      </c>
      <c r="F1157">
        <v>3.79</v>
      </c>
      <c r="G1157" s="1">
        <v>38183</v>
      </c>
      <c r="H1157">
        <v>1.3</v>
      </c>
    </row>
    <row r="1158" spans="5:8" x14ac:dyDescent="0.35">
      <c r="E1158" s="1">
        <v>44880</v>
      </c>
      <c r="F1158">
        <v>3.8</v>
      </c>
      <c r="G1158" s="1">
        <v>38184</v>
      </c>
      <c r="H1158">
        <v>1.24</v>
      </c>
    </row>
    <row r="1159" spans="5:8" x14ac:dyDescent="0.35">
      <c r="E1159" s="1">
        <v>44881</v>
      </c>
      <c r="F1159">
        <v>3.81</v>
      </c>
      <c r="G1159" s="1">
        <v>38187</v>
      </c>
      <c r="H1159">
        <v>1.25</v>
      </c>
    </row>
    <row r="1160" spans="5:8" x14ac:dyDescent="0.35">
      <c r="E1160" s="1">
        <v>44882</v>
      </c>
      <c r="F1160">
        <v>3.8</v>
      </c>
      <c r="G1160" s="1">
        <v>38188</v>
      </c>
      <c r="H1160">
        <v>1.25</v>
      </c>
    </row>
    <row r="1161" spans="5:8" x14ac:dyDescent="0.35">
      <c r="E1161" s="1">
        <v>44883</v>
      </c>
      <c r="F1161">
        <v>3.8</v>
      </c>
      <c r="G1161" s="1">
        <v>38189</v>
      </c>
      <c r="H1161">
        <v>1.25</v>
      </c>
    </row>
    <row r="1162" spans="5:8" x14ac:dyDescent="0.35">
      <c r="E1162" s="1">
        <v>44886</v>
      </c>
      <c r="F1162">
        <v>3.8</v>
      </c>
      <c r="G1162" s="1">
        <v>38190</v>
      </c>
      <c r="H1162">
        <v>1.26</v>
      </c>
    </row>
    <row r="1163" spans="5:8" x14ac:dyDescent="0.35">
      <c r="E1163" s="1">
        <v>44887</v>
      </c>
      <c r="F1163">
        <v>3.8</v>
      </c>
      <c r="G1163" s="1">
        <v>38191</v>
      </c>
      <c r="H1163">
        <v>1.25</v>
      </c>
    </row>
    <row r="1164" spans="5:8" x14ac:dyDescent="0.35">
      <c r="E1164" s="1">
        <v>44888</v>
      </c>
      <c r="F1164">
        <v>3.79</v>
      </c>
      <c r="G1164" s="1">
        <v>38194</v>
      </c>
      <c r="H1164">
        <v>1.27</v>
      </c>
    </row>
    <row r="1165" spans="5:8" x14ac:dyDescent="0.35">
      <c r="E1165" s="1">
        <v>44890</v>
      </c>
      <c r="F1165">
        <v>3.8</v>
      </c>
      <c r="G1165" s="1">
        <v>38195</v>
      </c>
      <c r="H1165">
        <v>1.27</v>
      </c>
    </row>
    <row r="1166" spans="5:8" x14ac:dyDescent="0.35">
      <c r="E1166" s="1">
        <v>44893</v>
      </c>
      <c r="F1166">
        <v>3.8</v>
      </c>
      <c r="G1166" s="1">
        <v>38196</v>
      </c>
      <c r="H1166">
        <v>1.29</v>
      </c>
    </row>
    <row r="1167" spans="5:8" x14ac:dyDescent="0.35">
      <c r="E1167" s="1">
        <v>44894</v>
      </c>
      <c r="F1167">
        <v>3.81</v>
      </c>
      <c r="G1167" s="1">
        <v>38197</v>
      </c>
      <c r="H1167">
        <v>1.3</v>
      </c>
    </row>
    <row r="1168" spans="5:8" x14ac:dyDescent="0.35">
      <c r="E1168" s="1">
        <v>44895</v>
      </c>
      <c r="F1168">
        <v>3.82</v>
      </c>
      <c r="G1168" s="1">
        <v>38198</v>
      </c>
      <c r="H1168">
        <v>1.29</v>
      </c>
    </row>
    <row r="1169" spans="5:8" x14ac:dyDescent="0.35">
      <c r="E1169" s="1">
        <v>44896</v>
      </c>
      <c r="F1169">
        <v>3.82</v>
      </c>
      <c r="G1169" s="1">
        <v>38201</v>
      </c>
      <c r="H1169">
        <v>1.28</v>
      </c>
    </row>
    <row r="1170" spans="5:8" x14ac:dyDescent="0.35">
      <c r="E1170" s="1">
        <v>44897</v>
      </c>
      <c r="F1170">
        <v>3.81</v>
      </c>
      <c r="G1170" s="1">
        <v>38202</v>
      </c>
      <c r="H1170">
        <v>1.24</v>
      </c>
    </row>
    <row r="1171" spans="5:8" x14ac:dyDescent="0.35">
      <c r="E1171" s="1">
        <v>44900</v>
      </c>
      <c r="F1171">
        <v>3.81</v>
      </c>
      <c r="G1171" s="1">
        <v>38203</v>
      </c>
      <c r="H1171">
        <v>1.22</v>
      </c>
    </row>
    <row r="1172" spans="5:8" x14ac:dyDescent="0.35">
      <c r="E1172" s="1">
        <v>44901</v>
      </c>
      <c r="F1172">
        <v>3.8</v>
      </c>
      <c r="G1172" s="1">
        <v>38204</v>
      </c>
      <c r="H1172">
        <v>1.3</v>
      </c>
    </row>
    <row r="1173" spans="5:8" x14ac:dyDescent="0.35">
      <c r="E1173" s="1">
        <v>44902</v>
      </c>
      <c r="F1173">
        <v>3.8</v>
      </c>
      <c r="G1173" s="1">
        <v>38205</v>
      </c>
      <c r="H1173">
        <v>1.32</v>
      </c>
    </row>
    <row r="1174" spans="5:8" x14ac:dyDescent="0.35">
      <c r="E1174" s="1">
        <v>44903</v>
      </c>
      <c r="F1174">
        <v>3.8</v>
      </c>
      <c r="G1174" s="1">
        <v>38208</v>
      </c>
      <c r="H1174">
        <v>1.35</v>
      </c>
    </row>
    <row r="1175" spans="5:8" x14ac:dyDescent="0.35">
      <c r="E1175" s="1">
        <v>44904</v>
      </c>
      <c r="F1175">
        <v>3.8</v>
      </c>
      <c r="G1175" s="1">
        <v>38209</v>
      </c>
      <c r="H1175">
        <v>1.43</v>
      </c>
    </row>
    <row r="1176" spans="5:8" x14ac:dyDescent="0.35">
      <c r="E1176" s="1">
        <v>44907</v>
      </c>
      <c r="F1176">
        <v>3.8</v>
      </c>
      <c r="G1176" s="1">
        <v>38210</v>
      </c>
      <c r="H1176">
        <v>1.5</v>
      </c>
    </row>
    <row r="1177" spans="5:8" x14ac:dyDescent="0.35">
      <c r="E1177" s="1">
        <v>44908</v>
      </c>
      <c r="F1177">
        <v>3.8</v>
      </c>
      <c r="G1177" s="1">
        <v>38211</v>
      </c>
      <c r="H1177">
        <v>1.51</v>
      </c>
    </row>
    <row r="1178" spans="5:8" x14ac:dyDescent="0.35">
      <c r="E1178" s="1">
        <v>44909</v>
      </c>
      <c r="F1178">
        <v>3.8</v>
      </c>
      <c r="G1178" s="1">
        <v>38212</v>
      </c>
      <c r="H1178">
        <v>1.48</v>
      </c>
    </row>
    <row r="1179" spans="5:8" x14ac:dyDescent="0.35">
      <c r="E1179" s="1">
        <v>44910</v>
      </c>
      <c r="F1179">
        <v>4.32</v>
      </c>
      <c r="G1179" s="1">
        <v>38215</v>
      </c>
      <c r="H1179">
        <v>1.43</v>
      </c>
    </row>
    <row r="1180" spans="5:8" x14ac:dyDescent="0.35">
      <c r="E1180" s="1">
        <v>44911</v>
      </c>
      <c r="F1180">
        <v>4.32</v>
      </c>
      <c r="G1180" s="1">
        <v>38216</v>
      </c>
      <c r="H1180">
        <v>1.2</v>
      </c>
    </row>
    <row r="1181" spans="5:8" x14ac:dyDescent="0.35">
      <c r="E1181" s="1">
        <v>44914</v>
      </c>
      <c r="F1181">
        <v>4.3</v>
      </c>
      <c r="G1181" s="1">
        <v>38217</v>
      </c>
      <c r="H1181">
        <v>1.39</v>
      </c>
    </row>
    <row r="1182" spans="5:8" x14ac:dyDescent="0.35">
      <c r="E1182" s="1">
        <v>44915</v>
      </c>
      <c r="F1182">
        <v>4.3</v>
      </c>
      <c r="G1182" s="1">
        <v>38218</v>
      </c>
      <c r="H1182">
        <v>1.5</v>
      </c>
    </row>
    <row r="1183" spans="5:8" x14ac:dyDescent="0.35">
      <c r="E1183" s="1">
        <v>44916</v>
      </c>
      <c r="F1183">
        <v>4.3</v>
      </c>
      <c r="G1183" s="1">
        <v>38219</v>
      </c>
      <c r="H1183">
        <v>1.5</v>
      </c>
    </row>
    <row r="1184" spans="5:8" x14ac:dyDescent="0.35">
      <c r="E1184" s="1">
        <v>44917</v>
      </c>
      <c r="F1184">
        <v>4.3</v>
      </c>
      <c r="G1184" s="1">
        <v>38222</v>
      </c>
      <c r="H1184">
        <v>1.51</v>
      </c>
    </row>
    <row r="1185" spans="5:8" x14ac:dyDescent="0.35">
      <c r="E1185" s="1">
        <v>44918</v>
      </c>
      <c r="F1185">
        <v>4.3</v>
      </c>
      <c r="G1185" s="1">
        <v>38223</v>
      </c>
      <c r="H1185">
        <v>1.51</v>
      </c>
    </row>
    <row r="1186" spans="5:8" x14ac:dyDescent="0.35">
      <c r="E1186" s="1">
        <v>44922</v>
      </c>
      <c r="F1186">
        <v>4.3</v>
      </c>
      <c r="G1186" s="1">
        <v>38224</v>
      </c>
      <c r="H1186">
        <v>1.55</v>
      </c>
    </row>
    <row r="1187" spans="5:8" x14ac:dyDescent="0.35">
      <c r="E1187" s="1">
        <v>44923</v>
      </c>
      <c r="F1187">
        <v>4.3</v>
      </c>
      <c r="G1187" s="1">
        <v>38225</v>
      </c>
      <c r="H1187">
        <v>1.55</v>
      </c>
    </row>
    <row r="1188" spans="5:8" x14ac:dyDescent="0.35">
      <c r="E1188" s="1">
        <v>44924</v>
      </c>
      <c r="F1188">
        <v>4.3</v>
      </c>
      <c r="G1188" s="1">
        <v>38226</v>
      </c>
      <c r="H1188">
        <v>1.52</v>
      </c>
    </row>
    <row r="1189" spans="5:8" x14ac:dyDescent="0.35">
      <c r="E1189" s="1">
        <v>44925</v>
      </c>
      <c r="F1189">
        <v>4.3</v>
      </c>
      <c r="G1189" s="1">
        <v>38229</v>
      </c>
      <c r="H1189">
        <v>1.54</v>
      </c>
    </row>
    <row r="1190" spans="5:8" x14ac:dyDescent="0.35">
      <c r="E1190" s="1">
        <v>44929</v>
      </c>
      <c r="F1190">
        <v>4.3099999999999996</v>
      </c>
      <c r="G1190" s="1">
        <v>38230</v>
      </c>
      <c r="H1190">
        <v>1.55</v>
      </c>
    </row>
    <row r="1191" spans="5:8" x14ac:dyDescent="0.35">
      <c r="E1191" s="1">
        <v>44930</v>
      </c>
      <c r="F1191">
        <v>4.3</v>
      </c>
      <c r="G1191" s="1">
        <v>38231</v>
      </c>
      <c r="H1191">
        <v>1.53</v>
      </c>
    </row>
    <row r="1192" spans="5:8" x14ac:dyDescent="0.35">
      <c r="E1192" s="1">
        <v>44931</v>
      </c>
      <c r="F1192">
        <v>4.3099999999999996</v>
      </c>
      <c r="G1192" s="1">
        <v>38232</v>
      </c>
      <c r="H1192">
        <v>1.51</v>
      </c>
    </row>
    <row r="1193" spans="5:8" x14ac:dyDescent="0.35">
      <c r="E1193" s="1">
        <v>44932</v>
      </c>
      <c r="F1193">
        <v>4.3099999999999996</v>
      </c>
      <c r="G1193" s="1">
        <v>38233</v>
      </c>
      <c r="H1193">
        <v>1.48</v>
      </c>
    </row>
    <row r="1194" spans="5:8" x14ac:dyDescent="0.35">
      <c r="E1194" s="1">
        <v>44935</v>
      </c>
      <c r="F1194">
        <v>4.3099999999999996</v>
      </c>
      <c r="G1194" s="1">
        <v>38237</v>
      </c>
      <c r="H1194">
        <v>1.54</v>
      </c>
    </row>
    <row r="1195" spans="5:8" x14ac:dyDescent="0.35">
      <c r="E1195" s="1">
        <v>44936</v>
      </c>
      <c r="F1195">
        <v>4.3099999999999996</v>
      </c>
      <c r="G1195" s="1">
        <v>38238</v>
      </c>
      <c r="H1195">
        <v>1.51</v>
      </c>
    </row>
    <row r="1196" spans="5:8" x14ac:dyDescent="0.35">
      <c r="E1196" s="1">
        <v>44937</v>
      </c>
      <c r="F1196">
        <v>4.3</v>
      </c>
      <c r="G1196" s="1">
        <v>38239</v>
      </c>
      <c r="H1196">
        <v>1.49</v>
      </c>
    </row>
    <row r="1197" spans="5:8" x14ac:dyDescent="0.35">
      <c r="E1197" s="1">
        <v>44938</v>
      </c>
      <c r="F1197">
        <v>4.3</v>
      </c>
      <c r="G1197" s="1">
        <v>38240</v>
      </c>
      <c r="H1197">
        <v>1.48</v>
      </c>
    </row>
    <row r="1198" spans="5:8" x14ac:dyDescent="0.35">
      <c r="E1198" s="1">
        <v>44939</v>
      </c>
      <c r="F1198">
        <v>4.3</v>
      </c>
      <c r="G1198" s="1">
        <v>38243</v>
      </c>
      <c r="H1198">
        <v>1.51</v>
      </c>
    </row>
    <row r="1199" spans="5:8" x14ac:dyDescent="0.35">
      <c r="E1199" s="1">
        <v>44943</v>
      </c>
      <c r="F1199">
        <v>4.3099999999999996</v>
      </c>
      <c r="G1199" s="1">
        <v>38244</v>
      </c>
      <c r="H1199">
        <v>1.4</v>
      </c>
    </row>
    <row r="1200" spans="5:8" x14ac:dyDescent="0.35">
      <c r="E1200" s="1">
        <v>44944</v>
      </c>
      <c r="F1200">
        <v>4.3</v>
      </c>
      <c r="G1200" s="1">
        <v>38245</v>
      </c>
      <c r="H1200">
        <v>1.57</v>
      </c>
    </row>
    <row r="1201" spans="5:8" x14ac:dyDescent="0.35">
      <c r="E1201" s="1">
        <v>44945</v>
      </c>
      <c r="F1201">
        <v>4.3099999999999996</v>
      </c>
      <c r="G1201" s="1">
        <v>38246</v>
      </c>
      <c r="H1201">
        <v>1.61</v>
      </c>
    </row>
    <row r="1202" spans="5:8" x14ac:dyDescent="0.35">
      <c r="E1202" s="1">
        <v>44946</v>
      </c>
      <c r="F1202">
        <v>4.3</v>
      </c>
      <c r="G1202" s="1">
        <v>38247</v>
      </c>
      <c r="H1202">
        <v>1.58</v>
      </c>
    </row>
    <row r="1203" spans="5:8" x14ac:dyDescent="0.35">
      <c r="E1203" s="1">
        <v>44949</v>
      </c>
      <c r="F1203">
        <v>4.3</v>
      </c>
      <c r="G1203" s="1">
        <v>38250</v>
      </c>
      <c r="H1203">
        <v>1.64</v>
      </c>
    </row>
    <row r="1204" spans="5:8" x14ac:dyDescent="0.35">
      <c r="E1204" s="1">
        <v>44950</v>
      </c>
      <c r="F1204">
        <v>4.3</v>
      </c>
      <c r="G1204" s="1">
        <v>38251</v>
      </c>
      <c r="H1204">
        <v>1.7</v>
      </c>
    </row>
    <row r="1205" spans="5:8" x14ac:dyDescent="0.35">
      <c r="E1205" s="1">
        <v>44951</v>
      </c>
      <c r="F1205">
        <v>4.3099999999999996</v>
      </c>
      <c r="G1205" s="1">
        <v>38252</v>
      </c>
      <c r="H1205">
        <v>1.78</v>
      </c>
    </row>
    <row r="1206" spans="5:8" x14ac:dyDescent="0.35">
      <c r="E1206" s="1">
        <v>44952</v>
      </c>
      <c r="F1206">
        <v>4.3</v>
      </c>
      <c r="G1206" s="1">
        <v>38253</v>
      </c>
      <c r="H1206">
        <v>1.8</v>
      </c>
    </row>
    <row r="1207" spans="5:8" x14ac:dyDescent="0.35">
      <c r="E1207" s="1">
        <v>44953</v>
      </c>
      <c r="F1207">
        <v>4.3</v>
      </c>
      <c r="G1207" s="1">
        <v>38254</v>
      </c>
      <c r="H1207">
        <v>1.76</v>
      </c>
    </row>
    <row r="1208" spans="5:8" x14ac:dyDescent="0.35">
      <c r="E1208" s="1">
        <v>44956</v>
      </c>
      <c r="F1208">
        <v>4.3</v>
      </c>
      <c r="G1208" s="1">
        <v>38257</v>
      </c>
      <c r="H1208">
        <v>1.76</v>
      </c>
    </row>
    <row r="1209" spans="5:8" x14ac:dyDescent="0.35">
      <c r="E1209" s="1">
        <v>44957</v>
      </c>
      <c r="F1209">
        <v>4.3099999999999996</v>
      </c>
      <c r="G1209" s="1">
        <v>38258</v>
      </c>
      <c r="H1209">
        <v>1.72</v>
      </c>
    </row>
    <row r="1210" spans="5:8" x14ac:dyDescent="0.35">
      <c r="E1210" s="1">
        <v>44958</v>
      </c>
      <c r="F1210">
        <v>4.3099999999999996</v>
      </c>
      <c r="G1210" s="1">
        <v>38259</v>
      </c>
      <c r="H1210">
        <v>1.76</v>
      </c>
    </row>
    <row r="1211" spans="5:8" x14ac:dyDescent="0.35">
      <c r="E1211" s="1">
        <v>44959</v>
      </c>
      <c r="F1211">
        <v>4.5599999999999996</v>
      </c>
      <c r="G1211" s="1">
        <v>38260</v>
      </c>
      <c r="H1211">
        <v>1.94</v>
      </c>
    </row>
    <row r="1212" spans="5:8" x14ac:dyDescent="0.35">
      <c r="E1212" s="1">
        <v>44960</v>
      </c>
      <c r="F1212">
        <v>4.55</v>
      </c>
      <c r="G1212" s="1">
        <v>38261</v>
      </c>
      <c r="H1212">
        <v>1.86</v>
      </c>
    </row>
    <row r="1213" spans="5:8" x14ac:dyDescent="0.35">
      <c r="E1213" s="1">
        <v>44963</v>
      </c>
      <c r="F1213">
        <v>4.55</v>
      </c>
      <c r="G1213" s="1">
        <v>38264</v>
      </c>
      <c r="H1213">
        <v>1.77</v>
      </c>
    </row>
    <row r="1214" spans="5:8" x14ac:dyDescent="0.35">
      <c r="E1214" s="1">
        <v>44964</v>
      </c>
      <c r="F1214">
        <v>4.55</v>
      </c>
      <c r="G1214" s="1">
        <v>38265</v>
      </c>
      <c r="H1214">
        <v>1.73</v>
      </c>
    </row>
    <row r="1215" spans="5:8" x14ac:dyDescent="0.35">
      <c r="E1215" s="1">
        <v>44965</v>
      </c>
      <c r="F1215">
        <v>4.55</v>
      </c>
      <c r="G1215" s="1">
        <v>38266</v>
      </c>
      <c r="H1215">
        <v>1.74</v>
      </c>
    </row>
    <row r="1216" spans="5:8" x14ac:dyDescent="0.35">
      <c r="E1216" s="1">
        <v>44966</v>
      </c>
      <c r="F1216">
        <v>4.55</v>
      </c>
      <c r="G1216" s="1">
        <v>38267</v>
      </c>
      <c r="H1216">
        <v>1.76</v>
      </c>
    </row>
    <row r="1217" spans="5:8" x14ac:dyDescent="0.35">
      <c r="E1217" s="1">
        <v>44967</v>
      </c>
      <c r="F1217">
        <v>4.55</v>
      </c>
      <c r="G1217" s="1">
        <v>38268</v>
      </c>
      <c r="H1217">
        <v>1.71</v>
      </c>
    </row>
    <row r="1218" spans="5:8" x14ac:dyDescent="0.35">
      <c r="E1218" s="1">
        <v>44970</v>
      </c>
      <c r="F1218">
        <v>4.55</v>
      </c>
      <c r="G1218" s="1">
        <v>38272</v>
      </c>
      <c r="H1218">
        <v>1.78</v>
      </c>
    </row>
    <row r="1219" spans="5:8" x14ac:dyDescent="0.35">
      <c r="E1219" s="1">
        <v>44971</v>
      </c>
      <c r="F1219">
        <v>4.55</v>
      </c>
      <c r="G1219" s="1">
        <v>38273</v>
      </c>
      <c r="H1219">
        <v>1.73</v>
      </c>
    </row>
    <row r="1220" spans="5:8" x14ac:dyDescent="0.35">
      <c r="E1220" s="1">
        <v>44972</v>
      </c>
      <c r="F1220">
        <v>4.55</v>
      </c>
      <c r="G1220" s="1">
        <v>38274</v>
      </c>
      <c r="H1220">
        <v>1.77</v>
      </c>
    </row>
    <row r="1221" spans="5:8" x14ac:dyDescent="0.35">
      <c r="E1221" s="1">
        <v>44973</v>
      </c>
      <c r="F1221">
        <v>4.55</v>
      </c>
      <c r="G1221" s="1">
        <v>38275</v>
      </c>
      <c r="H1221">
        <v>1.79</v>
      </c>
    </row>
    <row r="1222" spans="5:8" x14ac:dyDescent="0.35">
      <c r="E1222" s="1">
        <v>44974</v>
      </c>
      <c r="F1222">
        <v>4.55</v>
      </c>
      <c r="G1222" s="1">
        <v>38278</v>
      </c>
      <c r="H1222">
        <v>1.73</v>
      </c>
    </row>
    <row r="1223" spans="5:8" x14ac:dyDescent="0.35">
      <c r="E1223" s="1">
        <v>44978</v>
      </c>
      <c r="F1223">
        <v>4.55</v>
      </c>
      <c r="G1223" s="1">
        <v>38279</v>
      </c>
      <c r="H1223">
        <v>1.72</v>
      </c>
    </row>
    <row r="1224" spans="5:8" x14ac:dyDescent="0.35">
      <c r="E1224" s="1">
        <v>44979</v>
      </c>
      <c r="F1224">
        <v>4.55</v>
      </c>
      <c r="G1224" s="1">
        <v>38280</v>
      </c>
      <c r="H1224">
        <v>1.74</v>
      </c>
    </row>
    <row r="1225" spans="5:8" x14ac:dyDescent="0.35">
      <c r="E1225" s="1">
        <v>44980</v>
      </c>
      <c r="F1225">
        <v>4.55</v>
      </c>
      <c r="G1225" s="1">
        <v>38281</v>
      </c>
      <c r="H1225">
        <v>1.76</v>
      </c>
    </row>
    <row r="1226" spans="5:8" x14ac:dyDescent="0.35">
      <c r="E1226" s="1">
        <v>44981</v>
      </c>
      <c r="F1226">
        <v>4.55</v>
      </c>
      <c r="G1226" s="1">
        <v>38282</v>
      </c>
      <c r="H1226">
        <v>1.72</v>
      </c>
    </row>
    <row r="1227" spans="5:8" x14ac:dyDescent="0.35">
      <c r="E1227" s="1">
        <v>44984</v>
      </c>
      <c r="F1227">
        <v>4.55</v>
      </c>
      <c r="G1227" s="1">
        <v>38285</v>
      </c>
      <c r="H1227">
        <v>1.76</v>
      </c>
    </row>
    <row r="1228" spans="5:8" x14ac:dyDescent="0.35">
      <c r="E1228" s="1">
        <v>44985</v>
      </c>
      <c r="F1228">
        <v>4.55</v>
      </c>
      <c r="G1228" s="1">
        <v>38286</v>
      </c>
      <c r="H1228">
        <v>1.72</v>
      </c>
    </row>
    <row r="1229" spans="5:8" x14ac:dyDescent="0.35">
      <c r="E1229" s="1">
        <v>44986</v>
      </c>
      <c r="F1229">
        <v>4.55</v>
      </c>
      <c r="G1229" s="1">
        <v>38287</v>
      </c>
      <c r="H1229">
        <v>1.77</v>
      </c>
    </row>
    <row r="1230" spans="5:8" x14ac:dyDescent="0.35">
      <c r="E1230" s="1">
        <v>44987</v>
      </c>
      <c r="F1230">
        <v>4.55</v>
      </c>
      <c r="G1230" s="1">
        <v>38288</v>
      </c>
      <c r="H1230">
        <v>1.79</v>
      </c>
    </row>
    <row r="1231" spans="5:8" x14ac:dyDescent="0.35">
      <c r="E1231" s="1">
        <v>44988</v>
      </c>
      <c r="F1231">
        <v>4.55</v>
      </c>
      <c r="G1231" s="1">
        <v>38289</v>
      </c>
      <c r="H1231">
        <v>1.79</v>
      </c>
    </row>
    <row r="1232" spans="5:8" x14ac:dyDescent="0.35">
      <c r="E1232" s="1">
        <v>44991</v>
      </c>
      <c r="F1232">
        <v>4.55</v>
      </c>
      <c r="G1232" s="1">
        <v>38292</v>
      </c>
      <c r="H1232">
        <v>1.83</v>
      </c>
    </row>
    <row r="1233" spans="5:8" x14ac:dyDescent="0.35">
      <c r="E1233" s="1">
        <v>44992</v>
      </c>
      <c r="F1233">
        <v>4.55</v>
      </c>
      <c r="G1233" s="1">
        <v>38293</v>
      </c>
      <c r="H1233">
        <v>1.74</v>
      </c>
    </row>
    <row r="1234" spans="5:8" x14ac:dyDescent="0.35">
      <c r="E1234" s="1">
        <v>44993</v>
      </c>
      <c r="F1234">
        <v>4.55</v>
      </c>
      <c r="G1234" s="1">
        <v>38294</v>
      </c>
      <c r="H1234">
        <v>1.73</v>
      </c>
    </row>
    <row r="1235" spans="5:8" x14ac:dyDescent="0.35">
      <c r="E1235" s="1">
        <v>44994</v>
      </c>
      <c r="F1235">
        <v>4.55</v>
      </c>
      <c r="G1235" s="1">
        <v>38295</v>
      </c>
      <c r="H1235">
        <v>1.77</v>
      </c>
    </row>
    <row r="1236" spans="5:8" x14ac:dyDescent="0.35">
      <c r="E1236" s="1">
        <v>44995</v>
      </c>
      <c r="F1236">
        <v>4.55</v>
      </c>
      <c r="G1236" s="1">
        <v>38296</v>
      </c>
      <c r="H1236">
        <v>1.76</v>
      </c>
    </row>
    <row r="1237" spans="5:8" x14ac:dyDescent="0.35">
      <c r="E1237" s="1">
        <v>44998</v>
      </c>
      <c r="F1237">
        <v>4.55</v>
      </c>
      <c r="G1237" s="1">
        <v>38299</v>
      </c>
      <c r="H1237">
        <v>1.8</v>
      </c>
    </row>
    <row r="1238" spans="5:8" x14ac:dyDescent="0.35">
      <c r="E1238" s="1">
        <v>44999</v>
      </c>
      <c r="F1238">
        <v>4.55</v>
      </c>
      <c r="G1238" s="1">
        <v>38300</v>
      </c>
      <c r="H1238">
        <v>1.79</v>
      </c>
    </row>
    <row r="1239" spans="5:8" x14ac:dyDescent="0.35">
      <c r="E1239" s="1">
        <v>45000</v>
      </c>
      <c r="F1239">
        <v>4.58</v>
      </c>
      <c r="G1239" s="1">
        <v>38301</v>
      </c>
      <c r="H1239">
        <v>1.92</v>
      </c>
    </row>
    <row r="1240" spans="5:8" x14ac:dyDescent="0.35">
      <c r="E1240" s="1">
        <v>45001</v>
      </c>
      <c r="F1240">
        <v>4.57</v>
      </c>
      <c r="G1240" s="1">
        <v>38303</v>
      </c>
      <c r="H1240">
        <v>2.02</v>
      </c>
    </row>
    <row r="1241" spans="5:8" x14ac:dyDescent="0.35">
      <c r="E1241" s="1">
        <v>45002</v>
      </c>
      <c r="F1241">
        <v>4.55</v>
      </c>
      <c r="G1241" s="1">
        <v>38306</v>
      </c>
      <c r="H1241">
        <v>2.06</v>
      </c>
    </row>
    <row r="1242" spans="5:8" x14ac:dyDescent="0.35">
      <c r="E1242" s="1">
        <v>45005</v>
      </c>
      <c r="F1242">
        <v>4.55</v>
      </c>
      <c r="G1242" s="1">
        <v>38307</v>
      </c>
      <c r="H1242">
        <v>1.98</v>
      </c>
    </row>
    <row r="1243" spans="5:8" x14ac:dyDescent="0.35">
      <c r="E1243" s="1">
        <v>45006</v>
      </c>
      <c r="F1243">
        <v>4.55</v>
      </c>
      <c r="G1243" s="1">
        <v>38308</v>
      </c>
      <c r="H1243">
        <v>1.99</v>
      </c>
    </row>
    <row r="1244" spans="5:8" x14ac:dyDescent="0.35">
      <c r="E1244" s="1">
        <v>45007</v>
      </c>
      <c r="F1244">
        <v>4.55</v>
      </c>
      <c r="G1244" s="1">
        <v>38309</v>
      </c>
      <c r="H1244">
        <v>1.99</v>
      </c>
    </row>
    <row r="1245" spans="5:8" x14ac:dyDescent="0.35">
      <c r="E1245" s="1">
        <v>45008</v>
      </c>
      <c r="F1245">
        <v>4.8</v>
      </c>
      <c r="G1245" s="1">
        <v>38310</v>
      </c>
      <c r="H1245">
        <v>1.99</v>
      </c>
    </row>
    <row r="1246" spans="5:8" x14ac:dyDescent="0.35">
      <c r="E1246" s="1">
        <v>45009</v>
      </c>
      <c r="F1246">
        <v>4.8</v>
      </c>
      <c r="G1246" s="1">
        <v>38313</v>
      </c>
      <c r="H1246">
        <v>2.0099999999999998</v>
      </c>
    </row>
    <row r="1247" spans="5:8" x14ac:dyDescent="0.35">
      <c r="E1247" s="1">
        <v>45012</v>
      </c>
      <c r="F1247">
        <v>4.8099999999999996</v>
      </c>
      <c r="G1247" s="1">
        <v>38314</v>
      </c>
      <c r="H1247">
        <v>2</v>
      </c>
    </row>
    <row r="1248" spans="5:8" x14ac:dyDescent="0.35">
      <c r="E1248" s="1">
        <v>45013</v>
      </c>
      <c r="F1248">
        <v>4.84</v>
      </c>
      <c r="G1248" s="1">
        <v>38315</v>
      </c>
      <c r="H1248">
        <v>2.02</v>
      </c>
    </row>
    <row r="1249" spans="5:8" x14ac:dyDescent="0.35">
      <c r="E1249" s="1">
        <v>45014</v>
      </c>
      <c r="F1249">
        <v>4.83</v>
      </c>
      <c r="G1249" s="1">
        <v>38317</v>
      </c>
      <c r="H1249">
        <v>2.0099999999999998</v>
      </c>
    </row>
    <row r="1250" spans="5:8" x14ac:dyDescent="0.35">
      <c r="E1250" s="1">
        <v>45015</v>
      </c>
      <c r="F1250">
        <v>4.82</v>
      </c>
      <c r="G1250" s="1">
        <v>38320</v>
      </c>
      <c r="H1250">
        <v>2.0299999999999998</v>
      </c>
    </row>
    <row r="1251" spans="5:8" x14ac:dyDescent="0.35">
      <c r="E1251" s="1">
        <v>45016</v>
      </c>
      <c r="F1251">
        <v>4.87</v>
      </c>
      <c r="G1251" s="1">
        <v>38321</v>
      </c>
      <c r="H1251">
        <v>2.02</v>
      </c>
    </row>
    <row r="1252" spans="5:8" x14ac:dyDescent="0.35">
      <c r="E1252" s="1">
        <v>45019</v>
      </c>
      <c r="F1252">
        <v>4.84</v>
      </c>
      <c r="G1252" s="1">
        <v>38322</v>
      </c>
      <c r="H1252">
        <v>2.04</v>
      </c>
    </row>
    <row r="1253" spans="5:8" x14ac:dyDescent="0.35">
      <c r="E1253" s="1">
        <v>45020</v>
      </c>
      <c r="F1253">
        <v>4.83</v>
      </c>
      <c r="G1253" s="1">
        <v>38323</v>
      </c>
      <c r="H1253">
        <v>2</v>
      </c>
    </row>
    <row r="1254" spans="5:8" x14ac:dyDescent="0.35">
      <c r="E1254" s="1">
        <v>45021</v>
      </c>
      <c r="F1254">
        <v>4.8099999999999996</v>
      </c>
      <c r="G1254" s="1">
        <v>38324</v>
      </c>
      <c r="H1254">
        <v>1.98</v>
      </c>
    </row>
    <row r="1255" spans="5:8" x14ac:dyDescent="0.35">
      <c r="E1255" s="1">
        <v>45022</v>
      </c>
      <c r="F1255">
        <v>4.8099999999999996</v>
      </c>
      <c r="G1255" s="1">
        <v>38327</v>
      </c>
      <c r="H1255">
        <v>2.04</v>
      </c>
    </row>
    <row r="1256" spans="5:8" x14ac:dyDescent="0.35">
      <c r="E1256" s="1">
        <v>45026</v>
      </c>
      <c r="F1256">
        <v>4.8099999999999996</v>
      </c>
      <c r="G1256" s="1">
        <v>38328</v>
      </c>
      <c r="H1256">
        <v>1.99</v>
      </c>
    </row>
    <row r="1257" spans="5:8" x14ac:dyDescent="0.35">
      <c r="E1257" s="1">
        <v>45027</v>
      </c>
      <c r="F1257">
        <v>4.8</v>
      </c>
      <c r="G1257" s="1">
        <v>38329</v>
      </c>
      <c r="H1257">
        <v>2.0099999999999998</v>
      </c>
    </row>
    <row r="1258" spans="5:8" x14ac:dyDescent="0.35">
      <c r="E1258" s="1">
        <v>45028</v>
      </c>
      <c r="F1258">
        <v>4.8</v>
      </c>
      <c r="G1258" s="1">
        <v>38330</v>
      </c>
      <c r="H1258">
        <v>2.0499999999999998</v>
      </c>
    </row>
    <row r="1259" spans="5:8" x14ac:dyDescent="0.35">
      <c r="E1259" s="1">
        <v>45029</v>
      </c>
      <c r="F1259">
        <v>4.8</v>
      </c>
      <c r="G1259" s="1">
        <v>38331</v>
      </c>
      <c r="H1259">
        <v>2.09</v>
      </c>
    </row>
    <row r="1260" spans="5:8" x14ac:dyDescent="0.35">
      <c r="E1260" s="1">
        <v>45030</v>
      </c>
      <c r="F1260">
        <v>4.8</v>
      </c>
      <c r="G1260" s="1">
        <v>38334</v>
      </c>
      <c r="H1260">
        <v>2.1800000000000002</v>
      </c>
    </row>
    <row r="1261" spans="5:8" x14ac:dyDescent="0.35">
      <c r="E1261" s="1">
        <v>45033</v>
      </c>
      <c r="F1261">
        <v>4.8</v>
      </c>
      <c r="G1261" s="1">
        <v>38335</v>
      </c>
      <c r="H1261">
        <v>2.2400000000000002</v>
      </c>
    </row>
    <row r="1262" spans="5:8" x14ac:dyDescent="0.35">
      <c r="E1262" s="1">
        <v>45034</v>
      </c>
      <c r="F1262">
        <v>4.8</v>
      </c>
      <c r="G1262" s="1">
        <v>38336</v>
      </c>
      <c r="H1262">
        <v>2.31</v>
      </c>
    </row>
    <row r="1263" spans="5:8" x14ac:dyDescent="0.35">
      <c r="E1263" s="1">
        <v>45035</v>
      </c>
      <c r="F1263">
        <v>4.8</v>
      </c>
      <c r="G1263" s="1">
        <v>38337</v>
      </c>
      <c r="H1263">
        <v>2.2599999999999998</v>
      </c>
    </row>
    <row r="1264" spans="5:8" x14ac:dyDescent="0.35">
      <c r="E1264" s="1">
        <v>45036</v>
      </c>
      <c r="F1264">
        <v>4.8</v>
      </c>
      <c r="G1264" s="1">
        <v>38338</v>
      </c>
      <c r="H1264">
        <v>2.23</v>
      </c>
    </row>
    <row r="1265" spans="5:8" x14ac:dyDescent="0.35">
      <c r="E1265" s="1">
        <v>45037</v>
      </c>
      <c r="F1265">
        <v>4.8</v>
      </c>
      <c r="G1265" s="1">
        <v>38341</v>
      </c>
      <c r="H1265">
        <v>2.2599999999999998</v>
      </c>
    </row>
    <row r="1266" spans="5:8" x14ac:dyDescent="0.35">
      <c r="E1266" s="1">
        <v>45040</v>
      </c>
      <c r="F1266">
        <v>4.8</v>
      </c>
      <c r="G1266" s="1">
        <v>38342</v>
      </c>
      <c r="H1266">
        <v>2.2400000000000002</v>
      </c>
    </row>
    <row r="1267" spans="5:8" x14ac:dyDescent="0.35">
      <c r="E1267" s="1">
        <v>45041</v>
      </c>
      <c r="F1267">
        <v>4.8</v>
      </c>
      <c r="G1267" s="1">
        <v>38343</v>
      </c>
      <c r="H1267">
        <v>2.25</v>
      </c>
    </row>
    <row r="1268" spans="5:8" x14ac:dyDescent="0.35">
      <c r="E1268" s="1">
        <v>45042</v>
      </c>
      <c r="F1268">
        <v>4.8</v>
      </c>
      <c r="G1268" s="1">
        <v>38344</v>
      </c>
      <c r="H1268">
        <v>2.34</v>
      </c>
    </row>
    <row r="1269" spans="5:8" x14ac:dyDescent="0.35">
      <c r="E1269" s="1">
        <v>45043</v>
      </c>
      <c r="F1269">
        <v>4.8099999999999996</v>
      </c>
      <c r="G1269" s="1">
        <v>38345</v>
      </c>
      <c r="H1269">
        <v>2.27</v>
      </c>
    </row>
    <row r="1270" spans="5:8" x14ac:dyDescent="0.35">
      <c r="E1270" s="1">
        <v>45044</v>
      </c>
      <c r="F1270">
        <v>4.8099999999999996</v>
      </c>
      <c r="G1270" s="1">
        <v>38348</v>
      </c>
      <c r="H1270">
        <v>2.2400000000000002</v>
      </c>
    </row>
    <row r="1271" spans="5:8" x14ac:dyDescent="0.35">
      <c r="E1271" s="1">
        <v>45047</v>
      </c>
      <c r="F1271">
        <v>4.8099999999999996</v>
      </c>
      <c r="G1271" s="1">
        <v>38349</v>
      </c>
      <c r="H1271">
        <v>2.2400000000000002</v>
      </c>
    </row>
    <row r="1272" spans="5:8" x14ac:dyDescent="0.35">
      <c r="E1272" s="1">
        <v>45048</v>
      </c>
      <c r="F1272">
        <v>4.8099999999999996</v>
      </c>
      <c r="G1272" s="1">
        <v>38350</v>
      </c>
      <c r="H1272">
        <v>2.23</v>
      </c>
    </row>
    <row r="1273" spans="5:8" x14ac:dyDescent="0.35">
      <c r="E1273" s="1">
        <v>45049</v>
      </c>
      <c r="F1273">
        <v>4.8099999999999996</v>
      </c>
      <c r="G1273" s="1">
        <v>38351</v>
      </c>
      <c r="H1273">
        <v>2.2400000000000002</v>
      </c>
    </row>
    <row r="1274" spans="5:8" x14ac:dyDescent="0.35">
      <c r="E1274" s="1">
        <v>45050</v>
      </c>
      <c r="F1274">
        <v>5.0599999999999996</v>
      </c>
      <c r="G1274" s="1">
        <v>38352</v>
      </c>
      <c r="H1274">
        <v>1.97</v>
      </c>
    </row>
    <row r="1275" spans="5:8" x14ac:dyDescent="0.35">
      <c r="E1275" s="1">
        <v>45051</v>
      </c>
      <c r="F1275">
        <v>5.0599999999999996</v>
      </c>
      <c r="G1275" s="1">
        <v>38355</v>
      </c>
      <c r="H1275">
        <v>2.31</v>
      </c>
    </row>
    <row r="1276" spans="5:8" x14ac:dyDescent="0.35">
      <c r="E1276" s="1">
        <v>45054</v>
      </c>
      <c r="F1276">
        <v>5.0599999999999996</v>
      </c>
      <c r="G1276" s="1">
        <v>38356</v>
      </c>
      <c r="H1276">
        <v>2.25</v>
      </c>
    </row>
    <row r="1277" spans="5:8" x14ac:dyDescent="0.35">
      <c r="E1277" s="1">
        <v>45055</v>
      </c>
      <c r="F1277">
        <v>5.0599999999999996</v>
      </c>
      <c r="G1277" s="1">
        <v>38357</v>
      </c>
      <c r="H1277">
        <v>2.25</v>
      </c>
    </row>
    <row r="1278" spans="5:8" x14ac:dyDescent="0.35">
      <c r="E1278" s="1">
        <v>45056</v>
      </c>
      <c r="F1278">
        <v>5.0599999999999996</v>
      </c>
      <c r="G1278" s="1">
        <v>38358</v>
      </c>
      <c r="H1278">
        <v>2.25</v>
      </c>
    </row>
    <row r="1279" spans="5:8" x14ac:dyDescent="0.35">
      <c r="E1279" s="1">
        <v>45057</v>
      </c>
      <c r="F1279">
        <v>5.05</v>
      </c>
      <c r="G1279" s="1">
        <v>38359</v>
      </c>
      <c r="H1279">
        <v>2.2400000000000002</v>
      </c>
    </row>
    <row r="1280" spans="5:8" x14ac:dyDescent="0.35">
      <c r="E1280" s="1">
        <v>45058</v>
      </c>
      <c r="F1280">
        <v>5.05</v>
      </c>
      <c r="G1280" s="1">
        <v>38362</v>
      </c>
      <c r="H1280">
        <v>2.2599999999999998</v>
      </c>
    </row>
    <row r="1281" spans="5:8" x14ac:dyDescent="0.35">
      <c r="E1281" s="1">
        <v>45061</v>
      </c>
      <c r="F1281">
        <v>5.0599999999999996</v>
      </c>
      <c r="G1281" s="1">
        <v>38363</v>
      </c>
      <c r="H1281">
        <v>2.2400000000000002</v>
      </c>
    </row>
    <row r="1282" spans="5:8" x14ac:dyDescent="0.35">
      <c r="E1282" s="1">
        <v>45062</v>
      </c>
      <c r="F1282">
        <v>5.05</v>
      </c>
      <c r="G1282" s="1">
        <v>38364</v>
      </c>
      <c r="H1282">
        <v>2.25</v>
      </c>
    </row>
    <row r="1283" spans="5:8" x14ac:dyDescent="0.35">
      <c r="E1283" s="1">
        <v>45063</v>
      </c>
      <c r="F1283">
        <v>5.05</v>
      </c>
      <c r="G1283" s="1">
        <v>38365</v>
      </c>
      <c r="H1283">
        <v>2.29</v>
      </c>
    </row>
    <row r="1284" spans="5:8" x14ac:dyDescent="0.35">
      <c r="E1284" s="1">
        <v>45064</v>
      </c>
      <c r="F1284">
        <v>5.05</v>
      </c>
      <c r="G1284" s="1">
        <v>38366</v>
      </c>
      <c r="H1284">
        <v>2.29</v>
      </c>
    </row>
    <row r="1285" spans="5:8" x14ac:dyDescent="0.35">
      <c r="E1285" s="1">
        <v>45065</v>
      </c>
      <c r="F1285">
        <v>5.05</v>
      </c>
      <c r="G1285" s="1">
        <v>38370</v>
      </c>
      <c r="H1285">
        <v>2.31</v>
      </c>
    </row>
    <row r="1286" spans="5:8" x14ac:dyDescent="0.35">
      <c r="E1286" s="1">
        <v>45068</v>
      </c>
      <c r="F1286">
        <v>5.05</v>
      </c>
      <c r="G1286" s="1">
        <v>38371</v>
      </c>
      <c r="H1286">
        <v>2.19</v>
      </c>
    </row>
    <row r="1287" spans="5:8" x14ac:dyDescent="0.35">
      <c r="E1287" s="1">
        <v>45069</v>
      </c>
      <c r="F1287">
        <v>5.05</v>
      </c>
      <c r="G1287" s="1">
        <v>38372</v>
      </c>
      <c r="H1287">
        <v>2.25</v>
      </c>
    </row>
    <row r="1288" spans="5:8" x14ac:dyDescent="0.35">
      <c r="E1288" s="1">
        <v>45070</v>
      </c>
      <c r="F1288">
        <v>5.05</v>
      </c>
      <c r="G1288" s="1">
        <v>38373</v>
      </c>
      <c r="H1288">
        <v>2.2599999999999998</v>
      </c>
    </row>
    <row r="1289" spans="5:8" x14ac:dyDescent="0.35">
      <c r="E1289" s="1">
        <v>45071</v>
      </c>
      <c r="F1289">
        <v>5.0599999999999996</v>
      </c>
      <c r="G1289" s="1">
        <v>38376</v>
      </c>
      <c r="H1289">
        <v>2.2599999999999998</v>
      </c>
    </row>
    <row r="1290" spans="5:8" x14ac:dyDescent="0.35">
      <c r="E1290" s="1">
        <v>45072</v>
      </c>
      <c r="F1290">
        <v>5.0599999999999996</v>
      </c>
      <c r="G1290" s="1">
        <v>38377</v>
      </c>
      <c r="H1290">
        <v>2.29</v>
      </c>
    </row>
    <row r="1291" spans="5:8" x14ac:dyDescent="0.35">
      <c r="E1291" s="1">
        <v>45076</v>
      </c>
      <c r="F1291">
        <v>5.0599999999999996</v>
      </c>
      <c r="G1291" s="1">
        <v>38378</v>
      </c>
      <c r="H1291">
        <v>2.33</v>
      </c>
    </row>
    <row r="1292" spans="5:8" x14ac:dyDescent="0.35">
      <c r="E1292" s="1">
        <v>45077</v>
      </c>
      <c r="F1292">
        <v>5.08</v>
      </c>
      <c r="G1292" s="1">
        <v>38379</v>
      </c>
      <c r="H1292">
        <v>2.39</v>
      </c>
    </row>
    <row r="1293" spans="5:8" x14ac:dyDescent="0.35">
      <c r="E1293" s="1">
        <v>45078</v>
      </c>
      <c r="F1293">
        <v>5.08</v>
      </c>
      <c r="G1293" s="1">
        <v>38380</v>
      </c>
      <c r="H1293">
        <v>2.48</v>
      </c>
    </row>
    <row r="1294" spans="5:8" x14ac:dyDescent="0.35">
      <c r="E1294" s="1">
        <v>45079</v>
      </c>
      <c r="F1294">
        <v>5.07</v>
      </c>
      <c r="G1294" s="1">
        <v>38383</v>
      </c>
      <c r="H1294">
        <v>2.5</v>
      </c>
    </row>
    <row r="1295" spans="5:8" x14ac:dyDescent="0.35">
      <c r="E1295" s="1">
        <v>45082</v>
      </c>
      <c r="F1295">
        <v>5.0599999999999996</v>
      </c>
      <c r="G1295" s="1">
        <v>38384</v>
      </c>
      <c r="H1295">
        <v>2.4</v>
      </c>
    </row>
    <row r="1296" spans="5:8" x14ac:dyDescent="0.35">
      <c r="E1296" s="1">
        <v>45083</v>
      </c>
      <c r="F1296">
        <v>5.05</v>
      </c>
      <c r="G1296" s="1">
        <v>38385</v>
      </c>
      <c r="H1296">
        <v>2.29</v>
      </c>
    </row>
    <row r="1297" spans="5:8" x14ac:dyDescent="0.35">
      <c r="E1297" s="1">
        <v>45084</v>
      </c>
      <c r="F1297">
        <v>5.05</v>
      </c>
      <c r="G1297" s="1">
        <v>38386</v>
      </c>
      <c r="H1297">
        <v>2.4900000000000002</v>
      </c>
    </row>
    <row r="1298" spans="5:8" x14ac:dyDescent="0.35">
      <c r="E1298" s="1">
        <v>45085</v>
      </c>
      <c r="F1298">
        <v>5.05</v>
      </c>
      <c r="G1298" s="1">
        <v>38387</v>
      </c>
      <c r="H1298">
        <v>2.5099999999999998</v>
      </c>
    </row>
    <row r="1299" spans="5:8" x14ac:dyDescent="0.35">
      <c r="E1299" s="1">
        <v>45086</v>
      </c>
      <c r="F1299">
        <v>5.05</v>
      </c>
      <c r="G1299" s="1">
        <v>38390</v>
      </c>
      <c r="H1299">
        <v>2.5</v>
      </c>
    </row>
    <row r="1300" spans="5:8" x14ac:dyDescent="0.35">
      <c r="E1300" s="1">
        <v>45089</v>
      </c>
      <c r="F1300">
        <v>5.05</v>
      </c>
      <c r="G1300" s="1">
        <v>38391</v>
      </c>
      <c r="H1300">
        <v>2.48</v>
      </c>
    </row>
    <row r="1301" spans="5:8" x14ac:dyDescent="0.35">
      <c r="E1301" s="1">
        <v>45090</v>
      </c>
      <c r="F1301">
        <v>5.05</v>
      </c>
      <c r="G1301" s="1">
        <v>38392</v>
      </c>
      <c r="H1301">
        <v>2.5</v>
      </c>
    </row>
    <row r="1302" spans="5:8" x14ac:dyDescent="0.35">
      <c r="E1302" s="1">
        <v>45091</v>
      </c>
      <c r="F1302">
        <v>5.05</v>
      </c>
      <c r="G1302" s="1">
        <v>38393</v>
      </c>
      <c r="H1302">
        <v>2.5099999999999998</v>
      </c>
    </row>
    <row r="1303" spans="5:8" x14ac:dyDescent="0.35">
      <c r="E1303" s="1">
        <v>45092</v>
      </c>
      <c r="F1303">
        <v>5.0599999999999996</v>
      </c>
      <c r="G1303" s="1">
        <v>38394</v>
      </c>
      <c r="H1303">
        <v>2.5</v>
      </c>
    </row>
    <row r="1304" spans="5:8" x14ac:dyDescent="0.35">
      <c r="E1304" s="1">
        <v>45093</v>
      </c>
      <c r="F1304">
        <v>5.05</v>
      </c>
      <c r="G1304" s="1">
        <v>38397</v>
      </c>
      <c r="H1304">
        <v>2.5099999999999998</v>
      </c>
    </row>
    <row r="1305" spans="5:8" x14ac:dyDescent="0.35">
      <c r="E1305" s="1">
        <v>45097</v>
      </c>
      <c r="F1305">
        <v>5.05</v>
      </c>
      <c r="G1305" s="1">
        <v>38398</v>
      </c>
      <c r="H1305">
        <v>2.5299999999999998</v>
      </c>
    </row>
    <row r="1306" spans="5:8" x14ac:dyDescent="0.35">
      <c r="E1306" s="1">
        <v>45098</v>
      </c>
      <c r="F1306">
        <v>5.05</v>
      </c>
      <c r="G1306" s="1">
        <v>38399</v>
      </c>
      <c r="H1306">
        <v>2.48</v>
      </c>
    </row>
    <row r="1307" spans="5:8" x14ac:dyDescent="0.35">
      <c r="E1307" s="1">
        <v>45099</v>
      </c>
      <c r="F1307">
        <v>5.05</v>
      </c>
      <c r="G1307" s="1">
        <v>38400</v>
      </c>
      <c r="H1307">
        <v>2.5</v>
      </c>
    </row>
    <row r="1308" spans="5:8" x14ac:dyDescent="0.35">
      <c r="E1308" s="1">
        <v>45100</v>
      </c>
      <c r="F1308">
        <v>5.05</v>
      </c>
      <c r="G1308" s="1">
        <v>38401</v>
      </c>
      <c r="H1308">
        <v>2.5099999999999998</v>
      </c>
    </row>
    <row r="1309" spans="5:8" x14ac:dyDescent="0.35">
      <c r="E1309" s="1">
        <v>45103</v>
      </c>
      <c r="F1309">
        <v>5.05</v>
      </c>
      <c r="G1309" s="1">
        <v>38405</v>
      </c>
      <c r="H1309">
        <v>2.57</v>
      </c>
    </row>
    <row r="1310" spans="5:8" x14ac:dyDescent="0.35">
      <c r="E1310" s="1">
        <v>45104</v>
      </c>
      <c r="F1310">
        <v>5.05</v>
      </c>
      <c r="G1310" s="1">
        <v>38406</v>
      </c>
      <c r="H1310">
        <v>2.5299999999999998</v>
      </c>
    </row>
    <row r="1311" spans="5:8" x14ac:dyDescent="0.35">
      <c r="E1311" s="1">
        <v>45105</v>
      </c>
      <c r="F1311">
        <v>5.0599999999999996</v>
      </c>
      <c r="G1311" s="1">
        <v>38407</v>
      </c>
      <c r="H1311">
        <v>2.5499999999999998</v>
      </c>
    </row>
    <row r="1312" spans="5:8" x14ac:dyDescent="0.35">
      <c r="E1312" s="1">
        <v>45106</v>
      </c>
      <c r="F1312">
        <v>5.0599999999999996</v>
      </c>
      <c r="G1312" s="1">
        <v>38408</v>
      </c>
      <c r="H1312">
        <v>2.54</v>
      </c>
    </row>
    <row r="1313" spans="5:8" x14ac:dyDescent="0.35">
      <c r="E1313" s="1">
        <v>45107</v>
      </c>
      <c r="F1313">
        <v>5.09</v>
      </c>
      <c r="G1313" s="1">
        <v>38411</v>
      </c>
      <c r="H1313">
        <v>2.52</v>
      </c>
    </row>
    <row r="1314" spans="5:8" x14ac:dyDescent="0.35">
      <c r="E1314" s="1">
        <v>45110</v>
      </c>
      <c r="F1314">
        <v>5.0599999999999996</v>
      </c>
      <c r="G1314" s="1">
        <v>38412</v>
      </c>
      <c r="H1314">
        <v>2.39</v>
      </c>
    </row>
    <row r="1315" spans="5:8" x14ac:dyDescent="0.35">
      <c r="E1315" s="1">
        <v>45112</v>
      </c>
      <c r="F1315">
        <v>5.0599999999999996</v>
      </c>
      <c r="G1315" s="1">
        <v>38413</v>
      </c>
      <c r="H1315">
        <v>2.48</v>
      </c>
    </row>
    <row r="1316" spans="5:8" x14ac:dyDescent="0.35">
      <c r="E1316" s="1">
        <v>45113</v>
      </c>
      <c r="F1316">
        <v>5.0599999999999996</v>
      </c>
      <c r="G1316" s="1">
        <v>38414</v>
      </c>
      <c r="H1316">
        <v>2.5099999999999998</v>
      </c>
    </row>
    <row r="1317" spans="5:8" x14ac:dyDescent="0.35">
      <c r="E1317" s="1">
        <v>45114</v>
      </c>
      <c r="F1317">
        <v>5.0599999999999996</v>
      </c>
      <c r="G1317" s="1">
        <v>38415</v>
      </c>
      <c r="H1317">
        <v>2.5</v>
      </c>
    </row>
    <row r="1318" spans="5:8" x14ac:dyDescent="0.35">
      <c r="E1318" s="1">
        <v>45117</v>
      </c>
      <c r="F1318">
        <v>5.0599999999999996</v>
      </c>
      <c r="G1318" s="1">
        <v>38418</v>
      </c>
      <c r="H1318">
        <v>2.5099999999999998</v>
      </c>
    </row>
    <row r="1319" spans="5:8" x14ac:dyDescent="0.35">
      <c r="E1319" s="1">
        <v>45118</v>
      </c>
      <c r="F1319">
        <v>5.0599999999999996</v>
      </c>
      <c r="G1319" s="1">
        <v>38419</v>
      </c>
      <c r="H1319">
        <v>2.4900000000000002</v>
      </c>
    </row>
    <row r="1320" spans="5:8" x14ac:dyDescent="0.35">
      <c r="E1320" s="1">
        <v>45119</v>
      </c>
      <c r="F1320">
        <v>5.05</v>
      </c>
      <c r="G1320" s="1">
        <v>38420</v>
      </c>
      <c r="H1320">
        <v>2.5</v>
      </c>
    </row>
    <row r="1321" spans="5:8" x14ac:dyDescent="0.35">
      <c r="E1321" s="1">
        <v>45120</v>
      </c>
      <c r="F1321">
        <v>5.0599999999999996</v>
      </c>
      <c r="G1321" s="1">
        <v>38421</v>
      </c>
      <c r="H1321">
        <v>2.52</v>
      </c>
    </row>
    <row r="1322" spans="5:8" x14ac:dyDescent="0.35">
      <c r="E1322" s="1">
        <v>45121</v>
      </c>
      <c r="F1322">
        <v>5.05</v>
      </c>
      <c r="G1322" s="1">
        <v>38422</v>
      </c>
      <c r="H1322">
        <v>2.5099999999999998</v>
      </c>
    </row>
    <row r="1323" spans="5:8" x14ac:dyDescent="0.35">
      <c r="E1323" s="1">
        <v>45124</v>
      </c>
      <c r="F1323">
        <v>5.0599999999999996</v>
      </c>
      <c r="G1323" s="1">
        <v>38425</v>
      </c>
      <c r="H1323">
        <v>2.59</v>
      </c>
    </row>
    <row r="1324" spans="5:8" x14ac:dyDescent="0.35">
      <c r="E1324" s="1">
        <v>45125</v>
      </c>
      <c r="F1324">
        <v>5.0599999999999996</v>
      </c>
      <c r="G1324" s="1">
        <v>38426</v>
      </c>
      <c r="H1324">
        <v>2.61</v>
      </c>
    </row>
    <row r="1325" spans="5:8" x14ac:dyDescent="0.35">
      <c r="E1325" s="1">
        <v>45126</v>
      </c>
      <c r="F1325">
        <v>5.05</v>
      </c>
      <c r="G1325" s="1">
        <v>38427</v>
      </c>
      <c r="H1325">
        <v>2.57</v>
      </c>
    </row>
    <row r="1326" spans="5:8" x14ac:dyDescent="0.35">
      <c r="E1326" s="1">
        <v>45127</v>
      </c>
      <c r="F1326">
        <v>5.0599999999999996</v>
      </c>
      <c r="G1326" s="1">
        <v>38428</v>
      </c>
      <c r="H1326">
        <v>2.68</v>
      </c>
    </row>
    <row r="1327" spans="5:8" x14ac:dyDescent="0.35">
      <c r="E1327" s="1">
        <v>45128</v>
      </c>
      <c r="F1327">
        <v>5.05</v>
      </c>
      <c r="G1327" s="1">
        <v>38429</v>
      </c>
      <c r="H1327">
        <v>2.7</v>
      </c>
    </row>
    <row r="1328" spans="5:8" x14ac:dyDescent="0.35">
      <c r="E1328" s="1">
        <v>45131</v>
      </c>
      <c r="F1328">
        <v>5.05</v>
      </c>
      <c r="G1328" s="1">
        <v>38432</v>
      </c>
      <c r="H1328">
        <v>2.71</v>
      </c>
    </row>
    <row r="1329" spans="5:8" x14ac:dyDescent="0.35">
      <c r="E1329" s="1">
        <v>45132</v>
      </c>
      <c r="F1329">
        <v>5.0599999999999996</v>
      </c>
      <c r="G1329" s="1">
        <v>38433</v>
      </c>
      <c r="H1329">
        <v>2.72</v>
      </c>
    </row>
    <row r="1330" spans="5:8" x14ac:dyDescent="0.35">
      <c r="E1330" s="1">
        <v>45133</v>
      </c>
      <c r="F1330">
        <v>5.0599999999999996</v>
      </c>
      <c r="G1330" s="1">
        <v>38434</v>
      </c>
      <c r="H1330">
        <v>2.73</v>
      </c>
    </row>
    <row r="1331" spans="5:8" x14ac:dyDescent="0.35">
      <c r="E1331" s="1">
        <v>45134</v>
      </c>
      <c r="F1331">
        <v>5.31</v>
      </c>
      <c r="G1331" s="1">
        <v>38435</v>
      </c>
      <c r="H1331">
        <v>2.75</v>
      </c>
    </row>
    <row r="1332" spans="5:8" x14ac:dyDescent="0.35">
      <c r="E1332" s="1">
        <v>45135</v>
      </c>
      <c r="F1332">
        <v>5.3</v>
      </c>
      <c r="G1332" s="1">
        <v>38436</v>
      </c>
      <c r="H1332">
        <v>2.8</v>
      </c>
    </row>
    <row r="1333" spans="5:8" x14ac:dyDescent="0.35">
      <c r="E1333" s="1">
        <v>45138</v>
      </c>
      <c r="F1333">
        <v>5.31</v>
      </c>
      <c r="G1333" s="1">
        <v>38439</v>
      </c>
      <c r="H1333">
        <v>2.79</v>
      </c>
    </row>
    <row r="1334" spans="5:8" x14ac:dyDescent="0.35">
      <c r="E1334" s="1">
        <v>45139</v>
      </c>
      <c r="F1334">
        <v>5.31</v>
      </c>
      <c r="G1334" s="1">
        <v>38440</v>
      </c>
      <c r="H1334">
        <v>2.72</v>
      </c>
    </row>
    <row r="1335" spans="5:8" x14ac:dyDescent="0.35">
      <c r="E1335" s="1">
        <v>45140</v>
      </c>
      <c r="F1335">
        <v>5.3</v>
      </c>
      <c r="G1335" s="1">
        <v>38441</v>
      </c>
      <c r="H1335">
        <v>2.74</v>
      </c>
    </row>
    <row r="1336" spans="5:8" x14ac:dyDescent="0.35">
      <c r="E1336" s="1">
        <v>45141</v>
      </c>
      <c r="F1336">
        <v>5.3</v>
      </c>
      <c r="G1336" s="1">
        <v>38442</v>
      </c>
      <c r="H1336">
        <v>2.96</v>
      </c>
    </row>
    <row r="1337" spans="5:8" x14ac:dyDescent="0.35">
      <c r="E1337" s="1">
        <v>45142</v>
      </c>
      <c r="F1337">
        <v>5.3</v>
      </c>
      <c r="G1337" s="1">
        <v>38443</v>
      </c>
      <c r="H1337">
        <v>2.83</v>
      </c>
    </row>
    <row r="1338" spans="5:8" x14ac:dyDescent="0.35">
      <c r="E1338" s="1">
        <v>45145</v>
      </c>
      <c r="F1338">
        <v>5.3</v>
      </c>
      <c r="G1338" s="1">
        <v>38446</v>
      </c>
      <c r="H1338">
        <v>2.78</v>
      </c>
    </row>
    <row r="1339" spans="5:8" x14ac:dyDescent="0.35">
      <c r="E1339" s="1">
        <v>45146</v>
      </c>
      <c r="F1339">
        <v>5.3</v>
      </c>
      <c r="G1339" s="1">
        <v>38447</v>
      </c>
      <c r="H1339">
        <v>2.72</v>
      </c>
    </row>
    <row r="1340" spans="5:8" x14ac:dyDescent="0.35">
      <c r="E1340" s="1">
        <v>45147</v>
      </c>
      <c r="F1340">
        <v>5.3</v>
      </c>
      <c r="G1340" s="1">
        <v>38448</v>
      </c>
      <c r="H1340">
        <v>2.73</v>
      </c>
    </row>
    <row r="1341" spans="5:8" x14ac:dyDescent="0.35">
      <c r="E1341" s="1">
        <v>45148</v>
      </c>
      <c r="F1341">
        <v>5.3</v>
      </c>
      <c r="G1341" s="1">
        <v>38449</v>
      </c>
      <c r="H1341">
        <v>2.76</v>
      </c>
    </row>
    <row r="1342" spans="5:8" x14ac:dyDescent="0.35">
      <c r="E1342" s="1">
        <v>45149</v>
      </c>
      <c r="F1342">
        <v>5.3</v>
      </c>
      <c r="G1342" s="1">
        <v>38450</v>
      </c>
      <c r="H1342">
        <v>2.75</v>
      </c>
    </row>
    <row r="1343" spans="5:8" x14ac:dyDescent="0.35">
      <c r="E1343" s="1">
        <v>45152</v>
      </c>
      <c r="F1343">
        <v>5.3</v>
      </c>
      <c r="G1343" s="1">
        <v>38453</v>
      </c>
      <c r="H1343">
        <v>2.78</v>
      </c>
    </row>
    <row r="1344" spans="5:8" x14ac:dyDescent="0.35">
      <c r="E1344" s="1">
        <v>45153</v>
      </c>
      <c r="F1344">
        <v>5.3</v>
      </c>
      <c r="G1344" s="1">
        <v>38454</v>
      </c>
      <c r="H1344">
        <v>2.77</v>
      </c>
    </row>
    <row r="1345" spans="5:8" x14ac:dyDescent="0.35">
      <c r="E1345" s="1">
        <v>45154</v>
      </c>
      <c r="F1345">
        <v>5.3</v>
      </c>
      <c r="G1345" s="1">
        <v>38455</v>
      </c>
      <c r="H1345">
        <v>2.76</v>
      </c>
    </row>
    <row r="1346" spans="5:8" x14ac:dyDescent="0.35">
      <c r="E1346" s="1">
        <v>45155</v>
      </c>
      <c r="F1346">
        <v>5.3</v>
      </c>
      <c r="G1346" s="1">
        <v>38456</v>
      </c>
      <c r="H1346">
        <v>2.79</v>
      </c>
    </row>
    <row r="1347" spans="5:8" x14ac:dyDescent="0.35">
      <c r="E1347" s="1">
        <v>45156</v>
      </c>
      <c r="F1347">
        <v>5.3</v>
      </c>
      <c r="G1347" s="1">
        <v>38457</v>
      </c>
      <c r="H1347">
        <v>2.82</v>
      </c>
    </row>
    <row r="1348" spans="5:8" x14ac:dyDescent="0.35">
      <c r="E1348" s="1">
        <v>45159</v>
      </c>
      <c r="F1348">
        <v>5.3</v>
      </c>
      <c r="G1348" s="1">
        <v>38460</v>
      </c>
      <c r="H1348">
        <v>2.75</v>
      </c>
    </row>
    <row r="1349" spans="5:8" x14ac:dyDescent="0.35">
      <c r="E1349" s="1">
        <v>45160</v>
      </c>
      <c r="F1349">
        <v>5.3</v>
      </c>
      <c r="G1349" s="1">
        <v>38461</v>
      </c>
      <c r="H1349">
        <v>2.74</v>
      </c>
    </row>
    <row r="1350" spans="5:8" x14ac:dyDescent="0.35">
      <c r="E1350" s="1">
        <v>45161</v>
      </c>
      <c r="F1350">
        <v>5.3</v>
      </c>
      <c r="G1350" s="1">
        <v>38462</v>
      </c>
      <c r="H1350">
        <v>2.74</v>
      </c>
    </row>
    <row r="1351" spans="5:8" x14ac:dyDescent="0.35">
      <c r="E1351" s="1">
        <v>45162</v>
      </c>
      <c r="F1351">
        <v>5.3</v>
      </c>
      <c r="G1351" s="1">
        <v>38463</v>
      </c>
      <c r="H1351">
        <v>2.75</v>
      </c>
    </row>
    <row r="1352" spans="5:8" x14ac:dyDescent="0.35">
      <c r="E1352" s="1">
        <v>45163</v>
      </c>
      <c r="F1352">
        <v>5.3</v>
      </c>
      <c r="G1352" s="1">
        <v>38464</v>
      </c>
      <c r="H1352">
        <v>2.74</v>
      </c>
    </row>
    <row r="1353" spans="5:8" x14ac:dyDescent="0.35">
      <c r="E1353" s="1">
        <v>45166</v>
      </c>
      <c r="F1353">
        <v>5.3</v>
      </c>
      <c r="G1353" s="1">
        <v>38467</v>
      </c>
      <c r="H1353">
        <v>2.82</v>
      </c>
    </row>
    <row r="1354" spans="5:8" x14ac:dyDescent="0.35">
      <c r="E1354" s="1">
        <v>45167</v>
      </c>
      <c r="F1354">
        <v>5.3</v>
      </c>
      <c r="G1354" s="1">
        <v>38468</v>
      </c>
      <c r="H1354">
        <v>2.78</v>
      </c>
    </row>
    <row r="1355" spans="5:8" x14ac:dyDescent="0.35">
      <c r="E1355" s="1">
        <v>45168</v>
      </c>
      <c r="F1355">
        <v>5.3</v>
      </c>
      <c r="G1355" s="1">
        <v>38469</v>
      </c>
      <c r="H1355">
        <v>2.63</v>
      </c>
    </row>
    <row r="1356" spans="5:8" x14ac:dyDescent="0.35">
      <c r="E1356" s="1">
        <v>45169</v>
      </c>
      <c r="F1356">
        <v>5.31</v>
      </c>
      <c r="G1356" s="1">
        <v>38470</v>
      </c>
      <c r="H1356">
        <v>2.89</v>
      </c>
    </row>
    <row r="1357" spans="5:8" x14ac:dyDescent="0.35">
      <c r="E1357" s="1">
        <v>45170</v>
      </c>
      <c r="F1357">
        <v>5.31</v>
      </c>
      <c r="G1357" s="1">
        <v>38471</v>
      </c>
      <c r="H1357">
        <v>2.97</v>
      </c>
    </row>
    <row r="1358" spans="5:8" x14ac:dyDescent="0.35">
      <c r="E1358" s="1">
        <v>45174</v>
      </c>
      <c r="F1358">
        <v>5.31</v>
      </c>
      <c r="G1358" s="1">
        <v>38474</v>
      </c>
      <c r="H1358">
        <v>2.98</v>
      </c>
    </row>
    <row r="1359" spans="5:8" x14ac:dyDescent="0.35">
      <c r="E1359" s="1">
        <v>45175</v>
      </c>
      <c r="F1359">
        <v>5.3</v>
      </c>
      <c r="G1359" s="1">
        <v>38475</v>
      </c>
      <c r="H1359">
        <v>2.95</v>
      </c>
    </row>
    <row r="1360" spans="5:8" x14ac:dyDescent="0.35">
      <c r="E1360" s="1">
        <v>45176</v>
      </c>
      <c r="F1360">
        <v>5.31</v>
      </c>
      <c r="G1360" s="1">
        <v>38476</v>
      </c>
      <c r="H1360">
        <v>2.99</v>
      </c>
    </row>
    <row r="1361" spans="5:8" x14ac:dyDescent="0.35">
      <c r="E1361" s="1">
        <v>45177</v>
      </c>
      <c r="F1361">
        <v>5.3</v>
      </c>
      <c r="G1361" s="1">
        <v>38477</v>
      </c>
      <c r="H1361">
        <v>2.99</v>
      </c>
    </row>
    <row r="1362" spans="5:8" x14ac:dyDescent="0.35">
      <c r="E1362" s="1">
        <v>45180</v>
      </c>
      <c r="F1362">
        <v>5.3</v>
      </c>
      <c r="G1362" s="1">
        <v>38478</v>
      </c>
      <c r="H1362">
        <v>2.98</v>
      </c>
    </row>
    <row r="1363" spans="5:8" x14ac:dyDescent="0.35">
      <c r="E1363" s="1">
        <v>45181</v>
      </c>
      <c r="F1363">
        <v>5.3</v>
      </c>
      <c r="G1363" s="1">
        <v>38481</v>
      </c>
      <c r="H1363">
        <v>2.99</v>
      </c>
    </row>
    <row r="1364" spans="5:8" x14ac:dyDescent="0.35">
      <c r="E1364" s="1">
        <v>45182</v>
      </c>
      <c r="F1364">
        <v>5.3</v>
      </c>
      <c r="G1364" s="1">
        <v>38482</v>
      </c>
      <c r="H1364">
        <v>2.99</v>
      </c>
    </row>
    <row r="1365" spans="5:8" x14ac:dyDescent="0.35">
      <c r="E1365" s="1">
        <v>45183</v>
      </c>
      <c r="F1365">
        <v>5.3</v>
      </c>
      <c r="G1365" s="1">
        <v>38483</v>
      </c>
      <c r="H1365">
        <v>2.99</v>
      </c>
    </row>
    <row r="1366" spans="5:8" x14ac:dyDescent="0.35">
      <c r="E1366" s="1">
        <v>45184</v>
      </c>
      <c r="F1366">
        <v>5.31</v>
      </c>
      <c r="G1366" s="1">
        <v>38484</v>
      </c>
      <c r="H1366">
        <v>3.01</v>
      </c>
    </row>
    <row r="1367" spans="5:8" x14ac:dyDescent="0.35">
      <c r="E1367" s="1">
        <v>45187</v>
      </c>
      <c r="F1367">
        <v>5.31</v>
      </c>
      <c r="G1367" s="1">
        <v>38485</v>
      </c>
      <c r="H1367">
        <v>3.01</v>
      </c>
    </row>
    <row r="1368" spans="5:8" x14ac:dyDescent="0.35">
      <c r="E1368" s="1">
        <v>45188</v>
      </c>
      <c r="F1368">
        <v>5.31</v>
      </c>
      <c r="G1368" s="1">
        <v>38488</v>
      </c>
      <c r="H1368">
        <v>3.06</v>
      </c>
    </row>
    <row r="1369" spans="5:8" x14ac:dyDescent="0.35">
      <c r="E1369" s="1">
        <v>45189</v>
      </c>
      <c r="F1369">
        <v>5.3</v>
      </c>
      <c r="G1369" s="1">
        <v>38489</v>
      </c>
      <c r="H1369">
        <v>2.99</v>
      </c>
    </row>
    <row r="1370" spans="5:8" x14ac:dyDescent="0.35">
      <c r="E1370" s="1">
        <v>45190</v>
      </c>
      <c r="F1370">
        <v>5.3</v>
      </c>
      <c r="G1370" s="1">
        <v>38490</v>
      </c>
      <c r="H1370">
        <v>3</v>
      </c>
    </row>
    <row r="1371" spans="5:8" x14ac:dyDescent="0.35">
      <c r="E1371" s="1">
        <v>45191</v>
      </c>
      <c r="F1371">
        <v>5.3</v>
      </c>
      <c r="G1371" s="1">
        <v>38491</v>
      </c>
      <c r="H1371">
        <v>3.02</v>
      </c>
    </row>
    <row r="1372" spans="5:8" x14ac:dyDescent="0.35">
      <c r="E1372" s="1">
        <v>45194</v>
      </c>
      <c r="F1372">
        <v>5.31</v>
      </c>
      <c r="G1372" s="1">
        <v>38492</v>
      </c>
      <c r="H1372">
        <v>3.01</v>
      </c>
    </row>
    <row r="1373" spans="5:8" x14ac:dyDescent="0.35">
      <c r="E1373" s="1">
        <v>45195</v>
      </c>
      <c r="F1373">
        <v>5.31</v>
      </c>
      <c r="G1373" s="1">
        <v>38495</v>
      </c>
      <c r="H1373">
        <v>3.01</v>
      </c>
    </row>
    <row r="1374" spans="5:8" x14ac:dyDescent="0.35">
      <c r="E1374" s="1">
        <v>45196</v>
      </c>
      <c r="F1374">
        <v>5.32</v>
      </c>
      <c r="G1374" s="1">
        <v>38496</v>
      </c>
      <c r="H1374">
        <v>2.99</v>
      </c>
    </row>
    <row r="1375" spans="5:8" x14ac:dyDescent="0.35">
      <c r="E1375" s="1">
        <v>45197</v>
      </c>
      <c r="F1375">
        <v>5.31</v>
      </c>
      <c r="G1375" s="1">
        <v>38497</v>
      </c>
      <c r="H1375">
        <v>3.01</v>
      </c>
    </row>
    <row r="1376" spans="5:8" x14ac:dyDescent="0.35">
      <c r="E1376" s="1">
        <v>45198</v>
      </c>
      <c r="F1376">
        <v>5.31</v>
      </c>
      <c r="G1376" s="1">
        <v>38498</v>
      </c>
      <c r="H1376">
        <v>3.01</v>
      </c>
    </row>
    <row r="1377" spans="5:8" x14ac:dyDescent="0.35">
      <c r="E1377" s="1">
        <v>45201</v>
      </c>
      <c r="F1377">
        <v>5.32</v>
      </c>
      <c r="G1377" s="1">
        <v>38499</v>
      </c>
      <c r="H1377">
        <v>3.01</v>
      </c>
    </row>
    <row r="1378" spans="5:8" x14ac:dyDescent="0.35">
      <c r="E1378" s="1">
        <v>45202</v>
      </c>
      <c r="F1378">
        <v>5.33</v>
      </c>
      <c r="G1378" s="1">
        <v>38503</v>
      </c>
      <c r="H1378">
        <v>3.09</v>
      </c>
    </row>
    <row r="1379" spans="5:8" x14ac:dyDescent="0.35">
      <c r="E1379" s="1">
        <v>45203</v>
      </c>
      <c r="F1379">
        <v>5.32</v>
      </c>
      <c r="G1379" s="1">
        <v>38504</v>
      </c>
      <c r="H1379">
        <v>3.02</v>
      </c>
    </row>
    <row r="1380" spans="5:8" x14ac:dyDescent="0.35">
      <c r="E1380" s="1">
        <v>45204</v>
      </c>
      <c r="F1380">
        <v>5.32</v>
      </c>
      <c r="G1380" s="1">
        <v>38505</v>
      </c>
      <c r="H1380">
        <v>3</v>
      </c>
    </row>
    <row r="1381" spans="5:8" x14ac:dyDescent="0.35">
      <c r="E1381" s="1">
        <v>45205</v>
      </c>
      <c r="F1381">
        <v>5.31</v>
      </c>
      <c r="G1381" s="1">
        <v>38506</v>
      </c>
      <c r="H1381">
        <v>2.99</v>
      </c>
    </row>
    <row r="1382" spans="5:8" x14ac:dyDescent="0.35">
      <c r="E1382" s="1">
        <v>45209</v>
      </c>
      <c r="F1382">
        <v>5.31</v>
      </c>
      <c r="G1382" s="1">
        <v>38509</v>
      </c>
      <c r="H1382">
        <v>3</v>
      </c>
    </row>
    <row r="1383" spans="5:8" x14ac:dyDescent="0.35">
      <c r="E1383" s="1">
        <v>45210</v>
      </c>
      <c r="F1383">
        <v>5.31</v>
      </c>
      <c r="G1383" s="1">
        <v>38510</v>
      </c>
      <c r="H1383">
        <v>2.96</v>
      </c>
    </row>
    <row r="1384" spans="5:8" x14ac:dyDescent="0.35">
      <c r="E1384" s="1">
        <v>45211</v>
      </c>
      <c r="F1384">
        <v>5.31</v>
      </c>
      <c r="G1384" s="1">
        <v>38511</v>
      </c>
      <c r="H1384">
        <v>2.96</v>
      </c>
    </row>
    <row r="1385" spans="5:8" x14ac:dyDescent="0.35">
      <c r="E1385" s="1">
        <v>45212</v>
      </c>
      <c r="F1385">
        <v>5.31</v>
      </c>
      <c r="G1385" s="1">
        <v>38512</v>
      </c>
      <c r="H1385">
        <v>3.01</v>
      </c>
    </row>
    <row r="1386" spans="5:8" x14ac:dyDescent="0.35">
      <c r="E1386" s="1">
        <v>45215</v>
      </c>
      <c r="F1386">
        <v>5.31</v>
      </c>
      <c r="G1386" s="1">
        <v>38513</v>
      </c>
      <c r="H1386">
        <v>3.01</v>
      </c>
    </row>
    <row r="1387" spans="5:8" x14ac:dyDescent="0.35">
      <c r="E1387" s="1">
        <v>45216</v>
      </c>
      <c r="F1387">
        <v>5.31</v>
      </c>
      <c r="G1387" s="1">
        <v>38516</v>
      </c>
      <c r="H1387">
        <v>3.04</v>
      </c>
    </row>
    <row r="1388" spans="5:8" x14ac:dyDescent="0.35">
      <c r="E1388" s="1">
        <v>45217</v>
      </c>
      <c r="F1388">
        <v>5.3</v>
      </c>
      <c r="G1388" s="1">
        <v>38517</v>
      </c>
      <c r="H1388">
        <v>3.01</v>
      </c>
    </row>
    <row r="1389" spans="5:8" x14ac:dyDescent="0.35">
      <c r="E1389" s="1">
        <v>45218</v>
      </c>
      <c r="F1389">
        <v>5.3</v>
      </c>
      <c r="G1389" s="1">
        <v>38518</v>
      </c>
      <c r="H1389">
        <v>3.05</v>
      </c>
    </row>
    <row r="1390" spans="5:8" x14ac:dyDescent="0.35">
      <c r="E1390" s="1">
        <v>45219</v>
      </c>
      <c r="F1390">
        <v>5.3</v>
      </c>
      <c r="G1390" s="1">
        <v>38519</v>
      </c>
      <c r="H1390">
        <v>3</v>
      </c>
    </row>
    <row r="1391" spans="5:8" x14ac:dyDescent="0.35">
      <c r="E1391" s="1">
        <v>45222</v>
      </c>
      <c r="F1391">
        <v>5.3</v>
      </c>
      <c r="G1391" s="1">
        <v>38520</v>
      </c>
      <c r="H1391">
        <v>2.99</v>
      </c>
    </row>
    <row r="1392" spans="5:8" x14ac:dyDescent="0.35">
      <c r="E1392" s="1">
        <v>45223</v>
      </c>
      <c r="F1392">
        <v>5.3</v>
      </c>
      <c r="G1392" s="1">
        <v>38523</v>
      </c>
      <c r="H1392">
        <v>3.01</v>
      </c>
    </row>
    <row r="1393" spans="5:8" x14ac:dyDescent="0.35">
      <c r="E1393" s="1">
        <v>45224</v>
      </c>
      <c r="F1393">
        <v>5.3</v>
      </c>
      <c r="G1393" s="1">
        <v>38524</v>
      </c>
      <c r="H1393">
        <v>2.96</v>
      </c>
    </row>
    <row r="1394" spans="5:8" x14ac:dyDescent="0.35">
      <c r="E1394" s="1">
        <v>45225</v>
      </c>
      <c r="F1394">
        <v>5.31</v>
      </c>
      <c r="G1394" s="1">
        <v>38525</v>
      </c>
      <c r="H1394">
        <v>2.93</v>
      </c>
    </row>
    <row r="1395" spans="5:8" x14ac:dyDescent="0.35">
      <c r="E1395" s="1">
        <v>45226</v>
      </c>
      <c r="F1395">
        <v>5.31</v>
      </c>
      <c r="G1395" s="1">
        <v>38526</v>
      </c>
      <c r="H1395">
        <v>3.05</v>
      </c>
    </row>
    <row r="1396" spans="5:8" x14ac:dyDescent="0.35">
      <c r="E1396" s="1">
        <v>45229</v>
      </c>
      <c r="F1396">
        <v>5.31</v>
      </c>
      <c r="G1396" s="1">
        <v>38527</v>
      </c>
      <c r="H1396">
        <v>3.07</v>
      </c>
    </row>
    <row r="1397" spans="5:8" x14ac:dyDescent="0.35">
      <c r="E1397" s="1">
        <v>45230</v>
      </c>
      <c r="F1397">
        <v>5.35</v>
      </c>
      <c r="G1397" s="1">
        <v>38530</v>
      </c>
      <c r="H1397">
        <v>3.17</v>
      </c>
    </row>
    <row r="1398" spans="5:8" x14ac:dyDescent="0.35">
      <c r="E1398" s="1">
        <v>45231</v>
      </c>
      <c r="F1398">
        <v>5.32</v>
      </c>
      <c r="G1398" s="1">
        <v>38531</v>
      </c>
      <c r="H1398">
        <v>3.17</v>
      </c>
    </row>
    <row r="1399" spans="5:8" x14ac:dyDescent="0.35">
      <c r="E1399" s="1">
        <v>45232</v>
      </c>
      <c r="F1399">
        <v>5.33</v>
      </c>
      <c r="G1399" s="1">
        <v>38532</v>
      </c>
      <c r="H1399">
        <v>3.2</v>
      </c>
    </row>
    <row r="1400" spans="5:8" x14ac:dyDescent="0.35">
      <c r="E1400" s="1">
        <v>45233</v>
      </c>
      <c r="F1400">
        <v>5.32</v>
      </c>
      <c r="G1400" s="1">
        <v>38533</v>
      </c>
      <c r="H1400">
        <v>3.35</v>
      </c>
    </row>
    <row r="1401" spans="5:8" x14ac:dyDescent="0.35">
      <c r="E1401" s="1">
        <v>45236</v>
      </c>
      <c r="F1401">
        <v>5.32</v>
      </c>
      <c r="G1401" s="1">
        <v>38534</v>
      </c>
      <c r="H1401">
        <v>3.36</v>
      </c>
    </row>
    <row r="1402" spans="5:8" x14ac:dyDescent="0.35">
      <c r="E1402" s="1">
        <v>45237</v>
      </c>
      <c r="F1402">
        <v>5.32</v>
      </c>
      <c r="G1402" s="1">
        <v>38538</v>
      </c>
      <c r="H1402">
        <v>3.27</v>
      </c>
    </row>
    <row r="1403" spans="5:8" x14ac:dyDescent="0.35">
      <c r="E1403" s="1">
        <v>45238</v>
      </c>
      <c r="F1403">
        <v>5.32</v>
      </c>
      <c r="G1403" s="1">
        <v>38539</v>
      </c>
      <c r="H1403">
        <v>2.99</v>
      </c>
    </row>
    <row r="1404" spans="5:8" x14ac:dyDescent="0.35">
      <c r="E1404" s="1">
        <v>45239</v>
      </c>
      <c r="F1404">
        <v>5.32</v>
      </c>
      <c r="G1404" s="1">
        <v>38540</v>
      </c>
      <c r="H1404">
        <v>3.18</v>
      </c>
    </row>
    <row r="1405" spans="5:8" x14ac:dyDescent="0.35">
      <c r="E1405" s="1">
        <v>45240</v>
      </c>
      <c r="F1405">
        <v>5.32</v>
      </c>
      <c r="G1405" s="1">
        <v>38541</v>
      </c>
      <c r="H1405">
        <v>3.22</v>
      </c>
    </row>
    <row r="1406" spans="5:8" x14ac:dyDescent="0.35">
      <c r="E1406" s="1">
        <v>45243</v>
      </c>
      <c r="F1406">
        <v>5.32</v>
      </c>
      <c r="G1406" s="1">
        <v>38544</v>
      </c>
      <c r="H1406">
        <v>3.23</v>
      </c>
    </row>
    <row r="1407" spans="5:8" x14ac:dyDescent="0.35">
      <c r="E1407" s="1">
        <v>45244</v>
      </c>
      <c r="F1407">
        <v>5.32</v>
      </c>
      <c r="G1407" s="1">
        <v>38545</v>
      </c>
      <c r="H1407">
        <v>3.23</v>
      </c>
    </row>
    <row r="1408" spans="5:8" x14ac:dyDescent="0.35">
      <c r="E1408" s="1">
        <v>45245</v>
      </c>
      <c r="F1408">
        <v>5.32</v>
      </c>
      <c r="G1408" s="1">
        <v>38546</v>
      </c>
      <c r="H1408">
        <v>3.27</v>
      </c>
    </row>
    <row r="1409" spans="5:8" x14ac:dyDescent="0.35">
      <c r="E1409" s="1">
        <v>45246</v>
      </c>
      <c r="F1409">
        <v>5.32</v>
      </c>
      <c r="G1409" s="1">
        <v>38547</v>
      </c>
      <c r="H1409">
        <v>3.32</v>
      </c>
    </row>
    <row r="1410" spans="5:8" x14ac:dyDescent="0.35">
      <c r="E1410" s="1">
        <v>45247</v>
      </c>
      <c r="F1410">
        <v>5.32</v>
      </c>
      <c r="G1410" s="1">
        <v>38548</v>
      </c>
      <c r="H1410">
        <v>3.32</v>
      </c>
    </row>
    <row r="1411" spans="5:8" x14ac:dyDescent="0.35">
      <c r="E1411" s="1">
        <v>45250</v>
      </c>
      <c r="F1411">
        <v>5.31</v>
      </c>
      <c r="G1411" s="1">
        <v>38551</v>
      </c>
      <c r="H1411">
        <v>3.19</v>
      </c>
    </row>
    <row r="1412" spans="5:8" x14ac:dyDescent="0.35">
      <c r="E1412" s="1">
        <v>45251</v>
      </c>
      <c r="F1412">
        <v>5.31</v>
      </c>
      <c r="G1412" s="1">
        <v>38552</v>
      </c>
      <c r="H1412">
        <v>3.13</v>
      </c>
    </row>
    <row r="1413" spans="5:8" x14ac:dyDescent="0.35">
      <c r="E1413" s="1">
        <v>45252</v>
      </c>
      <c r="F1413">
        <v>5.31</v>
      </c>
      <c r="G1413" s="1">
        <v>38553</v>
      </c>
      <c r="H1413">
        <v>3.25</v>
      </c>
    </row>
    <row r="1414" spans="5:8" x14ac:dyDescent="0.35">
      <c r="E1414" s="1">
        <v>45254</v>
      </c>
      <c r="F1414">
        <v>5.32</v>
      </c>
      <c r="G1414" s="1">
        <v>38554</v>
      </c>
      <c r="H1414">
        <v>3.27</v>
      </c>
    </row>
    <row r="1415" spans="5:8" x14ac:dyDescent="0.35">
      <c r="E1415" s="1">
        <v>45257</v>
      </c>
      <c r="F1415">
        <v>5.32</v>
      </c>
      <c r="G1415" s="1">
        <v>38555</v>
      </c>
      <c r="H1415">
        <v>3.25</v>
      </c>
    </row>
    <row r="1416" spans="5:8" x14ac:dyDescent="0.35">
      <c r="E1416" s="1">
        <v>45258</v>
      </c>
      <c r="F1416">
        <v>5.32</v>
      </c>
      <c r="G1416" s="1">
        <v>38558</v>
      </c>
      <c r="H1416">
        <v>3.28</v>
      </c>
    </row>
    <row r="1417" spans="5:8" x14ac:dyDescent="0.35">
      <c r="E1417" s="1">
        <v>45259</v>
      </c>
      <c r="F1417">
        <v>5.31</v>
      </c>
      <c r="G1417" s="1">
        <v>38559</v>
      </c>
      <c r="H1417">
        <v>3.25</v>
      </c>
    </row>
    <row r="1418" spans="5:8" x14ac:dyDescent="0.35">
      <c r="E1418" s="1">
        <v>45260</v>
      </c>
      <c r="F1418">
        <v>5.33</v>
      </c>
      <c r="G1418" s="1">
        <v>38560</v>
      </c>
      <c r="H1418">
        <v>3.27</v>
      </c>
    </row>
    <row r="1419" spans="5:8" x14ac:dyDescent="0.35">
      <c r="E1419" s="1">
        <v>45261</v>
      </c>
      <c r="F1419">
        <v>5.39</v>
      </c>
      <c r="G1419" s="1">
        <v>38561</v>
      </c>
      <c r="H1419">
        <v>3.27</v>
      </c>
    </row>
    <row r="1420" spans="5:8" x14ac:dyDescent="0.35">
      <c r="E1420" s="1">
        <v>45264</v>
      </c>
      <c r="F1420">
        <v>5.37</v>
      </c>
      <c r="G1420" s="1">
        <v>38562</v>
      </c>
      <c r="H1420">
        <v>3.31</v>
      </c>
    </row>
    <row r="1421" spans="5:8" x14ac:dyDescent="0.35">
      <c r="E1421" s="1">
        <v>45265</v>
      </c>
      <c r="F1421">
        <v>5.33</v>
      </c>
      <c r="G1421" s="1">
        <v>38565</v>
      </c>
      <c r="H1421">
        <v>3.3</v>
      </c>
    </row>
    <row r="1422" spans="5:8" x14ac:dyDescent="0.35">
      <c r="E1422" s="1">
        <v>45266</v>
      </c>
      <c r="F1422">
        <v>5.32</v>
      </c>
      <c r="G1422" s="1">
        <v>38566</v>
      </c>
      <c r="H1422">
        <v>3.2</v>
      </c>
    </row>
    <row r="1423" spans="5:8" x14ac:dyDescent="0.35">
      <c r="E1423" s="1">
        <v>45267</v>
      </c>
      <c r="F1423">
        <v>5.32</v>
      </c>
      <c r="G1423" s="1">
        <v>38567</v>
      </c>
      <c r="H1423">
        <v>3.35</v>
      </c>
    </row>
    <row r="1424" spans="5:8" x14ac:dyDescent="0.35">
      <c r="E1424" s="1">
        <v>45268</v>
      </c>
      <c r="F1424">
        <v>5.32</v>
      </c>
      <c r="G1424" s="1">
        <v>38568</v>
      </c>
      <c r="H1424">
        <v>3.44</v>
      </c>
    </row>
    <row r="1425" spans="5:8" x14ac:dyDescent="0.35">
      <c r="E1425" s="1">
        <v>45271</v>
      </c>
      <c r="F1425">
        <v>5.32</v>
      </c>
      <c r="G1425" s="1">
        <v>38569</v>
      </c>
      <c r="H1425">
        <v>3.49</v>
      </c>
    </row>
    <row r="1426" spans="5:8" x14ac:dyDescent="0.35">
      <c r="E1426" s="1">
        <v>45272</v>
      </c>
      <c r="F1426">
        <v>5.31</v>
      </c>
      <c r="G1426" s="1">
        <v>38572</v>
      </c>
      <c r="H1426">
        <v>3.5</v>
      </c>
    </row>
    <row r="1427" spans="5:8" x14ac:dyDescent="0.35">
      <c r="E1427" s="1">
        <v>45273</v>
      </c>
      <c r="F1427">
        <v>5.31</v>
      </c>
      <c r="G1427" s="1">
        <v>38573</v>
      </c>
      <c r="H1427">
        <v>3.47</v>
      </c>
    </row>
    <row r="1428" spans="5:8" x14ac:dyDescent="0.35">
      <c r="E1428" s="1">
        <v>45274</v>
      </c>
      <c r="F1428">
        <v>5.31</v>
      </c>
      <c r="G1428" s="1">
        <v>38574</v>
      </c>
      <c r="H1428">
        <v>3.48</v>
      </c>
    </row>
    <row r="1429" spans="5:8" x14ac:dyDescent="0.35">
      <c r="E1429" s="1">
        <v>45275</v>
      </c>
      <c r="F1429">
        <v>5.32</v>
      </c>
      <c r="G1429" s="1">
        <v>38575</v>
      </c>
      <c r="H1429">
        <v>3.51</v>
      </c>
    </row>
    <row r="1430" spans="5:8" x14ac:dyDescent="0.35">
      <c r="E1430" s="1">
        <v>45278</v>
      </c>
      <c r="F1430">
        <v>5.32</v>
      </c>
      <c r="G1430" s="1">
        <v>38576</v>
      </c>
      <c r="H1430">
        <v>3.55</v>
      </c>
    </row>
    <row r="1431" spans="5:8" x14ac:dyDescent="0.35">
      <c r="E1431" s="1">
        <v>45279</v>
      </c>
      <c r="F1431">
        <v>5.31</v>
      </c>
      <c r="G1431" s="1">
        <v>38579</v>
      </c>
      <c r="H1431">
        <v>3.61</v>
      </c>
    </row>
    <row r="1432" spans="5:8" x14ac:dyDescent="0.35">
      <c r="E1432" s="1">
        <v>45280</v>
      </c>
      <c r="F1432">
        <v>5.31</v>
      </c>
      <c r="G1432" s="1">
        <v>38580</v>
      </c>
      <c r="H1432">
        <v>3.46</v>
      </c>
    </row>
    <row r="1433" spans="5:8" x14ac:dyDescent="0.35">
      <c r="E1433" s="1">
        <v>45281</v>
      </c>
      <c r="F1433">
        <v>5.31</v>
      </c>
      <c r="G1433" s="1">
        <v>38581</v>
      </c>
      <c r="H1433">
        <v>3.57</v>
      </c>
    </row>
    <row r="1434" spans="5:8" x14ac:dyDescent="0.35">
      <c r="E1434" s="1">
        <v>45282</v>
      </c>
      <c r="F1434">
        <v>5.32</v>
      </c>
      <c r="G1434" s="1">
        <v>38582</v>
      </c>
      <c r="H1434">
        <v>3.5</v>
      </c>
    </row>
    <row r="1435" spans="5:8" x14ac:dyDescent="0.35">
      <c r="E1435" s="1">
        <v>45286</v>
      </c>
      <c r="F1435">
        <v>5.35</v>
      </c>
      <c r="G1435" s="1">
        <v>38583</v>
      </c>
      <c r="H1435">
        <v>3.54</v>
      </c>
    </row>
    <row r="1436" spans="5:8" x14ac:dyDescent="0.35">
      <c r="E1436" s="1">
        <v>45287</v>
      </c>
      <c r="F1436">
        <v>5.39</v>
      </c>
      <c r="G1436" s="1">
        <v>38586</v>
      </c>
      <c r="H1436">
        <v>3.51</v>
      </c>
    </row>
    <row r="1437" spans="5:8" x14ac:dyDescent="0.35">
      <c r="E1437" s="1">
        <v>45288</v>
      </c>
      <c r="F1437">
        <v>5.4</v>
      </c>
      <c r="G1437" s="1">
        <v>38587</v>
      </c>
      <c r="H1437">
        <v>3.49</v>
      </c>
    </row>
    <row r="1438" spans="5:8" x14ac:dyDescent="0.35">
      <c r="E1438" s="1">
        <v>45289</v>
      </c>
      <c r="F1438">
        <v>5.38</v>
      </c>
      <c r="G1438" s="1">
        <v>38588</v>
      </c>
      <c r="H1438">
        <v>3.5</v>
      </c>
    </row>
    <row r="1439" spans="5:8" x14ac:dyDescent="0.35">
      <c r="E1439" s="1">
        <v>45293</v>
      </c>
      <c r="F1439">
        <v>5.4</v>
      </c>
      <c r="G1439" s="1">
        <v>38589</v>
      </c>
      <c r="H1439">
        <v>3.55</v>
      </c>
    </row>
    <row r="1440" spans="5:8" x14ac:dyDescent="0.35">
      <c r="E1440" s="1">
        <v>45294</v>
      </c>
      <c r="F1440">
        <v>5.39</v>
      </c>
      <c r="G1440" s="1">
        <v>38590</v>
      </c>
      <c r="H1440">
        <v>3.54</v>
      </c>
    </row>
    <row r="1441" spans="5:8" x14ac:dyDescent="0.35">
      <c r="E1441" s="1">
        <v>45295</v>
      </c>
      <c r="F1441">
        <v>5.32</v>
      </c>
      <c r="G1441" s="1">
        <v>38593</v>
      </c>
      <c r="H1441">
        <v>3.54</v>
      </c>
    </row>
    <row r="1442" spans="5:8" x14ac:dyDescent="0.35">
      <c r="E1442" s="1">
        <v>45296</v>
      </c>
      <c r="F1442">
        <v>5.31</v>
      </c>
      <c r="G1442" s="1">
        <v>38594</v>
      </c>
      <c r="H1442">
        <v>3.52</v>
      </c>
    </row>
    <row r="1443" spans="5:8" x14ac:dyDescent="0.35">
      <c r="E1443" s="1">
        <v>45299</v>
      </c>
      <c r="F1443">
        <v>5.31</v>
      </c>
      <c r="G1443" s="1">
        <v>38595</v>
      </c>
      <c r="H1443">
        <v>3.63</v>
      </c>
    </row>
    <row r="1444" spans="5:8" x14ac:dyDescent="0.35">
      <c r="E1444" s="1">
        <v>45300</v>
      </c>
      <c r="F1444">
        <v>5.31</v>
      </c>
      <c r="G1444" s="1">
        <v>38596</v>
      </c>
      <c r="H1444">
        <v>3.57</v>
      </c>
    </row>
    <row r="1445" spans="5:8" x14ac:dyDescent="0.35">
      <c r="E1445" s="1">
        <v>45301</v>
      </c>
      <c r="F1445">
        <v>5.31</v>
      </c>
      <c r="G1445" s="1">
        <v>38597</v>
      </c>
      <c r="H1445">
        <v>3.49</v>
      </c>
    </row>
    <row r="1446" spans="5:8" x14ac:dyDescent="0.35">
      <c r="E1446" s="1">
        <v>45302</v>
      </c>
      <c r="F1446">
        <v>5.31</v>
      </c>
      <c r="G1446" s="1">
        <v>38601</v>
      </c>
      <c r="H1446">
        <v>3.57</v>
      </c>
    </row>
    <row r="1447" spans="5:8" x14ac:dyDescent="0.35">
      <c r="E1447" s="1">
        <v>45303</v>
      </c>
      <c r="F1447">
        <v>5.31</v>
      </c>
      <c r="G1447" s="1">
        <v>38602</v>
      </c>
      <c r="H1447">
        <v>3.48</v>
      </c>
    </row>
    <row r="1448" spans="5:8" x14ac:dyDescent="0.35">
      <c r="E1448" s="1">
        <v>45307</v>
      </c>
      <c r="F1448">
        <v>5.32</v>
      </c>
      <c r="G1448" s="1">
        <v>38603</v>
      </c>
      <c r="H1448">
        <v>3.49</v>
      </c>
    </row>
    <row r="1449" spans="5:8" x14ac:dyDescent="0.35">
      <c r="E1449" s="1">
        <v>45308</v>
      </c>
      <c r="F1449">
        <v>5.32</v>
      </c>
      <c r="G1449" s="1">
        <v>38604</v>
      </c>
      <c r="H1449">
        <v>3.49</v>
      </c>
    </row>
    <row r="1450" spans="5:8" x14ac:dyDescent="0.35">
      <c r="E1450" s="1">
        <v>45309</v>
      </c>
      <c r="F1450">
        <v>5.31</v>
      </c>
      <c r="G1450" s="1">
        <v>38607</v>
      </c>
      <c r="H1450">
        <v>3.5</v>
      </c>
    </row>
    <row r="1451" spans="5:8" x14ac:dyDescent="0.35">
      <c r="E1451" s="1">
        <v>45310</v>
      </c>
      <c r="F1451">
        <v>5.31</v>
      </c>
      <c r="G1451" s="1">
        <v>38608</v>
      </c>
      <c r="H1451">
        <v>3.45</v>
      </c>
    </row>
    <row r="1452" spans="5:8" x14ac:dyDescent="0.35">
      <c r="E1452" s="1">
        <v>45313</v>
      </c>
      <c r="F1452">
        <v>5.31</v>
      </c>
      <c r="G1452" s="1">
        <v>38609</v>
      </c>
      <c r="H1452">
        <v>3.54</v>
      </c>
    </row>
    <row r="1453" spans="5:8" x14ac:dyDescent="0.35">
      <c r="E1453" s="1">
        <v>45314</v>
      </c>
      <c r="F1453">
        <v>5.31</v>
      </c>
      <c r="G1453" s="1">
        <v>38610</v>
      </c>
      <c r="H1453">
        <v>3.67</v>
      </c>
    </row>
    <row r="1454" spans="5:8" x14ac:dyDescent="0.35">
      <c r="E1454" s="1">
        <v>45315</v>
      </c>
      <c r="F1454">
        <v>5.31</v>
      </c>
      <c r="G1454" s="1">
        <v>38611</v>
      </c>
      <c r="H1454">
        <v>3.62</v>
      </c>
    </row>
    <row r="1455" spans="5:8" x14ac:dyDescent="0.35">
      <c r="E1455" s="1">
        <v>45316</v>
      </c>
      <c r="F1455">
        <v>5.32</v>
      </c>
      <c r="G1455" s="1">
        <v>38614</v>
      </c>
      <c r="H1455">
        <v>3.62</v>
      </c>
    </row>
    <row r="1456" spans="5:8" x14ac:dyDescent="0.35">
      <c r="E1456" s="1">
        <v>45317</v>
      </c>
      <c r="F1456">
        <v>5.32</v>
      </c>
      <c r="G1456" s="1">
        <v>38615</v>
      </c>
      <c r="H1456">
        <v>3.67</v>
      </c>
    </row>
    <row r="1457" spans="5:8" x14ac:dyDescent="0.35">
      <c r="E1457" s="1">
        <v>45320</v>
      </c>
      <c r="F1457">
        <v>5.31</v>
      </c>
      <c r="G1457" s="1">
        <v>38616</v>
      </c>
      <c r="H1457">
        <v>3.72</v>
      </c>
    </row>
    <row r="1458" spans="5:8" x14ac:dyDescent="0.35">
      <c r="E1458" s="1">
        <v>45321</v>
      </c>
      <c r="F1458">
        <v>5.31</v>
      </c>
      <c r="G1458" s="1">
        <v>38617</v>
      </c>
      <c r="H1458">
        <v>3.77</v>
      </c>
    </row>
    <row r="1459" spans="5:8" x14ac:dyDescent="0.35">
      <c r="E1459" s="1">
        <v>45322</v>
      </c>
      <c r="F1459">
        <v>5.32</v>
      </c>
      <c r="G1459" s="1">
        <v>38618</v>
      </c>
      <c r="H1459">
        <v>3.76</v>
      </c>
    </row>
    <row r="1460" spans="5:8" x14ac:dyDescent="0.35">
      <c r="E1460" s="1">
        <v>45323</v>
      </c>
      <c r="F1460">
        <v>5.32</v>
      </c>
      <c r="G1460" s="1">
        <v>38621</v>
      </c>
      <c r="H1460">
        <v>3.83</v>
      </c>
    </row>
    <row r="1461" spans="5:8" x14ac:dyDescent="0.35">
      <c r="E1461" s="1">
        <v>45324</v>
      </c>
      <c r="F1461">
        <v>5.32</v>
      </c>
      <c r="G1461" s="1">
        <v>38622</v>
      </c>
      <c r="H1461">
        <v>3.73</v>
      </c>
    </row>
    <row r="1462" spans="5:8" x14ac:dyDescent="0.35">
      <c r="E1462" s="1">
        <v>45327</v>
      </c>
      <c r="F1462">
        <v>5.31</v>
      </c>
      <c r="G1462" s="1">
        <v>38623</v>
      </c>
      <c r="H1462">
        <v>3.76</v>
      </c>
    </row>
    <row r="1463" spans="5:8" x14ac:dyDescent="0.35">
      <c r="E1463" s="1">
        <v>45328</v>
      </c>
      <c r="F1463">
        <v>5.31</v>
      </c>
      <c r="G1463" s="1">
        <v>38624</v>
      </c>
      <c r="H1463">
        <v>3.82</v>
      </c>
    </row>
    <row r="1464" spans="5:8" x14ac:dyDescent="0.35">
      <c r="E1464" s="1">
        <v>45329</v>
      </c>
      <c r="F1464">
        <v>5.31</v>
      </c>
      <c r="G1464" s="1">
        <v>38625</v>
      </c>
      <c r="H1464">
        <v>3.93</v>
      </c>
    </row>
    <row r="1465" spans="5:8" x14ac:dyDescent="0.35">
      <c r="E1465" s="1">
        <v>45330</v>
      </c>
      <c r="F1465">
        <v>5.31</v>
      </c>
      <c r="G1465" s="1">
        <v>38628</v>
      </c>
      <c r="H1465">
        <v>3.87</v>
      </c>
    </row>
    <row r="1466" spans="5:8" x14ac:dyDescent="0.35">
      <c r="E1466" s="1">
        <v>45331</v>
      </c>
      <c r="F1466">
        <v>5.31</v>
      </c>
      <c r="G1466" s="1">
        <v>38629</v>
      </c>
      <c r="H1466">
        <v>3.75</v>
      </c>
    </row>
    <row r="1467" spans="5:8" x14ac:dyDescent="0.35">
      <c r="E1467" s="1">
        <v>45334</v>
      </c>
      <c r="F1467">
        <v>5.31</v>
      </c>
      <c r="G1467" s="1">
        <v>38630</v>
      </c>
      <c r="H1467">
        <v>3.75</v>
      </c>
    </row>
    <row r="1468" spans="5:8" x14ac:dyDescent="0.35">
      <c r="E1468" s="1">
        <v>45335</v>
      </c>
      <c r="F1468">
        <v>5.31</v>
      </c>
      <c r="G1468" s="1">
        <v>38631</v>
      </c>
      <c r="H1468">
        <v>3.76</v>
      </c>
    </row>
    <row r="1469" spans="5:8" x14ac:dyDescent="0.35">
      <c r="E1469" s="1">
        <v>45336</v>
      </c>
      <c r="F1469">
        <v>5.3</v>
      </c>
      <c r="G1469" s="1">
        <v>38632</v>
      </c>
      <c r="H1469">
        <v>3.73</v>
      </c>
    </row>
    <row r="1470" spans="5:8" x14ac:dyDescent="0.35">
      <c r="E1470" s="1">
        <v>45337</v>
      </c>
      <c r="F1470">
        <v>5.31</v>
      </c>
      <c r="G1470" s="1">
        <v>38636</v>
      </c>
      <c r="H1470">
        <v>3.72</v>
      </c>
    </row>
    <row r="1471" spans="5:8" x14ac:dyDescent="0.35">
      <c r="E1471" s="1">
        <v>45338</v>
      </c>
      <c r="F1471">
        <v>5.3</v>
      </c>
      <c r="G1471" s="1">
        <v>38637</v>
      </c>
      <c r="H1471">
        <v>3.36</v>
      </c>
    </row>
    <row r="1472" spans="5:8" x14ac:dyDescent="0.35">
      <c r="E1472" s="1">
        <v>45342</v>
      </c>
      <c r="F1472">
        <v>5.3</v>
      </c>
      <c r="G1472" s="1">
        <v>38638</v>
      </c>
      <c r="H1472">
        <v>3.75</v>
      </c>
    </row>
    <row r="1473" spans="5:8" x14ac:dyDescent="0.35">
      <c r="E1473" s="1">
        <v>45343</v>
      </c>
      <c r="F1473">
        <v>5.3</v>
      </c>
      <c r="G1473" s="1">
        <v>38639</v>
      </c>
      <c r="H1473">
        <v>3.77</v>
      </c>
    </row>
    <row r="1474" spans="5:8" x14ac:dyDescent="0.35">
      <c r="E1474" s="1">
        <v>45344</v>
      </c>
      <c r="F1474">
        <v>5.3</v>
      </c>
      <c r="G1474" s="1">
        <v>38642</v>
      </c>
      <c r="H1474">
        <v>3.82</v>
      </c>
    </row>
    <row r="1475" spans="5:8" x14ac:dyDescent="0.35">
      <c r="E1475" s="1">
        <v>45345</v>
      </c>
      <c r="F1475">
        <v>5.31</v>
      </c>
      <c r="G1475" s="1">
        <v>38643</v>
      </c>
      <c r="H1475">
        <v>3.71</v>
      </c>
    </row>
    <row r="1476" spans="5:8" x14ac:dyDescent="0.35">
      <c r="E1476" s="1">
        <v>45348</v>
      </c>
      <c r="F1476">
        <v>5.31</v>
      </c>
      <c r="G1476" s="1">
        <v>38644</v>
      </c>
      <c r="H1476">
        <v>3.71</v>
      </c>
    </row>
    <row r="1477" spans="5:8" x14ac:dyDescent="0.35">
      <c r="E1477" s="1">
        <v>45349</v>
      </c>
      <c r="F1477">
        <v>5.31</v>
      </c>
      <c r="G1477" s="1">
        <v>38645</v>
      </c>
      <c r="H1477">
        <v>3.77</v>
      </c>
    </row>
    <row r="1478" spans="5:8" x14ac:dyDescent="0.35">
      <c r="E1478" s="1">
        <v>45350</v>
      </c>
      <c r="F1478">
        <v>5.31</v>
      </c>
      <c r="G1478" s="1">
        <v>38646</v>
      </c>
      <c r="H1478">
        <v>3.76</v>
      </c>
    </row>
    <row r="1479" spans="5:8" x14ac:dyDescent="0.35">
      <c r="E1479" s="1">
        <v>45351</v>
      </c>
      <c r="F1479">
        <v>5.32</v>
      </c>
      <c r="G1479" s="1">
        <v>38649</v>
      </c>
      <c r="H1479">
        <v>3.76</v>
      </c>
    </row>
    <row r="1480" spans="5:8" x14ac:dyDescent="0.35">
      <c r="E1480" s="1">
        <v>45352</v>
      </c>
      <c r="F1480">
        <v>5.31</v>
      </c>
      <c r="G1480" s="1">
        <v>38650</v>
      </c>
      <c r="H1480">
        <v>3.74</v>
      </c>
    </row>
    <row r="1481" spans="5:8" x14ac:dyDescent="0.35">
      <c r="E1481" s="1">
        <v>45355</v>
      </c>
      <c r="F1481">
        <v>5.31</v>
      </c>
      <c r="G1481" s="1">
        <v>38651</v>
      </c>
      <c r="H1481">
        <v>3.75</v>
      </c>
    </row>
    <row r="1482" spans="5:8" x14ac:dyDescent="0.35">
      <c r="E1482" s="1">
        <v>45356</v>
      </c>
      <c r="F1482">
        <v>5.31</v>
      </c>
      <c r="G1482" s="1">
        <v>38652</v>
      </c>
      <c r="H1482">
        <v>3.85</v>
      </c>
    </row>
    <row r="1483" spans="5:8" x14ac:dyDescent="0.35">
      <c r="E1483" s="1">
        <v>45357</v>
      </c>
      <c r="F1483">
        <v>5.31</v>
      </c>
      <c r="G1483" s="1">
        <v>38653</v>
      </c>
      <c r="H1483">
        <v>3.9</v>
      </c>
    </row>
    <row r="1484" spans="5:8" x14ac:dyDescent="0.35">
      <c r="E1484" s="1">
        <v>45358</v>
      </c>
      <c r="F1484">
        <v>5.31</v>
      </c>
      <c r="G1484" s="1">
        <v>38656</v>
      </c>
      <c r="H1484">
        <v>4.0199999999999996</v>
      </c>
    </row>
    <row r="1485" spans="5:8" x14ac:dyDescent="0.35">
      <c r="E1485" s="1">
        <v>45359</v>
      </c>
      <c r="F1485">
        <v>5.31</v>
      </c>
      <c r="G1485" s="1">
        <v>38657</v>
      </c>
      <c r="H1485">
        <v>3.99</v>
      </c>
    </row>
    <row r="1486" spans="5:8" x14ac:dyDescent="0.35">
      <c r="E1486" s="1">
        <v>45362</v>
      </c>
      <c r="F1486">
        <v>5.31</v>
      </c>
      <c r="G1486" s="1">
        <v>38658</v>
      </c>
      <c r="H1486">
        <v>3.99</v>
      </c>
    </row>
    <row r="1487" spans="5:8" x14ac:dyDescent="0.35">
      <c r="E1487" s="1">
        <v>45363</v>
      </c>
      <c r="F1487">
        <v>5.31</v>
      </c>
      <c r="G1487" s="1">
        <v>38659</v>
      </c>
      <c r="H1487">
        <v>4.01</v>
      </c>
    </row>
    <row r="1488" spans="5:8" x14ac:dyDescent="0.35">
      <c r="E1488" s="1">
        <v>45364</v>
      </c>
      <c r="F1488">
        <v>5.31</v>
      </c>
      <c r="G1488" s="1">
        <v>38660</v>
      </c>
      <c r="H1488">
        <v>4</v>
      </c>
    </row>
    <row r="1489" spans="5:8" x14ac:dyDescent="0.35">
      <c r="E1489" s="1">
        <v>45365</v>
      </c>
      <c r="F1489">
        <v>5.31</v>
      </c>
      <c r="G1489" s="1">
        <v>38663</v>
      </c>
      <c r="H1489">
        <v>3.99</v>
      </c>
    </row>
    <row r="1490" spans="5:8" x14ac:dyDescent="0.35">
      <c r="E1490" s="1">
        <v>45366</v>
      </c>
      <c r="F1490">
        <v>5.31</v>
      </c>
      <c r="G1490" s="1">
        <v>38664</v>
      </c>
      <c r="H1490">
        <v>3.95</v>
      </c>
    </row>
    <row r="1491" spans="5:8" x14ac:dyDescent="0.35">
      <c r="E1491" s="1">
        <v>45369</v>
      </c>
      <c r="F1491">
        <v>5.31</v>
      </c>
      <c r="G1491" s="1">
        <v>38665</v>
      </c>
      <c r="H1491">
        <v>4.0199999999999996</v>
      </c>
    </row>
    <row r="1492" spans="5:8" x14ac:dyDescent="0.35">
      <c r="E1492" s="1">
        <v>45370</v>
      </c>
      <c r="F1492">
        <v>5.31</v>
      </c>
      <c r="G1492" s="1">
        <v>38666</v>
      </c>
      <c r="H1492">
        <v>3.98</v>
      </c>
    </row>
    <row r="1493" spans="5:8" x14ac:dyDescent="0.35">
      <c r="E1493" s="1">
        <v>45371</v>
      </c>
      <c r="F1493">
        <v>5.31</v>
      </c>
      <c r="G1493" s="1">
        <v>38670</v>
      </c>
      <c r="H1493">
        <v>4.03</v>
      </c>
    </row>
    <row r="1494" spans="5:8" x14ac:dyDescent="0.35">
      <c r="E1494" s="1">
        <v>45372</v>
      </c>
      <c r="F1494">
        <v>5.31</v>
      </c>
      <c r="G1494" s="1">
        <v>38671</v>
      </c>
      <c r="H1494">
        <v>3.97</v>
      </c>
    </row>
    <row r="1495" spans="5:8" x14ac:dyDescent="0.35">
      <c r="E1495" s="1">
        <v>45373</v>
      </c>
      <c r="F1495">
        <v>5.31</v>
      </c>
      <c r="G1495" s="1">
        <v>38672</v>
      </c>
      <c r="H1495">
        <v>3.96</v>
      </c>
    </row>
    <row r="1496" spans="5:8" x14ac:dyDescent="0.35">
      <c r="E1496" s="1">
        <v>45376</v>
      </c>
      <c r="F1496">
        <v>5.31</v>
      </c>
      <c r="G1496" s="1">
        <v>38673</v>
      </c>
      <c r="H1496">
        <v>3.98</v>
      </c>
    </row>
    <row r="1497" spans="5:8" x14ac:dyDescent="0.35">
      <c r="E1497" s="1">
        <v>45377</v>
      </c>
      <c r="F1497">
        <v>5.32</v>
      </c>
      <c r="G1497" s="1">
        <v>38674</v>
      </c>
      <c r="H1497">
        <v>4</v>
      </c>
    </row>
    <row r="1498" spans="5:8" x14ac:dyDescent="0.35">
      <c r="E1498" s="1">
        <v>45378</v>
      </c>
      <c r="F1498">
        <v>5.33</v>
      </c>
      <c r="G1498" s="1">
        <v>38677</v>
      </c>
      <c r="H1498">
        <v>4.03</v>
      </c>
    </row>
    <row r="1499" spans="5:8" x14ac:dyDescent="0.35">
      <c r="E1499" s="1">
        <v>45379</v>
      </c>
      <c r="F1499">
        <v>5.34</v>
      </c>
      <c r="G1499" s="1">
        <v>38678</v>
      </c>
      <c r="H1499">
        <v>3.99</v>
      </c>
    </row>
    <row r="1500" spans="5:8" x14ac:dyDescent="0.35">
      <c r="E1500" s="1">
        <v>45383</v>
      </c>
      <c r="F1500">
        <v>5.35</v>
      </c>
      <c r="G1500" s="1">
        <v>38679</v>
      </c>
      <c r="H1500">
        <v>4.01</v>
      </c>
    </row>
    <row r="1501" spans="5:8" x14ac:dyDescent="0.35">
      <c r="E1501" s="1">
        <v>45384</v>
      </c>
      <c r="F1501">
        <v>5.34</v>
      </c>
      <c r="G1501" s="1">
        <v>38681</v>
      </c>
      <c r="H1501">
        <v>4.03</v>
      </c>
    </row>
    <row r="1502" spans="5:8" x14ac:dyDescent="0.35">
      <c r="E1502" s="1">
        <v>45385</v>
      </c>
      <c r="F1502">
        <v>5.32</v>
      </c>
      <c r="G1502" s="1">
        <v>38684</v>
      </c>
      <c r="H1502">
        <v>4.01</v>
      </c>
    </row>
    <row r="1503" spans="5:8" x14ac:dyDescent="0.35">
      <c r="E1503" s="1">
        <v>45386</v>
      </c>
      <c r="F1503">
        <v>5.32</v>
      </c>
      <c r="G1503" s="1">
        <v>38685</v>
      </c>
      <c r="H1503">
        <v>3.99</v>
      </c>
    </row>
    <row r="1504" spans="5:8" x14ac:dyDescent="0.35">
      <c r="E1504" s="1">
        <v>45387</v>
      </c>
      <c r="F1504">
        <v>5.32</v>
      </c>
      <c r="G1504" s="1">
        <v>38686</v>
      </c>
      <c r="H1504">
        <v>4.03</v>
      </c>
    </row>
    <row r="1505" spans="5:8" x14ac:dyDescent="0.35">
      <c r="E1505" s="1">
        <v>45390</v>
      </c>
      <c r="F1505">
        <v>5.31</v>
      </c>
      <c r="G1505" s="1">
        <v>38687</v>
      </c>
      <c r="H1505">
        <v>4.03</v>
      </c>
    </row>
    <row r="1506" spans="5:8" x14ac:dyDescent="0.35">
      <c r="E1506" s="1">
        <v>45391</v>
      </c>
      <c r="F1506">
        <v>5.31</v>
      </c>
      <c r="G1506" s="1">
        <v>38688</v>
      </c>
      <c r="H1506">
        <v>4</v>
      </c>
    </row>
    <row r="1507" spans="5:8" x14ac:dyDescent="0.35">
      <c r="E1507" s="1">
        <v>45392</v>
      </c>
      <c r="F1507">
        <v>5.31</v>
      </c>
      <c r="G1507" s="1">
        <v>38691</v>
      </c>
      <c r="H1507">
        <v>4.0199999999999996</v>
      </c>
    </row>
    <row r="1508" spans="5:8" x14ac:dyDescent="0.35">
      <c r="E1508" s="1">
        <v>45393</v>
      </c>
      <c r="F1508">
        <v>5.31</v>
      </c>
      <c r="G1508" s="1">
        <v>38692</v>
      </c>
      <c r="H1508">
        <v>3.97</v>
      </c>
    </row>
    <row r="1509" spans="5:8" x14ac:dyDescent="0.35">
      <c r="E1509" s="1">
        <v>45394</v>
      </c>
      <c r="F1509">
        <v>5.31</v>
      </c>
      <c r="G1509" s="1">
        <v>38693</v>
      </c>
      <c r="H1509">
        <v>3.98</v>
      </c>
    </row>
    <row r="1510" spans="5:8" x14ac:dyDescent="0.35">
      <c r="E1510" s="1">
        <v>45397</v>
      </c>
      <c r="F1510">
        <v>5.32</v>
      </c>
      <c r="G1510" s="1">
        <v>38694</v>
      </c>
      <c r="H1510">
        <v>4.09</v>
      </c>
    </row>
    <row r="1511" spans="5:8" x14ac:dyDescent="0.35">
      <c r="E1511" s="1">
        <v>45398</v>
      </c>
      <c r="F1511">
        <v>5.31</v>
      </c>
      <c r="G1511" s="1">
        <v>38695</v>
      </c>
      <c r="H1511">
        <v>4.16</v>
      </c>
    </row>
    <row r="1512" spans="5:8" x14ac:dyDescent="0.35">
      <c r="E1512" s="1">
        <v>45399</v>
      </c>
      <c r="F1512">
        <v>5.31</v>
      </c>
      <c r="G1512" s="1">
        <v>38698</v>
      </c>
      <c r="H1512">
        <v>4.24</v>
      </c>
    </row>
    <row r="1513" spans="5:8" x14ac:dyDescent="0.35">
      <c r="E1513" s="1">
        <v>45400</v>
      </c>
      <c r="F1513">
        <v>5.3</v>
      </c>
      <c r="G1513" s="1">
        <v>38699</v>
      </c>
      <c r="H1513">
        <v>4.2300000000000004</v>
      </c>
    </row>
    <row r="1514" spans="5:8" x14ac:dyDescent="0.35">
      <c r="E1514" s="1">
        <v>45401</v>
      </c>
      <c r="F1514">
        <v>5.31</v>
      </c>
      <c r="G1514" s="1">
        <v>38700</v>
      </c>
      <c r="H1514">
        <v>4.26</v>
      </c>
    </row>
    <row r="1515" spans="5:8" x14ac:dyDescent="0.35">
      <c r="E1515" s="1">
        <v>45404</v>
      </c>
      <c r="F1515">
        <v>5.31</v>
      </c>
      <c r="G1515" s="1">
        <v>38701</v>
      </c>
      <c r="H1515">
        <v>4.29</v>
      </c>
    </row>
    <row r="1516" spans="5:8" x14ac:dyDescent="0.35">
      <c r="E1516" s="1">
        <v>45405</v>
      </c>
      <c r="F1516">
        <v>5.31</v>
      </c>
      <c r="G1516" s="1">
        <v>38702</v>
      </c>
      <c r="H1516">
        <v>4.25</v>
      </c>
    </row>
    <row r="1517" spans="5:8" x14ac:dyDescent="0.35">
      <c r="E1517" s="1">
        <v>45406</v>
      </c>
      <c r="F1517">
        <v>5.31</v>
      </c>
      <c r="G1517" s="1">
        <v>38705</v>
      </c>
      <c r="H1517">
        <v>4.25</v>
      </c>
    </row>
    <row r="1518" spans="5:8" x14ac:dyDescent="0.35">
      <c r="E1518" s="1">
        <v>45407</v>
      </c>
      <c r="F1518">
        <v>5.31</v>
      </c>
      <c r="G1518" s="1">
        <v>38706</v>
      </c>
      <c r="H1518">
        <v>4.3</v>
      </c>
    </row>
    <row r="1519" spans="5:8" x14ac:dyDescent="0.35">
      <c r="E1519" s="1">
        <v>45408</v>
      </c>
      <c r="F1519">
        <v>5.32</v>
      </c>
      <c r="G1519" s="1">
        <v>38707</v>
      </c>
      <c r="H1519">
        <v>4.08</v>
      </c>
    </row>
    <row r="1520" spans="5:8" x14ac:dyDescent="0.35">
      <c r="E1520" s="1">
        <v>45411</v>
      </c>
      <c r="F1520">
        <v>5.32</v>
      </c>
      <c r="G1520" s="1">
        <v>38708</v>
      </c>
      <c r="H1520">
        <v>4.25</v>
      </c>
    </row>
    <row r="1521" spans="5:8" x14ac:dyDescent="0.35">
      <c r="E1521" s="1">
        <v>45412</v>
      </c>
      <c r="F1521">
        <v>5.34</v>
      </c>
      <c r="G1521" s="1">
        <v>38709</v>
      </c>
      <c r="H1521">
        <v>4.21</v>
      </c>
    </row>
    <row r="1522" spans="5:8" x14ac:dyDescent="0.35">
      <c r="E1522" s="1">
        <v>45413</v>
      </c>
      <c r="F1522">
        <v>5.32</v>
      </c>
      <c r="G1522" s="1">
        <v>38713</v>
      </c>
      <c r="H1522">
        <v>4.26</v>
      </c>
    </row>
    <row r="1523" spans="5:8" x14ac:dyDescent="0.35">
      <c r="E1523" s="1">
        <v>45414</v>
      </c>
      <c r="F1523">
        <v>5.31</v>
      </c>
      <c r="G1523" s="1">
        <v>38714</v>
      </c>
      <c r="H1523">
        <v>4.1900000000000004</v>
      </c>
    </row>
    <row r="1524" spans="5:8" x14ac:dyDescent="0.35">
      <c r="E1524" s="1">
        <v>45415</v>
      </c>
      <c r="F1524">
        <v>5.31</v>
      </c>
      <c r="G1524" s="1">
        <v>38715</v>
      </c>
      <c r="H1524">
        <v>4.18</v>
      </c>
    </row>
    <row r="1525" spans="5:8" x14ac:dyDescent="0.35">
      <c r="E1525" s="1">
        <v>45418</v>
      </c>
      <c r="F1525">
        <v>5.31</v>
      </c>
      <c r="G1525" s="1">
        <v>38716</v>
      </c>
      <c r="H1525">
        <v>4.09</v>
      </c>
    </row>
    <row r="1526" spans="5:8" x14ac:dyDescent="0.35">
      <c r="E1526" s="1">
        <v>45419</v>
      </c>
      <c r="F1526">
        <v>5.31</v>
      </c>
      <c r="G1526" s="1">
        <v>38720</v>
      </c>
      <c r="H1526">
        <v>4.34</v>
      </c>
    </row>
    <row r="1527" spans="5:8" x14ac:dyDescent="0.35">
      <c r="E1527" s="1">
        <v>45420</v>
      </c>
      <c r="F1527">
        <v>5.31</v>
      </c>
      <c r="G1527" s="1">
        <v>38721</v>
      </c>
      <c r="H1527">
        <v>4.22</v>
      </c>
    </row>
    <row r="1528" spans="5:8" x14ac:dyDescent="0.35">
      <c r="E1528" s="1">
        <v>45421</v>
      </c>
      <c r="F1528">
        <v>5.31</v>
      </c>
      <c r="G1528" s="1">
        <v>38722</v>
      </c>
      <c r="H1528">
        <v>4.24</v>
      </c>
    </row>
    <row r="1529" spans="5:8" x14ac:dyDescent="0.35">
      <c r="E1529" s="1">
        <v>45422</v>
      </c>
      <c r="F1529">
        <v>5.31</v>
      </c>
      <c r="G1529" s="1">
        <v>38723</v>
      </c>
      <c r="H1529">
        <v>4.22</v>
      </c>
    </row>
    <row r="1530" spans="5:8" x14ac:dyDescent="0.35">
      <c r="E1530" s="1">
        <v>45425</v>
      </c>
      <c r="F1530">
        <v>5.31</v>
      </c>
      <c r="G1530" s="1">
        <v>38726</v>
      </c>
      <c r="H1530">
        <v>4.25</v>
      </c>
    </row>
    <row r="1531" spans="5:8" x14ac:dyDescent="0.35">
      <c r="E1531" s="1">
        <v>45426</v>
      </c>
      <c r="F1531">
        <v>5.31</v>
      </c>
      <c r="G1531" s="1">
        <v>38727</v>
      </c>
      <c r="H1531">
        <v>4.24</v>
      </c>
    </row>
    <row r="1532" spans="5:8" x14ac:dyDescent="0.35">
      <c r="E1532" s="1">
        <v>45427</v>
      </c>
      <c r="F1532">
        <v>5.31</v>
      </c>
      <c r="G1532" s="1">
        <v>38728</v>
      </c>
      <c r="H1532">
        <v>4.24</v>
      </c>
    </row>
    <row r="1533" spans="5:8" x14ac:dyDescent="0.35">
      <c r="E1533" s="1">
        <v>45428</v>
      </c>
      <c r="F1533">
        <v>5.31</v>
      </c>
      <c r="G1533" s="1">
        <v>38729</v>
      </c>
      <c r="H1533">
        <v>4.28</v>
      </c>
    </row>
    <row r="1534" spans="5:8" x14ac:dyDescent="0.35">
      <c r="E1534" s="1">
        <v>45429</v>
      </c>
      <c r="F1534">
        <v>5.31</v>
      </c>
      <c r="G1534" s="1">
        <v>38730</v>
      </c>
      <c r="H1534">
        <v>4.3</v>
      </c>
    </row>
    <row r="1535" spans="5:8" x14ac:dyDescent="0.35">
      <c r="E1535" s="1">
        <v>45432</v>
      </c>
      <c r="F1535">
        <v>5.31</v>
      </c>
      <c r="G1535" s="1">
        <v>38734</v>
      </c>
      <c r="H1535">
        <v>4.32</v>
      </c>
    </row>
    <row r="1536" spans="5:8" x14ac:dyDescent="0.35">
      <c r="E1536" s="1">
        <v>45433</v>
      </c>
      <c r="F1536">
        <v>5.31</v>
      </c>
      <c r="G1536" s="1">
        <v>38735</v>
      </c>
      <c r="H1536">
        <v>4.24</v>
      </c>
    </row>
    <row r="1537" spans="5:8" x14ac:dyDescent="0.35">
      <c r="E1537" s="1">
        <v>45434</v>
      </c>
      <c r="F1537">
        <v>5.31</v>
      </c>
      <c r="G1537" s="1">
        <v>38736</v>
      </c>
      <c r="H1537">
        <v>4.2300000000000004</v>
      </c>
    </row>
    <row r="1538" spans="5:8" x14ac:dyDescent="0.35">
      <c r="E1538" s="1">
        <v>45435</v>
      </c>
      <c r="F1538">
        <v>5.31</v>
      </c>
      <c r="G1538" s="1">
        <v>38737</v>
      </c>
      <c r="H1538">
        <v>4.24</v>
      </c>
    </row>
    <row r="1539" spans="5:8" x14ac:dyDescent="0.35">
      <c r="E1539" s="1">
        <v>45436</v>
      </c>
      <c r="F1539">
        <v>5.32</v>
      </c>
      <c r="G1539" s="1">
        <v>38740</v>
      </c>
      <c r="H1539">
        <v>4.26</v>
      </c>
    </row>
    <row r="1540" spans="5:8" x14ac:dyDescent="0.35">
      <c r="E1540" s="1">
        <v>45440</v>
      </c>
      <c r="F1540">
        <v>5.32</v>
      </c>
      <c r="G1540" s="1">
        <v>38741</v>
      </c>
      <c r="H1540">
        <v>4.28</v>
      </c>
    </row>
    <row r="1541" spans="5:8" x14ac:dyDescent="0.35">
      <c r="E1541" s="1">
        <v>45441</v>
      </c>
      <c r="F1541">
        <v>5.33</v>
      </c>
      <c r="G1541" s="1">
        <v>38742</v>
      </c>
      <c r="H1541">
        <v>4.3600000000000003</v>
      </c>
    </row>
    <row r="1542" spans="5:8" x14ac:dyDescent="0.35">
      <c r="E1542" s="1">
        <v>45442</v>
      </c>
      <c r="F1542">
        <v>5.33</v>
      </c>
      <c r="G1542" s="1">
        <v>38743</v>
      </c>
      <c r="H1542">
        <v>4.37</v>
      </c>
    </row>
    <row r="1543" spans="5:8" x14ac:dyDescent="0.35">
      <c r="E1543" s="1">
        <v>45443</v>
      </c>
      <c r="F1543">
        <v>5.34</v>
      </c>
      <c r="G1543" s="1">
        <v>38744</v>
      </c>
      <c r="H1543">
        <v>4.42</v>
      </c>
    </row>
    <row r="1544" spans="5:8" x14ac:dyDescent="0.35">
      <c r="E1544" s="1">
        <v>45446</v>
      </c>
      <c r="F1544">
        <v>5.35</v>
      </c>
      <c r="G1544" s="1">
        <v>38747</v>
      </c>
      <c r="H1544">
        <v>4.4800000000000004</v>
      </c>
    </row>
    <row r="1545" spans="5:8" x14ac:dyDescent="0.35">
      <c r="E1545" s="1">
        <v>45447</v>
      </c>
      <c r="F1545">
        <v>5.33</v>
      </c>
      <c r="G1545" s="1">
        <v>38748</v>
      </c>
      <c r="H1545">
        <v>4.47</v>
      </c>
    </row>
    <row r="1546" spans="5:8" x14ac:dyDescent="0.35">
      <c r="E1546" s="1">
        <v>45448</v>
      </c>
      <c r="F1546">
        <v>5.33</v>
      </c>
      <c r="G1546" s="1">
        <v>38749</v>
      </c>
      <c r="H1546">
        <v>4.47</v>
      </c>
    </row>
    <row r="1547" spans="5:8" x14ac:dyDescent="0.35">
      <c r="E1547" s="1">
        <v>45449</v>
      </c>
      <c r="F1547">
        <v>5.33</v>
      </c>
      <c r="G1547" s="1">
        <v>38750</v>
      </c>
      <c r="H1547">
        <v>4.4800000000000004</v>
      </c>
    </row>
    <row r="1548" spans="5:8" x14ac:dyDescent="0.35">
      <c r="E1548" s="1">
        <v>45450</v>
      </c>
      <c r="F1548">
        <v>5.33</v>
      </c>
      <c r="G1548" s="1">
        <v>38751</v>
      </c>
      <c r="H1548">
        <v>4.51</v>
      </c>
    </row>
    <row r="1549" spans="5:8" x14ac:dyDescent="0.35">
      <c r="E1549" s="1">
        <v>45453</v>
      </c>
      <c r="F1549">
        <v>5.32</v>
      </c>
      <c r="G1549" s="1">
        <v>38754</v>
      </c>
      <c r="H1549">
        <v>4.51</v>
      </c>
    </row>
    <row r="1550" spans="5:8" x14ac:dyDescent="0.35">
      <c r="E1550" s="1">
        <v>45454</v>
      </c>
      <c r="F1550">
        <v>5.32</v>
      </c>
      <c r="G1550" s="1">
        <v>38755</v>
      </c>
      <c r="H1550">
        <v>4.47</v>
      </c>
    </row>
    <row r="1551" spans="5:8" x14ac:dyDescent="0.35">
      <c r="E1551" s="1">
        <v>45455</v>
      </c>
      <c r="F1551">
        <v>5.31</v>
      </c>
      <c r="G1551" s="1">
        <v>38756</v>
      </c>
      <c r="H1551">
        <v>4.4800000000000004</v>
      </c>
    </row>
    <row r="1552" spans="5:8" x14ac:dyDescent="0.35">
      <c r="E1552" s="1">
        <v>45456</v>
      </c>
      <c r="F1552">
        <v>5.31</v>
      </c>
      <c r="G1552" s="1">
        <v>38757</v>
      </c>
      <c r="H1552">
        <v>4.5199999999999996</v>
      </c>
    </row>
    <row r="1553" spans="5:8" x14ac:dyDescent="0.35">
      <c r="E1553" s="1">
        <v>45457</v>
      </c>
      <c r="F1553">
        <v>5.31</v>
      </c>
      <c r="G1553" s="1">
        <v>38758</v>
      </c>
      <c r="H1553">
        <v>4.51</v>
      </c>
    </row>
    <row r="1554" spans="5:8" x14ac:dyDescent="0.35">
      <c r="E1554" s="1">
        <v>45460</v>
      </c>
      <c r="F1554">
        <v>5.33</v>
      </c>
      <c r="G1554" s="1">
        <v>38761</v>
      </c>
      <c r="H1554">
        <v>4.4400000000000004</v>
      </c>
    </row>
    <row r="1555" spans="5:8" x14ac:dyDescent="0.35">
      <c r="E1555" s="1">
        <v>45461</v>
      </c>
      <c r="F1555">
        <v>5.33</v>
      </c>
      <c r="G1555" s="1">
        <v>38762</v>
      </c>
      <c r="H1555">
        <v>4.45</v>
      </c>
    </row>
    <row r="1556" spans="5:8" x14ac:dyDescent="0.35">
      <c r="E1556" s="1">
        <v>45463</v>
      </c>
      <c r="F1556">
        <v>5.32</v>
      </c>
      <c r="G1556" s="1">
        <v>38763</v>
      </c>
      <c r="H1556">
        <v>4.5</v>
      </c>
    </row>
    <row r="1557" spans="5:8" x14ac:dyDescent="0.35">
      <c r="E1557" s="1">
        <v>45464</v>
      </c>
      <c r="F1557">
        <v>5.31</v>
      </c>
      <c r="G1557" s="1">
        <v>38764</v>
      </c>
      <c r="H1557">
        <v>4.4800000000000004</v>
      </c>
    </row>
    <row r="1558" spans="5:8" x14ac:dyDescent="0.35">
      <c r="E1558" s="1">
        <v>45467</v>
      </c>
      <c r="F1558">
        <v>5.31</v>
      </c>
      <c r="G1558" s="1">
        <v>38765</v>
      </c>
      <c r="H1558">
        <v>4.4800000000000004</v>
      </c>
    </row>
    <row r="1559" spans="5:8" x14ac:dyDescent="0.35">
      <c r="E1559" s="1">
        <v>45468</v>
      </c>
      <c r="F1559">
        <v>5.33</v>
      </c>
      <c r="G1559" s="1">
        <v>38769</v>
      </c>
      <c r="H1559">
        <v>4.54</v>
      </c>
    </row>
    <row r="1560" spans="5:8" x14ac:dyDescent="0.35">
      <c r="E1560" s="1">
        <v>45469</v>
      </c>
      <c r="F1560">
        <v>5.34</v>
      </c>
      <c r="G1560" s="1">
        <v>38770</v>
      </c>
      <c r="H1560">
        <v>4.49</v>
      </c>
    </row>
    <row r="1561" spans="5:8" x14ac:dyDescent="0.35">
      <c r="E1561" s="1">
        <v>45470</v>
      </c>
      <c r="F1561">
        <v>5.34</v>
      </c>
      <c r="G1561" s="1">
        <v>38771</v>
      </c>
      <c r="H1561">
        <v>4.47</v>
      </c>
    </row>
    <row r="1562" spans="5:8" x14ac:dyDescent="0.35">
      <c r="E1562" s="1">
        <v>45471</v>
      </c>
      <c r="F1562">
        <v>5.33</v>
      </c>
      <c r="G1562" s="1">
        <v>38772</v>
      </c>
      <c r="H1562">
        <v>4.4800000000000004</v>
      </c>
    </row>
    <row r="1563" spans="5:8" x14ac:dyDescent="0.35">
      <c r="E1563" s="1">
        <v>45474</v>
      </c>
      <c r="F1563">
        <v>5.4</v>
      </c>
      <c r="G1563" s="1">
        <v>38775</v>
      </c>
      <c r="H1563">
        <v>4.5199999999999996</v>
      </c>
    </row>
    <row r="1564" spans="5:8" x14ac:dyDescent="0.35">
      <c r="E1564" s="1">
        <v>45475</v>
      </c>
      <c r="F1564">
        <v>5.35</v>
      </c>
      <c r="G1564" s="1">
        <v>38776</v>
      </c>
      <c r="H1564">
        <v>4.5199999999999996</v>
      </c>
    </row>
    <row r="1565" spans="5:8" x14ac:dyDescent="0.35">
      <c r="E1565" s="1">
        <v>45476</v>
      </c>
      <c r="F1565">
        <v>5.33</v>
      </c>
      <c r="G1565" s="1">
        <v>38777</v>
      </c>
      <c r="H1565">
        <v>4.5199999999999996</v>
      </c>
    </row>
    <row r="1566" spans="5:8" x14ac:dyDescent="0.35">
      <c r="E1566" s="1">
        <v>45478</v>
      </c>
      <c r="F1566">
        <v>5.32</v>
      </c>
      <c r="G1566" s="1">
        <v>38778</v>
      </c>
      <c r="H1566">
        <v>4.5</v>
      </c>
    </row>
    <row r="1567" spans="5:8" x14ac:dyDescent="0.35">
      <c r="E1567" s="1">
        <v>45481</v>
      </c>
      <c r="F1567">
        <v>5.32</v>
      </c>
      <c r="G1567" s="1">
        <v>38779</v>
      </c>
      <c r="H1567">
        <v>4.51</v>
      </c>
    </row>
    <row r="1568" spans="5:8" x14ac:dyDescent="0.35">
      <c r="E1568" s="1">
        <v>45482</v>
      </c>
      <c r="F1568">
        <v>5.34</v>
      </c>
      <c r="G1568" s="1">
        <v>38782</v>
      </c>
      <c r="H1568">
        <v>4.51</v>
      </c>
    </row>
    <row r="1569" spans="5:8" x14ac:dyDescent="0.35">
      <c r="E1569" s="1">
        <v>45483</v>
      </c>
      <c r="F1569">
        <v>5.34</v>
      </c>
      <c r="G1569" s="1">
        <v>38783</v>
      </c>
      <c r="H1569">
        <v>4.51</v>
      </c>
    </row>
    <row r="1570" spans="5:8" x14ac:dyDescent="0.35">
      <c r="E1570" s="1">
        <v>45484</v>
      </c>
      <c r="F1570">
        <v>5.34</v>
      </c>
      <c r="G1570" s="1">
        <v>38784</v>
      </c>
      <c r="H1570">
        <v>4.51</v>
      </c>
    </row>
    <row r="1571" spans="5:8" x14ac:dyDescent="0.35">
      <c r="E1571" s="1">
        <v>45485</v>
      </c>
      <c r="F1571">
        <v>5.34</v>
      </c>
      <c r="G1571" s="1">
        <v>38785</v>
      </c>
      <c r="H1571">
        <v>4.51</v>
      </c>
    </row>
    <row r="1572" spans="5:8" x14ac:dyDescent="0.35">
      <c r="E1572" s="1">
        <v>45488</v>
      </c>
      <c r="F1572">
        <v>5.34</v>
      </c>
      <c r="G1572" s="1">
        <v>38786</v>
      </c>
      <c r="H1572">
        <v>4.51</v>
      </c>
    </row>
    <row r="1573" spans="5:8" x14ac:dyDescent="0.35">
      <c r="E1573" s="1">
        <v>45489</v>
      </c>
      <c r="F1573">
        <v>5.35</v>
      </c>
      <c r="G1573" s="1">
        <v>38789</v>
      </c>
      <c r="H1573">
        <v>4.5199999999999996</v>
      </c>
    </row>
    <row r="1574" spans="5:8" x14ac:dyDescent="0.35">
      <c r="E1574" s="1">
        <v>45490</v>
      </c>
      <c r="F1574">
        <v>5.35</v>
      </c>
      <c r="G1574" s="1">
        <v>38790</v>
      </c>
      <c r="H1574">
        <v>4.51</v>
      </c>
    </row>
    <row r="1575" spans="5:8" x14ac:dyDescent="0.35">
      <c r="E1575" s="1">
        <v>45491</v>
      </c>
      <c r="F1575">
        <v>5.34</v>
      </c>
      <c r="G1575" s="1">
        <v>38791</v>
      </c>
      <c r="H1575">
        <v>4.47</v>
      </c>
    </row>
    <row r="1576" spans="5:8" x14ac:dyDescent="0.35">
      <c r="E1576" s="1">
        <v>45492</v>
      </c>
      <c r="F1576">
        <v>5.34</v>
      </c>
      <c r="G1576" s="1">
        <v>38792</v>
      </c>
      <c r="H1576">
        <v>4.55</v>
      </c>
    </row>
    <row r="1577" spans="5:8" x14ac:dyDescent="0.35">
      <c r="E1577" s="1">
        <v>45495</v>
      </c>
      <c r="F1577">
        <v>5.33</v>
      </c>
      <c r="G1577" s="1">
        <v>38793</v>
      </c>
      <c r="H1577">
        <v>4.5999999999999996</v>
      </c>
    </row>
    <row r="1578" spans="5:8" x14ac:dyDescent="0.35">
      <c r="E1578" s="1">
        <v>45496</v>
      </c>
      <c r="F1578">
        <v>5.34</v>
      </c>
      <c r="G1578" s="1">
        <v>38796</v>
      </c>
      <c r="H1578">
        <v>4.55</v>
      </c>
    </row>
    <row r="1579" spans="5:8" x14ac:dyDescent="0.35">
      <c r="E1579" s="1">
        <v>45497</v>
      </c>
      <c r="F1579">
        <v>5.34</v>
      </c>
      <c r="G1579" s="1">
        <v>38797</v>
      </c>
      <c r="H1579">
        <v>4.54</v>
      </c>
    </row>
    <row r="1580" spans="5:8" x14ac:dyDescent="0.35">
      <c r="E1580" s="1">
        <v>45498</v>
      </c>
      <c r="F1580">
        <v>5.35</v>
      </c>
      <c r="G1580" s="1">
        <v>38798</v>
      </c>
      <c r="H1580">
        <v>4.58</v>
      </c>
    </row>
    <row r="1581" spans="5:8" x14ac:dyDescent="0.35">
      <c r="E1581" s="1">
        <v>45499</v>
      </c>
      <c r="F1581">
        <v>5.35</v>
      </c>
      <c r="G1581" s="1">
        <v>38799</v>
      </c>
      <c r="H1581">
        <v>4.6399999999999997</v>
      </c>
    </row>
    <row r="1582" spans="5:8" x14ac:dyDescent="0.35">
      <c r="E1582" s="1">
        <v>45502</v>
      </c>
      <c r="F1582">
        <v>5.33</v>
      </c>
      <c r="G1582" s="1">
        <v>38800</v>
      </c>
      <c r="H1582">
        <v>4.6900000000000004</v>
      </c>
    </row>
    <row r="1583" spans="5:8" x14ac:dyDescent="0.35">
      <c r="E1583" s="1">
        <v>45503</v>
      </c>
      <c r="F1583">
        <v>5.33</v>
      </c>
      <c r="G1583" s="1">
        <v>38803</v>
      </c>
      <c r="H1583">
        <v>4.7699999999999996</v>
      </c>
    </row>
    <row r="1584" spans="5:8" x14ac:dyDescent="0.35">
      <c r="E1584" s="1">
        <v>45504</v>
      </c>
      <c r="F1584">
        <v>5.38</v>
      </c>
      <c r="G1584" s="1">
        <v>38804</v>
      </c>
      <c r="H1584">
        <v>4.7</v>
      </c>
    </row>
    <row r="1585" spans="5:8" x14ac:dyDescent="0.35">
      <c r="E1585" s="1">
        <v>45505</v>
      </c>
      <c r="F1585">
        <v>5.35</v>
      </c>
      <c r="G1585" s="1">
        <v>38805</v>
      </c>
      <c r="H1585">
        <v>4.6900000000000004</v>
      </c>
    </row>
    <row r="1586" spans="5:8" x14ac:dyDescent="0.35">
      <c r="E1586" s="1">
        <v>45506</v>
      </c>
      <c r="F1586">
        <v>5.35</v>
      </c>
      <c r="G1586" s="1">
        <v>38806</v>
      </c>
      <c r="H1586">
        <v>4.76</v>
      </c>
    </row>
    <row r="1587" spans="5:8" x14ac:dyDescent="0.35">
      <c r="E1587" s="1">
        <v>45509</v>
      </c>
      <c r="F1587">
        <v>5.32</v>
      </c>
      <c r="G1587" s="1">
        <v>38807</v>
      </c>
      <c r="H1587">
        <v>5</v>
      </c>
    </row>
    <row r="1588" spans="5:8" x14ac:dyDescent="0.35">
      <c r="E1588" s="1">
        <v>45510</v>
      </c>
      <c r="F1588">
        <v>5.33</v>
      </c>
      <c r="G1588" s="1">
        <v>38810</v>
      </c>
      <c r="H1588">
        <v>4.87</v>
      </c>
    </row>
    <row r="1589" spans="5:8" x14ac:dyDescent="0.35">
      <c r="E1589" s="1">
        <v>45511</v>
      </c>
      <c r="F1589">
        <v>5.33</v>
      </c>
      <c r="G1589" s="1">
        <v>38811</v>
      </c>
      <c r="H1589">
        <v>4.76</v>
      </c>
    </row>
    <row r="1590" spans="5:8" x14ac:dyDescent="0.35">
      <c r="E1590" s="1">
        <v>45512</v>
      </c>
      <c r="F1590">
        <v>5.34</v>
      </c>
      <c r="G1590" s="1">
        <v>38812</v>
      </c>
      <c r="H1590">
        <v>4.76</v>
      </c>
    </row>
    <row r="1591" spans="5:8" x14ac:dyDescent="0.35">
      <c r="E1591" s="1">
        <v>45513</v>
      </c>
      <c r="F1591">
        <v>5.34</v>
      </c>
      <c r="G1591" s="1">
        <v>38813</v>
      </c>
      <c r="H1591">
        <v>4.76</v>
      </c>
    </row>
    <row r="1592" spans="5:8" x14ac:dyDescent="0.35">
      <c r="E1592" s="1">
        <v>45516</v>
      </c>
      <c r="F1592">
        <v>5.34</v>
      </c>
      <c r="G1592" s="1">
        <v>38814</v>
      </c>
      <c r="H1592">
        <v>4.76</v>
      </c>
    </row>
    <row r="1593" spans="5:8" x14ac:dyDescent="0.35">
      <c r="E1593" s="1">
        <v>45517</v>
      </c>
      <c r="F1593">
        <v>5.34</v>
      </c>
      <c r="G1593" s="1">
        <v>38817</v>
      </c>
      <c r="H1593">
        <v>4.78</v>
      </c>
    </row>
    <row r="1594" spans="5:8" x14ac:dyDescent="0.35">
      <c r="E1594" s="1">
        <v>45518</v>
      </c>
      <c r="F1594">
        <v>5.33</v>
      </c>
      <c r="G1594" s="1">
        <v>38818</v>
      </c>
      <c r="H1594">
        <v>4.74</v>
      </c>
    </row>
    <row r="1595" spans="5:8" x14ac:dyDescent="0.35">
      <c r="E1595" s="1">
        <v>45519</v>
      </c>
      <c r="F1595">
        <v>5.35</v>
      </c>
      <c r="G1595" s="1">
        <v>38819</v>
      </c>
      <c r="H1595">
        <v>4.78</v>
      </c>
    </row>
    <row r="1596" spans="5:8" x14ac:dyDescent="0.35">
      <c r="E1596" s="1">
        <v>45520</v>
      </c>
      <c r="F1596">
        <v>5.32</v>
      </c>
      <c r="G1596" s="1">
        <v>38820</v>
      </c>
      <c r="H1596">
        <v>4.82</v>
      </c>
    </row>
    <row r="1597" spans="5:8" x14ac:dyDescent="0.35">
      <c r="E1597" s="1">
        <v>45523</v>
      </c>
      <c r="F1597">
        <v>5.32</v>
      </c>
      <c r="G1597" s="1">
        <v>38821</v>
      </c>
      <c r="H1597">
        <v>4.8</v>
      </c>
    </row>
    <row r="1598" spans="5:8" x14ac:dyDescent="0.35">
      <c r="E1598" s="1">
        <v>45524</v>
      </c>
      <c r="F1598">
        <v>5.32</v>
      </c>
      <c r="G1598" s="1">
        <v>38824</v>
      </c>
      <c r="H1598">
        <v>4.78</v>
      </c>
    </row>
    <row r="1599" spans="5:8" x14ac:dyDescent="0.35">
      <c r="E1599" s="1">
        <v>45525</v>
      </c>
      <c r="F1599">
        <v>5.31</v>
      </c>
      <c r="G1599" s="1">
        <v>38825</v>
      </c>
      <c r="H1599">
        <v>4.72</v>
      </c>
    </row>
    <row r="1600" spans="5:8" x14ac:dyDescent="0.35">
      <c r="E1600" s="1">
        <v>45526</v>
      </c>
      <c r="F1600">
        <v>5.31</v>
      </c>
      <c r="G1600" s="1">
        <v>38826</v>
      </c>
      <c r="H1600">
        <v>4.7</v>
      </c>
    </row>
    <row r="1601" spans="5:8" x14ac:dyDescent="0.35">
      <c r="E1601" s="1">
        <v>45527</v>
      </c>
      <c r="F1601">
        <v>5.33</v>
      </c>
      <c r="G1601" s="1">
        <v>38827</v>
      </c>
      <c r="H1601">
        <v>4.7300000000000004</v>
      </c>
    </row>
    <row r="1602" spans="5:8" x14ac:dyDescent="0.35">
      <c r="E1602" s="1">
        <v>45530</v>
      </c>
      <c r="F1602">
        <v>5.34</v>
      </c>
      <c r="G1602" s="1">
        <v>38828</v>
      </c>
      <c r="H1602">
        <v>4.74</v>
      </c>
    </row>
    <row r="1603" spans="5:8" x14ac:dyDescent="0.35">
      <c r="E1603" s="1">
        <v>45531</v>
      </c>
      <c r="F1603">
        <v>5.35</v>
      </c>
      <c r="G1603" s="1">
        <v>38831</v>
      </c>
      <c r="H1603">
        <v>4.7699999999999996</v>
      </c>
    </row>
    <row r="1604" spans="5:8" x14ac:dyDescent="0.35">
      <c r="E1604" s="1">
        <v>45532</v>
      </c>
      <c r="F1604">
        <v>5.35</v>
      </c>
      <c r="G1604" s="1">
        <v>38832</v>
      </c>
      <c r="H1604">
        <v>4.74</v>
      </c>
    </row>
    <row r="1605" spans="5:8" x14ac:dyDescent="0.35">
      <c r="E1605" s="1">
        <v>45533</v>
      </c>
      <c r="F1605">
        <v>5.33</v>
      </c>
      <c r="G1605" s="1">
        <v>38833</v>
      </c>
      <c r="H1605">
        <v>4.7300000000000004</v>
      </c>
    </row>
    <row r="1606" spans="5:8" x14ac:dyDescent="0.35">
      <c r="E1606" s="1">
        <v>45534</v>
      </c>
      <c r="F1606">
        <v>5.32</v>
      </c>
      <c r="G1606" s="1">
        <v>38834</v>
      </c>
      <c r="H1606">
        <v>4.79</v>
      </c>
    </row>
    <row r="1607" spans="5:8" x14ac:dyDescent="0.35">
      <c r="E1607" s="1">
        <v>45538</v>
      </c>
      <c r="F1607">
        <v>5.34</v>
      </c>
      <c r="G1607" s="1">
        <v>38835</v>
      </c>
      <c r="H1607">
        <v>4.8600000000000003</v>
      </c>
    </row>
    <row r="1608" spans="5:8" x14ac:dyDescent="0.35">
      <c r="E1608" s="1">
        <v>45539</v>
      </c>
      <c r="F1608">
        <v>5.35</v>
      </c>
      <c r="G1608" s="1">
        <v>38838</v>
      </c>
      <c r="H1608">
        <v>4.84</v>
      </c>
    </row>
    <row r="1609" spans="5:8" x14ac:dyDescent="0.35">
      <c r="E1609" s="1">
        <v>45540</v>
      </c>
      <c r="F1609">
        <v>5.35</v>
      </c>
      <c r="G1609" s="1">
        <v>38839</v>
      </c>
      <c r="H1609">
        <v>4.79</v>
      </c>
    </row>
    <row r="1610" spans="5:8" x14ac:dyDescent="0.35">
      <c r="E1610" s="1">
        <v>45541</v>
      </c>
      <c r="F1610">
        <v>5.34</v>
      </c>
      <c r="G1610" s="1">
        <v>38840</v>
      </c>
      <c r="H1610">
        <v>4.8099999999999996</v>
      </c>
    </row>
    <row r="1611" spans="5:8" x14ac:dyDescent="0.35">
      <c r="E1611" s="1">
        <v>45544</v>
      </c>
      <c r="F1611">
        <v>5.34</v>
      </c>
      <c r="G1611" s="1">
        <v>38841</v>
      </c>
      <c r="H1611">
        <v>4.83</v>
      </c>
    </row>
    <row r="1612" spans="5:8" x14ac:dyDescent="0.35">
      <c r="E1612" s="1">
        <v>45545</v>
      </c>
      <c r="F1612">
        <v>5.33</v>
      </c>
      <c r="G1612" s="1">
        <v>38842</v>
      </c>
      <c r="H1612">
        <v>4.83</v>
      </c>
    </row>
    <row r="1613" spans="5:8" x14ac:dyDescent="0.35">
      <c r="E1613" s="1">
        <v>45546</v>
      </c>
      <c r="F1613">
        <v>5.32</v>
      </c>
      <c r="G1613" s="1">
        <v>38845</v>
      </c>
      <c r="H1613">
        <v>4.88</v>
      </c>
    </row>
    <row r="1614" spans="5:8" x14ac:dyDescent="0.35">
      <c r="E1614" s="1">
        <v>45547</v>
      </c>
      <c r="F1614">
        <v>5.33</v>
      </c>
      <c r="G1614" s="1">
        <v>38846</v>
      </c>
      <c r="H1614">
        <v>4.78</v>
      </c>
    </row>
    <row r="1615" spans="5:8" x14ac:dyDescent="0.35">
      <c r="E1615" s="1">
        <v>45548</v>
      </c>
      <c r="F1615">
        <v>5.33</v>
      </c>
      <c r="G1615" s="1">
        <v>38847</v>
      </c>
      <c r="H1615">
        <v>4.88</v>
      </c>
    </row>
    <row r="1616" spans="5:8" x14ac:dyDescent="0.35">
      <c r="E1616" s="1">
        <v>45551</v>
      </c>
      <c r="F1616">
        <v>5.38</v>
      </c>
      <c r="G1616" s="1">
        <v>38848</v>
      </c>
      <c r="H1616">
        <v>4.99</v>
      </c>
    </row>
    <row r="1617" spans="5:8" x14ac:dyDescent="0.35">
      <c r="E1617" s="1">
        <v>45552</v>
      </c>
      <c r="F1617">
        <v>5.38</v>
      </c>
      <c r="G1617" s="1">
        <v>38849</v>
      </c>
      <c r="H1617">
        <v>5.01</v>
      </c>
    </row>
    <row r="1618" spans="5:8" x14ac:dyDescent="0.35">
      <c r="E1618" s="1">
        <v>45553</v>
      </c>
      <c r="F1618">
        <v>5.33</v>
      </c>
      <c r="G1618" s="1">
        <v>38852</v>
      </c>
      <c r="H1618">
        <v>5.01</v>
      </c>
    </row>
    <row r="1619" spans="5:8" x14ac:dyDescent="0.35">
      <c r="E1619" s="1">
        <v>45554</v>
      </c>
      <c r="F1619">
        <v>4.82</v>
      </c>
      <c r="G1619" s="1">
        <v>38853</v>
      </c>
      <c r="H1619">
        <v>4.9800000000000004</v>
      </c>
    </row>
    <row r="1620" spans="5:8" x14ac:dyDescent="0.35">
      <c r="E1620" s="1">
        <v>45555</v>
      </c>
      <c r="F1620">
        <v>4.83</v>
      </c>
      <c r="G1620" s="1">
        <v>38854</v>
      </c>
      <c r="H1620">
        <v>4.96</v>
      </c>
    </row>
    <row r="1621" spans="5:8" x14ac:dyDescent="0.35">
      <c r="E1621" s="1">
        <v>45558</v>
      </c>
      <c r="F1621">
        <v>4.83</v>
      </c>
      <c r="G1621" s="1">
        <v>38855</v>
      </c>
      <c r="H1621">
        <v>5</v>
      </c>
    </row>
    <row r="1622" spans="5:8" x14ac:dyDescent="0.35">
      <c r="E1622" s="1">
        <v>45559</v>
      </c>
      <c r="F1622">
        <v>4.84</v>
      </c>
      <c r="G1622" s="1">
        <v>38856</v>
      </c>
      <c r="H1622">
        <v>5</v>
      </c>
    </row>
    <row r="1623" spans="5:8" x14ac:dyDescent="0.35">
      <c r="E1623" s="1">
        <v>45560</v>
      </c>
      <c r="F1623">
        <v>4.84</v>
      </c>
      <c r="G1623" s="1">
        <v>38859</v>
      </c>
      <c r="H1623">
        <v>5</v>
      </c>
    </row>
    <row r="1624" spans="5:8" x14ac:dyDescent="0.35">
      <c r="E1624" s="1">
        <v>45561</v>
      </c>
      <c r="F1624">
        <v>4.83</v>
      </c>
      <c r="G1624" s="1">
        <v>38860</v>
      </c>
      <c r="H1624">
        <v>4.9400000000000004</v>
      </c>
    </row>
    <row r="1625" spans="5:8" x14ac:dyDescent="0.35">
      <c r="E1625" s="1">
        <v>45562</v>
      </c>
      <c r="F1625">
        <v>4.84</v>
      </c>
      <c r="G1625" s="1">
        <v>38861</v>
      </c>
      <c r="H1625">
        <v>4.9000000000000004</v>
      </c>
    </row>
    <row r="1626" spans="5:8" x14ac:dyDescent="0.35">
      <c r="E1626" s="1">
        <v>45565</v>
      </c>
      <c r="F1626">
        <v>4.96</v>
      </c>
      <c r="G1626" s="1">
        <v>38862</v>
      </c>
      <c r="H1626">
        <v>5.01</v>
      </c>
    </row>
    <row r="1627" spans="5:8" x14ac:dyDescent="0.35">
      <c r="E1627" s="1">
        <v>45566</v>
      </c>
      <c r="F1627">
        <v>5.05</v>
      </c>
      <c r="G1627" s="1">
        <v>38863</v>
      </c>
      <c r="H1627">
        <v>4.99</v>
      </c>
    </row>
    <row r="1628" spans="5:8" x14ac:dyDescent="0.35">
      <c r="E1628" s="1">
        <v>45567</v>
      </c>
      <c r="F1628">
        <v>4.92</v>
      </c>
      <c r="G1628" s="1">
        <v>38867</v>
      </c>
      <c r="H1628">
        <v>5.0199999999999996</v>
      </c>
    </row>
    <row r="1629" spans="5:8" x14ac:dyDescent="0.35">
      <c r="E1629" s="1">
        <v>45568</v>
      </c>
      <c r="F1629">
        <v>4.8499999999999996</v>
      </c>
      <c r="G1629" s="1">
        <v>38868</v>
      </c>
      <c r="H1629">
        <v>5.05</v>
      </c>
    </row>
    <row r="1630" spans="5:8" x14ac:dyDescent="0.35">
      <c r="E1630" s="1">
        <v>45569</v>
      </c>
      <c r="F1630">
        <v>4.83</v>
      </c>
      <c r="G1630" s="1">
        <v>38869</v>
      </c>
      <c r="H1630">
        <v>5.0199999999999996</v>
      </c>
    </row>
    <row r="1631" spans="5:8" x14ac:dyDescent="0.35">
      <c r="E1631" s="1">
        <v>45572</v>
      </c>
      <c r="F1631">
        <v>4.83</v>
      </c>
      <c r="G1631" s="1">
        <v>38870</v>
      </c>
      <c r="H1631">
        <v>4.97</v>
      </c>
    </row>
    <row r="1632" spans="5:8" x14ac:dyDescent="0.35">
      <c r="E1632" s="1">
        <v>45573</v>
      </c>
      <c r="F1632">
        <v>4.84</v>
      </c>
      <c r="G1632" s="1">
        <v>38873</v>
      </c>
      <c r="H1632">
        <v>5.01</v>
      </c>
    </row>
    <row r="1633" spans="5:8" x14ac:dyDescent="0.35">
      <c r="E1633" s="1">
        <v>45574</v>
      </c>
      <c r="F1633">
        <v>4.83</v>
      </c>
      <c r="G1633" s="1">
        <v>38874</v>
      </c>
      <c r="H1633">
        <v>4.99</v>
      </c>
    </row>
    <row r="1634" spans="5:8" x14ac:dyDescent="0.35">
      <c r="E1634" s="1">
        <v>45575</v>
      </c>
      <c r="F1634">
        <v>4.82</v>
      </c>
      <c r="G1634" s="1">
        <v>38875</v>
      </c>
      <c r="H1634">
        <v>4.99</v>
      </c>
    </row>
    <row r="1635" spans="5:8" x14ac:dyDescent="0.35">
      <c r="E1635" s="1">
        <v>45576</v>
      </c>
      <c r="F1635">
        <v>4.8099999999999996</v>
      </c>
      <c r="G1635" s="1">
        <v>38876</v>
      </c>
      <c r="H1635">
        <v>5.0199999999999996</v>
      </c>
    </row>
    <row r="1636" spans="5:8" x14ac:dyDescent="0.35">
      <c r="E1636" s="1">
        <v>45580</v>
      </c>
      <c r="F1636">
        <v>4.8600000000000003</v>
      </c>
      <c r="G1636" s="1">
        <v>38877</v>
      </c>
      <c r="H1636">
        <v>5</v>
      </c>
    </row>
    <row r="1637" spans="5:8" x14ac:dyDescent="0.35">
      <c r="E1637" s="1">
        <v>45581</v>
      </c>
      <c r="F1637">
        <v>4.8600000000000003</v>
      </c>
      <c r="G1637" s="1">
        <v>38880</v>
      </c>
      <c r="H1637">
        <v>5.01</v>
      </c>
    </row>
    <row r="1638" spans="5:8" x14ac:dyDescent="0.35">
      <c r="E1638" s="1">
        <v>45582</v>
      </c>
      <c r="F1638">
        <v>4.8499999999999996</v>
      </c>
      <c r="G1638" s="1">
        <v>38881</v>
      </c>
      <c r="H1638">
        <v>5</v>
      </c>
    </row>
    <row r="1639" spans="5:8" x14ac:dyDescent="0.35">
      <c r="E1639" s="1">
        <v>45583</v>
      </c>
      <c r="F1639">
        <v>4.84</v>
      </c>
      <c r="G1639" s="1">
        <v>38882</v>
      </c>
      <c r="H1639">
        <v>5</v>
      </c>
    </row>
    <row r="1640" spans="5:8" x14ac:dyDescent="0.35">
      <c r="E1640" s="1">
        <v>45586</v>
      </c>
      <c r="F1640">
        <v>4.82</v>
      </c>
      <c r="G1640" s="1">
        <v>38883</v>
      </c>
      <c r="H1640">
        <v>5.0199999999999996</v>
      </c>
    </row>
    <row r="1641" spans="5:8" x14ac:dyDescent="0.35">
      <c r="E1641" s="1">
        <v>45587</v>
      </c>
      <c r="F1641">
        <v>4.83</v>
      </c>
      <c r="G1641" s="1">
        <v>38884</v>
      </c>
      <c r="H1641">
        <v>4.9400000000000004</v>
      </c>
    </row>
    <row r="1642" spans="5:8" x14ac:dyDescent="0.35">
      <c r="E1642" s="1">
        <v>45588</v>
      </c>
      <c r="F1642">
        <v>4.83</v>
      </c>
      <c r="G1642" s="1">
        <v>38887</v>
      </c>
      <c r="H1642">
        <v>4.95</v>
      </c>
    </row>
    <row r="1643" spans="5:8" x14ac:dyDescent="0.35">
      <c r="E1643" s="1">
        <v>45589</v>
      </c>
      <c r="F1643">
        <v>4.83</v>
      </c>
      <c r="G1643" s="1">
        <v>38888</v>
      </c>
      <c r="H1643">
        <v>4.92</v>
      </c>
    </row>
    <row r="1644" spans="5:8" x14ac:dyDescent="0.35">
      <c r="E1644" s="1">
        <v>45590</v>
      </c>
      <c r="F1644">
        <v>4.83</v>
      </c>
      <c r="G1644" s="1">
        <v>38889</v>
      </c>
      <c r="H1644">
        <v>4.91</v>
      </c>
    </row>
    <row r="1645" spans="5:8" x14ac:dyDescent="0.35">
      <c r="E1645" s="1">
        <v>45593</v>
      </c>
      <c r="F1645">
        <v>4.82</v>
      </c>
      <c r="G1645" s="1">
        <v>38890</v>
      </c>
      <c r="H1645">
        <v>4.9800000000000004</v>
      </c>
    </row>
    <row r="1646" spans="5:8" x14ac:dyDescent="0.35">
      <c r="E1646" s="1">
        <v>45594</v>
      </c>
      <c r="F1646">
        <v>4.82</v>
      </c>
      <c r="G1646" s="1">
        <v>38891</v>
      </c>
      <c r="H1646">
        <v>4.9800000000000004</v>
      </c>
    </row>
    <row r="1647" spans="5:8" x14ac:dyDescent="0.35">
      <c r="E1647" s="1">
        <v>45595</v>
      </c>
      <c r="F1647">
        <v>4.8099999999999996</v>
      </c>
      <c r="G1647" s="1">
        <v>38894</v>
      </c>
      <c r="H1647">
        <v>5.03</v>
      </c>
    </row>
    <row r="1648" spans="5:8" x14ac:dyDescent="0.35">
      <c r="E1648" s="1">
        <v>45596</v>
      </c>
      <c r="F1648">
        <v>4.9000000000000004</v>
      </c>
      <c r="G1648" s="1">
        <v>38895</v>
      </c>
      <c r="H1648">
        <v>5.0199999999999996</v>
      </c>
    </row>
    <row r="1649" spans="5:8" x14ac:dyDescent="0.35">
      <c r="E1649" s="1">
        <v>45597</v>
      </c>
      <c r="F1649">
        <v>4.8600000000000003</v>
      </c>
      <c r="G1649" s="1">
        <v>38896</v>
      </c>
      <c r="H1649">
        <v>5.0599999999999996</v>
      </c>
    </row>
    <row r="1650" spans="5:8" x14ac:dyDescent="0.35">
      <c r="E1650" s="1">
        <v>45600</v>
      </c>
      <c r="F1650">
        <v>4.82</v>
      </c>
      <c r="G1650" s="1">
        <v>38897</v>
      </c>
      <c r="H1650">
        <v>5.08</v>
      </c>
    </row>
    <row r="1651" spans="5:8" x14ac:dyDescent="0.35">
      <c r="E1651" s="1">
        <v>45601</v>
      </c>
      <c r="F1651">
        <v>4.82</v>
      </c>
      <c r="G1651" s="1">
        <v>38898</v>
      </c>
      <c r="H1651">
        <v>5.05</v>
      </c>
    </row>
    <row r="1652" spans="5:8" x14ac:dyDescent="0.35">
      <c r="E1652" s="1">
        <v>45602</v>
      </c>
      <c r="F1652">
        <v>4.8099999999999996</v>
      </c>
      <c r="G1652" s="1">
        <v>38901</v>
      </c>
      <c r="H1652">
        <v>5.25</v>
      </c>
    </row>
    <row r="1653" spans="5:8" x14ac:dyDescent="0.35">
      <c r="E1653" s="1">
        <v>45603</v>
      </c>
      <c r="F1653">
        <v>4.82</v>
      </c>
      <c r="G1653" s="1">
        <v>38903</v>
      </c>
      <c r="H1653">
        <v>5.25</v>
      </c>
    </row>
    <row r="1654" spans="5:8" x14ac:dyDescent="0.35">
      <c r="E1654" s="1">
        <v>45604</v>
      </c>
      <c r="F1654">
        <v>4.5999999999999996</v>
      </c>
      <c r="G1654" s="1">
        <v>38904</v>
      </c>
      <c r="H1654">
        <v>5.24</v>
      </c>
    </row>
    <row r="1655" spans="5:8" x14ac:dyDescent="0.35">
      <c r="E1655" s="1">
        <v>45608</v>
      </c>
      <c r="F1655">
        <v>4.5999999999999996</v>
      </c>
      <c r="G1655" s="1">
        <v>38905</v>
      </c>
      <c r="H1655">
        <v>5.22</v>
      </c>
    </row>
    <row r="1656" spans="5:8" x14ac:dyDescent="0.35">
      <c r="E1656" s="1">
        <v>45609</v>
      </c>
      <c r="F1656">
        <v>4.59</v>
      </c>
      <c r="G1656" s="1">
        <v>38908</v>
      </c>
      <c r="H1656">
        <v>5.24</v>
      </c>
    </row>
    <row r="1657" spans="5:8" x14ac:dyDescent="0.35">
      <c r="E1657" s="1">
        <v>45610</v>
      </c>
      <c r="F1657">
        <v>4.58</v>
      </c>
      <c r="G1657" s="1">
        <v>38909</v>
      </c>
      <c r="H1657">
        <v>5.25</v>
      </c>
    </row>
    <row r="1658" spans="5:8" x14ac:dyDescent="0.35">
      <c r="E1658" s="1">
        <v>45611</v>
      </c>
      <c r="F1658">
        <v>4.57</v>
      </c>
      <c r="G1658" s="1">
        <v>38910</v>
      </c>
      <c r="H1658">
        <v>5.27</v>
      </c>
    </row>
    <row r="1659" spans="5:8" x14ac:dyDescent="0.35">
      <c r="E1659" s="1">
        <v>45614</v>
      </c>
      <c r="F1659">
        <v>4.57</v>
      </c>
      <c r="G1659" s="1">
        <v>38911</v>
      </c>
      <c r="H1659">
        <v>5.26</v>
      </c>
    </row>
    <row r="1660" spans="5:8" x14ac:dyDescent="0.35">
      <c r="E1660" s="1">
        <v>45615</v>
      </c>
      <c r="F1660">
        <v>4.57</v>
      </c>
      <c r="G1660" s="1">
        <v>38912</v>
      </c>
      <c r="H1660">
        <v>5.26</v>
      </c>
    </row>
    <row r="1661" spans="5:8" x14ac:dyDescent="0.35">
      <c r="E1661" s="1">
        <v>45616</v>
      </c>
      <c r="F1661">
        <v>4.5599999999999996</v>
      </c>
      <c r="G1661" s="1">
        <v>38915</v>
      </c>
      <c r="H1661">
        <v>5.28</v>
      </c>
    </row>
    <row r="1662" spans="5:8" x14ac:dyDescent="0.35">
      <c r="E1662" s="1">
        <v>45617</v>
      </c>
      <c r="F1662">
        <v>4.57</v>
      </c>
      <c r="G1662" s="1">
        <v>38916</v>
      </c>
      <c r="H1662">
        <v>5.22</v>
      </c>
    </row>
    <row r="1663" spans="5:8" x14ac:dyDescent="0.35">
      <c r="E1663" s="1">
        <v>45618</v>
      </c>
      <c r="F1663">
        <v>4.57</v>
      </c>
      <c r="G1663" s="1">
        <v>38917</v>
      </c>
      <c r="H1663">
        <v>5.23</v>
      </c>
    </row>
    <row r="1664" spans="5:8" x14ac:dyDescent="0.35">
      <c r="E1664" s="1">
        <v>45621</v>
      </c>
      <c r="F1664">
        <v>4.58</v>
      </c>
      <c r="G1664" s="1">
        <v>38918</v>
      </c>
      <c r="H1664">
        <v>5.24</v>
      </c>
    </row>
    <row r="1665" spans="5:8" x14ac:dyDescent="0.35">
      <c r="E1665" s="1">
        <v>45622</v>
      </c>
      <c r="F1665">
        <v>4.58</v>
      </c>
      <c r="G1665" s="1">
        <v>38919</v>
      </c>
      <c r="H1665">
        <v>5.23</v>
      </c>
    </row>
    <row r="1666" spans="5:8" x14ac:dyDescent="0.35">
      <c r="E1666" s="1">
        <v>45623</v>
      </c>
      <c r="F1666">
        <v>4.57</v>
      </c>
      <c r="G1666" s="1">
        <v>38922</v>
      </c>
      <c r="H1666">
        <v>5.24</v>
      </c>
    </row>
    <row r="1667" spans="5:8" x14ac:dyDescent="0.35">
      <c r="E1667" s="1">
        <v>45625</v>
      </c>
      <c r="F1667">
        <v>4.59</v>
      </c>
      <c r="G1667" s="1">
        <v>38923</v>
      </c>
      <c r="H1667">
        <v>5.24</v>
      </c>
    </row>
    <row r="1668" spans="5:8" x14ac:dyDescent="0.35">
      <c r="E1668" s="1">
        <v>45628</v>
      </c>
      <c r="F1668">
        <v>4.6399999999999997</v>
      </c>
      <c r="G1668" s="1">
        <v>38924</v>
      </c>
      <c r="H1668">
        <v>5.24</v>
      </c>
    </row>
    <row r="1669" spans="5:8" x14ac:dyDescent="0.35">
      <c r="E1669" s="1">
        <v>45629</v>
      </c>
      <c r="F1669">
        <v>4.6399999999999997</v>
      </c>
      <c r="G1669" s="1">
        <v>38925</v>
      </c>
      <c r="H1669">
        <v>5.27</v>
      </c>
    </row>
    <row r="1670" spans="5:8" x14ac:dyDescent="0.35">
      <c r="E1670" s="1">
        <v>45630</v>
      </c>
      <c r="F1670">
        <v>4.59</v>
      </c>
      <c r="G1670" s="1">
        <v>38926</v>
      </c>
      <c r="H1670">
        <v>5.26</v>
      </c>
    </row>
    <row r="1671" spans="5:8" x14ac:dyDescent="0.35">
      <c r="E1671" s="1">
        <v>45631</v>
      </c>
      <c r="F1671">
        <v>4.59</v>
      </c>
      <c r="G1671" s="1">
        <v>38929</v>
      </c>
      <c r="H1671">
        <v>5.31</v>
      </c>
    </row>
    <row r="1672" spans="5:8" x14ac:dyDescent="0.35">
      <c r="E1672" s="1">
        <v>45632</v>
      </c>
      <c r="F1672">
        <v>4.5999999999999996</v>
      </c>
      <c r="G1672" s="1">
        <v>38930</v>
      </c>
      <c r="H1672">
        <v>5.27</v>
      </c>
    </row>
    <row r="1673" spans="5:8" x14ac:dyDescent="0.35">
      <c r="E1673" s="1">
        <v>45635</v>
      </c>
      <c r="F1673">
        <v>4.63</v>
      </c>
      <c r="G1673" s="1">
        <v>38931</v>
      </c>
      <c r="H1673">
        <v>5.25</v>
      </c>
    </row>
    <row r="1674" spans="5:8" x14ac:dyDescent="0.35">
      <c r="E1674" s="1">
        <v>45636</v>
      </c>
      <c r="F1674">
        <v>4.6399999999999997</v>
      </c>
      <c r="G1674" s="1">
        <v>38932</v>
      </c>
      <c r="H1674">
        <v>5.27</v>
      </c>
    </row>
    <row r="1675" spans="5:8" x14ac:dyDescent="0.35">
      <c r="E1675" s="1">
        <v>45637</v>
      </c>
      <c r="F1675">
        <v>4.62</v>
      </c>
      <c r="G1675" s="1">
        <v>38933</v>
      </c>
      <c r="H1675">
        <v>5.25</v>
      </c>
    </row>
    <row r="1676" spans="5:8" x14ac:dyDescent="0.35">
      <c r="E1676" s="1">
        <v>45638</v>
      </c>
      <c r="F1676">
        <v>4.62</v>
      </c>
      <c r="G1676" s="1">
        <v>38936</v>
      </c>
      <c r="H1676">
        <v>5.24</v>
      </c>
    </row>
    <row r="1677" spans="5:8" x14ac:dyDescent="0.35">
      <c r="E1677" s="1">
        <v>45639</v>
      </c>
      <c r="F1677">
        <v>4.5999999999999996</v>
      </c>
      <c r="G1677" s="1">
        <v>38937</v>
      </c>
      <c r="H1677">
        <v>5.26</v>
      </c>
    </row>
    <row r="1678" spans="5:8" x14ac:dyDescent="0.35">
      <c r="E1678" s="1">
        <v>45642</v>
      </c>
      <c r="F1678">
        <v>4.6500000000000004</v>
      </c>
      <c r="G1678" s="1">
        <v>38938</v>
      </c>
      <c r="H1678">
        <v>5.25</v>
      </c>
    </row>
    <row r="1679" spans="5:8" x14ac:dyDescent="0.35">
      <c r="E1679" s="1">
        <v>45643</v>
      </c>
      <c r="F1679">
        <v>4.62</v>
      </c>
      <c r="G1679" s="1">
        <v>38939</v>
      </c>
      <c r="H1679">
        <v>5.24</v>
      </c>
    </row>
    <row r="1680" spans="5:8" x14ac:dyDescent="0.35">
      <c r="E1680" s="1">
        <v>45644</v>
      </c>
      <c r="F1680">
        <v>4.57</v>
      </c>
      <c r="G1680" s="1">
        <v>38940</v>
      </c>
      <c r="H1680">
        <v>5.24</v>
      </c>
    </row>
    <row r="1681" spans="5:8" x14ac:dyDescent="0.35">
      <c r="E1681" s="1">
        <v>45645</v>
      </c>
      <c r="F1681">
        <v>4.3</v>
      </c>
      <c r="G1681" s="1">
        <v>38943</v>
      </c>
      <c r="H1681">
        <v>5.26</v>
      </c>
    </row>
    <row r="1682" spans="5:8" x14ac:dyDescent="0.35">
      <c r="E1682" s="1">
        <v>45646</v>
      </c>
      <c r="F1682">
        <v>4.3</v>
      </c>
      <c r="G1682" s="1">
        <v>38944</v>
      </c>
      <c r="H1682">
        <v>5.24</v>
      </c>
    </row>
    <row r="1683" spans="5:8" x14ac:dyDescent="0.35">
      <c r="E1683" s="1">
        <v>45649</v>
      </c>
      <c r="F1683">
        <v>4.3099999999999996</v>
      </c>
      <c r="G1683" s="1">
        <v>38945</v>
      </c>
      <c r="H1683">
        <v>5.17</v>
      </c>
    </row>
    <row r="1684" spans="5:8" x14ac:dyDescent="0.35">
      <c r="E1684" s="1">
        <v>45650</v>
      </c>
      <c r="F1684">
        <v>4.4000000000000004</v>
      </c>
      <c r="G1684" s="1">
        <v>38946</v>
      </c>
      <c r="H1684">
        <v>5.2</v>
      </c>
    </row>
    <row r="1685" spans="5:8" x14ac:dyDescent="0.35">
      <c r="E1685" s="1">
        <v>45652</v>
      </c>
      <c r="F1685">
        <v>4.53</v>
      </c>
      <c r="G1685" s="1">
        <v>38947</v>
      </c>
      <c r="H1685">
        <v>5.25</v>
      </c>
    </row>
    <row r="1686" spans="5:8" x14ac:dyDescent="0.35">
      <c r="E1686" s="1">
        <v>45653</v>
      </c>
      <c r="F1686">
        <v>4.46</v>
      </c>
      <c r="G1686" s="1">
        <v>38950</v>
      </c>
      <c r="H1686">
        <v>5.24</v>
      </c>
    </row>
    <row r="1687" spans="5:8" x14ac:dyDescent="0.35">
      <c r="E1687" s="1">
        <v>45656</v>
      </c>
      <c r="F1687">
        <v>4.37</v>
      </c>
      <c r="G1687" s="1">
        <v>38951</v>
      </c>
      <c r="H1687">
        <v>5.24</v>
      </c>
    </row>
    <row r="1688" spans="5:8" x14ac:dyDescent="0.35">
      <c r="E1688" s="1">
        <v>45657</v>
      </c>
      <c r="F1688">
        <v>4.49</v>
      </c>
      <c r="G1688" s="1">
        <v>38952</v>
      </c>
      <c r="H1688">
        <v>5.25</v>
      </c>
    </row>
    <row r="1689" spans="5:8" x14ac:dyDescent="0.35">
      <c r="E1689" s="1">
        <v>45659</v>
      </c>
      <c r="F1689">
        <v>4.4000000000000004</v>
      </c>
      <c r="G1689" s="1">
        <v>38953</v>
      </c>
      <c r="H1689">
        <v>5.25</v>
      </c>
    </row>
    <row r="1690" spans="5:8" x14ac:dyDescent="0.35">
      <c r="E1690" s="1">
        <v>45660</v>
      </c>
      <c r="F1690">
        <v>4.3099999999999996</v>
      </c>
      <c r="G1690" s="1">
        <v>38954</v>
      </c>
      <c r="H1690">
        <v>5.25</v>
      </c>
    </row>
    <row r="1691" spans="5:8" x14ac:dyDescent="0.35">
      <c r="E1691" s="1">
        <v>45663</v>
      </c>
      <c r="F1691">
        <v>4.2699999999999996</v>
      </c>
      <c r="G1691" s="1">
        <v>38957</v>
      </c>
      <c r="H1691">
        <v>5.25</v>
      </c>
    </row>
    <row r="1692" spans="5:8" x14ac:dyDescent="0.35">
      <c r="E1692" s="1">
        <v>45664</v>
      </c>
      <c r="F1692">
        <v>4.2699999999999996</v>
      </c>
      <c r="G1692" s="1">
        <v>38958</v>
      </c>
      <c r="H1692">
        <v>5.23</v>
      </c>
    </row>
    <row r="1693" spans="5:8" x14ac:dyDescent="0.35">
      <c r="E1693" s="1">
        <v>45665</v>
      </c>
      <c r="F1693">
        <v>4.29</v>
      </c>
      <c r="G1693" s="1">
        <v>38959</v>
      </c>
      <c r="H1693">
        <v>5.25</v>
      </c>
    </row>
    <row r="1694" spans="5:8" x14ac:dyDescent="0.35">
      <c r="E1694" s="1">
        <v>45666</v>
      </c>
      <c r="F1694">
        <v>4.3</v>
      </c>
      <c r="G1694" s="1">
        <v>38960</v>
      </c>
      <c r="H1694">
        <v>5.31</v>
      </c>
    </row>
    <row r="1695" spans="5:8" x14ac:dyDescent="0.35">
      <c r="E1695" s="1">
        <v>45667</v>
      </c>
      <c r="F1695">
        <v>4.3</v>
      </c>
      <c r="G1695" s="1">
        <v>38961</v>
      </c>
      <c r="H1695">
        <v>5.25</v>
      </c>
    </row>
    <row r="1696" spans="5:8" x14ac:dyDescent="0.35">
      <c r="E1696" s="1">
        <v>45670</v>
      </c>
      <c r="F1696">
        <v>4.29</v>
      </c>
      <c r="G1696" s="1">
        <v>38965</v>
      </c>
      <c r="H1696">
        <v>5.26</v>
      </c>
    </row>
    <row r="1697" spans="5:8" x14ac:dyDescent="0.35">
      <c r="E1697" s="1">
        <v>45671</v>
      </c>
      <c r="F1697">
        <v>4.28</v>
      </c>
      <c r="G1697" s="1">
        <v>38966</v>
      </c>
      <c r="H1697">
        <v>5.21</v>
      </c>
    </row>
    <row r="1698" spans="5:8" x14ac:dyDescent="0.35">
      <c r="E1698" s="1">
        <v>45672</v>
      </c>
      <c r="F1698">
        <v>4.28</v>
      </c>
      <c r="G1698" s="1">
        <v>38967</v>
      </c>
      <c r="H1698">
        <v>5.23</v>
      </c>
    </row>
    <row r="1699" spans="5:8" x14ac:dyDescent="0.35">
      <c r="E1699" s="1">
        <v>45673</v>
      </c>
      <c r="F1699">
        <v>4.29</v>
      </c>
      <c r="G1699" s="1">
        <v>38968</v>
      </c>
      <c r="H1699">
        <v>5.23</v>
      </c>
    </row>
    <row r="1700" spans="5:8" x14ac:dyDescent="0.35">
      <c r="E1700" s="1">
        <v>45674</v>
      </c>
      <c r="F1700">
        <v>4.29</v>
      </c>
      <c r="G1700" s="1">
        <v>38971</v>
      </c>
      <c r="H1700">
        <v>5.24</v>
      </c>
    </row>
    <row r="1701" spans="5:8" x14ac:dyDescent="0.35">
      <c r="E1701" s="1">
        <v>45678</v>
      </c>
      <c r="F1701">
        <v>4.29</v>
      </c>
      <c r="G1701" s="1">
        <v>38972</v>
      </c>
      <c r="H1701">
        <v>5.21</v>
      </c>
    </row>
    <row r="1702" spans="5:8" x14ac:dyDescent="0.35">
      <c r="E1702" s="1">
        <v>45679</v>
      </c>
      <c r="F1702">
        <v>4.3</v>
      </c>
      <c r="G1702" s="1">
        <v>38973</v>
      </c>
      <c r="H1702">
        <v>5.26</v>
      </c>
    </row>
    <row r="1703" spans="5:8" x14ac:dyDescent="0.35">
      <c r="E1703" s="1">
        <v>45680</v>
      </c>
      <c r="F1703">
        <v>4.3499999999999996</v>
      </c>
      <c r="G1703" s="1">
        <v>38974</v>
      </c>
      <c r="H1703">
        <v>5.26</v>
      </c>
    </row>
    <row r="1704" spans="5:8" x14ac:dyDescent="0.35">
      <c r="E1704" s="1">
        <v>45681</v>
      </c>
      <c r="F1704">
        <v>4.34</v>
      </c>
      <c r="G1704" s="1">
        <v>38975</v>
      </c>
      <c r="H1704">
        <v>5.25</v>
      </c>
    </row>
    <row r="1705" spans="5:8" x14ac:dyDescent="0.35">
      <c r="E1705" s="1">
        <v>45684</v>
      </c>
      <c r="F1705">
        <v>4.34</v>
      </c>
      <c r="G1705" s="1">
        <v>38978</v>
      </c>
      <c r="H1705">
        <v>5.23</v>
      </c>
    </row>
    <row r="1706" spans="5:8" x14ac:dyDescent="0.35">
      <c r="E1706" s="1">
        <v>45685</v>
      </c>
      <c r="F1706">
        <v>4.3499999999999996</v>
      </c>
      <c r="G1706" s="1">
        <v>38979</v>
      </c>
      <c r="H1706">
        <v>5.21</v>
      </c>
    </row>
    <row r="1707" spans="5:8" x14ac:dyDescent="0.35">
      <c r="E1707" s="1">
        <v>45686</v>
      </c>
      <c r="F1707">
        <v>4.3499999999999996</v>
      </c>
      <c r="G1707" s="1">
        <v>38980</v>
      </c>
      <c r="H1707">
        <v>5.23</v>
      </c>
    </row>
    <row r="1708" spans="5:8" x14ac:dyDescent="0.35">
      <c r="E1708" s="1">
        <v>45687</v>
      </c>
      <c r="F1708">
        <v>4.3600000000000003</v>
      </c>
      <c r="G1708" s="1">
        <v>38981</v>
      </c>
      <c r="H1708">
        <v>5.24</v>
      </c>
    </row>
    <row r="1709" spans="5:8" x14ac:dyDescent="0.35">
      <c r="E1709" s="1">
        <v>45688</v>
      </c>
      <c r="F1709">
        <v>4.38</v>
      </c>
      <c r="G1709" s="1">
        <v>38982</v>
      </c>
      <c r="H1709">
        <v>5.27</v>
      </c>
    </row>
    <row r="1710" spans="5:8" x14ac:dyDescent="0.35">
      <c r="E1710" s="1">
        <v>45691</v>
      </c>
      <c r="F1710">
        <v>4.3499999999999996</v>
      </c>
      <c r="G1710" s="1">
        <v>38985</v>
      </c>
      <c r="H1710">
        <v>5.3</v>
      </c>
    </row>
    <row r="1711" spans="5:8" x14ac:dyDescent="0.35">
      <c r="E1711" s="1">
        <v>45692</v>
      </c>
      <c r="F1711">
        <v>4.33</v>
      </c>
      <c r="G1711" s="1">
        <v>38986</v>
      </c>
      <c r="H1711">
        <v>5.25</v>
      </c>
    </row>
    <row r="1712" spans="5:8" x14ac:dyDescent="0.35">
      <c r="E1712" s="1">
        <v>45693</v>
      </c>
      <c r="F1712">
        <v>4.33</v>
      </c>
      <c r="G1712" s="1">
        <v>38987</v>
      </c>
      <c r="H1712">
        <v>5.3</v>
      </c>
    </row>
    <row r="1713" spans="5:8" x14ac:dyDescent="0.35">
      <c r="E1713" s="1">
        <v>45694</v>
      </c>
      <c r="F1713">
        <v>4.3600000000000003</v>
      </c>
      <c r="G1713" s="1">
        <v>38988</v>
      </c>
      <c r="H1713">
        <v>5.28</v>
      </c>
    </row>
    <row r="1714" spans="5:8" x14ac:dyDescent="0.35">
      <c r="E1714" s="1">
        <v>45695</v>
      </c>
      <c r="F1714">
        <v>4.3499999999999996</v>
      </c>
      <c r="G1714" s="1">
        <v>38989</v>
      </c>
      <c r="H1714">
        <v>5.34</v>
      </c>
    </row>
    <row r="1715" spans="5:8" x14ac:dyDescent="0.35">
      <c r="E1715" s="1">
        <v>45698</v>
      </c>
      <c r="F1715">
        <v>4.3499999999999996</v>
      </c>
      <c r="G1715" s="1">
        <v>38992</v>
      </c>
      <c r="H1715">
        <v>5.33</v>
      </c>
    </row>
    <row r="1716" spans="5:8" x14ac:dyDescent="0.35">
      <c r="E1716" s="1">
        <v>45699</v>
      </c>
      <c r="F1716">
        <v>4.34</v>
      </c>
      <c r="G1716" s="1">
        <v>38993</v>
      </c>
      <c r="H1716">
        <v>5.25</v>
      </c>
    </row>
    <row r="1717" spans="5:8" x14ac:dyDescent="0.35">
      <c r="E1717" s="1">
        <v>45700</v>
      </c>
      <c r="F1717">
        <v>4.32</v>
      </c>
      <c r="G1717" s="1">
        <v>38994</v>
      </c>
      <c r="H1717">
        <v>5.23</v>
      </c>
    </row>
    <row r="1718" spans="5:8" x14ac:dyDescent="0.35">
      <c r="E1718" s="1">
        <v>45701</v>
      </c>
      <c r="F1718">
        <v>4.33</v>
      </c>
      <c r="G1718" s="1">
        <v>38995</v>
      </c>
      <c r="H1718">
        <v>5.23</v>
      </c>
    </row>
    <row r="1719" spans="5:8" x14ac:dyDescent="0.35">
      <c r="E1719" s="1">
        <v>45702</v>
      </c>
      <c r="F1719">
        <v>4.33</v>
      </c>
      <c r="G1719" s="1">
        <v>38996</v>
      </c>
      <c r="H1719">
        <v>5.22</v>
      </c>
    </row>
    <row r="1720" spans="5:8" x14ac:dyDescent="0.35">
      <c r="E1720" s="1">
        <v>45706</v>
      </c>
      <c r="F1720">
        <v>4.37</v>
      </c>
      <c r="G1720" s="1">
        <v>39000</v>
      </c>
      <c r="H1720">
        <v>5.28</v>
      </c>
    </row>
    <row r="1721" spans="5:8" x14ac:dyDescent="0.35">
      <c r="E1721" s="1">
        <v>45707</v>
      </c>
      <c r="F1721">
        <v>4.3499999999999996</v>
      </c>
      <c r="G1721" s="1">
        <v>39001</v>
      </c>
      <c r="H1721">
        <v>5.25</v>
      </c>
    </row>
    <row r="1722" spans="5:8" x14ac:dyDescent="0.35">
      <c r="E1722" s="1">
        <v>45708</v>
      </c>
      <c r="F1722">
        <v>4.33</v>
      </c>
      <c r="G1722" s="1">
        <v>39002</v>
      </c>
      <c r="H1722">
        <v>5.25</v>
      </c>
    </row>
    <row r="1723" spans="5:8" x14ac:dyDescent="0.35">
      <c r="E1723" s="1">
        <v>45709</v>
      </c>
      <c r="F1723">
        <v>4.34</v>
      </c>
      <c r="G1723" s="1">
        <v>39003</v>
      </c>
      <c r="H1723">
        <v>5.21</v>
      </c>
    </row>
    <row r="1724" spans="5:8" x14ac:dyDescent="0.35">
      <c r="E1724" s="1">
        <v>45712</v>
      </c>
      <c r="F1724">
        <v>4.34</v>
      </c>
      <c r="G1724" s="1">
        <v>39006</v>
      </c>
      <c r="H1724">
        <v>5.28</v>
      </c>
    </row>
    <row r="1725" spans="5:8" x14ac:dyDescent="0.35">
      <c r="E1725" s="1">
        <v>45713</v>
      </c>
      <c r="F1725">
        <v>4.33</v>
      </c>
      <c r="G1725" s="1">
        <v>39007</v>
      </c>
      <c r="H1725">
        <v>5.21</v>
      </c>
    </row>
    <row r="1726" spans="5:8" x14ac:dyDescent="0.35">
      <c r="E1726" s="1">
        <v>45714</v>
      </c>
      <c r="F1726">
        <v>4.33</v>
      </c>
      <c r="G1726" s="1">
        <v>39008</v>
      </c>
      <c r="H1726">
        <v>5.23</v>
      </c>
    </row>
    <row r="1727" spans="5:8" x14ac:dyDescent="0.35">
      <c r="E1727" s="1">
        <v>45715</v>
      </c>
      <c r="F1727">
        <v>4.3600000000000003</v>
      </c>
      <c r="G1727" s="1">
        <v>39009</v>
      </c>
      <c r="H1727">
        <v>5.22</v>
      </c>
    </row>
    <row r="1728" spans="5:8" x14ac:dyDescent="0.35">
      <c r="E1728" s="1">
        <v>45716</v>
      </c>
      <c r="F1728">
        <v>4.3899999999999997</v>
      </c>
      <c r="G1728" s="1">
        <v>39010</v>
      </c>
      <c r="H1728">
        <v>5.25</v>
      </c>
    </row>
    <row r="1729" spans="5:8" x14ac:dyDescent="0.35">
      <c r="E1729" s="1">
        <v>45719</v>
      </c>
      <c r="F1729">
        <v>4.33</v>
      </c>
      <c r="G1729" s="1">
        <v>39013</v>
      </c>
      <c r="H1729">
        <v>5.24</v>
      </c>
    </row>
    <row r="1730" spans="5:8" x14ac:dyDescent="0.35">
      <c r="E1730" s="1">
        <v>45720</v>
      </c>
      <c r="F1730">
        <v>4.33</v>
      </c>
      <c r="G1730" s="1">
        <v>39014</v>
      </c>
      <c r="H1730">
        <v>5.24</v>
      </c>
    </row>
    <row r="1731" spans="5:8" x14ac:dyDescent="0.35">
      <c r="E1731" s="1">
        <v>45721</v>
      </c>
      <c r="F1731">
        <v>4.34</v>
      </c>
      <c r="G1731" s="1">
        <v>39015</v>
      </c>
      <c r="H1731">
        <v>5.26</v>
      </c>
    </row>
    <row r="1732" spans="5:8" x14ac:dyDescent="0.35">
      <c r="E1732" s="1">
        <v>45722</v>
      </c>
      <c r="F1732">
        <v>4.3499999999999996</v>
      </c>
      <c r="G1732" s="1">
        <v>39016</v>
      </c>
      <c r="H1732">
        <v>5.23</v>
      </c>
    </row>
    <row r="1733" spans="5:8" x14ac:dyDescent="0.35">
      <c r="E1733" s="1">
        <v>45723</v>
      </c>
      <c r="F1733">
        <v>4.34</v>
      </c>
      <c r="G1733" s="1">
        <v>39017</v>
      </c>
      <c r="H1733">
        <v>5.23</v>
      </c>
    </row>
    <row r="1734" spans="5:8" x14ac:dyDescent="0.35">
      <c r="E1734" s="1">
        <v>45726</v>
      </c>
      <c r="F1734">
        <v>4.33</v>
      </c>
      <c r="G1734" s="1">
        <v>39020</v>
      </c>
      <c r="H1734">
        <v>5.27</v>
      </c>
    </row>
    <row r="1735" spans="5:8" x14ac:dyDescent="0.35">
      <c r="E1735" s="1">
        <v>45727</v>
      </c>
      <c r="F1735">
        <v>4.32</v>
      </c>
      <c r="G1735" s="1">
        <v>39021</v>
      </c>
      <c r="H1735">
        <v>5.31</v>
      </c>
    </row>
    <row r="1736" spans="5:8" x14ac:dyDescent="0.35">
      <c r="E1736" s="1">
        <v>45728</v>
      </c>
      <c r="F1736">
        <v>4.3099999999999996</v>
      </c>
      <c r="G1736" s="1">
        <v>39022</v>
      </c>
      <c r="H1736">
        <v>5.23</v>
      </c>
    </row>
    <row r="1737" spans="5:8" x14ac:dyDescent="0.35">
      <c r="E1737" s="1">
        <v>45729</v>
      </c>
      <c r="F1737">
        <v>4.3</v>
      </c>
      <c r="G1737" s="1">
        <v>39023</v>
      </c>
      <c r="H1737">
        <v>5.22</v>
      </c>
    </row>
    <row r="1738" spans="5:8" x14ac:dyDescent="0.35">
      <c r="E1738" s="1">
        <v>45730</v>
      </c>
      <c r="F1738">
        <v>4.3</v>
      </c>
      <c r="G1738" s="1">
        <v>39024</v>
      </c>
      <c r="H1738">
        <v>5.25</v>
      </c>
    </row>
    <row r="1739" spans="5:8" x14ac:dyDescent="0.35">
      <c r="E1739" s="1">
        <v>45733</v>
      </c>
      <c r="F1739">
        <v>4.32</v>
      </c>
      <c r="G1739" s="1">
        <v>39027</v>
      </c>
      <c r="H1739">
        <v>5.24</v>
      </c>
    </row>
    <row r="1740" spans="5:8" x14ac:dyDescent="0.35">
      <c r="E1740" s="1">
        <v>45734</v>
      </c>
      <c r="F1740">
        <v>4.3099999999999996</v>
      </c>
      <c r="G1740" s="1">
        <v>39028</v>
      </c>
      <c r="H1740">
        <v>5.22</v>
      </c>
    </row>
    <row r="1741" spans="5:8" x14ac:dyDescent="0.35">
      <c r="E1741" s="1">
        <v>45735</v>
      </c>
      <c r="F1741">
        <v>4.29</v>
      </c>
      <c r="G1741" s="1">
        <v>39029</v>
      </c>
      <c r="H1741">
        <v>5.22</v>
      </c>
    </row>
    <row r="1742" spans="5:8" x14ac:dyDescent="0.35">
      <c r="E1742" s="1">
        <v>45736</v>
      </c>
      <c r="F1742">
        <v>4.29</v>
      </c>
      <c r="G1742" s="1">
        <v>39030</v>
      </c>
      <c r="H1742">
        <v>5.23</v>
      </c>
    </row>
    <row r="1743" spans="5:8" x14ac:dyDescent="0.35">
      <c r="E1743" s="1">
        <v>45737</v>
      </c>
      <c r="F1743">
        <v>4.3</v>
      </c>
      <c r="G1743" s="1">
        <v>39031</v>
      </c>
      <c r="H1743">
        <v>5.23</v>
      </c>
    </row>
    <row r="1744" spans="5:8" x14ac:dyDescent="0.35">
      <c r="E1744" s="1">
        <v>45740</v>
      </c>
      <c r="F1744">
        <v>4.3099999999999996</v>
      </c>
      <c r="G1744" s="1">
        <v>39034</v>
      </c>
      <c r="H1744">
        <v>5.27</v>
      </c>
    </row>
    <row r="1745" spans="5:8" x14ac:dyDescent="0.35">
      <c r="E1745" s="1">
        <v>45741</v>
      </c>
      <c r="F1745">
        <v>4.33</v>
      </c>
      <c r="G1745" s="1">
        <v>39035</v>
      </c>
      <c r="H1745">
        <v>5.25</v>
      </c>
    </row>
    <row r="1746" spans="5:8" x14ac:dyDescent="0.35">
      <c r="E1746" s="1">
        <v>45742</v>
      </c>
      <c r="F1746">
        <v>4.3499999999999996</v>
      </c>
      <c r="G1746" s="1">
        <v>39036</v>
      </c>
      <c r="H1746">
        <v>5.29</v>
      </c>
    </row>
    <row r="1747" spans="5:8" x14ac:dyDescent="0.35">
      <c r="E1747" s="1">
        <v>45743</v>
      </c>
      <c r="F1747">
        <v>4.3600000000000003</v>
      </c>
      <c r="G1747" s="1">
        <v>39037</v>
      </c>
      <c r="H1747">
        <v>5.25</v>
      </c>
    </row>
    <row r="1748" spans="5:8" x14ac:dyDescent="0.35">
      <c r="E1748" s="1">
        <v>45744</v>
      </c>
      <c r="F1748">
        <v>4.34</v>
      </c>
      <c r="G1748" s="1">
        <v>39038</v>
      </c>
      <c r="H1748">
        <v>5.2</v>
      </c>
    </row>
    <row r="1749" spans="5:8" x14ac:dyDescent="0.35">
      <c r="E1749" s="1">
        <v>45747</v>
      </c>
      <c r="F1749">
        <v>4.41</v>
      </c>
      <c r="G1749" s="1">
        <v>39041</v>
      </c>
      <c r="H1749">
        <v>5.25</v>
      </c>
    </row>
    <row r="1750" spans="5:8" x14ac:dyDescent="0.35">
      <c r="E1750" s="1">
        <v>45748</v>
      </c>
      <c r="F1750">
        <v>4.3899999999999997</v>
      </c>
      <c r="G1750" s="1">
        <v>39042</v>
      </c>
      <c r="H1750">
        <v>5.29</v>
      </c>
    </row>
    <row r="1751" spans="5:8" x14ac:dyDescent="0.35">
      <c r="E1751" s="1">
        <v>45749</v>
      </c>
      <c r="F1751">
        <v>4.37</v>
      </c>
      <c r="G1751" s="1">
        <v>39043</v>
      </c>
      <c r="H1751">
        <v>5.26</v>
      </c>
    </row>
    <row r="1752" spans="5:8" x14ac:dyDescent="0.35">
      <c r="E1752" s="1">
        <v>45750</v>
      </c>
      <c r="F1752">
        <v>4.3899999999999997</v>
      </c>
      <c r="G1752" s="1">
        <v>39045</v>
      </c>
      <c r="H1752">
        <v>5.24</v>
      </c>
    </row>
    <row r="1753" spans="5:8" x14ac:dyDescent="0.35">
      <c r="E1753" s="1">
        <v>45751</v>
      </c>
      <c r="F1753">
        <v>4.3499999999999996</v>
      </c>
      <c r="G1753" s="1">
        <v>39048</v>
      </c>
      <c r="H1753">
        <v>5.32</v>
      </c>
    </row>
    <row r="1754" spans="5:8" x14ac:dyDescent="0.35">
      <c r="E1754" s="1">
        <v>45754</v>
      </c>
      <c r="F1754">
        <v>4.33</v>
      </c>
      <c r="G1754" s="1">
        <v>39049</v>
      </c>
      <c r="H1754">
        <v>5.24</v>
      </c>
    </row>
    <row r="1755" spans="5:8" x14ac:dyDescent="0.35">
      <c r="E1755" s="1">
        <v>45755</v>
      </c>
      <c r="F1755">
        <v>4.4000000000000004</v>
      </c>
      <c r="G1755" s="1">
        <v>39050</v>
      </c>
      <c r="H1755">
        <v>5.26</v>
      </c>
    </row>
    <row r="1756" spans="5:8" x14ac:dyDescent="0.35">
      <c r="E1756" s="1">
        <v>45756</v>
      </c>
      <c r="F1756">
        <v>4.42</v>
      </c>
      <c r="G1756" s="1">
        <v>39051</v>
      </c>
      <c r="H1756">
        <v>5.31</v>
      </c>
    </row>
    <row r="1757" spans="5:8" x14ac:dyDescent="0.35">
      <c r="E1757" s="1">
        <v>45757</v>
      </c>
      <c r="F1757">
        <v>4.37</v>
      </c>
      <c r="G1757" s="1">
        <v>39052</v>
      </c>
      <c r="H1757">
        <v>5.27</v>
      </c>
    </row>
    <row r="1758" spans="5:8" x14ac:dyDescent="0.35">
      <c r="E1758" s="1">
        <v>45758</v>
      </c>
      <c r="F1758">
        <v>4.33</v>
      </c>
      <c r="G1758" s="1">
        <v>39055</v>
      </c>
      <c r="H1758">
        <v>5.22</v>
      </c>
    </row>
    <row r="1759" spans="5:8" x14ac:dyDescent="0.35">
      <c r="E1759" s="1">
        <v>45761</v>
      </c>
      <c r="F1759">
        <v>4.33</v>
      </c>
      <c r="G1759" s="1">
        <v>39056</v>
      </c>
      <c r="H1759">
        <v>5.21</v>
      </c>
    </row>
    <row r="1760" spans="5:8" x14ac:dyDescent="0.35">
      <c r="E1760" s="1">
        <v>45762</v>
      </c>
      <c r="F1760">
        <v>4.3600000000000003</v>
      </c>
      <c r="G1760" s="1">
        <v>39057</v>
      </c>
      <c r="H1760">
        <v>5.22</v>
      </c>
    </row>
    <row r="1761" spans="5:8" x14ac:dyDescent="0.35">
      <c r="E1761" s="1">
        <v>45763</v>
      </c>
      <c r="F1761">
        <v>4.3099999999999996</v>
      </c>
      <c r="G1761" s="1">
        <v>39058</v>
      </c>
      <c r="H1761">
        <v>5.25</v>
      </c>
    </row>
    <row r="1762" spans="5:8" x14ac:dyDescent="0.35">
      <c r="E1762" s="1">
        <v>45764</v>
      </c>
      <c r="F1762">
        <v>4.32</v>
      </c>
      <c r="G1762" s="1">
        <v>39059</v>
      </c>
      <c r="H1762">
        <v>5.25</v>
      </c>
    </row>
    <row r="1763" spans="5:8" x14ac:dyDescent="0.35">
      <c r="E1763" s="1">
        <v>45768</v>
      </c>
      <c r="F1763">
        <v>4.32</v>
      </c>
      <c r="G1763" s="1">
        <v>39062</v>
      </c>
      <c r="H1763">
        <v>5.25</v>
      </c>
    </row>
    <row r="1764" spans="5:8" x14ac:dyDescent="0.35">
      <c r="E1764" s="1">
        <v>45769</v>
      </c>
      <c r="F1764">
        <v>4.3</v>
      </c>
      <c r="G1764" s="1">
        <v>39063</v>
      </c>
      <c r="H1764">
        <v>5.23</v>
      </c>
    </row>
    <row r="1765" spans="5:8" x14ac:dyDescent="0.35">
      <c r="E1765" s="1">
        <v>45770</v>
      </c>
      <c r="F1765">
        <v>4.28</v>
      </c>
      <c r="G1765" s="1">
        <v>39064</v>
      </c>
      <c r="H1765">
        <v>5.23</v>
      </c>
    </row>
    <row r="1766" spans="5:8" x14ac:dyDescent="0.35">
      <c r="E1766" s="1">
        <v>45771</v>
      </c>
      <c r="F1766">
        <v>4.29</v>
      </c>
      <c r="G1766" s="1">
        <v>39065</v>
      </c>
      <c r="H1766">
        <v>5.29</v>
      </c>
    </row>
    <row r="1767" spans="5:8" x14ac:dyDescent="0.35">
      <c r="E1767" s="1">
        <v>45772</v>
      </c>
      <c r="F1767">
        <v>4.33</v>
      </c>
      <c r="G1767" s="1">
        <v>39066</v>
      </c>
      <c r="H1767">
        <v>5.27</v>
      </c>
    </row>
    <row r="1768" spans="5:8" x14ac:dyDescent="0.35">
      <c r="E1768" s="1">
        <v>45775</v>
      </c>
      <c r="F1768">
        <v>4.3600000000000003</v>
      </c>
      <c r="G1768" s="1">
        <v>39069</v>
      </c>
      <c r="H1768">
        <v>5.21</v>
      </c>
    </row>
    <row r="1769" spans="5:8" x14ac:dyDescent="0.35">
      <c r="E1769" s="1">
        <v>45776</v>
      </c>
      <c r="F1769">
        <v>4.3600000000000003</v>
      </c>
      <c r="G1769" s="1">
        <v>39070</v>
      </c>
      <c r="H1769">
        <v>5.21</v>
      </c>
    </row>
    <row r="1770" spans="5:8" x14ac:dyDescent="0.35">
      <c r="E1770" s="1">
        <v>45777</v>
      </c>
      <c r="F1770">
        <v>4.41</v>
      </c>
      <c r="G1770" s="1">
        <v>39071</v>
      </c>
      <c r="H1770">
        <v>5.26</v>
      </c>
    </row>
    <row r="1771" spans="5:8" x14ac:dyDescent="0.35">
      <c r="E1771" s="1">
        <v>45778</v>
      </c>
      <c r="F1771">
        <v>4.3899999999999997</v>
      </c>
      <c r="G1771" s="1">
        <v>39072</v>
      </c>
      <c r="H1771">
        <v>5.25</v>
      </c>
    </row>
    <row r="1772" spans="5:8" x14ac:dyDescent="0.35">
      <c r="E1772" s="1">
        <v>45779</v>
      </c>
      <c r="F1772">
        <v>4.3600000000000003</v>
      </c>
      <c r="G1772" s="1">
        <v>39073</v>
      </c>
      <c r="H1772">
        <v>5.24</v>
      </c>
    </row>
    <row r="1773" spans="5:8" x14ac:dyDescent="0.35">
      <c r="E1773" s="1">
        <v>45782</v>
      </c>
      <c r="F1773">
        <v>4.33</v>
      </c>
      <c r="G1773" s="1">
        <v>39077</v>
      </c>
      <c r="H1773">
        <v>5.29</v>
      </c>
    </row>
    <row r="1774" spans="5:8" x14ac:dyDescent="0.35">
      <c r="E1774" s="1">
        <v>45783</v>
      </c>
      <c r="F1774">
        <v>4.32</v>
      </c>
      <c r="G1774" s="1">
        <v>39078</v>
      </c>
      <c r="H1774">
        <v>5.17</v>
      </c>
    </row>
    <row r="1775" spans="5:8" x14ac:dyDescent="0.35">
      <c r="E1775" s="1">
        <v>45784</v>
      </c>
      <c r="F1775">
        <v>4.3</v>
      </c>
      <c r="G1775" s="1">
        <v>39079</v>
      </c>
      <c r="H1775">
        <v>5.25</v>
      </c>
    </row>
    <row r="1776" spans="5:8" x14ac:dyDescent="0.35">
      <c r="E1776" s="1">
        <v>45785</v>
      </c>
      <c r="F1776">
        <v>4.29</v>
      </c>
      <c r="G1776" s="1">
        <v>39080</v>
      </c>
      <c r="H1776">
        <v>5.17</v>
      </c>
    </row>
    <row r="1777" spans="5:8" x14ac:dyDescent="0.35">
      <c r="E1777" s="1">
        <v>45786</v>
      </c>
      <c r="F1777">
        <v>4.28</v>
      </c>
      <c r="G1777" s="1">
        <v>39084</v>
      </c>
      <c r="H1777">
        <v>5.3</v>
      </c>
    </row>
    <row r="1778" spans="5:8" x14ac:dyDescent="0.35">
      <c r="E1778" s="1">
        <v>45789</v>
      </c>
      <c r="F1778">
        <v>4.28</v>
      </c>
      <c r="G1778" s="1">
        <v>39085</v>
      </c>
      <c r="H1778">
        <v>5.28</v>
      </c>
    </row>
    <row r="1779" spans="5:8" x14ac:dyDescent="0.35">
      <c r="E1779" s="1">
        <v>45790</v>
      </c>
      <c r="F1779">
        <v>4.3</v>
      </c>
      <c r="G1779" s="1">
        <v>39086</v>
      </c>
      <c r="H1779">
        <v>5.24</v>
      </c>
    </row>
    <row r="1780" spans="5:8" x14ac:dyDescent="0.35">
      <c r="E1780" s="1">
        <v>45791</v>
      </c>
      <c r="F1780">
        <v>4.29</v>
      </c>
      <c r="G1780" s="1">
        <v>39087</v>
      </c>
      <c r="H1780">
        <v>5.21</v>
      </c>
    </row>
    <row r="1781" spans="5:8" x14ac:dyDescent="0.35">
      <c r="E1781" s="1">
        <v>45792</v>
      </c>
      <c r="F1781">
        <v>4.3099999999999996</v>
      </c>
      <c r="G1781" s="1">
        <v>39090</v>
      </c>
      <c r="H1781">
        <v>5.23</v>
      </c>
    </row>
    <row r="1782" spans="5:8" x14ac:dyDescent="0.35">
      <c r="E1782" s="1">
        <v>45793</v>
      </c>
      <c r="F1782">
        <v>4.3</v>
      </c>
      <c r="G1782" s="1">
        <v>39091</v>
      </c>
      <c r="H1782">
        <v>5.25</v>
      </c>
    </row>
    <row r="1783" spans="5:8" x14ac:dyDescent="0.35">
      <c r="E1783" s="1">
        <v>45796</v>
      </c>
      <c r="F1783">
        <v>4.29</v>
      </c>
      <c r="G1783" s="1">
        <v>39092</v>
      </c>
      <c r="H1783">
        <v>5.26</v>
      </c>
    </row>
    <row r="1784" spans="5:8" x14ac:dyDescent="0.35">
      <c r="E1784" s="1">
        <v>45797</v>
      </c>
      <c r="F1784">
        <v>4.2699999999999996</v>
      </c>
      <c r="G1784" s="1">
        <v>39093</v>
      </c>
      <c r="H1784">
        <v>5.27</v>
      </c>
    </row>
    <row r="1785" spans="5:8" x14ac:dyDescent="0.35">
      <c r="E1785" s="1">
        <v>45798</v>
      </c>
      <c r="F1785">
        <v>4.26</v>
      </c>
      <c r="G1785" s="1">
        <v>39094</v>
      </c>
      <c r="H1785">
        <v>5.22</v>
      </c>
    </row>
    <row r="1786" spans="5:8" x14ac:dyDescent="0.35">
      <c r="E1786" s="1">
        <v>45799</v>
      </c>
      <c r="F1786">
        <v>4.26</v>
      </c>
      <c r="G1786" s="1">
        <v>39098</v>
      </c>
      <c r="H1786">
        <v>5.28</v>
      </c>
    </row>
    <row r="1787" spans="5:8" x14ac:dyDescent="0.35">
      <c r="E1787" s="1">
        <v>45800</v>
      </c>
      <c r="F1787">
        <v>4.26</v>
      </c>
      <c r="G1787" s="1">
        <v>39099</v>
      </c>
      <c r="H1787">
        <v>5.25</v>
      </c>
    </row>
    <row r="1788" spans="5:8" x14ac:dyDescent="0.35">
      <c r="E1788" s="1">
        <v>45804</v>
      </c>
      <c r="F1788">
        <v>4.3099999999999996</v>
      </c>
      <c r="G1788" s="1">
        <v>39100</v>
      </c>
      <c r="H1788">
        <v>5.23</v>
      </c>
    </row>
    <row r="1789" spans="5:8" x14ac:dyDescent="0.35">
      <c r="E1789" s="1">
        <v>45805</v>
      </c>
      <c r="F1789">
        <v>4.33</v>
      </c>
      <c r="G1789" s="1">
        <v>39101</v>
      </c>
      <c r="H1789">
        <v>5.25</v>
      </c>
    </row>
    <row r="1790" spans="5:8" x14ac:dyDescent="0.35">
      <c r="E1790" s="1">
        <v>45806</v>
      </c>
      <c r="F1790">
        <v>4.33</v>
      </c>
      <c r="G1790" s="1">
        <v>39104</v>
      </c>
      <c r="H1790">
        <v>5.24</v>
      </c>
    </row>
    <row r="1791" spans="5:8" x14ac:dyDescent="0.35">
      <c r="E1791" s="1">
        <v>45807</v>
      </c>
      <c r="F1791">
        <v>4.3499999999999996</v>
      </c>
      <c r="G1791" s="1">
        <v>39105</v>
      </c>
      <c r="H1791">
        <v>5.26</v>
      </c>
    </row>
    <row r="1792" spans="5:8" x14ac:dyDescent="0.35">
      <c r="E1792" s="1">
        <v>45810</v>
      </c>
      <c r="F1792">
        <v>4.3499999999999996</v>
      </c>
      <c r="G1792" s="1">
        <v>39106</v>
      </c>
      <c r="H1792">
        <v>5.27</v>
      </c>
    </row>
    <row r="1793" spans="5:8" x14ac:dyDescent="0.35">
      <c r="E1793" s="1">
        <v>45811</v>
      </c>
      <c r="F1793">
        <v>4.32</v>
      </c>
      <c r="G1793" s="1">
        <v>39107</v>
      </c>
      <c r="H1793">
        <v>5.31</v>
      </c>
    </row>
    <row r="1794" spans="5:8" x14ac:dyDescent="0.35">
      <c r="E1794" s="1">
        <v>45812</v>
      </c>
      <c r="F1794">
        <v>4.28</v>
      </c>
      <c r="G1794" s="1">
        <v>39108</v>
      </c>
      <c r="H1794">
        <v>5.26</v>
      </c>
    </row>
    <row r="1795" spans="5:8" x14ac:dyDescent="0.35">
      <c r="E1795" s="1">
        <v>45813</v>
      </c>
      <c r="F1795">
        <v>4.29</v>
      </c>
      <c r="G1795" s="1">
        <v>39111</v>
      </c>
      <c r="H1795">
        <v>5.26</v>
      </c>
    </row>
    <row r="1796" spans="5:8" x14ac:dyDescent="0.35">
      <c r="E1796" s="1">
        <v>45814</v>
      </c>
      <c r="F1796">
        <v>4.29</v>
      </c>
      <c r="G1796" s="1">
        <v>39112</v>
      </c>
      <c r="H1796">
        <v>5.23</v>
      </c>
    </row>
    <row r="1797" spans="5:8" x14ac:dyDescent="0.35">
      <c r="E1797" s="1">
        <v>45817</v>
      </c>
      <c r="F1797">
        <v>4.29</v>
      </c>
      <c r="G1797" s="1">
        <v>39113</v>
      </c>
      <c r="H1797">
        <v>5.33</v>
      </c>
    </row>
    <row r="1798" spans="5:8" x14ac:dyDescent="0.35">
      <c r="E1798" s="1">
        <v>45818</v>
      </c>
      <c r="F1798">
        <v>4.28</v>
      </c>
      <c r="G1798" s="1">
        <v>39114</v>
      </c>
      <c r="H1798">
        <v>5.29</v>
      </c>
    </row>
    <row r="1799" spans="5:8" x14ac:dyDescent="0.35">
      <c r="E1799" s="1">
        <v>45819</v>
      </c>
      <c r="F1799">
        <v>4.28</v>
      </c>
      <c r="G1799" s="1">
        <v>39115</v>
      </c>
      <c r="H1799">
        <v>5.24</v>
      </c>
    </row>
    <row r="1800" spans="5:8" x14ac:dyDescent="0.35">
      <c r="E1800" s="1">
        <v>45820</v>
      </c>
      <c r="F1800">
        <v>4.28</v>
      </c>
      <c r="G1800" s="1">
        <v>39118</v>
      </c>
      <c r="H1800">
        <v>5.25</v>
      </c>
    </row>
    <row r="1801" spans="5:8" x14ac:dyDescent="0.35">
      <c r="E1801" s="1">
        <v>45821</v>
      </c>
      <c r="F1801">
        <v>4.28</v>
      </c>
      <c r="G1801" s="1">
        <v>39119</v>
      </c>
      <c r="H1801">
        <v>5.24</v>
      </c>
    </row>
    <row r="1802" spans="5:8" x14ac:dyDescent="0.35">
      <c r="E1802" s="1">
        <v>45824</v>
      </c>
      <c r="F1802">
        <v>4.32</v>
      </c>
      <c r="G1802" s="1">
        <v>39120</v>
      </c>
      <c r="H1802">
        <v>5.23</v>
      </c>
    </row>
    <row r="1803" spans="5:8" x14ac:dyDescent="0.35">
      <c r="E1803" s="1">
        <v>45825</v>
      </c>
      <c r="F1803">
        <v>4.3099999999999996</v>
      </c>
      <c r="G1803" s="1">
        <v>39121</v>
      </c>
      <c r="H1803">
        <v>5.25</v>
      </c>
    </row>
    <row r="1804" spans="5:8" x14ac:dyDescent="0.35">
      <c r="E1804" s="1">
        <v>45826</v>
      </c>
      <c r="F1804">
        <v>4.28</v>
      </c>
      <c r="G1804" s="1">
        <v>39122</v>
      </c>
      <c r="H1804">
        <v>5.25</v>
      </c>
    </row>
    <row r="1805" spans="5:8" x14ac:dyDescent="0.35">
      <c r="E1805" s="1">
        <v>45828</v>
      </c>
      <c r="F1805">
        <v>4.29</v>
      </c>
      <c r="G1805" s="1">
        <v>39125</v>
      </c>
      <c r="H1805">
        <v>5.28</v>
      </c>
    </row>
    <row r="1806" spans="5:8" x14ac:dyDescent="0.35">
      <c r="E1806" s="1">
        <v>45831</v>
      </c>
      <c r="F1806">
        <v>4.29</v>
      </c>
      <c r="G1806" s="1">
        <v>39126</v>
      </c>
      <c r="H1806">
        <v>5.26</v>
      </c>
    </row>
    <row r="1807" spans="5:8" x14ac:dyDescent="0.35">
      <c r="E1807" s="1">
        <v>45832</v>
      </c>
      <c r="F1807">
        <v>4.3</v>
      </c>
      <c r="G1807" s="1">
        <v>39127</v>
      </c>
      <c r="H1807">
        <v>5.27</v>
      </c>
    </row>
    <row r="1808" spans="5:8" x14ac:dyDescent="0.35">
      <c r="E1808" s="1">
        <v>45833</v>
      </c>
      <c r="F1808">
        <v>4.3600000000000003</v>
      </c>
      <c r="G1808" s="1">
        <v>39128</v>
      </c>
      <c r="H1808">
        <v>5.29</v>
      </c>
    </row>
    <row r="1809" spans="5:8" x14ac:dyDescent="0.35">
      <c r="E1809" s="1">
        <v>45834</v>
      </c>
      <c r="F1809">
        <v>4.4000000000000004</v>
      </c>
      <c r="G1809" s="1">
        <v>39129</v>
      </c>
      <c r="H1809">
        <v>5.24</v>
      </c>
    </row>
    <row r="1810" spans="5:8" x14ac:dyDescent="0.35">
      <c r="G1810" s="1">
        <v>39133</v>
      </c>
      <c r="H1810">
        <v>5.27</v>
      </c>
    </row>
    <row r="1811" spans="5:8" x14ac:dyDescent="0.35">
      <c r="G1811" s="1">
        <v>39134</v>
      </c>
      <c r="H1811">
        <v>5.23</v>
      </c>
    </row>
    <row r="1812" spans="5:8" x14ac:dyDescent="0.35">
      <c r="G1812" s="1">
        <v>39135</v>
      </c>
      <c r="H1812">
        <v>5.26</v>
      </c>
    </row>
    <row r="1813" spans="5:8" x14ac:dyDescent="0.35">
      <c r="G1813" s="1">
        <v>39136</v>
      </c>
      <c r="H1813">
        <v>5.24</v>
      </c>
    </row>
    <row r="1814" spans="5:8" x14ac:dyDescent="0.35">
      <c r="G1814" s="1">
        <v>39139</v>
      </c>
      <c r="H1814">
        <v>5.3</v>
      </c>
    </row>
    <row r="1815" spans="5:8" x14ac:dyDescent="0.35">
      <c r="G1815" s="1">
        <v>39140</v>
      </c>
      <c r="H1815">
        <v>5.27</v>
      </c>
    </row>
    <row r="1816" spans="5:8" x14ac:dyDescent="0.35">
      <c r="G1816" s="1">
        <v>39141</v>
      </c>
      <c r="H1816">
        <v>5.41</v>
      </c>
    </row>
    <row r="1817" spans="5:8" x14ac:dyDescent="0.35">
      <c r="G1817" s="1">
        <v>39142</v>
      </c>
      <c r="H1817">
        <v>5.31</v>
      </c>
    </row>
    <row r="1818" spans="5:8" x14ac:dyDescent="0.35">
      <c r="G1818" s="1">
        <v>39143</v>
      </c>
      <c r="H1818">
        <v>5.23</v>
      </c>
    </row>
    <row r="1819" spans="5:8" x14ac:dyDescent="0.35">
      <c r="G1819" s="1">
        <v>39146</v>
      </c>
      <c r="H1819">
        <v>5.27</v>
      </c>
    </row>
    <row r="1820" spans="5:8" x14ac:dyDescent="0.35">
      <c r="G1820" s="1">
        <v>39147</v>
      </c>
      <c r="H1820">
        <v>5.22</v>
      </c>
    </row>
    <row r="1821" spans="5:8" x14ac:dyDescent="0.35">
      <c r="G1821" s="1">
        <v>39148</v>
      </c>
      <c r="H1821">
        <v>5.24</v>
      </c>
    </row>
    <row r="1822" spans="5:8" x14ac:dyDescent="0.35">
      <c r="G1822" s="1">
        <v>39149</v>
      </c>
      <c r="H1822">
        <v>5.24</v>
      </c>
    </row>
    <row r="1823" spans="5:8" x14ac:dyDescent="0.35">
      <c r="G1823" s="1">
        <v>39150</v>
      </c>
      <c r="H1823">
        <v>5.24</v>
      </c>
    </row>
    <row r="1824" spans="5:8" x14ac:dyDescent="0.35">
      <c r="G1824" s="1">
        <v>39153</v>
      </c>
      <c r="H1824">
        <v>5.25</v>
      </c>
    </row>
    <row r="1825" spans="7:8" x14ac:dyDescent="0.35">
      <c r="G1825" s="1">
        <v>39154</v>
      </c>
      <c r="H1825">
        <v>5.25</v>
      </c>
    </row>
    <row r="1826" spans="7:8" x14ac:dyDescent="0.35">
      <c r="G1826" s="1">
        <v>39155</v>
      </c>
      <c r="H1826">
        <v>5.27</v>
      </c>
    </row>
    <row r="1827" spans="7:8" x14ac:dyDescent="0.35">
      <c r="G1827" s="1">
        <v>39156</v>
      </c>
      <c r="H1827">
        <v>5.29</v>
      </c>
    </row>
    <row r="1828" spans="7:8" x14ac:dyDescent="0.35">
      <c r="G1828" s="1">
        <v>39157</v>
      </c>
      <c r="H1828">
        <v>5.25</v>
      </c>
    </row>
    <row r="1829" spans="7:8" x14ac:dyDescent="0.35">
      <c r="G1829" s="1">
        <v>39160</v>
      </c>
      <c r="H1829">
        <v>5.26</v>
      </c>
    </row>
    <row r="1830" spans="7:8" x14ac:dyDescent="0.35">
      <c r="G1830" s="1">
        <v>39161</v>
      </c>
      <c r="H1830">
        <v>5.26</v>
      </c>
    </row>
    <row r="1831" spans="7:8" x14ac:dyDescent="0.35">
      <c r="G1831" s="1">
        <v>39162</v>
      </c>
      <c r="H1831">
        <v>5.26</v>
      </c>
    </row>
    <row r="1832" spans="7:8" x14ac:dyDescent="0.35">
      <c r="G1832" s="1">
        <v>39163</v>
      </c>
      <c r="H1832">
        <v>5.27</v>
      </c>
    </row>
    <row r="1833" spans="7:8" x14ac:dyDescent="0.35">
      <c r="G1833" s="1">
        <v>39164</v>
      </c>
      <c r="H1833">
        <v>5.24</v>
      </c>
    </row>
    <row r="1834" spans="7:8" x14ac:dyDescent="0.35">
      <c r="G1834" s="1">
        <v>39167</v>
      </c>
      <c r="H1834">
        <v>5.28</v>
      </c>
    </row>
    <row r="1835" spans="7:8" x14ac:dyDescent="0.35">
      <c r="G1835" s="1">
        <v>39168</v>
      </c>
      <c r="H1835">
        <v>5.25</v>
      </c>
    </row>
    <row r="1836" spans="7:8" x14ac:dyDescent="0.35">
      <c r="G1836" s="1">
        <v>39169</v>
      </c>
      <c r="H1836">
        <v>5.27</v>
      </c>
    </row>
    <row r="1837" spans="7:8" x14ac:dyDescent="0.35">
      <c r="G1837" s="1">
        <v>39170</v>
      </c>
      <c r="H1837">
        <v>5.29</v>
      </c>
    </row>
    <row r="1838" spans="7:8" x14ac:dyDescent="0.35">
      <c r="G1838" s="1">
        <v>39171</v>
      </c>
      <c r="H1838">
        <v>5.3</v>
      </c>
    </row>
    <row r="1839" spans="7:8" x14ac:dyDescent="0.35">
      <c r="G1839" s="1">
        <v>39174</v>
      </c>
      <c r="H1839">
        <v>5.25</v>
      </c>
    </row>
    <row r="1840" spans="7:8" x14ac:dyDescent="0.35">
      <c r="G1840" s="1">
        <v>39175</v>
      </c>
      <c r="H1840">
        <v>5.2</v>
      </c>
    </row>
    <row r="1841" spans="7:8" x14ac:dyDescent="0.35">
      <c r="G1841" s="1">
        <v>39176</v>
      </c>
      <c r="H1841">
        <v>5.21</v>
      </c>
    </row>
    <row r="1842" spans="7:8" x14ac:dyDescent="0.35">
      <c r="G1842" s="1">
        <v>39177</v>
      </c>
      <c r="H1842">
        <v>5.3</v>
      </c>
    </row>
    <row r="1843" spans="7:8" x14ac:dyDescent="0.35">
      <c r="G1843" s="1">
        <v>39178</v>
      </c>
      <c r="H1843">
        <v>5.3</v>
      </c>
    </row>
    <row r="1844" spans="7:8" x14ac:dyDescent="0.35">
      <c r="G1844" s="1">
        <v>39181</v>
      </c>
      <c r="H1844">
        <v>5.28</v>
      </c>
    </row>
    <row r="1845" spans="7:8" x14ac:dyDescent="0.35">
      <c r="G1845" s="1">
        <v>39182</v>
      </c>
      <c r="H1845">
        <v>5.26</v>
      </c>
    </row>
    <row r="1846" spans="7:8" x14ac:dyDescent="0.35">
      <c r="G1846" s="1">
        <v>39183</v>
      </c>
      <c r="H1846">
        <v>5.24</v>
      </c>
    </row>
    <row r="1847" spans="7:8" x14ac:dyDescent="0.35">
      <c r="G1847" s="1">
        <v>39184</v>
      </c>
      <c r="H1847">
        <v>5.27</v>
      </c>
    </row>
    <row r="1848" spans="7:8" x14ac:dyDescent="0.35">
      <c r="G1848" s="1">
        <v>39185</v>
      </c>
      <c r="H1848">
        <v>5.25</v>
      </c>
    </row>
    <row r="1849" spans="7:8" x14ac:dyDescent="0.35">
      <c r="G1849" s="1">
        <v>39188</v>
      </c>
      <c r="H1849">
        <v>5.29</v>
      </c>
    </row>
    <row r="1850" spans="7:8" x14ac:dyDescent="0.35">
      <c r="G1850" s="1">
        <v>39189</v>
      </c>
      <c r="H1850">
        <v>5.2</v>
      </c>
    </row>
    <row r="1851" spans="7:8" x14ac:dyDescent="0.35">
      <c r="G1851" s="1">
        <v>39190</v>
      </c>
      <c r="H1851">
        <v>5.19</v>
      </c>
    </row>
    <row r="1852" spans="7:8" x14ac:dyDescent="0.35">
      <c r="G1852" s="1">
        <v>39191</v>
      </c>
      <c r="H1852">
        <v>5.23</v>
      </c>
    </row>
    <row r="1853" spans="7:8" x14ac:dyDescent="0.35">
      <c r="G1853" s="1">
        <v>39192</v>
      </c>
      <c r="H1853">
        <v>5.25</v>
      </c>
    </row>
    <row r="1854" spans="7:8" x14ac:dyDescent="0.35">
      <c r="G1854" s="1">
        <v>39195</v>
      </c>
      <c r="H1854">
        <v>5.23</v>
      </c>
    </row>
    <row r="1855" spans="7:8" x14ac:dyDescent="0.35">
      <c r="G1855" s="1">
        <v>39196</v>
      </c>
      <c r="H1855">
        <v>5.2</v>
      </c>
    </row>
    <row r="1856" spans="7:8" x14ac:dyDescent="0.35">
      <c r="G1856" s="1">
        <v>39197</v>
      </c>
      <c r="H1856">
        <v>5.19</v>
      </c>
    </row>
    <row r="1857" spans="7:8" x14ac:dyDescent="0.35">
      <c r="G1857" s="1">
        <v>39198</v>
      </c>
      <c r="H1857">
        <v>5.24</v>
      </c>
    </row>
    <row r="1858" spans="7:8" x14ac:dyDescent="0.35">
      <c r="G1858" s="1">
        <v>39199</v>
      </c>
      <c r="H1858">
        <v>5.24</v>
      </c>
    </row>
    <row r="1859" spans="7:8" x14ac:dyDescent="0.35">
      <c r="G1859" s="1">
        <v>39202</v>
      </c>
      <c r="H1859">
        <v>5.29</v>
      </c>
    </row>
    <row r="1860" spans="7:8" x14ac:dyDescent="0.35">
      <c r="G1860" s="1">
        <v>39203</v>
      </c>
      <c r="H1860">
        <v>5.26</v>
      </c>
    </row>
    <row r="1861" spans="7:8" x14ac:dyDescent="0.35">
      <c r="G1861" s="1">
        <v>39204</v>
      </c>
      <c r="H1861">
        <v>5.21</v>
      </c>
    </row>
    <row r="1862" spans="7:8" x14ac:dyDescent="0.35">
      <c r="G1862" s="1">
        <v>39205</v>
      </c>
      <c r="H1862">
        <v>5.24</v>
      </c>
    </row>
    <row r="1863" spans="7:8" x14ac:dyDescent="0.35">
      <c r="G1863" s="1">
        <v>39206</v>
      </c>
      <c r="H1863">
        <v>5.24</v>
      </c>
    </row>
    <row r="1864" spans="7:8" x14ac:dyDescent="0.35">
      <c r="G1864" s="1">
        <v>39209</v>
      </c>
      <c r="H1864">
        <v>5.24</v>
      </c>
    </row>
    <row r="1865" spans="7:8" x14ac:dyDescent="0.35">
      <c r="G1865" s="1">
        <v>39210</v>
      </c>
      <c r="H1865">
        <v>5.21</v>
      </c>
    </row>
    <row r="1866" spans="7:8" x14ac:dyDescent="0.35">
      <c r="G1866" s="1">
        <v>39211</v>
      </c>
      <c r="H1866">
        <v>5.21</v>
      </c>
    </row>
    <row r="1867" spans="7:8" x14ac:dyDescent="0.35">
      <c r="G1867" s="1">
        <v>39212</v>
      </c>
      <c r="H1867">
        <v>5.25</v>
      </c>
    </row>
    <row r="1868" spans="7:8" x14ac:dyDescent="0.35">
      <c r="G1868" s="1">
        <v>39213</v>
      </c>
      <c r="H1868">
        <v>5.27</v>
      </c>
    </row>
    <row r="1869" spans="7:8" x14ac:dyDescent="0.35">
      <c r="G1869" s="1">
        <v>39216</v>
      </c>
      <c r="H1869">
        <v>5.26</v>
      </c>
    </row>
    <row r="1870" spans="7:8" x14ac:dyDescent="0.35">
      <c r="G1870" s="1">
        <v>39217</v>
      </c>
      <c r="H1870">
        <v>5.29</v>
      </c>
    </row>
    <row r="1871" spans="7:8" x14ac:dyDescent="0.35">
      <c r="G1871" s="1">
        <v>39218</v>
      </c>
      <c r="H1871">
        <v>5.25</v>
      </c>
    </row>
    <row r="1872" spans="7:8" x14ac:dyDescent="0.35">
      <c r="G1872" s="1">
        <v>39219</v>
      </c>
      <c r="H1872">
        <v>5.25</v>
      </c>
    </row>
    <row r="1873" spans="7:8" x14ac:dyDescent="0.35">
      <c r="G1873" s="1">
        <v>39220</v>
      </c>
      <c r="H1873">
        <v>5.24</v>
      </c>
    </row>
    <row r="1874" spans="7:8" x14ac:dyDescent="0.35">
      <c r="G1874" s="1">
        <v>39223</v>
      </c>
      <c r="H1874">
        <v>5.24</v>
      </c>
    </row>
    <row r="1875" spans="7:8" x14ac:dyDescent="0.35">
      <c r="G1875" s="1">
        <v>39224</v>
      </c>
      <c r="H1875">
        <v>5.23</v>
      </c>
    </row>
    <row r="1876" spans="7:8" x14ac:dyDescent="0.35">
      <c r="G1876" s="1">
        <v>39225</v>
      </c>
      <c r="H1876">
        <v>5.25</v>
      </c>
    </row>
    <row r="1877" spans="7:8" x14ac:dyDescent="0.35">
      <c r="G1877" s="1">
        <v>39226</v>
      </c>
      <c r="H1877">
        <v>5.24</v>
      </c>
    </row>
    <row r="1878" spans="7:8" x14ac:dyDescent="0.35">
      <c r="G1878" s="1">
        <v>39227</v>
      </c>
      <c r="H1878">
        <v>5.29</v>
      </c>
    </row>
    <row r="1879" spans="7:8" x14ac:dyDescent="0.35">
      <c r="G1879" s="1">
        <v>39231</v>
      </c>
      <c r="H1879">
        <v>5.29</v>
      </c>
    </row>
    <row r="1880" spans="7:8" x14ac:dyDescent="0.35">
      <c r="G1880" s="1">
        <v>39232</v>
      </c>
      <c r="H1880">
        <v>5.25</v>
      </c>
    </row>
    <row r="1881" spans="7:8" x14ac:dyDescent="0.35">
      <c r="G1881" s="1">
        <v>39233</v>
      </c>
      <c r="H1881">
        <v>5.28</v>
      </c>
    </row>
    <row r="1882" spans="7:8" x14ac:dyDescent="0.35">
      <c r="G1882" s="1">
        <v>39234</v>
      </c>
      <c r="H1882">
        <v>5.23</v>
      </c>
    </row>
    <row r="1883" spans="7:8" x14ac:dyDescent="0.35">
      <c r="G1883" s="1">
        <v>39237</v>
      </c>
      <c r="H1883">
        <v>5.24</v>
      </c>
    </row>
    <row r="1884" spans="7:8" x14ac:dyDescent="0.35">
      <c r="G1884" s="1">
        <v>39238</v>
      </c>
      <c r="H1884">
        <v>5.19</v>
      </c>
    </row>
    <row r="1885" spans="7:8" x14ac:dyDescent="0.35">
      <c r="G1885" s="1">
        <v>39239</v>
      </c>
      <c r="H1885">
        <v>5.25</v>
      </c>
    </row>
    <row r="1886" spans="7:8" x14ac:dyDescent="0.35">
      <c r="G1886" s="1">
        <v>39240</v>
      </c>
      <c r="H1886">
        <v>5.25</v>
      </c>
    </row>
    <row r="1887" spans="7:8" x14ac:dyDescent="0.35">
      <c r="G1887" s="1">
        <v>39241</v>
      </c>
      <c r="H1887">
        <v>5.26</v>
      </c>
    </row>
    <row r="1888" spans="7:8" x14ac:dyDescent="0.35">
      <c r="G1888" s="1">
        <v>39244</v>
      </c>
      <c r="H1888">
        <v>5.27</v>
      </c>
    </row>
    <row r="1889" spans="7:8" x14ac:dyDescent="0.35">
      <c r="G1889" s="1">
        <v>39245</v>
      </c>
      <c r="H1889">
        <v>5.26</v>
      </c>
    </row>
    <row r="1890" spans="7:8" x14ac:dyDescent="0.35">
      <c r="G1890" s="1">
        <v>39246</v>
      </c>
      <c r="H1890">
        <v>5.26</v>
      </c>
    </row>
    <row r="1891" spans="7:8" x14ac:dyDescent="0.35">
      <c r="G1891" s="1">
        <v>39247</v>
      </c>
      <c r="H1891">
        <v>5.28</v>
      </c>
    </row>
    <row r="1892" spans="7:8" x14ac:dyDescent="0.35">
      <c r="G1892" s="1">
        <v>39248</v>
      </c>
      <c r="H1892">
        <v>5.26</v>
      </c>
    </row>
    <row r="1893" spans="7:8" x14ac:dyDescent="0.35">
      <c r="G1893" s="1">
        <v>39251</v>
      </c>
      <c r="H1893">
        <v>5.23</v>
      </c>
    </row>
    <row r="1894" spans="7:8" x14ac:dyDescent="0.35">
      <c r="G1894" s="1">
        <v>39252</v>
      </c>
      <c r="H1894">
        <v>5.21</v>
      </c>
    </row>
    <row r="1895" spans="7:8" x14ac:dyDescent="0.35">
      <c r="G1895" s="1">
        <v>39253</v>
      </c>
      <c r="H1895">
        <v>5.27</v>
      </c>
    </row>
    <row r="1896" spans="7:8" x14ac:dyDescent="0.35">
      <c r="G1896" s="1">
        <v>39254</v>
      </c>
      <c r="H1896">
        <v>5.26</v>
      </c>
    </row>
    <row r="1897" spans="7:8" x14ac:dyDescent="0.35">
      <c r="G1897" s="1">
        <v>39255</v>
      </c>
      <c r="H1897">
        <v>5.24</v>
      </c>
    </row>
    <row r="1898" spans="7:8" x14ac:dyDescent="0.35">
      <c r="G1898" s="1">
        <v>39258</v>
      </c>
      <c r="H1898">
        <v>5.29</v>
      </c>
    </row>
    <row r="1899" spans="7:8" x14ac:dyDescent="0.35">
      <c r="G1899" s="1">
        <v>39259</v>
      </c>
      <c r="H1899">
        <v>5.25</v>
      </c>
    </row>
    <row r="1900" spans="7:8" x14ac:dyDescent="0.35">
      <c r="G1900" s="1">
        <v>39260</v>
      </c>
      <c r="H1900">
        <v>5.26</v>
      </c>
    </row>
    <row r="1901" spans="7:8" x14ac:dyDescent="0.35">
      <c r="G1901" s="1">
        <v>39261</v>
      </c>
      <c r="H1901">
        <v>5.26</v>
      </c>
    </row>
    <row r="1902" spans="7:8" x14ac:dyDescent="0.35">
      <c r="G1902" s="1">
        <v>39262</v>
      </c>
      <c r="H1902">
        <v>5.31</v>
      </c>
    </row>
    <row r="1903" spans="7:8" x14ac:dyDescent="0.35">
      <c r="G1903" s="1">
        <v>39265</v>
      </c>
      <c r="H1903">
        <v>5.31</v>
      </c>
    </row>
    <row r="1904" spans="7:8" x14ac:dyDescent="0.35">
      <c r="G1904" s="1">
        <v>39266</v>
      </c>
      <c r="H1904">
        <v>5.24</v>
      </c>
    </row>
    <row r="1905" spans="7:8" x14ac:dyDescent="0.35">
      <c r="G1905" s="1">
        <v>39268</v>
      </c>
      <c r="H1905">
        <v>5.25</v>
      </c>
    </row>
    <row r="1906" spans="7:8" x14ac:dyDescent="0.35">
      <c r="G1906" s="1">
        <v>39269</v>
      </c>
      <c r="H1906">
        <v>5.22</v>
      </c>
    </row>
    <row r="1907" spans="7:8" x14ac:dyDescent="0.35">
      <c r="G1907" s="1">
        <v>39272</v>
      </c>
      <c r="H1907">
        <v>5.22</v>
      </c>
    </row>
    <row r="1908" spans="7:8" x14ac:dyDescent="0.35">
      <c r="G1908" s="1">
        <v>39273</v>
      </c>
      <c r="H1908">
        <v>5.24</v>
      </c>
    </row>
    <row r="1909" spans="7:8" x14ac:dyDescent="0.35">
      <c r="G1909" s="1">
        <v>39274</v>
      </c>
      <c r="H1909">
        <v>5.24</v>
      </c>
    </row>
    <row r="1910" spans="7:8" x14ac:dyDescent="0.35">
      <c r="G1910" s="1">
        <v>39275</v>
      </c>
      <c r="H1910">
        <v>5.26</v>
      </c>
    </row>
    <row r="1911" spans="7:8" x14ac:dyDescent="0.35">
      <c r="G1911" s="1">
        <v>39276</v>
      </c>
      <c r="H1911">
        <v>5.25</v>
      </c>
    </row>
    <row r="1912" spans="7:8" x14ac:dyDescent="0.35">
      <c r="G1912" s="1">
        <v>39279</v>
      </c>
      <c r="H1912">
        <v>5.32</v>
      </c>
    </row>
    <row r="1913" spans="7:8" x14ac:dyDescent="0.35">
      <c r="G1913" s="1">
        <v>39280</v>
      </c>
      <c r="H1913">
        <v>5.28</v>
      </c>
    </row>
    <row r="1914" spans="7:8" x14ac:dyDescent="0.35">
      <c r="G1914" s="1">
        <v>39281</v>
      </c>
      <c r="H1914">
        <v>5.26</v>
      </c>
    </row>
    <row r="1915" spans="7:8" x14ac:dyDescent="0.35">
      <c r="G1915" s="1">
        <v>39282</v>
      </c>
      <c r="H1915">
        <v>5.25</v>
      </c>
    </row>
    <row r="1916" spans="7:8" x14ac:dyDescent="0.35">
      <c r="G1916" s="1">
        <v>39283</v>
      </c>
      <c r="H1916">
        <v>5.25</v>
      </c>
    </row>
    <row r="1917" spans="7:8" x14ac:dyDescent="0.35">
      <c r="G1917" s="1">
        <v>39286</v>
      </c>
      <c r="H1917">
        <v>5.26</v>
      </c>
    </row>
    <row r="1918" spans="7:8" x14ac:dyDescent="0.35">
      <c r="G1918" s="1">
        <v>39287</v>
      </c>
      <c r="H1918">
        <v>5.25</v>
      </c>
    </row>
    <row r="1919" spans="7:8" x14ac:dyDescent="0.35">
      <c r="G1919" s="1">
        <v>39288</v>
      </c>
      <c r="H1919">
        <v>5.32</v>
      </c>
    </row>
    <row r="1920" spans="7:8" x14ac:dyDescent="0.35">
      <c r="G1920" s="1">
        <v>39289</v>
      </c>
      <c r="H1920">
        <v>5.28</v>
      </c>
    </row>
    <row r="1921" spans="7:8" x14ac:dyDescent="0.35">
      <c r="G1921" s="1">
        <v>39290</v>
      </c>
      <c r="H1921">
        <v>5.25</v>
      </c>
    </row>
    <row r="1922" spans="7:8" x14ac:dyDescent="0.35">
      <c r="G1922" s="1">
        <v>39293</v>
      </c>
      <c r="H1922">
        <v>5.29</v>
      </c>
    </row>
    <row r="1923" spans="7:8" x14ac:dyDescent="0.35">
      <c r="G1923" s="1">
        <v>39294</v>
      </c>
      <c r="H1923">
        <v>5.28</v>
      </c>
    </row>
    <row r="1924" spans="7:8" x14ac:dyDescent="0.35">
      <c r="G1924" s="1">
        <v>39295</v>
      </c>
      <c r="H1924">
        <v>5.3</v>
      </c>
    </row>
    <row r="1925" spans="7:8" x14ac:dyDescent="0.35">
      <c r="G1925" s="1">
        <v>39296</v>
      </c>
      <c r="H1925">
        <v>5.24</v>
      </c>
    </row>
    <row r="1926" spans="7:8" x14ac:dyDescent="0.35">
      <c r="G1926" s="1">
        <v>39297</v>
      </c>
      <c r="H1926">
        <v>5.24</v>
      </c>
    </row>
    <row r="1927" spans="7:8" x14ac:dyDescent="0.35">
      <c r="G1927" s="1">
        <v>39300</v>
      </c>
      <c r="H1927">
        <v>5.26</v>
      </c>
    </row>
    <row r="1928" spans="7:8" x14ac:dyDescent="0.35">
      <c r="G1928" s="1">
        <v>39301</v>
      </c>
      <c r="H1928">
        <v>5.26</v>
      </c>
    </row>
    <row r="1929" spans="7:8" x14ac:dyDescent="0.35">
      <c r="G1929" s="1">
        <v>39302</v>
      </c>
      <c r="H1929">
        <v>5.27</v>
      </c>
    </row>
    <row r="1930" spans="7:8" x14ac:dyDescent="0.35">
      <c r="G1930" s="1">
        <v>39303</v>
      </c>
      <c r="H1930">
        <v>5.41</v>
      </c>
    </row>
    <row r="1931" spans="7:8" x14ac:dyDescent="0.35">
      <c r="G1931" s="1">
        <v>39304</v>
      </c>
      <c r="H1931">
        <v>4.68</v>
      </c>
    </row>
    <row r="1932" spans="7:8" x14ac:dyDescent="0.35">
      <c r="G1932" s="1">
        <v>39307</v>
      </c>
      <c r="H1932">
        <v>4.8099999999999996</v>
      </c>
    </row>
    <row r="1933" spans="7:8" x14ac:dyDescent="0.35">
      <c r="G1933" s="1">
        <v>39308</v>
      </c>
      <c r="H1933">
        <v>4.54</v>
      </c>
    </row>
    <row r="1934" spans="7:8" x14ac:dyDescent="0.35">
      <c r="G1934" s="1">
        <v>39309</v>
      </c>
      <c r="H1934">
        <v>4.71</v>
      </c>
    </row>
    <row r="1935" spans="7:8" x14ac:dyDescent="0.35">
      <c r="G1935" s="1">
        <v>39310</v>
      </c>
      <c r="H1935">
        <v>4.97</v>
      </c>
    </row>
    <row r="1936" spans="7:8" x14ac:dyDescent="0.35">
      <c r="G1936" s="1">
        <v>39311</v>
      </c>
      <c r="H1936">
        <v>4.91</v>
      </c>
    </row>
    <row r="1937" spans="7:8" x14ac:dyDescent="0.35">
      <c r="G1937" s="1">
        <v>39314</v>
      </c>
      <c r="H1937">
        <v>5.03</v>
      </c>
    </row>
    <row r="1938" spans="7:8" x14ac:dyDescent="0.35">
      <c r="G1938" s="1">
        <v>39315</v>
      </c>
      <c r="H1938">
        <v>4.8899999999999997</v>
      </c>
    </row>
    <row r="1939" spans="7:8" x14ac:dyDescent="0.35">
      <c r="G1939" s="1">
        <v>39316</v>
      </c>
      <c r="H1939">
        <v>4.7699999999999996</v>
      </c>
    </row>
    <row r="1940" spans="7:8" x14ac:dyDescent="0.35">
      <c r="G1940" s="1">
        <v>39317</v>
      </c>
      <c r="H1940">
        <v>4.88</v>
      </c>
    </row>
    <row r="1941" spans="7:8" x14ac:dyDescent="0.35">
      <c r="G1941" s="1">
        <v>39318</v>
      </c>
      <c r="H1941">
        <v>5.1100000000000003</v>
      </c>
    </row>
    <row r="1942" spans="7:8" x14ac:dyDescent="0.35">
      <c r="G1942" s="1">
        <v>39321</v>
      </c>
      <c r="H1942">
        <v>5.27</v>
      </c>
    </row>
    <row r="1943" spans="7:8" x14ac:dyDescent="0.35">
      <c r="G1943" s="1">
        <v>39322</v>
      </c>
      <c r="H1943">
        <v>5.3</v>
      </c>
    </row>
    <row r="1944" spans="7:8" x14ac:dyDescent="0.35">
      <c r="G1944" s="1">
        <v>39323</v>
      </c>
      <c r="H1944">
        <v>5</v>
      </c>
    </row>
    <row r="1945" spans="7:8" x14ac:dyDescent="0.35">
      <c r="G1945" s="1">
        <v>39324</v>
      </c>
      <c r="H1945">
        <v>5</v>
      </c>
    </row>
    <row r="1946" spans="7:8" x14ac:dyDescent="0.35">
      <c r="G1946" s="1">
        <v>39325</v>
      </c>
      <c r="H1946">
        <v>4.96</v>
      </c>
    </row>
    <row r="1947" spans="7:8" x14ac:dyDescent="0.35">
      <c r="G1947" s="1">
        <v>39329</v>
      </c>
      <c r="H1947">
        <v>5.22</v>
      </c>
    </row>
    <row r="1948" spans="7:8" x14ac:dyDescent="0.35">
      <c r="G1948" s="1">
        <v>39330</v>
      </c>
      <c r="H1948">
        <v>5.18</v>
      </c>
    </row>
    <row r="1949" spans="7:8" x14ac:dyDescent="0.35">
      <c r="G1949" s="1">
        <v>39331</v>
      </c>
      <c r="H1949">
        <v>4.9800000000000004</v>
      </c>
    </row>
    <row r="1950" spans="7:8" x14ac:dyDescent="0.35">
      <c r="G1950" s="1">
        <v>39332</v>
      </c>
      <c r="H1950">
        <v>4.8600000000000003</v>
      </c>
    </row>
    <row r="1951" spans="7:8" x14ac:dyDescent="0.35">
      <c r="G1951" s="1">
        <v>39335</v>
      </c>
      <c r="H1951">
        <v>5.07</v>
      </c>
    </row>
    <row r="1952" spans="7:8" x14ac:dyDescent="0.35">
      <c r="G1952" s="1">
        <v>39336</v>
      </c>
      <c r="H1952">
        <v>5.0599999999999996</v>
      </c>
    </row>
    <row r="1953" spans="7:8" x14ac:dyDescent="0.35">
      <c r="G1953" s="1">
        <v>39337</v>
      </c>
      <c r="H1953">
        <v>5.18</v>
      </c>
    </row>
    <row r="1954" spans="7:8" x14ac:dyDescent="0.35">
      <c r="G1954" s="1">
        <v>39338</v>
      </c>
      <c r="H1954">
        <v>5.09</v>
      </c>
    </row>
    <row r="1955" spans="7:8" x14ac:dyDescent="0.35">
      <c r="G1955" s="1">
        <v>39339</v>
      </c>
      <c r="H1955">
        <v>5.25</v>
      </c>
    </row>
    <row r="1956" spans="7:8" x14ac:dyDescent="0.35">
      <c r="G1956" s="1">
        <v>39342</v>
      </c>
      <c r="H1956">
        <v>5.33</v>
      </c>
    </row>
    <row r="1957" spans="7:8" x14ac:dyDescent="0.35">
      <c r="G1957" s="1">
        <v>39343</v>
      </c>
      <c r="H1957">
        <v>4.92</v>
      </c>
    </row>
    <row r="1958" spans="7:8" x14ac:dyDescent="0.35">
      <c r="G1958" s="1">
        <v>39344</v>
      </c>
      <c r="H1958">
        <v>4.74</v>
      </c>
    </row>
    <row r="1959" spans="7:8" x14ac:dyDescent="0.35">
      <c r="G1959" s="1">
        <v>39345</v>
      </c>
      <c r="H1959">
        <v>4.7699999999999996</v>
      </c>
    </row>
    <row r="1960" spans="7:8" x14ac:dyDescent="0.35">
      <c r="G1960" s="1">
        <v>39346</v>
      </c>
      <c r="H1960">
        <v>4.76</v>
      </c>
    </row>
    <row r="1961" spans="7:8" x14ac:dyDescent="0.35">
      <c r="G1961" s="1">
        <v>39349</v>
      </c>
      <c r="H1961">
        <v>4.74</v>
      </c>
    </row>
    <row r="1962" spans="7:8" x14ac:dyDescent="0.35">
      <c r="G1962" s="1">
        <v>39350</v>
      </c>
      <c r="H1962">
        <v>4.82</v>
      </c>
    </row>
    <row r="1963" spans="7:8" x14ac:dyDescent="0.35">
      <c r="G1963" s="1">
        <v>39351</v>
      </c>
      <c r="H1963">
        <v>4.88</v>
      </c>
    </row>
    <row r="1964" spans="7:8" x14ac:dyDescent="0.35">
      <c r="G1964" s="1">
        <v>39352</v>
      </c>
      <c r="H1964">
        <v>4.93</v>
      </c>
    </row>
    <row r="1965" spans="7:8" x14ac:dyDescent="0.35">
      <c r="G1965" s="1">
        <v>39353</v>
      </c>
      <c r="H1965">
        <v>4.58</v>
      </c>
    </row>
    <row r="1966" spans="7:8" x14ac:dyDescent="0.35">
      <c r="G1966" s="1">
        <v>39356</v>
      </c>
      <c r="H1966">
        <v>4.92</v>
      </c>
    </row>
    <row r="1967" spans="7:8" x14ac:dyDescent="0.35">
      <c r="G1967" s="1">
        <v>39357</v>
      </c>
      <c r="H1967">
        <v>4.78</v>
      </c>
    </row>
    <row r="1968" spans="7:8" x14ac:dyDescent="0.35">
      <c r="G1968" s="1">
        <v>39358</v>
      </c>
      <c r="H1968">
        <v>4.68</v>
      </c>
    </row>
    <row r="1969" spans="7:8" x14ac:dyDescent="0.35">
      <c r="G1969" s="1">
        <v>39359</v>
      </c>
      <c r="H1969">
        <v>4.74</v>
      </c>
    </row>
    <row r="1970" spans="7:8" x14ac:dyDescent="0.35">
      <c r="G1970" s="1">
        <v>39360</v>
      </c>
      <c r="H1970">
        <v>4.7699999999999996</v>
      </c>
    </row>
    <row r="1971" spans="7:8" x14ac:dyDescent="0.35">
      <c r="G1971" s="1">
        <v>39364</v>
      </c>
      <c r="H1971">
        <v>4.91</v>
      </c>
    </row>
    <row r="1972" spans="7:8" x14ac:dyDescent="0.35">
      <c r="G1972" s="1">
        <v>39365</v>
      </c>
      <c r="H1972">
        <v>4.5199999999999996</v>
      </c>
    </row>
    <row r="1973" spans="7:8" x14ac:dyDescent="0.35">
      <c r="G1973" s="1">
        <v>39366</v>
      </c>
      <c r="H1973">
        <v>4.75</v>
      </c>
    </row>
    <row r="1974" spans="7:8" x14ac:dyDescent="0.35">
      <c r="G1974" s="1">
        <v>39367</v>
      </c>
      <c r="H1974">
        <v>4.75</v>
      </c>
    </row>
    <row r="1975" spans="7:8" x14ac:dyDescent="0.35">
      <c r="G1975" s="1">
        <v>39370</v>
      </c>
      <c r="H1975">
        <v>4.8099999999999996</v>
      </c>
    </row>
    <row r="1976" spans="7:8" x14ac:dyDescent="0.35">
      <c r="G1976" s="1">
        <v>39371</v>
      </c>
      <c r="H1976">
        <v>4.68</v>
      </c>
    </row>
    <row r="1977" spans="7:8" x14ac:dyDescent="0.35">
      <c r="G1977" s="1">
        <v>39372</v>
      </c>
      <c r="H1977">
        <v>4.7</v>
      </c>
    </row>
    <row r="1978" spans="7:8" x14ac:dyDescent="0.35">
      <c r="G1978" s="1">
        <v>39373</v>
      </c>
      <c r="H1978">
        <v>4.6900000000000004</v>
      </c>
    </row>
    <row r="1979" spans="7:8" x14ac:dyDescent="0.35">
      <c r="G1979" s="1">
        <v>39374</v>
      </c>
      <c r="H1979">
        <v>4.7699999999999996</v>
      </c>
    </row>
    <row r="1980" spans="7:8" x14ac:dyDescent="0.35">
      <c r="G1980" s="1">
        <v>39377</v>
      </c>
      <c r="H1980">
        <v>4.71</v>
      </c>
    </row>
    <row r="1981" spans="7:8" x14ac:dyDescent="0.35">
      <c r="G1981" s="1">
        <v>39378</v>
      </c>
      <c r="H1981">
        <v>4.67</v>
      </c>
    </row>
    <row r="1982" spans="7:8" x14ac:dyDescent="0.35">
      <c r="G1982" s="1">
        <v>39379</v>
      </c>
      <c r="H1982">
        <v>4.74</v>
      </c>
    </row>
    <row r="1983" spans="7:8" x14ac:dyDescent="0.35">
      <c r="G1983" s="1">
        <v>39380</v>
      </c>
      <c r="H1983">
        <v>4.8600000000000003</v>
      </c>
    </row>
    <row r="1984" spans="7:8" x14ac:dyDescent="0.35">
      <c r="G1984" s="1">
        <v>39381</v>
      </c>
      <c r="H1984">
        <v>4.8</v>
      </c>
    </row>
    <row r="1985" spans="7:8" x14ac:dyDescent="0.35">
      <c r="G1985" s="1">
        <v>39384</v>
      </c>
      <c r="H1985">
        <v>4.84</v>
      </c>
    </row>
    <row r="1986" spans="7:8" x14ac:dyDescent="0.35">
      <c r="G1986" s="1">
        <v>39385</v>
      </c>
      <c r="H1986">
        <v>4.78</v>
      </c>
    </row>
    <row r="1987" spans="7:8" x14ac:dyDescent="0.35">
      <c r="G1987" s="1">
        <v>39386</v>
      </c>
      <c r="H1987">
        <v>4.5999999999999996</v>
      </c>
    </row>
    <row r="1988" spans="7:8" x14ac:dyDescent="0.35">
      <c r="G1988" s="1">
        <v>39387</v>
      </c>
      <c r="H1988">
        <v>4.59</v>
      </c>
    </row>
    <row r="1989" spans="7:8" x14ac:dyDescent="0.35">
      <c r="G1989" s="1">
        <v>39388</v>
      </c>
      <c r="H1989">
        <v>4.28</v>
      </c>
    </row>
    <row r="1990" spans="7:8" x14ac:dyDescent="0.35">
      <c r="G1990" s="1">
        <v>39391</v>
      </c>
      <c r="H1990">
        <v>4.29</v>
      </c>
    </row>
    <row r="1991" spans="7:8" x14ac:dyDescent="0.35">
      <c r="G1991" s="1">
        <v>39392</v>
      </c>
      <c r="H1991">
        <v>4.22</v>
      </c>
    </row>
    <row r="1992" spans="7:8" x14ac:dyDescent="0.35">
      <c r="G1992" s="1">
        <v>39393</v>
      </c>
      <c r="H1992">
        <v>4.3899999999999997</v>
      </c>
    </row>
    <row r="1993" spans="7:8" x14ac:dyDescent="0.35">
      <c r="G1993" s="1">
        <v>39394</v>
      </c>
      <c r="H1993">
        <v>4.58</v>
      </c>
    </row>
    <row r="1994" spans="7:8" x14ac:dyDescent="0.35">
      <c r="G1994" s="1">
        <v>39395</v>
      </c>
      <c r="H1994">
        <v>4.49</v>
      </c>
    </row>
    <row r="1995" spans="7:8" x14ac:dyDescent="0.35">
      <c r="G1995" s="1">
        <v>39399</v>
      </c>
      <c r="H1995">
        <v>4.6100000000000003</v>
      </c>
    </row>
    <row r="1996" spans="7:8" x14ac:dyDescent="0.35">
      <c r="G1996" s="1">
        <v>39400</v>
      </c>
      <c r="H1996">
        <v>4.5999999999999996</v>
      </c>
    </row>
    <row r="1997" spans="7:8" x14ac:dyDescent="0.35">
      <c r="G1997" s="1">
        <v>39401</v>
      </c>
      <c r="H1997">
        <v>4.54</v>
      </c>
    </row>
    <row r="1998" spans="7:8" x14ac:dyDescent="0.35">
      <c r="G1998" s="1">
        <v>39402</v>
      </c>
      <c r="H1998">
        <v>4.51</v>
      </c>
    </row>
    <row r="1999" spans="7:8" x14ac:dyDescent="0.35">
      <c r="G1999" s="1">
        <v>39405</v>
      </c>
      <c r="H1999">
        <v>4.51</v>
      </c>
    </row>
    <row r="2000" spans="7:8" x14ac:dyDescent="0.35">
      <c r="G2000" s="1">
        <v>39406</v>
      </c>
      <c r="H2000">
        <v>4.51</v>
      </c>
    </row>
    <row r="2001" spans="7:8" x14ac:dyDescent="0.35">
      <c r="G2001" s="1">
        <v>39407</v>
      </c>
      <c r="H2001">
        <v>4.5</v>
      </c>
    </row>
    <row r="2002" spans="7:8" x14ac:dyDescent="0.35">
      <c r="G2002" s="1">
        <v>39409</v>
      </c>
      <c r="H2002">
        <v>4.5599999999999996</v>
      </c>
    </row>
    <row r="2003" spans="7:8" x14ac:dyDescent="0.35">
      <c r="G2003" s="1">
        <v>39412</v>
      </c>
      <c r="H2003">
        <v>4.62</v>
      </c>
    </row>
    <row r="2004" spans="7:8" x14ac:dyDescent="0.35">
      <c r="G2004" s="1">
        <v>39413</v>
      </c>
      <c r="H2004">
        <v>4.3899999999999997</v>
      </c>
    </row>
    <row r="2005" spans="7:8" x14ac:dyDescent="0.35">
      <c r="G2005" s="1">
        <v>39414</v>
      </c>
      <c r="H2005">
        <v>4.53</v>
      </c>
    </row>
    <row r="2006" spans="7:8" x14ac:dyDescent="0.35">
      <c r="G2006" s="1">
        <v>39415</v>
      </c>
      <c r="H2006">
        <v>4.55</v>
      </c>
    </row>
    <row r="2007" spans="7:8" x14ac:dyDescent="0.35">
      <c r="G2007" s="1">
        <v>39416</v>
      </c>
      <c r="H2007">
        <v>4.66</v>
      </c>
    </row>
    <row r="2008" spans="7:8" x14ac:dyDescent="0.35">
      <c r="G2008" s="1">
        <v>39419</v>
      </c>
      <c r="H2008">
        <v>4.5199999999999996</v>
      </c>
    </row>
    <row r="2009" spans="7:8" x14ac:dyDescent="0.35">
      <c r="G2009" s="1">
        <v>39420</v>
      </c>
      <c r="H2009">
        <v>4.5</v>
      </c>
    </row>
    <row r="2010" spans="7:8" x14ac:dyDescent="0.35">
      <c r="G2010" s="1">
        <v>39421</v>
      </c>
      <c r="H2010">
        <v>4.3099999999999996</v>
      </c>
    </row>
    <row r="2011" spans="7:8" x14ac:dyDescent="0.35">
      <c r="G2011" s="1">
        <v>39422</v>
      </c>
      <c r="H2011">
        <v>4.49</v>
      </c>
    </row>
    <row r="2012" spans="7:8" x14ac:dyDescent="0.35">
      <c r="G2012" s="1">
        <v>39423</v>
      </c>
      <c r="H2012">
        <v>4.41</v>
      </c>
    </row>
    <row r="2013" spans="7:8" x14ac:dyDescent="0.35">
      <c r="G2013" s="1">
        <v>39426</v>
      </c>
      <c r="H2013">
        <v>4.46</v>
      </c>
    </row>
    <row r="2014" spans="7:8" x14ac:dyDescent="0.35">
      <c r="G2014" s="1">
        <v>39427</v>
      </c>
      <c r="H2014">
        <v>4.29</v>
      </c>
    </row>
    <row r="2015" spans="7:8" x14ac:dyDescent="0.35">
      <c r="G2015" s="1">
        <v>39428</v>
      </c>
      <c r="H2015">
        <v>4.28</v>
      </c>
    </row>
    <row r="2016" spans="7:8" x14ac:dyDescent="0.35">
      <c r="G2016" s="1">
        <v>39429</v>
      </c>
      <c r="H2016">
        <v>4.3</v>
      </c>
    </row>
    <row r="2017" spans="7:8" x14ac:dyDescent="0.35">
      <c r="G2017" s="1">
        <v>39430</v>
      </c>
      <c r="H2017">
        <v>4.24</v>
      </c>
    </row>
    <row r="2018" spans="7:8" x14ac:dyDescent="0.35">
      <c r="G2018" s="1">
        <v>39433</v>
      </c>
      <c r="H2018">
        <v>4.3099999999999996</v>
      </c>
    </row>
    <row r="2019" spans="7:8" x14ac:dyDescent="0.35">
      <c r="G2019" s="1">
        <v>39434</v>
      </c>
      <c r="H2019">
        <v>4.16</v>
      </c>
    </row>
    <row r="2020" spans="7:8" x14ac:dyDescent="0.35">
      <c r="G2020" s="1">
        <v>39435</v>
      </c>
      <c r="H2020">
        <v>3.98</v>
      </c>
    </row>
    <row r="2021" spans="7:8" x14ac:dyDescent="0.35">
      <c r="G2021" s="1">
        <v>39436</v>
      </c>
      <c r="H2021">
        <v>4.37</v>
      </c>
    </row>
    <row r="2022" spans="7:8" x14ac:dyDescent="0.35">
      <c r="G2022" s="1">
        <v>39437</v>
      </c>
      <c r="H2022">
        <v>4.28</v>
      </c>
    </row>
    <row r="2023" spans="7:8" x14ac:dyDescent="0.35">
      <c r="G2023" s="1">
        <v>39440</v>
      </c>
      <c r="H2023">
        <v>4</v>
      </c>
    </row>
    <row r="2024" spans="7:8" x14ac:dyDescent="0.35">
      <c r="G2024" s="1">
        <v>39442</v>
      </c>
      <c r="H2024">
        <v>4.26</v>
      </c>
    </row>
    <row r="2025" spans="7:8" x14ac:dyDescent="0.35">
      <c r="G2025" s="1">
        <v>39443</v>
      </c>
      <c r="H2025">
        <v>4.1500000000000004</v>
      </c>
    </row>
    <row r="2026" spans="7:8" x14ac:dyDescent="0.35">
      <c r="G2026" s="1">
        <v>39444</v>
      </c>
      <c r="H2026">
        <v>4.01</v>
      </c>
    </row>
    <row r="2027" spans="7:8" x14ac:dyDescent="0.35">
      <c r="G2027" s="1">
        <v>39447</v>
      </c>
      <c r="H2027">
        <v>3.06</v>
      </c>
    </row>
    <row r="2028" spans="7:8" x14ac:dyDescent="0.35">
      <c r="G2028" s="1">
        <v>39449</v>
      </c>
      <c r="H2028">
        <v>4.1100000000000003</v>
      </c>
    </row>
    <row r="2029" spans="7:8" x14ac:dyDescent="0.35">
      <c r="G2029" s="1">
        <v>39450</v>
      </c>
      <c r="H2029">
        <v>4.25</v>
      </c>
    </row>
    <row r="2030" spans="7:8" x14ac:dyDescent="0.35">
      <c r="G2030" s="1">
        <v>39451</v>
      </c>
      <c r="H2030">
        <v>4.18</v>
      </c>
    </row>
    <row r="2031" spans="7:8" x14ac:dyDescent="0.35">
      <c r="G2031" s="1">
        <v>39454</v>
      </c>
      <c r="H2031">
        <v>4.2699999999999996</v>
      </c>
    </row>
    <row r="2032" spans="7:8" x14ac:dyDescent="0.35">
      <c r="G2032" s="1">
        <v>39455</v>
      </c>
      <c r="H2032">
        <v>4.2699999999999996</v>
      </c>
    </row>
    <row r="2033" spans="7:8" x14ac:dyDescent="0.35">
      <c r="G2033" s="1">
        <v>39456</v>
      </c>
      <c r="H2033">
        <v>4.26</v>
      </c>
    </row>
    <row r="2034" spans="7:8" x14ac:dyDescent="0.35">
      <c r="G2034" s="1">
        <v>39457</v>
      </c>
      <c r="H2034">
        <v>4.26</v>
      </c>
    </row>
    <row r="2035" spans="7:8" x14ac:dyDescent="0.35">
      <c r="G2035" s="1">
        <v>39458</v>
      </c>
      <c r="H2035">
        <v>4.2300000000000004</v>
      </c>
    </row>
    <row r="2036" spans="7:8" x14ac:dyDescent="0.35">
      <c r="G2036" s="1">
        <v>39461</v>
      </c>
      <c r="H2036">
        <v>4.24</v>
      </c>
    </row>
    <row r="2037" spans="7:8" x14ac:dyDescent="0.35">
      <c r="G2037" s="1">
        <v>39462</v>
      </c>
      <c r="H2037">
        <v>4.24</v>
      </c>
    </row>
    <row r="2038" spans="7:8" x14ac:dyDescent="0.35">
      <c r="G2038" s="1">
        <v>39463</v>
      </c>
      <c r="H2038">
        <v>4.22</v>
      </c>
    </row>
    <row r="2039" spans="7:8" x14ac:dyDescent="0.35">
      <c r="G2039" s="1">
        <v>39464</v>
      </c>
      <c r="H2039">
        <v>4.2300000000000004</v>
      </c>
    </row>
    <row r="2040" spans="7:8" x14ac:dyDescent="0.35">
      <c r="G2040" s="1">
        <v>39465</v>
      </c>
      <c r="H2040">
        <v>4.17</v>
      </c>
    </row>
    <row r="2041" spans="7:8" x14ac:dyDescent="0.35">
      <c r="G2041" s="1">
        <v>39469</v>
      </c>
      <c r="H2041">
        <v>3.68</v>
      </c>
    </row>
    <row r="2042" spans="7:8" x14ac:dyDescent="0.35">
      <c r="G2042" s="1">
        <v>39470</v>
      </c>
      <c r="H2042">
        <v>3.43</v>
      </c>
    </row>
    <row r="2043" spans="7:8" x14ac:dyDescent="0.35">
      <c r="G2043" s="1">
        <v>39471</v>
      </c>
      <c r="H2043">
        <v>3.47</v>
      </c>
    </row>
    <row r="2044" spans="7:8" x14ac:dyDescent="0.35">
      <c r="G2044" s="1">
        <v>39472</v>
      </c>
      <c r="H2044">
        <v>3.6</v>
      </c>
    </row>
    <row r="2045" spans="7:8" x14ac:dyDescent="0.35">
      <c r="G2045" s="1">
        <v>39475</v>
      </c>
      <c r="H2045">
        <v>3.5</v>
      </c>
    </row>
    <row r="2046" spans="7:8" x14ac:dyDescent="0.35">
      <c r="G2046" s="1">
        <v>39476</v>
      </c>
      <c r="H2046">
        <v>3.47</v>
      </c>
    </row>
    <row r="2047" spans="7:8" x14ac:dyDescent="0.35">
      <c r="G2047" s="1">
        <v>39477</v>
      </c>
      <c r="H2047">
        <v>3.26</v>
      </c>
    </row>
    <row r="2048" spans="7:8" x14ac:dyDescent="0.35">
      <c r="G2048" s="1">
        <v>39478</v>
      </c>
      <c r="H2048">
        <v>3.22</v>
      </c>
    </row>
    <row r="2049" spans="7:8" x14ac:dyDescent="0.35">
      <c r="G2049" s="1">
        <v>39479</v>
      </c>
      <c r="H2049">
        <v>3.12</v>
      </c>
    </row>
    <row r="2050" spans="7:8" x14ac:dyDescent="0.35">
      <c r="G2050" s="1">
        <v>39482</v>
      </c>
      <c r="H2050">
        <v>2.82</v>
      </c>
    </row>
    <row r="2051" spans="7:8" x14ac:dyDescent="0.35">
      <c r="G2051" s="1">
        <v>39483</v>
      </c>
      <c r="H2051">
        <v>2.71</v>
      </c>
    </row>
    <row r="2052" spans="7:8" x14ac:dyDescent="0.35">
      <c r="G2052" s="1">
        <v>39484</v>
      </c>
      <c r="H2052">
        <v>2.94</v>
      </c>
    </row>
    <row r="2053" spans="7:8" x14ac:dyDescent="0.35">
      <c r="G2053" s="1">
        <v>39485</v>
      </c>
      <c r="H2053">
        <v>3.03</v>
      </c>
    </row>
    <row r="2054" spans="7:8" x14ac:dyDescent="0.35">
      <c r="G2054" s="1">
        <v>39486</v>
      </c>
      <c r="H2054">
        <v>3.05</v>
      </c>
    </row>
    <row r="2055" spans="7:8" x14ac:dyDescent="0.35">
      <c r="G2055" s="1">
        <v>39489</v>
      </c>
      <c r="H2055">
        <v>2.88</v>
      </c>
    </row>
    <row r="2056" spans="7:8" x14ac:dyDescent="0.35">
      <c r="G2056" s="1">
        <v>39490</v>
      </c>
      <c r="H2056">
        <v>2.91</v>
      </c>
    </row>
    <row r="2057" spans="7:8" x14ac:dyDescent="0.35">
      <c r="G2057" s="1">
        <v>39491</v>
      </c>
      <c r="H2057">
        <v>3.02</v>
      </c>
    </row>
    <row r="2058" spans="7:8" x14ac:dyDescent="0.35">
      <c r="G2058" s="1">
        <v>39492</v>
      </c>
      <c r="H2058">
        <v>3.03</v>
      </c>
    </row>
    <row r="2059" spans="7:8" x14ac:dyDescent="0.35">
      <c r="G2059" s="1">
        <v>39493</v>
      </c>
      <c r="H2059">
        <v>2.97</v>
      </c>
    </row>
    <row r="2060" spans="7:8" x14ac:dyDescent="0.35">
      <c r="G2060" s="1">
        <v>39497</v>
      </c>
      <c r="H2060">
        <v>2.94</v>
      </c>
    </row>
    <row r="2061" spans="7:8" x14ac:dyDescent="0.35">
      <c r="G2061" s="1">
        <v>39498</v>
      </c>
      <c r="H2061">
        <v>3</v>
      </c>
    </row>
    <row r="2062" spans="7:8" x14ac:dyDescent="0.35">
      <c r="G2062" s="1">
        <v>39499</v>
      </c>
      <c r="H2062">
        <v>3.01</v>
      </c>
    </row>
    <row r="2063" spans="7:8" x14ac:dyDescent="0.35">
      <c r="G2063" s="1">
        <v>39500</v>
      </c>
      <c r="H2063">
        <v>2.97</v>
      </c>
    </row>
    <row r="2064" spans="7:8" x14ac:dyDescent="0.35">
      <c r="G2064" s="1">
        <v>39503</v>
      </c>
      <c r="H2064">
        <v>3</v>
      </c>
    </row>
    <row r="2065" spans="7:8" x14ac:dyDescent="0.35">
      <c r="G2065" s="1">
        <v>39504</v>
      </c>
      <c r="H2065">
        <v>2.85</v>
      </c>
    </row>
    <row r="2066" spans="7:8" x14ac:dyDescent="0.35">
      <c r="G2066" s="1">
        <v>39505</v>
      </c>
      <c r="H2066">
        <v>2.93</v>
      </c>
    </row>
    <row r="2067" spans="7:8" x14ac:dyDescent="0.35">
      <c r="G2067" s="1">
        <v>39506</v>
      </c>
      <c r="H2067">
        <v>3.06</v>
      </c>
    </row>
    <row r="2068" spans="7:8" x14ac:dyDescent="0.35">
      <c r="G2068" s="1">
        <v>39507</v>
      </c>
      <c r="H2068">
        <v>3.01</v>
      </c>
    </row>
    <row r="2069" spans="7:8" x14ac:dyDescent="0.35">
      <c r="G2069" s="1">
        <v>39510</v>
      </c>
      <c r="H2069">
        <v>3.1</v>
      </c>
    </row>
    <row r="2070" spans="7:8" x14ac:dyDescent="0.35">
      <c r="G2070" s="1">
        <v>39511</v>
      </c>
      <c r="H2070">
        <v>2.9</v>
      </c>
    </row>
    <row r="2071" spans="7:8" x14ac:dyDescent="0.35">
      <c r="G2071" s="1">
        <v>39512</v>
      </c>
      <c r="H2071">
        <v>2.93</v>
      </c>
    </row>
    <row r="2072" spans="7:8" x14ac:dyDescent="0.35">
      <c r="G2072" s="1">
        <v>39513</v>
      </c>
      <c r="H2072">
        <v>2.99</v>
      </c>
    </row>
    <row r="2073" spans="7:8" x14ac:dyDescent="0.35">
      <c r="G2073" s="1">
        <v>39514</v>
      </c>
      <c r="H2073">
        <v>2.96</v>
      </c>
    </row>
    <row r="2074" spans="7:8" x14ac:dyDescent="0.35">
      <c r="G2074" s="1">
        <v>39517</v>
      </c>
      <c r="H2074">
        <v>2.99</v>
      </c>
    </row>
    <row r="2075" spans="7:8" x14ac:dyDescent="0.35">
      <c r="G2075" s="1">
        <v>39518</v>
      </c>
      <c r="H2075">
        <v>2.95</v>
      </c>
    </row>
    <row r="2076" spans="7:8" x14ac:dyDescent="0.35">
      <c r="G2076" s="1">
        <v>39519</v>
      </c>
      <c r="H2076">
        <v>2.97</v>
      </c>
    </row>
    <row r="2077" spans="7:8" x14ac:dyDescent="0.35">
      <c r="G2077" s="1">
        <v>39520</v>
      </c>
      <c r="H2077">
        <v>2.98</v>
      </c>
    </row>
    <row r="2078" spans="7:8" x14ac:dyDescent="0.35">
      <c r="G2078" s="1">
        <v>39521</v>
      </c>
      <c r="H2078">
        <v>2.99</v>
      </c>
    </row>
    <row r="2079" spans="7:8" x14ac:dyDescent="0.35">
      <c r="G2079" s="1">
        <v>39524</v>
      </c>
      <c r="H2079">
        <v>2.69</v>
      </c>
    </row>
    <row r="2080" spans="7:8" x14ac:dyDescent="0.35">
      <c r="G2080" s="1">
        <v>39525</v>
      </c>
      <c r="H2080">
        <v>2.16</v>
      </c>
    </row>
    <row r="2081" spans="7:8" x14ac:dyDescent="0.35">
      <c r="G2081" s="1">
        <v>39526</v>
      </c>
      <c r="H2081">
        <v>2.08</v>
      </c>
    </row>
    <row r="2082" spans="7:8" x14ac:dyDescent="0.35">
      <c r="G2082" s="1">
        <v>39527</v>
      </c>
      <c r="H2082">
        <v>2.2200000000000002</v>
      </c>
    </row>
    <row r="2083" spans="7:8" x14ac:dyDescent="0.35">
      <c r="G2083" s="1">
        <v>39528</v>
      </c>
      <c r="H2083">
        <v>2.08</v>
      </c>
    </row>
    <row r="2084" spans="7:8" x14ac:dyDescent="0.35">
      <c r="G2084" s="1">
        <v>39531</v>
      </c>
      <c r="H2084">
        <v>2.08</v>
      </c>
    </row>
    <row r="2085" spans="7:8" x14ac:dyDescent="0.35">
      <c r="G2085" s="1">
        <v>39532</v>
      </c>
      <c r="H2085">
        <v>2.42</v>
      </c>
    </row>
    <row r="2086" spans="7:8" x14ac:dyDescent="0.35">
      <c r="G2086" s="1">
        <v>39533</v>
      </c>
      <c r="H2086">
        <v>2.2999999999999998</v>
      </c>
    </row>
    <row r="2087" spans="7:8" x14ac:dyDescent="0.35">
      <c r="G2087" s="1">
        <v>39534</v>
      </c>
      <c r="H2087">
        <v>2.27</v>
      </c>
    </row>
    <row r="2088" spans="7:8" x14ac:dyDescent="0.35">
      <c r="G2088" s="1">
        <v>39535</v>
      </c>
      <c r="H2088">
        <v>2.09</v>
      </c>
    </row>
    <row r="2089" spans="7:8" x14ac:dyDescent="0.35">
      <c r="G2089" s="1">
        <v>39538</v>
      </c>
      <c r="H2089">
        <v>2.5099999999999998</v>
      </c>
    </row>
    <row r="2090" spans="7:8" x14ac:dyDescent="0.35">
      <c r="G2090" s="1">
        <v>39539</v>
      </c>
      <c r="H2090">
        <v>2.38</v>
      </c>
    </row>
    <row r="2091" spans="7:8" x14ac:dyDescent="0.35">
      <c r="G2091" s="1">
        <v>39540</v>
      </c>
      <c r="H2091">
        <v>2.1800000000000002</v>
      </c>
    </row>
    <row r="2092" spans="7:8" x14ac:dyDescent="0.35">
      <c r="G2092" s="1">
        <v>39541</v>
      </c>
      <c r="H2092">
        <v>2.19</v>
      </c>
    </row>
    <row r="2093" spans="7:8" x14ac:dyDescent="0.35">
      <c r="G2093" s="1">
        <v>39542</v>
      </c>
      <c r="H2093">
        <v>2.2599999999999998</v>
      </c>
    </row>
    <row r="2094" spans="7:8" x14ac:dyDescent="0.35">
      <c r="G2094" s="1">
        <v>39545</v>
      </c>
      <c r="H2094">
        <v>2.2400000000000002</v>
      </c>
    </row>
    <row r="2095" spans="7:8" x14ac:dyDescent="0.35">
      <c r="G2095" s="1">
        <v>39546</v>
      </c>
      <c r="H2095">
        <v>2.23</v>
      </c>
    </row>
    <row r="2096" spans="7:8" x14ac:dyDescent="0.35">
      <c r="G2096" s="1">
        <v>39547</v>
      </c>
      <c r="H2096">
        <v>2.2000000000000002</v>
      </c>
    </row>
    <row r="2097" spans="7:8" x14ac:dyDescent="0.35">
      <c r="G2097" s="1">
        <v>39548</v>
      </c>
      <c r="H2097">
        <v>2.2999999999999998</v>
      </c>
    </row>
    <row r="2098" spans="7:8" x14ac:dyDescent="0.35">
      <c r="G2098" s="1">
        <v>39549</v>
      </c>
      <c r="H2098">
        <v>2.37</v>
      </c>
    </row>
    <row r="2099" spans="7:8" x14ac:dyDescent="0.35">
      <c r="G2099" s="1">
        <v>39552</v>
      </c>
      <c r="H2099">
        <v>2.3199999999999998</v>
      </c>
    </row>
    <row r="2100" spans="7:8" x14ac:dyDescent="0.35">
      <c r="G2100" s="1">
        <v>39553</v>
      </c>
      <c r="H2100">
        <v>2.3199999999999998</v>
      </c>
    </row>
    <row r="2101" spans="7:8" x14ac:dyDescent="0.35">
      <c r="G2101" s="1">
        <v>39554</v>
      </c>
      <c r="H2101">
        <v>2.35</v>
      </c>
    </row>
    <row r="2102" spans="7:8" x14ac:dyDescent="0.35">
      <c r="G2102" s="1">
        <v>39555</v>
      </c>
      <c r="H2102">
        <v>2.37</v>
      </c>
    </row>
    <row r="2103" spans="7:8" x14ac:dyDescent="0.35">
      <c r="G2103" s="1">
        <v>39556</v>
      </c>
      <c r="H2103">
        <v>2.3199999999999998</v>
      </c>
    </row>
    <row r="2104" spans="7:8" x14ac:dyDescent="0.35">
      <c r="G2104" s="1">
        <v>39559</v>
      </c>
      <c r="H2104">
        <v>2.2799999999999998</v>
      </c>
    </row>
    <row r="2105" spans="7:8" x14ac:dyDescent="0.35">
      <c r="G2105" s="1">
        <v>39560</v>
      </c>
      <c r="H2105">
        <v>1.99</v>
      </c>
    </row>
    <row r="2106" spans="7:8" x14ac:dyDescent="0.35">
      <c r="G2106" s="1">
        <v>39561</v>
      </c>
      <c r="H2106">
        <v>2.1800000000000002</v>
      </c>
    </row>
    <row r="2107" spans="7:8" x14ac:dyDescent="0.35">
      <c r="G2107" s="1">
        <v>39562</v>
      </c>
      <c r="H2107">
        <v>2.2599999999999998</v>
      </c>
    </row>
    <row r="2108" spans="7:8" x14ac:dyDescent="0.35">
      <c r="G2108" s="1">
        <v>39563</v>
      </c>
      <c r="H2108">
        <v>2.2799999999999998</v>
      </c>
    </row>
    <row r="2109" spans="7:8" x14ac:dyDescent="0.35">
      <c r="G2109" s="1">
        <v>39566</v>
      </c>
      <c r="H2109">
        <v>2.29</v>
      </c>
    </row>
    <row r="2110" spans="7:8" x14ac:dyDescent="0.35">
      <c r="G2110" s="1">
        <v>39567</v>
      </c>
      <c r="H2110">
        <v>2.21</v>
      </c>
    </row>
    <row r="2111" spans="7:8" x14ac:dyDescent="0.35">
      <c r="G2111" s="1">
        <v>39568</v>
      </c>
      <c r="H2111">
        <v>2.37</v>
      </c>
    </row>
    <row r="2112" spans="7:8" x14ac:dyDescent="0.35">
      <c r="G2112" s="1">
        <v>39569</v>
      </c>
      <c r="H2112">
        <v>2.16</v>
      </c>
    </row>
    <row r="2113" spans="7:8" x14ac:dyDescent="0.35">
      <c r="G2113" s="1">
        <v>39570</v>
      </c>
      <c r="H2113">
        <v>1.88</v>
      </c>
    </row>
    <row r="2114" spans="7:8" x14ac:dyDescent="0.35">
      <c r="G2114" s="1">
        <v>39573</v>
      </c>
      <c r="H2114">
        <v>1.85</v>
      </c>
    </row>
    <row r="2115" spans="7:8" x14ac:dyDescent="0.35">
      <c r="G2115" s="1">
        <v>39574</v>
      </c>
      <c r="H2115">
        <v>1.91</v>
      </c>
    </row>
    <row r="2116" spans="7:8" x14ac:dyDescent="0.35">
      <c r="G2116" s="1">
        <v>39575</v>
      </c>
      <c r="H2116">
        <v>2.0099999999999998</v>
      </c>
    </row>
    <row r="2117" spans="7:8" x14ac:dyDescent="0.35">
      <c r="G2117" s="1">
        <v>39576</v>
      </c>
      <c r="H2117">
        <v>1.99</v>
      </c>
    </row>
    <row r="2118" spans="7:8" x14ac:dyDescent="0.35">
      <c r="G2118" s="1">
        <v>39577</v>
      </c>
      <c r="H2118">
        <v>1.97</v>
      </c>
    </row>
    <row r="2119" spans="7:8" x14ac:dyDescent="0.35">
      <c r="G2119" s="1">
        <v>39580</v>
      </c>
      <c r="H2119">
        <v>1.88</v>
      </c>
    </row>
    <row r="2120" spans="7:8" x14ac:dyDescent="0.35">
      <c r="G2120" s="1">
        <v>39581</v>
      </c>
      <c r="H2120">
        <v>1.93</v>
      </c>
    </row>
    <row r="2121" spans="7:8" x14ac:dyDescent="0.35">
      <c r="G2121" s="1">
        <v>39582</v>
      </c>
      <c r="H2121">
        <v>2.0299999999999998</v>
      </c>
    </row>
    <row r="2122" spans="7:8" x14ac:dyDescent="0.35">
      <c r="G2122" s="1">
        <v>39583</v>
      </c>
      <c r="H2122">
        <v>2.0299999999999998</v>
      </c>
    </row>
    <row r="2123" spans="7:8" x14ac:dyDescent="0.35">
      <c r="G2123" s="1">
        <v>39584</v>
      </c>
      <c r="H2123">
        <v>1.91</v>
      </c>
    </row>
    <row r="2124" spans="7:8" x14ac:dyDescent="0.35">
      <c r="G2124" s="1">
        <v>39587</v>
      </c>
      <c r="H2124">
        <v>1.95</v>
      </c>
    </row>
    <row r="2125" spans="7:8" x14ac:dyDescent="0.35">
      <c r="G2125" s="1">
        <v>39588</v>
      </c>
      <c r="H2125">
        <v>1.99</v>
      </c>
    </row>
    <row r="2126" spans="7:8" x14ac:dyDescent="0.35">
      <c r="G2126" s="1">
        <v>39589</v>
      </c>
      <c r="H2126">
        <v>2.0299999999999998</v>
      </c>
    </row>
    <row r="2127" spans="7:8" x14ac:dyDescent="0.35">
      <c r="G2127" s="1">
        <v>39590</v>
      </c>
      <c r="H2127">
        <v>2.0499999999999998</v>
      </c>
    </row>
    <row r="2128" spans="7:8" x14ac:dyDescent="0.35">
      <c r="G2128" s="1">
        <v>39591</v>
      </c>
      <c r="H2128">
        <v>1.99</v>
      </c>
    </row>
    <row r="2129" spans="7:8" x14ac:dyDescent="0.35">
      <c r="G2129" s="1">
        <v>39595</v>
      </c>
      <c r="H2129">
        <v>2.23</v>
      </c>
    </row>
    <row r="2130" spans="7:8" x14ac:dyDescent="0.35">
      <c r="G2130" s="1">
        <v>39596</v>
      </c>
      <c r="H2130">
        <v>2.08</v>
      </c>
    </row>
    <row r="2131" spans="7:8" x14ac:dyDescent="0.35">
      <c r="G2131" s="1">
        <v>39597</v>
      </c>
      <c r="H2131">
        <v>2.0099999999999998</v>
      </c>
    </row>
    <row r="2132" spans="7:8" x14ac:dyDescent="0.35">
      <c r="G2132" s="1">
        <v>39598</v>
      </c>
      <c r="H2132">
        <v>1.98</v>
      </c>
    </row>
    <row r="2133" spans="7:8" x14ac:dyDescent="0.35">
      <c r="G2133" s="1">
        <v>39601</v>
      </c>
      <c r="H2133">
        <v>2.06</v>
      </c>
    </row>
    <row r="2134" spans="7:8" x14ac:dyDescent="0.35">
      <c r="G2134" s="1">
        <v>39602</v>
      </c>
      <c r="H2134">
        <v>1.95</v>
      </c>
    </row>
    <row r="2135" spans="7:8" x14ac:dyDescent="0.35">
      <c r="G2135" s="1">
        <v>39603</v>
      </c>
      <c r="H2135">
        <v>1.98</v>
      </c>
    </row>
    <row r="2136" spans="7:8" x14ac:dyDescent="0.35">
      <c r="G2136" s="1">
        <v>39604</v>
      </c>
      <c r="H2136">
        <v>1.98</v>
      </c>
    </row>
    <row r="2137" spans="7:8" x14ac:dyDescent="0.35">
      <c r="G2137" s="1">
        <v>39605</v>
      </c>
      <c r="H2137">
        <v>2.0099999999999998</v>
      </c>
    </row>
    <row r="2138" spans="7:8" x14ac:dyDescent="0.35">
      <c r="G2138" s="1">
        <v>39608</v>
      </c>
      <c r="H2138">
        <v>2.02</v>
      </c>
    </row>
    <row r="2139" spans="7:8" x14ac:dyDescent="0.35">
      <c r="G2139" s="1">
        <v>39609</v>
      </c>
      <c r="H2139">
        <v>1.96</v>
      </c>
    </row>
    <row r="2140" spans="7:8" x14ac:dyDescent="0.35">
      <c r="G2140" s="1">
        <v>39610</v>
      </c>
      <c r="H2140">
        <v>1.95</v>
      </c>
    </row>
    <row r="2141" spans="7:8" x14ac:dyDescent="0.35">
      <c r="G2141" s="1">
        <v>39611</v>
      </c>
      <c r="H2141">
        <v>2.0099999999999998</v>
      </c>
    </row>
    <row r="2142" spans="7:8" x14ac:dyDescent="0.35">
      <c r="G2142" s="1">
        <v>39612</v>
      </c>
      <c r="H2142">
        <v>2.02</v>
      </c>
    </row>
    <row r="2143" spans="7:8" x14ac:dyDescent="0.35">
      <c r="G2143" s="1">
        <v>39615</v>
      </c>
      <c r="H2143">
        <v>2.06</v>
      </c>
    </row>
    <row r="2144" spans="7:8" x14ac:dyDescent="0.35">
      <c r="G2144" s="1">
        <v>39616</v>
      </c>
      <c r="H2144">
        <v>1.87</v>
      </c>
    </row>
    <row r="2145" spans="7:8" x14ac:dyDescent="0.35">
      <c r="G2145" s="1">
        <v>39617</v>
      </c>
      <c r="H2145">
        <v>1.84</v>
      </c>
    </row>
    <row r="2146" spans="7:8" x14ac:dyDescent="0.35">
      <c r="G2146" s="1">
        <v>39618</v>
      </c>
      <c r="H2146">
        <v>1.94</v>
      </c>
    </row>
    <row r="2147" spans="7:8" x14ac:dyDescent="0.35">
      <c r="G2147" s="1">
        <v>39619</v>
      </c>
      <c r="H2147">
        <v>1.99</v>
      </c>
    </row>
    <row r="2148" spans="7:8" x14ac:dyDescent="0.35">
      <c r="G2148" s="1">
        <v>39622</v>
      </c>
      <c r="H2148">
        <v>1.98</v>
      </c>
    </row>
    <row r="2149" spans="7:8" x14ac:dyDescent="0.35">
      <c r="G2149" s="1">
        <v>39623</v>
      </c>
      <c r="H2149">
        <v>1.93</v>
      </c>
    </row>
    <row r="2150" spans="7:8" x14ac:dyDescent="0.35">
      <c r="G2150" s="1">
        <v>39624</v>
      </c>
      <c r="H2150">
        <v>1.97</v>
      </c>
    </row>
    <row r="2151" spans="7:8" x14ac:dyDescent="0.35">
      <c r="G2151" s="1">
        <v>39625</v>
      </c>
      <c r="H2151">
        <v>2.0499999999999998</v>
      </c>
    </row>
    <row r="2152" spans="7:8" x14ac:dyDescent="0.35">
      <c r="G2152" s="1">
        <v>39626</v>
      </c>
      <c r="H2152">
        <v>1.99</v>
      </c>
    </row>
    <row r="2153" spans="7:8" x14ac:dyDescent="0.35">
      <c r="G2153" s="1">
        <v>39629</v>
      </c>
      <c r="H2153">
        <v>2.4700000000000002</v>
      </c>
    </row>
    <row r="2154" spans="7:8" x14ac:dyDescent="0.35">
      <c r="G2154" s="1">
        <v>39630</v>
      </c>
      <c r="H2154">
        <v>2.11</v>
      </c>
    </row>
    <row r="2155" spans="7:8" x14ac:dyDescent="0.35">
      <c r="G2155" s="1">
        <v>39631</v>
      </c>
      <c r="H2155">
        <v>1.95</v>
      </c>
    </row>
    <row r="2156" spans="7:8" x14ac:dyDescent="0.35">
      <c r="G2156" s="1">
        <v>39632</v>
      </c>
      <c r="H2156">
        <v>1.92</v>
      </c>
    </row>
    <row r="2157" spans="7:8" x14ac:dyDescent="0.35">
      <c r="G2157" s="1">
        <v>39636</v>
      </c>
      <c r="H2157">
        <v>1.99</v>
      </c>
    </row>
    <row r="2158" spans="7:8" x14ac:dyDescent="0.35">
      <c r="G2158" s="1">
        <v>39637</v>
      </c>
      <c r="H2158">
        <v>1.97</v>
      </c>
    </row>
    <row r="2159" spans="7:8" x14ac:dyDescent="0.35">
      <c r="G2159" s="1">
        <v>39638</v>
      </c>
      <c r="H2159">
        <v>1.99</v>
      </c>
    </row>
    <row r="2160" spans="7:8" x14ac:dyDescent="0.35">
      <c r="G2160" s="1">
        <v>39639</v>
      </c>
      <c r="H2160">
        <v>2.0099999999999998</v>
      </c>
    </row>
    <row r="2161" spans="7:8" x14ac:dyDescent="0.35">
      <c r="G2161" s="1">
        <v>39640</v>
      </c>
      <c r="H2161">
        <v>1.97</v>
      </c>
    </row>
    <row r="2162" spans="7:8" x14ac:dyDescent="0.35">
      <c r="G2162" s="1">
        <v>39643</v>
      </c>
      <c r="H2162">
        <v>2.06</v>
      </c>
    </row>
    <row r="2163" spans="7:8" x14ac:dyDescent="0.35">
      <c r="G2163" s="1">
        <v>39644</v>
      </c>
      <c r="H2163">
        <v>2.16</v>
      </c>
    </row>
    <row r="2164" spans="7:8" x14ac:dyDescent="0.35">
      <c r="G2164" s="1">
        <v>39645</v>
      </c>
      <c r="H2164">
        <v>1.95</v>
      </c>
    </row>
    <row r="2165" spans="7:8" x14ac:dyDescent="0.35">
      <c r="G2165" s="1">
        <v>39646</v>
      </c>
      <c r="H2165">
        <v>2.0299999999999998</v>
      </c>
    </row>
    <row r="2166" spans="7:8" x14ac:dyDescent="0.35">
      <c r="G2166" s="1">
        <v>39647</v>
      </c>
      <c r="H2166">
        <v>1.96</v>
      </c>
    </row>
    <row r="2167" spans="7:8" x14ac:dyDescent="0.35">
      <c r="G2167" s="1">
        <v>39650</v>
      </c>
      <c r="H2167">
        <v>1.98</v>
      </c>
    </row>
    <row r="2168" spans="7:8" x14ac:dyDescent="0.35">
      <c r="G2168" s="1">
        <v>39651</v>
      </c>
      <c r="H2168">
        <v>1.97</v>
      </c>
    </row>
    <row r="2169" spans="7:8" x14ac:dyDescent="0.35">
      <c r="G2169" s="1">
        <v>39652</v>
      </c>
      <c r="H2169">
        <v>2.04</v>
      </c>
    </row>
    <row r="2170" spans="7:8" x14ac:dyDescent="0.35">
      <c r="G2170" s="1">
        <v>39653</v>
      </c>
      <c r="H2170">
        <v>2.06</v>
      </c>
    </row>
    <row r="2171" spans="7:8" x14ac:dyDescent="0.35">
      <c r="G2171" s="1">
        <v>39654</v>
      </c>
      <c r="H2171">
        <v>2.13</v>
      </c>
    </row>
    <row r="2172" spans="7:8" x14ac:dyDescent="0.35">
      <c r="G2172" s="1">
        <v>39657</v>
      </c>
      <c r="H2172">
        <v>2</v>
      </c>
    </row>
    <row r="2173" spans="7:8" x14ac:dyDescent="0.35">
      <c r="G2173" s="1">
        <v>39658</v>
      </c>
      <c r="H2173">
        <v>2.0499999999999998</v>
      </c>
    </row>
    <row r="2174" spans="7:8" x14ac:dyDescent="0.35">
      <c r="G2174" s="1">
        <v>39659</v>
      </c>
      <c r="H2174">
        <v>2.0299999999999998</v>
      </c>
    </row>
    <row r="2175" spans="7:8" x14ac:dyDescent="0.35">
      <c r="G2175" s="1">
        <v>39660</v>
      </c>
      <c r="H2175">
        <v>2.09</v>
      </c>
    </row>
    <row r="2176" spans="7:8" x14ac:dyDescent="0.35">
      <c r="G2176" s="1">
        <v>39661</v>
      </c>
      <c r="H2176">
        <v>2.04</v>
      </c>
    </row>
    <row r="2177" spans="7:8" x14ac:dyDescent="0.35">
      <c r="G2177" s="1">
        <v>39664</v>
      </c>
      <c r="H2177">
        <v>1.97</v>
      </c>
    </row>
    <row r="2178" spans="7:8" x14ac:dyDescent="0.35">
      <c r="G2178" s="1">
        <v>39665</v>
      </c>
      <c r="H2178">
        <v>1.97</v>
      </c>
    </row>
    <row r="2179" spans="7:8" x14ac:dyDescent="0.35">
      <c r="G2179" s="1">
        <v>39666</v>
      </c>
      <c r="H2179">
        <v>2.0099999999999998</v>
      </c>
    </row>
    <row r="2180" spans="7:8" x14ac:dyDescent="0.35">
      <c r="G2180" s="1">
        <v>39667</v>
      </c>
      <c r="H2180">
        <v>1.96</v>
      </c>
    </row>
    <row r="2181" spans="7:8" x14ac:dyDescent="0.35">
      <c r="G2181" s="1">
        <v>39668</v>
      </c>
      <c r="H2181">
        <v>2.0099999999999998</v>
      </c>
    </row>
    <row r="2182" spans="7:8" x14ac:dyDescent="0.35">
      <c r="G2182" s="1">
        <v>39671</v>
      </c>
      <c r="H2182">
        <v>1.99</v>
      </c>
    </row>
    <row r="2183" spans="7:8" x14ac:dyDescent="0.35">
      <c r="G2183" s="1">
        <v>39672</v>
      </c>
      <c r="H2183">
        <v>1.95</v>
      </c>
    </row>
    <row r="2184" spans="7:8" x14ac:dyDescent="0.35">
      <c r="G2184" s="1">
        <v>39673</v>
      </c>
      <c r="H2184">
        <v>1.98</v>
      </c>
    </row>
    <row r="2185" spans="7:8" x14ac:dyDescent="0.35">
      <c r="G2185" s="1">
        <v>39674</v>
      </c>
      <c r="H2185">
        <v>2.09</v>
      </c>
    </row>
    <row r="2186" spans="7:8" x14ac:dyDescent="0.35">
      <c r="G2186" s="1">
        <v>39675</v>
      </c>
      <c r="H2186">
        <v>2.08</v>
      </c>
    </row>
    <row r="2187" spans="7:8" x14ac:dyDescent="0.35">
      <c r="G2187" s="1">
        <v>39678</v>
      </c>
      <c r="H2187">
        <v>1.91</v>
      </c>
    </row>
    <row r="2188" spans="7:8" x14ac:dyDescent="0.35">
      <c r="G2188" s="1">
        <v>39679</v>
      </c>
      <c r="H2188">
        <v>1.94</v>
      </c>
    </row>
    <row r="2189" spans="7:8" x14ac:dyDescent="0.35">
      <c r="G2189" s="1">
        <v>39680</v>
      </c>
      <c r="H2189">
        <v>1.98</v>
      </c>
    </row>
    <row r="2190" spans="7:8" x14ac:dyDescent="0.35">
      <c r="G2190" s="1">
        <v>39681</v>
      </c>
      <c r="H2190">
        <v>2.0099999999999998</v>
      </c>
    </row>
    <row r="2191" spans="7:8" x14ac:dyDescent="0.35">
      <c r="G2191" s="1">
        <v>39682</v>
      </c>
      <c r="H2191">
        <v>2.02</v>
      </c>
    </row>
    <row r="2192" spans="7:8" x14ac:dyDescent="0.35">
      <c r="G2192" s="1">
        <v>39685</v>
      </c>
      <c r="H2192">
        <v>2.0099999999999998</v>
      </c>
    </row>
    <row r="2193" spans="7:8" x14ac:dyDescent="0.35">
      <c r="G2193" s="1">
        <v>39686</v>
      </c>
      <c r="H2193">
        <v>1.88</v>
      </c>
    </row>
    <row r="2194" spans="7:8" x14ac:dyDescent="0.35">
      <c r="G2194" s="1">
        <v>39687</v>
      </c>
      <c r="H2194">
        <v>1.98</v>
      </c>
    </row>
    <row r="2195" spans="7:8" x14ac:dyDescent="0.35">
      <c r="G2195" s="1">
        <v>39688</v>
      </c>
      <c r="H2195">
        <v>1.99</v>
      </c>
    </row>
    <row r="2196" spans="7:8" x14ac:dyDescent="0.35">
      <c r="G2196" s="1">
        <v>39689</v>
      </c>
      <c r="H2196">
        <v>1.94</v>
      </c>
    </row>
    <row r="2197" spans="7:8" x14ac:dyDescent="0.35">
      <c r="G2197" s="1">
        <v>39693</v>
      </c>
      <c r="H2197">
        <v>1.96</v>
      </c>
    </row>
    <row r="2198" spans="7:8" x14ac:dyDescent="0.35">
      <c r="G2198" s="1">
        <v>39694</v>
      </c>
      <c r="H2198">
        <v>2.0099999999999998</v>
      </c>
    </row>
    <row r="2199" spans="7:8" x14ac:dyDescent="0.35">
      <c r="G2199" s="1">
        <v>39695</v>
      </c>
      <c r="H2199">
        <v>1.99</v>
      </c>
    </row>
    <row r="2200" spans="7:8" x14ac:dyDescent="0.35">
      <c r="G2200" s="1">
        <v>39696</v>
      </c>
      <c r="H2200">
        <v>1.97</v>
      </c>
    </row>
    <row r="2201" spans="7:8" x14ac:dyDescent="0.35">
      <c r="G2201" s="1">
        <v>39699</v>
      </c>
      <c r="H2201">
        <v>1.92</v>
      </c>
    </row>
    <row r="2202" spans="7:8" x14ac:dyDescent="0.35">
      <c r="G2202" s="1">
        <v>39700</v>
      </c>
      <c r="H2202">
        <v>1.96</v>
      </c>
    </row>
    <row r="2203" spans="7:8" x14ac:dyDescent="0.35">
      <c r="G2203" s="1">
        <v>39701</v>
      </c>
      <c r="H2203">
        <v>2.12</v>
      </c>
    </row>
    <row r="2204" spans="7:8" x14ac:dyDescent="0.35">
      <c r="G2204" s="1">
        <v>39702</v>
      </c>
      <c r="H2204">
        <v>2</v>
      </c>
    </row>
    <row r="2205" spans="7:8" x14ac:dyDescent="0.35">
      <c r="G2205" s="1">
        <v>39703</v>
      </c>
      <c r="H2205">
        <v>2.1</v>
      </c>
    </row>
    <row r="2206" spans="7:8" x14ac:dyDescent="0.35">
      <c r="G2206" s="1">
        <v>39706</v>
      </c>
      <c r="H2206">
        <v>2.64</v>
      </c>
    </row>
    <row r="2207" spans="7:8" x14ac:dyDescent="0.35">
      <c r="G2207" s="1">
        <v>39707</v>
      </c>
      <c r="H2207">
        <v>1.98</v>
      </c>
    </row>
    <row r="2208" spans="7:8" x14ac:dyDescent="0.35">
      <c r="G2208" s="1">
        <v>39708</v>
      </c>
      <c r="H2208">
        <v>2.8</v>
      </c>
    </row>
    <row r="2209" spans="7:8" x14ac:dyDescent="0.35">
      <c r="G2209" s="1">
        <v>39709</v>
      </c>
      <c r="H2209">
        <v>2.16</v>
      </c>
    </row>
    <row r="2210" spans="7:8" x14ac:dyDescent="0.35">
      <c r="G2210" s="1">
        <v>39710</v>
      </c>
      <c r="H2210">
        <v>1.48</v>
      </c>
    </row>
    <row r="2211" spans="7:8" x14ac:dyDescent="0.35">
      <c r="G2211" s="1">
        <v>39713</v>
      </c>
      <c r="H2211">
        <v>1.51</v>
      </c>
    </row>
    <row r="2212" spans="7:8" x14ac:dyDescent="0.35">
      <c r="G2212" s="1">
        <v>39714</v>
      </c>
      <c r="H2212">
        <v>1.46</v>
      </c>
    </row>
    <row r="2213" spans="7:8" x14ac:dyDescent="0.35">
      <c r="G2213" s="1">
        <v>39715</v>
      </c>
      <c r="H2213">
        <v>1.19</v>
      </c>
    </row>
    <row r="2214" spans="7:8" x14ac:dyDescent="0.35">
      <c r="G2214" s="1">
        <v>39716</v>
      </c>
      <c r="H2214">
        <v>1.23</v>
      </c>
    </row>
    <row r="2215" spans="7:8" x14ac:dyDescent="0.35">
      <c r="G2215" s="1">
        <v>39717</v>
      </c>
      <c r="H2215">
        <v>1.08</v>
      </c>
    </row>
    <row r="2216" spans="7:8" x14ac:dyDescent="0.35">
      <c r="G2216" s="1">
        <v>39720</v>
      </c>
      <c r="H2216">
        <v>1.56</v>
      </c>
    </row>
    <row r="2217" spans="7:8" x14ac:dyDescent="0.35">
      <c r="G2217" s="1">
        <v>39721</v>
      </c>
      <c r="H2217">
        <v>2.0299999999999998</v>
      </c>
    </row>
    <row r="2218" spans="7:8" x14ac:dyDescent="0.35">
      <c r="G2218" s="1">
        <v>39722</v>
      </c>
      <c r="H2218">
        <v>1.1499999999999999</v>
      </c>
    </row>
    <row r="2219" spans="7:8" x14ac:dyDescent="0.35">
      <c r="G2219" s="1">
        <v>39723</v>
      </c>
      <c r="H2219">
        <v>0.67</v>
      </c>
    </row>
    <row r="2220" spans="7:8" x14ac:dyDescent="0.35">
      <c r="G2220" s="1">
        <v>39724</v>
      </c>
      <c r="H2220">
        <v>1.1000000000000001</v>
      </c>
    </row>
    <row r="2221" spans="7:8" x14ac:dyDescent="0.35">
      <c r="G2221" s="1">
        <v>39727</v>
      </c>
      <c r="H2221">
        <v>1.96</v>
      </c>
    </row>
    <row r="2222" spans="7:8" x14ac:dyDescent="0.35">
      <c r="G2222" s="1">
        <v>39728</v>
      </c>
      <c r="H2222">
        <v>2.97</v>
      </c>
    </row>
    <row r="2223" spans="7:8" x14ac:dyDescent="0.35">
      <c r="G2223" s="1">
        <v>39729</v>
      </c>
      <c r="H2223">
        <v>2.2400000000000002</v>
      </c>
    </row>
    <row r="2224" spans="7:8" x14ac:dyDescent="0.35">
      <c r="G2224" s="1">
        <v>39730</v>
      </c>
      <c r="H2224">
        <v>1.4</v>
      </c>
    </row>
    <row r="2225" spans="7:8" x14ac:dyDescent="0.35">
      <c r="G2225" s="1">
        <v>39731</v>
      </c>
      <c r="H2225">
        <v>0.79</v>
      </c>
    </row>
    <row r="2226" spans="7:8" x14ac:dyDescent="0.35">
      <c r="G2226" s="1">
        <v>39735</v>
      </c>
      <c r="H2226">
        <v>1.1000000000000001</v>
      </c>
    </row>
    <row r="2227" spans="7:8" x14ac:dyDescent="0.35">
      <c r="G2227" s="1">
        <v>39736</v>
      </c>
      <c r="H2227">
        <v>1.04</v>
      </c>
    </row>
    <row r="2228" spans="7:8" x14ac:dyDescent="0.35">
      <c r="G2228" s="1">
        <v>39737</v>
      </c>
      <c r="H2228">
        <v>0.83</v>
      </c>
    </row>
    <row r="2229" spans="7:8" x14ac:dyDescent="0.35">
      <c r="G2229" s="1">
        <v>39738</v>
      </c>
      <c r="H2229">
        <v>0.6</v>
      </c>
    </row>
    <row r="2230" spans="7:8" x14ac:dyDescent="0.35">
      <c r="G2230" s="1">
        <v>39741</v>
      </c>
      <c r="H2230">
        <v>0.7</v>
      </c>
    </row>
    <row r="2231" spans="7:8" x14ac:dyDescent="0.35">
      <c r="G2231" s="1">
        <v>39742</v>
      </c>
      <c r="H2231">
        <v>0.67</v>
      </c>
    </row>
    <row r="2232" spans="7:8" x14ac:dyDescent="0.35">
      <c r="G2232" s="1">
        <v>39743</v>
      </c>
      <c r="H2232">
        <v>0.81</v>
      </c>
    </row>
    <row r="2233" spans="7:8" x14ac:dyDescent="0.35">
      <c r="G2233" s="1">
        <v>39744</v>
      </c>
      <c r="H2233">
        <v>0.93</v>
      </c>
    </row>
    <row r="2234" spans="7:8" x14ac:dyDescent="0.35">
      <c r="G2234" s="1">
        <v>39745</v>
      </c>
      <c r="H2234">
        <v>0.95</v>
      </c>
    </row>
    <row r="2235" spans="7:8" x14ac:dyDescent="0.35">
      <c r="G2235" s="1">
        <v>39748</v>
      </c>
      <c r="H2235">
        <v>0.92</v>
      </c>
    </row>
    <row r="2236" spans="7:8" x14ac:dyDescent="0.35">
      <c r="G2236" s="1">
        <v>39749</v>
      </c>
      <c r="H2236">
        <v>0.67</v>
      </c>
    </row>
    <row r="2237" spans="7:8" x14ac:dyDescent="0.35">
      <c r="G2237" s="1">
        <v>39750</v>
      </c>
      <c r="H2237">
        <v>0.36</v>
      </c>
    </row>
    <row r="2238" spans="7:8" x14ac:dyDescent="0.35">
      <c r="G2238" s="1">
        <v>39751</v>
      </c>
      <c r="H2238">
        <v>0.3</v>
      </c>
    </row>
    <row r="2239" spans="7:8" x14ac:dyDescent="0.35">
      <c r="G2239" s="1">
        <v>39752</v>
      </c>
      <c r="H2239">
        <v>0.22</v>
      </c>
    </row>
    <row r="2240" spans="7:8" x14ac:dyDescent="0.35">
      <c r="G2240" s="1">
        <v>39755</v>
      </c>
      <c r="H2240">
        <v>0.23</v>
      </c>
    </row>
    <row r="2241" spans="7:8" x14ac:dyDescent="0.35">
      <c r="G2241" s="1">
        <v>39756</v>
      </c>
      <c r="H2241">
        <v>0.23</v>
      </c>
    </row>
    <row r="2242" spans="7:8" x14ac:dyDescent="0.35">
      <c r="G2242" s="1">
        <v>39757</v>
      </c>
      <c r="H2242">
        <v>0.23</v>
      </c>
    </row>
    <row r="2243" spans="7:8" x14ac:dyDescent="0.35">
      <c r="G2243" s="1">
        <v>39758</v>
      </c>
      <c r="H2243">
        <v>0.23</v>
      </c>
    </row>
    <row r="2244" spans="7:8" x14ac:dyDescent="0.35">
      <c r="G2244" s="1">
        <v>39759</v>
      </c>
      <c r="H2244">
        <v>0.27</v>
      </c>
    </row>
    <row r="2245" spans="7:8" x14ac:dyDescent="0.35">
      <c r="G2245" s="1">
        <v>39762</v>
      </c>
      <c r="H2245">
        <v>0.28999999999999998</v>
      </c>
    </row>
    <row r="2246" spans="7:8" x14ac:dyDescent="0.35">
      <c r="G2246" s="1">
        <v>39764</v>
      </c>
      <c r="H2246">
        <v>0.35</v>
      </c>
    </row>
    <row r="2247" spans="7:8" x14ac:dyDescent="0.35">
      <c r="G2247" s="1">
        <v>39765</v>
      </c>
      <c r="H2247">
        <v>0.35</v>
      </c>
    </row>
    <row r="2248" spans="7:8" x14ac:dyDescent="0.35">
      <c r="G2248" s="1">
        <v>39766</v>
      </c>
      <c r="H2248">
        <v>0.34</v>
      </c>
    </row>
    <row r="2249" spans="7:8" x14ac:dyDescent="0.35">
      <c r="G2249" s="1">
        <v>39769</v>
      </c>
      <c r="H2249">
        <v>0.37</v>
      </c>
    </row>
    <row r="2250" spans="7:8" x14ac:dyDescent="0.35">
      <c r="G2250" s="1">
        <v>39770</v>
      </c>
      <c r="H2250">
        <v>0.38</v>
      </c>
    </row>
    <row r="2251" spans="7:8" x14ac:dyDescent="0.35">
      <c r="G2251" s="1">
        <v>39771</v>
      </c>
      <c r="H2251">
        <v>0.38</v>
      </c>
    </row>
    <row r="2252" spans="7:8" x14ac:dyDescent="0.35">
      <c r="G2252" s="1">
        <v>39772</v>
      </c>
      <c r="H2252">
        <v>0.49</v>
      </c>
    </row>
    <row r="2253" spans="7:8" x14ac:dyDescent="0.35">
      <c r="G2253" s="1">
        <v>39773</v>
      </c>
      <c r="H2253">
        <v>0.56999999999999995</v>
      </c>
    </row>
    <row r="2254" spans="7:8" x14ac:dyDescent="0.35">
      <c r="G2254" s="1">
        <v>39776</v>
      </c>
      <c r="H2254">
        <v>0.62</v>
      </c>
    </row>
    <row r="2255" spans="7:8" x14ac:dyDescent="0.35">
      <c r="G2255" s="1">
        <v>39777</v>
      </c>
      <c r="H2255">
        <v>0.59</v>
      </c>
    </row>
    <row r="2256" spans="7:8" x14ac:dyDescent="0.35">
      <c r="G2256" s="1">
        <v>39778</v>
      </c>
      <c r="H2256">
        <v>0.53</v>
      </c>
    </row>
    <row r="2257" spans="7:8" x14ac:dyDescent="0.35">
      <c r="G2257" s="1">
        <v>39780</v>
      </c>
      <c r="H2257">
        <v>0.52</v>
      </c>
    </row>
    <row r="2258" spans="7:8" x14ac:dyDescent="0.35">
      <c r="G2258" s="1">
        <v>39783</v>
      </c>
      <c r="H2258">
        <v>0.52</v>
      </c>
    </row>
    <row r="2259" spans="7:8" x14ac:dyDescent="0.35">
      <c r="G2259" s="1">
        <v>39784</v>
      </c>
      <c r="H2259">
        <v>0.47</v>
      </c>
    </row>
    <row r="2260" spans="7:8" x14ac:dyDescent="0.35">
      <c r="G2260" s="1">
        <v>39785</v>
      </c>
      <c r="H2260">
        <v>0.36</v>
      </c>
    </row>
    <row r="2261" spans="7:8" x14ac:dyDescent="0.35">
      <c r="G2261" s="1">
        <v>39786</v>
      </c>
      <c r="H2261">
        <v>0.2</v>
      </c>
    </row>
    <row r="2262" spans="7:8" x14ac:dyDescent="0.35">
      <c r="G2262" s="1">
        <v>39787</v>
      </c>
      <c r="H2262">
        <v>0.12</v>
      </c>
    </row>
    <row r="2263" spans="7:8" x14ac:dyDescent="0.35">
      <c r="G2263" s="1">
        <v>39790</v>
      </c>
      <c r="H2263">
        <v>0.12</v>
      </c>
    </row>
    <row r="2264" spans="7:8" x14ac:dyDescent="0.35">
      <c r="G2264" s="1">
        <v>39791</v>
      </c>
      <c r="H2264">
        <v>0.13</v>
      </c>
    </row>
    <row r="2265" spans="7:8" x14ac:dyDescent="0.35">
      <c r="G2265" s="1">
        <v>39792</v>
      </c>
      <c r="H2265">
        <v>0.11</v>
      </c>
    </row>
    <row r="2266" spans="7:8" x14ac:dyDescent="0.35">
      <c r="G2266" s="1">
        <v>39793</v>
      </c>
      <c r="H2266">
        <v>0.14000000000000001</v>
      </c>
    </row>
    <row r="2267" spans="7:8" x14ac:dyDescent="0.35">
      <c r="G2267" s="1">
        <v>39794</v>
      </c>
      <c r="H2267">
        <v>0.15</v>
      </c>
    </row>
    <row r="2268" spans="7:8" x14ac:dyDescent="0.35">
      <c r="G2268" s="1">
        <v>39797</v>
      </c>
      <c r="H2268">
        <v>0.18</v>
      </c>
    </row>
    <row r="2269" spans="7:8" x14ac:dyDescent="0.35">
      <c r="G2269" s="1">
        <v>39798</v>
      </c>
      <c r="H2269">
        <v>0.17</v>
      </c>
    </row>
    <row r="2270" spans="7:8" x14ac:dyDescent="0.35">
      <c r="G2270" s="1">
        <v>39799</v>
      </c>
      <c r="H2270">
        <v>0.12</v>
      </c>
    </row>
    <row r="2271" spans="7:8" x14ac:dyDescent="0.35">
      <c r="G2271" s="1">
        <v>39800</v>
      </c>
      <c r="H2271">
        <v>0.11</v>
      </c>
    </row>
    <row r="2272" spans="7:8" x14ac:dyDescent="0.35">
      <c r="G2272" s="1">
        <v>39801</v>
      </c>
      <c r="H2272">
        <v>0.11</v>
      </c>
    </row>
    <row r="2273" spans="7:8" x14ac:dyDescent="0.35">
      <c r="G2273" s="1">
        <v>39804</v>
      </c>
      <c r="H2273">
        <v>0.11</v>
      </c>
    </row>
    <row r="2274" spans="7:8" x14ac:dyDescent="0.35">
      <c r="G2274" s="1">
        <v>39805</v>
      </c>
      <c r="H2274">
        <v>0.11</v>
      </c>
    </row>
    <row r="2275" spans="7:8" x14ac:dyDescent="0.35">
      <c r="G2275" s="1">
        <v>39806</v>
      </c>
      <c r="H2275">
        <v>0.11</v>
      </c>
    </row>
    <row r="2276" spans="7:8" x14ac:dyDescent="0.35">
      <c r="G2276" s="1">
        <v>39808</v>
      </c>
      <c r="H2276">
        <v>0.09</v>
      </c>
    </row>
    <row r="2277" spans="7:8" x14ac:dyDescent="0.35">
      <c r="G2277" s="1">
        <v>39811</v>
      </c>
      <c r="H2277">
        <v>0.1</v>
      </c>
    </row>
    <row r="2278" spans="7:8" x14ac:dyDescent="0.35">
      <c r="G2278" s="1">
        <v>39812</v>
      </c>
      <c r="H2278">
        <v>0.09</v>
      </c>
    </row>
    <row r="2279" spans="7:8" x14ac:dyDescent="0.35">
      <c r="G2279" s="1">
        <v>39813</v>
      </c>
      <c r="H2279">
        <v>0.14000000000000001</v>
      </c>
    </row>
    <row r="2280" spans="7:8" x14ac:dyDescent="0.35">
      <c r="G2280" s="1">
        <v>39815</v>
      </c>
      <c r="H2280">
        <v>0.08</v>
      </c>
    </row>
    <row r="2281" spans="7:8" x14ac:dyDescent="0.35">
      <c r="G2281" s="1">
        <v>39818</v>
      </c>
      <c r="H2281">
        <v>0.11</v>
      </c>
    </row>
    <row r="2282" spans="7:8" x14ac:dyDescent="0.35">
      <c r="G2282" s="1">
        <v>39819</v>
      </c>
      <c r="H2282">
        <v>0.09</v>
      </c>
    </row>
    <row r="2283" spans="7:8" x14ac:dyDescent="0.35">
      <c r="G2283" s="1">
        <v>39820</v>
      </c>
      <c r="H2283">
        <v>0.11</v>
      </c>
    </row>
    <row r="2284" spans="7:8" x14ac:dyDescent="0.35">
      <c r="G2284" s="1">
        <v>39821</v>
      </c>
      <c r="H2284">
        <v>0.1</v>
      </c>
    </row>
    <row r="2285" spans="7:8" x14ac:dyDescent="0.35">
      <c r="G2285" s="1">
        <v>39822</v>
      </c>
      <c r="H2285">
        <v>0.09</v>
      </c>
    </row>
    <row r="2286" spans="7:8" x14ac:dyDescent="0.35">
      <c r="G2286" s="1">
        <v>39825</v>
      </c>
      <c r="H2286">
        <v>0.1</v>
      </c>
    </row>
    <row r="2287" spans="7:8" x14ac:dyDescent="0.35">
      <c r="G2287" s="1">
        <v>39826</v>
      </c>
      <c r="H2287">
        <v>0.1</v>
      </c>
    </row>
    <row r="2288" spans="7:8" x14ac:dyDescent="0.35">
      <c r="G2288" s="1">
        <v>39827</v>
      </c>
      <c r="H2288">
        <v>0.15</v>
      </c>
    </row>
    <row r="2289" spans="7:8" x14ac:dyDescent="0.35">
      <c r="G2289" s="1">
        <v>39828</v>
      </c>
      <c r="H2289">
        <v>0.18</v>
      </c>
    </row>
    <row r="2290" spans="7:8" x14ac:dyDescent="0.35">
      <c r="G2290" s="1">
        <v>39829</v>
      </c>
      <c r="H2290">
        <v>0.19</v>
      </c>
    </row>
    <row r="2291" spans="7:8" x14ac:dyDescent="0.35">
      <c r="G2291" s="1">
        <v>39833</v>
      </c>
      <c r="H2291">
        <v>0.2</v>
      </c>
    </row>
    <row r="2292" spans="7:8" x14ac:dyDescent="0.35">
      <c r="G2292" s="1">
        <v>39834</v>
      </c>
      <c r="H2292">
        <v>0.23</v>
      </c>
    </row>
    <row r="2293" spans="7:8" x14ac:dyDescent="0.35">
      <c r="G2293" s="1">
        <v>39835</v>
      </c>
      <c r="H2293">
        <v>0.21</v>
      </c>
    </row>
    <row r="2294" spans="7:8" x14ac:dyDescent="0.35">
      <c r="G2294" s="1">
        <v>39836</v>
      </c>
      <c r="H2294">
        <v>0.18</v>
      </c>
    </row>
    <row r="2295" spans="7:8" x14ac:dyDescent="0.35">
      <c r="G2295" s="1">
        <v>39839</v>
      </c>
      <c r="H2295">
        <v>0.19</v>
      </c>
    </row>
    <row r="2296" spans="7:8" x14ac:dyDescent="0.35">
      <c r="G2296" s="1">
        <v>39840</v>
      </c>
      <c r="H2296">
        <v>0.18</v>
      </c>
    </row>
    <row r="2297" spans="7:8" x14ac:dyDescent="0.35">
      <c r="G2297" s="1">
        <v>39841</v>
      </c>
      <c r="H2297">
        <v>0.19</v>
      </c>
    </row>
    <row r="2298" spans="7:8" x14ac:dyDescent="0.35">
      <c r="G2298" s="1">
        <v>39842</v>
      </c>
      <c r="H2298">
        <v>0.23</v>
      </c>
    </row>
    <row r="2299" spans="7:8" x14ac:dyDescent="0.35">
      <c r="G2299" s="1">
        <v>39843</v>
      </c>
      <c r="H2299">
        <v>0.23</v>
      </c>
    </row>
    <row r="2300" spans="7:8" x14ac:dyDescent="0.35">
      <c r="G2300" s="1">
        <v>39846</v>
      </c>
      <c r="H2300">
        <v>0.24</v>
      </c>
    </row>
    <row r="2301" spans="7:8" x14ac:dyDescent="0.35">
      <c r="G2301" s="1">
        <v>39847</v>
      </c>
      <c r="H2301">
        <v>0.24</v>
      </c>
    </row>
    <row r="2302" spans="7:8" x14ac:dyDescent="0.35">
      <c r="G2302" s="1">
        <v>39848</v>
      </c>
      <c r="H2302">
        <v>0.24</v>
      </c>
    </row>
    <row r="2303" spans="7:8" x14ac:dyDescent="0.35">
      <c r="G2303" s="1">
        <v>39849</v>
      </c>
      <c r="H2303">
        <v>0.23</v>
      </c>
    </row>
    <row r="2304" spans="7:8" x14ac:dyDescent="0.35">
      <c r="G2304" s="1">
        <v>39850</v>
      </c>
      <c r="H2304">
        <v>0.23</v>
      </c>
    </row>
    <row r="2305" spans="7:8" x14ac:dyDescent="0.35">
      <c r="G2305" s="1">
        <v>39853</v>
      </c>
      <c r="H2305">
        <v>0.22</v>
      </c>
    </row>
    <row r="2306" spans="7:8" x14ac:dyDescent="0.35">
      <c r="G2306" s="1">
        <v>39854</v>
      </c>
      <c r="H2306">
        <v>0.24</v>
      </c>
    </row>
    <row r="2307" spans="7:8" x14ac:dyDescent="0.35">
      <c r="G2307" s="1">
        <v>39855</v>
      </c>
      <c r="H2307">
        <v>0.22</v>
      </c>
    </row>
    <row r="2308" spans="7:8" x14ac:dyDescent="0.35">
      <c r="G2308" s="1">
        <v>39856</v>
      </c>
      <c r="H2308">
        <v>0.23</v>
      </c>
    </row>
    <row r="2309" spans="7:8" x14ac:dyDescent="0.35">
      <c r="G2309" s="1">
        <v>39857</v>
      </c>
      <c r="H2309">
        <v>0.22</v>
      </c>
    </row>
    <row r="2310" spans="7:8" x14ac:dyDescent="0.35">
      <c r="G2310" s="1">
        <v>39861</v>
      </c>
      <c r="H2310">
        <v>0.25</v>
      </c>
    </row>
    <row r="2311" spans="7:8" x14ac:dyDescent="0.35">
      <c r="G2311" s="1">
        <v>39862</v>
      </c>
      <c r="H2311">
        <v>0.23</v>
      </c>
    </row>
    <row r="2312" spans="7:8" x14ac:dyDescent="0.35">
      <c r="G2312" s="1">
        <v>39863</v>
      </c>
      <c r="H2312">
        <v>0.21</v>
      </c>
    </row>
    <row r="2313" spans="7:8" x14ac:dyDescent="0.35">
      <c r="G2313" s="1">
        <v>39864</v>
      </c>
      <c r="H2313">
        <v>0.2</v>
      </c>
    </row>
    <row r="2314" spans="7:8" x14ac:dyDescent="0.35">
      <c r="G2314" s="1">
        <v>39867</v>
      </c>
      <c r="H2314">
        <v>0.19</v>
      </c>
    </row>
    <row r="2315" spans="7:8" x14ac:dyDescent="0.35">
      <c r="G2315" s="1">
        <v>39868</v>
      </c>
      <c r="H2315">
        <v>0.21</v>
      </c>
    </row>
    <row r="2316" spans="7:8" x14ac:dyDescent="0.35">
      <c r="G2316" s="1">
        <v>39869</v>
      </c>
      <c r="H2316">
        <v>0.21</v>
      </c>
    </row>
    <row r="2317" spans="7:8" x14ac:dyDescent="0.35">
      <c r="G2317" s="1">
        <v>39870</v>
      </c>
      <c r="H2317">
        <v>0.22</v>
      </c>
    </row>
    <row r="2318" spans="7:8" x14ac:dyDescent="0.35">
      <c r="G2318" s="1">
        <v>39871</v>
      </c>
      <c r="H2318">
        <v>0.22</v>
      </c>
    </row>
    <row r="2319" spans="7:8" x14ac:dyDescent="0.35">
      <c r="G2319" s="1">
        <v>39874</v>
      </c>
      <c r="H2319">
        <v>0.22</v>
      </c>
    </row>
    <row r="2320" spans="7:8" x14ac:dyDescent="0.35">
      <c r="G2320" s="1">
        <v>39875</v>
      </c>
      <c r="H2320">
        <v>0.2</v>
      </c>
    </row>
    <row r="2321" spans="7:8" x14ac:dyDescent="0.35">
      <c r="G2321" s="1">
        <v>39876</v>
      </c>
      <c r="H2321">
        <v>0.21</v>
      </c>
    </row>
    <row r="2322" spans="7:8" x14ac:dyDescent="0.35">
      <c r="G2322" s="1">
        <v>39877</v>
      </c>
      <c r="H2322">
        <v>0.2</v>
      </c>
    </row>
    <row r="2323" spans="7:8" x14ac:dyDescent="0.35">
      <c r="G2323" s="1">
        <v>39878</v>
      </c>
      <c r="H2323">
        <v>0.2</v>
      </c>
    </row>
    <row r="2324" spans="7:8" x14ac:dyDescent="0.35">
      <c r="G2324" s="1">
        <v>39881</v>
      </c>
      <c r="H2324">
        <v>0.2</v>
      </c>
    </row>
    <row r="2325" spans="7:8" x14ac:dyDescent="0.35">
      <c r="G2325" s="1">
        <v>39882</v>
      </c>
      <c r="H2325">
        <v>0.2</v>
      </c>
    </row>
    <row r="2326" spans="7:8" x14ac:dyDescent="0.35">
      <c r="G2326" s="1">
        <v>39883</v>
      </c>
      <c r="H2326">
        <v>0.19</v>
      </c>
    </row>
    <row r="2327" spans="7:8" x14ac:dyDescent="0.35">
      <c r="G2327" s="1">
        <v>39884</v>
      </c>
      <c r="H2327">
        <v>0.18</v>
      </c>
    </row>
    <row r="2328" spans="7:8" x14ac:dyDescent="0.35">
      <c r="G2328" s="1">
        <v>39885</v>
      </c>
      <c r="H2328">
        <v>0.15</v>
      </c>
    </row>
    <row r="2329" spans="7:8" x14ac:dyDescent="0.35">
      <c r="G2329" s="1">
        <v>39888</v>
      </c>
      <c r="H2329">
        <v>0.2</v>
      </c>
    </row>
    <row r="2330" spans="7:8" x14ac:dyDescent="0.35">
      <c r="G2330" s="1">
        <v>39889</v>
      </c>
      <c r="H2330">
        <v>0.2</v>
      </c>
    </row>
    <row r="2331" spans="7:8" x14ac:dyDescent="0.35">
      <c r="G2331" s="1">
        <v>39890</v>
      </c>
      <c r="H2331">
        <v>0.18</v>
      </c>
    </row>
    <row r="2332" spans="7:8" x14ac:dyDescent="0.35">
      <c r="G2332" s="1">
        <v>39891</v>
      </c>
      <c r="H2332">
        <v>0.17</v>
      </c>
    </row>
    <row r="2333" spans="7:8" x14ac:dyDescent="0.35">
      <c r="G2333" s="1">
        <v>39892</v>
      </c>
      <c r="H2333">
        <v>0.18</v>
      </c>
    </row>
    <row r="2334" spans="7:8" x14ac:dyDescent="0.35">
      <c r="G2334" s="1">
        <v>39895</v>
      </c>
      <c r="H2334">
        <v>0.17</v>
      </c>
    </row>
    <row r="2335" spans="7:8" x14ac:dyDescent="0.35">
      <c r="G2335" s="1">
        <v>39896</v>
      </c>
      <c r="H2335">
        <v>0.17</v>
      </c>
    </row>
    <row r="2336" spans="7:8" x14ac:dyDescent="0.35">
      <c r="G2336" s="1">
        <v>39897</v>
      </c>
      <c r="H2336">
        <v>0.17</v>
      </c>
    </row>
    <row r="2337" spans="7:8" x14ac:dyDescent="0.35">
      <c r="G2337" s="1">
        <v>39898</v>
      </c>
      <c r="H2337">
        <v>0.16</v>
      </c>
    </row>
    <row r="2338" spans="7:8" x14ac:dyDescent="0.35">
      <c r="G2338" s="1">
        <v>39899</v>
      </c>
      <c r="H2338">
        <v>0.15</v>
      </c>
    </row>
    <row r="2339" spans="7:8" x14ac:dyDescent="0.35">
      <c r="G2339" s="1">
        <v>39902</v>
      </c>
      <c r="H2339">
        <v>0.16</v>
      </c>
    </row>
    <row r="2340" spans="7:8" x14ac:dyDescent="0.35">
      <c r="G2340" s="1">
        <v>39903</v>
      </c>
      <c r="H2340">
        <v>0.16</v>
      </c>
    </row>
    <row r="2341" spans="7:8" x14ac:dyDescent="0.35">
      <c r="G2341" s="1">
        <v>39904</v>
      </c>
      <c r="H2341">
        <v>0.16</v>
      </c>
    </row>
    <row r="2342" spans="7:8" x14ac:dyDescent="0.35">
      <c r="G2342" s="1">
        <v>39905</v>
      </c>
      <c r="H2342">
        <v>0.16</v>
      </c>
    </row>
    <row r="2343" spans="7:8" x14ac:dyDescent="0.35">
      <c r="G2343" s="1">
        <v>39906</v>
      </c>
      <c r="H2343">
        <v>0.13</v>
      </c>
    </row>
    <row r="2344" spans="7:8" x14ac:dyDescent="0.35">
      <c r="G2344" s="1">
        <v>39909</v>
      </c>
      <c r="H2344">
        <v>0.14000000000000001</v>
      </c>
    </row>
    <row r="2345" spans="7:8" x14ac:dyDescent="0.35">
      <c r="G2345" s="1">
        <v>39910</v>
      </c>
      <c r="H2345">
        <v>0.14000000000000001</v>
      </c>
    </row>
    <row r="2346" spans="7:8" x14ac:dyDescent="0.35">
      <c r="G2346" s="1">
        <v>39911</v>
      </c>
      <c r="H2346">
        <v>0.14000000000000001</v>
      </c>
    </row>
    <row r="2347" spans="7:8" x14ac:dyDescent="0.35">
      <c r="G2347" s="1">
        <v>39912</v>
      </c>
      <c r="H2347">
        <v>0.14000000000000001</v>
      </c>
    </row>
    <row r="2348" spans="7:8" x14ac:dyDescent="0.35">
      <c r="G2348" s="1">
        <v>39913</v>
      </c>
      <c r="H2348">
        <v>0.15</v>
      </c>
    </row>
    <row r="2349" spans="7:8" x14ac:dyDescent="0.35">
      <c r="G2349" s="1">
        <v>39916</v>
      </c>
      <c r="H2349">
        <v>0.13</v>
      </c>
    </row>
    <row r="2350" spans="7:8" x14ac:dyDescent="0.35">
      <c r="G2350" s="1">
        <v>39917</v>
      </c>
      <c r="H2350">
        <v>0.16</v>
      </c>
    </row>
    <row r="2351" spans="7:8" x14ac:dyDescent="0.35">
      <c r="G2351" s="1">
        <v>39918</v>
      </c>
      <c r="H2351">
        <v>0.16</v>
      </c>
    </row>
    <row r="2352" spans="7:8" x14ac:dyDescent="0.35">
      <c r="G2352" s="1">
        <v>39919</v>
      </c>
      <c r="H2352">
        <v>0.15</v>
      </c>
    </row>
    <row r="2353" spans="7:8" x14ac:dyDescent="0.35">
      <c r="G2353" s="1">
        <v>39920</v>
      </c>
      <c r="H2353">
        <v>0.13</v>
      </c>
    </row>
    <row r="2354" spans="7:8" x14ac:dyDescent="0.35">
      <c r="G2354" s="1">
        <v>39923</v>
      </c>
      <c r="H2354">
        <v>0.14000000000000001</v>
      </c>
    </row>
    <row r="2355" spans="7:8" x14ac:dyDescent="0.35">
      <c r="G2355" s="1">
        <v>39924</v>
      </c>
      <c r="H2355">
        <v>0.15</v>
      </c>
    </row>
    <row r="2356" spans="7:8" x14ac:dyDescent="0.35">
      <c r="G2356" s="1">
        <v>39925</v>
      </c>
      <c r="H2356">
        <v>0.15</v>
      </c>
    </row>
    <row r="2357" spans="7:8" x14ac:dyDescent="0.35">
      <c r="G2357" s="1">
        <v>39926</v>
      </c>
      <c r="H2357">
        <v>0.17</v>
      </c>
    </row>
    <row r="2358" spans="7:8" x14ac:dyDescent="0.35">
      <c r="G2358" s="1">
        <v>39927</v>
      </c>
      <c r="H2358">
        <v>0.16</v>
      </c>
    </row>
    <row r="2359" spans="7:8" x14ac:dyDescent="0.35">
      <c r="G2359" s="1">
        <v>39930</v>
      </c>
      <c r="H2359">
        <v>0.17</v>
      </c>
    </row>
    <row r="2360" spans="7:8" x14ac:dyDescent="0.35">
      <c r="G2360" s="1">
        <v>39931</v>
      </c>
      <c r="H2360">
        <v>0.16</v>
      </c>
    </row>
    <row r="2361" spans="7:8" x14ac:dyDescent="0.35">
      <c r="G2361" s="1">
        <v>39932</v>
      </c>
      <c r="H2361">
        <v>0.18</v>
      </c>
    </row>
    <row r="2362" spans="7:8" x14ac:dyDescent="0.35">
      <c r="G2362" s="1">
        <v>39933</v>
      </c>
      <c r="H2362">
        <v>0.2</v>
      </c>
    </row>
    <row r="2363" spans="7:8" x14ac:dyDescent="0.35">
      <c r="G2363" s="1">
        <v>39934</v>
      </c>
      <c r="H2363">
        <v>0.22</v>
      </c>
    </row>
    <row r="2364" spans="7:8" x14ac:dyDescent="0.35">
      <c r="G2364" s="1">
        <v>39937</v>
      </c>
      <c r="H2364">
        <v>0.22</v>
      </c>
    </row>
    <row r="2365" spans="7:8" x14ac:dyDescent="0.35">
      <c r="G2365" s="1">
        <v>39938</v>
      </c>
      <c r="H2365">
        <v>0.2</v>
      </c>
    </row>
    <row r="2366" spans="7:8" x14ac:dyDescent="0.35">
      <c r="G2366" s="1">
        <v>39939</v>
      </c>
      <c r="H2366">
        <v>0.18</v>
      </c>
    </row>
    <row r="2367" spans="7:8" x14ac:dyDescent="0.35">
      <c r="G2367" s="1">
        <v>39940</v>
      </c>
      <c r="H2367">
        <v>0.18</v>
      </c>
    </row>
    <row r="2368" spans="7:8" x14ac:dyDescent="0.35">
      <c r="G2368" s="1">
        <v>39941</v>
      </c>
      <c r="H2368">
        <v>0.17</v>
      </c>
    </row>
    <row r="2369" spans="7:8" x14ac:dyDescent="0.35">
      <c r="G2369" s="1">
        <v>39944</v>
      </c>
      <c r="H2369">
        <v>0.17</v>
      </c>
    </row>
    <row r="2370" spans="7:8" x14ac:dyDescent="0.35">
      <c r="G2370" s="1">
        <v>39945</v>
      </c>
      <c r="H2370">
        <v>0.16</v>
      </c>
    </row>
    <row r="2371" spans="7:8" x14ac:dyDescent="0.35">
      <c r="G2371" s="1">
        <v>39946</v>
      </c>
      <c r="H2371">
        <v>0.16</v>
      </c>
    </row>
    <row r="2372" spans="7:8" x14ac:dyDescent="0.35">
      <c r="G2372" s="1">
        <v>39947</v>
      </c>
      <c r="H2372">
        <v>0.16</v>
      </c>
    </row>
    <row r="2373" spans="7:8" x14ac:dyDescent="0.35">
      <c r="G2373" s="1">
        <v>39948</v>
      </c>
      <c r="H2373">
        <v>0.17</v>
      </c>
    </row>
    <row r="2374" spans="7:8" x14ac:dyDescent="0.35">
      <c r="G2374" s="1">
        <v>39951</v>
      </c>
      <c r="H2374">
        <v>0.16</v>
      </c>
    </row>
    <row r="2375" spans="7:8" x14ac:dyDescent="0.35">
      <c r="G2375" s="1">
        <v>39952</v>
      </c>
      <c r="H2375">
        <v>0.15</v>
      </c>
    </row>
    <row r="2376" spans="7:8" x14ac:dyDescent="0.35">
      <c r="G2376" s="1">
        <v>39953</v>
      </c>
      <c r="H2376">
        <v>0.14000000000000001</v>
      </c>
    </row>
    <row r="2377" spans="7:8" x14ac:dyDescent="0.35">
      <c r="G2377" s="1">
        <v>39954</v>
      </c>
      <c r="H2377">
        <v>0.17</v>
      </c>
    </row>
    <row r="2378" spans="7:8" x14ac:dyDescent="0.35">
      <c r="G2378" s="1">
        <v>39955</v>
      </c>
      <c r="H2378">
        <v>0.17</v>
      </c>
    </row>
    <row r="2379" spans="7:8" x14ac:dyDescent="0.35">
      <c r="G2379" s="1">
        <v>39959</v>
      </c>
      <c r="H2379">
        <v>0.18</v>
      </c>
    </row>
    <row r="2380" spans="7:8" x14ac:dyDescent="0.35">
      <c r="G2380" s="1">
        <v>39960</v>
      </c>
      <c r="H2380">
        <v>0.17</v>
      </c>
    </row>
    <row r="2381" spans="7:8" x14ac:dyDescent="0.35">
      <c r="G2381" s="1">
        <v>39961</v>
      </c>
      <c r="H2381">
        <v>0.17</v>
      </c>
    </row>
    <row r="2382" spans="7:8" x14ac:dyDescent="0.35">
      <c r="G2382" s="1">
        <v>39962</v>
      </c>
      <c r="H2382">
        <v>0.19</v>
      </c>
    </row>
    <row r="2383" spans="7:8" x14ac:dyDescent="0.35">
      <c r="G2383" s="1">
        <v>39965</v>
      </c>
      <c r="H2383">
        <v>0.21</v>
      </c>
    </row>
    <row r="2384" spans="7:8" x14ac:dyDescent="0.35">
      <c r="G2384" s="1">
        <v>39966</v>
      </c>
      <c r="H2384">
        <v>0.2</v>
      </c>
    </row>
    <row r="2385" spans="7:8" x14ac:dyDescent="0.35">
      <c r="G2385" s="1">
        <v>39967</v>
      </c>
      <c r="H2385">
        <v>0.21</v>
      </c>
    </row>
    <row r="2386" spans="7:8" x14ac:dyDescent="0.35">
      <c r="G2386" s="1">
        <v>39968</v>
      </c>
      <c r="H2386">
        <v>0.2</v>
      </c>
    </row>
    <row r="2387" spans="7:8" x14ac:dyDescent="0.35">
      <c r="G2387" s="1">
        <v>39969</v>
      </c>
      <c r="H2387">
        <v>0.21</v>
      </c>
    </row>
    <row r="2388" spans="7:8" x14ac:dyDescent="0.35">
      <c r="G2388" s="1">
        <v>39972</v>
      </c>
      <c r="H2388">
        <v>0.21</v>
      </c>
    </row>
    <row r="2389" spans="7:8" x14ac:dyDescent="0.35">
      <c r="G2389" s="1">
        <v>39973</v>
      </c>
      <c r="H2389">
        <v>0.18</v>
      </c>
    </row>
    <row r="2390" spans="7:8" x14ac:dyDescent="0.35">
      <c r="G2390" s="1">
        <v>39974</v>
      </c>
      <c r="H2390">
        <v>0.18</v>
      </c>
    </row>
    <row r="2391" spans="7:8" x14ac:dyDescent="0.35">
      <c r="G2391" s="1">
        <v>39975</v>
      </c>
      <c r="H2391">
        <v>0.17</v>
      </c>
    </row>
    <row r="2392" spans="7:8" x14ac:dyDescent="0.35">
      <c r="G2392" s="1">
        <v>39976</v>
      </c>
      <c r="H2392">
        <v>0.17</v>
      </c>
    </row>
    <row r="2393" spans="7:8" x14ac:dyDescent="0.35">
      <c r="G2393" s="1">
        <v>39979</v>
      </c>
      <c r="H2393">
        <v>0.22</v>
      </c>
    </row>
    <row r="2394" spans="7:8" x14ac:dyDescent="0.35">
      <c r="G2394" s="1">
        <v>39980</v>
      </c>
      <c r="H2394">
        <v>0.22</v>
      </c>
    </row>
    <row r="2395" spans="7:8" x14ac:dyDescent="0.35">
      <c r="G2395" s="1">
        <v>39981</v>
      </c>
      <c r="H2395">
        <v>0.24</v>
      </c>
    </row>
    <row r="2396" spans="7:8" x14ac:dyDescent="0.35">
      <c r="G2396" s="1">
        <v>39982</v>
      </c>
      <c r="H2396">
        <v>0.25</v>
      </c>
    </row>
    <row r="2397" spans="7:8" x14ac:dyDescent="0.35">
      <c r="G2397" s="1">
        <v>39983</v>
      </c>
      <c r="H2397">
        <v>0.25</v>
      </c>
    </row>
    <row r="2398" spans="7:8" x14ac:dyDescent="0.35">
      <c r="G2398" s="1">
        <v>39986</v>
      </c>
      <c r="H2398">
        <v>0.24</v>
      </c>
    </row>
    <row r="2399" spans="7:8" x14ac:dyDescent="0.35">
      <c r="G2399" s="1">
        <v>39987</v>
      </c>
      <c r="H2399">
        <v>0.24</v>
      </c>
    </row>
    <row r="2400" spans="7:8" x14ac:dyDescent="0.35">
      <c r="G2400" s="1">
        <v>39988</v>
      </c>
      <c r="H2400">
        <v>0.21</v>
      </c>
    </row>
    <row r="2401" spans="7:8" x14ac:dyDescent="0.35">
      <c r="G2401" s="1">
        <v>39989</v>
      </c>
      <c r="H2401">
        <v>0.19</v>
      </c>
    </row>
    <row r="2402" spans="7:8" x14ac:dyDescent="0.35">
      <c r="G2402" s="1">
        <v>39990</v>
      </c>
      <c r="H2402">
        <v>0.18</v>
      </c>
    </row>
    <row r="2403" spans="7:8" x14ac:dyDescent="0.35">
      <c r="G2403" s="1">
        <v>39993</v>
      </c>
      <c r="H2403">
        <v>0.17</v>
      </c>
    </row>
    <row r="2404" spans="7:8" x14ac:dyDescent="0.35">
      <c r="G2404" s="1">
        <v>39994</v>
      </c>
      <c r="H2404">
        <v>0.22</v>
      </c>
    </row>
    <row r="2405" spans="7:8" x14ac:dyDescent="0.35">
      <c r="G2405" s="1">
        <v>39995</v>
      </c>
      <c r="H2405">
        <v>0.2</v>
      </c>
    </row>
    <row r="2406" spans="7:8" x14ac:dyDescent="0.35">
      <c r="G2406" s="1">
        <v>39996</v>
      </c>
      <c r="H2406">
        <v>0.17</v>
      </c>
    </row>
    <row r="2407" spans="7:8" x14ac:dyDescent="0.35">
      <c r="G2407" s="1">
        <v>39997</v>
      </c>
      <c r="H2407">
        <v>0.16</v>
      </c>
    </row>
    <row r="2408" spans="7:8" x14ac:dyDescent="0.35">
      <c r="G2408" s="1">
        <v>40000</v>
      </c>
      <c r="H2408">
        <v>0.18</v>
      </c>
    </row>
    <row r="2409" spans="7:8" x14ac:dyDescent="0.35">
      <c r="G2409" s="1">
        <v>40001</v>
      </c>
      <c r="H2409">
        <v>0.18</v>
      </c>
    </row>
    <row r="2410" spans="7:8" x14ac:dyDescent="0.35">
      <c r="G2410" s="1">
        <v>40002</v>
      </c>
      <c r="H2410">
        <v>0.16</v>
      </c>
    </row>
    <row r="2411" spans="7:8" x14ac:dyDescent="0.35">
      <c r="G2411" s="1">
        <v>40003</v>
      </c>
      <c r="H2411">
        <v>0.15</v>
      </c>
    </row>
    <row r="2412" spans="7:8" x14ac:dyDescent="0.35">
      <c r="G2412" s="1">
        <v>40004</v>
      </c>
      <c r="H2412">
        <v>0.15</v>
      </c>
    </row>
    <row r="2413" spans="7:8" x14ac:dyDescent="0.35">
      <c r="G2413" s="1">
        <v>40007</v>
      </c>
      <c r="H2413">
        <v>0.13</v>
      </c>
    </row>
    <row r="2414" spans="7:8" x14ac:dyDescent="0.35">
      <c r="G2414" s="1">
        <v>40008</v>
      </c>
      <c r="H2414">
        <v>0.13</v>
      </c>
    </row>
    <row r="2415" spans="7:8" x14ac:dyDescent="0.35">
      <c r="G2415" s="1">
        <v>40009</v>
      </c>
      <c r="H2415">
        <v>0.14000000000000001</v>
      </c>
    </row>
    <row r="2416" spans="7:8" x14ac:dyDescent="0.35">
      <c r="G2416" s="1">
        <v>40010</v>
      </c>
      <c r="H2416">
        <v>0.15</v>
      </c>
    </row>
    <row r="2417" spans="7:8" x14ac:dyDescent="0.35">
      <c r="G2417" s="1">
        <v>40011</v>
      </c>
      <c r="H2417">
        <v>0.15</v>
      </c>
    </row>
    <row r="2418" spans="7:8" x14ac:dyDescent="0.35">
      <c r="G2418" s="1">
        <v>40014</v>
      </c>
      <c r="H2418">
        <v>0.15</v>
      </c>
    </row>
    <row r="2419" spans="7:8" x14ac:dyDescent="0.35">
      <c r="G2419" s="1">
        <v>40015</v>
      </c>
      <c r="H2419">
        <v>0.14000000000000001</v>
      </c>
    </row>
    <row r="2420" spans="7:8" x14ac:dyDescent="0.35">
      <c r="G2420" s="1">
        <v>40016</v>
      </c>
      <c r="H2420">
        <v>0.14000000000000001</v>
      </c>
    </row>
    <row r="2421" spans="7:8" x14ac:dyDescent="0.35">
      <c r="G2421" s="1">
        <v>40017</v>
      </c>
      <c r="H2421">
        <v>0.15</v>
      </c>
    </row>
    <row r="2422" spans="7:8" x14ac:dyDescent="0.35">
      <c r="G2422" s="1">
        <v>40018</v>
      </c>
      <c r="H2422">
        <v>0.15</v>
      </c>
    </row>
    <row r="2423" spans="7:8" x14ac:dyDescent="0.35">
      <c r="G2423" s="1">
        <v>40021</v>
      </c>
      <c r="H2423">
        <v>0.16</v>
      </c>
    </row>
    <row r="2424" spans="7:8" x14ac:dyDescent="0.35">
      <c r="G2424" s="1">
        <v>40022</v>
      </c>
      <c r="H2424">
        <v>0.15</v>
      </c>
    </row>
    <row r="2425" spans="7:8" x14ac:dyDescent="0.35">
      <c r="G2425" s="1">
        <v>40023</v>
      </c>
      <c r="H2425">
        <v>0.17</v>
      </c>
    </row>
    <row r="2426" spans="7:8" x14ac:dyDescent="0.35">
      <c r="G2426" s="1">
        <v>40024</v>
      </c>
      <c r="H2426">
        <v>0.17</v>
      </c>
    </row>
    <row r="2427" spans="7:8" x14ac:dyDescent="0.35">
      <c r="G2427" s="1">
        <v>40025</v>
      </c>
      <c r="H2427">
        <v>0.18</v>
      </c>
    </row>
    <row r="2428" spans="7:8" x14ac:dyDescent="0.35">
      <c r="G2428" s="1">
        <v>40028</v>
      </c>
      <c r="H2428">
        <v>0.18</v>
      </c>
    </row>
    <row r="2429" spans="7:8" x14ac:dyDescent="0.35">
      <c r="G2429" s="1">
        <v>40029</v>
      </c>
      <c r="H2429">
        <v>0.17</v>
      </c>
    </row>
    <row r="2430" spans="7:8" x14ac:dyDescent="0.35">
      <c r="G2430" s="1">
        <v>40030</v>
      </c>
      <c r="H2430">
        <v>0.17</v>
      </c>
    </row>
    <row r="2431" spans="7:8" x14ac:dyDescent="0.35">
      <c r="G2431" s="1">
        <v>40031</v>
      </c>
      <c r="H2431">
        <v>0.17</v>
      </c>
    </row>
    <row r="2432" spans="7:8" x14ac:dyDescent="0.35">
      <c r="G2432" s="1">
        <v>40032</v>
      </c>
      <c r="H2432">
        <v>0.17</v>
      </c>
    </row>
    <row r="2433" spans="7:8" x14ac:dyDescent="0.35">
      <c r="G2433" s="1">
        <v>40035</v>
      </c>
      <c r="H2433">
        <v>0.17</v>
      </c>
    </row>
    <row r="2434" spans="7:8" x14ac:dyDescent="0.35">
      <c r="G2434" s="1">
        <v>40036</v>
      </c>
      <c r="H2434">
        <v>0.16</v>
      </c>
    </row>
    <row r="2435" spans="7:8" x14ac:dyDescent="0.35">
      <c r="G2435" s="1">
        <v>40037</v>
      </c>
      <c r="H2435">
        <v>0.15</v>
      </c>
    </row>
    <row r="2436" spans="7:8" x14ac:dyDescent="0.35">
      <c r="G2436" s="1">
        <v>40038</v>
      </c>
      <c r="H2436">
        <v>0.15</v>
      </c>
    </row>
    <row r="2437" spans="7:8" x14ac:dyDescent="0.35">
      <c r="G2437" s="1">
        <v>40039</v>
      </c>
      <c r="H2437">
        <v>0.15</v>
      </c>
    </row>
    <row r="2438" spans="7:8" x14ac:dyDescent="0.35">
      <c r="G2438" s="1">
        <v>40042</v>
      </c>
      <c r="H2438">
        <v>0.17</v>
      </c>
    </row>
    <row r="2439" spans="7:8" x14ac:dyDescent="0.35">
      <c r="G2439" s="1">
        <v>40043</v>
      </c>
      <c r="H2439">
        <v>0.17</v>
      </c>
    </row>
    <row r="2440" spans="7:8" x14ac:dyDescent="0.35">
      <c r="G2440" s="1">
        <v>40044</v>
      </c>
      <c r="H2440">
        <v>0.17</v>
      </c>
    </row>
    <row r="2441" spans="7:8" x14ac:dyDescent="0.35">
      <c r="G2441" s="1">
        <v>40045</v>
      </c>
      <c r="H2441">
        <v>0.17</v>
      </c>
    </row>
    <row r="2442" spans="7:8" x14ac:dyDescent="0.35">
      <c r="G2442" s="1">
        <v>40046</v>
      </c>
      <c r="H2442">
        <v>0.16</v>
      </c>
    </row>
    <row r="2443" spans="7:8" x14ac:dyDescent="0.35">
      <c r="G2443" s="1">
        <v>40049</v>
      </c>
      <c r="H2443">
        <v>0.16</v>
      </c>
    </row>
    <row r="2444" spans="7:8" x14ac:dyDescent="0.35">
      <c r="G2444" s="1">
        <v>40050</v>
      </c>
      <c r="H2444">
        <v>0.15</v>
      </c>
    </row>
    <row r="2445" spans="7:8" x14ac:dyDescent="0.35">
      <c r="G2445" s="1">
        <v>40051</v>
      </c>
      <c r="H2445">
        <v>0.15</v>
      </c>
    </row>
    <row r="2446" spans="7:8" x14ac:dyDescent="0.35">
      <c r="G2446" s="1">
        <v>40052</v>
      </c>
      <c r="H2446">
        <v>0.14000000000000001</v>
      </c>
    </row>
    <row r="2447" spans="7:8" x14ac:dyDescent="0.35">
      <c r="G2447" s="1">
        <v>40053</v>
      </c>
      <c r="H2447">
        <v>0.14000000000000001</v>
      </c>
    </row>
    <row r="2448" spans="7:8" x14ac:dyDescent="0.35">
      <c r="G2448" s="1">
        <v>40056</v>
      </c>
      <c r="H2448">
        <v>0.15</v>
      </c>
    </row>
    <row r="2449" spans="7:8" x14ac:dyDescent="0.35">
      <c r="G2449" s="1">
        <v>40057</v>
      </c>
      <c r="H2449">
        <v>0.15</v>
      </c>
    </row>
    <row r="2450" spans="7:8" x14ac:dyDescent="0.35">
      <c r="G2450" s="1">
        <v>40058</v>
      </c>
      <c r="H2450">
        <v>0.16</v>
      </c>
    </row>
    <row r="2451" spans="7:8" x14ac:dyDescent="0.35">
      <c r="G2451" s="1">
        <v>40059</v>
      </c>
      <c r="H2451">
        <v>0.15</v>
      </c>
    </row>
    <row r="2452" spans="7:8" x14ac:dyDescent="0.35">
      <c r="G2452" s="1">
        <v>40060</v>
      </c>
      <c r="H2452">
        <v>0.15</v>
      </c>
    </row>
    <row r="2453" spans="7:8" x14ac:dyDescent="0.35">
      <c r="G2453" s="1">
        <v>40064</v>
      </c>
      <c r="H2453">
        <v>0.15</v>
      </c>
    </row>
    <row r="2454" spans="7:8" x14ac:dyDescent="0.35">
      <c r="G2454" s="1">
        <v>40065</v>
      </c>
      <c r="H2454">
        <v>0.15</v>
      </c>
    </row>
    <row r="2455" spans="7:8" x14ac:dyDescent="0.35">
      <c r="G2455" s="1">
        <v>40066</v>
      </c>
      <c r="H2455">
        <v>0.16</v>
      </c>
    </row>
    <row r="2456" spans="7:8" x14ac:dyDescent="0.35">
      <c r="G2456" s="1">
        <v>40067</v>
      </c>
      <c r="H2456">
        <v>0.15</v>
      </c>
    </row>
    <row r="2457" spans="7:8" x14ac:dyDescent="0.35">
      <c r="G2457" s="1">
        <v>40070</v>
      </c>
      <c r="H2457">
        <v>0.16</v>
      </c>
    </row>
    <row r="2458" spans="7:8" x14ac:dyDescent="0.35">
      <c r="G2458" s="1">
        <v>40071</v>
      </c>
      <c r="H2458">
        <v>0.17</v>
      </c>
    </row>
    <row r="2459" spans="7:8" x14ac:dyDescent="0.35">
      <c r="G2459" s="1">
        <v>40072</v>
      </c>
      <c r="H2459">
        <v>0.17</v>
      </c>
    </row>
    <row r="2460" spans="7:8" x14ac:dyDescent="0.35">
      <c r="G2460" s="1">
        <v>40073</v>
      </c>
      <c r="H2460">
        <v>0.16</v>
      </c>
    </row>
    <row r="2461" spans="7:8" x14ac:dyDescent="0.35">
      <c r="G2461" s="1">
        <v>40074</v>
      </c>
      <c r="H2461">
        <v>0.16</v>
      </c>
    </row>
    <row r="2462" spans="7:8" x14ac:dyDescent="0.35">
      <c r="G2462" s="1">
        <v>40077</v>
      </c>
      <c r="H2462">
        <v>0.15</v>
      </c>
    </row>
    <row r="2463" spans="7:8" x14ac:dyDescent="0.35">
      <c r="G2463" s="1">
        <v>40078</v>
      </c>
      <c r="H2463">
        <v>0.15</v>
      </c>
    </row>
    <row r="2464" spans="7:8" x14ac:dyDescent="0.35">
      <c r="G2464" s="1">
        <v>40079</v>
      </c>
      <c r="H2464">
        <v>0.15</v>
      </c>
    </row>
    <row r="2465" spans="7:8" x14ac:dyDescent="0.35">
      <c r="G2465" s="1">
        <v>40080</v>
      </c>
      <c r="H2465">
        <v>0.14000000000000001</v>
      </c>
    </row>
    <row r="2466" spans="7:8" x14ac:dyDescent="0.35">
      <c r="G2466" s="1">
        <v>40081</v>
      </c>
      <c r="H2466">
        <v>0.13</v>
      </c>
    </row>
    <row r="2467" spans="7:8" x14ac:dyDescent="0.35">
      <c r="G2467" s="1">
        <v>40084</v>
      </c>
      <c r="H2467">
        <v>0.13</v>
      </c>
    </row>
    <row r="2468" spans="7:8" x14ac:dyDescent="0.35">
      <c r="G2468" s="1">
        <v>40085</v>
      </c>
      <c r="H2468">
        <v>0.11</v>
      </c>
    </row>
    <row r="2469" spans="7:8" x14ac:dyDescent="0.35">
      <c r="G2469" s="1">
        <v>40086</v>
      </c>
      <c r="H2469">
        <v>7.0000000000000007E-2</v>
      </c>
    </row>
    <row r="2470" spans="7:8" x14ac:dyDescent="0.35">
      <c r="G2470" s="1">
        <v>40087</v>
      </c>
      <c r="H2470">
        <v>0.11</v>
      </c>
    </row>
    <row r="2471" spans="7:8" x14ac:dyDescent="0.35">
      <c r="G2471" s="1">
        <v>40088</v>
      </c>
      <c r="H2471">
        <v>0.13</v>
      </c>
    </row>
    <row r="2472" spans="7:8" x14ac:dyDescent="0.35">
      <c r="G2472" s="1">
        <v>40091</v>
      </c>
      <c r="H2472">
        <v>0.13</v>
      </c>
    </row>
    <row r="2473" spans="7:8" x14ac:dyDescent="0.35">
      <c r="G2473" s="1">
        <v>40092</v>
      </c>
      <c r="H2473">
        <v>0.12</v>
      </c>
    </row>
    <row r="2474" spans="7:8" x14ac:dyDescent="0.35">
      <c r="G2474" s="1">
        <v>40093</v>
      </c>
      <c r="H2474">
        <v>0.13</v>
      </c>
    </row>
    <row r="2475" spans="7:8" x14ac:dyDescent="0.35">
      <c r="G2475" s="1">
        <v>40094</v>
      </c>
      <c r="H2475">
        <v>0.12</v>
      </c>
    </row>
    <row r="2476" spans="7:8" x14ac:dyDescent="0.35">
      <c r="G2476" s="1">
        <v>40095</v>
      </c>
      <c r="H2476">
        <v>0.12</v>
      </c>
    </row>
    <row r="2477" spans="7:8" x14ac:dyDescent="0.35">
      <c r="G2477" s="1">
        <v>40099</v>
      </c>
      <c r="H2477">
        <v>0.12</v>
      </c>
    </row>
    <row r="2478" spans="7:8" x14ac:dyDescent="0.35">
      <c r="G2478" s="1">
        <v>40100</v>
      </c>
      <c r="H2478">
        <v>0.12</v>
      </c>
    </row>
    <row r="2479" spans="7:8" x14ac:dyDescent="0.35">
      <c r="G2479" s="1">
        <v>40101</v>
      </c>
      <c r="H2479">
        <v>0.13</v>
      </c>
    </row>
    <row r="2480" spans="7:8" x14ac:dyDescent="0.35">
      <c r="G2480" s="1">
        <v>40102</v>
      </c>
      <c r="H2480">
        <v>0.12</v>
      </c>
    </row>
    <row r="2481" spans="7:8" x14ac:dyDescent="0.35">
      <c r="G2481" s="1">
        <v>40105</v>
      </c>
      <c r="H2481">
        <v>0.12</v>
      </c>
    </row>
    <row r="2482" spans="7:8" x14ac:dyDescent="0.35">
      <c r="G2482" s="1">
        <v>40106</v>
      </c>
      <c r="H2482">
        <v>0.12</v>
      </c>
    </row>
    <row r="2483" spans="7:8" x14ac:dyDescent="0.35">
      <c r="G2483" s="1">
        <v>40107</v>
      </c>
      <c r="H2483">
        <v>0.11</v>
      </c>
    </row>
    <row r="2484" spans="7:8" x14ac:dyDescent="0.35">
      <c r="G2484" s="1">
        <v>40108</v>
      </c>
      <c r="H2484">
        <v>0.11</v>
      </c>
    </row>
    <row r="2485" spans="7:8" x14ac:dyDescent="0.35">
      <c r="G2485" s="1">
        <v>40109</v>
      </c>
      <c r="H2485">
        <v>0.11</v>
      </c>
    </row>
    <row r="2486" spans="7:8" x14ac:dyDescent="0.35">
      <c r="G2486" s="1">
        <v>40112</v>
      </c>
      <c r="H2486">
        <v>0.11</v>
      </c>
    </row>
    <row r="2487" spans="7:8" x14ac:dyDescent="0.35">
      <c r="G2487" s="1">
        <v>40113</v>
      </c>
      <c r="H2487">
        <v>0.11</v>
      </c>
    </row>
    <row r="2488" spans="7:8" x14ac:dyDescent="0.35">
      <c r="G2488" s="1">
        <v>40114</v>
      </c>
      <c r="H2488">
        <v>0.11</v>
      </c>
    </row>
    <row r="2489" spans="7:8" x14ac:dyDescent="0.35">
      <c r="G2489" s="1">
        <v>40115</v>
      </c>
      <c r="H2489">
        <v>0.11</v>
      </c>
    </row>
    <row r="2490" spans="7:8" x14ac:dyDescent="0.35">
      <c r="G2490" s="1">
        <v>40116</v>
      </c>
      <c r="H2490">
        <v>0.11</v>
      </c>
    </row>
    <row r="2491" spans="7:8" x14ac:dyDescent="0.35">
      <c r="G2491" s="1">
        <v>40119</v>
      </c>
      <c r="H2491">
        <v>0.12</v>
      </c>
    </row>
    <row r="2492" spans="7:8" x14ac:dyDescent="0.35">
      <c r="G2492" s="1">
        <v>40120</v>
      </c>
      <c r="H2492">
        <v>0.12</v>
      </c>
    </row>
    <row r="2493" spans="7:8" x14ac:dyDescent="0.35">
      <c r="G2493" s="1">
        <v>40121</v>
      </c>
      <c r="H2493">
        <v>0.13</v>
      </c>
    </row>
    <row r="2494" spans="7:8" x14ac:dyDescent="0.35">
      <c r="G2494" s="1">
        <v>40122</v>
      </c>
      <c r="H2494">
        <v>0.13</v>
      </c>
    </row>
    <row r="2495" spans="7:8" x14ac:dyDescent="0.35">
      <c r="G2495" s="1">
        <v>40123</v>
      </c>
      <c r="H2495">
        <v>0.12</v>
      </c>
    </row>
    <row r="2496" spans="7:8" x14ac:dyDescent="0.35">
      <c r="G2496" s="1">
        <v>40126</v>
      </c>
      <c r="H2496">
        <v>0.12</v>
      </c>
    </row>
    <row r="2497" spans="7:8" x14ac:dyDescent="0.35">
      <c r="G2497" s="1">
        <v>40127</v>
      </c>
      <c r="H2497">
        <v>0.13</v>
      </c>
    </row>
    <row r="2498" spans="7:8" x14ac:dyDescent="0.35">
      <c r="G2498" s="1">
        <v>40129</v>
      </c>
      <c r="H2498">
        <v>0.12</v>
      </c>
    </row>
    <row r="2499" spans="7:8" x14ac:dyDescent="0.35">
      <c r="G2499" s="1">
        <v>40130</v>
      </c>
      <c r="H2499">
        <v>0.12</v>
      </c>
    </row>
    <row r="2500" spans="7:8" x14ac:dyDescent="0.35">
      <c r="G2500" s="1">
        <v>40133</v>
      </c>
      <c r="H2500">
        <v>0.12</v>
      </c>
    </row>
    <row r="2501" spans="7:8" x14ac:dyDescent="0.35">
      <c r="G2501" s="1">
        <v>40134</v>
      </c>
      <c r="H2501">
        <v>0.12</v>
      </c>
    </row>
    <row r="2502" spans="7:8" x14ac:dyDescent="0.35">
      <c r="G2502" s="1">
        <v>40135</v>
      </c>
      <c r="H2502">
        <v>0.11</v>
      </c>
    </row>
    <row r="2503" spans="7:8" x14ac:dyDescent="0.35">
      <c r="G2503" s="1">
        <v>40136</v>
      </c>
      <c r="H2503">
        <v>0.11</v>
      </c>
    </row>
    <row r="2504" spans="7:8" x14ac:dyDescent="0.35">
      <c r="G2504" s="1">
        <v>40137</v>
      </c>
      <c r="H2504">
        <v>0.11</v>
      </c>
    </row>
    <row r="2505" spans="7:8" x14ac:dyDescent="0.35">
      <c r="G2505" s="1">
        <v>40140</v>
      </c>
      <c r="H2505">
        <v>0.12</v>
      </c>
    </row>
    <row r="2506" spans="7:8" x14ac:dyDescent="0.35">
      <c r="G2506" s="1">
        <v>40141</v>
      </c>
      <c r="H2506">
        <v>0.12</v>
      </c>
    </row>
    <row r="2507" spans="7:8" x14ac:dyDescent="0.35">
      <c r="G2507" s="1">
        <v>40142</v>
      </c>
      <c r="H2507">
        <v>0.11</v>
      </c>
    </row>
    <row r="2508" spans="7:8" x14ac:dyDescent="0.35">
      <c r="G2508" s="1">
        <v>40144</v>
      </c>
      <c r="H2508">
        <v>0.12</v>
      </c>
    </row>
    <row r="2509" spans="7:8" x14ac:dyDescent="0.35">
      <c r="G2509" s="1">
        <v>40147</v>
      </c>
      <c r="H2509">
        <v>0.13</v>
      </c>
    </row>
    <row r="2510" spans="7:8" x14ac:dyDescent="0.35">
      <c r="G2510" s="1">
        <v>40148</v>
      </c>
      <c r="H2510">
        <v>0.13</v>
      </c>
    </row>
    <row r="2511" spans="7:8" x14ac:dyDescent="0.35">
      <c r="G2511" s="1">
        <v>40149</v>
      </c>
      <c r="H2511">
        <v>0.13</v>
      </c>
    </row>
    <row r="2512" spans="7:8" x14ac:dyDescent="0.35">
      <c r="G2512" s="1">
        <v>40150</v>
      </c>
      <c r="H2512">
        <v>0.13</v>
      </c>
    </row>
    <row r="2513" spans="7:8" x14ac:dyDescent="0.35">
      <c r="G2513" s="1">
        <v>40151</v>
      </c>
      <c r="H2513">
        <v>0.12</v>
      </c>
    </row>
    <row r="2514" spans="7:8" x14ac:dyDescent="0.35">
      <c r="G2514" s="1">
        <v>40154</v>
      </c>
      <c r="H2514">
        <v>0.12</v>
      </c>
    </row>
    <row r="2515" spans="7:8" x14ac:dyDescent="0.35">
      <c r="G2515" s="1">
        <v>40155</v>
      </c>
      <c r="H2515">
        <v>0.12</v>
      </c>
    </row>
    <row r="2516" spans="7:8" x14ac:dyDescent="0.35">
      <c r="G2516" s="1">
        <v>40156</v>
      </c>
      <c r="H2516">
        <v>0.12</v>
      </c>
    </row>
    <row r="2517" spans="7:8" x14ac:dyDescent="0.35">
      <c r="G2517" s="1">
        <v>40157</v>
      </c>
      <c r="H2517">
        <v>0.12</v>
      </c>
    </row>
    <row r="2518" spans="7:8" x14ac:dyDescent="0.35">
      <c r="G2518" s="1">
        <v>40158</v>
      </c>
      <c r="H2518">
        <v>0.12</v>
      </c>
    </row>
    <row r="2519" spans="7:8" x14ac:dyDescent="0.35">
      <c r="G2519" s="1">
        <v>40161</v>
      </c>
      <c r="H2519">
        <v>0.12</v>
      </c>
    </row>
    <row r="2520" spans="7:8" x14ac:dyDescent="0.35">
      <c r="G2520" s="1">
        <v>40162</v>
      </c>
      <c r="H2520">
        <v>0.13</v>
      </c>
    </row>
    <row r="2521" spans="7:8" x14ac:dyDescent="0.35">
      <c r="G2521" s="1">
        <v>40163</v>
      </c>
      <c r="H2521">
        <v>0.14000000000000001</v>
      </c>
    </row>
    <row r="2522" spans="7:8" x14ac:dyDescent="0.35">
      <c r="G2522" s="1">
        <v>40164</v>
      </c>
      <c r="H2522">
        <v>0.13</v>
      </c>
    </row>
    <row r="2523" spans="7:8" x14ac:dyDescent="0.35">
      <c r="G2523" s="1">
        <v>40165</v>
      </c>
      <c r="H2523">
        <v>0.12</v>
      </c>
    </row>
    <row r="2524" spans="7:8" x14ac:dyDescent="0.35">
      <c r="G2524" s="1">
        <v>40168</v>
      </c>
      <c r="H2524">
        <v>0.12</v>
      </c>
    </row>
    <row r="2525" spans="7:8" x14ac:dyDescent="0.35">
      <c r="G2525" s="1">
        <v>40169</v>
      </c>
      <c r="H2525">
        <v>0.12</v>
      </c>
    </row>
    <row r="2526" spans="7:8" x14ac:dyDescent="0.35">
      <c r="G2526" s="1">
        <v>40170</v>
      </c>
      <c r="H2526">
        <v>0.11</v>
      </c>
    </row>
    <row r="2527" spans="7:8" x14ac:dyDescent="0.35">
      <c r="G2527" s="1">
        <v>40171</v>
      </c>
      <c r="H2527">
        <v>0.11</v>
      </c>
    </row>
    <row r="2528" spans="7:8" x14ac:dyDescent="0.35">
      <c r="G2528" s="1">
        <v>40175</v>
      </c>
      <c r="H2528">
        <v>0.12</v>
      </c>
    </row>
    <row r="2529" spans="7:8" x14ac:dyDescent="0.35">
      <c r="G2529" s="1">
        <v>40176</v>
      </c>
      <c r="H2529">
        <v>0.12</v>
      </c>
    </row>
    <row r="2530" spans="7:8" x14ac:dyDescent="0.35">
      <c r="G2530" s="1">
        <v>40177</v>
      </c>
      <c r="H2530">
        <v>0.11</v>
      </c>
    </row>
    <row r="2531" spans="7:8" x14ac:dyDescent="0.35">
      <c r="G2531" s="1">
        <v>40178</v>
      </c>
      <c r="H2531">
        <v>0.05</v>
      </c>
    </row>
    <row r="2532" spans="7:8" x14ac:dyDescent="0.35">
      <c r="G2532" s="1">
        <v>40182</v>
      </c>
      <c r="H2532">
        <v>0.12</v>
      </c>
    </row>
    <row r="2533" spans="7:8" x14ac:dyDescent="0.35">
      <c r="G2533" s="1">
        <v>40183</v>
      </c>
      <c r="H2533">
        <v>0.12</v>
      </c>
    </row>
    <row r="2534" spans="7:8" x14ac:dyDescent="0.35">
      <c r="G2534" s="1">
        <v>40184</v>
      </c>
      <c r="H2534">
        <v>0.12</v>
      </c>
    </row>
    <row r="2535" spans="7:8" x14ac:dyDescent="0.35">
      <c r="G2535" s="1">
        <v>40185</v>
      </c>
      <c r="H2535">
        <v>0.1</v>
      </c>
    </row>
    <row r="2536" spans="7:8" x14ac:dyDescent="0.35">
      <c r="G2536" s="1">
        <v>40186</v>
      </c>
      <c r="H2536">
        <v>0.11</v>
      </c>
    </row>
    <row r="2537" spans="7:8" x14ac:dyDescent="0.35">
      <c r="G2537" s="1">
        <v>40189</v>
      </c>
      <c r="H2537">
        <v>0.11</v>
      </c>
    </row>
    <row r="2538" spans="7:8" x14ac:dyDescent="0.35">
      <c r="G2538" s="1">
        <v>40190</v>
      </c>
      <c r="H2538">
        <v>0.11</v>
      </c>
    </row>
    <row r="2539" spans="7:8" x14ac:dyDescent="0.35">
      <c r="G2539" s="1">
        <v>40191</v>
      </c>
      <c r="H2539">
        <v>0.11</v>
      </c>
    </row>
    <row r="2540" spans="7:8" x14ac:dyDescent="0.35">
      <c r="G2540" s="1">
        <v>40192</v>
      </c>
      <c r="H2540">
        <v>0.11</v>
      </c>
    </row>
    <row r="2541" spans="7:8" x14ac:dyDescent="0.35">
      <c r="G2541" s="1">
        <v>40193</v>
      </c>
      <c r="H2541">
        <v>0.12</v>
      </c>
    </row>
    <row r="2542" spans="7:8" x14ac:dyDescent="0.35">
      <c r="G2542" s="1">
        <v>40197</v>
      </c>
      <c r="H2542">
        <v>0.13</v>
      </c>
    </row>
    <row r="2543" spans="7:8" x14ac:dyDescent="0.35">
      <c r="G2543" s="1">
        <v>40198</v>
      </c>
      <c r="H2543">
        <v>0.13</v>
      </c>
    </row>
    <row r="2544" spans="7:8" x14ac:dyDescent="0.35">
      <c r="G2544" s="1">
        <v>40199</v>
      </c>
      <c r="H2544">
        <v>0.12</v>
      </c>
    </row>
    <row r="2545" spans="7:8" x14ac:dyDescent="0.35">
      <c r="G2545" s="1">
        <v>40200</v>
      </c>
      <c r="H2545">
        <v>0.11</v>
      </c>
    </row>
    <row r="2546" spans="7:8" x14ac:dyDescent="0.35">
      <c r="G2546" s="1">
        <v>40203</v>
      </c>
      <c r="H2546">
        <v>0.12</v>
      </c>
    </row>
    <row r="2547" spans="7:8" x14ac:dyDescent="0.35">
      <c r="G2547" s="1">
        <v>40204</v>
      </c>
      <c r="H2547">
        <v>0.12</v>
      </c>
    </row>
    <row r="2548" spans="7:8" x14ac:dyDescent="0.35">
      <c r="G2548" s="1">
        <v>40205</v>
      </c>
      <c r="H2548">
        <v>0.12</v>
      </c>
    </row>
    <row r="2549" spans="7:8" x14ac:dyDescent="0.35">
      <c r="G2549" s="1">
        <v>40206</v>
      </c>
      <c r="H2549">
        <v>0.12</v>
      </c>
    </row>
    <row r="2550" spans="7:8" x14ac:dyDescent="0.35">
      <c r="G2550" s="1">
        <v>40207</v>
      </c>
      <c r="H2550">
        <v>0.12</v>
      </c>
    </row>
    <row r="2551" spans="7:8" x14ac:dyDescent="0.35">
      <c r="G2551" s="1">
        <v>40210</v>
      </c>
      <c r="H2551">
        <v>0.14000000000000001</v>
      </c>
    </row>
    <row r="2552" spans="7:8" x14ac:dyDescent="0.35">
      <c r="G2552" s="1">
        <v>40211</v>
      </c>
      <c r="H2552">
        <v>0.14000000000000001</v>
      </c>
    </row>
    <row r="2553" spans="7:8" x14ac:dyDescent="0.35">
      <c r="G2553" s="1">
        <v>40212</v>
      </c>
      <c r="H2553">
        <v>0.13</v>
      </c>
    </row>
    <row r="2554" spans="7:8" x14ac:dyDescent="0.35">
      <c r="G2554" s="1">
        <v>40213</v>
      </c>
      <c r="H2554">
        <v>0.14000000000000001</v>
      </c>
    </row>
    <row r="2555" spans="7:8" x14ac:dyDescent="0.35">
      <c r="G2555" s="1">
        <v>40214</v>
      </c>
      <c r="H2555">
        <v>0.13</v>
      </c>
    </row>
    <row r="2556" spans="7:8" x14ac:dyDescent="0.35">
      <c r="G2556" s="1">
        <v>40217</v>
      </c>
      <c r="H2556">
        <v>0.13</v>
      </c>
    </row>
    <row r="2557" spans="7:8" x14ac:dyDescent="0.35">
      <c r="G2557" s="1">
        <v>40218</v>
      </c>
      <c r="H2557">
        <v>0.13</v>
      </c>
    </row>
    <row r="2558" spans="7:8" x14ac:dyDescent="0.35">
      <c r="G2558" s="1">
        <v>40219</v>
      </c>
      <c r="H2558">
        <v>0.12</v>
      </c>
    </row>
    <row r="2559" spans="7:8" x14ac:dyDescent="0.35">
      <c r="G2559" s="1">
        <v>40220</v>
      </c>
      <c r="H2559">
        <v>0.12</v>
      </c>
    </row>
    <row r="2560" spans="7:8" x14ac:dyDescent="0.35">
      <c r="G2560" s="1">
        <v>40221</v>
      </c>
      <c r="H2560">
        <v>0.12</v>
      </c>
    </row>
    <row r="2561" spans="7:8" x14ac:dyDescent="0.35">
      <c r="G2561" s="1">
        <v>40225</v>
      </c>
      <c r="H2561">
        <v>0.13</v>
      </c>
    </row>
    <row r="2562" spans="7:8" x14ac:dyDescent="0.35">
      <c r="G2562" s="1">
        <v>40226</v>
      </c>
      <c r="H2562">
        <v>0.12</v>
      </c>
    </row>
    <row r="2563" spans="7:8" x14ac:dyDescent="0.35">
      <c r="G2563" s="1">
        <v>40227</v>
      </c>
      <c r="H2563">
        <v>0.12</v>
      </c>
    </row>
    <row r="2564" spans="7:8" x14ac:dyDescent="0.35">
      <c r="G2564" s="1">
        <v>40228</v>
      </c>
      <c r="H2564">
        <v>0.13</v>
      </c>
    </row>
    <row r="2565" spans="7:8" x14ac:dyDescent="0.35">
      <c r="G2565" s="1">
        <v>40231</v>
      </c>
      <c r="H2565">
        <v>0.12</v>
      </c>
    </row>
    <row r="2566" spans="7:8" x14ac:dyDescent="0.35">
      <c r="G2566" s="1">
        <v>40232</v>
      </c>
      <c r="H2566">
        <v>0.12</v>
      </c>
    </row>
    <row r="2567" spans="7:8" x14ac:dyDescent="0.35">
      <c r="G2567" s="1">
        <v>40233</v>
      </c>
      <c r="H2567">
        <v>0.11</v>
      </c>
    </row>
    <row r="2568" spans="7:8" x14ac:dyDescent="0.35">
      <c r="G2568" s="1">
        <v>40234</v>
      </c>
      <c r="H2568">
        <v>0.12</v>
      </c>
    </row>
    <row r="2569" spans="7:8" x14ac:dyDescent="0.35">
      <c r="G2569" s="1">
        <v>40235</v>
      </c>
      <c r="H2569">
        <v>0.13</v>
      </c>
    </row>
    <row r="2570" spans="7:8" x14ac:dyDescent="0.35">
      <c r="G2570" s="1">
        <v>40238</v>
      </c>
      <c r="H2570">
        <v>0.14000000000000001</v>
      </c>
    </row>
    <row r="2571" spans="7:8" x14ac:dyDescent="0.35">
      <c r="G2571" s="1">
        <v>40239</v>
      </c>
      <c r="H2571">
        <v>0.14000000000000001</v>
      </c>
    </row>
    <row r="2572" spans="7:8" x14ac:dyDescent="0.35">
      <c r="G2572" s="1">
        <v>40240</v>
      </c>
      <c r="H2572">
        <v>0.15</v>
      </c>
    </row>
    <row r="2573" spans="7:8" x14ac:dyDescent="0.35">
      <c r="G2573" s="1">
        <v>40241</v>
      </c>
      <c r="H2573">
        <v>0.16</v>
      </c>
    </row>
    <row r="2574" spans="7:8" x14ac:dyDescent="0.35">
      <c r="G2574" s="1">
        <v>40242</v>
      </c>
      <c r="H2574">
        <v>0.17</v>
      </c>
    </row>
    <row r="2575" spans="7:8" x14ac:dyDescent="0.35">
      <c r="G2575" s="1">
        <v>40245</v>
      </c>
      <c r="H2575">
        <v>0.15</v>
      </c>
    </row>
    <row r="2576" spans="7:8" x14ac:dyDescent="0.35">
      <c r="G2576" s="1">
        <v>40246</v>
      </c>
      <c r="H2576">
        <v>0.14000000000000001</v>
      </c>
    </row>
    <row r="2577" spans="7:8" x14ac:dyDescent="0.35">
      <c r="G2577" s="1">
        <v>40247</v>
      </c>
      <c r="H2577">
        <v>0.14000000000000001</v>
      </c>
    </row>
    <row r="2578" spans="7:8" x14ac:dyDescent="0.35">
      <c r="G2578" s="1">
        <v>40248</v>
      </c>
      <c r="H2578">
        <v>0.15</v>
      </c>
    </row>
    <row r="2579" spans="7:8" x14ac:dyDescent="0.35">
      <c r="G2579" s="1">
        <v>40249</v>
      </c>
      <c r="H2579">
        <v>0.17</v>
      </c>
    </row>
    <row r="2580" spans="7:8" x14ac:dyDescent="0.35">
      <c r="G2580" s="1">
        <v>40252</v>
      </c>
      <c r="H2580">
        <v>0.2</v>
      </c>
    </row>
    <row r="2581" spans="7:8" x14ac:dyDescent="0.35">
      <c r="G2581" s="1">
        <v>40253</v>
      </c>
      <c r="H2581">
        <v>0.2</v>
      </c>
    </row>
    <row r="2582" spans="7:8" x14ac:dyDescent="0.35">
      <c r="G2582" s="1">
        <v>40254</v>
      </c>
      <c r="H2582">
        <v>0.18</v>
      </c>
    </row>
    <row r="2583" spans="7:8" x14ac:dyDescent="0.35">
      <c r="G2583" s="1">
        <v>40255</v>
      </c>
      <c r="H2583">
        <v>0.18</v>
      </c>
    </row>
    <row r="2584" spans="7:8" x14ac:dyDescent="0.35">
      <c r="G2584" s="1">
        <v>40256</v>
      </c>
      <c r="H2584">
        <v>0.18</v>
      </c>
    </row>
    <row r="2585" spans="7:8" x14ac:dyDescent="0.35">
      <c r="G2585" s="1">
        <v>40259</v>
      </c>
      <c r="H2585">
        <v>0.18</v>
      </c>
    </row>
    <row r="2586" spans="7:8" x14ac:dyDescent="0.35">
      <c r="G2586" s="1">
        <v>40260</v>
      </c>
      <c r="H2586">
        <v>0.17</v>
      </c>
    </row>
    <row r="2587" spans="7:8" x14ac:dyDescent="0.35">
      <c r="G2587" s="1">
        <v>40261</v>
      </c>
      <c r="H2587">
        <v>0.17</v>
      </c>
    </row>
    <row r="2588" spans="7:8" x14ac:dyDescent="0.35">
      <c r="G2588" s="1">
        <v>40262</v>
      </c>
      <c r="H2588">
        <v>0.17</v>
      </c>
    </row>
    <row r="2589" spans="7:8" x14ac:dyDescent="0.35">
      <c r="G2589" s="1">
        <v>40263</v>
      </c>
      <c r="H2589">
        <v>0.17</v>
      </c>
    </row>
    <row r="2590" spans="7:8" x14ac:dyDescent="0.35">
      <c r="G2590" s="1">
        <v>40266</v>
      </c>
      <c r="H2590">
        <v>0.16</v>
      </c>
    </row>
    <row r="2591" spans="7:8" x14ac:dyDescent="0.35">
      <c r="G2591" s="1">
        <v>40267</v>
      </c>
      <c r="H2591">
        <v>0.16</v>
      </c>
    </row>
    <row r="2592" spans="7:8" x14ac:dyDescent="0.35">
      <c r="G2592" s="1">
        <v>40268</v>
      </c>
      <c r="H2592">
        <v>0.09</v>
      </c>
    </row>
    <row r="2593" spans="7:8" x14ac:dyDescent="0.35">
      <c r="G2593" s="1">
        <v>40269</v>
      </c>
      <c r="H2593">
        <v>0.17</v>
      </c>
    </row>
    <row r="2594" spans="7:8" x14ac:dyDescent="0.35">
      <c r="G2594" s="1">
        <v>40270</v>
      </c>
      <c r="H2594">
        <v>0.2</v>
      </c>
    </row>
    <row r="2595" spans="7:8" x14ac:dyDescent="0.35">
      <c r="G2595" s="1">
        <v>40273</v>
      </c>
      <c r="H2595">
        <v>0.2</v>
      </c>
    </row>
    <row r="2596" spans="7:8" x14ac:dyDescent="0.35">
      <c r="G2596" s="1">
        <v>40274</v>
      </c>
      <c r="H2596">
        <v>0.2</v>
      </c>
    </row>
    <row r="2597" spans="7:8" x14ac:dyDescent="0.35">
      <c r="G2597" s="1">
        <v>40275</v>
      </c>
      <c r="H2597">
        <v>0.19</v>
      </c>
    </row>
    <row r="2598" spans="7:8" x14ac:dyDescent="0.35">
      <c r="G2598" s="1">
        <v>40276</v>
      </c>
      <c r="H2598">
        <v>0.19</v>
      </c>
    </row>
    <row r="2599" spans="7:8" x14ac:dyDescent="0.35">
      <c r="G2599" s="1">
        <v>40277</v>
      </c>
      <c r="H2599">
        <v>0.19</v>
      </c>
    </row>
    <row r="2600" spans="7:8" x14ac:dyDescent="0.35">
      <c r="G2600" s="1">
        <v>40280</v>
      </c>
      <c r="H2600">
        <v>0.19</v>
      </c>
    </row>
    <row r="2601" spans="7:8" x14ac:dyDescent="0.35">
      <c r="G2601" s="1">
        <v>40281</v>
      </c>
      <c r="H2601">
        <v>0.2</v>
      </c>
    </row>
    <row r="2602" spans="7:8" x14ac:dyDescent="0.35">
      <c r="G2602" s="1">
        <v>40282</v>
      </c>
      <c r="H2602">
        <v>0.2</v>
      </c>
    </row>
    <row r="2603" spans="7:8" x14ac:dyDescent="0.35">
      <c r="G2603" s="1">
        <v>40283</v>
      </c>
      <c r="H2603">
        <v>0.22</v>
      </c>
    </row>
    <row r="2604" spans="7:8" x14ac:dyDescent="0.35">
      <c r="G2604" s="1">
        <v>40284</v>
      </c>
      <c r="H2604">
        <v>0.21</v>
      </c>
    </row>
    <row r="2605" spans="7:8" x14ac:dyDescent="0.35">
      <c r="G2605" s="1">
        <v>40287</v>
      </c>
      <c r="H2605">
        <v>0.2</v>
      </c>
    </row>
    <row r="2606" spans="7:8" x14ac:dyDescent="0.35">
      <c r="G2606" s="1">
        <v>40288</v>
      </c>
      <c r="H2606">
        <v>0.2</v>
      </c>
    </row>
    <row r="2607" spans="7:8" x14ac:dyDescent="0.35">
      <c r="G2607" s="1">
        <v>40289</v>
      </c>
      <c r="H2607">
        <v>0.2</v>
      </c>
    </row>
    <row r="2608" spans="7:8" x14ac:dyDescent="0.35">
      <c r="G2608" s="1">
        <v>40290</v>
      </c>
      <c r="H2608">
        <v>0.2</v>
      </c>
    </row>
    <row r="2609" spans="7:8" x14ac:dyDescent="0.35">
      <c r="G2609" s="1">
        <v>40291</v>
      </c>
      <c r="H2609">
        <v>0.2</v>
      </c>
    </row>
    <row r="2610" spans="7:8" x14ac:dyDescent="0.35">
      <c r="G2610" s="1">
        <v>40294</v>
      </c>
      <c r="H2610">
        <v>0.2</v>
      </c>
    </row>
    <row r="2611" spans="7:8" x14ac:dyDescent="0.35">
      <c r="G2611" s="1">
        <v>40295</v>
      </c>
      <c r="H2611">
        <v>0.2</v>
      </c>
    </row>
    <row r="2612" spans="7:8" x14ac:dyDescent="0.35">
      <c r="G2612" s="1">
        <v>40296</v>
      </c>
      <c r="H2612">
        <v>0.2</v>
      </c>
    </row>
    <row r="2613" spans="7:8" x14ac:dyDescent="0.35">
      <c r="G2613" s="1">
        <v>40297</v>
      </c>
      <c r="H2613">
        <v>0.19</v>
      </c>
    </row>
    <row r="2614" spans="7:8" x14ac:dyDescent="0.35">
      <c r="G2614" s="1">
        <v>40298</v>
      </c>
      <c r="H2614">
        <v>0.2</v>
      </c>
    </row>
    <row r="2615" spans="7:8" x14ac:dyDescent="0.35">
      <c r="G2615" s="1">
        <v>40301</v>
      </c>
      <c r="H2615">
        <v>0.2</v>
      </c>
    </row>
    <row r="2616" spans="7:8" x14ac:dyDescent="0.35">
      <c r="G2616" s="1">
        <v>40302</v>
      </c>
      <c r="H2616">
        <v>0.21</v>
      </c>
    </row>
    <row r="2617" spans="7:8" x14ac:dyDescent="0.35">
      <c r="G2617" s="1">
        <v>40303</v>
      </c>
      <c r="H2617">
        <v>0.21</v>
      </c>
    </row>
    <row r="2618" spans="7:8" x14ac:dyDescent="0.35">
      <c r="G2618" s="1">
        <v>40304</v>
      </c>
      <c r="H2618">
        <v>0.2</v>
      </c>
    </row>
    <row r="2619" spans="7:8" x14ac:dyDescent="0.35">
      <c r="G2619" s="1">
        <v>40305</v>
      </c>
      <c r="H2619">
        <v>0.2</v>
      </c>
    </row>
    <row r="2620" spans="7:8" x14ac:dyDescent="0.35">
      <c r="G2620" s="1">
        <v>40308</v>
      </c>
      <c r="H2620">
        <v>0.2</v>
      </c>
    </row>
    <row r="2621" spans="7:8" x14ac:dyDescent="0.35">
      <c r="G2621" s="1">
        <v>40309</v>
      </c>
      <c r="H2621">
        <v>0.2</v>
      </c>
    </row>
    <row r="2622" spans="7:8" x14ac:dyDescent="0.35">
      <c r="G2622" s="1">
        <v>40310</v>
      </c>
      <c r="H2622">
        <v>0.2</v>
      </c>
    </row>
    <row r="2623" spans="7:8" x14ac:dyDescent="0.35">
      <c r="G2623" s="1">
        <v>40311</v>
      </c>
      <c r="H2623">
        <v>0.2</v>
      </c>
    </row>
    <row r="2624" spans="7:8" x14ac:dyDescent="0.35">
      <c r="G2624" s="1">
        <v>40312</v>
      </c>
      <c r="H2624">
        <v>0.2</v>
      </c>
    </row>
    <row r="2625" spans="7:8" x14ac:dyDescent="0.35">
      <c r="G2625" s="1">
        <v>40315</v>
      </c>
      <c r="H2625">
        <v>0.21</v>
      </c>
    </row>
    <row r="2626" spans="7:8" x14ac:dyDescent="0.35">
      <c r="G2626" s="1">
        <v>40316</v>
      </c>
      <c r="H2626">
        <v>0.21</v>
      </c>
    </row>
    <row r="2627" spans="7:8" x14ac:dyDescent="0.35">
      <c r="G2627" s="1">
        <v>40317</v>
      </c>
      <c r="H2627">
        <v>0.2</v>
      </c>
    </row>
    <row r="2628" spans="7:8" x14ac:dyDescent="0.35">
      <c r="G2628" s="1">
        <v>40318</v>
      </c>
      <c r="H2628">
        <v>0.2</v>
      </c>
    </row>
    <row r="2629" spans="7:8" x14ac:dyDescent="0.35">
      <c r="G2629" s="1">
        <v>40319</v>
      </c>
      <c r="H2629">
        <v>0.2</v>
      </c>
    </row>
    <row r="2630" spans="7:8" x14ac:dyDescent="0.35">
      <c r="G2630" s="1">
        <v>40322</v>
      </c>
      <c r="H2630">
        <v>0.21</v>
      </c>
    </row>
    <row r="2631" spans="7:8" x14ac:dyDescent="0.35">
      <c r="G2631" s="1">
        <v>40323</v>
      </c>
      <c r="H2631">
        <v>0.21</v>
      </c>
    </row>
    <row r="2632" spans="7:8" x14ac:dyDescent="0.35">
      <c r="G2632" s="1">
        <v>40324</v>
      </c>
      <c r="H2632">
        <v>0.2</v>
      </c>
    </row>
    <row r="2633" spans="7:8" x14ac:dyDescent="0.35">
      <c r="G2633" s="1">
        <v>40325</v>
      </c>
      <c r="H2633">
        <v>0.2</v>
      </c>
    </row>
    <row r="2634" spans="7:8" x14ac:dyDescent="0.35">
      <c r="G2634" s="1">
        <v>40326</v>
      </c>
      <c r="H2634">
        <v>0.19</v>
      </c>
    </row>
    <row r="2635" spans="7:8" x14ac:dyDescent="0.35">
      <c r="G2635" s="1">
        <v>40330</v>
      </c>
      <c r="H2635">
        <v>0.2</v>
      </c>
    </row>
    <row r="2636" spans="7:8" x14ac:dyDescent="0.35">
      <c r="G2636" s="1">
        <v>40331</v>
      </c>
      <c r="H2636">
        <v>0.2</v>
      </c>
    </row>
    <row r="2637" spans="7:8" x14ac:dyDescent="0.35">
      <c r="G2637" s="1">
        <v>40332</v>
      </c>
      <c r="H2637">
        <v>0.19</v>
      </c>
    </row>
    <row r="2638" spans="7:8" x14ac:dyDescent="0.35">
      <c r="G2638" s="1">
        <v>40333</v>
      </c>
      <c r="H2638">
        <v>0.19</v>
      </c>
    </row>
    <row r="2639" spans="7:8" x14ac:dyDescent="0.35">
      <c r="G2639" s="1">
        <v>40336</v>
      </c>
      <c r="H2639">
        <v>0.19</v>
      </c>
    </row>
    <row r="2640" spans="7:8" x14ac:dyDescent="0.35">
      <c r="G2640" s="1">
        <v>40337</v>
      </c>
      <c r="H2640">
        <v>0.19</v>
      </c>
    </row>
    <row r="2641" spans="7:8" x14ac:dyDescent="0.35">
      <c r="G2641" s="1">
        <v>40338</v>
      </c>
      <c r="H2641">
        <v>0.18</v>
      </c>
    </row>
    <row r="2642" spans="7:8" x14ac:dyDescent="0.35">
      <c r="G2642" s="1">
        <v>40339</v>
      </c>
      <c r="H2642">
        <v>0.18</v>
      </c>
    </row>
    <row r="2643" spans="7:8" x14ac:dyDescent="0.35">
      <c r="G2643" s="1">
        <v>40340</v>
      </c>
      <c r="H2643">
        <v>0.18</v>
      </c>
    </row>
    <row r="2644" spans="7:8" x14ac:dyDescent="0.35">
      <c r="G2644" s="1">
        <v>40343</v>
      </c>
      <c r="H2644">
        <v>0.18</v>
      </c>
    </row>
    <row r="2645" spans="7:8" x14ac:dyDescent="0.35">
      <c r="G2645" s="1">
        <v>40344</v>
      </c>
      <c r="H2645">
        <v>0.19</v>
      </c>
    </row>
    <row r="2646" spans="7:8" x14ac:dyDescent="0.35">
      <c r="G2646" s="1">
        <v>40345</v>
      </c>
      <c r="H2646">
        <v>0.19</v>
      </c>
    </row>
    <row r="2647" spans="7:8" x14ac:dyDescent="0.35">
      <c r="G2647" s="1">
        <v>40346</v>
      </c>
      <c r="H2647">
        <v>0.19</v>
      </c>
    </row>
    <row r="2648" spans="7:8" x14ac:dyDescent="0.35">
      <c r="G2648" s="1">
        <v>40347</v>
      </c>
      <c r="H2648">
        <v>0.18</v>
      </c>
    </row>
    <row r="2649" spans="7:8" x14ac:dyDescent="0.35">
      <c r="G2649" s="1">
        <v>40350</v>
      </c>
      <c r="H2649">
        <v>0.17</v>
      </c>
    </row>
    <row r="2650" spans="7:8" x14ac:dyDescent="0.35">
      <c r="G2650" s="1">
        <v>40351</v>
      </c>
      <c r="H2650">
        <v>0.18</v>
      </c>
    </row>
    <row r="2651" spans="7:8" x14ac:dyDescent="0.35">
      <c r="G2651" s="1">
        <v>40352</v>
      </c>
      <c r="H2651">
        <v>0.17</v>
      </c>
    </row>
    <row r="2652" spans="7:8" x14ac:dyDescent="0.35">
      <c r="G2652" s="1">
        <v>40353</v>
      </c>
      <c r="H2652">
        <v>0.16</v>
      </c>
    </row>
    <row r="2653" spans="7:8" x14ac:dyDescent="0.35">
      <c r="G2653" s="1">
        <v>40354</v>
      </c>
      <c r="H2653">
        <v>0.16</v>
      </c>
    </row>
    <row r="2654" spans="7:8" x14ac:dyDescent="0.35">
      <c r="G2654" s="1">
        <v>40357</v>
      </c>
      <c r="H2654">
        <v>0.17</v>
      </c>
    </row>
    <row r="2655" spans="7:8" x14ac:dyDescent="0.35">
      <c r="G2655" s="1">
        <v>40358</v>
      </c>
      <c r="H2655">
        <v>0.15</v>
      </c>
    </row>
    <row r="2656" spans="7:8" x14ac:dyDescent="0.35">
      <c r="G2656" s="1">
        <v>40359</v>
      </c>
      <c r="H2656">
        <v>0.09</v>
      </c>
    </row>
    <row r="2657" spans="7:8" x14ac:dyDescent="0.35">
      <c r="G2657" s="1">
        <v>40360</v>
      </c>
      <c r="H2657">
        <v>0.17</v>
      </c>
    </row>
    <row r="2658" spans="7:8" x14ac:dyDescent="0.35">
      <c r="G2658" s="1">
        <v>40361</v>
      </c>
      <c r="H2658">
        <v>0.18</v>
      </c>
    </row>
    <row r="2659" spans="7:8" x14ac:dyDescent="0.35">
      <c r="G2659" s="1">
        <v>40365</v>
      </c>
      <c r="H2659">
        <v>0.18</v>
      </c>
    </row>
    <row r="2660" spans="7:8" x14ac:dyDescent="0.35">
      <c r="G2660" s="1">
        <v>40366</v>
      </c>
      <c r="H2660">
        <v>0.18</v>
      </c>
    </row>
    <row r="2661" spans="7:8" x14ac:dyDescent="0.35">
      <c r="G2661" s="1">
        <v>40367</v>
      </c>
      <c r="H2661">
        <v>0.17</v>
      </c>
    </row>
    <row r="2662" spans="7:8" x14ac:dyDescent="0.35">
      <c r="G2662" s="1">
        <v>40368</v>
      </c>
      <c r="H2662">
        <v>0.18</v>
      </c>
    </row>
    <row r="2663" spans="7:8" x14ac:dyDescent="0.35">
      <c r="G2663" s="1">
        <v>40371</v>
      </c>
      <c r="H2663">
        <v>0.17</v>
      </c>
    </row>
    <row r="2664" spans="7:8" x14ac:dyDescent="0.35">
      <c r="G2664" s="1">
        <v>40372</v>
      </c>
      <c r="H2664">
        <v>0.17</v>
      </c>
    </row>
    <row r="2665" spans="7:8" x14ac:dyDescent="0.35">
      <c r="G2665" s="1">
        <v>40373</v>
      </c>
      <c r="H2665">
        <v>0.17</v>
      </c>
    </row>
    <row r="2666" spans="7:8" x14ac:dyDescent="0.35">
      <c r="G2666" s="1">
        <v>40374</v>
      </c>
      <c r="H2666">
        <v>0.19</v>
      </c>
    </row>
    <row r="2667" spans="7:8" x14ac:dyDescent="0.35">
      <c r="G2667" s="1">
        <v>40375</v>
      </c>
      <c r="H2667">
        <v>0.19</v>
      </c>
    </row>
    <row r="2668" spans="7:8" x14ac:dyDescent="0.35">
      <c r="G2668" s="1">
        <v>40378</v>
      </c>
      <c r="H2668">
        <v>0.19</v>
      </c>
    </row>
    <row r="2669" spans="7:8" x14ac:dyDescent="0.35">
      <c r="G2669" s="1">
        <v>40379</v>
      </c>
      <c r="H2669">
        <v>0.18</v>
      </c>
    </row>
    <row r="2670" spans="7:8" x14ac:dyDescent="0.35">
      <c r="G2670" s="1">
        <v>40380</v>
      </c>
      <c r="H2670">
        <v>0.18</v>
      </c>
    </row>
    <row r="2671" spans="7:8" x14ac:dyDescent="0.35">
      <c r="G2671" s="1">
        <v>40381</v>
      </c>
      <c r="H2671">
        <v>0.18</v>
      </c>
    </row>
    <row r="2672" spans="7:8" x14ac:dyDescent="0.35">
      <c r="G2672" s="1">
        <v>40382</v>
      </c>
      <c r="H2672">
        <v>0.19</v>
      </c>
    </row>
    <row r="2673" spans="7:8" x14ac:dyDescent="0.35">
      <c r="G2673" s="1">
        <v>40385</v>
      </c>
      <c r="H2673">
        <v>0.19</v>
      </c>
    </row>
    <row r="2674" spans="7:8" x14ac:dyDescent="0.35">
      <c r="G2674" s="1">
        <v>40386</v>
      </c>
      <c r="H2674">
        <v>0.19</v>
      </c>
    </row>
    <row r="2675" spans="7:8" x14ac:dyDescent="0.35">
      <c r="G2675" s="1">
        <v>40387</v>
      </c>
      <c r="H2675">
        <v>0.2</v>
      </c>
    </row>
    <row r="2676" spans="7:8" x14ac:dyDescent="0.35">
      <c r="G2676" s="1">
        <v>40388</v>
      </c>
      <c r="H2676">
        <v>0.19</v>
      </c>
    </row>
    <row r="2677" spans="7:8" x14ac:dyDescent="0.35">
      <c r="G2677" s="1">
        <v>40389</v>
      </c>
      <c r="H2677">
        <v>0.18</v>
      </c>
    </row>
    <row r="2678" spans="7:8" x14ac:dyDescent="0.35">
      <c r="G2678" s="1">
        <v>40392</v>
      </c>
      <c r="H2678">
        <v>0.19</v>
      </c>
    </row>
    <row r="2679" spans="7:8" x14ac:dyDescent="0.35">
      <c r="G2679" s="1">
        <v>40393</v>
      </c>
      <c r="H2679">
        <v>0.19</v>
      </c>
    </row>
    <row r="2680" spans="7:8" x14ac:dyDescent="0.35">
      <c r="G2680" s="1">
        <v>40394</v>
      </c>
      <c r="H2680">
        <v>0.19</v>
      </c>
    </row>
    <row r="2681" spans="7:8" x14ac:dyDescent="0.35">
      <c r="G2681" s="1">
        <v>40395</v>
      </c>
      <c r="H2681">
        <v>0.19</v>
      </c>
    </row>
    <row r="2682" spans="7:8" x14ac:dyDescent="0.35">
      <c r="G2682" s="1">
        <v>40396</v>
      </c>
      <c r="H2682">
        <v>0.18</v>
      </c>
    </row>
    <row r="2683" spans="7:8" x14ac:dyDescent="0.35">
      <c r="G2683" s="1">
        <v>40399</v>
      </c>
      <c r="H2683">
        <v>0.18</v>
      </c>
    </row>
    <row r="2684" spans="7:8" x14ac:dyDescent="0.35">
      <c r="G2684" s="1">
        <v>40400</v>
      </c>
      <c r="H2684">
        <v>0.18</v>
      </c>
    </row>
    <row r="2685" spans="7:8" x14ac:dyDescent="0.35">
      <c r="G2685" s="1">
        <v>40401</v>
      </c>
      <c r="H2685">
        <v>0.17</v>
      </c>
    </row>
    <row r="2686" spans="7:8" x14ac:dyDescent="0.35">
      <c r="G2686" s="1">
        <v>40402</v>
      </c>
      <c r="H2686">
        <v>0.18</v>
      </c>
    </row>
    <row r="2687" spans="7:8" x14ac:dyDescent="0.35">
      <c r="G2687" s="1">
        <v>40403</v>
      </c>
      <c r="H2687">
        <v>0.19</v>
      </c>
    </row>
    <row r="2688" spans="7:8" x14ac:dyDescent="0.35">
      <c r="G2688" s="1">
        <v>40406</v>
      </c>
      <c r="H2688">
        <v>0.2</v>
      </c>
    </row>
    <row r="2689" spans="7:8" x14ac:dyDescent="0.35">
      <c r="G2689" s="1">
        <v>40407</v>
      </c>
      <c r="H2689">
        <v>0.2</v>
      </c>
    </row>
    <row r="2690" spans="7:8" x14ac:dyDescent="0.35">
      <c r="G2690" s="1">
        <v>40408</v>
      </c>
      <c r="H2690">
        <v>0.19</v>
      </c>
    </row>
    <row r="2691" spans="7:8" x14ac:dyDescent="0.35">
      <c r="G2691" s="1">
        <v>40409</v>
      </c>
      <c r="H2691">
        <v>0.19</v>
      </c>
    </row>
    <row r="2692" spans="7:8" x14ac:dyDescent="0.35">
      <c r="G2692" s="1">
        <v>40410</v>
      </c>
      <c r="H2692">
        <v>0.2</v>
      </c>
    </row>
    <row r="2693" spans="7:8" x14ac:dyDescent="0.35">
      <c r="G2693" s="1">
        <v>40413</v>
      </c>
      <c r="H2693">
        <v>0.19</v>
      </c>
    </row>
    <row r="2694" spans="7:8" x14ac:dyDescent="0.35">
      <c r="G2694" s="1">
        <v>40414</v>
      </c>
      <c r="H2694">
        <v>0.19</v>
      </c>
    </row>
    <row r="2695" spans="7:8" x14ac:dyDescent="0.35">
      <c r="G2695" s="1">
        <v>40415</v>
      </c>
      <c r="H2695">
        <v>0.19</v>
      </c>
    </row>
    <row r="2696" spans="7:8" x14ac:dyDescent="0.35">
      <c r="G2696" s="1">
        <v>40416</v>
      </c>
      <c r="H2696">
        <v>0.19</v>
      </c>
    </row>
    <row r="2697" spans="7:8" x14ac:dyDescent="0.35">
      <c r="G2697" s="1">
        <v>40417</v>
      </c>
      <c r="H2697">
        <v>0.19</v>
      </c>
    </row>
    <row r="2698" spans="7:8" x14ac:dyDescent="0.35">
      <c r="G2698" s="1">
        <v>40420</v>
      </c>
      <c r="H2698">
        <v>0.19</v>
      </c>
    </row>
    <row r="2699" spans="7:8" x14ac:dyDescent="0.35">
      <c r="G2699" s="1">
        <v>40421</v>
      </c>
      <c r="H2699">
        <v>0.21</v>
      </c>
    </row>
    <row r="2700" spans="7:8" x14ac:dyDescent="0.35">
      <c r="G2700" s="1">
        <v>40422</v>
      </c>
      <c r="H2700">
        <v>0.19</v>
      </c>
    </row>
    <row r="2701" spans="7:8" x14ac:dyDescent="0.35">
      <c r="G2701" s="1">
        <v>40423</v>
      </c>
      <c r="H2701">
        <v>0.19</v>
      </c>
    </row>
    <row r="2702" spans="7:8" x14ac:dyDescent="0.35">
      <c r="G2702" s="1">
        <v>40424</v>
      </c>
      <c r="H2702">
        <v>0.19</v>
      </c>
    </row>
    <row r="2703" spans="7:8" x14ac:dyDescent="0.35">
      <c r="G2703" s="1">
        <v>40428</v>
      </c>
      <c r="H2703">
        <v>0.2</v>
      </c>
    </row>
    <row r="2704" spans="7:8" x14ac:dyDescent="0.35">
      <c r="G2704" s="1">
        <v>40429</v>
      </c>
      <c r="H2704">
        <v>0.19</v>
      </c>
    </row>
    <row r="2705" spans="7:8" x14ac:dyDescent="0.35">
      <c r="G2705" s="1">
        <v>40430</v>
      </c>
      <c r="H2705">
        <v>0.18</v>
      </c>
    </row>
    <row r="2706" spans="7:8" x14ac:dyDescent="0.35">
      <c r="G2706" s="1">
        <v>40431</v>
      </c>
      <c r="H2706">
        <v>0.18</v>
      </c>
    </row>
    <row r="2707" spans="7:8" x14ac:dyDescent="0.35">
      <c r="G2707" s="1">
        <v>40434</v>
      </c>
      <c r="H2707">
        <v>0.18</v>
      </c>
    </row>
    <row r="2708" spans="7:8" x14ac:dyDescent="0.35">
      <c r="G2708" s="1">
        <v>40435</v>
      </c>
      <c r="H2708">
        <v>0.19</v>
      </c>
    </row>
    <row r="2709" spans="7:8" x14ac:dyDescent="0.35">
      <c r="G2709" s="1">
        <v>40436</v>
      </c>
      <c r="H2709">
        <v>0.21</v>
      </c>
    </row>
    <row r="2710" spans="7:8" x14ac:dyDescent="0.35">
      <c r="G2710" s="1">
        <v>40437</v>
      </c>
      <c r="H2710">
        <v>0.21</v>
      </c>
    </row>
    <row r="2711" spans="7:8" x14ac:dyDescent="0.35">
      <c r="G2711" s="1">
        <v>40438</v>
      </c>
      <c r="H2711">
        <v>0.21</v>
      </c>
    </row>
    <row r="2712" spans="7:8" x14ac:dyDescent="0.35">
      <c r="G2712" s="1">
        <v>40441</v>
      </c>
      <c r="H2712">
        <v>0.21</v>
      </c>
    </row>
    <row r="2713" spans="7:8" x14ac:dyDescent="0.35">
      <c r="G2713" s="1">
        <v>40442</v>
      </c>
      <c r="H2713">
        <v>0.2</v>
      </c>
    </row>
    <row r="2714" spans="7:8" x14ac:dyDescent="0.35">
      <c r="G2714" s="1">
        <v>40443</v>
      </c>
      <c r="H2714">
        <v>0.21</v>
      </c>
    </row>
    <row r="2715" spans="7:8" x14ac:dyDescent="0.35">
      <c r="G2715" s="1">
        <v>40444</v>
      </c>
      <c r="H2715">
        <v>0.2</v>
      </c>
    </row>
    <row r="2716" spans="7:8" x14ac:dyDescent="0.35">
      <c r="G2716" s="1">
        <v>40445</v>
      </c>
      <c r="H2716">
        <v>0.21</v>
      </c>
    </row>
    <row r="2717" spans="7:8" x14ac:dyDescent="0.35">
      <c r="G2717" s="1">
        <v>40448</v>
      </c>
      <c r="H2717">
        <v>0.19</v>
      </c>
    </row>
    <row r="2718" spans="7:8" x14ac:dyDescent="0.35">
      <c r="G2718" s="1">
        <v>40449</v>
      </c>
      <c r="H2718">
        <v>0.19</v>
      </c>
    </row>
    <row r="2719" spans="7:8" x14ac:dyDescent="0.35">
      <c r="G2719" s="1">
        <v>40450</v>
      </c>
      <c r="H2719">
        <v>0.19</v>
      </c>
    </row>
    <row r="2720" spans="7:8" x14ac:dyDescent="0.35">
      <c r="G2720" s="1">
        <v>40451</v>
      </c>
      <c r="H2720">
        <v>0.15</v>
      </c>
    </row>
    <row r="2721" spans="7:8" x14ac:dyDescent="0.35">
      <c r="G2721" s="1">
        <v>40452</v>
      </c>
      <c r="H2721">
        <v>0.2</v>
      </c>
    </row>
    <row r="2722" spans="7:8" x14ac:dyDescent="0.35">
      <c r="G2722" s="1">
        <v>40455</v>
      </c>
      <c r="H2722">
        <v>0.2</v>
      </c>
    </row>
    <row r="2723" spans="7:8" x14ac:dyDescent="0.35">
      <c r="G2723" s="1">
        <v>40456</v>
      </c>
      <c r="H2723">
        <v>0.2</v>
      </c>
    </row>
    <row r="2724" spans="7:8" x14ac:dyDescent="0.35">
      <c r="G2724" s="1">
        <v>40457</v>
      </c>
      <c r="H2724">
        <v>0.19</v>
      </c>
    </row>
    <row r="2725" spans="7:8" x14ac:dyDescent="0.35">
      <c r="G2725" s="1">
        <v>40458</v>
      </c>
      <c r="H2725">
        <v>0.18</v>
      </c>
    </row>
    <row r="2726" spans="7:8" x14ac:dyDescent="0.35">
      <c r="G2726" s="1">
        <v>40459</v>
      </c>
      <c r="H2726">
        <v>0.18</v>
      </c>
    </row>
    <row r="2727" spans="7:8" x14ac:dyDescent="0.35">
      <c r="G2727" s="1">
        <v>40463</v>
      </c>
      <c r="H2727">
        <v>0.18</v>
      </c>
    </row>
    <row r="2728" spans="7:8" x14ac:dyDescent="0.35">
      <c r="G2728" s="1">
        <v>40464</v>
      </c>
      <c r="H2728">
        <v>0.18</v>
      </c>
    </row>
    <row r="2729" spans="7:8" x14ac:dyDescent="0.35">
      <c r="G2729" s="1">
        <v>40465</v>
      </c>
      <c r="H2729">
        <v>0.19</v>
      </c>
    </row>
    <row r="2730" spans="7:8" x14ac:dyDescent="0.35">
      <c r="G2730" s="1">
        <v>40466</v>
      </c>
      <c r="H2730">
        <v>0.2</v>
      </c>
    </row>
    <row r="2731" spans="7:8" x14ac:dyDescent="0.35">
      <c r="G2731" s="1">
        <v>40469</v>
      </c>
      <c r="H2731">
        <v>0.19</v>
      </c>
    </row>
    <row r="2732" spans="7:8" x14ac:dyDescent="0.35">
      <c r="G2732" s="1">
        <v>40470</v>
      </c>
      <c r="H2732">
        <v>0.19</v>
      </c>
    </row>
    <row r="2733" spans="7:8" x14ac:dyDescent="0.35">
      <c r="G2733" s="1">
        <v>40471</v>
      </c>
      <c r="H2733">
        <v>0.19</v>
      </c>
    </row>
    <row r="2734" spans="7:8" x14ac:dyDescent="0.35">
      <c r="G2734" s="1">
        <v>40472</v>
      </c>
      <c r="H2734">
        <v>0.19</v>
      </c>
    </row>
    <row r="2735" spans="7:8" x14ac:dyDescent="0.35">
      <c r="G2735" s="1">
        <v>40473</v>
      </c>
      <c r="H2735">
        <v>0.19</v>
      </c>
    </row>
    <row r="2736" spans="7:8" x14ac:dyDescent="0.35">
      <c r="G2736" s="1">
        <v>40476</v>
      </c>
      <c r="H2736">
        <v>0.19</v>
      </c>
    </row>
    <row r="2737" spans="7:8" x14ac:dyDescent="0.35">
      <c r="G2737" s="1">
        <v>40477</v>
      </c>
      <c r="H2737">
        <v>0.19</v>
      </c>
    </row>
    <row r="2738" spans="7:8" x14ac:dyDescent="0.35">
      <c r="G2738" s="1">
        <v>40478</v>
      </c>
      <c r="H2738">
        <v>0.19</v>
      </c>
    </row>
    <row r="2739" spans="7:8" x14ac:dyDescent="0.35">
      <c r="G2739" s="1">
        <v>40479</v>
      </c>
      <c r="H2739">
        <v>0.19</v>
      </c>
    </row>
    <row r="2740" spans="7:8" x14ac:dyDescent="0.35">
      <c r="G2740" s="1">
        <v>40480</v>
      </c>
      <c r="H2740">
        <v>0.2</v>
      </c>
    </row>
    <row r="2741" spans="7:8" x14ac:dyDescent="0.35">
      <c r="G2741" s="1">
        <v>40483</v>
      </c>
      <c r="H2741">
        <v>0.2</v>
      </c>
    </row>
    <row r="2742" spans="7:8" x14ac:dyDescent="0.35">
      <c r="G2742" s="1">
        <v>40484</v>
      </c>
      <c r="H2742">
        <v>0.2</v>
      </c>
    </row>
    <row r="2743" spans="7:8" x14ac:dyDescent="0.35">
      <c r="G2743" s="1">
        <v>40485</v>
      </c>
      <c r="H2743">
        <v>0.2</v>
      </c>
    </row>
    <row r="2744" spans="7:8" x14ac:dyDescent="0.35">
      <c r="G2744" s="1">
        <v>40486</v>
      </c>
      <c r="H2744">
        <v>0.19</v>
      </c>
    </row>
    <row r="2745" spans="7:8" x14ac:dyDescent="0.35">
      <c r="G2745" s="1">
        <v>40487</v>
      </c>
      <c r="H2745">
        <v>0.18</v>
      </c>
    </row>
    <row r="2746" spans="7:8" x14ac:dyDescent="0.35">
      <c r="G2746" s="1">
        <v>40490</v>
      </c>
      <c r="H2746">
        <v>0.18</v>
      </c>
    </row>
    <row r="2747" spans="7:8" x14ac:dyDescent="0.35">
      <c r="G2747" s="1">
        <v>40491</v>
      </c>
      <c r="H2747">
        <v>0.17</v>
      </c>
    </row>
    <row r="2748" spans="7:8" x14ac:dyDescent="0.35">
      <c r="G2748" s="1">
        <v>40492</v>
      </c>
      <c r="H2748">
        <v>0.17</v>
      </c>
    </row>
    <row r="2749" spans="7:8" x14ac:dyDescent="0.35">
      <c r="G2749" s="1">
        <v>40494</v>
      </c>
      <c r="H2749">
        <v>0.19</v>
      </c>
    </row>
    <row r="2750" spans="7:8" x14ac:dyDescent="0.35">
      <c r="G2750" s="1">
        <v>40497</v>
      </c>
      <c r="H2750">
        <v>0.21</v>
      </c>
    </row>
    <row r="2751" spans="7:8" x14ac:dyDescent="0.35">
      <c r="G2751" s="1">
        <v>40498</v>
      </c>
      <c r="H2751">
        <v>0.21</v>
      </c>
    </row>
    <row r="2752" spans="7:8" x14ac:dyDescent="0.35">
      <c r="G2752" s="1">
        <v>40499</v>
      </c>
      <c r="H2752">
        <v>0.2</v>
      </c>
    </row>
    <row r="2753" spans="7:8" x14ac:dyDescent="0.35">
      <c r="G2753" s="1">
        <v>40500</v>
      </c>
      <c r="H2753">
        <v>0.2</v>
      </c>
    </row>
    <row r="2754" spans="7:8" x14ac:dyDescent="0.35">
      <c r="G2754" s="1">
        <v>40501</v>
      </c>
      <c r="H2754">
        <v>0.21</v>
      </c>
    </row>
    <row r="2755" spans="7:8" x14ac:dyDescent="0.35">
      <c r="G2755" s="1">
        <v>40504</v>
      </c>
      <c r="H2755">
        <v>0.19</v>
      </c>
    </row>
    <row r="2756" spans="7:8" x14ac:dyDescent="0.35">
      <c r="G2756" s="1">
        <v>40505</v>
      </c>
      <c r="H2756">
        <v>0.2</v>
      </c>
    </row>
    <row r="2757" spans="7:8" x14ac:dyDescent="0.35">
      <c r="G2757" s="1">
        <v>40506</v>
      </c>
      <c r="H2757">
        <v>0.2</v>
      </c>
    </row>
    <row r="2758" spans="7:8" x14ac:dyDescent="0.35">
      <c r="G2758" s="1">
        <v>40508</v>
      </c>
      <c r="H2758">
        <v>0.2</v>
      </c>
    </row>
    <row r="2759" spans="7:8" x14ac:dyDescent="0.35">
      <c r="G2759" s="1">
        <v>40511</v>
      </c>
      <c r="H2759">
        <v>0.2</v>
      </c>
    </row>
    <row r="2760" spans="7:8" x14ac:dyDescent="0.35">
      <c r="G2760" s="1">
        <v>40512</v>
      </c>
      <c r="H2760">
        <v>0.2</v>
      </c>
    </row>
    <row r="2761" spans="7:8" x14ac:dyDescent="0.35">
      <c r="G2761" s="1">
        <v>40513</v>
      </c>
      <c r="H2761">
        <v>0.2</v>
      </c>
    </row>
    <row r="2762" spans="7:8" x14ac:dyDescent="0.35">
      <c r="G2762" s="1">
        <v>40514</v>
      </c>
      <c r="H2762">
        <v>0.19</v>
      </c>
    </row>
    <row r="2763" spans="7:8" x14ac:dyDescent="0.35">
      <c r="G2763" s="1">
        <v>40515</v>
      </c>
      <c r="H2763">
        <v>0.18</v>
      </c>
    </row>
    <row r="2764" spans="7:8" x14ac:dyDescent="0.35">
      <c r="G2764" s="1">
        <v>40518</v>
      </c>
      <c r="H2764">
        <v>0.18</v>
      </c>
    </row>
    <row r="2765" spans="7:8" x14ac:dyDescent="0.35">
      <c r="G2765" s="1">
        <v>40519</v>
      </c>
      <c r="H2765">
        <v>0.17</v>
      </c>
    </row>
    <row r="2766" spans="7:8" x14ac:dyDescent="0.35">
      <c r="G2766" s="1">
        <v>40520</v>
      </c>
      <c r="H2766">
        <v>0.17</v>
      </c>
    </row>
    <row r="2767" spans="7:8" x14ac:dyDescent="0.35">
      <c r="G2767" s="1">
        <v>40521</v>
      </c>
      <c r="H2767">
        <v>0.16</v>
      </c>
    </row>
    <row r="2768" spans="7:8" x14ac:dyDescent="0.35">
      <c r="G2768" s="1">
        <v>40522</v>
      </c>
      <c r="H2768">
        <v>0.16</v>
      </c>
    </row>
    <row r="2769" spans="7:8" x14ac:dyDescent="0.35">
      <c r="G2769" s="1">
        <v>40525</v>
      </c>
      <c r="H2769">
        <v>0.17</v>
      </c>
    </row>
    <row r="2770" spans="7:8" x14ac:dyDescent="0.35">
      <c r="G2770" s="1">
        <v>40526</v>
      </c>
      <c r="H2770">
        <v>0.19</v>
      </c>
    </row>
    <row r="2771" spans="7:8" x14ac:dyDescent="0.35">
      <c r="G2771" s="1">
        <v>40527</v>
      </c>
      <c r="H2771">
        <v>0.2</v>
      </c>
    </row>
    <row r="2772" spans="7:8" x14ac:dyDescent="0.35">
      <c r="G2772" s="1">
        <v>40528</v>
      </c>
      <c r="H2772">
        <v>0.2</v>
      </c>
    </row>
    <row r="2773" spans="7:8" x14ac:dyDescent="0.35">
      <c r="G2773" s="1">
        <v>40529</v>
      </c>
      <c r="H2773">
        <v>0.2</v>
      </c>
    </row>
    <row r="2774" spans="7:8" x14ac:dyDescent="0.35">
      <c r="G2774" s="1">
        <v>40532</v>
      </c>
      <c r="H2774">
        <v>0.21</v>
      </c>
    </row>
    <row r="2775" spans="7:8" x14ac:dyDescent="0.35">
      <c r="G2775" s="1">
        <v>40533</v>
      </c>
      <c r="H2775">
        <v>0.2</v>
      </c>
    </row>
    <row r="2776" spans="7:8" x14ac:dyDescent="0.35">
      <c r="G2776" s="1">
        <v>40534</v>
      </c>
      <c r="H2776">
        <v>0.19</v>
      </c>
    </row>
    <row r="2777" spans="7:8" x14ac:dyDescent="0.35">
      <c r="G2777" s="1">
        <v>40535</v>
      </c>
      <c r="H2777">
        <v>0.19</v>
      </c>
    </row>
    <row r="2778" spans="7:8" x14ac:dyDescent="0.35">
      <c r="G2778" s="1">
        <v>40536</v>
      </c>
      <c r="H2778">
        <v>0.19</v>
      </c>
    </row>
    <row r="2779" spans="7:8" x14ac:dyDescent="0.35">
      <c r="G2779" s="1">
        <v>40539</v>
      </c>
      <c r="H2779">
        <v>0.19</v>
      </c>
    </row>
    <row r="2780" spans="7:8" x14ac:dyDescent="0.35">
      <c r="G2780" s="1">
        <v>40540</v>
      </c>
      <c r="H2780">
        <v>0.18</v>
      </c>
    </row>
    <row r="2781" spans="7:8" x14ac:dyDescent="0.35">
      <c r="G2781" s="1">
        <v>40541</v>
      </c>
      <c r="H2781">
        <v>0.18</v>
      </c>
    </row>
    <row r="2782" spans="7:8" x14ac:dyDescent="0.35">
      <c r="G2782" s="1">
        <v>40542</v>
      </c>
      <c r="H2782">
        <v>0.19</v>
      </c>
    </row>
    <row r="2783" spans="7:8" x14ac:dyDescent="0.35">
      <c r="G2783" s="1">
        <v>40543</v>
      </c>
      <c r="H2783">
        <v>0.13</v>
      </c>
    </row>
    <row r="2784" spans="7:8" x14ac:dyDescent="0.35">
      <c r="G2784" s="1">
        <v>40546</v>
      </c>
      <c r="H2784">
        <v>0.19</v>
      </c>
    </row>
    <row r="2785" spans="7:8" x14ac:dyDescent="0.35">
      <c r="G2785" s="1">
        <v>40547</v>
      </c>
      <c r="H2785">
        <v>0.18</v>
      </c>
    </row>
    <row r="2786" spans="7:8" x14ac:dyDescent="0.35">
      <c r="G2786" s="1">
        <v>40548</v>
      </c>
      <c r="H2786">
        <v>0.18</v>
      </c>
    </row>
    <row r="2787" spans="7:8" x14ac:dyDescent="0.35">
      <c r="G2787" s="1">
        <v>40549</v>
      </c>
      <c r="H2787">
        <v>0.17</v>
      </c>
    </row>
    <row r="2788" spans="7:8" x14ac:dyDescent="0.35">
      <c r="G2788" s="1">
        <v>40550</v>
      </c>
      <c r="H2788">
        <v>0.17</v>
      </c>
    </row>
    <row r="2789" spans="7:8" x14ac:dyDescent="0.35">
      <c r="G2789" s="1">
        <v>40553</v>
      </c>
      <c r="H2789">
        <v>0.17</v>
      </c>
    </row>
    <row r="2790" spans="7:8" x14ac:dyDescent="0.35">
      <c r="G2790" s="1">
        <v>40554</v>
      </c>
      <c r="H2790">
        <v>0.17</v>
      </c>
    </row>
    <row r="2791" spans="7:8" x14ac:dyDescent="0.35">
      <c r="G2791" s="1">
        <v>40555</v>
      </c>
      <c r="H2791">
        <v>0.16</v>
      </c>
    </row>
    <row r="2792" spans="7:8" x14ac:dyDescent="0.35">
      <c r="G2792" s="1">
        <v>40556</v>
      </c>
      <c r="H2792">
        <v>0.16</v>
      </c>
    </row>
    <row r="2793" spans="7:8" x14ac:dyDescent="0.35">
      <c r="G2793" s="1">
        <v>40557</v>
      </c>
      <c r="H2793">
        <v>0.16</v>
      </c>
    </row>
    <row r="2794" spans="7:8" x14ac:dyDescent="0.35">
      <c r="G2794" s="1">
        <v>40561</v>
      </c>
      <c r="H2794">
        <v>0.19</v>
      </c>
    </row>
    <row r="2795" spans="7:8" x14ac:dyDescent="0.35">
      <c r="G2795" s="1">
        <v>40562</v>
      </c>
      <c r="H2795">
        <v>0.18</v>
      </c>
    </row>
    <row r="2796" spans="7:8" x14ac:dyDescent="0.35">
      <c r="G2796" s="1">
        <v>40563</v>
      </c>
      <c r="H2796">
        <v>0.18</v>
      </c>
    </row>
    <row r="2797" spans="7:8" x14ac:dyDescent="0.35">
      <c r="G2797" s="1">
        <v>40564</v>
      </c>
      <c r="H2797">
        <v>0.17</v>
      </c>
    </row>
    <row r="2798" spans="7:8" x14ac:dyDescent="0.35">
      <c r="G2798" s="1">
        <v>40567</v>
      </c>
      <c r="H2798">
        <v>0.18</v>
      </c>
    </row>
    <row r="2799" spans="7:8" x14ac:dyDescent="0.35">
      <c r="G2799" s="1">
        <v>40568</v>
      </c>
      <c r="H2799">
        <v>0.17</v>
      </c>
    </row>
    <row r="2800" spans="7:8" x14ac:dyDescent="0.35">
      <c r="G2800" s="1">
        <v>40569</v>
      </c>
      <c r="H2800">
        <v>0.17</v>
      </c>
    </row>
    <row r="2801" spans="7:8" x14ac:dyDescent="0.35">
      <c r="G2801" s="1">
        <v>40570</v>
      </c>
      <c r="H2801">
        <v>0.17</v>
      </c>
    </row>
    <row r="2802" spans="7:8" x14ac:dyDescent="0.35">
      <c r="G2802" s="1">
        <v>40571</v>
      </c>
      <c r="H2802">
        <v>0.17</v>
      </c>
    </row>
    <row r="2803" spans="7:8" x14ac:dyDescent="0.35">
      <c r="G2803" s="1">
        <v>40574</v>
      </c>
      <c r="H2803">
        <v>0.17</v>
      </c>
    </row>
    <row r="2804" spans="7:8" x14ac:dyDescent="0.35">
      <c r="G2804" s="1">
        <v>40575</v>
      </c>
      <c r="H2804">
        <v>0.18</v>
      </c>
    </row>
    <row r="2805" spans="7:8" x14ac:dyDescent="0.35">
      <c r="G2805" s="1">
        <v>40576</v>
      </c>
      <c r="H2805">
        <v>0.18</v>
      </c>
    </row>
    <row r="2806" spans="7:8" x14ac:dyDescent="0.35">
      <c r="G2806" s="1">
        <v>40577</v>
      </c>
      <c r="H2806">
        <v>0.17</v>
      </c>
    </row>
    <row r="2807" spans="7:8" x14ac:dyDescent="0.35">
      <c r="G2807" s="1">
        <v>40578</v>
      </c>
      <c r="H2807">
        <v>0.17</v>
      </c>
    </row>
    <row r="2808" spans="7:8" x14ac:dyDescent="0.35">
      <c r="G2808" s="1">
        <v>40581</v>
      </c>
      <c r="H2808">
        <v>0.17</v>
      </c>
    </row>
    <row r="2809" spans="7:8" x14ac:dyDescent="0.35">
      <c r="G2809" s="1">
        <v>40582</v>
      </c>
      <c r="H2809">
        <v>0.16</v>
      </c>
    </row>
    <row r="2810" spans="7:8" x14ac:dyDescent="0.35">
      <c r="G2810" s="1">
        <v>40583</v>
      </c>
      <c r="H2810">
        <v>0.15</v>
      </c>
    </row>
    <row r="2811" spans="7:8" x14ac:dyDescent="0.35">
      <c r="G2811" s="1">
        <v>40584</v>
      </c>
      <c r="H2811">
        <v>0.15</v>
      </c>
    </row>
    <row r="2812" spans="7:8" x14ac:dyDescent="0.35">
      <c r="G2812" s="1">
        <v>40585</v>
      </c>
      <c r="H2812">
        <v>0.15</v>
      </c>
    </row>
    <row r="2813" spans="7:8" x14ac:dyDescent="0.35">
      <c r="G2813" s="1">
        <v>40588</v>
      </c>
      <c r="H2813">
        <v>0.15</v>
      </c>
    </row>
    <row r="2814" spans="7:8" x14ac:dyDescent="0.35">
      <c r="G2814" s="1">
        <v>40589</v>
      </c>
      <c r="H2814">
        <v>0.16</v>
      </c>
    </row>
    <row r="2815" spans="7:8" x14ac:dyDescent="0.35">
      <c r="G2815" s="1">
        <v>40590</v>
      </c>
      <c r="H2815">
        <v>0.15</v>
      </c>
    </row>
    <row r="2816" spans="7:8" x14ac:dyDescent="0.35">
      <c r="G2816" s="1">
        <v>40591</v>
      </c>
      <c r="H2816">
        <v>0.15</v>
      </c>
    </row>
    <row r="2817" spans="7:8" x14ac:dyDescent="0.35">
      <c r="G2817" s="1">
        <v>40592</v>
      </c>
      <c r="H2817">
        <v>0.15</v>
      </c>
    </row>
    <row r="2818" spans="7:8" x14ac:dyDescent="0.35">
      <c r="G2818" s="1">
        <v>40596</v>
      </c>
      <c r="H2818">
        <v>0.15</v>
      </c>
    </row>
    <row r="2819" spans="7:8" x14ac:dyDescent="0.35">
      <c r="G2819" s="1">
        <v>40597</v>
      </c>
      <c r="H2819">
        <v>0.15</v>
      </c>
    </row>
    <row r="2820" spans="7:8" x14ac:dyDescent="0.35">
      <c r="G2820" s="1">
        <v>40598</v>
      </c>
      <c r="H2820">
        <v>0.15</v>
      </c>
    </row>
    <row r="2821" spans="7:8" x14ac:dyDescent="0.35">
      <c r="G2821" s="1">
        <v>40599</v>
      </c>
      <c r="H2821">
        <v>0.15</v>
      </c>
    </row>
    <row r="2822" spans="7:8" x14ac:dyDescent="0.35">
      <c r="G2822" s="1">
        <v>40602</v>
      </c>
      <c r="H2822">
        <v>0.16</v>
      </c>
    </row>
    <row r="2823" spans="7:8" x14ac:dyDescent="0.35">
      <c r="G2823" s="1">
        <v>40603</v>
      </c>
      <c r="H2823">
        <v>0.15</v>
      </c>
    </row>
    <row r="2824" spans="7:8" x14ac:dyDescent="0.35">
      <c r="G2824" s="1">
        <v>40604</v>
      </c>
      <c r="H2824">
        <v>0.16</v>
      </c>
    </row>
    <row r="2825" spans="7:8" x14ac:dyDescent="0.35">
      <c r="G2825" s="1">
        <v>40605</v>
      </c>
      <c r="H2825">
        <v>0.15</v>
      </c>
    </row>
    <row r="2826" spans="7:8" x14ac:dyDescent="0.35">
      <c r="G2826" s="1">
        <v>40606</v>
      </c>
      <c r="H2826">
        <v>0.15</v>
      </c>
    </row>
    <row r="2827" spans="7:8" x14ac:dyDescent="0.35">
      <c r="G2827" s="1">
        <v>40609</v>
      </c>
      <c r="H2827">
        <v>0.14000000000000001</v>
      </c>
    </row>
    <row r="2828" spans="7:8" x14ac:dyDescent="0.35">
      <c r="G2828" s="1">
        <v>40610</v>
      </c>
      <c r="H2828">
        <v>0.14000000000000001</v>
      </c>
    </row>
    <row r="2829" spans="7:8" x14ac:dyDescent="0.35">
      <c r="G2829" s="1">
        <v>40611</v>
      </c>
      <c r="H2829">
        <v>0.14000000000000001</v>
      </c>
    </row>
    <row r="2830" spans="7:8" x14ac:dyDescent="0.35">
      <c r="G2830" s="1">
        <v>40612</v>
      </c>
      <c r="H2830">
        <v>0.14000000000000001</v>
      </c>
    </row>
    <row r="2831" spans="7:8" x14ac:dyDescent="0.35">
      <c r="G2831" s="1">
        <v>40613</v>
      </c>
      <c r="H2831">
        <v>0.13</v>
      </c>
    </row>
    <row r="2832" spans="7:8" x14ac:dyDescent="0.35">
      <c r="G2832" s="1">
        <v>40616</v>
      </c>
      <c r="H2832">
        <v>0.14000000000000001</v>
      </c>
    </row>
    <row r="2833" spans="7:8" x14ac:dyDescent="0.35">
      <c r="G2833" s="1">
        <v>40617</v>
      </c>
      <c r="H2833">
        <v>0.14000000000000001</v>
      </c>
    </row>
    <row r="2834" spans="7:8" x14ac:dyDescent="0.35">
      <c r="G2834" s="1">
        <v>40618</v>
      </c>
      <c r="H2834">
        <v>0.14000000000000001</v>
      </c>
    </row>
    <row r="2835" spans="7:8" x14ac:dyDescent="0.35">
      <c r="G2835" s="1">
        <v>40619</v>
      </c>
      <c r="H2835">
        <v>0.14000000000000001</v>
      </c>
    </row>
    <row r="2836" spans="7:8" x14ac:dyDescent="0.35">
      <c r="G2836" s="1">
        <v>40620</v>
      </c>
      <c r="H2836">
        <v>0.15</v>
      </c>
    </row>
    <row r="2837" spans="7:8" x14ac:dyDescent="0.35">
      <c r="G2837" s="1">
        <v>40623</v>
      </c>
      <c r="H2837">
        <v>0.14000000000000001</v>
      </c>
    </row>
    <row r="2838" spans="7:8" x14ac:dyDescent="0.35">
      <c r="G2838" s="1">
        <v>40624</v>
      </c>
      <c r="H2838">
        <v>0.14000000000000001</v>
      </c>
    </row>
    <row r="2839" spans="7:8" x14ac:dyDescent="0.35">
      <c r="G2839" s="1">
        <v>40625</v>
      </c>
      <c r="H2839">
        <v>0.14000000000000001</v>
      </c>
    </row>
    <row r="2840" spans="7:8" x14ac:dyDescent="0.35">
      <c r="G2840" s="1">
        <v>40626</v>
      </c>
      <c r="H2840">
        <v>0.13</v>
      </c>
    </row>
    <row r="2841" spans="7:8" x14ac:dyDescent="0.35">
      <c r="G2841" s="1">
        <v>40627</v>
      </c>
      <c r="H2841">
        <v>0.13</v>
      </c>
    </row>
    <row r="2842" spans="7:8" x14ac:dyDescent="0.35">
      <c r="G2842" s="1">
        <v>40630</v>
      </c>
      <c r="H2842">
        <v>0.13</v>
      </c>
    </row>
    <row r="2843" spans="7:8" x14ac:dyDescent="0.35">
      <c r="G2843" s="1">
        <v>40631</v>
      </c>
      <c r="H2843">
        <v>0.13</v>
      </c>
    </row>
    <row r="2844" spans="7:8" x14ac:dyDescent="0.35">
      <c r="G2844" s="1">
        <v>40632</v>
      </c>
      <c r="H2844">
        <v>0.13</v>
      </c>
    </row>
    <row r="2845" spans="7:8" x14ac:dyDescent="0.35">
      <c r="G2845" s="1">
        <v>40633</v>
      </c>
      <c r="H2845">
        <v>0.1</v>
      </c>
    </row>
    <row r="2846" spans="7:8" x14ac:dyDescent="0.35">
      <c r="G2846" s="1">
        <v>40634</v>
      </c>
      <c r="H2846">
        <v>0.11</v>
      </c>
    </row>
    <row r="2847" spans="7:8" x14ac:dyDescent="0.35">
      <c r="G2847" s="1">
        <v>40637</v>
      </c>
      <c r="H2847">
        <v>0.09</v>
      </c>
    </row>
    <row r="2848" spans="7:8" x14ac:dyDescent="0.35">
      <c r="G2848" s="1">
        <v>40638</v>
      </c>
      <c r="H2848">
        <v>0.09</v>
      </c>
    </row>
    <row r="2849" spans="7:8" x14ac:dyDescent="0.35">
      <c r="G2849" s="1">
        <v>40639</v>
      </c>
      <c r="H2849">
        <v>0.1</v>
      </c>
    </row>
    <row r="2850" spans="7:8" x14ac:dyDescent="0.35">
      <c r="G2850" s="1">
        <v>40640</v>
      </c>
      <c r="H2850">
        <v>0.1</v>
      </c>
    </row>
    <row r="2851" spans="7:8" x14ac:dyDescent="0.35">
      <c r="G2851" s="1">
        <v>40641</v>
      </c>
      <c r="H2851">
        <v>0.09</v>
      </c>
    </row>
    <row r="2852" spans="7:8" x14ac:dyDescent="0.35">
      <c r="G2852" s="1">
        <v>40644</v>
      </c>
      <c r="H2852">
        <v>0.09</v>
      </c>
    </row>
    <row r="2853" spans="7:8" x14ac:dyDescent="0.35">
      <c r="G2853" s="1">
        <v>40645</v>
      </c>
      <c r="H2853">
        <v>0.08</v>
      </c>
    </row>
    <row r="2854" spans="7:8" x14ac:dyDescent="0.35">
      <c r="G2854" s="1">
        <v>40646</v>
      </c>
      <c r="H2854">
        <v>0.08</v>
      </c>
    </row>
    <row r="2855" spans="7:8" x14ac:dyDescent="0.35">
      <c r="G2855" s="1">
        <v>40647</v>
      </c>
      <c r="H2855">
        <v>0.09</v>
      </c>
    </row>
    <row r="2856" spans="7:8" x14ac:dyDescent="0.35">
      <c r="G2856" s="1">
        <v>40648</v>
      </c>
      <c r="H2856">
        <v>0.12</v>
      </c>
    </row>
    <row r="2857" spans="7:8" x14ac:dyDescent="0.35">
      <c r="G2857" s="1">
        <v>40651</v>
      </c>
      <c r="H2857">
        <v>0.1</v>
      </c>
    </row>
    <row r="2858" spans="7:8" x14ac:dyDescent="0.35">
      <c r="G2858" s="1">
        <v>40652</v>
      </c>
      <c r="H2858">
        <v>0.11</v>
      </c>
    </row>
    <row r="2859" spans="7:8" x14ac:dyDescent="0.35">
      <c r="G2859" s="1">
        <v>40653</v>
      </c>
      <c r="H2859">
        <v>0.1</v>
      </c>
    </row>
    <row r="2860" spans="7:8" x14ac:dyDescent="0.35">
      <c r="G2860" s="1">
        <v>40654</v>
      </c>
      <c r="H2860">
        <v>0.1</v>
      </c>
    </row>
    <row r="2861" spans="7:8" x14ac:dyDescent="0.35">
      <c r="G2861" s="1">
        <v>40655</v>
      </c>
      <c r="H2861">
        <v>0.1</v>
      </c>
    </row>
    <row r="2862" spans="7:8" x14ac:dyDescent="0.35">
      <c r="G2862" s="1">
        <v>40658</v>
      </c>
      <c r="H2862">
        <v>0.1</v>
      </c>
    </row>
    <row r="2863" spans="7:8" x14ac:dyDescent="0.35">
      <c r="G2863" s="1">
        <v>40659</v>
      </c>
      <c r="H2863">
        <v>0.09</v>
      </c>
    </row>
    <row r="2864" spans="7:8" x14ac:dyDescent="0.35">
      <c r="G2864" s="1">
        <v>40660</v>
      </c>
      <c r="H2864">
        <v>0.09</v>
      </c>
    </row>
    <row r="2865" spans="7:8" x14ac:dyDescent="0.35">
      <c r="G2865" s="1">
        <v>40661</v>
      </c>
      <c r="H2865">
        <v>0.09</v>
      </c>
    </row>
    <row r="2866" spans="7:8" x14ac:dyDescent="0.35">
      <c r="G2866" s="1">
        <v>40662</v>
      </c>
      <c r="H2866">
        <v>0.09</v>
      </c>
    </row>
    <row r="2867" spans="7:8" x14ac:dyDescent="0.35">
      <c r="G2867" s="1">
        <v>40665</v>
      </c>
      <c r="H2867">
        <v>0.09</v>
      </c>
    </row>
    <row r="2868" spans="7:8" x14ac:dyDescent="0.35">
      <c r="G2868" s="1">
        <v>40666</v>
      </c>
      <c r="H2868">
        <v>0.09</v>
      </c>
    </row>
    <row r="2869" spans="7:8" x14ac:dyDescent="0.35">
      <c r="G2869" s="1">
        <v>40667</v>
      </c>
      <c r="H2869">
        <v>0.09</v>
      </c>
    </row>
    <row r="2870" spans="7:8" x14ac:dyDescent="0.35">
      <c r="G2870" s="1">
        <v>40668</v>
      </c>
      <c r="H2870">
        <v>0.09</v>
      </c>
    </row>
    <row r="2871" spans="7:8" x14ac:dyDescent="0.35">
      <c r="G2871" s="1">
        <v>40669</v>
      </c>
      <c r="H2871">
        <v>0.09</v>
      </c>
    </row>
    <row r="2872" spans="7:8" x14ac:dyDescent="0.35">
      <c r="G2872" s="1">
        <v>40672</v>
      </c>
      <c r="H2872">
        <v>0.09</v>
      </c>
    </row>
    <row r="2873" spans="7:8" x14ac:dyDescent="0.35">
      <c r="G2873" s="1">
        <v>40673</v>
      </c>
      <c r="H2873">
        <v>0.09</v>
      </c>
    </row>
    <row r="2874" spans="7:8" x14ac:dyDescent="0.35">
      <c r="G2874" s="1">
        <v>40674</v>
      </c>
      <c r="H2874">
        <v>0.09</v>
      </c>
    </row>
    <row r="2875" spans="7:8" x14ac:dyDescent="0.35">
      <c r="G2875" s="1">
        <v>40675</v>
      </c>
      <c r="H2875">
        <v>0.09</v>
      </c>
    </row>
    <row r="2876" spans="7:8" x14ac:dyDescent="0.35">
      <c r="G2876" s="1">
        <v>40676</v>
      </c>
      <c r="H2876">
        <v>0.09</v>
      </c>
    </row>
    <row r="2877" spans="7:8" x14ac:dyDescent="0.35">
      <c r="G2877" s="1">
        <v>40679</v>
      </c>
      <c r="H2877">
        <v>0.1</v>
      </c>
    </row>
    <row r="2878" spans="7:8" x14ac:dyDescent="0.35">
      <c r="G2878" s="1">
        <v>40680</v>
      </c>
      <c r="H2878">
        <v>0.09</v>
      </c>
    </row>
    <row r="2879" spans="7:8" x14ac:dyDescent="0.35">
      <c r="G2879" s="1">
        <v>40681</v>
      </c>
      <c r="H2879">
        <v>0.1</v>
      </c>
    </row>
    <row r="2880" spans="7:8" x14ac:dyDescent="0.35">
      <c r="G2880" s="1">
        <v>40682</v>
      </c>
      <c r="H2880">
        <v>0.09</v>
      </c>
    </row>
    <row r="2881" spans="7:8" x14ac:dyDescent="0.35">
      <c r="G2881" s="1">
        <v>40683</v>
      </c>
      <c r="H2881">
        <v>0.1</v>
      </c>
    </row>
    <row r="2882" spans="7:8" x14ac:dyDescent="0.35">
      <c r="G2882" s="1">
        <v>40686</v>
      </c>
      <c r="H2882">
        <v>0.1</v>
      </c>
    </row>
    <row r="2883" spans="7:8" x14ac:dyDescent="0.35">
      <c r="G2883" s="1">
        <v>40687</v>
      </c>
      <c r="H2883">
        <v>0.1</v>
      </c>
    </row>
    <row r="2884" spans="7:8" x14ac:dyDescent="0.35">
      <c r="G2884" s="1">
        <v>40688</v>
      </c>
      <c r="H2884">
        <v>0.09</v>
      </c>
    </row>
    <row r="2885" spans="7:8" x14ac:dyDescent="0.35">
      <c r="G2885" s="1">
        <v>40689</v>
      </c>
      <c r="H2885">
        <v>0.09</v>
      </c>
    </row>
    <row r="2886" spans="7:8" x14ac:dyDescent="0.35">
      <c r="G2886" s="1">
        <v>40690</v>
      </c>
      <c r="H2886">
        <v>0.1</v>
      </c>
    </row>
    <row r="2887" spans="7:8" x14ac:dyDescent="0.35">
      <c r="G2887" s="1">
        <v>40694</v>
      </c>
      <c r="H2887">
        <v>0.1</v>
      </c>
    </row>
    <row r="2888" spans="7:8" x14ac:dyDescent="0.35">
      <c r="G2888" s="1">
        <v>40695</v>
      </c>
      <c r="H2888">
        <v>0.1</v>
      </c>
    </row>
    <row r="2889" spans="7:8" x14ac:dyDescent="0.35">
      <c r="G2889" s="1">
        <v>40696</v>
      </c>
      <c r="H2889">
        <v>0.1</v>
      </c>
    </row>
    <row r="2890" spans="7:8" x14ac:dyDescent="0.35">
      <c r="G2890" s="1">
        <v>40697</v>
      </c>
      <c r="H2890">
        <v>0.11</v>
      </c>
    </row>
    <row r="2891" spans="7:8" x14ac:dyDescent="0.35">
      <c r="G2891" s="1">
        <v>40700</v>
      </c>
      <c r="H2891">
        <v>0.1</v>
      </c>
    </row>
    <row r="2892" spans="7:8" x14ac:dyDescent="0.35">
      <c r="G2892" s="1">
        <v>40701</v>
      </c>
      <c r="H2892">
        <v>0.09</v>
      </c>
    </row>
    <row r="2893" spans="7:8" x14ac:dyDescent="0.35">
      <c r="G2893" s="1">
        <v>40702</v>
      </c>
      <c r="H2893">
        <v>0.09</v>
      </c>
    </row>
    <row r="2894" spans="7:8" x14ac:dyDescent="0.35">
      <c r="G2894" s="1">
        <v>40703</v>
      </c>
      <c r="H2894">
        <v>0.09</v>
      </c>
    </row>
    <row r="2895" spans="7:8" x14ac:dyDescent="0.35">
      <c r="G2895" s="1">
        <v>40704</v>
      </c>
      <c r="H2895">
        <v>0.09</v>
      </c>
    </row>
    <row r="2896" spans="7:8" x14ac:dyDescent="0.35">
      <c r="G2896" s="1">
        <v>40707</v>
      </c>
      <c r="H2896">
        <v>0.1</v>
      </c>
    </row>
    <row r="2897" spans="7:8" x14ac:dyDescent="0.35">
      <c r="G2897" s="1">
        <v>40708</v>
      </c>
      <c r="H2897">
        <v>0.1</v>
      </c>
    </row>
    <row r="2898" spans="7:8" x14ac:dyDescent="0.35">
      <c r="G2898" s="1">
        <v>40709</v>
      </c>
      <c r="H2898">
        <v>0.1</v>
      </c>
    </row>
    <row r="2899" spans="7:8" x14ac:dyDescent="0.35">
      <c r="G2899" s="1">
        <v>40710</v>
      </c>
      <c r="H2899">
        <v>0.1</v>
      </c>
    </row>
    <row r="2900" spans="7:8" x14ac:dyDescent="0.35">
      <c r="G2900" s="1">
        <v>40711</v>
      </c>
      <c r="H2900">
        <v>0.1</v>
      </c>
    </row>
    <row r="2901" spans="7:8" x14ac:dyDescent="0.35">
      <c r="G2901" s="1">
        <v>40714</v>
      </c>
      <c r="H2901">
        <v>0.09</v>
      </c>
    </row>
    <row r="2902" spans="7:8" x14ac:dyDescent="0.35">
      <c r="G2902" s="1">
        <v>40715</v>
      </c>
      <c r="H2902">
        <v>0.09</v>
      </c>
    </row>
    <row r="2903" spans="7:8" x14ac:dyDescent="0.35">
      <c r="G2903" s="1">
        <v>40716</v>
      </c>
      <c r="H2903">
        <v>0.09</v>
      </c>
    </row>
    <row r="2904" spans="7:8" x14ac:dyDescent="0.35">
      <c r="G2904" s="1">
        <v>40717</v>
      </c>
      <c r="H2904">
        <v>0.08</v>
      </c>
    </row>
    <row r="2905" spans="7:8" x14ac:dyDescent="0.35">
      <c r="G2905" s="1">
        <v>40718</v>
      </c>
      <c r="H2905">
        <v>0.08</v>
      </c>
    </row>
    <row r="2906" spans="7:8" x14ac:dyDescent="0.35">
      <c r="G2906" s="1">
        <v>40721</v>
      </c>
      <c r="H2906">
        <v>0.08</v>
      </c>
    </row>
    <row r="2907" spans="7:8" x14ac:dyDescent="0.35">
      <c r="G2907" s="1">
        <v>40722</v>
      </c>
      <c r="H2907">
        <v>0.08</v>
      </c>
    </row>
    <row r="2908" spans="7:8" x14ac:dyDescent="0.35">
      <c r="G2908" s="1">
        <v>40723</v>
      </c>
      <c r="H2908">
        <v>7.0000000000000007E-2</v>
      </c>
    </row>
    <row r="2909" spans="7:8" x14ac:dyDescent="0.35">
      <c r="G2909" s="1">
        <v>40724</v>
      </c>
      <c r="H2909">
        <v>7.0000000000000007E-2</v>
      </c>
    </row>
    <row r="2910" spans="7:8" x14ac:dyDescent="0.35">
      <c r="G2910" s="1">
        <v>40725</v>
      </c>
      <c r="H2910">
        <v>0.08</v>
      </c>
    </row>
    <row r="2911" spans="7:8" x14ac:dyDescent="0.35">
      <c r="G2911" s="1">
        <v>40729</v>
      </c>
      <c r="H2911">
        <v>0.08</v>
      </c>
    </row>
    <row r="2912" spans="7:8" x14ac:dyDescent="0.35">
      <c r="G2912" s="1">
        <v>40730</v>
      </c>
      <c r="H2912">
        <v>7.0000000000000007E-2</v>
      </c>
    </row>
    <row r="2913" spans="7:8" x14ac:dyDescent="0.35">
      <c r="G2913" s="1">
        <v>40731</v>
      </c>
      <c r="H2913">
        <v>7.0000000000000007E-2</v>
      </c>
    </row>
    <row r="2914" spans="7:8" x14ac:dyDescent="0.35">
      <c r="G2914" s="1">
        <v>40732</v>
      </c>
      <c r="H2914">
        <v>7.0000000000000007E-2</v>
      </c>
    </row>
    <row r="2915" spans="7:8" x14ac:dyDescent="0.35">
      <c r="G2915" s="1">
        <v>40735</v>
      </c>
      <c r="H2915">
        <v>7.0000000000000007E-2</v>
      </c>
    </row>
    <row r="2916" spans="7:8" x14ac:dyDescent="0.35">
      <c r="G2916" s="1">
        <v>40736</v>
      </c>
      <c r="H2916">
        <v>0.06</v>
      </c>
    </row>
    <row r="2917" spans="7:8" x14ac:dyDescent="0.35">
      <c r="G2917" s="1">
        <v>40737</v>
      </c>
      <c r="H2917">
        <v>0.06</v>
      </c>
    </row>
    <row r="2918" spans="7:8" x14ac:dyDescent="0.35">
      <c r="G2918" s="1">
        <v>40738</v>
      </c>
      <c r="H2918">
        <v>0.06</v>
      </c>
    </row>
    <row r="2919" spans="7:8" x14ac:dyDescent="0.35">
      <c r="G2919" s="1">
        <v>40739</v>
      </c>
      <c r="H2919">
        <v>0.06</v>
      </c>
    </row>
    <row r="2920" spans="7:8" x14ac:dyDescent="0.35">
      <c r="G2920" s="1">
        <v>40742</v>
      </c>
      <c r="H2920">
        <v>0.06</v>
      </c>
    </row>
    <row r="2921" spans="7:8" x14ac:dyDescent="0.35">
      <c r="G2921" s="1">
        <v>40743</v>
      </c>
      <c r="H2921">
        <v>0.06</v>
      </c>
    </row>
    <row r="2922" spans="7:8" x14ac:dyDescent="0.35">
      <c r="G2922" s="1">
        <v>40744</v>
      </c>
      <c r="H2922">
        <v>0.06</v>
      </c>
    </row>
    <row r="2923" spans="7:8" x14ac:dyDescent="0.35">
      <c r="G2923" s="1">
        <v>40745</v>
      </c>
      <c r="H2923">
        <v>0.06</v>
      </c>
    </row>
    <row r="2924" spans="7:8" x14ac:dyDescent="0.35">
      <c r="G2924" s="1">
        <v>40746</v>
      </c>
      <c r="H2924">
        <v>0.06</v>
      </c>
    </row>
    <row r="2925" spans="7:8" x14ac:dyDescent="0.35">
      <c r="G2925" s="1">
        <v>40749</v>
      </c>
      <c r="H2925">
        <v>0.06</v>
      </c>
    </row>
    <row r="2926" spans="7:8" x14ac:dyDescent="0.35">
      <c r="G2926" s="1">
        <v>40750</v>
      </c>
      <c r="H2926">
        <v>0.06</v>
      </c>
    </row>
    <row r="2927" spans="7:8" x14ac:dyDescent="0.35">
      <c r="G2927" s="1">
        <v>40751</v>
      </c>
      <c r="H2927">
        <v>7.0000000000000007E-2</v>
      </c>
    </row>
    <row r="2928" spans="7:8" x14ac:dyDescent="0.35">
      <c r="G2928" s="1">
        <v>40752</v>
      </c>
      <c r="H2928">
        <v>0.08</v>
      </c>
    </row>
    <row r="2929" spans="7:8" x14ac:dyDescent="0.35">
      <c r="G2929" s="1">
        <v>40753</v>
      </c>
      <c r="H2929">
        <v>0.11</v>
      </c>
    </row>
    <row r="2930" spans="7:8" x14ac:dyDescent="0.35">
      <c r="G2930" s="1">
        <v>40756</v>
      </c>
      <c r="H2930">
        <v>0.17</v>
      </c>
    </row>
    <row r="2931" spans="7:8" x14ac:dyDescent="0.35">
      <c r="G2931" s="1">
        <v>40757</v>
      </c>
      <c r="H2931">
        <v>0.16</v>
      </c>
    </row>
    <row r="2932" spans="7:8" x14ac:dyDescent="0.35">
      <c r="G2932" s="1">
        <v>40758</v>
      </c>
      <c r="H2932">
        <v>0.12</v>
      </c>
    </row>
    <row r="2933" spans="7:8" x14ac:dyDescent="0.35">
      <c r="G2933" s="1">
        <v>40759</v>
      </c>
      <c r="H2933">
        <v>0.09</v>
      </c>
    </row>
    <row r="2934" spans="7:8" x14ac:dyDescent="0.35">
      <c r="G2934" s="1">
        <v>40760</v>
      </c>
      <c r="H2934">
        <v>0.08</v>
      </c>
    </row>
    <row r="2935" spans="7:8" x14ac:dyDescent="0.35">
      <c r="G2935" s="1">
        <v>40763</v>
      </c>
      <c r="H2935">
        <v>0.11</v>
      </c>
    </row>
    <row r="2936" spans="7:8" x14ac:dyDescent="0.35">
      <c r="G2936" s="1">
        <v>40764</v>
      </c>
      <c r="H2936">
        <v>0.1</v>
      </c>
    </row>
    <row r="2937" spans="7:8" x14ac:dyDescent="0.35">
      <c r="G2937" s="1">
        <v>40765</v>
      </c>
      <c r="H2937">
        <v>0.1</v>
      </c>
    </row>
    <row r="2938" spans="7:8" x14ac:dyDescent="0.35">
      <c r="G2938" s="1">
        <v>40766</v>
      </c>
      <c r="H2938">
        <v>0.09</v>
      </c>
    </row>
    <row r="2939" spans="7:8" x14ac:dyDescent="0.35">
      <c r="G2939" s="1">
        <v>40767</v>
      </c>
      <c r="H2939">
        <v>0.1</v>
      </c>
    </row>
    <row r="2940" spans="7:8" x14ac:dyDescent="0.35">
      <c r="G2940" s="1">
        <v>40770</v>
      </c>
      <c r="H2940">
        <v>0.1</v>
      </c>
    </row>
    <row r="2941" spans="7:8" x14ac:dyDescent="0.35">
      <c r="G2941" s="1">
        <v>40771</v>
      </c>
      <c r="H2941">
        <v>0.09</v>
      </c>
    </row>
    <row r="2942" spans="7:8" x14ac:dyDescent="0.35">
      <c r="G2942" s="1">
        <v>40772</v>
      </c>
      <c r="H2942">
        <v>0.09</v>
      </c>
    </row>
    <row r="2943" spans="7:8" x14ac:dyDescent="0.35">
      <c r="G2943" s="1">
        <v>40773</v>
      </c>
      <c r="H2943">
        <v>0.09</v>
      </c>
    </row>
    <row r="2944" spans="7:8" x14ac:dyDescent="0.35">
      <c r="G2944" s="1">
        <v>40774</v>
      </c>
      <c r="H2944">
        <v>0.09</v>
      </c>
    </row>
    <row r="2945" spans="7:8" x14ac:dyDescent="0.35">
      <c r="G2945" s="1">
        <v>40777</v>
      </c>
      <c r="H2945">
        <v>0.09</v>
      </c>
    </row>
    <row r="2946" spans="7:8" x14ac:dyDescent="0.35">
      <c r="G2946" s="1">
        <v>40778</v>
      </c>
      <c r="H2946">
        <v>0.08</v>
      </c>
    </row>
    <row r="2947" spans="7:8" x14ac:dyDescent="0.35">
      <c r="G2947" s="1">
        <v>40779</v>
      </c>
      <c r="H2947">
        <v>0.08</v>
      </c>
    </row>
    <row r="2948" spans="7:8" x14ac:dyDescent="0.35">
      <c r="G2948" s="1">
        <v>40780</v>
      </c>
      <c r="H2948">
        <v>0.08</v>
      </c>
    </row>
    <row r="2949" spans="7:8" x14ac:dyDescent="0.35">
      <c r="G2949" s="1">
        <v>40781</v>
      </c>
      <c r="H2949">
        <v>0.09</v>
      </c>
    </row>
    <row r="2950" spans="7:8" x14ac:dyDescent="0.35">
      <c r="G2950" s="1">
        <v>40784</v>
      </c>
      <c r="H2950">
        <v>0.09</v>
      </c>
    </row>
    <row r="2951" spans="7:8" x14ac:dyDescent="0.35">
      <c r="G2951" s="1">
        <v>40785</v>
      </c>
      <c r="H2951">
        <v>0.08</v>
      </c>
    </row>
    <row r="2952" spans="7:8" x14ac:dyDescent="0.35">
      <c r="G2952" s="1">
        <v>40786</v>
      </c>
      <c r="H2952">
        <v>0.08</v>
      </c>
    </row>
    <row r="2953" spans="7:8" x14ac:dyDescent="0.35">
      <c r="G2953" s="1">
        <v>40787</v>
      </c>
      <c r="H2953">
        <v>0.08</v>
      </c>
    </row>
    <row r="2954" spans="7:8" x14ac:dyDescent="0.35">
      <c r="G2954" s="1">
        <v>40788</v>
      </c>
      <c r="H2954">
        <v>0.08</v>
      </c>
    </row>
    <row r="2955" spans="7:8" x14ac:dyDescent="0.35">
      <c r="G2955" s="1">
        <v>40792</v>
      </c>
      <c r="H2955">
        <v>0.09</v>
      </c>
    </row>
    <row r="2956" spans="7:8" x14ac:dyDescent="0.35">
      <c r="G2956" s="1">
        <v>40793</v>
      </c>
      <c r="H2956">
        <v>0.09</v>
      </c>
    </row>
    <row r="2957" spans="7:8" x14ac:dyDescent="0.35">
      <c r="G2957" s="1">
        <v>40794</v>
      </c>
      <c r="H2957">
        <v>0.09</v>
      </c>
    </row>
    <row r="2958" spans="7:8" x14ac:dyDescent="0.35">
      <c r="G2958" s="1">
        <v>40795</v>
      </c>
      <c r="H2958">
        <v>0.09</v>
      </c>
    </row>
    <row r="2959" spans="7:8" x14ac:dyDescent="0.35">
      <c r="G2959" s="1">
        <v>40798</v>
      </c>
      <c r="H2959">
        <v>0.09</v>
      </c>
    </row>
    <row r="2960" spans="7:8" x14ac:dyDescent="0.35">
      <c r="G2960" s="1">
        <v>40799</v>
      </c>
      <c r="H2960">
        <v>0.09</v>
      </c>
    </row>
    <row r="2961" spans="7:8" x14ac:dyDescent="0.35">
      <c r="G2961" s="1">
        <v>40800</v>
      </c>
      <c r="H2961">
        <v>0.08</v>
      </c>
    </row>
    <row r="2962" spans="7:8" x14ac:dyDescent="0.35">
      <c r="G2962" s="1">
        <v>40801</v>
      </c>
      <c r="H2962">
        <v>0.09</v>
      </c>
    </row>
    <row r="2963" spans="7:8" x14ac:dyDescent="0.35">
      <c r="G2963" s="1">
        <v>40802</v>
      </c>
      <c r="H2963">
        <v>0.09</v>
      </c>
    </row>
    <row r="2964" spans="7:8" x14ac:dyDescent="0.35">
      <c r="G2964" s="1">
        <v>40805</v>
      </c>
      <c r="H2964">
        <v>0.09</v>
      </c>
    </row>
    <row r="2965" spans="7:8" x14ac:dyDescent="0.35">
      <c r="G2965" s="1">
        <v>40806</v>
      </c>
      <c r="H2965">
        <v>0.09</v>
      </c>
    </row>
    <row r="2966" spans="7:8" x14ac:dyDescent="0.35">
      <c r="G2966" s="1">
        <v>40807</v>
      </c>
      <c r="H2966">
        <v>0.08</v>
      </c>
    </row>
    <row r="2967" spans="7:8" x14ac:dyDescent="0.35">
      <c r="G2967" s="1">
        <v>40808</v>
      </c>
      <c r="H2967">
        <v>0.08</v>
      </c>
    </row>
    <row r="2968" spans="7:8" x14ac:dyDescent="0.35">
      <c r="G2968" s="1">
        <v>40809</v>
      </c>
      <c r="H2968">
        <v>0.08</v>
      </c>
    </row>
    <row r="2969" spans="7:8" x14ac:dyDescent="0.35">
      <c r="G2969" s="1">
        <v>40812</v>
      </c>
      <c r="H2969">
        <v>0.08</v>
      </c>
    </row>
    <row r="2970" spans="7:8" x14ac:dyDescent="0.35">
      <c r="G2970" s="1">
        <v>40813</v>
      </c>
      <c r="H2970">
        <v>0.08</v>
      </c>
    </row>
    <row r="2971" spans="7:8" x14ac:dyDescent="0.35">
      <c r="G2971" s="1">
        <v>40814</v>
      </c>
      <c r="H2971">
        <v>0.08</v>
      </c>
    </row>
    <row r="2972" spans="7:8" x14ac:dyDescent="0.35">
      <c r="G2972" s="1">
        <v>40815</v>
      </c>
      <c r="H2972">
        <v>0.08</v>
      </c>
    </row>
    <row r="2973" spans="7:8" x14ac:dyDescent="0.35">
      <c r="G2973" s="1">
        <v>40816</v>
      </c>
      <c r="H2973">
        <v>0.06</v>
      </c>
    </row>
    <row r="2974" spans="7:8" x14ac:dyDescent="0.35">
      <c r="G2974" s="1">
        <v>40819</v>
      </c>
      <c r="H2974">
        <v>0.08</v>
      </c>
    </row>
    <row r="2975" spans="7:8" x14ac:dyDescent="0.35">
      <c r="G2975" s="1">
        <v>40820</v>
      </c>
      <c r="H2975">
        <v>7.0000000000000007E-2</v>
      </c>
    </row>
    <row r="2976" spans="7:8" x14ac:dyDescent="0.35">
      <c r="G2976" s="1">
        <v>40821</v>
      </c>
      <c r="H2976">
        <v>7.0000000000000007E-2</v>
      </c>
    </row>
    <row r="2977" spans="7:8" x14ac:dyDescent="0.35">
      <c r="G2977" s="1">
        <v>40822</v>
      </c>
      <c r="H2977">
        <v>7.0000000000000007E-2</v>
      </c>
    </row>
    <row r="2978" spans="7:8" x14ac:dyDescent="0.35">
      <c r="G2978" s="1">
        <v>40823</v>
      </c>
      <c r="H2978">
        <v>7.0000000000000007E-2</v>
      </c>
    </row>
    <row r="2979" spans="7:8" x14ac:dyDescent="0.35">
      <c r="G2979" s="1">
        <v>40827</v>
      </c>
      <c r="H2979">
        <v>7.0000000000000007E-2</v>
      </c>
    </row>
    <row r="2980" spans="7:8" x14ac:dyDescent="0.35">
      <c r="G2980" s="1">
        <v>40828</v>
      </c>
      <c r="H2980">
        <v>7.0000000000000007E-2</v>
      </c>
    </row>
    <row r="2981" spans="7:8" x14ac:dyDescent="0.35">
      <c r="G2981" s="1">
        <v>40829</v>
      </c>
      <c r="H2981">
        <v>7.0000000000000007E-2</v>
      </c>
    </row>
    <row r="2982" spans="7:8" x14ac:dyDescent="0.35">
      <c r="G2982" s="1">
        <v>40830</v>
      </c>
      <c r="H2982">
        <v>7.0000000000000007E-2</v>
      </c>
    </row>
    <row r="2983" spans="7:8" x14ac:dyDescent="0.35">
      <c r="G2983" s="1">
        <v>40833</v>
      </c>
      <c r="H2983">
        <v>7.0000000000000007E-2</v>
      </c>
    </row>
    <row r="2984" spans="7:8" x14ac:dyDescent="0.35">
      <c r="G2984" s="1">
        <v>40834</v>
      </c>
      <c r="H2984">
        <v>7.0000000000000007E-2</v>
      </c>
    </row>
    <row r="2985" spans="7:8" x14ac:dyDescent="0.35">
      <c r="G2985" s="1">
        <v>40835</v>
      </c>
      <c r="H2985">
        <v>7.0000000000000007E-2</v>
      </c>
    </row>
    <row r="2986" spans="7:8" x14ac:dyDescent="0.35">
      <c r="G2986" s="1">
        <v>40836</v>
      </c>
      <c r="H2986">
        <v>7.0000000000000007E-2</v>
      </c>
    </row>
    <row r="2987" spans="7:8" x14ac:dyDescent="0.35">
      <c r="G2987" s="1">
        <v>40837</v>
      </c>
      <c r="H2987">
        <v>7.0000000000000007E-2</v>
      </c>
    </row>
    <row r="2988" spans="7:8" x14ac:dyDescent="0.35">
      <c r="G2988" s="1">
        <v>40840</v>
      </c>
      <c r="H2988">
        <v>7.0000000000000007E-2</v>
      </c>
    </row>
    <row r="2989" spans="7:8" x14ac:dyDescent="0.35">
      <c r="G2989" s="1">
        <v>40841</v>
      </c>
      <c r="H2989">
        <v>7.0000000000000007E-2</v>
      </c>
    </row>
    <row r="2990" spans="7:8" x14ac:dyDescent="0.35">
      <c r="G2990" s="1">
        <v>40842</v>
      </c>
      <c r="H2990">
        <v>0.08</v>
      </c>
    </row>
    <row r="2991" spans="7:8" x14ac:dyDescent="0.35">
      <c r="G2991" s="1">
        <v>40843</v>
      </c>
      <c r="H2991">
        <v>7.0000000000000007E-2</v>
      </c>
    </row>
    <row r="2992" spans="7:8" x14ac:dyDescent="0.35">
      <c r="G2992" s="1">
        <v>40844</v>
      </c>
      <c r="H2992">
        <v>7.0000000000000007E-2</v>
      </c>
    </row>
    <row r="2993" spans="7:8" x14ac:dyDescent="0.35">
      <c r="G2993" s="1">
        <v>40847</v>
      </c>
      <c r="H2993">
        <v>0.09</v>
      </c>
    </row>
    <row r="2994" spans="7:8" x14ac:dyDescent="0.35">
      <c r="G2994" s="1">
        <v>40848</v>
      </c>
      <c r="H2994">
        <v>0.08</v>
      </c>
    </row>
    <row r="2995" spans="7:8" x14ac:dyDescent="0.35">
      <c r="G2995" s="1">
        <v>40849</v>
      </c>
      <c r="H2995">
        <v>0.08</v>
      </c>
    </row>
    <row r="2996" spans="7:8" x14ac:dyDescent="0.35">
      <c r="G2996" s="1">
        <v>40850</v>
      </c>
      <c r="H2996">
        <v>0.09</v>
      </c>
    </row>
    <row r="2997" spans="7:8" x14ac:dyDescent="0.35">
      <c r="G2997" s="1">
        <v>40851</v>
      </c>
      <c r="H2997">
        <v>0.08</v>
      </c>
    </row>
    <row r="2998" spans="7:8" x14ac:dyDescent="0.35">
      <c r="G2998" s="1">
        <v>40854</v>
      </c>
      <c r="H2998">
        <v>0.08</v>
      </c>
    </row>
    <row r="2999" spans="7:8" x14ac:dyDescent="0.35">
      <c r="G2999" s="1">
        <v>40855</v>
      </c>
      <c r="H2999">
        <v>0.08</v>
      </c>
    </row>
    <row r="3000" spans="7:8" x14ac:dyDescent="0.35">
      <c r="G3000" s="1">
        <v>40856</v>
      </c>
      <c r="H3000">
        <v>0.08</v>
      </c>
    </row>
    <row r="3001" spans="7:8" x14ac:dyDescent="0.35">
      <c r="G3001" s="1">
        <v>40857</v>
      </c>
      <c r="H3001">
        <v>0.08</v>
      </c>
    </row>
    <row r="3002" spans="7:8" x14ac:dyDescent="0.35">
      <c r="G3002" s="1">
        <v>40861</v>
      </c>
      <c r="H3002">
        <v>0.08</v>
      </c>
    </row>
    <row r="3003" spans="7:8" x14ac:dyDescent="0.35">
      <c r="G3003" s="1">
        <v>40862</v>
      </c>
      <c r="H3003">
        <v>0.09</v>
      </c>
    </row>
    <row r="3004" spans="7:8" x14ac:dyDescent="0.35">
      <c r="G3004" s="1">
        <v>40863</v>
      </c>
      <c r="H3004">
        <v>0.08</v>
      </c>
    </row>
    <row r="3005" spans="7:8" x14ac:dyDescent="0.35">
      <c r="G3005" s="1">
        <v>40864</v>
      </c>
      <c r="H3005">
        <v>0.08</v>
      </c>
    </row>
    <row r="3006" spans="7:8" x14ac:dyDescent="0.35">
      <c r="G3006" s="1">
        <v>40865</v>
      </c>
      <c r="H3006">
        <v>0.08</v>
      </c>
    </row>
    <row r="3007" spans="7:8" x14ac:dyDescent="0.35">
      <c r="G3007" s="1">
        <v>40868</v>
      </c>
      <c r="H3007">
        <v>0.08</v>
      </c>
    </row>
    <row r="3008" spans="7:8" x14ac:dyDescent="0.35">
      <c r="G3008" s="1">
        <v>40869</v>
      </c>
      <c r="H3008">
        <v>0.08</v>
      </c>
    </row>
    <row r="3009" spans="7:8" x14ac:dyDescent="0.35">
      <c r="G3009" s="1">
        <v>40870</v>
      </c>
      <c r="H3009">
        <v>0.09</v>
      </c>
    </row>
    <row r="3010" spans="7:8" x14ac:dyDescent="0.35">
      <c r="G3010" s="1">
        <v>40872</v>
      </c>
      <c r="H3010">
        <v>7.0000000000000007E-2</v>
      </c>
    </row>
    <row r="3011" spans="7:8" x14ac:dyDescent="0.35">
      <c r="G3011" s="1">
        <v>40875</v>
      </c>
      <c r="H3011">
        <v>0.08</v>
      </c>
    </row>
    <row r="3012" spans="7:8" x14ac:dyDescent="0.35">
      <c r="G3012" s="1">
        <v>40876</v>
      </c>
      <c r="H3012">
        <v>0.08</v>
      </c>
    </row>
    <row r="3013" spans="7:8" x14ac:dyDescent="0.35">
      <c r="G3013" s="1">
        <v>40877</v>
      </c>
      <c r="H3013">
        <v>0.1</v>
      </c>
    </row>
    <row r="3014" spans="7:8" x14ac:dyDescent="0.35">
      <c r="G3014" s="1">
        <v>40878</v>
      </c>
      <c r="H3014">
        <v>0.08</v>
      </c>
    </row>
    <row r="3015" spans="7:8" x14ac:dyDescent="0.35">
      <c r="G3015" s="1">
        <v>40879</v>
      </c>
      <c r="H3015">
        <v>0.08</v>
      </c>
    </row>
    <row r="3016" spans="7:8" x14ac:dyDescent="0.35">
      <c r="G3016" s="1">
        <v>40882</v>
      </c>
      <c r="H3016">
        <v>0.08</v>
      </c>
    </row>
    <row r="3017" spans="7:8" x14ac:dyDescent="0.35">
      <c r="G3017" s="1">
        <v>40883</v>
      </c>
      <c r="H3017">
        <v>0.08</v>
      </c>
    </row>
    <row r="3018" spans="7:8" x14ac:dyDescent="0.35">
      <c r="G3018" s="1">
        <v>40884</v>
      </c>
      <c r="H3018">
        <v>0.08</v>
      </c>
    </row>
    <row r="3019" spans="7:8" x14ac:dyDescent="0.35">
      <c r="G3019" s="1">
        <v>40885</v>
      </c>
      <c r="H3019">
        <v>7.0000000000000007E-2</v>
      </c>
    </row>
    <row r="3020" spans="7:8" x14ac:dyDescent="0.35">
      <c r="G3020" s="1">
        <v>40886</v>
      </c>
      <c r="H3020">
        <v>7.0000000000000007E-2</v>
      </c>
    </row>
    <row r="3021" spans="7:8" x14ac:dyDescent="0.35">
      <c r="G3021" s="1">
        <v>40889</v>
      </c>
      <c r="H3021">
        <v>7.0000000000000007E-2</v>
      </c>
    </row>
    <row r="3022" spans="7:8" x14ac:dyDescent="0.35">
      <c r="G3022" s="1">
        <v>40890</v>
      </c>
      <c r="H3022">
        <v>7.0000000000000007E-2</v>
      </c>
    </row>
    <row r="3023" spans="7:8" x14ac:dyDescent="0.35">
      <c r="G3023" s="1">
        <v>40891</v>
      </c>
      <c r="H3023">
        <v>7.0000000000000007E-2</v>
      </c>
    </row>
    <row r="3024" spans="7:8" x14ac:dyDescent="0.35">
      <c r="G3024" s="1">
        <v>40892</v>
      </c>
      <c r="H3024">
        <v>7.0000000000000007E-2</v>
      </c>
    </row>
    <row r="3025" spans="7:8" x14ac:dyDescent="0.35">
      <c r="G3025" s="1">
        <v>40893</v>
      </c>
      <c r="H3025">
        <v>7.0000000000000007E-2</v>
      </c>
    </row>
    <row r="3026" spans="7:8" x14ac:dyDescent="0.35">
      <c r="G3026" s="1">
        <v>40896</v>
      </c>
      <c r="H3026">
        <v>7.0000000000000007E-2</v>
      </c>
    </row>
    <row r="3027" spans="7:8" x14ac:dyDescent="0.35">
      <c r="G3027" s="1">
        <v>40897</v>
      </c>
      <c r="H3027">
        <v>7.0000000000000007E-2</v>
      </c>
    </row>
    <row r="3028" spans="7:8" x14ac:dyDescent="0.35">
      <c r="G3028" s="1">
        <v>40898</v>
      </c>
      <c r="H3028">
        <v>7.0000000000000007E-2</v>
      </c>
    </row>
    <row r="3029" spans="7:8" x14ac:dyDescent="0.35">
      <c r="G3029" s="1">
        <v>40899</v>
      </c>
      <c r="H3029">
        <v>7.0000000000000007E-2</v>
      </c>
    </row>
    <row r="3030" spans="7:8" x14ac:dyDescent="0.35">
      <c r="G3030" s="1">
        <v>40900</v>
      </c>
      <c r="H3030">
        <v>0.08</v>
      </c>
    </row>
    <row r="3031" spans="7:8" x14ac:dyDescent="0.35">
      <c r="G3031" s="1">
        <v>40904</v>
      </c>
      <c r="H3031">
        <v>7.0000000000000007E-2</v>
      </c>
    </row>
    <row r="3032" spans="7:8" x14ac:dyDescent="0.35">
      <c r="G3032" s="1">
        <v>40905</v>
      </c>
      <c r="H3032">
        <v>7.0000000000000007E-2</v>
      </c>
    </row>
    <row r="3033" spans="7:8" x14ac:dyDescent="0.35">
      <c r="G3033" s="1">
        <v>40906</v>
      </c>
      <c r="H3033">
        <v>7.0000000000000007E-2</v>
      </c>
    </row>
    <row r="3034" spans="7:8" x14ac:dyDescent="0.35">
      <c r="G3034" s="1">
        <v>40907</v>
      </c>
      <c r="H3034">
        <v>0.04</v>
      </c>
    </row>
    <row r="3035" spans="7:8" x14ac:dyDescent="0.35">
      <c r="G3035" s="1">
        <v>40911</v>
      </c>
      <c r="H3035">
        <v>7.0000000000000007E-2</v>
      </c>
    </row>
    <row r="3036" spans="7:8" x14ac:dyDescent="0.35">
      <c r="G3036" s="1">
        <v>40912</v>
      </c>
      <c r="H3036">
        <v>7.0000000000000007E-2</v>
      </c>
    </row>
    <row r="3037" spans="7:8" x14ac:dyDescent="0.35">
      <c r="G3037" s="1">
        <v>40913</v>
      </c>
      <c r="H3037">
        <v>7.0000000000000007E-2</v>
      </c>
    </row>
    <row r="3038" spans="7:8" x14ac:dyDescent="0.35">
      <c r="G3038" s="1">
        <v>40914</v>
      </c>
      <c r="H3038">
        <v>7.0000000000000007E-2</v>
      </c>
    </row>
    <row r="3039" spans="7:8" x14ac:dyDescent="0.35">
      <c r="G3039" s="1">
        <v>40917</v>
      </c>
      <c r="H3039">
        <v>0.08</v>
      </c>
    </row>
    <row r="3040" spans="7:8" x14ac:dyDescent="0.35">
      <c r="G3040" s="1">
        <v>40918</v>
      </c>
      <c r="H3040">
        <v>0.08</v>
      </c>
    </row>
    <row r="3041" spans="7:8" x14ac:dyDescent="0.35">
      <c r="G3041" s="1">
        <v>40919</v>
      </c>
      <c r="H3041">
        <v>0.08</v>
      </c>
    </row>
    <row r="3042" spans="7:8" x14ac:dyDescent="0.35">
      <c r="G3042" s="1">
        <v>40920</v>
      </c>
      <c r="H3042">
        <v>0.08</v>
      </c>
    </row>
    <row r="3043" spans="7:8" x14ac:dyDescent="0.35">
      <c r="G3043" s="1">
        <v>40921</v>
      </c>
      <c r="H3043">
        <v>0.09</v>
      </c>
    </row>
    <row r="3044" spans="7:8" x14ac:dyDescent="0.35">
      <c r="G3044" s="1">
        <v>40925</v>
      </c>
      <c r="H3044">
        <v>0.09</v>
      </c>
    </row>
    <row r="3045" spans="7:8" x14ac:dyDescent="0.35">
      <c r="G3045" s="1">
        <v>40926</v>
      </c>
      <c r="H3045">
        <v>0.09</v>
      </c>
    </row>
    <row r="3046" spans="7:8" x14ac:dyDescent="0.35">
      <c r="G3046" s="1">
        <v>40927</v>
      </c>
      <c r="H3046">
        <v>0.1</v>
      </c>
    </row>
    <row r="3047" spans="7:8" x14ac:dyDescent="0.35">
      <c r="G3047" s="1">
        <v>40928</v>
      </c>
      <c r="H3047">
        <v>0.09</v>
      </c>
    </row>
    <row r="3048" spans="7:8" x14ac:dyDescent="0.35">
      <c r="G3048" s="1">
        <v>40931</v>
      </c>
      <c r="H3048">
        <v>0.09</v>
      </c>
    </row>
    <row r="3049" spans="7:8" x14ac:dyDescent="0.35">
      <c r="G3049" s="1">
        <v>40932</v>
      </c>
      <c r="H3049">
        <v>0.09</v>
      </c>
    </row>
    <row r="3050" spans="7:8" x14ac:dyDescent="0.35">
      <c r="G3050" s="1">
        <v>40933</v>
      </c>
      <c r="H3050">
        <v>0.08</v>
      </c>
    </row>
    <row r="3051" spans="7:8" x14ac:dyDescent="0.35">
      <c r="G3051" s="1">
        <v>40934</v>
      </c>
      <c r="H3051">
        <v>0.08</v>
      </c>
    </row>
    <row r="3052" spans="7:8" x14ac:dyDescent="0.35">
      <c r="G3052" s="1">
        <v>40935</v>
      </c>
      <c r="H3052">
        <v>0.09</v>
      </c>
    </row>
    <row r="3053" spans="7:8" x14ac:dyDescent="0.35">
      <c r="G3053" s="1">
        <v>40938</v>
      </c>
      <c r="H3053">
        <v>0.09</v>
      </c>
    </row>
    <row r="3054" spans="7:8" x14ac:dyDescent="0.35">
      <c r="G3054" s="1">
        <v>40939</v>
      </c>
      <c r="H3054">
        <v>0.11</v>
      </c>
    </row>
    <row r="3055" spans="7:8" x14ac:dyDescent="0.35">
      <c r="G3055" s="1">
        <v>40940</v>
      </c>
      <c r="H3055">
        <v>0.11</v>
      </c>
    </row>
    <row r="3056" spans="7:8" x14ac:dyDescent="0.35">
      <c r="G3056" s="1">
        <v>40941</v>
      </c>
      <c r="H3056">
        <v>0.11</v>
      </c>
    </row>
    <row r="3057" spans="7:8" x14ac:dyDescent="0.35">
      <c r="G3057" s="1">
        <v>40942</v>
      </c>
      <c r="H3057">
        <v>0.11</v>
      </c>
    </row>
    <row r="3058" spans="7:8" x14ac:dyDescent="0.35">
      <c r="G3058" s="1">
        <v>40945</v>
      </c>
      <c r="H3058">
        <v>0.11</v>
      </c>
    </row>
    <row r="3059" spans="7:8" x14ac:dyDescent="0.35">
      <c r="G3059" s="1">
        <v>40946</v>
      </c>
      <c r="H3059">
        <v>0.11</v>
      </c>
    </row>
    <row r="3060" spans="7:8" x14ac:dyDescent="0.35">
      <c r="G3060" s="1">
        <v>40947</v>
      </c>
      <c r="H3060">
        <v>0.11</v>
      </c>
    </row>
    <row r="3061" spans="7:8" x14ac:dyDescent="0.35">
      <c r="G3061" s="1">
        <v>40948</v>
      </c>
      <c r="H3061">
        <v>0.11</v>
      </c>
    </row>
    <row r="3062" spans="7:8" x14ac:dyDescent="0.35">
      <c r="G3062" s="1">
        <v>40949</v>
      </c>
      <c r="H3062">
        <v>0.12</v>
      </c>
    </row>
    <row r="3063" spans="7:8" x14ac:dyDescent="0.35">
      <c r="G3063" s="1">
        <v>40952</v>
      </c>
      <c r="H3063">
        <v>0.12</v>
      </c>
    </row>
    <row r="3064" spans="7:8" x14ac:dyDescent="0.35">
      <c r="G3064" s="1">
        <v>40953</v>
      </c>
      <c r="H3064">
        <v>0.12</v>
      </c>
    </row>
    <row r="3065" spans="7:8" x14ac:dyDescent="0.35">
      <c r="G3065" s="1">
        <v>40954</v>
      </c>
      <c r="H3065">
        <v>0.12</v>
      </c>
    </row>
    <row r="3066" spans="7:8" x14ac:dyDescent="0.35">
      <c r="G3066" s="1">
        <v>40955</v>
      </c>
      <c r="H3066">
        <v>0.11</v>
      </c>
    </row>
    <row r="3067" spans="7:8" x14ac:dyDescent="0.35">
      <c r="G3067" s="1">
        <v>40956</v>
      </c>
      <c r="H3067">
        <v>0.09</v>
      </c>
    </row>
    <row r="3068" spans="7:8" x14ac:dyDescent="0.35">
      <c r="G3068" s="1">
        <v>40960</v>
      </c>
      <c r="H3068">
        <v>0.1</v>
      </c>
    </row>
    <row r="3069" spans="7:8" x14ac:dyDescent="0.35">
      <c r="G3069" s="1">
        <v>40961</v>
      </c>
      <c r="H3069">
        <v>0.08</v>
      </c>
    </row>
    <row r="3070" spans="7:8" x14ac:dyDescent="0.35">
      <c r="G3070" s="1">
        <v>40962</v>
      </c>
      <c r="H3070">
        <v>0.08</v>
      </c>
    </row>
    <row r="3071" spans="7:8" x14ac:dyDescent="0.35">
      <c r="G3071" s="1">
        <v>40963</v>
      </c>
      <c r="H3071">
        <v>0.09</v>
      </c>
    </row>
    <row r="3072" spans="7:8" x14ac:dyDescent="0.35">
      <c r="G3072" s="1">
        <v>40966</v>
      </c>
      <c r="H3072">
        <v>0.1</v>
      </c>
    </row>
    <row r="3073" spans="7:8" x14ac:dyDescent="0.35">
      <c r="G3073" s="1">
        <v>40967</v>
      </c>
      <c r="H3073">
        <v>0.1</v>
      </c>
    </row>
    <row r="3074" spans="7:8" x14ac:dyDescent="0.35">
      <c r="G3074" s="1">
        <v>40968</v>
      </c>
      <c r="H3074">
        <v>0.1</v>
      </c>
    </row>
    <row r="3075" spans="7:8" x14ac:dyDescent="0.35">
      <c r="G3075" s="1">
        <v>40969</v>
      </c>
      <c r="H3075">
        <v>0.11</v>
      </c>
    </row>
    <row r="3076" spans="7:8" x14ac:dyDescent="0.35">
      <c r="G3076" s="1">
        <v>40970</v>
      </c>
      <c r="H3076">
        <v>0.11</v>
      </c>
    </row>
    <row r="3077" spans="7:8" x14ac:dyDescent="0.35">
      <c r="G3077" s="1">
        <v>40973</v>
      </c>
      <c r="H3077">
        <v>0.11</v>
      </c>
    </row>
    <row r="3078" spans="7:8" x14ac:dyDescent="0.35">
      <c r="G3078" s="1">
        <v>40974</v>
      </c>
      <c r="H3078">
        <v>0.11</v>
      </c>
    </row>
    <row r="3079" spans="7:8" x14ac:dyDescent="0.35">
      <c r="G3079" s="1">
        <v>40975</v>
      </c>
      <c r="H3079">
        <v>0.11</v>
      </c>
    </row>
    <row r="3080" spans="7:8" x14ac:dyDescent="0.35">
      <c r="G3080" s="1">
        <v>40976</v>
      </c>
      <c r="H3080">
        <v>0.11</v>
      </c>
    </row>
    <row r="3081" spans="7:8" x14ac:dyDescent="0.35">
      <c r="G3081" s="1">
        <v>40977</v>
      </c>
      <c r="H3081">
        <v>0.12</v>
      </c>
    </row>
    <row r="3082" spans="7:8" x14ac:dyDescent="0.35">
      <c r="G3082" s="1">
        <v>40980</v>
      </c>
      <c r="H3082">
        <v>0.12</v>
      </c>
    </row>
    <row r="3083" spans="7:8" x14ac:dyDescent="0.35">
      <c r="G3083" s="1">
        <v>40981</v>
      </c>
      <c r="H3083">
        <v>0.12</v>
      </c>
    </row>
    <row r="3084" spans="7:8" x14ac:dyDescent="0.35">
      <c r="G3084" s="1">
        <v>40982</v>
      </c>
      <c r="H3084">
        <v>0.13</v>
      </c>
    </row>
    <row r="3085" spans="7:8" x14ac:dyDescent="0.35">
      <c r="G3085" s="1">
        <v>40983</v>
      </c>
      <c r="H3085">
        <v>0.14000000000000001</v>
      </c>
    </row>
    <row r="3086" spans="7:8" x14ac:dyDescent="0.35">
      <c r="G3086" s="1">
        <v>40984</v>
      </c>
      <c r="H3086">
        <v>0.15</v>
      </c>
    </row>
    <row r="3087" spans="7:8" x14ac:dyDescent="0.35">
      <c r="G3087" s="1">
        <v>40987</v>
      </c>
      <c r="H3087">
        <v>0.15</v>
      </c>
    </row>
    <row r="3088" spans="7:8" x14ac:dyDescent="0.35">
      <c r="G3088" s="1">
        <v>40988</v>
      </c>
      <c r="H3088">
        <v>0.15</v>
      </c>
    </row>
    <row r="3089" spans="7:8" x14ac:dyDescent="0.35">
      <c r="G3089" s="1">
        <v>40989</v>
      </c>
      <c r="H3089">
        <v>0.15</v>
      </c>
    </row>
    <row r="3090" spans="7:8" x14ac:dyDescent="0.35">
      <c r="G3090" s="1">
        <v>40990</v>
      </c>
      <c r="H3090">
        <v>0.14000000000000001</v>
      </c>
    </row>
    <row r="3091" spans="7:8" x14ac:dyDescent="0.35">
      <c r="G3091" s="1">
        <v>40991</v>
      </c>
      <c r="H3091">
        <v>0.14000000000000001</v>
      </c>
    </row>
    <row r="3092" spans="7:8" x14ac:dyDescent="0.35">
      <c r="G3092" s="1">
        <v>40994</v>
      </c>
      <c r="H3092">
        <v>0.14000000000000001</v>
      </c>
    </row>
    <row r="3093" spans="7:8" x14ac:dyDescent="0.35">
      <c r="G3093" s="1">
        <v>40995</v>
      </c>
      <c r="H3093">
        <v>0.14000000000000001</v>
      </c>
    </row>
    <row r="3094" spans="7:8" x14ac:dyDescent="0.35">
      <c r="G3094" s="1">
        <v>40996</v>
      </c>
      <c r="H3094">
        <v>0.13</v>
      </c>
    </row>
    <row r="3095" spans="7:8" x14ac:dyDescent="0.35">
      <c r="G3095" s="1">
        <v>40997</v>
      </c>
      <c r="H3095">
        <v>0.13</v>
      </c>
    </row>
    <row r="3096" spans="7:8" x14ac:dyDescent="0.35">
      <c r="G3096" s="1">
        <v>40998</v>
      </c>
      <c r="H3096">
        <v>0.09</v>
      </c>
    </row>
    <row r="3097" spans="7:8" x14ac:dyDescent="0.35">
      <c r="G3097" s="1">
        <v>41001</v>
      </c>
      <c r="H3097">
        <v>0.15</v>
      </c>
    </row>
    <row r="3098" spans="7:8" x14ac:dyDescent="0.35">
      <c r="G3098" s="1">
        <v>41002</v>
      </c>
      <c r="H3098">
        <v>0.15</v>
      </c>
    </row>
    <row r="3099" spans="7:8" x14ac:dyDescent="0.35">
      <c r="G3099" s="1">
        <v>41003</v>
      </c>
      <c r="H3099">
        <v>0.15</v>
      </c>
    </row>
    <row r="3100" spans="7:8" x14ac:dyDescent="0.35">
      <c r="G3100" s="1">
        <v>41004</v>
      </c>
      <c r="H3100">
        <v>0.15</v>
      </c>
    </row>
    <row r="3101" spans="7:8" x14ac:dyDescent="0.35">
      <c r="G3101" s="1">
        <v>41005</v>
      </c>
      <c r="H3101">
        <v>0.12</v>
      </c>
    </row>
    <row r="3102" spans="7:8" x14ac:dyDescent="0.35">
      <c r="G3102" s="1">
        <v>41008</v>
      </c>
      <c r="H3102">
        <v>0.16</v>
      </c>
    </row>
    <row r="3103" spans="7:8" x14ac:dyDescent="0.35">
      <c r="G3103" s="1">
        <v>41009</v>
      </c>
      <c r="H3103">
        <v>0.15</v>
      </c>
    </row>
    <row r="3104" spans="7:8" x14ac:dyDescent="0.35">
      <c r="G3104" s="1">
        <v>41010</v>
      </c>
      <c r="H3104">
        <v>0.16</v>
      </c>
    </row>
    <row r="3105" spans="7:8" x14ac:dyDescent="0.35">
      <c r="G3105" s="1">
        <v>41011</v>
      </c>
      <c r="H3105">
        <v>0.15</v>
      </c>
    </row>
    <row r="3106" spans="7:8" x14ac:dyDescent="0.35">
      <c r="G3106" s="1">
        <v>41012</v>
      </c>
      <c r="H3106">
        <v>0.15</v>
      </c>
    </row>
    <row r="3107" spans="7:8" x14ac:dyDescent="0.35">
      <c r="G3107" s="1">
        <v>41015</v>
      </c>
      <c r="H3107">
        <v>0.15</v>
      </c>
    </row>
    <row r="3108" spans="7:8" x14ac:dyDescent="0.35">
      <c r="G3108" s="1">
        <v>41016</v>
      </c>
      <c r="H3108">
        <v>0.16</v>
      </c>
    </row>
    <row r="3109" spans="7:8" x14ac:dyDescent="0.35">
      <c r="G3109" s="1">
        <v>41017</v>
      </c>
      <c r="H3109">
        <v>0.15</v>
      </c>
    </row>
    <row r="3110" spans="7:8" x14ac:dyDescent="0.35">
      <c r="G3110" s="1">
        <v>41018</v>
      </c>
      <c r="H3110">
        <v>0.13</v>
      </c>
    </row>
    <row r="3111" spans="7:8" x14ac:dyDescent="0.35">
      <c r="G3111" s="1">
        <v>41019</v>
      </c>
      <c r="H3111">
        <v>0.12</v>
      </c>
    </row>
    <row r="3112" spans="7:8" x14ac:dyDescent="0.35">
      <c r="G3112" s="1">
        <v>41022</v>
      </c>
      <c r="H3112">
        <v>0.13</v>
      </c>
    </row>
    <row r="3113" spans="7:8" x14ac:dyDescent="0.35">
      <c r="G3113" s="1">
        <v>41023</v>
      </c>
      <c r="H3113">
        <v>0.14000000000000001</v>
      </c>
    </row>
    <row r="3114" spans="7:8" x14ac:dyDescent="0.35">
      <c r="G3114" s="1">
        <v>41024</v>
      </c>
      <c r="H3114">
        <v>0.15</v>
      </c>
    </row>
    <row r="3115" spans="7:8" x14ac:dyDescent="0.35">
      <c r="G3115" s="1">
        <v>41025</v>
      </c>
      <c r="H3115">
        <v>0.14000000000000001</v>
      </c>
    </row>
    <row r="3116" spans="7:8" x14ac:dyDescent="0.35">
      <c r="G3116" s="1">
        <v>41026</v>
      </c>
      <c r="H3116">
        <v>0.13</v>
      </c>
    </row>
    <row r="3117" spans="7:8" x14ac:dyDescent="0.35">
      <c r="G3117" s="1">
        <v>41029</v>
      </c>
      <c r="H3117">
        <v>0.16</v>
      </c>
    </row>
    <row r="3118" spans="7:8" x14ac:dyDescent="0.35">
      <c r="G3118" s="1">
        <v>41030</v>
      </c>
      <c r="H3118">
        <v>0.16</v>
      </c>
    </row>
    <row r="3119" spans="7:8" x14ac:dyDescent="0.35">
      <c r="G3119" s="1">
        <v>41031</v>
      </c>
      <c r="H3119">
        <v>0.15</v>
      </c>
    </row>
    <row r="3120" spans="7:8" x14ac:dyDescent="0.35">
      <c r="G3120" s="1">
        <v>41032</v>
      </c>
      <c r="H3120">
        <v>0.15</v>
      </c>
    </row>
    <row r="3121" spans="7:8" x14ac:dyDescent="0.35">
      <c r="G3121" s="1">
        <v>41033</v>
      </c>
      <c r="H3121">
        <v>0.16</v>
      </c>
    </row>
    <row r="3122" spans="7:8" x14ac:dyDescent="0.35">
      <c r="G3122" s="1">
        <v>41036</v>
      </c>
      <c r="H3122">
        <v>0.16</v>
      </c>
    </row>
    <row r="3123" spans="7:8" x14ac:dyDescent="0.35">
      <c r="G3123" s="1">
        <v>41037</v>
      </c>
      <c r="H3123">
        <v>0.16</v>
      </c>
    </row>
    <row r="3124" spans="7:8" x14ac:dyDescent="0.35">
      <c r="G3124" s="1">
        <v>41038</v>
      </c>
      <c r="H3124">
        <v>0.15</v>
      </c>
    </row>
    <row r="3125" spans="7:8" x14ac:dyDescent="0.35">
      <c r="G3125" s="1">
        <v>41039</v>
      </c>
      <c r="H3125">
        <v>0.15</v>
      </c>
    </row>
    <row r="3126" spans="7:8" x14ac:dyDescent="0.35">
      <c r="G3126" s="1">
        <v>41040</v>
      </c>
      <c r="H3126">
        <v>0.15</v>
      </c>
    </row>
    <row r="3127" spans="7:8" x14ac:dyDescent="0.35">
      <c r="G3127" s="1">
        <v>41043</v>
      </c>
      <c r="H3127">
        <v>0.16</v>
      </c>
    </row>
    <row r="3128" spans="7:8" x14ac:dyDescent="0.35">
      <c r="G3128" s="1">
        <v>41044</v>
      </c>
      <c r="H3128">
        <v>0.16</v>
      </c>
    </row>
    <row r="3129" spans="7:8" x14ac:dyDescent="0.35">
      <c r="G3129" s="1">
        <v>41045</v>
      </c>
      <c r="H3129">
        <v>0.16</v>
      </c>
    </row>
    <row r="3130" spans="7:8" x14ac:dyDescent="0.35">
      <c r="G3130" s="1">
        <v>41046</v>
      </c>
      <c r="H3130">
        <v>0.16</v>
      </c>
    </row>
    <row r="3131" spans="7:8" x14ac:dyDescent="0.35">
      <c r="G3131" s="1">
        <v>41047</v>
      </c>
      <c r="H3131">
        <v>0.16</v>
      </c>
    </row>
    <row r="3132" spans="7:8" x14ac:dyDescent="0.35">
      <c r="G3132" s="1">
        <v>41050</v>
      </c>
      <c r="H3132">
        <v>0.16</v>
      </c>
    </row>
    <row r="3133" spans="7:8" x14ac:dyDescent="0.35">
      <c r="G3133" s="1">
        <v>41051</v>
      </c>
      <c r="H3133">
        <v>0.16</v>
      </c>
    </row>
    <row r="3134" spans="7:8" x14ac:dyDescent="0.35">
      <c r="G3134" s="1">
        <v>41052</v>
      </c>
      <c r="H3134">
        <v>0.15</v>
      </c>
    </row>
    <row r="3135" spans="7:8" x14ac:dyDescent="0.35">
      <c r="G3135" s="1">
        <v>41053</v>
      </c>
      <c r="H3135">
        <v>0.15</v>
      </c>
    </row>
    <row r="3136" spans="7:8" x14ac:dyDescent="0.35">
      <c r="G3136" s="1">
        <v>41054</v>
      </c>
      <c r="H3136">
        <v>0.15</v>
      </c>
    </row>
    <row r="3137" spans="7:8" x14ac:dyDescent="0.35">
      <c r="G3137" s="1">
        <v>41058</v>
      </c>
      <c r="H3137">
        <v>0.16</v>
      </c>
    </row>
    <row r="3138" spans="7:8" x14ac:dyDescent="0.35">
      <c r="G3138" s="1">
        <v>41059</v>
      </c>
      <c r="H3138">
        <v>0.16</v>
      </c>
    </row>
    <row r="3139" spans="7:8" x14ac:dyDescent="0.35">
      <c r="G3139" s="1">
        <v>41060</v>
      </c>
      <c r="H3139">
        <v>0.16</v>
      </c>
    </row>
    <row r="3140" spans="7:8" x14ac:dyDescent="0.35">
      <c r="G3140" s="1">
        <v>41061</v>
      </c>
      <c r="H3140">
        <v>0.16</v>
      </c>
    </row>
    <row r="3141" spans="7:8" x14ac:dyDescent="0.35">
      <c r="G3141" s="1">
        <v>41064</v>
      </c>
      <c r="H3141">
        <v>0.17</v>
      </c>
    </row>
    <row r="3142" spans="7:8" x14ac:dyDescent="0.35">
      <c r="G3142" s="1">
        <v>41065</v>
      </c>
      <c r="H3142">
        <v>0.17</v>
      </c>
    </row>
    <row r="3143" spans="7:8" x14ac:dyDescent="0.35">
      <c r="G3143" s="1">
        <v>41066</v>
      </c>
      <c r="H3143">
        <v>0.16</v>
      </c>
    </row>
    <row r="3144" spans="7:8" x14ac:dyDescent="0.35">
      <c r="G3144" s="1">
        <v>41067</v>
      </c>
      <c r="H3144">
        <v>0.16</v>
      </c>
    </row>
    <row r="3145" spans="7:8" x14ac:dyDescent="0.35">
      <c r="G3145" s="1">
        <v>41068</v>
      </c>
      <c r="H3145">
        <v>0.17</v>
      </c>
    </row>
    <row r="3146" spans="7:8" x14ac:dyDescent="0.35">
      <c r="G3146" s="1">
        <v>41071</v>
      </c>
      <c r="H3146">
        <v>0.17</v>
      </c>
    </row>
    <row r="3147" spans="7:8" x14ac:dyDescent="0.35">
      <c r="G3147" s="1">
        <v>41072</v>
      </c>
      <c r="H3147">
        <v>0.16</v>
      </c>
    </row>
    <row r="3148" spans="7:8" x14ac:dyDescent="0.35">
      <c r="G3148" s="1">
        <v>41073</v>
      </c>
      <c r="H3148">
        <v>0.17</v>
      </c>
    </row>
    <row r="3149" spans="7:8" x14ac:dyDescent="0.35">
      <c r="G3149" s="1">
        <v>41074</v>
      </c>
      <c r="H3149">
        <v>0.17</v>
      </c>
    </row>
    <row r="3150" spans="7:8" x14ac:dyDescent="0.35">
      <c r="G3150" s="1">
        <v>41075</v>
      </c>
      <c r="H3150">
        <v>0.18</v>
      </c>
    </row>
    <row r="3151" spans="7:8" x14ac:dyDescent="0.35">
      <c r="G3151" s="1">
        <v>41078</v>
      </c>
      <c r="H3151">
        <v>0.17</v>
      </c>
    </row>
    <row r="3152" spans="7:8" x14ac:dyDescent="0.35">
      <c r="G3152" s="1">
        <v>41079</v>
      </c>
      <c r="H3152">
        <v>0.17</v>
      </c>
    </row>
    <row r="3153" spans="7:8" x14ac:dyDescent="0.35">
      <c r="G3153" s="1">
        <v>41080</v>
      </c>
      <c r="H3153">
        <v>0.16</v>
      </c>
    </row>
    <row r="3154" spans="7:8" x14ac:dyDescent="0.35">
      <c r="G3154" s="1">
        <v>41081</v>
      </c>
      <c r="H3154">
        <v>0.17</v>
      </c>
    </row>
    <row r="3155" spans="7:8" x14ac:dyDescent="0.35">
      <c r="G3155" s="1">
        <v>41082</v>
      </c>
      <c r="H3155">
        <v>0.17</v>
      </c>
    </row>
    <row r="3156" spans="7:8" x14ac:dyDescent="0.35">
      <c r="G3156" s="1">
        <v>41085</v>
      </c>
      <c r="H3156">
        <v>0.17</v>
      </c>
    </row>
    <row r="3157" spans="7:8" x14ac:dyDescent="0.35">
      <c r="G3157" s="1">
        <v>41086</v>
      </c>
      <c r="H3157">
        <v>0.16</v>
      </c>
    </row>
    <row r="3158" spans="7:8" x14ac:dyDescent="0.35">
      <c r="G3158" s="1">
        <v>41087</v>
      </c>
      <c r="H3158">
        <v>0.15</v>
      </c>
    </row>
    <row r="3159" spans="7:8" x14ac:dyDescent="0.35">
      <c r="G3159" s="1">
        <v>41088</v>
      </c>
      <c r="H3159">
        <v>0.15</v>
      </c>
    </row>
    <row r="3160" spans="7:8" x14ac:dyDescent="0.35">
      <c r="G3160" s="1">
        <v>41089</v>
      </c>
      <c r="H3160">
        <v>0.09</v>
      </c>
    </row>
    <row r="3161" spans="7:8" x14ac:dyDescent="0.35">
      <c r="G3161" s="1">
        <v>41092</v>
      </c>
      <c r="H3161">
        <v>0.18</v>
      </c>
    </row>
    <row r="3162" spans="7:8" x14ac:dyDescent="0.35">
      <c r="G3162" s="1">
        <v>41093</v>
      </c>
      <c r="H3162">
        <v>0.17</v>
      </c>
    </row>
    <row r="3163" spans="7:8" x14ac:dyDescent="0.35">
      <c r="G3163" s="1">
        <v>41095</v>
      </c>
      <c r="H3163">
        <v>0.17</v>
      </c>
    </row>
    <row r="3164" spans="7:8" x14ac:dyDescent="0.35">
      <c r="G3164" s="1">
        <v>41096</v>
      </c>
      <c r="H3164">
        <v>0.17</v>
      </c>
    </row>
    <row r="3165" spans="7:8" x14ac:dyDescent="0.35">
      <c r="G3165" s="1">
        <v>41099</v>
      </c>
      <c r="H3165">
        <v>0.17</v>
      </c>
    </row>
    <row r="3166" spans="7:8" x14ac:dyDescent="0.35">
      <c r="G3166" s="1">
        <v>41100</v>
      </c>
      <c r="H3166">
        <v>0.17</v>
      </c>
    </row>
    <row r="3167" spans="7:8" x14ac:dyDescent="0.35">
      <c r="G3167" s="1">
        <v>41101</v>
      </c>
      <c r="H3167">
        <v>0.17</v>
      </c>
    </row>
    <row r="3168" spans="7:8" x14ac:dyDescent="0.35">
      <c r="G3168" s="1">
        <v>41102</v>
      </c>
      <c r="H3168">
        <v>0.18</v>
      </c>
    </row>
    <row r="3169" spans="7:8" x14ac:dyDescent="0.35">
      <c r="G3169" s="1">
        <v>41103</v>
      </c>
      <c r="H3169">
        <v>0.19</v>
      </c>
    </row>
    <row r="3170" spans="7:8" x14ac:dyDescent="0.35">
      <c r="G3170" s="1">
        <v>41106</v>
      </c>
      <c r="H3170">
        <v>0.18</v>
      </c>
    </row>
    <row r="3171" spans="7:8" x14ac:dyDescent="0.35">
      <c r="G3171" s="1">
        <v>41107</v>
      </c>
      <c r="H3171">
        <v>0.17</v>
      </c>
    </row>
    <row r="3172" spans="7:8" x14ac:dyDescent="0.35">
      <c r="G3172" s="1">
        <v>41108</v>
      </c>
      <c r="H3172">
        <v>0.16</v>
      </c>
    </row>
    <row r="3173" spans="7:8" x14ac:dyDescent="0.35">
      <c r="G3173" s="1">
        <v>41109</v>
      </c>
      <c r="H3173">
        <v>0.13</v>
      </c>
    </row>
    <row r="3174" spans="7:8" x14ac:dyDescent="0.35">
      <c r="G3174" s="1">
        <v>41110</v>
      </c>
      <c r="H3174">
        <v>0.13</v>
      </c>
    </row>
    <row r="3175" spans="7:8" x14ac:dyDescent="0.35">
      <c r="G3175" s="1">
        <v>41113</v>
      </c>
      <c r="H3175">
        <v>0.14000000000000001</v>
      </c>
    </row>
    <row r="3176" spans="7:8" x14ac:dyDescent="0.35">
      <c r="G3176" s="1">
        <v>41114</v>
      </c>
      <c r="H3176">
        <v>0.15</v>
      </c>
    </row>
    <row r="3177" spans="7:8" x14ac:dyDescent="0.35">
      <c r="G3177" s="1">
        <v>41115</v>
      </c>
      <c r="H3177">
        <v>0.15</v>
      </c>
    </row>
    <row r="3178" spans="7:8" x14ac:dyDescent="0.35">
      <c r="G3178" s="1">
        <v>41116</v>
      </c>
      <c r="H3178">
        <v>0.14000000000000001</v>
      </c>
    </row>
    <row r="3179" spans="7:8" x14ac:dyDescent="0.35">
      <c r="G3179" s="1">
        <v>41117</v>
      </c>
      <c r="H3179">
        <v>0.14000000000000001</v>
      </c>
    </row>
    <row r="3180" spans="7:8" x14ac:dyDescent="0.35">
      <c r="G3180" s="1">
        <v>41120</v>
      </c>
      <c r="H3180">
        <v>0.14000000000000001</v>
      </c>
    </row>
    <row r="3181" spans="7:8" x14ac:dyDescent="0.35">
      <c r="G3181" s="1">
        <v>41121</v>
      </c>
      <c r="H3181">
        <v>0.13</v>
      </c>
    </row>
    <row r="3182" spans="7:8" x14ac:dyDescent="0.35">
      <c r="G3182" s="1">
        <v>41122</v>
      </c>
      <c r="H3182">
        <v>0.14000000000000001</v>
      </c>
    </row>
    <row r="3183" spans="7:8" x14ac:dyDescent="0.35">
      <c r="G3183" s="1">
        <v>41123</v>
      </c>
      <c r="H3183">
        <v>0.14000000000000001</v>
      </c>
    </row>
    <row r="3184" spans="7:8" x14ac:dyDescent="0.35">
      <c r="G3184" s="1">
        <v>41124</v>
      </c>
      <c r="H3184">
        <v>0.14000000000000001</v>
      </c>
    </row>
    <row r="3185" spans="7:8" x14ac:dyDescent="0.35">
      <c r="G3185" s="1">
        <v>41127</v>
      </c>
      <c r="H3185">
        <v>0.14000000000000001</v>
      </c>
    </row>
    <row r="3186" spans="7:8" x14ac:dyDescent="0.35">
      <c r="G3186" s="1">
        <v>41128</v>
      </c>
      <c r="H3186">
        <v>0.13</v>
      </c>
    </row>
    <row r="3187" spans="7:8" x14ac:dyDescent="0.35">
      <c r="G3187" s="1">
        <v>41129</v>
      </c>
      <c r="H3187">
        <v>0.13</v>
      </c>
    </row>
    <row r="3188" spans="7:8" x14ac:dyDescent="0.35">
      <c r="G3188" s="1">
        <v>41130</v>
      </c>
      <c r="H3188">
        <v>0.13</v>
      </c>
    </row>
    <row r="3189" spans="7:8" x14ac:dyDescent="0.35">
      <c r="G3189" s="1">
        <v>41131</v>
      </c>
      <c r="H3189">
        <v>0.13</v>
      </c>
    </row>
    <row r="3190" spans="7:8" x14ac:dyDescent="0.35">
      <c r="G3190" s="1">
        <v>41134</v>
      </c>
      <c r="H3190">
        <v>0.13</v>
      </c>
    </row>
    <row r="3191" spans="7:8" x14ac:dyDescent="0.35">
      <c r="G3191" s="1">
        <v>41135</v>
      </c>
      <c r="H3191">
        <v>0.13</v>
      </c>
    </row>
    <row r="3192" spans="7:8" x14ac:dyDescent="0.35">
      <c r="G3192" s="1">
        <v>41136</v>
      </c>
      <c r="H3192">
        <v>0.13</v>
      </c>
    </row>
    <row r="3193" spans="7:8" x14ac:dyDescent="0.35">
      <c r="G3193" s="1">
        <v>41137</v>
      </c>
      <c r="H3193">
        <v>0.13</v>
      </c>
    </row>
    <row r="3194" spans="7:8" x14ac:dyDescent="0.35">
      <c r="G3194" s="1">
        <v>41138</v>
      </c>
      <c r="H3194">
        <v>0.13</v>
      </c>
    </row>
    <row r="3195" spans="7:8" x14ac:dyDescent="0.35">
      <c r="G3195" s="1">
        <v>41141</v>
      </c>
      <c r="H3195">
        <v>0.13</v>
      </c>
    </row>
    <row r="3196" spans="7:8" x14ac:dyDescent="0.35">
      <c r="G3196" s="1">
        <v>41142</v>
      </c>
      <c r="H3196">
        <v>0.13</v>
      </c>
    </row>
    <row r="3197" spans="7:8" x14ac:dyDescent="0.35">
      <c r="G3197" s="1">
        <v>41143</v>
      </c>
      <c r="H3197">
        <v>0.13</v>
      </c>
    </row>
    <row r="3198" spans="7:8" x14ac:dyDescent="0.35">
      <c r="G3198" s="1">
        <v>41144</v>
      </c>
      <c r="H3198">
        <v>0.13</v>
      </c>
    </row>
    <row r="3199" spans="7:8" x14ac:dyDescent="0.35">
      <c r="G3199" s="1">
        <v>41145</v>
      </c>
      <c r="H3199">
        <v>0.13</v>
      </c>
    </row>
    <row r="3200" spans="7:8" x14ac:dyDescent="0.35">
      <c r="G3200" s="1">
        <v>41148</v>
      </c>
      <c r="H3200">
        <v>0.13</v>
      </c>
    </row>
    <row r="3201" spans="7:8" x14ac:dyDescent="0.35">
      <c r="G3201" s="1">
        <v>41149</v>
      </c>
      <c r="H3201">
        <v>0.13</v>
      </c>
    </row>
    <row r="3202" spans="7:8" x14ac:dyDescent="0.35">
      <c r="G3202" s="1">
        <v>41150</v>
      </c>
      <c r="H3202">
        <v>0.13</v>
      </c>
    </row>
    <row r="3203" spans="7:8" x14ac:dyDescent="0.35">
      <c r="G3203" s="1">
        <v>41151</v>
      </c>
      <c r="H3203">
        <v>0.14000000000000001</v>
      </c>
    </row>
    <row r="3204" spans="7:8" x14ac:dyDescent="0.35">
      <c r="G3204" s="1">
        <v>41152</v>
      </c>
      <c r="H3204">
        <v>0.13</v>
      </c>
    </row>
    <row r="3205" spans="7:8" x14ac:dyDescent="0.35">
      <c r="G3205" s="1">
        <v>41156</v>
      </c>
      <c r="H3205">
        <v>0.14000000000000001</v>
      </c>
    </row>
    <row r="3206" spans="7:8" x14ac:dyDescent="0.35">
      <c r="G3206" s="1">
        <v>41157</v>
      </c>
      <c r="H3206">
        <v>0.16</v>
      </c>
    </row>
    <row r="3207" spans="7:8" x14ac:dyDescent="0.35">
      <c r="G3207" s="1">
        <v>41158</v>
      </c>
      <c r="H3207">
        <v>0.16</v>
      </c>
    </row>
    <row r="3208" spans="7:8" x14ac:dyDescent="0.35">
      <c r="G3208" s="1">
        <v>41159</v>
      </c>
      <c r="H3208">
        <v>0.15</v>
      </c>
    </row>
    <row r="3209" spans="7:8" x14ac:dyDescent="0.35">
      <c r="G3209" s="1">
        <v>41162</v>
      </c>
      <c r="H3209">
        <v>0.15</v>
      </c>
    </row>
    <row r="3210" spans="7:8" x14ac:dyDescent="0.35">
      <c r="G3210" s="1">
        <v>41163</v>
      </c>
      <c r="H3210">
        <v>0.15</v>
      </c>
    </row>
    <row r="3211" spans="7:8" x14ac:dyDescent="0.35">
      <c r="G3211" s="1">
        <v>41164</v>
      </c>
      <c r="H3211">
        <v>0.15</v>
      </c>
    </row>
    <row r="3212" spans="7:8" x14ac:dyDescent="0.35">
      <c r="G3212" s="1">
        <v>41165</v>
      </c>
      <c r="H3212">
        <v>0.15</v>
      </c>
    </row>
    <row r="3213" spans="7:8" x14ac:dyDescent="0.35">
      <c r="G3213" s="1">
        <v>41166</v>
      </c>
      <c r="H3213">
        <v>0.16</v>
      </c>
    </row>
    <row r="3214" spans="7:8" x14ac:dyDescent="0.35">
      <c r="G3214" s="1">
        <v>41169</v>
      </c>
      <c r="H3214">
        <v>0.16</v>
      </c>
    </row>
    <row r="3215" spans="7:8" x14ac:dyDescent="0.35">
      <c r="G3215" s="1">
        <v>41170</v>
      </c>
      <c r="H3215">
        <v>0.16</v>
      </c>
    </row>
    <row r="3216" spans="7:8" x14ac:dyDescent="0.35">
      <c r="G3216" s="1">
        <v>41171</v>
      </c>
      <c r="H3216">
        <v>0.15</v>
      </c>
    </row>
    <row r="3217" spans="7:8" x14ac:dyDescent="0.35">
      <c r="G3217" s="1">
        <v>41172</v>
      </c>
      <c r="H3217">
        <v>0.16</v>
      </c>
    </row>
    <row r="3218" spans="7:8" x14ac:dyDescent="0.35">
      <c r="G3218" s="1">
        <v>41173</v>
      </c>
      <c r="H3218">
        <v>0.15</v>
      </c>
    </row>
    <row r="3219" spans="7:8" x14ac:dyDescent="0.35">
      <c r="G3219" s="1">
        <v>41176</v>
      </c>
      <c r="H3219">
        <v>0.16</v>
      </c>
    </row>
    <row r="3220" spans="7:8" x14ac:dyDescent="0.35">
      <c r="G3220" s="1">
        <v>41177</v>
      </c>
      <c r="H3220">
        <v>0.15</v>
      </c>
    </row>
    <row r="3221" spans="7:8" x14ac:dyDescent="0.35">
      <c r="G3221" s="1">
        <v>41178</v>
      </c>
      <c r="H3221">
        <v>0.15</v>
      </c>
    </row>
    <row r="3222" spans="7:8" x14ac:dyDescent="0.35">
      <c r="G3222" s="1">
        <v>41179</v>
      </c>
      <c r="H3222">
        <v>0.14000000000000001</v>
      </c>
    </row>
    <row r="3223" spans="7:8" x14ac:dyDescent="0.35">
      <c r="G3223" s="1">
        <v>41180</v>
      </c>
      <c r="H3223">
        <v>0.09</v>
      </c>
    </row>
    <row r="3224" spans="7:8" x14ac:dyDescent="0.35">
      <c r="G3224" s="1">
        <v>41183</v>
      </c>
      <c r="H3224">
        <v>0.15</v>
      </c>
    </row>
    <row r="3225" spans="7:8" x14ac:dyDescent="0.35">
      <c r="G3225" s="1">
        <v>41184</v>
      </c>
      <c r="H3225">
        <v>0.16</v>
      </c>
    </row>
    <row r="3226" spans="7:8" x14ac:dyDescent="0.35">
      <c r="G3226" s="1">
        <v>41185</v>
      </c>
      <c r="H3226">
        <v>0.16</v>
      </c>
    </row>
    <row r="3227" spans="7:8" x14ac:dyDescent="0.35">
      <c r="G3227" s="1">
        <v>41186</v>
      </c>
      <c r="H3227">
        <v>0.15</v>
      </c>
    </row>
    <row r="3228" spans="7:8" x14ac:dyDescent="0.35">
      <c r="G3228" s="1">
        <v>41187</v>
      </c>
      <c r="H3228">
        <v>0.15</v>
      </c>
    </row>
    <row r="3229" spans="7:8" x14ac:dyDescent="0.35">
      <c r="G3229" s="1">
        <v>41191</v>
      </c>
      <c r="H3229">
        <v>0.16</v>
      </c>
    </row>
    <row r="3230" spans="7:8" x14ac:dyDescent="0.35">
      <c r="G3230" s="1">
        <v>41192</v>
      </c>
      <c r="H3230">
        <v>0.16</v>
      </c>
    </row>
    <row r="3231" spans="7:8" x14ac:dyDescent="0.35">
      <c r="G3231" s="1">
        <v>41193</v>
      </c>
      <c r="H3231">
        <v>0.16</v>
      </c>
    </row>
    <row r="3232" spans="7:8" x14ac:dyDescent="0.35">
      <c r="G3232" s="1">
        <v>41194</v>
      </c>
      <c r="H3232">
        <v>0.16</v>
      </c>
    </row>
    <row r="3233" spans="7:8" x14ac:dyDescent="0.35">
      <c r="G3233" s="1">
        <v>41197</v>
      </c>
      <c r="H3233">
        <v>0.16</v>
      </c>
    </row>
    <row r="3234" spans="7:8" x14ac:dyDescent="0.35">
      <c r="G3234" s="1">
        <v>41198</v>
      </c>
      <c r="H3234">
        <v>0.16</v>
      </c>
    </row>
    <row r="3235" spans="7:8" x14ac:dyDescent="0.35">
      <c r="G3235" s="1">
        <v>41199</v>
      </c>
      <c r="H3235">
        <v>0.15</v>
      </c>
    </row>
    <row r="3236" spans="7:8" x14ac:dyDescent="0.35">
      <c r="G3236" s="1">
        <v>41200</v>
      </c>
      <c r="H3236">
        <v>0.15</v>
      </c>
    </row>
    <row r="3237" spans="7:8" x14ac:dyDescent="0.35">
      <c r="G3237" s="1">
        <v>41201</v>
      </c>
      <c r="H3237">
        <v>0.16</v>
      </c>
    </row>
    <row r="3238" spans="7:8" x14ac:dyDescent="0.35">
      <c r="G3238" s="1">
        <v>41204</v>
      </c>
      <c r="H3238">
        <v>0.15</v>
      </c>
    </row>
    <row r="3239" spans="7:8" x14ac:dyDescent="0.35">
      <c r="G3239" s="1">
        <v>41205</v>
      </c>
      <c r="H3239">
        <v>0.15</v>
      </c>
    </row>
    <row r="3240" spans="7:8" x14ac:dyDescent="0.35">
      <c r="G3240" s="1">
        <v>41206</v>
      </c>
      <c r="H3240">
        <v>0.17</v>
      </c>
    </row>
    <row r="3241" spans="7:8" x14ac:dyDescent="0.35">
      <c r="G3241" s="1">
        <v>41207</v>
      </c>
      <c r="H3241">
        <v>0.16</v>
      </c>
    </row>
    <row r="3242" spans="7:8" x14ac:dyDescent="0.35">
      <c r="G3242" s="1">
        <v>41208</v>
      </c>
      <c r="H3242">
        <v>0.16</v>
      </c>
    </row>
    <row r="3243" spans="7:8" x14ac:dyDescent="0.35">
      <c r="G3243" s="1">
        <v>41211</v>
      </c>
      <c r="H3243">
        <v>0.17</v>
      </c>
    </row>
    <row r="3244" spans="7:8" x14ac:dyDescent="0.35">
      <c r="G3244" s="1">
        <v>41212</v>
      </c>
      <c r="H3244">
        <v>0.17</v>
      </c>
    </row>
    <row r="3245" spans="7:8" x14ac:dyDescent="0.35">
      <c r="G3245" s="1">
        <v>41213</v>
      </c>
      <c r="H3245">
        <v>0.18</v>
      </c>
    </row>
    <row r="3246" spans="7:8" x14ac:dyDescent="0.35">
      <c r="G3246" s="1">
        <v>41214</v>
      </c>
      <c r="H3246">
        <v>0.17</v>
      </c>
    </row>
    <row r="3247" spans="7:8" x14ac:dyDescent="0.35">
      <c r="G3247" s="1">
        <v>41215</v>
      </c>
      <c r="H3247">
        <v>0.16</v>
      </c>
    </row>
    <row r="3248" spans="7:8" x14ac:dyDescent="0.35">
      <c r="G3248" s="1">
        <v>41218</v>
      </c>
      <c r="H3248">
        <v>0.17</v>
      </c>
    </row>
    <row r="3249" spans="7:8" x14ac:dyDescent="0.35">
      <c r="G3249" s="1">
        <v>41219</v>
      </c>
      <c r="H3249">
        <v>0.16</v>
      </c>
    </row>
    <row r="3250" spans="7:8" x14ac:dyDescent="0.35">
      <c r="G3250" s="1">
        <v>41220</v>
      </c>
      <c r="H3250">
        <v>0.16</v>
      </c>
    </row>
    <row r="3251" spans="7:8" x14ac:dyDescent="0.35">
      <c r="G3251" s="1">
        <v>41221</v>
      </c>
      <c r="H3251">
        <v>0.16</v>
      </c>
    </row>
    <row r="3252" spans="7:8" x14ac:dyDescent="0.35">
      <c r="G3252" s="1">
        <v>41222</v>
      </c>
      <c r="H3252">
        <v>0.16</v>
      </c>
    </row>
    <row r="3253" spans="7:8" x14ac:dyDescent="0.35">
      <c r="G3253" s="1">
        <v>41226</v>
      </c>
      <c r="H3253">
        <v>0.16</v>
      </c>
    </row>
    <row r="3254" spans="7:8" x14ac:dyDescent="0.35">
      <c r="G3254" s="1">
        <v>41227</v>
      </c>
      <c r="H3254">
        <v>0.16</v>
      </c>
    </row>
    <row r="3255" spans="7:8" x14ac:dyDescent="0.35">
      <c r="G3255" s="1">
        <v>41228</v>
      </c>
      <c r="H3255">
        <v>0.16</v>
      </c>
    </row>
    <row r="3256" spans="7:8" x14ac:dyDescent="0.35">
      <c r="G3256" s="1">
        <v>41229</v>
      </c>
      <c r="H3256">
        <v>0.16</v>
      </c>
    </row>
    <row r="3257" spans="7:8" x14ac:dyDescent="0.35">
      <c r="G3257" s="1">
        <v>41232</v>
      </c>
      <c r="H3257">
        <v>0.16</v>
      </c>
    </row>
    <row r="3258" spans="7:8" x14ac:dyDescent="0.35">
      <c r="G3258" s="1">
        <v>41233</v>
      </c>
      <c r="H3258">
        <v>0.16</v>
      </c>
    </row>
    <row r="3259" spans="7:8" x14ac:dyDescent="0.35">
      <c r="G3259" s="1">
        <v>41234</v>
      </c>
      <c r="H3259">
        <v>0.16</v>
      </c>
    </row>
    <row r="3260" spans="7:8" x14ac:dyDescent="0.35">
      <c r="G3260" s="1">
        <v>41236</v>
      </c>
      <c r="H3260">
        <v>0.16</v>
      </c>
    </row>
    <row r="3261" spans="7:8" x14ac:dyDescent="0.35">
      <c r="G3261" s="1">
        <v>41239</v>
      </c>
      <c r="H3261">
        <v>0.16</v>
      </c>
    </row>
    <row r="3262" spans="7:8" x14ac:dyDescent="0.35">
      <c r="G3262" s="1">
        <v>41240</v>
      </c>
      <c r="H3262">
        <v>0.16</v>
      </c>
    </row>
    <row r="3263" spans="7:8" x14ac:dyDescent="0.35">
      <c r="G3263" s="1">
        <v>41241</v>
      </c>
      <c r="H3263">
        <v>0.16</v>
      </c>
    </row>
    <row r="3264" spans="7:8" x14ac:dyDescent="0.35">
      <c r="G3264" s="1">
        <v>41242</v>
      </c>
      <c r="H3264">
        <v>0.16</v>
      </c>
    </row>
    <row r="3265" spans="7:8" x14ac:dyDescent="0.35">
      <c r="G3265" s="1">
        <v>41243</v>
      </c>
      <c r="H3265">
        <v>0.16</v>
      </c>
    </row>
    <row r="3266" spans="7:8" x14ac:dyDescent="0.35">
      <c r="G3266" s="1">
        <v>41246</v>
      </c>
      <c r="H3266">
        <v>0.16</v>
      </c>
    </row>
    <row r="3267" spans="7:8" x14ac:dyDescent="0.35">
      <c r="G3267" s="1">
        <v>41247</v>
      </c>
      <c r="H3267">
        <v>0.17</v>
      </c>
    </row>
    <row r="3268" spans="7:8" x14ac:dyDescent="0.35">
      <c r="G3268" s="1">
        <v>41248</v>
      </c>
      <c r="H3268">
        <v>0.16</v>
      </c>
    </row>
    <row r="3269" spans="7:8" x14ac:dyDescent="0.35">
      <c r="G3269" s="1">
        <v>41249</v>
      </c>
      <c r="H3269">
        <v>0.16</v>
      </c>
    </row>
    <row r="3270" spans="7:8" x14ac:dyDescent="0.35">
      <c r="G3270" s="1">
        <v>41250</v>
      </c>
      <c r="H3270">
        <v>0.16</v>
      </c>
    </row>
    <row r="3271" spans="7:8" x14ac:dyDescent="0.35">
      <c r="G3271" s="1">
        <v>41253</v>
      </c>
      <c r="H3271">
        <v>0.16</v>
      </c>
    </row>
    <row r="3272" spans="7:8" x14ac:dyDescent="0.35">
      <c r="G3272" s="1">
        <v>41254</v>
      </c>
      <c r="H3272">
        <v>0.17</v>
      </c>
    </row>
    <row r="3273" spans="7:8" x14ac:dyDescent="0.35">
      <c r="G3273" s="1">
        <v>41255</v>
      </c>
      <c r="H3273">
        <v>0.17</v>
      </c>
    </row>
    <row r="3274" spans="7:8" x14ac:dyDescent="0.35">
      <c r="G3274" s="1">
        <v>41256</v>
      </c>
      <c r="H3274">
        <v>0.16</v>
      </c>
    </row>
    <row r="3275" spans="7:8" x14ac:dyDescent="0.35">
      <c r="G3275" s="1">
        <v>41257</v>
      </c>
      <c r="H3275">
        <v>0.17</v>
      </c>
    </row>
    <row r="3276" spans="7:8" x14ac:dyDescent="0.35">
      <c r="G3276" s="1">
        <v>41260</v>
      </c>
      <c r="H3276">
        <v>0.16</v>
      </c>
    </row>
    <row r="3277" spans="7:8" x14ac:dyDescent="0.35">
      <c r="G3277" s="1">
        <v>41261</v>
      </c>
      <c r="H3277">
        <v>0.17</v>
      </c>
    </row>
    <row r="3278" spans="7:8" x14ac:dyDescent="0.35">
      <c r="G3278" s="1">
        <v>41262</v>
      </c>
      <c r="H3278">
        <v>0.17</v>
      </c>
    </row>
    <row r="3279" spans="7:8" x14ac:dyDescent="0.35">
      <c r="G3279" s="1">
        <v>41263</v>
      </c>
      <c r="H3279">
        <v>0.17</v>
      </c>
    </row>
    <row r="3280" spans="7:8" x14ac:dyDescent="0.35">
      <c r="G3280" s="1">
        <v>41264</v>
      </c>
      <c r="H3280">
        <v>0.17</v>
      </c>
    </row>
    <row r="3281" spans="7:8" x14ac:dyDescent="0.35">
      <c r="G3281" s="1">
        <v>41267</v>
      </c>
      <c r="H3281">
        <v>0.18</v>
      </c>
    </row>
    <row r="3282" spans="7:8" x14ac:dyDescent="0.35">
      <c r="G3282" s="1">
        <v>41269</v>
      </c>
      <c r="H3282">
        <v>0.17</v>
      </c>
    </row>
    <row r="3283" spans="7:8" x14ac:dyDescent="0.35">
      <c r="G3283" s="1">
        <v>41270</v>
      </c>
      <c r="H3283">
        <v>0.17</v>
      </c>
    </row>
    <row r="3284" spans="7:8" x14ac:dyDescent="0.35">
      <c r="G3284" s="1">
        <v>41271</v>
      </c>
      <c r="H3284">
        <v>0.17</v>
      </c>
    </row>
    <row r="3285" spans="7:8" x14ac:dyDescent="0.35">
      <c r="G3285" s="1">
        <v>41274</v>
      </c>
      <c r="H3285">
        <v>0.09</v>
      </c>
    </row>
    <row r="3286" spans="7:8" x14ac:dyDescent="0.35">
      <c r="G3286" s="1">
        <v>41276</v>
      </c>
      <c r="H3286">
        <v>0.17</v>
      </c>
    </row>
    <row r="3287" spans="7:8" x14ac:dyDescent="0.35">
      <c r="G3287" s="1">
        <v>41277</v>
      </c>
      <c r="H3287">
        <v>0.17</v>
      </c>
    </row>
    <row r="3288" spans="7:8" x14ac:dyDescent="0.35">
      <c r="G3288" s="1">
        <v>41278</v>
      </c>
      <c r="H3288">
        <v>0.16</v>
      </c>
    </row>
    <row r="3289" spans="7:8" x14ac:dyDescent="0.35">
      <c r="G3289" s="1">
        <v>41281</v>
      </c>
      <c r="H3289">
        <v>0.16</v>
      </c>
    </row>
    <row r="3290" spans="7:8" x14ac:dyDescent="0.35">
      <c r="G3290" s="1">
        <v>41282</v>
      </c>
      <c r="H3290">
        <v>0.15</v>
      </c>
    </row>
    <row r="3291" spans="7:8" x14ac:dyDescent="0.35">
      <c r="G3291" s="1">
        <v>41283</v>
      </c>
      <c r="H3291">
        <v>0.14000000000000001</v>
      </c>
    </row>
    <row r="3292" spans="7:8" x14ac:dyDescent="0.35">
      <c r="G3292" s="1">
        <v>41284</v>
      </c>
      <c r="H3292">
        <v>0.14000000000000001</v>
      </c>
    </row>
    <row r="3293" spans="7:8" x14ac:dyDescent="0.35">
      <c r="G3293" s="1">
        <v>41285</v>
      </c>
      <c r="H3293">
        <v>0.14000000000000001</v>
      </c>
    </row>
    <row r="3294" spans="7:8" x14ac:dyDescent="0.35">
      <c r="G3294" s="1">
        <v>41288</v>
      </c>
      <c r="H3294">
        <v>0.14000000000000001</v>
      </c>
    </row>
    <row r="3295" spans="7:8" x14ac:dyDescent="0.35">
      <c r="G3295" s="1">
        <v>41289</v>
      </c>
      <c r="H3295">
        <v>0.15</v>
      </c>
    </row>
    <row r="3296" spans="7:8" x14ac:dyDescent="0.35">
      <c r="G3296" s="1">
        <v>41290</v>
      </c>
      <c r="H3296">
        <v>0.14000000000000001</v>
      </c>
    </row>
    <row r="3297" spans="7:8" x14ac:dyDescent="0.35">
      <c r="G3297" s="1">
        <v>41291</v>
      </c>
      <c r="H3297">
        <v>0.14000000000000001</v>
      </c>
    </row>
    <row r="3298" spans="7:8" x14ac:dyDescent="0.35">
      <c r="G3298" s="1">
        <v>41292</v>
      </c>
      <c r="H3298">
        <v>0.14000000000000001</v>
      </c>
    </row>
    <row r="3299" spans="7:8" x14ac:dyDescent="0.35">
      <c r="G3299" s="1">
        <v>41296</v>
      </c>
      <c r="H3299">
        <v>0.14000000000000001</v>
      </c>
    </row>
    <row r="3300" spans="7:8" x14ac:dyDescent="0.35">
      <c r="G3300" s="1">
        <v>41297</v>
      </c>
      <c r="H3300">
        <v>0.13</v>
      </c>
    </row>
    <row r="3301" spans="7:8" x14ac:dyDescent="0.35">
      <c r="G3301" s="1">
        <v>41298</v>
      </c>
      <c r="H3301">
        <v>0.15</v>
      </c>
    </row>
    <row r="3302" spans="7:8" x14ac:dyDescent="0.35">
      <c r="G3302" s="1">
        <v>41299</v>
      </c>
      <c r="H3302">
        <v>0.14000000000000001</v>
      </c>
    </row>
    <row r="3303" spans="7:8" x14ac:dyDescent="0.35">
      <c r="G3303" s="1">
        <v>41302</v>
      </c>
      <c r="H3303">
        <v>0.14000000000000001</v>
      </c>
    </row>
    <row r="3304" spans="7:8" x14ac:dyDescent="0.35">
      <c r="G3304" s="1">
        <v>41303</v>
      </c>
      <c r="H3304">
        <v>0.12</v>
      </c>
    </row>
    <row r="3305" spans="7:8" x14ac:dyDescent="0.35">
      <c r="G3305" s="1">
        <v>41304</v>
      </c>
      <c r="H3305">
        <v>0.12</v>
      </c>
    </row>
    <row r="3306" spans="7:8" x14ac:dyDescent="0.35">
      <c r="G3306" s="1">
        <v>41305</v>
      </c>
      <c r="H3306">
        <v>0.15</v>
      </c>
    </row>
    <row r="3307" spans="7:8" x14ac:dyDescent="0.35">
      <c r="G3307" s="1">
        <v>41306</v>
      </c>
      <c r="H3307">
        <v>0.14000000000000001</v>
      </c>
    </row>
    <row r="3308" spans="7:8" x14ac:dyDescent="0.35">
      <c r="G3308" s="1">
        <v>41309</v>
      </c>
      <c r="H3308">
        <v>0.13</v>
      </c>
    </row>
    <row r="3309" spans="7:8" x14ac:dyDescent="0.35">
      <c r="G3309" s="1">
        <v>41310</v>
      </c>
      <c r="H3309">
        <v>0.13</v>
      </c>
    </row>
    <row r="3310" spans="7:8" x14ac:dyDescent="0.35">
      <c r="G3310" s="1">
        <v>41311</v>
      </c>
      <c r="H3310">
        <v>0.13</v>
      </c>
    </row>
    <row r="3311" spans="7:8" x14ac:dyDescent="0.35">
      <c r="G3311" s="1">
        <v>41312</v>
      </c>
      <c r="H3311">
        <v>0.13</v>
      </c>
    </row>
    <row r="3312" spans="7:8" x14ac:dyDescent="0.35">
      <c r="G3312" s="1">
        <v>41313</v>
      </c>
      <c r="H3312">
        <v>0.14000000000000001</v>
      </c>
    </row>
    <row r="3313" spans="7:8" x14ac:dyDescent="0.35">
      <c r="G3313" s="1">
        <v>41316</v>
      </c>
      <c r="H3313">
        <v>0.14000000000000001</v>
      </c>
    </row>
    <row r="3314" spans="7:8" x14ac:dyDescent="0.35">
      <c r="G3314" s="1">
        <v>41317</v>
      </c>
      <c r="H3314">
        <v>0.13</v>
      </c>
    </row>
    <row r="3315" spans="7:8" x14ac:dyDescent="0.35">
      <c r="G3315" s="1">
        <v>41318</v>
      </c>
      <c r="H3315">
        <v>0.14000000000000001</v>
      </c>
    </row>
    <row r="3316" spans="7:8" x14ac:dyDescent="0.35">
      <c r="G3316" s="1">
        <v>41319</v>
      </c>
      <c r="H3316">
        <v>0.14000000000000001</v>
      </c>
    </row>
    <row r="3317" spans="7:8" x14ac:dyDescent="0.35">
      <c r="G3317" s="1">
        <v>41320</v>
      </c>
      <c r="H3317">
        <v>0.16</v>
      </c>
    </row>
    <row r="3318" spans="7:8" x14ac:dyDescent="0.35">
      <c r="G3318" s="1">
        <v>41324</v>
      </c>
      <c r="H3318">
        <v>0.15</v>
      </c>
    </row>
    <row r="3319" spans="7:8" x14ac:dyDescent="0.35">
      <c r="G3319" s="1">
        <v>41325</v>
      </c>
      <c r="H3319">
        <v>0.15</v>
      </c>
    </row>
    <row r="3320" spans="7:8" x14ac:dyDescent="0.35">
      <c r="G3320" s="1">
        <v>41326</v>
      </c>
      <c r="H3320">
        <v>0.16</v>
      </c>
    </row>
    <row r="3321" spans="7:8" x14ac:dyDescent="0.35">
      <c r="G3321" s="1">
        <v>41327</v>
      </c>
      <c r="H3321">
        <v>0.16</v>
      </c>
    </row>
    <row r="3322" spans="7:8" x14ac:dyDescent="0.35">
      <c r="G3322" s="1">
        <v>41330</v>
      </c>
      <c r="H3322">
        <v>0.15</v>
      </c>
    </row>
    <row r="3323" spans="7:8" x14ac:dyDescent="0.35">
      <c r="G3323" s="1">
        <v>41331</v>
      </c>
      <c r="H3323">
        <v>0.14000000000000001</v>
      </c>
    </row>
    <row r="3324" spans="7:8" x14ac:dyDescent="0.35">
      <c r="G3324" s="1">
        <v>41332</v>
      </c>
      <c r="H3324">
        <v>0.14000000000000001</v>
      </c>
    </row>
    <row r="3325" spans="7:8" x14ac:dyDescent="0.35">
      <c r="G3325" s="1">
        <v>41333</v>
      </c>
      <c r="H3325">
        <v>0.14000000000000001</v>
      </c>
    </row>
    <row r="3326" spans="7:8" x14ac:dyDescent="0.35">
      <c r="G3326" s="1">
        <v>41334</v>
      </c>
      <c r="H3326">
        <v>0.14000000000000001</v>
      </c>
    </row>
    <row r="3327" spans="7:8" x14ac:dyDescent="0.35">
      <c r="G3327" s="1">
        <v>41337</v>
      </c>
      <c r="H3327">
        <v>0.16</v>
      </c>
    </row>
    <row r="3328" spans="7:8" x14ac:dyDescent="0.35">
      <c r="G3328" s="1">
        <v>41338</v>
      </c>
      <c r="H3328">
        <v>0.15</v>
      </c>
    </row>
    <row r="3329" spans="7:8" x14ac:dyDescent="0.35">
      <c r="G3329" s="1">
        <v>41339</v>
      </c>
      <c r="H3329">
        <v>0.15</v>
      </c>
    </row>
    <row r="3330" spans="7:8" x14ac:dyDescent="0.35">
      <c r="G3330" s="1">
        <v>41340</v>
      </c>
      <c r="H3330">
        <v>0.16</v>
      </c>
    </row>
    <row r="3331" spans="7:8" x14ac:dyDescent="0.35">
      <c r="G3331" s="1">
        <v>41341</v>
      </c>
      <c r="H3331">
        <v>0.15</v>
      </c>
    </row>
    <row r="3332" spans="7:8" x14ac:dyDescent="0.35">
      <c r="G3332" s="1">
        <v>41344</v>
      </c>
      <c r="H3332">
        <v>0.16</v>
      </c>
    </row>
    <row r="3333" spans="7:8" x14ac:dyDescent="0.35">
      <c r="G3333" s="1">
        <v>41345</v>
      </c>
      <c r="H3333">
        <v>0.15</v>
      </c>
    </row>
    <row r="3334" spans="7:8" x14ac:dyDescent="0.35">
      <c r="G3334" s="1">
        <v>41346</v>
      </c>
      <c r="H3334">
        <v>0.14000000000000001</v>
      </c>
    </row>
    <row r="3335" spans="7:8" x14ac:dyDescent="0.35">
      <c r="G3335" s="1">
        <v>41347</v>
      </c>
      <c r="H3335">
        <v>0.15</v>
      </c>
    </row>
    <row r="3336" spans="7:8" x14ac:dyDescent="0.35">
      <c r="G3336" s="1">
        <v>41348</v>
      </c>
      <c r="H3336">
        <v>0.16</v>
      </c>
    </row>
    <row r="3337" spans="7:8" x14ac:dyDescent="0.35">
      <c r="G3337" s="1">
        <v>41351</v>
      </c>
      <c r="H3337">
        <v>0.16</v>
      </c>
    </row>
    <row r="3338" spans="7:8" x14ac:dyDescent="0.35">
      <c r="G3338" s="1">
        <v>41352</v>
      </c>
      <c r="H3338">
        <v>0.15</v>
      </c>
    </row>
    <row r="3339" spans="7:8" x14ac:dyDescent="0.35">
      <c r="G3339" s="1">
        <v>41353</v>
      </c>
      <c r="H3339">
        <v>0.15</v>
      </c>
    </row>
    <row r="3340" spans="7:8" x14ac:dyDescent="0.35">
      <c r="G3340" s="1">
        <v>41354</v>
      </c>
      <c r="H3340">
        <v>0.16</v>
      </c>
    </row>
    <row r="3341" spans="7:8" x14ac:dyDescent="0.35">
      <c r="G3341" s="1">
        <v>41355</v>
      </c>
      <c r="H3341">
        <v>0.15</v>
      </c>
    </row>
    <row r="3342" spans="7:8" x14ac:dyDescent="0.35">
      <c r="G3342" s="1">
        <v>41358</v>
      </c>
      <c r="H3342">
        <v>0.15</v>
      </c>
    </row>
    <row r="3343" spans="7:8" x14ac:dyDescent="0.35">
      <c r="G3343" s="1">
        <v>41359</v>
      </c>
      <c r="H3343">
        <v>0.14000000000000001</v>
      </c>
    </row>
    <row r="3344" spans="7:8" x14ac:dyDescent="0.35">
      <c r="G3344" s="1">
        <v>41360</v>
      </c>
      <c r="H3344">
        <v>0.12</v>
      </c>
    </row>
    <row r="3345" spans="7:8" x14ac:dyDescent="0.35">
      <c r="G3345" s="1">
        <v>41361</v>
      </c>
      <c r="H3345">
        <v>0.13</v>
      </c>
    </row>
    <row r="3346" spans="7:8" x14ac:dyDescent="0.35">
      <c r="G3346" s="1">
        <v>41362</v>
      </c>
      <c r="H3346">
        <v>0.09</v>
      </c>
    </row>
    <row r="3347" spans="7:8" x14ac:dyDescent="0.35">
      <c r="G3347" s="1">
        <v>41365</v>
      </c>
      <c r="H3347">
        <v>0.16</v>
      </c>
    </row>
    <row r="3348" spans="7:8" x14ac:dyDescent="0.35">
      <c r="G3348" s="1">
        <v>41366</v>
      </c>
      <c r="H3348">
        <v>0.15</v>
      </c>
    </row>
    <row r="3349" spans="7:8" x14ac:dyDescent="0.35">
      <c r="G3349" s="1">
        <v>41367</v>
      </c>
      <c r="H3349">
        <v>0.14000000000000001</v>
      </c>
    </row>
    <row r="3350" spans="7:8" x14ac:dyDescent="0.35">
      <c r="G3350" s="1">
        <v>41368</v>
      </c>
      <c r="H3350">
        <v>0.14000000000000001</v>
      </c>
    </row>
    <row r="3351" spans="7:8" x14ac:dyDescent="0.35">
      <c r="G3351" s="1">
        <v>41369</v>
      </c>
      <c r="H3351">
        <v>0.15</v>
      </c>
    </row>
    <row r="3352" spans="7:8" x14ac:dyDescent="0.35">
      <c r="G3352" s="1">
        <v>41372</v>
      </c>
      <c r="H3352">
        <v>0.15</v>
      </c>
    </row>
    <row r="3353" spans="7:8" x14ac:dyDescent="0.35">
      <c r="G3353" s="1">
        <v>41373</v>
      </c>
      <c r="H3353">
        <v>0.15</v>
      </c>
    </row>
    <row r="3354" spans="7:8" x14ac:dyDescent="0.35">
      <c r="G3354" s="1">
        <v>41374</v>
      </c>
      <c r="H3354">
        <v>0.15</v>
      </c>
    </row>
    <row r="3355" spans="7:8" x14ac:dyDescent="0.35">
      <c r="G3355" s="1">
        <v>41375</v>
      </c>
      <c r="H3355">
        <v>0.15</v>
      </c>
    </row>
    <row r="3356" spans="7:8" x14ac:dyDescent="0.35">
      <c r="G3356" s="1">
        <v>41376</v>
      </c>
      <c r="H3356">
        <v>0.15</v>
      </c>
    </row>
    <row r="3357" spans="7:8" x14ac:dyDescent="0.35">
      <c r="G3357" s="1">
        <v>41379</v>
      </c>
      <c r="H3357">
        <v>0.15</v>
      </c>
    </row>
    <row r="3358" spans="7:8" x14ac:dyDescent="0.35">
      <c r="G3358" s="1">
        <v>41380</v>
      </c>
      <c r="H3358">
        <v>0.15</v>
      </c>
    </row>
    <row r="3359" spans="7:8" x14ac:dyDescent="0.35">
      <c r="G3359" s="1">
        <v>41381</v>
      </c>
      <c r="H3359">
        <v>0.15</v>
      </c>
    </row>
    <row r="3360" spans="7:8" x14ac:dyDescent="0.35">
      <c r="G3360" s="1">
        <v>41382</v>
      </c>
      <c r="H3360">
        <v>0.15</v>
      </c>
    </row>
    <row r="3361" spans="7:8" x14ac:dyDescent="0.35">
      <c r="G3361" s="1">
        <v>41383</v>
      </c>
      <c r="H3361">
        <v>0.15</v>
      </c>
    </row>
    <row r="3362" spans="7:8" x14ac:dyDescent="0.35">
      <c r="G3362" s="1">
        <v>41386</v>
      </c>
      <c r="H3362">
        <v>0.15</v>
      </c>
    </row>
    <row r="3363" spans="7:8" x14ac:dyDescent="0.35">
      <c r="G3363" s="1">
        <v>41387</v>
      </c>
      <c r="H3363">
        <v>0.14000000000000001</v>
      </c>
    </row>
    <row r="3364" spans="7:8" x14ac:dyDescent="0.35">
      <c r="G3364" s="1">
        <v>41388</v>
      </c>
      <c r="H3364">
        <v>0.13</v>
      </c>
    </row>
    <row r="3365" spans="7:8" x14ac:dyDescent="0.35">
      <c r="G3365" s="1">
        <v>41389</v>
      </c>
      <c r="H3365">
        <v>0.13</v>
      </c>
    </row>
    <row r="3366" spans="7:8" x14ac:dyDescent="0.35">
      <c r="G3366" s="1">
        <v>41390</v>
      </c>
      <c r="H3366">
        <v>0.13</v>
      </c>
    </row>
    <row r="3367" spans="7:8" x14ac:dyDescent="0.35">
      <c r="G3367" s="1">
        <v>41393</v>
      </c>
      <c r="H3367">
        <v>0.13</v>
      </c>
    </row>
    <row r="3368" spans="7:8" x14ac:dyDescent="0.35">
      <c r="G3368" s="1">
        <v>41394</v>
      </c>
      <c r="H3368">
        <v>0.14000000000000001</v>
      </c>
    </row>
    <row r="3369" spans="7:8" x14ac:dyDescent="0.35">
      <c r="G3369" s="1">
        <v>41395</v>
      </c>
      <c r="H3369">
        <v>0.14000000000000001</v>
      </c>
    </row>
    <row r="3370" spans="7:8" x14ac:dyDescent="0.35">
      <c r="G3370" s="1">
        <v>41396</v>
      </c>
      <c r="H3370">
        <v>0.15</v>
      </c>
    </row>
    <row r="3371" spans="7:8" x14ac:dyDescent="0.35">
      <c r="G3371" s="1">
        <v>41397</v>
      </c>
      <c r="H3371">
        <v>0.14000000000000001</v>
      </c>
    </row>
    <row r="3372" spans="7:8" x14ac:dyDescent="0.35">
      <c r="G3372" s="1">
        <v>41400</v>
      </c>
      <c r="H3372">
        <v>0.14000000000000001</v>
      </c>
    </row>
    <row r="3373" spans="7:8" x14ac:dyDescent="0.35">
      <c r="G3373" s="1">
        <v>41401</v>
      </c>
      <c r="H3373">
        <v>0.12</v>
      </c>
    </row>
    <row r="3374" spans="7:8" x14ac:dyDescent="0.35">
      <c r="G3374" s="1">
        <v>41402</v>
      </c>
      <c r="H3374">
        <v>0.12</v>
      </c>
    </row>
    <row r="3375" spans="7:8" x14ac:dyDescent="0.35">
      <c r="G3375" s="1">
        <v>41403</v>
      </c>
      <c r="H3375">
        <v>0.12</v>
      </c>
    </row>
    <row r="3376" spans="7:8" x14ac:dyDescent="0.35">
      <c r="G3376" s="1">
        <v>41404</v>
      </c>
      <c r="H3376">
        <v>0.12</v>
      </c>
    </row>
    <row r="3377" spans="7:8" x14ac:dyDescent="0.35">
      <c r="G3377" s="1">
        <v>41407</v>
      </c>
      <c r="H3377">
        <v>0.12</v>
      </c>
    </row>
    <row r="3378" spans="7:8" x14ac:dyDescent="0.35">
      <c r="G3378" s="1">
        <v>41408</v>
      </c>
      <c r="H3378">
        <v>0.11</v>
      </c>
    </row>
    <row r="3379" spans="7:8" x14ac:dyDescent="0.35">
      <c r="G3379" s="1">
        <v>41409</v>
      </c>
      <c r="H3379">
        <v>0.12</v>
      </c>
    </row>
    <row r="3380" spans="7:8" x14ac:dyDescent="0.35">
      <c r="G3380" s="1">
        <v>41410</v>
      </c>
      <c r="H3380">
        <v>0.11</v>
      </c>
    </row>
    <row r="3381" spans="7:8" x14ac:dyDescent="0.35">
      <c r="G3381" s="1">
        <v>41411</v>
      </c>
      <c r="H3381">
        <v>0.1</v>
      </c>
    </row>
    <row r="3382" spans="7:8" x14ac:dyDescent="0.35">
      <c r="G3382" s="1">
        <v>41414</v>
      </c>
      <c r="H3382">
        <v>0.1</v>
      </c>
    </row>
    <row r="3383" spans="7:8" x14ac:dyDescent="0.35">
      <c r="G3383" s="1">
        <v>41415</v>
      </c>
      <c r="H3383">
        <v>0.09</v>
      </c>
    </row>
    <row r="3384" spans="7:8" x14ac:dyDescent="0.35">
      <c r="G3384" s="1">
        <v>41416</v>
      </c>
      <c r="H3384">
        <v>0.08</v>
      </c>
    </row>
    <row r="3385" spans="7:8" x14ac:dyDescent="0.35">
      <c r="G3385" s="1">
        <v>41417</v>
      </c>
      <c r="H3385">
        <v>0.08</v>
      </c>
    </row>
    <row r="3386" spans="7:8" x14ac:dyDescent="0.35">
      <c r="G3386" s="1">
        <v>41418</v>
      </c>
      <c r="H3386">
        <v>0.09</v>
      </c>
    </row>
    <row r="3387" spans="7:8" x14ac:dyDescent="0.35">
      <c r="G3387" s="1">
        <v>41422</v>
      </c>
      <c r="H3387">
        <v>0.09</v>
      </c>
    </row>
    <row r="3388" spans="7:8" x14ac:dyDescent="0.35">
      <c r="G3388" s="1">
        <v>41423</v>
      </c>
      <c r="H3388">
        <v>0.08</v>
      </c>
    </row>
    <row r="3389" spans="7:8" x14ac:dyDescent="0.35">
      <c r="G3389" s="1">
        <v>41424</v>
      </c>
      <c r="H3389">
        <v>0.08</v>
      </c>
    </row>
    <row r="3390" spans="7:8" x14ac:dyDescent="0.35">
      <c r="G3390" s="1">
        <v>41425</v>
      </c>
      <c r="H3390">
        <v>0.09</v>
      </c>
    </row>
    <row r="3391" spans="7:8" x14ac:dyDescent="0.35">
      <c r="G3391" s="1">
        <v>41428</v>
      </c>
      <c r="H3391">
        <v>0.1</v>
      </c>
    </row>
    <row r="3392" spans="7:8" x14ac:dyDescent="0.35">
      <c r="G3392" s="1">
        <v>41429</v>
      </c>
      <c r="H3392">
        <v>0.11</v>
      </c>
    </row>
    <row r="3393" spans="7:8" x14ac:dyDescent="0.35">
      <c r="G3393" s="1">
        <v>41430</v>
      </c>
      <c r="H3393">
        <v>0.09</v>
      </c>
    </row>
    <row r="3394" spans="7:8" x14ac:dyDescent="0.35">
      <c r="G3394" s="1">
        <v>41431</v>
      </c>
      <c r="H3394">
        <v>0.1</v>
      </c>
    </row>
    <row r="3395" spans="7:8" x14ac:dyDescent="0.35">
      <c r="G3395" s="1">
        <v>41432</v>
      </c>
      <c r="H3395">
        <v>0.09</v>
      </c>
    </row>
    <row r="3396" spans="7:8" x14ac:dyDescent="0.35">
      <c r="G3396" s="1">
        <v>41435</v>
      </c>
      <c r="H3396">
        <v>0.09</v>
      </c>
    </row>
    <row r="3397" spans="7:8" x14ac:dyDescent="0.35">
      <c r="G3397" s="1">
        <v>41436</v>
      </c>
      <c r="H3397">
        <v>0.09</v>
      </c>
    </row>
    <row r="3398" spans="7:8" x14ac:dyDescent="0.35">
      <c r="G3398" s="1">
        <v>41437</v>
      </c>
      <c r="H3398">
        <v>0.08</v>
      </c>
    </row>
    <row r="3399" spans="7:8" x14ac:dyDescent="0.35">
      <c r="G3399" s="1">
        <v>41438</v>
      </c>
      <c r="H3399">
        <v>0.09</v>
      </c>
    </row>
    <row r="3400" spans="7:8" x14ac:dyDescent="0.35">
      <c r="G3400" s="1">
        <v>41439</v>
      </c>
      <c r="H3400">
        <v>0.1</v>
      </c>
    </row>
    <row r="3401" spans="7:8" x14ac:dyDescent="0.35">
      <c r="G3401" s="1">
        <v>41442</v>
      </c>
      <c r="H3401">
        <v>0.11</v>
      </c>
    </row>
    <row r="3402" spans="7:8" x14ac:dyDescent="0.35">
      <c r="G3402" s="1">
        <v>41443</v>
      </c>
      <c r="H3402">
        <v>0.12</v>
      </c>
    </row>
    <row r="3403" spans="7:8" x14ac:dyDescent="0.35">
      <c r="G3403" s="1">
        <v>41444</v>
      </c>
      <c r="H3403">
        <v>0.1</v>
      </c>
    </row>
    <row r="3404" spans="7:8" x14ac:dyDescent="0.35">
      <c r="G3404" s="1">
        <v>41445</v>
      </c>
      <c r="H3404">
        <v>0.1</v>
      </c>
    </row>
    <row r="3405" spans="7:8" x14ac:dyDescent="0.35">
      <c r="G3405" s="1">
        <v>41446</v>
      </c>
      <c r="H3405">
        <v>0.1</v>
      </c>
    </row>
    <row r="3406" spans="7:8" x14ac:dyDescent="0.35">
      <c r="G3406" s="1">
        <v>41449</v>
      </c>
      <c r="H3406">
        <v>0.1</v>
      </c>
    </row>
    <row r="3407" spans="7:8" x14ac:dyDescent="0.35">
      <c r="G3407" s="1">
        <v>41450</v>
      </c>
      <c r="H3407">
        <v>0.09</v>
      </c>
    </row>
    <row r="3408" spans="7:8" x14ac:dyDescent="0.35">
      <c r="G3408" s="1">
        <v>41451</v>
      </c>
      <c r="H3408">
        <v>0.09</v>
      </c>
    </row>
    <row r="3409" spans="7:8" x14ac:dyDescent="0.35">
      <c r="G3409" s="1">
        <v>41452</v>
      </c>
      <c r="H3409">
        <v>0.09</v>
      </c>
    </row>
    <row r="3410" spans="7:8" x14ac:dyDescent="0.35">
      <c r="G3410" s="1">
        <v>41453</v>
      </c>
      <c r="H3410">
        <v>7.0000000000000007E-2</v>
      </c>
    </row>
    <row r="3411" spans="7:8" x14ac:dyDescent="0.35">
      <c r="G3411" s="1">
        <v>41456</v>
      </c>
      <c r="H3411">
        <v>0.1</v>
      </c>
    </row>
    <row r="3412" spans="7:8" x14ac:dyDescent="0.35">
      <c r="G3412" s="1">
        <v>41457</v>
      </c>
      <c r="H3412">
        <v>0.1</v>
      </c>
    </row>
    <row r="3413" spans="7:8" x14ac:dyDescent="0.35">
      <c r="G3413" s="1">
        <v>41458</v>
      </c>
      <c r="H3413">
        <v>0.1</v>
      </c>
    </row>
    <row r="3414" spans="7:8" x14ac:dyDescent="0.35">
      <c r="G3414" s="1">
        <v>41460</v>
      </c>
      <c r="H3414">
        <v>0.1</v>
      </c>
    </row>
    <row r="3415" spans="7:8" x14ac:dyDescent="0.35">
      <c r="G3415" s="1">
        <v>41463</v>
      </c>
      <c r="H3415">
        <v>0.1</v>
      </c>
    </row>
    <row r="3416" spans="7:8" x14ac:dyDescent="0.35">
      <c r="G3416" s="1">
        <v>41464</v>
      </c>
      <c r="H3416">
        <v>0.1</v>
      </c>
    </row>
    <row r="3417" spans="7:8" x14ac:dyDescent="0.35">
      <c r="G3417" s="1">
        <v>41465</v>
      </c>
      <c r="H3417">
        <v>0.09</v>
      </c>
    </row>
    <row r="3418" spans="7:8" x14ac:dyDescent="0.35">
      <c r="G3418" s="1">
        <v>41466</v>
      </c>
      <c r="H3418">
        <v>0.09</v>
      </c>
    </row>
    <row r="3419" spans="7:8" x14ac:dyDescent="0.35">
      <c r="G3419" s="1">
        <v>41467</v>
      </c>
      <c r="H3419">
        <v>0.09</v>
      </c>
    </row>
    <row r="3420" spans="7:8" x14ac:dyDescent="0.35">
      <c r="G3420" s="1">
        <v>41470</v>
      </c>
      <c r="H3420">
        <v>0.09</v>
      </c>
    </row>
    <row r="3421" spans="7:8" x14ac:dyDescent="0.35">
      <c r="G3421" s="1">
        <v>41471</v>
      </c>
      <c r="H3421">
        <v>0.09</v>
      </c>
    </row>
    <row r="3422" spans="7:8" x14ac:dyDescent="0.35">
      <c r="G3422" s="1">
        <v>41472</v>
      </c>
      <c r="H3422">
        <v>0.09</v>
      </c>
    </row>
    <row r="3423" spans="7:8" x14ac:dyDescent="0.35">
      <c r="G3423" s="1">
        <v>41473</v>
      </c>
      <c r="H3423">
        <v>0.09</v>
      </c>
    </row>
    <row r="3424" spans="7:8" x14ac:dyDescent="0.35">
      <c r="G3424" s="1">
        <v>41474</v>
      </c>
      <c r="H3424">
        <v>0.09</v>
      </c>
    </row>
    <row r="3425" spans="7:8" x14ac:dyDescent="0.35">
      <c r="G3425" s="1">
        <v>41477</v>
      </c>
      <c r="H3425">
        <v>0.09</v>
      </c>
    </row>
    <row r="3426" spans="7:8" x14ac:dyDescent="0.35">
      <c r="G3426" s="1">
        <v>41478</v>
      </c>
      <c r="H3426">
        <v>0.09</v>
      </c>
    </row>
    <row r="3427" spans="7:8" x14ac:dyDescent="0.35">
      <c r="G3427" s="1">
        <v>41479</v>
      </c>
      <c r="H3427">
        <v>0.09</v>
      </c>
    </row>
    <row r="3428" spans="7:8" x14ac:dyDescent="0.35">
      <c r="G3428" s="1">
        <v>41480</v>
      </c>
      <c r="H3428">
        <v>0.09</v>
      </c>
    </row>
    <row r="3429" spans="7:8" x14ac:dyDescent="0.35">
      <c r="G3429" s="1">
        <v>41481</v>
      </c>
      <c r="H3429">
        <v>0.09</v>
      </c>
    </row>
    <row r="3430" spans="7:8" x14ac:dyDescent="0.35">
      <c r="G3430" s="1">
        <v>41484</v>
      </c>
      <c r="H3430">
        <v>0.08</v>
      </c>
    </row>
    <row r="3431" spans="7:8" x14ac:dyDescent="0.35">
      <c r="G3431" s="1">
        <v>41485</v>
      </c>
      <c r="H3431">
        <v>0.09</v>
      </c>
    </row>
    <row r="3432" spans="7:8" x14ac:dyDescent="0.35">
      <c r="G3432" s="1">
        <v>41486</v>
      </c>
      <c r="H3432">
        <v>0.09</v>
      </c>
    </row>
    <row r="3433" spans="7:8" x14ac:dyDescent="0.35">
      <c r="G3433" s="1">
        <v>41487</v>
      </c>
      <c r="H3433">
        <v>0.08</v>
      </c>
    </row>
    <row r="3434" spans="7:8" x14ac:dyDescent="0.35">
      <c r="G3434" s="1">
        <v>41488</v>
      </c>
      <c r="H3434">
        <v>0.09</v>
      </c>
    </row>
    <row r="3435" spans="7:8" x14ac:dyDescent="0.35">
      <c r="G3435" s="1">
        <v>41491</v>
      </c>
      <c r="H3435">
        <v>0.08</v>
      </c>
    </row>
    <row r="3436" spans="7:8" x14ac:dyDescent="0.35">
      <c r="G3436" s="1">
        <v>41492</v>
      </c>
      <c r="H3436">
        <v>0.09</v>
      </c>
    </row>
    <row r="3437" spans="7:8" x14ac:dyDescent="0.35">
      <c r="G3437" s="1">
        <v>41493</v>
      </c>
      <c r="H3437">
        <v>0.09</v>
      </c>
    </row>
    <row r="3438" spans="7:8" x14ac:dyDescent="0.35">
      <c r="G3438" s="1">
        <v>41494</v>
      </c>
      <c r="H3438">
        <v>0.09</v>
      </c>
    </row>
    <row r="3439" spans="7:8" x14ac:dyDescent="0.35">
      <c r="G3439" s="1">
        <v>41495</v>
      </c>
      <c r="H3439">
        <v>0.08</v>
      </c>
    </row>
    <row r="3440" spans="7:8" x14ac:dyDescent="0.35">
      <c r="G3440" s="1">
        <v>41498</v>
      </c>
      <c r="H3440">
        <v>0.08</v>
      </c>
    </row>
    <row r="3441" spans="7:8" x14ac:dyDescent="0.35">
      <c r="G3441" s="1">
        <v>41499</v>
      </c>
      <c r="H3441">
        <v>0.08</v>
      </c>
    </row>
    <row r="3442" spans="7:8" x14ac:dyDescent="0.35">
      <c r="G3442" s="1">
        <v>41500</v>
      </c>
      <c r="H3442">
        <v>0.09</v>
      </c>
    </row>
    <row r="3443" spans="7:8" x14ac:dyDescent="0.35">
      <c r="G3443" s="1">
        <v>41501</v>
      </c>
      <c r="H3443">
        <v>0.08</v>
      </c>
    </row>
    <row r="3444" spans="7:8" x14ac:dyDescent="0.35">
      <c r="G3444" s="1">
        <v>41502</v>
      </c>
      <c r="H3444">
        <v>0.09</v>
      </c>
    </row>
    <row r="3445" spans="7:8" x14ac:dyDescent="0.35">
      <c r="G3445" s="1">
        <v>41505</v>
      </c>
      <c r="H3445">
        <v>0.09</v>
      </c>
    </row>
    <row r="3446" spans="7:8" x14ac:dyDescent="0.35">
      <c r="G3446" s="1">
        <v>41506</v>
      </c>
      <c r="H3446">
        <v>0.09</v>
      </c>
    </row>
    <row r="3447" spans="7:8" x14ac:dyDescent="0.35">
      <c r="G3447" s="1">
        <v>41507</v>
      </c>
      <c r="H3447">
        <v>0.08</v>
      </c>
    </row>
    <row r="3448" spans="7:8" x14ac:dyDescent="0.35">
      <c r="G3448" s="1">
        <v>41508</v>
      </c>
      <c r="H3448">
        <v>0.09</v>
      </c>
    </row>
    <row r="3449" spans="7:8" x14ac:dyDescent="0.35">
      <c r="G3449" s="1">
        <v>41509</v>
      </c>
      <c r="H3449">
        <v>0.08</v>
      </c>
    </row>
    <row r="3450" spans="7:8" x14ac:dyDescent="0.35">
      <c r="G3450" s="1">
        <v>41512</v>
      </c>
      <c r="H3450">
        <v>0.08</v>
      </c>
    </row>
    <row r="3451" spans="7:8" x14ac:dyDescent="0.35">
      <c r="G3451" s="1">
        <v>41513</v>
      </c>
      <c r="H3451">
        <v>7.0000000000000007E-2</v>
      </c>
    </row>
    <row r="3452" spans="7:8" x14ac:dyDescent="0.35">
      <c r="G3452" s="1">
        <v>41514</v>
      </c>
      <c r="H3452">
        <v>7.0000000000000007E-2</v>
      </c>
    </row>
    <row r="3453" spans="7:8" x14ac:dyDescent="0.35">
      <c r="G3453" s="1">
        <v>41515</v>
      </c>
      <c r="H3453">
        <v>0.08</v>
      </c>
    </row>
    <row r="3454" spans="7:8" x14ac:dyDescent="0.35">
      <c r="G3454" s="1">
        <v>41516</v>
      </c>
      <c r="H3454">
        <v>7.0000000000000007E-2</v>
      </c>
    </row>
    <row r="3455" spans="7:8" x14ac:dyDescent="0.35">
      <c r="G3455" s="1">
        <v>41520</v>
      </c>
      <c r="H3455">
        <v>0.09</v>
      </c>
    </row>
    <row r="3456" spans="7:8" x14ac:dyDescent="0.35">
      <c r="G3456" s="1">
        <v>41521</v>
      </c>
      <c r="H3456">
        <v>0.08</v>
      </c>
    </row>
    <row r="3457" spans="7:8" x14ac:dyDescent="0.35">
      <c r="G3457" s="1">
        <v>41522</v>
      </c>
      <c r="H3457">
        <v>0.08</v>
      </c>
    </row>
    <row r="3458" spans="7:8" x14ac:dyDescent="0.35">
      <c r="G3458" s="1">
        <v>41523</v>
      </c>
      <c r="H3458">
        <v>0.08</v>
      </c>
    </row>
    <row r="3459" spans="7:8" x14ac:dyDescent="0.35">
      <c r="G3459" s="1">
        <v>41526</v>
      </c>
      <c r="H3459">
        <v>0.08</v>
      </c>
    </row>
    <row r="3460" spans="7:8" x14ac:dyDescent="0.35">
      <c r="G3460" s="1">
        <v>41527</v>
      </c>
      <c r="H3460">
        <v>0.08</v>
      </c>
    </row>
    <row r="3461" spans="7:8" x14ac:dyDescent="0.35">
      <c r="G3461" s="1">
        <v>41528</v>
      </c>
      <c r="H3461">
        <v>0.08</v>
      </c>
    </row>
    <row r="3462" spans="7:8" x14ac:dyDescent="0.35">
      <c r="G3462" s="1">
        <v>41529</v>
      </c>
      <c r="H3462">
        <v>0.08</v>
      </c>
    </row>
    <row r="3463" spans="7:8" x14ac:dyDescent="0.35">
      <c r="G3463" s="1">
        <v>41530</v>
      </c>
      <c r="H3463">
        <v>0.08</v>
      </c>
    </row>
    <row r="3464" spans="7:8" x14ac:dyDescent="0.35">
      <c r="G3464" s="1">
        <v>41533</v>
      </c>
      <c r="H3464">
        <v>0.08</v>
      </c>
    </row>
    <row r="3465" spans="7:8" x14ac:dyDescent="0.35">
      <c r="G3465" s="1">
        <v>41534</v>
      </c>
      <c r="H3465">
        <v>0.08</v>
      </c>
    </row>
    <row r="3466" spans="7:8" x14ac:dyDescent="0.35">
      <c r="G3466" s="1">
        <v>41535</v>
      </c>
      <c r="H3466">
        <v>0.08</v>
      </c>
    </row>
    <row r="3467" spans="7:8" x14ac:dyDescent="0.35">
      <c r="G3467" s="1">
        <v>41536</v>
      </c>
      <c r="H3467">
        <v>0.09</v>
      </c>
    </row>
    <row r="3468" spans="7:8" x14ac:dyDescent="0.35">
      <c r="G3468" s="1">
        <v>41537</v>
      </c>
      <c r="H3468">
        <v>0.08</v>
      </c>
    </row>
    <row r="3469" spans="7:8" x14ac:dyDescent="0.35">
      <c r="G3469" s="1">
        <v>41540</v>
      </c>
      <c r="H3469">
        <v>0.09</v>
      </c>
    </row>
    <row r="3470" spans="7:8" x14ac:dyDescent="0.35">
      <c r="G3470" s="1">
        <v>41541</v>
      </c>
      <c r="H3470">
        <v>0.09</v>
      </c>
    </row>
    <row r="3471" spans="7:8" x14ac:dyDescent="0.35">
      <c r="G3471" s="1">
        <v>41542</v>
      </c>
      <c r="H3471">
        <v>0.08</v>
      </c>
    </row>
    <row r="3472" spans="7:8" x14ac:dyDescent="0.35">
      <c r="G3472" s="1">
        <v>41543</v>
      </c>
      <c r="H3472">
        <v>0.08</v>
      </c>
    </row>
    <row r="3473" spans="7:8" x14ac:dyDescent="0.35">
      <c r="G3473" s="1">
        <v>41544</v>
      </c>
      <c r="H3473">
        <v>0.08</v>
      </c>
    </row>
    <row r="3474" spans="7:8" x14ac:dyDescent="0.35">
      <c r="G3474" s="1">
        <v>41547</v>
      </c>
      <c r="H3474">
        <v>0.06</v>
      </c>
    </row>
    <row r="3475" spans="7:8" x14ac:dyDescent="0.35">
      <c r="G3475" s="1">
        <v>41548</v>
      </c>
      <c r="H3475">
        <v>0.08</v>
      </c>
    </row>
    <row r="3476" spans="7:8" x14ac:dyDescent="0.35">
      <c r="G3476" s="1">
        <v>41549</v>
      </c>
      <c r="H3476">
        <v>7.0000000000000007E-2</v>
      </c>
    </row>
    <row r="3477" spans="7:8" x14ac:dyDescent="0.35">
      <c r="G3477" s="1">
        <v>41550</v>
      </c>
      <c r="H3477">
        <v>0.08</v>
      </c>
    </row>
    <row r="3478" spans="7:8" x14ac:dyDescent="0.35">
      <c r="G3478" s="1">
        <v>41551</v>
      </c>
      <c r="H3478">
        <v>0.08</v>
      </c>
    </row>
    <row r="3479" spans="7:8" x14ac:dyDescent="0.35">
      <c r="G3479" s="1">
        <v>41554</v>
      </c>
      <c r="H3479">
        <v>0.08</v>
      </c>
    </row>
    <row r="3480" spans="7:8" x14ac:dyDescent="0.35">
      <c r="G3480" s="1">
        <v>41555</v>
      </c>
      <c r="H3480">
        <v>0.08</v>
      </c>
    </row>
    <row r="3481" spans="7:8" x14ac:dyDescent="0.35">
      <c r="G3481" s="1">
        <v>41556</v>
      </c>
      <c r="H3481">
        <v>0.09</v>
      </c>
    </row>
    <row r="3482" spans="7:8" x14ac:dyDescent="0.35">
      <c r="G3482" s="1">
        <v>41557</v>
      </c>
      <c r="H3482">
        <v>0.09</v>
      </c>
    </row>
    <row r="3483" spans="7:8" x14ac:dyDescent="0.35">
      <c r="G3483" s="1">
        <v>41558</v>
      </c>
      <c r="H3483">
        <v>0.1</v>
      </c>
    </row>
    <row r="3484" spans="7:8" x14ac:dyDescent="0.35">
      <c r="G3484" s="1">
        <v>41562</v>
      </c>
      <c r="H3484">
        <v>0.1</v>
      </c>
    </row>
    <row r="3485" spans="7:8" x14ac:dyDescent="0.35">
      <c r="G3485" s="1">
        <v>41563</v>
      </c>
      <c r="H3485">
        <v>0.11</v>
      </c>
    </row>
    <row r="3486" spans="7:8" x14ac:dyDescent="0.35">
      <c r="G3486" s="1">
        <v>41564</v>
      </c>
      <c r="H3486">
        <v>0.1</v>
      </c>
    </row>
    <row r="3487" spans="7:8" x14ac:dyDescent="0.35">
      <c r="G3487" s="1">
        <v>41565</v>
      </c>
      <c r="H3487">
        <v>0.1</v>
      </c>
    </row>
    <row r="3488" spans="7:8" x14ac:dyDescent="0.35">
      <c r="G3488" s="1">
        <v>41568</v>
      </c>
      <c r="H3488">
        <v>0.09</v>
      </c>
    </row>
    <row r="3489" spans="7:8" x14ac:dyDescent="0.35">
      <c r="G3489" s="1">
        <v>41569</v>
      </c>
      <c r="H3489">
        <v>0.08</v>
      </c>
    </row>
    <row r="3490" spans="7:8" x14ac:dyDescent="0.35">
      <c r="G3490" s="1">
        <v>41570</v>
      </c>
      <c r="H3490">
        <v>0.08</v>
      </c>
    </row>
    <row r="3491" spans="7:8" x14ac:dyDescent="0.35">
      <c r="G3491" s="1">
        <v>41571</v>
      </c>
      <c r="H3491">
        <v>0.08</v>
      </c>
    </row>
    <row r="3492" spans="7:8" x14ac:dyDescent="0.35">
      <c r="G3492" s="1">
        <v>41572</v>
      </c>
      <c r="H3492">
        <v>0.08</v>
      </c>
    </row>
    <row r="3493" spans="7:8" x14ac:dyDescent="0.35">
      <c r="G3493" s="1">
        <v>41575</v>
      </c>
      <c r="H3493">
        <v>0.08</v>
      </c>
    </row>
    <row r="3494" spans="7:8" x14ac:dyDescent="0.35">
      <c r="G3494" s="1">
        <v>41576</v>
      </c>
      <c r="H3494">
        <v>0.08</v>
      </c>
    </row>
    <row r="3495" spans="7:8" x14ac:dyDescent="0.35">
      <c r="G3495" s="1">
        <v>41577</v>
      </c>
      <c r="H3495">
        <v>0.08</v>
      </c>
    </row>
    <row r="3496" spans="7:8" x14ac:dyDescent="0.35">
      <c r="G3496" s="1">
        <v>41578</v>
      </c>
      <c r="H3496">
        <v>7.0000000000000007E-2</v>
      </c>
    </row>
    <row r="3497" spans="7:8" x14ac:dyDescent="0.35">
      <c r="G3497" s="1">
        <v>41579</v>
      </c>
      <c r="H3497">
        <v>0.08</v>
      </c>
    </row>
    <row r="3498" spans="7:8" x14ac:dyDescent="0.35">
      <c r="G3498" s="1">
        <v>41582</v>
      </c>
      <c r="H3498">
        <v>0.08</v>
      </c>
    </row>
    <row r="3499" spans="7:8" x14ac:dyDescent="0.35">
      <c r="G3499" s="1">
        <v>41583</v>
      </c>
      <c r="H3499">
        <v>0.08</v>
      </c>
    </row>
    <row r="3500" spans="7:8" x14ac:dyDescent="0.35">
      <c r="G3500" s="1">
        <v>41584</v>
      </c>
      <c r="H3500">
        <v>0.08</v>
      </c>
    </row>
    <row r="3501" spans="7:8" x14ac:dyDescent="0.35">
      <c r="G3501" s="1">
        <v>41585</v>
      </c>
      <c r="H3501">
        <v>0.08</v>
      </c>
    </row>
    <row r="3502" spans="7:8" x14ac:dyDescent="0.35">
      <c r="G3502" s="1">
        <v>41586</v>
      </c>
      <c r="H3502">
        <v>0.08</v>
      </c>
    </row>
    <row r="3503" spans="7:8" x14ac:dyDescent="0.35">
      <c r="G3503" s="1">
        <v>41590</v>
      </c>
      <c r="H3503">
        <v>0.08</v>
      </c>
    </row>
    <row r="3504" spans="7:8" x14ac:dyDescent="0.35">
      <c r="G3504" s="1">
        <v>41591</v>
      </c>
      <c r="H3504">
        <v>0.08</v>
      </c>
    </row>
    <row r="3505" spans="7:8" x14ac:dyDescent="0.35">
      <c r="G3505" s="1">
        <v>41592</v>
      </c>
      <c r="H3505">
        <v>0.09</v>
      </c>
    </row>
    <row r="3506" spans="7:8" x14ac:dyDescent="0.35">
      <c r="G3506" s="1">
        <v>41593</v>
      </c>
      <c r="H3506">
        <v>0.09</v>
      </c>
    </row>
    <row r="3507" spans="7:8" x14ac:dyDescent="0.35">
      <c r="G3507" s="1">
        <v>41596</v>
      </c>
      <c r="H3507">
        <v>0.09</v>
      </c>
    </row>
    <row r="3508" spans="7:8" x14ac:dyDescent="0.35">
      <c r="G3508" s="1">
        <v>41597</v>
      </c>
      <c r="H3508">
        <v>0.09</v>
      </c>
    </row>
    <row r="3509" spans="7:8" x14ac:dyDescent="0.35">
      <c r="G3509" s="1">
        <v>41598</v>
      </c>
      <c r="H3509">
        <v>0.09</v>
      </c>
    </row>
    <row r="3510" spans="7:8" x14ac:dyDescent="0.35">
      <c r="G3510" s="1">
        <v>41599</v>
      </c>
      <c r="H3510">
        <v>0.09</v>
      </c>
    </row>
    <row r="3511" spans="7:8" x14ac:dyDescent="0.35">
      <c r="G3511" s="1">
        <v>41600</v>
      </c>
      <c r="H3511">
        <v>0.09</v>
      </c>
    </row>
    <row r="3512" spans="7:8" x14ac:dyDescent="0.35">
      <c r="G3512" s="1">
        <v>41603</v>
      </c>
      <c r="H3512">
        <v>0.09</v>
      </c>
    </row>
    <row r="3513" spans="7:8" x14ac:dyDescent="0.35">
      <c r="G3513" s="1">
        <v>41604</v>
      </c>
      <c r="H3513">
        <v>0.09</v>
      </c>
    </row>
    <row r="3514" spans="7:8" x14ac:dyDescent="0.35">
      <c r="G3514" s="1">
        <v>41605</v>
      </c>
      <c r="H3514">
        <v>0.09</v>
      </c>
    </row>
    <row r="3515" spans="7:8" x14ac:dyDescent="0.35">
      <c r="G3515" s="1">
        <v>41607</v>
      </c>
      <c r="H3515">
        <v>7.0000000000000007E-2</v>
      </c>
    </row>
    <row r="3516" spans="7:8" x14ac:dyDescent="0.35">
      <c r="G3516" s="1">
        <v>41610</v>
      </c>
      <c r="H3516">
        <v>0.09</v>
      </c>
    </row>
    <row r="3517" spans="7:8" x14ac:dyDescent="0.35">
      <c r="G3517" s="1">
        <v>41611</v>
      </c>
      <c r="H3517">
        <v>0.09</v>
      </c>
    </row>
    <row r="3518" spans="7:8" x14ac:dyDescent="0.35">
      <c r="G3518" s="1">
        <v>41612</v>
      </c>
      <c r="H3518">
        <v>0.09</v>
      </c>
    </row>
    <row r="3519" spans="7:8" x14ac:dyDescent="0.35">
      <c r="G3519" s="1">
        <v>41613</v>
      </c>
      <c r="H3519">
        <v>0.09</v>
      </c>
    </row>
    <row r="3520" spans="7:8" x14ac:dyDescent="0.35">
      <c r="G3520" s="1">
        <v>41614</v>
      </c>
      <c r="H3520">
        <v>0.09</v>
      </c>
    </row>
    <row r="3521" spans="7:8" x14ac:dyDescent="0.35">
      <c r="G3521" s="1">
        <v>41617</v>
      </c>
      <c r="H3521">
        <v>0.09</v>
      </c>
    </row>
    <row r="3522" spans="7:8" x14ac:dyDescent="0.35">
      <c r="G3522" s="1">
        <v>41618</v>
      </c>
      <c r="H3522">
        <v>0.09</v>
      </c>
    </row>
    <row r="3523" spans="7:8" x14ac:dyDescent="0.35">
      <c r="G3523" s="1">
        <v>41619</v>
      </c>
      <c r="H3523">
        <v>0.08</v>
      </c>
    </row>
    <row r="3524" spans="7:8" x14ac:dyDescent="0.35">
      <c r="G3524" s="1">
        <v>41620</v>
      </c>
      <c r="H3524">
        <v>0.09</v>
      </c>
    </row>
    <row r="3525" spans="7:8" x14ac:dyDescent="0.35">
      <c r="G3525" s="1">
        <v>41621</v>
      </c>
      <c r="H3525">
        <v>0.08</v>
      </c>
    </row>
    <row r="3526" spans="7:8" x14ac:dyDescent="0.35">
      <c r="G3526" s="1">
        <v>41624</v>
      </c>
      <c r="H3526">
        <v>0.09</v>
      </c>
    </row>
    <row r="3527" spans="7:8" x14ac:dyDescent="0.35">
      <c r="G3527" s="1">
        <v>41625</v>
      </c>
      <c r="H3527">
        <v>0.09</v>
      </c>
    </row>
    <row r="3528" spans="7:8" x14ac:dyDescent="0.35">
      <c r="G3528" s="1">
        <v>41626</v>
      </c>
      <c r="H3528">
        <v>0.09</v>
      </c>
    </row>
    <row r="3529" spans="7:8" x14ac:dyDescent="0.35">
      <c r="G3529" s="1">
        <v>41627</v>
      </c>
      <c r="H3529">
        <v>0.09</v>
      </c>
    </row>
    <row r="3530" spans="7:8" x14ac:dyDescent="0.35">
      <c r="G3530" s="1">
        <v>41628</v>
      </c>
      <c r="H3530">
        <v>0.09</v>
      </c>
    </row>
    <row r="3531" spans="7:8" x14ac:dyDescent="0.35">
      <c r="G3531" s="1">
        <v>41631</v>
      </c>
      <c r="H3531">
        <v>0.09</v>
      </c>
    </row>
    <row r="3532" spans="7:8" x14ac:dyDescent="0.35">
      <c r="G3532" s="1">
        <v>41632</v>
      </c>
      <c r="H3532">
        <v>0.08</v>
      </c>
    </row>
    <row r="3533" spans="7:8" x14ac:dyDescent="0.35">
      <c r="G3533" s="1">
        <v>41634</v>
      </c>
      <c r="H3533">
        <v>0.08</v>
      </c>
    </row>
    <row r="3534" spans="7:8" x14ac:dyDescent="0.35">
      <c r="G3534" s="1">
        <v>41635</v>
      </c>
      <c r="H3534">
        <v>0.08</v>
      </c>
    </row>
    <row r="3535" spans="7:8" x14ac:dyDescent="0.35">
      <c r="G3535" s="1">
        <v>41638</v>
      </c>
      <c r="H3535">
        <v>0.08</v>
      </c>
    </row>
    <row r="3536" spans="7:8" x14ac:dyDescent="0.35">
      <c r="G3536" s="1">
        <v>41639</v>
      </c>
      <c r="H3536">
        <v>7.0000000000000007E-2</v>
      </c>
    </row>
    <row r="3537" spans="7:8" x14ac:dyDescent="0.35">
      <c r="G3537" s="1">
        <v>41641</v>
      </c>
      <c r="H3537">
        <v>0.08</v>
      </c>
    </row>
    <row r="3538" spans="7:8" x14ac:dyDescent="0.35">
      <c r="G3538" s="1">
        <v>41642</v>
      </c>
      <c r="H3538">
        <v>0.08</v>
      </c>
    </row>
    <row r="3539" spans="7:8" x14ac:dyDescent="0.35">
      <c r="G3539" s="1">
        <v>41645</v>
      </c>
      <c r="H3539">
        <v>0.08</v>
      </c>
    </row>
    <row r="3540" spans="7:8" x14ac:dyDescent="0.35">
      <c r="G3540" s="1">
        <v>41646</v>
      </c>
      <c r="H3540">
        <v>7.0000000000000007E-2</v>
      </c>
    </row>
    <row r="3541" spans="7:8" x14ac:dyDescent="0.35">
      <c r="G3541" s="1">
        <v>41647</v>
      </c>
      <c r="H3541">
        <v>7.0000000000000007E-2</v>
      </c>
    </row>
    <row r="3542" spans="7:8" x14ac:dyDescent="0.35">
      <c r="G3542" s="1">
        <v>41648</v>
      </c>
      <c r="H3542">
        <v>7.0000000000000007E-2</v>
      </c>
    </row>
    <row r="3543" spans="7:8" x14ac:dyDescent="0.35">
      <c r="G3543" s="1">
        <v>41649</v>
      </c>
      <c r="H3543">
        <v>7.0000000000000007E-2</v>
      </c>
    </row>
    <row r="3544" spans="7:8" x14ac:dyDescent="0.35">
      <c r="G3544" s="1">
        <v>41652</v>
      </c>
      <c r="H3544">
        <v>7.0000000000000007E-2</v>
      </c>
    </row>
    <row r="3545" spans="7:8" x14ac:dyDescent="0.35">
      <c r="G3545" s="1">
        <v>41653</v>
      </c>
      <c r="H3545">
        <v>7.0000000000000007E-2</v>
      </c>
    </row>
    <row r="3546" spans="7:8" x14ac:dyDescent="0.35">
      <c r="G3546" s="1">
        <v>41654</v>
      </c>
      <c r="H3546">
        <v>7.0000000000000007E-2</v>
      </c>
    </row>
    <row r="3547" spans="7:8" x14ac:dyDescent="0.35">
      <c r="G3547" s="1">
        <v>41655</v>
      </c>
      <c r="H3547">
        <v>7.0000000000000007E-2</v>
      </c>
    </row>
    <row r="3548" spans="7:8" x14ac:dyDescent="0.35">
      <c r="G3548" s="1">
        <v>41656</v>
      </c>
      <c r="H3548">
        <v>7.0000000000000007E-2</v>
      </c>
    </row>
    <row r="3549" spans="7:8" x14ac:dyDescent="0.35">
      <c r="G3549" s="1">
        <v>41660</v>
      </c>
      <c r="H3549">
        <v>7.0000000000000007E-2</v>
      </c>
    </row>
    <row r="3550" spans="7:8" x14ac:dyDescent="0.35">
      <c r="G3550" s="1">
        <v>41661</v>
      </c>
      <c r="H3550">
        <v>7.0000000000000007E-2</v>
      </c>
    </row>
    <row r="3551" spans="7:8" x14ac:dyDescent="0.35">
      <c r="G3551" s="1">
        <v>41662</v>
      </c>
      <c r="H3551">
        <v>7.0000000000000007E-2</v>
      </c>
    </row>
    <row r="3552" spans="7:8" x14ac:dyDescent="0.35">
      <c r="G3552" s="1">
        <v>41663</v>
      </c>
      <c r="H3552">
        <v>7.0000000000000007E-2</v>
      </c>
    </row>
    <row r="3553" spans="7:8" x14ac:dyDescent="0.35">
      <c r="G3553" s="1">
        <v>41666</v>
      </c>
      <c r="H3553">
        <v>7.0000000000000007E-2</v>
      </c>
    </row>
    <row r="3554" spans="7:8" x14ac:dyDescent="0.35">
      <c r="G3554" s="1">
        <v>41667</v>
      </c>
      <c r="H3554">
        <v>7.0000000000000007E-2</v>
      </c>
    </row>
    <row r="3555" spans="7:8" x14ac:dyDescent="0.35">
      <c r="G3555" s="1">
        <v>41668</v>
      </c>
      <c r="H3555">
        <v>7.0000000000000007E-2</v>
      </c>
    </row>
    <row r="3556" spans="7:8" x14ac:dyDescent="0.35">
      <c r="G3556" s="1">
        <v>41669</v>
      </c>
      <c r="H3556">
        <v>7.0000000000000007E-2</v>
      </c>
    </row>
    <row r="3557" spans="7:8" x14ac:dyDescent="0.35">
      <c r="G3557" s="1">
        <v>41670</v>
      </c>
      <c r="H3557">
        <v>7.0000000000000007E-2</v>
      </c>
    </row>
    <row r="3558" spans="7:8" x14ac:dyDescent="0.35">
      <c r="G3558" s="1">
        <v>41673</v>
      </c>
      <c r="H3558">
        <v>7.0000000000000007E-2</v>
      </c>
    </row>
    <row r="3559" spans="7:8" x14ac:dyDescent="0.35">
      <c r="G3559" s="1">
        <v>41674</v>
      </c>
      <c r="H3559">
        <v>7.0000000000000007E-2</v>
      </c>
    </row>
    <row r="3560" spans="7:8" x14ac:dyDescent="0.35">
      <c r="G3560" s="1">
        <v>41675</v>
      </c>
      <c r="H3560">
        <v>7.0000000000000007E-2</v>
      </c>
    </row>
    <row r="3561" spans="7:8" x14ac:dyDescent="0.35">
      <c r="G3561" s="1">
        <v>41676</v>
      </c>
      <c r="H3561">
        <v>7.0000000000000007E-2</v>
      </c>
    </row>
    <row r="3562" spans="7:8" x14ac:dyDescent="0.35">
      <c r="G3562" s="1">
        <v>41677</v>
      </c>
      <c r="H3562">
        <v>0.06</v>
      </c>
    </row>
    <row r="3563" spans="7:8" x14ac:dyDescent="0.35">
      <c r="G3563" s="1">
        <v>41680</v>
      </c>
      <c r="H3563">
        <v>7.0000000000000007E-2</v>
      </c>
    </row>
    <row r="3564" spans="7:8" x14ac:dyDescent="0.35">
      <c r="G3564" s="1">
        <v>41681</v>
      </c>
      <c r="H3564">
        <v>0.06</v>
      </c>
    </row>
    <row r="3565" spans="7:8" x14ac:dyDescent="0.35">
      <c r="G3565" s="1">
        <v>41682</v>
      </c>
      <c r="H3565">
        <v>7.0000000000000007E-2</v>
      </c>
    </row>
    <row r="3566" spans="7:8" x14ac:dyDescent="0.35">
      <c r="G3566" s="1">
        <v>41683</v>
      </c>
      <c r="H3566">
        <v>0.06</v>
      </c>
    </row>
    <row r="3567" spans="7:8" x14ac:dyDescent="0.35">
      <c r="G3567" s="1">
        <v>41684</v>
      </c>
      <c r="H3567">
        <v>0.06</v>
      </c>
    </row>
    <row r="3568" spans="7:8" x14ac:dyDescent="0.35">
      <c r="G3568" s="1">
        <v>41688</v>
      </c>
      <c r="H3568">
        <v>7.0000000000000007E-2</v>
      </c>
    </row>
    <row r="3569" spans="7:8" x14ac:dyDescent="0.35">
      <c r="G3569" s="1">
        <v>41689</v>
      </c>
      <c r="H3569">
        <v>7.0000000000000007E-2</v>
      </c>
    </row>
    <row r="3570" spans="7:8" x14ac:dyDescent="0.35">
      <c r="G3570" s="1">
        <v>41690</v>
      </c>
      <c r="H3570">
        <v>7.0000000000000007E-2</v>
      </c>
    </row>
    <row r="3571" spans="7:8" x14ac:dyDescent="0.35">
      <c r="G3571" s="1">
        <v>41691</v>
      </c>
      <c r="H3571">
        <v>7.0000000000000007E-2</v>
      </c>
    </row>
    <row r="3572" spans="7:8" x14ac:dyDescent="0.35">
      <c r="G3572" s="1">
        <v>41694</v>
      </c>
      <c r="H3572">
        <v>7.0000000000000007E-2</v>
      </c>
    </row>
    <row r="3573" spans="7:8" x14ac:dyDescent="0.35">
      <c r="G3573" s="1">
        <v>41695</v>
      </c>
      <c r="H3573">
        <v>7.0000000000000007E-2</v>
      </c>
    </row>
    <row r="3574" spans="7:8" x14ac:dyDescent="0.35">
      <c r="G3574" s="1">
        <v>41696</v>
      </c>
      <c r="H3574">
        <v>7.0000000000000007E-2</v>
      </c>
    </row>
    <row r="3575" spans="7:8" x14ac:dyDescent="0.35">
      <c r="G3575" s="1">
        <v>41697</v>
      </c>
      <c r="H3575">
        <v>7.0000000000000007E-2</v>
      </c>
    </row>
    <row r="3576" spans="7:8" x14ac:dyDescent="0.35">
      <c r="G3576" s="1">
        <v>41698</v>
      </c>
      <c r="H3576">
        <v>0.06</v>
      </c>
    </row>
    <row r="3577" spans="7:8" x14ac:dyDescent="0.35">
      <c r="G3577" s="1">
        <v>41701</v>
      </c>
      <c r="H3577">
        <v>7.0000000000000007E-2</v>
      </c>
    </row>
    <row r="3578" spans="7:8" x14ac:dyDescent="0.35">
      <c r="G3578" s="1">
        <v>41702</v>
      </c>
      <c r="H3578">
        <v>7.0000000000000007E-2</v>
      </c>
    </row>
    <row r="3579" spans="7:8" x14ac:dyDescent="0.35">
      <c r="G3579" s="1">
        <v>41703</v>
      </c>
      <c r="H3579">
        <v>0.08</v>
      </c>
    </row>
    <row r="3580" spans="7:8" x14ac:dyDescent="0.35">
      <c r="G3580" s="1">
        <v>41704</v>
      </c>
      <c r="H3580">
        <v>0.08</v>
      </c>
    </row>
    <row r="3581" spans="7:8" x14ac:dyDescent="0.35">
      <c r="G3581" s="1">
        <v>41705</v>
      </c>
      <c r="H3581">
        <v>0.08</v>
      </c>
    </row>
    <row r="3582" spans="7:8" x14ac:dyDescent="0.35">
      <c r="G3582" s="1">
        <v>41708</v>
      </c>
      <c r="H3582">
        <v>0.08</v>
      </c>
    </row>
    <row r="3583" spans="7:8" x14ac:dyDescent="0.35">
      <c r="G3583" s="1">
        <v>41709</v>
      </c>
      <c r="H3583">
        <v>0.08</v>
      </c>
    </row>
    <row r="3584" spans="7:8" x14ac:dyDescent="0.35">
      <c r="G3584" s="1">
        <v>41710</v>
      </c>
      <c r="H3584">
        <v>0.08</v>
      </c>
    </row>
    <row r="3585" spans="7:8" x14ac:dyDescent="0.35">
      <c r="G3585" s="1">
        <v>41711</v>
      </c>
      <c r="H3585">
        <v>0.08</v>
      </c>
    </row>
    <row r="3586" spans="7:8" x14ac:dyDescent="0.35">
      <c r="G3586" s="1">
        <v>41712</v>
      </c>
      <c r="H3586">
        <v>0.08</v>
      </c>
    </row>
    <row r="3587" spans="7:8" x14ac:dyDescent="0.35">
      <c r="G3587" s="1">
        <v>41715</v>
      </c>
      <c r="H3587">
        <v>0.08</v>
      </c>
    </row>
    <row r="3588" spans="7:8" x14ac:dyDescent="0.35">
      <c r="G3588" s="1">
        <v>41716</v>
      </c>
      <c r="H3588">
        <v>0.08</v>
      </c>
    </row>
    <row r="3589" spans="7:8" x14ac:dyDescent="0.35">
      <c r="G3589" s="1">
        <v>41717</v>
      </c>
      <c r="H3589">
        <v>0.08</v>
      </c>
    </row>
    <row r="3590" spans="7:8" x14ac:dyDescent="0.35">
      <c r="G3590" s="1">
        <v>41718</v>
      </c>
      <c r="H3590">
        <v>0.08</v>
      </c>
    </row>
    <row r="3591" spans="7:8" x14ac:dyDescent="0.35">
      <c r="G3591" s="1">
        <v>41719</v>
      </c>
      <c r="H3591">
        <v>0.08</v>
      </c>
    </row>
    <row r="3592" spans="7:8" x14ac:dyDescent="0.35">
      <c r="G3592" s="1">
        <v>41722</v>
      </c>
      <c r="H3592">
        <v>0.09</v>
      </c>
    </row>
    <row r="3593" spans="7:8" x14ac:dyDescent="0.35">
      <c r="G3593" s="1">
        <v>41723</v>
      </c>
      <c r="H3593">
        <v>0.09</v>
      </c>
    </row>
    <row r="3594" spans="7:8" x14ac:dyDescent="0.35">
      <c r="G3594" s="1">
        <v>41724</v>
      </c>
      <c r="H3594">
        <v>0.08</v>
      </c>
    </row>
    <row r="3595" spans="7:8" x14ac:dyDescent="0.35">
      <c r="G3595" s="1">
        <v>41725</v>
      </c>
      <c r="H3595">
        <v>0.08</v>
      </c>
    </row>
    <row r="3596" spans="7:8" x14ac:dyDescent="0.35">
      <c r="G3596" s="1">
        <v>41726</v>
      </c>
      <c r="H3596">
        <v>0.08</v>
      </c>
    </row>
    <row r="3597" spans="7:8" x14ac:dyDescent="0.35">
      <c r="G3597" s="1">
        <v>41729</v>
      </c>
      <c r="H3597">
        <v>0.06</v>
      </c>
    </row>
    <row r="3598" spans="7:8" x14ac:dyDescent="0.35">
      <c r="G3598" s="1">
        <v>41730</v>
      </c>
      <c r="H3598">
        <v>0.08</v>
      </c>
    </row>
    <row r="3599" spans="7:8" x14ac:dyDescent="0.35">
      <c r="G3599" s="1">
        <v>41731</v>
      </c>
      <c r="H3599">
        <v>0.09</v>
      </c>
    </row>
    <row r="3600" spans="7:8" x14ac:dyDescent="0.35">
      <c r="G3600" s="1">
        <v>41732</v>
      </c>
      <c r="H3600">
        <v>0.08</v>
      </c>
    </row>
    <row r="3601" spans="7:8" x14ac:dyDescent="0.35">
      <c r="G3601" s="1">
        <v>41733</v>
      </c>
      <c r="H3601">
        <v>0.08</v>
      </c>
    </row>
    <row r="3602" spans="7:8" x14ac:dyDescent="0.35">
      <c r="G3602" s="1">
        <v>41736</v>
      </c>
      <c r="H3602">
        <v>0.09</v>
      </c>
    </row>
    <row r="3603" spans="7:8" x14ac:dyDescent="0.35">
      <c r="G3603" s="1">
        <v>41737</v>
      </c>
      <c r="H3603">
        <v>0.08</v>
      </c>
    </row>
    <row r="3604" spans="7:8" x14ac:dyDescent="0.35">
      <c r="G3604" s="1">
        <v>41738</v>
      </c>
      <c r="H3604">
        <v>0.08</v>
      </c>
    </row>
    <row r="3605" spans="7:8" x14ac:dyDescent="0.35">
      <c r="G3605" s="1">
        <v>41739</v>
      </c>
      <c r="H3605">
        <v>0.08</v>
      </c>
    </row>
    <row r="3606" spans="7:8" x14ac:dyDescent="0.35">
      <c r="G3606" s="1">
        <v>41740</v>
      </c>
      <c r="H3606">
        <v>0.09</v>
      </c>
    </row>
    <row r="3607" spans="7:8" x14ac:dyDescent="0.35">
      <c r="G3607" s="1">
        <v>41743</v>
      </c>
      <c r="H3607">
        <v>0.09</v>
      </c>
    </row>
    <row r="3608" spans="7:8" x14ac:dyDescent="0.35">
      <c r="G3608" s="1">
        <v>41744</v>
      </c>
      <c r="H3608">
        <v>0.1</v>
      </c>
    </row>
    <row r="3609" spans="7:8" x14ac:dyDescent="0.35">
      <c r="G3609" s="1">
        <v>41745</v>
      </c>
      <c r="H3609">
        <v>0.09</v>
      </c>
    </row>
    <row r="3610" spans="7:8" x14ac:dyDescent="0.35">
      <c r="G3610" s="1">
        <v>41746</v>
      </c>
      <c r="H3610">
        <v>0.09</v>
      </c>
    </row>
    <row r="3611" spans="7:8" x14ac:dyDescent="0.35">
      <c r="G3611" s="1">
        <v>41747</v>
      </c>
      <c r="H3611">
        <v>0.1</v>
      </c>
    </row>
    <row r="3612" spans="7:8" x14ac:dyDescent="0.35">
      <c r="G3612" s="1">
        <v>41750</v>
      </c>
      <c r="H3612">
        <v>0.1</v>
      </c>
    </row>
    <row r="3613" spans="7:8" x14ac:dyDescent="0.35">
      <c r="G3613" s="1">
        <v>41751</v>
      </c>
      <c r="H3613">
        <v>0.1</v>
      </c>
    </row>
    <row r="3614" spans="7:8" x14ac:dyDescent="0.35">
      <c r="G3614" s="1">
        <v>41752</v>
      </c>
      <c r="H3614">
        <v>0.1</v>
      </c>
    </row>
    <row r="3615" spans="7:8" x14ac:dyDescent="0.35">
      <c r="G3615" s="1">
        <v>41753</v>
      </c>
      <c r="H3615">
        <v>0.1</v>
      </c>
    </row>
    <row r="3616" spans="7:8" x14ac:dyDescent="0.35">
      <c r="G3616" s="1">
        <v>41754</v>
      </c>
      <c r="H3616">
        <v>0.09</v>
      </c>
    </row>
    <row r="3617" spans="7:8" x14ac:dyDescent="0.35">
      <c r="G3617" s="1">
        <v>41757</v>
      </c>
      <c r="H3617">
        <v>0.09</v>
      </c>
    </row>
    <row r="3618" spans="7:8" x14ac:dyDescent="0.35">
      <c r="G3618" s="1">
        <v>41758</v>
      </c>
      <c r="H3618">
        <v>0.1</v>
      </c>
    </row>
    <row r="3619" spans="7:8" x14ac:dyDescent="0.35">
      <c r="G3619" s="1">
        <v>41759</v>
      </c>
      <c r="H3619">
        <v>0.09</v>
      </c>
    </row>
    <row r="3620" spans="7:8" x14ac:dyDescent="0.35">
      <c r="G3620" s="1">
        <v>41760</v>
      </c>
      <c r="H3620">
        <v>0.09</v>
      </c>
    </row>
    <row r="3621" spans="7:8" x14ac:dyDescent="0.35">
      <c r="G3621" s="1">
        <v>41761</v>
      </c>
      <c r="H3621">
        <v>0.09</v>
      </c>
    </row>
    <row r="3622" spans="7:8" x14ac:dyDescent="0.35">
      <c r="G3622" s="1">
        <v>41764</v>
      </c>
      <c r="H3622">
        <v>0.09</v>
      </c>
    </row>
    <row r="3623" spans="7:8" x14ac:dyDescent="0.35">
      <c r="G3623" s="1">
        <v>41765</v>
      </c>
      <c r="H3623">
        <v>0.09</v>
      </c>
    </row>
    <row r="3624" spans="7:8" x14ac:dyDescent="0.35">
      <c r="G3624" s="1">
        <v>41766</v>
      </c>
      <c r="H3624">
        <v>0.08</v>
      </c>
    </row>
    <row r="3625" spans="7:8" x14ac:dyDescent="0.35">
      <c r="G3625" s="1">
        <v>41767</v>
      </c>
      <c r="H3625">
        <v>0.08</v>
      </c>
    </row>
    <row r="3626" spans="7:8" x14ac:dyDescent="0.35">
      <c r="G3626" s="1">
        <v>41768</v>
      </c>
      <c r="H3626">
        <v>0.08</v>
      </c>
    </row>
    <row r="3627" spans="7:8" x14ac:dyDescent="0.35">
      <c r="G3627" s="1">
        <v>41771</v>
      </c>
      <c r="H3627">
        <v>0.08</v>
      </c>
    </row>
    <row r="3628" spans="7:8" x14ac:dyDescent="0.35">
      <c r="G3628" s="1">
        <v>41772</v>
      </c>
      <c r="H3628">
        <v>0.09</v>
      </c>
    </row>
    <row r="3629" spans="7:8" x14ac:dyDescent="0.35">
      <c r="G3629" s="1">
        <v>41773</v>
      </c>
      <c r="H3629">
        <v>0.08</v>
      </c>
    </row>
    <row r="3630" spans="7:8" x14ac:dyDescent="0.35">
      <c r="G3630" s="1">
        <v>41774</v>
      </c>
      <c r="H3630">
        <v>0.09</v>
      </c>
    </row>
    <row r="3631" spans="7:8" x14ac:dyDescent="0.35">
      <c r="G3631" s="1">
        <v>41775</v>
      </c>
      <c r="H3631">
        <v>0.09</v>
      </c>
    </row>
    <row r="3632" spans="7:8" x14ac:dyDescent="0.35">
      <c r="G3632" s="1">
        <v>41778</v>
      </c>
      <c r="H3632">
        <v>0.09</v>
      </c>
    </row>
    <row r="3633" spans="7:8" x14ac:dyDescent="0.35">
      <c r="G3633" s="1">
        <v>41779</v>
      </c>
      <c r="H3633">
        <v>0.09</v>
      </c>
    </row>
    <row r="3634" spans="7:8" x14ac:dyDescent="0.35">
      <c r="G3634" s="1">
        <v>41780</v>
      </c>
      <c r="H3634">
        <v>0.09</v>
      </c>
    </row>
    <row r="3635" spans="7:8" x14ac:dyDescent="0.35">
      <c r="G3635" s="1">
        <v>41781</v>
      </c>
      <c r="H3635">
        <v>0.09</v>
      </c>
    </row>
    <row r="3636" spans="7:8" x14ac:dyDescent="0.35">
      <c r="G3636" s="1">
        <v>41782</v>
      </c>
      <c r="H3636">
        <v>0.09</v>
      </c>
    </row>
    <row r="3637" spans="7:8" x14ac:dyDescent="0.35">
      <c r="G3637" s="1">
        <v>41786</v>
      </c>
      <c r="H3637">
        <v>0.09</v>
      </c>
    </row>
    <row r="3638" spans="7:8" x14ac:dyDescent="0.35">
      <c r="G3638" s="1">
        <v>41787</v>
      </c>
      <c r="H3638">
        <v>0.09</v>
      </c>
    </row>
    <row r="3639" spans="7:8" x14ac:dyDescent="0.35">
      <c r="G3639" s="1">
        <v>41788</v>
      </c>
      <c r="H3639">
        <v>0.09</v>
      </c>
    </row>
    <row r="3640" spans="7:8" x14ac:dyDescent="0.35">
      <c r="G3640" s="1">
        <v>41789</v>
      </c>
      <c r="H3640">
        <v>0.08</v>
      </c>
    </row>
    <row r="3641" spans="7:8" x14ac:dyDescent="0.35">
      <c r="G3641" s="1">
        <v>41792</v>
      </c>
      <c r="H3641">
        <v>0.09</v>
      </c>
    </row>
    <row r="3642" spans="7:8" x14ac:dyDescent="0.35">
      <c r="G3642" s="1">
        <v>41793</v>
      </c>
      <c r="H3642">
        <v>0.1</v>
      </c>
    </row>
    <row r="3643" spans="7:8" x14ac:dyDescent="0.35">
      <c r="G3643" s="1">
        <v>41794</v>
      </c>
      <c r="H3643">
        <v>0.09</v>
      </c>
    </row>
    <row r="3644" spans="7:8" x14ac:dyDescent="0.35">
      <c r="G3644" s="1">
        <v>41795</v>
      </c>
      <c r="H3644">
        <v>0.09</v>
      </c>
    </row>
    <row r="3645" spans="7:8" x14ac:dyDescent="0.35">
      <c r="G3645" s="1">
        <v>41796</v>
      </c>
      <c r="H3645">
        <v>0.09</v>
      </c>
    </row>
    <row r="3646" spans="7:8" x14ac:dyDescent="0.35">
      <c r="G3646" s="1">
        <v>41799</v>
      </c>
      <c r="H3646">
        <v>0.09</v>
      </c>
    </row>
    <row r="3647" spans="7:8" x14ac:dyDescent="0.35">
      <c r="G3647" s="1">
        <v>41800</v>
      </c>
      <c r="H3647">
        <v>0.09</v>
      </c>
    </row>
    <row r="3648" spans="7:8" x14ac:dyDescent="0.35">
      <c r="G3648" s="1">
        <v>41801</v>
      </c>
      <c r="H3648">
        <v>0.09</v>
      </c>
    </row>
    <row r="3649" spans="7:8" x14ac:dyDescent="0.35">
      <c r="G3649" s="1">
        <v>41802</v>
      </c>
      <c r="H3649">
        <v>0.09</v>
      </c>
    </row>
    <row r="3650" spans="7:8" x14ac:dyDescent="0.35">
      <c r="G3650" s="1">
        <v>41803</v>
      </c>
      <c r="H3650">
        <v>0.1</v>
      </c>
    </row>
    <row r="3651" spans="7:8" x14ac:dyDescent="0.35">
      <c r="G3651" s="1">
        <v>41806</v>
      </c>
      <c r="H3651">
        <v>0.1</v>
      </c>
    </row>
    <row r="3652" spans="7:8" x14ac:dyDescent="0.35">
      <c r="G3652" s="1">
        <v>41807</v>
      </c>
      <c r="H3652">
        <v>0.1</v>
      </c>
    </row>
    <row r="3653" spans="7:8" x14ac:dyDescent="0.35">
      <c r="G3653" s="1">
        <v>41808</v>
      </c>
      <c r="H3653">
        <v>0.1</v>
      </c>
    </row>
    <row r="3654" spans="7:8" x14ac:dyDescent="0.35">
      <c r="G3654" s="1">
        <v>41809</v>
      </c>
      <c r="H3654">
        <v>0.1</v>
      </c>
    </row>
    <row r="3655" spans="7:8" x14ac:dyDescent="0.35">
      <c r="G3655" s="1">
        <v>41810</v>
      </c>
      <c r="H3655">
        <v>0.1</v>
      </c>
    </row>
    <row r="3656" spans="7:8" x14ac:dyDescent="0.35">
      <c r="G3656" s="1">
        <v>41813</v>
      </c>
      <c r="H3656">
        <v>0.1</v>
      </c>
    </row>
    <row r="3657" spans="7:8" x14ac:dyDescent="0.35">
      <c r="G3657" s="1">
        <v>41814</v>
      </c>
      <c r="H3657">
        <v>0.1</v>
      </c>
    </row>
    <row r="3658" spans="7:8" x14ac:dyDescent="0.35">
      <c r="G3658" s="1">
        <v>41815</v>
      </c>
      <c r="H3658">
        <v>0.1</v>
      </c>
    </row>
    <row r="3659" spans="7:8" x14ac:dyDescent="0.35">
      <c r="G3659" s="1">
        <v>41816</v>
      </c>
      <c r="H3659">
        <v>0.1</v>
      </c>
    </row>
    <row r="3660" spans="7:8" x14ac:dyDescent="0.35">
      <c r="G3660" s="1">
        <v>41817</v>
      </c>
      <c r="H3660">
        <v>0.1</v>
      </c>
    </row>
    <row r="3661" spans="7:8" x14ac:dyDescent="0.35">
      <c r="G3661" s="1">
        <v>41820</v>
      </c>
      <c r="H3661">
        <v>0.09</v>
      </c>
    </row>
    <row r="3662" spans="7:8" x14ac:dyDescent="0.35">
      <c r="G3662" s="1">
        <v>41821</v>
      </c>
      <c r="H3662">
        <v>0.1</v>
      </c>
    </row>
    <row r="3663" spans="7:8" x14ac:dyDescent="0.35">
      <c r="G3663" s="1">
        <v>41822</v>
      </c>
      <c r="H3663">
        <v>0.1</v>
      </c>
    </row>
    <row r="3664" spans="7:8" x14ac:dyDescent="0.35">
      <c r="G3664" s="1">
        <v>41823</v>
      </c>
      <c r="H3664">
        <v>0.09</v>
      </c>
    </row>
    <row r="3665" spans="7:8" x14ac:dyDescent="0.35">
      <c r="G3665" s="1">
        <v>41827</v>
      </c>
      <c r="H3665">
        <v>0.1</v>
      </c>
    </row>
    <row r="3666" spans="7:8" x14ac:dyDescent="0.35">
      <c r="G3666" s="1">
        <v>41828</v>
      </c>
      <c r="H3666">
        <v>0.09</v>
      </c>
    </row>
    <row r="3667" spans="7:8" x14ac:dyDescent="0.35">
      <c r="G3667" s="1">
        <v>41829</v>
      </c>
      <c r="H3667">
        <v>0.09</v>
      </c>
    </row>
    <row r="3668" spans="7:8" x14ac:dyDescent="0.35">
      <c r="G3668" s="1">
        <v>41830</v>
      </c>
      <c r="H3668">
        <v>0.09</v>
      </c>
    </row>
    <row r="3669" spans="7:8" x14ac:dyDescent="0.35">
      <c r="G3669" s="1">
        <v>41831</v>
      </c>
      <c r="H3669">
        <v>0.09</v>
      </c>
    </row>
    <row r="3670" spans="7:8" x14ac:dyDescent="0.35">
      <c r="G3670" s="1">
        <v>41834</v>
      </c>
      <c r="H3670">
        <v>0.09</v>
      </c>
    </row>
    <row r="3671" spans="7:8" x14ac:dyDescent="0.35">
      <c r="G3671" s="1">
        <v>41835</v>
      </c>
      <c r="H3671">
        <v>0.09</v>
      </c>
    </row>
    <row r="3672" spans="7:8" x14ac:dyDescent="0.35">
      <c r="G3672" s="1">
        <v>41836</v>
      </c>
      <c r="H3672">
        <v>0.09</v>
      </c>
    </row>
    <row r="3673" spans="7:8" x14ac:dyDescent="0.35">
      <c r="G3673" s="1">
        <v>41837</v>
      </c>
      <c r="H3673">
        <v>0.09</v>
      </c>
    </row>
    <row r="3674" spans="7:8" x14ac:dyDescent="0.35">
      <c r="G3674" s="1">
        <v>41838</v>
      </c>
      <c r="H3674">
        <v>0.09</v>
      </c>
    </row>
    <row r="3675" spans="7:8" x14ac:dyDescent="0.35">
      <c r="G3675" s="1">
        <v>41841</v>
      </c>
      <c r="H3675">
        <v>0.1</v>
      </c>
    </row>
    <row r="3676" spans="7:8" x14ac:dyDescent="0.35">
      <c r="G3676" s="1">
        <v>41842</v>
      </c>
      <c r="H3676">
        <v>0.09</v>
      </c>
    </row>
    <row r="3677" spans="7:8" x14ac:dyDescent="0.35">
      <c r="G3677" s="1">
        <v>41843</v>
      </c>
      <c r="H3677">
        <v>0.09</v>
      </c>
    </row>
    <row r="3678" spans="7:8" x14ac:dyDescent="0.35">
      <c r="G3678" s="1">
        <v>41844</v>
      </c>
      <c r="H3678">
        <v>0.09</v>
      </c>
    </row>
    <row r="3679" spans="7:8" x14ac:dyDescent="0.35">
      <c r="G3679" s="1">
        <v>41845</v>
      </c>
      <c r="H3679">
        <v>0.09</v>
      </c>
    </row>
    <row r="3680" spans="7:8" x14ac:dyDescent="0.35">
      <c r="G3680" s="1">
        <v>41848</v>
      </c>
      <c r="H3680">
        <v>0.09</v>
      </c>
    </row>
    <row r="3681" spans="7:8" x14ac:dyDescent="0.35">
      <c r="G3681" s="1">
        <v>41849</v>
      </c>
      <c r="H3681">
        <v>0.09</v>
      </c>
    </row>
    <row r="3682" spans="7:8" x14ac:dyDescent="0.35">
      <c r="G3682" s="1">
        <v>41850</v>
      </c>
      <c r="H3682">
        <v>0.09</v>
      </c>
    </row>
    <row r="3683" spans="7:8" x14ac:dyDescent="0.35">
      <c r="G3683" s="1">
        <v>41851</v>
      </c>
      <c r="H3683">
        <v>0.08</v>
      </c>
    </row>
    <row r="3684" spans="7:8" x14ac:dyDescent="0.35">
      <c r="G3684" s="1">
        <v>41852</v>
      </c>
      <c r="H3684">
        <v>0.09</v>
      </c>
    </row>
    <row r="3685" spans="7:8" x14ac:dyDescent="0.35">
      <c r="G3685" s="1">
        <v>41855</v>
      </c>
      <c r="H3685">
        <v>0.09</v>
      </c>
    </row>
    <row r="3686" spans="7:8" x14ac:dyDescent="0.35">
      <c r="G3686" s="1">
        <v>41856</v>
      </c>
      <c r="H3686">
        <v>0.09</v>
      </c>
    </row>
    <row r="3687" spans="7:8" x14ac:dyDescent="0.35">
      <c r="G3687" s="1">
        <v>41857</v>
      </c>
      <c r="H3687">
        <v>0.09</v>
      </c>
    </row>
    <row r="3688" spans="7:8" x14ac:dyDescent="0.35">
      <c r="G3688" s="1">
        <v>41858</v>
      </c>
      <c r="H3688">
        <v>0.09</v>
      </c>
    </row>
    <row r="3689" spans="7:8" x14ac:dyDescent="0.35">
      <c r="G3689" s="1">
        <v>41859</v>
      </c>
      <c r="H3689">
        <v>0.09</v>
      </c>
    </row>
    <row r="3690" spans="7:8" x14ac:dyDescent="0.35">
      <c r="G3690" s="1">
        <v>41862</v>
      </c>
      <c r="H3690">
        <v>0.09</v>
      </c>
    </row>
    <row r="3691" spans="7:8" x14ac:dyDescent="0.35">
      <c r="G3691" s="1">
        <v>41863</v>
      </c>
      <c r="H3691">
        <v>0.09</v>
      </c>
    </row>
    <row r="3692" spans="7:8" x14ac:dyDescent="0.35">
      <c r="G3692" s="1">
        <v>41864</v>
      </c>
      <c r="H3692">
        <v>0.09</v>
      </c>
    </row>
    <row r="3693" spans="7:8" x14ac:dyDescent="0.35">
      <c r="G3693" s="1">
        <v>41865</v>
      </c>
      <c r="H3693">
        <v>0.09</v>
      </c>
    </row>
    <row r="3694" spans="7:8" x14ac:dyDescent="0.35">
      <c r="G3694" s="1">
        <v>41866</v>
      </c>
      <c r="H3694">
        <v>0.09</v>
      </c>
    </row>
    <row r="3695" spans="7:8" x14ac:dyDescent="0.35">
      <c r="G3695" s="1">
        <v>41869</v>
      </c>
      <c r="H3695">
        <v>0.09</v>
      </c>
    </row>
    <row r="3696" spans="7:8" x14ac:dyDescent="0.35">
      <c r="G3696" s="1">
        <v>41870</v>
      </c>
      <c r="H3696">
        <v>0.09</v>
      </c>
    </row>
    <row r="3697" spans="7:8" x14ac:dyDescent="0.35">
      <c r="G3697" s="1">
        <v>41871</v>
      </c>
      <c r="H3697">
        <v>0.09</v>
      </c>
    </row>
    <row r="3698" spans="7:8" x14ac:dyDescent="0.35">
      <c r="G3698" s="1">
        <v>41872</v>
      </c>
      <c r="H3698">
        <v>0.09</v>
      </c>
    </row>
    <row r="3699" spans="7:8" x14ac:dyDescent="0.35">
      <c r="G3699" s="1">
        <v>41873</v>
      </c>
      <c r="H3699">
        <v>0.09</v>
      </c>
    </row>
    <row r="3700" spans="7:8" x14ac:dyDescent="0.35">
      <c r="G3700" s="1">
        <v>41876</v>
      </c>
      <c r="H3700">
        <v>0.09</v>
      </c>
    </row>
    <row r="3701" spans="7:8" x14ac:dyDescent="0.35">
      <c r="G3701" s="1">
        <v>41877</v>
      </c>
      <c r="H3701">
        <v>0.09</v>
      </c>
    </row>
    <row r="3702" spans="7:8" x14ac:dyDescent="0.35">
      <c r="G3702" s="1">
        <v>41878</v>
      </c>
      <c r="H3702">
        <v>0.09</v>
      </c>
    </row>
    <row r="3703" spans="7:8" x14ac:dyDescent="0.35">
      <c r="G3703" s="1">
        <v>41879</v>
      </c>
      <c r="H3703">
        <v>0.09</v>
      </c>
    </row>
    <row r="3704" spans="7:8" x14ac:dyDescent="0.35">
      <c r="G3704" s="1">
        <v>41880</v>
      </c>
      <c r="H3704">
        <v>7.0000000000000007E-2</v>
      </c>
    </row>
    <row r="3705" spans="7:8" x14ac:dyDescent="0.35">
      <c r="G3705" s="1">
        <v>41884</v>
      </c>
      <c r="H3705">
        <v>0.09</v>
      </c>
    </row>
    <row r="3706" spans="7:8" x14ac:dyDescent="0.35">
      <c r="G3706" s="1">
        <v>41885</v>
      </c>
      <c r="H3706">
        <v>0.09</v>
      </c>
    </row>
    <row r="3707" spans="7:8" x14ac:dyDescent="0.35">
      <c r="G3707" s="1">
        <v>41886</v>
      </c>
      <c r="H3707">
        <v>0.09</v>
      </c>
    </row>
    <row r="3708" spans="7:8" x14ac:dyDescent="0.35">
      <c r="G3708" s="1">
        <v>41887</v>
      </c>
      <c r="H3708">
        <v>0.09</v>
      </c>
    </row>
    <row r="3709" spans="7:8" x14ac:dyDescent="0.35">
      <c r="G3709" s="1">
        <v>41890</v>
      </c>
      <c r="H3709">
        <v>0.09</v>
      </c>
    </row>
    <row r="3710" spans="7:8" x14ac:dyDescent="0.35">
      <c r="G3710" s="1">
        <v>41891</v>
      </c>
      <c r="H3710">
        <v>0.09</v>
      </c>
    </row>
    <row r="3711" spans="7:8" x14ac:dyDescent="0.35">
      <c r="G3711" s="1">
        <v>41892</v>
      </c>
      <c r="H3711">
        <v>0.09</v>
      </c>
    </row>
    <row r="3712" spans="7:8" x14ac:dyDescent="0.35">
      <c r="G3712" s="1">
        <v>41893</v>
      </c>
      <c r="H3712">
        <v>0.09</v>
      </c>
    </row>
    <row r="3713" spans="7:8" x14ac:dyDescent="0.35">
      <c r="G3713" s="1">
        <v>41894</v>
      </c>
      <c r="H3713">
        <v>0.09</v>
      </c>
    </row>
    <row r="3714" spans="7:8" x14ac:dyDescent="0.35">
      <c r="G3714" s="1">
        <v>41897</v>
      </c>
      <c r="H3714">
        <v>0.09</v>
      </c>
    </row>
    <row r="3715" spans="7:8" x14ac:dyDescent="0.35">
      <c r="G3715" s="1">
        <v>41898</v>
      </c>
      <c r="H3715">
        <v>0.09</v>
      </c>
    </row>
    <row r="3716" spans="7:8" x14ac:dyDescent="0.35">
      <c r="G3716" s="1">
        <v>41899</v>
      </c>
      <c r="H3716">
        <v>0.09</v>
      </c>
    </row>
    <row r="3717" spans="7:8" x14ac:dyDescent="0.35">
      <c r="G3717" s="1">
        <v>41900</v>
      </c>
      <c r="H3717">
        <v>0.09</v>
      </c>
    </row>
    <row r="3718" spans="7:8" x14ac:dyDescent="0.35">
      <c r="G3718" s="1">
        <v>41901</v>
      </c>
      <c r="H3718">
        <v>0.09</v>
      </c>
    </row>
    <row r="3719" spans="7:8" x14ac:dyDescent="0.35">
      <c r="G3719" s="1">
        <v>41904</v>
      </c>
      <c r="H3719">
        <v>0.09</v>
      </c>
    </row>
    <row r="3720" spans="7:8" x14ac:dyDescent="0.35">
      <c r="G3720" s="1">
        <v>41905</v>
      </c>
      <c r="H3720">
        <v>0.09</v>
      </c>
    </row>
    <row r="3721" spans="7:8" x14ac:dyDescent="0.35">
      <c r="G3721" s="1">
        <v>41906</v>
      </c>
      <c r="H3721">
        <v>0.09</v>
      </c>
    </row>
    <row r="3722" spans="7:8" x14ac:dyDescent="0.35">
      <c r="G3722" s="1">
        <v>41907</v>
      </c>
      <c r="H3722">
        <v>0.09</v>
      </c>
    </row>
    <row r="3723" spans="7:8" x14ac:dyDescent="0.35">
      <c r="G3723" s="1">
        <v>41908</v>
      </c>
      <c r="H3723">
        <v>0.09</v>
      </c>
    </row>
    <row r="3724" spans="7:8" x14ac:dyDescent="0.35">
      <c r="G3724" s="1">
        <v>41911</v>
      </c>
      <c r="H3724">
        <v>0.08</v>
      </c>
    </row>
    <row r="3725" spans="7:8" x14ac:dyDescent="0.35">
      <c r="G3725" s="1">
        <v>41912</v>
      </c>
      <c r="H3725">
        <v>7.0000000000000007E-2</v>
      </c>
    </row>
    <row r="3726" spans="7:8" x14ac:dyDescent="0.35">
      <c r="G3726" s="1">
        <v>41913</v>
      </c>
      <c r="H3726">
        <v>0.09</v>
      </c>
    </row>
    <row r="3727" spans="7:8" x14ac:dyDescent="0.35">
      <c r="G3727" s="1">
        <v>41914</v>
      </c>
      <c r="H3727">
        <v>0.09</v>
      </c>
    </row>
    <row r="3728" spans="7:8" x14ac:dyDescent="0.35">
      <c r="G3728" s="1">
        <v>41915</v>
      </c>
      <c r="H3728">
        <v>0.09</v>
      </c>
    </row>
    <row r="3729" spans="7:8" x14ac:dyDescent="0.35">
      <c r="G3729" s="1">
        <v>41918</v>
      </c>
      <c r="H3729">
        <v>0.09</v>
      </c>
    </row>
    <row r="3730" spans="7:8" x14ac:dyDescent="0.35">
      <c r="G3730" s="1">
        <v>41919</v>
      </c>
      <c r="H3730">
        <v>0.09</v>
      </c>
    </row>
    <row r="3731" spans="7:8" x14ac:dyDescent="0.35">
      <c r="G3731" s="1">
        <v>41920</v>
      </c>
      <c r="H3731">
        <v>0.09</v>
      </c>
    </row>
    <row r="3732" spans="7:8" x14ac:dyDescent="0.35">
      <c r="G3732" s="1">
        <v>41921</v>
      </c>
      <c r="H3732">
        <v>0.08</v>
      </c>
    </row>
    <row r="3733" spans="7:8" x14ac:dyDescent="0.35">
      <c r="G3733" s="1">
        <v>41922</v>
      </c>
      <c r="H3733">
        <v>0.09</v>
      </c>
    </row>
    <row r="3734" spans="7:8" x14ac:dyDescent="0.35">
      <c r="G3734" s="1">
        <v>41926</v>
      </c>
      <c r="H3734">
        <v>0.09</v>
      </c>
    </row>
    <row r="3735" spans="7:8" x14ac:dyDescent="0.35">
      <c r="G3735" s="1">
        <v>41927</v>
      </c>
      <c r="H3735">
        <v>0.09</v>
      </c>
    </row>
    <row r="3736" spans="7:8" x14ac:dyDescent="0.35">
      <c r="G3736" s="1">
        <v>41928</v>
      </c>
      <c r="H3736">
        <v>0.09</v>
      </c>
    </row>
    <row r="3737" spans="7:8" x14ac:dyDescent="0.35">
      <c r="G3737" s="1">
        <v>41929</v>
      </c>
      <c r="H3737">
        <v>0.09</v>
      </c>
    </row>
    <row r="3738" spans="7:8" x14ac:dyDescent="0.35">
      <c r="G3738" s="1">
        <v>41932</v>
      </c>
      <c r="H3738">
        <v>0.09</v>
      </c>
    </row>
    <row r="3739" spans="7:8" x14ac:dyDescent="0.35">
      <c r="G3739" s="1">
        <v>41933</v>
      </c>
      <c r="H3739">
        <v>0.09</v>
      </c>
    </row>
    <row r="3740" spans="7:8" x14ac:dyDescent="0.35">
      <c r="G3740" s="1">
        <v>41934</v>
      </c>
      <c r="H3740">
        <v>0.09</v>
      </c>
    </row>
    <row r="3741" spans="7:8" x14ac:dyDescent="0.35">
      <c r="G3741" s="1">
        <v>41935</v>
      </c>
      <c r="H3741">
        <v>0.09</v>
      </c>
    </row>
    <row r="3742" spans="7:8" x14ac:dyDescent="0.35">
      <c r="G3742" s="1">
        <v>41936</v>
      </c>
      <c r="H3742">
        <v>0.09</v>
      </c>
    </row>
    <row r="3743" spans="7:8" x14ac:dyDescent="0.35">
      <c r="G3743" s="1">
        <v>41939</v>
      </c>
      <c r="H3743">
        <v>0.09</v>
      </c>
    </row>
    <row r="3744" spans="7:8" x14ac:dyDescent="0.35">
      <c r="G3744" s="1">
        <v>41940</v>
      </c>
      <c r="H3744">
        <v>0.09</v>
      </c>
    </row>
    <row r="3745" spans="7:8" x14ac:dyDescent="0.35">
      <c r="G3745" s="1">
        <v>41941</v>
      </c>
      <c r="H3745">
        <v>0.09</v>
      </c>
    </row>
    <row r="3746" spans="7:8" x14ac:dyDescent="0.35">
      <c r="G3746" s="1">
        <v>41942</v>
      </c>
      <c r="H3746">
        <v>0.09</v>
      </c>
    </row>
    <row r="3747" spans="7:8" x14ac:dyDescent="0.35">
      <c r="G3747" s="1">
        <v>41943</v>
      </c>
      <c r="H3747">
        <v>7.0000000000000007E-2</v>
      </c>
    </row>
    <row r="3748" spans="7:8" x14ac:dyDescent="0.35">
      <c r="G3748" s="1">
        <v>41946</v>
      </c>
      <c r="H3748">
        <v>0.09</v>
      </c>
    </row>
    <row r="3749" spans="7:8" x14ac:dyDescent="0.35">
      <c r="G3749" s="1">
        <v>41947</v>
      </c>
      <c r="H3749">
        <v>0.1</v>
      </c>
    </row>
    <row r="3750" spans="7:8" x14ac:dyDescent="0.35">
      <c r="G3750" s="1">
        <v>41948</v>
      </c>
      <c r="H3750">
        <v>0.09</v>
      </c>
    </row>
    <row r="3751" spans="7:8" x14ac:dyDescent="0.35">
      <c r="G3751" s="1">
        <v>41949</v>
      </c>
      <c r="H3751">
        <v>0.09</v>
      </c>
    </row>
    <row r="3752" spans="7:8" x14ac:dyDescent="0.35">
      <c r="G3752" s="1">
        <v>41950</v>
      </c>
      <c r="H3752">
        <v>0.09</v>
      </c>
    </row>
    <row r="3753" spans="7:8" x14ac:dyDescent="0.35">
      <c r="G3753" s="1">
        <v>41953</v>
      </c>
      <c r="H3753">
        <v>0.09</v>
      </c>
    </row>
    <row r="3754" spans="7:8" x14ac:dyDescent="0.35">
      <c r="G3754" s="1">
        <v>41955</v>
      </c>
      <c r="H3754">
        <v>0.09</v>
      </c>
    </row>
    <row r="3755" spans="7:8" x14ac:dyDescent="0.35">
      <c r="G3755" s="1">
        <v>41956</v>
      </c>
      <c r="H3755">
        <v>0.09</v>
      </c>
    </row>
    <row r="3756" spans="7:8" x14ac:dyDescent="0.35">
      <c r="G3756" s="1">
        <v>41957</v>
      </c>
      <c r="H3756">
        <v>0.09</v>
      </c>
    </row>
    <row r="3757" spans="7:8" x14ac:dyDescent="0.35">
      <c r="G3757" s="1">
        <v>41960</v>
      </c>
      <c r="H3757">
        <v>0.1</v>
      </c>
    </row>
    <row r="3758" spans="7:8" x14ac:dyDescent="0.35">
      <c r="G3758" s="1">
        <v>41961</v>
      </c>
      <c r="H3758">
        <v>0.11</v>
      </c>
    </row>
    <row r="3759" spans="7:8" x14ac:dyDescent="0.35">
      <c r="G3759" s="1">
        <v>41962</v>
      </c>
      <c r="H3759">
        <v>0.1</v>
      </c>
    </row>
    <row r="3760" spans="7:8" x14ac:dyDescent="0.35">
      <c r="G3760" s="1">
        <v>41963</v>
      </c>
      <c r="H3760">
        <v>0.1</v>
      </c>
    </row>
    <row r="3761" spans="7:8" x14ac:dyDescent="0.35">
      <c r="G3761" s="1">
        <v>41964</v>
      </c>
      <c r="H3761">
        <v>0.1</v>
      </c>
    </row>
    <row r="3762" spans="7:8" x14ac:dyDescent="0.35">
      <c r="G3762" s="1">
        <v>41967</v>
      </c>
      <c r="H3762">
        <v>0.1</v>
      </c>
    </row>
    <row r="3763" spans="7:8" x14ac:dyDescent="0.35">
      <c r="G3763" s="1">
        <v>41968</v>
      </c>
      <c r="H3763">
        <v>0.1</v>
      </c>
    </row>
    <row r="3764" spans="7:8" x14ac:dyDescent="0.35">
      <c r="G3764" s="1">
        <v>41969</v>
      </c>
      <c r="H3764">
        <v>0.1</v>
      </c>
    </row>
    <row r="3765" spans="7:8" x14ac:dyDescent="0.35">
      <c r="G3765" s="1">
        <v>41971</v>
      </c>
      <c r="H3765">
        <v>0.08</v>
      </c>
    </row>
    <row r="3766" spans="7:8" x14ac:dyDescent="0.35">
      <c r="G3766" s="1">
        <v>41974</v>
      </c>
      <c r="H3766">
        <v>0.13</v>
      </c>
    </row>
    <row r="3767" spans="7:8" x14ac:dyDescent="0.35">
      <c r="G3767" s="1">
        <v>41975</v>
      </c>
      <c r="H3767">
        <v>0.12</v>
      </c>
    </row>
    <row r="3768" spans="7:8" x14ac:dyDescent="0.35">
      <c r="G3768" s="1">
        <v>41976</v>
      </c>
      <c r="H3768">
        <v>0.12</v>
      </c>
    </row>
    <row r="3769" spans="7:8" x14ac:dyDescent="0.35">
      <c r="G3769" s="1">
        <v>41977</v>
      </c>
      <c r="H3769">
        <v>0.12</v>
      </c>
    </row>
    <row r="3770" spans="7:8" x14ac:dyDescent="0.35">
      <c r="G3770" s="1">
        <v>41978</v>
      </c>
      <c r="H3770">
        <v>0.12</v>
      </c>
    </row>
    <row r="3771" spans="7:8" x14ac:dyDescent="0.35">
      <c r="G3771" s="1">
        <v>41981</v>
      </c>
      <c r="H3771">
        <v>0.12</v>
      </c>
    </row>
    <row r="3772" spans="7:8" x14ac:dyDescent="0.35">
      <c r="G3772" s="1">
        <v>41982</v>
      </c>
      <c r="H3772">
        <v>0.12</v>
      </c>
    </row>
    <row r="3773" spans="7:8" x14ac:dyDescent="0.35">
      <c r="G3773" s="1">
        <v>41983</v>
      </c>
      <c r="H3773">
        <v>0.12</v>
      </c>
    </row>
    <row r="3774" spans="7:8" x14ac:dyDescent="0.35">
      <c r="G3774" s="1">
        <v>41984</v>
      </c>
      <c r="H3774">
        <v>0.12</v>
      </c>
    </row>
    <row r="3775" spans="7:8" x14ac:dyDescent="0.35">
      <c r="G3775" s="1">
        <v>41985</v>
      </c>
      <c r="H3775">
        <v>0.12</v>
      </c>
    </row>
    <row r="3776" spans="7:8" x14ac:dyDescent="0.35">
      <c r="G3776" s="1">
        <v>41988</v>
      </c>
      <c r="H3776">
        <v>0.11</v>
      </c>
    </row>
    <row r="3777" spans="7:8" x14ac:dyDescent="0.35">
      <c r="G3777" s="1">
        <v>41989</v>
      </c>
      <c r="H3777">
        <v>0.12</v>
      </c>
    </row>
    <row r="3778" spans="7:8" x14ac:dyDescent="0.35">
      <c r="G3778" s="1">
        <v>41990</v>
      </c>
      <c r="H3778">
        <v>0.13</v>
      </c>
    </row>
    <row r="3779" spans="7:8" x14ac:dyDescent="0.35">
      <c r="G3779" s="1">
        <v>41991</v>
      </c>
      <c r="H3779">
        <v>0.13</v>
      </c>
    </row>
    <row r="3780" spans="7:8" x14ac:dyDescent="0.35">
      <c r="G3780" s="1">
        <v>41992</v>
      </c>
      <c r="H3780">
        <v>0.13</v>
      </c>
    </row>
    <row r="3781" spans="7:8" x14ac:dyDescent="0.35">
      <c r="G3781" s="1">
        <v>41995</v>
      </c>
      <c r="H3781">
        <v>0.13</v>
      </c>
    </row>
    <row r="3782" spans="7:8" x14ac:dyDescent="0.35">
      <c r="G3782" s="1">
        <v>41996</v>
      </c>
      <c r="H3782">
        <v>0.13</v>
      </c>
    </row>
    <row r="3783" spans="7:8" x14ac:dyDescent="0.35">
      <c r="G3783" s="1">
        <v>41997</v>
      </c>
      <c r="H3783">
        <v>0.13</v>
      </c>
    </row>
    <row r="3784" spans="7:8" x14ac:dyDescent="0.35">
      <c r="G3784" s="1">
        <v>41999</v>
      </c>
      <c r="H3784">
        <v>0.13</v>
      </c>
    </row>
    <row r="3785" spans="7:8" x14ac:dyDescent="0.35">
      <c r="G3785" s="1">
        <v>42002</v>
      </c>
      <c r="H3785">
        <v>0.13</v>
      </c>
    </row>
    <row r="3786" spans="7:8" x14ac:dyDescent="0.35">
      <c r="G3786" s="1">
        <v>42003</v>
      </c>
      <c r="H3786">
        <v>0.13</v>
      </c>
    </row>
    <row r="3787" spans="7:8" x14ac:dyDescent="0.35">
      <c r="G3787" s="1">
        <v>42004</v>
      </c>
      <c r="H3787">
        <v>0.06</v>
      </c>
    </row>
    <row r="3788" spans="7:8" x14ac:dyDescent="0.35">
      <c r="G3788" s="1">
        <v>42006</v>
      </c>
      <c r="H3788">
        <v>0.12</v>
      </c>
    </row>
    <row r="3789" spans="7:8" x14ac:dyDescent="0.35">
      <c r="G3789" s="1">
        <v>42009</v>
      </c>
      <c r="H3789">
        <v>0.12</v>
      </c>
    </row>
    <row r="3790" spans="7:8" x14ac:dyDescent="0.35">
      <c r="G3790" s="1">
        <v>42010</v>
      </c>
      <c r="H3790">
        <v>0.12</v>
      </c>
    </row>
    <row r="3791" spans="7:8" x14ac:dyDescent="0.35">
      <c r="G3791" s="1">
        <v>42011</v>
      </c>
      <c r="H3791">
        <v>0.12</v>
      </c>
    </row>
    <row r="3792" spans="7:8" x14ac:dyDescent="0.35">
      <c r="G3792" s="1">
        <v>42012</v>
      </c>
      <c r="H3792">
        <v>0.12</v>
      </c>
    </row>
    <row r="3793" spans="7:8" x14ac:dyDescent="0.35">
      <c r="G3793" s="1">
        <v>42013</v>
      </c>
      <c r="H3793">
        <v>0.12</v>
      </c>
    </row>
    <row r="3794" spans="7:8" x14ac:dyDescent="0.35">
      <c r="G3794" s="1">
        <v>42016</v>
      </c>
      <c r="H3794">
        <v>0.12</v>
      </c>
    </row>
    <row r="3795" spans="7:8" x14ac:dyDescent="0.35">
      <c r="G3795" s="1">
        <v>42017</v>
      </c>
      <c r="H3795">
        <v>0.12</v>
      </c>
    </row>
    <row r="3796" spans="7:8" x14ac:dyDescent="0.35">
      <c r="G3796" s="1">
        <v>42018</v>
      </c>
      <c r="H3796">
        <v>0.12</v>
      </c>
    </row>
    <row r="3797" spans="7:8" x14ac:dyDescent="0.35">
      <c r="G3797" s="1">
        <v>42019</v>
      </c>
      <c r="H3797">
        <v>0.12</v>
      </c>
    </row>
    <row r="3798" spans="7:8" x14ac:dyDescent="0.35">
      <c r="G3798" s="1">
        <v>42020</v>
      </c>
      <c r="H3798">
        <v>0.13</v>
      </c>
    </row>
    <row r="3799" spans="7:8" x14ac:dyDescent="0.35">
      <c r="G3799" s="1">
        <v>42024</v>
      </c>
      <c r="H3799">
        <v>0.12</v>
      </c>
    </row>
    <row r="3800" spans="7:8" x14ac:dyDescent="0.35">
      <c r="G3800" s="1">
        <v>42025</v>
      </c>
      <c r="H3800">
        <v>0.12</v>
      </c>
    </row>
    <row r="3801" spans="7:8" x14ac:dyDescent="0.35">
      <c r="G3801" s="1">
        <v>42026</v>
      </c>
      <c r="H3801">
        <v>0.12</v>
      </c>
    </row>
    <row r="3802" spans="7:8" x14ac:dyDescent="0.35">
      <c r="G3802" s="1">
        <v>42027</v>
      </c>
      <c r="H3802">
        <v>0.12</v>
      </c>
    </row>
    <row r="3803" spans="7:8" x14ac:dyDescent="0.35">
      <c r="G3803" s="1">
        <v>42030</v>
      </c>
      <c r="H3803">
        <v>0.12</v>
      </c>
    </row>
    <row r="3804" spans="7:8" x14ac:dyDescent="0.35">
      <c r="G3804" s="1">
        <v>42031</v>
      </c>
      <c r="H3804">
        <v>0.11</v>
      </c>
    </row>
    <row r="3805" spans="7:8" x14ac:dyDescent="0.35">
      <c r="G3805" s="1">
        <v>42032</v>
      </c>
      <c r="H3805">
        <v>0.12</v>
      </c>
    </row>
    <row r="3806" spans="7:8" x14ac:dyDescent="0.35">
      <c r="G3806" s="1">
        <v>42033</v>
      </c>
      <c r="H3806">
        <v>0.11</v>
      </c>
    </row>
    <row r="3807" spans="7:8" x14ac:dyDescent="0.35">
      <c r="G3807" s="1">
        <v>42034</v>
      </c>
      <c r="H3807">
        <v>0.06</v>
      </c>
    </row>
    <row r="3808" spans="7:8" x14ac:dyDescent="0.35">
      <c r="G3808" s="1">
        <v>42037</v>
      </c>
      <c r="H3808">
        <v>0.12</v>
      </c>
    </row>
    <row r="3809" spans="7:8" x14ac:dyDescent="0.35">
      <c r="G3809" s="1">
        <v>42038</v>
      </c>
      <c r="H3809">
        <v>0.12</v>
      </c>
    </row>
    <row r="3810" spans="7:8" x14ac:dyDescent="0.35">
      <c r="G3810" s="1">
        <v>42039</v>
      </c>
      <c r="H3810">
        <v>0.11</v>
      </c>
    </row>
    <row r="3811" spans="7:8" x14ac:dyDescent="0.35">
      <c r="G3811" s="1">
        <v>42040</v>
      </c>
      <c r="H3811">
        <v>0.12</v>
      </c>
    </row>
    <row r="3812" spans="7:8" x14ac:dyDescent="0.35">
      <c r="G3812" s="1">
        <v>42041</v>
      </c>
      <c r="H3812">
        <v>0.11</v>
      </c>
    </row>
    <row r="3813" spans="7:8" x14ac:dyDescent="0.35">
      <c r="G3813" s="1">
        <v>42044</v>
      </c>
      <c r="H3813">
        <v>0.12</v>
      </c>
    </row>
    <row r="3814" spans="7:8" x14ac:dyDescent="0.35">
      <c r="G3814" s="1">
        <v>42045</v>
      </c>
      <c r="H3814">
        <v>0.12</v>
      </c>
    </row>
    <row r="3815" spans="7:8" x14ac:dyDescent="0.35">
      <c r="G3815" s="1">
        <v>42046</v>
      </c>
      <c r="H3815">
        <v>0.12</v>
      </c>
    </row>
    <row r="3816" spans="7:8" x14ac:dyDescent="0.35">
      <c r="G3816" s="1">
        <v>42047</v>
      </c>
      <c r="H3816">
        <v>0.12</v>
      </c>
    </row>
    <row r="3817" spans="7:8" x14ac:dyDescent="0.35">
      <c r="G3817" s="1">
        <v>42048</v>
      </c>
      <c r="H3817">
        <v>0.12</v>
      </c>
    </row>
    <row r="3818" spans="7:8" x14ac:dyDescent="0.35">
      <c r="G3818" s="1">
        <v>42052</v>
      </c>
      <c r="H3818">
        <v>0.12</v>
      </c>
    </row>
    <row r="3819" spans="7:8" x14ac:dyDescent="0.35">
      <c r="G3819" s="1">
        <v>42053</v>
      </c>
      <c r="H3819">
        <v>0.12</v>
      </c>
    </row>
    <row r="3820" spans="7:8" x14ac:dyDescent="0.35">
      <c r="G3820" s="1">
        <v>42054</v>
      </c>
      <c r="H3820">
        <v>0.12</v>
      </c>
    </row>
    <row r="3821" spans="7:8" x14ac:dyDescent="0.35">
      <c r="G3821" s="1">
        <v>42055</v>
      </c>
      <c r="H3821">
        <v>0.12</v>
      </c>
    </row>
    <row r="3822" spans="7:8" x14ac:dyDescent="0.35">
      <c r="G3822" s="1">
        <v>42058</v>
      </c>
      <c r="H3822">
        <v>0.11</v>
      </c>
    </row>
    <row r="3823" spans="7:8" x14ac:dyDescent="0.35">
      <c r="G3823" s="1">
        <v>42059</v>
      </c>
      <c r="H3823">
        <v>0.11</v>
      </c>
    </row>
    <row r="3824" spans="7:8" x14ac:dyDescent="0.35">
      <c r="G3824" s="1">
        <v>42060</v>
      </c>
      <c r="H3824">
        <v>0.11</v>
      </c>
    </row>
    <row r="3825" spans="7:8" x14ac:dyDescent="0.35">
      <c r="G3825" s="1">
        <v>42061</v>
      </c>
      <c r="H3825">
        <v>0.11</v>
      </c>
    </row>
    <row r="3826" spans="7:8" x14ac:dyDescent="0.35">
      <c r="G3826" s="1">
        <v>42062</v>
      </c>
      <c r="H3826">
        <v>0.06</v>
      </c>
    </row>
    <row r="3827" spans="7:8" x14ac:dyDescent="0.35">
      <c r="G3827" s="1">
        <v>42065</v>
      </c>
      <c r="H3827">
        <v>0.12</v>
      </c>
    </row>
    <row r="3828" spans="7:8" x14ac:dyDescent="0.35">
      <c r="G3828" s="1">
        <v>42066</v>
      </c>
      <c r="H3828">
        <v>0.12</v>
      </c>
    </row>
    <row r="3829" spans="7:8" x14ac:dyDescent="0.35">
      <c r="G3829" s="1">
        <v>42067</v>
      </c>
      <c r="H3829">
        <v>0.11</v>
      </c>
    </row>
    <row r="3830" spans="7:8" x14ac:dyDescent="0.35">
      <c r="G3830" s="1">
        <v>42068</v>
      </c>
      <c r="H3830">
        <v>0.11</v>
      </c>
    </row>
    <row r="3831" spans="7:8" x14ac:dyDescent="0.35">
      <c r="G3831" s="1">
        <v>42069</v>
      </c>
      <c r="H3831">
        <v>0.12</v>
      </c>
    </row>
    <row r="3832" spans="7:8" x14ac:dyDescent="0.35">
      <c r="G3832" s="1">
        <v>42072</v>
      </c>
      <c r="H3832">
        <v>0.12</v>
      </c>
    </row>
    <row r="3833" spans="7:8" x14ac:dyDescent="0.35">
      <c r="G3833" s="1">
        <v>42073</v>
      </c>
      <c r="H3833">
        <v>0.12</v>
      </c>
    </row>
    <row r="3834" spans="7:8" x14ac:dyDescent="0.35">
      <c r="G3834" s="1">
        <v>42074</v>
      </c>
      <c r="H3834">
        <v>0.11</v>
      </c>
    </row>
    <row r="3835" spans="7:8" x14ac:dyDescent="0.35">
      <c r="G3835" s="1">
        <v>42075</v>
      </c>
      <c r="H3835">
        <v>0.11</v>
      </c>
    </row>
    <row r="3836" spans="7:8" x14ac:dyDescent="0.35">
      <c r="G3836" s="1">
        <v>42076</v>
      </c>
      <c r="H3836">
        <v>0.11</v>
      </c>
    </row>
    <row r="3837" spans="7:8" x14ac:dyDescent="0.35">
      <c r="G3837" s="1">
        <v>42079</v>
      </c>
      <c r="H3837">
        <v>0.12</v>
      </c>
    </row>
    <row r="3838" spans="7:8" x14ac:dyDescent="0.35">
      <c r="G3838" s="1">
        <v>42080</v>
      </c>
      <c r="H3838">
        <v>0.12</v>
      </c>
    </row>
    <row r="3839" spans="7:8" x14ac:dyDescent="0.35">
      <c r="G3839" s="1">
        <v>42081</v>
      </c>
      <c r="H3839">
        <v>0.11</v>
      </c>
    </row>
    <row r="3840" spans="7:8" x14ac:dyDescent="0.35">
      <c r="G3840" s="1">
        <v>42082</v>
      </c>
      <c r="H3840">
        <v>0.12</v>
      </c>
    </row>
    <row r="3841" spans="7:8" x14ac:dyDescent="0.35">
      <c r="G3841" s="1">
        <v>42083</v>
      </c>
      <c r="H3841">
        <v>0.12</v>
      </c>
    </row>
    <row r="3842" spans="7:8" x14ac:dyDescent="0.35">
      <c r="G3842" s="1">
        <v>42086</v>
      </c>
      <c r="H3842">
        <v>0.12</v>
      </c>
    </row>
    <row r="3843" spans="7:8" x14ac:dyDescent="0.35">
      <c r="G3843" s="1">
        <v>42087</v>
      </c>
      <c r="H3843">
        <v>0.11</v>
      </c>
    </row>
    <row r="3844" spans="7:8" x14ac:dyDescent="0.35">
      <c r="G3844" s="1">
        <v>42088</v>
      </c>
      <c r="H3844">
        <v>0.12</v>
      </c>
    </row>
    <row r="3845" spans="7:8" x14ac:dyDescent="0.35">
      <c r="G3845" s="1">
        <v>42089</v>
      </c>
      <c r="H3845">
        <v>0.11</v>
      </c>
    </row>
    <row r="3846" spans="7:8" x14ac:dyDescent="0.35">
      <c r="G3846" s="1">
        <v>42090</v>
      </c>
      <c r="H3846">
        <v>0.12</v>
      </c>
    </row>
    <row r="3847" spans="7:8" x14ac:dyDescent="0.35">
      <c r="G3847" s="1">
        <v>42093</v>
      </c>
      <c r="H3847">
        <v>0.12</v>
      </c>
    </row>
    <row r="3848" spans="7:8" x14ac:dyDescent="0.35">
      <c r="G3848" s="1">
        <v>42094</v>
      </c>
      <c r="H3848">
        <v>0.06</v>
      </c>
    </row>
    <row r="3849" spans="7:8" x14ac:dyDescent="0.35">
      <c r="G3849" s="1">
        <v>42095</v>
      </c>
      <c r="H3849">
        <v>0.12</v>
      </c>
    </row>
    <row r="3850" spans="7:8" x14ac:dyDescent="0.35">
      <c r="G3850" s="1">
        <v>42096</v>
      </c>
      <c r="H3850">
        <v>0.12</v>
      </c>
    </row>
    <row r="3851" spans="7:8" x14ac:dyDescent="0.35">
      <c r="G3851" s="1">
        <v>42097</v>
      </c>
      <c r="H3851">
        <v>0.12</v>
      </c>
    </row>
    <row r="3852" spans="7:8" x14ac:dyDescent="0.35">
      <c r="G3852" s="1">
        <v>42100</v>
      </c>
      <c r="H3852">
        <v>0.13</v>
      </c>
    </row>
    <row r="3853" spans="7:8" x14ac:dyDescent="0.35">
      <c r="G3853" s="1">
        <v>42101</v>
      </c>
      <c r="H3853">
        <v>0.12</v>
      </c>
    </row>
    <row r="3854" spans="7:8" x14ac:dyDescent="0.35">
      <c r="G3854" s="1">
        <v>42102</v>
      </c>
      <c r="H3854">
        <v>0.12</v>
      </c>
    </row>
    <row r="3855" spans="7:8" x14ac:dyDescent="0.35">
      <c r="G3855" s="1">
        <v>42103</v>
      </c>
      <c r="H3855">
        <v>0.12</v>
      </c>
    </row>
    <row r="3856" spans="7:8" x14ac:dyDescent="0.35">
      <c r="G3856" s="1">
        <v>42104</v>
      </c>
      <c r="H3856">
        <v>0.12</v>
      </c>
    </row>
    <row r="3857" spans="7:8" x14ac:dyDescent="0.35">
      <c r="G3857" s="1">
        <v>42107</v>
      </c>
      <c r="H3857">
        <v>0.13</v>
      </c>
    </row>
    <row r="3858" spans="7:8" x14ac:dyDescent="0.35">
      <c r="G3858" s="1">
        <v>42108</v>
      </c>
      <c r="H3858">
        <v>0.13</v>
      </c>
    </row>
    <row r="3859" spans="7:8" x14ac:dyDescent="0.35">
      <c r="G3859" s="1">
        <v>42109</v>
      </c>
      <c r="H3859">
        <v>0.13</v>
      </c>
    </row>
    <row r="3860" spans="7:8" x14ac:dyDescent="0.35">
      <c r="G3860" s="1">
        <v>42110</v>
      </c>
      <c r="H3860">
        <v>0.13</v>
      </c>
    </row>
    <row r="3861" spans="7:8" x14ac:dyDescent="0.35">
      <c r="G3861" s="1">
        <v>42111</v>
      </c>
      <c r="H3861">
        <v>0.13</v>
      </c>
    </row>
    <row r="3862" spans="7:8" x14ac:dyDescent="0.35">
      <c r="G3862" s="1">
        <v>42114</v>
      </c>
      <c r="H3862">
        <v>0.13</v>
      </c>
    </row>
    <row r="3863" spans="7:8" x14ac:dyDescent="0.35">
      <c r="G3863" s="1">
        <v>42115</v>
      </c>
      <c r="H3863">
        <v>0.13</v>
      </c>
    </row>
    <row r="3864" spans="7:8" x14ac:dyDescent="0.35">
      <c r="G3864" s="1">
        <v>42116</v>
      </c>
      <c r="H3864">
        <v>0.13</v>
      </c>
    </row>
    <row r="3865" spans="7:8" x14ac:dyDescent="0.35">
      <c r="G3865" s="1">
        <v>42117</v>
      </c>
      <c r="H3865">
        <v>0.13</v>
      </c>
    </row>
    <row r="3866" spans="7:8" x14ac:dyDescent="0.35">
      <c r="G3866" s="1">
        <v>42118</v>
      </c>
      <c r="H3866">
        <v>0.13</v>
      </c>
    </row>
    <row r="3867" spans="7:8" x14ac:dyDescent="0.35">
      <c r="G3867" s="1">
        <v>42121</v>
      </c>
      <c r="H3867">
        <v>0.13</v>
      </c>
    </row>
    <row r="3868" spans="7:8" x14ac:dyDescent="0.35">
      <c r="G3868" s="1">
        <v>42122</v>
      </c>
      <c r="H3868">
        <v>0.13</v>
      </c>
    </row>
    <row r="3869" spans="7:8" x14ac:dyDescent="0.35">
      <c r="G3869" s="1">
        <v>42123</v>
      </c>
      <c r="H3869">
        <v>0.13</v>
      </c>
    </row>
    <row r="3870" spans="7:8" x14ac:dyDescent="0.35">
      <c r="G3870" s="1">
        <v>42124</v>
      </c>
      <c r="H3870">
        <v>0.08</v>
      </c>
    </row>
    <row r="3871" spans="7:8" x14ac:dyDescent="0.35">
      <c r="G3871" s="1">
        <v>42125</v>
      </c>
      <c r="H3871">
        <v>0.13</v>
      </c>
    </row>
    <row r="3872" spans="7:8" x14ac:dyDescent="0.35">
      <c r="G3872" s="1">
        <v>42128</v>
      </c>
      <c r="H3872">
        <v>0.13</v>
      </c>
    </row>
    <row r="3873" spans="7:8" x14ac:dyDescent="0.35">
      <c r="G3873" s="1">
        <v>42129</v>
      </c>
      <c r="H3873">
        <v>0.13</v>
      </c>
    </row>
    <row r="3874" spans="7:8" x14ac:dyDescent="0.35">
      <c r="G3874" s="1">
        <v>42130</v>
      </c>
      <c r="H3874">
        <v>0.13</v>
      </c>
    </row>
    <row r="3875" spans="7:8" x14ac:dyDescent="0.35">
      <c r="G3875" s="1">
        <v>42131</v>
      </c>
      <c r="H3875">
        <v>0.13</v>
      </c>
    </row>
    <row r="3876" spans="7:8" x14ac:dyDescent="0.35">
      <c r="G3876" s="1">
        <v>42132</v>
      </c>
      <c r="H3876">
        <v>0.13</v>
      </c>
    </row>
    <row r="3877" spans="7:8" x14ac:dyDescent="0.35">
      <c r="G3877" s="1">
        <v>42135</v>
      </c>
      <c r="H3877">
        <v>0.13</v>
      </c>
    </row>
    <row r="3878" spans="7:8" x14ac:dyDescent="0.35">
      <c r="G3878" s="1">
        <v>42136</v>
      </c>
      <c r="H3878">
        <v>0.13</v>
      </c>
    </row>
    <row r="3879" spans="7:8" x14ac:dyDescent="0.35">
      <c r="G3879" s="1">
        <v>42137</v>
      </c>
      <c r="H3879">
        <v>0.13</v>
      </c>
    </row>
    <row r="3880" spans="7:8" x14ac:dyDescent="0.35">
      <c r="G3880" s="1">
        <v>42138</v>
      </c>
      <c r="H3880">
        <v>0.13</v>
      </c>
    </row>
    <row r="3881" spans="7:8" x14ac:dyDescent="0.35">
      <c r="G3881" s="1">
        <v>42139</v>
      </c>
      <c r="H3881">
        <v>0.13</v>
      </c>
    </row>
    <row r="3882" spans="7:8" x14ac:dyDescent="0.35">
      <c r="G3882" s="1">
        <v>42142</v>
      </c>
      <c r="H3882">
        <v>0.13</v>
      </c>
    </row>
    <row r="3883" spans="7:8" x14ac:dyDescent="0.35">
      <c r="G3883" s="1">
        <v>42143</v>
      </c>
      <c r="H3883">
        <v>0.12</v>
      </c>
    </row>
    <row r="3884" spans="7:8" x14ac:dyDescent="0.35">
      <c r="G3884" s="1">
        <v>42144</v>
      </c>
      <c r="H3884">
        <v>0.12</v>
      </c>
    </row>
    <row r="3885" spans="7:8" x14ac:dyDescent="0.35">
      <c r="G3885" s="1">
        <v>42145</v>
      </c>
      <c r="H3885">
        <v>0.12</v>
      </c>
    </row>
    <row r="3886" spans="7:8" x14ac:dyDescent="0.35">
      <c r="G3886" s="1">
        <v>42146</v>
      </c>
      <c r="H3886">
        <v>0.13</v>
      </c>
    </row>
    <row r="3887" spans="7:8" x14ac:dyDescent="0.35">
      <c r="G3887" s="1">
        <v>42150</v>
      </c>
      <c r="H3887">
        <v>0.12</v>
      </c>
    </row>
    <row r="3888" spans="7:8" x14ac:dyDescent="0.35">
      <c r="G3888" s="1">
        <v>42151</v>
      </c>
      <c r="H3888">
        <v>0.12</v>
      </c>
    </row>
    <row r="3889" spans="7:8" x14ac:dyDescent="0.35">
      <c r="G3889" s="1">
        <v>42152</v>
      </c>
      <c r="H3889">
        <v>0.12</v>
      </c>
    </row>
    <row r="3890" spans="7:8" x14ac:dyDescent="0.35">
      <c r="G3890" s="1">
        <v>42153</v>
      </c>
      <c r="H3890">
        <v>0.08</v>
      </c>
    </row>
    <row r="3891" spans="7:8" x14ac:dyDescent="0.35">
      <c r="G3891" s="1">
        <v>42156</v>
      </c>
      <c r="H3891">
        <v>0.12</v>
      </c>
    </row>
    <row r="3892" spans="7:8" x14ac:dyDescent="0.35">
      <c r="G3892" s="1">
        <v>42157</v>
      </c>
      <c r="H3892">
        <v>0.12</v>
      </c>
    </row>
    <row r="3893" spans="7:8" x14ac:dyDescent="0.35">
      <c r="G3893" s="1">
        <v>42158</v>
      </c>
      <c r="H3893">
        <v>0.13</v>
      </c>
    </row>
    <row r="3894" spans="7:8" x14ac:dyDescent="0.35">
      <c r="G3894" s="1">
        <v>42159</v>
      </c>
      <c r="H3894">
        <v>0.13</v>
      </c>
    </row>
    <row r="3895" spans="7:8" x14ac:dyDescent="0.35">
      <c r="G3895" s="1">
        <v>42160</v>
      </c>
      <c r="H3895">
        <v>0.13</v>
      </c>
    </row>
    <row r="3896" spans="7:8" x14ac:dyDescent="0.35">
      <c r="G3896" s="1">
        <v>42163</v>
      </c>
      <c r="H3896">
        <v>0.13</v>
      </c>
    </row>
    <row r="3897" spans="7:8" x14ac:dyDescent="0.35">
      <c r="G3897" s="1">
        <v>42164</v>
      </c>
      <c r="H3897">
        <v>0.13</v>
      </c>
    </row>
    <row r="3898" spans="7:8" x14ac:dyDescent="0.35">
      <c r="G3898" s="1">
        <v>42165</v>
      </c>
      <c r="H3898">
        <v>0.13</v>
      </c>
    </row>
    <row r="3899" spans="7:8" x14ac:dyDescent="0.35">
      <c r="G3899" s="1">
        <v>42166</v>
      </c>
      <c r="H3899">
        <v>0.13</v>
      </c>
    </row>
    <row r="3900" spans="7:8" x14ac:dyDescent="0.35">
      <c r="G3900" s="1">
        <v>42167</v>
      </c>
      <c r="H3900">
        <v>0.13</v>
      </c>
    </row>
    <row r="3901" spans="7:8" x14ac:dyDescent="0.35">
      <c r="G3901" s="1">
        <v>42170</v>
      </c>
      <c r="H3901">
        <v>0.13</v>
      </c>
    </row>
    <row r="3902" spans="7:8" x14ac:dyDescent="0.35">
      <c r="G3902" s="1">
        <v>42171</v>
      </c>
      <c r="H3902">
        <v>0.14000000000000001</v>
      </c>
    </row>
    <row r="3903" spans="7:8" x14ac:dyDescent="0.35">
      <c r="G3903" s="1">
        <v>42172</v>
      </c>
      <c r="H3903">
        <v>0.14000000000000001</v>
      </c>
    </row>
    <row r="3904" spans="7:8" x14ac:dyDescent="0.35">
      <c r="G3904" s="1">
        <v>42173</v>
      </c>
      <c r="H3904">
        <v>0.14000000000000001</v>
      </c>
    </row>
    <row r="3905" spans="7:8" x14ac:dyDescent="0.35">
      <c r="G3905" s="1">
        <v>42174</v>
      </c>
      <c r="H3905">
        <v>0.13</v>
      </c>
    </row>
    <row r="3906" spans="7:8" x14ac:dyDescent="0.35">
      <c r="G3906" s="1">
        <v>42177</v>
      </c>
      <c r="H3906">
        <v>0.13</v>
      </c>
    </row>
    <row r="3907" spans="7:8" x14ac:dyDescent="0.35">
      <c r="G3907" s="1">
        <v>42178</v>
      </c>
      <c r="H3907">
        <v>0.13</v>
      </c>
    </row>
    <row r="3908" spans="7:8" x14ac:dyDescent="0.35">
      <c r="G3908" s="1">
        <v>42179</v>
      </c>
      <c r="H3908">
        <v>0.13</v>
      </c>
    </row>
    <row r="3909" spans="7:8" x14ac:dyDescent="0.35">
      <c r="G3909" s="1">
        <v>42180</v>
      </c>
      <c r="H3909">
        <v>0.13</v>
      </c>
    </row>
    <row r="3910" spans="7:8" x14ac:dyDescent="0.35">
      <c r="G3910" s="1">
        <v>42181</v>
      </c>
      <c r="H3910">
        <v>0.13</v>
      </c>
    </row>
    <row r="3911" spans="7:8" x14ac:dyDescent="0.35">
      <c r="G3911" s="1">
        <v>42184</v>
      </c>
      <c r="H3911">
        <v>0.14000000000000001</v>
      </c>
    </row>
    <row r="3912" spans="7:8" x14ac:dyDescent="0.35">
      <c r="G3912" s="1">
        <v>42185</v>
      </c>
      <c r="H3912">
        <v>0.08</v>
      </c>
    </row>
    <row r="3913" spans="7:8" x14ac:dyDescent="0.35">
      <c r="G3913" s="1">
        <v>42186</v>
      </c>
      <c r="H3913">
        <v>0.13</v>
      </c>
    </row>
    <row r="3914" spans="7:8" x14ac:dyDescent="0.35">
      <c r="G3914" s="1">
        <v>42187</v>
      </c>
      <c r="H3914">
        <v>0.13</v>
      </c>
    </row>
    <row r="3915" spans="7:8" x14ac:dyDescent="0.35">
      <c r="G3915" s="1">
        <v>42188</v>
      </c>
      <c r="H3915">
        <v>0.13</v>
      </c>
    </row>
    <row r="3916" spans="7:8" x14ac:dyDescent="0.35">
      <c r="G3916" s="1">
        <v>42191</v>
      </c>
      <c r="H3916">
        <v>0.13</v>
      </c>
    </row>
    <row r="3917" spans="7:8" x14ac:dyDescent="0.35">
      <c r="G3917" s="1">
        <v>42192</v>
      </c>
      <c r="H3917">
        <v>0.13</v>
      </c>
    </row>
    <row r="3918" spans="7:8" x14ac:dyDescent="0.35">
      <c r="G3918" s="1">
        <v>42193</v>
      </c>
      <c r="H3918">
        <v>0.13</v>
      </c>
    </row>
    <row r="3919" spans="7:8" x14ac:dyDescent="0.35">
      <c r="G3919" s="1">
        <v>42194</v>
      </c>
      <c r="H3919">
        <v>0.13</v>
      </c>
    </row>
    <row r="3920" spans="7:8" x14ac:dyDescent="0.35">
      <c r="G3920" s="1">
        <v>42195</v>
      </c>
      <c r="H3920">
        <v>0.13</v>
      </c>
    </row>
    <row r="3921" spans="7:8" x14ac:dyDescent="0.35">
      <c r="G3921" s="1">
        <v>42198</v>
      </c>
      <c r="H3921">
        <v>0.13</v>
      </c>
    </row>
    <row r="3922" spans="7:8" x14ac:dyDescent="0.35">
      <c r="G3922" s="1">
        <v>42199</v>
      </c>
      <c r="H3922">
        <v>0.13</v>
      </c>
    </row>
    <row r="3923" spans="7:8" x14ac:dyDescent="0.35">
      <c r="G3923" s="1">
        <v>42200</v>
      </c>
      <c r="H3923">
        <v>0.13</v>
      </c>
    </row>
    <row r="3924" spans="7:8" x14ac:dyDescent="0.35">
      <c r="G3924" s="1">
        <v>42201</v>
      </c>
      <c r="H3924">
        <v>0.14000000000000001</v>
      </c>
    </row>
    <row r="3925" spans="7:8" x14ac:dyDescent="0.35">
      <c r="G3925" s="1">
        <v>42202</v>
      </c>
      <c r="H3925">
        <v>0.13</v>
      </c>
    </row>
    <row r="3926" spans="7:8" x14ac:dyDescent="0.35">
      <c r="G3926" s="1">
        <v>42205</v>
      </c>
      <c r="H3926">
        <v>0.14000000000000001</v>
      </c>
    </row>
    <row r="3927" spans="7:8" x14ac:dyDescent="0.35">
      <c r="G3927" s="1">
        <v>42206</v>
      </c>
      <c r="H3927">
        <v>0.13</v>
      </c>
    </row>
    <row r="3928" spans="7:8" x14ac:dyDescent="0.35">
      <c r="G3928" s="1">
        <v>42207</v>
      </c>
      <c r="H3928">
        <v>0.13</v>
      </c>
    </row>
    <row r="3929" spans="7:8" x14ac:dyDescent="0.35">
      <c r="G3929" s="1">
        <v>42208</v>
      </c>
      <c r="H3929">
        <v>0.13</v>
      </c>
    </row>
    <row r="3930" spans="7:8" x14ac:dyDescent="0.35">
      <c r="G3930" s="1">
        <v>42209</v>
      </c>
      <c r="H3930">
        <v>0.13</v>
      </c>
    </row>
    <row r="3931" spans="7:8" x14ac:dyDescent="0.35">
      <c r="G3931" s="1">
        <v>42212</v>
      </c>
      <c r="H3931">
        <v>0.14000000000000001</v>
      </c>
    </row>
    <row r="3932" spans="7:8" x14ac:dyDescent="0.35">
      <c r="G3932" s="1">
        <v>42213</v>
      </c>
      <c r="H3932">
        <v>0.14000000000000001</v>
      </c>
    </row>
    <row r="3933" spans="7:8" x14ac:dyDescent="0.35">
      <c r="G3933" s="1">
        <v>42214</v>
      </c>
      <c r="H3933">
        <v>0.14000000000000001</v>
      </c>
    </row>
    <row r="3934" spans="7:8" x14ac:dyDescent="0.35">
      <c r="G3934" s="1">
        <v>42215</v>
      </c>
      <c r="H3934">
        <v>0.14000000000000001</v>
      </c>
    </row>
    <row r="3935" spans="7:8" x14ac:dyDescent="0.35">
      <c r="G3935" s="1">
        <v>42216</v>
      </c>
      <c r="H3935">
        <v>0.08</v>
      </c>
    </row>
    <row r="3936" spans="7:8" x14ac:dyDescent="0.35">
      <c r="G3936" s="1">
        <v>42219</v>
      </c>
      <c r="H3936">
        <v>0.14000000000000001</v>
      </c>
    </row>
    <row r="3937" spans="7:8" x14ac:dyDescent="0.35">
      <c r="G3937" s="1">
        <v>42220</v>
      </c>
      <c r="H3937">
        <v>0.14000000000000001</v>
      </c>
    </row>
    <row r="3938" spans="7:8" x14ac:dyDescent="0.35">
      <c r="G3938" s="1">
        <v>42221</v>
      </c>
      <c r="H3938">
        <v>0.14000000000000001</v>
      </c>
    </row>
    <row r="3939" spans="7:8" x14ac:dyDescent="0.35">
      <c r="G3939" s="1">
        <v>42222</v>
      </c>
      <c r="H3939">
        <v>0.14000000000000001</v>
      </c>
    </row>
    <row r="3940" spans="7:8" x14ac:dyDescent="0.35">
      <c r="G3940" s="1">
        <v>42223</v>
      </c>
      <c r="H3940">
        <v>0.14000000000000001</v>
      </c>
    </row>
    <row r="3941" spans="7:8" x14ac:dyDescent="0.35">
      <c r="G3941" s="1">
        <v>42226</v>
      </c>
      <c r="H3941">
        <v>0.14000000000000001</v>
      </c>
    </row>
    <row r="3942" spans="7:8" x14ac:dyDescent="0.35">
      <c r="G3942" s="1">
        <v>42227</v>
      </c>
      <c r="H3942">
        <v>0.15</v>
      </c>
    </row>
    <row r="3943" spans="7:8" x14ac:dyDescent="0.35">
      <c r="G3943" s="1">
        <v>42228</v>
      </c>
      <c r="H3943">
        <v>0.15</v>
      </c>
    </row>
    <row r="3944" spans="7:8" x14ac:dyDescent="0.35">
      <c r="G3944" s="1">
        <v>42229</v>
      </c>
      <c r="H3944">
        <v>0.15</v>
      </c>
    </row>
    <row r="3945" spans="7:8" x14ac:dyDescent="0.35">
      <c r="G3945" s="1">
        <v>42230</v>
      </c>
      <c r="H3945">
        <v>0.14000000000000001</v>
      </c>
    </row>
    <row r="3946" spans="7:8" x14ac:dyDescent="0.35">
      <c r="G3946" s="1">
        <v>42233</v>
      </c>
      <c r="H3946">
        <v>0.15</v>
      </c>
    </row>
    <row r="3947" spans="7:8" x14ac:dyDescent="0.35">
      <c r="G3947" s="1">
        <v>42234</v>
      </c>
      <c r="H3947">
        <v>0.15</v>
      </c>
    </row>
    <row r="3948" spans="7:8" x14ac:dyDescent="0.35">
      <c r="G3948" s="1">
        <v>42235</v>
      </c>
      <c r="H3948">
        <v>0.15</v>
      </c>
    </row>
    <row r="3949" spans="7:8" x14ac:dyDescent="0.35">
      <c r="G3949" s="1">
        <v>42236</v>
      </c>
      <c r="H3949">
        <v>0.15</v>
      </c>
    </row>
    <row r="3950" spans="7:8" x14ac:dyDescent="0.35">
      <c r="G3950" s="1">
        <v>42237</v>
      </c>
      <c r="H3950">
        <v>0.15</v>
      </c>
    </row>
    <row r="3951" spans="7:8" x14ac:dyDescent="0.35">
      <c r="G3951" s="1">
        <v>42240</v>
      </c>
      <c r="H3951">
        <v>0.15</v>
      </c>
    </row>
    <row r="3952" spans="7:8" x14ac:dyDescent="0.35">
      <c r="G3952" s="1">
        <v>42241</v>
      </c>
      <c r="H3952">
        <v>0.15</v>
      </c>
    </row>
    <row r="3953" spans="7:8" x14ac:dyDescent="0.35">
      <c r="G3953" s="1">
        <v>42242</v>
      </c>
      <c r="H3953">
        <v>0.14000000000000001</v>
      </c>
    </row>
    <row r="3954" spans="7:8" x14ac:dyDescent="0.35">
      <c r="G3954" s="1">
        <v>42243</v>
      </c>
      <c r="H3954">
        <v>0.14000000000000001</v>
      </c>
    </row>
    <row r="3955" spans="7:8" x14ac:dyDescent="0.35">
      <c r="G3955" s="1">
        <v>42244</v>
      </c>
      <c r="H3955">
        <v>0.14000000000000001</v>
      </c>
    </row>
    <row r="3956" spans="7:8" x14ac:dyDescent="0.35">
      <c r="G3956" s="1">
        <v>42247</v>
      </c>
      <c r="H3956">
        <v>0.08</v>
      </c>
    </row>
    <row r="3957" spans="7:8" x14ac:dyDescent="0.35">
      <c r="G3957" s="1">
        <v>42248</v>
      </c>
      <c r="H3957">
        <v>0.14000000000000001</v>
      </c>
    </row>
    <row r="3958" spans="7:8" x14ac:dyDescent="0.35">
      <c r="G3958" s="1">
        <v>42249</v>
      </c>
      <c r="H3958">
        <v>0.14000000000000001</v>
      </c>
    </row>
    <row r="3959" spans="7:8" x14ac:dyDescent="0.35">
      <c r="G3959" s="1">
        <v>42250</v>
      </c>
      <c r="H3959">
        <v>0.14000000000000001</v>
      </c>
    </row>
    <row r="3960" spans="7:8" x14ac:dyDescent="0.35">
      <c r="G3960" s="1">
        <v>42251</v>
      </c>
      <c r="H3960">
        <v>0.14000000000000001</v>
      </c>
    </row>
    <row r="3961" spans="7:8" x14ac:dyDescent="0.35">
      <c r="G3961" s="1">
        <v>42255</v>
      </c>
      <c r="H3961">
        <v>0.14000000000000001</v>
      </c>
    </row>
    <row r="3962" spans="7:8" x14ac:dyDescent="0.35">
      <c r="G3962" s="1">
        <v>42256</v>
      </c>
      <c r="H3962">
        <v>0.14000000000000001</v>
      </c>
    </row>
    <row r="3963" spans="7:8" x14ac:dyDescent="0.35">
      <c r="G3963" s="1">
        <v>42257</v>
      </c>
      <c r="H3963">
        <v>0.14000000000000001</v>
      </c>
    </row>
    <row r="3964" spans="7:8" x14ac:dyDescent="0.35">
      <c r="G3964" s="1">
        <v>42258</v>
      </c>
      <c r="H3964">
        <v>0.14000000000000001</v>
      </c>
    </row>
    <row r="3965" spans="7:8" x14ac:dyDescent="0.35">
      <c r="G3965" s="1">
        <v>42261</v>
      </c>
      <c r="H3965">
        <v>0.14000000000000001</v>
      </c>
    </row>
    <row r="3966" spans="7:8" x14ac:dyDescent="0.35">
      <c r="G3966" s="1">
        <v>42262</v>
      </c>
      <c r="H3966">
        <v>0.14000000000000001</v>
      </c>
    </row>
    <row r="3967" spans="7:8" x14ac:dyDescent="0.35">
      <c r="G3967" s="1">
        <v>42263</v>
      </c>
      <c r="H3967">
        <v>0.14000000000000001</v>
      </c>
    </row>
    <row r="3968" spans="7:8" x14ac:dyDescent="0.35">
      <c r="G3968" s="1">
        <v>42264</v>
      </c>
      <c r="H3968">
        <v>0.14000000000000001</v>
      </c>
    </row>
    <row r="3969" spans="7:8" x14ac:dyDescent="0.35">
      <c r="G3969" s="1">
        <v>42265</v>
      </c>
      <c r="H3969">
        <v>0.14000000000000001</v>
      </c>
    </row>
    <row r="3970" spans="7:8" x14ac:dyDescent="0.35">
      <c r="G3970" s="1">
        <v>42268</v>
      </c>
      <c r="H3970">
        <v>0.14000000000000001</v>
      </c>
    </row>
    <row r="3971" spans="7:8" x14ac:dyDescent="0.35">
      <c r="G3971" s="1">
        <v>42269</v>
      </c>
      <c r="H3971">
        <v>0.14000000000000001</v>
      </c>
    </row>
    <row r="3972" spans="7:8" x14ac:dyDescent="0.35">
      <c r="G3972" s="1">
        <v>42270</v>
      </c>
      <c r="H3972">
        <v>0.14000000000000001</v>
      </c>
    </row>
    <row r="3973" spans="7:8" x14ac:dyDescent="0.35">
      <c r="G3973" s="1">
        <v>42271</v>
      </c>
      <c r="H3973">
        <v>0.14000000000000001</v>
      </c>
    </row>
    <row r="3974" spans="7:8" x14ac:dyDescent="0.35">
      <c r="G3974" s="1">
        <v>42272</v>
      </c>
      <c r="H3974">
        <v>0.13</v>
      </c>
    </row>
    <row r="3975" spans="7:8" x14ac:dyDescent="0.35">
      <c r="G3975" s="1">
        <v>42275</v>
      </c>
      <c r="H3975">
        <v>0.13</v>
      </c>
    </row>
    <row r="3976" spans="7:8" x14ac:dyDescent="0.35">
      <c r="G3976" s="1">
        <v>42276</v>
      </c>
      <c r="H3976">
        <v>0.13</v>
      </c>
    </row>
    <row r="3977" spans="7:8" x14ac:dyDescent="0.35">
      <c r="G3977" s="1">
        <v>42277</v>
      </c>
      <c r="H3977">
        <v>7.0000000000000007E-2</v>
      </c>
    </row>
    <row r="3978" spans="7:8" x14ac:dyDescent="0.35">
      <c r="G3978" s="1">
        <v>42278</v>
      </c>
      <c r="H3978">
        <v>0.13</v>
      </c>
    </row>
    <row r="3979" spans="7:8" x14ac:dyDescent="0.35">
      <c r="G3979" s="1">
        <v>42279</v>
      </c>
      <c r="H3979">
        <v>0.13</v>
      </c>
    </row>
    <row r="3980" spans="7:8" x14ac:dyDescent="0.35">
      <c r="G3980" s="1">
        <v>42282</v>
      </c>
      <c r="H3980">
        <v>0.13</v>
      </c>
    </row>
    <row r="3981" spans="7:8" x14ac:dyDescent="0.35">
      <c r="G3981" s="1">
        <v>42283</v>
      </c>
      <c r="H3981">
        <v>0.13</v>
      </c>
    </row>
    <row r="3982" spans="7:8" x14ac:dyDescent="0.35">
      <c r="G3982" s="1">
        <v>42284</v>
      </c>
      <c r="H3982">
        <v>0.13</v>
      </c>
    </row>
    <row r="3983" spans="7:8" x14ac:dyDescent="0.35">
      <c r="G3983" s="1">
        <v>42285</v>
      </c>
      <c r="H3983">
        <v>0.13</v>
      </c>
    </row>
    <row r="3984" spans="7:8" x14ac:dyDescent="0.35">
      <c r="G3984" s="1">
        <v>42286</v>
      </c>
      <c r="H3984">
        <v>0.13</v>
      </c>
    </row>
    <row r="3985" spans="7:8" x14ac:dyDescent="0.35">
      <c r="G3985" s="1">
        <v>42290</v>
      </c>
      <c r="H3985">
        <v>0.13</v>
      </c>
    </row>
    <row r="3986" spans="7:8" x14ac:dyDescent="0.35">
      <c r="G3986" s="1">
        <v>42291</v>
      </c>
      <c r="H3986">
        <v>0.13</v>
      </c>
    </row>
    <row r="3987" spans="7:8" x14ac:dyDescent="0.35">
      <c r="G3987" s="1">
        <v>42292</v>
      </c>
      <c r="H3987">
        <v>0.13</v>
      </c>
    </row>
    <row r="3988" spans="7:8" x14ac:dyDescent="0.35">
      <c r="G3988" s="1">
        <v>42293</v>
      </c>
      <c r="H3988">
        <v>0.13</v>
      </c>
    </row>
    <row r="3989" spans="7:8" x14ac:dyDescent="0.35">
      <c r="G3989" s="1">
        <v>42296</v>
      </c>
      <c r="H3989">
        <v>0.13</v>
      </c>
    </row>
    <row r="3990" spans="7:8" x14ac:dyDescent="0.35">
      <c r="G3990" s="1">
        <v>42297</v>
      </c>
      <c r="H3990">
        <v>0.13</v>
      </c>
    </row>
    <row r="3991" spans="7:8" x14ac:dyDescent="0.35">
      <c r="G3991" s="1">
        <v>42298</v>
      </c>
      <c r="H3991">
        <v>0.13</v>
      </c>
    </row>
    <row r="3992" spans="7:8" x14ac:dyDescent="0.35">
      <c r="G3992" s="1">
        <v>42299</v>
      </c>
      <c r="H3992">
        <v>0.12</v>
      </c>
    </row>
    <row r="3993" spans="7:8" x14ac:dyDescent="0.35">
      <c r="G3993" s="1">
        <v>42300</v>
      </c>
      <c r="H3993">
        <v>0.12</v>
      </c>
    </row>
    <row r="3994" spans="7:8" x14ac:dyDescent="0.35">
      <c r="G3994" s="1">
        <v>42303</v>
      </c>
      <c r="H3994">
        <v>0.12</v>
      </c>
    </row>
    <row r="3995" spans="7:8" x14ac:dyDescent="0.35">
      <c r="G3995" s="1">
        <v>42304</v>
      </c>
      <c r="H3995">
        <v>0.12</v>
      </c>
    </row>
    <row r="3996" spans="7:8" x14ac:dyDescent="0.35">
      <c r="G3996" s="1">
        <v>42305</v>
      </c>
      <c r="H3996">
        <v>0.12</v>
      </c>
    </row>
    <row r="3997" spans="7:8" x14ac:dyDescent="0.35">
      <c r="G3997" s="1">
        <v>42306</v>
      </c>
      <c r="H3997">
        <v>0.12</v>
      </c>
    </row>
    <row r="3998" spans="7:8" x14ac:dyDescent="0.35">
      <c r="G3998" s="1">
        <v>42307</v>
      </c>
      <c r="H3998">
        <v>7.0000000000000007E-2</v>
      </c>
    </row>
    <row r="3999" spans="7:8" x14ac:dyDescent="0.35">
      <c r="G3999" s="1">
        <v>42310</v>
      </c>
      <c r="H3999">
        <v>0.12</v>
      </c>
    </row>
    <row r="4000" spans="7:8" x14ac:dyDescent="0.35">
      <c r="G4000" s="1">
        <v>42311</v>
      </c>
      <c r="H4000">
        <v>0.12</v>
      </c>
    </row>
    <row r="4001" spans="7:8" x14ac:dyDescent="0.35">
      <c r="G4001" s="1">
        <v>42312</v>
      </c>
      <c r="H4001">
        <v>0.12</v>
      </c>
    </row>
    <row r="4002" spans="7:8" x14ac:dyDescent="0.35">
      <c r="G4002" s="1">
        <v>42313</v>
      </c>
      <c r="H4002">
        <v>0.12</v>
      </c>
    </row>
    <row r="4003" spans="7:8" x14ac:dyDescent="0.35">
      <c r="G4003" s="1">
        <v>42314</v>
      </c>
      <c r="H4003">
        <v>0.12</v>
      </c>
    </row>
    <row r="4004" spans="7:8" x14ac:dyDescent="0.35">
      <c r="G4004" s="1">
        <v>42317</v>
      </c>
      <c r="H4004">
        <v>0.12</v>
      </c>
    </row>
    <row r="4005" spans="7:8" x14ac:dyDescent="0.35">
      <c r="G4005" s="1">
        <v>42318</v>
      </c>
      <c r="H4005">
        <v>0.12</v>
      </c>
    </row>
    <row r="4006" spans="7:8" x14ac:dyDescent="0.35">
      <c r="G4006" s="1">
        <v>42320</v>
      </c>
      <c r="H4006">
        <v>0.12</v>
      </c>
    </row>
    <row r="4007" spans="7:8" x14ac:dyDescent="0.35">
      <c r="G4007" s="1">
        <v>42321</v>
      </c>
      <c r="H4007">
        <v>0.12</v>
      </c>
    </row>
    <row r="4008" spans="7:8" x14ac:dyDescent="0.35">
      <c r="G4008" s="1">
        <v>42324</v>
      </c>
      <c r="H4008">
        <v>0.13</v>
      </c>
    </row>
    <row r="4009" spans="7:8" x14ac:dyDescent="0.35">
      <c r="G4009" s="1">
        <v>42325</v>
      </c>
      <c r="H4009">
        <v>0.13</v>
      </c>
    </row>
    <row r="4010" spans="7:8" x14ac:dyDescent="0.35">
      <c r="G4010" s="1">
        <v>42326</v>
      </c>
      <c r="H4010">
        <v>0.12</v>
      </c>
    </row>
    <row r="4011" spans="7:8" x14ac:dyDescent="0.35">
      <c r="G4011" s="1">
        <v>42327</v>
      </c>
      <c r="H4011">
        <v>0.12</v>
      </c>
    </row>
    <row r="4012" spans="7:8" x14ac:dyDescent="0.35">
      <c r="G4012" s="1">
        <v>42328</v>
      </c>
      <c r="H4012">
        <v>0.12</v>
      </c>
    </row>
    <row r="4013" spans="7:8" x14ac:dyDescent="0.35">
      <c r="G4013" s="1">
        <v>42331</v>
      </c>
      <c r="H4013">
        <v>0.12</v>
      </c>
    </row>
    <row r="4014" spans="7:8" x14ac:dyDescent="0.35">
      <c r="G4014" s="1">
        <v>42332</v>
      </c>
      <c r="H4014">
        <v>0.12</v>
      </c>
    </row>
    <row r="4015" spans="7:8" x14ac:dyDescent="0.35">
      <c r="G4015" s="1">
        <v>42333</v>
      </c>
      <c r="H4015">
        <v>0.12</v>
      </c>
    </row>
    <row r="4016" spans="7:8" x14ac:dyDescent="0.35">
      <c r="G4016" s="1">
        <v>42335</v>
      </c>
      <c r="H4016">
        <v>0.12</v>
      </c>
    </row>
    <row r="4017" spans="7:8" x14ac:dyDescent="0.35">
      <c r="G4017" s="1">
        <v>42338</v>
      </c>
      <c r="H4017">
        <v>0.08</v>
      </c>
    </row>
    <row r="4018" spans="7:8" x14ac:dyDescent="0.35">
      <c r="G4018" s="1">
        <v>42339</v>
      </c>
      <c r="H4018">
        <v>0.13</v>
      </c>
    </row>
    <row r="4019" spans="7:8" x14ac:dyDescent="0.35">
      <c r="G4019" s="1">
        <v>42340</v>
      </c>
      <c r="H4019">
        <v>0.13</v>
      </c>
    </row>
    <row r="4020" spans="7:8" x14ac:dyDescent="0.35">
      <c r="G4020" s="1">
        <v>42341</v>
      </c>
      <c r="H4020">
        <v>0.13</v>
      </c>
    </row>
    <row r="4021" spans="7:8" x14ac:dyDescent="0.35">
      <c r="G4021" s="1">
        <v>42342</v>
      </c>
      <c r="H4021">
        <v>0.13</v>
      </c>
    </row>
    <row r="4022" spans="7:8" x14ac:dyDescent="0.35">
      <c r="G4022" s="1">
        <v>42345</v>
      </c>
      <c r="H4022">
        <v>0.13</v>
      </c>
    </row>
    <row r="4023" spans="7:8" x14ac:dyDescent="0.35">
      <c r="G4023" s="1">
        <v>42346</v>
      </c>
      <c r="H4023">
        <v>0.13</v>
      </c>
    </row>
    <row r="4024" spans="7:8" x14ac:dyDescent="0.35">
      <c r="G4024" s="1">
        <v>42347</v>
      </c>
      <c r="H4024">
        <v>0.14000000000000001</v>
      </c>
    </row>
    <row r="4025" spans="7:8" x14ac:dyDescent="0.35">
      <c r="G4025" s="1">
        <v>42348</v>
      </c>
      <c r="H4025">
        <v>0.14000000000000001</v>
      </c>
    </row>
    <row r="4026" spans="7:8" x14ac:dyDescent="0.35">
      <c r="G4026" s="1">
        <v>42349</v>
      </c>
      <c r="H4026">
        <v>0.14000000000000001</v>
      </c>
    </row>
    <row r="4027" spans="7:8" x14ac:dyDescent="0.35">
      <c r="G4027" s="1">
        <v>42352</v>
      </c>
      <c r="H4027">
        <v>0.15</v>
      </c>
    </row>
    <row r="4028" spans="7:8" x14ac:dyDescent="0.35">
      <c r="G4028" s="1">
        <v>42353</v>
      </c>
      <c r="H4028">
        <v>0.15</v>
      </c>
    </row>
    <row r="4029" spans="7:8" x14ac:dyDescent="0.35">
      <c r="G4029" s="1">
        <v>42354</v>
      </c>
      <c r="H4029">
        <v>0.15</v>
      </c>
    </row>
    <row r="4030" spans="7:8" x14ac:dyDescent="0.35">
      <c r="G4030" s="1">
        <v>42355</v>
      </c>
      <c r="H4030">
        <v>0.37</v>
      </c>
    </row>
    <row r="4031" spans="7:8" x14ac:dyDescent="0.35">
      <c r="G4031" s="1">
        <v>42356</v>
      </c>
      <c r="H4031">
        <v>0.37</v>
      </c>
    </row>
    <row r="4032" spans="7:8" x14ac:dyDescent="0.35">
      <c r="G4032" s="1">
        <v>42359</v>
      </c>
      <c r="H4032">
        <v>0.36</v>
      </c>
    </row>
    <row r="4033" spans="7:8" x14ac:dyDescent="0.35">
      <c r="G4033" s="1">
        <v>42360</v>
      </c>
      <c r="H4033">
        <v>0.36</v>
      </c>
    </row>
    <row r="4034" spans="7:8" x14ac:dyDescent="0.35">
      <c r="G4034" s="1">
        <v>42361</v>
      </c>
      <c r="H4034">
        <v>0.36</v>
      </c>
    </row>
    <row r="4035" spans="7:8" x14ac:dyDescent="0.35">
      <c r="G4035" s="1">
        <v>42362</v>
      </c>
      <c r="H4035">
        <v>0.36</v>
      </c>
    </row>
    <row r="4036" spans="7:8" x14ac:dyDescent="0.35">
      <c r="G4036" s="1">
        <v>42366</v>
      </c>
      <c r="H4036">
        <v>0.36</v>
      </c>
    </row>
    <row r="4037" spans="7:8" x14ac:dyDescent="0.35">
      <c r="G4037" s="1">
        <v>42367</v>
      </c>
      <c r="H4037">
        <v>0.36</v>
      </c>
    </row>
    <row r="4038" spans="7:8" x14ac:dyDescent="0.35">
      <c r="G4038" s="1">
        <v>42368</v>
      </c>
      <c r="H4038">
        <v>0.35</v>
      </c>
    </row>
    <row r="4039" spans="7:8" x14ac:dyDescent="0.35">
      <c r="G4039" s="1">
        <v>42369</v>
      </c>
      <c r="H4039">
        <v>0.2</v>
      </c>
    </row>
    <row r="4040" spans="7:8" x14ac:dyDescent="0.35">
      <c r="G4040" s="1">
        <v>42373</v>
      </c>
      <c r="H4040">
        <v>0.36</v>
      </c>
    </row>
    <row r="4041" spans="7:8" x14ac:dyDescent="0.35">
      <c r="G4041" s="1">
        <v>42374</v>
      </c>
      <c r="H4041">
        <v>0.36</v>
      </c>
    </row>
    <row r="4042" spans="7:8" x14ac:dyDescent="0.35">
      <c r="G4042" s="1">
        <v>42375</v>
      </c>
      <c r="H4042">
        <v>0.36</v>
      </c>
    </row>
    <row r="4043" spans="7:8" x14ac:dyDescent="0.35">
      <c r="G4043" s="1">
        <v>42376</v>
      </c>
      <c r="H4043">
        <v>0.36</v>
      </c>
    </row>
    <row r="4044" spans="7:8" x14ac:dyDescent="0.35">
      <c r="G4044" s="1">
        <v>42377</v>
      </c>
      <c r="H4044">
        <v>0.36</v>
      </c>
    </row>
    <row r="4045" spans="7:8" x14ac:dyDescent="0.35">
      <c r="G4045" s="1">
        <v>42380</v>
      </c>
      <c r="H4045">
        <v>0.36</v>
      </c>
    </row>
    <row r="4046" spans="7:8" x14ac:dyDescent="0.35">
      <c r="G4046" s="1">
        <v>42381</v>
      </c>
      <c r="H4046">
        <v>0.36</v>
      </c>
    </row>
    <row r="4047" spans="7:8" x14ac:dyDescent="0.35">
      <c r="G4047" s="1">
        <v>42382</v>
      </c>
      <c r="H4047">
        <v>0.36</v>
      </c>
    </row>
    <row r="4048" spans="7:8" x14ac:dyDescent="0.35">
      <c r="G4048" s="1">
        <v>42383</v>
      </c>
      <c r="H4048">
        <v>0.36</v>
      </c>
    </row>
    <row r="4049" spans="7:8" x14ac:dyDescent="0.35">
      <c r="G4049" s="1">
        <v>42384</v>
      </c>
      <c r="H4049">
        <v>0.36</v>
      </c>
    </row>
    <row r="4050" spans="7:8" x14ac:dyDescent="0.35">
      <c r="G4050" s="1">
        <v>42388</v>
      </c>
      <c r="H4050">
        <v>0.36</v>
      </c>
    </row>
    <row r="4051" spans="7:8" x14ac:dyDescent="0.35">
      <c r="G4051" s="1">
        <v>42389</v>
      </c>
      <c r="H4051">
        <v>0.37</v>
      </c>
    </row>
    <row r="4052" spans="7:8" x14ac:dyDescent="0.35">
      <c r="G4052" s="1">
        <v>42390</v>
      </c>
      <c r="H4052">
        <v>0.37</v>
      </c>
    </row>
    <row r="4053" spans="7:8" x14ac:dyDescent="0.35">
      <c r="G4053" s="1">
        <v>42391</v>
      </c>
      <c r="H4053">
        <v>0.38</v>
      </c>
    </row>
    <row r="4054" spans="7:8" x14ac:dyDescent="0.35">
      <c r="G4054" s="1">
        <v>42394</v>
      </c>
      <c r="H4054">
        <v>0.38</v>
      </c>
    </row>
    <row r="4055" spans="7:8" x14ac:dyDescent="0.35">
      <c r="G4055" s="1">
        <v>42395</v>
      </c>
      <c r="H4055">
        <v>0.38</v>
      </c>
    </row>
    <row r="4056" spans="7:8" x14ac:dyDescent="0.35">
      <c r="G4056" s="1">
        <v>42396</v>
      </c>
      <c r="H4056">
        <v>0.38</v>
      </c>
    </row>
    <row r="4057" spans="7:8" x14ac:dyDescent="0.35">
      <c r="G4057" s="1">
        <v>42397</v>
      </c>
      <c r="H4057">
        <v>0.38</v>
      </c>
    </row>
    <row r="4058" spans="7:8" x14ac:dyDescent="0.35">
      <c r="G4058" s="1">
        <v>42398</v>
      </c>
      <c r="H4058">
        <v>0.28999999999999998</v>
      </c>
    </row>
    <row r="4059" spans="7:8" x14ac:dyDescent="0.35">
      <c r="G4059" s="1">
        <v>42401</v>
      </c>
      <c r="H4059">
        <v>0.38</v>
      </c>
    </row>
    <row r="4060" spans="7:8" x14ac:dyDescent="0.35">
      <c r="G4060" s="1">
        <v>42402</v>
      </c>
      <c r="H4060">
        <v>0.38</v>
      </c>
    </row>
    <row r="4061" spans="7:8" x14ac:dyDescent="0.35">
      <c r="G4061" s="1">
        <v>42403</v>
      </c>
      <c r="H4061">
        <v>0.38</v>
      </c>
    </row>
    <row r="4062" spans="7:8" x14ac:dyDescent="0.35">
      <c r="G4062" s="1">
        <v>42404</v>
      </c>
      <c r="H4062">
        <v>0.38</v>
      </c>
    </row>
    <row r="4063" spans="7:8" x14ac:dyDescent="0.35">
      <c r="G4063" s="1">
        <v>42405</v>
      </c>
      <c r="H4063">
        <v>0.38</v>
      </c>
    </row>
    <row r="4064" spans="7:8" x14ac:dyDescent="0.35">
      <c r="G4064" s="1">
        <v>42408</v>
      </c>
      <c r="H4064">
        <v>0.38</v>
      </c>
    </row>
    <row r="4065" spans="7:8" x14ac:dyDescent="0.35">
      <c r="G4065" s="1">
        <v>42409</v>
      </c>
      <c r="H4065">
        <v>0.38</v>
      </c>
    </row>
    <row r="4066" spans="7:8" x14ac:dyDescent="0.35">
      <c r="G4066" s="1">
        <v>42410</v>
      </c>
      <c r="H4066">
        <v>0.38</v>
      </c>
    </row>
    <row r="4067" spans="7:8" x14ac:dyDescent="0.35">
      <c r="G4067" s="1">
        <v>42411</v>
      </c>
      <c r="H4067">
        <v>0.38</v>
      </c>
    </row>
    <row r="4068" spans="7:8" x14ac:dyDescent="0.35">
      <c r="G4068" s="1">
        <v>42412</v>
      </c>
      <c r="H4068">
        <v>0.38</v>
      </c>
    </row>
    <row r="4069" spans="7:8" x14ac:dyDescent="0.35">
      <c r="G4069" s="1">
        <v>42416</v>
      </c>
      <c r="H4069">
        <v>0.38</v>
      </c>
    </row>
    <row r="4070" spans="7:8" x14ac:dyDescent="0.35">
      <c r="G4070" s="1">
        <v>42417</v>
      </c>
      <c r="H4070">
        <v>0.37</v>
      </c>
    </row>
    <row r="4071" spans="7:8" x14ac:dyDescent="0.35">
      <c r="G4071" s="1">
        <v>42418</v>
      </c>
      <c r="H4071">
        <v>0.38</v>
      </c>
    </row>
    <row r="4072" spans="7:8" x14ac:dyDescent="0.35">
      <c r="G4072" s="1">
        <v>42419</v>
      </c>
      <c r="H4072">
        <v>0.38</v>
      </c>
    </row>
    <row r="4073" spans="7:8" x14ac:dyDescent="0.35">
      <c r="G4073" s="1">
        <v>42422</v>
      </c>
      <c r="H4073">
        <v>0.38</v>
      </c>
    </row>
    <row r="4074" spans="7:8" x14ac:dyDescent="0.35">
      <c r="G4074" s="1">
        <v>42423</v>
      </c>
      <c r="H4074">
        <v>0.38</v>
      </c>
    </row>
    <row r="4075" spans="7:8" x14ac:dyDescent="0.35">
      <c r="G4075" s="1">
        <v>42424</v>
      </c>
      <c r="H4075">
        <v>0.38</v>
      </c>
    </row>
    <row r="4076" spans="7:8" x14ac:dyDescent="0.35">
      <c r="G4076" s="1">
        <v>42425</v>
      </c>
      <c r="H4076">
        <v>0.37</v>
      </c>
    </row>
    <row r="4077" spans="7:8" x14ac:dyDescent="0.35">
      <c r="G4077" s="1">
        <v>42426</v>
      </c>
      <c r="H4077">
        <v>0.37</v>
      </c>
    </row>
    <row r="4078" spans="7:8" x14ac:dyDescent="0.35">
      <c r="G4078" s="1">
        <v>42429</v>
      </c>
      <c r="H4078">
        <v>0.28999999999999998</v>
      </c>
    </row>
    <row r="4079" spans="7:8" x14ac:dyDescent="0.35">
      <c r="G4079" s="1">
        <v>42430</v>
      </c>
      <c r="H4079">
        <v>0.36</v>
      </c>
    </row>
    <row r="4080" spans="7:8" x14ac:dyDescent="0.35">
      <c r="G4080" s="1">
        <v>42431</v>
      </c>
      <c r="H4080">
        <v>0.37</v>
      </c>
    </row>
    <row r="4081" spans="7:8" x14ac:dyDescent="0.35">
      <c r="G4081" s="1">
        <v>42432</v>
      </c>
      <c r="H4081">
        <v>0.37</v>
      </c>
    </row>
    <row r="4082" spans="7:8" x14ac:dyDescent="0.35">
      <c r="G4082" s="1">
        <v>42433</v>
      </c>
      <c r="H4082">
        <v>0.36</v>
      </c>
    </row>
    <row r="4083" spans="7:8" x14ac:dyDescent="0.35">
      <c r="G4083" s="1">
        <v>42436</v>
      </c>
      <c r="H4083">
        <v>0.36</v>
      </c>
    </row>
    <row r="4084" spans="7:8" x14ac:dyDescent="0.35">
      <c r="G4084" s="1">
        <v>42437</v>
      </c>
      <c r="H4084">
        <v>0.36</v>
      </c>
    </row>
    <row r="4085" spans="7:8" x14ac:dyDescent="0.35">
      <c r="G4085" s="1">
        <v>42438</v>
      </c>
      <c r="H4085">
        <v>0.36</v>
      </c>
    </row>
    <row r="4086" spans="7:8" x14ac:dyDescent="0.35">
      <c r="G4086" s="1">
        <v>42439</v>
      </c>
      <c r="H4086">
        <v>0.36</v>
      </c>
    </row>
    <row r="4087" spans="7:8" x14ac:dyDescent="0.35">
      <c r="G4087" s="1">
        <v>42440</v>
      </c>
      <c r="H4087">
        <v>0.36</v>
      </c>
    </row>
    <row r="4088" spans="7:8" x14ac:dyDescent="0.35">
      <c r="G4088" s="1">
        <v>42443</v>
      </c>
      <c r="H4088">
        <v>0.36</v>
      </c>
    </row>
    <row r="4089" spans="7:8" x14ac:dyDescent="0.35">
      <c r="G4089" s="1">
        <v>42444</v>
      </c>
      <c r="H4089">
        <v>0.37</v>
      </c>
    </row>
    <row r="4090" spans="7:8" x14ac:dyDescent="0.35">
      <c r="G4090" s="1">
        <v>42445</v>
      </c>
      <c r="H4090">
        <v>0.37</v>
      </c>
    </row>
    <row r="4091" spans="7:8" x14ac:dyDescent="0.35">
      <c r="G4091" s="1">
        <v>42446</v>
      </c>
      <c r="H4091">
        <v>0.37</v>
      </c>
    </row>
    <row r="4092" spans="7:8" x14ac:dyDescent="0.35">
      <c r="G4092" s="1">
        <v>42447</v>
      </c>
      <c r="H4092">
        <v>0.37</v>
      </c>
    </row>
    <row r="4093" spans="7:8" x14ac:dyDescent="0.35">
      <c r="G4093" s="1">
        <v>42450</v>
      </c>
      <c r="H4093">
        <v>0.37</v>
      </c>
    </row>
    <row r="4094" spans="7:8" x14ac:dyDescent="0.35">
      <c r="G4094" s="1">
        <v>42451</v>
      </c>
      <c r="H4094">
        <v>0.37</v>
      </c>
    </row>
    <row r="4095" spans="7:8" x14ac:dyDescent="0.35">
      <c r="G4095" s="1">
        <v>42452</v>
      </c>
      <c r="H4095">
        <v>0.37</v>
      </c>
    </row>
    <row r="4096" spans="7:8" x14ac:dyDescent="0.35">
      <c r="G4096" s="1">
        <v>42453</v>
      </c>
      <c r="H4096">
        <v>0.37</v>
      </c>
    </row>
    <row r="4097" spans="7:8" x14ac:dyDescent="0.35">
      <c r="G4097" s="1">
        <v>42454</v>
      </c>
      <c r="H4097">
        <v>0.37</v>
      </c>
    </row>
    <row r="4098" spans="7:8" x14ac:dyDescent="0.35">
      <c r="G4098" s="1">
        <v>42457</v>
      </c>
      <c r="H4098">
        <v>0.37</v>
      </c>
    </row>
    <row r="4099" spans="7:8" x14ac:dyDescent="0.35">
      <c r="G4099" s="1">
        <v>42458</v>
      </c>
      <c r="H4099">
        <v>0.37</v>
      </c>
    </row>
    <row r="4100" spans="7:8" x14ac:dyDescent="0.35">
      <c r="G4100" s="1">
        <v>42459</v>
      </c>
      <c r="H4100">
        <v>0.37</v>
      </c>
    </row>
    <row r="4101" spans="7:8" x14ac:dyDescent="0.35">
      <c r="G4101" s="1">
        <v>42460</v>
      </c>
      <c r="H4101">
        <v>0.25</v>
      </c>
    </row>
    <row r="4102" spans="7:8" x14ac:dyDescent="0.35">
      <c r="G4102" s="1">
        <v>42461</v>
      </c>
      <c r="H4102">
        <v>0.37</v>
      </c>
    </row>
    <row r="4103" spans="7:8" x14ac:dyDescent="0.35">
      <c r="G4103" s="1">
        <v>42464</v>
      </c>
      <c r="H4103">
        <v>0.37</v>
      </c>
    </row>
    <row r="4104" spans="7:8" x14ac:dyDescent="0.35">
      <c r="G4104" s="1">
        <v>42465</v>
      </c>
      <c r="H4104">
        <v>0.37</v>
      </c>
    </row>
    <row r="4105" spans="7:8" x14ac:dyDescent="0.35">
      <c r="G4105" s="1">
        <v>42466</v>
      </c>
      <c r="H4105">
        <v>0.37</v>
      </c>
    </row>
    <row r="4106" spans="7:8" x14ac:dyDescent="0.35">
      <c r="G4106" s="1">
        <v>42467</v>
      </c>
      <c r="H4106">
        <v>0.37</v>
      </c>
    </row>
    <row r="4107" spans="7:8" x14ac:dyDescent="0.35">
      <c r="G4107" s="1">
        <v>42468</v>
      </c>
      <c r="H4107">
        <v>0.37</v>
      </c>
    </row>
    <row r="4108" spans="7:8" x14ac:dyDescent="0.35">
      <c r="G4108" s="1">
        <v>42471</v>
      </c>
      <c r="H4108">
        <v>0.37</v>
      </c>
    </row>
    <row r="4109" spans="7:8" x14ac:dyDescent="0.35">
      <c r="G4109" s="1">
        <v>42472</v>
      </c>
      <c r="H4109">
        <v>0.37</v>
      </c>
    </row>
    <row r="4110" spans="7:8" x14ac:dyDescent="0.35">
      <c r="G4110" s="1">
        <v>42473</v>
      </c>
      <c r="H4110">
        <v>0.37</v>
      </c>
    </row>
    <row r="4111" spans="7:8" x14ac:dyDescent="0.35">
      <c r="G4111" s="1">
        <v>42474</v>
      </c>
      <c r="H4111">
        <v>0.37</v>
      </c>
    </row>
    <row r="4112" spans="7:8" x14ac:dyDescent="0.35">
      <c r="G4112" s="1">
        <v>42475</v>
      </c>
      <c r="H4112">
        <v>0.37</v>
      </c>
    </row>
    <row r="4113" spans="7:8" x14ac:dyDescent="0.35">
      <c r="G4113" s="1">
        <v>42478</v>
      </c>
      <c r="H4113">
        <v>0.37</v>
      </c>
    </row>
    <row r="4114" spans="7:8" x14ac:dyDescent="0.35">
      <c r="G4114" s="1">
        <v>42479</v>
      </c>
      <c r="H4114">
        <v>0.37</v>
      </c>
    </row>
    <row r="4115" spans="7:8" x14ac:dyDescent="0.35">
      <c r="G4115" s="1">
        <v>42480</v>
      </c>
      <c r="H4115">
        <v>0.37</v>
      </c>
    </row>
    <row r="4116" spans="7:8" x14ac:dyDescent="0.35">
      <c r="G4116" s="1">
        <v>42481</v>
      </c>
      <c r="H4116">
        <v>0.37</v>
      </c>
    </row>
    <row r="4117" spans="7:8" x14ac:dyDescent="0.35">
      <c r="G4117" s="1">
        <v>42482</v>
      </c>
      <c r="H4117">
        <v>0.37</v>
      </c>
    </row>
    <row r="4118" spans="7:8" x14ac:dyDescent="0.35">
      <c r="G4118" s="1">
        <v>42485</v>
      </c>
      <c r="H4118">
        <v>0.37</v>
      </c>
    </row>
    <row r="4119" spans="7:8" x14ac:dyDescent="0.35">
      <c r="G4119" s="1">
        <v>42486</v>
      </c>
      <c r="H4119">
        <v>0.37</v>
      </c>
    </row>
    <row r="4120" spans="7:8" x14ac:dyDescent="0.35">
      <c r="G4120" s="1">
        <v>42487</v>
      </c>
      <c r="H4120">
        <v>0.37</v>
      </c>
    </row>
    <row r="4121" spans="7:8" x14ac:dyDescent="0.35">
      <c r="G4121" s="1">
        <v>42488</v>
      </c>
      <c r="H4121">
        <v>0.37</v>
      </c>
    </row>
    <row r="4122" spans="7:8" x14ac:dyDescent="0.35">
      <c r="G4122" s="1">
        <v>42489</v>
      </c>
      <c r="H4122">
        <v>0.3</v>
      </c>
    </row>
    <row r="4123" spans="7:8" x14ac:dyDescent="0.35">
      <c r="G4123" s="1">
        <v>42492</v>
      </c>
      <c r="H4123">
        <v>0.37</v>
      </c>
    </row>
    <row r="4124" spans="7:8" x14ac:dyDescent="0.35">
      <c r="G4124" s="1">
        <v>42493</v>
      </c>
      <c r="H4124">
        <v>0.37</v>
      </c>
    </row>
    <row r="4125" spans="7:8" x14ac:dyDescent="0.35">
      <c r="G4125" s="1">
        <v>42494</v>
      </c>
      <c r="H4125">
        <v>0.37</v>
      </c>
    </row>
    <row r="4126" spans="7:8" x14ac:dyDescent="0.35">
      <c r="G4126" s="1">
        <v>42495</v>
      </c>
      <c r="H4126">
        <v>0.37</v>
      </c>
    </row>
    <row r="4127" spans="7:8" x14ac:dyDescent="0.35">
      <c r="G4127" s="1">
        <v>42496</v>
      </c>
      <c r="H4127">
        <v>0.37</v>
      </c>
    </row>
    <row r="4128" spans="7:8" x14ac:dyDescent="0.35">
      <c r="G4128" s="1">
        <v>42499</v>
      </c>
      <c r="H4128">
        <v>0.37</v>
      </c>
    </row>
    <row r="4129" spans="7:8" x14ac:dyDescent="0.35">
      <c r="G4129" s="1">
        <v>42500</v>
      </c>
      <c r="H4129">
        <v>0.37</v>
      </c>
    </row>
    <row r="4130" spans="7:8" x14ac:dyDescent="0.35">
      <c r="G4130" s="1">
        <v>42501</v>
      </c>
      <c r="H4130">
        <v>0.37</v>
      </c>
    </row>
    <row r="4131" spans="7:8" x14ac:dyDescent="0.35">
      <c r="G4131" s="1">
        <v>42502</v>
      </c>
      <c r="H4131">
        <v>0.37</v>
      </c>
    </row>
    <row r="4132" spans="7:8" x14ac:dyDescent="0.35">
      <c r="G4132" s="1">
        <v>42503</v>
      </c>
      <c r="H4132">
        <v>0.37</v>
      </c>
    </row>
    <row r="4133" spans="7:8" x14ac:dyDescent="0.35">
      <c r="G4133" s="1">
        <v>42506</v>
      </c>
      <c r="H4133">
        <v>0.37</v>
      </c>
    </row>
    <row r="4134" spans="7:8" x14ac:dyDescent="0.35">
      <c r="G4134" s="1">
        <v>42507</v>
      </c>
      <c r="H4134">
        <v>0.37</v>
      </c>
    </row>
    <row r="4135" spans="7:8" x14ac:dyDescent="0.35">
      <c r="G4135" s="1">
        <v>42508</v>
      </c>
      <c r="H4135">
        <v>0.37</v>
      </c>
    </row>
    <row r="4136" spans="7:8" x14ac:dyDescent="0.35">
      <c r="G4136" s="1">
        <v>42509</v>
      </c>
      <c r="H4136">
        <v>0.37</v>
      </c>
    </row>
    <row r="4137" spans="7:8" x14ac:dyDescent="0.35">
      <c r="G4137" s="1">
        <v>42510</v>
      </c>
      <c r="H4137">
        <v>0.37</v>
      </c>
    </row>
    <row r="4138" spans="7:8" x14ac:dyDescent="0.35">
      <c r="G4138" s="1">
        <v>42513</v>
      </c>
      <c r="H4138">
        <v>0.37</v>
      </c>
    </row>
    <row r="4139" spans="7:8" x14ac:dyDescent="0.35">
      <c r="G4139" s="1">
        <v>42514</v>
      </c>
      <c r="H4139">
        <v>0.37</v>
      </c>
    </row>
    <row r="4140" spans="7:8" x14ac:dyDescent="0.35">
      <c r="G4140" s="1">
        <v>42515</v>
      </c>
      <c r="H4140">
        <v>0.37</v>
      </c>
    </row>
    <row r="4141" spans="7:8" x14ac:dyDescent="0.35">
      <c r="G4141" s="1">
        <v>42516</v>
      </c>
      <c r="H4141">
        <v>0.37</v>
      </c>
    </row>
    <row r="4142" spans="7:8" x14ac:dyDescent="0.35">
      <c r="G4142" s="1">
        <v>42517</v>
      </c>
      <c r="H4142">
        <v>0.37</v>
      </c>
    </row>
    <row r="4143" spans="7:8" x14ac:dyDescent="0.35">
      <c r="G4143" s="1">
        <v>42521</v>
      </c>
      <c r="H4143">
        <v>0.28999999999999998</v>
      </c>
    </row>
    <row r="4144" spans="7:8" x14ac:dyDescent="0.35">
      <c r="G4144" s="1">
        <v>42522</v>
      </c>
      <c r="H4144">
        <v>0.37</v>
      </c>
    </row>
    <row r="4145" spans="7:8" x14ac:dyDescent="0.35">
      <c r="G4145" s="1">
        <v>42523</v>
      </c>
      <c r="H4145">
        <v>0.37</v>
      </c>
    </row>
    <row r="4146" spans="7:8" x14ac:dyDescent="0.35">
      <c r="G4146" s="1">
        <v>42524</v>
      </c>
      <c r="H4146">
        <v>0.37</v>
      </c>
    </row>
    <row r="4147" spans="7:8" x14ac:dyDescent="0.35">
      <c r="G4147" s="1">
        <v>42527</v>
      </c>
      <c r="H4147">
        <v>0.37</v>
      </c>
    </row>
    <row r="4148" spans="7:8" x14ac:dyDescent="0.35">
      <c r="G4148" s="1">
        <v>42528</v>
      </c>
      <c r="H4148">
        <v>0.37</v>
      </c>
    </row>
    <row r="4149" spans="7:8" x14ac:dyDescent="0.35">
      <c r="G4149" s="1">
        <v>42529</v>
      </c>
      <c r="H4149">
        <v>0.37</v>
      </c>
    </row>
    <row r="4150" spans="7:8" x14ac:dyDescent="0.35">
      <c r="G4150" s="1">
        <v>42530</v>
      </c>
      <c r="H4150">
        <v>0.37</v>
      </c>
    </row>
    <row r="4151" spans="7:8" x14ac:dyDescent="0.35">
      <c r="G4151" s="1">
        <v>42531</v>
      </c>
      <c r="H4151">
        <v>0.37</v>
      </c>
    </row>
    <row r="4152" spans="7:8" x14ac:dyDescent="0.35">
      <c r="G4152" s="1">
        <v>42534</v>
      </c>
      <c r="H4152">
        <v>0.37</v>
      </c>
    </row>
    <row r="4153" spans="7:8" x14ac:dyDescent="0.35">
      <c r="G4153" s="1">
        <v>42535</v>
      </c>
      <c r="H4153">
        <v>0.37</v>
      </c>
    </row>
    <row r="4154" spans="7:8" x14ac:dyDescent="0.35">
      <c r="G4154" s="1">
        <v>42536</v>
      </c>
      <c r="H4154">
        <v>0.37</v>
      </c>
    </row>
    <row r="4155" spans="7:8" x14ac:dyDescent="0.35">
      <c r="G4155" s="1">
        <v>42537</v>
      </c>
      <c r="H4155">
        <v>0.38</v>
      </c>
    </row>
    <row r="4156" spans="7:8" x14ac:dyDescent="0.35">
      <c r="G4156" s="1">
        <v>42538</v>
      </c>
      <c r="H4156">
        <v>0.38</v>
      </c>
    </row>
    <row r="4157" spans="7:8" x14ac:dyDescent="0.35">
      <c r="G4157" s="1">
        <v>42541</v>
      </c>
      <c r="H4157">
        <v>0.38</v>
      </c>
    </row>
    <row r="4158" spans="7:8" x14ac:dyDescent="0.35">
      <c r="G4158" s="1">
        <v>42542</v>
      </c>
      <c r="H4158">
        <v>0.38</v>
      </c>
    </row>
    <row r="4159" spans="7:8" x14ac:dyDescent="0.35">
      <c r="G4159" s="1">
        <v>42543</v>
      </c>
      <c r="H4159">
        <v>0.38</v>
      </c>
    </row>
    <row r="4160" spans="7:8" x14ac:dyDescent="0.35">
      <c r="G4160" s="1">
        <v>42544</v>
      </c>
      <c r="H4160">
        <v>0.39</v>
      </c>
    </row>
    <row r="4161" spans="7:8" x14ac:dyDescent="0.35">
      <c r="G4161" s="1">
        <v>42545</v>
      </c>
      <c r="H4161">
        <v>0.4</v>
      </c>
    </row>
    <row r="4162" spans="7:8" x14ac:dyDescent="0.35">
      <c r="G4162" s="1">
        <v>42548</v>
      </c>
      <c r="H4162">
        <v>0.41</v>
      </c>
    </row>
    <row r="4163" spans="7:8" x14ac:dyDescent="0.35">
      <c r="G4163" s="1">
        <v>42549</v>
      </c>
      <c r="H4163">
        <v>0.41</v>
      </c>
    </row>
    <row r="4164" spans="7:8" x14ac:dyDescent="0.35">
      <c r="G4164" s="1">
        <v>42550</v>
      </c>
      <c r="H4164">
        <v>0.41</v>
      </c>
    </row>
    <row r="4165" spans="7:8" x14ac:dyDescent="0.35">
      <c r="G4165" s="1">
        <v>42551</v>
      </c>
      <c r="H4165">
        <v>0.3</v>
      </c>
    </row>
    <row r="4166" spans="7:8" x14ac:dyDescent="0.35">
      <c r="G4166" s="1">
        <v>42552</v>
      </c>
      <c r="H4166">
        <v>0.41</v>
      </c>
    </row>
    <row r="4167" spans="7:8" x14ac:dyDescent="0.35">
      <c r="G4167" s="1">
        <v>42556</v>
      </c>
      <c r="H4167">
        <v>0.4</v>
      </c>
    </row>
    <row r="4168" spans="7:8" x14ac:dyDescent="0.35">
      <c r="G4168" s="1">
        <v>42557</v>
      </c>
      <c r="H4168">
        <v>0.4</v>
      </c>
    </row>
    <row r="4169" spans="7:8" x14ac:dyDescent="0.35">
      <c r="G4169" s="1">
        <v>42558</v>
      </c>
      <c r="H4169">
        <v>0.4</v>
      </c>
    </row>
    <row r="4170" spans="7:8" x14ac:dyDescent="0.35">
      <c r="G4170" s="1">
        <v>42559</v>
      </c>
      <c r="H4170">
        <v>0.4</v>
      </c>
    </row>
    <row r="4171" spans="7:8" x14ac:dyDescent="0.35">
      <c r="G4171" s="1">
        <v>42562</v>
      </c>
      <c r="H4171">
        <v>0.4</v>
      </c>
    </row>
    <row r="4172" spans="7:8" x14ac:dyDescent="0.35">
      <c r="G4172" s="1">
        <v>42563</v>
      </c>
      <c r="H4172">
        <v>0.4</v>
      </c>
    </row>
    <row r="4173" spans="7:8" x14ac:dyDescent="0.35">
      <c r="G4173" s="1">
        <v>42564</v>
      </c>
      <c r="H4173">
        <v>0.4</v>
      </c>
    </row>
    <row r="4174" spans="7:8" x14ac:dyDescent="0.35">
      <c r="G4174" s="1">
        <v>42565</v>
      </c>
      <c r="H4174">
        <v>0.4</v>
      </c>
    </row>
    <row r="4175" spans="7:8" x14ac:dyDescent="0.35">
      <c r="G4175" s="1">
        <v>42566</v>
      </c>
      <c r="H4175">
        <v>0.4</v>
      </c>
    </row>
    <row r="4176" spans="7:8" x14ac:dyDescent="0.35">
      <c r="G4176" s="1">
        <v>42569</v>
      </c>
      <c r="H4176">
        <v>0.4</v>
      </c>
    </row>
    <row r="4177" spans="7:8" x14ac:dyDescent="0.35">
      <c r="G4177" s="1">
        <v>42570</v>
      </c>
      <c r="H4177">
        <v>0.4</v>
      </c>
    </row>
    <row r="4178" spans="7:8" x14ac:dyDescent="0.35">
      <c r="G4178" s="1">
        <v>42571</v>
      </c>
      <c r="H4178">
        <v>0.4</v>
      </c>
    </row>
    <row r="4179" spans="7:8" x14ac:dyDescent="0.35">
      <c r="G4179" s="1">
        <v>42572</v>
      </c>
      <c r="H4179">
        <v>0.4</v>
      </c>
    </row>
    <row r="4180" spans="7:8" x14ac:dyDescent="0.35">
      <c r="G4180" s="1">
        <v>42573</v>
      </c>
      <c r="H4180">
        <v>0.4</v>
      </c>
    </row>
    <row r="4181" spans="7:8" x14ac:dyDescent="0.35">
      <c r="G4181" s="1">
        <v>42576</v>
      </c>
      <c r="H4181">
        <v>0.4</v>
      </c>
    </row>
    <row r="4182" spans="7:8" x14ac:dyDescent="0.35">
      <c r="G4182" s="1">
        <v>42577</v>
      </c>
      <c r="H4182">
        <v>0.4</v>
      </c>
    </row>
    <row r="4183" spans="7:8" x14ac:dyDescent="0.35">
      <c r="G4183" s="1">
        <v>42578</v>
      </c>
      <c r="H4183">
        <v>0.4</v>
      </c>
    </row>
    <row r="4184" spans="7:8" x14ac:dyDescent="0.35">
      <c r="G4184" s="1">
        <v>42579</v>
      </c>
      <c r="H4184">
        <v>0.4</v>
      </c>
    </row>
    <row r="4185" spans="7:8" x14ac:dyDescent="0.35">
      <c r="G4185" s="1">
        <v>42580</v>
      </c>
      <c r="H4185">
        <v>0.3</v>
      </c>
    </row>
    <row r="4186" spans="7:8" x14ac:dyDescent="0.35">
      <c r="G4186" s="1">
        <v>42583</v>
      </c>
      <c r="H4186">
        <v>0.4</v>
      </c>
    </row>
    <row r="4187" spans="7:8" x14ac:dyDescent="0.35">
      <c r="G4187" s="1">
        <v>42584</v>
      </c>
      <c r="H4187">
        <v>0.4</v>
      </c>
    </row>
    <row r="4188" spans="7:8" x14ac:dyDescent="0.35">
      <c r="G4188" s="1">
        <v>42585</v>
      </c>
      <c r="H4188">
        <v>0.4</v>
      </c>
    </row>
    <row r="4189" spans="7:8" x14ac:dyDescent="0.35">
      <c r="G4189" s="1">
        <v>42586</v>
      </c>
      <c r="H4189">
        <v>0.4</v>
      </c>
    </row>
    <row r="4190" spans="7:8" x14ac:dyDescent="0.35">
      <c r="G4190" s="1">
        <v>42587</v>
      </c>
      <c r="H4190">
        <v>0.4</v>
      </c>
    </row>
    <row r="4191" spans="7:8" x14ac:dyDescent="0.35">
      <c r="G4191" s="1">
        <v>42590</v>
      </c>
      <c r="H4191">
        <v>0.4</v>
      </c>
    </row>
    <row r="4192" spans="7:8" x14ac:dyDescent="0.35">
      <c r="G4192" s="1">
        <v>42591</v>
      </c>
      <c r="H4192">
        <v>0.4</v>
      </c>
    </row>
    <row r="4193" spans="7:8" x14ac:dyDescent="0.35">
      <c r="G4193" s="1">
        <v>42592</v>
      </c>
      <c r="H4193">
        <v>0.4</v>
      </c>
    </row>
    <row r="4194" spans="7:8" x14ac:dyDescent="0.35">
      <c r="G4194" s="1">
        <v>42593</v>
      </c>
      <c r="H4194">
        <v>0.4</v>
      </c>
    </row>
    <row r="4195" spans="7:8" x14ac:dyDescent="0.35">
      <c r="G4195" s="1">
        <v>42594</v>
      </c>
      <c r="H4195">
        <v>0.4</v>
      </c>
    </row>
    <row r="4196" spans="7:8" x14ac:dyDescent="0.35">
      <c r="G4196" s="1">
        <v>42597</v>
      </c>
      <c r="H4196">
        <v>0.4</v>
      </c>
    </row>
    <row r="4197" spans="7:8" x14ac:dyDescent="0.35">
      <c r="G4197" s="1">
        <v>42598</v>
      </c>
      <c r="H4197">
        <v>0.4</v>
      </c>
    </row>
    <row r="4198" spans="7:8" x14ac:dyDescent="0.35">
      <c r="G4198" s="1">
        <v>42599</v>
      </c>
      <c r="H4198">
        <v>0.4</v>
      </c>
    </row>
    <row r="4199" spans="7:8" x14ac:dyDescent="0.35">
      <c r="G4199" s="1">
        <v>42600</v>
      </c>
      <c r="H4199">
        <v>0.4</v>
      </c>
    </row>
    <row r="4200" spans="7:8" x14ac:dyDescent="0.35">
      <c r="G4200" s="1">
        <v>42601</v>
      </c>
      <c r="H4200">
        <v>0.4</v>
      </c>
    </row>
    <row r="4201" spans="7:8" x14ac:dyDescent="0.35">
      <c r="G4201" s="1">
        <v>42604</v>
      </c>
      <c r="H4201">
        <v>0.4</v>
      </c>
    </row>
    <row r="4202" spans="7:8" x14ac:dyDescent="0.35">
      <c r="G4202" s="1">
        <v>42605</v>
      </c>
      <c r="H4202">
        <v>0.4</v>
      </c>
    </row>
    <row r="4203" spans="7:8" x14ac:dyDescent="0.35">
      <c r="G4203" s="1">
        <v>42606</v>
      </c>
      <c r="H4203">
        <v>0.4</v>
      </c>
    </row>
    <row r="4204" spans="7:8" x14ac:dyDescent="0.35">
      <c r="G4204" s="1">
        <v>42607</v>
      </c>
      <c r="H4204">
        <v>0.4</v>
      </c>
    </row>
    <row r="4205" spans="7:8" x14ac:dyDescent="0.35">
      <c r="G4205" s="1">
        <v>42608</v>
      </c>
      <c r="H4205">
        <v>0.4</v>
      </c>
    </row>
    <row r="4206" spans="7:8" x14ac:dyDescent="0.35">
      <c r="G4206" s="1">
        <v>42611</v>
      </c>
      <c r="H4206">
        <v>0.4</v>
      </c>
    </row>
    <row r="4207" spans="7:8" x14ac:dyDescent="0.35">
      <c r="G4207" s="1">
        <v>42612</v>
      </c>
      <c r="H4207">
        <v>0.4</v>
      </c>
    </row>
    <row r="4208" spans="7:8" x14ac:dyDescent="0.35">
      <c r="G4208" s="1">
        <v>42613</v>
      </c>
      <c r="H4208">
        <v>0.3</v>
      </c>
    </row>
    <row r="4209" spans="7:8" x14ac:dyDescent="0.35">
      <c r="G4209" s="1">
        <v>42614</v>
      </c>
      <c r="H4209">
        <v>0.4</v>
      </c>
    </row>
    <row r="4210" spans="7:8" x14ac:dyDescent="0.35">
      <c r="G4210" s="1">
        <v>42615</v>
      </c>
      <c r="H4210">
        <v>0.4</v>
      </c>
    </row>
    <row r="4211" spans="7:8" x14ac:dyDescent="0.35">
      <c r="G4211" s="1">
        <v>42619</v>
      </c>
      <c r="H4211">
        <v>0.4</v>
      </c>
    </row>
    <row r="4212" spans="7:8" x14ac:dyDescent="0.35">
      <c r="G4212" s="1">
        <v>42620</v>
      </c>
      <c r="H4212">
        <v>0.4</v>
      </c>
    </row>
    <row r="4213" spans="7:8" x14ac:dyDescent="0.35">
      <c r="G4213" s="1">
        <v>42621</v>
      </c>
      <c r="H4213">
        <v>0.4</v>
      </c>
    </row>
    <row r="4214" spans="7:8" x14ac:dyDescent="0.35">
      <c r="G4214" s="1">
        <v>42622</v>
      </c>
      <c r="H4214">
        <v>0.4</v>
      </c>
    </row>
    <row r="4215" spans="7:8" x14ac:dyDescent="0.35">
      <c r="G4215" s="1">
        <v>42625</v>
      </c>
      <c r="H4215">
        <v>0.4</v>
      </c>
    </row>
    <row r="4216" spans="7:8" x14ac:dyDescent="0.35">
      <c r="G4216" s="1">
        <v>42626</v>
      </c>
      <c r="H4216">
        <v>0.4</v>
      </c>
    </row>
    <row r="4217" spans="7:8" x14ac:dyDescent="0.35">
      <c r="G4217" s="1">
        <v>42627</v>
      </c>
      <c r="H4217">
        <v>0.4</v>
      </c>
    </row>
    <row r="4218" spans="7:8" x14ac:dyDescent="0.35">
      <c r="G4218" s="1">
        <v>42628</v>
      </c>
      <c r="H4218">
        <v>0.4</v>
      </c>
    </row>
    <row r="4219" spans="7:8" x14ac:dyDescent="0.35">
      <c r="G4219" s="1">
        <v>42629</v>
      </c>
      <c r="H4219">
        <v>0.4</v>
      </c>
    </row>
    <row r="4220" spans="7:8" x14ac:dyDescent="0.35">
      <c r="G4220" s="1">
        <v>42632</v>
      </c>
      <c r="H4220">
        <v>0.4</v>
      </c>
    </row>
    <row r="4221" spans="7:8" x14ac:dyDescent="0.35">
      <c r="G4221" s="1">
        <v>42633</v>
      </c>
      <c r="H4221">
        <v>0.4</v>
      </c>
    </row>
    <row r="4222" spans="7:8" x14ac:dyDescent="0.35">
      <c r="G4222" s="1">
        <v>42634</v>
      </c>
      <c r="H4222">
        <v>0.4</v>
      </c>
    </row>
    <row r="4223" spans="7:8" x14ac:dyDescent="0.35">
      <c r="G4223" s="1">
        <v>42635</v>
      </c>
      <c r="H4223">
        <v>0.4</v>
      </c>
    </row>
    <row r="4224" spans="7:8" x14ac:dyDescent="0.35">
      <c r="G4224" s="1">
        <v>42636</v>
      </c>
      <c r="H4224">
        <v>0.4</v>
      </c>
    </row>
    <row r="4225" spans="7:8" x14ac:dyDescent="0.35">
      <c r="G4225" s="1">
        <v>42639</v>
      </c>
      <c r="H4225">
        <v>0.4</v>
      </c>
    </row>
    <row r="4226" spans="7:8" x14ac:dyDescent="0.35">
      <c r="G4226" s="1">
        <v>42640</v>
      </c>
      <c r="H4226">
        <v>0.4</v>
      </c>
    </row>
    <row r="4227" spans="7:8" x14ac:dyDescent="0.35">
      <c r="G4227" s="1">
        <v>42641</v>
      </c>
      <c r="H4227">
        <v>0.4</v>
      </c>
    </row>
    <row r="4228" spans="7:8" x14ac:dyDescent="0.35">
      <c r="G4228" s="1">
        <v>42642</v>
      </c>
      <c r="H4228">
        <v>0.4</v>
      </c>
    </row>
    <row r="4229" spans="7:8" x14ac:dyDescent="0.35">
      <c r="G4229" s="1">
        <v>42643</v>
      </c>
      <c r="H4229">
        <v>0.28999999999999998</v>
      </c>
    </row>
    <row r="4230" spans="7:8" x14ac:dyDescent="0.35">
      <c r="G4230" s="1">
        <v>42646</v>
      </c>
      <c r="H4230">
        <v>0.4</v>
      </c>
    </row>
    <row r="4231" spans="7:8" x14ac:dyDescent="0.35">
      <c r="G4231" s="1">
        <v>42647</v>
      </c>
      <c r="H4231">
        <v>0.4</v>
      </c>
    </row>
    <row r="4232" spans="7:8" x14ac:dyDescent="0.35">
      <c r="G4232" s="1">
        <v>42648</v>
      </c>
      <c r="H4232">
        <v>0.4</v>
      </c>
    </row>
    <row r="4233" spans="7:8" x14ac:dyDescent="0.35">
      <c r="G4233" s="1">
        <v>42649</v>
      </c>
      <c r="H4233">
        <v>0.4</v>
      </c>
    </row>
    <row r="4234" spans="7:8" x14ac:dyDescent="0.35">
      <c r="G4234" s="1">
        <v>42650</v>
      </c>
      <c r="H4234">
        <v>0.4</v>
      </c>
    </row>
    <row r="4235" spans="7:8" x14ac:dyDescent="0.35">
      <c r="G4235" s="1">
        <v>42654</v>
      </c>
      <c r="H4235">
        <v>0.41</v>
      </c>
    </row>
    <row r="4236" spans="7:8" x14ac:dyDescent="0.35">
      <c r="G4236" s="1">
        <v>42655</v>
      </c>
      <c r="H4236">
        <v>0.41</v>
      </c>
    </row>
    <row r="4237" spans="7:8" x14ac:dyDescent="0.35">
      <c r="G4237" s="1">
        <v>42656</v>
      </c>
      <c r="H4237">
        <v>0.41</v>
      </c>
    </row>
    <row r="4238" spans="7:8" x14ac:dyDescent="0.35">
      <c r="G4238" s="1">
        <v>42657</v>
      </c>
      <c r="H4238">
        <v>0.41</v>
      </c>
    </row>
    <row r="4239" spans="7:8" x14ac:dyDescent="0.35">
      <c r="G4239" s="1">
        <v>42660</v>
      </c>
      <c r="H4239">
        <v>0.41</v>
      </c>
    </row>
    <row r="4240" spans="7:8" x14ac:dyDescent="0.35">
      <c r="G4240" s="1">
        <v>42661</v>
      </c>
      <c r="H4240">
        <v>0.41</v>
      </c>
    </row>
    <row r="4241" spans="7:8" x14ac:dyDescent="0.35">
      <c r="G4241" s="1">
        <v>42662</v>
      </c>
      <c r="H4241">
        <v>0.41</v>
      </c>
    </row>
    <row r="4242" spans="7:8" x14ac:dyDescent="0.35">
      <c r="G4242" s="1">
        <v>42663</v>
      </c>
      <c r="H4242">
        <v>0.41</v>
      </c>
    </row>
    <row r="4243" spans="7:8" x14ac:dyDescent="0.35">
      <c r="G4243" s="1">
        <v>42664</v>
      </c>
      <c r="H4243">
        <v>0.41</v>
      </c>
    </row>
    <row r="4244" spans="7:8" x14ac:dyDescent="0.35">
      <c r="G4244" s="1">
        <v>42667</v>
      </c>
      <c r="H4244">
        <v>0.41</v>
      </c>
    </row>
    <row r="4245" spans="7:8" x14ac:dyDescent="0.35">
      <c r="G4245" s="1">
        <v>42668</v>
      </c>
      <c r="H4245">
        <v>0.41</v>
      </c>
    </row>
    <row r="4246" spans="7:8" x14ac:dyDescent="0.35">
      <c r="G4246" s="1">
        <v>42669</v>
      </c>
      <c r="H4246">
        <v>0.41</v>
      </c>
    </row>
    <row r="4247" spans="7:8" x14ac:dyDescent="0.35">
      <c r="G4247" s="1">
        <v>42670</v>
      </c>
      <c r="H4247">
        <v>0.41</v>
      </c>
    </row>
    <row r="4248" spans="7:8" x14ac:dyDescent="0.35">
      <c r="G4248" s="1">
        <v>42671</v>
      </c>
      <c r="H4248">
        <v>0.41</v>
      </c>
    </row>
    <row r="4249" spans="7:8" x14ac:dyDescent="0.35">
      <c r="G4249" s="1">
        <v>42674</v>
      </c>
      <c r="H4249">
        <v>0.31</v>
      </c>
    </row>
    <row r="4250" spans="7:8" x14ac:dyDescent="0.35">
      <c r="G4250" s="1">
        <v>42675</v>
      </c>
      <c r="H4250">
        <v>0.41</v>
      </c>
    </row>
    <row r="4251" spans="7:8" x14ac:dyDescent="0.35">
      <c r="G4251" s="1">
        <v>42676</v>
      </c>
      <c r="H4251">
        <v>0.41</v>
      </c>
    </row>
    <row r="4252" spans="7:8" x14ac:dyDescent="0.35">
      <c r="G4252" s="1">
        <v>42677</v>
      </c>
      <c r="H4252">
        <v>0.41</v>
      </c>
    </row>
    <row r="4253" spans="7:8" x14ac:dyDescent="0.35">
      <c r="G4253" s="1">
        <v>42678</v>
      </c>
      <c r="H4253">
        <v>0.41</v>
      </c>
    </row>
    <row r="4254" spans="7:8" x14ac:dyDescent="0.35">
      <c r="G4254" s="1">
        <v>42681</v>
      </c>
      <c r="H4254">
        <v>0.41</v>
      </c>
    </row>
    <row r="4255" spans="7:8" x14ac:dyDescent="0.35">
      <c r="G4255" s="1">
        <v>42682</v>
      </c>
      <c r="H4255">
        <v>0.41</v>
      </c>
    </row>
    <row r="4256" spans="7:8" x14ac:dyDescent="0.35">
      <c r="G4256" s="1">
        <v>42683</v>
      </c>
      <c r="H4256">
        <v>0.41</v>
      </c>
    </row>
    <row r="4257" spans="7:8" x14ac:dyDescent="0.35">
      <c r="G4257" s="1">
        <v>42684</v>
      </c>
      <c r="H4257">
        <v>0.41</v>
      </c>
    </row>
    <row r="4258" spans="7:8" x14ac:dyDescent="0.35">
      <c r="G4258" s="1">
        <v>42688</v>
      </c>
      <c r="H4258">
        <v>0.41</v>
      </c>
    </row>
    <row r="4259" spans="7:8" x14ac:dyDescent="0.35">
      <c r="G4259" s="1">
        <v>42689</v>
      </c>
      <c r="H4259">
        <v>0.41</v>
      </c>
    </row>
    <row r="4260" spans="7:8" x14ac:dyDescent="0.35">
      <c r="G4260" s="1">
        <v>42690</v>
      </c>
      <c r="H4260">
        <v>0.41</v>
      </c>
    </row>
    <row r="4261" spans="7:8" x14ac:dyDescent="0.35">
      <c r="G4261" s="1">
        <v>42691</v>
      </c>
      <c r="H4261">
        <v>0.41</v>
      </c>
    </row>
    <row r="4262" spans="7:8" x14ac:dyDescent="0.35">
      <c r="G4262" s="1">
        <v>42692</v>
      </c>
      <c r="H4262">
        <v>0.41</v>
      </c>
    </row>
    <row r="4263" spans="7:8" x14ac:dyDescent="0.35">
      <c r="G4263" s="1">
        <v>42695</v>
      </c>
      <c r="H4263">
        <v>0.41</v>
      </c>
    </row>
    <row r="4264" spans="7:8" x14ac:dyDescent="0.35">
      <c r="G4264" s="1">
        <v>42696</v>
      </c>
      <c r="H4264">
        <v>0.41</v>
      </c>
    </row>
    <row r="4265" spans="7:8" x14ac:dyDescent="0.35">
      <c r="G4265" s="1">
        <v>42697</v>
      </c>
      <c r="H4265">
        <v>0.41</v>
      </c>
    </row>
    <row r="4266" spans="7:8" x14ac:dyDescent="0.35">
      <c r="G4266" s="1">
        <v>42699</v>
      </c>
      <c r="H4266">
        <v>0.41</v>
      </c>
    </row>
    <row r="4267" spans="7:8" x14ac:dyDescent="0.35">
      <c r="G4267" s="1">
        <v>42702</v>
      </c>
      <c r="H4267">
        <v>0.41</v>
      </c>
    </row>
    <row r="4268" spans="7:8" x14ac:dyDescent="0.35">
      <c r="G4268" s="1">
        <v>42703</v>
      </c>
      <c r="H4268">
        <v>0.41</v>
      </c>
    </row>
    <row r="4269" spans="7:8" x14ac:dyDescent="0.35">
      <c r="G4269" s="1">
        <v>42704</v>
      </c>
      <c r="H4269">
        <v>0.31</v>
      </c>
    </row>
    <row r="4270" spans="7:8" x14ac:dyDescent="0.35">
      <c r="G4270" s="1">
        <v>42705</v>
      </c>
      <c r="H4270">
        <v>0.41</v>
      </c>
    </row>
    <row r="4271" spans="7:8" x14ac:dyDescent="0.35">
      <c r="G4271" s="1">
        <v>42706</v>
      </c>
      <c r="H4271">
        <v>0.41</v>
      </c>
    </row>
    <row r="4272" spans="7:8" x14ac:dyDescent="0.35">
      <c r="G4272" s="1">
        <v>42709</v>
      </c>
      <c r="H4272">
        <v>0.41</v>
      </c>
    </row>
    <row r="4273" spans="7:8" x14ac:dyDescent="0.35">
      <c r="G4273" s="1">
        <v>42710</v>
      </c>
      <c r="H4273">
        <v>0.41</v>
      </c>
    </row>
    <row r="4274" spans="7:8" x14ac:dyDescent="0.35">
      <c r="G4274" s="1">
        <v>42711</v>
      </c>
      <c r="H4274">
        <v>0.41</v>
      </c>
    </row>
    <row r="4275" spans="7:8" x14ac:dyDescent="0.35">
      <c r="G4275" s="1">
        <v>42712</v>
      </c>
      <c r="H4275">
        <v>0.41</v>
      </c>
    </row>
    <row r="4276" spans="7:8" x14ac:dyDescent="0.35">
      <c r="G4276" s="1">
        <v>42713</v>
      </c>
      <c r="H4276">
        <v>0.41</v>
      </c>
    </row>
    <row r="4277" spans="7:8" x14ac:dyDescent="0.35">
      <c r="G4277" s="1">
        <v>42716</v>
      </c>
      <c r="H4277">
        <v>0.41</v>
      </c>
    </row>
    <row r="4278" spans="7:8" x14ac:dyDescent="0.35">
      <c r="G4278" s="1">
        <v>42717</v>
      </c>
      <c r="H4278">
        <v>0.41</v>
      </c>
    </row>
    <row r="4279" spans="7:8" x14ac:dyDescent="0.35">
      <c r="G4279" s="1">
        <v>42718</v>
      </c>
      <c r="H4279">
        <v>0.41</v>
      </c>
    </row>
    <row r="4280" spans="7:8" x14ac:dyDescent="0.35">
      <c r="G4280" s="1">
        <v>42719</v>
      </c>
      <c r="H4280">
        <v>0.66</v>
      </c>
    </row>
    <row r="4281" spans="7:8" x14ac:dyDescent="0.35">
      <c r="G4281" s="1">
        <v>42720</v>
      </c>
      <c r="H4281">
        <v>0.66</v>
      </c>
    </row>
    <row r="4282" spans="7:8" x14ac:dyDescent="0.35">
      <c r="G4282" s="1">
        <v>42723</v>
      </c>
      <c r="H4282">
        <v>0.66</v>
      </c>
    </row>
    <row r="4283" spans="7:8" x14ac:dyDescent="0.35">
      <c r="G4283" s="1">
        <v>42724</v>
      </c>
      <c r="H4283">
        <v>0.66</v>
      </c>
    </row>
    <row r="4284" spans="7:8" x14ac:dyDescent="0.35">
      <c r="G4284" s="1">
        <v>42725</v>
      </c>
      <c r="H4284">
        <v>0.66</v>
      </c>
    </row>
    <row r="4285" spans="7:8" x14ac:dyDescent="0.35">
      <c r="G4285" s="1">
        <v>42726</v>
      </c>
      <c r="H4285">
        <v>0.66</v>
      </c>
    </row>
    <row r="4286" spans="7:8" x14ac:dyDescent="0.35">
      <c r="G4286" s="1">
        <v>42727</v>
      </c>
      <c r="H4286">
        <v>0.66</v>
      </c>
    </row>
    <row r="4287" spans="7:8" x14ac:dyDescent="0.35">
      <c r="G4287" s="1">
        <v>42731</v>
      </c>
      <c r="H4287">
        <v>0.66</v>
      </c>
    </row>
    <row r="4288" spans="7:8" x14ac:dyDescent="0.35">
      <c r="G4288" s="1">
        <v>42732</v>
      </c>
      <c r="H4288">
        <v>0.66</v>
      </c>
    </row>
    <row r="4289" spans="7:8" x14ac:dyDescent="0.35">
      <c r="G4289" s="1">
        <v>42733</v>
      </c>
      <c r="H4289">
        <v>0.66</v>
      </c>
    </row>
    <row r="4290" spans="7:8" x14ac:dyDescent="0.35">
      <c r="G4290" s="1">
        <v>42734</v>
      </c>
      <c r="H4290">
        <v>0.55000000000000004</v>
      </c>
    </row>
    <row r="4291" spans="7:8" x14ac:dyDescent="0.35">
      <c r="G4291" s="1">
        <v>42738</v>
      </c>
      <c r="H4291">
        <v>0.66</v>
      </c>
    </row>
    <row r="4292" spans="7:8" x14ac:dyDescent="0.35">
      <c r="G4292" s="1">
        <v>42739</v>
      </c>
      <c r="H4292">
        <v>0.66</v>
      </c>
    </row>
    <row r="4293" spans="7:8" x14ac:dyDescent="0.35">
      <c r="G4293" s="1">
        <v>42740</v>
      </c>
      <c r="H4293">
        <v>0.66</v>
      </c>
    </row>
    <row r="4294" spans="7:8" x14ac:dyDescent="0.35">
      <c r="G4294" s="1">
        <v>42741</v>
      </c>
      <c r="H4294">
        <v>0.66</v>
      </c>
    </row>
    <row r="4295" spans="7:8" x14ac:dyDescent="0.35">
      <c r="G4295" s="1">
        <v>42744</v>
      </c>
      <c r="H4295">
        <v>0.66</v>
      </c>
    </row>
    <row r="4296" spans="7:8" x14ac:dyDescent="0.35">
      <c r="G4296" s="1">
        <v>42745</v>
      </c>
      <c r="H4296">
        <v>0.66</v>
      </c>
    </row>
    <row r="4297" spans="7:8" x14ac:dyDescent="0.35">
      <c r="G4297" s="1">
        <v>42746</v>
      </c>
      <c r="H4297">
        <v>0.66</v>
      </c>
    </row>
    <row r="4298" spans="7:8" x14ac:dyDescent="0.35">
      <c r="G4298" s="1">
        <v>42747</v>
      </c>
      <c r="H4298">
        <v>0.66</v>
      </c>
    </row>
    <row r="4299" spans="7:8" x14ac:dyDescent="0.35">
      <c r="G4299" s="1">
        <v>42748</v>
      </c>
      <c r="H4299">
        <v>0.66</v>
      </c>
    </row>
    <row r="4300" spans="7:8" x14ac:dyDescent="0.35">
      <c r="G4300" s="1">
        <v>42752</v>
      </c>
      <c r="H4300">
        <v>0.66</v>
      </c>
    </row>
    <row r="4301" spans="7:8" x14ac:dyDescent="0.35">
      <c r="G4301" s="1">
        <v>42753</v>
      </c>
      <c r="H4301">
        <v>0.66</v>
      </c>
    </row>
    <row r="4302" spans="7:8" x14ac:dyDescent="0.35">
      <c r="G4302" s="1">
        <v>42754</v>
      </c>
      <c r="H4302">
        <v>0.66</v>
      </c>
    </row>
    <row r="4303" spans="7:8" x14ac:dyDescent="0.35">
      <c r="G4303" s="1">
        <v>42755</v>
      </c>
      <c r="H4303">
        <v>0.66</v>
      </c>
    </row>
    <row r="4304" spans="7:8" x14ac:dyDescent="0.35">
      <c r="G4304" s="1">
        <v>42758</v>
      </c>
      <c r="H4304">
        <v>0.66</v>
      </c>
    </row>
    <row r="4305" spans="7:8" x14ac:dyDescent="0.35">
      <c r="G4305" s="1">
        <v>42759</v>
      </c>
      <c r="H4305">
        <v>0.66</v>
      </c>
    </row>
    <row r="4306" spans="7:8" x14ac:dyDescent="0.35">
      <c r="G4306" s="1">
        <v>42760</v>
      </c>
      <c r="H4306">
        <v>0.66</v>
      </c>
    </row>
    <row r="4307" spans="7:8" x14ac:dyDescent="0.35">
      <c r="G4307" s="1">
        <v>42761</v>
      </c>
      <c r="H4307">
        <v>0.66</v>
      </c>
    </row>
    <row r="4308" spans="7:8" x14ac:dyDescent="0.35">
      <c r="G4308" s="1">
        <v>42762</v>
      </c>
      <c r="H4308">
        <v>0.66</v>
      </c>
    </row>
    <row r="4309" spans="7:8" x14ac:dyDescent="0.35">
      <c r="G4309" s="1">
        <v>42765</v>
      </c>
      <c r="H4309">
        <v>0.66</v>
      </c>
    </row>
    <row r="4310" spans="7:8" x14ac:dyDescent="0.35">
      <c r="G4310" s="1">
        <v>42766</v>
      </c>
      <c r="H4310">
        <v>0.56000000000000005</v>
      </c>
    </row>
    <row r="4311" spans="7:8" x14ac:dyDescent="0.35">
      <c r="G4311" s="1">
        <v>42767</v>
      </c>
      <c r="H4311">
        <v>0.66</v>
      </c>
    </row>
    <row r="4312" spans="7:8" x14ac:dyDescent="0.35">
      <c r="G4312" s="1">
        <v>42768</v>
      </c>
      <c r="H4312">
        <v>0.66</v>
      </c>
    </row>
    <row r="4313" spans="7:8" x14ac:dyDescent="0.35">
      <c r="G4313" s="1">
        <v>42769</v>
      </c>
      <c r="H4313">
        <v>0.66</v>
      </c>
    </row>
    <row r="4314" spans="7:8" x14ac:dyDescent="0.35">
      <c r="G4314" s="1">
        <v>42772</v>
      </c>
      <c r="H4314">
        <v>0.66</v>
      </c>
    </row>
    <row r="4315" spans="7:8" x14ac:dyDescent="0.35">
      <c r="G4315" s="1">
        <v>42773</v>
      </c>
      <c r="H4315">
        <v>0.66</v>
      </c>
    </row>
    <row r="4316" spans="7:8" x14ac:dyDescent="0.35">
      <c r="G4316" s="1">
        <v>42774</v>
      </c>
      <c r="H4316">
        <v>0.66</v>
      </c>
    </row>
    <row r="4317" spans="7:8" x14ac:dyDescent="0.35">
      <c r="G4317" s="1">
        <v>42775</v>
      </c>
      <c r="H4317">
        <v>0.66</v>
      </c>
    </row>
    <row r="4318" spans="7:8" x14ac:dyDescent="0.35">
      <c r="G4318" s="1">
        <v>42776</v>
      </c>
      <c r="H4318">
        <v>0.66</v>
      </c>
    </row>
    <row r="4319" spans="7:8" x14ac:dyDescent="0.35">
      <c r="G4319" s="1">
        <v>42779</v>
      </c>
      <c r="H4319">
        <v>0.66</v>
      </c>
    </row>
    <row r="4320" spans="7:8" x14ac:dyDescent="0.35">
      <c r="G4320" s="1">
        <v>42780</v>
      </c>
      <c r="H4320">
        <v>0.66</v>
      </c>
    </row>
    <row r="4321" spans="7:8" x14ac:dyDescent="0.35">
      <c r="G4321" s="1">
        <v>42781</v>
      </c>
      <c r="H4321">
        <v>0.66</v>
      </c>
    </row>
    <row r="4322" spans="7:8" x14ac:dyDescent="0.35">
      <c r="G4322" s="1">
        <v>42782</v>
      </c>
      <c r="H4322">
        <v>0.66</v>
      </c>
    </row>
    <row r="4323" spans="7:8" x14ac:dyDescent="0.35">
      <c r="G4323" s="1">
        <v>42783</v>
      </c>
      <c r="H4323">
        <v>0.66</v>
      </c>
    </row>
    <row r="4324" spans="7:8" x14ac:dyDescent="0.35">
      <c r="G4324" s="1">
        <v>42787</v>
      </c>
      <c r="H4324">
        <v>0.66</v>
      </c>
    </row>
    <row r="4325" spans="7:8" x14ac:dyDescent="0.35">
      <c r="G4325" s="1">
        <v>42788</v>
      </c>
      <c r="H4325">
        <v>0.66</v>
      </c>
    </row>
    <row r="4326" spans="7:8" x14ac:dyDescent="0.35">
      <c r="G4326" s="1">
        <v>42789</v>
      </c>
      <c r="H4326">
        <v>0.66</v>
      </c>
    </row>
    <row r="4327" spans="7:8" x14ac:dyDescent="0.35">
      <c r="G4327" s="1">
        <v>42790</v>
      </c>
      <c r="H4327">
        <v>0.66</v>
      </c>
    </row>
    <row r="4328" spans="7:8" x14ac:dyDescent="0.35">
      <c r="G4328" s="1">
        <v>42793</v>
      </c>
      <c r="H4328">
        <v>0.66</v>
      </c>
    </row>
    <row r="4329" spans="7:8" x14ac:dyDescent="0.35">
      <c r="G4329" s="1">
        <v>42794</v>
      </c>
      <c r="H4329">
        <v>0.56999999999999995</v>
      </c>
    </row>
    <row r="4330" spans="7:8" x14ac:dyDescent="0.35">
      <c r="G4330" s="1">
        <v>42795</v>
      </c>
      <c r="H4330">
        <v>0.66</v>
      </c>
    </row>
    <row r="4331" spans="7:8" x14ac:dyDescent="0.35">
      <c r="G4331" s="1">
        <v>42796</v>
      </c>
      <c r="H4331">
        <v>0.66</v>
      </c>
    </row>
    <row r="4332" spans="7:8" x14ac:dyDescent="0.35">
      <c r="G4332" s="1">
        <v>42797</v>
      </c>
      <c r="H4332">
        <v>0.66</v>
      </c>
    </row>
    <row r="4333" spans="7:8" x14ac:dyDescent="0.35">
      <c r="G4333" s="1">
        <v>42800</v>
      </c>
      <c r="H4333">
        <v>0.66</v>
      </c>
    </row>
    <row r="4334" spans="7:8" x14ac:dyDescent="0.35">
      <c r="G4334" s="1">
        <v>42801</v>
      </c>
      <c r="H4334">
        <v>0.66</v>
      </c>
    </row>
    <row r="4335" spans="7:8" x14ac:dyDescent="0.35">
      <c r="G4335" s="1">
        <v>42802</v>
      </c>
      <c r="H4335">
        <v>0.66</v>
      </c>
    </row>
    <row r="4336" spans="7:8" x14ac:dyDescent="0.35">
      <c r="G4336" s="1">
        <v>42803</v>
      </c>
      <c r="H4336">
        <v>0.66</v>
      </c>
    </row>
    <row r="4337" spans="7:8" x14ac:dyDescent="0.35">
      <c r="G4337" s="1">
        <v>42804</v>
      </c>
      <c r="H4337">
        <v>0.66</v>
      </c>
    </row>
    <row r="4338" spans="7:8" x14ac:dyDescent="0.35">
      <c r="G4338" s="1">
        <v>42807</v>
      </c>
      <c r="H4338">
        <v>0.66</v>
      </c>
    </row>
    <row r="4339" spans="7:8" x14ac:dyDescent="0.35">
      <c r="G4339" s="1">
        <v>42808</v>
      </c>
      <c r="H4339">
        <v>0.66</v>
      </c>
    </row>
    <row r="4340" spans="7:8" x14ac:dyDescent="0.35">
      <c r="G4340" s="1">
        <v>42809</v>
      </c>
      <c r="H4340">
        <v>0.66</v>
      </c>
    </row>
    <row r="4341" spans="7:8" x14ac:dyDescent="0.35">
      <c r="G4341" s="1">
        <v>42810</v>
      </c>
      <c r="H4341">
        <v>0.91</v>
      </c>
    </row>
    <row r="4342" spans="7:8" x14ac:dyDescent="0.35">
      <c r="G4342" s="1">
        <v>42811</v>
      </c>
      <c r="H4342">
        <v>0.91</v>
      </c>
    </row>
    <row r="4343" spans="7:8" x14ac:dyDescent="0.35">
      <c r="G4343" s="1">
        <v>42814</v>
      </c>
      <c r="H4343">
        <v>0.91</v>
      </c>
    </row>
    <row r="4344" spans="7:8" x14ac:dyDescent="0.35">
      <c r="G4344" s="1">
        <v>42815</v>
      </c>
      <c r="H4344">
        <v>0.91</v>
      </c>
    </row>
    <row r="4345" spans="7:8" x14ac:dyDescent="0.35">
      <c r="G4345" s="1">
        <v>42816</v>
      </c>
      <c r="H4345">
        <v>0.91</v>
      </c>
    </row>
    <row r="4346" spans="7:8" x14ac:dyDescent="0.35">
      <c r="G4346" s="1">
        <v>42817</v>
      </c>
      <c r="H4346">
        <v>0.91</v>
      </c>
    </row>
    <row r="4347" spans="7:8" x14ac:dyDescent="0.35">
      <c r="G4347" s="1">
        <v>42818</v>
      </c>
      <c r="H4347">
        <v>0.91</v>
      </c>
    </row>
    <row r="4348" spans="7:8" x14ac:dyDescent="0.35">
      <c r="G4348" s="1">
        <v>42821</v>
      </c>
      <c r="H4348">
        <v>0.91</v>
      </c>
    </row>
    <row r="4349" spans="7:8" x14ac:dyDescent="0.35">
      <c r="G4349" s="1">
        <v>42822</v>
      </c>
      <c r="H4349">
        <v>0.91</v>
      </c>
    </row>
    <row r="4350" spans="7:8" x14ac:dyDescent="0.35">
      <c r="G4350" s="1">
        <v>42823</v>
      </c>
      <c r="H4350">
        <v>0.91</v>
      </c>
    </row>
    <row r="4351" spans="7:8" x14ac:dyDescent="0.35">
      <c r="G4351" s="1">
        <v>42824</v>
      </c>
      <c r="H4351">
        <v>0.91</v>
      </c>
    </row>
    <row r="4352" spans="7:8" x14ac:dyDescent="0.35">
      <c r="G4352" s="1">
        <v>42825</v>
      </c>
      <c r="H4352">
        <v>0.82</v>
      </c>
    </row>
    <row r="4353" spans="7:8" x14ac:dyDescent="0.35">
      <c r="G4353" s="1">
        <v>42828</v>
      </c>
      <c r="H4353">
        <v>0.91</v>
      </c>
    </row>
    <row r="4354" spans="7:8" x14ac:dyDescent="0.35">
      <c r="G4354" s="1">
        <v>42829</v>
      </c>
      <c r="H4354">
        <v>0.91</v>
      </c>
    </row>
    <row r="4355" spans="7:8" x14ac:dyDescent="0.35">
      <c r="G4355" s="1">
        <v>42830</v>
      </c>
      <c r="H4355">
        <v>0.91</v>
      </c>
    </row>
    <row r="4356" spans="7:8" x14ac:dyDescent="0.35">
      <c r="G4356" s="1">
        <v>42831</v>
      </c>
      <c r="H4356">
        <v>0.91</v>
      </c>
    </row>
    <row r="4357" spans="7:8" x14ac:dyDescent="0.35">
      <c r="G4357" s="1">
        <v>42832</v>
      </c>
      <c r="H4357">
        <v>0.91</v>
      </c>
    </row>
    <row r="4358" spans="7:8" x14ac:dyDescent="0.35">
      <c r="G4358" s="1">
        <v>42835</v>
      </c>
      <c r="H4358">
        <v>0.91</v>
      </c>
    </row>
    <row r="4359" spans="7:8" x14ac:dyDescent="0.35">
      <c r="G4359" s="1">
        <v>42836</v>
      </c>
      <c r="H4359">
        <v>0.91</v>
      </c>
    </row>
    <row r="4360" spans="7:8" x14ac:dyDescent="0.35">
      <c r="G4360" s="1">
        <v>42837</v>
      </c>
      <c r="H4360">
        <v>0.91</v>
      </c>
    </row>
    <row r="4361" spans="7:8" x14ac:dyDescent="0.35">
      <c r="G4361" s="1">
        <v>42838</v>
      </c>
      <c r="H4361">
        <v>0.91</v>
      </c>
    </row>
    <row r="4362" spans="7:8" x14ac:dyDescent="0.35">
      <c r="G4362" s="1">
        <v>42839</v>
      </c>
      <c r="H4362">
        <v>0.91</v>
      </c>
    </row>
    <row r="4363" spans="7:8" x14ac:dyDescent="0.35">
      <c r="G4363" s="1">
        <v>42842</v>
      </c>
      <c r="H4363">
        <v>0.91</v>
      </c>
    </row>
    <row r="4364" spans="7:8" x14ac:dyDescent="0.35">
      <c r="G4364" s="1">
        <v>42843</v>
      </c>
      <c r="H4364">
        <v>0.91</v>
      </c>
    </row>
    <row r="4365" spans="7:8" x14ac:dyDescent="0.35">
      <c r="G4365" s="1">
        <v>42844</v>
      </c>
      <c r="H4365">
        <v>0.91</v>
      </c>
    </row>
    <row r="4366" spans="7:8" x14ac:dyDescent="0.35">
      <c r="G4366" s="1">
        <v>42845</v>
      </c>
      <c r="H4366">
        <v>0.91</v>
      </c>
    </row>
    <row r="4367" spans="7:8" x14ac:dyDescent="0.35">
      <c r="G4367" s="1">
        <v>42846</v>
      </c>
      <c r="H4367">
        <v>0.91</v>
      </c>
    </row>
    <row r="4368" spans="7:8" x14ac:dyDescent="0.35">
      <c r="G4368" s="1">
        <v>42849</v>
      </c>
      <c r="H4368">
        <v>0.91</v>
      </c>
    </row>
    <row r="4369" spans="7:8" x14ac:dyDescent="0.35">
      <c r="G4369" s="1">
        <v>42850</v>
      </c>
      <c r="H4369">
        <v>0.91</v>
      </c>
    </row>
    <row r="4370" spans="7:8" x14ac:dyDescent="0.35">
      <c r="G4370" s="1">
        <v>42851</v>
      </c>
      <c r="H4370">
        <v>0.91</v>
      </c>
    </row>
    <row r="4371" spans="7:8" x14ac:dyDescent="0.35">
      <c r="G4371" s="1">
        <v>42852</v>
      </c>
      <c r="H4371">
        <v>0.91</v>
      </c>
    </row>
    <row r="4372" spans="7:8" x14ac:dyDescent="0.35">
      <c r="G4372" s="1">
        <v>42853</v>
      </c>
      <c r="H4372">
        <v>0.83</v>
      </c>
    </row>
    <row r="4373" spans="7:8" x14ac:dyDescent="0.35">
      <c r="G4373" s="1">
        <v>42856</v>
      </c>
      <c r="H4373">
        <v>0.91</v>
      </c>
    </row>
    <row r="4374" spans="7:8" x14ac:dyDescent="0.35">
      <c r="G4374" s="1">
        <v>42857</v>
      </c>
      <c r="H4374">
        <v>0.91</v>
      </c>
    </row>
    <row r="4375" spans="7:8" x14ac:dyDescent="0.35">
      <c r="G4375" s="1">
        <v>42858</v>
      </c>
      <c r="H4375">
        <v>0.91</v>
      </c>
    </row>
    <row r="4376" spans="7:8" x14ac:dyDescent="0.35">
      <c r="G4376" s="1">
        <v>42859</v>
      </c>
      <c r="H4376">
        <v>0.91</v>
      </c>
    </row>
    <row r="4377" spans="7:8" x14ac:dyDescent="0.35">
      <c r="G4377" s="1">
        <v>42860</v>
      </c>
      <c r="H4377">
        <v>0.91</v>
      </c>
    </row>
    <row r="4378" spans="7:8" x14ac:dyDescent="0.35">
      <c r="G4378" s="1">
        <v>42863</v>
      </c>
      <c r="H4378">
        <v>0.91</v>
      </c>
    </row>
    <row r="4379" spans="7:8" x14ac:dyDescent="0.35">
      <c r="G4379" s="1">
        <v>42864</v>
      </c>
      <c r="H4379">
        <v>0.91</v>
      </c>
    </row>
    <row r="4380" spans="7:8" x14ac:dyDescent="0.35">
      <c r="G4380" s="1">
        <v>42865</v>
      </c>
      <c r="H4380">
        <v>0.91</v>
      </c>
    </row>
    <row r="4381" spans="7:8" x14ac:dyDescent="0.35">
      <c r="G4381" s="1">
        <v>42866</v>
      </c>
      <c r="H4381">
        <v>0.91</v>
      </c>
    </row>
    <row r="4382" spans="7:8" x14ac:dyDescent="0.35">
      <c r="G4382" s="1">
        <v>42867</v>
      </c>
      <c r="H4382">
        <v>0.91</v>
      </c>
    </row>
    <row r="4383" spans="7:8" x14ac:dyDescent="0.35">
      <c r="G4383" s="1">
        <v>42870</v>
      </c>
      <c r="H4383">
        <v>0.91</v>
      </c>
    </row>
    <row r="4384" spans="7:8" x14ac:dyDescent="0.35">
      <c r="G4384" s="1">
        <v>42871</v>
      </c>
      <c r="H4384">
        <v>0.91</v>
      </c>
    </row>
    <row r="4385" spans="7:8" x14ac:dyDescent="0.35">
      <c r="G4385" s="1">
        <v>42872</v>
      </c>
      <c r="H4385">
        <v>0.91</v>
      </c>
    </row>
    <row r="4386" spans="7:8" x14ac:dyDescent="0.35">
      <c r="G4386" s="1">
        <v>42873</v>
      </c>
      <c r="H4386">
        <v>0.91</v>
      </c>
    </row>
    <row r="4387" spans="7:8" x14ac:dyDescent="0.35">
      <c r="G4387" s="1">
        <v>42874</v>
      </c>
      <c r="H4387">
        <v>0.91</v>
      </c>
    </row>
    <row r="4388" spans="7:8" x14ac:dyDescent="0.35">
      <c r="G4388" s="1">
        <v>42877</v>
      </c>
      <c r="H4388">
        <v>0.91</v>
      </c>
    </row>
    <row r="4389" spans="7:8" x14ac:dyDescent="0.35">
      <c r="G4389" s="1">
        <v>42878</v>
      </c>
      <c r="H4389">
        <v>0.91</v>
      </c>
    </row>
    <row r="4390" spans="7:8" x14ac:dyDescent="0.35">
      <c r="G4390" s="1">
        <v>42879</v>
      </c>
      <c r="H4390">
        <v>0.91</v>
      </c>
    </row>
    <row r="4391" spans="7:8" x14ac:dyDescent="0.35">
      <c r="G4391" s="1">
        <v>42880</v>
      </c>
      <c r="H4391">
        <v>0.91</v>
      </c>
    </row>
    <row r="4392" spans="7:8" x14ac:dyDescent="0.35">
      <c r="G4392" s="1">
        <v>42881</v>
      </c>
      <c r="H4392">
        <v>0.91</v>
      </c>
    </row>
    <row r="4393" spans="7:8" x14ac:dyDescent="0.35">
      <c r="G4393" s="1">
        <v>42885</v>
      </c>
      <c r="H4393">
        <v>0.91</v>
      </c>
    </row>
    <row r="4394" spans="7:8" x14ac:dyDescent="0.35">
      <c r="G4394" s="1">
        <v>42886</v>
      </c>
      <c r="H4394">
        <v>0.83</v>
      </c>
    </row>
    <row r="4395" spans="7:8" x14ac:dyDescent="0.35">
      <c r="G4395" s="1">
        <v>42887</v>
      </c>
      <c r="H4395">
        <v>0.91</v>
      </c>
    </row>
    <row r="4396" spans="7:8" x14ac:dyDescent="0.35">
      <c r="G4396" s="1">
        <v>42888</v>
      </c>
      <c r="H4396">
        <v>0.91</v>
      </c>
    </row>
    <row r="4397" spans="7:8" x14ac:dyDescent="0.35">
      <c r="G4397" s="1">
        <v>42891</v>
      </c>
      <c r="H4397">
        <v>0.91</v>
      </c>
    </row>
    <row r="4398" spans="7:8" x14ac:dyDescent="0.35">
      <c r="G4398" s="1">
        <v>42892</v>
      </c>
      <c r="H4398">
        <v>0.91</v>
      </c>
    </row>
    <row r="4399" spans="7:8" x14ac:dyDescent="0.35">
      <c r="G4399" s="1">
        <v>42893</v>
      </c>
      <c r="H4399">
        <v>0.91</v>
      </c>
    </row>
    <row r="4400" spans="7:8" x14ac:dyDescent="0.35">
      <c r="G4400" s="1">
        <v>42894</v>
      </c>
      <c r="H4400">
        <v>0.91</v>
      </c>
    </row>
    <row r="4401" spans="7:8" x14ac:dyDescent="0.35">
      <c r="G4401" s="1">
        <v>42895</v>
      </c>
      <c r="H4401">
        <v>0.91</v>
      </c>
    </row>
    <row r="4402" spans="7:8" x14ac:dyDescent="0.35">
      <c r="G4402" s="1">
        <v>42898</v>
      </c>
      <c r="H4402">
        <v>0.91</v>
      </c>
    </row>
    <row r="4403" spans="7:8" x14ac:dyDescent="0.35">
      <c r="G4403" s="1">
        <v>42899</v>
      </c>
      <c r="H4403">
        <v>0.91</v>
      </c>
    </row>
    <row r="4404" spans="7:8" x14ac:dyDescent="0.35">
      <c r="G4404" s="1">
        <v>42900</v>
      </c>
      <c r="H4404">
        <v>0.91</v>
      </c>
    </row>
    <row r="4405" spans="7:8" x14ac:dyDescent="0.35">
      <c r="G4405" s="1">
        <v>42901</v>
      </c>
      <c r="H4405">
        <v>1.1599999999999999</v>
      </c>
    </row>
    <row r="4406" spans="7:8" x14ac:dyDescent="0.35">
      <c r="G4406" s="1">
        <v>42902</v>
      </c>
      <c r="H4406">
        <v>1.1599999999999999</v>
      </c>
    </row>
    <row r="4407" spans="7:8" x14ac:dyDescent="0.35">
      <c r="G4407" s="1">
        <v>42905</v>
      </c>
      <c r="H4407">
        <v>1.1599999999999999</v>
      </c>
    </row>
    <row r="4408" spans="7:8" x14ac:dyDescent="0.35">
      <c r="G4408" s="1">
        <v>42906</v>
      </c>
      <c r="H4408">
        <v>1.1599999999999999</v>
      </c>
    </row>
    <row r="4409" spans="7:8" x14ac:dyDescent="0.35">
      <c r="G4409" s="1">
        <v>42907</v>
      </c>
      <c r="H4409">
        <v>1.1599999999999999</v>
      </c>
    </row>
    <row r="4410" spans="7:8" x14ac:dyDescent="0.35">
      <c r="G4410" s="1">
        <v>42908</v>
      </c>
      <c r="H4410">
        <v>1.1599999999999999</v>
      </c>
    </row>
    <row r="4411" spans="7:8" x14ac:dyDescent="0.35">
      <c r="G4411" s="1">
        <v>42909</v>
      </c>
      <c r="H4411">
        <v>1.1599999999999999</v>
      </c>
    </row>
    <row r="4412" spans="7:8" x14ac:dyDescent="0.35">
      <c r="G4412" s="1">
        <v>42912</v>
      </c>
      <c r="H4412">
        <v>1.1599999999999999</v>
      </c>
    </row>
    <row r="4413" spans="7:8" x14ac:dyDescent="0.35">
      <c r="G4413" s="1">
        <v>42913</v>
      </c>
      <c r="H4413">
        <v>1.1599999999999999</v>
      </c>
    </row>
    <row r="4414" spans="7:8" x14ac:dyDescent="0.35">
      <c r="G4414" s="1">
        <v>42914</v>
      </c>
      <c r="H4414">
        <v>1.1599999999999999</v>
      </c>
    </row>
    <row r="4415" spans="7:8" x14ac:dyDescent="0.35">
      <c r="G4415" s="1">
        <v>42915</v>
      </c>
      <c r="H4415">
        <v>1.1599999999999999</v>
      </c>
    </row>
    <row r="4416" spans="7:8" x14ac:dyDescent="0.35">
      <c r="G4416" s="1">
        <v>42916</v>
      </c>
      <c r="H4416">
        <v>1.06</v>
      </c>
    </row>
    <row r="4417" spans="7:8" x14ac:dyDescent="0.35">
      <c r="G4417" s="1">
        <v>42919</v>
      </c>
      <c r="H4417">
        <v>1.1599999999999999</v>
      </c>
    </row>
    <row r="4418" spans="7:8" x14ac:dyDescent="0.35">
      <c r="G4418" s="1">
        <v>42921</v>
      </c>
      <c r="H4418">
        <v>1.1599999999999999</v>
      </c>
    </row>
    <row r="4419" spans="7:8" x14ac:dyDescent="0.35">
      <c r="G4419" s="1">
        <v>42922</v>
      </c>
      <c r="H4419">
        <v>1.1599999999999999</v>
      </c>
    </row>
    <row r="4420" spans="7:8" x14ac:dyDescent="0.35">
      <c r="G4420" s="1">
        <v>42923</v>
      </c>
      <c r="H4420">
        <v>1.1599999999999999</v>
      </c>
    </row>
    <row r="4421" spans="7:8" x14ac:dyDescent="0.35">
      <c r="G4421" s="1">
        <v>42926</v>
      </c>
      <c r="H4421">
        <v>1.1599999999999999</v>
      </c>
    </row>
    <row r="4422" spans="7:8" x14ac:dyDescent="0.35">
      <c r="G4422" s="1">
        <v>42927</v>
      </c>
      <c r="H4422">
        <v>1.1599999999999999</v>
      </c>
    </row>
    <row r="4423" spans="7:8" x14ac:dyDescent="0.35">
      <c r="G4423" s="1">
        <v>42928</v>
      </c>
      <c r="H4423">
        <v>1.1599999999999999</v>
      </c>
    </row>
    <row r="4424" spans="7:8" x14ac:dyDescent="0.35">
      <c r="G4424" s="1">
        <v>42929</v>
      </c>
      <c r="H4424">
        <v>1.1599999999999999</v>
      </c>
    </row>
    <row r="4425" spans="7:8" x14ac:dyDescent="0.35">
      <c r="G4425" s="1">
        <v>42930</v>
      </c>
      <c r="H4425">
        <v>1.1599999999999999</v>
      </c>
    </row>
    <row r="4426" spans="7:8" x14ac:dyDescent="0.35">
      <c r="G4426" s="1">
        <v>42933</v>
      </c>
      <c r="H4426">
        <v>1.1599999999999999</v>
      </c>
    </row>
    <row r="4427" spans="7:8" x14ac:dyDescent="0.35">
      <c r="G4427" s="1">
        <v>42934</v>
      </c>
      <c r="H4427">
        <v>1.1599999999999999</v>
      </c>
    </row>
    <row r="4428" spans="7:8" x14ac:dyDescent="0.35">
      <c r="G4428" s="1">
        <v>42935</v>
      </c>
      <c r="H4428">
        <v>1.1599999999999999</v>
      </c>
    </row>
    <row r="4429" spans="7:8" x14ac:dyDescent="0.35">
      <c r="G4429" s="1">
        <v>42936</v>
      </c>
      <c r="H4429">
        <v>1.1599999999999999</v>
      </c>
    </row>
    <row r="4430" spans="7:8" x14ac:dyDescent="0.35">
      <c r="G4430" s="1">
        <v>42937</v>
      </c>
      <c r="H4430">
        <v>1.1599999999999999</v>
      </c>
    </row>
    <row r="4431" spans="7:8" x14ac:dyDescent="0.35">
      <c r="G4431" s="1">
        <v>42940</v>
      </c>
      <c r="H4431">
        <v>1.1599999999999999</v>
      </c>
    </row>
    <row r="4432" spans="7:8" x14ac:dyDescent="0.35">
      <c r="G4432" s="1">
        <v>42941</v>
      </c>
      <c r="H4432">
        <v>1.1599999999999999</v>
      </c>
    </row>
    <row r="4433" spans="7:8" x14ac:dyDescent="0.35">
      <c r="G4433" s="1">
        <v>42942</v>
      </c>
      <c r="H4433">
        <v>1.1599999999999999</v>
      </c>
    </row>
    <row r="4434" spans="7:8" x14ac:dyDescent="0.35">
      <c r="G4434" s="1">
        <v>42943</v>
      </c>
      <c r="H4434">
        <v>1.1599999999999999</v>
      </c>
    </row>
    <row r="4435" spans="7:8" x14ac:dyDescent="0.35">
      <c r="G4435" s="1">
        <v>42944</v>
      </c>
      <c r="H4435">
        <v>1.1599999999999999</v>
      </c>
    </row>
    <row r="4436" spans="7:8" x14ac:dyDescent="0.35">
      <c r="G4436" s="1">
        <v>42947</v>
      </c>
      <c r="H4436">
        <v>1.07</v>
      </c>
    </row>
    <row r="4437" spans="7:8" x14ac:dyDescent="0.35">
      <c r="G4437" s="1">
        <v>42948</v>
      </c>
      <c r="H4437">
        <v>1.1599999999999999</v>
      </c>
    </row>
    <row r="4438" spans="7:8" x14ac:dyDescent="0.35">
      <c r="G4438" s="1">
        <v>42949</v>
      </c>
      <c r="H4438">
        <v>1.1599999999999999</v>
      </c>
    </row>
    <row r="4439" spans="7:8" x14ac:dyDescent="0.35">
      <c r="G4439" s="1">
        <v>42950</v>
      </c>
      <c r="H4439">
        <v>1.1599999999999999</v>
      </c>
    </row>
    <row r="4440" spans="7:8" x14ac:dyDescent="0.35">
      <c r="G4440" s="1">
        <v>42951</v>
      </c>
      <c r="H4440">
        <v>1.1599999999999999</v>
      </c>
    </row>
    <row r="4441" spans="7:8" x14ac:dyDescent="0.35">
      <c r="G4441" s="1">
        <v>42954</v>
      </c>
      <c r="H4441">
        <v>1.1599999999999999</v>
      </c>
    </row>
    <row r="4442" spans="7:8" x14ac:dyDescent="0.35">
      <c r="G4442" s="1">
        <v>42955</v>
      </c>
      <c r="H4442">
        <v>1.1599999999999999</v>
      </c>
    </row>
    <row r="4443" spans="7:8" x14ac:dyDescent="0.35">
      <c r="G4443" s="1">
        <v>42956</v>
      </c>
      <c r="H4443">
        <v>1.1599999999999999</v>
      </c>
    </row>
    <row r="4444" spans="7:8" x14ac:dyDescent="0.35">
      <c r="G4444" s="1">
        <v>42957</v>
      </c>
      <c r="H4444">
        <v>1.1599999999999999</v>
      </c>
    </row>
    <row r="4445" spans="7:8" x14ac:dyDescent="0.35">
      <c r="G4445" s="1">
        <v>42958</v>
      </c>
      <c r="H4445">
        <v>1.1599999999999999</v>
      </c>
    </row>
    <row r="4446" spans="7:8" x14ac:dyDescent="0.35">
      <c r="G4446" s="1">
        <v>42961</v>
      </c>
      <c r="H4446">
        <v>1.1599999999999999</v>
      </c>
    </row>
    <row r="4447" spans="7:8" x14ac:dyDescent="0.35">
      <c r="G4447" s="1">
        <v>42962</v>
      </c>
      <c r="H4447">
        <v>1.1599999999999999</v>
      </c>
    </row>
    <row r="4448" spans="7:8" x14ac:dyDescent="0.35">
      <c r="G4448" s="1">
        <v>42963</v>
      </c>
      <c r="H4448">
        <v>1.1599999999999999</v>
      </c>
    </row>
    <row r="4449" spans="7:8" x14ac:dyDescent="0.35">
      <c r="G4449" s="1">
        <v>42964</v>
      </c>
      <c r="H4449">
        <v>1.1599999999999999</v>
      </c>
    </row>
    <row r="4450" spans="7:8" x14ac:dyDescent="0.35">
      <c r="G4450" s="1">
        <v>42965</v>
      </c>
      <c r="H4450">
        <v>1.1599999999999999</v>
      </c>
    </row>
    <row r="4451" spans="7:8" x14ac:dyDescent="0.35">
      <c r="G4451" s="1">
        <v>42968</v>
      </c>
      <c r="H4451">
        <v>1.1599999999999999</v>
      </c>
    </row>
    <row r="4452" spans="7:8" x14ac:dyDescent="0.35">
      <c r="G4452" s="1">
        <v>42969</v>
      </c>
      <c r="H4452">
        <v>1.1599999999999999</v>
      </c>
    </row>
    <row r="4453" spans="7:8" x14ac:dyDescent="0.35">
      <c r="G4453" s="1">
        <v>42970</v>
      </c>
      <c r="H4453">
        <v>1.1599999999999999</v>
      </c>
    </row>
    <row r="4454" spans="7:8" x14ac:dyDescent="0.35">
      <c r="G4454" s="1">
        <v>42971</v>
      </c>
      <c r="H4454">
        <v>1.1599999999999999</v>
      </c>
    </row>
    <row r="4455" spans="7:8" x14ac:dyDescent="0.35">
      <c r="G4455" s="1">
        <v>42972</v>
      </c>
      <c r="H4455">
        <v>1.1599999999999999</v>
      </c>
    </row>
    <row r="4456" spans="7:8" x14ac:dyDescent="0.35">
      <c r="G4456" s="1">
        <v>42975</v>
      </c>
      <c r="H4456">
        <v>1.1599999999999999</v>
      </c>
    </row>
    <row r="4457" spans="7:8" x14ac:dyDescent="0.35">
      <c r="G4457" s="1">
        <v>42976</v>
      </c>
      <c r="H4457">
        <v>1.1599999999999999</v>
      </c>
    </row>
    <row r="4458" spans="7:8" x14ac:dyDescent="0.35">
      <c r="G4458" s="1">
        <v>42977</v>
      </c>
      <c r="H4458">
        <v>1.1599999999999999</v>
      </c>
    </row>
    <row r="4459" spans="7:8" x14ac:dyDescent="0.35">
      <c r="G4459" s="1">
        <v>42978</v>
      </c>
      <c r="H4459">
        <v>1.07</v>
      </c>
    </row>
    <row r="4460" spans="7:8" x14ac:dyDescent="0.35">
      <c r="G4460" s="1">
        <v>42979</v>
      </c>
      <c r="H4460">
        <v>1.1599999999999999</v>
      </c>
    </row>
    <row r="4461" spans="7:8" x14ac:dyDescent="0.35">
      <c r="G4461" s="1">
        <v>42983</v>
      </c>
      <c r="H4461">
        <v>1.1599999999999999</v>
      </c>
    </row>
    <row r="4462" spans="7:8" x14ac:dyDescent="0.35">
      <c r="G4462" s="1">
        <v>42984</v>
      </c>
      <c r="H4462">
        <v>1.1599999999999999</v>
      </c>
    </row>
    <row r="4463" spans="7:8" x14ac:dyDescent="0.35">
      <c r="G4463" s="1">
        <v>42985</v>
      </c>
      <c r="H4463">
        <v>1.1599999999999999</v>
      </c>
    </row>
    <row r="4464" spans="7:8" x14ac:dyDescent="0.35">
      <c r="G4464" s="1">
        <v>42986</v>
      </c>
      <c r="H4464">
        <v>1.1599999999999999</v>
      </c>
    </row>
    <row r="4465" spans="7:8" x14ac:dyDescent="0.35">
      <c r="G4465" s="1">
        <v>42989</v>
      </c>
      <c r="H4465">
        <v>1.1599999999999999</v>
      </c>
    </row>
    <row r="4466" spans="7:8" x14ac:dyDescent="0.35">
      <c r="G4466" s="1">
        <v>42990</v>
      </c>
      <c r="H4466">
        <v>1.1599999999999999</v>
      </c>
    </row>
    <row r="4467" spans="7:8" x14ac:dyDescent="0.35">
      <c r="G4467" s="1">
        <v>42991</v>
      </c>
      <c r="H4467">
        <v>1.1599999999999999</v>
      </c>
    </row>
    <row r="4468" spans="7:8" x14ac:dyDescent="0.35">
      <c r="G4468" s="1">
        <v>42992</v>
      </c>
      <c r="H4468">
        <v>1.1599999999999999</v>
      </c>
    </row>
    <row r="4469" spans="7:8" x14ac:dyDescent="0.35">
      <c r="G4469" s="1">
        <v>42993</v>
      </c>
      <c r="H4469">
        <v>1.1599999999999999</v>
      </c>
    </row>
    <row r="4470" spans="7:8" x14ac:dyDescent="0.35">
      <c r="G4470" s="1">
        <v>42996</v>
      </c>
      <c r="H4470">
        <v>1.1599999999999999</v>
      </c>
    </row>
    <row r="4471" spans="7:8" x14ac:dyDescent="0.35">
      <c r="G4471" s="1">
        <v>42997</v>
      </c>
      <c r="H4471">
        <v>1.1599999999999999</v>
      </c>
    </row>
    <row r="4472" spans="7:8" x14ac:dyDescent="0.35">
      <c r="G4472" s="1">
        <v>42998</v>
      </c>
      <c r="H4472">
        <v>1.1599999999999999</v>
      </c>
    </row>
    <row r="4473" spans="7:8" x14ac:dyDescent="0.35">
      <c r="G4473" s="1">
        <v>42999</v>
      </c>
      <c r="H4473">
        <v>1.1599999999999999</v>
      </c>
    </row>
    <row r="4474" spans="7:8" x14ac:dyDescent="0.35">
      <c r="G4474" s="1">
        <v>43000</v>
      </c>
      <c r="H4474">
        <v>1.1599999999999999</v>
      </c>
    </row>
    <row r="4475" spans="7:8" x14ac:dyDescent="0.35">
      <c r="G4475" s="1">
        <v>43003</v>
      </c>
      <c r="H4475">
        <v>1.1599999999999999</v>
      </c>
    </row>
    <row r="4476" spans="7:8" x14ac:dyDescent="0.35">
      <c r="G4476" s="1">
        <v>43004</v>
      </c>
      <c r="H4476">
        <v>1.1599999999999999</v>
      </c>
    </row>
    <row r="4477" spans="7:8" x14ac:dyDescent="0.35">
      <c r="G4477" s="1">
        <v>43005</v>
      </c>
      <c r="H4477">
        <v>1.1599999999999999</v>
      </c>
    </row>
    <row r="4478" spans="7:8" x14ac:dyDescent="0.35">
      <c r="G4478" s="1">
        <v>43006</v>
      </c>
      <c r="H4478">
        <v>1.1599999999999999</v>
      </c>
    </row>
    <row r="4479" spans="7:8" x14ac:dyDescent="0.35">
      <c r="G4479" s="1">
        <v>43007</v>
      </c>
      <c r="H4479">
        <v>1.06</v>
      </c>
    </row>
    <row r="4480" spans="7:8" x14ac:dyDescent="0.35">
      <c r="G4480" s="1">
        <v>43010</v>
      </c>
      <c r="H4480">
        <v>1.1599999999999999</v>
      </c>
    </row>
    <row r="4481" spans="7:8" x14ac:dyDescent="0.35">
      <c r="G4481" s="1">
        <v>43011</v>
      </c>
      <c r="H4481">
        <v>1.1599999999999999</v>
      </c>
    </row>
    <row r="4482" spans="7:8" x14ac:dyDescent="0.35">
      <c r="G4482" s="1">
        <v>43012</v>
      </c>
      <c r="H4482">
        <v>1.1599999999999999</v>
      </c>
    </row>
    <row r="4483" spans="7:8" x14ac:dyDescent="0.35">
      <c r="G4483" s="1">
        <v>43013</v>
      </c>
      <c r="H4483">
        <v>1.1599999999999999</v>
      </c>
    </row>
    <row r="4484" spans="7:8" x14ac:dyDescent="0.35">
      <c r="G4484" s="1">
        <v>43014</v>
      </c>
      <c r="H4484">
        <v>1.1599999999999999</v>
      </c>
    </row>
    <row r="4485" spans="7:8" x14ac:dyDescent="0.35">
      <c r="G4485" s="1">
        <v>43018</v>
      </c>
      <c r="H4485">
        <v>1.1599999999999999</v>
      </c>
    </row>
    <row r="4486" spans="7:8" x14ac:dyDescent="0.35">
      <c r="G4486" s="1">
        <v>43019</v>
      </c>
      <c r="H4486">
        <v>1.1599999999999999</v>
      </c>
    </row>
    <row r="4487" spans="7:8" x14ac:dyDescent="0.35">
      <c r="G4487" s="1">
        <v>43020</v>
      </c>
      <c r="H4487">
        <v>1.1599999999999999</v>
      </c>
    </row>
    <row r="4488" spans="7:8" x14ac:dyDescent="0.35">
      <c r="G4488" s="1">
        <v>43021</v>
      </c>
      <c r="H4488">
        <v>1.1599999999999999</v>
      </c>
    </row>
    <row r="4489" spans="7:8" x14ac:dyDescent="0.35">
      <c r="G4489" s="1">
        <v>43024</v>
      </c>
      <c r="H4489">
        <v>1.1599999999999999</v>
      </c>
    </row>
    <row r="4490" spans="7:8" x14ac:dyDescent="0.35">
      <c r="G4490" s="1">
        <v>43025</v>
      </c>
      <c r="H4490">
        <v>1.1599999999999999</v>
      </c>
    </row>
    <row r="4491" spans="7:8" x14ac:dyDescent="0.35">
      <c r="G4491" s="1">
        <v>43026</v>
      </c>
      <c r="H4491">
        <v>1.1599999999999999</v>
      </c>
    </row>
    <row r="4492" spans="7:8" x14ac:dyDescent="0.35">
      <c r="G4492" s="1">
        <v>43027</v>
      </c>
      <c r="H4492">
        <v>1.1599999999999999</v>
      </c>
    </row>
    <row r="4493" spans="7:8" x14ac:dyDescent="0.35">
      <c r="G4493" s="1">
        <v>43028</v>
      </c>
      <c r="H4493">
        <v>1.1599999999999999</v>
      </c>
    </row>
    <row r="4494" spans="7:8" x14ac:dyDescent="0.35">
      <c r="G4494" s="1">
        <v>43031</v>
      </c>
      <c r="H4494">
        <v>1.1599999999999999</v>
      </c>
    </row>
    <row r="4495" spans="7:8" x14ac:dyDescent="0.35">
      <c r="G4495" s="1">
        <v>43032</v>
      </c>
      <c r="H4495">
        <v>1.1599999999999999</v>
      </c>
    </row>
    <row r="4496" spans="7:8" x14ac:dyDescent="0.35">
      <c r="G4496" s="1">
        <v>43033</v>
      </c>
      <c r="H4496">
        <v>1.1599999999999999</v>
      </c>
    </row>
    <row r="4497" spans="7:8" x14ac:dyDescent="0.35">
      <c r="G4497" s="1">
        <v>43034</v>
      </c>
      <c r="H4497">
        <v>1.1599999999999999</v>
      </c>
    </row>
    <row r="4498" spans="7:8" x14ac:dyDescent="0.35">
      <c r="G4498" s="1">
        <v>43035</v>
      </c>
      <c r="H4498">
        <v>1.1599999999999999</v>
      </c>
    </row>
    <row r="4499" spans="7:8" x14ac:dyDescent="0.35">
      <c r="G4499" s="1">
        <v>43038</v>
      </c>
      <c r="H4499">
        <v>1.1599999999999999</v>
      </c>
    </row>
    <row r="4500" spans="7:8" x14ac:dyDescent="0.35">
      <c r="G4500" s="1">
        <v>43039</v>
      </c>
      <c r="H4500">
        <v>1.07</v>
      </c>
    </row>
    <row r="4501" spans="7:8" x14ac:dyDescent="0.35">
      <c r="G4501" s="1">
        <v>43040</v>
      </c>
      <c r="H4501">
        <v>1.1599999999999999</v>
      </c>
    </row>
    <row r="4502" spans="7:8" x14ac:dyDescent="0.35">
      <c r="G4502" s="1">
        <v>43041</v>
      </c>
      <c r="H4502">
        <v>1.1599999999999999</v>
      </c>
    </row>
    <row r="4503" spans="7:8" x14ac:dyDescent="0.35">
      <c r="G4503" s="1">
        <v>43042</v>
      </c>
      <c r="H4503">
        <v>1.1599999999999999</v>
      </c>
    </row>
    <row r="4504" spans="7:8" x14ac:dyDescent="0.35">
      <c r="G4504" s="1">
        <v>43045</v>
      </c>
      <c r="H4504">
        <v>1.1599999999999999</v>
      </c>
    </row>
    <row r="4505" spans="7:8" x14ac:dyDescent="0.35">
      <c r="G4505" s="1">
        <v>43046</v>
      </c>
      <c r="H4505">
        <v>1.1599999999999999</v>
      </c>
    </row>
    <row r="4506" spans="7:8" x14ac:dyDescent="0.35">
      <c r="G4506" s="1">
        <v>43047</v>
      </c>
      <c r="H4506">
        <v>1.1599999999999999</v>
      </c>
    </row>
    <row r="4507" spans="7:8" x14ac:dyDescent="0.35">
      <c r="G4507" s="1">
        <v>43048</v>
      </c>
      <c r="H4507">
        <v>1.1599999999999999</v>
      </c>
    </row>
    <row r="4508" spans="7:8" x14ac:dyDescent="0.35">
      <c r="G4508" s="1">
        <v>43049</v>
      </c>
      <c r="H4508">
        <v>1.1599999999999999</v>
      </c>
    </row>
    <row r="4509" spans="7:8" x14ac:dyDescent="0.35">
      <c r="G4509" s="1">
        <v>43052</v>
      </c>
      <c r="H4509">
        <v>1.1599999999999999</v>
      </c>
    </row>
    <row r="4510" spans="7:8" x14ac:dyDescent="0.35">
      <c r="G4510" s="1">
        <v>43053</v>
      </c>
      <c r="H4510">
        <v>1.1599999999999999</v>
      </c>
    </row>
    <row r="4511" spans="7:8" x14ac:dyDescent="0.35">
      <c r="G4511" s="1">
        <v>43054</v>
      </c>
      <c r="H4511">
        <v>1.1599999999999999</v>
      </c>
    </row>
    <row r="4512" spans="7:8" x14ac:dyDescent="0.35">
      <c r="G4512" s="1">
        <v>43055</v>
      </c>
      <c r="H4512">
        <v>1.1599999999999999</v>
      </c>
    </row>
    <row r="4513" spans="7:8" x14ac:dyDescent="0.35">
      <c r="G4513" s="1">
        <v>43056</v>
      </c>
      <c r="H4513">
        <v>1.1599999999999999</v>
      </c>
    </row>
    <row r="4514" spans="7:8" x14ac:dyDescent="0.35">
      <c r="G4514" s="1">
        <v>43059</v>
      </c>
      <c r="H4514">
        <v>1.1599999999999999</v>
      </c>
    </row>
    <row r="4515" spans="7:8" x14ac:dyDescent="0.35">
      <c r="G4515" s="1">
        <v>43060</v>
      </c>
      <c r="H4515">
        <v>1.1599999999999999</v>
      </c>
    </row>
    <row r="4516" spans="7:8" x14ac:dyDescent="0.35">
      <c r="G4516" s="1">
        <v>43061</v>
      </c>
      <c r="H4516">
        <v>1.1599999999999999</v>
      </c>
    </row>
    <row r="4517" spans="7:8" x14ac:dyDescent="0.35">
      <c r="G4517" s="1">
        <v>43063</v>
      </c>
      <c r="H4517">
        <v>1.1599999999999999</v>
      </c>
    </row>
    <row r="4518" spans="7:8" x14ac:dyDescent="0.35">
      <c r="G4518" s="1">
        <v>43066</v>
      </c>
      <c r="H4518">
        <v>1.1599999999999999</v>
      </c>
    </row>
    <row r="4519" spans="7:8" x14ac:dyDescent="0.35">
      <c r="G4519" s="1">
        <v>43067</v>
      </c>
      <c r="H4519">
        <v>1.1599999999999999</v>
      </c>
    </row>
    <row r="4520" spans="7:8" x14ac:dyDescent="0.35">
      <c r="G4520" s="1">
        <v>43068</v>
      </c>
      <c r="H4520">
        <v>1.1599999999999999</v>
      </c>
    </row>
    <row r="4521" spans="7:8" x14ac:dyDescent="0.35">
      <c r="G4521" s="1">
        <v>43069</v>
      </c>
      <c r="H4521">
        <v>1.07</v>
      </c>
    </row>
    <row r="4522" spans="7:8" x14ac:dyDescent="0.35">
      <c r="G4522" s="1">
        <v>43070</v>
      </c>
      <c r="H4522">
        <v>1.1599999999999999</v>
      </c>
    </row>
    <row r="4523" spans="7:8" x14ac:dyDescent="0.35">
      <c r="G4523" s="1">
        <v>43073</v>
      </c>
      <c r="H4523">
        <v>1.1599999999999999</v>
      </c>
    </row>
    <row r="4524" spans="7:8" x14ac:dyDescent="0.35">
      <c r="G4524" s="1">
        <v>43074</v>
      </c>
      <c r="H4524">
        <v>1.1599999999999999</v>
      </c>
    </row>
    <row r="4525" spans="7:8" x14ac:dyDescent="0.35">
      <c r="G4525" s="1">
        <v>43075</v>
      </c>
      <c r="H4525">
        <v>1.1599999999999999</v>
      </c>
    </row>
    <row r="4526" spans="7:8" x14ac:dyDescent="0.35">
      <c r="G4526" s="1">
        <v>43076</v>
      </c>
      <c r="H4526">
        <v>1.1599999999999999</v>
      </c>
    </row>
    <row r="4527" spans="7:8" x14ac:dyDescent="0.35">
      <c r="G4527" s="1">
        <v>43077</v>
      </c>
      <c r="H4527">
        <v>1.1599999999999999</v>
      </c>
    </row>
    <row r="4528" spans="7:8" x14ac:dyDescent="0.35">
      <c r="G4528" s="1">
        <v>43080</v>
      </c>
      <c r="H4528">
        <v>1.1599999999999999</v>
      </c>
    </row>
    <row r="4529" spans="7:8" x14ac:dyDescent="0.35">
      <c r="G4529" s="1">
        <v>43081</v>
      </c>
      <c r="H4529">
        <v>1.17</v>
      </c>
    </row>
    <row r="4530" spans="7:8" x14ac:dyDescent="0.35">
      <c r="G4530" s="1">
        <v>43082</v>
      </c>
      <c r="H4530">
        <v>1.17</v>
      </c>
    </row>
    <row r="4531" spans="7:8" x14ac:dyDescent="0.35">
      <c r="G4531" s="1">
        <v>43083</v>
      </c>
      <c r="H4531">
        <v>1.41</v>
      </c>
    </row>
    <row r="4532" spans="7:8" x14ac:dyDescent="0.35">
      <c r="G4532" s="1">
        <v>43084</v>
      </c>
      <c r="H4532">
        <v>1.41</v>
      </c>
    </row>
    <row r="4533" spans="7:8" x14ac:dyDescent="0.35">
      <c r="G4533" s="1">
        <v>43087</v>
      </c>
      <c r="H4533">
        <v>1.42</v>
      </c>
    </row>
    <row r="4534" spans="7:8" x14ac:dyDescent="0.35">
      <c r="G4534" s="1">
        <v>43088</v>
      </c>
      <c r="H4534">
        <v>1.42</v>
      </c>
    </row>
    <row r="4535" spans="7:8" x14ac:dyDescent="0.35">
      <c r="G4535" s="1">
        <v>43089</v>
      </c>
      <c r="H4535">
        <v>1.42</v>
      </c>
    </row>
    <row r="4536" spans="7:8" x14ac:dyDescent="0.35">
      <c r="G4536" s="1">
        <v>43090</v>
      </c>
      <c r="H4536">
        <v>1.42</v>
      </c>
    </row>
    <row r="4537" spans="7:8" x14ac:dyDescent="0.35">
      <c r="G4537" s="1">
        <v>43091</v>
      </c>
      <c r="H4537">
        <v>1.42</v>
      </c>
    </row>
    <row r="4538" spans="7:8" x14ac:dyDescent="0.35">
      <c r="G4538" s="1">
        <v>43095</v>
      </c>
      <c r="H4538">
        <v>1.42</v>
      </c>
    </row>
    <row r="4539" spans="7:8" x14ac:dyDescent="0.35">
      <c r="G4539" s="1">
        <v>43096</v>
      </c>
      <c r="H4539">
        <v>1.42</v>
      </c>
    </row>
    <row r="4540" spans="7:8" x14ac:dyDescent="0.35">
      <c r="G4540" s="1">
        <v>43097</v>
      </c>
      <c r="H4540">
        <v>1.42</v>
      </c>
    </row>
    <row r="4541" spans="7:8" x14ac:dyDescent="0.35">
      <c r="G4541" s="1">
        <v>43098</v>
      </c>
      <c r="H4541">
        <v>1.33</v>
      </c>
    </row>
    <row r="4542" spans="7:8" x14ac:dyDescent="0.35">
      <c r="G4542" s="1">
        <v>43102</v>
      </c>
      <c r="H4542">
        <v>1.42</v>
      </c>
    </row>
    <row r="4543" spans="7:8" x14ac:dyDescent="0.35">
      <c r="G4543" s="1">
        <v>43103</v>
      </c>
      <c r="H4543">
        <v>1.42</v>
      </c>
    </row>
    <row r="4544" spans="7:8" x14ac:dyDescent="0.35">
      <c r="G4544" s="1">
        <v>43104</v>
      </c>
      <c r="H4544">
        <v>1.42</v>
      </c>
    </row>
    <row r="4545" spans="7:8" x14ac:dyDescent="0.35">
      <c r="G4545" s="1">
        <v>43105</v>
      </c>
      <c r="H4545">
        <v>1.42</v>
      </c>
    </row>
    <row r="4546" spans="7:8" x14ac:dyDescent="0.35">
      <c r="G4546" s="1">
        <v>43108</v>
      </c>
      <c r="H4546">
        <v>1.42</v>
      </c>
    </row>
    <row r="4547" spans="7:8" x14ac:dyDescent="0.35">
      <c r="G4547" s="1">
        <v>43109</v>
      </c>
      <c r="H4547">
        <v>1.42</v>
      </c>
    </row>
    <row r="4548" spans="7:8" x14ac:dyDescent="0.35">
      <c r="G4548" s="1">
        <v>43110</v>
      </c>
      <c r="H4548">
        <v>1.42</v>
      </c>
    </row>
    <row r="4549" spans="7:8" x14ac:dyDescent="0.35">
      <c r="G4549" s="1">
        <v>43111</v>
      </c>
      <c r="H4549">
        <v>1.42</v>
      </c>
    </row>
    <row r="4550" spans="7:8" x14ac:dyDescent="0.35">
      <c r="G4550" s="1">
        <v>43112</v>
      </c>
      <c r="H4550">
        <v>1.42</v>
      </c>
    </row>
    <row r="4551" spans="7:8" x14ac:dyDescent="0.35">
      <c r="G4551" s="1">
        <v>43116</v>
      </c>
      <c r="H4551">
        <v>1.42</v>
      </c>
    </row>
    <row r="4552" spans="7:8" x14ac:dyDescent="0.35">
      <c r="G4552" s="1">
        <v>43117</v>
      </c>
      <c r="H4552">
        <v>1.42</v>
      </c>
    </row>
    <row r="4553" spans="7:8" x14ac:dyDescent="0.35">
      <c r="G4553" s="1">
        <v>43118</v>
      </c>
      <c r="H4553">
        <v>1.42</v>
      </c>
    </row>
    <row r="4554" spans="7:8" x14ac:dyDescent="0.35">
      <c r="G4554" s="1">
        <v>43119</v>
      </c>
      <c r="H4554">
        <v>1.42</v>
      </c>
    </row>
    <row r="4555" spans="7:8" x14ac:dyDescent="0.35">
      <c r="G4555" s="1">
        <v>43122</v>
      </c>
      <c r="H4555">
        <v>1.42</v>
      </c>
    </row>
    <row r="4556" spans="7:8" x14ac:dyDescent="0.35">
      <c r="G4556" s="1">
        <v>43123</v>
      </c>
      <c r="H4556">
        <v>1.42</v>
      </c>
    </row>
    <row r="4557" spans="7:8" x14ac:dyDescent="0.35">
      <c r="G4557" s="1">
        <v>43124</v>
      </c>
      <c r="H4557">
        <v>1.42</v>
      </c>
    </row>
    <row r="4558" spans="7:8" x14ac:dyDescent="0.35">
      <c r="G4558" s="1">
        <v>43125</v>
      </c>
      <c r="H4558">
        <v>1.42</v>
      </c>
    </row>
    <row r="4559" spans="7:8" x14ac:dyDescent="0.35">
      <c r="G4559" s="1">
        <v>43126</v>
      </c>
      <c r="H4559">
        <v>1.42</v>
      </c>
    </row>
    <row r="4560" spans="7:8" x14ac:dyDescent="0.35">
      <c r="G4560" s="1">
        <v>43129</v>
      </c>
      <c r="H4560">
        <v>1.42</v>
      </c>
    </row>
    <row r="4561" spans="7:8" x14ac:dyDescent="0.35">
      <c r="G4561" s="1">
        <v>43130</v>
      </c>
      <c r="H4561">
        <v>1.42</v>
      </c>
    </row>
    <row r="4562" spans="7:8" x14ac:dyDescent="0.35">
      <c r="G4562" s="1">
        <v>43131</v>
      </c>
      <c r="H4562">
        <v>1.34</v>
      </c>
    </row>
    <row r="4563" spans="7:8" x14ac:dyDescent="0.35">
      <c r="G4563" s="1">
        <v>43132</v>
      </c>
      <c r="H4563">
        <v>1.42</v>
      </c>
    </row>
    <row r="4564" spans="7:8" x14ac:dyDescent="0.35">
      <c r="G4564" s="1">
        <v>43133</v>
      </c>
      <c r="H4564">
        <v>1.42</v>
      </c>
    </row>
    <row r="4565" spans="7:8" x14ac:dyDescent="0.35">
      <c r="G4565" s="1">
        <v>43136</v>
      </c>
      <c r="H4565">
        <v>1.42</v>
      </c>
    </row>
    <row r="4566" spans="7:8" x14ac:dyDescent="0.35">
      <c r="G4566" s="1">
        <v>43137</v>
      </c>
      <c r="H4566">
        <v>1.42</v>
      </c>
    </row>
    <row r="4567" spans="7:8" x14ac:dyDescent="0.35">
      <c r="G4567" s="1">
        <v>43138</v>
      </c>
      <c r="H4567">
        <v>1.42</v>
      </c>
    </row>
    <row r="4568" spans="7:8" x14ac:dyDescent="0.35">
      <c r="G4568" s="1">
        <v>43139</v>
      </c>
      <c r="H4568">
        <v>1.42</v>
      </c>
    </row>
    <row r="4569" spans="7:8" x14ac:dyDescent="0.35">
      <c r="G4569" s="1">
        <v>43140</v>
      </c>
      <c r="H4569">
        <v>1.42</v>
      </c>
    </row>
    <row r="4570" spans="7:8" x14ac:dyDescent="0.35">
      <c r="G4570" s="1">
        <v>43143</v>
      </c>
      <c r="H4570">
        <v>1.42</v>
      </c>
    </row>
    <row r="4571" spans="7:8" x14ac:dyDescent="0.35">
      <c r="G4571" s="1">
        <v>43144</v>
      </c>
      <c r="H4571">
        <v>1.42</v>
      </c>
    </row>
    <row r="4572" spans="7:8" x14ac:dyDescent="0.35">
      <c r="G4572" s="1">
        <v>43145</v>
      </c>
      <c r="H4572">
        <v>1.42</v>
      </c>
    </row>
    <row r="4573" spans="7:8" x14ac:dyDescent="0.35">
      <c r="G4573" s="1">
        <v>43146</v>
      </c>
      <c r="H4573">
        <v>1.42</v>
      </c>
    </row>
    <row r="4574" spans="7:8" x14ac:dyDescent="0.35">
      <c r="G4574" s="1">
        <v>43147</v>
      </c>
      <c r="H4574">
        <v>1.42</v>
      </c>
    </row>
    <row r="4575" spans="7:8" x14ac:dyDescent="0.35">
      <c r="G4575" s="1">
        <v>43151</v>
      </c>
      <c r="H4575">
        <v>1.42</v>
      </c>
    </row>
    <row r="4576" spans="7:8" x14ac:dyDescent="0.35">
      <c r="G4576" s="1">
        <v>43152</v>
      </c>
      <c r="H4576">
        <v>1.42</v>
      </c>
    </row>
    <row r="4577" spans="7:8" x14ac:dyDescent="0.35">
      <c r="G4577" s="1">
        <v>43153</v>
      </c>
      <c r="H4577">
        <v>1.42</v>
      </c>
    </row>
    <row r="4578" spans="7:8" x14ac:dyDescent="0.35">
      <c r="G4578" s="1">
        <v>43154</v>
      </c>
      <c r="H4578">
        <v>1.42</v>
      </c>
    </row>
    <row r="4579" spans="7:8" x14ac:dyDescent="0.35">
      <c r="G4579" s="1">
        <v>43157</v>
      </c>
      <c r="H4579">
        <v>1.42</v>
      </c>
    </row>
    <row r="4580" spans="7:8" x14ac:dyDescent="0.35">
      <c r="G4580" s="1">
        <v>43158</v>
      </c>
      <c r="H4580">
        <v>1.42</v>
      </c>
    </row>
    <row r="4581" spans="7:8" x14ac:dyDescent="0.35">
      <c r="G4581" s="1">
        <v>43159</v>
      </c>
      <c r="H4581">
        <v>1.35</v>
      </c>
    </row>
    <row r="4582" spans="7:8" x14ac:dyDescent="0.35">
      <c r="G4582" s="1">
        <v>43160</v>
      </c>
      <c r="H4582">
        <v>1.42</v>
      </c>
    </row>
    <row r="4583" spans="7:8" x14ac:dyDescent="0.35">
      <c r="G4583" s="1">
        <v>43161</v>
      </c>
      <c r="H4583">
        <v>1.42</v>
      </c>
    </row>
    <row r="4584" spans="7:8" x14ac:dyDescent="0.35">
      <c r="G4584" s="1">
        <v>43164</v>
      </c>
      <c r="H4584">
        <v>1.42</v>
      </c>
    </row>
    <row r="4585" spans="7:8" x14ac:dyDescent="0.35">
      <c r="G4585" s="1">
        <v>43165</v>
      </c>
      <c r="H4585">
        <v>1.42</v>
      </c>
    </row>
    <row r="4586" spans="7:8" x14ac:dyDescent="0.35">
      <c r="G4586" s="1">
        <v>43166</v>
      </c>
      <c r="H4586">
        <v>1.42</v>
      </c>
    </row>
    <row r="4587" spans="7:8" x14ac:dyDescent="0.35">
      <c r="G4587" s="1">
        <v>43167</v>
      </c>
      <c r="H4587">
        <v>1.42</v>
      </c>
    </row>
    <row r="4588" spans="7:8" x14ac:dyDescent="0.35">
      <c r="G4588" s="1">
        <v>43168</v>
      </c>
      <c r="H4588">
        <v>1.42</v>
      </c>
    </row>
    <row r="4589" spans="7:8" x14ac:dyDescent="0.35">
      <c r="G4589" s="1">
        <v>43171</v>
      </c>
      <c r="H4589">
        <v>1.42</v>
      </c>
    </row>
    <row r="4590" spans="7:8" x14ac:dyDescent="0.35">
      <c r="G4590" s="1">
        <v>43172</v>
      </c>
      <c r="H4590">
        <v>1.42</v>
      </c>
    </row>
    <row r="4591" spans="7:8" x14ac:dyDescent="0.35">
      <c r="G4591" s="1">
        <v>43173</v>
      </c>
      <c r="H4591">
        <v>1.42</v>
      </c>
    </row>
    <row r="4592" spans="7:8" x14ac:dyDescent="0.35">
      <c r="G4592" s="1">
        <v>43174</v>
      </c>
      <c r="H4592">
        <v>1.43</v>
      </c>
    </row>
    <row r="4593" spans="7:8" x14ac:dyDescent="0.35">
      <c r="G4593" s="1">
        <v>43175</v>
      </c>
      <c r="H4593">
        <v>1.43</v>
      </c>
    </row>
    <row r="4594" spans="7:8" x14ac:dyDescent="0.35">
      <c r="G4594" s="1">
        <v>43178</v>
      </c>
      <c r="H4594">
        <v>1.43</v>
      </c>
    </row>
    <row r="4595" spans="7:8" x14ac:dyDescent="0.35">
      <c r="G4595" s="1">
        <v>43179</v>
      </c>
      <c r="H4595">
        <v>1.44</v>
      </c>
    </row>
    <row r="4596" spans="7:8" x14ac:dyDescent="0.35">
      <c r="G4596" s="1">
        <v>43180</v>
      </c>
      <c r="H4596">
        <v>1.44</v>
      </c>
    </row>
    <row r="4597" spans="7:8" x14ac:dyDescent="0.35">
      <c r="G4597" s="1">
        <v>43181</v>
      </c>
      <c r="H4597">
        <v>1.68</v>
      </c>
    </row>
    <row r="4598" spans="7:8" x14ac:dyDescent="0.35">
      <c r="G4598" s="1">
        <v>43182</v>
      </c>
      <c r="H4598">
        <v>1.68</v>
      </c>
    </row>
    <row r="4599" spans="7:8" x14ac:dyDescent="0.35">
      <c r="G4599" s="1">
        <v>43185</v>
      </c>
      <c r="H4599">
        <v>1.68</v>
      </c>
    </row>
    <row r="4600" spans="7:8" x14ac:dyDescent="0.35">
      <c r="G4600" s="1">
        <v>43186</v>
      </c>
      <c r="H4600">
        <v>1.68</v>
      </c>
    </row>
    <row r="4601" spans="7:8" x14ac:dyDescent="0.35">
      <c r="G4601" s="1">
        <v>43187</v>
      </c>
      <c r="H4601">
        <v>1.68</v>
      </c>
    </row>
    <row r="4602" spans="7:8" x14ac:dyDescent="0.35">
      <c r="G4602" s="1">
        <v>43188</v>
      </c>
      <c r="H4602">
        <v>1.68</v>
      </c>
    </row>
    <row r="4603" spans="7:8" x14ac:dyDescent="0.35">
      <c r="G4603" s="1">
        <v>43189</v>
      </c>
      <c r="H4603">
        <v>1.67</v>
      </c>
    </row>
    <row r="4604" spans="7:8" x14ac:dyDescent="0.35">
      <c r="G4604" s="1">
        <v>43192</v>
      </c>
      <c r="H4604">
        <v>1.68</v>
      </c>
    </row>
    <row r="4605" spans="7:8" x14ac:dyDescent="0.35">
      <c r="G4605" s="1">
        <v>43193</v>
      </c>
      <c r="H4605">
        <v>1.69</v>
      </c>
    </row>
    <row r="4606" spans="7:8" x14ac:dyDescent="0.35">
      <c r="G4606" s="1">
        <v>43194</v>
      </c>
      <c r="H4606">
        <v>1.69</v>
      </c>
    </row>
    <row r="4607" spans="7:8" x14ac:dyDescent="0.35">
      <c r="G4607" s="1">
        <v>43195</v>
      </c>
      <c r="H4607">
        <v>1.69</v>
      </c>
    </row>
    <row r="4608" spans="7:8" x14ac:dyDescent="0.35">
      <c r="G4608" s="1">
        <v>43196</v>
      </c>
      <c r="H4608">
        <v>1.69</v>
      </c>
    </row>
    <row r="4609" spans="7:8" x14ac:dyDescent="0.35">
      <c r="G4609" s="1">
        <v>43199</v>
      </c>
      <c r="H4609">
        <v>1.69</v>
      </c>
    </row>
    <row r="4610" spans="7:8" x14ac:dyDescent="0.35">
      <c r="G4610" s="1">
        <v>43200</v>
      </c>
      <c r="H4610">
        <v>1.69</v>
      </c>
    </row>
    <row r="4611" spans="7:8" x14ac:dyDescent="0.35">
      <c r="G4611" s="1">
        <v>43201</v>
      </c>
      <c r="H4611">
        <v>1.69</v>
      </c>
    </row>
    <row r="4612" spans="7:8" x14ac:dyDescent="0.35">
      <c r="G4612" s="1">
        <v>43202</v>
      </c>
      <c r="H4612">
        <v>1.69</v>
      </c>
    </row>
    <row r="4613" spans="7:8" x14ac:dyDescent="0.35">
      <c r="G4613" s="1">
        <v>43203</v>
      </c>
      <c r="H4613">
        <v>1.69</v>
      </c>
    </row>
    <row r="4614" spans="7:8" x14ac:dyDescent="0.35">
      <c r="G4614" s="1">
        <v>43206</v>
      </c>
      <c r="H4614">
        <v>1.69</v>
      </c>
    </row>
    <row r="4615" spans="7:8" x14ac:dyDescent="0.35">
      <c r="G4615" s="1">
        <v>43207</v>
      </c>
      <c r="H4615">
        <v>1.69</v>
      </c>
    </row>
    <row r="4616" spans="7:8" x14ac:dyDescent="0.35">
      <c r="G4616" s="1">
        <v>43208</v>
      </c>
      <c r="H4616">
        <v>1.69</v>
      </c>
    </row>
    <row r="4617" spans="7:8" x14ac:dyDescent="0.35">
      <c r="G4617" s="1">
        <v>43209</v>
      </c>
      <c r="H4617">
        <v>1.69</v>
      </c>
    </row>
    <row r="4618" spans="7:8" x14ac:dyDescent="0.35">
      <c r="G4618" s="1">
        <v>43210</v>
      </c>
      <c r="H4618">
        <v>1.7</v>
      </c>
    </row>
    <row r="4619" spans="7:8" x14ac:dyDescent="0.35">
      <c r="G4619" s="1">
        <v>43213</v>
      </c>
      <c r="H4619">
        <v>1.7</v>
      </c>
    </row>
    <row r="4620" spans="7:8" x14ac:dyDescent="0.35">
      <c r="G4620" s="1">
        <v>43214</v>
      </c>
      <c r="H4620">
        <v>1.7</v>
      </c>
    </row>
    <row r="4621" spans="7:8" x14ac:dyDescent="0.35">
      <c r="G4621" s="1">
        <v>43215</v>
      </c>
      <c r="H4621">
        <v>1.7</v>
      </c>
    </row>
    <row r="4622" spans="7:8" x14ac:dyDescent="0.35">
      <c r="G4622" s="1">
        <v>43216</v>
      </c>
      <c r="H4622">
        <v>1.7</v>
      </c>
    </row>
    <row r="4623" spans="7:8" x14ac:dyDescent="0.35">
      <c r="G4623" s="1">
        <v>43217</v>
      </c>
      <c r="H4623">
        <v>1.7</v>
      </c>
    </row>
    <row r="4624" spans="7:8" x14ac:dyDescent="0.35">
      <c r="G4624" s="1">
        <v>43220</v>
      </c>
      <c r="H4624">
        <v>1.69</v>
      </c>
    </row>
    <row r="4625" spans="7:8" x14ac:dyDescent="0.35">
      <c r="G4625" s="1">
        <v>43221</v>
      </c>
      <c r="H4625">
        <v>1.7</v>
      </c>
    </row>
    <row r="4626" spans="7:8" x14ac:dyDescent="0.35">
      <c r="G4626" s="1">
        <v>43222</v>
      </c>
      <c r="H4626">
        <v>1.7</v>
      </c>
    </row>
    <row r="4627" spans="7:8" x14ac:dyDescent="0.35">
      <c r="G4627" s="1">
        <v>43223</v>
      </c>
      <c r="H4627">
        <v>1.7</v>
      </c>
    </row>
    <row r="4628" spans="7:8" x14ac:dyDescent="0.35">
      <c r="G4628" s="1">
        <v>43224</v>
      </c>
      <c r="H4628">
        <v>1.7</v>
      </c>
    </row>
    <row r="4629" spans="7:8" x14ac:dyDescent="0.35">
      <c r="G4629" s="1">
        <v>43227</v>
      </c>
      <c r="H4629">
        <v>1.7</v>
      </c>
    </row>
    <row r="4630" spans="7:8" x14ac:dyDescent="0.35">
      <c r="G4630" s="1">
        <v>43228</v>
      </c>
      <c r="H4630">
        <v>1.7</v>
      </c>
    </row>
    <row r="4631" spans="7:8" x14ac:dyDescent="0.35">
      <c r="G4631" s="1">
        <v>43229</v>
      </c>
      <c r="H4631">
        <v>1.7</v>
      </c>
    </row>
    <row r="4632" spans="7:8" x14ac:dyDescent="0.35">
      <c r="G4632" s="1">
        <v>43230</v>
      </c>
      <c r="H4632">
        <v>1.7</v>
      </c>
    </row>
    <row r="4633" spans="7:8" x14ac:dyDescent="0.35">
      <c r="G4633" s="1">
        <v>43231</v>
      </c>
      <c r="H4633">
        <v>1.7</v>
      </c>
    </row>
    <row r="4634" spans="7:8" x14ac:dyDescent="0.35">
      <c r="G4634" s="1">
        <v>43234</v>
      </c>
      <c r="H4634">
        <v>1.7</v>
      </c>
    </row>
    <row r="4635" spans="7:8" x14ac:dyDescent="0.35">
      <c r="G4635" s="1">
        <v>43235</v>
      </c>
      <c r="H4635">
        <v>1.7</v>
      </c>
    </row>
    <row r="4636" spans="7:8" x14ac:dyDescent="0.35">
      <c r="G4636" s="1">
        <v>43236</v>
      </c>
      <c r="H4636">
        <v>1.7</v>
      </c>
    </row>
    <row r="4637" spans="7:8" x14ac:dyDescent="0.35">
      <c r="G4637" s="1">
        <v>43237</v>
      </c>
      <c r="H4637">
        <v>1.7</v>
      </c>
    </row>
    <row r="4638" spans="7:8" x14ac:dyDescent="0.35">
      <c r="G4638" s="1">
        <v>43238</v>
      </c>
      <c r="H4638">
        <v>1.7</v>
      </c>
    </row>
    <row r="4639" spans="7:8" x14ac:dyDescent="0.35">
      <c r="G4639" s="1">
        <v>43241</v>
      </c>
      <c r="H4639">
        <v>1.7</v>
      </c>
    </row>
    <row r="4640" spans="7:8" x14ac:dyDescent="0.35">
      <c r="G4640" s="1">
        <v>43242</v>
      </c>
      <c r="H4640">
        <v>1.7</v>
      </c>
    </row>
    <row r="4641" spans="7:8" x14ac:dyDescent="0.35">
      <c r="G4641" s="1">
        <v>43243</v>
      </c>
      <c r="H4641">
        <v>1.7</v>
      </c>
    </row>
    <row r="4642" spans="7:8" x14ac:dyDescent="0.35">
      <c r="G4642" s="1">
        <v>43244</v>
      </c>
      <c r="H4642">
        <v>1.7</v>
      </c>
    </row>
    <row r="4643" spans="7:8" x14ac:dyDescent="0.35">
      <c r="G4643" s="1">
        <v>43245</v>
      </c>
      <c r="H4643">
        <v>1.7</v>
      </c>
    </row>
    <row r="4644" spans="7:8" x14ac:dyDescent="0.35">
      <c r="G4644" s="1">
        <v>43249</v>
      </c>
      <c r="H4644">
        <v>1.7</v>
      </c>
    </row>
    <row r="4645" spans="7:8" x14ac:dyDescent="0.35">
      <c r="G4645" s="1">
        <v>43250</v>
      </c>
      <c r="H4645">
        <v>1.7</v>
      </c>
    </row>
    <row r="4646" spans="7:8" x14ac:dyDescent="0.35">
      <c r="G4646" s="1">
        <v>43251</v>
      </c>
      <c r="H4646">
        <v>1.7</v>
      </c>
    </row>
    <row r="4647" spans="7:8" x14ac:dyDescent="0.35">
      <c r="G4647" s="1">
        <v>43252</v>
      </c>
      <c r="H4647">
        <v>1.7</v>
      </c>
    </row>
    <row r="4648" spans="7:8" x14ac:dyDescent="0.35">
      <c r="G4648" s="1">
        <v>43255</v>
      </c>
      <c r="H4648">
        <v>1.7</v>
      </c>
    </row>
    <row r="4649" spans="7:8" x14ac:dyDescent="0.35">
      <c r="G4649" s="1">
        <v>43256</v>
      </c>
      <c r="H4649">
        <v>1.7</v>
      </c>
    </row>
    <row r="4650" spans="7:8" x14ac:dyDescent="0.35">
      <c r="G4650" s="1">
        <v>43257</v>
      </c>
      <c r="H4650">
        <v>1.7</v>
      </c>
    </row>
    <row r="4651" spans="7:8" x14ac:dyDescent="0.35">
      <c r="G4651" s="1">
        <v>43258</v>
      </c>
      <c r="H4651">
        <v>1.7</v>
      </c>
    </row>
    <row r="4652" spans="7:8" x14ac:dyDescent="0.35">
      <c r="G4652" s="1">
        <v>43259</v>
      </c>
      <c r="H4652">
        <v>1.7</v>
      </c>
    </row>
    <row r="4653" spans="7:8" x14ac:dyDescent="0.35">
      <c r="G4653" s="1">
        <v>43262</v>
      </c>
      <c r="H4653">
        <v>1.7</v>
      </c>
    </row>
    <row r="4654" spans="7:8" x14ac:dyDescent="0.35">
      <c r="G4654" s="1">
        <v>43263</v>
      </c>
      <c r="H4654">
        <v>1.7</v>
      </c>
    </row>
    <row r="4655" spans="7:8" x14ac:dyDescent="0.35">
      <c r="G4655" s="1">
        <v>43264</v>
      </c>
      <c r="H4655">
        <v>1.7</v>
      </c>
    </row>
    <row r="4656" spans="7:8" x14ac:dyDescent="0.35">
      <c r="G4656" s="1">
        <v>43265</v>
      </c>
      <c r="H4656">
        <v>1.9</v>
      </c>
    </row>
    <row r="4657" spans="7:8" x14ac:dyDescent="0.35">
      <c r="G4657" s="1">
        <v>43266</v>
      </c>
      <c r="H4657">
        <v>1.9</v>
      </c>
    </row>
    <row r="4658" spans="7:8" x14ac:dyDescent="0.35">
      <c r="G4658" s="1">
        <v>43269</v>
      </c>
      <c r="H4658">
        <v>1.9</v>
      </c>
    </row>
    <row r="4659" spans="7:8" x14ac:dyDescent="0.35">
      <c r="G4659" s="1">
        <v>43270</v>
      </c>
      <c r="H4659">
        <v>1.91</v>
      </c>
    </row>
    <row r="4660" spans="7:8" x14ac:dyDescent="0.35">
      <c r="G4660" s="1">
        <v>43271</v>
      </c>
      <c r="H4660">
        <v>1.92</v>
      </c>
    </row>
    <row r="4661" spans="7:8" x14ac:dyDescent="0.35">
      <c r="G4661" s="1">
        <v>43272</v>
      </c>
      <c r="H4661">
        <v>1.92</v>
      </c>
    </row>
    <row r="4662" spans="7:8" x14ac:dyDescent="0.35">
      <c r="G4662" s="1">
        <v>43273</v>
      </c>
      <c r="H4662">
        <v>1.92</v>
      </c>
    </row>
    <row r="4663" spans="7:8" x14ac:dyDescent="0.35">
      <c r="G4663" s="1">
        <v>43276</v>
      </c>
      <c r="H4663">
        <v>1.92</v>
      </c>
    </row>
    <row r="4664" spans="7:8" x14ac:dyDescent="0.35">
      <c r="G4664" s="1">
        <v>43277</v>
      </c>
      <c r="H4664">
        <v>1.92</v>
      </c>
    </row>
    <row r="4665" spans="7:8" x14ac:dyDescent="0.35">
      <c r="G4665" s="1">
        <v>43278</v>
      </c>
      <c r="H4665">
        <v>1.91</v>
      </c>
    </row>
    <row r="4666" spans="7:8" x14ac:dyDescent="0.35">
      <c r="G4666" s="1">
        <v>43279</v>
      </c>
      <c r="H4666">
        <v>1.91</v>
      </c>
    </row>
    <row r="4667" spans="7:8" x14ac:dyDescent="0.35">
      <c r="G4667" s="1">
        <v>43280</v>
      </c>
      <c r="H4667">
        <v>1.91</v>
      </c>
    </row>
    <row r="4668" spans="7:8" x14ac:dyDescent="0.35">
      <c r="G4668" s="1">
        <v>43283</v>
      </c>
      <c r="H4668">
        <v>1.91</v>
      </c>
    </row>
    <row r="4669" spans="7:8" x14ac:dyDescent="0.35">
      <c r="G4669" s="1">
        <v>43284</v>
      </c>
      <c r="H4669">
        <v>1.91</v>
      </c>
    </row>
    <row r="4670" spans="7:8" x14ac:dyDescent="0.35">
      <c r="G4670" s="1">
        <v>43286</v>
      </c>
      <c r="H4670">
        <v>1.91</v>
      </c>
    </row>
    <row r="4671" spans="7:8" x14ac:dyDescent="0.35">
      <c r="G4671" s="1">
        <v>43287</v>
      </c>
      <c r="H4671">
        <v>1.91</v>
      </c>
    </row>
    <row r="4672" spans="7:8" x14ac:dyDescent="0.35">
      <c r="G4672" s="1">
        <v>43290</v>
      </c>
      <c r="H4672">
        <v>1.91</v>
      </c>
    </row>
    <row r="4673" spans="7:8" x14ac:dyDescent="0.35">
      <c r="G4673" s="1">
        <v>43291</v>
      </c>
      <c r="H4673">
        <v>1.91</v>
      </c>
    </row>
    <row r="4674" spans="7:8" x14ac:dyDescent="0.35">
      <c r="G4674" s="1">
        <v>43292</v>
      </c>
      <c r="H4674">
        <v>1.91</v>
      </c>
    </row>
    <row r="4675" spans="7:8" x14ac:dyDescent="0.35">
      <c r="G4675" s="1">
        <v>43293</v>
      </c>
      <c r="H4675">
        <v>1.91</v>
      </c>
    </row>
    <row r="4676" spans="7:8" x14ac:dyDescent="0.35">
      <c r="G4676" s="1">
        <v>43294</v>
      </c>
      <c r="H4676">
        <v>1.91</v>
      </c>
    </row>
    <row r="4677" spans="7:8" x14ac:dyDescent="0.35">
      <c r="G4677" s="1">
        <v>43297</v>
      </c>
      <c r="H4677">
        <v>1.91</v>
      </c>
    </row>
    <row r="4678" spans="7:8" x14ac:dyDescent="0.35">
      <c r="G4678" s="1">
        <v>43298</v>
      </c>
      <c r="H4678">
        <v>1.91</v>
      </c>
    </row>
    <row r="4679" spans="7:8" x14ac:dyDescent="0.35">
      <c r="G4679" s="1">
        <v>43299</v>
      </c>
      <c r="H4679">
        <v>1.91</v>
      </c>
    </row>
    <row r="4680" spans="7:8" x14ac:dyDescent="0.35">
      <c r="G4680" s="1">
        <v>43300</v>
      </c>
      <c r="H4680">
        <v>1.91</v>
      </c>
    </row>
    <row r="4681" spans="7:8" x14ac:dyDescent="0.35">
      <c r="G4681" s="1">
        <v>43301</v>
      </c>
      <c r="H4681">
        <v>1.91</v>
      </c>
    </row>
    <row r="4682" spans="7:8" x14ac:dyDescent="0.35">
      <c r="G4682" s="1">
        <v>43304</v>
      </c>
      <c r="H4682">
        <v>1.91</v>
      </c>
    </row>
    <row r="4683" spans="7:8" x14ac:dyDescent="0.35">
      <c r="G4683" s="1">
        <v>43305</v>
      </c>
      <c r="H4683">
        <v>1.91</v>
      </c>
    </row>
    <row r="4684" spans="7:8" x14ac:dyDescent="0.35">
      <c r="G4684" s="1">
        <v>43306</v>
      </c>
      <c r="H4684">
        <v>1.91</v>
      </c>
    </row>
    <row r="4685" spans="7:8" x14ac:dyDescent="0.35">
      <c r="G4685" s="1">
        <v>43307</v>
      </c>
      <c r="H4685">
        <v>1.91</v>
      </c>
    </row>
    <row r="4686" spans="7:8" x14ac:dyDescent="0.35">
      <c r="G4686" s="1">
        <v>43308</v>
      </c>
      <c r="H4686">
        <v>1.91</v>
      </c>
    </row>
    <row r="4687" spans="7:8" x14ac:dyDescent="0.35">
      <c r="G4687" s="1">
        <v>43311</v>
      </c>
      <c r="H4687">
        <v>1.91</v>
      </c>
    </row>
    <row r="4688" spans="7:8" x14ac:dyDescent="0.35">
      <c r="G4688" s="1">
        <v>43312</v>
      </c>
      <c r="H4688">
        <v>1.91</v>
      </c>
    </row>
    <row r="4689" spans="7:8" x14ac:dyDescent="0.35">
      <c r="G4689" s="1">
        <v>43313</v>
      </c>
      <c r="H4689">
        <v>1.91</v>
      </c>
    </row>
    <row r="4690" spans="7:8" x14ac:dyDescent="0.35">
      <c r="G4690" s="1">
        <v>43314</v>
      </c>
      <c r="H4690">
        <v>1.91</v>
      </c>
    </row>
    <row r="4691" spans="7:8" x14ac:dyDescent="0.35">
      <c r="G4691" s="1">
        <v>43315</v>
      </c>
      <c r="H4691">
        <v>1.91</v>
      </c>
    </row>
    <row r="4692" spans="7:8" x14ac:dyDescent="0.35">
      <c r="G4692" s="1">
        <v>43318</v>
      </c>
      <c r="H4692">
        <v>1.91</v>
      </c>
    </row>
    <row r="4693" spans="7:8" x14ac:dyDescent="0.35">
      <c r="G4693" s="1">
        <v>43319</v>
      </c>
      <c r="H4693">
        <v>1.91</v>
      </c>
    </row>
    <row r="4694" spans="7:8" x14ac:dyDescent="0.35">
      <c r="G4694" s="1">
        <v>43320</v>
      </c>
      <c r="H4694">
        <v>1.91</v>
      </c>
    </row>
    <row r="4695" spans="7:8" x14ac:dyDescent="0.35">
      <c r="G4695" s="1">
        <v>43321</v>
      </c>
      <c r="H4695">
        <v>1.91</v>
      </c>
    </row>
    <row r="4696" spans="7:8" x14ac:dyDescent="0.35">
      <c r="G4696" s="1">
        <v>43322</v>
      </c>
      <c r="H4696">
        <v>1.91</v>
      </c>
    </row>
    <row r="4697" spans="7:8" x14ac:dyDescent="0.35">
      <c r="G4697" s="1">
        <v>43325</v>
      </c>
      <c r="H4697">
        <v>1.91</v>
      </c>
    </row>
    <row r="4698" spans="7:8" x14ac:dyDescent="0.35">
      <c r="G4698" s="1">
        <v>43326</v>
      </c>
      <c r="H4698">
        <v>1.91</v>
      </c>
    </row>
    <row r="4699" spans="7:8" x14ac:dyDescent="0.35">
      <c r="G4699" s="1">
        <v>43327</v>
      </c>
      <c r="H4699">
        <v>1.91</v>
      </c>
    </row>
    <row r="4700" spans="7:8" x14ac:dyDescent="0.35">
      <c r="G4700" s="1">
        <v>43328</v>
      </c>
      <c r="H4700">
        <v>1.92</v>
      </c>
    </row>
    <row r="4701" spans="7:8" x14ac:dyDescent="0.35">
      <c r="G4701" s="1">
        <v>43329</v>
      </c>
      <c r="H4701">
        <v>1.92</v>
      </c>
    </row>
    <row r="4702" spans="7:8" x14ac:dyDescent="0.35">
      <c r="G4702" s="1">
        <v>43332</v>
      </c>
      <c r="H4702">
        <v>1.92</v>
      </c>
    </row>
    <row r="4703" spans="7:8" x14ac:dyDescent="0.35">
      <c r="G4703" s="1">
        <v>43333</v>
      </c>
      <c r="H4703">
        <v>1.92</v>
      </c>
    </row>
    <row r="4704" spans="7:8" x14ac:dyDescent="0.35">
      <c r="G4704" s="1">
        <v>43334</v>
      </c>
      <c r="H4704">
        <v>1.92</v>
      </c>
    </row>
    <row r="4705" spans="7:8" x14ac:dyDescent="0.35">
      <c r="G4705" s="1">
        <v>43335</v>
      </c>
      <c r="H4705">
        <v>1.92</v>
      </c>
    </row>
    <row r="4706" spans="7:8" x14ac:dyDescent="0.35">
      <c r="G4706" s="1">
        <v>43336</v>
      </c>
      <c r="H4706">
        <v>1.92</v>
      </c>
    </row>
    <row r="4707" spans="7:8" x14ac:dyDescent="0.35">
      <c r="G4707" s="1">
        <v>43339</v>
      </c>
      <c r="H4707">
        <v>1.92</v>
      </c>
    </row>
    <row r="4708" spans="7:8" x14ac:dyDescent="0.35">
      <c r="G4708" s="1">
        <v>43340</v>
      </c>
      <c r="H4708">
        <v>1.92</v>
      </c>
    </row>
    <row r="4709" spans="7:8" x14ac:dyDescent="0.35">
      <c r="G4709" s="1">
        <v>43341</v>
      </c>
      <c r="H4709">
        <v>1.92</v>
      </c>
    </row>
    <row r="4710" spans="7:8" x14ac:dyDescent="0.35">
      <c r="G4710" s="1">
        <v>43342</v>
      </c>
      <c r="H4710">
        <v>1.92</v>
      </c>
    </row>
    <row r="4711" spans="7:8" x14ac:dyDescent="0.35">
      <c r="G4711" s="1">
        <v>43343</v>
      </c>
      <c r="H4711">
        <v>1.91</v>
      </c>
    </row>
    <row r="4712" spans="7:8" x14ac:dyDescent="0.35">
      <c r="G4712" s="1">
        <v>43347</v>
      </c>
      <c r="H4712">
        <v>1.92</v>
      </c>
    </row>
    <row r="4713" spans="7:8" x14ac:dyDescent="0.35">
      <c r="G4713" s="1">
        <v>43348</v>
      </c>
      <c r="H4713">
        <v>1.92</v>
      </c>
    </row>
    <row r="4714" spans="7:8" x14ac:dyDescent="0.35">
      <c r="G4714" s="1">
        <v>43349</v>
      </c>
      <c r="H4714">
        <v>1.92</v>
      </c>
    </row>
    <row r="4715" spans="7:8" x14ac:dyDescent="0.35">
      <c r="G4715" s="1">
        <v>43350</v>
      </c>
      <c r="H4715">
        <v>1.92</v>
      </c>
    </row>
    <row r="4716" spans="7:8" x14ac:dyDescent="0.35">
      <c r="G4716" s="1">
        <v>43353</v>
      </c>
      <c r="H4716">
        <v>1.92</v>
      </c>
    </row>
    <row r="4717" spans="7:8" x14ac:dyDescent="0.35">
      <c r="G4717" s="1">
        <v>43354</v>
      </c>
      <c r="H4717">
        <v>1.92</v>
      </c>
    </row>
    <row r="4718" spans="7:8" x14ac:dyDescent="0.35">
      <c r="G4718" s="1">
        <v>43355</v>
      </c>
      <c r="H4718">
        <v>1.92</v>
      </c>
    </row>
    <row r="4719" spans="7:8" x14ac:dyDescent="0.35">
      <c r="G4719" s="1">
        <v>43356</v>
      </c>
      <c r="H4719">
        <v>1.92</v>
      </c>
    </row>
    <row r="4720" spans="7:8" x14ac:dyDescent="0.35">
      <c r="G4720" s="1">
        <v>43357</v>
      </c>
      <c r="H4720">
        <v>1.92</v>
      </c>
    </row>
    <row r="4721" spans="7:8" x14ac:dyDescent="0.35">
      <c r="G4721" s="1">
        <v>43360</v>
      </c>
      <c r="H4721">
        <v>1.92</v>
      </c>
    </row>
    <row r="4722" spans="7:8" x14ac:dyDescent="0.35">
      <c r="G4722" s="1">
        <v>43361</v>
      </c>
      <c r="H4722">
        <v>1.92</v>
      </c>
    </row>
    <row r="4723" spans="7:8" x14ac:dyDescent="0.35">
      <c r="G4723" s="1">
        <v>43362</v>
      </c>
      <c r="H4723">
        <v>1.92</v>
      </c>
    </row>
    <row r="4724" spans="7:8" x14ac:dyDescent="0.35">
      <c r="G4724" s="1">
        <v>43363</v>
      </c>
      <c r="H4724">
        <v>1.92</v>
      </c>
    </row>
    <row r="4725" spans="7:8" x14ac:dyDescent="0.35">
      <c r="G4725" s="1">
        <v>43364</v>
      </c>
      <c r="H4725">
        <v>1.92</v>
      </c>
    </row>
    <row r="4726" spans="7:8" x14ac:dyDescent="0.35">
      <c r="G4726" s="1">
        <v>43367</v>
      </c>
      <c r="H4726">
        <v>1.93</v>
      </c>
    </row>
    <row r="4727" spans="7:8" x14ac:dyDescent="0.35">
      <c r="G4727" s="1">
        <v>43368</v>
      </c>
      <c r="H4727">
        <v>1.93</v>
      </c>
    </row>
    <row r="4728" spans="7:8" x14ac:dyDescent="0.35">
      <c r="G4728" s="1">
        <v>43369</v>
      </c>
      <c r="H4728">
        <v>1.93</v>
      </c>
    </row>
    <row r="4729" spans="7:8" x14ac:dyDescent="0.35">
      <c r="G4729" s="1">
        <v>43370</v>
      </c>
      <c r="H4729">
        <v>2.1800000000000002</v>
      </c>
    </row>
    <row r="4730" spans="7:8" x14ac:dyDescent="0.35">
      <c r="G4730" s="1">
        <v>43371</v>
      </c>
      <c r="H4730">
        <v>2.1800000000000002</v>
      </c>
    </row>
    <row r="4731" spans="7:8" x14ac:dyDescent="0.35">
      <c r="G4731" s="1">
        <v>43374</v>
      </c>
      <c r="H4731">
        <v>2.1800000000000002</v>
      </c>
    </row>
    <row r="4732" spans="7:8" x14ac:dyDescent="0.35">
      <c r="G4732" s="1">
        <v>43375</v>
      </c>
      <c r="H4732">
        <v>2.1800000000000002</v>
      </c>
    </row>
    <row r="4733" spans="7:8" x14ac:dyDescent="0.35">
      <c r="G4733" s="1">
        <v>43376</v>
      </c>
      <c r="H4733">
        <v>2.1800000000000002</v>
      </c>
    </row>
    <row r="4734" spans="7:8" x14ac:dyDescent="0.35">
      <c r="G4734" s="1">
        <v>43377</v>
      </c>
      <c r="H4734">
        <v>2.1800000000000002</v>
      </c>
    </row>
    <row r="4735" spans="7:8" x14ac:dyDescent="0.35">
      <c r="G4735" s="1">
        <v>43378</v>
      </c>
      <c r="H4735">
        <v>2.1800000000000002</v>
      </c>
    </row>
    <row r="4736" spans="7:8" x14ac:dyDescent="0.35">
      <c r="G4736" s="1">
        <v>43382</v>
      </c>
      <c r="H4736">
        <v>2.1800000000000002</v>
      </c>
    </row>
    <row r="4737" spans="7:8" x14ac:dyDescent="0.35">
      <c r="G4737" s="1">
        <v>43383</v>
      </c>
      <c r="H4737">
        <v>2.1800000000000002</v>
      </c>
    </row>
    <row r="4738" spans="7:8" x14ac:dyDescent="0.35">
      <c r="G4738" s="1">
        <v>43384</v>
      </c>
      <c r="H4738">
        <v>2.1800000000000002</v>
      </c>
    </row>
    <row r="4739" spans="7:8" x14ac:dyDescent="0.35">
      <c r="G4739" s="1">
        <v>43385</v>
      </c>
      <c r="H4739">
        <v>2.1800000000000002</v>
      </c>
    </row>
    <row r="4740" spans="7:8" x14ac:dyDescent="0.35">
      <c r="G4740" s="1">
        <v>43388</v>
      </c>
      <c r="H4740">
        <v>2.1800000000000002</v>
      </c>
    </row>
    <row r="4741" spans="7:8" x14ac:dyDescent="0.35">
      <c r="G4741" s="1">
        <v>43389</v>
      </c>
      <c r="H4741">
        <v>2.1800000000000002</v>
      </c>
    </row>
    <row r="4742" spans="7:8" x14ac:dyDescent="0.35">
      <c r="G4742" s="1">
        <v>43390</v>
      </c>
      <c r="H4742">
        <v>2.19</v>
      </c>
    </row>
    <row r="4743" spans="7:8" x14ac:dyDescent="0.35">
      <c r="G4743" s="1">
        <v>43391</v>
      </c>
      <c r="H4743">
        <v>2.19</v>
      </c>
    </row>
    <row r="4744" spans="7:8" x14ac:dyDescent="0.35">
      <c r="G4744" s="1">
        <v>43392</v>
      </c>
      <c r="H4744">
        <v>2.19</v>
      </c>
    </row>
    <row r="4745" spans="7:8" x14ac:dyDescent="0.35">
      <c r="G4745" s="1">
        <v>43395</v>
      </c>
      <c r="H4745">
        <v>2.19</v>
      </c>
    </row>
    <row r="4746" spans="7:8" x14ac:dyDescent="0.35">
      <c r="G4746" s="1">
        <v>43396</v>
      </c>
      <c r="H4746">
        <v>2.2000000000000002</v>
      </c>
    </row>
    <row r="4747" spans="7:8" x14ac:dyDescent="0.35">
      <c r="G4747" s="1">
        <v>43397</v>
      </c>
      <c r="H4747">
        <v>2.2000000000000002</v>
      </c>
    </row>
    <row r="4748" spans="7:8" x14ac:dyDescent="0.35">
      <c r="G4748" s="1">
        <v>43398</v>
      </c>
      <c r="H4748">
        <v>2.2000000000000002</v>
      </c>
    </row>
    <row r="4749" spans="7:8" x14ac:dyDescent="0.35">
      <c r="G4749" s="1">
        <v>43399</v>
      </c>
      <c r="H4749">
        <v>2.2000000000000002</v>
      </c>
    </row>
    <row r="4750" spans="7:8" x14ac:dyDescent="0.35">
      <c r="G4750" s="1">
        <v>43402</v>
      </c>
      <c r="H4750">
        <v>2.2000000000000002</v>
      </c>
    </row>
    <row r="4751" spans="7:8" x14ac:dyDescent="0.35">
      <c r="G4751" s="1">
        <v>43403</v>
      </c>
      <c r="H4751">
        <v>2.2000000000000002</v>
      </c>
    </row>
    <row r="4752" spans="7:8" x14ac:dyDescent="0.35">
      <c r="G4752" s="1">
        <v>43404</v>
      </c>
      <c r="H4752">
        <v>2.2000000000000002</v>
      </c>
    </row>
    <row r="4753" spans="7:8" x14ac:dyDescent="0.35">
      <c r="G4753" s="1">
        <v>43405</v>
      </c>
      <c r="H4753">
        <v>2.2000000000000002</v>
      </c>
    </row>
    <row r="4754" spans="7:8" x14ac:dyDescent="0.35">
      <c r="G4754" s="1">
        <v>43406</v>
      </c>
      <c r="H4754">
        <v>2.19</v>
      </c>
    </row>
    <row r="4755" spans="7:8" x14ac:dyDescent="0.35">
      <c r="G4755" s="1">
        <v>43409</v>
      </c>
      <c r="H4755">
        <v>2.2000000000000002</v>
      </c>
    </row>
    <row r="4756" spans="7:8" x14ac:dyDescent="0.35">
      <c r="G4756" s="1">
        <v>43410</v>
      </c>
      <c r="H4756">
        <v>2.2000000000000002</v>
      </c>
    </row>
    <row r="4757" spans="7:8" x14ac:dyDescent="0.35">
      <c r="G4757" s="1">
        <v>43411</v>
      </c>
      <c r="H4757">
        <v>2.2000000000000002</v>
      </c>
    </row>
    <row r="4758" spans="7:8" x14ac:dyDescent="0.35">
      <c r="G4758" s="1">
        <v>43412</v>
      </c>
      <c r="H4758">
        <v>2.2000000000000002</v>
      </c>
    </row>
    <row r="4759" spans="7:8" x14ac:dyDescent="0.35">
      <c r="G4759" s="1">
        <v>43413</v>
      </c>
      <c r="H4759">
        <v>2.19</v>
      </c>
    </row>
    <row r="4760" spans="7:8" x14ac:dyDescent="0.35">
      <c r="G4760" s="1">
        <v>43417</v>
      </c>
      <c r="H4760">
        <v>2.2000000000000002</v>
      </c>
    </row>
    <row r="4761" spans="7:8" x14ac:dyDescent="0.35">
      <c r="G4761" s="1">
        <v>43418</v>
      </c>
      <c r="H4761">
        <v>2.2000000000000002</v>
      </c>
    </row>
    <row r="4762" spans="7:8" x14ac:dyDescent="0.35">
      <c r="G4762" s="1">
        <v>43419</v>
      </c>
      <c r="H4762">
        <v>2.2000000000000002</v>
      </c>
    </row>
    <row r="4763" spans="7:8" x14ac:dyDescent="0.35">
      <c r="G4763" s="1">
        <v>43420</v>
      </c>
      <c r="H4763">
        <v>2.2000000000000002</v>
      </c>
    </row>
    <row r="4764" spans="7:8" x14ac:dyDescent="0.35">
      <c r="G4764" s="1">
        <v>43423</v>
      </c>
      <c r="H4764">
        <v>2.2000000000000002</v>
      </c>
    </row>
    <row r="4765" spans="7:8" x14ac:dyDescent="0.35">
      <c r="G4765" s="1">
        <v>43424</v>
      </c>
      <c r="H4765">
        <v>2.2000000000000002</v>
      </c>
    </row>
    <row r="4766" spans="7:8" x14ac:dyDescent="0.35">
      <c r="G4766" s="1">
        <v>43425</v>
      </c>
      <c r="H4766">
        <v>2.2000000000000002</v>
      </c>
    </row>
    <row r="4767" spans="7:8" x14ac:dyDescent="0.35">
      <c r="G4767" s="1">
        <v>43427</v>
      </c>
      <c r="H4767">
        <v>2.2000000000000002</v>
      </c>
    </row>
    <row r="4768" spans="7:8" x14ac:dyDescent="0.35">
      <c r="G4768" s="1">
        <v>43430</v>
      </c>
      <c r="H4768">
        <v>2.2000000000000002</v>
      </c>
    </row>
    <row r="4769" spans="7:8" x14ac:dyDescent="0.35">
      <c r="G4769" s="1">
        <v>43431</v>
      </c>
      <c r="H4769">
        <v>2.2000000000000002</v>
      </c>
    </row>
    <row r="4770" spans="7:8" x14ac:dyDescent="0.35">
      <c r="G4770" s="1">
        <v>43432</v>
      </c>
      <c r="H4770">
        <v>2.2000000000000002</v>
      </c>
    </row>
    <row r="4771" spans="7:8" x14ac:dyDescent="0.35">
      <c r="G4771" s="1">
        <v>43433</v>
      </c>
      <c r="H4771">
        <v>2.2000000000000002</v>
      </c>
    </row>
    <row r="4772" spans="7:8" x14ac:dyDescent="0.35">
      <c r="G4772" s="1">
        <v>43434</v>
      </c>
      <c r="H4772">
        <v>2.2000000000000002</v>
      </c>
    </row>
    <row r="4773" spans="7:8" x14ac:dyDescent="0.35">
      <c r="G4773" s="1">
        <v>43437</v>
      </c>
      <c r="H4773">
        <v>2.19</v>
      </c>
    </row>
    <row r="4774" spans="7:8" x14ac:dyDescent="0.35">
      <c r="G4774" s="1">
        <v>43438</v>
      </c>
      <c r="H4774">
        <v>2.2000000000000002</v>
      </c>
    </row>
    <row r="4775" spans="7:8" x14ac:dyDescent="0.35">
      <c r="G4775" s="1">
        <v>43439</v>
      </c>
      <c r="H4775">
        <v>2.2000000000000002</v>
      </c>
    </row>
    <row r="4776" spans="7:8" x14ac:dyDescent="0.35">
      <c r="G4776" s="1">
        <v>43440</v>
      </c>
      <c r="H4776">
        <v>2.2000000000000002</v>
      </c>
    </row>
    <row r="4777" spans="7:8" x14ac:dyDescent="0.35">
      <c r="G4777" s="1">
        <v>43441</v>
      </c>
      <c r="H4777">
        <v>2.19</v>
      </c>
    </row>
    <row r="4778" spans="7:8" x14ac:dyDescent="0.35">
      <c r="G4778" s="1">
        <v>43444</v>
      </c>
      <c r="H4778">
        <v>2.2000000000000002</v>
      </c>
    </row>
    <row r="4779" spans="7:8" x14ac:dyDescent="0.35">
      <c r="G4779" s="1">
        <v>43445</v>
      </c>
      <c r="H4779">
        <v>2.19</v>
      </c>
    </row>
    <row r="4780" spans="7:8" x14ac:dyDescent="0.35">
      <c r="G4780" s="1">
        <v>43446</v>
      </c>
      <c r="H4780">
        <v>2.19</v>
      </c>
    </row>
    <row r="4781" spans="7:8" x14ac:dyDescent="0.35">
      <c r="G4781" s="1">
        <v>43447</v>
      </c>
      <c r="H4781">
        <v>2.19</v>
      </c>
    </row>
    <row r="4782" spans="7:8" x14ac:dyDescent="0.35">
      <c r="G4782" s="1">
        <v>43448</v>
      </c>
      <c r="H4782">
        <v>2.19</v>
      </c>
    </row>
    <row r="4783" spans="7:8" x14ac:dyDescent="0.35">
      <c r="G4783" s="1">
        <v>43451</v>
      </c>
      <c r="H4783">
        <v>2.2000000000000002</v>
      </c>
    </row>
    <row r="4784" spans="7:8" x14ac:dyDescent="0.35">
      <c r="G4784" s="1">
        <v>43452</v>
      </c>
      <c r="H4784">
        <v>2.2000000000000002</v>
      </c>
    </row>
    <row r="4785" spans="7:8" x14ac:dyDescent="0.35">
      <c r="G4785" s="1">
        <v>43453</v>
      </c>
      <c r="H4785">
        <v>2.2000000000000002</v>
      </c>
    </row>
    <row r="4786" spans="7:8" x14ac:dyDescent="0.35">
      <c r="G4786" s="1">
        <v>43454</v>
      </c>
      <c r="H4786">
        <v>2.4</v>
      </c>
    </row>
    <row r="4787" spans="7:8" x14ac:dyDescent="0.35">
      <c r="G4787" s="1">
        <v>43455</v>
      </c>
      <c r="H4787">
        <v>2.4</v>
      </c>
    </row>
    <row r="4788" spans="7:8" x14ac:dyDescent="0.35">
      <c r="G4788" s="1">
        <v>43458</v>
      </c>
      <c r="H4788">
        <v>2.4</v>
      </c>
    </row>
    <row r="4789" spans="7:8" x14ac:dyDescent="0.35">
      <c r="G4789" s="1">
        <v>43460</v>
      </c>
      <c r="H4789">
        <v>2.4</v>
      </c>
    </row>
    <row r="4790" spans="7:8" x14ac:dyDescent="0.35">
      <c r="G4790" s="1">
        <v>43461</v>
      </c>
      <c r="H4790">
        <v>2.4</v>
      </c>
    </row>
    <row r="4791" spans="7:8" x14ac:dyDescent="0.35">
      <c r="G4791" s="1">
        <v>43462</v>
      </c>
      <c r="H4791">
        <v>2.4</v>
      </c>
    </row>
    <row r="4792" spans="7:8" x14ac:dyDescent="0.35">
      <c r="G4792" s="1">
        <v>43465</v>
      </c>
      <c r="H4792">
        <v>2.4</v>
      </c>
    </row>
    <row r="4793" spans="7:8" x14ac:dyDescent="0.35">
      <c r="G4793" s="1">
        <v>43467</v>
      </c>
      <c r="H4793">
        <v>2.4</v>
      </c>
    </row>
    <row r="4794" spans="7:8" x14ac:dyDescent="0.35">
      <c r="G4794" s="1">
        <v>43468</v>
      </c>
      <c r="H4794">
        <v>2.4</v>
      </c>
    </row>
    <row r="4795" spans="7:8" x14ac:dyDescent="0.35">
      <c r="G4795" s="1">
        <v>43469</v>
      </c>
      <c r="H4795">
        <v>2.4</v>
      </c>
    </row>
    <row r="4796" spans="7:8" x14ac:dyDescent="0.35">
      <c r="G4796" s="1">
        <v>43472</v>
      </c>
      <c r="H4796">
        <v>2.4</v>
      </c>
    </row>
    <row r="4797" spans="7:8" x14ac:dyDescent="0.35">
      <c r="G4797" s="1">
        <v>43473</v>
      </c>
      <c r="H4797">
        <v>2.4</v>
      </c>
    </row>
    <row r="4798" spans="7:8" x14ac:dyDescent="0.35">
      <c r="G4798" s="1">
        <v>43474</v>
      </c>
      <c r="H4798">
        <v>2.4</v>
      </c>
    </row>
    <row r="4799" spans="7:8" x14ac:dyDescent="0.35">
      <c r="G4799" s="1">
        <v>43475</v>
      </c>
      <c r="H4799">
        <v>2.4</v>
      </c>
    </row>
    <row r="4800" spans="7:8" x14ac:dyDescent="0.35">
      <c r="G4800" s="1">
        <v>43476</v>
      </c>
      <c r="H4800">
        <v>2.4</v>
      </c>
    </row>
    <row r="4801" spans="7:8" x14ac:dyDescent="0.35">
      <c r="G4801" s="1">
        <v>43479</v>
      </c>
      <c r="H4801">
        <v>2.4</v>
      </c>
    </row>
    <row r="4802" spans="7:8" x14ac:dyDescent="0.35">
      <c r="G4802" s="1">
        <v>43480</v>
      </c>
      <c r="H4802">
        <v>2.4</v>
      </c>
    </row>
    <row r="4803" spans="7:8" x14ac:dyDescent="0.35">
      <c r="G4803" s="1">
        <v>43481</v>
      </c>
      <c r="H4803">
        <v>2.4</v>
      </c>
    </row>
    <row r="4804" spans="7:8" x14ac:dyDescent="0.35">
      <c r="G4804" s="1">
        <v>43482</v>
      </c>
      <c r="H4804">
        <v>2.4</v>
      </c>
    </row>
    <row r="4805" spans="7:8" x14ac:dyDescent="0.35">
      <c r="G4805" s="1">
        <v>43483</v>
      </c>
      <c r="H4805">
        <v>2.4</v>
      </c>
    </row>
    <row r="4806" spans="7:8" x14ac:dyDescent="0.35">
      <c r="G4806" s="1">
        <v>43487</v>
      </c>
      <c r="H4806">
        <v>2.4</v>
      </c>
    </row>
    <row r="4807" spans="7:8" x14ac:dyDescent="0.35">
      <c r="G4807" s="1">
        <v>43488</v>
      </c>
      <c r="H4807">
        <v>2.4</v>
      </c>
    </row>
    <row r="4808" spans="7:8" x14ac:dyDescent="0.35">
      <c r="G4808" s="1">
        <v>43489</v>
      </c>
      <c r="H4808">
        <v>2.4</v>
      </c>
    </row>
    <row r="4809" spans="7:8" x14ac:dyDescent="0.35">
      <c r="G4809" s="1">
        <v>43490</v>
      </c>
      <c r="H4809">
        <v>2.4</v>
      </c>
    </row>
    <row r="4810" spans="7:8" x14ac:dyDescent="0.35">
      <c r="G4810" s="1">
        <v>43493</v>
      </c>
      <c r="H4810">
        <v>2.4</v>
      </c>
    </row>
    <row r="4811" spans="7:8" x14ac:dyDescent="0.35">
      <c r="G4811" s="1">
        <v>43494</v>
      </c>
      <c r="H4811">
        <v>2.4</v>
      </c>
    </row>
    <row r="4812" spans="7:8" x14ac:dyDescent="0.35">
      <c r="G4812" s="1">
        <v>43495</v>
      </c>
      <c r="H4812">
        <v>2.4</v>
      </c>
    </row>
    <row r="4813" spans="7:8" x14ac:dyDescent="0.35">
      <c r="G4813" s="1">
        <v>43496</v>
      </c>
      <c r="H4813">
        <v>2.4</v>
      </c>
    </row>
    <row r="4814" spans="7:8" x14ac:dyDescent="0.35">
      <c r="G4814" s="1">
        <v>43497</v>
      </c>
      <c r="H4814">
        <v>2.4</v>
      </c>
    </row>
    <row r="4815" spans="7:8" x14ac:dyDescent="0.35">
      <c r="G4815" s="1">
        <v>43500</v>
      </c>
      <c r="H4815">
        <v>2.4</v>
      </c>
    </row>
    <row r="4816" spans="7:8" x14ac:dyDescent="0.35">
      <c r="G4816" s="1">
        <v>43501</v>
      </c>
      <c r="H4816">
        <v>2.4</v>
      </c>
    </row>
    <row r="4817" spans="7:8" x14ac:dyDescent="0.35">
      <c r="G4817" s="1">
        <v>43502</v>
      </c>
      <c r="H4817">
        <v>2.4</v>
      </c>
    </row>
    <row r="4818" spans="7:8" x14ac:dyDescent="0.35">
      <c r="G4818" s="1">
        <v>43503</v>
      </c>
      <c r="H4818">
        <v>2.4</v>
      </c>
    </row>
    <row r="4819" spans="7:8" x14ac:dyDescent="0.35">
      <c r="G4819" s="1">
        <v>43504</v>
      </c>
      <c r="H4819">
        <v>2.4</v>
      </c>
    </row>
    <row r="4820" spans="7:8" x14ac:dyDescent="0.35">
      <c r="G4820" s="1">
        <v>43507</v>
      </c>
      <c r="H4820">
        <v>2.4</v>
      </c>
    </row>
    <row r="4821" spans="7:8" x14ac:dyDescent="0.35">
      <c r="G4821" s="1">
        <v>43508</v>
      </c>
      <c r="H4821">
        <v>2.4</v>
      </c>
    </row>
    <row r="4822" spans="7:8" x14ac:dyDescent="0.35">
      <c r="G4822" s="1">
        <v>43509</v>
      </c>
      <c r="H4822">
        <v>2.4</v>
      </c>
    </row>
    <row r="4823" spans="7:8" x14ac:dyDescent="0.35">
      <c r="G4823" s="1">
        <v>43510</v>
      </c>
      <c r="H4823">
        <v>2.4</v>
      </c>
    </row>
    <row r="4824" spans="7:8" x14ac:dyDescent="0.35">
      <c r="G4824" s="1">
        <v>43511</v>
      </c>
      <c r="H4824">
        <v>2.4</v>
      </c>
    </row>
    <row r="4825" spans="7:8" x14ac:dyDescent="0.35">
      <c r="G4825" s="1">
        <v>43515</v>
      </c>
      <c r="H4825">
        <v>2.4</v>
      </c>
    </row>
    <row r="4826" spans="7:8" x14ac:dyDescent="0.35">
      <c r="G4826" s="1">
        <v>43516</v>
      </c>
      <c r="H4826">
        <v>2.4</v>
      </c>
    </row>
    <row r="4827" spans="7:8" x14ac:dyDescent="0.35">
      <c r="G4827" s="1">
        <v>43517</v>
      </c>
      <c r="H4827">
        <v>2.4</v>
      </c>
    </row>
    <row r="4828" spans="7:8" x14ac:dyDescent="0.35">
      <c r="G4828" s="1">
        <v>43518</v>
      </c>
      <c r="H4828">
        <v>2.4</v>
      </c>
    </row>
    <row r="4829" spans="7:8" x14ac:dyDescent="0.35">
      <c r="G4829" s="1">
        <v>43521</v>
      </c>
      <c r="H4829">
        <v>2.4</v>
      </c>
    </row>
    <row r="4830" spans="7:8" x14ac:dyDescent="0.35">
      <c r="G4830" s="1">
        <v>43522</v>
      </c>
      <c r="H4830">
        <v>2.4</v>
      </c>
    </row>
    <row r="4831" spans="7:8" x14ac:dyDescent="0.35">
      <c r="G4831" s="1">
        <v>43523</v>
      </c>
      <c r="H4831">
        <v>2.4</v>
      </c>
    </row>
    <row r="4832" spans="7:8" x14ac:dyDescent="0.35">
      <c r="G4832" s="1">
        <v>43524</v>
      </c>
      <c r="H4832">
        <v>2.4</v>
      </c>
    </row>
    <row r="4833" spans="7:8" x14ac:dyDescent="0.35">
      <c r="G4833" s="1">
        <v>43525</v>
      </c>
      <c r="H4833">
        <v>2.4</v>
      </c>
    </row>
    <row r="4834" spans="7:8" x14ac:dyDescent="0.35">
      <c r="G4834" s="1">
        <v>43528</v>
      </c>
      <c r="H4834">
        <v>2.4</v>
      </c>
    </row>
    <row r="4835" spans="7:8" x14ac:dyDescent="0.35">
      <c r="G4835" s="1">
        <v>43529</v>
      </c>
      <c r="H4835">
        <v>2.4</v>
      </c>
    </row>
    <row r="4836" spans="7:8" x14ac:dyDescent="0.35">
      <c r="G4836" s="1">
        <v>43530</v>
      </c>
      <c r="H4836">
        <v>2.4</v>
      </c>
    </row>
    <row r="4837" spans="7:8" x14ac:dyDescent="0.35">
      <c r="G4837" s="1">
        <v>43531</v>
      </c>
      <c r="H4837">
        <v>2.4</v>
      </c>
    </row>
    <row r="4838" spans="7:8" x14ac:dyDescent="0.35">
      <c r="G4838" s="1">
        <v>43532</v>
      </c>
      <c r="H4838">
        <v>2.4</v>
      </c>
    </row>
    <row r="4839" spans="7:8" x14ac:dyDescent="0.35">
      <c r="G4839" s="1">
        <v>43535</v>
      </c>
      <c r="H4839">
        <v>2.4</v>
      </c>
    </row>
    <row r="4840" spans="7:8" x14ac:dyDescent="0.35">
      <c r="G4840" s="1">
        <v>43536</v>
      </c>
      <c r="H4840">
        <v>2.4</v>
      </c>
    </row>
    <row r="4841" spans="7:8" x14ac:dyDescent="0.35">
      <c r="G4841" s="1">
        <v>43537</v>
      </c>
      <c r="H4841">
        <v>2.4</v>
      </c>
    </row>
    <row r="4842" spans="7:8" x14ac:dyDescent="0.35">
      <c r="G4842" s="1">
        <v>43538</v>
      </c>
      <c r="H4842">
        <v>2.4</v>
      </c>
    </row>
    <row r="4843" spans="7:8" x14ac:dyDescent="0.35">
      <c r="G4843" s="1">
        <v>43539</v>
      </c>
      <c r="H4843">
        <v>2.4</v>
      </c>
    </row>
    <row r="4844" spans="7:8" x14ac:dyDescent="0.35">
      <c r="G4844" s="1">
        <v>43542</v>
      </c>
      <c r="H4844">
        <v>2.4</v>
      </c>
    </row>
    <row r="4845" spans="7:8" x14ac:dyDescent="0.35">
      <c r="G4845" s="1">
        <v>43543</v>
      </c>
      <c r="H4845">
        <v>2.4</v>
      </c>
    </row>
    <row r="4846" spans="7:8" x14ac:dyDescent="0.35">
      <c r="G4846" s="1">
        <v>43544</v>
      </c>
      <c r="H4846">
        <v>2.41</v>
      </c>
    </row>
    <row r="4847" spans="7:8" x14ac:dyDescent="0.35">
      <c r="G4847" s="1">
        <v>43545</v>
      </c>
      <c r="H4847">
        <v>2.41</v>
      </c>
    </row>
    <row r="4848" spans="7:8" x14ac:dyDescent="0.35">
      <c r="G4848" s="1">
        <v>43546</v>
      </c>
      <c r="H4848">
        <v>2.41</v>
      </c>
    </row>
    <row r="4849" spans="7:8" x14ac:dyDescent="0.35">
      <c r="G4849" s="1">
        <v>43549</v>
      </c>
      <c r="H4849">
        <v>2.4</v>
      </c>
    </row>
    <row r="4850" spans="7:8" x14ac:dyDescent="0.35">
      <c r="G4850" s="1">
        <v>43550</v>
      </c>
      <c r="H4850">
        <v>2.4</v>
      </c>
    </row>
    <row r="4851" spans="7:8" x14ac:dyDescent="0.35">
      <c r="G4851" s="1">
        <v>43551</v>
      </c>
      <c r="H4851">
        <v>2.41</v>
      </c>
    </row>
    <row r="4852" spans="7:8" x14ac:dyDescent="0.35">
      <c r="G4852" s="1">
        <v>43552</v>
      </c>
      <c r="H4852">
        <v>2.41</v>
      </c>
    </row>
    <row r="4853" spans="7:8" x14ac:dyDescent="0.35">
      <c r="G4853" s="1">
        <v>43553</v>
      </c>
      <c r="H4853">
        <v>2.4300000000000002</v>
      </c>
    </row>
    <row r="4854" spans="7:8" x14ac:dyDescent="0.35">
      <c r="G4854" s="1">
        <v>43556</v>
      </c>
      <c r="H4854">
        <v>2.41</v>
      </c>
    </row>
    <row r="4855" spans="7:8" x14ac:dyDescent="0.35">
      <c r="G4855" s="1">
        <v>43557</v>
      </c>
      <c r="H4855">
        <v>2.41</v>
      </c>
    </row>
    <row r="4856" spans="7:8" x14ac:dyDescent="0.35">
      <c r="G4856" s="1">
        <v>43558</v>
      </c>
      <c r="H4856">
        <v>2.41</v>
      </c>
    </row>
    <row r="4857" spans="7:8" x14ac:dyDescent="0.35">
      <c r="G4857" s="1">
        <v>43559</v>
      </c>
      <c r="H4857">
        <v>2.41</v>
      </c>
    </row>
    <row r="4858" spans="7:8" x14ac:dyDescent="0.35">
      <c r="G4858" s="1">
        <v>43560</v>
      </c>
      <c r="H4858">
        <v>2.41</v>
      </c>
    </row>
    <row r="4859" spans="7:8" x14ac:dyDescent="0.35">
      <c r="G4859" s="1">
        <v>43563</v>
      </c>
      <c r="H4859">
        <v>2.41</v>
      </c>
    </row>
    <row r="4860" spans="7:8" x14ac:dyDescent="0.35">
      <c r="G4860" s="1">
        <v>43564</v>
      </c>
      <c r="H4860">
        <v>2.41</v>
      </c>
    </row>
    <row r="4861" spans="7:8" x14ac:dyDescent="0.35">
      <c r="G4861" s="1">
        <v>43565</v>
      </c>
      <c r="H4861">
        <v>2.41</v>
      </c>
    </row>
    <row r="4862" spans="7:8" x14ac:dyDescent="0.35">
      <c r="G4862" s="1">
        <v>43566</v>
      </c>
      <c r="H4862">
        <v>2.41</v>
      </c>
    </row>
    <row r="4863" spans="7:8" x14ac:dyDescent="0.35">
      <c r="G4863" s="1">
        <v>43567</v>
      </c>
      <c r="H4863">
        <v>2.41</v>
      </c>
    </row>
    <row r="4864" spans="7:8" x14ac:dyDescent="0.35">
      <c r="G4864" s="1">
        <v>43570</v>
      </c>
      <c r="H4864">
        <v>2.41</v>
      </c>
    </row>
    <row r="4865" spans="7:8" x14ac:dyDescent="0.35">
      <c r="G4865" s="1">
        <v>43571</v>
      </c>
      <c r="H4865">
        <v>2.41</v>
      </c>
    </row>
    <row r="4866" spans="7:8" x14ac:dyDescent="0.35">
      <c r="G4866" s="1">
        <v>43572</v>
      </c>
      <c r="H4866">
        <v>2.42</v>
      </c>
    </row>
    <row r="4867" spans="7:8" x14ac:dyDescent="0.35">
      <c r="G4867" s="1">
        <v>43573</v>
      </c>
      <c r="H4867">
        <v>2.4300000000000002</v>
      </c>
    </row>
    <row r="4868" spans="7:8" x14ac:dyDescent="0.35">
      <c r="G4868" s="1">
        <v>43574</v>
      </c>
      <c r="H4868">
        <v>2.44</v>
      </c>
    </row>
    <row r="4869" spans="7:8" x14ac:dyDescent="0.35">
      <c r="G4869" s="1">
        <v>43577</v>
      </c>
      <c r="H4869">
        <v>2.44</v>
      </c>
    </row>
    <row r="4870" spans="7:8" x14ac:dyDescent="0.35">
      <c r="G4870" s="1">
        <v>43578</v>
      </c>
      <c r="H4870">
        <v>2.44</v>
      </c>
    </row>
    <row r="4871" spans="7:8" x14ac:dyDescent="0.35">
      <c r="G4871" s="1">
        <v>43579</v>
      </c>
      <c r="H4871">
        <v>2.44</v>
      </c>
    </row>
    <row r="4872" spans="7:8" x14ac:dyDescent="0.35">
      <c r="G4872" s="1">
        <v>43580</v>
      </c>
      <c r="H4872">
        <v>2.44</v>
      </c>
    </row>
    <row r="4873" spans="7:8" x14ac:dyDescent="0.35">
      <c r="G4873" s="1">
        <v>43581</v>
      </c>
      <c r="H4873">
        <v>2.44</v>
      </c>
    </row>
    <row r="4874" spans="7:8" x14ac:dyDescent="0.35">
      <c r="G4874" s="1">
        <v>43584</v>
      </c>
      <c r="H4874">
        <v>2.4500000000000002</v>
      </c>
    </row>
    <row r="4875" spans="7:8" x14ac:dyDescent="0.35">
      <c r="G4875" s="1">
        <v>43585</v>
      </c>
      <c r="H4875">
        <v>2.4500000000000002</v>
      </c>
    </row>
    <row r="4876" spans="7:8" x14ac:dyDescent="0.35">
      <c r="G4876" s="1">
        <v>43586</v>
      </c>
      <c r="H4876">
        <v>2.4500000000000002</v>
      </c>
    </row>
    <row r="4877" spans="7:8" x14ac:dyDescent="0.35">
      <c r="G4877" s="1">
        <v>43587</v>
      </c>
      <c r="H4877">
        <v>2.41</v>
      </c>
    </row>
    <row r="4878" spans="7:8" x14ac:dyDescent="0.35">
      <c r="G4878" s="1">
        <v>43588</v>
      </c>
      <c r="H4878">
        <v>2.4</v>
      </c>
    </row>
    <row r="4879" spans="7:8" x14ac:dyDescent="0.35">
      <c r="G4879" s="1">
        <v>43591</v>
      </c>
      <c r="H4879">
        <v>2.4</v>
      </c>
    </row>
    <row r="4880" spans="7:8" x14ac:dyDescent="0.35">
      <c r="G4880" s="1">
        <v>43592</v>
      </c>
      <c r="H4880">
        <v>2.4</v>
      </c>
    </row>
    <row r="4881" spans="7:8" x14ac:dyDescent="0.35">
      <c r="G4881" s="1">
        <v>43593</v>
      </c>
      <c r="H4881">
        <v>2.39</v>
      </c>
    </row>
    <row r="4882" spans="7:8" x14ac:dyDescent="0.35">
      <c r="G4882" s="1">
        <v>43594</v>
      </c>
      <c r="H4882">
        <v>2.38</v>
      </c>
    </row>
    <row r="4883" spans="7:8" x14ac:dyDescent="0.35">
      <c r="G4883" s="1">
        <v>43595</v>
      </c>
      <c r="H4883">
        <v>2.38</v>
      </c>
    </row>
    <row r="4884" spans="7:8" x14ac:dyDescent="0.35">
      <c r="G4884" s="1">
        <v>43598</v>
      </c>
      <c r="H4884">
        <v>2.38</v>
      </c>
    </row>
    <row r="4885" spans="7:8" x14ac:dyDescent="0.35">
      <c r="G4885" s="1">
        <v>43599</v>
      </c>
      <c r="H4885">
        <v>2.38</v>
      </c>
    </row>
    <row r="4886" spans="7:8" x14ac:dyDescent="0.35">
      <c r="G4886" s="1">
        <v>43600</v>
      </c>
      <c r="H4886">
        <v>2.4</v>
      </c>
    </row>
    <row r="4887" spans="7:8" x14ac:dyDescent="0.35">
      <c r="G4887" s="1">
        <v>43601</v>
      </c>
      <c r="H4887">
        <v>2.39</v>
      </c>
    </row>
    <row r="4888" spans="7:8" x14ac:dyDescent="0.35">
      <c r="G4888" s="1">
        <v>43602</v>
      </c>
      <c r="H4888">
        <v>2.39</v>
      </c>
    </row>
    <row r="4889" spans="7:8" x14ac:dyDescent="0.35">
      <c r="G4889" s="1">
        <v>43605</v>
      </c>
      <c r="H4889">
        <v>2.39</v>
      </c>
    </row>
    <row r="4890" spans="7:8" x14ac:dyDescent="0.35">
      <c r="G4890" s="1">
        <v>43606</v>
      </c>
      <c r="H4890">
        <v>2.39</v>
      </c>
    </row>
    <row r="4891" spans="7:8" x14ac:dyDescent="0.35">
      <c r="G4891" s="1">
        <v>43607</v>
      </c>
      <c r="H4891">
        <v>2.38</v>
      </c>
    </row>
    <row r="4892" spans="7:8" x14ac:dyDescent="0.35">
      <c r="G4892" s="1">
        <v>43608</v>
      </c>
      <c r="H4892">
        <v>2.38</v>
      </c>
    </row>
    <row r="4893" spans="7:8" x14ac:dyDescent="0.35">
      <c r="G4893" s="1">
        <v>43609</v>
      </c>
      <c r="H4893">
        <v>2.38</v>
      </c>
    </row>
    <row r="4894" spans="7:8" x14ac:dyDescent="0.35">
      <c r="G4894" s="1">
        <v>43613</v>
      </c>
      <c r="H4894">
        <v>2.39</v>
      </c>
    </row>
    <row r="4895" spans="7:8" x14ac:dyDescent="0.35">
      <c r="G4895" s="1">
        <v>43614</v>
      </c>
      <c r="H4895">
        <v>2.39</v>
      </c>
    </row>
    <row r="4896" spans="7:8" x14ac:dyDescent="0.35">
      <c r="G4896" s="1">
        <v>43615</v>
      </c>
      <c r="H4896">
        <v>2.39</v>
      </c>
    </row>
    <row r="4897" spans="7:8" x14ac:dyDescent="0.35">
      <c r="G4897" s="1">
        <v>43616</v>
      </c>
      <c r="H4897">
        <v>2.4</v>
      </c>
    </row>
    <row r="4898" spans="7:8" x14ac:dyDescent="0.35">
      <c r="G4898" s="1">
        <v>43619</v>
      </c>
      <c r="H4898">
        <v>2.38</v>
      </c>
    </row>
    <row r="4899" spans="7:8" x14ac:dyDescent="0.35">
      <c r="G4899" s="1">
        <v>43620</v>
      </c>
      <c r="H4899">
        <v>2.38</v>
      </c>
    </row>
    <row r="4900" spans="7:8" x14ac:dyDescent="0.35">
      <c r="G4900" s="1">
        <v>43621</v>
      </c>
      <c r="H4900">
        <v>2.38</v>
      </c>
    </row>
    <row r="4901" spans="7:8" x14ac:dyDescent="0.35">
      <c r="G4901" s="1">
        <v>43622</v>
      </c>
      <c r="H4901">
        <v>2.37</v>
      </c>
    </row>
    <row r="4902" spans="7:8" x14ac:dyDescent="0.35">
      <c r="G4902" s="1">
        <v>43623</v>
      </c>
      <c r="H4902">
        <v>2.37</v>
      </c>
    </row>
    <row r="4903" spans="7:8" x14ac:dyDescent="0.35">
      <c r="G4903" s="1">
        <v>43626</v>
      </c>
      <c r="H4903">
        <v>2.37</v>
      </c>
    </row>
    <row r="4904" spans="7:8" x14ac:dyDescent="0.35">
      <c r="G4904" s="1">
        <v>43627</v>
      </c>
      <c r="H4904">
        <v>2.37</v>
      </c>
    </row>
    <row r="4905" spans="7:8" x14ac:dyDescent="0.35">
      <c r="G4905" s="1">
        <v>43628</v>
      </c>
      <c r="H4905">
        <v>2.37</v>
      </c>
    </row>
    <row r="4906" spans="7:8" x14ac:dyDescent="0.35">
      <c r="G4906" s="1">
        <v>43629</v>
      </c>
      <c r="H4906">
        <v>2.37</v>
      </c>
    </row>
    <row r="4907" spans="7:8" x14ac:dyDescent="0.35">
      <c r="G4907" s="1">
        <v>43630</v>
      </c>
      <c r="H4907">
        <v>2.36</v>
      </c>
    </row>
    <row r="4908" spans="7:8" x14ac:dyDescent="0.35">
      <c r="G4908" s="1">
        <v>43633</v>
      </c>
      <c r="H4908">
        <v>2.38</v>
      </c>
    </row>
    <row r="4909" spans="7:8" x14ac:dyDescent="0.35">
      <c r="G4909" s="1">
        <v>43634</v>
      </c>
      <c r="H4909">
        <v>2.37</v>
      </c>
    </row>
    <row r="4910" spans="7:8" x14ac:dyDescent="0.35">
      <c r="G4910" s="1">
        <v>43635</v>
      </c>
      <c r="H4910">
        <v>2.37</v>
      </c>
    </row>
    <row r="4911" spans="7:8" x14ac:dyDescent="0.35">
      <c r="G4911" s="1">
        <v>43636</v>
      </c>
      <c r="H4911">
        <v>2.37</v>
      </c>
    </row>
    <row r="4912" spans="7:8" x14ac:dyDescent="0.35">
      <c r="G4912" s="1">
        <v>43637</v>
      </c>
      <c r="H4912">
        <v>2.38</v>
      </c>
    </row>
    <row r="4913" spans="7:8" x14ac:dyDescent="0.35">
      <c r="G4913" s="1">
        <v>43640</v>
      </c>
      <c r="H4913">
        <v>2.38</v>
      </c>
    </row>
    <row r="4914" spans="7:8" x14ac:dyDescent="0.35">
      <c r="G4914" s="1">
        <v>43641</v>
      </c>
      <c r="H4914">
        <v>2.38</v>
      </c>
    </row>
    <row r="4915" spans="7:8" x14ac:dyDescent="0.35">
      <c r="G4915" s="1">
        <v>43642</v>
      </c>
      <c r="H4915">
        <v>2.38</v>
      </c>
    </row>
    <row r="4916" spans="7:8" x14ac:dyDescent="0.35">
      <c r="G4916" s="1">
        <v>43643</v>
      </c>
      <c r="H4916">
        <v>2.38</v>
      </c>
    </row>
    <row r="4917" spans="7:8" x14ac:dyDescent="0.35">
      <c r="G4917" s="1">
        <v>43644</v>
      </c>
      <c r="H4917">
        <v>2.4</v>
      </c>
    </row>
    <row r="4918" spans="7:8" x14ac:dyDescent="0.35">
      <c r="G4918" s="1">
        <v>43647</v>
      </c>
      <c r="H4918">
        <v>2.39</v>
      </c>
    </row>
    <row r="4919" spans="7:8" x14ac:dyDescent="0.35">
      <c r="G4919" s="1">
        <v>43648</v>
      </c>
      <c r="H4919">
        <v>2.4</v>
      </c>
    </row>
    <row r="4920" spans="7:8" x14ac:dyDescent="0.35">
      <c r="G4920" s="1">
        <v>43649</v>
      </c>
      <c r="H4920">
        <v>2.41</v>
      </c>
    </row>
    <row r="4921" spans="7:8" x14ac:dyDescent="0.35">
      <c r="G4921" s="1">
        <v>43651</v>
      </c>
      <c r="H4921">
        <v>2.42</v>
      </c>
    </row>
    <row r="4922" spans="7:8" x14ac:dyDescent="0.35">
      <c r="G4922" s="1">
        <v>43654</v>
      </c>
      <c r="H4922">
        <v>2.41</v>
      </c>
    </row>
    <row r="4923" spans="7:8" x14ac:dyDescent="0.35">
      <c r="G4923" s="1">
        <v>43655</v>
      </c>
      <c r="H4923">
        <v>2.41</v>
      </c>
    </row>
    <row r="4924" spans="7:8" x14ac:dyDescent="0.35">
      <c r="G4924" s="1">
        <v>43656</v>
      </c>
      <c r="H4924">
        <v>2.41</v>
      </c>
    </row>
    <row r="4925" spans="7:8" x14ac:dyDescent="0.35">
      <c r="G4925" s="1">
        <v>43657</v>
      </c>
      <c r="H4925">
        <v>2.4</v>
      </c>
    </row>
    <row r="4926" spans="7:8" x14ac:dyDescent="0.35">
      <c r="G4926" s="1">
        <v>43658</v>
      </c>
      <c r="H4926">
        <v>2.38</v>
      </c>
    </row>
    <row r="4927" spans="7:8" x14ac:dyDescent="0.35">
      <c r="G4927" s="1">
        <v>43661</v>
      </c>
      <c r="H4927">
        <v>2.4</v>
      </c>
    </row>
    <row r="4928" spans="7:8" x14ac:dyDescent="0.35">
      <c r="G4928" s="1">
        <v>43662</v>
      </c>
      <c r="H4928">
        <v>2.41</v>
      </c>
    </row>
    <row r="4929" spans="7:8" x14ac:dyDescent="0.35">
      <c r="G4929" s="1">
        <v>43663</v>
      </c>
      <c r="H4929">
        <v>2.41</v>
      </c>
    </row>
    <row r="4930" spans="7:8" x14ac:dyDescent="0.35">
      <c r="G4930" s="1">
        <v>43664</v>
      </c>
      <c r="H4930">
        <v>2.41</v>
      </c>
    </row>
    <row r="4931" spans="7:8" x14ac:dyDescent="0.35">
      <c r="G4931" s="1">
        <v>43665</v>
      </c>
      <c r="H4931">
        <v>2.41</v>
      </c>
    </row>
    <row r="4932" spans="7:8" x14ac:dyDescent="0.35">
      <c r="G4932" s="1">
        <v>43668</v>
      </c>
      <c r="H4932">
        <v>2.4</v>
      </c>
    </row>
    <row r="4933" spans="7:8" x14ac:dyDescent="0.35">
      <c r="G4933" s="1">
        <v>43669</v>
      </c>
      <c r="H4933">
        <v>2.4</v>
      </c>
    </row>
    <row r="4934" spans="7:8" x14ac:dyDescent="0.35">
      <c r="G4934" s="1">
        <v>43670</v>
      </c>
      <c r="H4934">
        <v>2.4</v>
      </c>
    </row>
    <row r="4935" spans="7:8" x14ac:dyDescent="0.35">
      <c r="G4935" s="1">
        <v>43671</v>
      </c>
      <c r="H4935">
        <v>2.4</v>
      </c>
    </row>
    <row r="4936" spans="7:8" x14ac:dyDescent="0.35">
      <c r="G4936" s="1">
        <v>43672</v>
      </c>
      <c r="H4936">
        <v>2.4</v>
      </c>
    </row>
    <row r="4937" spans="7:8" x14ac:dyDescent="0.35">
      <c r="G4937" s="1">
        <v>43675</v>
      </c>
      <c r="H4937">
        <v>2.4</v>
      </c>
    </row>
    <row r="4938" spans="7:8" x14ac:dyDescent="0.35">
      <c r="G4938" s="1">
        <v>43676</v>
      </c>
      <c r="H4938">
        <v>2.39</v>
      </c>
    </row>
    <row r="4939" spans="7:8" x14ac:dyDescent="0.35">
      <c r="G4939" s="1">
        <v>43677</v>
      </c>
      <c r="H4939">
        <v>2.4</v>
      </c>
    </row>
    <row r="4940" spans="7:8" x14ac:dyDescent="0.35">
      <c r="G4940" s="1">
        <v>43678</v>
      </c>
      <c r="H4940">
        <v>2.14</v>
      </c>
    </row>
    <row r="4941" spans="7:8" x14ac:dyDescent="0.35">
      <c r="G4941" s="1">
        <v>43679</v>
      </c>
      <c r="H4941">
        <v>2.14</v>
      </c>
    </row>
    <row r="4942" spans="7:8" x14ac:dyDescent="0.35">
      <c r="G4942" s="1">
        <v>43682</v>
      </c>
      <c r="H4942">
        <v>2.13</v>
      </c>
    </row>
    <row r="4943" spans="7:8" x14ac:dyDescent="0.35">
      <c r="G4943" s="1">
        <v>43683</v>
      </c>
      <c r="H4943">
        <v>2.13</v>
      </c>
    </row>
    <row r="4944" spans="7:8" x14ac:dyDescent="0.35">
      <c r="G4944" s="1">
        <v>43684</v>
      </c>
      <c r="H4944">
        <v>2.12</v>
      </c>
    </row>
    <row r="4945" spans="7:8" x14ac:dyDescent="0.35">
      <c r="G4945" s="1">
        <v>43685</v>
      </c>
      <c r="H4945">
        <v>2.12</v>
      </c>
    </row>
    <row r="4946" spans="7:8" x14ac:dyDescent="0.35">
      <c r="G4946" s="1">
        <v>43686</v>
      </c>
      <c r="H4946">
        <v>2.12</v>
      </c>
    </row>
    <row r="4947" spans="7:8" x14ac:dyDescent="0.35">
      <c r="G4947" s="1">
        <v>43689</v>
      </c>
      <c r="H4947">
        <v>2.12</v>
      </c>
    </row>
    <row r="4948" spans="7:8" x14ac:dyDescent="0.35">
      <c r="G4948" s="1">
        <v>43690</v>
      </c>
      <c r="H4948">
        <v>2.12</v>
      </c>
    </row>
    <row r="4949" spans="7:8" x14ac:dyDescent="0.35">
      <c r="G4949" s="1">
        <v>43691</v>
      </c>
      <c r="H4949">
        <v>2.12</v>
      </c>
    </row>
    <row r="4950" spans="7:8" x14ac:dyDescent="0.35">
      <c r="G4950" s="1">
        <v>43692</v>
      </c>
      <c r="H4950">
        <v>2.13</v>
      </c>
    </row>
    <row r="4951" spans="7:8" x14ac:dyDescent="0.35">
      <c r="G4951" s="1">
        <v>43693</v>
      </c>
      <c r="H4951">
        <v>2.13</v>
      </c>
    </row>
    <row r="4952" spans="7:8" x14ac:dyDescent="0.35">
      <c r="G4952" s="1">
        <v>43696</v>
      </c>
      <c r="H4952">
        <v>2.13</v>
      </c>
    </row>
    <row r="4953" spans="7:8" x14ac:dyDescent="0.35">
      <c r="G4953" s="1">
        <v>43697</v>
      </c>
      <c r="H4953">
        <v>2.13</v>
      </c>
    </row>
    <row r="4954" spans="7:8" x14ac:dyDescent="0.35">
      <c r="G4954" s="1">
        <v>43698</v>
      </c>
      <c r="H4954">
        <v>2.12</v>
      </c>
    </row>
    <row r="4955" spans="7:8" x14ac:dyDescent="0.35">
      <c r="G4955" s="1">
        <v>43699</v>
      </c>
      <c r="H4955">
        <v>2.12</v>
      </c>
    </row>
    <row r="4956" spans="7:8" x14ac:dyDescent="0.35">
      <c r="G4956" s="1">
        <v>43700</v>
      </c>
      <c r="H4956">
        <v>2.12</v>
      </c>
    </row>
    <row r="4957" spans="7:8" x14ac:dyDescent="0.35">
      <c r="G4957" s="1">
        <v>43703</v>
      </c>
      <c r="H4957">
        <v>2.12</v>
      </c>
    </row>
    <row r="4958" spans="7:8" x14ac:dyDescent="0.35">
      <c r="G4958" s="1">
        <v>43704</v>
      </c>
      <c r="H4958">
        <v>2.12</v>
      </c>
    </row>
    <row r="4959" spans="7:8" x14ac:dyDescent="0.35">
      <c r="G4959" s="1">
        <v>43705</v>
      </c>
      <c r="H4959">
        <v>2.12</v>
      </c>
    </row>
    <row r="4960" spans="7:8" x14ac:dyDescent="0.35">
      <c r="G4960" s="1">
        <v>43706</v>
      </c>
      <c r="H4960">
        <v>2.12</v>
      </c>
    </row>
    <row r="4961" spans="7:8" x14ac:dyDescent="0.35">
      <c r="G4961" s="1">
        <v>43707</v>
      </c>
      <c r="H4961">
        <v>2.13</v>
      </c>
    </row>
    <row r="4962" spans="7:8" x14ac:dyDescent="0.35">
      <c r="G4962" s="1">
        <v>43711</v>
      </c>
      <c r="H4962">
        <v>2.13</v>
      </c>
    </row>
    <row r="4963" spans="7:8" x14ac:dyDescent="0.35">
      <c r="G4963" s="1">
        <v>43712</v>
      </c>
      <c r="H4963">
        <v>2.13</v>
      </c>
    </row>
    <row r="4964" spans="7:8" x14ac:dyDescent="0.35">
      <c r="G4964" s="1">
        <v>43713</v>
      </c>
      <c r="H4964">
        <v>2.13</v>
      </c>
    </row>
    <row r="4965" spans="7:8" x14ac:dyDescent="0.35">
      <c r="G4965" s="1">
        <v>43714</v>
      </c>
      <c r="H4965">
        <v>2.12</v>
      </c>
    </row>
    <row r="4966" spans="7:8" x14ac:dyDescent="0.35">
      <c r="G4966" s="1">
        <v>43717</v>
      </c>
      <c r="H4966">
        <v>2.13</v>
      </c>
    </row>
    <row r="4967" spans="7:8" x14ac:dyDescent="0.35">
      <c r="G4967" s="1">
        <v>43718</v>
      </c>
      <c r="H4967">
        <v>2.13</v>
      </c>
    </row>
    <row r="4968" spans="7:8" x14ac:dyDescent="0.35">
      <c r="G4968" s="1">
        <v>43719</v>
      </c>
      <c r="H4968">
        <v>2.13</v>
      </c>
    </row>
    <row r="4969" spans="7:8" x14ac:dyDescent="0.35">
      <c r="G4969" s="1">
        <v>43720</v>
      </c>
      <c r="H4969">
        <v>2.13</v>
      </c>
    </row>
    <row r="4970" spans="7:8" x14ac:dyDescent="0.35">
      <c r="G4970" s="1">
        <v>43721</v>
      </c>
      <c r="H4970">
        <v>2.14</v>
      </c>
    </row>
    <row r="4971" spans="7:8" x14ac:dyDescent="0.35">
      <c r="G4971" s="1">
        <v>43724</v>
      </c>
      <c r="H4971">
        <v>2.25</v>
      </c>
    </row>
    <row r="4972" spans="7:8" x14ac:dyDescent="0.35">
      <c r="G4972" s="1">
        <v>43725</v>
      </c>
      <c r="H4972">
        <v>2.2999999999999998</v>
      </c>
    </row>
    <row r="4973" spans="7:8" x14ac:dyDescent="0.35">
      <c r="G4973" s="1">
        <v>43726</v>
      </c>
      <c r="H4973">
        <v>2.25</v>
      </c>
    </row>
    <row r="4974" spans="7:8" x14ac:dyDescent="0.35">
      <c r="G4974" s="1">
        <v>43727</v>
      </c>
      <c r="H4974">
        <v>1.9</v>
      </c>
    </row>
    <row r="4975" spans="7:8" x14ac:dyDescent="0.35">
      <c r="G4975" s="1">
        <v>43728</v>
      </c>
      <c r="H4975">
        <v>1.9</v>
      </c>
    </row>
    <row r="4976" spans="7:8" x14ac:dyDescent="0.35">
      <c r="G4976" s="1">
        <v>43731</v>
      </c>
      <c r="H4976">
        <v>1.9</v>
      </c>
    </row>
    <row r="4977" spans="7:8" x14ac:dyDescent="0.35">
      <c r="G4977" s="1">
        <v>43732</v>
      </c>
      <c r="H4977">
        <v>1.9</v>
      </c>
    </row>
    <row r="4978" spans="7:8" x14ac:dyDescent="0.35">
      <c r="G4978" s="1">
        <v>43733</v>
      </c>
      <c r="H4978">
        <v>1.9</v>
      </c>
    </row>
    <row r="4979" spans="7:8" x14ac:dyDescent="0.35">
      <c r="G4979" s="1">
        <v>43734</v>
      </c>
      <c r="H4979">
        <v>1.85</v>
      </c>
    </row>
    <row r="4980" spans="7:8" x14ac:dyDescent="0.35">
      <c r="G4980" s="1">
        <v>43735</v>
      </c>
      <c r="H4980">
        <v>1.83</v>
      </c>
    </row>
    <row r="4981" spans="7:8" x14ac:dyDescent="0.35">
      <c r="G4981" s="1">
        <v>43738</v>
      </c>
      <c r="H4981">
        <v>1.9</v>
      </c>
    </row>
    <row r="4982" spans="7:8" x14ac:dyDescent="0.35">
      <c r="G4982" s="1">
        <v>43739</v>
      </c>
      <c r="H4982">
        <v>1.88</v>
      </c>
    </row>
    <row r="4983" spans="7:8" x14ac:dyDescent="0.35">
      <c r="G4983" s="1">
        <v>43740</v>
      </c>
      <c r="H4983">
        <v>1.85</v>
      </c>
    </row>
    <row r="4984" spans="7:8" x14ac:dyDescent="0.35">
      <c r="G4984" s="1">
        <v>43741</v>
      </c>
      <c r="H4984">
        <v>1.83</v>
      </c>
    </row>
    <row r="4985" spans="7:8" x14ac:dyDescent="0.35">
      <c r="G4985" s="1">
        <v>43742</v>
      </c>
      <c r="H4985">
        <v>1.82</v>
      </c>
    </row>
    <row r="4986" spans="7:8" x14ac:dyDescent="0.35">
      <c r="G4986" s="1">
        <v>43745</v>
      </c>
      <c r="H4986">
        <v>1.82</v>
      </c>
    </row>
    <row r="4987" spans="7:8" x14ac:dyDescent="0.35">
      <c r="G4987" s="1">
        <v>43746</v>
      </c>
      <c r="H4987">
        <v>1.82</v>
      </c>
    </row>
    <row r="4988" spans="7:8" x14ac:dyDescent="0.35">
      <c r="G4988" s="1">
        <v>43747</v>
      </c>
      <c r="H4988">
        <v>1.82</v>
      </c>
    </row>
    <row r="4989" spans="7:8" x14ac:dyDescent="0.35">
      <c r="G4989" s="1">
        <v>43748</v>
      </c>
      <c r="H4989">
        <v>1.82</v>
      </c>
    </row>
    <row r="4990" spans="7:8" x14ac:dyDescent="0.35">
      <c r="G4990" s="1">
        <v>43749</v>
      </c>
      <c r="H4990">
        <v>1.82</v>
      </c>
    </row>
    <row r="4991" spans="7:8" x14ac:dyDescent="0.35">
      <c r="G4991" s="1">
        <v>43753</v>
      </c>
      <c r="H4991">
        <v>1.9</v>
      </c>
    </row>
    <row r="4992" spans="7:8" x14ac:dyDescent="0.35">
      <c r="G4992" s="1">
        <v>43754</v>
      </c>
      <c r="H4992">
        <v>1.9</v>
      </c>
    </row>
    <row r="4993" spans="7:8" x14ac:dyDescent="0.35">
      <c r="G4993" s="1">
        <v>43755</v>
      </c>
      <c r="H4993">
        <v>1.85</v>
      </c>
    </row>
    <row r="4994" spans="7:8" x14ac:dyDescent="0.35">
      <c r="G4994" s="1">
        <v>43756</v>
      </c>
      <c r="H4994">
        <v>1.85</v>
      </c>
    </row>
    <row r="4995" spans="7:8" x14ac:dyDescent="0.35">
      <c r="G4995" s="1">
        <v>43759</v>
      </c>
      <c r="H4995">
        <v>1.85</v>
      </c>
    </row>
    <row r="4996" spans="7:8" x14ac:dyDescent="0.35">
      <c r="G4996" s="1">
        <v>43760</v>
      </c>
      <c r="H4996">
        <v>1.85</v>
      </c>
    </row>
    <row r="4997" spans="7:8" x14ac:dyDescent="0.35">
      <c r="G4997" s="1">
        <v>43761</v>
      </c>
      <c r="H4997">
        <v>1.85</v>
      </c>
    </row>
    <row r="4998" spans="7:8" x14ac:dyDescent="0.35">
      <c r="G4998" s="1">
        <v>43762</v>
      </c>
      <c r="H4998">
        <v>1.85</v>
      </c>
    </row>
    <row r="4999" spans="7:8" x14ac:dyDescent="0.35">
      <c r="G4999" s="1">
        <v>43763</v>
      </c>
      <c r="H4999">
        <v>1.83</v>
      </c>
    </row>
    <row r="5000" spans="7:8" x14ac:dyDescent="0.35">
      <c r="G5000" s="1">
        <v>43766</v>
      </c>
      <c r="H5000">
        <v>1.83</v>
      </c>
    </row>
    <row r="5001" spans="7:8" x14ac:dyDescent="0.35">
      <c r="G5001" s="1">
        <v>43767</v>
      </c>
      <c r="H5001">
        <v>1.82</v>
      </c>
    </row>
    <row r="5002" spans="7:8" x14ac:dyDescent="0.35">
      <c r="G5002" s="1">
        <v>43768</v>
      </c>
      <c r="H5002">
        <v>1.82</v>
      </c>
    </row>
    <row r="5003" spans="7:8" x14ac:dyDescent="0.35">
      <c r="G5003" s="1">
        <v>43769</v>
      </c>
      <c r="H5003">
        <v>1.58</v>
      </c>
    </row>
    <row r="5004" spans="7:8" x14ac:dyDescent="0.35">
      <c r="G5004" s="1">
        <v>43770</v>
      </c>
      <c r="H5004">
        <v>1.57</v>
      </c>
    </row>
    <row r="5005" spans="7:8" x14ac:dyDescent="0.35">
      <c r="G5005" s="1">
        <v>43773</v>
      </c>
      <c r="H5005">
        <v>1.56</v>
      </c>
    </row>
    <row r="5006" spans="7:8" x14ac:dyDescent="0.35">
      <c r="G5006" s="1">
        <v>43774</v>
      </c>
      <c r="H5006">
        <v>1.56</v>
      </c>
    </row>
    <row r="5007" spans="7:8" x14ac:dyDescent="0.35">
      <c r="G5007" s="1">
        <v>43775</v>
      </c>
      <c r="H5007">
        <v>1.55</v>
      </c>
    </row>
    <row r="5008" spans="7:8" x14ac:dyDescent="0.35">
      <c r="G5008" s="1">
        <v>43776</v>
      </c>
      <c r="H5008">
        <v>1.55</v>
      </c>
    </row>
    <row r="5009" spans="7:8" x14ac:dyDescent="0.35">
      <c r="G5009" s="1">
        <v>43777</v>
      </c>
      <c r="H5009">
        <v>1.55</v>
      </c>
    </row>
    <row r="5010" spans="7:8" x14ac:dyDescent="0.35">
      <c r="G5010" s="1">
        <v>43781</v>
      </c>
      <c r="H5010">
        <v>1.55</v>
      </c>
    </row>
    <row r="5011" spans="7:8" x14ac:dyDescent="0.35">
      <c r="G5011" s="1">
        <v>43782</v>
      </c>
      <c r="H5011">
        <v>1.55</v>
      </c>
    </row>
    <row r="5012" spans="7:8" x14ac:dyDescent="0.35">
      <c r="G5012" s="1">
        <v>43783</v>
      </c>
      <c r="H5012">
        <v>1.55</v>
      </c>
    </row>
    <row r="5013" spans="7:8" x14ac:dyDescent="0.35">
      <c r="G5013" s="1">
        <v>43784</v>
      </c>
      <c r="H5013">
        <v>1.55</v>
      </c>
    </row>
    <row r="5014" spans="7:8" x14ac:dyDescent="0.35">
      <c r="G5014" s="1">
        <v>43787</v>
      </c>
      <c r="H5014">
        <v>1.55</v>
      </c>
    </row>
    <row r="5015" spans="7:8" x14ac:dyDescent="0.35">
      <c r="G5015" s="1">
        <v>43788</v>
      </c>
      <c r="H5015">
        <v>1.55</v>
      </c>
    </row>
    <row r="5016" spans="7:8" x14ac:dyDescent="0.35">
      <c r="G5016" s="1">
        <v>43789</v>
      </c>
      <c r="H5016">
        <v>1.55</v>
      </c>
    </row>
    <row r="5017" spans="7:8" x14ac:dyDescent="0.35">
      <c r="G5017" s="1">
        <v>43790</v>
      </c>
      <c r="H5017">
        <v>1.55</v>
      </c>
    </row>
    <row r="5018" spans="7:8" x14ac:dyDescent="0.35">
      <c r="G5018" s="1">
        <v>43791</v>
      </c>
      <c r="H5018">
        <v>1.55</v>
      </c>
    </row>
    <row r="5019" spans="7:8" x14ac:dyDescent="0.35">
      <c r="G5019" s="1">
        <v>43794</v>
      </c>
      <c r="H5019">
        <v>1.55</v>
      </c>
    </row>
    <row r="5020" spans="7:8" x14ac:dyDescent="0.35">
      <c r="G5020" s="1">
        <v>43795</v>
      </c>
      <c r="H5020">
        <v>1.55</v>
      </c>
    </row>
    <row r="5021" spans="7:8" x14ac:dyDescent="0.35">
      <c r="G5021" s="1">
        <v>43796</v>
      </c>
      <c r="H5021">
        <v>1.55</v>
      </c>
    </row>
    <row r="5022" spans="7:8" x14ac:dyDescent="0.35">
      <c r="G5022" s="1">
        <v>43798</v>
      </c>
      <c r="H5022">
        <v>1.56</v>
      </c>
    </row>
    <row r="5023" spans="7:8" x14ac:dyDescent="0.35">
      <c r="G5023" s="1">
        <v>43801</v>
      </c>
      <c r="H5023">
        <v>1.56</v>
      </c>
    </row>
    <row r="5024" spans="7:8" x14ac:dyDescent="0.35">
      <c r="G5024" s="1">
        <v>43802</v>
      </c>
      <c r="H5024">
        <v>1.55</v>
      </c>
    </row>
    <row r="5025" spans="7:8" x14ac:dyDescent="0.35">
      <c r="G5025" s="1">
        <v>43803</v>
      </c>
      <c r="H5025">
        <v>1.55</v>
      </c>
    </row>
    <row r="5026" spans="7:8" x14ac:dyDescent="0.35">
      <c r="G5026" s="1">
        <v>43804</v>
      </c>
      <c r="H5026">
        <v>1.55</v>
      </c>
    </row>
    <row r="5027" spans="7:8" x14ac:dyDescent="0.35">
      <c r="G5027" s="1">
        <v>43805</v>
      </c>
      <c r="H5027">
        <v>1.55</v>
      </c>
    </row>
    <row r="5028" spans="7:8" x14ac:dyDescent="0.35">
      <c r="G5028" s="1">
        <v>43808</v>
      </c>
      <c r="H5028">
        <v>1.55</v>
      </c>
    </row>
    <row r="5029" spans="7:8" x14ac:dyDescent="0.35">
      <c r="G5029" s="1">
        <v>43809</v>
      </c>
      <c r="H5029">
        <v>1.55</v>
      </c>
    </row>
    <row r="5030" spans="7:8" x14ac:dyDescent="0.35">
      <c r="G5030" s="1">
        <v>43810</v>
      </c>
      <c r="H5030">
        <v>1.55</v>
      </c>
    </row>
    <row r="5031" spans="7:8" x14ac:dyDescent="0.35">
      <c r="G5031" s="1">
        <v>43811</v>
      </c>
      <c r="H5031">
        <v>1.55</v>
      </c>
    </row>
    <row r="5032" spans="7:8" x14ac:dyDescent="0.35">
      <c r="G5032" s="1">
        <v>43812</v>
      </c>
      <c r="H5032">
        <v>1.55</v>
      </c>
    </row>
    <row r="5033" spans="7:8" x14ac:dyDescent="0.35">
      <c r="G5033" s="1">
        <v>43815</v>
      </c>
      <c r="H5033">
        <v>1.56</v>
      </c>
    </row>
    <row r="5034" spans="7:8" x14ac:dyDescent="0.35">
      <c r="G5034" s="1">
        <v>43816</v>
      </c>
      <c r="H5034">
        <v>1.55</v>
      </c>
    </row>
    <row r="5035" spans="7:8" x14ac:dyDescent="0.35">
      <c r="G5035" s="1">
        <v>43817</v>
      </c>
      <c r="H5035">
        <v>1.55</v>
      </c>
    </row>
    <row r="5036" spans="7:8" x14ac:dyDescent="0.35">
      <c r="G5036" s="1">
        <v>43818</v>
      </c>
      <c r="H5036">
        <v>1.55</v>
      </c>
    </row>
    <row r="5037" spans="7:8" x14ac:dyDescent="0.35">
      <c r="G5037" s="1">
        <v>43819</v>
      </c>
      <c r="H5037">
        <v>1.55</v>
      </c>
    </row>
    <row r="5038" spans="7:8" x14ac:dyDescent="0.35">
      <c r="G5038" s="1">
        <v>43822</v>
      </c>
      <c r="H5038">
        <v>1.55</v>
      </c>
    </row>
    <row r="5039" spans="7:8" x14ac:dyDescent="0.35">
      <c r="G5039" s="1">
        <v>43823</v>
      </c>
      <c r="H5039">
        <v>1.55</v>
      </c>
    </row>
    <row r="5040" spans="7:8" x14ac:dyDescent="0.35">
      <c r="G5040" s="1">
        <v>43825</v>
      </c>
      <c r="H5040">
        <v>1.55</v>
      </c>
    </row>
    <row r="5041" spans="7:8" x14ac:dyDescent="0.35">
      <c r="G5041" s="1">
        <v>43826</v>
      </c>
      <c r="H5041">
        <v>1.55</v>
      </c>
    </row>
    <row r="5042" spans="7:8" x14ac:dyDescent="0.35">
      <c r="G5042" s="1">
        <v>43829</v>
      </c>
      <c r="H5042">
        <v>1.55</v>
      </c>
    </row>
    <row r="5043" spans="7:8" x14ac:dyDescent="0.35">
      <c r="G5043" s="1">
        <v>43830</v>
      </c>
      <c r="H5043">
        <v>1.55</v>
      </c>
    </row>
    <row r="5044" spans="7:8" x14ac:dyDescent="0.35">
      <c r="G5044" s="1">
        <v>43832</v>
      </c>
      <c r="H5044">
        <v>1.55</v>
      </c>
    </row>
    <row r="5045" spans="7:8" x14ac:dyDescent="0.35">
      <c r="G5045" s="1">
        <v>43833</v>
      </c>
      <c r="H5045">
        <v>1.55</v>
      </c>
    </row>
    <row r="5046" spans="7:8" x14ac:dyDescent="0.35">
      <c r="G5046" s="1">
        <v>43836</v>
      </c>
      <c r="H5046">
        <v>1.55</v>
      </c>
    </row>
    <row r="5047" spans="7:8" x14ac:dyDescent="0.35">
      <c r="G5047" s="1">
        <v>43837</v>
      </c>
      <c r="H5047">
        <v>1.55</v>
      </c>
    </row>
    <row r="5048" spans="7:8" x14ac:dyDescent="0.35">
      <c r="G5048" s="1">
        <v>43838</v>
      </c>
      <c r="H5048">
        <v>1.55</v>
      </c>
    </row>
    <row r="5049" spans="7:8" x14ac:dyDescent="0.35">
      <c r="G5049" s="1">
        <v>43839</v>
      </c>
      <c r="H5049">
        <v>1.55</v>
      </c>
    </row>
    <row r="5050" spans="7:8" x14ac:dyDescent="0.35">
      <c r="G5050" s="1">
        <v>43840</v>
      </c>
      <c r="H5050">
        <v>1.54</v>
      </c>
    </row>
    <row r="5051" spans="7:8" x14ac:dyDescent="0.35">
      <c r="G5051" s="1">
        <v>43843</v>
      </c>
      <c r="H5051">
        <v>1.54</v>
      </c>
    </row>
    <row r="5052" spans="7:8" x14ac:dyDescent="0.35">
      <c r="G5052" s="1">
        <v>43844</v>
      </c>
      <c r="H5052">
        <v>1.54</v>
      </c>
    </row>
    <row r="5053" spans="7:8" x14ac:dyDescent="0.35">
      <c r="G5053" s="1">
        <v>43845</v>
      </c>
      <c r="H5053">
        <v>1.54</v>
      </c>
    </row>
    <row r="5054" spans="7:8" x14ac:dyDescent="0.35">
      <c r="G5054" s="1">
        <v>43846</v>
      </c>
      <c r="H5054">
        <v>1.54</v>
      </c>
    </row>
    <row r="5055" spans="7:8" x14ac:dyDescent="0.35">
      <c r="G5055" s="1">
        <v>43847</v>
      </c>
      <c r="H5055">
        <v>1.55</v>
      </c>
    </row>
    <row r="5056" spans="7:8" x14ac:dyDescent="0.35">
      <c r="G5056" s="1">
        <v>43851</v>
      </c>
      <c r="H5056">
        <v>1.55</v>
      </c>
    </row>
    <row r="5057" spans="7:8" x14ac:dyDescent="0.35">
      <c r="G5057" s="1">
        <v>43852</v>
      </c>
      <c r="H5057">
        <v>1.55</v>
      </c>
    </row>
    <row r="5058" spans="7:8" x14ac:dyDescent="0.35">
      <c r="G5058" s="1">
        <v>43853</v>
      </c>
      <c r="H5058">
        <v>1.55</v>
      </c>
    </row>
    <row r="5059" spans="7:8" x14ac:dyDescent="0.35">
      <c r="G5059" s="1">
        <v>43854</v>
      </c>
      <c r="H5059">
        <v>1.55</v>
      </c>
    </row>
    <row r="5060" spans="7:8" x14ac:dyDescent="0.35">
      <c r="G5060" s="1">
        <v>43857</v>
      </c>
      <c r="H5060">
        <v>1.55</v>
      </c>
    </row>
    <row r="5061" spans="7:8" x14ac:dyDescent="0.35">
      <c r="G5061" s="1">
        <v>43858</v>
      </c>
      <c r="H5061">
        <v>1.55</v>
      </c>
    </row>
    <row r="5062" spans="7:8" x14ac:dyDescent="0.35">
      <c r="G5062" s="1">
        <v>43859</v>
      </c>
      <c r="H5062">
        <v>1.55</v>
      </c>
    </row>
    <row r="5063" spans="7:8" x14ac:dyDescent="0.35">
      <c r="G5063" s="1">
        <v>43860</v>
      </c>
      <c r="H5063">
        <v>1.6</v>
      </c>
    </row>
    <row r="5064" spans="7:8" x14ac:dyDescent="0.35">
      <c r="G5064" s="1">
        <v>43861</v>
      </c>
      <c r="H5064">
        <v>1.59</v>
      </c>
    </row>
    <row r="5065" spans="7:8" x14ac:dyDescent="0.35">
      <c r="G5065" s="1">
        <v>43864</v>
      </c>
      <c r="H5065">
        <v>1.59</v>
      </c>
    </row>
    <row r="5066" spans="7:8" x14ac:dyDescent="0.35">
      <c r="G5066" s="1">
        <v>43865</v>
      </c>
      <c r="H5066">
        <v>1.59</v>
      </c>
    </row>
    <row r="5067" spans="7:8" x14ac:dyDescent="0.35">
      <c r="G5067" s="1">
        <v>43866</v>
      </c>
      <c r="H5067">
        <v>1.59</v>
      </c>
    </row>
    <row r="5068" spans="7:8" x14ac:dyDescent="0.35">
      <c r="G5068" s="1">
        <v>43867</v>
      </c>
      <c r="H5068">
        <v>1.59</v>
      </c>
    </row>
    <row r="5069" spans="7:8" x14ac:dyDescent="0.35">
      <c r="G5069" s="1">
        <v>43868</v>
      </c>
      <c r="H5069">
        <v>1.58</v>
      </c>
    </row>
    <row r="5070" spans="7:8" x14ac:dyDescent="0.35">
      <c r="G5070" s="1">
        <v>43871</v>
      </c>
      <c r="H5070">
        <v>1.58</v>
      </c>
    </row>
    <row r="5071" spans="7:8" x14ac:dyDescent="0.35">
      <c r="G5071" s="1">
        <v>43872</v>
      </c>
      <c r="H5071">
        <v>1.58</v>
      </c>
    </row>
    <row r="5072" spans="7:8" x14ac:dyDescent="0.35">
      <c r="G5072" s="1">
        <v>43873</v>
      </c>
      <c r="H5072">
        <v>1.58</v>
      </c>
    </row>
    <row r="5073" spans="7:8" x14ac:dyDescent="0.35">
      <c r="G5073" s="1">
        <v>43874</v>
      </c>
      <c r="H5073">
        <v>1.58</v>
      </c>
    </row>
    <row r="5074" spans="7:8" x14ac:dyDescent="0.35">
      <c r="G5074" s="1">
        <v>43875</v>
      </c>
      <c r="H5074">
        <v>1.58</v>
      </c>
    </row>
    <row r="5075" spans="7:8" x14ac:dyDescent="0.35">
      <c r="G5075" s="1">
        <v>43879</v>
      </c>
      <c r="H5075">
        <v>1.59</v>
      </c>
    </row>
    <row r="5076" spans="7:8" x14ac:dyDescent="0.35">
      <c r="G5076" s="1">
        <v>43880</v>
      </c>
      <c r="H5076">
        <v>1.59</v>
      </c>
    </row>
    <row r="5077" spans="7:8" x14ac:dyDescent="0.35">
      <c r="G5077" s="1">
        <v>43881</v>
      </c>
      <c r="H5077">
        <v>1.59</v>
      </c>
    </row>
    <row r="5078" spans="7:8" x14ac:dyDescent="0.35">
      <c r="G5078" s="1">
        <v>43882</v>
      </c>
      <c r="H5078">
        <v>1.58</v>
      </c>
    </row>
    <row r="5079" spans="7:8" x14ac:dyDescent="0.35">
      <c r="G5079" s="1">
        <v>43885</v>
      </c>
      <c r="H5079">
        <v>1.58</v>
      </c>
    </row>
    <row r="5080" spans="7:8" x14ac:dyDescent="0.35">
      <c r="G5080" s="1">
        <v>43886</v>
      </c>
      <c r="H5080">
        <v>1.58</v>
      </c>
    </row>
    <row r="5081" spans="7:8" x14ac:dyDescent="0.35">
      <c r="G5081" s="1">
        <v>43887</v>
      </c>
      <c r="H5081">
        <v>1.58</v>
      </c>
    </row>
    <row r="5082" spans="7:8" x14ac:dyDescent="0.35">
      <c r="G5082" s="1">
        <v>43888</v>
      </c>
      <c r="H5082">
        <v>1.58</v>
      </c>
    </row>
    <row r="5083" spans="7:8" x14ac:dyDescent="0.35">
      <c r="G5083" s="1">
        <v>43889</v>
      </c>
      <c r="H5083">
        <v>1.58</v>
      </c>
    </row>
    <row r="5084" spans="7:8" x14ac:dyDescent="0.35">
      <c r="G5084" s="1">
        <v>43892</v>
      </c>
      <c r="H5084">
        <v>1.59</v>
      </c>
    </row>
    <row r="5085" spans="7:8" x14ac:dyDescent="0.35">
      <c r="G5085" s="1">
        <v>43893</v>
      </c>
      <c r="H5085">
        <v>1.59</v>
      </c>
    </row>
    <row r="5086" spans="7:8" x14ac:dyDescent="0.35">
      <c r="G5086" s="1">
        <v>43894</v>
      </c>
      <c r="H5086">
        <v>1.0900000000000001</v>
      </c>
    </row>
    <row r="5087" spans="7:8" x14ac:dyDescent="0.35">
      <c r="G5087" s="1">
        <v>43895</v>
      </c>
      <c r="H5087">
        <v>1.0900000000000001</v>
      </c>
    </row>
    <row r="5088" spans="7:8" x14ac:dyDescent="0.35">
      <c r="G5088" s="1">
        <v>43896</v>
      </c>
      <c r="H5088">
        <v>1.0900000000000001</v>
      </c>
    </row>
    <row r="5089" spans="7:8" x14ac:dyDescent="0.35">
      <c r="G5089" s="1">
        <v>43899</v>
      </c>
      <c r="H5089">
        <v>1.0900000000000001</v>
      </c>
    </row>
    <row r="5090" spans="7:8" x14ac:dyDescent="0.35">
      <c r="G5090" s="1">
        <v>43900</v>
      </c>
      <c r="H5090">
        <v>1.0900000000000001</v>
      </c>
    </row>
    <row r="5091" spans="7:8" x14ac:dyDescent="0.35">
      <c r="G5091" s="1">
        <v>43901</v>
      </c>
      <c r="H5091">
        <v>1.0900000000000001</v>
      </c>
    </row>
    <row r="5092" spans="7:8" x14ac:dyDescent="0.35">
      <c r="G5092" s="1">
        <v>43902</v>
      </c>
      <c r="H5092">
        <v>1.1000000000000001</v>
      </c>
    </row>
    <row r="5093" spans="7:8" x14ac:dyDescent="0.35">
      <c r="G5093" s="1">
        <v>43903</v>
      </c>
      <c r="H5093">
        <v>1.1000000000000001</v>
      </c>
    </row>
    <row r="5094" spans="7:8" x14ac:dyDescent="0.35">
      <c r="G5094" s="1">
        <v>43906</v>
      </c>
      <c r="H5094">
        <v>0.25</v>
      </c>
    </row>
    <row r="5095" spans="7:8" x14ac:dyDescent="0.35">
      <c r="G5095" s="1">
        <v>43907</v>
      </c>
      <c r="H5095">
        <v>0.25</v>
      </c>
    </row>
    <row r="5096" spans="7:8" x14ac:dyDescent="0.35">
      <c r="G5096" s="1">
        <v>43908</v>
      </c>
      <c r="H5096">
        <v>0.25</v>
      </c>
    </row>
    <row r="5097" spans="7:8" x14ac:dyDescent="0.35">
      <c r="G5097" s="1">
        <v>43909</v>
      </c>
      <c r="H5097">
        <v>0.2</v>
      </c>
    </row>
    <row r="5098" spans="7:8" x14ac:dyDescent="0.35">
      <c r="G5098" s="1">
        <v>43910</v>
      </c>
      <c r="H5098">
        <v>0.15</v>
      </c>
    </row>
    <row r="5099" spans="7:8" x14ac:dyDescent="0.35">
      <c r="G5099" s="1">
        <v>43913</v>
      </c>
      <c r="H5099">
        <v>0.15</v>
      </c>
    </row>
    <row r="5100" spans="7:8" x14ac:dyDescent="0.35">
      <c r="G5100" s="1">
        <v>43914</v>
      </c>
      <c r="H5100">
        <v>0.12</v>
      </c>
    </row>
    <row r="5101" spans="7:8" x14ac:dyDescent="0.35">
      <c r="G5101" s="1">
        <v>43915</v>
      </c>
      <c r="H5101">
        <v>0.1</v>
      </c>
    </row>
    <row r="5102" spans="7:8" x14ac:dyDescent="0.35">
      <c r="G5102" s="1">
        <v>43916</v>
      </c>
      <c r="H5102">
        <v>0.1</v>
      </c>
    </row>
    <row r="5103" spans="7:8" x14ac:dyDescent="0.35">
      <c r="G5103" s="1">
        <v>43917</v>
      </c>
      <c r="H5103">
        <v>0.1</v>
      </c>
    </row>
    <row r="5104" spans="7:8" x14ac:dyDescent="0.35">
      <c r="G5104" s="1">
        <v>43920</v>
      </c>
      <c r="H5104">
        <v>0.09</v>
      </c>
    </row>
    <row r="5105" spans="7:8" x14ac:dyDescent="0.35">
      <c r="G5105" s="1">
        <v>43921</v>
      </c>
      <c r="H5105">
        <v>0.08</v>
      </c>
    </row>
    <row r="5106" spans="7:8" x14ac:dyDescent="0.35">
      <c r="G5106" s="1">
        <v>43922</v>
      </c>
      <c r="H5106">
        <v>0.06</v>
      </c>
    </row>
    <row r="5107" spans="7:8" x14ac:dyDescent="0.35">
      <c r="G5107" s="1">
        <v>43923</v>
      </c>
      <c r="H5107">
        <v>0.05</v>
      </c>
    </row>
    <row r="5108" spans="7:8" x14ac:dyDescent="0.35">
      <c r="G5108" s="1">
        <v>43924</v>
      </c>
      <c r="H5108">
        <v>0.05</v>
      </c>
    </row>
    <row r="5109" spans="7:8" x14ac:dyDescent="0.35">
      <c r="G5109" s="1">
        <v>43927</v>
      </c>
      <c r="H5109">
        <v>0.05</v>
      </c>
    </row>
    <row r="5110" spans="7:8" x14ac:dyDescent="0.35">
      <c r="G5110" s="1">
        <v>43928</v>
      </c>
      <c r="H5110">
        <v>0.05</v>
      </c>
    </row>
    <row r="5111" spans="7:8" x14ac:dyDescent="0.35">
      <c r="G5111" s="1">
        <v>43929</v>
      </c>
      <c r="H5111">
        <v>0.05</v>
      </c>
    </row>
    <row r="5112" spans="7:8" x14ac:dyDescent="0.35">
      <c r="G5112" s="1">
        <v>43930</v>
      </c>
      <c r="H5112">
        <v>0.05</v>
      </c>
    </row>
    <row r="5113" spans="7:8" x14ac:dyDescent="0.35">
      <c r="G5113" s="1">
        <v>43931</v>
      </c>
      <c r="H5113">
        <v>0.05</v>
      </c>
    </row>
    <row r="5114" spans="7:8" x14ac:dyDescent="0.35">
      <c r="G5114" s="1">
        <v>43934</v>
      </c>
      <c r="H5114">
        <v>0.05</v>
      </c>
    </row>
    <row r="5115" spans="7:8" x14ac:dyDescent="0.35">
      <c r="G5115" s="1">
        <v>43935</v>
      </c>
      <c r="H5115">
        <v>0.05</v>
      </c>
    </row>
    <row r="5116" spans="7:8" x14ac:dyDescent="0.35">
      <c r="G5116" s="1">
        <v>43936</v>
      </c>
      <c r="H5116">
        <v>0.05</v>
      </c>
    </row>
    <row r="5117" spans="7:8" x14ac:dyDescent="0.35">
      <c r="G5117" s="1">
        <v>43937</v>
      </c>
      <c r="H5117">
        <v>0.05</v>
      </c>
    </row>
    <row r="5118" spans="7:8" x14ac:dyDescent="0.35">
      <c r="G5118" s="1">
        <v>43938</v>
      </c>
      <c r="H5118">
        <v>0.05</v>
      </c>
    </row>
    <row r="5119" spans="7:8" x14ac:dyDescent="0.35">
      <c r="G5119" s="1">
        <v>43941</v>
      </c>
      <c r="H5119">
        <v>0.05</v>
      </c>
    </row>
    <row r="5120" spans="7:8" x14ac:dyDescent="0.35">
      <c r="G5120" s="1">
        <v>43942</v>
      </c>
      <c r="H5120">
        <v>0.05</v>
      </c>
    </row>
    <row r="5121" spans="7:8" x14ac:dyDescent="0.35">
      <c r="G5121" s="1">
        <v>43943</v>
      </c>
      <c r="H5121">
        <v>0.05</v>
      </c>
    </row>
    <row r="5122" spans="7:8" x14ac:dyDescent="0.35">
      <c r="G5122" s="1">
        <v>43944</v>
      </c>
      <c r="H5122">
        <v>0.04</v>
      </c>
    </row>
    <row r="5123" spans="7:8" x14ac:dyDescent="0.35">
      <c r="G5123" s="1">
        <v>43945</v>
      </c>
      <c r="H5123">
        <v>0.05</v>
      </c>
    </row>
    <row r="5124" spans="7:8" x14ac:dyDescent="0.35">
      <c r="G5124" s="1">
        <v>43948</v>
      </c>
      <c r="H5124">
        <v>0.04</v>
      </c>
    </row>
    <row r="5125" spans="7:8" x14ac:dyDescent="0.35">
      <c r="G5125" s="1">
        <v>43949</v>
      </c>
      <c r="H5125">
        <v>0.04</v>
      </c>
    </row>
    <row r="5126" spans="7:8" x14ac:dyDescent="0.35">
      <c r="G5126" s="1">
        <v>43950</v>
      </c>
      <c r="H5126">
        <v>0.04</v>
      </c>
    </row>
    <row r="5127" spans="7:8" x14ac:dyDescent="0.35">
      <c r="G5127" s="1">
        <v>43951</v>
      </c>
      <c r="H5127">
        <v>0.05</v>
      </c>
    </row>
    <row r="5128" spans="7:8" x14ac:dyDescent="0.35">
      <c r="G5128" s="1">
        <v>43952</v>
      </c>
      <c r="H5128">
        <v>0.05</v>
      </c>
    </row>
    <row r="5129" spans="7:8" x14ac:dyDescent="0.35">
      <c r="G5129" s="1">
        <v>43955</v>
      </c>
      <c r="H5129">
        <v>0.05</v>
      </c>
    </row>
    <row r="5130" spans="7:8" x14ac:dyDescent="0.35">
      <c r="G5130" s="1">
        <v>43956</v>
      </c>
      <c r="H5130">
        <v>0.05</v>
      </c>
    </row>
    <row r="5131" spans="7:8" x14ac:dyDescent="0.35">
      <c r="G5131" s="1">
        <v>43957</v>
      </c>
      <c r="H5131">
        <v>0.05</v>
      </c>
    </row>
    <row r="5132" spans="7:8" x14ac:dyDescent="0.35">
      <c r="G5132" s="1">
        <v>43958</v>
      </c>
      <c r="H5132">
        <v>0.05</v>
      </c>
    </row>
    <row r="5133" spans="7:8" x14ac:dyDescent="0.35">
      <c r="G5133" s="1">
        <v>43959</v>
      </c>
      <c r="H5133">
        <v>0.05</v>
      </c>
    </row>
    <row r="5134" spans="7:8" x14ac:dyDescent="0.35">
      <c r="G5134" s="1">
        <v>43962</v>
      </c>
      <c r="H5134">
        <v>0.05</v>
      </c>
    </row>
    <row r="5135" spans="7:8" x14ac:dyDescent="0.35">
      <c r="G5135" s="1">
        <v>43963</v>
      </c>
      <c r="H5135">
        <v>0.05</v>
      </c>
    </row>
    <row r="5136" spans="7:8" x14ac:dyDescent="0.35">
      <c r="G5136" s="1">
        <v>43964</v>
      </c>
      <c r="H5136">
        <v>0.05</v>
      </c>
    </row>
    <row r="5137" spans="7:8" x14ac:dyDescent="0.35">
      <c r="G5137" s="1">
        <v>43965</v>
      </c>
      <c r="H5137">
        <v>0.05</v>
      </c>
    </row>
    <row r="5138" spans="7:8" x14ac:dyDescent="0.35">
      <c r="G5138" s="1">
        <v>43966</v>
      </c>
      <c r="H5138">
        <v>0.05</v>
      </c>
    </row>
    <row r="5139" spans="7:8" x14ac:dyDescent="0.35">
      <c r="G5139" s="1">
        <v>43969</v>
      </c>
      <c r="H5139">
        <v>0.05</v>
      </c>
    </row>
    <row r="5140" spans="7:8" x14ac:dyDescent="0.35">
      <c r="G5140" s="1">
        <v>43970</v>
      </c>
      <c r="H5140">
        <v>0.05</v>
      </c>
    </row>
    <row r="5141" spans="7:8" x14ac:dyDescent="0.35">
      <c r="G5141" s="1">
        <v>43971</v>
      </c>
      <c r="H5141">
        <v>0.05</v>
      </c>
    </row>
    <row r="5142" spans="7:8" x14ac:dyDescent="0.35">
      <c r="G5142" s="1">
        <v>43972</v>
      </c>
      <c r="H5142">
        <v>0.05</v>
      </c>
    </row>
    <row r="5143" spans="7:8" x14ac:dyDescent="0.35">
      <c r="G5143" s="1">
        <v>43973</v>
      </c>
      <c r="H5143">
        <v>0.05</v>
      </c>
    </row>
    <row r="5144" spans="7:8" x14ac:dyDescent="0.35">
      <c r="G5144" s="1">
        <v>43977</v>
      </c>
      <c r="H5144">
        <v>0.05</v>
      </c>
    </row>
    <row r="5145" spans="7:8" x14ac:dyDescent="0.35">
      <c r="G5145" s="1">
        <v>43978</v>
      </c>
      <c r="H5145">
        <v>0.05</v>
      </c>
    </row>
    <row r="5146" spans="7:8" x14ac:dyDescent="0.35">
      <c r="G5146" s="1">
        <v>43979</v>
      </c>
      <c r="H5146">
        <v>0.05</v>
      </c>
    </row>
    <row r="5147" spans="7:8" x14ac:dyDescent="0.35">
      <c r="G5147" s="1">
        <v>43980</v>
      </c>
      <c r="H5147">
        <v>0.05</v>
      </c>
    </row>
    <row r="5148" spans="7:8" x14ac:dyDescent="0.35">
      <c r="G5148" s="1">
        <v>43983</v>
      </c>
      <c r="H5148">
        <v>0.05</v>
      </c>
    </row>
    <row r="5149" spans="7:8" x14ac:dyDescent="0.35">
      <c r="G5149" s="1">
        <v>43984</v>
      </c>
      <c r="H5149">
        <v>0.06</v>
      </c>
    </row>
    <row r="5150" spans="7:8" x14ac:dyDescent="0.35">
      <c r="G5150" s="1">
        <v>43985</v>
      </c>
      <c r="H5150">
        <v>0.06</v>
      </c>
    </row>
    <row r="5151" spans="7:8" x14ac:dyDescent="0.35">
      <c r="G5151" s="1">
        <v>43986</v>
      </c>
      <c r="H5151">
        <v>0.06</v>
      </c>
    </row>
    <row r="5152" spans="7:8" x14ac:dyDescent="0.35">
      <c r="G5152" s="1">
        <v>43987</v>
      </c>
      <c r="H5152">
        <v>7.0000000000000007E-2</v>
      </c>
    </row>
    <row r="5153" spans="7:8" x14ac:dyDescent="0.35">
      <c r="G5153" s="1">
        <v>43990</v>
      </c>
      <c r="H5153">
        <v>7.0000000000000007E-2</v>
      </c>
    </row>
    <row r="5154" spans="7:8" x14ac:dyDescent="0.35">
      <c r="G5154" s="1">
        <v>43991</v>
      </c>
      <c r="H5154">
        <v>7.0000000000000007E-2</v>
      </c>
    </row>
    <row r="5155" spans="7:8" x14ac:dyDescent="0.35">
      <c r="G5155" s="1">
        <v>43992</v>
      </c>
      <c r="H5155">
        <v>0.08</v>
      </c>
    </row>
    <row r="5156" spans="7:8" x14ac:dyDescent="0.35">
      <c r="G5156" s="1">
        <v>43993</v>
      </c>
      <c r="H5156">
        <v>0.08</v>
      </c>
    </row>
    <row r="5157" spans="7:8" x14ac:dyDescent="0.35">
      <c r="G5157" s="1">
        <v>43994</v>
      </c>
      <c r="H5157">
        <v>0.08</v>
      </c>
    </row>
    <row r="5158" spans="7:8" x14ac:dyDescent="0.35">
      <c r="G5158" s="1">
        <v>43997</v>
      </c>
      <c r="H5158">
        <v>0.09</v>
      </c>
    </row>
    <row r="5159" spans="7:8" x14ac:dyDescent="0.35">
      <c r="G5159" s="1">
        <v>43998</v>
      </c>
      <c r="H5159">
        <v>0.09</v>
      </c>
    </row>
    <row r="5160" spans="7:8" x14ac:dyDescent="0.35">
      <c r="G5160" s="1">
        <v>43999</v>
      </c>
      <c r="H5160">
        <v>0.09</v>
      </c>
    </row>
    <row r="5161" spans="7:8" x14ac:dyDescent="0.35">
      <c r="G5161" s="1">
        <v>44000</v>
      </c>
      <c r="H5161">
        <v>0.09</v>
      </c>
    </row>
    <row r="5162" spans="7:8" x14ac:dyDescent="0.35">
      <c r="G5162" s="1">
        <v>44001</v>
      </c>
      <c r="H5162">
        <v>0.09</v>
      </c>
    </row>
    <row r="5163" spans="7:8" x14ac:dyDescent="0.35">
      <c r="G5163" s="1">
        <v>44004</v>
      </c>
      <c r="H5163">
        <v>0.08</v>
      </c>
    </row>
    <row r="5164" spans="7:8" x14ac:dyDescent="0.35">
      <c r="G5164" s="1">
        <v>44005</v>
      </c>
      <c r="H5164">
        <v>0.08</v>
      </c>
    </row>
    <row r="5165" spans="7:8" x14ac:dyDescent="0.35">
      <c r="G5165" s="1">
        <v>44006</v>
      </c>
      <c r="H5165">
        <v>0.08</v>
      </c>
    </row>
    <row r="5166" spans="7:8" x14ac:dyDescent="0.35">
      <c r="G5166" s="1">
        <v>44007</v>
      </c>
      <c r="H5166">
        <v>0.08</v>
      </c>
    </row>
    <row r="5167" spans="7:8" x14ac:dyDescent="0.35">
      <c r="G5167" s="1">
        <v>44008</v>
      </c>
      <c r="H5167">
        <v>0.08</v>
      </c>
    </row>
    <row r="5168" spans="7:8" x14ac:dyDescent="0.35">
      <c r="G5168" s="1">
        <v>44011</v>
      </c>
      <c r="H5168">
        <v>0.08</v>
      </c>
    </row>
    <row r="5169" spans="7:8" x14ac:dyDescent="0.35">
      <c r="G5169" s="1">
        <v>44012</v>
      </c>
      <c r="H5169">
        <v>0.08</v>
      </c>
    </row>
    <row r="5170" spans="7:8" x14ac:dyDescent="0.35">
      <c r="G5170" s="1">
        <v>44013</v>
      </c>
      <c r="H5170">
        <v>0.08</v>
      </c>
    </row>
    <row r="5171" spans="7:8" x14ac:dyDescent="0.35">
      <c r="G5171" s="1">
        <v>44014</v>
      </c>
      <c r="H5171">
        <v>0.09</v>
      </c>
    </row>
    <row r="5172" spans="7:8" x14ac:dyDescent="0.35">
      <c r="G5172" s="1">
        <v>44015</v>
      </c>
      <c r="H5172">
        <v>0.09</v>
      </c>
    </row>
    <row r="5173" spans="7:8" x14ac:dyDescent="0.35">
      <c r="G5173" s="1">
        <v>44018</v>
      </c>
      <c r="H5173">
        <v>0.09</v>
      </c>
    </row>
    <row r="5174" spans="7:8" x14ac:dyDescent="0.35">
      <c r="G5174" s="1">
        <v>44019</v>
      </c>
      <c r="H5174">
        <v>0.09</v>
      </c>
    </row>
    <row r="5175" spans="7:8" x14ac:dyDescent="0.35">
      <c r="G5175" s="1">
        <v>44020</v>
      </c>
      <c r="H5175">
        <v>0.09</v>
      </c>
    </row>
    <row r="5176" spans="7:8" x14ac:dyDescent="0.35">
      <c r="G5176" s="1">
        <v>44021</v>
      </c>
      <c r="H5176">
        <v>0.09</v>
      </c>
    </row>
    <row r="5177" spans="7:8" x14ac:dyDescent="0.35">
      <c r="G5177" s="1">
        <v>44022</v>
      </c>
      <c r="H5177">
        <v>0.09</v>
      </c>
    </row>
    <row r="5178" spans="7:8" x14ac:dyDescent="0.35">
      <c r="G5178" s="1">
        <v>44025</v>
      </c>
      <c r="H5178">
        <v>0.09</v>
      </c>
    </row>
    <row r="5179" spans="7:8" x14ac:dyDescent="0.35">
      <c r="G5179" s="1">
        <v>44026</v>
      </c>
      <c r="H5179">
        <v>0.09</v>
      </c>
    </row>
    <row r="5180" spans="7:8" x14ac:dyDescent="0.35">
      <c r="G5180" s="1">
        <v>44027</v>
      </c>
      <c r="H5180">
        <v>0.1</v>
      </c>
    </row>
    <row r="5181" spans="7:8" x14ac:dyDescent="0.35">
      <c r="G5181" s="1">
        <v>44028</v>
      </c>
      <c r="H5181">
        <v>0.1</v>
      </c>
    </row>
    <row r="5182" spans="7:8" x14ac:dyDescent="0.35">
      <c r="G5182" s="1">
        <v>44029</v>
      </c>
      <c r="H5182">
        <v>0.09</v>
      </c>
    </row>
    <row r="5183" spans="7:8" x14ac:dyDescent="0.35">
      <c r="G5183" s="1">
        <v>44032</v>
      </c>
      <c r="H5183">
        <v>0.1</v>
      </c>
    </row>
    <row r="5184" spans="7:8" x14ac:dyDescent="0.35">
      <c r="G5184" s="1">
        <v>44033</v>
      </c>
      <c r="H5184">
        <v>0.1</v>
      </c>
    </row>
    <row r="5185" spans="7:8" x14ac:dyDescent="0.35">
      <c r="G5185" s="1">
        <v>44034</v>
      </c>
      <c r="H5185">
        <v>0.09</v>
      </c>
    </row>
    <row r="5186" spans="7:8" x14ac:dyDescent="0.35">
      <c r="G5186" s="1">
        <v>44035</v>
      </c>
      <c r="H5186">
        <v>0.09</v>
      </c>
    </row>
    <row r="5187" spans="7:8" x14ac:dyDescent="0.35">
      <c r="G5187" s="1">
        <v>44036</v>
      </c>
      <c r="H5187">
        <v>0.09</v>
      </c>
    </row>
    <row r="5188" spans="7:8" x14ac:dyDescent="0.35">
      <c r="G5188" s="1">
        <v>44039</v>
      </c>
      <c r="H5188">
        <v>0.1</v>
      </c>
    </row>
    <row r="5189" spans="7:8" x14ac:dyDescent="0.35">
      <c r="G5189" s="1">
        <v>44040</v>
      </c>
      <c r="H5189">
        <v>0.1</v>
      </c>
    </row>
    <row r="5190" spans="7:8" x14ac:dyDescent="0.35">
      <c r="G5190" s="1">
        <v>44041</v>
      </c>
      <c r="H5190">
        <v>0.1</v>
      </c>
    </row>
    <row r="5191" spans="7:8" x14ac:dyDescent="0.35">
      <c r="G5191" s="1">
        <v>44042</v>
      </c>
      <c r="H5191">
        <v>0.1</v>
      </c>
    </row>
    <row r="5192" spans="7:8" x14ac:dyDescent="0.35">
      <c r="G5192" s="1">
        <v>44043</v>
      </c>
      <c r="H5192">
        <v>0.1</v>
      </c>
    </row>
    <row r="5193" spans="7:8" x14ac:dyDescent="0.35">
      <c r="G5193" s="1">
        <v>44046</v>
      </c>
      <c r="H5193">
        <v>0.1</v>
      </c>
    </row>
    <row r="5194" spans="7:8" x14ac:dyDescent="0.35">
      <c r="G5194" s="1">
        <v>44047</v>
      </c>
      <c r="H5194">
        <v>0.1</v>
      </c>
    </row>
    <row r="5195" spans="7:8" x14ac:dyDescent="0.35">
      <c r="G5195" s="1">
        <v>44048</v>
      </c>
      <c r="H5195">
        <v>0.1</v>
      </c>
    </row>
    <row r="5196" spans="7:8" x14ac:dyDescent="0.35">
      <c r="G5196" s="1">
        <v>44049</v>
      </c>
      <c r="H5196">
        <v>0.1</v>
      </c>
    </row>
    <row r="5197" spans="7:8" x14ac:dyDescent="0.35">
      <c r="G5197" s="1">
        <v>44050</v>
      </c>
      <c r="H5197">
        <v>0.1</v>
      </c>
    </row>
    <row r="5198" spans="7:8" x14ac:dyDescent="0.35">
      <c r="G5198" s="1">
        <v>44053</v>
      </c>
      <c r="H5198">
        <v>0.1</v>
      </c>
    </row>
    <row r="5199" spans="7:8" x14ac:dyDescent="0.35">
      <c r="G5199" s="1">
        <v>44054</v>
      </c>
      <c r="H5199">
        <v>0.1</v>
      </c>
    </row>
    <row r="5200" spans="7:8" x14ac:dyDescent="0.35">
      <c r="G5200" s="1">
        <v>44055</v>
      </c>
      <c r="H5200">
        <v>0.1</v>
      </c>
    </row>
    <row r="5201" spans="7:8" x14ac:dyDescent="0.35">
      <c r="G5201" s="1">
        <v>44056</v>
      </c>
      <c r="H5201">
        <v>0.1</v>
      </c>
    </row>
    <row r="5202" spans="7:8" x14ac:dyDescent="0.35">
      <c r="G5202" s="1">
        <v>44057</v>
      </c>
      <c r="H5202">
        <v>0.1</v>
      </c>
    </row>
    <row r="5203" spans="7:8" x14ac:dyDescent="0.35">
      <c r="G5203" s="1">
        <v>44060</v>
      </c>
      <c r="H5203">
        <v>0.1</v>
      </c>
    </row>
    <row r="5204" spans="7:8" x14ac:dyDescent="0.35">
      <c r="G5204" s="1">
        <v>44061</v>
      </c>
      <c r="H5204">
        <v>0.09</v>
      </c>
    </row>
    <row r="5205" spans="7:8" x14ac:dyDescent="0.35">
      <c r="G5205" s="1">
        <v>44062</v>
      </c>
      <c r="H5205">
        <v>0.09</v>
      </c>
    </row>
    <row r="5206" spans="7:8" x14ac:dyDescent="0.35">
      <c r="G5206" s="1">
        <v>44063</v>
      </c>
      <c r="H5206">
        <v>0.09</v>
      </c>
    </row>
    <row r="5207" spans="7:8" x14ac:dyDescent="0.35">
      <c r="G5207" s="1">
        <v>44064</v>
      </c>
      <c r="H5207">
        <v>0.09</v>
      </c>
    </row>
    <row r="5208" spans="7:8" x14ac:dyDescent="0.35">
      <c r="G5208" s="1">
        <v>44067</v>
      </c>
      <c r="H5208">
        <v>0.09</v>
      </c>
    </row>
    <row r="5209" spans="7:8" x14ac:dyDescent="0.35">
      <c r="G5209" s="1">
        <v>44068</v>
      </c>
      <c r="H5209">
        <v>0.09</v>
      </c>
    </row>
    <row r="5210" spans="7:8" x14ac:dyDescent="0.35">
      <c r="G5210" s="1">
        <v>44069</v>
      </c>
      <c r="H5210">
        <v>0.09</v>
      </c>
    </row>
    <row r="5211" spans="7:8" x14ac:dyDescent="0.35">
      <c r="G5211" s="1">
        <v>44070</v>
      </c>
      <c r="H5211">
        <v>0.08</v>
      </c>
    </row>
    <row r="5212" spans="7:8" x14ac:dyDescent="0.35">
      <c r="G5212" s="1">
        <v>44071</v>
      </c>
      <c r="H5212">
        <v>0.09</v>
      </c>
    </row>
    <row r="5213" spans="7:8" x14ac:dyDescent="0.35">
      <c r="G5213" s="1">
        <v>44074</v>
      </c>
      <c r="H5213">
        <v>0.09</v>
      </c>
    </row>
    <row r="5214" spans="7:8" x14ac:dyDescent="0.35">
      <c r="G5214" s="1">
        <v>44075</v>
      </c>
      <c r="H5214">
        <v>0.09</v>
      </c>
    </row>
    <row r="5215" spans="7:8" x14ac:dyDescent="0.35">
      <c r="G5215" s="1">
        <v>44076</v>
      </c>
      <c r="H5215">
        <v>0.09</v>
      </c>
    </row>
    <row r="5216" spans="7:8" x14ac:dyDescent="0.35">
      <c r="G5216" s="1">
        <v>44077</v>
      </c>
      <c r="H5216">
        <v>0.09</v>
      </c>
    </row>
    <row r="5217" spans="7:8" x14ac:dyDescent="0.35">
      <c r="G5217" s="1">
        <v>44078</v>
      </c>
      <c r="H5217">
        <v>0.09</v>
      </c>
    </row>
    <row r="5218" spans="7:8" x14ac:dyDescent="0.35">
      <c r="G5218" s="1">
        <v>44082</v>
      </c>
      <c r="H5218">
        <v>0.09</v>
      </c>
    </row>
    <row r="5219" spans="7:8" x14ac:dyDescent="0.35">
      <c r="G5219" s="1">
        <v>44083</v>
      </c>
      <c r="H5219">
        <v>0.09</v>
      </c>
    </row>
    <row r="5220" spans="7:8" x14ac:dyDescent="0.35">
      <c r="G5220" s="1">
        <v>44084</v>
      </c>
      <c r="H5220">
        <v>0.09</v>
      </c>
    </row>
    <row r="5221" spans="7:8" x14ac:dyDescent="0.35">
      <c r="G5221" s="1">
        <v>44085</v>
      </c>
      <c r="H5221">
        <v>0.09</v>
      </c>
    </row>
    <row r="5222" spans="7:8" x14ac:dyDescent="0.35">
      <c r="G5222" s="1">
        <v>44088</v>
      </c>
      <c r="H5222">
        <v>0.09</v>
      </c>
    </row>
    <row r="5223" spans="7:8" x14ac:dyDescent="0.35">
      <c r="G5223" s="1">
        <v>44089</v>
      </c>
      <c r="H5223">
        <v>0.09</v>
      </c>
    </row>
    <row r="5224" spans="7:8" x14ac:dyDescent="0.35">
      <c r="G5224" s="1">
        <v>44090</v>
      </c>
      <c r="H5224">
        <v>0.09</v>
      </c>
    </row>
    <row r="5225" spans="7:8" x14ac:dyDescent="0.35">
      <c r="G5225" s="1">
        <v>44091</v>
      </c>
      <c r="H5225">
        <v>0.09</v>
      </c>
    </row>
    <row r="5226" spans="7:8" x14ac:dyDescent="0.35">
      <c r="G5226" s="1">
        <v>44092</v>
      </c>
      <c r="H5226">
        <v>0.09</v>
      </c>
    </row>
    <row r="5227" spans="7:8" x14ac:dyDescent="0.35">
      <c r="G5227" s="1">
        <v>44095</v>
      </c>
      <c r="H5227">
        <v>0.09</v>
      </c>
    </row>
    <row r="5228" spans="7:8" x14ac:dyDescent="0.35">
      <c r="G5228" s="1">
        <v>44096</v>
      </c>
      <c r="H5228">
        <v>0.09</v>
      </c>
    </row>
    <row r="5229" spans="7:8" x14ac:dyDescent="0.35">
      <c r="G5229" s="1">
        <v>44097</v>
      </c>
      <c r="H5229">
        <v>0.09</v>
      </c>
    </row>
    <row r="5230" spans="7:8" x14ac:dyDescent="0.35">
      <c r="G5230" s="1">
        <v>44098</v>
      </c>
      <c r="H5230">
        <v>0.09</v>
      </c>
    </row>
    <row r="5231" spans="7:8" x14ac:dyDescent="0.35">
      <c r="G5231" s="1">
        <v>44099</v>
      </c>
      <c r="H5231">
        <v>0.09</v>
      </c>
    </row>
    <row r="5232" spans="7:8" x14ac:dyDescent="0.35">
      <c r="G5232" s="1">
        <v>44102</v>
      </c>
      <c r="H5232">
        <v>0.09</v>
      </c>
    </row>
    <row r="5233" spans="7:8" x14ac:dyDescent="0.35">
      <c r="G5233" s="1">
        <v>44103</v>
      </c>
      <c r="H5233">
        <v>0.09</v>
      </c>
    </row>
    <row r="5234" spans="7:8" x14ac:dyDescent="0.35">
      <c r="G5234" s="1">
        <v>44104</v>
      </c>
      <c r="H5234">
        <v>0.09</v>
      </c>
    </row>
    <row r="5235" spans="7:8" x14ac:dyDescent="0.35">
      <c r="G5235" s="1">
        <v>44105</v>
      </c>
      <c r="H5235">
        <v>0.09</v>
      </c>
    </row>
    <row r="5236" spans="7:8" x14ac:dyDescent="0.35">
      <c r="G5236" s="1">
        <v>44106</v>
      </c>
      <c r="H5236">
        <v>0.09</v>
      </c>
    </row>
    <row r="5237" spans="7:8" x14ac:dyDescent="0.35">
      <c r="G5237" s="1">
        <v>44109</v>
      </c>
      <c r="H5237">
        <v>0.09</v>
      </c>
    </row>
    <row r="5238" spans="7:8" x14ac:dyDescent="0.35">
      <c r="G5238" s="1">
        <v>44110</v>
      </c>
      <c r="H5238">
        <v>0.09</v>
      </c>
    </row>
    <row r="5239" spans="7:8" x14ac:dyDescent="0.35">
      <c r="G5239" s="1">
        <v>44111</v>
      </c>
      <c r="H5239">
        <v>0.09</v>
      </c>
    </row>
    <row r="5240" spans="7:8" x14ac:dyDescent="0.35">
      <c r="G5240" s="1">
        <v>44112</v>
      </c>
      <c r="H5240">
        <v>0.09</v>
      </c>
    </row>
    <row r="5241" spans="7:8" x14ac:dyDescent="0.35">
      <c r="G5241" s="1">
        <v>44113</v>
      </c>
      <c r="H5241">
        <v>0.09</v>
      </c>
    </row>
    <row r="5242" spans="7:8" x14ac:dyDescent="0.35">
      <c r="G5242" s="1">
        <v>44117</v>
      </c>
      <c r="H5242">
        <v>0.09</v>
      </c>
    </row>
    <row r="5243" spans="7:8" x14ac:dyDescent="0.35">
      <c r="G5243" s="1">
        <v>44118</v>
      </c>
      <c r="H5243">
        <v>0.09</v>
      </c>
    </row>
    <row r="5244" spans="7:8" x14ac:dyDescent="0.35">
      <c r="G5244" s="1">
        <v>44119</v>
      </c>
      <c r="H5244">
        <v>0.09</v>
      </c>
    </row>
    <row r="5245" spans="7:8" x14ac:dyDescent="0.35">
      <c r="G5245" s="1">
        <v>44120</v>
      </c>
      <c r="H5245">
        <v>0.09</v>
      </c>
    </row>
    <row r="5246" spans="7:8" x14ac:dyDescent="0.35">
      <c r="G5246" s="1">
        <v>44123</v>
      </c>
      <c r="H5246">
        <v>0.09</v>
      </c>
    </row>
    <row r="5247" spans="7:8" x14ac:dyDescent="0.35">
      <c r="G5247" s="1">
        <v>44124</v>
      </c>
      <c r="H5247">
        <v>0.09</v>
      </c>
    </row>
    <row r="5248" spans="7:8" x14ac:dyDescent="0.35">
      <c r="G5248" s="1">
        <v>44125</v>
      </c>
      <c r="H5248">
        <v>0.09</v>
      </c>
    </row>
    <row r="5249" spans="7:8" x14ac:dyDescent="0.35">
      <c r="G5249" s="1">
        <v>44126</v>
      </c>
      <c r="H5249">
        <v>0.09</v>
      </c>
    </row>
    <row r="5250" spans="7:8" x14ac:dyDescent="0.35">
      <c r="G5250" s="1">
        <v>44127</v>
      </c>
      <c r="H5250">
        <v>0.09</v>
      </c>
    </row>
    <row r="5251" spans="7:8" x14ac:dyDescent="0.35">
      <c r="G5251" s="1">
        <v>44130</v>
      </c>
      <c r="H5251">
        <v>0.09</v>
      </c>
    </row>
    <row r="5252" spans="7:8" x14ac:dyDescent="0.35">
      <c r="G5252" s="1">
        <v>44131</v>
      </c>
      <c r="H5252">
        <v>0.09</v>
      </c>
    </row>
    <row r="5253" spans="7:8" x14ac:dyDescent="0.35">
      <c r="G5253" s="1">
        <v>44132</v>
      </c>
      <c r="H5253">
        <v>0.09</v>
      </c>
    </row>
    <row r="5254" spans="7:8" x14ac:dyDescent="0.35">
      <c r="G5254" s="1">
        <v>44133</v>
      </c>
      <c r="H5254">
        <v>0.09</v>
      </c>
    </row>
    <row r="5255" spans="7:8" x14ac:dyDescent="0.35">
      <c r="G5255" s="1">
        <v>44134</v>
      </c>
      <c r="H5255">
        <v>0.09</v>
      </c>
    </row>
    <row r="5256" spans="7:8" x14ac:dyDescent="0.35">
      <c r="G5256" s="1">
        <v>44137</v>
      </c>
      <c r="H5256">
        <v>0.09</v>
      </c>
    </row>
    <row r="5257" spans="7:8" x14ac:dyDescent="0.35">
      <c r="G5257" s="1">
        <v>44138</v>
      </c>
      <c r="H5257">
        <v>0.09</v>
      </c>
    </row>
    <row r="5258" spans="7:8" x14ac:dyDescent="0.35">
      <c r="G5258" s="1">
        <v>44139</v>
      </c>
      <c r="H5258">
        <v>0.09</v>
      </c>
    </row>
    <row r="5259" spans="7:8" x14ac:dyDescent="0.35">
      <c r="G5259" s="1">
        <v>44140</v>
      </c>
      <c r="H5259">
        <v>0.09</v>
      </c>
    </row>
    <row r="5260" spans="7:8" x14ac:dyDescent="0.35">
      <c r="G5260" s="1">
        <v>44141</v>
      </c>
      <c r="H5260">
        <v>0.09</v>
      </c>
    </row>
    <row r="5261" spans="7:8" x14ac:dyDescent="0.35">
      <c r="G5261" s="1">
        <v>44144</v>
      </c>
      <c r="H5261">
        <v>0.09</v>
      </c>
    </row>
    <row r="5262" spans="7:8" x14ac:dyDescent="0.35">
      <c r="G5262" s="1">
        <v>44145</v>
      </c>
      <c r="H5262">
        <v>0.09</v>
      </c>
    </row>
    <row r="5263" spans="7:8" x14ac:dyDescent="0.35">
      <c r="G5263" s="1">
        <v>44147</v>
      </c>
      <c r="H5263">
        <v>0.09</v>
      </c>
    </row>
    <row r="5264" spans="7:8" x14ac:dyDescent="0.35">
      <c r="G5264" s="1">
        <v>44148</v>
      </c>
      <c r="H5264">
        <v>0.09</v>
      </c>
    </row>
    <row r="5265" spans="7:8" x14ac:dyDescent="0.35">
      <c r="G5265" s="1">
        <v>44151</v>
      </c>
      <c r="H5265">
        <v>0.09</v>
      </c>
    </row>
    <row r="5266" spans="7:8" x14ac:dyDescent="0.35">
      <c r="G5266" s="1">
        <v>44152</v>
      </c>
      <c r="H5266">
        <v>0.09</v>
      </c>
    </row>
    <row r="5267" spans="7:8" x14ac:dyDescent="0.35">
      <c r="G5267" s="1">
        <v>44153</v>
      </c>
      <c r="H5267">
        <v>0.09</v>
      </c>
    </row>
    <row r="5268" spans="7:8" x14ac:dyDescent="0.35">
      <c r="G5268" s="1">
        <v>44154</v>
      </c>
      <c r="H5268">
        <v>0.08</v>
      </c>
    </row>
    <row r="5269" spans="7:8" x14ac:dyDescent="0.35">
      <c r="G5269" s="1">
        <v>44155</v>
      </c>
      <c r="H5269">
        <v>0.08</v>
      </c>
    </row>
    <row r="5270" spans="7:8" x14ac:dyDescent="0.35">
      <c r="G5270" s="1">
        <v>44158</v>
      </c>
      <c r="H5270">
        <v>0.08</v>
      </c>
    </row>
    <row r="5271" spans="7:8" x14ac:dyDescent="0.35">
      <c r="G5271" s="1">
        <v>44159</v>
      </c>
      <c r="H5271">
        <v>0.08</v>
      </c>
    </row>
    <row r="5272" spans="7:8" x14ac:dyDescent="0.35">
      <c r="G5272" s="1">
        <v>44160</v>
      </c>
      <c r="H5272">
        <v>0.08</v>
      </c>
    </row>
    <row r="5273" spans="7:8" x14ac:dyDescent="0.35">
      <c r="G5273" s="1">
        <v>44162</v>
      </c>
      <c r="H5273">
        <v>0.08</v>
      </c>
    </row>
    <row r="5274" spans="7:8" x14ac:dyDescent="0.35">
      <c r="G5274" s="1">
        <v>44165</v>
      </c>
      <c r="H5274">
        <v>0.09</v>
      </c>
    </row>
    <row r="5275" spans="7:8" x14ac:dyDescent="0.35">
      <c r="G5275" s="1">
        <v>44166</v>
      </c>
      <c r="H5275">
        <v>0.09</v>
      </c>
    </row>
    <row r="5276" spans="7:8" x14ac:dyDescent="0.35">
      <c r="G5276" s="1">
        <v>44167</v>
      </c>
      <c r="H5276">
        <v>0.09</v>
      </c>
    </row>
    <row r="5277" spans="7:8" x14ac:dyDescent="0.35">
      <c r="G5277" s="1">
        <v>44168</v>
      </c>
      <c r="H5277">
        <v>0.09</v>
      </c>
    </row>
    <row r="5278" spans="7:8" x14ac:dyDescent="0.35">
      <c r="G5278" s="1">
        <v>44169</v>
      </c>
      <c r="H5278">
        <v>0.09</v>
      </c>
    </row>
    <row r="5279" spans="7:8" x14ac:dyDescent="0.35">
      <c r="G5279" s="1">
        <v>44172</v>
      </c>
      <c r="H5279">
        <v>0.09</v>
      </c>
    </row>
    <row r="5280" spans="7:8" x14ac:dyDescent="0.35">
      <c r="G5280" s="1">
        <v>44173</v>
      </c>
      <c r="H5280">
        <v>0.09</v>
      </c>
    </row>
    <row r="5281" spans="7:8" x14ac:dyDescent="0.35">
      <c r="G5281" s="1">
        <v>44174</v>
      </c>
      <c r="H5281">
        <v>0.09</v>
      </c>
    </row>
    <row r="5282" spans="7:8" x14ac:dyDescent="0.35">
      <c r="G5282" s="1">
        <v>44175</v>
      </c>
      <c r="H5282">
        <v>0.09</v>
      </c>
    </row>
    <row r="5283" spans="7:8" x14ac:dyDescent="0.35">
      <c r="G5283" s="1">
        <v>44176</v>
      </c>
      <c r="H5283">
        <v>0.09</v>
      </c>
    </row>
    <row r="5284" spans="7:8" x14ac:dyDescent="0.35">
      <c r="G5284" s="1">
        <v>44179</v>
      </c>
      <c r="H5284">
        <v>0.09</v>
      </c>
    </row>
    <row r="5285" spans="7:8" x14ac:dyDescent="0.35">
      <c r="G5285" s="1">
        <v>44180</v>
      </c>
      <c r="H5285">
        <v>0.09</v>
      </c>
    </row>
    <row r="5286" spans="7:8" x14ac:dyDescent="0.35">
      <c r="G5286" s="1">
        <v>44181</v>
      </c>
      <c r="H5286">
        <v>0.09</v>
      </c>
    </row>
    <row r="5287" spans="7:8" x14ac:dyDescent="0.35">
      <c r="G5287" s="1">
        <v>44182</v>
      </c>
      <c r="H5287">
        <v>0.09</v>
      </c>
    </row>
    <row r="5288" spans="7:8" x14ac:dyDescent="0.35">
      <c r="G5288" s="1">
        <v>44183</v>
      </c>
      <c r="H5288">
        <v>0.09</v>
      </c>
    </row>
    <row r="5289" spans="7:8" x14ac:dyDescent="0.35">
      <c r="G5289" s="1">
        <v>44186</v>
      </c>
      <c r="H5289">
        <v>0.09</v>
      </c>
    </row>
    <row r="5290" spans="7:8" x14ac:dyDescent="0.35">
      <c r="G5290" s="1">
        <v>44187</v>
      </c>
      <c r="H5290">
        <v>0.09</v>
      </c>
    </row>
    <row r="5291" spans="7:8" x14ac:dyDescent="0.35">
      <c r="G5291" s="1">
        <v>44188</v>
      </c>
      <c r="H5291">
        <v>0.09</v>
      </c>
    </row>
    <row r="5292" spans="7:8" x14ac:dyDescent="0.35">
      <c r="G5292" s="1">
        <v>44189</v>
      </c>
      <c r="H5292">
        <v>0.09</v>
      </c>
    </row>
    <row r="5293" spans="7:8" x14ac:dyDescent="0.35">
      <c r="G5293" s="1">
        <v>44193</v>
      </c>
      <c r="H5293">
        <v>0.09</v>
      </c>
    </row>
    <row r="5294" spans="7:8" x14ac:dyDescent="0.35">
      <c r="G5294" s="1">
        <v>44194</v>
      </c>
      <c r="H5294">
        <v>0.09</v>
      </c>
    </row>
    <row r="5295" spans="7:8" x14ac:dyDescent="0.35">
      <c r="G5295" s="1">
        <v>44195</v>
      </c>
      <c r="H5295">
        <v>0.09</v>
      </c>
    </row>
    <row r="5296" spans="7:8" x14ac:dyDescent="0.35">
      <c r="G5296" s="1">
        <v>44196</v>
      </c>
      <c r="H5296">
        <v>0.09</v>
      </c>
    </row>
    <row r="5297" spans="7:8" x14ac:dyDescent="0.35">
      <c r="G5297" s="1">
        <v>44200</v>
      </c>
      <c r="H5297">
        <v>0.09</v>
      </c>
    </row>
    <row r="5298" spans="7:8" x14ac:dyDescent="0.35">
      <c r="G5298" s="1">
        <v>44201</v>
      </c>
      <c r="H5298">
        <v>0.09</v>
      </c>
    </row>
    <row r="5299" spans="7:8" x14ac:dyDescent="0.35">
      <c r="G5299" s="1">
        <v>44202</v>
      </c>
      <c r="H5299">
        <v>0.09</v>
      </c>
    </row>
    <row r="5300" spans="7:8" x14ac:dyDescent="0.35">
      <c r="G5300" s="1">
        <v>44203</v>
      </c>
      <c r="H5300">
        <v>0.09</v>
      </c>
    </row>
    <row r="5301" spans="7:8" x14ac:dyDescent="0.35">
      <c r="G5301" s="1">
        <v>44204</v>
      </c>
      <c r="H5301">
        <v>0.09</v>
      </c>
    </row>
    <row r="5302" spans="7:8" x14ac:dyDescent="0.35">
      <c r="G5302" s="1">
        <v>44207</v>
      </c>
      <c r="H5302">
        <v>0.09</v>
      </c>
    </row>
    <row r="5303" spans="7:8" x14ac:dyDescent="0.35">
      <c r="G5303" s="1">
        <v>44208</v>
      </c>
      <c r="H5303">
        <v>0.09</v>
      </c>
    </row>
    <row r="5304" spans="7:8" x14ac:dyDescent="0.35">
      <c r="G5304" s="1">
        <v>44209</v>
      </c>
      <c r="H5304">
        <v>0.09</v>
      </c>
    </row>
    <row r="5305" spans="7:8" x14ac:dyDescent="0.35">
      <c r="G5305" s="1">
        <v>44210</v>
      </c>
      <c r="H5305">
        <v>0.09</v>
      </c>
    </row>
    <row r="5306" spans="7:8" x14ac:dyDescent="0.35">
      <c r="G5306" s="1">
        <v>44211</v>
      </c>
      <c r="H5306">
        <v>0.09</v>
      </c>
    </row>
    <row r="5307" spans="7:8" x14ac:dyDescent="0.35">
      <c r="G5307" s="1">
        <v>44215</v>
      </c>
      <c r="H5307">
        <v>0.09</v>
      </c>
    </row>
    <row r="5308" spans="7:8" x14ac:dyDescent="0.35">
      <c r="G5308" s="1">
        <v>44216</v>
      </c>
      <c r="H5308">
        <v>0.09</v>
      </c>
    </row>
    <row r="5309" spans="7:8" x14ac:dyDescent="0.35">
      <c r="G5309" s="1">
        <v>44217</v>
      </c>
      <c r="H5309">
        <v>0.08</v>
      </c>
    </row>
    <row r="5310" spans="7:8" x14ac:dyDescent="0.35">
      <c r="G5310" s="1">
        <v>44218</v>
      </c>
      <c r="H5310">
        <v>0.08</v>
      </c>
    </row>
    <row r="5311" spans="7:8" x14ac:dyDescent="0.35">
      <c r="G5311" s="1">
        <v>44221</v>
      </c>
      <c r="H5311">
        <v>0.08</v>
      </c>
    </row>
    <row r="5312" spans="7:8" x14ac:dyDescent="0.35">
      <c r="G5312" s="1">
        <v>44222</v>
      </c>
      <c r="H5312">
        <v>0.08</v>
      </c>
    </row>
    <row r="5313" spans="7:8" x14ac:dyDescent="0.35">
      <c r="G5313" s="1">
        <v>44223</v>
      </c>
      <c r="H5313">
        <v>0.08</v>
      </c>
    </row>
    <row r="5314" spans="7:8" x14ac:dyDescent="0.35">
      <c r="G5314" s="1">
        <v>44224</v>
      </c>
      <c r="H5314">
        <v>7.0000000000000007E-2</v>
      </c>
    </row>
    <row r="5315" spans="7:8" x14ac:dyDescent="0.35">
      <c r="G5315" s="1">
        <v>44225</v>
      </c>
      <c r="H5315">
        <v>7.0000000000000007E-2</v>
      </c>
    </row>
    <row r="5316" spans="7:8" x14ac:dyDescent="0.35">
      <c r="G5316" s="1">
        <v>44228</v>
      </c>
      <c r="H5316">
        <v>0.08</v>
      </c>
    </row>
    <row r="5317" spans="7:8" x14ac:dyDescent="0.35">
      <c r="G5317" s="1">
        <v>44229</v>
      </c>
      <c r="H5317">
        <v>0.08</v>
      </c>
    </row>
    <row r="5318" spans="7:8" x14ac:dyDescent="0.35">
      <c r="G5318" s="1">
        <v>44230</v>
      </c>
      <c r="H5318">
        <v>0.08</v>
      </c>
    </row>
    <row r="5319" spans="7:8" x14ac:dyDescent="0.35">
      <c r="G5319" s="1">
        <v>44231</v>
      </c>
      <c r="H5319">
        <v>0.08</v>
      </c>
    </row>
    <row r="5320" spans="7:8" x14ac:dyDescent="0.35">
      <c r="G5320" s="1">
        <v>44232</v>
      </c>
      <c r="H5320">
        <v>0.08</v>
      </c>
    </row>
    <row r="5321" spans="7:8" x14ac:dyDescent="0.35">
      <c r="G5321" s="1">
        <v>44235</v>
      </c>
      <c r="H5321">
        <v>7.0000000000000007E-2</v>
      </c>
    </row>
    <row r="5322" spans="7:8" x14ac:dyDescent="0.35">
      <c r="G5322" s="1">
        <v>44236</v>
      </c>
      <c r="H5322">
        <v>0.08</v>
      </c>
    </row>
    <row r="5323" spans="7:8" x14ac:dyDescent="0.35">
      <c r="G5323" s="1">
        <v>44237</v>
      </c>
      <c r="H5323">
        <v>0.08</v>
      </c>
    </row>
    <row r="5324" spans="7:8" x14ac:dyDescent="0.35">
      <c r="G5324" s="1">
        <v>44238</v>
      </c>
      <c r="H5324">
        <v>0.08</v>
      </c>
    </row>
    <row r="5325" spans="7:8" x14ac:dyDescent="0.35">
      <c r="G5325" s="1">
        <v>44239</v>
      </c>
      <c r="H5325">
        <v>0.08</v>
      </c>
    </row>
    <row r="5326" spans="7:8" x14ac:dyDescent="0.35">
      <c r="G5326" s="1">
        <v>44243</v>
      </c>
      <c r="H5326">
        <v>0.08</v>
      </c>
    </row>
    <row r="5327" spans="7:8" x14ac:dyDescent="0.35">
      <c r="G5327" s="1">
        <v>44244</v>
      </c>
      <c r="H5327">
        <v>0.08</v>
      </c>
    </row>
    <row r="5328" spans="7:8" x14ac:dyDescent="0.35">
      <c r="G5328" s="1">
        <v>44245</v>
      </c>
      <c r="H5328">
        <v>7.0000000000000007E-2</v>
      </c>
    </row>
    <row r="5329" spans="7:8" x14ac:dyDescent="0.35">
      <c r="G5329" s="1">
        <v>44246</v>
      </c>
      <c r="H5329">
        <v>7.0000000000000007E-2</v>
      </c>
    </row>
    <row r="5330" spans="7:8" x14ac:dyDescent="0.35">
      <c r="G5330" s="1">
        <v>44249</v>
      </c>
      <c r="H5330">
        <v>7.0000000000000007E-2</v>
      </c>
    </row>
    <row r="5331" spans="7:8" x14ac:dyDescent="0.35">
      <c r="G5331" s="1">
        <v>44250</v>
      </c>
      <c r="H5331">
        <v>7.0000000000000007E-2</v>
      </c>
    </row>
    <row r="5332" spans="7:8" x14ac:dyDescent="0.35">
      <c r="G5332" s="1">
        <v>44251</v>
      </c>
      <c r="H5332">
        <v>7.0000000000000007E-2</v>
      </c>
    </row>
    <row r="5333" spans="7:8" x14ac:dyDescent="0.35">
      <c r="G5333" s="1">
        <v>44252</v>
      </c>
      <c r="H5333">
        <v>7.0000000000000007E-2</v>
      </c>
    </row>
    <row r="5334" spans="7:8" x14ac:dyDescent="0.35">
      <c r="G5334" s="1">
        <v>44253</v>
      </c>
      <c r="H5334">
        <v>7.0000000000000007E-2</v>
      </c>
    </row>
    <row r="5335" spans="7:8" x14ac:dyDescent="0.35">
      <c r="G5335" s="1">
        <v>44256</v>
      </c>
      <c r="H5335">
        <v>7.0000000000000007E-2</v>
      </c>
    </row>
    <row r="5336" spans="7:8" x14ac:dyDescent="0.35">
      <c r="G5336" s="1">
        <v>44257</v>
      </c>
      <c r="H5336">
        <v>7.0000000000000007E-2</v>
      </c>
    </row>
    <row r="5337" spans="7:8" x14ac:dyDescent="0.35">
      <c r="G5337" s="1">
        <v>44258</v>
      </c>
      <c r="H5337">
        <v>7.0000000000000007E-2</v>
      </c>
    </row>
    <row r="5338" spans="7:8" x14ac:dyDescent="0.35">
      <c r="G5338" s="1">
        <v>44259</v>
      </c>
      <c r="H5338">
        <v>7.0000000000000007E-2</v>
      </c>
    </row>
    <row r="5339" spans="7:8" x14ac:dyDescent="0.35">
      <c r="G5339" s="1">
        <v>44260</v>
      </c>
      <c r="H5339">
        <v>7.0000000000000007E-2</v>
      </c>
    </row>
    <row r="5340" spans="7:8" x14ac:dyDescent="0.35">
      <c r="G5340" s="1">
        <v>44263</v>
      </c>
      <c r="H5340">
        <v>7.0000000000000007E-2</v>
      </c>
    </row>
    <row r="5341" spans="7:8" x14ac:dyDescent="0.35">
      <c r="G5341" s="1">
        <v>44264</v>
      </c>
      <c r="H5341">
        <v>7.0000000000000007E-2</v>
      </c>
    </row>
    <row r="5342" spans="7:8" x14ac:dyDescent="0.35">
      <c r="G5342" s="1">
        <v>44265</v>
      </c>
      <c r="H5342">
        <v>7.0000000000000007E-2</v>
      </c>
    </row>
    <row r="5343" spans="7:8" x14ac:dyDescent="0.35">
      <c r="G5343" s="1">
        <v>44266</v>
      </c>
      <c r="H5343">
        <v>7.0000000000000007E-2</v>
      </c>
    </row>
    <row r="5344" spans="7:8" x14ac:dyDescent="0.35">
      <c r="G5344" s="1">
        <v>44267</v>
      </c>
      <c r="H5344">
        <v>7.0000000000000007E-2</v>
      </c>
    </row>
    <row r="5345" spans="7:8" x14ac:dyDescent="0.35">
      <c r="G5345" s="1">
        <v>44270</v>
      </c>
      <c r="H5345">
        <v>7.0000000000000007E-2</v>
      </c>
    </row>
    <row r="5346" spans="7:8" x14ac:dyDescent="0.35">
      <c r="G5346" s="1">
        <v>44271</v>
      </c>
      <c r="H5346">
        <v>7.0000000000000007E-2</v>
      </c>
    </row>
    <row r="5347" spans="7:8" x14ac:dyDescent="0.35">
      <c r="G5347" s="1">
        <v>44272</v>
      </c>
      <c r="H5347">
        <v>7.0000000000000007E-2</v>
      </c>
    </row>
    <row r="5348" spans="7:8" x14ac:dyDescent="0.35">
      <c r="G5348" s="1">
        <v>44273</v>
      </c>
      <c r="H5348">
        <v>7.0000000000000007E-2</v>
      </c>
    </row>
    <row r="5349" spans="7:8" x14ac:dyDescent="0.35">
      <c r="G5349" s="1">
        <v>44274</v>
      </c>
      <c r="H5349">
        <v>7.0000000000000007E-2</v>
      </c>
    </row>
    <row r="5350" spans="7:8" x14ac:dyDescent="0.35">
      <c r="G5350" s="1">
        <v>44277</v>
      </c>
      <c r="H5350">
        <v>7.0000000000000007E-2</v>
      </c>
    </row>
    <row r="5351" spans="7:8" x14ac:dyDescent="0.35">
      <c r="G5351" s="1">
        <v>44278</v>
      </c>
      <c r="H5351">
        <v>7.0000000000000007E-2</v>
      </c>
    </row>
    <row r="5352" spans="7:8" x14ac:dyDescent="0.35">
      <c r="G5352" s="1">
        <v>44279</v>
      </c>
      <c r="H5352">
        <v>7.0000000000000007E-2</v>
      </c>
    </row>
    <row r="5353" spans="7:8" x14ac:dyDescent="0.35">
      <c r="G5353" s="1">
        <v>44280</v>
      </c>
      <c r="H5353">
        <v>7.0000000000000007E-2</v>
      </c>
    </row>
    <row r="5354" spans="7:8" x14ac:dyDescent="0.35">
      <c r="G5354" s="1">
        <v>44281</v>
      </c>
      <c r="H5354">
        <v>7.0000000000000007E-2</v>
      </c>
    </row>
    <row r="5355" spans="7:8" x14ac:dyDescent="0.35">
      <c r="G5355" s="1">
        <v>44284</v>
      </c>
      <c r="H5355">
        <v>7.0000000000000007E-2</v>
      </c>
    </row>
    <row r="5356" spans="7:8" x14ac:dyDescent="0.35">
      <c r="G5356" s="1">
        <v>44285</v>
      </c>
      <c r="H5356">
        <v>7.0000000000000007E-2</v>
      </c>
    </row>
    <row r="5357" spans="7:8" x14ac:dyDescent="0.35">
      <c r="G5357" s="1">
        <v>44286</v>
      </c>
      <c r="H5357">
        <v>0.06</v>
      </c>
    </row>
    <row r="5358" spans="7:8" x14ac:dyDescent="0.35">
      <c r="G5358" s="1">
        <v>44287</v>
      </c>
      <c r="H5358">
        <v>7.0000000000000007E-2</v>
      </c>
    </row>
    <row r="5359" spans="7:8" x14ac:dyDescent="0.35">
      <c r="G5359" s="1">
        <v>44288</v>
      </c>
      <c r="H5359">
        <v>7.0000000000000007E-2</v>
      </c>
    </row>
    <row r="5360" spans="7:8" x14ac:dyDescent="0.35">
      <c r="G5360" s="1">
        <v>44291</v>
      </c>
      <c r="H5360">
        <v>7.0000000000000007E-2</v>
      </c>
    </row>
    <row r="5361" spans="7:8" x14ac:dyDescent="0.35">
      <c r="G5361" s="1">
        <v>44292</v>
      </c>
      <c r="H5361">
        <v>7.0000000000000007E-2</v>
      </c>
    </row>
    <row r="5362" spans="7:8" x14ac:dyDescent="0.35">
      <c r="G5362" s="1">
        <v>44293</v>
      </c>
      <c r="H5362">
        <v>7.0000000000000007E-2</v>
      </c>
    </row>
    <row r="5363" spans="7:8" x14ac:dyDescent="0.35">
      <c r="G5363" s="1">
        <v>44294</v>
      </c>
      <c r="H5363">
        <v>7.0000000000000007E-2</v>
      </c>
    </row>
    <row r="5364" spans="7:8" x14ac:dyDescent="0.35">
      <c r="G5364" s="1">
        <v>44295</v>
      </c>
      <c r="H5364">
        <v>7.0000000000000007E-2</v>
      </c>
    </row>
    <row r="5365" spans="7:8" x14ac:dyDescent="0.35">
      <c r="G5365" s="1">
        <v>44298</v>
      </c>
      <c r="H5365">
        <v>7.0000000000000007E-2</v>
      </c>
    </row>
    <row r="5366" spans="7:8" x14ac:dyDescent="0.35">
      <c r="G5366" s="1">
        <v>44299</v>
      </c>
      <c r="H5366">
        <v>7.0000000000000007E-2</v>
      </c>
    </row>
    <row r="5367" spans="7:8" x14ac:dyDescent="0.35">
      <c r="G5367" s="1">
        <v>44300</v>
      </c>
      <c r="H5367">
        <v>7.0000000000000007E-2</v>
      </c>
    </row>
    <row r="5368" spans="7:8" x14ac:dyDescent="0.35">
      <c r="G5368" s="1">
        <v>44301</v>
      </c>
      <c r="H5368">
        <v>7.0000000000000007E-2</v>
      </c>
    </row>
    <row r="5369" spans="7:8" x14ac:dyDescent="0.35">
      <c r="G5369" s="1">
        <v>44302</v>
      </c>
      <c r="H5369">
        <v>7.0000000000000007E-2</v>
      </c>
    </row>
    <row r="5370" spans="7:8" x14ac:dyDescent="0.35">
      <c r="G5370" s="1">
        <v>44305</v>
      </c>
      <c r="H5370">
        <v>7.0000000000000007E-2</v>
      </c>
    </row>
    <row r="5371" spans="7:8" x14ac:dyDescent="0.35">
      <c r="G5371" s="1">
        <v>44306</v>
      </c>
      <c r="H5371">
        <v>7.0000000000000007E-2</v>
      </c>
    </row>
    <row r="5372" spans="7:8" x14ac:dyDescent="0.35">
      <c r="G5372" s="1">
        <v>44307</v>
      </c>
      <c r="H5372">
        <v>7.0000000000000007E-2</v>
      </c>
    </row>
    <row r="5373" spans="7:8" x14ac:dyDescent="0.35">
      <c r="G5373" s="1">
        <v>44308</v>
      </c>
      <c r="H5373">
        <v>7.0000000000000007E-2</v>
      </c>
    </row>
    <row r="5374" spans="7:8" x14ac:dyDescent="0.35">
      <c r="G5374" s="1">
        <v>44309</v>
      </c>
      <c r="H5374">
        <v>7.0000000000000007E-2</v>
      </c>
    </row>
    <row r="5375" spans="7:8" x14ac:dyDescent="0.35">
      <c r="G5375" s="1">
        <v>44312</v>
      </c>
      <c r="H5375">
        <v>7.0000000000000007E-2</v>
      </c>
    </row>
    <row r="5376" spans="7:8" x14ac:dyDescent="0.35">
      <c r="G5376" s="1">
        <v>44313</v>
      </c>
      <c r="H5376">
        <v>7.0000000000000007E-2</v>
      </c>
    </row>
    <row r="5377" spans="7:8" x14ac:dyDescent="0.35">
      <c r="G5377" s="1">
        <v>44314</v>
      </c>
      <c r="H5377">
        <v>7.0000000000000007E-2</v>
      </c>
    </row>
    <row r="5378" spans="7:8" x14ac:dyDescent="0.35">
      <c r="G5378" s="1">
        <v>44315</v>
      </c>
      <c r="H5378">
        <v>0.06</v>
      </c>
    </row>
    <row r="5379" spans="7:8" x14ac:dyDescent="0.35">
      <c r="G5379" s="1">
        <v>44316</v>
      </c>
      <c r="H5379">
        <v>0.05</v>
      </c>
    </row>
    <row r="5380" spans="7:8" x14ac:dyDescent="0.35">
      <c r="G5380" s="1">
        <v>44319</v>
      </c>
      <c r="H5380">
        <v>0.06</v>
      </c>
    </row>
    <row r="5381" spans="7:8" x14ac:dyDescent="0.35">
      <c r="G5381" s="1">
        <v>44320</v>
      </c>
      <c r="H5381">
        <v>0.06</v>
      </c>
    </row>
    <row r="5382" spans="7:8" x14ac:dyDescent="0.35">
      <c r="G5382" s="1">
        <v>44321</v>
      </c>
      <c r="H5382">
        <v>0.06</v>
      </c>
    </row>
    <row r="5383" spans="7:8" x14ac:dyDescent="0.35">
      <c r="G5383" s="1">
        <v>44322</v>
      </c>
      <c r="H5383">
        <v>0.06</v>
      </c>
    </row>
    <row r="5384" spans="7:8" x14ac:dyDescent="0.35">
      <c r="G5384" s="1">
        <v>44323</v>
      </c>
      <c r="H5384">
        <v>0.06</v>
      </c>
    </row>
    <row r="5385" spans="7:8" x14ac:dyDescent="0.35">
      <c r="G5385" s="1">
        <v>44326</v>
      </c>
      <c r="H5385">
        <v>0.06</v>
      </c>
    </row>
    <row r="5386" spans="7:8" x14ac:dyDescent="0.35">
      <c r="G5386" s="1">
        <v>44327</v>
      </c>
      <c r="H5386">
        <v>0.06</v>
      </c>
    </row>
    <row r="5387" spans="7:8" x14ac:dyDescent="0.35">
      <c r="G5387" s="1">
        <v>44328</v>
      </c>
      <c r="H5387">
        <v>0.06</v>
      </c>
    </row>
    <row r="5388" spans="7:8" x14ac:dyDescent="0.35">
      <c r="G5388" s="1">
        <v>44329</v>
      </c>
      <c r="H5388">
        <v>0.06</v>
      </c>
    </row>
    <row r="5389" spans="7:8" x14ac:dyDescent="0.35">
      <c r="G5389" s="1">
        <v>44330</v>
      </c>
      <c r="H5389">
        <v>0.06</v>
      </c>
    </row>
    <row r="5390" spans="7:8" x14ac:dyDescent="0.35">
      <c r="G5390" s="1">
        <v>44333</v>
      </c>
      <c r="H5390">
        <v>0.06</v>
      </c>
    </row>
    <row r="5391" spans="7:8" x14ac:dyDescent="0.35">
      <c r="G5391" s="1">
        <v>44334</v>
      </c>
      <c r="H5391">
        <v>0.06</v>
      </c>
    </row>
    <row r="5392" spans="7:8" x14ac:dyDescent="0.35">
      <c r="G5392" s="1">
        <v>44335</v>
      </c>
      <c r="H5392">
        <v>0.06</v>
      </c>
    </row>
    <row r="5393" spans="7:8" x14ac:dyDescent="0.35">
      <c r="G5393" s="1">
        <v>44336</v>
      </c>
      <c r="H5393">
        <v>0.06</v>
      </c>
    </row>
    <row r="5394" spans="7:8" x14ac:dyDescent="0.35">
      <c r="G5394" s="1">
        <v>44337</v>
      </c>
      <c r="H5394">
        <v>0.06</v>
      </c>
    </row>
    <row r="5395" spans="7:8" x14ac:dyDescent="0.35">
      <c r="G5395" s="1">
        <v>44340</v>
      </c>
      <c r="H5395">
        <v>0.06</v>
      </c>
    </row>
    <row r="5396" spans="7:8" x14ac:dyDescent="0.35">
      <c r="G5396" s="1">
        <v>44341</v>
      </c>
      <c r="H5396">
        <v>0.06</v>
      </c>
    </row>
    <row r="5397" spans="7:8" x14ac:dyDescent="0.35">
      <c r="G5397" s="1">
        <v>44342</v>
      </c>
      <c r="H5397">
        <v>0.06</v>
      </c>
    </row>
    <row r="5398" spans="7:8" x14ac:dyDescent="0.35">
      <c r="G5398" s="1">
        <v>44343</v>
      </c>
      <c r="H5398">
        <v>0.06</v>
      </c>
    </row>
    <row r="5399" spans="7:8" x14ac:dyDescent="0.35">
      <c r="G5399" s="1">
        <v>44344</v>
      </c>
      <c r="H5399">
        <v>0.05</v>
      </c>
    </row>
    <row r="5400" spans="7:8" x14ac:dyDescent="0.35">
      <c r="G5400" s="1">
        <v>44348</v>
      </c>
      <c r="H5400">
        <v>0.06</v>
      </c>
    </row>
    <row r="5401" spans="7:8" x14ac:dyDescent="0.35">
      <c r="G5401" s="1">
        <v>44349</v>
      </c>
      <c r="H5401">
        <v>0.06</v>
      </c>
    </row>
    <row r="5402" spans="7:8" x14ac:dyDescent="0.35">
      <c r="G5402" s="1">
        <v>44350</v>
      </c>
      <c r="H5402">
        <v>0.06</v>
      </c>
    </row>
    <row r="5403" spans="7:8" x14ac:dyDescent="0.35">
      <c r="G5403" s="1">
        <v>44351</v>
      </c>
      <c r="H5403">
        <v>0.06</v>
      </c>
    </row>
    <row r="5404" spans="7:8" x14ac:dyDescent="0.35">
      <c r="G5404" s="1">
        <v>44354</v>
      </c>
      <c r="H5404">
        <v>0.06</v>
      </c>
    </row>
    <row r="5405" spans="7:8" x14ac:dyDescent="0.35">
      <c r="G5405" s="1">
        <v>44355</v>
      </c>
      <c r="H5405">
        <v>0.06</v>
      </c>
    </row>
    <row r="5406" spans="7:8" x14ac:dyDescent="0.35">
      <c r="G5406" s="1">
        <v>44356</v>
      </c>
      <c r="H5406">
        <v>0.06</v>
      </c>
    </row>
    <row r="5407" spans="7:8" x14ac:dyDescent="0.35">
      <c r="G5407" s="1">
        <v>44357</v>
      </c>
      <c r="H5407">
        <v>0.06</v>
      </c>
    </row>
    <row r="5408" spans="7:8" x14ac:dyDescent="0.35">
      <c r="G5408" s="1">
        <v>44358</v>
      </c>
      <c r="H5408">
        <v>0.06</v>
      </c>
    </row>
    <row r="5409" spans="7:8" x14ac:dyDescent="0.35">
      <c r="G5409" s="1">
        <v>44361</v>
      </c>
      <c r="H5409">
        <v>0.06</v>
      </c>
    </row>
    <row r="5410" spans="7:8" x14ac:dyDescent="0.35">
      <c r="G5410" s="1">
        <v>44362</v>
      </c>
      <c r="H5410">
        <v>0.06</v>
      </c>
    </row>
    <row r="5411" spans="7:8" x14ac:dyDescent="0.35">
      <c r="G5411" s="1">
        <v>44363</v>
      </c>
      <c r="H5411">
        <v>0.06</v>
      </c>
    </row>
    <row r="5412" spans="7:8" x14ac:dyDescent="0.35">
      <c r="G5412" s="1">
        <v>44364</v>
      </c>
      <c r="H5412">
        <v>0.1</v>
      </c>
    </row>
    <row r="5413" spans="7:8" x14ac:dyDescent="0.35">
      <c r="G5413" s="1">
        <v>44365</v>
      </c>
      <c r="H5413">
        <v>0.1</v>
      </c>
    </row>
    <row r="5414" spans="7:8" x14ac:dyDescent="0.35">
      <c r="G5414" s="1">
        <v>44368</v>
      </c>
      <c r="H5414">
        <v>0.1</v>
      </c>
    </row>
    <row r="5415" spans="7:8" x14ac:dyDescent="0.35">
      <c r="G5415" s="1">
        <v>44369</v>
      </c>
      <c r="H5415">
        <v>0.1</v>
      </c>
    </row>
    <row r="5416" spans="7:8" x14ac:dyDescent="0.35">
      <c r="G5416" s="1">
        <v>44370</v>
      </c>
      <c r="H5416">
        <v>0.1</v>
      </c>
    </row>
    <row r="5417" spans="7:8" x14ac:dyDescent="0.35">
      <c r="G5417" s="1">
        <v>44371</v>
      </c>
      <c r="H5417">
        <v>0.1</v>
      </c>
    </row>
    <row r="5418" spans="7:8" x14ac:dyDescent="0.35">
      <c r="G5418" s="1">
        <v>44372</v>
      </c>
      <c r="H5418">
        <v>0.1</v>
      </c>
    </row>
    <row r="5419" spans="7:8" x14ac:dyDescent="0.35">
      <c r="G5419" s="1">
        <v>44375</v>
      </c>
      <c r="H5419">
        <v>0.1</v>
      </c>
    </row>
    <row r="5420" spans="7:8" x14ac:dyDescent="0.35">
      <c r="G5420" s="1">
        <v>44376</v>
      </c>
      <c r="H5420">
        <v>0.1</v>
      </c>
    </row>
    <row r="5421" spans="7:8" x14ac:dyDescent="0.35">
      <c r="G5421" s="1">
        <v>44377</v>
      </c>
      <c r="H5421">
        <v>0.08</v>
      </c>
    </row>
    <row r="5422" spans="7:8" x14ac:dyDescent="0.35">
      <c r="G5422" s="1">
        <v>44378</v>
      </c>
      <c r="H5422">
        <v>0.1</v>
      </c>
    </row>
    <row r="5423" spans="7:8" x14ac:dyDescent="0.35">
      <c r="G5423" s="1">
        <v>44379</v>
      </c>
      <c r="H5423">
        <v>0.1</v>
      </c>
    </row>
    <row r="5424" spans="7:8" x14ac:dyDescent="0.35">
      <c r="G5424" s="1">
        <v>44383</v>
      </c>
      <c r="H5424">
        <v>0.1</v>
      </c>
    </row>
    <row r="5425" spans="7:8" x14ac:dyDescent="0.35">
      <c r="G5425" s="1">
        <v>44384</v>
      </c>
      <c r="H5425">
        <v>0.1</v>
      </c>
    </row>
    <row r="5426" spans="7:8" x14ac:dyDescent="0.35">
      <c r="G5426" s="1">
        <v>44385</v>
      </c>
      <c r="H5426">
        <v>0.1</v>
      </c>
    </row>
    <row r="5427" spans="7:8" x14ac:dyDescent="0.35">
      <c r="G5427" s="1">
        <v>44386</v>
      </c>
      <c r="H5427">
        <v>0.1</v>
      </c>
    </row>
    <row r="5428" spans="7:8" x14ac:dyDescent="0.35">
      <c r="G5428" s="1">
        <v>44389</v>
      </c>
      <c r="H5428">
        <v>0.1</v>
      </c>
    </row>
    <row r="5429" spans="7:8" x14ac:dyDescent="0.35">
      <c r="G5429" s="1">
        <v>44390</v>
      </c>
      <c r="H5429">
        <v>0.1</v>
      </c>
    </row>
    <row r="5430" spans="7:8" x14ac:dyDescent="0.35">
      <c r="G5430" s="1">
        <v>44391</v>
      </c>
      <c r="H5430">
        <v>0.1</v>
      </c>
    </row>
    <row r="5431" spans="7:8" x14ac:dyDescent="0.35">
      <c r="G5431" s="1">
        <v>44392</v>
      </c>
      <c r="H5431">
        <v>0.1</v>
      </c>
    </row>
    <row r="5432" spans="7:8" x14ac:dyDescent="0.35">
      <c r="G5432" s="1">
        <v>44393</v>
      </c>
      <c r="H5432">
        <v>0.1</v>
      </c>
    </row>
    <row r="5433" spans="7:8" x14ac:dyDescent="0.35">
      <c r="G5433" s="1">
        <v>44396</v>
      </c>
      <c r="H5433">
        <v>0.1</v>
      </c>
    </row>
    <row r="5434" spans="7:8" x14ac:dyDescent="0.35">
      <c r="G5434" s="1">
        <v>44397</v>
      </c>
      <c r="H5434">
        <v>0.1</v>
      </c>
    </row>
    <row r="5435" spans="7:8" x14ac:dyDescent="0.35">
      <c r="G5435" s="1">
        <v>44398</v>
      </c>
      <c r="H5435">
        <v>0.1</v>
      </c>
    </row>
    <row r="5436" spans="7:8" x14ac:dyDescent="0.35">
      <c r="G5436" s="1">
        <v>44399</v>
      </c>
      <c r="H5436">
        <v>0.1</v>
      </c>
    </row>
    <row r="5437" spans="7:8" x14ac:dyDescent="0.35">
      <c r="G5437" s="1">
        <v>44400</v>
      </c>
      <c r="H5437">
        <v>0.1</v>
      </c>
    </row>
    <row r="5438" spans="7:8" x14ac:dyDescent="0.35">
      <c r="G5438" s="1">
        <v>44403</v>
      </c>
      <c r="H5438">
        <v>0.1</v>
      </c>
    </row>
    <row r="5439" spans="7:8" x14ac:dyDescent="0.35">
      <c r="G5439" s="1">
        <v>44404</v>
      </c>
      <c r="H5439">
        <v>0.1</v>
      </c>
    </row>
    <row r="5440" spans="7:8" x14ac:dyDescent="0.35">
      <c r="G5440" s="1">
        <v>44405</v>
      </c>
      <c r="H5440">
        <v>0.1</v>
      </c>
    </row>
    <row r="5441" spans="7:8" x14ac:dyDescent="0.35">
      <c r="G5441" s="1">
        <v>44406</v>
      </c>
      <c r="H5441">
        <v>0.1</v>
      </c>
    </row>
    <row r="5442" spans="7:8" x14ac:dyDescent="0.35">
      <c r="G5442" s="1">
        <v>44407</v>
      </c>
      <c r="H5442">
        <v>7.0000000000000007E-2</v>
      </c>
    </row>
    <row r="5443" spans="7:8" x14ac:dyDescent="0.35">
      <c r="G5443" s="1">
        <v>44410</v>
      </c>
      <c r="H5443">
        <v>0.1</v>
      </c>
    </row>
    <row r="5444" spans="7:8" x14ac:dyDescent="0.35">
      <c r="G5444" s="1">
        <v>44411</v>
      </c>
      <c r="H5444">
        <v>0.1</v>
      </c>
    </row>
    <row r="5445" spans="7:8" x14ac:dyDescent="0.35">
      <c r="G5445" s="1">
        <v>44412</v>
      </c>
      <c r="H5445">
        <v>0.1</v>
      </c>
    </row>
    <row r="5446" spans="7:8" x14ac:dyDescent="0.35">
      <c r="G5446" s="1">
        <v>44413</v>
      </c>
      <c r="H5446">
        <v>0.1</v>
      </c>
    </row>
    <row r="5447" spans="7:8" x14ac:dyDescent="0.35">
      <c r="G5447" s="1">
        <v>44414</v>
      </c>
      <c r="H5447">
        <v>0.1</v>
      </c>
    </row>
    <row r="5448" spans="7:8" x14ac:dyDescent="0.35">
      <c r="G5448" s="1">
        <v>44417</v>
      </c>
      <c r="H5448">
        <v>0.1</v>
      </c>
    </row>
    <row r="5449" spans="7:8" x14ac:dyDescent="0.35">
      <c r="G5449" s="1">
        <v>44418</v>
      </c>
      <c r="H5449">
        <v>0.1</v>
      </c>
    </row>
    <row r="5450" spans="7:8" x14ac:dyDescent="0.35">
      <c r="G5450" s="1">
        <v>44419</v>
      </c>
      <c r="H5450">
        <v>0.1</v>
      </c>
    </row>
    <row r="5451" spans="7:8" x14ac:dyDescent="0.35">
      <c r="G5451" s="1">
        <v>44420</v>
      </c>
      <c r="H5451">
        <v>0.1</v>
      </c>
    </row>
    <row r="5452" spans="7:8" x14ac:dyDescent="0.35">
      <c r="G5452" s="1">
        <v>44421</v>
      </c>
      <c r="H5452">
        <v>0.1</v>
      </c>
    </row>
    <row r="5453" spans="7:8" x14ac:dyDescent="0.35">
      <c r="G5453" s="1">
        <v>44424</v>
      </c>
      <c r="H5453">
        <v>0.1</v>
      </c>
    </row>
    <row r="5454" spans="7:8" x14ac:dyDescent="0.35">
      <c r="G5454" s="1">
        <v>44425</v>
      </c>
      <c r="H5454">
        <v>0.1</v>
      </c>
    </row>
    <row r="5455" spans="7:8" x14ac:dyDescent="0.35">
      <c r="G5455" s="1">
        <v>44426</v>
      </c>
      <c r="H5455">
        <v>0.09</v>
      </c>
    </row>
    <row r="5456" spans="7:8" x14ac:dyDescent="0.35">
      <c r="G5456" s="1">
        <v>44427</v>
      </c>
      <c r="H5456">
        <v>0.09</v>
      </c>
    </row>
    <row r="5457" spans="7:8" x14ac:dyDescent="0.35">
      <c r="G5457" s="1">
        <v>44428</v>
      </c>
      <c r="H5457">
        <v>0.09</v>
      </c>
    </row>
    <row r="5458" spans="7:8" x14ac:dyDescent="0.35">
      <c r="G5458" s="1">
        <v>44431</v>
      </c>
      <c r="H5458">
        <v>0.09</v>
      </c>
    </row>
    <row r="5459" spans="7:8" x14ac:dyDescent="0.35">
      <c r="G5459" s="1">
        <v>44432</v>
      </c>
      <c r="H5459">
        <v>0.09</v>
      </c>
    </row>
    <row r="5460" spans="7:8" x14ac:dyDescent="0.35">
      <c r="G5460" s="1">
        <v>44433</v>
      </c>
      <c r="H5460">
        <v>0.09</v>
      </c>
    </row>
    <row r="5461" spans="7:8" x14ac:dyDescent="0.35">
      <c r="G5461" s="1">
        <v>44434</v>
      </c>
      <c r="H5461">
        <v>0.09</v>
      </c>
    </row>
    <row r="5462" spans="7:8" x14ac:dyDescent="0.35">
      <c r="G5462" s="1">
        <v>44435</v>
      </c>
      <c r="H5462">
        <v>0.08</v>
      </c>
    </row>
    <row r="5463" spans="7:8" x14ac:dyDescent="0.35">
      <c r="G5463" s="1">
        <v>44438</v>
      </c>
      <c r="H5463">
        <v>0.08</v>
      </c>
    </row>
    <row r="5464" spans="7:8" x14ac:dyDescent="0.35">
      <c r="G5464" s="1">
        <v>44439</v>
      </c>
      <c r="H5464">
        <v>0.06</v>
      </c>
    </row>
    <row r="5465" spans="7:8" x14ac:dyDescent="0.35">
      <c r="G5465" s="1">
        <v>44440</v>
      </c>
      <c r="H5465">
        <v>0.08</v>
      </c>
    </row>
    <row r="5466" spans="7:8" x14ac:dyDescent="0.35">
      <c r="G5466" s="1">
        <v>44441</v>
      </c>
      <c r="H5466">
        <v>0.08</v>
      </c>
    </row>
    <row r="5467" spans="7:8" x14ac:dyDescent="0.35">
      <c r="G5467" s="1">
        <v>44442</v>
      </c>
      <c r="H5467">
        <v>0.08</v>
      </c>
    </row>
    <row r="5468" spans="7:8" x14ac:dyDescent="0.35">
      <c r="G5468" s="1">
        <v>44446</v>
      </c>
      <c r="H5468">
        <v>0.08</v>
      </c>
    </row>
    <row r="5469" spans="7:8" x14ac:dyDescent="0.35">
      <c r="G5469" s="1">
        <v>44447</v>
      </c>
      <c r="H5469">
        <v>0.08</v>
      </c>
    </row>
    <row r="5470" spans="7:8" x14ac:dyDescent="0.35">
      <c r="G5470" s="1">
        <v>44448</v>
      </c>
      <c r="H5470">
        <v>0.08</v>
      </c>
    </row>
    <row r="5471" spans="7:8" x14ac:dyDescent="0.35">
      <c r="G5471" s="1">
        <v>44449</v>
      </c>
      <c r="H5471">
        <v>0.08</v>
      </c>
    </row>
    <row r="5472" spans="7:8" x14ac:dyDescent="0.35">
      <c r="G5472" s="1">
        <v>44452</v>
      </c>
      <c r="H5472">
        <v>0.08</v>
      </c>
    </row>
    <row r="5473" spans="7:8" x14ac:dyDescent="0.35">
      <c r="G5473" s="1">
        <v>44453</v>
      </c>
      <c r="H5473">
        <v>0.08</v>
      </c>
    </row>
    <row r="5474" spans="7:8" x14ac:dyDescent="0.35">
      <c r="G5474" s="1">
        <v>44454</v>
      </c>
      <c r="H5474">
        <v>0.08</v>
      </c>
    </row>
    <row r="5475" spans="7:8" x14ac:dyDescent="0.35">
      <c r="G5475" s="1">
        <v>44455</v>
      </c>
      <c r="H5475">
        <v>0.08</v>
      </c>
    </row>
    <row r="5476" spans="7:8" x14ac:dyDescent="0.35">
      <c r="G5476" s="1">
        <v>44456</v>
      </c>
      <c r="H5476">
        <v>0.08</v>
      </c>
    </row>
    <row r="5477" spans="7:8" x14ac:dyDescent="0.35">
      <c r="G5477" s="1">
        <v>44459</v>
      </c>
      <c r="H5477">
        <v>0.08</v>
      </c>
    </row>
    <row r="5478" spans="7:8" x14ac:dyDescent="0.35">
      <c r="G5478" s="1">
        <v>44460</v>
      </c>
      <c r="H5478">
        <v>0.08</v>
      </c>
    </row>
    <row r="5479" spans="7:8" x14ac:dyDescent="0.35">
      <c r="G5479" s="1">
        <v>44461</v>
      </c>
      <c r="H5479">
        <v>0.08</v>
      </c>
    </row>
    <row r="5480" spans="7:8" x14ac:dyDescent="0.35">
      <c r="G5480" s="1">
        <v>44462</v>
      </c>
      <c r="H5480">
        <v>0.08</v>
      </c>
    </row>
    <row r="5481" spans="7:8" x14ac:dyDescent="0.35">
      <c r="G5481" s="1">
        <v>44463</v>
      </c>
      <c r="H5481">
        <v>0.08</v>
      </c>
    </row>
    <row r="5482" spans="7:8" x14ac:dyDescent="0.35">
      <c r="G5482" s="1">
        <v>44466</v>
      </c>
      <c r="H5482">
        <v>0.08</v>
      </c>
    </row>
    <row r="5483" spans="7:8" x14ac:dyDescent="0.35">
      <c r="G5483" s="1">
        <v>44467</v>
      </c>
      <c r="H5483">
        <v>0.08</v>
      </c>
    </row>
    <row r="5484" spans="7:8" x14ac:dyDescent="0.35">
      <c r="G5484" s="1">
        <v>44468</v>
      </c>
      <c r="H5484">
        <v>0.08</v>
      </c>
    </row>
    <row r="5485" spans="7:8" x14ac:dyDescent="0.35">
      <c r="G5485" s="1">
        <v>44469</v>
      </c>
      <c r="H5485">
        <v>0.06</v>
      </c>
    </row>
    <row r="5486" spans="7:8" x14ac:dyDescent="0.35">
      <c r="G5486" s="1">
        <v>44470</v>
      </c>
      <c r="H5486">
        <v>0.08</v>
      </c>
    </row>
    <row r="5487" spans="7:8" x14ac:dyDescent="0.35">
      <c r="G5487" s="1">
        <v>44473</v>
      </c>
      <c r="H5487">
        <v>0.08</v>
      </c>
    </row>
    <row r="5488" spans="7:8" x14ac:dyDescent="0.35">
      <c r="G5488" s="1">
        <v>44474</v>
      </c>
      <c r="H5488">
        <v>0.08</v>
      </c>
    </row>
    <row r="5489" spans="7:8" x14ac:dyDescent="0.35">
      <c r="G5489" s="1">
        <v>44475</v>
      </c>
      <c r="H5489">
        <v>0.08</v>
      </c>
    </row>
    <row r="5490" spans="7:8" x14ac:dyDescent="0.35">
      <c r="G5490" s="1">
        <v>44476</v>
      </c>
      <c r="H5490">
        <v>0.08</v>
      </c>
    </row>
    <row r="5491" spans="7:8" x14ac:dyDescent="0.35">
      <c r="G5491" s="1">
        <v>44477</v>
      </c>
      <c r="H5491">
        <v>0.08</v>
      </c>
    </row>
    <row r="5492" spans="7:8" x14ac:dyDescent="0.35">
      <c r="G5492" s="1">
        <v>44481</v>
      </c>
      <c r="H5492">
        <v>0.08</v>
      </c>
    </row>
    <row r="5493" spans="7:8" x14ac:dyDescent="0.35">
      <c r="G5493" s="1">
        <v>44482</v>
      </c>
      <c r="H5493">
        <v>0.08</v>
      </c>
    </row>
    <row r="5494" spans="7:8" x14ac:dyDescent="0.35">
      <c r="G5494" s="1">
        <v>44483</v>
      </c>
      <c r="H5494">
        <v>0.08</v>
      </c>
    </row>
    <row r="5495" spans="7:8" x14ac:dyDescent="0.35">
      <c r="G5495" s="1">
        <v>44484</v>
      </c>
      <c r="H5495">
        <v>0.08</v>
      </c>
    </row>
    <row r="5496" spans="7:8" x14ac:dyDescent="0.35">
      <c r="G5496" s="1">
        <v>44487</v>
      </c>
      <c r="H5496">
        <v>0.08</v>
      </c>
    </row>
    <row r="5497" spans="7:8" x14ac:dyDescent="0.35">
      <c r="G5497" s="1">
        <v>44488</v>
      </c>
      <c r="H5497">
        <v>0.08</v>
      </c>
    </row>
    <row r="5498" spans="7:8" x14ac:dyDescent="0.35">
      <c r="G5498" s="1">
        <v>44489</v>
      </c>
      <c r="H5498">
        <v>0.08</v>
      </c>
    </row>
    <row r="5499" spans="7:8" x14ac:dyDescent="0.35">
      <c r="G5499" s="1">
        <v>44490</v>
      </c>
      <c r="H5499">
        <v>0.08</v>
      </c>
    </row>
    <row r="5500" spans="7:8" x14ac:dyDescent="0.35">
      <c r="G5500" s="1">
        <v>44491</v>
      </c>
      <c r="H5500">
        <v>0.08</v>
      </c>
    </row>
    <row r="5501" spans="7:8" x14ac:dyDescent="0.35">
      <c r="G5501" s="1">
        <v>44494</v>
      </c>
      <c r="H5501">
        <v>0.08</v>
      </c>
    </row>
    <row r="5502" spans="7:8" x14ac:dyDescent="0.35">
      <c r="G5502" s="1">
        <v>44495</v>
      </c>
      <c r="H5502">
        <v>0.08</v>
      </c>
    </row>
    <row r="5503" spans="7:8" x14ac:dyDescent="0.35">
      <c r="G5503" s="1">
        <v>44496</v>
      </c>
      <c r="H5503">
        <v>0.08</v>
      </c>
    </row>
    <row r="5504" spans="7:8" x14ac:dyDescent="0.35">
      <c r="G5504" s="1">
        <v>44497</v>
      </c>
      <c r="H5504">
        <v>0.08</v>
      </c>
    </row>
    <row r="5505" spans="7:8" x14ac:dyDescent="0.35">
      <c r="G5505" s="1">
        <v>44498</v>
      </c>
      <c r="H5505">
        <v>7.0000000000000007E-2</v>
      </c>
    </row>
    <row r="5506" spans="7:8" x14ac:dyDescent="0.35">
      <c r="G5506" s="1">
        <v>44501</v>
      </c>
      <c r="H5506">
        <v>0.08</v>
      </c>
    </row>
    <row r="5507" spans="7:8" x14ac:dyDescent="0.35">
      <c r="G5507" s="1">
        <v>44502</v>
      </c>
      <c r="H5507">
        <v>0.08</v>
      </c>
    </row>
    <row r="5508" spans="7:8" x14ac:dyDescent="0.35">
      <c r="G5508" s="1">
        <v>44503</v>
      </c>
      <c r="H5508">
        <v>0.08</v>
      </c>
    </row>
    <row r="5509" spans="7:8" x14ac:dyDescent="0.35">
      <c r="G5509" s="1">
        <v>44504</v>
      </c>
      <c r="H5509">
        <v>0.08</v>
      </c>
    </row>
    <row r="5510" spans="7:8" x14ac:dyDescent="0.35">
      <c r="G5510" s="1">
        <v>44505</v>
      </c>
      <c r="H5510">
        <v>0.08</v>
      </c>
    </row>
    <row r="5511" spans="7:8" x14ac:dyDescent="0.35">
      <c r="G5511" s="1">
        <v>44508</v>
      </c>
      <c r="H5511">
        <v>0.08</v>
      </c>
    </row>
    <row r="5512" spans="7:8" x14ac:dyDescent="0.35">
      <c r="G5512" s="1">
        <v>44509</v>
      </c>
      <c r="H5512">
        <v>0.08</v>
      </c>
    </row>
    <row r="5513" spans="7:8" x14ac:dyDescent="0.35">
      <c r="G5513" s="1">
        <v>44510</v>
      </c>
      <c r="H5513">
        <v>0.08</v>
      </c>
    </row>
    <row r="5514" spans="7:8" x14ac:dyDescent="0.35">
      <c r="G5514" s="1">
        <v>44512</v>
      </c>
      <c r="H5514">
        <v>0.08</v>
      </c>
    </row>
    <row r="5515" spans="7:8" x14ac:dyDescent="0.35">
      <c r="G5515" s="1">
        <v>44515</v>
      </c>
      <c r="H5515">
        <v>0.08</v>
      </c>
    </row>
    <row r="5516" spans="7:8" x14ac:dyDescent="0.35">
      <c r="G5516" s="1">
        <v>44516</v>
      </c>
      <c r="H5516">
        <v>0.08</v>
      </c>
    </row>
    <row r="5517" spans="7:8" x14ac:dyDescent="0.35">
      <c r="G5517" s="1">
        <v>44517</v>
      </c>
      <c r="H5517">
        <v>0.08</v>
      </c>
    </row>
    <row r="5518" spans="7:8" x14ac:dyDescent="0.35">
      <c r="G5518" s="1">
        <v>44518</v>
      </c>
      <c r="H5518">
        <v>0.08</v>
      </c>
    </row>
    <row r="5519" spans="7:8" x14ac:dyDescent="0.35">
      <c r="G5519" s="1">
        <v>44519</v>
      </c>
      <c r="H5519">
        <v>0.08</v>
      </c>
    </row>
    <row r="5520" spans="7:8" x14ac:dyDescent="0.35">
      <c r="G5520" s="1">
        <v>44522</v>
      </c>
      <c r="H5520">
        <v>0.08</v>
      </c>
    </row>
    <row r="5521" spans="7:8" x14ac:dyDescent="0.35">
      <c r="G5521" s="1">
        <v>44523</v>
      </c>
      <c r="H5521">
        <v>0.08</v>
      </c>
    </row>
    <row r="5522" spans="7:8" x14ac:dyDescent="0.35">
      <c r="G5522" s="1">
        <v>44524</v>
      </c>
      <c r="H5522">
        <v>0.08</v>
      </c>
    </row>
    <row r="5523" spans="7:8" x14ac:dyDescent="0.35">
      <c r="G5523" s="1">
        <v>44526</v>
      </c>
      <c r="H5523">
        <v>0.08</v>
      </c>
    </row>
    <row r="5524" spans="7:8" x14ac:dyDescent="0.35">
      <c r="G5524" s="1">
        <v>44529</v>
      </c>
      <c r="H5524">
        <v>0.08</v>
      </c>
    </row>
    <row r="5525" spans="7:8" x14ac:dyDescent="0.35">
      <c r="G5525" s="1">
        <v>44530</v>
      </c>
      <c r="H5525">
        <v>7.0000000000000007E-2</v>
      </c>
    </row>
    <row r="5526" spans="7:8" x14ac:dyDescent="0.35">
      <c r="G5526" s="1">
        <v>44531</v>
      </c>
      <c r="H5526">
        <v>0.08</v>
      </c>
    </row>
    <row r="5527" spans="7:8" x14ac:dyDescent="0.35">
      <c r="G5527" s="1">
        <v>44532</v>
      </c>
      <c r="H5527">
        <v>0.08</v>
      </c>
    </row>
    <row r="5528" spans="7:8" x14ac:dyDescent="0.35">
      <c r="G5528" s="1">
        <v>44533</v>
      </c>
      <c r="H5528">
        <v>0.08</v>
      </c>
    </row>
    <row r="5529" spans="7:8" x14ac:dyDescent="0.35">
      <c r="G5529" s="1">
        <v>44536</v>
      </c>
      <c r="H5529">
        <v>0.08</v>
      </c>
    </row>
    <row r="5530" spans="7:8" x14ac:dyDescent="0.35">
      <c r="G5530" s="1">
        <v>44537</v>
      </c>
      <c r="H5530">
        <v>0.08</v>
      </c>
    </row>
    <row r="5531" spans="7:8" x14ac:dyDescent="0.35">
      <c r="G5531" s="1">
        <v>44538</v>
      </c>
      <c r="H5531">
        <v>0.08</v>
      </c>
    </row>
    <row r="5532" spans="7:8" x14ac:dyDescent="0.35">
      <c r="G5532" s="1">
        <v>44539</v>
      </c>
      <c r="H5532">
        <v>0.08</v>
      </c>
    </row>
    <row r="5533" spans="7:8" x14ac:dyDescent="0.35">
      <c r="G5533" s="1">
        <v>44540</v>
      </c>
      <c r="H5533">
        <v>0.08</v>
      </c>
    </row>
    <row r="5534" spans="7:8" x14ac:dyDescent="0.35">
      <c r="G5534" s="1">
        <v>44543</v>
      </c>
      <c r="H5534">
        <v>0.08</v>
      </c>
    </row>
    <row r="5535" spans="7:8" x14ac:dyDescent="0.35">
      <c r="G5535" s="1">
        <v>44544</v>
      </c>
      <c r="H5535">
        <v>0.08</v>
      </c>
    </row>
    <row r="5536" spans="7:8" x14ac:dyDescent="0.35">
      <c r="G5536" s="1">
        <v>44545</v>
      </c>
      <c r="H5536">
        <v>0.08</v>
      </c>
    </row>
    <row r="5537" spans="7:8" x14ac:dyDescent="0.35">
      <c r="G5537" s="1">
        <v>44546</v>
      </c>
      <c r="H5537">
        <v>0.08</v>
      </c>
    </row>
    <row r="5538" spans="7:8" x14ac:dyDescent="0.35">
      <c r="G5538" s="1">
        <v>44547</v>
      </c>
      <c r="H5538">
        <v>0.08</v>
      </c>
    </row>
    <row r="5539" spans="7:8" x14ac:dyDescent="0.35">
      <c r="G5539" s="1">
        <v>44550</v>
      </c>
      <c r="H5539">
        <v>0.08</v>
      </c>
    </row>
    <row r="5540" spans="7:8" x14ac:dyDescent="0.35">
      <c r="G5540" s="1">
        <v>44551</v>
      </c>
      <c r="H5540">
        <v>0.08</v>
      </c>
    </row>
    <row r="5541" spans="7:8" x14ac:dyDescent="0.35">
      <c r="G5541" s="1">
        <v>44552</v>
      </c>
      <c r="H5541">
        <v>0.08</v>
      </c>
    </row>
    <row r="5542" spans="7:8" x14ac:dyDescent="0.35">
      <c r="G5542" s="1">
        <v>44553</v>
      </c>
      <c r="H5542">
        <v>0.08</v>
      </c>
    </row>
    <row r="5543" spans="7:8" x14ac:dyDescent="0.35">
      <c r="G5543" s="1">
        <v>44554</v>
      </c>
      <c r="H5543">
        <v>0.08</v>
      </c>
    </row>
    <row r="5544" spans="7:8" x14ac:dyDescent="0.35">
      <c r="G5544" s="1">
        <v>44557</v>
      </c>
      <c r="H5544">
        <v>0.08</v>
      </c>
    </row>
    <row r="5545" spans="7:8" x14ac:dyDescent="0.35">
      <c r="G5545" s="1">
        <v>44558</v>
      </c>
      <c r="H5545">
        <v>0.08</v>
      </c>
    </row>
    <row r="5546" spans="7:8" x14ac:dyDescent="0.35">
      <c r="G5546" s="1">
        <v>44559</v>
      </c>
      <c r="H5546">
        <v>0.08</v>
      </c>
    </row>
    <row r="5547" spans="7:8" x14ac:dyDescent="0.35">
      <c r="G5547" s="1">
        <v>44560</v>
      </c>
      <c r="H5547">
        <v>0.08</v>
      </c>
    </row>
    <row r="5548" spans="7:8" x14ac:dyDescent="0.35">
      <c r="G5548" s="1">
        <v>44561</v>
      </c>
      <c r="H5548">
        <v>7.0000000000000007E-2</v>
      </c>
    </row>
    <row r="5549" spans="7:8" x14ac:dyDescent="0.35">
      <c r="G5549" s="1">
        <v>44564</v>
      </c>
      <c r="H5549">
        <v>0.08</v>
      </c>
    </row>
    <row r="5550" spans="7:8" x14ac:dyDescent="0.35">
      <c r="G5550" s="1">
        <v>44565</v>
      </c>
      <c r="H5550">
        <v>0.08</v>
      </c>
    </row>
    <row r="5551" spans="7:8" x14ac:dyDescent="0.35">
      <c r="G5551" s="1">
        <v>44566</v>
      </c>
      <c r="H5551">
        <v>0.08</v>
      </c>
    </row>
    <row r="5552" spans="7:8" x14ac:dyDescent="0.35">
      <c r="G5552" s="1">
        <v>44567</v>
      </c>
      <c r="H5552">
        <v>0.08</v>
      </c>
    </row>
    <row r="5553" spans="7:8" x14ac:dyDescent="0.35">
      <c r="G5553" s="1">
        <v>44568</v>
      </c>
      <c r="H5553">
        <v>0.08</v>
      </c>
    </row>
    <row r="5554" spans="7:8" x14ac:dyDescent="0.35">
      <c r="G5554" s="1">
        <v>44571</v>
      </c>
      <c r="H5554">
        <v>0.08</v>
      </c>
    </row>
    <row r="5555" spans="7:8" x14ac:dyDescent="0.35">
      <c r="G5555" s="1">
        <v>44572</v>
      </c>
      <c r="H5555">
        <v>0.08</v>
      </c>
    </row>
    <row r="5556" spans="7:8" x14ac:dyDescent="0.35">
      <c r="G5556" s="1">
        <v>44573</v>
      </c>
      <c r="H5556">
        <v>0.08</v>
      </c>
    </row>
    <row r="5557" spans="7:8" x14ac:dyDescent="0.35">
      <c r="G5557" s="1">
        <v>44574</v>
      </c>
      <c r="H5557">
        <v>0.08</v>
      </c>
    </row>
    <row r="5558" spans="7:8" x14ac:dyDescent="0.35">
      <c r="G5558" s="1">
        <v>44575</v>
      </c>
      <c r="H5558">
        <v>0.08</v>
      </c>
    </row>
    <row r="5559" spans="7:8" x14ac:dyDescent="0.35">
      <c r="G5559" s="1">
        <v>44579</v>
      </c>
      <c r="H5559">
        <v>0.08</v>
      </c>
    </row>
    <row r="5560" spans="7:8" x14ac:dyDescent="0.35">
      <c r="G5560" s="1">
        <v>44580</v>
      </c>
      <c r="H5560">
        <v>0.08</v>
      </c>
    </row>
    <row r="5561" spans="7:8" x14ac:dyDescent="0.35">
      <c r="G5561" s="1">
        <v>44581</v>
      </c>
      <c r="H5561">
        <v>0.08</v>
      </c>
    </row>
    <row r="5562" spans="7:8" x14ac:dyDescent="0.35">
      <c r="G5562" s="1">
        <v>44582</v>
      </c>
      <c r="H5562">
        <v>0.08</v>
      </c>
    </row>
    <row r="5563" spans="7:8" x14ac:dyDescent="0.35">
      <c r="G5563" s="1">
        <v>44585</v>
      </c>
      <c r="H5563">
        <v>0.08</v>
      </c>
    </row>
    <row r="5564" spans="7:8" x14ac:dyDescent="0.35">
      <c r="G5564" s="1">
        <v>44586</v>
      </c>
      <c r="H5564">
        <v>0.08</v>
      </c>
    </row>
    <row r="5565" spans="7:8" x14ac:dyDescent="0.35">
      <c r="G5565" s="1">
        <v>44587</v>
      </c>
      <c r="H5565">
        <v>0.08</v>
      </c>
    </row>
    <row r="5566" spans="7:8" x14ac:dyDescent="0.35">
      <c r="G5566" s="1">
        <v>44588</v>
      </c>
      <c r="H5566">
        <v>0.08</v>
      </c>
    </row>
    <row r="5567" spans="7:8" x14ac:dyDescent="0.35">
      <c r="G5567" s="1">
        <v>44589</v>
      </c>
      <c r="H5567">
        <v>0.08</v>
      </c>
    </row>
    <row r="5568" spans="7:8" x14ac:dyDescent="0.35">
      <c r="G5568" s="1">
        <v>44592</v>
      </c>
      <c r="H5568">
        <v>0.08</v>
      </c>
    </row>
    <row r="5569" spans="7:8" x14ac:dyDescent="0.35">
      <c r="G5569" s="1">
        <v>44593</v>
      </c>
      <c r="H5569">
        <v>0.08</v>
      </c>
    </row>
    <row r="5570" spans="7:8" x14ac:dyDescent="0.35">
      <c r="G5570" s="1">
        <v>44594</v>
      </c>
      <c r="H5570">
        <v>0.08</v>
      </c>
    </row>
    <row r="5571" spans="7:8" x14ac:dyDescent="0.35">
      <c r="G5571" s="1">
        <v>44595</v>
      </c>
      <c r="H5571">
        <v>0.08</v>
      </c>
    </row>
    <row r="5572" spans="7:8" x14ac:dyDescent="0.35">
      <c r="G5572" s="1">
        <v>44596</v>
      </c>
      <c r="H5572">
        <v>0.08</v>
      </c>
    </row>
    <row r="5573" spans="7:8" x14ac:dyDescent="0.35">
      <c r="G5573" s="1">
        <v>44599</v>
      </c>
      <c r="H5573">
        <v>0.08</v>
      </c>
    </row>
    <row r="5574" spans="7:8" x14ac:dyDescent="0.35">
      <c r="G5574" s="1">
        <v>44600</v>
      </c>
      <c r="H5574">
        <v>0.08</v>
      </c>
    </row>
    <row r="5575" spans="7:8" x14ac:dyDescent="0.35">
      <c r="G5575" s="1">
        <v>44601</v>
      </c>
      <c r="H5575">
        <v>0.08</v>
      </c>
    </row>
    <row r="5576" spans="7:8" x14ac:dyDescent="0.35">
      <c r="G5576" s="1">
        <v>44602</v>
      </c>
      <c r="H5576">
        <v>0.08</v>
      </c>
    </row>
    <row r="5577" spans="7:8" x14ac:dyDescent="0.35">
      <c r="G5577" s="1">
        <v>44603</v>
      </c>
      <c r="H5577">
        <v>0.08</v>
      </c>
    </row>
    <row r="5578" spans="7:8" x14ac:dyDescent="0.35">
      <c r="G5578" s="1">
        <v>44606</v>
      </c>
      <c r="H5578">
        <v>0.08</v>
      </c>
    </row>
    <row r="5579" spans="7:8" x14ac:dyDescent="0.35">
      <c r="G5579" s="1">
        <v>44607</v>
      </c>
      <c r="H5579">
        <v>0.08</v>
      </c>
    </row>
    <row r="5580" spans="7:8" x14ac:dyDescent="0.35">
      <c r="G5580" s="1">
        <v>44608</v>
      </c>
      <c r="H5580">
        <v>0.08</v>
      </c>
    </row>
    <row r="5581" spans="7:8" x14ac:dyDescent="0.35">
      <c r="G5581" s="1">
        <v>44609</v>
      </c>
      <c r="H5581">
        <v>0.08</v>
      </c>
    </row>
    <row r="5582" spans="7:8" x14ac:dyDescent="0.35">
      <c r="G5582" s="1">
        <v>44610</v>
      </c>
      <c r="H5582">
        <v>0.08</v>
      </c>
    </row>
    <row r="5583" spans="7:8" x14ac:dyDescent="0.35">
      <c r="G5583" s="1">
        <v>44614</v>
      </c>
      <c r="H5583">
        <v>0.08</v>
      </c>
    </row>
    <row r="5584" spans="7:8" x14ac:dyDescent="0.35">
      <c r="G5584" s="1">
        <v>44615</v>
      </c>
      <c r="H5584">
        <v>0.08</v>
      </c>
    </row>
    <row r="5585" spans="7:8" x14ac:dyDescent="0.35">
      <c r="G5585" s="1">
        <v>44616</v>
      </c>
      <c r="H5585">
        <v>0.08</v>
      </c>
    </row>
    <row r="5586" spans="7:8" x14ac:dyDescent="0.35">
      <c r="G5586" s="1">
        <v>44617</v>
      </c>
      <c r="H5586">
        <v>0.08</v>
      </c>
    </row>
    <row r="5587" spans="7:8" x14ac:dyDescent="0.35">
      <c r="G5587" s="1">
        <v>44620</v>
      </c>
      <c r="H5587">
        <v>0.08</v>
      </c>
    </row>
    <row r="5588" spans="7:8" x14ac:dyDescent="0.35">
      <c r="G5588" s="1">
        <v>44621</v>
      </c>
      <c r="H5588">
        <v>0.08</v>
      </c>
    </row>
    <row r="5589" spans="7:8" x14ac:dyDescent="0.35">
      <c r="G5589" s="1">
        <v>44622</v>
      </c>
      <c r="H5589">
        <v>0.08</v>
      </c>
    </row>
    <row r="5590" spans="7:8" x14ac:dyDescent="0.35">
      <c r="G5590" s="1">
        <v>44623</v>
      </c>
      <c r="H5590">
        <v>0.08</v>
      </c>
    </row>
    <row r="5591" spans="7:8" x14ac:dyDescent="0.35">
      <c r="G5591" s="1">
        <v>44624</v>
      </c>
      <c r="H5591">
        <v>0.08</v>
      </c>
    </row>
    <row r="5592" spans="7:8" x14ac:dyDescent="0.35">
      <c r="G5592" s="1">
        <v>44627</v>
      </c>
      <c r="H5592">
        <v>0.08</v>
      </c>
    </row>
    <row r="5593" spans="7:8" x14ac:dyDescent="0.35">
      <c r="G5593" s="1">
        <v>44628</v>
      </c>
      <c r="H5593">
        <v>0.08</v>
      </c>
    </row>
    <row r="5594" spans="7:8" x14ac:dyDescent="0.35">
      <c r="G5594" s="1">
        <v>44629</v>
      </c>
      <c r="H5594">
        <v>0.08</v>
      </c>
    </row>
    <row r="5595" spans="7:8" x14ac:dyDescent="0.35">
      <c r="G5595" s="1">
        <v>44630</v>
      </c>
      <c r="H5595">
        <v>0.08</v>
      </c>
    </row>
    <row r="5596" spans="7:8" x14ac:dyDescent="0.35">
      <c r="G5596" s="1">
        <v>44631</v>
      </c>
      <c r="H5596">
        <v>0.08</v>
      </c>
    </row>
    <row r="5597" spans="7:8" x14ac:dyDescent="0.35">
      <c r="G5597" s="1">
        <v>44634</v>
      </c>
      <c r="H5597">
        <v>0.08</v>
      </c>
    </row>
    <row r="5598" spans="7:8" x14ac:dyDescent="0.35">
      <c r="G5598" s="1">
        <v>44635</v>
      </c>
      <c r="H5598">
        <v>0.08</v>
      </c>
    </row>
    <row r="5599" spans="7:8" x14ac:dyDescent="0.35">
      <c r="G5599" s="1">
        <v>44636</v>
      </c>
      <c r="H5599">
        <v>0.08</v>
      </c>
    </row>
    <row r="5600" spans="7:8" x14ac:dyDescent="0.35">
      <c r="G5600" s="1">
        <v>44637</v>
      </c>
      <c r="H5600">
        <v>0.33</v>
      </c>
    </row>
    <row r="5601" spans="7:8" x14ac:dyDescent="0.35">
      <c r="G5601" s="1">
        <v>44638</v>
      </c>
      <c r="H5601">
        <v>0.33</v>
      </c>
    </row>
    <row r="5602" spans="7:8" x14ac:dyDescent="0.35">
      <c r="G5602" s="1">
        <v>44641</v>
      </c>
      <c r="H5602">
        <v>0.33</v>
      </c>
    </row>
    <row r="5603" spans="7:8" x14ac:dyDescent="0.35">
      <c r="G5603" s="1">
        <v>44642</v>
      </c>
      <c r="H5603">
        <v>0.33</v>
      </c>
    </row>
    <row r="5604" spans="7:8" x14ac:dyDescent="0.35">
      <c r="G5604" s="1">
        <v>44643</v>
      </c>
      <c r="H5604">
        <v>0.33</v>
      </c>
    </row>
    <row r="5605" spans="7:8" x14ac:dyDescent="0.35">
      <c r="G5605" s="1">
        <v>44644</v>
      </c>
      <c r="H5605">
        <v>0.33</v>
      </c>
    </row>
    <row r="5606" spans="7:8" x14ac:dyDescent="0.35">
      <c r="G5606" s="1">
        <v>44645</v>
      </c>
      <c r="H5606">
        <v>0.33</v>
      </c>
    </row>
    <row r="5607" spans="7:8" x14ac:dyDescent="0.35">
      <c r="G5607" s="1">
        <v>44648</v>
      </c>
      <c r="H5607">
        <v>0.33</v>
      </c>
    </row>
    <row r="5608" spans="7:8" x14ac:dyDescent="0.35">
      <c r="G5608" s="1">
        <v>44649</v>
      </c>
      <c r="H5608">
        <v>0.33</v>
      </c>
    </row>
    <row r="5609" spans="7:8" x14ac:dyDescent="0.35">
      <c r="G5609" s="1">
        <v>44650</v>
      </c>
      <c r="H5609">
        <v>0.33</v>
      </c>
    </row>
    <row r="5610" spans="7:8" x14ac:dyDescent="0.35">
      <c r="G5610" s="1">
        <v>44651</v>
      </c>
      <c r="H5610">
        <v>0.33</v>
      </c>
    </row>
    <row r="5611" spans="7:8" x14ac:dyDescent="0.35">
      <c r="G5611" s="1">
        <v>44652</v>
      </c>
      <c r="H5611">
        <v>0.33</v>
      </c>
    </row>
    <row r="5612" spans="7:8" x14ac:dyDescent="0.35">
      <c r="G5612" s="1">
        <v>44655</v>
      </c>
      <c r="H5612">
        <v>0.33</v>
      </c>
    </row>
    <row r="5613" spans="7:8" x14ac:dyDescent="0.35">
      <c r="G5613" s="1">
        <v>44656</v>
      </c>
      <c r="H5613">
        <v>0.33</v>
      </c>
    </row>
    <row r="5614" spans="7:8" x14ac:dyDescent="0.35">
      <c r="G5614" s="1">
        <v>44657</v>
      </c>
      <c r="H5614">
        <v>0.33</v>
      </c>
    </row>
    <row r="5615" spans="7:8" x14ac:dyDescent="0.35">
      <c r="G5615" s="1">
        <v>44658</v>
      </c>
      <c r="H5615">
        <v>0.33</v>
      </c>
    </row>
    <row r="5616" spans="7:8" x14ac:dyDescent="0.35">
      <c r="G5616" s="1">
        <v>44659</v>
      </c>
      <c r="H5616">
        <v>0.33</v>
      </c>
    </row>
    <row r="5617" spans="7:8" x14ac:dyDescent="0.35">
      <c r="G5617" s="1">
        <v>44662</v>
      </c>
      <c r="H5617">
        <v>0.33</v>
      </c>
    </row>
    <row r="5618" spans="7:8" x14ac:dyDescent="0.35">
      <c r="G5618" s="1">
        <v>44663</v>
      </c>
      <c r="H5618">
        <v>0.33</v>
      </c>
    </row>
    <row r="5619" spans="7:8" x14ac:dyDescent="0.35">
      <c r="G5619" s="1">
        <v>44664</v>
      </c>
      <c r="H5619">
        <v>0.33</v>
      </c>
    </row>
    <row r="5620" spans="7:8" x14ac:dyDescent="0.35">
      <c r="G5620" s="1">
        <v>44665</v>
      </c>
      <c r="H5620">
        <v>0.33</v>
      </c>
    </row>
    <row r="5621" spans="7:8" x14ac:dyDescent="0.35">
      <c r="G5621" s="1">
        <v>44666</v>
      </c>
      <c r="H5621">
        <v>0.33</v>
      </c>
    </row>
    <row r="5622" spans="7:8" x14ac:dyDescent="0.35">
      <c r="G5622" s="1">
        <v>44669</v>
      </c>
      <c r="H5622">
        <v>0.33</v>
      </c>
    </row>
    <row r="5623" spans="7:8" x14ac:dyDescent="0.35">
      <c r="G5623" s="1">
        <v>44670</v>
      </c>
      <c r="H5623">
        <v>0.33</v>
      </c>
    </row>
    <row r="5624" spans="7:8" x14ac:dyDescent="0.35">
      <c r="G5624" s="1">
        <v>44671</v>
      </c>
      <c r="H5624">
        <v>0.33</v>
      </c>
    </row>
    <row r="5625" spans="7:8" x14ac:dyDescent="0.35">
      <c r="G5625" s="1">
        <v>44672</v>
      </c>
      <c r="H5625">
        <v>0.33</v>
      </c>
    </row>
    <row r="5626" spans="7:8" x14ac:dyDescent="0.35">
      <c r="G5626" s="1">
        <v>44673</v>
      </c>
      <c r="H5626">
        <v>0.33</v>
      </c>
    </row>
    <row r="5627" spans="7:8" x14ac:dyDescent="0.35">
      <c r="G5627" s="1">
        <v>44676</v>
      </c>
      <c r="H5627">
        <v>0.33</v>
      </c>
    </row>
    <row r="5628" spans="7:8" x14ac:dyDescent="0.35">
      <c r="G5628" s="1">
        <v>44677</v>
      </c>
      <c r="H5628">
        <v>0.33</v>
      </c>
    </row>
    <row r="5629" spans="7:8" x14ac:dyDescent="0.35">
      <c r="G5629" s="1">
        <v>44678</v>
      </c>
      <c r="H5629">
        <v>0.33</v>
      </c>
    </row>
    <row r="5630" spans="7:8" x14ac:dyDescent="0.35">
      <c r="G5630" s="1">
        <v>44679</v>
      </c>
      <c r="H5630">
        <v>0.33</v>
      </c>
    </row>
    <row r="5631" spans="7:8" x14ac:dyDescent="0.35">
      <c r="G5631" s="1">
        <v>44680</v>
      </c>
      <c r="H5631">
        <v>0.33</v>
      </c>
    </row>
    <row r="5632" spans="7:8" x14ac:dyDescent="0.35">
      <c r="G5632" s="1">
        <v>44683</v>
      </c>
      <c r="H5632">
        <v>0.33</v>
      </c>
    </row>
    <row r="5633" spans="7:8" x14ac:dyDescent="0.35">
      <c r="G5633" s="1">
        <v>44684</v>
      </c>
      <c r="H5633">
        <v>0.33</v>
      </c>
    </row>
    <row r="5634" spans="7:8" x14ac:dyDescent="0.35">
      <c r="G5634" s="1">
        <v>44685</v>
      </c>
      <c r="H5634">
        <v>0.33</v>
      </c>
    </row>
    <row r="5635" spans="7:8" x14ac:dyDescent="0.35">
      <c r="G5635" s="1">
        <v>44686</v>
      </c>
      <c r="H5635">
        <v>0.83</v>
      </c>
    </row>
    <row r="5636" spans="7:8" x14ac:dyDescent="0.35">
      <c r="G5636" s="1">
        <v>44687</v>
      </c>
      <c r="H5636">
        <v>0.83</v>
      </c>
    </row>
    <row r="5637" spans="7:8" x14ac:dyDescent="0.35">
      <c r="G5637" s="1">
        <v>44690</v>
      </c>
      <c r="H5637">
        <v>0.83</v>
      </c>
    </row>
    <row r="5638" spans="7:8" x14ac:dyDescent="0.35">
      <c r="G5638" s="1">
        <v>44691</v>
      </c>
      <c r="H5638">
        <v>0.83</v>
      </c>
    </row>
    <row r="5639" spans="7:8" x14ac:dyDescent="0.35">
      <c r="G5639" s="1">
        <v>44692</v>
      </c>
      <c r="H5639">
        <v>0.83</v>
      </c>
    </row>
    <row r="5640" spans="7:8" x14ac:dyDescent="0.35">
      <c r="G5640" s="1">
        <v>44693</v>
      </c>
      <c r="H5640">
        <v>0.83</v>
      </c>
    </row>
    <row r="5641" spans="7:8" x14ac:dyDescent="0.35">
      <c r="G5641" s="1">
        <v>44694</v>
      </c>
      <c r="H5641">
        <v>0.83</v>
      </c>
    </row>
    <row r="5642" spans="7:8" x14ac:dyDescent="0.35">
      <c r="G5642" s="1">
        <v>44697</v>
      </c>
      <c r="H5642">
        <v>0.83</v>
      </c>
    </row>
    <row r="5643" spans="7:8" x14ac:dyDescent="0.35">
      <c r="G5643" s="1">
        <v>44698</v>
      </c>
      <c r="H5643">
        <v>0.83</v>
      </c>
    </row>
    <row r="5644" spans="7:8" x14ac:dyDescent="0.35">
      <c r="G5644" s="1">
        <v>44699</v>
      </c>
      <c r="H5644">
        <v>0.83</v>
      </c>
    </row>
    <row r="5645" spans="7:8" x14ac:dyDescent="0.35">
      <c r="G5645" s="1">
        <v>44700</v>
      </c>
      <c r="H5645">
        <v>0.83</v>
      </c>
    </row>
    <row r="5646" spans="7:8" x14ac:dyDescent="0.35">
      <c r="G5646" s="1">
        <v>44701</v>
      </c>
      <c r="H5646">
        <v>0.83</v>
      </c>
    </row>
    <row r="5647" spans="7:8" x14ac:dyDescent="0.35">
      <c r="G5647" s="1">
        <v>44704</v>
      </c>
      <c r="H5647">
        <v>0.83</v>
      </c>
    </row>
    <row r="5648" spans="7:8" x14ac:dyDescent="0.35">
      <c r="G5648" s="1">
        <v>44705</v>
      </c>
      <c r="H5648">
        <v>0.83</v>
      </c>
    </row>
    <row r="5649" spans="7:8" x14ac:dyDescent="0.35">
      <c r="G5649" s="1">
        <v>44706</v>
      </c>
      <c r="H5649">
        <v>0.83</v>
      </c>
    </row>
    <row r="5650" spans="7:8" x14ac:dyDescent="0.35">
      <c r="G5650" s="1">
        <v>44707</v>
      </c>
      <c r="H5650">
        <v>0.83</v>
      </c>
    </row>
    <row r="5651" spans="7:8" x14ac:dyDescent="0.35">
      <c r="G5651" s="1">
        <v>44708</v>
      </c>
      <c r="H5651">
        <v>0.83</v>
      </c>
    </row>
    <row r="5652" spans="7:8" x14ac:dyDescent="0.35">
      <c r="G5652" s="1">
        <v>44712</v>
      </c>
      <c r="H5652">
        <v>0.83</v>
      </c>
    </row>
    <row r="5653" spans="7:8" x14ac:dyDescent="0.35">
      <c r="G5653" s="1">
        <v>44713</v>
      </c>
      <c r="H5653">
        <v>0.83</v>
      </c>
    </row>
    <row r="5654" spans="7:8" x14ac:dyDescent="0.35">
      <c r="G5654" s="1">
        <v>44714</v>
      </c>
      <c r="H5654">
        <v>0.83</v>
      </c>
    </row>
    <row r="5655" spans="7:8" x14ac:dyDescent="0.35">
      <c r="G5655" s="1">
        <v>44715</v>
      </c>
      <c r="H5655">
        <v>0.83</v>
      </c>
    </row>
    <row r="5656" spans="7:8" x14ac:dyDescent="0.35">
      <c r="G5656" s="1">
        <v>44718</v>
      </c>
      <c r="H5656">
        <v>0.83</v>
      </c>
    </row>
    <row r="5657" spans="7:8" x14ac:dyDescent="0.35">
      <c r="G5657" s="1">
        <v>44719</v>
      </c>
      <c r="H5657">
        <v>0.83</v>
      </c>
    </row>
    <row r="5658" spans="7:8" x14ac:dyDescent="0.35">
      <c r="G5658" s="1">
        <v>44720</v>
      </c>
      <c r="H5658">
        <v>0.83</v>
      </c>
    </row>
    <row r="5659" spans="7:8" x14ac:dyDescent="0.35">
      <c r="G5659" s="1">
        <v>44721</v>
      </c>
      <c r="H5659">
        <v>0.83</v>
      </c>
    </row>
    <row r="5660" spans="7:8" x14ac:dyDescent="0.35">
      <c r="G5660" s="1">
        <v>44722</v>
      </c>
      <c r="H5660">
        <v>0.83</v>
      </c>
    </row>
    <row r="5661" spans="7:8" x14ac:dyDescent="0.35">
      <c r="G5661" s="1">
        <v>44725</v>
      </c>
      <c r="H5661">
        <v>0.83</v>
      </c>
    </row>
    <row r="5662" spans="7:8" x14ac:dyDescent="0.35">
      <c r="G5662" s="1">
        <v>44726</v>
      </c>
      <c r="H5662">
        <v>0.83</v>
      </c>
    </row>
    <row r="5663" spans="7:8" x14ac:dyDescent="0.35">
      <c r="G5663" s="1">
        <v>44727</v>
      </c>
      <c r="H5663">
        <v>0.83</v>
      </c>
    </row>
    <row r="5664" spans="7:8" x14ac:dyDescent="0.35">
      <c r="G5664" s="1">
        <v>44728</v>
      </c>
      <c r="H5664">
        <v>1.58</v>
      </c>
    </row>
    <row r="5665" spans="7:8" x14ac:dyDescent="0.35">
      <c r="G5665" s="1">
        <v>44729</v>
      </c>
      <c r="H5665">
        <v>1.58</v>
      </c>
    </row>
    <row r="5666" spans="7:8" x14ac:dyDescent="0.35">
      <c r="G5666" s="1">
        <v>44733</v>
      </c>
      <c r="H5666">
        <v>1.58</v>
      </c>
    </row>
    <row r="5667" spans="7:8" x14ac:dyDescent="0.35">
      <c r="G5667" s="1">
        <v>44734</v>
      </c>
      <c r="H5667">
        <v>1.58</v>
      </c>
    </row>
    <row r="5668" spans="7:8" x14ac:dyDescent="0.35">
      <c r="G5668" s="1">
        <v>44735</v>
      </c>
      <c r="H5668">
        <v>1.58</v>
      </c>
    </row>
    <row r="5669" spans="7:8" x14ac:dyDescent="0.35">
      <c r="G5669" s="1">
        <v>44736</v>
      </c>
      <c r="H5669">
        <v>1.58</v>
      </c>
    </row>
    <row r="5670" spans="7:8" x14ac:dyDescent="0.35">
      <c r="G5670" s="1">
        <v>44739</v>
      </c>
      <c r="H5670">
        <v>1.58</v>
      </c>
    </row>
    <row r="5671" spans="7:8" x14ac:dyDescent="0.35">
      <c r="G5671" s="1">
        <v>44740</v>
      </c>
      <c r="H5671">
        <v>1.58</v>
      </c>
    </row>
    <row r="5672" spans="7:8" x14ac:dyDescent="0.35">
      <c r="G5672" s="1">
        <v>44741</v>
      </c>
      <c r="H5672">
        <v>1.58</v>
      </c>
    </row>
    <row r="5673" spans="7:8" x14ac:dyDescent="0.35">
      <c r="G5673" s="1">
        <v>44742</v>
      </c>
      <c r="H5673">
        <v>1.58</v>
      </c>
    </row>
    <row r="5674" spans="7:8" x14ac:dyDescent="0.35">
      <c r="G5674" s="1">
        <v>44743</v>
      </c>
      <c r="H5674">
        <v>1.58</v>
      </c>
    </row>
    <row r="5675" spans="7:8" x14ac:dyDescent="0.35">
      <c r="G5675" s="1">
        <v>44747</v>
      </c>
      <c r="H5675">
        <v>1.58</v>
      </c>
    </row>
    <row r="5676" spans="7:8" x14ac:dyDescent="0.35">
      <c r="G5676" s="1">
        <v>44748</v>
      </c>
      <c r="H5676">
        <v>1.58</v>
      </c>
    </row>
    <row r="5677" spans="7:8" x14ac:dyDescent="0.35">
      <c r="G5677" s="1">
        <v>44749</v>
      </c>
      <c r="H5677">
        <v>1.58</v>
      </c>
    </row>
    <row r="5678" spans="7:8" x14ac:dyDescent="0.35">
      <c r="G5678" s="1">
        <v>44750</v>
      </c>
      <c r="H5678">
        <v>1.58</v>
      </c>
    </row>
    <row r="5679" spans="7:8" x14ac:dyDescent="0.35">
      <c r="G5679" s="1">
        <v>44753</v>
      </c>
      <c r="H5679">
        <v>1.58</v>
      </c>
    </row>
    <row r="5680" spans="7:8" x14ac:dyDescent="0.35">
      <c r="G5680" s="1">
        <v>44754</v>
      </c>
      <c r="H5680">
        <v>1.58</v>
      </c>
    </row>
    <row r="5681" spans="7:8" x14ac:dyDescent="0.35">
      <c r="G5681" s="1">
        <v>44755</v>
      </c>
      <c r="H5681">
        <v>1.58</v>
      </c>
    </row>
    <row r="5682" spans="7:8" x14ac:dyDescent="0.35">
      <c r="G5682" s="1">
        <v>44756</v>
      </c>
      <c r="H5682">
        <v>1.58</v>
      </c>
    </row>
    <row r="5683" spans="7:8" x14ac:dyDescent="0.35">
      <c r="G5683" s="1">
        <v>44757</v>
      </c>
      <c r="H5683">
        <v>1.58</v>
      </c>
    </row>
    <row r="5684" spans="7:8" x14ac:dyDescent="0.35">
      <c r="G5684" s="1">
        <v>44760</v>
      </c>
      <c r="H5684">
        <v>1.58</v>
      </c>
    </row>
    <row r="5685" spans="7:8" x14ac:dyDescent="0.35">
      <c r="G5685" s="1">
        <v>44761</v>
      </c>
      <c r="H5685">
        <v>1.58</v>
      </c>
    </row>
    <row r="5686" spans="7:8" x14ac:dyDescent="0.35">
      <c r="G5686" s="1">
        <v>44762</v>
      </c>
      <c r="H5686">
        <v>1.58</v>
      </c>
    </row>
    <row r="5687" spans="7:8" x14ac:dyDescent="0.35">
      <c r="G5687" s="1">
        <v>44763</v>
      </c>
      <c r="H5687">
        <v>1.58</v>
      </c>
    </row>
    <row r="5688" spans="7:8" x14ac:dyDescent="0.35">
      <c r="G5688" s="1">
        <v>44764</v>
      </c>
      <c r="H5688">
        <v>1.58</v>
      </c>
    </row>
    <row r="5689" spans="7:8" x14ac:dyDescent="0.35">
      <c r="G5689" s="1">
        <v>44767</v>
      </c>
      <c r="H5689">
        <v>1.58</v>
      </c>
    </row>
    <row r="5690" spans="7:8" x14ac:dyDescent="0.35">
      <c r="G5690" s="1">
        <v>44768</v>
      </c>
      <c r="H5690">
        <v>1.58</v>
      </c>
    </row>
    <row r="5691" spans="7:8" x14ac:dyDescent="0.35">
      <c r="G5691" s="1">
        <v>44769</v>
      </c>
      <c r="H5691">
        <v>1.58</v>
      </c>
    </row>
    <row r="5692" spans="7:8" x14ac:dyDescent="0.35">
      <c r="G5692" s="1">
        <v>44770</v>
      </c>
      <c r="H5692">
        <v>2.33</v>
      </c>
    </row>
    <row r="5693" spans="7:8" x14ac:dyDescent="0.35">
      <c r="G5693" s="1">
        <v>44771</v>
      </c>
      <c r="H5693">
        <v>2.3199999999999998</v>
      </c>
    </row>
    <row r="5694" spans="7:8" x14ac:dyDescent="0.35">
      <c r="G5694" s="1">
        <v>44774</v>
      </c>
      <c r="H5694">
        <v>2.33</v>
      </c>
    </row>
    <row r="5695" spans="7:8" x14ac:dyDescent="0.35">
      <c r="G5695" s="1">
        <v>44775</v>
      </c>
      <c r="H5695">
        <v>2.33</v>
      </c>
    </row>
    <row r="5696" spans="7:8" x14ac:dyDescent="0.35">
      <c r="G5696" s="1">
        <v>44776</v>
      </c>
      <c r="H5696">
        <v>2.33</v>
      </c>
    </row>
    <row r="5697" spans="7:8" x14ac:dyDescent="0.35">
      <c r="G5697" s="1">
        <v>44777</v>
      </c>
      <c r="H5697">
        <v>2.33</v>
      </c>
    </row>
    <row r="5698" spans="7:8" x14ac:dyDescent="0.35">
      <c r="G5698" s="1">
        <v>44778</v>
      </c>
      <c r="H5698">
        <v>2.33</v>
      </c>
    </row>
    <row r="5699" spans="7:8" x14ac:dyDescent="0.35">
      <c r="G5699" s="1">
        <v>44781</v>
      </c>
      <c r="H5699">
        <v>2.33</v>
      </c>
    </row>
    <row r="5700" spans="7:8" x14ac:dyDescent="0.35">
      <c r="G5700" s="1">
        <v>44782</v>
      </c>
      <c r="H5700">
        <v>2.33</v>
      </c>
    </row>
    <row r="5701" spans="7:8" x14ac:dyDescent="0.35">
      <c r="G5701" s="1">
        <v>44783</v>
      </c>
      <c r="H5701">
        <v>2.33</v>
      </c>
    </row>
    <row r="5702" spans="7:8" x14ac:dyDescent="0.35">
      <c r="G5702" s="1">
        <v>44784</v>
      </c>
      <c r="H5702">
        <v>2.33</v>
      </c>
    </row>
    <row r="5703" spans="7:8" x14ac:dyDescent="0.35">
      <c r="G5703" s="1">
        <v>44785</v>
      </c>
      <c r="H5703">
        <v>2.33</v>
      </c>
    </row>
    <row r="5704" spans="7:8" x14ac:dyDescent="0.35">
      <c r="G5704" s="1">
        <v>44788</v>
      </c>
      <c r="H5704">
        <v>2.33</v>
      </c>
    </row>
    <row r="5705" spans="7:8" x14ac:dyDescent="0.35">
      <c r="G5705" s="1">
        <v>44789</v>
      </c>
      <c r="H5705">
        <v>2.33</v>
      </c>
    </row>
    <row r="5706" spans="7:8" x14ac:dyDescent="0.35">
      <c r="G5706" s="1">
        <v>44790</v>
      </c>
      <c r="H5706">
        <v>2.33</v>
      </c>
    </row>
    <row r="5707" spans="7:8" x14ac:dyDescent="0.35">
      <c r="G5707" s="1">
        <v>44791</v>
      </c>
      <c r="H5707">
        <v>2.33</v>
      </c>
    </row>
    <row r="5708" spans="7:8" x14ac:dyDescent="0.35">
      <c r="G5708" s="1">
        <v>44792</v>
      </c>
      <c r="H5708">
        <v>2.33</v>
      </c>
    </row>
    <row r="5709" spans="7:8" x14ac:dyDescent="0.35">
      <c r="G5709" s="1">
        <v>44795</v>
      </c>
      <c r="H5709">
        <v>2.33</v>
      </c>
    </row>
    <row r="5710" spans="7:8" x14ac:dyDescent="0.35">
      <c r="G5710" s="1">
        <v>44796</v>
      </c>
      <c r="H5710">
        <v>2.33</v>
      </c>
    </row>
    <row r="5711" spans="7:8" x14ac:dyDescent="0.35">
      <c r="G5711" s="1">
        <v>44797</v>
      </c>
      <c r="H5711">
        <v>2.33</v>
      </c>
    </row>
    <row r="5712" spans="7:8" x14ac:dyDescent="0.35">
      <c r="G5712" s="1">
        <v>44798</v>
      </c>
      <c r="H5712">
        <v>2.33</v>
      </c>
    </row>
    <row r="5713" spans="7:8" x14ac:dyDescent="0.35">
      <c r="G5713" s="1">
        <v>44799</v>
      </c>
      <c r="H5713">
        <v>2.33</v>
      </c>
    </row>
    <row r="5714" spans="7:8" x14ac:dyDescent="0.35">
      <c r="G5714" s="1">
        <v>44802</v>
      </c>
      <c r="H5714">
        <v>2.33</v>
      </c>
    </row>
    <row r="5715" spans="7:8" x14ac:dyDescent="0.35">
      <c r="G5715" s="1">
        <v>44803</v>
      </c>
      <c r="H5715">
        <v>2.33</v>
      </c>
    </row>
    <row r="5716" spans="7:8" x14ac:dyDescent="0.35">
      <c r="G5716" s="1">
        <v>44804</v>
      </c>
      <c r="H5716">
        <v>2.33</v>
      </c>
    </row>
    <row r="5717" spans="7:8" x14ac:dyDescent="0.35">
      <c r="G5717" s="1">
        <v>44805</v>
      </c>
      <c r="H5717">
        <v>2.33</v>
      </c>
    </row>
    <row r="5718" spans="7:8" x14ac:dyDescent="0.35">
      <c r="G5718" s="1">
        <v>44806</v>
      </c>
      <c r="H5718">
        <v>2.33</v>
      </c>
    </row>
    <row r="5719" spans="7:8" x14ac:dyDescent="0.35">
      <c r="G5719" s="1">
        <v>44810</v>
      </c>
      <c r="H5719">
        <v>2.33</v>
      </c>
    </row>
    <row r="5720" spans="7:8" x14ac:dyDescent="0.35">
      <c r="G5720" s="1">
        <v>44811</v>
      </c>
      <c r="H5720">
        <v>2.33</v>
      </c>
    </row>
    <row r="5721" spans="7:8" x14ac:dyDescent="0.35">
      <c r="G5721" s="1">
        <v>44812</v>
      </c>
      <c r="H5721">
        <v>2.33</v>
      </c>
    </row>
    <row r="5722" spans="7:8" x14ac:dyDescent="0.35">
      <c r="G5722" s="1">
        <v>44813</v>
      </c>
      <c r="H5722">
        <v>2.33</v>
      </c>
    </row>
    <row r="5723" spans="7:8" x14ac:dyDescent="0.35">
      <c r="G5723" s="1">
        <v>44816</v>
      </c>
      <c r="H5723">
        <v>2.33</v>
      </c>
    </row>
    <row r="5724" spans="7:8" x14ac:dyDescent="0.35">
      <c r="G5724" s="1">
        <v>44817</v>
      </c>
      <c r="H5724">
        <v>2.33</v>
      </c>
    </row>
    <row r="5725" spans="7:8" x14ac:dyDescent="0.35">
      <c r="G5725" s="1">
        <v>44818</v>
      </c>
      <c r="H5725">
        <v>2.33</v>
      </c>
    </row>
    <row r="5726" spans="7:8" x14ac:dyDescent="0.35">
      <c r="G5726" s="1">
        <v>44819</v>
      </c>
      <c r="H5726">
        <v>2.33</v>
      </c>
    </row>
    <row r="5727" spans="7:8" x14ac:dyDescent="0.35">
      <c r="G5727" s="1">
        <v>44820</v>
      </c>
      <c r="H5727">
        <v>2.33</v>
      </c>
    </row>
    <row r="5728" spans="7:8" x14ac:dyDescent="0.35">
      <c r="G5728" s="1">
        <v>44823</v>
      </c>
      <c r="H5728">
        <v>2.33</v>
      </c>
    </row>
    <row r="5729" spans="7:8" x14ac:dyDescent="0.35">
      <c r="G5729" s="1">
        <v>44824</v>
      </c>
      <c r="H5729">
        <v>2.33</v>
      </c>
    </row>
    <row r="5730" spans="7:8" x14ac:dyDescent="0.35">
      <c r="G5730" s="1">
        <v>44825</v>
      </c>
      <c r="H5730">
        <v>2.33</v>
      </c>
    </row>
    <row r="5731" spans="7:8" x14ac:dyDescent="0.35">
      <c r="G5731" s="1">
        <v>44826</v>
      </c>
      <c r="H5731">
        <v>3.08</v>
      </c>
    </row>
    <row r="5732" spans="7:8" x14ac:dyDescent="0.35">
      <c r="G5732" s="1">
        <v>44827</v>
      </c>
      <c r="H5732">
        <v>3.08</v>
      </c>
    </row>
    <row r="5733" spans="7:8" x14ac:dyDescent="0.35">
      <c r="G5733" s="1">
        <v>44830</v>
      </c>
      <c r="H5733">
        <v>3.08</v>
      </c>
    </row>
    <row r="5734" spans="7:8" x14ac:dyDescent="0.35">
      <c r="G5734" s="1">
        <v>44831</v>
      </c>
      <c r="H5734">
        <v>3.08</v>
      </c>
    </row>
    <row r="5735" spans="7:8" x14ac:dyDescent="0.35">
      <c r="G5735" s="1">
        <v>44832</v>
      </c>
      <c r="H5735">
        <v>3.08</v>
      </c>
    </row>
    <row r="5736" spans="7:8" x14ac:dyDescent="0.35">
      <c r="G5736" s="1">
        <v>44833</v>
      </c>
      <c r="H5736">
        <v>3.08</v>
      </c>
    </row>
    <row r="5737" spans="7:8" x14ac:dyDescent="0.35">
      <c r="G5737" s="1">
        <v>44834</v>
      </c>
      <c r="H5737">
        <v>3.08</v>
      </c>
    </row>
    <row r="5738" spans="7:8" x14ac:dyDescent="0.35">
      <c r="G5738" s="1">
        <v>44837</v>
      </c>
      <c r="H5738">
        <v>3.08</v>
      </c>
    </row>
    <row r="5739" spans="7:8" x14ac:dyDescent="0.35">
      <c r="G5739" s="1">
        <v>44838</v>
      </c>
      <c r="H5739">
        <v>3.08</v>
      </c>
    </row>
    <row r="5740" spans="7:8" x14ac:dyDescent="0.35">
      <c r="G5740" s="1">
        <v>44839</v>
      </c>
      <c r="H5740">
        <v>3.08</v>
      </c>
    </row>
    <row r="5741" spans="7:8" x14ac:dyDescent="0.35">
      <c r="G5741" s="1">
        <v>44840</v>
      </c>
      <c r="H5741">
        <v>3.08</v>
      </c>
    </row>
    <row r="5742" spans="7:8" x14ac:dyDescent="0.35">
      <c r="G5742" s="1">
        <v>44841</v>
      </c>
      <c r="H5742">
        <v>3.08</v>
      </c>
    </row>
    <row r="5743" spans="7:8" x14ac:dyDescent="0.35">
      <c r="G5743" s="1">
        <v>44845</v>
      </c>
      <c r="H5743">
        <v>3.08</v>
      </c>
    </row>
    <row r="5744" spans="7:8" x14ac:dyDescent="0.35">
      <c r="G5744" s="1">
        <v>44846</v>
      </c>
      <c r="H5744">
        <v>3.08</v>
      </c>
    </row>
    <row r="5745" spans="7:8" x14ac:dyDescent="0.35">
      <c r="G5745" s="1">
        <v>44847</v>
      </c>
      <c r="H5745">
        <v>3.08</v>
      </c>
    </row>
    <row r="5746" spans="7:8" x14ac:dyDescent="0.35">
      <c r="G5746" s="1">
        <v>44848</v>
      </c>
      <c r="H5746">
        <v>3.08</v>
      </c>
    </row>
    <row r="5747" spans="7:8" x14ac:dyDescent="0.35">
      <c r="G5747" s="1">
        <v>44851</v>
      </c>
      <c r="H5747">
        <v>3.08</v>
      </c>
    </row>
    <row r="5748" spans="7:8" x14ac:dyDescent="0.35">
      <c r="G5748" s="1">
        <v>44852</v>
      </c>
      <c r="H5748">
        <v>3.08</v>
      </c>
    </row>
    <row r="5749" spans="7:8" x14ac:dyDescent="0.35">
      <c r="G5749" s="1">
        <v>44853</v>
      </c>
      <c r="H5749">
        <v>3.08</v>
      </c>
    </row>
    <row r="5750" spans="7:8" x14ac:dyDescent="0.35">
      <c r="G5750" s="1">
        <v>44854</v>
      </c>
      <c r="H5750">
        <v>3.08</v>
      </c>
    </row>
    <row r="5751" spans="7:8" x14ac:dyDescent="0.35">
      <c r="G5751" s="1">
        <v>44855</v>
      </c>
      <c r="H5751">
        <v>3.08</v>
      </c>
    </row>
    <row r="5752" spans="7:8" x14ac:dyDescent="0.35">
      <c r="G5752" s="1">
        <v>44858</v>
      </c>
      <c r="H5752">
        <v>3.08</v>
      </c>
    </row>
    <row r="5753" spans="7:8" x14ac:dyDescent="0.35">
      <c r="G5753" s="1">
        <v>44859</v>
      </c>
      <c r="H5753">
        <v>3.08</v>
      </c>
    </row>
    <row r="5754" spans="7:8" x14ac:dyDescent="0.35">
      <c r="G5754" s="1">
        <v>44860</v>
      </c>
      <c r="H5754">
        <v>3.08</v>
      </c>
    </row>
    <row r="5755" spans="7:8" x14ac:dyDescent="0.35">
      <c r="G5755" s="1">
        <v>44861</v>
      </c>
      <c r="H5755">
        <v>3.08</v>
      </c>
    </row>
    <row r="5756" spans="7:8" x14ac:dyDescent="0.35">
      <c r="G5756" s="1">
        <v>44862</v>
      </c>
      <c r="H5756">
        <v>3.08</v>
      </c>
    </row>
    <row r="5757" spans="7:8" x14ac:dyDescent="0.35">
      <c r="G5757" s="1">
        <v>44865</v>
      </c>
      <c r="H5757">
        <v>3.08</v>
      </c>
    </row>
    <row r="5758" spans="7:8" x14ac:dyDescent="0.35">
      <c r="G5758" s="1">
        <v>44866</v>
      </c>
      <c r="H5758">
        <v>3.08</v>
      </c>
    </row>
    <row r="5759" spans="7:8" x14ac:dyDescent="0.35">
      <c r="G5759" s="1">
        <v>44867</v>
      </c>
      <c r="H5759">
        <v>3.08</v>
      </c>
    </row>
    <row r="5760" spans="7:8" x14ac:dyDescent="0.35">
      <c r="G5760" s="1">
        <v>44868</v>
      </c>
      <c r="H5760">
        <v>3.83</v>
      </c>
    </row>
    <row r="5761" spans="7:8" x14ac:dyDescent="0.35">
      <c r="G5761" s="1">
        <v>44869</v>
      </c>
      <c r="H5761">
        <v>3.83</v>
      </c>
    </row>
    <row r="5762" spans="7:8" x14ac:dyDescent="0.35">
      <c r="G5762" s="1">
        <v>44872</v>
      </c>
      <c r="H5762">
        <v>3.83</v>
      </c>
    </row>
    <row r="5763" spans="7:8" x14ac:dyDescent="0.35">
      <c r="G5763" s="1">
        <v>44873</v>
      </c>
      <c r="H5763">
        <v>3.83</v>
      </c>
    </row>
    <row r="5764" spans="7:8" x14ac:dyDescent="0.35">
      <c r="G5764" s="1">
        <v>44874</v>
      </c>
      <c r="H5764">
        <v>3.83</v>
      </c>
    </row>
    <row r="5765" spans="7:8" x14ac:dyDescent="0.35">
      <c r="G5765" s="1">
        <v>44875</v>
      </c>
      <c r="H5765">
        <v>3.83</v>
      </c>
    </row>
    <row r="5766" spans="7:8" x14ac:dyDescent="0.35">
      <c r="G5766" s="1">
        <v>44879</v>
      </c>
      <c r="H5766">
        <v>3.83</v>
      </c>
    </row>
    <row r="5767" spans="7:8" x14ac:dyDescent="0.35">
      <c r="G5767" s="1">
        <v>44880</v>
      </c>
      <c r="H5767">
        <v>3.83</v>
      </c>
    </row>
    <row r="5768" spans="7:8" x14ac:dyDescent="0.35">
      <c r="G5768" s="1">
        <v>44881</v>
      </c>
      <c r="H5768">
        <v>3.83</v>
      </c>
    </row>
    <row r="5769" spans="7:8" x14ac:dyDescent="0.35">
      <c r="G5769" s="1">
        <v>44882</v>
      </c>
      <c r="H5769">
        <v>3.83</v>
      </c>
    </row>
    <row r="5770" spans="7:8" x14ac:dyDescent="0.35">
      <c r="G5770" s="1">
        <v>44883</v>
      </c>
      <c r="H5770">
        <v>3.83</v>
      </c>
    </row>
    <row r="5771" spans="7:8" x14ac:dyDescent="0.35">
      <c r="G5771" s="1">
        <v>44886</v>
      </c>
      <c r="H5771">
        <v>3.83</v>
      </c>
    </row>
    <row r="5772" spans="7:8" x14ac:dyDescent="0.35">
      <c r="G5772" s="1">
        <v>44887</v>
      </c>
      <c r="H5772">
        <v>3.83</v>
      </c>
    </row>
    <row r="5773" spans="7:8" x14ac:dyDescent="0.35">
      <c r="G5773" s="1">
        <v>44888</v>
      </c>
      <c r="H5773">
        <v>3.83</v>
      </c>
    </row>
    <row r="5774" spans="7:8" x14ac:dyDescent="0.35">
      <c r="G5774" s="1">
        <v>44890</v>
      </c>
      <c r="H5774">
        <v>3.83</v>
      </c>
    </row>
    <row r="5775" spans="7:8" x14ac:dyDescent="0.35">
      <c r="G5775" s="1">
        <v>44893</v>
      </c>
      <c r="H5775">
        <v>3.83</v>
      </c>
    </row>
    <row r="5776" spans="7:8" x14ac:dyDescent="0.35">
      <c r="G5776" s="1">
        <v>44894</v>
      </c>
      <c r="H5776">
        <v>3.83</v>
      </c>
    </row>
    <row r="5777" spans="7:8" x14ac:dyDescent="0.35">
      <c r="G5777" s="1">
        <v>44895</v>
      </c>
      <c r="H5777">
        <v>3.83</v>
      </c>
    </row>
    <row r="5778" spans="7:8" x14ac:dyDescent="0.35">
      <c r="G5778" s="1">
        <v>44896</v>
      </c>
      <c r="H5778">
        <v>3.83</v>
      </c>
    </row>
    <row r="5779" spans="7:8" x14ac:dyDescent="0.35">
      <c r="G5779" s="1">
        <v>44897</v>
      </c>
      <c r="H5779">
        <v>3.83</v>
      </c>
    </row>
    <row r="5780" spans="7:8" x14ac:dyDescent="0.35">
      <c r="G5780" s="1">
        <v>44900</v>
      </c>
      <c r="H5780">
        <v>3.83</v>
      </c>
    </row>
    <row r="5781" spans="7:8" x14ac:dyDescent="0.35">
      <c r="G5781" s="1">
        <v>44901</v>
      </c>
      <c r="H5781">
        <v>3.83</v>
      </c>
    </row>
    <row r="5782" spans="7:8" x14ac:dyDescent="0.35">
      <c r="G5782" s="1">
        <v>44902</v>
      </c>
      <c r="H5782">
        <v>3.83</v>
      </c>
    </row>
    <row r="5783" spans="7:8" x14ac:dyDescent="0.35">
      <c r="G5783" s="1">
        <v>44903</v>
      </c>
      <c r="H5783">
        <v>3.83</v>
      </c>
    </row>
    <row r="5784" spans="7:8" x14ac:dyDescent="0.35">
      <c r="G5784" s="1">
        <v>44904</v>
      </c>
      <c r="H5784">
        <v>3.83</v>
      </c>
    </row>
    <row r="5785" spans="7:8" x14ac:dyDescent="0.35">
      <c r="G5785" s="1">
        <v>44907</v>
      </c>
      <c r="H5785">
        <v>3.83</v>
      </c>
    </row>
    <row r="5786" spans="7:8" x14ac:dyDescent="0.35">
      <c r="G5786" s="1">
        <v>44908</v>
      </c>
      <c r="H5786">
        <v>3.83</v>
      </c>
    </row>
    <row r="5787" spans="7:8" x14ac:dyDescent="0.35">
      <c r="G5787" s="1">
        <v>44909</v>
      </c>
      <c r="H5787">
        <v>3.83</v>
      </c>
    </row>
    <row r="5788" spans="7:8" x14ac:dyDescent="0.35">
      <c r="G5788" s="1">
        <v>44910</v>
      </c>
      <c r="H5788">
        <v>4.33</v>
      </c>
    </row>
    <row r="5789" spans="7:8" x14ac:dyDescent="0.35">
      <c r="G5789" s="1">
        <v>44911</v>
      </c>
      <c r="H5789">
        <v>4.33</v>
      </c>
    </row>
    <row r="5790" spans="7:8" x14ac:dyDescent="0.35">
      <c r="G5790" s="1">
        <v>44914</v>
      </c>
      <c r="H5790">
        <v>4.33</v>
      </c>
    </row>
    <row r="5791" spans="7:8" x14ac:dyDescent="0.35">
      <c r="G5791" s="1">
        <v>44915</v>
      </c>
      <c r="H5791">
        <v>4.33</v>
      </c>
    </row>
    <row r="5792" spans="7:8" x14ac:dyDescent="0.35">
      <c r="G5792" s="1">
        <v>44916</v>
      </c>
      <c r="H5792">
        <v>4.33</v>
      </c>
    </row>
    <row r="5793" spans="7:8" x14ac:dyDescent="0.35">
      <c r="G5793" s="1">
        <v>44917</v>
      </c>
      <c r="H5793">
        <v>4.33</v>
      </c>
    </row>
    <row r="5794" spans="7:8" x14ac:dyDescent="0.35">
      <c r="G5794" s="1">
        <v>44918</v>
      </c>
      <c r="H5794">
        <v>4.33</v>
      </c>
    </row>
    <row r="5795" spans="7:8" x14ac:dyDescent="0.35">
      <c r="G5795" s="1">
        <v>44922</v>
      </c>
      <c r="H5795">
        <v>4.33</v>
      </c>
    </row>
    <row r="5796" spans="7:8" x14ac:dyDescent="0.35">
      <c r="G5796" s="1">
        <v>44923</v>
      </c>
      <c r="H5796">
        <v>4.33</v>
      </c>
    </row>
    <row r="5797" spans="7:8" x14ac:dyDescent="0.35">
      <c r="G5797" s="1">
        <v>44924</v>
      </c>
      <c r="H5797">
        <v>4.33</v>
      </c>
    </row>
    <row r="5798" spans="7:8" x14ac:dyDescent="0.35">
      <c r="G5798" s="1">
        <v>44925</v>
      </c>
      <c r="H5798">
        <v>4.33</v>
      </c>
    </row>
    <row r="5799" spans="7:8" x14ac:dyDescent="0.35">
      <c r="G5799" s="1">
        <v>44929</v>
      </c>
      <c r="H5799">
        <v>4.33</v>
      </c>
    </row>
    <row r="5800" spans="7:8" x14ac:dyDescent="0.35">
      <c r="G5800" s="1">
        <v>44930</v>
      </c>
      <c r="H5800">
        <v>4.33</v>
      </c>
    </row>
    <row r="5801" spans="7:8" x14ac:dyDescent="0.35">
      <c r="G5801" s="1">
        <v>44931</v>
      </c>
      <c r="H5801">
        <v>4.33</v>
      </c>
    </row>
    <row r="5802" spans="7:8" x14ac:dyDescent="0.35">
      <c r="G5802" s="1">
        <v>44932</v>
      </c>
      <c r="H5802">
        <v>4.33</v>
      </c>
    </row>
    <row r="5803" spans="7:8" x14ac:dyDescent="0.35">
      <c r="G5803" s="1">
        <v>44935</v>
      </c>
      <c r="H5803">
        <v>4.33</v>
      </c>
    </row>
    <row r="5804" spans="7:8" x14ac:dyDescent="0.35">
      <c r="G5804" s="1">
        <v>44936</v>
      </c>
      <c r="H5804">
        <v>4.33</v>
      </c>
    </row>
    <row r="5805" spans="7:8" x14ac:dyDescent="0.35">
      <c r="G5805" s="1">
        <v>44937</v>
      </c>
      <c r="H5805">
        <v>4.33</v>
      </c>
    </row>
    <row r="5806" spans="7:8" x14ac:dyDescent="0.35">
      <c r="G5806" s="1">
        <v>44938</v>
      </c>
      <c r="H5806">
        <v>4.33</v>
      </c>
    </row>
    <row r="5807" spans="7:8" x14ac:dyDescent="0.35">
      <c r="G5807" s="1">
        <v>44939</v>
      </c>
      <c r="H5807">
        <v>4.33</v>
      </c>
    </row>
    <row r="5808" spans="7:8" x14ac:dyDescent="0.35">
      <c r="G5808" s="1">
        <v>44943</v>
      </c>
      <c r="H5808">
        <v>4.33</v>
      </c>
    </row>
    <row r="5809" spans="7:8" x14ac:dyDescent="0.35">
      <c r="G5809" s="1">
        <v>44944</v>
      </c>
      <c r="H5809">
        <v>4.33</v>
      </c>
    </row>
    <row r="5810" spans="7:8" x14ac:dyDescent="0.35">
      <c r="G5810" s="1">
        <v>44945</v>
      </c>
      <c r="H5810">
        <v>4.33</v>
      </c>
    </row>
    <row r="5811" spans="7:8" x14ac:dyDescent="0.35">
      <c r="G5811" s="1">
        <v>44946</v>
      </c>
      <c r="H5811">
        <v>4.33</v>
      </c>
    </row>
    <row r="5812" spans="7:8" x14ac:dyDescent="0.35">
      <c r="G5812" s="1">
        <v>44949</v>
      </c>
      <c r="H5812">
        <v>4.33</v>
      </c>
    </row>
    <row r="5813" spans="7:8" x14ac:dyDescent="0.35">
      <c r="G5813" s="1">
        <v>44950</v>
      </c>
      <c r="H5813">
        <v>4.33</v>
      </c>
    </row>
    <row r="5814" spans="7:8" x14ac:dyDescent="0.35">
      <c r="G5814" s="1">
        <v>44951</v>
      </c>
      <c r="H5814">
        <v>4.33</v>
      </c>
    </row>
    <row r="5815" spans="7:8" x14ac:dyDescent="0.35">
      <c r="G5815" s="1">
        <v>44952</v>
      </c>
      <c r="H5815">
        <v>4.33</v>
      </c>
    </row>
    <row r="5816" spans="7:8" x14ac:dyDescent="0.35">
      <c r="G5816" s="1">
        <v>44953</v>
      </c>
      <c r="H5816">
        <v>4.33</v>
      </c>
    </row>
    <row r="5817" spans="7:8" x14ac:dyDescent="0.35">
      <c r="G5817" s="1">
        <v>44956</v>
      </c>
      <c r="H5817">
        <v>4.33</v>
      </c>
    </row>
    <row r="5818" spans="7:8" x14ac:dyDescent="0.35">
      <c r="G5818" s="1">
        <v>44957</v>
      </c>
      <c r="H5818">
        <v>4.33</v>
      </c>
    </row>
    <row r="5819" spans="7:8" x14ac:dyDescent="0.35">
      <c r="G5819" s="1">
        <v>44958</v>
      </c>
      <c r="H5819">
        <v>4.33</v>
      </c>
    </row>
    <row r="5820" spans="7:8" x14ac:dyDescent="0.35">
      <c r="G5820" s="1">
        <v>44959</v>
      </c>
      <c r="H5820">
        <v>4.58</v>
      </c>
    </row>
    <row r="5821" spans="7:8" x14ac:dyDescent="0.35">
      <c r="G5821" s="1">
        <v>44960</v>
      </c>
      <c r="H5821">
        <v>4.58</v>
      </c>
    </row>
    <row r="5822" spans="7:8" x14ac:dyDescent="0.35">
      <c r="G5822" s="1">
        <v>44963</v>
      </c>
      <c r="H5822">
        <v>4.58</v>
      </c>
    </row>
    <row r="5823" spans="7:8" x14ac:dyDescent="0.35">
      <c r="G5823" s="1">
        <v>44964</v>
      </c>
      <c r="H5823">
        <v>4.58</v>
      </c>
    </row>
    <row r="5824" spans="7:8" x14ac:dyDescent="0.35">
      <c r="G5824" s="1">
        <v>44965</v>
      </c>
      <c r="H5824">
        <v>4.58</v>
      </c>
    </row>
    <row r="5825" spans="7:8" x14ac:dyDescent="0.35">
      <c r="G5825" s="1">
        <v>44966</v>
      </c>
      <c r="H5825">
        <v>4.57</v>
      </c>
    </row>
    <row r="5826" spans="7:8" x14ac:dyDescent="0.35">
      <c r="G5826" s="1">
        <v>44967</v>
      </c>
      <c r="H5826">
        <v>4.58</v>
      </c>
    </row>
    <row r="5827" spans="7:8" x14ac:dyDescent="0.35">
      <c r="G5827" s="1">
        <v>44970</v>
      </c>
      <c r="H5827">
        <v>4.58</v>
      </c>
    </row>
    <row r="5828" spans="7:8" x14ac:dyDescent="0.35">
      <c r="G5828" s="1">
        <v>44971</v>
      </c>
      <c r="H5828">
        <v>4.58</v>
      </c>
    </row>
    <row r="5829" spans="7:8" x14ac:dyDescent="0.35">
      <c r="G5829" s="1">
        <v>44972</v>
      </c>
      <c r="H5829">
        <v>4.58</v>
      </c>
    </row>
    <row r="5830" spans="7:8" x14ac:dyDescent="0.35">
      <c r="G5830" s="1">
        <v>44973</v>
      </c>
      <c r="H5830">
        <v>4.58</v>
      </c>
    </row>
    <row r="5831" spans="7:8" x14ac:dyDescent="0.35">
      <c r="G5831" s="1">
        <v>44974</v>
      </c>
      <c r="H5831">
        <v>4.58</v>
      </c>
    </row>
    <row r="5832" spans="7:8" x14ac:dyDescent="0.35">
      <c r="G5832" s="1">
        <v>44978</v>
      </c>
      <c r="H5832">
        <v>4.58</v>
      </c>
    </row>
    <row r="5833" spans="7:8" x14ac:dyDescent="0.35">
      <c r="G5833" s="1">
        <v>44979</v>
      </c>
      <c r="H5833">
        <v>4.58</v>
      </c>
    </row>
    <row r="5834" spans="7:8" x14ac:dyDescent="0.35">
      <c r="G5834" s="1">
        <v>44980</v>
      </c>
      <c r="H5834">
        <v>4.58</v>
      </c>
    </row>
    <row r="5835" spans="7:8" x14ac:dyDescent="0.35">
      <c r="G5835" s="1">
        <v>44981</v>
      </c>
      <c r="H5835">
        <v>4.58</v>
      </c>
    </row>
    <row r="5836" spans="7:8" x14ac:dyDescent="0.35">
      <c r="G5836" s="1">
        <v>44984</v>
      </c>
      <c r="H5836">
        <v>4.57</v>
      </c>
    </row>
    <row r="5837" spans="7:8" x14ac:dyDescent="0.35">
      <c r="G5837" s="1">
        <v>44985</v>
      </c>
      <c r="H5837">
        <v>4.57</v>
      </c>
    </row>
    <row r="5838" spans="7:8" x14ac:dyDescent="0.35">
      <c r="G5838" s="1">
        <v>44986</v>
      </c>
      <c r="H5838">
        <v>4.58</v>
      </c>
    </row>
    <row r="5839" spans="7:8" x14ac:dyDescent="0.35">
      <c r="G5839" s="1">
        <v>44987</v>
      </c>
      <c r="H5839">
        <v>4.57</v>
      </c>
    </row>
    <row r="5840" spans="7:8" x14ac:dyDescent="0.35">
      <c r="G5840" s="1">
        <v>44988</v>
      </c>
      <c r="H5840">
        <v>4.57</v>
      </c>
    </row>
    <row r="5841" spans="7:8" x14ac:dyDescent="0.35">
      <c r="G5841" s="1">
        <v>44991</v>
      </c>
      <c r="H5841">
        <v>4.57</v>
      </c>
    </row>
    <row r="5842" spans="7:8" x14ac:dyDescent="0.35">
      <c r="G5842" s="1">
        <v>44992</v>
      </c>
      <c r="H5842">
        <v>4.57</v>
      </c>
    </row>
    <row r="5843" spans="7:8" x14ac:dyDescent="0.35">
      <c r="G5843" s="1">
        <v>44993</v>
      </c>
      <c r="H5843">
        <v>4.57</v>
      </c>
    </row>
    <row r="5844" spans="7:8" x14ac:dyDescent="0.35">
      <c r="G5844" s="1">
        <v>44994</v>
      </c>
      <c r="H5844">
        <v>4.57</v>
      </c>
    </row>
    <row r="5845" spans="7:8" x14ac:dyDescent="0.35">
      <c r="G5845" s="1">
        <v>44995</v>
      </c>
      <c r="H5845">
        <v>4.57</v>
      </c>
    </row>
    <row r="5846" spans="7:8" x14ac:dyDescent="0.35">
      <c r="G5846" s="1">
        <v>44998</v>
      </c>
      <c r="H5846">
        <v>4.58</v>
      </c>
    </row>
    <row r="5847" spans="7:8" x14ac:dyDescent="0.35">
      <c r="G5847" s="1">
        <v>44999</v>
      </c>
      <c r="H5847">
        <v>4.58</v>
      </c>
    </row>
    <row r="5848" spans="7:8" x14ac:dyDescent="0.35">
      <c r="G5848" s="1">
        <v>45000</v>
      </c>
      <c r="H5848">
        <v>4.58</v>
      </c>
    </row>
    <row r="5849" spans="7:8" x14ac:dyDescent="0.35">
      <c r="G5849" s="1">
        <v>45001</v>
      </c>
      <c r="H5849">
        <v>4.58</v>
      </c>
    </row>
    <row r="5850" spans="7:8" x14ac:dyDescent="0.35">
      <c r="G5850" s="1">
        <v>45002</v>
      </c>
      <c r="H5850">
        <v>4.58</v>
      </c>
    </row>
    <row r="5851" spans="7:8" x14ac:dyDescent="0.35">
      <c r="G5851" s="1">
        <v>45005</v>
      </c>
      <c r="H5851">
        <v>4.58</v>
      </c>
    </row>
    <row r="5852" spans="7:8" x14ac:dyDescent="0.35">
      <c r="G5852" s="1">
        <v>45006</v>
      </c>
      <c r="H5852">
        <v>4.58</v>
      </c>
    </row>
    <row r="5853" spans="7:8" x14ac:dyDescent="0.35">
      <c r="G5853" s="1">
        <v>45007</v>
      </c>
      <c r="H5853">
        <v>4.58</v>
      </c>
    </row>
    <row r="5854" spans="7:8" x14ac:dyDescent="0.35">
      <c r="G5854" s="1">
        <v>45008</v>
      </c>
      <c r="H5854">
        <v>4.83</v>
      </c>
    </row>
    <row r="5855" spans="7:8" x14ac:dyDescent="0.35">
      <c r="G5855" s="1">
        <v>45009</v>
      </c>
      <c r="H5855">
        <v>4.83</v>
      </c>
    </row>
    <row r="5856" spans="7:8" x14ac:dyDescent="0.35">
      <c r="G5856" s="1">
        <v>45012</v>
      </c>
      <c r="H5856">
        <v>4.83</v>
      </c>
    </row>
    <row r="5857" spans="7:8" x14ac:dyDescent="0.35">
      <c r="G5857" s="1">
        <v>45013</v>
      </c>
      <c r="H5857">
        <v>4.83</v>
      </c>
    </row>
    <row r="5858" spans="7:8" x14ac:dyDescent="0.35">
      <c r="G5858" s="1">
        <v>45014</v>
      </c>
      <c r="H5858">
        <v>4.83</v>
      </c>
    </row>
    <row r="5859" spans="7:8" x14ac:dyDescent="0.35">
      <c r="G5859" s="1">
        <v>45015</v>
      </c>
      <c r="H5859">
        <v>4.83</v>
      </c>
    </row>
    <row r="5860" spans="7:8" x14ac:dyDescent="0.35">
      <c r="G5860" s="1">
        <v>45016</v>
      </c>
      <c r="H5860">
        <v>4.83</v>
      </c>
    </row>
    <row r="5861" spans="7:8" x14ac:dyDescent="0.35">
      <c r="G5861" s="1">
        <v>45019</v>
      </c>
      <c r="H5861">
        <v>4.83</v>
      </c>
    </row>
    <row r="5862" spans="7:8" x14ac:dyDescent="0.35">
      <c r="G5862" s="1">
        <v>45020</v>
      </c>
      <c r="H5862">
        <v>4.83</v>
      </c>
    </row>
    <row r="5863" spans="7:8" x14ac:dyDescent="0.35">
      <c r="G5863" s="1">
        <v>45021</v>
      </c>
      <c r="H5863">
        <v>4.83</v>
      </c>
    </row>
    <row r="5864" spans="7:8" x14ac:dyDescent="0.35">
      <c r="G5864" s="1">
        <v>45022</v>
      </c>
      <c r="H5864">
        <v>4.83</v>
      </c>
    </row>
    <row r="5865" spans="7:8" x14ac:dyDescent="0.35">
      <c r="G5865" s="1">
        <v>45023</v>
      </c>
      <c r="H5865">
        <v>4.83</v>
      </c>
    </row>
    <row r="5866" spans="7:8" x14ac:dyDescent="0.35">
      <c r="G5866" s="1">
        <v>45026</v>
      </c>
      <c r="H5866">
        <v>4.83</v>
      </c>
    </row>
    <row r="5867" spans="7:8" x14ac:dyDescent="0.35">
      <c r="G5867" s="1">
        <v>45027</v>
      </c>
      <c r="H5867">
        <v>4.83</v>
      </c>
    </row>
    <row r="5868" spans="7:8" x14ac:dyDescent="0.35">
      <c r="G5868" s="1">
        <v>45028</v>
      </c>
      <c r="H5868">
        <v>4.83</v>
      </c>
    </row>
    <row r="5869" spans="7:8" x14ac:dyDescent="0.35">
      <c r="G5869" s="1">
        <v>45029</v>
      </c>
      <c r="H5869">
        <v>4.83</v>
      </c>
    </row>
    <row r="5870" spans="7:8" x14ac:dyDescent="0.35">
      <c r="G5870" s="1">
        <v>45030</v>
      </c>
      <c r="H5870">
        <v>4.83</v>
      </c>
    </row>
    <row r="5871" spans="7:8" x14ac:dyDescent="0.35">
      <c r="G5871" s="1">
        <v>45033</v>
      </c>
      <c r="H5871">
        <v>4.83</v>
      </c>
    </row>
    <row r="5872" spans="7:8" x14ac:dyDescent="0.35">
      <c r="G5872" s="1">
        <v>45034</v>
      </c>
      <c r="H5872">
        <v>4.83</v>
      </c>
    </row>
    <row r="5873" spans="7:8" x14ac:dyDescent="0.35">
      <c r="G5873" s="1">
        <v>45035</v>
      </c>
      <c r="H5873">
        <v>4.83</v>
      </c>
    </row>
    <row r="5874" spans="7:8" x14ac:dyDescent="0.35">
      <c r="G5874" s="1">
        <v>45036</v>
      </c>
      <c r="H5874">
        <v>4.83</v>
      </c>
    </row>
    <row r="5875" spans="7:8" x14ac:dyDescent="0.35">
      <c r="G5875" s="1">
        <v>45037</v>
      </c>
      <c r="H5875">
        <v>4.83</v>
      </c>
    </row>
    <row r="5876" spans="7:8" x14ac:dyDescent="0.35">
      <c r="G5876" s="1">
        <v>45040</v>
      </c>
      <c r="H5876">
        <v>4.83</v>
      </c>
    </row>
    <row r="5877" spans="7:8" x14ac:dyDescent="0.35">
      <c r="G5877" s="1">
        <v>45041</v>
      </c>
      <c r="H5877">
        <v>4.83</v>
      </c>
    </row>
    <row r="5878" spans="7:8" x14ac:dyDescent="0.35">
      <c r="G5878" s="1">
        <v>45042</v>
      </c>
      <c r="H5878">
        <v>4.83</v>
      </c>
    </row>
    <row r="5879" spans="7:8" x14ac:dyDescent="0.35">
      <c r="G5879" s="1">
        <v>45043</v>
      </c>
      <c r="H5879">
        <v>4.83</v>
      </c>
    </row>
    <row r="5880" spans="7:8" x14ac:dyDescent="0.35">
      <c r="G5880" s="1">
        <v>45044</v>
      </c>
      <c r="H5880">
        <v>4.83</v>
      </c>
    </row>
    <row r="5881" spans="7:8" x14ac:dyDescent="0.35">
      <c r="G5881" s="1">
        <v>45047</v>
      </c>
      <c r="H5881">
        <v>4.83</v>
      </c>
    </row>
    <row r="5882" spans="7:8" x14ac:dyDescent="0.35">
      <c r="G5882" s="1">
        <v>45048</v>
      </c>
      <c r="H5882">
        <v>4.83</v>
      </c>
    </row>
    <row r="5883" spans="7:8" x14ac:dyDescent="0.35">
      <c r="G5883" s="1">
        <v>45049</v>
      </c>
      <c r="H5883">
        <v>4.83</v>
      </c>
    </row>
    <row r="5884" spans="7:8" x14ac:dyDescent="0.35">
      <c r="G5884" s="1">
        <v>45050</v>
      </c>
      <c r="H5884">
        <v>5.08</v>
      </c>
    </row>
    <row r="5885" spans="7:8" x14ac:dyDescent="0.35">
      <c r="G5885" s="1">
        <v>45051</v>
      </c>
      <c r="H5885">
        <v>5.08</v>
      </c>
    </row>
    <row r="5886" spans="7:8" x14ac:dyDescent="0.35">
      <c r="G5886" s="1">
        <v>45054</v>
      </c>
      <c r="H5886">
        <v>5.08</v>
      </c>
    </row>
    <row r="5887" spans="7:8" x14ac:dyDescent="0.35">
      <c r="G5887" s="1">
        <v>45055</v>
      </c>
      <c r="H5887">
        <v>5.08</v>
      </c>
    </row>
    <row r="5888" spans="7:8" x14ac:dyDescent="0.35">
      <c r="G5888" s="1">
        <v>45056</v>
      </c>
      <c r="H5888">
        <v>5.08</v>
      </c>
    </row>
    <row r="5889" spans="7:8" x14ac:dyDescent="0.35">
      <c r="G5889" s="1">
        <v>45057</v>
      </c>
      <c r="H5889">
        <v>5.08</v>
      </c>
    </row>
    <row r="5890" spans="7:8" x14ac:dyDescent="0.35">
      <c r="G5890" s="1">
        <v>45058</v>
      </c>
      <c r="H5890">
        <v>5.08</v>
      </c>
    </row>
    <row r="5891" spans="7:8" x14ac:dyDescent="0.35">
      <c r="G5891" s="1">
        <v>45061</v>
      </c>
      <c r="H5891">
        <v>5.08</v>
      </c>
    </row>
    <row r="5892" spans="7:8" x14ac:dyDescent="0.35">
      <c r="G5892" s="1">
        <v>45062</v>
      </c>
      <c r="H5892">
        <v>5.08</v>
      </c>
    </row>
    <row r="5893" spans="7:8" x14ac:dyDescent="0.35">
      <c r="G5893" s="1">
        <v>45063</v>
      </c>
      <c r="H5893">
        <v>5.08</v>
      </c>
    </row>
    <row r="5894" spans="7:8" x14ac:dyDescent="0.35">
      <c r="G5894" s="1">
        <v>45064</v>
      </c>
      <c r="H5894">
        <v>5.08</v>
      </c>
    </row>
    <row r="5895" spans="7:8" x14ac:dyDescent="0.35">
      <c r="G5895" s="1">
        <v>45065</v>
      </c>
      <c r="H5895">
        <v>5.08</v>
      </c>
    </row>
    <row r="5896" spans="7:8" x14ac:dyDescent="0.35">
      <c r="G5896" s="1">
        <v>45068</v>
      </c>
      <c r="H5896">
        <v>5.08</v>
      </c>
    </row>
    <row r="5897" spans="7:8" x14ac:dyDescent="0.35">
      <c r="G5897" s="1">
        <v>45069</v>
      </c>
      <c r="H5897">
        <v>5.08</v>
      </c>
    </row>
    <row r="5898" spans="7:8" x14ac:dyDescent="0.35">
      <c r="G5898" s="1">
        <v>45070</v>
      </c>
      <c r="H5898">
        <v>5.08</v>
      </c>
    </row>
    <row r="5899" spans="7:8" x14ac:dyDescent="0.35">
      <c r="G5899" s="1">
        <v>45071</v>
      </c>
      <c r="H5899">
        <v>5.08</v>
      </c>
    </row>
    <row r="5900" spans="7:8" x14ac:dyDescent="0.35">
      <c r="G5900" s="1">
        <v>45072</v>
      </c>
      <c r="H5900">
        <v>5.08</v>
      </c>
    </row>
    <row r="5901" spans="7:8" x14ac:dyDescent="0.35">
      <c r="G5901" s="1">
        <v>45076</v>
      </c>
      <c r="H5901">
        <v>5.08</v>
      </c>
    </row>
    <row r="5902" spans="7:8" x14ac:dyDescent="0.35">
      <c r="G5902" s="1">
        <v>45077</v>
      </c>
      <c r="H5902">
        <v>5.08</v>
      </c>
    </row>
    <row r="5903" spans="7:8" x14ac:dyDescent="0.35">
      <c r="G5903" s="1">
        <v>45078</v>
      </c>
      <c r="H5903">
        <v>5.08</v>
      </c>
    </row>
    <row r="5904" spans="7:8" x14ac:dyDescent="0.35">
      <c r="G5904" s="1">
        <v>45079</v>
      </c>
      <c r="H5904">
        <v>5.08</v>
      </c>
    </row>
    <row r="5905" spans="7:8" x14ac:dyDescent="0.35">
      <c r="G5905" s="1">
        <v>45082</v>
      </c>
      <c r="H5905">
        <v>5.08</v>
      </c>
    </row>
    <row r="5906" spans="7:8" x14ac:dyDescent="0.35">
      <c r="G5906" s="1">
        <v>45083</v>
      </c>
      <c r="H5906">
        <v>5.08</v>
      </c>
    </row>
    <row r="5907" spans="7:8" x14ac:dyDescent="0.35">
      <c r="G5907" s="1">
        <v>45084</v>
      </c>
      <c r="H5907">
        <v>5.08</v>
      </c>
    </row>
    <row r="5908" spans="7:8" x14ac:dyDescent="0.35">
      <c r="G5908" s="1">
        <v>45085</v>
      </c>
      <c r="H5908">
        <v>5.08</v>
      </c>
    </row>
    <row r="5909" spans="7:8" x14ac:dyDescent="0.35">
      <c r="G5909" s="1">
        <v>45086</v>
      </c>
      <c r="H5909">
        <v>5.08</v>
      </c>
    </row>
    <row r="5910" spans="7:8" x14ac:dyDescent="0.35">
      <c r="G5910" s="1">
        <v>45089</v>
      </c>
      <c r="H5910">
        <v>5.08</v>
      </c>
    </row>
    <row r="5911" spans="7:8" x14ac:dyDescent="0.35">
      <c r="G5911" s="1">
        <v>45090</v>
      </c>
      <c r="H5911">
        <v>5.08</v>
      </c>
    </row>
    <row r="5912" spans="7:8" x14ac:dyDescent="0.35">
      <c r="G5912" s="1">
        <v>45091</v>
      </c>
      <c r="H5912">
        <v>5.08</v>
      </c>
    </row>
    <row r="5913" spans="7:8" x14ac:dyDescent="0.35">
      <c r="G5913" s="1">
        <v>45092</v>
      </c>
      <c r="H5913">
        <v>5.07</v>
      </c>
    </row>
    <row r="5914" spans="7:8" x14ac:dyDescent="0.35">
      <c r="G5914" s="1">
        <v>45093</v>
      </c>
      <c r="H5914">
        <v>5.08</v>
      </c>
    </row>
    <row r="5915" spans="7:8" x14ac:dyDescent="0.35">
      <c r="G5915" s="1">
        <v>45097</v>
      </c>
      <c r="H5915">
        <v>5.07</v>
      </c>
    </row>
    <row r="5916" spans="7:8" x14ac:dyDescent="0.35">
      <c r="G5916" s="1">
        <v>45098</v>
      </c>
      <c r="H5916">
        <v>5.07</v>
      </c>
    </row>
    <row r="5917" spans="7:8" x14ac:dyDescent="0.35">
      <c r="G5917" s="1">
        <v>45099</v>
      </c>
      <c r="H5917">
        <v>5.07</v>
      </c>
    </row>
    <row r="5918" spans="7:8" x14ac:dyDescent="0.35">
      <c r="G5918" s="1">
        <v>45100</v>
      </c>
      <c r="H5918">
        <v>5.07</v>
      </c>
    </row>
    <row r="5919" spans="7:8" x14ac:dyDescent="0.35">
      <c r="G5919" s="1">
        <v>45103</v>
      </c>
      <c r="H5919">
        <v>5.07</v>
      </c>
    </row>
    <row r="5920" spans="7:8" x14ac:dyDescent="0.35">
      <c r="G5920" s="1">
        <v>45104</v>
      </c>
      <c r="H5920">
        <v>5.07</v>
      </c>
    </row>
    <row r="5921" spans="7:8" x14ac:dyDescent="0.35">
      <c r="G5921" s="1">
        <v>45105</v>
      </c>
      <c r="H5921">
        <v>5.07</v>
      </c>
    </row>
    <row r="5922" spans="7:8" x14ac:dyDescent="0.35">
      <c r="G5922" s="1">
        <v>45106</v>
      </c>
      <c r="H5922">
        <v>5.07</v>
      </c>
    </row>
    <row r="5923" spans="7:8" x14ac:dyDescent="0.35">
      <c r="G5923" s="1">
        <v>45107</v>
      </c>
      <c r="H5923">
        <v>5.08</v>
      </c>
    </row>
    <row r="5924" spans="7:8" x14ac:dyDescent="0.35">
      <c r="G5924" s="1">
        <v>45110</v>
      </c>
      <c r="H5924">
        <v>5.08</v>
      </c>
    </row>
    <row r="5925" spans="7:8" x14ac:dyDescent="0.35">
      <c r="G5925" s="1">
        <v>45112</v>
      </c>
      <c r="H5925">
        <v>5.08</v>
      </c>
    </row>
    <row r="5926" spans="7:8" x14ac:dyDescent="0.35">
      <c r="G5926" s="1">
        <v>45113</v>
      </c>
      <c r="H5926">
        <v>5.08</v>
      </c>
    </row>
    <row r="5927" spans="7:8" x14ac:dyDescent="0.35">
      <c r="G5927" s="1">
        <v>45114</v>
      </c>
      <c r="H5927">
        <v>5.08</v>
      </c>
    </row>
    <row r="5928" spans="7:8" x14ac:dyDescent="0.35">
      <c r="G5928" s="1">
        <v>45117</v>
      </c>
      <c r="H5928">
        <v>5.07</v>
      </c>
    </row>
    <row r="5929" spans="7:8" x14ac:dyDescent="0.35">
      <c r="G5929" s="1">
        <v>45118</v>
      </c>
      <c r="H5929">
        <v>5.08</v>
      </c>
    </row>
    <row r="5930" spans="7:8" x14ac:dyDescent="0.35">
      <c r="G5930" s="1">
        <v>45119</v>
      </c>
      <c r="H5930">
        <v>5.08</v>
      </c>
    </row>
    <row r="5931" spans="7:8" x14ac:dyDescent="0.35">
      <c r="G5931" s="1">
        <v>45120</v>
      </c>
      <c r="H5931">
        <v>5.08</v>
      </c>
    </row>
    <row r="5932" spans="7:8" x14ac:dyDescent="0.35">
      <c r="G5932" s="1">
        <v>45121</v>
      </c>
      <c r="H5932">
        <v>5.08</v>
      </c>
    </row>
    <row r="5933" spans="7:8" x14ac:dyDescent="0.35">
      <c r="G5933" s="1">
        <v>45124</v>
      </c>
      <c r="H5933">
        <v>5.08</v>
      </c>
    </row>
    <row r="5934" spans="7:8" x14ac:dyDescent="0.35">
      <c r="G5934" s="1">
        <v>45125</v>
      </c>
      <c r="H5934">
        <v>5.08</v>
      </c>
    </row>
    <row r="5935" spans="7:8" x14ac:dyDescent="0.35">
      <c r="G5935" s="1">
        <v>45126</v>
      </c>
      <c r="H5935">
        <v>5.08</v>
      </c>
    </row>
    <row r="5936" spans="7:8" x14ac:dyDescent="0.35">
      <c r="G5936" s="1">
        <v>45127</v>
      </c>
      <c r="H5936">
        <v>5.08</v>
      </c>
    </row>
    <row r="5937" spans="7:8" x14ac:dyDescent="0.35">
      <c r="G5937" s="1">
        <v>45128</v>
      </c>
      <c r="H5937">
        <v>5.08</v>
      </c>
    </row>
    <row r="5938" spans="7:8" x14ac:dyDescent="0.35">
      <c r="G5938" s="1">
        <v>45131</v>
      </c>
      <c r="H5938">
        <v>5.08</v>
      </c>
    </row>
    <row r="5939" spans="7:8" x14ac:dyDescent="0.35">
      <c r="G5939" s="1">
        <v>45132</v>
      </c>
      <c r="H5939">
        <v>5.08</v>
      </c>
    </row>
    <row r="5940" spans="7:8" x14ac:dyDescent="0.35">
      <c r="G5940" s="1">
        <v>45133</v>
      </c>
      <c r="H5940">
        <v>5.08</v>
      </c>
    </row>
    <row r="5941" spans="7:8" x14ac:dyDescent="0.35">
      <c r="G5941" s="1">
        <v>45134</v>
      </c>
      <c r="H5941">
        <v>5.33</v>
      </c>
    </row>
    <row r="5942" spans="7:8" x14ac:dyDescent="0.35">
      <c r="G5942" s="1">
        <v>45135</v>
      </c>
      <c r="H5942">
        <v>5.33</v>
      </c>
    </row>
    <row r="5943" spans="7:8" x14ac:dyDescent="0.35">
      <c r="G5943" s="1">
        <v>45138</v>
      </c>
      <c r="H5943">
        <v>5.33</v>
      </c>
    </row>
    <row r="5944" spans="7:8" x14ac:dyDescent="0.35">
      <c r="G5944" s="1">
        <v>45139</v>
      </c>
      <c r="H5944">
        <v>5.33</v>
      </c>
    </row>
    <row r="5945" spans="7:8" x14ac:dyDescent="0.35">
      <c r="G5945" s="1">
        <v>45140</v>
      </c>
      <c r="H5945">
        <v>5.33</v>
      </c>
    </row>
    <row r="5946" spans="7:8" x14ac:dyDescent="0.35">
      <c r="G5946" s="1">
        <v>45141</v>
      </c>
      <c r="H5946">
        <v>5.33</v>
      </c>
    </row>
    <row r="5947" spans="7:8" x14ac:dyDescent="0.35">
      <c r="G5947" s="1">
        <v>45142</v>
      </c>
      <c r="H5947">
        <v>5.33</v>
      </c>
    </row>
    <row r="5948" spans="7:8" x14ac:dyDescent="0.35">
      <c r="G5948" s="1">
        <v>45145</v>
      </c>
      <c r="H5948">
        <v>5.33</v>
      </c>
    </row>
    <row r="5949" spans="7:8" x14ac:dyDescent="0.35">
      <c r="G5949" s="1">
        <v>45146</v>
      </c>
      <c r="H5949">
        <v>5.33</v>
      </c>
    </row>
    <row r="5950" spans="7:8" x14ac:dyDescent="0.35">
      <c r="G5950" s="1">
        <v>45147</v>
      </c>
      <c r="H5950">
        <v>5.33</v>
      </c>
    </row>
    <row r="5951" spans="7:8" x14ac:dyDescent="0.35">
      <c r="G5951" s="1">
        <v>45148</v>
      </c>
      <c r="H5951">
        <v>5.33</v>
      </c>
    </row>
    <row r="5952" spans="7:8" x14ac:dyDescent="0.35">
      <c r="G5952" s="1">
        <v>45149</v>
      </c>
      <c r="H5952">
        <v>5.33</v>
      </c>
    </row>
    <row r="5953" spans="7:8" x14ac:dyDescent="0.35">
      <c r="G5953" s="1">
        <v>45152</v>
      </c>
      <c r="H5953">
        <v>5.33</v>
      </c>
    </row>
    <row r="5954" spans="7:8" x14ac:dyDescent="0.35">
      <c r="G5954" s="1">
        <v>45153</v>
      </c>
      <c r="H5954">
        <v>5.33</v>
      </c>
    </row>
    <row r="5955" spans="7:8" x14ac:dyDescent="0.35">
      <c r="G5955" s="1">
        <v>45154</v>
      </c>
      <c r="H5955">
        <v>5.33</v>
      </c>
    </row>
    <row r="5956" spans="7:8" x14ac:dyDescent="0.35">
      <c r="G5956" s="1">
        <v>45155</v>
      </c>
      <c r="H5956">
        <v>5.33</v>
      </c>
    </row>
    <row r="5957" spans="7:8" x14ac:dyDescent="0.35">
      <c r="G5957" s="1">
        <v>45156</v>
      </c>
      <c r="H5957">
        <v>5.33</v>
      </c>
    </row>
    <row r="5958" spans="7:8" x14ac:dyDescent="0.35">
      <c r="G5958" s="1">
        <v>45159</v>
      </c>
      <c r="H5958">
        <v>5.33</v>
      </c>
    </row>
    <row r="5959" spans="7:8" x14ac:dyDescent="0.35">
      <c r="G5959" s="1">
        <v>45160</v>
      </c>
      <c r="H5959">
        <v>5.33</v>
      </c>
    </row>
    <row r="5960" spans="7:8" x14ac:dyDescent="0.35">
      <c r="G5960" s="1">
        <v>45161</v>
      </c>
      <c r="H5960">
        <v>5.33</v>
      </c>
    </row>
    <row r="5961" spans="7:8" x14ac:dyDescent="0.35">
      <c r="G5961" s="1">
        <v>45162</v>
      </c>
      <c r="H5961">
        <v>5.33</v>
      </c>
    </row>
    <row r="5962" spans="7:8" x14ac:dyDescent="0.35">
      <c r="G5962" s="1">
        <v>45163</v>
      </c>
      <c r="H5962">
        <v>5.33</v>
      </c>
    </row>
    <row r="5963" spans="7:8" x14ac:dyDescent="0.35">
      <c r="G5963" s="1">
        <v>45166</v>
      </c>
      <c r="H5963">
        <v>5.33</v>
      </c>
    </row>
    <row r="5964" spans="7:8" x14ac:dyDescent="0.35">
      <c r="G5964" s="1">
        <v>45167</v>
      </c>
      <c r="H5964">
        <v>5.33</v>
      </c>
    </row>
    <row r="5965" spans="7:8" x14ac:dyDescent="0.35">
      <c r="G5965" s="1">
        <v>45168</v>
      </c>
      <c r="H5965">
        <v>5.33</v>
      </c>
    </row>
    <row r="5966" spans="7:8" x14ac:dyDescent="0.35">
      <c r="G5966" s="1">
        <v>45169</v>
      </c>
      <c r="H5966">
        <v>5.33</v>
      </c>
    </row>
    <row r="5967" spans="7:8" x14ac:dyDescent="0.35">
      <c r="G5967" s="1">
        <v>45170</v>
      </c>
      <c r="H5967">
        <v>5.33</v>
      </c>
    </row>
    <row r="5968" spans="7:8" x14ac:dyDescent="0.35">
      <c r="G5968" s="1">
        <v>45174</v>
      </c>
      <c r="H5968">
        <v>5.33</v>
      </c>
    </row>
    <row r="5969" spans="7:8" x14ac:dyDescent="0.35">
      <c r="G5969" s="1">
        <v>45175</v>
      </c>
      <c r="H5969">
        <v>5.33</v>
      </c>
    </row>
    <row r="5970" spans="7:8" x14ac:dyDescent="0.35">
      <c r="G5970" s="1">
        <v>45176</v>
      </c>
      <c r="H5970">
        <v>5.33</v>
      </c>
    </row>
    <row r="5971" spans="7:8" x14ac:dyDescent="0.35">
      <c r="G5971" s="1">
        <v>45177</v>
      </c>
      <c r="H5971">
        <v>5.33</v>
      </c>
    </row>
    <row r="5972" spans="7:8" x14ac:dyDescent="0.35">
      <c r="G5972" s="1">
        <v>45180</v>
      </c>
      <c r="H5972">
        <v>5.33</v>
      </c>
    </row>
    <row r="5973" spans="7:8" x14ac:dyDescent="0.35">
      <c r="G5973" s="1">
        <v>45181</v>
      </c>
      <c r="H5973">
        <v>5.33</v>
      </c>
    </row>
    <row r="5974" spans="7:8" x14ac:dyDescent="0.35">
      <c r="G5974" s="1">
        <v>45182</v>
      </c>
      <c r="H5974">
        <v>5.33</v>
      </c>
    </row>
    <row r="5975" spans="7:8" x14ac:dyDescent="0.35">
      <c r="G5975" s="1">
        <v>45183</v>
      </c>
      <c r="H5975">
        <v>5.33</v>
      </c>
    </row>
    <row r="5976" spans="7:8" x14ac:dyDescent="0.35">
      <c r="G5976" s="1">
        <v>45184</v>
      </c>
      <c r="H5976">
        <v>5.33</v>
      </c>
    </row>
    <row r="5977" spans="7:8" x14ac:dyDescent="0.35">
      <c r="G5977" s="1">
        <v>45187</v>
      </c>
      <c r="H5977">
        <v>5.33</v>
      </c>
    </row>
    <row r="5978" spans="7:8" x14ac:dyDescent="0.35">
      <c r="G5978" s="1">
        <v>45188</v>
      </c>
      <c r="H5978">
        <v>5.33</v>
      </c>
    </row>
    <row r="5979" spans="7:8" x14ac:dyDescent="0.35">
      <c r="G5979" s="1">
        <v>45189</v>
      </c>
      <c r="H5979">
        <v>5.33</v>
      </c>
    </row>
    <row r="5980" spans="7:8" x14ac:dyDescent="0.35">
      <c r="G5980" s="1">
        <v>45190</v>
      </c>
      <c r="H5980">
        <v>5.33</v>
      </c>
    </row>
    <row r="5981" spans="7:8" x14ac:dyDescent="0.35">
      <c r="G5981" s="1">
        <v>45191</v>
      </c>
      <c r="H5981">
        <v>5.33</v>
      </c>
    </row>
    <row r="5982" spans="7:8" x14ac:dyDescent="0.35">
      <c r="G5982" s="1">
        <v>45194</v>
      </c>
      <c r="H5982">
        <v>5.33</v>
      </c>
    </row>
    <row r="5983" spans="7:8" x14ac:dyDescent="0.35">
      <c r="G5983" s="1">
        <v>45195</v>
      </c>
      <c r="H5983">
        <v>5.33</v>
      </c>
    </row>
    <row r="5984" spans="7:8" x14ac:dyDescent="0.35">
      <c r="G5984" s="1">
        <v>45196</v>
      </c>
      <c r="H5984">
        <v>5.33</v>
      </c>
    </row>
    <row r="5985" spans="7:8" x14ac:dyDescent="0.35">
      <c r="G5985" s="1">
        <v>45197</v>
      </c>
      <c r="H5985">
        <v>5.33</v>
      </c>
    </row>
    <row r="5986" spans="7:8" x14ac:dyDescent="0.35">
      <c r="G5986" s="1">
        <v>45198</v>
      </c>
      <c r="H5986">
        <v>5.33</v>
      </c>
    </row>
    <row r="5987" spans="7:8" x14ac:dyDescent="0.35">
      <c r="G5987" s="1">
        <v>45201</v>
      </c>
      <c r="H5987">
        <v>5.33</v>
      </c>
    </row>
    <row r="5988" spans="7:8" x14ac:dyDescent="0.35">
      <c r="G5988" s="1">
        <v>45202</v>
      </c>
      <c r="H5988">
        <v>5.33</v>
      </c>
    </row>
    <row r="5989" spans="7:8" x14ac:dyDescent="0.35">
      <c r="G5989" s="1">
        <v>45203</v>
      </c>
      <c r="H5989">
        <v>5.33</v>
      </c>
    </row>
    <row r="5990" spans="7:8" x14ac:dyDescent="0.35">
      <c r="G5990" s="1">
        <v>45204</v>
      </c>
      <c r="H5990">
        <v>5.33</v>
      </c>
    </row>
    <row r="5991" spans="7:8" x14ac:dyDescent="0.35">
      <c r="G5991" s="1">
        <v>45205</v>
      </c>
      <c r="H5991">
        <v>5.33</v>
      </c>
    </row>
    <row r="5992" spans="7:8" x14ac:dyDescent="0.35">
      <c r="G5992" s="1">
        <v>45209</v>
      </c>
      <c r="H5992">
        <v>5.33</v>
      </c>
    </row>
    <row r="5993" spans="7:8" x14ac:dyDescent="0.35">
      <c r="G5993" s="1">
        <v>45210</v>
      </c>
      <c r="H5993">
        <v>5.33</v>
      </c>
    </row>
    <row r="5994" spans="7:8" x14ac:dyDescent="0.35">
      <c r="G5994" s="1">
        <v>45211</v>
      </c>
      <c r="H5994">
        <v>5.33</v>
      </c>
    </row>
    <row r="5995" spans="7:8" x14ac:dyDescent="0.35">
      <c r="G5995" s="1">
        <v>45212</v>
      </c>
      <c r="H5995">
        <v>5.33</v>
      </c>
    </row>
    <row r="5996" spans="7:8" x14ac:dyDescent="0.35">
      <c r="G5996" s="1">
        <v>45215</v>
      </c>
      <c r="H5996">
        <v>5.33</v>
      </c>
    </row>
    <row r="5997" spans="7:8" x14ac:dyDescent="0.35">
      <c r="G5997" s="1">
        <v>45216</v>
      </c>
      <c r="H5997">
        <v>5.33</v>
      </c>
    </row>
    <row r="5998" spans="7:8" x14ac:dyDescent="0.35">
      <c r="G5998" s="1">
        <v>45217</v>
      </c>
      <c r="H5998">
        <v>5.33</v>
      </c>
    </row>
    <row r="5999" spans="7:8" x14ac:dyDescent="0.35">
      <c r="G5999" s="1">
        <v>45218</v>
      </c>
      <c r="H5999">
        <v>5.33</v>
      </c>
    </row>
    <row r="6000" spans="7:8" x14ac:dyDescent="0.35">
      <c r="G6000" s="1">
        <v>45219</v>
      </c>
      <c r="H6000">
        <v>5.33</v>
      </c>
    </row>
    <row r="6001" spans="7:8" x14ac:dyDescent="0.35">
      <c r="G6001" s="1">
        <v>45222</v>
      </c>
      <c r="H6001">
        <v>5.33</v>
      </c>
    </row>
    <row r="6002" spans="7:8" x14ac:dyDescent="0.35">
      <c r="G6002" s="1">
        <v>45223</v>
      </c>
      <c r="H6002">
        <v>5.33</v>
      </c>
    </row>
    <row r="6003" spans="7:8" x14ac:dyDescent="0.35">
      <c r="G6003" s="1">
        <v>45224</v>
      </c>
      <c r="H6003">
        <v>5.33</v>
      </c>
    </row>
    <row r="6004" spans="7:8" x14ac:dyDescent="0.35">
      <c r="G6004" s="1">
        <v>45225</v>
      </c>
      <c r="H6004">
        <v>5.33</v>
      </c>
    </row>
    <row r="6005" spans="7:8" x14ac:dyDescent="0.35">
      <c r="G6005" s="1">
        <v>45226</v>
      </c>
      <c r="H6005">
        <v>5.33</v>
      </c>
    </row>
    <row r="6006" spans="7:8" x14ac:dyDescent="0.35">
      <c r="G6006" s="1">
        <v>45229</v>
      </c>
      <c r="H6006">
        <v>5.33</v>
      </c>
    </row>
    <row r="6007" spans="7:8" x14ac:dyDescent="0.35">
      <c r="G6007" s="1">
        <v>45230</v>
      </c>
      <c r="H6007">
        <v>5.33</v>
      </c>
    </row>
    <row r="6008" spans="7:8" x14ac:dyDescent="0.35">
      <c r="G6008" s="1">
        <v>45231</v>
      </c>
      <c r="H6008">
        <v>5.33</v>
      </c>
    </row>
    <row r="6009" spans="7:8" x14ac:dyDescent="0.35">
      <c r="G6009" s="1">
        <v>45232</v>
      </c>
      <c r="H6009">
        <v>5.33</v>
      </c>
    </row>
    <row r="6010" spans="7:8" x14ac:dyDescent="0.35">
      <c r="G6010" s="1">
        <v>45233</v>
      </c>
      <c r="H6010">
        <v>5.33</v>
      </c>
    </row>
    <row r="6011" spans="7:8" x14ac:dyDescent="0.35">
      <c r="G6011" s="1">
        <v>45236</v>
      </c>
      <c r="H6011">
        <v>5.33</v>
      </c>
    </row>
    <row r="6012" spans="7:8" x14ac:dyDescent="0.35">
      <c r="G6012" s="1">
        <v>45237</v>
      </c>
      <c r="H6012">
        <v>5.33</v>
      </c>
    </row>
    <row r="6013" spans="7:8" x14ac:dyDescent="0.35">
      <c r="G6013" s="1">
        <v>45238</v>
      </c>
      <c r="H6013">
        <v>5.33</v>
      </c>
    </row>
    <row r="6014" spans="7:8" x14ac:dyDescent="0.35">
      <c r="G6014" s="1">
        <v>45239</v>
      </c>
      <c r="H6014">
        <v>5.33</v>
      </c>
    </row>
    <row r="6015" spans="7:8" x14ac:dyDescent="0.35">
      <c r="G6015" s="1">
        <v>45240</v>
      </c>
      <c r="H6015">
        <v>5.33</v>
      </c>
    </row>
    <row r="6016" spans="7:8" x14ac:dyDescent="0.35">
      <c r="G6016" s="1">
        <v>45243</v>
      </c>
      <c r="H6016">
        <v>5.33</v>
      </c>
    </row>
    <row r="6017" spans="7:8" x14ac:dyDescent="0.35">
      <c r="G6017" s="1">
        <v>45244</v>
      </c>
      <c r="H6017">
        <v>5.33</v>
      </c>
    </row>
    <row r="6018" spans="7:8" x14ac:dyDescent="0.35">
      <c r="G6018" s="1">
        <v>45245</v>
      </c>
      <c r="H6018">
        <v>5.33</v>
      </c>
    </row>
    <row r="6019" spans="7:8" x14ac:dyDescent="0.35">
      <c r="G6019" s="1">
        <v>45246</v>
      </c>
      <c r="H6019">
        <v>5.33</v>
      </c>
    </row>
    <row r="6020" spans="7:8" x14ac:dyDescent="0.35">
      <c r="G6020" s="1">
        <v>45247</v>
      </c>
      <c r="H6020">
        <v>5.33</v>
      </c>
    </row>
    <row r="6021" spans="7:8" x14ac:dyDescent="0.35">
      <c r="G6021" s="1">
        <v>45250</v>
      </c>
      <c r="H6021">
        <v>5.33</v>
      </c>
    </row>
    <row r="6022" spans="7:8" x14ac:dyDescent="0.35">
      <c r="G6022" s="1">
        <v>45251</v>
      </c>
      <c r="H6022">
        <v>5.33</v>
      </c>
    </row>
    <row r="6023" spans="7:8" x14ac:dyDescent="0.35">
      <c r="G6023" s="1">
        <v>45252</v>
      </c>
      <c r="H6023">
        <v>5.33</v>
      </c>
    </row>
    <row r="6024" spans="7:8" x14ac:dyDescent="0.35">
      <c r="G6024" s="1">
        <v>45254</v>
      </c>
      <c r="H6024">
        <v>5.33</v>
      </c>
    </row>
    <row r="6025" spans="7:8" x14ac:dyDescent="0.35">
      <c r="G6025" s="1">
        <v>45257</v>
      </c>
      <c r="H6025">
        <v>5.33</v>
      </c>
    </row>
    <row r="6026" spans="7:8" x14ac:dyDescent="0.35">
      <c r="G6026" s="1">
        <v>45258</v>
      </c>
      <c r="H6026">
        <v>5.33</v>
      </c>
    </row>
    <row r="6027" spans="7:8" x14ac:dyDescent="0.35">
      <c r="G6027" s="1">
        <v>45259</v>
      </c>
      <c r="H6027">
        <v>5.33</v>
      </c>
    </row>
    <row r="6028" spans="7:8" x14ac:dyDescent="0.35">
      <c r="G6028" s="1">
        <v>45260</v>
      </c>
      <c r="H6028">
        <v>5.33</v>
      </c>
    </row>
    <row r="6029" spans="7:8" x14ac:dyDescent="0.35">
      <c r="G6029" s="1">
        <v>45261</v>
      </c>
      <c r="H6029">
        <v>5.33</v>
      </c>
    </row>
    <row r="6030" spans="7:8" x14ac:dyDescent="0.35">
      <c r="G6030" s="1">
        <v>45264</v>
      </c>
      <c r="H6030">
        <v>5.33</v>
      </c>
    </row>
    <row r="6031" spans="7:8" x14ac:dyDescent="0.35">
      <c r="G6031" s="1">
        <v>45265</v>
      </c>
      <c r="H6031">
        <v>5.33</v>
      </c>
    </row>
    <row r="6032" spans="7:8" x14ac:dyDescent="0.35">
      <c r="G6032" s="1">
        <v>45266</v>
      </c>
      <c r="H6032">
        <v>5.33</v>
      </c>
    </row>
    <row r="6033" spans="7:8" x14ac:dyDescent="0.35">
      <c r="G6033" s="1">
        <v>45267</v>
      </c>
      <c r="H6033">
        <v>5.33</v>
      </c>
    </row>
    <row r="6034" spans="7:8" x14ac:dyDescent="0.35">
      <c r="G6034" s="1">
        <v>45268</v>
      </c>
      <c r="H6034">
        <v>5.33</v>
      </c>
    </row>
    <row r="6035" spans="7:8" x14ac:dyDescent="0.35">
      <c r="G6035" s="1">
        <v>45271</v>
      </c>
      <c r="H6035">
        <v>5.33</v>
      </c>
    </row>
    <row r="6036" spans="7:8" x14ac:dyDescent="0.35">
      <c r="G6036" s="1">
        <v>45272</v>
      </c>
      <c r="H6036">
        <v>5.33</v>
      </c>
    </row>
    <row r="6037" spans="7:8" x14ac:dyDescent="0.35">
      <c r="G6037" s="1">
        <v>45273</v>
      </c>
      <c r="H6037">
        <v>5.33</v>
      </c>
    </row>
    <row r="6038" spans="7:8" x14ac:dyDescent="0.35">
      <c r="G6038" s="1">
        <v>45274</v>
      </c>
      <c r="H6038">
        <v>5.33</v>
      </c>
    </row>
    <row r="6039" spans="7:8" x14ac:dyDescent="0.35">
      <c r="G6039" s="1">
        <v>45275</v>
      </c>
      <c r="H6039">
        <v>5.33</v>
      </c>
    </row>
    <row r="6040" spans="7:8" x14ac:dyDescent="0.35">
      <c r="G6040" s="1">
        <v>45278</v>
      </c>
      <c r="H6040">
        <v>5.33</v>
      </c>
    </row>
    <row r="6041" spans="7:8" x14ac:dyDescent="0.35">
      <c r="G6041" s="1">
        <v>45279</v>
      </c>
      <c r="H6041">
        <v>5.33</v>
      </c>
    </row>
    <row r="6042" spans="7:8" x14ac:dyDescent="0.35">
      <c r="G6042" s="1">
        <v>45280</v>
      </c>
      <c r="H6042">
        <v>5.33</v>
      </c>
    </row>
    <row r="6043" spans="7:8" x14ac:dyDescent="0.35">
      <c r="G6043" s="1">
        <v>45281</v>
      </c>
      <c r="H6043">
        <v>5.33</v>
      </c>
    </row>
    <row r="6044" spans="7:8" x14ac:dyDescent="0.35">
      <c r="G6044" s="1">
        <v>45282</v>
      </c>
      <c r="H6044">
        <v>5.33</v>
      </c>
    </row>
    <row r="6045" spans="7:8" x14ac:dyDescent="0.35">
      <c r="G6045" s="1">
        <v>45286</v>
      </c>
      <c r="H6045">
        <v>5.33</v>
      </c>
    </row>
    <row r="6046" spans="7:8" x14ac:dyDescent="0.35">
      <c r="G6046" s="1">
        <v>45287</v>
      </c>
      <c r="H6046">
        <v>5.33</v>
      </c>
    </row>
    <row r="6047" spans="7:8" x14ac:dyDescent="0.35">
      <c r="G6047" s="1">
        <v>45288</v>
      </c>
      <c r="H6047">
        <v>5.33</v>
      </c>
    </row>
    <row r="6048" spans="7:8" x14ac:dyDescent="0.35">
      <c r="G6048" s="1">
        <v>45289</v>
      </c>
      <c r="H6048">
        <v>5.33</v>
      </c>
    </row>
    <row r="6049" spans="7:8" x14ac:dyDescent="0.35">
      <c r="G6049" s="1">
        <v>45293</v>
      </c>
      <c r="H6049">
        <v>5.33</v>
      </c>
    </row>
    <row r="6050" spans="7:8" x14ac:dyDescent="0.35">
      <c r="G6050" s="1">
        <v>45294</v>
      </c>
      <c r="H6050">
        <v>5.33</v>
      </c>
    </row>
    <row r="6051" spans="7:8" x14ac:dyDescent="0.35">
      <c r="G6051" s="1">
        <v>45295</v>
      </c>
      <c r="H6051">
        <v>5.33</v>
      </c>
    </row>
    <row r="6052" spans="7:8" x14ac:dyDescent="0.35">
      <c r="G6052" s="1">
        <v>45296</v>
      </c>
      <c r="H6052">
        <v>5.33</v>
      </c>
    </row>
    <row r="6053" spans="7:8" x14ac:dyDescent="0.35">
      <c r="G6053" s="1">
        <v>45299</v>
      </c>
      <c r="H6053">
        <v>5.33</v>
      </c>
    </row>
    <row r="6054" spans="7:8" x14ac:dyDescent="0.35">
      <c r="G6054" s="1">
        <v>45300</v>
      </c>
      <c r="H6054">
        <v>5.33</v>
      </c>
    </row>
    <row r="6055" spans="7:8" x14ac:dyDescent="0.35">
      <c r="G6055" s="1">
        <v>45301</v>
      </c>
      <c r="H6055">
        <v>5.33</v>
      </c>
    </row>
    <row r="6056" spans="7:8" x14ac:dyDescent="0.35">
      <c r="G6056" s="1">
        <v>45302</v>
      </c>
      <c r="H6056">
        <v>5.33</v>
      </c>
    </row>
    <row r="6057" spans="7:8" x14ac:dyDescent="0.35">
      <c r="G6057" s="1">
        <v>45303</v>
      </c>
      <c r="H6057">
        <v>5.33</v>
      </c>
    </row>
    <row r="6058" spans="7:8" x14ac:dyDescent="0.35">
      <c r="G6058" s="1">
        <v>45307</v>
      </c>
      <c r="H6058">
        <v>5.33</v>
      </c>
    </row>
    <row r="6059" spans="7:8" x14ac:dyDescent="0.35">
      <c r="G6059" s="1">
        <v>45308</v>
      </c>
      <c r="H6059">
        <v>5.33</v>
      </c>
    </row>
    <row r="6060" spans="7:8" x14ac:dyDescent="0.35">
      <c r="G6060" s="1">
        <v>45309</v>
      </c>
      <c r="H6060">
        <v>5.33</v>
      </c>
    </row>
    <row r="6061" spans="7:8" x14ac:dyDescent="0.35">
      <c r="G6061" s="1">
        <v>45310</v>
      </c>
      <c r="H6061">
        <v>5.33</v>
      </c>
    </row>
    <row r="6062" spans="7:8" x14ac:dyDescent="0.35">
      <c r="G6062" s="1">
        <v>45313</v>
      </c>
      <c r="H6062">
        <v>5.33</v>
      </c>
    </row>
    <row r="6063" spans="7:8" x14ac:dyDescent="0.35">
      <c r="G6063" s="1">
        <v>45314</v>
      </c>
      <c r="H6063">
        <v>5.33</v>
      </c>
    </row>
    <row r="6064" spans="7:8" x14ac:dyDescent="0.35">
      <c r="G6064" s="1">
        <v>45315</v>
      </c>
      <c r="H6064">
        <v>5.33</v>
      </c>
    </row>
    <row r="6065" spans="7:8" x14ac:dyDescent="0.35">
      <c r="G6065" s="1">
        <v>45316</v>
      </c>
      <c r="H6065">
        <v>5.33</v>
      </c>
    </row>
    <row r="6066" spans="7:8" x14ac:dyDescent="0.35">
      <c r="G6066" s="1">
        <v>45317</v>
      </c>
      <c r="H6066">
        <v>5.33</v>
      </c>
    </row>
    <row r="6067" spans="7:8" x14ac:dyDescent="0.35">
      <c r="G6067" s="1">
        <v>45320</v>
      </c>
      <c r="H6067">
        <v>5.33</v>
      </c>
    </row>
    <row r="6068" spans="7:8" x14ac:dyDescent="0.35">
      <c r="G6068" s="1">
        <v>45321</v>
      </c>
      <c r="H6068">
        <v>5.33</v>
      </c>
    </row>
    <row r="6069" spans="7:8" x14ac:dyDescent="0.35">
      <c r="G6069" s="1">
        <v>45322</v>
      </c>
      <c r="H6069">
        <v>5.33</v>
      </c>
    </row>
    <row r="6070" spans="7:8" x14ac:dyDescent="0.35">
      <c r="G6070" s="1">
        <v>45323</v>
      </c>
      <c r="H6070">
        <v>5.33</v>
      </c>
    </row>
    <row r="6071" spans="7:8" x14ac:dyDescent="0.35">
      <c r="G6071" s="1">
        <v>45324</v>
      </c>
      <c r="H6071">
        <v>5.33</v>
      </c>
    </row>
    <row r="6072" spans="7:8" x14ac:dyDescent="0.35">
      <c r="G6072" s="1">
        <v>45327</v>
      </c>
      <c r="H6072">
        <v>5.33</v>
      </c>
    </row>
    <row r="6073" spans="7:8" x14ac:dyDescent="0.35">
      <c r="G6073" s="1">
        <v>45328</v>
      </c>
      <c r="H6073">
        <v>5.33</v>
      </c>
    </row>
    <row r="6074" spans="7:8" x14ac:dyDescent="0.35">
      <c r="G6074" s="1">
        <v>45329</v>
      </c>
      <c r="H6074">
        <v>5.33</v>
      </c>
    </row>
    <row r="6075" spans="7:8" x14ac:dyDescent="0.35">
      <c r="G6075" s="1">
        <v>45330</v>
      </c>
      <c r="H6075">
        <v>5.33</v>
      </c>
    </row>
    <row r="6076" spans="7:8" x14ac:dyDescent="0.35">
      <c r="G6076" s="1">
        <v>45331</v>
      </c>
      <c r="H6076">
        <v>5.33</v>
      </c>
    </row>
    <row r="6077" spans="7:8" x14ac:dyDescent="0.35">
      <c r="G6077" s="1">
        <v>45334</v>
      </c>
      <c r="H6077">
        <v>5.33</v>
      </c>
    </row>
    <row r="6078" spans="7:8" x14ac:dyDescent="0.35">
      <c r="G6078" s="1">
        <v>45335</v>
      </c>
      <c r="H6078">
        <v>5.33</v>
      </c>
    </row>
    <row r="6079" spans="7:8" x14ac:dyDescent="0.35">
      <c r="G6079" s="1">
        <v>45336</v>
      </c>
      <c r="H6079">
        <v>5.33</v>
      </c>
    </row>
    <row r="6080" spans="7:8" x14ac:dyDescent="0.35">
      <c r="G6080" s="1">
        <v>45337</v>
      </c>
      <c r="H6080">
        <v>5.33</v>
      </c>
    </row>
    <row r="6081" spans="7:8" x14ac:dyDescent="0.35">
      <c r="G6081" s="1">
        <v>45338</v>
      </c>
      <c r="H6081">
        <v>5.33</v>
      </c>
    </row>
    <row r="6082" spans="7:8" x14ac:dyDescent="0.35">
      <c r="G6082" s="1">
        <v>45342</v>
      </c>
      <c r="H6082">
        <v>5.33</v>
      </c>
    </row>
    <row r="6083" spans="7:8" x14ac:dyDescent="0.35">
      <c r="G6083" s="1">
        <v>45343</v>
      </c>
      <c r="H6083">
        <v>5.33</v>
      </c>
    </row>
    <row r="6084" spans="7:8" x14ac:dyDescent="0.35">
      <c r="G6084" s="1">
        <v>45344</v>
      </c>
      <c r="H6084">
        <v>5.33</v>
      </c>
    </row>
    <row r="6085" spans="7:8" x14ac:dyDescent="0.35">
      <c r="G6085" s="1">
        <v>45345</v>
      </c>
      <c r="H6085">
        <v>5.33</v>
      </c>
    </row>
    <row r="6086" spans="7:8" x14ac:dyDescent="0.35">
      <c r="G6086" s="1">
        <v>45348</v>
      </c>
      <c r="H6086">
        <v>5.33</v>
      </c>
    </row>
    <row r="6087" spans="7:8" x14ac:dyDescent="0.35">
      <c r="G6087" s="1">
        <v>45349</v>
      </c>
      <c r="H6087">
        <v>5.33</v>
      </c>
    </row>
    <row r="6088" spans="7:8" x14ac:dyDescent="0.35">
      <c r="G6088" s="1">
        <v>45350</v>
      </c>
      <c r="H6088">
        <v>5.33</v>
      </c>
    </row>
    <row r="6089" spans="7:8" x14ac:dyDescent="0.35">
      <c r="G6089" s="1">
        <v>45351</v>
      </c>
      <c r="H6089">
        <v>5.33</v>
      </c>
    </row>
    <row r="6090" spans="7:8" x14ac:dyDescent="0.35">
      <c r="G6090" s="1">
        <v>45352</v>
      </c>
      <c r="H6090">
        <v>5.33</v>
      </c>
    </row>
    <row r="6091" spans="7:8" x14ac:dyDescent="0.35">
      <c r="G6091" s="1">
        <v>45355</v>
      </c>
      <c r="H6091">
        <v>5.33</v>
      </c>
    </row>
    <row r="6092" spans="7:8" x14ac:dyDescent="0.35">
      <c r="G6092" s="1">
        <v>45356</v>
      </c>
      <c r="H6092">
        <v>5.33</v>
      </c>
    </row>
    <row r="6093" spans="7:8" x14ac:dyDescent="0.35">
      <c r="G6093" s="1">
        <v>45357</v>
      </c>
      <c r="H6093">
        <v>5.33</v>
      </c>
    </row>
    <row r="6094" spans="7:8" x14ac:dyDescent="0.35">
      <c r="G6094" s="1">
        <v>45358</v>
      </c>
      <c r="H6094">
        <v>5.33</v>
      </c>
    </row>
    <row r="6095" spans="7:8" x14ac:dyDescent="0.35">
      <c r="G6095" s="1">
        <v>45359</v>
      </c>
      <c r="H6095">
        <v>5.33</v>
      </c>
    </row>
    <row r="6096" spans="7:8" x14ac:dyDescent="0.35">
      <c r="G6096" s="1">
        <v>45362</v>
      </c>
      <c r="H6096">
        <v>5.33</v>
      </c>
    </row>
    <row r="6097" spans="7:8" x14ac:dyDescent="0.35">
      <c r="G6097" s="1">
        <v>45363</v>
      </c>
      <c r="H6097">
        <v>5.33</v>
      </c>
    </row>
    <row r="6098" spans="7:8" x14ac:dyDescent="0.35">
      <c r="G6098" s="1">
        <v>45364</v>
      </c>
      <c r="H6098">
        <v>5.33</v>
      </c>
    </row>
    <row r="6099" spans="7:8" x14ac:dyDescent="0.35">
      <c r="G6099" s="1">
        <v>45365</v>
      </c>
      <c r="H6099">
        <v>5.33</v>
      </c>
    </row>
    <row r="6100" spans="7:8" x14ac:dyDescent="0.35">
      <c r="G6100" s="1">
        <v>45366</v>
      </c>
      <c r="H6100">
        <v>5.33</v>
      </c>
    </row>
    <row r="6101" spans="7:8" x14ac:dyDescent="0.35">
      <c r="G6101" s="1">
        <v>45369</v>
      </c>
      <c r="H6101">
        <v>5.33</v>
      </c>
    </row>
    <row r="6102" spans="7:8" x14ac:dyDescent="0.35">
      <c r="G6102" s="1">
        <v>45370</v>
      </c>
      <c r="H6102">
        <v>5.33</v>
      </c>
    </row>
    <row r="6103" spans="7:8" x14ac:dyDescent="0.35">
      <c r="G6103" s="1">
        <v>45371</v>
      </c>
      <c r="H6103">
        <v>5.33</v>
      </c>
    </row>
    <row r="6104" spans="7:8" x14ac:dyDescent="0.35">
      <c r="G6104" s="1">
        <v>45372</v>
      </c>
      <c r="H6104">
        <v>5.33</v>
      </c>
    </row>
    <row r="6105" spans="7:8" x14ac:dyDescent="0.35">
      <c r="G6105" s="1">
        <v>45373</v>
      </c>
      <c r="H6105">
        <v>5.33</v>
      </c>
    </row>
    <row r="6106" spans="7:8" x14ac:dyDescent="0.35">
      <c r="G6106" s="1">
        <v>45376</v>
      </c>
      <c r="H6106">
        <v>5.33</v>
      </c>
    </row>
    <row r="6107" spans="7:8" x14ac:dyDescent="0.35">
      <c r="G6107" s="1">
        <v>45377</v>
      </c>
      <c r="H6107">
        <v>5.33</v>
      </c>
    </row>
    <row r="6108" spans="7:8" x14ac:dyDescent="0.35">
      <c r="G6108" s="1">
        <v>45378</v>
      </c>
      <c r="H6108">
        <v>5.33</v>
      </c>
    </row>
    <row r="6109" spans="7:8" x14ac:dyDescent="0.35">
      <c r="G6109" s="1">
        <v>45379</v>
      </c>
      <c r="H6109">
        <v>5.33</v>
      </c>
    </row>
    <row r="6110" spans="7:8" x14ac:dyDescent="0.35">
      <c r="G6110" s="1">
        <v>45380</v>
      </c>
      <c r="H6110">
        <v>5.33</v>
      </c>
    </row>
    <row r="6111" spans="7:8" x14ac:dyDescent="0.35">
      <c r="G6111" s="1">
        <v>45383</v>
      </c>
      <c r="H6111">
        <v>5.33</v>
      </c>
    </row>
    <row r="6112" spans="7:8" x14ac:dyDescent="0.35">
      <c r="G6112" s="1">
        <v>45384</v>
      </c>
      <c r="H6112">
        <v>5.33</v>
      </c>
    </row>
    <row r="6113" spans="7:8" x14ac:dyDescent="0.35">
      <c r="G6113" s="1">
        <v>45385</v>
      </c>
      <c r="H6113">
        <v>5.33</v>
      </c>
    </row>
    <row r="6114" spans="7:8" x14ac:dyDescent="0.35">
      <c r="G6114" s="1">
        <v>45386</v>
      </c>
      <c r="H6114">
        <v>5.33</v>
      </c>
    </row>
    <row r="6115" spans="7:8" x14ac:dyDescent="0.35">
      <c r="G6115" s="1">
        <v>45387</v>
      </c>
      <c r="H6115">
        <v>5.33</v>
      </c>
    </row>
    <row r="6116" spans="7:8" x14ac:dyDescent="0.35">
      <c r="G6116" s="1">
        <v>45390</v>
      </c>
      <c r="H6116">
        <v>5.33</v>
      </c>
    </row>
    <row r="6117" spans="7:8" x14ac:dyDescent="0.35">
      <c r="G6117" s="1">
        <v>45391</v>
      </c>
      <c r="H6117">
        <v>5.33</v>
      </c>
    </row>
    <row r="6118" spans="7:8" x14ac:dyDescent="0.35">
      <c r="G6118" s="1">
        <v>45392</v>
      </c>
      <c r="H6118">
        <v>5.33</v>
      </c>
    </row>
    <row r="6119" spans="7:8" x14ac:dyDescent="0.35">
      <c r="G6119" s="1">
        <v>45393</v>
      </c>
      <c r="H6119">
        <v>5.33</v>
      </c>
    </row>
    <row r="6120" spans="7:8" x14ac:dyDescent="0.35">
      <c r="G6120" s="1">
        <v>45394</v>
      </c>
      <c r="H6120">
        <v>5.33</v>
      </c>
    </row>
    <row r="6121" spans="7:8" x14ac:dyDescent="0.35">
      <c r="G6121" s="1">
        <v>45397</v>
      </c>
      <c r="H6121">
        <v>5.33</v>
      </c>
    </row>
    <row r="6122" spans="7:8" x14ac:dyDescent="0.35">
      <c r="G6122" s="1">
        <v>45398</v>
      </c>
      <c r="H6122">
        <v>5.33</v>
      </c>
    </row>
    <row r="6123" spans="7:8" x14ac:dyDescent="0.35">
      <c r="G6123" s="1">
        <v>45399</v>
      </c>
      <c r="H6123">
        <v>5.33</v>
      </c>
    </row>
    <row r="6124" spans="7:8" x14ac:dyDescent="0.35">
      <c r="G6124" s="1">
        <v>45400</v>
      </c>
      <c r="H6124">
        <v>5.33</v>
      </c>
    </row>
    <row r="6125" spans="7:8" x14ac:dyDescent="0.35">
      <c r="G6125" s="1">
        <v>45401</v>
      </c>
      <c r="H6125">
        <v>5.33</v>
      </c>
    </row>
    <row r="6126" spans="7:8" x14ac:dyDescent="0.35">
      <c r="G6126" s="1">
        <v>45404</v>
      </c>
      <c r="H6126">
        <v>5.33</v>
      </c>
    </row>
    <row r="6127" spans="7:8" x14ac:dyDescent="0.35">
      <c r="G6127" s="1">
        <v>45405</v>
      </c>
      <c r="H6127">
        <v>5.33</v>
      </c>
    </row>
    <row r="6128" spans="7:8" x14ac:dyDescent="0.35">
      <c r="G6128" s="1">
        <v>45406</v>
      </c>
      <c r="H6128">
        <v>5.33</v>
      </c>
    </row>
    <row r="6129" spans="7:8" x14ac:dyDescent="0.35">
      <c r="G6129" s="1">
        <v>45407</v>
      </c>
      <c r="H6129">
        <v>5.33</v>
      </c>
    </row>
    <row r="6130" spans="7:8" x14ac:dyDescent="0.35">
      <c r="G6130" s="1">
        <v>45408</v>
      </c>
      <c r="H6130">
        <v>5.33</v>
      </c>
    </row>
    <row r="6131" spans="7:8" x14ac:dyDescent="0.35">
      <c r="G6131" s="1">
        <v>45411</v>
      </c>
      <c r="H6131">
        <v>5.33</v>
      </c>
    </row>
    <row r="6132" spans="7:8" x14ac:dyDescent="0.35">
      <c r="G6132" s="1">
        <v>45412</v>
      </c>
      <c r="H6132">
        <v>5.33</v>
      </c>
    </row>
    <row r="6133" spans="7:8" x14ac:dyDescent="0.35">
      <c r="G6133" s="1">
        <v>45413</v>
      </c>
      <c r="H6133">
        <v>5.33</v>
      </c>
    </row>
    <row r="6134" spans="7:8" x14ac:dyDescent="0.35">
      <c r="G6134" s="1">
        <v>45414</v>
      </c>
      <c r="H6134">
        <v>5.33</v>
      </c>
    </row>
    <row r="6135" spans="7:8" x14ac:dyDescent="0.35">
      <c r="G6135" s="1">
        <v>45415</v>
      </c>
      <c r="H6135">
        <v>5.33</v>
      </c>
    </row>
    <row r="6136" spans="7:8" x14ac:dyDescent="0.35">
      <c r="G6136" s="1">
        <v>45418</v>
      </c>
      <c r="H6136">
        <v>5.33</v>
      </c>
    </row>
    <row r="6137" spans="7:8" x14ac:dyDescent="0.35">
      <c r="G6137" s="1">
        <v>45419</v>
      </c>
      <c r="H6137">
        <v>5.33</v>
      </c>
    </row>
    <row r="6138" spans="7:8" x14ac:dyDescent="0.35">
      <c r="G6138" s="1">
        <v>45420</v>
      </c>
      <c r="H6138">
        <v>5.33</v>
      </c>
    </row>
    <row r="6139" spans="7:8" x14ac:dyDescent="0.35">
      <c r="G6139" s="1">
        <v>45421</v>
      </c>
      <c r="H6139">
        <v>5.33</v>
      </c>
    </row>
    <row r="6140" spans="7:8" x14ac:dyDescent="0.35">
      <c r="G6140" s="1">
        <v>45422</v>
      </c>
      <c r="H6140">
        <v>5.33</v>
      </c>
    </row>
    <row r="6141" spans="7:8" x14ac:dyDescent="0.35">
      <c r="G6141" s="1">
        <v>45425</v>
      </c>
      <c r="H6141">
        <v>5.33</v>
      </c>
    </row>
    <row r="6142" spans="7:8" x14ac:dyDescent="0.35">
      <c r="G6142" s="1">
        <v>45426</v>
      </c>
      <c r="H6142">
        <v>5.33</v>
      </c>
    </row>
    <row r="6143" spans="7:8" x14ac:dyDescent="0.35">
      <c r="G6143" s="1">
        <v>45427</v>
      </c>
      <c r="H6143">
        <v>5.33</v>
      </c>
    </row>
    <row r="6144" spans="7:8" x14ac:dyDescent="0.35">
      <c r="G6144" s="1">
        <v>45428</v>
      </c>
      <c r="H6144">
        <v>5.33</v>
      </c>
    </row>
    <row r="6145" spans="7:8" x14ac:dyDescent="0.35">
      <c r="G6145" s="1">
        <v>45429</v>
      </c>
      <c r="H6145">
        <v>5.33</v>
      </c>
    </row>
    <row r="6146" spans="7:8" x14ac:dyDescent="0.35">
      <c r="G6146" s="1">
        <v>45432</v>
      </c>
      <c r="H6146">
        <v>5.33</v>
      </c>
    </row>
    <row r="6147" spans="7:8" x14ac:dyDescent="0.35">
      <c r="G6147" s="1">
        <v>45433</v>
      </c>
      <c r="H6147">
        <v>5.33</v>
      </c>
    </row>
    <row r="6148" spans="7:8" x14ac:dyDescent="0.35">
      <c r="G6148" s="1">
        <v>45434</v>
      </c>
      <c r="H6148">
        <v>5.33</v>
      </c>
    </row>
    <row r="6149" spans="7:8" x14ac:dyDescent="0.35">
      <c r="G6149" s="1">
        <v>45435</v>
      </c>
      <c r="H6149">
        <v>5.33</v>
      </c>
    </row>
    <row r="6150" spans="7:8" x14ac:dyDescent="0.35">
      <c r="G6150" s="1">
        <v>45436</v>
      </c>
      <c r="H6150">
        <v>5.33</v>
      </c>
    </row>
    <row r="6151" spans="7:8" x14ac:dyDescent="0.35">
      <c r="G6151" s="1">
        <v>45440</v>
      </c>
      <c r="H6151">
        <v>5.33</v>
      </c>
    </row>
    <row r="6152" spans="7:8" x14ac:dyDescent="0.35">
      <c r="G6152" s="1">
        <v>45441</v>
      </c>
      <c r="H6152">
        <v>5.33</v>
      </c>
    </row>
    <row r="6153" spans="7:8" x14ac:dyDescent="0.35">
      <c r="G6153" s="1">
        <v>45442</v>
      </c>
      <c r="H6153">
        <v>5.33</v>
      </c>
    </row>
    <row r="6154" spans="7:8" x14ac:dyDescent="0.35">
      <c r="G6154" s="1">
        <v>45443</v>
      </c>
      <c r="H6154">
        <v>5.33</v>
      </c>
    </row>
    <row r="6155" spans="7:8" x14ac:dyDescent="0.35">
      <c r="G6155" s="1">
        <v>45446</v>
      </c>
      <c r="H6155">
        <v>5.33</v>
      </c>
    </row>
    <row r="6156" spans="7:8" x14ac:dyDescent="0.35">
      <c r="G6156" s="1">
        <v>45447</v>
      </c>
      <c r="H6156">
        <v>5.33</v>
      </c>
    </row>
    <row r="6157" spans="7:8" x14ac:dyDescent="0.35">
      <c r="G6157" s="1">
        <v>45448</v>
      </c>
      <c r="H6157">
        <v>5.33</v>
      </c>
    </row>
    <row r="6158" spans="7:8" x14ac:dyDescent="0.35">
      <c r="G6158" s="1">
        <v>45449</v>
      </c>
      <c r="H6158">
        <v>5.33</v>
      </c>
    </row>
    <row r="6159" spans="7:8" x14ac:dyDescent="0.35">
      <c r="G6159" s="1">
        <v>45450</v>
      </c>
      <c r="H6159">
        <v>5.33</v>
      </c>
    </row>
    <row r="6160" spans="7:8" x14ac:dyDescent="0.35">
      <c r="G6160" s="1">
        <v>45453</v>
      </c>
      <c r="H6160">
        <v>5.33</v>
      </c>
    </row>
    <row r="6161" spans="7:8" x14ac:dyDescent="0.35">
      <c r="G6161" s="1">
        <v>45454</v>
      </c>
      <c r="H6161">
        <v>5.33</v>
      </c>
    </row>
    <row r="6162" spans="7:8" x14ac:dyDescent="0.35">
      <c r="G6162" s="1">
        <v>45455</v>
      </c>
      <c r="H6162">
        <v>5.33</v>
      </c>
    </row>
    <row r="6163" spans="7:8" x14ac:dyDescent="0.35">
      <c r="G6163" s="1">
        <v>45456</v>
      </c>
      <c r="H6163">
        <v>5.33</v>
      </c>
    </row>
    <row r="6164" spans="7:8" x14ac:dyDescent="0.35">
      <c r="G6164" s="1">
        <v>45457</v>
      </c>
      <c r="H6164">
        <v>5.33</v>
      </c>
    </row>
    <row r="6165" spans="7:8" x14ac:dyDescent="0.35">
      <c r="G6165" s="1">
        <v>45460</v>
      </c>
      <c r="H6165">
        <v>5.33</v>
      </c>
    </row>
    <row r="6166" spans="7:8" x14ac:dyDescent="0.35">
      <c r="G6166" s="1">
        <v>45461</v>
      </c>
      <c r="H6166">
        <v>5.33</v>
      </c>
    </row>
    <row r="6167" spans="7:8" x14ac:dyDescent="0.35">
      <c r="G6167" s="1">
        <v>45463</v>
      </c>
      <c r="H6167">
        <v>5.33</v>
      </c>
    </row>
    <row r="6168" spans="7:8" x14ac:dyDescent="0.35">
      <c r="G6168" s="1">
        <v>45464</v>
      </c>
      <c r="H6168">
        <v>5.33</v>
      </c>
    </row>
    <row r="6169" spans="7:8" x14ac:dyDescent="0.35">
      <c r="G6169" s="1">
        <v>45467</v>
      </c>
      <c r="H6169">
        <v>5.33</v>
      </c>
    </row>
    <row r="6170" spans="7:8" x14ac:dyDescent="0.35">
      <c r="G6170" s="1">
        <v>45468</v>
      </c>
      <c r="H6170">
        <v>5.33</v>
      </c>
    </row>
    <row r="6171" spans="7:8" x14ac:dyDescent="0.35">
      <c r="G6171" s="1">
        <v>45469</v>
      </c>
      <c r="H6171">
        <v>5.33</v>
      </c>
    </row>
    <row r="6172" spans="7:8" x14ac:dyDescent="0.35">
      <c r="G6172" s="1">
        <v>45470</v>
      </c>
      <c r="H6172">
        <v>5.33</v>
      </c>
    </row>
    <row r="6173" spans="7:8" x14ac:dyDescent="0.35">
      <c r="G6173" s="1">
        <v>45471</v>
      </c>
      <c r="H6173">
        <v>5.33</v>
      </c>
    </row>
    <row r="6174" spans="7:8" x14ac:dyDescent="0.35">
      <c r="G6174" s="1">
        <v>45474</v>
      </c>
      <c r="H6174">
        <v>5.33</v>
      </c>
    </row>
    <row r="6175" spans="7:8" x14ac:dyDescent="0.35">
      <c r="G6175" s="1">
        <v>45475</v>
      </c>
      <c r="H6175">
        <v>5.33</v>
      </c>
    </row>
    <row r="6176" spans="7:8" x14ac:dyDescent="0.35">
      <c r="G6176" s="1">
        <v>45476</v>
      </c>
      <c r="H6176">
        <v>5.33</v>
      </c>
    </row>
    <row r="6177" spans="7:8" x14ac:dyDescent="0.35">
      <c r="G6177" s="1">
        <v>45478</v>
      </c>
      <c r="H6177">
        <v>5.33</v>
      </c>
    </row>
    <row r="6178" spans="7:8" x14ac:dyDescent="0.35">
      <c r="G6178" s="1">
        <v>45481</v>
      </c>
      <c r="H6178">
        <v>5.33</v>
      </c>
    </row>
    <row r="6179" spans="7:8" x14ac:dyDescent="0.35">
      <c r="G6179" s="1">
        <v>45482</v>
      </c>
      <c r="H6179">
        <v>5.33</v>
      </c>
    </row>
    <row r="6180" spans="7:8" x14ac:dyDescent="0.35">
      <c r="G6180" s="1">
        <v>45483</v>
      </c>
      <c r="H6180">
        <v>5.33</v>
      </c>
    </row>
    <row r="6181" spans="7:8" x14ac:dyDescent="0.35">
      <c r="G6181" s="1">
        <v>45484</v>
      </c>
      <c r="H6181">
        <v>5.33</v>
      </c>
    </row>
    <row r="6182" spans="7:8" x14ac:dyDescent="0.35">
      <c r="G6182" s="1">
        <v>45485</v>
      </c>
      <c r="H6182">
        <v>5.33</v>
      </c>
    </row>
    <row r="6183" spans="7:8" x14ac:dyDescent="0.35">
      <c r="G6183" s="1">
        <v>45488</v>
      </c>
      <c r="H6183">
        <v>5.33</v>
      </c>
    </row>
    <row r="6184" spans="7:8" x14ac:dyDescent="0.35">
      <c r="G6184" s="1">
        <v>45489</v>
      </c>
      <c r="H6184">
        <v>5.33</v>
      </c>
    </row>
    <row r="6185" spans="7:8" x14ac:dyDescent="0.35">
      <c r="G6185" s="1">
        <v>45490</v>
      </c>
      <c r="H6185">
        <v>5.33</v>
      </c>
    </row>
    <row r="6186" spans="7:8" x14ac:dyDescent="0.35">
      <c r="G6186" s="1">
        <v>45491</v>
      </c>
      <c r="H6186">
        <v>5.33</v>
      </c>
    </row>
    <row r="6187" spans="7:8" x14ac:dyDescent="0.35">
      <c r="G6187" s="1">
        <v>45492</v>
      </c>
      <c r="H6187">
        <v>5.33</v>
      </c>
    </row>
    <row r="6188" spans="7:8" x14ac:dyDescent="0.35">
      <c r="G6188" s="1">
        <v>45495</v>
      </c>
      <c r="H6188">
        <v>5.33</v>
      </c>
    </row>
    <row r="6189" spans="7:8" x14ac:dyDescent="0.35">
      <c r="G6189" s="1">
        <v>45496</v>
      </c>
      <c r="H6189">
        <v>5.33</v>
      </c>
    </row>
    <row r="6190" spans="7:8" x14ac:dyDescent="0.35">
      <c r="G6190" s="1">
        <v>45497</v>
      </c>
      <c r="H6190">
        <v>5.33</v>
      </c>
    </row>
    <row r="6191" spans="7:8" x14ac:dyDescent="0.35">
      <c r="G6191" s="1">
        <v>45498</v>
      </c>
      <c r="H6191">
        <v>5.33</v>
      </c>
    </row>
    <row r="6192" spans="7:8" x14ac:dyDescent="0.35">
      <c r="G6192" s="1">
        <v>45499</v>
      </c>
      <c r="H6192">
        <v>5.33</v>
      </c>
    </row>
    <row r="6193" spans="7:8" x14ac:dyDescent="0.35">
      <c r="G6193" s="1">
        <v>45502</v>
      </c>
      <c r="H6193">
        <v>5.33</v>
      </c>
    </row>
    <row r="6194" spans="7:8" x14ac:dyDescent="0.35">
      <c r="G6194" s="1">
        <v>45503</v>
      </c>
      <c r="H6194">
        <v>5.33</v>
      </c>
    </row>
    <row r="6195" spans="7:8" x14ac:dyDescent="0.35">
      <c r="G6195" s="1">
        <v>45504</v>
      </c>
      <c r="H6195">
        <v>5.33</v>
      </c>
    </row>
    <row r="6196" spans="7:8" x14ac:dyDescent="0.35">
      <c r="G6196" s="1">
        <v>45505</v>
      </c>
      <c r="H6196">
        <v>5.33</v>
      </c>
    </row>
    <row r="6197" spans="7:8" x14ac:dyDescent="0.35">
      <c r="G6197" s="1">
        <v>45506</v>
      </c>
      <c r="H6197">
        <v>5.33</v>
      </c>
    </row>
    <row r="6198" spans="7:8" x14ac:dyDescent="0.35">
      <c r="G6198" s="1">
        <v>45509</v>
      </c>
      <c r="H6198">
        <v>5.33</v>
      </c>
    </row>
    <row r="6199" spans="7:8" x14ac:dyDescent="0.35">
      <c r="G6199" s="1">
        <v>45510</v>
      </c>
      <c r="H6199">
        <v>5.33</v>
      </c>
    </row>
    <row r="6200" spans="7:8" x14ac:dyDescent="0.35">
      <c r="G6200" s="1">
        <v>45511</v>
      </c>
      <c r="H6200">
        <v>5.33</v>
      </c>
    </row>
    <row r="6201" spans="7:8" x14ac:dyDescent="0.35">
      <c r="G6201" s="1">
        <v>45512</v>
      </c>
      <c r="H6201">
        <v>5.33</v>
      </c>
    </row>
    <row r="6202" spans="7:8" x14ac:dyDescent="0.35">
      <c r="G6202" s="1">
        <v>45513</v>
      </c>
      <c r="H6202">
        <v>5.33</v>
      </c>
    </row>
    <row r="6203" spans="7:8" x14ac:dyDescent="0.35">
      <c r="G6203" s="1">
        <v>45516</v>
      </c>
      <c r="H6203">
        <v>5.33</v>
      </c>
    </row>
    <row r="6204" spans="7:8" x14ac:dyDescent="0.35">
      <c r="G6204" s="1">
        <v>45517</v>
      </c>
      <c r="H6204">
        <v>5.33</v>
      </c>
    </row>
    <row r="6205" spans="7:8" x14ac:dyDescent="0.35">
      <c r="G6205" s="1">
        <v>45518</v>
      </c>
      <c r="H6205">
        <v>5.33</v>
      </c>
    </row>
    <row r="6206" spans="7:8" x14ac:dyDescent="0.35">
      <c r="G6206" s="1">
        <v>45519</v>
      </c>
      <c r="H6206">
        <v>5.33</v>
      </c>
    </row>
    <row r="6207" spans="7:8" x14ac:dyDescent="0.35">
      <c r="G6207" s="1">
        <v>45520</v>
      </c>
      <c r="H6207">
        <v>5.33</v>
      </c>
    </row>
    <row r="6208" spans="7:8" x14ac:dyDescent="0.35">
      <c r="G6208" s="1">
        <v>45523</v>
      </c>
      <c r="H6208">
        <v>5.33</v>
      </c>
    </row>
    <row r="6209" spans="7:8" x14ac:dyDescent="0.35">
      <c r="G6209" s="1">
        <v>45524</v>
      </c>
      <c r="H6209">
        <v>5.33</v>
      </c>
    </row>
    <row r="6210" spans="7:8" x14ac:dyDescent="0.35">
      <c r="G6210" s="1">
        <v>45525</v>
      </c>
      <c r="H6210">
        <v>5.33</v>
      </c>
    </row>
    <row r="6211" spans="7:8" x14ac:dyDescent="0.35">
      <c r="G6211" s="1">
        <v>45526</v>
      </c>
      <c r="H6211">
        <v>5.33</v>
      </c>
    </row>
    <row r="6212" spans="7:8" x14ac:dyDescent="0.35">
      <c r="G6212" s="1">
        <v>45527</v>
      </c>
      <c r="H6212">
        <v>5.33</v>
      </c>
    </row>
    <row r="6213" spans="7:8" x14ac:dyDescent="0.35">
      <c r="G6213" s="1">
        <v>45530</v>
      </c>
      <c r="H6213">
        <v>5.33</v>
      </c>
    </row>
    <row r="6214" spans="7:8" x14ac:dyDescent="0.35">
      <c r="G6214" s="1">
        <v>45531</v>
      </c>
      <c r="H6214">
        <v>5.33</v>
      </c>
    </row>
    <row r="6215" spans="7:8" x14ac:dyDescent="0.35">
      <c r="G6215" s="1">
        <v>45532</v>
      </c>
      <c r="H6215">
        <v>5.33</v>
      </c>
    </row>
    <row r="6216" spans="7:8" x14ac:dyDescent="0.35">
      <c r="G6216" s="1">
        <v>45533</v>
      </c>
      <c r="H6216">
        <v>5.33</v>
      </c>
    </row>
    <row r="6217" spans="7:8" x14ac:dyDescent="0.35">
      <c r="G6217" s="1">
        <v>45534</v>
      </c>
      <c r="H6217">
        <v>5.33</v>
      </c>
    </row>
    <row r="6218" spans="7:8" x14ac:dyDescent="0.35">
      <c r="G6218" s="1">
        <v>45538</v>
      </c>
      <c r="H6218">
        <v>5.33</v>
      </c>
    </row>
    <row r="6219" spans="7:8" x14ac:dyDescent="0.35">
      <c r="G6219" s="1">
        <v>45539</v>
      </c>
      <c r="H6219">
        <v>5.33</v>
      </c>
    </row>
    <row r="6220" spans="7:8" x14ac:dyDescent="0.35">
      <c r="G6220" s="1">
        <v>45540</v>
      </c>
      <c r="H6220">
        <v>5.33</v>
      </c>
    </row>
    <row r="6221" spans="7:8" x14ac:dyDescent="0.35">
      <c r="G6221" s="1">
        <v>45541</v>
      </c>
      <c r="H6221">
        <v>5.33</v>
      </c>
    </row>
    <row r="6222" spans="7:8" x14ac:dyDescent="0.35">
      <c r="G6222" s="1">
        <v>45544</v>
      </c>
      <c r="H6222">
        <v>5.33</v>
      </c>
    </row>
    <row r="6223" spans="7:8" x14ac:dyDescent="0.35">
      <c r="G6223" s="1">
        <v>45545</v>
      </c>
      <c r="H6223">
        <v>5.33</v>
      </c>
    </row>
    <row r="6224" spans="7:8" x14ac:dyDescent="0.35">
      <c r="G6224" s="1">
        <v>45546</v>
      </c>
      <c r="H6224">
        <v>5.33</v>
      </c>
    </row>
    <row r="6225" spans="7:8" x14ac:dyDescent="0.35">
      <c r="G6225" s="1">
        <v>45547</v>
      </c>
      <c r="H6225">
        <v>5.33</v>
      </c>
    </row>
    <row r="6226" spans="7:8" x14ac:dyDescent="0.35">
      <c r="G6226" s="1">
        <v>45548</v>
      </c>
      <c r="H6226">
        <v>5.33</v>
      </c>
    </row>
    <row r="6227" spans="7:8" x14ac:dyDescent="0.35">
      <c r="G6227" s="1">
        <v>45551</v>
      </c>
      <c r="H6227">
        <v>5.33</v>
      </c>
    </row>
    <row r="6228" spans="7:8" x14ac:dyDescent="0.35">
      <c r="G6228" s="1">
        <v>45552</v>
      </c>
      <c r="H6228">
        <v>5.33</v>
      </c>
    </row>
    <row r="6229" spans="7:8" x14ac:dyDescent="0.35">
      <c r="G6229" s="1">
        <v>45553</v>
      </c>
      <c r="H6229">
        <v>5.33</v>
      </c>
    </row>
    <row r="6230" spans="7:8" x14ac:dyDescent="0.35">
      <c r="G6230" s="1">
        <v>45554</v>
      </c>
      <c r="H6230">
        <v>4.83</v>
      </c>
    </row>
    <row r="6231" spans="7:8" x14ac:dyDescent="0.35">
      <c r="G6231" s="1">
        <v>45555</v>
      </c>
      <c r="H6231">
        <v>4.83</v>
      </c>
    </row>
    <row r="6232" spans="7:8" x14ac:dyDescent="0.35">
      <c r="G6232" s="1">
        <v>45558</v>
      </c>
      <c r="H6232">
        <v>4.83</v>
      </c>
    </row>
    <row r="6233" spans="7:8" x14ac:dyDescent="0.35">
      <c r="G6233" s="1">
        <v>45559</v>
      </c>
      <c r="H6233">
        <v>4.83</v>
      </c>
    </row>
    <row r="6234" spans="7:8" x14ac:dyDescent="0.35">
      <c r="G6234" s="1">
        <v>45560</v>
      </c>
      <c r="H6234">
        <v>4.83</v>
      </c>
    </row>
    <row r="6235" spans="7:8" x14ac:dyDescent="0.35">
      <c r="G6235" s="1">
        <v>45561</v>
      </c>
      <c r="H6235">
        <v>4.83</v>
      </c>
    </row>
    <row r="6236" spans="7:8" x14ac:dyDescent="0.35">
      <c r="G6236" s="1">
        <v>45562</v>
      </c>
      <c r="H6236">
        <v>4.83</v>
      </c>
    </row>
    <row r="6237" spans="7:8" x14ac:dyDescent="0.35">
      <c r="G6237" s="1">
        <v>45565</v>
      </c>
      <c r="H6237">
        <v>4.83</v>
      </c>
    </row>
    <row r="6238" spans="7:8" x14ac:dyDescent="0.35">
      <c r="G6238" s="1">
        <v>45566</v>
      </c>
      <c r="H6238">
        <v>4.83</v>
      </c>
    </row>
    <row r="6239" spans="7:8" x14ac:dyDescent="0.35">
      <c r="G6239" s="1">
        <v>45567</v>
      </c>
      <c r="H6239">
        <v>4.83</v>
      </c>
    </row>
    <row r="6240" spans="7:8" x14ac:dyDescent="0.35">
      <c r="G6240" s="1">
        <v>45568</v>
      </c>
      <c r="H6240">
        <v>4.83</v>
      </c>
    </row>
    <row r="6241" spans="7:8" x14ac:dyDescent="0.35">
      <c r="G6241" s="1">
        <v>45569</v>
      </c>
      <c r="H6241">
        <v>4.83</v>
      </c>
    </row>
    <row r="6242" spans="7:8" x14ac:dyDescent="0.35">
      <c r="G6242" s="1">
        <v>45572</v>
      </c>
      <c r="H6242">
        <v>4.83</v>
      </c>
    </row>
    <row r="6243" spans="7:8" x14ac:dyDescent="0.35">
      <c r="G6243" s="1">
        <v>45573</v>
      </c>
      <c r="H6243">
        <v>4.83</v>
      </c>
    </row>
    <row r="6244" spans="7:8" x14ac:dyDescent="0.35">
      <c r="G6244" s="1">
        <v>45574</v>
      </c>
      <c r="H6244">
        <v>4.83</v>
      </c>
    </row>
    <row r="6245" spans="7:8" x14ac:dyDescent="0.35">
      <c r="G6245" s="1">
        <v>45575</v>
      </c>
      <c r="H6245">
        <v>4.83</v>
      </c>
    </row>
    <row r="6246" spans="7:8" x14ac:dyDescent="0.35">
      <c r="G6246" s="1">
        <v>45576</v>
      </c>
      <c r="H6246">
        <v>4.83</v>
      </c>
    </row>
    <row r="6247" spans="7:8" x14ac:dyDescent="0.35">
      <c r="G6247" s="1">
        <v>45580</v>
      </c>
      <c r="H6247">
        <v>4.83</v>
      </c>
    </row>
    <row r="6248" spans="7:8" x14ac:dyDescent="0.35">
      <c r="G6248" s="1">
        <v>45581</v>
      </c>
      <c r="H6248">
        <v>4.83</v>
      </c>
    </row>
    <row r="6249" spans="7:8" x14ac:dyDescent="0.35">
      <c r="G6249" s="1">
        <v>45582</v>
      </c>
      <c r="H6249">
        <v>4.83</v>
      </c>
    </row>
    <row r="6250" spans="7:8" x14ac:dyDescent="0.35">
      <c r="G6250" s="1">
        <v>45583</v>
      </c>
      <c r="H6250">
        <v>4.83</v>
      </c>
    </row>
    <row r="6251" spans="7:8" x14ac:dyDescent="0.35">
      <c r="G6251" s="1">
        <v>45586</v>
      </c>
      <c r="H6251">
        <v>4.83</v>
      </c>
    </row>
    <row r="6252" spans="7:8" x14ac:dyDescent="0.35">
      <c r="G6252" s="1">
        <v>45587</v>
      </c>
      <c r="H6252">
        <v>4.83</v>
      </c>
    </row>
    <row r="6253" spans="7:8" x14ac:dyDescent="0.35">
      <c r="G6253" s="1">
        <v>45588</v>
      </c>
      <c r="H6253">
        <v>4.83</v>
      </c>
    </row>
    <row r="6254" spans="7:8" x14ac:dyDescent="0.35">
      <c r="G6254" s="1">
        <v>45589</v>
      </c>
      <c r="H6254">
        <v>4.83</v>
      </c>
    </row>
    <row r="6255" spans="7:8" x14ac:dyDescent="0.35">
      <c r="G6255" s="1">
        <v>45590</v>
      </c>
      <c r="H6255">
        <v>4.83</v>
      </c>
    </row>
    <row r="6256" spans="7:8" x14ac:dyDescent="0.35">
      <c r="G6256" s="1">
        <v>45593</v>
      </c>
      <c r="H6256">
        <v>4.83</v>
      </c>
    </row>
    <row r="6257" spans="7:8" x14ac:dyDescent="0.35">
      <c r="G6257" s="1">
        <v>45594</v>
      </c>
      <c r="H6257">
        <v>4.83</v>
      </c>
    </row>
    <row r="6258" spans="7:8" x14ac:dyDescent="0.35">
      <c r="G6258" s="1">
        <v>45595</v>
      </c>
      <c r="H6258">
        <v>4.83</v>
      </c>
    </row>
    <row r="6259" spans="7:8" x14ac:dyDescent="0.35">
      <c r="G6259" s="1">
        <v>45596</v>
      </c>
      <c r="H6259">
        <v>4.83</v>
      </c>
    </row>
    <row r="6260" spans="7:8" x14ac:dyDescent="0.35">
      <c r="G6260" s="1">
        <v>45597</v>
      </c>
      <c r="H6260">
        <v>4.83</v>
      </c>
    </row>
    <row r="6261" spans="7:8" x14ac:dyDescent="0.35">
      <c r="G6261" s="1">
        <v>45600</v>
      </c>
      <c r="H6261">
        <v>4.83</v>
      </c>
    </row>
    <row r="6262" spans="7:8" x14ac:dyDescent="0.35">
      <c r="G6262" s="1">
        <v>45601</v>
      </c>
      <c r="H6262">
        <v>4.83</v>
      </c>
    </row>
    <row r="6263" spans="7:8" x14ac:dyDescent="0.35">
      <c r="G6263" s="1">
        <v>45602</v>
      </c>
      <c r="H6263">
        <v>4.83</v>
      </c>
    </row>
    <row r="6264" spans="7:8" x14ac:dyDescent="0.35">
      <c r="G6264" s="1">
        <v>45603</v>
      </c>
      <c r="H6264">
        <v>4.83</v>
      </c>
    </row>
    <row r="6265" spans="7:8" x14ac:dyDescent="0.35">
      <c r="G6265" s="1">
        <v>45604</v>
      </c>
      <c r="H6265">
        <v>4.58</v>
      </c>
    </row>
    <row r="6266" spans="7:8" x14ac:dyDescent="0.35">
      <c r="G6266" s="1">
        <v>45608</v>
      </c>
      <c r="H6266">
        <v>4.58</v>
      </c>
    </row>
    <row r="6267" spans="7:8" x14ac:dyDescent="0.35">
      <c r="G6267" s="1">
        <v>45609</v>
      </c>
      <c r="H6267">
        <v>4.58</v>
      </c>
    </row>
    <row r="6268" spans="7:8" x14ac:dyDescent="0.35">
      <c r="G6268" s="1">
        <v>45610</v>
      </c>
      <c r="H6268">
        <v>4.58</v>
      </c>
    </row>
    <row r="6269" spans="7:8" x14ac:dyDescent="0.35">
      <c r="G6269" s="1">
        <v>45611</v>
      </c>
      <c r="H6269">
        <v>4.58</v>
      </c>
    </row>
    <row r="6270" spans="7:8" x14ac:dyDescent="0.35">
      <c r="G6270" s="1">
        <v>45614</v>
      </c>
      <c r="H6270">
        <v>4.58</v>
      </c>
    </row>
    <row r="6271" spans="7:8" x14ac:dyDescent="0.35">
      <c r="G6271" s="1">
        <v>45615</v>
      </c>
      <c r="H6271">
        <v>4.58</v>
      </c>
    </row>
    <row r="6272" spans="7:8" x14ac:dyDescent="0.35">
      <c r="G6272" s="1">
        <v>45616</v>
      </c>
      <c r="H6272">
        <v>4.58</v>
      </c>
    </row>
    <row r="6273" spans="7:8" x14ac:dyDescent="0.35">
      <c r="G6273" s="1">
        <v>45617</v>
      </c>
      <c r="H6273">
        <v>4.58</v>
      </c>
    </row>
    <row r="6274" spans="7:8" x14ac:dyDescent="0.35">
      <c r="G6274" s="1">
        <v>45618</v>
      </c>
      <c r="H6274">
        <v>4.58</v>
      </c>
    </row>
    <row r="6275" spans="7:8" x14ac:dyDescent="0.35">
      <c r="G6275" s="1">
        <v>45621</v>
      </c>
      <c r="H6275">
        <v>4.58</v>
      </c>
    </row>
    <row r="6276" spans="7:8" x14ac:dyDescent="0.35">
      <c r="G6276" s="1">
        <v>45622</v>
      </c>
      <c r="H6276">
        <v>4.58</v>
      </c>
    </row>
    <row r="6277" spans="7:8" x14ac:dyDescent="0.35">
      <c r="G6277" s="1">
        <v>45623</v>
      </c>
      <c r="H6277">
        <v>4.58</v>
      </c>
    </row>
    <row r="6278" spans="7:8" x14ac:dyDescent="0.35">
      <c r="G6278" s="1">
        <v>45625</v>
      </c>
      <c r="H6278">
        <v>4.58</v>
      </c>
    </row>
    <row r="6279" spans="7:8" x14ac:dyDescent="0.35">
      <c r="G6279" s="1">
        <v>45628</v>
      </c>
      <c r="H6279">
        <v>4.58</v>
      </c>
    </row>
    <row r="6280" spans="7:8" x14ac:dyDescent="0.35">
      <c r="G6280" s="1">
        <v>45629</v>
      </c>
      <c r="H6280">
        <v>4.58</v>
      </c>
    </row>
    <row r="6281" spans="7:8" x14ac:dyDescent="0.35">
      <c r="G6281" s="1">
        <v>45630</v>
      </c>
      <c r="H6281">
        <v>4.58</v>
      </c>
    </row>
    <row r="6282" spans="7:8" x14ac:dyDescent="0.35">
      <c r="G6282" s="1">
        <v>45631</v>
      </c>
      <c r="H6282">
        <v>4.58</v>
      </c>
    </row>
    <row r="6283" spans="7:8" x14ac:dyDescent="0.35">
      <c r="G6283" s="1">
        <v>45632</v>
      </c>
      <c r="H6283">
        <v>4.58</v>
      </c>
    </row>
    <row r="6284" spans="7:8" x14ac:dyDescent="0.35">
      <c r="G6284" s="1">
        <v>45635</v>
      </c>
      <c r="H6284">
        <v>4.58</v>
      </c>
    </row>
    <row r="6285" spans="7:8" x14ac:dyDescent="0.35">
      <c r="G6285" s="1">
        <v>45636</v>
      </c>
      <c r="H6285">
        <v>4.58</v>
      </c>
    </row>
    <row r="6286" spans="7:8" x14ac:dyDescent="0.35">
      <c r="G6286" s="1">
        <v>45637</v>
      </c>
      <c r="H6286">
        <v>4.58</v>
      </c>
    </row>
    <row r="6287" spans="7:8" x14ac:dyDescent="0.35">
      <c r="G6287" s="1">
        <v>45638</v>
      </c>
      <c r="H6287">
        <v>4.58</v>
      </c>
    </row>
    <row r="6288" spans="7:8" x14ac:dyDescent="0.35">
      <c r="G6288" s="1">
        <v>45639</v>
      </c>
      <c r="H6288">
        <v>4.58</v>
      </c>
    </row>
    <row r="6289" spans="7:8" x14ac:dyDescent="0.35">
      <c r="G6289" s="1">
        <v>45642</v>
      </c>
      <c r="H6289">
        <v>4.58</v>
      </c>
    </row>
    <row r="6290" spans="7:8" x14ac:dyDescent="0.35">
      <c r="G6290" s="1">
        <v>45643</v>
      </c>
      <c r="H6290">
        <v>4.58</v>
      </c>
    </row>
    <row r="6291" spans="7:8" x14ac:dyDescent="0.35">
      <c r="G6291" s="1">
        <v>45644</v>
      </c>
      <c r="H6291">
        <v>4.58</v>
      </c>
    </row>
    <row r="6292" spans="7:8" x14ac:dyDescent="0.35">
      <c r="G6292" s="1">
        <v>45645</v>
      </c>
      <c r="H6292">
        <v>4.33</v>
      </c>
    </row>
    <row r="6293" spans="7:8" x14ac:dyDescent="0.35">
      <c r="G6293" s="1">
        <v>45646</v>
      </c>
      <c r="H6293">
        <v>4.33</v>
      </c>
    </row>
    <row r="6294" spans="7:8" x14ac:dyDescent="0.35">
      <c r="G6294" s="1">
        <v>45649</v>
      </c>
      <c r="H6294">
        <v>4.33</v>
      </c>
    </row>
    <row r="6295" spans="7:8" x14ac:dyDescent="0.35">
      <c r="G6295" s="1">
        <v>45650</v>
      </c>
      <c r="H6295">
        <v>4.33</v>
      </c>
    </row>
    <row r="6296" spans="7:8" x14ac:dyDescent="0.35">
      <c r="G6296" s="1">
        <v>45652</v>
      </c>
      <c r="H6296">
        <v>4.33</v>
      </c>
    </row>
    <row r="6297" spans="7:8" x14ac:dyDescent="0.35">
      <c r="G6297" s="1">
        <v>45653</v>
      </c>
      <c r="H6297">
        <v>4.33</v>
      </c>
    </row>
    <row r="6298" spans="7:8" x14ac:dyDescent="0.35">
      <c r="G6298" s="1">
        <v>45656</v>
      </c>
      <c r="H6298">
        <v>4.33</v>
      </c>
    </row>
    <row r="6299" spans="7:8" x14ac:dyDescent="0.35">
      <c r="G6299" s="1">
        <v>45657</v>
      </c>
      <c r="H6299">
        <v>4.33</v>
      </c>
    </row>
    <row r="6300" spans="7:8" x14ac:dyDescent="0.35">
      <c r="G6300" s="1">
        <v>45659</v>
      </c>
      <c r="H6300">
        <v>4.33</v>
      </c>
    </row>
    <row r="6301" spans="7:8" x14ac:dyDescent="0.35">
      <c r="G6301" s="1">
        <v>45660</v>
      </c>
      <c r="H6301">
        <v>4.33</v>
      </c>
    </row>
    <row r="6302" spans="7:8" x14ac:dyDescent="0.35">
      <c r="G6302" s="1">
        <v>45663</v>
      </c>
      <c r="H6302">
        <v>4.33</v>
      </c>
    </row>
    <row r="6303" spans="7:8" x14ac:dyDescent="0.35">
      <c r="G6303" s="1">
        <v>45664</v>
      </c>
      <c r="H6303">
        <v>4.33</v>
      </c>
    </row>
    <row r="6304" spans="7:8" x14ac:dyDescent="0.35">
      <c r="G6304" s="1">
        <v>45665</v>
      </c>
      <c r="H6304">
        <v>4.33</v>
      </c>
    </row>
    <row r="6305" spans="7:8" x14ac:dyDescent="0.35">
      <c r="G6305" s="1">
        <v>45666</v>
      </c>
      <c r="H6305">
        <v>4.33</v>
      </c>
    </row>
    <row r="6306" spans="7:8" x14ac:dyDescent="0.35">
      <c r="G6306" s="1">
        <v>45667</v>
      </c>
      <c r="H6306">
        <v>4.33</v>
      </c>
    </row>
    <row r="6307" spans="7:8" x14ac:dyDescent="0.35">
      <c r="G6307" s="1">
        <v>45670</v>
      </c>
      <c r="H6307">
        <v>4.33</v>
      </c>
    </row>
    <row r="6308" spans="7:8" x14ac:dyDescent="0.35">
      <c r="G6308" s="1">
        <v>45671</v>
      </c>
      <c r="H6308">
        <v>4.33</v>
      </c>
    </row>
    <row r="6309" spans="7:8" x14ac:dyDescent="0.35">
      <c r="G6309" s="1">
        <v>45672</v>
      </c>
      <c r="H6309">
        <v>4.33</v>
      </c>
    </row>
    <row r="6310" spans="7:8" x14ac:dyDescent="0.35">
      <c r="G6310" s="1">
        <v>45673</v>
      </c>
      <c r="H6310">
        <v>4.33</v>
      </c>
    </row>
    <row r="6311" spans="7:8" x14ac:dyDescent="0.35">
      <c r="G6311" s="1">
        <v>45674</v>
      </c>
      <c r="H6311">
        <v>4.33</v>
      </c>
    </row>
    <row r="6312" spans="7:8" x14ac:dyDescent="0.35">
      <c r="G6312" s="1">
        <v>45678</v>
      </c>
      <c r="H6312">
        <v>4.33</v>
      </c>
    </row>
    <row r="6313" spans="7:8" x14ac:dyDescent="0.35">
      <c r="G6313" s="1">
        <v>45679</v>
      </c>
      <c r="H6313">
        <v>4.33</v>
      </c>
    </row>
    <row r="6314" spans="7:8" x14ac:dyDescent="0.35">
      <c r="G6314" s="1">
        <v>45680</v>
      </c>
      <c r="H6314">
        <v>4.33</v>
      </c>
    </row>
    <row r="6315" spans="7:8" x14ac:dyDescent="0.35">
      <c r="G6315" s="1">
        <v>45681</v>
      </c>
      <c r="H6315">
        <v>4.33</v>
      </c>
    </row>
    <row r="6316" spans="7:8" x14ac:dyDescent="0.35">
      <c r="G6316" s="1">
        <v>45684</v>
      </c>
      <c r="H6316">
        <v>4.33</v>
      </c>
    </row>
    <row r="6317" spans="7:8" x14ac:dyDescent="0.35">
      <c r="G6317" s="1">
        <v>45685</v>
      </c>
      <c r="H6317">
        <v>4.33</v>
      </c>
    </row>
    <row r="6318" spans="7:8" x14ac:dyDescent="0.35">
      <c r="G6318" s="1">
        <v>45686</v>
      </c>
      <c r="H6318">
        <v>4.33</v>
      </c>
    </row>
    <row r="6319" spans="7:8" x14ac:dyDescent="0.35">
      <c r="G6319" s="1">
        <v>45687</v>
      </c>
      <c r="H6319">
        <v>4.33</v>
      </c>
    </row>
    <row r="6320" spans="7:8" x14ac:dyDescent="0.35">
      <c r="G6320" s="1">
        <v>45688</v>
      </c>
      <c r="H6320">
        <v>4.33</v>
      </c>
    </row>
    <row r="6321" spans="7:8" x14ac:dyDescent="0.35">
      <c r="G6321" s="1">
        <v>45691</v>
      </c>
      <c r="H6321">
        <v>4.33</v>
      </c>
    </row>
    <row r="6322" spans="7:8" x14ac:dyDescent="0.35">
      <c r="G6322" s="1">
        <v>45692</v>
      </c>
      <c r="H6322">
        <v>4.33</v>
      </c>
    </row>
    <row r="6323" spans="7:8" x14ac:dyDescent="0.35">
      <c r="G6323" s="1">
        <v>45693</v>
      </c>
      <c r="H6323">
        <v>4.33</v>
      </c>
    </row>
    <row r="6324" spans="7:8" x14ac:dyDescent="0.35">
      <c r="G6324" s="1">
        <v>45694</v>
      </c>
      <c r="H6324">
        <v>4.33</v>
      </c>
    </row>
    <row r="6325" spans="7:8" x14ac:dyDescent="0.35">
      <c r="G6325" s="1">
        <v>45695</v>
      </c>
      <c r="H6325">
        <v>4.33</v>
      </c>
    </row>
    <row r="6326" spans="7:8" x14ac:dyDescent="0.35">
      <c r="G6326" s="1">
        <v>45698</v>
      </c>
      <c r="H6326">
        <v>4.33</v>
      </c>
    </row>
    <row r="6327" spans="7:8" x14ac:dyDescent="0.35">
      <c r="G6327" s="1">
        <v>45699</v>
      </c>
      <c r="H6327">
        <v>4.33</v>
      </c>
    </row>
    <row r="6328" spans="7:8" x14ac:dyDescent="0.35">
      <c r="G6328" s="1">
        <v>45700</v>
      </c>
      <c r="H6328">
        <v>4.33</v>
      </c>
    </row>
    <row r="6329" spans="7:8" x14ac:dyDescent="0.35">
      <c r="G6329" s="1">
        <v>45701</v>
      </c>
      <c r="H6329">
        <v>4.33</v>
      </c>
    </row>
    <row r="6330" spans="7:8" x14ac:dyDescent="0.35">
      <c r="G6330" s="1">
        <v>45702</v>
      </c>
      <c r="H6330">
        <v>4.33</v>
      </c>
    </row>
    <row r="6331" spans="7:8" x14ac:dyDescent="0.35">
      <c r="G6331" s="1">
        <v>45706</v>
      </c>
      <c r="H6331">
        <v>4.33</v>
      </c>
    </row>
    <row r="6332" spans="7:8" x14ac:dyDescent="0.35">
      <c r="G6332" s="1">
        <v>45707</v>
      </c>
      <c r="H6332">
        <v>4.33</v>
      </c>
    </row>
    <row r="6333" spans="7:8" x14ac:dyDescent="0.35">
      <c r="G6333" s="1">
        <v>45708</v>
      </c>
      <c r="H6333">
        <v>4.33</v>
      </c>
    </row>
    <row r="6334" spans="7:8" x14ac:dyDescent="0.35">
      <c r="G6334" s="1">
        <v>45709</v>
      </c>
      <c r="H6334">
        <v>4.33</v>
      </c>
    </row>
    <row r="6335" spans="7:8" x14ac:dyDescent="0.35">
      <c r="G6335" s="1">
        <v>45712</v>
      </c>
      <c r="H6335">
        <v>4.33</v>
      </c>
    </row>
    <row r="6336" spans="7:8" x14ac:dyDescent="0.35">
      <c r="G6336" s="1">
        <v>45713</v>
      </c>
      <c r="H6336">
        <v>4.33</v>
      </c>
    </row>
    <row r="6337" spans="7:8" x14ac:dyDescent="0.35">
      <c r="G6337" s="1">
        <v>45714</v>
      </c>
      <c r="H6337">
        <v>4.33</v>
      </c>
    </row>
    <row r="6338" spans="7:8" x14ac:dyDescent="0.35">
      <c r="G6338" s="1">
        <v>45715</v>
      </c>
      <c r="H6338">
        <v>4.33</v>
      </c>
    </row>
    <row r="6339" spans="7:8" x14ac:dyDescent="0.35">
      <c r="G6339" s="1">
        <v>45716</v>
      </c>
      <c r="H6339">
        <v>4.33</v>
      </c>
    </row>
    <row r="6340" spans="7:8" x14ac:dyDescent="0.35">
      <c r="G6340" s="1">
        <v>45719</v>
      </c>
      <c r="H6340">
        <v>4.33</v>
      </c>
    </row>
    <row r="6341" spans="7:8" x14ac:dyDescent="0.35">
      <c r="G6341" s="1">
        <v>45720</v>
      </c>
      <c r="H6341">
        <v>4.33</v>
      </c>
    </row>
    <row r="6342" spans="7:8" x14ac:dyDescent="0.35">
      <c r="G6342" s="1">
        <v>45721</v>
      </c>
      <c r="H6342">
        <v>4.33</v>
      </c>
    </row>
    <row r="6343" spans="7:8" x14ac:dyDescent="0.35">
      <c r="G6343" s="1">
        <v>45722</v>
      </c>
      <c r="H6343">
        <v>4.33</v>
      </c>
    </row>
    <row r="6344" spans="7:8" x14ac:dyDescent="0.35">
      <c r="G6344" s="1">
        <v>45723</v>
      </c>
      <c r="H6344">
        <v>4.33</v>
      </c>
    </row>
    <row r="6345" spans="7:8" x14ac:dyDescent="0.35">
      <c r="G6345" s="1">
        <v>45726</v>
      </c>
      <c r="H6345">
        <v>4.33</v>
      </c>
    </row>
    <row r="6346" spans="7:8" x14ac:dyDescent="0.35">
      <c r="G6346" s="1">
        <v>45727</v>
      </c>
      <c r="H6346">
        <v>4.33</v>
      </c>
    </row>
    <row r="6347" spans="7:8" x14ac:dyDescent="0.35">
      <c r="G6347" s="1">
        <v>45728</v>
      </c>
      <c r="H6347">
        <v>4.33</v>
      </c>
    </row>
    <row r="6348" spans="7:8" x14ac:dyDescent="0.35">
      <c r="G6348" s="1">
        <v>45729</v>
      </c>
      <c r="H6348">
        <v>4.33</v>
      </c>
    </row>
    <row r="6349" spans="7:8" x14ac:dyDescent="0.35">
      <c r="G6349" s="1">
        <v>45730</v>
      </c>
      <c r="H6349">
        <v>4.33</v>
      </c>
    </row>
    <row r="6350" spans="7:8" x14ac:dyDescent="0.35">
      <c r="G6350" s="1">
        <v>45733</v>
      </c>
      <c r="H6350">
        <v>4.33</v>
      </c>
    </row>
    <row r="6351" spans="7:8" x14ac:dyDescent="0.35">
      <c r="G6351" s="1">
        <v>45734</v>
      </c>
      <c r="H6351">
        <v>4.33</v>
      </c>
    </row>
    <row r="6352" spans="7:8" x14ac:dyDescent="0.35">
      <c r="G6352" s="1">
        <v>45735</v>
      </c>
      <c r="H6352">
        <v>4.33</v>
      </c>
    </row>
    <row r="6353" spans="7:8" x14ac:dyDescent="0.35">
      <c r="G6353" s="1">
        <v>45736</v>
      </c>
      <c r="H6353">
        <v>4.33</v>
      </c>
    </row>
    <row r="6354" spans="7:8" x14ac:dyDescent="0.35">
      <c r="G6354" s="1">
        <v>45737</v>
      </c>
      <c r="H6354">
        <v>4.33</v>
      </c>
    </row>
    <row r="6355" spans="7:8" x14ac:dyDescent="0.35">
      <c r="G6355" s="1">
        <v>45740</v>
      </c>
      <c r="H6355">
        <v>4.33</v>
      </c>
    </row>
    <row r="6356" spans="7:8" x14ac:dyDescent="0.35">
      <c r="G6356" s="1">
        <v>45741</v>
      </c>
      <c r="H6356">
        <v>4.33</v>
      </c>
    </row>
    <row r="6357" spans="7:8" x14ac:dyDescent="0.35">
      <c r="G6357" s="1">
        <v>45742</v>
      </c>
      <c r="H6357">
        <v>4.33</v>
      </c>
    </row>
    <row r="6358" spans="7:8" x14ac:dyDescent="0.35">
      <c r="G6358" s="1">
        <v>45743</v>
      </c>
      <c r="H6358">
        <v>4.33</v>
      </c>
    </row>
    <row r="6359" spans="7:8" x14ac:dyDescent="0.35">
      <c r="G6359" s="1">
        <v>45744</v>
      </c>
      <c r="H6359">
        <v>4.33</v>
      </c>
    </row>
    <row r="6360" spans="7:8" x14ac:dyDescent="0.35">
      <c r="G6360" s="1">
        <v>45747</v>
      </c>
      <c r="H6360">
        <v>4.33</v>
      </c>
    </row>
    <row r="6361" spans="7:8" x14ac:dyDescent="0.35">
      <c r="G6361" s="1">
        <v>45748</v>
      </c>
      <c r="H6361">
        <v>4.33</v>
      </c>
    </row>
    <row r="6362" spans="7:8" x14ac:dyDescent="0.35">
      <c r="G6362" s="1">
        <v>45749</v>
      </c>
      <c r="H6362">
        <v>4.33</v>
      </c>
    </row>
    <row r="6363" spans="7:8" x14ac:dyDescent="0.35">
      <c r="G6363" s="1">
        <v>45750</v>
      </c>
      <c r="H6363">
        <v>4.33</v>
      </c>
    </row>
    <row r="6364" spans="7:8" x14ac:dyDescent="0.35">
      <c r="G6364" s="1">
        <v>45751</v>
      </c>
      <c r="H6364">
        <v>4.33</v>
      </c>
    </row>
    <row r="6365" spans="7:8" x14ac:dyDescent="0.35">
      <c r="G6365" s="1">
        <v>45754</v>
      </c>
      <c r="H6365">
        <v>4.33</v>
      </c>
    </row>
    <row r="6366" spans="7:8" x14ac:dyDescent="0.35">
      <c r="G6366" s="1">
        <v>45755</v>
      </c>
      <c r="H6366">
        <v>4.33</v>
      </c>
    </row>
    <row r="6367" spans="7:8" x14ac:dyDescent="0.35">
      <c r="G6367" s="1">
        <v>45756</v>
      </c>
      <c r="H6367">
        <v>4.33</v>
      </c>
    </row>
    <row r="6368" spans="7:8" x14ac:dyDescent="0.35">
      <c r="G6368" s="1">
        <v>45757</v>
      </c>
      <c r="H6368">
        <v>4.33</v>
      </c>
    </row>
    <row r="6369" spans="7:8" x14ac:dyDescent="0.35">
      <c r="G6369" s="1">
        <v>45758</v>
      </c>
      <c r="H6369">
        <v>4.33</v>
      </c>
    </row>
    <row r="6370" spans="7:8" x14ac:dyDescent="0.35">
      <c r="G6370" s="1">
        <v>45761</v>
      </c>
      <c r="H6370">
        <v>4.33</v>
      </c>
    </row>
    <row r="6371" spans="7:8" x14ac:dyDescent="0.35">
      <c r="G6371" s="1">
        <v>45762</v>
      </c>
      <c r="H6371">
        <v>4.33</v>
      </c>
    </row>
    <row r="6372" spans="7:8" x14ac:dyDescent="0.35">
      <c r="G6372" s="1">
        <v>45763</v>
      </c>
      <c r="H6372">
        <v>4.33</v>
      </c>
    </row>
    <row r="6373" spans="7:8" x14ac:dyDescent="0.35">
      <c r="G6373" s="1">
        <v>45764</v>
      </c>
      <c r="H6373">
        <v>4.33</v>
      </c>
    </row>
    <row r="6374" spans="7:8" x14ac:dyDescent="0.35">
      <c r="G6374" s="1">
        <v>45765</v>
      </c>
      <c r="H6374">
        <v>4.33</v>
      </c>
    </row>
    <row r="6375" spans="7:8" x14ac:dyDescent="0.35">
      <c r="G6375" s="1">
        <v>45768</v>
      </c>
      <c r="H6375">
        <v>4.33</v>
      </c>
    </row>
    <row r="6376" spans="7:8" x14ac:dyDescent="0.35">
      <c r="G6376" s="1">
        <v>45769</v>
      </c>
      <c r="H6376">
        <v>4.33</v>
      </c>
    </row>
    <row r="6377" spans="7:8" x14ac:dyDescent="0.35">
      <c r="G6377" s="1">
        <v>45770</v>
      </c>
      <c r="H6377">
        <v>4.33</v>
      </c>
    </row>
    <row r="6378" spans="7:8" x14ac:dyDescent="0.35">
      <c r="G6378" s="1">
        <v>45771</v>
      </c>
      <c r="H6378">
        <v>4.33</v>
      </c>
    </row>
    <row r="6379" spans="7:8" x14ac:dyDescent="0.35">
      <c r="G6379" s="1">
        <v>45772</v>
      </c>
      <c r="H6379">
        <v>4.33</v>
      </c>
    </row>
    <row r="6380" spans="7:8" x14ac:dyDescent="0.35">
      <c r="G6380" s="1">
        <v>45775</v>
      </c>
      <c r="H6380">
        <v>4.33</v>
      </c>
    </row>
    <row r="6381" spans="7:8" x14ac:dyDescent="0.35">
      <c r="G6381" s="1">
        <v>45776</v>
      </c>
      <c r="H6381">
        <v>4.33</v>
      </c>
    </row>
    <row r="6382" spans="7:8" x14ac:dyDescent="0.35">
      <c r="G6382" s="1">
        <v>45777</v>
      </c>
      <c r="H6382">
        <v>4.33</v>
      </c>
    </row>
    <row r="6383" spans="7:8" x14ac:dyDescent="0.35">
      <c r="G6383" s="1">
        <v>45778</v>
      </c>
      <c r="H6383">
        <v>4.33</v>
      </c>
    </row>
    <row r="6384" spans="7:8" x14ac:dyDescent="0.35">
      <c r="G6384" s="1">
        <v>45779</v>
      </c>
      <c r="H6384">
        <v>4.33</v>
      </c>
    </row>
    <row r="6385" spans="7:8" x14ac:dyDescent="0.35">
      <c r="G6385" s="1">
        <v>45782</v>
      </c>
      <c r="H6385">
        <v>4.33</v>
      </c>
    </row>
    <row r="6386" spans="7:8" x14ac:dyDescent="0.35">
      <c r="G6386" s="1">
        <v>45783</v>
      </c>
      <c r="H6386">
        <v>4.33</v>
      </c>
    </row>
    <row r="6387" spans="7:8" x14ac:dyDescent="0.35">
      <c r="G6387" s="1">
        <v>45784</v>
      </c>
      <c r="H6387">
        <v>4.33</v>
      </c>
    </row>
    <row r="6388" spans="7:8" x14ac:dyDescent="0.35">
      <c r="G6388" s="1">
        <v>45785</v>
      </c>
      <c r="H6388">
        <v>4.33</v>
      </c>
    </row>
    <row r="6389" spans="7:8" x14ac:dyDescent="0.35">
      <c r="G6389" s="1">
        <v>45786</v>
      </c>
      <c r="H6389">
        <v>4.33</v>
      </c>
    </row>
    <row r="6390" spans="7:8" x14ac:dyDescent="0.35">
      <c r="G6390" s="1">
        <v>45789</v>
      </c>
      <c r="H6390">
        <v>4.33</v>
      </c>
    </row>
    <row r="6391" spans="7:8" x14ac:dyDescent="0.35">
      <c r="G6391" s="1">
        <v>45790</v>
      </c>
      <c r="H6391">
        <v>4.33</v>
      </c>
    </row>
    <row r="6392" spans="7:8" x14ac:dyDescent="0.35">
      <c r="G6392" s="1">
        <v>45791</v>
      </c>
      <c r="H6392">
        <v>4.33</v>
      </c>
    </row>
    <row r="6393" spans="7:8" x14ac:dyDescent="0.35">
      <c r="G6393" s="1">
        <v>45792</v>
      </c>
      <c r="H6393">
        <v>4.33</v>
      </c>
    </row>
    <row r="6394" spans="7:8" x14ac:dyDescent="0.35">
      <c r="G6394" s="1">
        <v>45793</v>
      </c>
      <c r="H6394">
        <v>4.33</v>
      </c>
    </row>
    <row r="6395" spans="7:8" x14ac:dyDescent="0.35">
      <c r="G6395" s="1">
        <v>45796</v>
      </c>
      <c r="H6395">
        <v>4.33</v>
      </c>
    </row>
    <row r="6396" spans="7:8" x14ac:dyDescent="0.35">
      <c r="G6396" s="1">
        <v>45797</v>
      </c>
      <c r="H6396">
        <v>4.33</v>
      </c>
    </row>
    <row r="6397" spans="7:8" x14ac:dyDescent="0.35">
      <c r="G6397" s="1">
        <v>45798</v>
      </c>
      <c r="H6397">
        <v>4.33</v>
      </c>
    </row>
    <row r="6398" spans="7:8" x14ac:dyDescent="0.35">
      <c r="G6398" s="1">
        <v>45799</v>
      </c>
      <c r="H6398">
        <v>4.33</v>
      </c>
    </row>
    <row r="6399" spans="7:8" x14ac:dyDescent="0.35">
      <c r="G6399" s="1">
        <v>45800</v>
      </c>
      <c r="H6399">
        <v>4.33</v>
      </c>
    </row>
    <row r="6400" spans="7:8" x14ac:dyDescent="0.35">
      <c r="G6400" s="1">
        <v>45804</v>
      </c>
      <c r="H6400">
        <v>4.33</v>
      </c>
    </row>
    <row r="6401" spans="7:8" x14ac:dyDescent="0.35">
      <c r="G6401" s="1">
        <v>45805</v>
      </c>
      <c r="H6401">
        <v>4.33</v>
      </c>
    </row>
    <row r="6402" spans="7:8" x14ac:dyDescent="0.35">
      <c r="G6402" s="1">
        <v>45806</v>
      </c>
      <c r="H6402">
        <v>4.33</v>
      </c>
    </row>
    <row r="6403" spans="7:8" x14ac:dyDescent="0.35">
      <c r="G6403" s="1">
        <v>45807</v>
      </c>
      <c r="H6403">
        <v>4.33</v>
      </c>
    </row>
    <row r="6404" spans="7:8" x14ac:dyDescent="0.35">
      <c r="G6404" s="1">
        <v>45810</v>
      </c>
      <c r="H6404">
        <v>4.33</v>
      </c>
    </row>
    <row r="6405" spans="7:8" x14ac:dyDescent="0.35">
      <c r="G6405" s="1">
        <v>45811</v>
      </c>
      <c r="H6405">
        <v>4.33</v>
      </c>
    </row>
    <row r="6406" spans="7:8" x14ac:dyDescent="0.35">
      <c r="G6406" s="1">
        <v>45812</v>
      </c>
      <c r="H6406">
        <v>4.33</v>
      </c>
    </row>
    <row r="6407" spans="7:8" x14ac:dyDescent="0.35">
      <c r="G6407" s="1">
        <v>45813</v>
      </c>
      <c r="H6407">
        <v>4.33</v>
      </c>
    </row>
    <row r="6408" spans="7:8" x14ac:dyDescent="0.35">
      <c r="G6408" s="1">
        <v>45814</v>
      </c>
      <c r="H6408">
        <v>4.33</v>
      </c>
    </row>
    <row r="6409" spans="7:8" x14ac:dyDescent="0.35">
      <c r="G6409" s="1">
        <v>45817</v>
      </c>
      <c r="H6409">
        <v>4.33</v>
      </c>
    </row>
    <row r="6410" spans="7:8" x14ac:dyDescent="0.35">
      <c r="G6410" s="1">
        <v>45818</v>
      </c>
      <c r="H6410">
        <v>4.33</v>
      </c>
    </row>
    <row r="6411" spans="7:8" x14ac:dyDescent="0.35">
      <c r="G6411" s="1">
        <v>45819</v>
      </c>
      <c r="H6411">
        <v>4.33</v>
      </c>
    </row>
    <row r="6412" spans="7:8" x14ac:dyDescent="0.35">
      <c r="G6412" s="1">
        <v>45820</v>
      </c>
      <c r="H6412">
        <v>4.33</v>
      </c>
    </row>
    <row r="6413" spans="7:8" x14ac:dyDescent="0.35">
      <c r="G6413" s="1">
        <v>45821</v>
      </c>
      <c r="H6413">
        <v>4.33</v>
      </c>
    </row>
    <row r="6414" spans="7:8" x14ac:dyDescent="0.35">
      <c r="G6414" s="1">
        <v>45824</v>
      </c>
      <c r="H6414">
        <v>4.33</v>
      </c>
    </row>
    <row r="6415" spans="7:8" x14ac:dyDescent="0.35">
      <c r="G6415" s="1">
        <v>45825</v>
      </c>
      <c r="H6415">
        <v>4.33</v>
      </c>
    </row>
    <row r="6416" spans="7:8" x14ac:dyDescent="0.35">
      <c r="G6416" s="1">
        <v>45826</v>
      </c>
      <c r="H6416">
        <v>4.33</v>
      </c>
    </row>
    <row r="6417" spans="7:8" x14ac:dyDescent="0.35">
      <c r="G6417" s="1">
        <v>45828</v>
      </c>
      <c r="H6417">
        <v>4.33</v>
      </c>
    </row>
    <row r="6418" spans="7:8" x14ac:dyDescent="0.35">
      <c r="G6418" s="1">
        <v>45831</v>
      </c>
      <c r="H6418">
        <v>4.33</v>
      </c>
    </row>
    <row r="6419" spans="7:8" x14ac:dyDescent="0.35">
      <c r="G6419" s="1">
        <v>45832</v>
      </c>
      <c r="H6419">
        <v>4.33</v>
      </c>
    </row>
    <row r="6420" spans="7:8" x14ac:dyDescent="0.35">
      <c r="G6420" s="1">
        <v>45833</v>
      </c>
      <c r="H6420">
        <v>4.33</v>
      </c>
    </row>
    <row r="6421" spans="7:8" x14ac:dyDescent="0.35">
      <c r="G6421" s="1">
        <v>45834</v>
      </c>
      <c r="H6421">
        <v>4.33</v>
      </c>
    </row>
  </sheetData>
  <sortState xmlns:xlrd2="http://schemas.microsoft.com/office/spreadsheetml/2017/richdata2" ref="I2:J117">
    <sortCondition ref="I2:I11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971AF-2A11-4ACA-B341-A19CD82157E9}">
  <sheetPr>
    <tabColor theme="2" tint="-9.9978637043366805E-2"/>
  </sheetPr>
  <dimension ref="A1:BY320"/>
  <sheetViews>
    <sheetView zoomScale="70" zoomScaleNormal="70" workbookViewId="0">
      <pane ySplit="2" topLeftCell="A3" activePane="bottomLeft" state="frozen"/>
      <selection activeCell="AF18" sqref="AF18"/>
      <selection pane="bottomLeft" activeCell="AW47" sqref="AW47"/>
    </sheetView>
  </sheetViews>
  <sheetFormatPr defaultRowHeight="14.5" x14ac:dyDescent="0.35"/>
  <cols>
    <col min="1" max="1" width="15.81640625" bestFit="1" customWidth="1"/>
    <col min="5" max="5" width="15.81640625" bestFit="1" customWidth="1"/>
    <col min="9" max="9" width="15.81640625" bestFit="1" customWidth="1"/>
    <col min="13" max="13" width="15.81640625" bestFit="1" customWidth="1"/>
    <col min="17" max="17" width="17" bestFit="1" customWidth="1"/>
    <col min="21" max="21" width="17" bestFit="1" customWidth="1"/>
    <col min="25" max="25" width="15.81640625" bestFit="1" customWidth="1"/>
    <col min="29" max="29" width="15.81640625" bestFit="1" customWidth="1"/>
    <col min="33" max="33" width="15.81640625" bestFit="1" customWidth="1"/>
    <col min="37" max="37" width="16.54296875" bestFit="1" customWidth="1"/>
    <col min="41" max="41" width="15.81640625" bestFit="1" customWidth="1"/>
    <col min="43" max="43" width="21.1796875" bestFit="1" customWidth="1"/>
    <col min="45" max="45" width="15.81640625" bestFit="1" customWidth="1"/>
    <col min="47" max="47" width="14.1796875" bestFit="1" customWidth="1"/>
    <col min="49" max="49" width="16.54296875" bestFit="1" customWidth="1"/>
    <col min="53" max="53" width="16.7265625" bestFit="1" customWidth="1"/>
    <col min="57" max="57" width="17" bestFit="1" customWidth="1"/>
    <col min="59" max="59" width="13.7265625" bestFit="1" customWidth="1"/>
    <col min="61" max="61" width="17" bestFit="1" customWidth="1"/>
    <col min="63" max="63" width="10.7265625" bestFit="1" customWidth="1"/>
    <col min="65" max="65" width="17.7265625" bestFit="1" customWidth="1"/>
    <col min="69" max="69" width="17.26953125" bestFit="1" customWidth="1"/>
    <col min="73" max="73" width="10.54296875" bestFit="1" customWidth="1"/>
    <col min="74" max="74" width="34.6328125" bestFit="1" customWidth="1"/>
  </cols>
  <sheetData>
    <row r="1" spans="1:77" s="3" customFormat="1" x14ac:dyDescent="0.35">
      <c r="A1" s="3" t="s">
        <v>0</v>
      </c>
      <c r="B1" s="3" t="s">
        <v>12</v>
      </c>
      <c r="C1" s="3" t="s">
        <v>16</v>
      </c>
      <c r="E1" s="3" t="s">
        <v>3</v>
      </c>
      <c r="F1" s="3" t="s">
        <v>13</v>
      </c>
      <c r="G1" s="3" t="s">
        <v>17</v>
      </c>
      <c r="I1" s="3" t="s">
        <v>4</v>
      </c>
      <c r="J1" s="3" t="s">
        <v>14</v>
      </c>
      <c r="K1" s="3" t="s">
        <v>18</v>
      </c>
      <c r="M1" s="3" t="s">
        <v>5</v>
      </c>
      <c r="N1" s="3" t="s">
        <v>15</v>
      </c>
      <c r="O1" s="3" t="s">
        <v>18</v>
      </c>
      <c r="Q1" s="3" t="s">
        <v>6</v>
      </c>
      <c r="R1" s="3" t="s">
        <v>166</v>
      </c>
      <c r="S1" s="3" t="s">
        <v>160</v>
      </c>
      <c r="U1" s="3" t="s">
        <v>7</v>
      </c>
      <c r="V1" s="3" t="s">
        <v>166</v>
      </c>
      <c r="W1" s="3" t="s">
        <v>161</v>
      </c>
      <c r="Y1" s="3" t="s">
        <v>8</v>
      </c>
      <c r="Z1" s="3" t="s">
        <v>166</v>
      </c>
      <c r="AA1" s="3" t="s">
        <v>162</v>
      </c>
      <c r="AC1" s="3" t="s">
        <v>9</v>
      </c>
      <c r="AD1" s="3" t="s">
        <v>166</v>
      </c>
      <c r="AE1" s="3" t="s">
        <v>163</v>
      </c>
      <c r="AG1" s="3" t="s">
        <v>10</v>
      </c>
      <c r="AH1" s="3" t="s">
        <v>166</v>
      </c>
      <c r="AI1" s="3" t="s">
        <v>164</v>
      </c>
      <c r="AK1" s="3" t="s">
        <v>11</v>
      </c>
      <c r="AL1" s="3" t="s">
        <v>166</v>
      </c>
      <c r="AM1" s="3" t="s">
        <v>167</v>
      </c>
      <c r="AO1" s="3" t="s">
        <v>19</v>
      </c>
      <c r="AP1" s="3" t="s">
        <v>166</v>
      </c>
      <c r="AQ1" s="3" t="s">
        <v>168</v>
      </c>
      <c r="AS1" s="3" t="s">
        <v>20</v>
      </c>
      <c r="AT1" s="3" t="s">
        <v>166</v>
      </c>
      <c r="AU1" s="3" t="s">
        <v>169</v>
      </c>
      <c r="AW1" s="3" t="s">
        <v>37</v>
      </c>
      <c r="AX1" s="3" t="s">
        <v>39</v>
      </c>
      <c r="AY1" s="3" t="s">
        <v>40</v>
      </c>
      <c r="BA1" s="3" t="s">
        <v>38</v>
      </c>
      <c r="BB1" s="3" t="s">
        <v>39</v>
      </c>
      <c r="BC1" s="3" t="s">
        <v>21</v>
      </c>
      <c r="BE1" s="3" t="s">
        <v>41</v>
      </c>
      <c r="BF1" s="3" t="s">
        <v>43</v>
      </c>
      <c r="BG1" s="3" t="s">
        <v>44</v>
      </c>
      <c r="BI1" s="3" t="s">
        <v>42</v>
      </c>
      <c r="BJ1" s="3" t="s">
        <v>43</v>
      </c>
      <c r="BK1" s="3" t="s">
        <v>45</v>
      </c>
      <c r="BM1" s="3" t="s">
        <v>46</v>
      </c>
      <c r="BN1" s="3" t="s">
        <v>47</v>
      </c>
      <c r="BO1" s="3" t="s">
        <v>23</v>
      </c>
      <c r="BQ1" s="3" t="s">
        <v>48</v>
      </c>
      <c r="BR1" s="3" t="s">
        <v>49</v>
      </c>
      <c r="BS1" s="3" t="s">
        <v>23</v>
      </c>
      <c r="BV1" s="2" t="s">
        <v>58</v>
      </c>
    </row>
    <row r="2" spans="1:77" s="3" customFormat="1" x14ac:dyDescent="0.35">
      <c r="A2" s="3" t="str">
        <f>A1&amp;" Index"</f>
        <v>I05743US Index</v>
      </c>
      <c r="B2" s="3" t="s">
        <v>1</v>
      </c>
      <c r="C2" s="3" t="s">
        <v>2</v>
      </c>
      <c r="E2" s="3" t="str">
        <f>E1&amp;" Index"</f>
        <v>I05744US Index</v>
      </c>
      <c r="F2" s="3" t="s">
        <v>1</v>
      </c>
      <c r="G2" s="3" t="s">
        <v>2</v>
      </c>
      <c r="I2" s="3" t="str">
        <f>I1&amp;" Index"</f>
        <v>I05745US Index</v>
      </c>
      <c r="J2" s="3" t="s">
        <v>1</v>
      </c>
      <c r="K2" s="3" t="s">
        <v>2</v>
      </c>
      <c r="M2" s="3" t="str">
        <f>M1&amp;" Index"</f>
        <v>I05746US Index</v>
      </c>
      <c r="N2" s="3" t="s">
        <v>1</v>
      </c>
      <c r="O2" s="3" t="s">
        <v>2</v>
      </c>
      <c r="Q2" s="3" t="str">
        <f>Q1&amp;" Index"</f>
        <v>LU13TRUU Index</v>
      </c>
      <c r="R2" s="3" t="s">
        <v>1</v>
      </c>
      <c r="S2" s="3" t="s">
        <v>2</v>
      </c>
      <c r="U2" s="3" t="str">
        <f>U1&amp;" Index"</f>
        <v>LU35TRUU Index</v>
      </c>
      <c r="V2" s="3" t="s">
        <v>1</v>
      </c>
      <c r="W2" s="3" t="s">
        <v>2</v>
      </c>
      <c r="Y2" s="3" t="str">
        <f>Y1&amp;" Index"</f>
        <v>I05749US Index</v>
      </c>
      <c r="Z2" s="3" t="s">
        <v>1</v>
      </c>
      <c r="AA2" s="3" t="s">
        <v>2</v>
      </c>
      <c r="AC2" s="3" t="str">
        <f>AC1&amp;" Index"</f>
        <v>I05750US Index</v>
      </c>
      <c r="AD2" s="3" t="s">
        <v>1</v>
      </c>
      <c r="AE2" s="3" t="s">
        <v>2</v>
      </c>
      <c r="AG2" s="3" t="str">
        <f>AG1&amp;" Index"</f>
        <v>I05751US Index</v>
      </c>
      <c r="AH2" s="3" t="s">
        <v>1</v>
      </c>
      <c r="AI2" s="3" t="s">
        <v>2</v>
      </c>
      <c r="AK2" s="3" t="str">
        <f>AK1&amp;" Index"</f>
        <v>LF98TRUU Index</v>
      </c>
      <c r="AL2" s="3" t="s">
        <v>1</v>
      </c>
      <c r="AM2" s="3" t="s">
        <v>2</v>
      </c>
      <c r="AO2" s="3" t="str">
        <f>AO1&amp;" Index"</f>
        <v>I00166US Index</v>
      </c>
      <c r="AP2" s="3" t="s">
        <v>1</v>
      </c>
      <c r="AQ2" s="3" t="s">
        <v>2</v>
      </c>
      <c r="AS2" s="3" t="str">
        <f>AS1&amp;" Index"</f>
        <v>I00319US Index</v>
      </c>
      <c r="AT2" s="3" t="s">
        <v>1</v>
      </c>
      <c r="AU2" s="3" t="s">
        <v>2</v>
      </c>
      <c r="AW2" s="3" t="str">
        <f>AW1&amp;" Index"</f>
        <v>LT08TRUU Index</v>
      </c>
      <c r="AX2" s="3" t="s">
        <v>1</v>
      </c>
      <c r="AY2" s="3" t="s">
        <v>2</v>
      </c>
      <c r="BA2" s="3" t="str">
        <f>BA1&amp;" Index"</f>
        <v>LUTLTRUU Index</v>
      </c>
      <c r="BB2" s="3" t="s">
        <v>1</v>
      </c>
      <c r="BC2" s="3" t="s">
        <v>2</v>
      </c>
      <c r="BE2" s="3" t="str">
        <f>BE1&amp;" Index"</f>
        <v>LD06TRUU Index</v>
      </c>
      <c r="BF2" s="3" t="s">
        <v>1</v>
      </c>
      <c r="BG2" s="3" t="s">
        <v>2</v>
      </c>
      <c r="BI2" s="3" t="str">
        <f>BI1&amp;" Index"</f>
        <v>LD07TRUU Index</v>
      </c>
      <c r="BJ2" s="3" t="s">
        <v>1</v>
      </c>
      <c r="BK2" s="3" t="s">
        <v>2</v>
      </c>
      <c r="BM2" s="3" t="str">
        <f>BM1&amp;" Index"</f>
        <v>LUCMTRUU Index</v>
      </c>
      <c r="BN2" s="3" t="s">
        <v>1</v>
      </c>
      <c r="BO2" s="3" t="s">
        <v>2</v>
      </c>
      <c r="BQ2" s="3" t="str">
        <f>BQ1&amp;" Index"</f>
        <v>LUABTRUU Index</v>
      </c>
      <c r="BR2" s="3" t="s">
        <v>1</v>
      </c>
      <c r="BS2" s="3" t="s">
        <v>2</v>
      </c>
      <c r="BU2" s="2" t="s">
        <v>59</v>
      </c>
      <c r="BV2" s="2" t="s">
        <v>58</v>
      </c>
    </row>
    <row r="3" spans="1:77" x14ac:dyDescent="0.35">
      <c r="A3" s="1">
        <v>36525</v>
      </c>
      <c r="B3">
        <v>151.01</v>
      </c>
      <c r="C3">
        <v>7.0147370000000002</v>
      </c>
      <c r="E3" s="1">
        <v>36525</v>
      </c>
      <c r="F3">
        <v>154.53</v>
      </c>
      <c r="G3">
        <v>7.3353440000000001</v>
      </c>
      <c r="I3" s="1">
        <v>36525</v>
      </c>
      <c r="J3">
        <v>154.41999999999999</v>
      </c>
      <c r="K3">
        <v>7.6477440000000003</v>
      </c>
      <c r="M3" s="1">
        <v>36525</v>
      </c>
      <c r="N3">
        <v>160.43</v>
      </c>
      <c r="O3">
        <v>8.1197359999999996</v>
      </c>
      <c r="Q3" s="1">
        <v>36525</v>
      </c>
      <c r="R3">
        <v>144.47999999999999</v>
      </c>
      <c r="S3">
        <v>6.4998810000000002</v>
      </c>
      <c r="U3" s="1">
        <v>36525</v>
      </c>
      <c r="V3">
        <v>149.09</v>
      </c>
      <c r="W3">
        <v>6.9528020000000001</v>
      </c>
      <c r="Y3" s="1">
        <v>36525</v>
      </c>
      <c r="Z3">
        <v>149.9</v>
      </c>
      <c r="AA3">
        <v>7.3263199999999999</v>
      </c>
      <c r="AC3" s="1">
        <v>36525</v>
      </c>
      <c r="AD3">
        <v>152.12</v>
      </c>
      <c r="AE3">
        <v>7.4906930000000003</v>
      </c>
      <c r="AG3" s="1">
        <v>36525</v>
      </c>
      <c r="AH3">
        <v>161.02000000000001</v>
      </c>
      <c r="AI3">
        <v>7.308344</v>
      </c>
      <c r="AK3" s="1">
        <v>36525</v>
      </c>
      <c r="AL3">
        <v>549.29999999999995</v>
      </c>
      <c r="AM3">
        <v>11.542538</v>
      </c>
      <c r="AO3" s="1">
        <v>36525</v>
      </c>
      <c r="AP3">
        <v>519.37530000000004</v>
      </c>
      <c r="AQ3">
        <v>11.649122999999999</v>
      </c>
      <c r="AS3" s="1">
        <v>36525</v>
      </c>
      <c r="AT3">
        <v>601.46</v>
      </c>
      <c r="AU3">
        <v>10.007935</v>
      </c>
      <c r="AW3" s="1">
        <v>36525</v>
      </c>
      <c r="AX3">
        <v>907.67</v>
      </c>
      <c r="AY3">
        <v>6.3440479999999999</v>
      </c>
      <c r="BA3" s="1">
        <v>36525</v>
      </c>
      <c r="BB3">
        <v>1001.88</v>
      </c>
      <c r="BC3">
        <v>6.7731450000000004</v>
      </c>
      <c r="BE3" s="1">
        <v>36525</v>
      </c>
      <c r="BF3">
        <v>1035.6300000000001</v>
      </c>
      <c r="BG3">
        <v>7.5160609999999997</v>
      </c>
      <c r="BI3" s="1">
        <v>36525</v>
      </c>
      <c r="BJ3">
        <v>1057.1400000000001</v>
      </c>
      <c r="BK3">
        <v>8.0938700000000008</v>
      </c>
      <c r="BM3" s="1">
        <v>36525</v>
      </c>
      <c r="BN3">
        <v>100.49</v>
      </c>
      <c r="BO3">
        <v>7.5172040000000004</v>
      </c>
      <c r="BQ3" s="1">
        <v>36525</v>
      </c>
      <c r="BR3">
        <v>162.93</v>
      </c>
      <c r="BS3">
        <v>7.2067620000000003</v>
      </c>
      <c r="BU3" s="1">
        <v>36525</v>
      </c>
      <c r="BV3">
        <v>511.55200000000002</v>
      </c>
      <c r="BY3" s="1"/>
    </row>
    <row r="4" spans="1:77" x14ac:dyDescent="0.35">
      <c r="A4" s="1">
        <v>36556</v>
      </c>
      <c r="B4">
        <v>150.52000000000001</v>
      </c>
      <c r="C4">
        <v>7.2711980000000001</v>
      </c>
      <c r="E4" s="1">
        <v>36556</v>
      </c>
      <c r="F4">
        <v>153.81</v>
      </c>
      <c r="G4">
        <v>7.6235879999999998</v>
      </c>
      <c r="I4" s="1">
        <v>36556</v>
      </c>
      <c r="J4">
        <v>153.9</v>
      </c>
      <c r="K4">
        <v>7.8586479999999996</v>
      </c>
      <c r="M4" s="1">
        <v>36556</v>
      </c>
      <c r="N4">
        <v>160.02000000000001</v>
      </c>
      <c r="O4">
        <v>8.2720120000000001</v>
      </c>
      <c r="Q4" s="1">
        <v>36556</v>
      </c>
      <c r="R4">
        <v>144.47</v>
      </c>
      <c r="S4">
        <v>6.8470610000000001</v>
      </c>
      <c r="U4" s="1">
        <v>36556</v>
      </c>
      <c r="V4">
        <v>148.31</v>
      </c>
      <c r="W4">
        <v>7.2943540000000002</v>
      </c>
      <c r="Y4" s="1">
        <v>36556</v>
      </c>
      <c r="Z4">
        <v>148.86000000000001</v>
      </c>
      <c r="AA4">
        <v>7.6290839999999998</v>
      </c>
      <c r="AC4" s="1">
        <v>36556</v>
      </c>
      <c r="AD4">
        <v>150.80000000000001</v>
      </c>
      <c r="AE4">
        <v>7.7567709999999996</v>
      </c>
      <c r="AG4" s="1">
        <v>36556</v>
      </c>
      <c r="AH4">
        <v>161.97999999999999</v>
      </c>
      <c r="AI4">
        <v>7.3281109999999998</v>
      </c>
      <c r="AK4" s="1">
        <v>36556</v>
      </c>
      <c r="AL4">
        <v>546.92999999999995</v>
      </c>
      <c r="AM4">
        <v>11.921552</v>
      </c>
      <c r="AO4" s="1">
        <v>36556</v>
      </c>
      <c r="AP4">
        <v>516.8433</v>
      </c>
      <c r="AQ4">
        <v>12.038207999999999</v>
      </c>
      <c r="AS4" s="1">
        <v>36556</v>
      </c>
      <c r="AT4">
        <v>603.75</v>
      </c>
      <c r="AU4">
        <v>10.460684000000001</v>
      </c>
      <c r="AW4" s="1">
        <v>36556</v>
      </c>
      <c r="AX4">
        <v>905.18</v>
      </c>
      <c r="AY4">
        <v>6.6549500000000004</v>
      </c>
      <c r="BA4" s="1">
        <v>36556</v>
      </c>
      <c r="BB4">
        <v>1016.16</v>
      </c>
      <c r="BC4">
        <v>6.699141</v>
      </c>
      <c r="BE4" s="1">
        <v>36556</v>
      </c>
      <c r="BF4">
        <v>1031.22</v>
      </c>
      <c r="BG4">
        <v>7.7769519999999996</v>
      </c>
      <c r="BI4" s="1">
        <v>36556</v>
      </c>
      <c r="BJ4">
        <v>1055.1600000000001</v>
      </c>
      <c r="BK4">
        <v>8.1948740000000004</v>
      </c>
      <c r="BM4" s="1">
        <v>36556</v>
      </c>
      <c r="BN4">
        <v>99.57</v>
      </c>
      <c r="BO4">
        <v>7.8171229999999996</v>
      </c>
      <c r="BQ4" s="1">
        <v>36556</v>
      </c>
      <c r="BR4">
        <v>162.87</v>
      </c>
      <c r="BS4">
        <v>7.4329349999999996</v>
      </c>
      <c r="BU4" s="1">
        <v>36556</v>
      </c>
      <c r="BV4">
        <v>513.74900000000002</v>
      </c>
    </row>
    <row r="5" spans="1:77" x14ac:dyDescent="0.35">
      <c r="A5" s="1">
        <v>36585</v>
      </c>
      <c r="B5">
        <v>152.44999999999999</v>
      </c>
      <c r="C5">
        <v>7.1608900000000002</v>
      </c>
      <c r="E5" s="1">
        <v>36585</v>
      </c>
      <c r="F5">
        <v>155.1</v>
      </c>
      <c r="G5">
        <v>7.563561</v>
      </c>
      <c r="I5" s="1">
        <v>36585</v>
      </c>
      <c r="J5">
        <v>155.31</v>
      </c>
      <c r="K5">
        <v>7.8211069999999996</v>
      </c>
      <c r="M5" s="1">
        <v>36585</v>
      </c>
      <c r="N5">
        <v>161.61000000000001</v>
      </c>
      <c r="O5">
        <v>8.197756</v>
      </c>
      <c r="Q5" s="1">
        <v>36585</v>
      </c>
      <c r="R5">
        <v>145.47999999999999</v>
      </c>
      <c r="S5">
        <v>6.7773450000000004</v>
      </c>
      <c r="U5" s="1">
        <v>36585</v>
      </c>
      <c r="V5">
        <v>149.6</v>
      </c>
      <c r="W5">
        <v>7.2214270000000003</v>
      </c>
      <c r="Y5" s="1">
        <v>36585</v>
      </c>
      <c r="Z5">
        <v>150.26</v>
      </c>
      <c r="AA5">
        <v>7.5607670000000002</v>
      </c>
      <c r="AC5" s="1">
        <v>36585</v>
      </c>
      <c r="AD5">
        <v>152.54</v>
      </c>
      <c r="AE5">
        <v>7.6676539999999997</v>
      </c>
      <c r="AG5" s="1">
        <v>36585</v>
      </c>
      <c r="AH5">
        <v>165.56</v>
      </c>
      <c r="AI5">
        <v>7.1349429999999998</v>
      </c>
      <c r="AK5" s="1">
        <v>36585</v>
      </c>
      <c r="AL5">
        <v>547.99</v>
      </c>
      <c r="AM5">
        <v>11.900619000000001</v>
      </c>
      <c r="AO5" s="1">
        <v>36585</v>
      </c>
      <c r="AP5">
        <v>517.78049999999996</v>
      </c>
      <c r="AQ5">
        <v>11.999425</v>
      </c>
      <c r="AS5" s="1">
        <v>36585</v>
      </c>
      <c r="AT5">
        <v>605.82000000000005</v>
      </c>
      <c r="AU5">
        <v>10.502471999999999</v>
      </c>
      <c r="AW5" s="1">
        <v>36585</v>
      </c>
      <c r="AX5">
        <v>912.26</v>
      </c>
      <c r="AY5">
        <v>6.5752839999999999</v>
      </c>
      <c r="BA5" s="1">
        <v>36585</v>
      </c>
      <c r="BB5">
        <v>1046.82</v>
      </c>
      <c r="BC5">
        <v>6.4594550000000002</v>
      </c>
      <c r="BE5" s="1">
        <v>36585</v>
      </c>
      <c r="BF5">
        <v>1039.6500000000001</v>
      </c>
      <c r="BG5">
        <v>7.717625</v>
      </c>
      <c r="BI5" s="1">
        <v>36585</v>
      </c>
      <c r="BJ5">
        <v>1067.55</v>
      </c>
      <c r="BK5">
        <v>8.1409549999999999</v>
      </c>
      <c r="BM5" s="1">
        <v>36585</v>
      </c>
      <c r="BN5">
        <v>100.41</v>
      </c>
      <c r="BO5">
        <v>7.7768819999999996</v>
      </c>
      <c r="BQ5" s="1">
        <v>36585</v>
      </c>
      <c r="BR5">
        <v>164.08</v>
      </c>
      <c r="BS5">
        <v>7.3840000000000003</v>
      </c>
      <c r="BU5" s="1">
        <v>36585</v>
      </c>
      <c r="BV5">
        <v>516.00099999999998</v>
      </c>
    </row>
    <row r="6" spans="1:77" x14ac:dyDescent="0.35">
      <c r="A6" s="1">
        <v>36616</v>
      </c>
      <c r="B6">
        <v>154.65</v>
      </c>
      <c r="C6">
        <v>7.038913</v>
      </c>
      <c r="E6" s="1">
        <v>36616</v>
      </c>
      <c r="F6">
        <v>156.83000000000001</v>
      </c>
      <c r="G6">
        <v>7.4862419999999998</v>
      </c>
      <c r="I6" s="1">
        <v>36616</v>
      </c>
      <c r="J6">
        <v>156.69</v>
      </c>
      <c r="K6">
        <v>7.7589769999999998</v>
      </c>
      <c r="M6" s="1">
        <v>36616</v>
      </c>
      <c r="N6">
        <v>162.46</v>
      </c>
      <c r="O6">
        <v>8.2989460000000008</v>
      </c>
      <c r="Q6" s="1">
        <v>36616</v>
      </c>
      <c r="R6">
        <v>146.30000000000001</v>
      </c>
      <c r="S6">
        <v>6.8037289999999997</v>
      </c>
      <c r="U6" s="1">
        <v>36616</v>
      </c>
      <c r="V6">
        <v>151.03</v>
      </c>
      <c r="W6">
        <v>7.1307349999999996</v>
      </c>
      <c r="Y6" s="1">
        <v>36616</v>
      </c>
      <c r="Z6">
        <v>151.96</v>
      </c>
      <c r="AA6">
        <v>7.4713830000000003</v>
      </c>
      <c r="AC6" s="1">
        <v>36616</v>
      </c>
      <c r="AD6">
        <v>154.63</v>
      </c>
      <c r="AE6">
        <v>7.5396390000000002</v>
      </c>
      <c r="AG6" s="1">
        <v>36616</v>
      </c>
      <c r="AH6">
        <v>169.48</v>
      </c>
      <c r="AI6">
        <v>6.9392750000000003</v>
      </c>
      <c r="AK6" s="1">
        <v>36616</v>
      </c>
      <c r="AL6">
        <v>536.47</v>
      </c>
      <c r="AM6">
        <v>12.485443</v>
      </c>
      <c r="AO6" s="1">
        <v>36616</v>
      </c>
      <c r="AP6">
        <v>507.06509999999997</v>
      </c>
      <c r="AQ6">
        <v>12.579583</v>
      </c>
      <c r="AS6" s="1">
        <v>36616</v>
      </c>
      <c r="AT6">
        <v>590.29999999999995</v>
      </c>
      <c r="AU6">
        <v>11.175623</v>
      </c>
      <c r="AW6" s="1">
        <v>36616</v>
      </c>
      <c r="AX6">
        <v>923.88</v>
      </c>
      <c r="AY6">
        <v>6.4115190000000002</v>
      </c>
      <c r="BA6" s="1">
        <v>36616</v>
      </c>
      <c r="BB6">
        <v>1082.6300000000001</v>
      </c>
      <c r="BC6">
        <v>6.1850209999999999</v>
      </c>
      <c r="BE6" s="1">
        <v>36616</v>
      </c>
      <c r="BF6">
        <v>1048.46</v>
      </c>
      <c r="BG6">
        <v>7.7107150000000004</v>
      </c>
      <c r="BI6" s="1">
        <v>36616</v>
      </c>
      <c r="BJ6">
        <v>1076.76</v>
      </c>
      <c r="BK6">
        <v>8.1296590000000002</v>
      </c>
      <c r="BM6" s="1">
        <v>36616</v>
      </c>
      <c r="BN6">
        <v>101.86</v>
      </c>
      <c r="BO6">
        <v>7.6294969999999998</v>
      </c>
      <c r="BQ6" s="1">
        <v>36616</v>
      </c>
      <c r="BR6">
        <v>165.4</v>
      </c>
      <c r="BS6">
        <v>7.3651619999999998</v>
      </c>
      <c r="BU6" s="1">
        <v>36616</v>
      </c>
      <c r="BV6">
        <v>518.68899999999996</v>
      </c>
    </row>
    <row r="7" spans="1:77" x14ac:dyDescent="0.35">
      <c r="A7" s="1">
        <v>36644</v>
      </c>
      <c r="B7">
        <v>154.46</v>
      </c>
      <c r="C7">
        <v>7.1976560000000003</v>
      </c>
      <c r="E7" s="1">
        <v>36644</v>
      </c>
      <c r="F7">
        <v>156.13</v>
      </c>
      <c r="G7">
        <v>7.683465</v>
      </c>
      <c r="I7" s="1">
        <v>36644</v>
      </c>
      <c r="J7">
        <v>155.76</v>
      </c>
      <c r="K7">
        <v>7.987139</v>
      </c>
      <c r="M7" s="1">
        <v>36644</v>
      </c>
      <c r="N7">
        <v>159.74</v>
      </c>
      <c r="O7">
        <v>8.6728579999999997</v>
      </c>
      <c r="Q7" s="1">
        <v>36644</v>
      </c>
      <c r="R7">
        <v>146.59</v>
      </c>
      <c r="S7">
        <v>7.0111569999999999</v>
      </c>
      <c r="U7" s="1">
        <v>36644</v>
      </c>
      <c r="V7">
        <v>150.80000000000001</v>
      </c>
      <c r="W7">
        <v>7.350511</v>
      </c>
      <c r="Y7" s="1">
        <v>36644</v>
      </c>
      <c r="Z7">
        <v>151.66</v>
      </c>
      <c r="AA7">
        <v>7.6200200000000002</v>
      </c>
      <c r="AC7" s="1">
        <v>36644</v>
      </c>
      <c r="AD7">
        <v>154.33000000000001</v>
      </c>
      <c r="AE7">
        <v>7.6913679999999998</v>
      </c>
      <c r="AG7" s="1">
        <v>36644</v>
      </c>
      <c r="AH7">
        <v>167.64</v>
      </c>
      <c r="AI7">
        <v>7.1578330000000001</v>
      </c>
      <c r="AK7" s="1">
        <v>36644</v>
      </c>
      <c r="AL7">
        <v>537.33000000000004</v>
      </c>
      <c r="AM7">
        <v>12.723392</v>
      </c>
      <c r="AO7" s="1">
        <v>36644</v>
      </c>
      <c r="AP7">
        <v>508.53190000000001</v>
      </c>
      <c r="AQ7">
        <v>12.8047</v>
      </c>
      <c r="AS7" s="1">
        <v>36644</v>
      </c>
      <c r="AT7">
        <v>580.6</v>
      </c>
      <c r="AU7">
        <v>11.360588</v>
      </c>
      <c r="AW7" s="1">
        <v>36644</v>
      </c>
      <c r="AX7">
        <v>923.25</v>
      </c>
      <c r="AY7">
        <v>6.6076940000000004</v>
      </c>
      <c r="BA7" s="1">
        <v>36644</v>
      </c>
      <c r="BB7">
        <v>1073.96</v>
      </c>
      <c r="BC7">
        <v>6.3134990000000002</v>
      </c>
      <c r="BE7" s="1">
        <v>36644</v>
      </c>
      <c r="BF7">
        <v>1042.43</v>
      </c>
      <c r="BG7">
        <v>7.9755589999999996</v>
      </c>
      <c r="BI7" s="1">
        <v>36644</v>
      </c>
      <c r="BJ7">
        <v>1059.8900000000001</v>
      </c>
      <c r="BK7">
        <v>8.4605829999999997</v>
      </c>
      <c r="BM7" s="1">
        <v>36644</v>
      </c>
      <c r="BN7">
        <v>101.79</v>
      </c>
      <c r="BO7">
        <v>7.7615470000000002</v>
      </c>
      <c r="BQ7" s="1">
        <v>36644</v>
      </c>
      <c r="BR7">
        <v>165.5</v>
      </c>
      <c r="BS7">
        <v>7.5505509999999996</v>
      </c>
      <c r="BU7" s="1">
        <v>36646</v>
      </c>
      <c r="BV7">
        <v>521.10900000000004</v>
      </c>
    </row>
    <row r="8" spans="1:77" x14ac:dyDescent="0.35">
      <c r="A8" s="1">
        <v>36677</v>
      </c>
      <c r="B8">
        <v>154.53</v>
      </c>
      <c r="C8">
        <v>7.3080860000000003</v>
      </c>
      <c r="E8" s="1">
        <v>36677</v>
      </c>
      <c r="F8">
        <v>155.69999999999999</v>
      </c>
      <c r="G8">
        <v>7.8579080000000001</v>
      </c>
      <c r="I8" s="1">
        <v>36677</v>
      </c>
      <c r="J8">
        <v>155.12</v>
      </c>
      <c r="K8">
        <v>8.1446000000000005</v>
      </c>
      <c r="M8" s="1">
        <v>36677</v>
      </c>
      <c r="N8">
        <v>159.01</v>
      </c>
      <c r="O8">
        <v>8.860519</v>
      </c>
      <c r="Q8" s="1">
        <v>36677</v>
      </c>
      <c r="R8">
        <v>147.11000000000001</v>
      </c>
      <c r="S8">
        <v>7.1533769999999999</v>
      </c>
      <c r="U8" s="1">
        <v>36677</v>
      </c>
      <c r="V8">
        <v>151.13</v>
      </c>
      <c r="W8">
        <v>7.454942</v>
      </c>
      <c r="Y8" s="1">
        <v>36677</v>
      </c>
      <c r="Z8">
        <v>151.80000000000001</v>
      </c>
      <c r="AA8">
        <v>7.7448379999999997</v>
      </c>
      <c r="AC8" s="1">
        <v>36677</v>
      </c>
      <c r="AD8">
        <v>154.16</v>
      </c>
      <c r="AE8">
        <v>7.8265380000000002</v>
      </c>
      <c r="AG8" s="1">
        <v>36677</v>
      </c>
      <c r="AH8">
        <v>166.61</v>
      </c>
      <c r="AI8">
        <v>7.2580359999999997</v>
      </c>
      <c r="AK8" s="1">
        <v>36677</v>
      </c>
      <c r="AL8">
        <v>531.82000000000005</v>
      </c>
      <c r="AM8">
        <v>12.978374000000001</v>
      </c>
      <c r="AO8" s="1">
        <v>36677</v>
      </c>
      <c r="AP8">
        <v>503.03519999999997</v>
      </c>
      <c r="AQ8">
        <v>13.071339</v>
      </c>
      <c r="AS8" s="1">
        <v>36677</v>
      </c>
      <c r="AT8">
        <v>580.07000000000005</v>
      </c>
      <c r="AU8">
        <v>11.375181</v>
      </c>
      <c r="AW8" s="1">
        <v>36677</v>
      </c>
      <c r="AX8">
        <v>927.11</v>
      </c>
      <c r="AY8">
        <v>6.6633170000000002</v>
      </c>
      <c r="BA8" s="1">
        <v>36677</v>
      </c>
      <c r="BB8">
        <v>1070.07</v>
      </c>
      <c r="BC8">
        <v>6.395467</v>
      </c>
      <c r="BE8" s="1">
        <v>36677</v>
      </c>
      <c r="BF8">
        <v>1041.94</v>
      </c>
      <c r="BG8">
        <v>8.1491009999999999</v>
      </c>
      <c r="BI8" s="1">
        <v>36677</v>
      </c>
      <c r="BJ8">
        <v>1047.83</v>
      </c>
      <c r="BK8">
        <v>8.565588</v>
      </c>
      <c r="BM8" s="1">
        <v>36677</v>
      </c>
      <c r="BN8">
        <v>101.36</v>
      </c>
      <c r="BO8">
        <v>7.975346</v>
      </c>
      <c r="BQ8" s="1">
        <v>36677</v>
      </c>
      <c r="BR8">
        <v>165.68</v>
      </c>
      <c r="BS8">
        <v>7.748723</v>
      </c>
      <c r="BU8" s="1">
        <v>36677</v>
      </c>
      <c r="BV8">
        <v>524.28499999999997</v>
      </c>
    </row>
    <row r="9" spans="1:77" x14ac:dyDescent="0.35">
      <c r="A9" s="1">
        <v>36707</v>
      </c>
      <c r="B9">
        <v>157.56</v>
      </c>
      <c r="C9">
        <v>7.027768</v>
      </c>
      <c r="E9" s="1">
        <v>36707</v>
      </c>
      <c r="F9">
        <v>159.03</v>
      </c>
      <c r="G9">
        <v>7.5761830000000003</v>
      </c>
      <c r="I9" s="1">
        <v>36707</v>
      </c>
      <c r="J9">
        <v>158.69</v>
      </c>
      <c r="K9">
        <v>7.8554060000000003</v>
      </c>
      <c r="M9" s="1">
        <v>36707</v>
      </c>
      <c r="N9">
        <v>163.99</v>
      </c>
      <c r="O9">
        <v>8.4475630000000006</v>
      </c>
      <c r="Q9" s="1">
        <v>36707</v>
      </c>
      <c r="R9">
        <v>148.74</v>
      </c>
      <c r="S9">
        <v>6.8603310000000004</v>
      </c>
      <c r="U9" s="1">
        <v>36707</v>
      </c>
      <c r="V9">
        <v>153.85</v>
      </c>
      <c r="W9">
        <v>7.1313380000000004</v>
      </c>
      <c r="Y9" s="1">
        <v>36707</v>
      </c>
      <c r="Z9">
        <v>154.99</v>
      </c>
      <c r="AA9">
        <v>7.4384569999999997</v>
      </c>
      <c r="AC9" s="1">
        <v>36707</v>
      </c>
      <c r="AD9">
        <v>157.86000000000001</v>
      </c>
      <c r="AE9">
        <v>7.5188620000000004</v>
      </c>
      <c r="AG9" s="1">
        <v>36707</v>
      </c>
      <c r="AH9">
        <v>171.07</v>
      </c>
      <c r="AI9">
        <v>7.0385470000000003</v>
      </c>
      <c r="AK9" s="1">
        <v>36707</v>
      </c>
      <c r="AL9">
        <v>542.65</v>
      </c>
      <c r="AM9">
        <v>12.630326</v>
      </c>
      <c r="AO9" s="1">
        <v>36707</v>
      </c>
      <c r="AP9">
        <v>512.97889999999995</v>
      </c>
      <c r="AQ9">
        <v>12.722085999999999</v>
      </c>
      <c r="AS9" s="1">
        <v>36707</v>
      </c>
      <c r="AT9">
        <v>597.85</v>
      </c>
      <c r="AU9">
        <v>11.376905000000001</v>
      </c>
      <c r="AW9" s="1">
        <v>36707</v>
      </c>
      <c r="AX9">
        <v>940.49</v>
      </c>
      <c r="AY9">
        <v>6.3541740000000004</v>
      </c>
      <c r="BA9" s="1">
        <v>36707</v>
      </c>
      <c r="BB9">
        <v>1093.24</v>
      </c>
      <c r="BC9">
        <v>6.2298650000000002</v>
      </c>
      <c r="BE9" s="1">
        <v>36707</v>
      </c>
      <c r="BF9">
        <v>1063.6500000000001</v>
      </c>
      <c r="BG9">
        <v>7.8538839999999999</v>
      </c>
      <c r="BI9" s="1">
        <v>36707</v>
      </c>
      <c r="BJ9">
        <v>1084.98</v>
      </c>
      <c r="BK9">
        <v>8.3011689999999998</v>
      </c>
      <c r="BM9" s="1">
        <v>36707</v>
      </c>
      <c r="BN9">
        <v>104.16</v>
      </c>
      <c r="BO9">
        <v>7.5667920000000004</v>
      </c>
      <c r="BQ9" s="1">
        <v>36707</v>
      </c>
      <c r="BR9">
        <v>168.39</v>
      </c>
      <c r="BS9">
        <v>7.5240320000000001</v>
      </c>
      <c r="BU9" s="1">
        <v>36707</v>
      </c>
      <c r="BV9">
        <v>526.54499999999996</v>
      </c>
    </row>
    <row r="10" spans="1:77" x14ac:dyDescent="0.35">
      <c r="A10" s="1">
        <v>36738</v>
      </c>
      <c r="B10">
        <v>158.85</v>
      </c>
      <c r="C10">
        <v>6.9940740000000003</v>
      </c>
      <c r="E10" s="1">
        <v>36738</v>
      </c>
      <c r="F10">
        <v>160.91</v>
      </c>
      <c r="G10">
        <v>7.4796930000000001</v>
      </c>
      <c r="I10" s="1">
        <v>36738</v>
      </c>
      <c r="J10">
        <v>160.63999999999999</v>
      </c>
      <c r="K10">
        <v>7.7651630000000003</v>
      </c>
      <c r="M10" s="1">
        <v>36738</v>
      </c>
      <c r="N10">
        <v>166.06</v>
      </c>
      <c r="O10">
        <v>8.3498599999999996</v>
      </c>
      <c r="Q10" s="1">
        <v>36738</v>
      </c>
      <c r="R10">
        <v>149.77000000000001</v>
      </c>
      <c r="S10">
        <v>6.7989810000000004</v>
      </c>
      <c r="U10" s="1">
        <v>36738</v>
      </c>
      <c r="V10">
        <v>154.97</v>
      </c>
      <c r="W10">
        <v>7.091037</v>
      </c>
      <c r="Y10" s="1">
        <v>36738</v>
      </c>
      <c r="Z10">
        <v>156.19</v>
      </c>
      <c r="AA10">
        <v>7.4089520000000002</v>
      </c>
      <c r="AC10" s="1">
        <v>36738</v>
      </c>
      <c r="AD10">
        <v>158.94999999999999</v>
      </c>
      <c r="AE10">
        <v>7.5096670000000003</v>
      </c>
      <c r="AG10" s="1">
        <v>36738</v>
      </c>
      <c r="AH10">
        <v>174.1</v>
      </c>
      <c r="AI10">
        <v>6.9356920000000004</v>
      </c>
      <c r="AK10" s="1">
        <v>36738</v>
      </c>
      <c r="AL10">
        <v>546.79</v>
      </c>
      <c r="AM10">
        <v>12.671419999999999</v>
      </c>
      <c r="AO10" s="1">
        <v>36738</v>
      </c>
      <c r="AP10">
        <v>516.4194</v>
      </c>
      <c r="AQ10">
        <v>12.760819</v>
      </c>
      <c r="AS10" s="1">
        <v>36738</v>
      </c>
      <c r="AT10">
        <v>609.94000000000005</v>
      </c>
      <c r="AU10">
        <v>11.268043</v>
      </c>
      <c r="AW10" s="1">
        <v>36738</v>
      </c>
      <c r="AX10">
        <v>946.84</v>
      </c>
      <c r="AY10">
        <v>6.2985110000000004</v>
      </c>
      <c r="BA10" s="1">
        <v>36738</v>
      </c>
      <c r="BB10">
        <v>1112.06</v>
      </c>
      <c r="BC10">
        <v>6.119999</v>
      </c>
      <c r="BE10" s="1">
        <v>36738</v>
      </c>
      <c r="BF10">
        <v>1073.4000000000001</v>
      </c>
      <c r="BG10">
        <v>7.7760129999999998</v>
      </c>
      <c r="BI10" s="1">
        <v>36738</v>
      </c>
      <c r="BJ10">
        <v>1105.76</v>
      </c>
      <c r="BK10">
        <v>8.1805520000000005</v>
      </c>
      <c r="BM10" s="1">
        <v>36738</v>
      </c>
      <c r="BN10">
        <v>104.9</v>
      </c>
      <c r="BO10">
        <v>7.5481590000000001</v>
      </c>
      <c r="BQ10" s="1">
        <v>36738</v>
      </c>
      <c r="BR10">
        <v>169.88</v>
      </c>
      <c r="BS10">
        <v>7.4100830000000002</v>
      </c>
      <c r="BU10" s="1">
        <v>36738</v>
      </c>
      <c r="BV10">
        <v>528.93799999999999</v>
      </c>
    </row>
    <row r="11" spans="1:77" x14ac:dyDescent="0.35">
      <c r="A11" s="1">
        <v>36769</v>
      </c>
      <c r="B11">
        <v>161.22</v>
      </c>
      <c r="C11">
        <v>6.8190970000000002</v>
      </c>
      <c r="E11" s="1">
        <v>36769</v>
      </c>
      <c r="F11">
        <v>163.18</v>
      </c>
      <c r="G11">
        <v>7.3057530000000002</v>
      </c>
      <c r="I11" s="1">
        <v>36769</v>
      </c>
      <c r="J11">
        <v>162.78</v>
      </c>
      <c r="K11">
        <v>7.6070380000000002</v>
      </c>
      <c r="M11" s="1">
        <v>36769</v>
      </c>
      <c r="N11">
        <v>167.99</v>
      </c>
      <c r="O11">
        <v>8.1887760000000007</v>
      </c>
      <c r="Q11" s="1">
        <v>36769</v>
      </c>
      <c r="R11">
        <v>150.97999999999999</v>
      </c>
      <c r="S11">
        <v>6.6426730000000003</v>
      </c>
      <c r="U11" s="1">
        <v>36769</v>
      </c>
      <c r="V11">
        <v>156.87</v>
      </c>
      <c r="W11">
        <v>6.9001530000000004</v>
      </c>
      <c r="Y11" s="1">
        <v>36769</v>
      </c>
      <c r="Z11">
        <v>158.41999999999999</v>
      </c>
      <c r="AA11">
        <v>7.2436499999999997</v>
      </c>
      <c r="AC11" s="1">
        <v>36769</v>
      </c>
      <c r="AD11">
        <v>161.54</v>
      </c>
      <c r="AE11">
        <v>7.3327749999999998</v>
      </c>
      <c r="AG11" s="1">
        <v>36769</v>
      </c>
      <c r="AH11">
        <v>177.51</v>
      </c>
      <c r="AI11">
        <v>6.7901819999999997</v>
      </c>
      <c r="AK11" s="1">
        <v>36769</v>
      </c>
      <c r="AL11">
        <v>550.53</v>
      </c>
      <c r="AM11">
        <v>12.662321</v>
      </c>
      <c r="AO11" s="1">
        <v>36769</v>
      </c>
      <c r="AP11">
        <v>519.72950000000003</v>
      </c>
      <c r="AQ11">
        <v>12.762426</v>
      </c>
      <c r="AS11" s="1">
        <v>36769</v>
      </c>
      <c r="AT11">
        <v>618.26</v>
      </c>
      <c r="AU11">
        <v>11.083811000000001</v>
      </c>
      <c r="AW11" s="1">
        <v>36769</v>
      </c>
      <c r="AX11">
        <v>956.7</v>
      </c>
      <c r="AY11">
        <v>6.1267180000000003</v>
      </c>
      <c r="BA11" s="1">
        <v>36769</v>
      </c>
      <c r="BB11">
        <v>1137.4100000000001</v>
      </c>
      <c r="BC11">
        <v>5.9430350000000001</v>
      </c>
      <c r="BE11" s="1">
        <v>36769</v>
      </c>
      <c r="BF11">
        <v>1086.81</v>
      </c>
      <c r="BG11">
        <v>7.5887640000000003</v>
      </c>
      <c r="BI11" s="1">
        <v>36769</v>
      </c>
      <c r="BJ11">
        <v>1119.67</v>
      </c>
      <c r="BK11">
        <v>8.1106130000000007</v>
      </c>
      <c r="BM11" s="1">
        <v>36769</v>
      </c>
      <c r="BN11">
        <v>106.75</v>
      </c>
      <c r="BO11">
        <v>7.3258840000000003</v>
      </c>
      <c r="BQ11" s="1">
        <v>36769</v>
      </c>
      <c r="BR11">
        <v>171.94</v>
      </c>
      <c r="BS11">
        <v>7.2293799999999999</v>
      </c>
      <c r="BU11" s="1">
        <v>36769</v>
      </c>
      <c r="BV11">
        <v>531.67600000000004</v>
      </c>
    </row>
    <row r="12" spans="1:77" x14ac:dyDescent="0.35">
      <c r="A12" s="1">
        <v>36798</v>
      </c>
      <c r="B12">
        <v>162.29</v>
      </c>
      <c r="C12">
        <v>6.7529960000000004</v>
      </c>
      <c r="E12" s="1">
        <v>36798</v>
      </c>
      <c r="F12">
        <v>164.51</v>
      </c>
      <c r="G12">
        <v>7.1983680000000003</v>
      </c>
      <c r="I12" s="1">
        <v>36798</v>
      </c>
      <c r="J12">
        <v>163.72999999999999</v>
      </c>
      <c r="K12">
        <v>7.5305109999999997</v>
      </c>
      <c r="M12" s="1">
        <v>36798</v>
      </c>
      <c r="N12">
        <v>168.41</v>
      </c>
      <c r="O12">
        <v>8.1963939999999997</v>
      </c>
      <c r="Q12" s="1">
        <v>36798</v>
      </c>
      <c r="R12">
        <v>152.24</v>
      </c>
      <c r="S12">
        <v>6.4830490000000003</v>
      </c>
      <c r="U12" s="1">
        <v>36798</v>
      </c>
      <c r="V12">
        <v>158.56</v>
      </c>
      <c r="W12">
        <v>6.7569340000000002</v>
      </c>
      <c r="Y12" s="1">
        <v>36798</v>
      </c>
      <c r="Z12">
        <v>160.07</v>
      </c>
      <c r="AA12">
        <v>7.1438509999999997</v>
      </c>
      <c r="AC12" s="1">
        <v>36798</v>
      </c>
      <c r="AD12">
        <v>163.12</v>
      </c>
      <c r="AE12">
        <v>7.2674799999999999</v>
      </c>
      <c r="AG12" s="1">
        <v>36798</v>
      </c>
      <c r="AH12">
        <v>175.95</v>
      </c>
      <c r="AI12">
        <v>6.9318739999999996</v>
      </c>
      <c r="AK12" s="1">
        <v>36798</v>
      </c>
      <c r="AL12">
        <v>545.72</v>
      </c>
      <c r="AM12">
        <v>12.862736999999999</v>
      </c>
      <c r="AO12" s="1">
        <v>36798</v>
      </c>
      <c r="AP12">
        <v>515.01570000000004</v>
      </c>
      <c r="AQ12">
        <v>12.936107</v>
      </c>
      <c r="AS12" s="1">
        <v>36798</v>
      </c>
      <c r="AT12">
        <v>616.08000000000004</v>
      </c>
      <c r="AU12">
        <v>11.638947</v>
      </c>
      <c r="AW12" s="1">
        <v>36798</v>
      </c>
      <c r="AX12">
        <v>964.08</v>
      </c>
      <c r="AY12">
        <v>6.0051800000000002</v>
      </c>
      <c r="BA12" s="1">
        <v>36798</v>
      </c>
      <c r="BB12">
        <v>1123.6199999999999</v>
      </c>
      <c r="BC12">
        <v>6.0917960000000004</v>
      </c>
      <c r="BE12" s="1">
        <v>36798</v>
      </c>
      <c r="BF12">
        <v>1097.75</v>
      </c>
      <c r="BG12">
        <v>7.4621180000000003</v>
      </c>
      <c r="BI12" s="1">
        <v>36798</v>
      </c>
      <c r="BJ12">
        <v>1113.5</v>
      </c>
      <c r="BK12">
        <v>8.2317260000000001</v>
      </c>
      <c r="BM12" s="1">
        <v>36798</v>
      </c>
      <c r="BN12">
        <v>108.18</v>
      </c>
      <c r="BO12">
        <v>7.1771779999999996</v>
      </c>
      <c r="BQ12" s="1">
        <v>36798</v>
      </c>
      <c r="BR12">
        <v>173.74</v>
      </c>
      <c r="BS12">
        <v>7.0681859999999999</v>
      </c>
      <c r="BU12" s="1">
        <v>36799</v>
      </c>
      <c r="BV12">
        <v>534.47299999999996</v>
      </c>
    </row>
    <row r="13" spans="1:77" x14ac:dyDescent="0.35">
      <c r="A13" s="1">
        <v>36830</v>
      </c>
      <c r="B13">
        <v>163.63999999999999</v>
      </c>
      <c r="C13">
        <v>6.7181509999999998</v>
      </c>
      <c r="E13" s="1">
        <v>36830</v>
      </c>
      <c r="F13">
        <v>165.42</v>
      </c>
      <c r="G13">
        <v>7.2048819999999996</v>
      </c>
      <c r="I13" s="1">
        <v>36830</v>
      </c>
      <c r="J13">
        <v>163.96</v>
      </c>
      <c r="K13">
        <v>7.6183040000000002</v>
      </c>
      <c r="M13" s="1">
        <v>36830</v>
      </c>
      <c r="N13">
        <v>167.74</v>
      </c>
      <c r="O13">
        <v>8.4782589999999995</v>
      </c>
      <c r="Q13" s="1">
        <v>36830</v>
      </c>
      <c r="R13">
        <v>152.93</v>
      </c>
      <c r="S13">
        <v>6.5266849999999996</v>
      </c>
      <c r="U13" s="1">
        <v>36830</v>
      </c>
      <c r="V13">
        <v>159.24</v>
      </c>
      <c r="W13">
        <v>6.7991070000000002</v>
      </c>
      <c r="Y13" s="1">
        <v>36830</v>
      </c>
      <c r="Z13">
        <v>161</v>
      </c>
      <c r="AA13">
        <v>7.157972</v>
      </c>
      <c r="AC13" s="1">
        <v>36830</v>
      </c>
      <c r="AD13">
        <v>164.28</v>
      </c>
      <c r="AE13">
        <v>7.2455449999999999</v>
      </c>
      <c r="AG13" s="1">
        <v>36830</v>
      </c>
      <c r="AH13">
        <v>177.78</v>
      </c>
      <c r="AI13">
        <v>6.8857090000000003</v>
      </c>
      <c r="AK13" s="1">
        <v>36830</v>
      </c>
      <c r="AL13">
        <v>528.24</v>
      </c>
      <c r="AM13">
        <v>13.652557</v>
      </c>
      <c r="AO13" s="1">
        <v>36830</v>
      </c>
      <c r="AP13">
        <v>497.81889999999999</v>
      </c>
      <c r="AQ13">
        <v>13.754103000000001</v>
      </c>
      <c r="AS13" s="1">
        <v>36830</v>
      </c>
      <c r="AT13">
        <v>610.33000000000004</v>
      </c>
      <c r="AU13">
        <v>11.778700000000001</v>
      </c>
      <c r="AW13" s="1">
        <v>36830</v>
      </c>
      <c r="AX13">
        <v>970.42</v>
      </c>
      <c r="AY13">
        <v>5.9605059999999996</v>
      </c>
      <c r="BA13" s="1">
        <v>36830</v>
      </c>
      <c r="BB13">
        <v>1141.2</v>
      </c>
      <c r="BC13">
        <v>5.9913049999999997</v>
      </c>
      <c r="BE13" s="1">
        <v>36830</v>
      </c>
      <c r="BF13">
        <v>1098.1500000000001</v>
      </c>
      <c r="BG13">
        <v>7.631246</v>
      </c>
      <c r="BI13" s="1">
        <v>36830</v>
      </c>
      <c r="BJ13">
        <v>1113.46</v>
      </c>
      <c r="BK13">
        <v>8.3117920000000005</v>
      </c>
      <c r="BM13" s="1">
        <v>36830</v>
      </c>
      <c r="BN13">
        <v>109.12</v>
      </c>
      <c r="BO13">
        <v>7.1243049999999997</v>
      </c>
      <c r="BQ13" s="1">
        <v>36830</v>
      </c>
      <c r="BR13">
        <v>174.65</v>
      </c>
      <c r="BS13">
        <v>7.0894380000000004</v>
      </c>
      <c r="BU13" s="1">
        <v>36830</v>
      </c>
      <c r="BV13">
        <v>537.25199999999995</v>
      </c>
    </row>
    <row r="14" spans="1:77" x14ac:dyDescent="0.35">
      <c r="A14" s="1">
        <v>36860</v>
      </c>
      <c r="B14">
        <v>166.5</v>
      </c>
      <c r="C14">
        <v>6.4729830000000002</v>
      </c>
      <c r="E14" s="1">
        <v>36860</v>
      </c>
      <c r="F14">
        <v>167.87</v>
      </c>
      <c r="G14">
        <v>7.002497</v>
      </c>
      <c r="I14" s="1">
        <v>36860</v>
      </c>
      <c r="J14">
        <v>166.06</v>
      </c>
      <c r="K14">
        <v>7.4705579999999996</v>
      </c>
      <c r="M14" s="1">
        <v>36860</v>
      </c>
      <c r="N14">
        <v>169.56</v>
      </c>
      <c r="O14">
        <v>8.3723569999999992</v>
      </c>
      <c r="Q14" s="1">
        <v>36860</v>
      </c>
      <c r="R14">
        <v>154.37</v>
      </c>
      <c r="S14">
        <v>6.2670870000000001</v>
      </c>
      <c r="U14" s="1">
        <v>36860</v>
      </c>
      <c r="V14">
        <v>161.38</v>
      </c>
      <c r="W14">
        <v>6.5573170000000003</v>
      </c>
      <c r="Y14" s="1">
        <v>36860</v>
      </c>
      <c r="Z14">
        <v>163.51</v>
      </c>
      <c r="AA14">
        <v>7.0083820000000001</v>
      </c>
      <c r="AC14" s="1">
        <v>36860</v>
      </c>
      <c r="AD14">
        <v>167.05</v>
      </c>
      <c r="AE14">
        <v>7.0095260000000001</v>
      </c>
      <c r="AG14" s="1">
        <v>36860</v>
      </c>
      <c r="AH14">
        <v>182.33</v>
      </c>
      <c r="AI14">
        <v>6.6895290000000003</v>
      </c>
      <c r="AK14" s="1">
        <v>36860</v>
      </c>
      <c r="AL14">
        <v>507.32</v>
      </c>
      <c r="AM14">
        <v>14.584135</v>
      </c>
      <c r="AO14" s="1">
        <v>36860</v>
      </c>
      <c r="AP14">
        <v>476.92610000000002</v>
      </c>
      <c r="AQ14">
        <v>14.731707999999999</v>
      </c>
      <c r="AS14" s="1">
        <v>36860</v>
      </c>
      <c r="AT14">
        <v>612.80999999999995</v>
      </c>
      <c r="AU14">
        <v>11.978211999999999</v>
      </c>
      <c r="AW14" s="1">
        <v>36860</v>
      </c>
      <c r="AX14">
        <v>984.49</v>
      </c>
      <c r="AY14">
        <v>5.6267189999999996</v>
      </c>
      <c r="BA14" s="1">
        <v>36860</v>
      </c>
      <c r="BB14">
        <v>1177.22</v>
      </c>
      <c r="BC14">
        <v>5.7323329999999997</v>
      </c>
      <c r="BE14" s="1">
        <v>36860</v>
      </c>
      <c r="BF14">
        <v>1110.29</v>
      </c>
      <c r="BG14">
        <v>7.4651529999999999</v>
      </c>
      <c r="BI14" s="1">
        <v>36860</v>
      </c>
      <c r="BJ14">
        <v>1128.9100000000001</v>
      </c>
      <c r="BK14">
        <v>8.2322299999999995</v>
      </c>
      <c r="BM14" s="1">
        <v>36860</v>
      </c>
      <c r="BN14">
        <v>111.15</v>
      </c>
      <c r="BO14">
        <v>6.8739689999999998</v>
      </c>
      <c r="BQ14" s="1">
        <v>36860</v>
      </c>
      <c r="BR14">
        <v>177.14</v>
      </c>
      <c r="BS14">
        <v>6.8371849999999998</v>
      </c>
      <c r="BU14" s="1">
        <v>36860</v>
      </c>
      <c r="BV14">
        <v>540.197</v>
      </c>
    </row>
    <row r="15" spans="1:77" x14ac:dyDescent="0.35">
      <c r="A15" s="1">
        <v>36889</v>
      </c>
      <c r="B15">
        <v>169.56</v>
      </c>
      <c r="C15">
        <v>6.1680630000000001</v>
      </c>
      <c r="E15" s="1">
        <v>36889</v>
      </c>
      <c r="F15">
        <v>171.98</v>
      </c>
      <c r="G15">
        <v>6.5661170000000002</v>
      </c>
      <c r="I15" s="1">
        <v>36889</v>
      </c>
      <c r="J15">
        <v>169.22</v>
      </c>
      <c r="K15">
        <v>7.2115390000000001</v>
      </c>
      <c r="M15" s="1">
        <v>36889</v>
      </c>
      <c r="N15">
        <v>172.32</v>
      </c>
      <c r="O15">
        <v>8.0629670000000004</v>
      </c>
      <c r="Q15" s="1">
        <v>36889</v>
      </c>
      <c r="R15">
        <v>156.25</v>
      </c>
      <c r="S15">
        <v>5.8485779999999998</v>
      </c>
      <c r="U15" s="1">
        <v>36889</v>
      </c>
      <c r="V15">
        <v>164.21</v>
      </c>
      <c r="W15">
        <v>6.2719100000000001</v>
      </c>
      <c r="Y15" s="1">
        <v>36889</v>
      </c>
      <c r="Z15">
        <v>166.31</v>
      </c>
      <c r="AA15">
        <v>6.7678500000000001</v>
      </c>
      <c r="AC15" s="1">
        <v>36889</v>
      </c>
      <c r="AD15">
        <v>170.57</v>
      </c>
      <c r="AE15">
        <v>6.6627539999999996</v>
      </c>
      <c r="AG15" s="1">
        <v>36889</v>
      </c>
      <c r="AH15">
        <v>186.51</v>
      </c>
      <c r="AI15">
        <v>6.4863020000000002</v>
      </c>
      <c r="AK15" s="1">
        <v>36889</v>
      </c>
      <c r="AL15">
        <v>517.12</v>
      </c>
      <c r="AM15">
        <v>14.450094</v>
      </c>
      <c r="AO15" s="1">
        <v>36889</v>
      </c>
      <c r="AP15">
        <v>485.8125</v>
      </c>
      <c r="AQ15">
        <v>14.472092999999999</v>
      </c>
      <c r="AS15" s="1">
        <v>36889</v>
      </c>
      <c r="AT15">
        <v>631.91</v>
      </c>
      <c r="AU15">
        <v>14.080432999999999</v>
      </c>
      <c r="AW15" s="1">
        <v>36889</v>
      </c>
      <c r="AX15">
        <v>1000.84</v>
      </c>
      <c r="AY15">
        <v>5.2095159999999998</v>
      </c>
      <c r="BA15" s="1">
        <v>36889</v>
      </c>
      <c r="BB15">
        <v>1204.93</v>
      </c>
      <c r="BC15">
        <v>5.5489550000000003</v>
      </c>
      <c r="BE15" s="1">
        <v>36889</v>
      </c>
      <c r="BF15">
        <v>1131.6400000000001</v>
      </c>
      <c r="BG15">
        <v>7.0960390000000002</v>
      </c>
      <c r="BI15" s="1">
        <v>36889</v>
      </c>
      <c r="BJ15">
        <v>1148.31</v>
      </c>
      <c r="BK15">
        <v>8.0385460000000002</v>
      </c>
      <c r="BM15" s="1">
        <v>36889</v>
      </c>
      <c r="BN15">
        <v>114.03</v>
      </c>
      <c r="BO15">
        <v>6.4768520000000001</v>
      </c>
      <c r="BQ15" s="1">
        <v>36889</v>
      </c>
      <c r="BR15">
        <v>180.59</v>
      </c>
      <c r="BS15">
        <v>6.3677960000000002</v>
      </c>
      <c r="BU15" s="1">
        <v>36891</v>
      </c>
      <c r="BV15">
        <v>543.17200000000003</v>
      </c>
    </row>
    <row r="16" spans="1:77" x14ac:dyDescent="0.35">
      <c r="A16" s="1">
        <v>36922</v>
      </c>
      <c r="B16">
        <v>171.76</v>
      </c>
      <c r="C16">
        <v>5.8926949999999998</v>
      </c>
      <c r="E16" s="1">
        <v>36922</v>
      </c>
      <c r="F16">
        <v>175.87</v>
      </c>
      <c r="G16">
        <v>6.1702969999999997</v>
      </c>
      <c r="I16" s="1">
        <v>36922</v>
      </c>
      <c r="J16">
        <v>174.14</v>
      </c>
      <c r="K16">
        <v>6.7214530000000003</v>
      </c>
      <c r="M16" s="1">
        <v>36922</v>
      </c>
      <c r="N16">
        <v>177.5</v>
      </c>
      <c r="O16">
        <v>7.6039760000000003</v>
      </c>
      <c r="Q16" s="1">
        <v>36922</v>
      </c>
      <c r="R16">
        <v>158.47</v>
      </c>
      <c r="S16">
        <v>5.2380009999999997</v>
      </c>
      <c r="U16" s="1">
        <v>36922</v>
      </c>
      <c r="V16">
        <v>166.83</v>
      </c>
      <c r="W16">
        <v>5.9966210000000002</v>
      </c>
      <c r="Y16" s="1">
        <v>36922</v>
      </c>
      <c r="Z16">
        <v>168.96</v>
      </c>
      <c r="AA16">
        <v>6.4732000000000003</v>
      </c>
      <c r="AC16" s="1">
        <v>36922</v>
      </c>
      <c r="AD16">
        <v>173.56</v>
      </c>
      <c r="AE16">
        <v>6.4289769999999997</v>
      </c>
      <c r="AG16" s="1">
        <v>36922</v>
      </c>
      <c r="AH16">
        <v>189.8</v>
      </c>
      <c r="AI16">
        <v>6.367432</v>
      </c>
      <c r="AK16" s="1">
        <v>36922</v>
      </c>
      <c r="AL16">
        <v>555.86</v>
      </c>
      <c r="AM16">
        <v>12.508381999999999</v>
      </c>
      <c r="AO16" s="1">
        <v>36922</v>
      </c>
      <c r="AP16">
        <v>522.00139999999999</v>
      </c>
      <c r="AQ16">
        <v>12.713623</v>
      </c>
      <c r="AS16" s="1">
        <v>36922</v>
      </c>
      <c r="AT16">
        <v>683.77</v>
      </c>
      <c r="AU16">
        <v>10.117327</v>
      </c>
      <c r="AW16" s="1">
        <v>36922</v>
      </c>
      <c r="AX16">
        <v>1012.66</v>
      </c>
      <c r="AY16">
        <v>4.8543649999999996</v>
      </c>
      <c r="BA16" s="1">
        <v>36922</v>
      </c>
      <c r="BB16">
        <v>1206.98</v>
      </c>
      <c r="BC16">
        <v>5.5682660000000004</v>
      </c>
      <c r="BE16" s="1">
        <v>36922</v>
      </c>
      <c r="BF16">
        <v>1156.3800000000001</v>
      </c>
      <c r="BG16">
        <v>6.6023500000000004</v>
      </c>
      <c r="BI16" s="1">
        <v>36922</v>
      </c>
      <c r="BJ16">
        <v>1200.8399999999999</v>
      </c>
      <c r="BK16">
        <v>7.618773</v>
      </c>
      <c r="BM16" s="1">
        <v>36922</v>
      </c>
      <c r="BN16">
        <v>115.94</v>
      </c>
      <c r="BO16">
        <v>6.2370840000000003</v>
      </c>
      <c r="BQ16" s="1">
        <v>36922</v>
      </c>
      <c r="BR16">
        <v>183.58</v>
      </c>
      <c r="BS16">
        <v>5.9027810000000001</v>
      </c>
      <c r="BU16" s="1">
        <v>36922</v>
      </c>
      <c r="BV16">
        <v>546.74699999999996</v>
      </c>
    </row>
    <row r="17" spans="1:74" x14ac:dyDescent="0.35">
      <c r="A17" s="1">
        <v>36950</v>
      </c>
      <c r="B17">
        <v>173.27</v>
      </c>
      <c r="C17">
        <v>5.800433</v>
      </c>
      <c r="E17" s="1">
        <v>36950</v>
      </c>
      <c r="F17">
        <v>177.83</v>
      </c>
      <c r="G17">
        <v>6.0048820000000003</v>
      </c>
      <c r="I17" s="1">
        <v>36950</v>
      </c>
      <c r="J17">
        <v>175.44</v>
      </c>
      <c r="K17">
        <v>6.6326580000000002</v>
      </c>
      <c r="M17" s="1">
        <v>36950</v>
      </c>
      <c r="N17">
        <v>179.01</v>
      </c>
      <c r="O17">
        <v>7.5028750000000004</v>
      </c>
      <c r="Q17" s="1">
        <v>36950</v>
      </c>
      <c r="R17">
        <v>159.61000000000001</v>
      </c>
      <c r="S17">
        <v>5.0684259999999997</v>
      </c>
      <c r="U17" s="1">
        <v>36950</v>
      </c>
      <c r="V17">
        <v>168.19</v>
      </c>
      <c r="W17">
        <v>5.955406</v>
      </c>
      <c r="Y17" s="1">
        <v>36950</v>
      </c>
      <c r="Z17">
        <v>170.16</v>
      </c>
      <c r="AA17">
        <v>6.4284020000000002</v>
      </c>
      <c r="AC17" s="1">
        <v>36950</v>
      </c>
      <c r="AD17">
        <v>175.08</v>
      </c>
      <c r="AE17">
        <v>6.3630190000000004</v>
      </c>
      <c r="AG17" s="1">
        <v>36950</v>
      </c>
      <c r="AH17">
        <v>192.15</v>
      </c>
      <c r="AI17">
        <v>6.2859980000000002</v>
      </c>
      <c r="AK17" s="1">
        <v>36950</v>
      </c>
      <c r="AL17">
        <v>563.26</v>
      </c>
      <c r="AM17">
        <v>12.270757</v>
      </c>
      <c r="AO17" s="1">
        <v>36950</v>
      </c>
      <c r="AP17">
        <v>528.71199999999999</v>
      </c>
      <c r="AQ17">
        <v>12.394303000000001</v>
      </c>
      <c r="AS17" s="1">
        <v>36950</v>
      </c>
      <c r="AT17">
        <v>696.61</v>
      </c>
      <c r="AU17">
        <v>10.503971999999999</v>
      </c>
      <c r="AW17" s="1">
        <v>36950</v>
      </c>
      <c r="AX17">
        <v>1022.02</v>
      </c>
      <c r="AY17">
        <v>4.6713500000000003</v>
      </c>
      <c r="BA17" s="1">
        <v>36950</v>
      </c>
      <c r="BB17">
        <v>1227.6199999999999</v>
      </c>
      <c r="BC17">
        <v>5.4412200000000004</v>
      </c>
      <c r="BE17" s="1">
        <v>36950</v>
      </c>
      <c r="BF17">
        <v>1167.69</v>
      </c>
      <c r="BG17">
        <v>6.4769560000000004</v>
      </c>
      <c r="BI17" s="1">
        <v>36950</v>
      </c>
      <c r="BJ17">
        <v>1206.93</v>
      </c>
      <c r="BK17">
        <v>7.6157300000000001</v>
      </c>
      <c r="BM17" s="1">
        <v>36950</v>
      </c>
      <c r="BN17">
        <v>117.24</v>
      </c>
      <c r="BO17">
        <v>6.1220049999999997</v>
      </c>
      <c r="BQ17" s="1">
        <v>36950</v>
      </c>
      <c r="BR17">
        <v>185.38</v>
      </c>
      <c r="BS17">
        <v>5.7245330000000001</v>
      </c>
      <c r="BU17" s="1">
        <v>36950</v>
      </c>
      <c r="BV17">
        <v>548.83199999999999</v>
      </c>
    </row>
    <row r="18" spans="1:74" x14ac:dyDescent="0.35">
      <c r="A18" s="1">
        <v>36980</v>
      </c>
      <c r="B18">
        <v>174.07</v>
      </c>
      <c r="C18">
        <v>5.7544570000000004</v>
      </c>
      <c r="E18" s="1">
        <v>36980</v>
      </c>
      <c r="F18">
        <v>178.95</v>
      </c>
      <c r="G18">
        <v>5.9377019999999998</v>
      </c>
      <c r="I18" s="1">
        <v>36980</v>
      </c>
      <c r="J18">
        <v>176.62</v>
      </c>
      <c r="K18">
        <v>6.5726060000000004</v>
      </c>
      <c r="M18" s="1">
        <v>36980</v>
      </c>
      <c r="N18">
        <v>179.98</v>
      </c>
      <c r="O18">
        <v>7.4231170000000004</v>
      </c>
      <c r="Q18" s="1">
        <v>36980</v>
      </c>
      <c r="R18">
        <v>160.88999999999999</v>
      </c>
      <c r="S18">
        <v>4.8338070000000002</v>
      </c>
      <c r="U18" s="1">
        <v>36980</v>
      </c>
      <c r="V18">
        <v>169.44</v>
      </c>
      <c r="W18">
        <v>5.7712820000000002</v>
      </c>
      <c r="Y18" s="1">
        <v>36980</v>
      </c>
      <c r="Z18">
        <v>171.27</v>
      </c>
      <c r="AA18">
        <v>6.4314600000000004</v>
      </c>
      <c r="AC18" s="1">
        <v>36980</v>
      </c>
      <c r="AD18">
        <v>176.01</v>
      </c>
      <c r="AE18">
        <v>6.3920029999999999</v>
      </c>
      <c r="AG18" s="1">
        <v>36980</v>
      </c>
      <c r="AH18">
        <v>191.59</v>
      </c>
      <c r="AI18">
        <v>6.3663059999999998</v>
      </c>
      <c r="AK18" s="1">
        <v>36980</v>
      </c>
      <c r="AL18">
        <v>550</v>
      </c>
      <c r="AM18">
        <v>12.541691999999999</v>
      </c>
      <c r="AO18" s="1">
        <v>36980</v>
      </c>
      <c r="AP18">
        <v>515.45360000000005</v>
      </c>
      <c r="AQ18">
        <v>12.755217</v>
      </c>
      <c r="AS18" s="1">
        <v>36980</v>
      </c>
      <c r="AT18">
        <v>695.37</v>
      </c>
      <c r="AU18">
        <v>9.9873879999999993</v>
      </c>
      <c r="AW18" s="1">
        <v>36980</v>
      </c>
      <c r="AX18">
        <v>1030.1099999999999</v>
      </c>
      <c r="AY18">
        <v>4.4925829999999998</v>
      </c>
      <c r="BA18" s="1">
        <v>36980</v>
      </c>
      <c r="BB18">
        <v>1221.45</v>
      </c>
      <c r="BC18">
        <v>5.5216240000000001</v>
      </c>
      <c r="BE18" s="1">
        <v>36980</v>
      </c>
      <c r="BF18">
        <v>1177.3399999999999</v>
      </c>
      <c r="BG18">
        <v>6.3847459999999998</v>
      </c>
      <c r="BI18" s="1">
        <v>36980</v>
      </c>
      <c r="BJ18">
        <v>1207.54</v>
      </c>
      <c r="BK18">
        <v>7.6554140000000004</v>
      </c>
      <c r="BM18" s="1">
        <v>36980</v>
      </c>
      <c r="BN18">
        <v>117.59</v>
      </c>
      <c r="BO18">
        <v>6.1521939999999997</v>
      </c>
      <c r="BQ18" s="1">
        <v>36980</v>
      </c>
      <c r="BR18">
        <v>186.56</v>
      </c>
      <c r="BS18">
        <v>5.645016</v>
      </c>
      <c r="BU18" s="1">
        <v>36981</v>
      </c>
      <c r="BV18">
        <v>551.34900000000005</v>
      </c>
    </row>
    <row r="19" spans="1:74" x14ac:dyDescent="0.35">
      <c r="A19" s="1">
        <v>37011</v>
      </c>
      <c r="B19">
        <v>173.31</v>
      </c>
      <c r="C19">
        <v>5.9131660000000004</v>
      </c>
      <c r="E19" s="1">
        <v>37011</v>
      </c>
      <c r="F19">
        <v>178.33</v>
      </c>
      <c r="G19">
        <v>6.0631079999999997</v>
      </c>
      <c r="I19" s="1">
        <v>37011</v>
      </c>
      <c r="J19">
        <v>176.05</v>
      </c>
      <c r="K19">
        <v>6.6985679999999999</v>
      </c>
      <c r="M19" s="1">
        <v>37011</v>
      </c>
      <c r="N19">
        <v>179.3</v>
      </c>
      <c r="O19">
        <v>7.5263179999999998</v>
      </c>
      <c r="Q19" s="1">
        <v>37011</v>
      </c>
      <c r="R19">
        <v>161.41999999999999</v>
      </c>
      <c r="S19">
        <v>4.8215769999999996</v>
      </c>
      <c r="U19" s="1">
        <v>37011</v>
      </c>
      <c r="V19">
        <v>169.51</v>
      </c>
      <c r="W19">
        <v>5.780932</v>
      </c>
      <c r="Y19" s="1">
        <v>37011</v>
      </c>
      <c r="Z19">
        <v>171.25</v>
      </c>
      <c r="AA19">
        <v>6.6045910000000001</v>
      </c>
      <c r="AC19" s="1">
        <v>37011</v>
      </c>
      <c r="AD19">
        <v>175.11</v>
      </c>
      <c r="AE19">
        <v>6.6025999999999998</v>
      </c>
      <c r="AG19" s="1">
        <v>37011</v>
      </c>
      <c r="AH19">
        <v>187.83</v>
      </c>
      <c r="AI19">
        <v>6.6257229999999998</v>
      </c>
      <c r="AK19" s="1">
        <v>37011</v>
      </c>
      <c r="AL19">
        <v>543.15</v>
      </c>
      <c r="AM19">
        <v>12.955749000000001</v>
      </c>
      <c r="AO19" s="1">
        <v>37011</v>
      </c>
      <c r="AP19">
        <v>507.92779999999999</v>
      </c>
      <c r="AQ19">
        <v>13.192435</v>
      </c>
      <c r="AS19" s="1">
        <v>37011</v>
      </c>
      <c r="AT19">
        <v>704.62</v>
      </c>
      <c r="AU19">
        <v>9.8386650000000007</v>
      </c>
      <c r="AW19" s="1">
        <v>37011</v>
      </c>
      <c r="AX19">
        <v>1025.99</v>
      </c>
      <c r="AY19">
        <v>4.6694300000000002</v>
      </c>
      <c r="BA19" s="1">
        <v>37011</v>
      </c>
      <c r="BB19">
        <v>1188.22</v>
      </c>
      <c r="BC19">
        <v>5.8243770000000001</v>
      </c>
      <c r="BE19" s="1">
        <v>37011</v>
      </c>
      <c r="BF19">
        <v>1175.18</v>
      </c>
      <c r="BG19">
        <v>6.4881080000000004</v>
      </c>
      <c r="BI19" s="1">
        <v>37011</v>
      </c>
      <c r="BJ19">
        <v>1198.9000000000001</v>
      </c>
      <c r="BK19">
        <v>7.815461</v>
      </c>
      <c r="BM19" s="1">
        <v>37011</v>
      </c>
      <c r="BN19">
        <v>117.41</v>
      </c>
      <c r="BO19">
        <v>6.2819570000000002</v>
      </c>
      <c r="BQ19" s="1">
        <v>37011</v>
      </c>
      <c r="BR19">
        <v>186.7</v>
      </c>
      <c r="BS19">
        <v>5.7222299999999997</v>
      </c>
      <c r="BU19" s="1">
        <v>37011</v>
      </c>
      <c r="BV19">
        <v>553.76700000000005</v>
      </c>
    </row>
    <row r="20" spans="1:74" x14ac:dyDescent="0.35">
      <c r="A20" s="1">
        <v>37042</v>
      </c>
      <c r="B20">
        <v>174.18</v>
      </c>
      <c r="C20">
        <v>5.8925510000000001</v>
      </c>
      <c r="E20" s="1">
        <v>37042</v>
      </c>
      <c r="F20">
        <v>179.49</v>
      </c>
      <c r="G20">
        <v>6.0253940000000004</v>
      </c>
      <c r="I20" s="1">
        <v>37042</v>
      </c>
      <c r="J20">
        <v>177.68</v>
      </c>
      <c r="K20">
        <v>6.6184370000000001</v>
      </c>
      <c r="M20" s="1">
        <v>37042</v>
      </c>
      <c r="N20">
        <v>181.35</v>
      </c>
      <c r="O20">
        <v>7.4263490000000001</v>
      </c>
      <c r="Q20" s="1">
        <v>37042</v>
      </c>
      <c r="R20">
        <v>162.41999999999999</v>
      </c>
      <c r="S20">
        <v>4.7355140000000002</v>
      </c>
      <c r="U20" s="1">
        <v>37042</v>
      </c>
      <c r="V20">
        <v>170.51</v>
      </c>
      <c r="W20">
        <v>5.8286389999999999</v>
      </c>
      <c r="Y20" s="1">
        <v>37042</v>
      </c>
      <c r="Z20">
        <v>172.37</v>
      </c>
      <c r="AA20">
        <v>6.4970239999999997</v>
      </c>
      <c r="AC20" s="1">
        <v>37042</v>
      </c>
      <c r="AD20">
        <v>176.11</v>
      </c>
      <c r="AE20">
        <v>6.6294839999999997</v>
      </c>
      <c r="AG20" s="1">
        <v>37042</v>
      </c>
      <c r="AH20">
        <v>188.97</v>
      </c>
      <c r="AI20">
        <v>6.6413029999999997</v>
      </c>
      <c r="AK20" s="1">
        <v>37042</v>
      </c>
      <c r="AL20">
        <v>552.92999999999995</v>
      </c>
      <c r="AM20">
        <v>12.158654</v>
      </c>
      <c r="AO20" s="1">
        <v>37042</v>
      </c>
      <c r="AP20">
        <v>516.43619999999999</v>
      </c>
      <c r="AQ20">
        <v>12.38489</v>
      </c>
      <c r="AS20" s="1">
        <v>37042</v>
      </c>
      <c r="AT20">
        <v>728.94</v>
      </c>
      <c r="AU20">
        <v>9.5395979999999998</v>
      </c>
      <c r="AW20" s="1">
        <v>37042</v>
      </c>
      <c r="AX20">
        <v>1030.24</v>
      </c>
      <c r="AY20">
        <v>4.6479290000000004</v>
      </c>
      <c r="BA20" s="1">
        <v>37042</v>
      </c>
      <c r="BB20">
        <v>1189.73</v>
      </c>
      <c r="BC20">
        <v>5.8678290000000004</v>
      </c>
      <c r="BE20" s="1">
        <v>37042</v>
      </c>
      <c r="BF20">
        <v>1183.6099999999999</v>
      </c>
      <c r="BG20">
        <v>6.4338410000000001</v>
      </c>
      <c r="BI20" s="1">
        <v>37042</v>
      </c>
      <c r="BJ20">
        <v>1215.21</v>
      </c>
      <c r="BK20">
        <v>7.7306990000000004</v>
      </c>
      <c r="BM20" s="1">
        <v>37042</v>
      </c>
      <c r="BN20">
        <v>117.83</v>
      </c>
      <c r="BO20">
        <v>6.3182489999999998</v>
      </c>
      <c r="BQ20" s="1">
        <v>37042</v>
      </c>
      <c r="BR20">
        <v>187.97</v>
      </c>
      <c r="BS20">
        <v>5.6280029999999996</v>
      </c>
      <c r="BU20" s="1">
        <v>37042</v>
      </c>
      <c r="BV20">
        <v>555.91300000000001</v>
      </c>
    </row>
    <row r="21" spans="1:74" x14ac:dyDescent="0.35">
      <c r="A21" s="1">
        <v>37071</v>
      </c>
      <c r="B21">
        <v>174.76</v>
      </c>
      <c r="C21">
        <v>5.9441470000000001</v>
      </c>
      <c r="E21" s="1">
        <v>37071</v>
      </c>
      <c r="F21">
        <v>180.3</v>
      </c>
      <c r="G21">
        <v>6.052651</v>
      </c>
      <c r="I21" s="1">
        <v>37071</v>
      </c>
      <c r="J21">
        <v>178.46</v>
      </c>
      <c r="K21">
        <v>6.644895</v>
      </c>
      <c r="M21" s="1">
        <v>37071</v>
      </c>
      <c r="N21">
        <v>182.51</v>
      </c>
      <c r="O21">
        <v>7.4023719999999997</v>
      </c>
      <c r="Q21" s="1">
        <v>37071</v>
      </c>
      <c r="R21">
        <v>163.02000000000001</v>
      </c>
      <c r="S21">
        <v>4.7833920000000001</v>
      </c>
      <c r="U21" s="1">
        <v>37071</v>
      </c>
      <c r="V21">
        <v>171</v>
      </c>
      <c r="W21">
        <v>5.8704650000000003</v>
      </c>
      <c r="Y21" s="1">
        <v>37071</v>
      </c>
      <c r="Z21">
        <v>172.89</v>
      </c>
      <c r="AA21">
        <v>6.5342169999999999</v>
      </c>
      <c r="AC21" s="1">
        <v>37071</v>
      </c>
      <c r="AD21">
        <v>176.56</v>
      </c>
      <c r="AE21">
        <v>6.6897989999999998</v>
      </c>
      <c r="AG21" s="1">
        <v>37071</v>
      </c>
      <c r="AH21">
        <v>190.39</v>
      </c>
      <c r="AI21">
        <v>6.6200869999999998</v>
      </c>
      <c r="AK21" s="1">
        <v>37071</v>
      </c>
      <c r="AL21">
        <v>537.41999999999996</v>
      </c>
      <c r="AM21">
        <v>12.709746000000001</v>
      </c>
      <c r="AO21" s="1">
        <v>37071</v>
      </c>
      <c r="AP21">
        <v>500.48700000000002</v>
      </c>
      <c r="AQ21">
        <v>13.000310000000001</v>
      </c>
      <c r="AS21" s="1">
        <v>37071</v>
      </c>
      <c r="AT21">
        <v>732.4</v>
      </c>
      <c r="AU21">
        <v>9.7704869999999993</v>
      </c>
      <c r="AW21" s="1">
        <v>37071</v>
      </c>
      <c r="AX21">
        <v>1033.96</v>
      </c>
      <c r="AY21">
        <v>4.6726270000000003</v>
      </c>
      <c r="BA21" s="1">
        <v>37071</v>
      </c>
      <c r="BB21">
        <v>1199.96</v>
      </c>
      <c r="BC21">
        <v>5.8345330000000004</v>
      </c>
      <c r="BE21" s="1">
        <v>37071</v>
      </c>
      <c r="BF21">
        <v>1188.7</v>
      </c>
      <c r="BG21">
        <v>6.4633620000000001</v>
      </c>
      <c r="BI21" s="1">
        <v>37071</v>
      </c>
      <c r="BJ21">
        <v>1223.73</v>
      </c>
      <c r="BK21">
        <v>7.7126799999999998</v>
      </c>
      <c r="BM21" s="1">
        <v>37071</v>
      </c>
      <c r="BN21">
        <v>117.94</v>
      </c>
      <c r="BO21">
        <v>6.469964</v>
      </c>
      <c r="BQ21" s="1">
        <v>37071</v>
      </c>
      <c r="BR21">
        <v>188.56</v>
      </c>
      <c r="BS21">
        <v>5.6719819999999999</v>
      </c>
      <c r="BU21" s="1">
        <v>37072</v>
      </c>
      <c r="BV21">
        <v>557.53399999999999</v>
      </c>
    </row>
    <row r="22" spans="1:74" x14ac:dyDescent="0.35">
      <c r="A22" s="1">
        <v>37103</v>
      </c>
      <c r="B22">
        <v>178.42</v>
      </c>
      <c r="C22">
        <v>5.5672569999999997</v>
      </c>
      <c r="E22" s="1">
        <v>37103</v>
      </c>
      <c r="F22">
        <v>184.66</v>
      </c>
      <c r="G22">
        <v>5.5980220000000003</v>
      </c>
      <c r="I22" s="1">
        <v>37103</v>
      </c>
      <c r="J22">
        <v>183.3</v>
      </c>
      <c r="K22">
        <v>6.2094829999999996</v>
      </c>
      <c r="M22" s="1">
        <v>37103</v>
      </c>
      <c r="N22">
        <v>187.48</v>
      </c>
      <c r="O22">
        <v>7.0111210000000002</v>
      </c>
      <c r="Q22" s="1">
        <v>37103</v>
      </c>
      <c r="R22">
        <v>165.09</v>
      </c>
      <c r="S22">
        <v>4.3183160000000003</v>
      </c>
      <c r="U22" s="1">
        <v>37103</v>
      </c>
      <c r="V22">
        <v>174.27</v>
      </c>
      <c r="W22">
        <v>5.5383750000000003</v>
      </c>
      <c r="Y22" s="1">
        <v>37103</v>
      </c>
      <c r="Z22">
        <v>176.18</v>
      </c>
      <c r="AA22">
        <v>6.2423859999999998</v>
      </c>
      <c r="AC22" s="1">
        <v>37103</v>
      </c>
      <c r="AD22">
        <v>180.87</v>
      </c>
      <c r="AE22">
        <v>6.309348</v>
      </c>
      <c r="AG22" s="1">
        <v>37103</v>
      </c>
      <c r="AH22">
        <v>197.17</v>
      </c>
      <c r="AI22">
        <v>6.3089719999999998</v>
      </c>
      <c r="AK22" s="1">
        <v>37103</v>
      </c>
      <c r="AL22">
        <v>545.33000000000004</v>
      </c>
      <c r="AM22">
        <v>12.399224999999999</v>
      </c>
      <c r="AO22" s="1">
        <v>37103</v>
      </c>
      <c r="AP22">
        <v>507.2894</v>
      </c>
      <c r="AQ22">
        <v>12.661234</v>
      </c>
      <c r="AS22" s="1">
        <v>37103</v>
      </c>
      <c r="AT22">
        <v>751.53</v>
      </c>
      <c r="AU22">
        <v>9.5557459999999992</v>
      </c>
      <c r="AW22" s="1">
        <v>37103</v>
      </c>
      <c r="AX22">
        <v>1052.71</v>
      </c>
      <c r="AY22">
        <v>4.2104090000000003</v>
      </c>
      <c r="BA22" s="1">
        <v>37103</v>
      </c>
      <c r="BB22">
        <v>1244.6400000000001</v>
      </c>
      <c r="BC22">
        <v>5.5266739999999999</v>
      </c>
      <c r="BE22" s="1">
        <v>37103</v>
      </c>
      <c r="BF22">
        <v>1217.46</v>
      </c>
      <c r="BG22">
        <v>5.9967740000000003</v>
      </c>
      <c r="BI22" s="1">
        <v>37103</v>
      </c>
      <c r="BJ22">
        <v>1267.24</v>
      </c>
      <c r="BK22">
        <v>7.3792010000000001</v>
      </c>
      <c r="BM22" s="1">
        <v>37103</v>
      </c>
      <c r="BN22">
        <v>121.18</v>
      </c>
      <c r="BO22">
        <v>6.0420210000000001</v>
      </c>
      <c r="BQ22" s="1">
        <v>37103</v>
      </c>
      <c r="BR22">
        <v>192.28</v>
      </c>
      <c r="BS22">
        <v>5.2490810000000003</v>
      </c>
      <c r="BU22" s="1">
        <v>37103</v>
      </c>
      <c r="BV22">
        <v>559.36800000000005</v>
      </c>
    </row>
    <row r="23" spans="1:74" x14ac:dyDescent="0.35">
      <c r="A23" s="1">
        <v>37134</v>
      </c>
      <c r="B23">
        <v>180.34</v>
      </c>
      <c r="C23">
        <v>5.440626</v>
      </c>
      <c r="E23" s="1">
        <v>37134</v>
      </c>
      <c r="F23">
        <v>187.13</v>
      </c>
      <c r="G23">
        <v>5.4447080000000003</v>
      </c>
      <c r="I23" s="1">
        <v>37134</v>
      </c>
      <c r="J23">
        <v>185.72</v>
      </c>
      <c r="K23">
        <v>6.0336730000000003</v>
      </c>
      <c r="M23" s="1">
        <v>37134</v>
      </c>
      <c r="N23">
        <v>190.12</v>
      </c>
      <c r="O23">
        <v>6.9132670000000003</v>
      </c>
      <c r="Q23" s="1">
        <v>37134</v>
      </c>
      <c r="R23">
        <v>166.22</v>
      </c>
      <c r="S23">
        <v>4.1704049999999997</v>
      </c>
      <c r="U23" s="1">
        <v>37134</v>
      </c>
      <c r="V23">
        <v>175.84</v>
      </c>
      <c r="W23">
        <v>5.4712800000000001</v>
      </c>
      <c r="Y23" s="1">
        <v>37134</v>
      </c>
      <c r="Z23">
        <v>177.95</v>
      </c>
      <c r="AA23">
        <v>6.1095990000000002</v>
      </c>
      <c r="AC23" s="1">
        <v>37134</v>
      </c>
      <c r="AD23">
        <v>183.02</v>
      </c>
      <c r="AE23">
        <v>6.1721849999999998</v>
      </c>
      <c r="AG23" s="1">
        <v>37134</v>
      </c>
      <c r="AH23">
        <v>201.16</v>
      </c>
      <c r="AI23">
        <v>6.1710459999999996</v>
      </c>
      <c r="AK23" s="1">
        <v>37134</v>
      </c>
      <c r="AL23">
        <v>551.76</v>
      </c>
      <c r="AM23">
        <v>12.183171</v>
      </c>
      <c r="AO23" s="1">
        <v>37134</v>
      </c>
      <c r="AP23">
        <v>512.56769999999995</v>
      </c>
      <c r="AQ23">
        <v>12.446407000000001</v>
      </c>
      <c r="AS23" s="1">
        <v>37134</v>
      </c>
      <c r="AT23">
        <v>771.77</v>
      </c>
      <c r="AU23">
        <v>9.1710589999999996</v>
      </c>
      <c r="AW23" s="1">
        <v>37134</v>
      </c>
      <c r="AX23">
        <v>1061.83</v>
      </c>
      <c r="AY23">
        <v>4.0698379999999998</v>
      </c>
      <c r="BA23" s="1">
        <v>37134</v>
      </c>
      <c r="BB23">
        <v>1271.24</v>
      </c>
      <c r="BC23">
        <v>5.3710870000000002</v>
      </c>
      <c r="BE23" s="1">
        <v>37134</v>
      </c>
      <c r="BF23">
        <v>1231.06</v>
      </c>
      <c r="BG23">
        <v>5.8625220000000002</v>
      </c>
      <c r="BI23" s="1">
        <v>37134</v>
      </c>
      <c r="BJ23">
        <v>1290.3699999999999</v>
      </c>
      <c r="BK23">
        <v>7.2466949999999999</v>
      </c>
      <c r="BM23" s="1">
        <v>37134</v>
      </c>
      <c r="BN23">
        <v>123.07</v>
      </c>
      <c r="BO23">
        <v>5.856579</v>
      </c>
      <c r="BQ23" s="1">
        <v>37134</v>
      </c>
      <c r="BR23">
        <v>194.46</v>
      </c>
      <c r="BS23">
        <v>5.046233</v>
      </c>
      <c r="BU23" s="1">
        <v>37134</v>
      </c>
      <c r="BV23">
        <v>561.18399999999997</v>
      </c>
    </row>
    <row r="24" spans="1:74" x14ac:dyDescent="0.35">
      <c r="A24" s="1">
        <v>37162</v>
      </c>
      <c r="B24">
        <v>183.3</v>
      </c>
      <c r="C24">
        <v>5.0378249999999998</v>
      </c>
      <c r="E24" s="1">
        <v>37162</v>
      </c>
      <c r="F24">
        <v>188.64</v>
      </c>
      <c r="G24">
        <v>5.1537980000000001</v>
      </c>
      <c r="I24" s="1">
        <v>37162</v>
      </c>
      <c r="J24">
        <v>185.69</v>
      </c>
      <c r="K24">
        <v>6.0049359999999998</v>
      </c>
      <c r="M24" s="1">
        <v>37162</v>
      </c>
      <c r="N24">
        <v>187.93</v>
      </c>
      <c r="O24">
        <v>7.088381</v>
      </c>
      <c r="Q24" s="1">
        <v>37162</v>
      </c>
      <c r="R24">
        <v>168.68</v>
      </c>
      <c r="S24">
        <v>3.5942020000000001</v>
      </c>
      <c r="U24" s="1">
        <v>37162</v>
      </c>
      <c r="V24">
        <v>178.75</v>
      </c>
      <c r="W24">
        <v>5.0942540000000003</v>
      </c>
      <c r="Y24" s="1">
        <v>37162</v>
      </c>
      <c r="Z24">
        <v>180.55</v>
      </c>
      <c r="AA24">
        <v>5.7870999999999997</v>
      </c>
      <c r="AC24" s="1">
        <v>37162</v>
      </c>
      <c r="AD24">
        <v>185.59</v>
      </c>
      <c r="AE24">
        <v>5.9670930000000002</v>
      </c>
      <c r="AG24" s="1">
        <v>37162</v>
      </c>
      <c r="AH24">
        <v>200.25</v>
      </c>
      <c r="AI24">
        <v>6.2238579999999999</v>
      </c>
      <c r="AK24" s="1">
        <v>37162</v>
      </c>
      <c r="AL24">
        <v>514.67999999999995</v>
      </c>
      <c r="AM24">
        <v>13.774872999999999</v>
      </c>
      <c r="AO24" s="1">
        <v>37162</v>
      </c>
      <c r="AP24">
        <v>476.98700000000002</v>
      </c>
      <c r="AQ24">
        <v>14.126213</v>
      </c>
      <c r="AS24" s="1">
        <v>37162</v>
      </c>
      <c r="AT24">
        <v>739.43</v>
      </c>
      <c r="AU24">
        <v>10.033739000000001</v>
      </c>
      <c r="AW24" s="1">
        <v>37162</v>
      </c>
      <c r="AX24">
        <v>1083.79</v>
      </c>
      <c r="AY24">
        <v>3.4468209999999999</v>
      </c>
      <c r="BA24" s="1">
        <v>37162</v>
      </c>
      <c r="BB24">
        <v>1280.72</v>
      </c>
      <c r="BC24">
        <v>5.3152249999999999</v>
      </c>
      <c r="BE24" s="1">
        <v>37162</v>
      </c>
      <c r="BF24">
        <v>1236.78</v>
      </c>
      <c r="BG24">
        <v>5.7860310000000004</v>
      </c>
      <c r="BI24" s="1">
        <v>37162</v>
      </c>
      <c r="BJ24">
        <v>1256.1099999999999</v>
      </c>
      <c r="BK24">
        <v>7.5566060000000004</v>
      </c>
      <c r="BM24" s="1">
        <v>37162</v>
      </c>
      <c r="BN24">
        <v>125.51</v>
      </c>
      <c r="BO24">
        <v>5.544276</v>
      </c>
      <c r="BQ24" s="1">
        <v>37162</v>
      </c>
      <c r="BR24">
        <v>198.33</v>
      </c>
      <c r="BS24">
        <v>4.5131699999999997</v>
      </c>
      <c r="BU24" s="1">
        <v>37164</v>
      </c>
      <c r="BV24">
        <v>563.572</v>
      </c>
    </row>
    <row r="25" spans="1:74" x14ac:dyDescent="0.35">
      <c r="A25" s="1">
        <v>37195</v>
      </c>
      <c r="B25">
        <v>186.88</v>
      </c>
      <c r="C25">
        <v>4.6115570000000004</v>
      </c>
      <c r="E25" s="1">
        <v>37195</v>
      </c>
      <c r="F25">
        <v>193.16</v>
      </c>
      <c r="G25">
        <v>4.7607799999999996</v>
      </c>
      <c r="I25" s="1">
        <v>37195</v>
      </c>
      <c r="J25">
        <v>190.09</v>
      </c>
      <c r="K25">
        <v>5.7300250000000004</v>
      </c>
      <c r="M25" s="1">
        <v>37195</v>
      </c>
      <c r="N25">
        <v>193.13</v>
      </c>
      <c r="O25">
        <v>6.7422630000000003</v>
      </c>
      <c r="Q25" s="1">
        <v>37195</v>
      </c>
      <c r="R25">
        <v>170.4</v>
      </c>
      <c r="S25">
        <v>3.3656229999999998</v>
      </c>
      <c r="U25" s="1">
        <v>37195</v>
      </c>
      <c r="V25">
        <v>181.27</v>
      </c>
      <c r="W25">
        <v>4.847289</v>
      </c>
      <c r="Y25" s="1">
        <v>37195</v>
      </c>
      <c r="Z25">
        <v>183.38</v>
      </c>
      <c r="AA25">
        <v>5.5367749999999996</v>
      </c>
      <c r="AC25" s="1">
        <v>37195</v>
      </c>
      <c r="AD25">
        <v>189.36</v>
      </c>
      <c r="AE25">
        <v>5.5924120000000004</v>
      </c>
      <c r="AG25" s="1">
        <v>37195</v>
      </c>
      <c r="AH25">
        <v>210.07</v>
      </c>
      <c r="AI25">
        <v>5.8162979999999997</v>
      </c>
      <c r="AK25" s="1">
        <v>37195</v>
      </c>
      <c r="AL25">
        <v>527.41</v>
      </c>
      <c r="AM25">
        <v>13.256519000000001</v>
      </c>
      <c r="AO25" s="1">
        <v>37195</v>
      </c>
      <c r="AP25">
        <v>488.35309999999998</v>
      </c>
      <c r="AQ25">
        <v>13.61458</v>
      </c>
      <c r="AS25" s="1">
        <v>37195</v>
      </c>
      <c r="AT25">
        <v>764.88</v>
      </c>
      <c r="AU25">
        <v>9.6077010000000005</v>
      </c>
      <c r="AW25" s="1">
        <v>37195</v>
      </c>
      <c r="AX25">
        <v>1100.24</v>
      </c>
      <c r="AY25">
        <v>3.0461499999999999</v>
      </c>
      <c r="BA25" s="1">
        <v>37195</v>
      </c>
      <c r="BB25">
        <v>1343.66</v>
      </c>
      <c r="BC25">
        <v>4.9242350000000004</v>
      </c>
      <c r="BE25" s="1">
        <v>37195</v>
      </c>
      <c r="BF25">
        <v>1258.42</v>
      </c>
      <c r="BG25">
        <v>5.5150170000000003</v>
      </c>
      <c r="BI25" s="1">
        <v>37195</v>
      </c>
      <c r="BJ25">
        <v>1314.15</v>
      </c>
      <c r="BK25">
        <v>7.1060160000000003</v>
      </c>
      <c r="BM25" s="1">
        <v>37195</v>
      </c>
      <c r="BN25">
        <v>128.01</v>
      </c>
      <c r="BO25">
        <v>5.2424710000000001</v>
      </c>
      <c r="BQ25" s="1">
        <v>37195</v>
      </c>
      <c r="BR25">
        <v>201.13</v>
      </c>
      <c r="BS25">
        <v>4.1912289999999999</v>
      </c>
      <c r="BU25" s="1">
        <v>37195</v>
      </c>
      <c r="BV25">
        <v>565.04100000000005</v>
      </c>
    </row>
    <row r="26" spans="1:74" x14ac:dyDescent="0.35">
      <c r="A26" s="1">
        <v>37225</v>
      </c>
      <c r="B26">
        <v>183.98</v>
      </c>
      <c r="C26">
        <v>5.1202379999999996</v>
      </c>
      <c r="E26" s="1">
        <v>37225</v>
      </c>
      <c r="F26">
        <v>191.07</v>
      </c>
      <c r="G26">
        <v>5.0850099999999996</v>
      </c>
      <c r="I26" s="1">
        <v>37225</v>
      </c>
      <c r="J26">
        <v>188.84</v>
      </c>
      <c r="K26">
        <v>5.9850279999999998</v>
      </c>
      <c r="M26" s="1">
        <v>37225</v>
      </c>
      <c r="N26">
        <v>191.19</v>
      </c>
      <c r="O26">
        <v>6.9950749999999999</v>
      </c>
      <c r="Q26" s="1">
        <v>37225</v>
      </c>
      <c r="R26">
        <v>169.89</v>
      </c>
      <c r="S26">
        <v>3.3746779999999998</v>
      </c>
      <c r="U26" s="1">
        <v>37225</v>
      </c>
      <c r="V26">
        <v>179.68</v>
      </c>
      <c r="W26">
        <v>5.1547530000000004</v>
      </c>
      <c r="Y26" s="1">
        <v>37225</v>
      </c>
      <c r="Z26">
        <v>181.06</v>
      </c>
      <c r="AA26">
        <v>5.9694950000000002</v>
      </c>
      <c r="AC26" s="1">
        <v>37225</v>
      </c>
      <c r="AD26">
        <v>186.07</v>
      </c>
      <c r="AE26">
        <v>6.1050079999999998</v>
      </c>
      <c r="AG26" s="1">
        <v>37225</v>
      </c>
      <c r="AH26">
        <v>203.01</v>
      </c>
      <c r="AI26">
        <v>6.2480469999999997</v>
      </c>
      <c r="AK26" s="1">
        <v>37225</v>
      </c>
      <c r="AL26">
        <v>546.65</v>
      </c>
      <c r="AM26">
        <v>12.825555</v>
      </c>
      <c r="AO26" s="1">
        <v>37225</v>
      </c>
      <c r="AP26">
        <v>507.0514</v>
      </c>
      <c r="AQ26">
        <v>13.139547</v>
      </c>
      <c r="AS26" s="1">
        <v>37225</v>
      </c>
      <c r="AT26">
        <v>778.64</v>
      </c>
      <c r="AU26">
        <v>9.5170490000000001</v>
      </c>
      <c r="AW26" s="1">
        <v>37225</v>
      </c>
      <c r="AX26">
        <v>1087.76</v>
      </c>
      <c r="AY26">
        <v>3.4594170000000002</v>
      </c>
      <c r="BA26" s="1">
        <v>37225</v>
      </c>
      <c r="BB26">
        <v>1279.79</v>
      </c>
      <c r="BC26">
        <v>5.4291340000000003</v>
      </c>
      <c r="BE26" s="1">
        <v>37225</v>
      </c>
      <c r="BF26">
        <v>1248.74</v>
      </c>
      <c r="BG26">
        <v>5.7952729999999999</v>
      </c>
      <c r="BI26" s="1">
        <v>37225</v>
      </c>
      <c r="BJ26">
        <v>1300.07</v>
      </c>
      <c r="BK26">
        <v>7.3411419999999996</v>
      </c>
      <c r="BM26" s="1">
        <v>37225</v>
      </c>
      <c r="BN26">
        <v>125.78</v>
      </c>
      <c r="BO26">
        <v>5.6764840000000003</v>
      </c>
      <c r="BQ26" s="1">
        <v>37225</v>
      </c>
      <c r="BR26">
        <v>199.06</v>
      </c>
      <c r="BS26">
        <v>4.5759280000000002</v>
      </c>
      <c r="BU26" s="1">
        <v>37225</v>
      </c>
      <c r="BV26">
        <v>566.279</v>
      </c>
    </row>
    <row r="27" spans="1:74" x14ac:dyDescent="0.35">
      <c r="A27" s="1">
        <v>37256</v>
      </c>
      <c r="B27">
        <v>182.84</v>
      </c>
      <c r="C27">
        <v>5.3447760000000004</v>
      </c>
      <c r="E27" s="1">
        <v>37256</v>
      </c>
      <c r="F27">
        <v>190.07</v>
      </c>
      <c r="G27">
        <v>5.278778</v>
      </c>
      <c r="I27" s="1">
        <v>37256</v>
      </c>
      <c r="J27">
        <v>187.35</v>
      </c>
      <c r="K27">
        <v>6.2009249999999998</v>
      </c>
      <c r="M27" s="1">
        <v>37256</v>
      </c>
      <c r="N27">
        <v>189.96</v>
      </c>
      <c r="O27">
        <v>7.1372369999999998</v>
      </c>
      <c r="Q27" s="1">
        <v>37256</v>
      </c>
      <c r="R27">
        <v>169.95</v>
      </c>
      <c r="S27">
        <v>3.4925980000000001</v>
      </c>
      <c r="U27" s="1">
        <v>37256</v>
      </c>
      <c r="V27">
        <v>178.82</v>
      </c>
      <c r="W27">
        <v>5.2753310000000004</v>
      </c>
      <c r="Y27" s="1">
        <v>37256</v>
      </c>
      <c r="Z27">
        <v>180.06</v>
      </c>
      <c r="AA27">
        <v>6.1807499999999997</v>
      </c>
      <c r="AC27" s="1">
        <v>37256</v>
      </c>
      <c r="AD27">
        <v>184.57</v>
      </c>
      <c r="AE27">
        <v>6.3542439999999996</v>
      </c>
      <c r="AG27" s="1">
        <v>37256</v>
      </c>
      <c r="AH27">
        <v>200.07</v>
      </c>
      <c r="AI27">
        <v>6.4296509999999998</v>
      </c>
      <c r="AK27" s="1">
        <v>37256</v>
      </c>
      <c r="AL27">
        <v>544.41999999999996</v>
      </c>
      <c r="AM27">
        <v>12.459014</v>
      </c>
      <c r="AO27" s="1">
        <v>37256</v>
      </c>
      <c r="AP27">
        <v>504.17689999999999</v>
      </c>
      <c r="AQ27">
        <v>12.728733999999999</v>
      </c>
      <c r="AS27" s="1">
        <v>37256</v>
      </c>
      <c r="AT27">
        <v>788.52</v>
      </c>
      <c r="AU27">
        <v>9.7600820000000006</v>
      </c>
      <c r="AW27" s="1">
        <v>37256</v>
      </c>
      <c r="AX27">
        <v>1082.54</v>
      </c>
      <c r="AY27">
        <v>3.6655690000000001</v>
      </c>
      <c r="BA27" s="1">
        <v>37256</v>
      </c>
      <c r="BB27">
        <v>1255.67</v>
      </c>
      <c r="BC27">
        <v>5.6581289999999997</v>
      </c>
      <c r="BE27" s="1">
        <v>37256</v>
      </c>
      <c r="BF27">
        <v>1240.26</v>
      </c>
      <c r="BG27">
        <v>6.0132969999999997</v>
      </c>
      <c r="BI27" s="1">
        <v>37256</v>
      </c>
      <c r="BJ27">
        <v>1288.94</v>
      </c>
      <c r="BK27">
        <v>7.4691710000000002</v>
      </c>
      <c r="BM27" s="1">
        <v>37256</v>
      </c>
      <c r="BN27">
        <v>124.79</v>
      </c>
      <c r="BO27">
        <v>5.9349449999999999</v>
      </c>
      <c r="BQ27" s="1">
        <v>37256</v>
      </c>
      <c r="BR27">
        <v>198.3</v>
      </c>
      <c r="BS27">
        <v>4.7571459999999997</v>
      </c>
      <c r="BU27" s="1">
        <v>37256</v>
      </c>
      <c r="BV27">
        <v>567.16</v>
      </c>
    </row>
    <row r="28" spans="1:74" x14ac:dyDescent="0.35">
      <c r="A28" s="1">
        <v>37287</v>
      </c>
      <c r="B28">
        <v>184.29</v>
      </c>
      <c r="C28">
        <v>5.2838909999999997</v>
      </c>
      <c r="E28" s="1">
        <v>37287</v>
      </c>
      <c r="F28">
        <v>191.68</v>
      </c>
      <c r="G28">
        <v>5.2655149999999997</v>
      </c>
      <c r="I28" s="1">
        <v>37287</v>
      </c>
      <c r="J28">
        <v>189.07</v>
      </c>
      <c r="K28">
        <v>6.1387720000000003</v>
      </c>
      <c r="M28" s="1">
        <v>37287</v>
      </c>
      <c r="N28">
        <v>191.51</v>
      </c>
      <c r="O28">
        <v>7.1805329999999996</v>
      </c>
      <c r="Q28" s="1">
        <v>37287</v>
      </c>
      <c r="R28">
        <v>170.5</v>
      </c>
      <c r="S28">
        <v>3.5295450000000002</v>
      </c>
      <c r="U28" s="1">
        <v>37287</v>
      </c>
      <c r="V28">
        <v>179.83</v>
      </c>
      <c r="W28">
        <v>5.2356879999999997</v>
      </c>
      <c r="Y28" s="1">
        <v>37287</v>
      </c>
      <c r="Z28">
        <v>181.44</v>
      </c>
      <c r="AA28">
        <v>6.0905529999999999</v>
      </c>
      <c r="AC28" s="1">
        <v>37287</v>
      </c>
      <c r="AD28">
        <v>186.43</v>
      </c>
      <c r="AE28">
        <v>6.2696430000000003</v>
      </c>
      <c r="AG28" s="1">
        <v>37287</v>
      </c>
      <c r="AH28">
        <v>202.75</v>
      </c>
      <c r="AI28">
        <v>6.3432959999999996</v>
      </c>
      <c r="AK28" s="1">
        <v>37287</v>
      </c>
      <c r="AL28">
        <v>548.21</v>
      </c>
      <c r="AM28">
        <v>12.095568999999999</v>
      </c>
      <c r="AO28" s="1">
        <v>37287</v>
      </c>
      <c r="AP28">
        <v>507.72410000000002</v>
      </c>
      <c r="AQ28">
        <v>12.352570999999999</v>
      </c>
      <c r="AS28" s="1">
        <v>37287</v>
      </c>
      <c r="AT28">
        <v>793.45</v>
      </c>
      <c r="AU28">
        <v>9.5148530000000004</v>
      </c>
      <c r="AW28" s="1">
        <v>37287</v>
      </c>
      <c r="AX28">
        <v>1086.24</v>
      </c>
      <c r="AY28">
        <v>3.6954760000000002</v>
      </c>
      <c r="BA28" s="1">
        <v>37287</v>
      </c>
      <c r="BB28">
        <v>1271.9000000000001</v>
      </c>
      <c r="BC28">
        <v>5.5799799999999999</v>
      </c>
      <c r="BE28" s="1">
        <v>37287</v>
      </c>
      <c r="BF28">
        <v>1248.0999999999999</v>
      </c>
      <c r="BG28">
        <v>6.0380120000000002</v>
      </c>
      <c r="BI28" s="1">
        <v>37287</v>
      </c>
      <c r="BJ28">
        <v>1308.4000000000001</v>
      </c>
      <c r="BK28">
        <v>7.3633839999999999</v>
      </c>
      <c r="BM28" s="1">
        <v>37287</v>
      </c>
      <c r="BN28">
        <v>126.2</v>
      </c>
      <c r="BO28">
        <v>5.8198309999999998</v>
      </c>
      <c r="BQ28" s="1">
        <v>37287</v>
      </c>
      <c r="BR28">
        <v>199.62</v>
      </c>
      <c r="BS28">
        <v>4.6936239999999998</v>
      </c>
      <c r="BU28" s="1">
        <v>37287</v>
      </c>
      <c r="BV28">
        <v>567.98599999999999</v>
      </c>
    </row>
    <row r="29" spans="1:74" x14ac:dyDescent="0.35">
      <c r="A29" s="1">
        <v>37315</v>
      </c>
      <c r="B29">
        <v>186.21</v>
      </c>
      <c r="C29">
        <v>5.1402559999999999</v>
      </c>
      <c r="E29" s="1">
        <v>37315</v>
      </c>
      <c r="F29">
        <v>194</v>
      </c>
      <c r="G29">
        <v>5.1327990000000003</v>
      </c>
      <c r="I29" s="1">
        <v>37315</v>
      </c>
      <c r="J29">
        <v>190.61</v>
      </c>
      <c r="K29">
        <v>6.109731</v>
      </c>
      <c r="M29" s="1">
        <v>37315</v>
      </c>
      <c r="N29">
        <v>192.32</v>
      </c>
      <c r="O29">
        <v>7.088184</v>
      </c>
      <c r="Q29" s="1">
        <v>37315</v>
      </c>
      <c r="R29">
        <v>171.3</v>
      </c>
      <c r="S29">
        <v>3.5378759999999998</v>
      </c>
      <c r="U29" s="1">
        <v>37315</v>
      </c>
      <c r="V29">
        <v>181.38</v>
      </c>
      <c r="W29">
        <v>5.1853980000000002</v>
      </c>
      <c r="Y29" s="1">
        <v>37315</v>
      </c>
      <c r="Z29">
        <v>183.26</v>
      </c>
      <c r="AA29">
        <v>5.878393</v>
      </c>
      <c r="AC29" s="1">
        <v>37315</v>
      </c>
      <c r="AD29">
        <v>188.85</v>
      </c>
      <c r="AE29">
        <v>6.0875539999999999</v>
      </c>
      <c r="AG29" s="1">
        <v>37315</v>
      </c>
      <c r="AH29">
        <v>204.86</v>
      </c>
      <c r="AI29">
        <v>6.280564</v>
      </c>
      <c r="AK29" s="1">
        <v>37315</v>
      </c>
      <c r="AL29">
        <v>540.55999999999995</v>
      </c>
      <c r="AM29">
        <v>12.327116</v>
      </c>
      <c r="AO29" s="1">
        <v>37315</v>
      </c>
      <c r="AP29">
        <v>500.19479999999999</v>
      </c>
      <c r="AQ29">
        <v>12.57701</v>
      </c>
      <c r="AS29" s="1">
        <v>37315</v>
      </c>
      <c r="AT29">
        <v>789.36</v>
      </c>
      <c r="AU29">
        <v>9.7699979999999993</v>
      </c>
      <c r="AW29" s="1">
        <v>37315</v>
      </c>
      <c r="AX29">
        <v>1094.48</v>
      </c>
      <c r="AY29">
        <v>3.6189779999999998</v>
      </c>
      <c r="BA29" s="1">
        <v>37315</v>
      </c>
      <c r="BB29">
        <v>1286.71</v>
      </c>
      <c r="BC29">
        <v>5.5043100000000003</v>
      </c>
      <c r="BE29" s="1">
        <v>37315</v>
      </c>
      <c r="BF29">
        <v>1256.53</v>
      </c>
      <c r="BG29">
        <v>5.9661860000000004</v>
      </c>
      <c r="BI29" s="1">
        <v>37315</v>
      </c>
      <c r="BJ29">
        <v>1316.44</v>
      </c>
      <c r="BK29">
        <v>7.334721</v>
      </c>
      <c r="BM29" s="1">
        <v>37315</v>
      </c>
      <c r="BN29">
        <v>128.22999999999999</v>
      </c>
      <c r="BO29">
        <v>5.6118300000000003</v>
      </c>
      <c r="BQ29" s="1">
        <v>37315</v>
      </c>
      <c r="BR29">
        <v>201.45</v>
      </c>
      <c r="BS29">
        <v>4.5671210000000002</v>
      </c>
      <c r="BU29" s="1">
        <v>37315</v>
      </c>
      <c r="BV29">
        <v>568.745</v>
      </c>
    </row>
    <row r="30" spans="1:74" x14ac:dyDescent="0.35">
      <c r="A30" s="1">
        <v>37344</v>
      </c>
      <c r="B30">
        <v>183.24</v>
      </c>
      <c r="C30">
        <v>5.632117</v>
      </c>
      <c r="E30" s="1">
        <v>37344</v>
      </c>
      <c r="F30">
        <v>190.09</v>
      </c>
      <c r="G30">
        <v>5.712421</v>
      </c>
      <c r="I30" s="1">
        <v>37344</v>
      </c>
      <c r="J30">
        <v>186.82</v>
      </c>
      <c r="K30">
        <v>6.5819470000000004</v>
      </c>
      <c r="M30" s="1">
        <v>37344</v>
      </c>
      <c r="N30">
        <v>189.19</v>
      </c>
      <c r="O30">
        <v>7.5310160000000002</v>
      </c>
      <c r="Q30" s="1">
        <v>37344</v>
      </c>
      <c r="R30">
        <v>170.2</v>
      </c>
      <c r="S30">
        <v>4.1225370000000003</v>
      </c>
      <c r="U30" s="1">
        <v>37344</v>
      </c>
      <c r="V30">
        <v>179.32</v>
      </c>
      <c r="W30">
        <v>5.5638550000000002</v>
      </c>
      <c r="Y30" s="1">
        <v>37344</v>
      </c>
      <c r="Z30">
        <v>181</v>
      </c>
      <c r="AA30">
        <v>6.2918659999999997</v>
      </c>
      <c r="AC30" s="1">
        <v>37344</v>
      </c>
      <c r="AD30">
        <v>185.14</v>
      </c>
      <c r="AE30">
        <v>6.5487640000000003</v>
      </c>
      <c r="AG30" s="1">
        <v>37344</v>
      </c>
      <c r="AH30">
        <v>197.75</v>
      </c>
      <c r="AI30">
        <v>6.7054460000000002</v>
      </c>
      <c r="AK30" s="1">
        <v>37344</v>
      </c>
      <c r="AL30">
        <v>553.57000000000005</v>
      </c>
      <c r="AM30">
        <v>11.794454999999999</v>
      </c>
      <c r="AO30" s="1">
        <v>37344</v>
      </c>
      <c r="AP30">
        <v>512.27260000000001</v>
      </c>
      <c r="AQ30">
        <v>12.008037</v>
      </c>
      <c r="AS30" s="1">
        <v>37344</v>
      </c>
      <c r="AT30">
        <v>807.61</v>
      </c>
      <c r="AU30">
        <v>9.5676909999999999</v>
      </c>
      <c r="AW30" s="1">
        <v>37344</v>
      </c>
      <c r="AX30">
        <v>1077.76</v>
      </c>
      <c r="AY30">
        <v>4.2404279999999996</v>
      </c>
      <c r="BA30" s="1">
        <v>37344</v>
      </c>
      <c r="BB30">
        <v>1234.69</v>
      </c>
      <c r="BC30">
        <v>5.9473440000000002</v>
      </c>
      <c r="BE30" s="1">
        <v>37344</v>
      </c>
      <c r="BF30">
        <v>1237.0899999999999</v>
      </c>
      <c r="BG30">
        <v>6.4926130000000004</v>
      </c>
      <c r="BI30" s="1">
        <v>37344</v>
      </c>
      <c r="BJ30">
        <v>1279.53</v>
      </c>
      <c r="BK30">
        <v>7.7207509999999999</v>
      </c>
      <c r="BM30" s="1">
        <v>37344</v>
      </c>
      <c r="BN30">
        <v>125.78</v>
      </c>
      <c r="BO30">
        <v>6.1071020000000003</v>
      </c>
      <c r="BQ30" s="1">
        <v>37344</v>
      </c>
      <c r="BR30">
        <v>199.25</v>
      </c>
      <c r="BS30">
        <v>5.0773190000000001</v>
      </c>
      <c r="BU30" s="1">
        <v>37346</v>
      </c>
      <c r="BV30">
        <v>569.596</v>
      </c>
    </row>
    <row r="31" spans="1:74" x14ac:dyDescent="0.35">
      <c r="A31" s="1">
        <v>37376</v>
      </c>
      <c r="B31">
        <v>187.15</v>
      </c>
      <c r="C31">
        <v>5.2290749999999999</v>
      </c>
      <c r="E31" s="1">
        <v>37376</v>
      </c>
      <c r="F31">
        <v>193.87</v>
      </c>
      <c r="G31">
        <v>5.3714149999999998</v>
      </c>
      <c r="I31" s="1">
        <v>37376</v>
      </c>
      <c r="J31">
        <v>188.65</v>
      </c>
      <c r="K31">
        <v>6.096635</v>
      </c>
      <c r="M31" s="1">
        <v>37376</v>
      </c>
      <c r="N31">
        <v>191.9</v>
      </c>
      <c r="O31">
        <v>7.6656300000000002</v>
      </c>
      <c r="Q31" s="1">
        <v>37376</v>
      </c>
      <c r="R31">
        <v>172.15</v>
      </c>
      <c r="S31">
        <v>3.6918190000000002</v>
      </c>
      <c r="U31" s="1">
        <v>37376</v>
      </c>
      <c r="V31">
        <v>182.42</v>
      </c>
      <c r="W31">
        <v>5.2636200000000004</v>
      </c>
      <c r="Y31" s="1">
        <v>37376</v>
      </c>
      <c r="Z31">
        <v>184.28</v>
      </c>
      <c r="AA31">
        <v>5.9219099999999996</v>
      </c>
      <c r="AC31" s="1">
        <v>37376</v>
      </c>
      <c r="AD31">
        <v>189.15</v>
      </c>
      <c r="AE31">
        <v>6.2352920000000003</v>
      </c>
      <c r="AG31" s="1">
        <v>37376</v>
      </c>
      <c r="AH31">
        <v>203.2</v>
      </c>
      <c r="AI31">
        <v>6.4752460000000003</v>
      </c>
      <c r="AK31" s="1">
        <v>37376</v>
      </c>
      <c r="AL31">
        <v>562.20000000000005</v>
      </c>
      <c r="AM31">
        <v>11.298043</v>
      </c>
      <c r="AO31" s="1">
        <v>37376</v>
      </c>
      <c r="AP31">
        <v>520.4049</v>
      </c>
      <c r="AQ31">
        <v>11.489822</v>
      </c>
      <c r="AS31" s="1">
        <v>37376</v>
      </c>
      <c r="AT31">
        <v>817.82</v>
      </c>
      <c r="AU31">
        <v>9.4963280000000001</v>
      </c>
      <c r="AW31" s="1">
        <v>37376</v>
      </c>
      <c r="AX31">
        <v>1097</v>
      </c>
      <c r="AY31">
        <v>3.7503570000000002</v>
      </c>
      <c r="BA31" s="1">
        <v>37376</v>
      </c>
      <c r="BB31">
        <v>1281.57</v>
      </c>
      <c r="BC31">
        <v>5.6276619999999999</v>
      </c>
      <c r="BE31" s="1">
        <v>37376</v>
      </c>
      <c r="BF31">
        <v>1253.1099999999999</v>
      </c>
      <c r="BG31">
        <v>6.2580249999999999</v>
      </c>
      <c r="BI31" s="1">
        <v>37376</v>
      </c>
      <c r="BJ31">
        <v>1294.3699999999999</v>
      </c>
      <c r="BK31">
        <v>7.6562609999999998</v>
      </c>
      <c r="BM31" s="1">
        <v>37376</v>
      </c>
      <c r="BN31">
        <v>129.26</v>
      </c>
      <c r="BO31">
        <v>5.654204</v>
      </c>
      <c r="BQ31" s="1">
        <v>37376</v>
      </c>
      <c r="BR31">
        <v>203.17</v>
      </c>
      <c r="BS31">
        <v>4.6179509999999997</v>
      </c>
      <c r="BU31" s="1">
        <v>37376</v>
      </c>
      <c r="BV31">
        <v>570.48800000000006</v>
      </c>
    </row>
    <row r="32" spans="1:74" x14ac:dyDescent="0.35">
      <c r="A32" s="1">
        <v>37407</v>
      </c>
      <c r="B32">
        <v>188.42</v>
      </c>
      <c r="C32">
        <v>5.1502369999999997</v>
      </c>
      <c r="E32" s="1">
        <v>37407</v>
      </c>
      <c r="F32">
        <v>196.48</v>
      </c>
      <c r="G32">
        <v>5.214969</v>
      </c>
      <c r="I32" s="1">
        <v>37407</v>
      </c>
      <c r="J32">
        <v>191.43</v>
      </c>
      <c r="K32">
        <v>5.8365020000000003</v>
      </c>
      <c r="M32" s="1">
        <v>37407</v>
      </c>
      <c r="N32">
        <v>194.31</v>
      </c>
      <c r="O32">
        <v>7.1502359999999996</v>
      </c>
      <c r="Q32" s="1">
        <v>37407</v>
      </c>
      <c r="R32">
        <v>173.06</v>
      </c>
      <c r="S32">
        <v>3.5699299999999998</v>
      </c>
      <c r="U32" s="1">
        <v>37407</v>
      </c>
      <c r="V32">
        <v>184.19</v>
      </c>
      <c r="W32">
        <v>5.1218700000000004</v>
      </c>
      <c r="Y32" s="1">
        <v>37407</v>
      </c>
      <c r="Z32">
        <v>185.9</v>
      </c>
      <c r="AA32">
        <v>5.819598</v>
      </c>
      <c r="AC32" s="1">
        <v>37407</v>
      </c>
      <c r="AD32">
        <v>191.11</v>
      </c>
      <c r="AE32">
        <v>6.1085529999999997</v>
      </c>
      <c r="AG32" s="1">
        <v>37407</v>
      </c>
      <c r="AH32">
        <v>204.62</v>
      </c>
      <c r="AI32">
        <v>6.383521</v>
      </c>
      <c r="AK32" s="1">
        <v>37407</v>
      </c>
      <c r="AL32">
        <v>559.29999999999995</v>
      </c>
      <c r="AM32">
        <v>11.550663</v>
      </c>
      <c r="AO32" s="1">
        <v>37407</v>
      </c>
      <c r="AP32">
        <v>516.82180000000005</v>
      </c>
      <c r="AQ32">
        <v>11.660259999999999</v>
      </c>
      <c r="AS32" s="1">
        <v>37407</v>
      </c>
      <c r="AT32">
        <v>826.81</v>
      </c>
      <c r="AU32">
        <v>10.650245</v>
      </c>
      <c r="AW32" s="1">
        <v>37407</v>
      </c>
      <c r="AX32">
        <v>1104.56</v>
      </c>
      <c r="AY32">
        <v>3.6888770000000002</v>
      </c>
      <c r="BA32" s="1">
        <v>37407</v>
      </c>
      <c r="BB32">
        <v>1285.5999999999999</v>
      </c>
      <c r="BC32">
        <v>5.632987</v>
      </c>
      <c r="BE32" s="1">
        <v>37407</v>
      </c>
      <c r="BF32">
        <v>1271.31</v>
      </c>
      <c r="BG32">
        <v>5.8685720000000003</v>
      </c>
      <c r="BI32" s="1">
        <v>37407</v>
      </c>
      <c r="BJ32">
        <v>1310.74</v>
      </c>
      <c r="BK32">
        <v>7.3956489999999997</v>
      </c>
      <c r="BM32" s="1">
        <v>37407</v>
      </c>
      <c r="BN32">
        <v>130.53</v>
      </c>
      <c r="BO32">
        <v>5.5524610000000001</v>
      </c>
      <c r="BQ32" s="1">
        <v>37407</v>
      </c>
      <c r="BR32">
        <v>204.62</v>
      </c>
      <c r="BS32">
        <v>4.5239859999999998</v>
      </c>
      <c r="BU32" s="1">
        <v>37407</v>
      </c>
      <c r="BV32">
        <v>571.38199999999995</v>
      </c>
    </row>
    <row r="33" spans="1:74" x14ac:dyDescent="0.35">
      <c r="A33" s="1">
        <v>37435</v>
      </c>
      <c r="B33">
        <v>190.53</v>
      </c>
      <c r="C33">
        <v>4.963743</v>
      </c>
      <c r="E33" s="1">
        <v>37435</v>
      </c>
      <c r="F33">
        <v>198.52</v>
      </c>
      <c r="G33">
        <v>5.0535670000000001</v>
      </c>
      <c r="I33" s="1">
        <v>37435</v>
      </c>
      <c r="J33">
        <v>192.85</v>
      </c>
      <c r="K33">
        <v>5.7564099999999998</v>
      </c>
      <c r="M33" s="1">
        <v>37435</v>
      </c>
      <c r="N33">
        <v>192.16</v>
      </c>
      <c r="O33">
        <v>7.3317160000000001</v>
      </c>
      <c r="Q33" s="1">
        <v>37435</v>
      </c>
      <c r="R33">
        <v>174.43</v>
      </c>
      <c r="S33">
        <v>3.314562</v>
      </c>
      <c r="U33" s="1">
        <v>37435</v>
      </c>
      <c r="V33">
        <v>185.78</v>
      </c>
      <c r="W33">
        <v>4.9766260000000004</v>
      </c>
      <c r="Y33" s="1">
        <v>37435</v>
      </c>
      <c r="Z33">
        <v>187.55</v>
      </c>
      <c r="AA33">
        <v>5.718407</v>
      </c>
      <c r="AC33" s="1">
        <v>37435</v>
      </c>
      <c r="AD33">
        <v>192.88</v>
      </c>
      <c r="AE33">
        <v>6.0142790000000002</v>
      </c>
      <c r="AG33" s="1">
        <v>37435</v>
      </c>
      <c r="AH33">
        <v>206.3</v>
      </c>
      <c r="AI33">
        <v>6.3371870000000001</v>
      </c>
      <c r="AK33" s="1">
        <v>37435</v>
      </c>
      <c r="AL33">
        <v>518.05999999999995</v>
      </c>
      <c r="AM33">
        <v>12.439415</v>
      </c>
      <c r="AO33" s="1">
        <v>37435</v>
      </c>
      <c r="AP33">
        <v>479.82010000000002</v>
      </c>
      <c r="AQ33">
        <v>12.679318</v>
      </c>
      <c r="AS33" s="1">
        <v>37435</v>
      </c>
      <c r="AT33">
        <v>751.42</v>
      </c>
      <c r="AU33">
        <v>10.445845</v>
      </c>
      <c r="AW33" s="1">
        <v>37435</v>
      </c>
      <c r="AX33">
        <v>1118.02</v>
      </c>
      <c r="AY33">
        <v>3.3904139999999998</v>
      </c>
      <c r="BA33" s="1">
        <v>37435</v>
      </c>
      <c r="BB33">
        <v>1308.68</v>
      </c>
      <c r="BC33">
        <v>5.497382</v>
      </c>
      <c r="BE33" s="1">
        <v>37435</v>
      </c>
      <c r="BF33">
        <v>1274.73</v>
      </c>
      <c r="BG33">
        <v>5.8498380000000001</v>
      </c>
      <c r="BI33" s="1">
        <v>37435</v>
      </c>
      <c r="BJ33">
        <v>1300.33</v>
      </c>
      <c r="BK33">
        <v>7.515523</v>
      </c>
      <c r="BM33" s="1">
        <v>37435</v>
      </c>
      <c r="BN33">
        <v>132.69999999999999</v>
      </c>
      <c r="BO33">
        <v>5.3073300000000003</v>
      </c>
      <c r="BQ33" s="1">
        <v>37435</v>
      </c>
      <c r="BR33">
        <v>207.13</v>
      </c>
      <c r="BS33">
        <v>4.2150749999999997</v>
      </c>
      <c r="BU33" s="1">
        <v>37437</v>
      </c>
      <c r="BV33">
        <v>572.20799999999997</v>
      </c>
    </row>
    <row r="34" spans="1:74" x14ac:dyDescent="0.35">
      <c r="A34" s="1">
        <v>37468</v>
      </c>
      <c r="B34">
        <v>193.69</v>
      </c>
      <c r="C34">
        <v>4.5906859999999998</v>
      </c>
      <c r="E34" s="1">
        <v>37468</v>
      </c>
      <c r="F34">
        <v>201.27</v>
      </c>
      <c r="G34">
        <v>4.7735440000000002</v>
      </c>
      <c r="I34" s="1">
        <v>37468</v>
      </c>
      <c r="J34">
        <v>194.55</v>
      </c>
      <c r="K34">
        <v>5.6064699999999998</v>
      </c>
      <c r="M34" s="1">
        <v>37468</v>
      </c>
      <c r="N34">
        <v>187.98</v>
      </c>
      <c r="O34">
        <v>7.5682859999999996</v>
      </c>
      <c r="Q34" s="1">
        <v>37468</v>
      </c>
      <c r="R34">
        <v>176.17</v>
      </c>
      <c r="S34">
        <v>2.9166669999999999</v>
      </c>
      <c r="U34" s="1">
        <v>37468</v>
      </c>
      <c r="V34">
        <v>188.1</v>
      </c>
      <c r="W34">
        <v>4.8314329999999996</v>
      </c>
      <c r="Y34" s="1">
        <v>37468</v>
      </c>
      <c r="Z34">
        <v>189.82</v>
      </c>
      <c r="AA34">
        <v>5.4953450000000004</v>
      </c>
      <c r="AC34" s="1">
        <v>37468</v>
      </c>
      <c r="AD34">
        <v>195.36</v>
      </c>
      <c r="AE34">
        <v>5.7979520000000004</v>
      </c>
      <c r="AG34" s="1">
        <v>37468</v>
      </c>
      <c r="AH34">
        <v>208.94</v>
      </c>
      <c r="AI34">
        <v>6.198715</v>
      </c>
      <c r="AK34" s="1">
        <v>37468</v>
      </c>
      <c r="AL34">
        <v>495.43</v>
      </c>
      <c r="AM34">
        <v>13.538646999999999</v>
      </c>
      <c r="AO34" s="1">
        <v>37468</v>
      </c>
      <c r="AP34">
        <v>460.6207</v>
      </c>
      <c r="AQ34">
        <v>13.669404999999999</v>
      </c>
      <c r="AS34" s="1">
        <v>37468</v>
      </c>
      <c r="AT34">
        <v>695.65</v>
      </c>
      <c r="AU34">
        <v>12.409932</v>
      </c>
      <c r="AW34" s="1">
        <v>37468</v>
      </c>
      <c r="AX34">
        <v>1140.3399999999999</v>
      </c>
      <c r="AY34">
        <v>2.7955540000000001</v>
      </c>
      <c r="BA34" s="1">
        <v>37468</v>
      </c>
      <c r="BB34">
        <v>1349.06</v>
      </c>
      <c r="BC34">
        <v>5.235627</v>
      </c>
      <c r="BE34" s="1">
        <v>37468</v>
      </c>
      <c r="BF34">
        <v>1275.4000000000001</v>
      </c>
      <c r="BG34">
        <v>5.7682159999999998</v>
      </c>
      <c r="BI34" s="1">
        <v>37468</v>
      </c>
      <c r="BJ34">
        <v>1278.44</v>
      </c>
      <c r="BK34">
        <v>7.671163</v>
      </c>
      <c r="BM34" s="1">
        <v>37468</v>
      </c>
      <c r="BN34">
        <v>135.54</v>
      </c>
      <c r="BO34">
        <v>4.948874</v>
      </c>
      <c r="BQ34" s="1">
        <v>37468</v>
      </c>
      <c r="BR34">
        <v>209.99</v>
      </c>
      <c r="BS34">
        <v>3.8513190000000002</v>
      </c>
      <c r="BU34" s="1">
        <v>37468</v>
      </c>
      <c r="BV34">
        <v>573.08100000000002</v>
      </c>
    </row>
    <row r="35" spans="1:74" x14ac:dyDescent="0.35">
      <c r="A35" s="1">
        <v>37498</v>
      </c>
      <c r="B35">
        <v>196.38</v>
      </c>
      <c r="C35">
        <v>4.3256110000000003</v>
      </c>
      <c r="E35" s="1">
        <v>37498</v>
      </c>
      <c r="F35">
        <v>205.91</v>
      </c>
      <c r="G35">
        <v>4.5135350000000001</v>
      </c>
      <c r="I35" s="1">
        <v>37498</v>
      </c>
      <c r="J35">
        <v>198.56</v>
      </c>
      <c r="K35">
        <v>5.3719539999999997</v>
      </c>
      <c r="M35" s="1">
        <v>37498</v>
      </c>
      <c r="N35">
        <v>194.63</v>
      </c>
      <c r="O35">
        <v>7.0696399999999997</v>
      </c>
      <c r="Q35" s="1">
        <v>37498</v>
      </c>
      <c r="R35">
        <v>177.09</v>
      </c>
      <c r="S35">
        <v>2.969462</v>
      </c>
      <c r="U35" s="1">
        <v>37498</v>
      </c>
      <c r="V35">
        <v>189.9</v>
      </c>
      <c r="W35">
        <v>4.7732250000000001</v>
      </c>
      <c r="Y35" s="1">
        <v>37498</v>
      </c>
      <c r="Z35">
        <v>192.13</v>
      </c>
      <c r="AA35">
        <v>5.1087499999999997</v>
      </c>
      <c r="AC35" s="1">
        <v>37498</v>
      </c>
      <c r="AD35">
        <v>199.59</v>
      </c>
      <c r="AE35">
        <v>5.465592</v>
      </c>
      <c r="AG35" s="1">
        <v>37498</v>
      </c>
      <c r="AH35">
        <v>218.5</v>
      </c>
      <c r="AI35">
        <v>5.812271</v>
      </c>
      <c r="AK35" s="1">
        <v>37498</v>
      </c>
      <c r="AL35">
        <v>509.56</v>
      </c>
      <c r="AM35">
        <v>13.312877</v>
      </c>
      <c r="AO35" s="1">
        <v>37498</v>
      </c>
      <c r="AP35">
        <v>472.62520000000001</v>
      </c>
      <c r="AQ35">
        <v>13.462483000000001</v>
      </c>
      <c r="AS35" s="1">
        <v>37498</v>
      </c>
      <c r="AT35">
        <v>730.2</v>
      </c>
      <c r="AU35">
        <v>12.051704000000001</v>
      </c>
      <c r="AW35" s="1">
        <v>37498</v>
      </c>
      <c r="AX35">
        <v>1152.29</v>
      </c>
      <c r="AY35">
        <v>2.6817530000000001</v>
      </c>
      <c r="BA35" s="1">
        <v>37498</v>
      </c>
      <c r="BB35">
        <v>1407.94</v>
      </c>
      <c r="BC35">
        <v>4.8790509999999996</v>
      </c>
      <c r="BE35" s="1">
        <v>37498</v>
      </c>
      <c r="BF35">
        <v>1300.7</v>
      </c>
      <c r="BG35">
        <v>5.4593259999999999</v>
      </c>
      <c r="BI35" s="1">
        <v>37498</v>
      </c>
      <c r="BJ35">
        <v>1340.53</v>
      </c>
      <c r="BK35">
        <v>7.2069869999999998</v>
      </c>
      <c r="BM35" s="1">
        <v>37498</v>
      </c>
      <c r="BN35">
        <v>138.59</v>
      </c>
      <c r="BO35">
        <v>4.5960159999999997</v>
      </c>
      <c r="BQ35" s="1">
        <v>37498</v>
      </c>
      <c r="BR35">
        <v>211.59</v>
      </c>
      <c r="BS35">
        <v>3.7308949999999999</v>
      </c>
      <c r="BU35" s="1">
        <v>37499</v>
      </c>
      <c r="BV35">
        <v>573.88099999999997</v>
      </c>
    </row>
    <row r="36" spans="1:74" x14ac:dyDescent="0.35">
      <c r="A36" s="1">
        <v>37529</v>
      </c>
      <c r="B36">
        <v>199.38</v>
      </c>
      <c r="C36">
        <v>3.9091019999999999</v>
      </c>
      <c r="E36" s="1">
        <v>37529</v>
      </c>
      <c r="F36">
        <v>211.08</v>
      </c>
      <c r="G36">
        <v>4.0870660000000001</v>
      </c>
      <c r="I36" s="1">
        <v>37529</v>
      </c>
      <c r="J36">
        <v>202.57</v>
      </c>
      <c r="K36">
        <v>5.0439049999999996</v>
      </c>
      <c r="M36" s="1">
        <v>37529</v>
      </c>
      <c r="N36">
        <v>197.43</v>
      </c>
      <c r="O36">
        <v>6.8566010000000004</v>
      </c>
      <c r="Q36" s="1">
        <v>37529</v>
      </c>
      <c r="R36">
        <v>178.46</v>
      </c>
      <c r="S36">
        <v>3.0413619999999999</v>
      </c>
      <c r="U36" s="1">
        <v>37529</v>
      </c>
      <c r="V36">
        <v>192</v>
      </c>
      <c r="W36">
        <v>4.4128049999999996</v>
      </c>
      <c r="Y36" s="1">
        <v>37529</v>
      </c>
      <c r="Z36">
        <v>195.32</v>
      </c>
      <c r="AA36">
        <v>4.6210829999999996</v>
      </c>
      <c r="AC36" s="1">
        <v>37529</v>
      </c>
      <c r="AD36">
        <v>204.31</v>
      </c>
      <c r="AE36">
        <v>5.0816759999999999</v>
      </c>
      <c r="AG36" s="1">
        <v>37529</v>
      </c>
      <c r="AH36">
        <v>225.58</v>
      </c>
      <c r="AI36">
        <v>5.5256499999999997</v>
      </c>
      <c r="AK36" s="1">
        <v>37529</v>
      </c>
      <c r="AL36">
        <v>502.87</v>
      </c>
      <c r="AM36">
        <v>13.600901</v>
      </c>
      <c r="AO36" s="1">
        <v>37529</v>
      </c>
      <c r="AP36">
        <v>466.87830000000002</v>
      </c>
      <c r="AQ36">
        <v>13.78933</v>
      </c>
      <c r="AS36" s="1">
        <v>37529</v>
      </c>
      <c r="AT36">
        <v>714.62</v>
      </c>
      <c r="AU36">
        <v>12.133108999999999</v>
      </c>
      <c r="AW36" s="1">
        <v>37529</v>
      </c>
      <c r="AX36">
        <v>1174.4100000000001</v>
      </c>
      <c r="AY36">
        <v>2.1922009999999998</v>
      </c>
      <c r="BA36" s="1">
        <v>37529</v>
      </c>
      <c r="BB36">
        <v>1466.62</v>
      </c>
      <c r="BC36">
        <v>4.5235000000000003</v>
      </c>
      <c r="BE36" s="1">
        <v>37529</v>
      </c>
      <c r="BF36">
        <v>1325.44</v>
      </c>
      <c r="BG36">
        <v>5.0963209999999997</v>
      </c>
      <c r="BI36" s="1">
        <v>37529</v>
      </c>
      <c r="BJ36">
        <v>1366.3</v>
      </c>
      <c r="BK36">
        <v>7.0290419999999996</v>
      </c>
      <c r="BM36" s="1">
        <v>37529</v>
      </c>
      <c r="BN36">
        <v>141.99</v>
      </c>
      <c r="BO36">
        <v>4.18743</v>
      </c>
      <c r="BQ36" s="1">
        <v>37529</v>
      </c>
      <c r="BR36">
        <v>213.88</v>
      </c>
      <c r="BS36">
        <v>3.4735939999999998</v>
      </c>
      <c r="BU36" s="1">
        <v>37529</v>
      </c>
      <c r="BV36">
        <v>574.79999999999995</v>
      </c>
    </row>
    <row r="37" spans="1:74" x14ac:dyDescent="0.35">
      <c r="A37" s="1">
        <v>37560</v>
      </c>
      <c r="B37">
        <v>198.96</v>
      </c>
      <c r="C37">
        <v>3.9723299999999999</v>
      </c>
      <c r="E37" s="1">
        <v>37560</v>
      </c>
      <c r="F37">
        <v>210.09</v>
      </c>
      <c r="G37">
        <v>4.2496619999999998</v>
      </c>
      <c r="I37" s="1">
        <v>37560</v>
      </c>
      <c r="J37">
        <v>199.15</v>
      </c>
      <c r="K37">
        <v>5.4256380000000002</v>
      </c>
      <c r="M37" s="1">
        <v>37560</v>
      </c>
      <c r="N37">
        <v>195.12</v>
      </c>
      <c r="O37">
        <v>6.9573520000000002</v>
      </c>
      <c r="Q37" s="1">
        <v>37560</v>
      </c>
      <c r="R37">
        <v>178.84</v>
      </c>
      <c r="S37">
        <v>2.8628770000000001</v>
      </c>
      <c r="U37" s="1">
        <v>37560</v>
      </c>
      <c r="V37">
        <v>192.27</v>
      </c>
      <c r="W37">
        <v>4.4902470000000001</v>
      </c>
      <c r="Y37" s="1">
        <v>37560</v>
      </c>
      <c r="Z37">
        <v>194.92</v>
      </c>
      <c r="AA37">
        <v>4.8284070000000003</v>
      </c>
      <c r="AC37" s="1">
        <v>37560</v>
      </c>
      <c r="AD37">
        <v>201.88</v>
      </c>
      <c r="AE37">
        <v>5.274146</v>
      </c>
      <c r="AG37" s="1">
        <v>37560</v>
      </c>
      <c r="AH37">
        <v>219.57</v>
      </c>
      <c r="AI37">
        <v>5.8113809999999999</v>
      </c>
      <c r="AK37" s="1">
        <v>37560</v>
      </c>
      <c r="AL37">
        <v>498.48</v>
      </c>
      <c r="AM37">
        <v>14.016750999999999</v>
      </c>
      <c r="AO37" s="1">
        <v>37560</v>
      </c>
      <c r="AP37">
        <v>462.48520000000002</v>
      </c>
      <c r="AQ37">
        <v>14.171761</v>
      </c>
      <c r="AS37" s="1">
        <v>37560</v>
      </c>
      <c r="AT37">
        <v>712.25</v>
      </c>
      <c r="AU37">
        <v>12.781385</v>
      </c>
      <c r="AW37" s="1">
        <v>37560</v>
      </c>
      <c r="AX37">
        <v>1172.28</v>
      </c>
      <c r="AY37">
        <v>2.231074</v>
      </c>
      <c r="BA37" s="1">
        <v>37560</v>
      </c>
      <c r="BB37">
        <v>1424.49</v>
      </c>
      <c r="BC37">
        <v>4.8159359999999998</v>
      </c>
      <c r="BE37" s="1">
        <v>37560</v>
      </c>
      <c r="BF37">
        <v>1312.51</v>
      </c>
      <c r="BG37">
        <v>5.3462569999999996</v>
      </c>
      <c r="BI37" s="1">
        <v>37560</v>
      </c>
      <c r="BJ37">
        <v>1331.85</v>
      </c>
      <c r="BK37">
        <v>7.3220169999999998</v>
      </c>
      <c r="BM37" s="1">
        <v>37560</v>
      </c>
      <c r="BN37">
        <v>141.81</v>
      </c>
      <c r="BO37">
        <v>4.2755650000000003</v>
      </c>
      <c r="BQ37" s="1">
        <v>37560</v>
      </c>
      <c r="BR37">
        <v>212.71</v>
      </c>
      <c r="BS37">
        <v>3.6054560000000002</v>
      </c>
      <c r="BU37" s="1">
        <v>37560</v>
      </c>
      <c r="BV37">
        <v>575.654</v>
      </c>
    </row>
    <row r="38" spans="1:74" x14ac:dyDescent="0.35">
      <c r="A38" s="1">
        <v>37589</v>
      </c>
      <c r="B38">
        <v>198</v>
      </c>
      <c r="C38">
        <v>4.2913420000000002</v>
      </c>
      <c r="E38" s="1">
        <v>37589</v>
      </c>
      <c r="F38">
        <v>209.53</v>
      </c>
      <c r="G38">
        <v>4.3855269999999997</v>
      </c>
      <c r="I38" s="1">
        <v>37589</v>
      </c>
      <c r="J38">
        <v>201.96</v>
      </c>
      <c r="K38">
        <v>5.2810319999999997</v>
      </c>
      <c r="M38" s="1">
        <v>37589</v>
      </c>
      <c r="N38">
        <v>199.93</v>
      </c>
      <c r="O38">
        <v>6.5498419999999999</v>
      </c>
      <c r="Q38" s="1">
        <v>37589</v>
      </c>
      <c r="R38">
        <v>178.81</v>
      </c>
      <c r="S38">
        <v>2.7542740000000001</v>
      </c>
      <c r="U38" s="1">
        <v>37589</v>
      </c>
      <c r="V38">
        <v>191.94</v>
      </c>
      <c r="W38">
        <v>4.6644600000000001</v>
      </c>
      <c r="Y38" s="1">
        <v>37589</v>
      </c>
      <c r="Z38">
        <v>194.33</v>
      </c>
      <c r="AA38">
        <v>5.085852</v>
      </c>
      <c r="AC38" s="1">
        <v>37589</v>
      </c>
      <c r="AD38">
        <v>201.89</v>
      </c>
      <c r="AE38">
        <v>5.3640889999999999</v>
      </c>
      <c r="AG38" s="1">
        <v>37589</v>
      </c>
      <c r="AH38">
        <v>220.69</v>
      </c>
      <c r="AI38">
        <v>5.832122</v>
      </c>
      <c r="AK38" s="1">
        <v>37589</v>
      </c>
      <c r="AL38">
        <v>529.36</v>
      </c>
      <c r="AM38">
        <v>12.565846000000001</v>
      </c>
      <c r="AO38" s="1">
        <v>37589</v>
      </c>
      <c r="AP38">
        <v>490.78339999999997</v>
      </c>
      <c r="AQ38">
        <v>12.732373000000001</v>
      </c>
      <c r="AS38" s="1">
        <v>37589</v>
      </c>
      <c r="AT38">
        <v>760.61</v>
      </c>
      <c r="AU38">
        <v>11.477437999999999</v>
      </c>
      <c r="AW38" s="1">
        <v>37589</v>
      </c>
      <c r="AX38">
        <v>1161.3499999999999</v>
      </c>
      <c r="AY38">
        <v>2.662137</v>
      </c>
      <c r="BA38" s="1">
        <v>37589</v>
      </c>
      <c r="BB38">
        <v>1408.74</v>
      </c>
      <c r="BC38">
        <v>5.0088900000000001</v>
      </c>
      <c r="BE38" s="1">
        <v>37589</v>
      </c>
      <c r="BF38">
        <v>1326.49</v>
      </c>
      <c r="BG38">
        <v>5.1607909999999997</v>
      </c>
      <c r="BI38" s="1">
        <v>37589</v>
      </c>
      <c r="BJ38">
        <v>1374.66</v>
      </c>
      <c r="BK38">
        <v>6.9713390000000004</v>
      </c>
      <c r="BM38" s="1">
        <v>37589</v>
      </c>
      <c r="BN38">
        <v>139.97</v>
      </c>
      <c r="BO38">
        <v>4.6403749999999997</v>
      </c>
      <c r="BQ38" s="1">
        <v>37589</v>
      </c>
      <c r="BR38">
        <v>211.87</v>
      </c>
      <c r="BS38">
        <v>3.8986800000000001</v>
      </c>
      <c r="BU38" s="1">
        <v>37590</v>
      </c>
      <c r="BV38">
        <v>576.57399999999996</v>
      </c>
    </row>
    <row r="39" spans="1:74" x14ac:dyDescent="0.35">
      <c r="A39" s="1">
        <v>37621</v>
      </c>
      <c r="B39">
        <v>201.48</v>
      </c>
      <c r="C39">
        <v>3.747871</v>
      </c>
      <c r="E39" s="1">
        <v>37621</v>
      </c>
      <c r="F39">
        <v>215.31</v>
      </c>
      <c r="G39">
        <v>3.9200840000000001</v>
      </c>
      <c r="I39" s="1">
        <v>37621</v>
      </c>
      <c r="J39">
        <v>208.01</v>
      </c>
      <c r="K39">
        <v>4.761031</v>
      </c>
      <c r="M39" s="1">
        <v>37621</v>
      </c>
      <c r="N39">
        <v>206.4</v>
      </c>
      <c r="O39">
        <v>6.0310050000000004</v>
      </c>
      <c r="Q39" s="1">
        <v>37621</v>
      </c>
      <c r="R39">
        <v>180.64</v>
      </c>
      <c r="S39">
        <v>2.6875119999999999</v>
      </c>
      <c r="U39" s="1">
        <v>37621</v>
      </c>
      <c r="V39">
        <v>194.71</v>
      </c>
      <c r="W39">
        <v>4.1715929999999997</v>
      </c>
      <c r="Y39" s="1">
        <v>37621</v>
      </c>
      <c r="Z39">
        <v>198.21</v>
      </c>
      <c r="AA39">
        <v>4.4298719999999996</v>
      </c>
      <c r="AC39" s="1">
        <v>37621</v>
      </c>
      <c r="AD39">
        <v>207.8</v>
      </c>
      <c r="AE39">
        <v>4.8759259999999998</v>
      </c>
      <c r="AG39" s="1">
        <v>37621</v>
      </c>
      <c r="AH39">
        <v>229.77</v>
      </c>
      <c r="AI39">
        <v>5.4761379999999997</v>
      </c>
      <c r="AK39" s="1">
        <v>37621</v>
      </c>
      <c r="AL39">
        <v>536.76</v>
      </c>
      <c r="AM39">
        <v>12.081965</v>
      </c>
      <c r="AO39" s="1">
        <v>37621</v>
      </c>
      <c r="AP39">
        <v>497.31619999999998</v>
      </c>
      <c r="AQ39">
        <v>12.249796</v>
      </c>
      <c r="AS39" s="1">
        <v>37621</v>
      </c>
      <c r="AT39">
        <v>774.59</v>
      </c>
      <c r="AU39">
        <v>10.937821</v>
      </c>
      <c r="AW39" s="1">
        <v>37621</v>
      </c>
      <c r="AX39">
        <v>1182.96</v>
      </c>
      <c r="AY39">
        <v>2.1550910000000001</v>
      </c>
      <c r="BA39" s="1">
        <v>37621</v>
      </c>
      <c r="BB39">
        <v>1466.45</v>
      </c>
      <c r="BC39">
        <v>4.6668669999999999</v>
      </c>
      <c r="BE39" s="1">
        <v>37621</v>
      </c>
      <c r="BF39">
        <v>1362.34</v>
      </c>
      <c r="BG39">
        <v>4.5838660000000004</v>
      </c>
      <c r="BI39" s="1">
        <v>37621</v>
      </c>
      <c r="BJ39">
        <v>1432.09</v>
      </c>
      <c r="BK39">
        <v>6.5601779999999996</v>
      </c>
      <c r="BM39" s="1">
        <v>37621</v>
      </c>
      <c r="BN39">
        <v>143.91</v>
      </c>
      <c r="BO39">
        <v>4.1493849999999997</v>
      </c>
      <c r="BQ39" s="1">
        <v>37621</v>
      </c>
      <c r="BR39">
        <v>215.25</v>
      </c>
      <c r="BS39">
        <v>3.4569040000000002</v>
      </c>
      <c r="BU39" s="1">
        <v>37621</v>
      </c>
      <c r="BV39">
        <v>577.24900000000002</v>
      </c>
    </row>
    <row r="40" spans="1:74" x14ac:dyDescent="0.35">
      <c r="A40" s="1">
        <v>37652</v>
      </c>
      <c r="B40">
        <v>201.48</v>
      </c>
      <c r="C40">
        <v>3.875883</v>
      </c>
      <c r="E40" s="1">
        <v>37652</v>
      </c>
      <c r="F40">
        <v>215.62</v>
      </c>
      <c r="G40">
        <v>3.9715940000000001</v>
      </c>
      <c r="I40" s="1">
        <v>37652</v>
      </c>
      <c r="J40">
        <v>208.66</v>
      </c>
      <c r="K40">
        <v>4.7556250000000002</v>
      </c>
      <c r="M40" s="1">
        <v>37652</v>
      </c>
      <c r="N40">
        <v>207.51</v>
      </c>
      <c r="O40">
        <v>6.0095260000000001</v>
      </c>
      <c r="Q40" s="1">
        <v>37652</v>
      </c>
      <c r="R40">
        <v>180.96</v>
      </c>
      <c r="S40">
        <v>2.6041979999999998</v>
      </c>
      <c r="U40" s="1">
        <v>37652</v>
      </c>
      <c r="V40">
        <v>194.97</v>
      </c>
      <c r="W40">
        <v>4.2433120000000004</v>
      </c>
      <c r="Y40" s="1">
        <v>37652</v>
      </c>
      <c r="Z40">
        <v>198.25</v>
      </c>
      <c r="AA40">
        <v>4.6115529999999998</v>
      </c>
      <c r="AC40" s="1">
        <v>37652</v>
      </c>
      <c r="AD40">
        <v>207.62</v>
      </c>
      <c r="AE40">
        <v>4.99003</v>
      </c>
      <c r="AG40" s="1">
        <v>37652</v>
      </c>
      <c r="AH40">
        <v>229.78</v>
      </c>
      <c r="AI40">
        <v>5.517398</v>
      </c>
      <c r="AK40" s="1">
        <v>37652</v>
      </c>
      <c r="AL40">
        <v>554.63</v>
      </c>
      <c r="AM40">
        <v>11.469466000000001</v>
      </c>
      <c r="AO40" s="1">
        <v>37652</v>
      </c>
      <c r="AP40">
        <v>512.02279999999996</v>
      </c>
      <c r="AQ40">
        <v>11.641610999999999</v>
      </c>
      <c r="AS40" s="1">
        <v>37652</v>
      </c>
      <c r="AT40">
        <v>819.99</v>
      </c>
      <c r="AU40">
        <v>10.338718999999999</v>
      </c>
      <c r="AW40" s="1">
        <v>37652</v>
      </c>
      <c r="AX40">
        <v>1179.56</v>
      </c>
      <c r="AY40">
        <v>2.29053</v>
      </c>
      <c r="BA40" s="1">
        <v>37652</v>
      </c>
      <c r="BB40">
        <v>1461.49</v>
      </c>
      <c r="BC40">
        <v>4.7397520000000002</v>
      </c>
      <c r="BE40" s="1">
        <v>37652</v>
      </c>
      <c r="BF40">
        <v>1367.16</v>
      </c>
      <c r="BG40">
        <v>4.5818839999999996</v>
      </c>
      <c r="BI40" s="1">
        <v>37652</v>
      </c>
      <c r="BJ40">
        <v>1441.12</v>
      </c>
      <c r="BK40">
        <v>6.5639960000000004</v>
      </c>
      <c r="BM40" s="1">
        <v>37652</v>
      </c>
      <c r="BN40">
        <v>143.91</v>
      </c>
      <c r="BO40">
        <v>4.2308960000000004</v>
      </c>
      <c r="BQ40" s="1">
        <v>37652</v>
      </c>
      <c r="BR40">
        <v>215.51</v>
      </c>
      <c r="BS40">
        <v>3.4955090000000002</v>
      </c>
      <c r="BU40" s="1">
        <v>37652</v>
      </c>
      <c r="BV40">
        <v>577.822</v>
      </c>
    </row>
    <row r="41" spans="1:74" x14ac:dyDescent="0.35">
      <c r="A41" s="1">
        <v>37680</v>
      </c>
      <c r="B41">
        <v>203.83</v>
      </c>
      <c r="C41">
        <v>3.567116</v>
      </c>
      <c r="E41" s="1">
        <v>37680</v>
      </c>
      <c r="F41">
        <v>219.57</v>
      </c>
      <c r="G41">
        <v>3.7073849999999999</v>
      </c>
      <c r="I41" s="1">
        <v>37680</v>
      </c>
      <c r="J41">
        <v>212.78</v>
      </c>
      <c r="K41">
        <v>4.4705919999999999</v>
      </c>
      <c r="M41" s="1">
        <v>37680</v>
      </c>
      <c r="N41">
        <v>212.23</v>
      </c>
      <c r="O41">
        <v>5.6730989999999997</v>
      </c>
      <c r="Q41" s="1">
        <v>37680</v>
      </c>
      <c r="R41">
        <v>181.85</v>
      </c>
      <c r="S41">
        <v>2.8100909999999999</v>
      </c>
      <c r="U41" s="1">
        <v>37680</v>
      </c>
      <c r="V41">
        <v>196.81</v>
      </c>
      <c r="W41">
        <v>3.8508580000000001</v>
      </c>
      <c r="Y41" s="1">
        <v>37680</v>
      </c>
      <c r="Z41">
        <v>201.27</v>
      </c>
      <c r="AA41">
        <v>4.03599</v>
      </c>
      <c r="AC41" s="1">
        <v>37680</v>
      </c>
      <c r="AD41">
        <v>212.28</v>
      </c>
      <c r="AE41">
        <v>4.7029639999999997</v>
      </c>
      <c r="AG41" s="1">
        <v>37680</v>
      </c>
      <c r="AH41">
        <v>236.54</v>
      </c>
      <c r="AI41">
        <v>5.2766039999999998</v>
      </c>
      <c r="AK41" s="1">
        <v>37680</v>
      </c>
      <c r="AL41">
        <v>561.47</v>
      </c>
      <c r="AM41">
        <v>11.320371</v>
      </c>
      <c r="AO41" s="1">
        <v>37680</v>
      </c>
      <c r="AP41">
        <v>518.26859999999999</v>
      </c>
      <c r="AQ41">
        <v>11.467646999999999</v>
      </c>
      <c r="AS41" s="1">
        <v>37680</v>
      </c>
      <c r="AT41">
        <v>830.89</v>
      </c>
      <c r="AU41">
        <v>10.340522999999999</v>
      </c>
      <c r="AW41" s="1">
        <v>37680</v>
      </c>
      <c r="AX41">
        <v>1192.3</v>
      </c>
      <c r="AY41">
        <v>2.1016379999999999</v>
      </c>
      <c r="BA41" s="1">
        <v>37680</v>
      </c>
      <c r="BB41">
        <v>1505.73</v>
      </c>
      <c r="BC41">
        <v>4.489077</v>
      </c>
      <c r="BE41" s="1">
        <v>37680</v>
      </c>
      <c r="BF41">
        <v>1392.34</v>
      </c>
      <c r="BG41">
        <v>4.2505550000000003</v>
      </c>
      <c r="BI41" s="1">
        <v>37680</v>
      </c>
      <c r="BJ41">
        <v>1480.57</v>
      </c>
      <c r="BK41">
        <v>6.3248790000000001</v>
      </c>
      <c r="BM41" s="1">
        <v>37680</v>
      </c>
      <c r="BN41">
        <v>146.54</v>
      </c>
      <c r="BO41">
        <v>3.9355449999999998</v>
      </c>
      <c r="BQ41" s="1">
        <v>37680</v>
      </c>
      <c r="BR41">
        <v>218.06</v>
      </c>
      <c r="BS41">
        <v>3.2431209999999999</v>
      </c>
      <c r="BU41" s="1">
        <v>37680</v>
      </c>
      <c r="BV41">
        <v>578.32600000000002</v>
      </c>
    </row>
    <row r="42" spans="1:74" x14ac:dyDescent="0.35">
      <c r="A42" s="1">
        <v>37711</v>
      </c>
      <c r="B42">
        <v>203.58</v>
      </c>
      <c r="C42">
        <v>3.6709860000000001</v>
      </c>
      <c r="E42" s="1">
        <v>37711</v>
      </c>
      <c r="F42">
        <v>219.48</v>
      </c>
      <c r="G42">
        <v>3.7586930000000001</v>
      </c>
      <c r="I42" s="1">
        <v>37711</v>
      </c>
      <c r="J42">
        <v>212.11</v>
      </c>
      <c r="K42">
        <v>4.5666599999999997</v>
      </c>
      <c r="M42" s="1">
        <v>37711</v>
      </c>
      <c r="N42">
        <v>213.36</v>
      </c>
      <c r="O42">
        <v>5.6106509999999998</v>
      </c>
      <c r="Q42" s="1">
        <v>37711</v>
      </c>
      <c r="R42">
        <v>182.1</v>
      </c>
      <c r="S42">
        <v>2.5348929999999998</v>
      </c>
      <c r="U42" s="1">
        <v>37711</v>
      </c>
      <c r="V42">
        <v>196.88</v>
      </c>
      <c r="W42">
        <v>3.976982</v>
      </c>
      <c r="Y42" s="1">
        <v>37711</v>
      </c>
      <c r="Z42">
        <v>201.35</v>
      </c>
      <c r="AA42">
        <v>4.3622050000000003</v>
      </c>
      <c r="AC42" s="1">
        <v>37711</v>
      </c>
      <c r="AD42">
        <v>212.16</v>
      </c>
      <c r="AE42">
        <v>4.8053160000000004</v>
      </c>
      <c r="AG42" s="1">
        <v>37711</v>
      </c>
      <c r="AH42">
        <v>234.51</v>
      </c>
      <c r="AI42">
        <v>5.389227</v>
      </c>
      <c r="AK42" s="1">
        <v>37711</v>
      </c>
      <c r="AL42">
        <v>577.62</v>
      </c>
      <c r="AM42">
        <v>10.642678999999999</v>
      </c>
      <c r="AO42" s="1">
        <v>37711</v>
      </c>
      <c r="AP42">
        <v>532.79160000000002</v>
      </c>
      <c r="AQ42">
        <v>10.726473</v>
      </c>
      <c r="AS42" s="1">
        <v>37711</v>
      </c>
      <c r="AT42">
        <v>858.83</v>
      </c>
      <c r="AU42">
        <v>10.087954</v>
      </c>
      <c r="AW42" s="1">
        <v>37711</v>
      </c>
      <c r="AX42">
        <v>1192.25</v>
      </c>
      <c r="AY42">
        <v>2.1222479999999999</v>
      </c>
      <c r="BA42" s="1">
        <v>37711</v>
      </c>
      <c r="BB42">
        <v>1486.8</v>
      </c>
      <c r="BC42">
        <v>4.6346069999999999</v>
      </c>
      <c r="BE42" s="1">
        <v>37711</v>
      </c>
      <c r="BF42">
        <v>1395.05</v>
      </c>
      <c r="BG42">
        <v>4.2925709999999997</v>
      </c>
      <c r="BI42" s="1">
        <v>37711</v>
      </c>
      <c r="BJ42">
        <v>1474.02</v>
      </c>
      <c r="BK42">
        <v>6.3942909999999999</v>
      </c>
      <c r="BM42" s="1">
        <v>37711</v>
      </c>
      <c r="BN42">
        <v>146.29</v>
      </c>
      <c r="BO42">
        <v>4.031987</v>
      </c>
      <c r="BQ42" s="1">
        <v>37711</v>
      </c>
      <c r="BR42">
        <v>218.5</v>
      </c>
      <c r="BS42">
        <v>3.0476529999999999</v>
      </c>
      <c r="BU42" s="1">
        <v>37711</v>
      </c>
      <c r="BV42">
        <v>579.01</v>
      </c>
    </row>
    <row r="43" spans="1:74" x14ac:dyDescent="0.35">
      <c r="A43" s="1">
        <v>37741</v>
      </c>
      <c r="B43">
        <v>204.51</v>
      </c>
      <c r="C43">
        <v>3.5962830000000001</v>
      </c>
      <c r="E43" s="1">
        <v>37741</v>
      </c>
      <c r="F43">
        <v>221.58</v>
      </c>
      <c r="G43">
        <v>3.622052</v>
      </c>
      <c r="I43" s="1">
        <v>37741</v>
      </c>
      <c r="J43">
        <v>215.89</v>
      </c>
      <c r="K43">
        <v>4.3064799999999996</v>
      </c>
      <c r="M43" s="1">
        <v>37741</v>
      </c>
      <c r="N43">
        <v>219.21</v>
      </c>
      <c r="O43">
        <v>5.2739390000000004</v>
      </c>
      <c r="Q43" s="1">
        <v>37741</v>
      </c>
      <c r="R43">
        <v>182.71</v>
      </c>
      <c r="S43">
        <v>2.6440320000000002</v>
      </c>
      <c r="U43" s="1">
        <v>37741</v>
      </c>
      <c r="V43">
        <v>197.77</v>
      </c>
      <c r="W43">
        <v>3.8678370000000002</v>
      </c>
      <c r="Y43" s="1">
        <v>37741</v>
      </c>
      <c r="Z43">
        <v>203.01</v>
      </c>
      <c r="AA43">
        <v>4.0808099999999996</v>
      </c>
      <c r="AC43" s="1">
        <v>37741</v>
      </c>
      <c r="AD43">
        <v>214.93</v>
      </c>
      <c r="AE43">
        <v>4.6534880000000003</v>
      </c>
      <c r="AG43" s="1">
        <v>37741</v>
      </c>
      <c r="AH43">
        <v>239.3</v>
      </c>
      <c r="AI43">
        <v>5.2418959999999997</v>
      </c>
      <c r="AK43" s="1">
        <v>37741</v>
      </c>
      <c r="AL43">
        <v>611.89</v>
      </c>
      <c r="AM43">
        <v>9.4884299999999993</v>
      </c>
      <c r="AO43" s="1">
        <v>37741</v>
      </c>
      <c r="AP43">
        <v>563.07010000000002</v>
      </c>
      <c r="AQ43">
        <v>9.4849610000000002</v>
      </c>
      <c r="AS43" s="1">
        <v>37741</v>
      </c>
      <c r="AT43">
        <v>924.08</v>
      </c>
      <c r="AU43">
        <v>9.5125659999999996</v>
      </c>
      <c r="AW43" s="1">
        <v>37741</v>
      </c>
      <c r="AX43">
        <v>1194.6199999999999</v>
      </c>
      <c r="AY43">
        <v>2.1053329999999999</v>
      </c>
      <c r="BA43" s="1">
        <v>37741</v>
      </c>
      <c r="BB43">
        <v>1501.89</v>
      </c>
      <c r="BC43">
        <v>4.5804289999999996</v>
      </c>
      <c r="BE43" s="1">
        <v>37741</v>
      </c>
      <c r="BF43">
        <v>1416.16</v>
      </c>
      <c r="BG43">
        <v>4.032159</v>
      </c>
      <c r="BI43" s="1">
        <v>37741</v>
      </c>
      <c r="BJ43">
        <v>1526.91</v>
      </c>
      <c r="BK43">
        <v>6.0724470000000004</v>
      </c>
      <c r="BM43" s="1">
        <v>37741</v>
      </c>
      <c r="BN43">
        <v>147.5</v>
      </c>
      <c r="BO43">
        <v>3.9419719999999998</v>
      </c>
      <c r="BQ43" s="1">
        <v>37741</v>
      </c>
      <c r="BR43">
        <v>219.54</v>
      </c>
      <c r="BS43">
        <v>3.0133730000000001</v>
      </c>
      <c r="BU43" s="1">
        <v>37741</v>
      </c>
      <c r="BV43">
        <v>579.55600000000004</v>
      </c>
    </row>
    <row r="44" spans="1:74" x14ac:dyDescent="0.35">
      <c r="A44" s="1">
        <v>37771</v>
      </c>
      <c r="B44">
        <v>207.38</v>
      </c>
      <c r="C44">
        <v>3.0852979999999999</v>
      </c>
      <c r="E44" s="1">
        <v>37771</v>
      </c>
      <c r="F44">
        <v>227.7</v>
      </c>
      <c r="G44">
        <v>3.1727530000000002</v>
      </c>
      <c r="I44" s="1">
        <v>37771</v>
      </c>
      <c r="J44">
        <v>222.62</v>
      </c>
      <c r="K44">
        <v>3.830838</v>
      </c>
      <c r="M44" s="1">
        <v>37771</v>
      </c>
      <c r="N44">
        <v>227.36</v>
      </c>
      <c r="O44">
        <v>4.7629390000000003</v>
      </c>
      <c r="Q44" s="1">
        <v>37771</v>
      </c>
      <c r="R44">
        <v>183.15</v>
      </c>
      <c r="S44">
        <v>2.681864</v>
      </c>
      <c r="U44" s="1">
        <v>37771</v>
      </c>
      <c r="V44">
        <v>199.51</v>
      </c>
      <c r="W44">
        <v>3.1839040000000001</v>
      </c>
      <c r="Y44" s="1">
        <v>37771</v>
      </c>
      <c r="Z44">
        <v>208.02</v>
      </c>
      <c r="AA44">
        <v>3.4269020000000001</v>
      </c>
      <c r="AC44" s="1">
        <v>37771</v>
      </c>
      <c r="AD44">
        <v>221.9</v>
      </c>
      <c r="AE44">
        <v>4.0146550000000003</v>
      </c>
      <c r="AG44" s="1">
        <v>37771</v>
      </c>
      <c r="AH44">
        <v>252.35</v>
      </c>
      <c r="AI44">
        <v>4.7607819999999998</v>
      </c>
      <c r="AK44" s="1">
        <v>37771</v>
      </c>
      <c r="AL44">
        <v>618.21</v>
      </c>
      <c r="AM44">
        <v>9.415222</v>
      </c>
      <c r="AO44" s="1">
        <v>37771</v>
      </c>
      <c r="AP44">
        <v>567.95219999999995</v>
      </c>
      <c r="AQ44">
        <v>9.4586419999999993</v>
      </c>
      <c r="AS44" s="1">
        <v>37771</v>
      </c>
      <c r="AT44">
        <v>944.24</v>
      </c>
      <c r="AU44">
        <v>9.1344180000000001</v>
      </c>
      <c r="AW44" s="1">
        <v>37771</v>
      </c>
      <c r="AX44">
        <v>1213.1600000000001</v>
      </c>
      <c r="AY44">
        <v>1.832703</v>
      </c>
      <c r="BA44" s="1">
        <v>37771</v>
      </c>
      <c r="BB44">
        <v>1586.34</v>
      </c>
      <c r="BC44">
        <v>4.107138</v>
      </c>
      <c r="BE44" s="1">
        <v>37771</v>
      </c>
      <c r="BF44">
        <v>1453.69</v>
      </c>
      <c r="BG44">
        <v>3.5409299999999999</v>
      </c>
      <c r="BI44" s="1">
        <v>37771</v>
      </c>
      <c r="BJ44">
        <v>1605.23</v>
      </c>
      <c r="BK44">
        <v>5.5760820000000004</v>
      </c>
      <c r="BM44" s="1">
        <v>37771</v>
      </c>
      <c r="BN44">
        <v>151.94999999999999</v>
      </c>
      <c r="BO44">
        <v>3.4200499999999998</v>
      </c>
      <c r="BQ44" s="1">
        <v>37771</v>
      </c>
      <c r="BR44">
        <v>222.54</v>
      </c>
      <c r="BS44">
        <v>2.6656569999999999</v>
      </c>
      <c r="BU44" s="1">
        <v>37772</v>
      </c>
      <c r="BV44">
        <v>580.13699999999994</v>
      </c>
    </row>
    <row r="45" spans="1:74" x14ac:dyDescent="0.35">
      <c r="A45" s="1">
        <v>37802</v>
      </c>
      <c r="B45">
        <v>207.01</v>
      </c>
      <c r="C45">
        <v>3.3642300000000001</v>
      </c>
      <c r="E45" s="1">
        <v>37802</v>
      </c>
      <c r="F45">
        <v>227.07</v>
      </c>
      <c r="G45">
        <v>3.3102800000000001</v>
      </c>
      <c r="I45" s="1">
        <v>37802</v>
      </c>
      <c r="J45">
        <v>221.58</v>
      </c>
      <c r="K45">
        <v>3.9315410000000002</v>
      </c>
      <c r="M45" s="1">
        <v>37802</v>
      </c>
      <c r="N45">
        <v>227.26</v>
      </c>
      <c r="O45">
        <v>4.8194470000000003</v>
      </c>
      <c r="Q45" s="1">
        <v>37802</v>
      </c>
      <c r="R45">
        <v>183.56</v>
      </c>
      <c r="S45">
        <v>2.6644239999999999</v>
      </c>
      <c r="U45" s="1">
        <v>37802</v>
      </c>
      <c r="V45">
        <v>199.49</v>
      </c>
      <c r="W45">
        <v>3.4004509999999999</v>
      </c>
      <c r="Y45" s="1">
        <v>37802</v>
      </c>
      <c r="Z45">
        <v>207.51</v>
      </c>
      <c r="AA45">
        <v>4.0167659999999996</v>
      </c>
      <c r="AC45" s="1">
        <v>37802</v>
      </c>
      <c r="AD45">
        <v>220.87</v>
      </c>
      <c r="AE45">
        <v>4.1694290000000001</v>
      </c>
      <c r="AG45" s="1">
        <v>37802</v>
      </c>
      <c r="AH45">
        <v>248.78</v>
      </c>
      <c r="AI45">
        <v>4.9894210000000001</v>
      </c>
      <c r="AK45" s="1">
        <v>37802</v>
      </c>
      <c r="AL45">
        <v>635.99</v>
      </c>
      <c r="AM45">
        <v>8.8281770000000002</v>
      </c>
      <c r="AO45" s="1">
        <v>37802</v>
      </c>
      <c r="AP45">
        <v>583.75800000000004</v>
      </c>
      <c r="AQ45">
        <v>8.8266340000000003</v>
      </c>
      <c r="AS45" s="1">
        <v>37802</v>
      </c>
      <c r="AT45">
        <v>977.16</v>
      </c>
      <c r="AU45">
        <v>8.8384850000000004</v>
      </c>
      <c r="AW45" s="1">
        <v>37802</v>
      </c>
      <c r="AX45">
        <v>1211.22</v>
      </c>
      <c r="AY45">
        <v>1.8841699999999999</v>
      </c>
      <c r="BA45" s="1">
        <v>37802</v>
      </c>
      <c r="BB45">
        <v>1562.14</v>
      </c>
      <c r="BC45">
        <v>4.2714629999999998</v>
      </c>
      <c r="BE45" s="1">
        <v>37802</v>
      </c>
      <c r="BF45">
        <v>1454.88</v>
      </c>
      <c r="BG45">
        <v>3.565512</v>
      </c>
      <c r="BI45" s="1">
        <v>37802</v>
      </c>
      <c r="BJ45">
        <v>1586.17</v>
      </c>
      <c r="BK45">
        <v>5.8837149999999996</v>
      </c>
      <c r="BM45" s="1">
        <v>37802</v>
      </c>
      <c r="BN45">
        <v>151.58000000000001</v>
      </c>
      <c r="BO45">
        <v>3.522033</v>
      </c>
      <c r="BQ45" s="1">
        <v>37802</v>
      </c>
      <c r="BR45">
        <v>222.54</v>
      </c>
      <c r="BS45">
        <v>2.7314370000000001</v>
      </c>
      <c r="BU45" s="1">
        <v>37802</v>
      </c>
      <c r="BV45">
        <v>580.95100000000002</v>
      </c>
    </row>
    <row r="46" spans="1:74" x14ac:dyDescent="0.35">
      <c r="A46" s="1">
        <v>37833</v>
      </c>
      <c r="B46">
        <v>200.77</v>
      </c>
      <c r="C46">
        <v>4.3396499999999998</v>
      </c>
      <c r="E46" s="1">
        <v>37833</v>
      </c>
      <c r="F46">
        <v>216.92</v>
      </c>
      <c r="G46">
        <v>4.1756779999999996</v>
      </c>
      <c r="I46" s="1">
        <v>37833</v>
      </c>
      <c r="J46">
        <v>212.17</v>
      </c>
      <c r="K46">
        <v>4.6706649999999996</v>
      </c>
      <c r="M46" s="1">
        <v>37833</v>
      </c>
      <c r="N46">
        <v>217.06</v>
      </c>
      <c r="O46">
        <v>5.5618990000000004</v>
      </c>
      <c r="Q46" s="1">
        <v>37833</v>
      </c>
      <c r="R46">
        <v>182.41</v>
      </c>
      <c r="S46">
        <v>2.1946669999999999</v>
      </c>
      <c r="U46" s="1">
        <v>37833</v>
      </c>
      <c r="V46">
        <v>194.7</v>
      </c>
      <c r="W46">
        <v>4.1262559999999997</v>
      </c>
      <c r="Y46" s="1">
        <v>37833</v>
      </c>
      <c r="Z46">
        <v>199.25</v>
      </c>
      <c r="AA46">
        <v>5.0901339999999999</v>
      </c>
      <c r="AC46" s="1">
        <v>37833</v>
      </c>
      <c r="AD46">
        <v>208.28</v>
      </c>
      <c r="AE46">
        <v>5.4266319999999997</v>
      </c>
      <c r="AG46" s="1">
        <v>37833</v>
      </c>
      <c r="AH46">
        <v>227.08</v>
      </c>
      <c r="AI46">
        <v>5.8747480000000003</v>
      </c>
      <c r="AK46" s="1">
        <v>37833</v>
      </c>
      <c r="AL46">
        <v>629</v>
      </c>
      <c r="AM46">
        <v>9.1378690000000002</v>
      </c>
      <c r="AO46" s="1">
        <v>37833</v>
      </c>
      <c r="AP46">
        <v>578.65830000000005</v>
      </c>
      <c r="AQ46">
        <v>9.1514199999999999</v>
      </c>
      <c r="AS46" s="1">
        <v>37833</v>
      </c>
      <c r="AT46">
        <v>951.63</v>
      </c>
      <c r="AU46">
        <v>9.0416380000000007</v>
      </c>
      <c r="AW46" s="1">
        <v>37833</v>
      </c>
      <c r="AX46">
        <v>1184.71</v>
      </c>
      <c r="AY46">
        <v>2.4875859999999999</v>
      </c>
      <c r="BA46" s="1">
        <v>37833</v>
      </c>
      <c r="BB46">
        <v>1422.43</v>
      </c>
      <c r="BC46">
        <v>5.1867419999999997</v>
      </c>
      <c r="BE46" s="1">
        <v>37833</v>
      </c>
      <c r="BF46">
        <v>1409.08</v>
      </c>
      <c r="BG46">
        <v>4.330552</v>
      </c>
      <c r="BI46" s="1">
        <v>37833</v>
      </c>
      <c r="BJ46">
        <v>1458.5</v>
      </c>
      <c r="BK46">
        <v>6.7182009999999996</v>
      </c>
      <c r="BM46" s="1">
        <v>37833</v>
      </c>
      <c r="BN46">
        <v>144.82</v>
      </c>
      <c r="BO46">
        <v>4.4960680000000002</v>
      </c>
      <c r="BQ46" s="1">
        <v>37833</v>
      </c>
      <c r="BR46">
        <v>218.63</v>
      </c>
      <c r="BS46">
        <v>3.3092489999999999</v>
      </c>
      <c r="BU46" s="1">
        <v>37833</v>
      </c>
      <c r="BV46">
        <v>581.34100000000001</v>
      </c>
    </row>
    <row r="47" spans="1:74" x14ac:dyDescent="0.35">
      <c r="A47" s="1">
        <v>37862</v>
      </c>
      <c r="B47">
        <v>201.99</v>
      </c>
      <c r="C47">
        <v>4.316071</v>
      </c>
      <c r="E47" s="1">
        <v>37862</v>
      </c>
      <c r="F47">
        <v>218.32</v>
      </c>
      <c r="G47">
        <v>4.1990309999999997</v>
      </c>
      <c r="I47" s="1">
        <v>37862</v>
      </c>
      <c r="J47">
        <v>213.83</v>
      </c>
      <c r="K47">
        <v>4.6738999999999997</v>
      </c>
      <c r="M47" s="1">
        <v>37862</v>
      </c>
      <c r="N47">
        <v>219.18</v>
      </c>
      <c r="O47">
        <v>5.5486250000000004</v>
      </c>
      <c r="Q47" s="1">
        <v>37862</v>
      </c>
      <c r="R47">
        <v>182.49</v>
      </c>
      <c r="S47">
        <v>2.3203990000000001</v>
      </c>
      <c r="U47" s="1">
        <v>37862</v>
      </c>
      <c r="V47">
        <v>194.98</v>
      </c>
      <c r="W47">
        <v>4.1633990000000001</v>
      </c>
      <c r="Y47" s="1">
        <v>37862</v>
      </c>
      <c r="Z47">
        <v>200.25</v>
      </c>
      <c r="AA47">
        <v>4.9854890000000003</v>
      </c>
      <c r="AC47" s="1">
        <v>37862</v>
      </c>
      <c r="AD47">
        <v>210.13</v>
      </c>
      <c r="AE47">
        <v>5.3316520000000001</v>
      </c>
      <c r="AG47" s="1">
        <v>37862</v>
      </c>
      <c r="AH47">
        <v>231.72</v>
      </c>
      <c r="AI47">
        <v>5.7446320000000002</v>
      </c>
      <c r="AK47" s="1">
        <v>37862</v>
      </c>
      <c r="AL47">
        <v>636.23</v>
      </c>
      <c r="AM47">
        <v>8.9685279999999992</v>
      </c>
      <c r="AO47" s="1">
        <v>37862</v>
      </c>
      <c r="AP47">
        <v>585.3297</v>
      </c>
      <c r="AQ47">
        <v>8.9551049999999996</v>
      </c>
      <c r="AS47" s="1">
        <v>37862</v>
      </c>
      <c r="AT47">
        <v>962.34</v>
      </c>
      <c r="AU47">
        <v>9.066395</v>
      </c>
      <c r="AW47" s="1">
        <v>37862</v>
      </c>
      <c r="AX47">
        <v>1186.3800000000001</v>
      </c>
      <c r="AY47">
        <v>2.6213869999999999</v>
      </c>
      <c r="BA47" s="1">
        <v>37862</v>
      </c>
      <c r="BB47">
        <v>1445.11</v>
      </c>
      <c r="BC47">
        <v>5.1272500000000001</v>
      </c>
      <c r="BE47" s="1">
        <v>37862</v>
      </c>
      <c r="BF47">
        <v>1413.78</v>
      </c>
      <c r="BG47">
        <v>4.3747550000000004</v>
      </c>
      <c r="BI47" s="1">
        <v>37862</v>
      </c>
      <c r="BJ47">
        <v>1494.17</v>
      </c>
      <c r="BK47">
        <v>6.5664429999999996</v>
      </c>
      <c r="BM47" s="1">
        <v>37862</v>
      </c>
      <c r="BN47">
        <v>145.5</v>
      </c>
      <c r="BO47">
        <v>4.4953089999999998</v>
      </c>
      <c r="BQ47" s="1">
        <v>37862</v>
      </c>
      <c r="BR47">
        <v>219.04</v>
      </c>
      <c r="BS47">
        <v>3.4133249999999999</v>
      </c>
      <c r="BU47" s="1">
        <v>37864</v>
      </c>
      <c r="BV47">
        <v>581.803</v>
      </c>
    </row>
    <row r="48" spans="1:74" x14ac:dyDescent="0.35">
      <c r="A48" s="1">
        <v>37894</v>
      </c>
      <c r="B48">
        <v>206.68</v>
      </c>
      <c r="C48">
        <v>3.826953</v>
      </c>
      <c r="E48" s="1">
        <v>37894</v>
      </c>
      <c r="F48">
        <v>225.56</v>
      </c>
      <c r="G48">
        <v>3.4978530000000001</v>
      </c>
      <c r="I48" s="1">
        <v>37894</v>
      </c>
      <c r="J48">
        <v>221.19</v>
      </c>
      <c r="K48">
        <v>3.9188589999999999</v>
      </c>
      <c r="M48" s="1">
        <v>37894</v>
      </c>
      <c r="N48">
        <v>227.86</v>
      </c>
      <c r="O48">
        <v>4.925122</v>
      </c>
      <c r="Q48" s="1">
        <v>37894</v>
      </c>
      <c r="R48">
        <v>184.43</v>
      </c>
      <c r="S48">
        <v>1.998019</v>
      </c>
      <c r="U48" s="1">
        <v>37894</v>
      </c>
      <c r="V48">
        <v>198.63</v>
      </c>
      <c r="W48">
        <v>3.8541439999999998</v>
      </c>
      <c r="Y48" s="1">
        <v>37894</v>
      </c>
      <c r="Z48">
        <v>204.88</v>
      </c>
      <c r="AA48">
        <v>4.3557629999999996</v>
      </c>
      <c r="AC48" s="1">
        <v>37894</v>
      </c>
      <c r="AD48">
        <v>217.06</v>
      </c>
      <c r="AE48">
        <v>4.7006750000000004</v>
      </c>
      <c r="AG48" s="1">
        <v>37894</v>
      </c>
      <c r="AH48">
        <v>243.44</v>
      </c>
      <c r="AI48">
        <v>5.2569780000000002</v>
      </c>
      <c r="AK48" s="1">
        <v>37894</v>
      </c>
      <c r="AL48">
        <v>653.62</v>
      </c>
      <c r="AM48">
        <v>8.4315189999999998</v>
      </c>
      <c r="AO48" s="1">
        <v>37894</v>
      </c>
      <c r="AP48">
        <v>600.5095</v>
      </c>
      <c r="AQ48">
        <v>8.4012390000000003</v>
      </c>
      <c r="AS48" s="1">
        <v>37894</v>
      </c>
      <c r="AT48">
        <v>998.49</v>
      </c>
      <c r="AU48">
        <v>8.6461319999999997</v>
      </c>
      <c r="AW48" s="1">
        <v>37894</v>
      </c>
      <c r="AX48">
        <v>1210.95</v>
      </c>
      <c r="AY48">
        <v>2.1426129999999999</v>
      </c>
      <c r="BA48" s="1">
        <v>37894</v>
      </c>
      <c r="BB48">
        <v>1520.35</v>
      </c>
      <c r="BC48">
        <v>4.6814</v>
      </c>
      <c r="BE48" s="1">
        <v>37894</v>
      </c>
      <c r="BF48">
        <v>1457.22</v>
      </c>
      <c r="BG48">
        <v>3.756834</v>
      </c>
      <c r="BI48" s="1">
        <v>37894</v>
      </c>
      <c r="BJ48">
        <v>1572.11</v>
      </c>
      <c r="BK48">
        <v>6.1005859999999998</v>
      </c>
      <c r="BM48" s="1">
        <v>37894</v>
      </c>
      <c r="BN48">
        <v>150.51</v>
      </c>
      <c r="BO48">
        <v>3.8841800000000002</v>
      </c>
      <c r="BQ48" s="1">
        <v>37894</v>
      </c>
      <c r="BR48">
        <v>223.18</v>
      </c>
      <c r="BS48">
        <v>2.9108879999999999</v>
      </c>
      <c r="BU48" s="1">
        <v>37894</v>
      </c>
      <c r="BV48">
        <v>582.38400000000001</v>
      </c>
    </row>
    <row r="49" spans="1:74" x14ac:dyDescent="0.35">
      <c r="A49" s="1">
        <v>37925</v>
      </c>
      <c r="B49">
        <v>204.86</v>
      </c>
      <c r="C49">
        <v>4.1259480000000002</v>
      </c>
      <c r="E49" s="1">
        <v>37925</v>
      </c>
      <c r="F49">
        <v>222.68</v>
      </c>
      <c r="G49">
        <v>3.8302260000000001</v>
      </c>
      <c r="I49" s="1">
        <v>37925</v>
      </c>
      <c r="J49">
        <v>218.48</v>
      </c>
      <c r="K49">
        <v>4.2411969999999997</v>
      </c>
      <c r="M49" s="1">
        <v>37925</v>
      </c>
      <c r="N49">
        <v>225.8</v>
      </c>
      <c r="O49">
        <v>5.179589</v>
      </c>
      <c r="Q49" s="1">
        <v>37925</v>
      </c>
      <c r="R49">
        <v>183.78</v>
      </c>
      <c r="S49">
        <v>2.2195909999999999</v>
      </c>
      <c r="U49" s="1">
        <v>37925</v>
      </c>
      <c r="V49">
        <v>197.54</v>
      </c>
      <c r="W49">
        <v>3.934342</v>
      </c>
      <c r="Y49" s="1">
        <v>37925</v>
      </c>
      <c r="Z49">
        <v>203.34</v>
      </c>
      <c r="AA49">
        <v>4.6956879999999996</v>
      </c>
      <c r="AC49" s="1">
        <v>37925</v>
      </c>
      <c r="AD49">
        <v>214.49</v>
      </c>
      <c r="AE49">
        <v>5.0249750000000004</v>
      </c>
      <c r="AG49" s="1">
        <v>37925</v>
      </c>
      <c r="AH49">
        <v>238.47</v>
      </c>
      <c r="AI49">
        <v>5.4944649999999999</v>
      </c>
      <c r="AK49" s="1">
        <v>37925</v>
      </c>
      <c r="AL49">
        <v>666.82</v>
      </c>
      <c r="AM49">
        <v>8.0886180000000003</v>
      </c>
      <c r="AO49" s="1">
        <v>37925</v>
      </c>
      <c r="AP49">
        <v>611.66489999999999</v>
      </c>
      <c r="AQ49">
        <v>8.0652299999999997</v>
      </c>
      <c r="AS49" s="1">
        <v>37925</v>
      </c>
      <c r="AT49">
        <v>1030.1099999999999</v>
      </c>
      <c r="AU49">
        <v>8.2448329999999999</v>
      </c>
      <c r="AW49" s="1">
        <v>37925</v>
      </c>
      <c r="AX49">
        <v>1199.0999999999999</v>
      </c>
      <c r="AY49">
        <v>2.4992779999999999</v>
      </c>
      <c r="BA49" s="1">
        <v>37925</v>
      </c>
      <c r="BB49">
        <v>1478.05</v>
      </c>
      <c r="BC49">
        <v>4.9873799999999999</v>
      </c>
      <c r="BE49" s="1">
        <v>37925</v>
      </c>
      <c r="BF49">
        <v>1444.36</v>
      </c>
      <c r="BG49">
        <v>4.0710649999999999</v>
      </c>
      <c r="BI49" s="1">
        <v>37925</v>
      </c>
      <c r="BJ49">
        <v>1547.15</v>
      </c>
      <c r="BK49">
        <v>6.309164</v>
      </c>
      <c r="BM49" s="1">
        <v>37925</v>
      </c>
      <c r="BN49">
        <v>148.81</v>
      </c>
      <c r="BO49">
        <v>4.2027530000000004</v>
      </c>
      <c r="BQ49" s="1">
        <v>37925</v>
      </c>
      <c r="BR49">
        <v>221.81</v>
      </c>
      <c r="BS49">
        <v>3.2473239999999999</v>
      </c>
      <c r="BU49" s="1">
        <v>37925</v>
      </c>
      <c r="BV49">
        <v>582.827</v>
      </c>
    </row>
    <row r="50" spans="1:74" x14ac:dyDescent="0.35">
      <c r="A50" s="1">
        <v>37953</v>
      </c>
      <c r="B50">
        <v>205.18</v>
      </c>
      <c r="C50">
        <v>4.2128870000000003</v>
      </c>
      <c r="E50" s="1">
        <v>37953</v>
      </c>
      <c r="F50">
        <v>223.11</v>
      </c>
      <c r="G50">
        <v>3.8712550000000001</v>
      </c>
      <c r="I50" s="1">
        <v>37953</v>
      </c>
      <c r="J50">
        <v>219.16</v>
      </c>
      <c r="K50">
        <v>4.2890350000000002</v>
      </c>
      <c r="M50" s="1">
        <v>37953</v>
      </c>
      <c r="N50">
        <v>227.43</v>
      </c>
      <c r="O50">
        <v>5.1496500000000003</v>
      </c>
      <c r="Q50" s="1">
        <v>37953</v>
      </c>
      <c r="R50">
        <v>183.84</v>
      </c>
      <c r="S50">
        <v>2.3569719999999998</v>
      </c>
      <c r="U50" s="1">
        <v>37953</v>
      </c>
      <c r="V50">
        <v>197.84</v>
      </c>
      <c r="W50">
        <v>3.9711270000000001</v>
      </c>
      <c r="Y50" s="1">
        <v>37953</v>
      </c>
      <c r="Z50">
        <v>203.78</v>
      </c>
      <c r="AA50">
        <v>4.7219300000000004</v>
      </c>
      <c r="AC50" s="1">
        <v>37953</v>
      </c>
      <c r="AD50">
        <v>215.17</v>
      </c>
      <c r="AE50">
        <v>5.0748199999999999</v>
      </c>
      <c r="AG50" s="1">
        <v>37953</v>
      </c>
      <c r="AH50">
        <v>239.65</v>
      </c>
      <c r="AI50">
        <v>5.4910870000000003</v>
      </c>
      <c r="AK50" s="1">
        <v>37953</v>
      </c>
      <c r="AL50">
        <v>676.93</v>
      </c>
      <c r="AM50">
        <v>7.891273</v>
      </c>
      <c r="AO50" s="1">
        <v>37953</v>
      </c>
      <c r="AP50">
        <v>620.46259999999995</v>
      </c>
      <c r="AQ50">
        <v>7.864109</v>
      </c>
      <c r="AS50" s="1">
        <v>37953</v>
      </c>
      <c r="AT50">
        <v>1051.1300000000001</v>
      </c>
      <c r="AU50">
        <v>8.0793009999999992</v>
      </c>
      <c r="AW50" s="1">
        <v>37953</v>
      </c>
      <c r="AX50">
        <v>1198.78</v>
      </c>
      <c r="AY50">
        <v>2.684666</v>
      </c>
      <c r="BA50" s="1">
        <v>37953</v>
      </c>
      <c r="BB50">
        <v>1485.2</v>
      </c>
      <c r="BC50">
        <v>4.983047</v>
      </c>
      <c r="BE50" s="1">
        <v>37953</v>
      </c>
      <c r="BF50">
        <v>1449.25</v>
      </c>
      <c r="BG50">
        <v>4.111129</v>
      </c>
      <c r="BI50" s="1">
        <v>37953</v>
      </c>
      <c r="BJ50">
        <v>1563.35</v>
      </c>
      <c r="BK50">
        <v>6.2505829999999998</v>
      </c>
      <c r="BM50" s="1">
        <v>37953</v>
      </c>
      <c r="BN50">
        <v>149.02000000000001</v>
      </c>
      <c r="BO50">
        <v>4.2583840000000004</v>
      </c>
      <c r="BQ50" s="1">
        <v>37953</v>
      </c>
      <c r="BR50">
        <v>222</v>
      </c>
      <c r="BS50">
        <v>3.349828</v>
      </c>
      <c r="BU50" s="1">
        <v>37955</v>
      </c>
      <c r="BV50">
        <v>583.31799999999998</v>
      </c>
    </row>
    <row r="51" spans="1:74" x14ac:dyDescent="0.35">
      <c r="A51" s="1">
        <v>37986</v>
      </c>
      <c r="B51">
        <v>207.18</v>
      </c>
      <c r="C51">
        <v>4.045757</v>
      </c>
      <c r="E51" s="1">
        <v>37986</v>
      </c>
      <c r="F51">
        <v>225.31</v>
      </c>
      <c r="G51">
        <v>3.712993</v>
      </c>
      <c r="I51" s="1">
        <v>37986</v>
      </c>
      <c r="J51">
        <v>221.19</v>
      </c>
      <c r="K51">
        <v>4.1553209999999998</v>
      </c>
      <c r="M51" s="1">
        <v>37986</v>
      </c>
      <c r="N51">
        <v>230.63</v>
      </c>
      <c r="O51">
        <v>4.9488899999999996</v>
      </c>
      <c r="Q51" s="1">
        <v>37986</v>
      </c>
      <c r="R51">
        <v>185.01</v>
      </c>
      <c r="S51">
        <v>2.1622539999999999</v>
      </c>
      <c r="U51" s="1">
        <v>37986</v>
      </c>
      <c r="V51">
        <v>199.62</v>
      </c>
      <c r="W51">
        <v>3.850371</v>
      </c>
      <c r="Y51" s="1">
        <v>37986</v>
      </c>
      <c r="Z51">
        <v>206.02</v>
      </c>
      <c r="AA51">
        <v>4.5760100000000001</v>
      </c>
      <c r="AC51" s="1">
        <v>37986</v>
      </c>
      <c r="AD51">
        <v>217.57</v>
      </c>
      <c r="AE51">
        <v>4.9093260000000001</v>
      </c>
      <c r="AG51" s="1">
        <v>37986</v>
      </c>
      <c r="AH51">
        <v>242.9</v>
      </c>
      <c r="AI51">
        <v>5.3885610000000002</v>
      </c>
      <c r="AK51" s="1">
        <v>37986</v>
      </c>
      <c r="AL51">
        <v>692.26</v>
      </c>
      <c r="AM51">
        <v>7.3953810000000004</v>
      </c>
      <c r="AO51" s="1">
        <v>37986</v>
      </c>
      <c r="AP51">
        <v>633.774</v>
      </c>
      <c r="AQ51">
        <v>7.3540869999999998</v>
      </c>
      <c r="AS51" s="1">
        <v>37986</v>
      </c>
      <c r="AT51">
        <v>1083.53</v>
      </c>
      <c r="AU51">
        <v>7.6752000000000002</v>
      </c>
      <c r="AW51" s="1">
        <v>37986</v>
      </c>
      <c r="AX51">
        <v>1207.8599999999999</v>
      </c>
      <c r="AY51">
        <v>2.5302060000000002</v>
      </c>
      <c r="BA51" s="1">
        <v>37986</v>
      </c>
      <c r="BB51">
        <v>1502.86</v>
      </c>
      <c r="BC51">
        <v>4.9085080000000003</v>
      </c>
      <c r="BE51" s="1">
        <v>37986</v>
      </c>
      <c r="BF51">
        <v>1464.09</v>
      </c>
      <c r="BG51">
        <v>3.9323169999999998</v>
      </c>
      <c r="BI51" s="1">
        <v>37986</v>
      </c>
      <c r="BJ51">
        <v>1586.95</v>
      </c>
      <c r="BK51">
        <v>6.1404389999999998</v>
      </c>
      <c r="BM51" s="1">
        <v>37986</v>
      </c>
      <c r="BN51">
        <v>150.61000000000001</v>
      </c>
      <c r="BO51">
        <v>4.1025989999999997</v>
      </c>
      <c r="BQ51" s="1">
        <v>37986</v>
      </c>
      <c r="BR51">
        <v>223.88</v>
      </c>
      <c r="BS51">
        <v>3.1682350000000001</v>
      </c>
      <c r="BU51" s="1">
        <v>37986</v>
      </c>
      <c r="BV51">
        <v>583.87900000000002</v>
      </c>
    </row>
    <row r="52" spans="1:74" x14ac:dyDescent="0.35">
      <c r="A52" s="1">
        <v>38016</v>
      </c>
      <c r="B52">
        <v>208.68</v>
      </c>
      <c r="C52">
        <v>3.971174</v>
      </c>
      <c r="E52" s="1">
        <v>38016</v>
      </c>
      <c r="F52">
        <v>227.32</v>
      </c>
      <c r="G52">
        <v>3.5672480000000002</v>
      </c>
      <c r="I52" s="1">
        <v>38016</v>
      </c>
      <c r="J52">
        <v>223.42</v>
      </c>
      <c r="K52">
        <v>4.0636939999999999</v>
      </c>
      <c r="M52" s="1">
        <v>38016</v>
      </c>
      <c r="N52">
        <v>233.23</v>
      </c>
      <c r="O52">
        <v>4.8410310000000001</v>
      </c>
      <c r="Q52" s="1">
        <v>38016</v>
      </c>
      <c r="R52">
        <v>185.54</v>
      </c>
      <c r="S52">
        <v>2.155567</v>
      </c>
      <c r="U52" s="1">
        <v>38016</v>
      </c>
      <c r="V52">
        <v>200.68</v>
      </c>
      <c r="W52">
        <v>3.88212</v>
      </c>
      <c r="Y52" s="1">
        <v>38016</v>
      </c>
      <c r="Z52">
        <v>207.44</v>
      </c>
      <c r="AA52">
        <v>4.4518360000000001</v>
      </c>
      <c r="AC52" s="1">
        <v>38016</v>
      </c>
      <c r="AD52">
        <v>219.9</v>
      </c>
      <c r="AE52">
        <v>4.8399929999999998</v>
      </c>
      <c r="AG52" s="1">
        <v>38016</v>
      </c>
      <c r="AH52">
        <v>246.51</v>
      </c>
      <c r="AI52">
        <v>5.3257320000000004</v>
      </c>
      <c r="AK52" s="1">
        <v>38016</v>
      </c>
      <c r="AL52">
        <v>705.47</v>
      </c>
      <c r="AM52">
        <v>7.1215330000000003</v>
      </c>
      <c r="AO52" s="1">
        <v>38016</v>
      </c>
      <c r="AP52">
        <v>645.32960000000003</v>
      </c>
      <c r="AQ52">
        <v>7.0642899999999997</v>
      </c>
      <c r="AS52" s="1">
        <v>38016</v>
      </c>
      <c r="AT52">
        <v>1110.52</v>
      </c>
      <c r="AU52">
        <v>7.5027039999999996</v>
      </c>
      <c r="AW52" s="1">
        <v>38016</v>
      </c>
      <c r="AX52">
        <v>1213.83</v>
      </c>
      <c r="AY52">
        <v>2.4892189999999998</v>
      </c>
      <c r="BA52" s="1">
        <v>38016</v>
      </c>
      <c r="BB52">
        <v>1528.64</v>
      </c>
      <c r="BC52">
        <v>4.7871430000000004</v>
      </c>
      <c r="BE52" s="1">
        <v>38016</v>
      </c>
      <c r="BF52">
        <v>1476.47</v>
      </c>
      <c r="BG52">
        <v>3.8414899999999998</v>
      </c>
      <c r="BI52" s="1">
        <v>38016</v>
      </c>
      <c r="BJ52">
        <v>1613.89</v>
      </c>
      <c r="BK52">
        <v>6.0045700000000002</v>
      </c>
      <c r="BM52" s="1">
        <v>38016</v>
      </c>
      <c r="BN52">
        <v>152.03</v>
      </c>
      <c r="BO52">
        <v>3.9943379999999999</v>
      </c>
      <c r="BQ52" s="1">
        <v>38016</v>
      </c>
      <c r="BR52">
        <v>225.39</v>
      </c>
      <c r="BS52">
        <v>3.0122879999999999</v>
      </c>
      <c r="BU52" s="1">
        <v>38017</v>
      </c>
      <c r="BV52">
        <v>584.35500000000002</v>
      </c>
    </row>
    <row r="53" spans="1:74" x14ac:dyDescent="0.35">
      <c r="A53" s="1">
        <v>38044</v>
      </c>
      <c r="B53">
        <v>210.81</v>
      </c>
      <c r="C53">
        <v>3.7926869999999999</v>
      </c>
      <c r="E53" s="1">
        <v>38044</v>
      </c>
      <c r="F53">
        <v>230.08</v>
      </c>
      <c r="G53">
        <v>3.3777740000000001</v>
      </c>
      <c r="I53" s="1">
        <v>38044</v>
      </c>
      <c r="J53">
        <v>226.31</v>
      </c>
      <c r="K53">
        <v>3.8903590000000001</v>
      </c>
      <c r="M53" s="1">
        <v>38044</v>
      </c>
      <c r="N53">
        <v>236.2</v>
      </c>
      <c r="O53">
        <v>4.6848010000000002</v>
      </c>
      <c r="Q53" s="1">
        <v>38044</v>
      </c>
      <c r="R53">
        <v>186.58</v>
      </c>
      <c r="S53">
        <v>2.0304899999999999</v>
      </c>
      <c r="U53" s="1">
        <v>38044</v>
      </c>
      <c r="V53">
        <v>202.53</v>
      </c>
      <c r="W53">
        <v>3.6880500000000001</v>
      </c>
      <c r="Y53" s="1">
        <v>38044</v>
      </c>
      <c r="Z53">
        <v>209.52</v>
      </c>
      <c r="AA53">
        <v>4.2999879999999999</v>
      </c>
      <c r="AC53" s="1">
        <v>38044</v>
      </c>
      <c r="AD53">
        <v>222.66</v>
      </c>
      <c r="AE53">
        <v>4.697749</v>
      </c>
      <c r="AG53" s="1">
        <v>38044</v>
      </c>
      <c r="AH53">
        <v>251.07</v>
      </c>
      <c r="AI53">
        <v>5.1882279999999996</v>
      </c>
      <c r="AK53" s="1">
        <v>38044</v>
      </c>
      <c r="AL53">
        <v>703.7</v>
      </c>
      <c r="AM53">
        <v>7.2547160000000002</v>
      </c>
      <c r="AO53" s="1">
        <v>38044</v>
      </c>
      <c r="AP53">
        <v>644.06780000000003</v>
      </c>
      <c r="AQ53">
        <v>7.2082259999999998</v>
      </c>
      <c r="AS53" s="1">
        <v>38044</v>
      </c>
      <c r="AT53">
        <v>1103.57</v>
      </c>
      <c r="AU53">
        <v>7.5562469999999999</v>
      </c>
      <c r="AW53" s="1">
        <v>38044</v>
      </c>
      <c r="AX53">
        <v>1225.08</v>
      </c>
      <c r="AY53">
        <v>2.3157939999999999</v>
      </c>
      <c r="BA53" s="1">
        <v>38044</v>
      </c>
      <c r="BB53">
        <v>1559.1</v>
      </c>
      <c r="BC53">
        <v>4.6325979999999998</v>
      </c>
      <c r="BE53" s="1">
        <v>38044</v>
      </c>
      <c r="BF53">
        <v>1492.98</v>
      </c>
      <c r="BG53">
        <v>3.668774</v>
      </c>
      <c r="BI53" s="1">
        <v>38044</v>
      </c>
      <c r="BJ53">
        <v>1640.6</v>
      </c>
      <c r="BK53">
        <v>5.8673149999999996</v>
      </c>
      <c r="BM53" s="1">
        <v>38044</v>
      </c>
      <c r="BN53">
        <v>153.76</v>
      </c>
      <c r="BO53">
        <v>3.8213569999999999</v>
      </c>
      <c r="BQ53" s="1">
        <v>38044</v>
      </c>
      <c r="BR53">
        <v>227.61</v>
      </c>
      <c r="BS53">
        <v>2.764103</v>
      </c>
      <c r="BU53" s="1">
        <v>38046</v>
      </c>
      <c r="BV53">
        <v>584.78</v>
      </c>
    </row>
    <row r="54" spans="1:74" x14ac:dyDescent="0.35">
      <c r="A54" s="1">
        <v>38077</v>
      </c>
      <c r="B54">
        <v>212.23</v>
      </c>
      <c r="C54">
        <v>3.7065830000000002</v>
      </c>
      <c r="E54" s="1">
        <v>38077</v>
      </c>
      <c r="F54">
        <v>232.25</v>
      </c>
      <c r="G54">
        <v>3.2566760000000001</v>
      </c>
      <c r="I54" s="1">
        <v>38077</v>
      </c>
      <c r="J54">
        <v>228.6</v>
      </c>
      <c r="K54">
        <v>3.768478</v>
      </c>
      <c r="M54" s="1">
        <v>38077</v>
      </c>
      <c r="N54">
        <v>238.5</v>
      </c>
      <c r="O54">
        <v>4.6109</v>
      </c>
      <c r="Q54" s="1">
        <v>38077</v>
      </c>
      <c r="R54">
        <v>187.23</v>
      </c>
      <c r="S54">
        <v>1.9572309999999999</v>
      </c>
      <c r="U54" s="1">
        <v>38077</v>
      </c>
      <c r="V54">
        <v>203.73</v>
      </c>
      <c r="W54">
        <v>3.6409400000000001</v>
      </c>
      <c r="Y54" s="1">
        <v>38077</v>
      </c>
      <c r="Z54">
        <v>210.97</v>
      </c>
      <c r="AA54">
        <v>4.2248000000000001</v>
      </c>
      <c r="AC54" s="1">
        <v>38077</v>
      </c>
      <c r="AD54">
        <v>224.73</v>
      </c>
      <c r="AE54">
        <v>4.5910909999999996</v>
      </c>
      <c r="AG54" s="1">
        <v>38077</v>
      </c>
      <c r="AH54">
        <v>254.5</v>
      </c>
      <c r="AI54">
        <v>5.0970440000000004</v>
      </c>
      <c r="AK54" s="1">
        <v>38077</v>
      </c>
      <c r="AL54">
        <v>708.48</v>
      </c>
      <c r="AM54">
        <v>7.2145869999999999</v>
      </c>
      <c r="AO54" s="1">
        <v>38077</v>
      </c>
      <c r="AP54">
        <v>648.34289999999999</v>
      </c>
      <c r="AQ54">
        <v>7.1649370000000001</v>
      </c>
      <c r="AS54" s="1">
        <v>38077</v>
      </c>
      <c r="AT54">
        <v>1112.22</v>
      </c>
      <c r="AU54">
        <v>7.5419510000000001</v>
      </c>
      <c r="AW54" s="1">
        <v>38077</v>
      </c>
      <c r="AX54">
        <v>1233.72</v>
      </c>
      <c r="AY54">
        <v>2.215681</v>
      </c>
      <c r="BA54" s="1">
        <v>38077</v>
      </c>
      <c r="BB54">
        <v>1582.77</v>
      </c>
      <c r="BC54">
        <v>4.5235649999999996</v>
      </c>
      <c r="BE54" s="1">
        <v>38077</v>
      </c>
      <c r="BF54">
        <v>1506.31</v>
      </c>
      <c r="BG54">
        <v>3.5578539999999998</v>
      </c>
      <c r="BI54" s="1">
        <v>38077</v>
      </c>
      <c r="BJ54">
        <v>1658.82</v>
      </c>
      <c r="BK54">
        <v>5.794143</v>
      </c>
      <c r="BM54" s="1">
        <v>38077</v>
      </c>
      <c r="BN54">
        <v>155.52000000000001</v>
      </c>
      <c r="BO54">
        <v>3.665327</v>
      </c>
      <c r="BQ54" s="1">
        <v>38077</v>
      </c>
      <c r="BR54">
        <v>229.04</v>
      </c>
      <c r="BS54">
        <v>2.603399</v>
      </c>
      <c r="BU54" s="1">
        <v>38077</v>
      </c>
      <c r="BV54">
        <v>585.27099999999996</v>
      </c>
    </row>
    <row r="55" spans="1:74" x14ac:dyDescent="0.35">
      <c r="A55" s="1">
        <v>38107</v>
      </c>
      <c r="B55">
        <v>207.12</v>
      </c>
      <c r="C55">
        <v>4.3531259999999996</v>
      </c>
      <c r="E55" s="1">
        <v>38107</v>
      </c>
      <c r="F55">
        <v>225.26</v>
      </c>
      <c r="G55">
        <v>3.9443670000000002</v>
      </c>
      <c r="I55" s="1">
        <v>38107</v>
      </c>
      <c r="J55">
        <v>221.18</v>
      </c>
      <c r="K55">
        <v>4.4583620000000002</v>
      </c>
      <c r="M55" s="1">
        <v>38107</v>
      </c>
      <c r="N55">
        <v>230.83</v>
      </c>
      <c r="O55">
        <v>5.2663029999999997</v>
      </c>
      <c r="Q55" s="1">
        <v>38107</v>
      </c>
      <c r="R55">
        <v>185.42</v>
      </c>
      <c r="S55">
        <v>2.542109</v>
      </c>
      <c r="U55" s="1">
        <v>38107</v>
      </c>
      <c r="V55">
        <v>199.95</v>
      </c>
      <c r="W55">
        <v>4.050592</v>
      </c>
      <c r="Y55" s="1">
        <v>38107</v>
      </c>
      <c r="Z55">
        <v>205.65</v>
      </c>
      <c r="AA55">
        <v>4.8775120000000003</v>
      </c>
      <c r="AC55" s="1">
        <v>38107</v>
      </c>
      <c r="AD55">
        <v>217.36</v>
      </c>
      <c r="AE55">
        <v>5.2668160000000004</v>
      </c>
      <c r="AG55" s="1">
        <v>38107</v>
      </c>
      <c r="AH55">
        <v>241.07</v>
      </c>
      <c r="AI55">
        <v>5.6866459999999996</v>
      </c>
      <c r="AK55" s="1">
        <v>38107</v>
      </c>
      <c r="AL55">
        <v>703.66</v>
      </c>
      <c r="AM55">
        <v>7.5081009999999999</v>
      </c>
      <c r="AO55" s="1">
        <v>38107</v>
      </c>
      <c r="AP55">
        <v>645.51300000000003</v>
      </c>
      <c r="AQ55">
        <v>7.4465820000000003</v>
      </c>
      <c r="AS55" s="1">
        <v>38107</v>
      </c>
      <c r="AT55">
        <v>1086.74</v>
      </c>
      <c r="AU55">
        <v>7.9196299999999997</v>
      </c>
      <c r="AW55" s="1">
        <v>38107</v>
      </c>
      <c r="AX55">
        <v>1205.83</v>
      </c>
      <c r="AY55">
        <v>2.942787</v>
      </c>
      <c r="BA55" s="1">
        <v>38107</v>
      </c>
      <c r="BB55">
        <v>1493.98</v>
      </c>
      <c r="BC55">
        <v>5.1188500000000001</v>
      </c>
      <c r="BE55" s="1">
        <v>38107</v>
      </c>
      <c r="BF55">
        <v>1467.55</v>
      </c>
      <c r="BG55">
        <v>4.2642470000000001</v>
      </c>
      <c r="BI55" s="1">
        <v>38107</v>
      </c>
      <c r="BJ55">
        <v>1576.83</v>
      </c>
      <c r="BK55">
        <v>6.4124489999999996</v>
      </c>
      <c r="BM55" s="1">
        <v>38107</v>
      </c>
      <c r="BN55">
        <v>150.47</v>
      </c>
      <c r="BO55">
        <v>4.4546700000000001</v>
      </c>
      <c r="BQ55" s="1">
        <v>38107</v>
      </c>
      <c r="BR55">
        <v>225.22</v>
      </c>
      <c r="BS55">
        <v>3.314025</v>
      </c>
      <c r="BU55" s="1">
        <v>38107</v>
      </c>
      <c r="BV55">
        <v>585.76300000000003</v>
      </c>
    </row>
    <row r="56" spans="1:74" x14ac:dyDescent="0.35">
      <c r="A56" s="1">
        <v>38138</v>
      </c>
      <c r="B56">
        <v>206.5</v>
      </c>
      <c r="C56">
        <v>4.5384399999999996</v>
      </c>
      <c r="E56" s="1">
        <v>38138</v>
      </c>
      <c r="F56">
        <v>223.93</v>
      </c>
      <c r="G56">
        <v>4.2164590000000004</v>
      </c>
      <c r="I56" s="1">
        <v>38138</v>
      </c>
      <c r="J56">
        <v>219.72</v>
      </c>
      <c r="K56">
        <v>4.6972259999999997</v>
      </c>
      <c r="M56" s="1">
        <v>38138</v>
      </c>
      <c r="N56">
        <v>228.99</v>
      </c>
      <c r="O56">
        <v>5.4997730000000002</v>
      </c>
      <c r="Q56" s="1">
        <v>38138</v>
      </c>
      <c r="R56">
        <v>185.16</v>
      </c>
      <c r="S56">
        <v>2.7987109999999999</v>
      </c>
      <c r="U56" s="1">
        <v>38138</v>
      </c>
      <c r="V56">
        <v>199.22</v>
      </c>
      <c r="W56">
        <v>4.1954659999999997</v>
      </c>
      <c r="Y56" s="1">
        <v>38138</v>
      </c>
      <c r="Z56">
        <v>204.86</v>
      </c>
      <c r="AA56">
        <v>5.0682660000000004</v>
      </c>
      <c r="AC56" s="1">
        <v>38138</v>
      </c>
      <c r="AD56">
        <v>216.31</v>
      </c>
      <c r="AE56">
        <v>5.427683</v>
      </c>
      <c r="AG56" s="1">
        <v>38138</v>
      </c>
      <c r="AH56">
        <v>239.42</v>
      </c>
      <c r="AI56">
        <v>5.8081779999999998</v>
      </c>
      <c r="AK56" s="1">
        <v>38138</v>
      </c>
      <c r="AL56">
        <v>691.74</v>
      </c>
      <c r="AM56">
        <v>8.1307489999999998</v>
      </c>
      <c r="AO56" s="1">
        <v>38138</v>
      </c>
      <c r="AP56">
        <v>635.60040000000004</v>
      </c>
      <c r="AQ56">
        <v>8.1069589999999998</v>
      </c>
      <c r="AS56" s="1">
        <v>38138</v>
      </c>
      <c r="AT56">
        <v>1056.8499999999999</v>
      </c>
      <c r="AU56">
        <v>8.2951589999999999</v>
      </c>
      <c r="AW56" s="1">
        <v>38138</v>
      </c>
      <c r="AX56">
        <v>1202.3699999999999</v>
      </c>
      <c r="AY56">
        <v>3.1915589999999998</v>
      </c>
      <c r="BA56" s="1">
        <v>38138</v>
      </c>
      <c r="BB56">
        <v>1486.64</v>
      </c>
      <c r="BC56">
        <v>5.22987</v>
      </c>
      <c r="BE56" s="1">
        <v>38138</v>
      </c>
      <c r="BF56">
        <v>1457.71</v>
      </c>
      <c r="BG56">
        <v>4.5350299999999999</v>
      </c>
      <c r="BI56" s="1">
        <v>38138</v>
      </c>
      <c r="BJ56">
        <v>1562.62</v>
      </c>
      <c r="BK56">
        <v>6.5449210000000004</v>
      </c>
      <c r="BM56" s="1">
        <v>38138</v>
      </c>
      <c r="BN56">
        <v>149.88</v>
      </c>
      <c r="BO56">
        <v>4.6365090000000002</v>
      </c>
      <c r="BQ56" s="1">
        <v>38138</v>
      </c>
      <c r="BR56">
        <v>224.91</v>
      </c>
      <c r="BS56">
        <v>3.539984</v>
      </c>
      <c r="BU56" s="1">
        <v>38138</v>
      </c>
      <c r="BV56">
        <v>586.26800000000003</v>
      </c>
    </row>
    <row r="57" spans="1:74" x14ac:dyDescent="0.35">
      <c r="A57" s="1">
        <v>38168</v>
      </c>
      <c r="B57">
        <v>207.75</v>
      </c>
      <c r="C57">
        <v>4.5173139999999998</v>
      </c>
      <c r="E57" s="1">
        <v>38168</v>
      </c>
      <c r="F57">
        <v>224.78</v>
      </c>
      <c r="G57">
        <v>4.3382800000000001</v>
      </c>
      <c r="I57" s="1">
        <v>38168</v>
      </c>
      <c r="J57">
        <v>220.62</v>
      </c>
      <c r="K57">
        <v>4.7512639999999999</v>
      </c>
      <c r="M57" s="1">
        <v>38168</v>
      </c>
      <c r="N57">
        <v>230.06</v>
      </c>
      <c r="O57">
        <v>5.5047360000000003</v>
      </c>
      <c r="Q57" s="1">
        <v>38168</v>
      </c>
      <c r="R57">
        <v>185.22</v>
      </c>
      <c r="S57">
        <v>2.9624130000000002</v>
      </c>
      <c r="U57" s="1">
        <v>38168</v>
      </c>
      <c r="V57">
        <v>199.95</v>
      </c>
      <c r="W57">
        <v>4.2129839999999996</v>
      </c>
      <c r="Y57" s="1">
        <v>38168</v>
      </c>
      <c r="Z57">
        <v>206.17</v>
      </c>
      <c r="AA57">
        <v>4.9897109999999998</v>
      </c>
      <c r="AC57" s="1">
        <v>38168</v>
      </c>
      <c r="AD57">
        <v>218.25</v>
      </c>
      <c r="AE57">
        <v>5.3427559999999996</v>
      </c>
      <c r="AG57" s="1">
        <v>38168</v>
      </c>
      <c r="AH57">
        <v>241.39</v>
      </c>
      <c r="AI57">
        <v>5.750013</v>
      </c>
      <c r="AK57" s="1">
        <v>38168</v>
      </c>
      <c r="AL57">
        <v>701.66</v>
      </c>
      <c r="AM57">
        <v>7.9971909999999999</v>
      </c>
      <c r="AO57" s="1">
        <v>38168</v>
      </c>
      <c r="AP57">
        <v>644.55880000000002</v>
      </c>
      <c r="AQ57">
        <v>7.9647100000000002</v>
      </c>
      <c r="AS57" s="1">
        <v>38168</v>
      </c>
      <c r="AT57">
        <v>1073.71</v>
      </c>
      <c r="AU57">
        <v>8.2221670000000007</v>
      </c>
      <c r="AW57" s="1">
        <v>38168</v>
      </c>
      <c r="AX57">
        <v>1204.9100000000001</v>
      </c>
      <c r="AY57">
        <v>3.2798080000000001</v>
      </c>
      <c r="BA57" s="1">
        <v>38168</v>
      </c>
      <c r="BB57">
        <v>1500.24</v>
      </c>
      <c r="BC57">
        <v>5.1829499999999999</v>
      </c>
      <c r="BE57" s="1">
        <v>38168</v>
      </c>
      <c r="BF57">
        <v>1463.46</v>
      </c>
      <c r="BG57">
        <v>4.5945099999999996</v>
      </c>
      <c r="BI57" s="1">
        <v>38168</v>
      </c>
      <c r="BJ57">
        <v>1571.94</v>
      </c>
      <c r="BK57">
        <v>6.5677669999999999</v>
      </c>
      <c r="BM57" s="1">
        <v>38168</v>
      </c>
      <c r="BN57">
        <v>150.24</v>
      </c>
      <c r="BO57">
        <v>4.6794510000000002</v>
      </c>
      <c r="BQ57" s="1">
        <v>38168</v>
      </c>
      <c r="BR57">
        <v>224.89</v>
      </c>
      <c r="BS57">
        <v>3.7736209999999999</v>
      </c>
      <c r="BU57" s="1">
        <v>38168</v>
      </c>
      <c r="BV57">
        <v>586.65700000000004</v>
      </c>
    </row>
    <row r="58" spans="1:74" x14ac:dyDescent="0.35">
      <c r="A58" s="1">
        <v>38198</v>
      </c>
      <c r="B58">
        <v>209.64</v>
      </c>
      <c r="C58">
        <v>4.4171560000000003</v>
      </c>
      <c r="E58" s="1">
        <v>38198</v>
      </c>
      <c r="F58">
        <v>227.14</v>
      </c>
      <c r="G58">
        <v>4.218407</v>
      </c>
      <c r="I58" s="1">
        <v>38198</v>
      </c>
      <c r="J58">
        <v>223.23</v>
      </c>
      <c r="K58">
        <v>4.6328310000000004</v>
      </c>
      <c r="M58" s="1">
        <v>38198</v>
      </c>
      <c r="N58">
        <v>233.28</v>
      </c>
      <c r="O58">
        <v>5.3482729999999998</v>
      </c>
      <c r="Q58" s="1">
        <v>38198</v>
      </c>
      <c r="R58">
        <v>186.01</v>
      </c>
      <c r="S58">
        <v>2.896639</v>
      </c>
      <c r="U58" s="1">
        <v>38198</v>
      </c>
      <c r="V58">
        <v>201.39</v>
      </c>
      <c r="W58">
        <v>4.1420909999999997</v>
      </c>
      <c r="Y58" s="1">
        <v>38198</v>
      </c>
      <c r="Z58">
        <v>208.04</v>
      </c>
      <c r="AA58">
        <v>4.8732069999999998</v>
      </c>
      <c r="AC58" s="1">
        <v>38198</v>
      </c>
      <c r="AD58">
        <v>220.92</v>
      </c>
      <c r="AE58">
        <v>5.2089869999999996</v>
      </c>
      <c r="AG58" s="1">
        <v>38198</v>
      </c>
      <c r="AH58">
        <v>245.7</v>
      </c>
      <c r="AI58">
        <v>5.6191659999999999</v>
      </c>
      <c r="AK58" s="1">
        <v>38198</v>
      </c>
      <c r="AL58">
        <v>711.2</v>
      </c>
      <c r="AM58">
        <v>7.8470050000000002</v>
      </c>
      <c r="AO58" s="1">
        <v>38198</v>
      </c>
      <c r="AP58">
        <v>652.56240000000003</v>
      </c>
      <c r="AQ58">
        <v>7.8101510000000003</v>
      </c>
      <c r="AS58" s="1">
        <v>38198</v>
      </c>
      <c r="AT58">
        <v>1097.1500000000001</v>
      </c>
      <c r="AU58">
        <v>8.0934299999999997</v>
      </c>
      <c r="AW58" s="1">
        <v>38198</v>
      </c>
      <c r="AX58">
        <v>1213.1099999999999</v>
      </c>
      <c r="AY58">
        <v>3.1946919999999999</v>
      </c>
      <c r="BA58" s="1">
        <v>38198</v>
      </c>
      <c r="BB58">
        <v>1525.62</v>
      </c>
      <c r="BC58">
        <v>5.0603720000000001</v>
      </c>
      <c r="BE58" s="1">
        <v>38198</v>
      </c>
      <c r="BF58">
        <v>1478.84</v>
      </c>
      <c r="BG58">
        <v>4.451632</v>
      </c>
      <c r="BI58" s="1">
        <v>38198</v>
      </c>
      <c r="BJ58">
        <v>1602.17</v>
      </c>
      <c r="BK58">
        <v>6.3975780000000002</v>
      </c>
      <c r="BM58" s="1">
        <v>38198</v>
      </c>
      <c r="BN58">
        <v>151.78</v>
      </c>
      <c r="BO58">
        <v>4.55959</v>
      </c>
      <c r="BQ58" s="1">
        <v>38198</v>
      </c>
      <c r="BR58">
        <v>226.38</v>
      </c>
      <c r="BS58">
        <v>3.688571</v>
      </c>
      <c r="BU58" s="1">
        <v>38199</v>
      </c>
      <c r="BV58">
        <v>587.33199999999999</v>
      </c>
    </row>
    <row r="59" spans="1:74" x14ac:dyDescent="0.35">
      <c r="A59" s="1">
        <v>38230</v>
      </c>
      <c r="B59">
        <v>213.33</v>
      </c>
      <c r="C59">
        <v>4.1175459999999999</v>
      </c>
      <c r="E59" s="1">
        <v>38230</v>
      </c>
      <c r="F59">
        <v>232.11</v>
      </c>
      <c r="G59">
        <v>3.881675</v>
      </c>
      <c r="I59" s="1">
        <v>38230</v>
      </c>
      <c r="J59">
        <v>228.53</v>
      </c>
      <c r="K59">
        <v>4.2931530000000002</v>
      </c>
      <c r="M59" s="1">
        <v>38230</v>
      </c>
      <c r="N59">
        <v>239.2</v>
      </c>
      <c r="O59">
        <v>5.0090690000000002</v>
      </c>
      <c r="Q59" s="1">
        <v>38230</v>
      </c>
      <c r="R59">
        <v>187.47</v>
      </c>
      <c r="S59">
        <v>2.6557849999999998</v>
      </c>
      <c r="U59" s="1">
        <v>38230</v>
      </c>
      <c r="V59">
        <v>204.5</v>
      </c>
      <c r="W59">
        <v>3.9328159999999999</v>
      </c>
      <c r="Y59" s="1">
        <v>38230</v>
      </c>
      <c r="Z59">
        <v>211.84</v>
      </c>
      <c r="AA59">
        <v>4.6056080000000001</v>
      </c>
      <c r="AC59" s="1">
        <v>38230</v>
      </c>
      <c r="AD59">
        <v>225.72</v>
      </c>
      <c r="AE59">
        <v>4.8938290000000002</v>
      </c>
      <c r="AG59" s="1">
        <v>38230</v>
      </c>
      <c r="AH59">
        <v>254.59</v>
      </c>
      <c r="AI59">
        <v>5.3341810000000001</v>
      </c>
      <c r="AK59" s="1">
        <v>38230</v>
      </c>
      <c r="AL59">
        <v>725.15</v>
      </c>
      <c r="AM59">
        <v>7.5513339999999998</v>
      </c>
      <c r="AO59" s="1">
        <v>38230</v>
      </c>
      <c r="AP59">
        <v>664.35630000000003</v>
      </c>
      <c r="AQ59">
        <v>7.5126059999999999</v>
      </c>
      <c r="AS59" s="1">
        <v>38230</v>
      </c>
      <c r="AT59">
        <v>1130.02</v>
      </c>
      <c r="AU59">
        <v>7.8116680000000001</v>
      </c>
      <c r="AW59" s="1">
        <v>38230</v>
      </c>
      <c r="AX59">
        <v>1230.8699999999999</v>
      </c>
      <c r="AY59">
        <v>2.8993319999999998</v>
      </c>
      <c r="BA59" s="1">
        <v>38230</v>
      </c>
      <c r="BB59">
        <v>1582.23</v>
      </c>
      <c r="BC59">
        <v>4.7576260000000001</v>
      </c>
      <c r="BE59" s="1">
        <v>38230</v>
      </c>
      <c r="BF59">
        <v>1508.21</v>
      </c>
      <c r="BG59">
        <v>4.1093599999999997</v>
      </c>
      <c r="BI59" s="1">
        <v>38230</v>
      </c>
      <c r="BJ59">
        <v>1661.82</v>
      </c>
      <c r="BK59">
        <v>6.0631269999999997</v>
      </c>
      <c r="BM59" s="1">
        <v>38230</v>
      </c>
      <c r="BN59">
        <v>155.52000000000001</v>
      </c>
      <c r="BO59">
        <v>4.1264430000000001</v>
      </c>
      <c r="BQ59" s="1">
        <v>38230</v>
      </c>
      <c r="BR59">
        <v>229.36</v>
      </c>
      <c r="BS59">
        <v>3.3730859999999998</v>
      </c>
      <c r="BU59" s="1">
        <v>38230</v>
      </c>
      <c r="BV59">
        <v>588.06299999999999</v>
      </c>
    </row>
    <row r="60" spans="1:74" x14ac:dyDescent="0.35">
      <c r="A60" s="1">
        <v>38260</v>
      </c>
      <c r="B60">
        <v>213.71</v>
      </c>
      <c r="C60">
        <v>4.1834389999999999</v>
      </c>
      <c r="E60" s="1">
        <v>38260</v>
      </c>
      <c r="F60">
        <v>232.84</v>
      </c>
      <c r="G60">
        <v>3.9353600000000002</v>
      </c>
      <c r="I60" s="1">
        <v>38260</v>
      </c>
      <c r="J60">
        <v>229.7</v>
      </c>
      <c r="K60">
        <v>4.315156</v>
      </c>
      <c r="M60" s="1">
        <v>38260</v>
      </c>
      <c r="N60">
        <v>240.98</v>
      </c>
      <c r="O60">
        <v>5.0006250000000003</v>
      </c>
      <c r="Q60" s="1">
        <v>38260</v>
      </c>
      <c r="R60">
        <v>187.39</v>
      </c>
      <c r="S60">
        <v>2.8296100000000002</v>
      </c>
      <c r="U60" s="1">
        <v>38260</v>
      </c>
      <c r="V60">
        <v>204.72</v>
      </c>
      <c r="W60">
        <v>3.986939</v>
      </c>
      <c r="Y60" s="1">
        <v>38260</v>
      </c>
      <c r="Z60">
        <v>212.39</v>
      </c>
      <c r="AA60">
        <v>4.6578850000000003</v>
      </c>
      <c r="AC60" s="1">
        <v>38260</v>
      </c>
      <c r="AD60">
        <v>226.43</v>
      </c>
      <c r="AE60">
        <v>4.9077770000000003</v>
      </c>
      <c r="AG60" s="1">
        <v>38260</v>
      </c>
      <c r="AH60">
        <v>257.10000000000002</v>
      </c>
      <c r="AI60">
        <v>5.2749329999999999</v>
      </c>
      <c r="AK60" s="1">
        <v>38260</v>
      </c>
      <c r="AL60">
        <v>735.68</v>
      </c>
      <c r="AM60">
        <v>7.3564350000000003</v>
      </c>
      <c r="AO60" s="1">
        <v>38260</v>
      </c>
      <c r="AP60">
        <v>673.20479999999998</v>
      </c>
      <c r="AQ60">
        <v>7.3137210000000001</v>
      </c>
      <c r="AS60" s="1">
        <v>38260</v>
      </c>
      <c r="AT60">
        <v>1155.48</v>
      </c>
      <c r="AU60">
        <v>7.6288429999999998</v>
      </c>
      <c r="AW60" s="1">
        <v>38260</v>
      </c>
      <c r="AX60">
        <v>1231.44</v>
      </c>
      <c r="AY60">
        <v>3.0176189999999998</v>
      </c>
      <c r="BA60" s="1">
        <v>38260</v>
      </c>
      <c r="BB60">
        <v>1595.6</v>
      </c>
      <c r="BC60">
        <v>4.717384</v>
      </c>
      <c r="BE60" s="1">
        <v>38260</v>
      </c>
      <c r="BF60">
        <v>1514.58</v>
      </c>
      <c r="BG60">
        <v>4.1456869999999997</v>
      </c>
      <c r="BI60" s="1">
        <v>38260</v>
      </c>
      <c r="BJ60">
        <v>1682.85</v>
      </c>
      <c r="BK60">
        <v>5.9617620000000002</v>
      </c>
      <c r="BM60" s="1">
        <v>38260</v>
      </c>
      <c r="BN60">
        <v>155.82</v>
      </c>
      <c r="BO60">
        <v>4.187138</v>
      </c>
      <c r="BQ60" s="1">
        <v>38260</v>
      </c>
      <c r="BR60">
        <v>229.75</v>
      </c>
      <c r="BS60">
        <v>3.45845</v>
      </c>
      <c r="BU60" s="1">
        <v>38260</v>
      </c>
      <c r="BV60">
        <v>588.81299999999999</v>
      </c>
    </row>
    <row r="61" spans="1:74" x14ac:dyDescent="0.35">
      <c r="A61" s="1">
        <v>38289</v>
      </c>
      <c r="B61">
        <v>215.4</v>
      </c>
      <c r="C61">
        <v>4.0765549999999999</v>
      </c>
      <c r="E61" s="1">
        <v>38289</v>
      </c>
      <c r="F61">
        <v>234.9</v>
      </c>
      <c r="G61">
        <v>3.8344870000000002</v>
      </c>
      <c r="I61" s="1">
        <v>38289</v>
      </c>
      <c r="J61">
        <v>232</v>
      </c>
      <c r="K61">
        <v>4.215001</v>
      </c>
      <c r="M61" s="1">
        <v>38289</v>
      </c>
      <c r="N61">
        <v>243.46</v>
      </c>
      <c r="O61">
        <v>4.9150289999999996</v>
      </c>
      <c r="Q61" s="1">
        <v>38289</v>
      </c>
      <c r="R61">
        <v>188.04</v>
      </c>
      <c r="S61">
        <v>2.7967610000000001</v>
      </c>
      <c r="U61" s="1">
        <v>38289</v>
      </c>
      <c r="V61">
        <v>206.02</v>
      </c>
      <c r="W61">
        <v>3.956772</v>
      </c>
      <c r="Y61" s="1">
        <v>38289</v>
      </c>
      <c r="Z61">
        <v>214.11</v>
      </c>
      <c r="AA61">
        <v>4.4875389999999999</v>
      </c>
      <c r="AC61" s="1">
        <v>38289</v>
      </c>
      <c r="AD61">
        <v>228.82</v>
      </c>
      <c r="AE61">
        <v>4.7878080000000001</v>
      </c>
      <c r="AG61" s="1">
        <v>38289</v>
      </c>
      <c r="AH61">
        <v>261.14</v>
      </c>
      <c r="AI61">
        <v>5.168037</v>
      </c>
      <c r="AK61" s="1">
        <v>38289</v>
      </c>
      <c r="AL61">
        <v>748.97</v>
      </c>
      <c r="AM61">
        <v>7.0868479999999998</v>
      </c>
      <c r="AO61" s="1">
        <v>38289</v>
      </c>
      <c r="AP61">
        <v>684.55920000000003</v>
      </c>
      <c r="AQ61">
        <v>7.0436420000000002</v>
      </c>
      <c r="AS61" s="1">
        <v>38289</v>
      </c>
      <c r="AT61">
        <v>1185.1600000000001</v>
      </c>
      <c r="AU61">
        <v>7.3709829999999998</v>
      </c>
      <c r="AW61" s="1">
        <v>38289</v>
      </c>
      <c r="AX61">
        <v>1238.21</v>
      </c>
      <c r="AY61">
        <v>2.9551449999999999</v>
      </c>
      <c r="BA61" s="1">
        <v>38289</v>
      </c>
      <c r="BB61">
        <v>1619.07</v>
      </c>
      <c r="BC61">
        <v>4.6162330000000003</v>
      </c>
      <c r="BE61" s="1">
        <v>38289</v>
      </c>
      <c r="BF61">
        <v>1526.37</v>
      </c>
      <c r="BG61">
        <v>4.067914</v>
      </c>
      <c r="BI61" s="1">
        <v>38289</v>
      </c>
      <c r="BJ61">
        <v>1710.31</v>
      </c>
      <c r="BK61">
        <v>5.8457429999999997</v>
      </c>
      <c r="BM61" s="1">
        <v>38289</v>
      </c>
      <c r="BN61">
        <v>157.08000000000001</v>
      </c>
      <c r="BO61">
        <v>4.0902130000000003</v>
      </c>
      <c r="BQ61" s="1">
        <v>38289</v>
      </c>
      <c r="BR61">
        <v>230.96</v>
      </c>
      <c r="BS61">
        <v>3.4123939999999999</v>
      </c>
      <c r="BU61" s="1">
        <v>38291</v>
      </c>
      <c r="BV61">
        <v>589.57600000000002</v>
      </c>
    </row>
    <row r="62" spans="1:74" x14ac:dyDescent="0.35">
      <c r="A62" s="1">
        <v>38321</v>
      </c>
      <c r="B62">
        <v>213.81</v>
      </c>
      <c r="C62">
        <v>4.3707960000000003</v>
      </c>
      <c r="E62" s="1">
        <v>38321</v>
      </c>
      <c r="F62">
        <v>232.35</v>
      </c>
      <c r="G62">
        <v>4.0683069999999999</v>
      </c>
      <c r="I62" s="1">
        <v>38321</v>
      </c>
      <c r="J62">
        <v>229.48</v>
      </c>
      <c r="K62">
        <v>4.5433370000000002</v>
      </c>
      <c r="M62" s="1">
        <v>38321</v>
      </c>
      <c r="N62">
        <v>241.27</v>
      </c>
      <c r="O62">
        <v>5.1931149999999997</v>
      </c>
      <c r="Q62" s="1">
        <v>38321</v>
      </c>
      <c r="R62">
        <v>187.2</v>
      </c>
      <c r="S62">
        <v>3.224529</v>
      </c>
      <c r="U62" s="1">
        <v>38321</v>
      </c>
      <c r="V62">
        <v>204.76</v>
      </c>
      <c r="W62">
        <v>4.1876980000000001</v>
      </c>
      <c r="Y62" s="1">
        <v>38321</v>
      </c>
      <c r="Z62">
        <v>212.69</v>
      </c>
      <c r="AA62">
        <v>4.7888109999999999</v>
      </c>
      <c r="AC62" s="1">
        <v>38321</v>
      </c>
      <c r="AD62">
        <v>226.95</v>
      </c>
      <c r="AE62">
        <v>4.9949170000000001</v>
      </c>
      <c r="AG62" s="1">
        <v>38321</v>
      </c>
      <c r="AH62">
        <v>256.32</v>
      </c>
      <c r="AI62">
        <v>5.419435</v>
      </c>
      <c r="AK62" s="1">
        <v>38321</v>
      </c>
      <c r="AL62">
        <v>758</v>
      </c>
      <c r="AM62">
        <v>6.9454289999999999</v>
      </c>
      <c r="AO62" s="1">
        <v>38321</v>
      </c>
      <c r="AP62">
        <v>693.05150000000003</v>
      </c>
      <c r="AQ62">
        <v>6.8917089999999996</v>
      </c>
      <c r="AS62" s="1">
        <v>38321</v>
      </c>
      <c r="AT62">
        <v>1196.73</v>
      </c>
      <c r="AU62">
        <v>7.280951</v>
      </c>
      <c r="AW62" s="1">
        <v>38321</v>
      </c>
      <c r="AX62">
        <v>1225.5</v>
      </c>
      <c r="AY62">
        <v>3.3982589999999999</v>
      </c>
      <c r="BA62" s="1">
        <v>38321</v>
      </c>
      <c r="BB62">
        <v>1583.04</v>
      </c>
      <c r="BC62">
        <v>4.8848200000000004</v>
      </c>
      <c r="BE62" s="1">
        <v>38321</v>
      </c>
      <c r="BF62">
        <v>1512.47</v>
      </c>
      <c r="BG62">
        <v>4.4107260000000004</v>
      </c>
      <c r="BI62" s="1">
        <v>38321</v>
      </c>
      <c r="BJ62">
        <v>1686.85</v>
      </c>
      <c r="BK62">
        <v>6.0664199999999999</v>
      </c>
      <c r="BM62" s="1">
        <v>38321</v>
      </c>
      <c r="BN62">
        <v>155.52000000000001</v>
      </c>
      <c r="BO62">
        <v>4.4117179999999996</v>
      </c>
      <c r="BQ62" s="1">
        <v>38321</v>
      </c>
      <c r="BR62">
        <v>229.56</v>
      </c>
      <c r="BS62">
        <v>3.808557</v>
      </c>
      <c r="BU62" s="1">
        <v>38321</v>
      </c>
      <c r="BV62">
        <v>590.37900000000002</v>
      </c>
    </row>
    <row r="63" spans="1:74" x14ac:dyDescent="0.35">
      <c r="A63" s="1">
        <v>38352</v>
      </c>
      <c r="B63">
        <v>215.51</v>
      </c>
      <c r="C63">
        <v>4.2940100000000001</v>
      </c>
      <c r="E63" s="1">
        <v>38352</v>
      </c>
      <c r="F63">
        <v>234.5</v>
      </c>
      <c r="G63">
        <v>4.1353340000000003</v>
      </c>
      <c r="I63" s="1">
        <v>38352</v>
      </c>
      <c r="J63">
        <v>232.37</v>
      </c>
      <c r="K63">
        <v>4.4324009999999996</v>
      </c>
      <c r="M63" s="1">
        <v>38352</v>
      </c>
      <c r="N63">
        <v>245.02</v>
      </c>
      <c r="O63">
        <v>5.0521200000000004</v>
      </c>
      <c r="Q63" s="1">
        <v>38352</v>
      </c>
      <c r="R63">
        <v>187.67</v>
      </c>
      <c r="S63">
        <v>3.2616399999999999</v>
      </c>
      <c r="U63" s="1">
        <v>38352</v>
      </c>
      <c r="V63">
        <v>205.88</v>
      </c>
      <c r="W63">
        <v>4.1876119999999997</v>
      </c>
      <c r="Y63" s="1">
        <v>38352</v>
      </c>
      <c r="Z63">
        <v>214.32</v>
      </c>
      <c r="AA63">
        <v>4.6353289999999996</v>
      </c>
      <c r="AC63" s="1">
        <v>38352</v>
      </c>
      <c r="AD63">
        <v>229.48</v>
      </c>
      <c r="AE63">
        <v>4.8809699999999996</v>
      </c>
      <c r="AG63" s="1">
        <v>38352</v>
      </c>
      <c r="AH63">
        <v>262.67</v>
      </c>
      <c r="AI63">
        <v>5.2237479999999996</v>
      </c>
      <c r="AK63" s="1">
        <v>38352</v>
      </c>
      <c r="AL63">
        <v>769.3</v>
      </c>
      <c r="AM63">
        <v>6.7564960000000003</v>
      </c>
      <c r="AO63" s="1">
        <v>38352</v>
      </c>
      <c r="AP63">
        <v>702.56309999999996</v>
      </c>
      <c r="AQ63">
        <v>6.6951590000000003</v>
      </c>
      <c r="AS63" s="1">
        <v>38352</v>
      </c>
      <c r="AT63">
        <v>1223.46</v>
      </c>
      <c r="AU63">
        <v>7.1401260000000004</v>
      </c>
      <c r="AW63" s="1">
        <v>38352</v>
      </c>
      <c r="AX63">
        <v>1232.31</v>
      </c>
      <c r="AY63">
        <v>3.3743059999999998</v>
      </c>
      <c r="BA63" s="1">
        <v>38352</v>
      </c>
      <c r="BB63">
        <v>1618.65</v>
      </c>
      <c r="BC63">
        <v>4.7149789999999996</v>
      </c>
      <c r="BE63" s="1">
        <v>38352</v>
      </c>
      <c r="BF63">
        <v>1526.89</v>
      </c>
      <c r="BG63">
        <v>4.3213800000000004</v>
      </c>
      <c r="BI63" s="1">
        <v>38352</v>
      </c>
      <c r="BJ63">
        <v>1733.51</v>
      </c>
      <c r="BK63">
        <v>5.8263689999999997</v>
      </c>
      <c r="BM63" s="1">
        <v>38352</v>
      </c>
      <c r="BN63">
        <v>156.78</v>
      </c>
      <c r="BO63">
        <v>4.3395359999999998</v>
      </c>
      <c r="BQ63" s="1">
        <v>38352</v>
      </c>
      <c r="BR63">
        <v>230.61</v>
      </c>
      <c r="BS63">
        <v>3.7954859999999999</v>
      </c>
      <c r="BU63" s="1">
        <v>38352</v>
      </c>
      <c r="BV63">
        <v>591.63699999999994</v>
      </c>
    </row>
    <row r="64" spans="1:74" x14ac:dyDescent="0.35">
      <c r="A64" s="1">
        <v>38383</v>
      </c>
      <c r="B64">
        <v>216.72</v>
      </c>
      <c r="C64">
        <v>4.2854049999999999</v>
      </c>
      <c r="E64" s="1">
        <v>38383</v>
      </c>
      <c r="F64">
        <v>236.18</v>
      </c>
      <c r="G64">
        <v>4.1755509999999996</v>
      </c>
      <c r="I64" s="1">
        <v>38383</v>
      </c>
      <c r="J64">
        <v>234.26</v>
      </c>
      <c r="K64">
        <v>4.4433819999999997</v>
      </c>
      <c r="M64" s="1">
        <v>38383</v>
      </c>
      <c r="N64">
        <v>247.22</v>
      </c>
      <c r="O64">
        <v>5.0669719999999998</v>
      </c>
      <c r="Q64" s="1">
        <v>38383</v>
      </c>
      <c r="R64">
        <v>187.66</v>
      </c>
      <c r="S64">
        <v>3.4548019999999999</v>
      </c>
      <c r="U64" s="1">
        <v>38383</v>
      </c>
      <c r="V64">
        <v>206.09</v>
      </c>
      <c r="W64">
        <v>4.342498</v>
      </c>
      <c r="Y64" s="1">
        <v>38383</v>
      </c>
      <c r="Z64">
        <v>215.1</v>
      </c>
      <c r="AA64">
        <v>4.7372620000000003</v>
      </c>
      <c r="AC64" s="1">
        <v>38383</v>
      </c>
      <c r="AD64">
        <v>231.36</v>
      </c>
      <c r="AE64">
        <v>4.6965620000000001</v>
      </c>
      <c r="AG64" s="1">
        <v>38383</v>
      </c>
      <c r="AH64">
        <v>269.39</v>
      </c>
      <c r="AI64">
        <v>5.0336679999999996</v>
      </c>
      <c r="AK64" s="1">
        <v>38383</v>
      </c>
      <c r="AL64">
        <v>768.3</v>
      </c>
      <c r="AM64">
        <v>6.9894910000000001</v>
      </c>
      <c r="AO64" s="1">
        <v>38383</v>
      </c>
      <c r="AP64">
        <v>700.11149999999998</v>
      </c>
      <c r="AQ64">
        <v>6.966818</v>
      </c>
      <c r="AS64" s="1">
        <v>38383</v>
      </c>
      <c r="AT64">
        <v>1238.5899999999999</v>
      </c>
      <c r="AU64">
        <v>7.1305880000000004</v>
      </c>
      <c r="AW64" s="1">
        <v>38383</v>
      </c>
      <c r="AX64">
        <v>1233.6500000000001</v>
      </c>
      <c r="AY64">
        <v>3.4890300000000001</v>
      </c>
      <c r="BA64" s="1">
        <v>38383</v>
      </c>
      <c r="BB64">
        <v>1659.46</v>
      </c>
      <c r="BC64">
        <v>4.5255679999999998</v>
      </c>
      <c r="BE64" s="1">
        <v>38383</v>
      </c>
      <c r="BF64">
        <v>1531.61</v>
      </c>
      <c r="BG64">
        <v>4.3968600000000002</v>
      </c>
      <c r="BI64" s="1">
        <v>38383</v>
      </c>
      <c r="BJ64">
        <v>1775.16</v>
      </c>
      <c r="BK64">
        <v>5.6668089999999998</v>
      </c>
      <c r="BM64" s="1">
        <v>38383</v>
      </c>
      <c r="BN64">
        <v>157.65</v>
      </c>
      <c r="BO64">
        <v>4.3236920000000003</v>
      </c>
      <c r="BQ64" s="1">
        <v>38383</v>
      </c>
      <c r="BR64">
        <v>231.18</v>
      </c>
      <c r="BS64">
        <v>3.8805369999999999</v>
      </c>
      <c r="BU64" s="1">
        <v>38383</v>
      </c>
      <c r="BV64">
        <v>592.625</v>
      </c>
    </row>
    <row r="65" spans="1:74" x14ac:dyDescent="0.35">
      <c r="A65" s="1">
        <v>38411</v>
      </c>
      <c r="B65">
        <v>215.45</v>
      </c>
      <c r="C65">
        <v>4.5423609999999996</v>
      </c>
      <c r="E65" s="1">
        <v>38411</v>
      </c>
      <c r="F65">
        <v>234.52</v>
      </c>
      <c r="G65">
        <v>4.4172719999999996</v>
      </c>
      <c r="I65" s="1">
        <v>38411</v>
      </c>
      <c r="J65">
        <v>232.73</v>
      </c>
      <c r="K65">
        <v>4.6892610000000001</v>
      </c>
      <c r="M65" s="1">
        <v>38411</v>
      </c>
      <c r="N65">
        <v>245.99</v>
      </c>
      <c r="O65">
        <v>5.2678390000000004</v>
      </c>
      <c r="Q65" s="1">
        <v>38411</v>
      </c>
      <c r="R65">
        <v>187.33</v>
      </c>
      <c r="S65">
        <v>3.739554</v>
      </c>
      <c r="U65" s="1">
        <v>38411</v>
      </c>
      <c r="V65">
        <v>205.16</v>
      </c>
      <c r="W65">
        <v>4.509341</v>
      </c>
      <c r="Y65" s="1">
        <v>38411</v>
      </c>
      <c r="Z65">
        <v>213.7</v>
      </c>
      <c r="AA65">
        <v>4.8997809999999999</v>
      </c>
      <c r="AC65" s="1">
        <v>38411</v>
      </c>
      <c r="AD65">
        <v>229.3</v>
      </c>
      <c r="AE65">
        <v>5.0200959999999997</v>
      </c>
      <c r="AG65" s="1">
        <v>38411</v>
      </c>
      <c r="AH65">
        <v>266.52</v>
      </c>
      <c r="AI65">
        <v>5.2047140000000001</v>
      </c>
      <c r="AK65" s="1">
        <v>38411</v>
      </c>
      <c r="AL65">
        <v>779.6</v>
      </c>
      <c r="AM65">
        <v>6.7914450000000004</v>
      </c>
      <c r="AO65" s="1">
        <v>38411</v>
      </c>
      <c r="AP65">
        <v>709.28440000000001</v>
      </c>
      <c r="AQ65">
        <v>6.780532</v>
      </c>
      <c r="AS65" s="1">
        <v>38411</v>
      </c>
      <c r="AT65">
        <v>1269.19</v>
      </c>
      <c r="AU65">
        <v>6.8613340000000003</v>
      </c>
      <c r="AW65" s="1">
        <v>38411</v>
      </c>
      <c r="AX65">
        <v>1225.6400000000001</v>
      </c>
      <c r="AY65">
        <v>3.8022429999999998</v>
      </c>
      <c r="BA65" s="1">
        <v>38411</v>
      </c>
      <c r="BB65">
        <v>1638.05</v>
      </c>
      <c r="BC65">
        <v>4.6956369999999996</v>
      </c>
      <c r="BE65" s="1">
        <v>38411</v>
      </c>
      <c r="BF65">
        <v>1523.21</v>
      </c>
      <c r="BG65">
        <v>4.6411449999999999</v>
      </c>
      <c r="BI65" s="1">
        <v>38411</v>
      </c>
      <c r="BJ65">
        <v>1761.84</v>
      </c>
      <c r="BK65">
        <v>5.8139950000000002</v>
      </c>
      <c r="BM65" s="1">
        <v>38411</v>
      </c>
      <c r="BN65">
        <v>156.44999999999999</v>
      </c>
      <c r="BO65">
        <v>4.5850020000000002</v>
      </c>
      <c r="BQ65" s="1">
        <v>38411</v>
      </c>
      <c r="BR65">
        <v>230.31</v>
      </c>
      <c r="BS65">
        <v>4.1628720000000001</v>
      </c>
      <c r="BU65" s="1">
        <v>38411</v>
      </c>
      <c r="BV65">
        <v>593.58500000000004</v>
      </c>
    </row>
    <row r="66" spans="1:74" x14ac:dyDescent="0.35">
      <c r="A66" s="1">
        <v>38442</v>
      </c>
      <c r="B66">
        <v>214.84</v>
      </c>
      <c r="C66">
        <v>4.7163659999999998</v>
      </c>
      <c r="E66" s="1">
        <v>38442</v>
      </c>
      <c r="F66">
        <v>232.95</v>
      </c>
      <c r="G66">
        <v>4.6535489999999999</v>
      </c>
      <c r="I66" s="1">
        <v>38442</v>
      </c>
      <c r="J66">
        <v>230.69</v>
      </c>
      <c r="K66">
        <v>4.9380559999999996</v>
      </c>
      <c r="M66" s="1">
        <v>38442</v>
      </c>
      <c r="N66">
        <v>241.23</v>
      </c>
      <c r="O66">
        <v>5.6820969999999997</v>
      </c>
      <c r="Q66" s="1">
        <v>38442</v>
      </c>
      <c r="R66">
        <v>187.17</v>
      </c>
      <c r="S66">
        <v>3.9889939999999999</v>
      </c>
      <c r="U66" s="1">
        <v>38442</v>
      </c>
      <c r="V66">
        <v>204.49</v>
      </c>
      <c r="W66">
        <v>4.6613939999999996</v>
      </c>
      <c r="Y66" s="1">
        <v>38442</v>
      </c>
      <c r="Z66">
        <v>212.5</v>
      </c>
      <c r="AA66">
        <v>5.126385</v>
      </c>
      <c r="AC66" s="1">
        <v>38442</v>
      </c>
      <c r="AD66">
        <v>227.97</v>
      </c>
      <c r="AE66">
        <v>5.1916900000000004</v>
      </c>
      <c r="AG66" s="1">
        <v>38442</v>
      </c>
      <c r="AH66">
        <v>262.75</v>
      </c>
      <c r="AI66">
        <v>5.3667860000000003</v>
      </c>
      <c r="AK66" s="1">
        <v>38442</v>
      </c>
      <c r="AL66">
        <v>756.93</v>
      </c>
      <c r="AM66">
        <v>7.7177980000000002</v>
      </c>
      <c r="AO66" s="1">
        <v>38442</v>
      </c>
      <c r="AP66">
        <v>690.39239999999995</v>
      </c>
      <c r="AQ66">
        <v>7.748316</v>
      </c>
      <c r="AS66" s="1">
        <v>38442</v>
      </c>
      <c r="AT66">
        <v>1212.46</v>
      </c>
      <c r="AU66">
        <v>7.5173310000000004</v>
      </c>
      <c r="AW66" s="1">
        <v>38442</v>
      </c>
      <c r="AX66">
        <v>1223.03</v>
      </c>
      <c r="AY66">
        <v>3.980928</v>
      </c>
      <c r="BA66" s="1">
        <v>38442</v>
      </c>
      <c r="BB66">
        <v>1627.12</v>
      </c>
      <c r="BC66">
        <v>4.7995770000000002</v>
      </c>
      <c r="BE66" s="1">
        <v>38442</v>
      </c>
      <c r="BF66">
        <v>1507.95</v>
      </c>
      <c r="BG66">
        <v>4.9760289999999996</v>
      </c>
      <c r="BI66" s="1">
        <v>38442</v>
      </c>
      <c r="BJ66">
        <v>1719.83</v>
      </c>
      <c r="BK66">
        <v>6.0701140000000002</v>
      </c>
      <c r="BM66" s="1">
        <v>38442</v>
      </c>
      <c r="BN66">
        <v>155.47999999999999</v>
      </c>
      <c r="BO66">
        <v>4.8229230000000003</v>
      </c>
      <c r="BQ66" s="1">
        <v>38442</v>
      </c>
      <c r="BR66">
        <v>229.83</v>
      </c>
      <c r="BS66">
        <v>4.4282950000000003</v>
      </c>
      <c r="BU66" s="1">
        <v>38442</v>
      </c>
      <c r="BV66">
        <v>595.02499999999998</v>
      </c>
    </row>
    <row r="67" spans="1:74" x14ac:dyDescent="0.35">
      <c r="A67" s="1">
        <v>38471</v>
      </c>
      <c r="B67">
        <v>217.76</v>
      </c>
      <c r="C67">
        <v>4.5107929999999996</v>
      </c>
      <c r="E67" s="1">
        <v>38471</v>
      </c>
      <c r="F67">
        <v>236.58</v>
      </c>
      <c r="G67">
        <v>4.4441550000000003</v>
      </c>
      <c r="I67" s="1">
        <v>38471</v>
      </c>
      <c r="J67">
        <v>234.54</v>
      </c>
      <c r="K67">
        <v>4.7384760000000004</v>
      </c>
      <c r="M67" s="1">
        <v>38471</v>
      </c>
      <c r="N67">
        <v>243.5</v>
      </c>
      <c r="O67">
        <v>5.6141430000000003</v>
      </c>
      <c r="Q67" s="1">
        <v>38471</v>
      </c>
      <c r="R67">
        <v>188.27</v>
      </c>
      <c r="S67">
        <v>3.8583980000000002</v>
      </c>
      <c r="U67" s="1">
        <v>38471</v>
      </c>
      <c r="V67">
        <v>206.56</v>
      </c>
      <c r="W67">
        <v>4.5311959999999996</v>
      </c>
      <c r="Y67" s="1">
        <v>38471</v>
      </c>
      <c r="Z67">
        <v>214.92</v>
      </c>
      <c r="AA67">
        <v>4.9463280000000003</v>
      </c>
      <c r="AC67" s="1">
        <v>38471</v>
      </c>
      <c r="AD67">
        <v>231.78</v>
      </c>
      <c r="AE67">
        <v>4.9641070000000003</v>
      </c>
      <c r="AG67" s="1">
        <v>38471</v>
      </c>
      <c r="AH67">
        <v>270.26</v>
      </c>
      <c r="AI67">
        <v>5.125642</v>
      </c>
      <c r="AK67" s="1">
        <v>38471</v>
      </c>
      <c r="AL67">
        <v>749.55</v>
      </c>
      <c r="AM67">
        <v>8.1099440000000005</v>
      </c>
      <c r="AO67" s="1">
        <v>38471</v>
      </c>
      <c r="AP67">
        <v>682.66880000000003</v>
      </c>
      <c r="AQ67">
        <v>8.1900560000000002</v>
      </c>
      <c r="AS67" s="1">
        <v>38471</v>
      </c>
      <c r="AT67">
        <v>1212.1099999999999</v>
      </c>
      <c r="AU67">
        <v>7.5977410000000001</v>
      </c>
      <c r="AW67" s="1">
        <v>38471</v>
      </c>
      <c r="AX67">
        <v>1237.93</v>
      </c>
      <c r="AY67">
        <v>3.7635070000000002</v>
      </c>
      <c r="BA67" s="1">
        <v>38471</v>
      </c>
      <c r="BB67">
        <v>1682.78</v>
      </c>
      <c r="BC67">
        <v>4.5163140000000004</v>
      </c>
      <c r="BE67" s="1">
        <v>38471</v>
      </c>
      <c r="BF67">
        <v>1524.19</v>
      </c>
      <c r="BG67">
        <v>4.8417260000000004</v>
      </c>
      <c r="BI67" s="1">
        <v>38471</v>
      </c>
      <c r="BJ67">
        <v>1754.66</v>
      </c>
      <c r="BK67">
        <v>5.8965800000000002</v>
      </c>
      <c r="BM67" s="1">
        <v>38471</v>
      </c>
      <c r="BN67">
        <v>157.77000000000001</v>
      </c>
      <c r="BO67">
        <v>4.6002700000000001</v>
      </c>
      <c r="BQ67" s="1">
        <v>38471</v>
      </c>
      <c r="BR67">
        <v>231.95</v>
      </c>
      <c r="BS67">
        <v>4.2544740000000001</v>
      </c>
      <c r="BU67" s="1">
        <v>38472</v>
      </c>
      <c r="BV67">
        <v>596.36400000000003</v>
      </c>
    </row>
    <row r="68" spans="1:74" x14ac:dyDescent="0.35">
      <c r="A68" s="1">
        <v>38503</v>
      </c>
      <c r="B68">
        <v>219.9</v>
      </c>
      <c r="C68">
        <v>4.3907679999999996</v>
      </c>
      <c r="E68" s="1">
        <v>38503</v>
      </c>
      <c r="F68">
        <v>239.42</v>
      </c>
      <c r="G68">
        <v>4.3205159999999996</v>
      </c>
      <c r="I68" s="1">
        <v>38503</v>
      </c>
      <c r="J68">
        <v>237.56</v>
      </c>
      <c r="K68">
        <v>4.6165279999999997</v>
      </c>
      <c r="M68" s="1">
        <v>38503</v>
      </c>
      <c r="N68">
        <v>247.54</v>
      </c>
      <c r="O68">
        <v>5.0990229999999999</v>
      </c>
      <c r="Q68" s="1">
        <v>38503</v>
      </c>
      <c r="R68">
        <v>189.08</v>
      </c>
      <c r="S68">
        <v>3.8052250000000001</v>
      </c>
      <c r="U68" s="1">
        <v>38503</v>
      </c>
      <c r="V68">
        <v>208.05</v>
      </c>
      <c r="W68">
        <v>4.4675979999999997</v>
      </c>
      <c r="Y68" s="1">
        <v>38503</v>
      </c>
      <c r="Z68">
        <v>217.04</v>
      </c>
      <c r="AA68">
        <v>4.8278429999999997</v>
      </c>
      <c r="AC68" s="1">
        <v>38503</v>
      </c>
      <c r="AD68">
        <v>234.77</v>
      </c>
      <c r="AE68">
        <v>4.6473719999999998</v>
      </c>
      <c r="AG68" s="1">
        <v>38503</v>
      </c>
      <c r="AH68">
        <v>277.3</v>
      </c>
      <c r="AI68">
        <v>4.8411670000000004</v>
      </c>
      <c r="AK68" s="1">
        <v>38503</v>
      </c>
      <c r="AL68">
        <v>762.86</v>
      </c>
      <c r="AM68">
        <v>7.885853</v>
      </c>
      <c r="AO68" s="1">
        <v>38503</v>
      </c>
      <c r="AP68">
        <v>694.41980000000001</v>
      </c>
      <c r="AQ68">
        <v>7.8816100000000002</v>
      </c>
      <c r="AS68" s="1">
        <v>38503</v>
      </c>
      <c r="AT68">
        <v>1237.79</v>
      </c>
      <c r="AU68">
        <v>7.9099250000000003</v>
      </c>
      <c r="AW68" s="1">
        <v>38503</v>
      </c>
      <c r="AX68">
        <v>1247.45</v>
      </c>
      <c r="AY68">
        <v>3.6813600000000002</v>
      </c>
      <c r="BA68" s="1">
        <v>38503</v>
      </c>
      <c r="BB68">
        <v>1726.46</v>
      </c>
      <c r="BC68">
        <v>4.3118319999999999</v>
      </c>
      <c r="BE68" s="1">
        <v>38503</v>
      </c>
      <c r="BF68">
        <v>1540.5</v>
      </c>
      <c r="BG68">
        <v>4.5448820000000003</v>
      </c>
      <c r="BI68" s="1">
        <v>38503</v>
      </c>
      <c r="BJ68">
        <v>1796.28</v>
      </c>
      <c r="BK68">
        <v>5.511774</v>
      </c>
      <c r="BM68" s="1">
        <v>38503</v>
      </c>
      <c r="BN68">
        <v>159.59</v>
      </c>
      <c r="BO68">
        <v>4.445748</v>
      </c>
      <c r="BQ68" s="1">
        <v>38503</v>
      </c>
      <c r="BR68">
        <v>233.51</v>
      </c>
      <c r="BS68">
        <v>4.1945269999999999</v>
      </c>
      <c r="BU68" s="1">
        <v>38503</v>
      </c>
      <c r="BV68">
        <v>597.90899999999999</v>
      </c>
    </row>
    <row r="69" spans="1:74" x14ac:dyDescent="0.35">
      <c r="A69" s="1">
        <v>38533</v>
      </c>
      <c r="B69">
        <v>220.93</v>
      </c>
      <c r="C69">
        <v>4.3834980000000003</v>
      </c>
      <c r="E69" s="1">
        <v>38533</v>
      </c>
      <c r="F69">
        <v>241.12</v>
      </c>
      <c r="G69">
        <v>4.3820589999999999</v>
      </c>
      <c r="I69" s="1">
        <v>38533</v>
      </c>
      <c r="J69">
        <v>239.37</v>
      </c>
      <c r="K69">
        <v>4.6271110000000002</v>
      </c>
      <c r="M69" s="1">
        <v>38533</v>
      </c>
      <c r="N69">
        <v>249.82</v>
      </c>
      <c r="O69">
        <v>5.2434370000000001</v>
      </c>
      <c r="Q69" s="1">
        <v>38533</v>
      </c>
      <c r="R69">
        <v>189.51</v>
      </c>
      <c r="S69">
        <v>3.8928569999999998</v>
      </c>
      <c r="U69" s="1">
        <v>38533</v>
      </c>
      <c r="V69">
        <v>208.75</v>
      </c>
      <c r="W69">
        <v>4.4801060000000001</v>
      </c>
      <c r="Y69" s="1">
        <v>38533</v>
      </c>
      <c r="Z69">
        <v>218.04</v>
      </c>
      <c r="AA69">
        <v>4.8230060000000003</v>
      </c>
      <c r="AC69" s="1">
        <v>38533</v>
      </c>
      <c r="AD69">
        <v>236.31</v>
      </c>
      <c r="AE69">
        <v>4.614897</v>
      </c>
      <c r="AG69" s="1">
        <v>38533</v>
      </c>
      <c r="AH69">
        <v>281.5</v>
      </c>
      <c r="AI69">
        <v>4.7914669999999999</v>
      </c>
      <c r="AK69" s="1">
        <v>38533</v>
      </c>
      <c r="AL69">
        <v>777.83</v>
      </c>
      <c r="AM69">
        <v>7.7229979999999996</v>
      </c>
      <c r="AO69" s="1">
        <v>38533</v>
      </c>
      <c r="AP69">
        <v>706.88030000000003</v>
      </c>
      <c r="AQ69">
        <v>7.7278469999999997</v>
      </c>
      <c r="AS69" s="1">
        <v>38533</v>
      </c>
      <c r="AT69">
        <v>1273.9100000000001</v>
      </c>
      <c r="AU69">
        <v>7.692088</v>
      </c>
      <c r="AW69" s="1">
        <v>38533</v>
      </c>
      <c r="AX69">
        <v>1251.3800000000001</v>
      </c>
      <c r="AY69">
        <v>3.7078180000000001</v>
      </c>
      <c r="BA69" s="1">
        <v>38533</v>
      </c>
      <c r="BB69">
        <v>1752.33</v>
      </c>
      <c r="BC69">
        <v>4.2099320000000002</v>
      </c>
      <c r="BE69" s="1">
        <v>38533</v>
      </c>
      <c r="BF69">
        <v>1549.84</v>
      </c>
      <c r="BG69">
        <v>4.5946720000000001</v>
      </c>
      <c r="BI69" s="1">
        <v>38533</v>
      </c>
      <c r="BJ69">
        <v>1823.26</v>
      </c>
      <c r="BK69">
        <v>5.5236229999999997</v>
      </c>
      <c r="BM69" s="1">
        <v>38533</v>
      </c>
      <c r="BN69">
        <v>160.53</v>
      </c>
      <c r="BO69">
        <v>4.4134650000000004</v>
      </c>
      <c r="BQ69" s="1">
        <v>38533</v>
      </c>
      <c r="BR69">
        <v>234.27</v>
      </c>
      <c r="BS69">
        <v>4.2356160000000003</v>
      </c>
      <c r="BU69" s="1">
        <v>38533</v>
      </c>
      <c r="BV69">
        <v>599.28099999999995</v>
      </c>
    </row>
    <row r="70" spans="1:74" x14ac:dyDescent="0.35">
      <c r="A70" s="1">
        <v>38562</v>
      </c>
      <c r="B70">
        <v>218.98</v>
      </c>
      <c r="C70">
        <v>4.7025449999999998</v>
      </c>
      <c r="E70" s="1">
        <v>38562</v>
      </c>
      <c r="F70">
        <v>238.26</v>
      </c>
      <c r="G70">
        <v>4.7084419999999998</v>
      </c>
      <c r="I70" s="1">
        <v>38562</v>
      </c>
      <c r="J70">
        <v>236.58</v>
      </c>
      <c r="K70">
        <v>4.9249640000000001</v>
      </c>
      <c r="M70" s="1">
        <v>38562</v>
      </c>
      <c r="N70">
        <v>247.97</v>
      </c>
      <c r="O70">
        <v>5.4556620000000002</v>
      </c>
      <c r="Q70" s="1">
        <v>38562</v>
      </c>
      <c r="R70">
        <v>189.03</v>
      </c>
      <c r="S70">
        <v>4.218197</v>
      </c>
      <c r="U70" s="1">
        <v>38562</v>
      </c>
      <c r="V70">
        <v>207.52</v>
      </c>
      <c r="W70">
        <v>4.723058</v>
      </c>
      <c r="Y70" s="1">
        <v>38562</v>
      </c>
      <c r="Z70">
        <v>216.36</v>
      </c>
      <c r="AA70">
        <v>5.0956979999999996</v>
      </c>
      <c r="AC70" s="1">
        <v>38562</v>
      </c>
      <c r="AD70">
        <v>232.99</v>
      </c>
      <c r="AE70">
        <v>4.9711780000000001</v>
      </c>
      <c r="AG70" s="1">
        <v>38562</v>
      </c>
      <c r="AH70">
        <v>275.25</v>
      </c>
      <c r="AI70">
        <v>5.0472080000000004</v>
      </c>
      <c r="AK70" s="1">
        <v>38562</v>
      </c>
      <c r="AL70">
        <v>791.43</v>
      </c>
      <c r="AM70">
        <v>7.5125479999999998</v>
      </c>
      <c r="AO70" s="1">
        <v>38562</v>
      </c>
      <c r="AP70">
        <v>718.54570000000001</v>
      </c>
      <c r="AQ70">
        <v>7.5060409999999997</v>
      </c>
      <c r="AS70" s="1">
        <v>38562</v>
      </c>
      <c r="AT70">
        <v>1304.1600000000001</v>
      </c>
      <c r="AU70">
        <v>7.553661</v>
      </c>
      <c r="AW70" s="1">
        <v>38562</v>
      </c>
      <c r="AX70">
        <v>1239.76</v>
      </c>
      <c r="AY70">
        <v>4.081029</v>
      </c>
      <c r="BA70" s="1">
        <v>38562</v>
      </c>
      <c r="BB70">
        <v>1706.37</v>
      </c>
      <c r="BC70">
        <v>4.4973260000000002</v>
      </c>
      <c r="BE70" s="1">
        <v>38562</v>
      </c>
      <c r="BF70">
        <v>1537.71</v>
      </c>
      <c r="BG70">
        <v>4.8830770000000001</v>
      </c>
      <c r="BI70" s="1">
        <v>38562</v>
      </c>
      <c r="BJ70">
        <v>1793.23</v>
      </c>
      <c r="BK70">
        <v>5.7295970000000001</v>
      </c>
      <c r="BM70" s="1">
        <v>38562</v>
      </c>
      <c r="BN70">
        <v>158.44999999999999</v>
      </c>
      <c r="BO70">
        <v>4.7956519999999996</v>
      </c>
      <c r="BQ70" s="1">
        <v>38562</v>
      </c>
      <c r="BR70">
        <v>232.9</v>
      </c>
      <c r="BS70">
        <v>4.5958100000000002</v>
      </c>
      <c r="BU70" s="1">
        <v>38564</v>
      </c>
      <c r="BV70">
        <v>600.68799999999999</v>
      </c>
    </row>
    <row r="71" spans="1:74" x14ac:dyDescent="0.35">
      <c r="A71" s="1">
        <v>38595</v>
      </c>
      <c r="B71">
        <v>221.62</v>
      </c>
      <c r="C71">
        <v>4.5223370000000003</v>
      </c>
      <c r="E71" s="1">
        <v>38595</v>
      </c>
      <c r="F71">
        <v>241.79</v>
      </c>
      <c r="G71">
        <v>4.5120120000000004</v>
      </c>
      <c r="I71" s="1">
        <v>38595</v>
      </c>
      <c r="J71">
        <v>240.54</v>
      </c>
      <c r="K71">
        <v>4.7097309999999997</v>
      </c>
      <c r="M71" s="1">
        <v>38595</v>
      </c>
      <c r="N71">
        <v>251.66</v>
      </c>
      <c r="O71">
        <v>5.22661</v>
      </c>
      <c r="Q71" s="1">
        <v>38595</v>
      </c>
      <c r="R71">
        <v>190.25</v>
      </c>
      <c r="S71">
        <v>4.0589979999999999</v>
      </c>
      <c r="U71" s="1">
        <v>38595</v>
      </c>
      <c r="V71">
        <v>209.53</v>
      </c>
      <c r="W71">
        <v>4.6094410000000003</v>
      </c>
      <c r="Y71" s="1">
        <v>38595</v>
      </c>
      <c r="Z71">
        <v>218.75</v>
      </c>
      <c r="AA71">
        <v>4.9244680000000001</v>
      </c>
      <c r="AC71" s="1">
        <v>38595</v>
      </c>
      <c r="AD71">
        <v>236.68</v>
      </c>
      <c r="AE71">
        <v>4.7271470000000004</v>
      </c>
      <c r="AG71" s="1">
        <v>38595</v>
      </c>
      <c r="AH71">
        <v>282.7</v>
      </c>
      <c r="AI71">
        <v>4.7986149999999999</v>
      </c>
      <c r="AK71" s="1">
        <v>38595</v>
      </c>
      <c r="AL71">
        <v>792.94</v>
      </c>
      <c r="AM71">
        <v>7.6691140000000004</v>
      </c>
      <c r="AO71" s="1">
        <v>38595</v>
      </c>
      <c r="AP71">
        <v>720.33090000000004</v>
      </c>
      <c r="AQ71">
        <v>7.6465769999999997</v>
      </c>
      <c r="AS71" s="1">
        <v>38595</v>
      </c>
      <c r="AT71">
        <v>1301.8900000000001</v>
      </c>
      <c r="AU71">
        <v>7.8034410000000003</v>
      </c>
      <c r="AW71" s="1">
        <v>38595</v>
      </c>
      <c r="AX71">
        <v>1253.99</v>
      </c>
      <c r="AY71">
        <v>3.8653960000000001</v>
      </c>
      <c r="BA71" s="1">
        <v>38595</v>
      </c>
      <c r="BB71">
        <v>1756.05</v>
      </c>
      <c r="BC71">
        <v>4.260186</v>
      </c>
      <c r="BE71" s="1">
        <v>38595</v>
      </c>
      <c r="BF71">
        <v>1557.51</v>
      </c>
      <c r="BG71">
        <v>4.6825970000000003</v>
      </c>
      <c r="BI71" s="1">
        <v>38595</v>
      </c>
      <c r="BJ71">
        <v>1834.77</v>
      </c>
      <c r="BK71">
        <v>5.4583620000000002</v>
      </c>
      <c r="BM71" s="1">
        <v>38595</v>
      </c>
      <c r="BN71">
        <v>161.01</v>
      </c>
      <c r="BO71">
        <v>4.5424660000000001</v>
      </c>
      <c r="BQ71" s="1">
        <v>38595</v>
      </c>
      <c r="BR71">
        <v>235.22</v>
      </c>
      <c r="BS71">
        <v>4.4137779999999998</v>
      </c>
      <c r="BU71" s="1">
        <v>38595</v>
      </c>
      <c r="BV71">
        <v>602.42999999999995</v>
      </c>
    </row>
    <row r="72" spans="1:74" x14ac:dyDescent="0.35">
      <c r="A72" s="1">
        <v>38625</v>
      </c>
      <c r="B72">
        <v>219.67</v>
      </c>
      <c r="C72">
        <v>4.8240509999999999</v>
      </c>
      <c r="E72" s="1">
        <v>38625</v>
      </c>
      <c r="F72">
        <v>238.67</v>
      </c>
      <c r="G72">
        <v>4.8395260000000002</v>
      </c>
      <c r="I72" s="1">
        <v>38625</v>
      </c>
      <c r="J72">
        <v>236.71</v>
      </c>
      <c r="K72">
        <v>5.0530879999999998</v>
      </c>
      <c r="M72" s="1">
        <v>38625</v>
      </c>
      <c r="N72">
        <v>247.42</v>
      </c>
      <c r="O72">
        <v>5.5635890000000003</v>
      </c>
      <c r="Q72" s="1">
        <v>38625</v>
      </c>
      <c r="R72">
        <v>189.8</v>
      </c>
      <c r="S72">
        <v>4.3942639999999997</v>
      </c>
      <c r="U72" s="1">
        <v>38625</v>
      </c>
      <c r="V72">
        <v>208.28</v>
      </c>
      <c r="W72">
        <v>4.8122850000000001</v>
      </c>
      <c r="Y72" s="1">
        <v>38625</v>
      </c>
      <c r="Z72">
        <v>216.9</v>
      </c>
      <c r="AA72">
        <v>5.1535589999999996</v>
      </c>
      <c r="AC72" s="1">
        <v>38625</v>
      </c>
      <c r="AD72">
        <v>233.38</v>
      </c>
      <c r="AE72">
        <v>5.1500219999999999</v>
      </c>
      <c r="AG72" s="1">
        <v>38625</v>
      </c>
      <c r="AH72">
        <v>274.12</v>
      </c>
      <c r="AI72">
        <v>5.1138700000000004</v>
      </c>
      <c r="AK72" s="1">
        <v>38625</v>
      </c>
      <c r="AL72">
        <v>785.03</v>
      </c>
      <c r="AM72">
        <v>7.9325910000000004</v>
      </c>
      <c r="AO72" s="1">
        <v>38625</v>
      </c>
      <c r="AP72">
        <v>714.50030000000004</v>
      </c>
      <c r="AQ72">
        <v>7.8896410000000001</v>
      </c>
      <c r="AS72" s="1">
        <v>38625</v>
      </c>
      <c r="AT72">
        <v>1274.26</v>
      </c>
      <c r="AU72">
        <v>8.1690740000000002</v>
      </c>
      <c r="AW72" s="1">
        <v>38625</v>
      </c>
      <c r="AX72">
        <v>1243.7</v>
      </c>
      <c r="AY72">
        <v>4.2074239999999996</v>
      </c>
      <c r="BA72" s="1">
        <v>38625</v>
      </c>
      <c r="BB72">
        <v>1705.63</v>
      </c>
      <c r="BC72">
        <v>4.566789</v>
      </c>
      <c r="BE72" s="1">
        <v>38625</v>
      </c>
      <c r="BF72">
        <v>1541.1</v>
      </c>
      <c r="BG72">
        <v>5.0309730000000004</v>
      </c>
      <c r="BI72" s="1">
        <v>38625</v>
      </c>
      <c r="BJ72">
        <v>1771.83</v>
      </c>
      <c r="BK72">
        <v>5.803534</v>
      </c>
      <c r="BM72" s="1">
        <v>38625</v>
      </c>
      <c r="BN72">
        <v>158.85</v>
      </c>
      <c r="BO72">
        <v>4.9274769999999997</v>
      </c>
      <c r="BQ72" s="1">
        <v>38625</v>
      </c>
      <c r="BR72">
        <v>234.06</v>
      </c>
      <c r="BS72">
        <v>4.7398030000000002</v>
      </c>
      <c r="BU72" s="1">
        <v>38625</v>
      </c>
      <c r="BV72">
        <v>604.23400000000004</v>
      </c>
    </row>
    <row r="73" spans="1:74" x14ac:dyDescent="0.35">
      <c r="A73" s="1">
        <v>38656</v>
      </c>
      <c r="B73">
        <v>218.14</v>
      </c>
      <c r="C73">
        <v>5.0696820000000002</v>
      </c>
      <c r="E73" s="1">
        <v>38656</v>
      </c>
      <c r="F73">
        <v>236.51</v>
      </c>
      <c r="G73">
        <v>5.1096329999999996</v>
      </c>
      <c r="I73" s="1">
        <v>38656</v>
      </c>
      <c r="J73">
        <v>234.02</v>
      </c>
      <c r="K73">
        <v>5.3271899999999999</v>
      </c>
      <c r="M73" s="1">
        <v>38656</v>
      </c>
      <c r="N73">
        <v>244.25</v>
      </c>
      <c r="O73">
        <v>5.8686800000000003</v>
      </c>
      <c r="Q73" s="1">
        <v>38656</v>
      </c>
      <c r="R73">
        <v>189.72</v>
      </c>
      <c r="S73">
        <v>4.6396480000000002</v>
      </c>
      <c r="U73" s="1">
        <v>38656</v>
      </c>
      <c r="V73">
        <v>207.29</v>
      </c>
      <c r="W73">
        <v>5.0169819999999996</v>
      </c>
      <c r="Y73" s="1">
        <v>38656</v>
      </c>
      <c r="Z73">
        <v>215.34</v>
      </c>
      <c r="AA73">
        <v>5.4143869999999996</v>
      </c>
      <c r="AC73" s="1">
        <v>38656</v>
      </c>
      <c r="AD73">
        <v>230.75</v>
      </c>
      <c r="AE73">
        <v>5.4294450000000003</v>
      </c>
      <c r="AG73" s="1">
        <v>38656</v>
      </c>
      <c r="AH73">
        <v>268.56</v>
      </c>
      <c r="AI73">
        <v>5.3416759999999996</v>
      </c>
      <c r="AK73" s="1">
        <v>38656</v>
      </c>
      <c r="AL73">
        <v>779.55</v>
      </c>
      <c r="AM73">
        <v>8.2312829999999995</v>
      </c>
      <c r="AO73" s="1">
        <v>38656</v>
      </c>
      <c r="AP73">
        <v>710.17510000000004</v>
      </c>
      <c r="AQ73">
        <v>8.2307539999999992</v>
      </c>
      <c r="AS73" s="1">
        <v>38656</v>
      </c>
      <c r="AT73">
        <v>1258.9000000000001</v>
      </c>
      <c r="AU73">
        <v>8.234451</v>
      </c>
      <c r="AW73" s="1">
        <v>38656</v>
      </c>
      <c r="AX73">
        <v>1238.19</v>
      </c>
      <c r="AY73">
        <v>4.4419709999999997</v>
      </c>
      <c r="BA73" s="1">
        <v>38656</v>
      </c>
      <c r="BB73">
        <v>1674.22</v>
      </c>
      <c r="BC73">
        <v>4.7837329999999998</v>
      </c>
      <c r="BE73" s="1">
        <v>38656</v>
      </c>
      <c r="BF73">
        <v>1528.78</v>
      </c>
      <c r="BG73">
        <v>5.3291839999999997</v>
      </c>
      <c r="BI73" s="1">
        <v>38656</v>
      </c>
      <c r="BJ73">
        <v>1730.84</v>
      </c>
      <c r="BK73">
        <v>6.0642639999999997</v>
      </c>
      <c r="BM73" s="1">
        <v>38656</v>
      </c>
      <c r="BN73">
        <v>157.62</v>
      </c>
      <c r="BO73">
        <v>5.1851880000000001</v>
      </c>
      <c r="BQ73" s="1">
        <v>38656</v>
      </c>
      <c r="BR73">
        <v>233.46</v>
      </c>
      <c r="BS73">
        <v>4.9942029999999997</v>
      </c>
      <c r="BU73" s="1">
        <v>38656</v>
      </c>
      <c r="BV73">
        <v>605.83100000000002</v>
      </c>
    </row>
    <row r="74" spans="1:74" x14ac:dyDescent="0.35">
      <c r="A74" s="1">
        <v>38686</v>
      </c>
      <c r="B74">
        <v>219</v>
      </c>
      <c r="C74">
        <v>5.0898779999999997</v>
      </c>
      <c r="E74" s="1">
        <v>38686</v>
      </c>
      <c r="F74">
        <v>237.87</v>
      </c>
      <c r="G74">
        <v>5.0976819999999998</v>
      </c>
      <c r="I74" s="1">
        <v>38686</v>
      </c>
      <c r="J74">
        <v>235.47</v>
      </c>
      <c r="K74">
        <v>5.319242</v>
      </c>
      <c r="M74" s="1">
        <v>38686</v>
      </c>
      <c r="N74">
        <v>245.85</v>
      </c>
      <c r="O74">
        <v>5.8840709999999996</v>
      </c>
      <c r="Q74" s="1">
        <v>38686</v>
      </c>
      <c r="R74">
        <v>190.33</v>
      </c>
      <c r="S74">
        <v>4.6826489999999996</v>
      </c>
      <c r="U74" s="1">
        <v>38686</v>
      </c>
      <c r="V74">
        <v>208.09</v>
      </c>
      <c r="W74">
        <v>5.0322880000000003</v>
      </c>
      <c r="Y74" s="1">
        <v>38686</v>
      </c>
      <c r="Z74">
        <v>216.15</v>
      </c>
      <c r="AA74">
        <v>5.4156300000000002</v>
      </c>
      <c r="AC74" s="1">
        <v>38686</v>
      </c>
      <c r="AD74">
        <v>231.79</v>
      </c>
      <c r="AE74">
        <v>5.444267</v>
      </c>
      <c r="AG74" s="1">
        <v>38686</v>
      </c>
      <c r="AH74">
        <v>270.75</v>
      </c>
      <c r="AI74">
        <v>5.3211630000000003</v>
      </c>
      <c r="AK74" s="1">
        <v>38686</v>
      </c>
      <c r="AL74">
        <v>783.62</v>
      </c>
      <c r="AM74">
        <v>8.2952169999999992</v>
      </c>
      <c r="AO74" s="1">
        <v>38686</v>
      </c>
      <c r="AP74">
        <v>714.59569999999997</v>
      </c>
      <c r="AQ74">
        <v>8.2849430000000002</v>
      </c>
      <c r="AS74" s="1">
        <v>38686</v>
      </c>
      <c r="AT74">
        <v>1257.8800000000001</v>
      </c>
      <c r="AU74">
        <v>8.3580469999999991</v>
      </c>
      <c r="AW74" s="1">
        <v>38686</v>
      </c>
      <c r="AX74">
        <v>1243.6400000000001</v>
      </c>
      <c r="AY74">
        <v>4.4377649999999997</v>
      </c>
      <c r="BA74" s="1">
        <v>38686</v>
      </c>
      <c r="BB74">
        <v>1684.68</v>
      </c>
      <c r="BC74">
        <v>4.7631019999999999</v>
      </c>
      <c r="BE74" s="1">
        <v>38686</v>
      </c>
      <c r="BF74">
        <v>1536.01</v>
      </c>
      <c r="BG74">
        <v>5.3450059999999997</v>
      </c>
      <c r="BI74" s="1">
        <v>38686</v>
      </c>
      <c r="BJ74">
        <v>1747.7</v>
      </c>
      <c r="BK74">
        <v>6.0254719999999997</v>
      </c>
      <c r="BM74" s="1">
        <v>38686</v>
      </c>
      <c r="BN74">
        <v>158.26</v>
      </c>
      <c r="BO74">
        <v>5.1956309999999997</v>
      </c>
      <c r="BQ74" s="1">
        <v>38686</v>
      </c>
      <c r="BR74">
        <v>234.34</v>
      </c>
      <c r="BS74">
        <v>5.0239770000000004</v>
      </c>
      <c r="BU74" s="1">
        <v>38686</v>
      </c>
      <c r="BV74">
        <v>607.82399999999996</v>
      </c>
    </row>
    <row r="75" spans="1:74" x14ac:dyDescent="0.35">
      <c r="A75" s="1">
        <v>38716</v>
      </c>
      <c r="B75">
        <v>221.04</v>
      </c>
      <c r="C75">
        <v>5.0091809999999999</v>
      </c>
      <c r="E75" s="1">
        <v>38716</v>
      </c>
      <c r="F75">
        <v>240.05</v>
      </c>
      <c r="G75">
        <v>5.0420340000000001</v>
      </c>
      <c r="I75" s="1">
        <v>38716</v>
      </c>
      <c r="J75">
        <v>237.91</v>
      </c>
      <c r="K75">
        <v>5.2497230000000004</v>
      </c>
      <c r="M75" s="1">
        <v>38716</v>
      </c>
      <c r="N75">
        <v>248.38</v>
      </c>
      <c r="O75">
        <v>5.6298729999999999</v>
      </c>
      <c r="Q75" s="1">
        <v>38716</v>
      </c>
      <c r="R75">
        <v>191.08</v>
      </c>
      <c r="S75">
        <v>4.6546120000000002</v>
      </c>
      <c r="U75" s="1">
        <v>38716</v>
      </c>
      <c r="V75">
        <v>209.42</v>
      </c>
      <c r="W75">
        <v>4.9581790000000003</v>
      </c>
      <c r="Y75" s="1">
        <v>38716</v>
      </c>
      <c r="Z75">
        <v>217.89</v>
      </c>
      <c r="AA75">
        <v>5.3039079999999998</v>
      </c>
      <c r="AC75" s="1">
        <v>38716</v>
      </c>
      <c r="AD75">
        <v>234.41</v>
      </c>
      <c r="AE75">
        <v>5.3225420000000003</v>
      </c>
      <c r="AG75" s="1">
        <v>38716</v>
      </c>
      <c r="AH75">
        <v>276.68</v>
      </c>
      <c r="AI75">
        <v>5.163049</v>
      </c>
      <c r="AK75" s="1">
        <v>38716</v>
      </c>
      <c r="AL75">
        <v>790.35</v>
      </c>
      <c r="AM75">
        <v>8.2455269999999992</v>
      </c>
      <c r="AO75" s="1">
        <v>38716</v>
      </c>
      <c r="AP75">
        <v>720.80560000000003</v>
      </c>
      <c r="AQ75">
        <v>8.2323579999999996</v>
      </c>
      <c r="AS75" s="1">
        <v>38716</v>
      </c>
      <c r="AT75">
        <v>1267.93</v>
      </c>
      <c r="AU75">
        <v>8.3312100000000004</v>
      </c>
      <c r="AW75" s="1">
        <v>38716</v>
      </c>
      <c r="AX75">
        <v>1251.49</v>
      </c>
      <c r="AY75">
        <v>4.390854</v>
      </c>
      <c r="BA75" s="1">
        <v>38716</v>
      </c>
      <c r="BB75">
        <v>1723.91</v>
      </c>
      <c r="BC75">
        <v>4.5830719999999996</v>
      </c>
      <c r="BE75" s="1">
        <v>38716</v>
      </c>
      <c r="BF75">
        <v>1546.53</v>
      </c>
      <c r="BG75">
        <v>5.1836830000000003</v>
      </c>
      <c r="BI75" s="1">
        <v>38716</v>
      </c>
      <c r="BJ75">
        <v>1784.13</v>
      </c>
      <c r="BK75">
        <v>5.8901199999999996</v>
      </c>
      <c r="BM75" s="1">
        <v>38716</v>
      </c>
      <c r="BN75">
        <v>159.63</v>
      </c>
      <c r="BO75">
        <v>5.124428</v>
      </c>
      <c r="BQ75" s="1">
        <v>38716</v>
      </c>
      <c r="BR75">
        <v>235.42</v>
      </c>
      <c r="BS75">
        <v>5.0246320000000004</v>
      </c>
      <c r="BU75" s="1">
        <v>38717</v>
      </c>
      <c r="BV75">
        <v>609.79300000000001</v>
      </c>
    </row>
    <row r="76" spans="1:74" x14ac:dyDescent="0.35">
      <c r="A76" s="1">
        <v>38748</v>
      </c>
      <c r="B76">
        <v>221.18</v>
      </c>
      <c r="C76">
        <v>5.0861850000000004</v>
      </c>
      <c r="E76" s="1">
        <v>38748</v>
      </c>
      <c r="F76">
        <v>239.63</v>
      </c>
      <c r="G76">
        <v>5.1609189999999998</v>
      </c>
      <c r="I76" s="1">
        <v>38748</v>
      </c>
      <c r="J76">
        <v>237.23</v>
      </c>
      <c r="K76">
        <v>5.376404</v>
      </c>
      <c r="M76" s="1">
        <v>38748</v>
      </c>
      <c r="N76">
        <v>248.06</v>
      </c>
      <c r="O76">
        <v>5.7329829999999999</v>
      </c>
      <c r="Q76" s="1">
        <v>38748</v>
      </c>
      <c r="R76">
        <v>191.47</v>
      </c>
      <c r="S76">
        <v>4.76553</v>
      </c>
      <c r="U76" s="1">
        <v>38748</v>
      </c>
      <c r="V76">
        <v>209.67</v>
      </c>
      <c r="W76">
        <v>5.0420730000000002</v>
      </c>
      <c r="Y76" s="1">
        <v>38748</v>
      </c>
      <c r="Z76">
        <v>218.24</v>
      </c>
      <c r="AA76">
        <v>5.3685700000000001</v>
      </c>
      <c r="AC76" s="1">
        <v>38748</v>
      </c>
      <c r="AD76">
        <v>234.53</v>
      </c>
      <c r="AE76">
        <v>5.3891340000000003</v>
      </c>
      <c r="AG76" s="1">
        <v>38748</v>
      </c>
      <c r="AH76">
        <v>274.41000000000003</v>
      </c>
      <c r="AI76">
        <v>5.2802870000000004</v>
      </c>
      <c r="AK76" s="1">
        <v>38748</v>
      </c>
      <c r="AL76">
        <v>802.96</v>
      </c>
      <c r="AM76">
        <v>8.0765759999999993</v>
      </c>
      <c r="AO76" s="1">
        <v>38748</v>
      </c>
      <c r="AP76">
        <v>730.94880000000001</v>
      </c>
      <c r="AQ76">
        <v>8.0767349999999993</v>
      </c>
      <c r="AS76" s="1">
        <v>38748</v>
      </c>
      <c r="AT76">
        <v>1303.74</v>
      </c>
      <c r="AU76">
        <v>8.075628</v>
      </c>
      <c r="AW76" s="1">
        <v>38748</v>
      </c>
      <c r="AX76">
        <v>1250.22</v>
      </c>
      <c r="AY76">
        <v>4.5252169999999996</v>
      </c>
      <c r="BA76" s="1">
        <v>38748</v>
      </c>
      <c r="BB76">
        <v>1708.12</v>
      </c>
      <c r="BC76">
        <v>4.7082980000000001</v>
      </c>
      <c r="BE76" s="1">
        <v>38748</v>
      </c>
      <c r="BF76">
        <v>1545.85</v>
      </c>
      <c r="BG76">
        <v>5.3009459999999997</v>
      </c>
      <c r="BI76" s="1">
        <v>38748</v>
      </c>
      <c r="BJ76">
        <v>1770.99</v>
      </c>
      <c r="BK76">
        <v>5.9997400000000001</v>
      </c>
      <c r="BM76" s="1">
        <v>38748</v>
      </c>
      <c r="BN76">
        <v>159.62</v>
      </c>
      <c r="BO76">
        <v>5.2176629999999999</v>
      </c>
      <c r="BQ76" s="1">
        <v>38748</v>
      </c>
      <c r="BR76">
        <v>236</v>
      </c>
      <c r="BS76">
        <v>5.1004110000000003</v>
      </c>
      <c r="BU76" s="1">
        <v>38748</v>
      </c>
      <c r="BV76">
        <v>611.678</v>
      </c>
    </row>
    <row r="77" spans="1:74" x14ac:dyDescent="0.35">
      <c r="A77" s="1">
        <v>38776</v>
      </c>
      <c r="B77">
        <v>221.83</v>
      </c>
      <c r="C77">
        <v>5.144285</v>
      </c>
      <c r="E77" s="1">
        <v>38776</v>
      </c>
      <c r="F77">
        <v>240.42</v>
      </c>
      <c r="G77">
        <v>5.2328580000000002</v>
      </c>
      <c r="I77" s="1">
        <v>38776</v>
      </c>
      <c r="J77">
        <v>238.22</v>
      </c>
      <c r="K77">
        <v>5.4296329999999999</v>
      </c>
      <c r="M77" s="1">
        <v>38776</v>
      </c>
      <c r="N77">
        <v>249.63</v>
      </c>
      <c r="O77">
        <v>5.7623769999999999</v>
      </c>
      <c r="Q77" s="1">
        <v>38776</v>
      </c>
      <c r="R77">
        <v>191.7</v>
      </c>
      <c r="S77">
        <v>4.9148569999999996</v>
      </c>
      <c r="U77" s="1">
        <v>38776</v>
      </c>
      <c r="V77">
        <v>209.8</v>
      </c>
      <c r="W77">
        <v>5.1479929999999996</v>
      </c>
      <c r="Y77" s="1">
        <v>38776</v>
      </c>
      <c r="Z77">
        <v>218.75</v>
      </c>
      <c r="AA77">
        <v>5.4233659999999997</v>
      </c>
      <c r="AC77" s="1">
        <v>38776</v>
      </c>
      <c r="AD77">
        <v>235.56</v>
      </c>
      <c r="AE77">
        <v>5.3855050000000002</v>
      </c>
      <c r="AG77" s="1">
        <v>38776</v>
      </c>
      <c r="AH77">
        <v>277.25</v>
      </c>
      <c r="AI77">
        <v>5.2368389999999998</v>
      </c>
      <c r="AK77" s="1">
        <v>38776</v>
      </c>
      <c r="AL77">
        <v>808.32</v>
      </c>
      <c r="AM77">
        <v>8.1015479999999993</v>
      </c>
      <c r="AO77" s="1">
        <v>38776</v>
      </c>
      <c r="AP77">
        <v>736.06389999999999</v>
      </c>
      <c r="AQ77">
        <v>8.09422</v>
      </c>
      <c r="AS77" s="1">
        <v>38776</v>
      </c>
      <c r="AT77">
        <v>1309.92</v>
      </c>
      <c r="AU77">
        <v>8.1488510000000005</v>
      </c>
      <c r="AW77" s="1">
        <v>38776</v>
      </c>
      <c r="AX77">
        <v>1249.8399999999999</v>
      </c>
      <c r="AY77">
        <v>4.6546479999999999</v>
      </c>
      <c r="BA77" s="1">
        <v>38776</v>
      </c>
      <c r="BB77">
        <v>1720.23</v>
      </c>
      <c r="BC77">
        <v>4.6766379999999996</v>
      </c>
      <c r="BE77" s="1">
        <v>38776</v>
      </c>
      <c r="BF77">
        <v>1548.67</v>
      </c>
      <c r="BG77">
        <v>5.3836009999999996</v>
      </c>
      <c r="BI77" s="1">
        <v>38776</v>
      </c>
      <c r="BJ77">
        <v>1794.39</v>
      </c>
      <c r="BK77">
        <v>5.9412849999999997</v>
      </c>
      <c r="BM77" s="1">
        <v>38776</v>
      </c>
      <c r="BN77">
        <v>159.87</v>
      </c>
      <c r="BO77">
        <v>5.2969290000000004</v>
      </c>
      <c r="BQ77" s="1">
        <v>38776</v>
      </c>
      <c r="BR77">
        <v>236.28</v>
      </c>
      <c r="BS77">
        <v>5.23787</v>
      </c>
      <c r="BU77" s="1">
        <v>38776</v>
      </c>
      <c r="BV77">
        <v>613.66800000000001</v>
      </c>
    </row>
    <row r="78" spans="1:74" x14ac:dyDescent="0.35">
      <c r="A78" s="1">
        <v>38807</v>
      </c>
      <c r="B78">
        <v>219.95</v>
      </c>
      <c r="C78">
        <v>5.3903160000000003</v>
      </c>
      <c r="E78" s="1">
        <v>38807</v>
      </c>
      <c r="F78">
        <v>237.79</v>
      </c>
      <c r="G78">
        <v>5.493487</v>
      </c>
      <c r="I78" s="1">
        <v>38807</v>
      </c>
      <c r="J78">
        <v>234.67</v>
      </c>
      <c r="K78">
        <v>5.7122669999999998</v>
      </c>
      <c r="M78" s="1">
        <v>38807</v>
      </c>
      <c r="N78">
        <v>245.43</v>
      </c>
      <c r="O78">
        <v>6.0627700000000004</v>
      </c>
      <c r="Q78" s="1">
        <v>38807</v>
      </c>
      <c r="R78">
        <v>191.93</v>
      </c>
      <c r="S78">
        <v>5.0780190000000003</v>
      </c>
      <c r="U78" s="1">
        <v>38807</v>
      </c>
      <c r="V78">
        <v>208.97</v>
      </c>
      <c r="W78">
        <v>5.3610220000000002</v>
      </c>
      <c r="Y78" s="1">
        <v>38807</v>
      </c>
      <c r="Z78">
        <v>217.26</v>
      </c>
      <c r="AA78">
        <v>5.6639530000000002</v>
      </c>
      <c r="AC78" s="1">
        <v>38807</v>
      </c>
      <c r="AD78">
        <v>232.55</v>
      </c>
      <c r="AE78">
        <v>5.6820950000000003</v>
      </c>
      <c r="AG78" s="1">
        <v>38807</v>
      </c>
      <c r="AH78">
        <v>267.29000000000002</v>
      </c>
      <c r="AI78">
        <v>5.6120770000000002</v>
      </c>
      <c r="AK78" s="1">
        <v>38807</v>
      </c>
      <c r="AL78">
        <v>813.16</v>
      </c>
      <c r="AM78">
        <v>8.1267809999999994</v>
      </c>
      <c r="AO78" s="1">
        <v>38807</v>
      </c>
      <c r="AP78">
        <v>740.80430000000001</v>
      </c>
      <c r="AQ78">
        <v>8.1188000000000002</v>
      </c>
      <c r="AS78" s="1">
        <v>38807</v>
      </c>
      <c r="AT78">
        <v>1313.97</v>
      </c>
      <c r="AU78">
        <v>8.1775079999999996</v>
      </c>
      <c r="AW78" s="1">
        <v>38807</v>
      </c>
      <c r="AX78">
        <v>1245.49</v>
      </c>
      <c r="AY78">
        <v>4.8465949999999998</v>
      </c>
      <c r="BA78" s="1">
        <v>38807</v>
      </c>
      <c r="BB78">
        <v>1661.56</v>
      </c>
      <c r="BC78">
        <v>5.0383209999999998</v>
      </c>
      <c r="BE78" s="1">
        <v>38807</v>
      </c>
      <c r="BF78">
        <v>1538.27</v>
      </c>
      <c r="BG78">
        <v>5.6330410000000004</v>
      </c>
      <c r="BI78" s="1">
        <v>38807</v>
      </c>
      <c r="BJ78">
        <v>1727.4</v>
      </c>
      <c r="BK78">
        <v>6.3152429999999997</v>
      </c>
      <c r="BM78" s="1">
        <v>38807</v>
      </c>
      <c r="BN78">
        <v>158.80000000000001</v>
      </c>
      <c r="BO78">
        <v>5.5184639999999998</v>
      </c>
      <c r="BQ78" s="1">
        <v>38807</v>
      </c>
      <c r="BR78">
        <v>236.01</v>
      </c>
      <c r="BS78">
        <v>5.4219720000000002</v>
      </c>
      <c r="BU78" s="1">
        <v>38807</v>
      </c>
      <c r="BV78">
        <v>616.03099999999995</v>
      </c>
    </row>
    <row r="79" spans="1:74" x14ac:dyDescent="0.35">
      <c r="A79" s="1">
        <v>38835</v>
      </c>
      <c r="B79">
        <v>219.67</v>
      </c>
      <c r="C79">
        <v>5.483733</v>
      </c>
      <c r="E79" s="1">
        <v>38835</v>
      </c>
      <c r="F79">
        <v>237.03</v>
      </c>
      <c r="G79">
        <v>5.6080709999999998</v>
      </c>
      <c r="I79" s="1">
        <v>38835</v>
      </c>
      <c r="J79">
        <v>233.64</v>
      </c>
      <c r="K79">
        <v>5.8361580000000002</v>
      </c>
      <c r="M79" s="1">
        <v>38835</v>
      </c>
      <c r="N79">
        <v>244.56</v>
      </c>
      <c r="O79">
        <v>6.1788660000000002</v>
      </c>
      <c r="Q79" s="1">
        <v>38835</v>
      </c>
      <c r="R79">
        <v>192.59</v>
      </c>
      <c r="S79">
        <v>5.1192960000000003</v>
      </c>
      <c r="U79" s="1">
        <v>38835</v>
      </c>
      <c r="V79">
        <v>209.39</v>
      </c>
      <c r="W79">
        <v>5.4196590000000002</v>
      </c>
      <c r="Y79" s="1">
        <v>38835</v>
      </c>
      <c r="Z79">
        <v>217.22</v>
      </c>
      <c r="AA79">
        <v>5.7390739999999996</v>
      </c>
      <c r="AC79" s="1">
        <v>38835</v>
      </c>
      <c r="AD79">
        <v>231.92</v>
      </c>
      <c r="AE79">
        <v>5.8091229999999996</v>
      </c>
      <c r="AG79" s="1">
        <v>38835</v>
      </c>
      <c r="AH79">
        <v>262.63</v>
      </c>
      <c r="AI79">
        <v>5.8211519999999997</v>
      </c>
      <c r="AK79" s="1">
        <v>38835</v>
      </c>
      <c r="AL79">
        <v>818.17</v>
      </c>
      <c r="AM79">
        <v>8.1432990000000007</v>
      </c>
      <c r="AO79" s="1">
        <v>38835</v>
      </c>
      <c r="AP79">
        <v>746.40459999999996</v>
      </c>
      <c r="AQ79">
        <v>8.1275410000000008</v>
      </c>
      <c r="AS79" s="1">
        <v>38835</v>
      </c>
      <c r="AT79">
        <v>1310.3900000000001</v>
      </c>
      <c r="AU79">
        <v>8.2454160000000005</v>
      </c>
      <c r="AW79" s="1">
        <v>38835</v>
      </c>
      <c r="AX79">
        <v>1246.0899999999999</v>
      </c>
      <c r="AY79">
        <v>4.92415</v>
      </c>
      <c r="BA79" s="1">
        <v>38835</v>
      </c>
      <c r="BB79">
        <v>1629.2</v>
      </c>
      <c r="BC79">
        <v>5.2649929999999996</v>
      </c>
      <c r="BE79" s="1">
        <v>38835</v>
      </c>
      <c r="BF79">
        <v>1538.14</v>
      </c>
      <c r="BG79">
        <v>5.7327089999999998</v>
      </c>
      <c r="BI79" s="1">
        <v>38835</v>
      </c>
      <c r="BJ79">
        <v>1702.56</v>
      </c>
      <c r="BK79">
        <v>6.4976599999999998</v>
      </c>
      <c r="BM79" s="1">
        <v>38835</v>
      </c>
      <c r="BN79">
        <v>158.82</v>
      </c>
      <c r="BO79">
        <v>5.6107779999999998</v>
      </c>
      <c r="BQ79" s="1">
        <v>38835</v>
      </c>
      <c r="BR79">
        <v>236.64</v>
      </c>
      <c r="BS79">
        <v>5.4650569999999998</v>
      </c>
      <c r="BU79" s="1">
        <v>38837</v>
      </c>
      <c r="BV79">
        <v>618.28700000000003</v>
      </c>
    </row>
    <row r="80" spans="1:74" x14ac:dyDescent="0.35">
      <c r="A80" s="1">
        <v>38868</v>
      </c>
      <c r="B80">
        <v>219.48</v>
      </c>
      <c r="C80">
        <v>5.6231260000000001</v>
      </c>
      <c r="E80" s="1">
        <v>38868</v>
      </c>
      <c r="F80">
        <v>237.02</v>
      </c>
      <c r="G80">
        <v>5.7252320000000001</v>
      </c>
      <c r="I80" s="1">
        <v>38868</v>
      </c>
      <c r="J80">
        <v>233.34</v>
      </c>
      <c r="K80">
        <v>5.9565520000000003</v>
      </c>
      <c r="M80" s="1">
        <v>38868</v>
      </c>
      <c r="N80">
        <v>243.58</v>
      </c>
      <c r="O80">
        <v>6.3393499999999996</v>
      </c>
      <c r="Q80" s="1">
        <v>38868</v>
      </c>
      <c r="R80">
        <v>192.85</v>
      </c>
      <c r="S80">
        <v>5.2871750000000004</v>
      </c>
      <c r="U80" s="1">
        <v>38868</v>
      </c>
      <c r="V80">
        <v>209.28</v>
      </c>
      <c r="W80">
        <v>5.566954</v>
      </c>
      <c r="Y80" s="1">
        <v>38868</v>
      </c>
      <c r="Z80">
        <v>216.96</v>
      </c>
      <c r="AA80">
        <v>5.840306</v>
      </c>
      <c r="AC80" s="1">
        <v>38868</v>
      </c>
      <c r="AD80">
        <v>231.41</v>
      </c>
      <c r="AE80">
        <v>5.9412260000000003</v>
      </c>
      <c r="AG80" s="1">
        <v>38868</v>
      </c>
      <c r="AH80">
        <v>261.83</v>
      </c>
      <c r="AI80">
        <v>5.9222250000000001</v>
      </c>
      <c r="AK80" s="1">
        <v>38868</v>
      </c>
      <c r="AL80">
        <v>818.06</v>
      </c>
      <c r="AM80">
        <v>8.2993210000000008</v>
      </c>
      <c r="AO80" s="1">
        <v>38868</v>
      </c>
      <c r="AP80">
        <v>746.64449999999999</v>
      </c>
      <c r="AQ80">
        <v>8.2799130000000005</v>
      </c>
      <c r="AS80" s="1">
        <v>38868</v>
      </c>
      <c r="AT80">
        <v>1306.26</v>
      </c>
      <c r="AU80">
        <v>8.4253009999999993</v>
      </c>
      <c r="AW80" s="1">
        <v>38868</v>
      </c>
      <c r="AX80">
        <v>1246.5999999999999</v>
      </c>
      <c r="AY80">
        <v>5.0567120000000001</v>
      </c>
      <c r="BA80" s="1">
        <v>38868</v>
      </c>
      <c r="BB80">
        <v>1629.31</v>
      </c>
      <c r="BC80">
        <v>5.3164020000000001</v>
      </c>
      <c r="BE80" s="1">
        <v>38868</v>
      </c>
      <c r="BF80">
        <v>1537.56</v>
      </c>
      <c r="BG80">
        <v>5.8638079999999997</v>
      </c>
      <c r="BI80" s="1">
        <v>38868</v>
      </c>
      <c r="BJ80">
        <v>1692.37</v>
      </c>
      <c r="BK80">
        <v>6.6110519999999999</v>
      </c>
      <c r="BM80" s="1">
        <v>38868</v>
      </c>
      <c r="BN80">
        <v>158.51</v>
      </c>
      <c r="BO80">
        <v>5.7625489999999999</v>
      </c>
      <c r="BQ80" s="1">
        <v>38868</v>
      </c>
      <c r="BR80">
        <v>236.78</v>
      </c>
      <c r="BS80">
        <v>5.6047719999999996</v>
      </c>
      <c r="BU80" s="1">
        <v>38868</v>
      </c>
      <c r="BV80">
        <v>620.78200000000004</v>
      </c>
    </row>
    <row r="81" spans="1:74" x14ac:dyDescent="0.35">
      <c r="A81" s="1">
        <v>38898</v>
      </c>
      <c r="B81">
        <v>219.98</v>
      </c>
      <c r="C81">
        <v>5.6964730000000001</v>
      </c>
      <c r="E81" s="1">
        <v>38898</v>
      </c>
      <c r="F81">
        <v>237.41</v>
      </c>
      <c r="G81">
        <v>5.8138350000000001</v>
      </c>
      <c r="I81" s="1">
        <v>38898</v>
      </c>
      <c r="J81">
        <v>233.67</v>
      </c>
      <c r="K81">
        <v>6.0711069999999996</v>
      </c>
      <c r="M81" s="1">
        <v>38898</v>
      </c>
      <c r="N81">
        <v>243.97</v>
      </c>
      <c r="O81">
        <v>6.4259370000000002</v>
      </c>
      <c r="Q81" s="1">
        <v>38898</v>
      </c>
      <c r="R81">
        <v>193.23</v>
      </c>
      <c r="S81">
        <v>5.4279070000000003</v>
      </c>
      <c r="U81" s="1">
        <v>38898</v>
      </c>
      <c r="V81">
        <v>209.61</v>
      </c>
      <c r="W81">
        <v>5.6505900000000002</v>
      </c>
      <c r="Y81" s="1">
        <v>38898</v>
      </c>
      <c r="Z81">
        <v>217.24</v>
      </c>
      <c r="AA81">
        <v>5.9130609999999999</v>
      </c>
      <c r="AC81" s="1">
        <v>38898</v>
      </c>
      <c r="AD81">
        <v>231.8</v>
      </c>
      <c r="AE81">
        <v>5.9996179999999999</v>
      </c>
      <c r="AG81" s="1">
        <v>38898</v>
      </c>
      <c r="AH81">
        <v>263.27999999999997</v>
      </c>
      <c r="AI81">
        <v>5.9321700000000002</v>
      </c>
      <c r="AK81" s="1">
        <v>38898</v>
      </c>
      <c r="AL81">
        <v>815.19</v>
      </c>
      <c r="AM81">
        <v>8.5750829999999993</v>
      </c>
      <c r="AO81" s="1">
        <v>38898</v>
      </c>
      <c r="AP81">
        <v>743.86419999999998</v>
      </c>
      <c r="AQ81">
        <v>8.5719860000000008</v>
      </c>
      <c r="AS81" s="1">
        <v>38898</v>
      </c>
      <c r="AT81">
        <v>1303.53</v>
      </c>
      <c r="AU81">
        <v>8.5959730000000008</v>
      </c>
      <c r="AW81" s="1">
        <v>38898</v>
      </c>
      <c r="AX81">
        <v>1249.03</v>
      </c>
      <c r="AY81">
        <v>5.148771</v>
      </c>
      <c r="BA81" s="1">
        <v>38898</v>
      </c>
      <c r="BB81">
        <v>1641.8</v>
      </c>
      <c r="BC81">
        <v>5.2860389999999997</v>
      </c>
      <c r="BE81" s="1">
        <v>38898</v>
      </c>
      <c r="BF81">
        <v>1538.89</v>
      </c>
      <c r="BG81">
        <v>5.9767989999999998</v>
      </c>
      <c r="BI81" s="1">
        <v>38898</v>
      </c>
      <c r="BJ81">
        <v>1696.66</v>
      </c>
      <c r="BK81">
        <v>6.6780020000000002</v>
      </c>
      <c r="BM81" s="1">
        <v>38898</v>
      </c>
      <c r="BN81">
        <v>158.76</v>
      </c>
      <c r="BO81">
        <v>5.852036</v>
      </c>
      <c r="BQ81" s="1">
        <v>38898</v>
      </c>
      <c r="BR81">
        <v>237.05</v>
      </c>
      <c r="BS81">
        <v>5.7632770000000004</v>
      </c>
      <c r="BU81" s="1">
        <v>38898</v>
      </c>
      <c r="BV81">
        <v>623.16399999999999</v>
      </c>
    </row>
    <row r="82" spans="1:74" x14ac:dyDescent="0.35">
      <c r="A82" s="1">
        <v>38929</v>
      </c>
      <c r="B82">
        <v>222.87</v>
      </c>
      <c r="C82">
        <v>5.5146309999999996</v>
      </c>
      <c r="E82" s="1">
        <v>38929</v>
      </c>
      <c r="F82">
        <v>240.76</v>
      </c>
      <c r="G82">
        <v>5.6242479999999997</v>
      </c>
      <c r="I82" s="1">
        <v>38929</v>
      </c>
      <c r="J82">
        <v>237.16</v>
      </c>
      <c r="K82">
        <v>5.8879029999999997</v>
      </c>
      <c r="M82" s="1">
        <v>38929</v>
      </c>
      <c r="N82">
        <v>247.81</v>
      </c>
      <c r="O82">
        <v>6.2632979999999998</v>
      </c>
      <c r="Q82" s="1">
        <v>38929</v>
      </c>
      <c r="R82">
        <v>194.73</v>
      </c>
      <c r="S82">
        <v>5.2388389999999996</v>
      </c>
      <c r="U82" s="1">
        <v>38929</v>
      </c>
      <c r="V82">
        <v>212.08</v>
      </c>
      <c r="W82">
        <v>5.4639720000000001</v>
      </c>
      <c r="Y82" s="1">
        <v>38929</v>
      </c>
      <c r="Z82">
        <v>220.17</v>
      </c>
      <c r="AA82">
        <v>5.7574019999999999</v>
      </c>
      <c r="AC82" s="1">
        <v>38929</v>
      </c>
      <c r="AD82">
        <v>235.46</v>
      </c>
      <c r="AE82">
        <v>5.8101229999999999</v>
      </c>
      <c r="AG82" s="1">
        <v>38929</v>
      </c>
      <c r="AH82">
        <v>268.64999999999998</v>
      </c>
      <c r="AI82">
        <v>5.7831840000000003</v>
      </c>
      <c r="AK82" s="1">
        <v>38929</v>
      </c>
      <c r="AL82">
        <v>823.17</v>
      </c>
      <c r="AM82">
        <v>8.5057369999999999</v>
      </c>
      <c r="AO82" s="1">
        <v>38929</v>
      </c>
      <c r="AP82">
        <v>750.38930000000005</v>
      </c>
      <c r="AQ82">
        <v>8.5071150000000006</v>
      </c>
      <c r="AS82" s="1">
        <v>38929</v>
      </c>
      <c r="AT82">
        <v>1325.26</v>
      </c>
      <c r="AU82">
        <v>8.4966080000000002</v>
      </c>
      <c r="AW82" s="1">
        <v>38929</v>
      </c>
      <c r="AX82">
        <v>1262.17</v>
      </c>
      <c r="AY82">
        <v>4.9641149999999996</v>
      </c>
      <c r="BA82" s="1">
        <v>38929</v>
      </c>
      <c r="BB82">
        <v>1673.27</v>
      </c>
      <c r="BC82">
        <v>5.1420199999999996</v>
      </c>
      <c r="BE82" s="1">
        <v>38929</v>
      </c>
      <c r="BF82">
        <v>1558.24</v>
      </c>
      <c r="BG82">
        <v>5.7948240000000002</v>
      </c>
      <c r="BI82" s="1">
        <v>38929</v>
      </c>
      <c r="BJ82">
        <v>1732.54</v>
      </c>
      <c r="BK82">
        <v>6.5259669999999996</v>
      </c>
      <c r="BM82" s="1">
        <v>38929</v>
      </c>
      <c r="BN82">
        <v>161.1</v>
      </c>
      <c r="BO82">
        <v>5.6381050000000004</v>
      </c>
      <c r="BQ82" s="1">
        <v>38929</v>
      </c>
      <c r="BR82">
        <v>239.52</v>
      </c>
      <c r="BS82">
        <v>5.5496619999999997</v>
      </c>
      <c r="BU82" s="1">
        <v>38929</v>
      </c>
      <c r="BV82">
        <v>625.80100000000004</v>
      </c>
    </row>
    <row r="83" spans="1:74" x14ac:dyDescent="0.35">
      <c r="A83" s="1">
        <v>38960</v>
      </c>
      <c r="B83">
        <v>226.07</v>
      </c>
      <c r="C83">
        <v>5.3128929999999999</v>
      </c>
      <c r="E83" s="1">
        <v>38960</v>
      </c>
      <c r="F83">
        <v>244.87</v>
      </c>
      <c r="G83">
        <v>5.3977139999999997</v>
      </c>
      <c r="I83" s="1">
        <v>38960</v>
      </c>
      <c r="J83">
        <v>241.65</v>
      </c>
      <c r="K83">
        <v>5.6550719999999997</v>
      </c>
      <c r="M83" s="1">
        <v>38960</v>
      </c>
      <c r="N83">
        <v>252.8</v>
      </c>
      <c r="O83">
        <v>6.0391959999999996</v>
      </c>
      <c r="Q83" s="1">
        <v>38960</v>
      </c>
      <c r="R83">
        <v>196.18</v>
      </c>
      <c r="S83">
        <v>5.0496759999999998</v>
      </c>
      <c r="U83" s="1">
        <v>38960</v>
      </c>
      <c r="V83">
        <v>214.58</v>
      </c>
      <c r="W83">
        <v>5.2752129999999999</v>
      </c>
      <c r="Y83" s="1">
        <v>38960</v>
      </c>
      <c r="Z83">
        <v>223.33</v>
      </c>
      <c r="AA83">
        <v>5.6066180000000001</v>
      </c>
      <c r="AC83" s="1">
        <v>38960</v>
      </c>
      <c r="AD83">
        <v>239.71</v>
      </c>
      <c r="AE83">
        <v>5.5676319999999997</v>
      </c>
      <c r="AG83" s="1">
        <v>38960</v>
      </c>
      <c r="AH83">
        <v>276.47000000000003</v>
      </c>
      <c r="AI83">
        <v>5.5524560000000003</v>
      </c>
      <c r="AK83" s="1">
        <v>38960</v>
      </c>
      <c r="AL83">
        <v>836.52</v>
      </c>
      <c r="AM83">
        <v>8.3323699999999992</v>
      </c>
      <c r="AO83" s="1">
        <v>38960</v>
      </c>
      <c r="AP83">
        <v>761.71730000000002</v>
      </c>
      <c r="AQ83">
        <v>8.3290120000000005</v>
      </c>
      <c r="AS83" s="1">
        <v>38960</v>
      </c>
      <c r="AT83">
        <v>1356.6</v>
      </c>
      <c r="AU83">
        <v>8.3548969999999994</v>
      </c>
      <c r="AW83" s="1">
        <v>38960</v>
      </c>
      <c r="AX83">
        <v>1276.27</v>
      </c>
      <c r="AY83">
        <v>4.7553140000000003</v>
      </c>
      <c r="BA83" s="1">
        <v>38960</v>
      </c>
      <c r="BB83">
        <v>1719.24</v>
      </c>
      <c r="BC83">
        <v>4.9167079999999999</v>
      </c>
      <c r="BE83" s="1">
        <v>38960</v>
      </c>
      <c r="BF83">
        <v>1581.73</v>
      </c>
      <c r="BG83">
        <v>5.5681919999999998</v>
      </c>
      <c r="BI83" s="1">
        <v>38960</v>
      </c>
      <c r="BJ83">
        <v>1784.22</v>
      </c>
      <c r="BK83">
        <v>6.2917360000000002</v>
      </c>
      <c r="BM83" s="1">
        <v>38960</v>
      </c>
      <c r="BN83">
        <v>163.65</v>
      </c>
      <c r="BO83">
        <v>5.4086540000000003</v>
      </c>
      <c r="BQ83" s="1">
        <v>38960</v>
      </c>
      <c r="BR83">
        <v>242.1</v>
      </c>
      <c r="BS83">
        <v>5.3376970000000004</v>
      </c>
      <c r="BU83" s="1">
        <v>38960</v>
      </c>
      <c r="BV83">
        <v>628.56200000000001</v>
      </c>
    </row>
    <row r="84" spans="1:74" x14ac:dyDescent="0.35">
      <c r="A84" s="1">
        <v>38989</v>
      </c>
      <c r="B84">
        <v>227.9</v>
      </c>
      <c r="C84">
        <v>5.2334519999999998</v>
      </c>
      <c r="E84" s="1">
        <v>38989</v>
      </c>
      <c r="F84">
        <v>247.41</v>
      </c>
      <c r="G84">
        <v>5.2939689999999997</v>
      </c>
      <c r="I84" s="1">
        <v>38989</v>
      </c>
      <c r="J84">
        <v>244.56</v>
      </c>
      <c r="K84">
        <v>5.5429760000000003</v>
      </c>
      <c r="M84" s="1">
        <v>38989</v>
      </c>
      <c r="N84">
        <v>255.66</v>
      </c>
      <c r="O84">
        <v>5.9402939999999997</v>
      </c>
      <c r="Q84" s="1">
        <v>38989</v>
      </c>
      <c r="R84">
        <v>197.23</v>
      </c>
      <c r="S84">
        <v>4.9869649999999996</v>
      </c>
      <c r="U84" s="1">
        <v>38989</v>
      </c>
      <c r="V84">
        <v>216.22</v>
      </c>
      <c r="W84">
        <v>5.1838829999999998</v>
      </c>
      <c r="Y84" s="1">
        <v>38989</v>
      </c>
      <c r="Z84">
        <v>225.22</v>
      </c>
      <c r="AA84">
        <v>5.5186099999999998</v>
      </c>
      <c r="AC84" s="1">
        <v>38989</v>
      </c>
      <c r="AD84">
        <v>241.82</v>
      </c>
      <c r="AE84">
        <v>5.4934089999999998</v>
      </c>
      <c r="AG84" s="1">
        <v>38989</v>
      </c>
      <c r="AH84">
        <v>281.24</v>
      </c>
      <c r="AI84">
        <v>5.4422309999999996</v>
      </c>
      <c r="AK84" s="1">
        <v>38989</v>
      </c>
      <c r="AL84">
        <v>848.38</v>
      </c>
      <c r="AM84">
        <v>8.1653880000000001</v>
      </c>
      <c r="AO84" s="1">
        <v>38989</v>
      </c>
      <c r="AP84">
        <v>771.5566</v>
      </c>
      <c r="AQ84">
        <v>8.1726869999999998</v>
      </c>
      <c r="AS84" s="1">
        <v>38989</v>
      </c>
      <c r="AT84">
        <v>1387.25</v>
      </c>
      <c r="AU84">
        <v>8.1159130000000008</v>
      </c>
      <c r="AW84" s="1">
        <v>38989</v>
      </c>
      <c r="AX84">
        <v>1285.56</v>
      </c>
      <c r="AY84">
        <v>4.6632819999999997</v>
      </c>
      <c r="BA84" s="1">
        <v>38989</v>
      </c>
      <c r="BB84">
        <v>1747.34</v>
      </c>
      <c r="BC84">
        <v>4.8006890000000002</v>
      </c>
      <c r="BE84" s="1">
        <v>38989</v>
      </c>
      <c r="BF84">
        <v>1596.15</v>
      </c>
      <c r="BG84">
        <v>5.465033</v>
      </c>
      <c r="BI84" s="1">
        <v>38989</v>
      </c>
      <c r="BJ84">
        <v>1817.46</v>
      </c>
      <c r="BK84">
        <v>6.1742720000000002</v>
      </c>
      <c r="BM84" s="1">
        <v>38989</v>
      </c>
      <c r="BN84">
        <v>165.29</v>
      </c>
      <c r="BO84">
        <v>5.3029010000000003</v>
      </c>
      <c r="BQ84" s="1">
        <v>38989</v>
      </c>
      <c r="BR84">
        <v>243.81</v>
      </c>
      <c r="BS84">
        <v>5.2425290000000002</v>
      </c>
      <c r="BU84" s="1">
        <v>38990</v>
      </c>
      <c r="BV84">
        <v>631.42600000000004</v>
      </c>
    </row>
    <row r="85" spans="1:74" x14ac:dyDescent="0.35">
      <c r="A85" s="1">
        <v>39021</v>
      </c>
      <c r="B85">
        <v>229.31</v>
      </c>
      <c r="C85">
        <v>5.1981330000000003</v>
      </c>
      <c r="E85" s="1">
        <v>39021</v>
      </c>
      <c r="F85">
        <v>249.18</v>
      </c>
      <c r="G85">
        <v>5.2633809999999999</v>
      </c>
      <c r="I85" s="1">
        <v>39021</v>
      </c>
      <c r="J85">
        <v>246.57</v>
      </c>
      <c r="K85">
        <v>5.4893400000000003</v>
      </c>
      <c r="M85" s="1">
        <v>39021</v>
      </c>
      <c r="N85">
        <v>257.92</v>
      </c>
      <c r="O85">
        <v>5.8814339999999996</v>
      </c>
      <c r="Q85" s="1">
        <v>39021</v>
      </c>
      <c r="R85">
        <v>198.07</v>
      </c>
      <c r="S85">
        <v>4.9810280000000002</v>
      </c>
      <c r="U85" s="1">
        <v>39021</v>
      </c>
      <c r="V85">
        <v>217.42</v>
      </c>
      <c r="W85">
        <v>5.1782979999999998</v>
      </c>
      <c r="Y85" s="1">
        <v>39021</v>
      </c>
      <c r="Z85">
        <v>226.67</v>
      </c>
      <c r="AA85">
        <v>5.4630289999999997</v>
      </c>
      <c r="AC85" s="1">
        <v>39021</v>
      </c>
      <c r="AD85">
        <v>243.69</v>
      </c>
      <c r="AE85">
        <v>5.4344840000000003</v>
      </c>
      <c r="AG85" s="1">
        <v>39021</v>
      </c>
      <c r="AH85">
        <v>284.14</v>
      </c>
      <c r="AI85">
        <v>5.3950469999999999</v>
      </c>
      <c r="AK85" s="1">
        <v>39021</v>
      </c>
      <c r="AL85">
        <v>859.92</v>
      </c>
      <c r="AM85">
        <v>8.0160520000000002</v>
      </c>
      <c r="AO85" s="1">
        <v>39021</v>
      </c>
      <c r="AP85">
        <v>781.74919999999997</v>
      </c>
      <c r="AQ85">
        <v>8.0164980000000003</v>
      </c>
      <c r="AS85" s="1">
        <v>39021</v>
      </c>
      <c r="AT85">
        <v>1409.81</v>
      </c>
      <c r="AU85">
        <v>8.0130099999999995</v>
      </c>
      <c r="AW85" s="1">
        <v>39021</v>
      </c>
      <c r="AX85">
        <v>1291.25</v>
      </c>
      <c r="AY85">
        <v>4.6540270000000001</v>
      </c>
      <c r="BA85" s="1">
        <v>39021</v>
      </c>
      <c r="BB85">
        <v>1760.18</v>
      </c>
      <c r="BC85">
        <v>4.7689199999999996</v>
      </c>
      <c r="BE85" s="1">
        <v>39021</v>
      </c>
      <c r="BF85">
        <v>1606.18</v>
      </c>
      <c r="BG85">
        <v>5.4242889999999999</v>
      </c>
      <c r="BI85" s="1">
        <v>39021</v>
      </c>
      <c r="BJ85">
        <v>1842.08</v>
      </c>
      <c r="BK85">
        <v>6.1030030000000002</v>
      </c>
      <c r="BM85" s="1">
        <v>39021</v>
      </c>
      <c r="BN85">
        <v>166.34</v>
      </c>
      <c r="BO85">
        <v>5.2706629999999999</v>
      </c>
      <c r="BQ85" s="1">
        <v>39021</v>
      </c>
      <c r="BR85">
        <v>245.05</v>
      </c>
      <c r="BS85">
        <v>5.2290679999999998</v>
      </c>
      <c r="BU85" s="1">
        <v>39021</v>
      </c>
      <c r="BV85">
        <v>633.83500000000004</v>
      </c>
    </row>
    <row r="86" spans="1:74" x14ac:dyDescent="0.35">
      <c r="A86" s="1">
        <v>39051</v>
      </c>
      <c r="B86">
        <v>231.79</v>
      </c>
      <c r="C86">
        <v>5.0502640000000003</v>
      </c>
      <c r="E86" s="1">
        <v>39051</v>
      </c>
      <c r="F86">
        <v>252.34</v>
      </c>
      <c r="G86">
        <v>5.1185600000000004</v>
      </c>
      <c r="I86" s="1">
        <v>39051</v>
      </c>
      <c r="J86">
        <v>250.2</v>
      </c>
      <c r="K86">
        <v>5.3352250000000003</v>
      </c>
      <c r="M86" s="1">
        <v>39051</v>
      </c>
      <c r="N86">
        <v>261.92</v>
      </c>
      <c r="O86">
        <v>5.730397</v>
      </c>
      <c r="Q86" s="1">
        <v>39051</v>
      </c>
      <c r="R86">
        <v>199.23</v>
      </c>
      <c r="S86">
        <v>4.9286070000000004</v>
      </c>
      <c r="U86" s="1">
        <v>39051</v>
      </c>
      <c r="V86">
        <v>219.36</v>
      </c>
      <c r="W86">
        <v>5.0558509999999997</v>
      </c>
      <c r="Y86" s="1">
        <v>39051</v>
      </c>
      <c r="Z86">
        <v>229.08</v>
      </c>
      <c r="AA86">
        <v>5.3481990000000001</v>
      </c>
      <c r="AC86" s="1">
        <v>39051</v>
      </c>
      <c r="AD86">
        <v>247.17</v>
      </c>
      <c r="AE86">
        <v>5.1491980000000002</v>
      </c>
      <c r="AG86" s="1">
        <v>39051</v>
      </c>
      <c r="AH86">
        <v>290.35000000000002</v>
      </c>
      <c r="AI86">
        <v>5.2629409999999996</v>
      </c>
      <c r="AK86" s="1">
        <v>39051</v>
      </c>
      <c r="AL86">
        <v>874.37</v>
      </c>
      <c r="AM86">
        <v>7.826867</v>
      </c>
      <c r="AO86" s="1">
        <v>39051</v>
      </c>
      <c r="AP86">
        <v>793.94410000000005</v>
      </c>
      <c r="AQ86">
        <v>7.8095059999999998</v>
      </c>
      <c r="AS86" s="1">
        <v>39051</v>
      </c>
      <c r="AT86">
        <v>1445.22</v>
      </c>
      <c r="AU86">
        <v>7.9431180000000001</v>
      </c>
      <c r="AW86" s="1">
        <v>39051</v>
      </c>
      <c r="AX86">
        <v>1301.3800000000001</v>
      </c>
      <c r="AY86">
        <v>4.5359720000000001</v>
      </c>
      <c r="BA86" s="1">
        <v>39051</v>
      </c>
      <c r="BB86">
        <v>1794.73</v>
      </c>
      <c r="BC86">
        <v>4.6259379999999997</v>
      </c>
      <c r="BE86" s="1">
        <v>39051</v>
      </c>
      <c r="BF86">
        <v>1624.43</v>
      </c>
      <c r="BG86">
        <v>5.2678440000000002</v>
      </c>
      <c r="BI86" s="1">
        <v>39051</v>
      </c>
      <c r="BJ86">
        <v>1887.32</v>
      </c>
      <c r="BK86">
        <v>5.9309700000000003</v>
      </c>
      <c r="BM86" s="1">
        <v>39051</v>
      </c>
      <c r="BN86">
        <v>168.36</v>
      </c>
      <c r="BO86">
        <v>5.1223989999999997</v>
      </c>
      <c r="BQ86" s="1">
        <v>39051</v>
      </c>
      <c r="BR86">
        <v>247.06</v>
      </c>
      <c r="BS86">
        <v>5.0992129999999998</v>
      </c>
      <c r="BU86" s="1">
        <v>39051</v>
      </c>
      <c r="BV86">
        <v>636.56100000000004</v>
      </c>
    </row>
    <row r="87" spans="1:74" x14ac:dyDescent="0.35">
      <c r="A87" s="1">
        <v>39080</v>
      </c>
      <c r="B87">
        <v>230.64</v>
      </c>
      <c r="C87">
        <v>5.2588939999999997</v>
      </c>
      <c r="E87" s="1">
        <v>39080</v>
      </c>
      <c r="F87">
        <v>250.57</v>
      </c>
      <c r="G87">
        <v>5.3309030000000002</v>
      </c>
      <c r="I87" s="1">
        <v>39080</v>
      </c>
      <c r="J87">
        <v>247.82</v>
      </c>
      <c r="K87">
        <v>5.562246</v>
      </c>
      <c r="M87" s="1">
        <v>39080</v>
      </c>
      <c r="N87">
        <v>259.45</v>
      </c>
      <c r="O87">
        <v>5.9370580000000004</v>
      </c>
      <c r="Q87" s="1">
        <v>39080</v>
      </c>
      <c r="R87">
        <v>199.37</v>
      </c>
      <c r="S87">
        <v>5.0715680000000001</v>
      </c>
      <c r="U87" s="1">
        <v>39080</v>
      </c>
      <c r="V87">
        <v>218.72</v>
      </c>
      <c r="W87">
        <v>5.2822310000000003</v>
      </c>
      <c r="Y87" s="1">
        <v>39080</v>
      </c>
      <c r="Z87">
        <v>228.16</v>
      </c>
      <c r="AA87">
        <v>5.4873469999999998</v>
      </c>
      <c r="AC87" s="1">
        <v>39080</v>
      </c>
      <c r="AD87">
        <v>244.81</v>
      </c>
      <c r="AE87">
        <v>5.4483050000000004</v>
      </c>
      <c r="AG87" s="1">
        <v>39080</v>
      </c>
      <c r="AH87">
        <v>284.19</v>
      </c>
      <c r="AI87">
        <v>5.5028309999999996</v>
      </c>
      <c r="AK87" s="1">
        <v>39080</v>
      </c>
      <c r="AL87">
        <v>883.97</v>
      </c>
      <c r="AM87">
        <v>7.7036280000000001</v>
      </c>
      <c r="AO87" s="1">
        <v>39080</v>
      </c>
      <c r="AP87">
        <v>803.0444</v>
      </c>
      <c r="AQ87">
        <v>7.6837869999999997</v>
      </c>
      <c r="AS87" s="1">
        <v>39080</v>
      </c>
      <c r="AT87">
        <v>1456.35</v>
      </c>
      <c r="AU87">
        <v>7.8427490000000004</v>
      </c>
      <c r="AW87" s="1">
        <v>39080</v>
      </c>
      <c r="AX87">
        <v>1295.42</v>
      </c>
      <c r="AY87">
        <v>4.7685719999999998</v>
      </c>
      <c r="BA87" s="1">
        <v>39080</v>
      </c>
      <c r="BB87">
        <v>1755.82</v>
      </c>
      <c r="BC87">
        <v>4.8692000000000002</v>
      </c>
      <c r="BE87" s="1">
        <v>39080</v>
      </c>
      <c r="BF87">
        <v>1616.96</v>
      </c>
      <c r="BG87">
        <v>5.4839010000000004</v>
      </c>
      <c r="BI87" s="1">
        <v>39080</v>
      </c>
      <c r="BJ87">
        <v>1846.08</v>
      </c>
      <c r="BK87">
        <v>6.1754420000000003</v>
      </c>
      <c r="BM87" s="1">
        <v>39080</v>
      </c>
      <c r="BN87">
        <v>167.17</v>
      </c>
      <c r="BO87">
        <v>5.3590840000000002</v>
      </c>
      <c r="BQ87" s="1">
        <v>39080</v>
      </c>
      <c r="BR87">
        <v>246.49</v>
      </c>
      <c r="BS87">
        <v>5.3160790000000002</v>
      </c>
      <c r="BU87" s="1">
        <v>39082</v>
      </c>
      <c r="BV87">
        <v>639.36900000000003</v>
      </c>
    </row>
    <row r="88" spans="1:74" x14ac:dyDescent="0.35">
      <c r="A88" s="1">
        <v>39113</v>
      </c>
      <c r="B88">
        <v>230.53</v>
      </c>
      <c r="C88">
        <v>5.3703960000000004</v>
      </c>
      <c r="E88" s="1">
        <v>39113</v>
      </c>
      <c r="F88">
        <v>250.25</v>
      </c>
      <c r="G88">
        <v>5.4405919999999997</v>
      </c>
      <c r="I88" s="1">
        <v>39113</v>
      </c>
      <c r="J88">
        <v>247.63</v>
      </c>
      <c r="K88">
        <v>5.6592539999999998</v>
      </c>
      <c r="M88" s="1">
        <v>39113</v>
      </c>
      <c r="N88">
        <v>259.76</v>
      </c>
      <c r="O88">
        <v>6.0038150000000003</v>
      </c>
      <c r="Q88" s="1">
        <v>39113</v>
      </c>
      <c r="R88">
        <v>199.83</v>
      </c>
      <c r="S88">
        <v>5.1789339999999999</v>
      </c>
      <c r="U88" s="1">
        <v>39113</v>
      </c>
      <c r="V88">
        <v>218.86</v>
      </c>
      <c r="W88">
        <v>5.3327869999999997</v>
      </c>
      <c r="Y88" s="1">
        <v>39113</v>
      </c>
      <c r="Z88">
        <v>228.2</v>
      </c>
      <c r="AA88">
        <v>5.6114069999999998</v>
      </c>
      <c r="AC88" s="1">
        <v>39113</v>
      </c>
      <c r="AD88">
        <v>244.4</v>
      </c>
      <c r="AE88">
        <v>5.570519</v>
      </c>
      <c r="AG88" s="1">
        <v>39113</v>
      </c>
      <c r="AH88">
        <v>282.60000000000002</v>
      </c>
      <c r="AI88">
        <v>5.5969030000000002</v>
      </c>
      <c r="AK88" s="1">
        <v>39113</v>
      </c>
      <c r="AL88">
        <v>893.84</v>
      </c>
      <c r="AM88">
        <v>7.6138810000000001</v>
      </c>
      <c r="AO88" s="1">
        <v>39113</v>
      </c>
      <c r="AP88">
        <v>811.90689999999995</v>
      </c>
      <c r="AQ88">
        <v>7.5882240000000003</v>
      </c>
      <c r="AS88" s="1">
        <v>39113</v>
      </c>
      <c r="AT88">
        <v>1473.9</v>
      </c>
      <c r="AU88">
        <v>7.7977400000000001</v>
      </c>
      <c r="AW88" s="1">
        <v>39113</v>
      </c>
      <c r="AX88">
        <v>1295.43</v>
      </c>
      <c r="AY88">
        <v>4.8828690000000003</v>
      </c>
      <c r="BA88" s="1">
        <v>39113</v>
      </c>
      <c r="BB88">
        <v>1742.34</v>
      </c>
      <c r="BC88">
        <v>4.9814309999999997</v>
      </c>
      <c r="BE88" s="1">
        <v>39113</v>
      </c>
      <c r="BF88">
        <v>1618.48</v>
      </c>
      <c r="BG88">
        <v>5.5756259999999997</v>
      </c>
      <c r="BI88" s="1">
        <v>39113</v>
      </c>
      <c r="BJ88">
        <v>1841.57</v>
      </c>
      <c r="BK88">
        <v>6.2455870000000004</v>
      </c>
      <c r="BM88" s="1">
        <v>39113</v>
      </c>
      <c r="BN88">
        <v>166.67</v>
      </c>
      <c r="BO88">
        <v>5.5118580000000001</v>
      </c>
      <c r="BQ88" s="1">
        <v>39113</v>
      </c>
      <c r="BR88">
        <v>246.57</v>
      </c>
      <c r="BS88">
        <v>5.4605189999999997</v>
      </c>
      <c r="BU88" s="1">
        <v>39113</v>
      </c>
      <c r="BV88">
        <v>641.99599999999998</v>
      </c>
    </row>
    <row r="89" spans="1:74" x14ac:dyDescent="0.35">
      <c r="A89" s="1">
        <v>39141</v>
      </c>
      <c r="B89">
        <v>233.77</v>
      </c>
      <c r="C89">
        <v>5.1501260000000002</v>
      </c>
      <c r="E89" s="1">
        <v>39141</v>
      </c>
      <c r="F89">
        <v>254.7</v>
      </c>
      <c r="G89">
        <v>5.1961459999999997</v>
      </c>
      <c r="I89" s="1">
        <v>39141</v>
      </c>
      <c r="J89">
        <v>252.63</v>
      </c>
      <c r="K89">
        <v>5.4017530000000002</v>
      </c>
      <c r="M89" s="1">
        <v>39141</v>
      </c>
      <c r="N89">
        <v>265.70999999999998</v>
      </c>
      <c r="O89">
        <v>5.7372059999999996</v>
      </c>
      <c r="Q89" s="1">
        <v>39141</v>
      </c>
      <c r="R89">
        <v>201.46</v>
      </c>
      <c r="S89">
        <v>4.897303</v>
      </c>
      <c r="U89" s="1">
        <v>39141</v>
      </c>
      <c r="V89">
        <v>221.79</v>
      </c>
      <c r="W89">
        <v>5.1919589999999998</v>
      </c>
      <c r="Y89" s="1">
        <v>39141</v>
      </c>
      <c r="Z89">
        <v>231.38</v>
      </c>
      <c r="AA89">
        <v>5.4314280000000004</v>
      </c>
      <c r="AC89" s="1">
        <v>39141</v>
      </c>
      <c r="AD89">
        <v>248.53</v>
      </c>
      <c r="AE89">
        <v>5.2551930000000002</v>
      </c>
      <c r="AG89" s="1">
        <v>39141</v>
      </c>
      <c r="AH89">
        <v>291.36</v>
      </c>
      <c r="AI89">
        <v>5.3585209999999996</v>
      </c>
      <c r="AK89" s="1">
        <v>39141</v>
      </c>
      <c r="AL89">
        <v>906.34</v>
      </c>
      <c r="AM89">
        <v>7.4484729999999999</v>
      </c>
      <c r="AO89" s="1">
        <v>39141</v>
      </c>
      <c r="AP89">
        <v>823.07709999999997</v>
      </c>
      <c r="AQ89">
        <v>7.4146520000000002</v>
      </c>
      <c r="AS89" s="1">
        <v>39141</v>
      </c>
      <c r="AT89">
        <v>1496.89</v>
      </c>
      <c r="AU89">
        <v>7.6882250000000001</v>
      </c>
      <c r="AW89" s="1">
        <v>39141</v>
      </c>
      <c r="AX89">
        <v>1312.5</v>
      </c>
      <c r="AY89">
        <v>4.5952869999999999</v>
      </c>
      <c r="BA89" s="1">
        <v>39141</v>
      </c>
      <c r="BB89">
        <v>1794.08</v>
      </c>
      <c r="BC89">
        <v>4.7339599999999997</v>
      </c>
      <c r="BE89" s="1">
        <v>39141</v>
      </c>
      <c r="BF89">
        <v>1644.91</v>
      </c>
      <c r="BG89">
        <v>5.2974370000000004</v>
      </c>
      <c r="BI89" s="1">
        <v>39141</v>
      </c>
      <c r="BJ89">
        <v>1902.06</v>
      </c>
      <c r="BK89">
        <v>6.0071729999999999</v>
      </c>
      <c r="BM89" s="1">
        <v>39141</v>
      </c>
      <c r="BN89">
        <v>169.39</v>
      </c>
      <c r="BO89">
        <v>5.2646920000000001</v>
      </c>
      <c r="BQ89" s="1">
        <v>39141</v>
      </c>
      <c r="BR89">
        <v>249.3</v>
      </c>
      <c r="BS89">
        <v>5.2203290000000004</v>
      </c>
      <c r="BU89" s="1">
        <v>39141</v>
      </c>
      <c r="BV89">
        <v>644.43200000000002</v>
      </c>
    </row>
    <row r="90" spans="1:74" x14ac:dyDescent="0.35">
      <c r="A90" s="1">
        <v>39171</v>
      </c>
      <c r="B90">
        <v>234.11</v>
      </c>
      <c r="C90">
        <v>5.2018700000000004</v>
      </c>
      <c r="E90" s="1">
        <v>39171</v>
      </c>
      <c r="F90">
        <v>253.78</v>
      </c>
      <c r="G90">
        <v>5.3124169999999999</v>
      </c>
      <c r="I90" s="1">
        <v>39171</v>
      </c>
      <c r="J90">
        <v>251.23</v>
      </c>
      <c r="K90">
        <v>5.5236770000000002</v>
      </c>
      <c r="M90" s="1">
        <v>39171</v>
      </c>
      <c r="N90">
        <v>264.08</v>
      </c>
      <c r="O90">
        <v>5.8675430000000004</v>
      </c>
      <c r="Q90" s="1">
        <v>39171</v>
      </c>
      <c r="R90">
        <v>202.27</v>
      </c>
      <c r="S90">
        <v>4.9388740000000002</v>
      </c>
      <c r="U90" s="1">
        <v>39171</v>
      </c>
      <c r="V90">
        <v>222.55</v>
      </c>
      <c r="W90">
        <v>5.1725969999999997</v>
      </c>
      <c r="Y90" s="1">
        <v>39171</v>
      </c>
      <c r="Z90">
        <v>231.78</v>
      </c>
      <c r="AA90">
        <v>5.5009560000000004</v>
      </c>
      <c r="AC90" s="1">
        <v>39171</v>
      </c>
      <c r="AD90">
        <v>248.22</v>
      </c>
      <c r="AE90">
        <v>5.3973269999999998</v>
      </c>
      <c r="AG90" s="1">
        <v>39171</v>
      </c>
      <c r="AH90">
        <v>286.99</v>
      </c>
      <c r="AI90">
        <v>5.5343330000000002</v>
      </c>
      <c r="AK90" s="1">
        <v>39171</v>
      </c>
      <c r="AL90">
        <v>907.3</v>
      </c>
      <c r="AM90">
        <v>7.5883929999999999</v>
      </c>
      <c r="AO90" s="1">
        <v>39171</v>
      </c>
      <c r="AP90">
        <v>824.95799999999997</v>
      </c>
      <c r="AQ90">
        <v>7.5473920000000003</v>
      </c>
      <c r="AS90" s="1">
        <v>39171</v>
      </c>
      <c r="AT90">
        <v>1485.48</v>
      </c>
      <c r="AU90">
        <v>7.8710389999999997</v>
      </c>
      <c r="AW90" s="1">
        <v>39171</v>
      </c>
      <c r="AX90">
        <v>1315.59</v>
      </c>
      <c r="AY90">
        <v>4.623437</v>
      </c>
      <c r="BA90" s="1">
        <v>39171</v>
      </c>
      <c r="BB90">
        <v>1774.31</v>
      </c>
      <c r="BC90">
        <v>4.8711539999999998</v>
      </c>
      <c r="BE90" s="1">
        <v>39171</v>
      </c>
      <c r="BF90">
        <v>1644.35</v>
      </c>
      <c r="BG90">
        <v>5.3965310000000004</v>
      </c>
      <c r="BI90" s="1">
        <v>39171</v>
      </c>
      <c r="BJ90">
        <v>1862.22</v>
      </c>
      <c r="BK90">
        <v>6.2187320000000001</v>
      </c>
      <c r="BM90" s="1">
        <v>39171</v>
      </c>
      <c r="BN90">
        <v>169.68</v>
      </c>
      <c r="BO90">
        <v>5.305104</v>
      </c>
      <c r="BQ90" s="1">
        <v>39171</v>
      </c>
      <c r="BR90">
        <v>249.97</v>
      </c>
      <c r="BS90">
        <v>5.2540899999999997</v>
      </c>
      <c r="BU90" s="1">
        <v>39172</v>
      </c>
      <c r="BV90">
        <v>647.35599999999999</v>
      </c>
    </row>
    <row r="91" spans="1:74" x14ac:dyDescent="0.35">
      <c r="A91" s="1">
        <v>39202</v>
      </c>
      <c r="B91">
        <v>235.25</v>
      </c>
      <c r="C91">
        <v>5.1960829999999998</v>
      </c>
      <c r="E91" s="1">
        <v>39202</v>
      </c>
      <c r="F91">
        <v>255.47</v>
      </c>
      <c r="G91">
        <v>5.2914859999999999</v>
      </c>
      <c r="I91" s="1">
        <v>39202</v>
      </c>
      <c r="J91">
        <v>252.85</v>
      </c>
      <c r="K91">
        <v>5.5106089999999996</v>
      </c>
      <c r="M91" s="1">
        <v>39202</v>
      </c>
      <c r="N91">
        <v>266.45</v>
      </c>
      <c r="O91">
        <v>5.8257760000000003</v>
      </c>
      <c r="Q91" s="1">
        <v>39202</v>
      </c>
      <c r="R91">
        <v>203.03</v>
      </c>
      <c r="S91">
        <v>4.9509350000000003</v>
      </c>
      <c r="U91" s="1">
        <v>39202</v>
      </c>
      <c r="V91">
        <v>223.64</v>
      </c>
      <c r="W91">
        <v>5.1553899999999997</v>
      </c>
      <c r="Y91" s="1">
        <v>39202</v>
      </c>
      <c r="Z91">
        <v>232.97</v>
      </c>
      <c r="AA91">
        <v>5.4956950000000004</v>
      </c>
      <c r="AC91" s="1">
        <v>39202</v>
      </c>
      <c r="AD91">
        <v>249.55</v>
      </c>
      <c r="AE91">
        <v>5.3778579999999998</v>
      </c>
      <c r="AG91" s="1">
        <v>39202</v>
      </c>
      <c r="AH91">
        <v>289.87</v>
      </c>
      <c r="AI91">
        <v>5.4857149999999999</v>
      </c>
      <c r="AK91" s="1">
        <v>39202</v>
      </c>
      <c r="AL91">
        <v>919.09</v>
      </c>
      <c r="AM91">
        <v>7.4729609999999997</v>
      </c>
      <c r="AO91" s="1">
        <v>39202</v>
      </c>
      <c r="AP91">
        <v>835.16150000000005</v>
      </c>
      <c r="AQ91">
        <v>7.4339729999999999</v>
      </c>
      <c r="AS91" s="1">
        <v>39202</v>
      </c>
      <c r="AT91">
        <v>1511.26</v>
      </c>
      <c r="AU91">
        <v>7.7477460000000002</v>
      </c>
      <c r="AW91" s="1">
        <v>39202</v>
      </c>
      <c r="AX91">
        <v>1321.45</v>
      </c>
      <c r="AY91">
        <v>4.6125540000000003</v>
      </c>
      <c r="BA91" s="1">
        <v>39202</v>
      </c>
      <c r="BB91">
        <v>1788.18</v>
      </c>
      <c r="BC91">
        <v>4.8342580000000002</v>
      </c>
      <c r="BE91" s="1">
        <v>39202</v>
      </c>
      <c r="BF91">
        <v>1653.33</v>
      </c>
      <c r="BG91">
        <v>5.3853970000000002</v>
      </c>
      <c r="BI91" s="1">
        <v>39202</v>
      </c>
      <c r="BJ91">
        <v>1885.67</v>
      </c>
      <c r="BK91">
        <v>6.1509</v>
      </c>
      <c r="BM91" s="1">
        <v>39202</v>
      </c>
      <c r="BN91">
        <v>170.33</v>
      </c>
      <c r="BO91">
        <v>5.3328610000000003</v>
      </c>
      <c r="BQ91" s="1">
        <v>39202</v>
      </c>
      <c r="BR91">
        <v>251.02</v>
      </c>
      <c r="BS91">
        <v>5.2943889999999998</v>
      </c>
      <c r="BU91" s="1">
        <v>39202</v>
      </c>
      <c r="BV91">
        <v>650.19399999999996</v>
      </c>
    </row>
    <row r="92" spans="1:74" x14ac:dyDescent="0.35">
      <c r="A92" s="1">
        <v>39233</v>
      </c>
      <c r="B92">
        <v>233.61</v>
      </c>
      <c r="C92">
        <v>5.4668099999999997</v>
      </c>
      <c r="E92" s="1">
        <v>39233</v>
      </c>
      <c r="F92">
        <v>253.02</v>
      </c>
      <c r="G92">
        <v>5.5778179999999997</v>
      </c>
      <c r="I92" s="1">
        <v>39233</v>
      </c>
      <c r="J92">
        <v>250.11</v>
      </c>
      <c r="K92">
        <v>5.7850890000000001</v>
      </c>
      <c r="M92" s="1">
        <v>39233</v>
      </c>
      <c r="N92">
        <v>263.98</v>
      </c>
      <c r="O92">
        <v>6.0797610000000004</v>
      </c>
      <c r="Q92" s="1">
        <v>39233</v>
      </c>
      <c r="R92">
        <v>202.89</v>
      </c>
      <c r="S92">
        <v>5.2215160000000003</v>
      </c>
      <c r="U92" s="1">
        <v>39233</v>
      </c>
      <c r="V92">
        <v>222.36</v>
      </c>
      <c r="W92">
        <v>5.4508190000000001</v>
      </c>
      <c r="Y92" s="1">
        <v>39233</v>
      </c>
      <c r="Z92">
        <v>231.27</v>
      </c>
      <c r="AA92">
        <v>5.6983300000000003</v>
      </c>
      <c r="AC92" s="1">
        <v>39233</v>
      </c>
      <c r="AD92">
        <v>246.67</v>
      </c>
      <c r="AE92">
        <v>5.6884709999999998</v>
      </c>
      <c r="AG92" s="1">
        <v>39233</v>
      </c>
      <c r="AH92">
        <v>284.87</v>
      </c>
      <c r="AI92">
        <v>5.7077289999999996</v>
      </c>
      <c r="AK92" s="1">
        <v>39233</v>
      </c>
      <c r="AL92">
        <v>925.96</v>
      </c>
      <c r="AM92">
        <v>7.4768460000000001</v>
      </c>
      <c r="AO92" s="1">
        <v>39233</v>
      </c>
      <c r="AP92">
        <v>841.19640000000004</v>
      </c>
      <c r="AQ92">
        <v>7.4325460000000003</v>
      </c>
      <c r="AS92" s="1">
        <v>39233</v>
      </c>
      <c r="AT92">
        <v>1525.22</v>
      </c>
      <c r="AU92">
        <v>7.7765139999999997</v>
      </c>
      <c r="AW92" s="1">
        <v>39233</v>
      </c>
      <c r="AX92">
        <v>1312.95</v>
      </c>
      <c r="AY92">
        <v>4.9075990000000003</v>
      </c>
      <c r="BA92" s="1">
        <v>39233</v>
      </c>
      <c r="BB92">
        <v>1754.79</v>
      </c>
      <c r="BC92">
        <v>5.0637299999999996</v>
      </c>
      <c r="BE92" s="1">
        <v>39233</v>
      </c>
      <c r="BF92">
        <v>1640.63</v>
      </c>
      <c r="BG92">
        <v>5.6917410000000004</v>
      </c>
      <c r="BI92" s="1">
        <v>39233</v>
      </c>
      <c r="BJ92">
        <v>1854.69</v>
      </c>
      <c r="BK92">
        <v>6.3416160000000001</v>
      </c>
      <c r="BM92" s="1">
        <v>39233</v>
      </c>
      <c r="BN92">
        <v>168.55</v>
      </c>
      <c r="BO92">
        <v>5.6369860000000003</v>
      </c>
      <c r="BQ92" s="1">
        <v>39233</v>
      </c>
      <c r="BR92">
        <v>250.11</v>
      </c>
      <c r="BS92">
        <v>5.5723729999999998</v>
      </c>
      <c r="BU92" s="1">
        <v>39233</v>
      </c>
      <c r="BV92">
        <v>653.06100000000004</v>
      </c>
    </row>
    <row r="93" spans="1:74" x14ac:dyDescent="0.35">
      <c r="A93" s="1">
        <v>39262</v>
      </c>
      <c r="B93">
        <v>233.04</v>
      </c>
      <c r="C93">
        <v>5.5895530000000004</v>
      </c>
      <c r="E93" s="1">
        <v>39262</v>
      </c>
      <c r="F93">
        <v>252.16</v>
      </c>
      <c r="G93">
        <v>5.689673</v>
      </c>
      <c r="I93" s="1">
        <v>39262</v>
      </c>
      <c r="J93">
        <v>248.85</v>
      </c>
      <c r="K93">
        <v>5.9282550000000001</v>
      </c>
      <c r="M93" s="1">
        <v>39262</v>
      </c>
      <c r="N93">
        <v>262.33999999999997</v>
      </c>
      <c r="O93">
        <v>6.2476609999999999</v>
      </c>
      <c r="Q93" s="1">
        <v>39262</v>
      </c>
      <c r="R93">
        <v>203.74</v>
      </c>
      <c r="S93">
        <v>5.2097790000000002</v>
      </c>
      <c r="U93" s="1">
        <v>39262</v>
      </c>
      <c r="V93">
        <v>222.43</v>
      </c>
      <c r="W93">
        <v>5.5437709999999996</v>
      </c>
      <c r="Y93" s="1">
        <v>39262</v>
      </c>
      <c r="Z93">
        <v>230.48</v>
      </c>
      <c r="AA93">
        <v>5.7922159999999998</v>
      </c>
      <c r="AC93" s="1">
        <v>39262</v>
      </c>
      <c r="AD93">
        <v>244.87</v>
      </c>
      <c r="AE93">
        <v>5.9098540000000002</v>
      </c>
      <c r="AG93" s="1">
        <v>39262</v>
      </c>
      <c r="AH93">
        <v>281.67</v>
      </c>
      <c r="AI93">
        <v>5.8592399999999998</v>
      </c>
      <c r="AK93" s="1">
        <v>39262</v>
      </c>
      <c r="AL93">
        <v>909.33</v>
      </c>
      <c r="AM93">
        <v>8.1044040000000006</v>
      </c>
      <c r="AO93" s="1">
        <v>39262</v>
      </c>
      <c r="AP93">
        <v>827.29589999999996</v>
      </c>
      <c r="AQ93">
        <v>8.0884499999999999</v>
      </c>
      <c r="AS93" s="1">
        <v>39262</v>
      </c>
      <c r="AT93">
        <v>1482.92</v>
      </c>
      <c r="AU93">
        <v>8.2185860000000002</v>
      </c>
      <c r="AW93" s="1">
        <v>39262</v>
      </c>
      <c r="AX93">
        <v>1315.07</v>
      </c>
      <c r="AY93">
        <v>4.9374589999999996</v>
      </c>
      <c r="BA93" s="1">
        <v>39262</v>
      </c>
      <c r="BB93">
        <v>1739.99</v>
      </c>
      <c r="BC93">
        <v>5.1850519999999998</v>
      </c>
      <c r="BE93" s="1">
        <v>39262</v>
      </c>
      <c r="BF93">
        <v>1637.47</v>
      </c>
      <c r="BG93">
        <v>5.8305800000000003</v>
      </c>
      <c r="BI93" s="1">
        <v>39262</v>
      </c>
      <c r="BJ93">
        <v>1830.2</v>
      </c>
      <c r="BK93">
        <v>6.5144950000000001</v>
      </c>
      <c r="BM93" s="1">
        <v>39262</v>
      </c>
      <c r="BN93">
        <v>167.89</v>
      </c>
      <c r="BO93">
        <v>5.7950379999999999</v>
      </c>
      <c r="BQ93" s="1">
        <v>39262</v>
      </c>
      <c r="BR93">
        <v>250.31</v>
      </c>
      <c r="BS93">
        <v>5.6757090000000003</v>
      </c>
      <c r="BU93" s="1">
        <v>39263</v>
      </c>
      <c r="BV93">
        <v>655.60900000000004</v>
      </c>
    </row>
    <row r="94" spans="1:74" x14ac:dyDescent="0.35">
      <c r="A94" s="1">
        <v>39294</v>
      </c>
      <c r="B94">
        <v>235.33</v>
      </c>
      <c r="C94">
        <v>5.4660659999999996</v>
      </c>
      <c r="E94" s="1">
        <v>39294</v>
      </c>
      <c r="F94">
        <v>253.23</v>
      </c>
      <c r="G94">
        <v>5.6699809999999999</v>
      </c>
      <c r="I94" s="1">
        <v>39294</v>
      </c>
      <c r="J94">
        <v>249.91</v>
      </c>
      <c r="K94">
        <v>5.8830980000000004</v>
      </c>
      <c r="M94" s="1">
        <v>39294</v>
      </c>
      <c r="N94">
        <v>262.19</v>
      </c>
      <c r="O94">
        <v>6.34049</v>
      </c>
      <c r="Q94" s="1">
        <v>39294</v>
      </c>
      <c r="R94">
        <v>205.31</v>
      </c>
      <c r="S94">
        <v>5.0123049999999996</v>
      </c>
      <c r="U94" s="1">
        <v>39294</v>
      </c>
      <c r="V94">
        <v>224.45</v>
      </c>
      <c r="W94">
        <v>5.4136519999999999</v>
      </c>
      <c r="Y94" s="1">
        <v>39294</v>
      </c>
      <c r="Z94">
        <v>232.37</v>
      </c>
      <c r="AA94">
        <v>5.7071880000000004</v>
      </c>
      <c r="AC94" s="1">
        <v>39294</v>
      </c>
      <c r="AD94">
        <v>246.64</v>
      </c>
      <c r="AE94">
        <v>5.878946</v>
      </c>
      <c r="AG94" s="1">
        <v>39294</v>
      </c>
      <c r="AH94">
        <v>284.97000000000003</v>
      </c>
      <c r="AI94">
        <v>5.7807430000000002</v>
      </c>
      <c r="AK94" s="1">
        <v>39294</v>
      </c>
      <c r="AL94">
        <v>877.13</v>
      </c>
      <c r="AM94">
        <v>9.07667</v>
      </c>
      <c r="AO94" s="1">
        <v>39294</v>
      </c>
      <c r="AP94">
        <v>799.27419999999995</v>
      </c>
      <c r="AQ94">
        <v>9.1164559999999994</v>
      </c>
      <c r="AS94" s="1">
        <v>39294</v>
      </c>
      <c r="AT94">
        <v>1414.19</v>
      </c>
      <c r="AU94">
        <v>8.7788160000000008</v>
      </c>
      <c r="AW94" s="1">
        <v>39294</v>
      </c>
      <c r="AX94">
        <v>1333.52</v>
      </c>
      <c r="AY94">
        <v>4.6489099999999999</v>
      </c>
      <c r="BA94" s="1">
        <v>39294</v>
      </c>
      <c r="BB94">
        <v>1786.55</v>
      </c>
      <c r="BC94">
        <v>4.9724300000000001</v>
      </c>
      <c r="BE94" s="1">
        <v>39294</v>
      </c>
      <c r="BF94">
        <v>1643.62</v>
      </c>
      <c r="BG94">
        <v>5.8365299999999998</v>
      </c>
      <c r="BI94" s="1">
        <v>39294</v>
      </c>
      <c r="BJ94">
        <v>1826.8</v>
      </c>
      <c r="BK94">
        <v>6.5764570000000004</v>
      </c>
      <c r="BM94" s="1">
        <v>39294</v>
      </c>
      <c r="BN94">
        <v>168.35</v>
      </c>
      <c r="BO94">
        <v>5.8151539999999997</v>
      </c>
      <c r="BQ94" s="1">
        <v>39294</v>
      </c>
      <c r="BR94">
        <v>251.93</v>
      </c>
      <c r="BS94">
        <v>5.5840690000000004</v>
      </c>
      <c r="BU94" s="1">
        <v>39294</v>
      </c>
      <c r="BV94">
        <v>658.17600000000004</v>
      </c>
    </row>
    <row r="95" spans="1:74" x14ac:dyDescent="0.35">
      <c r="A95" s="1">
        <v>39325</v>
      </c>
      <c r="B95">
        <v>238.43</v>
      </c>
      <c r="C95">
        <v>5.2740470000000004</v>
      </c>
      <c r="E95" s="1">
        <v>39325</v>
      </c>
      <c r="F95">
        <v>255.63</v>
      </c>
      <c r="G95">
        <v>5.5940440000000002</v>
      </c>
      <c r="I95" s="1">
        <v>39325</v>
      </c>
      <c r="J95">
        <v>251.45</v>
      </c>
      <c r="K95">
        <v>5.8649990000000001</v>
      </c>
      <c r="M95" s="1">
        <v>39325</v>
      </c>
      <c r="N95">
        <v>264.94</v>
      </c>
      <c r="O95">
        <v>6.2092520000000002</v>
      </c>
      <c r="Q95" s="1">
        <v>39325</v>
      </c>
      <c r="R95">
        <v>206.83</v>
      </c>
      <c r="S95">
        <v>4.7802879999999996</v>
      </c>
      <c r="U95" s="1">
        <v>39325</v>
      </c>
      <c r="V95">
        <v>226.71</v>
      </c>
      <c r="W95">
        <v>5.2463610000000003</v>
      </c>
      <c r="Y95" s="1">
        <v>39325</v>
      </c>
      <c r="Z95">
        <v>235.37</v>
      </c>
      <c r="AA95">
        <v>5.616771</v>
      </c>
      <c r="AC95" s="1">
        <v>39325</v>
      </c>
      <c r="AD95">
        <v>250.35</v>
      </c>
      <c r="AE95">
        <v>5.6883790000000003</v>
      </c>
      <c r="AG95" s="1">
        <v>39325</v>
      </c>
      <c r="AH95">
        <v>289.45</v>
      </c>
      <c r="AI95">
        <v>5.6992200000000004</v>
      </c>
      <c r="AK95" s="1">
        <v>39325</v>
      </c>
      <c r="AL95">
        <v>889.09</v>
      </c>
      <c r="AM95">
        <v>9.0772929999999992</v>
      </c>
      <c r="AO95" s="1">
        <v>39325</v>
      </c>
      <c r="AP95">
        <v>810.00319999999999</v>
      </c>
      <c r="AQ95">
        <v>9.1255749999999995</v>
      </c>
      <c r="AS95" s="1">
        <v>39325</v>
      </c>
      <c r="AT95">
        <v>1435.67</v>
      </c>
      <c r="AU95">
        <v>8.7084299999999999</v>
      </c>
      <c r="AW95" s="1">
        <v>39325</v>
      </c>
      <c r="AX95">
        <v>1353.43</v>
      </c>
      <c r="AY95">
        <v>4.2867449999999998</v>
      </c>
      <c r="BA95" s="1">
        <v>39325</v>
      </c>
      <c r="BB95">
        <v>1819.82</v>
      </c>
      <c r="BC95">
        <v>4.8351040000000003</v>
      </c>
      <c r="BE95" s="1">
        <v>39325</v>
      </c>
      <c r="BF95">
        <v>1655.58</v>
      </c>
      <c r="BG95">
        <v>5.7477479999999996</v>
      </c>
      <c r="BI95" s="1">
        <v>39325</v>
      </c>
      <c r="BJ95">
        <v>1845.92</v>
      </c>
      <c r="BK95">
        <v>6.5294350000000003</v>
      </c>
      <c r="BM95" s="1">
        <v>39325</v>
      </c>
      <c r="BN95">
        <v>170.53</v>
      </c>
      <c r="BO95">
        <v>5.6884680000000003</v>
      </c>
      <c r="BQ95" s="1">
        <v>39325</v>
      </c>
      <c r="BR95">
        <v>251.02</v>
      </c>
      <c r="BS95">
        <v>5.8702050000000003</v>
      </c>
      <c r="BU95" s="1">
        <v>39325</v>
      </c>
      <c r="BV95">
        <v>661.83799999999997</v>
      </c>
    </row>
    <row r="96" spans="1:74" x14ac:dyDescent="0.35">
      <c r="A96" s="1">
        <v>39353</v>
      </c>
      <c r="B96">
        <v>240.21</v>
      </c>
      <c r="C96">
        <v>5.174798</v>
      </c>
      <c r="E96" s="1">
        <v>39353</v>
      </c>
      <c r="F96">
        <v>257.99</v>
      </c>
      <c r="G96">
        <v>5.486999</v>
      </c>
      <c r="I96" s="1">
        <v>39353</v>
      </c>
      <c r="J96">
        <v>253.6</v>
      </c>
      <c r="K96">
        <v>5.7952560000000002</v>
      </c>
      <c r="M96" s="1">
        <v>39353</v>
      </c>
      <c r="N96">
        <v>266.70999999999998</v>
      </c>
      <c r="O96">
        <v>6.1880699999999997</v>
      </c>
      <c r="Q96" s="1">
        <v>39353</v>
      </c>
      <c r="R96">
        <v>208.37</v>
      </c>
      <c r="S96">
        <v>4.5612389999999996</v>
      </c>
      <c r="U96" s="1">
        <v>39353</v>
      </c>
      <c r="V96">
        <v>228.52</v>
      </c>
      <c r="W96">
        <v>5.13727</v>
      </c>
      <c r="Y96" s="1">
        <v>39353</v>
      </c>
      <c r="Z96">
        <v>237.07</v>
      </c>
      <c r="AA96">
        <v>5.5194340000000004</v>
      </c>
      <c r="AC96" s="1">
        <v>39353</v>
      </c>
      <c r="AD96">
        <v>252.28</v>
      </c>
      <c r="AE96">
        <v>5.6519279999999998</v>
      </c>
      <c r="AG96" s="1">
        <v>39353</v>
      </c>
      <c r="AH96">
        <v>291.58</v>
      </c>
      <c r="AI96">
        <v>5.6878010000000003</v>
      </c>
      <c r="AK96" s="1">
        <v>39353</v>
      </c>
      <c r="AL96">
        <v>912.36</v>
      </c>
      <c r="AM96">
        <v>8.6375030000000006</v>
      </c>
      <c r="AO96" s="1">
        <v>39353</v>
      </c>
      <c r="AP96">
        <v>830.33510000000001</v>
      </c>
      <c r="AQ96">
        <v>8.6618010000000005</v>
      </c>
      <c r="AS96" s="1">
        <v>39353</v>
      </c>
      <c r="AT96">
        <v>1485.01</v>
      </c>
      <c r="AU96">
        <v>8.4651750000000003</v>
      </c>
      <c r="AW96" s="1">
        <v>39353</v>
      </c>
      <c r="AX96">
        <v>1361.6</v>
      </c>
      <c r="AY96">
        <v>4.1584820000000002</v>
      </c>
      <c r="BA96" s="1">
        <v>39353</v>
      </c>
      <c r="BB96">
        <v>1824.94</v>
      </c>
      <c r="BC96">
        <v>4.8454610000000002</v>
      </c>
      <c r="BE96" s="1">
        <v>39353</v>
      </c>
      <c r="BF96">
        <v>1666.67</v>
      </c>
      <c r="BG96">
        <v>5.6825099999999997</v>
      </c>
      <c r="BI96" s="1">
        <v>39353</v>
      </c>
      <c r="BJ96">
        <v>1865.22</v>
      </c>
      <c r="BK96">
        <v>6.4841059999999997</v>
      </c>
      <c r="BM96" s="1">
        <v>39353</v>
      </c>
      <c r="BN96">
        <v>172.61</v>
      </c>
      <c r="BO96">
        <v>5.5378220000000002</v>
      </c>
      <c r="BQ96" s="1">
        <v>39353</v>
      </c>
      <c r="BR96">
        <v>253.85</v>
      </c>
      <c r="BS96">
        <v>5.5911010000000001</v>
      </c>
      <c r="BU96" s="1">
        <v>39355</v>
      </c>
      <c r="BV96">
        <v>664.36500000000001</v>
      </c>
    </row>
    <row r="97" spans="1:74" x14ac:dyDescent="0.35">
      <c r="A97" s="1">
        <v>39386</v>
      </c>
      <c r="B97">
        <v>242.2</v>
      </c>
      <c r="C97">
        <v>5.0872149999999996</v>
      </c>
      <c r="E97" s="1">
        <v>39386</v>
      </c>
      <c r="F97">
        <v>259.85000000000002</v>
      </c>
      <c r="G97">
        <v>5.4109129999999999</v>
      </c>
      <c r="I97" s="1">
        <v>39386</v>
      </c>
      <c r="J97">
        <v>256.7</v>
      </c>
      <c r="K97">
        <v>5.6841439999999999</v>
      </c>
      <c r="M97" s="1">
        <v>39386</v>
      </c>
      <c r="N97">
        <v>270.58999999999997</v>
      </c>
      <c r="O97">
        <v>6.0908329999999999</v>
      </c>
      <c r="Q97" s="1">
        <v>39386</v>
      </c>
      <c r="R97">
        <v>209.38</v>
      </c>
      <c r="S97">
        <v>4.481122</v>
      </c>
      <c r="U97" s="1">
        <v>39386</v>
      </c>
      <c r="V97">
        <v>230.19</v>
      </c>
      <c r="W97">
        <v>5.089728</v>
      </c>
      <c r="Y97" s="1">
        <v>39386</v>
      </c>
      <c r="Z97">
        <v>239.24</v>
      </c>
      <c r="AA97">
        <v>5.4776259999999999</v>
      </c>
      <c r="AC97" s="1">
        <v>39386</v>
      </c>
      <c r="AD97">
        <v>254.79</v>
      </c>
      <c r="AE97">
        <v>5.5380000000000003</v>
      </c>
      <c r="AG97" s="1">
        <v>39386</v>
      </c>
      <c r="AH97">
        <v>296.26</v>
      </c>
      <c r="AI97">
        <v>5.5884280000000004</v>
      </c>
      <c r="AK97" s="1">
        <v>39386</v>
      </c>
      <c r="AL97">
        <v>917.83</v>
      </c>
      <c r="AM97">
        <v>8.7190650000000005</v>
      </c>
      <c r="AO97" s="1">
        <v>39386</v>
      </c>
      <c r="AP97">
        <v>834.84230000000002</v>
      </c>
      <c r="AQ97">
        <v>8.7417379999999998</v>
      </c>
      <c r="AS97" s="1">
        <v>39386</v>
      </c>
      <c r="AT97">
        <v>1499.93</v>
      </c>
      <c r="AU97">
        <v>8.5520019999999999</v>
      </c>
      <c r="AW97" s="1">
        <v>39386</v>
      </c>
      <c r="AX97">
        <v>1370.18</v>
      </c>
      <c r="AY97">
        <v>4.1011759999999997</v>
      </c>
      <c r="BA97" s="1">
        <v>39386</v>
      </c>
      <c r="BB97">
        <v>1850.71</v>
      </c>
      <c r="BC97">
        <v>4.7506550000000001</v>
      </c>
      <c r="BE97" s="1">
        <v>39386</v>
      </c>
      <c r="BF97">
        <v>1682.52</v>
      </c>
      <c r="BG97">
        <v>5.5800470000000004</v>
      </c>
      <c r="BI97" s="1">
        <v>39386</v>
      </c>
      <c r="BJ97">
        <v>1900.51</v>
      </c>
      <c r="BK97">
        <v>6.3668519999999997</v>
      </c>
      <c r="BM97" s="1">
        <v>39386</v>
      </c>
      <c r="BN97">
        <v>172.79</v>
      </c>
      <c r="BO97">
        <v>5.5923100000000003</v>
      </c>
      <c r="BQ97" s="1">
        <v>39386</v>
      </c>
      <c r="BR97">
        <v>255.15</v>
      </c>
      <c r="BS97">
        <v>5.5133080000000003</v>
      </c>
      <c r="BU97" s="1">
        <v>39386</v>
      </c>
      <c r="BV97">
        <v>666.33600000000001</v>
      </c>
    </row>
    <row r="98" spans="1:74" x14ac:dyDescent="0.35">
      <c r="A98" s="1">
        <v>39416</v>
      </c>
      <c r="B98">
        <v>247.25</v>
      </c>
      <c r="C98">
        <v>4.6579899999999999</v>
      </c>
      <c r="E98" s="1">
        <v>39416</v>
      </c>
      <c r="F98">
        <v>263.02</v>
      </c>
      <c r="G98">
        <v>5.1907249999999996</v>
      </c>
      <c r="I98" s="1">
        <v>39416</v>
      </c>
      <c r="J98">
        <v>258.49</v>
      </c>
      <c r="K98">
        <v>5.5669950000000004</v>
      </c>
      <c r="M98" s="1">
        <v>39416</v>
      </c>
      <c r="N98">
        <v>271.41000000000003</v>
      </c>
      <c r="O98">
        <v>6.084873</v>
      </c>
      <c r="Q98" s="1">
        <v>39416</v>
      </c>
      <c r="R98">
        <v>212</v>
      </c>
      <c r="S98">
        <v>4.0069160000000004</v>
      </c>
      <c r="U98" s="1">
        <v>39416</v>
      </c>
      <c r="V98">
        <v>234.13</v>
      </c>
      <c r="W98">
        <v>4.8040669999999999</v>
      </c>
      <c r="Y98" s="1">
        <v>39416</v>
      </c>
      <c r="Z98">
        <v>243.51</v>
      </c>
      <c r="AA98">
        <v>5.1732139999999998</v>
      </c>
      <c r="AC98" s="1">
        <v>39416</v>
      </c>
      <c r="AD98">
        <v>260.04000000000002</v>
      </c>
      <c r="AE98">
        <v>5.1807290000000004</v>
      </c>
      <c r="AG98" s="1">
        <v>39416</v>
      </c>
      <c r="AH98">
        <v>302.89999999999998</v>
      </c>
      <c r="AI98">
        <v>5.4080579999999996</v>
      </c>
      <c r="AK98" s="1">
        <v>39416</v>
      </c>
      <c r="AL98">
        <v>897.92</v>
      </c>
      <c r="AM98">
        <v>9.475085</v>
      </c>
      <c r="AO98" s="1">
        <v>39416</v>
      </c>
      <c r="AP98">
        <v>816.62739999999997</v>
      </c>
      <c r="AQ98">
        <v>9.5485740000000003</v>
      </c>
      <c r="AS98" s="1">
        <v>39416</v>
      </c>
      <c r="AT98">
        <v>1468.77</v>
      </c>
      <c r="AU98">
        <v>8.8630490000000002</v>
      </c>
      <c r="AW98" s="1">
        <v>39416</v>
      </c>
      <c r="AX98">
        <v>1406.93</v>
      </c>
      <c r="AY98">
        <v>3.3534809999999999</v>
      </c>
      <c r="BA98" s="1">
        <v>39416</v>
      </c>
      <c r="BB98">
        <v>1935.8</v>
      </c>
      <c r="BC98">
        <v>4.3635039999999998</v>
      </c>
      <c r="BE98" s="1">
        <v>39416</v>
      </c>
      <c r="BF98">
        <v>1697.01</v>
      </c>
      <c r="BG98">
        <v>5.4355330000000004</v>
      </c>
      <c r="BI98" s="1">
        <v>39416</v>
      </c>
      <c r="BJ98">
        <v>1898.22</v>
      </c>
      <c r="BK98">
        <v>6.4012310000000001</v>
      </c>
      <c r="BM98" s="1">
        <v>39416</v>
      </c>
      <c r="BN98">
        <v>174.31</v>
      </c>
      <c r="BO98">
        <v>5.4871730000000003</v>
      </c>
      <c r="BQ98" s="1">
        <v>39416</v>
      </c>
      <c r="BR98">
        <v>252.92</v>
      </c>
      <c r="BS98">
        <v>5.6820709999999996</v>
      </c>
      <c r="BU98" s="1">
        <v>39416</v>
      </c>
      <c r="BV98">
        <v>669.45799999999997</v>
      </c>
    </row>
    <row r="99" spans="1:74" x14ac:dyDescent="0.35">
      <c r="A99" s="1">
        <v>39447</v>
      </c>
      <c r="B99">
        <v>248.02</v>
      </c>
      <c r="C99">
        <v>4.6826879999999997</v>
      </c>
      <c r="E99" s="1">
        <v>39447</v>
      </c>
      <c r="F99">
        <v>264.17</v>
      </c>
      <c r="G99">
        <v>5.2249080000000001</v>
      </c>
      <c r="I99" s="1">
        <v>39447</v>
      </c>
      <c r="J99">
        <v>258.5</v>
      </c>
      <c r="K99">
        <v>5.7065299999999999</v>
      </c>
      <c r="M99" s="1">
        <v>39447</v>
      </c>
      <c r="N99">
        <v>271.74</v>
      </c>
      <c r="O99">
        <v>6.1848270000000003</v>
      </c>
      <c r="Q99" s="1">
        <v>39447</v>
      </c>
      <c r="R99">
        <v>212.78</v>
      </c>
      <c r="S99">
        <v>3.9547659999999998</v>
      </c>
      <c r="U99" s="1">
        <v>39447</v>
      </c>
      <c r="V99">
        <v>235.03</v>
      </c>
      <c r="W99">
        <v>4.8156470000000002</v>
      </c>
      <c r="Y99" s="1">
        <v>39447</v>
      </c>
      <c r="Z99">
        <v>244.09</v>
      </c>
      <c r="AA99">
        <v>5.1382279999999998</v>
      </c>
      <c r="AC99" s="1">
        <v>39447</v>
      </c>
      <c r="AD99">
        <v>260.79000000000002</v>
      </c>
      <c r="AE99">
        <v>5.28674</v>
      </c>
      <c r="AG99" s="1">
        <v>39447</v>
      </c>
      <c r="AH99">
        <v>302.73</v>
      </c>
      <c r="AI99">
        <v>5.4799160000000002</v>
      </c>
      <c r="AK99" s="1">
        <v>39447</v>
      </c>
      <c r="AL99">
        <v>900.54</v>
      </c>
      <c r="AM99">
        <v>9.6402900000000002</v>
      </c>
      <c r="AO99" s="1">
        <v>39447</v>
      </c>
      <c r="AP99">
        <v>819.43409999999994</v>
      </c>
      <c r="AQ99">
        <v>9.7194690000000001</v>
      </c>
      <c r="AS99" s="1">
        <v>39447</v>
      </c>
      <c r="AT99">
        <v>1466.64</v>
      </c>
      <c r="AU99">
        <v>8.9644650000000006</v>
      </c>
      <c r="AW99" s="1">
        <v>39447</v>
      </c>
      <c r="AX99">
        <v>1409.85</v>
      </c>
      <c r="AY99">
        <v>3.371184</v>
      </c>
      <c r="BA99" s="1">
        <v>39447</v>
      </c>
      <c r="BB99">
        <v>1928.04</v>
      </c>
      <c r="BC99">
        <v>4.4345499999999998</v>
      </c>
      <c r="BE99" s="1">
        <v>39447</v>
      </c>
      <c r="BF99">
        <v>1699.38</v>
      </c>
      <c r="BG99">
        <v>5.5452729999999999</v>
      </c>
      <c r="BI99" s="1">
        <v>39447</v>
      </c>
      <c r="BJ99">
        <v>1902.17</v>
      </c>
      <c r="BK99">
        <v>6.455616</v>
      </c>
      <c r="BM99" s="1">
        <v>39447</v>
      </c>
      <c r="BN99">
        <v>176.49</v>
      </c>
      <c r="BO99">
        <v>5.3595499999999996</v>
      </c>
      <c r="BQ99" s="1">
        <v>39447</v>
      </c>
      <c r="BR99">
        <v>251.93</v>
      </c>
      <c r="BS99">
        <v>5.8049869999999997</v>
      </c>
      <c r="BU99" s="1">
        <v>39447</v>
      </c>
      <c r="BV99">
        <v>671.36099999999999</v>
      </c>
    </row>
    <row r="100" spans="1:74" x14ac:dyDescent="0.35">
      <c r="A100" s="1">
        <v>39478</v>
      </c>
      <c r="B100">
        <v>252.61</v>
      </c>
      <c r="C100">
        <v>4.1990530000000001</v>
      </c>
      <c r="E100" s="1">
        <v>39478</v>
      </c>
      <c r="F100">
        <v>269.04000000000002</v>
      </c>
      <c r="G100">
        <v>4.8052999999999999</v>
      </c>
      <c r="I100" s="1">
        <v>39478</v>
      </c>
      <c r="J100">
        <v>261.33</v>
      </c>
      <c r="K100">
        <v>5.4653739999999997</v>
      </c>
      <c r="M100" s="1">
        <v>39478</v>
      </c>
      <c r="N100">
        <v>272.75</v>
      </c>
      <c r="O100">
        <v>6.058649</v>
      </c>
      <c r="Q100" s="1">
        <v>39478</v>
      </c>
      <c r="R100">
        <v>216.27799999999999</v>
      </c>
      <c r="S100">
        <v>3.2156950000000002</v>
      </c>
      <c r="U100" s="1">
        <v>39478</v>
      </c>
      <c r="V100">
        <v>239.38</v>
      </c>
      <c r="W100">
        <v>4.3471890000000002</v>
      </c>
      <c r="Y100" s="1">
        <v>39478</v>
      </c>
      <c r="Z100">
        <v>248.47</v>
      </c>
      <c r="AA100">
        <v>4.8775849999999998</v>
      </c>
      <c r="AC100" s="1">
        <v>39478</v>
      </c>
      <c r="AD100">
        <v>265.36</v>
      </c>
      <c r="AE100">
        <v>4.9761030000000002</v>
      </c>
      <c r="AG100" s="1">
        <v>39478</v>
      </c>
      <c r="AH100">
        <v>305.83</v>
      </c>
      <c r="AI100">
        <v>5.3920199999999996</v>
      </c>
      <c r="AK100" s="1">
        <v>39478</v>
      </c>
      <c r="AL100">
        <v>888.52</v>
      </c>
      <c r="AM100">
        <v>10.044172</v>
      </c>
      <c r="AO100" s="1">
        <v>39478</v>
      </c>
      <c r="AP100">
        <v>807.92790000000002</v>
      </c>
      <c r="AQ100">
        <v>10.136302000000001</v>
      </c>
      <c r="AS100" s="1">
        <v>39478</v>
      </c>
      <c r="AT100">
        <v>1455.73</v>
      </c>
      <c r="AU100">
        <v>9.2448870000000003</v>
      </c>
      <c r="AW100" s="1">
        <v>39478</v>
      </c>
      <c r="AX100">
        <v>1445.27</v>
      </c>
      <c r="AY100">
        <v>2.6443859999999999</v>
      </c>
      <c r="BA100" s="1">
        <v>39478</v>
      </c>
      <c r="BB100">
        <v>1978.93</v>
      </c>
      <c r="BC100">
        <v>4.2092409999999996</v>
      </c>
      <c r="BE100" s="1">
        <v>39478</v>
      </c>
      <c r="BF100">
        <v>1727.15</v>
      </c>
      <c r="BG100">
        <v>5.1706779999999997</v>
      </c>
      <c r="BI100" s="1">
        <v>39478</v>
      </c>
      <c r="BJ100">
        <v>1889.56</v>
      </c>
      <c r="BK100">
        <v>6.5422099999999999</v>
      </c>
      <c r="BM100" s="1">
        <v>39478</v>
      </c>
      <c r="BN100">
        <v>174.01</v>
      </c>
      <c r="BO100">
        <v>5.6456999999999997</v>
      </c>
      <c r="BQ100" s="1">
        <v>39478</v>
      </c>
      <c r="BR100">
        <v>252.71</v>
      </c>
      <c r="BS100">
        <v>5.5330789999999999</v>
      </c>
      <c r="BU100" s="1">
        <v>39478</v>
      </c>
      <c r="BV100">
        <v>674.73</v>
      </c>
    </row>
    <row r="101" spans="1:74" x14ac:dyDescent="0.35">
      <c r="A101" s="1">
        <v>39507</v>
      </c>
      <c r="B101">
        <v>253.03</v>
      </c>
      <c r="C101">
        <v>4.2284030000000001</v>
      </c>
      <c r="E101" s="1">
        <v>39507</v>
      </c>
      <c r="F101">
        <v>269.54000000000002</v>
      </c>
      <c r="G101">
        <v>4.7901879999999997</v>
      </c>
      <c r="I101" s="1">
        <v>39507</v>
      </c>
      <c r="J101">
        <v>261.95999999999998</v>
      </c>
      <c r="K101">
        <v>5.4410290000000003</v>
      </c>
      <c r="M101" s="1">
        <v>39507</v>
      </c>
      <c r="N101">
        <v>271.85000000000002</v>
      </c>
      <c r="O101">
        <v>6.1398029999999997</v>
      </c>
      <c r="Q101" s="1">
        <v>39507</v>
      </c>
      <c r="R101">
        <v>217.74780000000001</v>
      </c>
      <c r="S101">
        <v>2.9670670000000001</v>
      </c>
      <c r="U101" s="1">
        <v>39507</v>
      </c>
      <c r="V101">
        <v>240.52</v>
      </c>
      <c r="W101">
        <v>4.1030470000000001</v>
      </c>
      <c r="Y101" s="1">
        <v>39507</v>
      </c>
      <c r="Z101">
        <v>248.74</v>
      </c>
      <c r="AA101">
        <v>4.9075280000000001</v>
      </c>
      <c r="AC101" s="1">
        <v>39507</v>
      </c>
      <c r="AD101">
        <v>263.68</v>
      </c>
      <c r="AE101">
        <v>5.2312159999999999</v>
      </c>
      <c r="AG101" s="1">
        <v>39507</v>
      </c>
      <c r="AH101">
        <v>305.02999999999997</v>
      </c>
      <c r="AI101">
        <v>5.4428970000000003</v>
      </c>
      <c r="AK101" s="1">
        <v>39507</v>
      </c>
      <c r="AL101">
        <v>876.4</v>
      </c>
      <c r="AM101">
        <v>10.583263000000001</v>
      </c>
      <c r="AO101" s="1">
        <v>39507</v>
      </c>
      <c r="AP101">
        <v>797.66560000000004</v>
      </c>
      <c r="AQ101">
        <v>10.701114</v>
      </c>
      <c r="AS101" s="1">
        <v>39507</v>
      </c>
      <c r="AT101">
        <v>1424.07</v>
      </c>
      <c r="AU101">
        <v>9.5093630000000005</v>
      </c>
      <c r="AW101" s="1">
        <v>39507</v>
      </c>
      <c r="AX101">
        <v>1464.46</v>
      </c>
      <c r="AY101">
        <v>2.263468</v>
      </c>
      <c r="BA101" s="1">
        <v>39507</v>
      </c>
      <c r="BB101">
        <v>1987.37</v>
      </c>
      <c r="BC101">
        <v>4.1936090000000004</v>
      </c>
      <c r="BE101" s="1">
        <v>39507</v>
      </c>
      <c r="BF101">
        <v>1735.14</v>
      </c>
      <c r="BG101">
        <v>5.1183529999999999</v>
      </c>
      <c r="BI101" s="1">
        <v>39507</v>
      </c>
      <c r="BJ101">
        <v>1873.33</v>
      </c>
      <c r="BK101">
        <v>6.6611019999999996</v>
      </c>
      <c r="BM101" s="1">
        <v>39507</v>
      </c>
      <c r="BN101">
        <v>167.51</v>
      </c>
      <c r="BO101">
        <v>6.4887589999999999</v>
      </c>
      <c r="BQ101" s="1">
        <v>39507</v>
      </c>
      <c r="BR101">
        <v>249.23</v>
      </c>
      <c r="BS101">
        <v>6.0037409999999998</v>
      </c>
      <c r="BU101" s="1">
        <v>39507</v>
      </c>
      <c r="BV101">
        <v>675.726</v>
      </c>
    </row>
    <row r="102" spans="1:74" x14ac:dyDescent="0.35">
      <c r="A102" s="1">
        <v>39538</v>
      </c>
      <c r="B102">
        <v>254.88</v>
      </c>
      <c r="C102">
        <v>4.1564519999999998</v>
      </c>
      <c r="E102" s="1">
        <v>39538</v>
      </c>
      <c r="F102">
        <v>267.39999999999998</v>
      </c>
      <c r="G102">
        <v>5.0660990000000004</v>
      </c>
      <c r="I102" s="1">
        <v>39538</v>
      </c>
      <c r="J102">
        <v>258.25</v>
      </c>
      <c r="K102">
        <v>5.8379269999999996</v>
      </c>
      <c r="M102" s="1">
        <v>39538</v>
      </c>
      <c r="N102">
        <v>268.82</v>
      </c>
      <c r="O102">
        <v>6.4620949999999997</v>
      </c>
      <c r="Q102" s="1">
        <v>39538</v>
      </c>
      <c r="R102">
        <v>217.9136</v>
      </c>
      <c r="S102">
        <v>3.0506190000000002</v>
      </c>
      <c r="U102" s="1">
        <v>39538</v>
      </c>
      <c r="V102">
        <v>240.5</v>
      </c>
      <c r="W102">
        <v>4.2637219999999996</v>
      </c>
      <c r="Y102" s="1">
        <v>39538</v>
      </c>
      <c r="Z102">
        <v>250.07</v>
      </c>
      <c r="AA102">
        <v>4.8560109999999996</v>
      </c>
      <c r="AC102" s="1">
        <v>39538</v>
      </c>
      <c r="AD102">
        <v>265.8</v>
      </c>
      <c r="AE102">
        <v>5.1473069999999996</v>
      </c>
      <c r="AG102" s="1">
        <v>39538</v>
      </c>
      <c r="AH102">
        <v>304.97000000000003</v>
      </c>
      <c r="AI102">
        <v>5.4785709999999996</v>
      </c>
      <c r="AK102" s="1">
        <v>39538</v>
      </c>
      <c r="AL102">
        <v>873.38</v>
      </c>
      <c r="AM102">
        <v>10.863479999999999</v>
      </c>
      <c r="AO102" s="1">
        <v>39538</v>
      </c>
      <c r="AP102">
        <v>795.98030000000006</v>
      </c>
      <c r="AQ102">
        <v>10.957538</v>
      </c>
      <c r="AS102" s="1">
        <v>39538</v>
      </c>
      <c r="AT102">
        <v>1401.88</v>
      </c>
      <c r="AU102">
        <v>9.9596509999999991</v>
      </c>
      <c r="AW102" s="1">
        <v>39538</v>
      </c>
      <c r="AX102">
        <v>1473.94</v>
      </c>
      <c r="AY102">
        <v>2.1748980000000002</v>
      </c>
      <c r="BA102" s="1">
        <v>39538</v>
      </c>
      <c r="BB102">
        <v>2004.63</v>
      </c>
      <c r="BC102">
        <v>4.1553849999999999</v>
      </c>
      <c r="BE102" s="1">
        <v>39538</v>
      </c>
      <c r="BF102">
        <v>1712.62</v>
      </c>
      <c r="BG102">
        <v>5.5612570000000003</v>
      </c>
      <c r="BI102" s="1">
        <v>39538</v>
      </c>
      <c r="BJ102">
        <v>1850.97</v>
      </c>
      <c r="BK102">
        <v>6.8290280000000001</v>
      </c>
      <c r="BM102" s="1">
        <v>39538</v>
      </c>
      <c r="BN102">
        <v>171.95</v>
      </c>
      <c r="BO102">
        <v>6.1494229999999996</v>
      </c>
      <c r="BQ102" s="1">
        <v>39538</v>
      </c>
      <c r="BR102">
        <v>247.08</v>
      </c>
      <c r="BS102">
        <v>6.3234260000000004</v>
      </c>
      <c r="BU102" s="1">
        <v>39538</v>
      </c>
      <c r="BV102">
        <v>677.28099999999995</v>
      </c>
    </row>
    <row r="103" spans="1:74" x14ac:dyDescent="0.35">
      <c r="A103" s="1">
        <v>39568</v>
      </c>
      <c r="B103">
        <v>253.65</v>
      </c>
      <c r="C103">
        <v>4.3912170000000001</v>
      </c>
      <c r="E103" s="1">
        <v>39568</v>
      </c>
      <c r="F103">
        <v>267.72000000000003</v>
      </c>
      <c r="G103">
        <v>5.2103729999999997</v>
      </c>
      <c r="I103" s="1">
        <v>39568</v>
      </c>
      <c r="J103">
        <v>260.61</v>
      </c>
      <c r="K103">
        <v>5.8295170000000001</v>
      </c>
      <c r="M103" s="1">
        <v>39568</v>
      </c>
      <c r="N103">
        <v>272.33999999999997</v>
      </c>
      <c r="O103">
        <v>6.4159170000000003</v>
      </c>
      <c r="Q103" s="1">
        <v>39568</v>
      </c>
      <c r="R103">
        <v>217.32470000000001</v>
      </c>
      <c r="S103">
        <v>3.393481</v>
      </c>
      <c r="U103" s="1">
        <v>39568</v>
      </c>
      <c r="V103">
        <v>239.79</v>
      </c>
      <c r="W103">
        <v>4.4287619999999999</v>
      </c>
      <c r="Y103" s="1">
        <v>39568</v>
      </c>
      <c r="Z103">
        <v>249.43</v>
      </c>
      <c r="AA103">
        <v>5.0327039999999998</v>
      </c>
      <c r="AC103" s="1">
        <v>39568</v>
      </c>
      <c r="AD103">
        <v>265.44</v>
      </c>
      <c r="AE103">
        <v>5.2707449999999998</v>
      </c>
      <c r="AG103" s="1">
        <v>39568</v>
      </c>
      <c r="AH103">
        <v>304.85000000000002</v>
      </c>
      <c r="AI103">
        <v>5.5523119999999997</v>
      </c>
      <c r="AK103" s="1">
        <v>39568</v>
      </c>
      <c r="AL103">
        <v>911.02</v>
      </c>
      <c r="AM103">
        <v>10.024436</v>
      </c>
      <c r="AO103" s="1">
        <v>39568</v>
      </c>
      <c r="AP103">
        <v>830.01390000000004</v>
      </c>
      <c r="AQ103">
        <v>10.075194</v>
      </c>
      <c r="AS103" s="1">
        <v>39568</v>
      </c>
      <c r="AT103">
        <v>1466.91</v>
      </c>
      <c r="AU103">
        <v>9.5313009999999991</v>
      </c>
      <c r="AW103" s="1">
        <v>39568</v>
      </c>
      <c r="AX103">
        <v>1449.39</v>
      </c>
      <c r="AY103">
        <v>2.7426349999999999</v>
      </c>
      <c r="BA103" s="1">
        <v>39568</v>
      </c>
      <c r="BB103">
        <v>1966.16</v>
      </c>
      <c r="BC103">
        <v>4.3692970000000004</v>
      </c>
      <c r="BE103" s="1">
        <v>39568</v>
      </c>
      <c r="BF103">
        <v>1721.16</v>
      </c>
      <c r="BG103">
        <v>5.6244399999999999</v>
      </c>
      <c r="BI103" s="1">
        <v>39568</v>
      </c>
      <c r="BJ103">
        <v>1889.76</v>
      </c>
      <c r="BK103">
        <v>6.6834769999999999</v>
      </c>
      <c r="BM103" s="1">
        <v>39568</v>
      </c>
      <c r="BN103">
        <v>174.8</v>
      </c>
      <c r="BO103">
        <v>5.8421370000000001</v>
      </c>
      <c r="BQ103" s="1">
        <v>39568</v>
      </c>
      <c r="BR103">
        <v>244.86</v>
      </c>
      <c r="BS103">
        <v>6.5057270000000003</v>
      </c>
      <c r="BU103" s="1">
        <v>39568</v>
      </c>
      <c r="BV103">
        <v>678.00800000000004</v>
      </c>
    </row>
    <row r="104" spans="1:74" x14ac:dyDescent="0.35">
      <c r="A104" s="1">
        <v>39598</v>
      </c>
      <c r="B104">
        <v>251.91</v>
      </c>
      <c r="C104">
        <v>4.6595060000000004</v>
      </c>
      <c r="E104" s="1">
        <v>39598</v>
      </c>
      <c r="F104">
        <v>265.05</v>
      </c>
      <c r="G104">
        <v>5.4961270000000004</v>
      </c>
      <c r="I104" s="1">
        <v>39598</v>
      </c>
      <c r="J104">
        <v>257.7</v>
      </c>
      <c r="K104">
        <v>6.113645</v>
      </c>
      <c r="M104" s="1">
        <v>39598</v>
      </c>
      <c r="N104">
        <v>270.64999999999998</v>
      </c>
      <c r="O104">
        <v>6.4726299999999997</v>
      </c>
      <c r="Q104" s="1">
        <v>39598</v>
      </c>
      <c r="R104">
        <v>217.19810000000001</v>
      </c>
      <c r="S104">
        <v>3.5973220000000001</v>
      </c>
      <c r="U104" s="1">
        <v>39598</v>
      </c>
      <c r="V104">
        <v>238.45</v>
      </c>
      <c r="W104">
        <v>4.6692910000000003</v>
      </c>
      <c r="Y104" s="1">
        <v>39598</v>
      </c>
      <c r="Z104">
        <v>247.97</v>
      </c>
      <c r="AA104">
        <v>5.2819969999999996</v>
      </c>
      <c r="AC104" s="1">
        <v>39598</v>
      </c>
      <c r="AD104">
        <v>262.89999999999998</v>
      </c>
      <c r="AE104">
        <v>5.5245369999999996</v>
      </c>
      <c r="AG104" s="1">
        <v>39598</v>
      </c>
      <c r="AH104">
        <v>299.14999999999998</v>
      </c>
      <c r="AI104">
        <v>5.7830459999999997</v>
      </c>
      <c r="AK104" s="1">
        <v>39598</v>
      </c>
      <c r="AL104">
        <v>914.31</v>
      </c>
      <c r="AM104">
        <v>10.05649</v>
      </c>
      <c r="AO104" s="1">
        <v>39598</v>
      </c>
      <c r="AP104">
        <v>834.27059999999994</v>
      </c>
      <c r="AQ104">
        <v>10.103603</v>
      </c>
      <c r="AS104" s="1">
        <v>39598</v>
      </c>
      <c r="AT104">
        <v>1450.54</v>
      </c>
      <c r="AU104">
        <v>9.6516540000000006</v>
      </c>
      <c r="AW104" s="1">
        <v>39598</v>
      </c>
      <c r="AX104">
        <v>1435.56</v>
      </c>
      <c r="AY104">
        <v>3.1124740000000002</v>
      </c>
      <c r="BA104" s="1">
        <v>39598</v>
      </c>
      <c r="BB104">
        <v>1927.01</v>
      </c>
      <c r="BC104">
        <v>4.6025450000000001</v>
      </c>
      <c r="BE104" s="1">
        <v>39598</v>
      </c>
      <c r="BF104">
        <v>1709.95</v>
      </c>
      <c r="BG104">
        <v>5.8598939999999997</v>
      </c>
      <c r="BI104" s="1">
        <v>39598</v>
      </c>
      <c r="BJ104">
        <v>1855.73</v>
      </c>
      <c r="BK104">
        <v>6.8960879999999998</v>
      </c>
      <c r="BM104" s="1">
        <v>39598</v>
      </c>
      <c r="BN104">
        <v>176.01</v>
      </c>
      <c r="BO104">
        <v>5.7887659999999999</v>
      </c>
      <c r="BQ104" s="1">
        <v>39598</v>
      </c>
      <c r="BR104">
        <v>246.28</v>
      </c>
      <c r="BS104">
        <v>6.4488339999999997</v>
      </c>
      <c r="BU104" s="1">
        <v>39599</v>
      </c>
      <c r="BV104">
        <v>678.19299999999998</v>
      </c>
    </row>
    <row r="105" spans="1:74" x14ac:dyDescent="0.35">
      <c r="A105" s="1">
        <v>39629</v>
      </c>
      <c r="B105">
        <v>252.11</v>
      </c>
      <c r="C105">
        <v>4.7246509999999997</v>
      </c>
      <c r="E105" s="1">
        <v>39629</v>
      </c>
      <c r="F105">
        <v>262.93</v>
      </c>
      <c r="G105">
        <v>5.7713000000000001</v>
      </c>
      <c r="I105" s="1">
        <v>39629</v>
      </c>
      <c r="J105">
        <v>255.95</v>
      </c>
      <c r="K105">
        <v>6.3544939999999999</v>
      </c>
      <c r="M105" s="1">
        <v>39629</v>
      </c>
      <c r="N105">
        <v>269.17</v>
      </c>
      <c r="O105">
        <v>6.7007760000000003</v>
      </c>
      <c r="Q105" s="1">
        <v>39629</v>
      </c>
      <c r="R105">
        <v>217.49510000000001</v>
      </c>
      <c r="S105">
        <v>3.6765639999999999</v>
      </c>
      <c r="U105" s="1">
        <v>39629</v>
      </c>
      <c r="V105">
        <v>238.62</v>
      </c>
      <c r="W105">
        <v>4.7381669999999998</v>
      </c>
      <c r="Y105" s="1">
        <v>39629</v>
      </c>
      <c r="Z105">
        <v>247.64</v>
      </c>
      <c r="AA105">
        <v>5.3071799999999998</v>
      </c>
      <c r="AC105" s="1">
        <v>39629</v>
      </c>
      <c r="AD105">
        <v>261.67</v>
      </c>
      <c r="AE105">
        <v>5.6798999999999999</v>
      </c>
      <c r="AG105" s="1">
        <v>39629</v>
      </c>
      <c r="AH105">
        <v>300.3</v>
      </c>
      <c r="AI105">
        <v>5.7716409999999998</v>
      </c>
      <c r="AK105" s="1">
        <v>39629</v>
      </c>
      <c r="AL105">
        <v>888.75</v>
      </c>
      <c r="AM105">
        <v>10.886473000000001</v>
      </c>
      <c r="AO105" s="1">
        <v>39629</v>
      </c>
      <c r="AP105">
        <v>811.49519999999995</v>
      </c>
      <c r="AQ105">
        <v>10.965109999999999</v>
      </c>
      <c r="AS105" s="1">
        <v>39629</v>
      </c>
      <c r="AT105">
        <v>1401.86</v>
      </c>
      <c r="AU105">
        <v>10.168983000000001</v>
      </c>
      <c r="AW105" s="1">
        <v>39629</v>
      </c>
      <c r="AX105">
        <v>1443.44</v>
      </c>
      <c r="AY105">
        <v>3.0554039999999998</v>
      </c>
      <c r="BA105" s="1">
        <v>39629</v>
      </c>
      <c r="BB105">
        <v>1960.05</v>
      </c>
      <c r="BC105">
        <v>4.4872860000000001</v>
      </c>
      <c r="BE105" s="1">
        <v>39629</v>
      </c>
      <c r="BF105">
        <v>1698.57</v>
      </c>
      <c r="BG105">
        <v>6.1210240000000002</v>
      </c>
      <c r="BI105" s="1">
        <v>39629</v>
      </c>
      <c r="BJ105">
        <v>1845.22</v>
      </c>
      <c r="BK105">
        <v>6.9957390000000004</v>
      </c>
      <c r="BM105" s="1">
        <v>39629</v>
      </c>
      <c r="BN105">
        <v>172.26</v>
      </c>
      <c r="BO105">
        <v>6.3028529999999998</v>
      </c>
      <c r="BQ105" s="1">
        <v>39629</v>
      </c>
      <c r="BR105">
        <v>245.1</v>
      </c>
      <c r="BS105">
        <v>6.5990349999999998</v>
      </c>
      <c r="BU105" s="1">
        <v>39629</v>
      </c>
      <c r="BV105">
        <v>679.39099999999996</v>
      </c>
    </row>
    <row r="106" spans="1:74" x14ac:dyDescent="0.35">
      <c r="A106" s="1">
        <v>39660</v>
      </c>
      <c r="B106">
        <v>252.34</v>
      </c>
      <c r="C106">
        <v>4.7725850000000003</v>
      </c>
      <c r="E106" s="1">
        <v>39660</v>
      </c>
      <c r="F106">
        <v>261.45999999999998</v>
      </c>
      <c r="G106">
        <v>5.8833019999999996</v>
      </c>
      <c r="I106" s="1">
        <v>39660</v>
      </c>
      <c r="J106">
        <v>253.68</v>
      </c>
      <c r="K106">
        <v>6.602843</v>
      </c>
      <c r="M106" s="1">
        <v>39660</v>
      </c>
      <c r="N106">
        <v>267.42</v>
      </c>
      <c r="O106">
        <v>6.8582080000000003</v>
      </c>
      <c r="Q106" s="1">
        <v>39660</v>
      </c>
      <c r="R106">
        <v>218.0719</v>
      </c>
      <c r="S106">
        <v>3.6821120000000001</v>
      </c>
      <c r="U106" s="1">
        <v>39660</v>
      </c>
      <c r="V106">
        <v>238.95</v>
      </c>
      <c r="W106">
        <v>4.8090840000000004</v>
      </c>
      <c r="Y106" s="1">
        <v>39660</v>
      </c>
      <c r="Z106">
        <v>247.79</v>
      </c>
      <c r="AA106">
        <v>5.3526540000000002</v>
      </c>
      <c r="AC106" s="1">
        <v>39660</v>
      </c>
      <c r="AD106">
        <v>261.08999999999997</v>
      </c>
      <c r="AE106">
        <v>5.7910469999999998</v>
      </c>
      <c r="AG106" s="1">
        <v>39660</v>
      </c>
      <c r="AH106">
        <v>298.27</v>
      </c>
      <c r="AI106">
        <v>5.8589060000000002</v>
      </c>
      <c r="AK106" s="1">
        <v>39660</v>
      </c>
      <c r="AL106">
        <v>876.91</v>
      </c>
      <c r="AM106">
        <v>11.433771999999999</v>
      </c>
      <c r="AO106" s="1">
        <v>39660</v>
      </c>
      <c r="AP106">
        <v>802.24450000000002</v>
      </c>
      <c r="AQ106">
        <v>11.514561</v>
      </c>
      <c r="AS106" s="1">
        <v>39660</v>
      </c>
      <c r="AT106">
        <v>1358.47</v>
      </c>
      <c r="AU106">
        <v>10.646393</v>
      </c>
      <c r="AW106" s="1">
        <v>39660</v>
      </c>
      <c r="AX106">
        <v>1451.35</v>
      </c>
      <c r="AY106">
        <v>2.9651689999999999</v>
      </c>
      <c r="BA106" s="1">
        <v>39660</v>
      </c>
      <c r="BB106">
        <v>1958.62</v>
      </c>
      <c r="BC106">
        <v>4.521706</v>
      </c>
      <c r="BE106" s="1">
        <v>39660</v>
      </c>
      <c r="BF106">
        <v>1690.75</v>
      </c>
      <c r="BG106">
        <v>6.3122959999999999</v>
      </c>
      <c r="BI106" s="1">
        <v>39660</v>
      </c>
      <c r="BJ106">
        <v>1816.05</v>
      </c>
      <c r="BK106">
        <v>7.193937</v>
      </c>
      <c r="BM106" s="1">
        <v>39660</v>
      </c>
      <c r="BN106">
        <v>171.32</v>
      </c>
      <c r="BO106">
        <v>6.4871080000000001</v>
      </c>
      <c r="BQ106" s="1">
        <v>39660</v>
      </c>
      <c r="BR106">
        <v>245.16</v>
      </c>
      <c r="BS106">
        <v>6.7590890000000003</v>
      </c>
      <c r="BU106" s="1">
        <v>39660</v>
      </c>
      <c r="BV106">
        <v>680.58500000000004</v>
      </c>
    </row>
    <row r="107" spans="1:74" x14ac:dyDescent="0.35">
      <c r="A107" s="1">
        <v>39689</v>
      </c>
      <c r="B107">
        <v>254.91</v>
      </c>
      <c r="C107">
        <v>4.6686360000000002</v>
      </c>
      <c r="E107" s="1">
        <v>39689</v>
      </c>
      <c r="F107">
        <v>262.94</v>
      </c>
      <c r="G107">
        <v>5.8204880000000001</v>
      </c>
      <c r="I107" s="1">
        <v>39689</v>
      </c>
      <c r="J107">
        <v>255.39</v>
      </c>
      <c r="K107">
        <v>6.5973660000000001</v>
      </c>
      <c r="M107" s="1">
        <v>39689</v>
      </c>
      <c r="N107">
        <v>269.5</v>
      </c>
      <c r="O107">
        <v>6.8129299999999997</v>
      </c>
      <c r="Q107" s="1">
        <v>39689</v>
      </c>
      <c r="R107">
        <v>219.0009</v>
      </c>
      <c r="S107">
        <v>3.6179250000000001</v>
      </c>
      <c r="U107" s="1">
        <v>39689</v>
      </c>
      <c r="V107">
        <v>240.92</v>
      </c>
      <c r="W107">
        <v>4.6970260000000001</v>
      </c>
      <c r="Y107" s="1">
        <v>39689</v>
      </c>
      <c r="Z107">
        <v>249.7</v>
      </c>
      <c r="AA107">
        <v>5.332795</v>
      </c>
      <c r="AC107" s="1">
        <v>39689</v>
      </c>
      <c r="AD107">
        <v>263.87</v>
      </c>
      <c r="AE107">
        <v>5.6943890000000001</v>
      </c>
      <c r="AG107" s="1">
        <v>39689</v>
      </c>
      <c r="AH107">
        <v>303.33</v>
      </c>
      <c r="AI107">
        <v>5.7294749999999999</v>
      </c>
      <c r="AK107" s="1">
        <v>39689</v>
      </c>
      <c r="AL107">
        <v>879.98</v>
      </c>
      <c r="AM107">
        <v>11.555096000000001</v>
      </c>
      <c r="AO107" s="1">
        <v>39689</v>
      </c>
      <c r="AP107">
        <v>804.61149999999998</v>
      </c>
      <c r="AQ107">
        <v>11.649805000000001</v>
      </c>
      <c r="AS107" s="1">
        <v>39689</v>
      </c>
      <c r="AT107">
        <v>1370.51</v>
      </c>
      <c r="AU107">
        <v>10.623303999999999</v>
      </c>
      <c r="AW107" s="1">
        <v>39689</v>
      </c>
      <c r="AX107">
        <v>1465.04</v>
      </c>
      <c r="AY107">
        <v>2.8161360000000002</v>
      </c>
      <c r="BA107" s="1">
        <v>39689</v>
      </c>
      <c r="BB107">
        <v>2007.25</v>
      </c>
      <c r="BC107">
        <v>4.3322250000000002</v>
      </c>
      <c r="BE107" s="1">
        <v>39689</v>
      </c>
      <c r="BF107">
        <v>1700.34</v>
      </c>
      <c r="BG107">
        <v>6.2984349999999996</v>
      </c>
      <c r="BI107" s="1">
        <v>39689</v>
      </c>
      <c r="BJ107">
        <v>1837.37</v>
      </c>
      <c r="BK107">
        <v>7.1408800000000001</v>
      </c>
      <c r="BM107" s="1">
        <v>39689</v>
      </c>
      <c r="BN107">
        <v>169.92</v>
      </c>
      <c r="BO107">
        <v>6.7810439999999996</v>
      </c>
      <c r="BQ107" s="1">
        <v>39689</v>
      </c>
      <c r="BR107">
        <v>242.28</v>
      </c>
      <c r="BS107">
        <v>7.2861130000000003</v>
      </c>
      <c r="BU107" s="1">
        <v>39691</v>
      </c>
      <c r="BV107">
        <v>681.63599999999997</v>
      </c>
    </row>
    <row r="108" spans="1:74" x14ac:dyDescent="0.35">
      <c r="A108" s="1">
        <v>39721</v>
      </c>
      <c r="B108">
        <v>255.35</v>
      </c>
      <c r="C108">
        <v>4.6829450000000001</v>
      </c>
      <c r="E108" s="1">
        <v>39721</v>
      </c>
      <c r="F108">
        <v>249.87</v>
      </c>
      <c r="G108">
        <v>6.7916619999999996</v>
      </c>
      <c r="I108" s="1">
        <v>39721</v>
      </c>
      <c r="J108">
        <v>230.3</v>
      </c>
      <c r="K108">
        <v>8.1581399999999995</v>
      </c>
      <c r="M108" s="1">
        <v>39721</v>
      </c>
      <c r="N108">
        <v>256.12</v>
      </c>
      <c r="O108">
        <v>7.5965259999999999</v>
      </c>
      <c r="Q108" s="1">
        <v>39721</v>
      </c>
      <c r="R108">
        <v>217.61750000000001</v>
      </c>
      <c r="S108">
        <v>3.9417260000000001</v>
      </c>
      <c r="U108" s="1">
        <v>39721</v>
      </c>
      <c r="V108">
        <v>237.77</v>
      </c>
      <c r="W108">
        <v>5.0225419999999996</v>
      </c>
      <c r="Y108" s="1">
        <v>39721</v>
      </c>
      <c r="Z108">
        <v>245.94</v>
      </c>
      <c r="AA108">
        <v>5.6159939999999997</v>
      </c>
      <c r="AC108" s="1">
        <v>39721</v>
      </c>
      <c r="AD108">
        <v>261.36</v>
      </c>
      <c r="AE108">
        <v>5.8381819999999998</v>
      </c>
      <c r="AG108" s="1">
        <v>39721</v>
      </c>
      <c r="AH108">
        <v>293.45999999999998</v>
      </c>
      <c r="AI108">
        <v>6.0239849999999997</v>
      </c>
      <c r="AK108" s="1">
        <v>39721</v>
      </c>
      <c r="AL108">
        <v>809.78</v>
      </c>
      <c r="AM108">
        <v>13.910671000000001</v>
      </c>
      <c r="AO108" s="1">
        <v>39721</v>
      </c>
      <c r="AP108">
        <v>742.40869999999995</v>
      </c>
      <c r="AQ108">
        <v>14.078075999999999</v>
      </c>
      <c r="AS108" s="1">
        <v>39721</v>
      </c>
      <c r="AT108">
        <v>1228.05</v>
      </c>
      <c r="AU108">
        <v>12.261200000000001</v>
      </c>
      <c r="AW108" s="1">
        <v>39721</v>
      </c>
      <c r="AX108">
        <v>1474.82</v>
      </c>
      <c r="AY108">
        <v>2.6230929999999999</v>
      </c>
      <c r="BA108" s="1">
        <v>39721</v>
      </c>
      <c r="BB108">
        <v>2015.24</v>
      </c>
      <c r="BC108">
        <v>4.3422390000000002</v>
      </c>
      <c r="BE108" s="1">
        <v>39721</v>
      </c>
      <c r="BF108">
        <v>1579</v>
      </c>
      <c r="BG108">
        <v>7.7687489999999997</v>
      </c>
      <c r="BI108" s="1">
        <v>39721</v>
      </c>
      <c r="BJ108">
        <v>1659.61</v>
      </c>
      <c r="BK108">
        <v>8.0246689999999994</v>
      </c>
      <c r="BM108" s="1">
        <v>39721</v>
      </c>
      <c r="BN108">
        <v>162.21</v>
      </c>
      <c r="BO108">
        <v>7.8672180000000003</v>
      </c>
      <c r="BQ108" s="1">
        <v>39721</v>
      </c>
      <c r="BR108">
        <v>235.97</v>
      </c>
      <c r="BS108">
        <v>8.3759390000000007</v>
      </c>
      <c r="BU108" s="1">
        <v>39721</v>
      </c>
      <c r="BV108">
        <v>683.65099999999995</v>
      </c>
    </row>
    <row r="109" spans="1:74" x14ac:dyDescent="0.35">
      <c r="A109" s="1">
        <v>39752</v>
      </c>
      <c r="B109">
        <v>252.07</v>
      </c>
      <c r="C109">
        <v>4.9161630000000001</v>
      </c>
      <c r="E109" s="1">
        <v>39752</v>
      </c>
      <c r="F109">
        <v>243.97</v>
      </c>
      <c r="G109">
        <v>7.2526120000000001</v>
      </c>
      <c r="I109" s="1">
        <v>39752</v>
      </c>
      <c r="J109">
        <v>217.75</v>
      </c>
      <c r="K109">
        <v>8.9873820000000002</v>
      </c>
      <c r="M109" s="1">
        <v>39752</v>
      </c>
      <c r="N109">
        <v>228</v>
      </c>
      <c r="O109">
        <v>10.050086</v>
      </c>
      <c r="Q109" s="1">
        <v>39752</v>
      </c>
      <c r="R109">
        <v>217.70679999999999</v>
      </c>
      <c r="S109">
        <v>4.0143930000000001</v>
      </c>
      <c r="U109" s="1">
        <v>39752</v>
      </c>
      <c r="V109">
        <v>235.29</v>
      </c>
      <c r="W109">
        <v>5.3480910000000002</v>
      </c>
      <c r="Y109" s="1">
        <v>39752</v>
      </c>
      <c r="Z109">
        <v>241.1</v>
      </c>
      <c r="AA109">
        <v>6.1573669999999998</v>
      </c>
      <c r="AC109" s="1">
        <v>39752</v>
      </c>
      <c r="AD109">
        <v>252.41</v>
      </c>
      <c r="AE109">
        <v>6.3316660000000002</v>
      </c>
      <c r="AG109" s="1">
        <v>39752</v>
      </c>
      <c r="AH109">
        <v>273.98</v>
      </c>
      <c r="AI109">
        <v>6.5692149999999998</v>
      </c>
      <c r="AK109" s="1">
        <v>39752</v>
      </c>
      <c r="AL109">
        <v>680.97</v>
      </c>
      <c r="AM109">
        <v>18.671762999999999</v>
      </c>
      <c r="AO109" s="1">
        <v>39752</v>
      </c>
      <c r="AP109">
        <v>625.17309999999998</v>
      </c>
      <c r="AQ109">
        <v>18.987501000000002</v>
      </c>
      <c r="AS109" s="1">
        <v>39752</v>
      </c>
      <c r="AT109">
        <v>1018.6</v>
      </c>
      <c r="AU109">
        <v>15.462738999999999</v>
      </c>
      <c r="AW109" s="1">
        <v>39752</v>
      </c>
      <c r="AX109">
        <v>1484.67</v>
      </c>
      <c r="AY109">
        <v>2.382107</v>
      </c>
      <c r="BA109" s="1">
        <v>39752</v>
      </c>
      <c r="BB109">
        <v>1949.44</v>
      </c>
      <c r="BC109">
        <v>4.7173299999999996</v>
      </c>
      <c r="BE109" s="1">
        <v>39752</v>
      </c>
      <c r="BF109">
        <v>1501.86</v>
      </c>
      <c r="BG109">
        <v>9.0317190000000007</v>
      </c>
      <c r="BI109" s="1">
        <v>39752</v>
      </c>
      <c r="BJ109">
        <v>1473.51</v>
      </c>
      <c r="BK109">
        <v>9.284554</v>
      </c>
      <c r="BM109" s="1">
        <v>39752</v>
      </c>
      <c r="BN109">
        <v>146.44999999999999</v>
      </c>
      <c r="BO109">
        <v>10.294897000000001</v>
      </c>
      <c r="BQ109" s="1">
        <v>39752</v>
      </c>
      <c r="BR109">
        <v>222.03</v>
      </c>
      <c r="BS109">
        <v>10.699398</v>
      </c>
      <c r="BU109" s="1">
        <v>39752</v>
      </c>
      <c r="BV109">
        <v>684.43200000000002</v>
      </c>
    </row>
    <row r="110" spans="1:74" x14ac:dyDescent="0.35">
      <c r="A110" s="1">
        <v>39780</v>
      </c>
      <c r="B110">
        <v>260.06</v>
      </c>
      <c r="C110">
        <v>4.1632559999999996</v>
      </c>
      <c r="E110" s="1">
        <v>39780</v>
      </c>
      <c r="F110">
        <v>252.01</v>
      </c>
      <c r="G110">
        <v>6.5801740000000004</v>
      </c>
      <c r="I110" s="1">
        <v>39780</v>
      </c>
      <c r="J110">
        <v>227.55</v>
      </c>
      <c r="K110">
        <v>8.2451310000000007</v>
      </c>
      <c r="M110" s="1">
        <v>39780</v>
      </c>
      <c r="N110">
        <v>234.27</v>
      </c>
      <c r="O110">
        <v>9.8202169999999995</v>
      </c>
      <c r="Q110" s="1">
        <v>39780</v>
      </c>
      <c r="R110">
        <v>219.64410000000001</v>
      </c>
      <c r="S110">
        <v>3.930104</v>
      </c>
      <c r="U110" s="1">
        <v>39780</v>
      </c>
      <c r="V110">
        <v>241.12</v>
      </c>
      <c r="W110">
        <v>4.80009</v>
      </c>
      <c r="Y110" s="1">
        <v>39780</v>
      </c>
      <c r="Z110">
        <v>245.07</v>
      </c>
      <c r="AA110">
        <v>5.3503660000000002</v>
      </c>
      <c r="AC110" s="1">
        <v>39780</v>
      </c>
      <c r="AD110">
        <v>261.56</v>
      </c>
      <c r="AE110">
        <v>6.5248720000000002</v>
      </c>
      <c r="AG110" s="1">
        <v>39780</v>
      </c>
      <c r="AH110">
        <v>296.79000000000002</v>
      </c>
      <c r="AI110">
        <v>5.9591760000000003</v>
      </c>
      <c r="AK110" s="1">
        <v>39780</v>
      </c>
      <c r="AL110">
        <v>617.54999999999995</v>
      </c>
      <c r="AM110">
        <v>21.830949</v>
      </c>
      <c r="AO110" s="1">
        <v>39780</v>
      </c>
      <c r="AP110">
        <v>566.96349999999995</v>
      </c>
      <c r="AQ110">
        <v>22.267828000000002</v>
      </c>
      <c r="AS110" s="1">
        <v>39780</v>
      </c>
      <c r="AT110">
        <v>923.52</v>
      </c>
      <c r="AU110">
        <v>17.500304</v>
      </c>
      <c r="AW110" s="1">
        <v>39780</v>
      </c>
      <c r="AX110">
        <v>1539.56</v>
      </c>
      <c r="AY110">
        <v>1.5720909999999999</v>
      </c>
      <c r="BA110" s="1">
        <v>39780</v>
      </c>
      <c r="BB110">
        <v>2189.27</v>
      </c>
      <c r="BC110">
        <v>3.681127</v>
      </c>
      <c r="BE110" s="1">
        <v>39780</v>
      </c>
      <c r="BF110">
        <v>1548.02</v>
      </c>
      <c r="BG110">
        <v>8.4710800000000006</v>
      </c>
      <c r="BI110" s="1">
        <v>39780</v>
      </c>
      <c r="BJ110">
        <v>1580.56</v>
      </c>
      <c r="BK110">
        <v>8.6193179999999998</v>
      </c>
      <c r="BM110" s="1">
        <v>39780</v>
      </c>
      <c r="BN110">
        <v>119.91</v>
      </c>
      <c r="BO110">
        <v>14.853363</v>
      </c>
      <c r="BQ110" s="1">
        <v>39780</v>
      </c>
      <c r="BR110">
        <v>221.19</v>
      </c>
      <c r="BS110">
        <v>10.722474999999999</v>
      </c>
      <c r="BU110" s="1">
        <v>39782</v>
      </c>
      <c r="BV110">
        <v>685.13900000000001</v>
      </c>
    </row>
    <row r="111" spans="1:74" x14ac:dyDescent="0.35">
      <c r="A111" s="1">
        <v>39813</v>
      </c>
      <c r="B111">
        <v>268.07</v>
      </c>
      <c r="C111">
        <v>3.172914</v>
      </c>
      <c r="E111" s="1">
        <v>39813</v>
      </c>
      <c r="F111">
        <v>266.95</v>
      </c>
      <c r="G111">
        <v>5.2629289999999997</v>
      </c>
      <c r="I111" s="1">
        <v>39813</v>
      </c>
      <c r="J111">
        <v>244.99</v>
      </c>
      <c r="K111">
        <v>6.9682490000000001</v>
      </c>
      <c r="M111" s="1">
        <v>39813</v>
      </c>
      <c r="N111">
        <v>247.54</v>
      </c>
      <c r="O111">
        <v>9.1360620000000008</v>
      </c>
      <c r="Q111" s="1">
        <v>39813</v>
      </c>
      <c r="R111">
        <v>222.61760000000001</v>
      </c>
      <c r="S111">
        <v>3.3132790000000001</v>
      </c>
      <c r="U111" s="1">
        <v>39813</v>
      </c>
      <c r="V111">
        <v>246.24</v>
      </c>
      <c r="W111">
        <v>3.9075150000000001</v>
      </c>
      <c r="Y111" s="1">
        <v>39813</v>
      </c>
      <c r="Z111">
        <v>254.27</v>
      </c>
      <c r="AA111">
        <v>5.0742500000000001</v>
      </c>
      <c r="AC111" s="1">
        <v>39813</v>
      </c>
      <c r="AD111">
        <v>280.81</v>
      </c>
      <c r="AE111">
        <v>5.5517630000000002</v>
      </c>
      <c r="AG111" s="1">
        <v>39813</v>
      </c>
      <c r="AH111">
        <v>330.01</v>
      </c>
      <c r="AI111">
        <v>5.0518289999999997</v>
      </c>
      <c r="AK111" s="1">
        <v>39813</v>
      </c>
      <c r="AL111">
        <v>665</v>
      </c>
      <c r="AM111">
        <v>19.42568</v>
      </c>
      <c r="AO111" s="1">
        <v>39813</v>
      </c>
      <c r="AP111">
        <v>610.28719999999998</v>
      </c>
      <c r="AQ111">
        <v>19.670484999999999</v>
      </c>
      <c r="AS111" s="1">
        <v>39813</v>
      </c>
      <c r="AT111">
        <v>998.42</v>
      </c>
      <c r="AU111">
        <v>16.916723000000001</v>
      </c>
      <c r="AW111" s="1">
        <v>39813</v>
      </c>
      <c r="AX111">
        <v>1569.88</v>
      </c>
      <c r="AY111">
        <v>1.1965980000000001</v>
      </c>
      <c r="BA111" s="1">
        <v>39813</v>
      </c>
      <c r="BB111">
        <v>2391.27</v>
      </c>
      <c r="BC111">
        <v>2.9682599999999999</v>
      </c>
      <c r="BE111" s="1">
        <v>39813</v>
      </c>
      <c r="BF111">
        <v>1617.55</v>
      </c>
      <c r="BG111">
        <v>7.5360579999999997</v>
      </c>
      <c r="BI111" s="1">
        <v>39813</v>
      </c>
      <c r="BJ111">
        <v>1803.69</v>
      </c>
      <c r="BK111">
        <v>7.4062729999999997</v>
      </c>
      <c r="BM111" s="1">
        <v>39813</v>
      </c>
      <c r="BN111">
        <v>140.27000000000001</v>
      </c>
      <c r="BO111">
        <v>11.569495</v>
      </c>
      <c r="BQ111" s="1">
        <v>39813</v>
      </c>
      <c r="BR111">
        <v>219.89</v>
      </c>
      <c r="BS111">
        <v>10.45228</v>
      </c>
      <c r="BU111" s="1">
        <v>39813</v>
      </c>
      <c r="BV111">
        <v>685.17200000000003</v>
      </c>
    </row>
    <row r="112" spans="1:74" x14ac:dyDescent="0.35">
      <c r="A112" s="1">
        <v>39843</v>
      </c>
      <c r="B112">
        <v>264.89999999999998</v>
      </c>
      <c r="C112">
        <v>3.5601889999999998</v>
      </c>
      <c r="E112" s="1">
        <v>39843</v>
      </c>
      <c r="F112">
        <v>261.58999999999997</v>
      </c>
      <c r="G112">
        <v>5.4570420000000004</v>
      </c>
      <c r="I112" s="1">
        <v>39843</v>
      </c>
      <c r="J112">
        <v>244.74</v>
      </c>
      <c r="K112">
        <v>6.6401880000000002</v>
      </c>
      <c r="M112" s="1">
        <v>39843</v>
      </c>
      <c r="N112">
        <v>252.91</v>
      </c>
      <c r="O112">
        <v>8.8040040000000008</v>
      </c>
      <c r="Q112" s="1">
        <v>39843</v>
      </c>
      <c r="R112">
        <v>223.3399</v>
      </c>
      <c r="S112">
        <v>3.389802</v>
      </c>
      <c r="U112" s="1">
        <v>39843</v>
      </c>
      <c r="V112">
        <v>246.32</v>
      </c>
      <c r="W112">
        <v>4.1242830000000001</v>
      </c>
      <c r="Y112" s="1">
        <v>39843</v>
      </c>
      <c r="Z112">
        <v>251.16</v>
      </c>
      <c r="AA112">
        <v>5.327172</v>
      </c>
      <c r="AC112" s="1">
        <v>39843</v>
      </c>
      <c r="AD112">
        <v>273.64999999999998</v>
      </c>
      <c r="AE112">
        <v>5.9658519999999999</v>
      </c>
      <c r="AG112" s="1">
        <v>39843</v>
      </c>
      <c r="AH112">
        <v>309.91000000000003</v>
      </c>
      <c r="AI112">
        <v>5.7049700000000003</v>
      </c>
      <c r="AK112" s="1">
        <v>39843</v>
      </c>
      <c r="AL112">
        <v>704.86</v>
      </c>
      <c r="AM112">
        <v>17.874361</v>
      </c>
      <c r="AO112" s="1">
        <v>39843</v>
      </c>
      <c r="AP112">
        <v>647.47249999999997</v>
      </c>
      <c r="AQ112">
        <v>18.056504</v>
      </c>
      <c r="AS112" s="1">
        <v>39843</v>
      </c>
      <c r="AT112">
        <v>1048.08</v>
      </c>
      <c r="AU112">
        <v>15.924265</v>
      </c>
      <c r="AW112" s="1">
        <v>39843</v>
      </c>
      <c r="AX112">
        <v>1546.81</v>
      </c>
      <c r="AY112">
        <v>1.5457110000000001</v>
      </c>
      <c r="BA112" s="1">
        <v>39843</v>
      </c>
      <c r="BB112">
        <v>2184.4299999999998</v>
      </c>
      <c r="BC112">
        <v>3.735055</v>
      </c>
      <c r="BE112" s="1">
        <v>39843</v>
      </c>
      <c r="BF112">
        <v>1644.84</v>
      </c>
      <c r="BG112">
        <v>7.112933</v>
      </c>
      <c r="BI112" s="1">
        <v>39843</v>
      </c>
      <c r="BJ112">
        <v>1747.27</v>
      </c>
      <c r="BK112">
        <v>7.6791039999999997</v>
      </c>
      <c r="BM112" s="1">
        <v>39843</v>
      </c>
      <c r="BN112">
        <v>135.11000000000001</v>
      </c>
      <c r="BO112">
        <v>12.359052999999999</v>
      </c>
      <c r="BQ112" s="1">
        <v>39843</v>
      </c>
      <c r="BR112">
        <v>234.17</v>
      </c>
      <c r="BS112">
        <v>8.9326550000000005</v>
      </c>
      <c r="BU112" s="1">
        <v>39844</v>
      </c>
      <c r="BV112">
        <v>685.09299999999996</v>
      </c>
    </row>
    <row r="113" spans="1:74" x14ac:dyDescent="0.35">
      <c r="A113" s="1">
        <v>39871</v>
      </c>
      <c r="B113">
        <v>264.76</v>
      </c>
      <c r="C113">
        <v>3.8661270000000001</v>
      </c>
      <c r="E113" s="1">
        <v>39871</v>
      </c>
      <c r="F113">
        <v>258.89</v>
      </c>
      <c r="G113">
        <v>5.6875499999999999</v>
      </c>
      <c r="I113" s="1">
        <v>39871</v>
      </c>
      <c r="J113">
        <v>238.45</v>
      </c>
      <c r="K113">
        <v>7.2193610000000001</v>
      </c>
      <c r="M113" s="1">
        <v>39871</v>
      </c>
      <c r="N113">
        <v>250.41</v>
      </c>
      <c r="O113">
        <v>9.0593979999999998</v>
      </c>
      <c r="Q113" s="1">
        <v>39871</v>
      </c>
      <c r="R113">
        <v>223.9871</v>
      </c>
      <c r="S113">
        <v>3.0908159999999998</v>
      </c>
      <c r="U113" s="1">
        <v>39871</v>
      </c>
      <c r="V113">
        <v>246.3</v>
      </c>
      <c r="W113">
        <v>4.3382889999999996</v>
      </c>
      <c r="Y113" s="1">
        <v>39871</v>
      </c>
      <c r="Z113">
        <v>247.94</v>
      </c>
      <c r="AA113">
        <v>5.1795450000000001</v>
      </c>
      <c r="AC113" s="1">
        <v>39871</v>
      </c>
      <c r="AD113">
        <v>268.43</v>
      </c>
      <c r="AE113">
        <v>5.6046880000000003</v>
      </c>
      <c r="AG113" s="1">
        <v>39871</v>
      </c>
      <c r="AH113">
        <v>304.36</v>
      </c>
      <c r="AI113">
        <v>5.8726729999999998</v>
      </c>
      <c r="AK113" s="1">
        <v>39871</v>
      </c>
      <c r="AL113">
        <v>682.99</v>
      </c>
      <c r="AM113">
        <v>19.044560000000001</v>
      </c>
      <c r="AO113" s="1">
        <v>39871</v>
      </c>
      <c r="AP113">
        <v>627.23590000000002</v>
      </c>
      <c r="AQ113">
        <v>19.259551999999999</v>
      </c>
      <c r="AS113" s="1">
        <v>39871</v>
      </c>
      <c r="AT113">
        <v>1018.14</v>
      </c>
      <c r="AU113">
        <v>16.838653999999998</v>
      </c>
      <c r="AW113" s="1">
        <v>39871</v>
      </c>
      <c r="AX113">
        <v>1540.37</v>
      </c>
      <c r="AY113">
        <v>1.7309330000000001</v>
      </c>
      <c r="BA113" s="1">
        <v>39871</v>
      </c>
      <c r="BB113">
        <v>2162.33</v>
      </c>
      <c r="BC113">
        <v>3.8542070000000002</v>
      </c>
      <c r="BE113" s="1">
        <v>39871</v>
      </c>
      <c r="BF113">
        <v>1618.43</v>
      </c>
      <c r="BG113">
        <v>7.5625400000000003</v>
      </c>
      <c r="BI113" s="1">
        <v>39871</v>
      </c>
      <c r="BJ113">
        <v>1694.54</v>
      </c>
      <c r="BK113">
        <v>7.9982810000000004</v>
      </c>
      <c r="BM113" s="1">
        <v>39871</v>
      </c>
      <c r="BN113">
        <v>129.72999999999999</v>
      </c>
      <c r="BO113">
        <v>13.301189000000001</v>
      </c>
      <c r="BQ113" s="1">
        <v>39871</v>
      </c>
      <c r="BR113">
        <v>231.89</v>
      </c>
      <c r="BS113">
        <v>8.8897969999999997</v>
      </c>
      <c r="BU113" s="1">
        <v>39872</v>
      </c>
      <c r="BV113">
        <v>685.25599999999997</v>
      </c>
    </row>
    <row r="114" spans="1:74" x14ac:dyDescent="0.35">
      <c r="A114" s="1">
        <v>39903</v>
      </c>
      <c r="B114">
        <v>269.43</v>
      </c>
      <c r="C114">
        <v>3.2059579999999999</v>
      </c>
      <c r="E114" s="1">
        <v>39903</v>
      </c>
      <c r="F114">
        <v>257.83999999999997</v>
      </c>
      <c r="G114">
        <v>5.7463839999999999</v>
      </c>
      <c r="I114" s="1">
        <v>39903</v>
      </c>
      <c r="J114">
        <v>237.67</v>
      </c>
      <c r="K114">
        <v>7.2887170000000001</v>
      </c>
      <c r="M114" s="1">
        <v>39903</v>
      </c>
      <c r="N114">
        <v>250.63</v>
      </c>
      <c r="O114">
        <v>9.0378509999999999</v>
      </c>
      <c r="Q114" s="1">
        <v>39903</v>
      </c>
      <c r="R114">
        <v>225.3485</v>
      </c>
      <c r="S114">
        <v>3.0689839999999999</v>
      </c>
      <c r="U114" s="1">
        <v>39903</v>
      </c>
      <c r="V114">
        <v>249.3</v>
      </c>
      <c r="W114">
        <v>3.8430780000000002</v>
      </c>
      <c r="Y114" s="1">
        <v>39903</v>
      </c>
      <c r="Z114">
        <v>252.3</v>
      </c>
      <c r="AA114">
        <v>5.2291030000000003</v>
      </c>
      <c r="AC114" s="1">
        <v>39903</v>
      </c>
      <c r="AD114">
        <v>274.02</v>
      </c>
      <c r="AE114">
        <v>5.7831460000000003</v>
      </c>
      <c r="AG114" s="1">
        <v>39903</v>
      </c>
      <c r="AH114">
        <v>309.82</v>
      </c>
      <c r="AI114">
        <v>5.6049189999999998</v>
      </c>
      <c r="AK114" s="1">
        <v>39903</v>
      </c>
      <c r="AL114">
        <v>704.77</v>
      </c>
      <c r="AM114">
        <v>18.118772</v>
      </c>
      <c r="AO114" s="1">
        <v>39903</v>
      </c>
      <c r="AP114">
        <v>646.58540000000005</v>
      </c>
      <c r="AQ114">
        <v>18.155546999999999</v>
      </c>
      <c r="AS114" s="1">
        <v>39903</v>
      </c>
      <c r="AT114">
        <v>1061.4100000000001</v>
      </c>
      <c r="AU114">
        <v>17.78059</v>
      </c>
      <c r="AW114" s="1">
        <v>39903</v>
      </c>
      <c r="AX114">
        <v>1565.27</v>
      </c>
      <c r="AY114">
        <v>1.426461</v>
      </c>
      <c r="BA114" s="1">
        <v>39903</v>
      </c>
      <c r="BB114">
        <v>2266.1999999999998</v>
      </c>
      <c r="BC114">
        <v>3.4511159999999999</v>
      </c>
      <c r="BE114" s="1">
        <v>39903</v>
      </c>
      <c r="BF114">
        <v>1616.39</v>
      </c>
      <c r="BG114">
        <v>7.6177679999999999</v>
      </c>
      <c r="BI114" s="1">
        <v>39903</v>
      </c>
      <c r="BJ114">
        <v>1672.76</v>
      </c>
      <c r="BK114">
        <v>8.0118679999999998</v>
      </c>
      <c r="BM114" s="1">
        <v>39903</v>
      </c>
      <c r="BN114">
        <v>137.65</v>
      </c>
      <c r="BO114">
        <v>12.134504</v>
      </c>
      <c r="BQ114" s="1">
        <v>39903</v>
      </c>
      <c r="BR114">
        <v>236.51</v>
      </c>
      <c r="BS114">
        <v>7.9160399999999997</v>
      </c>
      <c r="BU114" s="1">
        <v>39903</v>
      </c>
      <c r="BV114">
        <v>685.49900000000002</v>
      </c>
    </row>
    <row r="115" spans="1:74" x14ac:dyDescent="0.35">
      <c r="A115" s="1">
        <v>39933</v>
      </c>
      <c r="B115">
        <v>268.99</v>
      </c>
      <c r="C115">
        <v>3.3516509999999999</v>
      </c>
      <c r="E115" s="1">
        <v>39933</v>
      </c>
      <c r="F115">
        <v>260.58</v>
      </c>
      <c r="G115">
        <v>5.4415579999999997</v>
      </c>
      <c r="I115" s="1">
        <v>39933</v>
      </c>
      <c r="J115">
        <v>244.61</v>
      </c>
      <c r="K115">
        <v>6.6440270000000003</v>
      </c>
      <c r="M115" s="1">
        <v>39933</v>
      </c>
      <c r="N115">
        <v>262.04000000000002</v>
      </c>
      <c r="O115">
        <v>8.0897860000000001</v>
      </c>
      <c r="Q115" s="1">
        <v>39933</v>
      </c>
      <c r="R115">
        <v>226.57040000000001</v>
      </c>
      <c r="S115">
        <v>2.9172030000000002</v>
      </c>
      <c r="U115" s="1">
        <v>39933</v>
      </c>
      <c r="V115">
        <v>250.39</v>
      </c>
      <c r="W115">
        <v>3.8778990000000002</v>
      </c>
      <c r="Y115" s="1">
        <v>39933</v>
      </c>
      <c r="Z115">
        <v>255.85</v>
      </c>
      <c r="AA115">
        <v>4.7706739999999996</v>
      </c>
      <c r="AC115" s="1">
        <v>39933</v>
      </c>
      <c r="AD115">
        <v>277.08999999999997</v>
      </c>
      <c r="AE115">
        <v>5.6522329999999998</v>
      </c>
      <c r="AG115" s="1">
        <v>39933</v>
      </c>
      <c r="AH115">
        <v>306.73</v>
      </c>
      <c r="AI115">
        <v>5.6868829999999999</v>
      </c>
      <c r="AK115" s="1">
        <v>39933</v>
      </c>
      <c r="AL115">
        <v>790.08</v>
      </c>
      <c r="AM115">
        <v>15.128588000000001</v>
      </c>
      <c r="AO115" s="1">
        <v>39933</v>
      </c>
      <c r="AP115">
        <v>721.94370000000004</v>
      </c>
      <c r="AQ115">
        <v>15.157349</v>
      </c>
      <c r="AS115" s="1">
        <v>39933</v>
      </c>
      <c r="AT115">
        <v>1233.83</v>
      </c>
      <c r="AU115">
        <v>14.869882</v>
      </c>
      <c r="AW115" s="1">
        <v>39933</v>
      </c>
      <c r="AX115">
        <v>1548.02</v>
      </c>
      <c r="AY115">
        <v>1.691289</v>
      </c>
      <c r="BA115" s="1">
        <v>39933</v>
      </c>
      <c r="BB115">
        <v>2149.1</v>
      </c>
      <c r="BC115">
        <v>3.9238339999999998</v>
      </c>
      <c r="BE115" s="1">
        <v>39933</v>
      </c>
      <c r="BF115">
        <v>1671.05</v>
      </c>
      <c r="BG115">
        <v>6.7512569999999998</v>
      </c>
      <c r="BI115" s="1">
        <v>39933</v>
      </c>
      <c r="BJ115">
        <v>1735.54</v>
      </c>
      <c r="BK115">
        <v>7.7496879999999999</v>
      </c>
      <c r="BM115" s="1">
        <v>39933</v>
      </c>
      <c r="BN115">
        <v>148.38999999999999</v>
      </c>
      <c r="BO115">
        <v>10.636850000000001</v>
      </c>
      <c r="BQ115" s="1">
        <v>39933</v>
      </c>
      <c r="BR115">
        <v>239.63</v>
      </c>
      <c r="BS115">
        <v>6.9237500000000001</v>
      </c>
      <c r="BU115" s="1">
        <v>39933</v>
      </c>
      <c r="BV115">
        <v>685.68399999999997</v>
      </c>
    </row>
    <row r="116" spans="1:74" x14ac:dyDescent="0.35">
      <c r="A116" s="1">
        <v>39962</v>
      </c>
      <c r="B116">
        <v>268.95999999999998</v>
      </c>
      <c r="C116">
        <v>3.499304</v>
      </c>
      <c r="E116" s="1">
        <v>39962</v>
      </c>
      <c r="F116">
        <v>266.89999999999998</v>
      </c>
      <c r="G116">
        <v>5.0792710000000003</v>
      </c>
      <c r="I116" s="1">
        <v>39962</v>
      </c>
      <c r="J116">
        <v>253.55</v>
      </c>
      <c r="K116">
        <v>6.0567099999999998</v>
      </c>
      <c r="M116" s="1">
        <v>39962</v>
      </c>
      <c r="N116">
        <v>273.66000000000003</v>
      </c>
      <c r="O116">
        <v>7.3247470000000003</v>
      </c>
      <c r="Q116" s="1">
        <v>39962</v>
      </c>
      <c r="R116">
        <v>228.274</v>
      </c>
      <c r="S116">
        <v>2.3440530000000002</v>
      </c>
      <c r="U116" s="1">
        <v>39962</v>
      </c>
      <c r="V116">
        <v>251.57</v>
      </c>
      <c r="W116">
        <v>3.9067940000000001</v>
      </c>
      <c r="Y116" s="1">
        <v>39962</v>
      </c>
      <c r="Z116">
        <v>257.48</v>
      </c>
      <c r="AA116">
        <v>4.7856139999999998</v>
      </c>
      <c r="AC116" s="1">
        <v>39962</v>
      </c>
      <c r="AD116">
        <v>280.45999999999998</v>
      </c>
      <c r="AE116">
        <v>5.389157</v>
      </c>
      <c r="AG116" s="1">
        <v>39962</v>
      </c>
      <c r="AH116">
        <v>309.52999999999997</v>
      </c>
      <c r="AI116">
        <v>5.5863589999999999</v>
      </c>
      <c r="AK116" s="1">
        <v>39962</v>
      </c>
      <c r="AL116">
        <v>843.24</v>
      </c>
      <c r="AM116">
        <v>13.713483</v>
      </c>
      <c r="AO116" s="1">
        <v>39962</v>
      </c>
      <c r="AP116">
        <v>768.13559999999995</v>
      </c>
      <c r="AQ116">
        <v>13.74264</v>
      </c>
      <c r="AS116" s="1">
        <v>39962</v>
      </c>
      <c r="AT116">
        <v>1353.59</v>
      </c>
      <c r="AU116">
        <v>13.444471</v>
      </c>
      <c r="AW116" s="1">
        <v>39962</v>
      </c>
      <c r="AX116">
        <v>1537.73</v>
      </c>
      <c r="AY116">
        <v>1.8538859999999999</v>
      </c>
      <c r="BA116" s="1">
        <v>39962</v>
      </c>
      <c r="BB116">
        <v>2090.2199999999998</v>
      </c>
      <c r="BC116">
        <v>4.206969</v>
      </c>
      <c r="BE116" s="1">
        <v>39962</v>
      </c>
      <c r="BF116">
        <v>1729.68</v>
      </c>
      <c r="BG116">
        <v>5.9967430000000004</v>
      </c>
      <c r="BI116" s="1">
        <v>39962</v>
      </c>
      <c r="BJ116">
        <v>1825.31</v>
      </c>
      <c r="BK116">
        <v>7.3447430000000002</v>
      </c>
      <c r="BM116" s="1">
        <v>39962</v>
      </c>
      <c r="BN116">
        <v>153.94999999999999</v>
      </c>
      <c r="BO116">
        <v>10.030176000000001</v>
      </c>
      <c r="BQ116" s="1">
        <v>39962</v>
      </c>
      <c r="BR116">
        <v>252.64</v>
      </c>
      <c r="BS116">
        <v>6.8292979999999996</v>
      </c>
      <c r="BU116" s="1">
        <v>39964</v>
      </c>
      <c r="BV116">
        <v>685.77700000000004</v>
      </c>
    </row>
    <row r="117" spans="1:74" x14ac:dyDescent="0.35">
      <c r="A117" s="1">
        <v>39994</v>
      </c>
      <c r="B117">
        <v>269.08</v>
      </c>
      <c r="C117">
        <v>3.6276039999999998</v>
      </c>
      <c r="E117" s="1">
        <v>39994</v>
      </c>
      <c r="F117">
        <v>271.49</v>
      </c>
      <c r="G117">
        <v>4.7993449999999998</v>
      </c>
      <c r="I117" s="1">
        <v>39994</v>
      </c>
      <c r="J117">
        <v>259.3</v>
      </c>
      <c r="K117">
        <v>5.7626860000000004</v>
      </c>
      <c r="M117" s="1">
        <v>39994</v>
      </c>
      <c r="N117">
        <v>282.98</v>
      </c>
      <c r="O117">
        <v>6.8338369999999999</v>
      </c>
      <c r="Q117" s="1">
        <v>39994</v>
      </c>
      <c r="R117">
        <v>228.9485</v>
      </c>
      <c r="S117">
        <v>2.2874490000000001</v>
      </c>
      <c r="U117" s="1">
        <v>39994</v>
      </c>
      <c r="V117">
        <v>252.23</v>
      </c>
      <c r="W117">
        <v>3.8559359999999998</v>
      </c>
      <c r="Y117" s="1">
        <v>39994</v>
      </c>
      <c r="Z117">
        <v>257.95</v>
      </c>
      <c r="AA117">
        <v>4.8304049999999998</v>
      </c>
      <c r="AC117" s="1">
        <v>39994</v>
      </c>
      <c r="AD117">
        <v>282.67</v>
      </c>
      <c r="AE117">
        <v>5.2386530000000002</v>
      </c>
      <c r="AG117" s="1">
        <v>39994</v>
      </c>
      <c r="AH117">
        <v>316.23</v>
      </c>
      <c r="AI117">
        <v>5.4091839999999998</v>
      </c>
      <c r="AK117" s="1">
        <v>39994</v>
      </c>
      <c r="AL117">
        <v>867.39</v>
      </c>
      <c r="AM117">
        <v>12.283602999999999</v>
      </c>
      <c r="AO117" s="1">
        <v>39994</v>
      </c>
      <c r="AP117">
        <v>789.7595</v>
      </c>
      <c r="AQ117">
        <v>12.308160000000001</v>
      </c>
      <c r="AS117" s="1">
        <v>39994</v>
      </c>
      <c r="AT117">
        <v>1398.31</v>
      </c>
      <c r="AU117">
        <v>12.041133</v>
      </c>
      <c r="AW117" s="1">
        <v>39994</v>
      </c>
      <c r="AX117">
        <v>1531.83</v>
      </c>
      <c r="AY117">
        <v>2.0234329999999998</v>
      </c>
      <c r="BA117" s="1">
        <v>39994</v>
      </c>
      <c r="BB117">
        <v>2104.3000000000002</v>
      </c>
      <c r="BC117">
        <v>4.1848260000000002</v>
      </c>
      <c r="BE117" s="1">
        <v>39994</v>
      </c>
      <c r="BF117">
        <v>1763.75</v>
      </c>
      <c r="BG117">
        <v>5.6746600000000003</v>
      </c>
      <c r="BI117" s="1">
        <v>39994</v>
      </c>
      <c r="BJ117">
        <v>1919.57</v>
      </c>
      <c r="BK117">
        <v>6.9384379999999997</v>
      </c>
      <c r="BM117" s="1">
        <v>39994</v>
      </c>
      <c r="BN117">
        <v>154.81</v>
      </c>
      <c r="BO117">
        <v>9.9876740000000002</v>
      </c>
      <c r="BQ117" s="1">
        <v>39994</v>
      </c>
      <c r="BR117">
        <v>254.59</v>
      </c>
      <c r="BS117">
        <v>5.1983079999999999</v>
      </c>
      <c r="BU117" s="1">
        <v>39994</v>
      </c>
      <c r="BV117">
        <v>685.85500000000002</v>
      </c>
    </row>
    <row r="118" spans="1:74" x14ac:dyDescent="0.35">
      <c r="A118" s="1">
        <v>40025</v>
      </c>
      <c r="B118">
        <v>271.66000000000003</v>
      </c>
      <c r="C118">
        <v>3.465328</v>
      </c>
      <c r="E118" s="1">
        <v>40025</v>
      </c>
      <c r="F118">
        <v>279.5</v>
      </c>
      <c r="G118">
        <v>4.3315169999999998</v>
      </c>
      <c r="I118" s="1">
        <v>40025</v>
      </c>
      <c r="J118">
        <v>269.77</v>
      </c>
      <c r="K118">
        <v>5.1939289999999998</v>
      </c>
      <c r="M118" s="1">
        <v>40025</v>
      </c>
      <c r="N118">
        <v>296.26</v>
      </c>
      <c r="O118">
        <v>6.2104780000000002</v>
      </c>
      <c r="Q118" s="1">
        <v>40025</v>
      </c>
      <c r="R118">
        <v>230.3871</v>
      </c>
      <c r="S118">
        <v>2.085181</v>
      </c>
      <c r="U118" s="1">
        <v>40025</v>
      </c>
      <c r="V118">
        <v>255.19</v>
      </c>
      <c r="W118">
        <v>3.6810580000000002</v>
      </c>
      <c r="Y118" s="1">
        <v>40025</v>
      </c>
      <c r="Z118">
        <v>262.13</v>
      </c>
      <c r="AA118">
        <v>4.6273549999999997</v>
      </c>
      <c r="AC118" s="1">
        <v>40025</v>
      </c>
      <c r="AD118">
        <v>289.45999999999998</v>
      </c>
      <c r="AE118">
        <v>4.9392990000000001</v>
      </c>
      <c r="AG118" s="1">
        <v>40025</v>
      </c>
      <c r="AH118">
        <v>326.45</v>
      </c>
      <c r="AI118">
        <v>5.1397240000000002</v>
      </c>
      <c r="AK118" s="1">
        <v>40025</v>
      </c>
      <c r="AL118">
        <v>920.18</v>
      </c>
      <c r="AM118">
        <v>11.522446</v>
      </c>
      <c r="AO118" s="1">
        <v>40025</v>
      </c>
      <c r="AP118">
        <v>836.33479999999997</v>
      </c>
      <c r="AQ118">
        <v>11.552643</v>
      </c>
      <c r="AS118" s="1">
        <v>40025</v>
      </c>
      <c r="AT118">
        <v>1509.59</v>
      </c>
      <c r="AU118">
        <v>11.219284999999999</v>
      </c>
      <c r="AW118" s="1">
        <v>40025</v>
      </c>
      <c r="AX118">
        <v>1537.7</v>
      </c>
      <c r="AY118">
        <v>2.0010789999999998</v>
      </c>
      <c r="BA118" s="1">
        <v>40025</v>
      </c>
      <c r="BB118">
        <v>2117.02</v>
      </c>
      <c r="BC118">
        <v>4.1637180000000003</v>
      </c>
      <c r="BE118" s="1">
        <v>40025</v>
      </c>
      <c r="BF118">
        <v>1824.13</v>
      </c>
      <c r="BG118">
        <v>5.0246849999999998</v>
      </c>
      <c r="BI118" s="1">
        <v>40025</v>
      </c>
      <c r="BJ118">
        <v>2056.23</v>
      </c>
      <c r="BK118">
        <v>6.4006949999999998</v>
      </c>
      <c r="BM118" s="1">
        <v>40025</v>
      </c>
      <c r="BN118">
        <v>166.63</v>
      </c>
      <c r="BO118">
        <v>8.3513570000000001</v>
      </c>
      <c r="BQ118" s="1">
        <v>40025</v>
      </c>
      <c r="BR118">
        <v>259.5</v>
      </c>
      <c r="BS118">
        <v>4.7052649999999998</v>
      </c>
      <c r="BU118" s="1">
        <v>40025</v>
      </c>
      <c r="BV118">
        <v>685.97199999999998</v>
      </c>
    </row>
    <row r="119" spans="1:74" x14ac:dyDescent="0.35">
      <c r="A119" s="1">
        <v>40056</v>
      </c>
      <c r="B119">
        <v>273.87</v>
      </c>
      <c r="C119">
        <v>3.3477950000000001</v>
      </c>
      <c r="E119" s="1">
        <v>40056</v>
      </c>
      <c r="F119">
        <v>283.52999999999997</v>
      </c>
      <c r="G119">
        <v>3.9721690000000001</v>
      </c>
      <c r="I119" s="1">
        <v>40056</v>
      </c>
      <c r="J119">
        <v>274.77999999999997</v>
      </c>
      <c r="K119">
        <v>4.9626859999999997</v>
      </c>
      <c r="M119" s="1">
        <v>40056</v>
      </c>
      <c r="N119">
        <v>302.37</v>
      </c>
      <c r="O119">
        <v>5.9725450000000002</v>
      </c>
      <c r="Q119" s="1">
        <v>40056</v>
      </c>
      <c r="R119">
        <v>231.64519999999999</v>
      </c>
      <c r="S119">
        <v>1.907902</v>
      </c>
      <c r="U119" s="1">
        <v>40056</v>
      </c>
      <c r="V119">
        <v>257.58999999999997</v>
      </c>
      <c r="W119">
        <v>3.4420259999999998</v>
      </c>
      <c r="Y119" s="1">
        <v>40056</v>
      </c>
      <c r="Z119">
        <v>265.32</v>
      </c>
      <c r="AA119">
        <v>4.4667029999999999</v>
      </c>
      <c r="AC119" s="1">
        <v>40056</v>
      </c>
      <c r="AD119">
        <v>293.02999999999997</v>
      </c>
      <c r="AE119">
        <v>4.774915</v>
      </c>
      <c r="AG119" s="1">
        <v>40056</v>
      </c>
      <c r="AH119">
        <v>331.69</v>
      </c>
      <c r="AI119">
        <v>5.0274599999999996</v>
      </c>
      <c r="AK119" s="1">
        <v>40056</v>
      </c>
      <c r="AL119">
        <v>937.34</v>
      </c>
      <c r="AM119">
        <v>11.318337</v>
      </c>
      <c r="AO119" s="1">
        <v>40056</v>
      </c>
      <c r="AP119">
        <v>849.529</v>
      </c>
      <c r="AQ119">
        <v>11.389936000000001</v>
      </c>
      <c r="AS119" s="1">
        <v>40056</v>
      </c>
      <c r="AT119">
        <v>1581.2</v>
      </c>
      <c r="AU119">
        <v>10.643713</v>
      </c>
      <c r="AW119" s="1">
        <v>40056</v>
      </c>
      <c r="AX119">
        <v>1548.5</v>
      </c>
      <c r="AY119">
        <v>1.9048769999999999</v>
      </c>
      <c r="BA119" s="1">
        <v>40056</v>
      </c>
      <c r="BB119">
        <v>2156.92</v>
      </c>
      <c r="BC119">
        <v>4.0572549999999996</v>
      </c>
      <c r="BE119" s="1">
        <v>40056</v>
      </c>
      <c r="BF119">
        <v>1855.11</v>
      </c>
      <c r="BG119">
        <v>4.6482809999999999</v>
      </c>
      <c r="BI119" s="1">
        <v>40056</v>
      </c>
      <c r="BJ119">
        <v>2102.4</v>
      </c>
      <c r="BK119">
        <v>6.2493910000000001</v>
      </c>
      <c r="BM119" s="1">
        <v>40056</v>
      </c>
      <c r="BN119">
        <v>170.81</v>
      </c>
      <c r="BO119">
        <v>8.1050160000000009</v>
      </c>
      <c r="BQ119" s="1">
        <v>40056</v>
      </c>
      <c r="BR119">
        <v>265.64</v>
      </c>
      <c r="BS119">
        <v>4.0770989999999996</v>
      </c>
      <c r="BU119" s="1">
        <v>40056</v>
      </c>
      <c r="BV119">
        <v>686.14300000000003</v>
      </c>
    </row>
    <row r="120" spans="1:74" x14ac:dyDescent="0.35">
      <c r="A120" s="1">
        <v>40086</v>
      </c>
      <c r="B120">
        <v>276.14999999999998</v>
      </c>
      <c r="C120">
        <v>3.154598</v>
      </c>
      <c r="E120" s="1">
        <v>40086</v>
      </c>
      <c r="F120">
        <v>287.14999999999998</v>
      </c>
      <c r="G120">
        <v>3.974189</v>
      </c>
      <c r="I120" s="1">
        <v>40086</v>
      </c>
      <c r="J120">
        <v>279.64</v>
      </c>
      <c r="K120">
        <v>4.7824980000000004</v>
      </c>
      <c r="M120" s="1">
        <v>40086</v>
      </c>
      <c r="N120">
        <v>309.06</v>
      </c>
      <c r="O120">
        <v>5.6298389999999996</v>
      </c>
      <c r="Q120" s="1">
        <v>40086</v>
      </c>
      <c r="R120">
        <v>232.65379999999999</v>
      </c>
      <c r="S120">
        <v>1.8129599999999999</v>
      </c>
      <c r="U120" s="1">
        <v>40086</v>
      </c>
      <c r="V120">
        <v>259.57</v>
      </c>
      <c r="W120">
        <v>3.413986</v>
      </c>
      <c r="Y120" s="1">
        <v>40086</v>
      </c>
      <c r="Z120">
        <v>268.16000000000003</v>
      </c>
      <c r="AA120">
        <v>4.2541520000000004</v>
      </c>
      <c r="AC120" s="1">
        <v>40086</v>
      </c>
      <c r="AD120">
        <v>297.08999999999997</v>
      </c>
      <c r="AE120">
        <v>4.5885179999999997</v>
      </c>
      <c r="AG120" s="1">
        <v>40086</v>
      </c>
      <c r="AH120">
        <v>338.77</v>
      </c>
      <c r="AI120">
        <v>5.0025529999999998</v>
      </c>
      <c r="AK120" s="1">
        <v>40086</v>
      </c>
      <c r="AL120">
        <v>990.72</v>
      </c>
      <c r="AM120">
        <v>10.308903000000001</v>
      </c>
      <c r="AO120" s="1">
        <v>40086</v>
      </c>
      <c r="AP120">
        <v>896.2337</v>
      </c>
      <c r="AQ120">
        <v>10.361309</v>
      </c>
      <c r="AS120" s="1">
        <v>40086</v>
      </c>
      <c r="AT120">
        <v>1700.64</v>
      </c>
      <c r="AU120">
        <v>9.8238880000000002</v>
      </c>
      <c r="AW120" s="1">
        <v>40086</v>
      </c>
      <c r="AX120">
        <v>1557.21</v>
      </c>
      <c r="AY120">
        <v>1.8418570000000001</v>
      </c>
      <c r="BA120" s="1">
        <v>40086</v>
      </c>
      <c r="BB120">
        <v>2199.65</v>
      </c>
      <c r="BC120">
        <v>3.9248050000000001</v>
      </c>
      <c r="BE120" s="1">
        <v>40086</v>
      </c>
      <c r="BF120">
        <v>1882.1</v>
      </c>
      <c r="BG120">
        <v>4.4493739999999997</v>
      </c>
      <c r="BI120" s="1">
        <v>40086</v>
      </c>
      <c r="BJ120">
        <v>2160.31</v>
      </c>
      <c r="BK120">
        <v>6.0560520000000002</v>
      </c>
      <c r="BM120" s="1">
        <v>40086</v>
      </c>
      <c r="BN120">
        <v>174.47</v>
      </c>
      <c r="BO120">
        <v>7.4813090000000004</v>
      </c>
      <c r="BQ120" s="1">
        <v>40086</v>
      </c>
      <c r="BR120">
        <v>270.62</v>
      </c>
      <c r="BS120">
        <v>3.0373290000000002</v>
      </c>
      <c r="BU120" s="1">
        <v>40086</v>
      </c>
      <c r="BV120">
        <v>686.30799999999999</v>
      </c>
    </row>
    <row r="121" spans="1:74" x14ac:dyDescent="0.35">
      <c r="A121" s="1">
        <v>40116</v>
      </c>
      <c r="B121">
        <v>277.35000000000002</v>
      </c>
      <c r="C121">
        <v>3.094516</v>
      </c>
      <c r="E121" s="1">
        <v>40116</v>
      </c>
      <c r="F121">
        <v>289.23</v>
      </c>
      <c r="G121">
        <v>3.898053</v>
      </c>
      <c r="I121" s="1">
        <v>40116</v>
      </c>
      <c r="J121">
        <v>281.7</v>
      </c>
      <c r="K121">
        <v>4.7188869999999996</v>
      </c>
      <c r="M121" s="1">
        <v>40116</v>
      </c>
      <c r="N121">
        <v>311.14</v>
      </c>
      <c r="O121">
        <v>5.5781280000000004</v>
      </c>
      <c r="Q121" s="1">
        <v>40116</v>
      </c>
      <c r="R121">
        <v>233.57839999999999</v>
      </c>
      <c r="S121">
        <v>1.6755629999999999</v>
      </c>
      <c r="U121" s="1">
        <v>40116</v>
      </c>
      <c r="V121">
        <v>261.42</v>
      </c>
      <c r="W121">
        <v>3.2899829999999999</v>
      </c>
      <c r="Y121" s="1">
        <v>40116</v>
      </c>
      <c r="Z121">
        <v>270.43</v>
      </c>
      <c r="AA121">
        <v>4.1697769999999998</v>
      </c>
      <c r="AC121" s="1">
        <v>40116</v>
      </c>
      <c r="AD121">
        <v>299</v>
      </c>
      <c r="AE121">
        <v>4.5246199999999996</v>
      </c>
      <c r="AG121" s="1">
        <v>40116</v>
      </c>
      <c r="AH121">
        <v>336.57</v>
      </c>
      <c r="AI121">
        <v>5.0952489999999999</v>
      </c>
      <c r="AK121" s="1">
        <v>40116</v>
      </c>
      <c r="AL121">
        <v>1008.5</v>
      </c>
      <c r="AM121">
        <v>10.019641999999999</v>
      </c>
      <c r="AO121" s="1">
        <v>40116</v>
      </c>
      <c r="AP121">
        <v>911.84799999999996</v>
      </c>
      <c r="AQ121">
        <v>10.060930000000001</v>
      </c>
      <c r="AS121" s="1">
        <v>40116</v>
      </c>
      <c r="AT121">
        <v>1739.48</v>
      </c>
      <c r="AU121">
        <v>9.6420200000000005</v>
      </c>
      <c r="AW121" s="1">
        <v>40116</v>
      </c>
      <c r="AX121">
        <v>1560.2</v>
      </c>
      <c r="AY121">
        <v>1.8403879999999999</v>
      </c>
      <c r="BA121" s="1">
        <v>40116</v>
      </c>
      <c r="BB121">
        <v>2168.77</v>
      </c>
      <c r="BC121">
        <v>4.0580400000000001</v>
      </c>
      <c r="BE121" s="1">
        <v>40116</v>
      </c>
      <c r="BF121">
        <v>1899.86</v>
      </c>
      <c r="BG121">
        <v>4.3163520000000002</v>
      </c>
      <c r="BI121" s="1">
        <v>40116</v>
      </c>
      <c r="BJ121">
        <v>2159.9499999999998</v>
      </c>
      <c r="BK121">
        <v>6.1080909999999999</v>
      </c>
      <c r="BM121" s="1">
        <v>40116</v>
      </c>
      <c r="BN121">
        <v>178.65</v>
      </c>
      <c r="BO121">
        <v>7.1446170000000002</v>
      </c>
      <c r="BQ121" s="1">
        <v>40116</v>
      </c>
      <c r="BR121">
        <v>273.75</v>
      </c>
      <c r="BS121">
        <v>2.7777379999999998</v>
      </c>
      <c r="BU121" s="1">
        <v>40117</v>
      </c>
      <c r="BV121">
        <v>686.46</v>
      </c>
    </row>
    <row r="122" spans="1:74" x14ac:dyDescent="0.35">
      <c r="A122" s="1">
        <v>40147</v>
      </c>
      <c r="B122">
        <v>280.81</v>
      </c>
      <c r="C122">
        <v>2.7222620000000002</v>
      </c>
      <c r="E122" s="1">
        <v>40147</v>
      </c>
      <c r="F122">
        <v>292.87</v>
      </c>
      <c r="G122">
        <v>3.6653950000000002</v>
      </c>
      <c r="I122" s="1">
        <v>40147</v>
      </c>
      <c r="J122">
        <v>284.99</v>
      </c>
      <c r="K122">
        <v>4.5375360000000002</v>
      </c>
      <c r="M122" s="1">
        <v>40147</v>
      </c>
      <c r="N122">
        <v>317.01</v>
      </c>
      <c r="O122">
        <v>5.3200519999999996</v>
      </c>
      <c r="Q122" s="1">
        <v>40147</v>
      </c>
      <c r="R122">
        <v>235.12389999999999</v>
      </c>
      <c r="S122">
        <v>1.6197539999999999</v>
      </c>
      <c r="U122" s="1">
        <v>40147</v>
      </c>
      <c r="V122">
        <v>264.91000000000003</v>
      </c>
      <c r="W122">
        <v>2.968963</v>
      </c>
      <c r="Y122" s="1">
        <v>40147</v>
      </c>
      <c r="Z122">
        <v>274.62</v>
      </c>
      <c r="AA122">
        <v>3.8782049999999999</v>
      </c>
      <c r="AC122" s="1">
        <v>40147</v>
      </c>
      <c r="AD122">
        <v>304.08999999999997</v>
      </c>
      <c r="AE122">
        <v>4.3124779999999996</v>
      </c>
      <c r="AG122" s="1">
        <v>40147</v>
      </c>
      <c r="AH122">
        <v>341.56</v>
      </c>
      <c r="AI122">
        <v>4.9783650000000002</v>
      </c>
      <c r="AK122" s="1">
        <v>40147</v>
      </c>
      <c r="AL122">
        <v>1018.66</v>
      </c>
      <c r="AM122">
        <v>9.7691949999999999</v>
      </c>
      <c r="AO122" s="1">
        <v>40147</v>
      </c>
      <c r="AP122">
        <v>921.16240000000005</v>
      </c>
      <c r="AQ122">
        <v>9.7832790000000003</v>
      </c>
      <c r="AS122" s="1">
        <v>40147</v>
      </c>
      <c r="AT122">
        <v>1754.78</v>
      </c>
      <c r="AU122">
        <v>9.638166</v>
      </c>
      <c r="AW122" s="1">
        <v>40147</v>
      </c>
      <c r="AX122">
        <v>1580.99</v>
      </c>
      <c r="AY122">
        <v>1.571021</v>
      </c>
      <c r="BA122" s="1">
        <v>40147</v>
      </c>
      <c r="BB122">
        <v>2206.4899999999998</v>
      </c>
      <c r="BC122">
        <v>3.9306709999999998</v>
      </c>
      <c r="BE122" s="1">
        <v>40147</v>
      </c>
      <c r="BF122">
        <v>1929.5</v>
      </c>
      <c r="BG122">
        <v>4.0065099999999996</v>
      </c>
      <c r="BI122" s="1">
        <v>40147</v>
      </c>
      <c r="BJ122">
        <v>2182.41</v>
      </c>
      <c r="BK122">
        <v>6.0422890000000002</v>
      </c>
      <c r="BM122" s="1">
        <v>40147</v>
      </c>
      <c r="BN122">
        <v>179.56</v>
      </c>
      <c r="BO122">
        <v>7.0378879999999997</v>
      </c>
      <c r="BQ122" s="1">
        <v>40147</v>
      </c>
      <c r="BR122">
        <v>274.47000000000003</v>
      </c>
      <c r="BS122">
        <v>2.762785</v>
      </c>
      <c r="BU122" s="1">
        <v>40147</v>
      </c>
      <c r="BV122">
        <v>686.53399999999999</v>
      </c>
    </row>
    <row r="123" spans="1:74" x14ac:dyDescent="0.35">
      <c r="A123" s="1">
        <v>40178</v>
      </c>
      <c r="B123">
        <v>275.88</v>
      </c>
      <c r="C123">
        <v>3.3353929999999998</v>
      </c>
      <c r="E123" s="1">
        <v>40178</v>
      </c>
      <c r="F123">
        <v>288.52999999999997</v>
      </c>
      <c r="G123">
        <v>4.120063</v>
      </c>
      <c r="I123" s="1">
        <v>40178</v>
      </c>
      <c r="J123">
        <v>282.24</v>
      </c>
      <c r="K123">
        <v>4.7770780000000004</v>
      </c>
      <c r="M123" s="1">
        <v>40178</v>
      </c>
      <c r="N123">
        <v>315.60000000000002</v>
      </c>
      <c r="O123">
        <v>5.4650600000000003</v>
      </c>
      <c r="Q123" s="1">
        <v>40178</v>
      </c>
      <c r="R123">
        <v>233.76159999999999</v>
      </c>
      <c r="S123">
        <v>1.7278960000000001</v>
      </c>
      <c r="U123" s="1">
        <v>40178</v>
      </c>
      <c r="V123">
        <v>261.37</v>
      </c>
      <c r="W123">
        <v>3.3743940000000001</v>
      </c>
      <c r="Y123" s="1">
        <v>40178</v>
      </c>
      <c r="Z123">
        <v>269.52999999999997</v>
      </c>
      <c r="AA123">
        <v>4.3704530000000004</v>
      </c>
      <c r="AC123" s="1">
        <v>40178</v>
      </c>
      <c r="AD123">
        <v>297.14999999999998</v>
      </c>
      <c r="AE123">
        <v>4.6988529999999997</v>
      </c>
      <c r="AG123" s="1">
        <v>40178</v>
      </c>
      <c r="AH123">
        <v>330.28</v>
      </c>
      <c r="AI123">
        <v>5.156428</v>
      </c>
      <c r="AK123" s="1">
        <v>40178</v>
      </c>
      <c r="AL123">
        <v>1052.08</v>
      </c>
      <c r="AM123">
        <v>9.0639979999999998</v>
      </c>
      <c r="AO123" s="1">
        <v>40178</v>
      </c>
      <c r="AP123">
        <v>950.37279999999998</v>
      </c>
      <c r="AQ123">
        <v>9.0479839999999996</v>
      </c>
      <c r="AS123" s="1">
        <v>40178</v>
      </c>
      <c r="AT123">
        <v>1830.13</v>
      </c>
      <c r="AU123">
        <v>9.2193050000000003</v>
      </c>
      <c r="AW123" s="1">
        <v>40178</v>
      </c>
      <c r="AX123">
        <v>1547.74</v>
      </c>
      <c r="AY123">
        <v>2.14141</v>
      </c>
      <c r="BA123" s="1">
        <v>40178</v>
      </c>
      <c r="BB123">
        <v>2082.3200000000002</v>
      </c>
      <c r="BC123">
        <v>4.4499839999999997</v>
      </c>
      <c r="BE123" s="1">
        <v>40178</v>
      </c>
      <c r="BF123">
        <v>1917.69</v>
      </c>
      <c r="BG123">
        <v>4.2410119999999996</v>
      </c>
      <c r="BI123" s="1">
        <v>40178</v>
      </c>
      <c r="BJ123">
        <v>2154.4</v>
      </c>
      <c r="BK123">
        <v>6.2045130000000004</v>
      </c>
      <c r="BM123" s="1">
        <v>40178</v>
      </c>
      <c r="BN123">
        <v>180.18</v>
      </c>
      <c r="BO123">
        <v>7.1194240000000004</v>
      </c>
      <c r="BQ123" s="1">
        <v>40178</v>
      </c>
      <c r="BR123">
        <v>274.23</v>
      </c>
      <c r="BS123">
        <v>2.87839</v>
      </c>
      <c r="BU123" s="1">
        <v>40178</v>
      </c>
      <c r="BV123">
        <v>686.58900000000006</v>
      </c>
    </row>
    <row r="124" spans="1:74" x14ac:dyDescent="0.35">
      <c r="A124" s="1">
        <v>40207</v>
      </c>
      <c r="B124">
        <v>279.91000000000003</v>
      </c>
      <c r="C124">
        <v>3.0214289999999999</v>
      </c>
      <c r="E124" s="1">
        <v>40207</v>
      </c>
      <c r="F124">
        <v>292.88</v>
      </c>
      <c r="G124">
        <v>3.8596849999999998</v>
      </c>
      <c r="I124" s="1">
        <v>40207</v>
      </c>
      <c r="J124">
        <v>286.92</v>
      </c>
      <c r="K124">
        <v>4.550389</v>
      </c>
      <c r="M124" s="1">
        <v>40207</v>
      </c>
      <c r="N124">
        <v>321.95</v>
      </c>
      <c r="O124">
        <v>5.1304280000000002</v>
      </c>
      <c r="Q124" s="1">
        <v>40207</v>
      </c>
      <c r="R124">
        <v>235.5959</v>
      </c>
      <c r="S124">
        <v>1.3903719999999999</v>
      </c>
      <c r="U124" s="1">
        <v>40207</v>
      </c>
      <c r="V124">
        <v>265.13</v>
      </c>
      <c r="W124">
        <v>3.0724999999999998</v>
      </c>
      <c r="Y124" s="1">
        <v>40207</v>
      </c>
      <c r="Z124">
        <v>274.61</v>
      </c>
      <c r="AA124">
        <v>4.0416860000000003</v>
      </c>
      <c r="AC124" s="1">
        <v>40207</v>
      </c>
      <c r="AD124">
        <v>302.92</v>
      </c>
      <c r="AE124">
        <v>4.4290960000000004</v>
      </c>
      <c r="AG124" s="1">
        <v>40207</v>
      </c>
      <c r="AH124">
        <v>336.45</v>
      </c>
      <c r="AI124">
        <v>5.194388</v>
      </c>
      <c r="AK124" s="1">
        <v>40207</v>
      </c>
      <c r="AL124">
        <v>1065.3900000000001</v>
      </c>
      <c r="AM124">
        <v>8.9605530000000009</v>
      </c>
      <c r="AO124" s="1">
        <v>40207</v>
      </c>
      <c r="AP124">
        <v>960.90250000000003</v>
      </c>
      <c r="AQ124">
        <v>8.9547070000000009</v>
      </c>
      <c r="AS124" s="1">
        <v>40207</v>
      </c>
      <c r="AT124">
        <v>1881.19</v>
      </c>
      <c r="AU124">
        <v>9.0193539999999999</v>
      </c>
      <c r="AW124" s="1">
        <v>40207</v>
      </c>
      <c r="AX124">
        <v>1569.68</v>
      </c>
      <c r="AY124">
        <v>1.841213</v>
      </c>
      <c r="BA124" s="1">
        <v>40207</v>
      </c>
      <c r="BB124">
        <v>2136.5100000000002</v>
      </c>
      <c r="BC124">
        <v>4.264138</v>
      </c>
      <c r="BE124" s="1">
        <v>40207</v>
      </c>
      <c r="BF124">
        <v>1949.48</v>
      </c>
      <c r="BG124">
        <v>3.9100519999999999</v>
      </c>
      <c r="BI124" s="1">
        <v>40207</v>
      </c>
      <c r="BJ124">
        <v>2187.85</v>
      </c>
      <c r="BK124">
        <v>6.1271120000000003</v>
      </c>
      <c r="BM124" s="1">
        <v>40207</v>
      </c>
      <c r="BN124">
        <v>188.33</v>
      </c>
      <c r="BO124">
        <v>6.2418500000000003</v>
      </c>
      <c r="BQ124" s="1">
        <v>40207</v>
      </c>
      <c r="BR124">
        <v>278.83</v>
      </c>
      <c r="BS124">
        <v>2.4323030000000001</v>
      </c>
      <c r="BU124" s="1">
        <v>40209</v>
      </c>
      <c r="BV124">
        <v>686.63099999999997</v>
      </c>
    </row>
    <row r="125" spans="1:74" x14ac:dyDescent="0.35">
      <c r="A125" s="1">
        <v>40235</v>
      </c>
      <c r="B125">
        <v>280.87</v>
      </c>
      <c r="C125">
        <v>3.000759</v>
      </c>
      <c r="E125" s="1">
        <v>40235</v>
      </c>
      <c r="F125">
        <v>294.72000000000003</v>
      </c>
      <c r="G125">
        <v>3.850101</v>
      </c>
      <c r="I125" s="1">
        <v>40235</v>
      </c>
      <c r="J125">
        <v>287.82</v>
      </c>
      <c r="K125">
        <v>4.5622020000000001</v>
      </c>
      <c r="M125" s="1">
        <v>40235</v>
      </c>
      <c r="N125">
        <v>323.92</v>
      </c>
      <c r="O125">
        <v>5.1234780000000004</v>
      </c>
      <c r="Q125" s="1">
        <v>40235</v>
      </c>
      <c r="R125">
        <v>236.0626</v>
      </c>
      <c r="S125">
        <v>1.426048</v>
      </c>
      <c r="U125" s="1">
        <v>40235</v>
      </c>
      <c r="V125">
        <v>265.92</v>
      </c>
      <c r="W125">
        <v>3.066306</v>
      </c>
      <c r="Y125" s="1">
        <v>40235</v>
      </c>
      <c r="Z125">
        <v>275.88</v>
      </c>
      <c r="AA125">
        <v>4.0274749999999999</v>
      </c>
      <c r="AC125" s="1">
        <v>40235</v>
      </c>
      <c r="AD125">
        <v>304.79000000000002</v>
      </c>
      <c r="AE125">
        <v>4.3758879999999998</v>
      </c>
      <c r="AG125" s="1">
        <v>40235</v>
      </c>
      <c r="AH125">
        <v>337.64</v>
      </c>
      <c r="AI125">
        <v>5.1989150000000004</v>
      </c>
      <c r="AK125" s="1">
        <v>40235</v>
      </c>
      <c r="AL125">
        <v>1067.25</v>
      </c>
      <c r="AM125">
        <v>9.146096</v>
      </c>
      <c r="AO125" s="1">
        <v>40235</v>
      </c>
      <c r="AP125">
        <v>963.13469999999995</v>
      </c>
      <c r="AQ125">
        <v>9.1417540000000006</v>
      </c>
      <c r="AS125" s="1">
        <v>40235</v>
      </c>
      <c r="AT125">
        <v>1873.62</v>
      </c>
      <c r="AU125">
        <v>9.1918930000000003</v>
      </c>
      <c r="AW125" s="1">
        <v>40235</v>
      </c>
      <c r="AX125">
        <v>1576.2</v>
      </c>
      <c r="AY125">
        <v>1.818713</v>
      </c>
      <c r="BA125" s="1">
        <v>40235</v>
      </c>
      <c r="BB125">
        <v>2142.2800000000002</v>
      </c>
      <c r="BC125">
        <v>4.283029</v>
      </c>
      <c r="BE125" s="1">
        <v>40235</v>
      </c>
      <c r="BF125">
        <v>1957.52</v>
      </c>
      <c r="BG125">
        <v>3.9169399999999999</v>
      </c>
      <c r="BI125" s="1">
        <v>40235</v>
      </c>
      <c r="BJ125">
        <v>2191.85</v>
      </c>
      <c r="BK125">
        <v>6.1550380000000002</v>
      </c>
      <c r="BM125" s="1">
        <v>40235</v>
      </c>
      <c r="BN125">
        <v>191.89</v>
      </c>
      <c r="BO125">
        <v>5.9501850000000003</v>
      </c>
      <c r="BQ125" s="1">
        <v>40235</v>
      </c>
      <c r="BR125">
        <v>280.17</v>
      </c>
      <c r="BS125">
        <v>2.3560469999999998</v>
      </c>
      <c r="BU125" s="1">
        <v>40237</v>
      </c>
      <c r="BV125">
        <v>686.65200000000004</v>
      </c>
    </row>
    <row r="126" spans="1:74" x14ac:dyDescent="0.35">
      <c r="A126" s="1">
        <v>40268</v>
      </c>
      <c r="B126">
        <v>280.02999999999997</v>
      </c>
      <c r="C126">
        <v>3.1458729999999999</v>
      </c>
      <c r="E126" s="1">
        <v>40268</v>
      </c>
      <c r="F126">
        <v>295.83</v>
      </c>
      <c r="G126">
        <v>3.849132</v>
      </c>
      <c r="I126" s="1">
        <v>40268</v>
      </c>
      <c r="J126">
        <v>289.3</v>
      </c>
      <c r="K126">
        <v>4.5394430000000003</v>
      </c>
      <c r="M126" s="1">
        <v>40268</v>
      </c>
      <c r="N126">
        <v>325.85000000000002</v>
      </c>
      <c r="O126">
        <v>5.1397310000000003</v>
      </c>
      <c r="Q126" s="1">
        <v>40268</v>
      </c>
      <c r="R126">
        <v>235.9873</v>
      </c>
      <c r="S126">
        <v>1.4852749999999999</v>
      </c>
      <c r="U126" s="1">
        <v>40268</v>
      </c>
      <c r="V126">
        <v>265.89</v>
      </c>
      <c r="W126">
        <v>3.0744060000000002</v>
      </c>
      <c r="Y126" s="1">
        <v>40268</v>
      </c>
      <c r="Z126">
        <v>276.14999999999998</v>
      </c>
      <c r="AA126">
        <v>4.1178860000000004</v>
      </c>
      <c r="AC126" s="1">
        <v>40268</v>
      </c>
      <c r="AD126">
        <v>304.02999999999997</v>
      </c>
      <c r="AE126">
        <v>4.4654980000000002</v>
      </c>
      <c r="AG126" s="1">
        <v>40268</v>
      </c>
      <c r="AH126">
        <v>335.08</v>
      </c>
      <c r="AI126">
        <v>5.0956669999999997</v>
      </c>
      <c r="AK126" s="1">
        <v>40268</v>
      </c>
      <c r="AL126">
        <v>1100.71</v>
      </c>
      <c r="AM126">
        <v>8.4653039999999997</v>
      </c>
      <c r="AO126" s="1">
        <v>40268</v>
      </c>
      <c r="AP126">
        <v>992.20140000000004</v>
      </c>
      <c r="AQ126">
        <v>8.4413940000000007</v>
      </c>
      <c r="AS126" s="1">
        <v>40268</v>
      </c>
      <c r="AT126">
        <v>1955.48</v>
      </c>
      <c r="AU126">
        <v>8.6906610000000004</v>
      </c>
      <c r="AW126" s="1">
        <v>40268</v>
      </c>
      <c r="AX126">
        <v>1565.42</v>
      </c>
      <c r="AY126">
        <v>2.0558169999999998</v>
      </c>
      <c r="BA126" s="1">
        <v>40268</v>
      </c>
      <c r="BB126">
        <v>2101.6</v>
      </c>
      <c r="BC126">
        <v>4.470078</v>
      </c>
      <c r="BE126" s="1">
        <v>40268</v>
      </c>
      <c r="BF126">
        <v>1965.24</v>
      </c>
      <c r="BG126">
        <v>3.9179050000000002</v>
      </c>
      <c r="BI126" s="1">
        <v>40268</v>
      </c>
      <c r="BJ126">
        <v>2192.09</v>
      </c>
      <c r="BK126">
        <v>6.1973900000000004</v>
      </c>
      <c r="BM126" s="1">
        <v>40268</v>
      </c>
      <c r="BN126">
        <v>196.59</v>
      </c>
      <c r="BO126">
        <v>5.549455</v>
      </c>
      <c r="BQ126" s="1">
        <v>40268</v>
      </c>
      <c r="BR126">
        <v>280.33</v>
      </c>
      <c r="BS126">
        <v>2.4047510000000001</v>
      </c>
      <c r="BU126" s="1">
        <v>40268</v>
      </c>
      <c r="BV126">
        <v>686.68200000000002</v>
      </c>
    </row>
    <row r="127" spans="1:74" x14ac:dyDescent="0.35">
      <c r="A127" s="1">
        <v>40298</v>
      </c>
      <c r="B127">
        <v>282.25</v>
      </c>
      <c r="C127">
        <v>3.0543520000000002</v>
      </c>
      <c r="E127" s="1">
        <v>40298</v>
      </c>
      <c r="F127">
        <v>301.05</v>
      </c>
      <c r="G127">
        <v>3.6407600000000002</v>
      </c>
      <c r="I127" s="1">
        <v>40298</v>
      </c>
      <c r="J127">
        <v>294.39</v>
      </c>
      <c r="K127">
        <v>4.3593089999999997</v>
      </c>
      <c r="M127" s="1">
        <v>40298</v>
      </c>
      <c r="N127">
        <v>333.1</v>
      </c>
      <c r="O127">
        <v>4.8730840000000004</v>
      </c>
      <c r="Q127" s="1">
        <v>40298</v>
      </c>
      <c r="R127">
        <v>236.69470000000001</v>
      </c>
      <c r="S127">
        <v>1.4279310000000001</v>
      </c>
      <c r="U127" s="1">
        <v>40298</v>
      </c>
      <c r="V127">
        <v>267.72000000000003</v>
      </c>
      <c r="W127">
        <v>2.9750549999999998</v>
      </c>
      <c r="Y127" s="1">
        <v>40298</v>
      </c>
      <c r="Z127">
        <v>278.93</v>
      </c>
      <c r="AA127">
        <v>3.9740540000000002</v>
      </c>
      <c r="AC127" s="1">
        <v>40298</v>
      </c>
      <c r="AD127">
        <v>308.37</v>
      </c>
      <c r="AE127">
        <v>4.3026879999999998</v>
      </c>
      <c r="AG127" s="1">
        <v>40298</v>
      </c>
      <c r="AH127">
        <v>342.98</v>
      </c>
      <c r="AI127">
        <v>5.1059190000000001</v>
      </c>
      <c r="AK127" s="1">
        <v>40298</v>
      </c>
      <c r="AL127">
        <v>1126.51</v>
      </c>
      <c r="AM127">
        <v>8.1057199999999998</v>
      </c>
      <c r="AO127" s="1">
        <v>40298</v>
      </c>
      <c r="AP127">
        <v>1013.986</v>
      </c>
      <c r="AQ127">
        <v>8.0814540000000008</v>
      </c>
      <c r="AS127" s="1">
        <v>40298</v>
      </c>
      <c r="AT127">
        <v>2028.66</v>
      </c>
      <c r="AU127">
        <v>8.3386940000000003</v>
      </c>
      <c r="AW127" s="1">
        <v>40298</v>
      </c>
      <c r="AX127">
        <v>1577.67</v>
      </c>
      <c r="AY127">
        <v>1.9521850000000001</v>
      </c>
      <c r="BA127" s="1">
        <v>40298</v>
      </c>
      <c r="BB127">
        <v>2160.31</v>
      </c>
      <c r="BC127">
        <v>4.2854989999999997</v>
      </c>
      <c r="BE127" s="1">
        <v>40298</v>
      </c>
      <c r="BF127">
        <v>1991.56</v>
      </c>
      <c r="BG127">
        <v>3.7018939999999998</v>
      </c>
      <c r="BI127" s="1">
        <v>40298</v>
      </c>
      <c r="BJ127">
        <v>2263.91</v>
      </c>
      <c r="BK127">
        <v>5.9808399999999997</v>
      </c>
      <c r="BM127" s="1">
        <v>40298</v>
      </c>
      <c r="BN127">
        <v>201.57</v>
      </c>
      <c r="BO127">
        <v>5.1883929999999996</v>
      </c>
      <c r="BQ127" s="1">
        <v>40298</v>
      </c>
      <c r="BR127">
        <v>281.88</v>
      </c>
      <c r="BS127">
        <v>2.3927700000000001</v>
      </c>
      <c r="BU127" s="1">
        <v>40298</v>
      </c>
      <c r="BV127">
        <v>686.74300000000005</v>
      </c>
    </row>
    <row r="128" spans="1:74" x14ac:dyDescent="0.35">
      <c r="A128" s="1">
        <v>40329</v>
      </c>
      <c r="B128">
        <v>285.77999999999997</v>
      </c>
      <c r="C128">
        <v>2.7958989999999999</v>
      </c>
      <c r="E128" s="1">
        <v>40329</v>
      </c>
      <c r="F128">
        <v>300.19</v>
      </c>
      <c r="G128">
        <v>3.8064960000000001</v>
      </c>
      <c r="I128" s="1">
        <v>40329</v>
      </c>
      <c r="J128">
        <v>293.05</v>
      </c>
      <c r="K128">
        <v>4.5505449999999996</v>
      </c>
      <c r="M128" s="1">
        <v>40329</v>
      </c>
      <c r="N128">
        <v>329.8</v>
      </c>
      <c r="O128">
        <v>5.102233</v>
      </c>
      <c r="Q128" s="1">
        <v>40329</v>
      </c>
      <c r="R128">
        <v>237.32169999999999</v>
      </c>
      <c r="S128">
        <v>1.4352279999999999</v>
      </c>
      <c r="U128" s="1">
        <v>40329</v>
      </c>
      <c r="V128">
        <v>269.49</v>
      </c>
      <c r="W128">
        <v>2.910663</v>
      </c>
      <c r="Y128" s="1">
        <v>40329</v>
      </c>
      <c r="Z128">
        <v>281.69</v>
      </c>
      <c r="AA128">
        <v>3.7833000000000001</v>
      </c>
      <c r="AC128" s="1">
        <v>40329</v>
      </c>
      <c r="AD128">
        <v>312.18</v>
      </c>
      <c r="AE128">
        <v>4.1524320000000001</v>
      </c>
      <c r="AG128" s="1">
        <v>40329</v>
      </c>
      <c r="AH128">
        <v>347.73</v>
      </c>
      <c r="AI128">
        <v>5.1285999999999996</v>
      </c>
      <c r="AK128" s="1">
        <v>40329</v>
      </c>
      <c r="AL128">
        <v>1086.03</v>
      </c>
      <c r="AM128">
        <v>9.2790309999999998</v>
      </c>
      <c r="AO128" s="1">
        <v>40329</v>
      </c>
      <c r="AP128">
        <v>978.47640000000001</v>
      </c>
      <c r="AQ128">
        <v>9.308465</v>
      </c>
      <c r="AS128" s="1">
        <v>40329</v>
      </c>
      <c r="AT128">
        <v>1938.01</v>
      </c>
      <c r="AU128">
        <v>8.9791070000000008</v>
      </c>
      <c r="AW128" s="1">
        <v>40329</v>
      </c>
      <c r="AX128">
        <v>1598.41</v>
      </c>
      <c r="AY128">
        <v>1.725619</v>
      </c>
      <c r="BA128" s="1">
        <v>40329</v>
      </c>
      <c r="BB128">
        <v>2252.92</v>
      </c>
      <c r="BC128">
        <v>3.9993240000000001</v>
      </c>
      <c r="BE128" s="1">
        <v>40329</v>
      </c>
      <c r="BF128">
        <v>1984.81</v>
      </c>
      <c r="BG128">
        <v>3.905246</v>
      </c>
      <c r="BI128" s="1">
        <v>40329</v>
      </c>
      <c r="BJ128">
        <v>2236.9699999999998</v>
      </c>
      <c r="BK128">
        <v>6.1072150000000001</v>
      </c>
      <c r="BM128" s="1">
        <v>40329</v>
      </c>
      <c r="BN128">
        <v>198.2</v>
      </c>
      <c r="BO128">
        <v>5.6455799999999998</v>
      </c>
      <c r="BQ128" s="1">
        <v>40329</v>
      </c>
      <c r="BR128">
        <v>283.31</v>
      </c>
      <c r="BS128">
        <v>2.450218</v>
      </c>
      <c r="BU128" s="1">
        <v>40329</v>
      </c>
      <c r="BV128">
        <v>686.84799999999996</v>
      </c>
    </row>
    <row r="129" spans="1:74" x14ac:dyDescent="0.35">
      <c r="A129" s="1">
        <v>40359</v>
      </c>
      <c r="B129">
        <v>289.89</v>
      </c>
      <c r="C129">
        <v>2.4024589999999999</v>
      </c>
      <c r="E129" s="1">
        <v>40359</v>
      </c>
      <c r="F129">
        <v>305.74</v>
      </c>
      <c r="G129">
        <v>3.5794429999999999</v>
      </c>
      <c r="I129" s="1">
        <v>40359</v>
      </c>
      <c r="J129">
        <v>299.64</v>
      </c>
      <c r="K129">
        <v>4.2969720000000002</v>
      </c>
      <c r="M129" s="1">
        <v>40359</v>
      </c>
      <c r="N129">
        <v>336.15</v>
      </c>
      <c r="O129">
        <v>4.9134869999999999</v>
      </c>
      <c r="Q129" s="1">
        <v>40359</v>
      </c>
      <c r="R129">
        <v>238.53530000000001</v>
      </c>
      <c r="S129">
        <v>1.3630599999999999</v>
      </c>
      <c r="U129" s="1">
        <v>40359</v>
      </c>
      <c r="V129">
        <v>272.41000000000003</v>
      </c>
      <c r="W129">
        <v>2.705695</v>
      </c>
      <c r="Y129" s="1">
        <v>40359</v>
      </c>
      <c r="Z129">
        <v>286.02999999999997</v>
      </c>
      <c r="AA129">
        <v>3.5071310000000002</v>
      </c>
      <c r="AC129" s="1">
        <v>40359</v>
      </c>
      <c r="AD129">
        <v>319.56</v>
      </c>
      <c r="AE129">
        <v>3.8104110000000002</v>
      </c>
      <c r="AG129" s="1">
        <v>40359</v>
      </c>
      <c r="AH129">
        <v>361.55</v>
      </c>
      <c r="AI129">
        <v>4.8336319999999997</v>
      </c>
      <c r="AK129" s="1">
        <v>40359</v>
      </c>
      <c r="AL129">
        <v>1099.55</v>
      </c>
      <c r="AM129">
        <v>9.1552530000000001</v>
      </c>
      <c r="AO129" s="1">
        <v>40359</v>
      </c>
      <c r="AP129">
        <v>990.4502</v>
      </c>
      <c r="AQ129">
        <v>9.1778700000000004</v>
      </c>
      <c r="AS129" s="1">
        <v>40359</v>
      </c>
      <c r="AT129">
        <v>1966.23</v>
      </c>
      <c r="AU129">
        <v>8.9208239999999996</v>
      </c>
      <c r="AW129" s="1">
        <v>40359</v>
      </c>
      <c r="AX129">
        <v>1621.24</v>
      </c>
      <c r="AY129">
        <v>1.4653449999999999</v>
      </c>
      <c r="BA129" s="1">
        <v>40359</v>
      </c>
      <c r="BB129">
        <v>2357.2800000000002</v>
      </c>
      <c r="BC129">
        <v>3.6810659999999999</v>
      </c>
      <c r="BE129" s="1">
        <v>40359</v>
      </c>
      <c r="BF129">
        <v>2014.6</v>
      </c>
      <c r="BG129">
        <v>3.6832729999999998</v>
      </c>
      <c r="BI129" s="1">
        <v>40359</v>
      </c>
      <c r="BJ129">
        <v>2326.63</v>
      </c>
      <c r="BK129">
        <v>5.8237379999999996</v>
      </c>
      <c r="BM129" s="1">
        <v>40359</v>
      </c>
      <c r="BN129">
        <v>202.05</v>
      </c>
      <c r="BO129">
        <v>5.3072929999999996</v>
      </c>
      <c r="BQ129" s="1">
        <v>40359</v>
      </c>
      <c r="BR129">
        <v>287.44</v>
      </c>
      <c r="BS129">
        <v>2.1965479999999999</v>
      </c>
      <c r="BU129" s="1">
        <v>40359</v>
      </c>
      <c r="BV129">
        <v>686.928</v>
      </c>
    </row>
    <row r="130" spans="1:74" x14ac:dyDescent="0.35">
      <c r="A130" s="1">
        <v>40389</v>
      </c>
      <c r="B130">
        <v>292.22000000000003</v>
      </c>
      <c r="C130">
        <v>2.1548859999999999</v>
      </c>
      <c r="E130" s="1">
        <v>40389</v>
      </c>
      <c r="F130">
        <v>310.05</v>
      </c>
      <c r="G130">
        <v>3.3235399999999999</v>
      </c>
      <c r="I130" s="1">
        <v>40389</v>
      </c>
      <c r="J130">
        <v>305.77</v>
      </c>
      <c r="K130">
        <v>3.9723039999999998</v>
      </c>
      <c r="M130" s="1">
        <v>40389</v>
      </c>
      <c r="N130">
        <v>343.98</v>
      </c>
      <c r="O130">
        <v>4.6144559999999997</v>
      </c>
      <c r="Q130" s="1">
        <v>40389</v>
      </c>
      <c r="R130">
        <v>239.52070000000001</v>
      </c>
      <c r="S130">
        <v>1.267971</v>
      </c>
      <c r="U130" s="1">
        <v>40389</v>
      </c>
      <c r="V130">
        <v>275.37</v>
      </c>
      <c r="W130">
        <v>2.4032990000000001</v>
      </c>
      <c r="Y130" s="1">
        <v>40389</v>
      </c>
      <c r="Z130">
        <v>290.23</v>
      </c>
      <c r="AA130">
        <v>3.2330580000000002</v>
      </c>
      <c r="AC130" s="1">
        <v>40389</v>
      </c>
      <c r="AD130">
        <v>325.06</v>
      </c>
      <c r="AE130">
        <v>3.5805169999999999</v>
      </c>
      <c r="AG130" s="1">
        <v>40389</v>
      </c>
      <c r="AH130">
        <v>366.33</v>
      </c>
      <c r="AI130">
        <v>4.7566090000000001</v>
      </c>
      <c r="AK130" s="1">
        <v>40389</v>
      </c>
      <c r="AL130">
        <v>1138.6500000000001</v>
      </c>
      <c r="AM130">
        <v>8.3361420000000006</v>
      </c>
      <c r="AO130" s="1">
        <v>40389</v>
      </c>
      <c r="AP130">
        <v>1024.6400000000001</v>
      </c>
      <c r="AQ130">
        <v>8.3224859999999996</v>
      </c>
      <c r="AS130" s="1">
        <v>40389</v>
      </c>
      <c r="AT130">
        <v>2057.36</v>
      </c>
      <c r="AU130">
        <v>8.4722419999999996</v>
      </c>
      <c r="AW130" s="1">
        <v>40389</v>
      </c>
      <c r="AX130">
        <v>1633.84</v>
      </c>
      <c r="AY130">
        <v>1.327688</v>
      </c>
      <c r="BA130" s="1">
        <v>40389</v>
      </c>
      <c r="BB130">
        <v>2359.16</v>
      </c>
      <c r="BC130">
        <v>3.6862879999999998</v>
      </c>
      <c r="BE130" s="1">
        <v>40389</v>
      </c>
      <c r="BF130">
        <v>2051.83</v>
      </c>
      <c r="BG130">
        <v>3.3281939999999999</v>
      </c>
      <c r="BI130" s="1">
        <v>40389</v>
      </c>
      <c r="BJ130">
        <v>2379.77</v>
      </c>
      <c r="BK130">
        <v>5.6750059999999998</v>
      </c>
      <c r="BM130" s="1">
        <v>40389</v>
      </c>
      <c r="BN130">
        <v>206.34</v>
      </c>
      <c r="BO130">
        <v>4.9001380000000001</v>
      </c>
      <c r="BQ130" s="1">
        <v>40389</v>
      </c>
      <c r="BR130">
        <v>291</v>
      </c>
      <c r="BS130">
        <v>1.920606</v>
      </c>
      <c r="BU130" s="1">
        <v>40390</v>
      </c>
      <c r="BV130">
        <v>687.05399999999997</v>
      </c>
    </row>
    <row r="131" spans="1:74" x14ac:dyDescent="0.35">
      <c r="A131" s="1">
        <v>40421</v>
      </c>
      <c r="B131">
        <v>295.29000000000002</v>
      </c>
      <c r="C131">
        <v>1.92421</v>
      </c>
      <c r="E131" s="1">
        <v>40421</v>
      </c>
      <c r="F131">
        <v>316.98</v>
      </c>
      <c r="G131">
        <v>3.096371</v>
      </c>
      <c r="I131" s="1">
        <v>40421</v>
      </c>
      <c r="J131">
        <v>312.42</v>
      </c>
      <c r="K131">
        <v>3.7513399999999999</v>
      </c>
      <c r="M131" s="1">
        <v>40421</v>
      </c>
      <c r="N131">
        <v>350.92</v>
      </c>
      <c r="O131">
        <v>4.4345150000000002</v>
      </c>
      <c r="Q131" s="1">
        <v>40421</v>
      </c>
      <c r="R131">
        <v>239.64009999999999</v>
      </c>
      <c r="S131">
        <v>1.3047040000000001</v>
      </c>
      <c r="U131" s="1">
        <v>40421</v>
      </c>
      <c r="V131">
        <v>276.76</v>
      </c>
      <c r="W131">
        <v>2.2633489999999998</v>
      </c>
      <c r="Y131" s="1">
        <v>40421</v>
      </c>
      <c r="Z131">
        <v>294.8</v>
      </c>
      <c r="AA131">
        <v>2.9056519999999999</v>
      </c>
      <c r="AC131" s="1">
        <v>40421</v>
      </c>
      <c r="AD131">
        <v>333.44</v>
      </c>
      <c r="AE131">
        <v>3.2449699999999999</v>
      </c>
      <c r="AG131" s="1">
        <v>40421</v>
      </c>
      <c r="AH131">
        <v>385.45</v>
      </c>
      <c r="AI131">
        <v>4.3964790000000002</v>
      </c>
      <c r="AK131" s="1">
        <v>40421</v>
      </c>
      <c r="AL131">
        <v>1139.06</v>
      </c>
      <c r="AM131">
        <v>8.4592220000000005</v>
      </c>
      <c r="AO131" s="1">
        <v>40421</v>
      </c>
      <c r="AP131">
        <v>1024.123</v>
      </c>
      <c r="AQ131">
        <v>8.4537589999999998</v>
      </c>
      <c r="AS131" s="1">
        <v>40421</v>
      </c>
      <c r="AT131">
        <v>2075.94</v>
      </c>
      <c r="AU131">
        <v>8.5146580000000007</v>
      </c>
      <c r="AW131" s="1">
        <v>40421</v>
      </c>
      <c r="AX131">
        <v>1654.36</v>
      </c>
      <c r="AY131">
        <v>1.143931</v>
      </c>
      <c r="BA131" s="1">
        <v>40421</v>
      </c>
      <c r="BB131">
        <v>2519.56</v>
      </c>
      <c r="BC131">
        <v>3.2453439999999998</v>
      </c>
      <c r="BE131" s="1">
        <v>40421</v>
      </c>
      <c r="BF131">
        <v>2079.21</v>
      </c>
      <c r="BG131">
        <v>3.1549960000000001</v>
      </c>
      <c r="BI131" s="1">
        <v>40421</v>
      </c>
      <c r="BJ131">
        <v>2472.12</v>
      </c>
      <c r="BK131">
        <v>5.3978650000000004</v>
      </c>
      <c r="BM131" s="1">
        <v>40421</v>
      </c>
      <c r="BN131">
        <v>210.53</v>
      </c>
      <c r="BO131">
        <v>4.5743879999999999</v>
      </c>
      <c r="BQ131" s="1">
        <v>40421</v>
      </c>
      <c r="BR131">
        <v>293.61</v>
      </c>
      <c r="BS131">
        <v>1.749458</v>
      </c>
      <c r="BU131" s="1">
        <v>40421</v>
      </c>
      <c r="BV131">
        <v>687.13499999999999</v>
      </c>
    </row>
    <row r="132" spans="1:74" x14ac:dyDescent="0.35">
      <c r="A132" s="1">
        <v>40451</v>
      </c>
      <c r="B132">
        <v>295.02</v>
      </c>
      <c r="C132">
        <v>2.2191990000000001</v>
      </c>
      <c r="E132" s="1">
        <v>40451</v>
      </c>
      <c r="F132">
        <v>318.47000000000003</v>
      </c>
      <c r="G132">
        <v>2.9930439999999998</v>
      </c>
      <c r="I132" s="1">
        <v>40451</v>
      </c>
      <c r="J132">
        <v>314.57</v>
      </c>
      <c r="K132">
        <v>3.6125419999999999</v>
      </c>
      <c r="M132" s="1">
        <v>40451</v>
      </c>
      <c r="N132">
        <v>354.96</v>
      </c>
      <c r="O132">
        <v>4.3026989999999996</v>
      </c>
      <c r="Q132" s="1">
        <v>40451</v>
      </c>
      <c r="R132">
        <v>239.8098</v>
      </c>
      <c r="S132">
        <v>0.97365800000000002</v>
      </c>
      <c r="U132" s="1">
        <v>40451</v>
      </c>
      <c r="V132">
        <v>276.95</v>
      </c>
      <c r="W132">
        <v>2.632098</v>
      </c>
      <c r="Y132" s="1">
        <v>40451</v>
      </c>
      <c r="Z132">
        <v>296.39999999999998</v>
      </c>
      <c r="AA132">
        <v>2.9950450000000002</v>
      </c>
      <c r="AC132" s="1">
        <v>40451</v>
      </c>
      <c r="AD132">
        <v>335.51</v>
      </c>
      <c r="AE132">
        <v>3.2213449999999999</v>
      </c>
      <c r="AG132" s="1">
        <v>40451</v>
      </c>
      <c r="AH132">
        <v>382.71</v>
      </c>
      <c r="AI132">
        <v>4.477678</v>
      </c>
      <c r="AK132" s="1">
        <v>40451</v>
      </c>
      <c r="AL132">
        <v>1173.3800000000001</v>
      </c>
      <c r="AM132">
        <v>7.8030489999999997</v>
      </c>
      <c r="AO132" s="1">
        <v>40451</v>
      </c>
      <c r="AP132">
        <v>1053.3534</v>
      </c>
      <c r="AQ132">
        <v>7.7693700000000003</v>
      </c>
      <c r="AS132" s="1">
        <v>40451</v>
      </c>
      <c r="AT132">
        <v>2171.87</v>
      </c>
      <c r="AU132">
        <v>8.1287190000000002</v>
      </c>
      <c r="AW132" s="1">
        <v>40451</v>
      </c>
      <c r="AX132">
        <v>1658.94</v>
      </c>
      <c r="AY132">
        <v>1.0994200000000001</v>
      </c>
      <c r="BA132" s="1">
        <v>40451</v>
      </c>
      <c r="BB132">
        <v>2479.9899999999998</v>
      </c>
      <c r="BC132">
        <v>3.374063</v>
      </c>
      <c r="BE132" s="1">
        <v>40451</v>
      </c>
      <c r="BF132">
        <v>2099.4699999999998</v>
      </c>
      <c r="BG132">
        <v>2.9918010000000002</v>
      </c>
      <c r="BI132" s="1">
        <v>40451</v>
      </c>
      <c r="BJ132">
        <v>2470.2399999999998</v>
      </c>
      <c r="BK132">
        <v>5.4208660000000002</v>
      </c>
      <c r="BM132" s="1">
        <v>40451</v>
      </c>
      <c r="BN132">
        <v>214.99</v>
      </c>
      <c r="BO132">
        <v>4.1924190000000001</v>
      </c>
      <c r="BQ132" s="1">
        <v>40451</v>
      </c>
      <c r="BR132">
        <v>294.66000000000003</v>
      </c>
      <c r="BS132">
        <v>1.68167</v>
      </c>
      <c r="BU132" s="1">
        <v>40451</v>
      </c>
      <c r="BV132">
        <v>687.16899999999998</v>
      </c>
    </row>
    <row r="133" spans="1:74" x14ac:dyDescent="0.35">
      <c r="A133" s="1">
        <v>40480</v>
      </c>
      <c r="B133">
        <v>296.2</v>
      </c>
      <c r="C133">
        <v>2.099348</v>
      </c>
      <c r="E133" s="1">
        <v>40480</v>
      </c>
      <c r="F133">
        <v>318.27</v>
      </c>
      <c r="G133">
        <v>2.9553750000000001</v>
      </c>
      <c r="I133" s="1">
        <v>40480</v>
      </c>
      <c r="J133">
        <v>314.5</v>
      </c>
      <c r="K133">
        <v>3.5777410000000001</v>
      </c>
      <c r="M133" s="1">
        <v>40480</v>
      </c>
      <c r="N133">
        <v>357.15</v>
      </c>
      <c r="O133">
        <v>4.2114989999999999</v>
      </c>
      <c r="Q133" s="1">
        <v>40480</v>
      </c>
      <c r="R133">
        <v>240.62459999999999</v>
      </c>
      <c r="S133">
        <v>0.84500299999999995</v>
      </c>
      <c r="U133" s="1">
        <v>40480</v>
      </c>
      <c r="V133">
        <v>279.51</v>
      </c>
      <c r="W133">
        <v>2.4130199999999999</v>
      </c>
      <c r="Y133" s="1">
        <v>40480</v>
      </c>
      <c r="Z133">
        <v>299.04000000000002</v>
      </c>
      <c r="AA133">
        <v>2.8884599999999998</v>
      </c>
      <c r="AC133" s="1">
        <v>40480</v>
      </c>
      <c r="AD133">
        <v>336.82</v>
      </c>
      <c r="AE133">
        <v>3.2076370000000001</v>
      </c>
      <c r="AG133" s="1">
        <v>40480</v>
      </c>
      <c r="AH133">
        <v>374.18</v>
      </c>
      <c r="AI133">
        <v>4.6741109999999999</v>
      </c>
      <c r="AK133" s="1">
        <v>40480</v>
      </c>
      <c r="AL133">
        <v>1203.68</v>
      </c>
      <c r="AM133">
        <v>7.279941</v>
      </c>
      <c r="AO133" s="1">
        <v>40480</v>
      </c>
      <c r="AP133">
        <v>1078.8684000000001</v>
      </c>
      <c r="AQ133">
        <v>7.2320789999999997</v>
      </c>
      <c r="AS133" s="1">
        <v>40480</v>
      </c>
      <c r="AT133">
        <v>2261.66</v>
      </c>
      <c r="AU133">
        <v>7.7459199999999999</v>
      </c>
      <c r="AW133" s="1">
        <v>40480</v>
      </c>
      <c r="AX133">
        <v>1664.56</v>
      </c>
      <c r="AY133">
        <v>1.0317069999999999</v>
      </c>
      <c r="BA133" s="1">
        <v>40480</v>
      </c>
      <c r="BB133">
        <v>2397.86</v>
      </c>
      <c r="BC133">
        <v>3.6244260000000001</v>
      </c>
      <c r="BE133" s="1">
        <v>40480</v>
      </c>
      <c r="BF133">
        <v>2114.2800000000002</v>
      </c>
      <c r="BG133">
        <v>2.8836080000000002</v>
      </c>
      <c r="BI133" s="1">
        <v>40480</v>
      </c>
      <c r="BJ133">
        <v>2432.36</v>
      </c>
      <c r="BK133">
        <v>5.5840670000000001</v>
      </c>
      <c r="BM133" s="1">
        <v>40480</v>
      </c>
      <c r="BN133">
        <v>217.29</v>
      </c>
      <c r="BO133">
        <v>4.0368370000000002</v>
      </c>
      <c r="BQ133" s="1">
        <v>40480</v>
      </c>
      <c r="BR133">
        <v>295.12</v>
      </c>
      <c r="BS133">
        <v>1.6516409999999999</v>
      </c>
      <c r="BU133" s="1">
        <v>40482</v>
      </c>
      <c r="BV133">
        <v>687.28399999999999</v>
      </c>
    </row>
    <row r="134" spans="1:74" x14ac:dyDescent="0.35">
      <c r="A134" s="1">
        <v>40512</v>
      </c>
      <c r="B134">
        <v>294.81</v>
      </c>
      <c r="C134">
        <v>2.3335900000000001</v>
      </c>
      <c r="E134" s="1">
        <v>40512</v>
      </c>
      <c r="F134">
        <v>315.25</v>
      </c>
      <c r="G134">
        <v>3.2134149999999999</v>
      </c>
      <c r="I134" s="1">
        <v>40512</v>
      </c>
      <c r="J134">
        <v>311.43</v>
      </c>
      <c r="K134">
        <v>3.8143099999999999</v>
      </c>
      <c r="M134" s="1">
        <v>40512</v>
      </c>
      <c r="N134">
        <v>353.95</v>
      </c>
      <c r="O134">
        <v>4.4024559999999999</v>
      </c>
      <c r="Q134" s="1">
        <v>40512</v>
      </c>
      <c r="R134">
        <v>240.20830000000001</v>
      </c>
      <c r="S134">
        <v>0.94206699999999999</v>
      </c>
      <c r="U134" s="1">
        <v>40512</v>
      </c>
      <c r="V134">
        <v>278.54000000000002</v>
      </c>
      <c r="W134">
        <v>2.4472860000000001</v>
      </c>
      <c r="Y134" s="1">
        <v>40512</v>
      </c>
      <c r="Z134">
        <v>296.85000000000002</v>
      </c>
      <c r="AA134">
        <v>3.1596799999999998</v>
      </c>
      <c r="AC134" s="1">
        <v>40512</v>
      </c>
      <c r="AD134">
        <v>333.15</v>
      </c>
      <c r="AE134">
        <v>3.5340859999999998</v>
      </c>
      <c r="AG134" s="1">
        <v>40512</v>
      </c>
      <c r="AH134">
        <v>369.15</v>
      </c>
      <c r="AI134">
        <v>4.8213369999999998</v>
      </c>
      <c r="AK134" s="1">
        <v>40512</v>
      </c>
      <c r="AL134">
        <v>1189.6199999999999</v>
      </c>
      <c r="AM134">
        <v>7.8990169999999997</v>
      </c>
      <c r="AO134" s="1">
        <v>40512</v>
      </c>
      <c r="AP134">
        <v>1067.5650000000001</v>
      </c>
      <c r="AQ134">
        <v>7.8796400000000002</v>
      </c>
      <c r="AS134" s="1">
        <v>40512</v>
      </c>
      <c r="AT134">
        <v>2208.58</v>
      </c>
      <c r="AU134">
        <v>8.0940189999999994</v>
      </c>
      <c r="AW134" s="1">
        <v>40512</v>
      </c>
      <c r="AX134">
        <v>1654.52</v>
      </c>
      <c r="AY134">
        <v>1.213187</v>
      </c>
      <c r="BA134" s="1">
        <v>40512</v>
      </c>
      <c r="BB134">
        <v>2366.04</v>
      </c>
      <c r="BC134">
        <v>3.7612589999999999</v>
      </c>
      <c r="BE134" s="1">
        <v>40512</v>
      </c>
      <c r="BF134">
        <v>2098.0500000000002</v>
      </c>
      <c r="BG134">
        <v>3.1202670000000001</v>
      </c>
      <c r="BI134" s="1">
        <v>40512</v>
      </c>
      <c r="BJ134">
        <v>2409.5500000000002</v>
      </c>
      <c r="BK134">
        <v>5.6953680000000002</v>
      </c>
      <c r="BM134" s="1">
        <v>40512</v>
      </c>
      <c r="BN134">
        <v>216.67</v>
      </c>
      <c r="BO134">
        <v>4.2392799999999999</v>
      </c>
      <c r="BQ134" s="1">
        <v>40512</v>
      </c>
      <c r="BR134">
        <v>293.19</v>
      </c>
      <c r="BS134">
        <v>1.8321810000000001</v>
      </c>
      <c r="BU134" s="1">
        <v>40512</v>
      </c>
      <c r="BV134">
        <v>687.32100000000003</v>
      </c>
    </row>
    <row r="135" spans="1:74" x14ac:dyDescent="0.35">
      <c r="A135" s="1">
        <v>40543</v>
      </c>
      <c r="B135">
        <v>291.49</v>
      </c>
      <c r="C135">
        <v>2.6374960000000001</v>
      </c>
      <c r="E135" s="1">
        <v>40543</v>
      </c>
      <c r="F135">
        <v>312.73</v>
      </c>
      <c r="G135">
        <v>3.3943150000000002</v>
      </c>
      <c r="I135" s="1">
        <v>40543</v>
      </c>
      <c r="J135">
        <v>308.95999999999998</v>
      </c>
      <c r="K135">
        <v>3.994888</v>
      </c>
      <c r="M135" s="1">
        <v>40543</v>
      </c>
      <c r="N135">
        <v>350</v>
      </c>
      <c r="O135">
        <v>4.6632230000000003</v>
      </c>
      <c r="Q135" s="1">
        <v>40543</v>
      </c>
      <c r="R135">
        <v>239.8767</v>
      </c>
      <c r="S135">
        <v>1.0276749999999999</v>
      </c>
      <c r="U135" s="1">
        <v>40543</v>
      </c>
      <c r="V135">
        <v>276.45999999999998</v>
      </c>
      <c r="W135">
        <v>2.5782940000000001</v>
      </c>
      <c r="Y135" s="1">
        <v>40543</v>
      </c>
      <c r="Z135">
        <v>293.06</v>
      </c>
      <c r="AA135">
        <v>3.4822600000000001</v>
      </c>
      <c r="AC135" s="1">
        <v>40543</v>
      </c>
      <c r="AD135">
        <v>326.58</v>
      </c>
      <c r="AE135">
        <v>3.9080729999999999</v>
      </c>
      <c r="AG135" s="1">
        <v>40543</v>
      </c>
      <c r="AH135">
        <v>361.26</v>
      </c>
      <c r="AI135">
        <v>4.96943</v>
      </c>
      <c r="AK135" s="1">
        <v>40543</v>
      </c>
      <c r="AL135">
        <v>1211.19</v>
      </c>
      <c r="AM135">
        <v>7.5097259999999997</v>
      </c>
      <c r="AO135" s="1">
        <v>40543</v>
      </c>
      <c r="AP135">
        <v>1087.923</v>
      </c>
      <c r="AQ135">
        <v>7.4286510000000003</v>
      </c>
      <c r="AS135" s="1">
        <v>40543</v>
      </c>
      <c r="AT135">
        <v>2227.79</v>
      </c>
      <c r="AU135">
        <v>8.3111289999999993</v>
      </c>
      <c r="AW135" s="1">
        <v>40543</v>
      </c>
      <c r="AX135">
        <v>1629.61</v>
      </c>
      <c r="AY135">
        <v>1.550791</v>
      </c>
      <c r="BA135" s="1">
        <v>40543</v>
      </c>
      <c r="BB135">
        <v>2277.56</v>
      </c>
      <c r="BC135">
        <v>4.0983669999999996</v>
      </c>
      <c r="BE135" s="1">
        <v>40543</v>
      </c>
      <c r="BF135">
        <v>2076.31</v>
      </c>
      <c r="BG135">
        <v>3.3944589999999999</v>
      </c>
      <c r="BI135" s="1">
        <v>40543</v>
      </c>
      <c r="BJ135">
        <v>2395.65</v>
      </c>
      <c r="BK135">
        <v>5.7866299999999997</v>
      </c>
      <c r="BM135" s="1">
        <v>40543</v>
      </c>
      <c r="BN135">
        <v>216.95</v>
      </c>
      <c r="BO135">
        <v>4.1605650000000001</v>
      </c>
      <c r="BQ135" s="1">
        <v>40543</v>
      </c>
      <c r="BR135">
        <v>290.27999999999997</v>
      </c>
      <c r="BS135">
        <v>2.1102080000000001</v>
      </c>
      <c r="BU135" s="1">
        <v>40543</v>
      </c>
      <c r="BV135">
        <v>687.45100000000002</v>
      </c>
    </row>
    <row r="136" spans="1:74" x14ac:dyDescent="0.35">
      <c r="A136" s="1">
        <v>40574</v>
      </c>
      <c r="B136">
        <v>291.64</v>
      </c>
      <c r="C136">
        <v>2.6574260000000001</v>
      </c>
      <c r="E136" s="1">
        <v>40574</v>
      </c>
      <c r="F136">
        <v>312.89999999999998</v>
      </c>
      <c r="G136">
        <v>3.3787470000000002</v>
      </c>
      <c r="I136" s="1">
        <v>40574</v>
      </c>
      <c r="J136">
        <v>309.76</v>
      </c>
      <c r="K136">
        <v>3.9331339999999999</v>
      </c>
      <c r="M136" s="1">
        <v>40574</v>
      </c>
      <c r="N136">
        <v>352.03</v>
      </c>
      <c r="O136">
        <v>4.5841750000000001</v>
      </c>
      <c r="Q136" s="1">
        <v>40574</v>
      </c>
      <c r="R136">
        <v>240.405</v>
      </c>
      <c r="S136">
        <v>0.97962099999999996</v>
      </c>
      <c r="U136" s="1">
        <v>40574</v>
      </c>
      <c r="V136">
        <v>277.95999999999998</v>
      </c>
      <c r="W136">
        <v>2.4628399999999999</v>
      </c>
      <c r="Y136" s="1">
        <v>40574</v>
      </c>
      <c r="Z136">
        <v>294.27999999999997</v>
      </c>
      <c r="AA136">
        <v>3.4784609999999998</v>
      </c>
      <c r="AC136" s="1">
        <v>40574</v>
      </c>
      <c r="AD136">
        <v>326.75</v>
      </c>
      <c r="AE136">
        <v>3.9696359999999999</v>
      </c>
      <c r="AG136" s="1">
        <v>40574</v>
      </c>
      <c r="AH136">
        <v>356.61</v>
      </c>
      <c r="AI136">
        <v>5.0558509999999997</v>
      </c>
      <c r="AK136" s="1">
        <v>40574</v>
      </c>
      <c r="AL136">
        <v>1237.9100000000001</v>
      </c>
      <c r="AM136">
        <v>7.0238550000000002</v>
      </c>
      <c r="AO136" s="1">
        <v>40574</v>
      </c>
      <c r="AP136">
        <v>1110.8979999999999</v>
      </c>
      <c r="AQ136">
        <v>6.9493539999999996</v>
      </c>
      <c r="AS136" s="1">
        <v>40574</v>
      </c>
      <c r="AT136">
        <v>2297.73</v>
      </c>
      <c r="AU136">
        <v>7.8264279999999999</v>
      </c>
      <c r="AW136" s="1">
        <v>40574</v>
      </c>
      <c r="AX136">
        <v>1634.44</v>
      </c>
      <c r="AY136">
        <v>1.515763</v>
      </c>
      <c r="BA136" s="1">
        <v>40574</v>
      </c>
      <c r="BB136">
        <v>2228.25</v>
      </c>
      <c r="BC136">
        <v>4.2790509999999999</v>
      </c>
      <c r="BE136" s="1">
        <v>40574</v>
      </c>
      <c r="BF136">
        <v>2090.0100000000002</v>
      </c>
      <c r="BG136">
        <v>3.3134160000000001</v>
      </c>
      <c r="BI136" s="1">
        <v>40574</v>
      </c>
      <c r="BJ136">
        <v>2369.0700000000002</v>
      </c>
      <c r="BK136">
        <v>5.9375559999999998</v>
      </c>
      <c r="BM136" s="1">
        <v>40574</v>
      </c>
      <c r="BN136">
        <v>221.03</v>
      </c>
      <c r="BO136">
        <v>3.8213650000000001</v>
      </c>
      <c r="BQ136" s="1">
        <v>40574</v>
      </c>
      <c r="BR136">
        <v>292.16000000000003</v>
      </c>
      <c r="BS136">
        <v>1.9168080000000001</v>
      </c>
      <c r="BU136" s="1">
        <v>40574</v>
      </c>
      <c r="BV136">
        <v>687.49900000000002</v>
      </c>
    </row>
    <row r="137" spans="1:74" x14ac:dyDescent="0.35">
      <c r="A137" s="1">
        <v>40602</v>
      </c>
      <c r="B137">
        <v>291.88</v>
      </c>
      <c r="C137">
        <v>2.7202600000000001</v>
      </c>
      <c r="E137" s="1">
        <v>40602</v>
      </c>
      <c r="F137">
        <v>315.02</v>
      </c>
      <c r="G137">
        <v>3.3724639999999999</v>
      </c>
      <c r="I137" s="1">
        <v>40602</v>
      </c>
      <c r="J137">
        <v>312.67</v>
      </c>
      <c r="K137">
        <v>3.8934310000000001</v>
      </c>
      <c r="M137" s="1">
        <v>40602</v>
      </c>
      <c r="N137">
        <v>354.85</v>
      </c>
      <c r="O137">
        <v>4.5558560000000003</v>
      </c>
      <c r="Q137" s="1">
        <v>40602</v>
      </c>
      <c r="R137">
        <v>240.42230000000001</v>
      </c>
      <c r="S137">
        <v>1.04013</v>
      </c>
      <c r="U137" s="1">
        <v>40602</v>
      </c>
      <c r="V137">
        <v>277.97000000000003</v>
      </c>
      <c r="W137">
        <v>2.5277080000000001</v>
      </c>
      <c r="Y137" s="1">
        <v>40602</v>
      </c>
      <c r="Z137">
        <v>294.81</v>
      </c>
      <c r="AA137">
        <v>3.5088240000000002</v>
      </c>
      <c r="AC137" s="1">
        <v>40602</v>
      </c>
      <c r="AD137">
        <v>327.5</v>
      </c>
      <c r="AE137">
        <v>4.0075890000000003</v>
      </c>
      <c r="AG137" s="1">
        <v>40602</v>
      </c>
      <c r="AH137">
        <v>361.15</v>
      </c>
      <c r="AI137">
        <v>5.0025839999999997</v>
      </c>
      <c r="AK137" s="1">
        <v>40602</v>
      </c>
      <c r="AL137">
        <v>1254.1300000000001</v>
      </c>
      <c r="AM137">
        <v>6.8436190000000003</v>
      </c>
      <c r="AO137" s="1">
        <v>40602</v>
      </c>
      <c r="AP137">
        <v>1124.999</v>
      </c>
      <c r="AQ137">
        <v>6.753558</v>
      </c>
      <c r="AS137" s="1">
        <v>40602</v>
      </c>
      <c r="AT137">
        <v>2338.1</v>
      </c>
      <c r="AU137">
        <v>7.8775719999999998</v>
      </c>
      <c r="AW137" s="1">
        <v>40602</v>
      </c>
      <c r="AX137">
        <v>1630.2</v>
      </c>
      <c r="AY137">
        <v>1.639181</v>
      </c>
      <c r="BA137" s="1">
        <v>40602</v>
      </c>
      <c r="BB137">
        <v>2254.2800000000002</v>
      </c>
      <c r="BC137">
        <v>4.2439400000000003</v>
      </c>
      <c r="BE137" s="1">
        <v>40602</v>
      </c>
      <c r="BF137">
        <v>2099.75</v>
      </c>
      <c r="BG137">
        <v>3.3144290000000001</v>
      </c>
      <c r="BI137" s="1">
        <v>40602</v>
      </c>
      <c r="BJ137">
        <v>2410.61</v>
      </c>
      <c r="BK137">
        <v>5.8432839999999997</v>
      </c>
      <c r="BM137" s="1">
        <v>40602</v>
      </c>
      <c r="BN137">
        <v>222.78</v>
      </c>
      <c r="BO137">
        <v>3.74397</v>
      </c>
      <c r="BQ137" s="1">
        <v>40602</v>
      </c>
      <c r="BR137">
        <v>292.12</v>
      </c>
      <c r="BS137">
        <v>2.0021740000000001</v>
      </c>
      <c r="BU137" s="1">
        <v>40602</v>
      </c>
      <c r="BV137">
        <v>687.60900000000004</v>
      </c>
    </row>
    <row r="138" spans="1:74" x14ac:dyDescent="0.35">
      <c r="A138" s="1">
        <v>40633</v>
      </c>
      <c r="B138">
        <v>292.17</v>
      </c>
      <c r="C138">
        <v>2.7718349999999998</v>
      </c>
      <c r="E138" s="1">
        <v>40633</v>
      </c>
      <c r="F138">
        <v>314.51</v>
      </c>
      <c r="G138">
        <v>3.490453</v>
      </c>
      <c r="I138" s="1">
        <v>40633</v>
      </c>
      <c r="J138">
        <v>312.11</v>
      </c>
      <c r="K138">
        <v>3.9976219999999998</v>
      </c>
      <c r="M138" s="1">
        <v>40633</v>
      </c>
      <c r="N138">
        <v>355.01</v>
      </c>
      <c r="O138">
        <v>4.6302479999999999</v>
      </c>
      <c r="Q138" s="1">
        <v>40633</v>
      </c>
      <c r="R138">
        <v>240.43219999999999</v>
      </c>
      <c r="S138">
        <v>1.1287450000000001</v>
      </c>
      <c r="U138" s="1">
        <v>40633</v>
      </c>
      <c r="V138">
        <v>278.17</v>
      </c>
      <c r="W138">
        <v>2.591059</v>
      </c>
      <c r="Y138" s="1">
        <v>40633</v>
      </c>
      <c r="Z138">
        <v>295.02</v>
      </c>
      <c r="AA138">
        <v>3.5655130000000002</v>
      </c>
      <c r="AC138" s="1">
        <v>40633</v>
      </c>
      <c r="AD138">
        <v>327.96</v>
      </c>
      <c r="AE138">
        <v>4.0431600000000003</v>
      </c>
      <c r="AG138" s="1">
        <v>40633</v>
      </c>
      <c r="AH138">
        <v>360.99</v>
      </c>
      <c r="AI138">
        <v>5.0298470000000002</v>
      </c>
      <c r="AK138" s="1">
        <v>40633</v>
      </c>
      <c r="AL138">
        <v>1258.19</v>
      </c>
      <c r="AM138">
        <v>7.0176489999999996</v>
      </c>
      <c r="AO138" s="1">
        <v>40633</v>
      </c>
      <c r="AP138">
        <v>1128.624</v>
      </c>
      <c r="AQ138">
        <v>6.9408190000000003</v>
      </c>
      <c r="AS138" s="1">
        <v>40633</v>
      </c>
      <c r="AT138">
        <v>2346</v>
      </c>
      <c r="AU138">
        <v>7.8653570000000004</v>
      </c>
      <c r="AW138" s="1">
        <v>40633</v>
      </c>
      <c r="AX138">
        <v>1629.03</v>
      </c>
      <c r="AY138">
        <v>1.7211700000000001</v>
      </c>
      <c r="BA138" s="1">
        <v>40633</v>
      </c>
      <c r="BB138">
        <v>2254.4899999999998</v>
      </c>
      <c r="BC138">
        <v>4.2823000000000002</v>
      </c>
      <c r="BE138" s="1">
        <v>40633</v>
      </c>
      <c r="BF138">
        <v>2098.73</v>
      </c>
      <c r="BG138">
        <v>3.4356659999999999</v>
      </c>
      <c r="BI138" s="1">
        <v>40633</v>
      </c>
      <c r="BJ138">
        <v>2401.38</v>
      </c>
      <c r="BK138">
        <v>5.9132239999999996</v>
      </c>
      <c r="BM138" s="1">
        <v>40633</v>
      </c>
      <c r="BN138">
        <v>221.39</v>
      </c>
      <c r="BO138">
        <v>3.972836</v>
      </c>
      <c r="BQ138" s="1">
        <v>40633</v>
      </c>
      <c r="BR138">
        <v>292.13</v>
      </c>
      <c r="BS138">
        <v>2.0502159999999998</v>
      </c>
      <c r="BU138" s="1">
        <v>40633</v>
      </c>
      <c r="BV138">
        <v>687.78800000000001</v>
      </c>
    </row>
    <row r="139" spans="1:74" x14ac:dyDescent="0.35">
      <c r="A139" s="1">
        <v>40662</v>
      </c>
      <c r="B139">
        <v>295.41000000000003</v>
      </c>
      <c r="C139">
        <v>2.5884369999999999</v>
      </c>
      <c r="E139" s="1">
        <v>40662</v>
      </c>
      <c r="F139">
        <v>319.87</v>
      </c>
      <c r="G139">
        <v>3.2319209999999998</v>
      </c>
      <c r="I139" s="1">
        <v>40662</v>
      </c>
      <c r="J139">
        <v>317.70999999999998</v>
      </c>
      <c r="K139">
        <v>3.7446269999999999</v>
      </c>
      <c r="M139" s="1">
        <v>40662</v>
      </c>
      <c r="N139">
        <v>361.61</v>
      </c>
      <c r="O139">
        <v>4.4097489999999997</v>
      </c>
      <c r="Q139" s="1">
        <v>40662</v>
      </c>
      <c r="R139">
        <v>241.62989999999999</v>
      </c>
      <c r="S139">
        <v>0.95975500000000002</v>
      </c>
      <c r="U139" s="1">
        <v>40662</v>
      </c>
      <c r="V139">
        <v>281.42</v>
      </c>
      <c r="W139">
        <v>2.392684</v>
      </c>
      <c r="Y139" s="1">
        <v>40662</v>
      </c>
      <c r="Z139">
        <v>299.14</v>
      </c>
      <c r="AA139">
        <v>3.327191</v>
      </c>
      <c r="AC139" s="1">
        <v>40662</v>
      </c>
      <c r="AD139">
        <v>333.16</v>
      </c>
      <c r="AE139">
        <v>3.8545579999999999</v>
      </c>
      <c r="AG139" s="1">
        <v>40662</v>
      </c>
      <c r="AH139">
        <v>368.54</v>
      </c>
      <c r="AI139">
        <v>4.8843899999999998</v>
      </c>
      <c r="AK139" s="1">
        <v>40662</v>
      </c>
      <c r="AL139">
        <v>1277.69</v>
      </c>
      <c r="AM139">
        <v>6.7453880000000002</v>
      </c>
      <c r="AO139" s="1">
        <v>40662</v>
      </c>
      <c r="AP139">
        <v>1145.0630000000001</v>
      </c>
      <c r="AQ139">
        <v>6.6771140000000004</v>
      </c>
      <c r="AS139" s="1">
        <v>40662</v>
      </c>
      <c r="AT139">
        <v>2406.4899999999998</v>
      </c>
      <c r="AU139">
        <v>7.551329</v>
      </c>
      <c r="AW139" s="1">
        <v>40662</v>
      </c>
      <c r="AX139">
        <v>1646.04</v>
      </c>
      <c r="AY139">
        <v>1.5186649999999999</v>
      </c>
      <c r="BA139" s="1">
        <v>40662</v>
      </c>
      <c r="BB139">
        <v>2296.64</v>
      </c>
      <c r="BC139">
        <v>4.174658</v>
      </c>
      <c r="BE139" s="1">
        <v>40662</v>
      </c>
      <c r="BF139">
        <v>2129.81</v>
      </c>
      <c r="BG139">
        <v>3.1795979999999999</v>
      </c>
      <c r="BI139" s="1">
        <v>40662</v>
      </c>
      <c r="BJ139">
        <v>2459.5100000000002</v>
      </c>
      <c r="BK139">
        <v>5.7734589999999999</v>
      </c>
      <c r="BM139" s="1">
        <v>40662</v>
      </c>
      <c r="BN139">
        <v>226.61</v>
      </c>
      <c r="BO139">
        <v>3.4681649999999999</v>
      </c>
      <c r="BQ139" s="1">
        <v>40662</v>
      </c>
      <c r="BR139">
        <v>294.89999999999998</v>
      </c>
      <c r="BS139">
        <v>1.8165389999999999</v>
      </c>
      <c r="BU139" s="1">
        <v>40663</v>
      </c>
      <c r="BV139">
        <v>687.92600000000004</v>
      </c>
    </row>
    <row r="140" spans="1:74" x14ac:dyDescent="0.35">
      <c r="A140" s="1">
        <v>40694</v>
      </c>
      <c r="B140">
        <v>299.08999999999997</v>
      </c>
      <c r="C140">
        <v>2.439673</v>
      </c>
      <c r="E140" s="1">
        <v>40694</v>
      </c>
      <c r="F140">
        <v>324.52999999999997</v>
      </c>
      <c r="G140">
        <v>3.0157799999999999</v>
      </c>
      <c r="I140" s="1">
        <v>40694</v>
      </c>
      <c r="J140">
        <v>322.27999999999997</v>
      </c>
      <c r="K140">
        <v>3.6069810000000002</v>
      </c>
      <c r="M140" s="1">
        <v>40694</v>
      </c>
      <c r="N140">
        <v>367.4</v>
      </c>
      <c r="O140">
        <v>4.239897</v>
      </c>
      <c r="Q140" s="1">
        <v>40694</v>
      </c>
      <c r="R140">
        <v>242.542</v>
      </c>
      <c r="S140">
        <v>0.82947599999999999</v>
      </c>
      <c r="U140" s="1">
        <v>40694</v>
      </c>
      <c r="V140">
        <v>284.38</v>
      </c>
      <c r="W140">
        <v>2.023069</v>
      </c>
      <c r="Y140" s="1">
        <v>40694</v>
      </c>
      <c r="Z140">
        <v>303.11</v>
      </c>
      <c r="AA140">
        <v>3.1853099999999999</v>
      </c>
      <c r="AC140" s="1">
        <v>40694</v>
      </c>
      <c r="AD140">
        <v>338.75</v>
      </c>
      <c r="AE140">
        <v>3.6787649999999998</v>
      </c>
      <c r="AG140" s="1">
        <v>40694</v>
      </c>
      <c r="AH140">
        <v>378.59</v>
      </c>
      <c r="AI140">
        <v>4.7356660000000002</v>
      </c>
      <c r="AK140" s="1">
        <v>40694</v>
      </c>
      <c r="AL140">
        <v>1283.92</v>
      </c>
      <c r="AM140">
        <v>6.8227880000000001</v>
      </c>
      <c r="AO140" s="1">
        <v>40694</v>
      </c>
      <c r="AP140">
        <v>1149.4680000000001</v>
      </c>
      <c r="AQ140">
        <v>6.7680660000000001</v>
      </c>
      <c r="AS140" s="1">
        <v>40694</v>
      </c>
      <c r="AT140">
        <v>2447.52</v>
      </c>
      <c r="AU140">
        <v>7.4581590000000002</v>
      </c>
      <c r="AW140" s="1">
        <v>40694</v>
      </c>
      <c r="AX140">
        <v>1666.81</v>
      </c>
      <c r="AY140">
        <v>1.2936399999999999</v>
      </c>
      <c r="BA140" s="1">
        <v>40694</v>
      </c>
      <c r="BB140">
        <v>2376.11</v>
      </c>
      <c r="BC140">
        <v>3.9618609999999999</v>
      </c>
      <c r="BE140" s="1">
        <v>40694</v>
      </c>
      <c r="BF140">
        <v>2153.67</v>
      </c>
      <c r="BG140">
        <v>3.0006710000000001</v>
      </c>
      <c r="BI140" s="1">
        <v>40694</v>
      </c>
      <c r="BJ140">
        <v>2518.75</v>
      </c>
      <c r="BK140">
        <v>5.600962</v>
      </c>
      <c r="BM140" s="1">
        <v>40694</v>
      </c>
      <c r="BN140">
        <v>227.3</v>
      </c>
      <c r="BO140">
        <v>3.4255119999999999</v>
      </c>
      <c r="BQ140" s="1">
        <v>40694</v>
      </c>
      <c r="BR140">
        <v>297.23</v>
      </c>
      <c r="BS140">
        <v>1.655897</v>
      </c>
      <c r="BU140" s="1">
        <v>40694</v>
      </c>
      <c r="BV140">
        <v>687.97400000000005</v>
      </c>
    </row>
    <row r="141" spans="1:74" x14ac:dyDescent="0.35">
      <c r="A141" s="1">
        <v>40724</v>
      </c>
      <c r="B141">
        <v>298.70999999999998</v>
      </c>
      <c r="C141">
        <v>2.5097170000000002</v>
      </c>
      <c r="E141" s="1">
        <v>40724</v>
      </c>
      <c r="F141">
        <v>322.22000000000003</v>
      </c>
      <c r="G141">
        <v>3.1870620000000001</v>
      </c>
      <c r="I141" s="1">
        <v>40724</v>
      </c>
      <c r="J141">
        <v>319.39</v>
      </c>
      <c r="K141">
        <v>3.7680729999999998</v>
      </c>
      <c r="M141" s="1">
        <v>40724</v>
      </c>
      <c r="N141">
        <v>364.36</v>
      </c>
      <c r="O141">
        <v>4.4181460000000001</v>
      </c>
      <c r="Q141" s="1">
        <v>40724</v>
      </c>
      <c r="R141">
        <v>242.6018</v>
      </c>
      <c r="S141">
        <v>0.86752799999999997</v>
      </c>
      <c r="U141" s="1">
        <v>40724</v>
      </c>
      <c r="V141">
        <v>284.16000000000003</v>
      </c>
      <c r="W141">
        <v>2.0758230000000002</v>
      </c>
      <c r="Y141" s="1">
        <v>40724</v>
      </c>
      <c r="Z141">
        <v>302.83</v>
      </c>
      <c r="AA141">
        <v>3.2825519999999999</v>
      </c>
      <c r="AC141" s="1">
        <v>40724</v>
      </c>
      <c r="AD141">
        <v>338.09</v>
      </c>
      <c r="AE141">
        <v>3.7642229999999999</v>
      </c>
      <c r="AG141" s="1">
        <v>40724</v>
      </c>
      <c r="AH141">
        <v>372.34</v>
      </c>
      <c r="AI141">
        <v>4.9010600000000002</v>
      </c>
      <c r="AK141" s="1">
        <v>40724</v>
      </c>
      <c r="AL141">
        <v>1271.42</v>
      </c>
      <c r="AM141">
        <v>7.3234760000000003</v>
      </c>
      <c r="AO141" s="1">
        <v>40724</v>
      </c>
      <c r="AP141">
        <v>1138.7270000000001</v>
      </c>
      <c r="AQ141">
        <v>7.288284</v>
      </c>
      <c r="AS141" s="1">
        <v>40724</v>
      </c>
      <c r="AT141">
        <v>2412.54</v>
      </c>
      <c r="AU141">
        <v>7.7698109999999998</v>
      </c>
      <c r="AW141" s="1">
        <v>40724</v>
      </c>
      <c r="AX141">
        <v>1665.44</v>
      </c>
      <c r="AY141">
        <v>1.3425050000000001</v>
      </c>
      <c r="BA141" s="1">
        <v>40724</v>
      </c>
      <c r="BB141">
        <v>2330.3200000000002</v>
      </c>
      <c r="BC141">
        <v>4.1288260000000001</v>
      </c>
      <c r="BE141" s="1">
        <v>40724</v>
      </c>
      <c r="BF141">
        <v>2144.0300000000002</v>
      </c>
      <c r="BG141">
        <v>3.1555780000000002</v>
      </c>
      <c r="BI141" s="1">
        <v>40724</v>
      </c>
      <c r="BJ141">
        <v>2465.27</v>
      </c>
      <c r="BK141">
        <v>5.8247080000000002</v>
      </c>
      <c r="BM141" s="1">
        <v>40724</v>
      </c>
      <c r="BN141">
        <v>225</v>
      </c>
      <c r="BO141">
        <v>3.7312919999999998</v>
      </c>
      <c r="BQ141" s="1">
        <v>40724</v>
      </c>
      <c r="BR141">
        <v>297.3</v>
      </c>
      <c r="BS141">
        <v>1.715856</v>
      </c>
      <c r="BU141" s="1">
        <v>40724</v>
      </c>
      <c r="BV141">
        <v>688.03599999999994</v>
      </c>
    </row>
    <row r="142" spans="1:74" x14ac:dyDescent="0.35">
      <c r="A142" s="1">
        <v>40753</v>
      </c>
      <c r="B142">
        <v>302.67</v>
      </c>
      <c r="C142">
        <v>2.3016719999999999</v>
      </c>
      <c r="E142" s="1">
        <v>40753</v>
      </c>
      <c r="F142">
        <v>328.57</v>
      </c>
      <c r="G142">
        <v>2.9716459999999998</v>
      </c>
      <c r="I142" s="1">
        <v>40753</v>
      </c>
      <c r="J142">
        <v>327.19</v>
      </c>
      <c r="K142">
        <v>3.495539</v>
      </c>
      <c r="M142" s="1">
        <v>40753</v>
      </c>
      <c r="N142">
        <v>374.23</v>
      </c>
      <c r="O142">
        <v>4.1136990000000004</v>
      </c>
      <c r="Q142" s="1">
        <v>40753</v>
      </c>
      <c r="R142">
        <v>243.34899999999999</v>
      </c>
      <c r="S142">
        <v>0.77666500000000005</v>
      </c>
      <c r="U142" s="1">
        <v>40753</v>
      </c>
      <c r="V142">
        <v>287.81</v>
      </c>
      <c r="W142">
        <v>1.9676</v>
      </c>
      <c r="Y142" s="1">
        <v>40753</v>
      </c>
      <c r="Z142">
        <v>306.75</v>
      </c>
      <c r="AA142">
        <v>3.0030649999999999</v>
      </c>
      <c r="AC142" s="1">
        <v>40753</v>
      </c>
      <c r="AD142">
        <v>344.84</v>
      </c>
      <c r="AE142">
        <v>3.5267520000000001</v>
      </c>
      <c r="AG142" s="1">
        <v>40753</v>
      </c>
      <c r="AH142">
        <v>387.45</v>
      </c>
      <c r="AI142">
        <v>4.7106570000000003</v>
      </c>
      <c r="AK142" s="1">
        <v>40753</v>
      </c>
      <c r="AL142">
        <v>1286.1600000000001</v>
      </c>
      <c r="AM142">
        <v>7.15428</v>
      </c>
      <c r="AO142" s="1">
        <v>40753</v>
      </c>
      <c r="AP142">
        <v>1151.7370000000001</v>
      </c>
      <c r="AQ142">
        <v>7.114077</v>
      </c>
      <c r="AS142" s="1">
        <v>40753</v>
      </c>
      <c r="AT142">
        <v>2445.5500000000002</v>
      </c>
      <c r="AU142">
        <v>7.6631359999999997</v>
      </c>
      <c r="AW142" s="1">
        <v>40753</v>
      </c>
      <c r="AX142">
        <v>1689.16</v>
      </c>
      <c r="AY142">
        <v>1.0879589999999999</v>
      </c>
      <c r="BA142" s="1">
        <v>40753</v>
      </c>
      <c r="BB142">
        <v>2430.7800000000002</v>
      </c>
      <c r="BC142">
        <v>3.8472270000000002</v>
      </c>
      <c r="BE142" s="1">
        <v>40753</v>
      </c>
      <c r="BF142">
        <v>2182.9899999999998</v>
      </c>
      <c r="BG142">
        <v>2.8579810000000001</v>
      </c>
      <c r="BI142" s="1">
        <v>40753</v>
      </c>
      <c r="BJ142">
        <v>2578.9899999999998</v>
      </c>
      <c r="BK142">
        <v>5.4888519999999996</v>
      </c>
      <c r="BM142" s="1">
        <v>40753</v>
      </c>
      <c r="BN142">
        <v>226.99</v>
      </c>
      <c r="BO142">
        <v>3.585709</v>
      </c>
      <c r="BQ142" s="1">
        <v>40753</v>
      </c>
      <c r="BR142">
        <v>300.69</v>
      </c>
      <c r="BS142">
        <v>1.5096430000000001</v>
      </c>
      <c r="BU142" s="1">
        <v>40755</v>
      </c>
      <c r="BV142">
        <v>687.99</v>
      </c>
    </row>
    <row r="143" spans="1:74" x14ac:dyDescent="0.35">
      <c r="A143" s="1">
        <v>40786</v>
      </c>
      <c r="B143">
        <v>308.38</v>
      </c>
      <c r="C143">
        <v>2.0015529999999999</v>
      </c>
      <c r="E143" s="1">
        <v>40786</v>
      </c>
      <c r="F143">
        <v>330.88</v>
      </c>
      <c r="G143">
        <v>2.4712649999999998</v>
      </c>
      <c r="I143" s="1">
        <v>40786</v>
      </c>
      <c r="J143">
        <v>327.31</v>
      </c>
      <c r="K143">
        <v>3.6198899999999998</v>
      </c>
      <c r="M143" s="1">
        <v>40786</v>
      </c>
      <c r="N143">
        <v>373.6</v>
      </c>
      <c r="O143">
        <v>4.283226</v>
      </c>
      <c r="Q143" s="1">
        <v>40786</v>
      </c>
      <c r="R143">
        <v>243.80690000000001</v>
      </c>
      <c r="S143">
        <v>0.71775999999999995</v>
      </c>
      <c r="U143" s="1">
        <v>40786</v>
      </c>
      <c r="V143">
        <v>289.86</v>
      </c>
      <c r="W143">
        <v>2.1171410000000002</v>
      </c>
      <c r="Y143" s="1">
        <v>40786</v>
      </c>
      <c r="Z143">
        <v>310.23</v>
      </c>
      <c r="AA143">
        <v>2.6447720000000001</v>
      </c>
      <c r="AC143" s="1">
        <v>40786</v>
      </c>
      <c r="AD143">
        <v>352.12</v>
      </c>
      <c r="AE143">
        <v>3.1897340000000001</v>
      </c>
      <c r="AG143" s="1">
        <v>40786</v>
      </c>
      <c r="AH143">
        <v>404.55</v>
      </c>
      <c r="AI143">
        <v>4.4222539999999997</v>
      </c>
      <c r="AK143" s="1">
        <v>40786</v>
      </c>
      <c r="AL143">
        <v>1234.68</v>
      </c>
      <c r="AM143">
        <v>8.5083369999999992</v>
      </c>
      <c r="AO143" s="1">
        <v>40786</v>
      </c>
      <c r="AP143">
        <v>1105.962</v>
      </c>
      <c r="AQ143">
        <v>8.5219729999999991</v>
      </c>
      <c r="AS143" s="1">
        <v>40786</v>
      </c>
      <c r="AT143">
        <v>2338.9699999999998</v>
      </c>
      <c r="AU143">
        <v>8.3281360000000006</v>
      </c>
      <c r="AW143" s="1">
        <v>40786</v>
      </c>
      <c r="AX143">
        <v>1718.99</v>
      </c>
      <c r="AY143">
        <v>0.778335</v>
      </c>
      <c r="BA143" s="1">
        <v>40786</v>
      </c>
      <c r="BB143">
        <v>2645.04</v>
      </c>
      <c r="BC143">
        <v>3.2940070000000001</v>
      </c>
      <c r="BE143" s="1">
        <v>40786</v>
      </c>
      <c r="BF143">
        <v>2178.7399999999998</v>
      </c>
      <c r="BG143">
        <v>3.0364939999999998</v>
      </c>
      <c r="BI143" s="1">
        <v>40786</v>
      </c>
      <c r="BJ143">
        <v>2600.08</v>
      </c>
      <c r="BK143">
        <v>5.439228</v>
      </c>
      <c r="BM143" s="1">
        <v>40786</v>
      </c>
      <c r="BN143">
        <v>223.04</v>
      </c>
      <c r="BO143">
        <v>4.092441</v>
      </c>
      <c r="BQ143" s="1">
        <v>40786</v>
      </c>
      <c r="BR143">
        <v>303.55</v>
      </c>
      <c r="BS143">
        <v>1.33172</v>
      </c>
      <c r="BU143" s="1">
        <v>40786</v>
      </c>
      <c r="BV143">
        <v>688.14499999999998</v>
      </c>
    </row>
    <row r="144" spans="1:74" x14ac:dyDescent="0.35">
      <c r="A144" s="1">
        <v>40816</v>
      </c>
      <c r="B144">
        <v>311.17</v>
      </c>
      <c r="C144">
        <v>1.891265</v>
      </c>
      <c r="E144" s="1">
        <v>40816</v>
      </c>
      <c r="F144">
        <v>332.82</v>
      </c>
      <c r="G144">
        <v>2.5386820000000001</v>
      </c>
      <c r="I144" s="1">
        <v>40816</v>
      </c>
      <c r="J144">
        <v>328.51</v>
      </c>
      <c r="K144">
        <v>3.7881339999999999</v>
      </c>
      <c r="M144" s="1">
        <v>40816</v>
      </c>
      <c r="N144">
        <v>372.47</v>
      </c>
      <c r="O144">
        <v>4.4813470000000004</v>
      </c>
      <c r="Q144" s="1">
        <v>40816</v>
      </c>
      <c r="R144">
        <v>243.3681</v>
      </c>
      <c r="S144">
        <v>0.89212400000000003</v>
      </c>
      <c r="U144" s="1">
        <v>40816</v>
      </c>
      <c r="V144">
        <v>288.82</v>
      </c>
      <c r="W144">
        <v>2.1721629999999998</v>
      </c>
      <c r="Y144" s="1">
        <v>40816</v>
      </c>
      <c r="Z144">
        <v>309.77</v>
      </c>
      <c r="AA144">
        <v>2.796497</v>
      </c>
      <c r="AC144" s="1">
        <v>40816</v>
      </c>
      <c r="AD144">
        <v>354.6</v>
      </c>
      <c r="AE144">
        <v>2.9534029999999998</v>
      </c>
      <c r="AG144" s="1">
        <v>40816</v>
      </c>
      <c r="AH144">
        <v>428.96</v>
      </c>
      <c r="AI144">
        <v>4.0133279999999996</v>
      </c>
      <c r="AK144" s="1">
        <v>40816</v>
      </c>
      <c r="AL144">
        <v>1194.32</v>
      </c>
      <c r="AM144">
        <v>9.5137680000000007</v>
      </c>
      <c r="AO144" s="1">
        <v>40816</v>
      </c>
      <c r="AP144">
        <v>1069.78</v>
      </c>
      <c r="AQ144">
        <v>9.5650220000000008</v>
      </c>
      <c r="AS144" s="1">
        <v>40816</v>
      </c>
      <c r="AT144">
        <v>2263.34</v>
      </c>
      <c r="AU144">
        <v>8.8410960000000003</v>
      </c>
      <c r="AW144" s="1">
        <v>40816</v>
      </c>
      <c r="AX144">
        <v>1724.33</v>
      </c>
      <c r="AY144">
        <v>0.791296</v>
      </c>
      <c r="BA144" s="1">
        <v>40816</v>
      </c>
      <c r="BB144">
        <v>2905.04</v>
      </c>
      <c r="BC144">
        <v>2.7288359999999998</v>
      </c>
      <c r="BE144" s="1">
        <v>40816</v>
      </c>
      <c r="BF144">
        <v>2160.88</v>
      </c>
      <c r="BG144">
        <v>3.32199</v>
      </c>
      <c r="BI144" s="1">
        <v>40816</v>
      </c>
      <c r="BJ144">
        <v>2685.98</v>
      </c>
      <c r="BK144">
        <v>5.2112049999999996</v>
      </c>
      <c r="BM144" s="1">
        <v>40816</v>
      </c>
      <c r="BN144">
        <v>223.07</v>
      </c>
      <c r="BO144">
        <v>4.1979680000000004</v>
      </c>
      <c r="BQ144" s="1">
        <v>40816</v>
      </c>
      <c r="BR144">
        <v>304.5</v>
      </c>
      <c r="BS144">
        <v>1.37751</v>
      </c>
      <c r="BU144" s="1">
        <v>40816</v>
      </c>
      <c r="BV144">
        <v>688.15800000000002</v>
      </c>
    </row>
    <row r="145" spans="1:74" x14ac:dyDescent="0.35">
      <c r="A145" s="1">
        <v>40847</v>
      </c>
      <c r="B145">
        <v>310.02</v>
      </c>
      <c r="C145">
        <v>1.9845950000000001</v>
      </c>
      <c r="E145" s="1">
        <v>40847</v>
      </c>
      <c r="F145">
        <v>334.52</v>
      </c>
      <c r="G145">
        <v>2.3020339999999999</v>
      </c>
      <c r="I145" s="1">
        <v>40847</v>
      </c>
      <c r="J145">
        <v>333.69</v>
      </c>
      <c r="K145">
        <v>3.60954</v>
      </c>
      <c r="M145" s="1">
        <v>40847</v>
      </c>
      <c r="N145">
        <v>380.86</v>
      </c>
      <c r="O145">
        <v>4.2435419999999997</v>
      </c>
      <c r="Q145" s="1">
        <v>40847</v>
      </c>
      <c r="R145">
        <v>243.8708</v>
      </c>
      <c r="S145">
        <v>0.77883599999999997</v>
      </c>
      <c r="U145" s="1">
        <v>40847</v>
      </c>
      <c r="V145">
        <v>289.67</v>
      </c>
      <c r="W145">
        <v>2.1868400000000001</v>
      </c>
      <c r="Y145" s="1">
        <v>40847</v>
      </c>
      <c r="Z145">
        <v>310.5</v>
      </c>
      <c r="AA145">
        <v>2.7977180000000001</v>
      </c>
      <c r="AC145" s="1">
        <v>40847</v>
      </c>
      <c r="AD145">
        <v>354.83</v>
      </c>
      <c r="AE145">
        <v>3.0404390000000001</v>
      </c>
      <c r="AG145" s="1">
        <v>40847</v>
      </c>
      <c r="AH145">
        <v>426.28</v>
      </c>
      <c r="AI145">
        <v>4.0964410000000004</v>
      </c>
      <c r="AK145" s="1">
        <v>40847</v>
      </c>
      <c r="AL145">
        <v>1265.8900000000001</v>
      </c>
      <c r="AM145">
        <v>8.2013090000000002</v>
      </c>
      <c r="AO145" s="1">
        <v>40847</v>
      </c>
      <c r="AP145">
        <v>1134.9688000000001</v>
      </c>
      <c r="AQ145">
        <v>8.1875040000000006</v>
      </c>
      <c r="AS145" s="1">
        <v>40847</v>
      </c>
      <c r="AT145">
        <v>2369.09</v>
      </c>
      <c r="AU145">
        <v>8.3888230000000004</v>
      </c>
      <c r="AW145" s="1">
        <v>40847</v>
      </c>
      <c r="AX145">
        <v>1720.39</v>
      </c>
      <c r="AY145">
        <v>0.83736100000000002</v>
      </c>
      <c r="BA145" s="1">
        <v>40847</v>
      </c>
      <c r="BB145">
        <v>2794.08</v>
      </c>
      <c r="BC145">
        <v>2.9980229999999999</v>
      </c>
      <c r="BE145" s="1">
        <v>40847</v>
      </c>
      <c r="BF145">
        <v>2191.3000000000002</v>
      </c>
      <c r="BG145">
        <v>3.0798719999999999</v>
      </c>
      <c r="BI145" s="1">
        <v>40847</v>
      </c>
      <c r="BJ145">
        <v>2761.83</v>
      </c>
      <c r="BK145">
        <v>5.032483</v>
      </c>
      <c r="BM145" s="1">
        <v>40847</v>
      </c>
      <c r="BN145">
        <v>226.26</v>
      </c>
      <c r="BO145">
        <v>3.918425</v>
      </c>
      <c r="BQ145" s="1">
        <v>40847</v>
      </c>
      <c r="BR145">
        <v>304.22000000000003</v>
      </c>
      <c r="BS145">
        <v>1.4183650000000001</v>
      </c>
      <c r="BU145" s="1">
        <v>40847</v>
      </c>
      <c r="BV145">
        <v>688.17200000000003</v>
      </c>
    </row>
    <row r="146" spans="1:74" x14ac:dyDescent="0.35">
      <c r="A146" s="1">
        <v>40877</v>
      </c>
      <c r="B146">
        <v>311.31</v>
      </c>
      <c r="C146">
        <v>1.929171</v>
      </c>
      <c r="E146" s="1">
        <v>40877</v>
      </c>
      <c r="F146">
        <v>331.74</v>
      </c>
      <c r="G146">
        <v>2.5354049999999999</v>
      </c>
      <c r="I146" s="1">
        <v>40877</v>
      </c>
      <c r="J146">
        <v>327.38</v>
      </c>
      <c r="K146">
        <v>3.9008479999999999</v>
      </c>
      <c r="M146" s="1">
        <v>40877</v>
      </c>
      <c r="N146">
        <v>374.41</v>
      </c>
      <c r="O146">
        <v>4.5424369999999996</v>
      </c>
      <c r="Q146" s="1">
        <v>40877</v>
      </c>
      <c r="R146">
        <v>243.71889999999999</v>
      </c>
      <c r="S146">
        <v>0.85228899999999996</v>
      </c>
      <c r="U146" s="1">
        <v>40877</v>
      </c>
      <c r="V146">
        <v>289.45</v>
      </c>
      <c r="W146">
        <v>2.209673</v>
      </c>
      <c r="Y146" s="1">
        <v>40877</v>
      </c>
      <c r="Z146">
        <v>310.37</v>
      </c>
      <c r="AA146">
        <v>2.853936</v>
      </c>
      <c r="AC146" s="1">
        <v>40877</v>
      </c>
      <c r="AD146">
        <v>354.44</v>
      </c>
      <c r="AE146">
        <v>3.0677979999999998</v>
      </c>
      <c r="AG146" s="1">
        <v>40877</v>
      </c>
      <c r="AH146">
        <v>425.47</v>
      </c>
      <c r="AI146">
        <v>4.1528239999999998</v>
      </c>
      <c r="AK146" s="1">
        <v>40877</v>
      </c>
      <c r="AL146">
        <v>1238.5999999999999</v>
      </c>
      <c r="AM146">
        <v>8.8654209999999996</v>
      </c>
      <c r="AO146" s="1">
        <v>40877</v>
      </c>
      <c r="AP146">
        <v>1110.4449999999999</v>
      </c>
      <c r="AQ146">
        <v>8.8847989999999992</v>
      </c>
      <c r="AS146" s="1">
        <v>40877</v>
      </c>
      <c r="AT146">
        <v>2319.44</v>
      </c>
      <c r="AU146">
        <v>8.6049579999999999</v>
      </c>
      <c r="AW146" s="1">
        <v>40877</v>
      </c>
      <c r="AX146">
        <v>1726.81</v>
      </c>
      <c r="AY146">
        <v>0.795601</v>
      </c>
      <c r="BA146" s="1">
        <v>40877</v>
      </c>
      <c r="BB146">
        <v>2870.07</v>
      </c>
      <c r="BC146">
        <v>2.8623560000000001</v>
      </c>
      <c r="BE146" s="1">
        <v>40877</v>
      </c>
      <c r="BF146">
        <v>2160.91</v>
      </c>
      <c r="BG146">
        <v>3.4333640000000001</v>
      </c>
      <c r="BI146" s="1">
        <v>40877</v>
      </c>
      <c r="BJ146">
        <v>2665.57</v>
      </c>
      <c r="BK146">
        <v>5.3380640000000001</v>
      </c>
      <c r="BM146" s="1">
        <v>40877</v>
      </c>
      <c r="BN146">
        <v>227.01</v>
      </c>
      <c r="BO146">
        <v>3.9279099999999998</v>
      </c>
      <c r="BQ146" s="1">
        <v>40877</v>
      </c>
      <c r="BR146">
        <v>304.81</v>
      </c>
      <c r="BS146">
        <v>1.493946</v>
      </c>
      <c r="BU146" s="1">
        <v>40877</v>
      </c>
      <c r="BV146">
        <v>688.16499999999996</v>
      </c>
    </row>
    <row r="147" spans="1:74" x14ac:dyDescent="0.35">
      <c r="A147" s="1">
        <v>40907</v>
      </c>
      <c r="B147">
        <v>313.83</v>
      </c>
      <c r="C147">
        <v>1.7737620000000001</v>
      </c>
      <c r="E147" s="1">
        <v>40907</v>
      </c>
      <c r="F147">
        <v>336.33</v>
      </c>
      <c r="G147">
        <v>2.3502529999999999</v>
      </c>
      <c r="I147" s="1">
        <v>40907</v>
      </c>
      <c r="J147">
        <v>334.18</v>
      </c>
      <c r="K147">
        <v>3.6726230000000002</v>
      </c>
      <c r="M147" s="1">
        <v>40907</v>
      </c>
      <c r="N147">
        <v>382.74</v>
      </c>
      <c r="O147">
        <v>4.298959</v>
      </c>
      <c r="Q147" s="1">
        <v>40907</v>
      </c>
      <c r="R147">
        <v>244.02930000000001</v>
      </c>
      <c r="S147">
        <v>0.86650099999999997</v>
      </c>
      <c r="U147" s="1">
        <v>40907</v>
      </c>
      <c r="V147">
        <v>291.31</v>
      </c>
      <c r="W147">
        <v>2.0522840000000002</v>
      </c>
      <c r="Y147" s="1">
        <v>40907</v>
      </c>
      <c r="Z147">
        <v>313.58</v>
      </c>
      <c r="AA147">
        <v>2.6574209999999998</v>
      </c>
      <c r="AC147" s="1">
        <v>40907</v>
      </c>
      <c r="AD147">
        <v>360.05</v>
      </c>
      <c r="AE147">
        <v>2.8278449999999999</v>
      </c>
      <c r="AG147" s="1">
        <v>40907</v>
      </c>
      <c r="AH147">
        <v>439.96</v>
      </c>
      <c r="AI147">
        <v>3.938577</v>
      </c>
      <c r="AK147" s="1">
        <v>40907</v>
      </c>
      <c r="AL147">
        <v>1271.5</v>
      </c>
      <c r="AM147">
        <v>8.3570779999999996</v>
      </c>
      <c r="AO147" s="1">
        <v>40907</v>
      </c>
      <c r="AP147">
        <v>1140.046</v>
      </c>
      <c r="AQ147">
        <v>8.3501379999999994</v>
      </c>
      <c r="AS147" s="1">
        <v>40907</v>
      </c>
      <c r="AT147">
        <v>2378.2399999999998</v>
      </c>
      <c r="AU147">
        <v>8.4526699999999995</v>
      </c>
      <c r="AW147" s="1">
        <v>40907</v>
      </c>
      <c r="AX147">
        <v>1736.67</v>
      </c>
      <c r="AY147">
        <v>0.71995699999999996</v>
      </c>
      <c r="BA147" s="1">
        <v>40907</v>
      </c>
      <c r="BB147">
        <v>2959.16</v>
      </c>
      <c r="BC147">
        <v>2.6819030000000001</v>
      </c>
      <c r="BE147" s="1">
        <v>40907</v>
      </c>
      <c r="BF147">
        <v>2190.92</v>
      </c>
      <c r="BG147">
        <v>3.2410610000000002</v>
      </c>
      <c r="BI147" s="1">
        <v>40907</v>
      </c>
      <c r="BJ147">
        <v>2776.73</v>
      </c>
      <c r="BK147">
        <v>5.0568580000000001</v>
      </c>
      <c r="BM147" s="1">
        <v>40907</v>
      </c>
      <c r="BN147">
        <v>230</v>
      </c>
      <c r="BO147">
        <v>3.6578840000000001</v>
      </c>
      <c r="BQ147" s="1">
        <v>40907</v>
      </c>
      <c r="BR147">
        <v>305.20999999999998</v>
      </c>
      <c r="BS147">
        <v>1.564622</v>
      </c>
      <c r="BU147" s="1">
        <v>40908</v>
      </c>
      <c r="BV147">
        <v>688.15899999999999</v>
      </c>
    </row>
    <row r="148" spans="1:74" x14ac:dyDescent="0.35">
      <c r="A148" s="1">
        <v>40939</v>
      </c>
      <c r="B148">
        <v>315.29000000000002</v>
      </c>
      <c r="C148">
        <v>1.6333359999999999</v>
      </c>
      <c r="E148" s="1">
        <v>40939</v>
      </c>
      <c r="F148">
        <v>341.09</v>
      </c>
      <c r="G148">
        <v>2.072365</v>
      </c>
      <c r="I148" s="1">
        <v>40939</v>
      </c>
      <c r="J148">
        <v>342.29</v>
      </c>
      <c r="K148">
        <v>3.2541880000000001</v>
      </c>
      <c r="M148" s="1">
        <v>40939</v>
      </c>
      <c r="N148">
        <v>390.98</v>
      </c>
      <c r="O148">
        <v>4.0119379999999998</v>
      </c>
      <c r="Q148" s="1">
        <v>40939</v>
      </c>
      <c r="R148">
        <v>244.91290000000001</v>
      </c>
      <c r="S148">
        <v>0.712148</v>
      </c>
      <c r="U148" s="1">
        <v>40939</v>
      </c>
      <c r="V148">
        <v>293.60000000000002</v>
      </c>
      <c r="W148">
        <v>1.957703</v>
      </c>
      <c r="Y148" s="1">
        <v>40939</v>
      </c>
      <c r="Z148">
        <v>316.83</v>
      </c>
      <c r="AA148">
        <v>2.3487499999999999</v>
      </c>
      <c r="AC148" s="1">
        <v>40939</v>
      </c>
      <c r="AD148">
        <v>365.09</v>
      </c>
      <c r="AE148">
        <v>2.6408269999999998</v>
      </c>
      <c r="AG148" s="1">
        <v>40939</v>
      </c>
      <c r="AH148">
        <v>445.47</v>
      </c>
      <c r="AI148">
        <v>3.880617</v>
      </c>
      <c r="AK148" s="1">
        <v>40939</v>
      </c>
      <c r="AL148">
        <v>1310.1099999999999</v>
      </c>
      <c r="AM148">
        <v>7.5150959999999998</v>
      </c>
      <c r="AO148" s="1">
        <v>40939</v>
      </c>
      <c r="AP148">
        <v>1173.6300000000001</v>
      </c>
      <c r="AQ148">
        <v>7.4838069999999997</v>
      </c>
      <c r="AS148" s="1">
        <v>40939</v>
      </c>
      <c r="AT148">
        <v>2479.9299999999998</v>
      </c>
      <c r="AU148">
        <v>7.9402410000000003</v>
      </c>
      <c r="AW148" s="1">
        <v>40939</v>
      </c>
      <c r="AX148">
        <v>1745.54</v>
      </c>
      <c r="AY148">
        <v>0.62700299999999998</v>
      </c>
      <c r="BA148" s="1">
        <v>40939</v>
      </c>
      <c r="BB148">
        <v>2957.76</v>
      </c>
      <c r="BC148">
        <v>2.6928779999999999</v>
      </c>
      <c r="BE148" s="1">
        <v>40939</v>
      </c>
      <c r="BF148">
        <v>2239.19</v>
      </c>
      <c r="BG148">
        <v>2.813199</v>
      </c>
      <c r="BI148" s="1">
        <v>40939</v>
      </c>
      <c r="BJ148">
        <v>2839.01</v>
      </c>
      <c r="BK148">
        <v>4.9196309999999999</v>
      </c>
      <c r="BM148" s="1">
        <v>40939</v>
      </c>
      <c r="BN148">
        <v>234.7</v>
      </c>
      <c r="BO148">
        <v>3.188024</v>
      </c>
      <c r="BQ148" s="1">
        <v>40939</v>
      </c>
      <c r="BR148">
        <v>308.73</v>
      </c>
      <c r="BS148">
        <v>1.254516</v>
      </c>
      <c r="BU148" s="1">
        <v>40939</v>
      </c>
      <c r="BV148">
        <v>688.14400000000001</v>
      </c>
    </row>
    <row r="149" spans="1:74" x14ac:dyDescent="0.35">
      <c r="A149" s="1">
        <v>40968</v>
      </c>
      <c r="B149">
        <v>314.33</v>
      </c>
      <c r="C149">
        <v>1.731463</v>
      </c>
      <c r="E149" s="1">
        <v>40968</v>
      </c>
      <c r="F149">
        <v>342.18</v>
      </c>
      <c r="G149">
        <v>2.0682130000000001</v>
      </c>
      <c r="I149" s="1">
        <v>40968</v>
      </c>
      <c r="J149">
        <v>344.64</v>
      </c>
      <c r="K149">
        <v>3.141966</v>
      </c>
      <c r="M149" s="1">
        <v>40968</v>
      </c>
      <c r="N149">
        <v>395.79</v>
      </c>
      <c r="O149">
        <v>3.847915</v>
      </c>
      <c r="Q149" s="1">
        <v>40968</v>
      </c>
      <c r="R149">
        <v>244.99770000000001</v>
      </c>
      <c r="S149">
        <v>0.74087099999999995</v>
      </c>
      <c r="U149" s="1">
        <v>40968</v>
      </c>
      <c r="V149">
        <v>293.79000000000002</v>
      </c>
      <c r="W149">
        <v>1.952178</v>
      </c>
      <c r="Y149" s="1">
        <v>40968</v>
      </c>
      <c r="Z149">
        <v>316.83999999999997</v>
      </c>
      <c r="AA149">
        <v>2.4425300000000001</v>
      </c>
      <c r="AC149" s="1">
        <v>40968</v>
      </c>
      <c r="AD149">
        <v>364.98</v>
      </c>
      <c r="AE149">
        <v>2.75237</v>
      </c>
      <c r="AG149" s="1">
        <v>40968</v>
      </c>
      <c r="AH149">
        <v>443.78</v>
      </c>
      <c r="AI149">
        <v>3.9370129999999999</v>
      </c>
      <c r="AK149" s="1">
        <v>40968</v>
      </c>
      <c r="AL149">
        <v>1341.22</v>
      </c>
      <c r="AM149">
        <v>6.9907409999999999</v>
      </c>
      <c r="AO149" s="1">
        <v>40968</v>
      </c>
      <c r="AP149">
        <v>1200.664</v>
      </c>
      <c r="AQ149">
        <v>6.9400519999999997</v>
      </c>
      <c r="AS149" s="1">
        <v>40968</v>
      </c>
      <c r="AT149">
        <v>2562.9</v>
      </c>
      <c r="AU149">
        <v>7.6903689999999996</v>
      </c>
      <c r="AW149" s="1">
        <v>40968</v>
      </c>
      <c r="AX149">
        <v>1737.4</v>
      </c>
      <c r="AY149">
        <v>0.75341599999999997</v>
      </c>
      <c r="BA149" s="1">
        <v>40968</v>
      </c>
      <c r="BB149">
        <v>2896.52</v>
      </c>
      <c r="BC149">
        <v>2.8443520000000002</v>
      </c>
      <c r="BE149" s="1">
        <v>40968</v>
      </c>
      <c r="BF149">
        <v>2256.54</v>
      </c>
      <c r="BG149">
        <v>2.6841010000000001</v>
      </c>
      <c r="BI149" s="1">
        <v>40968</v>
      </c>
      <c r="BJ149">
        <v>2867.93</v>
      </c>
      <c r="BK149">
        <v>4.8695449999999996</v>
      </c>
      <c r="BM149" s="1">
        <v>40968</v>
      </c>
      <c r="BN149">
        <v>237.42</v>
      </c>
      <c r="BO149">
        <v>2.9535279999999999</v>
      </c>
      <c r="BQ149" s="1">
        <v>40968</v>
      </c>
      <c r="BR149">
        <v>308.39999999999998</v>
      </c>
      <c r="BS149">
        <v>1.251125</v>
      </c>
      <c r="BU149" s="1">
        <v>40968</v>
      </c>
      <c r="BV149">
        <v>688.15800000000002</v>
      </c>
    </row>
    <row r="150" spans="1:74" x14ac:dyDescent="0.35">
      <c r="A150" s="1">
        <v>40998</v>
      </c>
      <c r="B150">
        <v>312.83999999999997</v>
      </c>
      <c r="C150">
        <v>1.8595090000000001</v>
      </c>
      <c r="E150" s="1">
        <v>40998</v>
      </c>
      <c r="F150">
        <v>340.28</v>
      </c>
      <c r="G150">
        <v>2.1915659999999999</v>
      </c>
      <c r="I150" s="1">
        <v>40998</v>
      </c>
      <c r="J150">
        <v>341.93</v>
      </c>
      <c r="K150">
        <v>3.2142499999999998</v>
      </c>
      <c r="M150" s="1">
        <v>40998</v>
      </c>
      <c r="N150">
        <v>392.39</v>
      </c>
      <c r="O150">
        <v>3.9784160000000002</v>
      </c>
      <c r="Q150" s="1">
        <v>40998</v>
      </c>
      <c r="R150">
        <v>245.06440000000001</v>
      </c>
      <c r="S150">
        <v>0.73999300000000001</v>
      </c>
      <c r="U150" s="1">
        <v>40998</v>
      </c>
      <c r="V150">
        <v>293.75</v>
      </c>
      <c r="W150">
        <v>1.978923</v>
      </c>
      <c r="Y150" s="1">
        <v>40998</v>
      </c>
      <c r="Z150">
        <v>316</v>
      </c>
      <c r="AA150">
        <v>2.5982970000000001</v>
      </c>
      <c r="AC150" s="1">
        <v>40998</v>
      </c>
      <c r="AD150">
        <v>361.69</v>
      </c>
      <c r="AE150">
        <v>2.9604900000000001</v>
      </c>
      <c r="AG150" s="1">
        <v>40998</v>
      </c>
      <c r="AH150">
        <v>430.61</v>
      </c>
      <c r="AI150">
        <v>4.1818669999999996</v>
      </c>
      <c r="AK150" s="1">
        <v>40998</v>
      </c>
      <c r="AL150">
        <v>1339.35</v>
      </c>
      <c r="AM150">
        <v>7.2316269999999996</v>
      </c>
      <c r="AO150" s="1">
        <v>40998</v>
      </c>
      <c r="AP150">
        <v>1198.8800000000001</v>
      </c>
      <c r="AQ150">
        <v>7.1939250000000001</v>
      </c>
      <c r="AS150" s="1">
        <v>40998</v>
      </c>
      <c r="AT150">
        <v>2562.65</v>
      </c>
      <c r="AU150">
        <v>7.6887829999999999</v>
      </c>
      <c r="AW150" s="1">
        <v>40998</v>
      </c>
      <c r="AX150">
        <v>1728.36</v>
      </c>
      <c r="AY150">
        <v>0.87222100000000002</v>
      </c>
      <c r="BA150" s="1">
        <v>40998</v>
      </c>
      <c r="BB150">
        <v>2787.61</v>
      </c>
      <c r="BC150">
        <v>3.109674</v>
      </c>
      <c r="BE150" s="1">
        <v>40998</v>
      </c>
      <c r="BF150">
        <v>2251.13</v>
      </c>
      <c r="BG150">
        <v>2.7786080000000002</v>
      </c>
      <c r="BI150" s="1">
        <v>40998</v>
      </c>
      <c r="BJ150">
        <v>2784.58</v>
      </c>
      <c r="BK150">
        <v>5.105372</v>
      </c>
      <c r="BM150" s="1">
        <v>40998</v>
      </c>
      <c r="BN150">
        <v>237.96</v>
      </c>
      <c r="BO150">
        <v>2.9277190000000002</v>
      </c>
      <c r="BQ150" s="1">
        <v>40998</v>
      </c>
      <c r="BR150">
        <v>307.74</v>
      </c>
      <c r="BS150">
        <v>1.311315</v>
      </c>
      <c r="BU150" s="1">
        <v>40999</v>
      </c>
      <c r="BV150">
        <v>688.23500000000001</v>
      </c>
    </row>
    <row r="151" spans="1:74" x14ac:dyDescent="0.35">
      <c r="A151" s="1">
        <v>41029</v>
      </c>
      <c r="B151">
        <v>316.07</v>
      </c>
      <c r="C151">
        <v>1.6923539999999999</v>
      </c>
      <c r="E151" s="1">
        <v>41029</v>
      </c>
      <c r="F151">
        <v>344.02</v>
      </c>
      <c r="G151">
        <v>1.9862979999999999</v>
      </c>
      <c r="I151" s="1">
        <v>41029</v>
      </c>
      <c r="J151">
        <v>346.43</v>
      </c>
      <c r="K151">
        <v>3.1068020000000001</v>
      </c>
      <c r="M151" s="1">
        <v>41029</v>
      </c>
      <c r="N151">
        <v>398.21</v>
      </c>
      <c r="O151">
        <v>3.8393389999999998</v>
      </c>
      <c r="Q151" s="1">
        <v>41029</v>
      </c>
      <c r="R151">
        <v>245.58009999999999</v>
      </c>
      <c r="S151">
        <v>0.66242900000000005</v>
      </c>
      <c r="U151" s="1">
        <v>41029</v>
      </c>
      <c r="V151">
        <v>295.63</v>
      </c>
      <c r="W151">
        <v>1.798692</v>
      </c>
      <c r="Y151" s="1">
        <v>41029</v>
      </c>
      <c r="Z151">
        <v>319.42</v>
      </c>
      <c r="AA151">
        <v>2.454358</v>
      </c>
      <c r="AC151" s="1">
        <v>41029</v>
      </c>
      <c r="AD151">
        <v>367.88</v>
      </c>
      <c r="AE151">
        <v>2.7217539999999998</v>
      </c>
      <c r="AG151" s="1">
        <v>41029</v>
      </c>
      <c r="AH151">
        <v>444.4</v>
      </c>
      <c r="AI151">
        <v>3.9704199999999998</v>
      </c>
      <c r="AK151" s="1">
        <v>41029</v>
      </c>
      <c r="AL151">
        <v>1353.37</v>
      </c>
      <c r="AM151">
        <v>7.0730120000000003</v>
      </c>
      <c r="AO151" s="1">
        <v>41029</v>
      </c>
      <c r="AP151">
        <v>1211.0909999999999</v>
      </c>
      <c r="AQ151">
        <v>7.0310199999999998</v>
      </c>
      <c r="AS151" s="1">
        <v>41029</v>
      </c>
      <c r="AT151">
        <v>2598.27</v>
      </c>
      <c r="AU151">
        <v>7.5982609999999999</v>
      </c>
      <c r="AW151" s="1">
        <v>41029</v>
      </c>
      <c r="AX151">
        <v>1745.23</v>
      </c>
      <c r="AY151">
        <v>0.69582500000000003</v>
      </c>
      <c r="BA151" s="1">
        <v>41029</v>
      </c>
      <c r="BB151">
        <v>2908.37</v>
      </c>
      <c r="BC151">
        <v>2.8478810000000001</v>
      </c>
      <c r="BE151" s="1">
        <v>41029</v>
      </c>
      <c r="BF151">
        <v>2274.02</v>
      </c>
      <c r="BG151">
        <v>2.6582309999999998</v>
      </c>
      <c r="BI151" s="1">
        <v>41029</v>
      </c>
      <c r="BJ151">
        <v>2852.49</v>
      </c>
      <c r="BK151">
        <v>4.9494720000000001</v>
      </c>
      <c r="BM151" s="1">
        <v>41029</v>
      </c>
      <c r="BN151">
        <v>239.14</v>
      </c>
      <c r="BO151">
        <v>2.8612060000000001</v>
      </c>
      <c r="BQ151" s="1">
        <v>41029</v>
      </c>
      <c r="BR151">
        <v>309.89999999999998</v>
      </c>
      <c r="BS151">
        <v>1.223455</v>
      </c>
      <c r="BU151" s="1">
        <v>41029</v>
      </c>
      <c r="BV151">
        <v>688.26099999999997</v>
      </c>
    </row>
    <row r="152" spans="1:74" x14ac:dyDescent="0.35">
      <c r="A152" s="1">
        <v>41060</v>
      </c>
      <c r="B152">
        <v>319.23</v>
      </c>
      <c r="C152">
        <v>1.5521240000000001</v>
      </c>
      <c r="E152" s="1">
        <v>41060</v>
      </c>
      <c r="F152">
        <v>346.72</v>
      </c>
      <c r="G152">
        <v>1.8346370000000001</v>
      </c>
      <c r="I152" s="1">
        <v>41060</v>
      </c>
      <c r="J152">
        <v>348.98</v>
      </c>
      <c r="K152">
        <v>3.1777259999999998</v>
      </c>
      <c r="M152" s="1">
        <v>41060</v>
      </c>
      <c r="N152">
        <v>399.8</v>
      </c>
      <c r="O152">
        <v>3.8596409999999999</v>
      </c>
      <c r="Q152" s="1">
        <v>41060</v>
      </c>
      <c r="R152">
        <v>245.52440000000001</v>
      </c>
      <c r="S152">
        <v>0.75405</v>
      </c>
      <c r="U152" s="1">
        <v>41060</v>
      </c>
      <c r="V152">
        <v>295.89</v>
      </c>
      <c r="W152">
        <v>1.8512249999999999</v>
      </c>
      <c r="Y152" s="1">
        <v>41060</v>
      </c>
      <c r="Z152">
        <v>321.18</v>
      </c>
      <c r="AA152">
        <v>2.2654299999999998</v>
      </c>
      <c r="AC152" s="1">
        <v>41060</v>
      </c>
      <c r="AD152">
        <v>373.36</v>
      </c>
      <c r="AE152">
        <v>2.496677</v>
      </c>
      <c r="AG152" s="1">
        <v>41060</v>
      </c>
      <c r="AH152">
        <v>463.96</v>
      </c>
      <c r="AI152">
        <v>3.687497</v>
      </c>
      <c r="AK152" s="1">
        <v>41060</v>
      </c>
      <c r="AL152">
        <v>1335.7</v>
      </c>
      <c r="AM152">
        <v>7.8806900000000004</v>
      </c>
      <c r="AO152" s="1">
        <v>41060</v>
      </c>
      <c r="AP152">
        <v>1194.5930000000001</v>
      </c>
      <c r="AQ152">
        <v>7.8728470000000002</v>
      </c>
      <c r="AS152" s="1">
        <v>41060</v>
      </c>
      <c r="AT152">
        <v>2582.64</v>
      </c>
      <c r="AU152">
        <v>7.988213</v>
      </c>
      <c r="AW152" s="1">
        <v>41060</v>
      </c>
      <c r="AX152">
        <v>1758.34</v>
      </c>
      <c r="AY152">
        <v>0.59274800000000005</v>
      </c>
      <c r="BA152" s="1">
        <v>41060</v>
      </c>
      <c r="BB152">
        <v>3124.67</v>
      </c>
      <c r="BC152">
        <v>2.4149180000000001</v>
      </c>
      <c r="BE152" s="1">
        <v>41060</v>
      </c>
      <c r="BF152">
        <v>2277.02</v>
      </c>
      <c r="BG152">
        <v>2.7373560000000001</v>
      </c>
      <c r="BI152" s="1">
        <v>41060</v>
      </c>
      <c r="BJ152">
        <v>2922.2</v>
      </c>
      <c r="BK152">
        <v>4.7637450000000001</v>
      </c>
      <c r="BM152" s="1">
        <v>41060</v>
      </c>
      <c r="BN152">
        <v>238.33</v>
      </c>
      <c r="BO152">
        <v>3.0225550000000001</v>
      </c>
      <c r="BQ152" s="1">
        <v>41060</v>
      </c>
      <c r="BR152">
        <v>311.11</v>
      </c>
      <c r="BS152">
        <v>1.2129719999999999</v>
      </c>
      <c r="BU152" s="1">
        <v>41060</v>
      </c>
      <c r="BV152">
        <v>688.351</v>
      </c>
    </row>
    <row r="153" spans="1:74" x14ac:dyDescent="0.35">
      <c r="A153" s="1">
        <v>41089</v>
      </c>
      <c r="B153">
        <v>318.92</v>
      </c>
      <c r="C153">
        <v>1.574136</v>
      </c>
      <c r="E153" s="1">
        <v>41089</v>
      </c>
      <c r="F153">
        <v>347.02</v>
      </c>
      <c r="G153">
        <v>1.84491</v>
      </c>
      <c r="I153" s="1">
        <v>41089</v>
      </c>
      <c r="J153">
        <v>350.98</v>
      </c>
      <c r="K153">
        <v>3.0821420000000002</v>
      </c>
      <c r="M153" s="1">
        <v>41089</v>
      </c>
      <c r="N153">
        <v>401.63</v>
      </c>
      <c r="O153">
        <v>3.865256</v>
      </c>
      <c r="Q153" s="1">
        <v>41089</v>
      </c>
      <c r="R153">
        <v>245.65180000000001</v>
      </c>
      <c r="S153">
        <v>0.76547500000000002</v>
      </c>
      <c r="U153" s="1">
        <v>41089</v>
      </c>
      <c r="V153">
        <v>296.27999999999997</v>
      </c>
      <c r="W153">
        <v>1.840665</v>
      </c>
      <c r="Y153" s="1">
        <v>41089</v>
      </c>
      <c r="Z153">
        <v>321.52</v>
      </c>
      <c r="AA153">
        <v>2.2888090000000001</v>
      </c>
      <c r="AC153" s="1">
        <v>41089</v>
      </c>
      <c r="AD153">
        <v>373.95</v>
      </c>
      <c r="AE153">
        <v>2.508702</v>
      </c>
      <c r="AG153" s="1">
        <v>41089</v>
      </c>
      <c r="AH153">
        <v>462.11</v>
      </c>
      <c r="AI153">
        <v>3.749225</v>
      </c>
      <c r="AK153" s="1">
        <v>41089</v>
      </c>
      <c r="AL153">
        <v>1363.9</v>
      </c>
      <c r="AM153">
        <v>7.3511730000000002</v>
      </c>
      <c r="AO153" s="1">
        <v>41089</v>
      </c>
      <c r="AP153">
        <v>1219.7270000000001</v>
      </c>
      <c r="AQ153">
        <v>7.3299960000000004</v>
      </c>
      <c r="AS153" s="1">
        <v>41089</v>
      </c>
      <c r="AT153">
        <v>2639.9</v>
      </c>
      <c r="AU153">
        <v>7.6368720000000003</v>
      </c>
      <c r="AW153" s="1">
        <v>41089</v>
      </c>
      <c r="AX153">
        <v>1755.37</v>
      </c>
      <c r="AY153">
        <v>0.64895599999999998</v>
      </c>
      <c r="BA153" s="1">
        <v>41089</v>
      </c>
      <c r="BB153">
        <v>3082.13</v>
      </c>
      <c r="BC153">
        <v>2.5157989999999999</v>
      </c>
      <c r="BE153" s="1">
        <v>41089</v>
      </c>
      <c r="BF153">
        <v>2286.69</v>
      </c>
      <c r="BG153">
        <v>2.698099</v>
      </c>
      <c r="BI153" s="1">
        <v>41089</v>
      </c>
      <c r="BJ153">
        <v>2927.24</v>
      </c>
      <c r="BK153">
        <v>4.7856199999999998</v>
      </c>
      <c r="BM153" s="1">
        <v>41089</v>
      </c>
      <c r="BN153">
        <v>240.01</v>
      </c>
      <c r="BO153">
        <v>2.8823910000000001</v>
      </c>
      <c r="BQ153" s="1">
        <v>41089</v>
      </c>
      <c r="BR153">
        <v>311.83</v>
      </c>
      <c r="BS153">
        <v>1.157905</v>
      </c>
      <c r="BU153" s="1">
        <v>41090</v>
      </c>
      <c r="BV153">
        <v>688.41399999999999</v>
      </c>
    </row>
    <row r="154" spans="1:74" x14ac:dyDescent="0.35">
      <c r="A154" s="1">
        <v>41121</v>
      </c>
      <c r="B154">
        <v>321.8</v>
      </c>
      <c r="C154">
        <v>1.3344050000000001</v>
      </c>
      <c r="E154" s="1">
        <v>41121</v>
      </c>
      <c r="F154">
        <v>353.15</v>
      </c>
      <c r="G154">
        <v>1.629432</v>
      </c>
      <c r="I154" s="1">
        <v>41121</v>
      </c>
      <c r="J154">
        <v>360.98</v>
      </c>
      <c r="K154">
        <v>2.6944249999999998</v>
      </c>
      <c r="M154" s="1">
        <v>41121</v>
      </c>
      <c r="N154">
        <v>414.02</v>
      </c>
      <c r="O154">
        <v>3.5285500000000001</v>
      </c>
      <c r="Q154" s="1">
        <v>41121</v>
      </c>
      <c r="R154">
        <v>246.54920000000001</v>
      </c>
      <c r="S154">
        <v>0.63181900000000002</v>
      </c>
      <c r="U154" s="1">
        <v>41121</v>
      </c>
      <c r="V154">
        <v>298.77</v>
      </c>
      <c r="W154">
        <v>1.6428750000000001</v>
      </c>
      <c r="Y154" s="1">
        <v>41121</v>
      </c>
      <c r="Z154">
        <v>325.29000000000002</v>
      </c>
      <c r="AA154">
        <v>1.9449380000000001</v>
      </c>
      <c r="AC154" s="1">
        <v>41121</v>
      </c>
      <c r="AD154">
        <v>380.99</v>
      </c>
      <c r="AE154">
        <v>2.2075279999999999</v>
      </c>
      <c r="AG154" s="1">
        <v>41121</v>
      </c>
      <c r="AH154">
        <v>482.64</v>
      </c>
      <c r="AI154">
        <v>3.4602810000000002</v>
      </c>
      <c r="AK154" s="1">
        <v>41121</v>
      </c>
      <c r="AL154">
        <v>1389.85</v>
      </c>
      <c r="AM154">
        <v>6.8937460000000002</v>
      </c>
      <c r="AO154" s="1">
        <v>41121</v>
      </c>
      <c r="AP154">
        <v>1242.396</v>
      </c>
      <c r="AQ154">
        <v>6.844919</v>
      </c>
      <c r="AS154" s="1">
        <v>41121</v>
      </c>
      <c r="AT154">
        <v>2705.72</v>
      </c>
      <c r="AU154">
        <v>7.6534639999999996</v>
      </c>
      <c r="AW154" s="1">
        <v>41121</v>
      </c>
      <c r="AX154">
        <v>1766.15</v>
      </c>
      <c r="AY154">
        <v>0.51890499999999995</v>
      </c>
      <c r="BA154" s="1">
        <v>41121</v>
      </c>
      <c r="BB154">
        <v>3183.85</v>
      </c>
      <c r="BC154">
        <v>2.3311009999999999</v>
      </c>
      <c r="BE154" s="1">
        <v>41121</v>
      </c>
      <c r="BF154">
        <v>2328.67</v>
      </c>
      <c r="BG154">
        <v>2.3496630000000001</v>
      </c>
      <c r="BI154" s="1">
        <v>41121</v>
      </c>
      <c r="BJ154">
        <v>3091.43</v>
      </c>
      <c r="BK154">
        <v>4.3752190000000004</v>
      </c>
      <c r="BM154" s="1">
        <v>41121</v>
      </c>
      <c r="BN154">
        <v>244</v>
      </c>
      <c r="BO154">
        <v>2.478405</v>
      </c>
      <c r="BQ154" s="1">
        <v>41121</v>
      </c>
      <c r="BR154">
        <v>314.20999999999998</v>
      </c>
      <c r="BS154">
        <v>0.95990799999999998</v>
      </c>
      <c r="BU154" s="1">
        <v>41121</v>
      </c>
      <c r="BV154">
        <v>688.47400000000005</v>
      </c>
    </row>
    <row r="155" spans="1:74" x14ac:dyDescent="0.35">
      <c r="A155" s="1">
        <v>41152</v>
      </c>
      <c r="B155">
        <v>321.82</v>
      </c>
      <c r="C155">
        <v>1.369513</v>
      </c>
      <c r="E155" s="1">
        <v>41152</v>
      </c>
      <c r="F155">
        <v>353.38</v>
      </c>
      <c r="G155">
        <v>1.6277170000000001</v>
      </c>
      <c r="I155" s="1">
        <v>41152</v>
      </c>
      <c r="J155">
        <v>361.81</v>
      </c>
      <c r="K155">
        <v>2.6371709999999999</v>
      </c>
      <c r="M155" s="1">
        <v>41152</v>
      </c>
      <c r="N155">
        <v>415.34</v>
      </c>
      <c r="O155">
        <v>3.4832770000000002</v>
      </c>
      <c r="Q155" s="1">
        <v>41152</v>
      </c>
      <c r="R155">
        <v>246.8313</v>
      </c>
      <c r="S155">
        <v>0.60904199999999997</v>
      </c>
      <c r="U155" s="1">
        <v>41152</v>
      </c>
      <c r="V155">
        <v>299.43</v>
      </c>
      <c r="W155">
        <v>1.624506</v>
      </c>
      <c r="Y155" s="1">
        <v>41152</v>
      </c>
      <c r="Z155">
        <v>326.08999999999997</v>
      </c>
      <c r="AA155">
        <v>1.9530620000000001</v>
      </c>
      <c r="AC155" s="1">
        <v>41152</v>
      </c>
      <c r="AD155">
        <v>381.39</v>
      </c>
      <c r="AE155">
        <v>2.2750859999999999</v>
      </c>
      <c r="AG155" s="1">
        <v>41152</v>
      </c>
      <c r="AH155">
        <v>479.35</v>
      </c>
      <c r="AI155">
        <v>3.5492620000000001</v>
      </c>
      <c r="AK155" s="1">
        <v>41152</v>
      </c>
      <c r="AL155">
        <v>1406.12</v>
      </c>
      <c r="AM155">
        <v>6.7363780000000002</v>
      </c>
      <c r="AO155" s="1">
        <v>41152</v>
      </c>
      <c r="AP155">
        <v>1255.9590000000001</v>
      </c>
      <c r="AQ155">
        <v>6.6989169999999998</v>
      </c>
      <c r="AS155" s="1">
        <v>41152</v>
      </c>
      <c r="AT155">
        <v>2770.61</v>
      </c>
      <c r="AU155">
        <v>7.2540909999999998</v>
      </c>
      <c r="AW155" s="1">
        <v>41152</v>
      </c>
      <c r="AX155">
        <v>1766.74</v>
      </c>
      <c r="AY155">
        <v>0.52908599999999995</v>
      </c>
      <c r="BA155" s="1">
        <v>41152</v>
      </c>
      <c r="BB155">
        <v>3149.89</v>
      </c>
      <c r="BC155">
        <v>2.422742</v>
      </c>
      <c r="BE155" s="1">
        <v>41152</v>
      </c>
      <c r="BF155">
        <v>2340.31</v>
      </c>
      <c r="BG155">
        <v>2.2741449999999999</v>
      </c>
      <c r="BI155" s="1">
        <v>41152</v>
      </c>
      <c r="BJ155">
        <v>3076.62</v>
      </c>
      <c r="BK155">
        <v>4.4461139999999997</v>
      </c>
      <c r="BM155" s="1">
        <v>41152</v>
      </c>
      <c r="BN155">
        <v>246.06</v>
      </c>
      <c r="BO155">
        <v>2.287639</v>
      </c>
      <c r="BQ155" s="1">
        <v>41152</v>
      </c>
      <c r="BR155">
        <v>315.17</v>
      </c>
      <c r="BS155">
        <v>0.92476000000000003</v>
      </c>
      <c r="BU155" s="1">
        <v>41152</v>
      </c>
      <c r="BV155">
        <v>688.56399999999996</v>
      </c>
    </row>
    <row r="156" spans="1:74" x14ac:dyDescent="0.35">
      <c r="A156" s="1">
        <v>41180</v>
      </c>
      <c r="B156">
        <v>321.64999999999998</v>
      </c>
      <c r="C156">
        <v>1.2211810000000001</v>
      </c>
      <c r="E156" s="1">
        <v>41180</v>
      </c>
      <c r="F156">
        <v>353.35</v>
      </c>
      <c r="G156">
        <v>1.6165050000000001</v>
      </c>
      <c r="I156" s="1">
        <v>41180</v>
      </c>
      <c r="J156">
        <v>364.07</v>
      </c>
      <c r="K156">
        <v>2.5432610000000002</v>
      </c>
      <c r="M156" s="1">
        <v>41180</v>
      </c>
      <c r="N156">
        <v>419.62</v>
      </c>
      <c r="O156">
        <v>3.3335729999999999</v>
      </c>
      <c r="Q156" s="1">
        <v>41180</v>
      </c>
      <c r="R156">
        <v>247.02430000000001</v>
      </c>
      <c r="S156">
        <v>0.593615</v>
      </c>
      <c r="U156" s="1">
        <v>41180</v>
      </c>
      <c r="V156">
        <v>299.95</v>
      </c>
      <c r="W156">
        <v>1.494577</v>
      </c>
      <c r="Y156" s="1">
        <v>41180</v>
      </c>
      <c r="Z156">
        <v>327.48</v>
      </c>
      <c r="AA156">
        <v>1.664264</v>
      </c>
      <c r="AC156" s="1">
        <v>41180</v>
      </c>
      <c r="AD156">
        <v>383.65</v>
      </c>
      <c r="AE156">
        <v>2.2314219999999998</v>
      </c>
      <c r="AG156" s="1">
        <v>41180</v>
      </c>
      <c r="AH156">
        <v>476.44</v>
      </c>
      <c r="AI156">
        <v>3.6092559999999998</v>
      </c>
      <c r="AK156" s="1">
        <v>41180</v>
      </c>
      <c r="AL156">
        <v>1425.69</v>
      </c>
      <c r="AM156">
        <v>6.5128519999999996</v>
      </c>
      <c r="AO156" s="1">
        <v>41180</v>
      </c>
      <c r="AP156">
        <v>1273.3652999999999</v>
      </c>
      <c r="AQ156">
        <v>6.4649520000000003</v>
      </c>
      <c r="AS156" s="1">
        <v>41180</v>
      </c>
      <c r="AT156">
        <v>2811.37</v>
      </c>
      <c r="AU156">
        <v>7.1861499999999996</v>
      </c>
      <c r="AW156" s="1">
        <v>41180</v>
      </c>
      <c r="AX156">
        <v>1766.17</v>
      </c>
      <c r="AY156">
        <v>0.54696100000000003</v>
      </c>
      <c r="BA156" s="1">
        <v>41180</v>
      </c>
      <c r="BB156">
        <v>3088.22</v>
      </c>
      <c r="BC156">
        <v>2.5552169999999998</v>
      </c>
      <c r="BE156" s="1">
        <v>41180</v>
      </c>
      <c r="BF156">
        <v>2359.42</v>
      </c>
      <c r="BG156">
        <v>2.1419069999999998</v>
      </c>
      <c r="BI156" s="1">
        <v>41180</v>
      </c>
      <c r="BJ156">
        <v>3089.23</v>
      </c>
      <c r="BK156">
        <v>4.4213120000000004</v>
      </c>
      <c r="BM156" s="1">
        <v>41180</v>
      </c>
      <c r="BN156">
        <v>249.19</v>
      </c>
      <c r="BO156">
        <v>1.970456</v>
      </c>
      <c r="BQ156" s="1">
        <v>41180</v>
      </c>
      <c r="BR156">
        <v>315.68</v>
      </c>
      <c r="BS156">
        <v>0.901752</v>
      </c>
      <c r="BU156" s="1">
        <v>41182</v>
      </c>
      <c r="BV156">
        <v>688.64800000000002</v>
      </c>
    </row>
    <row r="157" spans="1:74" x14ac:dyDescent="0.35">
      <c r="A157" s="1">
        <v>41213</v>
      </c>
      <c r="B157">
        <v>321.19</v>
      </c>
      <c r="C157">
        <v>1.374689</v>
      </c>
      <c r="E157" s="1">
        <v>41213</v>
      </c>
      <c r="F157">
        <v>354.56</v>
      </c>
      <c r="G157">
        <v>1.6210830000000001</v>
      </c>
      <c r="I157" s="1">
        <v>41213</v>
      </c>
      <c r="J157">
        <v>367.98</v>
      </c>
      <c r="K157">
        <v>2.4351980000000002</v>
      </c>
      <c r="M157" s="1">
        <v>41213</v>
      </c>
      <c r="N157">
        <v>426.25</v>
      </c>
      <c r="O157">
        <v>3.176742</v>
      </c>
      <c r="Q157" s="1">
        <v>41213</v>
      </c>
      <c r="R157">
        <v>247.08580000000001</v>
      </c>
      <c r="S157">
        <v>0.59921400000000002</v>
      </c>
      <c r="U157" s="1">
        <v>41213</v>
      </c>
      <c r="V157">
        <v>299.77</v>
      </c>
      <c r="W157">
        <v>1.6018779999999999</v>
      </c>
      <c r="Y157" s="1">
        <v>41213</v>
      </c>
      <c r="Z157">
        <v>327.60000000000002</v>
      </c>
      <c r="AA157">
        <v>1.8843209999999999</v>
      </c>
      <c r="AC157" s="1">
        <v>41213</v>
      </c>
      <c r="AD157">
        <v>385.66</v>
      </c>
      <c r="AE157">
        <v>2.1926230000000002</v>
      </c>
      <c r="AG157" s="1">
        <v>41213</v>
      </c>
      <c r="AH157">
        <v>482.21</v>
      </c>
      <c r="AI157">
        <v>3.5561790000000002</v>
      </c>
      <c r="AK157" s="1">
        <v>41213</v>
      </c>
      <c r="AL157">
        <v>1438.21</v>
      </c>
      <c r="AM157">
        <v>6.4945019999999998</v>
      </c>
      <c r="AO157" s="1">
        <v>41213</v>
      </c>
      <c r="AP157">
        <v>1283.5069000000001</v>
      </c>
      <c r="AQ157">
        <v>6.4608369999999997</v>
      </c>
      <c r="AS157" s="1">
        <v>41213</v>
      </c>
      <c r="AT157">
        <v>2868.54</v>
      </c>
      <c r="AU157">
        <v>6.9585270000000001</v>
      </c>
      <c r="AW157" s="1">
        <v>41213</v>
      </c>
      <c r="AX157">
        <v>1763.03</v>
      </c>
      <c r="AY157">
        <v>0.60662799999999995</v>
      </c>
      <c r="BA157" s="1">
        <v>41213</v>
      </c>
      <c r="BB157">
        <v>3084.64</v>
      </c>
      <c r="BC157">
        <v>2.5792730000000001</v>
      </c>
      <c r="BE157" s="1">
        <v>41213</v>
      </c>
      <c r="BF157">
        <v>2379.14</v>
      </c>
      <c r="BG157">
        <v>2.016537</v>
      </c>
      <c r="BI157" s="1">
        <v>41213</v>
      </c>
      <c r="BJ157">
        <v>3164.56</v>
      </c>
      <c r="BK157">
        <v>4.2727050000000002</v>
      </c>
      <c r="BM157" s="1">
        <v>41213</v>
      </c>
      <c r="BN157">
        <v>250.56</v>
      </c>
      <c r="BO157">
        <v>1.830741</v>
      </c>
      <c r="BQ157" s="1">
        <v>41213</v>
      </c>
      <c r="BR157">
        <v>315.64999999999998</v>
      </c>
      <c r="BS157">
        <v>0.92893300000000001</v>
      </c>
      <c r="BU157" s="1">
        <v>41213</v>
      </c>
      <c r="BV157">
        <v>688.70699999999999</v>
      </c>
    </row>
    <row r="158" spans="1:74" x14ac:dyDescent="0.35">
      <c r="A158" s="1">
        <v>41243</v>
      </c>
      <c r="B158">
        <v>321.88</v>
      </c>
      <c r="C158">
        <v>1.3615189999999999</v>
      </c>
      <c r="E158" s="1">
        <v>41243</v>
      </c>
      <c r="F158">
        <v>355.42</v>
      </c>
      <c r="G158">
        <v>1.5886150000000001</v>
      </c>
      <c r="I158" s="1">
        <v>41243</v>
      </c>
      <c r="J158">
        <v>368.05</v>
      </c>
      <c r="K158">
        <v>2.4333680000000002</v>
      </c>
      <c r="M158" s="1">
        <v>41243</v>
      </c>
      <c r="N158">
        <v>425.79</v>
      </c>
      <c r="O158">
        <v>3.19076</v>
      </c>
      <c r="Q158" s="1">
        <v>41243</v>
      </c>
      <c r="R158">
        <v>247.1266</v>
      </c>
      <c r="S158">
        <v>0.59531500000000004</v>
      </c>
      <c r="U158" s="1">
        <v>41243</v>
      </c>
      <c r="V158">
        <v>299.76</v>
      </c>
      <c r="W158">
        <v>1.6268609999999999</v>
      </c>
      <c r="Y158" s="1">
        <v>41243</v>
      </c>
      <c r="Z158">
        <v>328.8</v>
      </c>
      <c r="AA158">
        <v>1.7948170000000001</v>
      </c>
      <c r="AC158" s="1">
        <v>41243</v>
      </c>
      <c r="AD158">
        <v>387.85</v>
      </c>
      <c r="AE158">
        <v>2.1700840000000001</v>
      </c>
      <c r="AG158" s="1">
        <v>41243</v>
      </c>
      <c r="AH158">
        <v>483.55</v>
      </c>
      <c r="AI158">
        <v>3.5593720000000002</v>
      </c>
      <c r="AK158" s="1">
        <v>41243</v>
      </c>
      <c r="AL158">
        <v>1449.72</v>
      </c>
      <c r="AM158">
        <v>6.4521480000000002</v>
      </c>
      <c r="AO158" s="1">
        <v>41243</v>
      </c>
      <c r="AP158">
        <v>1293.4269999999999</v>
      </c>
      <c r="AQ158">
        <v>6.4190589999999998</v>
      </c>
      <c r="AS158" s="1">
        <v>41243</v>
      </c>
      <c r="AT158">
        <v>2902.25</v>
      </c>
      <c r="AU158">
        <v>6.8971559999999998</v>
      </c>
      <c r="AW158" s="1">
        <v>41243</v>
      </c>
      <c r="AX158">
        <v>1769.95</v>
      </c>
      <c r="AY158">
        <v>0.54288999999999998</v>
      </c>
      <c r="BA158" s="1">
        <v>41243</v>
      </c>
      <c r="BB158">
        <v>3125.79</v>
      </c>
      <c r="BC158">
        <v>2.517477</v>
      </c>
      <c r="BE158" s="1">
        <v>41243</v>
      </c>
      <c r="BF158">
        <v>2382.7600000000002</v>
      </c>
      <c r="BG158">
        <v>2.0177499999999999</v>
      </c>
      <c r="BI158" s="1">
        <v>41243</v>
      </c>
      <c r="BJ158">
        <v>3134.82</v>
      </c>
      <c r="BK158">
        <v>4.348611</v>
      </c>
      <c r="BM158" s="1">
        <v>41243</v>
      </c>
      <c r="BN158">
        <v>251.37</v>
      </c>
      <c r="BO158">
        <v>1.7820290000000001</v>
      </c>
      <c r="BQ158" s="1">
        <v>41243</v>
      </c>
      <c r="BR158">
        <v>316.63</v>
      </c>
      <c r="BS158">
        <v>0.87205600000000005</v>
      </c>
      <c r="BU158" s="1">
        <v>41243</v>
      </c>
      <c r="BV158">
        <v>688.81700000000001</v>
      </c>
    </row>
    <row r="159" spans="1:74" x14ac:dyDescent="0.35">
      <c r="A159" s="1">
        <v>41274</v>
      </c>
      <c r="B159">
        <v>321.31</v>
      </c>
      <c r="C159">
        <v>1.4220410000000001</v>
      </c>
      <c r="E159" s="1">
        <v>41274</v>
      </c>
      <c r="F159">
        <v>354.53</v>
      </c>
      <c r="G159">
        <v>1.6505540000000001</v>
      </c>
      <c r="I159" s="1">
        <v>41274</v>
      </c>
      <c r="J159">
        <v>367.26</v>
      </c>
      <c r="K159">
        <v>2.4623750000000002</v>
      </c>
      <c r="M159" s="1">
        <v>41274</v>
      </c>
      <c r="N159">
        <v>426.67</v>
      </c>
      <c r="O159">
        <v>3.1927110000000001</v>
      </c>
      <c r="Q159" s="1">
        <v>41274</v>
      </c>
      <c r="R159">
        <v>247.2791</v>
      </c>
      <c r="S159">
        <v>0.572052</v>
      </c>
      <c r="U159" s="1">
        <v>41274</v>
      </c>
      <c r="V159">
        <v>299.95999999999998</v>
      </c>
      <c r="W159">
        <v>1.618646</v>
      </c>
      <c r="Y159" s="1">
        <v>41274</v>
      </c>
      <c r="Z159">
        <v>328.62</v>
      </c>
      <c r="AA159">
        <v>1.9173309999999999</v>
      </c>
      <c r="AC159" s="1">
        <v>41274</v>
      </c>
      <c r="AD159">
        <v>386.4</v>
      </c>
      <c r="AE159">
        <v>2.2664420000000001</v>
      </c>
      <c r="AG159" s="1">
        <v>41274</v>
      </c>
      <c r="AH159">
        <v>478.57</v>
      </c>
      <c r="AI159">
        <v>3.6633</v>
      </c>
      <c r="AK159" s="1">
        <v>41274</v>
      </c>
      <c r="AL159">
        <v>1472.56</v>
      </c>
      <c r="AM159">
        <v>6.1328630000000004</v>
      </c>
      <c r="AO159" s="1">
        <v>41274</v>
      </c>
      <c r="AP159">
        <v>1313.192</v>
      </c>
      <c r="AQ159">
        <v>6.1024120000000002</v>
      </c>
      <c r="AS159" s="1">
        <v>41274</v>
      </c>
      <c r="AT159">
        <v>2966.51</v>
      </c>
      <c r="AU159">
        <v>6.5345129999999996</v>
      </c>
      <c r="AW159" s="1">
        <v>41274</v>
      </c>
      <c r="AX159">
        <v>1766.44</v>
      </c>
      <c r="AY159">
        <v>0.58744200000000002</v>
      </c>
      <c r="BA159" s="1">
        <v>41274</v>
      </c>
      <c r="BB159">
        <v>3064.42</v>
      </c>
      <c r="BC159">
        <v>2.6571050000000001</v>
      </c>
      <c r="BE159" s="1">
        <v>41274</v>
      </c>
      <c r="BF159">
        <v>2384.66</v>
      </c>
      <c r="BG159">
        <v>2.0407820000000001</v>
      </c>
      <c r="BI159" s="1">
        <v>41274</v>
      </c>
      <c r="BJ159">
        <v>3121.44</v>
      </c>
      <c r="BK159">
        <v>4.412928</v>
      </c>
      <c r="BM159" s="1">
        <v>41274</v>
      </c>
      <c r="BN159">
        <v>252.23</v>
      </c>
      <c r="BO159">
        <v>1.7127570000000001</v>
      </c>
      <c r="BQ159" s="1">
        <v>41274</v>
      </c>
      <c r="BR159">
        <v>316.37</v>
      </c>
      <c r="BS159">
        <v>0.90887099999999998</v>
      </c>
      <c r="BU159" s="1">
        <v>41274</v>
      </c>
      <c r="BV159">
        <v>688.923</v>
      </c>
    </row>
    <row r="160" spans="1:74" x14ac:dyDescent="0.35">
      <c r="A160" s="1">
        <v>41305</v>
      </c>
      <c r="B160">
        <v>319.24</v>
      </c>
      <c r="C160">
        <v>1.6024099999999999</v>
      </c>
      <c r="E160" s="1">
        <v>41305</v>
      </c>
      <c r="F160">
        <v>352.3</v>
      </c>
      <c r="G160">
        <v>1.7456210000000001</v>
      </c>
      <c r="I160" s="1">
        <v>41305</v>
      </c>
      <c r="J160">
        <v>364</v>
      </c>
      <c r="K160">
        <v>2.5768049999999998</v>
      </c>
      <c r="M160" s="1">
        <v>41305</v>
      </c>
      <c r="N160">
        <v>422.74</v>
      </c>
      <c r="O160">
        <v>3.3098990000000001</v>
      </c>
      <c r="Q160" s="1">
        <v>41305</v>
      </c>
      <c r="R160">
        <v>247.34710000000001</v>
      </c>
      <c r="S160">
        <v>0.52539000000000002</v>
      </c>
      <c r="U160" s="1">
        <v>41305</v>
      </c>
      <c r="V160">
        <v>299.14999999999998</v>
      </c>
      <c r="W160">
        <v>1.5735300000000001</v>
      </c>
      <c r="Y160" s="1">
        <v>41305</v>
      </c>
      <c r="Z160">
        <v>326.37</v>
      </c>
      <c r="AA160">
        <v>2.3011200000000001</v>
      </c>
      <c r="AC160" s="1">
        <v>41305</v>
      </c>
      <c r="AD160">
        <v>381.35</v>
      </c>
      <c r="AE160">
        <v>2.5185089999999999</v>
      </c>
      <c r="AG160" s="1">
        <v>41305</v>
      </c>
      <c r="AH160">
        <v>465.66</v>
      </c>
      <c r="AI160">
        <v>3.8875030000000002</v>
      </c>
      <c r="AK160" s="1">
        <v>41305</v>
      </c>
      <c r="AL160">
        <v>1492.3</v>
      </c>
      <c r="AM160">
        <v>5.872541</v>
      </c>
      <c r="AO160" s="1">
        <v>41305</v>
      </c>
      <c r="AP160">
        <v>1330.8440000000001</v>
      </c>
      <c r="AQ160">
        <v>5.8354790000000003</v>
      </c>
      <c r="AS160" s="1">
        <v>41305</v>
      </c>
      <c r="AT160">
        <v>3004.83</v>
      </c>
      <c r="AU160">
        <v>6.4038170000000001</v>
      </c>
      <c r="AW160" s="1">
        <v>41305</v>
      </c>
      <c r="AX160">
        <v>1759.28</v>
      </c>
      <c r="AY160">
        <v>0.67150699999999997</v>
      </c>
      <c r="BA160" s="1">
        <v>41305</v>
      </c>
      <c r="BB160">
        <v>2957.12</v>
      </c>
      <c r="BC160">
        <v>2.8979330000000001</v>
      </c>
      <c r="BE160" s="1">
        <v>41305</v>
      </c>
      <c r="BF160">
        <v>2376.4899999999998</v>
      </c>
      <c r="BG160">
        <v>2.1374740000000001</v>
      </c>
      <c r="BI160" s="1">
        <v>41305</v>
      </c>
      <c r="BJ160">
        <v>3049.98</v>
      </c>
      <c r="BK160">
        <v>4.6210370000000003</v>
      </c>
      <c r="BM160" s="1">
        <v>41305</v>
      </c>
      <c r="BN160">
        <v>251.84</v>
      </c>
      <c r="BO160">
        <v>1.8166310000000001</v>
      </c>
      <c r="BQ160" s="1">
        <v>41305</v>
      </c>
      <c r="BR160">
        <v>315.58</v>
      </c>
      <c r="BS160">
        <v>0.98205500000000001</v>
      </c>
      <c r="BU160" s="1">
        <v>41305</v>
      </c>
      <c r="BV160">
        <v>688.92399999999998</v>
      </c>
    </row>
    <row r="161" spans="1:74" x14ac:dyDescent="0.35">
      <c r="A161" s="1">
        <v>41333</v>
      </c>
      <c r="B161">
        <v>320.63</v>
      </c>
      <c r="C161">
        <v>1.548297</v>
      </c>
      <c r="E161" s="1">
        <v>41333</v>
      </c>
      <c r="F161">
        <v>354.6</v>
      </c>
      <c r="G161">
        <v>1.675443</v>
      </c>
      <c r="I161" s="1">
        <v>41333</v>
      </c>
      <c r="J161">
        <v>366.75</v>
      </c>
      <c r="K161">
        <v>2.511441</v>
      </c>
      <c r="M161" s="1">
        <v>41333</v>
      </c>
      <c r="N161">
        <v>425.42</v>
      </c>
      <c r="O161">
        <v>3.2468319999999999</v>
      </c>
      <c r="Q161" s="1">
        <v>41333</v>
      </c>
      <c r="R161">
        <v>247.61109999999999</v>
      </c>
      <c r="S161">
        <v>0.49967699999999998</v>
      </c>
      <c r="U161" s="1">
        <v>41333</v>
      </c>
      <c r="V161">
        <v>300.45999999999998</v>
      </c>
      <c r="W161">
        <v>1.449265</v>
      </c>
      <c r="Y161" s="1">
        <v>41333</v>
      </c>
      <c r="Z161">
        <v>328.2</v>
      </c>
      <c r="AA161">
        <v>2.2452960000000002</v>
      </c>
      <c r="AC161" s="1">
        <v>41333</v>
      </c>
      <c r="AD161">
        <v>384.08</v>
      </c>
      <c r="AE161">
        <v>2.4809230000000002</v>
      </c>
      <c r="AG161" s="1">
        <v>41333</v>
      </c>
      <c r="AH161">
        <v>470.49</v>
      </c>
      <c r="AI161">
        <v>3.8445260000000001</v>
      </c>
      <c r="AK161" s="1">
        <v>41333</v>
      </c>
      <c r="AL161">
        <v>1499.88</v>
      </c>
      <c r="AM161">
        <v>5.7788519999999997</v>
      </c>
      <c r="AO161" s="1">
        <v>41333</v>
      </c>
      <c r="AP161">
        <v>1337.9290000000001</v>
      </c>
      <c r="AQ161">
        <v>5.7242230000000003</v>
      </c>
      <c r="AS161" s="1">
        <v>41333</v>
      </c>
      <c r="AT161">
        <v>3009.5</v>
      </c>
      <c r="AU161">
        <v>6.6141550000000002</v>
      </c>
      <c r="AW161" s="1">
        <v>41333</v>
      </c>
      <c r="AX161">
        <v>1766.75</v>
      </c>
      <c r="AY161">
        <v>0.61025200000000002</v>
      </c>
      <c r="BA161" s="1">
        <v>41333</v>
      </c>
      <c r="BB161">
        <v>2994.35</v>
      </c>
      <c r="BC161">
        <v>2.84735</v>
      </c>
      <c r="BE161" s="1">
        <v>41333</v>
      </c>
      <c r="BF161">
        <v>2393.1</v>
      </c>
      <c r="BG161">
        <v>2.0417719999999999</v>
      </c>
      <c r="BI161" s="1">
        <v>41333</v>
      </c>
      <c r="BJ161">
        <v>3079.16</v>
      </c>
      <c r="BK161">
        <v>4.570373</v>
      </c>
      <c r="BM161" s="1">
        <v>41333</v>
      </c>
      <c r="BN161">
        <v>251.84</v>
      </c>
      <c r="BO161">
        <v>1.8876550000000001</v>
      </c>
      <c r="BQ161" s="1">
        <v>41333</v>
      </c>
      <c r="BR161">
        <v>316.54000000000002</v>
      </c>
      <c r="BS161">
        <v>0.92415099999999994</v>
      </c>
      <c r="BU161" s="1">
        <v>41333</v>
      </c>
      <c r="BV161">
        <v>688.92399999999998</v>
      </c>
    </row>
    <row r="162" spans="1:74" x14ac:dyDescent="0.35">
      <c r="A162" s="1">
        <v>41362</v>
      </c>
      <c r="B162">
        <v>320.95999999999998</v>
      </c>
      <c r="C162">
        <v>1.5578860000000001</v>
      </c>
      <c r="E162" s="1">
        <v>41362</v>
      </c>
      <c r="F162">
        <v>354.81</v>
      </c>
      <c r="G162">
        <v>1.7346900000000001</v>
      </c>
      <c r="I162" s="1">
        <v>41362</v>
      </c>
      <c r="J162">
        <v>366.31</v>
      </c>
      <c r="K162">
        <v>2.5497209999999999</v>
      </c>
      <c r="M162" s="1">
        <v>41362</v>
      </c>
      <c r="N162">
        <v>426.02</v>
      </c>
      <c r="O162">
        <v>3.2615210000000001</v>
      </c>
      <c r="Q162" s="1">
        <v>41362</v>
      </c>
      <c r="R162">
        <v>247.73779999999999</v>
      </c>
      <c r="S162">
        <v>0.50456900000000005</v>
      </c>
      <c r="U162" s="1">
        <v>41362</v>
      </c>
      <c r="V162">
        <v>300.76</v>
      </c>
      <c r="W162">
        <v>1.4641230000000001</v>
      </c>
      <c r="Y162" s="1">
        <v>41362</v>
      </c>
      <c r="Z162">
        <v>328.93</v>
      </c>
      <c r="AA162">
        <v>2.2646920000000001</v>
      </c>
      <c r="AC162" s="1">
        <v>41362</v>
      </c>
      <c r="AD162">
        <v>384.91</v>
      </c>
      <c r="AE162">
        <v>2.4963500000000001</v>
      </c>
      <c r="AG162" s="1">
        <v>41362</v>
      </c>
      <c r="AH162">
        <v>469.06</v>
      </c>
      <c r="AI162">
        <v>3.8891079999999998</v>
      </c>
      <c r="AK162" s="1">
        <v>41362</v>
      </c>
      <c r="AL162">
        <v>1515.15</v>
      </c>
      <c r="AM162">
        <v>5.6664310000000002</v>
      </c>
      <c r="AO162" s="1">
        <v>41362</v>
      </c>
      <c r="AP162">
        <v>1351.3219999999999</v>
      </c>
      <c r="AQ162">
        <v>5.6015470000000001</v>
      </c>
      <c r="AS162" s="1">
        <v>41362</v>
      </c>
      <c r="AT162">
        <v>3048.08</v>
      </c>
      <c r="AU162">
        <v>6.6184810000000001</v>
      </c>
      <c r="AW162" s="1">
        <v>41362</v>
      </c>
      <c r="AX162">
        <v>1768.96</v>
      </c>
      <c r="AY162">
        <v>0.61006400000000005</v>
      </c>
      <c r="BA162" s="1">
        <v>41362</v>
      </c>
      <c r="BB162">
        <v>2991.47</v>
      </c>
      <c r="BC162">
        <v>2.8661219999999998</v>
      </c>
      <c r="BE162" s="1">
        <v>41362</v>
      </c>
      <c r="BF162">
        <v>2398.2600000000002</v>
      </c>
      <c r="BG162">
        <v>2.0624920000000002</v>
      </c>
      <c r="BI162" s="1">
        <v>41362</v>
      </c>
      <c r="BJ162">
        <v>3063.81</v>
      </c>
      <c r="BK162">
        <v>4.6429910000000003</v>
      </c>
      <c r="BM162" s="1">
        <v>41362</v>
      </c>
      <c r="BN162">
        <v>252.57</v>
      </c>
      <c r="BO162">
        <v>1.828959</v>
      </c>
      <c r="BQ162" s="1">
        <v>41362</v>
      </c>
      <c r="BR162">
        <v>316.52</v>
      </c>
      <c r="BS162">
        <v>0.96402900000000002</v>
      </c>
      <c r="BU162" s="1">
        <v>41364</v>
      </c>
      <c r="BV162">
        <v>689.03399999999999</v>
      </c>
    </row>
    <row r="163" spans="1:74" x14ac:dyDescent="0.35">
      <c r="A163" s="1">
        <v>41394</v>
      </c>
      <c r="B163">
        <v>323.26</v>
      </c>
      <c r="C163">
        <v>1.432777</v>
      </c>
      <c r="E163" s="1">
        <v>41394</v>
      </c>
      <c r="F163">
        <v>358.88</v>
      </c>
      <c r="G163">
        <v>1.620431</v>
      </c>
      <c r="I163" s="1">
        <v>41394</v>
      </c>
      <c r="J163">
        <v>372.87</v>
      </c>
      <c r="K163">
        <v>2.3861520000000001</v>
      </c>
      <c r="M163" s="1">
        <v>41394</v>
      </c>
      <c r="N163">
        <v>435.15</v>
      </c>
      <c r="O163">
        <v>3.0608949999999999</v>
      </c>
      <c r="Q163" s="1">
        <v>41394</v>
      </c>
      <c r="R163">
        <v>248.11349999999999</v>
      </c>
      <c r="S163">
        <v>0.47772100000000001</v>
      </c>
      <c r="U163" s="1">
        <v>41394</v>
      </c>
      <c r="V163">
        <v>301.89</v>
      </c>
      <c r="W163">
        <v>1.405686</v>
      </c>
      <c r="Y163" s="1">
        <v>41394</v>
      </c>
      <c r="Z163">
        <v>330.99</v>
      </c>
      <c r="AA163">
        <v>2.0716399999999999</v>
      </c>
      <c r="AC163" s="1">
        <v>41394</v>
      </c>
      <c r="AD163">
        <v>390.83</v>
      </c>
      <c r="AE163">
        <v>2.2557459999999998</v>
      </c>
      <c r="AG163" s="1">
        <v>41394</v>
      </c>
      <c r="AH163">
        <v>487.46</v>
      </c>
      <c r="AI163">
        <v>3.6496010000000001</v>
      </c>
      <c r="AK163" s="1">
        <v>41394</v>
      </c>
      <c r="AL163">
        <v>1542.56</v>
      </c>
      <c r="AM163">
        <v>5.2144029999999999</v>
      </c>
      <c r="AO163" s="1">
        <v>41394</v>
      </c>
      <c r="AP163">
        <v>1374.453</v>
      </c>
      <c r="AQ163">
        <v>5.1399660000000003</v>
      </c>
      <c r="AS163" s="1">
        <v>41394</v>
      </c>
      <c r="AT163">
        <v>3146.77</v>
      </c>
      <c r="AU163">
        <v>6.429081</v>
      </c>
      <c r="AW163" s="1">
        <v>41394</v>
      </c>
      <c r="AX163">
        <v>1777.01</v>
      </c>
      <c r="AY163">
        <v>0.535825</v>
      </c>
      <c r="BA163" s="1">
        <v>41394</v>
      </c>
      <c r="BB163">
        <v>3111.06</v>
      </c>
      <c r="BC163">
        <v>2.643386</v>
      </c>
      <c r="BE163" s="1">
        <v>41394</v>
      </c>
      <c r="BF163">
        <v>2422.58</v>
      </c>
      <c r="BG163">
        <v>1.916242</v>
      </c>
      <c r="BI163" s="1">
        <v>41394</v>
      </c>
      <c r="BJ163">
        <v>3186.46</v>
      </c>
      <c r="BK163">
        <v>4.3759399999999999</v>
      </c>
      <c r="BM163" s="1">
        <v>41394</v>
      </c>
      <c r="BN163">
        <v>254.8</v>
      </c>
      <c r="BO163">
        <v>1.615108</v>
      </c>
      <c r="BQ163" s="1">
        <v>41394</v>
      </c>
      <c r="BR163">
        <v>317.79000000000002</v>
      </c>
      <c r="BS163">
        <v>0.87797199999999997</v>
      </c>
      <c r="BU163" s="1">
        <v>41394</v>
      </c>
      <c r="BV163">
        <v>689.10699999999997</v>
      </c>
    </row>
    <row r="164" spans="1:74" x14ac:dyDescent="0.35">
      <c r="A164" s="1">
        <v>41425</v>
      </c>
      <c r="B164">
        <v>318.17</v>
      </c>
      <c r="C164">
        <v>1.7906530000000001</v>
      </c>
      <c r="E164" s="1">
        <v>41425</v>
      </c>
      <c r="F164">
        <v>352.23</v>
      </c>
      <c r="G164">
        <v>1.868279</v>
      </c>
      <c r="I164" s="1">
        <v>41425</v>
      </c>
      <c r="J164">
        <v>364.08</v>
      </c>
      <c r="K164">
        <v>2.7078899999999999</v>
      </c>
      <c r="M164" s="1">
        <v>41425</v>
      </c>
      <c r="N164">
        <v>424.02</v>
      </c>
      <c r="O164">
        <v>3.400595</v>
      </c>
      <c r="Q164" s="1">
        <v>41425</v>
      </c>
      <c r="R164">
        <v>247.7313</v>
      </c>
      <c r="S164">
        <v>0.56987299999999996</v>
      </c>
      <c r="U164" s="1">
        <v>41425</v>
      </c>
      <c r="V164">
        <v>299.17</v>
      </c>
      <c r="W164">
        <v>1.669594</v>
      </c>
      <c r="Y164" s="1">
        <v>41425</v>
      </c>
      <c r="Z164">
        <v>325.75</v>
      </c>
      <c r="AA164">
        <v>2.364744</v>
      </c>
      <c r="AC164" s="1">
        <v>41425</v>
      </c>
      <c r="AD164">
        <v>378.54</v>
      </c>
      <c r="AE164">
        <v>2.8664809999999998</v>
      </c>
      <c r="AG164" s="1">
        <v>41425</v>
      </c>
      <c r="AH164">
        <v>461.25</v>
      </c>
      <c r="AI164">
        <v>3.9915660000000002</v>
      </c>
      <c r="AK164" s="1">
        <v>41425</v>
      </c>
      <c r="AL164">
        <v>1533.62</v>
      </c>
      <c r="AM164">
        <v>5.7120030000000002</v>
      </c>
      <c r="AO164" s="1">
        <v>41425</v>
      </c>
      <c r="AP164">
        <v>1366.47</v>
      </c>
      <c r="AQ164">
        <v>5.6571280000000002</v>
      </c>
      <c r="AS164" s="1">
        <v>41425</v>
      </c>
      <c r="AT164">
        <v>3128.93</v>
      </c>
      <c r="AU164">
        <v>6.6595500000000003</v>
      </c>
      <c r="AW164" s="1">
        <v>41425</v>
      </c>
      <c r="AX164">
        <v>1758.26</v>
      </c>
      <c r="AY164">
        <v>0.77303200000000005</v>
      </c>
      <c r="BA164" s="1">
        <v>41425</v>
      </c>
      <c r="BB164">
        <v>2917.01</v>
      </c>
      <c r="BC164">
        <v>3.067726</v>
      </c>
      <c r="BE164" s="1">
        <v>41425</v>
      </c>
      <c r="BF164">
        <v>2389.12</v>
      </c>
      <c r="BG164">
        <v>2.2085910000000002</v>
      </c>
      <c r="BI164" s="1">
        <v>41425</v>
      </c>
      <c r="BJ164">
        <v>3032.33</v>
      </c>
      <c r="BK164">
        <v>4.7713489999999998</v>
      </c>
      <c r="BM164" s="1">
        <v>41425</v>
      </c>
      <c r="BN164">
        <v>252.59</v>
      </c>
      <c r="BO164">
        <v>1.9331989999999999</v>
      </c>
      <c r="BQ164" s="1">
        <v>41425</v>
      </c>
      <c r="BR164">
        <v>315.77999999999997</v>
      </c>
      <c r="BS164">
        <v>1.053963</v>
      </c>
      <c r="BU164" s="1">
        <v>41425</v>
      </c>
      <c r="BV164">
        <v>689.15700000000004</v>
      </c>
    </row>
    <row r="165" spans="1:74" x14ac:dyDescent="0.35">
      <c r="A165" s="1">
        <v>41453</v>
      </c>
      <c r="B165">
        <v>314.83</v>
      </c>
      <c r="C165">
        <v>2.0103330000000001</v>
      </c>
      <c r="E165" s="1">
        <v>41453</v>
      </c>
      <c r="F165">
        <v>345</v>
      </c>
      <c r="G165">
        <v>2.2178309999999999</v>
      </c>
      <c r="I165" s="1">
        <v>41453</v>
      </c>
      <c r="J165">
        <v>354.32</v>
      </c>
      <c r="K165">
        <v>3.1277050000000002</v>
      </c>
      <c r="M165" s="1">
        <v>41453</v>
      </c>
      <c r="N165">
        <v>409.55</v>
      </c>
      <c r="O165">
        <v>3.9365730000000001</v>
      </c>
      <c r="Q165" s="1">
        <v>41453</v>
      </c>
      <c r="R165">
        <v>247.31880000000001</v>
      </c>
      <c r="S165">
        <v>0.688442</v>
      </c>
      <c r="U165" s="1">
        <v>41453</v>
      </c>
      <c r="V165">
        <v>296.61</v>
      </c>
      <c r="W165">
        <v>1.8500259999999999</v>
      </c>
      <c r="Y165" s="1">
        <v>41453</v>
      </c>
      <c r="Z165">
        <v>321.02</v>
      </c>
      <c r="AA165">
        <v>2.6242760000000001</v>
      </c>
      <c r="AC165" s="1">
        <v>41453</v>
      </c>
      <c r="AD165">
        <v>370.13</v>
      </c>
      <c r="AE165">
        <v>3.2734909999999999</v>
      </c>
      <c r="AG165" s="1">
        <v>41453</v>
      </c>
      <c r="AH165">
        <v>441.1</v>
      </c>
      <c r="AI165">
        <v>4.1423209999999999</v>
      </c>
      <c r="AK165" s="1">
        <v>41453</v>
      </c>
      <c r="AL165">
        <v>1493.4</v>
      </c>
      <c r="AM165">
        <v>6.6620480000000004</v>
      </c>
      <c r="AO165" s="1">
        <v>41453</v>
      </c>
      <c r="AP165">
        <v>1332.002</v>
      </c>
      <c r="AQ165">
        <v>6.6269020000000003</v>
      </c>
      <c r="AS165" s="1">
        <v>41453</v>
      </c>
      <c r="AT165">
        <v>2992.99</v>
      </c>
      <c r="AU165">
        <v>7.3043380000000004</v>
      </c>
      <c r="AW165" s="1">
        <v>41453</v>
      </c>
      <c r="AX165">
        <v>1743.85</v>
      </c>
      <c r="AY165">
        <v>0.96226999999999996</v>
      </c>
      <c r="BA165" s="1">
        <v>41453</v>
      </c>
      <c r="BB165">
        <v>2824.49</v>
      </c>
      <c r="BC165">
        <v>3.2989600000000001</v>
      </c>
      <c r="BE165" s="1">
        <v>41453</v>
      </c>
      <c r="BF165">
        <v>2341.23</v>
      </c>
      <c r="BG165">
        <v>2.6855229999999999</v>
      </c>
      <c r="BI165" s="1">
        <v>41453</v>
      </c>
      <c r="BJ165">
        <v>2887.83</v>
      </c>
      <c r="BK165">
        <v>5.189832</v>
      </c>
      <c r="BM165" s="1">
        <v>41453</v>
      </c>
      <c r="BN165">
        <v>248.93</v>
      </c>
      <c r="BO165">
        <v>2.3380429999999999</v>
      </c>
      <c r="BQ165" s="1">
        <v>41453</v>
      </c>
      <c r="BR165">
        <v>313.98</v>
      </c>
      <c r="BS165">
        <v>1.2761560000000001</v>
      </c>
      <c r="BU165" s="1">
        <v>41455</v>
      </c>
      <c r="BV165">
        <v>689.19600000000003</v>
      </c>
    </row>
    <row r="166" spans="1:74" x14ac:dyDescent="0.35">
      <c r="A166" s="1">
        <v>41486</v>
      </c>
      <c r="B166">
        <v>314.58999999999997</v>
      </c>
      <c r="C166">
        <v>2.0290979999999998</v>
      </c>
      <c r="E166" s="1">
        <v>41486</v>
      </c>
      <c r="F166">
        <v>346.18</v>
      </c>
      <c r="G166">
        <v>2.1596669999999998</v>
      </c>
      <c r="I166" s="1">
        <v>41486</v>
      </c>
      <c r="J166">
        <v>357.14</v>
      </c>
      <c r="K166">
        <v>3.017703</v>
      </c>
      <c r="M166" s="1">
        <v>41486</v>
      </c>
      <c r="N166">
        <v>412.85</v>
      </c>
      <c r="O166">
        <v>3.8361749999999999</v>
      </c>
      <c r="Q166" s="1">
        <v>41486</v>
      </c>
      <c r="R166">
        <v>247.85210000000001</v>
      </c>
      <c r="S166">
        <v>0.626247</v>
      </c>
      <c r="U166" s="1">
        <v>41486</v>
      </c>
      <c r="V166">
        <v>297.95</v>
      </c>
      <c r="W166">
        <v>1.757844</v>
      </c>
      <c r="Y166" s="1">
        <v>41486</v>
      </c>
      <c r="Z166">
        <v>321.57</v>
      </c>
      <c r="AA166">
        <v>2.6021230000000002</v>
      </c>
      <c r="AC166" s="1">
        <v>41486</v>
      </c>
      <c r="AD166">
        <v>370.12</v>
      </c>
      <c r="AE166">
        <v>3.3266360000000001</v>
      </c>
      <c r="AG166" s="1">
        <v>41486</v>
      </c>
      <c r="AH166">
        <v>439.91</v>
      </c>
      <c r="AI166">
        <v>4.1631549999999997</v>
      </c>
      <c r="AK166" s="1">
        <v>41486</v>
      </c>
      <c r="AL166">
        <v>1521.71</v>
      </c>
      <c r="AM166">
        <v>6.1067070000000001</v>
      </c>
      <c r="AO166" s="1">
        <v>41486</v>
      </c>
      <c r="AP166">
        <v>1358.33</v>
      </c>
      <c r="AQ166">
        <v>6.0403580000000003</v>
      </c>
      <c r="AS166" s="1">
        <v>41486</v>
      </c>
      <c r="AT166">
        <v>3005.26</v>
      </c>
      <c r="AU166">
        <v>7.3257260000000004</v>
      </c>
      <c r="AW166" s="1">
        <v>41486</v>
      </c>
      <c r="AX166">
        <v>1745.97</v>
      </c>
      <c r="AY166">
        <v>0.94280200000000003</v>
      </c>
      <c r="BA166" s="1">
        <v>41486</v>
      </c>
      <c r="BB166">
        <v>2772.08</v>
      </c>
      <c r="BC166">
        <v>3.4378030000000002</v>
      </c>
      <c r="BE166" s="1">
        <v>41486</v>
      </c>
      <c r="BF166">
        <v>2358.33</v>
      </c>
      <c r="BG166">
        <v>2.5523319999999998</v>
      </c>
      <c r="BI166" s="1">
        <v>41486</v>
      </c>
      <c r="BJ166">
        <v>2920.16</v>
      </c>
      <c r="BK166">
        <v>5.1249510000000003</v>
      </c>
      <c r="BM166" s="1">
        <v>41486</v>
      </c>
      <c r="BN166">
        <v>250.21</v>
      </c>
      <c r="BO166">
        <v>2.2512259999999999</v>
      </c>
      <c r="BQ166" s="1">
        <v>41486</v>
      </c>
      <c r="BR166">
        <v>313.39999999999998</v>
      </c>
      <c r="BS166">
        <v>1.316802</v>
      </c>
      <c r="BU166" s="1">
        <v>41486</v>
      </c>
      <c r="BV166">
        <v>689.25400000000002</v>
      </c>
    </row>
    <row r="167" spans="1:74" x14ac:dyDescent="0.35">
      <c r="A167" s="1">
        <v>41516</v>
      </c>
      <c r="B167">
        <v>313.33</v>
      </c>
      <c r="C167">
        <v>2.1519629999999998</v>
      </c>
      <c r="E167" s="1">
        <v>41516</v>
      </c>
      <c r="F167">
        <v>343.92</v>
      </c>
      <c r="G167">
        <v>2.3039079999999998</v>
      </c>
      <c r="I167" s="1">
        <v>41516</v>
      </c>
      <c r="J167">
        <v>354.55</v>
      </c>
      <c r="K167">
        <v>3.1697660000000001</v>
      </c>
      <c r="M167" s="1">
        <v>41516</v>
      </c>
      <c r="N167">
        <v>408.81</v>
      </c>
      <c r="O167">
        <v>4.0210610000000004</v>
      </c>
      <c r="Q167" s="1">
        <v>41516</v>
      </c>
      <c r="R167">
        <v>247.64840000000001</v>
      </c>
      <c r="S167">
        <v>0.71354700000000004</v>
      </c>
      <c r="U167" s="1">
        <v>41516</v>
      </c>
      <c r="V167">
        <v>296.69</v>
      </c>
      <c r="W167">
        <v>1.891893</v>
      </c>
      <c r="Y167" s="1">
        <v>41516</v>
      </c>
      <c r="Z167">
        <v>319.63</v>
      </c>
      <c r="AA167">
        <v>2.783909</v>
      </c>
      <c r="AC167" s="1">
        <v>41516</v>
      </c>
      <c r="AD167">
        <v>367.83</v>
      </c>
      <c r="AE167">
        <v>3.4667309999999998</v>
      </c>
      <c r="AG167" s="1">
        <v>41516</v>
      </c>
      <c r="AH167">
        <v>435.32</v>
      </c>
      <c r="AI167">
        <v>4.2724640000000003</v>
      </c>
      <c r="AK167" s="1">
        <v>41516</v>
      </c>
      <c r="AL167">
        <v>1512.46</v>
      </c>
      <c r="AM167">
        <v>6.3574669999999998</v>
      </c>
      <c r="AO167" s="1">
        <v>41516</v>
      </c>
      <c r="AP167">
        <v>1350.95</v>
      </c>
      <c r="AQ167">
        <v>6.2915580000000002</v>
      </c>
      <c r="AS167" s="1">
        <v>41516</v>
      </c>
      <c r="AT167">
        <v>2951.66</v>
      </c>
      <c r="AU167">
        <v>7.6657840000000004</v>
      </c>
      <c r="AW167" s="1">
        <v>41516</v>
      </c>
      <c r="AX167">
        <v>1738.07</v>
      </c>
      <c r="AY167">
        <v>1.0931249999999999</v>
      </c>
      <c r="BA167" s="1">
        <v>41516</v>
      </c>
      <c r="BB167">
        <v>2751.33</v>
      </c>
      <c r="BC167">
        <v>3.5340739999999999</v>
      </c>
      <c r="BE167" s="1">
        <v>41516</v>
      </c>
      <c r="BF167">
        <v>2344.7800000000002</v>
      </c>
      <c r="BG167">
        <v>2.7219579999999999</v>
      </c>
      <c r="BI167" s="1">
        <v>41516</v>
      </c>
      <c r="BJ167">
        <v>2889.35</v>
      </c>
      <c r="BK167">
        <v>5.2377089999999997</v>
      </c>
      <c r="BM167" s="1">
        <v>41516</v>
      </c>
      <c r="BN167">
        <v>249.19</v>
      </c>
      <c r="BO167">
        <v>2.4239009999999999</v>
      </c>
      <c r="BQ167" s="1">
        <v>41516</v>
      </c>
      <c r="BR167">
        <v>312.75</v>
      </c>
      <c r="BS167">
        <v>1.394109</v>
      </c>
      <c r="BU167" s="1">
        <v>41517</v>
      </c>
      <c r="BV167">
        <v>689.28800000000001</v>
      </c>
    </row>
    <row r="168" spans="1:74" x14ac:dyDescent="0.35">
      <c r="A168" s="1">
        <v>41547</v>
      </c>
      <c r="B168">
        <v>316.42</v>
      </c>
      <c r="C168">
        <v>1.997814</v>
      </c>
      <c r="E168" s="1">
        <v>41547</v>
      </c>
      <c r="F168">
        <v>346.6</v>
      </c>
      <c r="G168">
        <v>2.182563</v>
      </c>
      <c r="I168" s="1">
        <v>41547</v>
      </c>
      <c r="J168">
        <v>357.24</v>
      </c>
      <c r="K168">
        <v>3.0269430000000002</v>
      </c>
      <c r="M168" s="1">
        <v>41547</v>
      </c>
      <c r="N168">
        <v>412.75</v>
      </c>
      <c r="O168">
        <v>3.926447</v>
      </c>
      <c r="Q168" s="1">
        <v>41547</v>
      </c>
      <c r="R168">
        <v>248.3382</v>
      </c>
      <c r="S168">
        <v>0.62726700000000002</v>
      </c>
      <c r="U168" s="1">
        <v>41547</v>
      </c>
      <c r="V168">
        <v>299.37</v>
      </c>
      <c r="W168">
        <v>1.740245</v>
      </c>
      <c r="Y168" s="1">
        <v>41547</v>
      </c>
      <c r="Z168">
        <v>323.57</v>
      </c>
      <c r="AA168">
        <v>2.566262</v>
      </c>
      <c r="AC168" s="1">
        <v>41547</v>
      </c>
      <c r="AD168">
        <v>373.44</v>
      </c>
      <c r="AE168">
        <v>3.267083</v>
      </c>
      <c r="AG168" s="1">
        <v>41547</v>
      </c>
      <c r="AH168">
        <v>439.69</v>
      </c>
      <c r="AI168">
        <v>4.2409590000000001</v>
      </c>
      <c r="AK168" s="1">
        <v>41547</v>
      </c>
      <c r="AL168">
        <v>1527.48</v>
      </c>
      <c r="AM168">
        <v>6.2295040000000004</v>
      </c>
      <c r="AO168" s="1">
        <v>41547</v>
      </c>
      <c r="AP168">
        <v>1364.492</v>
      </c>
      <c r="AQ168">
        <v>6.1592310000000001</v>
      </c>
      <c r="AS168" s="1">
        <v>41547</v>
      </c>
      <c r="AT168">
        <v>2975.51</v>
      </c>
      <c r="AU168">
        <v>7.5676259999999997</v>
      </c>
      <c r="AW168" s="1">
        <v>41547</v>
      </c>
      <c r="AX168">
        <v>1750.94</v>
      </c>
      <c r="AY168">
        <v>0.96133599999999997</v>
      </c>
      <c r="BA168" s="1">
        <v>41547</v>
      </c>
      <c r="BB168">
        <v>2761.52</v>
      </c>
      <c r="BC168">
        <v>3.5212789999999998</v>
      </c>
      <c r="BE168" s="1">
        <v>41547</v>
      </c>
      <c r="BF168">
        <v>2367.0100000000002</v>
      </c>
      <c r="BG168">
        <v>2.570252</v>
      </c>
      <c r="BI168" s="1">
        <v>41547</v>
      </c>
      <c r="BJ168">
        <v>2889.18</v>
      </c>
      <c r="BK168">
        <v>5.2654579999999997</v>
      </c>
      <c r="BM168" s="1">
        <v>41547</v>
      </c>
      <c r="BN168">
        <v>251.47</v>
      </c>
      <c r="BO168">
        <v>2.2429480000000002</v>
      </c>
      <c r="BQ168" s="1">
        <v>41547</v>
      </c>
      <c r="BR168">
        <v>314.5</v>
      </c>
      <c r="BS168">
        <v>1.255878</v>
      </c>
      <c r="BU168" s="1">
        <v>41547</v>
      </c>
      <c r="BV168">
        <v>689.32</v>
      </c>
    </row>
    <row r="169" spans="1:74" x14ac:dyDescent="0.35">
      <c r="A169" s="1">
        <v>41578</v>
      </c>
      <c r="B169">
        <v>318.20999999999998</v>
      </c>
      <c r="C169">
        <v>1.9379770000000001</v>
      </c>
      <c r="E169" s="1">
        <v>41578</v>
      </c>
      <c r="F169">
        <v>349.57</v>
      </c>
      <c r="G169">
        <v>2.0794999999999999</v>
      </c>
      <c r="I169" s="1">
        <v>41578</v>
      </c>
      <c r="J169">
        <v>362.1</v>
      </c>
      <c r="K169">
        <v>2.8762690000000002</v>
      </c>
      <c r="M169" s="1">
        <v>41578</v>
      </c>
      <c r="N169">
        <v>420.18</v>
      </c>
      <c r="O169">
        <v>3.7346200000000001</v>
      </c>
      <c r="Q169" s="1">
        <v>41578</v>
      </c>
      <c r="R169">
        <v>248.7818</v>
      </c>
      <c r="S169">
        <v>0.58554499999999998</v>
      </c>
      <c r="U169" s="1">
        <v>41578</v>
      </c>
      <c r="V169">
        <v>301.05</v>
      </c>
      <c r="W169">
        <v>1.6524289999999999</v>
      </c>
      <c r="Y169" s="1">
        <v>41578</v>
      </c>
      <c r="Z169">
        <v>326.02999999999997</v>
      </c>
      <c r="AA169">
        <v>2.4765640000000002</v>
      </c>
      <c r="AC169" s="1">
        <v>41578</v>
      </c>
      <c r="AD169">
        <v>377.32</v>
      </c>
      <c r="AE169">
        <v>3.1482939999999999</v>
      </c>
      <c r="AG169" s="1">
        <v>41578</v>
      </c>
      <c r="AH169">
        <v>447.62</v>
      </c>
      <c r="AI169">
        <v>4.122452</v>
      </c>
      <c r="AK169" s="1">
        <v>41578</v>
      </c>
      <c r="AL169">
        <v>1565.75</v>
      </c>
      <c r="AM169">
        <v>5.6444989999999997</v>
      </c>
      <c r="AO169" s="1">
        <v>41578</v>
      </c>
      <c r="AP169">
        <v>1397.8824999999999</v>
      </c>
      <c r="AQ169">
        <v>5.560657</v>
      </c>
      <c r="AS169" s="1">
        <v>41578</v>
      </c>
      <c r="AT169">
        <v>3083.05</v>
      </c>
      <c r="AU169">
        <v>7.2899500000000002</v>
      </c>
      <c r="AW169" s="1">
        <v>41578</v>
      </c>
      <c r="AX169">
        <v>1757.55</v>
      </c>
      <c r="AY169">
        <v>0.91575700000000004</v>
      </c>
      <c r="BA169" s="1">
        <v>41578</v>
      </c>
      <c r="BB169">
        <v>2798.28</v>
      </c>
      <c r="BC169">
        <v>3.4568370000000002</v>
      </c>
      <c r="BE169" s="1">
        <v>41578</v>
      </c>
      <c r="BF169">
        <v>2393.4299999999998</v>
      </c>
      <c r="BG169">
        <v>2.3941379999999999</v>
      </c>
      <c r="BI169" s="1">
        <v>41578</v>
      </c>
      <c r="BJ169">
        <v>2960.35</v>
      </c>
      <c r="BK169">
        <v>5.1056359999999996</v>
      </c>
      <c r="BM169" s="1">
        <v>41578</v>
      </c>
      <c r="BN169">
        <v>253.27</v>
      </c>
      <c r="BO169">
        <v>2.1162640000000001</v>
      </c>
      <c r="BQ169" s="1">
        <v>41578</v>
      </c>
      <c r="BR169">
        <v>315.52</v>
      </c>
      <c r="BS169">
        <v>1.1993199999999999</v>
      </c>
      <c r="BU169" s="1">
        <v>41578</v>
      </c>
      <c r="BV169">
        <v>689.29399999999998</v>
      </c>
    </row>
    <row r="170" spans="1:74" x14ac:dyDescent="0.35">
      <c r="A170" s="1">
        <v>41607</v>
      </c>
      <c r="B170">
        <v>316.89</v>
      </c>
      <c r="C170">
        <v>2.0227569999999999</v>
      </c>
      <c r="E170" s="1">
        <v>41607</v>
      </c>
      <c r="F170">
        <v>349.43</v>
      </c>
      <c r="G170">
        <v>2.0945520000000002</v>
      </c>
      <c r="I170" s="1">
        <v>41607</v>
      </c>
      <c r="J170">
        <v>361.46</v>
      </c>
      <c r="K170">
        <v>2.8883589999999999</v>
      </c>
      <c r="M170" s="1">
        <v>41607</v>
      </c>
      <c r="N170">
        <v>418.33</v>
      </c>
      <c r="O170">
        <v>3.783776</v>
      </c>
      <c r="Q170" s="1">
        <v>41607</v>
      </c>
      <c r="R170">
        <v>249.1328</v>
      </c>
      <c r="S170">
        <v>0.55790799999999996</v>
      </c>
      <c r="U170" s="1">
        <v>41607</v>
      </c>
      <c r="V170">
        <v>301.77</v>
      </c>
      <c r="W170">
        <v>1.578992</v>
      </c>
      <c r="Y170" s="1">
        <v>41607</v>
      </c>
      <c r="Z170">
        <v>325.55</v>
      </c>
      <c r="AA170">
        <v>2.5611660000000001</v>
      </c>
      <c r="AC170" s="1">
        <v>41607</v>
      </c>
      <c r="AD170">
        <v>374.52</v>
      </c>
      <c r="AE170">
        <v>3.3316659999999998</v>
      </c>
      <c r="AG170" s="1">
        <v>41607</v>
      </c>
      <c r="AH170">
        <v>440.36</v>
      </c>
      <c r="AI170">
        <v>4.2878819999999997</v>
      </c>
      <c r="AK170" s="1">
        <v>41607</v>
      </c>
      <c r="AL170">
        <v>1573.7</v>
      </c>
      <c r="AM170">
        <v>5.5965579999999999</v>
      </c>
      <c r="AO170" s="1">
        <v>41607</v>
      </c>
      <c r="AP170">
        <v>1405.2429999999999</v>
      </c>
      <c r="AQ170">
        <v>5.5005230000000003</v>
      </c>
      <c r="AS170" s="1">
        <v>41607</v>
      </c>
      <c r="AT170">
        <v>3087.18</v>
      </c>
      <c r="AU170">
        <v>7.4168859999999999</v>
      </c>
      <c r="AW170" s="1">
        <v>41607</v>
      </c>
      <c r="AX170">
        <v>1756.5</v>
      </c>
      <c r="AY170">
        <v>0.94372999999999996</v>
      </c>
      <c r="BA170" s="1">
        <v>41607</v>
      </c>
      <c r="BB170">
        <v>2729.28</v>
      </c>
      <c r="BC170">
        <v>3.6392199999999999</v>
      </c>
      <c r="BE170" s="1">
        <v>41607</v>
      </c>
      <c r="BF170">
        <v>2395.6799999999998</v>
      </c>
      <c r="BG170">
        <v>2.3958349999999999</v>
      </c>
      <c r="BI170" s="1">
        <v>41607</v>
      </c>
      <c r="BJ170">
        <v>2931.33</v>
      </c>
      <c r="BK170">
        <v>5.2008460000000003</v>
      </c>
      <c r="BM170" s="1">
        <v>41607</v>
      </c>
      <c r="BN170">
        <v>253.54</v>
      </c>
      <c r="BO170">
        <v>2.105092</v>
      </c>
      <c r="BQ170" s="1">
        <v>41607</v>
      </c>
      <c r="BR170">
        <v>316.2</v>
      </c>
      <c r="BS170">
        <v>1.1222939999999999</v>
      </c>
      <c r="BU170" s="1">
        <v>41608</v>
      </c>
      <c r="BV170">
        <v>689.33500000000004</v>
      </c>
    </row>
    <row r="171" spans="1:74" x14ac:dyDescent="0.35">
      <c r="A171" s="1">
        <v>41639</v>
      </c>
      <c r="B171">
        <v>314.68</v>
      </c>
      <c r="C171">
        <v>2.194404</v>
      </c>
      <c r="E171" s="1">
        <v>41639</v>
      </c>
      <c r="F171">
        <v>347.37</v>
      </c>
      <c r="G171">
        <v>2.2548550000000001</v>
      </c>
      <c r="I171" s="1">
        <v>41639</v>
      </c>
      <c r="J171">
        <v>360.44</v>
      </c>
      <c r="K171">
        <v>3.0062660000000001</v>
      </c>
      <c r="M171" s="1">
        <v>41639</v>
      </c>
      <c r="N171">
        <v>418.3</v>
      </c>
      <c r="O171">
        <v>3.8758530000000002</v>
      </c>
      <c r="Q171" s="1">
        <v>41639</v>
      </c>
      <c r="R171">
        <v>248.85990000000001</v>
      </c>
      <c r="S171">
        <v>0.65258700000000003</v>
      </c>
      <c r="U171" s="1">
        <v>41639</v>
      </c>
      <c r="V171">
        <v>299.85000000000002</v>
      </c>
      <c r="W171">
        <v>1.7255579999999999</v>
      </c>
      <c r="Y171" s="1">
        <v>41639</v>
      </c>
      <c r="Z171">
        <v>323.23</v>
      </c>
      <c r="AA171">
        <v>2.776179</v>
      </c>
      <c r="AC171" s="1">
        <v>41639</v>
      </c>
      <c r="AD171">
        <v>371.46</v>
      </c>
      <c r="AE171">
        <v>3.5011369999999999</v>
      </c>
      <c r="AG171" s="1">
        <v>41639</v>
      </c>
      <c r="AH171">
        <v>437.31</v>
      </c>
      <c r="AI171">
        <v>4.3037039999999998</v>
      </c>
      <c r="AK171" s="1">
        <v>41639</v>
      </c>
      <c r="AL171">
        <v>1582.19</v>
      </c>
      <c r="AM171">
        <v>5.6390250000000002</v>
      </c>
      <c r="AO171" s="1">
        <v>41639</v>
      </c>
      <c r="AP171">
        <v>1412.6110000000001</v>
      </c>
      <c r="AQ171">
        <v>5.5430630000000001</v>
      </c>
      <c r="AS171" s="1">
        <v>41639</v>
      </c>
      <c r="AT171">
        <v>3112.84</v>
      </c>
      <c r="AU171">
        <v>7.4077070000000003</v>
      </c>
      <c r="AW171" s="1">
        <v>41639</v>
      </c>
      <c r="AX171">
        <v>1742.78</v>
      </c>
      <c r="AY171">
        <v>1.151089</v>
      </c>
      <c r="BA171" s="1">
        <v>41639</v>
      </c>
      <c r="BB171">
        <v>2676.43</v>
      </c>
      <c r="BC171">
        <v>3.7930959999999998</v>
      </c>
      <c r="BE171" s="1">
        <v>41639</v>
      </c>
      <c r="BF171">
        <v>2386.4899999999998</v>
      </c>
      <c r="BG171">
        <v>2.539307</v>
      </c>
      <c r="BI171" s="1">
        <v>41639</v>
      </c>
      <c r="BJ171">
        <v>2943.99</v>
      </c>
      <c r="BK171">
        <v>5.2057830000000003</v>
      </c>
      <c r="BM171" s="1">
        <v>41639</v>
      </c>
      <c r="BN171">
        <v>252.81</v>
      </c>
      <c r="BO171">
        <v>2.2685029999999999</v>
      </c>
      <c r="BQ171" s="1">
        <v>41639</v>
      </c>
      <c r="BR171">
        <v>315.5</v>
      </c>
      <c r="BS171">
        <v>1.237989</v>
      </c>
      <c r="BU171" s="1">
        <v>41639</v>
      </c>
      <c r="BV171">
        <v>689.42499999999995</v>
      </c>
    </row>
    <row r="172" spans="1:74" x14ac:dyDescent="0.35">
      <c r="A172" s="1">
        <v>41670</v>
      </c>
      <c r="B172">
        <v>319.08999999999997</v>
      </c>
      <c r="C172">
        <v>2.0192209999999999</v>
      </c>
      <c r="E172" s="1">
        <v>41670</v>
      </c>
      <c r="F172">
        <v>352.63</v>
      </c>
      <c r="G172">
        <v>2.0852849999999998</v>
      </c>
      <c r="I172" s="1">
        <v>41670</v>
      </c>
      <c r="J172">
        <v>366.83</v>
      </c>
      <c r="K172">
        <v>2.8567079999999998</v>
      </c>
      <c r="M172" s="1">
        <v>41670</v>
      </c>
      <c r="N172">
        <v>425.26</v>
      </c>
      <c r="O172">
        <v>3.7241849999999999</v>
      </c>
      <c r="Q172" s="1">
        <v>41670</v>
      </c>
      <c r="R172">
        <v>249.38820000000001</v>
      </c>
      <c r="S172">
        <v>0.59734299999999996</v>
      </c>
      <c r="U172" s="1">
        <v>41670</v>
      </c>
      <c r="V172">
        <v>302.39</v>
      </c>
      <c r="W172">
        <v>1.6879139999999999</v>
      </c>
      <c r="Y172" s="1">
        <v>41670</v>
      </c>
      <c r="Z172">
        <v>327.35000000000002</v>
      </c>
      <c r="AA172">
        <v>2.5484849999999999</v>
      </c>
      <c r="AC172" s="1">
        <v>41670</v>
      </c>
      <c r="AD172">
        <v>378.78</v>
      </c>
      <c r="AE172">
        <v>3.2354120000000002</v>
      </c>
      <c r="AG172" s="1">
        <v>41670</v>
      </c>
      <c r="AH172">
        <v>452.31</v>
      </c>
      <c r="AI172">
        <v>4.1926519999999998</v>
      </c>
      <c r="AK172" s="1">
        <v>41670</v>
      </c>
      <c r="AL172">
        <v>1593.29</v>
      </c>
      <c r="AM172">
        <v>5.6363089999999998</v>
      </c>
      <c r="AO172" s="1">
        <v>41670</v>
      </c>
      <c r="AP172">
        <v>1421.905</v>
      </c>
      <c r="AQ172">
        <v>5.5460630000000002</v>
      </c>
      <c r="AS172" s="1">
        <v>41670</v>
      </c>
      <c r="AT172">
        <v>3159.45</v>
      </c>
      <c r="AU172">
        <v>7.3567669999999996</v>
      </c>
      <c r="AW172" s="1">
        <v>41670</v>
      </c>
      <c r="AX172">
        <v>1757.63</v>
      </c>
      <c r="AY172">
        <v>1.0246789999999999</v>
      </c>
      <c r="BA172" s="1">
        <v>41670</v>
      </c>
      <c r="BB172">
        <v>2824.42</v>
      </c>
      <c r="BC172">
        <v>3.469007</v>
      </c>
      <c r="BE172" s="1">
        <v>41670</v>
      </c>
      <c r="BF172">
        <v>2415.46</v>
      </c>
      <c r="BG172">
        <v>2.3675269999999999</v>
      </c>
      <c r="BI172" s="1">
        <v>41670</v>
      </c>
      <c r="BJ172">
        <v>3044.77</v>
      </c>
      <c r="BK172">
        <v>4.9650869999999996</v>
      </c>
      <c r="BM172" s="1">
        <v>41670</v>
      </c>
      <c r="BN172">
        <v>254.88</v>
      </c>
      <c r="BO172">
        <v>2.128517</v>
      </c>
      <c r="BQ172" s="1">
        <v>41670</v>
      </c>
      <c r="BR172">
        <v>316.89999999999998</v>
      </c>
      <c r="BS172">
        <v>1.1491739999999999</v>
      </c>
      <c r="BU172" s="1">
        <v>41670</v>
      </c>
      <c r="BV172">
        <v>689.471</v>
      </c>
    </row>
    <row r="173" spans="1:74" x14ac:dyDescent="0.35">
      <c r="A173" s="1">
        <v>41698</v>
      </c>
      <c r="B173">
        <v>320.08</v>
      </c>
      <c r="C173">
        <v>2.005528</v>
      </c>
      <c r="E173" s="1">
        <v>41698</v>
      </c>
      <c r="F173">
        <v>354.76</v>
      </c>
      <c r="G173">
        <v>2.0785149999999999</v>
      </c>
      <c r="I173" s="1">
        <v>41698</v>
      </c>
      <c r="J173">
        <v>370.27</v>
      </c>
      <c r="K173">
        <v>2.7702239999999998</v>
      </c>
      <c r="M173" s="1">
        <v>41698</v>
      </c>
      <c r="N173">
        <v>431.56</v>
      </c>
      <c r="O173">
        <v>3.5833590000000002</v>
      </c>
      <c r="Q173" s="1">
        <v>41698</v>
      </c>
      <c r="R173">
        <v>249.75659999999999</v>
      </c>
      <c r="S173">
        <v>0.57257400000000003</v>
      </c>
      <c r="U173" s="1">
        <v>41698</v>
      </c>
      <c r="V173">
        <v>303.54000000000002</v>
      </c>
      <c r="W173">
        <v>1.6491089999999999</v>
      </c>
      <c r="Y173" s="1">
        <v>41698</v>
      </c>
      <c r="Z173">
        <v>329</v>
      </c>
      <c r="AA173">
        <v>2.5103200000000001</v>
      </c>
      <c r="AC173" s="1">
        <v>41698</v>
      </c>
      <c r="AD173">
        <v>380.85</v>
      </c>
      <c r="AE173">
        <v>3.2162920000000002</v>
      </c>
      <c r="AG173" s="1">
        <v>41698</v>
      </c>
      <c r="AH173">
        <v>458.25</v>
      </c>
      <c r="AI173">
        <v>4.1629160000000001</v>
      </c>
      <c r="AK173" s="1">
        <v>41698</v>
      </c>
      <c r="AL173">
        <v>1625.52</v>
      </c>
      <c r="AM173">
        <v>5.135205</v>
      </c>
      <c r="AO173" s="1">
        <v>41698</v>
      </c>
      <c r="AP173">
        <v>1449.326</v>
      </c>
      <c r="AQ173">
        <v>5.035247</v>
      </c>
      <c r="AS173" s="1">
        <v>41698</v>
      </c>
      <c r="AT173">
        <v>3280.4</v>
      </c>
      <c r="AU173">
        <v>7.0232599999999996</v>
      </c>
      <c r="AW173" s="1">
        <v>41698</v>
      </c>
      <c r="AX173">
        <v>1761.18</v>
      </c>
      <c r="AY173">
        <v>1.023463</v>
      </c>
      <c r="BA173" s="1">
        <v>41698</v>
      </c>
      <c r="BB173">
        <v>2847.77</v>
      </c>
      <c r="BC173">
        <v>3.4354330000000002</v>
      </c>
      <c r="BE173" s="1">
        <v>41698</v>
      </c>
      <c r="BF173">
        <v>2431.7199999999998</v>
      </c>
      <c r="BG173">
        <v>2.2913199999999998</v>
      </c>
      <c r="BI173" s="1">
        <v>41698</v>
      </c>
      <c r="BJ173">
        <v>3105.63</v>
      </c>
      <c r="BK173">
        <v>4.8460099999999997</v>
      </c>
      <c r="BM173" s="1">
        <v>41698</v>
      </c>
      <c r="BN173">
        <v>256.33999999999997</v>
      </c>
      <c r="BO173">
        <v>1.976046</v>
      </c>
      <c r="BQ173" s="1">
        <v>41698</v>
      </c>
      <c r="BR173">
        <v>317.64</v>
      </c>
      <c r="BS173">
        <v>1.1164849999999999</v>
      </c>
      <c r="BU173" s="1">
        <v>41698</v>
      </c>
      <c r="BV173">
        <v>689.47500000000002</v>
      </c>
    </row>
    <row r="174" spans="1:74" x14ac:dyDescent="0.35">
      <c r="A174" s="1">
        <v>41729</v>
      </c>
      <c r="B174">
        <v>319.14999999999998</v>
      </c>
      <c r="C174">
        <v>2.117286</v>
      </c>
      <c r="E174" s="1">
        <v>41729</v>
      </c>
      <c r="F174">
        <v>354.52</v>
      </c>
      <c r="G174">
        <v>2.1848339999999999</v>
      </c>
      <c r="I174" s="1">
        <v>41729</v>
      </c>
      <c r="J174">
        <v>370.08</v>
      </c>
      <c r="K174">
        <v>2.899654</v>
      </c>
      <c r="M174" s="1">
        <v>41729</v>
      </c>
      <c r="N174">
        <v>433.3</v>
      </c>
      <c r="O174">
        <v>3.642973</v>
      </c>
      <c r="Q174" s="1">
        <v>41729</v>
      </c>
      <c r="R174">
        <v>249.52610000000001</v>
      </c>
      <c r="S174">
        <v>0.66260399999999997</v>
      </c>
      <c r="U174" s="1">
        <v>41729</v>
      </c>
      <c r="V174">
        <v>302.18</v>
      </c>
      <c r="W174">
        <v>1.821296</v>
      </c>
      <c r="Y174" s="1">
        <v>41729</v>
      </c>
      <c r="Z174">
        <v>327.68</v>
      </c>
      <c r="AA174">
        <v>2.6426699999999999</v>
      </c>
      <c r="AC174" s="1">
        <v>41729</v>
      </c>
      <c r="AD174">
        <v>379.59</v>
      </c>
      <c r="AE174">
        <v>3.315045</v>
      </c>
      <c r="AG174" s="1">
        <v>41729</v>
      </c>
      <c r="AH174">
        <v>460.69</v>
      </c>
      <c r="AI174">
        <v>4.2146980000000003</v>
      </c>
      <c r="AK174" s="1">
        <v>41729</v>
      </c>
      <c r="AL174">
        <v>1629.36</v>
      </c>
      <c r="AM174">
        <v>5.2322839999999999</v>
      </c>
      <c r="AO174" s="1">
        <v>41729</v>
      </c>
      <c r="AP174">
        <v>1452.547</v>
      </c>
      <c r="AQ174">
        <v>5.1366829999999997</v>
      </c>
      <c r="AS174" s="1">
        <v>41729</v>
      </c>
      <c r="AT174">
        <v>3296.88</v>
      </c>
      <c r="AU174">
        <v>7.0087859999999997</v>
      </c>
      <c r="AW174" s="1">
        <v>41729</v>
      </c>
      <c r="AX174">
        <v>1754.03</v>
      </c>
      <c r="AY174">
        <v>1.1658820000000001</v>
      </c>
      <c r="BA174" s="1">
        <v>41729</v>
      </c>
      <c r="BB174">
        <v>2866.52</v>
      </c>
      <c r="BC174">
        <v>3.4182739999999998</v>
      </c>
      <c r="BE174" s="1">
        <v>41729</v>
      </c>
      <c r="BF174">
        <v>2427.9499999999998</v>
      </c>
      <c r="BG174">
        <v>2.4257080000000002</v>
      </c>
      <c r="BI174" s="1">
        <v>41729</v>
      </c>
      <c r="BJ174">
        <v>3125.53</v>
      </c>
      <c r="BK174">
        <v>4.8291389999999996</v>
      </c>
      <c r="BM174" s="1">
        <v>41729</v>
      </c>
      <c r="BN174">
        <v>256.07</v>
      </c>
      <c r="BO174">
        <v>2.1049799999999999</v>
      </c>
      <c r="BQ174" s="1">
        <v>41729</v>
      </c>
      <c r="BR174">
        <v>317.19</v>
      </c>
      <c r="BS174">
        <v>1.1972860000000001</v>
      </c>
      <c r="BU174" s="1">
        <v>41729</v>
      </c>
      <c r="BV174">
        <v>689.50400000000002</v>
      </c>
    </row>
    <row r="175" spans="1:74" x14ac:dyDescent="0.35">
      <c r="A175" s="1">
        <v>41759</v>
      </c>
      <c r="B175">
        <v>321.39</v>
      </c>
      <c r="C175">
        <v>2.0431710000000001</v>
      </c>
      <c r="E175" s="1">
        <v>41759</v>
      </c>
      <c r="F175">
        <v>357.36</v>
      </c>
      <c r="G175">
        <v>2.1226240000000001</v>
      </c>
      <c r="I175" s="1">
        <v>41759</v>
      </c>
      <c r="J175">
        <v>374</v>
      </c>
      <c r="K175">
        <v>2.8226140000000002</v>
      </c>
      <c r="M175" s="1">
        <v>41759</v>
      </c>
      <c r="N175">
        <v>439.88</v>
      </c>
      <c r="O175">
        <v>3.4949029999999999</v>
      </c>
      <c r="Q175" s="1">
        <v>41759</v>
      </c>
      <c r="R175">
        <v>249.9315</v>
      </c>
      <c r="S175">
        <v>0.63752799999999998</v>
      </c>
      <c r="U175" s="1">
        <v>41759</v>
      </c>
      <c r="V175">
        <v>303.72000000000003</v>
      </c>
      <c r="W175">
        <v>1.7728029999999999</v>
      </c>
      <c r="Y175" s="1">
        <v>41759</v>
      </c>
      <c r="Z175">
        <v>330.23</v>
      </c>
      <c r="AA175">
        <v>2.568044</v>
      </c>
      <c r="AC175" s="1">
        <v>41759</v>
      </c>
      <c r="AD175">
        <v>383.78</v>
      </c>
      <c r="AE175">
        <v>3.1866319999999999</v>
      </c>
      <c r="AG175" s="1">
        <v>41759</v>
      </c>
      <c r="AH175">
        <v>470.16</v>
      </c>
      <c r="AI175">
        <v>4.1265590000000003</v>
      </c>
      <c r="AK175" s="1">
        <v>41759</v>
      </c>
      <c r="AL175">
        <v>1639.68</v>
      </c>
      <c r="AM175">
        <v>5.0428139999999999</v>
      </c>
      <c r="AO175" s="1">
        <v>41759</v>
      </c>
      <c r="AP175">
        <v>1460.518</v>
      </c>
      <c r="AQ175">
        <v>4.9475660000000001</v>
      </c>
      <c r="AS175" s="1">
        <v>41759</v>
      </c>
      <c r="AT175">
        <v>3369.58</v>
      </c>
      <c r="AU175">
        <v>6.7684049999999996</v>
      </c>
      <c r="AW175" s="1">
        <v>41759</v>
      </c>
      <c r="AX175">
        <v>1760.41</v>
      </c>
      <c r="AY175">
        <v>1.1292770000000001</v>
      </c>
      <c r="BA175" s="1">
        <v>41759</v>
      </c>
      <c r="BB175">
        <v>2923.77</v>
      </c>
      <c r="BC175">
        <v>3.3148369999999998</v>
      </c>
      <c r="BE175" s="1">
        <v>41759</v>
      </c>
      <c r="BF175">
        <v>2447.14</v>
      </c>
      <c r="BG175">
        <v>2.3278029999999998</v>
      </c>
      <c r="BI175" s="1">
        <v>41759</v>
      </c>
      <c r="BJ175">
        <v>3195.4</v>
      </c>
      <c r="BK175">
        <v>4.6950060000000002</v>
      </c>
      <c r="BM175" s="1">
        <v>41759</v>
      </c>
      <c r="BN175">
        <v>257.29000000000002</v>
      </c>
      <c r="BO175">
        <v>2.0668090000000001</v>
      </c>
      <c r="BQ175" s="1">
        <v>41759</v>
      </c>
      <c r="BR175">
        <v>318.27999999999997</v>
      </c>
      <c r="BS175">
        <v>1.171924</v>
      </c>
      <c r="BU175" s="1">
        <v>41759</v>
      </c>
      <c r="BV175">
        <v>689.53300000000002</v>
      </c>
    </row>
    <row r="176" spans="1:74" x14ac:dyDescent="0.35">
      <c r="A176" s="1">
        <v>41789</v>
      </c>
      <c r="B176">
        <v>324.69</v>
      </c>
      <c r="C176">
        <v>1.908755</v>
      </c>
      <c r="E176" s="1">
        <v>41789</v>
      </c>
      <c r="F176">
        <v>361.25</v>
      </c>
      <c r="G176">
        <v>2.0030839999999999</v>
      </c>
      <c r="I176" s="1">
        <v>41789</v>
      </c>
      <c r="J176">
        <v>378.92</v>
      </c>
      <c r="K176">
        <v>2.6854659999999999</v>
      </c>
      <c r="M176" s="1">
        <v>41789</v>
      </c>
      <c r="N176">
        <v>447.18</v>
      </c>
      <c r="O176">
        <v>3.3274729999999999</v>
      </c>
      <c r="Q176" s="1">
        <v>41789</v>
      </c>
      <c r="R176">
        <v>250.45689999999999</v>
      </c>
      <c r="S176">
        <v>0.59204900000000005</v>
      </c>
      <c r="U176" s="1">
        <v>41789</v>
      </c>
      <c r="V176">
        <v>306</v>
      </c>
      <c r="W176">
        <v>1.664839</v>
      </c>
      <c r="Y176" s="1">
        <v>41789</v>
      </c>
      <c r="Z176">
        <v>334.15</v>
      </c>
      <c r="AA176">
        <v>2.422793</v>
      </c>
      <c r="AC176" s="1">
        <v>41789</v>
      </c>
      <c r="AD176">
        <v>389.69</v>
      </c>
      <c r="AE176">
        <v>3.0065339999999998</v>
      </c>
      <c r="AG176" s="1">
        <v>41789</v>
      </c>
      <c r="AH176">
        <v>482</v>
      </c>
      <c r="AI176">
        <v>4.0581379999999996</v>
      </c>
      <c r="AK176" s="1">
        <v>41789</v>
      </c>
      <c r="AL176">
        <v>1654.77</v>
      </c>
      <c r="AM176">
        <v>4.9917379999999998</v>
      </c>
      <c r="AO176" s="1">
        <v>41789</v>
      </c>
      <c r="AP176">
        <v>1472.461</v>
      </c>
      <c r="AQ176">
        <v>4.9042719999999997</v>
      </c>
      <c r="AS176" s="1">
        <v>41789</v>
      </c>
      <c r="AT176">
        <v>3462.94</v>
      </c>
      <c r="AU176">
        <v>6.4347149999999997</v>
      </c>
      <c r="AW176" s="1">
        <v>41789</v>
      </c>
      <c r="AX176">
        <v>1772.49</v>
      </c>
      <c r="AY176">
        <v>1.0340560000000001</v>
      </c>
      <c r="BA176" s="1">
        <v>41789</v>
      </c>
      <c r="BB176">
        <v>3007.86</v>
      </c>
      <c r="BC176">
        <v>3.1534680000000002</v>
      </c>
      <c r="BE176" s="1">
        <v>41789</v>
      </c>
      <c r="BF176">
        <v>2472.1799999999998</v>
      </c>
      <c r="BG176">
        <v>2.173546</v>
      </c>
      <c r="BI176" s="1">
        <v>41789</v>
      </c>
      <c r="BJ176">
        <v>3266.95</v>
      </c>
      <c r="BK176">
        <v>4.5535649999999999</v>
      </c>
      <c r="BM176" s="1">
        <v>41789</v>
      </c>
      <c r="BN176">
        <v>258.95999999999998</v>
      </c>
      <c r="BO176">
        <v>2.0040550000000001</v>
      </c>
      <c r="BQ176" s="1">
        <v>41789</v>
      </c>
      <c r="BR176">
        <v>319.52</v>
      </c>
      <c r="BS176">
        <v>1.1117589999999999</v>
      </c>
      <c r="BU176" s="1">
        <v>41790</v>
      </c>
      <c r="BV176">
        <v>689.53700000000003</v>
      </c>
    </row>
    <row r="177" spans="1:74" x14ac:dyDescent="0.35">
      <c r="A177" s="1">
        <v>41820</v>
      </c>
      <c r="B177">
        <v>324.81</v>
      </c>
      <c r="C177">
        <v>1.9491210000000001</v>
      </c>
      <c r="E177" s="1">
        <v>41820</v>
      </c>
      <c r="F177">
        <v>361.09</v>
      </c>
      <c r="G177">
        <v>2.0830540000000002</v>
      </c>
      <c r="I177" s="1">
        <v>41820</v>
      </c>
      <c r="J177">
        <v>379.12</v>
      </c>
      <c r="K177">
        <v>2.7497240000000001</v>
      </c>
      <c r="M177" s="1">
        <v>41820</v>
      </c>
      <c r="N177">
        <v>448</v>
      </c>
      <c r="O177">
        <v>3.3602750000000001</v>
      </c>
      <c r="Q177" s="1">
        <v>41820</v>
      </c>
      <c r="R177">
        <v>250.363</v>
      </c>
      <c r="S177">
        <v>0.66946399999999995</v>
      </c>
      <c r="U177" s="1">
        <v>41820</v>
      </c>
      <c r="V177">
        <v>305.92</v>
      </c>
      <c r="W177">
        <v>1.729956</v>
      </c>
      <c r="Y177" s="1">
        <v>41820</v>
      </c>
      <c r="Z177">
        <v>334.48</v>
      </c>
      <c r="AA177">
        <v>2.443905</v>
      </c>
      <c r="AC177" s="1">
        <v>41820</v>
      </c>
      <c r="AD177">
        <v>390.3</v>
      </c>
      <c r="AE177">
        <v>3.015336</v>
      </c>
      <c r="AG177" s="1">
        <v>41820</v>
      </c>
      <c r="AH177">
        <v>482.43</v>
      </c>
      <c r="AI177">
        <v>4.0816860000000004</v>
      </c>
      <c r="AK177" s="1">
        <v>41820</v>
      </c>
      <c r="AL177">
        <v>1668.59</v>
      </c>
      <c r="AM177">
        <v>4.910514</v>
      </c>
      <c r="AO177" s="1">
        <v>41820</v>
      </c>
      <c r="AP177">
        <v>1484.0540000000001</v>
      </c>
      <c r="AQ177">
        <v>4.8278980000000002</v>
      </c>
      <c r="AS177" s="1">
        <v>41820</v>
      </c>
      <c r="AT177">
        <v>3519.24</v>
      </c>
      <c r="AU177">
        <v>6.3644239999999996</v>
      </c>
      <c r="AW177" s="1">
        <v>41820</v>
      </c>
      <c r="AX177">
        <v>1770.15</v>
      </c>
      <c r="AY177">
        <v>1.1136680000000001</v>
      </c>
      <c r="BA177" s="1">
        <v>41820</v>
      </c>
      <c r="BB177">
        <v>3001.26</v>
      </c>
      <c r="BC177">
        <v>3.1876410000000002</v>
      </c>
      <c r="BE177" s="1">
        <v>41820</v>
      </c>
      <c r="BF177">
        <v>2472.65</v>
      </c>
      <c r="BG177">
        <v>2.2413439999999998</v>
      </c>
      <c r="BI177" s="1">
        <v>41820</v>
      </c>
      <c r="BJ177">
        <v>3274.31</v>
      </c>
      <c r="BK177">
        <v>4.5661649999999998</v>
      </c>
      <c r="BM177" s="1">
        <v>41820</v>
      </c>
      <c r="BN177">
        <v>259.43</v>
      </c>
      <c r="BO177">
        <v>2.0704280000000002</v>
      </c>
      <c r="BQ177" s="1">
        <v>41820</v>
      </c>
      <c r="BR177">
        <v>319.63</v>
      </c>
      <c r="BS177">
        <v>1.164623</v>
      </c>
      <c r="BU177" s="1">
        <v>41820</v>
      </c>
      <c r="BV177">
        <v>689.57299999999998</v>
      </c>
    </row>
    <row r="178" spans="1:74" x14ac:dyDescent="0.35">
      <c r="A178" s="1">
        <v>41851</v>
      </c>
      <c r="B178">
        <v>323.70999999999998</v>
      </c>
      <c r="C178">
        <v>2.074055</v>
      </c>
      <c r="E178" s="1">
        <v>41851</v>
      </c>
      <c r="F178">
        <v>360.83</v>
      </c>
      <c r="G178">
        <v>2.1666089999999998</v>
      </c>
      <c r="I178" s="1">
        <v>41851</v>
      </c>
      <c r="J178">
        <v>378.91</v>
      </c>
      <c r="K178">
        <v>2.8227820000000001</v>
      </c>
      <c r="M178" s="1">
        <v>41851</v>
      </c>
      <c r="N178">
        <v>448</v>
      </c>
      <c r="O178">
        <v>3.4387989999999999</v>
      </c>
      <c r="Q178" s="1">
        <v>41851</v>
      </c>
      <c r="R178">
        <v>250.19499999999999</v>
      </c>
      <c r="S178">
        <v>0.75263400000000003</v>
      </c>
      <c r="U178" s="1">
        <v>41851</v>
      </c>
      <c r="V178">
        <v>304.73</v>
      </c>
      <c r="W178">
        <v>1.8856569999999999</v>
      </c>
      <c r="Y178" s="1">
        <v>41851</v>
      </c>
      <c r="Z178">
        <v>332.97</v>
      </c>
      <c r="AA178">
        <v>2.574929</v>
      </c>
      <c r="AC178" s="1">
        <v>41851</v>
      </c>
      <c r="AD178">
        <v>388.34</v>
      </c>
      <c r="AE178">
        <v>3.1288269999999998</v>
      </c>
      <c r="AG178" s="1">
        <v>41851</v>
      </c>
      <c r="AH178">
        <v>484.1</v>
      </c>
      <c r="AI178">
        <v>4.0815219999999997</v>
      </c>
      <c r="AK178" s="1">
        <v>41851</v>
      </c>
      <c r="AL178">
        <v>1646.34</v>
      </c>
      <c r="AM178">
        <v>5.6981909999999996</v>
      </c>
      <c r="AO178" s="1">
        <v>41851</v>
      </c>
      <c r="AP178">
        <v>1463.8820000000001</v>
      </c>
      <c r="AQ178">
        <v>5.6492849999999999</v>
      </c>
      <c r="AS178" s="1">
        <v>41851</v>
      </c>
      <c r="AT178">
        <v>3488.3</v>
      </c>
      <c r="AU178">
        <v>6.5873059999999999</v>
      </c>
      <c r="AW178" s="1">
        <v>41851</v>
      </c>
      <c r="AX178">
        <v>1765.53</v>
      </c>
      <c r="AY178">
        <v>1.2289699999999999</v>
      </c>
      <c r="BA178" s="1">
        <v>41851</v>
      </c>
      <c r="BB178">
        <v>3017.8</v>
      </c>
      <c r="BC178">
        <v>3.1756980000000001</v>
      </c>
      <c r="BE178" s="1">
        <v>41851</v>
      </c>
      <c r="BF178">
        <v>2468.9499999999998</v>
      </c>
      <c r="BG178">
        <v>2.3406440000000002</v>
      </c>
      <c r="BI178" s="1">
        <v>41851</v>
      </c>
      <c r="BJ178">
        <v>3280.16</v>
      </c>
      <c r="BK178">
        <v>4.5789920000000004</v>
      </c>
      <c r="BM178" s="1">
        <v>41851</v>
      </c>
      <c r="BN178">
        <v>258.81</v>
      </c>
      <c r="BO178">
        <v>2.2120739999999999</v>
      </c>
      <c r="BQ178" s="1">
        <v>41851</v>
      </c>
      <c r="BR178">
        <v>319.12</v>
      </c>
      <c r="BS178">
        <v>1.2911269999999999</v>
      </c>
      <c r="BU178" s="1">
        <v>41851</v>
      </c>
      <c r="BV178">
        <v>689.59299999999996</v>
      </c>
    </row>
    <row r="179" spans="1:74" x14ac:dyDescent="0.35">
      <c r="A179" s="1">
        <v>41880</v>
      </c>
      <c r="B179">
        <v>326.83999999999997</v>
      </c>
      <c r="C179">
        <v>1.960833</v>
      </c>
      <c r="E179" s="1">
        <v>41880</v>
      </c>
      <c r="F179">
        <v>364.97</v>
      </c>
      <c r="G179">
        <v>2.0695809999999999</v>
      </c>
      <c r="I179" s="1">
        <v>41880</v>
      </c>
      <c r="J179">
        <v>384.32</v>
      </c>
      <c r="K179">
        <v>2.7020810000000002</v>
      </c>
      <c r="M179" s="1">
        <v>41880</v>
      </c>
      <c r="N179">
        <v>455.12</v>
      </c>
      <c r="O179">
        <v>3.3033350000000001</v>
      </c>
      <c r="Q179" s="1">
        <v>41880</v>
      </c>
      <c r="R179">
        <v>250.64429999999999</v>
      </c>
      <c r="S179">
        <v>0.72976700000000005</v>
      </c>
      <c r="U179" s="1">
        <v>41880</v>
      </c>
      <c r="V179">
        <v>306.55</v>
      </c>
      <c r="W179">
        <v>1.804154</v>
      </c>
      <c r="Y179" s="1">
        <v>41880</v>
      </c>
      <c r="Z179">
        <v>335.97</v>
      </c>
      <c r="AA179">
        <v>2.4633219999999998</v>
      </c>
      <c r="AC179" s="1">
        <v>41880</v>
      </c>
      <c r="AD179">
        <v>393.71</v>
      </c>
      <c r="AE179">
        <v>2.9568810000000001</v>
      </c>
      <c r="AG179" s="1">
        <v>41880</v>
      </c>
      <c r="AH179">
        <v>500.02</v>
      </c>
      <c r="AI179">
        <v>3.875238</v>
      </c>
      <c r="AK179" s="1">
        <v>41880</v>
      </c>
      <c r="AL179">
        <v>1672.43</v>
      </c>
      <c r="AM179">
        <v>5.2045459999999997</v>
      </c>
      <c r="AO179" s="1">
        <v>41880</v>
      </c>
      <c r="AP179">
        <v>1486.3430000000001</v>
      </c>
      <c r="AQ179">
        <v>5.1389060000000004</v>
      </c>
      <c r="AS179" s="1">
        <v>41880</v>
      </c>
      <c r="AT179">
        <v>3575.86</v>
      </c>
      <c r="AU179">
        <v>6.400169</v>
      </c>
      <c r="AW179" s="1">
        <v>41880</v>
      </c>
      <c r="AX179">
        <v>1776.8</v>
      </c>
      <c r="AY179">
        <v>1.1492230000000001</v>
      </c>
      <c r="BA179" s="1">
        <v>41880</v>
      </c>
      <c r="BB179">
        <v>3140.23</v>
      </c>
      <c r="BC179">
        <v>2.9480080000000002</v>
      </c>
      <c r="BE179" s="1">
        <v>41880</v>
      </c>
      <c r="BF179">
        <v>2490.16</v>
      </c>
      <c r="BG179">
        <v>2.2350590000000001</v>
      </c>
      <c r="BI179" s="1">
        <v>41880</v>
      </c>
      <c r="BJ179">
        <v>3374.85</v>
      </c>
      <c r="BK179">
        <v>4.3923899999999998</v>
      </c>
      <c r="BM179" s="1">
        <v>41880</v>
      </c>
      <c r="BN179">
        <v>260.2</v>
      </c>
      <c r="BO179">
        <v>2.1761330000000001</v>
      </c>
      <c r="BQ179" s="1">
        <v>41880</v>
      </c>
      <c r="BR179">
        <v>320.14999999999998</v>
      </c>
      <c r="BS179">
        <v>1.2913680000000001</v>
      </c>
      <c r="BU179" s="1">
        <v>41882</v>
      </c>
      <c r="BV179">
        <v>689.61500000000001</v>
      </c>
    </row>
    <row r="180" spans="1:74" x14ac:dyDescent="0.35">
      <c r="A180" s="1">
        <v>41912</v>
      </c>
      <c r="B180">
        <v>325.62</v>
      </c>
      <c r="C180">
        <v>2.0713819999999998</v>
      </c>
      <c r="E180" s="1">
        <v>41912</v>
      </c>
      <c r="F180">
        <v>362.01</v>
      </c>
      <c r="G180">
        <v>2.237822</v>
      </c>
      <c r="I180" s="1">
        <v>41912</v>
      </c>
      <c r="J180">
        <v>379.09</v>
      </c>
      <c r="K180">
        <v>2.9274200000000001</v>
      </c>
      <c r="M180" s="1">
        <v>41912</v>
      </c>
      <c r="N180">
        <v>447.1</v>
      </c>
      <c r="O180">
        <v>3.5820639999999999</v>
      </c>
      <c r="Q180" s="1">
        <v>41912</v>
      </c>
      <c r="R180">
        <v>250.4511</v>
      </c>
      <c r="S180">
        <v>0.83360900000000004</v>
      </c>
      <c r="U180" s="1">
        <v>41912</v>
      </c>
      <c r="V180">
        <v>305.52999999999997</v>
      </c>
      <c r="W180">
        <v>1.9535739999999999</v>
      </c>
      <c r="Y180" s="1">
        <v>41912</v>
      </c>
      <c r="Z180">
        <v>334.43</v>
      </c>
      <c r="AA180">
        <v>2.602223</v>
      </c>
      <c r="AC180" s="1">
        <v>41912</v>
      </c>
      <c r="AD180">
        <v>390.95</v>
      </c>
      <c r="AE180">
        <v>3.1011039999999999</v>
      </c>
      <c r="AG180" s="1">
        <v>41912</v>
      </c>
      <c r="AH180">
        <v>487.42</v>
      </c>
      <c r="AI180">
        <v>4.0779940000000003</v>
      </c>
      <c r="AK180" s="1">
        <v>41912</v>
      </c>
      <c r="AL180">
        <v>1637.42</v>
      </c>
      <c r="AM180">
        <v>6.1295650000000004</v>
      </c>
      <c r="AO180" s="1">
        <v>41912</v>
      </c>
      <c r="AP180">
        <v>1455.1152999999999</v>
      </c>
      <c r="AQ180">
        <v>6.1032330000000004</v>
      </c>
      <c r="AS180" s="1">
        <v>41912</v>
      </c>
      <c r="AT180">
        <v>3505.6</v>
      </c>
      <c r="AU180">
        <v>6.5430279999999996</v>
      </c>
      <c r="AW180" s="1">
        <v>41912</v>
      </c>
      <c r="AX180">
        <v>1770.45</v>
      </c>
      <c r="AY180">
        <v>1.2719370000000001</v>
      </c>
      <c r="BA180" s="1">
        <v>41912</v>
      </c>
      <c r="BB180">
        <v>3081.9</v>
      </c>
      <c r="BC180">
        <v>3.0820460000000001</v>
      </c>
      <c r="BE180" s="1">
        <v>41912</v>
      </c>
      <c r="BF180">
        <v>2469.2800000000002</v>
      </c>
      <c r="BG180">
        <v>2.4762749999999998</v>
      </c>
      <c r="BI180" s="1">
        <v>41912</v>
      </c>
      <c r="BJ180">
        <v>3276.76</v>
      </c>
      <c r="BK180">
        <v>4.6356549999999999</v>
      </c>
      <c r="BM180" s="1">
        <v>41912</v>
      </c>
      <c r="BN180">
        <v>258.83999999999997</v>
      </c>
      <c r="BO180">
        <v>2.37236</v>
      </c>
      <c r="BQ180" s="1">
        <v>41912</v>
      </c>
      <c r="BR180">
        <v>319.68</v>
      </c>
      <c r="BS180">
        <v>1.393832</v>
      </c>
      <c r="BU180" s="1">
        <v>41912</v>
      </c>
      <c r="BV180">
        <v>689.64099999999996</v>
      </c>
    </row>
    <row r="181" spans="1:74" x14ac:dyDescent="0.35">
      <c r="A181" s="1">
        <v>41943</v>
      </c>
      <c r="B181">
        <v>328.7</v>
      </c>
      <c r="C181">
        <v>1.9375420000000001</v>
      </c>
      <c r="E181" s="1">
        <v>41943</v>
      </c>
      <c r="F181">
        <v>365.25</v>
      </c>
      <c r="G181">
        <v>2.1516600000000001</v>
      </c>
      <c r="I181" s="1">
        <v>41943</v>
      </c>
      <c r="J181">
        <v>383.42</v>
      </c>
      <c r="K181">
        <v>2.8253849999999998</v>
      </c>
      <c r="M181" s="1">
        <v>41943</v>
      </c>
      <c r="N181">
        <v>451.93</v>
      </c>
      <c r="O181">
        <v>3.50623</v>
      </c>
      <c r="Q181" s="1">
        <v>41943</v>
      </c>
      <c r="R181">
        <v>251.17320000000001</v>
      </c>
      <c r="S181">
        <v>0.75574300000000005</v>
      </c>
      <c r="U181" s="1">
        <v>41943</v>
      </c>
      <c r="V181">
        <v>307.75</v>
      </c>
      <c r="W181">
        <v>1.8429610000000001</v>
      </c>
      <c r="Y181" s="1">
        <v>41943</v>
      </c>
      <c r="Z181">
        <v>337.45</v>
      </c>
      <c r="AA181">
        <v>2.4862069999999998</v>
      </c>
      <c r="AC181" s="1">
        <v>41943</v>
      </c>
      <c r="AD181">
        <v>395.92</v>
      </c>
      <c r="AE181">
        <v>2.938612</v>
      </c>
      <c r="AG181" s="1">
        <v>41943</v>
      </c>
      <c r="AH181">
        <v>498.12</v>
      </c>
      <c r="AI181">
        <v>3.9451649999999998</v>
      </c>
      <c r="AK181" s="1">
        <v>41943</v>
      </c>
      <c r="AL181">
        <v>1656.89</v>
      </c>
      <c r="AM181">
        <v>5.826651</v>
      </c>
      <c r="AO181" s="1">
        <v>41943</v>
      </c>
      <c r="AP181">
        <v>1471.6842999999999</v>
      </c>
      <c r="AQ181">
        <v>5.7912869999999996</v>
      </c>
      <c r="AS181" s="1">
        <v>41943</v>
      </c>
      <c r="AT181">
        <v>3575.01</v>
      </c>
      <c r="AU181">
        <v>6.3634250000000003</v>
      </c>
      <c r="AW181" s="1">
        <v>41943</v>
      </c>
      <c r="AX181">
        <v>1783.18</v>
      </c>
      <c r="AY181">
        <v>1.1503680000000001</v>
      </c>
      <c r="BA181" s="1">
        <v>41943</v>
      </c>
      <c r="BB181">
        <v>3166.66</v>
      </c>
      <c r="BC181">
        <v>2.9315180000000001</v>
      </c>
      <c r="BE181" s="1">
        <v>41943</v>
      </c>
      <c r="BF181">
        <v>2486.42</v>
      </c>
      <c r="BG181">
        <v>2.3980899999999998</v>
      </c>
      <c r="BI181" s="1">
        <v>41943</v>
      </c>
      <c r="BJ181">
        <v>3336.61</v>
      </c>
      <c r="BK181">
        <v>4.5279360000000004</v>
      </c>
      <c r="BM181" s="1">
        <v>41943</v>
      </c>
      <c r="BN181">
        <v>261.20999999999998</v>
      </c>
      <c r="BO181">
        <v>2.2517870000000002</v>
      </c>
      <c r="BQ181" s="1">
        <v>41943</v>
      </c>
      <c r="BR181">
        <v>321.31</v>
      </c>
      <c r="BS181">
        <v>1.315698</v>
      </c>
      <c r="BU181" s="1">
        <v>41943</v>
      </c>
      <c r="BV181">
        <v>689.65099999999995</v>
      </c>
    </row>
    <row r="182" spans="1:74" x14ac:dyDescent="0.35">
      <c r="A182" s="1">
        <v>41971</v>
      </c>
      <c r="B182">
        <v>331.08</v>
      </c>
      <c r="C182">
        <v>1.849691</v>
      </c>
      <c r="E182" s="1">
        <v>41971</v>
      </c>
      <c r="F182">
        <v>367.9</v>
      </c>
      <c r="G182">
        <v>2.0705110000000002</v>
      </c>
      <c r="I182" s="1">
        <v>41971</v>
      </c>
      <c r="J182">
        <v>386.41</v>
      </c>
      <c r="K182">
        <v>2.768583</v>
      </c>
      <c r="M182" s="1">
        <v>41971</v>
      </c>
      <c r="N182">
        <v>454.44</v>
      </c>
      <c r="O182">
        <v>3.5064299999999999</v>
      </c>
      <c r="Q182" s="1">
        <v>41971</v>
      </c>
      <c r="R182">
        <v>251.54140000000001</v>
      </c>
      <c r="S182">
        <v>0.74148000000000003</v>
      </c>
      <c r="U182" s="1">
        <v>41971</v>
      </c>
      <c r="V182">
        <v>309.31</v>
      </c>
      <c r="W182">
        <v>1.770875</v>
      </c>
      <c r="Y182" s="1">
        <v>41971</v>
      </c>
      <c r="Z182">
        <v>339.77</v>
      </c>
      <c r="AA182">
        <v>2.4526340000000002</v>
      </c>
      <c r="AC182" s="1">
        <v>41971</v>
      </c>
      <c r="AD182">
        <v>399.56</v>
      </c>
      <c r="AE182">
        <v>2.8269579999999999</v>
      </c>
      <c r="AG182" s="1">
        <v>41971</v>
      </c>
      <c r="AH182">
        <v>506.47</v>
      </c>
      <c r="AI182">
        <v>3.853834</v>
      </c>
      <c r="AK182" s="1">
        <v>41971</v>
      </c>
      <c r="AL182">
        <v>1644.82</v>
      </c>
      <c r="AM182">
        <v>6.1237430000000002</v>
      </c>
      <c r="AO182" s="1">
        <v>41971</v>
      </c>
      <c r="AP182">
        <v>1460.62</v>
      </c>
      <c r="AQ182">
        <v>6.1046950000000004</v>
      </c>
      <c r="AS182" s="1">
        <v>41971</v>
      </c>
      <c r="AT182">
        <v>3561.66</v>
      </c>
      <c r="AU182">
        <v>6.4247110000000003</v>
      </c>
      <c r="AW182" s="1">
        <v>41971</v>
      </c>
      <c r="AX182">
        <v>1792.43</v>
      </c>
      <c r="AY182">
        <v>1.0870899999999999</v>
      </c>
      <c r="BA182" s="1">
        <v>41971</v>
      </c>
      <c r="BB182">
        <v>3254.29</v>
      </c>
      <c r="BC182">
        <v>2.785555</v>
      </c>
      <c r="BE182" s="1">
        <v>41971</v>
      </c>
      <c r="BF182">
        <v>2499.6</v>
      </c>
      <c r="BG182">
        <v>2.3561730000000001</v>
      </c>
      <c r="BI182" s="1">
        <v>41971</v>
      </c>
      <c r="BJ182">
        <v>3370.53</v>
      </c>
      <c r="BK182">
        <v>4.4762029999999999</v>
      </c>
      <c r="BM182" s="1">
        <v>41971</v>
      </c>
      <c r="BN182">
        <v>262.95999999999998</v>
      </c>
      <c r="BO182">
        <v>2.1783600000000001</v>
      </c>
      <c r="BQ182" s="1">
        <v>41971</v>
      </c>
      <c r="BR182">
        <v>322.12</v>
      </c>
      <c r="BS182">
        <v>1.2990459999999999</v>
      </c>
      <c r="BU182" s="1">
        <v>41973</v>
      </c>
      <c r="BV182">
        <v>689.66200000000003</v>
      </c>
    </row>
    <row r="183" spans="1:74" x14ac:dyDescent="0.35">
      <c r="A183" s="1">
        <v>42004</v>
      </c>
      <c r="B183">
        <v>331.5</v>
      </c>
      <c r="C183">
        <v>1.916113</v>
      </c>
      <c r="E183" s="1">
        <v>42004</v>
      </c>
      <c r="F183">
        <v>368.49</v>
      </c>
      <c r="G183">
        <v>2.2282479999999998</v>
      </c>
      <c r="I183" s="1">
        <v>42004</v>
      </c>
      <c r="J183">
        <v>387.63</v>
      </c>
      <c r="K183">
        <v>2.840678</v>
      </c>
      <c r="M183" s="1">
        <v>42004</v>
      </c>
      <c r="N183">
        <v>452.81</v>
      </c>
      <c r="O183">
        <v>3.6760429999999999</v>
      </c>
      <c r="Q183" s="1">
        <v>42004</v>
      </c>
      <c r="R183">
        <v>250.90479999999999</v>
      </c>
      <c r="S183">
        <v>0.94033</v>
      </c>
      <c r="U183" s="1">
        <v>42004</v>
      </c>
      <c r="V183">
        <v>308.3</v>
      </c>
      <c r="W183">
        <v>1.9121520000000001</v>
      </c>
      <c r="Y183" s="1">
        <v>42004</v>
      </c>
      <c r="Z183">
        <v>339.31</v>
      </c>
      <c r="AA183">
        <v>2.5389499999999998</v>
      </c>
      <c r="AC183" s="1">
        <v>42004</v>
      </c>
      <c r="AD183">
        <v>399.98</v>
      </c>
      <c r="AE183">
        <v>2.8347989999999998</v>
      </c>
      <c r="AG183" s="1">
        <v>42004</v>
      </c>
      <c r="AH183">
        <v>514.74</v>
      </c>
      <c r="AI183">
        <v>3.76064</v>
      </c>
      <c r="AK183" s="1">
        <v>42004</v>
      </c>
      <c r="AL183">
        <v>1621.01</v>
      </c>
      <c r="AM183">
        <v>6.6116169999999999</v>
      </c>
      <c r="AO183" s="1">
        <v>42004</v>
      </c>
      <c r="AP183">
        <v>1438.7919999999999</v>
      </c>
      <c r="AQ183">
        <v>6.6127589999999996</v>
      </c>
      <c r="AS183" s="1">
        <v>42004</v>
      </c>
      <c r="AT183">
        <v>3536.42</v>
      </c>
      <c r="AU183">
        <v>6.5927569999999998</v>
      </c>
      <c r="AW183" s="1">
        <v>42004</v>
      </c>
      <c r="AX183">
        <v>1787.64</v>
      </c>
      <c r="AY183">
        <v>1.237271</v>
      </c>
      <c r="BA183" s="1">
        <v>42004</v>
      </c>
      <c r="BB183">
        <v>3347.5</v>
      </c>
      <c r="BC183">
        <v>2.6382400000000001</v>
      </c>
      <c r="BE183" s="1">
        <v>42004</v>
      </c>
      <c r="BF183">
        <v>2490.21</v>
      </c>
      <c r="BG183">
        <v>2.5345749999999998</v>
      </c>
      <c r="BI183" s="1">
        <v>42004</v>
      </c>
      <c r="BJ183">
        <v>3407.04</v>
      </c>
      <c r="BK183">
        <v>4.4218019999999996</v>
      </c>
      <c r="BM183" s="1">
        <v>42004</v>
      </c>
      <c r="BN183">
        <v>262.58</v>
      </c>
      <c r="BO183">
        <v>2.333844</v>
      </c>
      <c r="BQ183" s="1">
        <v>42004</v>
      </c>
      <c r="BR183">
        <v>321.42</v>
      </c>
      <c r="BS183">
        <v>1.4720120000000001</v>
      </c>
      <c r="BU183" s="1">
        <v>42004</v>
      </c>
      <c r="BV183">
        <v>689.66499999999996</v>
      </c>
    </row>
    <row r="184" spans="1:74" x14ac:dyDescent="0.35">
      <c r="A184" s="1">
        <v>42034</v>
      </c>
      <c r="B184">
        <v>337.48</v>
      </c>
      <c r="C184">
        <v>1.583021</v>
      </c>
      <c r="E184" s="1">
        <v>42034</v>
      </c>
      <c r="F184">
        <v>378.08</v>
      </c>
      <c r="G184">
        <v>1.8687800000000001</v>
      </c>
      <c r="I184" s="1">
        <v>42034</v>
      </c>
      <c r="J184">
        <v>399.51</v>
      </c>
      <c r="K184">
        <v>2.513747</v>
      </c>
      <c r="M184" s="1">
        <v>42034</v>
      </c>
      <c r="N184">
        <v>465.05</v>
      </c>
      <c r="O184">
        <v>3.4017590000000002</v>
      </c>
      <c r="Q184" s="1">
        <v>42034</v>
      </c>
      <c r="R184">
        <v>252.1925</v>
      </c>
      <c r="S184">
        <v>0.73971399999999998</v>
      </c>
      <c r="U184" s="1">
        <v>42034</v>
      </c>
      <c r="V184">
        <v>312.51</v>
      </c>
      <c r="W184">
        <v>1.7065140000000001</v>
      </c>
      <c r="Y184" s="1">
        <v>42034</v>
      </c>
      <c r="Z184">
        <v>344.24</v>
      </c>
      <c r="AA184">
        <v>2.1393140000000002</v>
      </c>
      <c r="AC184" s="1">
        <v>42034</v>
      </c>
      <c r="AD184">
        <v>409.61</v>
      </c>
      <c r="AE184">
        <v>2.5074540000000001</v>
      </c>
      <c r="AG184" s="1">
        <v>42034</v>
      </c>
      <c r="AH184">
        <v>547.69000000000005</v>
      </c>
      <c r="AI184">
        <v>3.3402970000000001</v>
      </c>
      <c r="AK184" s="1">
        <v>42034</v>
      </c>
      <c r="AL184">
        <v>1631.71</v>
      </c>
      <c r="AM184">
        <v>6.4576900000000004</v>
      </c>
      <c r="AO184" s="1">
        <v>42034</v>
      </c>
      <c r="AP184">
        <v>1446.3340000000001</v>
      </c>
      <c r="AQ184">
        <v>6.4623679999999997</v>
      </c>
      <c r="AS184" s="1">
        <v>42034</v>
      </c>
      <c r="AT184">
        <v>3639.5</v>
      </c>
      <c r="AU184">
        <v>6.3811119999999999</v>
      </c>
      <c r="AW184" s="1">
        <v>42034</v>
      </c>
      <c r="AX184">
        <v>1817.14</v>
      </c>
      <c r="AY184">
        <v>0.90390599999999999</v>
      </c>
      <c r="BA184" s="1">
        <v>42034</v>
      </c>
      <c r="BB184">
        <v>3634.01</v>
      </c>
      <c r="BC184">
        <v>2.173851</v>
      </c>
      <c r="BE184" s="1">
        <v>42034</v>
      </c>
      <c r="BF184">
        <v>2537.94</v>
      </c>
      <c r="BG184">
        <v>2.2076530000000001</v>
      </c>
      <c r="BI184" s="1">
        <v>42034</v>
      </c>
      <c r="BJ184">
        <v>3597.24</v>
      </c>
      <c r="BK184">
        <v>4.0336930000000004</v>
      </c>
      <c r="BM184" s="1">
        <v>42034</v>
      </c>
      <c r="BN184">
        <v>267.27</v>
      </c>
      <c r="BO184">
        <v>2.045029</v>
      </c>
      <c r="BQ184" s="1">
        <v>42034</v>
      </c>
      <c r="BR184">
        <v>324.20999999999998</v>
      </c>
      <c r="BS184">
        <v>1.2510589999999999</v>
      </c>
      <c r="BU184" s="1">
        <v>42035</v>
      </c>
      <c r="BV184">
        <v>689.68700000000001</v>
      </c>
    </row>
    <row r="185" spans="1:74" x14ac:dyDescent="0.35">
      <c r="A185" s="1">
        <v>42062</v>
      </c>
      <c r="B185">
        <v>334.35</v>
      </c>
      <c r="C185">
        <v>1.8027850000000001</v>
      </c>
      <c r="E185" s="1">
        <v>42062</v>
      </c>
      <c r="F185">
        <v>373.86</v>
      </c>
      <c r="G185">
        <v>2.0483669999999998</v>
      </c>
      <c r="I185" s="1">
        <v>42062</v>
      </c>
      <c r="J185">
        <v>394.72</v>
      </c>
      <c r="K185">
        <v>2.6599210000000002</v>
      </c>
      <c r="M185" s="1">
        <v>42062</v>
      </c>
      <c r="N185">
        <v>461.91</v>
      </c>
      <c r="O185">
        <v>3.515981</v>
      </c>
      <c r="Q185" s="1">
        <v>42062</v>
      </c>
      <c r="R185">
        <v>251.80930000000001</v>
      </c>
      <c r="S185">
        <v>0.87790999999999997</v>
      </c>
      <c r="U185" s="1">
        <v>42062</v>
      </c>
      <c r="V185">
        <v>311.45</v>
      </c>
      <c r="W185">
        <v>1.809917</v>
      </c>
      <c r="Y185" s="1">
        <v>42062</v>
      </c>
      <c r="Z185">
        <v>341.93</v>
      </c>
      <c r="AA185">
        <v>2.3216519999999998</v>
      </c>
      <c r="AC185" s="1">
        <v>42062</v>
      </c>
      <c r="AD185">
        <v>404.72</v>
      </c>
      <c r="AE185">
        <v>2.7360190000000002</v>
      </c>
      <c r="AG185" s="1">
        <v>42062</v>
      </c>
      <c r="AH185">
        <v>529.19000000000005</v>
      </c>
      <c r="AI185">
        <v>3.6015779999999999</v>
      </c>
      <c r="AK185" s="1">
        <v>42062</v>
      </c>
      <c r="AL185">
        <v>1671.04</v>
      </c>
      <c r="AM185">
        <v>5.8818950000000001</v>
      </c>
      <c r="AO185" s="1">
        <v>42062</v>
      </c>
      <c r="AP185">
        <v>1481.5309999999999</v>
      </c>
      <c r="AQ185">
        <v>5.8588139999999997</v>
      </c>
      <c r="AS185" s="1">
        <v>42062</v>
      </c>
      <c r="AT185">
        <v>3713.2</v>
      </c>
      <c r="AU185">
        <v>6.272189</v>
      </c>
      <c r="AW185" s="1">
        <v>42062</v>
      </c>
      <c r="AX185">
        <v>1800.77</v>
      </c>
      <c r="AY185">
        <v>1.1463449999999999</v>
      </c>
      <c r="BA185" s="1">
        <v>42062</v>
      </c>
      <c r="BB185">
        <v>3439.67</v>
      </c>
      <c r="BC185">
        <v>2.5088379999999999</v>
      </c>
      <c r="BE185" s="1">
        <v>42062</v>
      </c>
      <c r="BF185">
        <v>2527.36</v>
      </c>
      <c r="BG185">
        <v>2.3500070000000002</v>
      </c>
      <c r="BI185" s="1">
        <v>42062</v>
      </c>
      <c r="BJ185">
        <v>3514</v>
      </c>
      <c r="BK185">
        <v>4.2329629999999998</v>
      </c>
      <c r="BM185" s="1">
        <v>42062</v>
      </c>
      <c r="BN185">
        <v>265.55</v>
      </c>
      <c r="BO185">
        <v>2.2092100000000001</v>
      </c>
      <c r="BQ185" s="1">
        <v>42062</v>
      </c>
      <c r="BR185">
        <v>322.98</v>
      </c>
      <c r="BS185">
        <v>1.443227</v>
      </c>
      <c r="BU185" s="1">
        <v>42063</v>
      </c>
      <c r="BV185">
        <v>689.68700000000001</v>
      </c>
    </row>
    <row r="186" spans="1:74" x14ac:dyDescent="0.35">
      <c r="A186" s="1">
        <v>42094</v>
      </c>
      <c r="B186">
        <v>336.08</v>
      </c>
      <c r="C186">
        <v>1.726666</v>
      </c>
      <c r="E186" s="1">
        <v>42094</v>
      </c>
      <c r="F186">
        <v>375.29</v>
      </c>
      <c r="G186">
        <v>2.0097260000000001</v>
      </c>
      <c r="I186" s="1">
        <v>42094</v>
      </c>
      <c r="J186">
        <v>396.11</v>
      </c>
      <c r="K186">
        <v>2.6345260000000001</v>
      </c>
      <c r="M186" s="1">
        <v>42094</v>
      </c>
      <c r="N186">
        <v>463.25</v>
      </c>
      <c r="O186">
        <v>3.49105</v>
      </c>
      <c r="Q186" s="1">
        <v>42094</v>
      </c>
      <c r="R186">
        <v>252.38390000000001</v>
      </c>
      <c r="S186">
        <v>0.83142000000000005</v>
      </c>
      <c r="U186" s="1">
        <v>42094</v>
      </c>
      <c r="V186">
        <v>313.08999999999997</v>
      </c>
      <c r="W186">
        <v>1.7251609999999999</v>
      </c>
      <c r="Y186" s="1">
        <v>42094</v>
      </c>
      <c r="Z186">
        <v>344.05</v>
      </c>
      <c r="AA186">
        <v>2.2931859999999999</v>
      </c>
      <c r="AC186" s="1">
        <v>42094</v>
      </c>
      <c r="AD186">
        <v>406.67</v>
      </c>
      <c r="AE186">
        <v>2.678048</v>
      </c>
      <c r="AG186" s="1">
        <v>42094</v>
      </c>
      <c r="AH186">
        <v>532.03</v>
      </c>
      <c r="AI186">
        <v>3.5794100000000002</v>
      </c>
      <c r="AK186" s="1">
        <v>42094</v>
      </c>
      <c r="AL186">
        <v>1661.89</v>
      </c>
      <c r="AM186">
        <v>6.1757580000000001</v>
      </c>
      <c r="AO186" s="1">
        <v>42094</v>
      </c>
      <c r="AP186">
        <v>1472.779</v>
      </c>
      <c r="AQ186">
        <v>6.165076</v>
      </c>
      <c r="AS186" s="1">
        <v>42094</v>
      </c>
      <c r="AT186">
        <v>3720.15</v>
      </c>
      <c r="AU186">
        <v>6.3466259999999997</v>
      </c>
      <c r="AW186" s="1">
        <v>42094</v>
      </c>
      <c r="AX186">
        <v>1810.55</v>
      </c>
      <c r="AY186">
        <v>1.055129</v>
      </c>
      <c r="BA186" s="1">
        <v>42094</v>
      </c>
      <c r="BB186">
        <v>3480.04</v>
      </c>
      <c r="BC186">
        <v>2.4524889999999999</v>
      </c>
      <c r="BE186" s="1">
        <v>42094</v>
      </c>
      <c r="BF186">
        <v>2537.37</v>
      </c>
      <c r="BG186">
        <v>2.3146140000000002</v>
      </c>
      <c r="BI186" s="1">
        <v>42094</v>
      </c>
      <c r="BJ186">
        <v>3519.14</v>
      </c>
      <c r="BK186">
        <v>4.2423970000000004</v>
      </c>
      <c r="BM186" s="1">
        <v>42094</v>
      </c>
      <c r="BN186">
        <v>267.22000000000003</v>
      </c>
      <c r="BO186">
        <v>2.1491150000000001</v>
      </c>
      <c r="BQ186" s="1">
        <v>42094</v>
      </c>
      <c r="BR186">
        <v>324.32</v>
      </c>
      <c r="BS186">
        <v>1.3604590000000001</v>
      </c>
      <c r="BU186" s="1">
        <v>42094</v>
      </c>
      <c r="BV186">
        <v>689.68799999999999</v>
      </c>
    </row>
    <row r="187" spans="1:74" x14ac:dyDescent="0.35">
      <c r="A187" s="1">
        <v>42124</v>
      </c>
      <c r="B187">
        <v>335.17</v>
      </c>
      <c r="C187">
        <v>1.787568</v>
      </c>
      <c r="E187" s="1">
        <v>42124</v>
      </c>
      <c r="F187">
        <v>373.56</v>
      </c>
      <c r="G187">
        <v>2.061858</v>
      </c>
      <c r="I187" s="1">
        <v>42124</v>
      </c>
      <c r="J187">
        <v>393.43</v>
      </c>
      <c r="K187">
        <v>2.7051249999999998</v>
      </c>
      <c r="M187" s="1">
        <v>42124</v>
      </c>
      <c r="N187">
        <v>460.78</v>
      </c>
      <c r="O187">
        <v>3.5512700000000001</v>
      </c>
      <c r="Q187" s="1">
        <v>42124</v>
      </c>
      <c r="R187">
        <v>252.59970000000001</v>
      </c>
      <c r="S187">
        <v>0.85144600000000004</v>
      </c>
      <c r="U187" s="1">
        <v>42124</v>
      </c>
      <c r="V187">
        <v>313.38</v>
      </c>
      <c r="W187">
        <v>1.7398400000000001</v>
      </c>
      <c r="Y187" s="1">
        <v>42124</v>
      </c>
      <c r="Z187">
        <v>343.98</v>
      </c>
      <c r="AA187">
        <v>2.2769870000000001</v>
      </c>
      <c r="AC187" s="1">
        <v>42124</v>
      </c>
      <c r="AD187">
        <v>405.53</v>
      </c>
      <c r="AE187">
        <v>2.757943</v>
      </c>
      <c r="AG187" s="1">
        <v>42124</v>
      </c>
      <c r="AH187">
        <v>519.23</v>
      </c>
      <c r="AI187">
        <v>3.753371</v>
      </c>
      <c r="AK187" s="1">
        <v>42124</v>
      </c>
      <c r="AL187">
        <v>1681.95</v>
      </c>
      <c r="AM187">
        <v>5.9540790000000001</v>
      </c>
      <c r="AO187" s="1">
        <v>42124</v>
      </c>
      <c r="AP187">
        <v>1490.6610000000001</v>
      </c>
      <c r="AQ187">
        <v>5.9303210000000002</v>
      </c>
      <c r="AS187" s="1">
        <v>42124</v>
      </c>
      <c r="AT187">
        <v>3760.56</v>
      </c>
      <c r="AU187">
        <v>6.3545660000000002</v>
      </c>
      <c r="AW187" s="1">
        <v>42124</v>
      </c>
      <c r="AX187">
        <v>1808.7</v>
      </c>
      <c r="AY187">
        <v>1.104441</v>
      </c>
      <c r="BA187" s="1">
        <v>42124</v>
      </c>
      <c r="BB187">
        <v>3371.88</v>
      </c>
      <c r="BC187">
        <v>2.647052</v>
      </c>
      <c r="BE187" s="1">
        <v>42124</v>
      </c>
      <c r="BF187">
        <v>2537.58</v>
      </c>
      <c r="BG187">
        <v>2.3571909999999998</v>
      </c>
      <c r="BI187" s="1">
        <v>42124</v>
      </c>
      <c r="BJ187">
        <v>3438.6</v>
      </c>
      <c r="BK187">
        <v>4.4332719999999997</v>
      </c>
      <c r="BM187" s="1">
        <v>42124</v>
      </c>
      <c r="BN187">
        <v>267.01</v>
      </c>
      <c r="BO187">
        <v>2.1990699999999999</v>
      </c>
      <c r="BQ187" s="1">
        <v>42124</v>
      </c>
      <c r="BR187">
        <v>324.58</v>
      </c>
      <c r="BS187">
        <v>1.370546</v>
      </c>
      <c r="BU187" s="1">
        <v>42124</v>
      </c>
      <c r="BV187">
        <v>689.70299999999997</v>
      </c>
    </row>
    <row r="188" spans="1:74" x14ac:dyDescent="0.35">
      <c r="A188" s="1">
        <v>42153</v>
      </c>
      <c r="B188">
        <v>334.82</v>
      </c>
      <c r="C188">
        <v>1.837075</v>
      </c>
      <c r="E188" s="1">
        <v>42153</v>
      </c>
      <c r="F188">
        <v>372.42</v>
      </c>
      <c r="G188">
        <v>2.12764</v>
      </c>
      <c r="I188" s="1">
        <v>42153</v>
      </c>
      <c r="J188">
        <v>390.9</v>
      </c>
      <c r="K188">
        <v>2.7843610000000001</v>
      </c>
      <c r="M188" s="1">
        <v>42153</v>
      </c>
      <c r="N188">
        <v>457.83</v>
      </c>
      <c r="O188">
        <v>3.660552</v>
      </c>
      <c r="Q188" s="1">
        <v>42153</v>
      </c>
      <c r="R188">
        <v>252.8014</v>
      </c>
      <c r="S188">
        <v>0.87561199999999995</v>
      </c>
      <c r="U188" s="1">
        <v>42153</v>
      </c>
      <c r="V188">
        <v>313.61</v>
      </c>
      <c r="W188">
        <v>1.741325</v>
      </c>
      <c r="Y188" s="1">
        <v>42153</v>
      </c>
      <c r="Z188">
        <v>343.87</v>
      </c>
      <c r="AA188">
        <v>2.3300809999999998</v>
      </c>
      <c r="AC188" s="1">
        <v>42153</v>
      </c>
      <c r="AD188">
        <v>404.96</v>
      </c>
      <c r="AE188">
        <v>2.8218429999999999</v>
      </c>
      <c r="AG188" s="1">
        <v>42153</v>
      </c>
      <c r="AH188">
        <v>510.61</v>
      </c>
      <c r="AI188">
        <v>3.8885649999999998</v>
      </c>
      <c r="AK188" s="1">
        <v>42153</v>
      </c>
      <c r="AL188">
        <v>1687.05</v>
      </c>
      <c r="AM188">
        <v>5.9191599999999998</v>
      </c>
      <c r="AO188" s="1">
        <v>42153</v>
      </c>
      <c r="AP188">
        <v>1495.913</v>
      </c>
      <c r="AQ188">
        <v>5.8872980000000004</v>
      </c>
      <c r="AS188" s="1">
        <v>42153</v>
      </c>
      <c r="AT188">
        <v>3741.08</v>
      </c>
      <c r="AU188">
        <v>6.4231980000000002</v>
      </c>
      <c r="AW188" s="1">
        <v>42153</v>
      </c>
      <c r="AX188">
        <v>1809.53</v>
      </c>
      <c r="AY188">
        <v>1.132889</v>
      </c>
      <c r="BA188" s="1">
        <v>42153</v>
      </c>
      <c r="BB188">
        <v>3318.33</v>
      </c>
      <c r="BC188">
        <v>2.7534139999999998</v>
      </c>
      <c r="BE188" s="1">
        <v>42153</v>
      </c>
      <c r="BF188">
        <v>2535.52</v>
      </c>
      <c r="BG188">
        <v>2.4266580000000002</v>
      </c>
      <c r="BI188" s="1">
        <v>42153</v>
      </c>
      <c r="BJ188">
        <v>3371.5</v>
      </c>
      <c r="BK188">
        <v>4.5996889999999997</v>
      </c>
      <c r="BM188" s="1">
        <v>42153</v>
      </c>
      <c r="BN188">
        <v>267.11</v>
      </c>
      <c r="BO188">
        <v>2.2419349999999998</v>
      </c>
      <c r="BQ188" s="1">
        <v>42153</v>
      </c>
      <c r="BR188">
        <v>325.07</v>
      </c>
      <c r="BS188">
        <v>1.379205</v>
      </c>
      <c r="BU188" s="1">
        <v>42155</v>
      </c>
      <c r="BV188">
        <v>689.70899999999995</v>
      </c>
    </row>
    <row r="189" spans="1:74" x14ac:dyDescent="0.35">
      <c r="A189" s="1">
        <v>42185</v>
      </c>
      <c r="B189">
        <v>332.08</v>
      </c>
      <c r="C189">
        <v>2.014367</v>
      </c>
      <c r="E189" s="1">
        <v>42185</v>
      </c>
      <c r="F189">
        <v>368.32</v>
      </c>
      <c r="G189">
        <v>2.3267359999999999</v>
      </c>
      <c r="I189" s="1">
        <v>42185</v>
      </c>
      <c r="J189">
        <v>384.31</v>
      </c>
      <c r="K189">
        <v>3.0386410000000001</v>
      </c>
      <c r="M189" s="1">
        <v>42185</v>
      </c>
      <c r="N189">
        <v>448.32</v>
      </c>
      <c r="O189">
        <v>3.944258</v>
      </c>
      <c r="Q189" s="1">
        <v>42185</v>
      </c>
      <c r="R189">
        <v>252.72900000000001</v>
      </c>
      <c r="S189">
        <v>0.95330499999999996</v>
      </c>
      <c r="U189" s="1">
        <v>42185</v>
      </c>
      <c r="V189">
        <v>312.19</v>
      </c>
      <c r="W189">
        <v>1.895079</v>
      </c>
      <c r="Y189" s="1">
        <v>42185</v>
      </c>
      <c r="Z189">
        <v>341</v>
      </c>
      <c r="AA189">
        <v>2.5559910000000001</v>
      </c>
      <c r="AC189" s="1">
        <v>42185</v>
      </c>
      <c r="AD189">
        <v>399.29</v>
      </c>
      <c r="AE189">
        <v>3.0621879999999999</v>
      </c>
      <c r="AG189" s="1">
        <v>42185</v>
      </c>
      <c r="AH189">
        <v>492.05</v>
      </c>
      <c r="AI189">
        <v>4.1265010000000002</v>
      </c>
      <c r="AK189" s="1">
        <v>42185</v>
      </c>
      <c r="AL189">
        <v>1661.94</v>
      </c>
      <c r="AM189">
        <v>6.5707209999999998</v>
      </c>
      <c r="AO189" s="1">
        <v>42185</v>
      </c>
      <c r="AP189">
        <v>1474.44</v>
      </c>
      <c r="AQ189">
        <v>6.5544000000000002</v>
      </c>
      <c r="AS189" s="1">
        <v>42185</v>
      </c>
      <c r="AT189">
        <v>3653.9</v>
      </c>
      <c r="AU189">
        <v>6.8609439999999999</v>
      </c>
      <c r="AW189" s="1">
        <v>42185</v>
      </c>
      <c r="AX189">
        <v>1802.11</v>
      </c>
      <c r="AY189">
        <v>1.2449269999999999</v>
      </c>
      <c r="BA189" s="1">
        <v>42185</v>
      </c>
      <c r="BB189">
        <v>3191.14</v>
      </c>
      <c r="BC189">
        <v>2.9993810000000001</v>
      </c>
      <c r="BE189" s="1">
        <v>42185</v>
      </c>
      <c r="BF189">
        <v>2509.75</v>
      </c>
      <c r="BG189">
        <v>2.7030020000000001</v>
      </c>
      <c r="BI189" s="1">
        <v>42185</v>
      </c>
      <c r="BJ189">
        <v>3246.18</v>
      </c>
      <c r="BK189">
        <v>4.9288080000000001</v>
      </c>
      <c r="BM189" s="1">
        <v>42185</v>
      </c>
      <c r="BN189">
        <v>264.39</v>
      </c>
      <c r="BO189">
        <v>2.4850620000000001</v>
      </c>
      <c r="BQ189" s="1">
        <v>42185</v>
      </c>
      <c r="BR189">
        <v>324.88</v>
      </c>
      <c r="BS189">
        <v>1.450283</v>
      </c>
      <c r="BU189" s="1">
        <v>42185</v>
      </c>
      <c r="BV189">
        <v>689.72500000000002</v>
      </c>
    </row>
    <row r="190" spans="1:74" x14ac:dyDescent="0.35">
      <c r="A190" s="1">
        <v>42216</v>
      </c>
      <c r="B190">
        <v>334.49</v>
      </c>
      <c r="C190">
        <v>1.9516260000000001</v>
      </c>
      <c r="E190" s="1">
        <v>42216</v>
      </c>
      <c r="F190">
        <v>370.82</v>
      </c>
      <c r="G190">
        <v>2.3458779999999999</v>
      </c>
      <c r="I190" s="1">
        <v>42216</v>
      </c>
      <c r="J190">
        <v>387.74</v>
      </c>
      <c r="K190">
        <v>2.9932639999999999</v>
      </c>
      <c r="M190" s="1">
        <v>42216</v>
      </c>
      <c r="N190">
        <v>449.88</v>
      </c>
      <c r="O190">
        <v>3.972766</v>
      </c>
      <c r="Q190" s="1">
        <v>42216</v>
      </c>
      <c r="R190">
        <v>252.88579999999999</v>
      </c>
      <c r="S190">
        <v>0.99233499999999997</v>
      </c>
      <c r="U190" s="1">
        <v>42216</v>
      </c>
      <c r="V190">
        <v>313.27999999999997</v>
      </c>
      <c r="W190">
        <v>1.857607</v>
      </c>
      <c r="Y190" s="1">
        <v>42216</v>
      </c>
      <c r="Z190">
        <v>342.82</v>
      </c>
      <c r="AA190">
        <v>2.4844560000000002</v>
      </c>
      <c r="AC190" s="1">
        <v>42216</v>
      </c>
      <c r="AD190">
        <v>402.72</v>
      </c>
      <c r="AE190">
        <v>2.966656</v>
      </c>
      <c r="AG190" s="1">
        <v>42216</v>
      </c>
      <c r="AH190">
        <v>502.45</v>
      </c>
      <c r="AI190">
        <v>4.0343980000000004</v>
      </c>
      <c r="AK190" s="1">
        <v>42216</v>
      </c>
      <c r="AL190">
        <v>1652.26</v>
      </c>
      <c r="AM190">
        <v>6.8650339999999996</v>
      </c>
      <c r="AO190" s="1">
        <v>42216</v>
      </c>
      <c r="AP190">
        <v>1465.5139999999999</v>
      </c>
      <c r="AQ190">
        <v>6.856808</v>
      </c>
      <c r="AS190" s="1">
        <v>42216</v>
      </c>
      <c r="AT190">
        <v>3647.65</v>
      </c>
      <c r="AU190">
        <v>7.0215160000000001</v>
      </c>
      <c r="AW190" s="1">
        <v>42216</v>
      </c>
      <c r="AX190">
        <v>1809.61</v>
      </c>
      <c r="AY190">
        <v>1.2184280000000001</v>
      </c>
      <c r="BA190" s="1">
        <v>42216</v>
      </c>
      <c r="BB190">
        <v>3302.89</v>
      </c>
      <c r="BC190">
        <v>2.8095129999999999</v>
      </c>
      <c r="BE190" s="1">
        <v>42216</v>
      </c>
      <c r="BF190">
        <v>2517.06</v>
      </c>
      <c r="BG190">
        <v>2.7238639999999998</v>
      </c>
      <c r="BI190" s="1">
        <v>42216</v>
      </c>
      <c r="BJ190">
        <v>3297.78</v>
      </c>
      <c r="BK190">
        <v>4.8395900000000003</v>
      </c>
      <c r="BM190" s="1">
        <v>42216</v>
      </c>
      <c r="BN190">
        <v>266.11</v>
      </c>
      <c r="BO190">
        <v>2.4444119999999998</v>
      </c>
      <c r="BQ190" s="1">
        <v>42216</v>
      </c>
      <c r="BR190">
        <v>325.49</v>
      </c>
      <c r="BS190">
        <v>1.46651</v>
      </c>
      <c r="BU190" s="1">
        <v>42216</v>
      </c>
      <c r="BV190">
        <v>689.69299999999998</v>
      </c>
    </row>
    <row r="191" spans="1:74" x14ac:dyDescent="0.35">
      <c r="A191" s="1">
        <v>42247</v>
      </c>
      <c r="B191">
        <v>334.66</v>
      </c>
      <c r="C191">
        <v>1.9970779999999999</v>
      </c>
      <c r="E191" s="1">
        <v>42247</v>
      </c>
      <c r="F191">
        <v>370.02</v>
      </c>
      <c r="G191">
        <v>2.4207380000000001</v>
      </c>
      <c r="I191" s="1">
        <v>42247</v>
      </c>
      <c r="J191">
        <v>386.51</v>
      </c>
      <c r="K191">
        <v>3.0876700000000001</v>
      </c>
      <c r="M191" s="1">
        <v>42247</v>
      </c>
      <c r="N191">
        <v>445.2</v>
      </c>
      <c r="O191">
        <v>4.1705769999999998</v>
      </c>
      <c r="Q191" s="1">
        <v>42247</v>
      </c>
      <c r="R191">
        <v>252.73169999999999</v>
      </c>
      <c r="S191">
        <v>1.0976699999999999</v>
      </c>
      <c r="U191" s="1">
        <v>42247</v>
      </c>
      <c r="V191">
        <v>313.22000000000003</v>
      </c>
      <c r="W191">
        <v>1.9104779999999999</v>
      </c>
      <c r="Y191" s="1">
        <v>42247</v>
      </c>
      <c r="Z191">
        <v>342.74</v>
      </c>
      <c r="AA191">
        <v>2.5387179999999998</v>
      </c>
      <c r="AC191" s="1">
        <v>42247</v>
      </c>
      <c r="AD191">
        <v>402.6</v>
      </c>
      <c r="AE191">
        <v>3.0074999999999998</v>
      </c>
      <c r="AG191" s="1">
        <v>42247</v>
      </c>
      <c r="AH191">
        <v>498.56</v>
      </c>
      <c r="AI191">
        <v>4.1088110000000002</v>
      </c>
      <c r="AK191" s="1">
        <v>42247</v>
      </c>
      <c r="AL191">
        <v>1623.48</v>
      </c>
      <c r="AM191">
        <v>7.264024</v>
      </c>
      <c r="AO191" s="1">
        <v>42247</v>
      </c>
      <c r="AP191">
        <v>1439.7170000000001</v>
      </c>
      <c r="AQ191">
        <v>7.2649679999999996</v>
      </c>
      <c r="AS191" s="1">
        <v>42247</v>
      </c>
      <c r="AT191">
        <v>3596.75</v>
      </c>
      <c r="AU191">
        <v>7.2459600000000002</v>
      </c>
      <c r="AW191" s="1">
        <v>42247</v>
      </c>
      <c r="AX191">
        <v>1810.59</v>
      </c>
      <c r="AY191">
        <v>1.272214</v>
      </c>
      <c r="BA191" s="1">
        <v>42247</v>
      </c>
      <c r="BB191">
        <v>3302.25</v>
      </c>
      <c r="BC191">
        <v>2.8328760000000002</v>
      </c>
      <c r="BE191" s="1">
        <v>42247</v>
      </c>
      <c r="BF191">
        <v>2508.9699999999998</v>
      </c>
      <c r="BG191">
        <v>2.8691460000000002</v>
      </c>
      <c r="BI191" s="1">
        <v>42247</v>
      </c>
      <c r="BJ191">
        <v>3257.37</v>
      </c>
      <c r="BK191">
        <v>4.9658220000000002</v>
      </c>
      <c r="BM191" s="1">
        <v>42247</v>
      </c>
      <c r="BN191">
        <v>265.25</v>
      </c>
      <c r="BO191">
        <v>2.6024630000000002</v>
      </c>
      <c r="BQ191" s="1">
        <v>42247</v>
      </c>
      <c r="BR191">
        <v>325.81</v>
      </c>
      <c r="BS191">
        <v>1.517687</v>
      </c>
      <c r="BU191" s="1">
        <v>42247</v>
      </c>
      <c r="BV191">
        <v>689.79600000000005</v>
      </c>
    </row>
    <row r="192" spans="1:74" x14ac:dyDescent="0.35">
      <c r="A192" s="1">
        <v>42277</v>
      </c>
      <c r="B192">
        <v>337.2</v>
      </c>
      <c r="C192">
        <v>1.883356</v>
      </c>
      <c r="E192" s="1">
        <v>42277</v>
      </c>
      <c r="F192">
        <v>372.77</v>
      </c>
      <c r="G192">
        <v>2.3470789999999999</v>
      </c>
      <c r="I192" s="1">
        <v>42277</v>
      </c>
      <c r="J192">
        <v>390.14</v>
      </c>
      <c r="K192">
        <v>2.9849019999999999</v>
      </c>
      <c r="M192" s="1">
        <v>42277</v>
      </c>
      <c r="N192">
        <v>445.03</v>
      </c>
      <c r="O192">
        <v>4.1369249999999997</v>
      </c>
      <c r="Q192" s="1">
        <v>42277</v>
      </c>
      <c r="R192">
        <v>253.48009999999999</v>
      </c>
      <c r="S192">
        <v>0.99926000000000004</v>
      </c>
      <c r="U192" s="1">
        <v>42277</v>
      </c>
      <c r="V192">
        <v>315.2</v>
      </c>
      <c r="W192">
        <v>1.7773909999999999</v>
      </c>
      <c r="Y192" s="1">
        <v>42277</v>
      </c>
      <c r="Z192">
        <v>345.36</v>
      </c>
      <c r="AA192">
        <v>2.4100419999999998</v>
      </c>
      <c r="AC192" s="1">
        <v>42277</v>
      </c>
      <c r="AD192">
        <v>406.38</v>
      </c>
      <c r="AE192">
        <v>2.8860399999999999</v>
      </c>
      <c r="AG192" s="1">
        <v>42277</v>
      </c>
      <c r="AH192">
        <v>502.63</v>
      </c>
      <c r="AI192">
        <v>4.0429300000000001</v>
      </c>
      <c r="AK192" s="1">
        <v>42277</v>
      </c>
      <c r="AL192">
        <v>1581.23</v>
      </c>
      <c r="AM192">
        <v>8.0418839999999996</v>
      </c>
      <c r="AO192" s="1">
        <v>42277</v>
      </c>
      <c r="AP192">
        <v>1402.771</v>
      </c>
      <c r="AQ192">
        <v>8.0594280000000005</v>
      </c>
      <c r="AS192" s="1">
        <v>42277</v>
      </c>
      <c r="AT192">
        <v>3478.46</v>
      </c>
      <c r="AU192">
        <v>7.7234680000000004</v>
      </c>
      <c r="AW192" s="1">
        <v>42277</v>
      </c>
      <c r="AX192">
        <v>1824.52</v>
      </c>
      <c r="AY192">
        <v>1.131535</v>
      </c>
      <c r="BA192" s="1">
        <v>42277</v>
      </c>
      <c r="BB192">
        <v>3353.11</v>
      </c>
      <c r="BC192">
        <v>2.7518729999999998</v>
      </c>
      <c r="BE192" s="1">
        <v>42277</v>
      </c>
      <c r="BF192">
        <v>2527.59</v>
      </c>
      <c r="BG192">
        <v>2.7719900000000002</v>
      </c>
      <c r="BI192" s="1">
        <v>42277</v>
      </c>
      <c r="BJ192">
        <v>3281.91</v>
      </c>
      <c r="BK192">
        <v>4.9214070000000003</v>
      </c>
      <c r="BM192" s="1">
        <v>42277</v>
      </c>
      <c r="BN192">
        <v>268.47000000000003</v>
      </c>
      <c r="BO192">
        <v>2.445166</v>
      </c>
      <c r="BQ192" s="1">
        <v>42277</v>
      </c>
      <c r="BR192">
        <v>327.29000000000002</v>
      </c>
      <c r="BS192">
        <v>1.471854</v>
      </c>
      <c r="BU192" s="1">
        <v>42277</v>
      </c>
      <c r="BV192">
        <v>689.81299999999999</v>
      </c>
    </row>
    <row r="193" spans="1:74" x14ac:dyDescent="0.35">
      <c r="A193" s="1">
        <v>42307</v>
      </c>
      <c r="B193">
        <v>336.59</v>
      </c>
      <c r="C193">
        <v>1.9711970000000001</v>
      </c>
      <c r="E193" s="1">
        <v>42307</v>
      </c>
      <c r="F193">
        <v>373.48</v>
      </c>
      <c r="G193">
        <v>2.3742350000000001</v>
      </c>
      <c r="I193" s="1">
        <v>42307</v>
      </c>
      <c r="J193">
        <v>391.31</v>
      </c>
      <c r="K193">
        <v>3.002424</v>
      </c>
      <c r="M193" s="1">
        <v>42307</v>
      </c>
      <c r="N193">
        <v>448.71</v>
      </c>
      <c r="O193">
        <v>4.0920100000000001</v>
      </c>
      <c r="Q193" s="1">
        <v>42307</v>
      </c>
      <c r="R193">
        <v>253.39240000000001</v>
      </c>
      <c r="S193">
        <v>1.0808880000000001</v>
      </c>
      <c r="U193" s="1">
        <v>42307</v>
      </c>
      <c r="V193">
        <v>314.7</v>
      </c>
      <c r="W193">
        <v>1.8704099999999999</v>
      </c>
      <c r="Y193" s="1">
        <v>42307</v>
      </c>
      <c r="Z193">
        <v>345.17</v>
      </c>
      <c r="AA193">
        <v>2.4634809999999998</v>
      </c>
      <c r="AC193" s="1">
        <v>42307</v>
      </c>
      <c r="AD193">
        <v>406.56</v>
      </c>
      <c r="AE193">
        <v>2.91493</v>
      </c>
      <c r="AG193" s="1">
        <v>42307</v>
      </c>
      <c r="AH193">
        <v>504.6</v>
      </c>
      <c r="AI193">
        <v>4.0321389999999999</v>
      </c>
      <c r="AK193" s="1">
        <v>42307</v>
      </c>
      <c r="AL193">
        <v>1624.7</v>
      </c>
      <c r="AM193">
        <v>7.4130630000000002</v>
      </c>
      <c r="AO193" s="1">
        <v>42307</v>
      </c>
      <c r="AP193">
        <v>1441.0206000000001</v>
      </c>
      <c r="AQ193">
        <v>7.4059749999999998</v>
      </c>
      <c r="AS193" s="1">
        <v>42307</v>
      </c>
      <c r="AT193">
        <v>3588.23</v>
      </c>
      <c r="AU193">
        <v>7.548343</v>
      </c>
      <c r="AW193" s="1">
        <v>42307</v>
      </c>
      <c r="AX193">
        <v>1818.38</v>
      </c>
      <c r="AY193">
        <v>1.2612239999999999</v>
      </c>
      <c r="BA193" s="1">
        <v>42307</v>
      </c>
      <c r="BB193">
        <v>3334.81</v>
      </c>
      <c r="BC193">
        <v>2.8026559999999998</v>
      </c>
      <c r="BE193" s="1">
        <v>42307</v>
      </c>
      <c r="BF193">
        <v>2534.09</v>
      </c>
      <c r="BG193">
        <v>2.792052</v>
      </c>
      <c r="BI193" s="1">
        <v>42307</v>
      </c>
      <c r="BJ193">
        <v>3307.96</v>
      </c>
      <c r="BK193">
        <v>4.872026</v>
      </c>
      <c r="BM193" s="1">
        <v>42307</v>
      </c>
      <c r="BN193">
        <v>268.02</v>
      </c>
      <c r="BO193">
        <v>2.544219</v>
      </c>
      <c r="BQ193" s="1">
        <v>42307</v>
      </c>
      <c r="BR193">
        <v>326.57</v>
      </c>
      <c r="BS193">
        <v>1.589939</v>
      </c>
      <c r="BU193" s="1">
        <v>42308</v>
      </c>
      <c r="BV193">
        <v>689.76300000000003</v>
      </c>
    </row>
    <row r="194" spans="1:74" x14ac:dyDescent="0.35">
      <c r="A194" s="1">
        <v>42338</v>
      </c>
      <c r="B194">
        <v>335.64</v>
      </c>
      <c r="C194">
        <v>2.0885509999999998</v>
      </c>
      <c r="E194" s="1">
        <v>42338</v>
      </c>
      <c r="F194">
        <v>373.42</v>
      </c>
      <c r="G194">
        <v>2.4612720000000001</v>
      </c>
      <c r="I194" s="1">
        <v>42338</v>
      </c>
      <c r="J194">
        <v>391.29</v>
      </c>
      <c r="K194">
        <v>3.0640770000000002</v>
      </c>
      <c r="M194" s="1">
        <v>42338</v>
      </c>
      <c r="N194">
        <v>446.57</v>
      </c>
      <c r="O194">
        <v>4.1931469999999997</v>
      </c>
      <c r="Q194" s="1">
        <v>42338</v>
      </c>
      <c r="R194">
        <v>252.91650000000001</v>
      </c>
      <c r="S194">
        <v>1.2593270000000001</v>
      </c>
      <c r="U194" s="1">
        <v>42338</v>
      </c>
      <c r="V194">
        <v>314.02999999999997</v>
      </c>
      <c r="W194">
        <v>1.9798739999999999</v>
      </c>
      <c r="Y194" s="1">
        <v>42338</v>
      </c>
      <c r="Z194">
        <v>344.41</v>
      </c>
      <c r="AA194">
        <v>2.5684</v>
      </c>
      <c r="AC194" s="1">
        <v>42338</v>
      </c>
      <c r="AD194">
        <v>405.61</v>
      </c>
      <c r="AE194">
        <v>2.991298</v>
      </c>
      <c r="AG194" s="1">
        <v>42338</v>
      </c>
      <c r="AH194">
        <v>501.81</v>
      </c>
      <c r="AI194">
        <v>4.0903999999999998</v>
      </c>
      <c r="AK194" s="1">
        <v>42338</v>
      </c>
      <c r="AL194">
        <v>1588.59</v>
      </c>
      <c r="AM194">
        <v>8.0198009999999993</v>
      </c>
      <c r="AO194" s="1">
        <v>42338</v>
      </c>
      <c r="AP194">
        <v>1409.2860000000001</v>
      </c>
      <c r="AQ194">
        <v>8.0370749999999997</v>
      </c>
      <c r="AS194" s="1">
        <v>42338</v>
      </c>
      <c r="AT194">
        <v>3494.33</v>
      </c>
      <c r="AU194">
        <v>7.7342250000000003</v>
      </c>
      <c r="AW194" s="1">
        <v>42338</v>
      </c>
      <c r="AX194">
        <v>1812.21</v>
      </c>
      <c r="AY194">
        <v>1.4211720000000001</v>
      </c>
      <c r="BA194" s="1">
        <v>42338</v>
      </c>
      <c r="BB194">
        <v>3307.46</v>
      </c>
      <c r="BC194">
        <v>2.8677280000000001</v>
      </c>
      <c r="BE194" s="1">
        <v>42338</v>
      </c>
      <c r="BF194">
        <v>2531.65</v>
      </c>
      <c r="BG194">
        <v>2.878698</v>
      </c>
      <c r="BI194" s="1">
        <v>42338</v>
      </c>
      <c r="BJ194">
        <v>3291.38</v>
      </c>
      <c r="BK194">
        <v>4.934215</v>
      </c>
      <c r="BM194" s="1">
        <v>42338</v>
      </c>
      <c r="BN194">
        <v>267.5</v>
      </c>
      <c r="BO194">
        <v>2.6718639999999998</v>
      </c>
      <c r="BQ194" s="1">
        <v>42338</v>
      </c>
      <c r="BR194">
        <v>326.06</v>
      </c>
      <c r="BS194">
        <v>1.7215609999999999</v>
      </c>
      <c r="BU194" s="1">
        <v>42338</v>
      </c>
      <c r="BV194">
        <v>689.80399999999997</v>
      </c>
    </row>
    <row r="195" spans="1:74" x14ac:dyDescent="0.35">
      <c r="A195" s="1">
        <v>42369</v>
      </c>
      <c r="B195">
        <v>335.2</v>
      </c>
      <c r="C195">
        <v>2.1732070000000001</v>
      </c>
      <c r="E195" s="1">
        <v>42369</v>
      </c>
      <c r="F195">
        <v>372.23</v>
      </c>
      <c r="G195">
        <v>2.6069100000000001</v>
      </c>
      <c r="I195" s="1">
        <v>42369</v>
      </c>
      <c r="J195">
        <v>389.75</v>
      </c>
      <c r="K195">
        <v>3.2036340000000001</v>
      </c>
      <c r="M195" s="1">
        <v>42369</v>
      </c>
      <c r="N195">
        <v>440.54</v>
      </c>
      <c r="O195">
        <v>4.3399489999999998</v>
      </c>
      <c r="Q195" s="1">
        <v>42369</v>
      </c>
      <c r="R195">
        <v>252.5727</v>
      </c>
      <c r="S195">
        <v>1.4092830000000001</v>
      </c>
      <c r="U195" s="1">
        <v>42369</v>
      </c>
      <c r="V195">
        <v>313.14</v>
      </c>
      <c r="W195">
        <v>2.10745</v>
      </c>
      <c r="Y195" s="1">
        <v>42369</v>
      </c>
      <c r="Z195">
        <v>343.56</v>
      </c>
      <c r="AA195">
        <v>2.6565500000000002</v>
      </c>
      <c r="AC195" s="1">
        <v>42369</v>
      </c>
      <c r="AD195">
        <v>404.34</v>
      </c>
      <c r="AE195">
        <v>3.061242</v>
      </c>
      <c r="AG195" s="1">
        <v>42369</v>
      </c>
      <c r="AH195">
        <v>497.97</v>
      </c>
      <c r="AI195">
        <v>4.1467770000000002</v>
      </c>
      <c r="AK195" s="1">
        <v>42369</v>
      </c>
      <c r="AL195">
        <v>1548.58</v>
      </c>
      <c r="AM195">
        <v>8.7402619999999995</v>
      </c>
      <c r="AO195" s="1">
        <v>42369</v>
      </c>
      <c r="AP195">
        <v>1373.818</v>
      </c>
      <c r="AQ195">
        <v>8.7745580000000007</v>
      </c>
      <c r="AS195" s="1">
        <v>42369</v>
      </c>
      <c r="AT195">
        <v>3405.26</v>
      </c>
      <c r="AU195">
        <v>8.1556239999999995</v>
      </c>
      <c r="AW195" s="1">
        <v>42369</v>
      </c>
      <c r="AX195">
        <v>1808.79</v>
      </c>
      <c r="AY195">
        <v>1.527207</v>
      </c>
      <c r="BA195" s="1">
        <v>42369</v>
      </c>
      <c r="BB195">
        <v>3306.91</v>
      </c>
      <c r="BC195">
        <v>2.886644</v>
      </c>
      <c r="BE195" s="1">
        <v>42369</v>
      </c>
      <c r="BF195">
        <v>2517.06</v>
      </c>
      <c r="BG195">
        <v>3.080543</v>
      </c>
      <c r="BI195" s="1">
        <v>42369</v>
      </c>
      <c r="BJ195">
        <v>3250.1</v>
      </c>
      <c r="BK195">
        <v>5.0584600000000002</v>
      </c>
      <c r="BM195" s="1">
        <v>42369</v>
      </c>
      <c r="BN195">
        <v>265.13</v>
      </c>
      <c r="BO195">
        <v>2.9653309999999999</v>
      </c>
      <c r="BQ195" s="1">
        <v>42369</v>
      </c>
      <c r="BR195">
        <v>325.44</v>
      </c>
      <c r="BS195">
        <v>1.8831119999999999</v>
      </c>
      <c r="BU195" s="1">
        <v>42369</v>
      </c>
      <c r="BV195">
        <v>690.03099999999995</v>
      </c>
    </row>
    <row r="196" spans="1:74" x14ac:dyDescent="0.35">
      <c r="A196" s="1">
        <v>42398</v>
      </c>
      <c r="B196">
        <v>341.01</v>
      </c>
      <c r="C196">
        <v>1.85982</v>
      </c>
      <c r="E196" s="1">
        <v>42398</v>
      </c>
      <c r="F196">
        <v>377.02</v>
      </c>
      <c r="G196">
        <v>2.3827419999999999</v>
      </c>
      <c r="I196" s="1">
        <v>42398</v>
      </c>
      <c r="J196">
        <v>393.49</v>
      </c>
      <c r="K196">
        <v>3.0881509999999999</v>
      </c>
      <c r="M196" s="1">
        <v>42398</v>
      </c>
      <c r="N196">
        <v>439.66</v>
      </c>
      <c r="O196">
        <v>4.3826070000000001</v>
      </c>
      <c r="Q196" s="1">
        <v>42398</v>
      </c>
      <c r="R196">
        <v>253.88669999999999</v>
      </c>
      <c r="S196">
        <v>1.2162090000000001</v>
      </c>
      <c r="U196" s="1">
        <v>42398</v>
      </c>
      <c r="V196">
        <v>317.14999999999998</v>
      </c>
      <c r="W196">
        <v>1.8699939999999999</v>
      </c>
      <c r="Y196" s="1">
        <v>42398</v>
      </c>
      <c r="Z196">
        <v>348.65</v>
      </c>
      <c r="AA196">
        <v>2.4069699999999998</v>
      </c>
      <c r="AC196" s="1">
        <v>42398</v>
      </c>
      <c r="AD196">
        <v>411.27</v>
      </c>
      <c r="AE196">
        <v>2.8307090000000001</v>
      </c>
      <c r="AG196" s="1">
        <v>42398</v>
      </c>
      <c r="AH196">
        <v>508.46</v>
      </c>
      <c r="AI196">
        <v>4.0381859999999996</v>
      </c>
      <c r="AK196" s="1">
        <v>42398</v>
      </c>
      <c r="AL196">
        <v>1523.69</v>
      </c>
      <c r="AM196">
        <v>9.1689600000000002</v>
      </c>
      <c r="AO196" s="1">
        <v>42398</v>
      </c>
      <c r="AP196">
        <v>1351.9649999999999</v>
      </c>
      <c r="AQ196">
        <v>9.1973780000000005</v>
      </c>
      <c r="AS196" s="1">
        <v>42398</v>
      </c>
      <c r="AT196">
        <v>3341</v>
      </c>
      <c r="AU196">
        <v>8.6521329999999992</v>
      </c>
      <c r="AW196" s="1">
        <v>42398</v>
      </c>
      <c r="AX196">
        <v>1838.28</v>
      </c>
      <c r="AY196">
        <v>1.185292</v>
      </c>
      <c r="BA196" s="1">
        <v>42398</v>
      </c>
      <c r="BB196">
        <v>3473.05</v>
      </c>
      <c r="BC196">
        <v>2.6080030000000001</v>
      </c>
      <c r="BE196" s="1">
        <v>42398</v>
      </c>
      <c r="BF196">
        <v>2530.6999999999998</v>
      </c>
      <c r="BG196">
        <v>3.009058</v>
      </c>
      <c r="BI196" s="1">
        <v>42398</v>
      </c>
      <c r="BJ196">
        <v>3247.36</v>
      </c>
      <c r="BK196">
        <v>5.0567339999999996</v>
      </c>
      <c r="BM196" s="1">
        <v>42398</v>
      </c>
      <c r="BN196">
        <v>269.14</v>
      </c>
      <c r="BO196">
        <v>2.7288960000000002</v>
      </c>
      <c r="BQ196" s="1">
        <v>42398</v>
      </c>
      <c r="BR196">
        <v>328.76</v>
      </c>
      <c r="BS196">
        <v>1.5434639999999999</v>
      </c>
      <c r="BU196" s="1">
        <v>42400</v>
      </c>
      <c r="BV196">
        <v>690.05200000000002</v>
      </c>
    </row>
    <row r="197" spans="1:74" x14ac:dyDescent="0.35">
      <c r="A197" s="1">
        <v>42429</v>
      </c>
      <c r="B197">
        <v>343.27</v>
      </c>
      <c r="C197">
        <v>1.7687010000000001</v>
      </c>
      <c r="E197" s="1">
        <v>42429</v>
      </c>
      <c r="F197">
        <v>379.69</v>
      </c>
      <c r="G197">
        <v>2.3317559999999999</v>
      </c>
      <c r="I197" s="1">
        <v>42429</v>
      </c>
      <c r="J197">
        <v>396.81</v>
      </c>
      <c r="K197">
        <v>3.057804</v>
      </c>
      <c r="M197" s="1">
        <v>42429</v>
      </c>
      <c r="N197">
        <v>443.36</v>
      </c>
      <c r="O197">
        <v>4.3006570000000002</v>
      </c>
      <c r="Q197" s="1">
        <v>42429</v>
      </c>
      <c r="R197">
        <v>254.12629999999999</v>
      </c>
      <c r="S197">
        <v>1.2384219999999999</v>
      </c>
      <c r="U197" s="1">
        <v>42429</v>
      </c>
      <c r="V197">
        <v>318.27</v>
      </c>
      <c r="W197">
        <v>1.8517189999999999</v>
      </c>
      <c r="Y197" s="1">
        <v>42429</v>
      </c>
      <c r="Z197">
        <v>350.34</v>
      </c>
      <c r="AA197">
        <v>2.3395250000000001</v>
      </c>
      <c r="AC197" s="1">
        <v>42429</v>
      </c>
      <c r="AD197">
        <v>415.28</v>
      </c>
      <c r="AE197">
        <v>2.7147670000000002</v>
      </c>
      <c r="AG197" s="1">
        <v>42429</v>
      </c>
      <c r="AH197">
        <v>519.61</v>
      </c>
      <c r="AI197">
        <v>3.900919</v>
      </c>
      <c r="AK197" s="1">
        <v>42429</v>
      </c>
      <c r="AL197">
        <v>1532.4</v>
      </c>
      <c r="AM197">
        <v>9.020016</v>
      </c>
      <c r="AO197" s="1">
        <v>42429</v>
      </c>
      <c r="AP197">
        <v>1358.9269999999999</v>
      </c>
      <c r="AQ197">
        <v>9.0195080000000001</v>
      </c>
      <c r="AS197" s="1">
        <v>42429</v>
      </c>
      <c r="AT197">
        <v>3394.49</v>
      </c>
      <c r="AU197">
        <v>9.0290239999999997</v>
      </c>
      <c r="AW197" s="1">
        <v>42429</v>
      </c>
      <c r="AX197">
        <v>1847.75</v>
      </c>
      <c r="AY197">
        <v>1.122592</v>
      </c>
      <c r="BA197" s="1">
        <v>42429</v>
      </c>
      <c r="BB197">
        <v>3576.54</v>
      </c>
      <c r="BC197">
        <v>2.4564349999999999</v>
      </c>
      <c r="BE197" s="1">
        <v>42429</v>
      </c>
      <c r="BF197">
        <v>2541.81</v>
      </c>
      <c r="BG197">
        <v>2.9631050000000001</v>
      </c>
      <c r="BI197" s="1">
        <v>42429</v>
      </c>
      <c r="BJ197">
        <v>3301.69</v>
      </c>
      <c r="BK197">
        <v>4.9394260000000001</v>
      </c>
      <c r="BM197" s="1">
        <v>42429</v>
      </c>
      <c r="BN197">
        <v>271.32</v>
      </c>
      <c r="BO197">
        <v>2.634458</v>
      </c>
      <c r="BQ197" s="1">
        <v>42429</v>
      </c>
      <c r="BR197">
        <v>329.46</v>
      </c>
      <c r="BS197">
        <v>1.5558749999999999</v>
      </c>
      <c r="BU197" s="1">
        <v>42429</v>
      </c>
      <c r="BV197">
        <v>690.22</v>
      </c>
    </row>
    <row r="198" spans="1:74" x14ac:dyDescent="0.35">
      <c r="A198" s="1">
        <v>42460</v>
      </c>
      <c r="B198">
        <v>344.12</v>
      </c>
      <c r="C198">
        <v>1.7508779999999999</v>
      </c>
      <c r="E198" s="1">
        <v>42460</v>
      </c>
      <c r="F198">
        <v>384.35</v>
      </c>
      <c r="G198">
        <v>2.19041</v>
      </c>
      <c r="I198" s="1">
        <v>42460</v>
      </c>
      <c r="J198">
        <v>404.82</v>
      </c>
      <c r="K198">
        <v>2.820881</v>
      </c>
      <c r="M198" s="1">
        <v>42460</v>
      </c>
      <c r="N198">
        <v>459.56</v>
      </c>
      <c r="O198">
        <v>3.849208</v>
      </c>
      <c r="Q198" s="1">
        <v>42460</v>
      </c>
      <c r="R198">
        <v>255.03299999999999</v>
      </c>
      <c r="S198">
        <v>1.114422</v>
      </c>
      <c r="U198" s="1">
        <v>42460</v>
      </c>
      <c r="V198">
        <v>319.99</v>
      </c>
      <c r="W198">
        <v>1.7463109999999999</v>
      </c>
      <c r="Y198" s="1">
        <v>42460</v>
      </c>
      <c r="Z198">
        <v>352.46</v>
      </c>
      <c r="AA198">
        <v>2.261816</v>
      </c>
      <c r="AC198" s="1">
        <v>42460</v>
      </c>
      <c r="AD198">
        <v>419.34</v>
      </c>
      <c r="AE198">
        <v>2.6177839999999999</v>
      </c>
      <c r="AG198" s="1">
        <v>42460</v>
      </c>
      <c r="AH198">
        <v>534.35</v>
      </c>
      <c r="AI198">
        <v>3.736275</v>
      </c>
      <c r="AK198" s="1">
        <v>42460</v>
      </c>
      <c r="AL198">
        <v>1600.51</v>
      </c>
      <c r="AM198">
        <v>8.1822269999999993</v>
      </c>
      <c r="AO198" s="1">
        <v>42460</v>
      </c>
      <c r="AP198">
        <v>1416.2860000000001</v>
      </c>
      <c r="AQ198">
        <v>8.183719</v>
      </c>
      <c r="AS198" s="1">
        <v>42460</v>
      </c>
      <c r="AT198">
        <v>3679.87</v>
      </c>
      <c r="AU198">
        <v>8.1580349999999999</v>
      </c>
      <c r="AW198" s="1">
        <v>42460</v>
      </c>
      <c r="AX198">
        <v>1851.2</v>
      </c>
      <c r="AY198">
        <v>1.0945499999999999</v>
      </c>
      <c r="BA198" s="1">
        <v>42460</v>
      </c>
      <c r="BB198">
        <v>3576.53</v>
      </c>
      <c r="BC198">
        <v>2.4701010000000001</v>
      </c>
      <c r="BE198" s="1">
        <v>42460</v>
      </c>
      <c r="BF198">
        <v>2586.42</v>
      </c>
      <c r="BG198">
        <v>2.6074519999999999</v>
      </c>
      <c r="BI198" s="1">
        <v>42460</v>
      </c>
      <c r="BJ198">
        <v>3472.08</v>
      </c>
      <c r="BK198">
        <v>4.5934299999999997</v>
      </c>
      <c r="BM198" s="1">
        <v>42460</v>
      </c>
      <c r="BN198">
        <v>274.7</v>
      </c>
      <c r="BO198">
        <v>2.4266529999999999</v>
      </c>
      <c r="BQ198" s="1">
        <v>42460</v>
      </c>
      <c r="BR198">
        <v>329.85</v>
      </c>
      <c r="BS198">
        <v>1.569957</v>
      </c>
      <c r="BU198" s="1">
        <v>42460</v>
      </c>
      <c r="BV198">
        <v>690.53599999999994</v>
      </c>
    </row>
    <row r="199" spans="1:74" x14ac:dyDescent="0.35">
      <c r="A199" s="1">
        <v>42489</v>
      </c>
      <c r="B199">
        <v>344.21</v>
      </c>
      <c r="C199">
        <v>1.774405</v>
      </c>
      <c r="E199" s="1">
        <v>42489</v>
      </c>
      <c r="F199">
        <v>386.38</v>
      </c>
      <c r="G199">
        <v>2.1694390000000001</v>
      </c>
      <c r="I199" s="1">
        <v>42489</v>
      </c>
      <c r="J199">
        <v>408.71</v>
      </c>
      <c r="K199">
        <v>2.7370139999999998</v>
      </c>
      <c r="M199" s="1">
        <v>42489</v>
      </c>
      <c r="N199">
        <v>467.84</v>
      </c>
      <c r="O199">
        <v>3.6481940000000002</v>
      </c>
      <c r="Q199" s="1">
        <v>42489</v>
      </c>
      <c r="R199">
        <v>255.3938</v>
      </c>
      <c r="S199">
        <v>1.09101</v>
      </c>
      <c r="U199" s="1">
        <v>42489</v>
      </c>
      <c r="V199">
        <v>320.52999999999997</v>
      </c>
      <c r="W199">
        <v>1.7408779999999999</v>
      </c>
      <c r="Y199" s="1">
        <v>42489</v>
      </c>
      <c r="Z199">
        <v>353.25</v>
      </c>
      <c r="AA199">
        <v>2.2201659999999999</v>
      </c>
      <c r="AC199" s="1">
        <v>42489</v>
      </c>
      <c r="AD199">
        <v>421.37</v>
      </c>
      <c r="AE199">
        <v>2.5959240000000001</v>
      </c>
      <c r="AG199" s="1">
        <v>42489</v>
      </c>
      <c r="AH199">
        <v>540.89</v>
      </c>
      <c r="AI199">
        <v>3.6716479999999998</v>
      </c>
      <c r="AK199" s="1">
        <v>42489</v>
      </c>
      <c r="AL199">
        <v>1663.17</v>
      </c>
      <c r="AM199">
        <v>7.3661070000000004</v>
      </c>
      <c r="AO199" s="1">
        <v>42489</v>
      </c>
      <c r="AP199">
        <v>1469.672</v>
      </c>
      <c r="AQ199">
        <v>7.3486029999999998</v>
      </c>
      <c r="AS199" s="1">
        <v>42489</v>
      </c>
      <c r="AT199">
        <v>3910.82</v>
      </c>
      <c r="AU199">
        <v>7.6140040000000004</v>
      </c>
      <c r="AW199" s="1">
        <v>42489</v>
      </c>
      <c r="AX199">
        <v>1850.61</v>
      </c>
      <c r="AY199">
        <v>1.1315200000000001</v>
      </c>
      <c r="BA199" s="1">
        <v>42489</v>
      </c>
      <c r="BB199">
        <v>3558.63</v>
      </c>
      <c r="BC199">
        <v>2.5123950000000002</v>
      </c>
      <c r="BE199" s="1">
        <v>42489</v>
      </c>
      <c r="BF199">
        <v>2608.15</v>
      </c>
      <c r="BG199">
        <v>2.4768089999999998</v>
      </c>
      <c r="BI199" s="1">
        <v>42489</v>
      </c>
      <c r="BJ199">
        <v>3561.65</v>
      </c>
      <c r="BK199">
        <v>4.436636</v>
      </c>
      <c r="BM199" s="1">
        <v>42489</v>
      </c>
      <c r="BN199">
        <v>275.73</v>
      </c>
      <c r="BO199">
        <v>2.3926780000000001</v>
      </c>
      <c r="BQ199" s="1">
        <v>42489</v>
      </c>
      <c r="BR199">
        <v>330.66</v>
      </c>
      <c r="BS199">
        <v>1.5202009999999999</v>
      </c>
      <c r="BU199" s="1">
        <v>42490</v>
      </c>
      <c r="BV199">
        <v>690.72199999999998</v>
      </c>
    </row>
    <row r="200" spans="1:74" x14ac:dyDescent="0.35">
      <c r="A200" s="1">
        <v>42521</v>
      </c>
      <c r="B200">
        <v>344.4</v>
      </c>
      <c r="C200">
        <v>1.8204210000000001</v>
      </c>
      <c r="E200" s="1">
        <v>42521</v>
      </c>
      <c r="F200">
        <v>387.29</v>
      </c>
      <c r="G200">
        <v>2.220081</v>
      </c>
      <c r="I200" s="1">
        <v>42521</v>
      </c>
      <c r="J200">
        <v>408.73</v>
      </c>
      <c r="K200">
        <v>2.8023699999999998</v>
      </c>
      <c r="M200" s="1">
        <v>42521</v>
      </c>
      <c r="N200">
        <v>466.97</v>
      </c>
      <c r="O200">
        <v>3.7120609999999998</v>
      </c>
      <c r="Q200" s="1">
        <v>42521</v>
      </c>
      <c r="R200">
        <v>255.2304</v>
      </c>
      <c r="S200">
        <v>1.184434</v>
      </c>
      <c r="U200" s="1">
        <v>42521</v>
      </c>
      <c r="V200">
        <v>320.38</v>
      </c>
      <c r="W200">
        <v>1.7984659999999999</v>
      </c>
      <c r="Y200" s="1">
        <v>42521</v>
      </c>
      <c r="Z200">
        <v>353.16</v>
      </c>
      <c r="AA200">
        <v>2.3149570000000002</v>
      </c>
      <c r="AC200" s="1">
        <v>42521</v>
      </c>
      <c r="AD200">
        <v>421.53</v>
      </c>
      <c r="AE200">
        <v>2.6251039999999999</v>
      </c>
      <c r="AG200" s="1">
        <v>42521</v>
      </c>
      <c r="AH200">
        <v>542.65</v>
      </c>
      <c r="AI200">
        <v>3.6752289999999999</v>
      </c>
      <c r="AK200" s="1">
        <v>42521</v>
      </c>
      <c r="AL200">
        <v>1673.44</v>
      </c>
      <c r="AM200">
        <v>7.307849</v>
      </c>
      <c r="AO200" s="1">
        <v>42521</v>
      </c>
      <c r="AP200">
        <v>1479.8150000000001</v>
      </c>
      <c r="AQ200">
        <v>7.2868079999999997</v>
      </c>
      <c r="AS200" s="1">
        <v>42521</v>
      </c>
      <c r="AT200">
        <v>3894.74</v>
      </c>
      <c r="AU200">
        <v>7.6240129999999997</v>
      </c>
      <c r="AW200" s="1">
        <v>42521</v>
      </c>
      <c r="AX200">
        <v>1847.83</v>
      </c>
      <c r="AY200">
        <v>1.2217389999999999</v>
      </c>
      <c r="BA200" s="1">
        <v>42521</v>
      </c>
      <c r="BB200">
        <v>3586.85</v>
      </c>
      <c r="BC200">
        <v>2.4819439999999999</v>
      </c>
      <c r="BE200" s="1">
        <v>42521</v>
      </c>
      <c r="BF200">
        <v>2606.27</v>
      </c>
      <c r="BG200">
        <v>2.554837</v>
      </c>
      <c r="BI200" s="1">
        <v>42521</v>
      </c>
      <c r="BJ200">
        <v>3558.47</v>
      </c>
      <c r="BK200">
        <v>4.4708819999999996</v>
      </c>
      <c r="BM200" s="1">
        <v>42521</v>
      </c>
      <c r="BN200">
        <v>276.08</v>
      </c>
      <c r="BO200">
        <v>2.4065910000000001</v>
      </c>
      <c r="BQ200" s="1">
        <v>42521</v>
      </c>
      <c r="BR200">
        <v>330.97</v>
      </c>
      <c r="BS200">
        <v>1.547256</v>
      </c>
      <c r="BU200" s="1">
        <v>42521</v>
      </c>
      <c r="BV200">
        <v>690.77599999999995</v>
      </c>
    </row>
    <row r="201" spans="1:74" x14ac:dyDescent="0.35">
      <c r="A201" s="1">
        <v>42551</v>
      </c>
      <c r="B201">
        <v>349.85</v>
      </c>
      <c r="C201">
        <v>1.517547</v>
      </c>
      <c r="E201" s="1">
        <v>42551</v>
      </c>
      <c r="F201">
        <v>394.4</v>
      </c>
      <c r="G201">
        <v>1.9770399999999999</v>
      </c>
      <c r="I201" s="1">
        <v>42551</v>
      </c>
      <c r="J201">
        <v>417.39</v>
      </c>
      <c r="K201">
        <v>2.5692750000000002</v>
      </c>
      <c r="M201" s="1">
        <v>42551</v>
      </c>
      <c r="N201">
        <v>479.31</v>
      </c>
      <c r="O201">
        <v>3.4166720000000002</v>
      </c>
      <c r="Q201" s="1">
        <v>42551</v>
      </c>
      <c r="R201">
        <v>256.76179999999999</v>
      </c>
      <c r="S201">
        <v>0.92186199999999996</v>
      </c>
      <c r="U201" s="1">
        <v>42551</v>
      </c>
      <c r="V201">
        <v>323.81</v>
      </c>
      <c r="W201">
        <v>1.6224069999999999</v>
      </c>
      <c r="Y201" s="1">
        <v>42551</v>
      </c>
      <c r="Z201">
        <v>357.94</v>
      </c>
      <c r="AA201">
        <v>2.0037310000000002</v>
      </c>
      <c r="AC201" s="1">
        <v>42551</v>
      </c>
      <c r="AD201">
        <v>430.76</v>
      </c>
      <c r="AE201">
        <v>2.3178070000000002</v>
      </c>
      <c r="AG201" s="1">
        <v>42551</v>
      </c>
      <c r="AH201">
        <v>569.33000000000004</v>
      </c>
      <c r="AI201">
        <v>3.3621479999999999</v>
      </c>
      <c r="AK201" s="1">
        <v>42551</v>
      </c>
      <c r="AL201">
        <v>1688.84</v>
      </c>
      <c r="AM201">
        <v>7.2725160000000004</v>
      </c>
      <c r="AO201" s="1">
        <v>42551</v>
      </c>
      <c r="AP201">
        <v>1492.3230000000001</v>
      </c>
      <c r="AQ201">
        <v>7.2468539999999999</v>
      </c>
      <c r="AS201" s="1">
        <v>42551</v>
      </c>
      <c r="AT201">
        <v>3974.53</v>
      </c>
      <c r="AU201">
        <v>7.670102</v>
      </c>
      <c r="AW201" s="1">
        <v>42551</v>
      </c>
      <c r="AX201">
        <v>1874.91</v>
      </c>
      <c r="AY201">
        <v>0.90381699999999998</v>
      </c>
      <c r="BA201" s="1">
        <v>42551</v>
      </c>
      <c r="BB201">
        <v>3807.03</v>
      </c>
      <c r="BC201">
        <v>2.1520700000000001</v>
      </c>
      <c r="BE201" s="1">
        <v>42551</v>
      </c>
      <c r="BF201">
        <v>2644.32</v>
      </c>
      <c r="BG201">
        <v>2.2905920000000002</v>
      </c>
      <c r="BI201" s="1">
        <v>42551</v>
      </c>
      <c r="BJ201">
        <v>3702.65</v>
      </c>
      <c r="BK201">
        <v>4.201937</v>
      </c>
      <c r="BM201" s="1">
        <v>42551</v>
      </c>
      <c r="BN201">
        <v>280.83999999999997</v>
      </c>
      <c r="BO201">
        <v>2.124854</v>
      </c>
      <c r="BQ201" s="1">
        <v>42551</v>
      </c>
      <c r="BR201">
        <v>333.71</v>
      </c>
      <c r="BS201">
        <v>1.2789090000000001</v>
      </c>
      <c r="BU201" s="1">
        <v>42551</v>
      </c>
      <c r="BV201">
        <v>691.03599999999994</v>
      </c>
    </row>
    <row r="202" spans="1:74" x14ac:dyDescent="0.35">
      <c r="A202" s="1">
        <v>42580</v>
      </c>
      <c r="B202">
        <v>351</v>
      </c>
      <c r="C202">
        <v>1.4888110000000001</v>
      </c>
      <c r="E202" s="1">
        <v>42580</v>
      </c>
      <c r="F202">
        <v>397.6</v>
      </c>
      <c r="G202">
        <v>1.9259280000000001</v>
      </c>
      <c r="I202" s="1">
        <v>42580</v>
      </c>
      <c r="J202">
        <v>422.99</v>
      </c>
      <c r="K202">
        <v>2.4614159999999998</v>
      </c>
      <c r="M202" s="1">
        <v>42580</v>
      </c>
      <c r="N202">
        <v>486.91</v>
      </c>
      <c r="O202">
        <v>3.2723499999999999</v>
      </c>
      <c r="Q202" s="1">
        <v>42580</v>
      </c>
      <c r="R202">
        <v>256.80709999999999</v>
      </c>
      <c r="S202">
        <v>0.96953100000000003</v>
      </c>
      <c r="U202" s="1">
        <v>42580</v>
      </c>
      <c r="V202">
        <v>324.27</v>
      </c>
      <c r="W202">
        <v>1.624749</v>
      </c>
      <c r="Y202" s="1">
        <v>42580</v>
      </c>
      <c r="Z202">
        <v>359.4</v>
      </c>
      <c r="AA202">
        <v>1.9282630000000001</v>
      </c>
      <c r="AC202" s="1">
        <v>42580</v>
      </c>
      <c r="AD202">
        <v>434.2</v>
      </c>
      <c r="AE202">
        <v>2.221762</v>
      </c>
      <c r="AG202" s="1">
        <v>42580</v>
      </c>
      <c r="AH202">
        <v>583.87</v>
      </c>
      <c r="AI202">
        <v>3.2105600000000001</v>
      </c>
      <c r="AK202" s="1">
        <v>42580</v>
      </c>
      <c r="AL202">
        <v>1734.5</v>
      </c>
      <c r="AM202">
        <v>6.7067540000000001</v>
      </c>
      <c r="AO202" s="1">
        <v>42580</v>
      </c>
      <c r="AP202">
        <v>1530.95</v>
      </c>
      <c r="AQ202">
        <v>6.6765400000000001</v>
      </c>
      <c r="AS202" s="1">
        <v>42580</v>
      </c>
      <c r="AT202">
        <v>4153.16</v>
      </c>
      <c r="AU202">
        <v>7.1530889999999996</v>
      </c>
      <c r="AW202" s="1">
        <v>42580</v>
      </c>
      <c r="AX202">
        <v>1875.65</v>
      </c>
      <c r="AY202">
        <v>0.93983499999999998</v>
      </c>
      <c r="BA202" s="1">
        <v>42580</v>
      </c>
      <c r="BB202">
        <v>3892.41</v>
      </c>
      <c r="BC202">
        <v>2.042214</v>
      </c>
      <c r="BE202" s="1">
        <v>42580</v>
      </c>
      <c r="BF202">
        <v>2664.09</v>
      </c>
      <c r="BG202">
        <v>2.1943109999999999</v>
      </c>
      <c r="BI202" s="1">
        <v>42580</v>
      </c>
      <c r="BJ202">
        <v>3815.51</v>
      </c>
      <c r="BK202">
        <v>4.0034869999999998</v>
      </c>
      <c r="BM202" s="1">
        <v>42580</v>
      </c>
      <c r="BN202">
        <v>283.56</v>
      </c>
      <c r="BO202">
        <v>2.0071880000000002</v>
      </c>
      <c r="BQ202" s="1">
        <v>42580</v>
      </c>
      <c r="BR202">
        <v>333.44</v>
      </c>
      <c r="BS202">
        <v>1.3873500000000001</v>
      </c>
      <c r="BU202" s="1">
        <v>42582</v>
      </c>
      <c r="BV202">
        <v>691.23599999999999</v>
      </c>
    </row>
    <row r="203" spans="1:74" x14ac:dyDescent="0.35">
      <c r="A203" s="1">
        <v>42613</v>
      </c>
      <c r="B203">
        <v>350.07</v>
      </c>
      <c r="C203">
        <v>1.592311</v>
      </c>
      <c r="E203" s="1">
        <v>42613</v>
      </c>
      <c r="F203">
        <v>397.16</v>
      </c>
      <c r="G203">
        <v>2.032206</v>
      </c>
      <c r="I203" s="1">
        <v>42613</v>
      </c>
      <c r="J203">
        <v>423.04</v>
      </c>
      <c r="K203">
        <v>2.5113409999999998</v>
      </c>
      <c r="M203" s="1">
        <v>42613</v>
      </c>
      <c r="N203">
        <v>489.55</v>
      </c>
      <c r="O203">
        <v>3.2604630000000001</v>
      </c>
      <c r="Q203" s="1">
        <v>42613</v>
      </c>
      <c r="R203">
        <v>256.54360000000003</v>
      </c>
      <c r="S203">
        <v>1.078403</v>
      </c>
      <c r="U203" s="1">
        <v>42613</v>
      </c>
      <c r="V203">
        <v>324.08999999999997</v>
      </c>
      <c r="W203">
        <v>1.698091</v>
      </c>
      <c r="Y203" s="1">
        <v>42613</v>
      </c>
      <c r="Z203">
        <v>358.62</v>
      </c>
      <c r="AA203">
        <v>2.025347</v>
      </c>
      <c r="AC203" s="1">
        <v>42613</v>
      </c>
      <c r="AD203">
        <v>432.93</v>
      </c>
      <c r="AE203">
        <v>2.315518</v>
      </c>
      <c r="AG203" s="1">
        <v>42613</v>
      </c>
      <c r="AH203">
        <v>583.72</v>
      </c>
      <c r="AI203">
        <v>3.2357230000000001</v>
      </c>
      <c r="AK203" s="1">
        <v>42613</v>
      </c>
      <c r="AL203">
        <v>1770.79</v>
      </c>
      <c r="AM203">
        <v>6.3100860000000001</v>
      </c>
      <c r="AO203" s="1">
        <v>42613</v>
      </c>
      <c r="AP203">
        <v>1562.0429999999999</v>
      </c>
      <c r="AQ203">
        <v>6.2672590000000001</v>
      </c>
      <c r="AS203" s="1">
        <v>42613</v>
      </c>
      <c r="AT203">
        <v>4277.4399999999996</v>
      </c>
      <c r="AU203">
        <v>6.9510170000000002</v>
      </c>
      <c r="AW203" s="1">
        <v>42613</v>
      </c>
      <c r="AX203">
        <v>1866.87</v>
      </c>
      <c r="AY203">
        <v>1.0871299999999999</v>
      </c>
      <c r="BA203" s="1">
        <v>42613</v>
      </c>
      <c r="BB203">
        <v>3855.46</v>
      </c>
      <c r="BC203">
        <v>2.1148419999999999</v>
      </c>
      <c r="BE203" s="1">
        <v>42613</v>
      </c>
      <c r="BF203">
        <v>2665.67</v>
      </c>
      <c r="BG203">
        <v>2.2409720000000002</v>
      </c>
      <c r="BI203" s="1">
        <v>42613</v>
      </c>
      <c r="BJ203">
        <v>3834.39</v>
      </c>
      <c r="BK203">
        <v>3.9863659999999999</v>
      </c>
      <c r="BM203" s="1">
        <v>42613</v>
      </c>
      <c r="BN203">
        <v>283.08</v>
      </c>
      <c r="BO203">
        <v>2.0799110000000001</v>
      </c>
      <c r="BQ203" s="1">
        <v>42613</v>
      </c>
      <c r="BR203">
        <v>333.48</v>
      </c>
      <c r="BS203">
        <v>1.4504870000000001</v>
      </c>
      <c r="BU203" s="1">
        <v>42613</v>
      </c>
      <c r="BV203">
        <v>691.35900000000004</v>
      </c>
    </row>
    <row r="204" spans="1:74" x14ac:dyDescent="0.35">
      <c r="A204" s="1">
        <v>42643</v>
      </c>
      <c r="B204">
        <v>350.21</v>
      </c>
      <c r="C204">
        <v>1.60239</v>
      </c>
      <c r="E204" s="1">
        <v>42643</v>
      </c>
      <c r="F204">
        <v>395.9</v>
      </c>
      <c r="G204">
        <v>2.0691950000000001</v>
      </c>
      <c r="I204" s="1">
        <v>42643</v>
      </c>
      <c r="J204">
        <v>421.31</v>
      </c>
      <c r="K204">
        <v>2.5803929999999999</v>
      </c>
      <c r="M204" s="1">
        <v>42643</v>
      </c>
      <c r="N204">
        <v>488.63</v>
      </c>
      <c r="O204">
        <v>3.2744149999999999</v>
      </c>
      <c r="Q204" s="1">
        <v>42643</v>
      </c>
      <c r="R204">
        <v>256.84129999999999</v>
      </c>
      <c r="S204">
        <v>1.065882</v>
      </c>
      <c r="U204" s="1">
        <v>42643</v>
      </c>
      <c r="V204">
        <v>324.87</v>
      </c>
      <c r="W204">
        <v>1.6546479999999999</v>
      </c>
      <c r="Y204" s="1">
        <v>42643</v>
      </c>
      <c r="Z204">
        <v>359.54</v>
      </c>
      <c r="AA204">
        <v>2.0614499999999998</v>
      </c>
      <c r="AC204" s="1">
        <v>42643</v>
      </c>
      <c r="AD204">
        <v>432.6</v>
      </c>
      <c r="AE204">
        <v>2.3357450000000002</v>
      </c>
      <c r="AG204" s="1">
        <v>42643</v>
      </c>
      <c r="AH204">
        <v>576.38</v>
      </c>
      <c r="AI204">
        <v>3.3197580000000002</v>
      </c>
      <c r="AK204" s="1">
        <v>42643</v>
      </c>
      <c r="AL204">
        <v>1782.59</v>
      </c>
      <c r="AM204">
        <v>6.1719400000000002</v>
      </c>
      <c r="AO204" s="1">
        <v>42643</v>
      </c>
      <c r="AP204">
        <v>1572.2163</v>
      </c>
      <c r="AQ204">
        <v>6.125318</v>
      </c>
      <c r="AS204" s="1">
        <v>42643</v>
      </c>
      <c r="AT204">
        <v>4315.67</v>
      </c>
      <c r="AU204">
        <v>6.834918</v>
      </c>
      <c r="AW204" s="1">
        <v>42643</v>
      </c>
      <c r="AX204">
        <v>1870.04</v>
      </c>
      <c r="AY204">
        <v>1.0703860000000001</v>
      </c>
      <c r="BA204" s="1">
        <v>42643</v>
      </c>
      <c r="BB204">
        <v>3793.4</v>
      </c>
      <c r="BC204">
        <v>2.2151519999999998</v>
      </c>
      <c r="BE204" s="1">
        <v>42643</v>
      </c>
      <c r="BF204">
        <v>2667.91</v>
      </c>
      <c r="BG204">
        <v>2.274632</v>
      </c>
      <c r="BI204" s="1">
        <v>42643</v>
      </c>
      <c r="BJ204">
        <v>3797.26</v>
      </c>
      <c r="BK204">
        <v>4.0721699999999998</v>
      </c>
      <c r="BM204" s="1">
        <v>42643</v>
      </c>
      <c r="BN204">
        <v>282.5</v>
      </c>
      <c r="BO204">
        <v>2.1323949999999998</v>
      </c>
      <c r="BQ204" s="1">
        <v>42643</v>
      </c>
      <c r="BR204">
        <v>334.36</v>
      </c>
      <c r="BS204">
        <v>1.401789</v>
      </c>
      <c r="BU204" s="1">
        <v>42643</v>
      </c>
      <c r="BV204">
        <v>691.7</v>
      </c>
    </row>
    <row r="205" spans="1:74" x14ac:dyDescent="0.35">
      <c r="A205" s="1">
        <v>42674</v>
      </c>
      <c r="B205">
        <v>347.65</v>
      </c>
      <c r="C205">
        <v>1.7756449999999999</v>
      </c>
      <c r="E205" s="1">
        <v>42674</v>
      </c>
      <c r="F205">
        <v>392.05</v>
      </c>
      <c r="G205">
        <v>2.217301</v>
      </c>
      <c r="I205" s="1">
        <v>42674</v>
      </c>
      <c r="J205">
        <v>417.27</v>
      </c>
      <c r="K205">
        <v>2.7126269999999999</v>
      </c>
      <c r="M205" s="1">
        <v>42674</v>
      </c>
      <c r="N205">
        <v>485.13</v>
      </c>
      <c r="O205">
        <v>3.3768699999999998</v>
      </c>
      <c r="Q205" s="1">
        <v>42674</v>
      </c>
      <c r="R205">
        <v>256.76080000000002</v>
      </c>
      <c r="S205">
        <v>1.13825</v>
      </c>
      <c r="U205" s="1">
        <v>42674</v>
      </c>
      <c r="V205">
        <v>324.13</v>
      </c>
      <c r="W205">
        <v>1.6955260000000001</v>
      </c>
      <c r="Y205" s="1">
        <v>42674</v>
      </c>
      <c r="Z205">
        <v>357.64</v>
      </c>
      <c r="AA205">
        <v>2.2144439999999999</v>
      </c>
      <c r="AC205" s="1">
        <v>42674</v>
      </c>
      <c r="AD205">
        <v>427.88</v>
      </c>
      <c r="AE205">
        <v>2.5110860000000002</v>
      </c>
      <c r="AG205" s="1">
        <v>42674</v>
      </c>
      <c r="AH205">
        <v>560.04</v>
      </c>
      <c r="AI205">
        <v>3.5257200000000002</v>
      </c>
      <c r="AK205" s="1">
        <v>42674</v>
      </c>
      <c r="AL205">
        <v>1789.47</v>
      </c>
      <c r="AM205">
        <v>6.291633</v>
      </c>
      <c r="AO205" s="1">
        <v>42674</v>
      </c>
      <c r="AP205">
        <v>1577.3779</v>
      </c>
      <c r="AQ205">
        <v>6.2566699999999997</v>
      </c>
      <c r="AS205" s="1">
        <v>42674</v>
      </c>
      <c r="AT205">
        <v>4367.82</v>
      </c>
      <c r="AU205">
        <v>6.7579450000000003</v>
      </c>
      <c r="AW205" s="1">
        <v>42674</v>
      </c>
      <c r="AX205">
        <v>1860.71</v>
      </c>
      <c r="AY205">
        <v>1.203379</v>
      </c>
      <c r="BA205" s="1">
        <v>42674</v>
      </c>
      <c r="BB205">
        <v>3638.67</v>
      </c>
      <c r="BC205">
        <v>2.4641009999999999</v>
      </c>
      <c r="BE205" s="1">
        <v>42674</v>
      </c>
      <c r="BF205">
        <v>2660.42</v>
      </c>
      <c r="BG205">
        <v>2.379114</v>
      </c>
      <c r="BI205" s="1">
        <v>42674</v>
      </c>
      <c r="BJ205">
        <v>3721.98</v>
      </c>
      <c r="BK205">
        <v>4.2397289999999996</v>
      </c>
      <c r="BM205" s="1">
        <v>42674</v>
      </c>
      <c r="BN205">
        <v>280.27</v>
      </c>
      <c r="BO205">
        <v>2.2893460000000001</v>
      </c>
      <c r="BQ205" s="1">
        <v>42674</v>
      </c>
      <c r="BR205">
        <v>334.24</v>
      </c>
      <c r="BS205">
        <v>1.4643520000000001</v>
      </c>
      <c r="BU205" s="1">
        <v>42674</v>
      </c>
      <c r="BV205">
        <v>691.87300000000005</v>
      </c>
    </row>
    <row r="206" spans="1:74" x14ac:dyDescent="0.35">
      <c r="A206" s="1">
        <v>42704</v>
      </c>
      <c r="B206">
        <v>340</v>
      </c>
      <c r="C206">
        <v>2.2383419999999998</v>
      </c>
      <c r="E206" s="1">
        <v>42704</v>
      </c>
      <c r="F206">
        <v>382.89</v>
      </c>
      <c r="G206">
        <v>2.596536</v>
      </c>
      <c r="I206" s="1">
        <v>42704</v>
      </c>
      <c r="J206">
        <v>405.78</v>
      </c>
      <c r="K206">
        <v>3.140263</v>
      </c>
      <c r="M206" s="1">
        <v>42704</v>
      </c>
      <c r="N206">
        <v>470.97</v>
      </c>
      <c r="O206">
        <v>3.8265129999999998</v>
      </c>
      <c r="Q206" s="1">
        <v>42704</v>
      </c>
      <c r="R206">
        <v>255.7217</v>
      </c>
      <c r="S206">
        <v>1.4135930000000001</v>
      </c>
      <c r="U206" s="1">
        <v>42704</v>
      </c>
      <c r="V206">
        <v>319.33999999999997</v>
      </c>
      <c r="W206">
        <v>2.0946280000000002</v>
      </c>
      <c r="Y206" s="1">
        <v>42704</v>
      </c>
      <c r="Z206">
        <v>350.2</v>
      </c>
      <c r="AA206">
        <v>2.6311969999999998</v>
      </c>
      <c r="AC206" s="1">
        <v>42704</v>
      </c>
      <c r="AD206">
        <v>413.74</v>
      </c>
      <c r="AE206">
        <v>3.008283</v>
      </c>
      <c r="AG206" s="1">
        <v>42704</v>
      </c>
      <c r="AH206">
        <v>527.38</v>
      </c>
      <c r="AI206">
        <v>3.9700099999999998</v>
      </c>
      <c r="AK206" s="1">
        <v>42704</v>
      </c>
      <c r="AL206">
        <v>1780.98</v>
      </c>
      <c r="AM206">
        <v>6.5667730000000004</v>
      </c>
      <c r="AO206" s="1">
        <v>42704</v>
      </c>
      <c r="AP206">
        <v>1571.758</v>
      </c>
      <c r="AQ206">
        <v>6.5272540000000001</v>
      </c>
      <c r="AS206" s="1">
        <v>42704</v>
      </c>
      <c r="AT206">
        <v>4278.0600000000004</v>
      </c>
      <c r="AU206">
        <v>7.1283669999999999</v>
      </c>
      <c r="AW206" s="1">
        <v>42704</v>
      </c>
      <c r="AX206">
        <v>1828.4</v>
      </c>
      <c r="AY206">
        <v>1.6286849999999999</v>
      </c>
      <c r="BA206" s="1">
        <v>42704</v>
      </c>
      <c r="BB206">
        <v>3368.72</v>
      </c>
      <c r="BC206">
        <v>2.9362219999999999</v>
      </c>
      <c r="BE206" s="1">
        <v>42704</v>
      </c>
      <c r="BF206">
        <v>2612.5</v>
      </c>
      <c r="BG206">
        <v>2.826908</v>
      </c>
      <c r="BI206" s="1">
        <v>42704</v>
      </c>
      <c r="BJ206">
        <v>3548.39</v>
      </c>
      <c r="BK206">
        <v>4.6213730000000002</v>
      </c>
      <c r="BM206" s="1">
        <v>42704</v>
      </c>
      <c r="BN206">
        <v>275.06</v>
      </c>
      <c r="BO206">
        <v>2.6533669999999998</v>
      </c>
      <c r="BQ206" s="1">
        <v>42704</v>
      </c>
      <c r="BR206">
        <v>332.52</v>
      </c>
      <c r="BS206">
        <v>1.7306140000000001</v>
      </c>
      <c r="BU206" s="1">
        <v>42704</v>
      </c>
      <c r="BV206">
        <v>691.99400000000003</v>
      </c>
    </row>
    <row r="207" spans="1:74" x14ac:dyDescent="0.35">
      <c r="A207" s="1">
        <v>42734</v>
      </c>
      <c r="B207">
        <v>339.77</v>
      </c>
      <c r="C207">
        <v>2.292754</v>
      </c>
      <c r="E207" s="1">
        <v>42734</v>
      </c>
      <c r="F207">
        <v>383.77</v>
      </c>
      <c r="G207">
        <v>2.64222</v>
      </c>
      <c r="I207" s="1">
        <v>42734</v>
      </c>
      <c r="J207">
        <v>407.89</v>
      </c>
      <c r="K207">
        <v>3.1588780000000001</v>
      </c>
      <c r="M207" s="1">
        <v>42734</v>
      </c>
      <c r="N207">
        <v>475.2</v>
      </c>
      <c r="O207">
        <v>3.7967230000000001</v>
      </c>
      <c r="Q207" s="1">
        <v>42734</v>
      </c>
      <c r="R207">
        <v>255.8749</v>
      </c>
      <c r="S207">
        <v>1.462432</v>
      </c>
      <c r="U207" s="1">
        <v>42734</v>
      </c>
      <c r="V207">
        <v>319.43</v>
      </c>
      <c r="W207">
        <v>2.1439659999999998</v>
      </c>
      <c r="Y207" s="1">
        <v>42734</v>
      </c>
      <c r="Z207">
        <v>350.22</v>
      </c>
      <c r="AA207">
        <v>2.6775370000000001</v>
      </c>
      <c r="AC207" s="1">
        <v>42734</v>
      </c>
      <c r="AD207">
        <v>413.93</v>
      </c>
      <c r="AE207">
        <v>3.0390600000000001</v>
      </c>
      <c r="AG207" s="1">
        <v>42734</v>
      </c>
      <c r="AH207">
        <v>531.20000000000005</v>
      </c>
      <c r="AI207">
        <v>3.9455079999999998</v>
      </c>
      <c r="AK207" s="1">
        <v>42734</v>
      </c>
      <c r="AL207">
        <v>1813.85</v>
      </c>
      <c r="AM207">
        <v>6.1194899999999999</v>
      </c>
      <c r="AO207" s="1">
        <v>42734</v>
      </c>
      <c r="AP207">
        <v>1600.7760000000001</v>
      </c>
      <c r="AQ207">
        <v>6.0576679999999996</v>
      </c>
      <c r="AS207" s="1">
        <v>42734</v>
      </c>
      <c r="AT207">
        <v>4356.67</v>
      </c>
      <c r="AU207">
        <v>6.9972979999999998</v>
      </c>
      <c r="AW207" s="1">
        <v>42734</v>
      </c>
      <c r="AX207">
        <v>1827.92</v>
      </c>
      <c r="AY207">
        <v>1.683832</v>
      </c>
      <c r="BA207" s="1">
        <v>42734</v>
      </c>
      <c r="BB207">
        <v>3350.77</v>
      </c>
      <c r="BC207">
        <v>2.9838100000000001</v>
      </c>
      <c r="BE207" s="1">
        <v>42734</v>
      </c>
      <c r="BF207">
        <v>2618.85</v>
      </c>
      <c r="BG207">
        <v>2.853669</v>
      </c>
      <c r="BI207" s="1">
        <v>42734</v>
      </c>
      <c r="BJ207">
        <v>3606.68</v>
      </c>
      <c r="BK207">
        <v>4.5350140000000003</v>
      </c>
      <c r="BM207" s="1">
        <v>42734</v>
      </c>
      <c r="BN207">
        <v>273.94</v>
      </c>
      <c r="BO207">
        <v>2.7823859999999998</v>
      </c>
      <c r="BQ207" s="1">
        <v>42734</v>
      </c>
      <c r="BR207">
        <v>332.03</v>
      </c>
      <c r="BS207">
        <v>1.8603499999999999</v>
      </c>
      <c r="BU207" s="1">
        <v>42735</v>
      </c>
      <c r="BV207">
        <v>692.28800000000001</v>
      </c>
    </row>
    <row r="208" spans="1:74" x14ac:dyDescent="0.35">
      <c r="A208" s="1">
        <v>42766</v>
      </c>
      <c r="B208">
        <v>340.2</v>
      </c>
      <c r="C208">
        <v>2.3108629999999999</v>
      </c>
      <c r="E208" s="1">
        <v>42766</v>
      </c>
      <c r="F208">
        <v>384.75</v>
      </c>
      <c r="G208">
        <v>2.6232799999999998</v>
      </c>
      <c r="I208" s="1">
        <v>42766</v>
      </c>
      <c r="J208">
        <v>408.71</v>
      </c>
      <c r="K208">
        <v>3.1573090000000001</v>
      </c>
      <c r="M208" s="1">
        <v>42766</v>
      </c>
      <c r="N208">
        <v>477.73</v>
      </c>
      <c r="O208">
        <v>3.7527050000000002</v>
      </c>
      <c r="Q208" s="1">
        <v>42766</v>
      </c>
      <c r="R208">
        <v>256.35469999999998</v>
      </c>
      <c r="S208">
        <v>1.4459919999999999</v>
      </c>
      <c r="U208" s="1">
        <v>42766</v>
      </c>
      <c r="V208">
        <v>320.35000000000002</v>
      </c>
      <c r="W208">
        <v>2.1290979999999999</v>
      </c>
      <c r="Y208" s="1">
        <v>42766</v>
      </c>
      <c r="Z208">
        <v>351.04</v>
      </c>
      <c r="AA208">
        <v>2.676885</v>
      </c>
      <c r="AC208" s="1">
        <v>42766</v>
      </c>
      <c r="AD208">
        <v>414.1</v>
      </c>
      <c r="AE208">
        <v>3.066227</v>
      </c>
      <c r="AG208" s="1">
        <v>42766</v>
      </c>
      <c r="AH208">
        <v>532.84</v>
      </c>
      <c r="AI208">
        <v>3.8480159999999999</v>
      </c>
      <c r="AK208" s="1">
        <v>42766</v>
      </c>
      <c r="AL208">
        <v>1840.19</v>
      </c>
      <c r="AM208">
        <v>5.8532019999999996</v>
      </c>
      <c r="AO208" s="1">
        <v>42766</v>
      </c>
      <c r="AP208">
        <v>1621.652</v>
      </c>
      <c r="AQ208">
        <v>5.7925870000000002</v>
      </c>
      <c r="AS208" s="1">
        <v>42766</v>
      </c>
      <c r="AT208">
        <v>4511.68</v>
      </c>
      <c r="AU208">
        <v>6.7677269999999998</v>
      </c>
      <c r="AW208" s="1">
        <v>42766</v>
      </c>
      <c r="AX208">
        <v>1831.49</v>
      </c>
      <c r="AY208">
        <v>1.6803360000000001</v>
      </c>
      <c r="BA208" s="1">
        <v>42766</v>
      </c>
      <c r="BB208">
        <v>3363.95</v>
      </c>
      <c r="BC208">
        <v>2.976261</v>
      </c>
      <c r="BE208" s="1">
        <v>42766</v>
      </c>
      <c r="BF208">
        <v>2629.05</v>
      </c>
      <c r="BG208">
        <v>2.829723</v>
      </c>
      <c r="BI208" s="1">
        <v>42766</v>
      </c>
      <c r="BJ208">
        <v>3611.17</v>
      </c>
      <c r="BK208">
        <v>4.5436810000000003</v>
      </c>
      <c r="BM208" s="1">
        <v>42766</v>
      </c>
      <c r="BN208">
        <v>275.62</v>
      </c>
      <c r="BO208">
        <v>2.736348</v>
      </c>
      <c r="BQ208" s="1">
        <v>42766</v>
      </c>
      <c r="BR208">
        <v>332.76</v>
      </c>
      <c r="BS208">
        <v>1.8490549999999999</v>
      </c>
      <c r="BU208" s="1">
        <v>42766</v>
      </c>
      <c r="BV208">
        <v>692.59500000000003</v>
      </c>
    </row>
    <row r="209" spans="1:74" x14ac:dyDescent="0.35">
      <c r="A209" s="1">
        <v>42794</v>
      </c>
      <c r="B209">
        <v>341.84</v>
      </c>
      <c r="C209">
        <v>2.2822830000000001</v>
      </c>
      <c r="E209" s="1">
        <v>42794</v>
      </c>
      <c r="F209">
        <v>387.93</v>
      </c>
      <c r="G209">
        <v>2.5595870000000001</v>
      </c>
      <c r="I209" s="1">
        <v>42794</v>
      </c>
      <c r="J209">
        <v>413.09</v>
      </c>
      <c r="K209">
        <v>3.0683950000000002</v>
      </c>
      <c r="M209" s="1">
        <v>42794</v>
      </c>
      <c r="N209">
        <v>483.94</v>
      </c>
      <c r="O209">
        <v>3.6490860000000001</v>
      </c>
      <c r="Q209" s="1">
        <v>42794</v>
      </c>
      <c r="R209">
        <v>256.7681</v>
      </c>
      <c r="S209">
        <v>1.449953</v>
      </c>
      <c r="U209" s="1">
        <v>42794</v>
      </c>
      <c r="V209">
        <v>321.49</v>
      </c>
      <c r="W209">
        <v>2.096895</v>
      </c>
      <c r="Y209" s="1">
        <v>42794</v>
      </c>
      <c r="Z209">
        <v>352.84</v>
      </c>
      <c r="AA209">
        <v>2.6282679999999998</v>
      </c>
      <c r="AC209" s="1">
        <v>42794</v>
      </c>
      <c r="AD209">
        <v>417.21</v>
      </c>
      <c r="AE209">
        <v>3.0068299999999999</v>
      </c>
      <c r="AG209" s="1">
        <v>42794</v>
      </c>
      <c r="AH209">
        <v>541.83000000000004</v>
      </c>
      <c r="AI209">
        <v>3.8437410000000001</v>
      </c>
      <c r="AK209" s="1">
        <v>42794</v>
      </c>
      <c r="AL209">
        <v>1866.97</v>
      </c>
      <c r="AM209">
        <v>5.5788609999999998</v>
      </c>
      <c r="AO209" s="1">
        <v>42794</v>
      </c>
      <c r="AP209">
        <v>1644.345</v>
      </c>
      <c r="AQ209">
        <v>5.5113820000000002</v>
      </c>
      <c r="AS209" s="1">
        <v>42794</v>
      </c>
      <c r="AT209">
        <v>4615.4799999999996</v>
      </c>
      <c r="AU209">
        <v>6.6006799999999997</v>
      </c>
      <c r="AW209" s="1">
        <v>42794</v>
      </c>
      <c r="AX209">
        <v>1836.89</v>
      </c>
      <c r="AY209">
        <v>1.672647</v>
      </c>
      <c r="BA209" s="1">
        <v>42794</v>
      </c>
      <c r="BB209">
        <v>3416.37</v>
      </c>
      <c r="BC209">
        <v>2.9011130000000001</v>
      </c>
      <c r="BE209" s="1">
        <v>42794</v>
      </c>
      <c r="BF209">
        <v>2649.2</v>
      </c>
      <c r="BG209">
        <v>2.7374640000000001</v>
      </c>
      <c r="BI209" s="1">
        <v>42794</v>
      </c>
      <c r="BJ209">
        <v>3683.5</v>
      </c>
      <c r="BK209">
        <v>4.4302999999999999</v>
      </c>
      <c r="BM209" s="1">
        <v>42794</v>
      </c>
      <c r="BN209">
        <v>276.23</v>
      </c>
      <c r="BO209">
        <v>2.753018</v>
      </c>
      <c r="BQ209" s="1">
        <v>42794</v>
      </c>
      <c r="BR209">
        <v>333.21</v>
      </c>
      <c r="BS209">
        <v>1.890714</v>
      </c>
      <c r="BU209" s="1">
        <v>42794</v>
      </c>
      <c r="BV209">
        <v>692.88099999999997</v>
      </c>
    </row>
    <row r="210" spans="1:74" x14ac:dyDescent="0.35">
      <c r="A210" s="1">
        <v>42825</v>
      </c>
      <c r="B210">
        <v>341.82</v>
      </c>
      <c r="C210">
        <v>2.3283149999999999</v>
      </c>
      <c r="E210" s="1">
        <v>42825</v>
      </c>
      <c r="F210">
        <v>387.45</v>
      </c>
      <c r="G210">
        <v>2.5933099999999998</v>
      </c>
      <c r="I210" s="1">
        <v>42825</v>
      </c>
      <c r="J210">
        <v>412.05</v>
      </c>
      <c r="K210">
        <v>3.1195740000000001</v>
      </c>
      <c r="M210" s="1">
        <v>42825</v>
      </c>
      <c r="N210">
        <v>483.33</v>
      </c>
      <c r="O210">
        <v>3.7110500000000002</v>
      </c>
      <c r="Q210" s="1">
        <v>42825</v>
      </c>
      <c r="R210">
        <v>256.9221</v>
      </c>
      <c r="S210">
        <v>1.512367</v>
      </c>
      <c r="U210" s="1">
        <v>42825</v>
      </c>
      <c r="V210">
        <v>321.74</v>
      </c>
      <c r="W210">
        <v>2.1367409999999998</v>
      </c>
      <c r="Y210" s="1">
        <v>42825</v>
      </c>
      <c r="Z210">
        <v>352.91</v>
      </c>
      <c r="AA210">
        <v>2.676679</v>
      </c>
      <c r="AC210" s="1">
        <v>42825</v>
      </c>
      <c r="AD210">
        <v>417.25</v>
      </c>
      <c r="AE210">
        <v>3.0364749999999998</v>
      </c>
      <c r="AG210" s="1">
        <v>42825</v>
      </c>
      <c r="AH210">
        <v>538.82000000000005</v>
      </c>
      <c r="AI210">
        <v>3.7832080000000001</v>
      </c>
      <c r="AK210" s="1">
        <v>42825</v>
      </c>
      <c r="AL210">
        <v>1862.81</v>
      </c>
      <c r="AM210">
        <v>5.8408449999999998</v>
      </c>
      <c r="AO210" s="1">
        <v>42825</v>
      </c>
      <c r="AP210">
        <v>1640.79</v>
      </c>
      <c r="AQ210">
        <v>5.787134</v>
      </c>
      <c r="AS210" s="1">
        <v>42825</v>
      </c>
      <c r="AT210">
        <v>4600.3100000000004</v>
      </c>
      <c r="AU210">
        <v>6.6470479999999998</v>
      </c>
      <c r="AW210" s="1">
        <v>42825</v>
      </c>
      <c r="AX210">
        <v>1837.81</v>
      </c>
      <c r="AY210">
        <v>1.7154020000000001</v>
      </c>
      <c r="BA210" s="1">
        <v>42825</v>
      </c>
      <c r="BB210">
        <v>3397.53</v>
      </c>
      <c r="BC210">
        <v>2.9479099999999998</v>
      </c>
      <c r="BE210" s="1">
        <v>42825</v>
      </c>
      <c r="BF210">
        <v>2649.26</v>
      </c>
      <c r="BG210">
        <v>2.8098429999999999</v>
      </c>
      <c r="BI210" s="1">
        <v>42825</v>
      </c>
      <c r="BJ210">
        <v>3655.77</v>
      </c>
      <c r="BK210">
        <v>4.5103299999999997</v>
      </c>
      <c r="BM210" s="1">
        <v>42825</v>
      </c>
      <c r="BN210">
        <v>276.31</v>
      </c>
      <c r="BO210">
        <v>2.7989860000000002</v>
      </c>
      <c r="BQ210" s="1">
        <v>42825</v>
      </c>
      <c r="BR210">
        <v>333.82</v>
      </c>
      <c r="BS210">
        <v>1.894396</v>
      </c>
      <c r="BU210" s="1">
        <v>42825</v>
      </c>
      <c r="BV210">
        <v>693.00099999999998</v>
      </c>
    </row>
    <row r="211" spans="1:74" x14ac:dyDescent="0.35">
      <c r="A211" s="1">
        <v>42853</v>
      </c>
      <c r="B211">
        <v>344.12</v>
      </c>
      <c r="C211">
        <v>2.2529300000000001</v>
      </c>
      <c r="E211" s="1">
        <v>42853</v>
      </c>
      <c r="F211">
        <v>390.39</v>
      </c>
      <c r="G211">
        <v>2.5321739999999999</v>
      </c>
      <c r="I211" s="1">
        <v>42853</v>
      </c>
      <c r="J211">
        <v>416.2</v>
      </c>
      <c r="K211">
        <v>3.0377339999999999</v>
      </c>
      <c r="M211" s="1">
        <v>42853</v>
      </c>
      <c r="N211">
        <v>488.78</v>
      </c>
      <c r="O211">
        <v>3.6123120000000002</v>
      </c>
      <c r="Q211" s="1">
        <v>42853</v>
      </c>
      <c r="R211">
        <v>257.39699999999999</v>
      </c>
      <c r="S211">
        <v>1.4986710000000001</v>
      </c>
      <c r="U211" s="1">
        <v>42853</v>
      </c>
      <c r="V211">
        <v>323.64</v>
      </c>
      <c r="W211">
        <v>2.036559</v>
      </c>
      <c r="Y211" s="1">
        <v>42853</v>
      </c>
      <c r="Z211">
        <v>355.61</v>
      </c>
      <c r="AA211">
        <v>2.5753270000000001</v>
      </c>
      <c r="AC211" s="1">
        <v>42853</v>
      </c>
      <c r="AD211">
        <v>421.07</v>
      </c>
      <c r="AE211">
        <v>2.9363049999999999</v>
      </c>
      <c r="AG211" s="1">
        <v>42853</v>
      </c>
      <c r="AH211">
        <v>546.83000000000004</v>
      </c>
      <c r="AI211">
        <v>3.7891560000000002</v>
      </c>
      <c r="AK211" s="1">
        <v>42853</v>
      </c>
      <c r="AL211">
        <v>1884.32</v>
      </c>
      <c r="AM211">
        <v>5.62873</v>
      </c>
      <c r="AO211" s="1">
        <v>42853</v>
      </c>
      <c r="AP211">
        <v>1659.0309999999999</v>
      </c>
      <c r="AQ211">
        <v>5.5684820000000004</v>
      </c>
      <c r="AS211" s="1">
        <v>42853</v>
      </c>
      <c r="AT211">
        <v>4683.1099999999997</v>
      </c>
      <c r="AU211">
        <v>6.5560320000000001</v>
      </c>
      <c r="AW211" s="1">
        <v>42853</v>
      </c>
      <c r="AX211">
        <v>1847.64</v>
      </c>
      <c r="AY211">
        <v>1.6510260000000001</v>
      </c>
      <c r="BA211" s="1">
        <v>42853</v>
      </c>
      <c r="BB211">
        <v>3449.96</v>
      </c>
      <c r="BC211">
        <v>2.870873</v>
      </c>
      <c r="BE211" s="1">
        <v>42853</v>
      </c>
      <c r="BF211">
        <v>2671.12</v>
      </c>
      <c r="BG211">
        <v>2.7157119999999999</v>
      </c>
      <c r="BI211" s="1">
        <v>42853</v>
      </c>
      <c r="BJ211">
        <v>3715.25</v>
      </c>
      <c r="BK211">
        <v>4.4163899999999998</v>
      </c>
      <c r="BM211" s="1">
        <v>42853</v>
      </c>
      <c r="BN211">
        <v>278.5</v>
      </c>
      <c r="BO211">
        <v>2.715649</v>
      </c>
      <c r="BQ211" s="1">
        <v>42853</v>
      </c>
      <c r="BR211">
        <v>334.87</v>
      </c>
      <c r="BS211">
        <v>1.8733820000000001</v>
      </c>
      <c r="BU211" s="1">
        <v>42855</v>
      </c>
      <c r="BV211">
        <v>693.46600000000001</v>
      </c>
    </row>
    <row r="212" spans="1:74" x14ac:dyDescent="0.35">
      <c r="A212" s="1">
        <v>42886</v>
      </c>
      <c r="B212">
        <v>346.32</v>
      </c>
      <c r="C212">
        <v>2.1921029999999999</v>
      </c>
      <c r="E212" s="1">
        <v>42886</v>
      </c>
      <c r="F212">
        <v>393.34</v>
      </c>
      <c r="G212">
        <v>2.4841700000000002</v>
      </c>
      <c r="I212" s="1">
        <v>42886</v>
      </c>
      <c r="J212">
        <v>420.83</v>
      </c>
      <c r="K212">
        <v>2.9385810000000001</v>
      </c>
      <c r="M212" s="1">
        <v>42886</v>
      </c>
      <c r="N212">
        <v>494.71</v>
      </c>
      <c r="O212">
        <v>3.5147719999999998</v>
      </c>
      <c r="Q212" s="1">
        <v>42886</v>
      </c>
      <c r="R212">
        <v>257.83789999999999</v>
      </c>
      <c r="S212">
        <v>1.4900420000000001</v>
      </c>
      <c r="U212" s="1">
        <v>42886</v>
      </c>
      <c r="V212">
        <v>325.08999999999997</v>
      </c>
      <c r="W212">
        <v>1.988858</v>
      </c>
      <c r="Y212" s="1">
        <v>42886</v>
      </c>
      <c r="Z212">
        <v>357.93</v>
      </c>
      <c r="AA212">
        <v>2.533112</v>
      </c>
      <c r="AC212" s="1">
        <v>42886</v>
      </c>
      <c r="AD212">
        <v>424.59</v>
      </c>
      <c r="AE212">
        <v>2.8572139999999999</v>
      </c>
      <c r="AG212" s="1">
        <v>42886</v>
      </c>
      <c r="AH212">
        <v>557.86</v>
      </c>
      <c r="AI212">
        <v>3.675389</v>
      </c>
      <c r="AK212" s="1">
        <v>42886</v>
      </c>
      <c r="AL212">
        <v>1900.7</v>
      </c>
      <c r="AM212">
        <v>5.4819779999999998</v>
      </c>
      <c r="AO212" s="1">
        <v>42886</v>
      </c>
      <c r="AP212">
        <v>1673.203</v>
      </c>
      <c r="AQ212">
        <v>5.411708</v>
      </c>
      <c r="AS212" s="1">
        <v>42886</v>
      </c>
      <c r="AT212">
        <v>4734.93</v>
      </c>
      <c r="AU212">
        <v>6.6311600000000004</v>
      </c>
      <c r="AW212" s="1">
        <v>42886</v>
      </c>
      <c r="AX212">
        <v>1855.03</v>
      </c>
      <c r="AY212">
        <v>1.61388</v>
      </c>
      <c r="BA212" s="1">
        <v>42886</v>
      </c>
      <c r="BB212">
        <v>3518.19</v>
      </c>
      <c r="BC212">
        <v>2.7721550000000001</v>
      </c>
      <c r="BE212" s="1">
        <v>42886</v>
      </c>
      <c r="BF212">
        <v>2689.91</v>
      </c>
      <c r="BG212">
        <v>2.6412170000000001</v>
      </c>
      <c r="BI212" s="1">
        <v>42886</v>
      </c>
      <c r="BJ212">
        <v>3795.39</v>
      </c>
      <c r="BK212">
        <v>4.2889929999999996</v>
      </c>
      <c r="BM212" s="1">
        <v>42886</v>
      </c>
      <c r="BN212">
        <v>280.89999999999998</v>
      </c>
      <c r="BO212">
        <v>2.605696</v>
      </c>
      <c r="BQ212" s="1">
        <v>42886</v>
      </c>
      <c r="BR212">
        <v>336.05</v>
      </c>
      <c r="BS212">
        <v>1.801598</v>
      </c>
      <c r="BU212" s="1">
        <v>42886</v>
      </c>
      <c r="BV212">
        <v>693.81600000000003</v>
      </c>
    </row>
    <row r="213" spans="1:74" x14ac:dyDescent="0.35">
      <c r="A213" s="1">
        <v>42916</v>
      </c>
      <c r="B213">
        <v>345.45</v>
      </c>
      <c r="C213">
        <v>2.301561</v>
      </c>
      <c r="E213" s="1">
        <v>42916</v>
      </c>
      <c r="F213">
        <v>393.8</v>
      </c>
      <c r="G213">
        <v>2.5607000000000002</v>
      </c>
      <c r="I213" s="1">
        <v>42916</v>
      </c>
      <c r="J213">
        <v>422.07</v>
      </c>
      <c r="K213">
        <v>2.9821840000000002</v>
      </c>
      <c r="M213" s="1">
        <v>42916</v>
      </c>
      <c r="N213">
        <v>496.29</v>
      </c>
      <c r="O213">
        <v>3.5514730000000001</v>
      </c>
      <c r="Q213" s="1">
        <v>42916</v>
      </c>
      <c r="R213">
        <v>257.73140000000001</v>
      </c>
      <c r="S213">
        <v>1.590738</v>
      </c>
      <c r="U213" s="1">
        <v>42916</v>
      </c>
      <c r="V213">
        <v>324.33</v>
      </c>
      <c r="W213">
        <v>2.098319</v>
      </c>
      <c r="Y213" s="1">
        <v>42916</v>
      </c>
      <c r="Z213">
        <v>356.64</v>
      </c>
      <c r="AA213">
        <v>2.6082429999999999</v>
      </c>
      <c r="AC213" s="1">
        <v>42916</v>
      </c>
      <c r="AD213">
        <v>423.01</v>
      </c>
      <c r="AE213">
        <v>2.9533049999999998</v>
      </c>
      <c r="AG213" s="1">
        <v>42916</v>
      </c>
      <c r="AH213">
        <v>562.05999999999995</v>
      </c>
      <c r="AI213">
        <v>3.6467260000000001</v>
      </c>
      <c r="AK213" s="1">
        <v>42916</v>
      </c>
      <c r="AL213">
        <v>1903.27</v>
      </c>
      <c r="AM213">
        <v>5.6163369999999997</v>
      </c>
      <c r="AO213" s="1">
        <v>42916</v>
      </c>
      <c r="AP213">
        <v>1675.578</v>
      </c>
      <c r="AQ213">
        <v>5.5536349999999999</v>
      </c>
      <c r="AS213" s="1">
        <v>42916</v>
      </c>
      <c r="AT213">
        <v>4736.1400000000003</v>
      </c>
      <c r="AU213">
        <v>6.6720329999999999</v>
      </c>
      <c r="AW213" s="1">
        <v>42916</v>
      </c>
      <c r="AX213">
        <v>1849.99</v>
      </c>
      <c r="AY213">
        <v>1.72559</v>
      </c>
      <c r="BA213" s="1">
        <v>42916</v>
      </c>
      <c r="BB213">
        <v>3532.19</v>
      </c>
      <c r="BC213">
        <v>2.7674300000000001</v>
      </c>
      <c r="BE213" s="1">
        <v>42916</v>
      </c>
      <c r="BF213">
        <v>2688.86</v>
      </c>
      <c r="BG213">
        <v>2.7177370000000001</v>
      </c>
      <c r="BI213" s="1">
        <v>42916</v>
      </c>
      <c r="BJ213">
        <v>3836.21</v>
      </c>
      <c r="BK213">
        <v>4.2441690000000003</v>
      </c>
      <c r="BM213" s="1">
        <v>42916</v>
      </c>
      <c r="BN213">
        <v>279.93</v>
      </c>
      <c r="BO213">
        <v>2.7161659999999999</v>
      </c>
      <c r="BQ213" s="1">
        <v>42916</v>
      </c>
      <c r="BR213">
        <v>335.81</v>
      </c>
      <c r="BS213">
        <v>1.9130640000000001</v>
      </c>
      <c r="BU213" s="1">
        <v>42916</v>
      </c>
      <c r="BV213">
        <v>694.4</v>
      </c>
    </row>
    <row r="214" spans="1:74" x14ac:dyDescent="0.35">
      <c r="A214" s="1">
        <v>42947</v>
      </c>
      <c r="B214">
        <v>346.48</v>
      </c>
      <c r="C214">
        <v>2.2676829999999999</v>
      </c>
      <c r="E214" s="1">
        <v>42947</v>
      </c>
      <c r="F214">
        <v>395.83</v>
      </c>
      <c r="G214">
        <v>2.4956659999999999</v>
      </c>
      <c r="I214" s="1">
        <v>42947</v>
      </c>
      <c r="J214">
        <v>424.94</v>
      </c>
      <c r="K214">
        <v>2.9051779999999998</v>
      </c>
      <c r="M214" s="1">
        <v>42947</v>
      </c>
      <c r="N214">
        <v>500.78</v>
      </c>
      <c r="O214">
        <v>3.4681540000000002</v>
      </c>
      <c r="Q214" s="1">
        <v>42947</v>
      </c>
      <c r="R214">
        <v>258.39800000000002</v>
      </c>
      <c r="S214">
        <v>1.53803</v>
      </c>
      <c r="U214" s="1">
        <v>42947</v>
      </c>
      <c r="V214">
        <v>325.81</v>
      </c>
      <c r="W214">
        <v>2.0339230000000001</v>
      </c>
      <c r="Y214" s="1">
        <v>42947</v>
      </c>
      <c r="Z214">
        <v>358.45</v>
      </c>
      <c r="AA214">
        <v>2.568254</v>
      </c>
      <c r="AC214" s="1">
        <v>42947</v>
      </c>
      <c r="AD214">
        <v>425.49</v>
      </c>
      <c r="AE214">
        <v>2.9041139999999999</v>
      </c>
      <c r="AG214" s="1">
        <v>42947</v>
      </c>
      <c r="AH214">
        <v>563.54</v>
      </c>
      <c r="AI214">
        <v>3.6514980000000001</v>
      </c>
      <c r="AK214" s="1">
        <v>42947</v>
      </c>
      <c r="AL214">
        <v>1924.35</v>
      </c>
      <c r="AM214">
        <v>5.4053579999999997</v>
      </c>
      <c r="AO214" s="1">
        <v>42947</v>
      </c>
      <c r="AP214">
        <v>1693.3520000000001</v>
      </c>
      <c r="AQ214">
        <v>5.3364050000000001</v>
      </c>
      <c r="AS214" s="1">
        <v>42947</v>
      </c>
      <c r="AT214">
        <v>4825.82</v>
      </c>
      <c r="AU214">
        <v>6.5532510000000004</v>
      </c>
      <c r="AW214" s="1">
        <v>42947</v>
      </c>
      <c r="AX214">
        <v>1855.94</v>
      </c>
      <c r="AY214">
        <v>1.6865330000000001</v>
      </c>
      <c r="BA214" s="1">
        <v>42947</v>
      </c>
      <c r="BB214">
        <v>3510.36</v>
      </c>
      <c r="BC214">
        <v>2.815858</v>
      </c>
      <c r="BE214" s="1">
        <v>42947</v>
      </c>
      <c r="BF214">
        <v>2708.4</v>
      </c>
      <c r="BG214">
        <v>2.6181640000000002</v>
      </c>
      <c r="BI214" s="1">
        <v>42947</v>
      </c>
      <c r="BJ214">
        <v>3864.65</v>
      </c>
      <c r="BK214">
        <v>4.2196939999999996</v>
      </c>
      <c r="BM214" s="1">
        <v>42947</v>
      </c>
      <c r="BN214">
        <v>281.66000000000003</v>
      </c>
      <c r="BO214">
        <v>2.6570450000000001</v>
      </c>
      <c r="BQ214" s="1">
        <v>42947</v>
      </c>
      <c r="BR214">
        <v>336.73</v>
      </c>
      <c r="BS214">
        <v>1.8719980000000001</v>
      </c>
      <c r="BU214" s="1">
        <v>42947</v>
      </c>
      <c r="BV214">
        <v>694.99099999999999</v>
      </c>
    </row>
    <row r="215" spans="1:74" x14ac:dyDescent="0.35">
      <c r="A215" s="1">
        <v>42978</v>
      </c>
      <c r="B215">
        <v>349.66</v>
      </c>
      <c r="C215">
        <v>2.1595420000000001</v>
      </c>
      <c r="E215" s="1">
        <v>42978</v>
      </c>
      <c r="F215">
        <v>399.42</v>
      </c>
      <c r="G215">
        <v>2.418911</v>
      </c>
      <c r="I215" s="1">
        <v>42978</v>
      </c>
      <c r="J215">
        <v>428.89</v>
      </c>
      <c r="K215">
        <v>2.8354460000000001</v>
      </c>
      <c r="M215" s="1">
        <v>42978</v>
      </c>
      <c r="N215">
        <v>504.58</v>
      </c>
      <c r="O215">
        <v>3.4178350000000002</v>
      </c>
      <c r="Q215" s="1">
        <v>42978</v>
      </c>
      <c r="R215">
        <v>258.92430000000002</v>
      </c>
      <c r="S215">
        <v>1.5107470000000001</v>
      </c>
      <c r="U215" s="1">
        <v>42978</v>
      </c>
      <c r="V215">
        <v>327.54000000000002</v>
      </c>
      <c r="W215">
        <v>1.955687</v>
      </c>
      <c r="Y215" s="1">
        <v>42978</v>
      </c>
      <c r="Z215">
        <v>361.03</v>
      </c>
      <c r="AA215">
        <v>2.515485</v>
      </c>
      <c r="AC215" s="1">
        <v>42978</v>
      </c>
      <c r="AD215">
        <v>429.89</v>
      </c>
      <c r="AE215">
        <v>2.7795390000000002</v>
      </c>
      <c r="AG215" s="1">
        <v>42978</v>
      </c>
      <c r="AH215">
        <v>576.17999999999995</v>
      </c>
      <c r="AI215">
        <v>3.5262630000000001</v>
      </c>
      <c r="AK215" s="1">
        <v>42978</v>
      </c>
      <c r="AL215">
        <v>1923.6</v>
      </c>
      <c r="AM215">
        <v>5.6104849999999997</v>
      </c>
      <c r="AO215" s="1">
        <v>42978</v>
      </c>
      <c r="AP215">
        <v>1691.9749999999999</v>
      </c>
      <c r="AQ215">
        <v>5.5547420000000001</v>
      </c>
      <c r="AS215" s="1">
        <v>42978</v>
      </c>
      <c r="AT215">
        <v>4857.79</v>
      </c>
      <c r="AU215">
        <v>6.5210270000000001</v>
      </c>
      <c r="AW215" s="1">
        <v>42978</v>
      </c>
      <c r="AX215">
        <v>1867.48</v>
      </c>
      <c r="AY215">
        <v>1.598773</v>
      </c>
      <c r="BA215" s="1">
        <v>42978</v>
      </c>
      <c r="BB215">
        <v>3630.93</v>
      </c>
      <c r="BC215">
        <v>2.6350910000000001</v>
      </c>
      <c r="BE215" s="1">
        <v>42978</v>
      </c>
      <c r="BF215">
        <v>2723.23</v>
      </c>
      <c r="BG215">
        <v>2.5709230000000001</v>
      </c>
      <c r="BI215" s="1">
        <v>42978</v>
      </c>
      <c r="BJ215">
        <v>3914.12</v>
      </c>
      <c r="BK215">
        <v>4.1466440000000002</v>
      </c>
      <c r="BM215" s="1">
        <v>42978</v>
      </c>
      <c r="BN215">
        <v>284.85000000000002</v>
      </c>
      <c r="BO215">
        <v>2.509735</v>
      </c>
      <c r="BQ215" s="1">
        <v>42978</v>
      </c>
      <c r="BR215">
        <v>338.01</v>
      </c>
      <c r="BS215">
        <v>1.7885230000000001</v>
      </c>
      <c r="BU215" s="1">
        <v>42978</v>
      </c>
      <c r="BV215">
        <v>695.64200000000005</v>
      </c>
    </row>
    <row r="216" spans="1:74" x14ac:dyDescent="0.35">
      <c r="A216" s="1">
        <v>43007</v>
      </c>
      <c r="B216">
        <v>347.62</v>
      </c>
      <c r="C216">
        <v>2.3085650000000002</v>
      </c>
      <c r="E216" s="1">
        <v>43007</v>
      </c>
      <c r="F216">
        <v>397.59</v>
      </c>
      <c r="G216">
        <v>2.5479829999999999</v>
      </c>
      <c r="I216" s="1">
        <v>43007</v>
      </c>
      <c r="J216">
        <v>427.39</v>
      </c>
      <c r="K216">
        <v>2.9342459999999999</v>
      </c>
      <c r="M216" s="1">
        <v>43007</v>
      </c>
      <c r="N216">
        <v>504.4</v>
      </c>
      <c r="O216">
        <v>3.4923519999999999</v>
      </c>
      <c r="Q216" s="1">
        <v>43007</v>
      </c>
      <c r="R216">
        <v>258.60950000000003</v>
      </c>
      <c r="S216">
        <v>1.649</v>
      </c>
      <c r="U216" s="1">
        <v>43007</v>
      </c>
      <c r="V216">
        <v>326.20999999999998</v>
      </c>
      <c r="W216">
        <v>2.1114739999999999</v>
      </c>
      <c r="Y216" s="1">
        <v>43007</v>
      </c>
      <c r="Z216">
        <v>359.69</v>
      </c>
      <c r="AA216">
        <v>2.628336</v>
      </c>
      <c r="AC216" s="1">
        <v>43007</v>
      </c>
      <c r="AD216">
        <v>427.18</v>
      </c>
      <c r="AE216">
        <v>2.9089990000000001</v>
      </c>
      <c r="AG216" s="1">
        <v>43007</v>
      </c>
      <c r="AH216">
        <v>570.63</v>
      </c>
      <c r="AI216">
        <v>3.6146669999999999</v>
      </c>
      <c r="AK216" s="1">
        <v>43007</v>
      </c>
      <c r="AL216">
        <v>1940.87</v>
      </c>
      <c r="AM216">
        <v>5.4479490000000004</v>
      </c>
      <c r="AO216" s="1">
        <v>43007</v>
      </c>
      <c r="AP216">
        <v>1706.1751999999999</v>
      </c>
      <c r="AQ216">
        <v>5.390803</v>
      </c>
      <c r="AS216" s="1">
        <v>43007</v>
      </c>
      <c r="AT216">
        <v>4947.97</v>
      </c>
      <c r="AU216">
        <v>6.349863</v>
      </c>
      <c r="AW216" s="1">
        <v>43007</v>
      </c>
      <c r="AX216">
        <v>1856.36</v>
      </c>
      <c r="AY216">
        <v>1.7819149999999999</v>
      </c>
      <c r="BA216" s="1">
        <v>43007</v>
      </c>
      <c r="BB216">
        <v>3552.51</v>
      </c>
      <c r="BC216">
        <v>2.776983</v>
      </c>
      <c r="BE216" s="1">
        <v>43007</v>
      </c>
      <c r="BF216">
        <v>2717.05</v>
      </c>
      <c r="BG216">
        <v>2.6799149999999998</v>
      </c>
      <c r="BI216" s="1">
        <v>43007</v>
      </c>
      <c r="BJ216">
        <v>3911.87</v>
      </c>
      <c r="BK216">
        <v>4.1816170000000001</v>
      </c>
      <c r="BM216" s="1">
        <v>43007</v>
      </c>
      <c r="BN216">
        <v>282.13</v>
      </c>
      <c r="BO216">
        <v>2.73549</v>
      </c>
      <c r="BQ216" s="1">
        <v>43007</v>
      </c>
      <c r="BR216">
        <v>337.23</v>
      </c>
      <c r="BS216">
        <v>1.9670209999999999</v>
      </c>
      <c r="BU216" s="1">
        <v>43008</v>
      </c>
      <c r="BV216">
        <v>696.23800000000006</v>
      </c>
    </row>
    <row r="217" spans="1:74" x14ac:dyDescent="0.35">
      <c r="A217" s="1">
        <v>43039</v>
      </c>
      <c r="B217">
        <v>347.39</v>
      </c>
      <c r="C217">
        <v>2.3761580000000002</v>
      </c>
      <c r="E217" s="1">
        <v>43039</v>
      </c>
      <c r="F217">
        <v>398.56</v>
      </c>
      <c r="G217">
        <v>2.5808249999999999</v>
      </c>
      <c r="I217" s="1">
        <v>43039</v>
      </c>
      <c r="J217">
        <v>429.01</v>
      </c>
      <c r="K217">
        <v>2.9413040000000001</v>
      </c>
      <c r="M217" s="1">
        <v>43039</v>
      </c>
      <c r="N217">
        <v>506.39</v>
      </c>
      <c r="O217">
        <v>3.4863689999999998</v>
      </c>
      <c r="Q217" s="1">
        <v>43039</v>
      </c>
      <c r="R217">
        <v>258.54989999999998</v>
      </c>
      <c r="S217">
        <v>1.7499610000000001</v>
      </c>
      <c r="U217" s="1">
        <v>43039</v>
      </c>
      <c r="V217">
        <v>326.07</v>
      </c>
      <c r="W217">
        <v>2.1773609999999999</v>
      </c>
      <c r="Y217" s="1">
        <v>43039</v>
      </c>
      <c r="Z217">
        <v>359.59</v>
      </c>
      <c r="AA217">
        <v>2.674995</v>
      </c>
      <c r="AC217" s="1">
        <v>43039</v>
      </c>
      <c r="AD217">
        <v>427.42</v>
      </c>
      <c r="AE217">
        <v>2.9420259999999998</v>
      </c>
      <c r="AG217" s="1">
        <v>43039</v>
      </c>
      <c r="AH217">
        <v>572.92999999999995</v>
      </c>
      <c r="AI217">
        <v>3.6042719999999999</v>
      </c>
      <c r="AK217" s="1">
        <v>43039</v>
      </c>
      <c r="AL217">
        <v>1949.07</v>
      </c>
      <c r="AM217">
        <v>5.4344159999999997</v>
      </c>
      <c r="AO217" s="1">
        <v>43039</v>
      </c>
      <c r="AP217">
        <v>1713.1278</v>
      </c>
      <c r="AQ217">
        <v>5.3792090000000004</v>
      </c>
      <c r="AS217" s="1">
        <v>43039</v>
      </c>
      <c r="AT217">
        <v>4980.47</v>
      </c>
      <c r="AU217">
        <v>6.3023100000000003</v>
      </c>
      <c r="AW217" s="1">
        <v>43039</v>
      </c>
      <c r="AX217">
        <v>1853.94</v>
      </c>
      <c r="AY217">
        <v>1.873942</v>
      </c>
      <c r="BA217" s="1">
        <v>43039</v>
      </c>
      <c r="BB217">
        <v>3549.82</v>
      </c>
      <c r="BC217">
        <v>2.7964069999999999</v>
      </c>
      <c r="BE217" s="1">
        <v>43039</v>
      </c>
      <c r="BF217">
        <v>2722.96</v>
      </c>
      <c r="BG217">
        <v>2.6951800000000001</v>
      </c>
      <c r="BI217" s="1">
        <v>43039</v>
      </c>
      <c r="BJ217">
        <v>3943.36</v>
      </c>
      <c r="BK217">
        <v>4.1460670000000004</v>
      </c>
      <c r="BM217" s="1">
        <v>43039</v>
      </c>
      <c r="BN217">
        <v>283.24</v>
      </c>
      <c r="BO217">
        <v>2.7309070000000002</v>
      </c>
      <c r="BQ217" s="1">
        <v>43039</v>
      </c>
      <c r="BR217">
        <v>337.43</v>
      </c>
      <c r="BS217">
        <v>2.0227379999999999</v>
      </c>
      <c r="BU217" s="1">
        <v>43039</v>
      </c>
      <c r="BV217">
        <v>696.86</v>
      </c>
    </row>
    <row r="218" spans="1:74" x14ac:dyDescent="0.35">
      <c r="A218" s="1">
        <v>43069</v>
      </c>
      <c r="B218">
        <v>346.89</v>
      </c>
      <c r="C218">
        <v>2.4847190000000001</v>
      </c>
      <c r="E218" s="1">
        <v>43069</v>
      </c>
      <c r="F218">
        <v>398.04</v>
      </c>
      <c r="G218">
        <v>2.6671999999999998</v>
      </c>
      <c r="I218" s="1">
        <v>43069</v>
      </c>
      <c r="J218">
        <v>428.6</v>
      </c>
      <c r="K218">
        <v>3.0553889999999999</v>
      </c>
      <c r="M218" s="1">
        <v>43069</v>
      </c>
      <c r="N218">
        <v>506.08</v>
      </c>
      <c r="O218">
        <v>3.6167500000000001</v>
      </c>
      <c r="Q218" s="1">
        <v>43069</v>
      </c>
      <c r="R218">
        <v>258.00459999999998</v>
      </c>
      <c r="S218">
        <v>1.9579169999999999</v>
      </c>
      <c r="U218" s="1">
        <v>43069</v>
      </c>
      <c r="V218">
        <v>324.85000000000002</v>
      </c>
      <c r="W218">
        <v>2.343515</v>
      </c>
      <c r="Y218" s="1">
        <v>43069</v>
      </c>
      <c r="Z218">
        <v>358.62</v>
      </c>
      <c r="AA218">
        <v>2.7620439999999999</v>
      </c>
      <c r="AC218" s="1">
        <v>43069</v>
      </c>
      <c r="AD218">
        <v>426.67</v>
      </c>
      <c r="AE218">
        <v>3.0149710000000001</v>
      </c>
      <c r="AG218" s="1">
        <v>43069</v>
      </c>
      <c r="AH218">
        <v>575.96</v>
      </c>
      <c r="AI218">
        <v>3.5970399999999998</v>
      </c>
      <c r="AK218" s="1">
        <v>43069</v>
      </c>
      <c r="AL218">
        <v>1944.09</v>
      </c>
      <c r="AM218">
        <v>5.6785620000000003</v>
      </c>
      <c r="AO218" s="1">
        <v>43069</v>
      </c>
      <c r="AP218">
        <v>1708.7927</v>
      </c>
      <c r="AQ218">
        <v>5.6335800000000003</v>
      </c>
      <c r="AS218" s="1">
        <v>43069</v>
      </c>
      <c r="AT218">
        <v>4966.01</v>
      </c>
      <c r="AU218">
        <v>6.35372</v>
      </c>
      <c r="AW218" s="1">
        <v>43069</v>
      </c>
      <c r="AX218">
        <v>1848.23</v>
      </c>
      <c r="AY218">
        <v>2.0297209999999999</v>
      </c>
      <c r="BA218" s="1">
        <v>43069</v>
      </c>
      <c r="BB218">
        <v>3575.27</v>
      </c>
      <c r="BC218">
        <v>2.7761399999999998</v>
      </c>
      <c r="BE218" s="1">
        <v>43069</v>
      </c>
      <c r="BF218">
        <v>2713.5</v>
      </c>
      <c r="BG218">
        <v>2.8664830000000001</v>
      </c>
      <c r="BI218" s="1">
        <v>43069</v>
      </c>
      <c r="BJ218">
        <v>3954.83</v>
      </c>
      <c r="BK218">
        <v>4.1464280000000002</v>
      </c>
      <c r="BM218" s="1">
        <v>43069</v>
      </c>
      <c r="BN218">
        <v>282.31</v>
      </c>
      <c r="BO218">
        <v>2.8557190000000001</v>
      </c>
      <c r="BQ218" s="1">
        <v>43069</v>
      </c>
      <c r="BR218">
        <v>337.11</v>
      </c>
      <c r="BS218">
        <v>2.1724839999999999</v>
      </c>
      <c r="BU218" s="1">
        <v>43069</v>
      </c>
      <c r="BV218">
        <v>697.43899999999996</v>
      </c>
    </row>
    <row r="219" spans="1:74" x14ac:dyDescent="0.35">
      <c r="A219" s="1">
        <v>43098</v>
      </c>
      <c r="B219">
        <v>347.96</v>
      </c>
      <c r="C219">
        <v>2.4977909999999999</v>
      </c>
      <c r="E219" s="1">
        <v>43098</v>
      </c>
      <c r="F219">
        <v>400.01</v>
      </c>
      <c r="G219">
        <v>2.6955629999999999</v>
      </c>
      <c r="I219" s="1">
        <v>43098</v>
      </c>
      <c r="J219">
        <v>432.27</v>
      </c>
      <c r="K219">
        <v>3.0360290000000001</v>
      </c>
      <c r="M219" s="1">
        <v>43098</v>
      </c>
      <c r="N219">
        <v>510.58</v>
      </c>
      <c r="O219">
        <v>3.586214</v>
      </c>
      <c r="Q219" s="1">
        <v>43098</v>
      </c>
      <c r="R219">
        <v>258.08789999999999</v>
      </c>
      <c r="S219">
        <v>2.0414599999999998</v>
      </c>
      <c r="U219" s="1">
        <v>43098</v>
      </c>
      <c r="V219">
        <v>325.02</v>
      </c>
      <c r="W219">
        <v>2.3922020000000002</v>
      </c>
      <c r="Y219" s="1">
        <v>43098</v>
      </c>
      <c r="Z219">
        <v>359.31</v>
      </c>
      <c r="AA219">
        <v>2.7737059999999998</v>
      </c>
      <c r="AC219" s="1">
        <v>43098</v>
      </c>
      <c r="AD219">
        <v>428.48</v>
      </c>
      <c r="AE219">
        <v>2.9840019999999998</v>
      </c>
      <c r="AG219" s="1">
        <v>43098</v>
      </c>
      <c r="AH219">
        <v>586.80999999999995</v>
      </c>
      <c r="AI219">
        <v>3.490586</v>
      </c>
      <c r="AK219" s="1">
        <v>43098</v>
      </c>
      <c r="AL219">
        <v>1949.97</v>
      </c>
      <c r="AM219">
        <v>5.7180960000000001</v>
      </c>
      <c r="AO219" s="1">
        <v>43098</v>
      </c>
      <c r="AP219">
        <v>1713.2565999999999</v>
      </c>
      <c r="AQ219">
        <v>5.6784549999999996</v>
      </c>
      <c r="AS219" s="1">
        <v>43098</v>
      </c>
      <c r="AT219">
        <v>5011.55</v>
      </c>
      <c r="AU219">
        <v>6.2721499999999999</v>
      </c>
      <c r="AW219" s="1">
        <v>43098</v>
      </c>
      <c r="AX219">
        <v>1848.73</v>
      </c>
      <c r="AY219">
        <v>2.091332</v>
      </c>
      <c r="BA219" s="1">
        <v>43098</v>
      </c>
      <c r="BB219">
        <v>3636.65</v>
      </c>
      <c r="BC219">
        <v>2.6939009999999999</v>
      </c>
      <c r="BE219" s="1">
        <v>43098</v>
      </c>
      <c r="BF219">
        <v>2721.58</v>
      </c>
      <c r="BG219">
        <v>2.8827430000000001</v>
      </c>
      <c r="BI219" s="1">
        <v>43098</v>
      </c>
      <c r="BJ219">
        <v>4042.64</v>
      </c>
      <c r="BK219">
        <v>4.0156359999999998</v>
      </c>
      <c r="BM219" s="1">
        <v>43098</v>
      </c>
      <c r="BN219">
        <v>283.12</v>
      </c>
      <c r="BO219">
        <v>2.8653879999999998</v>
      </c>
      <c r="BQ219" s="1">
        <v>43098</v>
      </c>
      <c r="BR219">
        <v>337.19</v>
      </c>
      <c r="BS219">
        <v>2.2626750000000002</v>
      </c>
      <c r="BU219" s="1">
        <v>43100</v>
      </c>
      <c r="BV219">
        <v>698.21500000000003</v>
      </c>
    </row>
    <row r="220" spans="1:74" x14ac:dyDescent="0.35">
      <c r="A220" s="1">
        <v>43131</v>
      </c>
      <c r="B220">
        <v>343.62</v>
      </c>
      <c r="C220">
        <v>2.7772410000000001</v>
      </c>
      <c r="E220" s="1">
        <v>43131</v>
      </c>
      <c r="F220">
        <v>396.24</v>
      </c>
      <c r="G220">
        <v>2.9247239999999999</v>
      </c>
      <c r="I220" s="1">
        <v>43131</v>
      </c>
      <c r="J220">
        <v>427.03</v>
      </c>
      <c r="K220">
        <v>3.2672219999999998</v>
      </c>
      <c r="M220" s="1">
        <v>43131</v>
      </c>
      <c r="N220">
        <v>507.28</v>
      </c>
      <c r="O220">
        <v>3.747665</v>
      </c>
      <c r="Q220" s="1">
        <v>43131</v>
      </c>
      <c r="R220">
        <v>257.39460000000003</v>
      </c>
      <c r="S220">
        <v>2.2839770000000001</v>
      </c>
      <c r="U220" s="1">
        <v>43131</v>
      </c>
      <c r="V220">
        <v>322.19</v>
      </c>
      <c r="W220">
        <v>2.6853769999999999</v>
      </c>
      <c r="Y220" s="1">
        <v>43131</v>
      </c>
      <c r="Z220">
        <v>355.23</v>
      </c>
      <c r="AA220">
        <v>3.0117530000000001</v>
      </c>
      <c r="AC220" s="1">
        <v>43131</v>
      </c>
      <c r="AD220">
        <v>421.79</v>
      </c>
      <c r="AE220">
        <v>3.2515610000000001</v>
      </c>
      <c r="AG220" s="1">
        <v>43131</v>
      </c>
      <c r="AH220">
        <v>574.76</v>
      </c>
      <c r="AI220">
        <v>3.6437580000000001</v>
      </c>
      <c r="AK220" s="1">
        <v>43131</v>
      </c>
      <c r="AL220">
        <v>1961.66</v>
      </c>
      <c r="AM220">
        <v>5.7775090000000002</v>
      </c>
      <c r="AO220" s="1">
        <v>43131</v>
      </c>
      <c r="AP220">
        <v>1722.2601999999999</v>
      </c>
      <c r="AQ220">
        <v>5.7483779999999998</v>
      </c>
      <c r="AS220" s="1">
        <v>43131</v>
      </c>
      <c r="AT220">
        <v>5093.59</v>
      </c>
      <c r="AU220">
        <v>6.203786</v>
      </c>
      <c r="AW220" s="1">
        <v>43131</v>
      </c>
      <c r="AX220">
        <v>1830.69</v>
      </c>
      <c r="AY220">
        <v>2.3837769999999998</v>
      </c>
      <c r="BA220" s="1">
        <v>43131</v>
      </c>
      <c r="BB220">
        <v>3519.21</v>
      </c>
      <c r="BC220">
        <v>2.9021400000000002</v>
      </c>
      <c r="BE220" s="1">
        <v>43131</v>
      </c>
      <c r="BF220">
        <v>2699.96</v>
      </c>
      <c r="BG220">
        <v>3.125861</v>
      </c>
      <c r="BI220" s="1">
        <v>43131</v>
      </c>
      <c r="BJ220">
        <v>3990.21</v>
      </c>
      <c r="BK220">
        <v>4.1325089999999998</v>
      </c>
      <c r="BM220" s="1">
        <v>43131</v>
      </c>
      <c r="BN220">
        <v>280.05</v>
      </c>
      <c r="BO220">
        <v>3.1252580000000001</v>
      </c>
      <c r="BQ220" s="1">
        <v>43131</v>
      </c>
      <c r="BR220">
        <v>336.22</v>
      </c>
      <c r="BS220">
        <v>2.496788</v>
      </c>
      <c r="BU220" s="1">
        <v>43131</v>
      </c>
      <c r="BV220">
        <v>699.048</v>
      </c>
    </row>
    <row r="221" spans="1:74" x14ac:dyDescent="0.35">
      <c r="A221" s="1">
        <v>43159</v>
      </c>
      <c r="B221">
        <v>341.22</v>
      </c>
      <c r="C221">
        <v>2.9301080000000002</v>
      </c>
      <c r="E221" s="1">
        <v>43159</v>
      </c>
      <c r="F221">
        <v>392.6</v>
      </c>
      <c r="G221">
        <v>3.1128749999999998</v>
      </c>
      <c r="I221" s="1">
        <v>43159</v>
      </c>
      <c r="J221">
        <v>420.15</v>
      </c>
      <c r="K221">
        <v>3.5223499999999999</v>
      </c>
      <c r="M221" s="1">
        <v>43159</v>
      </c>
      <c r="N221">
        <v>498.59</v>
      </c>
      <c r="O221">
        <v>4.0175910000000004</v>
      </c>
      <c r="Q221" s="1">
        <v>43159</v>
      </c>
      <c r="R221">
        <v>257.15050000000002</v>
      </c>
      <c r="S221">
        <v>2.4516279999999999</v>
      </c>
      <c r="U221" s="1">
        <v>43159</v>
      </c>
      <c r="V221">
        <v>321.02999999999997</v>
      </c>
      <c r="W221">
        <v>2.8513069999999998</v>
      </c>
      <c r="Y221" s="1">
        <v>43159</v>
      </c>
      <c r="Z221">
        <v>353.21</v>
      </c>
      <c r="AA221">
        <v>3.162137</v>
      </c>
      <c r="AC221" s="1">
        <v>43159</v>
      </c>
      <c r="AD221">
        <v>417.88</v>
      </c>
      <c r="AE221">
        <v>3.434771</v>
      </c>
      <c r="AG221" s="1">
        <v>43159</v>
      </c>
      <c r="AH221">
        <v>556.70000000000005</v>
      </c>
      <c r="AI221">
        <v>3.8857970000000002</v>
      </c>
      <c r="AK221" s="1">
        <v>43159</v>
      </c>
      <c r="AL221">
        <v>1944.99</v>
      </c>
      <c r="AM221">
        <v>6.1377430000000004</v>
      </c>
      <c r="AO221" s="1">
        <v>43159</v>
      </c>
      <c r="AP221">
        <v>1709.6541</v>
      </c>
      <c r="AQ221">
        <v>6.1078979999999996</v>
      </c>
      <c r="AS221" s="1">
        <v>43159</v>
      </c>
      <c r="AT221">
        <v>4962.42</v>
      </c>
      <c r="AU221">
        <v>6.6398700000000002</v>
      </c>
      <c r="AW221" s="1">
        <v>43159</v>
      </c>
      <c r="AX221">
        <v>1825.2</v>
      </c>
      <c r="AY221">
        <v>2.5167660000000001</v>
      </c>
      <c r="BA221" s="1">
        <v>43159</v>
      </c>
      <c r="BB221">
        <v>3413.53</v>
      </c>
      <c r="BC221">
        <v>3.0948769999999999</v>
      </c>
      <c r="BE221" s="1">
        <v>43159</v>
      </c>
      <c r="BF221">
        <v>2679.12</v>
      </c>
      <c r="BG221">
        <v>3.3769269999999998</v>
      </c>
      <c r="BI221" s="1">
        <v>43159</v>
      </c>
      <c r="BJ221">
        <v>3853.39</v>
      </c>
      <c r="BK221">
        <v>4.413583</v>
      </c>
      <c r="BM221" s="1">
        <v>43159</v>
      </c>
      <c r="BN221">
        <v>278.32</v>
      </c>
      <c r="BO221">
        <v>3.2990879999999998</v>
      </c>
      <c r="BQ221" s="1">
        <v>43159</v>
      </c>
      <c r="BR221">
        <v>335.3</v>
      </c>
      <c r="BS221">
        <v>2.752821</v>
      </c>
      <c r="BU221" s="1">
        <v>43159</v>
      </c>
      <c r="BV221">
        <v>699.70899999999995</v>
      </c>
    </row>
    <row r="222" spans="1:74" x14ac:dyDescent="0.35">
      <c r="A222" s="1">
        <v>43189</v>
      </c>
      <c r="B222">
        <v>343.89</v>
      </c>
      <c r="C222">
        <v>2.8678370000000002</v>
      </c>
      <c r="E222" s="1">
        <v>43189</v>
      </c>
      <c r="F222">
        <v>394.6</v>
      </c>
      <c r="G222">
        <v>3.1256309999999998</v>
      </c>
      <c r="I222" s="1">
        <v>43189</v>
      </c>
      <c r="J222">
        <v>421.49</v>
      </c>
      <c r="K222">
        <v>3.5645549999999999</v>
      </c>
      <c r="M222" s="1">
        <v>43189</v>
      </c>
      <c r="N222">
        <v>499.59</v>
      </c>
      <c r="O222">
        <v>4.0737220000000001</v>
      </c>
      <c r="Q222" s="1">
        <v>43189</v>
      </c>
      <c r="R222">
        <v>257.56009999999998</v>
      </c>
      <c r="S222">
        <v>2.4966490000000001</v>
      </c>
      <c r="U222" s="1">
        <v>43189</v>
      </c>
      <c r="V222">
        <v>322.22000000000003</v>
      </c>
      <c r="W222">
        <v>2.8279489999999998</v>
      </c>
      <c r="Y222" s="1">
        <v>43189</v>
      </c>
      <c r="Z222">
        <v>354.95</v>
      </c>
      <c r="AA222">
        <v>3.1368109999999998</v>
      </c>
      <c r="AC222" s="1">
        <v>43189</v>
      </c>
      <c r="AD222">
        <v>420.76</v>
      </c>
      <c r="AE222">
        <v>3.37371</v>
      </c>
      <c r="AG222" s="1">
        <v>43189</v>
      </c>
      <c r="AH222">
        <v>565.87</v>
      </c>
      <c r="AI222">
        <v>3.7966700000000002</v>
      </c>
      <c r="AK222" s="1">
        <v>43189</v>
      </c>
      <c r="AL222">
        <v>1933.24</v>
      </c>
      <c r="AM222">
        <v>6.18527</v>
      </c>
      <c r="AO222" s="1">
        <v>43189</v>
      </c>
      <c r="AP222">
        <v>1700.2905000000001</v>
      </c>
      <c r="AQ222">
        <v>6.1450839999999998</v>
      </c>
      <c r="AS222" s="1">
        <v>43189</v>
      </c>
      <c r="AT222">
        <v>4885.41</v>
      </c>
      <c r="AU222">
        <v>6.8815749999999998</v>
      </c>
      <c r="AW222" s="1">
        <v>43189</v>
      </c>
      <c r="AX222">
        <v>1834.91</v>
      </c>
      <c r="AY222">
        <v>2.4677600000000002</v>
      </c>
      <c r="BA222" s="1">
        <v>43189</v>
      </c>
      <c r="BB222">
        <v>3516.87</v>
      </c>
      <c r="BC222">
        <v>2.9358740000000001</v>
      </c>
      <c r="BE222" s="1">
        <v>43189</v>
      </c>
      <c r="BF222">
        <v>2680.73</v>
      </c>
      <c r="BG222">
        <v>3.4630200000000002</v>
      </c>
      <c r="BI222" s="1">
        <v>43189</v>
      </c>
      <c r="BJ222">
        <v>3879.03</v>
      </c>
      <c r="BK222">
        <v>4.395086</v>
      </c>
      <c r="BM222" s="1">
        <v>43189</v>
      </c>
      <c r="BN222">
        <v>279.39999999999998</v>
      </c>
      <c r="BO222">
        <v>3.2889680000000001</v>
      </c>
      <c r="BQ222" s="1">
        <v>43189</v>
      </c>
      <c r="BR222">
        <v>335.89</v>
      </c>
      <c r="BS222">
        <v>2.7967399999999998</v>
      </c>
      <c r="BU222" s="1">
        <v>43190</v>
      </c>
      <c r="BV222">
        <v>700.69</v>
      </c>
    </row>
    <row r="223" spans="1:74" x14ac:dyDescent="0.35">
      <c r="A223" s="1">
        <v>43220</v>
      </c>
      <c r="B223">
        <v>341.58</v>
      </c>
      <c r="C223">
        <v>3.0404979999999999</v>
      </c>
      <c r="E223" s="1">
        <v>43220</v>
      </c>
      <c r="F223">
        <v>391.99</v>
      </c>
      <c r="G223">
        <v>3.290864</v>
      </c>
      <c r="I223" s="1">
        <v>43220</v>
      </c>
      <c r="J223">
        <v>417.58</v>
      </c>
      <c r="K223">
        <v>3.7204999999999999</v>
      </c>
      <c r="M223" s="1">
        <v>43220</v>
      </c>
      <c r="N223">
        <v>494.56</v>
      </c>
      <c r="O223">
        <v>4.2443770000000001</v>
      </c>
      <c r="Q223" s="1">
        <v>43220</v>
      </c>
      <c r="R223">
        <v>257.29469999999998</v>
      </c>
      <c r="S223">
        <v>2.6702919999999999</v>
      </c>
      <c r="U223" s="1">
        <v>43220</v>
      </c>
      <c r="V223">
        <v>320.67</v>
      </c>
      <c r="W223">
        <v>3.0275110000000001</v>
      </c>
      <c r="Y223" s="1">
        <v>43220</v>
      </c>
      <c r="Z223">
        <v>352.71</v>
      </c>
      <c r="AA223">
        <v>3.299439</v>
      </c>
      <c r="AC223" s="1">
        <v>43220</v>
      </c>
      <c r="AD223">
        <v>417.48</v>
      </c>
      <c r="AE223">
        <v>3.5277639999999999</v>
      </c>
      <c r="AG223" s="1">
        <v>43220</v>
      </c>
      <c r="AH223">
        <v>554.92999999999995</v>
      </c>
      <c r="AI223">
        <v>3.943152</v>
      </c>
      <c r="AK223" s="1">
        <v>43220</v>
      </c>
      <c r="AL223">
        <v>1945.82</v>
      </c>
      <c r="AM223">
        <v>6.2623829999999998</v>
      </c>
      <c r="AO223" s="1">
        <v>43220</v>
      </c>
      <c r="AP223">
        <v>1711.0300999999999</v>
      </c>
      <c r="AQ223">
        <v>6.2331380000000003</v>
      </c>
      <c r="AS223" s="1">
        <v>43220</v>
      </c>
      <c r="AT223">
        <v>4933.28</v>
      </c>
      <c r="AU223">
        <v>6.7652960000000002</v>
      </c>
      <c r="AW223" s="1">
        <v>43220</v>
      </c>
      <c r="AX223">
        <v>1824.27</v>
      </c>
      <c r="AY223">
        <v>2.6782270000000001</v>
      </c>
      <c r="BA223" s="1">
        <v>43220</v>
      </c>
      <c r="BB223">
        <v>3448.5</v>
      </c>
      <c r="BC223">
        <v>3.0680369999999999</v>
      </c>
      <c r="BE223" s="1">
        <v>43220</v>
      </c>
      <c r="BF223">
        <v>2668.8</v>
      </c>
      <c r="BG223">
        <v>3.6215329999999999</v>
      </c>
      <c r="BI223" s="1">
        <v>43220</v>
      </c>
      <c r="BJ223">
        <v>3803.51</v>
      </c>
      <c r="BK223">
        <v>4.5559849999999997</v>
      </c>
      <c r="BM223" s="1">
        <v>43220</v>
      </c>
      <c r="BN223">
        <v>277.45999999999998</v>
      </c>
      <c r="BO223">
        <v>3.4762460000000002</v>
      </c>
      <c r="BQ223" s="1">
        <v>43220</v>
      </c>
      <c r="BR223">
        <v>335.76</v>
      </c>
      <c r="BS223">
        <v>2.9347919999999998</v>
      </c>
      <c r="BU223" s="1">
        <v>43220</v>
      </c>
      <c r="BV223">
        <v>701.60599999999999</v>
      </c>
    </row>
    <row r="224" spans="1:74" x14ac:dyDescent="0.35">
      <c r="A224" s="1">
        <v>43251</v>
      </c>
      <c r="B224">
        <v>344.32</v>
      </c>
      <c r="C224">
        <v>2.9552800000000001</v>
      </c>
      <c r="E224" s="1">
        <v>43251</v>
      </c>
      <c r="F224">
        <v>394.63</v>
      </c>
      <c r="G224">
        <v>3.226915</v>
      </c>
      <c r="I224" s="1">
        <v>43251</v>
      </c>
      <c r="J224">
        <v>420.05</v>
      </c>
      <c r="K224">
        <v>3.6739359999999999</v>
      </c>
      <c r="M224" s="1">
        <v>43251</v>
      </c>
      <c r="N224">
        <v>496.3</v>
      </c>
      <c r="O224">
        <v>4.2421350000000002</v>
      </c>
      <c r="Q224" s="1">
        <v>43251</v>
      </c>
      <c r="R224">
        <v>258.26310000000001</v>
      </c>
      <c r="S224">
        <v>2.6059580000000002</v>
      </c>
      <c r="U224" s="1">
        <v>43251</v>
      </c>
      <c r="V224">
        <v>322.55</v>
      </c>
      <c r="W224">
        <v>2.9459369999999998</v>
      </c>
      <c r="Y224" s="1">
        <v>43251</v>
      </c>
      <c r="Z224">
        <v>355.26</v>
      </c>
      <c r="AA224">
        <v>3.2320890000000002</v>
      </c>
      <c r="AC224" s="1">
        <v>43251</v>
      </c>
      <c r="AD224">
        <v>420.83</v>
      </c>
      <c r="AE224">
        <v>3.4612569999999998</v>
      </c>
      <c r="AG224" s="1">
        <v>43251</v>
      </c>
      <c r="AH224">
        <v>561.21</v>
      </c>
      <c r="AI224">
        <v>3.8925350000000001</v>
      </c>
      <c r="AK224" s="1">
        <v>43251</v>
      </c>
      <c r="AL224">
        <v>1945.28</v>
      </c>
      <c r="AM224">
        <v>6.4162650000000001</v>
      </c>
      <c r="AO224" s="1">
        <v>43251</v>
      </c>
      <c r="AP224">
        <v>1711.5900999999999</v>
      </c>
      <c r="AQ224">
        <v>6.3844190000000003</v>
      </c>
      <c r="AS224" s="1">
        <v>43251</v>
      </c>
      <c r="AT224">
        <v>4880.63</v>
      </c>
      <c r="AU224">
        <v>6.9792480000000001</v>
      </c>
      <c r="AW224" s="1">
        <v>43251</v>
      </c>
      <c r="AX224">
        <v>1836.19</v>
      </c>
      <c r="AY224">
        <v>2.5814729999999999</v>
      </c>
      <c r="BA224" s="1">
        <v>43251</v>
      </c>
      <c r="BB224">
        <v>3521.46</v>
      </c>
      <c r="BC224">
        <v>2.9602460000000002</v>
      </c>
      <c r="BE224" s="1">
        <v>43251</v>
      </c>
      <c r="BF224">
        <v>2683.53</v>
      </c>
      <c r="BG224">
        <v>3.5737160000000001</v>
      </c>
      <c r="BI224" s="1">
        <v>43251</v>
      </c>
      <c r="BJ224">
        <v>3822.55</v>
      </c>
      <c r="BK224">
        <v>4.5579960000000002</v>
      </c>
      <c r="BM224" s="1">
        <v>43251</v>
      </c>
      <c r="BN224">
        <v>279.69</v>
      </c>
      <c r="BO224">
        <v>3.383311</v>
      </c>
      <c r="BQ224" s="1">
        <v>43251</v>
      </c>
      <c r="BR224">
        <v>337.13</v>
      </c>
      <c r="BS224">
        <v>2.874654</v>
      </c>
      <c r="BU224" s="1">
        <v>43251</v>
      </c>
      <c r="BV224">
        <v>702.67700000000002</v>
      </c>
    </row>
    <row r="225" spans="1:74" x14ac:dyDescent="0.35">
      <c r="A225" s="1">
        <v>43280</v>
      </c>
      <c r="B225">
        <v>344.41</v>
      </c>
      <c r="C225">
        <v>3.0134460000000001</v>
      </c>
      <c r="E225" s="1">
        <v>43280</v>
      </c>
      <c r="F225">
        <v>393.78</v>
      </c>
      <c r="G225">
        <v>3.3403909999999999</v>
      </c>
      <c r="I225" s="1">
        <v>43280</v>
      </c>
      <c r="J225">
        <v>417.89</v>
      </c>
      <c r="K225">
        <v>3.7967460000000002</v>
      </c>
      <c r="M225" s="1">
        <v>43280</v>
      </c>
      <c r="N225">
        <v>493.5</v>
      </c>
      <c r="O225">
        <v>4.3757469999999996</v>
      </c>
      <c r="Q225" s="1">
        <v>43280</v>
      </c>
      <c r="R225">
        <v>258.29399999999998</v>
      </c>
      <c r="S225">
        <v>2.727033</v>
      </c>
      <c r="U225" s="1">
        <v>43280</v>
      </c>
      <c r="V225">
        <v>322.36</v>
      </c>
      <c r="W225">
        <v>3.037067</v>
      </c>
      <c r="Y225" s="1">
        <v>43280</v>
      </c>
      <c r="Z225">
        <v>355.02</v>
      </c>
      <c r="AA225">
        <v>3.3014420000000002</v>
      </c>
      <c r="AC225" s="1">
        <v>43280</v>
      </c>
      <c r="AD225">
        <v>420.75</v>
      </c>
      <c r="AE225">
        <v>3.5037150000000001</v>
      </c>
      <c r="AG225" s="1">
        <v>43280</v>
      </c>
      <c r="AH225">
        <v>557.75</v>
      </c>
      <c r="AI225">
        <v>3.9579550000000001</v>
      </c>
      <c r="AK225" s="1">
        <v>43280</v>
      </c>
      <c r="AL225">
        <v>1953.09</v>
      </c>
      <c r="AM225">
        <v>6.494974</v>
      </c>
      <c r="AO225" s="1">
        <v>43280</v>
      </c>
      <c r="AP225">
        <v>1718.9755</v>
      </c>
      <c r="AQ225">
        <v>6.4622120000000001</v>
      </c>
      <c r="AS225" s="1">
        <v>43280</v>
      </c>
      <c r="AT225">
        <v>4874.2700000000004</v>
      </c>
      <c r="AU225">
        <v>7.1060119999999998</v>
      </c>
      <c r="AW225" s="1">
        <v>43280</v>
      </c>
      <c r="AX225">
        <v>1835.98</v>
      </c>
      <c r="AY225">
        <v>2.660247</v>
      </c>
      <c r="BA225" s="1">
        <v>43280</v>
      </c>
      <c r="BB225">
        <v>3527.72</v>
      </c>
      <c r="BC225">
        <v>2.9652370000000001</v>
      </c>
      <c r="BE225" s="1">
        <v>43280</v>
      </c>
      <c r="BF225">
        <v>2678.07</v>
      </c>
      <c r="BG225">
        <v>3.7086640000000002</v>
      </c>
      <c r="BI225" s="1">
        <v>43280</v>
      </c>
      <c r="BJ225">
        <v>3769.08</v>
      </c>
      <c r="BK225">
        <v>4.6926069999999998</v>
      </c>
      <c r="BM225" s="1">
        <v>43280</v>
      </c>
      <c r="BN225">
        <v>279.22000000000003</v>
      </c>
      <c r="BO225">
        <v>3.4778899999999999</v>
      </c>
      <c r="BQ225" s="1">
        <v>43280</v>
      </c>
      <c r="BR225">
        <v>337.28</v>
      </c>
      <c r="BS225">
        <v>3.0062449999999998</v>
      </c>
      <c r="BU225" s="1">
        <v>43281</v>
      </c>
      <c r="BV225">
        <v>703.85900000000004</v>
      </c>
    </row>
    <row r="226" spans="1:74" x14ac:dyDescent="0.35">
      <c r="A226" s="1">
        <v>43312</v>
      </c>
      <c r="B226">
        <v>343.5</v>
      </c>
      <c r="C226">
        <v>3.1111170000000001</v>
      </c>
      <c r="E226" s="1">
        <v>43312</v>
      </c>
      <c r="F226">
        <v>394.3</v>
      </c>
      <c r="G226">
        <v>3.3929320000000001</v>
      </c>
      <c r="I226" s="1">
        <v>43312</v>
      </c>
      <c r="J226">
        <v>420.64</v>
      </c>
      <c r="K226">
        <v>3.7904140000000002</v>
      </c>
      <c r="M226" s="1">
        <v>43312</v>
      </c>
      <c r="N226">
        <v>498.59</v>
      </c>
      <c r="O226">
        <v>4.3230459999999997</v>
      </c>
      <c r="Q226" s="1">
        <v>43312</v>
      </c>
      <c r="R226">
        <v>258.4391</v>
      </c>
      <c r="S226">
        <v>2.8285079999999998</v>
      </c>
      <c r="U226" s="1">
        <v>43312</v>
      </c>
      <c r="V226">
        <v>322.19</v>
      </c>
      <c r="W226">
        <v>3.1266280000000002</v>
      </c>
      <c r="Y226" s="1">
        <v>43312</v>
      </c>
      <c r="Z226">
        <v>354.9</v>
      </c>
      <c r="AA226">
        <v>3.3570440000000001</v>
      </c>
      <c r="AC226" s="1">
        <v>43312</v>
      </c>
      <c r="AD226">
        <v>420.57</v>
      </c>
      <c r="AE226">
        <v>3.5542210000000001</v>
      </c>
      <c r="AG226" s="1">
        <v>43312</v>
      </c>
      <c r="AH226">
        <v>559.12</v>
      </c>
      <c r="AI226">
        <v>3.9578359999999999</v>
      </c>
      <c r="AK226" s="1">
        <v>43312</v>
      </c>
      <c r="AL226">
        <v>1974.4</v>
      </c>
      <c r="AM226">
        <v>6.3075239999999999</v>
      </c>
      <c r="AO226" s="1">
        <v>43312</v>
      </c>
      <c r="AP226">
        <v>1737.5410999999999</v>
      </c>
      <c r="AQ226">
        <v>6.2676309999999997</v>
      </c>
      <c r="AS226" s="1">
        <v>43312</v>
      </c>
      <c r="AT226">
        <v>4937.74</v>
      </c>
      <c r="AU226">
        <v>7.0382949999999997</v>
      </c>
      <c r="AW226" s="1">
        <v>43312</v>
      </c>
      <c r="AX226">
        <v>1832.27</v>
      </c>
      <c r="AY226">
        <v>2.7814559999999999</v>
      </c>
      <c r="BA226" s="1">
        <v>43312</v>
      </c>
      <c r="BB226">
        <v>3475.81</v>
      </c>
      <c r="BC226">
        <v>3.0683189999999998</v>
      </c>
      <c r="BE226" s="1">
        <v>43312</v>
      </c>
      <c r="BF226">
        <v>2689.86</v>
      </c>
      <c r="BG226">
        <v>3.704269</v>
      </c>
      <c r="BI226" s="1">
        <v>43312</v>
      </c>
      <c r="BJ226">
        <v>3832.38</v>
      </c>
      <c r="BK226">
        <v>4.599558</v>
      </c>
      <c r="BM226" s="1">
        <v>43312</v>
      </c>
      <c r="BN226">
        <v>279.14999999999998</v>
      </c>
      <c r="BO226">
        <v>3.5390769999999998</v>
      </c>
      <c r="BQ226" s="1">
        <v>43312</v>
      </c>
      <c r="BR226">
        <v>337.61</v>
      </c>
      <c r="BS226">
        <v>3.0991059999999999</v>
      </c>
      <c r="BU226" s="1">
        <v>43312</v>
      </c>
      <c r="BV226">
        <v>704.96199999999999</v>
      </c>
    </row>
    <row r="227" spans="1:74" x14ac:dyDescent="0.35">
      <c r="A227" s="1">
        <v>43343</v>
      </c>
      <c r="B227">
        <v>345.88</v>
      </c>
      <c r="C227">
        <v>3.0426419999999998</v>
      </c>
      <c r="E227" s="1">
        <v>43343</v>
      </c>
      <c r="F227">
        <v>396.96</v>
      </c>
      <c r="G227">
        <v>3.326886</v>
      </c>
      <c r="I227" s="1">
        <v>43343</v>
      </c>
      <c r="J227">
        <v>423.02</v>
      </c>
      <c r="K227">
        <v>3.732523</v>
      </c>
      <c r="M227" s="1">
        <v>43343</v>
      </c>
      <c r="N227">
        <v>500.73</v>
      </c>
      <c r="O227">
        <v>4.2902829999999996</v>
      </c>
      <c r="Q227" s="1">
        <v>43343</v>
      </c>
      <c r="R227">
        <v>259.35120000000001</v>
      </c>
      <c r="S227">
        <v>2.7819430000000001</v>
      </c>
      <c r="U227" s="1">
        <v>43343</v>
      </c>
      <c r="V227">
        <v>324.16000000000003</v>
      </c>
      <c r="W227">
        <v>3.0387960000000001</v>
      </c>
      <c r="Y227" s="1">
        <v>43343</v>
      </c>
      <c r="Z227">
        <v>357.54</v>
      </c>
      <c r="AA227">
        <v>3.2879659999999999</v>
      </c>
      <c r="AC227" s="1">
        <v>43343</v>
      </c>
      <c r="AD227">
        <v>423.56</v>
      </c>
      <c r="AE227">
        <v>3.4987979999999999</v>
      </c>
      <c r="AG227" s="1">
        <v>43343</v>
      </c>
      <c r="AH227">
        <v>563.87</v>
      </c>
      <c r="AI227">
        <v>3.9250389999999999</v>
      </c>
      <c r="AK227" s="1">
        <v>43343</v>
      </c>
      <c r="AL227">
        <v>1988.97</v>
      </c>
      <c r="AM227">
        <v>6.2673030000000001</v>
      </c>
      <c r="AO227" s="1">
        <v>43343</v>
      </c>
      <c r="AP227">
        <v>1750.0675000000001</v>
      </c>
      <c r="AQ227">
        <v>6.2277659999999999</v>
      </c>
      <c r="AS227" s="1">
        <v>43343</v>
      </c>
      <c r="AT227">
        <v>4989.12</v>
      </c>
      <c r="AU227">
        <v>6.9968180000000002</v>
      </c>
      <c r="AW227" s="1">
        <v>43343</v>
      </c>
      <c r="AX227">
        <v>1843.26</v>
      </c>
      <c r="AY227">
        <v>2.7039029999999999</v>
      </c>
      <c r="BA227" s="1">
        <v>43343</v>
      </c>
      <c r="BB227">
        <v>3530.61</v>
      </c>
      <c r="BC227">
        <v>2.9906869999999999</v>
      </c>
      <c r="BE227" s="1">
        <v>43343</v>
      </c>
      <c r="BF227">
        <v>2706.25</v>
      </c>
      <c r="BG227">
        <v>3.6400980000000001</v>
      </c>
      <c r="BI227" s="1">
        <v>43343</v>
      </c>
      <c r="BJ227">
        <v>3841.77</v>
      </c>
      <c r="BK227">
        <v>4.6015800000000002</v>
      </c>
      <c r="BM227" s="1">
        <v>43343</v>
      </c>
      <c r="BN227">
        <v>281.89</v>
      </c>
      <c r="BO227">
        <v>3.420998</v>
      </c>
      <c r="BQ227" s="1">
        <v>43343</v>
      </c>
      <c r="BR227">
        <v>339.08</v>
      </c>
      <c r="BS227">
        <v>3.0280969999999998</v>
      </c>
      <c r="BU227" s="1">
        <v>43343</v>
      </c>
      <c r="BV227">
        <v>706.23299999999995</v>
      </c>
    </row>
    <row r="228" spans="1:74" x14ac:dyDescent="0.35">
      <c r="A228" s="1">
        <v>43371</v>
      </c>
      <c r="B228">
        <v>343.22</v>
      </c>
      <c r="C228">
        <v>3.221241</v>
      </c>
      <c r="E228" s="1">
        <v>43371</v>
      </c>
      <c r="F228">
        <v>395.12</v>
      </c>
      <c r="G228">
        <v>3.4791270000000001</v>
      </c>
      <c r="I228" s="1">
        <v>43371</v>
      </c>
      <c r="J228">
        <v>420.74</v>
      </c>
      <c r="K228">
        <v>3.8598699999999999</v>
      </c>
      <c r="M228" s="1">
        <v>43371</v>
      </c>
      <c r="N228">
        <v>500.17</v>
      </c>
      <c r="O228">
        <v>4.3827379999999998</v>
      </c>
      <c r="Q228" s="1">
        <v>43371</v>
      </c>
      <c r="R228">
        <v>259.16759999999999</v>
      </c>
      <c r="S228">
        <v>2.9528620000000001</v>
      </c>
      <c r="U228" s="1">
        <v>43371</v>
      </c>
      <c r="V228">
        <v>322.81</v>
      </c>
      <c r="W228">
        <v>3.2249660000000002</v>
      </c>
      <c r="Y228" s="1">
        <v>43371</v>
      </c>
      <c r="Z228">
        <v>355.46</v>
      </c>
      <c r="AA228">
        <v>3.4351759999999998</v>
      </c>
      <c r="AC228" s="1">
        <v>43371</v>
      </c>
      <c r="AD228">
        <v>420.37</v>
      </c>
      <c r="AE228">
        <v>3.6523620000000001</v>
      </c>
      <c r="AG228" s="1">
        <v>43371</v>
      </c>
      <c r="AH228">
        <v>555.14</v>
      </c>
      <c r="AI228">
        <v>4.0511819999999998</v>
      </c>
      <c r="AK228" s="1">
        <v>43371</v>
      </c>
      <c r="AL228">
        <v>2000.04</v>
      </c>
      <c r="AM228">
        <v>6.2437329999999998</v>
      </c>
      <c r="AO228" s="1">
        <v>43371</v>
      </c>
      <c r="AP228">
        <v>1759.6985</v>
      </c>
      <c r="AQ228">
        <v>6.202286</v>
      </c>
      <c r="AS228" s="1">
        <v>43371</v>
      </c>
      <c r="AT228">
        <v>5022.93</v>
      </c>
      <c r="AU228">
        <v>7.0409439999999996</v>
      </c>
      <c r="AW228" s="1">
        <v>43371</v>
      </c>
      <c r="AX228">
        <v>1833.71</v>
      </c>
      <c r="AY228">
        <v>2.9012389999999999</v>
      </c>
      <c r="BA228" s="1">
        <v>43371</v>
      </c>
      <c r="BB228">
        <v>3426.03</v>
      </c>
      <c r="BC228">
        <v>3.1829779999999999</v>
      </c>
      <c r="BE228" s="1">
        <v>43371</v>
      </c>
      <c r="BF228">
        <v>2699.62</v>
      </c>
      <c r="BG228">
        <v>3.7795070000000002</v>
      </c>
      <c r="BI228" s="1">
        <v>43371</v>
      </c>
      <c r="BJ228">
        <v>3818.86</v>
      </c>
      <c r="BK228">
        <v>4.6794450000000003</v>
      </c>
      <c r="BM228" s="1">
        <v>43371</v>
      </c>
      <c r="BN228">
        <v>280.5</v>
      </c>
      <c r="BO228">
        <v>3.5789249999999999</v>
      </c>
      <c r="BQ228" s="1">
        <v>43371</v>
      </c>
      <c r="BR228">
        <v>338.95</v>
      </c>
      <c r="BS228">
        <v>3.185654</v>
      </c>
      <c r="BU228" s="1">
        <v>43373</v>
      </c>
      <c r="BV228">
        <v>707.31799999999998</v>
      </c>
    </row>
    <row r="229" spans="1:74" x14ac:dyDescent="0.35">
      <c r="A229" s="1">
        <v>43404</v>
      </c>
      <c r="B229">
        <v>341.41</v>
      </c>
      <c r="C229">
        <v>3.3307069999999999</v>
      </c>
      <c r="E229" s="1">
        <v>43404</v>
      </c>
      <c r="F229">
        <v>391.98</v>
      </c>
      <c r="G229">
        <v>3.6231969999999998</v>
      </c>
      <c r="I229" s="1">
        <v>43404</v>
      </c>
      <c r="J229">
        <v>415.19</v>
      </c>
      <c r="K229">
        <v>4.0519679999999996</v>
      </c>
      <c r="M229" s="1">
        <v>43404</v>
      </c>
      <c r="N229">
        <v>491.38</v>
      </c>
      <c r="O229">
        <v>4.6344190000000003</v>
      </c>
      <c r="Q229" s="1">
        <v>43404</v>
      </c>
      <c r="R229">
        <v>259.44159999999999</v>
      </c>
      <c r="S229">
        <v>3.0399349999999998</v>
      </c>
      <c r="U229" s="1">
        <v>43404</v>
      </c>
      <c r="V229">
        <v>322.66000000000003</v>
      </c>
      <c r="W229">
        <v>3.3112759999999999</v>
      </c>
      <c r="Y229" s="1">
        <v>43404</v>
      </c>
      <c r="Z229">
        <v>354.45</v>
      </c>
      <c r="AA229">
        <v>3.540905</v>
      </c>
      <c r="AC229" s="1">
        <v>43404</v>
      </c>
      <c r="AD229">
        <v>417.11</v>
      </c>
      <c r="AE229">
        <v>3.8143790000000002</v>
      </c>
      <c r="AG229" s="1">
        <v>43404</v>
      </c>
      <c r="AH229">
        <v>536.82000000000005</v>
      </c>
      <c r="AI229">
        <v>4.2098950000000004</v>
      </c>
      <c r="AK229" s="1">
        <v>43404</v>
      </c>
      <c r="AL229">
        <v>1968.07</v>
      </c>
      <c r="AM229">
        <v>6.8642190000000003</v>
      </c>
      <c r="AO229" s="1">
        <v>43404</v>
      </c>
      <c r="AP229">
        <v>1732.4849999999999</v>
      </c>
      <c r="AQ229">
        <v>6.8373390000000001</v>
      </c>
      <c r="AS229" s="1">
        <v>43404</v>
      </c>
      <c r="AT229">
        <v>4892.2299999999996</v>
      </c>
      <c r="AU229">
        <v>7.3626420000000001</v>
      </c>
      <c r="AW229" s="1">
        <v>43404</v>
      </c>
      <c r="AX229">
        <v>1834.38</v>
      </c>
      <c r="AY229">
        <v>2.957544</v>
      </c>
      <c r="BA229" s="1">
        <v>43404</v>
      </c>
      <c r="BB229">
        <v>3321.66</v>
      </c>
      <c r="BC229">
        <v>3.3810539999999998</v>
      </c>
      <c r="BE229" s="1">
        <v>43404</v>
      </c>
      <c r="BF229">
        <v>2687.55</v>
      </c>
      <c r="BG229">
        <v>3.9569610000000002</v>
      </c>
      <c r="BI229" s="1">
        <v>43404</v>
      </c>
      <c r="BJ229">
        <v>3680.12</v>
      </c>
      <c r="BK229">
        <v>4.9794669999999996</v>
      </c>
      <c r="BM229" s="1">
        <v>43404</v>
      </c>
      <c r="BN229">
        <v>278.94</v>
      </c>
      <c r="BO229">
        <v>3.7411319999999999</v>
      </c>
      <c r="BQ229" s="1">
        <v>43404</v>
      </c>
      <c r="BR229">
        <v>339.19</v>
      </c>
      <c r="BS229">
        <v>3.2955640000000002</v>
      </c>
      <c r="BU229" s="1">
        <v>43404</v>
      </c>
      <c r="BV229">
        <v>708.54100000000005</v>
      </c>
    </row>
    <row r="230" spans="1:74" x14ac:dyDescent="0.35">
      <c r="A230" s="1">
        <v>43434</v>
      </c>
      <c r="B230">
        <v>344.39</v>
      </c>
      <c r="C230">
        <v>3.2360899999999999</v>
      </c>
      <c r="E230" s="1">
        <v>43434</v>
      </c>
      <c r="F230">
        <v>393.59</v>
      </c>
      <c r="G230">
        <v>3.6116579999999998</v>
      </c>
      <c r="I230" s="1">
        <v>43434</v>
      </c>
      <c r="J230">
        <v>415.29</v>
      </c>
      <c r="K230">
        <v>4.0789010000000001</v>
      </c>
      <c r="M230" s="1">
        <v>43434</v>
      </c>
      <c r="N230">
        <v>489.45</v>
      </c>
      <c r="O230">
        <v>4.7740539999999996</v>
      </c>
      <c r="Q230" s="1">
        <v>43434</v>
      </c>
      <c r="R230">
        <v>260.20389999999998</v>
      </c>
      <c r="S230">
        <v>3.0306670000000002</v>
      </c>
      <c r="U230" s="1">
        <v>43434</v>
      </c>
      <c r="V230">
        <v>324.27</v>
      </c>
      <c r="W230">
        <v>3.2580740000000001</v>
      </c>
      <c r="Y230" s="1">
        <v>43434</v>
      </c>
      <c r="Z230">
        <v>356.89</v>
      </c>
      <c r="AA230">
        <v>3.4799199999999999</v>
      </c>
      <c r="AC230" s="1">
        <v>43434</v>
      </c>
      <c r="AD230">
        <v>420.54</v>
      </c>
      <c r="AE230">
        <v>3.7367599999999999</v>
      </c>
      <c r="AG230" s="1">
        <v>43434</v>
      </c>
      <c r="AH230">
        <v>540.29</v>
      </c>
      <c r="AI230">
        <v>4.2870359999999996</v>
      </c>
      <c r="AK230" s="1">
        <v>43434</v>
      </c>
      <c r="AL230">
        <v>1951.14</v>
      </c>
      <c r="AM230">
        <v>7.2220969999999998</v>
      </c>
      <c r="AO230" s="1">
        <v>43434</v>
      </c>
      <c r="AP230">
        <v>1719.3379</v>
      </c>
      <c r="AQ230">
        <v>7.1946399999999997</v>
      </c>
      <c r="AS230" s="1">
        <v>43434</v>
      </c>
      <c r="AT230">
        <v>4758.08</v>
      </c>
      <c r="AU230">
        <v>7.787255</v>
      </c>
      <c r="AW230" s="1">
        <v>43434</v>
      </c>
      <c r="AX230">
        <v>1847.08</v>
      </c>
      <c r="AY230">
        <v>2.8594719999999998</v>
      </c>
      <c r="BA230" s="1">
        <v>43434</v>
      </c>
      <c r="BB230">
        <v>3384.52</v>
      </c>
      <c r="BC230">
        <v>3.2853479999999999</v>
      </c>
      <c r="BE230" s="1">
        <v>43434</v>
      </c>
      <c r="BF230">
        <v>2687.2</v>
      </c>
      <c r="BG230">
        <v>4.0578440000000002</v>
      </c>
      <c r="BI230" s="1">
        <v>43434</v>
      </c>
      <c r="BJ230">
        <v>3661.54</v>
      </c>
      <c r="BK230">
        <v>5.0518419999999997</v>
      </c>
      <c r="BM230" s="1">
        <v>43434</v>
      </c>
      <c r="BN230">
        <v>280.79000000000002</v>
      </c>
      <c r="BO230">
        <v>3.6837149999999999</v>
      </c>
      <c r="BQ230" s="1">
        <v>43434</v>
      </c>
      <c r="BR230">
        <v>340.48</v>
      </c>
      <c r="BS230">
        <v>3.2790029999999999</v>
      </c>
      <c r="BU230" s="1">
        <v>43434</v>
      </c>
      <c r="BV230">
        <v>709.995</v>
      </c>
    </row>
    <row r="231" spans="1:74" x14ac:dyDescent="0.35">
      <c r="A231" s="1">
        <v>43465</v>
      </c>
      <c r="B231">
        <v>351.18</v>
      </c>
      <c r="C231">
        <v>2.9419680000000001</v>
      </c>
      <c r="E231" s="1">
        <v>43465</v>
      </c>
      <c r="F231">
        <v>400.37</v>
      </c>
      <c r="G231">
        <v>3.3667739999999999</v>
      </c>
      <c r="I231" s="1">
        <v>43465</v>
      </c>
      <c r="J231">
        <v>422.21</v>
      </c>
      <c r="K231">
        <v>3.8514309999999998</v>
      </c>
      <c r="M231" s="1">
        <v>43465</v>
      </c>
      <c r="N231">
        <v>495.69</v>
      </c>
      <c r="O231">
        <v>4.6471049999999998</v>
      </c>
      <c r="Q231" s="1">
        <v>43465</v>
      </c>
      <c r="R231">
        <v>262.22620000000001</v>
      </c>
      <c r="S231">
        <v>2.7562899999999999</v>
      </c>
      <c r="U231" s="1">
        <v>43465</v>
      </c>
      <c r="V231">
        <v>328.74</v>
      </c>
      <c r="W231">
        <v>2.9811619999999999</v>
      </c>
      <c r="Y231" s="1">
        <v>43465</v>
      </c>
      <c r="Z231">
        <v>362.54</v>
      </c>
      <c r="AA231">
        <v>3.2700710000000002</v>
      </c>
      <c r="AC231" s="1">
        <v>43465</v>
      </c>
      <c r="AD231">
        <v>429.17</v>
      </c>
      <c r="AE231">
        <v>3.4624799999999998</v>
      </c>
      <c r="AG231" s="1">
        <v>43465</v>
      </c>
      <c r="AH231">
        <v>560.13</v>
      </c>
      <c r="AI231">
        <v>4.0624510000000003</v>
      </c>
      <c r="AK231" s="1">
        <v>43465</v>
      </c>
      <c r="AL231">
        <v>1909.36</v>
      </c>
      <c r="AM231">
        <v>7.9521649999999999</v>
      </c>
      <c r="AO231" s="1">
        <v>43465</v>
      </c>
      <c r="AP231">
        <v>1682.9589000000001</v>
      </c>
      <c r="AQ231">
        <v>7.9432590000000003</v>
      </c>
      <c r="AS231" s="1">
        <v>43465</v>
      </c>
      <c r="AT231">
        <v>4631.58</v>
      </c>
      <c r="AU231">
        <v>8.1371120000000001</v>
      </c>
      <c r="AW231" s="1">
        <v>43465</v>
      </c>
      <c r="AX231">
        <v>1874.81</v>
      </c>
      <c r="AY231">
        <v>2.535164</v>
      </c>
      <c r="BA231" s="1">
        <v>43465</v>
      </c>
      <c r="BB231">
        <v>3569.7</v>
      </c>
      <c r="BC231">
        <v>2.9866799999999998</v>
      </c>
      <c r="BE231" s="1">
        <v>43465</v>
      </c>
      <c r="BF231">
        <v>2715.28</v>
      </c>
      <c r="BG231">
        <v>3.8823850000000002</v>
      </c>
      <c r="BI231" s="1">
        <v>43465</v>
      </c>
      <c r="BJ231">
        <v>3750.01</v>
      </c>
      <c r="BK231">
        <v>4.9054549999999999</v>
      </c>
      <c r="BM231" s="1">
        <v>43465</v>
      </c>
      <c r="BN231">
        <v>285.33</v>
      </c>
      <c r="BO231">
        <v>3.4406119999999998</v>
      </c>
      <c r="BQ231" s="1">
        <v>43465</v>
      </c>
      <c r="BR231">
        <v>343.17</v>
      </c>
      <c r="BS231">
        <v>3.057137</v>
      </c>
      <c r="BU231" s="1">
        <v>43465</v>
      </c>
      <c r="BV231">
        <v>711.30200000000002</v>
      </c>
    </row>
    <row r="232" spans="1:74" x14ac:dyDescent="0.35">
      <c r="A232" s="1">
        <v>43496</v>
      </c>
      <c r="B232">
        <v>353.35</v>
      </c>
      <c r="C232">
        <v>2.869672</v>
      </c>
      <c r="E232" s="1">
        <v>43496</v>
      </c>
      <c r="F232">
        <v>405.51</v>
      </c>
      <c r="G232">
        <v>3.196885</v>
      </c>
      <c r="I232" s="1">
        <v>43496</v>
      </c>
      <c r="J232">
        <v>431.18</v>
      </c>
      <c r="K232">
        <v>3.5817600000000001</v>
      </c>
      <c r="M232" s="1">
        <v>43496</v>
      </c>
      <c r="N232">
        <v>508.58</v>
      </c>
      <c r="O232">
        <v>4.327</v>
      </c>
      <c r="Q232" s="1">
        <v>43496</v>
      </c>
      <c r="R232">
        <v>263.26670000000001</v>
      </c>
      <c r="S232">
        <v>2.6625239999999999</v>
      </c>
      <c r="U232" s="1">
        <v>43496</v>
      </c>
      <c r="V232">
        <v>331.26</v>
      </c>
      <c r="W232">
        <v>2.8420860000000001</v>
      </c>
      <c r="Y232" s="1">
        <v>43496</v>
      </c>
      <c r="Z232">
        <v>366.3</v>
      </c>
      <c r="AA232">
        <v>3.1584490000000001</v>
      </c>
      <c r="AC232" s="1">
        <v>43496</v>
      </c>
      <c r="AD232">
        <v>434.07</v>
      </c>
      <c r="AE232">
        <v>3.321736</v>
      </c>
      <c r="AG232" s="1">
        <v>43496</v>
      </c>
      <c r="AH232">
        <v>572.64</v>
      </c>
      <c r="AI232">
        <v>3.9257439999999999</v>
      </c>
      <c r="AK232" s="1">
        <v>43496</v>
      </c>
      <c r="AL232">
        <v>1995.67</v>
      </c>
      <c r="AM232">
        <v>6.9014959999999999</v>
      </c>
      <c r="AO232" s="1">
        <v>43496</v>
      </c>
      <c r="AP232">
        <v>1757.8630000000001</v>
      </c>
      <c r="AQ232">
        <v>6.8668120000000004</v>
      </c>
      <c r="AS232" s="1">
        <v>43496</v>
      </c>
      <c r="AT232">
        <v>4907.8500000000004</v>
      </c>
      <c r="AU232">
        <v>7.5902849999999997</v>
      </c>
      <c r="AW232" s="1">
        <v>43496</v>
      </c>
      <c r="AX232">
        <v>1882.86</v>
      </c>
      <c r="AY232">
        <v>2.48455</v>
      </c>
      <c r="BA232" s="1">
        <v>43496</v>
      </c>
      <c r="BB232">
        <v>3593.66</v>
      </c>
      <c r="BC232">
        <v>2.9613749999999999</v>
      </c>
      <c r="BE232" s="1">
        <v>43496</v>
      </c>
      <c r="BF232">
        <v>2763.81</v>
      </c>
      <c r="BG232">
        <v>3.554357</v>
      </c>
      <c r="BI232" s="1">
        <v>43496</v>
      </c>
      <c r="BJ232">
        <v>3884.7</v>
      </c>
      <c r="BK232">
        <v>4.6569820000000002</v>
      </c>
      <c r="BM232" s="1">
        <v>43496</v>
      </c>
      <c r="BN232">
        <v>288.32</v>
      </c>
      <c r="BO232">
        <v>3.3051400000000002</v>
      </c>
      <c r="BQ232" s="1">
        <v>43496</v>
      </c>
      <c r="BR232">
        <v>344.78</v>
      </c>
      <c r="BS232">
        <v>2.9412370000000001</v>
      </c>
      <c r="BU232" s="1">
        <v>43496</v>
      </c>
      <c r="BV232">
        <v>712.70399999999995</v>
      </c>
    </row>
    <row r="233" spans="1:74" x14ac:dyDescent="0.35">
      <c r="A233" s="1">
        <v>43524</v>
      </c>
      <c r="B233">
        <v>352.74</v>
      </c>
      <c r="C233">
        <v>2.938564</v>
      </c>
      <c r="E233" s="1">
        <v>43524</v>
      </c>
      <c r="F233">
        <v>405.76</v>
      </c>
      <c r="G233">
        <v>3.2279140000000002</v>
      </c>
      <c r="I233" s="1">
        <v>43524</v>
      </c>
      <c r="J233">
        <v>431.75</v>
      </c>
      <c r="K233">
        <v>3.5990449999999998</v>
      </c>
      <c r="M233" s="1">
        <v>43524</v>
      </c>
      <c r="N233">
        <v>510.52</v>
      </c>
      <c r="O233">
        <v>4.323232</v>
      </c>
      <c r="Q233" s="1">
        <v>43524</v>
      </c>
      <c r="R233">
        <v>263.67899999999997</v>
      </c>
      <c r="S233">
        <v>2.6905800000000002</v>
      </c>
      <c r="U233" s="1">
        <v>43524</v>
      </c>
      <c r="V233">
        <v>331.55</v>
      </c>
      <c r="W233">
        <v>2.8846029999999998</v>
      </c>
      <c r="Y233" s="1">
        <v>43524</v>
      </c>
      <c r="Z233">
        <v>366.29</v>
      </c>
      <c r="AA233">
        <v>3.2101389999999999</v>
      </c>
      <c r="AC233" s="1">
        <v>43524</v>
      </c>
      <c r="AD233">
        <v>433.71</v>
      </c>
      <c r="AE233">
        <v>3.389119</v>
      </c>
      <c r="AG233" s="1">
        <v>43524</v>
      </c>
      <c r="AH233">
        <v>569.49</v>
      </c>
      <c r="AI233">
        <v>3.9918439999999999</v>
      </c>
      <c r="AK233" s="1">
        <v>43524</v>
      </c>
      <c r="AL233">
        <v>2028.86</v>
      </c>
      <c r="AM233">
        <v>6.5414810000000001</v>
      </c>
      <c r="AO233" s="1">
        <v>43524</v>
      </c>
      <c r="AP233">
        <v>1786.32</v>
      </c>
      <c r="AQ233">
        <v>6.4953950000000003</v>
      </c>
      <c r="AS233" s="1">
        <v>43524</v>
      </c>
      <c r="AT233">
        <v>5032.43</v>
      </c>
      <c r="AU233">
        <v>7.546926</v>
      </c>
      <c r="AW233" s="1">
        <v>43524</v>
      </c>
      <c r="AX233">
        <v>1881.44</v>
      </c>
      <c r="AY233">
        <v>2.5486080000000002</v>
      </c>
      <c r="BA233" s="1">
        <v>43524</v>
      </c>
      <c r="BB233">
        <v>3549.74</v>
      </c>
      <c r="BC233">
        <v>3.0495480000000001</v>
      </c>
      <c r="BE233" s="1">
        <v>43524</v>
      </c>
      <c r="BF233">
        <v>2774.05</v>
      </c>
      <c r="BG233">
        <v>3.5395789999999998</v>
      </c>
      <c r="BI233" s="1">
        <v>43524</v>
      </c>
      <c r="BJ233">
        <v>3880.36</v>
      </c>
      <c r="BK233">
        <v>4.6895100000000003</v>
      </c>
      <c r="BM233" s="1">
        <v>43524</v>
      </c>
      <c r="BN233">
        <v>289.5</v>
      </c>
      <c r="BO233">
        <v>3.2791700000000001</v>
      </c>
      <c r="BQ233" s="1">
        <v>43524</v>
      </c>
      <c r="BR233">
        <v>345.76</v>
      </c>
      <c r="BS233">
        <v>2.9120650000000001</v>
      </c>
      <c r="BU233" s="1">
        <v>43524</v>
      </c>
      <c r="BV233">
        <v>713.97299999999996</v>
      </c>
    </row>
    <row r="234" spans="1:74" x14ac:dyDescent="0.35">
      <c r="A234" s="1">
        <v>43553</v>
      </c>
      <c r="B234">
        <v>358.75</v>
      </c>
      <c r="C234">
        <v>2.6706400000000001</v>
      </c>
      <c r="E234" s="1">
        <v>43553</v>
      </c>
      <c r="F234">
        <v>413.88</v>
      </c>
      <c r="G234">
        <v>2.9747249999999998</v>
      </c>
      <c r="I234" s="1">
        <v>43553</v>
      </c>
      <c r="J234">
        <v>441.79</v>
      </c>
      <c r="K234">
        <v>3.3337289999999999</v>
      </c>
      <c r="M234" s="1">
        <v>43553</v>
      </c>
      <c r="N234">
        <v>524.54</v>
      </c>
      <c r="O234">
        <v>4.0170539999999999</v>
      </c>
      <c r="Q234" s="1">
        <v>43553</v>
      </c>
      <c r="R234">
        <v>265.41550000000001</v>
      </c>
      <c r="S234">
        <v>2.469128</v>
      </c>
      <c r="U234" s="1">
        <v>43553</v>
      </c>
      <c r="V234">
        <v>335.77</v>
      </c>
      <c r="W234">
        <v>2.6900059999999999</v>
      </c>
      <c r="Y234" s="1">
        <v>43553</v>
      </c>
      <c r="Z234">
        <v>371.94</v>
      </c>
      <c r="AA234">
        <v>2.9480849999999998</v>
      </c>
      <c r="AC234" s="1">
        <v>43553</v>
      </c>
      <c r="AD234">
        <v>442.41</v>
      </c>
      <c r="AE234">
        <v>3.0916049999999999</v>
      </c>
      <c r="AG234" s="1">
        <v>43553</v>
      </c>
      <c r="AH234">
        <v>596.24</v>
      </c>
      <c r="AI234">
        <v>3.6949920000000001</v>
      </c>
      <c r="AK234" s="1">
        <v>43553</v>
      </c>
      <c r="AL234">
        <v>2047.94</v>
      </c>
      <c r="AM234">
        <v>6.4300230000000003</v>
      </c>
      <c r="AO234" s="1">
        <v>43553</v>
      </c>
      <c r="AP234">
        <v>1802.826</v>
      </c>
      <c r="AQ234">
        <v>6.3813690000000003</v>
      </c>
      <c r="AS234" s="1">
        <v>43553</v>
      </c>
      <c r="AT234">
        <v>5097.88</v>
      </c>
      <c r="AU234">
        <v>7.4550789999999996</v>
      </c>
      <c r="AW234" s="1">
        <v>43553</v>
      </c>
      <c r="AX234">
        <v>1904.59</v>
      </c>
      <c r="AY234">
        <v>2.2953420000000002</v>
      </c>
      <c r="BA234" s="1">
        <v>43553</v>
      </c>
      <c r="BB234">
        <v>3736.29</v>
      </c>
      <c r="BC234">
        <v>2.7656740000000002</v>
      </c>
      <c r="BE234" s="1">
        <v>43553</v>
      </c>
      <c r="BF234">
        <v>2819.13</v>
      </c>
      <c r="BG234">
        <v>3.249787</v>
      </c>
      <c r="BI234" s="1">
        <v>43553</v>
      </c>
      <c r="BJ234">
        <v>4048.87</v>
      </c>
      <c r="BK234">
        <v>4.4064810000000003</v>
      </c>
      <c r="BM234" s="1">
        <v>43553</v>
      </c>
      <c r="BN234">
        <v>294.57</v>
      </c>
      <c r="BO234">
        <v>3.0128430000000002</v>
      </c>
      <c r="BQ234" s="1">
        <v>43553</v>
      </c>
      <c r="BR234">
        <v>348.25</v>
      </c>
      <c r="BS234">
        <v>2.699681</v>
      </c>
      <c r="BU234" s="1">
        <v>43555</v>
      </c>
      <c r="BV234">
        <v>715.56700000000001</v>
      </c>
    </row>
    <row r="235" spans="1:74" x14ac:dyDescent="0.35">
      <c r="A235" s="1">
        <v>43585</v>
      </c>
      <c r="B235">
        <v>358.16</v>
      </c>
      <c r="C235">
        <v>2.7292529999999999</v>
      </c>
      <c r="E235" s="1">
        <v>43585</v>
      </c>
      <c r="F235">
        <v>414.01</v>
      </c>
      <c r="G235">
        <v>2.9878179999999999</v>
      </c>
      <c r="I235" s="1">
        <v>43585</v>
      </c>
      <c r="J235">
        <v>442.88</v>
      </c>
      <c r="K235">
        <v>3.3237239999999999</v>
      </c>
      <c r="M235" s="1">
        <v>43585</v>
      </c>
      <c r="N235">
        <v>529.05999999999995</v>
      </c>
      <c r="O235">
        <v>3.953284</v>
      </c>
      <c r="Q235" s="1">
        <v>43585</v>
      </c>
      <c r="R235">
        <v>266.01159999999999</v>
      </c>
      <c r="S235">
        <v>2.4460150000000001</v>
      </c>
      <c r="U235" s="1">
        <v>43585</v>
      </c>
      <c r="V235">
        <v>336.25</v>
      </c>
      <c r="W235">
        <v>2.6609060000000002</v>
      </c>
      <c r="Y235" s="1">
        <v>43585</v>
      </c>
      <c r="Z235">
        <v>372.31</v>
      </c>
      <c r="AA235">
        <v>3.0059499999999999</v>
      </c>
      <c r="AC235" s="1">
        <v>43585</v>
      </c>
      <c r="AD235">
        <v>442.18</v>
      </c>
      <c r="AE235">
        <v>3.1617000000000002</v>
      </c>
      <c r="AG235" s="1">
        <v>43585</v>
      </c>
      <c r="AH235">
        <v>593.83000000000004</v>
      </c>
      <c r="AI235">
        <v>3.7366640000000002</v>
      </c>
      <c r="AK235" s="1">
        <v>43585</v>
      </c>
      <c r="AL235">
        <v>2077.06</v>
      </c>
      <c r="AM235">
        <v>6.1164820000000004</v>
      </c>
      <c r="AO235" s="1">
        <v>43585</v>
      </c>
      <c r="AP235">
        <v>1827.3789999999999</v>
      </c>
      <c r="AQ235">
        <v>6.064578</v>
      </c>
      <c r="AS235" s="1">
        <v>43585</v>
      </c>
      <c r="AT235">
        <v>5234.7</v>
      </c>
      <c r="AU235">
        <v>7.1702769999999996</v>
      </c>
      <c r="AW235" s="1">
        <v>43585</v>
      </c>
      <c r="AX235">
        <v>1905.4</v>
      </c>
      <c r="AY235">
        <v>2.31616</v>
      </c>
      <c r="BA235" s="1">
        <v>43585</v>
      </c>
      <c r="BB235">
        <v>3669.4</v>
      </c>
      <c r="BC235">
        <v>2.8841580000000002</v>
      </c>
      <c r="BE235" s="1">
        <v>43585</v>
      </c>
      <c r="BF235">
        <v>2832.6</v>
      </c>
      <c r="BG235">
        <v>3.2150479999999999</v>
      </c>
      <c r="BI235" s="1">
        <v>43585</v>
      </c>
      <c r="BJ235">
        <v>4076.2</v>
      </c>
      <c r="BK235">
        <v>4.3793509999999998</v>
      </c>
      <c r="BM235" s="1">
        <v>43585</v>
      </c>
      <c r="BN235">
        <v>295.2</v>
      </c>
      <c r="BO235">
        <v>3.0179610000000001</v>
      </c>
      <c r="BQ235" s="1">
        <v>43585</v>
      </c>
      <c r="BR235">
        <v>349.17</v>
      </c>
      <c r="BS235">
        <v>2.6760700000000002</v>
      </c>
      <c r="BU235" s="1">
        <v>43585</v>
      </c>
      <c r="BV235">
        <v>716.91300000000001</v>
      </c>
    </row>
    <row r="236" spans="1:74" x14ac:dyDescent="0.35">
      <c r="A236" s="1">
        <v>43616</v>
      </c>
      <c r="B236">
        <v>364.95</v>
      </c>
      <c r="C236">
        <v>2.4031009999999999</v>
      </c>
      <c r="E236" s="1">
        <v>43616</v>
      </c>
      <c r="F236">
        <v>421.46</v>
      </c>
      <c r="G236">
        <v>2.7431920000000001</v>
      </c>
      <c r="I236" s="1">
        <v>43616</v>
      </c>
      <c r="J236">
        <v>450.42</v>
      </c>
      <c r="K236">
        <v>3.1336430000000002</v>
      </c>
      <c r="M236" s="1">
        <v>43616</v>
      </c>
      <c r="N236">
        <v>535.36</v>
      </c>
      <c r="O236">
        <v>3.8273410000000001</v>
      </c>
      <c r="Q236" s="1">
        <v>43616</v>
      </c>
      <c r="R236">
        <v>267.87939999999998</v>
      </c>
      <c r="S236">
        <v>2.1992780000000001</v>
      </c>
      <c r="U236" s="1">
        <v>43616</v>
      </c>
      <c r="V236">
        <v>340.36</v>
      </c>
      <c r="W236">
        <v>2.4535809999999998</v>
      </c>
      <c r="Y236" s="1">
        <v>43616</v>
      </c>
      <c r="Z236">
        <v>377.63</v>
      </c>
      <c r="AA236">
        <v>2.7331099999999999</v>
      </c>
      <c r="AC236" s="1">
        <v>43616</v>
      </c>
      <c r="AD236">
        <v>450.58</v>
      </c>
      <c r="AE236">
        <v>2.8586809999999998</v>
      </c>
      <c r="AG236" s="1">
        <v>43616</v>
      </c>
      <c r="AH236">
        <v>618.35</v>
      </c>
      <c r="AI236">
        <v>3.4785309999999998</v>
      </c>
      <c r="AK236" s="1">
        <v>43616</v>
      </c>
      <c r="AL236">
        <v>2052.37</v>
      </c>
      <c r="AM236">
        <v>6.573601</v>
      </c>
      <c r="AO236" s="1">
        <v>43616</v>
      </c>
      <c r="AP236">
        <v>1806.0709999999999</v>
      </c>
      <c r="AQ236">
        <v>6.5481319999999998</v>
      </c>
      <c r="AS236" s="1">
        <v>43616</v>
      </c>
      <c r="AT236">
        <v>5148.6899999999996</v>
      </c>
      <c r="AU236">
        <v>7.1068920000000002</v>
      </c>
      <c r="AW236" s="1">
        <v>43616</v>
      </c>
      <c r="AX236">
        <v>1933.54</v>
      </c>
      <c r="AY236">
        <v>1.988734</v>
      </c>
      <c r="BA236" s="1">
        <v>43616</v>
      </c>
      <c r="BB236">
        <v>3909.5</v>
      </c>
      <c r="BC236">
        <v>2.5309849999999998</v>
      </c>
      <c r="BE236" s="1">
        <v>43616</v>
      </c>
      <c r="BF236">
        <v>2861.3</v>
      </c>
      <c r="BG236">
        <v>3.0440109999999998</v>
      </c>
      <c r="BI236" s="1">
        <v>43616</v>
      </c>
      <c r="BJ236">
        <v>4169.76</v>
      </c>
      <c r="BK236">
        <v>4.2292360000000002</v>
      </c>
      <c r="BM236" s="1">
        <v>43616</v>
      </c>
      <c r="BN236">
        <v>301.22000000000003</v>
      </c>
      <c r="BO236">
        <v>2.6821510000000002</v>
      </c>
      <c r="BQ236" s="1">
        <v>43616</v>
      </c>
      <c r="BR236">
        <v>352.57</v>
      </c>
      <c r="BS236">
        <v>2.3235459999999999</v>
      </c>
      <c r="BU236" s="1">
        <v>43616</v>
      </c>
      <c r="BV236">
        <v>718.54899999999998</v>
      </c>
    </row>
    <row r="237" spans="1:74" x14ac:dyDescent="0.35">
      <c r="A237" s="1">
        <v>43644</v>
      </c>
      <c r="B237">
        <v>368.05</v>
      </c>
      <c r="C237">
        <v>2.2362869999999999</v>
      </c>
      <c r="E237" s="1">
        <v>43644</v>
      </c>
      <c r="F237">
        <v>427.43</v>
      </c>
      <c r="G237">
        <v>2.544689</v>
      </c>
      <c r="I237" s="1">
        <v>43644</v>
      </c>
      <c r="J237">
        <v>460.15</v>
      </c>
      <c r="K237">
        <v>2.875794</v>
      </c>
      <c r="M237" s="1">
        <v>43644</v>
      </c>
      <c r="N237">
        <v>549.70000000000005</v>
      </c>
      <c r="O237">
        <v>3.5339710000000002</v>
      </c>
      <c r="Q237" s="1">
        <v>43644</v>
      </c>
      <c r="R237">
        <v>269.3603</v>
      </c>
      <c r="S237">
        <v>1.996272</v>
      </c>
      <c r="U237" s="1">
        <v>43644</v>
      </c>
      <c r="V237">
        <v>343.32</v>
      </c>
      <c r="W237">
        <v>2.2992370000000002</v>
      </c>
      <c r="Y237" s="1">
        <v>43644</v>
      </c>
      <c r="Z237">
        <v>381.51</v>
      </c>
      <c r="AA237">
        <v>2.544054</v>
      </c>
      <c r="AC237" s="1">
        <v>43644</v>
      </c>
      <c r="AD237">
        <v>458.52</v>
      </c>
      <c r="AE237">
        <v>2.6131730000000002</v>
      </c>
      <c r="AG237" s="1">
        <v>43644</v>
      </c>
      <c r="AH237">
        <v>635.5</v>
      </c>
      <c r="AI237">
        <v>3.311814</v>
      </c>
      <c r="AK237" s="1">
        <v>43644</v>
      </c>
      <c r="AL237">
        <v>2099.15</v>
      </c>
      <c r="AM237">
        <v>5.8683180000000004</v>
      </c>
      <c r="AO237" s="1">
        <v>43644</v>
      </c>
      <c r="AP237">
        <v>1846.136</v>
      </c>
      <c r="AQ237">
        <v>5.8241399999999999</v>
      </c>
      <c r="AS237" s="1">
        <v>43644</v>
      </c>
      <c r="AT237">
        <v>5331.54</v>
      </c>
      <c r="AU237">
        <v>6.79481</v>
      </c>
      <c r="AW237" s="1">
        <v>43644</v>
      </c>
      <c r="AX237">
        <v>1949.63</v>
      </c>
      <c r="AY237">
        <v>1.80013</v>
      </c>
      <c r="BA237" s="1">
        <v>43644</v>
      </c>
      <c r="BB237">
        <v>3961.7</v>
      </c>
      <c r="BC237">
        <v>2.4654759999999998</v>
      </c>
      <c r="BE237" s="1">
        <v>43644</v>
      </c>
      <c r="BF237">
        <v>2907.5</v>
      </c>
      <c r="BG237">
        <v>2.7453240000000001</v>
      </c>
      <c r="BI237" s="1">
        <v>43644</v>
      </c>
      <c r="BJ237">
        <v>4341.5200000000004</v>
      </c>
      <c r="BK237">
        <v>3.9590649999999998</v>
      </c>
      <c r="BM237" s="1">
        <v>43644</v>
      </c>
      <c r="BN237">
        <v>304.22000000000003</v>
      </c>
      <c r="BO237">
        <v>2.5373009999999998</v>
      </c>
      <c r="BQ237" s="1">
        <v>43644</v>
      </c>
      <c r="BR237">
        <v>354.06</v>
      </c>
      <c r="BS237">
        <v>2.208253</v>
      </c>
      <c r="BU237" s="1">
        <v>43646</v>
      </c>
      <c r="BV237">
        <v>720.13900000000001</v>
      </c>
    </row>
    <row r="238" spans="1:74" x14ac:dyDescent="0.35">
      <c r="A238" s="1">
        <v>43677</v>
      </c>
      <c r="B238">
        <v>368.39</v>
      </c>
      <c r="C238">
        <v>2.2753260000000002</v>
      </c>
      <c r="E238" s="1">
        <v>43677</v>
      </c>
      <c r="F238">
        <v>428.75</v>
      </c>
      <c r="G238">
        <v>2.578497</v>
      </c>
      <c r="I238" s="1">
        <v>43677</v>
      </c>
      <c r="J238">
        <v>462.31</v>
      </c>
      <c r="K238">
        <v>2.8908749999999999</v>
      </c>
      <c r="M238" s="1">
        <v>43677</v>
      </c>
      <c r="N238">
        <v>553.41</v>
      </c>
      <c r="O238">
        <v>3.514256</v>
      </c>
      <c r="Q238" s="1">
        <v>43677</v>
      </c>
      <c r="R238">
        <v>269.26949999999999</v>
      </c>
      <c r="S238">
        <v>2.103132</v>
      </c>
      <c r="U238" s="1">
        <v>43677</v>
      </c>
      <c r="V238">
        <v>343.59</v>
      </c>
      <c r="W238">
        <v>2.3417870000000001</v>
      </c>
      <c r="Y238" s="1">
        <v>43677</v>
      </c>
      <c r="Z238">
        <v>382.41</v>
      </c>
      <c r="AA238">
        <v>2.5366089999999999</v>
      </c>
      <c r="AC238" s="1">
        <v>43677</v>
      </c>
      <c r="AD238">
        <v>459.69</v>
      </c>
      <c r="AE238">
        <v>2.6082239999999999</v>
      </c>
      <c r="AG238" s="1">
        <v>43677</v>
      </c>
      <c r="AH238">
        <v>640.12</v>
      </c>
      <c r="AI238">
        <v>3.2794840000000001</v>
      </c>
      <c r="AK238" s="1">
        <v>43677</v>
      </c>
      <c r="AL238">
        <v>2110.98</v>
      </c>
      <c r="AM238">
        <v>5.8824870000000002</v>
      </c>
      <c r="AO238" s="1">
        <v>43677</v>
      </c>
      <c r="AP238">
        <v>1855.6379999999999</v>
      </c>
      <c r="AQ238">
        <v>5.8451279999999999</v>
      </c>
      <c r="AS238" s="1">
        <v>43677</v>
      </c>
      <c r="AT238">
        <v>5416.53</v>
      </c>
      <c r="AU238">
        <v>6.6471770000000001</v>
      </c>
      <c r="AW238" s="1">
        <v>43677</v>
      </c>
      <c r="AX238">
        <v>1946.14</v>
      </c>
      <c r="AY238">
        <v>1.907289</v>
      </c>
      <c r="BA238" s="1">
        <v>43677</v>
      </c>
      <c r="BB238">
        <v>3968.04</v>
      </c>
      <c r="BC238">
        <v>2.4689230000000002</v>
      </c>
      <c r="BE238" s="1">
        <v>43677</v>
      </c>
      <c r="BF238">
        <v>2914.16</v>
      </c>
      <c r="BG238">
        <v>2.7735590000000001</v>
      </c>
      <c r="BI238" s="1">
        <v>43677</v>
      </c>
      <c r="BJ238">
        <v>4393.75</v>
      </c>
      <c r="BK238">
        <v>3.896239</v>
      </c>
      <c r="BM238" s="1">
        <v>43677</v>
      </c>
      <c r="BN238">
        <v>304.85000000000002</v>
      </c>
      <c r="BO238">
        <v>2.5627</v>
      </c>
      <c r="BQ238" s="1">
        <v>43677</v>
      </c>
      <c r="BR238">
        <v>354</v>
      </c>
      <c r="BS238">
        <v>2.3224390000000001</v>
      </c>
      <c r="BU238" s="1">
        <v>43677</v>
      </c>
      <c r="BV238">
        <v>721.44500000000005</v>
      </c>
    </row>
    <row r="239" spans="1:74" x14ac:dyDescent="0.35">
      <c r="A239" s="1">
        <v>43707</v>
      </c>
      <c r="B239">
        <v>377.12</v>
      </c>
      <c r="C239">
        <v>1.8599300000000001</v>
      </c>
      <c r="E239" s="1">
        <v>43707</v>
      </c>
      <c r="F239">
        <v>441.62</v>
      </c>
      <c r="G239">
        <v>2.1937609999999999</v>
      </c>
      <c r="I239" s="1">
        <v>43707</v>
      </c>
      <c r="J239">
        <v>477.59</v>
      </c>
      <c r="K239">
        <v>2.5221909999999998</v>
      </c>
      <c r="M239" s="1">
        <v>43707</v>
      </c>
      <c r="N239">
        <v>570.49</v>
      </c>
      <c r="O239">
        <v>3.186985</v>
      </c>
      <c r="Q239" s="1">
        <v>43707</v>
      </c>
      <c r="R239">
        <v>271.38290000000001</v>
      </c>
      <c r="S239">
        <v>1.79053</v>
      </c>
      <c r="U239" s="1">
        <v>43707</v>
      </c>
      <c r="V239">
        <v>348.05</v>
      </c>
      <c r="W239">
        <v>2.0265499999999999</v>
      </c>
      <c r="Y239" s="1">
        <v>43707</v>
      </c>
      <c r="Z239">
        <v>388.59</v>
      </c>
      <c r="AA239">
        <v>2.0642269999999998</v>
      </c>
      <c r="AC239" s="1">
        <v>43707</v>
      </c>
      <c r="AD239">
        <v>475.53</v>
      </c>
      <c r="AE239">
        <v>2.1705209999999999</v>
      </c>
      <c r="AG239" s="1">
        <v>43707</v>
      </c>
      <c r="AH239">
        <v>690.47</v>
      </c>
      <c r="AI239">
        <v>2.8040989999999999</v>
      </c>
      <c r="AK239" s="1">
        <v>43707</v>
      </c>
      <c r="AL239">
        <v>2119.4299999999998</v>
      </c>
      <c r="AM239">
        <v>5.7225210000000004</v>
      </c>
      <c r="AO239" s="1">
        <v>43707</v>
      </c>
      <c r="AP239">
        <v>1862.47</v>
      </c>
      <c r="AQ239">
        <v>5.6868150000000002</v>
      </c>
      <c r="AS239" s="1">
        <v>43707</v>
      </c>
      <c r="AT239">
        <v>5473.54</v>
      </c>
      <c r="AU239">
        <v>6.45777</v>
      </c>
      <c r="AW239" s="1">
        <v>43707</v>
      </c>
      <c r="AX239">
        <v>1981.49</v>
      </c>
      <c r="AY239">
        <v>1.4924040000000001</v>
      </c>
      <c r="BA239" s="1">
        <v>43707</v>
      </c>
      <c r="BB239">
        <v>4384.67</v>
      </c>
      <c r="BC239">
        <v>1.919972</v>
      </c>
      <c r="BE239" s="1">
        <v>43707</v>
      </c>
      <c r="BF239">
        <v>2964.81</v>
      </c>
      <c r="BG239">
        <v>2.4341360000000001</v>
      </c>
      <c r="BI239" s="1">
        <v>43707</v>
      </c>
      <c r="BJ239">
        <v>4651.37</v>
      </c>
      <c r="BK239">
        <v>3.5151219999999999</v>
      </c>
      <c r="BM239" s="1">
        <v>43707</v>
      </c>
      <c r="BN239">
        <v>312.10000000000002</v>
      </c>
      <c r="BO239">
        <v>2.1685400000000001</v>
      </c>
      <c r="BQ239" s="1">
        <v>43707</v>
      </c>
      <c r="BR239">
        <v>357.85</v>
      </c>
      <c r="BS239">
        <v>1.8992</v>
      </c>
      <c r="BU239" s="1">
        <v>43708</v>
      </c>
      <c r="BV239">
        <v>722.92499999999995</v>
      </c>
    </row>
    <row r="240" spans="1:74" x14ac:dyDescent="0.35">
      <c r="A240" s="1">
        <v>43738</v>
      </c>
      <c r="B240">
        <v>375.29</v>
      </c>
      <c r="C240">
        <v>2.0115310000000002</v>
      </c>
      <c r="E240" s="1">
        <v>43738</v>
      </c>
      <c r="F240">
        <v>438.63</v>
      </c>
      <c r="G240">
        <v>2.3022960000000001</v>
      </c>
      <c r="I240" s="1">
        <v>43738</v>
      </c>
      <c r="J240">
        <v>473.6</v>
      </c>
      <c r="K240">
        <v>2.6377630000000001</v>
      </c>
      <c r="M240" s="1">
        <v>43738</v>
      </c>
      <c r="N240">
        <v>567.61</v>
      </c>
      <c r="O240">
        <v>3.280462</v>
      </c>
      <c r="Q240" s="1">
        <v>43738</v>
      </c>
      <c r="R240">
        <v>271.26069999999999</v>
      </c>
      <c r="S240">
        <v>1.879264</v>
      </c>
      <c r="U240" s="1">
        <v>43738</v>
      </c>
      <c r="V240">
        <v>347.69</v>
      </c>
      <c r="W240">
        <v>2.1486350000000001</v>
      </c>
      <c r="Y240" s="1">
        <v>43738</v>
      </c>
      <c r="Z240">
        <v>387.13</v>
      </c>
      <c r="AA240">
        <v>2.2524130000000002</v>
      </c>
      <c r="AC240" s="1">
        <v>43738</v>
      </c>
      <c r="AD240">
        <v>471.23</v>
      </c>
      <c r="AE240">
        <v>2.321488</v>
      </c>
      <c r="AG240" s="1">
        <v>43738</v>
      </c>
      <c r="AH240">
        <v>677.3</v>
      </c>
      <c r="AI240">
        <v>2.9546579999999998</v>
      </c>
      <c r="AK240" s="1">
        <v>43738</v>
      </c>
      <c r="AL240">
        <v>2127.15</v>
      </c>
      <c r="AM240">
        <v>5.6460869999999996</v>
      </c>
      <c r="AO240" s="1">
        <v>43738</v>
      </c>
      <c r="AP240">
        <v>1869.556</v>
      </c>
      <c r="AQ240">
        <v>5.6100279999999998</v>
      </c>
      <c r="AS240" s="1">
        <v>43738</v>
      </c>
      <c r="AT240">
        <v>5475.11</v>
      </c>
      <c r="AU240">
        <v>6.317545</v>
      </c>
      <c r="AW240" s="1">
        <v>43738</v>
      </c>
      <c r="AX240">
        <v>1972.64</v>
      </c>
      <c r="AY240">
        <v>1.631848</v>
      </c>
      <c r="BA240" s="1">
        <v>43738</v>
      </c>
      <c r="BB240">
        <v>4275.3</v>
      </c>
      <c r="BC240">
        <v>2.0696629999999998</v>
      </c>
      <c r="BE240" s="1">
        <v>43738</v>
      </c>
      <c r="BF240">
        <v>2958.04</v>
      </c>
      <c r="BG240">
        <v>2.5217369999999999</v>
      </c>
      <c r="BI240" s="1">
        <v>43738</v>
      </c>
      <c r="BJ240">
        <v>4584.91</v>
      </c>
      <c r="BK240">
        <v>3.6337820000000001</v>
      </c>
      <c r="BM240" s="1">
        <v>43738</v>
      </c>
      <c r="BN240">
        <v>309.99</v>
      </c>
      <c r="BO240">
        <v>2.3255650000000001</v>
      </c>
      <c r="BQ240" s="1">
        <v>43738</v>
      </c>
      <c r="BR240">
        <v>357.33</v>
      </c>
      <c r="BS240">
        <v>2.0364200000000001</v>
      </c>
      <c r="BU240" s="1">
        <v>43738</v>
      </c>
      <c r="BV240">
        <v>724.18799999999999</v>
      </c>
    </row>
    <row r="241" spans="1:74" x14ac:dyDescent="0.35">
      <c r="A241" s="1">
        <v>43769</v>
      </c>
      <c r="B241">
        <v>376</v>
      </c>
      <c r="C241">
        <v>1.9841200000000001</v>
      </c>
      <c r="E241" s="1">
        <v>43769</v>
      </c>
      <c r="F241">
        <v>439.79</v>
      </c>
      <c r="G241">
        <v>2.2612950000000001</v>
      </c>
      <c r="I241" s="1">
        <v>43769</v>
      </c>
      <c r="J241">
        <v>476.12</v>
      </c>
      <c r="K241">
        <v>2.5733440000000001</v>
      </c>
      <c r="M241" s="1">
        <v>43769</v>
      </c>
      <c r="N241">
        <v>571.71</v>
      </c>
      <c r="O241">
        <v>3.2020819999999999</v>
      </c>
      <c r="Q241" s="1">
        <v>43769</v>
      </c>
      <c r="R241">
        <v>272.1832</v>
      </c>
      <c r="S241">
        <v>1.7700990000000001</v>
      </c>
      <c r="U241" s="1">
        <v>43769</v>
      </c>
      <c r="V241">
        <v>348.91</v>
      </c>
      <c r="W241">
        <v>2.106868</v>
      </c>
      <c r="Y241" s="1">
        <v>43769</v>
      </c>
      <c r="Z241">
        <v>388.83</v>
      </c>
      <c r="AA241">
        <v>2.2362250000000001</v>
      </c>
      <c r="AC241" s="1">
        <v>43769</v>
      </c>
      <c r="AD241">
        <v>473.36</v>
      </c>
      <c r="AE241">
        <v>2.2829329999999999</v>
      </c>
      <c r="AG241" s="1">
        <v>43769</v>
      </c>
      <c r="AH241">
        <v>676.9</v>
      </c>
      <c r="AI241">
        <v>2.9724089999999999</v>
      </c>
      <c r="AK241" s="1">
        <v>43769</v>
      </c>
      <c r="AL241">
        <v>2133.02</v>
      </c>
      <c r="AM241">
        <v>5.6995290000000001</v>
      </c>
      <c r="AO241" s="1">
        <v>43769</v>
      </c>
      <c r="AP241">
        <v>1874.1510000000001</v>
      </c>
      <c r="AQ241">
        <v>5.6648240000000003</v>
      </c>
      <c r="AS241" s="1">
        <v>43769</v>
      </c>
      <c r="AT241">
        <v>5521.21</v>
      </c>
      <c r="AU241">
        <v>6.3647159999999996</v>
      </c>
      <c r="AW241" s="1">
        <v>43769</v>
      </c>
      <c r="AX241">
        <v>1978.34</v>
      </c>
      <c r="AY241">
        <v>1.5648120000000001</v>
      </c>
      <c r="BA241" s="1">
        <v>43769</v>
      </c>
      <c r="BB241">
        <v>4238.57</v>
      </c>
      <c r="BC241">
        <v>2.1282070000000002</v>
      </c>
      <c r="BE241" s="1">
        <v>43769</v>
      </c>
      <c r="BF241">
        <v>2976.55</v>
      </c>
      <c r="BG241">
        <v>2.4232779999999998</v>
      </c>
      <c r="BI241" s="1">
        <v>43769</v>
      </c>
      <c r="BJ241">
        <v>4611.1099999999997</v>
      </c>
      <c r="BK241">
        <v>3.6096550000000001</v>
      </c>
      <c r="BM241" s="1">
        <v>43769</v>
      </c>
      <c r="BN241">
        <v>311.02</v>
      </c>
      <c r="BO241">
        <v>2.2908750000000002</v>
      </c>
      <c r="BQ241" s="1">
        <v>43769</v>
      </c>
      <c r="BR241">
        <v>358.29</v>
      </c>
      <c r="BS241">
        <v>1.964923</v>
      </c>
      <c r="BU241" s="1">
        <v>43769</v>
      </c>
      <c r="BV241">
        <v>725.58100000000002</v>
      </c>
    </row>
    <row r="242" spans="1:74" x14ac:dyDescent="0.35">
      <c r="A242" s="1">
        <v>43798</v>
      </c>
      <c r="B242">
        <v>375.44</v>
      </c>
      <c r="C242">
        <v>2.0673900000000001</v>
      </c>
      <c r="E242" s="1">
        <v>43798</v>
      </c>
      <c r="F242">
        <v>439.26</v>
      </c>
      <c r="G242">
        <v>2.3330540000000002</v>
      </c>
      <c r="I242" s="1">
        <v>43798</v>
      </c>
      <c r="J242">
        <v>476.78</v>
      </c>
      <c r="K242">
        <v>2.611148</v>
      </c>
      <c r="M242" s="1">
        <v>43798</v>
      </c>
      <c r="N242">
        <v>573.57000000000005</v>
      </c>
      <c r="O242">
        <v>3.2278769999999999</v>
      </c>
      <c r="Q242" s="1">
        <v>43798</v>
      </c>
      <c r="R242">
        <v>272.18419999999998</v>
      </c>
      <c r="S242">
        <v>1.8109329999999999</v>
      </c>
      <c r="U242" s="1">
        <v>43798</v>
      </c>
      <c r="V242">
        <v>348.75</v>
      </c>
      <c r="W242">
        <v>2.1534140000000002</v>
      </c>
      <c r="Y242" s="1">
        <v>43798</v>
      </c>
      <c r="Z242">
        <v>388.43</v>
      </c>
      <c r="AA242">
        <v>2.3474430000000002</v>
      </c>
      <c r="AC242" s="1">
        <v>43798</v>
      </c>
      <c r="AD242">
        <v>471.79</v>
      </c>
      <c r="AE242">
        <v>2.3796029999999999</v>
      </c>
      <c r="AG242" s="1">
        <v>43798</v>
      </c>
      <c r="AH242">
        <v>677.43</v>
      </c>
      <c r="AI242">
        <v>2.9858730000000002</v>
      </c>
      <c r="AK242" s="1">
        <v>43798</v>
      </c>
      <c r="AL242">
        <v>2139.9899999999998</v>
      </c>
      <c r="AM242">
        <v>5.5862629999999998</v>
      </c>
      <c r="AO242" s="1">
        <v>43798</v>
      </c>
      <c r="AP242">
        <v>1880.039</v>
      </c>
      <c r="AQ242">
        <v>5.5524190000000004</v>
      </c>
      <c r="AS242" s="1">
        <v>43798</v>
      </c>
      <c r="AT242">
        <v>5552.26</v>
      </c>
      <c r="AU242">
        <v>6.174112</v>
      </c>
      <c r="AW242" s="1">
        <v>43798</v>
      </c>
      <c r="AX242">
        <v>1973.39</v>
      </c>
      <c r="AY242">
        <v>1.66231</v>
      </c>
      <c r="BA242" s="1">
        <v>43798</v>
      </c>
      <c r="BB242">
        <v>4216.68</v>
      </c>
      <c r="BC242">
        <v>2.1693220000000002</v>
      </c>
      <c r="BE242" s="1">
        <v>43798</v>
      </c>
      <c r="BF242">
        <v>2977.73</v>
      </c>
      <c r="BG242">
        <v>2.475921</v>
      </c>
      <c r="BI242" s="1">
        <v>43798</v>
      </c>
      <c r="BJ242">
        <v>4640.68</v>
      </c>
      <c r="BK242">
        <v>3.5878779999999999</v>
      </c>
      <c r="BM242" s="1">
        <v>43798</v>
      </c>
      <c r="BN242">
        <v>309.75</v>
      </c>
      <c r="BO242">
        <v>2.4010359999999999</v>
      </c>
      <c r="BQ242" s="1">
        <v>43798</v>
      </c>
      <c r="BR242">
        <v>358.34</v>
      </c>
      <c r="BS242">
        <v>2.0272649999999999</v>
      </c>
      <c r="BU242" s="1">
        <v>43799</v>
      </c>
      <c r="BV242">
        <v>726.48599999999999</v>
      </c>
    </row>
    <row r="243" spans="1:74" x14ac:dyDescent="0.35">
      <c r="A243" s="1">
        <v>43830</v>
      </c>
      <c r="B243">
        <v>374.62</v>
      </c>
      <c r="C243">
        <v>2.1000480000000001</v>
      </c>
      <c r="E243" s="1">
        <v>43830</v>
      </c>
      <c r="F243">
        <v>438.45</v>
      </c>
      <c r="G243">
        <v>2.348611</v>
      </c>
      <c r="I243" s="1">
        <v>43830</v>
      </c>
      <c r="J243">
        <v>477.03</v>
      </c>
      <c r="K243">
        <v>2.5979990000000002</v>
      </c>
      <c r="M243" s="1">
        <v>43830</v>
      </c>
      <c r="N243">
        <v>577.21</v>
      </c>
      <c r="O243">
        <v>3.172987</v>
      </c>
      <c r="Q243" s="1">
        <v>43830</v>
      </c>
      <c r="R243">
        <v>272.81349999999998</v>
      </c>
      <c r="S243">
        <v>1.7511380000000001</v>
      </c>
      <c r="U243" s="1">
        <v>43830</v>
      </c>
      <c r="V243">
        <v>349.54</v>
      </c>
      <c r="W243">
        <v>2.151227</v>
      </c>
      <c r="Y243" s="1">
        <v>43830</v>
      </c>
      <c r="Z243">
        <v>389.07</v>
      </c>
      <c r="AA243">
        <v>2.3735110000000001</v>
      </c>
      <c r="AC243" s="1">
        <v>43830</v>
      </c>
      <c r="AD243">
        <v>471.1</v>
      </c>
      <c r="AE243">
        <v>2.425465</v>
      </c>
      <c r="AG243" s="1">
        <v>43830</v>
      </c>
      <c r="AH243">
        <v>669.72</v>
      </c>
      <c r="AI243">
        <v>3.0748120000000001</v>
      </c>
      <c r="AK243" s="1">
        <v>43830</v>
      </c>
      <c r="AL243">
        <v>2182.77</v>
      </c>
      <c r="AM243">
        <v>5.1912399999999996</v>
      </c>
      <c r="AO243" s="1">
        <v>43830</v>
      </c>
      <c r="AP243">
        <v>1916.5160000000001</v>
      </c>
      <c r="AQ243">
        <v>5.1436780000000004</v>
      </c>
      <c r="AS243" s="1">
        <v>43830</v>
      </c>
      <c r="AT243">
        <v>5720.22</v>
      </c>
      <c r="AU243">
        <v>6.0543199999999997</v>
      </c>
      <c r="AW243" s="1">
        <v>43830</v>
      </c>
      <c r="AX243">
        <v>1972.74</v>
      </c>
      <c r="AY243">
        <v>1.676561</v>
      </c>
      <c r="BA243" s="1">
        <v>43830</v>
      </c>
      <c r="BB243">
        <v>4098.99</v>
      </c>
      <c r="BC243">
        <v>2.3386239999999998</v>
      </c>
      <c r="BE243" s="1">
        <v>43830</v>
      </c>
      <c r="BF243">
        <v>2990.65</v>
      </c>
      <c r="BG243">
        <v>2.4151090000000002</v>
      </c>
      <c r="BI243" s="1">
        <v>43830</v>
      </c>
      <c r="BJ243">
        <v>4645.92</v>
      </c>
      <c r="BK243">
        <v>3.6042130000000001</v>
      </c>
      <c r="BM243" s="1">
        <v>43830</v>
      </c>
      <c r="BN243">
        <v>308.98</v>
      </c>
      <c r="BO243">
        <v>2.4849640000000002</v>
      </c>
      <c r="BQ243" s="1">
        <v>43830</v>
      </c>
      <c r="BR243">
        <v>358.72</v>
      </c>
      <c r="BS243">
        <v>2.0456650000000001</v>
      </c>
      <c r="BU243" s="1">
        <v>43830</v>
      </c>
      <c r="BV243">
        <v>727.52300000000002</v>
      </c>
    </row>
    <row r="244" spans="1:74" x14ac:dyDescent="0.35">
      <c r="A244" s="1">
        <v>43861</v>
      </c>
      <c r="B244">
        <v>381.17</v>
      </c>
      <c r="C244">
        <v>1.797099</v>
      </c>
      <c r="E244" s="1">
        <v>43861</v>
      </c>
      <c r="F244">
        <v>448.94</v>
      </c>
      <c r="G244">
        <v>2.0637910000000002</v>
      </c>
      <c r="I244" s="1">
        <v>43861</v>
      </c>
      <c r="J244">
        <v>488.65</v>
      </c>
      <c r="K244">
        <v>2.326387</v>
      </c>
      <c r="M244" s="1">
        <v>43861</v>
      </c>
      <c r="N244">
        <v>590.66</v>
      </c>
      <c r="O244">
        <v>2.921605</v>
      </c>
      <c r="Q244" s="1">
        <v>43861</v>
      </c>
      <c r="R244">
        <v>274.35140000000001</v>
      </c>
      <c r="S244">
        <v>1.5677000000000001</v>
      </c>
      <c r="U244" s="1">
        <v>43861</v>
      </c>
      <c r="V244">
        <v>353.3</v>
      </c>
      <c r="W244">
        <v>1.9332929999999999</v>
      </c>
      <c r="Y244" s="1">
        <v>43861</v>
      </c>
      <c r="Z244">
        <v>394.12</v>
      </c>
      <c r="AA244">
        <v>1.982923</v>
      </c>
      <c r="AC244" s="1">
        <v>43861</v>
      </c>
      <c r="AD244">
        <v>484.35</v>
      </c>
      <c r="AE244">
        <v>2.0606559999999998</v>
      </c>
      <c r="AG244" s="1">
        <v>43861</v>
      </c>
      <c r="AH244">
        <v>704.7</v>
      </c>
      <c r="AI244">
        <v>2.7573650000000001</v>
      </c>
      <c r="AK244" s="1">
        <v>43861</v>
      </c>
      <c r="AL244">
        <v>2183.35</v>
      </c>
      <c r="AM244">
        <v>5.5166430000000002</v>
      </c>
      <c r="AO244" s="1">
        <v>43861</v>
      </c>
      <c r="AP244">
        <v>1915.384</v>
      </c>
      <c r="AQ244">
        <v>5.4864090000000001</v>
      </c>
      <c r="AS244" s="1">
        <v>43861</v>
      </c>
      <c r="AT244">
        <v>5810.66</v>
      </c>
      <c r="AU244">
        <v>6.1438030000000001</v>
      </c>
      <c r="AW244" s="1">
        <v>43861</v>
      </c>
      <c r="AX244">
        <v>2000.87</v>
      </c>
      <c r="AY244">
        <v>1.3744050000000001</v>
      </c>
      <c r="BA244" s="1">
        <v>43861</v>
      </c>
      <c r="BB244">
        <v>4379.57</v>
      </c>
      <c r="BC244">
        <v>1.9755609999999999</v>
      </c>
      <c r="BE244" s="1">
        <v>43861</v>
      </c>
      <c r="BF244">
        <v>3034.2</v>
      </c>
      <c r="BG244">
        <v>2.1456390000000001</v>
      </c>
      <c r="BI244" s="1">
        <v>43861</v>
      </c>
      <c r="BJ244">
        <v>4830.1099999999997</v>
      </c>
      <c r="BK244">
        <v>3.3474370000000002</v>
      </c>
      <c r="BM244" s="1">
        <v>43861</v>
      </c>
      <c r="BN244">
        <v>316.67</v>
      </c>
      <c r="BO244">
        <v>2.0770110000000002</v>
      </c>
      <c r="BQ244" s="1">
        <v>43861</v>
      </c>
      <c r="BR244">
        <v>362.29</v>
      </c>
      <c r="BS244">
        <v>1.6726760000000001</v>
      </c>
      <c r="BU244" s="1">
        <v>43861</v>
      </c>
      <c r="BV244">
        <v>728.495</v>
      </c>
    </row>
    <row r="245" spans="1:74" x14ac:dyDescent="0.35">
      <c r="A245" s="1">
        <v>43889</v>
      </c>
      <c r="B245">
        <v>388.73</v>
      </c>
      <c r="C245">
        <v>1.40079</v>
      </c>
      <c r="E245" s="1">
        <v>43889</v>
      </c>
      <c r="F245">
        <v>457.28</v>
      </c>
      <c r="G245">
        <v>1.7981860000000001</v>
      </c>
      <c r="I245" s="1">
        <v>43889</v>
      </c>
      <c r="J245">
        <v>496.79</v>
      </c>
      <c r="K245">
        <v>2.1190069999999999</v>
      </c>
      <c r="M245" s="1">
        <v>43889</v>
      </c>
      <c r="N245">
        <v>596.20000000000005</v>
      </c>
      <c r="O245">
        <v>2.7902490000000002</v>
      </c>
      <c r="Q245" s="1">
        <v>43889</v>
      </c>
      <c r="R245">
        <v>276.58539999999999</v>
      </c>
      <c r="S245">
        <v>1.1920729999999999</v>
      </c>
      <c r="U245" s="1">
        <v>43889</v>
      </c>
      <c r="V245">
        <v>357.58</v>
      </c>
      <c r="W245">
        <v>1.5851649999999999</v>
      </c>
      <c r="Y245" s="1">
        <v>43889</v>
      </c>
      <c r="Z245">
        <v>400.52</v>
      </c>
      <c r="AA245">
        <v>1.587666</v>
      </c>
      <c r="AC245" s="1">
        <v>43889</v>
      </c>
      <c r="AD245">
        <v>495.08</v>
      </c>
      <c r="AE245">
        <v>1.7977609999999999</v>
      </c>
      <c r="AG245" s="1">
        <v>43889</v>
      </c>
      <c r="AH245">
        <v>732.96</v>
      </c>
      <c r="AI245">
        <v>2.5069210000000002</v>
      </c>
      <c r="AK245" s="1">
        <v>43889</v>
      </c>
      <c r="AL245">
        <v>2152.56</v>
      </c>
      <c r="AM245">
        <v>6.2329080000000001</v>
      </c>
      <c r="AO245" s="1">
        <v>43889</v>
      </c>
      <c r="AP245">
        <v>1887.6079999999999</v>
      </c>
      <c r="AQ245">
        <v>6.2638939999999996</v>
      </c>
      <c r="AS245" s="1">
        <v>43889</v>
      </c>
      <c r="AT245">
        <v>5776.98</v>
      </c>
      <c r="AU245">
        <v>5.7598839999999996</v>
      </c>
      <c r="AW245" s="1">
        <v>43889</v>
      </c>
      <c r="AX245">
        <v>2034.1</v>
      </c>
      <c r="AY245">
        <v>0.95480900000000002</v>
      </c>
      <c r="BA245" s="1">
        <v>43889</v>
      </c>
      <c r="BB245">
        <v>4673.03</v>
      </c>
      <c r="BC245">
        <v>1.6236649999999999</v>
      </c>
      <c r="BE245" s="1">
        <v>43889</v>
      </c>
      <c r="BF245">
        <v>3064.13</v>
      </c>
      <c r="BG245">
        <v>1.9392959999999999</v>
      </c>
      <c r="BI245" s="1">
        <v>43889</v>
      </c>
      <c r="BJ245">
        <v>4924.82</v>
      </c>
      <c r="BK245">
        <v>3.216561</v>
      </c>
      <c r="BM245" s="1">
        <v>43889</v>
      </c>
      <c r="BN245">
        <v>322.73</v>
      </c>
      <c r="BO245">
        <v>1.741617</v>
      </c>
      <c r="BQ245" s="1">
        <v>43889</v>
      </c>
      <c r="BR245">
        <v>365.52</v>
      </c>
      <c r="BS245">
        <v>1.3053509999999999</v>
      </c>
      <c r="BU245" s="1">
        <v>43890</v>
      </c>
      <c r="BV245">
        <v>729.572</v>
      </c>
    </row>
    <row r="246" spans="1:74" x14ac:dyDescent="0.35">
      <c r="A246" s="1">
        <v>43921</v>
      </c>
      <c r="B246">
        <v>396.37</v>
      </c>
      <c r="C246">
        <v>0.91990899999999998</v>
      </c>
      <c r="E246" s="1">
        <v>43921</v>
      </c>
      <c r="F246">
        <v>444.94</v>
      </c>
      <c r="G246">
        <v>2.116568</v>
      </c>
      <c r="I246" s="1">
        <v>43921</v>
      </c>
      <c r="J246">
        <v>474.37</v>
      </c>
      <c r="K246">
        <v>2.7859039999999999</v>
      </c>
      <c r="M246" s="1">
        <v>43921</v>
      </c>
      <c r="N246">
        <v>534.54999999999995</v>
      </c>
      <c r="O246">
        <v>4.3235320000000002</v>
      </c>
      <c r="Q246" s="1">
        <v>43921</v>
      </c>
      <c r="R246">
        <v>277.6961</v>
      </c>
      <c r="S246">
        <v>0.97252700000000003</v>
      </c>
      <c r="U246" s="1">
        <v>43921</v>
      </c>
      <c r="V246">
        <v>359.39</v>
      </c>
      <c r="W246">
        <v>1.3815519999999999</v>
      </c>
      <c r="Y246" s="1">
        <v>43921</v>
      </c>
      <c r="Z246">
        <v>399.55</v>
      </c>
      <c r="AA246">
        <v>1.5933059999999999</v>
      </c>
      <c r="AC246" s="1">
        <v>43921</v>
      </c>
      <c r="AD246">
        <v>481.16</v>
      </c>
      <c r="AE246">
        <v>2.1030609999999998</v>
      </c>
      <c r="AG246" s="1">
        <v>43921</v>
      </c>
      <c r="AH246">
        <v>711.29</v>
      </c>
      <c r="AI246">
        <v>2.7049059999999998</v>
      </c>
      <c r="AK246" s="1">
        <v>43921</v>
      </c>
      <c r="AL246">
        <v>1905.89</v>
      </c>
      <c r="AM246">
        <v>9.4419160000000009</v>
      </c>
      <c r="AO246" s="1">
        <v>43921</v>
      </c>
      <c r="AP246">
        <v>1675.047</v>
      </c>
      <c r="AQ246">
        <v>9.5342269999999996</v>
      </c>
      <c r="AS246" s="1">
        <v>43921</v>
      </c>
      <c r="AT246">
        <v>4939.67</v>
      </c>
      <c r="AU246">
        <v>8.0936889999999995</v>
      </c>
      <c r="AW246" s="1">
        <v>43921</v>
      </c>
      <c r="AX246">
        <v>2076.34</v>
      </c>
      <c r="AY246">
        <v>0.38226500000000002</v>
      </c>
      <c r="BA246" s="1">
        <v>43921</v>
      </c>
      <c r="BB246">
        <v>4955.8599999999997</v>
      </c>
      <c r="BC246">
        <v>1.312883</v>
      </c>
      <c r="BE246" s="1">
        <v>43921</v>
      </c>
      <c r="BF246">
        <v>2896.34</v>
      </c>
      <c r="BG246">
        <v>3.1727650000000001</v>
      </c>
      <c r="BI246" s="1">
        <v>43921</v>
      </c>
      <c r="BJ246">
        <v>4436.1899999999996</v>
      </c>
      <c r="BK246">
        <v>3.8714680000000001</v>
      </c>
      <c r="BM246" s="1">
        <v>43921</v>
      </c>
      <c r="BN246">
        <v>312.64</v>
      </c>
      <c r="BO246">
        <v>2.368611</v>
      </c>
      <c r="BQ246" s="1">
        <v>43921</v>
      </c>
      <c r="BR246">
        <v>357.96</v>
      </c>
      <c r="BS246">
        <v>2.4011960000000001</v>
      </c>
      <c r="BU246" s="1">
        <v>43921</v>
      </c>
      <c r="BV246">
        <v>731.70299999999997</v>
      </c>
    </row>
    <row r="247" spans="1:74" x14ac:dyDescent="0.35">
      <c r="A247" s="1">
        <v>43951</v>
      </c>
      <c r="B247">
        <v>399.05</v>
      </c>
      <c r="C247">
        <v>0.75402999999999998</v>
      </c>
      <c r="E247" s="1">
        <v>43951</v>
      </c>
      <c r="F247">
        <v>454.52</v>
      </c>
      <c r="G247">
        <v>1.7786249999999999</v>
      </c>
      <c r="I247" s="1">
        <v>43951</v>
      </c>
      <c r="J247">
        <v>494.65</v>
      </c>
      <c r="K247">
        <v>2.189181</v>
      </c>
      <c r="M247" s="1">
        <v>43951</v>
      </c>
      <c r="N247">
        <v>566.22</v>
      </c>
      <c r="O247">
        <v>3.347505</v>
      </c>
      <c r="Q247" s="1">
        <v>43951</v>
      </c>
      <c r="R247">
        <v>279.21559999999999</v>
      </c>
      <c r="S247">
        <v>0.67555600000000005</v>
      </c>
      <c r="U247" s="1">
        <v>43951</v>
      </c>
      <c r="V247">
        <v>363.01</v>
      </c>
      <c r="W247">
        <v>1.1137680000000001</v>
      </c>
      <c r="Y247" s="1">
        <v>43951</v>
      </c>
      <c r="Z247">
        <v>406.92</v>
      </c>
      <c r="AA247">
        <v>1.301202</v>
      </c>
      <c r="AC247" s="1">
        <v>43951</v>
      </c>
      <c r="AD247">
        <v>495.2</v>
      </c>
      <c r="AE247">
        <v>1.778591</v>
      </c>
      <c r="AG247" s="1">
        <v>43951</v>
      </c>
      <c r="AH247">
        <v>743.35</v>
      </c>
      <c r="AI247">
        <v>2.4672839999999998</v>
      </c>
      <c r="AK247" s="1">
        <v>43951</v>
      </c>
      <c r="AL247">
        <v>1991.76</v>
      </c>
      <c r="AM247">
        <v>8.0529449999999994</v>
      </c>
      <c r="AO247" s="1">
        <v>43951</v>
      </c>
      <c r="AP247">
        <v>1743.0360000000001</v>
      </c>
      <c r="AQ247">
        <v>8.1200589999999995</v>
      </c>
      <c r="AS247" s="1">
        <v>43951</v>
      </c>
      <c r="AT247">
        <v>5484.35</v>
      </c>
      <c r="AU247">
        <v>7.1018030000000003</v>
      </c>
      <c r="AW247" s="1">
        <v>43951</v>
      </c>
      <c r="AX247">
        <v>2082</v>
      </c>
      <c r="AY247">
        <v>0.326625</v>
      </c>
      <c r="BA247" s="1">
        <v>43951</v>
      </c>
      <c r="BB247">
        <v>5056.12</v>
      </c>
      <c r="BC247">
        <v>1.2107000000000001</v>
      </c>
      <c r="BE247" s="1">
        <v>43951</v>
      </c>
      <c r="BF247">
        <v>3012.34</v>
      </c>
      <c r="BG247">
        <v>2.252885</v>
      </c>
      <c r="BI247" s="1">
        <v>43951</v>
      </c>
      <c r="BJ247">
        <v>4765.42</v>
      </c>
      <c r="BK247">
        <v>3.3904130000000001</v>
      </c>
      <c r="BM247" s="1">
        <v>43951</v>
      </c>
      <c r="BN247">
        <v>316.47000000000003</v>
      </c>
      <c r="BO247">
        <v>2.1626949999999998</v>
      </c>
      <c r="BQ247" s="1">
        <v>43951</v>
      </c>
      <c r="BR247">
        <v>362.75</v>
      </c>
      <c r="BS247">
        <v>1.814303</v>
      </c>
      <c r="BU247" s="1">
        <v>43951</v>
      </c>
      <c r="BV247">
        <v>731.76</v>
      </c>
    </row>
    <row r="248" spans="1:74" x14ac:dyDescent="0.35">
      <c r="A248" s="1">
        <v>43980</v>
      </c>
      <c r="B248">
        <v>398.9</v>
      </c>
      <c r="C248">
        <v>0.89662600000000003</v>
      </c>
      <c r="E248" s="1">
        <v>43980</v>
      </c>
      <c r="F248">
        <v>459.92</v>
      </c>
      <c r="G248">
        <v>1.559345</v>
      </c>
      <c r="I248" s="1">
        <v>43980</v>
      </c>
      <c r="J248">
        <v>499.39</v>
      </c>
      <c r="K248">
        <v>1.983093</v>
      </c>
      <c r="M248" s="1">
        <v>43980</v>
      </c>
      <c r="N248">
        <v>580.39</v>
      </c>
      <c r="O248">
        <v>2.9700090000000001</v>
      </c>
      <c r="Q248" s="1">
        <v>43980</v>
      </c>
      <c r="R248">
        <v>279.74450000000002</v>
      </c>
      <c r="S248">
        <v>0.49834699999999998</v>
      </c>
      <c r="U248" s="1">
        <v>43980</v>
      </c>
      <c r="V248">
        <v>365.02</v>
      </c>
      <c r="W248">
        <v>1.2345950000000001</v>
      </c>
      <c r="Y248" s="1">
        <v>43980</v>
      </c>
      <c r="Z248">
        <v>411.44</v>
      </c>
      <c r="AA248">
        <v>1.285482</v>
      </c>
      <c r="AC248" s="1">
        <v>43980</v>
      </c>
      <c r="AD248">
        <v>501.45</v>
      </c>
      <c r="AE248">
        <v>1.6723650000000001</v>
      </c>
      <c r="AG248" s="1">
        <v>43980</v>
      </c>
      <c r="AH248">
        <v>744.05</v>
      </c>
      <c r="AI248">
        <v>2.4893429999999999</v>
      </c>
      <c r="AK248" s="1">
        <v>43980</v>
      </c>
      <c r="AL248">
        <v>2079.5</v>
      </c>
      <c r="AM248">
        <v>7.0168790000000003</v>
      </c>
      <c r="AO248" s="1">
        <v>43980</v>
      </c>
      <c r="AP248">
        <v>1818.932</v>
      </c>
      <c r="AQ248">
        <v>7.0605549999999999</v>
      </c>
      <c r="AS248" s="1">
        <v>43980</v>
      </c>
      <c r="AT248">
        <v>5765.74</v>
      </c>
      <c r="AU248">
        <v>6.4495839999999998</v>
      </c>
      <c r="AW248" s="1">
        <v>43980</v>
      </c>
      <c r="AX248">
        <v>2085.7399999999998</v>
      </c>
      <c r="AY248">
        <v>0.29164899999999999</v>
      </c>
      <c r="BA248" s="1">
        <v>43980</v>
      </c>
      <c r="BB248">
        <v>4961.74</v>
      </c>
      <c r="BC248">
        <v>1.3181719999999999</v>
      </c>
      <c r="BE248" s="1">
        <v>43980</v>
      </c>
      <c r="BF248">
        <v>3067.3</v>
      </c>
      <c r="BG248">
        <v>1.85517</v>
      </c>
      <c r="BI248" s="1">
        <v>43980</v>
      </c>
      <c r="BJ248">
        <v>4818.8599999999997</v>
      </c>
      <c r="BK248">
        <v>3.31331</v>
      </c>
      <c r="BM248" s="1">
        <v>43980</v>
      </c>
      <c r="BN248">
        <v>319.83</v>
      </c>
      <c r="BO248">
        <v>1.987295</v>
      </c>
      <c r="BQ248" s="1">
        <v>43980</v>
      </c>
      <c r="BR248">
        <v>366.72</v>
      </c>
      <c r="BS248">
        <v>1.3063929999999999</v>
      </c>
      <c r="BU248" s="1">
        <v>43982</v>
      </c>
      <c r="BV248">
        <v>731.77200000000005</v>
      </c>
    </row>
    <row r="249" spans="1:74" x14ac:dyDescent="0.35">
      <c r="A249" s="1">
        <v>44012</v>
      </c>
      <c r="B249">
        <v>399.18</v>
      </c>
      <c r="C249">
        <v>0.86323700000000003</v>
      </c>
      <c r="E249" s="1">
        <v>44012</v>
      </c>
      <c r="F249">
        <v>464.87</v>
      </c>
      <c r="G249">
        <v>1.466383</v>
      </c>
      <c r="I249" s="1">
        <v>44012</v>
      </c>
      <c r="J249">
        <v>507.49</v>
      </c>
      <c r="K249">
        <v>1.784848</v>
      </c>
      <c r="M249" s="1">
        <v>44012</v>
      </c>
      <c r="N249">
        <v>594.6</v>
      </c>
      <c r="O249">
        <v>2.6392899999999999</v>
      </c>
      <c r="Q249" s="1">
        <v>44012</v>
      </c>
      <c r="R249">
        <v>280.13749999999999</v>
      </c>
      <c r="S249">
        <v>0.41174500000000003</v>
      </c>
      <c r="U249" s="1">
        <v>44012</v>
      </c>
      <c r="V249">
        <v>365.77</v>
      </c>
      <c r="W249">
        <v>1.1778310000000001</v>
      </c>
      <c r="Y249" s="1">
        <v>44012</v>
      </c>
      <c r="Z249">
        <v>414.24</v>
      </c>
      <c r="AA249">
        <v>1.1293</v>
      </c>
      <c r="AC249" s="1">
        <v>44012</v>
      </c>
      <c r="AD249">
        <v>508.59</v>
      </c>
      <c r="AE249">
        <v>1.511757</v>
      </c>
      <c r="AG249" s="1">
        <v>44012</v>
      </c>
      <c r="AH249">
        <v>755.59</v>
      </c>
      <c r="AI249">
        <v>2.4035549999999999</v>
      </c>
      <c r="AK249" s="1">
        <v>44012</v>
      </c>
      <c r="AL249">
        <v>2099.86</v>
      </c>
      <c r="AM249">
        <v>6.8722729999999999</v>
      </c>
      <c r="AO249" s="1">
        <v>44012</v>
      </c>
      <c r="AP249">
        <v>1832.056</v>
      </c>
      <c r="AQ249">
        <v>6.9388009999999998</v>
      </c>
      <c r="AS249" s="1">
        <v>44012</v>
      </c>
      <c r="AT249">
        <v>6014.87</v>
      </c>
      <c r="AU249">
        <v>6.081626</v>
      </c>
      <c r="AW249" s="1">
        <v>44012</v>
      </c>
      <c r="AX249">
        <v>2087.5</v>
      </c>
      <c r="AY249">
        <v>0.27818900000000002</v>
      </c>
      <c r="BA249" s="1">
        <v>44012</v>
      </c>
      <c r="BB249">
        <v>4968.17</v>
      </c>
      <c r="BC249">
        <v>1.3158719999999999</v>
      </c>
      <c r="BE249" s="1">
        <v>44012</v>
      </c>
      <c r="BF249">
        <v>3117.21</v>
      </c>
      <c r="BG249">
        <v>1.547393</v>
      </c>
      <c r="BI249" s="1">
        <v>44012</v>
      </c>
      <c r="BJ249">
        <v>4940.3</v>
      </c>
      <c r="BK249">
        <v>3.1659090000000001</v>
      </c>
      <c r="BM249" s="1">
        <v>44012</v>
      </c>
      <c r="BN249">
        <v>325</v>
      </c>
      <c r="BO249">
        <v>1.718545</v>
      </c>
      <c r="BQ249" s="1">
        <v>44012</v>
      </c>
      <c r="BR249">
        <v>370.63</v>
      </c>
      <c r="BS249">
        <v>0.85126199999999996</v>
      </c>
      <c r="BU249" s="1">
        <v>44012</v>
      </c>
      <c r="BV249">
        <v>731.86599999999999</v>
      </c>
    </row>
    <row r="250" spans="1:74" x14ac:dyDescent="0.35">
      <c r="A250" s="1">
        <v>44043</v>
      </c>
      <c r="B250">
        <v>402.18</v>
      </c>
      <c r="C250">
        <v>0.69394400000000001</v>
      </c>
      <c r="E250" s="1">
        <v>44043</v>
      </c>
      <c r="F250">
        <v>475.85</v>
      </c>
      <c r="G250">
        <v>1.297725</v>
      </c>
      <c r="I250" s="1">
        <v>44043</v>
      </c>
      <c r="J250">
        <v>523.09</v>
      </c>
      <c r="K250">
        <v>1.518365</v>
      </c>
      <c r="M250" s="1">
        <v>44043</v>
      </c>
      <c r="N250">
        <v>615.49</v>
      </c>
      <c r="O250">
        <v>2.3056549999999998</v>
      </c>
      <c r="Q250" s="1">
        <v>44043</v>
      </c>
      <c r="R250">
        <v>280.55840000000001</v>
      </c>
      <c r="S250">
        <v>0.36402899999999999</v>
      </c>
      <c r="U250" s="1">
        <v>44043</v>
      </c>
      <c r="V250">
        <v>367.16</v>
      </c>
      <c r="W250">
        <v>1.004793</v>
      </c>
      <c r="Y250" s="1">
        <v>44043</v>
      </c>
      <c r="Z250">
        <v>417.96</v>
      </c>
      <c r="AA250">
        <v>0.85341800000000001</v>
      </c>
      <c r="AC250" s="1">
        <v>44043</v>
      </c>
      <c r="AD250">
        <v>518.13</v>
      </c>
      <c r="AE250">
        <v>1.274948</v>
      </c>
      <c r="AG250" s="1">
        <v>44043</v>
      </c>
      <c r="AH250">
        <v>795.61</v>
      </c>
      <c r="AI250">
        <v>2.0980599999999998</v>
      </c>
      <c r="AK250" s="1">
        <v>44043</v>
      </c>
      <c r="AL250">
        <v>2198.3000000000002</v>
      </c>
      <c r="AM250">
        <v>5.3687769999999997</v>
      </c>
      <c r="AO250" s="1">
        <v>44043</v>
      </c>
      <c r="AP250">
        <v>1912.047</v>
      </c>
      <c r="AQ250">
        <v>5.3895860000000004</v>
      </c>
      <c r="AS250" s="1">
        <v>44043</v>
      </c>
      <c r="AT250">
        <v>6526.98</v>
      </c>
      <c r="AU250">
        <v>5.1212679999999997</v>
      </c>
      <c r="AW250" s="1">
        <v>44043</v>
      </c>
      <c r="AX250">
        <v>2094.27</v>
      </c>
      <c r="AY250">
        <v>0.215752</v>
      </c>
      <c r="BA250" s="1">
        <v>44043</v>
      </c>
      <c r="BB250">
        <v>5178.1099999999997</v>
      </c>
      <c r="BC250">
        <v>1.102414</v>
      </c>
      <c r="BE250" s="1">
        <v>44043</v>
      </c>
      <c r="BF250">
        <v>3164.12</v>
      </c>
      <c r="BG250">
        <v>1.286824</v>
      </c>
      <c r="BI250" s="1">
        <v>44043</v>
      </c>
      <c r="BJ250">
        <v>5246.48</v>
      </c>
      <c r="BK250">
        <v>2.7833909999999999</v>
      </c>
      <c r="BM250" s="1">
        <v>44043</v>
      </c>
      <c r="BN250">
        <v>328.96</v>
      </c>
      <c r="BO250">
        <v>1.5087680000000001</v>
      </c>
      <c r="BQ250" s="1">
        <v>44043</v>
      </c>
      <c r="BR250">
        <v>372.18</v>
      </c>
      <c r="BS250">
        <v>0.70864899999999997</v>
      </c>
      <c r="BU250" s="1">
        <v>44043</v>
      </c>
      <c r="BV250">
        <v>732.01099999999997</v>
      </c>
    </row>
    <row r="251" spans="1:74" x14ac:dyDescent="0.35">
      <c r="A251" s="1">
        <v>44074</v>
      </c>
      <c r="B251">
        <v>399.78</v>
      </c>
      <c r="C251">
        <v>0.80142400000000003</v>
      </c>
      <c r="E251" s="1">
        <v>44074</v>
      </c>
      <c r="F251">
        <v>469.35</v>
      </c>
      <c r="G251">
        <v>1.3892819999999999</v>
      </c>
      <c r="I251" s="1">
        <v>44074</v>
      </c>
      <c r="J251">
        <v>514.92999999999995</v>
      </c>
      <c r="K251">
        <v>1.623915</v>
      </c>
      <c r="M251" s="1">
        <v>44074</v>
      </c>
      <c r="N251">
        <v>609.17999999999995</v>
      </c>
      <c r="O251">
        <v>2.3651909999999998</v>
      </c>
      <c r="Q251" s="1">
        <v>44074</v>
      </c>
      <c r="R251">
        <v>280.60250000000002</v>
      </c>
      <c r="S251">
        <v>0.33069300000000001</v>
      </c>
      <c r="U251" s="1">
        <v>44074</v>
      </c>
      <c r="V251">
        <v>367.4</v>
      </c>
      <c r="W251">
        <v>1.0532109999999999</v>
      </c>
      <c r="Y251" s="1">
        <v>44074</v>
      </c>
      <c r="Z251">
        <v>417.43</v>
      </c>
      <c r="AA251">
        <v>0.95958699999999997</v>
      </c>
      <c r="AC251" s="1">
        <v>44074</v>
      </c>
      <c r="AD251">
        <v>515.09</v>
      </c>
      <c r="AE251">
        <v>1.3855710000000001</v>
      </c>
      <c r="AG251" s="1">
        <v>44074</v>
      </c>
      <c r="AH251">
        <v>765.85</v>
      </c>
      <c r="AI251">
        <v>2.3354439999999999</v>
      </c>
      <c r="AK251" s="1">
        <v>44074</v>
      </c>
      <c r="AL251">
        <v>2219.1999999999998</v>
      </c>
      <c r="AM251">
        <v>5.3431870000000004</v>
      </c>
      <c r="AO251" s="1">
        <v>44074</v>
      </c>
      <c r="AP251">
        <v>1930.2329999999999</v>
      </c>
      <c r="AQ251">
        <v>5.3678910000000002</v>
      </c>
      <c r="AS251" s="1">
        <v>44074</v>
      </c>
      <c r="AT251">
        <v>6588.66</v>
      </c>
      <c r="AU251">
        <v>5.0578620000000001</v>
      </c>
      <c r="AW251" s="1">
        <v>44074</v>
      </c>
      <c r="AX251">
        <v>2090.0300000000002</v>
      </c>
      <c r="AY251">
        <v>0.26022699999999999</v>
      </c>
      <c r="BA251" s="1">
        <v>44074</v>
      </c>
      <c r="BB251">
        <v>4954.8599999999997</v>
      </c>
      <c r="BC251">
        <v>1.340624</v>
      </c>
      <c r="BE251" s="1">
        <v>44074</v>
      </c>
      <c r="BF251">
        <v>3164.12</v>
      </c>
      <c r="BG251">
        <v>1.29179</v>
      </c>
      <c r="BI251" s="1">
        <v>44074</v>
      </c>
      <c r="BJ251">
        <v>5058.07</v>
      </c>
      <c r="BK251">
        <v>3.0217619999999998</v>
      </c>
      <c r="BM251" s="1">
        <v>44074</v>
      </c>
      <c r="BN251">
        <v>329.42</v>
      </c>
      <c r="BO251">
        <v>1.483914</v>
      </c>
      <c r="BQ251" s="1">
        <v>44074</v>
      </c>
      <c r="BR251">
        <v>373.1</v>
      </c>
      <c r="BS251">
        <v>0.59183699999999995</v>
      </c>
      <c r="BU251" s="1">
        <v>44074</v>
      </c>
      <c r="BV251">
        <v>732.06700000000001</v>
      </c>
    </row>
    <row r="252" spans="1:74" x14ac:dyDescent="0.35">
      <c r="A252" s="1">
        <v>44104</v>
      </c>
      <c r="B252">
        <v>399.96</v>
      </c>
      <c r="C252">
        <v>0.81741799999999998</v>
      </c>
      <c r="E252" s="1">
        <v>44104</v>
      </c>
      <c r="F252">
        <v>469.11</v>
      </c>
      <c r="G252">
        <v>1.412533</v>
      </c>
      <c r="I252" s="1">
        <v>44104</v>
      </c>
      <c r="J252">
        <v>513.47</v>
      </c>
      <c r="K252">
        <v>1.6850639999999999</v>
      </c>
      <c r="M252" s="1">
        <v>44104</v>
      </c>
      <c r="N252">
        <v>607.11</v>
      </c>
      <c r="O252">
        <v>2.4266610000000002</v>
      </c>
      <c r="Q252" s="1">
        <v>44104</v>
      </c>
      <c r="R252">
        <v>280.5831</v>
      </c>
      <c r="S252">
        <v>0.35244900000000001</v>
      </c>
      <c r="U252" s="1">
        <v>44104</v>
      </c>
      <c r="V252">
        <v>367.1</v>
      </c>
      <c r="W252">
        <v>1.086095</v>
      </c>
      <c r="Y252" s="1">
        <v>44104</v>
      </c>
      <c r="Z252">
        <v>417.49</v>
      </c>
      <c r="AA252">
        <v>0.99253800000000003</v>
      </c>
      <c r="AC252" s="1">
        <v>44104</v>
      </c>
      <c r="AD252">
        <v>515.22</v>
      </c>
      <c r="AE252">
        <v>1.391386</v>
      </c>
      <c r="AG252" s="1">
        <v>44104</v>
      </c>
      <c r="AH252">
        <v>764.77</v>
      </c>
      <c r="AI252">
        <v>2.3457110000000001</v>
      </c>
      <c r="AK252" s="1">
        <v>44104</v>
      </c>
      <c r="AL252">
        <v>2196.37</v>
      </c>
      <c r="AM252">
        <v>5.7651000000000003</v>
      </c>
      <c r="AO252" s="1">
        <v>44104</v>
      </c>
      <c r="AP252">
        <v>1912.886</v>
      </c>
      <c r="AQ252">
        <v>5.8069649999999999</v>
      </c>
      <c r="AS252" s="1">
        <v>44104</v>
      </c>
      <c r="AT252">
        <v>6422.07</v>
      </c>
      <c r="AU252">
        <v>5.2971630000000003</v>
      </c>
      <c r="AW252" s="1">
        <v>44104</v>
      </c>
      <c r="AX252">
        <v>2091.5500000000002</v>
      </c>
      <c r="AY252">
        <v>0.25389200000000001</v>
      </c>
      <c r="BA252" s="1">
        <v>44104</v>
      </c>
      <c r="BB252">
        <v>4973.92</v>
      </c>
      <c r="BC252">
        <v>1.324808</v>
      </c>
      <c r="BE252" s="1">
        <v>44104</v>
      </c>
      <c r="BF252">
        <v>3158.56</v>
      </c>
      <c r="BG252">
        <v>1.3649579999999999</v>
      </c>
      <c r="BI252" s="1">
        <v>44104</v>
      </c>
      <c r="BJ252">
        <v>5034.54</v>
      </c>
      <c r="BK252">
        <v>3.0641929999999999</v>
      </c>
      <c r="BM252" s="1">
        <v>44104</v>
      </c>
      <c r="BN252">
        <v>330.55</v>
      </c>
      <c r="BO252">
        <v>1.4366460000000001</v>
      </c>
      <c r="BQ252" s="1">
        <v>44104</v>
      </c>
      <c r="BR252">
        <v>373.58</v>
      </c>
      <c r="BS252">
        <v>0.54047199999999995</v>
      </c>
      <c r="BU252" s="1">
        <v>44104</v>
      </c>
      <c r="BV252">
        <v>732.154</v>
      </c>
    </row>
    <row r="253" spans="1:74" x14ac:dyDescent="0.35">
      <c r="A253" s="1">
        <v>44134</v>
      </c>
      <c r="B253">
        <v>397.75</v>
      </c>
      <c r="C253">
        <v>0.89610400000000001</v>
      </c>
      <c r="E253" s="1">
        <v>44134</v>
      </c>
      <c r="F253">
        <v>465.08</v>
      </c>
      <c r="G253">
        <v>1.500791</v>
      </c>
      <c r="I253" s="1">
        <v>44134</v>
      </c>
      <c r="J253">
        <v>511.98</v>
      </c>
      <c r="K253">
        <v>1.7177770000000001</v>
      </c>
      <c r="M253" s="1">
        <v>44134</v>
      </c>
      <c r="N253">
        <v>607.33000000000004</v>
      </c>
      <c r="O253">
        <v>2.4239099999999998</v>
      </c>
      <c r="Q253" s="1">
        <v>44134</v>
      </c>
      <c r="R253">
        <v>280.57209999999998</v>
      </c>
      <c r="S253">
        <v>0.36845099999999997</v>
      </c>
      <c r="U253" s="1">
        <v>44134</v>
      </c>
      <c r="V253">
        <v>366.87</v>
      </c>
      <c r="W253">
        <v>1.1161460000000001</v>
      </c>
      <c r="Y253" s="1">
        <v>44134</v>
      </c>
      <c r="Z253">
        <v>416.04</v>
      </c>
      <c r="AA253">
        <v>1.116158</v>
      </c>
      <c r="AC253" s="1">
        <v>44134</v>
      </c>
      <c r="AD253">
        <v>511.53</v>
      </c>
      <c r="AE253">
        <v>1.4984949999999999</v>
      </c>
      <c r="AG253" s="1">
        <v>44134</v>
      </c>
      <c r="AH253">
        <v>752.68</v>
      </c>
      <c r="AI253">
        <v>2.4572240000000001</v>
      </c>
      <c r="AK253" s="1">
        <v>44134</v>
      </c>
      <c r="AL253">
        <v>2207.52</v>
      </c>
      <c r="AM253">
        <v>5.7760759999999998</v>
      </c>
      <c r="AO253" s="1">
        <v>44134</v>
      </c>
      <c r="AP253">
        <v>1921.8309999999999</v>
      </c>
      <c r="AQ253">
        <v>5.8193539999999997</v>
      </c>
      <c r="AS253" s="1">
        <v>44134</v>
      </c>
      <c r="AT253">
        <v>6483.5</v>
      </c>
      <c r="AU253">
        <v>5.2778830000000001</v>
      </c>
      <c r="AW253" s="1">
        <v>44134</v>
      </c>
      <c r="AX253">
        <v>2083.59</v>
      </c>
      <c r="AY253">
        <v>0.335123</v>
      </c>
      <c r="BA253" s="1">
        <v>44134</v>
      </c>
      <c r="BB253">
        <v>4824.24</v>
      </c>
      <c r="BC253">
        <v>1.4954989999999999</v>
      </c>
      <c r="BE253" s="1">
        <v>44134</v>
      </c>
      <c r="BF253">
        <v>3159.76</v>
      </c>
      <c r="BG253">
        <v>1.370155</v>
      </c>
      <c r="BI253" s="1">
        <v>44134</v>
      </c>
      <c r="BJ253">
        <v>5007.6499999999996</v>
      </c>
      <c r="BK253">
        <v>3.1199089999999998</v>
      </c>
      <c r="BM253" s="1">
        <v>44134</v>
      </c>
      <c r="BN253">
        <v>329.02</v>
      </c>
      <c r="BO253">
        <v>1.531166</v>
      </c>
      <c r="BQ253" s="1">
        <v>44134</v>
      </c>
      <c r="BR253">
        <v>373.62</v>
      </c>
      <c r="BS253">
        <v>0.55125999999999997</v>
      </c>
      <c r="BU253" s="1">
        <v>44135</v>
      </c>
      <c r="BV253">
        <v>732.23</v>
      </c>
    </row>
    <row r="254" spans="1:74" x14ac:dyDescent="0.35">
      <c r="A254" s="1">
        <v>44165</v>
      </c>
      <c r="B254">
        <v>398.79</v>
      </c>
      <c r="C254">
        <v>0.85479000000000005</v>
      </c>
      <c r="E254" s="1">
        <v>44165</v>
      </c>
      <c r="F254">
        <v>474.02</v>
      </c>
      <c r="G254">
        <v>1.3750880000000001</v>
      </c>
      <c r="I254" s="1">
        <v>44165</v>
      </c>
      <c r="J254">
        <v>523.34</v>
      </c>
      <c r="K254">
        <v>1.54599</v>
      </c>
      <c r="M254" s="1">
        <v>44165</v>
      </c>
      <c r="N254">
        <v>626.70000000000005</v>
      </c>
      <c r="O254">
        <v>2.1342430000000001</v>
      </c>
      <c r="Q254" s="1">
        <v>44165</v>
      </c>
      <c r="R254">
        <v>280.8485</v>
      </c>
      <c r="S254">
        <v>0.319191</v>
      </c>
      <c r="U254" s="1">
        <v>44165</v>
      </c>
      <c r="V254">
        <v>367.5</v>
      </c>
      <c r="W254">
        <v>1.072886</v>
      </c>
      <c r="Y254" s="1">
        <v>44165</v>
      </c>
      <c r="Z254">
        <v>418.63</v>
      </c>
      <c r="AA254">
        <v>0.99738400000000005</v>
      </c>
      <c r="AC254" s="1">
        <v>44165</v>
      </c>
      <c r="AD254">
        <v>518.23</v>
      </c>
      <c r="AE254">
        <v>1.3597630000000001</v>
      </c>
      <c r="AG254" s="1">
        <v>44165</v>
      </c>
      <c r="AH254">
        <v>779.12</v>
      </c>
      <c r="AI254">
        <v>2.2563460000000002</v>
      </c>
      <c r="AK254" s="1">
        <v>44165</v>
      </c>
      <c r="AL254">
        <v>2294.85</v>
      </c>
      <c r="AM254">
        <v>4.7025269999999999</v>
      </c>
      <c r="AO254" s="1">
        <v>44165</v>
      </c>
      <c r="AP254">
        <v>1993.319</v>
      </c>
      <c r="AQ254">
        <v>4.7048680000000003</v>
      </c>
      <c r="AS254" s="1">
        <v>44165</v>
      </c>
      <c r="AT254">
        <v>6916.31</v>
      </c>
      <c r="AU254">
        <v>4.6781490000000003</v>
      </c>
      <c r="AW254" s="1">
        <v>44165</v>
      </c>
      <c r="AX254">
        <v>2086.11</v>
      </c>
      <c r="AY254">
        <v>0.32196000000000002</v>
      </c>
      <c r="BA254" s="1">
        <v>44165</v>
      </c>
      <c r="BB254">
        <v>4882.1499999999996</v>
      </c>
      <c r="BC254">
        <v>1.438979</v>
      </c>
      <c r="BE254" s="1">
        <v>44165</v>
      </c>
      <c r="BF254">
        <v>3197.53</v>
      </c>
      <c r="BG254">
        <v>1.1705380000000001</v>
      </c>
      <c r="BI254" s="1">
        <v>44165</v>
      </c>
      <c r="BJ254">
        <v>5277.26</v>
      </c>
      <c r="BK254">
        <v>2.7873139999999998</v>
      </c>
      <c r="BM254" s="1">
        <v>44165</v>
      </c>
      <c r="BN254">
        <v>331.59</v>
      </c>
      <c r="BO254">
        <v>1.407537</v>
      </c>
      <c r="BQ254" s="1">
        <v>44165</v>
      </c>
      <c r="BR254">
        <v>374.19</v>
      </c>
      <c r="BS254">
        <v>0.50673900000000005</v>
      </c>
      <c r="BU254" s="1">
        <v>44165</v>
      </c>
      <c r="BV254">
        <v>732.29499999999996</v>
      </c>
    </row>
    <row r="255" spans="1:74" x14ac:dyDescent="0.35">
      <c r="A255" s="1">
        <v>44196</v>
      </c>
      <c r="B255">
        <v>398.7</v>
      </c>
      <c r="C255">
        <v>0.84731999999999996</v>
      </c>
      <c r="E255" s="1">
        <v>44196</v>
      </c>
      <c r="F255">
        <v>475.63</v>
      </c>
      <c r="G255">
        <v>1.338773</v>
      </c>
      <c r="I255" s="1">
        <v>44196</v>
      </c>
      <c r="J255">
        <v>524.47</v>
      </c>
      <c r="K255">
        <v>1.508923</v>
      </c>
      <c r="M255" s="1">
        <v>44196</v>
      </c>
      <c r="N255">
        <v>631.55999999999995</v>
      </c>
      <c r="O255">
        <v>2.045194</v>
      </c>
      <c r="Q255" s="1">
        <v>44196</v>
      </c>
      <c r="R255">
        <v>281.21440000000001</v>
      </c>
      <c r="S255">
        <v>0.28027099999999999</v>
      </c>
      <c r="U255" s="1">
        <v>44196</v>
      </c>
      <c r="V255">
        <v>368.41</v>
      </c>
      <c r="W255">
        <v>0.998533</v>
      </c>
      <c r="Y255" s="1">
        <v>44196</v>
      </c>
      <c r="Z255">
        <v>419.88</v>
      </c>
      <c r="AA255">
        <v>0.99839599999999995</v>
      </c>
      <c r="AC255" s="1">
        <v>44196</v>
      </c>
      <c r="AD255">
        <v>519.64</v>
      </c>
      <c r="AE255">
        <v>1.3323499999999999</v>
      </c>
      <c r="AG255" s="1">
        <v>44196</v>
      </c>
      <c r="AH255">
        <v>777.59</v>
      </c>
      <c r="AI255">
        <v>2.2737769999999999</v>
      </c>
      <c r="AK255" s="1">
        <v>44196</v>
      </c>
      <c r="AL255">
        <v>2338.0500000000002</v>
      </c>
      <c r="AM255">
        <v>4.1845429999999997</v>
      </c>
      <c r="AO255" s="1">
        <v>44196</v>
      </c>
      <c r="AP255">
        <v>2028.44</v>
      </c>
      <c r="AQ255">
        <v>4.1600020000000004</v>
      </c>
      <c r="AS255" s="1">
        <v>44196</v>
      </c>
      <c r="AT255">
        <v>7133.06</v>
      </c>
      <c r="AU255">
        <v>4.4352520000000002</v>
      </c>
      <c r="AW255" s="1">
        <v>44196</v>
      </c>
      <c r="AX255">
        <v>2086.67</v>
      </c>
      <c r="AY255">
        <v>0.31997799999999998</v>
      </c>
      <c r="BA255" s="1">
        <v>44196</v>
      </c>
      <c r="BB255">
        <v>4824.63</v>
      </c>
      <c r="BC255">
        <v>1.5109840000000001</v>
      </c>
      <c r="BE255" s="1">
        <v>44196</v>
      </c>
      <c r="BF255">
        <v>3214.06</v>
      </c>
      <c r="BG255">
        <v>1.0811519999999999</v>
      </c>
      <c r="BI255" s="1">
        <v>44196</v>
      </c>
      <c r="BJ255">
        <v>5293.54</v>
      </c>
      <c r="BK255">
        <v>2.779887</v>
      </c>
      <c r="BM255" s="1">
        <v>44196</v>
      </c>
      <c r="BN255">
        <v>334.02</v>
      </c>
      <c r="BO255">
        <v>1.2831440000000001</v>
      </c>
      <c r="BQ255" s="1">
        <v>44196</v>
      </c>
      <c r="BR255">
        <v>374.92</v>
      </c>
      <c r="BS255">
        <v>0.45386799999999999</v>
      </c>
      <c r="BU255" s="1">
        <v>44196</v>
      </c>
      <c r="BV255">
        <v>732.37599999999998</v>
      </c>
    </row>
    <row r="256" spans="1:74" x14ac:dyDescent="0.35">
      <c r="A256" s="1">
        <v>44225</v>
      </c>
      <c r="B256">
        <v>396.69</v>
      </c>
      <c r="C256">
        <v>0.87322599999999995</v>
      </c>
      <c r="E256" s="1">
        <v>44225</v>
      </c>
      <c r="F256">
        <v>470.73</v>
      </c>
      <c r="G256">
        <v>1.4086069999999999</v>
      </c>
      <c r="I256" s="1">
        <v>44225</v>
      </c>
      <c r="J256">
        <v>517.45000000000005</v>
      </c>
      <c r="K256">
        <v>1.632995</v>
      </c>
      <c r="M256" s="1">
        <v>44225</v>
      </c>
      <c r="N256">
        <v>624.32000000000005</v>
      </c>
      <c r="O256">
        <v>2.1563590000000001</v>
      </c>
      <c r="Q256" s="1">
        <v>44225</v>
      </c>
      <c r="R256">
        <v>281.32470000000001</v>
      </c>
      <c r="S256">
        <v>0.36182799999999998</v>
      </c>
      <c r="U256" s="1">
        <v>44225</v>
      </c>
      <c r="V256">
        <v>368.56</v>
      </c>
      <c r="W256">
        <v>0.92913800000000002</v>
      </c>
      <c r="Y256" s="1">
        <v>44225</v>
      </c>
      <c r="Z256">
        <v>418.59</v>
      </c>
      <c r="AA256">
        <v>1.0425599999999999</v>
      </c>
      <c r="AC256" s="1">
        <v>44225</v>
      </c>
      <c r="AD256">
        <v>514.34</v>
      </c>
      <c r="AE256">
        <v>1.484712</v>
      </c>
      <c r="AG256" s="1">
        <v>44225</v>
      </c>
      <c r="AH256">
        <v>754.51</v>
      </c>
      <c r="AI256">
        <v>2.4716459999999998</v>
      </c>
      <c r="AK256" s="1">
        <v>44225</v>
      </c>
      <c r="AL256">
        <v>2345.7800000000002</v>
      </c>
      <c r="AM256">
        <v>4.3148419999999996</v>
      </c>
      <c r="AO256" s="1">
        <v>44225</v>
      </c>
      <c r="AP256">
        <v>2035.498</v>
      </c>
      <c r="AQ256">
        <v>4.2990430000000002</v>
      </c>
      <c r="AS256" s="1">
        <v>44225</v>
      </c>
      <c r="AT256">
        <v>7144.14</v>
      </c>
      <c r="AU256">
        <v>4.4835289999999999</v>
      </c>
      <c r="AW256" s="1">
        <v>44225</v>
      </c>
      <c r="AX256">
        <v>2081.59</v>
      </c>
      <c r="AY256">
        <v>0.36664200000000002</v>
      </c>
      <c r="BA256" s="1">
        <v>44225</v>
      </c>
      <c r="BB256">
        <v>4650.5600000000004</v>
      </c>
      <c r="BC256">
        <v>1.7177579999999999</v>
      </c>
      <c r="BE256" s="1">
        <v>44225</v>
      </c>
      <c r="BF256">
        <v>3201.83</v>
      </c>
      <c r="BG256">
        <v>1.1716709999999999</v>
      </c>
      <c r="BI256" s="1">
        <v>44225</v>
      </c>
      <c r="BJ256">
        <v>5151.09</v>
      </c>
      <c r="BK256">
        <v>2.981128</v>
      </c>
      <c r="BM256" s="1">
        <v>44225</v>
      </c>
      <c r="BN256">
        <v>333.93</v>
      </c>
      <c r="BO256">
        <v>1.280294</v>
      </c>
      <c r="BQ256" s="1">
        <v>44225</v>
      </c>
      <c r="BR256">
        <v>375.45</v>
      </c>
      <c r="BS256">
        <v>0.38819500000000001</v>
      </c>
      <c r="BU256" s="1">
        <v>44227</v>
      </c>
      <c r="BV256">
        <v>732.44500000000005</v>
      </c>
    </row>
    <row r="257" spans="1:74" x14ac:dyDescent="0.35">
      <c r="A257" s="1">
        <v>44253</v>
      </c>
      <c r="B257">
        <v>391.5</v>
      </c>
      <c r="C257">
        <v>1.154568</v>
      </c>
      <c r="E257" s="1">
        <v>44253</v>
      </c>
      <c r="F257">
        <v>461.9</v>
      </c>
      <c r="G257">
        <v>1.601178</v>
      </c>
      <c r="I257" s="1">
        <v>44253</v>
      </c>
      <c r="J257">
        <v>508.38</v>
      </c>
      <c r="K257">
        <v>1.81541</v>
      </c>
      <c r="M257" s="1">
        <v>44253</v>
      </c>
      <c r="N257">
        <v>613.47</v>
      </c>
      <c r="O257">
        <v>2.3470140000000002</v>
      </c>
      <c r="Q257" s="1">
        <v>44253</v>
      </c>
      <c r="R257">
        <v>281.14659999999998</v>
      </c>
      <c r="S257">
        <v>0.27819199999999999</v>
      </c>
      <c r="U257" s="1">
        <v>44253</v>
      </c>
      <c r="V257">
        <v>366.44</v>
      </c>
      <c r="W257">
        <v>1.171184</v>
      </c>
      <c r="Y257" s="1">
        <v>44253</v>
      </c>
      <c r="Z257">
        <v>411.87</v>
      </c>
      <c r="AA257">
        <v>1.4377120000000001</v>
      </c>
      <c r="AC257" s="1">
        <v>44253</v>
      </c>
      <c r="AD257">
        <v>503.99</v>
      </c>
      <c r="AE257">
        <v>1.800732</v>
      </c>
      <c r="AG257" s="1">
        <v>44253</v>
      </c>
      <c r="AH257">
        <v>722.9</v>
      </c>
      <c r="AI257">
        <v>2.7563309999999999</v>
      </c>
      <c r="AK257" s="1">
        <v>44253</v>
      </c>
      <c r="AL257">
        <v>2354.4</v>
      </c>
      <c r="AM257">
        <v>4.2513569999999996</v>
      </c>
      <c r="AO257" s="1">
        <v>44253</v>
      </c>
      <c r="AP257">
        <v>2043.0930000000001</v>
      </c>
      <c r="AQ257">
        <v>4.2267510000000001</v>
      </c>
      <c r="AS257" s="1">
        <v>44253</v>
      </c>
      <c r="AT257">
        <v>7165.99</v>
      </c>
      <c r="AU257">
        <v>4.5383769999999997</v>
      </c>
      <c r="AW257" s="1">
        <v>44253</v>
      </c>
      <c r="AX257">
        <v>2064.19</v>
      </c>
      <c r="AY257">
        <v>0.54012800000000005</v>
      </c>
      <c r="BA257" s="1">
        <v>44253</v>
      </c>
      <c r="BB257">
        <v>4391.6499999999996</v>
      </c>
      <c r="BC257">
        <v>2.0470320000000002</v>
      </c>
      <c r="BE257" s="1">
        <v>44253</v>
      </c>
      <c r="BF257">
        <v>3175.84</v>
      </c>
      <c r="BG257">
        <v>1.3467499999999999</v>
      </c>
      <c r="BI257" s="1">
        <v>44253</v>
      </c>
      <c r="BJ257">
        <v>4986.78</v>
      </c>
      <c r="BK257">
        <v>3.222801</v>
      </c>
      <c r="BM257" s="1">
        <v>44253</v>
      </c>
      <c r="BN257">
        <v>329.95</v>
      </c>
      <c r="BO257">
        <v>1.500775</v>
      </c>
      <c r="BQ257" s="1">
        <v>44253</v>
      </c>
      <c r="BR257">
        <v>374.94</v>
      </c>
      <c r="BS257">
        <v>0.465003</v>
      </c>
      <c r="BU257" s="1">
        <v>44255</v>
      </c>
      <c r="BV257">
        <v>732.50699999999995</v>
      </c>
    </row>
    <row r="258" spans="1:74" x14ac:dyDescent="0.35">
      <c r="A258" s="1">
        <v>44286</v>
      </c>
      <c r="B258">
        <v>387.23</v>
      </c>
      <c r="C258">
        <v>1.330938</v>
      </c>
      <c r="E258" s="1">
        <v>44286</v>
      </c>
      <c r="F258">
        <v>455.32</v>
      </c>
      <c r="G258">
        <v>1.760751</v>
      </c>
      <c r="I258" s="1">
        <v>44286</v>
      </c>
      <c r="J258">
        <v>498.95</v>
      </c>
      <c r="K258">
        <v>2.0337459999999998</v>
      </c>
      <c r="M258" s="1">
        <v>44286</v>
      </c>
      <c r="N258">
        <v>604.36</v>
      </c>
      <c r="O258">
        <v>2.5568140000000001</v>
      </c>
      <c r="Q258" s="1">
        <v>44286</v>
      </c>
      <c r="R258">
        <v>281.00400000000002</v>
      </c>
      <c r="S258">
        <v>0.324299</v>
      </c>
      <c r="U258" s="1">
        <v>44286</v>
      </c>
      <c r="V258">
        <v>364.92</v>
      </c>
      <c r="W258">
        <v>1.283811</v>
      </c>
      <c r="Y258" s="1">
        <v>44286</v>
      </c>
      <c r="Z258">
        <v>407.56</v>
      </c>
      <c r="AA258">
        <v>1.718621</v>
      </c>
      <c r="AC258" s="1">
        <v>44286</v>
      </c>
      <c r="AD258">
        <v>494.51</v>
      </c>
      <c r="AE258">
        <v>2.0721669999999999</v>
      </c>
      <c r="AG258" s="1">
        <v>44286</v>
      </c>
      <c r="AH258">
        <v>696.73</v>
      </c>
      <c r="AI258">
        <v>3.0148890000000002</v>
      </c>
      <c r="AK258" s="1">
        <v>44286</v>
      </c>
      <c r="AL258">
        <v>2357.92</v>
      </c>
      <c r="AM258">
        <v>4.2331750000000001</v>
      </c>
      <c r="AO258" s="1">
        <v>44286</v>
      </c>
      <c r="AP258">
        <v>2049.6999999999998</v>
      </c>
      <c r="AQ258">
        <v>4.1886089999999996</v>
      </c>
      <c r="AS258" s="1">
        <v>44286</v>
      </c>
      <c r="AT258">
        <v>7031.44</v>
      </c>
      <c r="AU258">
        <v>4.8075609999999998</v>
      </c>
      <c r="AW258" s="1">
        <v>44286</v>
      </c>
      <c r="AX258">
        <v>2050.0300000000002</v>
      </c>
      <c r="AY258">
        <v>0.68017300000000003</v>
      </c>
      <c r="BA258" s="1">
        <v>44286</v>
      </c>
      <c r="BB258">
        <v>4172.71</v>
      </c>
      <c r="BC258">
        <v>2.3406609999999999</v>
      </c>
      <c r="BE258" s="1">
        <v>44286</v>
      </c>
      <c r="BF258">
        <v>3143.7</v>
      </c>
      <c r="BG258">
        <v>1.5792930000000001</v>
      </c>
      <c r="BI258" s="1">
        <v>44286</v>
      </c>
      <c r="BJ258">
        <v>4843</v>
      </c>
      <c r="BK258">
        <v>3.4549210000000001</v>
      </c>
      <c r="BM258" s="1">
        <v>44286</v>
      </c>
      <c r="BN258">
        <v>326.26</v>
      </c>
      <c r="BO258">
        <v>1.7112270000000001</v>
      </c>
      <c r="BQ258" s="1">
        <v>44286</v>
      </c>
      <c r="BR258">
        <v>374.33</v>
      </c>
      <c r="BS258">
        <v>0.55737300000000001</v>
      </c>
      <c r="BU258" s="1">
        <v>44286</v>
      </c>
      <c r="BV258">
        <v>732.56</v>
      </c>
    </row>
    <row r="259" spans="1:74" x14ac:dyDescent="0.35">
      <c r="A259" s="1">
        <v>44316</v>
      </c>
      <c r="B259">
        <v>389.8</v>
      </c>
      <c r="C259">
        <v>1.2416970000000001</v>
      </c>
      <c r="E259" s="1">
        <v>44316</v>
      </c>
      <c r="F259">
        <v>460.25</v>
      </c>
      <c r="G259">
        <v>1.6684699999999999</v>
      </c>
      <c r="I259" s="1">
        <v>44316</v>
      </c>
      <c r="J259">
        <v>504.36</v>
      </c>
      <c r="K259">
        <v>1.9384760000000001</v>
      </c>
      <c r="M259" s="1">
        <v>44316</v>
      </c>
      <c r="N259">
        <v>610.99</v>
      </c>
      <c r="O259">
        <v>2.4550190000000001</v>
      </c>
      <c r="Q259" s="1">
        <v>44316</v>
      </c>
      <c r="R259">
        <v>281.23070000000001</v>
      </c>
      <c r="S259">
        <v>0.30820599999999998</v>
      </c>
      <c r="U259" s="1">
        <v>44316</v>
      </c>
      <c r="V259">
        <v>366.15</v>
      </c>
      <c r="W259">
        <v>1.2073149999999999</v>
      </c>
      <c r="Y259" s="1">
        <v>44316</v>
      </c>
      <c r="Z259">
        <v>410.67</v>
      </c>
      <c r="AA259">
        <v>1.5576810000000001</v>
      </c>
      <c r="AC259" s="1">
        <v>44316</v>
      </c>
      <c r="AD259">
        <v>500.39</v>
      </c>
      <c r="AE259">
        <v>1.934647</v>
      </c>
      <c r="AG259" s="1">
        <v>44316</v>
      </c>
      <c r="AH259">
        <v>710.38</v>
      </c>
      <c r="AI259">
        <v>2.9026649999999998</v>
      </c>
      <c r="AK259" s="1">
        <v>44316</v>
      </c>
      <c r="AL259">
        <v>2383.5300000000002</v>
      </c>
      <c r="AM259">
        <v>3.9882230000000001</v>
      </c>
      <c r="AO259" s="1">
        <v>44316</v>
      </c>
      <c r="AP259">
        <v>2069.8690000000001</v>
      </c>
      <c r="AQ259">
        <v>3.9395319999999998</v>
      </c>
      <c r="AS259" s="1">
        <v>44316</v>
      </c>
      <c r="AT259">
        <v>7200.43</v>
      </c>
      <c r="AU259">
        <v>4.6315109999999997</v>
      </c>
      <c r="AW259" s="1">
        <v>44316</v>
      </c>
      <c r="AX259">
        <v>2057.73</v>
      </c>
      <c r="AY259">
        <v>0.63878299999999999</v>
      </c>
      <c r="BA259" s="1">
        <v>44316</v>
      </c>
      <c r="BB259">
        <v>4269.82</v>
      </c>
      <c r="BC259">
        <v>2.2231290000000001</v>
      </c>
      <c r="BE259" s="1">
        <v>44316</v>
      </c>
      <c r="BF259">
        <v>3166.96</v>
      </c>
      <c r="BG259">
        <v>1.4685360000000001</v>
      </c>
      <c r="BI259" s="1">
        <v>44316</v>
      </c>
      <c r="BJ259">
        <v>4926.78</v>
      </c>
      <c r="BK259">
        <v>3.3545430000000001</v>
      </c>
      <c r="BM259" s="1">
        <v>44316</v>
      </c>
      <c r="BN259">
        <v>329.33</v>
      </c>
      <c r="BO259">
        <v>1.5830280000000001</v>
      </c>
      <c r="BQ259" s="1">
        <v>44316</v>
      </c>
      <c r="BR259">
        <v>374.86</v>
      </c>
      <c r="BS259">
        <v>0.50428799999999996</v>
      </c>
      <c r="BU259" s="1">
        <v>44316</v>
      </c>
      <c r="BV259">
        <v>732.57100000000003</v>
      </c>
    </row>
    <row r="260" spans="1:74" x14ac:dyDescent="0.35">
      <c r="A260" s="1">
        <v>44347</v>
      </c>
      <c r="B260">
        <v>390.39</v>
      </c>
      <c r="C260">
        <v>1.243115</v>
      </c>
      <c r="E260" s="1">
        <v>44347</v>
      </c>
      <c r="F260">
        <v>463</v>
      </c>
      <c r="G260">
        <v>1.622646</v>
      </c>
      <c r="I260" s="1">
        <v>44347</v>
      </c>
      <c r="J260">
        <v>507.7</v>
      </c>
      <c r="K260">
        <v>1.8779319999999999</v>
      </c>
      <c r="M260" s="1">
        <v>44347</v>
      </c>
      <c r="N260">
        <v>616.15</v>
      </c>
      <c r="O260">
        <v>2.3863150000000002</v>
      </c>
      <c r="Q260" s="1">
        <v>44347</v>
      </c>
      <c r="R260">
        <v>281.5675</v>
      </c>
      <c r="S260">
        <v>0.268515</v>
      </c>
      <c r="U260" s="1">
        <v>44347</v>
      </c>
      <c r="V260">
        <v>366.34</v>
      </c>
      <c r="W260">
        <v>1.183997</v>
      </c>
      <c r="Y260" s="1">
        <v>44347</v>
      </c>
      <c r="Z260">
        <v>411.84</v>
      </c>
      <c r="AA260">
        <v>1.5586850000000001</v>
      </c>
      <c r="AC260" s="1">
        <v>44347</v>
      </c>
      <c r="AD260">
        <v>503.25</v>
      </c>
      <c r="AE260">
        <v>1.889599</v>
      </c>
      <c r="AG260" s="1">
        <v>44347</v>
      </c>
      <c r="AH260">
        <v>716.14</v>
      </c>
      <c r="AI260">
        <v>2.8635100000000002</v>
      </c>
      <c r="AK260" s="1">
        <v>44347</v>
      </c>
      <c r="AL260">
        <v>2390.58</v>
      </c>
      <c r="AM260">
        <v>4.029935</v>
      </c>
      <c r="AO260" s="1">
        <v>44347</v>
      </c>
      <c r="AP260">
        <v>2076.1120000000001</v>
      </c>
      <c r="AQ260">
        <v>3.9822519999999999</v>
      </c>
      <c r="AS260" s="1">
        <v>44347</v>
      </c>
      <c r="AT260">
        <v>7216.17</v>
      </c>
      <c r="AU260">
        <v>4.6267769999999997</v>
      </c>
      <c r="AW260" s="1">
        <v>44347</v>
      </c>
      <c r="AX260">
        <v>2064.3000000000002</v>
      </c>
      <c r="AY260">
        <v>0.59695799999999999</v>
      </c>
      <c r="BA260" s="1">
        <v>44347</v>
      </c>
      <c r="BB260">
        <v>4289.0600000000004</v>
      </c>
      <c r="BC260">
        <v>2.2095769999999999</v>
      </c>
      <c r="BE260" s="1">
        <v>44347</v>
      </c>
      <c r="BF260">
        <v>3185.24</v>
      </c>
      <c r="BG260">
        <v>1.388428</v>
      </c>
      <c r="BI260" s="1">
        <v>44347</v>
      </c>
      <c r="BJ260">
        <v>4980.32</v>
      </c>
      <c r="BK260">
        <v>3.2992849999999998</v>
      </c>
      <c r="BM260" s="1">
        <v>44347</v>
      </c>
      <c r="BN260">
        <v>331.68</v>
      </c>
      <c r="BO260">
        <v>1.4751479999999999</v>
      </c>
      <c r="BQ260" s="1">
        <v>44347</v>
      </c>
      <c r="BR260">
        <v>375.67</v>
      </c>
      <c r="BS260">
        <v>0.41195900000000002</v>
      </c>
      <c r="BU260" s="1">
        <v>44347</v>
      </c>
      <c r="BV260">
        <v>732.58600000000001</v>
      </c>
    </row>
    <row r="261" spans="1:74" x14ac:dyDescent="0.35">
      <c r="A261" s="1">
        <v>44377</v>
      </c>
      <c r="B261">
        <v>391.75</v>
      </c>
      <c r="C261">
        <v>1.273644</v>
      </c>
      <c r="E261" s="1">
        <v>44377</v>
      </c>
      <c r="F261">
        <v>468.77</v>
      </c>
      <c r="G261">
        <v>1.6123879999999999</v>
      </c>
      <c r="I261" s="1">
        <v>44377</v>
      </c>
      <c r="J261">
        <v>514.91999999999996</v>
      </c>
      <c r="K261">
        <v>1.8298490000000001</v>
      </c>
      <c r="M261" s="1">
        <v>44377</v>
      </c>
      <c r="N261">
        <v>626.80999999999995</v>
      </c>
      <c r="O261">
        <v>2.3041559999999999</v>
      </c>
      <c r="Q261" s="1">
        <v>44377</v>
      </c>
      <c r="R261">
        <v>281.14640000000003</v>
      </c>
      <c r="S261">
        <v>0.363396</v>
      </c>
      <c r="U261" s="1">
        <v>44377</v>
      </c>
      <c r="V261">
        <v>365.51</v>
      </c>
      <c r="W261">
        <v>1.2591049999999999</v>
      </c>
      <c r="Y261" s="1">
        <v>44377</v>
      </c>
      <c r="Z261">
        <v>412.12</v>
      </c>
      <c r="AA261">
        <v>1.572513</v>
      </c>
      <c r="AC261" s="1">
        <v>44377</v>
      </c>
      <c r="AD261">
        <v>506.92</v>
      </c>
      <c r="AE261">
        <v>1.81697</v>
      </c>
      <c r="AG261" s="1">
        <v>44377</v>
      </c>
      <c r="AH261">
        <v>741.58</v>
      </c>
      <c r="AI261">
        <v>2.6572830000000001</v>
      </c>
      <c r="AK261" s="1">
        <v>44377</v>
      </c>
      <c r="AL261">
        <v>2422.6</v>
      </c>
      <c r="AM261">
        <v>3.7458930000000001</v>
      </c>
      <c r="AO261" s="1">
        <v>44377</v>
      </c>
      <c r="AP261">
        <v>2100.0329999999999</v>
      </c>
      <c r="AQ261">
        <v>3.695586</v>
      </c>
      <c r="AS261" s="1">
        <v>44377</v>
      </c>
      <c r="AT261">
        <v>7482.07</v>
      </c>
      <c r="AU261">
        <v>4.3853960000000001</v>
      </c>
      <c r="AW261" s="1">
        <v>44377</v>
      </c>
      <c r="AX261">
        <v>2062.7800000000002</v>
      </c>
      <c r="AY261">
        <v>0.67249099999999995</v>
      </c>
      <c r="BA261" s="1">
        <v>44377</v>
      </c>
      <c r="BB261">
        <v>4442.38</v>
      </c>
      <c r="BC261">
        <v>2.0264690000000001</v>
      </c>
      <c r="BE261" s="1">
        <v>44377</v>
      </c>
      <c r="BF261">
        <v>3197.28</v>
      </c>
      <c r="BG261">
        <v>1.394647</v>
      </c>
      <c r="BI261" s="1">
        <v>44377</v>
      </c>
      <c r="BJ261">
        <v>5164.47</v>
      </c>
      <c r="BK261">
        <v>3.0777570000000001</v>
      </c>
      <c r="BM261" s="1">
        <v>44377</v>
      </c>
      <c r="BN261">
        <v>332.35</v>
      </c>
      <c r="BO261">
        <v>1.4998450000000001</v>
      </c>
      <c r="BQ261" s="1">
        <v>44377</v>
      </c>
      <c r="BR261">
        <v>375.6</v>
      </c>
      <c r="BS261">
        <v>0.47450599999999998</v>
      </c>
      <c r="BU261" s="1">
        <v>44377</v>
      </c>
      <c r="BV261">
        <v>732.55899999999997</v>
      </c>
    </row>
    <row r="262" spans="1:74" x14ac:dyDescent="0.35">
      <c r="A262" s="1">
        <v>44407</v>
      </c>
      <c r="B262">
        <v>395.8</v>
      </c>
      <c r="C262">
        <v>1.1317269999999999</v>
      </c>
      <c r="E262" s="1">
        <v>44407</v>
      </c>
      <c r="F262">
        <v>474.66</v>
      </c>
      <c r="G262">
        <v>1.505139</v>
      </c>
      <c r="I262" s="1">
        <v>44407</v>
      </c>
      <c r="J262">
        <v>521.62</v>
      </c>
      <c r="K262">
        <v>1.7186729999999999</v>
      </c>
      <c r="M262" s="1">
        <v>44407</v>
      </c>
      <c r="N262">
        <v>635.25</v>
      </c>
      <c r="O262">
        <v>2.1704569999999999</v>
      </c>
      <c r="Q262" s="1">
        <v>44407</v>
      </c>
      <c r="R262">
        <v>281.63389999999998</v>
      </c>
      <c r="S262">
        <v>0.30063299999999998</v>
      </c>
      <c r="U262" s="1">
        <v>44407</v>
      </c>
      <c r="V262">
        <v>367.47</v>
      </c>
      <c r="W262">
        <v>1.147267</v>
      </c>
      <c r="Y262" s="1">
        <v>44407</v>
      </c>
      <c r="Z262">
        <v>416.09</v>
      </c>
      <c r="AA262">
        <v>1.390706</v>
      </c>
      <c r="AC262" s="1">
        <v>44407</v>
      </c>
      <c r="AD262">
        <v>514.13</v>
      </c>
      <c r="AE262">
        <v>1.625694</v>
      </c>
      <c r="AG262" s="1">
        <v>44407</v>
      </c>
      <c r="AH262">
        <v>762.18</v>
      </c>
      <c r="AI262">
        <v>2.4829479999999999</v>
      </c>
      <c r="AK262" s="1">
        <v>44407</v>
      </c>
      <c r="AL262">
        <v>2431.83</v>
      </c>
      <c r="AM262">
        <v>3.8792499999999999</v>
      </c>
      <c r="AO262" s="1">
        <v>44407</v>
      </c>
      <c r="AP262">
        <v>2105.1799999999998</v>
      </c>
      <c r="AQ262">
        <v>3.8539400000000001</v>
      </c>
      <c r="AS262" s="1">
        <v>44407</v>
      </c>
      <c r="AT262">
        <v>7639.71</v>
      </c>
      <c r="AU262">
        <v>4.2012499999999999</v>
      </c>
      <c r="AW262" s="1">
        <v>44407</v>
      </c>
      <c r="AX262">
        <v>2078.84</v>
      </c>
      <c r="AY262">
        <v>0.54003699999999999</v>
      </c>
      <c r="BA262" s="1">
        <v>44407</v>
      </c>
      <c r="BB262">
        <v>4604.42</v>
      </c>
      <c r="BC262">
        <v>1.8376479999999999</v>
      </c>
      <c r="BE262" s="1">
        <v>44407</v>
      </c>
      <c r="BF262">
        <v>3222.52</v>
      </c>
      <c r="BG262">
        <v>1.282556</v>
      </c>
      <c r="BI262" s="1">
        <v>44407</v>
      </c>
      <c r="BJ262">
        <v>5283</v>
      </c>
      <c r="BK262">
        <v>2.9397470000000001</v>
      </c>
      <c r="BM262" s="1">
        <v>44407</v>
      </c>
      <c r="BN262">
        <v>335.45</v>
      </c>
      <c r="BO262">
        <v>1.3567530000000001</v>
      </c>
      <c r="BQ262" s="1">
        <v>44407</v>
      </c>
      <c r="BR262">
        <v>376.37</v>
      </c>
      <c r="BS262">
        <v>0.457619</v>
      </c>
      <c r="BU262" s="1">
        <v>44408</v>
      </c>
      <c r="BV262">
        <v>732.596</v>
      </c>
    </row>
    <row r="263" spans="1:74" x14ac:dyDescent="0.35">
      <c r="A263" s="1">
        <v>44439</v>
      </c>
      <c r="B263">
        <v>395.14</v>
      </c>
      <c r="C263">
        <v>1.1931020000000001</v>
      </c>
      <c r="E263" s="1">
        <v>44439</v>
      </c>
      <c r="F263">
        <v>473.6</v>
      </c>
      <c r="G263">
        <v>1.5506009999999999</v>
      </c>
      <c r="I263" s="1">
        <v>44439</v>
      </c>
      <c r="J263">
        <v>520.09</v>
      </c>
      <c r="K263">
        <v>1.775423</v>
      </c>
      <c r="M263" s="1">
        <v>44439</v>
      </c>
      <c r="N263">
        <v>633.9</v>
      </c>
      <c r="O263">
        <v>2.2280090000000001</v>
      </c>
      <c r="Q263" s="1">
        <v>44439</v>
      </c>
      <c r="R263">
        <v>281.63659999999999</v>
      </c>
      <c r="S263">
        <v>0.32484499999999999</v>
      </c>
      <c r="U263" s="1">
        <v>44439</v>
      </c>
      <c r="V263">
        <v>367.06</v>
      </c>
      <c r="W263">
        <v>1.18523</v>
      </c>
      <c r="Y263" s="1">
        <v>44439</v>
      </c>
      <c r="Z263">
        <v>415.23</v>
      </c>
      <c r="AA263">
        <v>1.4823850000000001</v>
      </c>
      <c r="AC263" s="1">
        <v>44439</v>
      </c>
      <c r="AD263">
        <v>512.01</v>
      </c>
      <c r="AE263">
        <v>1.7238119999999999</v>
      </c>
      <c r="AG263" s="1">
        <v>44439</v>
      </c>
      <c r="AH263">
        <v>759.86</v>
      </c>
      <c r="AI263">
        <v>2.5157039999999999</v>
      </c>
      <c r="AK263" s="1">
        <v>44439</v>
      </c>
      <c r="AL263">
        <v>2444.3200000000002</v>
      </c>
      <c r="AM263">
        <v>3.8683930000000002</v>
      </c>
      <c r="AO263" s="1">
        <v>44439</v>
      </c>
      <c r="AP263">
        <v>2115.395</v>
      </c>
      <c r="AQ263">
        <v>3.8429799999999998</v>
      </c>
      <c r="AS263" s="1">
        <v>44439</v>
      </c>
      <c r="AT263">
        <v>7706.66</v>
      </c>
      <c r="AU263">
        <v>4.1877690000000003</v>
      </c>
      <c r="AW263" s="1">
        <v>44439</v>
      </c>
      <c r="AX263">
        <v>2075.39</v>
      </c>
      <c r="AY263">
        <v>0.59536900000000004</v>
      </c>
      <c r="BA263" s="1">
        <v>44439</v>
      </c>
      <c r="BB263">
        <v>4594.7299999999996</v>
      </c>
      <c r="BC263">
        <v>1.858643</v>
      </c>
      <c r="BE263" s="1">
        <v>44439</v>
      </c>
      <c r="BF263">
        <v>3216.33</v>
      </c>
      <c r="BG263">
        <v>1.3494250000000001</v>
      </c>
      <c r="BI263" s="1">
        <v>44439</v>
      </c>
      <c r="BJ263">
        <v>5257.85</v>
      </c>
      <c r="BK263">
        <v>2.9911780000000001</v>
      </c>
      <c r="BM263" s="1">
        <v>44439</v>
      </c>
      <c r="BN263">
        <v>334.84</v>
      </c>
      <c r="BO263">
        <v>1.41622</v>
      </c>
      <c r="BQ263" s="1">
        <v>44439</v>
      </c>
      <c r="BR263">
        <v>376.35</v>
      </c>
      <c r="BS263">
        <v>0.51324999999999998</v>
      </c>
      <c r="BU263" s="1">
        <v>44439</v>
      </c>
      <c r="BV263">
        <v>732.625</v>
      </c>
    </row>
    <row r="264" spans="1:74" x14ac:dyDescent="0.35">
      <c r="A264" s="1">
        <v>44469</v>
      </c>
      <c r="B264">
        <v>392.07</v>
      </c>
      <c r="C264">
        <v>1.3307819999999999</v>
      </c>
      <c r="E264" s="1">
        <v>44469</v>
      </c>
      <c r="F264">
        <v>468.79</v>
      </c>
      <c r="G264">
        <v>1.6919109999999999</v>
      </c>
      <c r="I264" s="1">
        <v>44469</v>
      </c>
      <c r="J264">
        <v>514.39</v>
      </c>
      <c r="K264">
        <v>1.91568</v>
      </c>
      <c r="M264" s="1">
        <v>44469</v>
      </c>
      <c r="N264">
        <v>627.03</v>
      </c>
      <c r="O264">
        <v>2.3734359999999999</v>
      </c>
      <c r="Q264" s="1">
        <v>44469</v>
      </c>
      <c r="R264">
        <v>281.4015</v>
      </c>
      <c r="S264">
        <v>0.393868</v>
      </c>
      <c r="U264" s="1">
        <v>44469</v>
      </c>
      <c r="V264">
        <v>365.83</v>
      </c>
      <c r="W264">
        <v>1.1986250000000001</v>
      </c>
      <c r="Y264" s="1">
        <v>44469</v>
      </c>
      <c r="Z264">
        <v>412.59</v>
      </c>
      <c r="AA264">
        <v>1.6856679999999999</v>
      </c>
      <c r="AC264" s="1">
        <v>44469</v>
      </c>
      <c r="AD264">
        <v>506.09</v>
      </c>
      <c r="AE264">
        <v>1.9114420000000001</v>
      </c>
      <c r="AG264" s="1">
        <v>44469</v>
      </c>
      <c r="AH264">
        <v>742.1</v>
      </c>
      <c r="AI264">
        <v>2.674909</v>
      </c>
      <c r="AK264" s="1">
        <v>44469</v>
      </c>
      <c r="AL264">
        <v>2444.06</v>
      </c>
      <c r="AM264">
        <v>4.0408400000000002</v>
      </c>
      <c r="AO264" s="1">
        <v>44469</v>
      </c>
      <c r="AP264">
        <v>2116.1860000000001</v>
      </c>
      <c r="AQ264">
        <v>4.022043</v>
      </c>
      <c r="AS264" s="1">
        <v>44469</v>
      </c>
      <c r="AT264">
        <v>7659.03</v>
      </c>
      <c r="AU264">
        <v>4.2756100000000004</v>
      </c>
      <c r="AW264" s="1">
        <v>44469</v>
      </c>
      <c r="AX264">
        <v>2062.67</v>
      </c>
      <c r="AY264">
        <v>0.74015399999999998</v>
      </c>
      <c r="BA264" s="1">
        <v>44469</v>
      </c>
      <c r="BB264">
        <v>4463.1899999999996</v>
      </c>
      <c r="BC264">
        <v>2.0284469999999999</v>
      </c>
      <c r="BE264" s="1">
        <v>44469</v>
      </c>
      <c r="BF264">
        <v>3199.78</v>
      </c>
      <c r="BG264">
        <v>1.4835179999999999</v>
      </c>
      <c r="BI264" s="1">
        <v>44469</v>
      </c>
      <c r="BJ264">
        <v>5158.12</v>
      </c>
      <c r="BK264">
        <v>3.1356449999999998</v>
      </c>
      <c r="BM264" s="1">
        <v>44469</v>
      </c>
      <c r="BN264">
        <v>332.26</v>
      </c>
      <c r="BO264">
        <v>1.579766</v>
      </c>
      <c r="BQ264" s="1">
        <v>44469</v>
      </c>
      <c r="BR264">
        <v>375.8</v>
      </c>
      <c r="BS264">
        <v>0.61683200000000005</v>
      </c>
      <c r="BU264" s="1">
        <v>44469</v>
      </c>
      <c r="BV264">
        <v>732.66499999999996</v>
      </c>
    </row>
    <row r="265" spans="1:74" x14ac:dyDescent="0.35">
      <c r="A265" s="1">
        <v>44498</v>
      </c>
      <c r="B265">
        <v>391.53</v>
      </c>
      <c r="C265">
        <v>1.4411560000000001</v>
      </c>
      <c r="E265" s="1">
        <v>44498</v>
      </c>
      <c r="F265">
        <v>470.29</v>
      </c>
      <c r="G265">
        <v>1.782699</v>
      </c>
      <c r="I265" s="1">
        <v>44498</v>
      </c>
      <c r="J265">
        <v>515.28</v>
      </c>
      <c r="K265">
        <v>2.0193110000000001</v>
      </c>
      <c r="M265" s="1">
        <v>44498</v>
      </c>
      <c r="N265">
        <v>628.74</v>
      </c>
      <c r="O265">
        <v>2.461484</v>
      </c>
      <c r="Q265" s="1">
        <v>44498</v>
      </c>
      <c r="R265">
        <v>280.48390000000001</v>
      </c>
      <c r="S265">
        <v>0.59914000000000001</v>
      </c>
      <c r="U265" s="1">
        <v>44498</v>
      </c>
      <c r="V265">
        <v>363.61</v>
      </c>
      <c r="W265">
        <v>1.368968</v>
      </c>
      <c r="Y265" s="1">
        <v>44498</v>
      </c>
      <c r="Z265">
        <v>410.64</v>
      </c>
      <c r="AA265">
        <v>1.804821</v>
      </c>
      <c r="AC265" s="1">
        <v>44498</v>
      </c>
      <c r="AD265">
        <v>504.79</v>
      </c>
      <c r="AE265">
        <v>1.9694449999999999</v>
      </c>
      <c r="AG265" s="1">
        <v>44498</v>
      </c>
      <c r="AH265">
        <v>754.19</v>
      </c>
      <c r="AI265">
        <v>2.5948760000000002</v>
      </c>
      <c r="AK265" s="1">
        <v>44498</v>
      </c>
      <c r="AL265">
        <v>2439.87</v>
      </c>
      <c r="AM265">
        <v>4.2251459999999996</v>
      </c>
      <c r="AO265" s="1">
        <v>44498</v>
      </c>
      <c r="AP265">
        <v>2111.4659999999999</v>
      </c>
      <c r="AQ265">
        <v>4.2187760000000001</v>
      </c>
      <c r="AS265" s="1">
        <v>44498</v>
      </c>
      <c r="AT265">
        <v>7695.44</v>
      </c>
      <c r="AU265">
        <v>4.3052440000000001</v>
      </c>
      <c r="AW265" s="1">
        <v>44498</v>
      </c>
      <c r="AX265">
        <v>2050.88</v>
      </c>
      <c r="AY265">
        <v>0.92969299999999999</v>
      </c>
      <c r="BA265" s="1">
        <v>44498</v>
      </c>
      <c r="BB265">
        <v>4546.17</v>
      </c>
      <c r="BC265">
        <v>1.9432290000000001</v>
      </c>
      <c r="BE265" s="1">
        <v>44498</v>
      </c>
      <c r="BF265">
        <v>3182.25</v>
      </c>
      <c r="BG265">
        <v>1.673198</v>
      </c>
      <c r="BI265" s="1">
        <v>44498</v>
      </c>
      <c r="BJ265">
        <v>5235.3900000000003</v>
      </c>
      <c r="BK265">
        <v>3.0657570000000001</v>
      </c>
      <c r="BM265" s="1">
        <v>44498</v>
      </c>
      <c r="BN265">
        <v>330.96</v>
      </c>
      <c r="BO265">
        <v>1.7269890000000001</v>
      </c>
      <c r="BQ265" s="1">
        <v>44498</v>
      </c>
      <c r="BR265">
        <v>374.5</v>
      </c>
      <c r="BS265">
        <v>0.873309</v>
      </c>
      <c r="BU265" s="1">
        <v>44500</v>
      </c>
      <c r="BV265">
        <v>732.63499999999999</v>
      </c>
    </row>
    <row r="266" spans="1:74" x14ac:dyDescent="0.35">
      <c r="A266" s="1">
        <v>44530</v>
      </c>
      <c r="B266">
        <v>393.05</v>
      </c>
      <c r="C266">
        <v>1.449173</v>
      </c>
      <c r="E266" s="1">
        <v>44530</v>
      </c>
      <c r="F266">
        <v>471.55</v>
      </c>
      <c r="G266">
        <v>1.8154950000000001</v>
      </c>
      <c r="I266" s="1">
        <v>44530</v>
      </c>
      <c r="J266">
        <v>516.1</v>
      </c>
      <c r="K266">
        <v>2.073461</v>
      </c>
      <c r="M266" s="1">
        <v>44530</v>
      </c>
      <c r="N266">
        <v>628.4</v>
      </c>
      <c r="O266">
        <v>2.550951</v>
      </c>
      <c r="Q266" s="1">
        <v>44530</v>
      </c>
      <c r="R266">
        <v>280.25009999999997</v>
      </c>
      <c r="S266">
        <v>0.69923000000000002</v>
      </c>
      <c r="U266" s="1">
        <v>44530</v>
      </c>
      <c r="V266">
        <v>363.36</v>
      </c>
      <c r="W266">
        <v>1.4175</v>
      </c>
      <c r="Y266" s="1">
        <v>44530</v>
      </c>
      <c r="Z266">
        <v>410.7</v>
      </c>
      <c r="AA266">
        <v>1.83205</v>
      </c>
      <c r="AC266" s="1">
        <v>44530</v>
      </c>
      <c r="AD266">
        <v>506.52</v>
      </c>
      <c r="AE266">
        <v>1.960045</v>
      </c>
      <c r="AG266" s="1">
        <v>44530</v>
      </c>
      <c r="AH266">
        <v>764.27</v>
      </c>
      <c r="AI266">
        <v>2.5244719999999998</v>
      </c>
      <c r="AK266" s="1">
        <v>44530</v>
      </c>
      <c r="AL266">
        <v>2416.14</v>
      </c>
      <c r="AM266">
        <v>4.7970059999999997</v>
      </c>
      <c r="AO266" s="1">
        <v>44530</v>
      </c>
      <c r="AP266">
        <v>2091.3789999999999</v>
      </c>
      <c r="AQ266">
        <v>4.8225340000000001</v>
      </c>
      <c r="AS266" s="1">
        <v>44530</v>
      </c>
      <c r="AT266">
        <v>7600.11</v>
      </c>
      <c r="AU266">
        <v>4.4545310000000002</v>
      </c>
      <c r="AW266" s="1">
        <v>44530</v>
      </c>
      <c r="AX266">
        <v>2056.2399999999998</v>
      </c>
      <c r="AY266">
        <v>0.93575600000000003</v>
      </c>
      <c r="BA266" s="1">
        <v>44530</v>
      </c>
      <c r="BB266">
        <v>4666.83</v>
      </c>
      <c r="BC266">
        <v>1.808441</v>
      </c>
      <c r="BE266" s="1">
        <v>44530</v>
      </c>
      <c r="BF266">
        <v>3177.35</v>
      </c>
      <c r="BG266">
        <v>1.7925960000000001</v>
      </c>
      <c r="BI266" s="1">
        <v>44530</v>
      </c>
      <c r="BJ266">
        <v>5256.08</v>
      </c>
      <c r="BK266">
        <v>3.0582240000000001</v>
      </c>
      <c r="BM266" s="1">
        <v>44530</v>
      </c>
      <c r="BN266">
        <v>330.65</v>
      </c>
      <c r="BO266">
        <v>1.798624</v>
      </c>
      <c r="BQ266" s="1">
        <v>44530</v>
      </c>
      <c r="BR266">
        <v>374.25</v>
      </c>
      <c r="BS266">
        <v>0.98022399999999998</v>
      </c>
      <c r="BU266" s="1">
        <v>44530</v>
      </c>
      <c r="BV266">
        <v>732.68399999999997</v>
      </c>
    </row>
    <row r="267" spans="1:74" x14ac:dyDescent="0.35">
      <c r="A267" s="1">
        <v>44561</v>
      </c>
      <c r="B267">
        <v>391.74</v>
      </c>
      <c r="C267">
        <v>1.533339</v>
      </c>
      <c r="E267" s="1">
        <v>44561</v>
      </c>
      <c r="F267">
        <v>469.88</v>
      </c>
      <c r="G267">
        <v>1.885578</v>
      </c>
      <c r="I267" s="1">
        <v>44561</v>
      </c>
      <c r="J267">
        <v>515.13</v>
      </c>
      <c r="K267">
        <v>2.1147520000000002</v>
      </c>
      <c r="M267" s="1">
        <v>44561</v>
      </c>
      <c r="N267">
        <v>629.09</v>
      </c>
      <c r="O267">
        <v>2.5742409999999998</v>
      </c>
      <c r="Q267" s="1">
        <v>44561</v>
      </c>
      <c r="R267">
        <v>279.827</v>
      </c>
      <c r="S267">
        <v>0.83398600000000001</v>
      </c>
      <c r="U267" s="1">
        <v>44561</v>
      </c>
      <c r="V267">
        <v>362.9</v>
      </c>
      <c r="W267">
        <v>1.471087</v>
      </c>
      <c r="Y267" s="1">
        <v>44561</v>
      </c>
      <c r="Z267">
        <v>410.26</v>
      </c>
      <c r="AA267">
        <v>1.8820060000000001</v>
      </c>
      <c r="AC267" s="1">
        <v>44561</v>
      </c>
      <c r="AD267">
        <v>506.12</v>
      </c>
      <c r="AE267">
        <v>1.9946379999999999</v>
      </c>
      <c r="AG267" s="1">
        <v>44561</v>
      </c>
      <c r="AH267">
        <v>758.04</v>
      </c>
      <c r="AI267">
        <v>2.5838230000000002</v>
      </c>
      <c r="AK267" s="1">
        <v>44561</v>
      </c>
      <c r="AL267">
        <v>2461.4299999999998</v>
      </c>
      <c r="AM267">
        <v>4.2149070000000002</v>
      </c>
      <c r="AO267" s="1">
        <v>44561</v>
      </c>
      <c r="AP267">
        <v>2129.8960000000002</v>
      </c>
      <c r="AQ267">
        <v>4.2118609999999999</v>
      </c>
      <c r="AS267" s="1">
        <v>44561</v>
      </c>
      <c r="AT267">
        <v>7775.89</v>
      </c>
      <c r="AU267">
        <v>4.2554109999999996</v>
      </c>
      <c r="AW267" s="1">
        <v>44561</v>
      </c>
      <c r="AX267">
        <v>2050.81</v>
      </c>
      <c r="AY267">
        <v>1.053612</v>
      </c>
      <c r="BA267" s="1">
        <v>44561</v>
      </c>
      <c r="BB267">
        <v>4600.47</v>
      </c>
      <c r="BC267">
        <v>1.8931279999999999</v>
      </c>
      <c r="BE267" s="1">
        <v>44561</v>
      </c>
      <c r="BF267">
        <v>3181.97</v>
      </c>
      <c r="BG267">
        <v>1.8187530000000001</v>
      </c>
      <c r="BI267" s="1">
        <v>44561</v>
      </c>
      <c r="BJ267">
        <v>5233.6899999999996</v>
      </c>
      <c r="BK267">
        <v>3.1003630000000002</v>
      </c>
      <c r="BM267" s="1">
        <v>44561</v>
      </c>
      <c r="BN267">
        <v>330.14</v>
      </c>
      <c r="BO267">
        <v>1.8829629999999999</v>
      </c>
      <c r="BQ267" s="1">
        <v>44561</v>
      </c>
      <c r="BR267">
        <v>373.64</v>
      </c>
      <c r="BS267">
        <v>1.1302049999999999</v>
      </c>
      <c r="BU267" s="1">
        <v>44561</v>
      </c>
      <c r="BV267">
        <v>732.73599999999999</v>
      </c>
    </row>
    <row r="268" spans="1:74" x14ac:dyDescent="0.35">
      <c r="A268" s="1">
        <v>44592</v>
      </c>
      <c r="B268">
        <v>385.02</v>
      </c>
      <c r="C268">
        <v>1.854373</v>
      </c>
      <c r="E268" s="1">
        <v>44592</v>
      </c>
      <c r="F268">
        <v>456.46</v>
      </c>
      <c r="G268">
        <v>2.2835779999999999</v>
      </c>
      <c r="I268" s="1">
        <v>44592</v>
      </c>
      <c r="J268">
        <v>499.08</v>
      </c>
      <c r="K268">
        <v>2.5645069999999999</v>
      </c>
      <c r="M268" s="1">
        <v>44592</v>
      </c>
      <c r="N268">
        <v>607.19000000000005</v>
      </c>
      <c r="O268">
        <v>3.0357029999999998</v>
      </c>
      <c r="Q268" s="1">
        <v>44592</v>
      </c>
      <c r="R268">
        <v>277.82279999999997</v>
      </c>
      <c r="S268">
        <v>1.2807409999999999</v>
      </c>
      <c r="U268" s="1">
        <v>44592</v>
      </c>
      <c r="V268">
        <v>358.16</v>
      </c>
      <c r="W268">
        <v>1.901686</v>
      </c>
      <c r="Y268" s="1">
        <v>44592</v>
      </c>
      <c r="Z268">
        <v>403.68</v>
      </c>
      <c r="AA268">
        <v>2.1612659999999999</v>
      </c>
      <c r="AC268" s="1">
        <v>44592</v>
      </c>
      <c r="AD268">
        <v>494.39</v>
      </c>
      <c r="AE268">
        <v>2.3411749999999998</v>
      </c>
      <c r="AG268" s="1">
        <v>44592</v>
      </c>
      <c r="AH268">
        <v>720.89</v>
      </c>
      <c r="AI268">
        <v>2.9141569999999999</v>
      </c>
      <c r="AK268" s="1">
        <v>44592</v>
      </c>
      <c r="AL268">
        <v>2394.13</v>
      </c>
      <c r="AM268">
        <v>5.266286</v>
      </c>
      <c r="AO268" s="1">
        <v>44592</v>
      </c>
      <c r="AP268">
        <v>2076.9389999999999</v>
      </c>
      <c r="AQ268">
        <v>5.2907219999999997</v>
      </c>
      <c r="AS268" s="1">
        <v>44592</v>
      </c>
      <c r="AT268">
        <v>7306.88</v>
      </c>
      <c r="AU268">
        <v>4.91439</v>
      </c>
      <c r="AW268" s="1">
        <v>44592</v>
      </c>
      <c r="AX268">
        <v>2024.47</v>
      </c>
      <c r="AY268">
        <v>1.436537</v>
      </c>
      <c r="BA268" s="1">
        <v>44592</v>
      </c>
      <c r="BB268">
        <v>4410.07</v>
      </c>
      <c r="BC268">
        <v>2.139405</v>
      </c>
      <c r="BE268" s="1">
        <v>44592</v>
      </c>
      <c r="BF268">
        <v>3121.71</v>
      </c>
      <c r="BG268">
        <v>2.322651</v>
      </c>
      <c r="BI268" s="1">
        <v>44592</v>
      </c>
      <c r="BJ268">
        <v>4939.84</v>
      </c>
      <c r="BK268">
        <v>3.5141460000000002</v>
      </c>
      <c r="BM268" s="1">
        <v>44592</v>
      </c>
      <c r="BN268">
        <v>324.89999999999998</v>
      </c>
      <c r="BO268">
        <v>2.2492450000000002</v>
      </c>
      <c r="BQ268" s="1">
        <v>44592</v>
      </c>
      <c r="BR268">
        <v>371.54</v>
      </c>
      <c r="BS268">
        <v>1.463093</v>
      </c>
      <c r="BU268" s="1">
        <v>44592</v>
      </c>
      <c r="BV268">
        <v>732.70299999999997</v>
      </c>
    </row>
    <row r="269" spans="1:74" x14ac:dyDescent="0.35">
      <c r="A269" s="1">
        <v>44620</v>
      </c>
      <c r="B269">
        <v>381.98</v>
      </c>
      <c r="C269">
        <v>2.0572789999999999</v>
      </c>
      <c r="E269" s="1">
        <v>44620</v>
      </c>
      <c r="F269">
        <v>449.91</v>
      </c>
      <c r="G269">
        <v>2.5107710000000001</v>
      </c>
      <c r="I269" s="1">
        <v>44620</v>
      </c>
      <c r="J269">
        <v>489.67</v>
      </c>
      <c r="K269">
        <v>2.8625579999999999</v>
      </c>
      <c r="M269" s="1">
        <v>44620</v>
      </c>
      <c r="N269">
        <v>594.21</v>
      </c>
      <c r="O269">
        <v>3.3523260000000001</v>
      </c>
      <c r="Q269" s="1">
        <v>44620</v>
      </c>
      <c r="R269">
        <v>276.5795</v>
      </c>
      <c r="S269">
        <v>1.6073489999999999</v>
      </c>
      <c r="U269" s="1">
        <v>44620</v>
      </c>
      <c r="V269">
        <v>355.42</v>
      </c>
      <c r="W269">
        <v>2.1362369999999999</v>
      </c>
      <c r="Y269" s="1">
        <v>44620</v>
      </c>
      <c r="Z269">
        <v>400.66</v>
      </c>
      <c r="AA269">
        <v>2.328697</v>
      </c>
      <c r="AC269" s="1">
        <v>44620</v>
      </c>
      <c r="AD269">
        <v>488.58</v>
      </c>
      <c r="AE269">
        <v>2.5471550000000001</v>
      </c>
      <c r="AG269" s="1">
        <v>44620</v>
      </c>
      <c r="AH269">
        <v>702.63</v>
      </c>
      <c r="AI269">
        <v>3.089607</v>
      </c>
      <c r="AK269" s="1">
        <v>44620</v>
      </c>
      <c r="AL269">
        <v>2369.5500000000002</v>
      </c>
      <c r="AM269">
        <v>5.6193949999999999</v>
      </c>
      <c r="AO269" s="1">
        <v>44620</v>
      </c>
      <c r="AP269">
        <v>2058.0970000000002</v>
      </c>
      <c r="AQ269">
        <v>5.6377740000000003</v>
      </c>
      <c r="AS269" s="1">
        <v>44620</v>
      </c>
      <c r="AT269">
        <v>7106.09</v>
      </c>
      <c r="AU269">
        <v>5.3065220000000002</v>
      </c>
      <c r="AW269" s="1">
        <v>44620</v>
      </c>
      <c r="AX269">
        <v>2015.45</v>
      </c>
      <c r="AY269">
        <v>1.636436</v>
      </c>
      <c r="BA269" s="1">
        <v>44620</v>
      </c>
      <c r="BB269">
        <v>4345.6099999999997</v>
      </c>
      <c r="BC269">
        <v>2.2304270000000002</v>
      </c>
      <c r="BE269" s="1">
        <v>44620</v>
      </c>
      <c r="BF269">
        <v>3087.77</v>
      </c>
      <c r="BG269">
        <v>2.656066</v>
      </c>
      <c r="BI269" s="1">
        <v>44620</v>
      </c>
      <c r="BJ269">
        <v>4768.99</v>
      </c>
      <c r="BK269">
        <v>3.7798479999999999</v>
      </c>
      <c r="BM269" s="1">
        <v>44620</v>
      </c>
      <c r="BN269">
        <v>321</v>
      </c>
      <c r="BO269">
        <v>2.553763</v>
      </c>
      <c r="BQ269" s="1">
        <v>44620</v>
      </c>
      <c r="BR269">
        <v>369.19</v>
      </c>
      <c r="BS269">
        <v>1.8782179999999999</v>
      </c>
      <c r="BU269" s="1">
        <v>44620</v>
      </c>
      <c r="BV269">
        <v>732.79700000000003</v>
      </c>
    </row>
    <row r="270" spans="1:74" x14ac:dyDescent="0.35">
      <c r="A270" s="1">
        <v>44651</v>
      </c>
      <c r="B270">
        <v>370.98</v>
      </c>
      <c r="C270">
        <v>2.664485</v>
      </c>
      <c r="E270" s="1">
        <v>44651</v>
      </c>
      <c r="F270">
        <v>436.86</v>
      </c>
      <c r="G270">
        <v>3.0777199999999998</v>
      </c>
      <c r="I270" s="1">
        <v>44651</v>
      </c>
      <c r="J270">
        <v>477.67</v>
      </c>
      <c r="K270">
        <v>3.382018</v>
      </c>
      <c r="M270" s="1">
        <v>44651</v>
      </c>
      <c r="N270">
        <v>579.54999999999995</v>
      </c>
      <c r="O270">
        <v>3.866352</v>
      </c>
      <c r="Q270" s="1">
        <v>44651</v>
      </c>
      <c r="R270">
        <v>272.82040000000001</v>
      </c>
      <c r="S270">
        <v>2.4465170000000001</v>
      </c>
      <c r="U270" s="1">
        <v>44651</v>
      </c>
      <c r="V270">
        <v>346.67</v>
      </c>
      <c r="W270">
        <v>2.8214809999999999</v>
      </c>
      <c r="Y270" s="1">
        <v>44651</v>
      </c>
      <c r="Z270">
        <v>388.87</v>
      </c>
      <c r="AA270">
        <v>2.9399760000000001</v>
      </c>
      <c r="AC270" s="1">
        <v>44651</v>
      </c>
      <c r="AD270">
        <v>472.66</v>
      </c>
      <c r="AE270">
        <v>3.0114679999999998</v>
      </c>
      <c r="AG270" s="1">
        <v>44651</v>
      </c>
      <c r="AH270">
        <v>675.02</v>
      </c>
      <c r="AI270">
        <v>3.3851209999999998</v>
      </c>
      <c r="AK270" s="1">
        <v>44651</v>
      </c>
      <c r="AL270">
        <v>2342.38</v>
      </c>
      <c r="AM270">
        <v>6.0122600000000004</v>
      </c>
      <c r="AO270" s="1">
        <v>44651</v>
      </c>
      <c r="AP270">
        <v>2035.797</v>
      </c>
      <c r="AQ270">
        <v>6.0199350000000003</v>
      </c>
      <c r="AS270" s="1">
        <v>44651</v>
      </c>
      <c r="AT270">
        <v>6948.5</v>
      </c>
      <c r="AU270">
        <v>5.8470890000000004</v>
      </c>
      <c r="AW270" s="1">
        <v>44651</v>
      </c>
      <c r="AX270">
        <v>1964.54</v>
      </c>
      <c r="AY270">
        <v>2.3886780000000001</v>
      </c>
      <c r="BA270" s="1">
        <v>44651</v>
      </c>
      <c r="BB270">
        <v>4113.6099999999997</v>
      </c>
      <c r="BC270">
        <v>2.553776</v>
      </c>
      <c r="BE270" s="1">
        <v>44651</v>
      </c>
      <c r="BF270">
        <v>3014.77</v>
      </c>
      <c r="BG270">
        <v>3.3428490000000002</v>
      </c>
      <c r="BI270" s="1">
        <v>44651</v>
      </c>
      <c r="BJ270">
        <v>4636.45</v>
      </c>
      <c r="BK270">
        <v>4.0314329999999998</v>
      </c>
      <c r="BM270" s="1">
        <v>44651</v>
      </c>
      <c r="BN270">
        <v>311.69</v>
      </c>
      <c r="BO270">
        <v>3.2596039999999999</v>
      </c>
      <c r="BQ270" s="1">
        <v>44651</v>
      </c>
      <c r="BR270">
        <v>362.88</v>
      </c>
      <c r="BS270">
        <v>2.843391</v>
      </c>
      <c r="BU270" s="1">
        <v>44651</v>
      </c>
      <c r="BV270">
        <v>733.02300000000002</v>
      </c>
    </row>
    <row r="271" spans="1:74" x14ac:dyDescent="0.35">
      <c r="A271" s="1">
        <v>44680</v>
      </c>
      <c r="B271">
        <v>359.13</v>
      </c>
      <c r="C271">
        <v>3.1798679999999999</v>
      </c>
      <c r="E271" s="1">
        <v>44680</v>
      </c>
      <c r="F271">
        <v>416.9</v>
      </c>
      <c r="G271">
        <v>3.6509119999999999</v>
      </c>
      <c r="I271" s="1">
        <v>44680</v>
      </c>
      <c r="J271">
        <v>453.2</v>
      </c>
      <c r="K271">
        <v>4.0691550000000003</v>
      </c>
      <c r="M271" s="1">
        <v>44680</v>
      </c>
      <c r="N271">
        <v>546.30999999999995</v>
      </c>
      <c r="O271">
        <v>4.6055619999999999</v>
      </c>
      <c r="Q271" s="1">
        <v>44680</v>
      </c>
      <c r="R271">
        <v>271.30270000000002</v>
      </c>
      <c r="S271">
        <v>2.8918949999999999</v>
      </c>
      <c r="U271" s="1">
        <v>44680</v>
      </c>
      <c r="V271">
        <v>340.73</v>
      </c>
      <c r="W271">
        <v>3.3219780000000001</v>
      </c>
      <c r="Y271" s="1">
        <v>44680</v>
      </c>
      <c r="Z271">
        <v>377.49</v>
      </c>
      <c r="AA271">
        <v>3.5019650000000002</v>
      </c>
      <c r="AC271" s="1">
        <v>44680</v>
      </c>
      <c r="AD271">
        <v>451.26</v>
      </c>
      <c r="AE271">
        <v>3.6502089999999998</v>
      </c>
      <c r="AG271" s="1">
        <v>44680</v>
      </c>
      <c r="AH271">
        <v>612.32000000000005</v>
      </c>
      <c r="AI271">
        <v>4.0394379999999996</v>
      </c>
      <c r="AK271" s="1">
        <v>44680</v>
      </c>
      <c r="AL271">
        <v>2259.09</v>
      </c>
      <c r="AM271">
        <v>6.9795590000000001</v>
      </c>
      <c r="AO271" s="1">
        <v>44680</v>
      </c>
      <c r="AP271">
        <v>1966.702</v>
      </c>
      <c r="AQ271">
        <v>6.9952059999999996</v>
      </c>
      <c r="AS271" s="1">
        <v>44680</v>
      </c>
      <c r="AT271">
        <v>6459.41</v>
      </c>
      <c r="AU271">
        <v>6.6280809999999999</v>
      </c>
      <c r="AW271" s="1">
        <v>44680</v>
      </c>
      <c r="AX271">
        <v>1933.02</v>
      </c>
      <c r="AY271">
        <v>2.8312900000000001</v>
      </c>
      <c r="BA271" s="1">
        <v>44680</v>
      </c>
      <c r="BB271">
        <v>3747.82</v>
      </c>
      <c r="BC271">
        <v>3.1045859999999998</v>
      </c>
      <c r="BE271" s="1">
        <v>44680</v>
      </c>
      <c r="BF271">
        <v>2927.85</v>
      </c>
      <c r="BG271">
        <v>4.0347249999999999</v>
      </c>
      <c r="BI271" s="1">
        <v>44680</v>
      </c>
      <c r="BJ271">
        <v>4183.7</v>
      </c>
      <c r="BK271">
        <v>4.7977499999999997</v>
      </c>
      <c r="BM271" s="1">
        <v>44680</v>
      </c>
      <c r="BN271">
        <v>304.5</v>
      </c>
      <c r="BO271">
        <v>3.782591</v>
      </c>
      <c r="BQ271" s="1">
        <v>44680</v>
      </c>
      <c r="BR271">
        <v>360.11</v>
      </c>
      <c r="BS271">
        <v>3.399778</v>
      </c>
      <c r="BU271" s="1">
        <v>44681</v>
      </c>
      <c r="BV271">
        <v>733.12599999999998</v>
      </c>
    </row>
    <row r="272" spans="1:74" x14ac:dyDescent="0.35">
      <c r="A272" s="1">
        <v>44712</v>
      </c>
      <c r="B272">
        <v>361.13</v>
      </c>
      <c r="C272">
        <v>3.0781839999999998</v>
      </c>
      <c r="E272" s="1">
        <v>44712</v>
      </c>
      <c r="F272">
        <v>419.3</v>
      </c>
      <c r="G272">
        <v>3.5855450000000002</v>
      </c>
      <c r="I272" s="1">
        <v>44712</v>
      </c>
      <c r="J272">
        <v>457.62</v>
      </c>
      <c r="K272">
        <v>3.9462320000000002</v>
      </c>
      <c r="M272" s="1">
        <v>44712</v>
      </c>
      <c r="N272">
        <v>551.05999999999995</v>
      </c>
      <c r="O272">
        <v>4.5353680000000001</v>
      </c>
      <c r="Q272" s="1">
        <v>44712</v>
      </c>
      <c r="R272">
        <v>272.96820000000002</v>
      </c>
      <c r="S272">
        <v>2.7258429999999998</v>
      </c>
      <c r="U272" s="1">
        <v>44712</v>
      </c>
      <c r="V272">
        <v>343.6</v>
      </c>
      <c r="W272">
        <v>3.1734019999999998</v>
      </c>
      <c r="Y272" s="1">
        <v>44712</v>
      </c>
      <c r="Z272">
        <v>381.22</v>
      </c>
      <c r="AA272">
        <v>3.3707549999999999</v>
      </c>
      <c r="AC272" s="1">
        <v>44712</v>
      </c>
      <c r="AD272">
        <v>455.56</v>
      </c>
      <c r="AE272">
        <v>3.5666859999999998</v>
      </c>
      <c r="AG272" s="1">
        <v>44712</v>
      </c>
      <c r="AH272">
        <v>610.47</v>
      </c>
      <c r="AI272">
        <v>4.0643710000000004</v>
      </c>
      <c r="AK272" s="1">
        <v>44712</v>
      </c>
      <c r="AL272">
        <v>2264.63</v>
      </c>
      <c r="AM272">
        <v>7.0909950000000004</v>
      </c>
      <c r="AO272" s="1">
        <v>44712</v>
      </c>
      <c r="AP272">
        <v>1971.6279999999999</v>
      </c>
      <c r="AQ272">
        <v>7.1056509999999999</v>
      </c>
      <c r="AS272" s="1">
        <v>44712</v>
      </c>
      <c r="AT272">
        <v>6467.55</v>
      </c>
      <c r="AU272">
        <v>6.7369950000000003</v>
      </c>
      <c r="AW272" s="1">
        <v>44712</v>
      </c>
      <c r="AX272">
        <v>1946.18</v>
      </c>
      <c r="AY272">
        <v>2.6994500000000001</v>
      </c>
      <c r="BA272" s="1">
        <v>44712</v>
      </c>
      <c r="BB272">
        <v>3676.9</v>
      </c>
      <c r="BC272">
        <v>3.2279040000000001</v>
      </c>
      <c r="BE272" s="1">
        <v>44712</v>
      </c>
      <c r="BF272">
        <v>2954.06</v>
      </c>
      <c r="BG272">
        <v>3.9088419999999999</v>
      </c>
      <c r="BI272" s="1">
        <v>44712</v>
      </c>
      <c r="BJ272">
        <v>4225.6499999999996</v>
      </c>
      <c r="BK272">
        <v>4.7498480000000001</v>
      </c>
      <c r="BM272" s="1">
        <v>44712</v>
      </c>
      <c r="BN272">
        <v>305.13</v>
      </c>
      <c r="BO272">
        <v>3.8008359999999999</v>
      </c>
      <c r="BQ272" s="1">
        <v>44712</v>
      </c>
      <c r="BR272">
        <v>361.23</v>
      </c>
      <c r="BS272">
        <v>3.37005</v>
      </c>
      <c r="BU272" s="1">
        <v>44712</v>
      </c>
      <c r="BV272">
        <v>733.63099999999997</v>
      </c>
    </row>
    <row r="273" spans="1:74" x14ac:dyDescent="0.35">
      <c r="A273" s="1">
        <v>44742</v>
      </c>
      <c r="B273">
        <v>356.97</v>
      </c>
      <c r="C273">
        <v>3.3763369999999999</v>
      </c>
      <c r="E273" s="1">
        <v>44742</v>
      </c>
      <c r="F273">
        <v>412.29</v>
      </c>
      <c r="G273">
        <v>3.9196019999999998</v>
      </c>
      <c r="I273" s="1">
        <v>44742</v>
      </c>
      <c r="J273">
        <v>446.58</v>
      </c>
      <c r="K273">
        <v>4.4105059999999998</v>
      </c>
      <c r="M273" s="1">
        <v>44742</v>
      </c>
      <c r="N273">
        <v>533.57000000000005</v>
      </c>
      <c r="O273">
        <v>5.0716780000000004</v>
      </c>
      <c r="Q273" s="1">
        <v>44742</v>
      </c>
      <c r="R273">
        <v>271.08159999999998</v>
      </c>
      <c r="S273">
        <v>3.265244</v>
      </c>
      <c r="U273" s="1">
        <v>44742</v>
      </c>
      <c r="V273">
        <v>340.18</v>
      </c>
      <c r="W273">
        <v>3.5134319999999999</v>
      </c>
      <c r="Y273" s="1">
        <v>44742</v>
      </c>
      <c r="Z273">
        <v>376.23</v>
      </c>
      <c r="AA273">
        <v>3.6612119999999999</v>
      </c>
      <c r="AC273" s="1">
        <v>44742</v>
      </c>
      <c r="AD273">
        <v>447.08</v>
      </c>
      <c r="AE273">
        <v>3.8625389999999999</v>
      </c>
      <c r="AG273" s="1">
        <v>44742</v>
      </c>
      <c r="AH273">
        <v>592.48</v>
      </c>
      <c r="AI273">
        <v>4.288087</v>
      </c>
      <c r="AK273" s="1">
        <v>44742</v>
      </c>
      <c r="AL273">
        <v>2112.15</v>
      </c>
      <c r="AM273">
        <v>8.8913460000000004</v>
      </c>
      <c r="AO273" s="1">
        <v>44742</v>
      </c>
      <c r="AP273">
        <v>1840.6320000000001</v>
      </c>
      <c r="AQ273">
        <v>8.9360990000000005</v>
      </c>
      <c r="AS273" s="1">
        <v>44742</v>
      </c>
      <c r="AT273">
        <v>5893.17</v>
      </c>
      <c r="AU273">
        <v>7.7694239999999999</v>
      </c>
      <c r="AW273" s="1">
        <v>44742</v>
      </c>
      <c r="AX273">
        <v>1931.78</v>
      </c>
      <c r="AY273">
        <v>3.035018</v>
      </c>
      <c r="BA273" s="1">
        <v>44742</v>
      </c>
      <c r="BB273">
        <v>3622.68</v>
      </c>
      <c r="BC273">
        <v>3.3325909999999999</v>
      </c>
      <c r="BE273" s="1">
        <v>44742</v>
      </c>
      <c r="BF273">
        <v>2896.45</v>
      </c>
      <c r="BG273">
        <v>4.4813890000000001</v>
      </c>
      <c r="BI273" s="1">
        <v>44742</v>
      </c>
      <c r="BJ273">
        <v>4043.14</v>
      </c>
      <c r="BK273">
        <v>5.1133059999999997</v>
      </c>
      <c r="BM273" s="1">
        <v>44742</v>
      </c>
      <c r="BN273">
        <v>302.8</v>
      </c>
      <c r="BO273">
        <v>4.0730510000000004</v>
      </c>
      <c r="BQ273" s="1">
        <v>44742</v>
      </c>
      <c r="BR273">
        <v>359.56</v>
      </c>
      <c r="BS273">
        <v>3.7839209999999999</v>
      </c>
      <c r="BU273" s="1">
        <v>44742</v>
      </c>
      <c r="BV273">
        <v>733.79100000000005</v>
      </c>
    </row>
    <row r="274" spans="1:74" x14ac:dyDescent="0.35">
      <c r="A274" s="1">
        <v>44771</v>
      </c>
      <c r="B274">
        <v>364.83</v>
      </c>
      <c r="C274">
        <v>3.090554</v>
      </c>
      <c r="E274" s="1">
        <v>44771</v>
      </c>
      <c r="F274">
        <v>422.86</v>
      </c>
      <c r="G274">
        <v>3.6503480000000001</v>
      </c>
      <c r="I274" s="1">
        <v>44771</v>
      </c>
      <c r="J274">
        <v>460.03</v>
      </c>
      <c r="K274">
        <v>4.0553520000000001</v>
      </c>
      <c r="M274" s="1">
        <v>44771</v>
      </c>
      <c r="N274">
        <v>551.37</v>
      </c>
      <c r="O274">
        <v>4.6813880000000001</v>
      </c>
      <c r="Q274" s="1">
        <v>44771</v>
      </c>
      <c r="R274">
        <v>272.52449999999999</v>
      </c>
      <c r="S274">
        <v>3.1519460000000001</v>
      </c>
      <c r="U274" s="1">
        <v>44771</v>
      </c>
      <c r="V274">
        <v>345.62</v>
      </c>
      <c r="W274">
        <v>3.1889599999999998</v>
      </c>
      <c r="Y274" s="1">
        <v>44771</v>
      </c>
      <c r="Z274">
        <v>385.39</v>
      </c>
      <c r="AA274">
        <v>3.2830149999999998</v>
      </c>
      <c r="AC274" s="1">
        <v>44771</v>
      </c>
      <c r="AD274">
        <v>463.15</v>
      </c>
      <c r="AE274">
        <v>3.4371849999999999</v>
      </c>
      <c r="AG274" s="1">
        <v>44771</v>
      </c>
      <c r="AH274">
        <v>614.77</v>
      </c>
      <c r="AI274">
        <v>4.0638480000000001</v>
      </c>
      <c r="AK274" s="1">
        <v>44771</v>
      </c>
      <c r="AL274">
        <v>2236.84</v>
      </c>
      <c r="AM274">
        <v>7.7250629999999996</v>
      </c>
      <c r="AO274" s="1">
        <v>44771</v>
      </c>
      <c r="AP274">
        <v>1948.6679999999999</v>
      </c>
      <c r="AQ274">
        <v>7.7459920000000002</v>
      </c>
      <c r="AS274" s="1">
        <v>44771</v>
      </c>
      <c r="AT274">
        <v>6291.07</v>
      </c>
      <c r="AU274">
        <v>7.1821700000000002</v>
      </c>
      <c r="AW274" s="1">
        <v>44771</v>
      </c>
      <c r="AX274">
        <v>1957.68</v>
      </c>
      <c r="AY274">
        <v>2.8124509999999998</v>
      </c>
      <c r="BA274" s="1">
        <v>44771</v>
      </c>
      <c r="BB274">
        <v>3719.33</v>
      </c>
      <c r="BC274">
        <v>3.186242</v>
      </c>
      <c r="BE274" s="1">
        <v>44771</v>
      </c>
      <c r="BF274">
        <v>2965.23</v>
      </c>
      <c r="BG274">
        <v>4.0712529999999996</v>
      </c>
      <c r="BI274" s="1">
        <v>44771</v>
      </c>
      <c r="BJ274">
        <v>4237.74</v>
      </c>
      <c r="BK274">
        <v>4.7849839999999997</v>
      </c>
      <c r="BM274" s="1">
        <v>44771</v>
      </c>
      <c r="BN274">
        <v>308.33</v>
      </c>
      <c r="BO274">
        <v>3.8161209999999999</v>
      </c>
      <c r="BQ274" s="1">
        <v>44771</v>
      </c>
      <c r="BR274">
        <v>361.3</v>
      </c>
      <c r="BS274">
        <v>3.714299</v>
      </c>
      <c r="BU274" s="1">
        <v>44773</v>
      </c>
      <c r="BV274">
        <v>734.16700000000003</v>
      </c>
    </row>
    <row r="275" spans="1:74" x14ac:dyDescent="0.35">
      <c r="A275" s="1">
        <v>44804</v>
      </c>
      <c r="B275">
        <v>354.54</v>
      </c>
      <c r="C275">
        <v>3.65699</v>
      </c>
      <c r="E275" s="1">
        <v>44804</v>
      </c>
      <c r="F275">
        <v>411.01</v>
      </c>
      <c r="G275">
        <v>4.1587500000000004</v>
      </c>
      <c r="I275" s="1">
        <v>44804</v>
      </c>
      <c r="J275">
        <v>446.58</v>
      </c>
      <c r="K275">
        <v>4.5805610000000003</v>
      </c>
      <c r="M275" s="1">
        <v>44804</v>
      </c>
      <c r="N275">
        <v>536.01</v>
      </c>
      <c r="O275">
        <v>5.1509390000000002</v>
      </c>
      <c r="Q275" s="1">
        <v>44804</v>
      </c>
      <c r="R275">
        <v>270.33850000000001</v>
      </c>
      <c r="S275">
        <v>3.7251259999999999</v>
      </c>
      <c r="U275" s="1">
        <v>44804</v>
      </c>
      <c r="V275">
        <v>338.19</v>
      </c>
      <c r="W275">
        <v>3.8412649999999999</v>
      </c>
      <c r="Y275" s="1">
        <v>44804</v>
      </c>
      <c r="Z275">
        <v>373.78</v>
      </c>
      <c r="AA275">
        <v>3.891813</v>
      </c>
      <c r="AC275" s="1">
        <v>44804</v>
      </c>
      <c r="AD275">
        <v>445.75</v>
      </c>
      <c r="AE275">
        <v>3.9924930000000001</v>
      </c>
      <c r="AG275" s="1">
        <v>44804</v>
      </c>
      <c r="AH275">
        <v>587.77</v>
      </c>
      <c r="AI275">
        <v>4.3963190000000001</v>
      </c>
      <c r="AK275" s="1">
        <v>44804</v>
      </c>
      <c r="AL275">
        <v>2185.29</v>
      </c>
      <c r="AM275">
        <v>8.4217720000000007</v>
      </c>
      <c r="AO275" s="1">
        <v>44804</v>
      </c>
      <c r="AP275">
        <v>1903.1110000000001</v>
      </c>
      <c r="AQ275">
        <v>8.458596</v>
      </c>
      <c r="AS275" s="1">
        <v>44804</v>
      </c>
      <c r="AT275">
        <v>6200.78</v>
      </c>
      <c r="AU275">
        <v>7.4673160000000003</v>
      </c>
      <c r="AW275" s="1">
        <v>44804</v>
      </c>
      <c r="AX275">
        <v>1918.31</v>
      </c>
      <c r="AY275">
        <v>3.4093770000000001</v>
      </c>
      <c r="BA275" s="1">
        <v>44804</v>
      </c>
      <c r="BB275">
        <v>3554.69</v>
      </c>
      <c r="BC275">
        <v>3.4770599999999998</v>
      </c>
      <c r="BE275" s="1">
        <v>44804</v>
      </c>
      <c r="BF275">
        <v>2904.08</v>
      </c>
      <c r="BG275">
        <v>4.6439490000000001</v>
      </c>
      <c r="BI275" s="1">
        <v>44804</v>
      </c>
      <c r="BJ275">
        <v>4046.99</v>
      </c>
      <c r="BK275">
        <v>5.1681090000000003</v>
      </c>
      <c r="BM275" s="1">
        <v>44804</v>
      </c>
      <c r="BN275">
        <v>300.48</v>
      </c>
      <c r="BO275">
        <v>4.4122070000000004</v>
      </c>
      <c r="BQ275" s="1">
        <v>44804</v>
      </c>
      <c r="BR275">
        <v>358.9</v>
      </c>
      <c r="BS275">
        <v>4.1174280000000003</v>
      </c>
      <c r="BU275" s="1">
        <v>44804</v>
      </c>
      <c r="BV275">
        <v>735.35199999999998</v>
      </c>
    </row>
    <row r="276" spans="1:74" x14ac:dyDescent="0.35">
      <c r="A276" s="1">
        <v>44834</v>
      </c>
      <c r="B276">
        <v>340.31</v>
      </c>
      <c r="C276">
        <v>4.4258119999999996</v>
      </c>
      <c r="E276" s="1">
        <v>44834</v>
      </c>
      <c r="F276">
        <v>392.04</v>
      </c>
      <c r="G276">
        <v>4.906898</v>
      </c>
      <c r="I276" s="1">
        <v>44834</v>
      </c>
      <c r="J276">
        <v>423.48</v>
      </c>
      <c r="K276">
        <v>5.462364</v>
      </c>
      <c r="M276" s="1">
        <v>44834</v>
      </c>
      <c r="N276">
        <v>507.71</v>
      </c>
      <c r="O276">
        <v>6.0130710000000001</v>
      </c>
      <c r="Q276" s="1">
        <v>44834</v>
      </c>
      <c r="R276">
        <v>267.01339999999999</v>
      </c>
      <c r="S276">
        <v>4.5694739999999996</v>
      </c>
      <c r="U276" s="1">
        <v>44834</v>
      </c>
      <c r="V276">
        <v>328.95</v>
      </c>
      <c r="W276">
        <v>4.660209</v>
      </c>
      <c r="Y276" s="1">
        <v>44834</v>
      </c>
      <c r="Z276">
        <v>358.62</v>
      </c>
      <c r="AA276">
        <v>4.6874450000000003</v>
      </c>
      <c r="AC276" s="1">
        <v>44834</v>
      </c>
      <c r="AD276">
        <v>421.98</v>
      </c>
      <c r="AE276">
        <v>4.8111819999999996</v>
      </c>
      <c r="AG276" s="1">
        <v>44834</v>
      </c>
      <c r="AH276">
        <v>539.14</v>
      </c>
      <c r="AI276">
        <v>5.0157360000000004</v>
      </c>
      <c r="AK276" s="1">
        <v>44834</v>
      </c>
      <c r="AL276">
        <v>2098.5</v>
      </c>
      <c r="AM276">
        <v>9.6783490000000008</v>
      </c>
      <c r="AO276" s="1">
        <v>44834</v>
      </c>
      <c r="AP276">
        <v>1829.4490000000001</v>
      </c>
      <c r="AQ276">
        <v>9.7318350000000002</v>
      </c>
      <c r="AS276" s="1">
        <v>44834</v>
      </c>
      <c r="AT276">
        <v>5791.62</v>
      </c>
      <c r="AU276">
        <v>8.2470499999999998</v>
      </c>
      <c r="AW276" s="1">
        <v>44834</v>
      </c>
      <c r="AX276">
        <v>1872.35</v>
      </c>
      <c r="AY276">
        <v>4.1630240000000001</v>
      </c>
      <c r="BA276" s="1">
        <v>44834</v>
      </c>
      <c r="BB276">
        <v>3273.88</v>
      </c>
      <c r="BC276">
        <v>3.9960450000000001</v>
      </c>
      <c r="BE276" s="1">
        <v>44834</v>
      </c>
      <c r="BF276">
        <v>2806.27</v>
      </c>
      <c r="BG276">
        <v>5.5717530000000002</v>
      </c>
      <c r="BI276" s="1">
        <v>44834</v>
      </c>
      <c r="BJ276">
        <v>3693.33</v>
      </c>
      <c r="BK276">
        <v>5.9125529999999999</v>
      </c>
      <c r="BM276" s="1">
        <v>44834</v>
      </c>
      <c r="BN276">
        <v>291.14</v>
      </c>
      <c r="BO276">
        <v>5.1706979999999998</v>
      </c>
      <c r="BQ276" s="1">
        <v>44834</v>
      </c>
      <c r="BR276">
        <v>354.73</v>
      </c>
      <c r="BS276">
        <v>4.838463</v>
      </c>
      <c r="BU276" s="1">
        <v>44834</v>
      </c>
      <c r="BV276">
        <v>737.18200000000002</v>
      </c>
    </row>
    <row r="277" spans="1:74" x14ac:dyDescent="0.35">
      <c r="A277" s="1">
        <v>44865</v>
      </c>
      <c r="B277">
        <v>335.61</v>
      </c>
      <c r="C277">
        <v>4.6948119999999998</v>
      </c>
      <c r="E277" s="1">
        <v>44865</v>
      </c>
      <c r="F277">
        <v>385.89</v>
      </c>
      <c r="G277">
        <v>5.1865249999999996</v>
      </c>
      <c r="I277" s="1">
        <v>44865</v>
      </c>
      <c r="J277">
        <v>418.23</v>
      </c>
      <c r="K277">
        <v>5.7361360000000001</v>
      </c>
      <c r="M277" s="1">
        <v>44865</v>
      </c>
      <c r="N277">
        <v>503.87</v>
      </c>
      <c r="O277">
        <v>6.2279689999999999</v>
      </c>
      <c r="Q277" s="1">
        <v>44865</v>
      </c>
      <c r="R277">
        <v>266.66829999999999</v>
      </c>
      <c r="S277">
        <v>4.8624460000000003</v>
      </c>
      <c r="U277" s="1">
        <v>44865</v>
      </c>
      <c r="V277">
        <v>327.73</v>
      </c>
      <c r="W277">
        <v>4.8644740000000004</v>
      </c>
      <c r="Y277" s="1">
        <v>44865</v>
      </c>
      <c r="Z277">
        <v>356.05</v>
      </c>
      <c r="AA277">
        <v>4.9032749999999998</v>
      </c>
      <c r="AC277" s="1">
        <v>44865</v>
      </c>
      <c r="AD277">
        <v>415.45</v>
      </c>
      <c r="AE277">
        <v>5.0911470000000003</v>
      </c>
      <c r="AG277" s="1">
        <v>44865</v>
      </c>
      <c r="AH277">
        <v>519.27</v>
      </c>
      <c r="AI277">
        <v>5.3137160000000003</v>
      </c>
      <c r="AK277" s="1">
        <v>44865</v>
      </c>
      <c r="AL277">
        <v>2153.0300000000002</v>
      </c>
      <c r="AM277">
        <v>9.1168859999999992</v>
      </c>
      <c r="AO277" s="1">
        <v>44865</v>
      </c>
      <c r="AP277">
        <v>1878.566</v>
      </c>
      <c r="AQ277">
        <v>9.1481700000000004</v>
      </c>
      <c r="AS277" s="1">
        <v>44865</v>
      </c>
      <c r="AT277">
        <v>5808.77</v>
      </c>
      <c r="AU277">
        <v>8.2792349999999999</v>
      </c>
      <c r="AW277" s="1">
        <v>44865</v>
      </c>
      <c r="AX277">
        <v>1863.88</v>
      </c>
      <c r="AY277">
        <v>4.3894089999999997</v>
      </c>
      <c r="BA277" s="1">
        <v>44865</v>
      </c>
      <c r="BB277">
        <v>3092.22</v>
      </c>
      <c r="BC277">
        <v>4.368214</v>
      </c>
      <c r="BE277" s="1">
        <v>44865</v>
      </c>
      <c r="BF277">
        <v>2794.73</v>
      </c>
      <c r="BG277">
        <v>5.8283259999999997</v>
      </c>
      <c r="BI277" s="1">
        <v>44865</v>
      </c>
      <c r="BJ277">
        <v>3610.31</v>
      </c>
      <c r="BK277">
        <v>6.1267779999999998</v>
      </c>
      <c r="BM277" s="1">
        <v>44865</v>
      </c>
      <c r="BN277">
        <v>286.47000000000003</v>
      </c>
      <c r="BO277">
        <v>5.646325</v>
      </c>
      <c r="BQ277" s="1">
        <v>44865</v>
      </c>
      <c r="BR277">
        <v>351.77</v>
      </c>
      <c r="BS277">
        <v>5.4600289999999996</v>
      </c>
      <c r="BU277" s="1">
        <v>44865</v>
      </c>
      <c r="BV277">
        <v>738.33900000000006</v>
      </c>
    </row>
    <row r="278" spans="1:74" x14ac:dyDescent="0.35">
      <c r="A278" s="1">
        <v>44895</v>
      </c>
      <c r="B278">
        <v>346.26</v>
      </c>
      <c r="C278">
        <v>4.2910969999999997</v>
      </c>
      <c r="E278" s="1">
        <v>44895</v>
      </c>
      <c r="F278">
        <v>402.07</v>
      </c>
      <c r="G278">
        <v>4.7513719999999999</v>
      </c>
      <c r="I278" s="1">
        <v>44895</v>
      </c>
      <c r="J278">
        <v>438.91</v>
      </c>
      <c r="K278">
        <v>5.1273210000000002</v>
      </c>
      <c r="M278" s="1">
        <v>44895</v>
      </c>
      <c r="N278">
        <v>531.1</v>
      </c>
      <c r="O278">
        <v>5.5851639999999998</v>
      </c>
      <c r="Q278" s="1">
        <v>44895</v>
      </c>
      <c r="R278">
        <v>268.87610000000001</v>
      </c>
      <c r="S278">
        <v>4.6362129999999997</v>
      </c>
      <c r="U278" s="1">
        <v>44895</v>
      </c>
      <c r="V278">
        <v>335.01</v>
      </c>
      <c r="W278">
        <v>4.3905859999999999</v>
      </c>
      <c r="Y278" s="1">
        <v>44895</v>
      </c>
      <c r="Z278">
        <v>367.74</v>
      </c>
      <c r="AA278">
        <v>4.4205769999999998</v>
      </c>
      <c r="AC278" s="1">
        <v>44895</v>
      </c>
      <c r="AD278">
        <v>433.53</v>
      </c>
      <c r="AE278">
        <v>4.556864</v>
      </c>
      <c r="AG278" s="1">
        <v>44895</v>
      </c>
      <c r="AH278">
        <v>560.04</v>
      </c>
      <c r="AI278">
        <v>4.7805410000000004</v>
      </c>
      <c r="AK278" s="1">
        <v>44895</v>
      </c>
      <c r="AL278">
        <v>2199.7600000000002</v>
      </c>
      <c r="AM278">
        <v>8.6255900000000008</v>
      </c>
      <c r="AO278" s="1">
        <v>44895</v>
      </c>
      <c r="AP278">
        <v>1917.9680000000001</v>
      </c>
      <c r="AQ278">
        <v>8.6546000000000003</v>
      </c>
      <c r="AS278" s="1">
        <v>44895</v>
      </c>
      <c r="AT278">
        <v>6048.51</v>
      </c>
      <c r="AU278">
        <v>7.8794620000000002</v>
      </c>
      <c r="AW278" s="1">
        <v>44895</v>
      </c>
      <c r="AX278">
        <v>1896.03</v>
      </c>
      <c r="AY278">
        <v>4.0745259999999996</v>
      </c>
      <c r="BA278" s="1">
        <v>44895</v>
      </c>
      <c r="BB278">
        <v>3310.9</v>
      </c>
      <c r="BC278">
        <v>3.9563769999999998</v>
      </c>
      <c r="BE278" s="1">
        <v>44895</v>
      </c>
      <c r="BF278">
        <v>2884.76</v>
      </c>
      <c r="BG278">
        <v>5.2187999999999999</v>
      </c>
      <c r="BI278" s="1">
        <v>44895</v>
      </c>
      <c r="BJ278">
        <v>3938.05</v>
      </c>
      <c r="BK278">
        <v>5.4760249999999999</v>
      </c>
      <c r="BM278" s="1">
        <v>44895</v>
      </c>
      <c r="BN278">
        <v>293.99</v>
      </c>
      <c r="BO278">
        <v>5.2374340000000004</v>
      </c>
      <c r="BQ278" s="1">
        <v>44895</v>
      </c>
      <c r="BR278">
        <v>355.24</v>
      </c>
      <c r="BS278">
        <v>5.3352250000000003</v>
      </c>
      <c r="BU278" s="1">
        <v>44895</v>
      </c>
      <c r="BV278">
        <v>740.72</v>
      </c>
    </row>
    <row r="279" spans="1:74" x14ac:dyDescent="0.35">
      <c r="A279" s="1">
        <v>44925</v>
      </c>
      <c r="B279">
        <v>344.67</v>
      </c>
      <c r="C279">
        <v>4.4121170000000003</v>
      </c>
      <c r="E279" s="1">
        <v>44925</v>
      </c>
      <c r="F279">
        <v>399.87</v>
      </c>
      <c r="G279">
        <v>4.8942189999999997</v>
      </c>
      <c r="I279" s="1">
        <v>44925</v>
      </c>
      <c r="J279">
        <v>437.15</v>
      </c>
      <c r="K279">
        <v>5.2452819999999996</v>
      </c>
      <c r="M279" s="1">
        <v>44925</v>
      </c>
      <c r="N279">
        <v>528.88</v>
      </c>
      <c r="O279">
        <v>5.6953579999999997</v>
      </c>
      <c r="Q279" s="1">
        <v>44925</v>
      </c>
      <c r="R279">
        <v>269.40730000000002</v>
      </c>
      <c r="S279">
        <v>4.7165299999999997</v>
      </c>
      <c r="U279" s="1">
        <v>44925</v>
      </c>
      <c r="V279">
        <v>334.44</v>
      </c>
      <c r="W279">
        <v>4.5255070000000002</v>
      </c>
      <c r="Y279" s="1">
        <v>44925</v>
      </c>
      <c r="Z279">
        <v>366.03</v>
      </c>
      <c r="AA279">
        <v>4.5769390000000003</v>
      </c>
      <c r="AC279" s="1">
        <v>44925</v>
      </c>
      <c r="AD279">
        <v>431.11</v>
      </c>
      <c r="AE279">
        <v>4.671799</v>
      </c>
      <c r="AG279" s="1">
        <v>44925</v>
      </c>
      <c r="AH279">
        <v>552.46</v>
      </c>
      <c r="AI279">
        <v>4.8916149999999998</v>
      </c>
      <c r="AK279" s="1">
        <v>44925</v>
      </c>
      <c r="AL279">
        <v>2186.0300000000002</v>
      </c>
      <c r="AM279">
        <v>8.9558420000000005</v>
      </c>
      <c r="AO279" s="1">
        <v>44925</v>
      </c>
      <c r="AP279">
        <v>1905.4970000000001</v>
      </c>
      <c r="AQ279">
        <v>8.9936589999999992</v>
      </c>
      <c r="AS279" s="1">
        <v>44925</v>
      </c>
      <c r="AT279">
        <v>6051.37</v>
      </c>
      <c r="AU279">
        <v>7.9786570000000001</v>
      </c>
      <c r="AW279" s="1">
        <v>44925</v>
      </c>
      <c r="AX279">
        <v>1891.4</v>
      </c>
      <c r="AY279">
        <v>4.200469</v>
      </c>
      <c r="BA279" s="1">
        <v>44925</v>
      </c>
      <c r="BB279">
        <v>3254.58</v>
      </c>
      <c r="BC279">
        <v>4.0813499999999996</v>
      </c>
      <c r="BE279" s="1">
        <v>44925</v>
      </c>
      <c r="BF279">
        <v>2882.73</v>
      </c>
      <c r="BG279">
        <v>5.3340209999999999</v>
      </c>
      <c r="BI279" s="1">
        <v>44925</v>
      </c>
      <c r="BJ279">
        <v>3892.91</v>
      </c>
      <c r="BK279">
        <v>5.5997269999999997</v>
      </c>
      <c r="BM279" s="1">
        <v>44925</v>
      </c>
      <c r="BN279">
        <v>294.12</v>
      </c>
      <c r="BO279">
        <v>5.3047700000000004</v>
      </c>
      <c r="BQ279" s="1">
        <v>44925</v>
      </c>
      <c r="BR279">
        <v>357.59</v>
      </c>
      <c r="BS279">
        <v>5.1435550000000001</v>
      </c>
      <c r="BU279" s="1">
        <v>44926</v>
      </c>
      <c r="BV279">
        <v>743.40099999999995</v>
      </c>
    </row>
    <row r="280" spans="1:74" x14ac:dyDescent="0.35">
      <c r="A280" s="1">
        <v>44957</v>
      </c>
      <c r="B280">
        <v>354.25</v>
      </c>
      <c r="C280">
        <v>4.049798</v>
      </c>
      <c r="E280" s="1">
        <v>44957</v>
      </c>
      <c r="F280">
        <v>413.2</v>
      </c>
      <c r="G280">
        <v>4.529871</v>
      </c>
      <c r="I280" s="1">
        <v>44957</v>
      </c>
      <c r="J280">
        <v>453.65</v>
      </c>
      <c r="K280">
        <v>4.7941159999999998</v>
      </c>
      <c r="M280" s="1">
        <v>44957</v>
      </c>
      <c r="N280">
        <v>550.76</v>
      </c>
      <c r="O280">
        <v>5.2186029999999999</v>
      </c>
      <c r="Q280" s="1">
        <v>44957</v>
      </c>
      <c r="R280">
        <v>271.60340000000002</v>
      </c>
      <c r="S280">
        <v>4.4823539999999999</v>
      </c>
      <c r="U280" s="1">
        <v>44957</v>
      </c>
      <c r="V280">
        <v>340.77</v>
      </c>
      <c r="W280">
        <v>4.129683</v>
      </c>
      <c r="Y280" s="1">
        <v>44957</v>
      </c>
      <c r="Z280">
        <v>376.19</v>
      </c>
      <c r="AA280">
        <v>4.1208580000000001</v>
      </c>
      <c r="AC280" s="1">
        <v>44957</v>
      </c>
      <c r="AD280">
        <v>446.66</v>
      </c>
      <c r="AE280">
        <v>4.2437610000000001</v>
      </c>
      <c r="AG280" s="1">
        <v>44957</v>
      </c>
      <c r="AH280">
        <v>588.16999999999996</v>
      </c>
      <c r="AI280">
        <v>4.4775340000000003</v>
      </c>
      <c r="AK280" s="1">
        <v>44957</v>
      </c>
      <c r="AL280">
        <v>2269.2600000000002</v>
      </c>
      <c r="AM280">
        <v>8.1387459999999994</v>
      </c>
      <c r="AO280" s="1">
        <v>44957</v>
      </c>
      <c r="AP280">
        <v>1977.1310000000001</v>
      </c>
      <c r="AQ280">
        <v>8.1637710000000006</v>
      </c>
      <c r="AS280" s="1">
        <v>44957</v>
      </c>
      <c r="AT280">
        <v>6356.58</v>
      </c>
      <c r="AU280">
        <v>7.5016850000000002</v>
      </c>
      <c r="AW280" s="1">
        <v>44957</v>
      </c>
      <c r="AX280">
        <v>1921.74</v>
      </c>
      <c r="AY280">
        <v>3.8959139999999999</v>
      </c>
      <c r="BA280" s="1">
        <v>44957</v>
      </c>
      <c r="BB280">
        <v>3463.2</v>
      </c>
      <c r="BC280">
        <v>3.7161819999999999</v>
      </c>
      <c r="BE280" s="1">
        <v>44957</v>
      </c>
      <c r="BF280">
        <v>2955.31</v>
      </c>
      <c r="BG280">
        <v>4.8753190000000002</v>
      </c>
      <c r="BI280" s="1">
        <v>44957</v>
      </c>
      <c r="BJ280">
        <v>4161.7</v>
      </c>
      <c r="BK280">
        <v>5.121372</v>
      </c>
      <c r="BM280" s="1">
        <v>44957</v>
      </c>
      <c r="BN280">
        <v>301.87</v>
      </c>
      <c r="BO280">
        <v>4.8426559999999998</v>
      </c>
      <c r="BQ280" s="1">
        <v>44957</v>
      </c>
      <c r="BR280">
        <v>362.65</v>
      </c>
      <c r="BS280">
        <v>4.8037919999999996</v>
      </c>
      <c r="BU280" s="1">
        <v>44957</v>
      </c>
      <c r="BV280">
        <v>745.72900000000004</v>
      </c>
    </row>
    <row r="281" spans="1:74" x14ac:dyDescent="0.35">
      <c r="A281" s="1">
        <v>44985</v>
      </c>
      <c r="B281">
        <v>345.68</v>
      </c>
      <c r="C281">
        <v>4.5532599999999999</v>
      </c>
      <c r="E281" s="1">
        <v>44985</v>
      </c>
      <c r="F281">
        <v>402.69</v>
      </c>
      <c r="G281">
        <v>5.0257800000000001</v>
      </c>
      <c r="I281" s="1">
        <v>44985</v>
      </c>
      <c r="J281">
        <v>439.96</v>
      </c>
      <c r="K281">
        <v>5.3422150000000004</v>
      </c>
      <c r="M281" s="1">
        <v>44985</v>
      </c>
      <c r="N281">
        <v>533.25</v>
      </c>
      <c r="O281">
        <v>5.7581369999999996</v>
      </c>
      <c r="Q281" s="1">
        <v>44985</v>
      </c>
      <c r="R281">
        <v>269.5754</v>
      </c>
      <c r="S281">
        <v>5.0572109999999997</v>
      </c>
      <c r="U281" s="1">
        <v>44985</v>
      </c>
      <c r="V281">
        <v>334.32</v>
      </c>
      <c r="W281">
        <v>4.7264619999999997</v>
      </c>
      <c r="Y281" s="1">
        <v>44985</v>
      </c>
      <c r="Z281">
        <v>366.71</v>
      </c>
      <c r="AA281">
        <v>4.6725839999999996</v>
      </c>
      <c r="AC281" s="1">
        <v>44985</v>
      </c>
      <c r="AD281">
        <v>433.28</v>
      </c>
      <c r="AE281">
        <v>4.7089420000000004</v>
      </c>
      <c r="AG281" s="1">
        <v>44985</v>
      </c>
      <c r="AH281">
        <v>559.11</v>
      </c>
      <c r="AI281">
        <v>4.8641629999999996</v>
      </c>
      <c r="AK281" s="1">
        <v>44985</v>
      </c>
      <c r="AL281">
        <v>2240.09</v>
      </c>
      <c r="AM281">
        <v>8.6260279999999998</v>
      </c>
      <c r="AO281" s="1">
        <v>44985</v>
      </c>
      <c r="AP281">
        <v>1952.962</v>
      </c>
      <c r="AQ281">
        <v>8.6529190000000007</v>
      </c>
      <c r="AS281" s="1">
        <v>44985</v>
      </c>
      <c r="AT281">
        <v>6172.74</v>
      </c>
      <c r="AU281">
        <v>7.9023349999999999</v>
      </c>
      <c r="AW281" s="1">
        <v>44985</v>
      </c>
      <c r="AX281">
        <v>1888.08</v>
      </c>
      <c r="AY281">
        <v>4.4559980000000001</v>
      </c>
      <c r="BA281" s="1">
        <v>44985</v>
      </c>
      <c r="BB281">
        <v>3298.92</v>
      </c>
      <c r="BC281">
        <v>4.0403120000000001</v>
      </c>
      <c r="BE281" s="1">
        <v>44985</v>
      </c>
      <c r="BF281">
        <v>2896.92</v>
      </c>
      <c r="BG281">
        <v>5.4699879999999999</v>
      </c>
      <c r="BI281" s="1">
        <v>44985</v>
      </c>
      <c r="BJ281">
        <v>3934.93</v>
      </c>
      <c r="BK281">
        <v>5.5919530000000002</v>
      </c>
      <c r="BM281" s="1">
        <v>44985</v>
      </c>
      <c r="BN281">
        <v>296.23</v>
      </c>
      <c r="BO281">
        <v>5.3613660000000003</v>
      </c>
      <c r="BQ281" s="1">
        <v>44985</v>
      </c>
      <c r="BR281">
        <v>359.57</v>
      </c>
      <c r="BS281">
        <v>5.2922079999999996</v>
      </c>
      <c r="BU281" s="1">
        <v>44985</v>
      </c>
      <c r="BV281">
        <v>748.16300000000001</v>
      </c>
    </row>
    <row r="282" spans="1:74" x14ac:dyDescent="0.35">
      <c r="A282" s="1">
        <v>45016</v>
      </c>
      <c r="B282">
        <v>354.26</v>
      </c>
      <c r="C282">
        <v>4.1186499999999997</v>
      </c>
      <c r="E282" s="1">
        <v>45016</v>
      </c>
      <c r="F282">
        <v>413.66</v>
      </c>
      <c r="G282">
        <v>4.5746560000000001</v>
      </c>
      <c r="I282" s="1">
        <v>45016</v>
      </c>
      <c r="J282">
        <v>451.63</v>
      </c>
      <c r="K282">
        <v>4.9893000000000001</v>
      </c>
      <c r="M282" s="1">
        <v>45016</v>
      </c>
      <c r="N282">
        <v>547.78</v>
      </c>
      <c r="O282">
        <v>5.4449379999999996</v>
      </c>
      <c r="Q282" s="1">
        <v>45016</v>
      </c>
      <c r="R282">
        <v>273.48039999999997</v>
      </c>
      <c r="S282">
        <v>4.4648599999999998</v>
      </c>
      <c r="U282" s="1">
        <v>45016</v>
      </c>
      <c r="V282">
        <v>341.91</v>
      </c>
      <c r="W282">
        <v>4.2351359999999998</v>
      </c>
      <c r="Y282" s="1">
        <v>45016</v>
      </c>
      <c r="Z282">
        <v>376.22</v>
      </c>
      <c r="AA282">
        <v>4.2461589999999996</v>
      </c>
      <c r="AC282" s="1">
        <v>45016</v>
      </c>
      <c r="AD282">
        <v>443.6</v>
      </c>
      <c r="AE282">
        <v>4.4251269999999998</v>
      </c>
      <c r="AG282" s="1">
        <v>45016</v>
      </c>
      <c r="AH282">
        <v>583.41999999999996</v>
      </c>
      <c r="AI282">
        <v>4.5812549999999996</v>
      </c>
      <c r="AK282" s="1">
        <v>45016</v>
      </c>
      <c r="AL282">
        <v>2264.0300000000002</v>
      </c>
      <c r="AM282">
        <v>8.5164469999999994</v>
      </c>
      <c r="AO282" s="1">
        <v>45016</v>
      </c>
      <c r="AP282">
        <v>1973.4290000000001</v>
      </c>
      <c r="AQ282">
        <v>8.5414689999999993</v>
      </c>
      <c r="AS282" s="1">
        <v>45016</v>
      </c>
      <c r="AT282">
        <v>6273.47</v>
      </c>
      <c r="AU282">
        <v>7.8156480000000004</v>
      </c>
      <c r="AW282" s="1">
        <v>45016</v>
      </c>
      <c r="AX282">
        <v>1934.36</v>
      </c>
      <c r="AY282">
        <v>3.8427959999999999</v>
      </c>
      <c r="BA282" s="1">
        <v>45016</v>
      </c>
      <c r="BB282">
        <v>3455.29</v>
      </c>
      <c r="BC282">
        <v>3.7672780000000001</v>
      </c>
      <c r="BE282" s="1">
        <v>45016</v>
      </c>
      <c r="BF282">
        <v>2954.75</v>
      </c>
      <c r="BG282">
        <v>5.0997019999999997</v>
      </c>
      <c r="BI282" s="1">
        <v>45016</v>
      </c>
      <c r="BJ282">
        <v>4104.91</v>
      </c>
      <c r="BK282">
        <v>5.2941520000000004</v>
      </c>
      <c r="BM282" s="1">
        <v>45016</v>
      </c>
      <c r="BN282">
        <v>299.45</v>
      </c>
      <c r="BO282">
        <v>5.2010300000000003</v>
      </c>
      <c r="BQ282" s="1">
        <v>45016</v>
      </c>
      <c r="BR282">
        <v>364.24</v>
      </c>
      <c r="BS282">
        <v>4.9377259999999996</v>
      </c>
      <c r="BU282" s="1">
        <v>45016</v>
      </c>
      <c r="BV282">
        <v>751.38099999999997</v>
      </c>
    </row>
    <row r="283" spans="1:74" x14ac:dyDescent="0.35">
      <c r="A283" s="1">
        <v>45044</v>
      </c>
      <c r="B283">
        <v>356.17</v>
      </c>
      <c r="C283">
        <v>4.0811260000000003</v>
      </c>
      <c r="E283" s="1">
        <v>45044</v>
      </c>
      <c r="F283">
        <v>416.65</v>
      </c>
      <c r="G283">
        <v>4.537058</v>
      </c>
      <c r="I283" s="1">
        <v>45044</v>
      </c>
      <c r="J283">
        <v>455.23</v>
      </c>
      <c r="K283">
        <v>4.9197240000000004</v>
      </c>
      <c r="M283" s="1">
        <v>45044</v>
      </c>
      <c r="N283">
        <v>552.19000000000005</v>
      </c>
      <c r="O283">
        <v>5.3787140000000004</v>
      </c>
      <c r="Q283" s="1">
        <v>45044</v>
      </c>
      <c r="R283">
        <v>274.41860000000003</v>
      </c>
      <c r="S283">
        <v>4.464264</v>
      </c>
      <c r="U283" s="1">
        <v>45044</v>
      </c>
      <c r="V283">
        <v>344.11</v>
      </c>
      <c r="W283">
        <v>4.1412560000000003</v>
      </c>
      <c r="Y283" s="1">
        <v>45044</v>
      </c>
      <c r="Z283">
        <v>378.48</v>
      </c>
      <c r="AA283">
        <v>4.212631</v>
      </c>
      <c r="AC283" s="1">
        <v>45044</v>
      </c>
      <c r="AD283">
        <v>446.86</v>
      </c>
      <c r="AE283">
        <v>4.3558159999999999</v>
      </c>
      <c r="AG283" s="1">
        <v>45044</v>
      </c>
      <c r="AH283">
        <v>587.54999999999995</v>
      </c>
      <c r="AI283">
        <v>4.5468599999999997</v>
      </c>
      <c r="AK283" s="1">
        <v>45044</v>
      </c>
      <c r="AL283">
        <v>2286.64</v>
      </c>
      <c r="AM283">
        <v>8.4801199999999994</v>
      </c>
      <c r="AO283" s="1">
        <v>45044</v>
      </c>
      <c r="AP283">
        <v>1993.405</v>
      </c>
      <c r="AQ283">
        <v>8.5091439999999992</v>
      </c>
      <c r="AS283" s="1">
        <v>45044</v>
      </c>
      <c r="AT283">
        <v>6312.09</v>
      </c>
      <c r="AU283">
        <v>7.6742549999999996</v>
      </c>
      <c r="AW283" s="1">
        <v>45044</v>
      </c>
      <c r="AX283">
        <v>1944.79</v>
      </c>
      <c r="AY283">
        <v>3.7971300000000001</v>
      </c>
      <c r="BA283" s="1">
        <v>45044</v>
      </c>
      <c r="BB283">
        <v>3473.29</v>
      </c>
      <c r="BC283">
        <v>3.7517610000000001</v>
      </c>
      <c r="BE283" s="1">
        <v>45044</v>
      </c>
      <c r="BF283">
        <v>2977.59</v>
      </c>
      <c r="BG283">
        <v>5.0112360000000002</v>
      </c>
      <c r="BI283" s="1">
        <v>45044</v>
      </c>
      <c r="BJ283">
        <v>4135.75</v>
      </c>
      <c r="BK283">
        <v>5.2653780000000001</v>
      </c>
      <c r="BM283" s="1">
        <v>45044</v>
      </c>
      <c r="BN283">
        <v>302.02</v>
      </c>
      <c r="BO283">
        <v>5.1093539999999997</v>
      </c>
      <c r="BQ283" s="1">
        <v>45044</v>
      </c>
      <c r="BR283">
        <v>366.05</v>
      </c>
      <c r="BS283">
        <v>4.919009</v>
      </c>
      <c r="BU283" s="1">
        <v>45046</v>
      </c>
      <c r="BV283">
        <v>753.74599999999998</v>
      </c>
    </row>
    <row r="284" spans="1:74" x14ac:dyDescent="0.35">
      <c r="A284" s="1">
        <v>45077</v>
      </c>
      <c r="B284">
        <v>352.71</v>
      </c>
      <c r="C284">
        <v>4.3082880000000001</v>
      </c>
      <c r="E284" s="1">
        <v>45077</v>
      </c>
      <c r="F284">
        <v>411.2</v>
      </c>
      <c r="G284">
        <v>4.8003920000000004</v>
      </c>
      <c r="I284" s="1">
        <v>45077</v>
      </c>
      <c r="J284">
        <v>448.8</v>
      </c>
      <c r="K284">
        <v>5.1871309999999999</v>
      </c>
      <c r="M284" s="1">
        <v>45077</v>
      </c>
      <c r="N284">
        <v>544.32000000000005</v>
      </c>
      <c r="O284">
        <v>5.6674319999999998</v>
      </c>
      <c r="Q284" s="1">
        <v>45077</v>
      </c>
      <c r="R284">
        <v>273.59120000000001</v>
      </c>
      <c r="S284">
        <v>4.796824</v>
      </c>
      <c r="U284" s="1">
        <v>45077</v>
      </c>
      <c r="V284">
        <v>341.71</v>
      </c>
      <c r="W284">
        <v>4.3988990000000001</v>
      </c>
      <c r="Y284" s="1">
        <v>45077</v>
      </c>
      <c r="Z284">
        <v>375.08</v>
      </c>
      <c r="AA284">
        <v>4.4305009999999996</v>
      </c>
      <c r="AC284" s="1">
        <v>45077</v>
      </c>
      <c r="AD284">
        <v>442.34</v>
      </c>
      <c r="AE284">
        <v>4.5482990000000001</v>
      </c>
      <c r="AG284" s="1">
        <v>45077</v>
      </c>
      <c r="AH284">
        <v>571.59</v>
      </c>
      <c r="AI284">
        <v>4.7130799999999997</v>
      </c>
      <c r="AK284" s="1">
        <v>45077</v>
      </c>
      <c r="AL284">
        <v>2265.69</v>
      </c>
      <c r="AM284">
        <v>8.8079780000000003</v>
      </c>
      <c r="AO284" s="1">
        <v>45077</v>
      </c>
      <c r="AP284">
        <v>1975.798</v>
      </c>
      <c r="AQ284">
        <v>8.8302600000000009</v>
      </c>
      <c r="AS284" s="1">
        <v>45077</v>
      </c>
      <c r="AT284">
        <v>6196.33</v>
      </c>
      <c r="AU284">
        <v>8.0790579999999999</v>
      </c>
      <c r="AW284" s="1">
        <v>45077</v>
      </c>
      <c r="AX284">
        <v>1930.17</v>
      </c>
      <c r="AY284">
        <v>4.0972670000000004</v>
      </c>
      <c r="BA284" s="1">
        <v>45077</v>
      </c>
      <c r="BB284">
        <v>3376.22</v>
      </c>
      <c r="BC284">
        <v>3.950577</v>
      </c>
      <c r="BE284" s="1">
        <v>45077</v>
      </c>
      <c r="BF284">
        <v>2954.93</v>
      </c>
      <c r="BG284">
        <v>5.3015970000000001</v>
      </c>
      <c r="BI284" s="1">
        <v>45077</v>
      </c>
      <c r="BJ284">
        <v>4020.88</v>
      </c>
      <c r="BK284">
        <v>5.5162110000000002</v>
      </c>
      <c r="BM284" s="1">
        <v>45077</v>
      </c>
      <c r="BN284">
        <v>300.19</v>
      </c>
      <c r="BO284">
        <v>5.3564660000000002</v>
      </c>
      <c r="BQ284" s="1">
        <v>45077</v>
      </c>
      <c r="BR284">
        <v>364.81</v>
      </c>
      <c r="BS284">
        <v>5.2064459999999997</v>
      </c>
      <c r="BU284" s="1">
        <v>45077</v>
      </c>
      <c r="BV284">
        <v>756.69799999999998</v>
      </c>
    </row>
    <row r="285" spans="1:74" x14ac:dyDescent="0.35">
      <c r="A285" s="1">
        <v>45107</v>
      </c>
      <c r="B285">
        <v>350.5</v>
      </c>
      <c r="C285">
        <v>4.5605460000000004</v>
      </c>
      <c r="E285" s="1">
        <v>45107</v>
      </c>
      <c r="F285">
        <v>410.94</v>
      </c>
      <c r="G285">
        <v>4.999136</v>
      </c>
      <c r="I285" s="1">
        <v>45107</v>
      </c>
      <c r="J285">
        <v>449.83</v>
      </c>
      <c r="K285">
        <v>5.3181219999999998</v>
      </c>
      <c r="M285" s="1">
        <v>45107</v>
      </c>
      <c r="N285">
        <v>547.61</v>
      </c>
      <c r="O285">
        <v>5.7415310000000002</v>
      </c>
      <c r="Q285" s="1">
        <v>45107</v>
      </c>
      <c r="R285">
        <v>272.49459999999999</v>
      </c>
      <c r="S285">
        <v>5.1997669999999996</v>
      </c>
      <c r="U285" s="1">
        <v>45107</v>
      </c>
      <c r="V285">
        <v>338.72</v>
      </c>
      <c r="W285">
        <v>4.7457710000000004</v>
      </c>
      <c r="Y285" s="1">
        <v>45107</v>
      </c>
      <c r="Z285">
        <v>372.2</v>
      </c>
      <c r="AA285">
        <v>4.6610719999999999</v>
      </c>
      <c r="AC285" s="1">
        <v>45107</v>
      </c>
      <c r="AD285">
        <v>440.16</v>
      </c>
      <c r="AE285">
        <v>4.6795220000000004</v>
      </c>
      <c r="AG285" s="1">
        <v>45107</v>
      </c>
      <c r="AH285">
        <v>574.82000000000005</v>
      </c>
      <c r="AI285">
        <v>4.7153840000000002</v>
      </c>
      <c r="AK285" s="1">
        <v>45107</v>
      </c>
      <c r="AL285">
        <v>2303.6</v>
      </c>
      <c r="AM285">
        <v>8.5024350000000002</v>
      </c>
      <c r="AO285" s="1">
        <v>45107</v>
      </c>
      <c r="AP285">
        <v>2008.24</v>
      </c>
      <c r="AQ285">
        <v>8.5172410000000003</v>
      </c>
      <c r="AS285" s="1">
        <v>45107</v>
      </c>
      <c r="AT285">
        <v>6363.41</v>
      </c>
      <c r="AU285">
        <v>7.9585929999999996</v>
      </c>
      <c r="AW285" s="1">
        <v>45107</v>
      </c>
      <c r="AX285">
        <v>1912.16</v>
      </c>
      <c r="AY285">
        <v>4.4705130000000004</v>
      </c>
      <c r="BA285" s="1">
        <v>45107</v>
      </c>
      <c r="BB285">
        <v>3375.66</v>
      </c>
      <c r="BC285">
        <v>3.974774</v>
      </c>
      <c r="BE285" s="1">
        <v>45107</v>
      </c>
      <c r="BF285">
        <v>2949.99</v>
      </c>
      <c r="BG285">
        <v>5.4954510000000001</v>
      </c>
      <c r="BI285" s="1">
        <v>45107</v>
      </c>
      <c r="BJ285">
        <v>4082.76</v>
      </c>
      <c r="BK285">
        <v>5.4450029999999998</v>
      </c>
      <c r="BM285" s="1">
        <v>45107</v>
      </c>
      <c r="BN285">
        <v>297.64</v>
      </c>
      <c r="BO285">
        <v>5.6914319999999998</v>
      </c>
      <c r="BQ285" s="1">
        <v>45107</v>
      </c>
      <c r="BR285">
        <v>363.81</v>
      </c>
      <c r="BS285">
        <v>5.5223610000000001</v>
      </c>
      <c r="BU285" s="1">
        <v>45107</v>
      </c>
      <c r="BV285">
        <v>760.16099999999994</v>
      </c>
    </row>
    <row r="286" spans="1:74" x14ac:dyDescent="0.35">
      <c r="A286" s="1">
        <v>45138</v>
      </c>
      <c r="B286">
        <v>349.73</v>
      </c>
      <c r="C286">
        <v>4.6237500000000002</v>
      </c>
      <c r="E286" s="1">
        <v>45138</v>
      </c>
      <c r="F286">
        <v>410.69</v>
      </c>
      <c r="G286">
        <v>5.0382480000000003</v>
      </c>
      <c r="I286" s="1">
        <v>45138</v>
      </c>
      <c r="J286">
        <v>450.97</v>
      </c>
      <c r="K286">
        <v>5.3051450000000004</v>
      </c>
      <c r="M286" s="1">
        <v>45138</v>
      </c>
      <c r="N286">
        <v>550.32000000000005</v>
      </c>
      <c r="O286">
        <v>5.7019229999999999</v>
      </c>
      <c r="Q286" s="1">
        <v>45138</v>
      </c>
      <c r="R286">
        <v>273.65789999999998</v>
      </c>
      <c r="S286">
        <v>5.1719249999999999</v>
      </c>
      <c r="U286" s="1">
        <v>45138</v>
      </c>
      <c r="V286">
        <v>339.83</v>
      </c>
      <c r="W286">
        <v>4.7471870000000003</v>
      </c>
      <c r="Y286" s="1">
        <v>45138</v>
      </c>
      <c r="Z286">
        <v>372.61</v>
      </c>
      <c r="AA286">
        <v>4.7318239999999996</v>
      </c>
      <c r="AC286" s="1">
        <v>45138</v>
      </c>
      <c r="AD286">
        <v>439.62</v>
      </c>
      <c r="AE286">
        <v>4.7448220000000001</v>
      </c>
      <c r="AG286" s="1">
        <v>45138</v>
      </c>
      <c r="AH286">
        <v>569.19000000000005</v>
      </c>
      <c r="AI286">
        <v>4.8092800000000002</v>
      </c>
      <c r="AK286" s="1">
        <v>45138</v>
      </c>
      <c r="AL286">
        <v>2335.38</v>
      </c>
      <c r="AM286">
        <v>8.3022530000000003</v>
      </c>
      <c r="AO286" s="1">
        <v>45138</v>
      </c>
      <c r="AP286">
        <v>2036.0640000000001</v>
      </c>
      <c r="AQ286">
        <v>8.3123140000000006</v>
      </c>
      <c r="AS286" s="1">
        <v>45138</v>
      </c>
      <c r="AT286">
        <v>6437.73</v>
      </c>
      <c r="AU286">
        <v>7.927289</v>
      </c>
      <c r="AW286" s="1">
        <v>45138</v>
      </c>
      <c r="AX286">
        <v>1914.16</v>
      </c>
      <c r="AY286">
        <v>4.5088160000000004</v>
      </c>
      <c r="BA286" s="1">
        <v>45138</v>
      </c>
      <c r="BB286">
        <v>3302.48</v>
      </c>
      <c r="BC286">
        <v>4.1335030000000001</v>
      </c>
      <c r="BE286" s="1">
        <v>45138</v>
      </c>
      <c r="BF286">
        <v>2967.47</v>
      </c>
      <c r="BG286">
        <v>5.4381659999999998</v>
      </c>
      <c r="BI286" s="1">
        <v>45138</v>
      </c>
      <c r="BJ286">
        <v>4077.42</v>
      </c>
      <c r="BK286">
        <v>5.4858260000000003</v>
      </c>
      <c r="BM286" s="1">
        <v>45138</v>
      </c>
      <c r="BN286">
        <v>298.29000000000002</v>
      </c>
      <c r="BO286">
        <v>5.7184660000000003</v>
      </c>
      <c r="BQ286" s="1">
        <v>45138</v>
      </c>
      <c r="BR286">
        <v>365.34</v>
      </c>
      <c r="BS286">
        <v>5.4783600000000003</v>
      </c>
      <c r="BU286" s="1">
        <v>45138</v>
      </c>
      <c r="BV286">
        <v>763.18799999999999</v>
      </c>
    </row>
    <row r="287" spans="1:74" x14ac:dyDescent="0.35">
      <c r="A287" s="1">
        <v>45169</v>
      </c>
      <c r="B287">
        <v>347.64</v>
      </c>
      <c r="C287">
        <v>5.0717220000000003</v>
      </c>
      <c r="E287" s="1">
        <v>45169</v>
      </c>
      <c r="F287">
        <v>408.28</v>
      </c>
      <c r="G287">
        <v>4.7316789999999997</v>
      </c>
      <c r="I287" s="1">
        <v>45169</v>
      </c>
      <c r="J287">
        <v>447.44</v>
      </c>
      <c r="K287">
        <v>5.4619850000000003</v>
      </c>
      <c r="M287" s="1">
        <v>45169</v>
      </c>
      <c r="N287">
        <v>546.16</v>
      </c>
      <c r="O287">
        <v>5.8566960000000003</v>
      </c>
      <c r="Q287" s="1">
        <v>45169</v>
      </c>
      <c r="R287">
        <v>274.66609999999997</v>
      </c>
      <c r="S287">
        <v>5.1638950000000001</v>
      </c>
      <c r="U287" s="1">
        <v>45169</v>
      </c>
      <c r="V287">
        <v>339.9</v>
      </c>
      <c r="W287">
        <v>4.822832</v>
      </c>
      <c r="Y287" s="1">
        <v>45169</v>
      </c>
      <c r="Z287">
        <v>371.26</v>
      </c>
      <c r="AA287">
        <v>4.8587129999999998</v>
      </c>
      <c r="AC287" s="1">
        <v>45169</v>
      </c>
      <c r="AD287">
        <v>435.73</v>
      </c>
      <c r="AE287">
        <v>4.9472060000000004</v>
      </c>
      <c r="AG287" s="1">
        <v>45169</v>
      </c>
      <c r="AH287">
        <v>556.95000000000005</v>
      </c>
      <c r="AI287">
        <v>4.9870539999999997</v>
      </c>
      <c r="AK287" s="1">
        <v>45169</v>
      </c>
      <c r="AL287">
        <v>2341.85</v>
      </c>
      <c r="AM287">
        <v>8.4058510000000002</v>
      </c>
      <c r="AO287" s="1">
        <v>45169</v>
      </c>
      <c r="AP287">
        <v>2041.845</v>
      </c>
      <c r="AQ287">
        <v>8.4170929999999995</v>
      </c>
      <c r="AS287" s="1">
        <v>45169</v>
      </c>
      <c r="AT287">
        <v>6438.8</v>
      </c>
      <c r="AU287">
        <v>7.9770580000000004</v>
      </c>
      <c r="AW287" s="1">
        <v>45169</v>
      </c>
      <c r="AX287">
        <v>1915.07</v>
      </c>
      <c r="AY287">
        <v>4.5474899999999998</v>
      </c>
      <c r="BA287" s="1">
        <v>45169</v>
      </c>
      <c r="BB287">
        <v>3210.4</v>
      </c>
      <c r="BC287">
        <v>4.3354990000000004</v>
      </c>
      <c r="BE287" s="1">
        <v>45169</v>
      </c>
      <c r="BF287">
        <v>2962.23</v>
      </c>
      <c r="BG287">
        <v>5.5789619999999998</v>
      </c>
      <c r="BI287" s="1">
        <v>45169</v>
      </c>
      <c r="BJ287">
        <v>3997.94</v>
      </c>
      <c r="BK287">
        <v>5.6746499999999997</v>
      </c>
      <c r="BM287" s="1">
        <v>45169</v>
      </c>
      <c r="BN287">
        <v>298.14</v>
      </c>
      <c r="BO287">
        <v>5.7868139999999997</v>
      </c>
      <c r="BQ287" s="1">
        <v>45169</v>
      </c>
      <c r="BR287">
        <v>366.3</v>
      </c>
      <c r="BS287">
        <v>5.489509</v>
      </c>
      <c r="BU287" s="1">
        <v>45169</v>
      </c>
      <c r="BV287">
        <v>766.63400000000001</v>
      </c>
    </row>
    <row r="288" spans="1:74" x14ac:dyDescent="0.35">
      <c r="A288" s="1">
        <v>45198</v>
      </c>
      <c r="B288">
        <v>343.49</v>
      </c>
      <c r="C288">
        <v>5.3909520000000004</v>
      </c>
      <c r="E288" s="1">
        <v>45198</v>
      </c>
      <c r="F288">
        <v>397.79</v>
      </c>
      <c r="G288">
        <v>5.1487340000000001</v>
      </c>
      <c r="I288" s="1">
        <v>45198</v>
      </c>
      <c r="J288">
        <v>435.26</v>
      </c>
      <c r="K288">
        <v>5.9017989999999996</v>
      </c>
      <c r="M288" s="1">
        <v>45198</v>
      </c>
      <c r="N288">
        <v>531.80999999999995</v>
      </c>
      <c r="O288">
        <v>6.2917899999999998</v>
      </c>
      <c r="Q288" s="1">
        <v>45198</v>
      </c>
      <c r="R288">
        <v>274.50080000000003</v>
      </c>
      <c r="S288">
        <v>5.3955299999999999</v>
      </c>
      <c r="U288" s="1">
        <v>45198</v>
      </c>
      <c r="V288">
        <v>336.52</v>
      </c>
      <c r="W288">
        <v>5.1564620000000003</v>
      </c>
      <c r="Y288" s="1">
        <v>45198</v>
      </c>
      <c r="Z288">
        <v>363.66</v>
      </c>
      <c r="AA288">
        <v>5.3003349999999996</v>
      </c>
      <c r="AC288" s="1">
        <v>45198</v>
      </c>
      <c r="AD288">
        <v>421.33</v>
      </c>
      <c r="AE288">
        <v>5.5042249999999999</v>
      </c>
      <c r="AG288" s="1">
        <v>45198</v>
      </c>
      <c r="AH288">
        <v>525.04999999999995</v>
      </c>
      <c r="AI288">
        <v>5.4793450000000004</v>
      </c>
      <c r="AK288" s="1">
        <v>45198</v>
      </c>
      <c r="AL288">
        <v>2314.15</v>
      </c>
      <c r="AM288">
        <v>8.8783189999999994</v>
      </c>
      <c r="AO288" s="1">
        <v>45198</v>
      </c>
      <c r="AP288">
        <v>2018.537</v>
      </c>
      <c r="AQ288">
        <v>8.8917760000000001</v>
      </c>
      <c r="AS288" s="1">
        <v>45198</v>
      </c>
      <c r="AT288">
        <v>6260.7</v>
      </c>
      <c r="AU288">
        <v>8.3502600000000005</v>
      </c>
      <c r="AW288" s="1">
        <v>45198</v>
      </c>
      <c r="AX288">
        <v>1896.66</v>
      </c>
      <c r="AY288">
        <v>4.850587</v>
      </c>
      <c r="BA288" s="1">
        <v>45198</v>
      </c>
      <c r="BB288">
        <v>2976.22</v>
      </c>
      <c r="BC288">
        <v>4.8521049999999999</v>
      </c>
      <c r="BE288" s="1">
        <v>45198</v>
      </c>
      <c r="BF288">
        <v>2921.6</v>
      </c>
      <c r="BG288">
        <v>5.9930870000000001</v>
      </c>
      <c r="BI288" s="1">
        <v>45198</v>
      </c>
      <c r="BJ288">
        <v>3787.56</v>
      </c>
      <c r="BK288">
        <v>6.1427110000000003</v>
      </c>
      <c r="BM288" s="1">
        <v>45198</v>
      </c>
      <c r="BN288">
        <v>294.60000000000002</v>
      </c>
      <c r="BO288">
        <v>6.1219799999999998</v>
      </c>
      <c r="BQ288" s="1">
        <v>45198</v>
      </c>
      <c r="BR288">
        <v>364.71</v>
      </c>
      <c r="BS288">
        <v>5.7525570000000004</v>
      </c>
      <c r="BU288" s="1">
        <v>45199</v>
      </c>
      <c r="BV288">
        <v>770.14700000000005</v>
      </c>
    </row>
    <row r="289" spans="1:74" x14ac:dyDescent="0.35">
      <c r="A289" s="1">
        <v>45230</v>
      </c>
      <c r="B289">
        <v>341.19</v>
      </c>
      <c r="C289">
        <v>5.5852050000000002</v>
      </c>
      <c r="E289" s="1">
        <v>45230</v>
      </c>
      <c r="F289">
        <v>391.7</v>
      </c>
      <c r="G289">
        <v>5.3945109999999996</v>
      </c>
      <c r="I289" s="1">
        <v>45230</v>
      </c>
      <c r="J289">
        <v>427.19</v>
      </c>
      <c r="K289">
        <v>6.1965250000000003</v>
      </c>
      <c r="M289" s="1">
        <v>45230</v>
      </c>
      <c r="N289">
        <v>521.86</v>
      </c>
      <c r="O289">
        <v>6.6170249999999999</v>
      </c>
      <c r="Q289" s="1">
        <v>45230</v>
      </c>
      <c r="R289">
        <v>275.3802</v>
      </c>
      <c r="S289">
        <v>5.4394400000000003</v>
      </c>
      <c r="U289" s="1">
        <v>45230</v>
      </c>
      <c r="V289">
        <v>335.33</v>
      </c>
      <c r="W289">
        <v>5.3805909999999999</v>
      </c>
      <c r="Y289" s="1">
        <v>45230</v>
      </c>
      <c r="Z289">
        <v>359.59</v>
      </c>
      <c r="AA289">
        <v>5.5476400000000003</v>
      </c>
      <c r="AC289" s="1">
        <v>45230</v>
      </c>
      <c r="AD289">
        <v>412.54</v>
      </c>
      <c r="AE289">
        <v>5.880674</v>
      </c>
      <c r="AG289" s="1">
        <v>45230</v>
      </c>
      <c r="AH289">
        <v>504.09</v>
      </c>
      <c r="AI289">
        <v>5.8669500000000001</v>
      </c>
      <c r="AK289" s="1">
        <v>45230</v>
      </c>
      <c r="AL289">
        <v>2287.1999999999998</v>
      </c>
      <c r="AM289">
        <v>9.4865220000000008</v>
      </c>
      <c r="AO289" s="1">
        <v>45230</v>
      </c>
      <c r="AP289">
        <v>1995.7539999999999</v>
      </c>
      <c r="AQ289">
        <v>9.5018189999999993</v>
      </c>
      <c r="AS289" s="1">
        <v>45230</v>
      </c>
      <c r="AT289">
        <v>6099.76</v>
      </c>
      <c r="AU289">
        <v>8.8250189999999993</v>
      </c>
      <c r="AW289" s="1">
        <v>45230</v>
      </c>
      <c r="AX289">
        <v>1890.14</v>
      </c>
      <c r="AY289">
        <v>4.9911139999999996</v>
      </c>
      <c r="BA289" s="1">
        <v>45230</v>
      </c>
      <c r="BB289">
        <v>2829.35</v>
      </c>
      <c r="BC289">
        <v>5.2171880000000002</v>
      </c>
      <c r="BE289" s="1">
        <v>45230</v>
      </c>
      <c r="BF289">
        <v>2899.62</v>
      </c>
      <c r="BG289">
        <v>6.2646519999999999</v>
      </c>
      <c r="BI289" s="1">
        <v>45230</v>
      </c>
      <c r="BJ289">
        <v>3628.5</v>
      </c>
      <c r="BK289">
        <v>6.5361089999999997</v>
      </c>
      <c r="BM289" s="1">
        <v>45230</v>
      </c>
      <c r="BN289">
        <v>291.99</v>
      </c>
      <c r="BO289">
        <v>6.3963179999999999</v>
      </c>
      <c r="BQ289" s="1">
        <v>45230</v>
      </c>
      <c r="BR289">
        <v>364.11</v>
      </c>
      <c r="BS289">
        <v>5.9260979999999996</v>
      </c>
      <c r="BU289" s="1">
        <v>45230</v>
      </c>
      <c r="BV289">
        <v>773.58699999999999</v>
      </c>
    </row>
    <row r="290" spans="1:74" x14ac:dyDescent="0.35">
      <c r="A290" s="1">
        <v>45260</v>
      </c>
      <c r="B290">
        <v>350.72</v>
      </c>
      <c r="C290">
        <v>5.0854970000000002</v>
      </c>
      <c r="E290" s="1">
        <v>45260</v>
      </c>
      <c r="F290">
        <v>407.97</v>
      </c>
      <c r="G290">
        <v>4.8448900000000004</v>
      </c>
      <c r="I290" s="1">
        <v>45260</v>
      </c>
      <c r="J290">
        <v>451.68</v>
      </c>
      <c r="K290">
        <v>5.4642670000000004</v>
      </c>
      <c r="M290" s="1">
        <v>45260</v>
      </c>
      <c r="N290">
        <v>553.82000000000005</v>
      </c>
      <c r="O290">
        <v>5.8616109999999999</v>
      </c>
      <c r="Q290" s="1">
        <v>45260</v>
      </c>
      <c r="R290">
        <v>278.58260000000001</v>
      </c>
      <c r="S290">
        <v>5.0220789999999997</v>
      </c>
      <c r="U290" s="1">
        <v>45260</v>
      </c>
      <c r="V290">
        <v>344.23</v>
      </c>
      <c r="W290">
        <v>4.8198939999999997</v>
      </c>
      <c r="Y290" s="1">
        <v>45260</v>
      </c>
      <c r="Z290">
        <v>374.06</v>
      </c>
      <c r="AA290">
        <v>4.9666889999999997</v>
      </c>
      <c r="AC290" s="1">
        <v>45260</v>
      </c>
      <c r="AD290">
        <v>434.45</v>
      </c>
      <c r="AE290">
        <v>5.1735949999999997</v>
      </c>
      <c r="AG290" s="1">
        <v>45260</v>
      </c>
      <c r="AH290">
        <v>547.53</v>
      </c>
      <c r="AI290">
        <v>5.2033560000000003</v>
      </c>
      <c r="AK290" s="1">
        <v>45260</v>
      </c>
      <c r="AL290">
        <v>2390.8200000000002</v>
      </c>
      <c r="AM290">
        <v>8.4285160000000001</v>
      </c>
      <c r="AO290" s="1">
        <v>45260</v>
      </c>
      <c r="AP290">
        <v>2084.355</v>
      </c>
      <c r="AQ290">
        <v>8.4371030000000005</v>
      </c>
      <c r="AS290" s="1">
        <v>45260</v>
      </c>
      <c r="AT290">
        <v>6616</v>
      </c>
      <c r="AU290">
        <v>8.0398420000000002</v>
      </c>
      <c r="AW290" s="1">
        <v>45260</v>
      </c>
      <c r="AX290">
        <v>1931.81</v>
      </c>
      <c r="AY290">
        <v>4.5293169999999998</v>
      </c>
      <c r="BA290" s="1">
        <v>45260</v>
      </c>
      <c r="BB290">
        <v>3088.41</v>
      </c>
      <c r="BC290">
        <v>4.655265</v>
      </c>
      <c r="BE290" s="1">
        <v>45260</v>
      </c>
      <c r="BF290">
        <v>3007.47</v>
      </c>
      <c r="BG290">
        <v>5.536403</v>
      </c>
      <c r="BI290" s="1">
        <v>45260</v>
      </c>
      <c r="BJ290">
        <v>4022.31</v>
      </c>
      <c r="BK290">
        <v>5.7416159999999996</v>
      </c>
      <c r="BM290" s="1">
        <v>45260</v>
      </c>
      <c r="BN290">
        <v>300.93</v>
      </c>
      <c r="BO290">
        <v>5.8447129999999996</v>
      </c>
      <c r="BQ290" s="1">
        <v>45260</v>
      </c>
      <c r="BR290">
        <v>370.33</v>
      </c>
      <c r="BS290">
        <v>5.5167460000000004</v>
      </c>
      <c r="BU290" s="1">
        <v>45260</v>
      </c>
      <c r="BV290">
        <v>777.06</v>
      </c>
    </row>
    <row r="291" spans="1:74" x14ac:dyDescent="0.35">
      <c r="A291" s="1">
        <v>45289</v>
      </c>
      <c r="B291">
        <v>359.71</v>
      </c>
      <c r="C291">
        <v>4.596241</v>
      </c>
      <c r="E291" s="1">
        <v>45289</v>
      </c>
      <c r="F291">
        <v>423.14</v>
      </c>
      <c r="G291">
        <v>4.3312460000000002</v>
      </c>
      <c r="I291" s="1">
        <v>45289</v>
      </c>
      <c r="J291">
        <v>470.69</v>
      </c>
      <c r="K291">
        <v>4.9333179999999999</v>
      </c>
      <c r="M291" s="1">
        <v>45289</v>
      </c>
      <c r="N291">
        <v>578.61</v>
      </c>
      <c r="O291">
        <v>5.2867600000000001</v>
      </c>
      <c r="Q291" s="1">
        <v>45289</v>
      </c>
      <c r="R291">
        <v>281.93150000000003</v>
      </c>
      <c r="S291">
        <v>4.5829079999999998</v>
      </c>
      <c r="U291" s="1">
        <v>45289</v>
      </c>
      <c r="V291">
        <v>352.04</v>
      </c>
      <c r="W291">
        <v>4.3561649999999998</v>
      </c>
      <c r="Y291" s="1">
        <v>45289</v>
      </c>
      <c r="Z291">
        <v>386.14</v>
      </c>
      <c r="AA291">
        <v>4.4309830000000003</v>
      </c>
      <c r="AC291" s="1">
        <v>45289</v>
      </c>
      <c r="AD291">
        <v>454.27</v>
      </c>
      <c r="AE291">
        <v>4.5450229999999996</v>
      </c>
      <c r="AG291" s="1">
        <v>45289</v>
      </c>
      <c r="AH291">
        <v>587.57000000000005</v>
      </c>
      <c r="AI291">
        <v>4.7044240000000004</v>
      </c>
      <c r="AK291" s="1">
        <v>45289</v>
      </c>
      <c r="AL291">
        <v>2479.9499999999998</v>
      </c>
      <c r="AM291">
        <v>7.5930530000000003</v>
      </c>
      <c r="AO291" s="1">
        <v>45289</v>
      </c>
      <c r="AP291">
        <v>2160.7350000000001</v>
      </c>
      <c r="AQ291">
        <v>7.5976530000000002</v>
      </c>
      <c r="AS291" s="1">
        <v>45289</v>
      </c>
      <c r="AT291">
        <v>7052.92</v>
      </c>
      <c r="AU291">
        <v>7.3956350000000004</v>
      </c>
      <c r="AW291" s="1">
        <v>45289</v>
      </c>
      <c r="AX291">
        <v>1972.4</v>
      </c>
      <c r="AY291">
        <v>4.0629460000000002</v>
      </c>
      <c r="BA291" s="1">
        <v>45289</v>
      </c>
      <c r="BB291">
        <v>3354.28</v>
      </c>
      <c r="BC291">
        <v>4.1369109999999996</v>
      </c>
      <c r="BE291" s="1">
        <v>45289</v>
      </c>
      <c r="BF291">
        <v>3092.85</v>
      </c>
      <c r="BG291">
        <v>4.9703600000000003</v>
      </c>
      <c r="BI291" s="1">
        <v>45289</v>
      </c>
      <c r="BJ291">
        <v>4318.32</v>
      </c>
      <c r="BK291">
        <v>5.2230309999999998</v>
      </c>
      <c r="BM291" s="1">
        <v>45289</v>
      </c>
      <c r="BN291">
        <v>310.06</v>
      </c>
      <c r="BO291">
        <v>5.273714</v>
      </c>
      <c r="BQ291" s="1">
        <v>45289</v>
      </c>
      <c r="BR291">
        <v>377.4</v>
      </c>
      <c r="BS291">
        <v>4.9598449999999996</v>
      </c>
      <c r="BU291" s="1">
        <v>45291</v>
      </c>
      <c r="BV291">
        <v>780.68200000000002</v>
      </c>
    </row>
    <row r="292" spans="1:74" x14ac:dyDescent="0.35">
      <c r="A292" s="1">
        <v>45322</v>
      </c>
      <c r="B292">
        <v>360.68</v>
      </c>
      <c r="C292">
        <v>4.5651729999999997</v>
      </c>
      <c r="E292" s="1">
        <v>45322</v>
      </c>
      <c r="F292">
        <v>421.7</v>
      </c>
      <c r="G292">
        <v>4.3965810000000003</v>
      </c>
      <c r="I292" s="1">
        <v>45322</v>
      </c>
      <c r="J292">
        <v>469.75</v>
      </c>
      <c r="K292">
        <v>4.9806480000000004</v>
      </c>
      <c r="M292" s="1">
        <v>45322</v>
      </c>
      <c r="N292">
        <v>577.87</v>
      </c>
      <c r="O292">
        <v>5.3399989999999997</v>
      </c>
      <c r="Q292" s="1">
        <v>45322</v>
      </c>
      <c r="R292">
        <v>283.05</v>
      </c>
      <c r="S292">
        <v>4.5375839999999998</v>
      </c>
      <c r="U292" s="1">
        <v>45322</v>
      </c>
      <c r="V292">
        <v>353.04</v>
      </c>
      <c r="W292">
        <v>4.391229</v>
      </c>
      <c r="Y292" s="1">
        <v>45322</v>
      </c>
      <c r="Z292">
        <v>386.32</v>
      </c>
      <c r="AA292">
        <v>4.4673319999999999</v>
      </c>
      <c r="AC292" s="1">
        <v>45322</v>
      </c>
      <c r="AD292">
        <v>451.71</v>
      </c>
      <c r="AE292">
        <v>4.6707349999999996</v>
      </c>
      <c r="AG292" s="1">
        <v>45322</v>
      </c>
      <c r="AH292">
        <v>578.66</v>
      </c>
      <c r="AI292">
        <v>4.8351050000000004</v>
      </c>
      <c r="AK292" s="1">
        <v>45322</v>
      </c>
      <c r="AL292">
        <v>2479.85</v>
      </c>
      <c r="AM292">
        <v>7.7963440000000004</v>
      </c>
      <c r="AO292" s="1">
        <v>45322</v>
      </c>
      <c r="AP292">
        <v>2160.5070000000001</v>
      </c>
      <c r="AQ292">
        <v>7.803604</v>
      </c>
      <c r="AS292" s="1">
        <v>45322</v>
      </c>
      <c r="AT292">
        <v>7072.62</v>
      </c>
      <c r="AU292">
        <v>7.4604410000000003</v>
      </c>
      <c r="AW292" s="1">
        <v>45322</v>
      </c>
      <c r="AX292">
        <v>1976.65</v>
      </c>
      <c r="AY292">
        <v>4.0712780000000004</v>
      </c>
      <c r="BA292" s="1">
        <v>45322</v>
      </c>
      <c r="BB292">
        <v>3280.43</v>
      </c>
      <c r="BC292">
        <v>4.2992530000000002</v>
      </c>
      <c r="BE292" s="1">
        <v>45322</v>
      </c>
      <c r="BF292">
        <v>3098.78</v>
      </c>
      <c r="BG292">
        <v>4.9996780000000003</v>
      </c>
      <c r="BI292" s="1">
        <v>45322</v>
      </c>
      <c r="BJ292">
        <v>4280.6099999999997</v>
      </c>
      <c r="BK292">
        <v>5.3185560000000001</v>
      </c>
      <c r="BM292" s="1">
        <v>45322</v>
      </c>
      <c r="BN292">
        <v>312.29000000000002</v>
      </c>
      <c r="BO292">
        <v>5.1731059999999998</v>
      </c>
      <c r="BQ292" s="1">
        <v>45322</v>
      </c>
      <c r="BR292">
        <v>379.17</v>
      </c>
      <c r="BS292">
        <v>4.901275</v>
      </c>
      <c r="BU292" s="1">
        <v>45322</v>
      </c>
      <c r="BV292">
        <v>784.01800000000003</v>
      </c>
    </row>
    <row r="293" spans="1:74" x14ac:dyDescent="0.35">
      <c r="A293" s="1">
        <v>45351</v>
      </c>
      <c r="B293">
        <v>357.35</v>
      </c>
      <c r="C293">
        <v>4.8982950000000001</v>
      </c>
      <c r="E293" s="1">
        <v>45351</v>
      </c>
      <c r="F293">
        <v>415.71</v>
      </c>
      <c r="G293">
        <v>4.7291499999999997</v>
      </c>
      <c r="I293" s="1">
        <v>45351</v>
      </c>
      <c r="J293">
        <v>462.73</v>
      </c>
      <c r="K293">
        <v>5.2829470000000001</v>
      </c>
      <c r="M293" s="1">
        <v>45351</v>
      </c>
      <c r="N293">
        <v>569.57000000000005</v>
      </c>
      <c r="O293">
        <v>5.644126</v>
      </c>
      <c r="Q293" s="1">
        <v>45351</v>
      </c>
      <c r="R293">
        <v>282.06709999999998</v>
      </c>
      <c r="S293">
        <v>4.8995410000000001</v>
      </c>
      <c r="U293" s="1">
        <v>45351</v>
      </c>
      <c r="V293">
        <v>349.44</v>
      </c>
      <c r="W293">
        <v>4.7417860000000003</v>
      </c>
      <c r="Y293" s="1">
        <v>45351</v>
      </c>
      <c r="Z293">
        <v>380.74</v>
      </c>
      <c r="AA293">
        <v>4.8273000000000001</v>
      </c>
      <c r="AC293" s="1">
        <v>45351</v>
      </c>
      <c r="AD293">
        <v>443.21</v>
      </c>
      <c r="AE293">
        <v>5.0076980000000004</v>
      </c>
      <c r="AG293" s="1">
        <v>45351</v>
      </c>
      <c r="AH293">
        <v>564.6</v>
      </c>
      <c r="AI293">
        <v>5.0444190000000004</v>
      </c>
      <c r="AK293" s="1">
        <v>45351</v>
      </c>
      <c r="AL293">
        <v>2487.09</v>
      </c>
      <c r="AM293">
        <v>7.862889</v>
      </c>
      <c r="AO293" s="1">
        <v>45351</v>
      </c>
      <c r="AP293">
        <v>2166.902</v>
      </c>
      <c r="AQ293">
        <v>7.8708830000000001</v>
      </c>
      <c r="AS293" s="1">
        <v>45351</v>
      </c>
      <c r="AT293">
        <v>7080.94</v>
      </c>
      <c r="AU293">
        <v>7.5032550000000002</v>
      </c>
      <c r="AW293" s="1">
        <v>45351</v>
      </c>
      <c r="AX293">
        <v>1955.58</v>
      </c>
      <c r="AY293">
        <v>4.4561830000000002</v>
      </c>
      <c r="BA293" s="1">
        <v>45351</v>
      </c>
      <c r="BB293">
        <v>3205.55</v>
      </c>
      <c r="BC293">
        <v>4.4775349999999996</v>
      </c>
      <c r="BE293" s="1">
        <v>45351</v>
      </c>
      <c r="BF293">
        <v>3071.34</v>
      </c>
      <c r="BG293">
        <v>5.3345849999999997</v>
      </c>
      <c r="BI293" s="1">
        <v>45351</v>
      </c>
      <c r="BJ293">
        <v>4164.16</v>
      </c>
      <c r="BK293">
        <v>5.5731970000000004</v>
      </c>
      <c r="BM293" s="1">
        <v>45351</v>
      </c>
      <c r="BN293">
        <v>309.87</v>
      </c>
      <c r="BO293">
        <v>5.4437980000000001</v>
      </c>
      <c r="BQ293" s="1">
        <v>45351</v>
      </c>
      <c r="BR293">
        <v>378.09</v>
      </c>
      <c r="BS293">
        <v>5.2115340000000003</v>
      </c>
      <c r="BU293" s="1">
        <v>45351</v>
      </c>
      <c r="BV293">
        <v>787.23</v>
      </c>
    </row>
    <row r="294" spans="1:74" x14ac:dyDescent="0.35">
      <c r="A294" s="1">
        <v>45380</v>
      </c>
      <c r="B294">
        <v>359.78</v>
      </c>
      <c r="C294">
        <v>4.8413890000000004</v>
      </c>
      <c r="E294" s="1">
        <v>45380</v>
      </c>
      <c r="F294">
        <v>419.07</v>
      </c>
      <c r="G294">
        <v>4.6737890000000002</v>
      </c>
      <c r="I294" s="1">
        <v>45380</v>
      </c>
      <c r="J294">
        <v>468.27</v>
      </c>
      <c r="K294">
        <v>5.1822169999999996</v>
      </c>
      <c r="M294" s="1">
        <v>45380</v>
      </c>
      <c r="N294">
        <v>577.49</v>
      </c>
      <c r="O294">
        <v>5.5136710000000004</v>
      </c>
      <c r="Q294" s="1">
        <v>45380</v>
      </c>
      <c r="R294">
        <v>283.21339999999998</v>
      </c>
      <c r="S294">
        <v>4.882212</v>
      </c>
      <c r="U294" s="1">
        <v>45380</v>
      </c>
      <c r="V294">
        <v>351.66</v>
      </c>
      <c r="W294">
        <v>4.6934399999999998</v>
      </c>
      <c r="Y294" s="1">
        <v>45380</v>
      </c>
      <c r="Z294">
        <v>384.18</v>
      </c>
      <c r="AA294">
        <v>4.7424759999999999</v>
      </c>
      <c r="AC294" s="1">
        <v>45380</v>
      </c>
      <c r="AD294">
        <v>448.16</v>
      </c>
      <c r="AE294">
        <v>4.9033660000000001</v>
      </c>
      <c r="AG294" s="1">
        <v>45380</v>
      </c>
      <c r="AH294">
        <v>573.23</v>
      </c>
      <c r="AI294">
        <v>4.9604530000000002</v>
      </c>
      <c r="AK294" s="1">
        <v>45380</v>
      </c>
      <c r="AL294">
        <v>2516.52</v>
      </c>
      <c r="AM294">
        <v>7.6633820000000004</v>
      </c>
      <c r="AO294" s="1">
        <v>45380</v>
      </c>
      <c r="AP294">
        <v>2192.3049999999998</v>
      </c>
      <c r="AQ294">
        <v>7.666779</v>
      </c>
      <c r="AS294" s="1">
        <v>45380</v>
      </c>
      <c r="AT294">
        <v>7198.64</v>
      </c>
      <c r="AU294">
        <v>7.4941959999999996</v>
      </c>
      <c r="AW294" s="1">
        <v>45380</v>
      </c>
      <c r="AX294">
        <v>1965.25</v>
      </c>
      <c r="AY294">
        <v>4.4292790000000002</v>
      </c>
      <c r="BA294" s="1">
        <v>45380</v>
      </c>
      <c r="BB294">
        <v>3245.05</v>
      </c>
      <c r="BC294">
        <v>4.4181419999999996</v>
      </c>
      <c r="BE294" s="1">
        <v>45380</v>
      </c>
      <c r="BF294">
        <v>3100.86</v>
      </c>
      <c r="BG294">
        <v>5.2197570000000004</v>
      </c>
      <c r="BI294" s="1">
        <v>45380</v>
      </c>
      <c r="BJ294">
        <v>4245.55</v>
      </c>
      <c r="BK294">
        <v>5.4562549999999996</v>
      </c>
      <c r="BM294" s="1">
        <v>45380</v>
      </c>
      <c r="BN294">
        <v>312.68</v>
      </c>
      <c r="BO294">
        <v>5.3339619999999996</v>
      </c>
      <c r="BQ294" s="1">
        <v>45380</v>
      </c>
      <c r="BR294">
        <v>379.96</v>
      </c>
      <c r="BS294">
        <v>5.1924070000000002</v>
      </c>
      <c r="BU294" s="1">
        <v>45382</v>
      </c>
      <c r="BV294">
        <v>790.76499999999999</v>
      </c>
    </row>
    <row r="295" spans="1:74" x14ac:dyDescent="0.35">
      <c r="A295" s="1">
        <v>45412</v>
      </c>
      <c r="B295">
        <v>354.06</v>
      </c>
      <c r="C295">
        <v>5.2917519999999998</v>
      </c>
      <c r="E295" s="1">
        <v>45412</v>
      </c>
      <c r="F295">
        <v>408.28</v>
      </c>
      <c r="G295">
        <v>5.1482469999999996</v>
      </c>
      <c r="I295" s="1">
        <v>45412</v>
      </c>
      <c r="J295">
        <v>456.35</v>
      </c>
      <c r="K295">
        <v>5.6096959999999996</v>
      </c>
      <c r="M295" s="1">
        <v>45412</v>
      </c>
      <c r="N295">
        <v>563.09</v>
      </c>
      <c r="O295">
        <v>5.9471290000000003</v>
      </c>
      <c r="Q295" s="1">
        <v>45412</v>
      </c>
      <c r="R295">
        <v>282.25409999999999</v>
      </c>
      <c r="S295">
        <v>5.2514750000000001</v>
      </c>
      <c r="U295" s="1">
        <v>45412</v>
      </c>
      <c r="V295">
        <v>346.72</v>
      </c>
      <c r="W295">
        <v>5.1198880000000004</v>
      </c>
      <c r="Y295" s="1">
        <v>45412</v>
      </c>
      <c r="Z295">
        <v>375.35</v>
      </c>
      <c r="AA295">
        <v>5.2715360000000002</v>
      </c>
      <c r="AC295" s="1">
        <v>45412</v>
      </c>
      <c r="AD295">
        <v>433.16</v>
      </c>
      <c r="AE295">
        <v>5.4298830000000002</v>
      </c>
      <c r="AG295" s="1">
        <v>45412</v>
      </c>
      <c r="AH295">
        <v>542.12</v>
      </c>
      <c r="AI295">
        <v>5.4104700000000001</v>
      </c>
      <c r="AK295" s="1">
        <v>45412</v>
      </c>
      <c r="AL295">
        <v>2492.86</v>
      </c>
      <c r="AM295">
        <v>8.1070469999999997</v>
      </c>
      <c r="AO295" s="1">
        <v>45412</v>
      </c>
      <c r="AP295">
        <v>2172.846</v>
      </c>
      <c r="AQ295">
        <v>8.108447</v>
      </c>
      <c r="AS295" s="1">
        <v>45412</v>
      </c>
      <c r="AT295">
        <v>6943.13</v>
      </c>
      <c r="AU295">
        <v>8.0320999999999998</v>
      </c>
      <c r="AW295" s="1">
        <v>45412</v>
      </c>
      <c r="AX295">
        <v>1938.32</v>
      </c>
      <c r="AY295">
        <v>4.8836069999999996</v>
      </c>
      <c r="BA295" s="1">
        <v>45412</v>
      </c>
      <c r="BB295">
        <v>3047.36</v>
      </c>
      <c r="BC295">
        <v>4.8640860000000004</v>
      </c>
      <c r="BE295" s="1">
        <v>45412</v>
      </c>
      <c r="BF295">
        <v>3059.09</v>
      </c>
      <c r="BG295">
        <v>5.6461870000000003</v>
      </c>
      <c r="BI295" s="1">
        <v>45412</v>
      </c>
      <c r="BJ295">
        <v>4035.9</v>
      </c>
      <c r="BK295">
        <v>5.896541</v>
      </c>
      <c r="BM295" s="1">
        <v>45412</v>
      </c>
      <c r="BN295">
        <v>307.13</v>
      </c>
      <c r="BO295">
        <v>5.8380590000000003</v>
      </c>
      <c r="BQ295" s="1">
        <v>45412</v>
      </c>
      <c r="BR295">
        <v>377.62</v>
      </c>
      <c r="BS295">
        <v>5.5800210000000003</v>
      </c>
      <c r="BU295" s="1">
        <v>45412</v>
      </c>
      <c r="BV295">
        <v>794.15800000000002</v>
      </c>
    </row>
    <row r="296" spans="1:74" x14ac:dyDescent="0.35">
      <c r="A296" s="1">
        <v>45443</v>
      </c>
      <c r="B296">
        <v>358.61</v>
      </c>
      <c r="C296">
        <v>5.085261</v>
      </c>
      <c r="E296" s="1">
        <v>45443</v>
      </c>
      <c r="F296">
        <v>415.03</v>
      </c>
      <c r="G296">
        <v>4.9460920000000002</v>
      </c>
      <c r="I296" s="1">
        <v>45443</v>
      </c>
      <c r="J296">
        <v>464.62</v>
      </c>
      <c r="K296">
        <v>5.4030370000000003</v>
      </c>
      <c r="M296" s="1">
        <v>45443</v>
      </c>
      <c r="N296">
        <v>574.1</v>
      </c>
      <c r="O296">
        <v>5.7288370000000004</v>
      </c>
      <c r="Q296" s="1">
        <v>45443</v>
      </c>
      <c r="R296">
        <v>284.3125</v>
      </c>
      <c r="S296">
        <v>5.0711599999999999</v>
      </c>
      <c r="U296" s="1">
        <v>45443</v>
      </c>
      <c r="V296">
        <v>351.04</v>
      </c>
      <c r="W296">
        <v>4.9326379999999999</v>
      </c>
      <c r="Y296" s="1">
        <v>45443</v>
      </c>
      <c r="Z296">
        <v>381.36</v>
      </c>
      <c r="AA296">
        <v>5.0350859999999997</v>
      </c>
      <c r="AC296" s="1">
        <v>45443</v>
      </c>
      <c r="AD296">
        <v>442.11</v>
      </c>
      <c r="AE296">
        <v>5.2039590000000002</v>
      </c>
      <c r="AG296" s="1">
        <v>45443</v>
      </c>
      <c r="AH296">
        <v>557.16</v>
      </c>
      <c r="AI296">
        <v>5.221546</v>
      </c>
      <c r="AK296" s="1">
        <v>45443</v>
      </c>
      <c r="AL296">
        <v>2520.25</v>
      </c>
      <c r="AM296">
        <v>7.9995010000000004</v>
      </c>
      <c r="AO296" s="1">
        <v>45443</v>
      </c>
      <c r="AP296">
        <v>2196.7350000000001</v>
      </c>
      <c r="AQ296">
        <v>8.0010530000000006</v>
      </c>
      <c r="AS296" s="1">
        <v>45443</v>
      </c>
      <c r="AT296">
        <v>7016.39</v>
      </c>
      <c r="AU296">
        <v>7.9120179999999998</v>
      </c>
      <c r="AW296" s="1">
        <v>45443</v>
      </c>
      <c r="AX296">
        <v>1959.98</v>
      </c>
      <c r="AY296">
        <v>4.6875109999999998</v>
      </c>
      <c r="BA296" s="1">
        <v>45443</v>
      </c>
      <c r="BB296">
        <v>3134.41</v>
      </c>
      <c r="BC296">
        <v>4.6980209999999998</v>
      </c>
      <c r="BE296" s="1">
        <v>45443</v>
      </c>
      <c r="BF296">
        <v>3102.32</v>
      </c>
      <c r="BG296">
        <v>5.4242429999999997</v>
      </c>
      <c r="BI296" s="1">
        <v>45443</v>
      </c>
      <c r="BJ296">
        <v>4149.91</v>
      </c>
      <c r="BK296">
        <v>5.706213</v>
      </c>
      <c r="BM296" s="1">
        <v>45443</v>
      </c>
      <c r="BN296">
        <v>311.86</v>
      </c>
      <c r="BO296">
        <v>5.5925900000000004</v>
      </c>
      <c r="BQ296" s="1">
        <v>45443</v>
      </c>
      <c r="BR296">
        <v>381.13</v>
      </c>
      <c r="BS296">
        <v>5.4099750000000002</v>
      </c>
      <c r="BU296" s="1">
        <v>45443</v>
      </c>
      <c r="BV296">
        <v>797.96900000000005</v>
      </c>
    </row>
    <row r="297" spans="1:74" x14ac:dyDescent="0.35">
      <c r="A297" s="1">
        <v>45471</v>
      </c>
      <c r="B297">
        <v>361.68</v>
      </c>
      <c r="C297">
        <v>4.9744080000000004</v>
      </c>
      <c r="E297" s="1">
        <v>45471</v>
      </c>
      <c r="F297">
        <v>419.4</v>
      </c>
      <c r="G297">
        <v>4.8252709999999999</v>
      </c>
      <c r="I297" s="1">
        <v>45471</v>
      </c>
      <c r="J297">
        <v>467.62</v>
      </c>
      <c r="K297">
        <v>5.3612130000000002</v>
      </c>
      <c r="M297" s="1">
        <v>45471</v>
      </c>
      <c r="N297">
        <v>577.75</v>
      </c>
      <c r="O297">
        <v>5.6939339999999996</v>
      </c>
      <c r="Q297" s="1">
        <v>45471</v>
      </c>
      <c r="R297">
        <v>285.90260000000001</v>
      </c>
      <c r="S297">
        <v>4.9751760000000003</v>
      </c>
      <c r="U297" s="1">
        <v>45471</v>
      </c>
      <c r="V297">
        <v>353.85</v>
      </c>
      <c r="W297">
        <v>4.8198879999999997</v>
      </c>
      <c r="Y297" s="1">
        <v>45471</v>
      </c>
      <c r="Z297">
        <v>385.12</v>
      </c>
      <c r="AA297">
        <v>4.9249369999999999</v>
      </c>
      <c r="AC297" s="1">
        <v>45471</v>
      </c>
      <c r="AD297">
        <v>447.51</v>
      </c>
      <c r="AE297">
        <v>5.0752879999999996</v>
      </c>
      <c r="AG297" s="1">
        <v>45471</v>
      </c>
      <c r="AH297">
        <v>563.64</v>
      </c>
      <c r="AI297">
        <v>5.1687339999999997</v>
      </c>
      <c r="AK297" s="1">
        <v>45471</v>
      </c>
      <c r="AL297">
        <v>2544.0500000000002</v>
      </c>
      <c r="AM297">
        <v>7.9075629999999997</v>
      </c>
      <c r="AO297" s="1">
        <v>45471</v>
      </c>
      <c r="AP297">
        <v>2218.0239999999999</v>
      </c>
      <c r="AQ297">
        <v>7.9066780000000003</v>
      </c>
      <c r="AS297" s="1">
        <v>45471</v>
      </c>
      <c r="AT297">
        <v>6984.84</v>
      </c>
      <c r="AU297">
        <v>7.958488</v>
      </c>
      <c r="AW297" s="1">
        <v>45471</v>
      </c>
      <c r="AX297">
        <v>1976.63</v>
      </c>
      <c r="AY297">
        <v>4.5556900000000002</v>
      </c>
      <c r="BA297" s="1">
        <v>45471</v>
      </c>
      <c r="BB297">
        <v>3186.15</v>
      </c>
      <c r="BC297">
        <v>4.6129280000000001</v>
      </c>
      <c r="BE297" s="1">
        <v>45471</v>
      </c>
      <c r="BF297">
        <v>3123.74</v>
      </c>
      <c r="BG297">
        <v>5.3697280000000003</v>
      </c>
      <c r="BI297" s="1">
        <v>45471</v>
      </c>
      <c r="BJ297">
        <v>4171.74</v>
      </c>
      <c r="BK297">
        <v>5.704072</v>
      </c>
      <c r="BM297" s="1">
        <v>45471</v>
      </c>
      <c r="BN297">
        <v>314.79000000000002</v>
      </c>
      <c r="BO297">
        <v>5.4822509999999998</v>
      </c>
      <c r="BQ297" s="1">
        <v>45471</v>
      </c>
      <c r="BR297">
        <v>383.67</v>
      </c>
      <c r="BS297">
        <v>5.323277</v>
      </c>
      <c r="BU297" s="1">
        <v>45473</v>
      </c>
      <c r="BV297">
        <v>801.22299999999996</v>
      </c>
    </row>
    <row r="298" spans="1:74" x14ac:dyDescent="0.35">
      <c r="A298" s="1">
        <v>45504</v>
      </c>
      <c r="B298">
        <v>368.61</v>
      </c>
      <c r="C298">
        <v>4.564743</v>
      </c>
      <c r="E298" s="1">
        <v>45504</v>
      </c>
      <c r="F298">
        <v>429.23</v>
      </c>
      <c r="G298">
        <v>4.456753</v>
      </c>
      <c r="I298" s="1">
        <v>45504</v>
      </c>
      <c r="J298">
        <v>478.68</v>
      </c>
      <c r="K298">
        <v>5.0189649999999997</v>
      </c>
      <c r="M298" s="1">
        <v>45504</v>
      </c>
      <c r="N298">
        <v>591.47</v>
      </c>
      <c r="O298">
        <v>5.3553810000000004</v>
      </c>
      <c r="Q298" s="1">
        <v>45504</v>
      </c>
      <c r="R298">
        <v>289.2944</v>
      </c>
      <c r="S298">
        <v>4.5460570000000002</v>
      </c>
      <c r="U298" s="1">
        <v>45504</v>
      </c>
      <c r="V298">
        <v>360.67</v>
      </c>
      <c r="W298">
        <v>4.4327430000000003</v>
      </c>
      <c r="Y298" s="1">
        <v>45504</v>
      </c>
      <c r="Z298">
        <v>394.53</v>
      </c>
      <c r="AA298">
        <v>4.5100689999999997</v>
      </c>
      <c r="AC298" s="1">
        <v>45504</v>
      </c>
      <c r="AD298">
        <v>460.33</v>
      </c>
      <c r="AE298">
        <v>4.7221840000000004</v>
      </c>
      <c r="AG298" s="1">
        <v>45504</v>
      </c>
      <c r="AH298">
        <v>582.51</v>
      </c>
      <c r="AI298">
        <v>4.9474679999999998</v>
      </c>
      <c r="AK298" s="1">
        <v>45504</v>
      </c>
      <c r="AL298">
        <v>2593.5100000000002</v>
      </c>
      <c r="AM298">
        <v>7.5930780000000002</v>
      </c>
      <c r="AO298" s="1">
        <v>45504</v>
      </c>
      <c r="AP298">
        <v>2260.7269999999999</v>
      </c>
      <c r="AQ298">
        <v>7.5898079999999997</v>
      </c>
      <c r="AS298" s="1">
        <v>45504</v>
      </c>
      <c r="AT298">
        <v>7196.31</v>
      </c>
      <c r="AU298">
        <v>7.7813210000000002</v>
      </c>
      <c r="AW298" s="1">
        <v>45504</v>
      </c>
      <c r="AX298">
        <v>2013.01</v>
      </c>
      <c r="AY298">
        <v>4.1312319999999998</v>
      </c>
      <c r="BA298" s="1">
        <v>45504</v>
      </c>
      <c r="BB298">
        <v>3300.03</v>
      </c>
      <c r="BC298">
        <v>4.3987949999999998</v>
      </c>
      <c r="BE298" s="1">
        <v>45504</v>
      </c>
      <c r="BF298">
        <v>3186.01</v>
      </c>
      <c r="BG298">
        <v>4.9648589999999997</v>
      </c>
      <c r="BI298" s="1">
        <v>45504</v>
      </c>
      <c r="BJ298">
        <v>4304.05</v>
      </c>
      <c r="BK298">
        <v>5.4857319999999996</v>
      </c>
      <c r="BM298" s="1">
        <v>45504</v>
      </c>
      <c r="BN298">
        <v>321.25</v>
      </c>
      <c r="BO298">
        <v>5.0702850000000002</v>
      </c>
      <c r="BQ298" s="1">
        <v>45504</v>
      </c>
      <c r="BR298">
        <v>388.91</v>
      </c>
      <c r="BS298">
        <v>4.9107399999999997</v>
      </c>
      <c r="BU298" s="1">
        <v>45504</v>
      </c>
      <c r="BV298">
        <v>804.81200000000001</v>
      </c>
    </row>
    <row r="299" spans="1:74" x14ac:dyDescent="0.35">
      <c r="A299" s="1">
        <v>45534</v>
      </c>
      <c r="B299">
        <v>373.11</v>
      </c>
      <c r="C299">
        <v>4.3186090000000004</v>
      </c>
      <c r="E299" s="1">
        <v>45534</v>
      </c>
      <c r="F299">
        <v>435.25</v>
      </c>
      <c r="G299">
        <v>4.2405309999999998</v>
      </c>
      <c r="I299" s="1">
        <v>45534</v>
      </c>
      <c r="J299">
        <v>486.19</v>
      </c>
      <c r="K299">
        <v>4.8016240000000003</v>
      </c>
      <c r="M299" s="1">
        <v>45534</v>
      </c>
      <c r="N299">
        <v>600.84</v>
      </c>
      <c r="O299">
        <v>5.1617860000000002</v>
      </c>
      <c r="Q299" s="1">
        <v>45534</v>
      </c>
      <c r="R299">
        <v>291.9316</v>
      </c>
      <c r="S299">
        <v>4.2408289999999997</v>
      </c>
      <c r="U299" s="1">
        <v>45534</v>
      </c>
      <c r="V299">
        <v>364.81</v>
      </c>
      <c r="W299">
        <v>4.1928720000000004</v>
      </c>
      <c r="Y299" s="1">
        <v>45534</v>
      </c>
      <c r="Z299">
        <v>399.81</v>
      </c>
      <c r="AA299">
        <v>4.3205920000000004</v>
      </c>
      <c r="AC299" s="1">
        <v>45534</v>
      </c>
      <c r="AD299">
        <v>468.32</v>
      </c>
      <c r="AE299">
        <v>4.5314680000000003</v>
      </c>
      <c r="AG299" s="1">
        <v>45534</v>
      </c>
      <c r="AH299">
        <v>594.63</v>
      </c>
      <c r="AI299">
        <v>4.8268570000000004</v>
      </c>
      <c r="AK299" s="1">
        <v>45534</v>
      </c>
      <c r="AL299">
        <v>2635.81</v>
      </c>
      <c r="AM299">
        <v>7.3017899999999996</v>
      </c>
      <c r="AO299" s="1">
        <v>45534</v>
      </c>
      <c r="AP299">
        <v>2297.06</v>
      </c>
      <c r="AQ299">
        <v>7.2979659999999997</v>
      </c>
      <c r="AS299" s="1">
        <v>45534</v>
      </c>
      <c r="AT299">
        <v>7413.27</v>
      </c>
      <c r="AU299">
        <v>7.5141859999999996</v>
      </c>
      <c r="AW299" s="1">
        <v>45534</v>
      </c>
      <c r="AX299">
        <v>2034.89</v>
      </c>
      <c r="AY299">
        <v>3.879327</v>
      </c>
      <c r="BA299" s="1">
        <v>45534</v>
      </c>
      <c r="BB299">
        <v>3367.24</v>
      </c>
      <c r="BC299">
        <v>4.287865</v>
      </c>
      <c r="BE299" s="1">
        <v>45534</v>
      </c>
      <c r="BF299">
        <v>3227.34</v>
      </c>
      <c r="BG299">
        <v>4.7211809999999996</v>
      </c>
      <c r="BI299" s="1">
        <v>45534</v>
      </c>
      <c r="BJ299">
        <v>4395.4799999999996</v>
      </c>
      <c r="BK299">
        <v>5.3565100000000001</v>
      </c>
      <c r="BM299" s="1">
        <v>45534</v>
      </c>
      <c r="BN299">
        <v>325.2</v>
      </c>
      <c r="BO299">
        <v>4.8378969999999999</v>
      </c>
      <c r="BQ299" s="1">
        <v>45534</v>
      </c>
      <c r="BR299">
        <v>392.68</v>
      </c>
      <c r="BS299">
        <v>4.6452640000000001</v>
      </c>
      <c r="BU299" s="1">
        <v>45535</v>
      </c>
      <c r="BV299">
        <v>808.66200000000003</v>
      </c>
    </row>
    <row r="300" spans="1:74" x14ac:dyDescent="0.35">
      <c r="A300" s="1">
        <v>45565</v>
      </c>
      <c r="B300">
        <v>377.53</v>
      </c>
      <c r="C300">
        <v>4.0861260000000001</v>
      </c>
      <c r="E300" s="1">
        <v>45565</v>
      </c>
      <c r="F300">
        <v>440.51</v>
      </c>
      <c r="G300">
        <v>4.0579299999999998</v>
      </c>
      <c r="I300" s="1">
        <v>45565</v>
      </c>
      <c r="J300">
        <v>494.86</v>
      </c>
      <c r="K300">
        <v>4.5770819999999999</v>
      </c>
      <c r="M300" s="1">
        <v>45565</v>
      </c>
      <c r="N300">
        <v>611.29999999999995</v>
      </c>
      <c r="O300">
        <v>4.9573559999999999</v>
      </c>
      <c r="Q300" s="1">
        <v>45565</v>
      </c>
      <c r="R300">
        <v>294.35300000000001</v>
      </c>
      <c r="S300">
        <v>3.9540380000000002</v>
      </c>
      <c r="U300" s="1">
        <v>45565</v>
      </c>
      <c r="V300">
        <v>368.64</v>
      </c>
      <c r="W300">
        <v>3.9942630000000001</v>
      </c>
      <c r="Y300" s="1">
        <v>45565</v>
      </c>
      <c r="Z300">
        <v>404.76</v>
      </c>
      <c r="AA300">
        <v>4.1604080000000003</v>
      </c>
      <c r="AC300" s="1">
        <v>45565</v>
      </c>
      <c r="AD300">
        <v>474.8</v>
      </c>
      <c r="AE300">
        <v>4.3851170000000002</v>
      </c>
      <c r="AG300" s="1">
        <v>45565</v>
      </c>
      <c r="AH300">
        <v>608.37</v>
      </c>
      <c r="AI300">
        <v>4.684126</v>
      </c>
      <c r="AK300" s="1">
        <v>45565</v>
      </c>
      <c r="AL300">
        <v>2678.46</v>
      </c>
      <c r="AM300">
        <v>6.9896320000000003</v>
      </c>
      <c r="AO300" s="1">
        <v>45565</v>
      </c>
      <c r="AP300">
        <v>2334.107</v>
      </c>
      <c r="AQ300">
        <v>6.9837369999999996</v>
      </c>
      <c r="AS300" s="1">
        <v>45565</v>
      </c>
      <c r="AT300">
        <v>7554.32</v>
      </c>
      <c r="AU300">
        <v>7.3149069999999998</v>
      </c>
      <c r="AW300" s="1">
        <v>45565</v>
      </c>
      <c r="AX300">
        <v>2055.0500000000002</v>
      </c>
      <c r="AY300">
        <v>3.6556760000000001</v>
      </c>
      <c r="BA300" s="1">
        <v>45565</v>
      </c>
      <c r="BB300">
        <v>3435.34</v>
      </c>
      <c r="BC300">
        <v>4.1743110000000003</v>
      </c>
      <c r="BE300" s="1">
        <v>45565</v>
      </c>
      <c r="BF300">
        <v>3269.3</v>
      </c>
      <c r="BG300">
        <v>4.4856020000000001</v>
      </c>
      <c r="BI300" s="1">
        <v>45565</v>
      </c>
      <c r="BJ300">
        <v>4514.1400000000003</v>
      </c>
      <c r="BK300">
        <v>5.1829539999999996</v>
      </c>
      <c r="BM300" s="1">
        <v>45565</v>
      </c>
      <c r="BN300">
        <v>329.44</v>
      </c>
      <c r="BO300">
        <v>4.5919340000000002</v>
      </c>
      <c r="BQ300" s="1">
        <v>45565</v>
      </c>
      <c r="BR300">
        <v>396.53</v>
      </c>
      <c r="BS300">
        <v>4.3598660000000002</v>
      </c>
      <c r="BU300" s="1">
        <v>45565</v>
      </c>
      <c r="BV300">
        <v>812.17</v>
      </c>
    </row>
    <row r="301" spans="1:74" x14ac:dyDescent="0.35">
      <c r="A301" s="1">
        <v>45596</v>
      </c>
      <c r="B301">
        <v>370.88</v>
      </c>
      <c r="C301">
        <v>4.5901459999999998</v>
      </c>
      <c r="E301" s="1">
        <v>45596</v>
      </c>
      <c r="F301">
        <v>429.34</v>
      </c>
      <c r="G301">
        <v>4.5726899999999997</v>
      </c>
      <c r="I301" s="1">
        <v>45596</v>
      </c>
      <c r="J301">
        <v>482.39</v>
      </c>
      <c r="K301">
        <v>5.0307279999999999</v>
      </c>
      <c r="M301" s="1">
        <v>45596</v>
      </c>
      <c r="N301">
        <v>597.15</v>
      </c>
      <c r="O301">
        <v>5.3801370000000004</v>
      </c>
      <c r="Q301" s="1">
        <v>45596</v>
      </c>
      <c r="R301">
        <v>292.66070000000002</v>
      </c>
      <c r="S301">
        <v>4.361021</v>
      </c>
      <c r="U301" s="1">
        <v>45596</v>
      </c>
      <c r="V301">
        <v>362.56</v>
      </c>
      <c r="W301">
        <v>4.5316229999999997</v>
      </c>
      <c r="Y301" s="1">
        <v>45596</v>
      </c>
      <c r="Z301">
        <v>394.36</v>
      </c>
      <c r="AA301">
        <v>4.7885260000000001</v>
      </c>
      <c r="AC301" s="1">
        <v>45596</v>
      </c>
      <c r="AD301">
        <v>459.26</v>
      </c>
      <c r="AE301">
        <v>4.9163759999999996</v>
      </c>
      <c r="AG301" s="1">
        <v>45596</v>
      </c>
      <c r="AH301">
        <v>579.96</v>
      </c>
      <c r="AI301">
        <v>5.0612199999999996</v>
      </c>
      <c r="AK301" s="1">
        <v>45596</v>
      </c>
      <c r="AL301">
        <v>2663.98</v>
      </c>
      <c r="AM301">
        <v>7.3304799999999997</v>
      </c>
      <c r="AO301" s="1">
        <v>45596</v>
      </c>
      <c r="AP301">
        <v>2321.7840000000001</v>
      </c>
      <c r="AQ301">
        <v>7.3269450000000003</v>
      </c>
      <c r="AS301" s="1">
        <v>45596</v>
      </c>
      <c r="AT301">
        <v>7461.25</v>
      </c>
      <c r="AU301">
        <v>7.5231300000000001</v>
      </c>
      <c r="AW301" s="1">
        <v>45596</v>
      </c>
      <c r="AX301">
        <v>2021.28</v>
      </c>
      <c r="AY301">
        <v>4.1907160000000001</v>
      </c>
      <c r="BA301" s="1">
        <v>45596</v>
      </c>
      <c r="BB301">
        <v>3256.51</v>
      </c>
      <c r="BC301">
        <v>4.5608579999999996</v>
      </c>
      <c r="BE301" s="1">
        <v>45596</v>
      </c>
      <c r="BF301">
        <v>3219.12</v>
      </c>
      <c r="BG301">
        <v>4.9620850000000001</v>
      </c>
      <c r="BI301" s="1">
        <v>45596</v>
      </c>
      <c r="BJ301">
        <v>4326.32</v>
      </c>
      <c r="BK301">
        <v>5.5546790000000001</v>
      </c>
      <c r="BM301" s="1">
        <v>45596</v>
      </c>
      <c r="BN301">
        <v>323.37</v>
      </c>
      <c r="BO301">
        <v>5.1266309999999997</v>
      </c>
      <c r="BQ301" s="1">
        <v>45596</v>
      </c>
      <c r="BR301">
        <v>393.76</v>
      </c>
      <c r="BS301">
        <v>4.7576890000000001</v>
      </c>
      <c r="BU301" s="1">
        <v>45596</v>
      </c>
      <c r="BV301">
        <v>815.255</v>
      </c>
    </row>
    <row r="302" spans="1:74" x14ac:dyDescent="0.35">
      <c r="A302" s="1">
        <v>45625</v>
      </c>
      <c r="B302">
        <v>373.53</v>
      </c>
      <c r="C302">
        <v>4.531752</v>
      </c>
      <c r="E302" s="1">
        <v>45625</v>
      </c>
      <c r="F302">
        <v>433.56</v>
      </c>
      <c r="G302">
        <v>4.4967709999999999</v>
      </c>
      <c r="I302" s="1">
        <v>45625</v>
      </c>
      <c r="J302">
        <v>488.24</v>
      </c>
      <c r="K302">
        <v>4.9411969999999998</v>
      </c>
      <c r="M302" s="1">
        <v>45625</v>
      </c>
      <c r="N302">
        <v>605.72</v>
      </c>
      <c r="O302">
        <v>5.256888</v>
      </c>
      <c r="Q302" s="1">
        <v>45625</v>
      </c>
      <c r="R302">
        <v>293.65129999999999</v>
      </c>
      <c r="S302">
        <v>4.3670530000000003</v>
      </c>
      <c r="U302" s="1">
        <v>45625</v>
      </c>
      <c r="V302">
        <v>364.81</v>
      </c>
      <c r="W302">
        <v>4.5155539999999998</v>
      </c>
      <c r="Y302" s="1">
        <v>45625</v>
      </c>
      <c r="Z302">
        <v>398.38</v>
      </c>
      <c r="AA302">
        <v>4.6258369999999998</v>
      </c>
      <c r="AC302" s="1">
        <v>45625</v>
      </c>
      <c r="AD302">
        <v>465.48</v>
      </c>
      <c r="AE302">
        <v>4.7821129999999998</v>
      </c>
      <c r="AG302" s="1">
        <v>45625</v>
      </c>
      <c r="AH302">
        <v>591.57000000000005</v>
      </c>
      <c r="AI302">
        <v>4.9452600000000002</v>
      </c>
      <c r="AK302" s="1">
        <v>45625</v>
      </c>
      <c r="AL302">
        <v>2694.63</v>
      </c>
      <c r="AM302">
        <v>7.1435399999999998</v>
      </c>
      <c r="AO302" s="1">
        <v>45625</v>
      </c>
      <c r="AP302">
        <v>2348.1869999999999</v>
      </c>
      <c r="AQ302">
        <v>7.1385779999999999</v>
      </c>
      <c r="AS302" s="1">
        <v>45625</v>
      </c>
      <c r="AT302">
        <v>7601.01</v>
      </c>
      <c r="AU302">
        <v>7.4335389999999997</v>
      </c>
      <c r="AW302" s="1">
        <v>45625</v>
      </c>
      <c r="AX302">
        <v>2031.69</v>
      </c>
      <c r="AY302">
        <v>4.1632829999999998</v>
      </c>
      <c r="BA302" s="1">
        <v>45625</v>
      </c>
      <c r="BB302">
        <v>3315.62</v>
      </c>
      <c r="BC302">
        <v>4.4619210000000002</v>
      </c>
      <c r="BE302" s="1">
        <v>45625</v>
      </c>
      <c r="BF302">
        <v>3247.29</v>
      </c>
      <c r="BG302">
        <v>4.8652639999999998</v>
      </c>
      <c r="BI302" s="1">
        <v>45625</v>
      </c>
      <c r="BJ302">
        <v>4424.41</v>
      </c>
      <c r="BK302">
        <v>5.4139720000000002</v>
      </c>
      <c r="BM302" s="1">
        <v>45625</v>
      </c>
      <c r="BN302">
        <v>326.35000000000002</v>
      </c>
      <c r="BO302">
        <v>5.0118239999999998</v>
      </c>
      <c r="BQ302" s="1">
        <v>45625</v>
      </c>
      <c r="BR302">
        <v>396.53</v>
      </c>
      <c r="BS302">
        <v>4.6716040000000003</v>
      </c>
      <c r="BU302" s="1">
        <v>45626</v>
      </c>
      <c r="BV302">
        <v>818.37</v>
      </c>
    </row>
    <row r="303" spans="1:74" x14ac:dyDescent="0.35">
      <c r="A303" s="1">
        <v>45657</v>
      </c>
      <c r="B303">
        <v>370.75</v>
      </c>
      <c r="C303">
        <v>4.7207629999999998</v>
      </c>
      <c r="E303" s="1">
        <v>45657</v>
      </c>
      <c r="F303">
        <v>426.71</v>
      </c>
      <c r="G303">
        <v>4.7574940000000003</v>
      </c>
      <c r="I303" s="1">
        <v>45657</v>
      </c>
      <c r="J303">
        <v>478.61</v>
      </c>
      <c r="K303">
        <v>5.2232310000000002</v>
      </c>
      <c r="M303" s="1">
        <v>45657</v>
      </c>
      <c r="N303">
        <v>594.26</v>
      </c>
      <c r="O303">
        <v>5.5436709999999998</v>
      </c>
      <c r="Q303" s="1">
        <v>45657</v>
      </c>
      <c r="R303">
        <v>294.30119999999999</v>
      </c>
      <c r="S303">
        <v>4.4241820000000001</v>
      </c>
      <c r="U303" s="1">
        <v>45657</v>
      </c>
      <c r="V303">
        <v>362.99</v>
      </c>
      <c r="W303">
        <v>4.6621170000000003</v>
      </c>
      <c r="Y303" s="1">
        <v>45657</v>
      </c>
      <c r="Z303">
        <v>393.24</v>
      </c>
      <c r="AA303">
        <v>4.9620850000000001</v>
      </c>
      <c r="AC303" s="1">
        <v>45657</v>
      </c>
      <c r="AD303">
        <v>455.58</v>
      </c>
      <c r="AE303">
        <v>5.172034</v>
      </c>
      <c r="AG303" s="1">
        <v>45657</v>
      </c>
      <c r="AH303">
        <v>563.46</v>
      </c>
      <c r="AI303">
        <v>5.3084290000000003</v>
      </c>
      <c r="AK303" s="1">
        <v>45657</v>
      </c>
      <c r="AL303">
        <v>2683.14</v>
      </c>
      <c r="AM303">
        <v>7.4850409999999998</v>
      </c>
      <c r="AO303" s="1">
        <v>45657</v>
      </c>
      <c r="AP303">
        <v>2338.587</v>
      </c>
      <c r="AQ303">
        <v>7.4809789999999996</v>
      </c>
      <c r="AS303" s="1">
        <v>45657</v>
      </c>
      <c r="AT303">
        <v>7490.78</v>
      </c>
      <c r="AU303">
        <v>7.739541</v>
      </c>
      <c r="AW303" s="1">
        <v>45657</v>
      </c>
      <c r="AX303">
        <v>2020.13</v>
      </c>
      <c r="AY303">
        <v>4.3552429999999998</v>
      </c>
      <c r="BA303" s="1">
        <v>45657</v>
      </c>
      <c r="BB303">
        <v>3139.22</v>
      </c>
      <c r="BC303">
        <v>4.8581779999999997</v>
      </c>
      <c r="BE303" s="1">
        <v>45657</v>
      </c>
      <c r="BF303">
        <v>3223.44</v>
      </c>
      <c r="BG303">
        <v>5.1053709999999999</v>
      </c>
      <c r="BI303" s="1">
        <v>45657</v>
      </c>
      <c r="BJ303">
        <v>4234.3100000000004</v>
      </c>
      <c r="BK303">
        <v>5.7968650000000004</v>
      </c>
      <c r="BM303" s="1">
        <v>45657</v>
      </c>
      <c r="BN303">
        <v>324.57</v>
      </c>
      <c r="BO303">
        <v>5.1941660000000001</v>
      </c>
      <c r="BQ303" s="1">
        <v>45657</v>
      </c>
      <c r="BR303">
        <v>396.33</v>
      </c>
      <c r="BS303">
        <v>4.7288839999999999</v>
      </c>
      <c r="BU303" s="1">
        <v>45657</v>
      </c>
      <c r="BV303">
        <v>821.67899999999997</v>
      </c>
    </row>
    <row r="304" spans="1:74" x14ac:dyDescent="0.35">
      <c r="A304" s="1">
        <v>45688</v>
      </c>
      <c r="B304">
        <v>372.73</v>
      </c>
      <c r="C304">
        <v>4.6712619999999996</v>
      </c>
      <c r="E304" s="1">
        <v>45688</v>
      </c>
      <c r="F304">
        <v>428.91</v>
      </c>
      <c r="G304">
        <v>4.7043689999999998</v>
      </c>
      <c r="I304" s="1">
        <v>45688</v>
      </c>
      <c r="J304">
        <v>481.26</v>
      </c>
      <c r="K304">
        <v>5.1898119999999999</v>
      </c>
      <c r="M304" s="1">
        <v>45688</v>
      </c>
      <c r="N304">
        <v>597.79999999999995</v>
      </c>
      <c r="O304">
        <v>5.5129869999999999</v>
      </c>
      <c r="Q304" s="1">
        <v>45688</v>
      </c>
      <c r="R304">
        <v>295.63990000000001</v>
      </c>
      <c r="S304">
        <v>4.378984</v>
      </c>
      <c r="U304" s="1">
        <v>45688</v>
      </c>
      <c r="V304">
        <v>365.28</v>
      </c>
      <c r="W304">
        <v>4.6129009999999999</v>
      </c>
      <c r="Y304" s="1">
        <v>45688</v>
      </c>
      <c r="Z304">
        <v>395.89</v>
      </c>
      <c r="AA304">
        <v>4.8861790000000003</v>
      </c>
      <c r="AC304" s="1">
        <v>45688</v>
      </c>
      <c r="AD304">
        <v>458.02</v>
      </c>
      <c r="AE304">
        <v>5.1151140000000002</v>
      </c>
      <c r="AG304" s="1">
        <v>45688</v>
      </c>
      <c r="AH304">
        <v>565.79999999999995</v>
      </c>
      <c r="AI304">
        <v>5.2685329999999997</v>
      </c>
      <c r="AK304" s="1">
        <v>45688</v>
      </c>
      <c r="AL304">
        <v>2719.8</v>
      </c>
      <c r="AM304">
        <v>7.1964420000000002</v>
      </c>
      <c r="AO304" s="1">
        <v>45688</v>
      </c>
      <c r="AP304">
        <v>2370.462</v>
      </c>
      <c r="AQ304">
        <v>7.1891870000000004</v>
      </c>
      <c r="AS304" s="1">
        <v>45688</v>
      </c>
      <c r="AT304">
        <v>7609.01</v>
      </c>
      <c r="AU304">
        <v>7.6710070000000004</v>
      </c>
      <c r="AW304" s="1">
        <v>45688</v>
      </c>
      <c r="AX304">
        <v>2031.09</v>
      </c>
      <c r="AY304">
        <v>4.3095489999999996</v>
      </c>
      <c r="BA304" s="1">
        <v>45688</v>
      </c>
      <c r="BB304">
        <v>3152.29</v>
      </c>
      <c r="BC304">
        <v>4.8555039999999998</v>
      </c>
      <c r="BE304" s="1">
        <v>45688</v>
      </c>
      <c r="BF304">
        <v>3243.45</v>
      </c>
      <c r="BG304">
        <v>5.0579549999999998</v>
      </c>
      <c r="BI304" s="1">
        <v>45688</v>
      </c>
      <c r="BJ304">
        <v>4251.78</v>
      </c>
      <c r="BK304">
        <v>5.8021120000000002</v>
      </c>
      <c r="BM304" s="1">
        <v>45688</v>
      </c>
      <c r="BN304">
        <v>326.89</v>
      </c>
      <c r="BO304">
        <v>5.1229139999999997</v>
      </c>
      <c r="BQ304" s="1">
        <v>45688</v>
      </c>
      <c r="BR304">
        <v>397.61</v>
      </c>
      <c r="BS304">
        <v>4.7328929999999998</v>
      </c>
      <c r="BU304" s="1">
        <v>45688</v>
      </c>
      <c r="BV304">
        <v>824.70399999999995</v>
      </c>
    </row>
    <row r="305" spans="1:74" x14ac:dyDescent="0.35">
      <c r="A305" s="1">
        <v>45716</v>
      </c>
      <c r="B305">
        <v>378.41</v>
      </c>
      <c r="C305">
        <v>4.4254819999999997</v>
      </c>
      <c r="E305" s="1">
        <v>45716</v>
      </c>
      <c r="F305">
        <v>438.69</v>
      </c>
      <c r="G305">
        <v>4.4094259999999998</v>
      </c>
      <c r="I305" s="1">
        <v>45716</v>
      </c>
      <c r="J305">
        <v>491.06</v>
      </c>
      <c r="K305">
        <v>4.9675669999999998</v>
      </c>
      <c r="M305" s="1">
        <v>45716</v>
      </c>
      <c r="N305">
        <v>610.07000000000005</v>
      </c>
      <c r="O305">
        <v>5.3016839999999998</v>
      </c>
      <c r="Q305" s="1">
        <v>45716</v>
      </c>
      <c r="R305">
        <v>297.7312</v>
      </c>
      <c r="S305">
        <v>4.198232</v>
      </c>
      <c r="U305" s="1">
        <v>45716</v>
      </c>
      <c r="V305">
        <v>370.39</v>
      </c>
      <c r="W305">
        <v>4.3819470000000003</v>
      </c>
      <c r="Y305" s="1">
        <v>45716</v>
      </c>
      <c r="Z305">
        <v>403.84</v>
      </c>
      <c r="AA305">
        <v>4.5789350000000004</v>
      </c>
      <c r="AC305" s="1">
        <v>45716</v>
      </c>
      <c r="AD305">
        <v>470.05</v>
      </c>
      <c r="AE305">
        <v>4.7567579999999996</v>
      </c>
      <c r="AG305" s="1">
        <v>45716</v>
      </c>
      <c r="AH305">
        <v>588.86</v>
      </c>
      <c r="AI305">
        <v>5.0140219999999998</v>
      </c>
      <c r="AK305" s="1">
        <v>45716</v>
      </c>
      <c r="AL305">
        <v>2738.06</v>
      </c>
      <c r="AM305">
        <v>7.1460809999999997</v>
      </c>
      <c r="AO305" s="1">
        <v>45716</v>
      </c>
      <c r="AP305">
        <v>2386.4119999999998</v>
      </c>
      <c r="AQ305">
        <v>7.1385740000000002</v>
      </c>
      <c r="AS305" s="1">
        <v>45716</v>
      </c>
      <c r="AT305">
        <v>7651.98</v>
      </c>
      <c r="AU305">
        <v>7.6128939999999998</v>
      </c>
      <c r="AW305" s="1">
        <v>45716</v>
      </c>
      <c r="AX305">
        <v>2059.6999999999998</v>
      </c>
      <c r="AY305">
        <v>4.0371449999999998</v>
      </c>
      <c r="BA305" s="1">
        <v>45716</v>
      </c>
      <c r="BB305">
        <v>3315.47</v>
      </c>
      <c r="BC305">
        <v>4.5309999999999997</v>
      </c>
      <c r="BE305" s="1">
        <v>45716</v>
      </c>
      <c r="BF305">
        <v>3287.89</v>
      </c>
      <c r="BG305">
        <v>4.8427660000000001</v>
      </c>
      <c r="BI305" s="1">
        <v>45716</v>
      </c>
      <c r="BJ305">
        <v>4397.03</v>
      </c>
      <c r="BK305">
        <v>5.5700849999999997</v>
      </c>
      <c r="BM305" s="1">
        <v>45716</v>
      </c>
      <c r="BN305">
        <v>332.03</v>
      </c>
      <c r="BO305">
        <v>4.8578799999999998</v>
      </c>
      <c r="BQ305" s="1">
        <v>45716</v>
      </c>
      <c r="BR305">
        <v>401.48</v>
      </c>
      <c r="BS305">
        <v>4.5463209999999998</v>
      </c>
      <c r="BU305" s="1">
        <v>45716</v>
      </c>
      <c r="BV305">
        <v>827.32299999999998</v>
      </c>
    </row>
    <row r="306" spans="1:74" x14ac:dyDescent="0.35">
      <c r="A306" s="1">
        <v>45747</v>
      </c>
      <c r="B306">
        <v>379.52</v>
      </c>
      <c r="C306">
        <v>4.4075680000000004</v>
      </c>
      <c r="E306" s="1">
        <v>45747</v>
      </c>
      <c r="F306">
        <v>439.26</v>
      </c>
      <c r="G306">
        <v>4.4100349999999997</v>
      </c>
      <c r="I306" s="1">
        <v>45747</v>
      </c>
      <c r="J306">
        <v>490.09</v>
      </c>
      <c r="K306">
        <v>5.0106700000000002</v>
      </c>
      <c r="M306" s="1">
        <v>45747</v>
      </c>
      <c r="N306">
        <v>607.80999999999995</v>
      </c>
      <c r="O306">
        <v>5.3858499999999996</v>
      </c>
      <c r="Q306" s="1">
        <v>45747</v>
      </c>
      <c r="R306">
        <v>299.09769999999997</v>
      </c>
      <c r="S306">
        <v>4.1321500000000002</v>
      </c>
      <c r="U306" s="1">
        <v>45747</v>
      </c>
      <c r="V306">
        <v>372.36</v>
      </c>
      <c r="W306">
        <v>4.3292599999999997</v>
      </c>
      <c r="Y306" s="1">
        <v>45747</v>
      </c>
      <c r="Z306">
        <v>405.33</v>
      </c>
      <c r="AA306">
        <v>4.6084160000000001</v>
      </c>
      <c r="AC306" s="1">
        <v>45747</v>
      </c>
      <c r="AD306">
        <v>469.84</v>
      </c>
      <c r="AE306">
        <v>4.8164569999999998</v>
      </c>
      <c r="AG306" s="1">
        <v>45747</v>
      </c>
      <c r="AH306">
        <v>582.64</v>
      </c>
      <c r="AI306">
        <v>5.112457</v>
      </c>
      <c r="AK306" s="1">
        <v>45747</v>
      </c>
      <c r="AL306">
        <v>2710.07</v>
      </c>
      <c r="AM306">
        <v>7.7308969999999997</v>
      </c>
      <c r="AO306" s="1">
        <v>45747</v>
      </c>
      <c r="AP306">
        <v>2361.8795</v>
      </c>
      <c r="AQ306">
        <v>7.7311569999999996</v>
      </c>
      <c r="AS306" s="1">
        <v>45747</v>
      </c>
      <c r="AT306">
        <v>7601.11</v>
      </c>
      <c r="AU306">
        <v>7.7141279999999997</v>
      </c>
      <c r="AW306" s="1">
        <v>45747</v>
      </c>
      <c r="AX306">
        <v>2070.37</v>
      </c>
      <c r="AY306">
        <v>3.9762849999999998</v>
      </c>
      <c r="BA306" s="1">
        <v>45747</v>
      </c>
      <c r="BB306">
        <v>3285.97</v>
      </c>
      <c r="BC306">
        <v>4.6151330000000002</v>
      </c>
      <c r="BE306" s="1">
        <v>45747</v>
      </c>
      <c r="BF306">
        <v>3296.76</v>
      </c>
      <c r="BG306">
        <v>4.8690990000000003</v>
      </c>
      <c r="BI306" s="1">
        <v>45747</v>
      </c>
      <c r="BJ306">
        <v>4335.07</v>
      </c>
      <c r="BK306">
        <v>5.7198169999999999</v>
      </c>
      <c r="BM306" s="1">
        <v>45747</v>
      </c>
      <c r="BN306">
        <v>332.89</v>
      </c>
      <c r="BO306">
        <v>4.884728</v>
      </c>
      <c r="BQ306" s="1">
        <v>45747</v>
      </c>
      <c r="BR306">
        <v>402.39</v>
      </c>
      <c r="BS306">
        <v>4.5799989999999999</v>
      </c>
      <c r="BU306" s="1">
        <v>45747</v>
      </c>
      <c r="BV306">
        <v>830.08500000000004</v>
      </c>
    </row>
    <row r="307" spans="1:74" x14ac:dyDescent="0.35">
      <c r="A307" s="1">
        <v>45777</v>
      </c>
      <c r="B307">
        <v>383.06</v>
      </c>
      <c r="C307">
        <v>4.2144269999999997</v>
      </c>
      <c r="E307" s="1">
        <v>45777</v>
      </c>
      <c r="F307">
        <v>441.47</v>
      </c>
      <c r="G307">
        <v>4.3033299999999999</v>
      </c>
      <c r="I307" s="1">
        <v>45777</v>
      </c>
      <c r="J307">
        <v>490.88</v>
      </c>
      <c r="K307">
        <v>4.973992</v>
      </c>
      <c r="M307" s="1">
        <v>45777</v>
      </c>
      <c r="N307">
        <v>606.54</v>
      </c>
      <c r="O307">
        <v>5.4296749999999996</v>
      </c>
      <c r="Q307" s="1">
        <v>45777</v>
      </c>
      <c r="R307">
        <v>301.32229999999998</v>
      </c>
      <c r="S307">
        <v>3.8920979999999998</v>
      </c>
      <c r="U307" s="1">
        <v>45777</v>
      </c>
      <c r="V307">
        <v>376.25</v>
      </c>
      <c r="W307">
        <v>4.142245</v>
      </c>
      <c r="Y307" s="1">
        <v>45777</v>
      </c>
      <c r="Z307">
        <v>409.14</v>
      </c>
      <c r="AA307">
        <v>4.4260010000000003</v>
      </c>
      <c r="AC307" s="1">
        <v>45777</v>
      </c>
      <c r="AD307">
        <v>471.67</v>
      </c>
      <c r="AE307">
        <v>4.851585</v>
      </c>
      <c r="AG307" s="1">
        <v>45777</v>
      </c>
      <c r="AH307">
        <v>576.79</v>
      </c>
      <c r="AI307">
        <v>5.189927</v>
      </c>
      <c r="AK307" s="1">
        <v>45777</v>
      </c>
      <c r="AL307">
        <v>2709.52</v>
      </c>
      <c r="AM307">
        <v>7.8969930000000002</v>
      </c>
      <c r="AO307" s="1">
        <v>45777</v>
      </c>
      <c r="AP307">
        <v>2362.1959999999999</v>
      </c>
      <c r="AQ307">
        <v>7.8944359999999998</v>
      </c>
      <c r="AS307" s="1">
        <v>45777</v>
      </c>
      <c r="AT307">
        <v>7434.72</v>
      </c>
      <c r="AU307">
        <v>8.0672370000000004</v>
      </c>
      <c r="AW307" s="1">
        <v>45777</v>
      </c>
      <c r="AX307">
        <v>2092.6</v>
      </c>
      <c r="AY307">
        <v>3.7412899999999998</v>
      </c>
      <c r="BA307" s="1">
        <v>45777</v>
      </c>
      <c r="BB307">
        <v>3250.21</v>
      </c>
      <c r="BC307">
        <v>4.7142049999999998</v>
      </c>
      <c r="BE307" s="1">
        <v>45777</v>
      </c>
      <c r="BF307">
        <v>3315.76</v>
      </c>
      <c r="BG307">
        <v>4.8097789999999998</v>
      </c>
      <c r="BI307" s="1">
        <v>45777</v>
      </c>
      <c r="BJ307">
        <v>4279.2299999999996</v>
      </c>
      <c r="BK307">
        <v>5.8582260000000002</v>
      </c>
      <c r="BM307" s="1">
        <v>45777</v>
      </c>
      <c r="BN307">
        <v>335.91</v>
      </c>
      <c r="BO307">
        <v>4.7462999999999997</v>
      </c>
      <c r="BQ307" s="1">
        <v>45777</v>
      </c>
      <c r="BR307">
        <v>404.35</v>
      </c>
      <c r="BS307">
        <v>4.4851520000000002</v>
      </c>
      <c r="BU307" s="1">
        <v>45777</v>
      </c>
      <c r="BV307">
        <v>832.94100000000003</v>
      </c>
    </row>
    <row r="308" spans="1:74" x14ac:dyDescent="0.35">
      <c r="A308" s="1">
        <v>45807</v>
      </c>
      <c r="B308">
        <v>381.4</v>
      </c>
      <c r="C308">
        <v>4.413964</v>
      </c>
      <c r="E308" s="1">
        <v>45807</v>
      </c>
      <c r="F308">
        <v>437.22</v>
      </c>
      <c r="G308">
        <v>4.5391190000000003</v>
      </c>
      <c r="I308" s="1">
        <v>45807</v>
      </c>
      <c r="J308">
        <v>489.83</v>
      </c>
      <c r="K308">
        <v>5.0782639999999999</v>
      </c>
      <c r="M308" s="1">
        <v>45807</v>
      </c>
      <c r="N308">
        <v>608.13</v>
      </c>
      <c r="O308">
        <v>5.4554049999999998</v>
      </c>
      <c r="Q308" s="1">
        <v>45807</v>
      </c>
      <c r="R308">
        <v>300.96109999999999</v>
      </c>
      <c r="S308">
        <v>4.1263560000000004</v>
      </c>
      <c r="U308" s="1">
        <v>45807</v>
      </c>
      <c r="V308">
        <v>375.07</v>
      </c>
      <c r="W308">
        <v>4.2838799999999999</v>
      </c>
      <c r="Y308" s="1">
        <v>45807</v>
      </c>
      <c r="Z308">
        <v>406.99</v>
      </c>
      <c r="AA308">
        <v>4.663907</v>
      </c>
      <c r="AC308" s="1">
        <v>45807</v>
      </c>
      <c r="AD308">
        <v>467.56</v>
      </c>
      <c r="AE308">
        <v>5.057925</v>
      </c>
      <c r="AG308" s="1">
        <v>45807</v>
      </c>
      <c r="AH308">
        <v>567.05999999999995</v>
      </c>
      <c r="AI308">
        <v>5.3459589999999997</v>
      </c>
      <c r="AK308" s="1">
        <v>45807</v>
      </c>
      <c r="AL308">
        <v>2755.03</v>
      </c>
      <c r="AM308">
        <v>7.4576089999999997</v>
      </c>
      <c r="AO308" s="1">
        <v>45807</v>
      </c>
      <c r="AP308">
        <v>2401.7004999999999</v>
      </c>
      <c r="AQ308">
        <v>7.4509660000000002</v>
      </c>
      <c r="AS308" s="1">
        <v>45807</v>
      </c>
      <c r="AT308">
        <v>7595.92</v>
      </c>
      <c r="AU308">
        <v>7.9081919999999997</v>
      </c>
      <c r="AW308" s="1">
        <v>45807</v>
      </c>
      <c r="AX308">
        <v>2080.81</v>
      </c>
      <c r="AY308">
        <v>4.0036250000000004</v>
      </c>
      <c r="BA308" s="1">
        <v>45807</v>
      </c>
      <c r="BB308">
        <v>3156.89</v>
      </c>
      <c r="BC308">
        <v>4.9460350000000002</v>
      </c>
      <c r="BE308" s="1">
        <v>45807</v>
      </c>
      <c r="BF308">
        <v>3322.33</v>
      </c>
      <c r="BG308">
        <v>4.8820759999999996</v>
      </c>
      <c r="BI308" s="1">
        <v>45807</v>
      </c>
      <c r="BJ308">
        <v>4259.66</v>
      </c>
      <c r="BK308">
        <v>5.9377810000000002</v>
      </c>
      <c r="BM308" s="1">
        <v>45807</v>
      </c>
      <c r="BN308">
        <v>335.05</v>
      </c>
      <c r="BO308">
        <v>4.9057209999999998</v>
      </c>
      <c r="BQ308" s="1">
        <v>45807</v>
      </c>
      <c r="BR308">
        <v>404.44</v>
      </c>
      <c r="BS308">
        <v>4.6156629999999996</v>
      </c>
      <c r="BU308" s="1">
        <v>45808</v>
      </c>
      <c r="BV308">
        <v>835.96900000000005</v>
      </c>
    </row>
    <row r="309" spans="1:74" x14ac:dyDescent="0.35">
      <c r="A309" s="1">
        <v>45838</v>
      </c>
      <c r="B309">
        <v>385.65</v>
      </c>
      <c r="C309">
        <v>4.2274459999999996</v>
      </c>
      <c r="E309" s="1">
        <v>45838</v>
      </c>
      <c r="F309">
        <v>443.52</v>
      </c>
      <c r="G309">
        <v>4.3566750000000001</v>
      </c>
      <c r="I309" s="1">
        <v>45838</v>
      </c>
      <c r="J309">
        <v>498.89</v>
      </c>
      <c r="K309">
        <v>4.8731650000000002</v>
      </c>
      <c r="M309" s="1">
        <v>45838</v>
      </c>
      <c r="N309">
        <v>619.95000000000005</v>
      </c>
      <c r="O309">
        <v>5.2118029999999997</v>
      </c>
      <c r="Q309" s="1">
        <v>45838</v>
      </c>
      <c r="R309">
        <v>302.90039999999999</v>
      </c>
      <c r="S309">
        <v>3.9488349999999999</v>
      </c>
      <c r="U309" s="1">
        <v>45838</v>
      </c>
      <c r="V309">
        <v>379.05</v>
      </c>
      <c r="W309">
        <v>4.1639309999999998</v>
      </c>
      <c r="Y309" s="1">
        <v>45838</v>
      </c>
      <c r="Z309">
        <v>412.77</v>
      </c>
      <c r="AA309">
        <v>4.4301690000000002</v>
      </c>
      <c r="AC309" s="1">
        <v>45838</v>
      </c>
      <c r="AD309">
        <v>476.31</v>
      </c>
      <c r="AE309">
        <v>4.8174929999999998</v>
      </c>
      <c r="AG309" s="1">
        <v>45838</v>
      </c>
      <c r="AH309">
        <v>581.92999999999995</v>
      </c>
      <c r="AI309">
        <v>5.1976740000000001</v>
      </c>
      <c r="AK309" s="1">
        <v>45838</v>
      </c>
      <c r="AL309">
        <v>2805.7</v>
      </c>
      <c r="AM309">
        <v>7.0591200000000001</v>
      </c>
      <c r="AO309" s="1">
        <v>45838</v>
      </c>
      <c r="AP309">
        <v>2445.3715999999999</v>
      </c>
      <c r="AQ309">
        <v>7.0441839999999996</v>
      </c>
      <c r="AS309" s="1">
        <v>45838</v>
      </c>
      <c r="AT309">
        <v>7842.93</v>
      </c>
      <c r="AU309">
        <v>7.8691420000000001</v>
      </c>
      <c r="AW309" s="1">
        <v>45838</v>
      </c>
      <c r="AX309">
        <v>2100.5100000000002</v>
      </c>
      <c r="AY309">
        <v>3.8328069999999999</v>
      </c>
      <c r="BA309" s="1">
        <v>45838</v>
      </c>
      <c r="BB309">
        <v>3235.79</v>
      </c>
      <c r="BC309">
        <v>4.8006310000000001</v>
      </c>
      <c r="BE309" s="1">
        <v>45838</v>
      </c>
      <c r="BF309">
        <v>3366.81</v>
      </c>
      <c r="BG309">
        <v>4.6553880000000003</v>
      </c>
      <c r="BI309" s="1">
        <v>45838</v>
      </c>
      <c r="BJ309">
        <v>4388.3</v>
      </c>
      <c r="BK309">
        <v>5.7130380000000001</v>
      </c>
      <c r="BM309" s="1">
        <v>45838</v>
      </c>
      <c r="BN309">
        <v>339.14</v>
      </c>
      <c r="BO309">
        <v>4.6924659999999996</v>
      </c>
      <c r="BQ309" s="1">
        <v>45838</v>
      </c>
      <c r="BR309">
        <v>407.94</v>
      </c>
      <c r="BS309">
        <v>4.4074989999999996</v>
      </c>
      <c r="BU309" s="1">
        <v>45838</v>
      </c>
      <c r="BV309">
        <v>838.71799999999996</v>
      </c>
    </row>
    <row r="310" spans="1:74" x14ac:dyDescent="0.35">
      <c r="A310" s="1"/>
    </row>
    <row r="311" spans="1:74" x14ac:dyDescent="0.35">
      <c r="A311" s="1"/>
    </row>
    <row r="312" spans="1:74" x14ac:dyDescent="0.35">
      <c r="A312" s="1"/>
    </row>
    <row r="313" spans="1:74" x14ac:dyDescent="0.35">
      <c r="A313" s="1"/>
      <c r="Y313" s="19">
        <f>AI309</f>
        <v>5.1976740000000001</v>
      </c>
    </row>
    <row r="314" spans="1:74" x14ac:dyDescent="0.35">
      <c r="A314" s="1"/>
      <c r="Y314" s="19">
        <f>BC309</f>
        <v>4.8006310000000001</v>
      </c>
    </row>
    <row r="315" spans="1:74" x14ac:dyDescent="0.35">
      <c r="A315" s="1"/>
      <c r="Y315" s="19"/>
    </row>
    <row r="316" spans="1:74" x14ac:dyDescent="0.35">
      <c r="A316" s="1"/>
    </row>
    <row r="317" spans="1:74" x14ac:dyDescent="0.35">
      <c r="A317" s="1"/>
    </row>
    <row r="318" spans="1:74" x14ac:dyDescent="0.35">
      <c r="A318" s="1"/>
    </row>
    <row r="319" spans="1:74" x14ac:dyDescent="0.35">
      <c r="A319" s="1"/>
    </row>
    <row r="320" spans="1:74" x14ac:dyDescent="0.35">
      <c r="A320" s="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53202-4AD3-49A9-8DE6-039A3AD31C93}">
  <sheetPr>
    <tabColor theme="2" tint="-9.9978637043366805E-2"/>
  </sheetPr>
  <dimension ref="A1:BY309"/>
  <sheetViews>
    <sheetView zoomScale="70" zoomScaleNormal="70" workbookViewId="0">
      <pane ySplit="2" topLeftCell="A3" activePane="bottomLeft" state="frozen"/>
      <selection activeCell="AF18" sqref="AF18"/>
      <selection pane="bottomLeft" activeCell="A3" sqref="A3"/>
    </sheetView>
  </sheetViews>
  <sheetFormatPr defaultRowHeight="14.5" x14ac:dyDescent="0.35"/>
  <cols>
    <col min="1" max="1" width="15.81640625" bestFit="1" customWidth="1"/>
    <col min="5" max="5" width="15.81640625" bestFit="1" customWidth="1"/>
    <col min="9" max="9" width="15.81640625" bestFit="1" customWidth="1"/>
    <col min="13" max="13" width="15.81640625" bestFit="1" customWidth="1"/>
    <col min="17" max="17" width="15.81640625" bestFit="1" customWidth="1"/>
    <col min="21" max="21" width="15.81640625" bestFit="1" customWidth="1"/>
    <col min="25" max="25" width="15.81640625" bestFit="1" customWidth="1"/>
    <col min="29" max="29" width="15.81640625" bestFit="1" customWidth="1"/>
    <col min="33" max="33" width="15.81640625" bestFit="1" customWidth="1"/>
    <col min="35" max="35" width="10" bestFit="1" customWidth="1"/>
    <col min="37" max="37" width="15.81640625" bestFit="1" customWidth="1"/>
    <col min="39" max="39" width="9.81640625" customWidth="1"/>
  </cols>
  <sheetData>
    <row r="1" spans="1:77" s="3" customFormat="1" x14ac:dyDescent="0.35">
      <c r="A1" s="3" t="s">
        <v>28</v>
      </c>
      <c r="B1" s="3" t="s">
        <v>24</v>
      </c>
      <c r="C1" s="3" t="s">
        <v>16</v>
      </c>
      <c r="E1" s="3" t="s">
        <v>29</v>
      </c>
      <c r="F1" s="3" t="s">
        <v>25</v>
      </c>
      <c r="G1" s="3" t="s">
        <v>17</v>
      </c>
      <c r="I1" s="3" t="s">
        <v>30</v>
      </c>
      <c r="J1" s="3" t="s">
        <v>26</v>
      </c>
      <c r="K1" s="3" t="s">
        <v>18</v>
      </c>
      <c r="M1" s="3" t="s">
        <v>31</v>
      </c>
      <c r="N1" s="3" t="s">
        <v>27</v>
      </c>
      <c r="O1" s="3" t="s">
        <v>18</v>
      </c>
      <c r="Q1" s="3" t="s">
        <v>32</v>
      </c>
      <c r="R1" s="3" t="s">
        <v>131</v>
      </c>
      <c r="S1" s="3" t="s">
        <v>160</v>
      </c>
      <c r="U1" s="3" t="s">
        <v>33</v>
      </c>
      <c r="V1" s="3" t="s">
        <v>131</v>
      </c>
      <c r="W1" s="3" t="s">
        <v>161</v>
      </c>
      <c r="Y1" s="3" t="s">
        <v>34</v>
      </c>
      <c r="Z1" s="3" t="s">
        <v>131</v>
      </c>
      <c r="AA1" s="3" t="s">
        <v>162</v>
      </c>
      <c r="AC1" s="3" t="s">
        <v>35</v>
      </c>
      <c r="AD1" s="3" t="s">
        <v>131</v>
      </c>
      <c r="AE1" s="3" t="s">
        <v>163</v>
      </c>
      <c r="AG1" s="3" t="s">
        <v>36</v>
      </c>
      <c r="AH1" s="3" t="s">
        <v>131</v>
      </c>
      <c r="AI1" s="3" t="s">
        <v>164</v>
      </c>
      <c r="AK1" s="3" t="s">
        <v>22</v>
      </c>
      <c r="AL1" s="3" t="s">
        <v>131</v>
      </c>
      <c r="AM1" s="3" t="s">
        <v>165</v>
      </c>
    </row>
    <row r="2" spans="1:77" s="3" customFormat="1" x14ac:dyDescent="0.35">
      <c r="A2" s="3" t="str">
        <f>A1&amp;" Index"</f>
        <v>I02509EU Index</v>
      </c>
      <c r="B2" s="3" t="s">
        <v>1</v>
      </c>
      <c r="C2" s="3" t="s">
        <v>2</v>
      </c>
      <c r="E2" s="3" t="str">
        <f>E1&amp;" Index"</f>
        <v>I02510EU Index</v>
      </c>
      <c r="F2" s="3" t="s">
        <v>1</v>
      </c>
      <c r="G2" s="3" t="s">
        <v>2</v>
      </c>
      <c r="I2" s="3" t="str">
        <f>I1&amp;" Index"</f>
        <v>I02511EU Index</v>
      </c>
      <c r="J2" s="3" t="s">
        <v>1</v>
      </c>
      <c r="K2" s="3" t="s">
        <v>2</v>
      </c>
      <c r="M2" s="3" t="str">
        <f>M1&amp;" Index"</f>
        <v>I02512EU Index</v>
      </c>
      <c r="N2" s="3" t="s">
        <v>1</v>
      </c>
      <c r="O2" s="3" t="s">
        <v>2</v>
      </c>
      <c r="Q2" s="3" t="str">
        <f>Q1&amp;" Index"</f>
        <v>I02504EU Index</v>
      </c>
      <c r="R2" s="3" t="s">
        <v>1</v>
      </c>
      <c r="S2" s="3" t="s">
        <v>2</v>
      </c>
      <c r="U2" s="3" t="str">
        <f>U1&amp;" Index"</f>
        <v>I02505EU Index</v>
      </c>
      <c r="V2" s="3" t="s">
        <v>1</v>
      </c>
      <c r="W2" s="3" t="s">
        <v>2</v>
      </c>
      <c r="Y2" s="3" t="str">
        <f>Y1&amp;" Index"</f>
        <v>I02506EU Index</v>
      </c>
      <c r="Z2" s="3" t="s">
        <v>1</v>
      </c>
      <c r="AA2" s="3" t="s">
        <v>2</v>
      </c>
      <c r="AC2" s="3" t="str">
        <f>AC1&amp;" Index"</f>
        <v>I02507EU Index</v>
      </c>
      <c r="AD2" s="3" t="s">
        <v>1</v>
      </c>
      <c r="AE2" s="3" t="s">
        <v>2</v>
      </c>
      <c r="AG2" s="3" t="str">
        <f>AG1&amp;" Index"</f>
        <v>I02508EU Index</v>
      </c>
      <c r="AH2" s="3" t="s">
        <v>1</v>
      </c>
      <c r="AI2" s="3" t="s">
        <v>2</v>
      </c>
      <c r="AK2" s="3" t="str">
        <f>AK1&amp;" Index"</f>
        <v>I02501EU Index</v>
      </c>
      <c r="AL2" s="3" t="s">
        <v>1</v>
      </c>
      <c r="AM2" s="3" t="s">
        <v>2</v>
      </c>
    </row>
    <row r="3" spans="1:77" x14ac:dyDescent="0.35">
      <c r="A3" s="1">
        <v>36525</v>
      </c>
      <c r="B3">
        <v>100.62739999999999</v>
      </c>
      <c r="C3" t="s">
        <v>57</v>
      </c>
      <c r="E3" s="1">
        <v>36525</v>
      </c>
      <c r="F3">
        <v>99.132199999999997</v>
      </c>
      <c r="G3" t="s">
        <v>57</v>
      </c>
      <c r="I3" s="1">
        <v>36525</v>
      </c>
      <c r="J3">
        <v>102.1073</v>
      </c>
      <c r="K3" t="s">
        <v>57</v>
      </c>
      <c r="M3" s="1">
        <v>36525</v>
      </c>
      <c r="N3">
        <v>104.36</v>
      </c>
      <c r="O3" t="s">
        <v>57</v>
      </c>
      <c r="Q3" s="1">
        <v>36525</v>
      </c>
      <c r="R3">
        <v>103.3952</v>
      </c>
      <c r="S3" t="s">
        <v>57</v>
      </c>
      <c r="U3" s="1">
        <v>36525</v>
      </c>
      <c r="V3">
        <v>100.9948</v>
      </c>
      <c r="W3" t="s">
        <v>57</v>
      </c>
      <c r="Y3" s="1">
        <v>36525</v>
      </c>
      <c r="Z3">
        <v>99.5505</v>
      </c>
      <c r="AA3" t="s">
        <v>57</v>
      </c>
      <c r="AC3" s="1">
        <v>36525</v>
      </c>
      <c r="AD3">
        <v>97.217500000000001</v>
      </c>
      <c r="AE3" t="s">
        <v>57</v>
      </c>
      <c r="AG3" s="1">
        <v>36525</v>
      </c>
      <c r="AH3">
        <v>98.035300000000007</v>
      </c>
      <c r="AI3" t="s">
        <v>57</v>
      </c>
      <c r="AK3" s="1">
        <v>36525</v>
      </c>
      <c r="AL3">
        <v>113.86</v>
      </c>
      <c r="AM3">
        <v>10.071607999999999</v>
      </c>
      <c r="AO3" s="1"/>
      <c r="AS3" s="1"/>
      <c r="AW3" s="1"/>
      <c r="BA3" s="1"/>
      <c r="BE3" s="1"/>
      <c r="BI3" s="1"/>
      <c r="BM3" s="1"/>
      <c r="BQ3" s="1"/>
      <c r="BU3" s="1"/>
      <c r="BY3" s="1"/>
    </row>
    <row r="4" spans="1:77" x14ac:dyDescent="0.35">
      <c r="A4" s="1">
        <v>36556</v>
      </c>
      <c r="B4">
        <v>100.5993</v>
      </c>
      <c r="C4" t="s">
        <v>57</v>
      </c>
      <c r="E4" s="1">
        <v>36556</v>
      </c>
      <c r="F4">
        <v>98.910399999999996</v>
      </c>
      <c r="G4" t="s">
        <v>57</v>
      </c>
      <c r="I4" s="1">
        <v>36556</v>
      </c>
      <c r="J4">
        <v>102.3563</v>
      </c>
      <c r="K4" t="s">
        <v>57</v>
      </c>
      <c r="M4" s="1">
        <v>36556</v>
      </c>
      <c r="N4">
        <v>105.1811</v>
      </c>
      <c r="O4" t="s">
        <v>57</v>
      </c>
      <c r="Q4" s="1">
        <v>36556</v>
      </c>
      <c r="R4">
        <v>103.7608</v>
      </c>
      <c r="S4" t="s">
        <v>57</v>
      </c>
      <c r="U4" s="1">
        <v>36556</v>
      </c>
      <c r="V4">
        <v>100.9851</v>
      </c>
      <c r="W4" t="s">
        <v>57</v>
      </c>
      <c r="Y4" s="1">
        <v>36556</v>
      </c>
      <c r="Z4">
        <v>99.208399999999997</v>
      </c>
      <c r="AA4" t="s">
        <v>57</v>
      </c>
      <c r="AC4" s="1">
        <v>36556</v>
      </c>
      <c r="AD4">
        <v>96.623000000000005</v>
      </c>
      <c r="AE4" t="s">
        <v>57</v>
      </c>
      <c r="AG4" s="1">
        <v>36556</v>
      </c>
      <c r="AH4">
        <v>98.174700000000001</v>
      </c>
      <c r="AI4" t="s">
        <v>57</v>
      </c>
      <c r="AK4" s="1">
        <v>36556</v>
      </c>
      <c r="AL4">
        <v>113.86</v>
      </c>
      <c r="AM4">
        <v>10.388866999999999</v>
      </c>
    </row>
    <row r="5" spans="1:77" x14ac:dyDescent="0.35">
      <c r="A5" s="1">
        <v>36585</v>
      </c>
      <c r="B5">
        <v>101.3099</v>
      </c>
      <c r="C5" t="s">
        <v>57</v>
      </c>
      <c r="E5" s="1">
        <v>36585</v>
      </c>
      <c r="F5">
        <v>99.487200000000001</v>
      </c>
      <c r="G5" t="s">
        <v>57</v>
      </c>
      <c r="I5" s="1">
        <v>36585</v>
      </c>
      <c r="J5">
        <v>102.99039999999999</v>
      </c>
      <c r="K5" t="s">
        <v>57</v>
      </c>
      <c r="M5" s="1">
        <v>36585</v>
      </c>
      <c r="N5">
        <v>105.98399999999999</v>
      </c>
      <c r="O5" t="s">
        <v>57</v>
      </c>
      <c r="Q5" s="1">
        <v>36585</v>
      </c>
      <c r="R5">
        <v>104.0911</v>
      </c>
      <c r="S5" t="s">
        <v>57</v>
      </c>
      <c r="U5" s="1">
        <v>36585</v>
      </c>
      <c r="V5">
        <v>101.49890000000001</v>
      </c>
      <c r="W5" t="s">
        <v>57</v>
      </c>
      <c r="Y5" s="1">
        <v>36585</v>
      </c>
      <c r="Z5">
        <v>99.887200000000007</v>
      </c>
      <c r="AA5" t="s">
        <v>57</v>
      </c>
      <c r="AC5" s="1">
        <v>36585</v>
      </c>
      <c r="AD5">
        <v>97.364099999999993</v>
      </c>
      <c r="AE5" t="s">
        <v>57</v>
      </c>
      <c r="AG5" s="1">
        <v>36585</v>
      </c>
      <c r="AH5">
        <v>99.576800000000006</v>
      </c>
      <c r="AI5" t="s">
        <v>57</v>
      </c>
      <c r="AK5" s="1">
        <v>36585</v>
      </c>
      <c r="AL5">
        <v>115.28</v>
      </c>
      <c r="AM5">
        <v>10.268207</v>
      </c>
    </row>
    <row r="6" spans="1:77" x14ac:dyDescent="0.35">
      <c r="A6" s="1">
        <v>36616</v>
      </c>
      <c r="B6">
        <v>103.1002</v>
      </c>
      <c r="C6" t="s">
        <v>57</v>
      </c>
      <c r="E6" s="1">
        <v>36616</v>
      </c>
      <c r="F6">
        <v>100.9696</v>
      </c>
      <c r="G6" t="s">
        <v>57</v>
      </c>
      <c r="I6" s="1">
        <v>36616</v>
      </c>
      <c r="J6">
        <v>104.5825</v>
      </c>
      <c r="K6" t="s">
        <v>57</v>
      </c>
      <c r="M6" s="1">
        <v>36616</v>
      </c>
      <c r="N6">
        <v>107.2544</v>
      </c>
      <c r="O6" t="s">
        <v>57</v>
      </c>
      <c r="Q6" s="1">
        <v>36616</v>
      </c>
      <c r="R6">
        <v>104.7273</v>
      </c>
      <c r="S6" t="s">
        <v>57</v>
      </c>
      <c r="U6" s="1">
        <v>36616</v>
      </c>
      <c r="V6">
        <v>102.7329</v>
      </c>
      <c r="W6" t="s">
        <v>57</v>
      </c>
      <c r="Y6" s="1">
        <v>36616</v>
      </c>
      <c r="Z6">
        <v>101.5716</v>
      </c>
      <c r="AA6" t="s">
        <v>57</v>
      </c>
      <c r="AC6" s="1">
        <v>36616</v>
      </c>
      <c r="AD6">
        <v>99.680499999999995</v>
      </c>
      <c r="AE6" t="s">
        <v>57</v>
      </c>
      <c r="AG6" s="1">
        <v>36616</v>
      </c>
      <c r="AH6">
        <v>102.86450000000001</v>
      </c>
      <c r="AI6" t="s">
        <v>57</v>
      </c>
      <c r="AK6" s="1">
        <v>36616</v>
      </c>
      <c r="AL6">
        <v>114.76</v>
      </c>
      <c r="AM6">
        <v>10.689384</v>
      </c>
    </row>
    <row r="7" spans="1:77" x14ac:dyDescent="0.35">
      <c r="A7" s="1">
        <v>36644</v>
      </c>
      <c r="B7">
        <v>103.821</v>
      </c>
      <c r="C7" t="s">
        <v>57</v>
      </c>
      <c r="E7" s="1">
        <v>36644</v>
      </c>
      <c r="F7">
        <v>101.1056</v>
      </c>
      <c r="G7" t="s">
        <v>57</v>
      </c>
      <c r="I7" s="1">
        <v>36644</v>
      </c>
      <c r="J7">
        <v>105.3175</v>
      </c>
      <c r="K7" t="s">
        <v>57</v>
      </c>
      <c r="M7" s="1">
        <v>36644</v>
      </c>
      <c r="N7">
        <v>107.8866</v>
      </c>
      <c r="O7" t="s">
        <v>57</v>
      </c>
      <c r="Q7" s="1">
        <v>36644</v>
      </c>
      <c r="R7">
        <v>105.1613</v>
      </c>
      <c r="S7" t="s">
        <v>57</v>
      </c>
      <c r="U7" s="1">
        <v>36644</v>
      </c>
      <c r="V7">
        <v>103.1259</v>
      </c>
      <c r="W7" t="s">
        <v>57</v>
      </c>
      <c r="Y7" s="1">
        <v>36644</v>
      </c>
      <c r="Z7">
        <v>101.925</v>
      </c>
      <c r="AA7" t="s">
        <v>57</v>
      </c>
      <c r="AC7" s="1">
        <v>36644</v>
      </c>
      <c r="AD7">
        <v>99.957099999999997</v>
      </c>
      <c r="AE7" t="s">
        <v>57</v>
      </c>
      <c r="AG7" s="1">
        <v>36644</v>
      </c>
      <c r="AH7">
        <v>104.3642</v>
      </c>
      <c r="AI7" t="s">
        <v>57</v>
      </c>
      <c r="AK7" s="1">
        <v>36644</v>
      </c>
      <c r="AL7">
        <v>114.57</v>
      </c>
      <c r="AM7">
        <v>11.206129000000001</v>
      </c>
    </row>
    <row r="8" spans="1:77" x14ac:dyDescent="0.35">
      <c r="A8" s="1">
        <v>36677</v>
      </c>
      <c r="B8">
        <v>102.7817</v>
      </c>
      <c r="C8" t="s">
        <v>57</v>
      </c>
      <c r="E8" s="1">
        <v>36677</v>
      </c>
      <c r="F8">
        <v>100.86190000000001</v>
      </c>
      <c r="G8" t="s">
        <v>57</v>
      </c>
      <c r="I8" s="1">
        <v>36677</v>
      </c>
      <c r="J8">
        <v>103.5198</v>
      </c>
      <c r="K8" t="s">
        <v>57</v>
      </c>
      <c r="M8" s="1">
        <v>36677</v>
      </c>
      <c r="N8">
        <v>105.3827</v>
      </c>
      <c r="O8" t="s">
        <v>57</v>
      </c>
      <c r="Q8" s="1">
        <v>36677</v>
      </c>
      <c r="R8">
        <v>104.4025</v>
      </c>
      <c r="S8" t="s">
        <v>57</v>
      </c>
      <c r="U8" s="1">
        <v>36677</v>
      </c>
      <c r="V8">
        <v>102.131</v>
      </c>
      <c r="W8" t="s">
        <v>57</v>
      </c>
      <c r="Y8" s="1">
        <v>36677</v>
      </c>
      <c r="Z8">
        <v>101.21680000000001</v>
      </c>
      <c r="AA8" t="s">
        <v>57</v>
      </c>
      <c r="AC8" s="1">
        <v>36677</v>
      </c>
      <c r="AD8">
        <v>99.631900000000002</v>
      </c>
      <c r="AE8" t="s">
        <v>57</v>
      </c>
      <c r="AG8" s="1">
        <v>36677</v>
      </c>
      <c r="AH8">
        <v>102.7047</v>
      </c>
      <c r="AI8" t="s">
        <v>57</v>
      </c>
      <c r="AK8" s="1">
        <v>36677</v>
      </c>
      <c r="AL8">
        <v>110.19</v>
      </c>
      <c r="AM8">
        <v>12.111727</v>
      </c>
    </row>
    <row r="9" spans="1:77" x14ac:dyDescent="0.35">
      <c r="A9" s="1">
        <v>36707</v>
      </c>
      <c r="B9">
        <v>102.8158</v>
      </c>
      <c r="C9" t="s">
        <v>57</v>
      </c>
      <c r="E9" s="1">
        <v>36707</v>
      </c>
      <c r="F9">
        <v>101.1313</v>
      </c>
      <c r="G9" t="s">
        <v>57</v>
      </c>
      <c r="I9" s="1">
        <v>36707</v>
      </c>
      <c r="J9">
        <v>103.3879</v>
      </c>
      <c r="K9" t="s">
        <v>57</v>
      </c>
      <c r="M9" s="1">
        <v>36707</v>
      </c>
      <c r="N9">
        <v>105.1456</v>
      </c>
      <c r="O9" t="s">
        <v>57</v>
      </c>
      <c r="Q9" s="1">
        <v>36707</v>
      </c>
      <c r="R9">
        <v>104.7206</v>
      </c>
      <c r="S9" t="s">
        <v>57</v>
      </c>
      <c r="U9" s="1">
        <v>36707</v>
      </c>
      <c r="V9">
        <v>102.51</v>
      </c>
      <c r="W9" t="s">
        <v>57</v>
      </c>
      <c r="Y9" s="1">
        <v>36707</v>
      </c>
      <c r="Z9">
        <v>101.55110000000001</v>
      </c>
      <c r="AA9" t="s">
        <v>57</v>
      </c>
      <c r="AC9" s="1">
        <v>36707</v>
      </c>
      <c r="AD9">
        <v>99.775999999999996</v>
      </c>
      <c r="AE9" t="s">
        <v>57</v>
      </c>
      <c r="AG9" s="1">
        <v>36707</v>
      </c>
      <c r="AH9">
        <v>101.6481</v>
      </c>
      <c r="AI9" t="s">
        <v>57</v>
      </c>
      <c r="AK9" s="1">
        <v>36707</v>
      </c>
      <c r="AL9">
        <v>111.13</v>
      </c>
      <c r="AM9">
        <v>12.27665</v>
      </c>
    </row>
    <row r="10" spans="1:77" x14ac:dyDescent="0.35">
      <c r="A10" s="1">
        <v>36738</v>
      </c>
      <c r="B10">
        <v>103.5014</v>
      </c>
      <c r="C10" t="s">
        <v>57</v>
      </c>
      <c r="E10" s="1">
        <v>36738</v>
      </c>
      <c r="F10">
        <v>101.61790000000001</v>
      </c>
      <c r="G10" t="s">
        <v>57</v>
      </c>
      <c r="I10" s="1">
        <v>36738</v>
      </c>
      <c r="J10">
        <v>104.2501</v>
      </c>
      <c r="K10" t="s">
        <v>57</v>
      </c>
      <c r="M10" s="1">
        <v>36738</v>
      </c>
      <c r="N10">
        <v>106.54649999999999</v>
      </c>
      <c r="O10" t="s">
        <v>57</v>
      </c>
      <c r="Q10" s="1">
        <v>36738</v>
      </c>
      <c r="R10">
        <v>105.13249999999999</v>
      </c>
      <c r="S10" t="s">
        <v>57</v>
      </c>
      <c r="U10" s="1">
        <v>36738</v>
      </c>
      <c r="V10">
        <v>102.8373</v>
      </c>
      <c r="W10" t="s">
        <v>57</v>
      </c>
      <c r="Y10" s="1">
        <v>36738</v>
      </c>
      <c r="Z10">
        <v>102.0629</v>
      </c>
      <c r="AA10" t="s">
        <v>57</v>
      </c>
      <c r="AC10" s="1">
        <v>36738</v>
      </c>
      <c r="AD10">
        <v>100.4442</v>
      </c>
      <c r="AE10" t="s">
        <v>57</v>
      </c>
      <c r="AG10" s="1">
        <v>36738</v>
      </c>
      <c r="AH10">
        <v>103.2715</v>
      </c>
      <c r="AI10" t="s">
        <v>57</v>
      </c>
      <c r="AK10" s="1">
        <v>36738</v>
      </c>
      <c r="AL10">
        <v>110.28</v>
      </c>
      <c r="AM10">
        <v>12.274607</v>
      </c>
    </row>
    <row r="11" spans="1:77" x14ac:dyDescent="0.35">
      <c r="A11" s="1">
        <v>36769</v>
      </c>
      <c r="B11">
        <v>103.8347</v>
      </c>
      <c r="C11" t="s">
        <v>57</v>
      </c>
      <c r="E11" s="1">
        <v>36769</v>
      </c>
      <c r="F11">
        <v>101.7557</v>
      </c>
      <c r="G11" t="s">
        <v>57</v>
      </c>
      <c r="I11" s="1">
        <v>36769</v>
      </c>
      <c r="J11">
        <v>104.7975</v>
      </c>
      <c r="K11" t="s">
        <v>57</v>
      </c>
      <c r="M11" s="1">
        <v>36769</v>
      </c>
      <c r="N11">
        <v>106.9759</v>
      </c>
      <c r="O11" t="s">
        <v>57</v>
      </c>
      <c r="Q11" s="1">
        <v>36769</v>
      </c>
      <c r="R11">
        <v>105.6354</v>
      </c>
      <c r="S11" t="s">
        <v>57</v>
      </c>
      <c r="U11" s="1">
        <v>36769</v>
      </c>
      <c r="V11">
        <v>103.20650000000001</v>
      </c>
      <c r="W11" t="s">
        <v>57</v>
      </c>
      <c r="Y11" s="1">
        <v>36769</v>
      </c>
      <c r="Z11">
        <v>102.2741</v>
      </c>
      <c r="AA11" t="s">
        <v>57</v>
      </c>
      <c r="AC11" s="1">
        <v>36769</v>
      </c>
      <c r="AD11">
        <v>100.4756</v>
      </c>
      <c r="AE11" t="s">
        <v>57</v>
      </c>
      <c r="AG11" s="1">
        <v>36769</v>
      </c>
      <c r="AH11">
        <v>103.47369999999999</v>
      </c>
      <c r="AI11" t="s">
        <v>57</v>
      </c>
      <c r="AK11" s="1">
        <v>36769</v>
      </c>
      <c r="AL11">
        <v>109.46</v>
      </c>
      <c r="AM11">
        <v>12.707196</v>
      </c>
    </row>
    <row r="12" spans="1:77" x14ac:dyDescent="0.35">
      <c r="A12" s="1">
        <v>36798</v>
      </c>
      <c r="B12">
        <v>105.1097</v>
      </c>
      <c r="C12" t="s">
        <v>57</v>
      </c>
      <c r="E12" s="1">
        <v>36798</v>
      </c>
      <c r="F12">
        <v>102.6962</v>
      </c>
      <c r="G12" t="s">
        <v>57</v>
      </c>
      <c r="I12" s="1">
        <v>36798</v>
      </c>
      <c r="J12">
        <v>106.4281</v>
      </c>
      <c r="K12" t="s">
        <v>57</v>
      </c>
      <c r="M12" s="1">
        <v>36798</v>
      </c>
      <c r="N12">
        <v>109.0393</v>
      </c>
      <c r="O12" t="s">
        <v>57</v>
      </c>
      <c r="Q12" s="1">
        <v>36798</v>
      </c>
      <c r="R12">
        <v>106.5692</v>
      </c>
      <c r="S12" t="s">
        <v>57</v>
      </c>
      <c r="U12" s="1">
        <v>36798</v>
      </c>
      <c r="V12">
        <v>104.41719999999999</v>
      </c>
      <c r="W12" t="s">
        <v>57</v>
      </c>
      <c r="Y12" s="1">
        <v>36798</v>
      </c>
      <c r="Z12">
        <v>103.69240000000001</v>
      </c>
      <c r="AA12" t="s">
        <v>57</v>
      </c>
      <c r="AC12" s="1">
        <v>36798</v>
      </c>
      <c r="AD12">
        <v>101.7392</v>
      </c>
      <c r="AE12" t="s">
        <v>57</v>
      </c>
      <c r="AG12" s="1">
        <v>36798</v>
      </c>
      <c r="AH12">
        <v>104.8216</v>
      </c>
      <c r="AI12" t="s">
        <v>57</v>
      </c>
      <c r="AK12" s="1">
        <v>36798</v>
      </c>
      <c r="AL12">
        <v>104.22</v>
      </c>
      <c r="AM12">
        <v>13.695541</v>
      </c>
    </row>
    <row r="13" spans="1:77" x14ac:dyDescent="0.35">
      <c r="A13" s="1">
        <v>36830</v>
      </c>
      <c r="B13">
        <v>106.16070000000001</v>
      </c>
      <c r="C13" t="s">
        <v>57</v>
      </c>
      <c r="E13" s="1">
        <v>36830</v>
      </c>
      <c r="F13">
        <v>103.2877</v>
      </c>
      <c r="G13" t="s">
        <v>57</v>
      </c>
      <c r="I13" s="1">
        <v>36830</v>
      </c>
      <c r="J13">
        <v>107.3502</v>
      </c>
      <c r="K13" t="s">
        <v>57</v>
      </c>
      <c r="M13" s="1">
        <v>36830</v>
      </c>
      <c r="N13">
        <v>109.1514</v>
      </c>
      <c r="O13" t="s">
        <v>57</v>
      </c>
      <c r="Q13" s="1">
        <v>36830</v>
      </c>
      <c r="R13">
        <v>107.2381</v>
      </c>
      <c r="S13" t="s">
        <v>57</v>
      </c>
      <c r="U13" s="1">
        <v>36830</v>
      </c>
      <c r="V13">
        <v>105.09180000000001</v>
      </c>
      <c r="W13" t="s">
        <v>57</v>
      </c>
      <c r="Y13" s="1">
        <v>36830</v>
      </c>
      <c r="Z13">
        <v>104.6066</v>
      </c>
      <c r="AA13" t="s">
        <v>57</v>
      </c>
      <c r="AC13" s="1">
        <v>36830</v>
      </c>
      <c r="AD13">
        <v>102.5265</v>
      </c>
      <c r="AE13" t="s">
        <v>57</v>
      </c>
      <c r="AG13" s="1">
        <v>36830</v>
      </c>
      <c r="AH13">
        <v>106.5545</v>
      </c>
      <c r="AI13" t="s">
        <v>57</v>
      </c>
      <c r="AK13" s="1">
        <v>36830</v>
      </c>
      <c r="AL13">
        <v>99.33</v>
      </c>
      <c r="AM13">
        <v>14.886094999999999</v>
      </c>
    </row>
    <row r="14" spans="1:77" x14ac:dyDescent="0.35">
      <c r="A14" s="1">
        <v>36860</v>
      </c>
      <c r="B14">
        <v>106.80929999999999</v>
      </c>
      <c r="C14" t="s">
        <v>57</v>
      </c>
      <c r="E14" s="1">
        <v>36860</v>
      </c>
      <c r="F14">
        <v>104.5308</v>
      </c>
      <c r="G14" t="s">
        <v>57</v>
      </c>
      <c r="I14" s="1">
        <v>36860</v>
      </c>
      <c r="J14">
        <v>107.7145</v>
      </c>
      <c r="K14" t="s">
        <v>57</v>
      </c>
      <c r="M14" s="1">
        <v>36860</v>
      </c>
      <c r="N14">
        <v>108.93510000000001</v>
      </c>
      <c r="O14" t="s">
        <v>57</v>
      </c>
      <c r="Q14" s="1">
        <v>36860</v>
      </c>
      <c r="R14">
        <v>107.5757</v>
      </c>
      <c r="S14" t="s">
        <v>57</v>
      </c>
      <c r="U14" s="1">
        <v>36860</v>
      </c>
      <c r="V14">
        <v>105.8124</v>
      </c>
      <c r="W14" t="s">
        <v>57</v>
      </c>
      <c r="Y14" s="1">
        <v>36860</v>
      </c>
      <c r="Z14">
        <v>105.4521</v>
      </c>
      <c r="AA14" t="s">
        <v>57</v>
      </c>
      <c r="AC14" s="1">
        <v>36860</v>
      </c>
      <c r="AD14">
        <v>103.8895</v>
      </c>
      <c r="AE14" t="s">
        <v>57</v>
      </c>
      <c r="AG14" s="1">
        <v>36860</v>
      </c>
      <c r="AH14">
        <v>107.4958</v>
      </c>
      <c r="AI14" t="s">
        <v>57</v>
      </c>
      <c r="AK14" s="1">
        <v>36860</v>
      </c>
      <c r="AL14">
        <v>89.93</v>
      </c>
      <c r="AM14">
        <v>17.199635000000001</v>
      </c>
    </row>
    <row r="15" spans="1:77" x14ac:dyDescent="0.35">
      <c r="A15" s="1">
        <v>36889</v>
      </c>
      <c r="B15">
        <v>107.69329999999999</v>
      </c>
      <c r="C15" t="s">
        <v>57</v>
      </c>
      <c r="E15" s="1">
        <v>36889</v>
      </c>
      <c r="F15">
        <v>105.8497</v>
      </c>
      <c r="G15" t="s">
        <v>57</v>
      </c>
      <c r="I15" s="1">
        <v>36889</v>
      </c>
      <c r="J15">
        <v>108.6276</v>
      </c>
      <c r="K15" t="s">
        <v>57</v>
      </c>
      <c r="M15" s="1">
        <v>36889</v>
      </c>
      <c r="N15">
        <v>109.58459999999999</v>
      </c>
      <c r="O15" t="s">
        <v>57</v>
      </c>
      <c r="Q15" s="1">
        <v>36889</v>
      </c>
      <c r="R15">
        <v>108.43859999999999</v>
      </c>
      <c r="S15" t="s">
        <v>57</v>
      </c>
      <c r="U15" s="1">
        <v>36889</v>
      </c>
      <c r="V15">
        <v>107.0992</v>
      </c>
      <c r="W15">
        <v>4.8777980000000003</v>
      </c>
      <c r="Y15" s="1">
        <v>36889</v>
      </c>
      <c r="Z15">
        <v>106.7758</v>
      </c>
      <c r="AA15" t="s">
        <v>57</v>
      </c>
      <c r="AC15" s="1">
        <v>36889</v>
      </c>
      <c r="AD15">
        <v>105.16849999999999</v>
      </c>
      <c r="AE15" t="s">
        <v>57</v>
      </c>
      <c r="AG15" s="1">
        <v>36889</v>
      </c>
      <c r="AH15">
        <v>107.6814</v>
      </c>
      <c r="AI15" t="s">
        <v>57</v>
      </c>
      <c r="AK15" s="1">
        <v>36889</v>
      </c>
      <c r="AL15">
        <v>95.29</v>
      </c>
      <c r="AM15">
        <v>16.528825999999999</v>
      </c>
    </row>
    <row r="16" spans="1:77" x14ac:dyDescent="0.35">
      <c r="A16" s="1">
        <v>36922</v>
      </c>
      <c r="B16">
        <v>108.29049999999999</v>
      </c>
      <c r="C16" t="s">
        <v>57</v>
      </c>
      <c r="E16" s="1">
        <v>36922</v>
      </c>
      <c r="F16">
        <v>106.7064</v>
      </c>
      <c r="G16" t="s">
        <v>57</v>
      </c>
      <c r="I16" s="1">
        <v>36922</v>
      </c>
      <c r="J16">
        <v>109.6223</v>
      </c>
      <c r="K16" t="s">
        <v>57</v>
      </c>
      <c r="M16" s="1">
        <v>36922</v>
      </c>
      <c r="N16">
        <v>110.72110000000001</v>
      </c>
      <c r="O16" t="s">
        <v>57</v>
      </c>
      <c r="Q16" s="1">
        <v>36922</v>
      </c>
      <c r="R16">
        <v>108.9958</v>
      </c>
      <c r="S16" t="s">
        <v>57</v>
      </c>
      <c r="U16" s="1">
        <v>36922</v>
      </c>
      <c r="V16">
        <v>107.77670000000001</v>
      </c>
      <c r="W16">
        <v>4.785323</v>
      </c>
      <c r="Y16" s="1">
        <v>36922</v>
      </c>
      <c r="Z16">
        <v>107.58450000000001</v>
      </c>
      <c r="AA16" t="s">
        <v>57</v>
      </c>
      <c r="AC16" s="1">
        <v>36922</v>
      </c>
      <c r="AD16">
        <v>106.3073</v>
      </c>
      <c r="AE16" t="s">
        <v>57</v>
      </c>
      <c r="AG16" s="1">
        <v>36922</v>
      </c>
      <c r="AH16">
        <v>108.00149999999999</v>
      </c>
      <c r="AI16" t="s">
        <v>57</v>
      </c>
      <c r="AK16" s="1">
        <v>36922</v>
      </c>
      <c r="AL16">
        <v>104.59</v>
      </c>
      <c r="AM16">
        <v>14.447018999999999</v>
      </c>
    </row>
    <row r="17" spans="1:39" x14ac:dyDescent="0.35">
      <c r="A17" s="1">
        <v>36950</v>
      </c>
      <c r="B17">
        <v>108.69889999999999</v>
      </c>
      <c r="C17" t="s">
        <v>57</v>
      </c>
      <c r="E17" s="1">
        <v>36950</v>
      </c>
      <c r="F17">
        <v>107.20569999999999</v>
      </c>
      <c r="G17" t="s">
        <v>57</v>
      </c>
      <c r="I17" s="1">
        <v>36950</v>
      </c>
      <c r="J17">
        <v>109.7129</v>
      </c>
      <c r="K17" t="s">
        <v>57</v>
      </c>
      <c r="M17" s="1">
        <v>36950</v>
      </c>
      <c r="N17">
        <v>111.26349999999999</v>
      </c>
      <c r="O17" t="s">
        <v>57</v>
      </c>
      <c r="Q17" s="1">
        <v>36950</v>
      </c>
      <c r="R17">
        <v>109.29</v>
      </c>
      <c r="S17" t="s">
        <v>57</v>
      </c>
      <c r="U17" s="1">
        <v>36950</v>
      </c>
      <c r="V17">
        <v>108.2081</v>
      </c>
      <c r="W17">
        <v>4.777882</v>
      </c>
      <c r="Y17" s="1">
        <v>36950</v>
      </c>
      <c r="Z17">
        <v>108.10980000000001</v>
      </c>
      <c r="AA17" t="s">
        <v>57</v>
      </c>
      <c r="AC17" s="1">
        <v>36950</v>
      </c>
      <c r="AD17">
        <v>106.8492</v>
      </c>
      <c r="AE17" t="s">
        <v>57</v>
      </c>
      <c r="AG17" s="1">
        <v>36950</v>
      </c>
      <c r="AH17">
        <v>108.3284</v>
      </c>
      <c r="AI17" t="s">
        <v>57</v>
      </c>
      <c r="AK17" s="1">
        <v>36950</v>
      </c>
      <c r="AL17">
        <v>104.41</v>
      </c>
      <c r="AM17">
        <v>14.587687000000001</v>
      </c>
    </row>
    <row r="18" spans="1:39" x14ac:dyDescent="0.35">
      <c r="A18" s="1">
        <v>36980</v>
      </c>
      <c r="B18">
        <v>109.9376</v>
      </c>
      <c r="C18" t="s">
        <v>57</v>
      </c>
      <c r="E18" s="1">
        <v>36980</v>
      </c>
      <c r="F18">
        <v>108.19889999999999</v>
      </c>
      <c r="G18" t="s">
        <v>57</v>
      </c>
      <c r="I18" s="1">
        <v>36980</v>
      </c>
      <c r="J18">
        <v>111.0667</v>
      </c>
      <c r="K18" t="s">
        <v>57</v>
      </c>
      <c r="M18" s="1">
        <v>36980</v>
      </c>
      <c r="N18">
        <v>112.4676</v>
      </c>
      <c r="O18" t="s">
        <v>57</v>
      </c>
      <c r="Q18" s="1">
        <v>36980</v>
      </c>
      <c r="R18">
        <v>110.2957</v>
      </c>
      <c r="S18" t="s">
        <v>57</v>
      </c>
      <c r="U18" s="1">
        <v>36980</v>
      </c>
      <c r="V18">
        <v>109.4515</v>
      </c>
      <c r="W18">
        <v>4.6295130000000002</v>
      </c>
      <c r="Y18" s="1">
        <v>36980</v>
      </c>
      <c r="Z18">
        <v>109.5694</v>
      </c>
      <c r="AA18" t="s">
        <v>57</v>
      </c>
      <c r="AC18" s="1">
        <v>36980</v>
      </c>
      <c r="AD18">
        <v>107.9966</v>
      </c>
      <c r="AE18" t="s">
        <v>57</v>
      </c>
      <c r="AG18" s="1">
        <v>36980</v>
      </c>
      <c r="AH18">
        <v>109.4323</v>
      </c>
      <c r="AI18" t="s">
        <v>57</v>
      </c>
      <c r="AK18" s="1">
        <v>36980</v>
      </c>
      <c r="AL18">
        <v>97.6</v>
      </c>
      <c r="AM18">
        <v>15.978794000000001</v>
      </c>
    </row>
    <row r="19" spans="1:39" x14ac:dyDescent="0.35">
      <c r="A19" s="1">
        <v>37011</v>
      </c>
      <c r="B19">
        <v>108.60890000000001</v>
      </c>
      <c r="C19" t="s">
        <v>57</v>
      </c>
      <c r="E19" s="1">
        <v>37011</v>
      </c>
      <c r="F19">
        <v>107.0609</v>
      </c>
      <c r="G19" t="s">
        <v>57</v>
      </c>
      <c r="I19" s="1">
        <v>37011</v>
      </c>
      <c r="J19">
        <v>110.4169</v>
      </c>
      <c r="K19" t="s">
        <v>57</v>
      </c>
      <c r="M19" s="1">
        <v>37011</v>
      </c>
      <c r="N19">
        <v>112.0607</v>
      </c>
      <c r="O19" t="s">
        <v>57</v>
      </c>
      <c r="Q19" s="1">
        <v>37011</v>
      </c>
      <c r="R19">
        <v>109.96769999999999</v>
      </c>
      <c r="S19" t="s">
        <v>57</v>
      </c>
      <c r="U19" s="1">
        <v>37011</v>
      </c>
      <c r="V19">
        <v>108.51009999999999</v>
      </c>
      <c r="W19">
        <v>5.0204579999999996</v>
      </c>
      <c r="Y19" s="1">
        <v>37011</v>
      </c>
      <c r="Z19">
        <v>108.247</v>
      </c>
      <c r="AA19" t="s">
        <v>57</v>
      </c>
      <c r="AC19" s="1">
        <v>37011</v>
      </c>
      <c r="AD19">
        <v>106.3817</v>
      </c>
      <c r="AE19" t="s">
        <v>57</v>
      </c>
      <c r="AG19" s="1">
        <v>37011</v>
      </c>
      <c r="AH19">
        <v>106.9884</v>
      </c>
      <c r="AI19" t="s">
        <v>57</v>
      </c>
      <c r="AK19" s="1">
        <v>37011</v>
      </c>
      <c r="AL19">
        <v>93.75</v>
      </c>
      <c r="AM19">
        <v>16.428937000000001</v>
      </c>
    </row>
    <row r="20" spans="1:39" x14ac:dyDescent="0.35">
      <c r="A20" s="1">
        <v>37042</v>
      </c>
      <c r="B20">
        <v>109.5077</v>
      </c>
      <c r="C20" t="s">
        <v>57</v>
      </c>
      <c r="E20" s="1">
        <v>37042</v>
      </c>
      <c r="F20">
        <v>107.6075</v>
      </c>
      <c r="G20" t="s">
        <v>57</v>
      </c>
      <c r="I20" s="1">
        <v>37042</v>
      </c>
      <c r="J20">
        <v>111.7234</v>
      </c>
      <c r="K20" t="s">
        <v>57</v>
      </c>
      <c r="M20" s="1">
        <v>37042</v>
      </c>
      <c r="N20">
        <v>113.9481</v>
      </c>
      <c r="O20" t="s">
        <v>57</v>
      </c>
      <c r="Q20" s="1">
        <v>37042</v>
      </c>
      <c r="R20">
        <v>111.10680000000001</v>
      </c>
      <c r="S20" t="s">
        <v>57</v>
      </c>
      <c r="U20" s="1">
        <v>37042</v>
      </c>
      <c r="V20">
        <v>109.54559999999999</v>
      </c>
      <c r="W20">
        <v>4.9626869999999998</v>
      </c>
      <c r="Y20" s="1">
        <v>37042</v>
      </c>
      <c r="Z20">
        <v>109.1613</v>
      </c>
      <c r="AA20" t="s">
        <v>57</v>
      </c>
      <c r="AC20" s="1">
        <v>37042</v>
      </c>
      <c r="AD20">
        <v>106.5857</v>
      </c>
      <c r="AE20" t="s">
        <v>57</v>
      </c>
      <c r="AG20" s="1">
        <v>37042</v>
      </c>
      <c r="AH20">
        <v>107.7647</v>
      </c>
      <c r="AI20" t="s">
        <v>57</v>
      </c>
      <c r="AK20" s="1">
        <v>37042</v>
      </c>
      <c r="AL20">
        <v>95.38</v>
      </c>
      <c r="AM20">
        <v>15.313305</v>
      </c>
    </row>
    <row r="21" spans="1:39" x14ac:dyDescent="0.35">
      <c r="A21" s="1">
        <v>37071</v>
      </c>
      <c r="B21">
        <v>110.0467</v>
      </c>
      <c r="C21" t="s">
        <v>57</v>
      </c>
      <c r="E21" s="1">
        <v>37071</v>
      </c>
      <c r="F21">
        <v>108.3738</v>
      </c>
      <c r="G21" t="s">
        <v>57</v>
      </c>
      <c r="I21" s="1">
        <v>37071</v>
      </c>
      <c r="J21">
        <v>112.22750000000001</v>
      </c>
      <c r="K21" t="s">
        <v>57</v>
      </c>
      <c r="M21" s="1">
        <v>37071</v>
      </c>
      <c r="N21">
        <v>114.602</v>
      </c>
      <c r="O21" t="s">
        <v>57</v>
      </c>
      <c r="Q21" s="1">
        <v>37071</v>
      </c>
      <c r="R21">
        <v>111.57389999999999</v>
      </c>
      <c r="S21" t="s">
        <v>57</v>
      </c>
      <c r="U21" s="1">
        <v>37071</v>
      </c>
      <c r="V21">
        <v>110.2581</v>
      </c>
      <c r="W21">
        <v>4.8624099999999997</v>
      </c>
      <c r="Y21" s="1">
        <v>37071</v>
      </c>
      <c r="Z21">
        <v>109.8857</v>
      </c>
      <c r="AA21" t="s">
        <v>57</v>
      </c>
      <c r="AC21" s="1">
        <v>37071</v>
      </c>
      <c r="AD21">
        <v>107.407</v>
      </c>
      <c r="AE21" t="s">
        <v>57</v>
      </c>
      <c r="AG21" s="1">
        <v>37071</v>
      </c>
      <c r="AH21">
        <v>108.0813</v>
      </c>
      <c r="AI21" t="s">
        <v>57</v>
      </c>
      <c r="AK21" s="1">
        <v>37071</v>
      </c>
      <c r="AL21">
        <v>86.94</v>
      </c>
      <c r="AM21">
        <v>16.262822</v>
      </c>
    </row>
    <row r="22" spans="1:39" x14ac:dyDescent="0.35">
      <c r="A22" s="1">
        <v>37103</v>
      </c>
      <c r="B22">
        <v>111.40649999999999</v>
      </c>
      <c r="C22" t="s">
        <v>57</v>
      </c>
      <c r="E22" s="1">
        <v>37103</v>
      </c>
      <c r="F22">
        <v>109.923</v>
      </c>
      <c r="G22" t="s">
        <v>57</v>
      </c>
      <c r="I22" s="1">
        <v>37103</v>
      </c>
      <c r="J22">
        <v>113.6427</v>
      </c>
      <c r="K22" t="s">
        <v>57</v>
      </c>
      <c r="M22" s="1">
        <v>37103</v>
      </c>
      <c r="N22">
        <v>116.23779999999999</v>
      </c>
      <c r="O22" t="s">
        <v>57</v>
      </c>
      <c r="Q22" s="1">
        <v>37103</v>
      </c>
      <c r="R22">
        <v>112.16030000000001</v>
      </c>
      <c r="S22" t="s">
        <v>57</v>
      </c>
      <c r="U22" s="1">
        <v>37103</v>
      </c>
      <c r="V22">
        <v>111.3395</v>
      </c>
      <c r="W22">
        <v>4.6778469999999999</v>
      </c>
      <c r="Y22" s="1">
        <v>37103</v>
      </c>
      <c r="Z22">
        <v>111.277</v>
      </c>
      <c r="AA22" t="s">
        <v>57</v>
      </c>
      <c r="AC22" s="1">
        <v>37103</v>
      </c>
      <c r="AD22">
        <v>109.37649999999999</v>
      </c>
      <c r="AE22" t="s">
        <v>57</v>
      </c>
      <c r="AG22" s="1">
        <v>37103</v>
      </c>
      <c r="AH22">
        <v>110.7799</v>
      </c>
      <c r="AI22" t="s">
        <v>57</v>
      </c>
      <c r="AK22" s="1">
        <v>37103</v>
      </c>
      <c r="AL22">
        <v>84.88</v>
      </c>
      <c r="AM22">
        <v>16.028835999999998</v>
      </c>
    </row>
    <row r="23" spans="1:39" x14ac:dyDescent="0.35">
      <c r="A23" s="1">
        <v>37134</v>
      </c>
      <c r="B23">
        <v>112.18689999999999</v>
      </c>
      <c r="C23" t="s">
        <v>57</v>
      </c>
      <c r="E23" s="1">
        <v>37134</v>
      </c>
      <c r="F23">
        <v>110.955</v>
      </c>
      <c r="G23" t="s">
        <v>57</v>
      </c>
      <c r="I23" s="1">
        <v>37134</v>
      </c>
      <c r="J23">
        <v>114.4432</v>
      </c>
      <c r="K23" t="s">
        <v>57</v>
      </c>
      <c r="M23" s="1">
        <v>37134</v>
      </c>
      <c r="N23">
        <v>117.0579</v>
      </c>
      <c r="O23" t="s">
        <v>57</v>
      </c>
      <c r="Q23" s="1">
        <v>37134</v>
      </c>
      <c r="R23">
        <v>112.7764</v>
      </c>
      <c r="S23" t="s">
        <v>57</v>
      </c>
      <c r="U23" s="1">
        <v>37134</v>
      </c>
      <c r="V23">
        <v>112.2651</v>
      </c>
      <c r="W23">
        <v>4.5135930000000002</v>
      </c>
      <c r="Y23" s="1">
        <v>37134</v>
      </c>
      <c r="Z23">
        <v>112.29510000000001</v>
      </c>
      <c r="AA23" t="s">
        <v>57</v>
      </c>
      <c r="AC23" s="1">
        <v>37134</v>
      </c>
      <c r="AD23">
        <v>110.45059999999999</v>
      </c>
      <c r="AE23" t="s">
        <v>57</v>
      </c>
      <c r="AG23" s="1">
        <v>37134</v>
      </c>
      <c r="AH23">
        <v>111.5314</v>
      </c>
      <c r="AI23" t="s">
        <v>57</v>
      </c>
      <c r="AK23" s="1">
        <v>37134</v>
      </c>
      <c r="AL23">
        <v>82.49</v>
      </c>
      <c r="AM23">
        <v>17.227025999999999</v>
      </c>
    </row>
    <row r="24" spans="1:39" x14ac:dyDescent="0.35">
      <c r="A24" s="1">
        <v>37162</v>
      </c>
      <c r="B24">
        <v>113.02249999999999</v>
      </c>
      <c r="C24" t="s">
        <v>57</v>
      </c>
      <c r="E24" s="1">
        <v>37162</v>
      </c>
      <c r="F24">
        <v>111.73139999999999</v>
      </c>
      <c r="G24" t="s">
        <v>57</v>
      </c>
      <c r="I24" s="1">
        <v>37162</v>
      </c>
      <c r="J24">
        <v>114.1525</v>
      </c>
      <c r="K24" t="s">
        <v>57</v>
      </c>
      <c r="M24" s="1">
        <v>37162</v>
      </c>
      <c r="N24">
        <v>114.68259999999999</v>
      </c>
      <c r="O24" t="s">
        <v>57</v>
      </c>
      <c r="Q24" s="1">
        <v>37162</v>
      </c>
      <c r="R24">
        <v>113.7933</v>
      </c>
      <c r="S24" t="s">
        <v>57</v>
      </c>
      <c r="U24" s="1">
        <v>37162</v>
      </c>
      <c r="V24">
        <v>113.2144</v>
      </c>
      <c r="W24">
        <v>4.3639679999999998</v>
      </c>
      <c r="Y24" s="1">
        <v>37162</v>
      </c>
      <c r="Z24">
        <v>113.1901</v>
      </c>
      <c r="AA24" t="s">
        <v>57</v>
      </c>
      <c r="AC24" s="1">
        <v>37162</v>
      </c>
      <c r="AD24">
        <v>110.89400000000001</v>
      </c>
      <c r="AE24" t="s">
        <v>57</v>
      </c>
      <c r="AG24" s="1">
        <v>37162</v>
      </c>
      <c r="AH24">
        <v>111.0722</v>
      </c>
      <c r="AI24" t="s">
        <v>57</v>
      </c>
      <c r="AK24" s="1">
        <v>37162</v>
      </c>
      <c r="AL24">
        <v>72.64</v>
      </c>
      <c r="AM24">
        <v>20.627911000000001</v>
      </c>
    </row>
    <row r="25" spans="1:39" x14ac:dyDescent="0.35">
      <c r="A25" s="1">
        <v>37195</v>
      </c>
      <c r="B25">
        <v>115.8806</v>
      </c>
      <c r="C25" t="s">
        <v>57</v>
      </c>
      <c r="E25" s="1">
        <v>37195</v>
      </c>
      <c r="F25">
        <v>114.49930000000001</v>
      </c>
      <c r="G25" t="s">
        <v>57</v>
      </c>
      <c r="I25" s="1">
        <v>37195</v>
      </c>
      <c r="J25">
        <v>116.80119999999999</v>
      </c>
      <c r="K25" t="s">
        <v>57</v>
      </c>
      <c r="M25" s="1">
        <v>37195</v>
      </c>
      <c r="N25">
        <v>117.48180000000001</v>
      </c>
      <c r="O25" t="s">
        <v>57</v>
      </c>
      <c r="Q25" s="1">
        <v>37195</v>
      </c>
      <c r="R25">
        <v>114.9282</v>
      </c>
      <c r="S25" t="s">
        <v>57</v>
      </c>
      <c r="U25" s="1">
        <v>37195</v>
      </c>
      <c r="V25">
        <v>115.0941</v>
      </c>
      <c r="W25">
        <v>4.0207420000000003</v>
      </c>
      <c r="Y25" s="1">
        <v>37195</v>
      </c>
      <c r="Z25">
        <v>115.75020000000001</v>
      </c>
      <c r="AA25" t="s">
        <v>57</v>
      </c>
      <c r="AC25" s="1">
        <v>37195</v>
      </c>
      <c r="AD25">
        <v>114.354</v>
      </c>
      <c r="AE25" t="s">
        <v>57</v>
      </c>
      <c r="AG25" s="1">
        <v>37195</v>
      </c>
      <c r="AH25">
        <v>117.648</v>
      </c>
      <c r="AI25" t="s">
        <v>57</v>
      </c>
      <c r="AK25" s="1">
        <v>37195</v>
      </c>
      <c r="AL25">
        <v>78.44</v>
      </c>
      <c r="AM25">
        <v>18.973410999999999</v>
      </c>
    </row>
    <row r="26" spans="1:39" x14ac:dyDescent="0.35">
      <c r="A26" s="1">
        <v>37225</v>
      </c>
      <c r="B26">
        <v>115.0518</v>
      </c>
      <c r="C26" t="s">
        <v>57</v>
      </c>
      <c r="E26" s="1">
        <v>37225</v>
      </c>
      <c r="F26">
        <v>113.9378</v>
      </c>
      <c r="G26" t="s">
        <v>57</v>
      </c>
      <c r="I26" s="1">
        <v>37225</v>
      </c>
      <c r="J26">
        <v>116.5976</v>
      </c>
      <c r="K26" t="s">
        <v>57</v>
      </c>
      <c r="M26" s="1">
        <v>37225</v>
      </c>
      <c r="N26">
        <v>117.5887</v>
      </c>
      <c r="O26" t="s">
        <v>57</v>
      </c>
      <c r="Q26" s="1">
        <v>37225</v>
      </c>
      <c r="R26">
        <v>114.7657</v>
      </c>
      <c r="S26" t="s">
        <v>57</v>
      </c>
      <c r="U26" s="1">
        <v>37225</v>
      </c>
      <c r="V26">
        <v>114.5355</v>
      </c>
      <c r="W26">
        <v>4.2395180000000003</v>
      </c>
      <c r="Y26" s="1">
        <v>37225</v>
      </c>
      <c r="Z26">
        <v>114.8809</v>
      </c>
      <c r="AA26" t="s">
        <v>57</v>
      </c>
      <c r="AC26" s="1">
        <v>37225</v>
      </c>
      <c r="AD26">
        <v>113.5039</v>
      </c>
      <c r="AE26" t="s">
        <v>57</v>
      </c>
      <c r="AG26" s="1">
        <v>37225</v>
      </c>
      <c r="AH26">
        <v>116.3087</v>
      </c>
      <c r="AI26" t="s">
        <v>57</v>
      </c>
      <c r="AK26" s="1">
        <v>37225</v>
      </c>
      <c r="AL26">
        <v>84.19</v>
      </c>
      <c r="AM26">
        <v>17.687937999999999</v>
      </c>
    </row>
    <row r="27" spans="1:39" x14ac:dyDescent="0.35">
      <c r="A27" s="1">
        <v>37256</v>
      </c>
      <c r="B27">
        <v>113.9991</v>
      </c>
      <c r="C27">
        <v>4.5879450000000004</v>
      </c>
      <c r="E27" s="1">
        <v>37256</v>
      </c>
      <c r="F27">
        <v>112.7345</v>
      </c>
      <c r="G27">
        <v>4.65463</v>
      </c>
      <c r="I27" s="1">
        <v>37256</v>
      </c>
      <c r="J27">
        <v>115.84529999999999</v>
      </c>
      <c r="K27">
        <v>5.3135310000000002</v>
      </c>
      <c r="M27" s="1">
        <v>37256</v>
      </c>
      <c r="N27">
        <v>117.3236</v>
      </c>
      <c r="O27">
        <v>6.1371950000000002</v>
      </c>
      <c r="Q27" s="1">
        <v>37256</v>
      </c>
      <c r="R27">
        <v>114.91459999999999</v>
      </c>
      <c r="S27">
        <v>3.928722</v>
      </c>
      <c r="U27" s="1">
        <v>37256</v>
      </c>
      <c r="V27">
        <v>113.80800000000001</v>
      </c>
      <c r="W27">
        <v>4.6003470000000002</v>
      </c>
      <c r="Y27" s="1">
        <v>37256</v>
      </c>
      <c r="Z27">
        <v>113.59829999999999</v>
      </c>
      <c r="AA27">
        <v>4.9278259999999996</v>
      </c>
      <c r="AC27" s="1">
        <v>37256</v>
      </c>
      <c r="AD27">
        <v>111.2728</v>
      </c>
      <c r="AE27">
        <v>5.2019630000000001</v>
      </c>
      <c r="AG27" s="1">
        <v>37256</v>
      </c>
      <c r="AH27">
        <v>114.3817</v>
      </c>
      <c r="AI27">
        <v>5.3570690000000001</v>
      </c>
      <c r="AK27" s="1">
        <v>37256</v>
      </c>
      <c r="AL27">
        <v>83.49</v>
      </c>
      <c r="AM27">
        <v>17.809180999999999</v>
      </c>
    </row>
    <row r="28" spans="1:39" x14ac:dyDescent="0.35">
      <c r="A28" s="1">
        <v>37287</v>
      </c>
      <c r="B28">
        <v>114.9271</v>
      </c>
      <c r="C28">
        <v>4.625896</v>
      </c>
      <c r="E28" s="1">
        <v>37287</v>
      </c>
      <c r="F28">
        <v>113.5163</v>
      </c>
      <c r="G28">
        <v>4.692901</v>
      </c>
      <c r="I28" s="1">
        <v>37287</v>
      </c>
      <c r="J28">
        <v>117.0797</v>
      </c>
      <c r="K28">
        <v>5.2873099999999997</v>
      </c>
      <c r="M28" s="1">
        <v>37287</v>
      </c>
      <c r="N28">
        <v>118.3109</v>
      </c>
      <c r="O28">
        <v>6.1450040000000001</v>
      </c>
      <c r="Q28" s="1">
        <v>37287</v>
      </c>
      <c r="R28">
        <v>115.09529999999999</v>
      </c>
      <c r="S28">
        <v>4.1239340000000002</v>
      </c>
      <c r="U28" s="1">
        <v>37287</v>
      </c>
      <c r="V28">
        <v>114.0919</v>
      </c>
      <c r="W28">
        <v>4.6899569999999997</v>
      </c>
      <c r="Y28" s="1">
        <v>37287</v>
      </c>
      <c r="Z28">
        <v>114.2484</v>
      </c>
      <c r="AA28">
        <v>4.9314280000000004</v>
      </c>
      <c r="AC28" s="1">
        <v>37287</v>
      </c>
      <c r="AD28">
        <v>112.62690000000001</v>
      </c>
      <c r="AE28">
        <v>5.1024469999999997</v>
      </c>
      <c r="AG28" s="1">
        <v>37287</v>
      </c>
      <c r="AH28">
        <v>117.1049</v>
      </c>
      <c r="AI28">
        <v>5.2152830000000003</v>
      </c>
      <c r="AK28" s="1">
        <v>37287</v>
      </c>
      <c r="AL28">
        <v>83.33</v>
      </c>
      <c r="AM28">
        <v>17.43074</v>
      </c>
    </row>
    <row r="29" spans="1:39" x14ac:dyDescent="0.35">
      <c r="A29" s="1">
        <v>37315</v>
      </c>
      <c r="B29">
        <v>114.9717</v>
      </c>
      <c r="C29">
        <v>4.6559119999999998</v>
      </c>
      <c r="E29" s="1">
        <v>37315</v>
      </c>
      <c r="F29">
        <v>113.6802</v>
      </c>
      <c r="G29">
        <v>4.714156</v>
      </c>
      <c r="I29" s="1">
        <v>37315</v>
      </c>
      <c r="J29">
        <v>117.10299999999999</v>
      </c>
      <c r="K29">
        <v>5.3908009999999997</v>
      </c>
      <c r="M29" s="1">
        <v>37315</v>
      </c>
      <c r="N29">
        <v>118.077</v>
      </c>
      <c r="O29">
        <v>6.2822240000000003</v>
      </c>
      <c r="Q29" s="1">
        <v>37315</v>
      </c>
      <c r="R29">
        <v>115.49979999999999</v>
      </c>
      <c r="S29">
        <v>4.1467599999999996</v>
      </c>
      <c r="U29" s="1">
        <v>37315</v>
      </c>
      <c r="V29">
        <v>114.4504</v>
      </c>
      <c r="W29">
        <v>4.6995849999999999</v>
      </c>
      <c r="Y29" s="1">
        <v>37315</v>
      </c>
      <c r="Z29">
        <v>114.5789</v>
      </c>
      <c r="AA29">
        <v>4.9733729999999996</v>
      </c>
      <c r="AC29" s="1">
        <v>37315</v>
      </c>
      <c r="AD29">
        <v>112.7193</v>
      </c>
      <c r="AE29">
        <v>5.1446160000000001</v>
      </c>
      <c r="AG29" s="1">
        <v>37315</v>
      </c>
      <c r="AH29">
        <v>115.8947</v>
      </c>
      <c r="AI29">
        <v>5.3212120000000001</v>
      </c>
      <c r="AK29" s="1">
        <v>37315</v>
      </c>
      <c r="AL29">
        <v>77.5</v>
      </c>
      <c r="AM29">
        <v>18.154920000000001</v>
      </c>
    </row>
    <row r="30" spans="1:39" x14ac:dyDescent="0.35">
      <c r="A30" s="1">
        <v>37344</v>
      </c>
      <c r="B30">
        <v>113.6465</v>
      </c>
      <c r="C30">
        <v>4.9759370000000001</v>
      </c>
      <c r="E30" s="1">
        <v>37344</v>
      </c>
      <c r="F30">
        <v>112.6176</v>
      </c>
      <c r="G30">
        <v>5.0308400000000004</v>
      </c>
      <c r="I30" s="1">
        <v>37344</v>
      </c>
      <c r="J30">
        <v>116.29819999999999</v>
      </c>
      <c r="K30">
        <v>5.6369720000000001</v>
      </c>
      <c r="M30" s="1">
        <v>37344</v>
      </c>
      <c r="N30">
        <v>117.94289999999999</v>
      </c>
      <c r="O30">
        <v>6.4779059999999999</v>
      </c>
      <c r="Q30" s="1">
        <v>37344</v>
      </c>
      <c r="R30">
        <v>115.2139</v>
      </c>
      <c r="S30">
        <v>4.5111140000000001</v>
      </c>
      <c r="U30" s="1">
        <v>37344</v>
      </c>
      <c r="V30">
        <v>113.6193</v>
      </c>
      <c r="W30">
        <v>5.0421760000000004</v>
      </c>
      <c r="Y30" s="1">
        <v>37344</v>
      </c>
      <c r="Z30">
        <v>113.3578</v>
      </c>
      <c r="AA30">
        <v>5.2951620000000004</v>
      </c>
      <c r="AC30" s="1">
        <v>37344</v>
      </c>
      <c r="AD30">
        <v>111.2676</v>
      </c>
      <c r="AE30">
        <v>5.4107219999999998</v>
      </c>
      <c r="AG30" s="1">
        <v>37344</v>
      </c>
      <c r="AH30">
        <v>113.1378</v>
      </c>
      <c r="AI30">
        <v>5.5755239999999997</v>
      </c>
      <c r="AK30" s="1">
        <v>37344</v>
      </c>
      <c r="AL30">
        <v>79.44</v>
      </c>
      <c r="AM30">
        <v>17.101286000000002</v>
      </c>
    </row>
    <row r="31" spans="1:39" x14ac:dyDescent="0.35">
      <c r="A31" s="1">
        <v>37376</v>
      </c>
      <c r="B31">
        <v>114.69</v>
      </c>
      <c r="C31">
        <v>4.8220039999999997</v>
      </c>
      <c r="E31" s="1">
        <v>37376</v>
      </c>
      <c r="F31">
        <v>113.8056</v>
      </c>
      <c r="G31">
        <v>4.8732899999999999</v>
      </c>
      <c r="I31" s="1">
        <v>37376</v>
      </c>
      <c r="J31">
        <v>117.1849</v>
      </c>
      <c r="K31">
        <v>5.4621930000000001</v>
      </c>
      <c r="M31" s="1">
        <v>37376</v>
      </c>
      <c r="N31">
        <v>118.1046</v>
      </c>
      <c r="O31">
        <v>6.5201729999999998</v>
      </c>
      <c r="Q31" s="1">
        <v>37376</v>
      </c>
      <c r="R31">
        <v>115.94759999999999</v>
      </c>
      <c r="S31">
        <v>4.3161189999999996</v>
      </c>
      <c r="U31" s="1">
        <v>37376</v>
      </c>
      <c r="V31">
        <v>114.70959999999999</v>
      </c>
      <c r="W31">
        <v>4.8711320000000002</v>
      </c>
      <c r="Y31" s="1">
        <v>37376</v>
      </c>
      <c r="Z31">
        <v>114.4054</v>
      </c>
      <c r="AA31">
        <v>5.1663490000000003</v>
      </c>
      <c r="AC31" s="1">
        <v>37376</v>
      </c>
      <c r="AD31">
        <v>112.5125</v>
      </c>
      <c r="AE31">
        <v>5.3055830000000004</v>
      </c>
      <c r="AG31" s="1">
        <v>37376</v>
      </c>
      <c r="AH31">
        <v>114.3343</v>
      </c>
      <c r="AI31">
        <v>5.491155</v>
      </c>
      <c r="AK31" s="1">
        <v>37376</v>
      </c>
      <c r="AL31">
        <v>80.790000000000006</v>
      </c>
      <c r="AM31">
        <v>16.620443000000002</v>
      </c>
    </row>
    <row r="32" spans="1:39" x14ac:dyDescent="0.35">
      <c r="A32" s="1">
        <v>37407</v>
      </c>
      <c r="B32">
        <v>114.29649999999999</v>
      </c>
      <c r="C32">
        <v>4.9104530000000004</v>
      </c>
      <c r="E32" s="1">
        <v>37407</v>
      </c>
      <c r="F32">
        <v>113.8848</v>
      </c>
      <c r="G32">
        <v>4.9571500000000004</v>
      </c>
      <c r="I32" s="1">
        <v>37407</v>
      </c>
      <c r="J32">
        <v>117.0046</v>
      </c>
      <c r="K32">
        <v>5.5340009999999999</v>
      </c>
      <c r="M32" s="1">
        <v>37407</v>
      </c>
      <c r="N32">
        <v>117.533</v>
      </c>
      <c r="O32">
        <v>6.6108440000000002</v>
      </c>
      <c r="Q32" s="1">
        <v>37407</v>
      </c>
      <c r="R32">
        <v>115.8706</v>
      </c>
      <c r="S32">
        <v>4.4676460000000002</v>
      </c>
      <c r="U32" s="1">
        <v>37407</v>
      </c>
      <c r="V32">
        <v>114.637</v>
      </c>
      <c r="W32">
        <v>4.969716</v>
      </c>
      <c r="Y32" s="1">
        <v>37407</v>
      </c>
      <c r="Z32">
        <v>114.3381</v>
      </c>
      <c r="AA32">
        <v>5.2150990000000004</v>
      </c>
      <c r="AC32" s="1">
        <v>37407</v>
      </c>
      <c r="AD32">
        <v>112.40560000000001</v>
      </c>
      <c r="AE32">
        <v>5.348217</v>
      </c>
      <c r="AG32" s="1">
        <v>37407</v>
      </c>
      <c r="AH32">
        <v>113.1354</v>
      </c>
      <c r="AI32">
        <v>5.53085</v>
      </c>
      <c r="AK32" s="1">
        <v>37407</v>
      </c>
      <c r="AL32">
        <v>79.900000000000006</v>
      </c>
      <c r="AM32">
        <v>15.900277000000001</v>
      </c>
    </row>
    <row r="33" spans="1:39" x14ac:dyDescent="0.35">
      <c r="A33" s="1">
        <v>37435</v>
      </c>
      <c r="B33">
        <v>116.0219</v>
      </c>
      <c r="C33">
        <v>4.6550710000000004</v>
      </c>
      <c r="E33" s="1">
        <v>37435</v>
      </c>
      <c r="F33">
        <v>115.6721</v>
      </c>
      <c r="G33">
        <v>4.7137200000000004</v>
      </c>
      <c r="I33" s="1">
        <v>37435</v>
      </c>
      <c r="J33">
        <v>118.31229999999999</v>
      </c>
      <c r="K33">
        <v>5.3404499999999997</v>
      </c>
      <c r="M33" s="1">
        <v>37435</v>
      </c>
      <c r="N33">
        <v>116.5865</v>
      </c>
      <c r="O33">
        <v>6.8444289999999999</v>
      </c>
      <c r="Q33" s="1">
        <v>37435</v>
      </c>
      <c r="R33">
        <v>116.7303</v>
      </c>
      <c r="S33">
        <v>4.2134029999999996</v>
      </c>
      <c r="U33" s="1">
        <v>37435</v>
      </c>
      <c r="V33">
        <v>115.93519999999999</v>
      </c>
      <c r="W33">
        <v>4.7205149999999998</v>
      </c>
      <c r="Y33" s="1">
        <v>37435</v>
      </c>
      <c r="Z33">
        <v>116.00369999999999</v>
      </c>
      <c r="AA33">
        <v>4.9781079999999998</v>
      </c>
      <c r="AC33" s="1">
        <v>37435</v>
      </c>
      <c r="AD33">
        <v>114.2366</v>
      </c>
      <c r="AE33">
        <v>5.1461620000000003</v>
      </c>
      <c r="AG33" s="1">
        <v>37435</v>
      </c>
      <c r="AH33">
        <v>116.03149999999999</v>
      </c>
      <c r="AI33">
        <v>5.3040950000000002</v>
      </c>
      <c r="AK33" s="1">
        <v>37435</v>
      </c>
      <c r="AL33">
        <v>75.790000000000006</v>
      </c>
      <c r="AM33">
        <v>16.335908</v>
      </c>
    </row>
    <row r="34" spans="1:39" x14ac:dyDescent="0.35">
      <c r="A34" s="1">
        <v>37468</v>
      </c>
      <c r="B34">
        <v>118.1812</v>
      </c>
      <c r="C34">
        <v>4.4254059999999997</v>
      </c>
      <c r="E34" s="1">
        <v>37468</v>
      </c>
      <c r="F34">
        <v>117.3554</v>
      </c>
      <c r="G34">
        <v>4.4838100000000001</v>
      </c>
      <c r="I34" s="1">
        <v>37468</v>
      </c>
      <c r="J34">
        <v>119.7032</v>
      </c>
      <c r="K34">
        <v>5.2089210000000001</v>
      </c>
      <c r="M34" s="1">
        <v>37468</v>
      </c>
      <c r="N34">
        <v>117.49890000000001</v>
      </c>
      <c r="O34">
        <v>6.6095629999999996</v>
      </c>
      <c r="Q34" s="1">
        <v>37468</v>
      </c>
      <c r="R34">
        <v>117.985</v>
      </c>
      <c r="S34">
        <v>3.909729</v>
      </c>
      <c r="U34" s="1">
        <v>37468</v>
      </c>
      <c r="V34">
        <v>117.6165</v>
      </c>
      <c r="W34">
        <v>4.4564019999999998</v>
      </c>
      <c r="Y34" s="1">
        <v>37468</v>
      </c>
      <c r="Z34">
        <v>117.9081</v>
      </c>
      <c r="AA34">
        <v>4.777482</v>
      </c>
      <c r="AC34" s="1">
        <v>37468</v>
      </c>
      <c r="AD34">
        <v>116.5534</v>
      </c>
      <c r="AE34">
        <v>4.9613740000000002</v>
      </c>
      <c r="AG34" s="1">
        <v>37468</v>
      </c>
      <c r="AH34">
        <v>118.8643</v>
      </c>
      <c r="AI34">
        <v>5.216075</v>
      </c>
      <c r="AK34" s="1">
        <v>37468</v>
      </c>
      <c r="AL34">
        <v>73.55</v>
      </c>
      <c r="AM34">
        <v>15.820304</v>
      </c>
    </row>
    <row r="35" spans="1:39" x14ac:dyDescent="0.35">
      <c r="A35" s="1">
        <v>37498</v>
      </c>
      <c r="B35">
        <v>119.7912</v>
      </c>
      <c r="C35">
        <v>4.23787</v>
      </c>
      <c r="E35" s="1">
        <v>37498</v>
      </c>
      <c r="F35">
        <v>118.9816</v>
      </c>
      <c r="G35">
        <v>4.2938409999999996</v>
      </c>
      <c r="I35" s="1">
        <v>37498</v>
      </c>
      <c r="J35">
        <v>121.3797</v>
      </c>
      <c r="K35">
        <v>5.0141850000000003</v>
      </c>
      <c r="M35" s="1">
        <v>37498</v>
      </c>
      <c r="N35">
        <v>119.7495</v>
      </c>
      <c r="O35">
        <v>6.305612</v>
      </c>
      <c r="Q35" s="1">
        <v>37498</v>
      </c>
      <c r="R35">
        <v>118.6764</v>
      </c>
      <c r="S35">
        <v>3.761781</v>
      </c>
      <c r="U35" s="1">
        <v>37498</v>
      </c>
      <c r="V35">
        <v>118.8976</v>
      </c>
      <c r="W35">
        <v>4.2505920000000001</v>
      </c>
      <c r="Y35" s="1">
        <v>37498</v>
      </c>
      <c r="Z35">
        <v>119.6591</v>
      </c>
      <c r="AA35">
        <v>4.5601430000000001</v>
      </c>
      <c r="AC35" s="1">
        <v>37498</v>
      </c>
      <c r="AD35">
        <v>118.4765</v>
      </c>
      <c r="AE35">
        <v>4.7677440000000004</v>
      </c>
      <c r="AG35" s="1">
        <v>37498</v>
      </c>
      <c r="AH35">
        <v>122.04819999999999</v>
      </c>
      <c r="AI35">
        <v>4.9971189999999996</v>
      </c>
      <c r="AK35" s="1">
        <v>37498</v>
      </c>
      <c r="AL35">
        <v>73.67</v>
      </c>
      <c r="AM35">
        <v>16.159348999999999</v>
      </c>
    </row>
    <row r="36" spans="1:39" x14ac:dyDescent="0.35">
      <c r="A36" s="1">
        <v>37529</v>
      </c>
      <c r="B36">
        <v>122.2276</v>
      </c>
      <c r="C36">
        <v>3.9091930000000001</v>
      </c>
      <c r="E36" s="1">
        <v>37529</v>
      </c>
      <c r="F36">
        <v>121.15349999999999</v>
      </c>
      <c r="G36">
        <v>3.9687480000000002</v>
      </c>
      <c r="I36" s="1">
        <v>37529</v>
      </c>
      <c r="J36">
        <v>123.3643</v>
      </c>
      <c r="K36">
        <v>4.7409210000000002</v>
      </c>
      <c r="M36" s="1">
        <v>37529</v>
      </c>
      <c r="N36">
        <v>121.5356</v>
      </c>
      <c r="O36">
        <v>6.0961740000000004</v>
      </c>
      <c r="Q36" s="1">
        <v>37529</v>
      </c>
      <c r="R36">
        <v>119.92749999999999</v>
      </c>
      <c r="S36">
        <v>3.3987850000000002</v>
      </c>
      <c r="U36" s="1">
        <v>37529</v>
      </c>
      <c r="V36">
        <v>120.97150000000001</v>
      </c>
      <c r="W36">
        <v>3.8684759999999998</v>
      </c>
      <c r="Y36" s="1">
        <v>37529</v>
      </c>
      <c r="Z36">
        <v>122.2911</v>
      </c>
      <c r="AA36">
        <v>4.2059499999999996</v>
      </c>
      <c r="AC36" s="1">
        <v>37529</v>
      </c>
      <c r="AD36">
        <v>121.4665</v>
      </c>
      <c r="AE36">
        <v>4.4614960000000004</v>
      </c>
      <c r="AG36" s="1">
        <v>37529</v>
      </c>
      <c r="AH36">
        <v>125.2067</v>
      </c>
      <c r="AI36">
        <v>4.8280729999999998</v>
      </c>
      <c r="AK36" s="1">
        <v>37529</v>
      </c>
      <c r="AL36">
        <v>72.150000000000006</v>
      </c>
      <c r="AM36">
        <v>17.201058</v>
      </c>
    </row>
    <row r="37" spans="1:39" x14ac:dyDescent="0.35">
      <c r="A37" s="1">
        <v>37560</v>
      </c>
      <c r="B37">
        <v>121.4575</v>
      </c>
      <c r="C37">
        <v>4.0475589999999997</v>
      </c>
      <c r="E37" s="1">
        <v>37560</v>
      </c>
      <c r="F37">
        <v>120.554</v>
      </c>
      <c r="G37">
        <v>4.1096110000000001</v>
      </c>
      <c r="I37" s="1">
        <v>37560</v>
      </c>
      <c r="J37">
        <v>121.9924</v>
      </c>
      <c r="K37">
        <v>5.0494440000000003</v>
      </c>
      <c r="M37" s="1">
        <v>37560</v>
      </c>
      <c r="N37">
        <v>120.2338</v>
      </c>
      <c r="O37">
        <v>6.1407170000000004</v>
      </c>
      <c r="Q37" s="1">
        <v>37560</v>
      </c>
      <c r="R37">
        <v>120.07729999999999</v>
      </c>
      <c r="S37">
        <v>3.4527420000000002</v>
      </c>
      <c r="U37" s="1">
        <v>37560</v>
      </c>
      <c r="V37">
        <v>120.68389999999999</v>
      </c>
      <c r="W37">
        <v>4.0307539999999999</v>
      </c>
      <c r="Y37" s="1">
        <v>37560</v>
      </c>
      <c r="Z37">
        <v>121.51439999999999</v>
      </c>
      <c r="AA37">
        <v>4.4212300000000004</v>
      </c>
      <c r="AC37" s="1">
        <v>37560</v>
      </c>
      <c r="AD37">
        <v>120.2445</v>
      </c>
      <c r="AE37">
        <v>4.6725490000000001</v>
      </c>
      <c r="AG37" s="1">
        <v>37560</v>
      </c>
      <c r="AH37">
        <v>122.7298</v>
      </c>
      <c r="AI37">
        <v>5.017754</v>
      </c>
      <c r="AK37" s="1">
        <v>37560</v>
      </c>
      <c r="AL37">
        <v>74.760000000000005</v>
      </c>
      <c r="AM37">
        <v>17.423560999999999</v>
      </c>
    </row>
    <row r="38" spans="1:39" x14ac:dyDescent="0.35">
      <c r="A38" s="1">
        <v>37589</v>
      </c>
      <c r="B38">
        <v>121.7067</v>
      </c>
      <c r="C38">
        <v>4.0539100000000001</v>
      </c>
      <c r="E38" s="1">
        <v>37589</v>
      </c>
      <c r="F38">
        <v>121.21040000000001</v>
      </c>
      <c r="G38">
        <v>4.0812229999999996</v>
      </c>
      <c r="I38" s="1">
        <v>37589</v>
      </c>
      <c r="J38">
        <v>123.3078</v>
      </c>
      <c r="K38">
        <v>4.8461090000000002</v>
      </c>
      <c r="M38" s="1">
        <v>37589</v>
      </c>
      <c r="N38">
        <v>121.46259999999999</v>
      </c>
      <c r="O38">
        <v>5.9237780000000004</v>
      </c>
      <c r="Q38" s="1">
        <v>37589</v>
      </c>
      <c r="R38">
        <v>120.40219999999999</v>
      </c>
      <c r="S38">
        <v>3.4563869999999999</v>
      </c>
      <c r="U38" s="1">
        <v>37589</v>
      </c>
      <c r="V38">
        <v>121.1401</v>
      </c>
      <c r="W38">
        <v>3.987851</v>
      </c>
      <c r="Y38" s="1">
        <v>37589</v>
      </c>
      <c r="Z38">
        <v>122.28879999999999</v>
      </c>
      <c r="AA38">
        <v>4.3618009999999998</v>
      </c>
      <c r="AC38" s="1">
        <v>37589</v>
      </c>
      <c r="AD38">
        <v>121.0591</v>
      </c>
      <c r="AE38">
        <v>4.6288090000000004</v>
      </c>
      <c r="AG38" s="1">
        <v>37589</v>
      </c>
      <c r="AH38">
        <v>122.8211</v>
      </c>
      <c r="AI38">
        <v>5.016133</v>
      </c>
      <c r="AK38" s="1">
        <v>37589</v>
      </c>
      <c r="AL38">
        <v>81.31</v>
      </c>
      <c r="AM38">
        <v>14.558036</v>
      </c>
    </row>
    <row r="39" spans="1:39" x14ac:dyDescent="0.35">
      <c r="A39" s="1">
        <v>37621</v>
      </c>
      <c r="B39">
        <v>123.7561</v>
      </c>
      <c r="C39">
        <v>3.717387</v>
      </c>
      <c r="E39" s="1">
        <v>37621</v>
      </c>
      <c r="F39">
        <v>123.48009999999999</v>
      </c>
      <c r="G39">
        <v>3.7540990000000001</v>
      </c>
      <c r="I39" s="1">
        <v>37621</v>
      </c>
      <c r="J39">
        <v>125.5716</v>
      </c>
      <c r="K39">
        <v>4.4609550000000002</v>
      </c>
      <c r="M39" s="1">
        <v>37621</v>
      </c>
      <c r="N39">
        <v>123.2919</v>
      </c>
      <c r="O39">
        <v>5.344379</v>
      </c>
      <c r="Q39" s="1">
        <v>37621</v>
      </c>
      <c r="R39">
        <v>121.4074</v>
      </c>
      <c r="S39">
        <v>3.071774</v>
      </c>
      <c r="U39" s="1">
        <v>37621</v>
      </c>
      <c r="V39">
        <v>123.0132</v>
      </c>
      <c r="W39">
        <v>3.5916980000000001</v>
      </c>
      <c r="Y39" s="1">
        <v>37621</v>
      </c>
      <c r="Z39">
        <v>124.8015</v>
      </c>
      <c r="AA39">
        <v>4.0074670000000001</v>
      </c>
      <c r="AC39" s="1">
        <v>37621</v>
      </c>
      <c r="AD39">
        <v>123.81529999999999</v>
      </c>
      <c r="AE39">
        <v>4.2964209999999996</v>
      </c>
      <c r="AG39" s="1">
        <v>37621</v>
      </c>
      <c r="AH39">
        <v>125.9284</v>
      </c>
      <c r="AI39">
        <v>4.7814199999999998</v>
      </c>
      <c r="AK39" s="1">
        <v>37621</v>
      </c>
      <c r="AL39">
        <v>83.08</v>
      </c>
      <c r="AM39">
        <v>13.369832000000001</v>
      </c>
    </row>
    <row r="40" spans="1:39" x14ac:dyDescent="0.35">
      <c r="A40" s="1">
        <v>37652</v>
      </c>
      <c r="B40">
        <v>125.0485</v>
      </c>
      <c r="C40">
        <v>3.5864859999999998</v>
      </c>
      <c r="E40" s="1">
        <v>37652</v>
      </c>
      <c r="F40">
        <v>124.7929</v>
      </c>
      <c r="G40">
        <v>3.6151620000000002</v>
      </c>
      <c r="I40" s="1">
        <v>37652</v>
      </c>
      <c r="J40">
        <v>126.87309999999999</v>
      </c>
      <c r="K40">
        <v>4.3024849999999999</v>
      </c>
      <c r="M40" s="1">
        <v>37652</v>
      </c>
      <c r="N40">
        <v>124.2591</v>
      </c>
      <c r="O40">
        <v>5.2888289999999998</v>
      </c>
      <c r="Q40" s="1">
        <v>37652</v>
      </c>
      <c r="R40">
        <v>122.00020000000001</v>
      </c>
      <c r="S40">
        <v>2.9312200000000002</v>
      </c>
      <c r="U40" s="1">
        <v>37652</v>
      </c>
      <c r="V40">
        <v>124.0458</v>
      </c>
      <c r="W40">
        <v>3.460197</v>
      </c>
      <c r="Y40" s="1">
        <v>37652</v>
      </c>
      <c r="Z40">
        <v>126.20820000000001</v>
      </c>
      <c r="AA40">
        <v>3.8725800000000001</v>
      </c>
      <c r="AC40" s="1">
        <v>37652</v>
      </c>
      <c r="AD40">
        <v>125.4892</v>
      </c>
      <c r="AE40">
        <v>4.17889</v>
      </c>
      <c r="AG40" s="1">
        <v>37652</v>
      </c>
      <c r="AH40">
        <v>128.11240000000001</v>
      </c>
      <c r="AI40">
        <v>4.6717769999999996</v>
      </c>
      <c r="AK40" s="1">
        <v>37652</v>
      </c>
      <c r="AL40">
        <v>87.89</v>
      </c>
      <c r="AM40">
        <v>11.402481</v>
      </c>
    </row>
    <row r="41" spans="1:39" x14ac:dyDescent="0.35">
      <c r="A41" s="1">
        <v>37680</v>
      </c>
      <c r="B41">
        <v>125.5562</v>
      </c>
      <c r="C41">
        <v>3.3777409999999999</v>
      </c>
      <c r="E41" s="1">
        <v>37680</v>
      </c>
      <c r="F41">
        <v>126.0262</v>
      </c>
      <c r="G41">
        <v>3.410466</v>
      </c>
      <c r="I41" s="1">
        <v>37680</v>
      </c>
      <c r="J41">
        <v>127.53189999999999</v>
      </c>
      <c r="K41">
        <v>4.0752889999999997</v>
      </c>
      <c r="M41" s="1">
        <v>37680</v>
      </c>
      <c r="N41">
        <v>124.30070000000001</v>
      </c>
      <c r="O41">
        <v>5.0401030000000002</v>
      </c>
      <c r="Q41" s="1">
        <v>37680</v>
      </c>
      <c r="R41">
        <v>122.54900000000001</v>
      </c>
      <c r="S41">
        <v>2.6482749999999999</v>
      </c>
      <c r="U41" s="1">
        <v>37680</v>
      </c>
      <c r="V41">
        <v>125.1439</v>
      </c>
      <c r="W41">
        <v>3.1951130000000001</v>
      </c>
      <c r="Y41" s="1">
        <v>37680</v>
      </c>
      <c r="Z41">
        <v>127.5407</v>
      </c>
      <c r="AA41">
        <v>3.6401680000000001</v>
      </c>
      <c r="AC41" s="1">
        <v>37680</v>
      </c>
      <c r="AD41">
        <v>126.93989999999999</v>
      </c>
      <c r="AE41">
        <v>4.0057619999999998</v>
      </c>
      <c r="AG41" s="1">
        <v>37680</v>
      </c>
      <c r="AH41">
        <v>126.98480000000001</v>
      </c>
      <c r="AI41">
        <v>4.6349539999999996</v>
      </c>
      <c r="AK41" s="1">
        <v>37680</v>
      </c>
      <c r="AL41">
        <v>88.39</v>
      </c>
      <c r="AM41">
        <v>11.833311</v>
      </c>
    </row>
    <row r="42" spans="1:39" x14ac:dyDescent="0.35">
      <c r="A42" s="1">
        <v>37711</v>
      </c>
      <c r="B42">
        <v>124.95959999999999</v>
      </c>
      <c r="C42">
        <v>3.4983650000000002</v>
      </c>
      <c r="E42" s="1">
        <v>37711</v>
      </c>
      <c r="F42">
        <v>125.6648</v>
      </c>
      <c r="G42">
        <v>3.5326270000000002</v>
      </c>
      <c r="I42" s="1">
        <v>37711</v>
      </c>
      <c r="J42">
        <v>126.9432</v>
      </c>
      <c r="K42">
        <v>4.2306150000000002</v>
      </c>
      <c r="M42" s="1">
        <v>37711</v>
      </c>
      <c r="N42">
        <v>124.7848</v>
      </c>
      <c r="O42">
        <v>5.0583920000000004</v>
      </c>
      <c r="Q42" s="1">
        <v>37711</v>
      </c>
      <c r="R42">
        <v>122.548</v>
      </c>
      <c r="S42">
        <v>2.7481719999999998</v>
      </c>
      <c r="U42" s="1">
        <v>37711</v>
      </c>
      <c r="V42">
        <v>124.77670000000001</v>
      </c>
      <c r="W42">
        <v>3.357882</v>
      </c>
      <c r="Y42" s="1">
        <v>37711</v>
      </c>
      <c r="Z42">
        <v>127.0116</v>
      </c>
      <c r="AA42">
        <v>3.764672</v>
      </c>
      <c r="AC42" s="1">
        <v>37711</v>
      </c>
      <c r="AD42">
        <v>126.3693</v>
      </c>
      <c r="AE42">
        <v>4.1144749999999997</v>
      </c>
      <c r="AG42" s="1">
        <v>37711</v>
      </c>
      <c r="AH42">
        <v>125.6433</v>
      </c>
      <c r="AI42">
        <v>4.7400029999999997</v>
      </c>
      <c r="AK42" s="1">
        <v>37711</v>
      </c>
      <c r="AL42">
        <v>90.26</v>
      </c>
      <c r="AM42">
        <v>11.550592</v>
      </c>
    </row>
    <row r="43" spans="1:39" x14ac:dyDescent="0.35">
      <c r="A43" s="1">
        <v>37741</v>
      </c>
      <c r="B43">
        <v>124.93940000000001</v>
      </c>
      <c r="C43">
        <v>3.5388299999999999</v>
      </c>
      <c r="E43" s="1">
        <v>37741</v>
      </c>
      <c r="F43">
        <v>125.90900000000001</v>
      </c>
      <c r="G43">
        <v>3.579698</v>
      </c>
      <c r="I43" s="1">
        <v>37741</v>
      </c>
      <c r="J43">
        <v>127.7188</v>
      </c>
      <c r="K43">
        <v>4.1526129999999997</v>
      </c>
      <c r="M43" s="1">
        <v>37741</v>
      </c>
      <c r="N43">
        <v>127.15519999999999</v>
      </c>
      <c r="O43">
        <v>4.7047800000000004</v>
      </c>
      <c r="Q43" s="1">
        <v>37741</v>
      </c>
      <c r="R43">
        <v>122.80240000000001</v>
      </c>
      <c r="S43">
        <v>2.7733560000000002</v>
      </c>
      <c r="U43" s="1">
        <v>37741</v>
      </c>
      <c r="V43">
        <v>125.1003</v>
      </c>
      <c r="W43">
        <v>3.3679160000000001</v>
      </c>
      <c r="Y43" s="1">
        <v>37741</v>
      </c>
      <c r="Z43">
        <v>127.40430000000001</v>
      </c>
      <c r="AA43">
        <v>3.7908590000000002</v>
      </c>
      <c r="AC43" s="1">
        <v>37741</v>
      </c>
      <c r="AD43">
        <v>126.70950000000001</v>
      </c>
      <c r="AE43">
        <v>4.1324560000000004</v>
      </c>
      <c r="AG43" s="1">
        <v>37741</v>
      </c>
      <c r="AH43">
        <v>125.3107</v>
      </c>
      <c r="AI43">
        <v>4.7599030000000004</v>
      </c>
      <c r="AK43" s="1">
        <v>37741</v>
      </c>
      <c r="AL43">
        <v>95.56</v>
      </c>
      <c r="AM43">
        <v>9.7571270000000005</v>
      </c>
    </row>
    <row r="44" spans="1:39" x14ac:dyDescent="0.35">
      <c r="A44" s="1">
        <v>37771</v>
      </c>
      <c r="B44">
        <v>127.1871</v>
      </c>
      <c r="C44">
        <v>3.193438</v>
      </c>
      <c r="E44" s="1">
        <v>37771</v>
      </c>
      <c r="F44">
        <v>128.6241</v>
      </c>
      <c r="G44">
        <v>3.22376</v>
      </c>
      <c r="I44" s="1">
        <v>37771</v>
      </c>
      <c r="J44">
        <v>130.0564</v>
      </c>
      <c r="K44">
        <v>3.7693759999999998</v>
      </c>
      <c r="M44" s="1">
        <v>37771</v>
      </c>
      <c r="N44">
        <v>129.55350000000001</v>
      </c>
      <c r="O44">
        <v>4.2820600000000004</v>
      </c>
      <c r="Q44" s="1">
        <v>37771</v>
      </c>
      <c r="R44">
        <v>123.6844</v>
      </c>
      <c r="S44">
        <v>2.4445770000000002</v>
      </c>
      <c r="U44" s="1">
        <v>37771</v>
      </c>
      <c r="V44">
        <v>126.9513</v>
      </c>
      <c r="W44">
        <v>2.9761639999999998</v>
      </c>
      <c r="Y44" s="1">
        <v>37771</v>
      </c>
      <c r="Z44">
        <v>130.26070000000001</v>
      </c>
      <c r="AA44">
        <v>3.393402</v>
      </c>
      <c r="AC44" s="1">
        <v>37771</v>
      </c>
      <c r="AD44">
        <v>130.25630000000001</v>
      </c>
      <c r="AE44">
        <v>3.7576719999999999</v>
      </c>
      <c r="AG44" s="1">
        <v>37771</v>
      </c>
      <c r="AH44">
        <v>129.05709999999999</v>
      </c>
      <c r="AI44">
        <v>4.4583909999999998</v>
      </c>
      <c r="AK44" s="1">
        <v>37771</v>
      </c>
      <c r="AL44">
        <v>97.55</v>
      </c>
      <c r="AM44">
        <v>8.9915439999999993</v>
      </c>
    </row>
    <row r="45" spans="1:39" x14ac:dyDescent="0.35">
      <c r="A45" s="1">
        <v>37802</v>
      </c>
      <c r="B45">
        <v>127.51</v>
      </c>
      <c r="C45">
        <v>3.2341099999999998</v>
      </c>
      <c r="E45" s="1">
        <v>37802</v>
      </c>
      <c r="F45">
        <v>128.70500000000001</v>
      </c>
      <c r="G45">
        <v>3.2491129999999999</v>
      </c>
      <c r="I45" s="1">
        <v>37802</v>
      </c>
      <c r="J45">
        <v>130.7818</v>
      </c>
      <c r="K45">
        <v>3.8164750000000001</v>
      </c>
      <c r="M45" s="1">
        <v>37802</v>
      </c>
      <c r="N45">
        <v>131.04339999999999</v>
      </c>
      <c r="O45">
        <v>4.272297</v>
      </c>
      <c r="Q45" s="1">
        <v>37802</v>
      </c>
      <c r="R45">
        <v>124.20010000000001</v>
      </c>
      <c r="S45">
        <v>2.3953799999999998</v>
      </c>
      <c r="U45" s="1">
        <v>37802</v>
      </c>
      <c r="V45">
        <v>127.4414</v>
      </c>
      <c r="W45">
        <v>3.007142</v>
      </c>
      <c r="Y45" s="1">
        <v>37802</v>
      </c>
      <c r="Z45">
        <v>130.57149999999999</v>
      </c>
      <c r="AA45">
        <v>3.43771</v>
      </c>
      <c r="AC45" s="1">
        <v>37802</v>
      </c>
      <c r="AD45">
        <v>130.3501</v>
      </c>
      <c r="AE45">
        <v>3.8277030000000001</v>
      </c>
      <c r="AG45" s="1">
        <v>37802</v>
      </c>
      <c r="AH45">
        <v>129.22640000000001</v>
      </c>
      <c r="AI45">
        <v>4.5329560000000004</v>
      </c>
      <c r="AK45" s="1">
        <v>37802</v>
      </c>
      <c r="AL45">
        <v>100.74</v>
      </c>
      <c r="AM45">
        <v>8.0891079999999995</v>
      </c>
    </row>
    <row r="46" spans="1:39" x14ac:dyDescent="0.35">
      <c r="A46" s="1">
        <v>37833</v>
      </c>
      <c r="B46">
        <v>125.49420000000001</v>
      </c>
      <c r="C46">
        <v>3.6083129999999999</v>
      </c>
      <c r="E46" s="1">
        <v>37833</v>
      </c>
      <c r="F46">
        <v>126.67570000000001</v>
      </c>
      <c r="G46">
        <v>3.6272790000000001</v>
      </c>
      <c r="I46" s="1">
        <v>37833</v>
      </c>
      <c r="J46">
        <v>129.20099999999999</v>
      </c>
      <c r="K46">
        <v>4.1126079999999998</v>
      </c>
      <c r="M46" s="1">
        <v>37833</v>
      </c>
      <c r="N46">
        <v>130.02510000000001</v>
      </c>
      <c r="O46">
        <v>4.5839489999999996</v>
      </c>
      <c r="Q46" s="1">
        <v>37833</v>
      </c>
      <c r="R46">
        <v>123.7376</v>
      </c>
      <c r="S46">
        <v>2.7291099999999999</v>
      </c>
      <c r="U46" s="1">
        <v>37833</v>
      </c>
      <c r="V46">
        <v>125.9542</v>
      </c>
      <c r="W46">
        <v>3.4330440000000002</v>
      </c>
      <c r="Y46" s="1">
        <v>37833</v>
      </c>
      <c r="Z46">
        <v>128.39949999999999</v>
      </c>
      <c r="AA46">
        <v>3.8587500000000001</v>
      </c>
      <c r="AC46" s="1">
        <v>37833</v>
      </c>
      <c r="AD46">
        <v>127.7186</v>
      </c>
      <c r="AE46">
        <v>4.2077400000000003</v>
      </c>
      <c r="AG46" s="1">
        <v>37833</v>
      </c>
      <c r="AH46">
        <v>125.374</v>
      </c>
      <c r="AI46">
        <v>4.870012</v>
      </c>
      <c r="AK46" s="1">
        <v>37833</v>
      </c>
      <c r="AL46">
        <v>100.77</v>
      </c>
      <c r="AM46">
        <v>8.3824050000000003</v>
      </c>
    </row>
    <row r="47" spans="1:39" x14ac:dyDescent="0.35">
      <c r="A47" s="1">
        <v>37862</v>
      </c>
      <c r="B47">
        <v>125.8687</v>
      </c>
      <c r="C47">
        <v>3.6874250000000002</v>
      </c>
      <c r="E47" s="1">
        <v>37862</v>
      </c>
      <c r="F47">
        <v>126.98950000000001</v>
      </c>
      <c r="G47">
        <v>3.705972</v>
      </c>
      <c r="I47" s="1">
        <v>37862</v>
      </c>
      <c r="J47">
        <v>129.69990000000001</v>
      </c>
      <c r="K47">
        <v>4.1651569999999998</v>
      </c>
      <c r="M47" s="1">
        <v>37862</v>
      </c>
      <c r="N47">
        <v>130.59469999999999</v>
      </c>
      <c r="O47">
        <v>4.6224119999999997</v>
      </c>
      <c r="Q47" s="1">
        <v>37862</v>
      </c>
      <c r="R47">
        <v>123.81659999999999</v>
      </c>
      <c r="S47">
        <v>2.856382</v>
      </c>
      <c r="U47" s="1">
        <v>37862</v>
      </c>
      <c r="V47">
        <v>125.929</v>
      </c>
      <c r="W47">
        <v>3.5543520000000002</v>
      </c>
      <c r="Y47" s="1">
        <v>37862</v>
      </c>
      <c r="Z47">
        <v>128.4486</v>
      </c>
      <c r="AA47">
        <v>3.9353210000000001</v>
      </c>
      <c r="AC47" s="1">
        <v>37862</v>
      </c>
      <c r="AD47">
        <v>128.02969999999999</v>
      </c>
      <c r="AE47">
        <v>4.236205</v>
      </c>
      <c r="AG47" s="1">
        <v>37862</v>
      </c>
      <c r="AH47">
        <v>127.13160000000001</v>
      </c>
      <c r="AI47">
        <v>4.8272110000000001</v>
      </c>
      <c r="AK47" s="1">
        <v>37862</v>
      </c>
      <c r="AL47">
        <v>102.25</v>
      </c>
      <c r="AM47">
        <v>7.9762190000000004</v>
      </c>
    </row>
    <row r="48" spans="1:39" x14ac:dyDescent="0.35">
      <c r="A48" s="1">
        <v>37894</v>
      </c>
      <c r="B48">
        <v>127.5462</v>
      </c>
      <c r="C48">
        <v>3.447657</v>
      </c>
      <c r="E48" s="1">
        <v>37894</v>
      </c>
      <c r="F48">
        <v>128.87610000000001</v>
      </c>
      <c r="G48">
        <v>3.400741</v>
      </c>
      <c r="I48" s="1">
        <v>37894</v>
      </c>
      <c r="J48">
        <v>131.67609999999999</v>
      </c>
      <c r="K48">
        <v>3.9933719999999999</v>
      </c>
      <c r="M48" s="1">
        <v>37894</v>
      </c>
      <c r="N48">
        <v>132.6695</v>
      </c>
      <c r="O48">
        <v>4.3353000000000002</v>
      </c>
      <c r="Q48" s="1">
        <v>37894</v>
      </c>
      <c r="R48">
        <v>124.8643</v>
      </c>
      <c r="S48">
        <v>2.5353029999999999</v>
      </c>
      <c r="U48" s="1">
        <v>37894</v>
      </c>
      <c r="V48">
        <v>127.7847</v>
      </c>
      <c r="W48">
        <v>3.2227169999999998</v>
      </c>
      <c r="Y48" s="1">
        <v>37894</v>
      </c>
      <c r="Z48">
        <v>130.7841</v>
      </c>
      <c r="AA48">
        <v>3.6580189999999999</v>
      </c>
      <c r="AC48" s="1">
        <v>37894</v>
      </c>
      <c r="AD48">
        <v>130.41040000000001</v>
      </c>
      <c r="AE48">
        <v>4.0525799999999998</v>
      </c>
      <c r="AG48" s="1">
        <v>37894</v>
      </c>
      <c r="AH48">
        <v>128.7261</v>
      </c>
      <c r="AI48">
        <v>4.7547249999999996</v>
      </c>
      <c r="AK48" s="1">
        <v>37894</v>
      </c>
      <c r="AL48">
        <v>104.21</v>
      </c>
      <c r="AM48">
        <v>7.4757680000000004</v>
      </c>
    </row>
    <row r="49" spans="1:39" x14ac:dyDescent="0.35">
      <c r="A49" s="1">
        <v>37925</v>
      </c>
      <c r="B49">
        <v>126.1486</v>
      </c>
      <c r="C49">
        <v>3.8301249999999998</v>
      </c>
      <c r="E49" s="1">
        <v>37925</v>
      </c>
      <c r="F49">
        <v>127.31180000000001</v>
      </c>
      <c r="G49">
        <v>3.7761309999999999</v>
      </c>
      <c r="I49" s="1">
        <v>37925</v>
      </c>
      <c r="J49">
        <v>130.44800000000001</v>
      </c>
      <c r="K49">
        <v>4.3297600000000003</v>
      </c>
      <c r="M49" s="1">
        <v>37925</v>
      </c>
      <c r="N49">
        <v>132.0899</v>
      </c>
      <c r="O49">
        <v>4.6407959999999999</v>
      </c>
      <c r="Q49" s="1">
        <v>37925</v>
      </c>
      <c r="R49">
        <v>124.471</v>
      </c>
      <c r="S49">
        <v>2.9258250000000001</v>
      </c>
      <c r="U49" s="1">
        <v>37925</v>
      </c>
      <c r="V49">
        <v>126.5324</v>
      </c>
      <c r="W49">
        <v>3.6527949999999998</v>
      </c>
      <c r="Y49" s="1">
        <v>37925</v>
      </c>
      <c r="Z49">
        <v>128.88810000000001</v>
      </c>
      <c r="AA49">
        <v>4.0708450000000003</v>
      </c>
      <c r="AC49" s="1">
        <v>37925</v>
      </c>
      <c r="AD49">
        <v>128.2372</v>
      </c>
      <c r="AE49">
        <v>4.3931680000000002</v>
      </c>
      <c r="AG49" s="1">
        <v>37925</v>
      </c>
      <c r="AH49">
        <v>127.0142</v>
      </c>
      <c r="AI49">
        <v>5.000756</v>
      </c>
      <c r="AK49" s="1">
        <v>37925</v>
      </c>
      <c r="AL49">
        <v>105.71</v>
      </c>
      <c r="AM49">
        <v>7.2475509999999996</v>
      </c>
    </row>
    <row r="50" spans="1:39" x14ac:dyDescent="0.35">
      <c r="A50" s="1">
        <v>37953</v>
      </c>
      <c r="B50">
        <v>125.6003</v>
      </c>
      <c r="C50">
        <v>3.9411019999999999</v>
      </c>
      <c r="E50" s="1">
        <v>37953</v>
      </c>
      <c r="F50">
        <v>126.9181</v>
      </c>
      <c r="G50">
        <v>3.8920219999999999</v>
      </c>
      <c r="I50" s="1">
        <v>37953</v>
      </c>
      <c r="J50">
        <v>129.911</v>
      </c>
      <c r="K50">
        <v>4.4327500000000004</v>
      </c>
      <c r="M50" s="1">
        <v>37953</v>
      </c>
      <c r="N50">
        <v>131.95869999999999</v>
      </c>
      <c r="O50">
        <v>4.7020590000000002</v>
      </c>
      <c r="Q50" s="1">
        <v>37953</v>
      </c>
      <c r="R50">
        <v>124.4559</v>
      </c>
      <c r="S50">
        <v>3.0269149999999998</v>
      </c>
      <c r="U50" s="1">
        <v>37953</v>
      </c>
      <c r="V50">
        <v>126.24209999999999</v>
      </c>
      <c r="W50">
        <v>3.7700200000000001</v>
      </c>
      <c r="Y50" s="1">
        <v>37953</v>
      </c>
      <c r="Z50">
        <v>128.39080000000001</v>
      </c>
      <c r="AA50">
        <v>4.2015029999999998</v>
      </c>
      <c r="AC50" s="1">
        <v>37953</v>
      </c>
      <c r="AD50">
        <v>127.55719999999999</v>
      </c>
      <c r="AE50">
        <v>4.5113060000000003</v>
      </c>
      <c r="AG50" s="1">
        <v>37953</v>
      </c>
      <c r="AH50">
        <v>125.8399</v>
      </c>
      <c r="AI50">
        <v>5.068765</v>
      </c>
      <c r="AK50" s="1">
        <v>37953</v>
      </c>
      <c r="AL50">
        <v>106.88</v>
      </c>
      <c r="AM50">
        <v>7.140288</v>
      </c>
    </row>
    <row r="51" spans="1:39" x14ac:dyDescent="0.35">
      <c r="A51" s="1">
        <v>37986</v>
      </c>
      <c r="B51">
        <v>127.1576</v>
      </c>
      <c r="C51">
        <v>3.7297470000000001</v>
      </c>
      <c r="E51" s="1">
        <v>37986</v>
      </c>
      <c r="F51">
        <v>128.48310000000001</v>
      </c>
      <c r="G51">
        <v>3.7008930000000002</v>
      </c>
      <c r="I51" s="1">
        <v>37986</v>
      </c>
      <c r="J51">
        <v>131.9273</v>
      </c>
      <c r="K51">
        <v>4.1965690000000002</v>
      </c>
      <c r="M51" s="1">
        <v>37986</v>
      </c>
      <c r="N51">
        <v>132.99520000000001</v>
      </c>
      <c r="O51">
        <v>4.420725</v>
      </c>
      <c r="Q51" s="1">
        <v>37986</v>
      </c>
      <c r="R51">
        <v>125.24460000000001</v>
      </c>
      <c r="S51">
        <v>2.807105</v>
      </c>
      <c r="U51" s="1">
        <v>37986</v>
      </c>
      <c r="V51">
        <v>127.5949</v>
      </c>
      <c r="W51">
        <v>3.4969809999999999</v>
      </c>
      <c r="Y51" s="1">
        <v>37986</v>
      </c>
      <c r="Z51">
        <v>130.12540000000001</v>
      </c>
      <c r="AA51">
        <v>3.971606</v>
      </c>
      <c r="AC51" s="1">
        <v>37986</v>
      </c>
      <c r="AD51">
        <v>129.5635</v>
      </c>
      <c r="AE51">
        <v>4.3258929999999998</v>
      </c>
      <c r="AG51" s="1">
        <v>37986</v>
      </c>
      <c r="AH51">
        <v>128.21449999999999</v>
      </c>
      <c r="AI51">
        <v>4.9128550000000004</v>
      </c>
      <c r="AK51" s="1">
        <v>37986</v>
      </c>
      <c r="AL51">
        <v>107.75</v>
      </c>
      <c r="AM51">
        <v>7.1059130000000001</v>
      </c>
    </row>
    <row r="52" spans="1:39" x14ac:dyDescent="0.35">
      <c r="A52" s="1">
        <v>38016</v>
      </c>
      <c r="B52">
        <v>128.3133</v>
      </c>
      <c r="C52">
        <v>3.7040549999999999</v>
      </c>
      <c r="E52" s="1">
        <v>38016</v>
      </c>
      <c r="F52">
        <v>129.3433</v>
      </c>
      <c r="G52">
        <v>3.648066</v>
      </c>
      <c r="I52" s="1">
        <v>38016</v>
      </c>
      <c r="J52">
        <v>133.15639999999999</v>
      </c>
      <c r="K52">
        <v>4.1685990000000004</v>
      </c>
      <c r="M52" s="1">
        <v>38016</v>
      </c>
      <c r="N52">
        <v>134.00579999999999</v>
      </c>
      <c r="O52">
        <v>4.4411079999999998</v>
      </c>
      <c r="Q52" s="1">
        <v>38016</v>
      </c>
      <c r="R52">
        <v>125.91500000000001</v>
      </c>
      <c r="S52">
        <v>2.7646109999999999</v>
      </c>
      <c r="U52" s="1">
        <v>38016</v>
      </c>
      <c r="V52">
        <v>128.56540000000001</v>
      </c>
      <c r="W52">
        <v>3.4461719999999998</v>
      </c>
      <c r="Y52" s="1">
        <v>38016</v>
      </c>
      <c r="Z52">
        <v>131.29920000000001</v>
      </c>
      <c r="AA52">
        <v>3.9302049999999999</v>
      </c>
      <c r="AC52" s="1">
        <v>38016</v>
      </c>
      <c r="AD52">
        <v>130.72040000000001</v>
      </c>
      <c r="AE52">
        <v>4.2961749999999999</v>
      </c>
      <c r="AG52" s="1">
        <v>38016</v>
      </c>
      <c r="AH52">
        <v>129.77850000000001</v>
      </c>
      <c r="AI52">
        <v>4.9440679999999997</v>
      </c>
      <c r="AK52" s="1">
        <v>38016</v>
      </c>
      <c r="AL52">
        <v>109.69</v>
      </c>
      <c r="AM52">
        <v>6.6806400000000004</v>
      </c>
    </row>
    <row r="53" spans="1:39" x14ac:dyDescent="0.35">
      <c r="A53" s="1">
        <v>38044</v>
      </c>
      <c r="B53">
        <v>130.34780000000001</v>
      </c>
      <c r="C53">
        <v>3.499047</v>
      </c>
      <c r="E53" s="1">
        <v>38044</v>
      </c>
      <c r="F53">
        <v>131.14869999999999</v>
      </c>
      <c r="G53">
        <v>3.4351449999999999</v>
      </c>
      <c r="I53" s="1">
        <v>38044</v>
      </c>
      <c r="J53">
        <v>135.26849999999999</v>
      </c>
      <c r="K53">
        <v>3.975508</v>
      </c>
      <c r="M53" s="1">
        <v>38044</v>
      </c>
      <c r="N53">
        <v>136.09800000000001</v>
      </c>
      <c r="O53">
        <v>4.2650969999999999</v>
      </c>
      <c r="Q53" s="1">
        <v>38044</v>
      </c>
      <c r="R53">
        <v>126.9278</v>
      </c>
      <c r="S53">
        <v>2.5218240000000001</v>
      </c>
      <c r="U53" s="1">
        <v>38044</v>
      </c>
      <c r="V53">
        <v>130.33580000000001</v>
      </c>
      <c r="W53">
        <v>3.2023440000000001</v>
      </c>
      <c r="Y53" s="1">
        <v>38044</v>
      </c>
      <c r="Z53">
        <v>133.53710000000001</v>
      </c>
      <c r="AA53">
        <v>3.6886549999999998</v>
      </c>
      <c r="AC53" s="1">
        <v>38044</v>
      </c>
      <c r="AD53">
        <v>133.13890000000001</v>
      </c>
      <c r="AE53">
        <v>4.1023509999999996</v>
      </c>
      <c r="AG53" s="1">
        <v>38044</v>
      </c>
      <c r="AH53">
        <v>132.6926</v>
      </c>
      <c r="AI53">
        <v>4.8373939999999997</v>
      </c>
      <c r="AK53" s="1">
        <v>38044</v>
      </c>
      <c r="AL53">
        <v>110.56</v>
      </c>
      <c r="AM53">
        <v>6.6032200000000003</v>
      </c>
    </row>
    <row r="54" spans="1:39" x14ac:dyDescent="0.35">
      <c r="A54" s="1">
        <v>38077</v>
      </c>
      <c r="B54">
        <v>131.54580000000001</v>
      </c>
      <c r="C54">
        <v>3.3922599999999998</v>
      </c>
      <c r="E54" s="1">
        <v>38077</v>
      </c>
      <c r="F54">
        <v>132.3836</v>
      </c>
      <c r="G54">
        <v>3.342565</v>
      </c>
      <c r="I54" s="1">
        <v>38077</v>
      </c>
      <c r="J54">
        <v>136.48320000000001</v>
      </c>
      <c r="K54">
        <v>3.8914979999999999</v>
      </c>
      <c r="M54" s="1">
        <v>38077</v>
      </c>
      <c r="N54">
        <v>137.38200000000001</v>
      </c>
      <c r="O54">
        <v>4.1601809999999997</v>
      </c>
      <c r="Q54" s="1">
        <v>38077</v>
      </c>
      <c r="R54">
        <v>127.50239999999999</v>
      </c>
      <c r="S54">
        <v>2.4390990000000001</v>
      </c>
      <c r="U54" s="1">
        <v>38077</v>
      </c>
      <c r="V54">
        <v>131.3904</v>
      </c>
      <c r="W54">
        <v>3.0991900000000001</v>
      </c>
      <c r="Y54" s="1">
        <v>38077</v>
      </c>
      <c r="Z54">
        <v>134.91900000000001</v>
      </c>
      <c r="AA54">
        <v>3.5450780000000002</v>
      </c>
      <c r="AC54" s="1">
        <v>38077</v>
      </c>
      <c r="AD54">
        <v>134.75700000000001</v>
      </c>
      <c r="AE54">
        <v>3.9826860000000002</v>
      </c>
      <c r="AG54" s="1">
        <v>38077</v>
      </c>
      <c r="AH54">
        <v>134.44489999999999</v>
      </c>
      <c r="AI54">
        <v>4.7477710000000002</v>
      </c>
      <c r="AK54" s="1">
        <v>38077</v>
      </c>
      <c r="AL54">
        <v>111.78</v>
      </c>
      <c r="AM54">
        <v>6.4695780000000003</v>
      </c>
    </row>
    <row r="55" spans="1:39" x14ac:dyDescent="0.35">
      <c r="A55" s="1">
        <v>38107</v>
      </c>
      <c r="B55">
        <v>130.00489999999999</v>
      </c>
      <c r="C55">
        <v>3.6745719999999999</v>
      </c>
      <c r="E55" s="1">
        <v>38107</v>
      </c>
      <c r="F55">
        <v>131.0001</v>
      </c>
      <c r="G55">
        <v>3.6164200000000002</v>
      </c>
      <c r="I55" s="1">
        <v>38107</v>
      </c>
      <c r="J55">
        <v>134.91839999999999</v>
      </c>
      <c r="K55">
        <v>4.1591899999999997</v>
      </c>
      <c r="M55" s="1">
        <v>38107</v>
      </c>
      <c r="N55">
        <v>136.2784</v>
      </c>
      <c r="O55">
        <v>4.382943</v>
      </c>
      <c r="Q55" s="1">
        <v>38107</v>
      </c>
      <c r="R55">
        <v>127.0592</v>
      </c>
      <c r="S55">
        <v>2.7319719999999998</v>
      </c>
      <c r="U55" s="1">
        <v>38107</v>
      </c>
      <c r="V55">
        <v>130.24469999999999</v>
      </c>
      <c r="W55">
        <v>3.4286029999999998</v>
      </c>
      <c r="Y55" s="1">
        <v>38107</v>
      </c>
      <c r="Z55">
        <v>133.30420000000001</v>
      </c>
      <c r="AA55">
        <v>3.876239</v>
      </c>
      <c r="AC55" s="1">
        <v>38107</v>
      </c>
      <c r="AD55">
        <v>132.83670000000001</v>
      </c>
      <c r="AE55">
        <v>4.2545279999999996</v>
      </c>
      <c r="AG55" s="1">
        <v>38107</v>
      </c>
      <c r="AH55">
        <v>131.6893</v>
      </c>
      <c r="AI55">
        <v>4.9324180000000002</v>
      </c>
      <c r="AK55" s="1">
        <v>38107</v>
      </c>
      <c r="AL55">
        <v>112.65</v>
      </c>
      <c r="AM55">
        <v>6.277819</v>
      </c>
    </row>
    <row r="56" spans="1:39" x14ac:dyDescent="0.35">
      <c r="A56" s="1">
        <v>38138</v>
      </c>
      <c r="B56">
        <v>129.9359</v>
      </c>
      <c r="C56">
        <v>3.8058550000000002</v>
      </c>
      <c r="E56" s="1">
        <v>38138</v>
      </c>
      <c r="F56">
        <v>130.6892</v>
      </c>
      <c r="G56">
        <v>3.7439309999999999</v>
      </c>
      <c r="I56" s="1">
        <v>38138</v>
      </c>
      <c r="J56">
        <v>134.76689999999999</v>
      </c>
      <c r="K56">
        <v>4.293399</v>
      </c>
      <c r="M56" s="1">
        <v>38138</v>
      </c>
      <c r="N56">
        <v>135.97890000000001</v>
      </c>
      <c r="O56">
        <v>4.5476020000000004</v>
      </c>
      <c r="Q56" s="1">
        <v>38138</v>
      </c>
      <c r="R56">
        <v>127.23560000000001</v>
      </c>
      <c r="S56">
        <v>2.8623120000000002</v>
      </c>
      <c r="U56" s="1">
        <v>38138</v>
      </c>
      <c r="V56">
        <v>130.18709999999999</v>
      </c>
      <c r="W56">
        <v>3.5731959999999998</v>
      </c>
      <c r="Y56" s="1">
        <v>38138</v>
      </c>
      <c r="Z56">
        <v>133.0514</v>
      </c>
      <c r="AA56">
        <v>4.015441</v>
      </c>
      <c r="AC56" s="1">
        <v>38138</v>
      </c>
      <c r="AD56">
        <v>132.38079999999999</v>
      </c>
      <c r="AE56">
        <v>4.3851589999999998</v>
      </c>
      <c r="AG56" s="1">
        <v>38138</v>
      </c>
      <c r="AH56">
        <v>131.29409999999999</v>
      </c>
      <c r="AI56">
        <v>5.0395000000000003</v>
      </c>
      <c r="AK56" s="1">
        <v>38138</v>
      </c>
      <c r="AL56">
        <v>111.08</v>
      </c>
      <c r="AM56">
        <v>7.0440170000000002</v>
      </c>
    </row>
    <row r="57" spans="1:39" x14ac:dyDescent="0.35">
      <c r="A57" s="1">
        <v>38168</v>
      </c>
      <c r="B57">
        <v>130.19540000000001</v>
      </c>
      <c r="C57">
        <v>3.8331840000000001</v>
      </c>
      <c r="E57" s="1">
        <v>38168</v>
      </c>
      <c r="F57">
        <v>131.077</v>
      </c>
      <c r="G57">
        <v>3.7784110000000002</v>
      </c>
      <c r="I57" s="1">
        <v>38168</v>
      </c>
      <c r="J57">
        <v>135.05760000000001</v>
      </c>
      <c r="K57">
        <v>4.3697160000000004</v>
      </c>
      <c r="M57" s="1">
        <v>38168</v>
      </c>
      <c r="N57">
        <v>136.44820000000001</v>
      </c>
      <c r="O57">
        <v>4.5720349999999996</v>
      </c>
      <c r="Q57" s="1">
        <v>38168</v>
      </c>
      <c r="R57">
        <v>127.3253</v>
      </c>
      <c r="S57">
        <v>2.9372379999999998</v>
      </c>
      <c r="U57" s="1">
        <v>38168</v>
      </c>
      <c r="V57">
        <v>130.26320000000001</v>
      </c>
      <c r="W57">
        <v>3.6292810000000002</v>
      </c>
      <c r="Y57" s="1">
        <v>38168</v>
      </c>
      <c r="Z57">
        <v>133.23009999999999</v>
      </c>
      <c r="AA57">
        <v>4.0473210000000002</v>
      </c>
      <c r="AC57" s="1">
        <v>38168</v>
      </c>
      <c r="AD57">
        <v>132.79400000000001</v>
      </c>
      <c r="AE57">
        <v>4.3900059999999996</v>
      </c>
      <c r="AG57" s="1">
        <v>38168</v>
      </c>
      <c r="AH57">
        <v>132.2038</v>
      </c>
      <c r="AI57">
        <v>4.9928340000000002</v>
      </c>
      <c r="AK57" s="1">
        <v>38168</v>
      </c>
      <c r="AL57">
        <v>113.07</v>
      </c>
      <c r="AM57">
        <v>6.8251780000000002</v>
      </c>
    </row>
    <row r="58" spans="1:39" x14ac:dyDescent="0.35">
      <c r="A58" s="1">
        <v>38198</v>
      </c>
      <c r="B58">
        <v>131.49379999999999</v>
      </c>
      <c r="C58">
        <v>3.7682229999999999</v>
      </c>
      <c r="E58" s="1">
        <v>38198</v>
      </c>
      <c r="F58">
        <v>132.3202</v>
      </c>
      <c r="G58">
        <v>3.7100590000000002</v>
      </c>
      <c r="I58" s="1">
        <v>38198</v>
      </c>
      <c r="J58">
        <v>136.56219999999999</v>
      </c>
      <c r="K58">
        <v>4.2801710000000002</v>
      </c>
      <c r="M58" s="1">
        <v>38198</v>
      </c>
      <c r="N58">
        <v>137.8845</v>
      </c>
      <c r="O58">
        <v>4.4879800000000003</v>
      </c>
      <c r="Q58" s="1">
        <v>38198</v>
      </c>
      <c r="R58">
        <v>127.95489999999999</v>
      </c>
      <c r="S58">
        <v>2.9039380000000001</v>
      </c>
      <c r="U58" s="1">
        <v>38198</v>
      </c>
      <c r="V58">
        <v>131.2921</v>
      </c>
      <c r="W58">
        <v>3.5400429999999998</v>
      </c>
      <c r="Y58" s="1">
        <v>38198</v>
      </c>
      <c r="Z58">
        <v>134.529</v>
      </c>
      <c r="AA58">
        <v>4.0042059999999999</v>
      </c>
      <c r="AC58" s="1">
        <v>38198</v>
      </c>
      <c r="AD58">
        <v>134.34549999999999</v>
      </c>
      <c r="AE58">
        <v>4.304157</v>
      </c>
      <c r="AG58" s="1">
        <v>38198</v>
      </c>
      <c r="AH58">
        <v>134.5504</v>
      </c>
      <c r="AI58">
        <v>4.9353530000000001</v>
      </c>
      <c r="AK58" s="1">
        <v>38198</v>
      </c>
      <c r="AL58">
        <v>114.3</v>
      </c>
      <c r="AM58">
        <v>6.836138</v>
      </c>
    </row>
    <row r="59" spans="1:39" x14ac:dyDescent="0.35">
      <c r="A59" s="1">
        <v>38230</v>
      </c>
      <c r="B59">
        <v>132.82820000000001</v>
      </c>
      <c r="C59">
        <v>3.586446</v>
      </c>
      <c r="E59" s="1">
        <v>38230</v>
      </c>
      <c r="F59">
        <v>134.041</v>
      </c>
      <c r="G59">
        <v>3.5295299999999998</v>
      </c>
      <c r="I59" s="1">
        <v>38230</v>
      </c>
      <c r="J59">
        <v>138.20240000000001</v>
      </c>
      <c r="K59">
        <v>4.0666079999999996</v>
      </c>
      <c r="M59" s="1">
        <v>38230</v>
      </c>
      <c r="N59">
        <v>139.50790000000001</v>
      </c>
      <c r="O59">
        <v>4.2356800000000003</v>
      </c>
      <c r="Q59" s="1">
        <v>38230</v>
      </c>
      <c r="R59">
        <v>128.56180000000001</v>
      </c>
      <c r="S59">
        <v>2.739811</v>
      </c>
      <c r="U59" s="1">
        <v>38230</v>
      </c>
      <c r="V59">
        <v>132.61529999999999</v>
      </c>
      <c r="W59">
        <v>3.316827</v>
      </c>
      <c r="Y59" s="1">
        <v>38230</v>
      </c>
      <c r="Z59">
        <v>136.3569</v>
      </c>
      <c r="AA59">
        <v>3.7759459999999998</v>
      </c>
      <c r="AC59" s="1">
        <v>38230</v>
      </c>
      <c r="AD59">
        <v>136.553</v>
      </c>
      <c r="AE59">
        <v>4.1068030000000002</v>
      </c>
      <c r="AG59" s="1">
        <v>38230</v>
      </c>
      <c r="AH59">
        <v>136.5412</v>
      </c>
      <c r="AI59">
        <v>4.7888469999999996</v>
      </c>
      <c r="AK59" s="1">
        <v>38230</v>
      </c>
      <c r="AL59">
        <v>116.14</v>
      </c>
      <c r="AM59">
        <v>6.5565810000000004</v>
      </c>
    </row>
    <row r="60" spans="1:39" x14ac:dyDescent="0.35">
      <c r="A60" s="1">
        <v>38260</v>
      </c>
      <c r="B60">
        <v>133.14449999999999</v>
      </c>
      <c r="C60">
        <v>3.581197</v>
      </c>
      <c r="E60" s="1">
        <v>38260</v>
      </c>
      <c r="F60">
        <v>134.58709999999999</v>
      </c>
      <c r="G60">
        <v>3.563091</v>
      </c>
      <c r="I60" s="1">
        <v>38260</v>
      </c>
      <c r="J60">
        <v>138.68809999999999</v>
      </c>
      <c r="K60">
        <v>4.0417880000000004</v>
      </c>
      <c r="M60" s="1">
        <v>38260</v>
      </c>
      <c r="N60">
        <v>140.07820000000001</v>
      </c>
      <c r="O60">
        <v>4.2211059999999998</v>
      </c>
      <c r="Q60" s="1">
        <v>38260</v>
      </c>
      <c r="R60">
        <v>128.63310000000001</v>
      </c>
      <c r="S60">
        <v>2.8156620000000001</v>
      </c>
      <c r="U60" s="1">
        <v>38260</v>
      </c>
      <c r="V60">
        <v>132.86869999999999</v>
      </c>
      <c r="W60">
        <v>3.3214060000000001</v>
      </c>
      <c r="Y60" s="1">
        <v>38260</v>
      </c>
      <c r="Z60">
        <v>136.8699</v>
      </c>
      <c r="AA60">
        <v>3.7436229999999999</v>
      </c>
      <c r="AC60" s="1">
        <v>38260</v>
      </c>
      <c r="AD60">
        <v>137.32429999999999</v>
      </c>
      <c r="AE60">
        <v>4.0770059999999999</v>
      </c>
      <c r="AG60" s="1">
        <v>38260</v>
      </c>
      <c r="AH60">
        <v>137.2131</v>
      </c>
      <c r="AI60">
        <v>4.7231129999999997</v>
      </c>
      <c r="AK60" s="1">
        <v>38260</v>
      </c>
      <c r="AL60">
        <v>117.67</v>
      </c>
      <c r="AM60">
        <v>6.4612189999999998</v>
      </c>
    </row>
    <row r="61" spans="1:39" x14ac:dyDescent="0.35">
      <c r="A61" s="1">
        <v>38289</v>
      </c>
      <c r="B61">
        <v>134.15219999999999</v>
      </c>
      <c r="C61">
        <v>3.4734579999999999</v>
      </c>
      <c r="E61" s="1">
        <v>38289</v>
      </c>
      <c r="F61">
        <v>135.84880000000001</v>
      </c>
      <c r="G61">
        <v>3.4431620000000001</v>
      </c>
      <c r="I61" s="1">
        <v>38289</v>
      </c>
      <c r="J61">
        <v>139.78739999999999</v>
      </c>
      <c r="K61">
        <v>3.9223840000000001</v>
      </c>
      <c r="M61" s="1">
        <v>38289</v>
      </c>
      <c r="N61">
        <v>140.90530000000001</v>
      </c>
      <c r="O61">
        <v>4.1375419999999998</v>
      </c>
      <c r="Q61" s="1">
        <v>38289</v>
      </c>
      <c r="R61">
        <v>129.1506</v>
      </c>
      <c r="S61">
        <v>2.7068750000000001</v>
      </c>
      <c r="U61" s="1">
        <v>38289</v>
      </c>
      <c r="V61">
        <v>133.84059999999999</v>
      </c>
      <c r="W61">
        <v>3.202677</v>
      </c>
      <c r="Y61" s="1">
        <v>38289</v>
      </c>
      <c r="Z61">
        <v>138.14609999999999</v>
      </c>
      <c r="AA61">
        <v>3.6201270000000001</v>
      </c>
      <c r="AC61" s="1">
        <v>38289</v>
      </c>
      <c r="AD61">
        <v>138.82599999999999</v>
      </c>
      <c r="AE61">
        <v>3.971387</v>
      </c>
      <c r="AG61" s="1">
        <v>38289</v>
      </c>
      <c r="AH61">
        <v>138.63220000000001</v>
      </c>
      <c r="AI61">
        <v>4.6430600000000002</v>
      </c>
      <c r="AK61" s="1">
        <v>38289</v>
      </c>
      <c r="AL61">
        <v>119.03</v>
      </c>
      <c r="AM61">
        <v>6.2991320000000002</v>
      </c>
    </row>
    <row r="62" spans="1:39" x14ac:dyDescent="0.35">
      <c r="A62" s="1">
        <v>38321</v>
      </c>
      <c r="B62">
        <v>135.55019999999999</v>
      </c>
      <c r="C62">
        <v>3.355877</v>
      </c>
      <c r="E62" s="1">
        <v>38321</v>
      </c>
      <c r="F62">
        <v>137.428</v>
      </c>
      <c r="G62">
        <v>3.3221219999999998</v>
      </c>
      <c r="I62" s="1">
        <v>38321</v>
      </c>
      <c r="J62">
        <v>141.4623</v>
      </c>
      <c r="K62">
        <v>3.7988460000000002</v>
      </c>
      <c r="M62" s="1">
        <v>38321</v>
      </c>
      <c r="N62">
        <v>142.53139999999999</v>
      </c>
      <c r="O62">
        <v>4.0038029999999996</v>
      </c>
      <c r="Q62" s="1">
        <v>38321</v>
      </c>
      <c r="R62">
        <v>129.6866</v>
      </c>
      <c r="S62">
        <v>2.614919</v>
      </c>
      <c r="U62" s="1">
        <v>38321</v>
      </c>
      <c r="V62">
        <v>134.845</v>
      </c>
      <c r="W62">
        <v>3.0782129999999999</v>
      </c>
      <c r="Y62" s="1">
        <v>38321</v>
      </c>
      <c r="Z62">
        <v>139.6096</v>
      </c>
      <c r="AA62">
        <v>3.4967239999999999</v>
      </c>
      <c r="AC62" s="1">
        <v>38321</v>
      </c>
      <c r="AD62">
        <v>140.7551</v>
      </c>
      <c r="AE62">
        <v>3.818756</v>
      </c>
      <c r="AG62" s="1">
        <v>38321</v>
      </c>
      <c r="AH62">
        <v>141.6807</v>
      </c>
      <c r="AI62">
        <v>4.4854370000000001</v>
      </c>
      <c r="AK62" s="1">
        <v>38321</v>
      </c>
      <c r="AL62">
        <v>121.47</v>
      </c>
      <c r="AM62">
        <v>5.8553379999999997</v>
      </c>
    </row>
    <row r="63" spans="1:39" x14ac:dyDescent="0.35">
      <c r="A63" s="1">
        <v>38352</v>
      </c>
      <c r="B63">
        <v>135.92349999999999</v>
      </c>
      <c r="C63">
        <v>3.3232629999999999</v>
      </c>
      <c r="E63" s="1">
        <v>38352</v>
      </c>
      <c r="F63">
        <v>138.30240000000001</v>
      </c>
      <c r="G63">
        <v>3.3204280000000002</v>
      </c>
      <c r="I63" s="1">
        <v>38352</v>
      </c>
      <c r="J63">
        <v>141.9657</v>
      </c>
      <c r="K63">
        <v>3.982545</v>
      </c>
      <c r="M63" s="1">
        <v>38352</v>
      </c>
      <c r="N63">
        <v>142.84450000000001</v>
      </c>
      <c r="O63">
        <v>4.0042400000000002</v>
      </c>
      <c r="Q63" s="1">
        <v>38352</v>
      </c>
      <c r="R63">
        <v>129.6361</v>
      </c>
      <c r="S63">
        <v>2.7552110000000001</v>
      </c>
      <c r="U63" s="1">
        <v>38352</v>
      </c>
      <c r="V63">
        <v>134.9153</v>
      </c>
      <c r="W63">
        <v>3.1462940000000001</v>
      </c>
      <c r="Y63" s="1">
        <v>38352</v>
      </c>
      <c r="Z63">
        <v>140.09270000000001</v>
      </c>
      <c r="AA63">
        <v>3.427724</v>
      </c>
      <c r="AC63" s="1">
        <v>38352</v>
      </c>
      <c r="AD63">
        <v>141.87090000000001</v>
      </c>
      <c r="AE63">
        <v>3.7494130000000001</v>
      </c>
      <c r="AG63" s="1">
        <v>38352</v>
      </c>
      <c r="AH63">
        <v>143.04750000000001</v>
      </c>
      <c r="AI63">
        <v>4.3817110000000001</v>
      </c>
      <c r="AK63" s="1">
        <v>38352</v>
      </c>
      <c r="AL63">
        <v>122.81</v>
      </c>
      <c r="AM63">
        <v>5.622484</v>
      </c>
    </row>
    <row r="64" spans="1:39" x14ac:dyDescent="0.35">
      <c r="A64" s="1">
        <v>38383</v>
      </c>
      <c r="B64">
        <v>137.6027</v>
      </c>
      <c r="C64">
        <v>3.2585579999999998</v>
      </c>
      <c r="E64" s="1">
        <v>38383</v>
      </c>
      <c r="F64">
        <v>140.17959999999999</v>
      </c>
      <c r="G64">
        <v>3.196685</v>
      </c>
      <c r="I64" s="1">
        <v>38383</v>
      </c>
      <c r="J64">
        <v>144.02590000000001</v>
      </c>
      <c r="K64">
        <v>3.8740019999999999</v>
      </c>
      <c r="M64" s="1">
        <v>38383</v>
      </c>
      <c r="N64">
        <v>144.6986</v>
      </c>
      <c r="O64">
        <v>3.899311</v>
      </c>
      <c r="Q64" s="1">
        <v>38383</v>
      </c>
      <c r="R64">
        <v>130.3287</v>
      </c>
      <c r="S64">
        <v>2.703306</v>
      </c>
      <c r="U64" s="1">
        <v>38383</v>
      </c>
      <c r="V64">
        <v>136.01150000000001</v>
      </c>
      <c r="W64">
        <v>3.0734370000000002</v>
      </c>
      <c r="Y64" s="1">
        <v>38383</v>
      </c>
      <c r="Z64">
        <v>141.608</v>
      </c>
      <c r="AA64">
        <v>3.329418</v>
      </c>
      <c r="AC64" s="1">
        <v>38383</v>
      </c>
      <c r="AD64">
        <v>143.9556</v>
      </c>
      <c r="AE64">
        <v>3.6190000000000002</v>
      </c>
      <c r="AG64" s="1">
        <v>38383</v>
      </c>
      <c r="AH64">
        <v>147.1234</v>
      </c>
      <c r="AI64">
        <v>4.2478749999999996</v>
      </c>
      <c r="AK64" s="1">
        <v>38383</v>
      </c>
      <c r="AL64">
        <v>123.63</v>
      </c>
      <c r="AM64">
        <v>5.610646</v>
      </c>
    </row>
    <row r="65" spans="1:39" x14ac:dyDescent="0.35">
      <c r="A65" s="1">
        <v>38411</v>
      </c>
      <c r="B65">
        <v>137.0633</v>
      </c>
      <c r="C65">
        <v>3.3922490000000001</v>
      </c>
      <c r="E65" s="1">
        <v>38411</v>
      </c>
      <c r="F65">
        <v>139.4639</v>
      </c>
      <c r="G65">
        <v>3.3456049999999999</v>
      </c>
      <c r="I65" s="1">
        <v>38411</v>
      </c>
      <c r="J65">
        <v>144.6482</v>
      </c>
      <c r="K65">
        <v>3.9228550000000002</v>
      </c>
      <c r="M65" s="1">
        <v>38411</v>
      </c>
      <c r="N65">
        <v>144.90889999999999</v>
      </c>
      <c r="O65">
        <v>3.9555289999999999</v>
      </c>
      <c r="Q65" s="1">
        <v>38411</v>
      </c>
      <c r="R65">
        <v>130.54750000000001</v>
      </c>
      <c r="S65">
        <v>2.7887620000000002</v>
      </c>
      <c r="U65" s="1">
        <v>38411</v>
      </c>
      <c r="V65">
        <v>135.90360000000001</v>
      </c>
      <c r="W65">
        <v>3.204272</v>
      </c>
      <c r="Y65" s="1">
        <v>38411</v>
      </c>
      <c r="Z65">
        <v>141.10140000000001</v>
      </c>
      <c r="AA65">
        <v>3.4734780000000001</v>
      </c>
      <c r="AC65" s="1">
        <v>38411</v>
      </c>
      <c r="AD65">
        <v>143.0822</v>
      </c>
      <c r="AE65">
        <v>3.7723949999999999</v>
      </c>
      <c r="AG65" s="1">
        <v>38411</v>
      </c>
      <c r="AH65">
        <v>145.9538</v>
      </c>
      <c r="AI65">
        <v>4.3544549999999997</v>
      </c>
      <c r="AK65" s="1">
        <v>38411</v>
      </c>
      <c r="AL65">
        <v>125.49</v>
      </c>
      <c r="AM65">
        <v>5.3475039999999998</v>
      </c>
    </row>
    <row r="66" spans="1:39" x14ac:dyDescent="0.35">
      <c r="A66" s="1">
        <v>38442</v>
      </c>
      <c r="B66">
        <v>137.81530000000001</v>
      </c>
      <c r="C66">
        <v>3.348427</v>
      </c>
      <c r="E66" s="1">
        <v>38442</v>
      </c>
      <c r="F66">
        <v>140.19049999999999</v>
      </c>
      <c r="G66">
        <v>3.3231820000000001</v>
      </c>
      <c r="I66" s="1">
        <v>38442</v>
      </c>
      <c r="J66">
        <v>144.40100000000001</v>
      </c>
      <c r="K66">
        <v>3.940658</v>
      </c>
      <c r="M66" s="1">
        <v>38442</v>
      </c>
      <c r="N66">
        <v>144.18389999999999</v>
      </c>
      <c r="O66">
        <v>4.1563470000000002</v>
      </c>
      <c r="Q66" s="1">
        <v>38442</v>
      </c>
      <c r="R66">
        <v>130.8133</v>
      </c>
      <c r="S66">
        <v>2.8153000000000001</v>
      </c>
      <c r="U66" s="1">
        <v>38442</v>
      </c>
      <c r="V66">
        <v>136.41640000000001</v>
      </c>
      <c r="W66">
        <v>3.1456019999999998</v>
      </c>
      <c r="Y66" s="1">
        <v>38442</v>
      </c>
      <c r="Z66">
        <v>141.8005</v>
      </c>
      <c r="AA66">
        <v>3.4528219999999998</v>
      </c>
      <c r="AC66" s="1">
        <v>38442</v>
      </c>
      <c r="AD66">
        <v>143.96270000000001</v>
      </c>
      <c r="AE66">
        <v>3.712825</v>
      </c>
      <c r="AG66" s="1">
        <v>38442</v>
      </c>
      <c r="AH66">
        <v>146.55500000000001</v>
      </c>
      <c r="AI66">
        <v>4.3487419999999997</v>
      </c>
      <c r="AK66" s="1">
        <v>38442</v>
      </c>
      <c r="AL66">
        <v>123.36</v>
      </c>
      <c r="AM66">
        <v>6.1109559999999998</v>
      </c>
    </row>
    <row r="67" spans="1:39" x14ac:dyDescent="0.35">
      <c r="A67" s="1">
        <v>38471</v>
      </c>
      <c r="B67">
        <v>140.12049999999999</v>
      </c>
      <c r="C67">
        <v>3.1602920000000001</v>
      </c>
      <c r="E67" s="1">
        <v>38471</v>
      </c>
      <c r="F67">
        <v>142.21080000000001</v>
      </c>
      <c r="G67">
        <v>3.127656</v>
      </c>
      <c r="I67" s="1">
        <v>38471</v>
      </c>
      <c r="J67">
        <v>145.83179999999999</v>
      </c>
      <c r="K67">
        <v>3.7850969999999999</v>
      </c>
      <c r="M67" s="1">
        <v>38471</v>
      </c>
      <c r="N67">
        <v>145.4349</v>
      </c>
      <c r="O67">
        <v>4.1704400000000001</v>
      </c>
      <c r="Q67" s="1">
        <v>38471</v>
      </c>
      <c r="R67">
        <v>131.72630000000001</v>
      </c>
      <c r="S67">
        <v>2.6251250000000002</v>
      </c>
      <c r="U67" s="1">
        <v>38471</v>
      </c>
      <c r="V67">
        <v>137.9528</v>
      </c>
      <c r="W67">
        <v>2.9459309999999999</v>
      </c>
      <c r="Y67" s="1">
        <v>38471</v>
      </c>
      <c r="Z67">
        <v>144.00479999999999</v>
      </c>
      <c r="AA67">
        <v>3.2538779999999998</v>
      </c>
      <c r="AC67" s="1">
        <v>38471</v>
      </c>
      <c r="AD67">
        <v>146.5377</v>
      </c>
      <c r="AE67">
        <v>3.5192700000000001</v>
      </c>
      <c r="AG67" s="1">
        <v>38471</v>
      </c>
      <c r="AH67">
        <v>150.31780000000001</v>
      </c>
      <c r="AI67">
        <v>4.218089</v>
      </c>
      <c r="AK67" s="1">
        <v>38471</v>
      </c>
      <c r="AL67">
        <v>122.6</v>
      </c>
      <c r="AM67">
        <v>6.567126</v>
      </c>
    </row>
    <row r="68" spans="1:39" x14ac:dyDescent="0.35">
      <c r="A68" s="1">
        <v>38503</v>
      </c>
      <c r="B68">
        <v>141.7141</v>
      </c>
      <c r="C68">
        <v>3.0152109999999999</v>
      </c>
      <c r="E68" s="1">
        <v>38503</v>
      </c>
      <c r="F68">
        <v>143.7328</v>
      </c>
      <c r="G68">
        <v>3.0132810000000001</v>
      </c>
      <c r="I68" s="1">
        <v>38503</v>
      </c>
      <c r="J68">
        <v>147.81</v>
      </c>
      <c r="K68">
        <v>3.6314669999999998</v>
      </c>
      <c r="M68" s="1">
        <v>38503</v>
      </c>
      <c r="N68">
        <v>146.9188</v>
      </c>
      <c r="O68">
        <v>3.7714880000000002</v>
      </c>
      <c r="Q68" s="1">
        <v>38503</v>
      </c>
      <c r="R68">
        <v>132.37719999999999</v>
      </c>
      <c r="S68">
        <v>2.4699770000000001</v>
      </c>
      <c r="U68" s="1">
        <v>38503</v>
      </c>
      <c r="V68">
        <v>139.12710000000001</v>
      </c>
      <c r="W68">
        <v>2.7814079999999999</v>
      </c>
      <c r="Y68" s="1">
        <v>38503</v>
      </c>
      <c r="Z68">
        <v>145.53970000000001</v>
      </c>
      <c r="AA68">
        <v>3.0922269999999998</v>
      </c>
      <c r="AC68" s="1">
        <v>38503</v>
      </c>
      <c r="AD68">
        <v>148.58539999999999</v>
      </c>
      <c r="AE68">
        <v>3.354708</v>
      </c>
      <c r="AG68" s="1">
        <v>38503</v>
      </c>
      <c r="AH68">
        <v>153.3997</v>
      </c>
      <c r="AI68">
        <v>4.0489009999999999</v>
      </c>
      <c r="AK68" s="1">
        <v>38503</v>
      </c>
      <c r="AL68">
        <v>122.64</v>
      </c>
      <c r="AM68">
        <v>6.9015870000000001</v>
      </c>
    </row>
    <row r="69" spans="1:39" x14ac:dyDescent="0.35">
      <c r="A69" s="1">
        <v>38533</v>
      </c>
      <c r="B69">
        <v>143.30279999999999</v>
      </c>
      <c r="C69">
        <v>2.8673700000000002</v>
      </c>
      <c r="E69" s="1">
        <v>38533</v>
      </c>
      <c r="F69">
        <v>145.29349999999999</v>
      </c>
      <c r="G69">
        <v>2.9394719999999999</v>
      </c>
      <c r="I69" s="1">
        <v>38533</v>
      </c>
      <c r="J69">
        <v>150.215</v>
      </c>
      <c r="K69">
        <v>3.436887</v>
      </c>
      <c r="M69" s="1">
        <v>38533</v>
      </c>
      <c r="N69">
        <v>148.87719999999999</v>
      </c>
      <c r="O69">
        <v>3.7670050000000002</v>
      </c>
      <c r="Q69" s="1">
        <v>38533</v>
      </c>
      <c r="R69">
        <v>133.00739999999999</v>
      </c>
      <c r="S69">
        <v>2.3592789999999999</v>
      </c>
      <c r="U69" s="1">
        <v>38533</v>
      </c>
      <c r="V69">
        <v>140.30600000000001</v>
      </c>
      <c r="W69">
        <v>2.6259980000000001</v>
      </c>
      <c r="Y69" s="1">
        <v>38533</v>
      </c>
      <c r="Z69">
        <v>147.13849999999999</v>
      </c>
      <c r="AA69">
        <v>2.91709</v>
      </c>
      <c r="AC69" s="1">
        <v>38533</v>
      </c>
      <c r="AD69">
        <v>150.63640000000001</v>
      </c>
      <c r="AE69">
        <v>3.2147100000000002</v>
      </c>
      <c r="AG69" s="1">
        <v>38533</v>
      </c>
      <c r="AH69">
        <v>156.81960000000001</v>
      </c>
      <c r="AI69">
        <v>3.8961640000000002</v>
      </c>
      <c r="AK69" s="1">
        <v>38533</v>
      </c>
      <c r="AL69">
        <v>125.65</v>
      </c>
      <c r="AM69">
        <v>6.5249230000000003</v>
      </c>
    </row>
    <row r="70" spans="1:39" x14ac:dyDescent="0.35">
      <c r="A70" s="1">
        <v>38562</v>
      </c>
      <c r="B70">
        <v>142.1867</v>
      </c>
      <c r="C70">
        <v>3.0203730000000002</v>
      </c>
      <c r="E70" s="1">
        <v>38562</v>
      </c>
      <c r="F70">
        <v>144.51439999999999</v>
      </c>
      <c r="G70">
        <v>3.0864180000000001</v>
      </c>
      <c r="I70" s="1">
        <v>38562</v>
      </c>
      <c r="J70">
        <v>149.35400000000001</v>
      </c>
      <c r="K70">
        <v>3.5695000000000001</v>
      </c>
      <c r="M70" s="1">
        <v>38562</v>
      </c>
      <c r="N70">
        <v>148.29740000000001</v>
      </c>
      <c r="O70">
        <v>3.855753</v>
      </c>
      <c r="Q70" s="1">
        <v>38562</v>
      </c>
      <c r="R70">
        <v>132.62219999999999</v>
      </c>
      <c r="S70">
        <v>2.5393759999999999</v>
      </c>
      <c r="U70" s="1">
        <v>38562</v>
      </c>
      <c r="V70">
        <v>139.58109999999999</v>
      </c>
      <c r="W70">
        <v>2.8104490000000002</v>
      </c>
      <c r="Y70" s="1">
        <v>38562</v>
      </c>
      <c r="Z70">
        <v>146.2758</v>
      </c>
      <c r="AA70">
        <v>3.0757279999999998</v>
      </c>
      <c r="AC70" s="1">
        <v>38562</v>
      </c>
      <c r="AD70">
        <v>149.71530000000001</v>
      </c>
      <c r="AE70">
        <v>3.3499319999999999</v>
      </c>
      <c r="AG70" s="1">
        <v>38562</v>
      </c>
      <c r="AH70">
        <v>154.619</v>
      </c>
      <c r="AI70">
        <v>3.999835</v>
      </c>
      <c r="AK70" s="1">
        <v>38562</v>
      </c>
      <c r="AL70">
        <v>128.31</v>
      </c>
      <c r="AM70">
        <v>6.0881049999999997</v>
      </c>
    </row>
    <row r="71" spans="1:39" x14ac:dyDescent="0.35">
      <c r="A71" s="1">
        <v>38595</v>
      </c>
      <c r="B71">
        <v>143.77809999999999</v>
      </c>
      <c r="C71">
        <v>2.9352999999999998</v>
      </c>
      <c r="E71" s="1">
        <v>38595</v>
      </c>
      <c r="F71">
        <v>146.10489999999999</v>
      </c>
      <c r="G71">
        <v>2.9843540000000002</v>
      </c>
      <c r="I71" s="1">
        <v>38595</v>
      </c>
      <c r="J71">
        <v>151.3322</v>
      </c>
      <c r="K71">
        <v>3.452213</v>
      </c>
      <c r="M71" s="1">
        <v>38595</v>
      </c>
      <c r="N71">
        <v>149.9581</v>
      </c>
      <c r="O71">
        <v>3.755897</v>
      </c>
      <c r="Q71" s="1">
        <v>38595</v>
      </c>
      <c r="R71">
        <v>133.18539999999999</v>
      </c>
      <c r="S71">
        <v>2.4949430000000001</v>
      </c>
      <c r="U71" s="1">
        <v>38595</v>
      </c>
      <c r="V71">
        <v>140.52789999999999</v>
      </c>
      <c r="W71">
        <v>2.7300490000000002</v>
      </c>
      <c r="Y71" s="1">
        <v>38595</v>
      </c>
      <c r="Z71">
        <v>147.69550000000001</v>
      </c>
      <c r="AA71">
        <v>2.956725</v>
      </c>
      <c r="AC71" s="1">
        <v>38595</v>
      </c>
      <c r="AD71">
        <v>151.72239999999999</v>
      </c>
      <c r="AE71">
        <v>3.2102849999999998</v>
      </c>
      <c r="AG71" s="1">
        <v>38595</v>
      </c>
      <c r="AH71">
        <v>158.27979999999999</v>
      </c>
      <c r="AI71">
        <v>3.871591</v>
      </c>
      <c r="AK71" s="1">
        <v>38595</v>
      </c>
      <c r="AL71">
        <v>129.19999999999999</v>
      </c>
      <c r="AM71">
        <v>6.0048430000000002</v>
      </c>
    </row>
    <row r="72" spans="1:39" x14ac:dyDescent="0.35">
      <c r="A72" s="1">
        <v>38625</v>
      </c>
      <c r="B72">
        <v>143.6164</v>
      </c>
      <c r="C72">
        <v>3.0387330000000001</v>
      </c>
      <c r="E72" s="1">
        <v>38625</v>
      </c>
      <c r="F72">
        <v>146.03700000000001</v>
      </c>
      <c r="G72">
        <v>3.0865209999999998</v>
      </c>
      <c r="I72" s="1">
        <v>38625</v>
      </c>
      <c r="J72">
        <v>151.36080000000001</v>
      </c>
      <c r="K72">
        <v>3.5524930000000001</v>
      </c>
      <c r="M72" s="1">
        <v>38625</v>
      </c>
      <c r="N72">
        <v>150.1207</v>
      </c>
      <c r="O72">
        <v>3.8381660000000002</v>
      </c>
      <c r="Q72" s="1">
        <v>38625</v>
      </c>
      <c r="R72">
        <v>133.19640000000001</v>
      </c>
      <c r="S72">
        <v>2.6371259999999999</v>
      </c>
      <c r="U72" s="1">
        <v>38625</v>
      </c>
      <c r="V72">
        <v>140.28110000000001</v>
      </c>
      <c r="W72">
        <v>2.870654</v>
      </c>
      <c r="Y72" s="1">
        <v>38625</v>
      </c>
      <c r="Z72">
        <v>147.3783</v>
      </c>
      <c r="AA72">
        <v>3.068848</v>
      </c>
      <c r="AC72" s="1">
        <v>38625</v>
      </c>
      <c r="AD72">
        <v>151.5505</v>
      </c>
      <c r="AE72">
        <v>3.298692</v>
      </c>
      <c r="AG72" s="1">
        <v>38625</v>
      </c>
      <c r="AH72">
        <v>158.36770000000001</v>
      </c>
      <c r="AI72">
        <v>3.8949569999999998</v>
      </c>
      <c r="AK72" s="1">
        <v>38625</v>
      </c>
      <c r="AL72">
        <v>129.47999999999999</v>
      </c>
      <c r="AM72">
        <v>6.0848319999999996</v>
      </c>
    </row>
    <row r="73" spans="1:39" x14ac:dyDescent="0.35">
      <c r="A73" s="1">
        <v>38656</v>
      </c>
      <c r="B73">
        <v>142.5659</v>
      </c>
      <c r="C73">
        <v>3.2622840000000002</v>
      </c>
      <c r="E73" s="1">
        <v>38656</v>
      </c>
      <c r="F73">
        <v>144.59129999999999</v>
      </c>
      <c r="G73">
        <v>3.3149639999999998</v>
      </c>
      <c r="I73" s="1">
        <v>38656</v>
      </c>
      <c r="J73">
        <v>149.9205</v>
      </c>
      <c r="K73">
        <v>3.8124729999999998</v>
      </c>
      <c r="M73" s="1">
        <v>38656</v>
      </c>
      <c r="N73">
        <v>148.94110000000001</v>
      </c>
      <c r="O73">
        <v>4.1341520000000003</v>
      </c>
      <c r="Q73" s="1">
        <v>38656</v>
      </c>
      <c r="R73">
        <v>132.94649999999999</v>
      </c>
      <c r="S73">
        <v>2.8806430000000001</v>
      </c>
      <c r="U73" s="1">
        <v>38656</v>
      </c>
      <c r="V73">
        <v>139.38470000000001</v>
      </c>
      <c r="W73">
        <v>3.1401650000000001</v>
      </c>
      <c r="Y73" s="1">
        <v>38656</v>
      </c>
      <c r="Z73">
        <v>145.9906</v>
      </c>
      <c r="AA73">
        <v>3.327115</v>
      </c>
      <c r="AC73" s="1">
        <v>38656</v>
      </c>
      <c r="AD73">
        <v>149.58949999999999</v>
      </c>
      <c r="AE73">
        <v>3.5559759999999998</v>
      </c>
      <c r="AG73" s="1">
        <v>38656</v>
      </c>
      <c r="AH73">
        <v>156.38339999999999</v>
      </c>
      <c r="AI73">
        <v>4.0599259999999999</v>
      </c>
      <c r="AK73" s="1">
        <v>38656</v>
      </c>
      <c r="AL73">
        <v>129.58000000000001</v>
      </c>
      <c r="AM73">
        <v>6.1794330000000004</v>
      </c>
    </row>
    <row r="74" spans="1:39" x14ac:dyDescent="0.35">
      <c r="A74" s="1">
        <v>38686</v>
      </c>
      <c r="B74">
        <v>142.59219999999999</v>
      </c>
      <c r="C74">
        <v>3.3323689999999999</v>
      </c>
      <c r="E74" s="1">
        <v>38686</v>
      </c>
      <c r="F74">
        <v>144.5333</v>
      </c>
      <c r="G74">
        <v>3.4024770000000002</v>
      </c>
      <c r="I74" s="1">
        <v>38686</v>
      </c>
      <c r="J74">
        <v>150.2739</v>
      </c>
      <c r="K74">
        <v>3.8794729999999999</v>
      </c>
      <c r="M74" s="1">
        <v>38686</v>
      </c>
      <c r="N74">
        <v>149.05119999999999</v>
      </c>
      <c r="O74">
        <v>4.2190649999999996</v>
      </c>
      <c r="Q74" s="1">
        <v>38686</v>
      </c>
      <c r="R74">
        <v>132.8715</v>
      </c>
      <c r="S74">
        <v>3.0278010000000002</v>
      </c>
      <c r="U74" s="1">
        <v>38686</v>
      </c>
      <c r="V74">
        <v>139.22190000000001</v>
      </c>
      <c r="W74">
        <v>3.2527879999999998</v>
      </c>
      <c r="Y74" s="1">
        <v>38686</v>
      </c>
      <c r="Z74">
        <v>145.8272</v>
      </c>
      <c r="AA74">
        <v>3.391327</v>
      </c>
      <c r="AC74" s="1">
        <v>38686</v>
      </c>
      <c r="AD74">
        <v>149.5343</v>
      </c>
      <c r="AE74">
        <v>3.6007090000000002</v>
      </c>
      <c r="AG74" s="1">
        <v>38686</v>
      </c>
      <c r="AH74">
        <v>157.06229999999999</v>
      </c>
      <c r="AI74">
        <v>4.0369469999999996</v>
      </c>
      <c r="AK74" s="1">
        <v>38686</v>
      </c>
      <c r="AL74">
        <v>129.27000000000001</v>
      </c>
      <c r="AM74">
        <v>6.614242</v>
      </c>
    </row>
    <row r="75" spans="1:39" x14ac:dyDescent="0.35">
      <c r="A75" s="1">
        <v>38716</v>
      </c>
      <c r="B75">
        <v>143.68219999999999</v>
      </c>
      <c r="C75">
        <v>3.275325</v>
      </c>
      <c r="E75" s="1">
        <v>38716</v>
      </c>
      <c r="F75">
        <v>145.83680000000001</v>
      </c>
      <c r="G75">
        <v>3.3485049999999998</v>
      </c>
      <c r="I75" s="1">
        <v>38716</v>
      </c>
      <c r="J75">
        <v>151.3527</v>
      </c>
      <c r="K75">
        <v>3.8306499999999999</v>
      </c>
      <c r="M75" s="1">
        <v>38716</v>
      </c>
      <c r="N75">
        <v>149.5121</v>
      </c>
      <c r="O75">
        <v>4.1109609999999996</v>
      </c>
      <c r="Q75" s="1">
        <v>38716</v>
      </c>
      <c r="R75">
        <v>133.06200000000001</v>
      </c>
      <c r="S75">
        <v>3.0325769999999999</v>
      </c>
      <c r="U75" s="1">
        <v>38716</v>
      </c>
      <c r="V75">
        <v>139.57</v>
      </c>
      <c r="W75">
        <v>3.2447599999999999</v>
      </c>
      <c r="Y75" s="1">
        <v>38716</v>
      </c>
      <c r="Z75">
        <v>146.5257</v>
      </c>
      <c r="AA75">
        <v>3.3227180000000001</v>
      </c>
      <c r="AC75" s="1">
        <v>38716</v>
      </c>
      <c r="AD75">
        <v>150.97810000000001</v>
      </c>
      <c r="AE75">
        <v>3.5163350000000002</v>
      </c>
      <c r="AG75" s="1">
        <v>38716</v>
      </c>
      <c r="AH75">
        <v>160.2843</v>
      </c>
      <c r="AI75">
        <v>3.8778320000000002</v>
      </c>
      <c r="AK75" s="1">
        <v>38716</v>
      </c>
      <c r="AL75">
        <v>129.99</v>
      </c>
      <c r="AM75">
        <v>7.0642149999999999</v>
      </c>
    </row>
    <row r="76" spans="1:39" x14ac:dyDescent="0.35">
      <c r="A76" s="1">
        <v>38748</v>
      </c>
      <c r="B76">
        <v>143.31479999999999</v>
      </c>
      <c r="C76">
        <v>3.4132220000000002</v>
      </c>
      <c r="E76" s="1">
        <v>38748</v>
      </c>
      <c r="F76">
        <v>144.98929999999999</v>
      </c>
      <c r="G76">
        <v>3.4950269999999999</v>
      </c>
      <c r="I76" s="1">
        <v>38748</v>
      </c>
      <c r="J76">
        <v>151.3682</v>
      </c>
      <c r="K76">
        <v>3.930161</v>
      </c>
      <c r="M76" s="1">
        <v>38748</v>
      </c>
      <c r="N76">
        <v>149.52260000000001</v>
      </c>
      <c r="O76">
        <v>4.2185360000000003</v>
      </c>
      <c r="Q76" s="1">
        <v>38748</v>
      </c>
      <c r="R76">
        <v>133.31180000000001</v>
      </c>
      <c r="S76">
        <v>3.130798</v>
      </c>
      <c r="U76" s="1">
        <v>38748</v>
      </c>
      <c r="V76">
        <v>139.45009999999999</v>
      </c>
      <c r="W76">
        <v>3.393402</v>
      </c>
      <c r="Y76" s="1">
        <v>38748</v>
      </c>
      <c r="Z76">
        <v>145.8819</v>
      </c>
      <c r="AA76">
        <v>3.4989479999999999</v>
      </c>
      <c r="AC76" s="1">
        <v>38748</v>
      </c>
      <c r="AD76">
        <v>149.90860000000001</v>
      </c>
      <c r="AE76">
        <v>3.6851600000000002</v>
      </c>
      <c r="AG76" s="1">
        <v>38748</v>
      </c>
      <c r="AH76">
        <v>159.30690000000001</v>
      </c>
      <c r="AI76">
        <v>3.9805269999999999</v>
      </c>
      <c r="AK76" s="1">
        <v>38748</v>
      </c>
      <c r="AL76">
        <v>132.91999999999999</v>
      </c>
      <c r="AM76">
        <v>6.443308</v>
      </c>
    </row>
    <row r="77" spans="1:39" x14ac:dyDescent="0.35">
      <c r="A77" s="1">
        <v>38776</v>
      </c>
      <c r="B77">
        <v>143.5497</v>
      </c>
      <c r="C77">
        <v>3.4518270000000002</v>
      </c>
      <c r="E77" s="1">
        <v>38776</v>
      </c>
      <c r="F77">
        <v>145.23769999999999</v>
      </c>
      <c r="G77">
        <v>3.5311819999999998</v>
      </c>
      <c r="I77" s="1">
        <v>38776</v>
      </c>
      <c r="J77">
        <v>151.9091</v>
      </c>
      <c r="K77">
        <v>3.9581629999999999</v>
      </c>
      <c r="M77" s="1">
        <v>38776</v>
      </c>
      <c r="N77">
        <v>149.72999999999999</v>
      </c>
      <c r="O77">
        <v>4.2582529999999998</v>
      </c>
      <c r="Q77" s="1">
        <v>38776</v>
      </c>
      <c r="R77">
        <v>133.51130000000001</v>
      </c>
      <c r="S77">
        <v>3.1901700000000002</v>
      </c>
      <c r="U77" s="1">
        <v>38776</v>
      </c>
      <c r="V77">
        <v>139.6831</v>
      </c>
      <c r="W77">
        <v>3.4407320000000001</v>
      </c>
      <c r="Y77" s="1">
        <v>38776</v>
      </c>
      <c r="Z77">
        <v>146.02629999999999</v>
      </c>
      <c r="AA77">
        <v>3.5386500000000001</v>
      </c>
      <c r="AC77" s="1">
        <v>38776</v>
      </c>
      <c r="AD77">
        <v>150.17189999999999</v>
      </c>
      <c r="AE77">
        <v>3.707881</v>
      </c>
      <c r="AG77" s="1">
        <v>38776</v>
      </c>
      <c r="AH77">
        <v>159.80770000000001</v>
      </c>
      <c r="AI77">
        <v>3.9841639999999998</v>
      </c>
      <c r="AK77" s="1">
        <v>38776</v>
      </c>
      <c r="AL77">
        <v>133.16</v>
      </c>
      <c r="AM77">
        <v>6.6035630000000003</v>
      </c>
    </row>
    <row r="78" spans="1:39" x14ac:dyDescent="0.35">
      <c r="A78" s="1">
        <v>38807</v>
      </c>
      <c r="B78">
        <v>141.1808</v>
      </c>
      <c r="C78">
        <v>3.7153049999999999</v>
      </c>
      <c r="E78" s="1">
        <v>38807</v>
      </c>
      <c r="F78">
        <v>142.97800000000001</v>
      </c>
      <c r="G78">
        <v>3.818603</v>
      </c>
      <c r="I78" s="1">
        <v>38807</v>
      </c>
      <c r="J78">
        <v>148.85210000000001</v>
      </c>
      <c r="K78">
        <v>4.2429589999999999</v>
      </c>
      <c r="M78" s="1">
        <v>38807</v>
      </c>
      <c r="N78">
        <v>147.4786</v>
      </c>
      <c r="O78">
        <v>4.5223250000000004</v>
      </c>
      <c r="Q78" s="1">
        <v>38807</v>
      </c>
      <c r="R78">
        <v>132.96039999999999</v>
      </c>
      <c r="S78">
        <v>3.4608660000000002</v>
      </c>
      <c r="U78" s="1">
        <v>38807</v>
      </c>
      <c r="V78">
        <v>138.29849999999999</v>
      </c>
      <c r="W78">
        <v>3.7104599999999999</v>
      </c>
      <c r="Y78" s="1">
        <v>38807</v>
      </c>
      <c r="Z78">
        <v>144.09620000000001</v>
      </c>
      <c r="AA78">
        <v>3.8176580000000002</v>
      </c>
      <c r="AC78" s="1">
        <v>38807</v>
      </c>
      <c r="AD78">
        <v>147.24209999999999</v>
      </c>
      <c r="AE78">
        <v>3.9975719999999999</v>
      </c>
      <c r="AG78" s="1">
        <v>38807</v>
      </c>
      <c r="AH78">
        <v>153.93100000000001</v>
      </c>
      <c r="AI78">
        <v>4.2480799999999999</v>
      </c>
      <c r="AK78" s="1">
        <v>38807</v>
      </c>
      <c r="AL78">
        <v>134.35</v>
      </c>
      <c r="AM78">
        <v>6.5250349999999999</v>
      </c>
    </row>
    <row r="79" spans="1:39" x14ac:dyDescent="0.35">
      <c r="A79" s="1">
        <v>38835</v>
      </c>
      <c r="B79">
        <v>140.33349999999999</v>
      </c>
      <c r="C79">
        <v>3.8732440000000001</v>
      </c>
      <c r="E79" s="1">
        <v>38835</v>
      </c>
      <c r="F79">
        <v>141.86619999999999</v>
      </c>
      <c r="G79">
        <v>3.983562</v>
      </c>
      <c r="I79" s="1">
        <v>38835</v>
      </c>
      <c r="J79">
        <v>148.4659</v>
      </c>
      <c r="K79">
        <v>4.3893170000000001</v>
      </c>
      <c r="M79" s="1">
        <v>38835</v>
      </c>
      <c r="N79">
        <v>147.20140000000001</v>
      </c>
      <c r="O79">
        <v>4.6651860000000003</v>
      </c>
      <c r="Q79" s="1">
        <v>38835</v>
      </c>
      <c r="R79">
        <v>133.28579999999999</v>
      </c>
      <c r="S79">
        <v>3.5572149999999998</v>
      </c>
      <c r="U79" s="1">
        <v>38835</v>
      </c>
      <c r="V79">
        <v>138.21199999999999</v>
      </c>
      <c r="W79">
        <v>3.868093</v>
      </c>
      <c r="Y79" s="1">
        <v>38835</v>
      </c>
      <c r="Z79">
        <v>143.4272</v>
      </c>
      <c r="AA79">
        <v>4.0009430000000004</v>
      </c>
      <c r="AC79" s="1">
        <v>38835</v>
      </c>
      <c r="AD79">
        <v>145.99979999999999</v>
      </c>
      <c r="AE79">
        <v>4.1976699999999996</v>
      </c>
      <c r="AG79" s="1">
        <v>38835</v>
      </c>
      <c r="AH79">
        <v>151.0189</v>
      </c>
      <c r="AI79">
        <v>4.4528220000000003</v>
      </c>
      <c r="AK79" s="1">
        <v>38835</v>
      </c>
      <c r="AL79">
        <v>135.38</v>
      </c>
      <c r="AM79">
        <v>6.5179320000000001</v>
      </c>
    </row>
    <row r="80" spans="1:39" x14ac:dyDescent="0.35">
      <c r="A80" s="1">
        <v>38868</v>
      </c>
      <c r="B80">
        <v>141.11080000000001</v>
      </c>
      <c r="C80">
        <v>3.8629609999999999</v>
      </c>
      <c r="E80" s="1">
        <v>38868</v>
      </c>
      <c r="F80">
        <v>142.36590000000001</v>
      </c>
      <c r="G80">
        <v>3.9791150000000002</v>
      </c>
      <c r="I80" s="1">
        <v>38868</v>
      </c>
      <c r="J80">
        <v>149.04859999999999</v>
      </c>
      <c r="K80">
        <v>4.4038659999999998</v>
      </c>
      <c r="M80" s="1">
        <v>38868</v>
      </c>
      <c r="N80">
        <v>147.89490000000001</v>
      </c>
      <c r="O80">
        <v>4.7034089999999997</v>
      </c>
      <c r="Q80" s="1">
        <v>38868</v>
      </c>
      <c r="R80">
        <v>133.80549999999999</v>
      </c>
      <c r="S80">
        <v>3.5657580000000002</v>
      </c>
      <c r="U80" s="1">
        <v>38868</v>
      </c>
      <c r="V80">
        <v>138.89179999999999</v>
      </c>
      <c r="W80">
        <v>3.8463470000000002</v>
      </c>
      <c r="Y80" s="1">
        <v>38868</v>
      </c>
      <c r="Z80">
        <v>144.2353</v>
      </c>
      <c r="AA80">
        <v>3.980534</v>
      </c>
      <c r="AC80" s="1">
        <v>38868</v>
      </c>
      <c r="AD80">
        <v>146.792</v>
      </c>
      <c r="AE80">
        <v>4.189934</v>
      </c>
      <c r="AG80" s="1">
        <v>38868</v>
      </c>
      <c r="AH80">
        <v>151.74870000000001</v>
      </c>
      <c r="AI80">
        <v>4.4637409999999997</v>
      </c>
      <c r="AK80" s="1">
        <v>38868</v>
      </c>
      <c r="AL80">
        <v>135.59</v>
      </c>
      <c r="AM80">
        <v>6.6799920000000004</v>
      </c>
    </row>
    <row r="81" spans="1:39" x14ac:dyDescent="0.35">
      <c r="A81" s="1">
        <v>38898</v>
      </c>
      <c r="B81">
        <v>140.45079999999999</v>
      </c>
      <c r="C81">
        <v>4.0015599999999996</v>
      </c>
      <c r="E81" s="1">
        <v>38898</v>
      </c>
      <c r="F81">
        <v>141.86189999999999</v>
      </c>
      <c r="G81">
        <v>4.1194490000000004</v>
      </c>
      <c r="I81" s="1">
        <v>38898</v>
      </c>
      <c r="J81">
        <v>147.1576</v>
      </c>
      <c r="K81">
        <v>4.6354449999999998</v>
      </c>
      <c r="M81" s="1">
        <v>38898</v>
      </c>
      <c r="N81">
        <v>146.68090000000001</v>
      </c>
      <c r="O81">
        <v>4.9173429999999998</v>
      </c>
      <c r="Q81" s="1">
        <v>38898</v>
      </c>
      <c r="R81">
        <v>133.62280000000001</v>
      </c>
      <c r="S81">
        <v>3.7476020000000001</v>
      </c>
      <c r="U81" s="1">
        <v>38898</v>
      </c>
      <c r="V81">
        <v>138.29560000000001</v>
      </c>
      <c r="W81">
        <v>4.0174250000000002</v>
      </c>
      <c r="Y81" s="1">
        <v>38898</v>
      </c>
      <c r="Z81">
        <v>143.46860000000001</v>
      </c>
      <c r="AA81">
        <v>4.1378159999999999</v>
      </c>
      <c r="AC81" s="1">
        <v>38898</v>
      </c>
      <c r="AD81">
        <v>145.6908</v>
      </c>
      <c r="AE81">
        <v>4.3283189999999996</v>
      </c>
      <c r="AG81" s="1">
        <v>38898</v>
      </c>
      <c r="AH81">
        <v>150.23580000000001</v>
      </c>
      <c r="AI81">
        <v>4.5578799999999999</v>
      </c>
      <c r="AK81" s="1">
        <v>38898</v>
      </c>
      <c r="AL81">
        <v>135.44</v>
      </c>
      <c r="AM81">
        <v>6.9108929999999997</v>
      </c>
    </row>
    <row r="82" spans="1:39" x14ac:dyDescent="0.35">
      <c r="A82" s="1">
        <v>38929</v>
      </c>
      <c r="B82">
        <v>142.19300000000001</v>
      </c>
      <c r="C82">
        <v>3.9024220000000001</v>
      </c>
      <c r="E82" s="1">
        <v>38929</v>
      </c>
      <c r="F82">
        <v>143.54849999999999</v>
      </c>
      <c r="G82">
        <v>4.0121500000000001</v>
      </c>
      <c r="I82" s="1">
        <v>38929</v>
      </c>
      <c r="J82">
        <v>149.6319</v>
      </c>
      <c r="K82">
        <v>4.5141479999999996</v>
      </c>
      <c r="M82" s="1">
        <v>38929</v>
      </c>
      <c r="N82">
        <v>148.80770000000001</v>
      </c>
      <c r="O82">
        <v>4.8175410000000003</v>
      </c>
      <c r="Q82" s="1">
        <v>38929</v>
      </c>
      <c r="R82">
        <v>134.41210000000001</v>
      </c>
      <c r="S82">
        <v>3.6920999999999999</v>
      </c>
      <c r="U82" s="1">
        <v>38929</v>
      </c>
      <c r="V82">
        <v>139.5992</v>
      </c>
      <c r="W82">
        <v>3.9231280000000002</v>
      </c>
      <c r="Y82" s="1">
        <v>38929</v>
      </c>
      <c r="Z82">
        <v>145.16679999999999</v>
      </c>
      <c r="AA82">
        <v>4.0053879999999999</v>
      </c>
      <c r="AC82" s="1">
        <v>38929</v>
      </c>
      <c r="AD82">
        <v>147.9425</v>
      </c>
      <c r="AE82">
        <v>4.2044199999999998</v>
      </c>
      <c r="AG82" s="1">
        <v>38929</v>
      </c>
      <c r="AH82">
        <v>153.65049999999999</v>
      </c>
      <c r="AI82">
        <v>4.4342839999999999</v>
      </c>
      <c r="AK82" s="1">
        <v>38929</v>
      </c>
      <c r="AL82">
        <v>137.18</v>
      </c>
      <c r="AM82">
        <v>6.7158709999999999</v>
      </c>
    </row>
    <row r="83" spans="1:39" x14ac:dyDescent="0.35">
      <c r="A83" s="1">
        <v>38960</v>
      </c>
      <c r="B83">
        <v>143.98859999999999</v>
      </c>
      <c r="C83">
        <v>3.8292410000000001</v>
      </c>
      <c r="E83" s="1">
        <v>38960</v>
      </c>
      <c r="F83">
        <v>145.37639999999999</v>
      </c>
      <c r="G83">
        <v>3.9206240000000001</v>
      </c>
      <c r="I83" s="1">
        <v>38960</v>
      </c>
      <c r="J83">
        <v>151.35079999999999</v>
      </c>
      <c r="K83">
        <v>4.4421309999999998</v>
      </c>
      <c r="M83" s="1">
        <v>38960</v>
      </c>
      <c r="N83">
        <v>151.02180000000001</v>
      </c>
      <c r="O83">
        <v>4.6944549999999996</v>
      </c>
      <c r="Q83" s="1">
        <v>38960</v>
      </c>
      <c r="R83">
        <v>134.94470000000001</v>
      </c>
      <c r="S83">
        <v>3.7141690000000001</v>
      </c>
      <c r="U83" s="1">
        <v>38960</v>
      </c>
      <c r="V83">
        <v>140.66200000000001</v>
      </c>
      <c r="W83">
        <v>3.8425799999999999</v>
      </c>
      <c r="Y83" s="1">
        <v>38960</v>
      </c>
      <c r="Z83">
        <v>146.7132</v>
      </c>
      <c r="AA83">
        <v>3.8902730000000001</v>
      </c>
      <c r="AC83" s="1">
        <v>38960</v>
      </c>
      <c r="AD83">
        <v>150.14699999999999</v>
      </c>
      <c r="AE83">
        <v>4.0671650000000001</v>
      </c>
      <c r="AG83" s="1">
        <v>38960</v>
      </c>
      <c r="AH83">
        <v>157.76089999999999</v>
      </c>
      <c r="AI83">
        <v>4.2915049999999999</v>
      </c>
      <c r="AK83" s="1">
        <v>38960</v>
      </c>
      <c r="AL83">
        <v>139</v>
      </c>
      <c r="AM83">
        <v>6.3348139999999997</v>
      </c>
    </row>
    <row r="84" spans="1:39" x14ac:dyDescent="0.35">
      <c r="A84" s="1">
        <v>38989</v>
      </c>
      <c r="B84">
        <v>144.45820000000001</v>
      </c>
      <c r="C84">
        <v>3.8387479999999998</v>
      </c>
      <c r="E84" s="1">
        <v>38989</v>
      </c>
      <c r="F84">
        <v>146.1165</v>
      </c>
      <c r="G84">
        <v>3.925891</v>
      </c>
      <c r="I84" s="1">
        <v>38989</v>
      </c>
      <c r="J84">
        <v>151.8526</v>
      </c>
      <c r="K84">
        <v>4.4616059999999997</v>
      </c>
      <c r="M84" s="1">
        <v>38989</v>
      </c>
      <c r="N84">
        <v>151.22980000000001</v>
      </c>
      <c r="O84">
        <v>4.7142150000000003</v>
      </c>
      <c r="Q84" s="1">
        <v>38989</v>
      </c>
      <c r="R84">
        <v>135.1046</v>
      </c>
      <c r="S84">
        <v>3.7918699999999999</v>
      </c>
      <c r="U84" s="1">
        <v>38989</v>
      </c>
      <c r="V84">
        <v>140.80719999999999</v>
      </c>
      <c r="W84">
        <v>3.8759000000000001</v>
      </c>
      <c r="Y84" s="1">
        <v>38989</v>
      </c>
      <c r="Z84">
        <v>147.04560000000001</v>
      </c>
      <c r="AA84">
        <v>3.9058139999999999</v>
      </c>
      <c r="AC84" s="1">
        <v>38989</v>
      </c>
      <c r="AD84">
        <v>150.81829999999999</v>
      </c>
      <c r="AE84">
        <v>4.0401629999999997</v>
      </c>
      <c r="AG84" s="1">
        <v>38989</v>
      </c>
      <c r="AH84">
        <v>159.1797</v>
      </c>
      <c r="AI84">
        <v>4.2324140000000003</v>
      </c>
      <c r="AK84" s="1">
        <v>38989</v>
      </c>
      <c r="AL84">
        <v>140</v>
      </c>
      <c r="AM84">
        <v>6.498113</v>
      </c>
    </row>
    <row r="85" spans="1:39" x14ac:dyDescent="0.35">
      <c r="A85" s="1">
        <v>39021</v>
      </c>
      <c r="B85">
        <v>145.2561</v>
      </c>
      <c r="C85">
        <v>3.8805360000000002</v>
      </c>
      <c r="E85" s="1">
        <v>39021</v>
      </c>
      <c r="F85">
        <v>146.8074</v>
      </c>
      <c r="G85">
        <v>3.9581019999999998</v>
      </c>
      <c r="I85" s="1">
        <v>39021</v>
      </c>
      <c r="J85">
        <v>153.5515</v>
      </c>
      <c r="K85">
        <v>4.4589730000000003</v>
      </c>
      <c r="M85" s="1">
        <v>39021</v>
      </c>
      <c r="N85">
        <v>152.72810000000001</v>
      </c>
      <c r="O85">
        <v>4.7060389999999996</v>
      </c>
      <c r="Q85" s="1">
        <v>39021</v>
      </c>
      <c r="R85">
        <v>135.6045</v>
      </c>
      <c r="S85">
        <v>3.87148</v>
      </c>
      <c r="U85" s="1">
        <v>39021</v>
      </c>
      <c r="V85">
        <v>141.27279999999999</v>
      </c>
      <c r="W85">
        <v>3.936013</v>
      </c>
      <c r="Y85" s="1">
        <v>39021</v>
      </c>
      <c r="Z85">
        <v>147.4555</v>
      </c>
      <c r="AA85">
        <v>3.9558960000000001</v>
      </c>
      <c r="AC85" s="1">
        <v>39021</v>
      </c>
      <c r="AD85">
        <v>151.548</v>
      </c>
      <c r="AE85">
        <v>4.0511999999999997</v>
      </c>
      <c r="AG85" s="1">
        <v>39021</v>
      </c>
      <c r="AH85">
        <v>161.49959999999999</v>
      </c>
      <c r="AI85">
        <v>4.1951450000000001</v>
      </c>
      <c r="AK85" s="1">
        <v>39021</v>
      </c>
      <c r="AL85">
        <v>142.13</v>
      </c>
      <c r="AM85">
        <v>6.1823230000000002</v>
      </c>
    </row>
    <row r="86" spans="1:39" x14ac:dyDescent="0.35">
      <c r="A86" s="1">
        <v>39051</v>
      </c>
      <c r="B86">
        <v>145.77549999999999</v>
      </c>
      <c r="C86">
        <v>3.8556940000000002</v>
      </c>
      <c r="E86" s="1">
        <v>39051</v>
      </c>
      <c r="F86">
        <v>147.52969999999999</v>
      </c>
      <c r="G86">
        <v>3.9274269999999998</v>
      </c>
      <c r="I86" s="1">
        <v>39051</v>
      </c>
      <c r="J86">
        <v>154.56979999999999</v>
      </c>
      <c r="K86">
        <v>4.4223330000000001</v>
      </c>
      <c r="M86" s="1">
        <v>39051</v>
      </c>
      <c r="N86">
        <v>153.40729999999999</v>
      </c>
      <c r="O86">
        <v>4.6659639999999998</v>
      </c>
      <c r="Q86" s="1">
        <v>39051</v>
      </c>
      <c r="R86">
        <v>136.11199999999999</v>
      </c>
      <c r="S86">
        <v>3.852481</v>
      </c>
      <c r="U86" s="1">
        <v>39051</v>
      </c>
      <c r="V86">
        <v>141.9128</v>
      </c>
      <c r="W86">
        <v>3.9040759999999999</v>
      </c>
      <c r="Y86" s="1">
        <v>39051</v>
      </c>
      <c r="Z86">
        <v>148.22329999999999</v>
      </c>
      <c r="AA86">
        <v>3.9170090000000002</v>
      </c>
      <c r="AC86" s="1">
        <v>39051</v>
      </c>
      <c r="AD86">
        <v>152.50989999999999</v>
      </c>
      <c r="AE86">
        <v>4.0079079999999996</v>
      </c>
      <c r="AG86" s="1">
        <v>39051</v>
      </c>
      <c r="AH86">
        <v>161.92009999999999</v>
      </c>
      <c r="AI86">
        <v>4.1795010000000001</v>
      </c>
      <c r="AK86" s="1">
        <v>39051</v>
      </c>
      <c r="AL86">
        <v>143.63999999999999</v>
      </c>
      <c r="AM86">
        <v>6.1224109999999996</v>
      </c>
    </row>
    <row r="87" spans="1:39" x14ac:dyDescent="0.35">
      <c r="A87" s="1">
        <v>39080</v>
      </c>
      <c r="B87">
        <v>144.3083</v>
      </c>
      <c r="C87">
        <v>4.0851620000000004</v>
      </c>
      <c r="E87" s="1">
        <v>39080</v>
      </c>
      <c r="F87">
        <v>145.87899999999999</v>
      </c>
      <c r="G87">
        <v>4.1630739999999999</v>
      </c>
      <c r="I87" s="1">
        <v>39080</v>
      </c>
      <c r="J87">
        <v>153.5992</v>
      </c>
      <c r="K87">
        <v>4.6147799999999997</v>
      </c>
      <c r="M87" s="1">
        <v>39080</v>
      </c>
      <c r="N87">
        <v>152.1499</v>
      </c>
      <c r="O87">
        <v>4.9059100000000004</v>
      </c>
      <c r="Q87" s="1">
        <v>39080</v>
      </c>
      <c r="R87">
        <v>136.09549999999999</v>
      </c>
      <c r="S87">
        <v>4.0627620000000002</v>
      </c>
      <c r="U87" s="1">
        <v>39080</v>
      </c>
      <c r="V87">
        <v>141.17660000000001</v>
      </c>
      <c r="W87">
        <v>4.1336190000000004</v>
      </c>
      <c r="Y87" s="1">
        <v>39080</v>
      </c>
      <c r="Z87">
        <v>146.81489999999999</v>
      </c>
      <c r="AA87">
        <v>4.1746129999999999</v>
      </c>
      <c r="AC87" s="1">
        <v>39080</v>
      </c>
      <c r="AD87">
        <v>150.43680000000001</v>
      </c>
      <c r="AE87">
        <v>4.2588309999999998</v>
      </c>
      <c r="AG87" s="1">
        <v>39080</v>
      </c>
      <c r="AH87">
        <v>158.35749999999999</v>
      </c>
      <c r="AI87">
        <v>4.3945280000000002</v>
      </c>
      <c r="AK87" s="1">
        <v>39080</v>
      </c>
      <c r="AL87">
        <v>144.68</v>
      </c>
      <c r="AM87">
        <v>6.1896630000000004</v>
      </c>
    </row>
    <row r="88" spans="1:39" x14ac:dyDescent="0.35">
      <c r="A88" s="1">
        <v>39113</v>
      </c>
      <c r="B88">
        <v>143.8646</v>
      </c>
      <c r="C88">
        <v>4.2314920000000003</v>
      </c>
      <c r="E88" s="1">
        <v>39113</v>
      </c>
      <c r="F88">
        <v>145.40629999999999</v>
      </c>
      <c r="G88">
        <v>4.2852269999999999</v>
      </c>
      <c r="I88" s="1">
        <v>39113</v>
      </c>
      <c r="J88">
        <v>153.1842</v>
      </c>
      <c r="K88">
        <v>4.7155930000000001</v>
      </c>
      <c r="M88" s="1">
        <v>39113</v>
      </c>
      <c r="N88">
        <v>152.51179999999999</v>
      </c>
      <c r="O88">
        <v>5.0408379999999999</v>
      </c>
      <c r="Q88" s="1">
        <v>39113</v>
      </c>
      <c r="R88">
        <v>136.40260000000001</v>
      </c>
      <c r="S88">
        <v>4.1715460000000002</v>
      </c>
      <c r="U88" s="1">
        <v>39113</v>
      </c>
      <c r="V88">
        <v>141.2227</v>
      </c>
      <c r="W88">
        <v>4.2637600000000004</v>
      </c>
      <c r="Y88" s="1">
        <v>39113</v>
      </c>
      <c r="Z88">
        <v>146.518</v>
      </c>
      <c r="AA88">
        <v>4.3159000000000001</v>
      </c>
      <c r="AC88" s="1">
        <v>39113</v>
      </c>
      <c r="AD88">
        <v>149.72790000000001</v>
      </c>
      <c r="AE88">
        <v>4.410806</v>
      </c>
      <c r="AG88" s="1">
        <v>39113</v>
      </c>
      <c r="AH88">
        <v>156.68190000000001</v>
      </c>
      <c r="AI88">
        <v>4.550357</v>
      </c>
      <c r="AK88" s="1">
        <v>39113</v>
      </c>
      <c r="AL88">
        <v>145.94999999999999</v>
      </c>
      <c r="AM88">
        <v>6.0981529999999999</v>
      </c>
    </row>
    <row r="89" spans="1:39" x14ac:dyDescent="0.35">
      <c r="A89" s="1">
        <v>39141</v>
      </c>
      <c r="B89">
        <v>144.9982</v>
      </c>
      <c r="C89">
        <v>4.1101109999999998</v>
      </c>
      <c r="E89" s="1">
        <v>39141</v>
      </c>
      <c r="F89">
        <v>146.7902</v>
      </c>
      <c r="G89">
        <v>4.1796720000000001</v>
      </c>
      <c r="I89" s="1">
        <v>39141</v>
      </c>
      <c r="J89">
        <v>154.43510000000001</v>
      </c>
      <c r="K89">
        <v>4.6087009999999999</v>
      </c>
      <c r="M89" s="1">
        <v>39141</v>
      </c>
      <c r="N89">
        <v>153.91130000000001</v>
      </c>
      <c r="O89">
        <v>4.8843860000000001</v>
      </c>
      <c r="Q89" s="1">
        <v>39141</v>
      </c>
      <c r="R89">
        <v>136.80690000000001</v>
      </c>
      <c r="S89">
        <v>4.0948609999999999</v>
      </c>
      <c r="U89" s="1">
        <v>39141</v>
      </c>
      <c r="V89">
        <v>142.0498</v>
      </c>
      <c r="W89">
        <v>4.1343100000000002</v>
      </c>
      <c r="Y89" s="1">
        <v>39141</v>
      </c>
      <c r="Z89">
        <v>147.8304</v>
      </c>
      <c r="AA89">
        <v>4.1878089999999997</v>
      </c>
      <c r="AC89" s="1">
        <v>39141</v>
      </c>
      <c r="AD89">
        <v>151.3784</v>
      </c>
      <c r="AE89">
        <v>4.272761</v>
      </c>
      <c r="AG89" s="1">
        <v>39141</v>
      </c>
      <c r="AH89">
        <v>158.92330000000001</v>
      </c>
      <c r="AI89">
        <v>4.4122029999999999</v>
      </c>
      <c r="AK89" s="1">
        <v>39141</v>
      </c>
      <c r="AL89">
        <v>146.91999999999999</v>
      </c>
      <c r="AM89">
        <v>6.0623209999999998</v>
      </c>
    </row>
    <row r="90" spans="1:39" x14ac:dyDescent="0.35">
      <c r="A90" s="1">
        <v>39171</v>
      </c>
      <c r="B90">
        <v>144.1027</v>
      </c>
      <c r="C90">
        <v>4.2358750000000001</v>
      </c>
      <c r="E90" s="1">
        <v>39171</v>
      </c>
      <c r="F90">
        <v>146.02099999999999</v>
      </c>
      <c r="G90">
        <v>4.3146060000000004</v>
      </c>
      <c r="I90" s="1">
        <v>39171</v>
      </c>
      <c r="J90">
        <v>154.18620000000001</v>
      </c>
      <c r="K90">
        <v>4.7370369999999999</v>
      </c>
      <c r="M90" s="1">
        <v>39171</v>
      </c>
      <c r="N90">
        <v>153.04759999999999</v>
      </c>
      <c r="O90">
        <v>5.0195999999999996</v>
      </c>
      <c r="Q90" s="1">
        <v>39171</v>
      </c>
      <c r="R90">
        <v>136.94069999999999</v>
      </c>
      <c r="S90">
        <v>4.2050700000000001</v>
      </c>
      <c r="U90" s="1">
        <v>39171</v>
      </c>
      <c r="V90">
        <v>141.8432</v>
      </c>
      <c r="W90">
        <v>4.2781209999999996</v>
      </c>
      <c r="Y90" s="1">
        <v>39171</v>
      </c>
      <c r="Z90">
        <v>147.37540000000001</v>
      </c>
      <c r="AA90">
        <v>4.2979120000000002</v>
      </c>
      <c r="AC90" s="1">
        <v>39171</v>
      </c>
      <c r="AD90">
        <v>150.53149999999999</v>
      </c>
      <c r="AE90">
        <v>4.3928209999999996</v>
      </c>
      <c r="AG90" s="1">
        <v>39171</v>
      </c>
      <c r="AH90">
        <v>156.23050000000001</v>
      </c>
      <c r="AI90">
        <v>4.5640970000000003</v>
      </c>
      <c r="AK90" s="1">
        <v>39171</v>
      </c>
      <c r="AL90">
        <v>147.02000000000001</v>
      </c>
      <c r="AM90">
        <v>6.2230800000000004</v>
      </c>
    </row>
    <row r="91" spans="1:39" x14ac:dyDescent="0.35">
      <c r="A91" s="1">
        <v>39202</v>
      </c>
      <c r="B91">
        <v>143.85130000000001</v>
      </c>
      <c r="C91">
        <v>4.3294600000000001</v>
      </c>
      <c r="E91" s="1">
        <v>39202</v>
      </c>
      <c r="F91">
        <v>145.85220000000001</v>
      </c>
      <c r="G91">
        <v>4.3968889999999998</v>
      </c>
      <c r="I91" s="1">
        <v>39202</v>
      </c>
      <c r="J91">
        <v>154.2116</v>
      </c>
      <c r="K91">
        <v>4.8272589999999997</v>
      </c>
      <c r="M91" s="1">
        <v>39202</v>
      </c>
      <c r="N91">
        <v>152.96299999999999</v>
      </c>
      <c r="O91">
        <v>5.0817040000000002</v>
      </c>
      <c r="Q91" s="1">
        <v>39202</v>
      </c>
      <c r="R91">
        <v>137.25550000000001</v>
      </c>
      <c r="S91">
        <v>4.3028190000000004</v>
      </c>
      <c r="U91" s="1">
        <v>39202</v>
      </c>
      <c r="V91">
        <v>141.8913</v>
      </c>
      <c r="W91">
        <v>4.3772580000000003</v>
      </c>
      <c r="Y91" s="1">
        <v>39202</v>
      </c>
      <c r="Z91">
        <v>147.18940000000001</v>
      </c>
      <c r="AA91">
        <v>4.3934699999999998</v>
      </c>
      <c r="AC91" s="1">
        <v>39202</v>
      </c>
      <c r="AD91">
        <v>150.1558</v>
      </c>
      <c r="AE91">
        <v>4.4782739999999999</v>
      </c>
      <c r="AG91" s="1">
        <v>39202</v>
      </c>
      <c r="AH91">
        <v>155.31020000000001</v>
      </c>
      <c r="AI91">
        <v>4.6358180000000004</v>
      </c>
      <c r="AK91" s="1">
        <v>39202</v>
      </c>
      <c r="AL91">
        <v>148.26</v>
      </c>
      <c r="AM91">
        <v>6.1607180000000001</v>
      </c>
    </row>
    <row r="92" spans="1:39" x14ac:dyDescent="0.35">
      <c r="A92" s="1">
        <v>39233</v>
      </c>
      <c r="B92">
        <v>142.44730000000001</v>
      </c>
      <c r="C92">
        <v>4.5754039999999998</v>
      </c>
      <c r="E92" s="1">
        <v>39233</v>
      </c>
      <c r="F92">
        <v>144.4032</v>
      </c>
      <c r="G92">
        <v>4.6517549999999996</v>
      </c>
      <c r="I92" s="1">
        <v>39233</v>
      </c>
      <c r="J92">
        <v>153.05549999999999</v>
      </c>
      <c r="K92">
        <v>5.0392140000000003</v>
      </c>
      <c r="M92" s="1">
        <v>39233</v>
      </c>
      <c r="N92">
        <v>152.1942</v>
      </c>
      <c r="O92">
        <v>5.272157</v>
      </c>
      <c r="Q92" s="1">
        <v>39233</v>
      </c>
      <c r="R92">
        <v>137.10149999999999</v>
      </c>
      <c r="S92">
        <v>4.5429009999999996</v>
      </c>
      <c r="U92" s="1">
        <v>39233</v>
      </c>
      <c r="V92">
        <v>141.0728</v>
      </c>
      <c r="W92">
        <v>4.6478520000000003</v>
      </c>
      <c r="Y92" s="1">
        <v>39233</v>
      </c>
      <c r="Z92">
        <v>145.77520000000001</v>
      </c>
      <c r="AA92">
        <v>4.6483509999999999</v>
      </c>
      <c r="AC92" s="1">
        <v>39233</v>
      </c>
      <c r="AD92">
        <v>148.2276</v>
      </c>
      <c r="AE92">
        <v>4.7294590000000003</v>
      </c>
      <c r="AG92" s="1">
        <v>39233</v>
      </c>
      <c r="AH92">
        <v>152.4128</v>
      </c>
      <c r="AI92">
        <v>4.8334809999999999</v>
      </c>
      <c r="AK92" s="1">
        <v>39233</v>
      </c>
      <c r="AL92">
        <v>149.34</v>
      </c>
      <c r="AM92">
        <v>6.1933400000000001</v>
      </c>
    </row>
    <row r="93" spans="1:39" x14ac:dyDescent="0.35">
      <c r="A93" s="1">
        <v>39262</v>
      </c>
      <c r="B93">
        <v>141.88319999999999</v>
      </c>
      <c r="C93">
        <v>4.7235170000000002</v>
      </c>
      <c r="E93" s="1">
        <v>39262</v>
      </c>
      <c r="F93">
        <v>143.51329999999999</v>
      </c>
      <c r="G93">
        <v>4.8084949999999997</v>
      </c>
      <c r="I93" s="1">
        <v>39262</v>
      </c>
      <c r="J93">
        <v>152.4709</v>
      </c>
      <c r="K93">
        <v>5.2381339999999996</v>
      </c>
      <c r="M93" s="1">
        <v>39262</v>
      </c>
      <c r="N93">
        <v>151.63829999999999</v>
      </c>
      <c r="O93">
        <v>5.4778669999999998</v>
      </c>
      <c r="Q93" s="1">
        <v>39262</v>
      </c>
      <c r="R93">
        <v>137.5685</v>
      </c>
      <c r="S93">
        <v>4.6542640000000004</v>
      </c>
      <c r="U93" s="1">
        <v>39262</v>
      </c>
      <c r="V93">
        <v>141.1225</v>
      </c>
      <c r="W93">
        <v>4.7935090000000002</v>
      </c>
      <c r="Y93" s="1">
        <v>39262</v>
      </c>
      <c r="Z93">
        <v>145.2764</v>
      </c>
      <c r="AA93">
        <v>4.8014799999999997</v>
      </c>
      <c r="AC93" s="1">
        <v>39262</v>
      </c>
      <c r="AD93">
        <v>147.15010000000001</v>
      </c>
      <c r="AE93">
        <v>4.9273069999999999</v>
      </c>
      <c r="AG93" s="1">
        <v>39262</v>
      </c>
      <c r="AH93">
        <v>149.9982</v>
      </c>
      <c r="AI93">
        <v>5.0305179999999998</v>
      </c>
      <c r="AK93" s="1">
        <v>39262</v>
      </c>
      <c r="AL93">
        <v>147.54</v>
      </c>
      <c r="AM93">
        <v>6.6999459999999997</v>
      </c>
    </row>
    <row r="94" spans="1:39" x14ac:dyDescent="0.35">
      <c r="A94" s="1">
        <v>39294</v>
      </c>
      <c r="B94">
        <v>143.88630000000001</v>
      </c>
      <c r="C94">
        <v>4.5750999999999999</v>
      </c>
      <c r="E94" s="1">
        <v>39294</v>
      </c>
      <c r="F94">
        <v>145.1422</v>
      </c>
      <c r="G94">
        <v>4.704364</v>
      </c>
      <c r="I94" s="1">
        <v>39294</v>
      </c>
      <c r="J94">
        <v>153.37280000000001</v>
      </c>
      <c r="K94">
        <v>5.1919729999999999</v>
      </c>
      <c r="M94" s="1">
        <v>39294</v>
      </c>
      <c r="N94">
        <v>152.1343</v>
      </c>
      <c r="O94">
        <v>5.5213260000000002</v>
      </c>
      <c r="Q94" s="1">
        <v>39294</v>
      </c>
      <c r="R94">
        <v>138.32830000000001</v>
      </c>
      <c r="S94">
        <v>4.567056</v>
      </c>
      <c r="U94" s="1">
        <v>39294</v>
      </c>
      <c r="V94">
        <v>142.28049999999999</v>
      </c>
      <c r="W94">
        <v>4.6754579999999999</v>
      </c>
      <c r="Y94" s="1">
        <v>39294</v>
      </c>
      <c r="Z94">
        <v>146.7379</v>
      </c>
      <c r="AA94">
        <v>4.6867900000000002</v>
      </c>
      <c r="AC94" s="1">
        <v>39294</v>
      </c>
      <c r="AD94">
        <v>148.95519999999999</v>
      </c>
      <c r="AE94">
        <v>4.8162409999999998</v>
      </c>
      <c r="AG94" s="1">
        <v>39294</v>
      </c>
      <c r="AH94">
        <v>153.52889999999999</v>
      </c>
      <c r="AI94">
        <v>4.8755509999999997</v>
      </c>
      <c r="AK94" s="1">
        <v>39294</v>
      </c>
      <c r="AL94">
        <v>142.21</v>
      </c>
      <c r="AM94">
        <v>7.7585059999999997</v>
      </c>
    </row>
    <row r="95" spans="1:39" x14ac:dyDescent="0.35">
      <c r="A95" s="1">
        <v>39325</v>
      </c>
      <c r="B95">
        <v>145.15539999999999</v>
      </c>
      <c r="C95">
        <v>4.4325219999999996</v>
      </c>
      <c r="E95" s="1">
        <v>39325</v>
      </c>
      <c r="F95">
        <v>146.27959999999999</v>
      </c>
      <c r="G95">
        <v>4.5998380000000001</v>
      </c>
      <c r="I95" s="1">
        <v>39325</v>
      </c>
      <c r="J95">
        <v>153.6951</v>
      </c>
      <c r="K95">
        <v>5.1900579999999996</v>
      </c>
      <c r="M95" s="1">
        <v>39325</v>
      </c>
      <c r="N95">
        <v>152.74889999999999</v>
      </c>
      <c r="O95">
        <v>5.4692020000000001</v>
      </c>
      <c r="Q95" s="1">
        <v>39325</v>
      </c>
      <c r="R95">
        <v>139.12440000000001</v>
      </c>
      <c r="S95">
        <v>4.4076560000000002</v>
      </c>
      <c r="U95" s="1">
        <v>39325</v>
      </c>
      <c r="V95">
        <v>143.45650000000001</v>
      </c>
      <c r="W95">
        <v>4.5211249999999996</v>
      </c>
      <c r="Y95" s="1">
        <v>39325</v>
      </c>
      <c r="Z95">
        <v>148.1163</v>
      </c>
      <c r="AA95">
        <v>4.553515</v>
      </c>
      <c r="AC95" s="1">
        <v>39325</v>
      </c>
      <c r="AD95">
        <v>150.37379999999999</v>
      </c>
      <c r="AE95">
        <v>4.7286960000000002</v>
      </c>
      <c r="AG95" s="1">
        <v>39325</v>
      </c>
      <c r="AH95">
        <v>154.51939999999999</v>
      </c>
      <c r="AI95">
        <v>4.8426629999999999</v>
      </c>
      <c r="AK95" s="1">
        <v>39325</v>
      </c>
      <c r="AL95">
        <v>142.06</v>
      </c>
      <c r="AM95">
        <v>8.0807699999999993</v>
      </c>
    </row>
    <row r="96" spans="1:39" x14ac:dyDescent="0.35">
      <c r="A96" s="1">
        <v>39353</v>
      </c>
      <c r="B96">
        <v>144.5438</v>
      </c>
      <c r="C96">
        <v>4.46401</v>
      </c>
      <c r="E96" s="1">
        <v>39353</v>
      </c>
      <c r="F96">
        <v>145.9898</v>
      </c>
      <c r="G96">
        <v>4.6545459999999999</v>
      </c>
      <c r="I96" s="1">
        <v>39353</v>
      </c>
      <c r="J96">
        <v>153.29810000000001</v>
      </c>
      <c r="K96">
        <v>5.2262329999999997</v>
      </c>
      <c r="M96" s="1">
        <v>39353</v>
      </c>
      <c r="N96">
        <v>151.55430000000001</v>
      </c>
      <c r="O96">
        <v>5.5580920000000003</v>
      </c>
      <c r="Q96" s="1">
        <v>39353</v>
      </c>
      <c r="R96">
        <v>139.3673</v>
      </c>
      <c r="S96">
        <v>4.417497</v>
      </c>
      <c r="U96" s="1">
        <v>39353</v>
      </c>
      <c r="V96">
        <v>143.5009</v>
      </c>
      <c r="W96">
        <v>4.5491190000000001</v>
      </c>
      <c r="Y96" s="1">
        <v>39353</v>
      </c>
      <c r="Z96">
        <v>148.06790000000001</v>
      </c>
      <c r="AA96">
        <v>4.6140639999999999</v>
      </c>
      <c r="AC96" s="1">
        <v>39353</v>
      </c>
      <c r="AD96">
        <v>149.67529999999999</v>
      </c>
      <c r="AE96">
        <v>4.7868399999999998</v>
      </c>
      <c r="AG96" s="1">
        <v>39353</v>
      </c>
      <c r="AH96">
        <v>152.26490000000001</v>
      </c>
      <c r="AI96">
        <v>4.9074799999999996</v>
      </c>
      <c r="AK96" s="1">
        <v>39353</v>
      </c>
      <c r="AL96">
        <v>145.22</v>
      </c>
      <c r="AM96">
        <v>7.7594019999999997</v>
      </c>
    </row>
    <row r="97" spans="1:39" x14ac:dyDescent="0.35">
      <c r="A97" s="1">
        <v>39386</v>
      </c>
      <c r="B97">
        <v>145.6146</v>
      </c>
      <c r="C97">
        <v>4.4328370000000001</v>
      </c>
      <c r="E97" s="1">
        <v>39386</v>
      </c>
      <c r="F97">
        <v>147.14500000000001</v>
      </c>
      <c r="G97">
        <v>4.6106699999999998</v>
      </c>
      <c r="I97" s="1">
        <v>39386</v>
      </c>
      <c r="J97">
        <v>155.14320000000001</v>
      </c>
      <c r="K97">
        <v>5.1942079999999997</v>
      </c>
      <c r="M97" s="1">
        <v>39386</v>
      </c>
      <c r="N97">
        <v>153.0761</v>
      </c>
      <c r="O97">
        <v>5.5277919999999998</v>
      </c>
      <c r="Q97" s="1">
        <v>39386</v>
      </c>
      <c r="R97">
        <v>139.92570000000001</v>
      </c>
      <c r="S97">
        <v>4.4393710000000004</v>
      </c>
      <c r="U97" s="1">
        <v>39386</v>
      </c>
      <c r="V97">
        <v>144.26929999999999</v>
      </c>
      <c r="W97">
        <v>4.5354530000000004</v>
      </c>
      <c r="Y97" s="1">
        <v>39386</v>
      </c>
      <c r="Z97">
        <v>149.14920000000001</v>
      </c>
      <c r="AA97">
        <v>4.5780560000000001</v>
      </c>
      <c r="AC97" s="1">
        <v>39386</v>
      </c>
      <c r="AD97">
        <v>151.21260000000001</v>
      </c>
      <c r="AE97">
        <v>4.714569</v>
      </c>
      <c r="AG97" s="1">
        <v>39386</v>
      </c>
      <c r="AH97">
        <v>154.4786</v>
      </c>
      <c r="AI97">
        <v>4.8317880000000004</v>
      </c>
      <c r="AK97" s="1">
        <v>39386</v>
      </c>
      <c r="AL97">
        <v>146.46</v>
      </c>
      <c r="AM97">
        <v>7.8024300000000002</v>
      </c>
    </row>
    <row r="98" spans="1:39" x14ac:dyDescent="0.35">
      <c r="A98" s="1">
        <v>39416</v>
      </c>
      <c r="B98">
        <v>146.04079999999999</v>
      </c>
      <c r="C98">
        <v>4.3079840000000003</v>
      </c>
      <c r="E98" s="1">
        <v>39416</v>
      </c>
      <c r="F98">
        <v>147.3501</v>
      </c>
      <c r="G98">
        <v>4.5618069999999999</v>
      </c>
      <c r="I98" s="1">
        <v>39416</v>
      </c>
      <c r="J98">
        <v>154.14760000000001</v>
      </c>
      <c r="K98">
        <v>5.3057970000000001</v>
      </c>
      <c r="M98" s="1">
        <v>39416</v>
      </c>
      <c r="N98">
        <v>151.46709999999999</v>
      </c>
      <c r="O98">
        <v>5.663894</v>
      </c>
      <c r="Q98" s="1">
        <v>39416</v>
      </c>
      <c r="R98">
        <v>140.39269999999999</v>
      </c>
      <c r="S98">
        <v>4.3095759999999999</v>
      </c>
      <c r="U98" s="1">
        <v>39416</v>
      </c>
      <c r="V98">
        <v>144.91210000000001</v>
      </c>
      <c r="W98">
        <v>4.411975</v>
      </c>
      <c r="Y98" s="1">
        <v>39416</v>
      </c>
      <c r="Z98">
        <v>149.7756</v>
      </c>
      <c r="AA98">
        <v>4.5134410000000003</v>
      </c>
      <c r="AC98" s="1">
        <v>39416</v>
      </c>
      <c r="AD98">
        <v>151.31659999999999</v>
      </c>
      <c r="AE98">
        <v>4.6955070000000001</v>
      </c>
      <c r="AG98" s="1">
        <v>39416</v>
      </c>
      <c r="AH98">
        <v>153.34960000000001</v>
      </c>
      <c r="AI98">
        <v>4.8459960000000004</v>
      </c>
      <c r="AK98" s="1">
        <v>39416</v>
      </c>
      <c r="AL98">
        <v>141.97999999999999</v>
      </c>
      <c r="AM98">
        <v>8.8002760000000002</v>
      </c>
    </row>
    <row r="99" spans="1:39" x14ac:dyDescent="0.35">
      <c r="A99" s="1">
        <v>39447</v>
      </c>
      <c r="B99">
        <v>145.39680000000001</v>
      </c>
      <c r="C99">
        <v>4.399197</v>
      </c>
      <c r="E99" s="1">
        <v>39447</v>
      </c>
      <c r="F99">
        <v>146.76419999999999</v>
      </c>
      <c r="G99">
        <v>4.68377</v>
      </c>
      <c r="I99" s="1">
        <v>39447</v>
      </c>
      <c r="J99">
        <v>153.33359999999999</v>
      </c>
      <c r="K99">
        <v>5.4402109999999997</v>
      </c>
      <c r="M99" s="1">
        <v>39447</v>
      </c>
      <c r="N99">
        <v>149.7422</v>
      </c>
      <c r="O99">
        <v>5.8312530000000002</v>
      </c>
      <c r="Q99" s="1">
        <v>39447</v>
      </c>
      <c r="R99">
        <v>140.20660000000001</v>
      </c>
      <c r="S99">
        <v>4.4317380000000002</v>
      </c>
      <c r="U99" s="1">
        <v>39447</v>
      </c>
      <c r="V99">
        <v>144.32939999999999</v>
      </c>
      <c r="W99">
        <v>4.5413579999999998</v>
      </c>
      <c r="Y99" s="1">
        <v>39447</v>
      </c>
      <c r="Z99">
        <v>148.95169999999999</v>
      </c>
      <c r="AA99">
        <v>4.6712819999999997</v>
      </c>
      <c r="AC99" s="1">
        <v>39447</v>
      </c>
      <c r="AD99">
        <v>150.09229999999999</v>
      </c>
      <c r="AE99">
        <v>4.8369720000000003</v>
      </c>
      <c r="AG99" s="1">
        <v>39447</v>
      </c>
      <c r="AH99">
        <v>152.42060000000001</v>
      </c>
      <c r="AI99">
        <v>4.8616210000000004</v>
      </c>
      <c r="AK99" s="1">
        <v>39447</v>
      </c>
      <c r="AL99">
        <v>141.83000000000001</v>
      </c>
      <c r="AM99">
        <v>8.924372</v>
      </c>
    </row>
    <row r="100" spans="1:39" x14ac:dyDescent="0.35">
      <c r="A100" s="1">
        <v>39478</v>
      </c>
      <c r="B100">
        <v>148.01589999999999</v>
      </c>
      <c r="C100">
        <v>4.0088920000000003</v>
      </c>
      <c r="E100" s="1">
        <v>39478</v>
      </c>
      <c r="F100">
        <v>149.58519999999999</v>
      </c>
      <c r="G100">
        <v>4.30335</v>
      </c>
      <c r="I100" s="1">
        <v>39478</v>
      </c>
      <c r="J100">
        <v>154.7277</v>
      </c>
      <c r="K100">
        <v>5.2374419999999997</v>
      </c>
      <c r="M100" s="1">
        <v>39478</v>
      </c>
      <c r="N100">
        <v>149.65389999999999</v>
      </c>
      <c r="O100">
        <v>5.7739450000000003</v>
      </c>
      <c r="Q100" s="1">
        <v>39478</v>
      </c>
      <c r="R100">
        <v>141.70050000000001</v>
      </c>
      <c r="S100">
        <v>3.928668</v>
      </c>
      <c r="U100" s="1">
        <v>39478</v>
      </c>
      <c r="V100">
        <v>146.97620000000001</v>
      </c>
      <c r="W100">
        <v>4.1020890000000003</v>
      </c>
      <c r="Y100" s="1">
        <v>39478</v>
      </c>
      <c r="Z100">
        <v>152.2645</v>
      </c>
      <c r="AA100">
        <v>4.2783329999999999</v>
      </c>
      <c r="AC100" s="1">
        <v>39478</v>
      </c>
      <c r="AD100">
        <v>153.3612</v>
      </c>
      <c r="AE100">
        <v>4.5584360000000004</v>
      </c>
      <c r="AG100" s="1">
        <v>39478</v>
      </c>
      <c r="AH100">
        <v>154.52340000000001</v>
      </c>
      <c r="AI100">
        <v>4.7312180000000001</v>
      </c>
      <c r="AK100" s="1">
        <v>39478</v>
      </c>
      <c r="AL100">
        <v>135.43</v>
      </c>
      <c r="AM100">
        <v>10.093078</v>
      </c>
    </row>
    <row r="101" spans="1:39" x14ac:dyDescent="0.35">
      <c r="A101" s="1">
        <v>39507</v>
      </c>
      <c r="B101">
        <v>148.2261</v>
      </c>
      <c r="C101">
        <v>3.928016</v>
      </c>
      <c r="E101" s="1">
        <v>39507</v>
      </c>
      <c r="F101">
        <v>149.5735</v>
      </c>
      <c r="G101">
        <v>4.2821749999999996</v>
      </c>
      <c r="I101" s="1">
        <v>39507</v>
      </c>
      <c r="J101">
        <v>153.7799</v>
      </c>
      <c r="K101">
        <v>5.3573120000000003</v>
      </c>
      <c r="M101" s="1">
        <v>39507</v>
      </c>
      <c r="N101">
        <v>147.50280000000001</v>
      </c>
      <c r="O101">
        <v>5.9897629999999999</v>
      </c>
      <c r="Q101" s="1">
        <v>39507</v>
      </c>
      <c r="R101">
        <v>142.21789999999999</v>
      </c>
      <c r="S101">
        <v>3.843874</v>
      </c>
      <c r="U101" s="1">
        <v>39507</v>
      </c>
      <c r="V101">
        <v>147.6489</v>
      </c>
      <c r="W101">
        <v>4.007301</v>
      </c>
      <c r="Y101" s="1">
        <v>39507</v>
      </c>
      <c r="Z101">
        <v>153.0033</v>
      </c>
      <c r="AA101">
        <v>4.2311030000000001</v>
      </c>
      <c r="AC101" s="1">
        <v>39507</v>
      </c>
      <c r="AD101">
        <v>153.2516</v>
      </c>
      <c r="AE101">
        <v>4.5762450000000001</v>
      </c>
      <c r="AG101" s="1">
        <v>39507</v>
      </c>
      <c r="AH101">
        <v>152.49279999999999</v>
      </c>
      <c r="AI101">
        <v>4.8031699999999997</v>
      </c>
      <c r="AK101" s="1">
        <v>39507</v>
      </c>
      <c r="AL101">
        <v>133.4</v>
      </c>
      <c r="AM101">
        <v>10.664963999999999</v>
      </c>
    </row>
    <row r="102" spans="1:39" x14ac:dyDescent="0.35">
      <c r="A102" s="1">
        <v>39538</v>
      </c>
      <c r="B102">
        <v>146.58869999999999</v>
      </c>
      <c r="C102">
        <v>4.1132780000000002</v>
      </c>
      <c r="E102" s="1">
        <v>39538</v>
      </c>
      <c r="F102">
        <v>148.0145</v>
      </c>
      <c r="G102">
        <v>4.561572</v>
      </c>
      <c r="I102" s="1">
        <v>39538</v>
      </c>
      <c r="J102">
        <v>150.95769999999999</v>
      </c>
      <c r="K102">
        <v>5.7106940000000002</v>
      </c>
      <c r="M102" s="1">
        <v>39538</v>
      </c>
      <c r="N102">
        <v>144.01140000000001</v>
      </c>
      <c r="O102">
        <v>6.4318590000000002</v>
      </c>
      <c r="Q102" s="1">
        <v>39538</v>
      </c>
      <c r="R102">
        <v>141.25720000000001</v>
      </c>
      <c r="S102">
        <v>4.1946919999999999</v>
      </c>
      <c r="U102" s="1">
        <v>39538</v>
      </c>
      <c r="V102">
        <v>146.0249</v>
      </c>
      <c r="W102">
        <v>4.3238250000000003</v>
      </c>
      <c r="Y102" s="1">
        <v>39538</v>
      </c>
      <c r="Z102">
        <v>151.08420000000001</v>
      </c>
      <c r="AA102">
        <v>4.4851380000000001</v>
      </c>
      <c r="AC102" s="1">
        <v>39538</v>
      </c>
      <c r="AD102">
        <v>151.3835</v>
      </c>
      <c r="AE102">
        <v>4.724812</v>
      </c>
      <c r="AG102" s="1">
        <v>39538</v>
      </c>
      <c r="AH102">
        <v>149.45930000000001</v>
      </c>
      <c r="AI102">
        <v>4.9059650000000001</v>
      </c>
      <c r="AK102" s="1">
        <v>39538</v>
      </c>
      <c r="AL102">
        <v>132.72</v>
      </c>
      <c r="AM102">
        <v>11.096147</v>
      </c>
    </row>
    <row r="103" spans="1:39" x14ac:dyDescent="0.35">
      <c r="A103" s="1">
        <v>39568</v>
      </c>
      <c r="B103">
        <v>145.80279999999999</v>
      </c>
      <c r="C103">
        <v>4.3583090000000002</v>
      </c>
      <c r="E103" s="1">
        <v>39568</v>
      </c>
      <c r="F103">
        <v>147.8964</v>
      </c>
      <c r="G103">
        <v>4.7129190000000003</v>
      </c>
      <c r="I103" s="1">
        <v>39568</v>
      </c>
      <c r="J103">
        <v>152.64670000000001</v>
      </c>
      <c r="K103">
        <v>5.7395019999999999</v>
      </c>
      <c r="M103" s="1">
        <v>39568</v>
      </c>
      <c r="N103">
        <v>145.8656</v>
      </c>
      <c r="O103">
        <v>6.4059840000000001</v>
      </c>
      <c r="Q103" s="1">
        <v>39568</v>
      </c>
      <c r="R103">
        <v>141.3622</v>
      </c>
      <c r="S103">
        <v>4.4575769999999997</v>
      </c>
      <c r="U103" s="1">
        <v>39568</v>
      </c>
      <c r="V103">
        <v>145.71209999999999</v>
      </c>
      <c r="W103">
        <v>4.5585100000000001</v>
      </c>
      <c r="Y103" s="1">
        <v>39568</v>
      </c>
      <c r="Z103">
        <v>150.5685</v>
      </c>
      <c r="AA103">
        <v>4.6746860000000003</v>
      </c>
      <c r="AC103" s="1">
        <v>39568</v>
      </c>
      <c r="AD103">
        <v>151.0607</v>
      </c>
      <c r="AE103">
        <v>4.8847930000000002</v>
      </c>
      <c r="AG103" s="1">
        <v>39568</v>
      </c>
      <c r="AH103">
        <v>149.18469999999999</v>
      </c>
      <c r="AI103">
        <v>5.0001540000000002</v>
      </c>
      <c r="AK103" s="1">
        <v>39568</v>
      </c>
      <c r="AL103">
        <v>140.1</v>
      </c>
      <c r="AM103">
        <v>10.401113</v>
      </c>
    </row>
    <row r="104" spans="1:39" x14ac:dyDescent="0.35">
      <c r="A104" s="1">
        <v>39598</v>
      </c>
      <c r="B104">
        <v>144.0523</v>
      </c>
      <c r="C104">
        <v>4.7047359999999996</v>
      </c>
      <c r="E104" s="1">
        <v>39598</v>
      </c>
      <c r="F104">
        <v>146.2483</v>
      </c>
      <c r="G104">
        <v>5.0544779999999996</v>
      </c>
      <c r="I104" s="1">
        <v>39598</v>
      </c>
      <c r="J104">
        <v>152.08340000000001</v>
      </c>
      <c r="K104">
        <v>6.0620339999999997</v>
      </c>
      <c r="M104" s="1">
        <v>39598</v>
      </c>
      <c r="N104">
        <v>145.31469999999999</v>
      </c>
      <c r="O104">
        <v>6.5586789999999997</v>
      </c>
      <c r="Q104" s="1">
        <v>39598</v>
      </c>
      <c r="R104">
        <v>140.8441</v>
      </c>
      <c r="S104">
        <v>4.9094720000000001</v>
      </c>
      <c r="U104" s="1">
        <v>39598</v>
      </c>
      <c r="V104">
        <v>144.32730000000001</v>
      </c>
      <c r="W104">
        <v>4.963171</v>
      </c>
      <c r="Y104" s="1">
        <v>39598</v>
      </c>
      <c r="Z104">
        <v>148.81319999999999</v>
      </c>
      <c r="AA104">
        <v>5.0028439999999996</v>
      </c>
      <c r="AC104" s="1">
        <v>39598</v>
      </c>
      <c r="AD104">
        <v>149.09530000000001</v>
      </c>
      <c r="AE104">
        <v>5.1573840000000004</v>
      </c>
      <c r="AG104" s="1">
        <v>39598</v>
      </c>
      <c r="AH104">
        <v>146.7131</v>
      </c>
      <c r="AI104">
        <v>5.1870430000000001</v>
      </c>
      <c r="AK104" s="1">
        <v>39598</v>
      </c>
      <c r="AL104">
        <v>141.6</v>
      </c>
      <c r="AM104">
        <v>10.359973</v>
      </c>
    </row>
    <row r="105" spans="1:39" x14ac:dyDescent="0.35">
      <c r="A105" s="1">
        <v>39629</v>
      </c>
      <c r="B105">
        <v>142.6215</v>
      </c>
      <c r="C105">
        <v>4.9702909999999996</v>
      </c>
      <c r="E105" s="1">
        <v>39629</v>
      </c>
      <c r="F105">
        <v>144.32579999999999</v>
      </c>
      <c r="G105">
        <v>5.3989640000000003</v>
      </c>
      <c r="I105" s="1">
        <v>39629</v>
      </c>
      <c r="J105">
        <v>150.50409999999999</v>
      </c>
      <c r="K105">
        <v>6.4156899999999997</v>
      </c>
      <c r="M105" s="1">
        <v>39629</v>
      </c>
      <c r="N105">
        <v>143.41130000000001</v>
      </c>
      <c r="O105">
        <v>6.9182810000000003</v>
      </c>
      <c r="Q105" s="1">
        <v>39629</v>
      </c>
      <c r="R105">
        <v>140.4803</v>
      </c>
      <c r="S105">
        <v>5.2547410000000001</v>
      </c>
      <c r="U105" s="1">
        <v>39629</v>
      </c>
      <c r="V105">
        <v>142.89709999999999</v>
      </c>
      <c r="W105">
        <v>5.3389759999999997</v>
      </c>
      <c r="Y105" s="1">
        <v>39629</v>
      </c>
      <c r="Z105">
        <v>146.67169999999999</v>
      </c>
      <c r="AA105">
        <v>5.3830989999999996</v>
      </c>
      <c r="AC105" s="1">
        <v>39629</v>
      </c>
      <c r="AD105">
        <v>146.60499999999999</v>
      </c>
      <c r="AE105">
        <v>5.4524169999999996</v>
      </c>
      <c r="AG105" s="1">
        <v>39629</v>
      </c>
      <c r="AH105">
        <v>144.49080000000001</v>
      </c>
      <c r="AI105">
        <v>5.3370249999999997</v>
      </c>
      <c r="AK105" s="1">
        <v>39629</v>
      </c>
      <c r="AL105">
        <v>134.52000000000001</v>
      </c>
      <c r="AM105">
        <v>11.887489</v>
      </c>
    </row>
    <row r="106" spans="1:39" x14ac:dyDescent="0.35">
      <c r="A106" s="1">
        <v>39660</v>
      </c>
      <c r="B106">
        <v>145.29079999999999</v>
      </c>
      <c r="C106">
        <v>4.7027359999999998</v>
      </c>
      <c r="E106" s="1">
        <v>39660</v>
      </c>
      <c r="F106">
        <v>146.9563</v>
      </c>
      <c r="G106">
        <v>5.1330470000000004</v>
      </c>
      <c r="I106" s="1">
        <v>39660</v>
      </c>
      <c r="J106">
        <v>153.65049999999999</v>
      </c>
      <c r="K106">
        <v>6.1810679999999998</v>
      </c>
      <c r="M106" s="1">
        <v>39660</v>
      </c>
      <c r="N106">
        <v>145.16390000000001</v>
      </c>
      <c r="O106">
        <v>6.818136</v>
      </c>
      <c r="Q106" s="1">
        <v>39660</v>
      </c>
      <c r="R106">
        <v>142.05860000000001</v>
      </c>
      <c r="S106">
        <v>4.9529329999999998</v>
      </c>
      <c r="U106" s="1">
        <v>39660</v>
      </c>
      <c r="V106">
        <v>145.21379999999999</v>
      </c>
      <c r="W106">
        <v>5.042421</v>
      </c>
      <c r="Y106" s="1">
        <v>39660</v>
      </c>
      <c r="Z106">
        <v>149.2269</v>
      </c>
      <c r="AA106">
        <v>5.1529280000000002</v>
      </c>
      <c r="AC106" s="1">
        <v>39660</v>
      </c>
      <c r="AD106">
        <v>149.5652</v>
      </c>
      <c r="AE106">
        <v>5.2404989999999998</v>
      </c>
      <c r="AG106" s="1">
        <v>39660</v>
      </c>
      <c r="AH106">
        <v>148.7473</v>
      </c>
      <c r="AI106">
        <v>5.1464340000000002</v>
      </c>
      <c r="AK106" s="1">
        <v>39660</v>
      </c>
      <c r="AL106">
        <v>131.96</v>
      </c>
      <c r="AM106">
        <v>12.615</v>
      </c>
    </row>
    <row r="107" spans="1:39" x14ac:dyDescent="0.35">
      <c r="A107" s="1">
        <v>39689</v>
      </c>
      <c r="B107">
        <v>146.58840000000001</v>
      </c>
      <c r="C107">
        <v>4.5323859999999998</v>
      </c>
      <c r="E107" s="1">
        <v>39689</v>
      </c>
      <c r="F107">
        <v>148.35589999999999</v>
      </c>
      <c r="G107">
        <v>4.9829679999999996</v>
      </c>
      <c r="I107" s="1">
        <v>39689</v>
      </c>
      <c r="J107">
        <v>153.9906</v>
      </c>
      <c r="K107">
        <v>6.0894490000000001</v>
      </c>
      <c r="M107" s="1">
        <v>39689</v>
      </c>
      <c r="N107">
        <v>146.13120000000001</v>
      </c>
      <c r="O107">
        <v>6.6785759999999996</v>
      </c>
      <c r="Q107" s="1">
        <v>39689</v>
      </c>
      <c r="R107">
        <v>142.59479999999999</v>
      </c>
      <c r="S107">
        <v>4.8034689999999998</v>
      </c>
      <c r="U107" s="1">
        <v>39689</v>
      </c>
      <c r="V107">
        <v>146.28880000000001</v>
      </c>
      <c r="W107">
        <v>4.8807229999999997</v>
      </c>
      <c r="Y107" s="1">
        <v>39689</v>
      </c>
      <c r="Z107">
        <v>150.75729999999999</v>
      </c>
      <c r="AA107">
        <v>4.9918820000000004</v>
      </c>
      <c r="AC107" s="1">
        <v>39689</v>
      </c>
      <c r="AD107">
        <v>151.2159</v>
      </c>
      <c r="AE107">
        <v>5.0850369999999998</v>
      </c>
      <c r="AG107" s="1">
        <v>39689</v>
      </c>
      <c r="AH107">
        <v>150.30719999999999</v>
      </c>
      <c r="AI107">
        <v>5.0237379999999998</v>
      </c>
      <c r="AK107" s="1">
        <v>39689</v>
      </c>
      <c r="AL107">
        <v>133.06</v>
      </c>
      <c r="AM107">
        <v>12.717397999999999</v>
      </c>
    </row>
    <row r="108" spans="1:39" x14ac:dyDescent="0.35">
      <c r="A108" s="1">
        <v>39721</v>
      </c>
      <c r="B108">
        <v>147.46129999999999</v>
      </c>
      <c r="C108">
        <v>4.4472180000000003</v>
      </c>
      <c r="E108" s="1">
        <v>39721</v>
      </c>
      <c r="F108">
        <v>147.05799999999999</v>
      </c>
      <c r="G108">
        <v>5.1291520000000004</v>
      </c>
      <c r="I108" s="1">
        <v>39721</v>
      </c>
      <c r="J108">
        <v>148.65729999999999</v>
      </c>
      <c r="K108">
        <v>6.6769119999999997</v>
      </c>
      <c r="M108" s="1">
        <v>39721</v>
      </c>
      <c r="N108">
        <v>142.26480000000001</v>
      </c>
      <c r="O108">
        <v>7.1883879999999998</v>
      </c>
      <c r="Q108" s="1">
        <v>39721</v>
      </c>
      <c r="R108">
        <v>143.39519999999999</v>
      </c>
      <c r="S108">
        <v>4.6946719999999997</v>
      </c>
      <c r="U108" s="1">
        <v>39721</v>
      </c>
      <c r="V108">
        <v>146.10390000000001</v>
      </c>
      <c r="W108">
        <v>4.9495649999999998</v>
      </c>
      <c r="Y108" s="1">
        <v>39721</v>
      </c>
      <c r="Z108">
        <v>149.28989999999999</v>
      </c>
      <c r="AA108">
        <v>5.160965</v>
      </c>
      <c r="AC108" s="1">
        <v>39721</v>
      </c>
      <c r="AD108">
        <v>149.12780000000001</v>
      </c>
      <c r="AE108">
        <v>5.3157969999999999</v>
      </c>
      <c r="AG108" s="1">
        <v>39721</v>
      </c>
      <c r="AH108">
        <v>148.8783</v>
      </c>
      <c r="AI108">
        <v>5.1791179999999999</v>
      </c>
      <c r="AK108" s="1">
        <v>39721</v>
      </c>
      <c r="AL108">
        <v>121.43</v>
      </c>
      <c r="AM108">
        <v>15.238716</v>
      </c>
    </row>
    <row r="109" spans="1:39" x14ac:dyDescent="0.35">
      <c r="A109" s="1">
        <v>39752</v>
      </c>
      <c r="B109">
        <v>149.4547</v>
      </c>
      <c r="C109">
        <v>4.0846340000000003</v>
      </c>
      <c r="E109" s="1">
        <v>39752</v>
      </c>
      <c r="F109">
        <v>147.6061</v>
      </c>
      <c r="G109">
        <v>4.9329280000000004</v>
      </c>
      <c r="I109" s="1">
        <v>39752</v>
      </c>
      <c r="J109">
        <v>143.2191</v>
      </c>
      <c r="K109">
        <v>7.2085670000000004</v>
      </c>
      <c r="M109" s="1">
        <v>39752</v>
      </c>
      <c r="N109">
        <v>132.5333</v>
      </c>
      <c r="O109">
        <v>9.0085920000000002</v>
      </c>
      <c r="Q109" s="1">
        <v>39752</v>
      </c>
      <c r="R109">
        <v>144.83459999999999</v>
      </c>
      <c r="S109">
        <v>4.2072890000000003</v>
      </c>
      <c r="U109" s="1">
        <v>39752</v>
      </c>
      <c r="V109">
        <v>147.714</v>
      </c>
      <c r="W109">
        <v>4.7159310000000003</v>
      </c>
      <c r="Y109" s="1">
        <v>39752</v>
      </c>
      <c r="Z109">
        <v>149.86199999999999</v>
      </c>
      <c r="AA109">
        <v>5.1206189999999996</v>
      </c>
      <c r="AC109" s="1">
        <v>39752</v>
      </c>
      <c r="AD109">
        <v>147.65379999999999</v>
      </c>
      <c r="AE109">
        <v>5.4587349999999999</v>
      </c>
      <c r="AG109" s="1">
        <v>39752</v>
      </c>
      <c r="AH109">
        <v>147.023</v>
      </c>
      <c r="AI109">
        <v>5.3240290000000003</v>
      </c>
      <c r="AK109" s="1">
        <v>39752</v>
      </c>
      <c r="AL109">
        <v>99.64</v>
      </c>
      <c r="AM109">
        <v>20.715235</v>
      </c>
    </row>
    <row r="110" spans="1:39" x14ac:dyDescent="0.35">
      <c r="A110" s="1">
        <v>39780</v>
      </c>
      <c r="B110">
        <v>153.18940000000001</v>
      </c>
      <c r="C110">
        <v>3.5482999999999998</v>
      </c>
      <c r="E110" s="1">
        <v>39780</v>
      </c>
      <c r="F110">
        <v>151.38130000000001</v>
      </c>
      <c r="G110">
        <v>4.5013300000000003</v>
      </c>
      <c r="I110" s="1">
        <v>39780</v>
      </c>
      <c r="J110">
        <v>144.0505</v>
      </c>
      <c r="K110">
        <v>6.7823010000000004</v>
      </c>
      <c r="M110" s="1">
        <v>39780</v>
      </c>
      <c r="N110">
        <v>132.50280000000001</v>
      </c>
      <c r="O110">
        <v>8.9870149999999995</v>
      </c>
      <c r="Q110" s="1">
        <v>39780</v>
      </c>
      <c r="R110">
        <v>145.3725</v>
      </c>
      <c r="S110">
        <v>3.7739590000000001</v>
      </c>
      <c r="U110" s="1">
        <v>39780</v>
      </c>
      <c r="V110">
        <v>149.4606</v>
      </c>
      <c r="W110">
        <v>4.271674</v>
      </c>
      <c r="Y110" s="1">
        <v>39780</v>
      </c>
      <c r="Z110">
        <v>153.0077</v>
      </c>
      <c r="AA110">
        <v>4.6460939999999997</v>
      </c>
      <c r="AC110" s="1">
        <v>39780</v>
      </c>
      <c r="AD110">
        <v>152.80629999999999</v>
      </c>
      <c r="AE110">
        <v>4.8454899999999999</v>
      </c>
      <c r="AG110" s="1">
        <v>39780</v>
      </c>
      <c r="AH110">
        <v>153.82509999999999</v>
      </c>
      <c r="AI110">
        <v>4.7908720000000002</v>
      </c>
      <c r="AK110" s="1">
        <v>39780</v>
      </c>
      <c r="AL110">
        <v>93.23</v>
      </c>
      <c r="AM110">
        <v>23.03809</v>
      </c>
    </row>
    <row r="111" spans="1:39" x14ac:dyDescent="0.35">
      <c r="A111" s="1">
        <v>39813</v>
      </c>
      <c r="B111">
        <v>151.93870000000001</v>
      </c>
      <c r="C111">
        <v>3.2481939999999998</v>
      </c>
      <c r="E111" s="1">
        <v>39813</v>
      </c>
      <c r="F111">
        <v>151.67240000000001</v>
      </c>
      <c r="G111">
        <v>4.2194839999999996</v>
      </c>
      <c r="I111" s="1">
        <v>39813</v>
      </c>
      <c r="J111">
        <v>140.5779</v>
      </c>
      <c r="K111">
        <v>6.680428</v>
      </c>
      <c r="M111" s="1">
        <v>39813</v>
      </c>
      <c r="N111">
        <v>130.38059999999999</v>
      </c>
      <c r="O111">
        <v>8.8449290000000005</v>
      </c>
      <c r="Q111" s="1">
        <v>39813</v>
      </c>
      <c r="R111">
        <v>144.18450000000001</v>
      </c>
      <c r="S111">
        <v>3.4798279999999999</v>
      </c>
      <c r="U111" s="1">
        <v>39813</v>
      </c>
      <c r="V111">
        <v>148.6942</v>
      </c>
      <c r="W111">
        <v>4.0413709999999998</v>
      </c>
      <c r="Y111" s="1">
        <v>39813</v>
      </c>
      <c r="Z111">
        <v>152.834</v>
      </c>
      <c r="AA111">
        <v>4.3807749999999999</v>
      </c>
      <c r="AC111" s="1">
        <v>39813</v>
      </c>
      <c r="AD111">
        <v>152.1293</v>
      </c>
      <c r="AE111">
        <v>4.6495939999999996</v>
      </c>
      <c r="AG111" s="1">
        <v>39813</v>
      </c>
      <c r="AH111">
        <v>151.14930000000001</v>
      </c>
      <c r="AI111">
        <v>4.5389569999999999</v>
      </c>
      <c r="AK111" s="1">
        <v>39813</v>
      </c>
      <c r="AL111">
        <v>93.31</v>
      </c>
      <c r="AM111">
        <v>23.658425000000001</v>
      </c>
    </row>
    <row r="112" spans="1:39" x14ac:dyDescent="0.35">
      <c r="A112" s="1">
        <v>39843</v>
      </c>
      <c r="B112">
        <v>152.18379999999999</v>
      </c>
      <c r="C112">
        <v>3.302864</v>
      </c>
      <c r="E112" s="1">
        <v>39843</v>
      </c>
      <c r="F112">
        <v>151.637</v>
      </c>
      <c r="G112">
        <v>4.0413860000000001</v>
      </c>
      <c r="I112" s="1">
        <v>39843</v>
      </c>
      <c r="J112">
        <v>139.69200000000001</v>
      </c>
      <c r="K112">
        <v>6.6481709999999996</v>
      </c>
      <c r="M112" s="1">
        <v>39843</v>
      </c>
      <c r="N112">
        <v>131.60339999999999</v>
      </c>
      <c r="O112">
        <v>8.6203299999999992</v>
      </c>
      <c r="Q112" s="1">
        <v>39843</v>
      </c>
      <c r="R112">
        <v>146.34889999999999</v>
      </c>
      <c r="S112">
        <v>3.0904769999999999</v>
      </c>
      <c r="U112" s="1">
        <v>39843</v>
      </c>
      <c r="V112">
        <v>150.6883</v>
      </c>
      <c r="W112">
        <v>3.908442</v>
      </c>
      <c r="Y112" s="1">
        <v>39843</v>
      </c>
      <c r="Z112">
        <v>153.24469999999999</v>
      </c>
      <c r="AA112">
        <v>4.4893280000000004</v>
      </c>
      <c r="AC112" s="1">
        <v>39843</v>
      </c>
      <c r="AD112">
        <v>150.5497</v>
      </c>
      <c r="AE112">
        <v>4.9529389999999998</v>
      </c>
      <c r="AG112" s="1">
        <v>39843</v>
      </c>
      <c r="AH112">
        <v>147.3921</v>
      </c>
      <c r="AI112">
        <v>4.9526599999999998</v>
      </c>
      <c r="AK112" s="1">
        <v>39843</v>
      </c>
      <c r="AL112">
        <v>103.12</v>
      </c>
      <c r="AM112">
        <v>20.211507999999998</v>
      </c>
    </row>
    <row r="113" spans="1:39" x14ac:dyDescent="0.35">
      <c r="A113" s="1">
        <v>39871</v>
      </c>
      <c r="B113">
        <v>153.06620000000001</v>
      </c>
      <c r="C113">
        <v>3.1864029999999999</v>
      </c>
      <c r="E113" s="1">
        <v>39871</v>
      </c>
      <c r="F113">
        <v>152.3621</v>
      </c>
      <c r="G113">
        <v>3.9605809999999999</v>
      </c>
      <c r="I113" s="1">
        <v>39871</v>
      </c>
      <c r="J113">
        <v>137.95079999999999</v>
      </c>
      <c r="K113">
        <v>6.6541949999999996</v>
      </c>
      <c r="M113" s="1">
        <v>39871</v>
      </c>
      <c r="N113">
        <v>131.26769999999999</v>
      </c>
      <c r="O113">
        <v>8.8789239999999996</v>
      </c>
      <c r="Q113" s="1">
        <v>39871</v>
      </c>
      <c r="R113">
        <v>146.4436</v>
      </c>
      <c r="S113">
        <v>3.0116860000000001</v>
      </c>
      <c r="U113" s="1">
        <v>39871</v>
      </c>
      <c r="V113">
        <v>151.02869999999999</v>
      </c>
      <c r="W113">
        <v>3.8593579999999998</v>
      </c>
      <c r="Y113" s="1">
        <v>39871</v>
      </c>
      <c r="Z113">
        <v>153.797</v>
      </c>
      <c r="AA113">
        <v>4.3804030000000003</v>
      </c>
      <c r="AC113" s="1">
        <v>39871</v>
      </c>
      <c r="AD113">
        <v>151.19040000000001</v>
      </c>
      <c r="AE113">
        <v>4.8329050000000002</v>
      </c>
      <c r="AG113" s="1">
        <v>39871</v>
      </c>
      <c r="AH113">
        <v>148.03469999999999</v>
      </c>
      <c r="AI113">
        <v>4.9235600000000002</v>
      </c>
      <c r="AK113" s="1">
        <v>39871</v>
      </c>
      <c r="AL113">
        <v>100.98</v>
      </c>
      <c r="AM113">
        <v>20.74916</v>
      </c>
    </row>
    <row r="114" spans="1:39" x14ac:dyDescent="0.35">
      <c r="A114" s="1">
        <v>39903</v>
      </c>
      <c r="B114">
        <v>153.6799</v>
      </c>
      <c r="C114">
        <v>3.026878</v>
      </c>
      <c r="E114" s="1">
        <v>39903</v>
      </c>
      <c r="F114">
        <v>153.96190000000001</v>
      </c>
      <c r="G114">
        <v>3.8518940000000002</v>
      </c>
      <c r="I114" s="1">
        <v>39903</v>
      </c>
      <c r="J114">
        <v>136.84909999999999</v>
      </c>
      <c r="K114">
        <v>6.695233</v>
      </c>
      <c r="M114" s="1">
        <v>39903</v>
      </c>
      <c r="N114">
        <v>130.14769999999999</v>
      </c>
      <c r="O114">
        <v>8.602563</v>
      </c>
      <c r="Q114" s="1">
        <v>39903</v>
      </c>
      <c r="R114">
        <v>146.7089</v>
      </c>
      <c r="S114">
        <v>2.8676740000000001</v>
      </c>
      <c r="U114" s="1">
        <v>39903</v>
      </c>
      <c r="V114">
        <v>151.27809999999999</v>
      </c>
      <c r="W114">
        <v>3.8240229999999999</v>
      </c>
      <c r="Y114" s="1">
        <v>39903</v>
      </c>
      <c r="Z114">
        <v>154.25020000000001</v>
      </c>
      <c r="AA114">
        <v>4.2600129999999998</v>
      </c>
      <c r="AC114" s="1">
        <v>39903</v>
      </c>
      <c r="AD114">
        <v>151.87719999999999</v>
      </c>
      <c r="AE114">
        <v>4.5762600000000004</v>
      </c>
      <c r="AG114" s="1">
        <v>39903</v>
      </c>
      <c r="AH114">
        <v>148.97919999999999</v>
      </c>
      <c r="AI114">
        <v>4.7927059999999999</v>
      </c>
      <c r="AK114" s="1">
        <v>39903</v>
      </c>
      <c r="AL114">
        <v>101.32</v>
      </c>
      <c r="AM114">
        <v>21.192489999999999</v>
      </c>
    </row>
    <row r="115" spans="1:39" x14ac:dyDescent="0.35">
      <c r="A115" s="1">
        <v>39933</v>
      </c>
      <c r="B115">
        <v>154.6266</v>
      </c>
      <c r="C115">
        <v>3.0652279999999998</v>
      </c>
      <c r="E115" s="1">
        <v>39933</v>
      </c>
      <c r="F115">
        <v>155.82679999999999</v>
      </c>
      <c r="G115">
        <v>3.7488039999999998</v>
      </c>
      <c r="I115" s="1">
        <v>39933</v>
      </c>
      <c r="J115">
        <v>141.5232</v>
      </c>
      <c r="K115">
        <v>6.0750869999999999</v>
      </c>
      <c r="M115" s="1">
        <v>39933</v>
      </c>
      <c r="N115">
        <v>136.4872</v>
      </c>
      <c r="O115">
        <v>8.1913250000000009</v>
      </c>
      <c r="Q115" s="1">
        <v>39933</v>
      </c>
      <c r="R115">
        <v>148.16030000000001</v>
      </c>
      <c r="S115">
        <v>2.7629679999999999</v>
      </c>
      <c r="U115" s="1">
        <v>39933</v>
      </c>
      <c r="V115">
        <v>153.28639999999999</v>
      </c>
      <c r="W115">
        <v>3.7143389999999998</v>
      </c>
      <c r="Y115" s="1">
        <v>39933</v>
      </c>
      <c r="Z115">
        <v>156.63810000000001</v>
      </c>
      <c r="AA115">
        <v>4.1660469999999998</v>
      </c>
      <c r="AC115" s="1">
        <v>39933</v>
      </c>
      <c r="AD115">
        <v>153.85499999999999</v>
      </c>
      <c r="AE115">
        <v>4.5196680000000002</v>
      </c>
      <c r="AG115" s="1">
        <v>39933</v>
      </c>
      <c r="AH115">
        <v>151.24420000000001</v>
      </c>
      <c r="AI115">
        <v>4.8125840000000002</v>
      </c>
      <c r="AK115" s="1">
        <v>39933</v>
      </c>
      <c r="AL115">
        <v>111.84</v>
      </c>
      <c r="AM115">
        <v>19.323737999999999</v>
      </c>
    </row>
    <row r="116" spans="1:39" x14ac:dyDescent="0.35">
      <c r="A116" s="1">
        <v>39962</v>
      </c>
      <c r="B116">
        <v>153.7972</v>
      </c>
      <c r="C116">
        <v>3.152981</v>
      </c>
      <c r="E116" s="1">
        <v>39962</v>
      </c>
      <c r="F116">
        <v>155.417</v>
      </c>
      <c r="G116">
        <v>3.781466</v>
      </c>
      <c r="I116" s="1">
        <v>39962</v>
      </c>
      <c r="J116">
        <v>144.46080000000001</v>
      </c>
      <c r="K116">
        <v>5.7253119999999997</v>
      </c>
      <c r="M116" s="1">
        <v>39962</v>
      </c>
      <c r="N116">
        <v>142.36699999999999</v>
      </c>
      <c r="O116">
        <v>7.6422730000000003</v>
      </c>
      <c r="Q116" s="1">
        <v>39962</v>
      </c>
      <c r="R116">
        <v>149.3287</v>
      </c>
      <c r="S116">
        <v>2.6094940000000002</v>
      </c>
      <c r="U116" s="1">
        <v>39962</v>
      </c>
      <c r="V116">
        <v>154.38329999999999</v>
      </c>
      <c r="W116">
        <v>3.6364589999999999</v>
      </c>
      <c r="Y116" s="1">
        <v>39962</v>
      </c>
      <c r="Z116">
        <v>157.3399</v>
      </c>
      <c r="AA116">
        <v>4.2578659999999999</v>
      </c>
      <c r="AC116" s="1">
        <v>39962</v>
      </c>
      <c r="AD116">
        <v>153.6069</v>
      </c>
      <c r="AE116">
        <v>4.6489969999999996</v>
      </c>
      <c r="AG116" s="1">
        <v>39962</v>
      </c>
      <c r="AH116">
        <v>148.84540000000001</v>
      </c>
      <c r="AI116">
        <v>5.025372</v>
      </c>
      <c r="AK116" s="1">
        <v>39962</v>
      </c>
      <c r="AL116">
        <v>126.06</v>
      </c>
      <c r="AM116">
        <v>16.920942</v>
      </c>
    </row>
    <row r="117" spans="1:39" x14ac:dyDescent="0.35">
      <c r="A117" s="1">
        <v>39994</v>
      </c>
      <c r="B117">
        <v>156.18729999999999</v>
      </c>
      <c r="C117">
        <v>3.0965020000000001</v>
      </c>
      <c r="E117" s="1">
        <v>39994</v>
      </c>
      <c r="F117">
        <v>157.49170000000001</v>
      </c>
      <c r="G117">
        <v>3.6604450000000002</v>
      </c>
      <c r="I117" s="1">
        <v>39994</v>
      </c>
      <c r="J117">
        <v>148.5086</v>
      </c>
      <c r="K117">
        <v>5.3531700000000004</v>
      </c>
      <c r="M117" s="1">
        <v>39994</v>
      </c>
      <c r="N117">
        <v>148.0042</v>
      </c>
      <c r="O117">
        <v>7.1573719999999996</v>
      </c>
      <c r="Q117" s="1">
        <v>39994</v>
      </c>
      <c r="R117">
        <v>150.44630000000001</v>
      </c>
      <c r="S117">
        <v>2.5481440000000002</v>
      </c>
      <c r="U117" s="1">
        <v>39994</v>
      </c>
      <c r="V117">
        <v>156.16589999999999</v>
      </c>
      <c r="W117">
        <v>3.5037199999999999</v>
      </c>
      <c r="Y117" s="1">
        <v>39994</v>
      </c>
      <c r="Z117">
        <v>160.05959999999999</v>
      </c>
      <c r="AA117">
        <v>4.0769760000000002</v>
      </c>
      <c r="AC117" s="1">
        <v>39994</v>
      </c>
      <c r="AD117">
        <v>157.35640000000001</v>
      </c>
      <c r="AE117">
        <v>4.4311749999999996</v>
      </c>
      <c r="AG117" s="1">
        <v>39994</v>
      </c>
      <c r="AH117">
        <v>154.0127</v>
      </c>
      <c r="AI117">
        <v>4.8364549999999999</v>
      </c>
      <c r="AK117" s="1">
        <v>39994</v>
      </c>
      <c r="AL117">
        <v>131.13999999999999</v>
      </c>
      <c r="AM117">
        <v>15.072811</v>
      </c>
    </row>
    <row r="118" spans="1:39" x14ac:dyDescent="0.35">
      <c r="A118" s="1">
        <v>40025</v>
      </c>
      <c r="B118">
        <v>158.04480000000001</v>
      </c>
      <c r="C118">
        <v>2.964502</v>
      </c>
      <c r="E118" s="1">
        <v>40025</v>
      </c>
      <c r="F118">
        <v>160.69810000000001</v>
      </c>
      <c r="G118">
        <v>3.3493179999999998</v>
      </c>
      <c r="I118" s="1">
        <v>40025</v>
      </c>
      <c r="J118">
        <v>153.6687</v>
      </c>
      <c r="K118">
        <v>4.7860690000000004</v>
      </c>
      <c r="M118" s="1">
        <v>40025</v>
      </c>
      <c r="N118">
        <v>154.64420000000001</v>
      </c>
      <c r="O118">
        <v>6.3430229999999996</v>
      </c>
      <c r="Q118" s="1">
        <v>40025</v>
      </c>
      <c r="R118">
        <v>151.95660000000001</v>
      </c>
      <c r="S118">
        <v>2.2761990000000001</v>
      </c>
      <c r="U118" s="1">
        <v>40025</v>
      </c>
      <c r="V118">
        <v>158.8219</v>
      </c>
      <c r="W118">
        <v>3.2310120000000002</v>
      </c>
      <c r="Y118" s="1">
        <v>40025</v>
      </c>
      <c r="Z118">
        <v>163.63980000000001</v>
      </c>
      <c r="AA118">
        <v>3.801768</v>
      </c>
      <c r="AC118" s="1">
        <v>40025</v>
      </c>
      <c r="AD118">
        <v>161.31110000000001</v>
      </c>
      <c r="AE118">
        <v>4.1445679999999996</v>
      </c>
      <c r="AG118" s="1">
        <v>40025</v>
      </c>
      <c r="AH118">
        <v>157.82050000000001</v>
      </c>
      <c r="AI118">
        <v>4.6698729999999999</v>
      </c>
      <c r="AK118" s="1">
        <v>40025</v>
      </c>
      <c r="AL118">
        <v>141.72</v>
      </c>
      <c r="AM118">
        <v>13.217224</v>
      </c>
    </row>
    <row r="119" spans="1:39" x14ac:dyDescent="0.35">
      <c r="A119" s="1">
        <v>40056</v>
      </c>
      <c r="B119">
        <v>159.07140000000001</v>
      </c>
      <c r="C119">
        <v>2.857418</v>
      </c>
      <c r="E119" s="1">
        <v>40056</v>
      </c>
      <c r="F119">
        <v>161.90440000000001</v>
      </c>
      <c r="G119">
        <v>3.2877200000000002</v>
      </c>
      <c r="I119" s="1">
        <v>40056</v>
      </c>
      <c r="J119">
        <v>155.73140000000001</v>
      </c>
      <c r="K119">
        <v>4.5501699999999996</v>
      </c>
      <c r="M119" s="1">
        <v>40056</v>
      </c>
      <c r="N119">
        <v>157.57050000000001</v>
      </c>
      <c r="O119">
        <v>5.9179550000000001</v>
      </c>
      <c r="Q119" s="1">
        <v>40056</v>
      </c>
      <c r="R119">
        <v>152.18989999999999</v>
      </c>
      <c r="S119">
        <v>2.1659670000000002</v>
      </c>
      <c r="U119" s="1">
        <v>40056</v>
      </c>
      <c r="V119">
        <v>159.59559999999999</v>
      </c>
      <c r="W119">
        <v>3.133813</v>
      </c>
      <c r="Y119" s="1">
        <v>40056</v>
      </c>
      <c r="Z119">
        <v>164.7542</v>
      </c>
      <c r="AA119">
        <v>3.6930640000000001</v>
      </c>
      <c r="AC119" s="1">
        <v>40056</v>
      </c>
      <c r="AD119">
        <v>162.90190000000001</v>
      </c>
      <c r="AE119">
        <v>4.0190340000000004</v>
      </c>
      <c r="AG119" s="1">
        <v>40056</v>
      </c>
      <c r="AH119">
        <v>161.1396</v>
      </c>
      <c r="AI119">
        <v>4.4541250000000003</v>
      </c>
      <c r="AK119" s="1">
        <v>40056</v>
      </c>
      <c r="AL119">
        <v>146.6</v>
      </c>
      <c r="AM119">
        <v>12.414184000000001</v>
      </c>
    </row>
    <row r="120" spans="1:39" x14ac:dyDescent="0.35">
      <c r="A120" s="1">
        <v>40086</v>
      </c>
      <c r="B120">
        <v>158.92269999999999</v>
      </c>
      <c r="C120">
        <v>2.787086</v>
      </c>
      <c r="E120" s="1">
        <v>40086</v>
      </c>
      <c r="F120">
        <v>163.1036</v>
      </c>
      <c r="G120">
        <v>3.2012459999999998</v>
      </c>
      <c r="I120" s="1">
        <v>40086</v>
      </c>
      <c r="J120">
        <v>156.78440000000001</v>
      </c>
      <c r="K120">
        <v>4.3177580000000004</v>
      </c>
      <c r="M120" s="1">
        <v>40086</v>
      </c>
      <c r="N120">
        <v>159.9034</v>
      </c>
      <c r="O120">
        <v>5.5406469999999999</v>
      </c>
      <c r="Q120" s="1">
        <v>40086</v>
      </c>
      <c r="R120">
        <v>152.42310000000001</v>
      </c>
      <c r="S120">
        <v>2.0103019999999998</v>
      </c>
      <c r="U120" s="1">
        <v>40086</v>
      </c>
      <c r="V120">
        <v>160.5676</v>
      </c>
      <c r="W120">
        <v>2.9741939999999998</v>
      </c>
      <c r="Y120" s="1">
        <v>40086</v>
      </c>
      <c r="Z120">
        <v>165.86779999999999</v>
      </c>
      <c r="AA120">
        <v>3.5692089999999999</v>
      </c>
      <c r="AC120" s="1">
        <v>40086</v>
      </c>
      <c r="AD120">
        <v>163.8013</v>
      </c>
      <c r="AE120">
        <v>3.9367779999999999</v>
      </c>
      <c r="AG120" s="1">
        <v>40086</v>
      </c>
      <c r="AH120">
        <v>160.6943</v>
      </c>
      <c r="AI120">
        <v>4.4122709999999996</v>
      </c>
      <c r="AK120" s="1">
        <v>40086</v>
      </c>
      <c r="AL120">
        <v>157.47999999999999</v>
      </c>
      <c r="AM120">
        <v>10.728986000000001</v>
      </c>
    </row>
    <row r="121" spans="1:39" x14ac:dyDescent="0.35">
      <c r="A121" s="1">
        <v>40116</v>
      </c>
      <c r="B121">
        <v>159.536</v>
      </c>
      <c r="C121">
        <v>2.8380519999999998</v>
      </c>
      <c r="E121" s="1">
        <v>40116</v>
      </c>
      <c r="F121">
        <v>163.71190000000001</v>
      </c>
      <c r="G121">
        <v>3.1879580000000001</v>
      </c>
      <c r="I121" s="1">
        <v>40116</v>
      </c>
      <c r="J121">
        <v>157.93440000000001</v>
      </c>
      <c r="K121">
        <v>4.2700800000000001</v>
      </c>
      <c r="M121" s="1">
        <v>40116</v>
      </c>
      <c r="N121">
        <v>162.57499999999999</v>
      </c>
      <c r="O121">
        <v>5.3422929999999997</v>
      </c>
      <c r="Q121" s="1">
        <v>40116</v>
      </c>
      <c r="R121">
        <v>152.99979999999999</v>
      </c>
      <c r="S121">
        <v>2.0158559999999999</v>
      </c>
      <c r="U121" s="1">
        <v>40116</v>
      </c>
      <c r="V121">
        <v>161.31360000000001</v>
      </c>
      <c r="W121">
        <v>2.9915569999999998</v>
      </c>
      <c r="Y121" s="1">
        <v>40116</v>
      </c>
      <c r="Z121">
        <v>166.9641</v>
      </c>
      <c r="AA121">
        <v>3.578551</v>
      </c>
      <c r="AC121" s="1">
        <v>40116</v>
      </c>
      <c r="AD121">
        <v>165.0478</v>
      </c>
      <c r="AE121">
        <v>3.9488970000000001</v>
      </c>
      <c r="AG121" s="1">
        <v>40116</v>
      </c>
      <c r="AH121">
        <v>161.33340000000001</v>
      </c>
      <c r="AI121">
        <v>4.4668150000000004</v>
      </c>
      <c r="AK121" s="1">
        <v>40116</v>
      </c>
      <c r="AL121">
        <v>160.78</v>
      </c>
      <c r="AM121">
        <v>10.234712</v>
      </c>
    </row>
    <row r="122" spans="1:39" x14ac:dyDescent="0.35">
      <c r="A122" s="1">
        <v>40147</v>
      </c>
      <c r="B122">
        <v>160.14920000000001</v>
      </c>
      <c r="C122">
        <v>2.7380239999999998</v>
      </c>
      <c r="E122" s="1">
        <v>40147</v>
      </c>
      <c r="F122">
        <v>164.71190000000001</v>
      </c>
      <c r="G122">
        <v>3.1343869999999998</v>
      </c>
      <c r="I122" s="1">
        <v>40147</v>
      </c>
      <c r="J122">
        <v>158.48689999999999</v>
      </c>
      <c r="K122">
        <v>4.2549210000000004</v>
      </c>
      <c r="M122" s="1">
        <v>40147</v>
      </c>
      <c r="N122">
        <v>163.55549999999999</v>
      </c>
      <c r="O122">
        <v>5.2299360000000004</v>
      </c>
      <c r="Q122" s="1">
        <v>40147</v>
      </c>
      <c r="R122">
        <v>153.1969</v>
      </c>
      <c r="S122">
        <v>1.9466000000000001</v>
      </c>
      <c r="U122" s="1">
        <v>40147</v>
      </c>
      <c r="V122">
        <v>162.12260000000001</v>
      </c>
      <c r="W122">
        <v>2.8733740000000001</v>
      </c>
      <c r="Y122" s="1">
        <v>40147</v>
      </c>
      <c r="Z122">
        <v>167.87370000000001</v>
      </c>
      <c r="AA122">
        <v>3.485007</v>
      </c>
      <c r="AC122" s="1">
        <v>40147</v>
      </c>
      <c r="AD122">
        <v>166.054</v>
      </c>
      <c r="AE122">
        <v>3.867969</v>
      </c>
      <c r="AG122" s="1">
        <v>40147</v>
      </c>
      <c r="AH122">
        <v>162.31540000000001</v>
      </c>
      <c r="AI122">
        <v>4.3863279999999998</v>
      </c>
      <c r="AK122" s="1">
        <v>40147</v>
      </c>
      <c r="AL122">
        <v>160.91999999999999</v>
      </c>
      <c r="AM122">
        <v>10.01163</v>
      </c>
    </row>
    <row r="123" spans="1:39" x14ac:dyDescent="0.35">
      <c r="A123" s="1">
        <v>40178</v>
      </c>
      <c r="B123">
        <v>159.47819999999999</v>
      </c>
      <c r="C123">
        <v>2.8765869999999998</v>
      </c>
      <c r="E123" s="1">
        <v>40178</v>
      </c>
      <c r="F123">
        <v>164.40870000000001</v>
      </c>
      <c r="G123">
        <v>3.1978279999999999</v>
      </c>
      <c r="I123" s="1">
        <v>40178</v>
      </c>
      <c r="J123">
        <v>157.7253</v>
      </c>
      <c r="K123">
        <v>4.3703240000000001</v>
      </c>
      <c r="M123" s="1">
        <v>40178</v>
      </c>
      <c r="N123">
        <v>164.3484</v>
      </c>
      <c r="O123">
        <v>5.2053330000000004</v>
      </c>
      <c r="Q123" s="1">
        <v>40178</v>
      </c>
      <c r="R123">
        <v>153.7124</v>
      </c>
      <c r="S123">
        <v>2.0310839999999999</v>
      </c>
      <c r="U123" s="1">
        <v>40178</v>
      </c>
      <c r="V123">
        <v>162.21549999999999</v>
      </c>
      <c r="W123">
        <v>3.0041980000000001</v>
      </c>
      <c r="Y123" s="1">
        <v>40178</v>
      </c>
      <c r="Z123">
        <v>167.50739999999999</v>
      </c>
      <c r="AA123">
        <v>3.622611</v>
      </c>
      <c r="AC123" s="1">
        <v>40178</v>
      </c>
      <c r="AD123">
        <v>164.7867</v>
      </c>
      <c r="AE123">
        <v>4.0428059999999997</v>
      </c>
      <c r="AG123" s="1">
        <v>40178</v>
      </c>
      <c r="AH123">
        <v>160.1283</v>
      </c>
      <c r="AI123">
        <v>4.575488</v>
      </c>
      <c r="AK123" s="1">
        <v>40178</v>
      </c>
      <c r="AL123">
        <v>164.32</v>
      </c>
      <c r="AM123">
        <v>9.6398309999999992</v>
      </c>
    </row>
    <row r="124" spans="1:39" x14ac:dyDescent="0.35">
      <c r="A124" s="1">
        <v>40207</v>
      </c>
      <c r="B124">
        <v>161.89760000000001</v>
      </c>
      <c r="C124">
        <v>2.779811</v>
      </c>
      <c r="E124" s="1">
        <v>40207</v>
      </c>
      <c r="F124">
        <v>165.50200000000001</v>
      </c>
      <c r="G124">
        <v>3.1529189999999998</v>
      </c>
      <c r="I124" s="1">
        <v>40207</v>
      </c>
      <c r="J124">
        <v>161.3492</v>
      </c>
      <c r="K124">
        <v>4.0552190000000001</v>
      </c>
      <c r="M124" s="1">
        <v>40207</v>
      </c>
      <c r="N124">
        <v>165.0008</v>
      </c>
      <c r="O124">
        <v>5.3906559999999999</v>
      </c>
      <c r="Q124" s="1">
        <v>40207</v>
      </c>
      <c r="R124">
        <v>154.73699999999999</v>
      </c>
      <c r="S124">
        <v>1.972456</v>
      </c>
      <c r="U124" s="1">
        <v>40207</v>
      </c>
      <c r="V124">
        <v>163.97659999999999</v>
      </c>
      <c r="W124">
        <v>2.8846069999999999</v>
      </c>
      <c r="Y124" s="1">
        <v>40207</v>
      </c>
      <c r="Z124">
        <v>170.12360000000001</v>
      </c>
      <c r="AA124">
        <v>3.5251790000000001</v>
      </c>
      <c r="AC124" s="1">
        <v>40207</v>
      </c>
      <c r="AD124">
        <v>167.19880000000001</v>
      </c>
      <c r="AE124">
        <v>3.9357000000000002</v>
      </c>
      <c r="AG124" s="1">
        <v>40207</v>
      </c>
      <c r="AH124">
        <v>163.72749999999999</v>
      </c>
      <c r="AI124">
        <v>4.4857889999999996</v>
      </c>
      <c r="AK124" s="1">
        <v>40207</v>
      </c>
      <c r="AL124">
        <v>169.37</v>
      </c>
      <c r="AM124">
        <v>9.0622170000000004</v>
      </c>
    </row>
    <row r="125" spans="1:39" x14ac:dyDescent="0.35">
      <c r="A125" s="1">
        <v>40235</v>
      </c>
      <c r="B125">
        <v>162.34469999999999</v>
      </c>
      <c r="C125">
        <v>2.632863</v>
      </c>
      <c r="E125" s="1">
        <v>40235</v>
      </c>
      <c r="F125">
        <v>166.96729999999999</v>
      </c>
      <c r="G125">
        <v>2.9966140000000001</v>
      </c>
      <c r="I125" s="1">
        <v>40235</v>
      </c>
      <c r="J125">
        <v>161.58439999999999</v>
      </c>
      <c r="K125">
        <v>3.9965860000000002</v>
      </c>
      <c r="M125" s="1">
        <v>40235</v>
      </c>
      <c r="N125">
        <v>165.88130000000001</v>
      </c>
      <c r="O125">
        <v>5.1876259999999998</v>
      </c>
      <c r="Q125" s="1">
        <v>40235</v>
      </c>
      <c r="R125">
        <v>155.45320000000001</v>
      </c>
      <c r="S125">
        <v>1.754591</v>
      </c>
      <c r="U125" s="1">
        <v>40235</v>
      </c>
      <c r="V125">
        <v>165.23150000000001</v>
      </c>
      <c r="W125">
        <v>2.698207</v>
      </c>
      <c r="Y125" s="1">
        <v>40235</v>
      </c>
      <c r="Z125">
        <v>171.3304</v>
      </c>
      <c r="AA125">
        <v>3.3957670000000002</v>
      </c>
      <c r="AC125" s="1">
        <v>40235</v>
      </c>
      <c r="AD125">
        <v>168.46940000000001</v>
      </c>
      <c r="AE125">
        <v>3.8205360000000002</v>
      </c>
      <c r="AG125" s="1">
        <v>40235</v>
      </c>
      <c r="AH125">
        <v>162.98519999999999</v>
      </c>
      <c r="AI125">
        <v>4.4462549999999998</v>
      </c>
      <c r="AK125" s="1">
        <v>40235</v>
      </c>
      <c r="AL125">
        <v>169.83</v>
      </c>
      <c r="AM125">
        <v>9.2484459999999995</v>
      </c>
    </row>
    <row r="126" spans="1:39" x14ac:dyDescent="0.35">
      <c r="A126" s="1">
        <v>40268</v>
      </c>
      <c r="B126">
        <v>163.488</v>
      </c>
      <c r="C126">
        <v>2.6148199999999999</v>
      </c>
      <c r="E126" s="1">
        <v>40268</v>
      </c>
      <c r="F126">
        <v>168.40209999999999</v>
      </c>
      <c r="G126">
        <v>2.9606590000000002</v>
      </c>
      <c r="I126" s="1">
        <v>40268</v>
      </c>
      <c r="J126">
        <v>164.23419999999999</v>
      </c>
      <c r="K126">
        <v>3.8037519999999998</v>
      </c>
      <c r="M126" s="1">
        <v>40268</v>
      </c>
      <c r="N126">
        <v>168.74369999999999</v>
      </c>
      <c r="O126">
        <v>4.9169099999999997</v>
      </c>
      <c r="Q126" s="1">
        <v>40268</v>
      </c>
      <c r="R126">
        <v>156.16640000000001</v>
      </c>
      <c r="S126">
        <v>1.697641</v>
      </c>
      <c r="U126" s="1">
        <v>40268</v>
      </c>
      <c r="V126">
        <v>166.4786</v>
      </c>
      <c r="W126">
        <v>2.6225559999999999</v>
      </c>
      <c r="Y126" s="1">
        <v>40268</v>
      </c>
      <c r="Z126">
        <v>173.1249</v>
      </c>
      <c r="AA126">
        <v>3.2974519999999998</v>
      </c>
      <c r="AC126" s="1">
        <v>40268</v>
      </c>
      <c r="AD126">
        <v>170.37049999999999</v>
      </c>
      <c r="AE126">
        <v>3.764316</v>
      </c>
      <c r="AG126" s="1">
        <v>40268</v>
      </c>
      <c r="AH126">
        <v>165.4512</v>
      </c>
      <c r="AI126">
        <v>4.3686170000000004</v>
      </c>
      <c r="AK126" s="1">
        <v>40268</v>
      </c>
      <c r="AL126">
        <v>177.85</v>
      </c>
      <c r="AM126">
        <v>7.9231040000000004</v>
      </c>
    </row>
    <row r="127" spans="1:39" x14ac:dyDescent="0.35">
      <c r="A127" s="1">
        <v>40298</v>
      </c>
      <c r="B127">
        <v>165.15819999999999</v>
      </c>
      <c r="C127">
        <v>2.6035789999999999</v>
      </c>
      <c r="E127" s="1">
        <v>40298</v>
      </c>
      <c r="F127">
        <v>167.8519</v>
      </c>
      <c r="G127">
        <v>3.1152839999999999</v>
      </c>
      <c r="I127" s="1">
        <v>40298</v>
      </c>
      <c r="J127">
        <v>165.30690000000001</v>
      </c>
      <c r="K127">
        <v>3.7763140000000002</v>
      </c>
      <c r="M127" s="1">
        <v>40298</v>
      </c>
      <c r="N127">
        <v>162.59559999999999</v>
      </c>
      <c r="O127">
        <v>6.0630389999999998</v>
      </c>
      <c r="Q127" s="1">
        <v>40298</v>
      </c>
      <c r="R127">
        <v>156.3295</v>
      </c>
      <c r="S127">
        <v>1.891389</v>
      </c>
      <c r="U127" s="1">
        <v>40298</v>
      </c>
      <c r="V127">
        <v>166.71090000000001</v>
      </c>
      <c r="W127">
        <v>2.7300339999999998</v>
      </c>
      <c r="Y127" s="1">
        <v>40298</v>
      </c>
      <c r="Z127">
        <v>173.70830000000001</v>
      </c>
      <c r="AA127">
        <v>3.361726</v>
      </c>
      <c r="AC127" s="1">
        <v>40298</v>
      </c>
      <c r="AD127">
        <v>170.65119999999999</v>
      </c>
      <c r="AE127">
        <v>3.8297759999999998</v>
      </c>
      <c r="AG127" s="1">
        <v>40298</v>
      </c>
      <c r="AH127">
        <v>166.9365</v>
      </c>
      <c r="AI127">
        <v>4.3999389999999998</v>
      </c>
      <c r="AK127" s="1">
        <v>40298</v>
      </c>
      <c r="AL127">
        <v>180.33</v>
      </c>
      <c r="AM127">
        <v>7.9168409999999998</v>
      </c>
    </row>
    <row r="128" spans="1:39" x14ac:dyDescent="0.35">
      <c r="A128" s="1">
        <v>40329</v>
      </c>
      <c r="B128">
        <v>168.6953</v>
      </c>
      <c r="C128">
        <v>2.4128729999999998</v>
      </c>
      <c r="E128" s="1">
        <v>40329</v>
      </c>
      <c r="F128">
        <v>168.39490000000001</v>
      </c>
      <c r="G128">
        <v>3.1345809999999998</v>
      </c>
      <c r="I128" s="1">
        <v>40329</v>
      </c>
      <c r="J128">
        <v>165.12989999999999</v>
      </c>
      <c r="K128">
        <v>3.9413559999999999</v>
      </c>
      <c r="M128" s="1">
        <v>40329</v>
      </c>
      <c r="N128">
        <v>165.33439999999999</v>
      </c>
      <c r="O128">
        <v>5.7030370000000001</v>
      </c>
      <c r="Q128" s="1">
        <v>40329</v>
      </c>
      <c r="R128">
        <v>157.16640000000001</v>
      </c>
      <c r="S128">
        <v>1.820271</v>
      </c>
      <c r="U128" s="1">
        <v>40329</v>
      </c>
      <c r="V128">
        <v>168.24080000000001</v>
      </c>
      <c r="W128">
        <v>2.5539930000000002</v>
      </c>
      <c r="Y128" s="1">
        <v>40329</v>
      </c>
      <c r="Z128">
        <v>176.01079999999999</v>
      </c>
      <c r="AA128">
        <v>3.227106</v>
      </c>
      <c r="AC128" s="1">
        <v>40329</v>
      </c>
      <c r="AD128">
        <v>173.6867</v>
      </c>
      <c r="AE128">
        <v>3.668342</v>
      </c>
      <c r="AG128" s="1">
        <v>40329</v>
      </c>
      <c r="AH128">
        <v>171.77850000000001</v>
      </c>
      <c r="AI128">
        <v>4.2487170000000001</v>
      </c>
      <c r="AK128" s="1">
        <v>40329</v>
      </c>
      <c r="AL128">
        <v>172.51</v>
      </c>
      <c r="AM128">
        <v>9.3376230000000007</v>
      </c>
    </row>
    <row r="129" spans="1:39" x14ac:dyDescent="0.35">
      <c r="A129" s="1">
        <v>40359</v>
      </c>
      <c r="B129">
        <v>170.37049999999999</v>
      </c>
      <c r="C129">
        <v>2.33996</v>
      </c>
      <c r="E129" s="1">
        <v>40359</v>
      </c>
      <c r="F129">
        <v>168.2012</v>
      </c>
      <c r="G129">
        <v>3.3453040000000001</v>
      </c>
      <c r="I129" s="1">
        <v>40359</v>
      </c>
      <c r="J129">
        <v>166.53899999999999</v>
      </c>
      <c r="K129">
        <v>3.9986449999999998</v>
      </c>
      <c r="M129" s="1">
        <v>40359</v>
      </c>
      <c r="N129">
        <v>161.4169</v>
      </c>
      <c r="O129">
        <v>5.025137</v>
      </c>
      <c r="Q129" s="1">
        <v>40359</v>
      </c>
      <c r="R129">
        <v>157.6686</v>
      </c>
      <c r="S129">
        <v>1.8209379999999999</v>
      </c>
      <c r="U129" s="1">
        <v>40359</v>
      </c>
      <c r="V129">
        <v>168.70150000000001</v>
      </c>
      <c r="W129">
        <v>2.5309569999999999</v>
      </c>
      <c r="Y129" s="1">
        <v>40359</v>
      </c>
      <c r="Z129">
        <v>176.7106</v>
      </c>
      <c r="AA129">
        <v>3.1497470000000001</v>
      </c>
      <c r="AC129" s="1">
        <v>40359</v>
      </c>
      <c r="AD129">
        <v>174.2022</v>
      </c>
      <c r="AE129">
        <v>3.5832619999999999</v>
      </c>
      <c r="AG129" s="1">
        <v>40359</v>
      </c>
      <c r="AH129">
        <v>173.70910000000001</v>
      </c>
      <c r="AI129">
        <v>4.168342</v>
      </c>
      <c r="AK129" s="1">
        <v>40359</v>
      </c>
      <c r="AL129">
        <v>173.25</v>
      </c>
      <c r="AM129">
        <v>9.1528089999999995</v>
      </c>
    </row>
    <row r="130" spans="1:39" x14ac:dyDescent="0.35">
      <c r="A130" s="1">
        <v>40389</v>
      </c>
      <c r="B130">
        <v>169.65459999999999</v>
      </c>
      <c r="C130">
        <v>2.4099379999999999</v>
      </c>
      <c r="E130" s="1">
        <v>40389</v>
      </c>
      <c r="F130">
        <v>170.79499999999999</v>
      </c>
      <c r="G130">
        <v>3.0797789999999998</v>
      </c>
      <c r="I130" s="1">
        <v>40389</v>
      </c>
      <c r="J130">
        <v>168.4007</v>
      </c>
      <c r="K130">
        <v>3.8857110000000001</v>
      </c>
      <c r="M130" s="1">
        <v>40389</v>
      </c>
      <c r="N130">
        <v>163.65209999999999</v>
      </c>
      <c r="O130">
        <v>4.8021219999999998</v>
      </c>
      <c r="Q130" s="1">
        <v>40389</v>
      </c>
      <c r="R130">
        <v>157.9486</v>
      </c>
      <c r="S130">
        <v>1.776934</v>
      </c>
      <c r="U130" s="1">
        <v>40389</v>
      </c>
      <c r="V130">
        <v>169.37389999999999</v>
      </c>
      <c r="W130">
        <v>2.483387</v>
      </c>
      <c r="Y130" s="1">
        <v>40389</v>
      </c>
      <c r="Z130">
        <v>177.61330000000001</v>
      </c>
      <c r="AA130">
        <v>3.12012</v>
      </c>
      <c r="AC130" s="1">
        <v>40389</v>
      </c>
      <c r="AD130">
        <v>175.73939999999999</v>
      </c>
      <c r="AE130">
        <v>3.4871560000000001</v>
      </c>
      <c r="AG130" s="1">
        <v>40389</v>
      </c>
      <c r="AH130">
        <v>174.0797</v>
      </c>
      <c r="AI130">
        <v>4.154706</v>
      </c>
      <c r="AK130" s="1">
        <v>40389</v>
      </c>
      <c r="AL130">
        <v>180.62</v>
      </c>
      <c r="AM130">
        <v>8.1827699999999997</v>
      </c>
    </row>
    <row r="131" spans="1:39" x14ac:dyDescent="0.35">
      <c r="A131" s="1">
        <v>40421</v>
      </c>
      <c r="B131">
        <v>175.9914</v>
      </c>
      <c r="C131">
        <v>2.0092050000000001</v>
      </c>
      <c r="E131" s="1">
        <v>40421</v>
      </c>
      <c r="F131">
        <v>173.7124</v>
      </c>
      <c r="G131">
        <v>2.9130280000000002</v>
      </c>
      <c r="I131" s="1">
        <v>40421</v>
      </c>
      <c r="J131">
        <v>172.4117</v>
      </c>
      <c r="K131">
        <v>3.5905830000000001</v>
      </c>
      <c r="M131" s="1">
        <v>40421</v>
      </c>
      <c r="N131">
        <v>167.1566</v>
      </c>
      <c r="O131">
        <v>4.5032649999999999</v>
      </c>
      <c r="Q131" s="1">
        <v>40421</v>
      </c>
      <c r="R131">
        <v>159.006</v>
      </c>
      <c r="S131">
        <v>1.609551</v>
      </c>
      <c r="U131" s="1">
        <v>40421</v>
      </c>
      <c r="V131">
        <v>171.97929999999999</v>
      </c>
      <c r="W131">
        <v>2.1760670000000002</v>
      </c>
      <c r="Y131" s="1">
        <v>40421</v>
      </c>
      <c r="Z131">
        <v>182.22030000000001</v>
      </c>
      <c r="AA131">
        <v>2.7179519999999999</v>
      </c>
      <c r="AC131" s="1">
        <v>40421</v>
      </c>
      <c r="AD131">
        <v>181.64349999999999</v>
      </c>
      <c r="AE131">
        <v>3.0954999999999999</v>
      </c>
      <c r="AG131" s="1">
        <v>40421</v>
      </c>
      <c r="AH131">
        <v>186.24430000000001</v>
      </c>
      <c r="AI131">
        <v>3.661397</v>
      </c>
      <c r="AK131" s="1">
        <v>40421</v>
      </c>
      <c r="AL131">
        <v>182.64</v>
      </c>
      <c r="AM131">
        <v>8.0332050000000006</v>
      </c>
    </row>
    <row r="132" spans="1:39" x14ac:dyDescent="0.35">
      <c r="A132" s="1">
        <v>40451</v>
      </c>
      <c r="B132">
        <v>172.33860000000001</v>
      </c>
      <c r="C132">
        <v>2.2203599999999999</v>
      </c>
      <c r="E132" s="1">
        <v>40451</v>
      </c>
      <c r="F132">
        <v>171.88550000000001</v>
      </c>
      <c r="G132">
        <v>3.1729620000000001</v>
      </c>
      <c r="I132" s="1">
        <v>40451</v>
      </c>
      <c r="J132">
        <v>170.1875</v>
      </c>
      <c r="K132">
        <v>3.7628240000000002</v>
      </c>
      <c r="M132" s="1">
        <v>40451</v>
      </c>
      <c r="N132">
        <v>166.2595</v>
      </c>
      <c r="O132">
        <v>4.5496129999999999</v>
      </c>
      <c r="Q132" s="1">
        <v>40451</v>
      </c>
      <c r="R132">
        <v>157.9659</v>
      </c>
      <c r="S132">
        <v>1.848276</v>
      </c>
      <c r="U132" s="1">
        <v>40451</v>
      </c>
      <c r="V132">
        <v>170.31180000000001</v>
      </c>
      <c r="W132">
        <v>2.3977590000000002</v>
      </c>
      <c r="Y132" s="1">
        <v>40451</v>
      </c>
      <c r="Z132">
        <v>179.6087</v>
      </c>
      <c r="AA132">
        <v>2.9450280000000002</v>
      </c>
      <c r="AC132" s="1">
        <v>40451</v>
      </c>
      <c r="AD132">
        <v>178.4357</v>
      </c>
      <c r="AE132">
        <v>3.2985769999999999</v>
      </c>
      <c r="AG132" s="1">
        <v>40451</v>
      </c>
      <c r="AH132">
        <v>179.97370000000001</v>
      </c>
      <c r="AI132">
        <v>3.8518750000000002</v>
      </c>
      <c r="AK132" s="1">
        <v>40451</v>
      </c>
      <c r="AL132">
        <v>188.12</v>
      </c>
      <c r="AM132">
        <v>7.5545499999999999</v>
      </c>
    </row>
    <row r="133" spans="1:39" x14ac:dyDescent="0.35">
      <c r="A133" s="1">
        <v>40480</v>
      </c>
      <c r="B133">
        <v>170.5061</v>
      </c>
      <c r="C133">
        <v>2.3822380000000001</v>
      </c>
      <c r="E133" s="1">
        <v>40480</v>
      </c>
      <c r="F133">
        <v>171.56399999999999</v>
      </c>
      <c r="G133">
        <v>3.233762</v>
      </c>
      <c r="I133" s="1">
        <v>40480</v>
      </c>
      <c r="J133">
        <v>170.12219999999999</v>
      </c>
      <c r="K133">
        <v>3.7988949999999999</v>
      </c>
      <c r="M133" s="1">
        <v>40480</v>
      </c>
      <c r="N133">
        <v>166.98820000000001</v>
      </c>
      <c r="O133">
        <v>4.4438940000000002</v>
      </c>
      <c r="Q133" s="1">
        <v>40480</v>
      </c>
      <c r="R133">
        <v>157.91290000000001</v>
      </c>
      <c r="S133">
        <v>1.924369</v>
      </c>
      <c r="U133" s="1">
        <v>40480</v>
      </c>
      <c r="V133">
        <v>169.92189999999999</v>
      </c>
      <c r="W133">
        <v>2.511549</v>
      </c>
      <c r="Y133" s="1">
        <v>40480</v>
      </c>
      <c r="Z133">
        <v>178.8546</v>
      </c>
      <c r="AA133">
        <v>3.0999310000000002</v>
      </c>
      <c r="AC133" s="1">
        <v>40480</v>
      </c>
      <c r="AD133">
        <v>177.0899</v>
      </c>
      <c r="AE133">
        <v>3.435492</v>
      </c>
      <c r="AG133" s="1">
        <v>40480</v>
      </c>
      <c r="AH133">
        <v>176.88290000000001</v>
      </c>
      <c r="AI133">
        <v>3.9884210000000002</v>
      </c>
      <c r="AK133" s="1">
        <v>40480</v>
      </c>
      <c r="AL133">
        <v>191.88</v>
      </c>
      <c r="AM133">
        <v>7.2547899999999998</v>
      </c>
    </row>
    <row r="134" spans="1:39" x14ac:dyDescent="0.35">
      <c r="A134" s="1">
        <v>40512</v>
      </c>
      <c r="B134">
        <v>171.03579999999999</v>
      </c>
      <c r="C134">
        <v>2.4892590000000001</v>
      </c>
      <c r="E134" s="1">
        <v>40512</v>
      </c>
      <c r="F134">
        <v>165.49930000000001</v>
      </c>
      <c r="G134">
        <v>3.8221150000000002</v>
      </c>
      <c r="I134" s="1">
        <v>40512</v>
      </c>
      <c r="J134">
        <v>167.74799999999999</v>
      </c>
      <c r="K134">
        <v>4.4729640000000002</v>
      </c>
      <c r="M134" s="1">
        <v>40512</v>
      </c>
      <c r="N134">
        <v>164.49610000000001</v>
      </c>
      <c r="O134">
        <v>4.9424489999999999</v>
      </c>
      <c r="Q134" s="1">
        <v>40512</v>
      </c>
      <c r="R134">
        <v>158.07429999999999</v>
      </c>
      <c r="S134">
        <v>2.211033</v>
      </c>
      <c r="U134" s="1">
        <v>40512</v>
      </c>
      <c r="V134">
        <v>169.1824</v>
      </c>
      <c r="W134">
        <v>2.8226230000000001</v>
      </c>
      <c r="Y134" s="1">
        <v>40512</v>
      </c>
      <c r="Z134">
        <v>176.8099</v>
      </c>
      <c r="AA134">
        <v>3.4585680000000001</v>
      </c>
      <c r="AC134" s="1">
        <v>40512</v>
      </c>
      <c r="AD134">
        <v>173.27879999999999</v>
      </c>
      <c r="AE134">
        <v>3.8744480000000001</v>
      </c>
      <c r="AG134" s="1">
        <v>40512</v>
      </c>
      <c r="AH134">
        <v>173.07679999999999</v>
      </c>
      <c r="AI134">
        <v>4.2985740000000003</v>
      </c>
      <c r="AK134" s="1">
        <v>40512</v>
      </c>
      <c r="AL134">
        <v>183.77</v>
      </c>
      <c r="AM134">
        <v>8.3626210000000007</v>
      </c>
    </row>
    <row r="135" spans="1:39" x14ac:dyDescent="0.35">
      <c r="A135" s="1">
        <v>40543</v>
      </c>
      <c r="B135">
        <v>169.11019999999999</v>
      </c>
      <c r="C135">
        <v>2.6265070000000001</v>
      </c>
      <c r="E135" s="1">
        <v>40543</v>
      </c>
      <c r="F135">
        <v>165.46199999999999</v>
      </c>
      <c r="G135">
        <v>3.825942</v>
      </c>
      <c r="I135" s="1">
        <v>40543</v>
      </c>
      <c r="J135">
        <v>167.8253</v>
      </c>
      <c r="K135">
        <v>4.2629570000000001</v>
      </c>
      <c r="M135" s="1">
        <v>40543</v>
      </c>
      <c r="N135">
        <v>163.96899999999999</v>
      </c>
      <c r="O135">
        <v>5.5077680000000004</v>
      </c>
      <c r="Q135" s="1">
        <v>40543</v>
      </c>
      <c r="R135">
        <v>158.33930000000001</v>
      </c>
      <c r="S135">
        <v>2.2122069999999998</v>
      </c>
      <c r="U135" s="1">
        <v>40543</v>
      </c>
      <c r="V135">
        <v>168.77780000000001</v>
      </c>
      <c r="W135">
        <v>2.9452509999999998</v>
      </c>
      <c r="Y135" s="1">
        <v>40543</v>
      </c>
      <c r="Z135">
        <v>175.63220000000001</v>
      </c>
      <c r="AA135">
        <v>3.6380219999999999</v>
      </c>
      <c r="AC135" s="1">
        <v>40543</v>
      </c>
      <c r="AD135">
        <v>171.47309999999999</v>
      </c>
      <c r="AE135">
        <v>4.0215920000000001</v>
      </c>
      <c r="AG135" s="1">
        <v>40543</v>
      </c>
      <c r="AH135">
        <v>170.05439999999999</v>
      </c>
      <c r="AI135">
        <v>4.4259219999999999</v>
      </c>
      <c r="AK135" s="1">
        <v>40543</v>
      </c>
      <c r="AL135">
        <v>187.57</v>
      </c>
      <c r="AM135">
        <v>7.8619450000000004</v>
      </c>
    </row>
    <row r="136" spans="1:39" x14ac:dyDescent="0.35">
      <c r="A136" s="1">
        <v>40574</v>
      </c>
      <c r="B136">
        <v>167.09370000000001</v>
      </c>
      <c r="C136">
        <v>2.9489450000000001</v>
      </c>
      <c r="E136" s="1">
        <v>40574</v>
      </c>
      <c r="F136">
        <v>165.75399999999999</v>
      </c>
      <c r="G136">
        <v>3.8591410000000002</v>
      </c>
      <c r="I136" s="1">
        <v>40574</v>
      </c>
      <c r="J136">
        <v>167.3</v>
      </c>
      <c r="K136">
        <v>4.4763279999999996</v>
      </c>
      <c r="M136" s="1">
        <v>40574</v>
      </c>
      <c r="N136">
        <v>164.28100000000001</v>
      </c>
      <c r="O136">
        <v>5.6199440000000003</v>
      </c>
      <c r="Q136" s="1">
        <v>40574</v>
      </c>
      <c r="R136">
        <v>158.03989999999999</v>
      </c>
      <c r="S136">
        <v>2.5025940000000002</v>
      </c>
      <c r="U136" s="1">
        <v>40574</v>
      </c>
      <c r="V136">
        <v>167.6541</v>
      </c>
      <c r="W136">
        <v>3.2535729999999998</v>
      </c>
      <c r="Y136" s="1">
        <v>40574</v>
      </c>
      <c r="Z136">
        <v>174.36789999999999</v>
      </c>
      <c r="AA136">
        <v>3.844522</v>
      </c>
      <c r="AC136" s="1">
        <v>40574</v>
      </c>
      <c r="AD136">
        <v>170.60409999999999</v>
      </c>
      <c r="AE136">
        <v>4.1960569999999997</v>
      </c>
      <c r="AG136" s="1">
        <v>40574</v>
      </c>
      <c r="AH136">
        <v>167.96729999999999</v>
      </c>
      <c r="AI136">
        <v>4.5581690000000004</v>
      </c>
      <c r="AK136" s="1">
        <v>40574</v>
      </c>
      <c r="AL136">
        <v>192.06</v>
      </c>
      <c r="AM136">
        <v>7.4534209999999996</v>
      </c>
    </row>
    <row r="137" spans="1:39" x14ac:dyDescent="0.35">
      <c r="A137" s="1">
        <v>40602</v>
      </c>
      <c r="B137">
        <v>168.02109999999999</v>
      </c>
      <c r="C137">
        <v>2.9595500000000001</v>
      </c>
      <c r="E137" s="1">
        <v>40602</v>
      </c>
      <c r="F137">
        <v>165.93680000000001</v>
      </c>
      <c r="G137">
        <v>3.9003380000000001</v>
      </c>
      <c r="I137" s="1">
        <v>40602</v>
      </c>
      <c r="J137">
        <v>168.2704</v>
      </c>
      <c r="K137">
        <v>4.4382219999999997</v>
      </c>
      <c r="M137" s="1">
        <v>40602</v>
      </c>
      <c r="N137">
        <v>165.93450000000001</v>
      </c>
      <c r="O137">
        <v>5.5129239999999999</v>
      </c>
      <c r="Q137" s="1">
        <v>40602</v>
      </c>
      <c r="R137">
        <v>158.50880000000001</v>
      </c>
      <c r="S137">
        <v>2.5185040000000001</v>
      </c>
      <c r="U137" s="1">
        <v>40602</v>
      </c>
      <c r="V137">
        <v>168.4684</v>
      </c>
      <c r="W137">
        <v>3.2355290000000001</v>
      </c>
      <c r="Y137" s="1">
        <v>40602</v>
      </c>
      <c r="Z137">
        <v>175.41079999999999</v>
      </c>
      <c r="AA137">
        <v>3.820389</v>
      </c>
      <c r="AC137" s="1">
        <v>40602</v>
      </c>
      <c r="AD137">
        <v>171.4521</v>
      </c>
      <c r="AE137">
        <v>4.1884579999999998</v>
      </c>
      <c r="AG137" s="1">
        <v>40602</v>
      </c>
      <c r="AH137">
        <v>168.94200000000001</v>
      </c>
      <c r="AI137">
        <v>4.560219</v>
      </c>
      <c r="AK137" s="1">
        <v>40602</v>
      </c>
      <c r="AL137">
        <v>195.68</v>
      </c>
      <c r="AM137">
        <v>7.2353290000000001</v>
      </c>
    </row>
    <row r="138" spans="1:39" x14ac:dyDescent="0.35">
      <c r="A138" s="1">
        <v>40633</v>
      </c>
      <c r="B138">
        <v>165.4949</v>
      </c>
      <c r="C138">
        <v>3.0866470000000001</v>
      </c>
      <c r="E138" s="1">
        <v>40633</v>
      </c>
      <c r="F138">
        <v>165.95099999999999</v>
      </c>
      <c r="G138">
        <v>4.0521919999999998</v>
      </c>
      <c r="I138" s="1">
        <v>40633</v>
      </c>
      <c r="J138">
        <v>165.91759999999999</v>
      </c>
      <c r="K138">
        <v>4.6438620000000004</v>
      </c>
      <c r="M138" s="1">
        <v>40633</v>
      </c>
      <c r="N138">
        <v>164.0548</v>
      </c>
      <c r="O138">
        <v>5.7424140000000001</v>
      </c>
      <c r="Q138" s="1">
        <v>40633</v>
      </c>
      <c r="R138">
        <v>157.69900000000001</v>
      </c>
      <c r="S138">
        <v>2.7171379999999998</v>
      </c>
      <c r="U138" s="1">
        <v>40633</v>
      </c>
      <c r="V138">
        <v>166.90260000000001</v>
      </c>
      <c r="W138">
        <v>3.4457260000000001</v>
      </c>
      <c r="Y138" s="1">
        <v>40633</v>
      </c>
      <c r="Z138">
        <v>173.67859999999999</v>
      </c>
      <c r="AA138">
        <v>3.9712710000000002</v>
      </c>
      <c r="AC138" s="1">
        <v>40633</v>
      </c>
      <c r="AD138">
        <v>169.31450000000001</v>
      </c>
      <c r="AE138">
        <v>4.3635840000000004</v>
      </c>
      <c r="AG138" s="1">
        <v>40633</v>
      </c>
      <c r="AH138">
        <v>165.76599999999999</v>
      </c>
      <c r="AI138">
        <v>4.6312810000000004</v>
      </c>
      <c r="AK138" s="1">
        <v>40633</v>
      </c>
      <c r="AL138">
        <v>194.86</v>
      </c>
      <c r="AM138">
        <v>7.8810830000000003</v>
      </c>
    </row>
    <row r="139" spans="1:39" x14ac:dyDescent="0.35">
      <c r="A139" s="1">
        <v>40662</v>
      </c>
      <c r="B139">
        <v>167.07499999999999</v>
      </c>
      <c r="C139">
        <v>3.007714</v>
      </c>
      <c r="E139" s="1">
        <v>40662</v>
      </c>
      <c r="F139">
        <v>167.16980000000001</v>
      </c>
      <c r="G139">
        <v>4.0364750000000003</v>
      </c>
      <c r="I139" s="1">
        <v>40662</v>
      </c>
      <c r="J139">
        <v>167.13890000000001</v>
      </c>
      <c r="K139">
        <v>4.2737600000000002</v>
      </c>
      <c r="M139" s="1">
        <v>40662</v>
      </c>
      <c r="N139">
        <v>165.54689999999999</v>
      </c>
      <c r="O139">
        <v>6.1786079999999997</v>
      </c>
      <c r="Q139" s="1">
        <v>40662</v>
      </c>
      <c r="R139">
        <v>158.14230000000001</v>
      </c>
      <c r="S139">
        <v>2.7562609999999999</v>
      </c>
      <c r="U139" s="1">
        <v>40662</v>
      </c>
      <c r="V139">
        <v>167.76169999999999</v>
      </c>
      <c r="W139">
        <v>3.4383379999999999</v>
      </c>
      <c r="Y139" s="1">
        <v>40662</v>
      </c>
      <c r="Z139">
        <v>175.0915</v>
      </c>
      <c r="AA139">
        <v>3.8422770000000002</v>
      </c>
      <c r="AC139" s="1">
        <v>40662</v>
      </c>
      <c r="AD139">
        <v>171.20330000000001</v>
      </c>
      <c r="AE139">
        <v>4.2709409999999997</v>
      </c>
      <c r="AG139" s="1">
        <v>40662</v>
      </c>
      <c r="AH139">
        <v>168.7696</v>
      </c>
      <c r="AI139">
        <v>4.496607</v>
      </c>
      <c r="AK139" s="1">
        <v>40662</v>
      </c>
      <c r="AL139">
        <v>197.88</v>
      </c>
      <c r="AM139">
        <v>7.5343010000000001</v>
      </c>
    </row>
    <row r="140" spans="1:39" x14ac:dyDescent="0.35">
      <c r="A140" s="1">
        <v>40694</v>
      </c>
      <c r="B140">
        <v>170.22800000000001</v>
      </c>
      <c r="C140">
        <v>2.8145730000000002</v>
      </c>
      <c r="E140" s="1">
        <v>40694</v>
      </c>
      <c r="F140">
        <v>168.2963</v>
      </c>
      <c r="G140">
        <v>4.0038879999999999</v>
      </c>
      <c r="I140" s="1">
        <v>40694</v>
      </c>
      <c r="J140">
        <v>169.02080000000001</v>
      </c>
      <c r="K140">
        <v>4.1604739999999998</v>
      </c>
      <c r="M140" s="1">
        <v>40694</v>
      </c>
      <c r="N140">
        <v>167.2116</v>
      </c>
      <c r="O140">
        <v>6.0967580000000003</v>
      </c>
      <c r="Q140" s="1">
        <v>40694</v>
      </c>
      <c r="R140">
        <v>159.3279</v>
      </c>
      <c r="S140">
        <v>2.6258550000000001</v>
      </c>
      <c r="U140" s="1">
        <v>40694</v>
      </c>
      <c r="V140">
        <v>169.90479999999999</v>
      </c>
      <c r="W140">
        <v>3.266483</v>
      </c>
      <c r="Y140" s="1">
        <v>40694</v>
      </c>
      <c r="Z140">
        <v>177.95869999999999</v>
      </c>
      <c r="AA140">
        <v>3.6555610000000001</v>
      </c>
      <c r="AC140" s="1">
        <v>40694</v>
      </c>
      <c r="AD140">
        <v>173.9648</v>
      </c>
      <c r="AE140">
        <v>4.1365949999999998</v>
      </c>
      <c r="AG140" s="1">
        <v>40694</v>
      </c>
      <c r="AH140">
        <v>172.27930000000001</v>
      </c>
      <c r="AI140">
        <v>4.394209</v>
      </c>
      <c r="AK140" s="1">
        <v>40694</v>
      </c>
      <c r="AL140">
        <v>198.77</v>
      </c>
      <c r="AM140">
        <v>7.5347410000000004</v>
      </c>
    </row>
    <row r="141" spans="1:39" x14ac:dyDescent="0.35">
      <c r="A141" s="1">
        <v>40724</v>
      </c>
      <c r="B141">
        <v>168.50389999999999</v>
      </c>
      <c r="C141">
        <v>2.865631</v>
      </c>
      <c r="E141" s="1">
        <v>40724</v>
      </c>
      <c r="F141">
        <v>167.81200000000001</v>
      </c>
      <c r="G141">
        <v>4.0818320000000003</v>
      </c>
      <c r="I141" s="1">
        <v>40724</v>
      </c>
      <c r="J141">
        <v>167.63560000000001</v>
      </c>
      <c r="K141">
        <v>4.2471500000000004</v>
      </c>
      <c r="M141" s="1">
        <v>40724</v>
      </c>
      <c r="N141">
        <v>163.6617</v>
      </c>
      <c r="O141">
        <v>6.5873039999999996</v>
      </c>
      <c r="Q141" s="1">
        <v>40724</v>
      </c>
      <c r="R141">
        <v>158.97059999999999</v>
      </c>
      <c r="S141">
        <v>2.7330930000000002</v>
      </c>
      <c r="U141" s="1">
        <v>40724</v>
      </c>
      <c r="V141">
        <v>169.25890000000001</v>
      </c>
      <c r="W141">
        <v>3.3127279999999999</v>
      </c>
      <c r="Y141" s="1">
        <v>40724</v>
      </c>
      <c r="Z141">
        <v>176.90209999999999</v>
      </c>
      <c r="AA141">
        <v>3.7658779999999998</v>
      </c>
      <c r="AC141" s="1">
        <v>40724</v>
      </c>
      <c r="AD141">
        <v>172.58099999999999</v>
      </c>
      <c r="AE141">
        <v>4.1629339999999999</v>
      </c>
      <c r="AG141" s="1">
        <v>40724</v>
      </c>
      <c r="AH141">
        <v>168.00710000000001</v>
      </c>
      <c r="AI141">
        <v>4.5383560000000003</v>
      </c>
      <c r="AK141" s="1">
        <v>40724</v>
      </c>
      <c r="AL141">
        <v>195.2</v>
      </c>
      <c r="AM141">
        <v>8.1161359999999991</v>
      </c>
    </row>
    <row r="142" spans="1:39" x14ac:dyDescent="0.35">
      <c r="A142" s="1">
        <v>40753</v>
      </c>
      <c r="B142">
        <v>174.24700000000001</v>
      </c>
      <c r="C142">
        <v>2.5502440000000002</v>
      </c>
      <c r="E142" s="1">
        <v>40753</v>
      </c>
      <c r="F142">
        <v>164.792</v>
      </c>
      <c r="G142">
        <v>4.5217910000000003</v>
      </c>
      <c r="I142" s="1">
        <v>40753</v>
      </c>
      <c r="J142">
        <v>170.7431</v>
      </c>
      <c r="K142">
        <v>4.062602</v>
      </c>
      <c r="M142" s="1">
        <v>40753</v>
      </c>
      <c r="N142">
        <v>166.0273</v>
      </c>
      <c r="O142">
        <v>6.4819509999999996</v>
      </c>
      <c r="Q142" s="1">
        <v>40753</v>
      </c>
      <c r="R142">
        <v>160.0326</v>
      </c>
      <c r="S142">
        <v>2.7210049999999999</v>
      </c>
      <c r="U142" s="1">
        <v>40753</v>
      </c>
      <c r="V142">
        <v>171.5385</v>
      </c>
      <c r="W142">
        <v>3.1617540000000002</v>
      </c>
      <c r="Y142" s="1">
        <v>40753</v>
      </c>
      <c r="Z142">
        <v>179.88030000000001</v>
      </c>
      <c r="AA142">
        <v>3.6357910000000002</v>
      </c>
      <c r="AC142" s="1">
        <v>40753</v>
      </c>
      <c r="AD142">
        <v>175.95779999999999</v>
      </c>
      <c r="AE142">
        <v>4.0103879999999998</v>
      </c>
      <c r="AG142" s="1">
        <v>40753</v>
      </c>
      <c r="AH142">
        <v>173.43039999999999</v>
      </c>
      <c r="AI142">
        <v>4.4090030000000002</v>
      </c>
      <c r="AK142" s="1">
        <v>40753</v>
      </c>
      <c r="AL142">
        <v>194.27</v>
      </c>
      <c r="AM142">
        <v>8.3807559999999999</v>
      </c>
    </row>
    <row r="143" spans="1:39" x14ac:dyDescent="0.35">
      <c r="A143" s="1">
        <v>40786</v>
      </c>
      <c r="B143">
        <v>176.6593</v>
      </c>
      <c r="C143">
        <v>2.2786849999999998</v>
      </c>
      <c r="E143" s="1">
        <v>40786</v>
      </c>
      <c r="F143">
        <v>168.78280000000001</v>
      </c>
      <c r="G143">
        <v>4.0740809999999996</v>
      </c>
      <c r="I143" s="1">
        <v>40786</v>
      </c>
      <c r="J143">
        <v>168.67160000000001</v>
      </c>
      <c r="K143">
        <v>4.3254960000000002</v>
      </c>
      <c r="M143" s="1">
        <v>40786</v>
      </c>
      <c r="N143">
        <v>167.00149999999999</v>
      </c>
      <c r="O143">
        <v>6.4552250000000004</v>
      </c>
      <c r="Q143" s="1">
        <v>40786</v>
      </c>
      <c r="R143">
        <v>160.94579999999999</v>
      </c>
      <c r="S143">
        <v>2.466475</v>
      </c>
      <c r="U143" s="1">
        <v>40786</v>
      </c>
      <c r="V143">
        <v>173.2003</v>
      </c>
      <c r="W143">
        <v>2.9141789999999999</v>
      </c>
      <c r="Y143" s="1">
        <v>40786</v>
      </c>
      <c r="Z143">
        <v>181.77029999999999</v>
      </c>
      <c r="AA143">
        <v>3.4330129999999999</v>
      </c>
      <c r="AC143" s="1">
        <v>40786</v>
      </c>
      <c r="AD143">
        <v>179.93680000000001</v>
      </c>
      <c r="AE143">
        <v>3.708942</v>
      </c>
      <c r="AG143" s="1">
        <v>40786</v>
      </c>
      <c r="AH143">
        <v>176.7441</v>
      </c>
      <c r="AI143">
        <v>4.2226109999999997</v>
      </c>
      <c r="AK143" s="1">
        <v>40786</v>
      </c>
      <c r="AL143">
        <v>182.11</v>
      </c>
      <c r="AM143">
        <v>10.165082999999999</v>
      </c>
    </row>
    <row r="144" spans="1:39" x14ac:dyDescent="0.35">
      <c r="A144" s="1">
        <v>40816</v>
      </c>
      <c r="B144">
        <v>180.75530000000001</v>
      </c>
      <c r="C144">
        <v>2.1010879999999998</v>
      </c>
      <c r="E144" s="1">
        <v>40816</v>
      </c>
      <c r="F144">
        <v>167.8853</v>
      </c>
      <c r="G144">
        <v>4.267531</v>
      </c>
      <c r="I144" s="1">
        <v>40816</v>
      </c>
      <c r="J144">
        <v>167.0889</v>
      </c>
      <c r="K144">
        <v>4.6123149999999997</v>
      </c>
      <c r="M144" s="1">
        <v>40816</v>
      </c>
      <c r="N144">
        <v>164.53479999999999</v>
      </c>
      <c r="O144">
        <v>6.9901859999999996</v>
      </c>
      <c r="Q144" s="1">
        <v>40816</v>
      </c>
      <c r="R144">
        <v>160.69839999999999</v>
      </c>
      <c r="S144">
        <v>2.5949520000000001</v>
      </c>
      <c r="U144" s="1">
        <v>40816</v>
      </c>
      <c r="V144">
        <v>173.4151</v>
      </c>
      <c r="W144">
        <v>2.9502190000000001</v>
      </c>
      <c r="Y144" s="1">
        <v>40816</v>
      </c>
      <c r="Z144">
        <v>181.78380000000001</v>
      </c>
      <c r="AA144">
        <v>3.513903</v>
      </c>
      <c r="AC144" s="1">
        <v>40816</v>
      </c>
      <c r="AD144">
        <v>181.45869999999999</v>
      </c>
      <c r="AE144">
        <v>3.6146959999999999</v>
      </c>
      <c r="AG144" s="1">
        <v>40816</v>
      </c>
      <c r="AH144">
        <v>183.51349999999999</v>
      </c>
      <c r="AI144">
        <v>4.0065710000000001</v>
      </c>
      <c r="AK144" s="1">
        <v>40816</v>
      </c>
      <c r="AL144">
        <v>174.04</v>
      </c>
      <c r="AM144">
        <v>11.480024999999999</v>
      </c>
    </row>
    <row r="145" spans="1:39" x14ac:dyDescent="0.35">
      <c r="A145" s="1">
        <v>40847</v>
      </c>
      <c r="B145">
        <v>179.92439999999999</v>
      </c>
      <c r="C145">
        <v>2.1768040000000002</v>
      </c>
      <c r="E145" s="1">
        <v>40847</v>
      </c>
      <c r="F145">
        <v>165.4195</v>
      </c>
      <c r="G145">
        <v>3.8489429999999998</v>
      </c>
      <c r="I145" s="1">
        <v>40847</v>
      </c>
      <c r="J145">
        <v>169.91829999999999</v>
      </c>
      <c r="K145">
        <v>5.0860380000000003</v>
      </c>
      <c r="M145" s="1">
        <v>40847</v>
      </c>
      <c r="N145">
        <v>166.6155</v>
      </c>
      <c r="O145">
        <v>6.7287309999999998</v>
      </c>
      <c r="Q145" s="1">
        <v>40847</v>
      </c>
      <c r="R145">
        <v>160.95230000000001</v>
      </c>
      <c r="S145">
        <v>2.7089340000000002</v>
      </c>
      <c r="U145" s="1">
        <v>40847</v>
      </c>
      <c r="V145">
        <v>173.67959999999999</v>
      </c>
      <c r="W145">
        <v>2.9852020000000001</v>
      </c>
      <c r="Y145" s="1">
        <v>40847</v>
      </c>
      <c r="Z145">
        <v>181.92320000000001</v>
      </c>
      <c r="AA145">
        <v>3.579329</v>
      </c>
      <c r="AC145" s="1">
        <v>40847</v>
      </c>
      <c r="AD145">
        <v>179.6893</v>
      </c>
      <c r="AE145">
        <v>3.7639659999999999</v>
      </c>
      <c r="AG145" s="1">
        <v>40847</v>
      </c>
      <c r="AH145">
        <v>181.09710000000001</v>
      </c>
      <c r="AI145">
        <v>4.144736</v>
      </c>
      <c r="AK145" s="1">
        <v>40847</v>
      </c>
      <c r="AL145">
        <v>186.39</v>
      </c>
      <c r="AM145">
        <v>9.8903949999999998</v>
      </c>
    </row>
    <row r="146" spans="1:39" x14ac:dyDescent="0.35">
      <c r="A146" s="1">
        <v>40877</v>
      </c>
      <c r="B146">
        <v>179.7636</v>
      </c>
      <c r="C146">
        <v>2.241552</v>
      </c>
      <c r="E146" s="1">
        <v>40877</v>
      </c>
      <c r="F146">
        <v>161.58690000000001</v>
      </c>
      <c r="G146">
        <v>4.412458</v>
      </c>
      <c r="I146" s="1">
        <v>40877</v>
      </c>
      <c r="J146">
        <v>163.14940000000001</v>
      </c>
      <c r="K146">
        <v>5.9752460000000003</v>
      </c>
      <c r="M146" s="1">
        <v>40877</v>
      </c>
      <c r="N146">
        <v>160.84229999999999</v>
      </c>
      <c r="O146">
        <v>7.106096</v>
      </c>
      <c r="Q146" s="1">
        <v>40877</v>
      </c>
      <c r="R146">
        <v>159.86920000000001</v>
      </c>
      <c r="S146">
        <v>3.0469870000000001</v>
      </c>
      <c r="U146" s="1">
        <v>40877</v>
      </c>
      <c r="V146">
        <v>171.43450000000001</v>
      </c>
      <c r="W146">
        <v>3.3118500000000002</v>
      </c>
      <c r="Y146" s="1">
        <v>40877</v>
      </c>
      <c r="Z146">
        <v>177.7835</v>
      </c>
      <c r="AA146">
        <v>3.9501680000000001</v>
      </c>
      <c r="AC146" s="1">
        <v>40877</v>
      </c>
      <c r="AD146">
        <v>174.6446</v>
      </c>
      <c r="AE146">
        <v>4.0896759999999999</v>
      </c>
      <c r="AG146" s="1">
        <v>40877</v>
      </c>
      <c r="AH146">
        <v>179.04660000000001</v>
      </c>
      <c r="AI146">
        <v>4.2870359999999996</v>
      </c>
      <c r="AK146" s="1">
        <v>40877</v>
      </c>
      <c r="AL146">
        <v>175.91</v>
      </c>
      <c r="AM146">
        <v>11.504333000000001</v>
      </c>
    </row>
    <row r="147" spans="1:39" x14ac:dyDescent="0.35">
      <c r="A147" s="1">
        <v>40907</v>
      </c>
      <c r="B147">
        <v>184.8519</v>
      </c>
      <c r="C147">
        <v>1.9694210000000001</v>
      </c>
      <c r="E147" s="1">
        <v>40907</v>
      </c>
      <c r="F147">
        <v>168.58940000000001</v>
      </c>
      <c r="G147">
        <v>3.624644</v>
      </c>
      <c r="I147" s="1">
        <v>40907</v>
      </c>
      <c r="J147">
        <v>169.49780000000001</v>
      </c>
      <c r="K147">
        <v>5.1698719999999998</v>
      </c>
      <c r="M147" s="1">
        <v>40907</v>
      </c>
      <c r="N147">
        <v>165.45599999999999</v>
      </c>
      <c r="O147">
        <v>6.5286179999999998</v>
      </c>
      <c r="Q147" s="1">
        <v>40907</v>
      </c>
      <c r="R147">
        <v>162.36449999999999</v>
      </c>
      <c r="S147">
        <v>2.48054</v>
      </c>
      <c r="U147" s="1">
        <v>40907</v>
      </c>
      <c r="V147">
        <v>175.6199</v>
      </c>
      <c r="W147">
        <v>2.8111510000000002</v>
      </c>
      <c r="Y147" s="1">
        <v>40907</v>
      </c>
      <c r="Z147">
        <v>183.58250000000001</v>
      </c>
      <c r="AA147">
        <v>3.3908160000000001</v>
      </c>
      <c r="AC147" s="1">
        <v>40907</v>
      </c>
      <c r="AD147">
        <v>181.9238</v>
      </c>
      <c r="AE147">
        <v>3.60067</v>
      </c>
      <c r="AG147" s="1">
        <v>40907</v>
      </c>
      <c r="AH147">
        <v>189.10720000000001</v>
      </c>
      <c r="AI147">
        <v>3.925767</v>
      </c>
      <c r="AK147" s="1">
        <v>40907</v>
      </c>
      <c r="AL147">
        <v>181.54</v>
      </c>
      <c r="AM147">
        <v>11.153902</v>
      </c>
    </row>
    <row r="148" spans="1:39" x14ac:dyDescent="0.35">
      <c r="A148" s="1">
        <v>40939</v>
      </c>
      <c r="B148">
        <v>186.31319999999999</v>
      </c>
      <c r="C148">
        <v>1.8807659999999999</v>
      </c>
      <c r="E148" s="1">
        <v>40939</v>
      </c>
      <c r="F148">
        <v>171.93879999999999</v>
      </c>
      <c r="G148">
        <v>2.8805320000000001</v>
      </c>
      <c r="I148" s="1">
        <v>40939</v>
      </c>
      <c r="J148">
        <v>176.52629999999999</v>
      </c>
      <c r="K148">
        <v>4.2781989999999999</v>
      </c>
      <c r="M148" s="1">
        <v>40939</v>
      </c>
      <c r="N148">
        <v>172.13</v>
      </c>
      <c r="O148">
        <v>5.6852130000000001</v>
      </c>
      <c r="Q148" s="1">
        <v>40939</v>
      </c>
      <c r="R148">
        <v>164.39670000000001</v>
      </c>
      <c r="S148">
        <v>2.0007980000000001</v>
      </c>
      <c r="U148" s="1">
        <v>40939</v>
      </c>
      <c r="V148">
        <v>178.86770000000001</v>
      </c>
      <c r="W148">
        <v>2.4864060000000001</v>
      </c>
      <c r="Y148" s="1">
        <v>40939</v>
      </c>
      <c r="Z148">
        <v>188.11500000000001</v>
      </c>
      <c r="AA148">
        <v>3.04528</v>
      </c>
      <c r="AC148" s="1">
        <v>40939</v>
      </c>
      <c r="AD148">
        <v>186.50380000000001</v>
      </c>
      <c r="AE148">
        <v>3.3691589999999998</v>
      </c>
      <c r="AG148" s="1">
        <v>40939</v>
      </c>
      <c r="AH148">
        <v>192.50569999999999</v>
      </c>
      <c r="AI148">
        <v>3.8240789999999998</v>
      </c>
      <c r="AK148" s="1">
        <v>40939</v>
      </c>
      <c r="AL148">
        <v>193.08</v>
      </c>
      <c r="AM148">
        <v>9.5167540000000006</v>
      </c>
    </row>
    <row r="149" spans="1:39" x14ac:dyDescent="0.35">
      <c r="A149" s="1">
        <v>40968</v>
      </c>
      <c r="B149">
        <v>186.3741</v>
      </c>
      <c r="C149">
        <v>1.8038730000000001</v>
      </c>
      <c r="E149" s="1">
        <v>40968</v>
      </c>
      <c r="F149">
        <v>173.55969999999999</v>
      </c>
      <c r="G149">
        <v>2.6528619999999998</v>
      </c>
      <c r="I149" s="1">
        <v>40968</v>
      </c>
      <c r="J149">
        <v>181.2432</v>
      </c>
      <c r="K149">
        <v>3.8405330000000002</v>
      </c>
      <c r="M149" s="1">
        <v>40968</v>
      </c>
      <c r="N149">
        <v>176.14789999999999</v>
      </c>
      <c r="O149">
        <v>5.03207</v>
      </c>
      <c r="Q149" s="1">
        <v>40968</v>
      </c>
      <c r="R149">
        <v>165.50710000000001</v>
      </c>
      <c r="S149">
        <v>1.7128730000000001</v>
      </c>
      <c r="U149" s="1">
        <v>40968</v>
      </c>
      <c r="V149">
        <v>180.79329999999999</v>
      </c>
      <c r="W149">
        <v>2.2592159999999999</v>
      </c>
      <c r="Y149" s="1">
        <v>40968</v>
      </c>
      <c r="Z149">
        <v>190.88300000000001</v>
      </c>
      <c r="AA149">
        <v>2.805072</v>
      </c>
      <c r="AC149" s="1">
        <v>40968</v>
      </c>
      <c r="AD149">
        <v>189.1627</v>
      </c>
      <c r="AE149">
        <v>3.1812269999999998</v>
      </c>
      <c r="AG149" s="1">
        <v>40968</v>
      </c>
      <c r="AH149">
        <v>193.73400000000001</v>
      </c>
      <c r="AI149">
        <v>3.7569870000000001</v>
      </c>
      <c r="AK149" s="1">
        <v>40968</v>
      </c>
      <c r="AL149">
        <v>201.52</v>
      </c>
      <c r="AM149">
        <v>8.3149320000000007</v>
      </c>
    </row>
    <row r="150" spans="1:39" x14ac:dyDescent="0.35">
      <c r="A150" s="1">
        <v>40998</v>
      </c>
      <c r="B150">
        <v>186.6979</v>
      </c>
      <c r="C150">
        <v>1.797566</v>
      </c>
      <c r="E150" s="1">
        <v>40998</v>
      </c>
      <c r="F150">
        <v>174.7824</v>
      </c>
      <c r="G150">
        <v>2.62297</v>
      </c>
      <c r="I150" s="1">
        <v>40998</v>
      </c>
      <c r="J150">
        <v>181.19280000000001</v>
      </c>
      <c r="K150">
        <v>3.897173</v>
      </c>
      <c r="M150" s="1">
        <v>40998</v>
      </c>
      <c r="N150">
        <v>177.6885</v>
      </c>
      <c r="O150">
        <v>4.819007</v>
      </c>
      <c r="Q150" s="1">
        <v>40998</v>
      </c>
      <c r="R150">
        <v>165.8364</v>
      </c>
      <c r="S150">
        <v>1.7249620000000001</v>
      </c>
      <c r="U150" s="1">
        <v>40998</v>
      </c>
      <c r="V150">
        <v>181.3537</v>
      </c>
      <c r="W150">
        <v>2.2232310000000002</v>
      </c>
      <c r="Y150" s="1">
        <v>40998</v>
      </c>
      <c r="Z150">
        <v>191.7807</v>
      </c>
      <c r="AA150">
        <v>2.7352470000000002</v>
      </c>
      <c r="AC150" s="1">
        <v>40998</v>
      </c>
      <c r="AD150">
        <v>190.0736</v>
      </c>
      <c r="AE150">
        <v>3.1790530000000001</v>
      </c>
      <c r="AG150" s="1">
        <v>40998</v>
      </c>
      <c r="AH150">
        <v>193.40899999999999</v>
      </c>
      <c r="AI150">
        <v>3.8094540000000001</v>
      </c>
      <c r="AK150" s="1">
        <v>40998</v>
      </c>
      <c r="AL150">
        <v>204.36</v>
      </c>
      <c r="AM150">
        <v>8.058154</v>
      </c>
    </row>
    <row r="151" spans="1:39" x14ac:dyDescent="0.35">
      <c r="A151" s="1">
        <v>41029</v>
      </c>
      <c r="B151">
        <v>188.5829</v>
      </c>
      <c r="C151">
        <v>1.75458</v>
      </c>
      <c r="E151" s="1">
        <v>41029</v>
      </c>
      <c r="F151">
        <v>175.80359999999999</v>
      </c>
      <c r="G151">
        <v>2.5548790000000001</v>
      </c>
      <c r="I151" s="1">
        <v>41029</v>
      </c>
      <c r="J151">
        <v>180.03280000000001</v>
      </c>
      <c r="K151">
        <v>4.1289749999999996</v>
      </c>
      <c r="M151" s="1">
        <v>41029</v>
      </c>
      <c r="N151">
        <v>178.19200000000001</v>
      </c>
      <c r="O151">
        <v>4.9769860000000001</v>
      </c>
      <c r="Q151" s="1">
        <v>41029</v>
      </c>
      <c r="R151">
        <v>166.12950000000001</v>
      </c>
      <c r="S151">
        <v>1.8020350000000001</v>
      </c>
      <c r="U151" s="1">
        <v>41029</v>
      </c>
      <c r="V151">
        <v>181.97630000000001</v>
      </c>
      <c r="W151">
        <v>2.2447219999999999</v>
      </c>
      <c r="Y151" s="1">
        <v>41029</v>
      </c>
      <c r="Z151">
        <v>192.61859999999999</v>
      </c>
      <c r="AA151">
        <v>2.7441279999999999</v>
      </c>
      <c r="AC151" s="1">
        <v>41029</v>
      </c>
      <c r="AD151">
        <v>191.0727</v>
      </c>
      <c r="AE151">
        <v>3.2048830000000001</v>
      </c>
      <c r="AG151" s="1">
        <v>41029</v>
      </c>
      <c r="AH151">
        <v>195.12970000000001</v>
      </c>
      <c r="AI151">
        <v>3.818527</v>
      </c>
      <c r="AK151" s="1">
        <v>41029</v>
      </c>
      <c r="AL151">
        <v>203.36</v>
      </c>
      <c r="AM151">
        <v>8.4303299999999997</v>
      </c>
    </row>
    <row r="152" spans="1:39" x14ac:dyDescent="0.35">
      <c r="A152" s="1">
        <v>41060</v>
      </c>
      <c r="B152">
        <v>195.49170000000001</v>
      </c>
      <c r="C152">
        <v>1.4071979999999999</v>
      </c>
      <c r="E152" s="1">
        <v>41060</v>
      </c>
      <c r="F152">
        <v>178.0429</v>
      </c>
      <c r="G152">
        <v>2.404757</v>
      </c>
      <c r="I152" s="1">
        <v>41060</v>
      </c>
      <c r="J152">
        <v>177.35849999999999</v>
      </c>
      <c r="K152">
        <v>4.5904730000000002</v>
      </c>
      <c r="M152" s="1">
        <v>41060</v>
      </c>
      <c r="N152">
        <v>177.75649999999999</v>
      </c>
      <c r="O152">
        <v>5.3227880000000001</v>
      </c>
      <c r="Q152" s="1">
        <v>41060</v>
      </c>
      <c r="R152">
        <v>165.7073</v>
      </c>
      <c r="S152">
        <v>1.9922340000000001</v>
      </c>
      <c r="U152" s="1">
        <v>41060</v>
      </c>
      <c r="V152">
        <v>182.51480000000001</v>
      </c>
      <c r="W152">
        <v>2.230477</v>
      </c>
      <c r="Y152" s="1">
        <v>41060</v>
      </c>
      <c r="Z152">
        <v>194.60400000000001</v>
      </c>
      <c r="AA152">
        <v>2.5795509999999999</v>
      </c>
      <c r="AC152" s="1">
        <v>41060</v>
      </c>
      <c r="AD152">
        <v>195.19739999999999</v>
      </c>
      <c r="AE152">
        <v>2.9409040000000002</v>
      </c>
      <c r="AG152" s="1">
        <v>41060</v>
      </c>
      <c r="AH152">
        <v>206.2114</v>
      </c>
      <c r="AI152">
        <v>3.4283160000000001</v>
      </c>
      <c r="AK152" s="1">
        <v>41060</v>
      </c>
      <c r="AL152">
        <v>198.36</v>
      </c>
      <c r="AM152">
        <v>9.2375050000000005</v>
      </c>
    </row>
    <row r="153" spans="1:39" x14ac:dyDescent="0.35">
      <c r="A153" s="1">
        <v>41089</v>
      </c>
      <c r="B153">
        <v>192.3459</v>
      </c>
      <c r="C153">
        <v>1.5860909999999999</v>
      </c>
      <c r="E153" s="1">
        <v>41089</v>
      </c>
      <c r="F153">
        <v>176.68469999999999</v>
      </c>
      <c r="G153">
        <v>2.0883720000000001</v>
      </c>
      <c r="I153" s="1">
        <v>41089</v>
      </c>
      <c r="J153">
        <v>178.9915</v>
      </c>
      <c r="K153">
        <v>4.1529740000000004</v>
      </c>
      <c r="M153" s="1">
        <v>41089</v>
      </c>
      <c r="N153">
        <v>178.3751</v>
      </c>
      <c r="O153">
        <v>5.4248909999999997</v>
      </c>
      <c r="Q153" s="1">
        <v>41089</v>
      </c>
      <c r="R153">
        <v>166.31370000000001</v>
      </c>
      <c r="S153">
        <v>1.9471959999999999</v>
      </c>
      <c r="U153" s="1">
        <v>41089</v>
      </c>
      <c r="V153">
        <v>182.6011</v>
      </c>
      <c r="W153">
        <v>2.2635239999999999</v>
      </c>
      <c r="Y153" s="1">
        <v>41089</v>
      </c>
      <c r="Z153">
        <v>194.03530000000001</v>
      </c>
      <c r="AA153">
        <v>2.6645889999999999</v>
      </c>
      <c r="AC153" s="1">
        <v>41089</v>
      </c>
      <c r="AD153">
        <v>193.45410000000001</v>
      </c>
      <c r="AE153">
        <v>3.0619580000000002</v>
      </c>
      <c r="AG153" s="1">
        <v>41089</v>
      </c>
      <c r="AH153">
        <v>200.45259999999999</v>
      </c>
      <c r="AI153">
        <v>3.657851</v>
      </c>
      <c r="AK153" s="1">
        <v>41089</v>
      </c>
      <c r="AL153">
        <v>202.46</v>
      </c>
      <c r="AM153">
        <v>9.0169870000000003</v>
      </c>
    </row>
    <row r="154" spans="1:39" x14ac:dyDescent="0.35">
      <c r="A154" s="1">
        <v>41121</v>
      </c>
      <c r="B154">
        <v>198.9913</v>
      </c>
      <c r="C154">
        <v>1.250572</v>
      </c>
      <c r="E154" s="1">
        <v>41121</v>
      </c>
      <c r="F154">
        <v>181.72470000000001</v>
      </c>
      <c r="G154">
        <v>1.6643790000000001</v>
      </c>
      <c r="I154" s="1">
        <v>41121</v>
      </c>
      <c r="J154">
        <v>180.94280000000001</v>
      </c>
      <c r="K154">
        <v>3.0946739999999999</v>
      </c>
      <c r="M154" s="1">
        <v>41121</v>
      </c>
      <c r="N154">
        <v>180.75640000000001</v>
      </c>
      <c r="O154">
        <v>5.3125020000000003</v>
      </c>
      <c r="Q154" s="1">
        <v>41121</v>
      </c>
      <c r="R154">
        <v>167.92269999999999</v>
      </c>
      <c r="S154">
        <v>1.7342949999999999</v>
      </c>
      <c r="U154" s="1">
        <v>41121</v>
      </c>
      <c r="V154">
        <v>186.04939999999999</v>
      </c>
      <c r="W154">
        <v>1.981023</v>
      </c>
      <c r="Y154" s="1">
        <v>41121</v>
      </c>
      <c r="Z154">
        <v>199.15780000000001</v>
      </c>
      <c r="AA154">
        <v>2.2894380000000001</v>
      </c>
      <c r="AC154" s="1">
        <v>41121</v>
      </c>
      <c r="AD154">
        <v>199.49879999999999</v>
      </c>
      <c r="AE154">
        <v>2.7383950000000001</v>
      </c>
      <c r="AG154" s="1">
        <v>41121</v>
      </c>
      <c r="AH154">
        <v>210.01519999999999</v>
      </c>
      <c r="AI154">
        <v>3.3855140000000001</v>
      </c>
      <c r="AK154" s="1">
        <v>41121</v>
      </c>
      <c r="AL154">
        <v>206.78</v>
      </c>
      <c r="AM154">
        <v>8.5477399999999992</v>
      </c>
    </row>
    <row r="155" spans="1:39" x14ac:dyDescent="0.35">
      <c r="A155" s="1">
        <v>41152</v>
      </c>
      <c r="B155">
        <v>198.51480000000001</v>
      </c>
      <c r="C155">
        <v>1.250583</v>
      </c>
      <c r="E155" s="1">
        <v>41152</v>
      </c>
      <c r="F155">
        <v>182.69280000000001</v>
      </c>
      <c r="G155">
        <v>1.5624020000000001</v>
      </c>
      <c r="I155" s="1">
        <v>41152</v>
      </c>
      <c r="J155">
        <v>182.2133</v>
      </c>
      <c r="K155">
        <v>2.896884</v>
      </c>
      <c r="M155" s="1">
        <v>41152</v>
      </c>
      <c r="N155">
        <v>184.6096</v>
      </c>
      <c r="O155">
        <v>4.8365749999999998</v>
      </c>
      <c r="Q155" s="1">
        <v>41152</v>
      </c>
      <c r="R155">
        <v>168.9316</v>
      </c>
      <c r="S155">
        <v>1.471355</v>
      </c>
      <c r="U155" s="1">
        <v>41152</v>
      </c>
      <c r="V155">
        <v>187.37010000000001</v>
      </c>
      <c r="W155">
        <v>1.812921</v>
      </c>
      <c r="Y155" s="1">
        <v>41152</v>
      </c>
      <c r="Z155">
        <v>200.4846</v>
      </c>
      <c r="AA155">
        <v>2.1762450000000002</v>
      </c>
      <c r="AC155" s="1">
        <v>41152</v>
      </c>
      <c r="AD155">
        <v>200.4502</v>
      </c>
      <c r="AE155">
        <v>2.684447</v>
      </c>
      <c r="AG155" s="1">
        <v>41152</v>
      </c>
      <c r="AH155">
        <v>209.97290000000001</v>
      </c>
      <c r="AI155">
        <v>3.378816</v>
      </c>
      <c r="AK155" s="1">
        <v>41152</v>
      </c>
      <c r="AL155">
        <v>212.24</v>
      </c>
      <c r="AM155">
        <v>7.7747609999999998</v>
      </c>
    </row>
    <row r="156" spans="1:39" x14ac:dyDescent="0.35">
      <c r="A156" s="1">
        <v>41180</v>
      </c>
      <c r="B156">
        <v>197.691</v>
      </c>
      <c r="C156">
        <v>1.2903100000000001</v>
      </c>
      <c r="E156" s="1">
        <v>41180</v>
      </c>
      <c r="F156">
        <v>183.00210000000001</v>
      </c>
      <c r="G156">
        <v>1.581915</v>
      </c>
      <c r="I156" s="1">
        <v>41180</v>
      </c>
      <c r="J156">
        <v>183.56100000000001</v>
      </c>
      <c r="K156">
        <v>2.770848</v>
      </c>
      <c r="M156" s="1">
        <v>41180</v>
      </c>
      <c r="N156">
        <v>190.63210000000001</v>
      </c>
      <c r="O156">
        <v>4.3009550000000001</v>
      </c>
      <c r="Q156" s="1">
        <v>41180</v>
      </c>
      <c r="R156">
        <v>169.4374</v>
      </c>
      <c r="S156">
        <v>1.3410120000000001</v>
      </c>
      <c r="U156" s="1">
        <v>41180</v>
      </c>
      <c r="V156">
        <v>188.4812</v>
      </c>
      <c r="W156">
        <v>1.720194</v>
      </c>
      <c r="Y156" s="1">
        <v>41180</v>
      </c>
      <c r="Z156">
        <v>202.07380000000001</v>
      </c>
      <c r="AA156">
        <v>2.103675</v>
      </c>
      <c r="AC156" s="1">
        <v>41180</v>
      </c>
      <c r="AD156">
        <v>202.64449999999999</v>
      </c>
      <c r="AE156">
        <v>2.6006770000000001</v>
      </c>
      <c r="AG156" s="1">
        <v>41180</v>
      </c>
      <c r="AH156">
        <v>210.9316</v>
      </c>
      <c r="AI156">
        <v>3.3536769999999998</v>
      </c>
      <c r="AK156" s="1">
        <v>41180</v>
      </c>
      <c r="AL156">
        <v>217.24</v>
      </c>
      <c r="AM156">
        <v>7.3229990000000003</v>
      </c>
    </row>
    <row r="157" spans="1:39" x14ac:dyDescent="0.35">
      <c r="A157" s="1">
        <v>41213</v>
      </c>
      <c r="B157">
        <v>196.94669999999999</v>
      </c>
      <c r="C157">
        <v>1.327512</v>
      </c>
      <c r="E157" s="1">
        <v>41213</v>
      </c>
      <c r="F157">
        <v>183.67939999999999</v>
      </c>
      <c r="G157">
        <v>1.5303929999999999</v>
      </c>
      <c r="I157" s="1">
        <v>41213</v>
      </c>
      <c r="J157">
        <v>185.09559999999999</v>
      </c>
      <c r="K157">
        <v>2.576492</v>
      </c>
      <c r="M157" s="1">
        <v>41213</v>
      </c>
      <c r="N157">
        <v>194.12549999999999</v>
      </c>
      <c r="O157">
        <v>3.9881069999999998</v>
      </c>
      <c r="Q157" s="1">
        <v>41213</v>
      </c>
      <c r="R157">
        <v>169.71639999999999</v>
      </c>
      <c r="S157">
        <v>1.222675</v>
      </c>
      <c r="U157" s="1">
        <v>41213</v>
      </c>
      <c r="V157">
        <v>189.3082</v>
      </c>
      <c r="W157">
        <v>1.6360840000000001</v>
      </c>
      <c r="Y157" s="1">
        <v>41213</v>
      </c>
      <c r="Z157">
        <v>203.16669999999999</v>
      </c>
      <c r="AA157">
        <v>2.0877370000000002</v>
      </c>
      <c r="AC157" s="1">
        <v>41213</v>
      </c>
      <c r="AD157">
        <v>203.80539999999999</v>
      </c>
      <c r="AE157">
        <v>2.522243</v>
      </c>
      <c r="AG157" s="1">
        <v>41213</v>
      </c>
      <c r="AH157">
        <v>211.3143</v>
      </c>
      <c r="AI157">
        <v>3.3364099999999999</v>
      </c>
      <c r="AK157" s="1">
        <v>41213</v>
      </c>
      <c r="AL157">
        <v>221.66</v>
      </c>
      <c r="AM157">
        <v>6.9645999999999999</v>
      </c>
    </row>
    <row r="158" spans="1:39" x14ac:dyDescent="0.35">
      <c r="A158" s="1">
        <v>41243</v>
      </c>
      <c r="B158">
        <v>197.99610000000001</v>
      </c>
      <c r="C158">
        <v>1.2209620000000001</v>
      </c>
      <c r="E158" s="1">
        <v>41243</v>
      </c>
      <c r="F158">
        <v>185.57480000000001</v>
      </c>
      <c r="G158">
        <v>1.3437170000000001</v>
      </c>
      <c r="I158" s="1">
        <v>41243</v>
      </c>
      <c r="J158">
        <v>186.69569999999999</v>
      </c>
      <c r="K158">
        <v>2.428083</v>
      </c>
      <c r="M158" s="1">
        <v>41243</v>
      </c>
      <c r="N158">
        <v>197.79339999999999</v>
      </c>
      <c r="O158">
        <v>3.7259099999999998</v>
      </c>
      <c r="Q158" s="1">
        <v>41243</v>
      </c>
      <c r="R158">
        <v>170.1009</v>
      </c>
      <c r="S158">
        <v>1.112236</v>
      </c>
      <c r="U158" s="1">
        <v>41243</v>
      </c>
      <c r="V158">
        <v>190.45679999999999</v>
      </c>
      <c r="W158">
        <v>1.4789890000000001</v>
      </c>
      <c r="Y158" s="1">
        <v>41243</v>
      </c>
      <c r="Z158">
        <v>205.166</v>
      </c>
      <c r="AA158">
        <v>1.9443410000000001</v>
      </c>
      <c r="AC158" s="1">
        <v>41243</v>
      </c>
      <c r="AD158">
        <v>206.66560000000001</v>
      </c>
      <c r="AE158">
        <v>2.3592780000000002</v>
      </c>
      <c r="AG158" s="1">
        <v>41243</v>
      </c>
      <c r="AH158">
        <v>214.8468</v>
      </c>
      <c r="AI158">
        <v>3.2023139999999999</v>
      </c>
      <c r="AK158" s="1">
        <v>41243</v>
      </c>
      <c r="AL158">
        <v>225.83</v>
      </c>
      <c r="AM158">
        <v>6.472378</v>
      </c>
    </row>
    <row r="159" spans="1:39" x14ac:dyDescent="0.35">
      <c r="A159" s="1">
        <v>41274</v>
      </c>
      <c r="B159">
        <v>198.7337</v>
      </c>
      <c r="C159">
        <v>1.190088</v>
      </c>
      <c r="E159" s="1">
        <v>41274</v>
      </c>
      <c r="F159">
        <v>186.81870000000001</v>
      </c>
      <c r="G159">
        <v>1.261717</v>
      </c>
      <c r="I159" s="1">
        <v>41274</v>
      </c>
      <c r="J159">
        <v>188.22040000000001</v>
      </c>
      <c r="K159">
        <v>2.310718</v>
      </c>
      <c r="M159" s="1">
        <v>41274</v>
      </c>
      <c r="N159">
        <v>199.58580000000001</v>
      </c>
      <c r="O159">
        <v>3.634417</v>
      </c>
      <c r="Q159" s="1">
        <v>41274</v>
      </c>
      <c r="R159">
        <v>170.56129999999999</v>
      </c>
      <c r="S159">
        <v>1.062138</v>
      </c>
      <c r="U159" s="1">
        <v>41274</v>
      </c>
      <c r="V159">
        <v>191.55340000000001</v>
      </c>
      <c r="W159">
        <v>1.383621</v>
      </c>
      <c r="Y159" s="1">
        <v>41274</v>
      </c>
      <c r="Z159">
        <v>206.71719999999999</v>
      </c>
      <c r="AA159">
        <v>1.842457</v>
      </c>
      <c r="AC159" s="1">
        <v>41274</v>
      </c>
      <c r="AD159">
        <v>208.34800000000001</v>
      </c>
      <c r="AE159">
        <v>2.2933970000000001</v>
      </c>
      <c r="AG159" s="1">
        <v>41274</v>
      </c>
      <c r="AH159">
        <v>216.56399999999999</v>
      </c>
      <c r="AI159">
        <v>3.1587869999999998</v>
      </c>
      <c r="AK159" s="1">
        <v>41274</v>
      </c>
      <c r="AL159">
        <v>231.12</v>
      </c>
      <c r="AM159">
        <v>5.9065000000000003</v>
      </c>
    </row>
    <row r="160" spans="1:39" x14ac:dyDescent="0.35">
      <c r="A160" s="1">
        <v>41305</v>
      </c>
      <c r="B160">
        <v>191.77109999999999</v>
      </c>
      <c r="C160">
        <v>1.4605870000000001</v>
      </c>
      <c r="E160" s="1">
        <v>41305</v>
      </c>
      <c r="F160">
        <v>183.7483</v>
      </c>
      <c r="G160">
        <v>1.557161</v>
      </c>
      <c r="I160" s="1">
        <v>41305</v>
      </c>
      <c r="J160">
        <v>184.5558</v>
      </c>
      <c r="K160">
        <v>2.4944600000000001</v>
      </c>
      <c r="M160" s="1">
        <v>41305</v>
      </c>
      <c r="N160">
        <v>200.93520000000001</v>
      </c>
      <c r="O160">
        <v>3.509309</v>
      </c>
      <c r="Q160" s="1">
        <v>41305</v>
      </c>
      <c r="R160">
        <v>169.36859999999999</v>
      </c>
      <c r="S160">
        <v>1.1606920000000001</v>
      </c>
      <c r="U160" s="1">
        <v>41305</v>
      </c>
      <c r="V160">
        <v>189.0204</v>
      </c>
      <c r="W160">
        <v>1.617802</v>
      </c>
      <c r="Y160" s="1">
        <v>41305</v>
      </c>
      <c r="Z160">
        <v>203.04419999999999</v>
      </c>
      <c r="AA160">
        <v>2.0827830000000001</v>
      </c>
      <c r="AC160" s="1">
        <v>41305</v>
      </c>
      <c r="AD160">
        <v>203.89359999999999</v>
      </c>
      <c r="AE160">
        <v>2.5268109999999999</v>
      </c>
      <c r="AG160" s="1">
        <v>41305</v>
      </c>
      <c r="AH160">
        <v>208.26929999999999</v>
      </c>
      <c r="AI160">
        <v>3.345688</v>
      </c>
      <c r="AK160" s="1">
        <v>41305</v>
      </c>
      <c r="AL160">
        <v>231.79</v>
      </c>
      <c r="AM160">
        <v>6.1370550000000001</v>
      </c>
    </row>
    <row r="161" spans="1:39" x14ac:dyDescent="0.35">
      <c r="A161" s="1">
        <v>41333</v>
      </c>
      <c r="B161">
        <v>193.58860000000001</v>
      </c>
      <c r="C161">
        <v>1.294141</v>
      </c>
      <c r="E161" s="1">
        <v>41333</v>
      </c>
      <c r="F161">
        <v>185.11410000000001</v>
      </c>
      <c r="G161">
        <v>1.409176</v>
      </c>
      <c r="I161" s="1">
        <v>41333</v>
      </c>
      <c r="J161">
        <v>186.61179999999999</v>
      </c>
      <c r="K161">
        <v>2.315534</v>
      </c>
      <c r="M161" s="1">
        <v>41333</v>
      </c>
      <c r="N161">
        <v>200.37039999999999</v>
      </c>
      <c r="O161">
        <v>3.5740989999999999</v>
      </c>
      <c r="Q161" s="1">
        <v>41333</v>
      </c>
      <c r="R161">
        <v>170.0444</v>
      </c>
      <c r="S161">
        <v>1.023028</v>
      </c>
      <c r="U161" s="1">
        <v>41333</v>
      </c>
      <c r="V161">
        <v>190.6121</v>
      </c>
      <c r="W161">
        <v>1.487411</v>
      </c>
      <c r="Y161" s="1">
        <v>41333</v>
      </c>
      <c r="Z161">
        <v>205.05449999999999</v>
      </c>
      <c r="AA161">
        <v>1.913659</v>
      </c>
      <c r="AC161" s="1">
        <v>41333</v>
      </c>
      <c r="AD161">
        <v>205.8417</v>
      </c>
      <c r="AE161">
        <v>2.3871560000000001</v>
      </c>
      <c r="AG161" s="1">
        <v>41333</v>
      </c>
      <c r="AH161">
        <v>208.66650000000001</v>
      </c>
      <c r="AI161">
        <v>3.343375</v>
      </c>
      <c r="AK161" s="1">
        <v>41333</v>
      </c>
      <c r="AL161">
        <v>232.95</v>
      </c>
      <c r="AM161">
        <v>5.6775190000000002</v>
      </c>
    </row>
    <row r="162" spans="1:39" x14ac:dyDescent="0.35">
      <c r="A162" s="1">
        <v>41362</v>
      </c>
      <c r="B162">
        <v>196.7269</v>
      </c>
      <c r="C162">
        <v>1.217152</v>
      </c>
      <c r="E162" s="1">
        <v>41362</v>
      </c>
      <c r="F162">
        <v>186.57470000000001</v>
      </c>
      <c r="G162">
        <v>1.336228</v>
      </c>
      <c r="I162" s="1">
        <v>41362</v>
      </c>
      <c r="J162">
        <v>188.5385</v>
      </c>
      <c r="K162">
        <v>2.2352400000000001</v>
      </c>
      <c r="M162" s="1">
        <v>41362</v>
      </c>
      <c r="N162">
        <v>201.6729</v>
      </c>
      <c r="O162">
        <v>3.5375260000000002</v>
      </c>
      <c r="Q162" s="1">
        <v>41362</v>
      </c>
      <c r="R162">
        <v>170.73240000000001</v>
      </c>
      <c r="S162">
        <v>1.0112099999999999</v>
      </c>
      <c r="U162" s="1">
        <v>41362</v>
      </c>
      <c r="V162">
        <v>191.67140000000001</v>
      </c>
      <c r="W162">
        <v>1.4190480000000001</v>
      </c>
      <c r="Y162" s="1">
        <v>41362</v>
      </c>
      <c r="Z162">
        <v>207.07220000000001</v>
      </c>
      <c r="AA162">
        <v>1.8817550000000001</v>
      </c>
      <c r="AC162" s="1">
        <v>41362</v>
      </c>
      <c r="AD162">
        <v>208.7311</v>
      </c>
      <c r="AE162">
        <v>2.2618269999999998</v>
      </c>
      <c r="AG162" s="1">
        <v>41362</v>
      </c>
      <c r="AH162">
        <v>213.76429999999999</v>
      </c>
      <c r="AI162">
        <v>3.2254170000000002</v>
      </c>
      <c r="AK162" s="1">
        <v>41362</v>
      </c>
      <c r="AL162">
        <v>234.64</v>
      </c>
      <c r="AM162">
        <v>5.7445789999999999</v>
      </c>
    </row>
    <row r="163" spans="1:39" x14ac:dyDescent="0.35">
      <c r="A163" s="1">
        <v>41394</v>
      </c>
      <c r="B163">
        <v>198.38</v>
      </c>
      <c r="C163">
        <v>0.90883899999999995</v>
      </c>
      <c r="E163" s="1">
        <v>41394</v>
      </c>
      <c r="F163">
        <v>189.60339999999999</v>
      </c>
      <c r="G163">
        <v>1.3548020000000001</v>
      </c>
      <c r="I163" s="1">
        <v>41394</v>
      </c>
      <c r="J163">
        <v>191.7079</v>
      </c>
      <c r="K163">
        <v>1.9679800000000001</v>
      </c>
      <c r="M163" s="1">
        <v>41394</v>
      </c>
      <c r="N163">
        <v>209.3938</v>
      </c>
      <c r="O163">
        <v>2.9230339999999999</v>
      </c>
      <c r="Q163" s="1">
        <v>41394</v>
      </c>
      <c r="R163">
        <v>171.44049999999999</v>
      </c>
      <c r="S163">
        <v>0.78795999999999999</v>
      </c>
      <c r="U163" s="1">
        <v>41394</v>
      </c>
      <c r="V163">
        <v>193.57990000000001</v>
      </c>
      <c r="W163">
        <v>1.1784840000000001</v>
      </c>
      <c r="Y163" s="1">
        <v>41394</v>
      </c>
      <c r="Z163">
        <v>210.6301</v>
      </c>
      <c r="AA163">
        <v>1.629159</v>
      </c>
      <c r="AC163" s="1">
        <v>41394</v>
      </c>
      <c r="AD163">
        <v>213.6798</v>
      </c>
      <c r="AE163">
        <v>1.9581409999999999</v>
      </c>
      <c r="AG163" s="1">
        <v>41394</v>
      </c>
      <c r="AH163">
        <v>222.00819999999999</v>
      </c>
      <c r="AI163">
        <v>2.9539569999999999</v>
      </c>
      <c r="AK163" s="1">
        <v>41394</v>
      </c>
      <c r="AL163">
        <v>240.72</v>
      </c>
      <c r="AM163">
        <v>5.0255549999999998</v>
      </c>
    </row>
    <row r="164" spans="1:39" x14ac:dyDescent="0.35">
      <c r="A164" s="1">
        <v>41425</v>
      </c>
      <c r="B164">
        <v>195.71889999999999</v>
      </c>
      <c r="C164">
        <v>1.066622</v>
      </c>
      <c r="E164" s="1">
        <v>41425</v>
      </c>
      <c r="F164">
        <v>185.52629999999999</v>
      </c>
      <c r="G164">
        <v>1.554168</v>
      </c>
      <c r="I164" s="1">
        <v>41425</v>
      </c>
      <c r="J164">
        <v>190.0154</v>
      </c>
      <c r="K164">
        <v>2.0502199999999999</v>
      </c>
      <c r="M164" s="1">
        <v>41425</v>
      </c>
      <c r="N164">
        <v>207.8578</v>
      </c>
      <c r="O164">
        <v>3.088571</v>
      </c>
      <c r="Q164" s="1">
        <v>41425</v>
      </c>
      <c r="R164">
        <v>171.01060000000001</v>
      </c>
      <c r="S164">
        <v>0.85466500000000001</v>
      </c>
      <c r="U164" s="1">
        <v>41425</v>
      </c>
      <c r="V164">
        <v>192.4282</v>
      </c>
      <c r="W164">
        <v>1.3205519999999999</v>
      </c>
      <c r="Y164" s="1">
        <v>41425</v>
      </c>
      <c r="Z164">
        <v>208.40950000000001</v>
      </c>
      <c r="AA164">
        <v>1.8300339999999999</v>
      </c>
      <c r="AC164" s="1">
        <v>41425</v>
      </c>
      <c r="AD164">
        <v>210.04069999999999</v>
      </c>
      <c r="AE164">
        <v>2.2093639999999999</v>
      </c>
      <c r="AG164" s="1">
        <v>41425</v>
      </c>
      <c r="AH164">
        <v>214.5797</v>
      </c>
      <c r="AI164">
        <v>3.2034199999999999</v>
      </c>
      <c r="AK164" s="1">
        <v>41425</v>
      </c>
      <c r="AL164">
        <v>241.38</v>
      </c>
      <c r="AM164">
        <v>5.1992019999999997</v>
      </c>
    </row>
    <row r="165" spans="1:39" x14ac:dyDescent="0.35">
      <c r="A165" s="1">
        <v>41453</v>
      </c>
      <c r="B165">
        <v>192.9854</v>
      </c>
      <c r="C165">
        <v>1.2916639999999999</v>
      </c>
      <c r="E165" s="1">
        <v>41453</v>
      </c>
      <c r="F165">
        <v>181.81530000000001</v>
      </c>
      <c r="G165">
        <v>1.8188839999999999</v>
      </c>
      <c r="I165" s="1">
        <v>41453</v>
      </c>
      <c r="J165">
        <v>185.79849999999999</v>
      </c>
      <c r="K165">
        <v>2.4588589999999999</v>
      </c>
      <c r="M165" s="1">
        <v>41453</v>
      </c>
      <c r="N165">
        <v>203.8485</v>
      </c>
      <c r="O165">
        <v>3.519679</v>
      </c>
      <c r="Q165" s="1">
        <v>41453</v>
      </c>
      <c r="R165">
        <v>170.2646</v>
      </c>
      <c r="S165">
        <v>1.0986610000000001</v>
      </c>
      <c r="U165" s="1">
        <v>41453</v>
      </c>
      <c r="V165">
        <v>190.1301</v>
      </c>
      <c r="W165">
        <v>1.6628259999999999</v>
      </c>
      <c r="Y165" s="1">
        <v>41453</v>
      </c>
      <c r="Z165">
        <v>204.3168</v>
      </c>
      <c r="AA165">
        <v>2.212637</v>
      </c>
      <c r="AC165" s="1">
        <v>41453</v>
      </c>
      <c r="AD165">
        <v>204.8109</v>
      </c>
      <c r="AE165">
        <v>2.5804719999999999</v>
      </c>
      <c r="AG165" s="1">
        <v>41453</v>
      </c>
      <c r="AH165">
        <v>207.40530000000001</v>
      </c>
      <c r="AI165">
        <v>3.4932729999999999</v>
      </c>
      <c r="AK165" s="1">
        <v>41453</v>
      </c>
      <c r="AL165">
        <v>236.57</v>
      </c>
      <c r="AM165">
        <v>6.0625479999999996</v>
      </c>
    </row>
    <row r="166" spans="1:39" x14ac:dyDescent="0.35">
      <c r="A166" s="1">
        <v>41486</v>
      </c>
      <c r="B166">
        <v>193.75360000000001</v>
      </c>
      <c r="C166">
        <v>1.2522709999999999</v>
      </c>
      <c r="E166" s="1">
        <v>41486</v>
      </c>
      <c r="F166">
        <v>181.67760000000001</v>
      </c>
      <c r="G166">
        <v>1.733724</v>
      </c>
      <c r="I166" s="1">
        <v>41486</v>
      </c>
      <c r="J166">
        <v>187.47120000000001</v>
      </c>
      <c r="K166">
        <v>2.292665</v>
      </c>
      <c r="M166" s="1">
        <v>41486</v>
      </c>
      <c r="N166">
        <v>205.6823</v>
      </c>
      <c r="O166">
        <v>3.3599649999999999</v>
      </c>
      <c r="Q166" s="1">
        <v>41486</v>
      </c>
      <c r="R166">
        <v>170.57470000000001</v>
      </c>
      <c r="S166">
        <v>0.98552700000000004</v>
      </c>
      <c r="U166" s="1">
        <v>41486</v>
      </c>
      <c r="V166">
        <v>191.11920000000001</v>
      </c>
      <c r="W166">
        <v>1.5308600000000001</v>
      </c>
      <c r="Y166" s="1">
        <v>41486</v>
      </c>
      <c r="Z166">
        <v>205.71080000000001</v>
      </c>
      <c r="AA166">
        <v>2.0704699999999998</v>
      </c>
      <c r="AC166" s="1">
        <v>41486</v>
      </c>
      <c r="AD166">
        <v>206.30799999999999</v>
      </c>
      <c r="AE166">
        <v>2.5080369999999998</v>
      </c>
      <c r="AG166" s="1">
        <v>41486</v>
      </c>
      <c r="AH166">
        <v>207.8897</v>
      </c>
      <c r="AI166">
        <v>3.4369010000000002</v>
      </c>
      <c r="AK166" s="1">
        <v>41486</v>
      </c>
      <c r="AL166">
        <v>241.21</v>
      </c>
      <c r="AM166">
        <v>5.3353489999999999</v>
      </c>
    </row>
    <row r="167" spans="1:39" x14ac:dyDescent="0.35">
      <c r="A167" s="1">
        <v>41516</v>
      </c>
      <c r="B167">
        <v>192.18819999999999</v>
      </c>
      <c r="C167">
        <v>1.3839429999999999</v>
      </c>
      <c r="E167" s="1">
        <v>41516</v>
      </c>
      <c r="F167">
        <v>181.75489999999999</v>
      </c>
      <c r="G167">
        <v>1.892169</v>
      </c>
      <c r="I167" s="1">
        <v>41516</v>
      </c>
      <c r="J167">
        <v>187.57599999999999</v>
      </c>
      <c r="K167">
        <v>2.3897599999999999</v>
      </c>
      <c r="M167" s="1">
        <v>41516</v>
      </c>
      <c r="N167">
        <v>206.61779999999999</v>
      </c>
      <c r="O167">
        <v>3.3809179999999999</v>
      </c>
      <c r="Q167" s="1">
        <v>41516</v>
      </c>
      <c r="R167">
        <v>170.9974</v>
      </c>
      <c r="S167">
        <v>1.034408</v>
      </c>
      <c r="U167" s="1">
        <v>41516</v>
      </c>
      <c r="V167">
        <v>191.21539999999999</v>
      </c>
      <c r="W167">
        <v>1.6463099999999999</v>
      </c>
      <c r="Y167" s="1">
        <v>41516</v>
      </c>
      <c r="Z167">
        <v>205.13399999999999</v>
      </c>
      <c r="AA167">
        <v>2.2065760000000001</v>
      </c>
      <c r="AC167" s="1">
        <v>41516</v>
      </c>
      <c r="AD167">
        <v>205.31059999999999</v>
      </c>
      <c r="AE167">
        <v>2.6803689999999998</v>
      </c>
      <c r="AG167" s="1">
        <v>41516</v>
      </c>
      <c r="AH167">
        <v>207.3484</v>
      </c>
      <c r="AI167">
        <v>3.5541179999999999</v>
      </c>
      <c r="AK167" s="1">
        <v>41516</v>
      </c>
      <c r="AL167">
        <v>242.22</v>
      </c>
      <c r="AM167">
        <v>5.3921830000000002</v>
      </c>
    </row>
    <row r="168" spans="1:39" x14ac:dyDescent="0.35">
      <c r="A168" s="1">
        <v>41547</v>
      </c>
      <c r="B168">
        <v>193.74260000000001</v>
      </c>
      <c r="C168">
        <v>1.3003009999999999</v>
      </c>
      <c r="E168" s="1">
        <v>41547</v>
      </c>
      <c r="F168">
        <v>184.6756</v>
      </c>
      <c r="G168">
        <v>1.8539570000000001</v>
      </c>
      <c r="I168" s="1">
        <v>41547</v>
      </c>
      <c r="J168">
        <v>189.54480000000001</v>
      </c>
      <c r="K168">
        <v>2.336916</v>
      </c>
      <c r="M168" s="1">
        <v>41547</v>
      </c>
      <c r="N168">
        <v>208.40190000000001</v>
      </c>
      <c r="O168">
        <v>3.283973</v>
      </c>
      <c r="Q168" s="1">
        <v>41547</v>
      </c>
      <c r="R168">
        <v>171.83430000000001</v>
      </c>
      <c r="S168">
        <v>0.97964600000000002</v>
      </c>
      <c r="U168" s="1">
        <v>41547</v>
      </c>
      <c r="V168">
        <v>192.86019999999999</v>
      </c>
      <c r="W168">
        <v>1.565753</v>
      </c>
      <c r="Y168" s="1">
        <v>41547</v>
      </c>
      <c r="Z168">
        <v>207.4589</v>
      </c>
      <c r="AA168">
        <v>2.1012270000000002</v>
      </c>
      <c r="AC168" s="1">
        <v>41547</v>
      </c>
      <c r="AD168">
        <v>207.9546</v>
      </c>
      <c r="AE168">
        <v>2.5963850000000002</v>
      </c>
      <c r="AG168" s="1">
        <v>41547</v>
      </c>
      <c r="AH168">
        <v>211.2927</v>
      </c>
      <c r="AI168">
        <v>3.489503</v>
      </c>
      <c r="AK168" s="1">
        <v>41547</v>
      </c>
      <c r="AL168">
        <v>244.9</v>
      </c>
      <c r="AM168">
        <v>5.3156220000000003</v>
      </c>
    </row>
    <row r="169" spans="1:39" x14ac:dyDescent="0.35">
      <c r="A169" s="1">
        <v>41578</v>
      </c>
      <c r="B169">
        <v>194.73679999999999</v>
      </c>
      <c r="C169">
        <v>1.220086</v>
      </c>
      <c r="E169" s="1">
        <v>41578</v>
      </c>
      <c r="F169">
        <v>185.47649999999999</v>
      </c>
      <c r="G169">
        <v>1.7660899999999999</v>
      </c>
      <c r="I169" s="1">
        <v>41578</v>
      </c>
      <c r="J169">
        <v>191.54990000000001</v>
      </c>
      <c r="K169">
        <v>2.18065</v>
      </c>
      <c r="M169" s="1">
        <v>41578</v>
      </c>
      <c r="N169">
        <v>212.68379999999999</v>
      </c>
      <c r="O169">
        <v>2.9465889999999999</v>
      </c>
      <c r="Q169" s="1">
        <v>41578</v>
      </c>
      <c r="R169">
        <v>172.22739999999999</v>
      </c>
      <c r="S169">
        <v>0.84549300000000005</v>
      </c>
      <c r="U169" s="1">
        <v>41578</v>
      </c>
      <c r="V169">
        <v>194.25980000000001</v>
      </c>
      <c r="W169">
        <v>1.3898999999999999</v>
      </c>
      <c r="Y169" s="1">
        <v>41578</v>
      </c>
      <c r="Z169">
        <v>209.83420000000001</v>
      </c>
      <c r="AA169">
        <v>1.937189</v>
      </c>
      <c r="AC169" s="1">
        <v>41578</v>
      </c>
      <c r="AD169">
        <v>210.98099999999999</v>
      </c>
      <c r="AE169">
        <v>2.4226320000000001</v>
      </c>
      <c r="AG169" s="1">
        <v>41578</v>
      </c>
      <c r="AH169">
        <v>214.30969999999999</v>
      </c>
      <c r="AI169">
        <v>3.3746209999999999</v>
      </c>
      <c r="AK169" s="1">
        <v>41578</v>
      </c>
      <c r="AL169">
        <v>250.34</v>
      </c>
      <c r="AM169">
        <v>4.7235579999999997</v>
      </c>
    </row>
    <row r="170" spans="1:39" x14ac:dyDescent="0.35">
      <c r="A170" s="1">
        <v>41607</v>
      </c>
      <c r="B170">
        <v>194.9648</v>
      </c>
      <c r="C170">
        <v>1.198515</v>
      </c>
      <c r="E170" s="1">
        <v>41607</v>
      </c>
      <c r="F170">
        <v>186.22720000000001</v>
      </c>
      <c r="G170">
        <v>1.779709</v>
      </c>
      <c r="I170" s="1">
        <v>41607</v>
      </c>
      <c r="J170">
        <v>191.9512</v>
      </c>
      <c r="K170">
        <v>2.193441</v>
      </c>
      <c r="M170" s="1">
        <v>41607</v>
      </c>
      <c r="N170">
        <v>214.0592</v>
      </c>
      <c r="O170">
        <v>2.8681359999999998</v>
      </c>
      <c r="Q170" s="1">
        <v>41607</v>
      </c>
      <c r="R170">
        <v>172.7826</v>
      </c>
      <c r="S170">
        <v>0.77657600000000004</v>
      </c>
      <c r="U170" s="1">
        <v>41607</v>
      </c>
      <c r="V170">
        <v>195.20009999999999</v>
      </c>
      <c r="W170">
        <v>1.3260099999999999</v>
      </c>
      <c r="Y170" s="1">
        <v>41607</v>
      </c>
      <c r="Z170">
        <v>210.9451</v>
      </c>
      <c r="AA170">
        <v>1.9129240000000001</v>
      </c>
      <c r="AC170" s="1">
        <v>41607</v>
      </c>
      <c r="AD170">
        <v>211.71870000000001</v>
      </c>
      <c r="AE170">
        <v>2.4381849999999998</v>
      </c>
      <c r="AG170" s="1">
        <v>41607</v>
      </c>
      <c r="AH170">
        <v>214.6841</v>
      </c>
      <c r="AI170">
        <v>3.434285</v>
      </c>
      <c r="AK170" s="1">
        <v>41607</v>
      </c>
      <c r="AL170">
        <v>252.97</v>
      </c>
      <c r="AM170">
        <v>4.3867099999999999</v>
      </c>
    </row>
    <row r="171" spans="1:39" x14ac:dyDescent="0.35">
      <c r="A171" s="1">
        <v>41639</v>
      </c>
      <c r="B171">
        <v>193.23509999999999</v>
      </c>
      <c r="C171">
        <v>1.3593040000000001</v>
      </c>
      <c r="E171" s="1">
        <v>41639</v>
      </c>
      <c r="F171">
        <v>184.35210000000001</v>
      </c>
      <c r="G171">
        <v>1.9433750000000001</v>
      </c>
      <c r="I171" s="1">
        <v>41639</v>
      </c>
      <c r="J171">
        <v>191.20259999999999</v>
      </c>
      <c r="K171">
        <v>2.3227720000000001</v>
      </c>
      <c r="M171" s="1">
        <v>41639</v>
      </c>
      <c r="N171">
        <v>214.0462</v>
      </c>
      <c r="O171">
        <v>2.9346030000000001</v>
      </c>
      <c r="Q171" s="1">
        <v>41639</v>
      </c>
      <c r="R171">
        <v>172.7372</v>
      </c>
      <c r="S171">
        <v>0.85622299999999996</v>
      </c>
      <c r="U171" s="1">
        <v>41639</v>
      </c>
      <c r="V171">
        <v>194.45529999999999</v>
      </c>
      <c r="W171">
        <v>1.482782</v>
      </c>
      <c r="Y171" s="1">
        <v>41639</v>
      </c>
      <c r="Z171">
        <v>209.22980000000001</v>
      </c>
      <c r="AA171">
        <v>2.1002390000000002</v>
      </c>
      <c r="AC171" s="1">
        <v>41639</v>
      </c>
      <c r="AD171">
        <v>209.46039999999999</v>
      </c>
      <c r="AE171">
        <v>2.630287</v>
      </c>
      <c r="AG171" s="1">
        <v>41639</v>
      </c>
      <c r="AH171">
        <v>212.27209999999999</v>
      </c>
      <c r="AI171">
        <v>3.5534159999999999</v>
      </c>
      <c r="AK171" s="1">
        <v>41639</v>
      </c>
      <c r="AL171">
        <v>254.56</v>
      </c>
      <c r="AM171">
        <v>4.1244699999999996</v>
      </c>
    </row>
    <row r="172" spans="1:39" x14ac:dyDescent="0.35">
      <c r="A172" s="1">
        <v>41670</v>
      </c>
      <c r="B172">
        <v>196.70079999999999</v>
      </c>
      <c r="C172">
        <v>1.1566890000000001</v>
      </c>
      <c r="E172" s="1">
        <v>41670</v>
      </c>
      <c r="F172">
        <v>188.91130000000001</v>
      </c>
      <c r="G172">
        <v>1.7535000000000001</v>
      </c>
      <c r="I172" s="1">
        <v>41670</v>
      </c>
      <c r="J172">
        <v>193.81200000000001</v>
      </c>
      <c r="K172">
        <v>2.1803029999999999</v>
      </c>
      <c r="M172" s="1">
        <v>41670</v>
      </c>
      <c r="N172">
        <v>218.68170000000001</v>
      </c>
      <c r="O172">
        <v>2.655287</v>
      </c>
      <c r="Q172" s="1">
        <v>41670</v>
      </c>
      <c r="R172">
        <v>173.5461</v>
      </c>
      <c r="S172">
        <v>0.74618799999999996</v>
      </c>
      <c r="U172" s="1">
        <v>41670</v>
      </c>
      <c r="V172">
        <v>196.7705</v>
      </c>
      <c r="W172">
        <v>1.254003</v>
      </c>
      <c r="Y172" s="1">
        <v>41670</v>
      </c>
      <c r="Z172">
        <v>213.5316</v>
      </c>
      <c r="AA172">
        <v>1.799007</v>
      </c>
      <c r="AC172" s="1">
        <v>41670</v>
      </c>
      <c r="AD172">
        <v>215.0712</v>
      </c>
      <c r="AE172">
        <v>2.3511030000000002</v>
      </c>
      <c r="AG172" s="1">
        <v>41670</v>
      </c>
      <c r="AH172">
        <v>221.2602</v>
      </c>
      <c r="AI172">
        <v>3.2953839999999999</v>
      </c>
      <c r="AK172" s="1">
        <v>41670</v>
      </c>
      <c r="AL172">
        <v>256.39999999999998</v>
      </c>
      <c r="AM172">
        <v>4.2009939999999997</v>
      </c>
    </row>
    <row r="173" spans="1:39" x14ac:dyDescent="0.35">
      <c r="A173" s="1">
        <v>41698</v>
      </c>
      <c r="B173">
        <v>197.01480000000001</v>
      </c>
      <c r="C173">
        <v>1.1719440000000001</v>
      </c>
      <c r="E173" s="1">
        <v>41698</v>
      </c>
      <c r="F173">
        <v>188.93379999999999</v>
      </c>
      <c r="G173">
        <v>1.75901</v>
      </c>
      <c r="I173" s="1">
        <v>41698</v>
      </c>
      <c r="J173">
        <v>194.9716</v>
      </c>
      <c r="K173">
        <v>2.1020599999999998</v>
      </c>
      <c r="M173" s="1">
        <v>41698</v>
      </c>
      <c r="N173">
        <v>221.5017</v>
      </c>
      <c r="O173">
        <v>2.505557</v>
      </c>
      <c r="Q173" s="1">
        <v>41698</v>
      </c>
      <c r="R173">
        <v>173.73500000000001</v>
      </c>
      <c r="S173">
        <v>0.73251500000000003</v>
      </c>
      <c r="U173" s="1">
        <v>41698</v>
      </c>
      <c r="V173">
        <v>197.35059999999999</v>
      </c>
      <c r="W173">
        <v>1.227984</v>
      </c>
      <c r="Y173" s="1">
        <v>41698</v>
      </c>
      <c r="Z173">
        <v>214.5994</v>
      </c>
      <c r="AA173">
        <v>1.730661</v>
      </c>
      <c r="AC173" s="1">
        <v>41698</v>
      </c>
      <c r="AD173">
        <v>216.6593</v>
      </c>
      <c r="AE173">
        <v>2.2738939999999999</v>
      </c>
      <c r="AG173" s="1">
        <v>41698</v>
      </c>
      <c r="AH173">
        <v>222.8931</v>
      </c>
      <c r="AI173">
        <v>3.2377989999999999</v>
      </c>
      <c r="AK173" s="1">
        <v>41698</v>
      </c>
      <c r="AL173">
        <v>260.76</v>
      </c>
      <c r="AM173">
        <v>3.5297350000000001</v>
      </c>
    </row>
    <row r="174" spans="1:39" x14ac:dyDescent="0.35">
      <c r="A174" s="1">
        <v>41729</v>
      </c>
      <c r="B174">
        <v>197.6841</v>
      </c>
      <c r="C174">
        <v>1.139351</v>
      </c>
      <c r="E174" s="1">
        <v>41729</v>
      </c>
      <c r="F174">
        <v>189.44749999999999</v>
      </c>
      <c r="G174">
        <v>1.741509</v>
      </c>
      <c r="I174" s="1">
        <v>41729</v>
      </c>
      <c r="J174">
        <v>195.4469</v>
      </c>
      <c r="K174">
        <v>2.0933649999999999</v>
      </c>
      <c r="M174" s="1">
        <v>41729</v>
      </c>
      <c r="N174">
        <v>223.92789999999999</v>
      </c>
      <c r="O174">
        <v>2.4763289999999998</v>
      </c>
      <c r="Q174" s="1">
        <v>41729</v>
      </c>
      <c r="R174">
        <v>173.88030000000001</v>
      </c>
      <c r="S174">
        <v>0.73876399999999998</v>
      </c>
      <c r="U174" s="1">
        <v>41729</v>
      </c>
      <c r="V174">
        <v>197.95670000000001</v>
      </c>
      <c r="W174">
        <v>1.235309</v>
      </c>
      <c r="Y174" s="1">
        <v>41729</v>
      </c>
      <c r="Z174">
        <v>215.8081</v>
      </c>
      <c r="AA174">
        <v>1.6951670000000001</v>
      </c>
      <c r="AC174" s="1">
        <v>41729</v>
      </c>
      <c r="AD174">
        <v>218.3877</v>
      </c>
      <c r="AE174">
        <v>2.2315140000000002</v>
      </c>
      <c r="AG174" s="1">
        <v>41729</v>
      </c>
      <c r="AH174">
        <v>224.84870000000001</v>
      </c>
      <c r="AI174">
        <v>3.1822270000000001</v>
      </c>
      <c r="AK174" s="1">
        <v>41729</v>
      </c>
      <c r="AL174">
        <v>262.45999999999998</v>
      </c>
      <c r="AM174">
        <v>3.5540590000000001</v>
      </c>
    </row>
    <row r="175" spans="1:39" x14ac:dyDescent="0.35">
      <c r="A175" s="1">
        <v>41759</v>
      </c>
      <c r="B175">
        <v>198.75800000000001</v>
      </c>
      <c r="C175">
        <v>1.0895699999999999</v>
      </c>
      <c r="E175" s="1">
        <v>41759</v>
      </c>
      <c r="F175">
        <v>191.41370000000001</v>
      </c>
      <c r="G175">
        <v>1.6918740000000001</v>
      </c>
      <c r="I175" s="1">
        <v>41759</v>
      </c>
      <c r="J175">
        <v>197.23670000000001</v>
      </c>
      <c r="K175">
        <v>1.9890080000000001</v>
      </c>
      <c r="M175" s="1">
        <v>41759</v>
      </c>
      <c r="N175">
        <v>226.44649999999999</v>
      </c>
      <c r="O175">
        <v>2.3710469999999999</v>
      </c>
      <c r="Q175" s="1">
        <v>41759</v>
      </c>
      <c r="R175">
        <v>174.12690000000001</v>
      </c>
      <c r="S175">
        <v>0.723244</v>
      </c>
      <c r="U175" s="1">
        <v>41759</v>
      </c>
      <c r="V175">
        <v>198.8168</v>
      </c>
      <c r="W175">
        <v>1.172955</v>
      </c>
      <c r="Y175" s="1">
        <v>41759</v>
      </c>
      <c r="Z175">
        <v>217.70920000000001</v>
      </c>
      <c r="AA175">
        <v>1.610881</v>
      </c>
      <c r="AC175" s="1">
        <v>41759</v>
      </c>
      <c r="AD175">
        <v>221.02260000000001</v>
      </c>
      <c r="AE175">
        <v>2.1237379999999999</v>
      </c>
      <c r="AG175" s="1">
        <v>41759</v>
      </c>
      <c r="AH175">
        <v>229.1525</v>
      </c>
      <c r="AI175">
        <v>3.0741670000000001</v>
      </c>
      <c r="AK175" s="1">
        <v>41759</v>
      </c>
      <c r="AL175">
        <v>264.94</v>
      </c>
      <c r="AM175">
        <v>3.3460380000000001</v>
      </c>
    </row>
    <row r="176" spans="1:39" x14ac:dyDescent="0.35">
      <c r="A176" s="1">
        <v>41789</v>
      </c>
      <c r="B176">
        <v>200.667</v>
      </c>
      <c r="C176">
        <v>0.95863100000000001</v>
      </c>
      <c r="E176" s="1">
        <v>41789</v>
      </c>
      <c r="F176">
        <v>194.1183</v>
      </c>
      <c r="G176">
        <v>1.5757019999999999</v>
      </c>
      <c r="I176" s="1">
        <v>41789</v>
      </c>
      <c r="J176">
        <v>199.74289999999999</v>
      </c>
      <c r="K176">
        <v>1.8554029999999999</v>
      </c>
      <c r="M176" s="1">
        <v>41789</v>
      </c>
      <c r="N176">
        <v>228.8092</v>
      </c>
      <c r="O176">
        <v>2.2608570000000001</v>
      </c>
      <c r="Q176" s="1">
        <v>41789</v>
      </c>
      <c r="R176">
        <v>174.72810000000001</v>
      </c>
      <c r="S176">
        <v>0.64291100000000001</v>
      </c>
      <c r="U176" s="1">
        <v>41789</v>
      </c>
      <c r="V176">
        <v>200.3691</v>
      </c>
      <c r="W176">
        <v>1.0387919999999999</v>
      </c>
      <c r="Y176" s="1">
        <v>41789</v>
      </c>
      <c r="Z176">
        <v>220.27090000000001</v>
      </c>
      <c r="AA176">
        <v>1.4851989999999999</v>
      </c>
      <c r="AC176" s="1">
        <v>41789</v>
      </c>
      <c r="AD176">
        <v>224.45840000000001</v>
      </c>
      <c r="AE176">
        <v>1.9499219999999999</v>
      </c>
      <c r="AG176" s="1">
        <v>41789</v>
      </c>
      <c r="AH176">
        <v>233.89519999999999</v>
      </c>
      <c r="AI176">
        <v>2.9715310000000001</v>
      </c>
      <c r="AK176" s="1">
        <v>41789</v>
      </c>
      <c r="AL176">
        <v>266.62</v>
      </c>
      <c r="AM176">
        <v>3.343566</v>
      </c>
    </row>
    <row r="177" spans="1:39" x14ac:dyDescent="0.35">
      <c r="A177" s="1">
        <v>41820</v>
      </c>
      <c r="B177">
        <v>201.99109999999999</v>
      </c>
      <c r="C177">
        <v>0.88646199999999997</v>
      </c>
      <c r="E177" s="1">
        <v>41820</v>
      </c>
      <c r="F177">
        <v>196.00389999999999</v>
      </c>
      <c r="G177">
        <v>1.5558289999999999</v>
      </c>
      <c r="I177" s="1">
        <v>41820</v>
      </c>
      <c r="J177">
        <v>201.1172</v>
      </c>
      <c r="K177">
        <v>1.8099989999999999</v>
      </c>
      <c r="M177" s="1">
        <v>41820</v>
      </c>
      <c r="N177">
        <v>231.73759999999999</v>
      </c>
      <c r="O177">
        <v>2.1035379999999999</v>
      </c>
      <c r="Q177" s="1">
        <v>41820</v>
      </c>
      <c r="R177">
        <v>175.33680000000001</v>
      </c>
      <c r="S177">
        <v>0.57994599999999996</v>
      </c>
      <c r="U177" s="1">
        <v>41820</v>
      </c>
      <c r="V177">
        <v>201.65039999999999</v>
      </c>
      <c r="W177">
        <v>0.94870699999999997</v>
      </c>
      <c r="Y177" s="1">
        <v>41820</v>
      </c>
      <c r="Z177">
        <v>222.4693</v>
      </c>
      <c r="AA177">
        <v>1.393308</v>
      </c>
      <c r="AC177" s="1">
        <v>41820</v>
      </c>
      <c r="AD177">
        <v>227.2885</v>
      </c>
      <c r="AE177">
        <v>1.8271729999999999</v>
      </c>
      <c r="AG177" s="1">
        <v>41820</v>
      </c>
      <c r="AH177">
        <v>237.441</v>
      </c>
      <c r="AI177">
        <v>2.9176000000000002</v>
      </c>
      <c r="AK177" s="1">
        <v>41820</v>
      </c>
      <c r="AL177">
        <v>268</v>
      </c>
      <c r="AM177">
        <v>3.2993440000000001</v>
      </c>
    </row>
    <row r="178" spans="1:39" x14ac:dyDescent="0.35">
      <c r="A178" s="1">
        <v>41851</v>
      </c>
      <c r="B178">
        <v>203.21879999999999</v>
      </c>
      <c r="C178">
        <v>0.84140700000000002</v>
      </c>
      <c r="E178" s="1">
        <v>41851</v>
      </c>
      <c r="F178">
        <v>198.61779999999999</v>
      </c>
      <c r="G178">
        <v>1.5038389999999999</v>
      </c>
      <c r="I178" s="1">
        <v>41851</v>
      </c>
      <c r="J178">
        <v>202.56630000000001</v>
      </c>
      <c r="K178">
        <v>1.7718419999999999</v>
      </c>
      <c r="M178" s="1">
        <v>41851</v>
      </c>
      <c r="N178">
        <v>233.28710000000001</v>
      </c>
      <c r="O178">
        <v>2.0512489999999999</v>
      </c>
      <c r="Q178" s="1">
        <v>41851</v>
      </c>
      <c r="R178">
        <v>175.60769999999999</v>
      </c>
      <c r="S178">
        <v>0.55707499999999999</v>
      </c>
      <c r="U178" s="1">
        <v>41851</v>
      </c>
      <c r="V178">
        <v>202.34530000000001</v>
      </c>
      <c r="W178">
        <v>0.93907099999999999</v>
      </c>
      <c r="Y178" s="1">
        <v>41851</v>
      </c>
      <c r="Z178">
        <v>223.8965</v>
      </c>
      <c r="AA178">
        <v>1.3203480000000001</v>
      </c>
      <c r="AC178" s="1">
        <v>41851</v>
      </c>
      <c r="AD178">
        <v>229.46019999999999</v>
      </c>
      <c r="AE178">
        <v>1.759287</v>
      </c>
      <c r="AG178" s="1">
        <v>41851</v>
      </c>
      <c r="AH178">
        <v>242.60319999999999</v>
      </c>
      <c r="AI178">
        <v>2.80653</v>
      </c>
      <c r="AK178" s="1">
        <v>41851</v>
      </c>
      <c r="AL178">
        <v>267.27</v>
      </c>
      <c r="AM178">
        <v>3.6528</v>
      </c>
    </row>
    <row r="179" spans="1:39" x14ac:dyDescent="0.35">
      <c r="A179" s="1">
        <v>41880</v>
      </c>
      <c r="B179">
        <v>206.81819999999999</v>
      </c>
      <c r="C179">
        <v>0.66625100000000004</v>
      </c>
      <c r="E179" s="1">
        <v>41880</v>
      </c>
      <c r="F179">
        <v>203.32239999999999</v>
      </c>
      <c r="G179">
        <v>1.2836190000000001</v>
      </c>
      <c r="I179" s="1">
        <v>41880</v>
      </c>
      <c r="J179">
        <v>205.7122</v>
      </c>
      <c r="K179">
        <v>1.527326</v>
      </c>
      <c r="M179" s="1">
        <v>41880</v>
      </c>
      <c r="N179">
        <v>236.9796</v>
      </c>
      <c r="O179">
        <v>1.890889</v>
      </c>
      <c r="Q179" s="1">
        <v>41880</v>
      </c>
      <c r="R179">
        <v>176.07220000000001</v>
      </c>
      <c r="S179">
        <v>0.46843299999999999</v>
      </c>
      <c r="U179" s="1">
        <v>41880</v>
      </c>
      <c r="V179">
        <v>203.773</v>
      </c>
      <c r="W179">
        <v>0.780671</v>
      </c>
      <c r="Y179" s="1">
        <v>41880</v>
      </c>
      <c r="Z179">
        <v>226.8374</v>
      </c>
      <c r="AA179">
        <v>1.1104290000000001</v>
      </c>
      <c r="AC179" s="1">
        <v>41880</v>
      </c>
      <c r="AD179">
        <v>234.57050000000001</v>
      </c>
      <c r="AE179">
        <v>1.474575</v>
      </c>
      <c r="AG179" s="1">
        <v>41880</v>
      </c>
      <c r="AH179">
        <v>253.88929999999999</v>
      </c>
      <c r="AI179">
        <v>2.4844819999999999</v>
      </c>
      <c r="AK179" s="1">
        <v>41880</v>
      </c>
      <c r="AL179">
        <v>268.77</v>
      </c>
      <c r="AM179">
        <v>3.524054</v>
      </c>
    </row>
    <row r="180" spans="1:39" x14ac:dyDescent="0.35">
      <c r="A180" s="1">
        <v>41912</v>
      </c>
      <c r="B180">
        <v>206.93289999999999</v>
      </c>
      <c r="C180">
        <v>0.64934899999999995</v>
      </c>
      <c r="E180" s="1">
        <v>41912</v>
      </c>
      <c r="F180">
        <v>204.08240000000001</v>
      </c>
      <c r="G180">
        <v>1.321118</v>
      </c>
      <c r="I180" s="1">
        <v>41912</v>
      </c>
      <c r="J180">
        <v>206.90549999999999</v>
      </c>
      <c r="K180">
        <v>1.489209</v>
      </c>
      <c r="M180" s="1">
        <v>41912</v>
      </c>
      <c r="N180">
        <v>238.11619999999999</v>
      </c>
      <c r="O180">
        <v>1.838589</v>
      </c>
      <c r="Q180" s="1">
        <v>41912</v>
      </c>
      <c r="R180">
        <v>176.70480000000001</v>
      </c>
      <c r="S180">
        <v>0.42384500000000003</v>
      </c>
      <c r="U180" s="1">
        <v>41912</v>
      </c>
      <c r="V180">
        <v>204.84440000000001</v>
      </c>
      <c r="W180">
        <v>0.73671200000000003</v>
      </c>
      <c r="Y180" s="1">
        <v>41912</v>
      </c>
      <c r="Z180">
        <v>228.0652</v>
      </c>
      <c r="AA180">
        <v>1.0680289999999999</v>
      </c>
      <c r="AC180" s="1">
        <v>41912</v>
      </c>
      <c r="AD180">
        <v>235.5035</v>
      </c>
      <c r="AE180">
        <v>1.516319</v>
      </c>
      <c r="AG180" s="1">
        <v>41912</v>
      </c>
      <c r="AH180">
        <v>253.86269999999999</v>
      </c>
      <c r="AI180">
        <v>2.5354510000000001</v>
      </c>
      <c r="AK180" s="1">
        <v>41912</v>
      </c>
      <c r="AL180">
        <v>267.14999999999998</v>
      </c>
      <c r="AM180">
        <v>3.8214630000000001</v>
      </c>
    </row>
    <row r="181" spans="1:39" x14ac:dyDescent="0.35">
      <c r="A181" s="1">
        <v>41943</v>
      </c>
      <c r="B181">
        <v>207.78020000000001</v>
      </c>
      <c r="C181">
        <v>0.59903700000000004</v>
      </c>
      <c r="E181" s="1">
        <v>41943</v>
      </c>
      <c r="F181">
        <v>205.36859999999999</v>
      </c>
      <c r="G181">
        <v>1.2588900000000001</v>
      </c>
      <c r="I181" s="1">
        <v>41943</v>
      </c>
      <c r="J181">
        <v>207.7079</v>
      </c>
      <c r="K181">
        <v>1.436461</v>
      </c>
      <c r="M181" s="1">
        <v>41943</v>
      </c>
      <c r="N181">
        <v>237.71950000000001</v>
      </c>
      <c r="O181">
        <v>1.8990359999999999</v>
      </c>
      <c r="Q181" s="1">
        <v>41943</v>
      </c>
      <c r="R181">
        <v>176.41820000000001</v>
      </c>
      <c r="S181">
        <v>0.44253199999999998</v>
      </c>
      <c r="U181" s="1">
        <v>41943</v>
      </c>
      <c r="V181">
        <v>204.81800000000001</v>
      </c>
      <c r="W181">
        <v>0.72386200000000001</v>
      </c>
      <c r="Y181" s="1">
        <v>41943</v>
      </c>
      <c r="Z181">
        <v>228.63480000000001</v>
      </c>
      <c r="AA181">
        <v>1.0399989999999999</v>
      </c>
      <c r="AC181" s="1">
        <v>41943</v>
      </c>
      <c r="AD181">
        <v>236.89019999999999</v>
      </c>
      <c r="AE181">
        <v>1.459876</v>
      </c>
      <c r="AG181" s="1">
        <v>41943</v>
      </c>
      <c r="AH181">
        <v>256.2792</v>
      </c>
      <c r="AI181">
        <v>2.464296</v>
      </c>
      <c r="AK181" s="1">
        <v>41943</v>
      </c>
      <c r="AL181">
        <v>267.22000000000003</v>
      </c>
      <c r="AM181">
        <v>3.904245</v>
      </c>
    </row>
    <row r="182" spans="1:39" x14ac:dyDescent="0.35">
      <c r="A182" s="1">
        <v>41971</v>
      </c>
      <c r="B182">
        <v>209.40479999999999</v>
      </c>
      <c r="C182">
        <v>0.52245799999999998</v>
      </c>
      <c r="E182" s="1">
        <v>41971</v>
      </c>
      <c r="F182">
        <v>208.01689999999999</v>
      </c>
      <c r="G182">
        <v>1.103119</v>
      </c>
      <c r="I182" s="1">
        <v>41971</v>
      </c>
      <c r="J182">
        <v>209.26060000000001</v>
      </c>
      <c r="K182">
        <v>1.338854</v>
      </c>
      <c r="M182" s="1">
        <v>41971</v>
      </c>
      <c r="N182">
        <v>240.2927</v>
      </c>
      <c r="O182">
        <v>1.735293</v>
      </c>
      <c r="Q182" s="1">
        <v>41971</v>
      </c>
      <c r="R182">
        <v>176.23</v>
      </c>
      <c r="S182">
        <v>0.39569300000000002</v>
      </c>
      <c r="U182" s="1">
        <v>41971</v>
      </c>
      <c r="V182">
        <v>204.97290000000001</v>
      </c>
      <c r="W182">
        <v>0.64440799999999998</v>
      </c>
      <c r="Y182" s="1">
        <v>41971</v>
      </c>
      <c r="Z182">
        <v>229.8887</v>
      </c>
      <c r="AA182">
        <v>0.91477799999999998</v>
      </c>
      <c r="AC182" s="1">
        <v>41971</v>
      </c>
      <c r="AD182">
        <v>240.00020000000001</v>
      </c>
      <c r="AE182">
        <v>1.262046</v>
      </c>
      <c r="AG182" s="1">
        <v>41971</v>
      </c>
      <c r="AH182">
        <v>263.92419999999998</v>
      </c>
      <c r="AI182">
        <v>2.2330869999999998</v>
      </c>
      <c r="AK182" s="1">
        <v>41971</v>
      </c>
      <c r="AL182">
        <v>269.97000000000003</v>
      </c>
      <c r="AM182">
        <v>3.800986</v>
      </c>
    </row>
    <row r="183" spans="1:39" x14ac:dyDescent="0.35">
      <c r="A183" s="1">
        <v>42004</v>
      </c>
      <c r="B183">
        <v>211.0874</v>
      </c>
      <c r="C183">
        <v>0.43704599999999999</v>
      </c>
      <c r="E183" s="1">
        <v>42004</v>
      </c>
      <c r="F183">
        <v>212.5702</v>
      </c>
      <c r="G183">
        <v>1.0171699999999999</v>
      </c>
      <c r="I183" s="1">
        <v>42004</v>
      </c>
      <c r="J183">
        <v>211.31280000000001</v>
      </c>
      <c r="K183">
        <v>1.268753</v>
      </c>
      <c r="M183" s="1">
        <v>42004</v>
      </c>
      <c r="N183">
        <v>242.15459999999999</v>
      </c>
      <c r="O183">
        <v>1.686118</v>
      </c>
      <c r="Q183" s="1">
        <v>42004</v>
      </c>
      <c r="R183">
        <v>176.55770000000001</v>
      </c>
      <c r="S183">
        <v>0.36986400000000003</v>
      </c>
      <c r="U183" s="1">
        <v>42004</v>
      </c>
      <c r="V183">
        <v>205.7671</v>
      </c>
      <c r="W183">
        <v>0.61039900000000002</v>
      </c>
      <c r="Y183" s="1">
        <v>42004</v>
      </c>
      <c r="Z183">
        <v>231.44970000000001</v>
      </c>
      <c r="AA183">
        <v>0.83330499999999996</v>
      </c>
      <c r="AC183" s="1">
        <v>42004</v>
      </c>
      <c r="AD183">
        <v>242.86429999999999</v>
      </c>
      <c r="AE183">
        <v>1.1422909999999999</v>
      </c>
      <c r="AG183" s="1">
        <v>42004</v>
      </c>
      <c r="AH183">
        <v>273.0301</v>
      </c>
      <c r="AI183">
        <v>2.0725829999999998</v>
      </c>
      <c r="AK183" s="1">
        <v>42004</v>
      </c>
      <c r="AL183">
        <v>269.39</v>
      </c>
      <c r="AM183">
        <v>4.0324660000000003</v>
      </c>
    </row>
    <row r="184" spans="1:39" x14ac:dyDescent="0.35">
      <c r="A184" s="1">
        <v>42034</v>
      </c>
      <c r="B184">
        <v>217.35339999999999</v>
      </c>
      <c r="C184">
        <v>0.26213500000000001</v>
      </c>
      <c r="E184" s="1">
        <v>42034</v>
      </c>
      <c r="F184">
        <v>222.51990000000001</v>
      </c>
      <c r="G184">
        <v>0.78688100000000005</v>
      </c>
      <c r="I184" s="1">
        <v>42034</v>
      </c>
      <c r="J184">
        <v>217.51990000000001</v>
      </c>
      <c r="K184">
        <v>1.1129169999999999</v>
      </c>
      <c r="M184" s="1">
        <v>42034</v>
      </c>
      <c r="N184">
        <v>247.33519999999999</v>
      </c>
      <c r="O184">
        <v>1.46871</v>
      </c>
      <c r="Q184" s="1">
        <v>42034</v>
      </c>
      <c r="R184">
        <v>178.3329</v>
      </c>
      <c r="S184">
        <v>0.27885599999999999</v>
      </c>
      <c r="U184" s="1">
        <v>42034</v>
      </c>
      <c r="V184">
        <v>208.5617</v>
      </c>
      <c r="W184">
        <v>0.471609</v>
      </c>
      <c r="Y184" s="1">
        <v>42034</v>
      </c>
      <c r="Z184">
        <v>235.54220000000001</v>
      </c>
      <c r="AA184">
        <v>0.68741399999999997</v>
      </c>
      <c r="AC184" s="1">
        <v>42034</v>
      </c>
      <c r="AD184">
        <v>249.27549999999999</v>
      </c>
      <c r="AE184">
        <v>0.91527800000000004</v>
      </c>
      <c r="AG184" s="1">
        <v>42034</v>
      </c>
      <c r="AH184">
        <v>295.67500000000001</v>
      </c>
      <c r="AI184">
        <v>1.629165</v>
      </c>
      <c r="AK184" s="1">
        <v>42034</v>
      </c>
      <c r="AL184">
        <v>272.24</v>
      </c>
      <c r="AM184">
        <v>3.828859</v>
      </c>
    </row>
    <row r="185" spans="1:39" x14ac:dyDescent="0.35">
      <c r="A185" s="1">
        <v>42062</v>
      </c>
      <c r="B185">
        <v>217.08349999999999</v>
      </c>
      <c r="C185">
        <v>0.25543700000000003</v>
      </c>
      <c r="E185" s="1">
        <v>42062</v>
      </c>
      <c r="F185">
        <v>221.79480000000001</v>
      </c>
      <c r="G185">
        <v>0.88234599999999996</v>
      </c>
      <c r="I185" s="1">
        <v>42062</v>
      </c>
      <c r="J185">
        <v>218.34899999999999</v>
      </c>
      <c r="K185">
        <v>1.1155250000000001</v>
      </c>
      <c r="M185" s="1">
        <v>42062</v>
      </c>
      <c r="N185">
        <v>251.54310000000001</v>
      </c>
      <c r="O185">
        <v>1.2792429999999999</v>
      </c>
      <c r="Q185" s="1">
        <v>42062</v>
      </c>
      <c r="R185">
        <v>179.14760000000001</v>
      </c>
      <c r="S185">
        <v>0.21793000000000001</v>
      </c>
      <c r="U185" s="1">
        <v>42062</v>
      </c>
      <c r="V185">
        <v>210.02109999999999</v>
      </c>
      <c r="W185">
        <v>0.42800100000000002</v>
      </c>
      <c r="Y185" s="1">
        <v>42062</v>
      </c>
      <c r="Z185">
        <v>237.32310000000001</v>
      </c>
      <c r="AA185">
        <v>0.63968599999999998</v>
      </c>
      <c r="AC185" s="1">
        <v>42062</v>
      </c>
      <c r="AD185">
        <v>250.96960000000001</v>
      </c>
      <c r="AE185">
        <v>0.90484100000000001</v>
      </c>
      <c r="AG185" s="1">
        <v>42062</v>
      </c>
      <c r="AH185">
        <v>294.20409999999998</v>
      </c>
      <c r="AI185">
        <v>1.7307760000000001</v>
      </c>
      <c r="AK185" s="1">
        <v>42062</v>
      </c>
      <c r="AL185">
        <v>277.91000000000003</v>
      </c>
      <c r="AM185">
        <v>3.3635090000000001</v>
      </c>
    </row>
    <row r="186" spans="1:39" x14ac:dyDescent="0.35">
      <c r="A186" s="1">
        <v>42094</v>
      </c>
      <c r="B186">
        <v>219.88570000000001</v>
      </c>
      <c r="C186">
        <v>0.17022599999999999</v>
      </c>
      <c r="E186" s="1">
        <v>42094</v>
      </c>
      <c r="F186">
        <v>225.3014</v>
      </c>
      <c r="G186">
        <v>0.77785199999999999</v>
      </c>
      <c r="I186" s="1">
        <v>42094</v>
      </c>
      <c r="J186">
        <v>219.41739999999999</v>
      </c>
      <c r="K186">
        <v>1.123578</v>
      </c>
      <c r="M186" s="1">
        <v>42094</v>
      </c>
      <c r="N186">
        <v>253.83170000000001</v>
      </c>
      <c r="O186">
        <v>1.2345950000000001</v>
      </c>
      <c r="Q186" s="1">
        <v>42094</v>
      </c>
      <c r="R186">
        <v>179.59829999999999</v>
      </c>
      <c r="S186">
        <v>0.214536</v>
      </c>
      <c r="U186" s="1">
        <v>42094</v>
      </c>
      <c r="V186">
        <v>210.73</v>
      </c>
      <c r="W186">
        <v>0.39715299999999998</v>
      </c>
      <c r="Y186" s="1">
        <v>42094</v>
      </c>
      <c r="Z186">
        <v>238.23570000000001</v>
      </c>
      <c r="AA186">
        <v>0.61865800000000004</v>
      </c>
      <c r="AC186" s="1">
        <v>42094</v>
      </c>
      <c r="AD186">
        <v>252.96379999999999</v>
      </c>
      <c r="AE186">
        <v>0.85344699999999996</v>
      </c>
      <c r="AG186" s="1">
        <v>42094</v>
      </c>
      <c r="AH186">
        <v>303.928</v>
      </c>
      <c r="AI186">
        <v>1.5362640000000001</v>
      </c>
      <c r="AK186" s="1">
        <v>42094</v>
      </c>
      <c r="AL186">
        <v>277.7</v>
      </c>
      <c r="AM186">
        <v>3.5281229999999999</v>
      </c>
    </row>
    <row r="187" spans="1:39" x14ac:dyDescent="0.35">
      <c r="A187" s="1">
        <v>42124</v>
      </c>
      <c r="B187">
        <v>217.56180000000001</v>
      </c>
      <c r="C187">
        <v>0.278868</v>
      </c>
      <c r="E187" s="1">
        <v>42124</v>
      </c>
      <c r="F187">
        <v>221.2886</v>
      </c>
      <c r="G187">
        <v>0.92317199999999999</v>
      </c>
      <c r="I187" s="1">
        <v>42124</v>
      </c>
      <c r="J187">
        <v>217.411</v>
      </c>
      <c r="K187">
        <v>1.2179070000000001</v>
      </c>
      <c r="M187" s="1">
        <v>42124</v>
      </c>
      <c r="N187">
        <v>250.80330000000001</v>
      </c>
      <c r="O187">
        <v>1.397726</v>
      </c>
      <c r="Q187" s="1">
        <v>42124</v>
      </c>
      <c r="R187">
        <v>179.42910000000001</v>
      </c>
      <c r="S187">
        <v>0.25205499999999997</v>
      </c>
      <c r="U187" s="1">
        <v>42124</v>
      </c>
      <c r="V187">
        <v>209.99809999999999</v>
      </c>
      <c r="W187">
        <v>0.47681499999999999</v>
      </c>
      <c r="Y187" s="1">
        <v>42124</v>
      </c>
      <c r="Z187">
        <v>236.66460000000001</v>
      </c>
      <c r="AA187">
        <v>0.75860399999999995</v>
      </c>
      <c r="AC187" s="1">
        <v>42124</v>
      </c>
      <c r="AD187">
        <v>249.9248</v>
      </c>
      <c r="AE187">
        <v>1.0441100000000001</v>
      </c>
      <c r="AG187" s="1">
        <v>42124</v>
      </c>
      <c r="AH187">
        <v>293.27999999999997</v>
      </c>
      <c r="AI187">
        <v>1.7662359999999999</v>
      </c>
      <c r="AK187" s="1">
        <v>42124</v>
      </c>
      <c r="AL187">
        <v>278.66000000000003</v>
      </c>
      <c r="AM187">
        <v>3.5686849999999999</v>
      </c>
    </row>
    <row r="188" spans="1:39" x14ac:dyDescent="0.35">
      <c r="A188" s="1">
        <v>42153</v>
      </c>
      <c r="B188">
        <v>216.22210000000001</v>
      </c>
      <c r="C188">
        <v>0.33458900000000003</v>
      </c>
      <c r="E188" s="1">
        <v>42153</v>
      </c>
      <c r="F188">
        <v>221.4973</v>
      </c>
      <c r="G188">
        <v>0.96238599999999996</v>
      </c>
      <c r="I188" s="1">
        <v>42153</v>
      </c>
      <c r="J188">
        <v>216.99629999999999</v>
      </c>
      <c r="K188">
        <v>1.2847040000000001</v>
      </c>
      <c r="M188" s="1">
        <v>42153</v>
      </c>
      <c r="N188">
        <v>247.43629999999999</v>
      </c>
      <c r="O188">
        <v>1.573901</v>
      </c>
      <c r="Q188" s="1">
        <v>42153</v>
      </c>
      <c r="R188">
        <v>179.8629</v>
      </c>
      <c r="S188">
        <v>0.23455899999999999</v>
      </c>
      <c r="U188" s="1">
        <v>42153</v>
      </c>
      <c r="V188">
        <v>210.39160000000001</v>
      </c>
      <c r="W188">
        <v>0.50839299999999998</v>
      </c>
      <c r="Y188" s="1">
        <v>42153</v>
      </c>
      <c r="Z188">
        <v>236.43049999999999</v>
      </c>
      <c r="AA188">
        <v>0.83160299999999998</v>
      </c>
      <c r="AC188" s="1">
        <v>42153</v>
      </c>
      <c r="AD188">
        <v>247.846</v>
      </c>
      <c r="AE188">
        <v>1.1952700000000001</v>
      </c>
      <c r="AG188" s="1">
        <v>42153</v>
      </c>
      <c r="AH188">
        <v>288.55009999999999</v>
      </c>
      <c r="AI188">
        <v>1.956342</v>
      </c>
      <c r="AK188" s="1">
        <v>42153</v>
      </c>
      <c r="AL188">
        <v>278.36</v>
      </c>
      <c r="AM188">
        <v>3.56046</v>
      </c>
    </row>
    <row r="189" spans="1:39" x14ac:dyDescent="0.35">
      <c r="A189" s="1">
        <v>42185</v>
      </c>
      <c r="B189">
        <v>212.55670000000001</v>
      </c>
      <c r="C189">
        <v>0.51402700000000001</v>
      </c>
      <c r="E189" s="1">
        <v>42185</v>
      </c>
      <c r="F189">
        <v>217.77719999999999</v>
      </c>
      <c r="G189">
        <v>1.179589</v>
      </c>
      <c r="I189" s="1">
        <v>42185</v>
      </c>
      <c r="J189">
        <v>212.86689999999999</v>
      </c>
      <c r="K189">
        <v>1.5973280000000001</v>
      </c>
      <c r="M189" s="1">
        <v>42185</v>
      </c>
      <c r="N189">
        <v>241.53829999999999</v>
      </c>
      <c r="O189">
        <v>1.9316629999999999</v>
      </c>
      <c r="Q189" s="1">
        <v>42185</v>
      </c>
      <c r="R189">
        <v>179.7912</v>
      </c>
      <c r="S189">
        <v>0.34005999999999997</v>
      </c>
      <c r="U189" s="1">
        <v>42185</v>
      </c>
      <c r="V189">
        <v>209.39859999999999</v>
      </c>
      <c r="W189">
        <v>0.70047800000000005</v>
      </c>
      <c r="Y189" s="1">
        <v>42185</v>
      </c>
      <c r="Z189">
        <v>233.67840000000001</v>
      </c>
      <c r="AA189">
        <v>1.099008</v>
      </c>
      <c r="AC189" s="1">
        <v>42185</v>
      </c>
      <c r="AD189">
        <v>241.98750000000001</v>
      </c>
      <c r="AE189">
        <v>1.559334</v>
      </c>
      <c r="AG189" s="1">
        <v>42185</v>
      </c>
      <c r="AH189">
        <v>275.30029999999999</v>
      </c>
      <c r="AI189">
        <v>2.3567719999999999</v>
      </c>
      <c r="AK189" s="1">
        <v>42185</v>
      </c>
      <c r="AL189">
        <v>272.93</v>
      </c>
      <c r="AM189">
        <v>4.2968799999999998</v>
      </c>
    </row>
    <row r="190" spans="1:39" x14ac:dyDescent="0.35">
      <c r="A190" s="1">
        <v>42216</v>
      </c>
      <c r="B190">
        <v>214.45679999999999</v>
      </c>
      <c r="C190">
        <v>0.409163</v>
      </c>
      <c r="E190" s="1">
        <v>42216</v>
      </c>
      <c r="F190">
        <v>221.30359999999999</v>
      </c>
      <c r="G190">
        <v>1.0548</v>
      </c>
      <c r="I190" s="1">
        <v>42216</v>
      </c>
      <c r="J190">
        <v>215.93109999999999</v>
      </c>
      <c r="K190">
        <v>1.4336519999999999</v>
      </c>
      <c r="M190" s="1">
        <v>42216</v>
      </c>
      <c r="N190">
        <v>247.60659999999999</v>
      </c>
      <c r="O190">
        <v>1.6060890000000001</v>
      </c>
      <c r="Q190" s="1">
        <v>42216</v>
      </c>
      <c r="R190">
        <v>179.85990000000001</v>
      </c>
      <c r="S190">
        <v>0.28211799999999998</v>
      </c>
      <c r="U190" s="1">
        <v>42216</v>
      </c>
      <c r="V190">
        <v>210.5753</v>
      </c>
      <c r="W190">
        <v>0.55399100000000001</v>
      </c>
      <c r="Y190" s="1">
        <v>42216</v>
      </c>
      <c r="Z190">
        <v>236.23009999999999</v>
      </c>
      <c r="AA190">
        <v>0.91532999999999998</v>
      </c>
      <c r="AC190" s="1">
        <v>42216</v>
      </c>
      <c r="AD190">
        <v>246.94880000000001</v>
      </c>
      <c r="AE190">
        <v>1.311501</v>
      </c>
      <c r="AG190" s="1">
        <v>42216</v>
      </c>
      <c r="AH190">
        <v>286.20350000000002</v>
      </c>
      <c r="AI190">
        <v>2.0917699999999999</v>
      </c>
      <c r="AK190" s="1">
        <v>42216</v>
      </c>
      <c r="AL190">
        <v>276.41000000000003</v>
      </c>
      <c r="AM190">
        <v>4.0274520000000003</v>
      </c>
    </row>
    <row r="191" spans="1:39" x14ac:dyDescent="0.35">
      <c r="A191" s="1">
        <v>42247</v>
      </c>
      <c r="B191">
        <v>212.62559999999999</v>
      </c>
      <c r="C191">
        <v>0.459285</v>
      </c>
      <c r="E191" s="1">
        <v>42247</v>
      </c>
      <c r="F191">
        <v>217.7525</v>
      </c>
      <c r="G191">
        <v>1.1035779999999999</v>
      </c>
      <c r="I191" s="1">
        <v>42247</v>
      </c>
      <c r="J191">
        <v>213.07820000000001</v>
      </c>
      <c r="K191">
        <v>1.523579</v>
      </c>
      <c r="M191" s="1">
        <v>42247</v>
      </c>
      <c r="N191">
        <v>244.55240000000001</v>
      </c>
      <c r="O191">
        <v>1.7548680000000001</v>
      </c>
      <c r="Q191" s="1">
        <v>42247</v>
      </c>
      <c r="R191">
        <v>178.83170000000001</v>
      </c>
      <c r="S191">
        <v>0.30084</v>
      </c>
      <c r="U191" s="1">
        <v>42247</v>
      </c>
      <c r="V191">
        <v>209.1233</v>
      </c>
      <c r="W191">
        <v>0.61604099999999995</v>
      </c>
      <c r="Y191" s="1">
        <v>42247</v>
      </c>
      <c r="Z191">
        <v>234.1225</v>
      </c>
      <c r="AA191">
        <v>1.003366</v>
      </c>
      <c r="AC191" s="1">
        <v>42247</v>
      </c>
      <c r="AD191">
        <v>243.86320000000001</v>
      </c>
      <c r="AE191">
        <v>1.4227529999999999</v>
      </c>
      <c r="AG191" s="1">
        <v>42247</v>
      </c>
      <c r="AH191">
        <v>278.7518</v>
      </c>
      <c r="AI191">
        <v>2.2125080000000001</v>
      </c>
      <c r="AK191" s="1">
        <v>42247</v>
      </c>
      <c r="AL191">
        <v>273.93</v>
      </c>
      <c r="AM191">
        <v>4.3717050000000004</v>
      </c>
    </row>
    <row r="192" spans="1:39" x14ac:dyDescent="0.35">
      <c r="A192" s="1">
        <v>42277</v>
      </c>
      <c r="B192">
        <v>214.07990000000001</v>
      </c>
      <c r="C192">
        <v>0.39274300000000001</v>
      </c>
      <c r="E192" s="1">
        <v>42277</v>
      </c>
      <c r="F192">
        <v>219.22309999999999</v>
      </c>
      <c r="G192">
        <v>0.99948700000000001</v>
      </c>
      <c r="I192" s="1">
        <v>42277</v>
      </c>
      <c r="J192">
        <v>212.4812</v>
      </c>
      <c r="K192">
        <v>1.5646279999999999</v>
      </c>
      <c r="M192" s="1">
        <v>42277</v>
      </c>
      <c r="N192">
        <v>245.66</v>
      </c>
      <c r="O192">
        <v>1.7216670000000001</v>
      </c>
      <c r="Q192" s="1">
        <v>42277</v>
      </c>
      <c r="R192">
        <v>178.62790000000001</v>
      </c>
      <c r="S192">
        <v>0.29933799999999999</v>
      </c>
      <c r="U192" s="1">
        <v>42277</v>
      </c>
      <c r="V192">
        <v>209.25290000000001</v>
      </c>
      <c r="W192">
        <v>0.57457000000000003</v>
      </c>
      <c r="Y192" s="1">
        <v>42277</v>
      </c>
      <c r="Z192">
        <v>234.6011</v>
      </c>
      <c r="AA192">
        <v>0.96518499999999996</v>
      </c>
      <c r="AC192" s="1">
        <v>42277</v>
      </c>
      <c r="AD192">
        <v>245.81219999999999</v>
      </c>
      <c r="AE192">
        <v>1.3255939999999999</v>
      </c>
      <c r="AG192" s="1">
        <v>42277</v>
      </c>
      <c r="AH192">
        <v>282.68419999999998</v>
      </c>
      <c r="AI192">
        <v>2.0794519999999999</v>
      </c>
      <c r="AK192" s="1">
        <v>42277</v>
      </c>
      <c r="AL192">
        <v>268.23</v>
      </c>
      <c r="AM192">
        <v>5.0267569999999999</v>
      </c>
    </row>
    <row r="193" spans="1:39" x14ac:dyDescent="0.35">
      <c r="A193" s="1">
        <v>42307</v>
      </c>
      <c r="B193">
        <v>215.36779999999999</v>
      </c>
      <c r="C193">
        <v>0.33672600000000003</v>
      </c>
      <c r="E193" s="1">
        <v>42307</v>
      </c>
      <c r="F193">
        <v>221.78870000000001</v>
      </c>
      <c r="G193">
        <v>0.99510100000000001</v>
      </c>
      <c r="I193" s="1">
        <v>42307</v>
      </c>
      <c r="J193">
        <v>215.2852</v>
      </c>
      <c r="K193">
        <v>1.4528129999999999</v>
      </c>
      <c r="M193" s="1">
        <v>42307</v>
      </c>
      <c r="N193">
        <v>250.05260000000001</v>
      </c>
      <c r="O193">
        <v>1.535145</v>
      </c>
      <c r="Q193" s="1">
        <v>42307</v>
      </c>
      <c r="R193">
        <v>179.6463</v>
      </c>
      <c r="S193">
        <v>0.21634300000000001</v>
      </c>
      <c r="U193" s="1">
        <v>42307</v>
      </c>
      <c r="V193">
        <v>211.17509999999999</v>
      </c>
      <c r="W193">
        <v>0.48717199999999999</v>
      </c>
      <c r="Y193" s="1">
        <v>42307</v>
      </c>
      <c r="Z193">
        <v>237.3888</v>
      </c>
      <c r="AA193">
        <v>0.87131099999999995</v>
      </c>
      <c r="AC193" s="1">
        <v>42307</v>
      </c>
      <c r="AD193">
        <v>249.27889999999999</v>
      </c>
      <c r="AE193">
        <v>1.2187589999999999</v>
      </c>
      <c r="AG193" s="1">
        <v>42307</v>
      </c>
      <c r="AH193">
        <v>287.82639999999998</v>
      </c>
      <c r="AI193">
        <v>2.0547930000000001</v>
      </c>
      <c r="AK193" s="1">
        <v>42307</v>
      </c>
      <c r="AL193">
        <v>275.82</v>
      </c>
      <c r="AM193">
        <v>4.380611</v>
      </c>
    </row>
    <row r="194" spans="1:39" x14ac:dyDescent="0.35">
      <c r="A194" s="1">
        <v>42338</v>
      </c>
      <c r="B194">
        <v>216.5574</v>
      </c>
      <c r="C194">
        <v>0.26480799999999999</v>
      </c>
      <c r="E194" s="1">
        <v>42338</v>
      </c>
      <c r="F194">
        <v>224.67760000000001</v>
      </c>
      <c r="G194">
        <v>0.94818000000000002</v>
      </c>
      <c r="I194" s="1">
        <v>42338</v>
      </c>
      <c r="J194">
        <v>217.8449</v>
      </c>
      <c r="K194">
        <v>1.3460639999999999</v>
      </c>
      <c r="M194" s="1">
        <v>42338</v>
      </c>
      <c r="N194">
        <v>252.4864</v>
      </c>
      <c r="O194">
        <v>1.4330799999999999</v>
      </c>
      <c r="Q194" s="1">
        <v>42338</v>
      </c>
      <c r="R194">
        <v>180.52869999999999</v>
      </c>
      <c r="S194">
        <v>0.135212</v>
      </c>
      <c r="U194" s="1">
        <v>42338</v>
      </c>
      <c r="V194">
        <v>212.80950000000001</v>
      </c>
      <c r="W194">
        <v>0.39386599999999999</v>
      </c>
      <c r="Y194" s="1">
        <v>42338</v>
      </c>
      <c r="Z194">
        <v>239.7294</v>
      </c>
      <c r="AA194">
        <v>0.77163700000000002</v>
      </c>
      <c r="AC194" s="1">
        <v>42338</v>
      </c>
      <c r="AD194">
        <v>252.1422</v>
      </c>
      <c r="AE194">
        <v>1.124503</v>
      </c>
      <c r="AG194" s="1">
        <v>42338</v>
      </c>
      <c r="AH194">
        <v>292.31</v>
      </c>
      <c r="AI194">
        <v>2.0166539999999999</v>
      </c>
      <c r="AK194" s="1">
        <v>42338</v>
      </c>
      <c r="AL194">
        <v>277.52</v>
      </c>
      <c r="AM194">
        <v>4.1553769999999997</v>
      </c>
    </row>
    <row r="195" spans="1:39" x14ac:dyDescent="0.35">
      <c r="A195" s="1">
        <v>42369</v>
      </c>
      <c r="B195">
        <v>214.01669999999999</v>
      </c>
      <c r="C195">
        <v>0.39691799999999999</v>
      </c>
      <c r="E195" s="1">
        <v>42369</v>
      </c>
      <c r="F195">
        <v>218.16130000000001</v>
      </c>
      <c r="G195">
        <v>1.055097</v>
      </c>
      <c r="I195" s="1">
        <v>42369</v>
      </c>
      <c r="J195">
        <v>214.29740000000001</v>
      </c>
      <c r="K195">
        <v>1.457058</v>
      </c>
      <c r="M195" s="1">
        <v>42369</v>
      </c>
      <c r="N195">
        <v>249.10159999999999</v>
      </c>
      <c r="O195">
        <v>1.5600510000000001</v>
      </c>
      <c r="Q195" s="1">
        <v>42369</v>
      </c>
      <c r="R195">
        <v>179.143</v>
      </c>
      <c r="S195">
        <v>0.198214</v>
      </c>
      <c r="U195" s="1">
        <v>42369</v>
      </c>
      <c r="V195">
        <v>210.28630000000001</v>
      </c>
      <c r="W195">
        <v>0.51234500000000005</v>
      </c>
      <c r="Y195" s="1">
        <v>42369</v>
      </c>
      <c r="Z195">
        <v>236.15469999999999</v>
      </c>
      <c r="AA195">
        <v>0.93171400000000004</v>
      </c>
      <c r="AC195" s="1">
        <v>42369</v>
      </c>
      <c r="AD195">
        <v>247.52029999999999</v>
      </c>
      <c r="AE195">
        <v>1.285196</v>
      </c>
      <c r="AG195" s="1">
        <v>42369</v>
      </c>
      <c r="AH195">
        <v>281.44299999999998</v>
      </c>
      <c r="AI195">
        <v>2.163049</v>
      </c>
      <c r="AK195" s="1">
        <v>42369</v>
      </c>
      <c r="AL195">
        <v>272.08</v>
      </c>
      <c r="AM195">
        <v>4.8104560000000003</v>
      </c>
    </row>
    <row r="196" spans="1:39" x14ac:dyDescent="0.35">
      <c r="A196" s="1">
        <v>42398</v>
      </c>
      <c r="B196">
        <v>217.44880000000001</v>
      </c>
      <c r="C196">
        <v>0.177007</v>
      </c>
      <c r="E196" s="1">
        <v>42398</v>
      </c>
      <c r="F196">
        <v>221.0274</v>
      </c>
      <c r="G196">
        <v>0.78794699999999995</v>
      </c>
      <c r="I196" s="1">
        <v>42398</v>
      </c>
      <c r="J196">
        <v>214.5067</v>
      </c>
      <c r="K196">
        <v>1.337</v>
      </c>
      <c r="M196" s="1">
        <v>42398</v>
      </c>
      <c r="N196">
        <v>250.70330000000001</v>
      </c>
      <c r="O196">
        <v>1.460418</v>
      </c>
      <c r="Q196" s="1">
        <v>42398</v>
      </c>
      <c r="R196">
        <v>178.61279999999999</v>
      </c>
      <c r="S196">
        <v>8.3842E-2</v>
      </c>
      <c r="U196" s="1">
        <v>42398</v>
      </c>
      <c r="V196">
        <v>210.68469999999999</v>
      </c>
      <c r="W196">
        <v>0.33130399999999999</v>
      </c>
      <c r="Y196" s="1">
        <v>42398</v>
      </c>
      <c r="Z196">
        <v>237.84809999999999</v>
      </c>
      <c r="AA196">
        <v>0.74412400000000001</v>
      </c>
      <c r="AC196" s="1">
        <v>42398</v>
      </c>
      <c r="AD196">
        <v>251.21960000000001</v>
      </c>
      <c r="AE196">
        <v>1.0426219999999999</v>
      </c>
      <c r="AG196" s="1">
        <v>42398</v>
      </c>
      <c r="AH196">
        <v>289.75920000000002</v>
      </c>
      <c r="AI196">
        <v>1.8619950000000001</v>
      </c>
      <c r="AK196" s="1">
        <v>42398</v>
      </c>
      <c r="AL196">
        <v>268.77</v>
      </c>
      <c r="AM196">
        <v>5.2271679999999998</v>
      </c>
    </row>
    <row r="197" spans="1:39" x14ac:dyDescent="0.35">
      <c r="A197" s="1">
        <v>42429</v>
      </c>
      <c r="B197">
        <v>220.0043</v>
      </c>
      <c r="C197">
        <v>4.7569E-2</v>
      </c>
      <c r="E197" s="1">
        <v>42429</v>
      </c>
      <c r="F197">
        <v>222.1183</v>
      </c>
      <c r="G197">
        <v>0.65451899999999996</v>
      </c>
      <c r="I197" s="1">
        <v>42429</v>
      </c>
      <c r="J197">
        <v>214.87270000000001</v>
      </c>
      <c r="K197">
        <v>1.295472</v>
      </c>
      <c r="M197" s="1">
        <v>42429</v>
      </c>
      <c r="N197">
        <v>250.9914</v>
      </c>
      <c r="O197">
        <v>1.4481200000000001</v>
      </c>
      <c r="Q197" s="1">
        <v>42429</v>
      </c>
      <c r="R197">
        <v>178.49359999999999</v>
      </c>
      <c r="S197">
        <v>4.1945000000000003E-2</v>
      </c>
      <c r="U197" s="1">
        <v>42429</v>
      </c>
      <c r="V197">
        <v>210.90090000000001</v>
      </c>
      <c r="W197">
        <v>0.244252</v>
      </c>
      <c r="Y197" s="1">
        <v>42429</v>
      </c>
      <c r="Z197">
        <v>238.88130000000001</v>
      </c>
      <c r="AA197">
        <v>0.60888799999999998</v>
      </c>
      <c r="AC197" s="1">
        <v>42429</v>
      </c>
      <c r="AD197">
        <v>253.32759999999999</v>
      </c>
      <c r="AE197">
        <v>0.92624700000000004</v>
      </c>
      <c r="AG197" s="1">
        <v>42429</v>
      </c>
      <c r="AH197">
        <v>293.36649999999997</v>
      </c>
      <c r="AI197">
        <v>1.72201</v>
      </c>
      <c r="AK197" s="1">
        <v>42429</v>
      </c>
      <c r="AL197">
        <v>267.45999999999998</v>
      </c>
      <c r="AM197">
        <v>5.4889590000000004</v>
      </c>
    </row>
    <row r="198" spans="1:39" x14ac:dyDescent="0.35">
      <c r="A198" s="1">
        <v>42460</v>
      </c>
      <c r="B198">
        <v>219.5239</v>
      </c>
      <c r="C198">
        <v>9.3290999999999999E-2</v>
      </c>
      <c r="E198" s="1">
        <v>42460</v>
      </c>
      <c r="F198">
        <v>221.13040000000001</v>
      </c>
      <c r="G198">
        <v>0.65407099999999996</v>
      </c>
      <c r="I198" s="1">
        <v>42460</v>
      </c>
      <c r="J198">
        <v>217.23070000000001</v>
      </c>
      <c r="K198">
        <v>1.16822</v>
      </c>
      <c r="M198" s="1">
        <v>42460</v>
      </c>
      <c r="N198">
        <v>254.24879999999999</v>
      </c>
      <c r="O198">
        <v>1.2851589999999999</v>
      </c>
      <c r="Q198" s="1">
        <v>42460</v>
      </c>
      <c r="R198">
        <v>178.3246</v>
      </c>
      <c r="S198">
        <v>5.1732E-2</v>
      </c>
      <c r="U198" s="1">
        <v>42460</v>
      </c>
      <c r="V198">
        <v>210.8004</v>
      </c>
      <c r="W198">
        <v>0.24495</v>
      </c>
      <c r="Y198" s="1">
        <v>42460</v>
      </c>
      <c r="Z198">
        <v>239.4452</v>
      </c>
      <c r="AA198">
        <v>0.55147900000000005</v>
      </c>
      <c r="AC198" s="1">
        <v>42460</v>
      </c>
      <c r="AD198">
        <v>254.66569999999999</v>
      </c>
      <c r="AE198">
        <v>0.86161900000000002</v>
      </c>
      <c r="AG198" s="1">
        <v>42460</v>
      </c>
      <c r="AH198">
        <v>294.82060000000001</v>
      </c>
      <c r="AI198">
        <v>1.6630860000000001</v>
      </c>
      <c r="AK198" s="1">
        <v>42460</v>
      </c>
      <c r="AL198">
        <v>277.52</v>
      </c>
      <c r="AM198">
        <v>4.4430160000000001</v>
      </c>
    </row>
    <row r="199" spans="1:39" x14ac:dyDescent="0.35">
      <c r="A199" s="1">
        <v>42489</v>
      </c>
      <c r="B199">
        <v>218.3356</v>
      </c>
      <c r="C199">
        <v>0.16337299999999999</v>
      </c>
      <c r="E199" s="1">
        <v>42489</v>
      </c>
      <c r="F199">
        <v>219.82390000000001</v>
      </c>
      <c r="G199">
        <v>0.77220500000000003</v>
      </c>
      <c r="I199" s="1">
        <v>42489</v>
      </c>
      <c r="J199">
        <v>217.1816</v>
      </c>
      <c r="K199">
        <v>1.1868879999999999</v>
      </c>
      <c r="M199" s="1">
        <v>42489</v>
      </c>
      <c r="N199">
        <v>253.24289999999999</v>
      </c>
      <c r="O199">
        <v>1.349275</v>
      </c>
      <c r="Q199" s="1">
        <v>42489</v>
      </c>
      <c r="R199">
        <v>178.65450000000001</v>
      </c>
      <c r="S199">
        <v>4.3194999999999997E-2</v>
      </c>
      <c r="U199" s="1">
        <v>42489</v>
      </c>
      <c r="V199">
        <v>211.0275</v>
      </c>
      <c r="W199">
        <v>0.29361199999999998</v>
      </c>
      <c r="Y199" s="1">
        <v>42489</v>
      </c>
      <c r="Z199">
        <v>239.24809999999999</v>
      </c>
      <c r="AA199">
        <v>0.62934500000000004</v>
      </c>
      <c r="AC199" s="1">
        <v>42489</v>
      </c>
      <c r="AD199">
        <v>253.17009999999999</v>
      </c>
      <c r="AE199">
        <v>0.97862499999999997</v>
      </c>
      <c r="AG199" s="1">
        <v>42489</v>
      </c>
      <c r="AH199">
        <v>290.15249999999997</v>
      </c>
      <c r="AI199">
        <v>1.838978</v>
      </c>
      <c r="AK199" s="1">
        <v>42489</v>
      </c>
      <c r="AL199">
        <v>283.01</v>
      </c>
      <c r="AM199">
        <v>3.9833660000000002</v>
      </c>
    </row>
    <row r="200" spans="1:39" x14ac:dyDescent="0.35">
      <c r="A200" s="1">
        <v>42521</v>
      </c>
      <c r="B200">
        <v>219.97919999999999</v>
      </c>
      <c r="C200">
        <v>7.5565999999999994E-2</v>
      </c>
      <c r="E200" s="1">
        <v>42521</v>
      </c>
      <c r="F200">
        <v>224.5214</v>
      </c>
      <c r="G200">
        <v>0.66819600000000001</v>
      </c>
      <c r="I200" s="1">
        <v>42521</v>
      </c>
      <c r="J200">
        <v>219.13249999999999</v>
      </c>
      <c r="K200">
        <v>1.1401190000000001</v>
      </c>
      <c r="M200" s="1">
        <v>42521</v>
      </c>
      <c r="N200">
        <v>255.27189999999999</v>
      </c>
      <c r="O200">
        <v>1.2993170000000001</v>
      </c>
      <c r="Q200" s="1">
        <v>42521</v>
      </c>
      <c r="R200">
        <v>179.18119999999999</v>
      </c>
      <c r="S200">
        <v>2.3739999999999998E-3</v>
      </c>
      <c r="U200" s="1">
        <v>42521</v>
      </c>
      <c r="V200">
        <v>212.07910000000001</v>
      </c>
      <c r="W200">
        <v>0.243337</v>
      </c>
      <c r="Y200" s="1">
        <v>42521</v>
      </c>
      <c r="Z200">
        <v>241.17230000000001</v>
      </c>
      <c r="AA200">
        <v>0.52891299999999997</v>
      </c>
      <c r="AC200" s="1">
        <v>42521</v>
      </c>
      <c r="AD200">
        <v>256.22669999999999</v>
      </c>
      <c r="AE200">
        <v>0.88760799999999995</v>
      </c>
      <c r="AG200" s="1">
        <v>42521</v>
      </c>
      <c r="AH200">
        <v>299.10849999999999</v>
      </c>
      <c r="AI200">
        <v>1.7054199999999999</v>
      </c>
      <c r="AK200" s="1">
        <v>42521</v>
      </c>
      <c r="AL200">
        <v>283.69</v>
      </c>
      <c r="AM200">
        <v>3.922936</v>
      </c>
    </row>
    <row r="201" spans="1:39" x14ac:dyDescent="0.35">
      <c r="A201" s="1">
        <v>42551</v>
      </c>
      <c r="B201">
        <v>223.6414</v>
      </c>
      <c r="C201">
        <v>-0.12862799999999999</v>
      </c>
      <c r="E201" s="1">
        <v>42551</v>
      </c>
      <c r="F201">
        <v>225.75460000000001</v>
      </c>
      <c r="G201">
        <v>0.36887199999999998</v>
      </c>
      <c r="I201" s="1">
        <v>42551</v>
      </c>
      <c r="J201">
        <v>219.43559999999999</v>
      </c>
      <c r="K201">
        <v>0.98314800000000002</v>
      </c>
      <c r="M201" s="1">
        <v>42551</v>
      </c>
      <c r="N201">
        <v>257.40600000000001</v>
      </c>
      <c r="O201">
        <v>1.1631929999999999</v>
      </c>
      <c r="Q201" s="1">
        <v>42551</v>
      </c>
      <c r="R201">
        <v>177.8201</v>
      </c>
      <c r="S201">
        <v>-8.6693999999999993E-2</v>
      </c>
      <c r="U201" s="1">
        <v>42551</v>
      </c>
      <c r="V201">
        <v>211.26599999999999</v>
      </c>
      <c r="W201">
        <v>9.3755000000000005E-2</v>
      </c>
      <c r="Y201" s="1">
        <v>42551</v>
      </c>
      <c r="Z201">
        <v>241.54069999999999</v>
      </c>
      <c r="AA201">
        <v>0.326988</v>
      </c>
      <c r="AC201" s="1">
        <v>42551</v>
      </c>
      <c r="AD201">
        <v>258.77769999999998</v>
      </c>
      <c r="AE201">
        <v>0.65199300000000004</v>
      </c>
      <c r="AG201" s="1">
        <v>42551</v>
      </c>
      <c r="AH201">
        <v>309.41860000000003</v>
      </c>
      <c r="AI201">
        <v>1.3020940000000001</v>
      </c>
      <c r="AK201" s="1">
        <v>42551</v>
      </c>
      <c r="AL201">
        <v>282.01</v>
      </c>
      <c r="AM201">
        <v>4.2776800000000001</v>
      </c>
    </row>
    <row r="202" spans="1:39" x14ac:dyDescent="0.35">
      <c r="A202" s="1">
        <v>42580</v>
      </c>
      <c r="B202">
        <v>224.3013</v>
      </c>
      <c r="C202">
        <v>-0.17761199999999999</v>
      </c>
      <c r="E202" s="1">
        <v>42580</v>
      </c>
      <c r="F202">
        <v>227.53980000000001</v>
      </c>
      <c r="G202">
        <v>0.26760600000000001</v>
      </c>
      <c r="I202" s="1">
        <v>42580</v>
      </c>
      <c r="J202">
        <v>223.2259</v>
      </c>
      <c r="K202">
        <v>0.75450700000000004</v>
      </c>
      <c r="M202" s="1">
        <v>42580</v>
      </c>
      <c r="N202">
        <v>261.18880000000001</v>
      </c>
      <c r="O202">
        <v>0.98512599999999995</v>
      </c>
      <c r="Q202" s="1">
        <v>42580</v>
      </c>
      <c r="R202">
        <v>177.6001</v>
      </c>
      <c r="S202">
        <v>-0.128052</v>
      </c>
      <c r="U202" s="1">
        <v>42580</v>
      </c>
      <c r="V202">
        <v>211.6405</v>
      </c>
      <c r="W202">
        <v>2.2729999999999998E-3</v>
      </c>
      <c r="Y202" s="1">
        <v>42580</v>
      </c>
      <c r="Z202">
        <v>243.137</v>
      </c>
      <c r="AA202">
        <v>0.19916900000000001</v>
      </c>
      <c r="AC202" s="1">
        <v>42580</v>
      </c>
      <c r="AD202">
        <v>261.99</v>
      </c>
      <c r="AE202">
        <v>0.50083100000000003</v>
      </c>
      <c r="AG202" s="1">
        <v>42580</v>
      </c>
      <c r="AH202">
        <v>316.44049999999999</v>
      </c>
      <c r="AI202">
        <v>1.121451</v>
      </c>
      <c r="AK202" s="1">
        <v>42580</v>
      </c>
      <c r="AL202">
        <v>288.27</v>
      </c>
      <c r="AM202">
        <v>3.6376179999999998</v>
      </c>
    </row>
    <row r="203" spans="1:39" x14ac:dyDescent="0.35">
      <c r="A203" s="1">
        <v>42613</v>
      </c>
      <c r="B203">
        <v>223.56049999999999</v>
      </c>
      <c r="C203">
        <v>-0.16126199999999999</v>
      </c>
      <c r="E203" s="1">
        <v>42613</v>
      </c>
      <c r="F203">
        <v>228.2559</v>
      </c>
      <c r="G203">
        <v>0.24243200000000001</v>
      </c>
      <c r="I203" s="1">
        <v>42613</v>
      </c>
      <c r="J203">
        <v>224.4879</v>
      </c>
      <c r="K203">
        <v>0.696967</v>
      </c>
      <c r="M203" s="1">
        <v>42613</v>
      </c>
      <c r="N203">
        <v>262.28550000000001</v>
      </c>
      <c r="O203">
        <v>0.948411</v>
      </c>
      <c r="Q203" s="1">
        <v>42613</v>
      </c>
      <c r="R203">
        <v>177.3871</v>
      </c>
      <c r="S203">
        <v>-0.14510000000000001</v>
      </c>
      <c r="U203" s="1">
        <v>42613</v>
      </c>
      <c r="V203">
        <v>211.5445</v>
      </c>
      <c r="W203">
        <v>-5.6540000000000002E-3</v>
      </c>
      <c r="Y203" s="1">
        <v>42613</v>
      </c>
      <c r="Z203">
        <v>243.26130000000001</v>
      </c>
      <c r="AA203">
        <v>0.17730000000000001</v>
      </c>
      <c r="AC203" s="1">
        <v>42613</v>
      </c>
      <c r="AD203">
        <v>262.27980000000002</v>
      </c>
      <c r="AE203">
        <v>0.47387200000000002</v>
      </c>
      <c r="AG203" s="1">
        <v>42613</v>
      </c>
      <c r="AH203">
        <v>318.90879999999999</v>
      </c>
      <c r="AI203">
        <v>1.075013</v>
      </c>
      <c r="AK203" s="1">
        <v>42613</v>
      </c>
      <c r="AL203">
        <v>292.92</v>
      </c>
      <c r="AM203">
        <v>3.212564</v>
      </c>
    </row>
    <row r="204" spans="1:39" x14ac:dyDescent="0.35">
      <c r="A204" s="1">
        <v>42643</v>
      </c>
      <c r="B204">
        <v>223.76329999999999</v>
      </c>
      <c r="C204">
        <v>-0.18649099999999999</v>
      </c>
      <c r="E204" s="1">
        <v>42643</v>
      </c>
      <c r="F204">
        <v>225.3064</v>
      </c>
      <c r="G204">
        <v>0.26481100000000002</v>
      </c>
      <c r="I204" s="1">
        <v>42643</v>
      </c>
      <c r="J204">
        <v>223.5634</v>
      </c>
      <c r="K204">
        <v>0.71284099999999995</v>
      </c>
      <c r="M204" s="1">
        <v>42643</v>
      </c>
      <c r="N204">
        <v>262.0299</v>
      </c>
      <c r="O204">
        <v>0.95822399999999996</v>
      </c>
      <c r="Q204" s="1">
        <v>42643</v>
      </c>
      <c r="R204">
        <v>177.13059999999999</v>
      </c>
      <c r="S204">
        <v>-0.167075</v>
      </c>
      <c r="U204" s="1">
        <v>42643</v>
      </c>
      <c r="V204">
        <v>211.30940000000001</v>
      </c>
      <c r="W204">
        <v>-1.9172999999999999E-2</v>
      </c>
      <c r="Y204" s="1">
        <v>42643</v>
      </c>
      <c r="Z204">
        <v>243.13900000000001</v>
      </c>
      <c r="AA204">
        <v>0.19108900000000001</v>
      </c>
      <c r="AC204" s="1">
        <v>42643</v>
      </c>
      <c r="AD204">
        <v>262.18790000000001</v>
      </c>
      <c r="AE204">
        <v>0.46675100000000003</v>
      </c>
      <c r="AG204" s="1">
        <v>42643</v>
      </c>
      <c r="AH204">
        <v>313.49250000000001</v>
      </c>
      <c r="AI204">
        <v>1.13497</v>
      </c>
      <c r="AK204" s="1">
        <v>42643</v>
      </c>
      <c r="AL204">
        <v>291.13</v>
      </c>
      <c r="AM204">
        <v>3.6909640000000001</v>
      </c>
    </row>
    <row r="205" spans="1:39" x14ac:dyDescent="0.35">
      <c r="A205" s="1">
        <v>42674</v>
      </c>
      <c r="B205">
        <v>219.93340000000001</v>
      </c>
      <c r="C205">
        <v>-3.211E-2</v>
      </c>
      <c r="E205" s="1">
        <v>42674</v>
      </c>
      <c r="F205">
        <v>217.0874</v>
      </c>
      <c r="G205">
        <v>0.48760300000000001</v>
      </c>
      <c r="I205" s="1">
        <v>42674</v>
      </c>
      <c r="J205">
        <v>219.4263</v>
      </c>
      <c r="K205">
        <v>0.87463299999999999</v>
      </c>
      <c r="M205" s="1">
        <v>42674</v>
      </c>
      <c r="N205">
        <v>256.56740000000002</v>
      </c>
      <c r="O205">
        <v>1.1950400000000001</v>
      </c>
      <c r="Q205" s="1">
        <v>42674</v>
      </c>
      <c r="R205">
        <v>176.0421</v>
      </c>
      <c r="S205">
        <v>-0.11358600000000001</v>
      </c>
      <c r="U205" s="1">
        <v>42674</v>
      </c>
      <c r="V205">
        <v>209.1996</v>
      </c>
      <c r="W205">
        <v>0.13854900000000001</v>
      </c>
      <c r="Y205" s="1">
        <v>42674</v>
      </c>
      <c r="Z205">
        <v>239.5335</v>
      </c>
      <c r="AA205">
        <v>0.41819699999999999</v>
      </c>
      <c r="AC205" s="1">
        <v>42674</v>
      </c>
      <c r="AD205">
        <v>256.32240000000002</v>
      </c>
      <c r="AE205">
        <v>0.74881699999999995</v>
      </c>
      <c r="AG205" s="1">
        <v>42674</v>
      </c>
      <c r="AH205">
        <v>295.09230000000002</v>
      </c>
      <c r="AI205">
        <v>1.462064</v>
      </c>
      <c r="AK205" s="1">
        <v>42674</v>
      </c>
      <c r="AL205">
        <v>294.01</v>
      </c>
      <c r="AM205">
        <v>3.3850609999999999</v>
      </c>
    </row>
    <row r="206" spans="1:39" x14ac:dyDescent="0.35">
      <c r="A206" s="1">
        <v>42704</v>
      </c>
      <c r="B206">
        <v>218.71440000000001</v>
      </c>
      <c r="C206">
        <v>3.8595999999999998E-2</v>
      </c>
      <c r="E206" s="1">
        <v>42704</v>
      </c>
      <c r="F206">
        <v>218.10740000000001</v>
      </c>
      <c r="G206">
        <v>0.602294</v>
      </c>
      <c r="I206" s="1">
        <v>42704</v>
      </c>
      <c r="J206">
        <v>218.07249999999999</v>
      </c>
      <c r="K206">
        <v>1.042052</v>
      </c>
      <c r="M206" s="1">
        <v>42704</v>
      </c>
      <c r="N206">
        <v>252.98419999999999</v>
      </c>
      <c r="O206">
        <v>1.447905</v>
      </c>
      <c r="Q206" s="1">
        <v>42704</v>
      </c>
      <c r="R206">
        <v>177.19200000000001</v>
      </c>
      <c r="S206">
        <v>-0.122893</v>
      </c>
      <c r="U206" s="1">
        <v>42704</v>
      </c>
      <c r="V206">
        <v>210.0427</v>
      </c>
      <c r="W206">
        <v>0.22533700000000001</v>
      </c>
      <c r="Y206" s="1">
        <v>42704</v>
      </c>
      <c r="Z206">
        <v>238.8579</v>
      </c>
      <c r="AA206">
        <v>0.59201800000000004</v>
      </c>
      <c r="AC206" s="1">
        <v>42704</v>
      </c>
      <c r="AD206">
        <v>253.2088</v>
      </c>
      <c r="AE206">
        <v>1.0066409999999999</v>
      </c>
      <c r="AG206" s="1">
        <v>42704</v>
      </c>
      <c r="AH206">
        <v>290.91039999999998</v>
      </c>
      <c r="AI206">
        <v>1.712583</v>
      </c>
      <c r="AK206" s="1">
        <v>42704</v>
      </c>
      <c r="AL206">
        <v>291.17</v>
      </c>
      <c r="AM206">
        <v>3.8740960000000002</v>
      </c>
    </row>
    <row r="207" spans="1:39" x14ac:dyDescent="0.35">
      <c r="A207" s="1">
        <v>42734</v>
      </c>
      <c r="B207">
        <v>219.4853</v>
      </c>
      <c r="C207">
        <v>8.8850000000000005E-3</v>
      </c>
      <c r="E207" s="1">
        <v>42734</v>
      </c>
      <c r="F207">
        <v>219.55719999999999</v>
      </c>
      <c r="G207">
        <v>0.53467399999999998</v>
      </c>
      <c r="I207" s="1">
        <v>42734</v>
      </c>
      <c r="J207">
        <v>219.75040000000001</v>
      </c>
      <c r="K207">
        <v>0.96353500000000003</v>
      </c>
      <c r="M207" s="1">
        <v>42734</v>
      </c>
      <c r="N207">
        <v>256.13290000000001</v>
      </c>
      <c r="O207">
        <v>1.2702249999999999</v>
      </c>
      <c r="Q207" s="1">
        <v>42734</v>
      </c>
      <c r="R207">
        <v>177.57</v>
      </c>
      <c r="S207">
        <v>-0.185116</v>
      </c>
      <c r="U207" s="1">
        <v>42734</v>
      </c>
      <c r="V207">
        <v>210.9932</v>
      </c>
      <c r="W207">
        <v>0.122623</v>
      </c>
      <c r="Y207" s="1">
        <v>42734</v>
      </c>
      <c r="Z207">
        <v>240.31370000000001</v>
      </c>
      <c r="AA207">
        <v>0.49990400000000002</v>
      </c>
      <c r="AC207" s="1">
        <v>42734</v>
      </c>
      <c r="AD207">
        <v>255.41909999999999</v>
      </c>
      <c r="AE207">
        <v>0.91397399999999995</v>
      </c>
      <c r="AG207" s="1">
        <v>42734</v>
      </c>
      <c r="AH207">
        <v>295.04300000000001</v>
      </c>
      <c r="AI207">
        <v>1.619523</v>
      </c>
      <c r="AK207" s="1">
        <v>42734</v>
      </c>
      <c r="AL207">
        <v>296.91000000000003</v>
      </c>
      <c r="AM207">
        <v>3.2352180000000001</v>
      </c>
    </row>
    <row r="208" spans="1:39" x14ac:dyDescent="0.35">
      <c r="A208" s="1">
        <v>42766</v>
      </c>
      <c r="B208">
        <v>217.7585</v>
      </c>
      <c r="C208">
        <v>0.130302</v>
      </c>
      <c r="E208" s="1">
        <v>42766</v>
      </c>
      <c r="F208">
        <v>214.86410000000001</v>
      </c>
      <c r="G208">
        <v>0.73516700000000001</v>
      </c>
      <c r="I208" s="1">
        <v>42766</v>
      </c>
      <c r="J208">
        <v>218.01079999999999</v>
      </c>
      <c r="K208">
        <v>1.091065</v>
      </c>
      <c r="M208" s="1">
        <v>42766</v>
      </c>
      <c r="N208">
        <v>252.256</v>
      </c>
      <c r="O208">
        <v>1.480685</v>
      </c>
      <c r="Q208" s="1">
        <v>42766</v>
      </c>
      <c r="R208">
        <v>177.31270000000001</v>
      </c>
      <c r="S208">
        <v>-0.113065</v>
      </c>
      <c r="U208" s="1">
        <v>42766</v>
      </c>
      <c r="V208">
        <v>210.06030000000001</v>
      </c>
      <c r="W208">
        <v>0.27316600000000002</v>
      </c>
      <c r="Y208" s="1">
        <v>42766</v>
      </c>
      <c r="Z208">
        <v>238.2413</v>
      </c>
      <c r="AA208">
        <v>0.69318400000000002</v>
      </c>
      <c r="AC208" s="1">
        <v>42766</v>
      </c>
      <c r="AD208">
        <v>251.4442</v>
      </c>
      <c r="AE208">
        <v>1.150377</v>
      </c>
      <c r="AG208" s="1">
        <v>42766</v>
      </c>
      <c r="AH208">
        <v>284.20400000000001</v>
      </c>
      <c r="AI208">
        <v>1.8717790000000001</v>
      </c>
      <c r="AK208" s="1">
        <v>42766</v>
      </c>
      <c r="AL208">
        <v>299.07</v>
      </c>
      <c r="AM208">
        <v>3.1330019999999998</v>
      </c>
    </row>
    <row r="209" spans="1:39" x14ac:dyDescent="0.35">
      <c r="A209" s="1">
        <v>42794</v>
      </c>
      <c r="B209">
        <v>220.18049999999999</v>
      </c>
      <c r="C209">
        <v>-1.7063999999999999E-2</v>
      </c>
      <c r="E209" s="1">
        <v>42794</v>
      </c>
      <c r="F209">
        <v>219.21889999999999</v>
      </c>
      <c r="G209">
        <v>0.57925800000000005</v>
      </c>
      <c r="I209" s="1">
        <v>42794</v>
      </c>
      <c r="J209">
        <v>220.96369999999999</v>
      </c>
      <c r="K209">
        <v>0.93894599999999995</v>
      </c>
      <c r="M209" s="1">
        <v>42794</v>
      </c>
      <c r="N209">
        <v>254.90610000000001</v>
      </c>
      <c r="O209">
        <v>1.3908430000000001</v>
      </c>
      <c r="Q209" s="1">
        <v>42794</v>
      </c>
      <c r="R209">
        <v>177.6788</v>
      </c>
      <c r="S209">
        <v>-0.17577499999999999</v>
      </c>
      <c r="U209" s="1">
        <v>42794</v>
      </c>
      <c r="V209">
        <v>211.42089999999999</v>
      </c>
      <c r="W209">
        <v>0.13208300000000001</v>
      </c>
      <c r="Y209" s="1">
        <v>42794</v>
      </c>
      <c r="Z209">
        <v>240.82579999999999</v>
      </c>
      <c r="AA209">
        <v>0.52025200000000005</v>
      </c>
      <c r="AC209" s="1">
        <v>42794</v>
      </c>
      <c r="AD209">
        <v>255.36840000000001</v>
      </c>
      <c r="AE209">
        <v>0.99352200000000002</v>
      </c>
      <c r="AG209" s="1">
        <v>42794</v>
      </c>
      <c r="AH209">
        <v>293.49059999999997</v>
      </c>
      <c r="AI209">
        <v>1.6741280000000001</v>
      </c>
      <c r="AK209" s="1">
        <v>42794</v>
      </c>
      <c r="AL209">
        <v>302.27999999999997</v>
      </c>
      <c r="AM209">
        <v>2.8626179999999999</v>
      </c>
    </row>
    <row r="210" spans="1:39" x14ac:dyDescent="0.35">
      <c r="A210" s="1">
        <v>42825</v>
      </c>
      <c r="B210">
        <v>218.6078</v>
      </c>
      <c r="C210">
        <v>8.5540000000000005E-2</v>
      </c>
      <c r="E210" s="1">
        <v>42825</v>
      </c>
      <c r="F210">
        <v>218.33670000000001</v>
      </c>
      <c r="G210">
        <v>0.65036700000000003</v>
      </c>
      <c r="I210" s="1">
        <v>42825</v>
      </c>
      <c r="J210">
        <v>220.74969999999999</v>
      </c>
      <c r="K210">
        <v>1.014238</v>
      </c>
      <c r="M210" s="1">
        <v>42825</v>
      </c>
      <c r="N210">
        <v>254.72630000000001</v>
      </c>
      <c r="O210">
        <v>1.4258189999999999</v>
      </c>
      <c r="Q210" s="1">
        <v>42825</v>
      </c>
      <c r="R210">
        <v>177.45179999999999</v>
      </c>
      <c r="S210">
        <v>-0.110308</v>
      </c>
      <c r="U210" s="1">
        <v>42825</v>
      </c>
      <c r="V210">
        <v>210.87209999999999</v>
      </c>
      <c r="W210">
        <v>0.225219</v>
      </c>
      <c r="Y210" s="1">
        <v>42825</v>
      </c>
      <c r="Z210">
        <v>239.91900000000001</v>
      </c>
      <c r="AA210">
        <v>0.63745099999999999</v>
      </c>
      <c r="AC210" s="1">
        <v>42825</v>
      </c>
      <c r="AD210">
        <v>254.3784</v>
      </c>
      <c r="AE210">
        <v>1.0684990000000001</v>
      </c>
      <c r="AG210" s="1">
        <v>42825</v>
      </c>
      <c r="AH210">
        <v>291.76310000000001</v>
      </c>
      <c r="AI210">
        <v>1.728877</v>
      </c>
      <c r="AK210" s="1">
        <v>42825</v>
      </c>
      <c r="AL210">
        <v>302.38</v>
      </c>
      <c r="AM210">
        <v>3.0156239999999999</v>
      </c>
    </row>
    <row r="211" spans="1:39" x14ac:dyDescent="0.35">
      <c r="A211" s="1">
        <v>42853</v>
      </c>
      <c r="B211">
        <v>218.67509999999999</v>
      </c>
      <c r="C211">
        <v>7.7292E-2</v>
      </c>
      <c r="E211" s="1">
        <v>42853</v>
      </c>
      <c r="F211">
        <v>221.0317</v>
      </c>
      <c r="G211">
        <v>0.58643599999999996</v>
      </c>
      <c r="I211" s="1">
        <v>42853</v>
      </c>
      <c r="J211">
        <v>222.2706</v>
      </c>
      <c r="K211">
        <v>0.96469899999999997</v>
      </c>
      <c r="M211" s="1">
        <v>42853</v>
      </c>
      <c r="N211">
        <v>255.7884</v>
      </c>
      <c r="O211">
        <v>1.3882730000000001</v>
      </c>
      <c r="Q211" s="1">
        <v>42853</v>
      </c>
      <c r="R211">
        <v>177.8263</v>
      </c>
      <c r="S211">
        <v>-0.153887</v>
      </c>
      <c r="U211" s="1">
        <v>42853</v>
      </c>
      <c r="V211">
        <v>211.68209999999999</v>
      </c>
      <c r="W211">
        <v>0.19533300000000001</v>
      </c>
      <c r="Y211" s="1">
        <v>42853</v>
      </c>
      <c r="Z211">
        <v>241.13570000000001</v>
      </c>
      <c r="AA211">
        <v>0.59537300000000004</v>
      </c>
      <c r="AC211" s="1">
        <v>42853</v>
      </c>
      <c r="AD211">
        <v>256.32870000000003</v>
      </c>
      <c r="AE211">
        <v>1.012489</v>
      </c>
      <c r="AG211" s="1">
        <v>42853</v>
      </c>
      <c r="AH211">
        <v>295.28250000000003</v>
      </c>
      <c r="AI211">
        <v>1.6872659999999999</v>
      </c>
      <c r="AK211" s="1">
        <v>42853</v>
      </c>
      <c r="AL211">
        <v>305.73</v>
      </c>
      <c r="AM211">
        <v>2.7443819999999999</v>
      </c>
    </row>
    <row r="212" spans="1:39" x14ac:dyDescent="0.35">
      <c r="A212" s="1">
        <v>42886</v>
      </c>
      <c r="B212">
        <v>218.38740000000001</v>
      </c>
      <c r="C212">
        <v>5.5419999999999997E-2</v>
      </c>
      <c r="E212" s="1">
        <v>42886</v>
      </c>
      <c r="F212">
        <v>219.63059999999999</v>
      </c>
      <c r="G212">
        <v>0.54028799999999999</v>
      </c>
      <c r="I212" s="1">
        <v>42886</v>
      </c>
      <c r="J212">
        <v>222.74209999999999</v>
      </c>
      <c r="K212">
        <v>0.88846099999999995</v>
      </c>
      <c r="M212" s="1">
        <v>42886</v>
      </c>
      <c r="N212">
        <v>256.97210000000001</v>
      </c>
      <c r="O212">
        <v>1.3077209999999999</v>
      </c>
      <c r="Q212" s="1">
        <v>42886</v>
      </c>
      <c r="R212">
        <v>177.20259999999999</v>
      </c>
      <c r="S212">
        <v>-0.17596700000000001</v>
      </c>
      <c r="U212" s="1">
        <v>42886</v>
      </c>
      <c r="V212">
        <v>211.31469999999999</v>
      </c>
      <c r="W212">
        <v>0.129607</v>
      </c>
      <c r="Y212" s="1">
        <v>42886</v>
      </c>
      <c r="Z212">
        <v>241.5033</v>
      </c>
      <c r="AA212">
        <v>0.51858400000000004</v>
      </c>
      <c r="AC212" s="1">
        <v>42886</v>
      </c>
      <c r="AD212">
        <v>257.18439999999998</v>
      </c>
      <c r="AE212">
        <v>0.95927200000000001</v>
      </c>
      <c r="AG212" s="1">
        <v>42886</v>
      </c>
      <c r="AH212">
        <v>294.31650000000002</v>
      </c>
      <c r="AI212">
        <v>1.6423140000000001</v>
      </c>
      <c r="AK212" s="1">
        <v>42886</v>
      </c>
      <c r="AL212">
        <v>308.47000000000003</v>
      </c>
      <c r="AM212">
        <v>2.431435</v>
      </c>
    </row>
    <row r="213" spans="1:39" x14ac:dyDescent="0.35">
      <c r="A213" s="1">
        <v>42916</v>
      </c>
      <c r="B213">
        <v>216.61150000000001</v>
      </c>
      <c r="C213">
        <v>0.19228300000000001</v>
      </c>
      <c r="E213" s="1">
        <v>42916</v>
      </c>
      <c r="F213">
        <v>216.34719999999999</v>
      </c>
      <c r="G213">
        <v>0.68715499999999996</v>
      </c>
      <c r="I213" s="1">
        <v>42916</v>
      </c>
      <c r="J213">
        <v>221.0112</v>
      </c>
      <c r="K213">
        <v>1.013571</v>
      </c>
      <c r="M213" s="1">
        <v>42916</v>
      </c>
      <c r="N213">
        <v>256.40899999999999</v>
      </c>
      <c r="O213">
        <v>1.3546260000000001</v>
      </c>
      <c r="Q213" s="1">
        <v>42916</v>
      </c>
      <c r="R213">
        <v>176.7526</v>
      </c>
      <c r="S213">
        <v>-8.6150000000000004E-2</v>
      </c>
      <c r="U213" s="1">
        <v>42916</v>
      </c>
      <c r="V213">
        <v>210.2141</v>
      </c>
      <c r="W213">
        <v>0.25593900000000003</v>
      </c>
      <c r="Y213" s="1">
        <v>42916</v>
      </c>
      <c r="Z213">
        <v>239.77289999999999</v>
      </c>
      <c r="AA213">
        <v>0.64564200000000005</v>
      </c>
      <c r="AC213" s="1">
        <v>42916</v>
      </c>
      <c r="AD213">
        <v>254.87710000000001</v>
      </c>
      <c r="AE213">
        <v>1.0961160000000001</v>
      </c>
      <c r="AG213" s="1">
        <v>42916</v>
      </c>
      <c r="AH213">
        <v>289.08920000000001</v>
      </c>
      <c r="AI213">
        <v>1.7615190000000001</v>
      </c>
      <c r="AK213" s="1">
        <v>42916</v>
      </c>
      <c r="AL213">
        <v>309.42</v>
      </c>
      <c r="AM213">
        <v>2.4821870000000001</v>
      </c>
    </row>
    <row r="214" spans="1:39" x14ac:dyDescent="0.35">
      <c r="A214" s="1">
        <v>42947</v>
      </c>
      <c r="B214">
        <v>216.0189</v>
      </c>
      <c r="C214">
        <v>0.19103400000000001</v>
      </c>
      <c r="E214" s="1">
        <v>42947</v>
      </c>
      <c r="F214">
        <v>215.34639999999999</v>
      </c>
      <c r="G214">
        <v>0.65695099999999995</v>
      </c>
      <c r="I214" s="1">
        <v>42947</v>
      </c>
      <c r="J214">
        <v>221.3622</v>
      </c>
      <c r="K214">
        <v>0.91796500000000003</v>
      </c>
      <c r="M214" s="1">
        <v>42947</v>
      </c>
      <c r="N214">
        <v>257.50760000000002</v>
      </c>
      <c r="O214">
        <v>1.2856160000000001</v>
      </c>
      <c r="Q214" s="1">
        <v>42947</v>
      </c>
      <c r="R214">
        <v>176.54310000000001</v>
      </c>
      <c r="S214">
        <v>-0.161247</v>
      </c>
      <c r="U214" s="1">
        <v>42947</v>
      </c>
      <c r="V214">
        <v>210.2578</v>
      </c>
      <c r="W214">
        <v>0.20898700000000001</v>
      </c>
      <c r="Y214" s="1">
        <v>42947</v>
      </c>
      <c r="Z214">
        <v>240.11099999999999</v>
      </c>
      <c r="AA214">
        <v>0.60725200000000001</v>
      </c>
      <c r="AC214" s="1">
        <v>42947</v>
      </c>
      <c r="AD214">
        <v>255.1369</v>
      </c>
      <c r="AE214">
        <v>1.064656</v>
      </c>
      <c r="AG214" s="1">
        <v>42947</v>
      </c>
      <c r="AH214">
        <v>287.80200000000002</v>
      </c>
      <c r="AI214">
        <v>1.766006</v>
      </c>
      <c r="AK214" s="1">
        <v>42947</v>
      </c>
      <c r="AL214">
        <v>312.45999999999998</v>
      </c>
      <c r="AM214">
        <v>2.118862</v>
      </c>
    </row>
    <row r="215" spans="1:39" x14ac:dyDescent="0.35">
      <c r="A215" s="1">
        <v>42978</v>
      </c>
      <c r="B215">
        <v>218.0547</v>
      </c>
      <c r="C215">
        <v>7.1561E-2</v>
      </c>
      <c r="E215" s="1">
        <v>42978</v>
      </c>
      <c r="F215">
        <v>215.9957</v>
      </c>
      <c r="G215">
        <v>0.53285700000000003</v>
      </c>
      <c r="I215" s="1">
        <v>42978</v>
      </c>
      <c r="J215">
        <v>222.2698</v>
      </c>
      <c r="K215">
        <v>0.82275699999999996</v>
      </c>
      <c r="M215" s="1">
        <v>42978</v>
      </c>
      <c r="N215">
        <v>258.29149999999998</v>
      </c>
      <c r="O215">
        <v>1.2478279999999999</v>
      </c>
      <c r="Q215" s="1">
        <v>42978</v>
      </c>
      <c r="R215">
        <v>176.13480000000001</v>
      </c>
      <c r="S215">
        <v>-0.20052500000000001</v>
      </c>
      <c r="U215" s="1">
        <v>42978</v>
      </c>
      <c r="V215">
        <v>210.35509999999999</v>
      </c>
      <c r="W215">
        <v>0.11823500000000001</v>
      </c>
      <c r="Y215" s="1">
        <v>42978</v>
      </c>
      <c r="Z215">
        <v>241.3776</v>
      </c>
      <c r="AA215">
        <v>0.48041899999999998</v>
      </c>
      <c r="AC215" s="1">
        <v>42978</v>
      </c>
      <c r="AD215">
        <v>257.08179999999999</v>
      </c>
      <c r="AE215">
        <v>0.94864199999999999</v>
      </c>
      <c r="AG215" s="1">
        <v>42978</v>
      </c>
      <c r="AH215">
        <v>291.09429999999998</v>
      </c>
      <c r="AI215">
        <v>1.6293489999999999</v>
      </c>
      <c r="AK215" s="1">
        <v>42978</v>
      </c>
      <c r="AL215">
        <v>313.14</v>
      </c>
      <c r="AM215">
        <v>2.2024439999999998</v>
      </c>
    </row>
    <row r="216" spans="1:39" x14ac:dyDescent="0.35">
      <c r="A216" s="1">
        <v>43007</v>
      </c>
      <c r="B216">
        <v>216.86060000000001</v>
      </c>
      <c r="C216">
        <v>0.14668600000000001</v>
      </c>
      <c r="E216" s="1">
        <v>43007</v>
      </c>
      <c r="F216">
        <v>216.553</v>
      </c>
      <c r="G216">
        <v>0.66688499999999995</v>
      </c>
      <c r="I216" s="1">
        <v>43007</v>
      </c>
      <c r="J216">
        <v>222.15430000000001</v>
      </c>
      <c r="K216">
        <v>0.912937</v>
      </c>
      <c r="M216" s="1">
        <v>43007</v>
      </c>
      <c r="N216">
        <v>258.4871</v>
      </c>
      <c r="O216">
        <v>1.2944739999999999</v>
      </c>
      <c r="Q216" s="1">
        <v>43007</v>
      </c>
      <c r="R216">
        <v>176.70760000000001</v>
      </c>
      <c r="S216">
        <v>-0.15274099999999999</v>
      </c>
      <c r="U216" s="1">
        <v>43007</v>
      </c>
      <c r="V216">
        <v>210.8467</v>
      </c>
      <c r="W216">
        <v>0.21959000000000001</v>
      </c>
      <c r="Y216" s="1">
        <v>43007</v>
      </c>
      <c r="Z216">
        <v>241.25839999999999</v>
      </c>
      <c r="AA216">
        <v>0.59202900000000003</v>
      </c>
      <c r="AC216" s="1">
        <v>43007</v>
      </c>
      <c r="AD216">
        <v>256.70589999999999</v>
      </c>
      <c r="AE216">
        <v>1.0465230000000001</v>
      </c>
      <c r="AG216" s="1">
        <v>43007</v>
      </c>
      <c r="AH216">
        <v>289.88589999999999</v>
      </c>
      <c r="AI216">
        <v>1.7689900000000001</v>
      </c>
      <c r="AK216" s="1">
        <v>43007</v>
      </c>
      <c r="AL216">
        <v>314.91000000000003</v>
      </c>
      <c r="AM216">
        <v>2.1896770000000001</v>
      </c>
    </row>
    <row r="217" spans="1:39" x14ac:dyDescent="0.35">
      <c r="A217" s="1">
        <v>43039</v>
      </c>
      <c r="B217">
        <v>217.70500000000001</v>
      </c>
      <c r="C217">
        <v>8.4482000000000002E-2</v>
      </c>
      <c r="E217" s="1">
        <v>43039</v>
      </c>
      <c r="F217">
        <v>218.3717</v>
      </c>
      <c r="G217">
        <v>0.610236</v>
      </c>
      <c r="I217" s="1">
        <v>43039</v>
      </c>
      <c r="J217">
        <v>224.0992</v>
      </c>
      <c r="K217">
        <v>0.83072800000000002</v>
      </c>
      <c r="M217" s="1">
        <v>43039</v>
      </c>
      <c r="N217">
        <v>262.05520000000001</v>
      </c>
      <c r="O217">
        <v>1.1523779999999999</v>
      </c>
      <c r="Q217" s="1">
        <v>43039</v>
      </c>
      <c r="R217">
        <v>176.92410000000001</v>
      </c>
      <c r="S217">
        <v>-0.20697099999999999</v>
      </c>
      <c r="U217" s="1">
        <v>43039</v>
      </c>
      <c r="V217">
        <v>211.7116</v>
      </c>
      <c r="W217">
        <v>0.146255</v>
      </c>
      <c r="Y217" s="1">
        <v>43039</v>
      </c>
      <c r="Z217">
        <v>243.0976</v>
      </c>
      <c r="AA217">
        <v>0.50053999999999998</v>
      </c>
      <c r="AC217" s="1">
        <v>43039</v>
      </c>
      <c r="AD217">
        <v>259.80669999999998</v>
      </c>
      <c r="AE217">
        <v>0.91114099999999998</v>
      </c>
      <c r="AG217" s="1">
        <v>43039</v>
      </c>
      <c r="AH217">
        <v>294.93439999999998</v>
      </c>
      <c r="AI217">
        <v>1.676858</v>
      </c>
      <c r="AK217" s="1">
        <v>43039</v>
      </c>
      <c r="AL217">
        <v>318.70999999999998</v>
      </c>
      <c r="AM217">
        <v>1.8399639999999999</v>
      </c>
    </row>
    <row r="218" spans="1:39" x14ac:dyDescent="0.35">
      <c r="A218" s="1">
        <v>43069</v>
      </c>
      <c r="B218">
        <v>217.321</v>
      </c>
      <c r="C218">
        <v>9.5119999999999996E-2</v>
      </c>
      <c r="E218" s="1">
        <v>43069</v>
      </c>
      <c r="F218">
        <v>218.67830000000001</v>
      </c>
      <c r="G218">
        <v>0.60677400000000004</v>
      </c>
      <c r="I218" s="1">
        <v>43069</v>
      </c>
      <c r="J218">
        <v>224.03290000000001</v>
      </c>
      <c r="K218">
        <v>0.87550499999999998</v>
      </c>
      <c r="M218" s="1">
        <v>43069</v>
      </c>
      <c r="N218">
        <v>262.54559999999998</v>
      </c>
      <c r="O218">
        <v>1.142768</v>
      </c>
      <c r="Q218" s="1">
        <v>43069</v>
      </c>
      <c r="R218">
        <v>176.63480000000001</v>
      </c>
      <c r="S218">
        <v>-0.18804000000000001</v>
      </c>
      <c r="U218" s="1">
        <v>43069</v>
      </c>
      <c r="V218">
        <v>211.39660000000001</v>
      </c>
      <c r="W218">
        <v>0.174036</v>
      </c>
      <c r="Y218" s="1">
        <v>43069</v>
      </c>
      <c r="Z218">
        <v>242.89529999999999</v>
      </c>
      <c r="AA218">
        <v>0.51374500000000001</v>
      </c>
      <c r="AC218" s="1">
        <v>43069</v>
      </c>
      <c r="AD218">
        <v>260.10149999999999</v>
      </c>
      <c r="AE218">
        <v>0.92871599999999999</v>
      </c>
      <c r="AG218" s="1">
        <v>43069</v>
      </c>
      <c r="AH218">
        <v>296.2242</v>
      </c>
      <c r="AI218">
        <v>1.650231</v>
      </c>
      <c r="AK218" s="1">
        <v>43069</v>
      </c>
      <c r="AL218">
        <v>317.49</v>
      </c>
      <c r="AM218">
        <v>2.3580399999999999</v>
      </c>
    </row>
    <row r="219" spans="1:39" x14ac:dyDescent="0.35">
      <c r="A219" s="1">
        <v>43098</v>
      </c>
      <c r="B219">
        <v>216.75</v>
      </c>
      <c r="C219">
        <v>0.15206700000000001</v>
      </c>
      <c r="E219" s="1">
        <v>43098</v>
      </c>
      <c r="F219">
        <v>218.43700000000001</v>
      </c>
      <c r="G219">
        <v>0.62395699999999998</v>
      </c>
      <c r="I219" s="1">
        <v>43098</v>
      </c>
      <c r="J219">
        <v>224.1028</v>
      </c>
      <c r="K219">
        <v>0.903389</v>
      </c>
      <c r="M219" s="1">
        <v>43098</v>
      </c>
      <c r="N219">
        <v>260.63929999999999</v>
      </c>
      <c r="O219">
        <v>1.255495</v>
      </c>
      <c r="Q219" s="1">
        <v>43098</v>
      </c>
      <c r="R219">
        <v>176.3954</v>
      </c>
      <c r="S219">
        <v>-0.14089399999999999</v>
      </c>
      <c r="U219" s="1">
        <v>43098</v>
      </c>
      <c r="V219">
        <v>210.81729999999999</v>
      </c>
      <c r="W219">
        <v>0.25923400000000002</v>
      </c>
      <c r="Y219" s="1">
        <v>43098</v>
      </c>
      <c r="Z219">
        <v>242.02789999999999</v>
      </c>
      <c r="AA219">
        <v>0.58295600000000003</v>
      </c>
      <c r="AC219" s="1">
        <v>43098</v>
      </c>
      <c r="AD219">
        <v>258.9273</v>
      </c>
      <c r="AE219">
        <v>1.003323</v>
      </c>
      <c r="AG219" s="1">
        <v>43098</v>
      </c>
      <c r="AH219">
        <v>295.17849999999999</v>
      </c>
      <c r="AI219">
        <v>1.689006</v>
      </c>
      <c r="AK219" s="1">
        <v>43098</v>
      </c>
      <c r="AL219">
        <v>317.39999999999998</v>
      </c>
      <c r="AM219">
        <v>2.5381320000000001</v>
      </c>
    </row>
    <row r="220" spans="1:39" x14ac:dyDescent="0.35">
      <c r="A220" s="1">
        <v>43131</v>
      </c>
      <c r="B220">
        <v>215.03909999999999</v>
      </c>
      <c r="C220">
        <v>0.31686700000000001</v>
      </c>
      <c r="E220" s="1">
        <v>43131</v>
      </c>
      <c r="F220">
        <v>216.39429999999999</v>
      </c>
      <c r="G220">
        <v>0.80180499999999999</v>
      </c>
      <c r="I220" s="1">
        <v>43131</v>
      </c>
      <c r="J220">
        <v>223.28229999999999</v>
      </c>
      <c r="K220">
        <v>1.022983</v>
      </c>
      <c r="M220" s="1">
        <v>43131</v>
      </c>
      <c r="N220">
        <v>261.7552</v>
      </c>
      <c r="O220">
        <v>1.2696069999999999</v>
      </c>
      <c r="Q220" s="1">
        <v>43131</v>
      </c>
      <c r="R220">
        <v>176.54920000000001</v>
      </c>
      <c r="S220">
        <v>-6.5027000000000001E-2</v>
      </c>
      <c r="U220" s="1">
        <v>43131</v>
      </c>
      <c r="V220">
        <v>210.3647</v>
      </c>
      <c r="W220">
        <v>0.404916</v>
      </c>
      <c r="Y220" s="1">
        <v>43131</v>
      </c>
      <c r="Z220">
        <v>240.5539</v>
      </c>
      <c r="AA220">
        <v>0.74249399999999999</v>
      </c>
      <c r="AC220" s="1">
        <v>43131</v>
      </c>
      <c r="AD220">
        <v>256.70979999999997</v>
      </c>
      <c r="AE220">
        <v>1.161629</v>
      </c>
      <c r="AG220" s="1">
        <v>43131</v>
      </c>
      <c r="AH220">
        <v>293.16449999999998</v>
      </c>
      <c r="AI220">
        <v>1.7881579999999999</v>
      </c>
      <c r="AK220" s="1">
        <v>43131</v>
      </c>
      <c r="AL220">
        <v>318.62</v>
      </c>
      <c r="AM220">
        <v>2.4179020000000002</v>
      </c>
    </row>
    <row r="221" spans="1:39" x14ac:dyDescent="0.35">
      <c r="A221" s="1">
        <v>43159</v>
      </c>
      <c r="B221">
        <v>214.76920000000001</v>
      </c>
      <c r="C221">
        <v>0.30397299999999999</v>
      </c>
      <c r="E221" s="1">
        <v>43159</v>
      </c>
      <c r="F221">
        <v>216.2191</v>
      </c>
      <c r="G221">
        <v>0.78465399999999996</v>
      </c>
      <c r="I221" s="1">
        <v>43159</v>
      </c>
      <c r="J221">
        <v>222.69929999999999</v>
      </c>
      <c r="K221">
        <v>1.0272220000000001</v>
      </c>
      <c r="M221" s="1">
        <v>43159</v>
      </c>
      <c r="N221">
        <v>261.54289999999997</v>
      </c>
      <c r="O221">
        <v>1.3018380000000001</v>
      </c>
      <c r="Q221" s="1">
        <v>43159</v>
      </c>
      <c r="R221">
        <v>176.22190000000001</v>
      </c>
      <c r="S221">
        <v>-7.6535000000000006E-2</v>
      </c>
      <c r="U221" s="1">
        <v>43159</v>
      </c>
      <c r="V221">
        <v>210.30109999999999</v>
      </c>
      <c r="W221">
        <v>0.381216</v>
      </c>
      <c r="Y221" s="1">
        <v>43159</v>
      </c>
      <c r="Z221">
        <v>240.5761</v>
      </c>
      <c r="AA221">
        <v>0.75157600000000002</v>
      </c>
      <c r="AC221" s="1">
        <v>43159</v>
      </c>
      <c r="AD221">
        <v>256.51310000000001</v>
      </c>
      <c r="AE221">
        <v>1.1799139999999999</v>
      </c>
      <c r="AG221" s="1">
        <v>43159</v>
      </c>
      <c r="AH221">
        <v>292.565</v>
      </c>
      <c r="AI221">
        <v>1.793442</v>
      </c>
      <c r="AK221" s="1">
        <v>43159</v>
      </c>
      <c r="AL221">
        <v>316.5</v>
      </c>
      <c r="AM221">
        <v>2.718674</v>
      </c>
    </row>
    <row r="222" spans="1:39" x14ac:dyDescent="0.35">
      <c r="A222" s="1">
        <v>43189</v>
      </c>
      <c r="B222">
        <v>216.10890000000001</v>
      </c>
      <c r="C222">
        <v>0.22823099999999999</v>
      </c>
      <c r="E222" s="1">
        <v>43189</v>
      </c>
      <c r="F222">
        <v>219.91390000000001</v>
      </c>
      <c r="G222">
        <v>0.68746700000000005</v>
      </c>
      <c r="I222" s="1">
        <v>43189</v>
      </c>
      <c r="J222">
        <v>223.60470000000001</v>
      </c>
      <c r="K222">
        <v>0.87879200000000002</v>
      </c>
      <c r="M222" s="1">
        <v>43189</v>
      </c>
      <c r="N222">
        <v>265.05939999999998</v>
      </c>
      <c r="O222">
        <v>1.327866</v>
      </c>
      <c r="Q222" s="1">
        <v>43189</v>
      </c>
      <c r="R222">
        <v>176.3365</v>
      </c>
      <c r="S222">
        <v>-9.4946000000000003E-2</v>
      </c>
      <c r="U222" s="1">
        <v>43189</v>
      </c>
      <c r="V222">
        <v>211.02719999999999</v>
      </c>
      <c r="W222">
        <v>0.31254799999999999</v>
      </c>
      <c r="Y222" s="1">
        <v>43189</v>
      </c>
      <c r="Z222">
        <v>242.26570000000001</v>
      </c>
      <c r="AA222">
        <v>0.67868099999999998</v>
      </c>
      <c r="AC222" s="1">
        <v>43189</v>
      </c>
      <c r="AD222">
        <v>259.70949999999999</v>
      </c>
      <c r="AE222">
        <v>1.028613</v>
      </c>
      <c r="AG222" s="1">
        <v>43189</v>
      </c>
      <c r="AH222">
        <v>301.4701</v>
      </c>
      <c r="AI222">
        <v>1.6292869999999999</v>
      </c>
      <c r="AK222" s="1">
        <v>43189</v>
      </c>
      <c r="AL222">
        <v>315.77</v>
      </c>
      <c r="AM222">
        <v>2.975311</v>
      </c>
    </row>
    <row r="223" spans="1:39" x14ac:dyDescent="0.35">
      <c r="A223" s="1">
        <v>43220</v>
      </c>
      <c r="B223">
        <v>214.95650000000001</v>
      </c>
      <c r="C223">
        <v>0.27963100000000002</v>
      </c>
      <c r="E223" s="1">
        <v>43220</v>
      </c>
      <c r="F223">
        <v>218.548</v>
      </c>
      <c r="G223">
        <v>0.74521999999999999</v>
      </c>
      <c r="I223" s="1">
        <v>43220</v>
      </c>
      <c r="J223">
        <v>222.79249999999999</v>
      </c>
      <c r="K223">
        <v>0.93774100000000005</v>
      </c>
      <c r="M223" s="1">
        <v>43220</v>
      </c>
      <c r="N223">
        <v>264.80070000000001</v>
      </c>
      <c r="O223">
        <v>1.3403149999999999</v>
      </c>
      <c r="Q223" s="1">
        <v>43220</v>
      </c>
      <c r="R223">
        <v>176.08279999999999</v>
      </c>
      <c r="S223">
        <v>-7.4676999999999993E-2</v>
      </c>
      <c r="U223" s="1">
        <v>43220</v>
      </c>
      <c r="V223">
        <v>210.6412</v>
      </c>
      <c r="W223">
        <v>0.35731099999999999</v>
      </c>
      <c r="Y223" s="1">
        <v>43220</v>
      </c>
      <c r="Z223">
        <v>241.7653</v>
      </c>
      <c r="AA223">
        <v>0.73092699999999999</v>
      </c>
      <c r="AC223" s="1">
        <v>43220</v>
      </c>
      <c r="AD223">
        <v>258.74599999999998</v>
      </c>
      <c r="AE223">
        <v>1.0809359999999999</v>
      </c>
      <c r="AG223" s="1">
        <v>43220</v>
      </c>
      <c r="AH223">
        <v>298.36439999999999</v>
      </c>
      <c r="AI223">
        <v>1.7012020000000001</v>
      </c>
      <c r="AK223" s="1">
        <v>43220</v>
      </c>
      <c r="AL223">
        <v>317.72000000000003</v>
      </c>
      <c r="AM223">
        <v>2.7764690000000001</v>
      </c>
    </row>
    <row r="224" spans="1:39" x14ac:dyDescent="0.35">
      <c r="A224" s="1">
        <v>43251</v>
      </c>
      <c r="B224">
        <v>217.98920000000001</v>
      </c>
      <c r="C224">
        <v>0.16036900000000001</v>
      </c>
      <c r="E224" s="1">
        <v>43251</v>
      </c>
      <c r="F224">
        <v>220.82069999999999</v>
      </c>
      <c r="G224">
        <v>0.65216200000000002</v>
      </c>
      <c r="I224" s="1">
        <v>43251</v>
      </c>
      <c r="J224">
        <v>221.21610000000001</v>
      </c>
      <c r="K224">
        <v>1.0416069999999999</v>
      </c>
      <c r="M224" s="1">
        <v>43251</v>
      </c>
      <c r="N224">
        <v>255.9179</v>
      </c>
      <c r="O224">
        <v>1.9832719999999999</v>
      </c>
      <c r="Q224" s="1">
        <v>43251</v>
      </c>
      <c r="R224">
        <v>175.8801</v>
      </c>
      <c r="S224">
        <v>7.1191000000000004E-2</v>
      </c>
      <c r="U224" s="1">
        <v>43251</v>
      </c>
      <c r="V224">
        <v>210.09819999999999</v>
      </c>
      <c r="W224">
        <v>0.47246100000000002</v>
      </c>
      <c r="Y224" s="1">
        <v>43251</v>
      </c>
      <c r="Z224">
        <v>240.82769999999999</v>
      </c>
      <c r="AA224">
        <v>0.84636199999999995</v>
      </c>
      <c r="AC224" s="1">
        <v>43251</v>
      </c>
      <c r="AD224">
        <v>258.05549999999999</v>
      </c>
      <c r="AE224">
        <v>1.1496189999999999</v>
      </c>
      <c r="AG224" s="1">
        <v>43251</v>
      </c>
      <c r="AH224">
        <v>298.35669999999999</v>
      </c>
      <c r="AI224">
        <v>1.7371099999999999</v>
      </c>
      <c r="AK224" s="1">
        <v>43251</v>
      </c>
      <c r="AL224">
        <v>313.17</v>
      </c>
      <c r="AM224">
        <v>3.42022</v>
      </c>
    </row>
    <row r="225" spans="1:39" x14ac:dyDescent="0.35">
      <c r="A225" s="1">
        <v>43280</v>
      </c>
      <c r="B225">
        <v>217.946</v>
      </c>
      <c r="C225">
        <v>0.14935200000000001</v>
      </c>
      <c r="E225" s="1">
        <v>43280</v>
      </c>
      <c r="F225">
        <v>220.3031</v>
      </c>
      <c r="G225">
        <v>0.64427500000000004</v>
      </c>
      <c r="I225" s="1">
        <v>43280</v>
      </c>
      <c r="J225">
        <v>222.1619</v>
      </c>
      <c r="K225">
        <v>0.98282499999999995</v>
      </c>
      <c r="M225" s="1">
        <v>43280</v>
      </c>
      <c r="N225">
        <v>257.09829999999999</v>
      </c>
      <c r="O225">
        <v>1.8902399999999999</v>
      </c>
      <c r="Q225" s="1">
        <v>43280</v>
      </c>
      <c r="R225">
        <v>175.79519999999999</v>
      </c>
      <c r="S225">
        <v>3.8824999999999998E-2</v>
      </c>
      <c r="U225" s="1">
        <v>43280</v>
      </c>
      <c r="V225">
        <v>210.274</v>
      </c>
      <c r="W225">
        <v>0.41744599999999998</v>
      </c>
      <c r="Y225" s="1">
        <v>43280</v>
      </c>
      <c r="Z225">
        <v>241.333</v>
      </c>
      <c r="AA225">
        <v>0.822098</v>
      </c>
      <c r="AC225" s="1">
        <v>43280</v>
      </c>
      <c r="AD225">
        <v>258.81779999999998</v>
      </c>
      <c r="AE225">
        <v>1.1023719999999999</v>
      </c>
      <c r="AG225" s="1">
        <v>43280</v>
      </c>
      <c r="AH225">
        <v>298.31130000000002</v>
      </c>
      <c r="AI225">
        <v>1.716712</v>
      </c>
      <c r="AK225" s="1">
        <v>43280</v>
      </c>
      <c r="AL225">
        <v>311.66000000000003</v>
      </c>
      <c r="AM225">
        <v>3.706483</v>
      </c>
    </row>
    <row r="226" spans="1:39" x14ac:dyDescent="0.35">
      <c r="A226" s="1">
        <v>43312</v>
      </c>
      <c r="B226">
        <v>217.11179999999999</v>
      </c>
      <c r="C226">
        <v>0.219613</v>
      </c>
      <c r="E226" s="1">
        <v>43312</v>
      </c>
      <c r="F226">
        <v>218.82089999999999</v>
      </c>
      <c r="G226">
        <v>0.70094999999999996</v>
      </c>
      <c r="I226" s="1">
        <v>43312</v>
      </c>
      <c r="J226">
        <v>222.53380000000001</v>
      </c>
      <c r="K226">
        <v>0.99232299999999996</v>
      </c>
      <c r="M226" s="1">
        <v>43312</v>
      </c>
      <c r="N226">
        <v>257.32220000000001</v>
      </c>
      <c r="O226">
        <v>1.8943220000000001</v>
      </c>
      <c r="Q226" s="1">
        <v>43312</v>
      </c>
      <c r="R226">
        <v>175.68369999999999</v>
      </c>
      <c r="S226">
        <v>5.5381E-2</v>
      </c>
      <c r="U226" s="1">
        <v>43312</v>
      </c>
      <c r="V226">
        <v>210.00899999999999</v>
      </c>
      <c r="W226">
        <v>0.48850700000000002</v>
      </c>
      <c r="Y226" s="1">
        <v>43312</v>
      </c>
      <c r="Z226">
        <v>240.95169999999999</v>
      </c>
      <c r="AA226">
        <v>0.87019100000000005</v>
      </c>
      <c r="AC226" s="1">
        <v>43312</v>
      </c>
      <c r="AD226">
        <v>258.30919999999998</v>
      </c>
      <c r="AE226">
        <v>1.1440809999999999</v>
      </c>
      <c r="AG226" s="1">
        <v>43312</v>
      </c>
      <c r="AH226">
        <v>296.12310000000002</v>
      </c>
      <c r="AI226">
        <v>1.7715609999999999</v>
      </c>
      <c r="AK226" s="1">
        <v>43312</v>
      </c>
      <c r="AL226">
        <v>316.38</v>
      </c>
      <c r="AM226">
        <v>3.275363</v>
      </c>
    </row>
    <row r="227" spans="1:39" x14ac:dyDescent="0.35">
      <c r="A227" s="1">
        <v>43343</v>
      </c>
      <c r="B227">
        <v>218.0865</v>
      </c>
      <c r="C227">
        <v>0.16014100000000001</v>
      </c>
      <c r="E227" s="1">
        <v>43343</v>
      </c>
      <c r="F227">
        <v>219.239</v>
      </c>
      <c r="G227">
        <v>0.67166499999999996</v>
      </c>
      <c r="I227" s="1">
        <v>43343</v>
      </c>
      <c r="J227">
        <v>222.34379999999999</v>
      </c>
      <c r="K227">
        <v>1.0038910000000001</v>
      </c>
      <c r="M227" s="1">
        <v>43343</v>
      </c>
      <c r="N227">
        <v>252.7296</v>
      </c>
      <c r="O227">
        <v>2.2070599999999998</v>
      </c>
      <c r="Q227" s="1">
        <v>43343</v>
      </c>
      <c r="R227">
        <v>175.3006</v>
      </c>
      <c r="S227">
        <v>0.146063</v>
      </c>
      <c r="U227" s="1">
        <v>43343</v>
      </c>
      <c r="V227">
        <v>209.42529999999999</v>
      </c>
      <c r="W227">
        <v>0.54057500000000003</v>
      </c>
      <c r="Y227" s="1">
        <v>43343</v>
      </c>
      <c r="Z227">
        <v>240.30529999999999</v>
      </c>
      <c r="AA227">
        <v>0.887602</v>
      </c>
      <c r="AC227" s="1">
        <v>43343</v>
      </c>
      <c r="AD227">
        <v>258.07249999999999</v>
      </c>
      <c r="AE227">
        <v>1.162871</v>
      </c>
      <c r="AG227" s="1">
        <v>43343</v>
      </c>
      <c r="AH227">
        <v>295.23649999999998</v>
      </c>
      <c r="AI227">
        <v>1.7852619999999999</v>
      </c>
      <c r="AK227" s="1">
        <v>43343</v>
      </c>
      <c r="AL227">
        <v>315.87</v>
      </c>
      <c r="AM227">
        <v>3.3227790000000001</v>
      </c>
    </row>
    <row r="228" spans="1:39" x14ac:dyDescent="0.35">
      <c r="A228" s="1">
        <v>43371</v>
      </c>
      <c r="B228">
        <v>216.90969999999999</v>
      </c>
      <c r="C228">
        <v>0.27041199999999999</v>
      </c>
      <c r="E228" s="1">
        <v>43371</v>
      </c>
      <c r="F228">
        <v>217.374</v>
      </c>
      <c r="G228">
        <v>0.78743300000000005</v>
      </c>
      <c r="I228" s="1">
        <v>43371</v>
      </c>
      <c r="J228">
        <v>221.6593</v>
      </c>
      <c r="K228">
        <v>1.0768</v>
      </c>
      <c r="M228" s="1">
        <v>43371</v>
      </c>
      <c r="N228">
        <v>254.72620000000001</v>
      </c>
      <c r="O228">
        <v>2.1369570000000002</v>
      </c>
      <c r="Q228" s="1">
        <v>43371</v>
      </c>
      <c r="R228">
        <v>175.5309</v>
      </c>
      <c r="S228">
        <v>0.169572</v>
      </c>
      <c r="U228" s="1">
        <v>43371</v>
      </c>
      <c r="V228">
        <v>209.3912</v>
      </c>
      <c r="W228">
        <v>0.61883299999999997</v>
      </c>
      <c r="Y228" s="1">
        <v>43371</v>
      </c>
      <c r="Z228">
        <v>239.7038</v>
      </c>
      <c r="AA228">
        <v>0.98025600000000002</v>
      </c>
      <c r="AC228" s="1">
        <v>43371</v>
      </c>
      <c r="AD228">
        <v>256.84500000000003</v>
      </c>
      <c r="AE228">
        <v>1.286179</v>
      </c>
      <c r="AG228" s="1">
        <v>43371</v>
      </c>
      <c r="AH228">
        <v>292.6558</v>
      </c>
      <c r="AI228">
        <v>1.8583959999999999</v>
      </c>
      <c r="AK228" s="1">
        <v>43371</v>
      </c>
      <c r="AL228">
        <v>316.86</v>
      </c>
      <c r="AM228">
        <v>3.2432409999999998</v>
      </c>
    </row>
    <row r="229" spans="1:39" x14ac:dyDescent="0.35">
      <c r="A229" s="1">
        <v>43404</v>
      </c>
      <c r="B229">
        <v>217.61320000000001</v>
      </c>
      <c r="C229">
        <v>0.23011000000000001</v>
      </c>
      <c r="E229" s="1">
        <v>43404</v>
      </c>
      <c r="F229">
        <v>218.85939999999999</v>
      </c>
      <c r="G229">
        <v>0.74706499999999998</v>
      </c>
      <c r="I229" s="1">
        <v>43404</v>
      </c>
      <c r="J229">
        <v>221.5283</v>
      </c>
      <c r="K229">
        <v>1.1030819999999999</v>
      </c>
      <c r="M229" s="1">
        <v>43404</v>
      </c>
      <c r="N229">
        <v>253.0393</v>
      </c>
      <c r="O229">
        <v>2.2806820000000001</v>
      </c>
      <c r="Q229" s="1">
        <v>43404</v>
      </c>
      <c r="R229">
        <v>175.6729</v>
      </c>
      <c r="S229">
        <v>0.15934300000000001</v>
      </c>
      <c r="U229" s="1">
        <v>43404</v>
      </c>
      <c r="V229">
        <v>209.67679999999999</v>
      </c>
      <c r="W229">
        <v>0.63560700000000003</v>
      </c>
      <c r="Y229" s="1">
        <v>43404</v>
      </c>
      <c r="Z229">
        <v>240.0257</v>
      </c>
      <c r="AA229">
        <v>0.99005100000000001</v>
      </c>
      <c r="AC229" s="1">
        <v>43404</v>
      </c>
      <c r="AD229">
        <v>257.17219999999998</v>
      </c>
      <c r="AE229">
        <v>1.3282430000000001</v>
      </c>
      <c r="AG229" s="1">
        <v>43404</v>
      </c>
      <c r="AH229">
        <v>293.61250000000001</v>
      </c>
      <c r="AI229">
        <v>1.8570850000000001</v>
      </c>
      <c r="AK229" s="1">
        <v>43404</v>
      </c>
      <c r="AL229">
        <v>312.7</v>
      </c>
      <c r="AM229">
        <v>3.857002</v>
      </c>
    </row>
    <row r="230" spans="1:39" x14ac:dyDescent="0.35">
      <c r="A230" s="1">
        <v>43434</v>
      </c>
      <c r="B230">
        <v>218.32490000000001</v>
      </c>
      <c r="C230">
        <v>0.20234099999999999</v>
      </c>
      <c r="E230" s="1">
        <v>43434</v>
      </c>
      <c r="F230">
        <v>218.2448</v>
      </c>
      <c r="G230">
        <v>0.746201</v>
      </c>
      <c r="I230" s="1">
        <v>43434</v>
      </c>
      <c r="J230">
        <v>221.19829999999999</v>
      </c>
      <c r="K230">
        <v>1.128363</v>
      </c>
      <c r="M230" s="1">
        <v>43434</v>
      </c>
      <c r="N230">
        <v>253.80510000000001</v>
      </c>
      <c r="O230">
        <v>2.2580290000000001</v>
      </c>
      <c r="Q230" s="1">
        <v>43434</v>
      </c>
      <c r="R230">
        <v>175.75720000000001</v>
      </c>
      <c r="S230">
        <v>0.16953399999999999</v>
      </c>
      <c r="U230" s="1">
        <v>43434</v>
      </c>
      <c r="V230">
        <v>210.0061</v>
      </c>
      <c r="W230">
        <v>0.62075400000000003</v>
      </c>
      <c r="Y230" s="1">
        <v>43434</v>
      </c>
      <c r="Z230">
        <v>240.6354</v>
      </c>
      <c r="AA230">
        <v>0.96454899999999999</v>
      </c>
      <c r="AC230" s="1">
        <v>43434</v>
      </c>
      <c r="AD230">
        <v>258.18110000000001</v>
      </c>
      <c r="AE230">
        <v>1.302646</v>
      </c>
      <c r="AG230" s="1">
        <v>43434</v>
      </c>
      <c r="AH230">
        <v>292.16180000000003</v>
      </c>
      <c r="AI230">
        <v>1.8880330000000001</v>
      </c>
      <c r="AK230" s="1">
        <v>43434</v>
      </c>
      <c r="AL230">
        <v>306.3</v>
      </c>
      <c r="AM230">
        <v>4.5866889999999998</v>
      </c>
    </row>
    <row r="231" spans="1:39" x14ac:dyDescent="0.35">
      <c r="A231" s="1">
        <v>43465</v>
      </c>
      <c r="B231">
        <v>219.4358</v>
      </c>
      <c r="C231">
        <v>0.154502</v>
      </c>
      <c r="E231" s="1">
        <v>43465</v>
      </c>
      <c r="F231">
        <v>219.22030000000001</v>
      </c>
      <c r="G231">
        <v>0.70854700000000004</v>
      </c>
      <c r="I231" s="1">
        <v>43465</v>
      </c>
      <c r="J231">
        <v>222.1985</v>
      </c>
      <c r="K231">
        <v>1.0639510000000001</v>
      </c>
      <c r="M231" s="1">
        <v>43465</v>
      </c>
      <c r="N231">
        <v>257.541</v>
      </c>
      <c r="O231">
        <v>2.032686</v>
      </c>
      <c r="Q231" s="1">
        <v>43465</v>
      </c>
      <c r="R231">
        <v>175.84889999999999</v>
      </c>
      <c r="S231">
        <v>0.123957</v>
      </c>
      <c r="U231" s="1">
        <v>43465</v>
      </c>
      <c r="V231">
        <v>210.64250000000001</v>
      </c>
      <c r="W231">
        <v>0.52110199999999995</v>
      </c>
      <c r="Y231" s="1">
        <v>43465</v>
      </c>
      <c r="Z231">
        <v>241.63390000000001</v>
      </c>
      <c r="AA231">
        <v>0.90054000000000001</v>
      </c>
      <c r="AC231" s="1">
        <v>43465</v>
      </c>
      <c r="AD231">
        <v>259.78739999999999</v>
      </c>
      <c r="AE231">
        <v>1.22553</v>
      </c>
      <c r="AG231" s="1">
        <v>43465</v>
      </c>
      <c r="AH231">
        <v>297.3</v>
      </c>
      <c r="AI231">
        <v>1.771833</v>
      </c>
      <c r="AK231" s="1">
        <v>43465</v>
      </c>
      <c r="AL231">
        <v>305.26</v>
      </c>
      <c r="AM231">
        <v>4.807766</v>
      </c>
    </row>
    <row r="232" spans="1:39" x14ac:dyDescent="0.35">
      <c r="A232" s="1">
        <v>43496</v>
      </c>
      <c r="B232">
        <v>220.6397</v>
      </c>
      <c r="C232">
        <v>0.127771</v>
      </c>
      <c r="E232" s="1">
        <v>43496</v>
      </c>
      <c r="F232">
        <v>223.33109999999999</v>
      </c>
      <c r="G232">
        <v>0.64897899999999997</v>
      </c>
      <c r="I232" s="1">
        <v>43496</v>
      </c>
      <c r="J232">
        <v>225.31139999999999</v>
      </c>
      <c r="K232">
        <v>0.99628700000000003</v>
      </c>
      <c r="M232" s="1">
        <v>43496</v>
      </c>
      <c r="N232">
        <v>261.69619999999998</v>
      </c>
      <c r="O232">
        <v>1.8892929999999999</v>
      </c>
      <c r="Q232" s="1">
        <v>43496</v>
      </c>
      <c r="R232">
        <v>176.42760000000001</v>
      </c>
      <c r="S232">
        <v>0.14438100000000001</v>
      </c>
      <c r="U232" s="1">
        <v>43496</v>
      </c>
      <c r="V232">
        <v>211.9682</v>
      </c>
      <c r="W232">
        <v>0.48428500000000002</v>
      </c>
      <c r="Y232" s="1">
        <v>43496</v>
      </c>
      <c r="Z232">
        <v>244.33799999999999</v>
      </c>
      <c r="AA232">
        <v>0.80565799999999999</v>
      </c>
      <c r="AC232" s="1">
        <v>43496</v>
      </c>
      <c r="AD232">
        <v>264.02800000000002</v>
      </c>
      <c r="AE232">
        <v>1.0772090000000001</v>
      </c>
      <c r="AG232" s="1">
        <v>43496</v>
      </c>
      <c r="AH232">
        <v>306.20589999999999</v>
      </c>
      <c r="AI232">
        <v>1.646066</v>
      </c>
      <c r="AK232" s="1">
        <v>43496</v>
      </c>
      <c r="AL232">
        <v>311.79000000000002</v>
      </c>
      <c r="AM232">
        <v>4.16974</v>
      </c>
    </row>
    <row r="233" spans="1:39" x14ac:dyDescent="0.35">
      <c r="A233" s="1">
        <v>43524</v>
      </c>
      <c r="B233">
        <v>220.3065</v>
      </c>
      <c r="C233">
        <v>0.15137100000000001</v>
      </c>
      <c r="E233" s="1">
        <v>43524</v>
      </c>
      <c r="F233">
        <v>223.834</v>
      </c>
      <c r="G233">
        <v>0.68800300000000003</v>
      </c>
      <c r="I233" s="1">
        <v>43524</v>
      </c>
      <c r="J233">
        <v>226.08609999999999</v>
      </c>
      <c r="K233">
        <v>0.95530199999999998</v>
      </c>
      <c r="M233" s="1">
        <v>43524</v>
      </c>
      <c r="N233">
        <v>261.70690000000002</v>
      </c>
      <c r="O233">
        <v>1.90899</v>
      </c>
      <c r="Q233" s="1">
        <v>43524</v>
      </c>
      <c r="R233">
        <v>176.72649999999999</v>
      </c>
      <c r="S233">
        <v>0.1376</v>
      </c>
      <c r="U233" s="1">
        <v>43524</v>
      </c>
      <c r="V233">
        <v>212.3837</v>
      </c>
      <c r="W233">
        <v>0.48714600000000002</v>
      </c>
      <c r="Y233" s="1">
        <v>43524</v>
      </c>
      <c r="Z233">
        <v>245.0402</v>
      </c>
      <c r="AA233">
        <v>0.791879</v>
      </c>
      <c r="AC233" s="1">
        <v>43524</v>
      </c>
      <c r="AD233">
        <v>264.75380000000001</v>
      </c>
      <c r="AE233">
        <v>1.086112</v>
      </c>
      <c r="AG233" s="1">
        <v>43524</v>
      </c>
      <c r="AH233">
        <v>305.45420000000001</v>
      </c>
      <c r="AI233">
        <v>1.704871</v>
      </c>
      <c r="AK233" s="1">
        <v>43524</v>
      </c>
      <c r="AL233">
        <v>317.81</v>
      </c>
      <c r="AM233">
        <v>3.5708099999999998</v>
      </c>
    </row>
    <row r="234" spans="1:39" x14ac:dyDescent="0.35">
      <c r="A234" s="1">
        <v>43553</v>
      </c>
      <c r="B234">
        <v>223.64699999999999</v>
      </c>
      <c r="C234">
        <v>-1.1372999999999999E-2</v>
      </c>
      <c r="E234" s="1">
        <v>43553</v>
      </c>
      <c r="F234">
        <v>228.7062</v>
      </c>
      <c r="G234">
        <v>0.47304499999999999</v>
      </c>
      <c r="I234" s="1">
        <v>43553</v>
      </c>
      <c r="J234">
        <v>229.2825</v>
      </c>
      <c r="K234">
        <v>0.78554100000000004</v>
      </c>
      <c r="M234" s="1">
        <v>43553</v>
      </c>
      <c r="N234">
        <v>265.7792</v>
      </c>
      <c r="O234">
        <v>1.737182</v>
      </c>
      <c r="Q234" s="1">
        <v>43553</v>
      </c>
      <c r="R234">
        <v>177.1207</v>
      </c>
      <c r="S234">
        <v>3.1865999999999998E-2</v>
      </c>
      <c r="U234" s="1">
        <v>43553</v>
      </c>
      <c r="V234">
        <v>213.86519999999999</v>
      </c>
      <c r="W234">
        <v>0.31748300000000002</v>
      </c>
      <c r="Y234" s="1">
        <v>43553</v>
      </c>
      <c r="Z234">
        <v>248.09880000000001</v>
      </c>
      <c r="AA234">
        <v>0.59996300000000002</v>
      </c>
      <c r="AC234" s="1">
        <v>43553</v>
      </c>
      <c r="AD234">
        <v>269.99720000000002</v>
      </c>
      <c r="AE234">
        <v>0.843746</v>
      </c>
      <c r="AG234" s="1">
        <v>43553</v>
      </c>
      <c r="AH234">
        <v>317.6026</v>
      </c>
      <c r="AI234">
        <v>1.447681</v>
      </c>
      <c r="AK234" s="1">
        <v>43553</v>
      </c>
      <c r="AL234">
        <v>321.33999999999997</v>
      </c>
      <c r="AM234">
        <v>3.3919640000000002</v>
      </c>
    </row>
    <row r="235" spans="1:39" x14ac:dyDescent="0.35">
      <c r="A235" s="1">
        <v>43585</v>
      </c>
      <c r="B235">
        <v>222.43879999999999</v>
      </c>
      <c r="C235">
        <v>2.5621000000000001E-2</v>
      </c>
      <c r="E235" s="1">
        <v>43585</v>
      </c>
      <c r="F235">
        <v>227.28440000000001</v>
      </c>
      <c r="G235">
        <v>0.541439</v>
      </c>
      <c r="I235" s="1">
        <v>43585</v>
      </c>
      <c r="J235">
        <v>230.25229999999999</v>
      </c>
      <c r="K235">
        <v>0.76255099999999998</v>
      </c>
      <c r="M235" s="1">
        <v>43585</v>
      </c>
      <c r="N235">
        <v>267.69290000000001</v>
      </c>
      <c r="O235">
        <v>1.668542</v>
      </c>
      <c r="Q235" s="1">
        <v>43585</v>
      </c>
      <c r="R235">
        <v>177.04390000000001</v>
      </c>
      <c r="S235">
        <v>4.7247999999999998E-2</v>
      </c>
      <c r="U235" s="1">
        <v>43585</v>
      </c>
      <c r="V235">
        <v>213.98820000000001</v>
      </c>
      <c r="W235">
        <v>0.322127</v>
      </c>
      <c r="Y235" s="1">
        <v>43585</v>
      </c>
      <c r="Z235">
        <v>248.5136</v>
      </c>
      <c r="AA235">
        <v>0.58120899999999998</v>
      </c>
      <c r="AC235" s="1">
        <v>43585</v>
      </c>
      <c r="AD235">
        <v>270.20699999999999</v>
      </c>
      <c r="AE235">
        <v>0.86879300000000004</v>
      </c>
      <c r="AG235" s="1">
        <v>43585</v>
      </c>
      <c r="AH235">
        <v>315.60719999999998</v>
      </c>
      <c r="AI235">
        <v>1.5141720000000001</v>
      </c>
      <c r="AK235" s="1">
        <v>43585</v>
      </c>
      <c r="AL235">
        <v>325.58</v>
      </c>
      <c r="AM235">
        <v>3.1209989999999999</v>
      </c>
    </row>
    <row r="236" spans="1:39" x14ac:dyDescent="0.35">
      <c r="A236" s="1">
        <v>43616</v>
      </c>
      <c r="B236">
        <v>225.05799999999999</v>
      </c>
      <c r="C236">
        <v>-0.112261</v>
      </c>
      <c r="E236" s="1">
        <v>43616</v>
      </c>
      <c r="F236">
        <v>229.16200000000001</v>
      </c>
      <c r="G236">
        <v>0.39149499999999998</v>
      </c>
      <c r="I236" s="1">
        <v>43616</v>
      </c>
      <c r="J236">
        <v>232.19669999999999</v>
      </c>
      <c r="K236">
        <v>0.66915999999999998</v>
      </c>
      <c r="M236" s="1">
        <v>43616</v>
      </c>
      <c r="N236">
        <v>266.85300000000001</v>
      </c>
      <c r="O236">
        <v>1.7545310000000001</v>
      </c>
      <c r="Q236" s="1">
        <v>43616</v>
      </c>
      <c r="R236">
        <v>176.65639999999999</v>
      </c>
      <c r="S236">
        <v>1.3605000000000001E-2</v>
      </c>
      <c r="U236" s="1">
        <v>43616</v>
      </c>
      <c r="V236">
        <v>214.04140000000001</v>
      </c>
      <c r="W236">
        <v>0.26841500000000001</v>
      </c>
      <c r="Y236" s="1">
        <v>43616</v>
      </c>
      <c r="Z236">
        <v>249.22049999999999</v>
      </c>
      <c r="AA236">
        <v>0.516621</v>
      </c>
      <c r="AC236" s="1">
        <v>43616</v>
      </c>
      <c r="AD236">
        <v>272.47820000000002</v>
      </c>
      <c r="AE236">
        <v>0.76738399999999996</v>
      </c>
      <c r="AG236" s="1">
        <v>43616</v>
      </c>
      <c r="AH236">
        <v>321.7552</v>
      </c>
      <c r="AI236">
        <v>1.3407439999999999</v>
      </c>
      <c r="AK236" s="1">
        <v>43616</v>
      </c>
      <c r="AL236">
        <v>321.17</v>
      </c>
      <c r="AM236">
        <v>3.6374059999999999</v>
      </c>
    </row>
    <row r="237" spans="1:39" x14ac:dyDescent="0.35">
      <c r="A237" s="1">
        <v>43644</v>
      </c>
      <c r="B237">
        <v>227.21629999999999</v>
      </c>
      <c r="C237">
        <v>-0.22634299999999999</v>
      </c>
      <c r="E237" s="1">
        <v>43644</v>
      </c>
      <c r="F237">
        <v>231.29349999999999</v>
      </c>
      <c r="G237">
        <v>0.27509299999999998</v>
      </c>
      <c r="I237" s="1">
        <v>43644</v>
      </c>
      <c r="J237">
        <v>236.5915</v>
      </c>
      <c r="K237">
        <v>0.46356399999999998</v>
      </c>
      <c r="M237" s="1">
        <v>43644</v>
      </c>
      <c r="N237">
        <v>273.74349999999998</v>
      </c>
      <c r="O237">
        <v>1.398185</v>
      </c>
      <c r="Q237" s="1">
        <v>43644</v>
      </c>
      <c r="R237">
        <v>176.98990000000001</v>
      </c>
      <c r="S237">
        <v>-0.11015999999999999</v>
      </c>
      <c r="U237" s="1">
        <v>43644</v>
      </c>
      <c r="V237">
        <v>215.40479999999999</v>
      </c>
      <c r="W237">
        <v>9.0620999999999993E-2</v>
      </c>
      <c r="Y237" s="1">
        <v>43644</v>
      </c>
      <c r="Z237">
        <v>252.1173</v>
      </c>
      <c r="AA237">
        <v>0.33551799999999998</v>
      </c>
      <c r="AC237" s="1">
        <v>43644</v>
      </c>
      <c r="AD237">
        <v>277.31</v>
      </c>
      <c r="AE237">
        <v>0.53430599999999995</v>
      </c>
      <c r="AG237" s="1">
        <v>43644</v>
      </c>
      <c r="AH237">
        <v>331.77730000000003</v>
      </c>
      <c r="AI237">
        <v>1.1306700000000001</v>
      </c>
      <c r="AK237" s="1">
        <v>43644</v>
      </c>
      <c r="AL237">
        <v>329</v>
      </c>
      <c r="AM237">
        <v>2.4477180000000001</v>
      </c>
    </row>
    <row r="238" spans="1:39" x14ac:dyDescent="0.35">
      <c r="A238" s="1">
        <v>43677</v>
      </c>
      <c r="B238">
        <v>229.10380000000001</v>
      </c>
      <c r="C238">
        <v>-0.32833499999999999</v>
      </c>
      <c r="E238" s="1">
        <v>43677</v>
      </c>
      <c r="F238">
        <v>233.88829999999999</v>
      </c>
      <c r="G238">
        <v>0.12668599999999999</v>
      </c>
      <c r="I238" s="1">
        <v>43677</v>
      </c>
      <c r="J238">
        <v>239.1397</v>
      </c>
      <c r="K238">
        <v>0.31769399999999998</v>
      </c>
      <c r="M238" s="1">
        <v>43677</v>
      </c>
      <c r="N238">
        <v>279.79989999999998</v>
      </c>
      <c r="O238">
        <v>1.088749</v>
      </c>
      <c r="Q238" s="1">
        <v>43677</v>
      </c>
      <c r="R238">
        <v>176.96950000000001</v>
      </c>
      <c r="S238">
        <v>-0.203346</v>
      </c>
      <c r="U238" s="1">
        <v>43677</v>
      </c>
      <c r="V238">
        <v>216.44640000000001</v>
      </c>
      <c r="W238">
        <v>-5.8714000000000002E-2</v>
      </c>
      <c r="Y238" s="1">
        <v>43677</v>
      </c>
      <c r="Z238">
        <v>254.81209999999999</v>
      </c>
      <c r="AA238">
        <v>0.13056799999999999</v>
      </c>
      <c r="AC238" s="1">
        <v>43677</v>
      </c>
      <c r="AD238">
        <v>281.67970000000003</v>
      </c>
      <c r="AE238">
        <v>0.318046</v>
      </c>
      <c r="AG238" s="1">
        <v>43677</v>
      </c>
      <c r="AH238">
        <v>341.23329999999999</v>
      </c>
      <c r="AI238">
        <v>0.92071499999999995</v>
      </c>
      <c r="AK238" s="1">
        <v>43677</v>
      </c>
      <c r="AL238">
        <v>331.75</v>
      </c>
      <c r="AM238">
        <v>2.8228650000000002</v>
      </c>
    </row>
    <row r="239" spans="1:39" x14ac:dyDescent="0.35">
      <c r="A239" s="1">
        <v>43707</v>
      </c>
      <c r="B239">
        <v>233.1781</v>
      </c>
      <c r="C239">
        <v>-0.51899200000000001</v>
      </c>
      <c r="E239" s="1">
        <v>43707</v>
      </c>
      <c r="F239">
        <v>240.34559999999999</v>
      </c>
      <c r="G239">
        <v>-5.6989999999999999E-2</v>
      </c>
      <c r="I239" s="1">
        <v>43707</v>
      </c>
      <c r="J239">
        <v>242.22819999999999</v>
      </c>
      <c r="K239">
        <v>0.18524399999999999</v>
      </c>
      <c r="M239" s="1">
        <v>43707</v>
      </c>
      <c r="N239">
        <v>285.39479999999998</v>
      </c>
      <c r="O239">
        <v>0.85204999999999997</v>
      </c>
      <c r="Q239" s="1">
        <v>43707</v>
      </c>
      <c r="R239">
        <v>177.24449999999999</v>
      </c>
      <c r="S239">
        <v>-0.296232</v>
      </c>
      <c r="U239" s="1">
        <v>43707</v>
      </c>
      <c r="V239">
        <v>217.51949999999999</v>
      </c>
      <c r="W239">
        <v>-0.20252100000000001</v>
      </c>
      <c r="Y239" s="1">
        <v>43707</v>
      </c>
      <c r="Z239">
        <v>257.47309999999999</v>
      </c>
      <c r="AA239">
        <v>-4.8925999999999997E-2</v>
      </c>
      <c r="AC239" s="1">
        <v>43707</v>
      </c>
      <c r="AD239">
        <v>286.51519999999999</v>
      </c>
      <c r="AE239">
        <v>0.11376600000000001</v>
      </c>
      <c r="AG239" s="1">
        <v>43707</v>
      </c>
      <c r="AH239">
        <v>360.03989999999999</v>
      </c>
      <c r="AI239">
        <v>0.607595</v>
      </c>
      <c r="AK239" s="1">
        <v>43707</v>
      </c>
      <c r="AL239">
        <v>334.33</v>
      </c>
      <c r="AM239">
        <v>2.5187439999999999</v>
      </c>
    </row>
    <row r="240" spans="1:39" x14ac:dyDescent="0.35">
      <c r="A240" s="1">
        <v>43738</v>
      </c>
      <c r="B240">
        <v>231.43629999999999</v>
      </c>
      <c r="C240">
        <v>-0.38815300000000003</v>
      </c>
      <c r="E240" s="1">
        <v>43738</v>
      </c>
      <c r="F240">
        <v>240.73840000000001</v>
      </c>
      <c r="G240">
        <v>2.6911999999999998E-2</v>
      </c>
      <c r="I240" s="1">
        <v>43738</v>
      </c>
      <c r="J240">
        <v>241.16149999999999</v>
      </c>
      <c r="K240">
        <v>0.29259800000000002</v>
      </c>
      <c r="M240" s="1">
        <v>43738</v>
      </c>
      <c r="N240">
        <v>287.18290000000002</v>
      </c>
      <c r="O240">
        <v>0.84717699999999996</v>
      </c>
      <c r="Q240" s="1">
        <v>43738</v>
      </c>
      <c r="R240">
        <v>177.46190000000001</v>
      </c>
      <c r="S240">
        <v>-0.21322099999999999</v>
      </c>
      <c r="U240" s="1">
        <v>43738</v>
      </c>
      <c r="V240">
        <v>217.2593</v>
      </c>
      <c r="W240">
        <v>-9.7011E-2</v>
      </c>
      <c r="Y240" s="1">
        <v>43738</v>
      </c>
      <c r="Z240">
        <v>256.96609999999998</v>
      </c>
      <c r="AA240">
        <v>5.5695000000000001E-2</v>
      </c>
      <c r="AC240" s="1">
        <v>43738</v>
      </c>
      <c r="AD240">
        <v>285.53570000000002</v>
      </c>
      <c r="AE240">
        <v>0.190774</v>
      </c>
      <c r="AG240" s="1">
        <v>43738</v>
      </c>
      <c r="AH240">
        <v>360.49209999999999</v>
      </c>
      <c r="AI240">
        <v>0.65901299999999996</v>
      </c>
      <c r="AK240" s="1">
        <v>43738</v>
      </c>
      <c r="AL240">
        <v>333.94</v>
      </c>
      <c r="AM240">
        <v>2.9615819999999999</v>
      </c>
    </row>
    <row r="241" spans="1:39" x14ac:dyDescent="0.35">
      <c r="A241" s="1">
        <v>43769</v>
      </c>
      <c r="B241">
        <v>228.6156</v>
      </c>
      <c r="C241">
        <v>-0.232292</v>
      </c>
      <c r="E241" s="1">
        <v>43769</v>
      </c>
      <c r="F241">
        <v>239.11160000000001</v>
      </c>
      <c r="G241">
        <v>0.169654</v>
      </c>
      <c r="I241" s="1">
        <v>43769</v>
      </c>
      <c r="J241">
        <v>240.70910000000001</v>
      </c>
      <c r="K241">
        <v>0.36831399999999997</v>
      </c>
      <c r="M241" s="1">
        <v>43769</v>
      </c>
      <c r="N241">
        <v>286.83069999999998</v>
      </c>
      <c r="O241">
        <v>0.91709099999999999</v>
      </c>
      <c r="Q241" s="1">
        <v>43769</v>
      </c>
      <c r="R241">
        <v>177.6662</v>
      </c>
      <c r="S241">
        <v>-0.129331</v>
      </c>
      <c r="U241" s="1">
        <v>43769</v>
      </c>
      <c r="V241">
        <v>216.89230000000001</v>
      </c>
      <c r="W241">
        <v>2.4389999999999998E-2</v>
      </c>
      <c r="Y241" s="1">
        <v>43769</v>
      </c>
      <c r="Z241">
        <v>256.084</v>
      </c>
      <c r="AA241">
        <v>0.18230499999999999</v>
      </c>
      <c r="AC241" s="1">
        <v>43769</v>
      </c>
      <c r="AD241">
        <v>283.80610000000001</v>
      </c>
      <c r="AE241">
        <v>0.30971500000000002</v>
      </c>
      <c r="AG241" s="1">
        <v>43769</v>
      </c>
      <c r="AH241">
        <v>355.08370000000002</v>
      </c>
      <c r="AI241">
        <v>0.807114</v>
      </c>
      <c r="AK241" s="1">
        <v>43769</v>
      </c>
      <c r="AL241">
        <v>333.43</v>
      </c>
      <c r="AM241">
        <v>3.1411280000000001</v>
      </c>
    </row>
    <row r="242" spans="1:39" x14ac:dyDescent="0.35">
      <c r="A242" s="1">
        <v>43798</v>
      </c>
      <c r="B242">
        <v>228.43719999999999</v>
      </c>
      <c r="C242">
        <v>-0.192827</v>
      </c>
      <c r="E242" s="1">
        <v>43798</v>
      </c>
      <c r="F242">
        <v>238.83760000000001</v>
      </c>
      <c r="G242">
        <v>0.22284200000000001</v>
      </c>
      <c r="I242" s="1">
        <v>43798</v>
      </c>
      <c r="J242">
        <v>239.3587</v>
      </c>
      <c r="K242">
        <v>0.44640800000000003</v>
      </c>
      <c r="M242" s="1">
        <v>43798</v>
      </c>
      <c r="N242">
        <v>284.0949</v>
      </c>
      <c r="O242">
        <v>1.0716190000000001</v>
      </c>
      <c r="Q242" s="1">
        <v>43798</v>
      </c>
      <c r="R242">
        <v>177.8032</v>
      </c>
      <c r="S242">
        <v>-7.9835000000000003E-2</v>
      </c>
      <c r="U242" s="1">
        <v>43798</v>
      </c>
      <c r="V242">
        <v>216.68770000000001</v>
      </c>
      <c r="W242">
        <v>8.6532999999999999E-2</v>
      </c>
      <c r="Y242" s="1">
        <v>43798</v>
      </c>
      <c r="Z242">
        <v>255.36779999999999</v>
      </c>
      <c r="AA242">
        <v>0.277252</v>
      </c>
      <c r="AC242" s="1">
        <v>43798</v>
      </c>
      <c r="AD242">
        <v>282.41239999999999</v>
      </c>
      <c r="AE242">
        <v>0.412271</v>
      </c>
      <c r="AG242" s="1">
        <v>43798</v>
      </c>
      <c r="AH242">
        <v>351.89510000000001</v>
      </c>
      <c r="AI242">
        <v>0.89513900000000002</v>
      </c>
      <c r="AK242" s="1">
        <v>43798</v>
      </c>
      <c r="AL242">
        <v>336.26</v>
      </c>
      <c r="AM242">
        <v>2.7864719999999998</v>
      </c>
    </row>
    <row r="243" spans="1:39" x14ac:dyDescent="0.35">
      <c r="A243" s="1">
        <v>43830</v>
      </c>
      <c r="B243">
        <v>226.56280000000001</v>
      </c>
      <c r="C243">
        <v>-8.7573999999999999E-2</v>
      </c>
      <c r="E243" s="1">
        <v>43830</v>
      </c>
      <c r="F243">
        <v>236.17420000000001</v>
      </c>
      <c r="G243">
        <v>0.32698899999999997</v>
      </c>
      <c r="I243" s="1">
        <v>43830</v>
      </c>
      <c r="J243">
        <v>238.9785</v>
      </c>
      <c r="K243">
        <v>0.47637000000000002</v>
      </c>
      <c r="M243" s="1">
        <v>43830</v>
      </c>
      <c r="N243">
        <v>284.24110000000002</v>
      </c>
      <c r="O243">
        <v>1.070363</v>
      </c>
      <c r="Q243" s="1">
        <v>43830</v>
      </c>
      <c r="R243">
        <v>178.0677</v>
      </c>
      <c r="S243">
        <v>-7.2825000000000001E-2</v>
      </c>
      <c r="U243" s="1">
        <v>43830</v>
      </c>
      <c r="V243">
        <v>216.71250000000001</v>
      </c>
      <c r="W243">
        <v>0.118605</v>
      </c>
      <c r="Y243" s="1">
        <v>43830</v>
      </c>
      <c r="Z243">
        <v>254.85210000000001</v>
      </c>
      <c r="AA243">
        <v>0.34719100000000003</v>
      </c>
      <c r="AC243" s="1">
        <v>43830</v>
      </c>
      <c r="AD243">
        <v>280.77159999999998</v>
      </c>
      <c r="AE243">
        <v>0.50387999999999999</v>
      </c>
      <c r="AG243" s="1">
        <v>43830</v>
      </c>
      <c r="AH243">
        <v>345.44720000000001</v>
      </c>
      <c r="AI243">
        <v>1.033183</v>
      </c>
      <c r="AK243" s="1">
        <v>43830</v>
      </c>
      <c r="AL243">
        <v>339.84</v>
      </c>
      <c r="AM243">
        <v>2.4403589999999999</v>
      </c>
    </row>
    <row r="244" spans="1:39" x14ac:dyDescent="0.35">
      <c r="A244" s="1">
        <v>43861</v>
      </c>
      <c r="B244">
        <v>230.39109999999999</v>
      </c>
      <c r="C244">
        <v>-0.26627200000000001</v>
      </c>
      <c r="E244" s="1">
        <v>43861</v>
      </c>
      <c r="F244">
        <v>243.36660000000001</v>
      </c>
      <c r="G244">
        <v>0.1171</v>
      </c>
      <c r="I244" s="1">
        <v>43861</v>
      </c>
      <c r="J244">
        <v>242.7903</v>
      </c>
      <c r="K244">
        <v>0.32021899999999998</v>
      </c>
      <c r="M244" s="1">
        <v>43861</v>
      </c>
      <c r="N244">
        <v>290.47199999999998</v>
      </c>
      <c r="O244">
        <v>0.82524699999999995</v>
      </c>
      <c r="Q244" s="1">
        <v>43861</v>
      </c>
      <c r="R244">
        <v>178.37459999999999</v>
      </c>
      <c r="S244">
        <v>-0.136099</v>
      </c>
      <c r="U244" s="1">
        <v>43861</v>
      </c>
      <c r="V244">
        <v>218.1122</v>
      </c>
      <c r="W244">
        <v>-4.1021000000000002E-2</v>
      </c>
      <c r="Y244" s="1">
        <v>43861</v>
      </c>
      <c r="Z244">
        <v>258.38260000000002</v>
      </c>
      <c r="AA244">
        <v>0.124025</v>
      </c>
      <c r="AC244" s="1">
        <v>43861</v>
      </c>
      <c r="AD244">
        <v>287.10739999999998</v>
      </c>
      <c r="AE244">
        <v>0.22752600000000001</v>
      </c>
      <c r="AG244" s="1">
        <v>43861</v>
      </c>
      <c r="AH244">
        <v>364.47719999999998</v>
      </c>
      <c r="AI244">
        <v>0.72219900000000004</v>
      </c>
      <c r="AK244" s="1">
        <v>43861</v>
      </c>
      <c r="AL244">
        <v>340.56</v>
      </c>
      <c r="AM244">
        <v>2.7752300000000001</v>
      </c>
    </row>
    <row r="245" spans="1:39" x14ac:dyDescent="0.35">
      <c r="A245" s="1">
        <v>43889</v>
      </c>
      <c r="B245">
        <v>232.38839999999999</v>
      </c>
      <c r="C245">
        <v>-0.37911600000000001</v>
      </c>
      <c r="E245" s="1">
        <v>43889</v>
      </c>
      <c r="F245">
        <v>244.43690000000001</v>
      </c>
      <c r="G245">
        <v>2.2825999999999999E-2</v>
      </c>
      <c r="I245" s="1">
        <v>43889</v>
      </c>
      <c r="J245">
        <v>242.25360000000001</v>
      </c>
      <c r="K245">
        <v>0.33830300000000002</v>
      </c>
      <c r="M245" s="1">
        <v>43889</v>
      </c>
      <c r="N245">
        <v>287.39350000000002</v>
      </c>
      <c r="O245">
        <v>0.95514699999999997</v>
      </c>
      <c r="Q245" s="1">
        <v>43889</v>
      </c>
      <c r="R245">
        <v>177.90469999999999</v>
      </c>
      <c r="S245">
        <v>-0.15796299999999999</v>
      </c>
      <c r="U245" s="1">
        <v>43889</v>
      </c>
      <c r="V245">
        <v>217.6473</v>
      </c>
      <c r="W245">
        <v>-3.6424999999999999E-2</v>
      </c>
      <c r="Y245" s="1">
        <v>43889</v>
      </c>
      <c r="Z245">
        <v>257.70510000000002</v>
      </c>
      <c r="AA245">
        <v>0.13086900000000001</v>
      </c>
      <c r="AC245" s="1">
        <v>43889</v>
      </c>
      <c r="AD245">
        <v>286.97680000000003</v>
      </c>
      <c r="AE245">
        <v>0.182311</v>
      </c>
      <c r="AG245" s="1">
        <v>43889</v>
      </c>
      <c r="AH245">
        <v>367.13119999999998</v>
      </c>
      <c r="AI245">
        <v>0.64642900000000003</v>
      </c>
      <c r="AK245" s="1">
        <v>43889</v>
      </c>
      <c r="AL245">
        <v>334.22</v>
      </c>
      <c r="AM245">
        <v>3.4696250000000002</v>
      </c>
    </row>
    <row r="246" spans="1:39" x14ac:dyDescent="0.35">
      <c r="A246" s="1">
        <v>43921</v>
      </c>
      <c r="B246">
        <v>227.5241</v>
      </c>
      <c r="C246">
        <v>-0.16944400000000001</v>
      </c>
      <c r="E246" s="1">
        <v>43921</v>
      </c>
      <c r="F246">
        <v>238.3151</v>
      </c>
      <c r="G246">
        <v>0.21387300000000001</v>
      </c>
      <c r="I246" s="1">
        <v>43921</v>
      </c>
      <c r="J246">
        <v>230.358</v>
      </c>
      <c r="K246">
        <v>1.0139590000000001</v>
      </c>
      <c r="M246" s="1">
        <v>43921</v>
      </c>
      <c r="N246">
        <v>271.3861</v>
      </c>
      <c r="O246">
        <v>1.8549929999999999</v>
      </c>
      <c r="Q246" s="1">
        <v>43921</v>
      </c>
      <c r="R246">
        <v>175.24600000000001</v>
      </c>
      <c r="S246">
        <v>0.29798999999999998</v>
      </c>
      <c r="U246" s="1">
        <v>43921</v>
      </c>
      <c r="V246">
        <v>211.96530000000001</v>
      </c>
      <c r="W246">
        <v>0.49090099999999998</v>
      </c>
      <c r="Y246" s="1">
        <v>43921</v>
      </c>
      <c r="Z246">
        <v>248.24549999999999</v>
      </c>
      <c r="AA246">
        <v>0.69087399999999999</v>
      </c>
      <c r="AC246" s="1">
        <v>43921</v>
      </c>
      <c r="AD246">
        <v>274.92720000000003</v>
      </c>
      <c r="AE246">
        <v>0.65458499999999997</v>
      </c>
      <c r="AG246" s="1">
        <v>43921</v>
      </c>
      <c r="AH246">
        <v>348.36059999999998</v>
      </c>
      <c r="AI246">
        <v>0.93242599999999998</v>
      </c>
      <c r="AK246" s="1">
        <v>43921</v>
      </c>
      <c r="AL246">
        <v>289.64</v>
      </c>
      <c r="AM246">
        <v>7.440207</v>
      </c>
    </row>
    <row r="247" spans="1:39" x14ac:dyDescent="0.35">
      <c r="A247" s="1">
        <v>43951</v>
      </c>
      <c r="B247">
        <v>230.41329999999999</v>
      </c>
      <c r="C247">
        <v>-0.28220600000000001</v>
      </c>
      <c r="E247" s="1">
        <v>43951</v>
      </c>
      <c r="F247">
        <v>244.6474</v>
      </c>
      <c r="G247">
        <v>7.0438000000000001E-2</v>
      </c>
      <c r="I247" s="1">
        <v>43951</v>
      </c>
      <c r="J247">
        <v>235.3665</v>
      </c>
      <c r="K247">
        <v>0.73309599999999997</v>
      </c>
      <c r="M247" s="1">
        <v>43951</v>
      </c>
      <c r="N247">
        <v>275.43290000000002</v>
      </c>
      <c r="O247">
        <v>1.6661900000000001</v>
      </c>
      <c r="Q247" s="1">
        <v>43951</v>
      </c>
      <c r="R247">
        <v>176.24520000000001</v>
      </c>
      <c r="S247">
        <v>0.16702500000000001</v>
      </c>
      <c r="U247" s="1">
        <v>43951</v>
      </c>
      <c r="V247">
        <v>214.3057</v>
      </c>
      <c r="W247">
        <v>0.291655</v>
      </c>
      <c r="Y247" s="1">
        <v>43951</v>
      </c>
      <c r="Z247">
        <v>252.34620000000001</v>
      </c>
      <c r="AA247">
        <v>0.46500599999999997</v>
      </c>
      <c r="AC247" s="1">
        <v>43951</v>
      </c>
      <c r="AD247">
        <v>279.4975</v>
      </c>
      <c r="AE247">
        <v>0.48224600000000001</v>
      </c>
      <c r="AG247" s="1">
        <v>43951</v>
      </c>
      <c r="AH247">
        <v>362.20460000000003</v>
      </c>
      <c r="AI247">
        <v>0.73247099999999998</v>
      </c>
      <c r="AK247" s="1">
        <v>43951</v>
      </c>
      <c r="AL247">
        <v>307.45999999999998</v>
      </c>
      <c r="AM247">
        <v>5.8767360000000002</v>
      </c>
    </row>
    <row r="248" spans="1:39" x14ac:dyDescent="0.35">
      <c r="A248" s="1">
        <v>43980</v>
      </c>
      <c r="B248">
        <v>229.3237</v>
      </c>
      <c r="C248">
        <v>-0.25387500000000002</v>
      </c>
      <c r="E248" s="1">
        <v>43980</v>
      </c>
      <c r="F248">
        <v>241.45070000000001</v>
      </c>
      <c r="G248">
        <v>6.4393000000000006E-2</v>
      </c>
      <c r="I248" s="1">
        <v>43980</v>
      </c>
      <c r="J248">
        <v>236.85300000000001</v>
      </c>
      <c r="K248">
        <v>0.60455199999999998</v>
      </c>
      <c r="M248" s="1">
        <v>43980</v>
      </c>
      <c r="N248">
        <v>278.08199999999999</v>
      </c>
      <c r="O248">
        <v>1.496869</v>
      </c>
      <c r="Q248" s="1">
        <v>43980</v>
      </c>
      <c r="R248">
        <v>176.03639999999999</v>
      </c>
      <c r="S248">
        <v>6.9543999999999995E-2</v>
      </c>
      <c r="U248" s="1">
        <v>43980</v>
      </c>
      <c r="V248">
        <v>214.40260000000001</v>
      </c>
      <c r="W248">
        <v>0.234433</v>
      </c>
      <c r="Y248" s="1">
        <v>43980</v>
      </c>
      <c r="Z248">
        <v>252.80869999999999</v>
      </c>
      <c r="AA248">
        <v>0.39429900000000001</v>
      </c>
      <c r="AC248" s="1">
        <v>43980</v>
      </c>
      <c r="AD248">
        <v>279.8836</v>
      </c>
      <c r="AE248">
        <v>0.42646099999999998</v>
      </c>
      <c r="AG248" s="1">
        <v>43980</v>
      </c>
      <c r="AH248">
        <v>358.3861</v>
      </c>
      <c r="AI248">
        <v>0.74087199999999998</v>
      </c>
      <c r="AK248" s="1">
        <v>43980</v>
      </c>
      <c r="AL248">
        <v>315.98</v>
      </c>
      <c r="AM248">
        <v>5.1130120000000003</v>
      </c>
    </row>
    <row r="249" spans="1:39" x14ac:dyDescent="0.35">
      <c r="A249" s="1">
        <v>44012</v>
      </c>
      <c r="B249">
        <v>230.13460000000001</v>
      </c>
      <c r="C249">
        <v>-0.32124599999999998</v>
      </c>
      <c r="E249" s="1">
        <v>44012</v>
      </c>
      <c r="F249">
        <v>241.5684</v>
      </c>
      <c r="G249">
        <v>2.7179999999999999E-3</v>
      </c>
      <c r="I249" s="1">
        <v>44012</v>
      </c>
      <c r="J249">
        <v>239.11080000000001</v>
      </c>
      <c r="K249">
        <v>0.460453</v>
      </c>
      <c r="M249" s="1">
        <v>44012</v>
      </c>
      <c r="N249">
        <v>282.04379999999998</v>
      </c>
      <c r="O249">
        <v>1.255754</v>
      </c>
      <c r="Q249" s="1">
        <v>44012</v>
      </c>
      <c r="R249">
        <v>176.36930000000001</v>
      </c>
      <c r="S249">
        <v>-8.1963999999999995E-2</v>
      </c>
      <c r="U249" s="1">
        <v>44012</v>
      </c>
      <c r="V249">
        <v>215.4051</v>
      </c>
      <c r="W249">
        <v>9.6452999999999997E-2</v>
      </c>
      <c r="Y249" s="1">
        <v>44012</v>
      </c>
      <c r="Z249">
        <v>254.77500000000001</v>
      </c>
      <c r="AA249">
        <v>0.26535799999999998</v>
      </c>
      <c r="AC249" s="1">
        <v>44012</v>
      </c>
      <c r="AD249">
        <v>282.50459999999998</v>
      </c>
      <c r="AE249">
        <v>0.29958800000000002</v>
      </c>
      <c r="AG249" s="1">
        <v>44012</v>
      </c>
      <c r="AH249">
        <v>360.68779999999998</v>
      </c>
      <c r="AI249">
        <v>0.67758700000000005</v>
      </c>
      <c r="AK249" s="1">
        <v>44012</v>
      </c>
      <c r="AL249">
        <v>322.19</v>
      </c>
      <c r="AM249">
        <v>4.6889120000000002</v>
      </c>
    </row>
    <row r="250" spans="1:39" x14ac:dyDescent="0.35">
      <c r="A250" s="1">
        <v>44043</v>
      </c>
      <c r="B250">
        <v>231.4006</v>
      </c>
      <c r="C250">
        <v>-0.37443500000000002</v>
      </c>
      <c r="E250" s="1">
        <v>44043</v>
      </c>
      <c r="F250">
        <v>243.82640000000001</v>
      </c>
      <c r="G250">
        <v>-5.5521000000000001E-2</v>
      </c>
      <c r="I250" s="1">
        <v>44043</v>
      </c>
      <c r="J250">
        <v>242.30350000000001</v>
      </c>
      <c r="K250">
        <v>0.314027</v>
      </c>
      <c r="M250" s="1">
        <v>44043</v>
      </c>
      <c r="N250">
        <v>286.37389999999999</v>
      </c>
      <c r="O250">
        <v>1.0147699999999999</v>
      </c>
      <c r="Q250" s="1">
        <v>44043</v>
      </c>
      <c r="R250">
        <v>176.79839999999999</v>
      </c>
      <c r="S250">
        <v>-0.17053499999999999</v>
      </c>
      <c r="U250" s="1">
        <v>44043</v>
      </c>
      <c r="V250">
        <v>216.578</v>
      </c>
      <c r="W250">
        <v>-1.0120000000000001E-2</v>
      </c>
      <c r="Y250" s="1">
        <v>44043</v>
      </c>
      <c r="Z250">
        <v>256.78750000000002</v>
      </c>
      <c r="AA250">
        <v>0.118058</v>
      </c>
      <c r="AC250" s="1">
        <v>44043</v>
      </c>
      <c r="AD250">
        <v>285.58640000000003</v>
      </c>
      <c r="AE250">
        <v>0.18085100000000001</v>
      </c>
      <c r="AG250" s="1">
        <v>44043</v>
      </c>
      <c r="AH250">
        <v>368.03769999999997</v>
      </c>
      <c r="AI250">
        <v>0.56549799999999995</v>
      </c>
      <c r="AK250" s="1">
        <v>44043</v>
      </c>
      <c r="AL250">
        <v>327.77</v>
      </c>
      <c r="AM250">
        <v>4.2674139999999996</v>
      </c>
    </row>
    <row r="251" spans="1:39" x14ac:dyDescent="0.35">
      <c r="A251" s="1">
        <v>44074</v>
      </c>
      <c r="B251">
        <v>229.66650000000001</v>
      </c>
      <c r="C251">
        <v>-0.29903299999999999</v>
      </c>
      <c r="E251" s="1">
        <v>44074</v>
      </c>
      <c r="F251">
        <v>240.5684</v>
      </c>
      <c r="G251">
        <v>5.0888000000000003E-2</v>
      </c>
      <c r="I251" s="1">
        <v>44074</v>
      </c>
      <c r="J251">
        <v>241.5763</v>
      </c>
      <c r="K251">
        <v>0.33360499999999998</v>
      </c>
      <c r="M251" s="1">
        <v>44074</v>
      </c>
      <c r="N251">
        <v>286.14749999999998</v>
      </c>
      <c r="O251">
        <v>1.0297259999999999</v>
      </c>
      <c r="Q251" s="1">
        <v>44074</v>
      </c>
      <c r="R251">
        <v>177.00409999999999</v>
      </c>
      <c r="S251">
        <v>-0.17402799999999999</v>
      </c>
      <c r="U251" s="1">
        <v>44074</v>
      </c>
      <c r="V251">
        <v>216.71770000000001</v>
      </c>
      <c r="W251">
        <v>3.0019999999999999E-3</v>
      </c>
      <c r="Y251" s="1">
        <v>44074</v>
      </c>
      <c r="Z251">
        <v>256.51440000000002</v>
      </c>
      <c r="AA251">
        <v>0.16442000000000001</v>
      </c>
      <c r="AC251" s="1">
        <v>44074</v>
      </c>
      <c r="AD251">
        <v>284.17989999999998</v>
      </c>
      <c r="AE251">
        <v>0.27288000000000001</v>
      </c>
      <c r="AG251" s="1">
        <v>44074</v>
      </c>
      <c r="AH251">
        <v>359.61380000000003</v>
      </c>
      <c r="AI251">
        <v>0.712453</v>
      </c>
      <c r="AK251" s="1">
        <v>44074</v>
      </c>
      <c r="AL251">
        <v>332.56</v>
      </c>
      <c r="AM251">
        <v>3.9134329999999999</v>
      </c>
    </row>
    <row r="252" spans="1:39" x14ac:dyDescent="0.35">
      <c r="A252" s="1">
        <v>44104</v>
      </c>
      <c r="B252">
        <v>230.92660000000001</v>
      </c>
      <c r="C252">
        <v>-0.383718</v>
      </c>
      <c r="E252" s="1">
        <v>44104</v>
      </c>
      <c r="F252">
        <v>242.41210000000001</v>
      </c>
      <c r="G252">
        <v>-4.2771000000000003E-2</v>
      </c>
      <c r="I252" s="1">
        <v>44104</v>
      </c>
      <c r="J252">
        <v>242.81649999999999</v>
      </c>
      <c r="K252">
        <v>0.26089899999999999</v>
      </c>
      <c r="M252" s="1">
        <v>44104</v>
      </c>
      <c r="N252">
        <v>288.61110000000002</v>
      </c>
      <c r="O252">
        <v>0.92068300000000003</v>
      </c>
      <c r="Q252" s="1">
        <v>44104</v>
      </c>
      <c r="R252">
        <v>176.63040000000001</v>
      </c>
      <c r="S252">
        <v>-0.20863399999999999</v>
      </c>
      <c r="U252" s="1">
        <v>44104</v>
      </c>
      <c r="V252">
        <v>216.631</v>
      </c>
      <c r="W252">
        <v>-6.5277000000000002E-2</v>
      </c>
      <c r="Y252" s="1">
        <v>44104</v>
      </c>
      <c r="Z252">
        <v>257.20049999999998</v>
      </c>
      <c r="AA252">
        <v>7.8947000000000003E-2</v>
      </c>
      <c r="AC252" s="1">
        <v>44104</v>
      </c>
      <c r="AD252">
        <v>286.1087</v>
      </c>
      <c r="AE252">
        <v>0.14788000000000001</v>
      </c>
      <c r="AG252" s="1">
        <v>44104</v>
      </c>
      <c r="AH252">
        <v>367.0061</v>
      </c>
      <c r="AI252">
        <v>0.56470699999999996</v>
      </c>
      <c r="AK252" s="1">
        <v>44104</v>
      </c>
      <c r="AL252">
        <v>330.57</v>
      </c>
      <c r="AM252">
        <v>4.0763199999999999</v>
      </c>
    </row>
    <row r="253" spans="1:39" x14ac:dyDescent="0.35">
      <c r="A253" s="1">
        <v>44134</v>
      </c>
      <c r="B253">
        <v>232.5187</v>
      </c>
      <c r="C253">
        <v>-0.45501599999999998</v>
      </c>
      <c r="E253" s="1">
        <v>44134</v>
      </c>
      <c r="F253">
        <v>243.69309999999999</v>
      </c>
      <c r="G253">
        <v>-7.9279000000000002E-2</v>
      </c>
      <c r="I253" s="1">
        <v>44134</v>
      </c>
      <c r="J253">
        <v>244.64760000000001</v>
      </c>
      <c r="K253">
        <v>0.17092199999999999</v>
      </c>
      <c r="M253" s="1">
        <v>44134</v>
      </c>
      <c r="N253">
        <v>291.63049999999998</v>
      </c>
      <c r="O253">
        <v>0.78658499999999998</v>
      </c>
      <c r="Q253" s="1">
        <v>44134</v>
      </c>
      <c r="R253">
        <v>177.04490000000001</v>
      </c>
      <c r="S253">
        <v>-0.294151</v>
      </c>
      <c r="U253" s="1">
        <v>44134</v>
      </c>
      <c r="V253">
        <v>217.5471</v>
      </c>
      <c r="W253">
        <v>-0.15420800000000001</v>
      </c>
      <c r="Y253" s="1">
        <v>44134</v>
      </c>
      <c r="Z253">
        <v>258.7595</v>
      </c>
      <c r="AA253">
        <v>1.0094000000000001E-2</v>
      </c>
      <c r="AC253" s="1">
        <v>44134</v>
      </c>
      <c r="AD253">
        <v>288.41930000000002</v>
      </c>
      <c r="AE253">
        <v>6.3802999999999999E-2</v>
      </c>
      <c r="AG253" s="1">
        <v>44134</v>
      </c>
      <c r="AH253">
        <v>371.63339999999999</v>
      </c>
      <c r="AI253">
        <v>0.50176299999999996</v>
      </c>
      <c r="AK253" s="1">
        <v>44134</v>
      </c>
      <c r="AL253">
        <v>331.27</v>
      </c>
      <c r="AM253">
        <v>4.1262400000000001</v>
      </c>
    </row>
    <row r="254" spans="1:39" x14ac:dyDescent="0.35">
      <c r="A254" s="1">
        <v>44165</v>
      </c>
      <c r="B254">
        <v>232.13239999999999</v>
      </c>
      <c r="C254">
        <v>-0.42292000000000002</v>
      </c>
      <c r="E254" s="1">
        <v>44165</v>
      </c>
      <c r="F254">
        <v>243.6096</v>
      </c>
      <c r="G254">
        <v>-5.3832999999999999E-2</v>
      </c>
      <c r="I254" s="1">
        <v>44165</v>
      </c>
      <c r="J254">
        <v>246.3862</v>
      </c>
      <c r="K254">
        <v>9.4924999999999995E-2</v>
      </c>
      <c r="M254" s="1">
        <v>44165</v>
      </c>
      <c r="N254">
        <v>295.38940000000002</v>
      </c>
      <c r="O254">
        <v>0.62615600000000005</v>
      </c>
      <c r="Q254" s="1">
        <v>44165</v>
      </c>
      <c r="R254">
        <v>177.3759</v>
      </c>
      <c r="S254">
        <v>-0.32409900000000003</v>
      </c>
      <c r="U254" s="1">
        <v>44165</v>
      </c>
      <c r="V254">
        <v>218.24709999999999</v>
      </c>
      <c r="W254">
        <v>-0.18984999999999999</v>
      </c>
      <c r="Y254" s="1">
        <v>44165</v>
      </c>
      <c r="Z254">
        <v>259.92739999999998</v>
      </c>
      <c r="AA254">
        <v>-5.3837999999999997E-2</v>
      </c>
      <c r="AC254" s="1">
        <v>44165</v>
      </c>
      <c r="AD254">
        <v>289.74959999999999</v>
      </c>
      <c r="AE254">
        <v>2.717E-2</v>
      </c>
      <c r="AG254" s="1">
        <v>44165</v>
      </c>
      <c r="AH254">
        <v>373.18450000000001</v>
      </c>
      <c r="AI254">
        <v>0.49172100000000002</v>
      </c>
      <c r="AK254" s="1">
        <v>44165</v>
      </c>
      <c r="AL254">
        <v>345.03</v>
      </c>
      <c r="AM254">
        <v>3.0156179999999999</v>
      </c>
    </row>
    <row r="255" spans="1:39" x14ac:dyDescent="0.35">
      <c r="A255" s="1">
        <v>44196</v>
      </c>
      <c r="B255">
        <v>232.5265</v>
      </c>
      <c r="C255">
        <v>-0.427064</v>
      </c>
      <c r="E255" s="1">
        <v>44196</v>
      </c>
      <c r="F255">
        <v>245.10650000000001</v>
      </c>
      <c r="G255">
        <v>-9.3411999999999995E-2</v>
      </c>
      <c r="I255" s="1">
        <v>44196</v>
      </c>
      <c r="J255">
        <v>247.0136</v>
      </c>
      <c r="K255">
        <v>6.9517999999999996E-2</v>
      </c>
      <c r="M255" s="1">
        <v>44196</v>
      </c>
      <c r="N255">
        <v>296.87130000000002</v>
      </c>
      <c r="O255">
        <v>0.58132099999999998</v>
      </c>
      <c r="Q255" s="1">
        <v>44196</v>
      </c>
      <c r="R255">
        <v>177.47239999999999</v>
      </c>
      <c r="S255">
        <v>-0.33944400000000002</v>
      </c>
      <c r="U255" s="1">
        <v>44196</v>
      </c>
      <c r="V255">
        <v>218.52260000000001</v>
      </c>
      <c r="W255">
        <v>-0.20716699999999999</v>
      </c>
      <c r="Y255" s="1">
        <v>44196</v>
      </c>
      <c r="Z255">
        <v>260.43450000000001</v>
      </c>
      <c r="AA255">
        <v>-8.1015000000000004E-2</v>
      </c>
      <c r="AC255" s="1">
        <v>44196</v>
      </c>
      <c r="AD255">
        <v>290.68470000000002</v>
      </c>
      <c r="AE255">
        <v>7.2800000000000002E-4</v>
      </c>
      <c r="AG255" s="1">
        <v>44196</v>
      </c>
      <c r="AH255">
        <v>377.017</v>
      </c>
      <c r="AI255">
        <v>0.441527</v>
      </c>
      <c r="AK255" s="1">
        <v>44196</v>
      </c>
      <c r="AL255">
        <v>347.61</v>
      </c>
      <c r="AM255">
        <v>2.9025620000000001</v>
      </c>
    </row>
    <row r="256" spans="1:39" x14ac:dyDescent="0.35">
      <c r="A256" s="1">
        <v>44225</v>
      </c>
      <c r="B256">
        <v>231.62469999999999</v>
      </c>
      <c r="C256">
        <v>-0.39882499999999999</v>
      </c>
      <c r="E256" s="1">
        <v>44225</v>
      </c>
      <c r="F256">
        <v>243.64080000000001</v>
      </c>
      <c r="G256">
        <v>-2.5048000000000001E-2</v>
      </c>
      <c r="I256" s="1">
        <v>44225</v>
      </c>
      <c r="J256">
        <v>246.24199999999999</v>
      </c>
      <c r="K256">
        <v>0.123192</v>
      </c>
      <c r="M256" s="1">
        <v>44225</v>
      </c>
      <c r="N256">
        <v>296.00420000000003</v>
      </c>
      <c r="O256">
        <v>0.63137600000000005</v>
      </c>
      <c r="Q256" s="1">
        <v>44225</v>
      </c>
      <c r="R256">
        <v>177.61429999999999</v>
      </c>
      <c r="S256">
        <v>-0.32298300000000002</v>
      </c>
      <c r="U256" s="1">
        <v>44225</v>
      </c>
      <c r="V256">
        <v>218.63929999999999</v>
      </c>
      <c r="W256">
        <v>-0.17483399999999999</v>
      </c>
      <c r="Y256" s="1">
        <v>44225</v>
      </c>
      <c r="Z256">
        <v>260.2826</v>
      </c>
      <c r="AA256">
        <v>-4.6806E-2</v>
      </c>
      <c r="AC256" s="1">
        <v>44225</v>
      </c>
      <c r="AD256">
        <v>289.86</v>
      </c>
      <c r="AE256">
        <v>5.1520000000000003E-2</v>
      </c>
      <c r="AG256" s="1">
        <v>44225</v>
      </c>
      <c r="AH256">
        <v>371.92059999999998</v>
      </c>
      <c r="AI256">
        <v>0.544458</v>
      </c>
      <c r="AK256" s="1">
        <v>44225</v>
      </c>
      <c r="AL256">
        <v>349.15</v>
      </c>
      <c r="AM256">
        <v>2.852789</v>
      </c>
    </row>
    <row r="257" spans="1:39" x14ac:dyDescent="0.35">
      <c r="A257" s="1">
        <v>44253</v>
      </c>
      <c r="B257">
        <v>227.59379999999999</v>
      </c>
      <c r="C257">
        <v>-0.21961</v>
      </c>
      <c r="E257" s="1">
        <v>44253</v>
      </c>
      <c r="F257">
        <v>236.92760000000001</v>
      </c>
      <c r="G257">
        <v>0.234732</v>
      </c>
      <c r="I257" s="1">
        <v>44253</v>
      </c>
      <c r="J257">
        <v>242.2602</v>
      </c>
      <c r="K257">
        <v>0.31207400000000002</v>
      </c>
      <c r="M257" s="1">
        <v>44253</v>
      </c>
      <c r="N257">
        <v>293.4581</v>
      </c>
      <c r="O257">
        <v>0.76910199999999995</v>
      </c>
      <c r="Q257" s="1">
        <v>44253</v>
      </c>
      <c r="R257">
        <v>177.61179999999999</v>
      </c>
      <c r="S257">
        <v>-0.242643</v>
      </c>
      <c r="U257" s="1">
        <v>44253</v>
      </c>
      <c r="V257">
        <v>217.80019999999999</v>
      </c>
      <c r="W257">
        <v>-3.3195000000000002E-2</v>
      </c>
      <c r="Y257" s="1">
        <v>44253</v>
      </c>
      <c r="Z257">
        <v>257.86689999999999</v>
      </c>
      <c r="AA257">
        <v>0.159799</v>
      </c>
      <c r="AC257" s="1">
        <v>44253</v>
      </c>
      <c r="AD257">
        <v>284.79610000000002</v>
      </c>
      <c r="AE257">
        <v>0.31331399999999998</v>
      </c>
      <c r="AG257" s="1">
        <v>44253</v>
      </c>
      <c r="AH257">
        <v>354.57810000000001</v>
      </c>
      <c r="AI257">
        <v>0.85741400000000001</v>
      </c>
      <c r="AK257" s="1">
        <v>44253</v>
      </c>
      <c r="AL257">
        <v>351.34</v>
      </c>
      <c r="AM257">
        <v>2.7057950000000002</v>
      </c>
    </row>
    <row r="258" spans="1:39" x14ac:dyDescent="0.35">
      <c r="A258" s="1">
        <v>44286</v>
      </c>
      <c r="B258">
        <v>227.71600000000001</v>
      </c>
      <c r="C258">
        <v>-0.236037</v>
      </c>
      <c r="E258" s="1">
        <v>44286</v>
      </c>
      <c r="F258">
        <v>238.3432</v>
      </c>
      <c r="G258">
        <v>0.23388800000000001</v>
      </c>
      <c r="I258" s="1">
        <v>44286</v>
      </c>
      <c r="J258">
        <v>242.8133</v>
      </c>
      <c r="K258">
        <v>0.28276200000000001</v>
      </c>
      <c r="M258" s="1">
        <v>44286</v>
      </c>
      <c r="N258">
        <v>294.95569999999998</v>
      </c>
      <c r="O258">
        <v>0.72830099999999998</v>
      </c>
      <c r="Q258" s="1">
        <v>44286</v>
      </c>
      <c r="R258">
        <v>178.04859999999999</v>
      </c>
      <c r="S258">
        <v>-0.27835700000000002</v>
      </c>
      <c r="U258" s="1">
        <v>44286</v>
      </c>
      <c r="V258">
        <v>218.7329</v>
      </c>
      <c r="W258">
        <v>-7.7837000000000003E-2</v>
      </c>
      <c r="Y258" s="1">
        <v>44286</v>
      </c>
      <c r="Z258">
        <v>259.1771</v>
      </c>
      <c r="AA258">
        <v>0.11444</v>
      </c>
      <c r="AC258" s="1">
        <v>44286</v>
      </c>
      <c r="AD258">
        <v>286.34050000000002</v>
      </c>
      <c r="AE258">
        <v>0.29155799999999998</v>
      </c>
      <c r="AG258" s="1">
        <v>44286</v>
      </c>
      <c r="AH258">
        <v>355.66590000000002</v>
      </c>
      <c r="AI258">
        <v>0.87497000000000003</v>
      </c>
      <c r="AK258" s="1">
        <v>44286</v>
      </c>
      <c r="AL258">
        <v>353.26</v>
      </c>
      <c r="AM258">
        <v>2.6342979999999998</v>
      </c>
    </row>
    <row r="259" spans="1:39" x14ac:dyDescent="0.35">
      <c r="A259" s="1">
        <v>44316</v>
      </c>
      <c r="B259">
        <v>226.65600000000001</v>
      </c>
      <c r="C259">
        <v>-0.18676200000000001</v>
      </c>
      <c r="E259" s="1">
        <v>44316</v>
      </c>
      <c r="F259">
        <v>235.8356</v>
      </c>
      <c r="G259">
        <v>0.28253899999999998</v>
      </c>
      <c r="I259" s="1">
        <v>44316</v>
      </c>
      <c r="J259">
        <v>241.40969999999999</v>
      </c>
      <c r="K259">
        <v>0.3372</v>
      </c>
      <c r="M259" s="1">
        <v>44316</v>
      </c>
      <c r="N259">
        <v>292.79259999999999</v>
      </c>
      <c r="O259">
        <v>0.80003299999999999</v>
      </c>
      <c r="Q259" s="1">
        <v>44316</v>
      </c>
      <c r="R259">
        <v>177.70410000000001</v>
      </c>
      <c r="S259">
        <v>-0.26611800000000002</v>
      </c>
      <c r="U259" s="1">
        <v>44316</v>
      </c>
      <c r="V259">
        <v>218.06620000000001</v>
      </c>
      <c r="W259">
        <v>-5.2274000000000001E-2</v>
      </c>
      <c r="Y259" s="1">
        <v>44316</v>
      </c>
      <c r="Z259">
        <v>258.0215</v>
      </c>
      <c r="AA259">
        <v>0.184588</v>
      </c>
      <c r="AC259" s="1">
        <v>44316</v>
      </c>
      <c r="AD259">
        <v>284.18729999999999</v>
      </c>
      <c r="AE259">
        <v>0.38318200000000002</v>
      </c>
      <c r="AG259" s="1">
        <v>44316</v>
      </c>
      <c r="AH259">
        <v>349.92570000000001</v>
      </c>
      <c r="AI259">
        <v>0.95249099999999998</v>
      </c>
      <c r="AK259" s="1">
        <v>44316</v>
      </c>
      <c r="AL259">
        <v>355.51</v>
      </c>
      <c r="AM259">
        <v>2.4988929999999998</v>
      </c>
    </row>
    <row r="260" spans="1:39" x14ac:dyDescent="0.35">
      <c r="A260" s="1">
        <v>44347</v>
      </c>
      <c r="B260">
        <v>226.4058</v>
      </c>
      <c r="C260">
        <v>-0.16823099999999999</v>
      </c>
      <c r="E260" s="1">
        <v>44347</v>
      </c>
      <c r="F260">
        <v>236.97880000000001</v>
      </c>
      <c r="G260">
        <v>0.28474100000000002</v>
      </c>
      <c r="I260" s="1">
        <v>44347</v>
      </c>
      <c r="J260">
        <v>241.6027</v>
      </c>
      <c r="K260">
        <v>0.35525299999999999</v>
      </c>
      <c r="M260" s="1">
        <v>44347</v>
      </c>
      <c r="N260">
        <v>293.26990000000001</v>
      </c>
      <c r="O260">
        <v>0.81624799999999997</v>
      </c>
      <c r="Q260" s="1">
        <v>44347</v>
      </c>
      <c r="R260">
        <v>177.9599</v>
      </c>
      <c r="S260">
        <v>-0.26759699999999997</v>
      </c>
      <c r="U260" s="1">
        <v>44347</v>
      </c>
      <c r="V260">
        <v>218.37790000000001</v>
      </c>
      <c r="W260">
        <v>-3.4569000000000003E-2</v>
      </c>
      <c r="Y260" s="1">
        <v>44347</v>
      </c>
      <c r="Z260">
        <v>258.37279999999998</v>
      </c>
      <c r="AA260">
        <v>0.21857699999999999</v>
      </c>
      <c r="AC260" s="1">
        <v>44347</v>
      </c>
      <c r="AD260">
        <v>284.63080000000002</v>
      </c>
      <c r="AE260">
        <v>0.399808</v>
      </c>
      <c r="AG260" s="1">
        <v>44347</v>
      </c>
      <c r="AH260">
        <v>351.07589999999999</v>
      </c>
      <c r="AI260">
        <v>0.96919699999999998</v>
      </c>
      <c r="AK260" s="1">
        <v>44347</v>
      </c>
      <c r="AL260">
        <v>356.26</v>
      </c>
      <c r="AM260">
        <v>2.4326059999999998</v>
      </c>
    </row>
    <row r="261" spans="1:39" x14ac:dyDescent="0.35">
      <c r="A261" s="1">
        <v>44377</v>
      </c>
      <c r="B261">
        <v>227.1328</v>
      </c>
      <c r="C261">
        <v>-0.18609700000000001</v>
      </c>
      <c r="E261" s="1">
        <v>44377</v>
      </c>
      <c r="F261">
        <v>238.26140000000001</v>
      </c>
      <c r="G261">
        <v>0.25783899999999998</v>
      </c>
      <c r="I261" s="1">
        <v>44377</v>
      </c>
      <c r="J261">
        <v>242.59950000000001</v>
      </c>
      <c r="K261">
        <v>0.31342999999999999</v>
      </c>
      <c r="M261" s="1">
        <v>44377</v>
      </c>
      <c r="N261">
        <v>295.10039999999998</v>
      </c>
      <c r="O261">
        <v>0.766872</v>
      </c>
      <c r="Q261" s="1">
        <v>44377</v>
      </c>
      <c r="R261">
        <v>178.00489999999999</v>
      </c>
      <c r="S261">
        <v>-0.27477499999999999</v>
      </c>
      <c r="U261" s="1">
        <v>44377</v>
      </c>
      <c r="V261">
        <v>218.63210000000001</v>
      </c>
      <c r="W261">
        <v>-4.2090000000000002E-2</v>
      </c>
      <c r="Y261" s="1">
        <v>44377</v>
      </c>
      <c r="Z261">
        <v>259.11840000000001</v>
      </c>
      <c r="AA261">
        <v>0.18168999999999999</v>
      </c>
      <c r="AC261" s="1">
        <v>44377</v>
      </c>
      <c r="AD261">
        <v>286.12610000000001</v>
      </c>
      <c r="AE261">
        <v>0.34993299999999999</v>
      </c>
      <c r="AG261" s="1">
        <v>44377</v>
      </c>
      <c r="AH261">
        <v>355.10599999999999</v>
      </c>
      <c r="AI261">
        <v>0.90346099999999996</v>
      </c>
      <c r="AK261" s="1">
        <v>44377</v>
      </c>
      <c r="AL261">
        <v>358.31</v>
      </c>
      <c r="AM261">
        <v>2.3788710000000002</v>
      </c>
    </row>
    <row r="262" spans="1:39" x14ac:dyDescent="0.35">
      <c r="A262" s="1">
        <v>44407</v>
      </c>
      <c r="B262">
        <v>230.66419999999999</v>
      </c>
      <c r="C262">
        <v>-0.33203700000000003</v>
      </c>
      <c r="E262" s="1">
        <v>44407</v>
      </c>
      <c r="F262">
        <v>244.0607</v>
      </c>
      <c r="G262">
        <v>0.102946</v>
      </c>
      <c r="I262" s="1">
        <v>44407</v>
      </c>
      <c r="J262">
        <v>246.21729999999999</v>
      </c>
      <c r="K262">
        <v>0.15250900000000001</v>
      </c>
      <c r="M262" s="1">
        <v>44407</v>
      </c>
      <c r="N262">
        <v>298.93290000000002</v>
      </c>
      <c r="O262">
        <v>0.62140799999999996</v>
      </c>
      <c r="Q262" s="1">
        <v>44407</v>
      </c>
      <c r="R262">
        <v>178.31229999999999</v>
      </c>
      <c r="S262">
        <v>-0.33900400000000003</v>
      </c>
      <c r="U262" s="1">
        <v>44407</v>
      </c>
      <c r="V262">
        <v>219.8527</v>
      </c>
      <c r="W262">
        <v>-0.164745</v>
      </c>
      <c r="Y262" s="1">
        <v>44407</v>
      </c>
      <c r="Z262">
        <v>261.92039999999997</v>
      </c>
      <c r="AA262">
        <v>1.4829999999999999E-3</v>
      </c>
      <c r="AC262" s="1">
        <v>44407</v>
      </c>
      <c r="AD262">
        <v>291.04610000000002</v>
      </c>
      <c r="AE262">
        <v>0.16570299999999999</v>
      </c>
      <c r="AG262" s="1">
        <v>44407</v>
      </c>
      <c r="AH262">
        <v>369.83370000000002</v>
      </c>
      <c r="AI262">
        <v>0.68506800000000001</v>
      </c>
      <c r="AK262" s="1">
        <v>44407</v>
      </c>
      <c r="AL262">
        <v>359.74</v>
      </c>
      <c r="AM262">
        <v>2.3865059999999998</v>
      </c>
    </row>
    <row r="263" spans="1:39" x14ac:dyDescent="0.35">
      <c r="A263" s="1">
        <v>44439</v>
      </c>
      <c r="B263">
        <v>229.691</v>
      </c>
      <c r="C263">
        <v>-0.29004799999999997</v>
      </c>
      <c r="E263" s="1">
        <v>44439</v>
      </c>
      <c r="F263">
        <v>241.8818</v>
      </c>
      <c r="G263">
        <v>0.15975700000000001</v>
      </c>
      <c r="I263" s="1">
        <v>44439</v>
      </c>
      <c r="J263">
        <v>245.12029999999999</v>
      </c>
      <c r="K263">
        <v>0.20244599999999999</v>
      </c>
      <c r="M263" s="1">
        <v>44439</v>
      </c>
      <c r="N263">
        <v>297.77120000000002</v>
      </c>
      <c r="O263">
        <v>0.67541799999999996</v>
      </c>
      <c r="Q263" s="1">
        <v>44439</v>
      </c>
      <c r="R263">
        <v>178.1061</v>
      </c>
      <c r="S263">
        <v>-0.320046</v>
      </c>
      <c r="U263" s="1">
        <v>44439</v>
      </c>
      <c r="V263">
        <v>219.30410000000001</v>
      </c>
      <c r="W263">
        <v>-0.113721</v>
      </c>
      <c r="Y263" s="1">
        <v>44439</v>
      </c>
      <c r="Z263">
        <v>261.00529999999998</v>
      </c>
      <c r="AA263">
        <v>6.1047999999999998E-2</v>
      </c>
      <c r="AC263" s="1">
        <v>44439</v>
      </c>
      <c r="AD263">
        <v>289.47340000000003</v>
      </c>
      <c r="AE263">
        <v>0.231297</v>
      </c>
      <c r="AG263" s="1">
        <v>44439</v>
      </c>
      <c r="AH263">
        <v>365.15370000000001</v>
      </c>
      <c r="AI263">
        <v>0.75384300000000004</v>
      </c>
      <c r="AK263" s="1">
        <v>44439</v>
      </c>
      <c r="AL263">
        <v>360.83</v>
      </c>
      <c r="AM263">
        <v>2.3436599999999999</v>
      </c>
    </row>
    <row r="264" spans="1:39" x14ac:dyDescent="0.35">
      <c r="A264" s="1">
        <v>44469</v>
      </c>
      <c r="B264">
        <v>226.84209999999999</v>
      </c>
      <c r="C264">
        <v>-0.14619399999999999</v>
      </c>
      <c r="E264" s="1">
        <v>44469</v>
      </c>
      <c r="F264">
        <v>236.41399999999999</v>
      </c>
      <c r="G264">
        <v>0.337146</v>
      </c>
      <c r="I264" s="1">
        <v>44469</v>
      </c>
      <c r="J264">
        <v>242.535</v>
      </c>
      <c r="K264">
        <v>0.32285199999999997</v>
      </c>
      <c r="M264" s="1">
        <v>44469</v>
      </c>
      <c r="N264">
        <v>295.23059999999998</v>
      </c>
      <c r="O264">
        <v>0.81613199999999997</v>
      </c>
      <c r="Q264" s="1">
        <v>44469</v>
      </c>
      <c r="R264">
        <v>177.85409999999999</v>
      </c>
      <c r="S264">
        <v>-0.24531500000000001</v>
      </c>
      <c r="U264" s="1">
        <v>44469</v>
      </c>
      <c r="V264">
        <v>218.3092</v>
      </c>
      <c r="W264">
        <v>1.0439E-2</v>
      </c>
      <c r="Y264" s="1">
        <v>44469</v>
      </c>
      <c r="Z264">
        <v>258.78539999999998</v>
      </c>
      <c r="AA264">
        <v>0.210147</v>
      </c>
      <c r="AC264" s="1">
        <v>44469</v>
      </c>
      <c r="AD264">
        <v>285.30610000000001</v>
      </c>
      <c r="AE264">
        <v>0.424286</v>
      </c>
      <c r="AG264" s="1">
        <v>44469</v>
      </c>
      <c r="AH264">
        <v>352.65159999999997</v>
      </c>
      <c r="AI264">
        <v>0.95179499999999995</v>
      </c>
      <c r="AK264" s="1">
        <v>44469</v>
      </c>
      <c r="AL264">
        <v>360.45</v>
      </c>
      <c r="AM264">
        <v>2.5284179999999998</v>
      </c>
    </row>
    <row r="265" spans="1:39" x14ac:dyDescent="0.35">
      <c r="A265" s="1">
        <v>44498</v>
      </c>
      <c r="B265">
        <v>226.85820000000001</v>
      </c>
      <c r="C265">
        <v>-2.0419E-2</v>
      </c>
      <c r="E265" s="1">
        <v>44498</v>
      </c>
      <c r="F265">
        <v>239.1155</v>
      </c>
      <c r="G265">
        <v>0.42374400000000001</v>
      </c>
      <c r="I265" s="1">
        <v>44498</v>
      </c>
      <c r="J265">
        <v>241.23079999999999</v>
      </c>
      <c r="K265">
        <v>0.49529400000000001</v>
      </c>
      <c r="M265" s="1">
        <v>44498</v>
      </c>
      <c r="N265">
        <v>292.47500000000002</v>
      </c>
      <c r="O265">
        <v>1.043696</v>
      </c>
      <c r="Q265" s="1">
        <v>44498</v>
      </c>
      <c r="R265">
        <v>177.77809999999999</v>
      </c>
      <c r="S265">
        <v>-5.0049999999999997E-2</v>
      </c>
      <c r="U265" s="1">
        <v>44498</v>
      </c>
      <c r="V265">
        <v>217.11850000000001</v>
      </c>
      <c r="W265">
        <v>0.25621899999999997</v>
      </c>
      <c r="Y265" s="1">
        <v>44498</v>
      </c>
      <c r="Z265">
        <v>256.4873</v>
      </c>
      <c r="AA265">
        <v>0.42393199999999998</v>
      </c>
      <c r="AC265" s="1">
        <v>44498</v>
      </c>
      <c r="AD265">
        <v>282.59089999999998</v>
      </c>
      <c r="AE265">
        <v>0.59734399999999999</v>
      </c>
      <c r="AG265" s="1">
        <v>44498</v>
      </c>
      <c r="AH265">
        <v>358.72210000000001</v>
      </c>
      <c r="AI265">
        <v>0.92861700000000003</v>
      </c>
      <c r="AK265" s="1">
        <v>44498</v>
      </c>
      <c r="AL265">
        <v>358.31</v>
      </c>
      <c r="AM265">
        <v>2.8829750000000001</v>
      </c>
    </row>
    <row r="266" spans="1:39" x14ac:dyDescent="0.35">
      <c r="A266" s="1">
        <v>44530</v>
      </c>
      <c r="B266">
        <v>229.76599999999999</v>
      </c>
      <c r="C266">
        <v>-0.21340400000000001</v>
      </c>
      <c r="E266" s="1">
        <v>44530</v>
      </c>
      <c r="F266">
        <v>243.53559999999999</v>
      </c>
      <c r="G266">
        <v>0.22909499999999999</v>
      </c>
      <c r="I266" s="1">
        <v>44530</v>
      </c>
      <c r="J266">
        <v>243.04519999999999</v>
      </c>
      <c r="K266">
        <v>0.40696100000000002</v>
      </c>
      <c r="M266" s="1">
        <v>44530</v>
      </c>
      <c r="N266">
        <v>294.26339999999999</v>
      </c>
      <c r="O266">
        <v>0.96367400000000003</v>
      </c>
      <c r="Q266" s="1">
        <v>44530</v>
      </c>
      <c r="R266">
        <v>177.8323</v>
      </c>
      <c r="S266">
        <v>-0.15813099999999999</v>
      </c>
      <c r="U266" s="1">
        <v>44530</v>
      </c>
      <c r="V266">
        <v>218.0061</v>
      </c>
      <c r="W266">
        <v>0.11112</v>
      </c>
      <c r="Y266" s="1">
        <v>44530</v>
      </c>
      <c r="Z266">
        <v>258.72140000000002</v>
      </c>
      <c r="AA266">
        <v>0.24938199999999999</v>
      </c>
      <c r="AC266" s="1">
        <v>44530</v>
      </c>
      <c r="AD266">
        <v>286.61270000000002</v>
      </c>
      <c r="AE266">
        <v>0.41585</v>
      </c>
      <c r="AG266" s="1">
        <v>44530</v>
      </c>
      <c r="AH266">
        <v>368.36869999999999</v>
      </c>
      <c r="AI266">
        <v>0.76214300000000001</v>
      </c>
      <c r="AK266" s="1">
        <v>44530</v>
      </c>
      <c r="AL266">
        <v>356.4</v>
      </c>
      <c r="AM266">
        <v>3.1174040000000001</v>
      </c>
    </row>
    <row r="267" spans="1:39" x14ac:dyDescent="0.35">
      <c r="A267" s="1">
        <v>44561</v>
      </c>
      <c r="B267">
        <v>226.9716</v>
      </c>
      <c r="C267">
        <v>-7.2127999999999998E-2</v>
      </c>
      <c r="E267" s="1">
        <v>44561</v>
      </c>
      <c r="F267">
        <v>239.7405</v>
      </c>
      <c r="G267">
        <v>0.39894000000000002</v>
      </c>
      <c r="I267" s="1">
        <v>44561</v>
      </c>
      <c r="J267">
        <v>241.1464</v>
      </c>
      <c r="K267">
        <v>0.515934</v>
      </c>
      <c r="M267" s="1">
        <v>44561</v>
      </c>
      <c r="N267">
        <v>292.41829999999999</v>
      </c>
      <c r="O267">
        <v>1.0498970000000001</v>
      </c>
      <c r="Q267" s="1">
        <v>44561</v>
      </c>
      <c r="R267">
        <v>177.78399999999999</v>
      </c>
      <c r="S267">
        <v>-7.5519000000000003E-2</v>
      </c>
      <c r="U267" s="1">
        <v>44561</v>
      </c>
      <c r="V267">
        <v>217.41309999999999</v>
      </c>
      <c r="W267">
        <v>0.24074400000000001</v>
      </c>
      <c r="Y267" s="1">
        <v>44561</v>
      </c>
      <c r="Z267">
        <v>257.35910000000001</v>
      </c>
      <c r="AA267">
        <v>0.37619599999999997</v>
      </c>
      <c r="AC267" s="1">
        <v>44561</v>
      </c>
      <c r="AD267">
        <v>284.02719999999999</v>
      </c>
      <c r="AE267">
        <v>0.55877200000000005</v>
      </c>
      <c r="AG267" s="1">
        <v>44561</v>
      </c>
      <c r="AH267">
        <v>357.83249999999998</v>
      </c>
      <c r="AI267">
        <v>0.95086499999999996</v>
      </c>
      <c r="AK267" s="1">
        <v>44561</v>
      </c>
      <c r="AL267">
        <v>359.55</v>
      </c>
      <c r="AM267">
        <v>2.8590249999999999</v>
      </c>
    </row>
    <row r="268" spans="1:39" x14ac:dyDescent="0.35">
      <c r="A268" s="1">
        <v>44592</v>
      </c>
      <c r="B268">
        <v>224.24600000000001</v>
      </c>
      <c r="C268">
        <v>9.8851999999999995E-2</v>
      </c>
      <c r="E268" s="1">
        <v>44592</v>
      </c>
      <c r="F268">
        <v>234.90960000000001</v>
      </c>
      <c r="G268">
        <v>0.60263800000000001</v>
      </c>
      <c r="I268" s="1">
        <v>44592</v>
      </c>
      <c r="J268">
        <v>237.7877</v>
      </c>
      <c r="K268">
        <v>0.74889399999999995</v>
      </c>
      <c r="M268" s="1">
        <v>44592</v>
      </c>
      <c r="N268">
        <v>288.88510000000002</v>
      </c>
      <c r="O268">
        <v>1.2579089999999999</v>
      </c>
      <c r="Q268" s="1">
        <v>44592</v>
      </c>
      <c r="R268">
        <v>177.27709999999999</v>
      </c>
      <c r="S268">
        <v>7.0097000000000007E-2</v>
      </c>
      <c r="U268" s="1">
        <v>44592</v>
      </c>
      <c r="V268">
        <v>215.72</v>
      </c>
      <c r="W268">
        <v>0.46644400000000003</v>
      </c>
      <c r="Y268" s="1">
        <v>44592</v>
      </c>
      <c r="Z268">
        <v>254.1035</v>
      </c>
      <c r="AA268">
        <v>0.617927</v>
      </c>
      <c r="AC268" s="1">
        <v>44592</v>
      </c>
      <c r="AD268">
        <v>279.44659999999999</v>
      </c>
      <c r="AE268">
        <v>0.78941099999999997</v>
      </c>
      <c r="AG268" s="1">
        <v>44592</v>
      </c>
      <c r="AH268">
        <v>347.1635</v>
      </c>
      <c r="AI268">
        <v>1.1412329999999999</v>
      </c>
      <c r="AK268" s="1">
        <v>44592</v>
      </c>
      <c r="AL268">
        <v>354.3</v>
      </c>
      <c r="AM268">
        <v>3.3710710000000002</v>
      </c>
    </row>
    <row r="269" spans="1:39" x14ac:dyDescent="0.35">
      <c r="A269" s="1">
        <v>44620</v>
      </c>
      <c r="B269">
        <v>220.67910000000001</v>
      </c>
      <c r="C269">
        <v>0.29413800000000001</v>
      </c>
      <c r="E269" s="1">
        <v>44620</v>
      </c>
      <c r="F269">
        <v>230.59360000000001</v>
      </c>
      <c r="G269">
        <v>0.76195000000000002</v>
      </c>
      <c r="I269" s="1">
        <v>44620</v>
      </c>
      <c r="J269">
        <v>231.91489999999999</v>
      </c>
      <c r="K269">
        <v>1.104517</v>
      </c>
      <c r="M269" s="1">
        <v>44620</v>
      </c>
      <c r="N269">
        <v>278.24790000000002</v>
      </c>
      <c r="O269">
        <v>1.703009</v>
      </c>
      <c r="Q269" s="1">
        <v>44620</v>
      </c>
      <c r="R269">
        <v>176.12479999999999</v>
      </c>
      <c r="S269">
        <v>0.29180899999999999</v>
      </c>
      <c r="U269" s="1">
        <v>44620</v>
      </c>
      <c r="V269">
        <v>212.9171</v>
      </c>
      <c r="W269">
        <v>0.74679399999999996</v>
      </c>
      <c r="Y269" s="1">
        <v>44620</v>
      </c>
      <c r="Z269">
        <v>249.1251</v>
      </c>
      <c r="AA269">
        <v>0.90047200000000005</v>
      </c>
      <c r="AC269" s="1">
        <v>44620</v>
      </c>
      <c r="AD269">
        <v>271.89920000000001</v>
      </c>
      <c r="AE269">
        <v>1.0994870000000001</v>
      </c>
      <c r="AG269" s="1">
        <v>44620</v>
      </c>
      <c r="AH269">
        <v>332.8073</v>
      </c>
      <c r="AI269">
        <v>1.400242</v>
      </c>
      <c r="AK269" s="1">
        <v>44620</v>
      </c>
      <c r="AL269">
        <v>343.98</v>
      </c>
      <c r="AM269">
        <v>4.2748160000000004</v>
      </c>
    </row>
    <row r="270" spans="1:39" x14ac:dyDescent="0.35">
      <c r="A270" s="1">
        <v>44651</v>
      </c>
      <c r="B270">
        <v>215.11429999999999</v>
      </c>
      <c r="C270">
        <v>0.72739100000000001</v>
      </c>
      <c r="E270" s="1">
        <v>44651</v>
      </c>
      <c r="F270">
        <v>224.22790000000001</v>
      </c>
      <c r="G270">
        <v>1.100061</v>
      </c>
      <c r="I270" s="1">
        <v>44651</v>
      </c>
      <c r="J270">
        <v>227.9265</v>
      </c>
      <c r="K270">
        <v>1.4186639999999999</v>
      </c>
      <c r="M270" s="1">
        <v>44651</v>
      </c>
      <c r="N270">
        <v>270.54669999999999</v>
      </c>
      <c r="O270">
        <v>1.7945439999999999</v>
      </c>
      <c r="Q270" s="1">
        <v>44651</v>
      </c>
      <c r="R270">
        <v>174.3443</v>
      </c>
      <c r="S270">
        <v>0.60987400000000003</v>
      </c>
      <c r="U270" s="1">
        <v>44651</v>
      </c>
      <c r="V270">
        <v>208.5446</v>
      </c>
      <c r="W270">
        <v>1.134199</v>
      </c>
      <c r="Y270" s="1">
        <v>44651</v>
      </c>
      <c r="Z270">
        <v>242.85599999999999</v>
      </c>
      <c r="AA270">
        <v>1.255906</v>
      </c>
      <c r="AC270" s="1">
        <v>44651</v>
      </c>
      <c r="AD270">
        <v>264.03289999999998</v>
      </c>
      <c r="AE270">
        <v>1.391418</v>
      </c>
      <c r="AG270" s="1">
        <v>44651</v>
      </c>
      <c r="AH270">
        <v>320.08019999999999</v>
      </c>
      <c r="AI270">
        <v>1.6183860000000001</v>
      </c>
      <c r="AK270" s="1">
        <v>44651</v>
      </c>
      <c r="AL270">
        <v>344.52</v>
      </c>
      <c r="AM270">
        <v>4.3260560000000003</v>
      </c>
    </row>
    <row r="271" spans="1:39" x14ac:dyDescent="0.35">
      <c r="A271" s="1">
        <v>44680</v>
      </c>
      <c r="B271">
        <v>209.1728</v>
      </c>
      <c r="C271">
        <v>1.1132519999999999</v>
      </c>
      <c r="E271" s="1">
        <v>44680</v>
      </c>
      <c r="F271">
        <v>217.04089999999999</v>
      </c>
      <c r="G271">
        <v>1.466842</v>
      </c>
      <c r="I271" s="1">
        <v>44680</v>
      </c>
      <c r="J271">
        <v>220.59100000000001</v>
      </c>
      <c r="K271">
        <v>1.9306140000000001</v>
      </c>
      <c r="M271" s="1">
        <v>44680</v>
      </c>
      <c r="N271">
        <v>260.66359999999997</v>
      </c>
      <c r="O271">
        <v>2.3713769999999998</v>
      </c>
      <c r="Q271" s="1">
        <v>44680</v>
      </c>
      <c r="R271">
        <v>173.30789999999999</v>
      </c>
      <c r="S271">
        <v>1.010346</v>
      </c>
      <c r="U271" s="1">
        <v>44680</v>
      </c>
      <c r="V271">
        <v>205.5129</v>
      </c>
      <c r="W271">
        <v>1.5654319999999999</v>
      </c>
      <c r="Y271" s="1">
        <v>44680</v>
      </c>
      <c r="Z271">
        <v>237.3218</v>
      </c>
      <c r="AA271">
        <v>1.706269</v>
      </c>
      <c r="AC271" s="1">
        <v>44680</v>
      </c>
      <c r="AD271">
        <v>254.339</v>
      </c>
      <c r="AE271">
        <v>1.9091100000000001</v>
      </c>
      <c r="AG271" s="1">
        <v>44680</v>
      </c>
      <c r="AH271">
        <v>298.76369999999997</v>
      </c>
      <c r="AI271">
        <v>2.081674</v>
      </c>
      <c r="AK271" s="1">
        <v>44680</v>
      </c>
      <c r="AL271">
        <v>334.51</v>
      </c>
      <c r="AM271">
        <v>5.1986819999999998</v>
      </c>
    </row>
    <row r="272" spans="1:39" x14ac:dyDescent="0.35">
      <c r="A272" s="1">
        <v>44712</v>
      </c>
      <c r="B272">
        <v>206.41630000000001</v>
      </c>
      <c r="C272">
        <v>1.265153</v>
      </c>
      <c r="E272" s="1">
        <v>44712</v>
      </c>
      <c r="F272">
        <v>211.61770000000001</v>
      </c>
      <c r="G272">
        <v>1.6553040000000001</v>
      </c>
      <c r="I272" s="1">
        <v>44712</v>
      </c>
      <c r="J272">
        <v>217.41679999999999</v>
      </c>
      <c r="K272">
        <v>2.16337</v>
      </c>
      <c r="M272" s="1">
        <v>44712</v>
      </c>
      <c r="N272">
        <v>256.06380000000001</v>
      </c>
      <c r="O272">
        <v>2.6831269999999998</v>
      </c>
      <c r="Q272" s="1">
        <v>44712</v>
      </c>
      <c r="R272">
        <v>172.64</v>
      </c>
      <c r="S272">
        <v>1.2065440000000001</v>
      </c>
      <c r="U272" s="1">
        <v>44712</v>
      </c>
      <c r="V272">
        <v>204.13130000000001</v>
      </c>
      <c r="W272">
        <v>1.741716</v>
      </c>
      <c r="Y272" s="1">
        <v>44712</v>
      </c>
      <c r="Z272">
        <v>234.81190000000001</v>
      </c>
      <c r="AA272">
        <v>1.9064319999999999</v>
      </c>
      <c r="AC272" s="1">
        <v>44712</v>
      </c>
      <c r="AD272">
        <v>250.20959999999999</v>
      </c>
      <c r="AE272">
        <v>2.1208689999999999</v>
      </c>
      <c r="AG272" s="1">
        <v>44712</v>
      </c>
      <c r="AH272">
        <v>285.12959999999998</v>
      </c>
      <c r="AI272">
        <v>2.3667129999999998</v>
      </c>
      <c r="AK272" s="1">
        <v>44712</v>
      </c>
      <c r="AL272">
        <v>330.4</v>
      </c>
      <c r="AM272">
        <v>5.5947079999999998</v>
      </c>
    </row>
    <row r="273" spans="1:39" x14ac:dyDescent="0.35">
      <c r="A273" s="1">
        <v>44742</v>
      </c>
      <c r="B273">
        <v>202.2482</v>
      </c>
      <c r="C273">
        <v>1.5712330000000001</v>
      </c>
      <c r="E273" s="1">
        <v>44742</v>
      </c>
      <c r="F273">
        <v>205.98079999999999</v>
      </c>
      <c r="G273">
        <v>1.9365110000000001</v>
      </c>
      <c r="I273" s="1">
        <v>44742</v>
      </c>
      <c r="J273">
        <v>211.77369999999999</v>
      </c>
      <c r="K273">
        <v>2.6349010000000002</v>
      </c>
      <c r="M273" s="1">
        <v>44742</v>
      </c>
      <c r="N273">
        <v>249.31979999999999</v>
      </c>
      <c r="O273">
        <v>3.2179489999999999</v>
      </c>
      <c r="Q273" s="1">
        <v>44742</v>
      </c>
      <c r="R273">
        <v>171.13720000000001</v>
      </c>
      <c r="S273">
        <v>1.6544179999999999</v>
      </c>
      <c r="U273" s="1">
        <v>44742</v>
      </c>
      <c r="V273">
        <v>200.8586</v>
      </c>
      <c r="W273">
        <v>2.1674509999999998</v>
      </c>
      <c r="Y273" s="1">
        <v>44742</v>
      </c>
      <c r="Z273">
        <v>229.71289999999999</v>
      </c>
      <c r="AA273">
        <v>2.2803339999999999</v>
      </c>
      <c r="AC273" s="1">
        <v>44742</v>
      </c>
      <c r="AD273">
        <v>243.23349999999999</v>
      </c>
      <c r="AE273">
        <v>2.4869469999999998</v>
      </c>
      <c r="AG273" s="1">
        <v>44742</v>
      </c>
      <c r="AH273">
        <v>272.1669</v>
      </c>
      <c r="AI273">
        <v>2.6706569999999998</v>
      </c>
      <c r="AK273" s="1">
        <v>44742</v>
      </c>
      <c r="AL273">
        <v>307.64</v>
      </c>
      <c r="AM273">
        <v>7.7303230000000003</v>
      </c>
    </row>
    <row r="274" spans="1:39" x14ac:dyDescent="0.35">
      <c r="A274" s="1">
        <v>44771</v>
      </c>
      <c r="B274">
        <v>210.92500000000001</v>
      </c>
      <c r="C274">
        <v>1.1247849999999999</v>
      </c>
      <c r="E274" s="1">
        <v>44771</v>
      </c>
      <c r="F274">
        <v>216.4348</v>
      </c>
      <c r="G274">
        <v>1.508597</v>
      </c>
      <c r="I274" s="1">
        <v>44771</v>
      </c>
      <c r="J274">
        <v>221.8005</v>
      </c>
      <c r="K274">
        <v>1.99027</v>
      </c>
      <c r="M274" s="1">
        <v>44771</v>
      </c>
      <c r="N274">
        <v>257.57380000000001</v>
      </c>
      <c r="O274">
        <v>2.759007</v>
      </c>
      <c r="Q274" s="1">
        <v>44771</v>
      </c>
      <c r="R274">
        <v>173.47489999999999</v>
      </c>
      <c r="S274">
        <v>1.3260419999999999</v>
      </c>
      <c r="U274" s="1">
        <v>44771</v>
      </c>
      <c r="V274">
        <v>206.3177</v>
      </c>
      <c r="W274">
        <v>1.6285750000000001</v>
      </c>
      <c r="Y274" s="1">
        <v>44771</v>
      </c>
      <c r="Z274">
        <v>238.73990000000001</v>
      </c>
      <c r="AA274">
        <v>1.7152229999999999</v>
      </c>
      <c r="AC274" s="1">
        <v>44771</v>
      </c>
      <c r="AD274">
        <v>256.4008</v>
      </c>
      <c r="AE274">
        <v>1.895456</v>
      </c>
      <c r="AG274" s="1">
        <v>44771</v>
      </c>
      <c r="AH274">
        <v>294.77030000000002</v>
      </c>
      <c r="AI274">
        <v>2.2028110000000001</v>
      </c>
      <c r="AK274" s="1">
        <v>44771</v>
      </c>
      <c r="AL274">
        <v>323.27</v>
      </c>
      <c r="AM274">
        <v>6.5348509999999997</v>
      </c>
    </row>
    <row r="275" spans="1:39" x14ac:dyDescent="0.35">
      <c r="A275" s="1">
        <v>44804</v>
      </c>
      <c r="B275">
        <v>200.45650000000001</v>
      </c>
      <c r="C275">
        <v>1.917116</v>
      </c>
      <c r="E275" s="1">
        <v>44804</v>
      </c>
      <c r="F275">
        <v>200.7773</v>
      </c>
      <c r="G275">
        <v>2.3303069999999999</v>
      </c>
      <c r="I275" s="1">
        <v>44804</v>
      </c>
      <c r="J275">
        <v>210.2807</v>
      </c>
      <c r="K275">
        <v>2.870924</v>
      </c>
      <c r="M275" s="1">
        <v>44804</v>
      </c>
      <c r="N275">
        <v>246.50129999999999</v>
      </c>
      <c r="O275">
        <v>3.5720540000000001</v>
      </c>
      <c r="Q275" s="1">
        <v>44804</v>
      </c>
      <c r="R275">
        <v>169.98599999999999</v>
      </c>
      <c r="S275">
        <v>2.2080920000000002</v>
      </c>
      <c r="U275" s="1">
        <v>44804</v>
      </c>
      <c r="V275">
        <v>198.64340000000001</v>
      </c>
      <c r="W275">
        <v>2.556845</v>
      </c>
      <c r="Y275" s="1">
        <v>44804</v>
      </c>
      <c r="Z275">
        <v>226.90889999999999</v>
      </c>
      <c r="AA275">
        <v>2.6001650000000001</v>
      </c>
      <c r="AC275" s="1">
        <v>44804</v>
      </c>
      <c r="AD275">
        <v>240.11340000000001</v>
      </c>
      <c r="AE275">
        <v>2.7079300000000002</v>
      </c>
      <c r="AG275" s="1">
        <v>44804</v>
      </c>
      <c r="AH275">
        <v>264.16480000000001</v>
      </c>
      <c r="AI275">
        <v>2.889043</v>
      </c>
      <c r="AK275" s="1">
        <v>44804</v>
      </c>
      <c r="AL275">
        <v>319.35000000000002</v>
      </c>
      <c r="AM275">
        <v>7.0723219999999998</v>
      </c>
    </row>
    <row r="276" spans="1:39" x14ac:dyDescent="0.35">
      <c r="A276" s="1">
        <v>44834</v>
      </c>
      <c r="B276">
        <v>193.2201</v>
      </c>
      <c r="C276">
        <v>2.4991539999999999</v>
      </c>
      <c r="E276" s="1">
        <v>44834</v>
      </c>
      <c r="F276">
        <v>189.15180000000001</v>
      </c>
      <c r="G276">
        <v>3.0728230000000001</v>
      </c>
      <c r="I276" s="1">
        <v>44834</v>
      </c>
      <c r="J276">
        <v>201.80670000000001</v>
      </c>
      <c r="K276">
        <v>3.6223730000000001</v>
      </c>
      <c r="M276" s="1">
        <v>44834</v>
      </c>
      <c r="N276">
        <v>236.56139999999999</v>
      </c>
      <c r="O276">
        <v>4.3783339999999997</v>
      </c>
      <c r="Q276" s="1">
        <v>44834</v>
      </c>
      <c r="R276">
        <v>167.43940000000001</v>
      </c>
      <c r="S276">
        <v>3.0014750000000001</v>
      </c>
      <c r="U276" s="1">
        <v>44834</v>
      </c>
      <c r="V276">
        <v>192.9871</v>
      </c>
      <c r="W276">
        <v>3.311124</v>
      </c>
      <c r="Y276" s="1">
        <v>44834</v>
      </c>
      <c r="Z276">
        <v>217.6746</v>
      </c>
      <c r="AA276">
        <v>3.353005</v>
      </c>
      <c r="AC276" s="1">
        <v>44834</v>
      </c>
      <c r="AD276">
        <v>226.84030000000001</v>
      </c>
      <c r="AE276">
        <v>3.4186109999999998</v>
      </c>
      <c r="AG276" s="1">
        <v>44834</v>
      </c>
      <c r="AH276">
        <v>241.5932</v>
      </c>
      <c r="AI276">
        <v>3.4991910000000002</v>
      </c>
      <c r="AK276" s="1">
        <v>44834</v>
      </c>
      <c r="AL276">
        <v>306.85000000000002</v>
      </c>
      <c r="AM276">
        <v>8.4709020000000006</v>
      </c>
    </row>
    <row r="277" spans="1:39" x14ac:dyDescent="0.35">
      <c r="A277" s="1">
        <v>44865</v>
      </c>
      <c r="B277">
        <v>193.13149999999999</v>
      </c>
      <c r="C277">
        <v>2.5301399999999998</v>
      </c>
      <c r="E277" s="1">
        <v>44865</v>
      </c>
      <c r="F277">
        <v>192.30080000000001</v>
      </c>
      <c r="G277">
        <v>2.9849290000000002</v>
      </c>
      <c r="I277" s="1">
        <v>44865</v>
      </c>
      <c r="J277">
        <v>202.8657</v>
      </c>
      <c r="K277">
        <v>3.6612269999999998</v>
      </c>
      <c r="M277" s="1">
        <v>44865</v>
      </c>
      <c r="N277">
        <v>238.77160000000001</v>
      </c>
      <c r="O277">
        <v>4.3633709999999999</v>
      </c>
      <c r="Q277" s="1">
        <v>44865</v>
      </c>
      <c r="R277">
        <v>168.34610000000001</v>
      </c>
      <c r="S277">
        <v>3.0072209999999999</v>
      </c>
      <c r="U277" s="1">
        <v>44865</v>
      </c>
      <c r="V277">
        <v>194.16839999999999</v>
      </c>
      <c r="W277">
        <v>3.2951619999999999</v>
      </c>
      <c r="Y277" s="1">
        <v>44865</v>
      </c>
      <c r="Z277">
        <v>219.51349999999999</v>
      </c>
      <c r="AA277">
        <v>3.3472780000000002</v>
      </c>
      <c r="AC277" s="1">
        <v>44865</v>
      </c>
      <c r="AD277">
        <v>229.47710000000001</v>
      </c>
      <c r="AE277">
        <v>3.3016920000000001</v>
      </c>
      <c r="AG277" s="1">
        <v>44865</v>
      </c>
      <c r="AH277">
        <v>244.58670000000001</v>
      </c>
      <c r="AI277">
        <v>3.4801199999999999</v>
      </c>
      <c r="AK277" s="1">
        <v>44865</v>
      </c>
      <c r="AL277">
        <v>312.25</v>
      </c>
      <c r="AM277">
        <v>8.2898580000000006</v>
      </c>
    </row>
    <row r="278" spans="1:39" x14ac:dyDescent="0.35">
      <c r="A278" s="1">
        <v>44895</v>
      </c>
      <c r="B278">
        <v>196.79409999999999</v>
      </c>
      <c r="C278">
        <v>2.3768980000000002</v>
      </c>
      <c r="E278" s="1">
        <v>44895</v>
      </c>
      <c r="F278">
        <v>196.87309999999999</v>
      </c>
      <c r="G278">
        <v>2.7841499999999999</v>
      </c>
      <c r="I278" s="1">
        <v>44895</v>
      </c>
      <c r="J278">
        <v>208.24180000000001</v>
      </c>
      <c r="K278">
        <v>3.34632</v>
      </c>
      <c r="M278" s="1">
        <v>44895</v>
      </c>
      <c r="N278">
        <v>246.1831</v>
      </c>
      <c r="O278">
        <v>3.9565329999999999</v>
      </c>
      <c r="Q278" s="1">
        <v>44895</v>
      </c>
      <c r="R278">
        <v>168.911</v>
      </c>
      <c r="S278">
        <v>2.9408319999999999</v>
      </c>
      <c r="U278" s="1">
        <v>44895</v>
      </c>
      <c r="V278">
        <v>196.40299999999999</v>
      </c>
      <c r="W278">
        <v>3.060289</v>
      </c>
      <c r="Y278" s="1">
        <v>44895</v>
      </c>
      <c r="Z278">
        <v>223.8777</v>
      </c>
      <c r="AA278">
        <v>3.0450789999999999</v>
      </c>
      <c r="AC278" s="1">
        <v>44895</v>
      </c>
      <c r="AD278">
        <v>236.14500000000001</v>
      </c>
      <c r="AE278">
        <v>2.9756580000000001</v>
      </c>
      <c r="AG278" s="1">
        <v>44895</v>
      </c>
      <c r="AH278">
        <v>258.65280000000001</v>
      </c>
      <c r="AI278">
        <v>3.1082649999999998</v>
      </c>
      <c r="AK278" s="1">
        <v>44895</v>
      </c>
      <c r="AL278">
        <v>323.58</v>
      </c>
      <c r="AM278">
        <v>7.4097109999999997</v>
      </c>
    </row>
    <row r="279" spans="1:39" x14ac:dyDescent="0.35">
      <c r="A279" s="1">
        <v>44925</v>
      </c>
      <c r="B279">
        <v>189.66210000000001</v>
      </c>
      <c r="C279">
        <v>2.9037039999999998</v>
      </c>
      <c r="E279" s="1">
        <v>44925</v>
      </c>
      <c r="F279">
        <v>186.8032</v>
      </c>
      <c r="G279">
        <v>3.321574</v>
      </c>
      <c r="I279" s="1">
        <v>44925</v>
      </c>
      <c r="J279">
        <v>201.9905</v>
      </c>
      <c r="K279">
        <v>3.8253089999999998</v>
      </c>
      <c r="M279" s="1">
        <v>44925</v>
      </c>
      <c r="N279">
        <v>238.51560000000001</v>
      </c>
      <c r="O279">
        <v>4.4922009999999997</v>
      </c>
      <c r="Q279" s="1">
        <v>44925</v>
      </c>
      <c r="R279">
        <v>167.31110000000001</v>
      </c>
      <c r="S279">
        <v>3.3960020000000002</v>
      </c>
      <c r="U279" s="1">
        <v>44925</v>
      </c>
      <c r="V279">
        <v>192.6951</v>
      </c>
      <c r="W279">
        <v>3.564854</v>
      </c>
      <c r="Y279" s="1">
        <v>44925</v>
      </c>
      <c r="Z279">
        <v>217.25219999999999</v>
      </c>
      <c r="AA279">
        <v>3.5685530000000001</v>
      </c>
      <c r="AC279" s="1">
        <v>44925</v>
      </c>
      <c r="AD279">
        <v>225.74170000000001</v>
      </c>
      <c r="AE279">
        <v>3.5626359999999999</v>
      </c>
      <c r="AG279" s="1">
        <v>44925</v>
      </c>
      <c r="AH279">
        <v>235.5891</v>
      </c>
      <c r="AI279">
        <v>3.7097030000000002</v>
      </c>
      <c r="AK279" s="1">
        <v>44925</v>
      </c>
      <c r="AL279">
        <v>321.27999999999997</v>
      </c>
      <c r="AM279">
        <v>7.8118949999999998</v>
      </c>
    </row>
    <row r="280" spans="1:39" x14ac:dyDescent="0.35">
      <c r="A280" s="1">
        <v>44957</v>
      </c>
      <c r="B280">
        <v>192.87569999999999</v>
      </c>
      <c r="C280">
        <v>2.6852710000000002</v>
      </c>
      <c r="E280" s="1">
        <v>44957</v>
      </c>
      <c r="F280">
        <v>191.67189999999999</v>
      </c>
      <c r="G280">
        <v>3.070945</v>
      </c>
      <c r="I280" s="1">
        <v>44957</v>
      </c>
      <c r="J280">
        <v>206.49860000000001</v>
      </c>
      <c r="K280">
        <v>3.550125</v>
      </c>
      <c r="M280" s="1">
        <v>44957</v>
      </c>
      <c r="N280">
        <v>245.3972</v>
      </c>
      <c r="O280">
        <v>4.1157870000000001</v>
      </c>
      <c r="Q280" s="1">
        <v>44957</v>
      </c>
      <c r="R280">
        <v>168.3064</v>
      </c>
      <c r="S280">
        <v>3.2529729999999999</v>
      </c>
      <c r="U280" s="1">
        <v>44957</v>
      </c>
      <c r="V280">
        <v>195.51070000000001</v>
      </c>
      <c r="W280">
        <v>3.2589049999999999</v>
      </c>
      <c r="Y280" s="1">
        <v>44957</v>
      </c>
      <c r="Z280">
        <v>222.17400000000001</v>
      </c>
      <c r="AA280">
        <v>3.2397499999999999</v>
      </c>
      <c r="AC280" s="1">
        <v>44957</v>
      </c>
      <c r="AD280">
        <v>232.73</v>
      </c>
      <c r="AE280">
        <v>3.2172429999999999</v>
      </c>
      <c r="AG280" s="1">
        <v>44957</v>
      </c>
      <c r="AH280">
        <v>246.60230000000001</v>
      </c>
      <c r="AI280">
        <v>3.4116050000000002</v>
      </c>
      <c r="AK280" s="1">
        <v>44957</v>
      </c>
      <c r="AL280">
        <v>331.36</v>
      </c>
      <c r="AM280">
        <v>7.0536089999999998</v>
      </c>
    </row>
    <row r="281" spans="1:39" x14ac:dyDescent="0.35">
      <c r="A281" s="1">
        <v>44985</v>
      </c>
      <c r="B281">
        <v>188.81950000000001</v>
      </c>
      <c r="C281">
        <v>3.115202</v>
      </c>
      <c r="E281" s="1">
        <v>44985</v>
      </c>
      <c r="F281">
        <v>186.7741</v>
      </c>
      <c r="G281">
        <v>3.4853190000000001</v>
      </c>
      <c r="I281" s="1">
        <v>44985</v>
      </c>
      <c r="J281">
        <v>202.66309999999999</v>
      </c>
      <c r="K281">
        <v>3.9566949999999999</v>
      </c>
      <c r="M281" s="1">
        <v>44985</v>
      </c>
      <c r="N281">
        <v>241.9211</v>
      </c>
      <c r="O281">
        <v>4.4871100000000004</v>
      </c>
      <c r="Q281" s="1">
        <v>44985</v>
      </c>
      <c r="R281">
        <v>167.5686</v>
      </c>
      <c r="S281">
        <v>3.718906</v>
      </c>
      <c r="U281" s="1">
        <v>44985</v>
      </c>
      <c r="V281">
        <v>193.1217</v>
      </c>
      <c r="W281">
        <v>3.7004419999999998</v>
      </c>
      <c r="Y281" s="1">
        <v>44985</v>
      </c>
      <c r="Z281">
        <v>218.13640000000001</v>
      </c>
      <c r="AA281">
        <v>3.65</v>
      </c>
      <c r="AC281" s="1">
        <v>44985</v>
      </c>
      <c r="AD281">
        <v>227.2791</v>
      </c>
      <c r="AE281">
        <v>3.5908419999999999</v>
      </c>
      <c r="AG281" s="1">
        <v>44985</v>
      </c>
      <c r="AH281">
        <v>235.66300000000001</v>
      </c>
      <c r="AI281">
        <v>3.753905</v>
      </c>
      <c r="AK281" s="1">
        <v>44985</v>
      </c>
      <c r="AL281">
        <v>331.05</v>
      </c>
      <c r="AM281">
        <v>7.3069889999999997</v>
      </c>
    </row>
    <row r="282" spans="1:39" x14ac:dyDescent="0.35">
      <c r="A282" s="1">
        <v>45016</v>
      </c>
      <c r="B282">
        <v>192.44329999999999</v>
      </c>
      <c r="C282">
        <v>2.8146399999999998</v>
      </c>
      <c r="E282" s="1">
        <v>45016</v>
      </c>
      <c r="F282">
        <v>191.22210000000001</v>
      </c>
      <c r="G282">
        <v>3.2058430000000002</v>
      </c>
      <c r="I282" s="1">
        <v>45016</v>
      </c>
      <c r="J282">
        <v>206.26609999999999</v>
      </c>
      <c r="K282">
        <v>3.7022879999999998</v>
      </c>
      <c r="M282" s="1">
        <v>45016</v>
      </c>
      <c r="N282">
        <v>245.64830000000001</v>
      </c>
      <c r="O282">
        <v>4.2704519999999997</v>
      </c>
      <c r="Q282" s="1">
        <v>45016</v>
      </c>
      <c r="R282">
        <v>168.74969999999999</v>
      </c>
      <c r="S282">
        <v>3.464585</v>
      </c>
      <c r="U282" s="1">
        <v>45016</v>
      </c>
      <c r="V282">
        <v>195.6131</v>
      </c>
      <c r="W282">
        <v>3.4151050000000001</v>
      </c>
      <c r="Y282" s="1">
        <v>45016</v>
      </c>
      <c r="Z282">
        <v>222.0677</v>
      </c>
      <c r="AA282">
        <v>3.3664860000000001</v>
      </c>
      <c r="AC282" s="1">
        <v>45016</v>
      </c>
      <c r="AD282">
        <v>232.6319</v>
      </c>
      <c r="AE282">
        <v>3.311032</v>
      </c>
      <c r="AG282" s="1">
        <v>45016</v>
      </c>
      <c r="AH282">
        <v>244.60599999999999</v>
      </c>
      <c r="AI282">
        <v>3.5009830000000002</v>
      </c>
      <c r="AK282" s="1">
        <v>45016</v>
      </c>
      <c r="AL282">
        <v>329.92</v>
      </c>
      <c r="AM282">
        <v>7.6791349999999996</v>
      </c>
    </row>
    <row r="283" spans="1:39" x14ac:dyDescent="0.35">
      <c r="A283" s="1">
        <v>45044</v>
      </c>
      <c r="B283">
        <v>192.6429</v>
      </c>
      <c r="C283">
        <v>2.824729</v>
      </c>
      <c r="E283" s="1">
        <v>45044</v>
      </c>
      <c r="F283">
        <v>190.25579999999999</v>
      </c>
      <c r="G283">
        <v>3.277898</v>
      </c>
      <c r="I283" s="1">
        <v>45044</v>
      </c>
      <c r="J283">
        <v>206.9812</v>
      </c>
      <c r="K283">
        <v>3.701781</v>
      </c>
      <c r="M283" s="1">
        <v>45044</v>
      </c>
      <c r="N283">
        <v>246.42830000000001</v>
      </c>
      <c r="O283">
        <v>4.2856439999999996</v>
      </c>
      <c r="Q283" s="1">
        <v>45044</v>
      </c>
      <c r="R283">
        <v>169.09950000000001</v>
      </c>
      <c r="S283">
        <v>3.5019330000000002</v>
      </c>
      <c r="U283" s="1">
        <v>45044</v>
      </c>
      <c r="V283">
        <v>196.2347</v>
      </c>
      <c r="W283">
        <v>3.4167179999999999</v>
      </c>
      <c r="Y283" s="1">
        <v>45044</v>
      </c>
      <c r="Z283">
        <v>222.82470000000001</v>
      </c>
      <c r="AA283">
        <v>3.370743</v>
      </c>
      <c r="AC283" s="1">
        <v>45044</v>
      </c>
      <c r="AD283">
        <v>233.0051</v>
      </c>
      <c r="AE283">
        <v>3.323715</v>
      </c>
      <c r="AG283" s="1">
        <v>45044</v>
      </c>
      <c r="AH283">
        <v>242.38820000000001</v>
      </c>
      <c r="AI283">
        <v>3.5773959999999998</v>
      </c>
      <c r="AK283" s="1">
        <v>45044</v>
      </c>
      <c r="AL283">
        <v>331.56</v>
      </c>
      <c r="AM283">
        <v>7.7665470000000001</v>
      </c>
    </row>
    <row r="284" spans="1:39" x14ac:dyDescent="0.35">
      <c r="A284" s="1">
        <v>45077</v>
      </c>
      <c r="B284">
        <v>193.27189999999999</v>
      </c>
      <c r="C284">
        <v>2.822937</v>
      </c>
      <c r="E284" s="1">
        <v>45077</v>
      </c>
      <c r="F284">
        <v>189.70410000000001</v>
      </c>
      <c r="G284">
        <v>3.4113349999999998</v>
      </c>
      <c r="I284" s="1">
        <v>45077</v>
      </c>
      <c r="J284">
        <v>207.43819999999999</v>
      </c>
      <c r="K284">
        <v>3.7693089999999998</v>
      </c>
      <c r="M284" s="1">
        <v>45077</v>
      </c>
      <c r="N284">
        <v>247.5472</v>
      </c>
      <c r="O284">
        <v>4.3140749999999999</v>
      </c>
      <c r="Q284" s="1">
        <v>45077</v>
      </c>
      <c r="R284">
        <v>169.62180000000001</v>
      </c>
      <c r="S284">
        <v>3.5968100000000001</v>
      </c>
      <c r="U284" s="1">
        <v>45077</v>
      </c>
      <c r="V284">
        <v>196.81010000000001</v>
      </c>
      <c r="W284">
        <v>3.4624570000000001</v>
      </c>
      <c r="Y284" s="1">
        <v>45077</v>
      </c>
      <c r="Z284">
        <v>223.68719999999999</v>
      </c>
      <c r="AA284">
        <v>3.3881190000000001</v>
      </c>
      <c r="AC284" s="1">
        <v>45077</v>
      </c>
      <c r="AD284">
        <v>233.97409999999999</v>
      </c>
      <c r="AE284">
        <v>3.3663889999999999</v>
      </c>
      <c r="AG284" s="1">
        <v>45077</v>
      </c>
      <c r="AH284">
        <v>240.96180000000001</v>
      </c>
      <c r="AI284">
        <v>3.665832</v>
      </c>
      <c r="AK284" s="1">
        <v>45077</v>
      </c>
      <c r="AL284">
        <v>333.9</v>
      </c>
      <c r="AM284">
        <v>7.7238199999999999</v>
      </c>
    </row>
    <row r="285" spans="1:39" x14ac:dyDescent="0.35">
      <c r="A285" s="1">
        <v>45107</v>
      </c>
      <c r="B285">
        <v>192.095</v>
      </c>
      <c r="C285">
        <v>3.0569039999999998</v>
      </c>
      <c r="E285" s="1">
        <v>45107</v>
      </c>
      <c r="F285">
        <v>189.01480000000001</v>
      </c>
      <c r="G285">
        <v>3.6535600000000001</v>
      </c>
      <c r="I285" s="1">
        <v>45107</v>
      </c>
      <c r="J285">
        <v>206.8604</v>
      </c>
      <c r="K285">
        <v>3.997134</v>
      </c>
      <c r="M285" s="1">
        <v>45107</v>
      </c>
      <c r="N285">
        <v>247.67670000000001</v>
      </c>
      <c r="O285">
        <v>4.4577150000000003</v>
      </c>
      <c r="Q285" s="1">
        <v>45107</v>
      </c>
      <c r="R285">
        <v>168.76499999999999</v>
      </c>
      <c r="S285">
        <v>4.0207709999999999</v>
      </c>
      <c r="U285" s="1">
        <v>45107</v>
      </c>
      <c r="V285">
        <v>195.01169999999999</v>
      </c>
      <c r="W285">
        <v>3.7807140000000001</v>
      </c>
      <c r="Y285" s="1">
        <v>45107</v>
      </c>
      <c r="Z285">
        <v>221.80520000000001</v>
      </c>
      <c r="AA285">
        <v>3.6011389999999999</v>
      </c>
      <c r="AC285" s="1">
        <v>45107</v>
      </c>
      <c r="AD285">
        <v>232.68770000000001</v>
      </c>
      <c r="AE285">
        <v>3.4823780000000002</v>
      </c>
      <c r="AG285" s="1">
        <v>45107</v>
      </c>
      <c r="AH285">
        <v>243.1934</v>
      </c>
      <c r="AI285">
        <v>3.641715</v>
      </c>
      <c r="AK285" s="1">
        <v>45107</v>
      </c>
      <c r="AL285">
        <v>335.54</v>
      </c>
      <c r="AM285">
        <v>7.6801779999999997</v>
      </c>
    </row>
    <row r="286" spans="1:39" x14ac:dyDescent="0.35">
      <c r="A286" s="1">
        <v>45138</v>
      </c>
      <c r="B286">
        <v>192.5872</v>
      </c>
      <c r="C286">
        <v>3.0284070000000001</v>
      </c>
      <c r="E286" s="1">
        <v>45138</v>
      </c>
      <c r="F286">
        <v>189.4153</v>
      </c>
      <c r="G286">
        <v>3.6084860000000001</v>
      </c>
      <c r="I286" s="1">
        <v>45138</v>
      </c>
      <c r="J286">
        <v>208.21279999999999</v>
      </c>
      <c r="K286">
        <v>3.8904489999999998</v>
      </c>
      <c r="M286" s="1">
        <v>45138</v>
      </c>
      <c r="N286">
        <v>249.65350000000001</v>
      </c>
      <c r="O286">
        <v>4.3130100000000002</v>
      </c>
      <c r="Q286" s="1">
        <v>45138</v>
      </c>
      <c r="R286">
        <v>170.02969999999999</v>
      </c>
      <c r="S286">
        <v>3.8574609999999998</v>
      </c>
      <c r="U286" s="1">
        <v>45138</v>
      </c>
      <c r="V286">
        <v>196.9162</v>
      </c>
      <c r="W286">
        <v>3.60812</v>
      </c>
      <c r="Y286" s="1">
        <v>45138</v>
      </c>
      <c r="Z286">
        <v>223.6892</v>
      </c>
      <c r="AA286">
        <v>3.5109590000000002</v>
      </c>
      <c r="AC286" s="1">
        <v>45138</v>
      </c>
      <c r="AD286">
        <v>233.78559999999999</v>
      </c>
      <c r="AE286">
        <v>3.4785740000000001</v>
      </c>
      <c r="AG286" s="1">
        <v>45138</v>
      </c>
      <c r="AH286">
        <v>241.4914</v>
      </c>
      <c r="AI286">
        <v>3.7088950000000001</v>
      </c>
      <c r="AK286" s="1">
        <v>45138</v>
      </c>
      <c r="AL286">
        <v>339.31</v>
      </c>
      <c r="AM286">
        <v>7.4763060000000001</v>
      </c>
    </row>
    <row r="287" spans="1:39" x14ac:dyDescent="0.35">
      <c r="A287" s="1">
        <v>45169</v>
      </c>
      <c r="B287">
        <v>192.94990000000001</v>
      </c>
      <c r="C287">
        <v>2.993465</v>
      </c>
      <c r="E287" s="1">
        <v>45169</v>
      </c>
      <c r="F287">
        <v>189.5925</v>
      </c>
      <c r="G287">
        <v>3.595987</v>
      </c>
      <c r="I287" s="1">
        <v>45169</v>
      </c>
      <c r="J287">
        <v>208.51509999999999</v>
      </c>
      <c r="K287">
        <v>3.8955030000000002</v>
      </c>
      <c r="M287" s="1">
        <v>45169</v>
      </c>
      <c r="N287">
        <v>250.06319999999999</v>
      </c>
      <c r="O287">
        <v>4.3399289999999997</v>
      </c>
      <c r="Q287" s="1">
        <v>45169</v>
      </c>
      <c r="R287">
        <v>170.55950000000001</v>
      </c>
      <c r="S287">
        <v>3.8181729999999998</v>
      </c>
      <c r="U287" s="1">
        <v>45169</v>
      </c>
      <c r="V287">
        <v>197.54810000000001</v>
      </c>
      <c r="W287">
        <v>3.5821860000000001</v>
      </c>
      <c r="Y287" s="1">
        <v>45169</v>
      </c>
      <c r="Z287">
        <v>224.3057</v>
      </c>
      <c r="AA287">
        <v>3.4899779999999998</v>
      </c>
      <c r="AC287" s="1">
        <v>45169</v>
      </c>
      <c r="AD287">
        <v>234.33600000000001</v>
      </c>
      <c r="AE287">
        <v>3.4914079999999998</v>
      </c>
      <c r="AG287" s="1">
        <v>45169</v>
      </c>
      <c r="AH287">
        <v>240.64490000000001</v>
      </c>
      <c r="AI287">
        <v>3.746124</v>
      </c>
      <c r="AK287" s="1">
        <v>45169</v>
      </c>
      <c r="AL287">
        <v>340.37</v>
      </c>
      <c r="AM287">
        <v>7.6359310000000002</v>
      </c>
    </row>
    <row r="288" spans="1:39" x14ac:dyDescent="0.35">
      <c r="A288" s="1">
        <v>45198</v>
      </c>
      <c r="B288">
        <v>189.6155</v>
      </c>
      <c r="C288">
        <v>3.2653159999999999</v>
      </c>
      <c r="E288" s="1">
        <v>45198</v>
      </c>
      <c r="F288">
        <v>185.19589999999999</v>
      </c>
      <c r="G288">
        <v>3.8172649999999999</v>
      </c>
      <c r="I288" s="1">
        <v>45198</v>
      </c>
      <c r="J288">
        <v>205.03110000000001</v>
      </c>
      <c r="K288">
        <v>4.1538040000000001</v>
      </c>
      <c r="M288" s="1">
        <v>45198</v>
      </c>
      <c r="N288">
        <v>245.12880000000001</v>
      </c>
      <c r="O288">
        <v>4.6929970000000001</v>
      </c>
      <c r="Q288" s="1">
        <v>45198</v>
      </c>
      <c r="R288">
        <v>170.3219</v>
      </c>
      <c r="S288">
        <v>3.9667409999999999</v>
      </c>
      <c r="U288" s="1">
        <v>45198</v>
      </c>
      <c r="V288">
        <v>196.21279999999999</v>
      </c>
      <c r="W288">
        <v>3.8187799999999998</v>
      </c>
      <c r="Y288" s="1">
        <v>45198</v>
      </c>
      <c r="Z288">
        <v>221.0763</v>
      </c>
      <c r="AA288">
        <v>3.7816290000000001</v>
      </c>
      <c r="AC288" s="1">
        <v>45198</v>
      </c>
      <c r="AD288">
        <v>228.71430000000001</v>
      </c>
      <c r="AE288">
        <v>3.8315459999999999</v>
      </c>
      <c r="AG288" s="1">
        <v>45198</v>
      </c>
      <c r="AH288">
        <v>228.02250000000001</v>
      </c>
      <c r="AI288">
        <v>4.1204799999999997</v>
      </c>
      <c r="AK288" s="1">
        <v>45198</v>
      </c>
      <c r="AL288">
        <v>341.51</v>
      </c>
      <c r="AM288">
        <v>7.7755109999999998</v>
      </c>
    </row>
    <row r="289" spans="1:39" x14ac:dyDescent="0.35">
      <c r="A289" s="1">
        <v>45230</v>
      </c>
      <c r="B289">
        <v>190.06540000000001</v>
      </c>
      <c r="C289">
        <v>3.1901760000000001</v>
      </c>
      <c r="E289" s="1">
        <v>45230</v>
      </c>
      <c r="F289">
        <v>185.09469999999999</v>
      </c>
      <c r="G289">
        <v>3.7935729999999999</v>
      </c>
      <c r="I289" s="1">
        <v>45230</v>
      </c>
      <c r="J289">
        <v>206.18170000000001</v>
      </c>
      <c r="K289">
        <v>4.1095750000000004</v>
      </c>
      <c r="M289" s="1">
        <v>45230</v>
      </c>
      <c r="N289">
        <v>246.21289999999999</v>
      </c>
      <c r="O289">
        <v>4.6506809999999996</v>
      </c>
      <c r="Q289" s="1">
        <v>45230</v>
      </c>
      <c r="R289">
        <v>171.05109999999999</v>
      </c>
      <c r="S289">
        <v>3.8652700000000002</v>
      </c>
      <c r="U289" s="1">
        <v>45230</v>
      </c>
      <c r="V289">
        <v>197.39439999999999</v>
      </c>
      <c r="W289">
        <v>3.721943</v>
      </c>
      <c r="Y289" s="1">
        <v>45230</v>
      </c>
      <c r="Z289">
        <v>222.39779999999999</v>
      </c>
      <c r="AA289">
        <v>3.7318769999999999</v>
      </c>
      <c r="AC289" s="1">
        <v>45230</v>
      </c>
      <c r="AD289">
        <v>229.60230000000001</v>
      </c>
      <c r="AE289">
        <v>3.8112080000000002</v>
      </c>
      <c r="AG289" s="1">
        <v>45230</v>
      </c>
      <c r="AH289">
        <v>226.44829999999999</v>
      </c>
      <c r="AI289">
        <v>4.1764720000000004</v>
      </c>
      <c r="AK289" s="1">
        <v>45230</v>
      </c>
      <c r="AL289">
        <v>340.49</v>
      </c>
      <c r="AM289">
        <v>8.1174890000000008</v>
      </c>
    </row>
    <row r="290" spans="1:39" x14ac:dyDescent="0.35">
      <c r="A290" s="1">
        <v>45260</v>
      </c>
      <c r="B290">
        <v>195.1688</v>
      </c>
      <c r="C290">
        <v>2.8979189999999999</v>
      </c>
      <c r="E290" s="1">
        <v>45260</v>
      </c>
      <c r="F290">
        <v>191.20910000000001</v>
      </c>
      <c r="G290">
        <v>3.504324</v>
      </c>
      <c r="I290" s="1">
        <v>45260</v>
      </c>
      <c r="J290">
        <v>211.78639999999999</v>
      </c>
      <c r="K290">
        <v>3.7340270000000002</v>
      </c>
      <c r="M290" s="1">
        <v>45260</v>
      </c>
      <c r="N290">
        <v>253.51759999999999</v>
      </c>
      <c r="O290">
        <v>4.2737220000000002</v>
      </c>
      <c r="Q290" s="1">
        <v>45260</v>
      </c>
      <c r="R290">
        <v>172.8115</v>
      </c>
      <c r="S290">
        <v>3.6243319999999999</v>
      </c>
      <c r="U290" s="1">
        <v>45260</v>
      </c>
      <c r="V290">
        <v>200.89709999999999</v>
      </c>
      <c r="W290">
        <v>3.389221</v>
      </c>
      <c r="Y290" s="1">
        <v>45260</v>
      </c>
      <c r="Z290">
        <v>227.94909999999999</v>
      </c>
      <c r="AA290">
        <v>3.3770180000000001</v>
      </c>
      <c r="AC290" s="1">
        <v>45260</v>
      </c>
      <c r="AD290">
        <v>237.5496</v>
      </c>
      <c r="AE290">
        <v>3.4487510000000001</v>
      </c>
      <c r="AG290" s="1">
        <v>45260</v>
      </c>
      <c r="AH290">
        <v>240.92949999999999</v>
      </c>
      <c r="AI290">
        <v>3.7859729999999998</v>
      </c>
      <c r="AK290" s="1">
        <v>45260</v>
      </c>
      <c r="AL290">
        <v>350.04</v>
      </c>
      <c r="AM290">
        <v>7.4584919999999997</v>
      </c>
    </row>
    <row r="291" spans="1:39" x14ac:dyDescent="0.35">
      <c r="A291" s="1">
        <v>45289</v>
      </c>
      <c r="B291">
        <v>201.7354</v>
      </c>
      <c r="C291">
        <v>2.4450479999999999</v>
      </c>
      <c r="E291" s="1">
        <v>45289</v>
      </c>
      <c r="F291">
        <v>199.0438</v>
      </c>
      <c r="G291">
        <v>3.0009760000000001</v>
      </c>
      <c r="I291" s="1">
        <v>45289</v>
      </c>
      <c r="J291">
        <v>218.55879999999999</v>
      </c>
      <c r="K291">
        <v>3.2484519999999999</v>
      </c>
      <c r="M291" s="1">
        <v>45289</v>
      </c>
      <c r="N291">
        <v>261.77449999999999</v>
      </c>
      <c r="O291">
        <v>3.7466949999999999</v>
      </c>
      <c r="Q291" s="1">
        <v>45289</v>
      </c>
      <c r="R291">
        <v>174.9195</v>
      </c>
      <c r="S291">
        <v>3.1571050000000001</v>
      </c>
      <c r="U291" s="1">
        <v>45289</v>
      </c>
      <c r="V291">
        <v>205.572</v>
      </c>
      <c r="W291">
        <v>2.8597160000000001</v>
      </c>
      <c r="Y291" s="1">
        <v>45289</v>
      </c>
      <c r="Z291">
        <v>235.11500000000001</v>
      </c>
      <c r="AA291">
        <v>2.8737780000000002</v>
      </c>
      <c r="AC291" s="1">
        <v>45289</v>
      </c>
      <c r="AD291">
        <v>247.1737</v>
      </c>
      <c r="AE291">
        <v>2.9463759999999999</v>
      </c>
      <c r="AG291" s="1">
        <v>45289</v>
      </c>
      <c r="AH291">
        <v>258.60590000000002</v>
      </c>
      <c r="AI291">
        <v>3.3063570000000002</v>
      </c>
      <c r="AK291" s="1">
        <v>45289</v>
      </c>
      <c r="AL291">
        <v>360.23</v>
      </c>
      <c r="AM291">
        <v>6.505026</v>
      </c>
    </row>
    <row r="292" spans="1:39" x14ac:dyDescent="0.35">
      <c r="A292" s="1">
        <v>45322</v>
      </c>
      <c r="B292">
        <v>200.57679999999999</v>
      </c>
      <c r="C292">
        <v>2.5585439999999999</v>
      </c>
      <c r="E292" s="1">
        <v>45322</v>
      </c>
      <c r="F292">
        <v>197.8057</v>
      </c>
      <c r="G292">
        <v>3.1459600000000001</v>
      </c>
      <c r="I292" s="1">
        <v>45322</v>
      </c>
      <c r="J292">
        <v>218.1643</v>
      </c>
      <c r="K292">
        <v>3.3290229999999998</v>
      </c>
      <c r="M292" s="1">
        <v>45322</v>
      </c>
      <c r="N292">
        <v>262.28460000000001</v>
      </c>
      <c r="O292">
        <v>3.7562489999999999</v>
      </c>
      <c r="Q292" s="1">
        <v>45322</v>
      </c>
      <c r="R292">
        <v>175.41239999999999</v>
      </c>
      <c r="S292">
        <v>3.2153990000000001</v>
      </c>
      <c r="U292" s="1">
        <v>45322</v>
      </c>
      <c r="V292">
        <v>205.63470000000001</v>
      </c>
      <c r="W292">
        <v>2.9551460000000001</v>
      </c>
      <c r="Y292" s="1">
        <v>45322</v>
      </c>
      <c r="Z292">
        <v>234.82060000000001</v>
      </c>
      <c r="AA292">
        <v>2.957633</v>
      </c>
      <c r="AC292" s="1">
        <v>45322</v>
      </c>
      <c r="AD292">
        <v>246.42619999999999</v>
      </c>
      <c r="AE292">
        <v>3.0654499999999998</v>
      </c>
      <c r="AG292" s="1">
        <v>45322</v>
      </c>
      <c r="AH292">
        <v>254.52170000000001</v>
      </c>
      <c r="AI292">
        <v>3.4465270000000001</v>
      </c>
      <c r="AK292" s="1">
        <v>45322</v>
      </c>
      <c r="AL292">
        <v>362.91</v>
      </c>
      <c r="AM292">
        <v>6.3225030000000002</v>
      </c>
    </row>
    <row r="293" spans="1:39" x14ac:dyDescent="0.35">
      <c r="A293" s="1">
        <v>45351</v>
      </c>
      <c r="B293">
        <v>197.98419999999999</v>
      </c>
      <c r="C293">
        <v>2.8404989999999999</v>
      </c>
      <c r="E293" s="1">
        <v>45351</v>
      </c>
      <c r="F293">
        <v>195.11969999999999</v>
      </c>
      <c r="G293">
        <v>3.4131640000000001</v>
      </c>
      <c r="I293" s="1">
        <v>45351</v>
      </c>
      <c r="J293">
        <v>216.1431</v>
      </c>
      <c r="K293">
        <v>3.5825610000000001</v>
      </c>
      <c r="M293" s="1">
        <v>45351</v>
      </c>
      <c r="N293">
        <v>260.47590000000002</v>
      </c>
      <c r="O293">
        <v>3.992448</v>
      </c>
      <c r="Q293" s="1">
        <v>45351</v>
      </c>
      <c r="R293">
        <v>174.5685</v>
      </c>
      <c r="S293">
        <v>3.5427949999999999</v>
      </c>
      <c r="U293" s="1">
        <v>45351</v>
      </c>
      <c r="V293">
        <v>203.3723</v>
      </c>
      <c r="W293">
        <v>3.2986239999999998</v>
      </c>
      <c r="Y293" s="1">
        <v>45351</v>
      </c>
      <c r="Z293">
        <v>231.6721</v>
      </c>
      <c r="AA293">
        <v>3.2405360000000001</v>
      </c>
      <c r="AC293" s="1">
        <v>45351</v>
      </c>
      <c r="AD293">
        <v>242.84399999999999</v>
      </c>
      <c r="AE293">
        <v>3.293218</v>
      </c>
      <c r="AG293" s="1">
        <v>45351</v>
      </c>
      <c r="AH293">
        <v>250.8117</v>
      </c>
      <c r="AI293">
        <v>3.5719319999999999</v>
      </c>
      <c r="AK293" s="1">
        <v>45351</v>
      </c>
      <c r="AL293">
        <v>364.22</v>
      </c>
      <c r="AM293">
        <v>6.4472630000000004</v>
      </c>
    </row>
    <row r="294" spans="1:39" x14ac:dyDescent="0.35">
      <c r="A294" s="1">
        <v>45380</v>
      </c>
      <c r="B294">
        <v>199.40819999999999</v>
      </c>
      <c r="C294">
        <v>2.7144360000000001</v>
      </c>
      <c r="E294" s="1">
        <v>45380</v>
      </c>
      <c r="F294">
        <v>197.41640000000001</v>
      </c>
      <c r="G294">
        <v>3.294476</v>
      </c>
      <c r="I294" s="1">
        <v>45380</v>
      </c>
      <c r="J294">
        <v>218.67449999999999</v>
      </c>
      <c r="K294">
        <v>3.443692</v>
      </c>
      <c r="M294" s="1">
        <v>45380</v>
      </c>
      <c r="N294">
        <v>263.76139999999998</v>
      </c>
      <c r="O294">
        <v>3.8353380000000001</v>
      </c>
      <c r="Q294" s="1">
        <v>45380</v>
      </c>
      <c r="R294">
        <v>175.2106</v>
      </c>
      <c r="S294">
        <v>3.433414</v>
      </c>
      <c r="U294" s="1">
        <v>45380</v>
      </c>
      <c r="V294">
        <v>204.83510000000001</v>
      </c>
      <c r="W294">
        <v>3.1507879999999999</v>
      </c>
      <c r="Y294" s="1">
        <v>45380</v>
      </c>
      <c r="Z294">
        <v>234.0496</v>
      </c>
      <c r="AA294">
        <v>3.0941429999999999</v>
      </c>
      <c r="AC294" s="1">
        <v>45380</v>
      </c>
      <c r="AD294">
        <v>245.98769999999999</v>
      </c>
      <c r="AE294">
        <v>3.1565460000000001</v>
      </c>
      <c r="AG294" s="1">
        <v>45380</v>
      </c>
      <c r="AH294">
        <v>255.87530000000001</v>
      </c>
      <c r="AI294">
        <v>3.4438490000000002</v>
      </c>
      <c r="AK294" s="1">
        <v>45380</v>
      </c>
      <c r="AL294">
        <v>365.78</v>
      </c>
      <c r="AM294">
        <v>6.2883769999999997</v>
      </c>
    </row>
    <row r="295" spans="1:39" x14ac:dyDescent="0.35">
      <c r="A295" s="1">
        <v>45412</v>
      </c>
      <c r="B295">
        <v>196.42439999999999</v>
      </c>
      <c r="C295">
        <v>2.9613659999999999</v>
      </c>
      <c r="E295" s="1">
        <v>45412</v>
      </c>
      <c r="F295">
        <v>193.5522</v>
      </c>
      <c r="G295">
        <v>3.5863860000000001</v>
      </c>
      <c r="I295" s="1">
        <v>45412</v>
      </c>
      <c r="J295">
        <v>216.32919999999999</v>
      </c>
      <c r="K295">
        <v>3.6730529999999999</v>
      </c>
      <c r="M295" s="1">
        <v>45412</v>
      </c>
      <c r="N295">
        <v>261.13830000000002</v>
      </c>
      <c r="O295">
        <v>4.0771660000000001</v>
      </c>
      <c r="Q295" s="1">
        <v>45412</v>
      </c>
      <c r="R295">
        <v>174.85</v>
      </c>
      <c r="S295">
        <v>3.6446489999999998</v>
      </c>
      <c r="U295" s="1">
        <v>45412</v>
      </c>
      <c r="V295">
        <v>203.1679</v>
      </c>
      <c r="W295">
        <v>3.43398</v>
      </c>
      <c r="Y295" s="1">
        <v>45412</v>
      </c>
      <c r="Z295">
        <v>231.0882</v>
      </c>
      <c r="AA295">
        <v>3.3851079999999998</v>
      </c>
      <c r="AC295" s="1">
        <v>45412</v>
      </c>
      <c r="AD295">
        <v>241.70939999999999</v>
      </c>
      <c r="AE295">
        <v>3.4205800000000002</v>
      </c>
      <c r="AG295" s="1">
        <v>45412</v>
      </c>
      <c r="AH295">
        <v>247.51990000000001</v>
      </c>
      <c r="AI295">
        <v>3.7018759999999999</v>
      </c>
      <c r="AK295" s="1">
        <v>45412</v>
      </c>
      <c r="AL295">
        <v>365.49</v>
      </c>
      <c r="AM295">
        <v>6.626093</v>
      </c>
    </row>
    <row r="296" spans="1:39" x14ac:dyDescent="0.35">
      <c r="A296" s="1">
        <v>45443</v>
      </c>
      <c r="B296">
        <v>196.78020000000001</v>
      </c>
      <c r="C296">
        <v>2.9884490000000001</v>
      </c>
      <c r="E296" s="1">
        <v>45443</v>
      </c>
      <c r="F296">
        <v>194.07759999999999</v>
      </c>
      <c r="G296">
        <v>3.6041949999999998</v>
      </c>
      <c r="I296" s="1">
        <v>45443</v>
      </c>
      <c r="J296">
        <v>216.91980000000001</v>
      </c>
      <c r="K296">
        <v>3.6870370000000001</v>
      </c>
      <c r="M296" s="1">
        <v>45443</v>
      </c>
      <c r="N296">
        <v>261.90019999999998</v>
      </c>
      <c r="O296">
        <v>4.0820020000000001</v>
      </c>
      <c r="Q296" s="1">
        <v>45443</v>
      </c>
      <c r="R296">
        <v>175.61789999999999</v>
      </c>
      <c r="S296">
        <v>3.6347510000000001</v>
      </c>
      <c r="U296" s="1">
        <v>45443</v>
      </c>
      <c r="V296">
        <v>203.8664</v>
      </c>
      <c r="W296">
        <v>3.4408129999999999</v>
      </c>
      <c r="Y296" s="1">
        <v>45443</v>
      </c>
      <c r="Z296">
        <v>231.6842</v>
      </c>
      <c r="AA296">
        <v>3.4133719999999999</v>
      </c>
      <c r="AC296" s="1">
        <v>45443</v>
      </c>
      <c r="AD296">
        <v>242.22069999999999</v>
      </c>
      <c r="AE296">
        <v>3.4516770000000001</v>
      </c>
      <c r="AG296" s="1">
        <v>45443</v>
      </c>
      <c r="AH296">
        <v>247.5112</v>
      </c>
      <c r="AI296">
        <v>3.739331</v>
      </c>
      <c r="AK296" s="1">
        <v>45443</v>
      </c>
      <c r="AL296">
        <v>369.23</v>
      </c>
      <c r="AM296">
        <v>6.3050790000000001</v>
      </c>
    </row>
    <row r="297" spans="1:39" x14ac:dyDescent="0.35">
      <c r="A297" s="1">
        <v>45471</v>
      </c>
      <c r="B297">
        <v>198.96899999999999</v>
      </c>
      <c r="C297">
        <v>2.8352219999999999</v>
      </c>
      <c r="E297" s="1">
        <v>45471</v>
      </c>
      <c r="F297">
        <v>195.24379999999999</v>
      </c>
      <c r="G297">
        <v>3.556638</v>
      </c>
      <c r="I297" s="1">
        <v>45471</v>
      </c>
      <c r="J297">
        <v>217.9778</v>
      </c>
      <c r="K297">
        <v>3.6284730000000001</v>
      </c>
      <c r="M297" s="1">
        <v>45471</v>
      </c>
      <c r="N297">
        <v>262.4495</v>
      </c>
      <c r="O297">
        <v>4.0732689999999998</v>
      </c>
      <c r="Q297" s="1">
        <v>45471</v>
      </c>
      <c r="R297">
        <v>176.66300000000001</v>
      </c>
      <c r="S297">
        <v>3.493611</v>
      </c>
      <c r="U297" s="1">
        <v>45471</v>
      </c>
      <c r="V297">
        <v>205.36799999999999</v>
      </c>
      <c r="W297">
        <v>3.3338399999999999</v>
      </c>
      <c r="Y297" s="1">
        <v>45471</v>
      </c>
      <c r="Z297">
        <v>233.23519999999999</v>
      </c>
      <c r="AA297">
        <v>3.3571339999999998</v>
      </c>
      <c r="AC297" s="1">
        <v>45471</v>
      </c>
      <c r="AD297">
        <v>243.6891</v>
      </c>
      <c r="AE297">
        <v>3.4235259999999998</v>
      </c>
      <c r="AG297" s="1">
        <v>45471</v>
      </c>
      <c r="AH297">
        <v>248.93960000000001</v>
      </c>
      <c r="AI297">
        <v>3.733984</v>
      </c>
      <c r="AK297" s="1">
        <v>45471</v>
      </c>
      <c r="AL297">
        <v>370.42</v>
      </c>
      <c r="AM297">
        <v>6.4070650000000002</v>
      </c>
    </row>
    <row r="298" spans="1:39" x14ac:dyDescent="0.35">
      <c r="A298" s="1">
        <v>45504</v>
      </c>
      <c r="B298">
        <v>202.13380000000001</v>
      </c>
      <c r="C298">
        <v>2.588444</v>
      </c>
      <c r="E298" s="1">
        <v>45504</v>
      </c>
      <c r="F298">
        <v>199.62350000000001</v>
      </c>
      <c r="G298">
        <v>3.2994699999999999</v>
      </c>
      <c r="I298" s="1">
        <v>45504</v>
      </c>
      <c r="J298">
        <v>222.3819</v>
      </c>
      <c r="K298">
        <v>3.3292619999999999</v>
      </c>
      <c r="M298" s="1">
        <v>45504</v>
      </c>
      <c r="N298">
        <v>268.51940000000002</v>
      </c>
      <c r="O298">
        <v>3.7021220000000001</v>
      </c>
      <c r="Q298" s="1">
        <v>45504</v>
      </c>
      <c r="R298">
        <v>178.25370000000001</v>
      </c>
      <c r="S298">
        <v>3.1850749999999999</v>
      </c>
      <c r="U298" s="1">
        <v>45504</v>
      </c>
      <c r="V298">
        <v>208.4426</v>
      </c>
      <c r="W298">
        <v>3.0106389999999998</v>
      </c>
      <c r="Y298" s="1">
        <v>45504</v>
      </c>
      <c r="Z298">
        <v>237.846</v>
      </c>
      <c r="AA298">
        <v>3.0479020000000001</v>
      </c>
      <c r="AC298" s="1">
        <v>45504</v>
      </c>
      <c r="AD298">
        <v>249.58019999999999</v>
      </c>
      <c r="AE298">
        <v>3.1416050000000002</v>
      </c>
      <c r="AG298" s="1">
        <v>45504</v>
      </c>
      <c r="AH298">
        <v>257.65890000000002</v>
      </c>
      <c r="AI298">
        <v>3.5184190000000002</v>
      </c>
      <c r="AK298" s="1">
        <v>45504</v>
      </c>
      <c r="AL298">
        <v>374.97</v>
      </c>
      <c r="AM298">
        <v>6.2781640000000003</v>
      </c>
    </row>
    <row r="299" spans="1:39" x14ac:dyDescent="0.35">
      <c r="A299" s="1">
        <v>45534</v>
      </c>
      <c r="B299">
        <v>203.6026</v>
      </c>
      <c r="C299">
        <v>2.497468</v>
      </c>
      <c r="E299" s="1">
        <v>45534</v>
      </c>
      <c r="F299">
        <v>200.66679999999999</v>
      </c>
      <c r="G299">
        <v>3.2477849999999999</v>
      </c>
      <c r="I299" s="1">
        <v>45534</v>
      </c>
      <c r="J299">
        <v>223.27719999999999</v>
      </c>
      <c r="K299">
        <v>3.2847200000000001</v>
      </c>
      <c r="M299" s="1">
        <v>45534</v>
      </c>
      <c r="N299">
        <v>269.47190000000001</v>
      </c>
      <c r="O299">
        <v>3.6692230000000001</v>
      </c>
      <c r="Q299" s="1">
        <v>45534</v>
      </c>
      <c r="R299">
        <v>179.33019999999999</v>
      </c>
      <c r="S299">
        <v>3.042923</v>
      </c>
      <c r="U299" s="1">
        <v>45534</v>
      </c>
      <c r="V299">
        <v>209.6909</v>
      </c>
      <c r="W299">
        <v>2.946539</v>
      </c>
      <c r="Y299" s="1">
        <v>45534</v>
      </c>
      <c r="Z299">
        <v>239.12989999999999</v>
      </c>
      <c r="AA299">
        <v>3.0046780000000002</v>
      </c>
      <c r="AC299" s="1">
        <v>45534</v>
      </c>
      <c r="AD299">
        <v>250.7747</v>
      </c>
      <c r="AE299">
        <v>3.1338370000000002</v>
      </c>
      <c r="AG299" s="1">
        <v>45534</v>
      </c>
      <c r="AH299">
        <v>258.63810000000001</v>
      </c>
      <c r="AI299">
        <v>3.5158589999999998</v>
      </c>
      <c r="AK299" s="1">
        <v>45534</v>
      </c>
      <c r="AL299">
        <v>379.37</v>
      </c>
      <c r="AM299">
        <v>5.9661499999999998</v>
      </c>
    </row>
    <row r="300" spans="1:39" x14ac:dyDescent="0.35">
      <c r="A300" s="1">
        <v>45565</v>
      </c>
      <c r="B300">
        <v>205.81309999999999</v>
      </c>
      <c r="C300">
        <v>2.3083260000000001</v>
      </c>
      <c r="E300" s="1">
        <v>45565</v>
      </c>
      <c r="F300">
        <v>202.7833</v>
      </c>
      <c r="G300">
        <v>3.1246909999999999</v>
      </c>
      <c r="I300" s="1">
        <v>45565</v>
      </c>
      <c r="J300">
        <v>226.0934</v>
      </c>
      <c r="K300">
        <v>3.0882420000000002</v>
      </c>
      <c r="M300" s="1">
        <v>45565</v>
      </c>
      <c r="N300">
        <v>273.79259999999999</v>
      </c>
      <c r="O300">
        <v>3.421964</v>
      </c>
      <c r="Q300" s="1">
        <v>45565</v>
      </c>
      <c r="R300">
        <v>180.9393</v>
      </c>
      <c r="S300">
        <v>2.7426870000000001</v>
      </c>
      <c r="U300" s="1">
        <v>45565</v>
      </c>
      <c r="V300">
        <v>212.2165</v>
      </c>
      <c r="W300">
        <v>2.7278159999999998</v>
      </c>
      <c r="Y300" s="1">
        <v>45565</v>
      </c>
      <c r="Z300">
        <v>242.43289999999999</v>
      </c>
      <c r="AA300">
        <v>2.8256890000000001</v>
      </c>
      <c r="AC300" s="1">
        <v>45565</v>
      </c>
      <c r="AD300">
        <v>254.40039999999999</v>
      </c>
      <c r="AE300">
        <v>3.008197</v>
      </c>
      <c r="AG300" s="1">
        <v>45565</v>
      </c>
      <c r="AH300">
        <v>262.00749999999999</v>
      </c>
      <c r="AI300">
        <v>3.4561030000000001</v>
      </c>
      <c r="AK300" s="1">
        <v>45565</v>
      </c>
      <c r="AL300">
        <v>382.82</v>
      </c>
      <c r="AM300">
        <v>5.6968540000000001</v>
      </c>
    </row>
    <row r="301" spans="1:39" x14ac:dyDescent="0.35">
      <c r="A301" s="1">
        <v>45596</v>
      </c>
      <c r="B301">
        <v>203.68989999999999</v>
      </c>
      <c r="C301">
        <v>2.4960059999999999</v>
      </c>
      <c r="E301" s="1">
        <v>45596</v>
      </c>
      <c r="F301">
        <v>198.9101</v>
      </c>
      <c r="G301">
        <v>3.3584179999999999</v>
      </c>
      <c r="I301" s="1">
        <v>45596</v>
      </c>
      <c r="J301">
        <v>224.285</v>
      </c>
      <c r="K301">
        <v>3.2659769999999999</v>
      </c>
      <c r="M301" s="1">
        <v>45596</v>
      </c>
      <c r="N301">
        <v>271.64550000000003</v>
      </c>
      <c r="O301">
        <v>3.596047</v>
      </c>
      <c r="Q301" s="1">
        <v>45596</v>
      </c>
      <c r="R301">
        <v>180.26499999999999</v>
      </c>
      <c r="S301">
        <v>2.8917799999999998</v>
      </c>
      <c r="U301" s="1">
        <v>45596</v>
      </c>
      <c r="V301">
        <v>210.3526</v>
      </c>
      <c r="W301">
        <v>3.0043709999999999</v>
      </c>
      <c r="Y301" s="1">
        <v>45596</v>
      </c>
      <c r="Z301">
        <v>239.50239999999999</v>
      </c>
      <c r="AA301">
        <v>3.0456029999999998</v>
      </c>
      <c r="AC301" s="1">
        <v>45596</v>
      </c>
      <c r="AD301">
        <v>250.30449999999999</v>
      </c>
      <c r="AE301">
        <v>3.2303039999999998</v>
      </c>
      <c r="AG301" s="1">
        <v>45596</v>
      </c>
      <c r="AH301">
        <v>256.23680000000002</v>
      </c>
      <c r="AI301">
        <v>3.6141830000000001</v>
      </c>
      <c r="AK301" s="1">
        <v>45596</v>
      </c>
      <c r="AL301">
        <v>385.13</v>
      </c>
      <c r="AM301">
        <v>5.6692900000000002</v>
      </c>
    </row>
    <row r="302" spans="1:39" x14ac:dyDescent="0.35">
      <c r="A302" s="1">
        <v>45625</v>
      </c>
      <c r="B302">
        <v>207.82419999999999</v>
      </c>
      <c r="C302">
        <v>2.2415929999999999</v>
      </c>
      <c r="E302" s="1">
        <v>45625</v>
      </c>
      <c r="F302">
        <v>203.6463</v>
      </c>
      <c r="G302">
        <v>3.1467710000000002</v>
      </c>
      <c r="I302" s="1">
        <v>45625</v>
      </c>
      <c r="J302">
        <v>228.88229999999999</v>
      </c>
      <c r="K302">
        <v>3.001541</v>
      </c>
      <c r="M302" s="1">
        <v>45625</v>
      </c>
      <c r="N302">
        <v>277.21019999999999</v>
      </c>
      <c r="O302">
        <v>3.2943760000000002</v>
      </c>
      <c r="Q302" s="1">
        <v>45625</v>
      </c>
      <c r="R302">
        <v>181.99160000000001</v>
      </c>
      <c r="S302">
        <v>2.6251060000000002</v>
      </c>
      <c r="U302" s="1">
        <v>45625</v>
      </c>
      <c r="V302">
        <v>213.56549999999999</v>
      </c>
      <c r="W302">
        <v>2.7312639999999999</v>
      </c>
      <c r="Y302" s="1">
        <v>45625</v>
      </c>
      <c r="Z302">
        <v>244.2638</v>
      </c>
      <c r="AA302">
        <v>2.783455</v>
      </c>
      <c r="AC302" s="1">
        <v>45625</v>
      </c>
      <c r="AD302">
        <v>256.42700000000002</v>
      </c>
      <c r="AE302">
        <v>2.9803250000000001</v>
      </c>
      <c r="AG302" s="1">
        <v>45625</v>
      </c>
      <c r="AH302">
        <v>266.24950000000001</v>
      </c>
      <c r="AI302">
        <v>3.3924460000000001</v>
      </c>
      <c r="AK302" s="1">
        <v>45625</v>
      </c>
      <c r="AL302">
        <v>387.34</v>
      </c>
      <c r="AM302">
        <v>5.4764710000000001</v>
      </c>
    </row>
    <row r="303" spans="1:39" x14ac:dyDescent="0.35">
      <c r="A303" s="1">
        <v>45657</v>
      </c>
      <c r="B303">
        <v>205.55789999999999</v>
      </c>
      <c r="C303">
        <v>2.4098769999999998</v>
      </c>
      <c r="E303" s="1">
        <v>45657</v>
      </c>
      <c r="F303">
        <v>200.47900000000001</v>
      </c>
      <c r="G303">
        <v>3.3599990000000002</v>
      </c>
      <c r="I303" s="1">
        <v>45657</v>
      </c>
      <c r="J303">
        <v>227.02780000000001</v>
      </c>
      <c r="K303">
        <v>3.1556739999999999</v>
      </c>
      <c r="M303" s="1">
        <v>45657</v>
      </c>
      <c r="N303">
        <v>275.46960000000001</v>
      </c>
      <c r="O303">
        <v>3.4423599999999999</v>
      </c>
      <c r="Q303" s="1">
        <v>45657</v>
      </c>
      <c r="R303">
        <v>182.18960000000001</v>
      </c>
      <c r="S303">
        <v>2.7241110000000002</v>
      </c>
      <c r="U303" s="1">
        <v>45657</v>
      </c>
      <c r="V303">
        <v>212.98230000000001</v>
      </c>
      <c r="W303">
        <v>2.8764780000000001</v>
      </c>
      <c r="Y303" s="1">
        <v>45657</v>
      </c>
      <c r="Z303">
        <v>242.46250000000001</v>
      </c>
      <c r="AA303">
        <v>2.9793370000000001</v>
      </c>
      <c r="AC303" s="1">
        <v>45657</v>
      </c>
      <c r="AD303">
        <v>253.09549999999999</v>
      </c>
      <c r="AE303">
        <v>3.1998250000000001</v>
      </c>
      <c r="AG303" s="1">
        <v>45657</v>
      </c>
      <c r="AH303">
        <v>257.74829999999997</v>
      </c>
      <c r="AI303">
        <v>3.6461299999999999</v>
      </c>
      <c r="AK303" s="1">
        <v>45657</v>
      </c>
      <c r="AL303">
        <v>389.85</v>
      </c>
      <c r="AM303">
        <v>5.3659759999999999</v>
      </c>
    </row>
    <row r="304" spans="1:39" x14ac:dyDescent="0.35">
      <c r="A304" s="1">
        <v>45688</v>
      </c>
      <c r="B304">
        <v>204.9716</v>
      </c>
      <c r="C304">
        <v>2.4572470000000002</v>
      </c>
      <c r="E304" s="1">
        <v>45688</v>
      </c>
      <c r="F304">
        <v>200.13720000000001</v>
      </c>
      <c r="G304">
        <v>3.3487269999999998</v>
      </c>
      <c r="I304" s="1">
        <v>45688</v>
      </c>
      <c r="J304">
        <v>227.53469999999999</v>
      </c>
      <c r="K304">
        <v>3.1524809999999999</v>
      </c>
      <c r="M304" s="1">
        <v>45688</v>
      </c>
      <c r="N304">
        <v>276.01560000000001</v>
      </c>
      <c r="O304">
        <v>3.4387270000000001</v>
      </c>
      <c r="Q304" s="1">
        <v>45688</v>
      </c>
      <c r="R304">
        <v>182.4494</v>
      </c>
      <c r="S304">
        <v>2.6950470000000002</v>
      </c>
      <c r="U304" s="1">
        <v>45688</v>
      </c>
      <c r="V304">
        <v>213.31720000000001</v>
      </c>
      <c r="W304">
        <v>2.8734099999999998</v>
      </c>
      <c r="Y304" s="1">
        <v>45688</v>
      </c>
      <c r="Z304">
        <v>242.75069999999999</v>
      </c>
      <c r="AA304">
        <v>3.0133909999999999</v>
      </c>
      <c r="AC304" s="1">
        <v>45688</v>
      </c>
      <c r="AD304">
        <v>253.27080000000001</v>
      </c>
      <c r="AE304">
        <v>3.2016689999999999</v>
      </c>
      <c r="AG304" s="1">
        <v>45688</v>
      </c>
      <c r="AH304">
        <v>256.08280000000002</v>
      </c>
      <c r="AI304">
        <v>3.680507</v>
      </c>
      <c r="AK304" s="1">
        <v>45688</v>
      </c>
      <c r="AL304">
        <v>392.31</v>
      </c>
      <c r="AM304">
        <v>5.2550780000000001</v>
      </c>
    </row>
    <row r="305" spans="1:39" x14ac:dyDescent="0.35">
      <c r="A305" s="1">
        <v>45716</v>
      </c>
      <c r="B305">
        <v>206.51689999999999</v>
      </c>
      <c r="C305">
        <v>2.3880940000000002</v>
      </c>
      <c r="E305" s="1">
        <v>45716</v>
      </c>
      <c r="F305">
        <v>202.58</v>
      </c>
      <c r="G305">
        <v>3.279849</v>
      </c>
      <c r="I305" s="1">
        <v>45716</v>
      </c>
      <c r="J305">
        <v>229.095</v>
      </c>
      <c r="K305">
        <v>3.0903260000000001</v>
      </c>
      <c r="M305" s="1">
        <v>45716</v>
      </c>
      <c r="N305">
        <v>278.30239999999998</v>
      </c>
      <c r="O305">
        <v>3.359696</v>
      </c>
      <c r="Q305" s="1">
        <v>45716</v>
      </c>
      <c r="R305">
        <v>183.61070000000001</v>
      </c>
      <c r="S305">
        <v>2.5973739999999998</v>
      </c>
      <c r="U305" s="1">
        <v>45716</v>
      </c>
      <c r="V305">
        <v>215.14689999999999</v>
      </c>
      <c r="W305">
        <v>2.7832919999999999</v>
      </c>
      <c r="Y305" s="1">
        <v>45716</v>
      </c>
      <c r="Z305">
        <v>245.001</v>
      </c>
      <c r="AA305">
        <v>2.9412020000000001</v>
      </c>
      <c r="AC305" s="1">
        <v>45716</v>
      </c>
      <c r="AD305">
        <v>255.78729999999999</v>
      </c>
      <c r="AE305">
        <v>3.1397219999999999</v>
      </c>
      <c r="AG305" s="1">
        <v>45716</v>
      </c>
      <c r="AH305">
        <v>259.12479999999999</v>
      </c>
      <c r="AI305">
        <v>3.6448049999999999</v>
      </c>
      <c r="AK305" s="1">
        <v>45716</v>
      </c>
      <c r="AL305">
        <v>396.38</v>
      </c>
      <c r="AM305">
        <v>5.0264559999999996</v>
      </c>
    </row>
    <row r="306" spans="1:39" x14ac:dyDescent="0.35">
      <c r="A306" s="1">
        <v>45747</v>
      </c>
      <c r="B306">
        <v>203.40799999999999</v>
      </c>
      <c r="C306">
        <v>2.5842879999999999</v>
      </c>
      <c r="E306" s="1">
        <v>45747</v>
      </c>
      <c r="F306">
        <v>198.5411</v>
      </c>
      <c r="G306">
        <v>3.4613809999999998</v>
      </c>
      <c r="I306" s="1">
        <v>45747</v>
      </c>
      <c r="J306">
        <v>226.01349999999999</v>
      </c>
      <c r="K306">
        <v>3.2822960000000001</v>
      </c>
      <c r="M306" s="1">
        <v>45747</v>
      </c>
      <c r="N306">
        <v>274.52890000000002</v>
      </c>
      <c r="O306">
        <v>3.5807329999999999</v>
      </c>
      <c r="Q306" s="1">
        <v>45747</v>
      </c>
      <c r="R306">
        <v>183.64689999999999</v>
      </c>
      <c r="S306">
        <v>2.653864</v>
      </c>
      <c r="U306" s="1">
        <v>45747</v>
      </c>
      <c r="V306">
        <v>214.28270000000001</v>
      </c>
      <c r="W306">
        <v>2.936299</v>
      </c>
      <c r="Y306" s="1">
        <v>45747</v>
      </c>
      <c r="Z306">
        <v>242.20269999999999</v>
      </c>
      <c r="AA306">
        <v>3.1717819999999999</v>
      </c>
      <c r="AC306" s="1">
        <v>45747</v>
      </c>
      <c r="AD306">
        <v>250.83959999999999</v>
      </c>
      <c r="AE306">
        <v>3.4400170000000001</v>
      </c>
      <c r="AG306" s="1">
        <v>45747</v>
      </c>
      <c r="AH306">
        <v>247.5334</v>
      </c>
      <c r="AI306">
        <v>3.967743</v>
      </c>
      <c r="AK306" s="1">
        <v>45747</v>
      </c>
      <c r="AL306">
        <v>392.28</v>
      </c>
      <c r="AM306">
        <v>5.6628489999999996</v>
      </c>
    </row>
    <row r="307" spans="1:39" x14ac:dyDescent="0.35">
      <c r="A307" s="1">
        <v>45777</v>
      </c>
      <c r="B307">
        <v>206.99420000000001</v>
      </c>
      <c r="C307">
        <v>2.3157209999999999</v>
      </c>
      <c r="E307" s="1">
        <v>45777</v>
      </c>
      <c r="F307">
        <v>201.19229999999999</v>
      </c>
      <c r="G307">
        <v>3.216904</v>
      </c>
      <c r="I307" s="1">
        <v>45777</v>
      </c>
      <c r="J307">
        <v>229.0026</v>
      </c>
      <c r="K307">
        <v>3.050341</v>
      </c>
      <c r="M307" s="1">
        <v>45777</v>
      </c>
      <c r="N307">
        <v>278.13830000000002</v>
      </c>
      <c r="O307">
        <v>3.3714590000000002</v>
      </c>
      <c r="Q307" s="1">
        <v>45777</v>
      </c>
      <c r="R307">
        <v>184.6129</v>
      </c>
      <c r="S307">
        <v>2.3827389999999999</v>
      </c>
      <c r="U307" s="1">
        <v>45777</v>
      </c>
      <c r="V307">
        <v>216.63140000000001</v>
      </c>
      <c r="W307">
        <v>2.6555740000000001</v>
      </c>
      <c r="Y307" s="1">
        <v>45777</v>
      </c>
      <c r="Z307">
        <v>246.06829999999999</v>
      </c>
      <c r="AA307">
        <v>2.9185979999999998</v>
      </c>
      <c r="AC307" s="1">
        <v>45777</v>
      </c>
      <c r="AD307">
        <v>255.5445</v>
      </c>
      <c r="AE307">
        <v>3.1905139999999999</v>
      </c>
      <c r="AG307" s="1">
        <v>45777</v>
      </c>
      <c r="AH307">
        <v>253.43209999999999</v>
      </c>
      <c r="AI307">
        <v>3.7875350000000001</v>
      </c>
      <c r="AK307" s="1">
        <v>45777</v>
      </c>
      <c r="AL307">
        <v>393.37</v>
      </c>
      <c r="AM307">
        <v>5.6779710000000003</v>
      </c>
    </row>
    <row r="308" spans="1:39" x14ac:dyDescent="0.35">
      <c r="A308" s="1">
        <v>45807</v>
      </c>
      <c r="B308">
        <v>206.886</v>
      </c>
      <c r="C308">
        <v>2.3711069999999999</v>
      </c>
      <c r="E308" s="1">
        <v>45807</v>
      </c>
      <c r="F308">
        <v>201.04480000000001</v>
      </c>
      <c r="G308">
        <v>3.316767</v>
      </c>
      <c r="I308" s="1">
        <v>45807</v>
      </c>
      <c r="J308">
        <v>229.90369999999999</v>
      </c>
      <c r="K308">
        <v>3.0659960000000002</v>
      </c>
      <c r="M308" s="1">
        <v>45807</v>
      </c>
      <c r="N308">
        <v>279.80579999999998</v>
      </c>
      <c r="O308">
        <v>3.3389690000000001</v>
      </c>
      <c r="Q308" s="1">
        <v>45807</v>
      </c>
      <c r="R308">
        <v>185.13149999999999</v>
      </c>
      <c r="S308">
        <v>2.4282400000000002</v>
      </c>
      <c r="U308" s="1">
        <v>45807</v>
      </c>
      <c r="V308">
        <v>217.1703</v>
      </c>
      <c r="W308">
        <v>2.7036699999999998</v>
      </c>
      <c r="Y308" s="1">
        <v>45807</v>
      </c>
      <c r="Z308">
        <v>246.7225</v>
      </c>
      <c r="AA308">
        <v>2.971114</v>
      </c>
      <c r="AC308" s="1">
        <v>45807</v>
      </c>
      <c r="AD308">
        <v>256.31209999999999</v>
      </c>
      <c r="AE308">
        <v>3.2144819999999998</v>
      </c>
      <c r="AG308" s="1">
        <v>45807</v>
      </c>
      <c r="AH308">
        <v>252.88040000000001</v>
      </c>
      <c r="AI308">
        <v>3.844897</v>
      </c>
      <c r="AK308" s="1">
        <v>45807</v>
      </c>
      <c r="AL308">
        <v>398.81</v>
      </c>
      <c r="AM308">
        <v>5.2672129999999999</v>
      </c>
    </row>
    <row r="309" spans="1:39" x14ac:dyDescent="0.35">
      <c r="A309" s="1">
        <v>45838</v>
      </c>
      <c r="B309">
        <v>206.0257</v>
      </c>
      <c r="C309">
        <v>2.4185789999999998</v>
      </c>
      <c r="E309" s="1">
        <v>45838</v>
      </c>
      <c r="F309">
        <v>200.40180000000001</v>
      </c>
      <c r="G309">
        <v>3.3166699999999998</v>
      </c>
      <c r="I309" s="1">
        <v>45838</v>
      </c>
      <c r="J309">
        <v>229.98179999999999</v>
      </c>
      <c r="K309">
        <v>3.0796860000000001</v>
      </c>
      <c r="M309" s="1">
        <v>45838</v>
      </c>
      <c r="N309">
        <v>280.7525</v>
      </c>
      <c r="O309">
        <v>3.3222450000000001</v>
      </c>
      <c r="Q309" s="1">
        <v>45838</v>
      </c>
      <c r="R309">
        <v>185.0402</v>
      </c>
      <c r="S309">
        <v>2.4293619999999998</v>
      </c>
      <c r="U309" s="1">
        <v>45838</v>
      </c>
      <c r="V309">
        <v>217.1233</v>
      </c>
      <c r="W309">
        <v>2.7002769999999998</v>
      </c>
      <c r="Y309" s="1">
        <v>45838</v>
      </c>
      <c r="Z309">
        <v>246.6551</v>
      </c>
      <c r="AA309">
        <v>3.0136229999999999</v>
      </c>
      <c r="AC309" s="1">
        <v>45838</v>
      </c>
      <c r="AD309">
        <v>255.97329999999999</v>
      </c>
      <c r="AE309">
        <v>3.2347220000000001</v>
      </c>
      <c r="AG309" s="1">
        <v>45838</v>
      </c>
      <c r="AH309">
        <v>251.7843</v>
      </c>
      <c r="AI309">
        <v>3.8694769999999998</v>
      </c>
      <c r="AK309" s="1">
        <v>45838</v>
      </c>
      <c r="AL309">
        <v>400.48</v>
      </c>
      <c r="AM309">
        <v>5.175065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9BD88-A7A8-4A01-9007-06D4B0AA9D24}">
  <sheetPr>
    <tabColor theme="2" tint="-9.9978637043366805E-2"/>
  </sheetPr>
  <dimension ref="A1:R206"/>
  <sheetViews>
    <sheetView zoomScale="70" zoomScaleNormal="70" workbookViewId="0">
      <pane ySplit="2" topLeftCell="A3" activePane="bottomLeft" state="frozen"/>
      <selection activeCell="AF18" sqref="AF18"/>
      <selection pane="bottomLeft" activeCell="A3" sqref="A3"/>
    </sheetView>
  </sheetViews>
  <sheetFormatPr defaultRowHeight="14.5" x14ac:dyDescent="0.35"/>
  <cols>
    <col min="1" max="1" width="15.81640625" bestFit="1" customWidth="1"/>
    <col min="5" max="5" width="15.81640625" bestFit="1" customWidth="1"/>
    <col min="9" max="9" width="15.81640625" bestFit="1" customWidth="1"/>
    <col min="13" max="13" width="15.81640625" bestFit="1" customWidth="1"/>
    <col min="17" max="17" width="16.54296875" bestFit="1" customWidth="1"/>
    <col min="18" max="18" width="16" style="17" bestFit="1" customWidth="1"/>
  </cols>
  <sheetData>
    <row r="1" spans="1:15" s="2" customFormat="1" x14ac:dyDescent="0.35">
      <c r="A1" s="2" t="s">
        <v>50</v>
      </c>
      <c r="B1" s="2" t="s">
        <v>52</v>
      </c>
      <c r="E1" s="2" t="s">
        <v>51</v>
      </c>
      <c r="F1" s="2" t="s">
        <v>53</v>
      </c>
      <c r="I1" s="2" t="s">
        <v>55</v>
      </c>
      <c r="J1" s="2" t="s">
        <v>54</v>
      </c>
      <c r="K1" s="2" t="s">
        <v>40</v>
      </c>
      <c r="M1" s="2" t="s">
        <v>56</v>
      </c>
      <c r="N1" s="2" t="s">
        <v>54</v>
      </c>
      <c r="O1" s="2" t="s">
        <v>21</v>
      </c>
    </row>
    <row r="2" spans="1:15" s="2" customFormat="1" x14ac:dyDescent="0.35">
      <c r="A2" s="2" t="str">
        <f>A1&amp;" Index"</f>
        <v>I22832US Index</v>
      </c>
      <c r="B2" s="2" t="s">
        <v>1</v>
      </c>
      <c r="C2" s="2" t="s">
        <v>2</v>
      </c>
      <c r="E2" s="2" t="str">
        <f>E1&amp;" Index"</f>
        <v>I22836US Index</v>
      </c>
      <c r="F2" s="2" t="s">
        <v>1</v>
      </c>
      <c r="G2" s="2" t="s">
        <v>2</v>
      </c>
      <c r="I2" s="2" t="str">
        <f>I1&amp;" Index"</f>
        <v>I22842US Index</v>
      </c>
      <c r="J2" s="2" t="s">
        <v>1</v>
      </c>
      <c r="K2" s="2" t="s">
        <v>2</v>
      </c>
      <c r="M2" s="2" t="str">
        <f>M1&amp;" Index"</f>
        <v>I22847US Index</v>
      </c>
      <c r="N2" s="2" t="s">
        <v>1</v>
      </c>
      <c r="O2" s="2" t="s">
        <v>2</v>
      </c>
    </row>
    <row r="3" spans="1:15" x14ac:dyDescent="0.35">
      <c r="A3" s="1">
        <v>39660</v>
      </c>
      <c r="B3">
        <v>104.35</v>
      </c>
      <c r="C3">
        <v>7.7664419999999996</v>
      </c>
      <c r="E3" s="1">
        <v>39660</v>
      </c>
      <c r="F3">
        <v>105.06</v>
      </c>
      <c r="G3">
        <v>15.924245000000001</v>
      </c>
      <c r="I3" s="1">
        <v>39660</v>
      </c>
      <c r="J3">
        <v>104.2441</v>
      </c>
      <c r="K3">
        <v>8.6667149999999999</v>
      </c>
      <c r="M3" s="1">
        <v>39660</v>
      </c>
      <c r="N3">
        <v>106.3105</v>
      </c>
      <c r="O3">
        <v>7.6392239999999996</v>
      </c>
    </row>
    <row r="4" spans="1:15" x14ac:dyDescent="0.35">
      <c r="A4" s="1">
        <v>39689</v>
      </c>
      <c r="B4">
        <v>99.63</v>
      </c>
      <c r="C4">
        <v>7.6312389999999999</v>
      </c>
      <c r="E4" s="1">
        <v>39689</v>
      </c>
      <c r="F4">
        <v>104.66</v>
      </c>
      <c r="G4">
        <v>15.350928</v>
      </c>
      <c r="I4" s="1">
        <v>39689</v>
      </c>
      <c r="J4">
        <v>99.796300000000002</v>
      </c>
      <c r="K4">
        <v>8.4413280000000004</v>
      </c>
      <c r="M4" s="1">
        <v>39689</v>
      </c>
      <c r="N4">
        <v>102.76430000000001</v>
      </c>
      <c r="O4">
        <v>7.6781480000000002</v>
      </c>
    </row>
    <row r="5" spans="1:15" x14ac:dyDescent="0.35">
      <c r="A5" s="1">
        <v>39721</v>
      </c>
      <c r="B5">
        <v>92.59</v>
      </c>
      <c r="C5">
        <v>7.5016860000000003</v>
      </c>
      <c r="E5" s="1">
        <v>39721</v>
      </c>
      <c r="F5">
        <v>98.81</v>
      </c>
      <c r="G5">
        <v>15.922521</v>
      </c>
      <c r="I5" s="1">
        <v>39721</v>
      </c>
      <c r="J5">
        <v>92.561599999999999</v>
      </c>
      <c r="K5">
        <v>8.3884919999999994</v>
      </c>
      <c r="M5" s="1">
        <v>39721</v>
      </c>
      <c r="N5">
        <v>97.783500000000004</v>
      </c>
      <c r="O5">
        <v>7.6571360000000004</v>
      </c>
    </row>
    <row r="6" spans="1:15" x14ac:dyDescent="0.35">
      <c r="A6" s="1">
        <v>39752</v>
      </c>
      <c r="B6">
        <v>83.64</v>
      </c>
      <c r="C6">
        <v>7.6302089999999998</v>
      </c>
      <c r="E6" s="1">
        <v>39752</v>
      </c>
      <c r="F6">
        <v>77.17</v>
      </c>
      <c r="G6">
        <v>19.920573000000001</v>
      </c>
      <c r="I6" s="1">
        <v>39752</v>
      </c>
      <c r="J6">
        <v>83.259799999999998</v>
      </c>
      <c r="K6">
        <v>8.5977460000000008</v>
      </c>
      <c r="M6" s="1">
        <v>39752</v>
      </c>
      <c r="N6">
        <v>82.459100000000007</v>
      </c>
      <c r="O6">
        <v>8.3599709999999998</v>
      </c>
    </row>
    <row r="7" spans="1:15" x14ac:dyDescent="0.35">
      <c r="A7" s="1">
        <v>39780</v>
      </c>
      <c r="B7">
        <v>79.959999999999994</v>
      </c>
      <c r="C7">
        <v>7.2799750000000003</v>
      </c>
      <c r="E7" s="1">
        <v>39780</v>
      </c>
      <c r="F7">
        <v>79.25</v>
      </c>
      <c r="G7">
        <v>17.605485999999999</v>
      </c>
      <c r="I7" s="1">
        <v>39780</v>
      </c>
      <c r="J7">
        <v>79.337599999999995</v>
      </c>
      <c r="K7">
        <v>8.2134169999999997</v>
      </c>
      <c r="M7" s="1">
        <v>39780</v>
      </c>
      <c r="N7">
        <v>83.965299999999999</v>
      </c>
      <c r="O7">
        <v>7.7191419999999997</v>
      </c>
    </row>
    <row r="8" spans="1:15" x14ac:dyDescent="0.35">
      <c r="A8" s="1">
        <v>39813</v>
      </c>
      <c r="B8">
        <v>87.86</v>
      </c>
      <c r="C8">
        <v>5.9431440000000002</v>
      </c>
      <c r="E8" s="1">
        <v>39813</v>
      </c>
      <c r="F8">
        <v>89.48</v>
      </c>
      <c r="G8">
        <v>14.937981000000001</v>
      </c>
      <c r="I8" s="1">
        <v>39813</v>
      </c>
      <c r="J8">
        <v>87.213300000000004</v>
      </c>
      <c r="K8">
        <v>6.7021369999999996</v>
      </c>
      <c r="M8" s="1">
        <v>39813</v>
      </c>
      <c r="N8">
        <v>93.548100000000005</v>
      </c>
      <c r="O8">
        <v>6.7619150000000001</v>
      </c>
    </row>
    <row r="9" spans="1:15" x14ac:dyDescent="0.35">
      <c r="A9" s="1">
        <v>39843</v>
      </c>
      <c r="B9">
        <v>81.19</v>
      </c>
      <c r="C9">
        <v>5.7867800000000003</v>
      </c>
      <c r="E9" s="1">
        <v>39843</v>
      </c>
      <c r="F9">
        <v>89.63</v>
      </c>
      <c r="G9">
        <v>13.287077</v>
      </c>
      <c r="I9" s="1">
        <v>39843</v>
      </c>
      <c r="J9">
        <v>81.564099999999996</v>
      </c>
      <c r="K9">
        <v>6.371048</v>
      </c>
      <c r="M9" s="1">
        <v>39843</v>
      </c>
      <c r="N9">
        <v>84.586600000000004</v>
      </c>
      <c r="O9">
        <v>7.1137059999999996</v>
      </c>
    </row>
    <row r="10" spans="1:15" x14ac:dyDescent="0.35">
      <c r="A10" s="1">
        <v>39871</v>
      </c>
      <c r="B10">
        <v>75.989999999999995</v>
      </c>
      <c r="C10">
        <v>6.2181540000000002</v>
      </c>
      <c r="E10" s="1">
        <v>39871</v>
      </c>
      <c r="F10">
        <v>84.02</v>
      </c>
      <c r="G10">
        <v>13.961372000000001</v>
      </c>
      <c r="I10" s="1">
        <v>39871</v>
      </c>
      <c r="J10">
        <v>76.622600000000006</v>
      </c>
      <c r="K10">
        <v>6.7928879999999996</v>
      </c>
      <c r="M10" s="1">
        <v>39871</v>
      </c>
      <c r="N10">
        <v>77.578500000000005</v>
      </c>
      <c r="O10">
        <v>7.7847379999999999</v>
      </c>
    </row>
    <row r="11" spans="1:15" x14ac:dyDescent="0.35">
      <c r="A11" s="1">
        <v>39903</v>
      </c>
      <c r="B11">
        <v>81.3</v>
      </c>
      <c r="C11">
        <v>6.0569899999999999</v>
      </c>
      <c r="E11" s="1">
        <v>39903</v>
      </c>
      <c r="F11">
        <v>90.05</v>
      </c>
      <c r="G11">
        <v>12.658814</v>
      </c>
      <c r="I11" s="1">
        <v>39903</v>
      </c>
      <c r="J11">
        <v>81.780900000000003</v>
      </c>
      <c r="K11">
        <v>6.5188759999999997</v>
      </c>
      <c r="M11" s="1">
        <v>39903</v>
      </c>
      <c r="N11">
        <v>84.307900000000004</v>
      </c>
      <c r="O11">
        <v>7.4984070000000003</v>
      </c>
    </row>
    <row r="12" spans="1:15" x14ac:dyDescent="0.35">
      <c r="A12" s="1">
        <v>39933</v>
      </c>
      <c r="B12">
        <v>87.03</v>
      </c>
      <c r="C12">
        <v>5.8209369999999998</v>
      </c>
      <c r="E12" s="1">
        <v>39933</v>
      </c>
      <c r="F12">
        <v>98.49</v>
      </c>
      <c r="G12">
        <v>11.520595</v>
      </c>
      <c r="I12" s="1">
        <v>39933</v>
      </c>
      <c r="J12">
        <v>87.597800000000007</v>
      </c>
      <c r="K12">
        <v>6.1377759999999997</v>
      </c>
      <c r="M12" s="1">
        <v>39933</v>
      </c>
      <c r="N12">
        <v>91.168999999999997</v>
      </c>
      <c r="O12">
        <v>7.2959440000000004</v>
      </c>
    </row>
    <row r="13" spans="1:15" x14ac:dyDescent="0.35">
      <c r="A13" s="1">
        <v>39962</v>
      </c>
      <c r="B13">
        <v>90.91</v>
      </c>
      <c r="C13">
        <v>5.9740450000000003</v>
      </c>
      <c r="E13" s="1">
        <v>39962</v>
      </c>
      <c r="F13">
        <v>104.5</v>
      </c>
      <c r="G13">
        <v>11.205056000000001</v>
      </c>
      <c r="I13" s="1">
        <v>39962</v>
      </c>
      <c r="J13">
        <v>91.787700000000001</v>
      </c>
      <c r="K13">
        <v>6.2622910000000003</v>
      </c>
      <c r="M13" s="1">
        <v>39962</v>
      </c>
      <c r="N13">
        <v>94.350899999999996</v>
      </c>
      <c r="O13">
        <v>7.485385</v>
      </c>
    </row>
    <row r="14" spans="1:15" x14ac:dyDescent="0.35">
      <c r="A14" s="1">
        <v>39994</v>
      </c>
      <c r="B14">
        <v>91.12</v>
      </c>
      <c r="C14">
        <v>6.231052</v>
      </c>
      <c r="E14" s="1">
        <v>39994</v>
      </c>
      <c r="F14">
        <v>104.05</v>
      </c>
      <c r="G14">
        <v>11.634236</v>
      </c>
      <c r="I14" s="1">
        <v>39994</v>
      </c>
      <c r="J14">
        <v>91.936000000000007</v>
      </c>
      <c r="K14">
        <v>6.5415260000000002</v>
      </c>
      <c r="M14" s="1">
        <v>39994</v>
      </c>
      <c r="N14">
        <v>94.588399999999993</v>
      </c>
      <c r="O14">
        <v>7.5625239999999998</v>
      </c>
    </row>
    <row r="15" spans="1:15" x14ac:dyDescent="0.35">
      <c r="A15" s="1">
        <v>40025</v>
      </c>
      <c r="B15">
        <v>94.57</v>
      </c>
      <c r="C15">
        <v>5.2585110000000004</v>
      </c>
      <c r="E15" s="1">
        <v>40025</v>
      </c>
      <c r="F15">
        <v>112.06</v>
      </c>
      <c r="G15">
        <v>10.324173</v>
      </c>
      <c r="I15" s="1">
        <v>40025</v>
      </c>
      <c r="J15">
        <v>95.891400000000004</v>
      </c>
      <c r="K15">
        <v>5.815753</v>
      </c>
      <c r="M15" s="1">
        <v>40025</v>
      </c>
      <c r="N15">
        <v>97.465900000000005</v>
      </c>
      <c r="O15">
        <v>7.4859030000000004</v>
      </c>
    </row>
    <row r="16" spans="1:15" x14ac:dyDescent="0.35">
      <c r="A16" s="1">
        <v>40056</v>
      </c>
      <c r="B16">
        <v>94.63</v>
      </c>
      <c r="C16">
        <v>5.1371209999999996</v>
      </c>
      <c r="E16" s="1">
        <v>40056</v>
      </c>
      <c r="F16">
        <v>111.41</v>
      </c>
      <c r="G16">
        <v>10.579707000000001</v>
      </c>
      <c r="I16" s="1">
        <v>40056</v>
      </c>
      <c r="J16">
        <v>95.734899999999996</v>
      </c>
      <c r="K16">
        <v>5.758845</v>
      </c>
      <c r="M16" s="1">
        <v>40056</v>
      </c>
      <c r="N16">
        <v>98.200999999999993</v>
      </c>
      <c r="O16">
        <v>7.490742</v>
      </c>
    </row>
    <row r="17" spans="1:15" x14ac:dyDescent="0.35">
      <c r="A17" s="1">
        <v>40086</v>
      </c>
      <c r="B17">
        <v>98.14</v>
      </c>
      <c r="C17">
        <v>6.2377140000000004</v>
      </c>
      <c r="E17" s="1">
        <v>40086</v>
      </c>
      <c r="F17">
        <v>117.75</v>
      </c>
      <c r="G17">
        <v>9.1251230000000003</v>
      </c>
      <c r="I17" s="1">
        <v>40086</v>
      </c>
      <c r="J17">
        <v>99.749300000000005</v>
      </c>
      <c r="K17">
        <v>6.3574020000000004</v>
      </c>
      <c r="M17" s="1">
        <v>40086</v>
      </c>
      <c r="N17">
        <v>101.30840000000001</v>
      </c>
      <c r="O17">
        <v>7.443702</v>
      </c>
    </row>
    <row r="18" spans="1:15" x14ac:dyDescent="0.35">
      <c r="A18" s="1">
        <v>40116</v>
      </c>
      <c r="B18">
        <v>99.28</v>
      </c>
      <c r="C18">
        <v>6.2319589999999998</v>
      </c>
      <c r="E18" s="1">
        <v>40116</v>
      </c>
      <c r="F18">
        <v>118.53</v>
      </c>
      <c r="G18">
        <v>9.291499</v>
      </c>
      <c r="I18" s="1">
        <v>40116</v>
      </c>
      <c r="J18">
        <v>100.7426</v>
      </c>
      <c r="K18">
        <v>6.3839170000000003</v>
      </c>
      <c r="M18" s="1">
        <v>40116</v>
      </c>
      <c r="N18">
        <v>103.1662</v>
      </c>
      <c r="O18">
        <v>7.3978840000000003</v>
      </c>
    </row>
    <row r="19" spans="1:15" x14ac:dyDescent="0.35">
      <c r="A19" s="1">
        <v>40147</v>
      </c>
      <c r="B19">
        <v>101.86</v>
      </c>
      <c r="C19">
        <v>6.1248040000000001</v>
      </c>
      <c r="E19" s="1">
        <v>40147</v>
      </c>
      <c r="F19">
        <v>118.5</v>
      </c>
      <c r="G19">
        <v>9.3892340000000001</v>
      </c>
      <c r="I19" s="1">
        <v>40147</v>
      </c>
      <c r="J19">
        <v>103.0031</v>
      </c>
      <c r="K19">
        <v>6.2530780000000004</v>
      </c>
      <c r="M19" s="1">
        <v>40147</v>
      </c>
      <c r="N19">
        <v>106.32850000000001</v>
      </c>
      <c r="O19">
        <v>7.41784</v>
      </c>
    </row>
    <row r="20" spans="1:15" x14ac:dyDescent="0.35">
      <c r="A20" s="1">
        <v>40178</v>
      </c>
      <c r="B20">
        <v>101.39</v>
      </c>
      <c r="C20">
        <v>6.1034949999999997</v>
      </c>
      <c r="E20" s="1">
        <v>40178</v>
      </c>
      <c r="F20">
        <v>120.68</v>
      </c>
      <c r="G20">
        <v>9.8222140000000007</v>
      </c>
      <c r="I20" s="1">
        <v>40178</v>
      </c>
      <c r="J20">
        <v>102.745</v>
      </c>
      <c r="K20">
        <v>6.2569509999999999</v>
      </c>
      <c r="M20" s="1">
        <v>40178</v>
      </c>
      <c r="N20">
        <v>105.99679999999999</v>
      </c>
      <c r="O20">
        <v>7.4476659999999999</v>
      </c>
    </row>
    <row r="21" spans="1:15" x14ac:dyDescent="0.35">
      <c r="A21" s="1">
        <v>40207</v>
      </c>
      <c r="B21">
        <v>100.87</v>
      </c>
      <c r="C21">
        <v>5.8780780000000004</v>
      </c>
      <c r="E21" s="1">
        <v>40207</v>
      </c>
      <c r="F21">
        <v>124.06</v>
      </c>
      <c r="G21">
        <v>9.1374720000000007</v>
      </c>
      <c r="I21" s="1">
        <v>40207</v>
      </c>
      <c r="J21">
        <v>102.2544</v>
      </c>
      <c r="K21">
        <v>5.9864860000000002</v>
      </c>
      <c r="M21" s="1">
        <v>40207</v>
      </c>
      <c r="N21">
        <v>107.3796</v>
      </c>
      <c r="O21">
        <v>7.2970980000000001</v>
      </c>
    </row>
    <row r="22" spans="1:15" x14ac:dyDescent="0.35">
      <c r="A22" s="1">
        <v>40235</v>
      </c>
      <c r="B22">
        <v>102.37</v>
      </c>
      <c r="C22">
        <v>5.7988730000000004</v>
      </c>
      <c r="E22" s="1">
        <v>40235</v>
      </c>
      <c r="F22">
        <v>122.68</v>
      </c>
      <c r="G22">
        <v>9.227506</v>
      </c>
      <c r="I22" s="1">
        <v>40235</v>
      </c>
      <c r="J22">
        <v>103.4755</v>
      </c>
      <c r="K22">
        <v>5.9000469999999998</v>
      </c>
      <c r="M22" s="1">
        <v>40235</v>
      </c>
      <c r="N22">
        <v>109.119</v>
      </c>
      <c r="O22">
        <v>7.2703490000000004</v>
      </c>
    </row>
    <row r="23" spans="1:15" x14ac:dyDescent="0.35">
      <c r="A23" s="1">
        <v>40268</v>
      </c>
      <c r="B23">
        <v>106.08</v>
      </c>
      <c r="C23">
        <v>5.6451089999999997</v>
      </c>
      <c r="E23" s="1">
        <v>40268</v>
      </c>
      <c r="F23">
        <v>128.13999999999999</v>
      </c>
      <c r="G23">
        <v>8.8118160000000003</v>
      </c>
      <c r="I23" s="1">
        <v>40268</v>
      </c>
      <c r="J23">
        <v>107.0249</v>
      </c>
      <c r="K23">
        <v>5.7337999999999996</v>
      </c>
      <c r="M23" s="1">
        <v>40268</v>
      </c>
      <c r="N23">
        <v>114.88460000000001</v>
      </c>
      <c r="O23">
        <v>7.103783</v>
      </c>
    </row>
    <row r="24" spans="1:15" x14ac:dyDescent="0.35">
      <c r="A24" s="1">
        <v>40298</v>
      </c>
      <c r="B24">
        <v>107.63</v>
      </c>
      <c r="C24">
        <v>5.6271880000000003</v>
      </c>
      <c r="E24" s="1">
        <v>40298</v>
      </c>
      <c r="F24">
        <v>131.54</v>
      </c>
      <c r="G24">
        <v>9.1283560000000001</v>
      </c>
      <c r="I24" s="1">
        <v>40298</v>
      </c>
      <c r="J24">
        <v>108.5416</v>
      </c>
      <c r="K24">
        <v>5.7815009999999996</v>
      </c>
      <c r="M24" s="1">
        <v>40298</v>
      </c>
      <c r="N24">
        <v>117.6829</v>
      </c>
      <c r="O24">
        <v>6.932582</v>
      </c>
    </row>
    <row r="25" spans="1:15" x14ac:dyDescent="0.35">
      <c r="A25" s="1">
        <v>40329</v>
      </c>
      <c r="B25">
        <v>101.53</v>
      </c>
      <c r="C25">
        <v>5.6714549999999999</v>
      </c>
      <c r="E25" s="1">
        <v>40329</v>
      </c>
      <c r="F25">
        <v>127.11</v>
      </c>
      <c r="G25">
        <v>8.9316010000000006</v>
      </c>
      <c r="I25" s="1">
        <v>40329</v>
      </c>
      <c r="J25">
        <v>102.5128</v>
      </c>
      <c r="K25">
        <v>5.7843609999999996</v>
      </c>
      <c r="M25" s="1">
        <v>40329</v>
      </c>
      <c r="N25">
        <v>111.9569</v>
      </c>
      <c r="O25">
        <v>7.026929</v>
      </c>
    </row>
    <row r="26" spans="1:15" x14ac:dyDescent="0.35">
      <c r="A26" s="1">
        <v>40359</v>
      </c>
      <c r="B26">
        <v>102.05</v>
      </c>
      <c r="C26">
        <v>5.5053900000000002</v>
      </c>
      <c r="E26" s="1">
        <v>40359</v>
      </c>
      <c r="F26">
        <v>130.19</v>
      </c>
      <c r="G26">
        <v>8.6347170000000002</v>
      </c>
      <c r="I26" s="1">
        <v>40359</v>
      </c>
      <c r="J26">
        <v>102.95740000000001</v>
      </c>
      <c r="K26">
        <v>5.617343</v>
      </c>
      <c r="M26" s="1">
        <v>40359</v>
      </c>
      <c r="N26">
        <v>114.3364</v>
      </c>
      <c r="O26">
        <v>6.8625829999999999</v>
      </c>
    </row>
    <row r="27" spans="1:15" x14ac:dyDescent="0.35">
      <c r="A27" s="1">
        <v>40389</v>
      </c>
      <c r="B27">
        <v>106.59</v>
      </c>
      <c r="C27">
        <v>5.6188209999999996</v>
      </c>
      <c r="E27" s="1">
        <v>40389</v>
      </c>
      <c r="F27">
        <v>136.58000000000001</v>
      </c>
      <c r="G27">
        <v>8.3572699999999998</v>
      </c>
      <c r="I27" s="1">
        <v>40389</v>
      </c>
      <c r="J27">
        <v>107.2871</v>
      </c>
      <c r="K27">
        <v>5.7497619999999996</v>
      </c>
      <c r="M27" s="1">
        <v>40389</v>
      </c>
      <c r="N27">
        <v>121.1902</v>
      </c>
      <c r="O27">
        <v>6.6353390000000001</v>
      </c>
    </row>
    <row r="28" spans="1:15" x14ac:dyDescent="0.35">
      <c r="A28" s="1">
        <v>40421</v>
      </c>
      <c r="B28">
        <v>107.25</v>
      </c>
      <c r="C28">
        <v>5.4211999999999998</v>
      </c>
      <c r="E28" s="1">
        <v>40421</v>
      </c>
      <c r="F28">
        <v>137.11000000000001</v>
      </c>
      <c r="G28">
        <v>8.3430459999999993</v>
      </c>
      <c r="I28" s="1">
        <v>40421</v>
      </c>
      <c r="J28">
        <v>107.6489</v>
      </c>
      <c r="K28">
        <v>5.586195</v>
      </c>
      <c r="M28" s="1">
        <v>40421</v>
      </c>
      <c r="N28">
        <v>123.634</v>
      </c>
      <c r="O28">
        <v>6.3586479999999996</v>
      </c>
    </row>
    <row r="29" spans="1:15" x14ac:dyDescent="0.35">
      <c r="A29" s="1">
        <v>40451</v>
      </c>
      <c r="B29">
        <v>113.25</v>
      </c>
      <c r="C29">
        <v>5.3705870000000004</v>
      </c>
      <c r="E29" s="1">
        <v>40451</v>
      </c>
      <c r="F29">
        <v>145.46</v>
      </c>
      <c r="G29">
        <v>7.8473410000000001</v>
      </c>
      <c r="I29" s="1">
        <v>40451</v>
      </c>
      <c r="J29">
        <v>113.5835</v>
      </c>
      <c r="K29">
        <v>5.4930529999999997</v>
      </c>
      <c r="M29" s="1">
        <v>40451</v>
      </c>
      <c r="N29">
        <v>131.40969999999999</v>
      </c>
      <c r="O29">
        <v>6.2732210000000004</v>
      </c>
    </row>
    <row r="30" spans="1:15" x14ac:dyDescent="0.35">
      <c r="A30" s="1">
        <v>40480</v>
      </c>
      <c r="B30">
        <v>114.38</v>
      </c>
      <c r="C30">
        <v>5.5104639999999998</v>
      </c>
      <c r="E30" s="1">
        <v>40480</v>
      </c>
      <c r="F30">
        <v>149.54</v>
      </c>
      <c r="G30">
        <v>7.3600519999999996</v>
      </c>
      <c r="I30" s="1">
        <v>40480</v>
      </c>
      <c r="J30">
        <v>115.0433</v>
      </c>
      <c r="K30">
        <v>5.5694759999999999</v>
      </c>
      <c r="M30" s="1">
        <v>40480</v>
      </c>
      <c r="N30">
        <v>132.1977</v>
      </c>
      <c r="O30">
        <v>6.4007379999999996</v>
      </c>
    </row>
    <row r="31" spans="1:15" x14ac:dyDescent="0.35">
      <c r="A31" s="1">
        <v>40512</v>
      </c>
      <c r="B31">
        <v>110.15</v>
      </c>
      <c r="C31">
        <v>5.7786980000000003</v>
      </c>
      <c r="E31" s="1">
        <v>40512</v>
      </c>
      <c r="F31">
        <v>144.34</v>
      </c>
      <c r="G31">
        <v>7.6294009999999997</v>
      </c>
      <c r="I31" s="1">
        <v>40512</v>
      </c>
      <c r="J31">
        <v>111.1174</v>
      </c>
      <c r="K31">
        <v>5.839118</v>
      </c>
      <c r="M31" s="1">
        <v>40512</v>
      </c>
      <c r="N31">
        <v>125.4786</v>
      </c>
      <c r="O31">
        <v>6.7277440000000004</v>
      </c>
    </row>
    <row r="32" spans="1:15" x14ac:dyDescent="0.35">
      <c r="A32" s="1">
        <v>40543</v>
      </c>
      <c r="B32">
        <v>113.5</v>
      </c>
      <c r="C32">
        <v>5.9063809999999997</v>
      </c>
      <c r="E32" s="1">
        <v>40543</v>
      </c>
      <c r="F32">
        <v>143.63999999999999</v>
      </c>
      <c r="G32">
        <v>7.6405079999999996</v>
      </c>
      <c r="I32" s="1">
        <v>40543</v>
      </c>
      <c r="J32">
        <v>114.1951</v>
      </c>
      <c r="K32">
        <v>5.9510360000000002</v>
      </c>
      <c r="M32" s="1">
        <v>40543</v>
      </c>
      <c r="N32">
        <v>128.1277</v>
      </c>
      <c r="O32">
        <v>6.8216989999999997</v>
      </c>
    </row>
    <row r="33" spans="1:15" x14ac:dyDescent="0.35">
      <c r="A33" s="1">
        <v>40574</v>
      </c>
      <c r="B33">
        <v>113.32</v>
      </c>
      <c r="C33">
        <v>6.0216419999999999</v>
      </c>
      <c r="E33" s="1">
        <v>40574</v>
      </c>
      <c r="F33">
        <v>138.35</v>
      </c>
      <c r="G33">
        <v>8.0342830000000003</v>
      </c>
      <c r="I33" s="1">
        <v>40574</v>
      </c>
      <c r="J33">
        <v>113.97839999999999</v>
      </c>
      <c r="K33">
        <v>6.1066060000000002</v>
      </c>
      <c r="M33" s="1">
        <v>40574</v>
      </c>
      <c r="N33">
        <v>125.11920000000001</v>
      </c>
      <c r="O33">
        <v>6.8928919999999998</v>
      </c>
    </row>
    <row r="34" spans="1:15" x14ac:dyDescent="0.35">
      <c r="A34" s="1">
        <v>40602</v>
      </c>
      <c r="B34">
        <v>114.25</v>
      </c>
      <c r="C34">
        <v>5.9788350000000001</v>
      </c>
      <c r="E34" s="1">
        <v>40602</v>
      </c>
      <c r="F34">
        <v>140.22</v>
      </c>
      <c r="G34">
        <v>8.7841120000000004</v>
      </c>
      <c r="I34" s="1">
        <v>40602</v>
      </c>
      <c r="J34">
        <v>115.0337</v>
      </c>
      <c r="K34">
        <v>6.1986109999999996</v>
      </c>
      <c r="M34" s="1">
        <v>40602</v>
      </c>
      <c r="N34">
        <v>125.95869999999999</v>
      </c>
      <c r="O34">
        <v>7.0671140000000001</v>
      </c>
    </row>
    <row r="35" spans="1:15" x14ac:dyDescent="0.35">
      <c r="A35" s="1">
        <v>40633</v>
      </c>
      <c r="B35">
        <v>117.23</v>
      </c>
      <c r="C35">
        <v>6.0267520000000001</v>
      </c>
      <c r="E35" s="1">
        <v>40633</v>
      </c>
      <c r="F35">
        <v>145.35</v>
      </c>
      <c r="G35">
        <v>8.6881839999999997</v>
      </c>
      <c r="I35" s="1">
        <v>40633</v>
      </c>
      <c r="J35">
        <v>118.1895</v>
      </c>
      <c r="K35">
        <v>6.2437709999999997</v>
      </c>
      <c r="M35" s="1">
        <v>40633</v>
      </c>
      <c r="N35">
        <v>129.4066</v>
      </c>
      <c r="O35">
        <v>6.9858830000000003</v>
      </c>
    </row>
    <row r="36" spans="1:15" x14ac:dyDescent="0.35">
      <c r="A36" s="1">
        <v>40662</v>
      </c>
      <c r="B36">
        <v>122.29</v>
      </c>
      <c r="C36">
        <v>6.0705869999999997</v>
      </c>
      <c r="E36" s="1">
        <v>40662</v>
      </c>
      <c r="F36">
        <v>149.47</v>
      </c>
      <c r="G36">
        <v>8.5079799999999999</v>
      </c>
      <c r="I36" s="1">
        <v>40662</v>
      </c>
      <c r="J36">
        <v>122.9602</v>
      </c>
      <c r="K36">
        <v>6.2667390000000003</v>
      </c>
      <c r="M36" s="1">
        <v>40662</v>
      </c>
      <c r="N36">
        <v>135.3416</v>
      </c>
      <c r="O36">
        <v>6.8793129999999998</v>
      </c>
    </row>
    <row r="37" spans="1:15" x14ac:dyDescent="0.35">
      <c r="A37" s="1">
        <v>40694</v>
      </c>
      <c r="B37">
        <v>121.81</v>
      </c>
      <c r="C37">
        <v>5.9721039999999999</v>
      </c>
      <c r="E37" s="1">
        <v>40694</v>
      </c>
      <c r="F37">
        <v>147.79</v>
      </c>
      <c r="G37">
        <v>8.5924099999999992</v>
      </c>
      <c r="I37" s="1">
        <v>40694</v>
      </c>
      <c r="J37">
        <v>121.90900000000001</v>
      </c>
      <c r="K37">
        <v>6.231668</v>
      </c>
      <c r="M37" s="1">
        <v>40694</v>
      </c>
      <c r="N37">
        <v>137.15799999999999</v>
      </c>
      <c r="O37">
        <v>6.6305899999999998</v>
      </c>
    </row>
    <row r="38" spans="1:15" x14ac:dyDescent="0.35">
      <c r="A38" s="1">
        <v>40724</v>
      </c>
      <c r="B38">
        <v>122.99</v>
      </c>
      <c r="C38">
        <v>6.105658</v>
      </c>
      <c r="E38" s="1">
        <v>40724</v>
      </c>
      <c r="F38">
        <v>147.35</v>
      </c>
      <c r="G38">
        <v>8.7359010000000001</v>
      </c>
      <c r="I38" s="1">
        <v>40724</v>
      </c>
      <c r="J38">
        <v>122.99760000000001</v>
      </c>
      <c r="K38">
        <v>6.3945749999999997</v>
      </c>
      <c r="M38" s="1">
        <v>40724</v>
      </c>
      <c r="N38">
        <v>137.7328</v>
      </c>
      <c r="O38">
        <v>6.5761079999999996</v>
      </c>
    </row>
    <row r="39" spans="1:15" x14ac:dyDescent="0.35">
      <c r="A39" s="1">
        <v>40753</v>
      </c>
      <c r="B39">
        <v>124.75</v>
      </c>
      <c r="C39">
        <v>6.1179839999999999</v>
      </c>
      <c r="E39" s="1">
        <v>40753</v>
      </c>
      <c r="F39">
        <v>149.38</v>
      </c>
      <c r="G39">
        <v>8.4340379999999993</v>
      </c>
      <c r="I39" s="1">
        <v>40753</v>
      </c>
      <c r="J39">
        <v>124.3503</v>
      </c>
      <c r="K39">
        <v>6.3992760000000004</v>
      </c>
      <c r="M39" s="1">
        <v>40753</v>
      </c>
      <c r="N39">
        <v>142.02080000000001</v>
      </c>
      <c r="O39">
        <v>6.4065580000000004</v>
      </c>
    </row>
    <row r="40" spans="1:15" x14ac:dyDescent="0.35">
      <c r="A40" s="1">
        <v>40786</v>
      </c>
      <c r="B40">
        <v>125.07</v>
      </c>
      <c r="C40">
        <v>5.6767620000000001</v>
      </c>
      <c r="E40" s="1">
        <v>40786</v>
      </c>
      <c r="F40">
        <v>151.5</v>
      </c>
      <c r="G40">
        <v>7.9754420000000001</v>
      </c>
      <c r="I40" s="1">
        <v>40786</v>
      </c>
      <c r="J40">
        <v>124.51300000000001</v>
      </c>
      <c r="K40">
        <v>5.944712</v>
      </c>
      <c r="M40" s="1">
        <v>40786</v>
      </c>
      <c r="N40">
        <v>144.62280000000001</v>
      </c>
      <c r="O40">
        <v>6.0559599999999998</v>
      </c>
    </row>
    <row r="41" spans="1:15" x14ac:dyDescent="0.35">
      <c r="A41" s="1">
        <v>40816</v>
      </c>
      <c r="B41">
        <v>111.74</v>
      </c>
      <c r="C41">
        <v>5.786791</v>
      </c>
      <c r="E41" s="1">
        <v>40816</v>
      </c>
      <c r="F41">
        <v>145.94</v>
      </c>
      <c r="G41">
        <v>8.1622120000000002</v>
      </c>
      <c r="I41" s="1">
        <v>40816</v>
      </c>
      <c r="J41">
        <v>112.1999</v>
      </c>
      <c r="K41">
        <v>6.0766080000000002</v>
      </c>
      <c r="M41" s="1">
        <v>40816</v>
      </c>
      <c r="N41">
        <v>131.16030000000001</v>
      </c>
      <c r="O41">
        <v>6.2631300000000003</v>
      </c>
    </row>
    <row r="42" spans="1:15" x14ac:dyDescent="0.35">
      <c r="A42" s="1">
        <v>40847</v>
      </c>
      <c r="B42">
        <v>119.03</v>
      </c>
      <c r="C42">
        <v>5.7796269999999996</v>
      </c>
      <c r="E42" s="1">
        <v>40847</v>
      </c>
      <c r="F42">
        <v>151.34</v>
      </c>
      <c r="G42">
        <v>8.4320620000000002</v>
      </c>
      <c r="I42" s="1">
        <v>40847</v>
      </c>
      <c r="J42">
        <v>119.13590000000001</v>
      </c>
      <c r="K42">
        <v>6.1305040000000002</v>
      </c>
      <c r="M42" s="1">
        <v>40847</v>
      </c>
      <c r="N42">
        <v>139.00530000000001</v>
      </c>
      <c r="O42">
        <v>6.088171</v>
      </c>
    </row>
    <row r="43" spans="1:15" x14ac:dyDescent="0.35">
      <c r="A43" s="1">
        <v>40877</v>
      </c>
      <c r="B43">
        <v>115.01</v>
      </c>
      <c r="C43">
        <v>5.7466929999999996</v>
      </c>
      <c r="E43" s="1">
        <v>40877</v>
      </c>
      <c r="F43">
        <v>146.63999999999999</v>
      </c>
      <c r="G43">
        <v>8.7494029999999992</v>
      </c>
      <c r="I43" s="1">
        <v>40877</v>
      </c>
      <c r="J43">
        <v>115.2021</v>
      </c>
      <c r="K43">
        <v>6.114134</v>
      </c>
      <c r="M43" s="1">
        <v>40877</v>
      </c>
      <c r="N43">
        <v>134.0821</v>
      </c>
      <c r="O43">
        <v>6.1681559999999998</v>
      </c>
    </row>
    <row r="44" spans="1:15" x14ac:dyDescent="0.35">
      <c r="A44" s="1">
        <v>40907</v>
      </c>
      <c r="B44">
        <v>113.32</v>
      </c>
      <c r="C44">
        <v>5.7158429999999996</v>
      </c>
      <c r="E44" s="1">
        <v>40907</v>
      </c>
      <c r="F44">
        <v>147.88999999999999</v>
      </c>
      <c r="G44">
        <v>8.8008030000000002</v>
      </c>
      <c r="I44" s="1">
        <v>40907</v>
      </c>
      <c r="J44">
        <v>113.4366</v>
      </c>
      <c r="K44">
        <v>6.1922050000000004</v>
      </c>
      <c r="M44" s="1">
        <v>40907</v>
      </c>
      <c r="N44">
        <v>134.78149999999999</v>
      </c>
      <c r="O44">
        <v>6.0583260000000001</v>
      </c>
    </row>
    <row r="45" spans="1:15" x14ac:dyDescent="0.35">
      <c r="A45" s="1">
        <v>40939</v>
      </c>
      <c r="B45">
        <v>119.92</v>
      </c>
      <c r="C45">
        <v>5.4672479999999997</v>
      </c>
      <c r="E45" s="1">
        <v>40939</v>
      </c>
      <c r="F45">
        <v>157.77000000000001</v>
      </c>
      <c r="G45">
        <v>9.1728719999999999</v>
      </c>
      <c r="I45" s="1">
        <v>40939</v>
      </c>
      <c r="J45">
        <v>119.9576</v>
      </c>
      <c r="K45">
        <v>5.8713040000000003</v>
      </c>
      <c r="M45" s="1">
        <v>40939</v>
      </c>
      <c r="N45">
        <v>144.08779999999999</v>
      </c>
      <c r="O45">
        <v>5.8032219999999999</v>
      </c>
    </row>
    <row r="46" spans="1:15" x14ac:dyDescent="0.35">
      <c r="A46" s="1">
        <v>40968</v>
      </c>
      <c r="B46">
        <v>122.4</v>
      </c>
      <c r="C46">
        <v>5.5253649999999999</v>
      </c>
      <c r="E46" s="1">
        <v>40968</v>
      </c>
      <c r="F46">
        <v>163.72</v>
      </c>
      <c r="G46">
        <v>8.7643590000000007</v>
      </c>
      <c r="I46" s="1">
        <v>40968</v>
      </c>
      <c r="J46">
        <v>122.81829999999999</v>
      </c>
      <c r="K46">
        <v>5.8661430000000001</v>
      </c>
      <c r="M46" s="1">
        <v>40968</v>
      </c>
      <c r="N46">
        <v>146.4066</v>
      </c>
      <c r="O46">
        <v>5.8605039999999997</v>
      </c>
    </row>
    <row r="47" spans="1:15" x14ac:dyDescent="0.35">
      <c r="A47" s="1">
        <v>40998</v>
      </c>
      <c r="B47">
        <v>120.24</v>
      </c>
      <c r="C47">
        <v>5.5719969999999996</v>
      </c>
      <c r="E47" s="1">
        <v>40998</v>
      </c>
      <c r="F47">
        <v>161.04</v>
      </c>
      <c r="G47">
        <v>9.0143570000000004</v>
      </c>
      <c r="I47" s="1">
        <v>40998</v>
      </c>
      <c r="J47">
        <v>120.6983</v>
      </c>
      <c r="K47">
        <v>5.94198</v>
      </c>
      <c r="M47" s="1">
        <v>40998</v>
      </c>
      <c r="N47">
        <v>143.68049999999999</v>
      </c>
      <c r="O47">
        <v>5.9956060000000004</v>
      </c>
    </row>
    <row r="48" spans="1:15" x14ac:dyDescent="0.35">
      <c r="A48" s="1">
        <v>41029</v>
      </c>
      <c r="B48">
        <v>120.65</v>
      </c>
      <c r="C48">
        <v>5.383616</v>
      </c>
      <c r="E48" s="1">
        <v>41029</v>
      </c>
      <c r="F48">
        <v>164.28</v>
      </c>
      <c r="G48">
        <v>9.0426870000000008</v>
      </c>
      <c r="I48" s="1">
        <v>41029</v>
      </c>
      <c r="J48">
        <v>121.1695</v>
      </c>
      <c r="K48">
        <v>5.7674709999999996</v>
      </c>
      <c r="M48" s="1">
        <v>41029</v>
      </c>
      <c r="N48">
        <v>145.30609999999999</v>
      </c>
      <c r="O48">
        <v>5.9209630000000004</v>
      </c>
    </row>
    <row r="49" spans="1:15" x14ac:dyDescent="0.35">
      <c r="A49" s="1">
        <v>41060</v>
      </c>
      <c r="B49">
        <v>113.56</v>
      </c>
      <c r="C49">
        <v>5.3225410000000002</v>
      </c>
      <c r="E49" s="1">
        <v>41060</v>
      </c>
      <c r="F49">
        <v>156.21</v>
      </c>
      <c r="G49">
        <v>9.2248180000000009</v>
      </c>
      <c r="I49" s="1">
        <v>41060</v>
      </c>
      <c r="J49">
        <v>114.26009999999999</v>
      </c>
      <c r="K49">
        <v>5.6926550000000002</v>
      </c>
      <c r="M49" s="1">
        <v>41060</v>
      </c>
      <c r="N49">
        <v>136.5453</v>
      </c>
      <c r="O49">
        <v>5.9843929999999999</v>
      </c>
    </row>
    <row r="50" spans="1:15" x14ac:dyDescent="0.35">
      <c r="A50" s="1">
        <v>41089</v>
      </c>
      <c r="B50">
        <v>118.4</v>
      </c>
      <c r="C50">
        <v>5.1712939999999996</v>
      </c>
      <c r="E50" s="1">
        <v>41089</v>
      </c>
      <c r="F50">
        <v>165</v>
      </c>
      <c r="G50">
        <v>8.7936479999999992</v>
      </c>
      <c r="I50" s="1">
        <v>41089</v>
      </c>
      <c r="J50">
        <v>118.7723</v>
      </c>
      <c r="K50">
        <v>5.5378509999999999</v>
      </c>
      <c r="M50" s="1">
        <v>41089</v>
      </c>
      <c r="N50">
        <v>145.27340000000001</v>
      </c>
      <c r="O50">
        <v>5.7301489999999999</v>
      </c>
    </row>
    <row r="51" spans="1:15" x14ac:dyDescent="0.35">
      <c r="A51" s="1">
        <v>41121</v>
      </c>
      <c r="B51">
        <v>121.16</v>
      </c>
      <c r="C51">
        <v>4.8131159999999999</v>
      </c>
      <c r="E51" s="1">
        <v>41121</v>
      </c>
      <c r="F51">
        <v>169.42</v>
      </c>
      <c r="G51">
        <v>8.0750270000000004</v>
      </c>
      <c r="I51" s="1">
        <v>41121</v>
      </c>
      <c r="J51">
        <v>120.89749999999999</v>
      </c>
      <c r="K51">
        <v>5.143942</v>
      </c>
      <c r="M51" s="1">
        <v>41121</v>
      </c>
      <c r="N51">
        <v>152.232</v>
      </c>
      <c r="O51">
        <v>5.3262400000000003</v>
      </c>
    </row>
    <row r="52" spans="1:15" x14ac:dyDescent="0.35">
      <c r="A52" s="1">
        <v>41152</v>
      </c>
      <c r="B52">
        <v>121.5</v>
      </c>
      <c r="C52">
        <v>4.8282489999999996</v>
      </c>
      <c r="E52" s="1">
        <v>41152</v>
      </c>
      <c r="F52">
        <v>169.56</v>
      </c>
      <c r="G52">
        <v>8.0320060000000009</v>
      </c>
      <c r="I52" s="1">
        <v>41152</v>
      </c>
      <c r="J52">
        <v>121.3986</v>
      </c>
      <c r="K52">
        <v>5.1404170000000002</v>
      </c>
      <c r="M52" s="1">
        <v>41152</v>
      </c>
      <c r="N52">
        <v>151.7287</v>
      </c>
      <c r="O52">
        <v>5.389958</v>
      </c>
    </row>
    <row r="53" spans="1:15" x14ac:dyDescent="0.35">
      <c r="A53" s="1">
        <v>41180</v>
      </c>
      <c r="B53">
        <v>124.5</v>
      </c>
      <c r="C53">
        <v>4.8448399999999996</v>
      </c>
      <c r="E53" s="1">
        <v>41180</v>
      </c>
      <c r="F53">
        <v>172.96</v>
      </c>
      <c r="G53">
        <v>7.9363130000000002</v>
      </c>
      <c r="I53" s="1">
        <v>41180</v>
      </c>
      <c r="J53">
        <v>124.2723</v>
      </c>
      <c r="K53">
        <v>5.1465709999999998</v>
      </c>
      <c r="M53" s="1">
        <v>41180</v>
      </c>
      <c r="N53">
        <v>155.66309999999999</v>
      </c>
      <c r="O53">
        <v>5.4190209999999999</v>
      </c>
    </row>
    <row r="54" spans="1:15" x14ac:dyDescent="0.35">
      <c r="A54" s="1">
        <v>41213</v>
      </c>
      <c r="B54">
        <v>125.66</v>
      </c>
      <c r="C54">
        <v>4.7205550000000001</v>
      </c>
      <c r="E54" s="1">
        <v>41213</v>
      </c>
      <c r="F54">
        <v>177.43</v>
      </c>
      <c r="G54">
        <v>7.3950610000000001</v>
      </c>
      <c r="I54" s="1">
        <v>41213</v>
      </c>
      <c r="J54">
        <v>125.8479</v>
      </c>
      <c r="K54">
        <v>4.9366180000000002</v>
      </c>
      <c r="M54" s="1">
        <v>41213</v>
      </c>
      <c r="N54">
        <v>156.43770000000001</v>
      </c>
      <c r="O54">
        <v>5.3425399999999996</v>
      </c>
    </row>
    <row r="55" spans="1:15" x14ac:dyDescent="0.35">
      <c r="A55" s="1">
        <v>41243</v>
      </c>
      <c r="B55">
        <v>126.43</v>
      </c>
      <c r="C55">
        <v>4.7217419999999999</v>
      </c>
      <c r="E55" s="1">
        <v>41243</v>
      </c>
      <c r="F55">
        <v>182.74</v>
      </c>
      <c r="G55">
        <v>7.3078890000000003</v>
      </c>
      <c r="I55" s="1">
        <v>41243</v>
      </c>
      <c r="J55">
        <v>126.8211</v>
      </c>
      <c r="K55">
        <v>4.8104269999999998</v>
      </c>
      <c r="M55" s="1">
        <v>41243</v>
      </c>
      <c r="N55">
        <v>158.5147</v>
      </c>
      <c r="O55">
        <v>5.2877140000000002</v>
      </c>
    </row>
    <row r="56" spans="1:15" x14ac:dyDescent="0.35">
      <c r="A56" s="1">
        <v>41274</v>
      </c>
      <c r="B56">
        <v>129.19</v>
      </c>
      <c r="C56">
        <v>4.6679700000000004</v>
      </c>
      <c r="E56" s="1">
        <v>41274</v>
      </c>
      <c r="F56">
        <v>180.93</v>
      </c>
      <c r="G56">
        <v>7.2970889999999997</v>
      </c>
      <c r="I56" s="1">
        <v>41274</v>
      </c>
      <c r="J56">
        <v>129.27780000000001</v>
      </c>
      <c r="K56">
        <v>4.754918</v>
      </c>
      <c r="M56" s="1">
        <v>41274</v>
      </c>
      <c r="N56">
        <v>161.7081</v>
      </c>
      <c r="O56">
        <v>5.2379559999999996</v>
      </c>
    </row>
    <row r="57" spans="1:15" x14ac:dyDescent="0.35">
      <c r="A57" s="1">
        <v>41305</v>
      </c>
      <c r="B57">
        <v>129.71</v>
      </c>
      <c r="C57">
        <v>4.6250869999999997</v>
      </c>
      <c r="E57" s="1">
        <v>41305</v>
      </c>
      <c r="F57">
        <v>184.69</v>
      </c>
      <c r="G57">
        <v>7.0447839999999999</v>
      </c>
      <c r="I57" s="1">
        <v>41305</v>
      </c>
      <c r="J57">
        <v>129.94829999999999</v>
      </c>
      <c r="K57">
        <v>4.7121870000000001</v>
      </c>
      <c r="M57" s="1">
        <v>41305</v>
      </c>
      <c r="N57">
        <v>162.57919999999999</v>
      </c>
      <c r="O57">
        <v>5.1181270000000003</v>
      </c>
    </row>
    <row r="58" spans="1:15" x14ac:dyDescent="0.35">
      <c r="A58" s="1">
        <v>41333</v>
      </c>
      <c r="B58">
        <v>129.94999999999999</v>
      </c>
      <c r="C58">
        <v>4.6301119999999996</v>
      </c>
      <c r="E58" s="1">
        <v>41333</v>
      </c>
      <c r="F58">
        <v>184.94</v>
      </c>
      <c r="G58">
        <v>6.8223500000000001</v>
      </c>
      <c r="I58" s="1">
        <v>41333</v>
      </c>
      <c r="J58">
        <v>129.85140000000001</v>
      </c>
      <c r="K58">
        <v>4.728593</v>
      </c>
      <c r="M58" s="1">
        <v>41333</v>
      </c>
      <c r="N58">
        <v>164.45259999999999</v>
      </c>
      <c r="O58">
        <v>5.0075240000000001</v>
      </c>
    </row>
    <row r="59" spans="1:15" x14ac:dyDescent="0.35">
      <c r="A59" s="1">
        <v>41362</v>
      </c>
      <c r="B59">
        <v>129.15</v>
      </c>
      <c r="C59">
        <v>4.6774909999999998</v>
      </c>
      <c r="E59" s="1">
        <v>41362</v>
      </c>
      <c r="F59">
        <v>188.84</v>
      </c>
      <c r="G59">
        <v>7.0617460000000003</v>
      </c>
      <c r="I59" s="1">
        <v>41362</v>
      </c>
      <c r="J59">
        <v>128.7423</v>
      </c>
      <c r="K59">
        <v>4.8479130000000001</v>
      </c>
      <c r="M59" s="1">
        <v>41362</v>
      </c>
      <c r="N59">
        <v>166.51490000000001</v>
      </c>
      <c r="O59">
        <v>4.9659740000000001</v>
      </c>
    </row>
    <row r="60" spans="1:15" x14ac:dyDescent="0.35">
      <c r="A60" s="1">
        <v>41394</v>
      </c>
      <c r="B60">
        <v>132.83000000000001</v>
      </c>
      <c r="C60">
        <v>4.4514849999999999</v>
      </c>
      <c r="E60" s="1">
        <v>41394</v>
      </c>
      <c r="F60">
        <v>191.02</v>
      </c>
      <c r="G60">
        <v>6.8808879999999997</v>
      </c>
      <c r="I60" s="1">
        <v>41394</v>
      </c>
      <c r="J60">
        <v>131.88460000000001</v>
      </c>
      <c r="K60">
        <v>4.6238359999999998</v>
      </c>
      <c r="M60" s="1">
        <v>41394</v>
      </c>
      <c r="N60">
        <v>172.7253</v>
      </c>
      <c r="O60">
        <v>4.7331810000000001</v>
      </c>
    </row>
    <row r="61" spans="1:15" x14ac:dyDescent="0.35">
      <c r="A61" s="1">
        <v>41425</v>
      </c>
      <c r="B61">
        <v>125.24</v>
      </c>
      <c r="C61">
        <v>4.763058</v>
      </c>
      <c r="E61" s="1">
        <v>41425</v>
      </c>
      <c r="F61">
        <v>186.18</v>
      </c>
      <c r="G61">
        <v>10.037108</v>
      </c>
      <c r="I61" s="1">
        <v>41425</v>
      </c>
      <c r="J61">
        <v>125.667</v>
      </c>
      <c r="K61">
        <v>4.9656390000000004</v>
      </c>
      <c r="M61" s="1">
        <v>41425</v>
      </c>
      <c r="N61">
        <v>158.58279999999999</v>
      </c>
      <c r="O61">
        <v>5.2032100000000003</v>
      </c>
    </row>
    <row r="62" spans="1:15" x14ac:dyDescent="0.35">
      <c r="A62" s="1">
        <v>41453</v>
      </c>
      <c r="B62">
        <v>120.56</v>
      </c>
      <c r="C62">
        <v>5.2909100000000002</v>
      </c>
      <c r="E62" s="1">
        <v>41453</v>
      </c>
      <c r="F62">
        <v>183.13</v>
      </c>
      <c r="G62">
        <v>10.636925</v>
      </c>
      <c r="I62" s="1">
        <v>41453</v>
      </c>
      <c r="J62">
        <v>121.90560000000001</v>
      </c>
      <c r="K62">
        <v>5.4979060000000004</v>
      </c>
      <c r="M62" s="1">
        <v>41453</v>
      </c>
      <c r="N62">
        <v>148.91839999999999</v>
      </c>
      <c r="O62">
        <v>5.7802389999999999</v>
      </c>
    </row>
    <row r="63" spans="1:15" x14ac:dyDescent="0.35">
      <c r="A63" s="1">
        <v>41486</v>
      </c>
      <c r="B63">
        <v>121.21</v>
      </c>
      <c r="C63">
        <v>5.2373479999999999</v>
      </c>
      <c r="E63" s="1">
        <v>41486</v>
      </c>
      <c r="F63">
        <v>188.38</v>
      </c>
      <c r="G63">
        <v>10.159208</v>
      </c>
      <c r="I63" s="1">
        <v>41486</v>
      </c>
      <c r="J63">
        <v>122.9335</v>
      </c>
      <c r="K63">
        <v>5.3956020000000002</v>
      </c>
      <c r="M63" s="1">
        <v>41486</v>
      </c>
      <c r="N63">
        <v>148.74789999999999</v>
      </c>
      <c r="O63">
        <v>5.8646799999999999</v>
      </c>
    </row>
    <row r="64" spans="1:15" x14ac:dyDescent="0.35">
      <c r="A64" s="1">
        <v>41516</v>
      </c>
      <c r="B64">
        <v>118.1</v>
      </c>
      <c r="C64">
        <v>5.4860959999999999</v>
      </c>
      <c r="E64" s="1">
        <v>41516</v>
      </c>
      <c r="F64">
        <v>187.99</v>
      </c>
      <c r="G64">
        <v>10.413283</v>
      </c>
      <c r="I64" s="1">
        <v>41516</v>
      </c>
      <c r="J64">
        <v>120.495</v>
      </c>
      <c r="K64">
        <v>5.6380359999999996</v>
      </c>
      <c r="M64" s="1">
        <v>41516</v>
      </c>
      <c r="N64">
        <v>142.37360000000001</v>
      </c>
      <c r="O64">
        <v>6.1121429999999997</v>
      </c>
    </row>
    <row r="65" spans="1:15" x14ac:dyDescent="0.35">
      <c r="A65" s="1">
        <v>41547</v>
      </c>
      <c r="B65">
        <v>122.98</v>
      </c>
      <c r="C65">
        <v>5.341901</v>
      </c>
      <c r="E65" s="1">
        <v>41547</v>
      </c>
      <c r="F65">
        <v>197.01</v>
      </c>
      <c r="G65">
        <v>9.8083589999999994</v>
      </c>
      <c r="I65" s="1">
        <v>41547</v>
      </c>
      <c r="J65">
        <v>125.6313</v>
      </c>
      <c r="K65">
        <v>5.4758849999999999</v>
      </c>
      <c r="M65" s="1">
        <v>41547</v>
      </c>
      <c r="N65">
        <v>147.77180000000001</v>
      </c>
      <c r="O65">
        <v>5.9262360000000003</v>
      </c>
    </row>
    <row r="66" spans="1:15" x14ac:dyDescent="0.35">
      <c r="A66" s="1">
        <v>41578</v>
      </c>
      <c r="B66">
        <v>125.79</v>
      </c>
      <c r="C66">
        <v>5.2312240000000001</v>
      </c>
      <c r="E66" s="1">
        <v>41578</v>
      </c>
      <c r="F66">
        <v>202.82</v>
      </c>
      <c r="G66">
        <v>9.4549520000000005</v>
      </c>
      <c r="I66" s="1">
        <v>41578</v>
      </c>
      <c r="J66">
        <v>128.2259</v>
      </c>
      <c r="K66">
        <v>5.3510629999999999</v>
      </c>
      <c r="M66" s="1">
        <v>41578</v>
      </c>
      <c r="N66">
        <v>152.68690000000001</v>
      </c>
      <c r="O66">
        <v>5.8202870000000004</v>
      </c>
    </row>
    <row r="67" spans="1:15" x14ac:dyDescent="0.35">
      <c r="A67" s="1">
        <v>41607</v>
      </c>
      <c r="B67">
        <v>122.32</v>
      </c>
      <c r="C67">
        <v>5.4637869999999999</v>
      </c>
      <c r="E67" s="1">
        <v>41607</v>
      </c>
      <c r="F67">
        <v>202.93</v>
      </c>
      <c r="G67">
        <v>9.5207289999999993</v>
      </c>
      <c r="I67" s="1">
        <v>41607</v>
      </c>
      <c r="J67">
        <v>125.425</v>
      </c>
      <c r="K67">
        <v>5.5581209999999999</v>
      </c>
      <c r="M67" s="1">
        <v>41607</v>
      </c>
      <c r="N67">
        <v>146.09569999999999</v>
      </c>
      <c r="O67">
        <v>6.1238530000000004</v>
      </c>
    </row>
    <row r="68" spans="1:15" x14ac:dyDescent="0.35">
      <c r="A68" s="1">
        <v>41639</v>
      </c>
      <c r="B68">
        <v>122.29</v>
      </c>
      <c r="C68">
        <v>5.4812510000000003</v>
      </c>
      <c r="E68" s="1">
        <v>41639</v>
      </c>
      <c r="F68">
        <v>205.93</v>
      </c>
      <c r="G68">
        <v>9.6130600000000008</v>
      </c>
      <c r="I68" s="1">
        <v>41639</v>
      </c>
      <c r="J68">
        <v>125.54040000000001</v>
      </c>
      <c r="K68">
        <v>5.5938030000000003</v>
      </c>
      <c r="M68" s="1">
        <v>41639</v>
      </c>
      <c r="N68">
        <v>145.91749999999999</v>
      </c>
      <c r="O68">
        <v>6.1111219999999999</v>
      </c>
    </row>
    <row r="69" spans="1:15" x14ac:dyDescent="0.35">
      <c r="A69" s="1">
        <v>41670</v>
      </c>
      <c r="B69">
        <v>118.4</v>
      </c>
      <c r="C69">
        <v>5.5758369999999999</v>
      </c>
      <c r="E69" s="1">
        <v>41670</v>
      </c>
      <c r="F69">
        <v>198.96</v>
      </c>
      <c r="G69">
        <v>9.8938050000000004</v>
      </c>
      <c r="I69" s="1">
        <v>41670</v>
      </c>
      <c r="J69">
        <v>121.71210000000001</v>
      </c>
      <c r="K69">
        <v>5.6754360000000004</v>
      </c>
      <c r="M69" s="1">
        <v>41670</v>
      </c>
      <c r="N69">
        <v>140.42019999999999</v>
      </c>
      <c r="O69">
        <v>6.2850460000000004</v>
      </c>
    </row>
    <row r="70" spans="1:15" x14ac:dyDescent="0.35">
      <c r="A70" s="1">
        <v>41698</v>
      </c>
      <c r="B70">
        <v>121.94</v>
      </c>
      <c r="C70">
        <v>5.5032969999999999</v>
      </c>
      <c r="E70" s="1">
        <v>41698</v>
      </c>
      <c r="F70">
        <v>202.73</v>
      </c>
      <c r="G70">
        <v>10.046711</v>
      </c>
      <c r="I70" s="1">
        <v>41698</v>
      </c>
      <c r="J70">
        <v>124.9624</v>
      </c>
      <c r="K70">
        <v>5.6189450000000001</v>
      </c>
      <c r="M70" s="1">
        <v>41698</v>
      </c>
      <c r="N70">
        <v>146.02459999999999</v>
      </c>
      <c r="O70">
        <v>6.139151</v>
      </c>
    </row>
    <row r="71" spans="1:15" x14ac:dyDescent="0.35">
      <c r="A71" s="1">
        <v>41729</v>
      </c>
      <c r="B71">
        <v>124.37</v>
      </c>
      <c r="C71">
        <v>5.5333379999999996</v>
      </c>
      <c r="E71" s="1">
        <v>41729</v>
      </c>
      <c r="F71">
        <v>206.3</v>
      </c>
      <c r="G71">
        <v>9.7965649999999993</v>
      </c>
      <c r="I71" s="1">
        <v>41729</v>
      </c>
      <c r="J71">
        <v>127.2088</v>
      </c>
      <c r="K71">
        <v>5.6808459999999998</v>
      </c>
      <c r="M71" s="1">
        <v>41729</v>
      </c>
      <c r="N71">
        <v>149.98089999999999</v>
      </c>
      <c r="O71">
        <v>5.991784</v>
      </c>
    </row>
    <row r="72" spans="1:15" x14ac:dyDescent="0.35">
      <c r="A72" s="1">
        <v>41759</v>
      </c>
      <c r="B72">
        <v>126.42</v>
      </c>
      <c r="C72">
        <v>5.4615410000000004</v>
      </c>
      <c r="E72" s="1">
        <v>41759</v>
      </c>
      <c r="F72">
        <v>213.63</v>
      </c>
      <c r="G72">
        <v>6.9865789999999999</v>
      </c>
      <c r="I72" s="1">
        <v>41759</v>
      </c>
      <c r="J72">
        <v>129.51130000000001</v>
      </c>
      <c r="K72">
        <v>5.3758619999999997</v>
      </c>
      <c r="M72" s="1">
        <v>41759</v>
      </c>
      <c r="N72">
        <v>151.9546</v>
      </c>
      <c r="O72">
        <v>5.99979</v>
      </c>
    </row>
    <row r="73" spans="1:15" x14ac:dyDescent="0.35">
      <c r="A73" s="1">
        <v>41789</v>
      </c>
      <c r="B73">
        <v>129.22999999999999</v>
      </c>
      <c r="C73">
        <v>5.4170489999999996</v>
      </c>
      <c r="E73" s="1">
        <v>41789</v>
      </c>
      <c r="F73">
        <v>218.71</v>
      </c>
      <c r="G73">
        <v>6.3814149999999996</v>
      </c>
      <c r="I73" s="1">
        <v>41789</v>
      </c>
      <c r="J73">
        <v>131.97640000000001</v>
      </c>
      <c r="K73">
        <v>5.3457780000000001</v>
      </c>
      <c r="M73" s="1">
        <v>41789</v>
      </c>
      <c r="N73">
        <v>157.17410000000001</v>
      </c>
      <c r="O73">
        <v>5.8233509999999997</v>
      </c>
    </row>
    <row r="74" spans="1:15" x14ac:dyDescent="0.35">
      <c r="A74" s="1">
        <v>41820</v>
      </c>
      <c r="B74">
        <v>130.97999999999999</v>
      </c>
      <c r="C74">
        <v>5.3340110000000003</v>
      </c>
      <c r="E74" s="1">
        <v>41820</v>
      </c>
      <c r="F74">
        <v>220.79</v>
      </c>
      <c r="G74">
        <v>6.0875320000000004</v>
      </c>
      <c r="I74" s="1">
        <v>41820</v>
      </c>
      <c r="J74">
        <v>133.80600000000001</v>
      </c>
      <c r="K74">
        <v>5.2466160000000004</v>
      </c>
      <c r="M74" s="1">
        <v>41820</v>
      </c>
      <c r="N74">
        <v>159</v>
      </c>
      <c r="O74">
        <v>5.7657959999999999</v>
      </c>
    </row>
    <row r="75" spans="1:15" x14ac:dyDescent="0.35">
      <c r="A75" s="1">
        <v>41851</v>
      </c>
      <c r="B75">
        <v>129.91</v>
      </c>
      <c r="C75">
        <v>5.294886</v>
      </c>
      <c r="E75" s="1">
        <v>41851</v>
      </c>
      <c r="F75">
        <v>215.79</v>
      </c>
      <c r="G75">
        <v>6.265466</v>
      </c>
      <c r="I75" s="1">
        <v>41851</v>
      </c>
      <c r="J75">
        <v>132.2671</v>
      </c>
      <c r="K75">
        <v>5.2134109999999998</v>
      </c>
      <c r="M75" s="1">
        <v>41851</v>
      </c>
      <c r="N75">
        <v>159.36789999999999</v>
      </c>
      <c r="O75">
        <v>5.7461370000000001</v>
      </c>
    </row>
    <row r="76" spans="1:15" x14ac:dyDescent="0.35">
      <c r="A76" s="1">
        <v>41880</v>
      </c>
      <c r="B76">
        <v>131.24</v>
      </c>
      <c r="C76">
        <v>5.2642199999999999</v>
      </c>
      <c r="E76" s="1">
        <v>41880</v>
      </c>
      <c r="F76">
        <v>215.13</v>
      </c>
      <c r="G76">
        <v>6.3048869999999999</v>
      </c>
      <c r="I76" s="1">
        <v>41880</v>
      </c>
      <c r="J76">
        <v>133.3288</v>
      </c>
      <c r="K76">
        <v>5.1868189999999998</v>
      </c>
      <c r="M76" s="1">
        <v>41880</v>
      </c>
      <c r="N76">
        <v>161.9914</v>
      </c>
      <c r="O76">
        <v>5.6974919999999996</v>
      </c>
    </row>
    <row r="77" spans="1:15" x14ac:dyDescent="0.35">
      <c r="A77" s="1">
        <v>41912</v>
      </c>
      <c r="B77">
        <v>125.24</v>
      </c>
      <c r="C77">
        <v>5.3903699999999999</v>
      </c>
      <c r="E77" s="1">
        <v>41912</v>
      </c>
      <c r="F77">
        <v>210.32</v>
      </c>
      <c r="G77">
        <v>6.9857639999999996</v>
      </c>
      <c r="I77" s="1">
        <v>41912</v>
      </c>
      <c r="J77">
        <v>127.145</v>
      </c>
      <c r="K77">
        <v>5.3569800000000001</v>
      </c>
      <c r="M77" s="1">
        <v>41912</v>
      </c>
      <c r="N77">
        <v>155.5284</v>
      </c>
      <c r="O77">
        <v>5.7590680000000001</v>
      </c>
    </row>
    <row r="78" spans="1:15" x14ac:dyDescent="0.35">
      <c r="A78" s="1">
        <v>41943</v>
      </c>
      <c r="B78">
        <v>126.31</v>
      </c>
      <c r="C78">
        <v>5.2236570000000002</v>
      </c>
      <c r="E78" s="1">
        <v>41943</v>
      </c>
      <c r="F78">
        <v>211.92</v>
      </c>
      <c r="G78">
        <v>6.8089659999999999</v>
      </c>
      <c r="I78" s="1">
        <v>41943</v>
      </c>
      <c r="J78">
        <v>127.7323</v>
      </c>
      <c r="K78">
        <v>5.1897960000000003</v>
      </c>
      <c r="M78" s="1">
        <v>41943</v>
      </c>
      <c r="N78">
        <v>159.02189999999999</v>
      </c>
      <c r="O78">
        <v>5.5791469999999999</v>
      </c>
    </row>
    <row r="79" spans="1:15" x14ac:dyDescent="0.35">
      <c r="A79" s="1">
        <v>41971</v>
      </c>
      <c r="B79">
        <v>124.02</v>
      </c>
      <c r="C79">
        <v>5.0798319999999997</v>
      </c>
      <c r="E79" s="1">
        <v>41971</v>
      </c>
      <c r="F79">
        <v>206.48</v>
      </c>
      <c r="G79">
        <v>6.7695360000000004</v>
      </c>
      <c r="I79" s="1">
        <v>41971</v>
      </c>
      <c r="J79">
        <v>124.97920000000001</v>
      </c>
      <c r="K79">
        <v>5.042783</v>
      </c>
      <c r="M79" s="1">
        <v>41971</v>
      </c>
      <c r="N79">
        <v>157.84100000000001</v>
      </c>
      <c r="O79">
        <v>5.4523590000000004</v>
      </c>
    </row>
    <row r="80" spans="1:15" x14ac:dyDescent="0.35">
      <c r="A80" s="1">
        <v>42004</v>
      </c>
      <c r="B80">
        <v>120.18</v>
      </c>
      <c r="C80">
        <v>5.3419280000000002</v>
      </c>
      <c r="E80" s="1">
        <v>42004</v>
      </c>
      <c r="F80">
        <v>192.94</v>
      </c>
      <c r="G80">
        <v>7.4892770000000004</v>
      </c>
      <c r="I80" s="1">
        <v>42004</v>
      </c>
      <c r="J80">
        <v>120.8309</v>
      </c>
      <c r="K80">
        <v>5.386679</v>
      </c>
      <c r="M80" s="1">
        <v>42004</v>
      </c>
      <c r="N80">
        <v>153.34469999999999</v>
      </c>
      <c r="O80">
        <v>5.4970590000000001</v>
      </c>
    </row>
    <row r="81" spans="1:15" x14ac:dyDescent="0.35">
      <c r="A81" s="1">
        <v>42034</v>
      </c>
      <c r="B81">
        <v>121.78</v>
      </c>
      <c r="C81">
        <v>4.7590519999999996</v>
      </c>
      <c r="E81" s="1">
        <v>42034</v>
      </c>
      <c r="F81">
        <v>188.71</v>
      </c>
      <c r="G81">
        <v>6.9557190000000002</v>
      </c>
      <c r="I81" s="1">
        <v>42034</v>
      </c>
      <c r="J81">
        <v>120.97490000000001</v>
      </c>
      <c r="K81">
        <v>4.8549899999999999</v>
      </c>
      <c r="M81" s="1">
        <v>42034</v>
      </c>
      <c r="N81">
        <v>161.1807</v>
      </c>
      <c r="O81">
        <v>4.7498760000000004</v>
      </c>
    </row>
    <row r="82" spans="1:15" x14ac:dyDescent="0.35">
      <c r="A82" s="1">
        <v>42062</v>
      </c>
      <c r="B82">
        <v>119.9</v>
      </c>
      <c r="C82">
        <v>4.9232480000000001</v>
      </c>
      <c r="E82" s="1">
        <v>42062</v>
      </c>
      <c r="F82">
        <v>185.21</v>
      </c>
      <c r="G82">
        <v>7.1471859999999996</v>
      </c>
      <c r="I82" s="1">
        <v>42062</v>
      </c>
      <c r="J82">
        <v>119.2355</v>
      </c>
      <c r="K82">
        <v>5.0147399999999998</v>
      </c>
      <c r="M82" s="1">
        <v>42062</v>
      </c>
      <c r="N82">
        <v>158.0677</v>
      </c>
      <c r="O82">
        <v>4.9217050000000002</v>
      </c>
    </row>
    <row r="83" spans="1:15" x14ac:dyDescent="0.35">
      <c r="A83" s="1">
        <v>42094</v>
      </c>
      <c r="B83">
        <v>117</v>
      </c>
      <c r="C83">
        <v>4.8681070000000002</v>
      </c>
      <c r="E83" s="1">
        <v>42094</v>
      </c>
      <c r="F83">
        <v>184.4</v>
      </c>
      <c r="G83">
        <v>7.2687549999999996</v>
      </c>
      <c r="I83" s="1">
        <v>42094</v>
      </c>
      <c r="J83">
        <v>116.10420000000001</v>
      </c>
      <c r="K83">
        <v>4.9413999999999998</v>
      </c>
      <c r="M83" s="1">
        <v>42094</v>
      </c>
      <c r="N83">
        <v>155.755</v>
      </c>
      <c r="O83">
        <v>4.9463429999999997</v>
      </c>
    </row>
    <row r="84" spans="1:15" x14ac:dyDescent="0.35">
      <c r="A84" s="1">
        <v>42124</v>
      </c>
      <c r="B84">
        <v>120.33</v>
      </c>
      <c r="C84">
        <v>4.9619499999999999</v>
      </c>
      <c r="E84" s="1">
        <v>42124</v>
      </c>
      <c r="F84">
        <v>189.96</v>
      </c>
      <c r="G84">
        <v>7.162852</v>
      </c>
      <c r="I84" s="1">
        <v>42124</v>
      </c>
      <c r="J84">
        <v>120.0658</v>
      </c>
      <c r="K84">
        <v>5.0214819999999998</v>
      </c>
      <c r="M84" s="1">
        <v>42124</v>
      </c>
      <c r="N84">
        <v>157.2987</v>
      </c>
      <c r="O84">
        <v>5.0662609999999999</v>
      </c>
    </row>
    <row r="85" spans="1:15" x14ac:dyDescent="0.35">
      <c r="A85" s="1">
        <v>42153</v>
      </c>
      <c r="B85">
        <v>117.29</v>
      </c>
      <c r="C85">
        <v>5.0036810000000003</v>
      </c>
      <c r="E85" s="1">
        <v>42153</v>
      </c>
      <c r="F85">
        <v>186.58</v>
      </c>
      <c r="G85">
        <v>7.2727110000000001</v>
      </c>
      <c r="I85" s="1">
        <v>42153</v>
      </c>
      <c r="J85">
        <v>117.09439999999999</v>
      </c>
      <c r="K85">
        <v>5.052206</v>
      </c>
      <c r="M85" s="1">
        <v>42153</v>
      </c>
      <c r="N85">
        <v>153.20670000000001</v>
      </c>
      <c r="O85">
        <v>5.1590670000000003</v>
      </c>
    </row>
    <row r="86" spans="1:15" x14ac:dyDescent="0.35">
      <c r="A86" s="1">
        <v>42185</v>
      </c>
      <c r="B86">
        <v>116.25</v>
      </c>
      <c r="C86">
        <v>5.2385380000000001</v>
      </c>
      <c r="E86" s="1">
        <v>42185</v>
      </c>
      <c r="F86">
        <v>184.77</v>
      </c>
      <c r="G86">
        <v>7.6108589999999996</v>
      </c>
      <c r="I86" s="1">
        <v>42185</v>
      </c>
      <c r="J86">
        <v>116.44329999999999</v>
      </c>
      <c r="K86">
        <v>5.3012920000000001</v>
      </c>
      <c r="M86" s="1">
        <v>42185</v>
      </c>
      <c r="N86">
        <v>150.19370000000001</v>
      </c>
      <c r="O86">
        <v>5.3666960000000001</v>
      </c>
    </row>
    <row r="87" spans="1:15" x14ac:dyDescent="0.35">
      <c r="A87" s="1">
        <v>42216</v>
      </c>
      <c r="B87">
        <v>112.48</v>
      </c>
      <c r="C87">
        <v>5.0375750000000004</v>
      </c>
      <c r="E87" s="1">
        <v>42216</v>
      </c>
      <c r="F87">
        <v>188.2</v>
      </c>
      <c r="G87">
        <v>7.4116379999999999</v>
      </c>
      <c r="I87" s="1">
        <v>42216</v>
      </c>
      <c r="J87">
        <v>112.5586</v>
      </c>
      <c r="K87">
        <v>5.0437919999999998</v>
      </c>
      <c r="M87" s="1">
        <v>42216</v>
      </c>
      <c r="N87">
        <v>146.82749999999999</v>
      </c>
      <c r="O87">
        <v>5.3729490000000002</v>
      </c>
    </row>
    <row r="88" spans="1:15" x14ac:dyDescent="0.35">
      <c r="A88" s="1">
        <v>42247</v>
      </c>
      <c r="B88">
        <v>108.32</v>
      </c>
      <c r="C88">
        <v>5.1638130000000002</v>
      </c>
      <c r="E88" s="1">
        <v>42247</v>
      </c>
      <c r="F88">
        <v>187.25</v>
      </c>
      <c r="G88">
        <v>7.2265259999999998</v>
      </c>
      <c r="I88" s="1">
        <v>42247</v>
      </c>
      <c r="J88">
        <v>108.3069</v>
      </c>
      <c r="K88">
        <v>5.201041</v>
      </c>
      <c r="M88" s="1">
        <v>42247</v>
      </c>
      <c r="N88">
        <v>142.50120000000001</v>
      </c>
      <c r="O88">
        <v>5.3437279999999996</v>
      </c>
    </row>
    <row r="89" spans="1:15" x14ac:dyDescent="0.35">
      <c r="A89" s="1">
        <v>42277</v>
      </c>
      <c r="B89">
        <v>106.19</v>
      </c>
      <c r="C89">
        <v>5.1915550000000001</v>
      </c>
      <c r="E89" s="1">
        <v>42277</v>
      </c>
      <c r="F89">
        <v>190.22</v>
      </c>
      <c r="G89">
        <v>6.8314500000000002</v>
      </c>
      <c r="I89" s="1">
        <v>42277</v>
      </c>
      <c r="J89">
        <v>106.051</v>
      </c>
      <c r="K89">
        <v>5.2439549999999997</v>
      </c>
      <c r="M89" s="1">
        <v>42277</v>
      </c>
      <c r="N89">
        <v>140.98740000000001</v>
      </c>
      <c r="O89">
        <v>5.2745759999999997</v>
      </c>
    </row>
    <row r="90" spans="1:15" x14ac:dyDescent="0.35">
      <c r="A90" s="1">
        <v>42307</v>
      </c>
      <c r="B90">
        <v>110.43</v>
      </c>
      <c r="C90">
        <v>5.0337009999999998</v>
      </c>
      <c r="E90" s="1">
        <v>42307</v>
      </c>
      <c r="F90">
        <v>194.22</v>
      </c>
      <c r="G90">
        <v>6.6066969999999996</v>
      </c>
      <c r="I90" s="1">
        <v>42307</v>
      </c>
      <c r="J90">
        <v>110.0279</v>
      </c>
      <c r="K90">
        <v>5.0630090000000001</v>
      </c>
      <c r="M90" s="1">
        <v>42307</v>
      </c>
      <c r="N90">
        <v>147.26900000000001</v>
      </c>
      <c r="O90">
        <v>5.1798299999999999</v>
      </c>
    </row>
    <row r="91" spans="1:15" x14ac:dyDescent="0.35">
      <c r="A91" s="1">
        <v>42338</v>
      </c>
      <c r="B91">
        <v>108.38</v>
      </c>
      <c r="C91">
        <v>5.1577320000000002</v>
      </c>
      <c r="E91" s="1">
        <v>42338</v>
      </c>
      <c r="F91">
        <v>198.67</v>
      </c>
      <c r="G91">
        <v>5.9639290000000003</v>
      </c>
      <c r="I91" s="1">
        <v>42338</v>
      </c>
      <c r="J91">
        <v>108.2449</v>
      </c>
      <c r="K91">
        <v>5.1699419999999998</v>
      </c>
      <c r="M91" s="1">
        <v>42338</v>
      </c>
      <c r="N91">
        <v>144.36949999999999</v>
      </c>
      <c r="O91">
        <v>5.2392659999999998</v>
      </c>
    </row>
    <row r="92" spans="1:15" x14ac:dyDescent="0.35">
      <c r="A92" s="1">
        <v>42369</v>
      </c>
      <c r="B92">
        <v>107.09</v>
      </c>
      <c r="C92">
        <v>5.1934750000000003</v>
      </c>
      <c r="E92" s="1">
        <v>42369</v>
      </c>
      <c r="F92">
        <v>201.26</v>
      </c>
      <c r="G92">
        <v>6.1866349999999999</v>
      </c>
      <c r="I92" s="1">
        <v>42369</v>
      </c>
      <c r="J92">
        <v>107.3402</v>
      </c>
      <c r="K92">
        <v>5.2212560000000003</v>
      </c>
      <c r="M92" s="1">
        <v>42369</v>
      </c>
      <c r="N92">
        <v>141.6515</v>
      </c>
      <c r="O92">
        <v>5.268294</v>
      </c>
    </row>
    <row r="93" spans="1:15" x14ac:dyDescent="0.35">
      <c r="A93" s="1">
        <v>42398</v>
      </c>
      <c r="B93">
        <v>106.74</v>
      </c>
      <c r="C93">
        <v>4.8351519999999999</v>
      </c>
      <c r="E93" s="1">
        <v>42398</v>
      </c>
      <c r="F93">
        <v>202.37</v>
      </c>
      <c r="G93">
        <v>2.3534109999999999</v>
      </c>
      <c r="I93" s="1">
        <v>42398</v>
      </c>
      <c r="J93">
        <v>106.8844</v>
      </c>
      <c r="K93">
        <v>4.691872</v>
      </c>
      <c r="M93" s="1">
        <v>42398</v>
      </c>
      <c r="N93">
        <v>141.81389999999999</v>
      </c>
      <c r="O93">
        <v>5.0341829999999996</v>
      </c>
    </row>
    <row r="94" spans="1:15" x14ac:dyDescent="0.35">
      <c r="A94" s="1">
        <v>42429</v>
      </c>
      <c r="B94">
        <v>107.24</v>
      </c>
      <c r="C94">
        <v>3.933497</v>
      </c>
      <c r="E94" s="1">
        <v>42429</v>
      </c>
      <c r="F94">
        <v>205.26</v>
      </c>
      <c r="G94">
        <v>11.862002</v>
      </c>
      <c r="I94" s="1">
        <v>42429</v>
      </c>
      <c r="J94">
        <v>107.1129</v>
      </c>
      <c r="K94">
        <v>4.7260340000000003</v>
      </c>
      <c r="M94" s="1">
        <v>42429</v>
      </c>
      <c r="N94">
        <v>143.67679999999999</v>
      </c>
      <c r="O94">
        <v>4.9426119999999996</v>
      </c>
    </row>
    <row r="95" spans="1:15" x14ac:dyDescent="0.35">
      <c r="A95" s="1">
        <v>42460</v>
      </c>
      <c r="B95">
        <v>115.38</v>
      </c>
      <c r="C95">
        <v>3.7952840000000001</v>
      </c>
      <c r="E95" s="1">
        <v>42460</v>
      </c>
      <c r="F95">
        <v>237.12</v>
      </c>
      <c r="G95">
        <v>11.003565</v>
      </c>
      <c r="I95" s="1">
        <v>42460</v>
      </c>
      <c r="J95">
        <v>116.27549999999999</v>
      </c>
      <c r="K95">
        <v>4.5823749999999999</v>
      </c>
      <c r="M95" s="1">
        <v>42460</v>
      </c>
      <c r="N95">
        <v>155.2979</v>
      </c>
      <c r="O95">
        <v>4.8453470000000003</v>
      </c>
    </row>
    <row r="96" spans="1:15" x14ac:dyDescent="0.35">
      <c r="A96" s="1">
        <v>42489</v>
      </c>
      <c r="B96">
        <v>116.74</v>
      </c>
      <c r="C96">
        <v>3.7864710000000001</v>
      </c>
      <c r="E96" s="1">
        <v>42489</v>
      </c>
      <c r="F96">
        <v>250.79</v>
      </c>
      <c r="G96">
        <v>10.340934000000001</v>
      </c>
      <c r="I96" s="1">
        <v>42489</v>
      </c>
      <c r="J96">
        <v>118.1079</v>
      </c>
      <c r="K96">
        <v>4.5366350000000004</v>
      </c>
      <c r="M96" s="1">
        <v>42489</v>
      </c>
      <c r="N96">
        <v>158.6721</v>
      </c>
      <c r="O96">
        <v>4.8316100000000004</v>
      </c>
    </row>
    <row r="97" spans="1:15" x14ac:dyDescent="0.35">
      <c r="A97" s="1">
        <v>42521</v>
      </c>
      <c r="B97">
        <v>111.04</v>
      </c>
      <c r="C97">
        <v>3.8701370000000002</v>
      </c>
      <c r="E97" s="1">
        <v>42521</v>
      </c>
      <c r="F97">
        <v>240.24</v>
      </c>
      <c r="G97">
        <v>10.6785</v>
      </c>
      <c r="I97" s="1">
        <v>42521</v>
      </c>
      <c r="J97">
        <v>112.7684</v>
      </c>
      <c r="K97">
        <v>4.6977650000000004</v>
      </c>
      <c r="M97" s="1">
        <v>42521</v>
      </c>
      <c r="N97">
        <v>149.79060000000001</v>
      </c>
      <c r="O97">
        <v>4.9337369999999998</v>
      </c>
    </row>
    <row r="98" spans="1:15" x14ac:dyDescent="0.35">
      <c r="A98" s="1">
        <v>42551</v>
      </c>
      <c r="B98">
        <v>115.98</v>
      </c>
      <c r="C98">
        <v>3.656012</v>
      </c>
      <c r="E98" s="1">
        <v>42551</v>
      </c>
      <c r="F98">
        <v>270.48</v>
      </c>
      <c r="G98">
        <v>10.531131</v>
      </c>
      <c r="I98" s="1">
        <v>42551</v>
      </c>
      <c r="J98">
        <v>118.4671</v>
      </c>
      <c r="K98">
        <v>4.6274459999999999</v>
      </c>
      <c r="M98" s="1">
        <v>42551</v>
      </c>
      <c r="N98">
        <v>160.02330000000001</v>
      </c>
      <c r="O98">
        <v>4.6894590000000003</v>
      </c>
    </row>
    <row r="99" spans="1:15" x14ac:dyDescent="0.35">
      <c r="A99" s="1">
        <v>42580</v>
      </c>
      <c r="B99">
        <v>117.9</v>
      </c>
      <c r="C99">
        <v>3.5714480000000002</v>
      </c>
      <c r="E99" s="1">
        <v>42580</v>
      </c>
      <c r="F99">
        <v>273.54000000000002</v>
      </c>
      <c r="G99">
        <v>10.195334000000001</v>
      </c>
      <c r="I99" s="1">
        <v>42580</v>
      </c>
      <c r="J99">
        <v>119.69889999999999</v>
      </c>
      <c r="K99">
        <v>4.4619970000000002</v>
      </c>
      <c r="M99" s="1">
        <v>42580</v>
      </c>
      <c r="N99">
        <v>165</v>
      </c>
      <c r="O99">
        <v>4.610392</v>
      </c>
    </row>
    <row r="100" spans="1:15" x14ac:dyDescent="0.35">
      <c r="A100" s="1">
        <v>42613</v>
      </c>
      <c r="B100">
        <v>117.97</v>
      </c>
      <c r="C100">
        <v>3.589188</v>
      </c>
      <c r="E100" s="1">
        <v>42613</v>
      </c>
      <c r="F100">
        <v>275.52</v>
      </c>
      <c r="G100">
        <v>10.219714</v>
      </c>
      <c r="I100" s="1">
        <v>42613</v>
      </c>
      <c r="J100">
        <v>120.3147</v>
      </c>
      <c r="K100">
        <v>4.5287499999999996</v>
      </c>
      <c r="M100" s="1">
        <v>42613</v>
      </c>
      <c r="N100">
        <v>163.60509999999999</v>
      </c>
      <c r="O100">
        <v>4.6179180000000004</v>
      </c>
    </row>
    <row r="101" spans="1:15" x14ac:dyDescent="0.35">
      <c r="A101" s="1">
        <v>42643</v>
      </c>
      <c r="B101">
        <v>119.46</v>
      </c>
      <c r="C101">
        <v>3.2810980000000001</v>
      </c>
      <c r="E101" s="1">
        <v>42643</v>
      </c>
      <c r="F101">
        <v>280.79000000000002</v>
      </c>
      <c r="G101">
        <v>10.628002</v>
      </c>
      <c r="I101" s="1">
        <v>42643</v>
      </c>
      <c r="J101">
        <v>121.5887</v>
      </c>
      <c r="K101">
        <v>4.5372219999999999</v>
      </c>
      <c r="M101" s="1">
        <v>42643</v>
      </c>
      <c r="N101">
        <v>167.20330000000001</v>
      </c>
      <c r="O101">
        <v>4.5323960000000003</v>
      </c>
    </row>
    <row r="102" spans="1:15" x14ac:dyDescent="0.35">
      <c r="A102" s="1">
        <v>42674</v>
      </c>
      <c r="B102">
        <v>116.29</v>
      </c>
      <c r="C102">
        <v>3.533887</v>
      </c>
      <c r="E102" s="1">
        <v>42674</v>
      </c>
      <c r="F102">
        <v>286.64999999999998</v>
      </c>
      <c r="G102">
        <v>10.763500000000001</v>
      </c>
      <c r="I102" s="1">
        <v>42674</v>
      </c>
      <c r="J102">
        <v>119.8569</v>
      </c>
      <c r="K102">
        <v>4.7032449999999999</v>
      </c>
      <c r="M102" s="1">
        <v>42674</v>
      </c>
      <c r="N102">
        <v>162.09020000000001</v>
      </c>
      <c r="O102">
        <v>4.8864520000000002</v>
      </c>
    </row>
    <row r="103" spans="1:15" x14ac:dyDescent="0.35">
      <c r="A103" s="1">
        <v>42704</v>
      </c>
      <c r="B103">
        <v>109.37</v>
      </c>
      <c r="C103">
        <v>3.9707520000000001</v>
      </c>
      <c r="E103" s="1">
        <v>42704</v>
      </c>
      <c r="F103">
        <v>264.02999999999997</v>
      </c>
      <c r="G103">
        <v>11.231847</v>
      </c>
      <c r="I103" s="1">
        <v>42704</v>
      </c>
      <c r="J103">
        <v>113.111</v>
      </c>
      <c r="K103">
        <v>5.1176830000000004</v>
      </c>
      <c r="M103" s="1">
        <v>42704</v>
      </c>
      <c r="N103">
        <v>148.87459999999999</v>
      </c>
      <c r="O103">
        <v>5.3758609999999996</v>
      </c>
    </row>
    <row r="104" spans="1:15" x14ac:dyDescent="0.35">
      <c r="A104" s="1">
        <v>42734</v>
      </c>
      <c r="B104">
        <v>109.12</v>
      </c>
      <c r="C104">
        <v>3.9568310000000002</v>
      </c>
      <c r="E104" s="1">
        <v>42734</v>
      </c>
      <c r="F104">
        <v>275.39999999999998</v>
      </c>
      <c r="G104">
        <v>10.872017</v>
      </c>
      <c r="I104" s="1">
        <v>42734</v>
      </c>
      <c r="J104">
        <v>113.825</v>
      </c>
      <c r="K104">
        <v>5.1164129999999997</v>
      </c>
      <c r="M104" s="1">
        <v>42734</v>
      </c>
      <c r="N104">
        <v>149.17830000000001</v>
      </c>
      <c r="O104">
        <v>5.3346710000000002</v>
      </c>
    </row>
    <row r="105" spans="1:15" x14ac:dyDescent="0.35">
      <c r="A105" s="1">
        <v>42766</v>
      </c>
      <c r="B105">
        <v>112.16</v>
      </c>
      <c r="C105">
        <v>3.911216</v>
      </c>
      <c r="E105" s="1">
        <v>42766</v>
      </c>
      <c r="F105">
        <v>285.45999999999998</v>
      </c>
      <c r="G105">
        <v>10.385923999999999</v>
      </c>
      <c r="I105" s="1">
        <v>42766</v>
      </c>
      <c r="J105">
        <v>117.29430000000001</v>
      </c>
      <c r="K105">
        <v>4.9537810000000002</v>
      </c>
      <c r="M105" s="1">
        <v>42766</v>
      </c>
      <c r="N105">
        <v>153.06309999999999</v>
      </c>
      <c r="O105">
        <v>5.1434889999999998</v>
      </c>
    </row>
    <row r="106" spans="1:15" x14ac:dyDescent="0.35">
      <c r="A106" s="1">
        <v>42794</v>
      </c>
      <c r="B106">
        <v>114.23</v>
      </c>
      <c r="C106">
        <v>3.9208249999999998</v>
      </c>
      <c r="E106" s="1">
        <v>42794</v>
      </c>
      <c r="F106">
        <v>296.54000000000002</v>
      </c>
      <c r="G106">
        <v>9.9456910000000001</v>
      </c>
      <c r="I106" s="1">
        <v>42794</v>
      </c>
      <c r="J106">
        <v>119.8232</v>
      </c>
      <c r="K106">
        <v>4.9291369999999999</v>
      </c>
      <c r="M106" s="1">
        <v>42794</v>
      </c>
      <c r="N106">
        <v>156.56639999999999</v>
      </c>
      <c r="O106">
        <v>5.0991530000000003</v>
      </c>
    </row>
    <row r="107" spans="1:15" x14ac:dyDescent="0.35">
      <c r="A107" s="1">
        <v>42825</v>
      </c>
      <c r="B107">
        <v>116.46</v>
      </c>
      <c r="C107">
        <v>3.866635</v>
      </c>
      <c r="E107" s="1">
        <v>42825</v>
      </c>
      <c r="F107">
        <v>295.5</v>
      </c>
      <c r="G107">
        <v>9.7215089999999993</v>
      </c>
      <c r="I107" s="1">
        <v>42825</v>
      </c>
      <c r="J107">
        <v>121.6126</v>
      </c>
      <c r="K107">
        <v>4.8390709999999997</v>
      </c>
      <c r="M107" s="1">
        <v>42825</v>
      </c>
      <c r="N107">
        <v>159.26840000000001</v>
      </c>
      <c r="O107">
        <v>5.1077329999999996</v>
      </c>
    </row>
    <row r="108" spans="1:15" x14ac:dyDescent="0.35">
      <c r="A108" s="1">
        <v>42853</v>
      </c>
      <c r="B108">
        <v>116.51</v>
      </c>
      <c r="C108">
        <v>3.8742009999999998</v>
      </c>
      <c r="E108" s="1">
        <v>42853</v>
      </c>
      <c r="F108">
        <v>297.5</v>
      </c>
      <c r="G108">
        <v>9.7414159999999992</v>
      </c>
      <c r="I108" s="1">
        <v>42853</v>
      </c>
      <c r="J108">
        <v>121.86</v>
      </c>
      <c r="K108">
        <v>4.8044359999999999</v>
      </c>
      <c r="M108" s="1">
        <v>42853</v>
      </c>
      <c r="N108">
        <v>159.2784</v>
      </c>
      <c r="O108">
        <v>5.1128140000000002</v>
      </c>
    </row>
    <row r="109" spans="1:15" x14ac:dyDescent="0.35">
      <c r="A109" s="1">
        <v>42886</v>
      </c>
      <c r="B109">
        <v>119.13</v>
      </c>
      <c r="C109">
        <v>3.8267090000000001</v>
      </c>
      <c r="E109" s="1">
        <v>42886</v>
      </c>
      <c r="F109">
        <v>295.64</v>
      </c>
      <c r="G109">
        <v>9.8481930000000002</v>
      </c>
      <c r="I109" s="1">
        <v>42886</v>
      </c>
      <c r="J109">
        <v>123.89109999999999</v>
      </c>
      <c r="K109">
        <v>4.7871329999999999</v>
      </c>
      <c r="M109" s="1">
        <v>42886</v>
      </c>
      <c r="N109">
        <v>162.51130000000001</v>
      </c>
      <c r="O109">
        <v>5.0544900000000004</v>
      </c>
    </row>
    <row r="110" spans="1:15" x14ac:dyDescent="0.35">
      <c r="A110" s="1">
        <v>42916</v>
      </c>
      <c r="B110">
        <v>119.11</v>
      </c>
      <c r="C110">
        <v>3.806092</v>
      </c>
      <c r="E110" s="1">
        <v>42916</v>
      </c>
      <c r="F110">
        <v>294.86</v>
      </c>
      <c r="G110">
        <v>9.6113239999999998</v>
      </c>
      <c r="I110" s="1">
        <v>42916</v>
      </c>
      <c r="J110">
        <v>123.6233</v>
      </c>
      <c r="K110">
        <v>4.7260530000000003</v>
      </c>
      <c r="M110" s="1">
        <v>42916</v>
      </c>
      <c r="N110">
        <v>163.23009999999999</v>
      </c>
      <c r="O110">
        <v>5.022545</v>
      </c>
    </row>
    <row r="111" spans="1:15" x14ac:dyDescent="0.35">
      <c r="A111" s="1">
        <v>42947</v>
      </c>
      <c r="B111">
        <v>121.15</v>
      </c>
      <c r="C111">
        <v>3.804459</v>
      </c>
      <c r="E111" s="1">
        <v>42947</v>
      </c>
      <c r="F111">
        <v>315.7</v>
      </c>
      <c r="G111">
        <v>9.2991620000000008</v>
      </c>
      <c r="I111" s="1">
        <v>42947</v>
      </c>
      <c r="J111">
        <v>127.2591</v>
      </c>
      <c r="K111">
        <v>4.7161999999999997</v>
      </c>
      <c r="M111" s="1">
        <v>42947</v>
      </c>
      <c r="N111">
        <v>165.9145</v>
      </c>
      <c r="O111">
        <v>5.0040820000000004</v>
      </c>
    </row>
    <row r="112" spans="1:15" x14ac:dyDescent="0.35">
      <c r="A112" s="1">
        <v>42978</v>
      </c>
      <c r="B112">
        <v>121.95</v>
      </c>
      <c r="C112">
        <v>3.7962259999999999</v>
      </c>
      <c r="E112" s="1">
        <v>42978</v>
      </c>
      <c r="F112">
        <v>318.37</v>
      </c>
      <c r="G112">
        <v>9.1966319999999993</v>
      </c>
      <c r="I112" s="1">
        <v>42978</v>
      </c>
      <c r="J112">
        <v>128.10140000000001</v>
      </c>
      <c r="K112">
        <v>4.7147119999999996</v>
      </c>
      <c r="M112" s="1">
        <v>42978</v>
      </c>
      <c r="N112">
        <v>167.23060000000001</v>
      </c>
      <c r="O112">
        <v>4.9761340000000001</v>
      </c>
    </row>
    <row r="113" spans="1:15" x14ac:dyDescent="0.35">
      <c r="A113" s="1">
        <v>43007</v>
      </c>
      <c r="B113">
        <v>121.07</v>
      </c>
      <c r="C113">
        <v>3.8517049999999999</v>
      </c>
      <c r="E113" s="1">
        <v>43007</v>
      </c>
      <c r="F113">
        <v>319.57</v>
      </c>
      <c r="G113">
        <v>8.8615030000000008</v>
      </c>
      <c r="I113" s="1">
        <v>43007</v>
      </c>
      <c r="J113">
        <v>127.5311</v>
      </c>
      <c r="K113">
        <v>4.734375</v>
      </c>
      <c r="M113" s="1">
        <v>43007</v>
      </c>
      <c r="N113">
        <v>165.92439999999999</v>
      </c>
      <c r="O113">
        <v>4.9756669999999996</v>
      </c>
    </row>
    <row r="114" spans="1:15" x14ac:dyDescent="0.35">
      <c r="A114" s="1">
        <v>43039</v>
      </c>
      <c r="B114">
        <v>119.93</v>
      </c>
      <c r="C114">
        <v>4.0089540000000001</v>
      </c>
      <c r="E114" s="1">
        <v>43039</v>
      </c>
      <c r="F114">
        <v>306.02999999999997</v>
      </c>
      <c r="G114">
        <v>9.3279230000000002</v>
      </c>
      <c r="I114" s="1">
        <v>43039</v>
      </c>
      <c r="J114">
        <v>125.63030000000001</v>
      </c>
      <c r="K114">
        <v>4.9218630000000001</v>
      </c>
      <c r="M114" s="1">
        <v>43039</v>
      </c>
      <c r="N114">
        <v>162.94220000000001</v>
      </c>
      <c r="O114">
        <v>5.0822979999999998</v>
      </c>
    </row>
    <row r="115" spans="1:15" x14ac:dyDescent="0.35">
      <c r="A115" s="1">
        <v>43069</v>
      </c>
      <c r="B115">
        <v>123.48</v>
      </c>
      <c r="C115">
        <v>3.6346530000000001</v>
      </c>
      <c r="E115" s="1">
        <v>43069</v>
      </c>
      <c r="F115">
        <v>303.92</v>
      </c>
      <c r="G115">
        <v>9.5481580000000008</v>
      </c>
      <c r="I115" s="1">
        <v>43069</v>
      </c>
      <c r="J115">
        <v>128.18360000000001</v>
      </c>
      <c r="K115">
        <v>4.8838730000000004</v>
      </c>
      <c r="M115" s="1">
        <v>43069</v>
      </c>
      <c r="N115">
        <v>168.12729999999999</v>
      </c>
      <c r="O115">
        <v>5.027374</v>
      </c>
    </row>
    <row r="116" spans="1:15" x14ac:dyDescent="0.35">
      <c r="A116" s="1">
        <v>43098</v>
      </c>
      <c r="B116">
        <v>124.46</v>
      </c>
      <c r="C116">
        <v>3.620638</v>
      </c>
      <c r="E116" s="1">
        <v>43098</v>
      </c>
      <c r="F116">
        <v>315.47000000000003</v>
      </c>
      <c r="G116">
        <v>9.2216210000000007</v>
      </c>
      <c r="I116" s="1">
        <v>43098</v>
      </c>
      <c r="J116">
        <v>129.64439999999999</v>
      </c>
      <c r="K116">
        <v>4.8114429999999997</v>
      </c>
      <c r="M116" s="1">
        <v>43098</v>
      </c>
      <c r="N116">
        <v>172.17699999999999</v>
      </c>
      <c r="O116">
        <v>5.0614249999999998</v>
      </c>
    </row>
    <row r="117" spans="1:15" x14ac:dyDescent="0.35">
      <c r="A117" s="1">
        <v>43131</v>
      </c>
      <c r="B117">
        <v>126.96</v>
      </c>
      <c r="C117">
        <v>3.691036</v>
      </c>
      <c r="E117" s="1">
        <v>43131</v>
      </c>
      <c r="F117">
        <v>333.53</v>
      </c>
      <c r="G117">
        <v>9.1761199999999992</v>
      </c>
      <c r="I117" s="1">
        <v>43131</v>
      </c>
      <c r="J117">
        <v>133.7022</v>
      </c>
      <c r="K117">
        <v>4.773504</v>
      </c>
      <c r="M117" s="1">
        <v>43131</v>
      </c>
      <c r="N117">
        <v>175.52860000000001</v>
      </c>
      <c r="O117">
        <v>5.1328269999999998</v>
      </c>
    </row>
    <row r="118" spans="1:15" x14ac:dyDescent="0.35">
      <c r="A118" s="1">
        <v>43159</v>
      </c>
      <c r="B118">
        <v>124.96</v>
      </c>
      <c r="C118">
        <v>3.747255</v>
      </c>
      <c r="E118" s="1">
        <v>43159</v>
      </c>
      <c r="F118">
        <v>333.61</v>
      </c>
      <c r="G118">
        <v>8.9481359999999999</v>
      </c>
      <c r="I118" s="1">
        <v>43159</v>
      </c>
      <c r="J118">
        <v>132.0128</v>
      </c>
      <c r="K118">
        <v>4.8104940000000003</v>
      </c>
      <c r="M118" s="1">
        <v>43159</v>
      </c>
      <c r="N118">
        <v>173.542</v>
      </c>
      <c r="O118">
        <v>5.1881649999999997</v>
      </c>
    </row>
    <row r="119" spans="1:15" x14ac:dyDescent="0.35">
      <c r="A119" s="1">
        <v>43189</v>
      </c>
      <c r="B119">
        <v>127.29</v>
      </c>
      <c r="C119">
        <v>3.6889560000000001</v>
      </c>
      <c r="E119" s="1">
        <v>43189</v>
      </c>
      <c r="F119">
        <v>330.93</v>
      </c>
      <c r="G119">
        <v>8.7476389999999995</v>
      </c>
      <c r="I119" s="1">
        <v>43189</v>
      </c>
      <c r="J119">
        <v>133.23220000000001</v>
      </c>
      <c r="K119">
        <v>4.6873449999999997</v>
      </c>
      <c r="M119" s="1">
        <v>43189</v>
      </c>
      <c r="N119">
        <v>177.6002</v>
      </c>
      <c r="O119">
        <v>5.1764999999999999</v>
      </c>
    </row>
    <row r="120" spans="1:15" x14ac:dyDescent="0.35">
      <c r="A120" s="1">
        <v>43220</v>
      </c>
      <c r="B120">
        <v>125.2</v>
      </c>
      <c r="C120">
        <v>3.7794940000000001</v>
      </c>
      <c r="E120" s="1">
        <v>43220</v>
      </c>
      <c r="F120">
        <v>316.87</v>
      </c>
      <c r="G120">
        <v>8.9702020000000005</v>
      </c>
      <c r="I120" s="1">
        <v>43220</v>
      </c>
      <c r="J120">
        <v>130.3998</v>
      </c>
      <c r="K120">
        <v>4.7710309999999998</v>
      </c>
      <c r="M120" s="1">
        <v>43220</v>
      </c>
      <c r="N120">
        <v>173.1377</v>
      </c>
      <c r="O120">
        <v>5.2443059999999999</v>
      </c>
    </row>
    <row r="121" spans="1:15" x14ac:dyDescent="0.35">
      <c r="A121" s="1">
        <v>43251</v>
      </c>
      <c r="B121">
        <v>122.47</v>
      </c>
      <c r="C121">
        <v>3.8630979999999999</v>
      </c>
      <c r="E121" s="1">
        <v>43251</v>
      </c>
      <c r="F121">
        <v>289.49</v>
      </c>
      <c r="G121">
        <v>9.8834389999999992</v>
      </c>
      <c r="I121" s="1">
        <v>43251</v>
      </c>
      <c r="J121">
        <v>125.3789</v>
      </c>
      <c r="K121">
        <v>4.9931729999999996</v>
      </c>
      <c r="M121" s="1">
        <v>43251</v>
      </c>
      <c r="N121">
        <v>168.5384</v>
      </c>
      <c r="O121">
        <v>5.3409000000000004</v>
      </c>
    </row>
    <row r="122" spans="1:15" x14ac:dyDescent="0.35">
      <c r="A122" s="1">
        <v>43280</v>
      </c>
      <c r="B122">
        <v>120.06</v>
      </c>
      <c r="C122">
        <v>3.9661490000000001</v>
      </c>
      <c r="E122" s="1">
        <v>43280</v>
      </c>
      <c r="F122">
        <v>274.8</v>
      </c>
      <c r="G122">
        <v>10.501258999999999</v>
      </c>
      <c r="I122" s="1">
        <v>43280</v>
      </c>
      <c r="J122">
        <v>122.1915</v>
      </c>
      <c r="K122">
        <v>5.2293000000000003</v>
      </c>
      <c r="M122" s="1">
        <v>43280</v>
      </c>
      <c r="N122">
        <v>163.86340000000001</v>
      </c>
      <c r="O122">
        <v>5.3432209999999998</v>
      </c>
    </row>
    <row r="123" spans="1:15" x14ac:dyDescent="0.35">
      <c r="A123" s="1">
        <v>43312</v>
      </c>
      <c r="B123">
        <v>121.23</v>
      </c>
      <c r="C123">
        <v>3.979781</v>
      </c>
      <c r="E123" s="1">
        <v>43312</v>
      </c>
      <c r="F123">
        <v>282.75</v>
      </c>
      <c r="G123">
        <v>10.550019000000001</v>
      </c>
      <c r="I123" s="1">
        <v>43312</v>
      </c>
      <c r="J123">
        <v>123.69450000000001</v>
      </c>
      <c r="K123">
        <v>5.2476459999999996</v>
      </c>
      <c r="M123" s="1">
        <v>43312</v>
      </c>
      <c r="N123">
        <v>166.68960000000001</v>
      </c>
      <c r="O123">
        <v>5.3237920000000001</v>
      </c>
    </row>
    <row r="124" spans="1:15" x14ac:dyDescent="0.35">
      <c r="A124" s="1">
        <v>43343</v>
      </c>
      <c r="B124">
        <v>121.09</v>
      </c>
      <c r="C124">
        <v>3.8993289999999998</v>
      </c>
      <c r="E124" s="1">
        <v>43343</v>
      </c>
      <c r="F124">
        <v>242.13</v>
      </c>
      <c r="G124">
        <v>11.340793</v>
      </c>
      <c r="I124" s="1">
        <v>43343</v>
      </c>
      <c r="J124">
        <v>119.3177</v>
      </c>
      <c r="K124">
        <v>5.1928049999999999</v>
      </c>
      <c r="M124" s="1">
        <v>43343</v>
      </c>
      <c r="N124">
        <v>164.87440000000001</v>
      </c>
      <c r="O124">
        <v>5.1858089999999999</v>
      </c>
    </row>
    <row r="125" spans="1:15" x14ac:dyDescent="0.35">
      <c r="A125" s="1">
        <v>43371</v>
      </c>
      <c r="B125">
        <v>121.5</v>
      </c>
      <c r="C125">
        <v>3.9889899999999998</v>
      </c>
      <c r="E125" s="1">
        <v>43371</v>
      </c>
      <c r="F125">
        <v>257.25</v>
      </c>
      <c r="G125">
        <v>10.970698000000001</v>
      </c>
      <c r="I125" s="1">
        <v>43371</v>
      </c>
      <c r="J125">
        <v>121.3198</v>
      </c>
      <c r="K125">
        <v>5.2642300000000004</v>
      </c>
      <c r="M125" s="1">
        <v>43371</v>
      </c>
      <c r="N125">
        <v>165.6576</v>
      </c>
      <c r="O125">
        <v>5.2884650000000004</v>
      </c>
    </row>
    <row r="126" spans="1:15" x14ac:dyDescent="0.35">
      <c r="A126" s="1">
        <v>43404</v>
      </c>
      <c r="B126">
        <v>117.64</v>
      </c>
      <c r="C126">
        <v>4.1045030000000002</v>
      </c>
      <c r="E126" s="1">
        <v>43404</v>
      </c>
      <c r="F126">
        <v>277.16000000000003</v>
      </c>
      <c r="G126">
        <v>10.255445999999999</v>
      </c>
      <c r="I126" s="1">
        <v>43404</v>
      </c>
      <c r="J126">
        <v>120.9177</v>
      </c>
      <c r="K126">
        <v>5.2646430000000004</v>
      </c>
      <c r="M126" s="1">
        <v>43404</v>
      </c>
      <c r="N126">
        <v>159.69999999999999</v>
      </c>
      <c r="O126">
        <v>5.3719840000000003</v>
      </c>
    </row>
    <row r="127" spans="1:15" x14ac:dyDescent="0.35">
      <c r="A127" s="1">
        <v>43434</v>
      </c>
      <c r="B127">
        <v>120.31</v>
      </c>
      <c r="C127">
        <v>4.0015159999999996</v>
      </c>
      <c r="E127" s="1">
        <v>43434</v>
      </c>
      <c r="F127">
        <v>283.41000000000003</v>
      </c>
      <c r="G127">
        <v>9.8133300000000006</v>
      </c>
      <c r="I127" s="1">
        <v>43434</v>
      </c>
      <c r="J127">
        <v>122.78740000000001</v>
      </c>
      <c r="K127">
        <v>5.0672180000000004</v>
      </c>
      <c r="M127" s="1">
        <v>43434</v>
      </c>
      <c r="N127">
        <v>166.65770000000001</v>
      </c>
      <c r="O127">
        <v>5.2289349999999999</v>
      </c>
    </row>
    <row r="128" spans="1:15" x14ac:dyDescent="0.35">
      <c r="A128" s="1">
        <v>43465</v>
      </c>
      <c r="B128">
        <v>122.33</v>
      </c>
      <c r="C128">
        <v>3.8802310000000002</v>
      </c>
      <c r="E128" s="1">
        <v>43465</v>
      </c>
      <c r="F128">
        <v>284.19</v>
      </c>
      <c r="G128">
        <v>9.5988720000000001</v>
      </c>
      <c r="I128" s="1">
        <v>43465</v>
      </c>
      <c r="J128">
        <v>124.3488</v>
      </c>
      <c r="K128">
        <v>4.9144829999999997</v>
      </c>
      <c r="M128" s="1">
        <v>43465</v>
      </c>
      <c r="N128">
        <v>169.67410000000001</v>
      </c>
      <c r="O128">
        <v>5.091844</v>
      </c>
    </row>
    <row r="129" spans="1:15" x14ac:dyDescent="0.35">
      <c r="A129" s="1">
        <v>43496</v>
      </c>
      <c r="B129">
        <v>125.2</v>
      </c>
      <c r="C129">
        <v>3.8480629999999998</v>
      </c>
      <c r="E129" s="1">
        <v>43496</v>
      </c>
      <c r="F129">
        <v>310.58999999999997</v>
      </c>
      <c r="G129">
        <v>9.1887930000000004</v>
      </c>
      <c r="I129" s="1">
        <v>43496</v>
      </c>
      <c r="J129">
        <v>128.9836</v>
      </c>
      <c r="K129">
        <v>4.7496879999999999</v>
      </c>
      <c r="M129" s="1">
        <v>43496</v>
      </c>
      <c r="N129">
        <v>175.55529999999999</v>
      </c>
      <c r="O129">
        <v>5.110779</v>
      </c>
    </row>
    <row r="130" spans="1:15" x14ac:dyDescent="0.35">
      <c r="A130" s="1">
        <v>43524</v>
      </c>
      <c r="B130">
        <v>124.95</v>
      </c>
      <c r="C130">
        <v>3.8524590000000001</v>
      </c>
      <c r="E130" s="1">
        <v>43524</v>
      </c>
      <c r="F130">
        <v>299.02999999999997</v>
      </c>
      <c r="G130">
        <v>9.2696719999999999</v>
      </c>
      <c r="I130" s="1">
        <v>43524</v>
      </c>
      <c r="J130">
        <v>127.88290000000001</v>
      </c>
      <c r="K130">
        <v>4.7345189999999997</v>
      </c>
      <c r="M130" s="1">
        <v>43524</v>
      </c>
      <c r="N130">
        <v>174.04140000000001</v>
      </c>
      <c r="O130">
        <v>5.0646430000000002</v>
      </c>
    </row>
    <row r="131" spans="1:15" x14ac:dyDescent="0.35">
      <c r="A131" s="1">
        <v>43553</v>
      </c>
      <c r="B131">
        <v>125.49</v>
      </c>
      <c r="C131">
        <v>3.6729790000000002</v>
      </c>
      <c r="E131" s="1">
        <v>43553</v>
      </c>
      <c r="F131">
        <v>286.38</v>
      </c>
      <c r="G131">
        <v>9.6521790000000003</v>
      </c>
      <c r="I131" s="1">
        <v>43553</v>
      </c>
      <c r="J131">
        <v>126.47499999999999</v>
      </c>
      <c r="K131">
        <v>4.6154900000000003</v>
      </c>
      <c r="M131" s="1">
        <v>43553</v>
      </c>
      <c r="N131">
        <v>176.54810000000001</v>
      </c>
      <c r="O131">
        <v>4.7908629999999999</v>
      </c>
    </row>
    <row r="132" spans="1:15" x14ac:dyDescent="0.35">
      <c r="A132" s="1">
        <v>43585</v>
      </c>
      <c r="B132">
        <v>124.29</v>
      </c>
      <c r="C132">
        <v>3.7704610000000001</v>
      </c>
      <c r="E132" s="1">
        <v>43585</v>
      </c>
      <c r="F132">
        <v>283.86</v>
      </c>
      <c r="G132">
        <v>9.9135620000000007</v>
      </c>
      <c r="I132" s="1">
        <v>43585</v>
      </c>
      <c r="J132">
        <v>125.3706</v>
      </c>
      <c r="K132">
        <v>4.8544710000000002</v>
      </c>
      <c r="M132" s="1">
        <v>43585</v>
      </c>
      <c r="N132">
        <v>174.82220000000001</v>
      </c>
      <c r="O132">
        <v>4.8679480000000002</v>
      </c>
    </row>
    <row r="133" spans="1:15" x14ac:dyDescent="0.35">
      <c r="A133" s="1">
        <v>43616</v>
      </c>
      <c r="B133">
        <v>123.88</v>
      </c>
      <c r="C133">
        <v>3.636015</v>
      </c>
      <c r="E133" s="1">
        <v>43616</v>
      </c>
      <c r="F133">
        <v>289.23</v>
      </c>
      <c r="G133">
        <v>9.7002469999999992</v>
      </c>
      <c r="I133" s="1">
        <v>43616</v>
      </c>
      <c r="J133">
        <v>125.28740000000001</v>
      </c>
      <c r="K133">
        <v>4.721177</v>
      </c>
      <c r="M133" s="1">
        <v>43616</v>
      </c>
      <c r="N133">
        <v>175.5341</v>
      </c>
      <c r="O133">
        <v>4.6073979999999999</v>
      </c>
    </row>
    <row r="134" spans="1:15" x14ac:dyDescent="0.35">
      <c r="A134" s="1">
        <v>43644</v>
      </c>
      <c r="B134">
        <v>128.97</v>
      </c>
      <c r="C134">
        <v>3.4745029999999999</v>
      </c>
      <c r="E134" s="1">
        <v>43644</v>
      </c>
      <c r="F134">
        <v>306.60000000000002</v>
      </c>
      <c r="G134">
        <v>8.9061360000000001</v>
      </c>
      <c r="I134" s="1">
        <v>43644</v>
      </c>
      <c r="J134">
        <v>130.28290000000001</v>
      </c>
      <c r="K134">
        <v>4.438237</v>
      </c>
      <c r="M134" s="1">
        <v>43644</v>
      </c>
      <c r="N134">
        <v>184.9503</v>
      </c>
      <c r="O134">
        <v>4.4039109999999999</v>
      </c>
    </row>
    <row r="135" spans="1:15" x14ac:dyDescent="0.35">
      <c r="A135" s="1">
        <v>43677</v>
      </c>
      <c r="B135">
        <v>129.86000000000001</v>
      </c>
      <c r="C135">
        <v>3.315858</v>
      </c>
      <c r="E135" s="1">
        <v>43677</v>
      </c>
      <c r="F135">
        <v>314.67</v>
      </c>
      <c r="G135">
        <v>8.5738020000000006</v>
      </c>
      <c r="I135" s="1">
        <v>43677</v>
      </c>
      <c r="J135">
        <v>131.07230000000001</v>
      </c>
      <c r="K135">
        <v>4.2550840000000001</v>
      </c>
      <c r="M135" s="1">
        <v>43677</v>
      </c>
      <c r="N135">
        <v>188.65620000000001</v>
      </c>
      <c r="O135">
        <v>4.2115629999999999</v>
      </c>
    </row>
    <row r="136" spans="1:15" x14ac:dyDescent="0.35">
      <c r="A136" s="1">
        <v>43707</v>
      </c>
      <c r="B136">
        <v>128.69999999999999</v>
      </c>
      <c r="C136">
        <v>3.1324879999999999</v>
      </c>
      <c r="E136" s="1">
        <v>43707</v>
      </c>
      <c r="F136">
        <v>288.64999999999998</v>
      </c>
      <c r="G136">
        <v>8.7522359999999999</v>
      </c>
      <c r="I136" s="1">
        <v>43707</v>
      </c>
      <c r="J136">
        <v>127.3626</v>
      </c>
      <c r="K136">
        <v>4.0586630000000001</v>
      </c>
      <c r="M136" s="1">
        <v>43707</v>
      </c>
      <c r="N136">
        <v>189.2208</v>
      </c>
      <c r="O136">
        <v>3.944499</v>
      </c>
    </row>
    <row r="137" spans="1:15" x14ac:dyDescent="0.35">
      <c r="A137" s="1">
        <v>43738</v>
      </c>
      <c r="B137">
        <v>129.02000000000001</v>
      </c>
      <c r="C137">
        <v>3.1926670000000001</v>
      </c>
      <c r="E137" s="1">
        <v>43738</v>
      </c>
      <c r="F137">
        <v>294.60000000000002</v>
      </c>
      <c r="G137">
        <v>8.3255719999999993</v>
      </c>
      <c r="I137" s="1">
        <v>43738</v>
      </c>
      <c r="J137">
        <v>128.44730000000001</v>
      </c>
      <c r="K137">
        <v>4.0035769999999999</v>
      </c>
      <c r="M137" s="1">
        <v>43738</v>
      </c>
      <c r="N137">
        <v>188.82320000000001</v>
      </c>
      <c r="O137">
        <v>4.0383690000000003</v>
      </c>
    </row>
    <row r="138" spans="1:15" x14ac:dyDescent="0.35">
      <c r="A138" s="1">
        <v>43769</v>
      </c>
      <c r="B138">
        <v>131.15</v>
      </c>
      <c r="C138">
        <v>3.2542499999999999</v>
      </c>
      <c r="E138" s="1">
        <v>43769</v>
      </c>
      <c r="F138">
        <v>306.33</v>
      </c>
      <c r="G138">
        <v>7.8800920000000003</v>
      </c>
      <c r="I138" s="1">
        <v>43769</v>
      </c>
      <c r="J138">
        <v>131.7801</v>
      </c>
      <c r="K138">
        <v>3.9261970000000002</v>
      </c>
      <c r="M138" s="1">
        <v>43769</v>
      </c>
      <c r="N138">
        <v>189.61320000000001</v>
      </c>
      <c r="O138">
        <v>4.1742280000000003</v>
      </c>
    </row>
    <row r="139" spans="1:15" x14ac:dyDescent="0.35">
      <c r="A139" s="1">
        <v>43798</v>
      </c>
      <c r="B139">
        <v>130.53</v>
      </c>
      <c r="C139">
        <v>3.2338930000000001</v>
      </c>
      <c r="E139" s="1">
        <v>43798</v>
      </c>
      <c r="F139">
        <v>298.36</v>
      </c>
      <c r="G139">
        <v>7.7053859999999998</v>
      </c>
      <c r="I139" s="1">
        <v>43798</v>
      </c>
      <c r="J139">
        <v>130.4246</v>
      </c>
      <c r="K139">
        <v>3.8255759999999999</v>
      </c>
      <c r="M139" s="1">
        <v>43798</v>
      </c>
      <c r="N139">
        <v>189.6918</v>
      </c>
      <c r="O139">
        <v>4.1697319999999998</v>
      </c>
    </row>
    <row r="140" spans="1:15" x14ac:dyDescent="0.35">
      <c r="A140" s="1">
        <v>43830</v>
      </c>
      <c r="B140">
        <v>133.63999999999999</v>
      </c>
      <c r="C140">
        <v>3.1945899999999998</v>
      </c>
      <c r="E140" s="1">
        <v>43830</v>
      </c>
      <c r="F140">
        <v>314.18</v>
      </c>
      <c r="G140">
        <v>7.3647720000000003</v>
      </c>
      <c r="I140" s="1">
        <v>43830</v>
      </c>
      <c r="J140">
        <v>134.0498</v>
      </c>
      <c r="K140">
        <v>3.5209139999999999</v>
      </c>
      <c r="M140" s="1">
        <v>43830</v>
      </c>
      <c r="N140">
        <v>194.78460000000001</v>
      </c>
      <c r="O140">
        <v>4.2180030000000004</v>
      </c>
    </row>
    <row r="141" spans="1:15" x14ac:dyDescent="0.35">
      <c r="A141" s="1">
        <v>43861</v>
      </c>
      <c r="B141">
        <v>133.75</v>
      </c>
      <c r="C141">
        <v>3.10154</v>
      </c>
      <c r="E141" s="1">
        <v>43861</v>
      </c>
      <c r="F141">
        <v>301.8</v>
      </c>
      <c r="G141">
        <v>7.2102779999999997</v>
      </c>
      <c r="I141" s="1">
        <v>43861</v>
      </c>
      <c r="J141">
        <v>133.10220000000001</v>
      </c>
      <c r="K141">
        <v>3.3957609999999998</v>
      </c>
      <c r="M141" s="1">
        <v>43861</v>
      </c>
      <c r="N141">
        <v>195.26259999999999</v>
      </c>
      <c r="O141">
        <v>3.993722</v>
      </c>
    </row>
    <row r="142" spans="1:15" x14ac:dyDescent="0.35">
      <c r="A142" s="1">
        <v>43889</v>
      </c>
      <c r="B142">
        <v>132.85</v>
      </c>
      <c r="C142">
        <v>2.9147310000000002</v>
      </c>
      <c r="E142" s="1">
        <v>43889</v>
      </c>
      <c r="F142">
        <v>286.02</v>
      </c>
      <c r="G142">
        <v>7.3359019999999999</v>
      </c>
      <c r="I142" s="1">
        <v>43889</v>
      </c>
      <c r="J142">
        <v>130.9299</v>
      </c>
      <c r="K142">
        <v>3.211983</v>
      </c>
      <c r="M142" s="1">
        <v>43889</v>
      </c>
      <c r="N142">
        <v>195.0463</v>
      </c>
      <c r="O142">
        <v>3.7994240000000001</v>
      </c>
    </row>
    <row r="143" spans="1:15" x14ac:dyDescent="0.35">
      <c r="A143" s="1">
        <v>43921</v>
      </c>
      <c r="B143">
        <v>126.19</v>
      </c>
      <c r="C143">
        <v>2.962914</v>
      </c>
      <c r="E143" s="1">
        <v>43921</v>
      </c>
      <c r="F143">
        <v>244.12</v>
      </c>
      <c r="G143">
        <v>7.8507049999999996</v>
      </c>
      <c r="I143" s="1">
        <v>43921</v>
      </c>
      <c r="J143">
        <v>124.11660000000001</v>
      </c>
      <c r="K143">
        <v>3.187338</v>
      </c>
      <c r="M143" s="1">
        <v>43921</v>
      </c>
      <c r="N143">
        <v>179.36590000000001</v>
      </c>
      <c r="O143">
        <v>4.0126030000000004</v>
      </c>
    </row>
    <row r="144" spans="1:15" x14ac:dyDescent="0.35">
      <c r="A144" s="1">
        <v>43951</v>
      </c>
      <c r="B144">
        <v>129.97</v>
      </c>
      <c r="C144">
        <v>2.689508</v>
      </c>
      <c r="E144" s="1">
        <v>43951</v>
      </c>
      <c r="F144">
        <v>241.09</v>
      </c>
      <c r="G144">
        <v>7.3457590000000001</v>
      </c>
      <c r="I144" s="1">
        <v>43951</v>
      </c>
      <c r="J144">
        <v>127.0737</v>
      </c>
      <c r="K144">
        <v>2.7638850000000001</v>
      </c>
      <c r="M144" s="1">
        <v>43951</v>
      </c>
      <c r="N144">
        <v>184.95480000000001</v>
      </c>
      <c r="O144">
        <v>3.8612109999999999</v>
      </c>
    </row>
    <row r="145" spans="1:15" x14ac:dyDescent="0.35">
      <c r="A145" s="1">
        <v>43980</v>
      </c>
      <c r="B145">
        <v>130.97999999999999</v>
      </c>
      <c r="C145">
        <v>2.6661000000000001</v>
      </c>
      <c r="E145" s="1">
        <v>43980</v>
      </c>
      <c r="F145">
        <v>252.42</v>
      </c>
      <c r="G145">
        <v>6.9235850000000001</v>
      </c>
      <c r="I145" s="1">
        <v>43980</v>
      </c>
      <c r="J145">
        <v>128.1798</v>
      </c>
      <c r="K145">
        <v>2.719951</v>
      </c>
      <c r="M145" s="1">
        <v>43980</v>
      </c>
      <c r="N145">
        <v>188.07210000000001</v>
      </c>
      <c r="O145">
        <v>3.8027380000000002</v>
      </c>
    </row>
    <row r="146" spans="1:15" x14ac:dyDescent="0.35">
      <c r="A146" s="1">
        <v>44012</v>
      </c>
      <c r="B146">
        <v>132.04</v>
      </c>
      <c r="C146">
        <v>2.756586</v>
      </c>
      <c r="E146" s="1">
        <v>44012</v>
      </c>
      <c r="F146">
        <v>253.25</v>
      </c>
      <c r="G146">
        <v>6.7846859999999998</v>
      </c>
      <c r="I146" s="1">
        <v>44012</v>
      </c>
      <c r="J146">
        <v>129.20419999999999</v>
      </c>
      <c r="K146">
        <v>2.7847689999999998</v>
      </c>
      <c r="M146" s="1">
        <v>44012</v>
      </c>
      <c r="N146">
        <v>189.39429999999999</v>
      </c>
      <c r="O146">
        <v>3.8451439999999999</v>
      </c>
    </row>
    <row r="147" spans="1:15" x14ac:dyDescent="0.35">
      <c r="A147" s="1">
        <v>44043</v>
      </c>
      <c r="B147">
        <v>134.44</v>
      </c>
      <c r="C147">
        <v>2.7352910000000001</v>
      </c>
      <c r="E147" s="1">
        <v>44043</v>
      </c>
      <c r="F147">
        <v>263.38</v>
      </c>
      <c r="G147">
        <v>6.8596519999999996</v>
      </c>
      <c r="I147" s="1">
        <v>44043</v>
      </c>
      <c r="J147">
        <v>131.83869999999999</v>
      </c>
      <c r="K147">
        <v>2.7841680000000002</v>
      </c>
      <c r="M147" s="1">
        <v>44043</v>
      </c>
      <c r="N147">
        <v>192.9828</v>
      </c>
      <c r="O147">
        <v>3.7819129999999999</v>
      </c>
    </row>
    <row r="148" spans="1:15" x14ac:dyDescent="0.35">
      <c r="A148" s="1">
        <v>44074</v>
      </c>
      <c r="B148">
        <v>135.22999999999999</v>
      </c>
      <c r="C148">
        <v>2.8525960000000001</v>
      </c>
      <c r="E148" s="1">
        <v>44074</v>
      </c>
      <c r="F148">
        <v>253.38</v>
      </c>
      <c r="G148">
        <v>7.2702920000000004</v>
      </c>
      <c r="I148" s="1">
        <v>44074</v>
      </c>
      <c r="J148">
        <v>132.32470000000001</v>
      </c>
      <c r="K148">
        <v>2.9196460000000002</v>
      </c>
      <c r="M148" s="1">
        <v>44074</v>
      </c>
      <c r="N148">
        <v>192.76419999999999</v>
      </c>
      <c r="O148">
        <v>3.8812319999999998</v>
      </c>
    </row>
    <row r="149" spans="1:15" x14ac:dyDescent="0.35">
      <c r="A149" s="1">
        <v>44104</v>
      </c>
      <c r="B149">
        <v>134.86000000000001</v>
      </c>
      <c r="C149">
        <v>2.887416</v>
      </c>
      <c r="E149" s="1">
        <v>44104</v>
      </c>
      <c r="F149">
        <v>248.92</v>
      </c>
      <c r="G149">
        <v>7.3747360000000004</v>
      </c>
      <c r="I149" s="1">
        <v>44104</v>
      </c>
      <c r="J149">
        <v>131.76599999999999</v>
      </c>
      <c r="K149">
        <v>2.9708329999999998</v>
      </c>
      <c r="M149" s="1">
        <v>44104</v>
      </c>
      <c r="N149">
        <v>192.1258</v>
      </c>
      <c r="O149">
        <v>3.9000400000000002</v>
      </c>
    </row>
    <row r="150" spans="1:15" x14ac:dyDescent="0.35">
      <c r="A150" s="1">
        <v>44134</v>
      </c>
      <c r="B150">
        <v>136.96</v>
      </c>
      <c r="C150">
        <v>2.9103430000000001</v>
      </c>
      <c r="E150" s="1">
        <v>44134</v>
      </c>
      <c r="F150">
        <v>245.43</v>
      </c>
      <c r="G150">
        <v>7.8799340000000004</v>
      </c>
      <c r="I150" s="1">
        <v>44134</v>
      </c>
      <c r="J150">
        <v>133.31739999999999</v>
      </c>
      <c r="K150">
        <v>2.9907460000000001</v>
      </c>
      <c r="M150" s="1">
        <v>44134</v>
      </c>
      <c r="N150">
        <v>195.38749999999999</v>
      </c>
      <c r="O150">
        <v>3.9389850000000002</v>
      </c>
    </row>
    <row r="151" spans="1:15" x14ac:dyDescent="0.35">
      <c r="A151" s="1">
        <v>44165</v>
      </c>
      <c r="B151">
        <v>140.79</v>
      </c>
      <c r="C151">
        <v>2.9387289999999999</v>
      </c>
      <c r="E151" s="1">
        <v>44165</v>
      </c>
      <c r="F151">
        <v>266.08</v>
      </c>
      <c r="G151">
        <v>7.6503480000000001</v>
      </c>
      <c r="I151" s="1">
        <v>44165</v>
      </c>
      <c r="J151">
        <v>137.60730000000001</v>
      </c>
      <c r="K151">
        <v>3.0306320000000002</v>
      </c>
      <c r="M151" s="1">
        <v>44165</v>
      </c>
      <c r="N151">
        <v>201.5592</v>
      </c>
      <c r="O151">
        <v>3.9510179999999999</v>
      </c>
    </row>
    <row r="152" spans="1:15" x14ac:dyDescent="0.35">
      <c r="A152" s="1">
        <v>44196</v>
      </c>
      <c r="B152">
        <v>143.61000000000001</v>
      </c>
      <c r="C152">
        <v>2.848992</v>
      </c>
      <c r="E152" s="1">
        <v>44196</v>
      </c>
      <c r="F152">
        <v>284.58</v>
      </c>
      <c r="G152">
        <v>7.1373819999999997</v>
      </c>
      <c r="I152" s="1">
        <v>44196</v>
      </c>
      <c r="J152">
        <v>140.5515</v>
      </c>
      <c r="K152">
        <v>2.9107440000000002</v>
      </c>
      <c r="M152" s="1">
        <v>44196</v>
      </c>
      <c r="N152">
        <v>207.5506</v>
      </c>
      <c r="O152">
        <v>3.9138649999999999</v>
      </c>
    </row>
    <row r="153" spans="1:15" x14ac:dyDescent="0.35">
      <c r="A153" s="1">
        <v>44225</v>
      </c>
      <c r="B153">
        <v>143.44999999999999</v>
      </c>
      <c r="C153">
        <v>2.8862429999999999</v>
      </c>
      <c r="E153" s="1">
        <v>44225</v>
      </c>
      <c r="F153">
        <v>274.18</v>
      </c>
      <c r="G153">
        <v>7.6520820000000001</v>
      </c>
      <c r="I153" s="1">
        <v>44225</v>
      </c>
      <c r="J153">
        <v>140.178</v>
      </c>
      <c r="K153">
        <v>2.9677280000000001</v>
      </c>
      <c r="M153" s="1">
        <v>44225</v>
      </c>
      <c r="N153">
        <v>206.00739999999999</v>
      </c>
      <c r="O153">
        <v>3.9628670000000001</v>
      </c>
    </row>
    <row r="154" spans="1:15" x14ac:dyDescent="0.35">
      <c r="A154" s="1">
        <v>44253</v>
      </c>
      <c r="B154">
        <v>141.41999999999999</v>
      </c>
      <c r="C154">
        <v>3.0408270000000002</v>
      </c>
      <c r="E154" s="1">
        <v>44253</v>
      </c>
      <c r="F154">
        <v>267.42</v>
      </c>
      <c r="G154">
        <v>8.1951839999999994</v>
      </c>
      <c r="I154" s="1">
        <v>44253</v>
      </c>
      <c r="J154">
        <v>138.70060000000001</v>
      </c>
      <c r="K154">
        <v>3.1708440000000002</v>
      </c>
      <c r="M154" s="1">
        <v>44253</v>
      </c>
      <c r="N154">
        <v>200.6824</v>
      </c>
      <c r="O154">
        <v>4.138306</v>
      </c>
    </row>
    <row r="155" spans="1:15" x14ac:dyDescent="0.35">
      <c r="A155" s="1">
        <v>44286</v>
      </c>
      <c r="B155">
        <v>138.99</v>
      </c>
      <c r="C155">
        <v>3.1248420000000001</v>
      </c>
      <c r="E155" s="1">
        <v>44286</v>
      </c>
      <c r="F155">
        <v>258.32</v>
      </c>
      <c r="G155">
        <v>8.9491049999999994</v>
      </c>
      <c r="I155" s="1">
        <v>44286</v>
      </c>
      <c r="J155">
        <v>136.20330000000001</v>
      </c>
      <c r="K155">
        <v>3.3074789999999998</v>
      </c>
      <c r="M155" s="1">
        <v>44286</v>
      </c>
      <c r="N155">
        <v>196.685</v>
      </c>
      <c r="O155">
        <v>4.2745410000000001</v>
      </c>
    </row>
    <row r="156" spans="1:15" x14ac:dyDescent="0.35">
      <c r="A156" s="1">
        <v>44316</v>
      </c>
      <c r="B156">
        <v>141.53</v>
      </c>
      <c r="C156">
        <v>3.0912950000000001</v>
      </c>
      <c r="E156" s="1">
        <v>44316</v>
      </c>
      <c r="F156">
        <v>269.88</v>
      </c>
      <c r="G156">
        <v>8.9103820000000002</v>
      </c>
      <c r="I156" s="1">
        <v>44316</v>
      </c>
      <c r="J156">
        <v>139.0548</v>
      </c>
      <c r="K156">
        <v>3.2673570000000001</v>
      </c>
      <c r="M156" s="1">
        <v>44316</v>
      </c>
      <c r="N156">
        <v>200.40459999999999</v>
      </c>
      <c r="O156">
        <v>4.2584679999999997</v>
      </c>
    </row>
    <row r="157" spans="1:15" x14ac:dyDescent="0.35">
      <c r="A157" s="1">
        <v>44347</v>
      </c>
      <c r="B157">
        <v>143.94999999999999</v>
      </c>
      <c r="C157">
        <v>3.0853350000000002</v>
      </c>
      <c r="E157" s="1">
        <v>44347</v>
      </c>
      <c r="F157">
        <v>284.94</v>
      </c>
      <c r="G157">
        <v>8.8453949999999999</v>
      </c>
      <c r="I157" s="1">
        <v>44347</v>
      </c>
      <c r="J157">
        <v>141.6302</v>
      </c>
      <c r="K157">
        <v>3.2954690000000002</v>
      </c>
      <c r="M157" s="1">
        <v>44347</v>
      </c>
      <c r="N157">
        <v>205.25450000000001</v>
      </c>
      <c r="O157">
        <v>4.2005299999999997</v>
      </c>
    </row>
    <row r="158" spans="1:15" x14ac:dyDescent="0.35">
      <c r="A158" s="1">
        <v>44377</v>
      </c>
      <c r="B158">
        <v>141.94999999999999</v>
      </c>
      <c r="C158">
        <v>3.1173250000000001</v>
      </c>
      <c r="E158" s="1">
        <v>44377</v>
      </c>
      <c r="F158">
        <v>288.57</v>
      </c>
      <c r="G158">
        <v>8.8971830000000001</v>
      </c>
      <c r="I158" s="1">
        <v>44377</v>
      </c>
      <c r="J158">
        <v>140.08869999999999</v>
      </c>
      <c r="K158">
        <v>3.3866770000000002</v>
      </c>
      <c r="M158" s="1">
        <v>44377</v>
      </c>
      <c r="N158">
        <v>202.38290000000001</v>
      </c>
      <c r="O158">
        <v>4.214124</v>
      </c>
    </row>
    <row r="159" spans="1:15" x14ac:dyDescent="0.35">
      <c r="A159" s="1">
        <v>44407</v>
      </c>
      <c r="B159">
        <v>143.25</v>
      </c>
      <c r="C159">
        <v>2.9655019999999999</v>
      </c>
      <c r="E159" s="1">
        <v>44407</v>
      </c>
      <c r="F159">
        <v>282.64999999999998</v>
      </c>
      <c r="G159">
        <v>9.3808369999999996</v>
      </c>
      <c r="I159" s="1">
        <v>44407</v>
      </c>
      <c r="J159">
        <v>140.29409999999999</v>
      </c>
      <c r="K159">
        <v>3.2786209999999998</v>
      </c>
      <c r="M159" s="1">
        <v>44407</v>
      </c>
      <c r="N159">
        <v>206.45070000000001</v>
      </c>
      <c r="O159">
        <v>4.0196259999999997</v>
      </c>
    </row>
    <row r="160" spans="1:15" x14ac:dyDescent="0.35">
      <c r="A160" s="1">
        <v>44439</v>
      </c>
      <c r="B160">
        <v>143.68</v>
      </c>
      <c r="C160">
        <v>2.9985529999999998</v>
      </c>
      <c r="E160" s="1">
        <v>44439</v>
      </c>
      <c r="F160">
        <v>285.47000000000003</v>
      </c>
      <c r="G160">
        <v>9.6973540000000007</v>
      </c>
      <c r="I160" s="1">
        <v>44439</v>
      </c>
      <c r="J160">
        <v>140.6</v>
      </c>
      <c r="K160">
        <v>3.364274</v>
      </c>
      <c r="M160" s="1">
        <v>44439</v>
      </c>
      <c r="N160">
        <v>207.9248</v>
      </c>
      <c r="O160">
        <v>4.0134100000000004</v>
      </c>
    </row>
    <row r="161" spans="1:15" x14ac:dyDescent="0.35">
      <c r="A161" s="1">
        <v>44469</v>
      </c>
      <c r="B161">
        <v>141.32</v>
      </c>
      <c r="C161">
        <v>3.1412339999999999</v>
      </c>
      <c r="E161" s="1">
        <v>44469</v>
      </c>
      <c r="F161">
        <v>267.25</v>
      </c>
      <c r="G161">
        <v>10.205942</v>
      </c>
      <c r="I161" s="1">
        <v>44469</v>
      </c>
      <c r="J161">
        <v>138.1902</v>
      </c>
      <c r="K161">
        <v>3.511736</v>
      </c>
      <c r="M161" s="1">
        <v>44469</v>
      </c>
      <c r="N161">
        <v>202.00239999999999</v>
      </c>
      <c r="O161">
        <v>4.1631770000000001</v>
      </c>
    </row>
    <row r="162" spans="1:15" x14ac:dyDescent="0.35">
      <c r="A162" s="1">
        <v>44498</v>
      </c>
      <c r="B162">
        <v>141.38</v>
      </c>
      <c r="C162">
        <v>3.3513350000000002</v>
      </c>
      <c r="E162" s="1">
        <v>44498</v>
      </c>
      <c r="F162">
        <v>254.55</v>
      </c>
      <c r="G162">
        <v>11.554347999999999</v>
      </c>
      <c r="I162" s="1">
        <v>44498</v>
      </c>
      <c r="J162">
        <v>137.8546</v>
      </c>
      <c r="K162">
        <v>3.8127970000000002</v>
      </c>
      <c r="M162" s="1">
        <v>44498</v>
      </c>
      <c r="N162">
        <v>200.87700000000001</v>
      </c>
      <c r="O162">
        <v>4.3020889999999996</v>
      </c>
    </row>
    <row r="163" spans="1:15" x14ac:dyDescent="0.35">
      <c r="A163" s="1">
        <v>44530</v>
      </c>
      <c r="B163">
        <v>141.72</v>
      </c>
      <c r="C163">
        <v>3.2585890000000002</v>
      </c>
      <c r="E163" s="1">
        <v>44530</v>
      </c>
      <c r="F163">
        <v>246.91</v>
      </c>
      <c r="G163">
        <v>11.202254</v>
      </c>
      <c r="I163" s="1">
        <v>44530</v>
      </c>
      <c r="J163">
        <v>137.22059999999999</v>
      </c>
      <c r="K163">
        <v>3.7019730000000002</v>
      </c>
      <c r="M163" s="1">
        <v>44530</v>
      </c>
      <c r="N163">
        <v>203.29599999999999</v>
      </c>
      <c r="O163">
        <v>4.1163030000000003</v>
      </c>
    </row>
    <row r="164" spans="1:15" x14ac:dyDescent="0.35">
      <c r="A164" s="1">
        <v>44561</v>
      </c>
      <c r="B164">
        <v>142.52000000000001</v>
      </c>
      <c r="C164">
        <v>3.274238</v>
      </c>
      <c r="E164" s="1">
        <v>44561</v>
      </c>
      <c r="F164">
        <v>253.78</v>
      </c>
      <c r="G164">
        <v>10.977136</v>
      </c>
      <c r="I164" s="1">
        <v>44561</v>
      </c>
      <c r="J164">
        <v>138.2475</v>
      </c>
      <c r="K164">
        <v>3.705276</v>
      </c>
      <c r="M164" s="1">
        <v>44561</v>
      </c>
      <c r="N164">
        <v>204.58189999999999</v>
      </c>
      <c r="O164">
        <v>4.1581539999999997</v>
      </c>
    </row>
    <row r="165" spans="1:15" x14ac:dyDescent="0.35">
      <c r="A165" s="1">
        <v>44592</v>
      </c>
      <c r="B165">
        <v>141.97999999999999</v>
      </c>
      <c r="C165">
        <v>3.3004699999999998</v>
      </c>
      <c r="E165" s="1">
        <v>44592</v>
      </c>
      <c r="F165">
        <v>265.33</v>
      </c>
      <c r="G165">
        <v>11.053906</v>
      </c>
      <c r="I165" s="1">
        <v>44592</v>
      </c>
      <c r="J165">
        <v>138.4973</v>
      </c>
      <c r="K165">
        <v>3.6431390000000001</v>
      </c>
      <c r="M165" s="1">
        <v>44592</v>
      </c>
      <c r="N165">
        <v>203.5205</v>
      </c>
      <c r="O165">
        <v>4.2492349999999997</v>
      </c>
    </row>
    <row r="166" spans="1:15" x14ac:dyDescent="0.35">
      <c r="A166" s="1">
        <v>44620</v>
      </c>
      <c r="B166">
        <v>140.9</v>
      </c>
      <c r="C166">
        <v>3.3932739999999999</v>
      </c>
      <c r="E166" s="1">
        <v>44620</v>
      </c>
      <c r="F166">
        <v>270.06</v>
      </c>
      <c r="G166">
        <v>11.330614000000001</v>
      </c>
      <c r="I166" s="1">
        <v>44620</v>
      </c>
      <c r="J166">
        <v>137.87389999999999</v>
      </c>
      <c r="K166">
        <v>3.7631000000000001</v>
      </c>
      <c r="M166" s="1">
        <v>44620</v>
      </c>
      <c r="N166">
        <v>201.57210000000001</v>
      </c>
      <c r="O166">
        <v>4.3340490000000003</v>
      </c>
    </row>
    <row r="167" spans="1:15" x14ac:dyDescent="0.35">
      <c r="A167" s="1">
        <v>44651</v>
      </c>
      <c r="B167">
        <v>137.86000000000001</v>
      </c>
      <c r="C167">
        <v>3.4636879999999999</v>
      </c>
      <c r="E167" s="1">
        <v>44651</v>
      </c>
      <c r="F167">
        <v>289.45999999999998</v>
      </c>
      <c r="G167">
        <v>11.364288999999999</v>
      </c>
      <c r="I167" s="1">
        <v>44651</v>
      </c>
      <c r="J167">
        <v>135.78120000000001</v>
      </c>
      <c r="K167">
        <v>3.8913069999999998</v>
      </c>
      <c r="M167" s="1">
        <v>44651</v>
      </c>
      <c r="N167">
        <v>198.38900000000001</v>
      </c>
      <c r="O167">
        <v>4.4435560000000001</v>
      </c>
    </row>
    <row r="168" spans="1:15" x14ac:dyDescent="0.35">
      <c r="A168" s="1">
        <v>44680</v>
      </c>
      <c r="B168">
        <v>131.72</v>
      </c>
      <c r="C168">
        <v>3.638852</v>
      </c>
      <c r="E168" s="1">
        <v>44680</v>
      </c>
      <c r="F168">
        <v>272.48</v>
      </c>
      <c r="G168">
        <v>11.757398999999999</v>
      </c>
      <c r="I168" s="1">
        <v>44680</v>
      </c>
      <c r="J168">
        <v>130.0915</v>
      </c>
      <c r="K168">
        <v>4.1260199999999996</v>
      </c>
      <c r="M168" s="1">
        <v>44680</v>
      </c>
      <c r="N168">
        <v>187.4811</v>
      </c>
      <c r="O168">
        <v>4.5424150000000001</v>
      </c>
    </row>
    <row r="169" spans="1:15" x14ac:dyDescent="0.35">
      <c r="A169" s="1">
        <v>44712</v>
      </c>
      <c r="B169">
        <v>132.06</v>
      </c>
      <c r="C169">
        <v>3.6613630000000001</v>
      </c>
      <c r="E169" s="1">
        <v>44712</v>
      </c>
      <c r="F169">
        <v>280.88</v>
      </c>
      <c r="G169">
        <v>11.970675</v>
      </c>
      <c r="I169" s="1">
        <v>44712</v>
      </c>
      <c r="J169">
        <v>130.65</v>
      </c>
      <c r="K169">
        <v>4.2070439999999998</v>
      </c>
      <c r="M169" s="1">
        <v>44712</v>
      </c>
      <c r="N169">
        <v>188.54310000000001</v>
      </c>
      <c r="O169">
        <v>4.5660030000000003</v>
      </c>
    </row>
    <row r="170" spans="1:15" x14ac:dyDescent="0.35">
      <c r="A170" s="1">
        <v>44742</v>
      </c>
      <c r="B170">
        <v>128.68</v>
      </c>
      <c r="C170">
        <v>3.7990919999999999</v>
      </c>
      <c r="E170" s="1">
        <v>44742</v>
      </c>
      <c r="F170">
        <v>257.8</v>
      </c>
      <c r="G170">
        <v>12.472569999999999</v>
      </c>
      <c r="I170" s="1">
        <v>44742</v>
      </c>
      <c r="J170">
        <v>127.0356</v>
      </c>
      <c r="K170">
        <v>4.3515839999999999</v>
      </c>
      <c r="M170" s="1">
        <v>44742</v>
      </c>
      <c r="N170">
        <v>181.75229999999999</v>
      </c>
      <c r="O170">
        <v>4.6818289999999996</v>
      </c>
    </row>
    <row r="171" spans="1:15" x14ac:dyDescent="0.35">
      <c r="A171" s="1">
        <v>44771</v>
      </c>
      <c r="B171">
        <v>129.77000000000001</v>
      </c>
      <c r="C171">
        <v>3.6399210000000002</v>
      </c>
      <c r="E171" s="1">
        <v>44771</v>
      </c>
      <c r="F171">
        <v>261.22000000000003</v>
      </c>
      <c r="G171">
        <v>12.158045</v>
      </c>
      <c r="I171" s="1">
        <v>44771</v>
      </c>
      <c r="J171">
        <v>127.58969999999999</v>
      </c>
      <c r="K171">
        <v>4.123024</v>
      </c>
      <c r="M171" s="1">
        <v>44771</v>
      </c>
      <c r="N171">
        <v>185.55439999999999</v>
      </c>
      <c r="O171">
        <v>4.4711639999999999</v>
      </c>
    </row>
    <row r="172" spans="1:15" x14ac:dyDescent="0.35">
      <c r="A172" s="1">
        <v>44804</v>
      </c>
      <c r="B172">
        <v>127.71</v>
      </c>
      <c r="C172">
        <v>3.686591</v>
      </c>
      <c r="E172" s="1">
        <v>44804</v>
      </c>
      <c r="F172">
        <v>265.60000000000002</v>
      </c>
      <c r="G172">
        <v>11.53881</v>
      </c>
      <c r="I172" s="1">
        <v>44804</v>
      </c>
      <c r="J172">
        <v>125.9085</v>
      </c>
      <c r="K172">
        <v>4.1596729999999997</v>
      </c>
      <c r="M172" s="1">
        <v>44804</v>
      </c>
      <c r="N172">
        <v>182.7783</v>
      </c>
      <c r="O172">
        <v>4.4797770000000003</v>
      </c>
    </row>
    <row r="173" spans="1:15" x14ac:dyDescent="0.35">
      <c r="A173" s="1">
        <v>44834</v>
      </c>
      <c r="B173">
        <v>121.87</v>
      </c>
      <c r="C173">
        <v>3.9064649999999999</v>
      </c>
      <c r="E173" s="1">
        <v>44834</v>
      </c>
      <c r="F173">
        <v>254.87</v>
      </c>
      <c r="G173">
        <v>11.483612000000001</v>
      </c>
      <c r="I173" s="1">
        <v>44834</v>
      </c>
      <c r="J173">
        <v>120.8139</v>
      </c>
      <c r="K173">
        <v>4.3724639999999999</v>
      </c>
      <c r="M173" s="1">
        <v>44834</v>
      </c>
      <c r="N173">
        <v>172.0719</v>
      </c>
      <c r="O173">
        <v>4.7041029999999999</v>
      </c>
    </row>
    <row r="174" spans="1:15" x14ac:dyDescent="0.35">
      <c r="A174" s="1">
        <v>44865</v>
      </c>
      <c r="B174">
        <v>119.96</v>
      </c>
      <c r="C174">
        <v>3.9475319999999998</v>
      </c>
      <c r="E174" s="1">
        <v>44865</v>
      </c>
      <c r="F174">
        <v>259.63</v>
      </c>
      <c r="G174">
        <v>11.486909000000001</v>
      </c>
      <c r="I174" s="1">
        <v>44865</v>
      </c>
      <c r="J174">
        <v>119.40260000000001</v>
      </c>
      <c r="K174">
        <v>4.4538729999999997</v>
      </c>
      <c r="M174" s="1">
        <v>44865</v>
      </c>
      <c r="N174">
        <v>169.12459999999999</v>
      </c>
      <c r="O174">
        <v>4.737476</v>
      </c>
    </row>
    <row r="175" spans="1:15" x14ac:dyDescent="0.35">
      <c r="A175" s="1">
        <v>44895</v>
      </c>
      <c r="B175">
        <v>125.02</v>
      </c>
      <c r="C175">
        <v>3.9034499999999999</v>
      </c>
      <c r="E175" s="1">
        <v>44895</v>
      </c>
      <c r="F175">
        <v>269.81</v>
      </c>
      <c r="G175">
        <v>11.697986999999999</v>
      </c>
      <c r="I175" s="1">
        <v>44895</v>
      </c>
      <c r="J175">
        <v>124.0003</v>
      </c>
      <c r="K175">
        <v>4.4520309999999998</v>
      </c>
      <c r="M175" s="1">
        <v>44895</v>
      </c>
      <c r="N175">
        <v>177.83080000000001</v>
      </c>
      <c r="O175">
        <v>4.6727100000000004</v>
      </c>
    </row>
    <row r="176" spans="1:15" x14ac:dyDescent="0.35">
      <c r="A176" s="1">
        <v>44925</v>
      </c>
      <c r="B176">
        <v>128.93</v>
      </c>
      <c r="C176">
        <v>3.838886</v>
      </c>
      <c r="E176" s="1">
        <v>44925</v>
      </c>
      <c r="F176">
        <v>273.05</v>
      </c>
      <c r="G176">
        <v>11.427319000000001</v>
      </c>
      <c r="I176" s="1">
        <v>44925</v>
      </c>
      <c r="J176">
        <v>127.4457</v>
      </c>
      <c r="K176">
        <v>4.3548210000000003</v>
      </c>
      <c r="M176" s="1">
        <v>44925</v>
      </c>
      <c r="N176">
        <v>184.0847</v>
      </c>
      <c r="O176">
        <v>4.5875260000000004</v>
      </c>
    </row>
    <row r="177" spans="1:15" x14ac:dyDescent="0.35">
      <c r="A177" s="1">
        <v>44957</v>
      </c>
      <c r="B177">
        <v>134.44</v>
      </c>
      <c r="C177">
        <v>3.742931</v>
      </c>
      <c r="E177" s="1">
        <v>44957</v>
      </c>
      <c r="F177">
        <v>278.83999999999997</v>
      </c>
      <c r="G177">
        <v>11.309851999999999</v>
      </c>
      <c r="I177" s="1">
        <v>44957</v>
      </c>
      <c r="J177">
        <v>132.22290000000001</v>
      </c>
      <c r="K177">
        <v>4.1660599999999999</v>
      </c>
      <c r="M177" s="1">
        <v>44957</v>
      </c>
      <c r="N177">
        <v>193.4323</v>
      </c>
      <c r="O177">
        <v>4.446758</v>
      </c>
    </row>
    <row r="178" spans="1:15" x14ac:dyDescent="0.35">
      <c r="A178" s="1">
        <v>44985</v>
      </c>
      <c r="B178">
        <v>129.41999999999999</v>
      </c>
      <c r="C178">
        <v>3.9064610000000002</v>
      </c>
      <c r="E178" s="1">
        <v>44985</v>
      </c>
      <c r="F178">
        <v>271.27</v>
      </c>
      <c r="G178">
        <v>11.324036</v>
      </c>
      <c r="I178" s="1">
        <v>44985</v>
      </c>
      <c r="J178">
        <v>127.9036</v>
      </c>
      <c r="K178">
        <v>4.3497279999999998</v>
      </c>
      <c r="M178" s="1">
        <v>44985</v>
      </c>
      <c r="N178">
        <v>184.27889999999999</v>
      </c>
      <c r="O178">
        <v>4.5676959999999998</v>
      </c>
    </row>
    <row r="179" spans="1:15" x14ac:dyDescent="0.35">
      <c r="A179" s="1">
        <v>45016</v>
      </c>
      <c r="B179">
        <v>132.96</v>
      </c>
      <c r="C179">
        <v>3.7732000000000001</v>
      </c>
      <c r="E179" s="1">
        <v>45016</v>
      </c>
      <c r="F179">
        <v>281.58</v>
      </c>
      <c r="G179">
        <v>11.233980000000001</v>
      </c>
      <c r="I179" s="1">
        <v>45016</v>
      </c>
      <c r="J179">
        <v>131.06960000000001</v>
      </c>
      <c r="K179">
        <v>4.2396099999999999</v>
      </c>
      <c r="M179" s="1">
        <v>45016</v>
      </c>
      <c r="N179">
        <v>191.1311</v>
      </c>
      <c r="O179">
        <v>4.4542120000000001</v>
      </c>
    </row>
    <row r="180" spans="1:15" x14ac:dyDescent="0.35">
      <c r="A180" s="1">
        <v>45044</v>
      </c>
      <c r="B180">
        <v>133.06</v>
      </c>
      <c r="C180">
        <v>3.7587269999999999</v>
      </c>
      <c r="E180" s="1">
        <v>45044</v>
      </c>
      <c r="F180">
        <v>276.72000000000003</v>
      </c>
      <c r="G180">
        <v>11.756588000000001</v>
      </c>
      <c r="I180" s="1">
        <v>45044</v>
      </c>
      <c r="J180">
        <v>130.92519999999999</v>
      </c>
      <c r="K180">
        <v>4.2661540000000002</v>
      </c>
      <c r="M180" s="1">
        <v>45044</v>
      </c>
      <c r="N180">
        <v>191.33359999999999</v>
      </c>
      <c r="O180">
        <v>4.4216800000000003</v>
      </c>
    </row>
    <row r="181" spans="1:15" x14ac:dyDescent="0.35">
      <c r="A181" s="1">
        <v>45077</v>
      </c>
      <c r="B181">
        <v>131.35</v>
      </c>
      <c r="C181">
        <v>3.7078090000000001</v>
      </c>
      <c r="E181" s="1">
        <v>45077</v>
      </c>
      <c r="F181">
        <v>267.3</v>
      </c>
      <c r="G181">
        <v>11.358931999999999</v>
      </c>
      <c r="I181" s="1">
        <v>45077</v>
      </c>
      <c r="J181">
        <v>129.21870000000001</v>
      </c>
      <c r="K181">
        <v>4.185422</v>
      </c>
      <c r="M181" s="1">
        <v>45077</v>
      </c>
      <c r="N181">
        <v>187.96879999999999</v>
      </c>
      <c r="O181">
        <v>4.3898479999999998</v>
      </c>
    </row>
    <row r="182" spans="1:15" x14ac:dyDescent="0.35">
      <c r="A182" s="1">
        <v>45107</v>
      </c>
      <c r="B182">
        <v>131</v>
      </c>
      <c r="C182">
        <v>3.7250399999999999</v>
      </c>
      <c r="E182" s="1">
        <v>45107</v>
      </c>
      <c r="F182">
        <v>281.25</v>
      </c>
      <c r="G182">
        <v>10.951059000000001</v>
      </c>
      <c r="I182" s="1">
        <v>45107</v>
      </c>
      <c r="J182">
        <v>129.27070000000001</v>
      </c>
      <c r="K182">
        <v>4.2168200000000002</v>
      </c>
      <c r="M182" s="1">
        <v>45107</v>
      </c>
      <c r="N182">
        <v>188.54259999999999</v>
      </c>
      <c r="O182">
        <v>4.413551</v>
      </c>
    </row>
    <row r="183" spans="1:15" x14ac:dyDescent="0.35">
      <c r="A183" s="1">
        <v>45138</v>
      </c>
      <c r="B183">
        <v>134.07</v>
      </c>
      <c r="C183">
        <v>3.6885669999999999</v>
      </c>
      <c r="E183" s="1">
        <v>45138</v>
      </c>
      <c r="F183">
        <v>291.17</v>
      </c>
      <c r="G183">
        <v>10.958684</v>
      </c>
      <c r="I183" s="1">
        <v>45138</v>
      </c>
      <c r="J183">
        <v>132.10990000000001</v>
      </c>
      <c r="K183">
        <v>4.159294</v>
      </c>
      <c r="M183" s="1">
        <v>45138</v>
      </c>
      <c r="N183">
        <v>194.32259999999999</v>
      </c>
      <c r="O183">
        <v>4.404172</v>
      </c>
    </row>
    <row r="184" spans="1:15" x14ac:dyDescent="0.35">
      <c r="A184" s="1">
        <v>45169</v>
      </c>
      <c r="B184">
        <v>131.57</v>
      </c>
      <c r="C184">
        <v>3.6808329999999998</v>
      </c>
      <c r="E184" s="1">
        <v>45169</v>
      </c>
      <c r="F184">
        <v>278.94</v>
      </c>
      <c r="G184">
        <v>11.220677</v>
      </c>
      <c r="I184" s="1">
        <v>45169</v>
      </c>
      <c r="J184">
        <v>129.4051</v>
      </c>
      <c r="K184">
        <v>4.1782959999999996</v>
      </c>
      <c r="M184" s="1">
        <v>45169</v>
      </c>
      <c r="N184">
        <v>190.4221</v>
      </c>
      <c r="O184">
        <v>4.3828100000000001</v>
      </c>
    </row>
    <row r="185" spans="1:15" x14ac:dyDescent="0.35">
      <c r="A185" s="1">
        <v>45198</v>
      </c>
      <c r="B185">
        <v>128.93</v>
      </c>
      <c r="C185">
        <v>3.8363049999999999</v>
      </c>
      <c r="E185" s="1">
        <v>45198</v>
      </c>
      <c r="F185">
        <v>271.77999999999997</v>
      </c>
      <c r="G185">
        <v>11.942504</v>
      </c>
      <c r="I185" s="1">
        <v>45198</v>
      </c>
      <c r="J185">
        <v>127.33280000000001</v>
      </c>
      <c r="K185">
        <v>4.3905339999999997</v>
      </c>
      <c r="M185" s="1">
        <v>45198</v>
      </c>
      <c r="N185">
        <v>184.20359999999999</v>
      </c>
      <c r="O185">
        <v>4.5826830000000003</v>
      </c>
    </row>
    <row r="186" spans="1:15" x14ac:dyDescent="0.35">
      <c r="A186" s="1">
        <v>45230</v>
      </c>
      <c r="B186">
        <v>127.93</v>
      </c>
      <c r="C186">
        <v>3.8772069999999998</v>
      </c>
      <c r="E186" s="1">
        <v>45230</v>
      </c>
      <c r="F186">
        <v>271.19</v>
      </c>
      <c r="G186">
        <v>12.244653</v>
      </c>
      <c r="I186" s="1">
        <v>45230</v>
      </c>
      <c r="J186">
        <v>126.7702</v>
      </c>
      <c r="K186">
        <v>4.422485</v>
      </c>
      <c r="M186" s="1">
        <v>45230</v>
      </c>
      <c r="N186">
        <v>181.34460000000001</v>
      </c>
      <c r="O186">
        <v>4.6807600000000003</v>
      </c>
    </row>
    <row r="187" spans="1:15" x14ac:dyDescent="0.35">
      <c r="A187" s="1">
        <v>45260</v>
      </c>
      <c r="B187">
        <v>134.08000000000001</v>
      </c>
      <c r="C187">
        <v>3.7453660000000002</v>
      </c>
      <c r="E187" s="1">
        <v>45260</v>
      </c>
      <c r="F187">
        <v>283.89</v>
      </c>
      <c r="G187">
        <v>11.460089999999999</v>
      </c>
      <c r="I187" s="1">
        <v>45260</v>
      </c>
      <c r="J187">
        <v>131.97300000000001</v>
      </c>
      <c r="K187">
        <v>4.2355739999999997</v>
      </c>
      <c r="M187" s="1">
        <v>45260</v>
      </c>
      <c r="N187">
        <v>193.61750000000001</v>
      </c>
      <c r="O187">
        <v>4.4361829999999998</v>
      </c>
    </row>
    <row r="188" spans="1:15" x14ac:dyDescent="0.35">
      <c r="A188" s="1">
        <v>45289</v>
      </c>
      <c r="B188">
        <v>137.72999999999999</v>
      </c>
      <c r="C188">
        <v>3.5298850000000002</v>
      </c>
      <c r="E188" s="1">
        <v>45289</v>
      </c>
      <c r="F188">
        <v>295.32</v>
      </c>
      <c r="G188">
        <v>11.144909999999999</v>
      </c>
      <c r="I188" s="1">
        <v>45289</v>
      </c>
      <c r="J188">
        <v>134.80009999999999</v>
      </c>
      <c r="K188">
        <v>4.0192509999999997</v>
      </c>
      <c r="M188" s="1">
        <v>45289</v>
      </c>
      <c r="N188">
        <v>202.69970000000001</v>
      </c>
      <c r="O188">
        <v>4.2568219999999997</v>
      </c>
    </row>
    <row r="189" spans="1:15" x14ac:dyDescent="0.35">
      <c r="A189" s="1">
        <v>45322</v>
      </c>
      <c r="B189">
        <v>136.19999999999999</v>
      </c>
      <c r="C189">
        <v>3.4574210000000001</v>
      </c>
      <c r="E189" s="1">
        <v>45322</v>
      </c>
      <c r="F189">
        <v>291.68</v>
      </c>
      <c r="G189">
        <v>11.535026</v>
      </c>
      <c r="I189" s="1">
        <v>45322</v>
      </c>
      <c r="J189">
        <v>133.19300000000001</v>
      </c>
      <c r="K189">
        <v>3.9164729999999999</v>
      </c>
      <c r="M189" s="1">
        <v>45322</v>
      </c>
      <c r="N189">
        <v>200.84299999999999</v>
      </c>
      <c r="O189">
        <v>4.2133609999999999</v>
      </c>
    </row>
    <row r="190" spans="1:15" x14ac:dyDescent="0.35">
      <c r="A190" s="1">
        <v>45351</v>
      </c>
      <c r="B190">
        <v>136.72</v>
      </c>
      <c r="C190">
        <v>3.4356110000000002</v>
      </c>
      <c r="E190" s="1">
        <v>45351</v>
      </c>
      <c r="F190">
        <v>287.04000000000002</v>
      </c>
      <c r="G190">
        <v>11.793346</v>
      </c>
      <c r="I190" s="1">
        <v>45351</v>
      </c>
      <c r="J190">
        <v>133.28030000000001</v>
      </c>
      <c r="K190">
        <v>3.9228719999999999</v>
      </c>
      <c r="M190" s="1">
        <v>45351</v>
      </c>
      <c r="N190">
        <v>202.36660000000001</v>
      </c>
      <c r="O190">
        <v>4.1557579999999996</v>
      </c>
    </row>
    <row r="191" spans="1:15" x14ac:dyDescent="0.35">
      <c r="A191" s="1">
        <v>45380</v>
      </c>
      <c r="B191">
        <v>136.51</v>
      </c>
      <c r="C191">
        <v>3.4260009999999999</v>
      </c>
      <c r="E191" s="1">
        <v>45380</v>
      </c>
      <c r="F191">
        <v>285.22000000000003</v>
      </c>
      <c r="G191">
        <v>12.048653</v>
      </c>
      <c r="I191" s="1">
        <v>45380</v>
      </c>
      <c r="J191">
        <v>133.12469999999999</v>
      </c>
      <c r="K191">
        <v>3.937808</v>
      </c>
      <c r="M191" s="1">
        <v>45380</v>
      </c>
      <c r="N191">
        <v>201.6234</v>
      </c>
      <c r="O191">
        <v>4.1779840000000004</v>
      </c>
    </row>
    <row r="192" spans="1:15" x14ac:dyDescent="0.35">
      <c r="A192" s="1">
        <v>45412</v>
      </c>
      <c r="B192">
        <v>134.66999999999999</v>
      </c>
      <c r="C192">
        <v>3.5252819999999998</v>
      </c>
      <c r="E192" s="1">
        <v>45412</v>
      </c>
      <c r="F192">
        <v>279.82</v>
      </c>
      <c r="G192">
        <v>12.734188</v>
      </c>
      <c r="I192" s="1">
        <v>45412</v>
      </c>
      <c r="J192">
        <v>131.62370000000001</v>
      </c>
      <c r="K192">
        <v>4.0237160000000003</v>
      </c>
      <c r="M192" s="1">
        <v>45412</v>
      </c>
      <c r="N192">
        <v>197.364</v>
      </c>
      <c r="O192">
        <v>4.3164439999999997</v>
      </c>
    </row>
    <row r="193" spans="1:15" x14ac:dyDescent="0.35">
      <c r="A193" s="1">
        <v>45443</v>
      </c>
      <c r="B193">
        <v>135.85</v>
      </c>
      <c r="C193">
        <v>3.4578099999999998</v>
      </c>
      <c r="E193" s="1">
        <v>45443</v>
      </c>
      <c r="F193">
        <v>280.39</v>
      </c>
      <c r="G193">
        <v>12.936854</v>
      </c>
      <c r="I193" s="1">
        <v>45443</v>
      </c>
      <c r="J193">
        <v>132.654</v>
      </c>
      <c r="K193">
        <v>3.964299</v>
      </c>
      <c r="M193" s="1">
        <v>45443</v>
      </c>
      <c r="N193">
        <v>199.29849999999999</v>
      </c>
      <c r="O193">
        <v>4.3011229999999996</v>
      </c>
    </row>
    <row r="194" spans="1:15" x14ac:dyDescent="0.35">
      <c r="A194" s="1">
        <v>45471</v>
      </c>
      <c r="B194">
        <v>136.4</v>
      </c>
      <c r="C194">
        <v>3.311674</v>
      </c>
      <c r="E194" s="1">
        <v>45471</v>
      </c>
      <c r="F194">
        <v>279.97000000000003</v>
      </c>
      <c r="G194">
        <v>13.191231</v>
      </c>
      <c r="I194" s="1">
        <v>45471</v>
      </c>
      <c r="J194">
        <v>132.3904</v>
      </c>
      <c r="K194">
        <v>3.8490500000000001</v>
      </c>
      <c r="M194" s="1">
        <v>45471</v>
      </c>
      <c r="N194">
        <v>203.31530000000001</v>
      </c>
      <c r="O194">
        <v>4.1597689999999998</v>
      </c>
    </row>
    <row r="195" spans="1:15" x14ac:dyDescent="0.35">
      <c r="A195" s="1">
        <v>45504</v>
      </c>
      <c r="B195">
        <v>138.88999999999999</v>
      </c>
      <c r="C195">
        <v>3.1751659999999999</v>
      </c>
      <c r="E195" s="1">
        <v>45504</v>
      </c>
      <c r="F195">
        <v>284.36</v>
      </c>
      <c r="G195">
        <v>13.175615000000001</v>
      </c>
      <c r="I195" s="1">
        <v>45504</v>
      </c>
      <c r="J195">
        <v>134.24449999999999</v>
      </c>
      <c r="K195">
        <v>3.6776049999999998</v>
      </c>
      <c r="M195" s="1">
        <v>45504</v>
      </c>
      <c r="N195">
        <v>209.3175</v>
      </c>
      <c r="O195">
        <v>4.0363100000000003</v>
      </c>
    </row>
    <row r="196" spans="1:15" x14ac:dyDescent="0.35">
      <c r="A196" s="1">
        <v>45534</v>
      </c>
      <c r="B196">
        <v>142.76</v>
      </c>
      <c r="C196">
        <v>3.142261</v>
      </c>
      <c r="E196" s="1">
        <v>45534</v>
      </c>
      <c r="F196">
        <v>290.29000000000002</v>
      </c>
      <c r="G196">
        <v>13.158549000000001</v>
      </c>
      <c r="I196" s="1">
        <v>45534</v>
      </c>
      <c r="J196">
        <v>137.61259999999999</v>
      </c>
      <c r="K196">
        <v>3.6435170000000001</v>
      </c>
      <c r="M196" s="1">
        <v>45534</v>
      </c>
      <c r="N196">
        <v>216.4504</v>
      </c>
      <c r="O196">
        <v>3.9940180000000001</v>
      </c>
    </row>
    <row r="197" spans="1:15" x14ac:dyDescent="0.35">
      <c r="A197" s="1">
        <v>45565</v>
      </c>
      <c r="B197">
        <v>145.82</v>
      </c>
      <c r="C197">
        <v>3.0855540000000001</v>
      </c>
      <c r="E197" s="1">
        <v>45565</v>
      </c>
      <c r="F197">
        <v>305.23</v>
      </c>
      <c r="G197">
        <v>13.130431</v>
      </c>
      <c r="I197" s="1">
        <v>45565</v>
      </c>
      <c r="J197">
        <v>140.28190000000001</v>
      </c>
      <c r="K197">
        <v>3.6172140000000002</v>
      </c>
      <c r="M197" s="1">
        <v>45565</v>
      </c>
      <c r="N197">
        <v>223.7681</v>
      </c>
      <c r="O197">
        <v>3.9463189999999999</v>
      </c>
    </row>
    <row r="198" spans="1:15" x14ac:dyDescent="0.35">
      <c r="A198" s="1">
        <v>45596</v>
      </c>
      <c r="B198">
        <v>141.66999999999999</v>
      </c>
      <c r="C198">
        <v>3.1449739999999999</v>
      </c>
      <c r="E198" s="1">
        <v>45596</v>
      </c>
      <c r="F198">
        <v>289.64</v>
      </c>
      <c r="G198">
        <v>13.786508</v>
      </c>
      <c r="I198" s="1">
        <v>45596</v>
      </c>
      <c r="J198">
        <v>136.60839999999999</v>
      </c>
      <c r="K198">
        <v>3.6665800000000002</v>
      </c>
      <c r="M198" s="1">
        <v>45596</v>
      </c>
      <c r="N198">
        <v>214.80940000000001</v>
      </c>
      <c r="O198">
        <v>4.0411469999999996</v>
      </c>
    </row>
    <row r="199" spans="1:15" x14ac:dyDescent="0.35">
      <c r="A199" s="1">
        <v>45625</v>
      </c>
      <c r="B199">
        <v>141.44999999999999</v>
      </c>
      <c r="C199">
        <v>3.0189400000000002</v>
      </c>
      <c r="E199" s="1">
        <v>45625</v>
      </c>
      <c r="F199">
        <v>286.33999999999997</v>
      </c>
      <c r="G199">
        <v>14.119421000000001</v>
      </c>
      <c r="I199" s="1">
        <v>45625</v>
      </c>
      <c r="J199">
        <v>135.61590000000001</v>
      </c>
      <c r="K199">
        <v>3.5984569999999998</v>
      </c>
      <c r="M199" s="1">
        <v>45625</v>
      </c>
      <c r="N199">
        <v>217.46109999999999</v>
      </c>
      <c r="O199">
        <v>3.8536130000000002</v>
      </c>
    </row>
    <row r="200" spans="1:15" x14ac:dyDescent="0.35">
      <c r="A200" s="1">
        <v>45657</v>
      </c>
      <c r="B200">
        <v>140.91</v>
      </c>
      <c r="C200">
        <v>2.90768</v>
      </c>
      <c r="E200" s="1">
        <v>45657</v>
      </c>
      <c r="F200">
        <v>273.06</v>
      </c>
      <c r="G200">
        <v>15.142656000000001</v>
      </c>
      <c r="I200" s="1">
        <v>45657</v>
      </c>
      <c r="J200">
        <v>134.55789999999999</v>
      </c>
      <c r="K200">
        <v>3.5375169999999998</v>
      </c>
      <c r="M200" s="1">
        <v>45657</v>
      </c>
      <c r="N200">
        <v>216.97919999999999</v>
      </c>
      <c r="O200">
        <v>3.7475689999999999</v>
      </c>
    </row>
    <row r="201" spans="1:15" x14ac:dyDescent="0.35">
      <c r="A201" s="1">
        <v>45688</v>
      </c>
      <c r="B201">
        <v>142.59</v>
      </c>
      <c r="C201">
        <v>2.9189340000000001</v>
      </c>
      <c r="E201" s="1">
        <v>45688</v>
      </c>
      <c r="F201">
        <v>287.66000000000003</v>
      </c>
      <c r="G201">
        <v>14.766961</v>
      </c>
      <c r="I201" s="1">
        <v>45688</v>
      </c>
      <c r="J201">
        <v>136.2629</v>
      </c>
      <c r="K201">
        <v>3.5106869999999999</v>
      </c>
      <c r="M201" s="1">
        <v>45688</v>
      </c>
      <c r="N201">
        <v>220.9907</v>
      </c>
      <c r="O201">
        <v>3.6981660000000001</v>
      </c>
    </row>
    <row r="202" spans="1:15" x14ac:dyDescent="0.35">
      <c r="A202" s="1">
        <v>45716</v>
      </c>
      <c r="B202">
        <v>142.38</v>
      </c>
      <c r="C202">
        <v>3.014615</v>
      </c>
      <c r="E202" s="1">
        <v>45716</v>
      </c>
      <c r="F202">
        <v>287.97000000000003</v>
      </c>
      <c r="G202">
        <v>14.703830999999999</v>
      </c>
      <c r="I202" s="1">
        <v>45716</v>
      </c>
      <c r="J202">
        <v>135.9761</v>
      </c>
      <c r="K202">
        <v>3.6421130000000002</v>
      </c>
      <c r="M202" s="1">
        <v>45716</v>
      </c>
      <c r="N202">
        <v>221.1925</v>
      </c>
      <c r="O202">
        <v>3.6713450000000001</v>
      </c>
    </row>
    <row r="203" spans="1:15" x14ac:dyDescent="0.35">
      <c r="A203" s="1">
        <v>45747</v>
      </c>
      <c r="B203">
        <v>142.82</v>
      </c>
      <c r="C203">
        <v>3.0839020000000001</v>
      </c>
      <c r="E203" s="1">
        <v>45747</v>
      </c>
      <c r="F203">
        <v>289.62</v>
      </c>
      <c r="G203">
        <v>15.249744</v>
      </c>
      <c r="I203" s="1">
        <v>45747</v>
      </c>
      <c r="J203">
        <v>136.82589999999999</v>
      </c>
      <c r="K203">
        <v>3.7502580000000001</v>
      </c>
      <c r="M203" s="1">
        <v>45747</v>
      </c>
      <c r="N203">
        <v>220.06100000000001</v>
      </c>
      <c r="O203">
        <v>3.7877710000000002</v>
      </c>
    </row>
    <row r="204" spans="1:15" x14ac:dyDescent="0.35">
      <c r="A204" s="1">
        <v>45777</v>
      </c>
      <c r="B204">
        <v>146.32</v>
      </c>
      <c r="C204">
        <v>2.9354010000000001</v>
      </c>
      <c r="E204" s="1">
        <v>45777</v>
      </c>
      <c r="F204">
        <v>295.33999999999997</v>
      </c>
      <c r="G204">
        <v>14.983338</v>
      </c>
      <c r="I204" s="1">
        <v>45777</v>
      </c>
      <c r="J204">
        <v>139.4845</v>
      </c>
      <c r="K204">
        <v>3.563564</v>
      </c>
      <c r="M204" s="1">
        <v>45777</v>
      </c>
      <c r="N204">
        <v>228.364</v>
      </c>
      <c r="O204">
        <v>3.660501</v>
      </c>
    </row>
    <row r="205" spans="1:15" x14ac:dyDescent="0.35">
      <c r="A205" s="1">
        <v>45807</v>
      </c>
      <c r="B205">
        <v>147.77000000000001</v>
      </c>
      <c r="C205">
        <v>2.999879</v>
      </c>
      <c r="E205" s="1">
        <v>45807</v>
      </c>
      <c r="F205">
        <v>303.33999999999997</v>
      </c>
      <c r="G205">
        <v>14.648612</v>
      </c>
      <c r="I205" s="1">
        <v>45807</v>
      </c>
      <c r="J205">
        <v>141.1713</v>
      </c>
      <c r="K205">
        <v>3.602519</v>
      </c>
      <c r="M205" s="1">
        <v>45807</v>
      </c>
      <c r="N205">
        <v>230.0497</v>
      </c>
      <c r="O205">
        <v>3.7661259999999999</v>
      </c>
    </row>
    <row r="206" spans="1:15" x14ac:dyDescent="0.35">
      <c r="A206" s="1">
        <v>45838</v>
      </c>
      <c r="B206">
        <v>150.07</v>
      </c>
      <c r="C206">
        <v>2.898498</v>
      </c>
      <c r="E206" s="1">
        <v>45838</v>
      </c>
      <c r="F206">
        <v>320.62</v>
      </c>
      <c r="G206">
        <v>13.85294</v>
      </c>
      <c r="I206" s="1">
        <v>45838</v>
      </c>
      <c r="J206">
        <v>143.52099999999999</v>
      </c>
      <c r="K206">
        <v>3.637613</v>
      </c>
      <c r="M206" s="1">
        <v>45838</v>
      </c>
      <c r="N206">
        <v>234.93799999999999</v>
      </c>
      <c r="O206">
        <v>3.7471350000000001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61D5-7EE5-4ABD-B529-D530729E2962}">
  <sheetPr>
    <tabColor theme="4" tint="0.59999389629810485"/>
  </sheetPr>
  <dimension ref="A1:AT6379"/>
  <sheetViews>
    <sheetView showGridLines="0" zoomScale="70" zoomScaleNormal="70" workbookViewId="0">
      <pane xSplit="1" ySplit="5" topLeftCell="B286" activePane="bottomRight" state="frozen"/>
      <selection activeCell="K5" sqref="K5"/>
      <selection pane="topRight" activeCell="K5" sqref="K5"/>
      <selection pane="bottomLeft" activeCell="K5" sqref="K5"/>
      <selection pane="bottomRight" activeCell="E312" sqref="E312"/>
    </sheetView>
  </sheetViews>
  <sheetFormatPr defaultRowHeight="14.5" x14ac:dyDescent="0.35"/>
  <cols>
    <col min="1" max="1" width="10.81640625" bestFit="1" customWidth="1"/>
    <col min="2" max="2" width="16.1796875" bestFit="1" customWidth="1"/>
    <col min="3" max="3" width="17.90625" bestFit="1" customWidth="1"/>
    <col min="4" max="4" width="14.6328125" bestFit="1" customWidth="1"/>
    <col min="5" max="5" width="17.36328125" bestFit="1" customWidth="1"/>
    <col min="6" max="7" width="11.36328125" bestFit="1" customWidth="1"/>
    <col min="8" max="8" width="14.54296875" bestFit="1" customWidth="1"/>
    <col min="9" max="9" width="15.6328125" bestFit="1" customWidth="1"/>
    <col min="10" max="10" width="11.81640625" bestFit="1" customWidth="1"/>
    <col min="11" max="11" width="16.7265625" bestFit="1" customWidth="1"/>
    <col min="12" max="12" width="29.1796875" bestFit="1" customWidth="1"/>
    <col min="13" max="13" width="21.90625" bestFit="1" customWidth="1"/>
    <col min="14" max="14" width="10.08984375" bestFit="1" customWidth="1"/>
    <col min="15" max="15" width="9.54296875" bestFit="1" customWidth="1"/>
    <col min="16" max="16" width="20.1796875" bestFit="1" customWidth="1"/>
    <col min="17" max="17" width="17" bestFit="1" customWidth="1"/>
    <col min="18" max="18" width="17.36328125" bestFit="1" customWidth="1"/>
    <col min="19" max="19" width="15.453125" bestFit="1" customWidth="1"/>
    <col min="20" max="20" width="40.08984375" bestFit="1" customWidth="1"/>
    <col min="21" max="21" width="16.1796875" bestFit="1" customWidth="1"/>
    <col min="22" max="22" width="17.90625" bestFit="1" customWidth="1"/>
    <col min="23" max="23" width="14.6328125" bestFit="1" customWidth="1"/>
    <col min="24" max="24" width="17.36328125" bestFit="1" customWidth="1"/>
    <col min="25" max="26" width="11.36328125" bestFit="1" customWidth="1"/>
    <col min="27" max="27" width="14.54296875" bestFit="1" customWidth="1"/>
    <col min="28" max="28" width="15.6328125" bestFit="1" customWidth="1"/>
    <col min="29" max="29" width="11.81640625" bestFit="1" customWidth="1"/>
    <col min="30" max="30" width="14.7265625" bestFit="1" customWidth="1"/>
    <col min="31" max="31" width="7.7265625" bestFit="1" customWidth="1"/>
    <col min="32" max="32" width="8.26953125" bestFit="1" customWidth="1"/>
    <col min="33" max="33" width="9.54296875" bestFit="1" customWidth="1"/>
    <col min="34" max="34" width="9.08984375" bestFit="1" customWidth="1"/>
  </cols>
  <sheetData>
    <row r="1" spans="1:46" x14ac:dyDescent="0.35">
      <c r="B1">
        <v>1</v>
      </c>
      <c r="C1">
        <f>B1+4</f>
        <v>5</v>
      </c>
      <c r="D1">
        <f t="shared" ref="D1:T1" si="0">C1+4</f>
        <v>9</v>
      </c>
      <c r="E1">
        <f t="shared" si="0"/>
        <v>13</v>
      </c>
      <c r="F1">
        <f t="shared" si="0"/>
        <v>17</v>
      </c>
      <c r="G1">
        <f t="shared" si="0"/>
        <v>21</v>
      </c>
      <c r="H1">
        <f t="shared" si="0"/>
        <v>25</v>
      </c>
      <c r="I1">
        <f t="shared" si="0"/>
        <v>29</v>
      </c>
      <c r="J1">
        <f t="shared" si="0"/>
        <v>33</v>
      </c>
      <c r="K1">
        <f t="shared" si="0"/>
        <v>37</v>
      </c>
      <c r="L1">
        <f t="shared" si="0"/>
        <v>41</v>
      </c>
      <c r="M1">
        <f t="shared" si="0"/>
        <v>45</v>
      </c>
      <c r="N1">
        <f t="shared" si="0"/>
        <v>49</v>
      </c>
      <c r="O1">
        <f t="shared" si="0"/>
        <v>53</v>
      </c>
      <c r="P1">
        <f t="shared" si="0"/>
        <v>57</v>
      </c>
      <c r="Q1">
        <f t="shared" si="0"/>
        <v>61</v>
      </c>
      <c r="R1">
        <f t="shared" si="0"/>
        <v>65</v>
      </c>
      <c r="S1">
        <f t="shared" si="0"/>
        <v>69</v>
      </c>
      <c r="T1">
        <f t="shared" si="0"/>
        <v>73</v>
      </c>
      <c r="U1">
        <v>1</v>
      </c>
      <c r="V1">
        <f>U1+4</f>
        <v>5</v>
      </c>
      <c r="W1">
        <f t="shared" ref="W1:AD1" si="1">V1+4</f>
        <v>9</v>
      </c>
      <c r="X1">
        <f t="shared" si="1"/>
        <v>13</v>
      </c>
      <c r="Y1">
        <f t="shared" si="1"/>
        <v>17</v>
      </c>
      <c r="Z1">
        <f t="shared" si="1"/>
        <v>21</v>
      </c>
      <c r="AA1">
        <f t="shared" si="1"/>
        <v>25</v>
      </c>
      <c r="AB1">
        <f t="shared" si="1"/>
        <v>29</v>
      </c>
      <c r="AC1">
        <f t="shared" si="1"/>
        <v>33</v>
      </c>
      <c r="AD1">
        <f t="shared" si="1"/>
        <v>37</v>
      </c>
      <c r="AE1">
        <v>1</v>
      </c>
      <c r="AF1">
        <f>AE1+4</f>
        <v>5</v>
      </c>
      <c r="AG1">
        <f>AF1+4</f>
        <v>9</v>
      </c>
      <c r="AH1">
        <f>AG1+4</f>
        <v>13</v>
      </c>
    </row>
    <row r="2" spans="1:46" x14ac:dyDescent="0.35">
      <c r="B2">
        <f>B1+2</f>
        <v>3</v>
      </c>
      <c r="C2">
        <f t="shared" ref="C2:T2" si="2">C1+2</f>
        <v>7</v>
      </c>
      <c r="D2">
        <f t="shared" si="2"/>
        <v>11</v>
      </c>
      <c r="E2">
        <f t="shared" si="2"/>
        <v>15</v>
      </c>
      <c r="F2">
        <f t="shared" si="2"/>
        <v>19</v>
      </c>
      <c r="G2">
        <f t="shared" si="2"/>
        <v>23</v>
      </c>
      <c r="H2">
        <f t="shared" si="2"/>
        <v>27</v>
      </c>
      <c r="I2">
        <f t="shared" si="2"/>
        <v>31</v>
      </c>
      <c r="J2">
        <f t="shared" si="2"/>
        <v>35</v>
      </c>
      <c r="K2">
        <f t="shared" si="2"/>
        <v>39</v>
      </c>
      <c r="L2">
        <f t="shared" si="2"/>
        <v>43</v>
      </c>
      <c r="M2">
        <f t="shared" si="2"/>
        <v>47</v>
      </c>
      <c r="N2">
        <f t="shared" si="2"/>
        <v>51</v>
      </c>
      <c r="O2">
        <f t="shared" si="2"/>
        <v>55</v>
      </c>
      <c r="P2">
        <f t="shared" si="2"/>
        <v>59</v>
      </c>
      <c r="Q2">
        <f t="shared" si="2"/>
        <v>63</v>
      </c>
      <c r="R2">
        <f t="shared" si="2"/>
        <v>67</v>
      </c>
      <c r="S2">
        <f t="shared" si="2"/>
        <v>71</v>
      </c>
      <c r="T2">
        <f t="shared" si="2"/>
        <v>75</v>
      </c>
      <c r="U2">
        <f>U1+2</f>
        <v>3</v>
      </c>
      <c r="V2">
        <f t="shared" ref="V2:AD2" si="3">V1+2</f>
        <v>7</v>
      </c>
      <c r="W2">
        <f t="shared" si="3"/>
        <v>11</v>
      </c>
      <c r="X2">
        <f t="shared" si="3"/>
        <v>15</v>
      </c>
      <c r="Y2">
        <f t="shared" si="3"/>
        <v>19</v>
      </c>
      <c r="Z2">
        <f t="shared" si="3"/>
        <v>23</v>
      </c>
      <c r="AA2">
        <f t="shared" si="3"/>
        <v>27</v>
      </c>
      <c r="AB2">
        <f t="shared" si="3"/>
        <v>31</v>
      </c>
      <c r="AC2">
        <f t="shared" si="3"/>
        <v>35</v>
      </c>
      <c r="AD2">
        <f t="shared" si="3"/>
        <v>39</v>
      </c>
      <c r="AE2">
        <f>AE1+2</f>
        <v>3</v>
      </c>
      <c r="AF2">
        <f>AF1+2</f>
        <v>7</v>
      </c>
      <c r="AG2">
        <f>AG1+2</f>
        <v>11</v>
      </c>
      <c r="AH2">
        <f>AH1+2</f>
        <v>15</v>
      </c>
    </row>
    <row r="3" spans="1:46" x14ac:dyDescent="0.35">
      <c r="B3" t="str">
        <f>SUBSTITUTE(ADDRESS(1, B1, 4), "1", "")</f>
        <v>A</v>
      </c>
      <c r="C3" t="str">
        <f t="shared" ref="C3:T4" si="4">SUBSTITUTE(ADDRESS(1, C1, 4), "1", "")</f>
        <v>E</v>
      </c>
      <c r="D3" t="str">
        <f t="shared" si="4"/>
        <v>I</v>
      </c>
      <c r="E3" t="str">
        <f t="shared" si="4"/>
        <v>M</v>
      </c>
      <c r="F3" t="str">
        <f t="shared" si="4"/>
        <v>Q</v>
      </c>
      <c r="G3" t="str">
        <f t="shared" si="4"/>
        <v>U</v>
      </c>
      <c r="H3" t="str">
        <f t="shared" si="4"/>
        <v>Y</v>
      </c>
      <c r="I3" t="str">
        <f t="shared" si="4"/>
        <v>AC</v>
      </c>
      <c r="J3" t="str">
        <f t="shared" si="4"/>
        <v>AG</v>
      </c>
      <c r="K3" t="str">
        <f t="shared" si="4"/>
        <v>AK</v>
      </c>
      <c r="L3" t="str">
        <f t="shared" si="4"/>
        <v>AO</v>
      </c>
      <c r="M3" t="str">
        <f t="shared" si="4"/>
        <v>AS</v>
      </c>
      <c r="N3" t="str">
        <f t="shared" si="4"/>
        <v>AW</v>
      </c>
      <c r="O3" t="str">
        <f t="shared" si="4"/>
        <v>BA</v>
      </c>
      <c r="P3" t="str">
        <f t="shared" si="4"/>
        <v>BE</v>
      </c>
      <c r="Q3" t="str">
        <f t="shared" si="4"/>
        <v>BI</v>
      </c>
      <c r="R3" t="str">
        <f t="shared" si="4"/>
        <v>BM</v>
      </c>
      <c r="S3" t="str">
        <f t="shared" si="4"/>
        <v>BQ</v>
      </c>
      <c r="T3" t="str">
        <f t="shared" si="4"/>
        <v>BU</v>
      </c>
      <c r="U3" t="str">
        <f>SUBSTITUTE(ADDRESS(1, U1, 4), "1", "")</f>
        <v>A</v>
      </c>
      <c r="V3" t="str">
        <f>SUBSTITUTE(ADDRESS(1, V1, 4), "1", "")</f>
        <v>E</v>
      </c>
      <c r="W3" t="str">
        <f t="shared" ref="W3:AD3" si="5">SUBSTITUTE(ADDRESS(1, W1, 4), "1", "")</f>
        <v>I</v>
      </c>
      <c r="X3" t="str">
        <f t="shared" si="5"/>
        <v>M</v>
      </c>
      <c r="Y3" t="str">
        <f t="shared" si="5"/>
        <v>Q</v>
      </c>
      <c r="Z3" t="str">
        <f t="shared" si="5"/>
        <v>U</v>
      </c>
      <c r="AA3" t="str">
        <f t="shared" si="5"/>
        <v>Y</v>
      </c>
      <c r="AB3" t="str">
        <f t="shared" si="5"/>
        <v>AC</v>
      </c>
      <c r="AC3" t="str">
        <f t="shared" si="5"/>
        <v>AG</v>
      </c>
      <c r="AD3" t="str">
        <f t="shared" si="5"/>
        <v>AK</v>
      </c>
      <c r="AE3" t="str">
        <f t="shared" ref="AE3:AH4" si="6">SUBSTITUTE(ADDRESS(1, AE1, 4), "1", "")</f>
        <v>A</v>
      </c>
      <c r="AF3" t="str">
        <f t="shared" si="6"/>
        <v>E</v>
      </c>
      <c r="AG3" t="str">
        <f t="shared" si="6"/>
        <v>I</v>
      </c>
      <c r="AH3" t="str">
        <f t="shared" si="6"/>
        <v>M</v>
      </c>
    </row>
    <row r="4" spans="1:46" x14ac:dyDescent="0.35">
      <c r="B4" t="str">
        <f>SUBSTITUTE(ADDRESS(1, B2, 4), "1", "")</f>
        <v>C</v>
      </c>
      <c r="C4" t="str">
        <f t="shared" si="4"/>
        <v>G</v>
      </c>
      <c r="D4" t="str">
        <f t="shared" si="4"/>
        <v>K</v>
      </c>
      <c r="E4" t="str">
        <f t="shared" si="4"/>
        <v>O</v>
      </c>
      <c r="F4" t="str">
        <f t="shared" si="4"/>
        <v>S</v>
      </c>
      <c r="G4" t="str">
        <f t="shared" si="4"/>
        <v>W</v>
      </c>
      <c r="H4" t="str">
        <f t="shared" si="4"/>
        <v>AA</v>
      </c>
      <c r="I4" t="str">
        <f t="shared" si="4"/>
        <v>AE</v>
      </c>
      <c r="J4" t="str">
        <f t="shared" si="4"/>
        <v>AI</v>
      </c>
      <c r="K4" t="str">
        <f t="shared" si="4"/>
        <v>AM</v>
      </c>
      <c r="L4" t="str">
        <f t="shared" si="4"/>
        <v>AQ</v>
      </c>
      <c r="M4" t="str">
        <f t="shared" si="4"/>
        <v>AU</v>
      </c>
      <c r="N4" t="str">
        <f t="shared" si="4"/>
        <v>AY</v>
      </c>
      <c r="O4" t="str">
        <f t="shared" si="4"/>
        <v>BC</v>
      </c>
      <c r="P4" t="str">
        <f t="shared" si="4"/>
        <v>BG</v>
      </c>
      <c r="Q4" t="str">
        <f t="shared" si="4"/>
        <v>BK</v>
      </c>
      <c r="R4" t="str">
        <f t="shared" si="4"/>
        <v>BO</v>
      </c>
      <c r="S4" t="str">
        <f t="shared" si="4"/>
        <v>BS</v>
      </c>
      <c r="T4" t="str">
        <f t="shared" si="4"/>
        <v>BW</v>
      </c>
      <c r="U4" t="str">
        <f>SUBSTITUTE(ADDRESS(1, U2, 4), "1", "")</f>
        <v>C</v>
      </c>
      <c r="V4" t="str">
        <f t="shared" ref="V4:AD4" si="7">SUBSTITUTE(ADDRESS(1, V2, 4), "1", "")</f>
        <v>G</v>
      </c>
      <c r="W4" t="str">
        <f t="shared" si="7"/>
        <v>K</v>
      </c>
      <c r="X4" t="str">
        <f t="shared" si="7"/>
        <v>O</v>
      </c>
      <c r="Y4" t="str">
        <f t="shared" si="7"/>
        <v>S</v>
      </c>
      <c r="Z4" t="str">
        <f t="shared" si="7"/>
        <v>W</v>
      </c>
      <c r="AA4" t="str">
        <f t="shared" si="7"/>
        <v>AA</v>
      </c>
      <c r="AB4" t="str">
        <f t="shared" si="7"/>
        <v>AE</v>
      </c>
      <c r="AC4" t="str">
        <f t="shared" si="7"/>
        <v>AI</v>
      </c>
      <c r="AD4" t="str">
        <f t="shared" si="7"/>
        <v>AM</v>
      </c>
      <c r="AE4" t="str">
        <f t="shared" si="6"/>
        <v>C</v>
      </c>
      <c r="AF4" t="str">
        <f t="shared" si="6"/>
        <v>G</v>
      </c>
      <c r="AG4" t="str">
        <f t="shared" si="6"/>
        <v>K</v>
      </c>
      <c r="AH4" t="str">
        <f t="shared" si="6"/>
        <v>O</v>
      </c>
    </row>
    <row r="5" spans="1:46" s="2" customFormat="1" ht="15.5" x14ac:dyDescent="0.35">
      <c r="A5" s="22" t="s">
        <v>60</v>
      </c>
      <c r="B5" s="27" t="str" cm="1">
        <f t="array" aca="1" ref="B5" ca="1">INDIRECT("US!"&amp;SUBSTITUTE(ADDRESS(1, B$1+1, 4), "1", "")&amp;"1")&amp;", "&amp;INDIRECT("US!"&amp;B$4&amp;"1")</f>
        <v>US AAA, aver 5Y</v>
      </c>
      <c r="C5" s="27" t="str" cm="1">
        <f t="array" aca="1" ref="C5" ca="1">INDIRECT("US!"&amp;SUBSTITUTE(ADDRESS(1, C$1+1, 4), "1", "")&amp;"1")&amp;", "&amp;INDIRECT("US!"&amp;C$4&amp;"1")</f>
        <v>US AA, aver 7-10Y</v>
      </c>
      <c r="D5" s="27" t="str" cm="1">
        <f t="array" aca="1" ref="D5" ca="1">INDIRECT("US!"&amp;SUBSTITUTE(ADDRESS(1, D$1+1, 4), "1", "")&amp;"1")&amp;", "&amp;INDIRECT("US!"&amp;D$4&amp;"1")</f>
        <v>US A, aver 10Y</v>
      </c>
      <c r="E5" s="27" t="str" cm="1">
        <f t="array" aca="1" ref="E5" ca="1">INDIRECT("US!"&amp;SUBSTITUTE(ADDRESS(1, E$1+1, 4), "1", "")&amp;"1")&amp;", "&amp;INDIRECT("US!"&amp;E$4&amp;"1")</f>
        <v>US BAA, aver 10Y</v>
      </c>
      <c r="F5" s="28" t="str" cm="1">
        <f t="array" aca="1" ref="F5" ca="1">INDIRECT("US!"&amp;SUBSTITUTE(ADDRESS(1, F$1+1, 4), "1", "")&amp;"1")&amp;", "&amp;INDIRECT("US!"&amp;F$4&amp;"1")</f>
        <v>US, IG 1-3Y</v>
      </c>
      <c r="G5" s="28" t="str" cm="1">
        <f t="array" aca="1" ref="G5" ca="1">INDIRECT("US!"&amp;SUBSTITUTE(ADDRESS(1, G$1+1, 4), "1", "")&amp;"1")&amp;", "&amp;INDIRECT("US!"&amp;G$4&amp;"1")</f>
        <v>US, IG 3-5Y</v>
      </c>
      <c r="H5" s="28" t="str" cm="1">
        <f t="array" aca="1" ref="H5" ca="1">INDIRECT("US!"&amp;SUBSTITUTE(ADDRESS(1, H$1+1, 4), "1", "")&amp;"1")&amp;", "&amp;INDIRECT("US!"&amp;H$4&amp;"1")</f>
        <v>US, IG 5-7Y</v>
      </c>
      <c r="I5" s="28" t="str" cm="1">
        <f t="array" aca="1" ref="I5" ca="1">INDIRECT("US!"&amp;SUBSTITUTE(ADDRESS(1, I$1+1, 4), "1", "")&amp;"1")&amp;", "&amp;INDIRECT("US!"&amp;I$4&amp;"1")</f>
        <v>US, IG 7-10Y</v>
      </c>
      <c r="J5" s="28" t="str" cm="1">
        <f t="array" aca="1" ref="J5" ca="1">INDIRECT("US!"&amp;SUBSTITUTE(ADDRESS(1, J$1+1, 4), "1", "")&amp;"1")&amp;", "&amp;INDIRECT("US!"&amp;J$4&amp;"1")</f>
        <v>US, IG 10Y+</v>
      </c>
      <c r="K5" s="29" t="str" cm="1">
        <f t="array" aca="1" ref="K5" ca="1">INDIRECT("US!"&amp;SUBSTITUTE(ADDRESS(1, K$1+1, 4), "1", "")&amp;"1")&amp;", "&amp;INDIRECT("US!"&amp;K$4&amp;"1")</f>
        <v>US, HY aver 5-8Y</v>
      </c>
      <c r="L5" s="29" t="str" cm="1">
        <f t="array" aca="1" ref="L5" ca="1">INDIRECT("US!"&amp;SUBSTITUTE(ADDRESS(1, L$1+1, 4), "1", "")&amp;"1")&amp;", "&amp;INDIRECT("US!"&amp;L$4&amp;"1")</f>
        <v>US, HY intermediate (aver 5Y)</v>
      </c>
      <c r="M5" s="29" t="str" cm="1">
        <f t="array" aca="1" ref="M5" ca="1">INDIRECT("US!"&amp;SUBSTITUTE(ADDRESS(1, M$1+1, 4), "1", "")&amp;"1")&amp;", "&amp;INDIRECT("US!"&amp;M$4&amp;"1")</f>
        <v>US, HY long (aver 15Y)</v>
      </c>
      <c r="N5" s="27" t="str" cm="1">
        <f t="array" aca="1" ref="N5" ca="1">INDIRECT("US!"&amp;SUBSTITUTE(ADDRESS(1, N$1+1, 4), "1", "")&amp;"1")&amp;", "&amp;INDIRECT("US!"&amp;N$4&amp;"1")</f>
        <v>UST, inter</v>
      </c>
      <c r="O5" s="27" t="str" cm="1">
        <f t="array" aca="1" ref="O5" ca="1">INDIRECT("US!"&amp;SUBSTITUTE(ADDRESS(1, O$1+1, 4), "1", "")&amp;"1")&amp;", "&amp;INDIRECT("US!"&amp;O$4&amp;"1")</f>
        <v>UST, long</v>
      </c>
      <c r="P5" s="30" t="str" cm="1">
        <f t="array" aca="1" ref="P5" ca="1">INDIRECT("US!"&amp;SUBSTITUTE(ADDRESS(1, P$1+1, 4), "1", "")&amp;"1")&amp;", "&amp;INDIRECT("US!"&amp;P$4&amp;"1")</f>
        <v>Corp, inter A3/BAA1</v>
      </c>
      <c r="Q5" s="30" t="str" cm="1">
        <f t="array" aca="1" ref="Q5" ca="1">INDIRECT("US!"&amp;SUBSTITUTE(ADDRESS(1, Q$1+1, 4), "1", "")&amp;"1")&amp;", "&amp;INDIRECT("US!"&amp;Q$4&amp;"1")</f>
        <v>Corp, long A2/A3</v>
      </c>
      <c r="R5" s="31" t="str" cm="1">
        <f t="array" aca="1" ref="R5" ca="1">INDIRECT("US!"&amp;SUBSTITUTE(ADDRESS(1, R$1+1, 4), "1", "")&amp;"1")&amp;", "&amp;INDIRECT("US!"&amp;R$4&amp;"1")</f>
        <v>CMBS IG, aver 4Y</v>
      </c>
      <c r="S5" s="31" t="str" cm="1">
        <f t="array" aca="1" ref="S5" ca="1">INDIRECT("US!"&amp;SUBSTITUTE(ADDRESS(1, S$1+1, 4), "1", "")&amp;"1")&amp;", "&amp;INDIRECT("US!"&amp;S$4&amp;"1")</f>
        <v>ABS IG, aver 4Y</v>
      </c>
      <c r="T5" s="32" t="str" cm="1">
        <f t="array" aca="1" ref="T5" ca="1">INDIRECT("US!"&amp;SUBSTITUTE(ADDRESS(1, T$1+1, 4), "1", "")&amp;"1")&amp;", "&amp;INDIRECT("US!"&amp;T$4&amp;"1")</f>
        <v xml:space="preserve">ICE BofA US 3-Month Treasury Bill Index, </v>
      </c>
      <c r="U5" s="33" t="str" cm="1">
        <f t="array" aca="1" ref="U5" ca="1">INDIRECT("EU!"&amp;SUBSTITUTE(ADDRESS(1, U$1+1, 4), "1", "")&amp;"1")&amp;", "&amp;INDIRECT("EU!"&amp;U$4&amp;"1")</f>
        <v>EU AAA, aver 5Y</v>
      </c>
      <c r="V5" s="33" t="str" cm="1">
        <f t="array" aca="1" ref="V5" ca="1">INDIRECT("EU!"&amp;SUBSTITUTE(ADDRESS(1, V$1+1, 4), "1", "")&amp;"1")&amp;", "&amp;INDIRECT("EU!"&amp;V$4&amp;"1")</f>
        <v>EU AA, aver 7-10Y</v>
      </c>
      <c r="W5" s="33" t="str" cm="1">
        <f t="array" aca="1" ref="W5" ca="1">INDIRECT("EU!"&amp;SUBSTITUTE(ADDRESS(1, W$1+1, 4), "1", "")&amp;"1")&amp;", "&amp;INDIRECT("EU!"&amp;W$4&amp;"1")</f>
        <v>EU A, aver 10Y</v>
      </c>
      <c r="X5" s="33" t="str" cm="1">
        <f t="array" aca="1" ref="X5" ca="1">INDIRECT("EU!"&amp;SUBSTITUTE(ADDRESS(1, X$1+1, 4), "1", "")&amp;"1")&amp;", "&amp;INDIRECT("EU!"&amp;X$4&amp;"1")</f>
        <v>EU BAA, aver 10Y</v>
      </c>
      <c r="Y5" s="34" t="str" cm="1">
        <f t="array" aca="1" ref="Y5" ca="1">INDIRECT("EU!"&amp;SUBSTITUTE(ADDRESS(1, Y$1+1, 4), "1", "")&amp;"1")&amp;", "&amp;INDIRECT("EU!"&amp;Y$4&amp;"1")</f>
        <v>EU, IG 1-3Y</v>
      </c>
      <c r="Z5" s="34" t="str" cm="1">
        <f t="array" aca="1" ref="Z5" ca="1">INDIRECT("EU!"&amp;SUBSTITUTE(ADDRESS(1, Z$1+1, 4), "1", "")&amp;"1")&amp;", "&amp;INDIRECT("EU!"&amp;Z$4&amp;"1")</f>
        <v>EU, IG 3-5Y</v>
      </c>
      <c r="AA5" s="34" t="str" cm="1">
        <f t="array" aca="1" ref="AA5" ca="1">INDIRECT("EU!"&amp;SUBSTITUTE(ADDRESS(1, AA$1+1, 4), "1", "")&amp;"1")&amp;", "&amp;INDIRECT("EU!"&amp;AA$4&amp;"1")</f>
        <v>EU, IG 5-7Y</v>
      </c>
      <c r="AB5" s="34" t="str" cm="1">
        <f t="array" aca="1" ref="AB5" ca="1">INDIRECT("EU!"&amp;SUBSTITUTE(ADDRESS(1, AB$1+1, 4), "1", "")&amp;"1")&amp;", "&amp;INDIRECT("EU!"&amp;AB$4&amp;"1")</f>
        <v>EU, IG 7-10Y</v>
      </c>
      <c r="AC5" s="34" t="str" cm="1">
        <f t="array" aca="1" ref="AC5" ca="1">INDIRECT("EU!"&amp;SUBSTITUTE(ADDRESS(1, AC$1+1, 4), "1", "")&amp;"1")&amp;", "&amp;INDIRECT("EU!"&amp;AC$4&amp;"1")</f>
        <v>EU, IG 10Y+</v>
      </c>
      <c r="AD5" s="35" t="str" cm="1">
        <f t="array" aca="1" ref="AD5" ca="1">INDIRECT("EU!"&amp;SUBSTITUTE(ADDRESS(1, AD$1+1, 4), "1", "")&amp;"1")&amp;", "&amp;INDIRECT("EU!"&amp;AD$4&amp;"1")</f>
        <v>EU, HY aver 4Y</v>
      </c>
      <c r="AE5" s="33" t="str" cm="1">
        <f t="array" aca="1" ref="AE5" ca="1">INDIRECT("EM!"&amp;SUBSTITUTE(ADDRESS(1, AE$1+1, 4), "1", "")&amp;"1")&amp;", "&amp;INDIRECT("EM!"&amp;AE$4&amp;"1")</f>
        <v xml:space="preserve">EM IG, </v>
      </c>
      <c r="AF5" s="33" t="str" cm="1">
        <f t="array" aca="1" ref="AF5" ca="1">INDIRECT("EM!"&amp;SUBSTITUTE(ADDRESS(1, AF$1+1, 4), "1", "")&amp;"1")&amp;", "&amp;INDIRECT("EM!"&amp;AF$4&amp;"1")</f>
        <v xml:space="preserve">EM HY, </v>
      </c>
      <c r="AG5" s="33" t="str" cm="1">
        <f t="array" aca="1" ref="AG5" ca="1">INDIRECT("EM!"&amp;SUBSTITUTE(ADDRESS(1, AG$1+1, 4), "1", "")&amp;"1")&amp;", "&amp;INDIRECT("EM!"&amp;AG$4&amp;"1")</f>
        <v>EM, inter</v>
      </c>
      <c r="AH5" s="33" t="str" cm="1">
        <f t="array" aca="1" ref="AH5" ca="1">INDIRECT("EM!"&amp;SUBSTITUTE(ADDRESS(1, AH$1+1, 4), "1", "")&amp;"1")&amp;", "&amp;INDIRECT("EM!"&amp;AH$4&amp;"1")</f>
        <v>EM, long</v>
      </c>
      <c r="AI5" s="24"/>
      <c r="AJ5" s="24"/>
      <c r="AK5" s="24"/>
      <c r="AL5" s="24"/>
      <c r="AM5" s="24"/>
      <c r="AN5" s="24"/>
      <c r="AO5" s="24"/>
      <c r="AP5" s="24"/>
      <c r="AQ5" s="24"/>
      <c r="AR5" s="24"/>
      <c r="AS5" s="24"/>
      <c r="AT5" s="24"/>
    </row>
    <row r="6" spans="1:46" x14ac:dyDescent="0.35">
      <c r="A6" s="23">
        <v>36525</v>
      </c>
      <c r="B6" s="26">
        <f t="shared" ref="B6:S6" ca="1" si="8">IFERROR(VLOOKUP($A6,INDIRECT("US!"&amp;B$3&amp;":"&amp;B$4),2,0),NA())</f>
        <v>151.01</v>
      </c>
      <c r="C6" s="26">
        <f t="shared" ca="1" si="8"/>
        <v>154.53</v>
      </c>
      <c r="D6" s="26">
        <f t="shared" ca="1" si="8"/>
        <v>154.41999999999999</v>
      </c>
      <c r="E6" s="26">
        <f t="shared" ca="1" si="8"/>
        <v>160.43</v>
      </c>
      <c r="F6" s="26">
        <f t="shared" ca="1" si="8"/>
        <v>144.47999999999999</v>
      </c>
      <c r="G6" s="26">
        <f t="shared" ca="1" si="8"/>
        <v>149.09</v>
      </c>
      <c r="H6" s="26">
        <f t="shared" ca="1" si="8"/>
        <v>149.9</v>
      </c>
      <c r="I6" s="26">
        <f t="shared" ca="1" si="8"/>
        <v>152.12</v>
      </c>
      <c r="J6" s="26">
        <f t="shared" ca="1" si="8"/>
        <v>161.02000000000001</v>
      </c>
      <c r="K6" s="26">
        <f t="shared" ca="1" si="8"/>
        <v>549.29999999999995</v>
      </c>
      <c r="L6" s="26">
        <f t="shared" ca="1" si="8"/>
        <v>519.37530000000004</v>
      </c>
      <c r="M6" s="26">
        <f t="shared" ca="1" si="8"/>
        <v>601.46</v>
      </c>
      <c r="N6" s="26">
        <f t="shared" ca="1" si="8"/>
        <v>907.67</v>
      </c>
      <c r="O6" s="26">
        <f t="shared" ca="1" si="8"/>
        <v>1001.88</v>
      </c>
      <c r="P6" s="26">
        <f t="shared" ca="1" si="8"/>
        <v>1035.6300000000001</v>
      </c>
      <c r="Q6" s="26">
        <f t="shared" ca="1" si="8"/>
        <v>1057.1400000000001</v>
      </c>
      <c r="R6" s="26">
        <f t="shared" ca="1" si="8"/>
        <v>100.49</v>
      </c>
      <c r="S6" s="26">
        <f t="shared" ca="1" si="8"/>
        <v>162.93</v>
      </c>
      <c r="T6" s="26">
        <f ca="1">IFERROR(VLOOKUP($A6,INDIRECT("US!"&amp;T$3&amp;":"&amp;T$4),2,1),NA())</f>
        <v>511.55200000000002</v>
      </c>
      <c r="U6" s="26">
        <f t="shared" ref="U6:AD15" ca="1" si="9">IFERROR(VLOOKUP($A6,INDIRECT("EU!"&amp;U$3&amp;":"&amp;U$4),2,0),NA())</f>
        <v>100.62739999999999</v>
      </c>
      <c r="V6" s="26">
        <f t="shared" ca="1" si="9"/>
        <v>99.132199999999997</v>
      </c>
      <c r="W6" s="26">
        <f t="shared" ca="1" si="9"/>
        <v>102.1073</v>
      </c>
      <c r="X6" s="26">
        <f t="shared" ca="1" si="9"/>
        <v>104.36</v>
      </c>
      <c r="Y6" s="26">
        <f t="shared" ca="1" si="9"/>
        <v>103.3952</v>
      </c>
      <c r="Z6" s="26">
        <f t="shared" ca="1" si="9"/>
        <v>100.9948</v>
      </c>
      <c r="AA6" s="26">
        <f t="shared" ca="1" si="9"/>
        <v>99.5505</v>
      </c>
      <c r="AB6" s="26">
        <f t="shared" ca="1" si="9"/>
        <v>97.217500000000001</v>
      </c>
      <c r="AC6" s="26">
        <f t="shared" ca="1" si="9"/>
        <v>98.035300000000007</v>
      </c>
      <c r="AD6" s="26">
        <f t="shared" ca="1" si="9"/>
        <v>113.86</v>
      </c>
      <c r="AE6" s="26" t="e">
        <f t="shared" ref="AE6:AH25" ca="1" si="10">IFERROR(VLOOKUP($A6,INDIRECT("EM!"&amp;AE$3&amp;":"&amp;AE$4),2,0),NA())</f>
        <v>#N/A</v>
      </c>
      <c r="AF6" s="26" t="e">
        <f t="shared" ca="1" si="10"/>
        <v>#N/A</v>
      </c>
      <c r="AG6" s="26" t="e">
        <f t="shared" ca="1" si="10"/>
        <v>#N/A</v>
      </c>
      <c r="AH6" s="26" t="e">
        <f t="shared" ca="1" si="10"/>
        <v>#N/A</v>
      </c>
      <c r="AI6" s="25"/>
      <c r="AJ6" s="25"/>
      <c r="AK6" s="25"/>
      <c r="AL6" s="25"/>
      <c r="AM6" s="25"/>
      <c r="AN6" s="25"/>
      <c r="AO6" s="25"/>
      <c r="AP6" s="25"/>
      <c r="AQ6" s="25"/>
      <c r="AR6" s="25"/>
      <c r="AS6" s="25"/>
      <c r="AT6" s="25"/>
    </row>
    <row r="7" spans="1:46" x14ac:dyDescent="0.35">
      <c r="A7" s="23">
        <v>36556</v>
      </c>
      <c r="B7" s="26">
        <f t="shared" ref="B7:Q23" ca="1" si="11">IFERROR(VLOOKUP($A7,INDIRECT("US!"&amp;B$3&amp;":"&amp;B$4),2,0),NA())</f>
        <v>150.52000000000001</v>
      </c>
      <c r="C7" s="26">
        <f t="shared" ca="1" si="11"/>
        <v>153.81</v>
      </c>
      <c r="D7" s="26">
        <f t="shared" ca="1" si="11"/>
        <v>153.9</v>
      </c>
      <c r="E7" s="26">
        <f t="shared" ca="1" si="11"/>
        <v>160.02000000000001</v>
      </c>
      <c r="F7" s="26">
        <f t="shared" ca="1" si="11"/>
        <v>144.47</v>
      </c>
      <c r="G7" s="26">
        <f t="shared" ca="1" si="11"/>
        <v>148.31</v>
      </c>
      <c r="H7" s="26">
        <f t="shared" ca="1" si="11"/>
        <v>148.86000000000001</v>
      </c>
      <c r="I7" s="26">
        <f t="shared" ca="1" si="11"/>
        <v>150.80000000000001</v>
      </c>
      <c r="J7" s="26">
        <f t="shared" ca="1" si="11"/>
        <v>161.97999999999999</v>
      </c>
      <c r="K7" s="26">
        <f t="shared" ca="1" si="11"/>
        <v>546.92999999999995</v>
      </c>
      <c r="L7" s="26">
        <f t="shared" ca="1" si="11"/>
        <v>516.8433</v>
      </c>
      <c r="M7" s="26">
        <f t="shared" ca="1" si="11"/>
        <v>603.75</v>
      </c>
      <c r="N7" s="26">
        <f t="shared" ca="1" si="11"/>
        <v>905.18</v>
      </c>
      <c r="O7" s="26">
        <f t="shared" ca="1" si="11"/>
        <v>1016.16</v>
      </c>
      <c r="P7" s="26">
        <f t="shared" ca="1" si="11"/>
        <v>1031.22</v>
      </c>
      <c r="Q7" s="26">
        <f t="shared" ref="Q7:S19" ca="1" si="12">IFERROR(VLOOKUP($A7,INDIRECT("US!"&amp;Q$3&amp;":"&amp;Q$4),2,0),NA())</f>
        <v>1055.1600000000001</v>
      </c>
      <c r="R7" s="26">
        <f t="shared" ca="1" si="12"/>
        <v>99.57</v>
      </c>
      <c r="S7" s="26">
        <f t="shared" ca="1" si="12"/>
        <v>162.87</v>
      </c>
      <c r="T7" s="26">
        <f t="shared" ref="T7:T70" ca="1" si="13">IFERROR(VLOOKUP($A7,INDIRECT("US!"&amp;T$3&amp;":"&amp;T$4),2,1),NA())</f>
        <v>513.74900000000002</v>
      </c>
      <c r="U7" s="26">
        <f t="shared" ca="1" si="9"/>
        <v>100.5993</v>
      </c>
      <c r="V7" s="26">
        <f t="shared" ca="1" si="9"/>
        <v>98.910399999999996</v>
      </c>
      <c r="W7" s="26">
        <f t="shared" ca="1" si="9"/>
        <v>102.3563</v>
      </c>
      <c r="X7" s="26">
        <f t="shared" ca="1" si="9"/>
        <v>105.1811</v>
      </c>
      <c r="Y7" s="26">
        <f t="shared" ca="1" si="9"/>
        <v>103.7608</v>
      </c>
      <c r="Z7" s="26">
        <f t="shared" ca="1" si="9"/>
        <v>100.9851</v>
      </c>
      <c r="AA7" s="26">
        <f t="shared" ca="1" si="9"/>
        <v>99.208399999999997</v>
      </c>
      <c r="AB7" s="26">
        <f t="shared" ca="1" si="9"/>
        <v>96.623000000000005</v>
      </c>
      <c r="AC7" s="26">
        <f t="shared" ca="1" si="9"/>
        <v>98.174700000000001</v>
      </c>
      <c r="AD7" s="26">
        <f t="shared" ca="1" si="9"/>
        <v>113.86</v>
      </c>
      <c r="AE7" s="26" t="e">
        <f t="shared" ca="1" si="10"/>
        <v>#N/A</v>
      </c>
      <c r="AF7" s="26" t="e">
        <f t="shared" ca="1" si="10"/>
        <v>#N/A</v>
      </c>
      <c r="AG7" s="26" t="e">
        <f t="shared" ca="1" si="10"/>
        <v>#N/A</v>
      </c>
      <c r="AH7" s="26" t="e">
        <f t="shared" ca="1" si="10"/>
        <v>#N/A</v>
      </c>
      <c r="AI7" s="25"/>
      <c r="AJ7" s="25"/>
      <c r="AK7" s="25"/>
      <c r="AL7" s="25"/>
      <c r="AM7" s="25"/>
      <c r="AN7" s="25"/>
      <c r="AO7" s="25"/>
      <c r="AP7" s="25"/>
      <c r="AQ7" s="25"/>
      <c r="AR7" s="25"/>
      <c r="AS7" s="25"/>
      <c r="AT7" s="25"/>
    </row>
    <row r="8" spans="1:46" x14ac:dyDescent="0.35">
      <c r="A8" s="23">
        <v>36585</v>
      </c>
      <c r="B8" s="26">
        <f t="shared" ca="1" si="11"/>
        <v>152.44999999999999</v>
      </c>
      <c r="C8" s="26">
        <f t="shared" ca="1" si="11"/>
        <v>155.1</v>
      </c>
      <c r="D8" s="26">
        <f t="shared" ca="1" si="11"/>
        <v>155.31</v>
      </c>
      <c r="E8" s="26">
        <f t="shared" ca="1" si="11"/>
        <v>161.61000000000001</v>
      </c>
      <c r="F8" s="26">
        <f t="shared" ca="1" si="11"/>
        <v>145.47999999999999</v>
      </c>
      <c r="G8" s="26">
        <f t="shared" ca="1" si="11"/>
        <v>149.6</v>
      </c>
      <c r="H8" s="26">
        <f t="shared" ca="1" si="11"/>
        <v>150.26</v>
      </c>
      <c r="I8" s="26">
        <f t="shared" ca="1" si="11"/>
        <v>152.54</v>
      </c>
      <c r="J8" s="26">
        <f t="shared" ca="1" si="11"/>
        <v>165.56</v>
      </c>
      <c r="K8" s="26">
        <f t="shared" ca="1" si="11"/>
        <v>547.99</v>
      </c>
      <c r="L8" s="26">
        <f t="shared" ca="1" si="11"/>
        <v>517.78049999999996</v>
      </c>
      <c r="M8" s="26">
        <f t="shared" ca="1" si="11"/>
        <v>605.82000000000005</v>
      </c>
      <c r="N8" s="26">
        <f t="shared" ca="1" si="11"/>
        <v>912.26</v>
      </c>
      <c r="O8" s="26">
        <f t="shared" ca="1" si="11"/>
        <v>1046.82</v>
      </c>
      <c r="P8" s="26">
        <f t="shared" ca="1" si="11"/>
        <v>1039.6500000000001</v>
      </c>
      <c r="Q8" s="26">
        <f t="shared" ca="1" si="12"/>
        <v>1067.55</v>
      </c>
      <c r="R8" s="26">
        <f t="shared" ca="1" si="12"/>
        <v>100.41</v>
      </c>
      <c r="S8" s="26">
        <f t="shared" ca="1" si="12"/>
        <v>164.08</v>
      </c>
      <c r="T8" s="26">
        <f t="shared" ca="1" si="13"/>
        <v>516.00099999999998</v>
      </c>
      <c r="U8" s="26">
        <f t="shared" ca="1" si="9"/>
        <v>101.3099</v>
      </c>
      <c r="V8" s="26">
        <f t="shared" ca="1" si="9"/>
        <v>99.487200000000001</v>
      </c>
      <c r="W8" s="26">
        <f t="shared" ca="1" si="9"/>
        <v>102.99039999999999</v>
      </c>
      <c r="X8" s="26">
        <f t="shared" ca="1" si="9"/>
        <v>105.98399999999999</v>
      </c>
      <c r="Y8" s="26">
        <f t="shared" ca="1" si="9"/>
        <v>104.0911</v>
      </c>
      <c r="Z8" s="26">
        <f t="shared" ca="1" si="9"/>
        <v>101.49890000000001</v>
      </c>
      <c r="AA8" s="26">
        <f t="shared" ca="1" si="9"/>
        <v>99.887200000000007</v>
      </c>
      <c r="AB8" s="26">
        <f t="shared" ca="1" si="9"/>
        <v>97.364099999999993</v>
      </c>
      <c r="AC8" s="26">
        <f t="shared" ca="1" si="9"/>
        <v>99.576800000000006</v>
      </c>
      <c r="AD8" s="26">
        <f t="shared" ca="1" si="9"/>
        <v>115.28</v>
      </c>
      <c r="AE8" s="26" t="e">
        <f t="shared" ca="1" si="10"/>
        <v>#N/A</v>
      </c>
      <c r="AF8" s="26" t="e">
        <f t="shared" ca="1" si="10"/>
        <v>#N/A</v>
      </c>
      <c r="AG8" s="26" t="e">
        <f t="shared" ca="1" si="10"/>
        <v>#N/A</v>
      </c>
      <c r="AH8" s="26" t="e">
        <f t="shared" ca="1" si="10"/>
        <v>#N/A</v>
      </c>
      <c r="AI8" s="25"/>
      <c r="AJ8" s="25"/>
      <c r="AK8" s="25"/>
      <c r="AL8" s="25"/>
      <c r="AM8" s="25"/>
      <c r="AN8" s="25"/>
      <c r="AO8" s="25"/>
      <c r="AP8" s="25"/>
      <c r="AQ8" s="25"/>
      <c r="AR8" s="25"/>
      <c r="AS8" s="25"/>
      <c r="AT8" s="25"/>
    </row>
    <row r="9" spans="1:46" x14ac:dyDescent="0.35">
      <c r="A9" s="23">
        <v>36616</v>
      </c>
      <c r="B9" s="26">
        <f t="shared" ca="1" si="11"/>
        <v>154.65</v>
      </c>
      <c r="C9" s="26">
        <f t="shared" ca="1" si="11"/>
        <v>156.83000000000001</v>
      </c>
      <c r="D9" s="26">
        <f t="shared" ca="1" si="11"/>
        <v>156.69</v>
      </c>
      <c r="E9" s="26">
        <f t="shared" ca="1" si="11"/>
        <v>162.46</v>
      </c>
      <c r="F9" s="26">
        <f t="shared" ca="1" si="11"/>
        <v>146.30000000000001</v>
      </c>
      <c r="G9" s="26">
        <f t="shared" ca="1" si="11"/>
        <v>151.03</v>
      </c>
      <c r="H9" s="26">
        <f t="shared" ca="1" si="11"/>
        <v>151.96</v>
      </c>
      <c r="I9" s="26">
        <f t="shared" ca="1" si="11"/>
        <v>154.63</v>
      </c>
      <c r="J9" s="26">
        <f t="shared" ca="1" si="11"/>
        <v>169.48</v>
      </c>
      <c r="K9" s="26">
        <f t="shared" ca="1" si="11"/>
        <v>536.47</v>
      </c>
      <c r="L9" s="26">
        <f t="shared" ca="1" si="11"/>
        <v>507.06509999999997</v>
      </c>
      <c r="M9" s="26">
        <f t="shared" ca="1" si="11"/>
        <v>590.29999999999995</v>
      </c>
      <c r="N9" s="26">
        <f t="shared" ca="1" si="11"/>
        <v>923.88</v>
      </c>
      <c r="O9" s="26">
        <f t="shared" ca="1" si="11"/>
        <v>1082.6300000000001</v>
      </c>
      <c r="P9" s="26">
        <f t="shared" ca="1" si="11"/>
        <v>1048.46</v>
      </c>
      <c r="Q9" s="26">
        <f t="shared" ca="1" si="12"/>
        <v>1076.76</v>
      </c>
      <c r="R9" s="26">
        <f t="shared" ca="1" si="12"/>
        <v>101.86</v>
      </c>
      <c r="S9" s="26">
        <f t="shared" ca="1" si="12"/>
        <v>165.4</v>
      </c>
      <c r="T9" s="26">
        <f t="shared" ca="1" si="13"/>
        <v>518.68899999999996</v>
      </c>
      <c r="U9" s="26">
        <f t="shared" ca="1" si="9"/>
        <v>103.1002</v>
      </c>
      <c r="V9" s="26">
        <f t="shared" ca="1" si="9"/>
        <v>100.9696</v>
      </c>
      <c r="W9" s="26">
        <f t="shared" ca="1" si="9"/>
        <v>104.5825</v>
      </c>
      <c r="X9" s="26">
        <f t="shared" ca="1" si="9"/>
        <v>107.2544</v>
      </c>
      <c r="Y9" s="26">
        <f t="shared" ca="1" si="9"/>
        <v>104.7273</v>
      </c>
      <c r="Z9" s="26">
        <f t="shared" ca="1" si="9"/>
        <v>102.7329</v>
      </c>
      <c r="AA9" s="26">
        <f t="shared" ca="1" si="9"/>
        <v>101.5716</v>
      </c>
      <c r="AB9" s="26">
        <f t="shared" ca="1" si="9"/>
        <v>99.680499999999995</v>
      </c>
      <c r="AC9" s="26">
        <f t="shared" ca="1" si="9"/>
        <v>102.86450000000001</v>
      </c>
      <c r="AD9" s="26">
        <f t="shared" ca="1" si="9"/>
        <v>114.76</v>
      </c>
      <c r="AE9" s="26" t="e">
        <f t="shared" ca="1" si="10"/>
        <v>#N/A</v>
      </c>
      <c r="AF9" s="26" t="e">
        <f t="shared" ca="1" si="10"/>
        <v>#N/A</v>
      </c>
      <c r="AG9" s="26" t="e">
        <f t="shared" ca="1" si="10"/>
        <v>#N/A</v>
      </c>
      <c r="AH9" s="26" t="e">
        <f t="shared" ca="1" si="10"/>
        <v>#N/A</v>
      </c>
      <c r="AI9" s="25"/>
      <c r="AJ9" s="25"/>
      <c r="AK9" s="25"/>
      <c r="AL9" s="25"/>
      <c r="AM9" s="25"/>
      <c r="AN9" s="25"/>
      <c r="AO9" s="25"/>
      <c r="AP9" s="25"/>
      <c r="AQ9" s="25"/>
      <c r="AR9" s="25"/>
      <c r="AS9" s="25"/>
      <c r="AT9" s="25"/>
    </row>
    <row r="10" spans="1:46" x14ac:dyDescent="0.35">
      <c r="A10" s="23">
        <v>36644</v>
      </c>
      <c r="B10" s="26">
        <f t="shared" ca="1" si="11"/>
        <v>154.46</v>
      </c>
      <c r="C10" s="26">
        <f t="shared" ca="1" si="11"/>
        <v>156.13</v>
      </c>
      <c r="D10" s="26">
        <f t="shared" ca="1" si="11"/>
        <v>155.76</v>
      </c>
      <c r="E10" s="26">
        <f t="shared" ca="1" si="11"/>
        <v>159.74</v>
      </c>
      <c r="F10" s="26">
        <f t="shared" ca="1" si="11"/>
        <v>146.59</v>
      </c>
      <c r="G10" s="26">
        <f t="shared" ca="1" si="11"/>
        <v>150.80000000000001</v>
      </c>
      <c r="H10" s="26">
        <f t="shared" ca="1" si="11"/>
        <v>151.66</v>
      </c>
      <c r="I10" s="26">
        <f t="shared" ca="1" si="11"/>
        <v>154.33000000000001</v>
      </c>
      <c r="J10" s="26">
        <f t="shared" ca="1" si="11"/>
        <v>167.64</v>
      </c>
      <c r="K10" s="26">
        <f t="shared" ca="1" si="11"/>
        <v>537.33000000000004</v>
      </c>
      <c r="L10" s="26">
        <f t="shared" ca="1" si="11"/>
        <v>508.53190000000001</v>
      </c>
      <c r="M10" s="26">
        <f t="shared" ca="1" si="11"/>
        <v>580.6</v>
      </c>
      <c r="N10" s="26">
        <f t="shared" ca="1" si="11"/>
        <v>923.25</v>
      </c>
      <c r="O10" s="26">
        <f t="shared" ca="1" si="11"/>
        <v>1073.96</v>
      </c>
      <c r="P10" s="26">
        <f t="shared" ca="1" si="11"/>
        <v>1042.43</v>
      </c>
      <c r="Q10" s="26">
        <f t="shared" ca="1" si="12"/>
        <v>1059.8900000000001</v>
      </c>
      <c r="R10" s="26">
        <f t="shared" ca="1" si="12"/>
        <v>101.79</v>
      </c>
      <c r="S10" s="26">
        <f t="shared" ca="1" si="12"/>
        <v>165.5</v>
      </c>
      <c r="T10" s="26">
        <f t="shared" ca="1" si="13"/>
        <v>518.68899999999996</v>
      </c>
      <c r="U10" s="26">
        <f t="shared" ca="1" si="9"/>
        <v>103.821</v>
      </c>
      <c r="V10" s="26">
        <f t="shared" ca="1" si="9"/>
        <v>101.1056</v>
      </c>
      <c r="W10" s="26">
        <f t="shared" ca="1" si="9"/>
        <v>105.3175</v>
      </c>
      <c r="X10" s="26">
        <f t="shared" ca="1" si="9"/>
        <v>107.8866</v>
      </c>
      <c r="Y10" s="26">
        <f t="shared" ca="1" si="9"/>
        <v>105.1613</v>
      </c>
      <c r="Z10" s="26">
        <f t="shared" ca="1" si="9"/>
        <v>103.1259</v>
      </c>
      <c r="AA10" s="26">
        <f t="shared" ca="1" si="9"/>
        <v>101.925</v>
      </c>
      <c r="AB10" s="26">
        <f t="shared" ca="1" si="9"/>
        <v>99.957099999999997</v>
      </c>
      <c r="AC10" s="26">
        <f t="shared" ca="1" si="9"/>
        <v>104.3642</v>
      </c>
      <c r="AD10" s="26">
        <f t="shared" ca="1" si="9"/>
        <v>114.57</v>
      </c>
      <c r="AE10" s="26" t="e">
        <f t="shared" ca="1" si="10"/>
        <v>#N/A</v>
      </c>
      <c r="AF10" s="26" t="e">
        <f t="shared" ca="1" si="10"/>
        <v>#N/A</v>
      </c>
      <c r="AG10" s="26" t="e">
        <f t="shared" ca="1" si="10"/>
        <v>#N/A</v>
      </c>
      <c r="AH10" s="26" t="e">
        <f t="shared" ca="1" si="10"/>
        <v>#N/A</v>
      </c>
      <c r="AI10" s="25"/>
      <c r="AJ10" s="25"/>
      <c r="AK10" s="25"/>
      <c r="AL10" s="25"/>
      <c r="AM10" s="25"/>
      <c r="AN10" s="25"/>
      <c r="AO10" s="25"/>
      <c r="AP10" s="25"/>
      <c r="AQ10" s="25"/>
      <c r="AR10" s="25"/>
      <c r="AS10" s="25"/>
      <c r="AT10" s="25"/>
    </row>
    <row r="11" spans="1:46" x14ac:dyDescent="0.35">
      <c r="A11" s="23">
        <v>36677</v>
      </c>
      <c r="B11" s="26">
        <f t="shared" ca="1" si="11"/>
        <v>154.53</v>
      </c>
      <c r="C11" s="26">
        <f t="shared" ca="1" si="11"/>
        <v>155.69999999999999</v>
      </c>
      <c r="D11" s="26">
        <f t="shared" ca="1" si="11"/>
        <v>155.12</v>
      </c>
      <c r="E11" s="26">
        <f t="shared" ca="1" si="11"/>
        <v>159.01</v>
      </c>
      <c r="F11" s="26">
        <f t="shared" ca="1" si="11"/>
        <v>147.11000000000001</v>
      </c>
      <c r="G11" s="26">
        <f t="shared" ca="1" si="11"/>
        <v>151.13</v>
      </c>
      <c r="H11" s="26">
        <f t="shared" ca="1" si="11"/>
        <v>151.80000000000001</v>
      </c>
      <c r="I11" s="26">
        <f t="shared" ca="1" si="11"/>
        <v>154.16</v>
      </c>
      <c r="J11" s="26">
        <f t="shared" ca="1" si="11"/>
        <v>166.61</v>
      </c>
      <c r="K11" s="26">
        <f t="shared" ca="1" si="11"/>
        <v>531.82000000000005</v>
      </c>
      <c r="L11" s="26">
        <f t="shared" ca="1" si="11"/>
        <v>503.03519999999997</v>
      </c>
      <c r="M11" s="26">
        <f t="shared" ca="1" si="11"/>
        <v>580.07000000000005</v>
      </c>
      <c r="N11" s="26">
        <f t="shared" ca="1" si="11"/>
        <v>927.11</v>
      </c>
      <c r="O11" s="26">
        <f t="shared" ca="1" si="11"/>
        <v>1070.07</v>
      </c>
      <c r="P11" s="26">
        <f t="shared" ca="1" si="11"/>
        <v>1041.94</v>
      </c>
      <c r="Q11" s="26">
        <f t="shared" ca="1" si="12"/>
        <v>1047.83</v>
      </c>
      <c r="R11" s="26">
        <f t="shared" ca="1" si="12"/>
        <v>101.36</v>
      </c>
      <c r="S11" s="26">
        <f t="shared" ca="1" si="12"/>
        <v>165.68</v>
      </c>
      <c r="T11" s="26">
        <f t="shared" ca="1" si="13"/>
        <v>524.28499999999997</v>
      </c>
      <c r="U11" s="26">
        <f t="shared" ca="1" si="9"/>
        <v>102.7817</v>
      </c>
      <c r="V11" s="26">
        <f t="shared" ca="1" si="9"/>
        <v>100.86190000000001</v>
      </c>
      <c r="W11" s="26">
        <f t="shared" ca="1" si="9"/>
        <v>103.5198</v>
      </c>
      <c r="X11" s="26">
        <f t="shared" ca="1" si="9"/>
        <v>105.3827</v>
      </c>
      <c r="Y11" s="26">
        <f t="shared" ca="1" si="9"/>
        <v>104.4025</v>
      </c>
      <c r="Z11" s="26">
        <f t="shared" ca="1" si="9"/>
        <v>102.131</v>
      </c>
      <c r="AA11" s="26">
        <f t="shared" ca="1" si="9"/>
        <v>101.21680000000001</v>
      </c>
      <c r="AB11" s="26">
        <f t="shared" ca="1" si="9"/>
        <v>99.631900000000002</v>
      </c>
      <c r="AC11" s="26">
        <f t="shared" ca="1" si="9"/>
        <v>102.7047</v>
      </c>
      <c r="AD11" s="26">
        <f t="shared" ca="1" si="9"/>
        <v>110.19</v>
      </c>
      <c r="AE11" s="26" t="e">
        <f t="shared" ca="1" si="10"/>
        <v>#N/A</v>
      </c>
      <c r="AF11" s="26" t="e">
        <f t="shared" ca="1" si="10"/>
        <v>#N/A</v>
      </c>
      <c r="AG11" s="26" t="e">
        <f t="shared" ca="1" si="10"/>
        <v>#N/A</v>
      </c>
      <c r="AH11" s="26" t="e">
        <f t="shared" ca="1" si="10"/>
        <v>#N/A</v>
      </c>
      <c r="AI11" s="25"/>
      <c r="AJ11" s="25"/>
      <c r="AK11" s="25"/>
      <c r="AL11" s="25"/>
      <c r="AM11" s="25"/>
      <c r="AN11" s="25"/>
      <c r="AO11" s="25"/>
      <c r="AP11" s="25"/>
      <c r="AQ11" s="25"/>
      <c r="AR11" s="25"/>
      <c r="AS11" s="25"/>
      <c r="AT11" s="25"/>
    </row>
    <row r="12" spans="1:46" x14ac:dyDescent="0.35">
      <c r="A12" s="23">
        <v>36707</v>
      </c>
      <c r="B12" s="26">
        <f t="shared" ca="1" si="11"/>
        <v>157.56</v>
      </c>
      <c r="C12" s="26">
        <f t="shared" ca="1" si="11"/>
        <v>159.03</v>
      </c>
      <c r="D12" s="26">
        <f t="shared" ca="1" si="11"/>
        <v>158.69</v>
      </c>
      <c r="E12" s="26">
        <f t="shared" ca="1" si="11"/>
        <v>163.99</v>
      </c>
      <c r="F12" s="26">
        <f t="shared" ca="1" si="11"/>
        <v>148.74</v>
      </c>
      <c r="G12" s="26">
        <f t="shared" ca="1" si="11"/>
        <v>153.85</v>
      </c>
      <c r="H12" s="26">
        <f t="shared" ca="1" si="11"/>
        <v>154.99</v>
      </c>
      <c r="I12" s="26">
        <f t="shared" ca="1" si="11"/>
        <v>157.86000000000001</v>
      </c>
      <c r="J12" s="26">
        <f t="shared" ca="1" si="11"/>
        <v>171.07</v>
      </c>
      <c r="K12" s="26">
        <f t="shared" ca="1" si="11"/>
        <v>542.65</v>
      </c>
      <c r="L12" s="26">
        <f t="shared" ca="1" si="11"/>
        <v>512.97889999999995</v>
      </c>
      <c r="M12" s="26">
        <f t="shared" ca="1" si="11"/>
        <v>597.85</v>
      </c>
      <c r="N12" s="26">
        <f t="shared" ca="1" si="11"/>
        <v>940.49</v>
      </c>
      <c r="O12" s="26">
        <f t="shared" ca="1" si="11"/>
        <v>1093.24</v>
      </c>
      <c r="P12" s="26">
        <f t="shared" ca="1" si="11"/>
        <v>1063.6500000000001</v>
      </c>
      <c r="Q12" s="26">
        <f t="shared" ca="1" si="12"/>
        <v>1084.98</v>
      </c>
      <c r="R12" s="26">
        <f t="shared" ca="1" si="12"/>
        <v>104.16</v>
      </c>
      <c r="S12" s="26">
        <f t="shared" ca="1" si="12"/>
        <v>168.39</v>
      </c>
      <c r="T12" s="26">
        <f t="shared" ca="1" si="13"/>
        <v>526.54499999999996</v>
      </c>
      <c r="U12" s="26">
        <f t="shared" ca="1" si="9"/>
        <v>102.8158</v>
      </c>
      <c r="V12" s="26">
        <f t="shared" ca="1" si="9"/>
        <v>101.1313</v>
      </c>
      <c r="W12" s="26">
        <f t="shared" ca="1" si="9"/>
        <v>103.3879</v>
      </c>
      <c r="X12" s="26">
        <f t="shared" ca="1" si="9"/>
        <v>105.1456</v>
      </c>
      <c r="Y12" s="26">
        <f t="shared" ca="1" si="9"/>
        <v>104.7206</v>
      </c>
      <c r="Z12" s="26">
        <f t="shared" ca="1" si="9"/>
        <v>102.51</v>
      </c>
      <c r="AA12" s="26">
        <f t="shared" ca="1" si="9"/>
        <v>101.55110000000001</v>
      </c>
      <c r="AB12" s="26">
        <f t="shared" ca="1" si="9"/>
        <v>99.775999999999996</v>
      </c>
      <c r="AC12" s="26">
        <f t="shared" ca="1" si="9"/>
        <v>101.6481</v>
      </c>
      <c r="AD12" s="26">
        <f t="shared" ca="1" si="9"/>
        <v>111.13</v>
      </c>
      <c r="AE12" s="26" t="e">
        <f t="shared" ca="1" si="10"/>
        <v>#N/A</v>
      </c>
      <c r="AF12" s="26" t="e">
        <f t="shared" ca="1" si="10"/>
        <v>#N/A</v>
      </c>
      <c r="AG12" s="26" t="e">
        <f t="shared" ca="1" si="10"/>
        <v>#N/A</v>
      </c>
      <c r="AH12" s="26" t="e">
        <f t="shared" ca="1" si="10"/>
        <v>#N/A</v>
      </c>
      <c r="AI12" s="25"/>
      <c r="AJ12" s="25"/>
      <c r="AK12" s="25"/>
      <c r="AL12" s="25"/>
      <c r="AM12" s="25"/>
      <c r="AN12" s="25"/>
      <c r="AO12" s="25"/>
      <c r="AP12" s="25"/>
      <c r="AQ12" s="25"/>
      <c r="AR12" s="25"/>
      <c r="AS12" s="25"/>
      <c r="AT12" s="25"/>
    </row>
    <row r="13" spans="1:46" x14ac:dyDescent="0.35">
      <c r="A13" s="23">
        <v>36738</v>
      </c>
      <c r="B13" s="26">
        <f t="shared" ca="1" si="11"/>
        <v>158.85</v>
      </c>
      <c r="C13" s="26">
        <f t="shared" ca="1" si="11"/>
        <v>160.91</v>
      </c>
      <c r="D13" s="26">
        <f t="shared" ca="1" si="11"/>
        <v>160.63999999999999</v>
      </c>
      <c r="E13" s="26">
        <f t="shared" ca="1" si="11"/>
        <v>166.06</v>
      </c>
      <c r="F13" s="26">
        <f t="shared" ca="1" si="11"/>
        <v>149.77000000000001</v>
      </c>
      <c r="G13" s="26">
        <f t="shared" ca="1" si="11"/>
        <v>154.97</v>
      </c>
      <c r="H13" s="26">
        <f t="shared" ca="1" si="11"/>
        <v>156.19</v>
      </c>
      <c r="I13" s="26">
        <f t="shared" ca="1" si="11"/>
        <v>158.94999999999999</v>
      </c>
      <c r="J13" s="26">
        <f t="shared" ca="1" si="11"/>
        <v>174.1</v>
      </c>
      <c r="K13" s="26">
        <f t="shared" ca="1" si="11"/>
        <v>546.79</v>
      </c>
      <c r="L13" s="26">
        <f t="shared" ca="1" si="11"/>
        <v>516.4194</v>
      </c>
      <c r="M13" s="26">
        <f t="shared" ca="1" si="11"/>
        <v>609.94000000000005</v>
      </c>
      <c r="N13" s="26">
        <f t="shared" ca="1" si="11"/>
        <v>946.84</v>
      </c>
      <c r="O13" s="26">
        <f t="shared" ca="1" si="11"/>
        <v>1112.06</v>
      </c>
      <c r="P13" s="26">
        <f t="shared" ca="1" si="11"/>
        <v>1073.4000000000001</v>
      </c>
      <c r="Q13" s="26">
        <f t="shared" ca="1" si="12"/>
        <v>1105.76</v>
      </c>
      <c r="R13" s="26">
        <f t="shared" ca="1" si="12"/>
        <v>104.9</v>
      </c>
      <c r="S13" s="26">
        <f t="shared" ca="1" si="12"/>
        <v>169.88</v>
      </c>
      <c r="T13" s="26">
        <f t="shared" ca="1" si="13"/>
        <v>528.93799999999999</v>
      </c>
      <c r="U13" s="26">
        <f t="shared" ca="1" si="9"/>
        <v>103.5014</v>
      </c>
      <c r="V13" s="26">
        <f t="shared" ca="1" si="9"/>
        <v>101.61790000000001</v>
      </c>
      <c r="W13" s="26">
        <f t="shared" ca="1" si="9"/>
        <v>104.2501</v>
      </c>
      <c r="X13" s="26">
        <f t="shared" ca="1" si="9"/>
        <v>106.54649999999999</v>
      </c>
      <c r="Y13" s="26">
        <f t="shared" ca="1" si="9"/>
        <v>105.13249999999999</v>
      </c>
      <c r="Z13" s="26">
        <f t="shared" ca="1" si="9"/>
        <v>102.8373</v>
      </c>
      <c r="AA13" s="26">
        <f t="shared" ca="1" si="9"/>
        <v>102.0629</v>
      </c>
      <c r="AB13" s="26">
        <f t="shared" ca="1" si="9"/>
        <v>100.4442</v>
      </c>
      <c r="AC13" s="26">
        <f t="shared" ca="1" si="9"/>
        <v>103.2715</v>
      </c>
      <c r="AD13" s="26">
        <f t="shared" ca="1" si="9"/>
        <v>110.28</v>
      </c>
      <c r="AE13" s="26" t="e">
        <f t="shared" ca="1" si="10"/>
        <v>#N/A</v>
      </c>
      <c r="AF13" s="26" t="e">
        <f t="shared" ca="1" si="10"/>
        <v>#N/A</v>
      </c>
      <c r="AG13" s="26" t="e">
        <f t="shared" ca="1" si="10"/>
        <v>#N/A</v>
      </c>
      <c r="AH13" s="26" t="e">
        <f t="shared" ca="1" si="10"/>
        <v>#N/A</v>
      </c>
      <c r="AI13" s="25"/>
      <c r="AJ13" s="25"/>
      <c r="AK13" s="25"/>
      <c r="AL13" s="25"/>
      <c r="AM13" s="25"/>
      <c r="AN13" s="25"/>
      <c r="AO13" s="25"/>
      <c r="AP13" s="25"/>
      <c r="AQ13" s="25"/>
      <c r="AR13" s="25"/>
      <c r="AS13" s="25"/>
      <c r="AT13" s="25"/>
    </row>
    <row r="14" spans="1:46" x14ac:dyDescent="0.35">
      <c r="A14" s="23">
        <v>36769</v>
      </c>
      <c r="B14" s="26">
        <f t="shared" ca="1" si="11"/>
        <v>161.22</v>
      </c>
      <c r="C14" s="26">
        <f t="shared" ca="1" si="11"/>
        <v>163.18</v>
      </c>
      <c r="D14" s="26">
        <f t="shared" ca="1" si="11"/>
        <v>162.78</v>
      </c>
      <c r="E14" s="26">
        <f t="shared" ca="1" si="11"/>
        <v>167.99</v>
      </c>
      <c r="F14" s="26">
        <f t="shared" ca="1" si="11"/>
        <v>150.97999999999999</v>
      </c>
      <c r="G14" s="26">
        <f t="shared" ca="1" si="11"/>
        <v>156.87</v>
      </c>
      <c r="H14" s="26">
        <f t="shared" ca="1" si="11"/>
        <v>158.41999999999999</v>
      </c>
      <c r="I14" s="26">
        <f t="shared" ca="1" si="11"/>
        <v>161.54</v>
      </c>
      <c r="J14" s="26">
        <f t="shared" ca="1" si="11"/>
        <v>177.51</v>
      </c>
      <c r="K14" s="26">
        <f t="shared" ca="1" si="11"/>
        <v>550.53</v>
      </c>
      <c r="L14" s="26">
        <f t="shared" ca="1" si="11"/>
        <v>519.72950000000003</v>
      </c>
      <c r="M14" s="26">
        <f t="shared" ca="1" si="11"/>
        <v>618.26</v>
      </c>
      <c r="N14" s="26">
        <f t="shared" ca="1" si="11"/>
        <v>956.7</v>
      </c>
      <c r="O14" s="26">
        <f t="shared" ca="1" si="11"/>
        <v>1137.4100000000001</v>
      </c>
      <c r="P14" s="26">
        <f t="shared" ca="1" si="11"/>
        <v>1086.81</v>
      </c>
      <c r="Q14" s="26">
        <f t="shared" ca="1" si="12"/>
        <v>1119.67</v>
      </c>
      <c r="R14" s="26">
        <f t="shared" ca="1" si="12"/>
        <v>106.75</v>
      </c>
      <c r="S14" s="26">
        <f t="shared" ca="1" si="12"/>
        <v>171.94</v>
      </c>
      <c r="T14" s="26">
        <f t="shared" ca="1" si="13"/>
        <v>531.67600000000004</v>
      </c>
      <c r="U14" s="26">
        <f t="shared" ca="1" si="9"/>
        <v>103.8347</v>
      </c>
      <c r="V14" s="26">
        <f t="shared" ca="1" si="9"/>
        <v>101.7557</v>
      </c>
      <c r="W14" s="26">
        <f t="shared" ca="1" si="9"/>
        <v>104.7975</v>
      </c>
      <c r="X14" s="26">
        <f t="shared" ca="1" si="9"/>
        <v>106.9759</v>
      </c>
      <c r="Y14" s="26">
        <f t="shared" ca="1" si="9"/>
        <v>105.6354</v>
      </c>
      <c r="Z14" s="26">
        <f t="shared" ca="1" si="9"/>
        <v>103.20650000000001</v>
      </c>
      <c r="AA14" s="26">
        <f t="shared" ca="1" si="9"/>
        <v>102.2741</v>
      </c>
      <c r="AB14" s="26">
        <f t="shared" ca="1" si="9"/>
        <v>100.4756</v>
      </c>
      <c r="AC14" s="26">
        <f t="shared" ca="1" si="9"/>
        <v>103.47369999999999</v>
      </c>
      <c r="AD14" s="26">
        <f t="shared" ca="1" si="9"/>
        <v>109.46</v>
      </c>
      <c r="AE14" s="26" t="e">
        <f t="shared" ca="1" si="10"/>
        <v>#N/A</v>
      </c>
      <c r="AF14" s="26" t="e">
        <f t="shared" ca="1" si="10"/>
        <v>#N/A</v>
      </c>
      <c r="AG14" s="26" t="e">
        <f t="shared" ca="1" si="10"/>
        <v>#N/A</v>
      </c>
      <c r="AH14" s="26" t="e">
        <f t="shared" ca="1" si="10"/>
        <v>#N/A</v>
      </c>
      <c r="AI14" s="25"/>
      <c r="AJ14" s="25"/>
      <c r="AK14" s="25"/>
      <c r="AL14" s="25"/>
      <c r="AM14" s="25"/>
      <c r="AN14" s="25"/>
      <c r="AO14" s="25"/>
      <c r="AP14" s="25"/>
      <c r="AQ14" s="25"/>
      <c r="AR14" s="25"/>
      <c r="AS14" s="25"/>
      <c r="AT14" s="25"/>
    </row>
    <row r="15" spans="1:46" x14ac:dyDescent="0.35">
      <c r="A15" s="23">
        <v>36798</v>
      </c>
      <c r="B15" s="26">
        <f t="shared" ca="1" si="11"/>
        <v>162.29</v>
      </c>
      <c r="C15" s="26">
        <f t="shared" ca="1" si="11"/>
        <v>164.51</v>
      </c>
      <c r="D15" s="26">
        <f t="shared" ca="1" si="11"/>
        <v>163.72999999999999</v>
      </c>
      <c r="E15" s="26">
        <f t="shared" ca="1" si="11"/>
        <v>168.41</v>
      </c>
      <c r="F15" s="26">
        <f t="shared" ca="1" si="11"/>
        <v>152.24</v>
      </c>
      <c r="G15" s="26">
        <f t="shared" ca="1" si="11"/>
        <v>158.56</v>
      </c>
      <c r="H15" s="26">
        <f t="shared" ca="1" si="11"/>
        <v>160.07</v>
      </c>
      <c r="I15" s="26">
        <f t="shared" ca="1" si="11"/>
        <v>163.12</v>
      </c>
      <c r="J15" s="26">
        <f t="shared" ca="1" si="11"/>
        <v>175.95</v>
      </c>
      <c r="K15" s="26">
        <f t="shared" ca="1" si="11"/>
        <v>545.72</v>
      </c>
      <c r="L15" s="26">
        <f t="shared" ca="1" si="11"/>
        <v>515.01570000000004</v>
      </c>
      <c r="M15" s="26">
        <f t="shared" ca="1" si="11"/>
        <v>616.08000000000004</v>
      </c>
      <c r="N15" s="26">
        <f t="shared" ca="1" si="11"/>
        <v>964.08</v>
      </c>
      <c r="O15" s="26">
        <f t="shared" ca="1" si="11"/>
        <v>1123.6199999999999</v>
      </c>
      <c r="P15" s="26">
        <f t="shared" ca="1" si="11"/>
        <v>1097.75</v>
      </c>
      <c r="Q15" s="26">
        <f t="shared" ca="1" si="12"/>
        <v>1113.5</v>
      </c>
      <c r="R15" s="26">
        <f t="shared" ca="1" si="12"/>
        <v>108.18</v>
      </c>
      <c r="S15" s="26">
        <f t="shared" ca="1" si="12"/>
        <v>173.74</v>
      </c>
      <c r="T15" s="26">
        <f t="shared" ca="1" si="13"/>
        <v>531.67600000000004</v>
      </c>
      <c r="U15" s="26">
        <f t="shared" ca="1" si="9"/>
        <v>105.1097</v>
      </c>
      <c r="V15" s="26">
        <f t="shared" ca="1" si="9"/>
        <v>102.6962</v>
      </c>
      <c r="W15" s="26">
        <f t="shared" ca="1" si="9"/>
        <v>106.4281</v>
      </c>
      <c r="X15" s="26">
        <f t="shared" ca="1" si="9"/>
        <v>109.0393</v>
      </c>
      <c r="Y15" s="26">
        <f t="shared" ca="1" si="9"/>
        <v>106.5692</v>
      </c>
      <c r="Z15" s="26">
        <f t="shared" ca="1" si="9"/>
        <v>104.41719999999999</v>
      </c>
      <c r="AA15" s="26">
        <f t="shared" ca="1" si="9"/>
        <v>103.69240000000001</v>
      </c>
      <c r="AB15" s="26">
        <f t="shared" ca="1" si="9"/>
        <v>101.7392</v>
      </c>
      <c r="AC15" s="26">
        <f t="shared" ca="1" si="9"/>
        <v>104.8216</v>
      </c>
      <c r="AD15" s="26">
        <f t="shared" ca="1" si="9"/>
        <v>104.22</v>
      </c>
      <c r="AE15" s="26" t="e">
        <f t="shared" ca="1" si="10"/>
        <v>#N/A</v>
      </c>
      <c r="AF15" s="26" t="e">
        <f t="shared" ca="1" si="10"/>
        <v>#N/A</v>
      </c>
      <c r="AG15" s="26" t="e">
        <f t="shared" ca="1" si="10"/>
        <v>#N/A</v>
      </c>
      <c r="AH15" s="26" t="e">
        <f t="shared" ca="1" si="10"/>
        <v>#N/A</v>
      </c>
      <c r="AI15" s="25"/>
      <c r="AJ15" s="25"/>
      <c r="AK15" s="25"/>
      <c r="AL15" s="25"/>
      <c r="AM15" s="25"/>
      <c r="AN15" s="25"/>
      <c r="AO15" s="25"/>
      <c r="AP15" s="25"/>
      <c r="AQ15" s="25"/>
      <c r="AR15" s="25"/>
      <c r="AS15" s="25"/>
      <c r="AT15" s="25"/>
    </row>
    <row r="16" spans="1:46" x14ac:dyDescent="0.35">
      <c r="A16" s="23">
        <v>36830</v>
      </c>
      <c r="B16" s="26">
        <f t="shared" ca="1" si="11"/>
        <v>163.63999999999999</v>
      </c>
      <c r="C16" s="26">
        <f t="shared" ca="1" si="11"/>
        <v>165.42</v>
      </c>
      <c r="D16" s="26">
        <f t="shared" ca="1" si="11"/>
        <v>163.96</v>
      </c>
      <c r="E16" s="26">
        <f t="shared" ca="1" si="11"/>
        <v>167.74</v>
      </c>
      <c r="F16" s="26">
        <f t="shared" ca="1" si="11"/>
        <v>152.93</v>
      </c>
      <c r="G16" s="26">
        <f t="shared" ca="1" si="11"/>
        <v>159.24</v>
      </c>
      <c r="H16" s="26">
        <f t="shared" ca="1" si="11"/>
        <v>161</v>
      </c>
      <c r="I16" s="26">
        <f t="shared" ca="1" si="11"/>
        <v>164.28</v>
      </c>
      <c r="J16" s="26">
        <f t="shared" ca="1" si="11"/>
        <v>177.78</v>
      </c>
      <c r="K16" s="26">
        <f t="shared" ca="1" si="11"/>
        <v>528.24</v>
      </c>
      <c r="L16" s="26">
        <f t="shared" ca="1" si="11"/>
        <v>497.81889999999999</v>
      </c>
      <c r="M16" s="26">
        <f t="shared" ca="1" si="11"/>
        <v>610.33000000000004</v>
      </c>
      <c r="N16" s="26">
        <f t="shared" ca="1" si="11"/>
        <v>970.42</v>
      </c>
      <c r="O16" s="26">
        <f t="shared" ca="1" si="11"/>
        <v>1141.2</v>
      </c>
      <c r="P16" s="26">
        <f t="shared" ca="1" si="11"/>
        <v>1098.1500000000001</v>
      </c>
      <c r="Q16" s="26">
        <f t="shared" ca="1" si="12"/>
        <v>1113.46</v>
      </c>
      <c r="R16" s="26">
        <f t="shared" ca="1" si="12"/>
        <v>109.12</v>
      </c>
      <c r="S16" s="26">
        <f t="shared" ca="1" si="12"/>
        <v>174.65</v>
      </c>
      <c r="T16" s="26">
        <f t="shared" ca="1" si="13"/>
        <v>537.25199999999995</v>
      </c>
      <c r="U16" s="26">
        <f t="shared" ref="U16:AD25" ca="1" si="14">IFERROR(VLOOKUP($A16,INDIRECT("EU!"&amp;U$3&amp;":"&amp;U$4),2,0),NA())</f>
        <v>106.16070000000001</v>
      </c>
      <c r="V16" s="26">
        <f t="shared" ca="1" si="14"/>
        <v>103.2877</v>
      </c>
      <c r="W16" s="26">
        <f t="shared" ca="1" si="14"/>
        <v>107.3502</v>
      </c>
      <c r="X16" s="26">
        <f t="shared" ca="1" si="14"/>
        <v>109.1514</v>
      </c>
      <c r="Y16" s="26">
        <f t="shared" ca="1" si="14"/>
        <v>107.2381</v>
      </c>
      <c r="Z16" s="26">
        <f t="shared" ca="1" si="14"/>
        <v>105.09180000000001</v>
      </c>
      <c r="AA16" s="26">
        <f t="shared" ca="1" si="14"/>
        <v>104.6066</v>
      </c>
      <c r="AB16" s="26">
        <f t="shared" ca="1" si="14"/>
        <v>102.5265</v>
      </c>
      <c r="AC16" s="26">
        <f t="shared" ca="1" si="14"/>
        <v>106.5545</v>
      </c>
      <c r="AD16" s="26">
        <f t="shared" ca="1" si="14"/>
        <v>99.33</v>
      </c>
      <c r="AE16" s="26" t="e">
        <f t="shared" ca="1" si="10"/>
        <v>#N/A</v>
      </c>
      <c r="AF16" s="26" t="e">
        <f t="shared" ca="1" si="10"/>
        <v>#N/A</v>
      </c>
      <c r="AG16" s="26" t="e">
        <f t="shared" ca="1" si="10"/>
        <v>#N/A</v>
      </c>
      <c r="AH16" s="26" t="e">
        <f t="shared" ca="1" si="10"/>
        <v>#N/A</v>
      </c>
      <c r="AI16" s="25"/>
      <c r="AJ16" s="25"/>
      <c r="AK16" s="25"/>
      <c r="AL16" s="25"/>
      <c r="AM16" s="25"/>
      <c r="AN16" s="25"/>
      <c r="AO16" s="25"/>
      <c r="AP16" s="25"/>
      <c r="AQ16" s="25"/>
      <c r="AR16" s="25"/>
      <c r="AS16" s="25"/>
      <c r="AT16" s="25"/>
    </row>
    <row r="17" spans="1:46" x14ac:dyDescent="0.35">
      <c r="A17" s="23">
        <v>36860</v>
      </c>
      <c r="B17" s="26">
        <f t="shared" ca="1" si="11"/>
        <v>166.5</v>
      </c>
      <c r="C17" s="26">
        <f t="shared" ca="1" si="11"/>
        <v>167.87</v>
      </c>
      <c r="D17" s="26">
        <f t="shared" ca="1" si="11"/>
        <v>166.06</v>
      </c>
      <c r="E17" s="26">
        <f t="shared" ca="1" si="11"/>
        <v>169.56</v>
      </c>
      <c r="F17" s="26">
        <f t="shared" ca="1" si="11"/>
        <v>154.37</v>
      </c>
      <c r="G17" s="26">
        <f t="shared" ca="1" si="11"/>
        <v>161.38</v>
      </c>
      <c r="H17" s="26">
        <f t="shared" ca="1" si="11"/>
        <v>163.51</v>
      </c>
      <c r="I17" s="26">
        <f t="shared" ca="1" si="11"/>
        <v>167.05</v>
      </c>
      <c r="J17" s="26">
        <f t="shared" ca="1" si="11"/>
        <v>182.33</v>
      </c>
      <c r="K17" s="26">
        <f t="shared" ca="1" si="11"/>
        <v>507.32</v>
      </c>
      <c r="L17" s="26">
        <f t="shared" ca="1" si="11"/>
        <v>476.92610000000002</v>
      </c>
      <c r="M17" s="26">
        <f t="shared" ca="1" si="11"/>
        <v>612.80999999999995</v>
      </c>
      <c r="N17" s="26">
        <f t="shared" ca="1" si="11"/>
        <v>984.49</v>
      </c>
      <c r="O17" s="26">
        <f t="shared" ca="1" si="11"/>
        <v>1177.22</v>
      </c>
      <c r="P17" s="26">
        <f t="shared" ca="1" si="11"/>
        <v>1110.29</v>
      </c>
      <c r="Q17" s="26">
        <f t="shared" ca="1" si="12"/>
        <v>1128.9100000000001</v>
      </c>
      <c r="R17" s="26">
        <f t="shared" ca="1" si="12"/>
        <v>111.15</v>
      </c>
      <c r="S17" s="26">
        <f t="shared" ca="1" si="12"/>
        <v>177.14</v>
      </c>
      <c r="T17" s="26">
        <f t="shared" ca="1" si="13"/>
        <v>540.197</v>
      </c>
      <c r="U17" s="26">
        <f t="shared" ca="1" si="14"/>
        <v>106.80929999999999</v>
      </c>
      <c r="V17" s="26">
        <f t="shared" ca="1" si="14"/>
        <v>104.5308</v>
      </c>
      <c r="W17" s="26">
        <f t="shared" ca="1" si="14"/>
        <v>107.7145</v>
      </c>
      <c r="X17" s="26">
        <f t="shared" ca="1" si="14"/>
        <v>108.93510000000001</v>
      </c>
      <c r="Y17" s="26">
        <f t="shared" ca="1" si="14"/>
        <v>107.5757</v>
      </c>
      <c r="Z17" s="26">
        <f t="shared" ca="1" si="14"/>
        <v>105.8124</v>
      </c>
      <c r="AA17" s="26">
        <f t="shared" ca="1" si="14"/>
        <v>105.4521</v>
      </c>
      <c r="AB17" s="26">
        <f t="shared" ca="1" si="14"/>
        <v>103.8895</v>
      </c>
      <c r="AC17" s="26">
        <f t="shared" ca="1" si="14"/>
        <v>107.4958</v>
      </c>
      <c r="AD17" s="26">
        <f t="shared" ca="1" si="14"/>
        <v>89.93</v>
      </c>
      <c r="AE17" s="26" t="e">
        <f t="shared" ca="1" si="10"/>
        <v>#N/A</v>
      </c>
      <c r="AF17" s="26" t="e">
        <f t="shared" ca="1" si="10"/>
        <v>#N/A</v>
      </c>
      <c r="AG17" s="26" t="e">
        <f t="shared" ca="1" si="10"/>
        <v>#N/A</v>
      </c>
      <c r="AH17" s="26" t="e">
        <f t="shared" ca="1" si="10"/>
        <v>#N/A</v>
      </c>
      <c r="AI17" s="25"/>
      <c r="AJ17" s="25"/>
      <c r="AK17" s="25"/>
      <c r="AL17" s="25"/>
      <c r="AM17" s="25"/>
      <c r="AN17" s="25"/>
      <c r="AO17" s="25"/>
      <c r="AP17" s="25"/>
      <c r="AQ17" s="25"/>
      <c r="AR17" s="25"/>
      <c r="AS17" s="25"/>
      <c r="AT17" s="25"/>
    </row>
    <row r="18" spans="1:46" x14ac:dyDescent="0.35">
      <c r="A18" s="23">
        <v>36889</v>
      </c>
      <c r="B18" s="26">
        <f t="shared" ca="1" si="11"/>
        <v>169.56</v>
      </c>
      <c r="C18" s="26">
        <f t="shared" ca="1" si="11"/>
        <v>171.98</v>
      </c>
      <c r="D18" s="26">
        <f t="shared" ca="1" si="11"/>
        <v>169.22</v>
      </c>
      <c r="E18" s="26">
        <f t="shared" ca="1" si="11"/>
        <v>172.32</v>
      </c>
      <c r="F18" s="26">
        <f t="shared" ca="1" si="11"/>
        <v>156.25</v>
      </c>
      <c r="G18" s="26">
        <f t="shared" ca="1" si="11"/>
        <v>164.21</v>
      </c>
      <c r="H18" s="26">
        <f t="shared" ca="1" si="11"/>
        <v>166.31</v>
      </c>
      <c r="I18" s="26">
        <f t="shared" ca="1" si="11"/>
        <v>170.57</v>
      </c>
      <c r="J18" s="26">
        <f t="shared" ca="1" si="11"/>
        <v>186.51</v>
      </c>
      <c r="K18" s="26">
        <f t="shared" ca="1" si="11"/>
        <v>517.12</v>
      </c>
      <c r="L18" s="26">
        <f t="shared" ca="1" si="11"/>
        <v>485.8125</v>
      </c>
      <c r="M18" s="26">
        <f t="shared" ca="1" si="11"/>
        <v>631.91</v>
      </c>
      <c r="N18" s="26">
        <f t="shared" ca="1" si="11"/>
        <v>1000.84</v>
      </c>
      <c r="O18" s="26">
        <f t="shared" ca="1" si="11"/>
        <v>1204.93</v>
      </c>
      <c r="P18" s="26">
        <f t="shared" ca="1" si="11"/>
        <v>1131.6400000000001</v>
      </c>
      <c r="Q18" s="26">
        <f t="shared" ca="1" si="12"/>
        <v>1148.31</v>
      </c>
      <c r="R18" s="26">
        <f t="shared" ca="1" si="12"/>
        <v>114.03</v>
      </c>
      <c r="S18" s="26">
        <f t="shared" ca="1" si="12"/>
        <v>180.59</v>
      </c>
      <c r="T18" s="26">
        <f t="shared" ca="1" si="13"/>
        <v>540.197</v>
      </c>
      <c r="U18" s="26">
        <f t="shared" ca="1" si="14"/>
        <v>107.69329999999999</v>
      </c>
      <c r="V18" s="26">
        <f t="shared" ca="1" si="14"/>
        <v>105.8497</v>
      </c>
      <c r="W18" s="26">
        <f t="shared" ca="1" si="14"/>
        <v>108.6276</v>
      </c>
      <c r="X18" s="26">
        <f t="shared" ca="1" si="14"/>
        <v>109.58459999999999</v>
      </c>
      <c r="Y18" s="26">
        <f t="shared" ca="1" si="14"/>
        <v>108.43859999999999</v>
      </c>
      <c r="Z18" s="26">
        <f t="shared" ca="1" si="14"/>
        <v>107.0992</v>
      </c>
      <c r="AA18" s="26">
        <f t="shared" ca="1" si="14"/>
        <v>106.7758</v>
      </c>
      <c r="AB18" s="26">
        <f t="shared" ca="1" si="14"/>
        <v>105.16849999999999</v>
      </c>
      <c r="AC18" s="26">
        <f t="shared" ca="1" si="14"/>
        <v>107.6814</v>
      </c>
      <c r="AD18" s="26">
        <f t="shared" ca="1" si="14"/>
        <v>95.29</v>
      </c>
      <c r="AE18" s="26" t="e">
        <f t="shared" ca="1" si="10"/>
        <v>#N/A</v>
      </c>
      <c r="AF18" s="26" t="e">
        <f t="shared" ca="1" si="10"/>
        <v>#N/A</v>
      </c>
      <c r="AG18" s="26" t="e">
        <f t="shared" ca="1" si="10"/>
        <v>#N/A</v>
      </c>
      <c r="AH18" s="26" t="e">
        <f t="shared" ca="1" si="10"/>
        <v>#N/A</v>
      </c>
      <c r="AI18" s="25"/>
      <c r="AJ18" s="25"/>
      <c r="AK18" s="25"/>
      <c r="AL18" s="25"/>
      <c r="AM18" s="25"/>
      <c r="AN18" s="25"/>
      <c r="AO18" s="25"/>
      <c r="AP18" s="25"/>
      <c r="AQ18" s="25"/>
      <c r="AR18" s="25"/>
      <c r="AS18" s="25"/>
      <c r="AT18" s="25"/>
    </row>
    <row r="19" spans="1:46" x14ac:dyDescent="0.35">
      <c r="A19" s="23">
        <v>36922</v>
      </c>
      <c r="B19" s="26">
        <f t="shared" ca="1" si="11"/>
        <v>171.76</v>
      </c>
      <c r="C19" s="26">
        <f t="shared" ca="1" si="11"/>
        <v>175.87</v>
      </c>
      <c r="D19" s="26">
        <f t="shared" ca="1" si="11"/>
        <v>174.14</v>
      </c>
      <c r="E19" s="26">
        <f t="shared" ca="1" si="11"/>
        <v>177.5</v>
      </c>
      <c r="F19" s="26">
        <f t="shared" ca="1" si="11"/>
        <v>158.47</v>
      </c>
      <c r="G19" s="26">
        <f t="shared" ca="1" si="11"/>
        <v>166.83</v>
      </c>
      <c r="H19" s="26">
        <f t="shared" ca="1" si="11"/>
        <v>168.96</v>
      </c>
      <c r="I19" s="26">
        <f t="shared" ca="1" si="11"/>
        <v>173.56</v>
      </c>
      <c r="J19" s="26">
        <f t="shared" ca="1" si="11"/>
        <v>189.8</v>
      </c>
      <c r="K19" s="26">
        <f t="shared" ca="1" si="11"/>
        <v>555.86</v>
      </c>
      <c r="L19" s="26">
        <f t="shared" ca="1" si="11"/>
        <v>522.00139999999999</v>
      </c>
      <c r="M19" s="26">
        <f t="shared" ca="1" si="11"/>
        <v>683.77</v>
      </c>
      <c r="N19" s="26">
        <f t="shared" ca="1" si="11"/>
        <v>1012.66</v>
      </c>
      <c r="O19" s="26">
        <f t="shared" ca="1" si="11"/>
        <v>1206.98</v>
      </c>
      <c r="P19" s="26">
        <f t="shared" ca="1" si="11"/>
        <v>1156.3800000000001</v>
      </c>
      <c r="Q19" s="26">
        <f t="shared" ca="1" si="12"/>
        <v>1200.8399999999999</v>
      </c>
      <c r="R19" s="26">
        <f t="shared" ca="1" si="12"/>
        <v>115.94</v>
      </c>
      <c r="S19" s="26">
        <f t="shared" ca="1" si="12"/>
        <v>183.58</v>
      </c>
      <c r="T19" s="26">
        <f t="shared" ca="1" si="13"/>
        <v>546.74699999999996</v>
      </c>
      <c r="U19" s="26">
        <f t="shared" ca="1" si="14"/>
        <v>108.29049999999999</v>
      </c>
      <c r="V19" s="26">
        <f t="shared" ca="1" si="14"/>
        <v>106.7064</v>
      </c>
      <c r="W19" s="26">
        <f t="shared" ca="1" si="14"/>
        <v>109.6223</v>
      </c>
      <c r="X19" s="26">
        <f t="shared" ca="1" si="14"/>
        <v>110.72110000000001</v>
      </c>
      <c r="Y19" s="26">
        <f t="shared" ca="1" si="14"/>
        <v>108.9958</v>
      </c>
      <c r="Z19" s="26">
        <f t="shared" ca="1" si="14"/>
        <v>107.77670000000001</v>
      </c>
      <c r="AA19" s="26">
        <f t="shared" ca="1" si="14"/>
        <v>107.58450000000001</v>
      </c>
      <c r="AB19" s="26">
        <f t="shared" ca="1" si="14"/>
        <v>106.3073</v>
      </c>
      <c r="AC19" s="26">
        <f t="shared" ca="1" si="14"/>
        <v>108.00149999999999</v>
      </c>
      <c r="AD19" s="26">
        <f t="shared" ca="1" si="14"/>
        <v>104.59</v>
      </c>
      <c r="AE19" s="26" t="e">
        <f t="shared" ca="1" si="10"/>
        <v>#N/A</v>
      </c>
      <c r="AF19" s="26" t="e">
        <f t="shared" ca="1" si="10"/>
        <v>#N/A</v>
      </c>
      <c r="AG19" s="26" t="e">
        <f t="shared" ca="1" si="10"/>
        <v>#N/A</v>
      </c>
      <c r="AH19" s="26" t="e">
        <f t="shared" ca="1" si="10"/>
        <v>#N/A</v>
      </c>
      <c r="AI19" s="25"/>
      <c r="AJ19" s="25"/>
      <c r="AK19" s="25"/>
      <c r="AL19" s="25"/>
      <c r="AM19" s="25"/>
      <c r="AN19" s="25"/>
      <c r="AO19" s="25"/>
      <c r="AP19" s="25"/>
      <c r="AQ19" s="25"/>
      <c r="AR19" s="25"/>
      <c r="AS19" s="25"/>
      <c r="AT19" s="25"/>
    </row>
    <row r="20" spans="1:46" x14ac:dyDescent="0.35">
      <c r="A20" s="23">
        <v>36950</v>
      </c>
      <c r="B20" s="26">
        <f t="shared" ca="1" si="11"/>
        <v>173.27</v>
      </c>
      <c r="C20" s="26">
        <f t="shared" ca="1" si="11"/>
        <v>177.83</v>
      </c>
      <c r="D20" s="26">
        <f t="shared" ca="1" si="11"/>
        <v>175.44</v>
      </c>
      <c r="E20" s="26">
        <f t="shared" ca="1" si="11"/>
        <v>179.01</v>
      </c>
      <c r="F20" s="26">
        <f t="shared" ca="1" si="11"/>
        <v>159.61000000000001</v>
      </c>
      <c r="G20" s="26">
        <f t="shared" ca="1" si="11"/>
        <v>168.19</v>
      </c>
      <c r="H20" s="26">
        <f t="shared" ca="1" si="11"/>
        <v>170.16</v>
      </c>
      <c r="I20" s="26">
        <f t="shared" ca="1" si="11"/>
        <v>175.08</v>
      </c>
      <c r="J20" s="26">
        <f t="shared" ca="1" si="11"/>
        <v>192.15</v>
      </c>
      <c r="K20" s="26">
        <f t="shared" ca="1" si="11"/>
        <v>563.26</v>
      </c>
      <c r="L20" s="26">
        <f t="shared" ca="1" si="11"/>
        <v>528.71199999999999</v>
      </c>
      <c r="M20" s="26">
        <f t="shared" ca="1" si="11"/>
        <v>696.61</v>
      </c>
      <c r="N20" s="26">
        <f t="shared" ca="1" si="11"/>
        <v>1022.02</v>
      </c>
      <c r="O20" s="26">
        <f t="shared" ca="1" si="11"/>
        <v>1227.6199999999999</v>
      </c>
      <c r="P20" s="26">
        <f t="shared" ca="1" si="11"/>
        <v>1167.69</v>
      </c>
      <c r="Q20" s="26">
        <f t="shared" ca="1" si="11"/>
        <v>1206.93</v>
      </c>
      <c r="R20" s="26">
        <f t="shared" ref="R20:S22" ca="1" si="15">IFERROR(VLOOKUP($A20,INDIRECT("US!"&amp;R$3&amp;":"&amp;R$4),2,0),NA())</f>
        <v>117.24</v>
      </c>
      <c r="S20" s="26">
        <f t="shared" ca="1" si="15"/>
        <v>185.38</v>
      </c>
      <c r="T20" s="26">
        <f t="shared" ca="1" si="13"/>
        <v>548.83199999999999</v>
      </c>
      <c r="U20" s="26">
        <f t="shared" ca="1" si="14"/>
        <v>108.69889999999999</v>
      </c>
      <c r="V20" s="26">
        <f t="shared" ca="1" si="14"/>
        <v>107.20569999999999</v>
      </c>
      <c r="W20" s="26">
        <f t="shared" ca="1" si="14"/>
        <v>109.7129</v>
      </c>
      <c r="X20" s="26">
        <f t="shared" ca="1" si="14"/>
        <v>111.26349999999999</v>
      </c>
      <c r="Y20" s="26">
        <f t="shared" ca="1" si="14"/>
        <v>109.29</v>
      </c>
      <c r="Z20" s="26">
        <f t="shared" ca="1" si="14"/>
        <v>108.2081</v>
      </c>
      <c r="AA20" s="26">
        <f t="shared" ca="1" si="14"/>
        <v>108.10980000000001</v>
      </c>
      <c r="AB20" s="26">
        <f t="shared" ca="1" si="14"/>
        <v>106.8492</v>
      </c>
      <c r="AC20" s="26">
        <f t="shared" ca="1" si="14"/>
        <v>108.3284</v>
      </c>
      <c r="AD20" s="26">
        <f t="shared" ca="1" si="14"/>
        <v>104.41</v>
      </c>
      <c r="AE20" s="26" t="e">
        <f t="shared" ca="1" si="10"/>
        <v>#N/A</v>
      </c>
      <c r="AF20" s="26" t="e">
        <f t="shared" ca="1" si="10"/>
        <v>#N/A</v>
      </c>
      <c r="AG20" s="26" t="e">
        <f t="shared" ca="1" si="10"/>
        <v>#N/A</v>
      </c>
      <c r="AH20" s="26" t="e">
        <f t="shared" ca="1" si="10"/>
        <v>#N/A</v>
      </c>
      <c r="AI20" s="25"/>
      <c r="AJ20" s="25"/>
      <c r="AK20" s="25"/>
      <c r="AL20" s="25"/>
      <c r="AM20" s="25"/>
      <c r="AN20" s="25"/>
      <c r="AO20" s="25"/>
      <c r="AP20" s="25"/>
      <c r="AQ20" s="25"/>
      <c r="AR20" s="25"/>
      <c r="AS20" s="25"/>
      <c r="AT20" s="25"/>
    </row>
    <row r="21" spans="1:46" x14ac:dyDescent="0.35">
      <c r="A21" s="23">
        <v>36980</v>
      </c>
      <c r="B21" s="26">
        <f t="shared" ca="1" si="11"/>
        <v>174.07</v>
      </c>
      <c r="C21" s="26">
        <f t="shared" ca="1" si="11"/>
        <v>178.95</v>
      </c>
      <c r="D21" s="26">
        <f t="shared" ca="1" si="11"/>
        <v>176.62</v>
      </c>
      <c r="E21" s="26">
        <f t="shared" ca="1" si="11"/>
        <v>179.98</v>
      </c>
      <c r="F21" s="26">
        <f t="shared" ca="1" si="11"/>
        <v>160.88999999999999</v>
      </c>
      <c r="G21" s="26">
        <f t="shared" ca="1" si="11"/>
        <v>169.44</v>
      </c>
      <c r="H21" s="26">
        <f t="shared" ca="1" si="11"/>
        <v>171.27</v>
      </c>
      <c r="I21" s="26">
        <f t="shared" ca="1" si="11"/>
        <v>176.01</v>
      </c>
      <c r="J21" s="26">
        <f t="shared" ca="1" si="11"/>
        <v>191.59</v>
      </c>
      <c r="K21" s="26">
        <f t="shared" ca="1" si="11"/>
        <v>550</v>
      </c>
      <c r="L21" s="26">
        <f t="shared" ca="1" si="11"/>
        <v>515.45360000000005</v>
      </c>
      <c r="M21" s="26">
        <f t="shared" ca="1" si="11"/>
        <v>695.37</v>
      </c>
      <c r="N21" s="26">
        <f t="shared" ca="1" si="11"/>
        <v>1030.1099999999999</v>
      </c>
      <c r="O21" s="26">
        <f t="shared" ca="1" si="11"/>
        <v>1221.45</v>
      </c>
      <c r="P21" s="26">
        <f t="shared" ca="1" si="11"/>
        <v>1177.3399999999999</v>
      </c>
      <c r="Q21" s="26">
        <f ca="1">IFERROR(VLOOKUP($A21,INDIRECT("US!"&amp;Q$3&amp;":"&amp;Q$4),2,0),NA())</f>
        <v>1207.54</v>
      </c>
      <c r="R21" s="26">
        <f t="shared" ca="1" si="15"/>
        <v>117.59</v>
      </c>
      <c r="S21" s="26">
        <f t="shared" ca="1" si="15"/>
        <v>186.56</v>
      </c>
      <c r="T21" s="26">
        <f t="shared" ca="1" si="13"/>
        <v>548.83199999999999</v>
      </c>
      <c r="U21" s="26">
        <f t="shared" ca="1" si="14"/>
        <v>109.9376</v>
      </c>
      <c r="V21" s="26">
        <f t="shared" ca="1" si="14"/>
        <v>108.19889999999999</v>
      </c>
      <c r="W21" s="26">
        <f t="shared" ca="1" si="14"/>
        <v>111.0667</v>
      </c>
      <c r="X21" s="26">
        <f t="shared" ca="1" si="14"/>
        <v>112.4676</v>
      </c>
      <c r="Y21" s="26">
        <f t="shared" ca="1" si="14"/>
        <v>110.2957</v>
      </c>
      <c r="Z21" s="26">
        <f t="shared" ca="1" si="14"/>
        <v>109.4515</v>
      </c>
      <c r="AA21" s="26">
        <f t="shared" ca="1" si="14"/>
        <v>109.5694</v>
      </c>
      <c r="AB21" s="26">
        <f t="shared" ca="1" si="14"/>
        <v>107.9966</v>
      </c>
      <c r="AC21" s="26">
        <f t="shared" ca="1" si="14"/>
        <v>109.4323</v>
      </c>
      <c r="AD21" s="26">
        <f t="shared" ca="1" si="14"/>
        <v>97.6</v>
      </c>
      <c r="AE21" s="26" t="e">
        <f t="shared" ca="1" si="10"/>
        <v>#N/A</v>
      </c>
      <c r="AF21" s="26" t="e">
        <f t="shared" ca="1" si="10"/>
        <v>#N/A</v>
      </c>
      <c r="AG21" s="26" t="e">
        <f t="shared" ca="1" si="10"/>
        <v>#N/A</v>
      </c>
      <c r="AH21" s="26" t="e">
        <f t="shared" ca="1" si="10"/>
        <v>#N/A</v>
      </c>
      <c r="AI21" s="25"/>
      <c r="AJ21" s="25"/>
      <c r="AK21" s="25"/>
      <c r="AL21" s="25"/>
      <c r="AM21" s="25"/>
      <c r="AN21" s="25"/>
      <c r="AO21" s="25"/>
      <c r="AP21" s="25"/>
      <c r="AQ21" s="25"/>
      <c r="AR21" s="25"/>
      <c r="AS21" s="25"/>
      <c r="AT21" s="25"/>
    </row>
    <row r="22" spans="1:46" x14ac:dyDescent="0.35">
      <c r="A22" s="23">
        <v>37011</v>
      </c>
      <c r="B22" s="26">
        <f t="shared" ca="1" si="11"/>
        <v>173.31</v>
      </c>
      <c r="C22" s="26">
        <f t="shared" ca="1" si="11"/>
        <v>178.33</v>
      </c>
      <c r="D22" s="26">
        <f t="shared" ca="1" si="11"/>
        <v>176.05</v>
      </c>
      <c r="E22" s="26">
        <f t="shared" ca="1" si="11"/>
        <v>179.3</v>
      </c>
      <c r="F22" s="26">
        <f t="shared" ca="1" si="11"/>
        <v>161.41999999999999</v>
      </c>
      <c r="G22" s="26">
        <f t="shared" ca="1" si="11"/>
        <v>169.51</v>
      </c>
      <c r="H22" s="26">
        <f t="shared" ca="1" si="11"/>
        <v>171.25</v>
      </c>
      <c r="I22" s="26">
        <f t="shared" ca="1" si="11"/>
        <v>175.11</v>
      </c>
      <c r="J22" s="26">
        <f t="shared" ca="1" si="11"/>
        <v>187.83</v>
      </c>
      <c r="K22" s="26">
        <f t="shared" ca="1" si="11"/>
        <v>543.15</v>
      </c>
      <c r="L22" s="26">
        <f t="shared" ca="1" si="11"/>
        <v>507.92779999999999</v>
      </c>
      <c r="M22" s="26">
        <f t="shared" ca="1" si="11"/>
        <v>704.62</v>
      </c>
      <c r="N22" s="26">
        <f t="shared" ca="1" si="11"/>
        <v>1025.99</v>
      </c>
      <c r="O22" s="26">
        <f t="shared" ca="1" si="11"/>
        <v>1188.22</v>
      </c>
      <c r="P22" s="26">
        <f t="shared" ca="1" si="11"/>
        <v>1175.18</v>
      </c>
      <c r="Q22" s="26">
        <f t="shared" ca="1" si="11"/>
        <v>1198.9000000000001</v>
      </c>
      <c r="R22" s="26">
        <f t="shared" ca="1" si="15"/>
        <v>117.41</v>
      </c>
      <c r="S22" s="26">
        <f t="shared" ca="1" si="15"/>
        <v>186.7</v>
      </c>
      <c r="T22" s="26">
        <f t="shared" ca="1" si="13"/>
        <v>553.76700000000005</v>
      </c>
      <c r="U22" s="26">
        <f t="shared" ca="1" si="14"/>
        <v>108.60890000000001</v>
      </c>
      <c r="V22" s="26">
        <f t="shared" ca="1" si="14"/>
        <v>107.0609</v>
      </c>
      <c r="W22" s="26">
        <f t="shared" ca="1" si="14"/>
        <v>110.4169</v>
      </c>
      <c r="X22" s="26">
        <f t="shared" ca="1" si="14"/>
        <v>112.0607</v>
      </c>
      <c r="Y22" s="26">
        <f t="shared" ca="1" si="14"/>
        <v>109.96769999999999</v>
      </c>
      <c r="Z22" s="26">
        <f t="shared" ca="1" si="14"/>
        <v>108.51009999999999</v>
      </c>
      <c r="AA22" s="26">
        <f t="shared" ca="1" si="14"/>
        <v>108.247</v>
      </c>
      <c r="AB22" s="26">
        <f t="shared" ca="1" si="14"/>
        <v>106.3817</v>
      </c>
      <c r="AC22" s="26">
        <f t="shared" ca="1" si="14"/>
        <v>106.9884</v>
      </c>
      <c r="AD22" s="26">
        <f t="shared" ca="1" si="14"/>
        <v>93.75</v>
      </c>
      <c r="AE22" s="26" t="e">
        <f t="shared" ca="1" si="10"/>
        <v>#N/A</v>
      </c>
      <c r="AF22" s="26" t="e">
        <f t="shared" ca="1" si="10"/>
        <v>#N/A</v>
      </c>
      <c r="AG22" s="26" t="e">
        <f t="shared" ca="1" si="10"/>
        <v>#N/A</v>
      </c>
      <c r="AH22" s="26" t="e">
        <f t="shared" ca="1" si="10"/>
        <v>#N/A</v>
      </c>
      <c r="AI22" s="25"/>
      <c r="AJ22" s="25"/>
      <c r="AK22" s="25"/>
      <c r="AL22" s="25"/>
      <c r="AM22" s="25"/>
      <c r="AN22" s="25"/>
      <c r="AO22" s="25"/>
      <c r="AP22" s="25"/>
      <c r="AQ22" s="25"/>
      <c r="AR22" s="25"/>
      <c r="AS22" s="25"/>
      <c r="AT22" s="25"/>
    </row>
    <row r="23" spans="1:46" x14ac:dyDescent="0.35">
      <c r="A23" s="23">
        <v>37042</v>
      </c>
      <c r="B23" s="26">
        <f t="shared" ca="1" si="11"/>
        <v>174.18</v>
      </c>
      <c r="C23" s="26">
        <f t="shared" ca="1" si="11"/>
        <v>179.49</v>
      </c>
      <c r="D23" s="26">
        <f t="shared" ca="1" si="11"/>
        <v>177.68</v>
      </c>
      <c r="E23" s="26">
        <f t="shared" ca="1" si="11"/>
        <v>181.35</v>
      </c>
      <c r="F23" s="26">
        <f t="shared" ca="1" si="11"/>
        <v>162.41999999999999</v>
      </c>
      <c r="G23" s="26">
        <f t="shared" ca="1" si="11"/>
        <v>170.51</v>
      </c>
      <c r="H23" s="26">
        <f t="shared" ca="1" si="11"/>
        <v>172.37</v>
      </c>
      <c r="I23" s="26">
        <f t="shared" ca="1" si="11"/>
        <v>176.11</v>
      </c>
      <c r="J23" s="26">
        <f t="shared" ca="1" si="11"/>
        <v>188.97</v>
      </c>
      <c r="K23" s="26">
        <f t="shared" ca="1" si="11"/>
        <v>552.92999999999995</v>
      </c>
      <c r="L23" s="26">
        <f t="shared" ca="1" si="11"/>
        <v>516.43619999999999</v>
      </c>
      <c r="M23" s="26">
        <f t="shared" ca="1" si="11"/>
        <v>728.94</v>
      </c>
      <c r="N23" s="26">
        <f t="shared" ca="1" si="11"/>
        <v>1030.24</v>
      </c>
      <c r="O23" s="26">
        <f t="shared" ref="O23:S38" ca="1" si="16">IFERROR(VLOOKUP($A23,INDIRECT("US!"&amp;O$3&amp;":"&amp;O$4),2,0),NA())</f>
        <v>1189.73</v>
      </c>
      <c r="P23" s="26">
        <f t="shared" ca="1" si="16"/>
        <v>1183.6099999999999</v>
      </c>
      <c r="Q23" s="26">
        <f t="shared" ca="1" si="16"/>
        <v>1215.21</v>
      </c>
      <c r="R23" s="26">
        <f t="shared" ca="1" si="16"/>
        <v>117.83</v>
      </c>
      <c r="S23" s="26">
        <f t="shared" ca="1" si="16"/>
        <v>187.97</v>
      </c>
      <c r="T23" s="26">
        <f t="shared" ca="1" si="13"/>
        <v>555.91300000000001</v>
      </c>
      <c r="U23" s="26">
        <f t="shared" ca="1" si="14"/>
        <v>109.5077</v>
      </c>
      <c r="V23" s="26">
        <f t="shared" ca="1" si="14"/>
        <v>107.6075</v>
      </c>
      <c r="W23" s="26">
        <f t="shared" ca="1" si="14"/>
        <v>111.7234</v>
      </c>
      <c r="X23" s="26">
        <f t="shared" ca="1" si="14"/>
        <v>113.9481</v>
      </c>
      <c r="Y23" s="26">
        <f t="shared" ca="1" si="14"/>
        <v>111.10680000000001</v>
      </c>
      <c r="Z23" s="26">
        <f t="shared" ca="1" si="14"/>
        <v>109.54559999999999</v>
      </c>
      <c r="AA23" s="26">
        <f t="shared" ca="1" si="14"/>
        <v>109.1613</v>
      </c>
      <c r="AB23" s="26">
        <f t="shared" ca="1" si="14"/>
        <v>106.5857</v>
      </c>
      <c r="AC23" s="26">
        <f t="shared" ca="1" si="14"/>
        <v>107.7647</v>
      </c>
      <c r="AD23" s="26">
        <f t="shared" ca="1" si="14"/>
        <v>95.38</v>
      </c>
      <c r="AE23" s="26" t="e">
        <f t="shared" ca="1" si="10"/>
        <v>#N/A</v>
      </c>
      <c r="AF23" s="26" t="e">
        <f t="shared" ca="1" si="10"/>
        <v>#N/A</v>
      </c>
      <c r="AG23" s="26" t="e">
        <f t="shared" ca="1" si="10"/>
        <v>#N/A</v>
      </c>
      <c r="AH23" s="26" t="e">
        <f t="shared" ca="1" si="10"/>
        <v>#N/A</v>
      </c>
      <c r="AI23" s="25"/>
      <c r="AJ23" s="25"/>
      <c r="AK23" s="25"/>
      <c r="AL23" s="25"/>
      <c r="AM23" s="25"/>
      <c r="AN23" s="25"/>
      <c r="AO23" s="25"/>
      <c r="AP23" s="25"/>
      <c r="AQ23" s="25"/>
      <c r="AR23" s="25"/>
      <c r="AS23" s="25"/>
      <c r="AT23" s="25"/>
    </row>
    <row r="24" spans="1:46" x14ac:dyDescent="0.35">
      <c r="A24" s="23">
        <v>37071</v>
      </c>
      <c r="B24" s="26">
        <f t="shared" ref="B24:Q40" ca="1" si="17">IFERROR(VLOOKUP($A24,INDIRECT("US!"&amp;B$3&amp;":"&amp;B$4),2,0),NA())</f>
        <v>174.76</v>
      </c>
      <c r="C24" s="26">
        <f t="shared" ca="1" si="17"/>
        <v>180.3</v>
      </c>
      <c r="D24" s="26">
        <f t="shared" ca="1" si="17"/>
        <v>178.46</v>
      </c>
      <c r="E24" s="26">
        <f t="shared" ca="1" si="17"/>
        <v>182.51</v>
      </c>
      <c r="F24" s="26">
        <f t="shared" ca="1" si="17"/>
        <v>163.02000000000001</v>
      </c>
      <c r="G24" s="26">
        <f t="shared" ca="1" si="17"/>
        <v>171</v>
      </c>
      <c r="H24" s="26">
        <f t="shared" ca="1" si="17"/>
        <v>172.89</v>
      </c>
      <c r="I24" s="26">
        <f t="shared" ca="1" si="17"/>
        <v>176.56</v>
      </c>
      <c r="J24" s="26">
        <f t="shared" ca="1" si="17"/>
        <v>190.39</v>
      </c>
      <c r="K24" s="26">
        <f t="shared" ca="1" si="17"/>
        <v>537.41999999999996</v>
      </c>
      <c r="L24" s="26">
        <f t="shared" ca="1" si="17"/>
        <v>500.48700000000002</v>
      </c>
      <c r="M24" s="26">
        <f t="shared" ca="1" si="17"/>
        <v>732.4</v>
      </c>
      <c r="N24" s="26">
        <f t="shared" ca="1" si="17"/>
        <v>1033.96</v>
      </c>
      <c r="O24" s="26">
        <f t="shared" ca="1" si="17"/>
        <v>1199.96</v>
      </c>
      <c r="P24" s="26">
        <f t="shared" ca="1" si="17"/>
        <v>1188.7</v>
      </c>
      <c r="Q24" s="26">
        <f t="shared" ca="1" si="16"/>
        <v>1223.73</v>
      </c>
      <c r="R24" s="26">
        <f t="shared" ca="1" si="16"/>
        <v>117.94</v>
      </c>
      <c r="S24" s="26">
        <f t="shared" ca="1" si="16"/>
        <v>188.56</v>
      </c>
      <c r="T24" s="26">
        <f t="shared" ca="1" si="13"/>
        <v>555.91300000000001</v>
      </c>
      <c r="U24" s="26">
        <f t="shared" ca="1" si="14"/>
        <v>110.0467</v>
      </c>
      <c r="V24" s="26">
        <f t="shared" ca="1" si="14"/>
        <v>108.3738</v>
      </c>
      <c r="W24" s="26">
        <f t="shared" ca="1" si="14"/>
        <v>112.22750000000001</v>
      </c>
      <c r="X24" s="26">
        <f t="shared" ca="1" si="14"/>
        <v>114.602</v>
      </c>
      <c r="Y24" s="26">
        <f t="shared" ca="1" si="14"/>
        <v>111.57389999999999</v>
      </c>
      <c r="Z24" s="26">
        <f t="shared" ca="1" si="14"/>
        <v>110.2581</v>
      </c>
      <c r="AA24" s="26">
        <f t="shared" ca="1" si="14"/>
        <v>109.8857</v>
      </c>
      <c r="AB24" s="26">
        <f t="shared" ca="1" si="14"/>
        <v>107.407</v>
      </c>
      <c r="AC24" s="26">
        <f t="shared" ca="1" si="14"/>
        <v>108.0813</v>
      </c>
      <c r="AD24" s="26">
        <f t="shared" ca="1" si="14"/>
        <v>86.94</v>
      </c>
      <c r="AE24" s="26" t="e">
        <f t="shared" ca="1" si="10"/>
        <v>#N/A</v>
      </c>
      <c r="AF24" s="26" t="e">
        <f t="shared" ca="1" si="10"/>
        <v>#N/A</v>
      </c>
      <c r="AG24" s="26" t="e">
        <f t="shared" ca="1" si="10"/>
        <v>#N/A</v>
      </c>
      <c r="AH24" s="26" t="e">
        <f t="shared" ca="1" si="10"/>
        <v>#N/A</v>
      </c>
      <c r="AI24" s="25"/>
      <c r="AJ24" s="25"/>
      <c r="AK24" s="25"/>
      <c r="AL24" s="25"/>
      <c r="AM24" s="25"/>
      <c r="AN24" s="25"/>
      <c r="AO24" s="25"/>
      <c r="AP24" s="25"/>
      <c r="AQ24" s="25"/>
      <c r="AR24" s="25"/>
      <c r="AS24" s="25"/>
      <c r="AT24" s="25"/>
    </row>
    <row r="25" spans="1:46" x14ac:dyDescent="0.35">
      <c r="A25" s="23">
        <v>37103</v>
      </c>
      <c r="B25" s="26">
        <f t="shared" ca="1" si="17"/>
        <v>178.42</v>
      </c>
      <c r="C25" s="26">
        <f t="shared" ca="1" si="17"/>
        <v>184.66</v>
      </c>
      <c r="D25" s="26">
        <f t="shared" ca="1" si="17"/>
        <v>183.3</v>
      </c>
      <c r="E25" s="26">
        <f t="shared" ca="1" si="17"/>
        <v>187.48</v>
      </c>
      <c r="F25" s="26">
        <f t="shared" ca="1" si="17"/>
        <v>165.09</v>
      </c>
      <c r="G25" s="26">
        <f t="shared" ca="1" si="17"/>
        <v>174.27</v>
      </c>
      <c r="H25" s="26">
        <f t="shared" ca="1" si="17"/>
        <v>176.18</v>
      </c>
      <c r="I25" s="26">
        <f t="shared" ca="1" si="17"/>
        <v>180.87</v>
      </c>
      <c r="J25" s="26">
        <f t="shared" ca="1" si="17"/>
        <v>197.17</v>
      </c>
      <c r="K25" s="26">
        <f t="shared" ca="1" si="17"/>
        <v>545.33000000000004</v>
      </c>
      <c r="L25" s="26">
        <f t="shared" ca="1" si="17"/>
        <v>507.2894</v>
      </c>
      <c r="M25" s="26">
        <f t="shared" ca="1" si="17"/>
        <v>751.53</v>
      </c>
      <c r="N25" s="26">
        <f t="shared" ca="1" si="17"/>
        <v>1052.71</v>
      </c>
      <c r="O25" s="26">
        <f t="shared" ca="1" si="17"/>
        <v>1244.6400000000001</v>
      </c>
      <c r="P25" s="26">
        <f t="shared" ca="1" si="17"/>
        <v>1217.46</v>
      </c>
      <c r="Q25" s="26">
        <f t="shared" ca="1" si="16"/>
        <v>1267.24</v>
      </c>
      <c r="R25" s="26">
        <f t="shared" ca="1" si="16"/>
        <v>121.18</v>
      </c>
      <c r="S25" s="26">
        <f t="shared" ca="1" si="16"/>
        <v>192.28</v>
      </c>
      <c r="T25" s="26">
        <f t="shared" ca="1" si="13"/>
        <v>559.36800000000005</v>
      </c>
      <c r="U25" s="26">
        <f t="shared" ca="1" si="14"/>
        <v>111.40649999999999</v>
      </c>
      <c r="V25" s="26">
        <f t="shared" ca="1" si="14"/>
        <v>109.923</v>
      </c>
      <c r="W25" s="26">
        <f t="shared" ca="1" si="14"/>
        <v>113.6427</v>
      </c>
      <c r="X25" s="26">
        <f t="shared" ca="1" si="14"/>
        <v>116.23779999999999</v>
      </c>
      <c r="Y25" s="26">
        <f t="shared" ca="1" si="14"/>
        <v>112.16030000000001</v>
      </c>
      <c r="Z25" s="26">
        <f t="shared" ca="1" si="14"/>
        <v>111.3395</v>
      </c>
      <c r="AA25" s="26">
        <f t="shared" ca="1" si="14"/>
        <v>111.277</v>
      </c>
      <c r="AB25" s="26">
        <f t="shared" ca="1" si="14"/>
        <v>109.37649999999999</v>
      </c>
      <c r="AC25" s="26">
        <f t="shared" ca="1" si="14"/>
        <v>110.7799</v>
      </c>
      <c r="AD25" s="26">
        <f t="shared" ca="1" si="14"/>
        <v>84.88</v>
      </c>
      <c r="AE25" s="26" t="e">
        <f t="shared" ca="1" si="10"/>
        <v>#N/A</v>
      </c>
      <c r="AF25" s="26" t="e">
        <f t="shared" ca="1" si="10"/>
        <v>#N/A</v>
      </c>
      <c r="AG25" s="26" t="e">
        <f t="shared" ca="1" si="10"/>
        <v>#N/A</v>
      </c>
      <c r="AH25" s="26" t="e">
        <f t="shared" ca="1" si="10"/>
        <v>#N/A</v>
      </c>
      <c r="AI25" s="25"/>
      <c r="AJ25" s="25"/>
      <c r="AK25" s="25"/>
      <c r="AL25" s="25"/>
      <c r="AM25" s="25"/>
      <c r="AN25" s="25"/>
      <c r="AO25" s="25"/>
      <c r="AP25" s="25"/>
      <c r="AQ25" s="25"/>
      <c r="AR25" s="25"/>
      <c r="AS25" s="25"/>
      <c r="AT25" s="25"/>
    </row>
    <row r="26" spans="1:46" x14ac:dyDescent="0.35">
      <c r="A26" s="23">
        <v>37134</v>
      </c>
      <c r="B26" s="26">
        <f t="shared" ca="1" si="17"/>
        <v>180.34</v>
      </c>
      <c r="C26" s="26">
        <f t="shared" ca="1" si="17"/>
        <v>187.13</v>
      </c>
      <c r="D26" s="26">
        <f t="shared" ca="1" si="17"/>
        <v>185.72</v>
      </c>
      <c r="E26" s="26">
        <f t="shared" ca="1" si="17"/>
        <v>190.12</v>
      </c>
      <c r="F26" s="26">
        <f t="shared" ca="1" si="17"/>
        <v>166.22</v>
      </c>
      <c r="G26" s="26">
        <f t="shared" ca="1" si="17"/>
        <v>175.84</v>
      </c>
      <c r="H26" s="26">
        <f t="shared" ca="1" si="17"/>
        <v>177.95</v>
      </c>
      <c r="I26" s="26">
        <f t="shared" ca="1" si="17"/>
        <v>183.02</v>
      </c>
      <c r="J26" s="26">
        <f t="shared" ca="1" si="17"/>
        <v>201.16</v>
      </c>
      <c r="K26" s="26">
        <f t="shared" ca="1" si="17"/>
        <v>551.76</v>
      </c>
      <c r="L26" s="26">
        <f t="shared" ca="1" si="17"/>
        <v>512.56769999999995</v>
      </c>
      <c r="M26" s="26">
        <f t="shared" ca="1" si="17"/>
        <v>771.77</v>
      </c>
      <c r="N26" s="26">
        <f t="shared" ca="1" si="17"/>
        <v>1061.83</v>
      </c>
      <c r="O26" s="26">
        <f t="shared" ca="1" si="17"/>
        <v>1271.24</v>
      </c>
      <c r="P26" s="26">
        <f t="shared" ca="1" si="17"/>
        <v>1231.06</v>
      </c>
      <c r="Q26" s="26">
        <f t="shared" ca="1" si="16"/>
        <v>1290.3699999999999</v>
      </c>
      <c r="R26" s="26">
        <f t="shared" ca="1" si="16"/>
        <v>123.07</v>
      </c>
      <c r="S26" s="26">
        <f t="shared" ca="1" si="16"/>
        <v>194.46</v>
      </c>
      <c r="T26" s="26">
        <f t="shared" ca="1" si="13"/>
        <v>561.18399999999997</v>
      </c>
      <c r="U26" s="26">
        <f t="shared" ref="U26:AD35" ca="1" si="18">IFERROR(VLOOKUP($A26,INDIRECT("EU!"&amp;U$3&amp;":"&amp;U$4),2,0),NA())</f>
        <v>112.18689999999999</v>
      </c>
      <c r="V26" s="26">
        <f t="shared" ca="1" si="18"/>
        <v>110.955</v>
      </c>
      <c r="W26" s="26">
        <f t="shared" ca="1" si="18"/>
        <v>114.4432</v>
      </c>
      <c r="X26" s="26">
        <f t="shared" ca="1" si="18"/>
        <v>117.0579</v>
      </c>
      <c r="Y26" s="26">
        <f t="shared" ca="1" si="18"/>
        <v>112.7764</v>
      </c>
      <c r="Z26" s="26">
        <f t="shared" ca="1" si="18"/>
        <v>112.2651</v>
      </c>
      <c r="AA26" s="26">
        <f t="shared" ca="1" si="18"/>
        <v>112.29510000000001</v>
      </c>
      <c r="AB26" s="26">
        <f t="shared" ca="1" si="18"/>
        <v>110.45059999999999</v>
      </c>
      <c r="AC26" s="26">
        <f t="shared" ca="1" si="18"/>
        <v>111.5314</v>
      </c>
      <c r="AD26" s="26">
        <f t="shared" ca="1" si="18"/>
        <v>82.49</v>
      </c>
      <c r="AE26" s="26" t="e">
        <f t="shared" ref="AE26:AH45" ca="1" si="19">IFERROR(VLOOKUP($A26,INDIRECT("EM!"&amp;AE$3&amp;":"&amp;AE$4),2,0),NA())</f>
        <v>#N/A</v>
      </c>
      <c r="AF26" s="26" t="e">
        <f t="shared" ca="1" si="19"/>
        <v>#N/A</v>
      </c>
      <c r="AG26" s="26" t="e">
        <f t="shared" ca="1" si="19"/>
        <v>#N/A</v>
      </c>
      <c r="AH26" s="26" t="e">
        <f t="shared" ca="1" si="19"/>
        <v>#N/A</v>
      </c>
      <c r="AI26" s="25"/>
      <c r="AJ26" s="25"/>
      <c r="AK26" s="25"/>
      <c r="AL26" s="25"/>
      <c r="AM26" s="25"/>
      <c r="AN26" s="25"/>
      <c r="AO26" s="25"/>
      <c r="AP26" s="25"/>
      <c r="AQ26" s="25"/>
      <c r="AR26" s="25"/>
      <c r="AS26" s="25"/>
      <c r="AT26" s="25"/>
    </row>
    <row r="27" spans="1:46" x14ac:dyDescent="0.35">
      <c r="A27" s="23">
        <v>37162</v>
      </c>
      <c r="B27" s="26">
        <f t="shared" ca="1" si="17"/>
        <v>183.3</v>
      </c>
      <c r="C27" s="26">
        <f t="shared" ca="1" si="17"/>
        <v>188.64</v>
      </c>
      <c r="D27" s="26">
        <f t="shared" ca="1" si="17"/>
        <v>185.69</v>
      </c>
      <c r="E27" s="26">
        <f t="shared" ca="1" si="17"/>
        <v>187.93</v>
      </c>
      <c r="F27" s="26">
        <f t="shared" ca="1" si="17"/>
        <v>168.68</v>
      </c>
      <c r="G27" s="26">
        <f t="shared" ca="1" si="17"/>
        <v>178.75</v>
      </c>
      <c r="H27" s="26">
        <f t="shared" ca="1" si="17"/>
        <v>180.55</v>
      </c>
      <c r="I27" s="26">
        <f t="shared" ca="1" si="17"/>
        <v>185.59</v>
      </c>
      <c r="J27" s="26">
        <f t="shared" ca="1" si="17"/>
        <v>200.25</v>
      </c>
      <c r="K27" s="26">
        <f t="shared" ca="1" si="17"/>
        <v>514.67999999999995</v>
      </c>
      <c r="L27" s="26">
        <f t="shared" ca="1" si="17"/>
        <v>476.98700000000002</v>
      </c>
      <c r="M27" s="26">
        <f t="shared" ca="1" si="17"/>
        <v>739.43</v>
      </c>
      <c r="N27" s="26">
        <f t="shared" ca="1" si="17"/>
        <v>1083.79</v>
      </c>
      <c r="O27" s="26">
        <f t="shared" ca="1" si="17"/>
        <v>1280.72</v>
      </c>
      <c r="P27" s="26">
        <f t="shared" ca="1" si="17"/>
        <v>1236.78</v>
      </c>
      <c r="Q27" s="26">
        <f t="shared" ca="1" si="16"/>
        <v>1256.1099999999999</v>
      </c>
      <c r="R27" s="26">
        <f t="shared" ca="1" si="16"/>
        <v>125.51</v>
      </c>
      <c r="S27" s="26">
        <f t="shared" ca="1" si="16"/>
        <v>198.33</v>
      </c>
      <c r="T27" s="26">
        <f t="shared" ca="1" si="13"/>
        <v>561.18399999999997</v>
      </c>
      <c r="U27" s="26">
        <f t="shared" ca="1" si="18"/>
        <v>113.02249999999999</v>
      </c>
      <c r="V27" s="26">
        <f t="shared" ca="1" si="18"/>
        <v>111.73139999999999</v>
      </c>
      <c r="W27" s="26">
        <f t="shared" ca="1" si="18"/>
        <v>114.1525</v>
      </c>
      <c r="X27" s="26">
        <f t="shared" ca="1" si="18"/>
        <v>114.68259999999999</v>
      </c>
      <c r="Y27" s="26">
        <f t="shared" ca="1" si="18"/>
        <v>113.7933</v>
      </c>
      <c r="Z27" s="26">
        <f t="shared" ca="1" si="18"/>
        <v>113.2144</v>
      </c>
      <c r="AA27" s="26">
        <f t="shared" ca="1" si="18"/>
        <v>113.1901</v>
      </c>
      <c r="AB27" s="26">
        <f t="shared" ca="1" si="18"/>
        <v>110.89400000000001</v>
      </c>
      <c r="AC27" s="26">
        <f t="shared" ca="1" si="18"/>
        <v>111.0722</v>
      </c>
      <c r="AD27" s="26">
        <f t="shared" ca="1" si="18"/>
        <v>72.64</v>
      </c>
      <c r="AE27" s="26" t="e">
        <f t="shared" ca="1" si="19"/>
        <v>#N/A</v>
      </c>
      <c r="AF27" s="26" t="e">
        <f t="shared" ca="1" si="19"/>
        <v>#N/A</v>
      </c>
      <c r="AG27" s="26" t="e">
        <f t="shared" ca="1" si="19"/>
        <v>#N/A</v>
      </c>
      <c r="AH27" s="26" t="e">
        <f t="shared" ca="1" si="19"/>
        <v>#N/A</v>
      </c>
      <c r="AI27" s="25"/>
      <c r="AJ27" s="25"/>
      <c r="AK27" s="25"/>
      <c r="AL27" s="25"/>
      <c r="AM27" s="25"/>
      <c r="AN27" s="25"/>
      <c r="AO27" s="25"/>
      <c r="AP27" s="25"/>
      <c r="AQ27" s="25"/>
      <c r="AR27" s="25"/>
      <c r="AS27" s="25"/>
      <c r="AT27" s="25"/>
    </row>
    <row r="28" spans="1:46" x14ac:dyDescent="0.35">
      <c r="A28" s="23">
        <v>37195</v>
      </c>
      <c r="B28" s="26">
        <f t="shared" ca="1" si="17"/>
        <v>186.88</v>
      </c>
      <c r="C28" s="26">
        <f t="shared" ca="1" si="17"/>
        <v>193.16</v>
      </c>
      <c r="D28" s="26">
        <f t="shared" ca="1" si="17"/>
        <v>190.09</v>
      </c>
      <c r="E28" s="26">
        <f t="shared" ca="1" si="17"/>
        <v>193.13</v>
      </c>
      <c r="F28" s="26">
        <f t="shared" ca="1" si="17"/>
        <v>170.4</v>
      </c>
      <c r="G28" s="26">
        <f t="shared" ca="1" si="17"/>
        <v>181.27</v>
      </c>
      <c r="H28" s="26">
        <f t="shared" ca="1" si="17"/>
        <v>183.38</v>
      </c>
      <c r="I28" s="26">
        <f t="shared" ca="1" si="17"/>
        <v>189.36</v>
      </c>
      <c r="J28" s="26">
        <f t="shared" ca="1" si="17"/>
        <v>210.07</v>
      </c>
      <c r="K28" s="26">
        <f t="shared" ca="1" si="17"/>
        <v>527.41</v>
      </c>
      <c r="L28" s="26">
        <f t="shared" ca="1" si="17"/>
        <v>488.35309999999998</v>
      </c>
      <c r="M28" s="26">
        <f t="shared" ca="1" si="17"/>
        <v>764.88</v>
      </c>
      <c r="N28" s="26">
        <f t="shared" ca="1" si="17"/>
        <v>1100.24</v>
      </c>
      <c r="O28" s="26">
        <f t="shared" ca="1" si="17"/>
        <v>1343.66</v>
      </c>
      <c r="P28" s="26">
        <f t="shared" ca="1" si="17"/>
        <v>1258.42</v>
      </c>
      <c r="Q28" s="26">
        <f t="shared" ca="1" si="16"/>
        <v>1314.15</v>
      </c>
      <c r="R28" s="26">
        <f t="shared" ca="1" si="16"/>
        <v>128.01</v>
      </c>
      <c r="S28" s="26">
        <f t="shared" ca="1" si="16"/>
        <v>201.13</v>
      </c>
      <c r="T28" s="26">
        <f t="shared" ca="1" si="13"/>
        <v>565.04100000000005</v>
      </c>
      <c r="U28" s="26">
        <f t="shared" ca="1" si="18"/>
        <v>115.8806</v>
      </c>
      <c r="V28" s="26">
        <f t="shared" ca="1" si="18"/>
        <v>114.49930000000001</v>
      </c>
      <c r="W28" s="26">
        <f t="shared" ca="1" si="18"/>
        <v>116.80119999999999</v>
      </c>
      <c r="X28" s="26">
        <f t="shared" ca="1" si="18"/>
        <v>117.48180000000001</v>
      </c>
      <c r="Y28" s="26">
        <f t="shared" ca="1" si="18"/>
        <v>114.9282</v>
      </c>
      <c r="Z28" s="26">
        <f t="shared" ca="1" si="18"/>
        <v>115.0941</v>
      </c>
      <c r="AA28" s="26">
        <f t="shared" ca="1" si="18"/>
        <v>115.75020000000001</v>
      </c>
      <c r="AB28" s="26">
        <f t="shared" ca="1" si="18"/>
        <v>114.354</v>
      </c>
      <c r="AC28" s="26">
        <f t="shared" ca="1" si="18"/>
        <v>117.648</v>
      </c>
      <c r="AD28" s="26">
        <f t="shared" ca="1" si="18"/>
        <v>78.44</v>
      </c>
      <c r="AE28" s="26" t="e">
        <f t="shared" ca="1" si="19"/>
        <v>#N/A</v>
      </c>
      <c r="AF28" s="26" t="e">
        <f t="shared" ca="1" si="19"/>
        <v>#N/A</v>
      </c>
      <c r="AG28" s="26" t="e">
        <f t="shared" ca="1" si="19"/>
        <v>#N/A</v>
      </c>
      <c r="AH28" s="26" t="e">
        <f t="shared" ca="1" si="19"/>
        <v>#N/A</v>
      </c>
      <c r="AI28" s="25"/>
      <c r="AJ28" s="25"/>
      <c r="AK28" s="25"/>
      <c r="AL28" s="25"/>
      <c r="AM28" s="25"/>
      <c r="AN28" s="25"/>
      <c r="AO28" s="25"/>
      <c r="AP28" s="25"/>
      <c r="AQ28" s="25"/>
      <c r="AR28" s="25"/>
      <c r="AS28" s="25"/>
      <c r="AT28" s="25"/>
    </row>
    <row r="29" spans="1:46" x14ac:dyDescent="0.35">
      <c r="A29" s="23">
        <v>37225</v>
      </c>
      <c r="B29" s="26">
        <f t="shared" ca="1" si="17"/>
        <v>183.98</v>
      </c>
      <c r="C29" s="26">
        <f t="shared" ca="1" si="17"/>
        <v>191.07</v>
      </c>
      <c r="D29" s="26">
        <f t="shared" ca="1" si="17"/>
        <v>188.84</v>
      </c>
      <c r="E29" s="26">
        <f t="shared" ca="1" si="17"/>
        <v>191.19</v>
      </c>
      <c r="F29" s="26">
        <f t="shared" ca="1" si="17"/>
        <v>169.89</v>
      </c>
      <c r="G29" s="26">
        <f t="shared" ca="1" si="17"/>
        <v>179.68</v>
      </c>
      <c r="H29" s="26">
        <f t="shared" ca="1" si="17"/>
        <v>181.06</v>
      </c>
      <c r="I29" s="26">
        <f t="shared" ca="1" si="17"/>
        <v>186.07</v>
      </c>
      <c r="J29" s="26">
        <f t="shared" ca="1" si="17"/>
        <v>203.01</v>
      </c>
      <c r="K29" s="26">
        <f t="shared" ca="1" si="17"/>
        <v>546.65</v>
      </c>
      <c r="L29" s="26">
        <f t="shared" ca="1" si="17"/>
        <v>507.0514</v>
      </c>
      <c r="M29" s="26">
        <f t="shared" ca="1" si="17"/>
        <v>778.64</v>
      </c>
      <c r="N29" s="26">
        <f t="shared" ca="1" si="17"/>
        <v>1087.76</v>
      </c>
      <c r="O29" s="26">
        <f t="shared" ca="1" si="17"/>
        <v>1279.79</v>
      </c>
      <c r="P29" s="26">
        <f t="shared" ca="1" si="17"/>
        <v>1248.74</v>
      </c>
      <c r="Q29" s="26">
        <f t="shared" ca="1" si="16"/>
        <v>1300.07</v>
      </c>
      <c r="R29" s="26">
        <f t="shared" ca="1" si="16"/>
        <v>125.78</v>
      </c>
      <c r="S29" s="26">
        <f t="shared" ca="1" si="16"/>
        <v>199.06</v>
      </c>
      <c r="T29" s="26">
        <f t="shared" ca="1" si="13"/>
        <v>566.279</v>
      </c>
      <c r="U29" s="26">
        <f t="shared" ca="1" si="18"/>
        <v>115.0518</v>
      </c>
      <c r="V29" s="26">
        <f t="shared" ca="1" si="18"/>
        <v>113.9378</v>
      </c>
      <c r="W29" s="26">
        <f t="shared" ca="1" si="18"/>
        <v>116.5976</v>
      </c>
      <c r="X29" s="26">
        <f t="shared" ca="1" si="18"/>
        <v>117.5887</v>
      </c>
      <c r="Y29" s="26">
        <f t="shared" ca="1" si="18"/>
        <v>114.7657</v>
      </c>
      <c r="Z29" s="26">
        <f t="shared" ca="1" si="18"/>
        <v>114.5355</v>
      </c>
      <c r="AA29" s="26">
        <f t="shared" ca="1" si="18"/>
        <v>114.8809</v>
      </c>
      <c r="AB29" s="26">
        <f t="shared" ca="1" si="18"/>
        <v>113.5039</v>
      </c>
      <c r="AC29" s="26">
        <f t="shared" ca="1" si="18"/>
        <v>116.3087</v>
      </c>
      <c r="AD29" s="26">
        <f t="shared" ca="1" si="18"/>
        <v>84.19</v>
      </c>
      <c r="AE29" s="26" t="e">
        <f t="shared" ca="1" si="19"/>
        <v>#N/A</v>
      </c>
      <c r="AF29" s="26" t="e">
        <f t="shared" ca="1" si="19"/>
        <v>#N/A</v>
      </c>
      <c r="AG29" s="26" t="e">
        <f t="shared" ca="1" si="19"/>
        <v>#N/A</v>
      </c>
      <c r="AH29" s="26" t="e">
        <f t="shared" ca="1" si="19"/>
        <v>#N/A</v>
      </c>
      <c r="AI29" s="25"/>
      <c r="AJ29" s="25"/>
      <c r="AK29" s="25"/>
      <c r="AL29" s="25"/>
      <c r="AM29" s="25"/>
      <c r="AN29" s="25"/>
      <c r="AO29" s="25"/>
      <c r="AP29" s="25"/>
      <c r="AQ29" s="25"/>
      <c r="AR29" s="25"/>
      <c r="AS29" s="25"/>
      <c r="AT29" s="25"/>
    </row>
    <row r="30" spans="1:46" x14ac:dyDescent="0.35">
      <c r="A30" s="23">
        <v>37256</v>
      </c>
      <c r="B30" s="26">
        <f t="shared" ca="1" si="17"/>
        <v>182.84</v>
      </c>
      <c r="C30" s="26">
        <f t="shared" ca="1" si="17"/>
        <v>190.07</v>
      </c>
      <c r="D30" s="26">
        <f t="shared" ca="1" si="17"/>
        <v>187.35</v>
      </c>
      <c r="E30" s="26">
        <f t="shared" ca="1" si="17"/>
        <v>189.96</v>
      </c>
      <c r="F30" s="26">
        <f t="shared" ca="1" si="17"/>
        <v>169.95</v>
      </c>
      <c r="G30" s="26">
        <f t="shared" ca="1" si="17"/>
        <v>178.82</v>
      </c>
      <c r="H30" s="26">
        <f t="shared" ca="1" si="17"/>
        <v>180.06</v>
      </c>
      <c r="I30" s="26">
        <f t="shared" ca="1" si="17"/>
        <v>184.57</v>
      </c>
      <c r="J30" s="26">
        <f t="shared" ca="1" si="17"/>
        <v>200.07</v>
      </c>
      <c r="K30" s="26">
        <f t="shared" ca="1" si="17"/>
        <v>544.41999999999996</v>
      </c>
      <c r="L30" s="26">
        <f t="shared" ca="1" si="17"/>
        <v>504.17689999999999</v>
      </c>
      <c r="M30" s="26">
        <f t="shared" ca="1" si="17"/>
        <v>788.52</v>
      </c>
      <c r="N30" s="26">
        <f t="shared" ca="1" si="17"/>
        <v>1082.54</v>
      </c>
      <c r="O30" s="26">
        <f t="shared" ca="1" si="17"/>
        <v>1255.67</v>
      </c>
      <c r="P30" s="26">
        <f t="shared" ca="1" si="17"/>
        <v>1240.26</v>
      </c>
      <c r="Q30" s="26">
        <f t="shared" ca="1" si="16"/>
        <v>1288.94</v>
      </c>
      <c r="R30" s="26">
        <f t="shared" ca="1" si="16"/>
        <v>124.79</v>
      </c>
      <c r="S30" s="26">
        <f t="shared" ca="1" si="16"/>
        <v>198.3</v>
      </c>
      <c r="T30" s="26">
        <f t="shared" ca="1" si="13"/>
        <v>567.16</v>
      </c>
      <c r="U30" s="26">
        <f t="shared" ca="1" si="18"/>
        <v>113.9991</v>
      </c>
      <c r="V30" s="26">
        <f t="shared" ca="1" si="18"/>
        <v>112.7345</v>
      </c>
      <c r="W30" s="26">
        <f t="shared" ca="1" si="18"/>
        <v>115.84529999999999</v>
      </c>
      <c r="X30" s="26">
        <f t="shared" ca="1" si="18"/>
        <v>117.3236</v>
      </c>
      <c r="Y30" s="26">
        <f t="shared" ca="1" si="18"/>
        <v>114.91459999999999</v>
      </c>
      <c r="Z30" s="26">
        <f t="shared" ca="1" si="18"/>
        <v>113.80800000000001</v>
      </c>
      <c r="AA30" s="26">
        <f t="shared" ca="1" si="18"/>
        <v>113.59829999999999</v>
      </c>
      <c r="AB30" s="26">
        <f t="shared" ca="1" si="18"/>
        <v>111.2728</v>
      </c>
      <c r="AC30" s="26">
        <f t="shared" ca="1" si="18"/>
        <v>114.3817</v>
      </c>
      <c r="AD30" s="26">
        <f t="shared" ca="1" si="18"/>
        <v>83.49</v>
      </c>
      <c r="AE30" s="26" t="e">
        <f t="shared" ca="1" si="19"/>
        <v>#N/A</v>
      </c>
      <c r="AF30" s="26" t="e">
        <f t="shared" ca="1" si="19"/>
        <v>#N/A</v>
      </c>
      <c r="AG30" s="26" t="e">
        <f t="shared" ca="1" si="19"/>
        <v>#N/A</v>
      </c>
      <c r="AH30" s="26" t="e">
        <f t="shared" ca="1" si="19"/>
        <v>#N/A</v>
      </c>
      <c r="AI30" s="25"/>
      <c r="AJ30" s="25"/>
      <c r="AK30" s="25"/>
      <c r="AL30" s="25"/>
      <c r="AM30" s="25"/>
      <c r="AN30" s="25"/>
      <c r="AO30" s="25"/>
      <c r="AP30" s="25"/>
      <c r="AQ30" s="25"/>
      <c r="AR30" s="25"/>
      <c r="AS30" s="25"/>
      <c r="AT30" s="25"/>
    </row>
    <row r="31" spans="1:46" x14ac:dyDescent="0.35">
      <c r="A31" s="23">
        <v>37287</v>
      </c>
      <c r="B31" s="26">
        <f t="shared" ca="1" si="17"/>
        <v>184.29</v>
      </c>
      <c r="C31" s="26">
        <f t="shared" ca="1" si="17"/>
        <v>191.68</v>
      </c>
      <c r="D31" s="26">
        <f t="shared" ca="1" si="17"/>
        <v>189.07</v>
      </c>
      <c r="E31" s="26">
        <f t="shared" ca="1" si="17"/>
        <v>191.51</v>
      </c>
      <c r="F31" s="26">
        <f t="shared" ca="1" si="17"/>
        <v>170.5</v>
      </c>
      <c r="G31" s="26">
        <f t="shared" ca="1" si="17"/>
        <v>179.83</v>
      </c>
      <c r="H31" s="26">
        <f t="shared" ca="1" si="17"/>
        <v>181.44</v>
      </c>
      <c r="I31" s="26">
        <f t="shared" ca="1" si="17"/>
        <v>186.43</v>
      </c>
      <c r="J31" s="26">
        <f t="shared" ca="1" si="17"/>
        <v>202.75</v>
      </c>
      <c r="K31" s="26">
        <f t="shared" ca="1" si="17"/>
        <v>548.21</v>
      </c>
      <c r="L31" s="26">
        <f t="shared" ca="1" si="17"/>
        <v>507.72410000000002</v>
      </c>
      <c r="M31" s="26">
        <f t="shared" ca="1" si="17"/>
        <v>793.45</v>
      </c>
      <c r="N31" s="26">
        <f t="shared" ca="1" si="17"/>
        <v>1086.24</v>
      </c>
      <c r="O31" s="26">
        <f t="shared" ca="1" si="17"/>
        <v>1271.9000000000001</v>
      </c>
      <c r="P31" s="26">
        <f t="shared" ca="1" si="17"/>
        <v>1248.0999999999999</v>
      </c>
      <c r="Q31" s="26">
        <f t="shared" ca="1" si="16"/>
        <v>1308.4000000000001</v>
      </c>
      <c r="R31" s="26">
        <f t="shared" ca="1" si="16"/>
        <v>126.2</v>
      </c>
      <c r="S31" s="26">
        <f t="shared" ca="1" si="16"/>
        <v>199.62</v>
      </c>
      <c r="T31" s="26">
        <f t="shared" ca="1" si="13"/>
        <v>567.98599999999999</v>
      </c>
      <c r="U31" s="26">
        <f t="shared" ca="1" si="18"/>
        <v>114.9271</v>
      </c>
      <c r="V31" s="26">
        <f t="shared" ca="1" si="18"/>
        <v>113.5163</v>
      </c>
      <c r="W31" s="26">
        <f t="shared" ca="1" si="18"/>
        <v>117.0797</v>
      </c>
      <c r="X31" s="26">
        <f t="shared" ca="1" si="18"/>
        <v>118.3109</v>
      </c>
      <c r="Y31" s="26">
        <f t="shared" ca="1" si="18"/>
        <v>115.09529999999999</v>
      </c>
      <c r="Z31" s="26">
        <f t="shared" ca="1" si="18"/>
        <v>114.0919</v>
      </c>
      <c r="AA31" s="26">
        <f t="shared" ca="1" si="18"/>
        <v>114.2484</v>
      </c>
      <c r="AB31" s="26">
        <f t="shared" ca="1" si="18"/>
        <v>112.62690000000001</v>
      </c>
      <c r="AC31" s="26">
        <f t="shared" ca="1" si="18"/>
        <v>117.1049</v>
      </c>
      <c r="AD31" s="26">
        <f t="shared" ca="1" si="18"/>
        <v>83.33</v>
      </c>
      <c r="AE31" s="26" t="e">
        <f t="shared" ca="1" si="19"/>
        <v>#N/A</v>
      </c>
      <c r="AF31" s="26" t="e">
        <f t="shared" ca="1" si="19"/>
        <v>#N/A</v>
      </c>
      <c r="AG31" s="26" t="e">
        <f t="shared" ca="1" si="19"/>
        <v>#N/A</v>
      </c>
      <c r="AH31" s="26" t="e">
        <f t="shared" ca="1" si="19"/>
        <v>#N/A</v>
      </c>
      <c r="AI31" s="25"/>
      <c r="AJ31" s="25"/>
      <c r="AK31" s="25"/>
      <c r="AL31" s="25"/>
      <c r="AM31" s="25"/>
      <c r="AN31" s="25"/>
      <c r="AO31" s="25"/>
      <c r="AP31" s="25"/>
      <c r="AQ31" s="25"/>
      <c r="AR31" s="25"/>
      <c r="AS31" s="25"/>
      <c r="AT31" s="25"/>
    </row>
    <row r="32" spans="1:46" x14ac:dyDescent="0.35">
      <c r="A32" s="23">
        <v>37315</v>
      </c>
      <c r="B32" s="26">
        <f t="shared" ca="1" si="17"/>
        <v>186.21</v>
      </c>
      <c r="C32" s="26">
        <f t="shared" ca="1" si="17"/>
        <v>194</v>
      </c>
      <c r="D32" s="26">
        <f t="shared" ca="1" si="17"/>
        <v>190.61</v>
      </c>
      <c r="E32" s="26">
        <f t="shared" ca="1" si="17"/>
        <v>192.32</v>
      </c>
      <c r="F32" s="26">
        <f t="shared" ca="1" si="17"/>
        <v>171.3</v>
      </c>
      <c r="G32" s="26">
        <f t="shared" ca="1" si="17"/>
        <v>181.38</v>
      </c>
      <c r="H32" s="26">
        <f t="shared" ca="1" si="17"/>
        <v>183.26</v>
      </c>
      <c r="I32" s="26">
        <f t="shared" ca="1" si="17"/>
        <v>188.85</v>
      </c>
      <c r="J32" s="26">
        <f t="shared" ca="1" si="17"/>
        <v>204.86</v>
      </c>
      <c r="K32" s="26">
        <f t="shared" ca="1" si="17"/>
        <v>540.55999999999995</v>
      </c>
      <c r="L32" s="26">
        <f t="shared" ca="1" si="17"/>
        <v>500.19479999999999</v>
      </c>
      <c r="M32" s="26">
        <f t="shared" ca="1" si="17"/>
        <v>789.36</v>
      </c>
      <c r="N32" s="26">
        <f t="shared" ca="1" si="17"/>
        <v>1094.48</v>
      </c>
      <c r="O32" s="26">
        <f t="shared" ca="1" si="17"/>
        <v>1286.71</v>
      </c>
      <c r="P32" s="26">
        <f t="shared" ca="1" si="17"/>
        <v>1256.53</v>
      </c>
      <c r="Q32" s="26">
        <f t="shared" ca="1" si="16"/>
        <v>1316.44</v>
      </c>
      <c r="R32" s="26">
        <f t="shared" ca="1" si="16"/>
        <v>128.22999999999999</v>
      </c>
      <c r="S32" s="26">
        <f t="shared" ca="1" si="16"/>
        <v>201.45</v>
      </c>
      <c r="T32" s="26">
        <f t="shared" ca="1" si="13"/>
        <v>568.745</v>
      </c>
      <c r="U32" s="26">
        <f t="shared" ca="1" si="18"/>
        <v>114.9717</v>
      </c>
      <c r="V32" s="26">
        <f t="shared" ca="1" si="18"/>
        <v>113.6802</v>
      </c>
      <c r="W32" s="26">
        <f t="shared" ca="1" si="18"/>
        <v>117.10299999999999</v>
      </c>
      <c r="X32" s="26">
        <f t="shared" ca="1" si="18"/>
        <v>118.077</v>
      </c>
      <c r="Y32" s="26">
        <f t="shared" ca="1" si="18"/>
        <v>115.49979999999999</v>
      </c>
      <c r="Z32" s="26">
        <f t="shared" ca="1" si="18"/>
        <v>114.4504</v>
      </c>
      <c r="AA32" s="26">
        <f t="shared" ca="1" si="18"/>
        <v>114.5789</v>
      </c>
      <c r="AB32" s="26">
        <f t="shared" ca="1" si="18"/>
        <v>112.7193</v>
      </c>
      <c r="AC32" s="26">
        <f t="shared" ca="1" si="18"/>
        <v>115.8947</v>
      </c>
      <c r="AD32" s="26">
        <f t="shared" ca="1" si="18"/>
        <v>77.5</v>
      </c>
      <c r="AE32" s="26" t="e">
        <f t="shared" ca="1" si="19"/>
        <v>#N/A</v>
      </c>
      <c r="AF32" s="26" t="e">
        <f t="shared" ca="1" si="19"/>
        <v>#N/A</v>
      </c>
      <c r="AG32" s="26" t="e">
        <f t="shared" ca="1" si="19"/>
        <v>#N/A</v>
      </c>
      <c r="AH32" s="26" t="e">
        <f t="shared" ca="1" si="19"/>
        <v>#N/A</v>
      </c>
      <c r="AI32" s="25"/>
      <c r="AJ32" s="25"/>
      <c r="AK32" s="25"/>
      <c r="AL32" s="25"/>
      <c r="AM32" s="25"/>
      <c r="AN32" s="25"/>
      <c r="AO32" s="25"/>
      <c r="AP32" s="25"/>
      <c r="AQ32" s="25"/>
      <c r="AR32" s="25"/>
      <c r="AS32" s="25"/>
      <c r="AT32" s="25"/>
    </row>
    <row r="33" spans="1:46" x14ac:dyDescent="0.35">
      <c r="A33" s="23">
        <v>37344</v>
      </c>
      <c r="B33" s="26">
        <f t="shared" ca="1" si="17"/>
        <v>183.24</v>
      </c>
      <c r="C33" s="26">
        <f t="shared" ca="1" si="17"/>
        <v>190.09</v>
      </c>
      <c r="D33" s="26">
        <f t="shared" ca="1" si="17"/>
        <v>186.82</v>
      </c>
      <c r="E33" s="26">
        <f t="shared" ca="1" si="17"/>
        <v>189.19</v>
      </c>
      <c r="F33" s="26">
        <f t="shared" ca="1" si="17"/>
        <v>170.2</v>
      </c>
      <c r="G33" s="26">
        <f t="shared" ca="1" si="17"/>
        <v>179.32</v>
      </c>
      <c r="H33" s="26">
        <f t="shared" ca="1" si="17"/>
        <v>181</v>
      </c>
      <c r="I33" s="26">
        <f t="shared" ca="1" si="17"/>
        <v>185.14</v>
      </c>
      <c r="J33" s="26">
        <f t="shared" ca="1" si="17"/>
        <v>197.75</v>
      </c>
      <c r="K33" s="26">
        <f t="shared" ca="1" si="17"/>
        <v>553.57000000000005</v>
      </c>
      <c r="L33" s="26">
        <f t="shared" ca="1" si="17"/>
        <v>512.27260000000001</v>
      </c>
      <c r="M33" s="26">
        <f t="shared" ca="1" si="17"/>
        <v>807.61</v>
      </c>
      <c r="N33" s="26">
        <f t="shared" ca="1" si="17"/>
        <v>1077.76</v>
      </c>
      <c r="O33" s="26">
        <f t="shared" ca="1" si="17"/>
        <v>1234.69</v>
      </c>
      <c r="P33" s="26">
        <f t="shared" ca="1" si="17"/>
        <v>1237.0899999999999</v>
      </c>
      <c r="Q33" s="26">
        <f t="shared" ca="1" si="16"/>
        <v>1279.53</v>
      </c>
      <c r="R33" s="26">
        <f t="shared" ca="1" si="16"/>
        <v>125.78</v>
      </c>
      <c r="S33" s="26">
        <f t="shared" ca="1" si="16"/>
        <v>199.25</v>
      </c>
      <c r="T33" s="26">
        <f t="shared" ca="1" si="13"/>
        <v>568.745</v>
      </c>
      <c r="U33" s="26">
        <f t="shared" ca="1" si="18"/>
        <v>113.6465</v>
      </c>
      <c r="V33" s="26">
        <f t="shared" ca="1" si="18"/>
        <v>112.6176</v>
      </c>
      <c r="W33" s="26">
        <f t="shared" ca="1" si="18"/>
        <v>116.29819999999999</v>
      </c>
      <c r="X33" s="26">
        <f t="shared" ca="1" si="18"/>
        <v>117.94289999999999</v>
      </c>
      <c r="Y33" s="26">
        <f t="shared" ca="1" si="18"/>
        <v>115.2139</v>
      </c>
      <c r="Z33" s="26">
        <f t="shared" ca="1" si="18"/>
        <v>113.6193</v>
      </c>
      <c r="AA33" s="26">
        <f t="shared" ca="1" si="18"/>
        <v>113.3578</v>
      </c>
      <c r="AB33" s="26">
        <f t="shared" ca="1" si="18"/>
        <v>111.2676</v>
      </c>
      <c r="AC33" s="26">
        <f t="shared" ca="1" si="18"/>
        <v>113.1378</v>
      </c>
      <c r="AD33" s="26">
        <f t="shared" ca="1" si="18"/>
        <v>79.44</v>
      </c>
      <c r="AE33" s="26" t="e">
        <f t="shared" ca="1" si="19"/>
        <v>#N/A</v>
      </c>
      <c r="AF33" s="26" t="e">
        <f t="shared" ca="1" si="19"/>
        <v>#N/A</v>
      </c>
      <c r="AG33" s="26" t="e">
        <f t="shared" ca="1" si="19"/>
        <v>#N/A</v>
      </c>
      <c r="AH33" s="26" t="e">
        <f t="shared" ca="1" si="19"/>
        <v>#N/A</v>
      </c>
      <c r="AI33" s="25"/>
      <c r="AJ33" s="25"/>
      <c r="AK33" s="25"/>
      <c r="AL33" s="25"/>
      <c r="AM33" s="25"/>
      <c r="AN33" s="25"/>
      <c r="AO33" s="25"/>
      <c r="AP33" s="25"/>
      <c r="AQ33" s="25"/>
      <c r="AR33" s="25"/>
      <c r="AS33" s="25"/>
      <c r="AT33" s="25"/>
    </row>
    <row r="34" spans="1:46" x14ac:dyDescent="0.35">
      <c r="A34" s="23">
        <v>37376</v>
      </c>
      <c r="B34" s="26">
        <f t="shared" ca="1" si="17"/>
        <v>187.15</v>
      </c>
      <c r="C34" s="26">
        <f t="shared" ca="1" si="17"/>
        <v>193.87</v>
      </c>
      <c r="D34" s="26">
        <f t="shared" ca="1" si="17"/>
        <v>188.65</v>
      </c>
      <c r="E34" s="26">
        <f t="shared" ca="1" si="17"/>
        <v>191.9</v>
      </c>
      <c r="F34" s="26">
        <f t="shared" ca="1" si="17"/>
        <v>172.15</v>
      </c>
      <c r="G34" s="26">
        <f t="shared" ca="1" si="17"/>
        <v>182.42</v>
      </c>
      <c r="H34" s="26">
        <f t="shared" ca="1" si="17"/>
        <v>184.28</v>
      </c>
      <c r="I34" s="26">
        <f t="shared" ca="1" si="17"/>
        <v>189.15</v>
      </c>
      <c r="J34" s="26">
        <f t="shared" ca="1" si="17"/>
        <v>203.2</v>
      </c>
      <c r="K34" s="26">
        <f t="shared" ca="1" si="17"/>
        <v>562.20000000000005</v>
      </c>
      <c r="L34" s="26">
        <f t="shared" ca="1" si="17"/>
        <v>520.4049</v>
      </c>
      <c r="M34" s="26">
        <f t="shared" ca="1" si="17"/>
        <v>817.82</v>
      </c>
      <c r="N34" s="26">
        <f t="shared" ca="1" si="17"/>
        <v>1097</v>
      </c>
      <c r="O34" s="26">
        <f t="shared" ca="1" si="17"/>
        <v>1281.57</v>
      </c>
      <c r="P34" s="26">
        <f t="shared" ca="1" si="17"/>
        <v>1253.1099999999999</v>
      </c>
      <c r="Q34" s="26">
        <f t="shared" ca="1" si="16"/>
        <v>1294.3699999999999</v>
      </c>
      <c r="R34" s="26">
        <f t="shared" ca="1" si="16"/>
        <v>129.26</v>
      </c>
      <c r="S34" s="26">
        <f t="shared" ca="1" si="16"/>
        <v>203.17</v>
      </c>
      <c r="T34" s="26">
        <f t="shared" ca="1" si="13"/>
        <v>570.48800000000006</v>
      </c>
      <c r="U34" s="26">
        <f t="shared" ca="1" si="18"/>
        <v>114.69</v>
      </c>
      <c r="V34" s="26">
        <f t="shared" ca="1" si="18"/>
        <v>113.8056</v>
      </c>
      <c r="W34" s="26">
        <f t="shared" ca="1" si="18"/>
        <v>117.1849</v>
      </c>
      <c r="X34" s="26">
        <f t="shared" ca="1" si="18"/>
        <v>118.1046</v>
      </c>
      <c r="Y34" s="26">
        <f t="shared" ca="1" si="18"/>
        <v>115.94759999999999</v>
      </c>
      <c r="Z34" s="26">
        <f t="shared" ca="1" si="18"/>
        <v>114.70959999999999</v>
      </c>
      <c r="AA34" s="26">
        <f t="shared" ca="1" si="18"/>
        <v>114.4054</v>
      </c>
      <c r="AB34" s="26">
        <f t="shared" ca="1" si="18"/>
        <v>112.5125</v>
      </c>
      <c r="AC34" s="26">
        <f t="shared" ca="1" si="18"/>
        <v>114.3343</v>
      </c>
      <c r="AD34" s="26">
        <f t="shared" ca="1" si="18"/>
        <v>80.790000000000006</v>
      </c>
      <c r="AE34" s="26" t="e">
        <f t="shared" ca="1" si="19"/>
        <v>#N/A</v>
      </c>
      <c r="AF34" s="26" t="e">
        <f t="shared" ca="1" si="19"/>
        <v>#N/A</v>
      </c>
      <c r="AG34" s="26" t="e">
        <f t="shared" ca="1" si="19"/>
        <v>#N/A</v>
      </c>
      <c r="AH34" s="26" t="e">
        <f t="shared" ca="1" si="19"/>
        <v>#N/A</v>
      </c>
      <c r="AI34" s="25"/>
      <c r="AJ34" s="25"/>
      <c r="AK34" s="25"/>
      <c r="AL34" s="25"/>
      <c r="AM34" s="25"/>
      <c r="AN34" s="25"/>
      <c r="AO34" s="25"/>
      <c r="AP34" s="25"/>
      <c r="AQ34" s="25"/>
      <c r="AR34" s="25"/>
      <c r="AS34" s="25"/>
      <c r="AT34" s="25"/>
    </row>
    <row r="35" spans="1:46" x14ac:dyDescent="0.35">
      <c r="A35" s="23">
        <v>37407</v>
      </c>
      <c r="B35" s="26">
        <f t="shared" ca="1" si="17"/>
        <v>188.42</v>
      </c>
      <c r="C35" s="26">
        <f t="shared" ca="1" si="17"/>
        <v>196.48</v>
      </c>
      <c r="D35" s="26">
        <f t="shared" ca="1" si="17"/>
        <v>191.43</v>
      </c>
      <c r="E35" s="26">
        <f t="shared" ca="1" si="17"/>
        <v>194.31</v>
      </c>
      <c r="F35" s="26">
        <f t="shared" ca="1" si="17"/>
        <v>173.06</v>
      </c>
      <c r="G35" s="26">
        <f t="shared" ca="1" si="17"/>
        <v>184.19</v>
      </c>
      <c r="H35" s="26">
        <f t="shared" ca="1" si="17"/>
        <v>185.9</v>
      </c>
      <c r="I35" s="26">
        <f t="shared" ca="1" si="17"/>
        <v>191.11</v>
      </c>
      <c r="J35" s="26">
        <f t="shared" ca="1" si="17"/>
        <v>204.62</v>
      </c>
      <c r="K35" s="26">
        <f t="shared" ca="1" si="17"/>
        <v>559.29999999999995</v>
      </c>
      <c r="L35" s="26">
        <f t="shared" ca="1" si="17"/>
        <v>516.82180000000005</v>
      </c>
      <c r="M35" s="26">
        <f t="shared" ca="1" si="17"/>
        <v>826.81</v>
      </c>
      <c r="N35" s="26">
        <f t="shared" ca="1" si="17"/>
        <v>1104.56</v>
      </c>
      <c r="O35" s="26">
        <f t="shared" ca="1" si="17"/>
        <v>1285.5999999999999</v>
      </c>
      <c r="P35" s="26">
        <f t="shared" ca="1" si="17"/>
        <v>1271.31</v>
      </c>
      <c r="Q35" s="26">
        <f t="shared" ca="1" si="16"/>
        <v>1310.74</v>
      </c>
      <c r="R35" s="26">
        <f t="shared" ca="1" si="16"/>
        <v>130.53</v>
      </c>
      <c r="S35" s="26">
        <f t="shared" ca="1" si="16"/>
        <v>204.62</v>
      </c>
      <c r="T35" s="26">
        <f t="shared" ca="1" si="13"/>
        <v>571.38199999999995</v>
      </c>
      <c r="U35" s="26">
        <f t="shared" ca="1" si="18"/>
        <v>114.29649999999999</v>
      </c>
      <c r="V35" s="26">
        <f t="shared" ca="1" si="18"/>
        <v>113.8848</v>
      </c>
      <c r="W35" s="26">
        <f t="shared" ca="1" si="18"/>
        <v>117.0046</v>
      </c>
      <c r="X35" s="26">
        <f t="shared" ca="1" si="18"/>
        <v>117.533</v>
      </c>
      <c r="Y35" s="26">
        <f t="shared" ca="1" si="18"/>
        <v>115.8706</v>
      </c>
      <c r="Z35" s="26">
        <f t="shared" ca="1" si="18"/>
        <v>114.637</v>
      </c>
      <c r="AA35" s="26">
        <f t="shared" ca="1" si="18"/>
        <v>114.3381</v>
      </c>
      <c r="AB35" s="26">
        <f t="shared" ca="1" si="18"/>
        <v>112.40560000000001</v>
      </c>
      <c r="AC35" s="26">
        <f t="shared" ca="1" si="18"/>
        <v>113.1354</v>
      </c>
      <c r="AD35" s="26">
        <f t="shared" ca="1" si="18"/>
        <v>79.900000000000006</v>
      </c>
      <c r="AE35" s="26" t="e">
        <f t="shared" ca="1" si="19"/>
        <v>#N/A</v>
      </c>
      <c r="AF35" s="26" t="e">
        <f t="shared" ca="1" si="19"/>
        <v>#N/A</v>
      </c>
      <c r="AG35" s="26" t="e">
        <f t="shared" ca="1" si="19"/>
        <v>#N/A</v>
      </c>
      <c r="AH35" s="26" t="e">
        <f t="shared" ca="1" si="19"/>
        <v>#N/A</v>
      </c>
      <c r="AI35" s="25"/>
      <c r="AJ35" s="25"/>
      <c r="AK35" s="25"/>
      <c r="AL35" s="25"/>
      <c r="AM35" s="25"/>
      <c r="AN35" s="25"/>
      <c r="AO35" s="25"/>
      <c r="AP35" s="25"/>
      <c r="AQ35" s="25"/>
      <c r="AR35" s="25"/>
      <c r="AS35" s="25"/>
      <c r="AT35" s="25"/>
    </row>
    <row r="36" spans="1:46" x14ac:dyDescent="0.35">
      <c r="A36" s="23">
        <v>37435</v>
      </c>
      <c r="B36" s="26">
        <f t="shared" ca="1" si="17"/>
        <v>190.53</v>
      </c>
      <c r="C36" s="26">
        <f t="shared" ca="1" si="17"/>
        <v>198.52</v>
      </c>
      <c r="D36" s="26">
        <f t="shared" ca="1" si="17"/>
        <v>192.85</v>
      </c>
      <c r="E36" s="26">
        <f t="shared" ca="1" si="17"/>
        <v>192.16</v>
      </c>
      <c r="F36" s="26">
        <f t="shared" ca="1" si="17"/>
        <v>174.43</v>
      </c>
      <c r="G36" s="26">
        <f t="shared" ca="1" si="17"/>
        <v>185.78</v>
      </c>
      <c r="H36" s="26">
        <f t="shared" ca="1" si="17"/>
        <v>187.55</v>
      </c>
      <c r="I36" s="26">
        <f t="shared" ca="1" si="17"/>
        <v>192.88</v>
      </c>
      <c r="J36" s="26">
        <f t="shared" ca="1" si="17"/>
        <v>206.3</v>
      </c>
      <c r="K36" s="26">
        <f t="shared" ca="1" si="17"/>
        <v>518.05999999999995</v>
      </c>
      <c r="L36" s="26">
        <f t="shared" ca="1" si="17"/>
        <v>479.82010000000002</v>
      </c>
      <c r="M36" s="26">
        <f t="shared" ca="1" si="17"/>
        <v>751.42</v>
      </c>
      <c r="N36" s="26">
        <f t="shared" ca="1" si="17"/>
        <v>1118.02</v>
      </c>
      <c r="O36" s="26">
        <f t="shared" ca="1" si="17"/>
        <v>1308.68</v>
      </c>
      <c r="P36" s="26">
        <f t="shared" ca="1" si="17"/>
        <v>1274.73</v>
      </c>
      <c r="Q36" s="26">
        <f t="shared" ca="1" si="17"/>
        <v>1300.33</v>
      </c>
      <c r="R36" s="26">
        <f t="shared" ca="1" si="16"/>
        <v>132.69999999999999</v>
      </c>
      <c r="S36" s="26">
        <f t="shared" ca="1" si="16"/>
        <v>207.13</v>
      </c>
      <c r="T36" s="26">
        <f t="shared" ca="1" si="13"/>
        <v>571.38199999999995</v>
      </c>
      <c r="U36" s="26">
        <f t="shared" ref="U36:AD45" ca="1" si="20">IFERROR(VLOOKUP($A36,INDIRECT("EU!"&amp;U$3&amp;":"&amp;U$4),2,0),NA())</f>
        <v>116.0219</v>
      </c>
      <c r="V36" s="26">
        <f t="shared" ca="1" si="20"/>
        <v>115.6721</v>
      </c>
      <c r="W36" s="26">
        <f t="shared" ca="1" si="20"/>
        <v>118.31229999999999</v>
      </c>
      <c r="X36" s="26">
        <f t="shared" ca="1" si="20"/>
        <v>116.5865</v>
      </c>
      <c r="Y36" s="26">
        <f t="shared" ca="1" si="20"/>
        <v>116.7303</v>
      </c>
      <c r="Z36" s="26">
        <f t="shared" ca="1" si="20"/>
        <v>115.93519999999999</v>
      </c>
      <c r="AA36" s="26">
        <f t="shared" ca="1" si="20"/>
        <v>116.00369999999999</v>
      </c>
      <c r="AB36" s="26">
        <f t="shared" ca="1" si="20"/>
        <v>114.2366</v>
      </c>
      <c r="AC36" s="26">
        <f t="shared" ca="1" si="20"/>
        <v>116.03149999999999</v>
      </c>
      <c r="AD36" s="26">
        <f t="shared" ca="1" si="20"/>
        <v>75.790000000000006</v>
      </c>
      <c r="AE36" s="26" t="e">
        <f t="shared" ca="1" si="19"/>
        <v>#N/A</v>
      </c>
      <c r="AF36" s="26" t="e">
        <f t="shared" ca="1" si="19"/>
        <v>#N/A</v>
      </c>
      <c r="AG36" s="26" t="e">
        <f t="shared" ca="1" si="19"/>
        <v>#N/A</v>
      </c>
      <c r="AH36" s="26" t="e">
        <f t="shared" ca="1" si="19"/>
        <v>#N/A</v>
      </c>
      <c r="AI36" s="25"/>
      <c r="AJ36" s="25"/>
      <c r="AK36" s="25"/>
      <c r="AL36" s="25"/>
      <c r="AM36" s="25"/>
      <c r="AN36" s="25"/>
      <c r="AO36" s="25"/>
      <c r="AP36" s="25"/>
      <c r="AQ36" s="25"/>
      <c r="AR36" s="25"/>
      <c r="AS36" s="25"/>
      <c r="AT36" s="25"/>
    </row>
    <row r="37" spans="1:46" x14ac:dyDescent="0.35">
      <c r="A37" s="23">
        <v>37468</v>
      </c>
      <c r="B37" s="26">
        <f t="shared" ca="1" si="17"/>
        <v>193.69</v>
      </c>
      <c r="C37" s="26">
        <f t="shared" ca="1" si="17"/>
        <v>201.27</v>
      </c>
      <c r="D37" s="26">
        <f t="shared" ca="1" si="17"/>
        <v>194.55</v>
      </c>
      <c r="E37" s="26">
        <f t="shared" ca="1" si="17"/>
        <v>187.98</v>
      </c>
      <c r="F37" s="26">
        <f t="shared" ca="1" si="17"/>
        <v>176.17</v>
      </c>
      <c r="G37" s="26">
        <f t="shared" ca="1" si="17"/>
        <v>188.1</v>
      </c>
      <c r="H37" s="26">
        <f t="shared" ca="1" si="17"/>
        <v>189.82</v>
      </c>
      <c r="I37" s="26">
        <f t="shared" ca="1" si="17"/>
        <v>195.36</v>
      </c>
      <c r="J37" s="26">
        <f t="shared" ca="1" si="17"/>
        <v>208.94</v>
      </c>
      <c r="K37" s="26">
        <f t="shared" ca="1" si="17"/>
        <v>495.43</v>
      </c>
      <c r="L37" s="26">
        <f t="shared" ca="1" si="17"/>
        <v>460.6207</v>
      </c>
      <c r="M37" s="26">
        <f t="shared" ca="1" si="17"/>
        <v>695.65</v>
      </c>
      <c r="N37" s="26">
        <f t="shared" ca="1" si="17"/>
        <v>1140.3399999999999</v>
      </c>
      <c r="O37" s="26">
        <f t="shared" ca="1" si="17"/>
        <v>1349.06</v>
      </c>
      <c r="P37" s="26">
        <f t="shared" ca="1" si="17"/>
        <v>1275.4000000000001</v>
      </c>
      <c r="Q37" s="26">
        <f t="shared" ca="1" si="16"/>
        <v>1278.44</v>
      </c>
      <c r="R37" s="26">
        <f t="shared" ca="1" si="16"/>
        <v>135.54</v>
      </c>
      <c r="S37" s="26">
        <f t="shared" ca="1" si="16"/>
        <v>209.99</v>
      </c>
      <c r="T37" s="26">
        <f t="shared" ca="1" si="13"/>
        <v>573.08100000000002</v>
      </c>
      <c r="U37" s="26">
        <f t="shared" ca="1" si="20"/>
        <v>118.1812</v>
      </c>
      <c r="V37" s="26">
        <f t="shared" ca="1" si="20"/>
        <v>117.3554</v>
      </c>
      <c r="W37" s="26">
        <f t="shared" ca="1" si="20"/>
        <v>119.7032</v>
      </c>
      <c r="X37" s="26">
        <f t="shared" ca="1" si="20"/>
        <v>117.49890000000001</v>
      </c>
      <c r="Y37" s="26">
        <f t="shared" ca="1" si="20"/>
        <v>117.985</v>
      </c>
      <c r="Z37" s="26">
        <f t="shared" ca="1" si="20"/>
        <v>117.6165</v>
      </c>
      <c r="AA37" s="26">
        <f t="shared" ca="1" si="20"/>
        <v>117.9081</v>
      </c>
      <c r="AB37" s="26">
        <f t="shared" ca="1" si="20"/>
        <v>116.5534</v>
      </c>
      <c r="AC37" s="26">
        <f t="shared" ca="1" si="20"/>
        <v>118.8643</v>
      </c>
      <c r="AD37" s="26">
        <f t="shared" ca="1" si="20"/>
        <v>73.55</v>
      </c>
      <c r="AE37" s="26" t="e">
        <f t="shared" ca="1" si="19"/>
        <v>#N/A</v>
      </c>
      <c r="AF37" s="26" t="e">
        <f t="shared" ca="1" si="19"/>
        <v>#N/A</v>
      </c>
      <c r="AG37" s="26" t="e">
        <f t="shared" ca="1" si="19"/>
        <v>#N/A</v>
      </c>
      <c r="AH37" s="26" t="e">
        <f t="shared" ca="1" si="19"/>
        <v>#N/A</v>
      </c>
      <c r="AI37" s="25"/>
      <c r="AJ37" s="25"/>
      <c r="AK37" s="25"/>
      <c r="AL37" s="25"/>
      <c r="AM37" s="25"/>
      <c r="AN37" s="25"/>
      <c r="AO37" s="25"/>
      <c r="AP37" s="25"/>
      <c r="AQ37" s="25"/>
      <c r="AR37" s="25"/>
      <c r="AS37" s="25"/>
      <c r="AT37" s="25"/>
    </row>
    <row r="38" spans="1:46" x14ac:dyDescent="0.35">
      <c r="A38" s="23">
        <v>37498</v>
      </c>
      <c r="B38" s="26">
        <f t="shared" ca="1" si="17"/>
        <v>196.38</v>
      </c>
      <c r="C38" s="26">
        <f t="shared" ca="1" si="17"/>
        <v>205.91</v>
      </c>
      <c r="D38" s="26">
        <f t="shared" ca="1" si="17"/>
        <v>198.56</v>
      </c>
      <c r="E38" s="26">
        <f t="shared" ca="1" si="17"/>
        <v>194.63</v>
      </c>
      <c r="F38" s="26">
        <f t="shared" ca="1" si="17"/>
        <v>177.09</v>
      </c>
      <c r="G38" s="26">
        <f t="shared" ca="1" si="17"/>
        <v>189.9</v>
      </c>
      <c r="H38" s="26">
        <f t="shared" ca="1" si="17"/>
        <v>192.13</v>
      </c>
      <c r="I38" s="26">
        <f t="shared" ca="1" si="17"/>
        <v>199.59</v>
      </c>
      <c r="J38" s="26">
        <f t="shared" ca="1" si="17"/>
        <v>218.5</v>
      </c>
      <c r="K38" s="26">
        <f t="shared" ca="1" si="17"/>
        <v>509.56</v>
      </c>
      <c r="L38" s="26">
        <f t="shared" ca="1" si="17"/>
        <v>472.62520000000001</v>
      </c>
      <c r="M38" s="26">
        <f t="shared" ca="1" si="17"/>
        <v>730.2</v>
      </c>
      <c r="N38" s="26">
        <f t="shared" ca="1" si="17"/>
        <v>1152.29</v>
      </c>
      <c r="O38" s="26">
        <f t="shared" ca="1" si="17"/>
        <v>1407.94</v>
      </c>
      <c r="P38" s="26">
        <f t="shared" ca="1" si="17"/>
        <v>1300.7</v>
      </c>
      <c r="Q38" s="26">
        <f t="shared" ca="1" si="16"/>
        <v>1340.53</v>
      </c>
      <c r="R38" s="26">
        <f t="shared" ca="1" si="16"/>
        <v>138.59</v>
      </c>
      <c r="S38" s="26">
        <f t="shared" ca="1" si="16"/>
        <v>211.59</v>
      </c>
      <c r="T38" s="26">
        <f t="shared" ca="1" si="13"/>
        <v>573.08100000000002</v>
      </c>
      <c r="U38" s="26">
        <f t="shared" ca="1" si="20"/>
        <v>119.7912</v>
      </c>
      <c r="V38" s="26">
        <f t="shared" ca="1" si="20"/>
        <v>118.9816</v>
      </c>
      <c r="W38" s="26">
        <f t="shared" ca="1" si="20"/>
        <v>121.3797</v>
      </c>
      <c r="X38" s="26">
        <f t="shared" ca="1" si="20"/>
        <v>119.7495</v>
      </c>
      <c r="Y38" s="26">
        <f t="shared" ca="1" si="20"/>
        <v>118.6764</v>
      </c>
      <c r="Z38" s="26">
        <f t="shared" ca="1" si="20"/>
        <v>118.8976</v>
      </c>
      <c r="AA38" s="26">
        <f t="shared" ca="1" si="20"/>
        <v>119.6591</v>
      </c>
      <c r="AB38" s="26">
        <f t="shared" ca="1" si="20"/>
        <v>118.4765</v>
      </c>
      <c r="AC38" s="26">
        <f t="shared" ca="1" si="20"/>
        <v>122.04819999999999</v>
      </c>
      <c r="AD38" s="26">
        <f t="shared" ca="1" si="20"/>
        <v>73.67</v>
      </c>
      <c r="AE38" s="26" t="e">
        <f t="shared" ca="1" si="19"/>
        <v>#N/A</v>
      </c>
      <c r="AF38" s="26" t="e">
        <f t="shared" ca="1" si="19"/>
        <v>#N/A</v>
      </c>
      <c r="AG38" s="26" t="e">
        <f t="shared" ca="1" si="19"/>
        <v>#N/A</v>
      </c>
      <c r="AH38" s="26" t="e">
        <f t="shared" ca="1" si="19"/>
        <v>#N/A</v>
      </c>
      <c r="AI38" s="25"/>
      <c r="AJ38" s="25"/>
      <c r="AK38" s="25"/>
      <c r="AL38" s="25"/>
      <c r="AM38" s="25"/>
      <c r="AN38" s="25"/>
      <c r="AO38" s="25"/>
      <c r="AP38" s="25"/>
      <c r="AQ38" s="25"/>
      <c r="AR38" s="25"/>
      <c r="AS38" s="25"/>
      <c r="AT38" s="25"/>
    </row>
    <row r="39" spans="1:46" x14ac:dyDescent="0.35">
      <c r="A39" s="23">
        <v>37529</v>
      </c>
      <c r="B39" s="26">
        <f t="shared" ca="1" si="17"/>
        <v>199.38</v>
      </c>
      <c r="C39" s="26">
        <f t="shared" ca="1" si="17"/>
        <v>211.08</v>
      </c>
      <c r="D39" s="26">
        <f t="shared" ca="1" si="17"/>
        <v>202.57</v>
      </c>
      <c r="E39" s="26">
        <f t="shared" ca="1" si="17"/>
        <v>197.43</v>
      </c>
      <c r="F39" s="26">
        <f t="shared" ca="1" si="17"/>
        <v>178.46</v>
      </c>
      <c r="G39" s="26">
        <f t="shared" ca="1" si="17"/>
        <v>192</v>
      </c>
      <c r="H39" s="26">
        <f t="shared" ca="1" si="17"/>
        <v>195.32</v>
      </c>
      <c r="I39" s="26">
        <f t="shared" ca="1" si="17"/>
        <v>204.31</v>
      </c>
      <c r="J39" s="26">
        <f t="shared" ca="1" si="17"/>
        <v>225.58</v>
      </c>
      <c r="K39" s="26">
        <f t="shared" ca="1" si="17"/>
        <v>502.87</v>
      </c>
      <c r="L39" s="26">
        <f t="shared" ca="1" si="17"/>
        <v>466.87830000000002</v>
      </c>
      <c r="M39" s="26">
        <f t="shared" ca="1" si="17"/>
        <v>714.62</v>
      </c>
      <c r="N39" s="26">
        <f t="shared" ca="1" si="17"/>
        <v>1174.4100000000001</v>
      </c>
      <c r="O39" s="26">
        <f t="shared" ca="1" si="17"/>
        <v>1466.62</v>
      </c>
      <c r="P39" s="26">
        <f t="shared" ca="1" si="17"/>
        <v>1325.44</v>
      </c>
      <c r="Q39" s="26">
        <f t="shared" ca="1" si="17"/>
        <v>1366.3</v>
      </c>
      <c r="R39" s="26">
        <f ca="1">IFERROR(VLOOKUP($A39,INDIRECT("US!"&amp;R$3&amp;":"&amp;R$4),2,0),NA())</f>
        <v>141.99</v>
      </c>
      <c r="S39" s="26">
        <f ca="1">IFERROR(VLOOKUP($A39,INDIRECT("US!"&amp;S$3&amp;":"&amp;S$4),2,0),NA())</f>
        <v>213.88</v>
      </c>
      <c r="T39" s="26">
        <f t="shared" ca="1" si="13"/>
        <v>574.79999999999995</v>
      </c>
      <c r="U39" s="26">
        <f t="shared" ca="1" si="20"/>
        <v>122.2276</v>
      </c>
      <c r="V39" s="26">
        <f t="shared" ca="1" si="20"/>
        <v>121.15349999999999</v>
      </c>
      <c r="W39" s="26">
        <f t="shared" ca="1" si="20"/>
        <v>123.3643</v>
      </c>
      <c r="X39" s="26">
        <f t="shared" ca="1" si="20"/>
        <v>121.5356</v>
      </c>
      <c r="Y39" s="26">
        <f t="shared" ca="1" si="20"/>
        <v>119.92749999999999</v>
      </c>
      <c r="Z39" s="26">
        <f t="shared" ca="1" si="20"/>
        <v>120.97150000000001</v>
      </c>
      <c r="AA39" s="26">
        <f t="shared" ca="1" si="20"/>
        <v>122.2911</v>
      </c>
      <c r="AB39" s="26">
        <f t="shared" ca="1" si="20"/>
        <v>121.4665</v>
      </c>
      <c r="AC39" s="26">
        <f t="shared" ca="1" si="20"/>
        <v>125.2067</v>
      </c>
      <c r="AD39" s="26">
        <f t="shared" ca="1" si="20"/>
        <v>72.150000000000006</v>
      </c>
      <c r="AE39" s="26" t="e">
        <f t="shared" ca="1" si="19"/>
        <v>#N/A</v>
      </c>
      <c r="AF39" s="26" t="e">
        <f t="shared" ca="1" si="19"/>
        <v>#N/A</v>
      </c>
      <c r="AG39" s="26" t="e">
        <f t="shared" ca="1" si="19"/>
        <v>#N/A</v>
      </c>
      <c r="AH39" s="26" t="e">
        <f t="shared" ca="1" si="19"/>
        <v>#N/A</v>
      </c>
      <c r="AI39" s="25"/>
      <c r="AJ39" s="25"/>
      <c r="AK39" s="25"/>
      <c r="AL39" s="25"/>
      <c r="AM39" s="25"/>
      <c r="AN39" s="25"/>
      <c r="AO39" s="25"/>
      <c r="AP39" s="25"/>
      <c r="AQ39" s="25"/>
      <c r="AR39" s="25"/>
      <c r="AS39" s="25"/>
      <c r="AT39" s="25"/>
    </row>
    <row r="40" spans="1:46" x14ac:dyDescent="0.35">
      <c r="A40" s="23">
        <v>37560</v>
      </c>
      <c r="B40" s="26">
        <f t="shared" ca="1" si="17"/>
        <v>198.96</v>
      </c>
      <c r="C40" s="26">
        <f t="shared" ca="1" si="17"/>
        <v>210.09</v>
      </c>
      <c r="D40" s="26">
        <f t="shared" ca="1" si="17"/>
        <v>199.15</v>
      </c>
      <c r="E40" s="26">
        <f t="shared" ca="1" si="17"/>
        <v>195.12</v>
      </c>
      <c r="F40" s="26">
        <f t="shared" ca="1" si="17"/>
        <v>178.84</v>
      </c>
      <c r="G40" s="26">
        <f t="shared" ca="1" si="17"/>
        <v>192.27</v>
      </c>
      <c r="H40" s="26">
        <f t="shared" ca="1" si="17"/>
        <v>194.92</v>
      </c>
      <c r="I40" s="26">
        <f t="shared" ca="1" si="17"/>
        <v>201.88</v>
      </c>
      <c r="J40" s="26">
        <f t="shared" ca="1" si="17"/>
        <v>219.57</v>
      </c>
      <c r="K40" s="26">
        <f t="shared" ca="1" si="17"/>
        <v>498.48</v>
      </c>
      <c r="L40" s="26">
        <f t="shared" ca="1" si="17"/>
        <v>462.48520000000002</v>
      </c>
      <c r="M40" s="26">
        <f t="shared" ca="1" si="17"/>
        <v>712.25</v>
      </c>
      <c r="N40" s="26">
        <f t="shared" ca="1" si="17"/>
        <v>1172.28</v>
      </c>
      <c r="O40" s="26">
        <f t="shared" ref="O40:S55" ca="1" si="21">IFERROR(VLOOKUP($A40,INDIRECT("US!"&amp;O$3&amp;":"&amp;O$4),2,0),NA())</f>
        <v>1424.49</v>
      </c>
      <c r="P40" s="26">
        <f t="shared" ca="1" si="21"/>
        <v>1312.51</v>
      </c>
      <c r="Q40" s="26">
        <f t="shared" ca="1" si="21"/>
        <v>1331.85</v>
      </c>
      <c r="R40" s="26">
        <f t="shared" ca="1" si="21"/>
        <v>141.81</v>
      </c>
      <c r="S40" s="26">
        <f t="shared" ca="1" si="21"/>
        <v>212.71</v>
      </c>
      <c r="T40" s="26">
        <f t="shared" ca="1" si="13"/>
        <v>575.654</v>
      </c>
      <c r="U40" s="26">
        <f t="shared" ca="1" si="20"/>
        <v>121.4575</v>
      </c>
      <c r="V40" s="26">
        <f t="shared" ca="1" si="20"/>
        <v>120.554</v>
      </c>
      <c r="W40" s="26">
        <f t="shared" ca="1" si="20"/>
        <v>121.9924</v>
      </c>
      <c r="X40" s="26">
        <f t="shared" ca="1" si="20"/>
        <v>120.2338</v>
      </c>
      <c r="Y40" s="26">
        <f t="shared" ca="1" si="20"/>
        <v>120.07729999999999</v>
      </c>
      <c r="Z40" s="26">
        <f t="shared" ca="1" si="20"/>
        <v>120.68389999999999</v>
      </c>
      <c r="AA40" s="26">
        <f t="shared" ca="1" si="20"/>
        <v>121.51439999999999</v>
      </c>
      <c r="AB40" s="26">
        <f t="shared" ca="1" si="20"/>
        <v>120.2445</v>
      </c>
      <c r="AC40" s="26">
        <f t="shared" ca="1" si="20"/>
        <v>122.7298</v>
      </c>
      <c r="AD40" s="26">
        <f t="shared" ca="1" si="20"/>
        <v>74.760000000000005</v>
      </c>
      <c r="AE40" s="26" t="e">
        <f t="shared" ca="1" si="19"/>
        <v>#N/A</v>
      </c>
      <c r="AF40" s="26" t="e">
        <f t="shared" ca="1" si="19"/>
        <v>#N/A</v>
      </c>
      <c r="AG40" s="26" t="e">
        <f t="shared" ca="1" si="19"/>
        <v>#N/A</v>
      </c>
      <c r="AH40" s="26" t="e">
        <f t="shared" ca="1" si="19"/>
        <v>#N/A</v>
      </c>
      <c r="AI40" s="25"/>
      <c r="AJ40" s="25"/>
      <c r="AK40" s="25"/>
      <c r="AL40" s="25"/>
      <c r="AM40" s="25"/>
      <c r="AN40" s="25"/>
      <c r="AO40" s="25"/>
      <c r="AP40" s="25"/>
      <c r="AQ40" s="25"/>
      <c r="AR40" s="25"/>
      <c r="AS40" s="25"/>
      <c r="AT40" s="25"/>
    </row>
    <row r="41" spans="1:46" x14ac:dyDescent="0.35">
      <c r="A41" s="23">
        <v>37589</v>
      </c>
      <c r="B41" s="26">
        <f t="shared" ref="B41:Q57" ca="1" si="22">IFERROR(VLOOKUP($A41,INDIRECT("US!"&amp;B$3&amp;":"&amp;B$4),2,0),NA())</f>
        <v>198</v>
      </c>
      <c r="C41" s="26">
        <f t="shared" ca="1" si="22"/>
        <v>209.53</v>
      </c>
      <c r="D41" s="26">
        <f t="shared" ca="1" si="22"/>
        <v>201.96</v>
      </c>
      <c r="E41" s="26">
        <f t="shared" ca="1" si="22"/>
        <v>199.93</v>
      </c>
      <c r="F41" s="26">
        <f t="shared" ca="1" si="22"/>
        <v>178.81</v>
      </c>
      <c r="G41" s="26">
        <f t="shared" ca="1" si="22"/>
        <v>191.94</v>
      </c>
      <c r="H41" s="26">
        <f t="shared" ca="1" si="22"/>
        <v>194.33</v>
      </c>
      <c r="I41" s="26">
        <f t="shared" ca="1" si="22"/>
        <v>201.89</v>
      </c>
      <c r="J41" s="26">
        <f t="shared" ca="1" si="22"/>
        <v>220.69</v>
      </c>
      <c r="K41" s="26">
        <f t="shared" ca="1" si="22"/>
        <v>529.36</v>
      </c>
      <c r="L41" s="26">
        <f t="shared" ca="1" si="22"/>
        <v>490.78339999999997</v>
      </c>
      <c r="M41" s="26">
        <f t="shared" ca="1" si="22"/>
        <v>760.61</v>
      </c>
      <c r="N41" s="26">
        <f t="shared" ca="1" si="22"/>
        <v>1161.3499999999999</v>
      </c>
      <c r="O41" s="26">
        <f t="shared" ca="1" si="22"/>
        <v>1408.74</v>
      </c>
      <c r="P41" s="26">
        <f t="shared" ca="1" si="22"/>
        <v>1326.49</v>
      </c>
      <c r="Q41" s="26">
        <f t="shared" ca="1" si="21"/>
        <v>1374.66</v>
      </c>
      <c r="R41" s="26">
        <f t="shared" ca="1" si="21"/>
        <v>139.97</v>
      </c>
      <c r="S41" s="26">
        <f t="shared" ca="1" si="21"/>
        <v>211.87</v>
      </c>
      <c r="T41" s="26">
        <f t="shared" ca="1" si="13"/>
        <v>575.654</v>
      </c>
      <c r="U41" s="26">
        <f t="shared" ca="1" si="20"/>
        <v>121.7067</v>
      </c>
      <c r="V41" s="26">
        <f t="shared" ca="1" si="20"/>
        <v>121.21040000000001</v>
      </c>
      <c r="W41" s="26">
        <f t="shared" ca="1" si="20"/>
        <v>123.3078</v>
      </c>
      <c r="X41" s="26">
        <f t="shared" ca="1" si="20"/>
        <v>121.46259999999999</v>
      </c>
      <c r="Y41" s="26">
        <f t="shared" ca="1" si="20"/>
        <v>120.40219999999999</v>
      </c>
      <c r="Z41" s="26">
        <f t="shared" ca="1" si="20"/>
        <v>121.1401</v>
      </c>
      <c r="AA41" s="26">
        <f t="shared" ca="1" si="20"/>
        <v>122.28879999999999</v>
      </c>
      <c r="AB41" s="26">
        <f t="shared" ca="1" si="20"/>
        <v>121.0591</v>
      </c>
      <c r="AC41" s="26">
        <f t="shared" ca="1" si="20"/>
        <v>122.8211</v>
      </c>
      <c r="AD41" s="26">
        <f t="shared" ca="1" si="20"/>
        <v>81.31</v>
      </c>
      <c r="AE41" s="26" t="e">
        <f t="shared" ca="1" si="19"/>
        <v>#N/A</v>
      </c>
      <c r="AF41" s="26" t="e">
        <f t="shared" ca="1" si="19"/>
        <v>#N/A</v>
      </c>
      <c r="AG41" s="26" t="e">
        <f t="shared" ca="1" si="19"/>
        <v>#N/A</v>
      </c>
      <c r="AH41" s="26" t="e">
        <f t="shared" ca="1" si="19"/>
        <v>#N/A</v>
      </c>
      <c r="AI41" s="25"/>
      <c r="AJ41" s="25"/>
      <c r="AK41" s="25"/>
      <c r="AL41" s="25"/>
      <c r="AM41" s="25"/>
      <c r="AN41" s="25"/>
      <c r="AO41" s="25"/>
      <c r="AP41" s="25"/>
      <c r="AQ41" s="25"/>
      <c r="AR41" s="25"/>
      <c r="AS41" s="25"/>
      <c r="AT41" s="25"/>
    </row>
    <row r="42" spans="1:46" x14ac:dyDescent="0.35">
      <c r="A42" s="23">
        <v>37621</v>
      </c>
      <c r="B42" s="26">
        <f t="shared" ca="1" si="22"/>
        <v>201.48</v>
      </c>
      <c r="C42" s="26">
        <f t="shared" ca="1" si="22"/>
        <v>215.31</v>
      </c>
      <c r="D42" s="26">
        <f t="shared" ca="1" si="22"/>
        <v>208.01</v>
      </c>
      <c r="E42" s="26">
        <f t="shared" ca="1" si="22"/>
        <v>206.4</v>
      </c>
      <c r="F42" s="26">
        <f t="shared" ca="1" si="22"/>
        <v>180.64</v>
      </c>
      <c r="G42" s="26">
        <f t="shared" ca="1" si="22"/>
        <v>194.71</v>
      </c>
      <c r="H42" s="26">
        <f t="shared" ca="1" si="22"/>
        <v>198.21</v>
      </c>
      <c r="I42" s="26">
        <f t="shared" ca="1" si="22"/>
        <v>207.8</v>
      </c>
      <c r="J42" s="26">
        <f t="shared" ca="1" si="22"/>
        <v>229.77</v>
      </c>
      <c r="K42" s="26">
        <f t="shared" ca="1" si="22"/>
        <v>536.76</v>
      </c>
      <c r="L42" s="26">
        <f t="shared" ca="1" si="22"/>
        <v>497.31619999999998</v>
      </c>
      <c r="M42" s="26">
        <f t="shared" ca="1" si="22"/>
        <v>774.59</v>
      </c>
      <c r="N42" s="26">
        <f t="shared" ca="1" si="22"/>
        <v>1182.96</v>
      </c>
      <c r="O42" s="26">
        <f t="shared" ca="1" si="22"/>
        <v>1466.45</v>
      </c>
      <c r="P42" s="26">
        <f t="shared" ca="1" si="22"/>
        <v>1362.34</v>
      </c>
      <c r="Q42" s="26">
        <f t="shared" ca="1" si="21"/>
        <v>1432.09</v>
      </c>
      <c r="R42" s="26">
        <f t="shared" ca="1" si="21"/>
        <v>143.91</v>
      </c>
      <c r="S42" s="26">
        <f t="shared" ca="1" si="21"/>
        <v>215.25</v>
      </c>
      <c r="T42" s="26">
        <f t="shared" ca="1" si="13"/>
        <v>577.24900000000002</v>
      </c>
      <c r="U42" s="26">
        <f t="shared" ca="1" si="20"/>
        <v>123.7561</v>
      </c>
      <c r="V42" s="26">
        <f t="shared" ca="1" si="20"/>
        <v>123.48009999999999</v>
      </c>
      <c r="W42" s="26">
        <f t="shared" ca="1" si="20"/>
        <v>125.5716</v>
      </c>
      <c r="X42" s="26">
        <f t="shared" ca="1" si="20"/>
        <v>123.2919</v>
      </c>
      <c r="Y42" s="26">
        <f t="shared" ca="1" si="20"/>
        <v>121.4074</v>
      </c>
      <c r="Z42" s="26">
        <f t="shared" ca="1" si="20"/>
        <v>123.0132</v>
      </c>
      <c r="AA42" s="26">
        <f t="shared" ca="1" si="20"/>
        <v>124.8015</v>
      </c>
      <c r="AB42" s="26">
        <f t="shared" ca="1" si="20"/>
        <v>123.81529999999999</v>
      </c>
      <c r="AC42" s="26">
        <f t="shared" ca="1" si="20"/>
        <v>125.9284</v>
      </c>
      <c r="AD42" s="26">
        <f t="shared" ca="1" si="20"/>
        <v>83.08</v>
      </c>
      <c r="AE42" s="26" t="e">
        <f t="shared" ca="1" si="19"/>
        <v>#N/A</v>
      </c>
      <c r="AF42" s="26" t="e">
        <f t="shared" ca="1" si="19"/>
        <v>#N/A</v>
      </c>
      <c r="AG42" s="26" t="e">
        <f t="shared" ca="1" si="19"/>
        <v>#N/A</v>
      </c>
      <c r="AH42" s="26" t="e">
        <f t="shared" ca="1" si="19"/>
        <v>#N/A</v>
      </c>
      <c r="AI42" s="25"/>
      <c r="AJ42" s="25"/>
      <c r="AK42" s="25"/>
      <c r="AL42" s="25"/>
      <c r="AM42" s="25"/>
      <c r="AN42" s="25"/>
      <c r="AO42" s="25"/>
      <c r="AP42" s="25"/>
      <c r="AQ42" s="25"/>
      <c r="AR42" s="25"/>
      <c r="AS42" s="25"/>
      <c r="AT42" s="25"/>
    </row>
    <row r="43" spans="1:46" x14ac:dyDescent="0.35">
      <c r="A43" s="23">
        <v>37652</v>
      </c>
      <c r="B43" s="26">
        <f t="shared" ca="1" si="22"/>
        <v>201.48</v>
      </c>
      <c r="C43" s="26">
        <f t="shared" ca="1" si="22"/>
        <v>215.62</v>
      </c>
      <c r="D43" s="26">
        <f t="shared" ca="1" si="22"/>
        <v>208.66</v>
      </c>
      <c r="E43" s="26">
        <f t="shared" ca="1" si="22"/>
        <v>207.51</v>
      </c>
      <c r="F43" s="26">
        <f t="shared" ca="1" si="22"/>
        <v>180.96</v>
      </c>
      <c r="G43" s="26">
        <f t="shared" ca="1" si="22"/>
        <v>194.97</v>
      </c>
      <c r="H43" s="26">
        <f t="shared" ca="1" si="22"/>
        <v>198.25</v>
      </c>
      <c r="I43" s="26">
        <f t="shared" ca="1" si="22"/>
        <v>207.62</v>
      </c>
      <c r="J43" s="26">
        <f t="shared" ca="1" si="22"/>
        <v>229.78</v>
      </c>
      <c r="K43" s="26">
        <f t="shared" ca="1" si="22"/>
        <v>554.63</v>
      </c>
      <c r="L43" s="26">
        <f t="shared" ca="1" si="22"/>
        <v>512.02279999999996</v>
      </c>
      <c r="M43" s="26">
        <f t="shared" ca="1" si="22"/>
        <v>819.99</v>
      </c>
      <c r="N43" s="26">
        <f t="shared" ca="1" si="22"/>
        <v>1179.56</v>
      </c>
      <c r="O43" s="26">
        <f t="shared" ca="1" si="22"/>
        <v>1461.49</v>
      </c>
      <c r="P43" s="26">
        <f t="shared" ca="1" si="22"/>
        <v>1367.16</v>
      </c>
      <c r="Q43" s="26">
        <f t="shared" ca="1" si="21"/>
        <v>1441.12</v>
      </c>
      <c r="R43" s="26">
        <f t="shared" ca="1" si="21"/>
        <v>143.91</v>
      </c>
      <c r="S43" s="26">
        <f t="shared" ca="1" si="21"/>
        <v>215.51</v>
      </c>
      <c r="T43" s="26">
        <f t="shared" ca="1" si="13"/>
        <v>577.822</v>
      </c>
      <c r="U43" s="26">
        <f t="shared" ca="1" si="20"/>
        <v>125.0485</v>
      </c>
      <c r="V43" s="26">
        <f t="shared" ca="1" si="20"/>
        <v>124.7929</v>
      </c>
      <c r="W43" s="26">
        <f t="shared" ca="1" si="20"/>
        <v>126.87309999999999</v>
      </c>
      <c r="X43" s="26">
        <f t="shared" ca="1" si="20"/>
        <v>124.2591</v>
      </c>
      <c r="Y43" s="26">
        <f t="shared" ca="1" si="20"/>
        <v>122.00020000000001</v>
      </c>
      <c r="Z43" s="26">
        <f t="shared" ca="1" si="20"/>
        <v>124.0458</v>
      </c>
      <c r="AA43" s="26">
        <f t="shared" ca="1" si="20"/>
        <v>126.20820000000001</v>
      </c>
      <c r="AB43" s="26">
        <f t="shared" ca="1" si="20"/>
        <v>125.4892</v>
      </c>
      <c r="AC43" s="26">
        <f t="shared" ca="1" si="20"/>
        <v>128.11240000000001</v>
      </c>
      <c r="AD43" s="26">
        <f t="shared" ca="1" si="20"/>
        <v>87.89</v>
      </c>
      <c r="AE43" s="26" t="e">
        <f t="shared" ca="1" si="19"/>
        <v>#N/A</v>
      </c>
      <c r="AF43" s="26" t="e">
        <f t="shared" ca="1" si="19"/>
        <v>#N/A</v>
      </c>
      <c r="AG43" s="26" t="e">
        <f t="shared" ca="1" si="19"/>
        <v>#N/A</v>
      </c>
      <c r="AH43" s="26" t="e">
        <f t="shared" ca="1" si="19"/>
        <v>#N/A</v>
      </c>
      <c r="AI43" s="25"/>
      <c r="AJ43" s="25"/>
      <c r="AK43" s="25"/>
      <c r="AL43" s="25"/>
      <c r="AM43" s="25"/>
      <c r="AN43" s="25"/>
      <c r="AO43" s="25"/>
      <c r="AP43" s="25"/>
      <c r="AQ43" s="25"/>
      <c r="AR43" s="25"/>
      <c r="AS43" s="25"/>
      <c r="AT43" s="25"/>
    </row>
    <row r="44" spans="1:46" x14ac:dyDescent="0.35">
      <c r="A44" s="23">
        <v>37680</v>
      </c>
      <c r="B44" s="26">
        <f t="shared" ca="1" si="22"/>
        <v>203.83</v>
      </c>
      <c r="C44" s="26">
        <f t="shared" ca="1" si="22"/>
        <v>219.57</v>
      </c>
      <c r="D44" s="26">
        <f t="shared" ca="1" si="22"/>
        <v>212.78</v>
      </c>
      <c r="E44" s="26">
        <f t="shared" ca="1" si="22"/>
        <v>212.23</v>
      </c>
      <c r="F44" s="26">
        <f t="shared" ca="1" si="22"/>
        <v>181.85</v>
      </c>
      <c r="G44" s="26">
        <f t="shared" ca="1" si="22"/>
        <v>196.81</v>
      </c>
      <c r="H44" s="26">
        <f t="shared" ca="1" si="22"/>
        <v>201.27</v>
      </c>
      <c r="I44" s="26">
        <f t="shared" ca="1" si="22"/>
        <v>212.28</v>
      </c>
      <c r="J44" s="26">
        <f t="shared" ca="1" si="22"/>
        <v>236.54</v>
      </c>
      <c r="K44" s="26">
        <f t="shared" ca="1" si="22"/>
        <v>561.47</v>
      </c>
      <c r="L44" s="26">
        <f t="shared" ca="1" si="22"/>
        <v>518.26859999999999</v>
      </c>
      <c r="M44" s="26">
        <f t="shared" ca="1" si="22"/>
        <v>830.89</v>
      </c>
      <c r="N44" s="26">
        <f t="shared" ca="1" si="22"/>
        <v>1192.3</v>
      </c>
      <c r="O44" s="26">
        <f t="shared" ca="1" si="22"/>
        <v>1505.73</v>
      </c>
      <c r="P44" s="26">
        <f t="shared" ca="1" si="22"/>
        <v>1392.34</v>
      </c>
      <c r="Q44" s="26">
        <f t="shared" ca="1" si="21"/>
        <v>1480.57</v>
      </c>
      <c r="R44" s="26">
        <f t="shared" ca="1" si="21"/>
        <v>146.54</v>
      </c>
      <c r="S44" s="26">
        <f t="shared" ca="1" si="21"/>
        <v>218.06</v>
      </c>
      <c r="T44" s="26">
        <f t="shared" ca="1" si="13"/>
        <v>578.32600000000002</v>
      </c>
      <c r="U44" s="26">
        <f t="shared" ca="1" si="20"/>
        <v>125.5562</v>
      </c>
      <c r="V44" s="26">
        <f t="shared" ca="1" si="20"/>
        <v>126.0262</v>
      </c>
      <c r="W44" s="26">
        <f t="shared" ca="1" si="20"/>
        <v>127.53189999999999</v>
      </c>
      <c r="X44" s="26">
        <f t="shared" ca="1" si="20"/>
        <v>124.30070000000001</v>
      </c>
      <c r="Y44" s="26">
        <f t="shared" ca="1" si="20"/>
        <v>122.54900000000001</v>
      </c>
      <c r="Z44" s="26">
        <f t="shared" ca="1" si="20"/>
        <v>125.1439</v>
      </c>
      <c r="AA44" s="26">
        <f t="shared" ca="1" si="20"/>
        <v>127.5407</v>
      </c>
      <c r="AB44" s="26">
        <f t="shared" ca="1" si="20"/>
        <v>126.93989999999999</v>
      </c>
      <c r="AC44" s="26">
        <f t="shared" ca="1" si="20"/>
        <v>126.98480000000001</v>
      </c>
      <c r="AD44" s="26">
        <f t="shared" ca="1" si="20"/>
        <v>88.39</v>
      </c>
      <c r="AE44" s="26" t="e">
        <f t="shared" ca="1" si="19"/>
        <v>#N/A</v>
      </c>
      <c r="AF44" s="26" t="e">
        <f t="shared" ca="1" si="19"/>
        <v>#N/A</v>
      </c>
      <c r="AG44" s="26" t="e">
        <f t="shared" ca="1" si="19"/>
        <v>#N/A</v>
      </c>
      <c r="AH44" s="26" t="e">
        <f t="shared" ca="1" si="19"/>
        <v>#N/A</v>
      </c>
      <c r="AI44" s="25"/>
      <c r="AJ44" s="25"/>
      <c r="AK44" s="25"/>
      <c r="AL44" s="25"/>
      <c r="AM44" s="25"/>
      <c r="AN44" s="25"/>
      <c r="AO44" s="25"/>
      <c r="AP44" s="25"/>
      <c r="AQ44" s="25"/>
      <c r="AR44" s="25"/>
      <c r="AS44" s="25"/>
      <c r="AT44" s="25"/>
    </row>
    <row r="45" spans="1:46" x14ac:dyDescent="0.35">
      <c r="A45" s="23">
        <v>37711</v>
      </c>
      <c r="B45" s="26">
        <f t="shared" ca="1" si="22"/>
        <v>203.58</v>
      </c>
      <c r="C45" s="26">
        <f t="shared" ca="1" si="22"/>
        <v>219.48</v>
      </c>
      <c r="D45" s="26">
        <f t="shared" ca="1" si="22"/>
        <v>212.11</v>
      </c>
      <c r="E45" s="26">
        <f t="shared" ca="1" si="22"/>
        <v>213.36</v>
      </c>
      <c r="F45" s="26">
        <f t="shared" ca="1" si="22"/>
        <v>182.1</v>
      </c>
      <c r="G45" s="26">
        <f t="shared" ca="1" si="22"/>
        <v>196.88</v>
      </c>
      <c r="H45" s="26">
        <f t="shared" ca="1" si="22"/>
        <v>201.35</v>
      </c>
      <c r="I45" s="26">
        <f t="shared" ca="1" si="22"/>
        <v>212.16</v>
      </c>
      <c r="J45" s="26">
        <f t="shared" ca="1" si="22"/>
        <v>234.51</v>
      </c>
      <c r="K45" s="26">
        <f t="shared" ca="1" si="22"/>
        <v>577.62</v>
      </c>
      <c r="L45" s="26">
        <f t="shared" ca="1" si="22"/>
        <v>532.79160000000002</v>
      </c>
      <c r="M45" s="26">
        <f t="shared" ca="1" si="22"/>
        <v>858.83</v>
      </c>
      <c r="N45" s="26">
        <f t="shared" ca="1" si="22"/>
        <v>1192.25</v>
      </c>
      <c r="O45" s="26">
        <f t="shared" ca="1" si="22"/>
        <v>1486.8</v>
      </c>
      <c r="P45" s="26">
        <f t="shared" ca="1" si="22"/>
        <v>1395.05</v>
      </c>
      <c r="Q45" s="26">
        <f t="shared" ca="1" si="21"/>
        <v>1474.02</v>
      </c>
      <c r="R45" s="26">
        <f t="shared" ca="1" si="21"/>
        <v>146.29</v>
      </c>
      <c r="S45" s="26">
        <f t="shared" ca="1" si="21"/>
        <v>218.5</v>
      </c>
      <c r="T45" s="26">
        <f t="shared" ca="1" si="13"/>
        <v>579.01</v>
      </c>
      <c r="U45" s="26">
        <f t="shared" ca="1" si="20"/>
        <v>124.95959999999999</v>
      </c>
      <c r="V45" s="26">
        <f t="shared" ca="1" si="20"/>
        <v>125.6648</v>
      </c>
      <c r="W45" s="26">
        <f t="shared" ca="1" si="20"/>
        <v>126.9432</v>
      </c>
      <c r="X45" s="26">
        <f t="shared" ca="1" si="20"/>
        <v>124.7848</v>
      </c>
      <c r="Y45" s="26">
        <f t="shared" ca="1" si="20"/>
        <v>122.548</v>
      </c>
      <c r="Z45" s="26">
        <f t="shared" ca="1" si="20"/>
        <v>124.77670000000001</v>
      </c>
      <c r="AA45" s="26">
        <f t="shared" ca="1" si="20"/>
        <v>127.0116</v>
      </c>
      <c r="AB45" s="26">
        <f t="shared" ca="1" si="20"/>
        <v>126.3693</v>
      </c>
      <c r="AC45" s="26">
        <f t="shared" ca="1" si="20"/>
        <v>125.6433</v>
      </c>
      <c r="AD45" s="26">
        <f t="shared" ca="1" si="20"/>
        <v>90.26</v>
      </c>
      <c r="AE45" s="26" t="e">
        <f t="shared" ca="1" si="19"/>
        <v>#N/A</v>
      </c>
      <c r="AF45" s="26" t="e">
        <f t="shared" ca="1" si="19"/>
        <v>#N/A</v>
      </c>
      <c r="AG45" s="26" t="e">
        <f t="shared" ca="1" si="19"/>
        <v>#N/A</v>
      </c>
      <c r="AH45" s="26" t="e">
        <f t="shared" ca="1" si="19"/>
        <v>#N/A</v>
      </c>
      <c r="AI45" s="25"/>
      <c r="AJ45" s="25"/>
      <c r="AK45" s="25"/>
      <c r="AL45" s="25"/>
      <c r="AM45" s="25"/>
      <c r="AN45" s="25"/>
      <c r="AO45" s="25"/>
      <c r="AP45" s="25"/>
      <c r="AQ45" s="25"/>
      <c r="AR45" s="25"/>
      <c r="AS45" s="25"/>
      <c r="AT45" s="25"/>
    </row>
    <row r="46" spans="1:46" x14ac:dyDescent="0.35">
      <c r="A46" s="23">
        <v>37741</v>
      </c>
      <c r="B46" s="26">
        <f t="shared" ca="1" si="22"/>
        <v>204.51</v>
      </c>
      <c r="C46" s="26">
        <f t="shared" ca="1" si="22"/>
        <v>221.58</v>
      </c>
      <c r="D46" s="26">
        <f t="shared" ca="1" si="22"/>
        <v>215.89</v>
      </c>
      <c r="E46" s="26">
        <f t="shared" ca="1" si="22"/>
        <v>219.21</v>
      </c>
      <c r="F46" s="26">
        <f t="shared" ca="1" si="22"/>
        <v>182.71</v>
      </c>
      <c r="G46" s="26">
        <f t="shared" ca="1" si="22"/>
        <v>197.77</v>
      </c>
      <c r="H46" s="26">
        <f t="shared" ca="1" si="22"/>
        <v>203.01</v>
      </c>
      <c r="I46" s="26">
        <f t="shared" ca="1" si="22"/>
        <v>214.93</v>
      </c>
      <c r="J46" s="26">
        <f t="shared" ca="1" si="22"/>
        <v>239.3</v>
      </c>
      <c r="K46" s="26">
        <f t="shared" ca="1" si="22"/>
        <v>611.89</v>
      </c>
      <c r="L46" s="26">
        <f t="shared" ca="1" si="22"/>
        <v>563.07010000000002</v>
      </c>
      <c r="M46" s="26">
        <f t="shared" ca="1" si="22"/>
        <v>924.08</v>
      </c>
      <c r="N46" s="26">
        <f t="shared" ca="1" si="22"/>
        <v>1194.6199999999999</v>
      </c>
      <c r="O46" s="26">
        <f t="shared" ca="1" si="22"/>
        <v>1501.89</v>
      </c>
      <c r="P46" s="26">
        <f t="shared" ca="1" si="22"/>
        <v>1416.16</v>
      </c>
      <c r="Q46" s="26">
        <f t="shared" ca="1" si="21"/>
        <v>1526.91</v>
      </c>
      <c r="R46" s="26">
        <f t="shared" ca="1" si="21"/>
        <v>147.5</v>
      </c>
      <c r="S46" s="26">
        <f t="shared" ca="1" si="21"/>
        <v>219.54</v>
      </c>
      <c r="T46" s="26">
        <f t="shared" ca="1" si="13"/>
        <v>579.55600000000004</v>
      </c>
      <c r="U46" s="26">
        <f t="shared" ref="U46:AD55" ca="1" si="23">IFERROR(VLOOKUP($A46,INDIRECT("EU!"&amp;U$3&amp;":"&amp;U$4),2,0),NA())</f>
        <v>124.93940000000001</v>
      </c>
      <c r="V46" s="26">
        <f t="shared" ca="1" si="23"/>
        <v>125.90900000000001</v>
      </c>
      <c r="W46" s="26">
        <f t="shared" ca="1" si="23"/>
        <v>127.7188</v>
      </c>
      <c r="X46" s="26">
        <f t="shared" ca="1" si="23"/>
        <v>127.15519999999999</v>
      </c>
      <c r="Y46" s="26">
        <f t="shared" ca="1" si="23"/>
        <v>122.80240000000001</v>
      </c>
      <c r="Z46" s="26">
        <f t="shared" ca="1" si="23"/>
        <v>125.1003</v>
      </c>
      <c r="AA46" s="26">
        <f t="shared" ca="1" si="23"/>
        <v>127.40430000000001</v>
      </c>
      <c r="AB46" s="26">
        <f t="shared" ca="1" si="23"/>
        <v>126.70950000000001</v>
      </c>
      <c r="AC46" s="26">
        <f t="shared" ca="1" si="23"/>
        <v>125.3107</v>
      </c>
      <c r="AD46" s="26">
        <f t="shared" ca="1" si="23"/>
        <v>95.56</v>
      </c>
      <c r="AE46" s="26" t="e">
        <f t="shared" ref="AE46:AH65" ca="1" si="24">IFERROR(VLOOKUP($A46,INDIRECT("EM!"&amp;AE$3&amp;":"&amp;AE$4),2,0),NA())</f>
        <v>#N/A</v>
      </c>
      <c r="AF46" s="26" t="e">
        <f t="shared" ca="1" si="24"/>
        <v>#N/A</v>
      </c>
      <c r="AG46" s="26" t="e">
        <f t="shared" ca="1" si="24"/>
        <v>#N/A</v>
      </c>
      <c r="AH46" s="26" t="e">
        <f t="shared" ca="1" si="24"/>
        <v>#N/A</v>
      </c>
      <c r="AI46" s="25"/>
      <c r="AJ46" s="25"/>
      <c r="AK46" s="25"/>
      <c r="AL46" s="25"/>
      <c r="AM46" s="25"/>
      <c r="AN46" s="25"/>
      <c r="AO46" s="25"/>
      <c r="AP46" s="25"/>
      <c r="AQ46" s="25"/>
      <c r="AR46" s="25"/>
      <c r="AS46" s="25"/>
      <c r="AT46" s="25"/>
    </row>
    <row r="47" spans="1:46" x14ac:dyDescent="0.35">
      <c r="A47" s="23">
        <v>37771</v>
      </c>
      <c r="B47" s="26">
        <f t="shared" ca="1" si="22"/>
        <v>207.38</v>
      </c>
      <c r="C47" s="26">
        <f t="shared" ca="1" si="22"/>
        <v>227.7</v>
      </c>
      <c r="D47" s="26">
        <f t="shared" ca="1" si="22"/>
        <v>222.62</v>
      </c>
      <c r="E47" s="26">
        <f t="shared" ca="1" si="22"/>
        <v>227.36</v>
      </c>
      <c r="F47" s="26">
        <f t="shared" ca="1" si="22"/>
        <v>183.15</v>
      </c>
      <c r="G47" s="26">
        <f t="shared" ca="1" si="22"/>
        <v>199.51</v>
      </c>
      <c r="H47" s="26">
        <f t="shared" ca="1" si="22"/>
        <v>208.02</v>
      </c>
      <c r="I47" s="26">
        <f t="shared" ca="1" si="22"/>
        <v>221.9</v>
      </c>
      <c r="J47" s="26">
        <f t="shared" ca="1" si="22"/>
        <v>252.35</v>
      </c>
      <c r="K47" s="26">
        <f t="shared" ca="1" si="22"/>
        <v>618.21</v>
      </c>
      <c r="L47" s="26">
        <f t="shared" ca="1" si="22"/>
        <v>567.95219999999995</v>
      </c>
      <c r="M47" s="26">
        <f t="shared" ca="1" si="22"/>
        <v>944.24</v>
      </c>
      <c r="N47" s="26">
        <f t="shared" ca="1" si="22"/>
        <v>1213.1600000000001</v>
      </c>
      <c r="O47" s="26">
        <f t="shared" ca="1" si="22"/>
        <v>1586.34</v>
      </c>
      <c r="P47" s="26">
        <f t="shared" ca="1" si="22"/>
        <v>1453.69</v>
      </c>
      <c r="Q47" s="26">
        <f t="shared" ca="1" si="21"/>
        <v>1605.23</v>
      </c>
      <c r="R47" s="26">
        <f t="shared" ca="1" si="21"/>
        <v>151.94999999999999</v>
      </c>
      <c r="S47" s="26">
        <f t="shared" ca="1" si="21"/>
        <v>222.54</v>
      </c>
      <c r="T47" s="26">
        <f t="shared" ca="1" si="13"/>
        <v>579.55600000000004</v>
      </c>
      <c r="U47" s="26">
        <f t="shared" ca="1" si="23"/>
        <v>127.1871</v>
      </c>
      <c r="V47" s="26">
        <f t="shared" ca="1" si="23"/>
        <v>128.6241</v>
      </c>
      <c r="W47" s="26">
        <f t="shared" ca="1" si="23"/>
        <v>130.0564</v>
      </c>
      <c r="X47" s="26">
        <f t="shared" ca="1" si="23"/>
        <v>129.55350000000001</v>
      </c>
      <c r="Y47" s="26">
        <f t="shared" ca="1" si="23"/>
        <v>123.6844</v>
      </c>
      <c r="Z47" s="26">
        <f t="shared" ca="1" si="23"/>
        <v>126.9513</v>
      </c>
      <c r="AA47" s="26">
        <f t="shared" ca="1" si="23"/>
        <v>130.26070000000001</v>
      </c>
      <c r="AB47" s="26">
        <f t="shared" ca="1" si="23"/>
        <v>130.25630000000001</v>
      </c>
      <c r="AC47" s="26">
        <f t="shared" ca="1" si="23"/>
        <v>129.05709999999999</v>
      </c>
      <c r="AD47" s="26">
        <f t="shared" ca="1" si="23"/>
        <v>97.55</v>
      </c>
      <c r="AE47" s="26" t="e">
        <f t="shared" ca="1" si="24"/>
        <v>#N/A</v>
      </c>
      <c r="AF47" s="26" t="e">
        <f t="shared" ca="1" si="24"/>
        <v>#N/A</v>
      </c>
      <c r="AG47" s="26" t="e">
        <f t="shared" ca="1" si="24"/>
        <v>#N/A</v>
      </c>
      <c r="AH47" s="26" t="e">
        <f t="shared" ca="1" si="24"/>
        <v>#N/A</v>
      </c>
      <c r="AI47" s="25"/>
      <c r="AJ47" s="25"/>
      <c r="AK47" s="25"/>
      <c r="AL47" s="25"/>
      <c r="AM47" s="25"/>
      <c r="AN47" s="25"/>
      <c r="AO47" s="25"/>
      <c r="AP47" s="25"/>
      <c r="AQ47" s="25"/>
      <c r="AR47" s="25"/>
      <c r="AS47" s="25"/>
      <c r="AT47" s="25"/>
    </row>
    <row r="48" spans="1:46" x14ac:dyDescent="0.35">
      <c r="A48" s="23">
        <v>37802</v>
      </c>
      <c r="B48" s="26">
        <f t="shared" ca="1" si="22"/>
        <v>207.01</v>
      </c>
      <c r="C48" s="26">
        <f t="shared" ca="1" si="22"/>
        <v>227.07</v>
      </c>
      <c r="D48" s="26">
        <f t="shared" ca="1" si="22"/>
        <v>221.58</v>
      </c>
      <c r="E48" s="26">
        <f t="shared" ca="1" si="22"/>
        <v>227.26</v>
      </c>
      <c r="F48" s="26">
        <f t="shared" ca="1" si="22"/>
        <v>183.56</v>
      </c>
      <c r="G48" s="26">
        <f t="shared" ca="1" si="22"/>
        <v>199.49</v>
      </c>
      <c r="H48" s="26">
        <f t="shared" ca="1" si="22"/>
        <v>207.51</v>
      </c>
      <c r="I48" s="26">
        <f t="shared" ca="1" si="22"/>
        <v>220.87</v>
      </c>
      <c r="J48" s="26">
        <f t="shared" ca="1" si="22"/>
        <v>248.78</v>
      </c>
      <c r="K48" s="26">
        <f t="shared" ca="1" si="22"/>
        <v>635.99</v>
      </c>
      <c r="L48" s="26">
        <f t="shared" ca="1" si="22"/>
        <v>583.75800000000004</v>
      </c>
      <c r="M48" s="26">
        <f t="shared" ca="1" si="22"/>
        <v>977.16</v>
      </c>
      <c r="N48" s="26">
        <f t="shared" ca="1" si="22"/>
        <v>1211.22</v>
      </c>
      <c r="O48" s="26">
        <f t="shared" ca="1" si="22"/>
        <v>1562.14</v>
      </c>
      <c r="P48" s="26">
        <f t="shared" ca="1" si="22"/>
        <v>1454.88</v>
      </c>
      <c r="Q48" s="26">
        <f t="shared" ca="1" si="21"/>
        <v>1586.17</v>
      </c>
      <c r="R48" s="26">
        <f t="shared" ca="1" si="21"/>
        <v>151.58000000000001</v>
      </c>
      <c r="S48" s="26">
        <f t="shared" ca="1" si="21"/>
        <v>222.54</v>
      </c>
      <c r="T48" s="26">
        <f t="shared" ca="1" si="13"/>
        <v>580.95100000000002</v>
      </c>
      <c r="U48" s="26">
        <f t="shared" ca="1" si="23"/>
        <v>127.51</v>
      </c>
      <c r="V48" s="26">
        <f t="shared" ca="1" si="23"/>
        <v>128.70500000000001</v>
      </c>
      <c r="W48" s="26">
        <f t="shared" ca="1" si="23"/>
        <v>130.7818</v>
      </c>
      <c r="X48" s="26">
        <f t="shared" ca="1" si="23"/>
        <v>131.04339999999999</v>
      </c>
      <c r="Y48" s="26">
        <f t="shared" ca="1" si="23"/>
        <v>124.20010000000001</v>
      </c>
      <c r="Z48" s="26">
        <f t="shared" ca="1" si="23"/>
        <v>127.4414</v>
      </c>
      <c r="AA48" s="26">
        <f t="shared" ca="1" si="23"/>
        <v>130.57149999999999</v>
      </c>
      <c r="AB48" s="26">
        <f t="shared" ca="1" si="23"/>
        <v>130.3501</v>
      </c>
      <c r="AC48" s="26">
        <f t="shared" ca="1" si="23"/>
        <v>129.22640000000001</v>
      </c>
      <c r="AD48" s="26">
        <f t="shared" ca="1" si="23"/>
        <v>100.74</v>
      </c>
      <c r="AE48" s="26" t="e">
        <f t="shared" ca="1" si="24"/>
        <v>#N/A</v>
      </c>
      <c r="AF48" s="26" t="e">
        <f t="shared" ca="1" si="24"/>
        <v>#N/A</v>
      </c>
      <c r="AG48" s="26" t="e">
        <f t="shared" ca="1" si="24"/>
        <v>#N/A</v>
      </c>
      <c r="AH48" s="26" t="e">
        <f t="shared" ca="1" si="24"/>
        <v>#N/A</v>
      </c>
      <c r="AI48" s="25"/>
      <c r="AJ48" s="25"/>
      <c r="AK48" s="25"/>
      <c r="AL48" s="25"/>
      <c r="AM48" s="25"/>
      <c r="AN48" s="25"/>
      <c r="AO48" s="25"/>
      <c r="AP48" s="25"/>
      <c r="AQ48" s="25"/>
      <c r="AR48" s="25"/>
      <c r="AS48" s="25"/>
      <c r="AT48" s="25"/>
    </row>
    <row r="49" spans="1:46" x14ac:dyDescent="0.35">
      <c r="A49" s="23">
        <v>37833</v>
      </c>
      <c r="B49" s="26">
        <f t="shared" ca="1" si="22"/>
        <v>200.77</v>
      </c>
      <c r="C49" s="26">
        <f t="shared" ca="1" si="22"/>
        <v>216.92</v>
      </c>
      <c r="D49" s="26">
        <f t="shared" ca="1" si="22"/>
        <v>212.17</v>
      </c>
      <c r="E49" s="26">
        <f t="shared" ca="1" si="22"/>
        <v>217.06</v>
      </c>
      <c r="F49" s="26">
        <f t="shared" ca="1" si="22"/>
        <v>182.41</v>
      </c>
      <c r="G49" s="26">
        <f t="shared" ca="1" si="22"/>
        <v>194.7</v>
      </c>
      <c r="H49" s="26">
        <f t="shared" ca="1" si="22"/>
        <v>199.25</v>
      </c>
      <c r="I49" s="26">
        <f t="shared" ca="1" si="22"/>
        <v>208.28</v>
      </c>
      <c r="J49" s="26">
        <f t="shared" ca="1" si="22"/>
        <v>227.08</v>
      </c>
      <c r="K49" s="26">
        <f t="shared" ca="1" si="22"/>
        <v>629</v>
      </c>
      <c r="L49" s="26">
        <f t="shared" ca="1" si="22"/>
        <v>578.65830000000005</v>
      </c>
      <c r="M49" s="26">
        <f t="shared" ca="1" si="22"/>
        <v>951.63</v>
      </c>
      <c r="N49" s="26">
        <f t="shared" ca="1" si="22"/>
        <v>1184.71</v>
      </c>
      <c r="O49" s="26">
        <f t="shared" ca="1" si="22"/>
        <v>1422.43</v>
      </c>
      <c r="P49" s="26">
        <f t="shared" ca="1" si="22"/>
        <v>1409.08</v>
      </c>
      <c r="Q49" s="26">
        <f t="shared" ca="1" si="21"/>
        <v>1458.5</v>
      </c>
      <c r="R49" s="26">
        <f t="shared" ca="1" si="21"/>
        <v>144.82</v>
      </c>
      <c r="S49" s="26">
        <f t="shared" ca="1" si="21"/>
        <v>218.63</v>
      </c>
      <c r="T49" s="26">
        <f t="shared" ca="1" si="13"/>
        <v>581.34100000000001</v>
      </c>
      <c r="U49" s="26">
        <f t="shared" ca="1" si="23"/>
        <v>125.49420000000001</v>
      </c>
      <c r="V49" s="26">
        <f t="shared" ca="1" si="23"/>
        <v>126.67570000000001</v>
      </c>
      <c r="W49" s="26">
        <f t="shared" ca="1" si="23"/>
        <v>129.20099999999999</v>
      </c>
      <c r="X49" s="26">
        <f t="shared" ca="1" si="23"/>
        <v>130.02510000000001</v>
      </c>
      <c r="Y49" s="26">
        <f t="shared" ca="1" si="23"/>
        <v>123.7376</v>
      </c>
      <c r="Z49" s="26">
        <f t="shared" ca="1" si="23"/>
        <v>125.9542</v>
      </c>
      <c r="AA49" s="26">
        <f t="shared" ca="1" si="23"/>
        <v>128.39949999999999</v>
      </c>
      <c r="AB49" s="26">
        <f t="shared" ca="1" si="23"/>
        <v>127.7186</v>
      </c>
      <c r="AC49" s="26">
        <f t="shared" ca="1" si="23"/>
        <v>125.374</v>
      </c>
      <c r="AD49" s="26">
        <f t="shared" ca="1" si="23"/>
        <v>100.77</v>
      </c>
      <c r="AE49" s="26" t="e">
        <f t="shared" ca="1" si="24"/>
        <v>#N/A</v>
      </c>
      <c r="AF49" s="26" t="e">
        <f t="shared" ca="1" si="24"/>
        <v>#N/A</v>
      </c>
      <c r="AG49" s="26" t="e">
        <f t="shared" ca="1" si="24"/>
        <v>#N/A</v>
      </c>
      <c r="AH49" s="26" t="e">
        <f t="shared" ca="1" si="24"/>
        <v>#N/A</v>
      </c>
      <c r="AI49" s="25"/>
      <c r="AJ49" s="25"/>
      <c r="AK49" s="25"/>
      <c r="AL49" s="25"/>
      <c r="AM49" s="25"/>
      <c r="AN49" s="25"/>
      <c r="AO49" s="25"/>
      <c r="AP49" s="25"/>
      <c r="AQ49" s="25"/>
      <c r="AR49" s="25"/>
      <c r="AS49" s="25"/>
      <c r="AT49" s="25"/>
    </row>
    <row r="50" spans="1:46" x14ac:dyDescent="0.35">
      <c r="A50" s="23">
        <v>37862</v>
      </c>
      <c r="B50" s="26">
        <f t="shared" ca="1" si="22"/>
        <v>201.99</v>
      </c>
      <c r="C50" s="26">
        <f t="shared" ca="1" si="22"/>
        <v>218.32</v>
      </c>
      <c r="D50" s="26">
        <f t="shared" ca="1" si="22"/>
        <v>213.83</v>
      </c>
      <c r="E50" s="26">
        <f t="shared" ca="1" si="22"/>
        <v>219.18</v>
      </c>
      <c r="F50" s="26">
        <f t="shared" ca="1" si="22"/>
        <v>182.49</v>
      </c>
      <c r="G50" s="26">
        <f t="shared" ca="1" si="22"/>
        <v>194.98</v>
      </c>
      <c r="H50" s="26">
        <f t="shared" ca="1" si="22"/>
        <v>200.25</v>
      </c>
      <c r="I50" s="26">
        <f t="shared" ca="1" si="22"/>
        <v>210.13</v>
      </c>
      <c r="J50" s="26">
        <f t="shared" ca="1" si="22"/>
        <v>231.72</v>
      </c>
      <c r="K50" s="26">
        <f t="shared" ca="1" si="22"/>
        <v>636.23</v>
      </c>
      <c r="L50" s="26">
        <f t="shared" ca="1" si="22"/>
        <v>585.3297</v>
      </c>
      <c r="M50" s="26">
        <f t="shared" ca="1" si="22"/>
        <v>962.34</v>
      </c>
      <c r="N50" s="26">
        <f t="shared" ca="1" si="22"/>
        <v>1186.3800000000001</v>
      </c>
      <c r="O50" s="26">
        <f t="shared" ca="1" si="22"/>
        <v>1445.11</v>
      </c>
      <c r="P50" s="26">
        <f t="shared" ca="1" si="22"/>
        <v>1413.78</v>
      </c>
      <c r="Q50" s="26">
        <f t="shared" ca="1" si="21"/>
        <v>1494.17</v>
      </c>
      <c r="R50" s="26">
        <f t="shared" ca="1" si="21"/>
        <v>145.5</v>
      </c>
      <c r="S50" s="26">
        <f t="shared" ca="1" si="21"/>
        <v>219.04</v>
      </c>
      <c r="T50" s="26">
        <f t="shared" ca="1" si="13"/>
        <v>581.34100000000001</v>
      </c>
      <c r="U50" s="26">
        <f t="shared" ca="1" si="23"/>
        <v>125.8687</v>
      </c>
      <c r="V50" s="26">
        <f t="shared" ca="1" si="23"/>
        <v>126.98950000000001</v>
      </c>
      <c r="W50" s="26">
        <f t="shared" ca="1" si="23"/>
        <v>129.69990000000001</v>
      </c>
      <c r="X50" s="26">
        <f t="shared" ca="1" si="23"/>
        <v>130.59469999999999</v>
      </c>
      <c r="Y50" s="26">
        <f t="shared" ca="1" si="23"/>
        <v>123.81659999999999</v>
      </c>
      <c r="Z50" s="26">
        <f t="shared" ca="1" si="23"/>
        <v>125.929</v>
      </c>
      <c r="AA50" s="26">
        <f t="shared" ca="1" si="23"/>
        <v>128.4486</v>
      </c>
      <c r="AB50" s="26">
        <f t="shared" ca="1" si="23"/>
        <v>128.02969999999999</v>
      </c>
      <c r="AC50" s="26">
        <f t="shared" ca="1" si="23"/>
        <v>127.13160000000001</v>
      </c>
      <c r="AD50" s="26">
        <f t="shared" ca="1" si="23"/>
        <v>102.25</v>
      </c>
      <c r="AE50" s="26" t="e">
        <f t="shared" ca="1" si="24"/>
        <v>#N/A</v>
      </c>
      <c r="AF50" s="26" t="e">
        <f t="shared" ca="1" si="24"/>
        <v>#N/A</v>
      </c>
      <c r="AG50" s="26" t="e">
        <f t="shared" ca="1" si="24"/>
        <v>#N/A</v>
      </c>
      <c r="AH50" s="26" t="e">
        <f t="shared" ca="1" si="24"/>
        <v>#N/A</v>
      </c>
      <c r="AI50" s="25"/>
      <c r="AJ50" s="25"/>
      <c r="AK50" s="25"/>
      <c r="AL50" s="25"/>
      <c r="AM50" s="25"/>
      <c r="AN50" s="25"/>
      <c r="AO50" s="25"/>
      <c r="AP50" s="25"/>
      <c r="AQ50" s="25"/>
      <c r="AR50" s="25"/>
      <c r="AS50" s="25"/>
      <c r="AT50" s="25"/>
    </row>
    <row r="51" spans="1:46" x14ac:dyDescent="0.35">
      <c r="A51" s="23">
        <v>37894</v>
      </c>
      <c r="B51" s="26">
        <f t="shared" ca="1" si="22"/>
        <v>206.68</v>
      </c>
      <c r="C51" s="26">
        <f t="shared" ca="1" si="22"/>
        <v>225.56</v>
      </c>
      <c r="D51" s="26">
        <f t="shared" ca="1" si="22"/>
        <v>221.19</v>
      </c>
      <c r="E51" s="26">
        <f t="shared" ca="1" si="22"/>
        <v>227.86</v>
      </c>
      <c r="F51" s="26">
        <f t="shared" ca="1" si="22"/>
        <v>184.43</v>
      </c>
      <c r="G51" s="26">
        <f t="shared" ca="1" si="22"/>
        <v>198.63</v>
      </c>
      <c r="H51" s="26">
        <f t="shared" ca="1" si="22"/>
        <v>204.88</v>
      </c>
      <c r="I51" s="26">
        <f t="shared" ca="1" si="22"/>
        <v>217.06</v>
      </c>
      <c r="J51" s="26">
        <f t="shared" ca="1" si="22"/>
        <v>243.44</v>
      </c>
      <c r="K51" s="26">
        <f t="shared" ca="1" si="22"/>
        <v>653.62</v>
      </c>
      <c r="L51" s="26">
        <f t="shared" ca="1" si="22"/>
        <v>600.5095</v>
      </c>
      <c r="M51" s="26">
        <f t="shared" ca="1" si="22"/>
        <v>998.49</v>
      </c>
      <c r="N51" s="26">
        <f t="shared" ca="1" si="22"/>
        <v>1210.95</v>
      </c>
      <c r="O51" s="26">
        <f t="shared" ca="1" si="22"/>
        <v>1520.35</v>
      </c>
      <c r="P51" s="26">
        <f t="shared" ca="1" si="22"/>
        <v>1457.22</v>
      </c>
      <c r="Q51" s="26">
        <f t="shared" ca="1" si="21"/>
        <v>1572.11</v>
      </c>
      <c r="R51" s="26">
        <f t="shared" ca="1" si="21"/>
        <v>150.51</v>
      </c>
      <c r="S51" s="26">
        <f t="shared" ca="1" si="21"/>
        <v>223.18</v>
      </c>
      <c r="T51" s="26">
        <f t="shared" ca="1" si="13"/>
        <v>582.38400000000001</v>
      </c>
      <c r="U51" s="26">
        <f t="shared" ca="1" si="23"/>
        <v>127.5462</v>
      </c>
      <c r="V51" s="26">
        <f t="shared" ca="1" si="23"/>
        <v>128.87610000000001</v>
      </c>
      <c r="W51" s="26">
        <f t="shared" ca="1" si="23"/>
        <v>131.67609999999999</v>
      </c>
      <c r="X51" s="26">
        <f t="shared" ca="1" si="23"/>
        <v>132.6695</v>
      </c>
      <c r="Y51" s="26">
        <f t="shared" ca="1" si="23"/>
        <v>124.8643</v>
      </c>
      <c r="Z51" s="26">
        <f t="shared" ca="1" si="23"/>
        <v>127.7847</v>
      </c>
      <c r="AA51" s="26">
        <f t="shared" ca="1" si="23"/>
        <v>130.7841</v>
      </c>
      <c r="AB51" s="26">
        <f t="shared" ca="1" si="23"/>
        <v>130.41040000000001</v>
      </c>
      <c r="AC51" s="26">
        <f t="shared" ca="1" si="23"/>
        <v>128.7261</v>
      </c>
      <c r="AD51" s="26">
        <f t="shared" ca="1" si="23"/>
        <v>104.21</v>
      </c>
      <c r="AE51" s="26" t="e">
        <f t="shared" ca="1" si="24"/>
        <v>#N/A</v>
      </c>
      <c r="AF51" s="26" t="e">
        <f t="shared" ca="1" si="24"/>
        <v>#N/A</v>
      </c>
      <c r="AG51" s="26" t="e">
        <f t="shared" ca="1" si="24"/>
        <v>#N/A</v>
      </c>
      <c r="AH51" s="26" t="e">
        <f t="shared" ca="1" si="24"/>
        <v>#N/A</v>
      </c>
      <c r="AI51" s="25"/>
      <c r="AJ51" s="25"/>
      <c r="AK51" s="25"/>
      <c r="AL51" s="25"/>
      <c r="AM51" s="25"/>
      <c r="AN51" s="25"/>
      <c r="AO51" s="25"/>
      <c r="AP51" s="25"/>
      <c r="AQ51" s="25"/>
      <c r="AR51" s="25"/>
      <c r="AS51" s="25"/>
      <c r="AT51" s="25"/>
    </row>
    <row r="52" spans="1:46" x14ac:dyDescent="0.35">
      <c r="A52" s="23">
        <v>37925</v>
      </c>
      <c r="B52" s="26">
        <f t="shared" ca="1" si="22"/>
        <v>204.86</v>
      </c>
      <c r="C52" s="26">
        <f t="shared" ca="1" si="22"/>
        <v>222.68</v>
      </c>
      <c r="D52" s="26">
        <f t="shared" ca="1" si="22"/>
        <v>218.48</v>
      </c>
      <c r="E52" s="26">
        <f t="shared" ca="1" si="22"/>
        <v>225.8</v>
      </c>
      <c r="F52" s="26">
        <f t="shared" ca="1" si="22"/>
        <v>183.78</v>
      </c>
      <c r="G52" s="26">
        <f t="shared" ca="1" si="22"/>
        <v>197.54</v>
      </c>
      <c r="H52" s="26">
        <f t="shared" ca="1" si="22"/>
        <v>203.34</v>
      </c>
      <c r="I52" s="26">
        <f t="shared" ca="1" si="22"/>
        <v>214.49</v>
      </c>
      <c r="J52" s="26">
        <f t="shared" ca="1" si="22"/>
        <v>238.47</v>
      </c>
      <c r="K52" s="26">
        <f t="shared" ca="1" si="22"/>
        <v>666.82</v>
      </c>
      <c r="L52" s="26">
        <f t="shared" ca="1" si="22"/>
        <v>611.66489999999999</v>
      </c>
      <c r="M52" s="26">
        <f t="shared" ca="1" si="22"/>
        <v>1030.1099999999999</v>
      </c>
      <c r="N52" s="26">
        <f t="shared" ca="1" si="22"/>
        <v>1199.0999999999999</v>
      </c>
      <c r="O52" s="26">
        <f t="shared" ca="1" si="22"/>
        <v>1478.05</v>
      </c>
      <c r="P52" s="26">
        <f t="shared" ca="1" si="22"/>
        <v>1444.36</v>
      </c>
      <c r="Q52" s="26">
        <f t="shared" ca="1" si="22"/>
        <v>1547.15</v>
      </c>
      <c r="R52" s="26">
        <f t="shared" ca="1" si="21"/>
        <v>148.81</v>
      </c>
      <c r="S52" s="26">
        <f t="shared" ca="1" si="21"/>
        <v>221.81</v>
      </c>
      <c r="T52" s="26">
        <f t="shared" ca="1" si="13"/>
        <v>582.827</v>
      </c>
      <c r="U52" s="26">
        <f t="shared" ca="1" si="23"/>
        <v>126.1486</v>
      </c>
      <c r="V52" s="26">
        <f t="shared" ca="1" si="23"/>
        <v>127.31180000000001</v>
      </c>
      <c r="W52" s="26">
        <f t="shared" ca="1" si="23"/>
        <v>130.44800000000001</v>
      </c>
      <c r="X52" s="26">
        <f t="shared" ca="1" si="23"/>
        <v>132.0899</v>
      </c>
      <c r="Y52" s="26">
        <f t="shared" ca="1" si="23"/>
        <v>124.471</v>
      </c>
      <c r="Z52" s="26">
        <f t="shared" ca="1" si="23"/>
        <v>126.5324</v>
      </c>
      <c r="AA52" s="26">
        <f t="shared" ca="1" si="23"/>
        <v>128.88810000000001</v>
      </c>
      <c r="AB52" s="26">
        <f t="shared" ca="1" si="23"/>
        <v>128.2372</v>
      </c>
      <c r="AC52" s="26">
        <f t="shared" ca="1" si="23"/>
        <v>127.0142</v>
      </c>
      <c r="AD52" s="26">
        <f t="shared" ca="1" si="23"/>
        <v>105.71</v>
      </c>
      <c r="AE52" s="26" t="e">
        <f t="shared" ca="1" si="24"/>
        <v>#N/A</v>
      </c>
      <c r="AF52" s="26" t="e">
        <f t="shared" ca="1" si="24"/>
        <v>#N/A</v>
      </c>
      <c r="AG52" s="26" t="e">
        <f t="shared" ca="1" si="24"/>
        <v>#N/A</v>
      </c>
      <c r="AH52" s="26" t="e">
        <f t="shared" ca="1" si="24"/>
        <v>#N/A</v>
      </c>
      <c r="AI52" s="25"/>
      <c r="AJ52" s="25"/>
      <c r="AK52" s="25"/>
      <c r="AL52" s="25"/>
      <c r="AM52" s="25"/>
      <c r="AN52" s="25"/>
      <c r="AO52" s="25"/>
      <c r="AP52" s="25"/>
      <c r="AQ52" s="25"/>
      <c r="AR52" s="25"/>
      <c r="AS52" s="25"/>
      <c r="AT52" s="25"/>
    </row>
    <row r="53" spans="1:46" x14ac:dyDescent="0.35">
      <c r="A53" s="23">
        <v>37953</v>
      </c>
      <c r="B53" s="26">
        <f t="shared" ca="1" si="22"/>
        <v>205.18</v>
      </c>
      <c r="C53" s="26">
        <f t="shared" ca="1" si="22"/>
        <v>223.11</v>
      </c>
      <c r="D53" s="26">
        <f t="shared" ca="1" si="22"/>
        <v>219.16</v>
      </c>
      <c r="E53" s="26">
        <f t="shared" ca="1" si="22"/>
        <v>227.43</v>
      </c>
      <c r="F53" s="26">
        <f t="shared" ca="1" si="22"/>
        <v>183.84</v>
      </c>
      <c r="G53" s="26">
        <f t="shared" ca="1" si="22"/>
        <v>197.84</v>
      </c>
      <c r="H53" s="26">
        <f t="shared" ca="1" si="22"/>
        <v>203.78</v>
      </c>
      <c r="I53" s="26">
        <f t="shared" ca="1" si="22"/>
        <v>215.17</v>
      </c>
      <c r="J53" s="26">
        <f t="shared" ca="1" si="22"/>
        <v>239.65</v>
      </c>
      <c r="K53" s="26">
        <f t="shared" ca="1" si="22"/>
        <v>676.93</v>
      </c>
      <c r="L53" s="26">
        <f t="shared" ca="1" si="22"/>
        <v>620.46259999999995</v>
      </c>
      <c r="M53" s="26">
        <f t="shared" ca="1" si="22"/>
        <v>1051.1300000000001</v>
      </c>
      <c r="N53" s="26">
        <f t="shared" ca="1" si="22"/>
        <v>1198.78</v>
      </c>
      <c r="O53" s="26">
        <f t="shared" ca="1" si="22"/>
        <v>1485.2</v>
      </c>
      <c r="P53" s="26">
        <f t="shared" ca="1" si="22"/>
        <v>1449.25</v>
      </c>
      <c r="Q53" s="26">
        <f t="shared" ca="1" si="21"/>
        <v>1563.35</v>
      </c>
      <c r="R53" s="26">
        <f t="shared" ca="1" si="21"/>
        <v>149.02000000000001</v>
      </c>
      <c r="S53" s="26">
        <f t="shared" ca="1" si="21"/>
        <v>222</v>
      </c>
      <c r="T53" s="26">
        <f t="shared" ca="1" si="13"/>
        <v>582.827</v>
      </c>
      <c r="U53" s="26">
        <f t="shared" ca="1" si="23"/>
        <v>125.6003</v>
      </c>
      <c r="V53" s="26">
        <f t="shared" ca="1" si="23"/>
        <v>126.9181</v>
      </c>
      <c r="W53" s="26">
        <f t="shared" ca="1" si="23"/>
        <v>129.911</v>
      </c>
      <c r="X53" s="26">
        <f t="shared" ca="1" si="23"/>
        <v>131.95869999999999</v>
      </c>
      <c r="Y53" s="26">
        <f t="shared" ca="1" si="23"/>
        <v>124.4559</v>
      </c>
      <c r="Z53" s="26">
        <f t="shared" ca="1" si="23"/>
        <v>126.24209999999999</v>
      </c>
      <c r="AA53" s="26">
        <f t="shared" ca="1" si="23"/>
        <v>128.39080000000001</v>
      </c>
      <c r="AB53" s="26">
        <f t="shared" ca="1" si="23"/>
        <v>127.55719999999999</v>
      </c>
      <c r="AC53" s="26">
        <f t="shared" ca="1" si="23"/>
        <v>125.8399</v>
      </c>
      <c r="AD53" s="26">
        <f t="shared" ca="1" si="23"/>
        <v>106.88</v>
      </c>
      <c r="AE53" s="26" t="e">
        <f t="shared" ca="1" si="24"/>
        <v>#N/A</v>
      </c>
      <c r="AF53" s="26" t="e">
        <f t="shared" ca="1" si="24"/>
        <v>#N/A</v>
      </c>
      <c r="AG53" s="26" t="e">
        <f t="shared" ca="1" si="24"/>
        <v>#N/A</v>
      </c>
      <c r="AH53" s="26" t="e">
        <f t="shared" ca="1" si="24"/>
        <v>#N/A</v>
      </c>
      <c r="AI53" s="25"/>
      <c r="AJ53" s="25"/>
      <c r="AK53" s="25"/>
      <c r="AL53" s="25"/>
      <c r="AM53" s="25"/>
      <c r="AN53" s="25"/>
      <c r="AO53" s="25"/>
      <c r="AP53" s="25"/>
      <c r="AQ53" s="25"/>
      <c r="AR53" s="25"/>
      <c r="AS53" s="25"/>
      <c r="AT53" s="25"/>
    </row>
    <row r="54" spans="1:46" x14ac:dyDescent="0.35">
      <c r="A54" s="23">
        <v>37986</v>
      </c>
      <c r="B54" s="26">
        <f t="shared" ca="1" si="22"/>
        <v>207.18</v>
      </c>
      <c r="C54" s="26">
        <f t="shared" ca="1" si="22"/>
        <v>225.31</v>
      </c>
      <c r="D54" s="26">
        <f t="shared" ca="1" si="22"/>
        <v>221.19</v>
      </c>
      <c r="E54" s="26">
        <f t="shared" ca="1" si="22"/>
        <v>230.63</v>
      </c>
      <c r="F54" s="26">
        <f t="shared" ca="1" si="22"/>
        <v>185.01</v>
      </c>
      <c r="G54" s="26">
        <f t="shared" ca="1" si="22"/>
        <v>199.62</v>
      </c>
      <c r="H54" s="26">
        <f t="shared" ca="1" si="22"/>
        <v>206.02</v>
      </c>
      <c r="I54" s="26">
        <f t="shared" ca="1" si="22"/>
        <v>217.57</v>
      </c>
      <c r="J54" s="26">
        <f t="shared" ca="1" si="22"/>
        <v>242.9</v>
      </c>
      <c r="K54" s="26">
        <f t="shared" ca="1" si="22"/>
        <v>692.26</v>
      </c>
      <c r="L54" s="26">
        <f t="shared" ca="1" si="22"/>
        <v>633.774</v>
      </c>
      <c r="M54" s="26">
        <f t="shared" ca="1" si="22"/>
        <v>1083.53</v>
      </c>
      <c r="N54" s="26">
        <f t="shared" ca="1" si="22"/>
        <v>1207.8599999999999</v>
      </c>
      <c r="O54" s="26">
        <f t="shared" ca="1" si="22"/>
        <v>1502.86</v>
      </c>
      <c r="P54" s="26">
        <f t="shared" ca="1" si="22"/>
        <v>1464.09</v>
      </c>
      <c r="Q54" s="26">
        <f t="shared" ca="1" si="21"/>
        <v>1586.95</v>
      </c>
      <c r="R54" s="26">
        <f t="shared" ca="1" si="21"/>
        <v>150.61000000000001</v>
      </c>
      <c r="S54" s="26">
        <f t="shared" ca="1" si="21"/>
        <v>223.88</v>
      </c>
      <c r="T54" s="26">
        <f t="shared" ca="1" si="13"/>
        <v>583.87900000000002</v>
      </c>
      <c r="U54" s="26">
        <f t="shared" ca="1" si="23"/>
        <v>127.1576</v>
      </c>
      <c r="V54" s="26">
        <f t="shared" ca="1" si="23"/>
        <v>128.48310000000001</v>
      </c>
      <c r="W54" s="26">
        <f t="shared" ca="1" si="23"/>
        <v>131.9273</v>
      </c>
      <c r="X54" s="26">
        <f t="shared" ca="1" si="23"/>
        <v>132.99520000000001</v>
      </c>
      <c r="Y54" s="26">
        <f t="shared" ca="1" si="23"/>
        <v>125.24460000000001</v>
      </c>
      <c r="Z54" s="26">
        <f t="shared" ca="1" si="23"/>
        <v>127.5949</v>
      </c>
      <c r="AA54" s="26">
        <f t="shared" ca="1" si="23"/>
        <v>130.12540000000001</v>
      </c>
      <c r="AB54" s="26">
        <f t="shared" ca="1" si="23"/>
        <v>129.5635</v>
      </c>
      <c r="AC54" s="26">
        <f t="shared" ca="1" si="23"/>
        <v>128.21449999999999</v>
      </c>
      <c r="AD54" s="26">
        <f t="shared" ca="1" si="23"/>
        <v>107.75</v>
      </c>
      <c r="AE54" s="26" t="e">
        <f t="shared" ca="1" si="24"/>
        <v>#N/A</v>
      </c>
      <c r="AF54" s="26" t="e">
        <f t="shared" ca="1" si="24"/>
        <v>#N/A</v>
      </c>
      <c r="AG54" s="26" t="e">
        <f t="shared" ca="1" si="24"/>
        <v>#N/A</v>
      </c>
      <c r="AH54" s="26" t="e">
        <f t="shared" ca="1" si="24"/>
        <v>#N/A</v>
      </c>
      <c r="AI54" s="25"/>
      <c r="AJ54" s="25"/>
      <c r="AK54" s="25"/>
      <c r="AL54" s="25"/>
      <c r="AM54" s="25"/>
      <c r="AN54" s="25"/>
      <c r="AO54" s="25"/>
      <c r="AP54" s="25"/>
      <c r="AQ54" s="25"/>
      <c r="AR54" s="25"/>
      <c r="AS54" s="25"/>
      <c r="AT54" s="25"/>
    </row>
    <row r="55" spans="1:46" x14ac:dyDescent="0.35">
      <c r="A55" s="23">
        <v>38016</v>
      </c>
      <c r="B55" s="26">
        <f t="shared" ca="1" si="22"/>
        <v>208.68</v>
      </c>
      <c r="C55" s="26">
        <f t="shared" ca="1" si="22"/>
        <v>227.32</v>
      </c>
      <c r="D55" s="26">
        <f t="shared" ca="1" si="22"/>
        <v>223.42</v>
      </c>
      <c r="E55" s="26">
        <f t="shared" ca="1" si="22"/>
        <v>233.23</v>
      </c>
      <c r="F55" s="26">
        <f t="shared" ca="1" si="22"/>
        <v>185.54</v>
      </c>
      <c r="G55" s="26">
        <f t="shared" ca="1" si="22"/>
        <v>200.68</v>
      </c>
      <c r="H55" s="26">
        <f t="shared" ca="1" si="22"/>
        <v>207.44</v>
      </c>
      <c r="I55" s="26">
        <f t="shared" ca="1" si="22"/>
        <v>219.9</v>
      </c>
      <c r="J55" s="26">
        <f t="shared" ca="1" si="22"/>
        <v>246.51</v>
      </c>
      <c r="K55" s="26">
        <f t="shared" ca="1" si="22"/>
        <v>705.47</v>
      </c>
      <c r="L55" s="26">
        <f t="shared" ca="1" si="22"/>
        <v>645.32960000000003</v>
      </c>
      <c r="M55" s="26">
        <f t="shared" ca="1" si="22"/>
        <v>1110.52</v>
      </c>
      <c r="N55" s="26">
        <f t="shared" ca="1" si="22"/>
        <v>1213.83</v>
      </c>
      <c r="O55" s="26">
        <f t="shared" ca="1" si="22"/>
        <v>1528.64</v>
      </c>
      <c r="P55" s="26">
        <f t="shared" ca="1" si="22"/>
        <v>1476.47</v>
      </c>
      <c r="Q55" s="26">
        <f t="shared" ca="1" si="21"/>
        <v>1613.89</v>
      </c>
      <c r="R55" s="26">
        <f t="shared" ca="1" si="21"/>
        <v>152.03</v>
      </c>
      <c r="S55" s="26">
        <f t="shared" ca="1" si="21"/>
        <v>225.39</v>
      </c>
      <c r="T55" s="26">
        <f t="shared" ca="1" si="13"/>
        <v>583.87900000000002</v>
      </c>
      <c r="U55" s="26">
        <f t="shared" ca="1" si="23"/>
        <v>128.3133</v>
      </c>
      <c r="V55" s="26">
        <f t="shared" ca="1" si="23"/>
        <v>129.3433</v>
      </c>
      <c r="W55" s="26">
        <f t="shared" ca="1" si="23"/>
        <v>133.15639999999999</v>
      </c>
      <c r="X55" s="26">
        <f t="shared" ca="1" si="23"/>
        <v>134.00579999999999</v>
      </c>
      <c r="Y55" s="26">
        <f t="shared" ca="1" si="23"/>
        <v>125.91500000000001</v>
      </c>
      <c r="Z55" s="26">
        <f t="shared" ca="1" si="23"/>
        <v>128.56540000000001</v>
      </c>
      <c r="AA55" s="26">
        <f t="shared" ca="1" si="23"/>
        <v>131.29920000000001</v>
      </c>
      <c r="AB55" s="26">
        <f t="shared" ca="1" si="23"/>
        <v>130.72040000000001</v>
      </c>
      <c r="AC55" s="26">
        <f t="shared" ca="1" si="23"/>
        <v>129.77850000000001</v>
      </c>
      <c r="AD55" s="26">
        <f t="shared" ca="1" si="23"/>
        <v>109.69</v>
      </c>
      <c r="AE55" s="26" t="e">
        <f t="shared" ca="1" si="24"/>
        <v>#N/A</v>
      </c>
      <c r="AF55" s="26" t="e">
        <f t="shared" ca="1" si="24"/>
        <v>#N/A</v>
      </c>
      <c r="AG55" s="26" t="e">
        <f t="shared" ca="1" si="24"/>
        <v>#N/A</v>
      </c>
      <c r="AH55" s="26" t="e">
        <f t="shared" ca="1" si="24"/>
        <v>#N/A</v>
      </c>
      <c r="AI55" s="25"/>
      <c r="AJ55" s="25"/>
      <c r="AK55" s="25"/>
      <c r="AL55" s="25"/>
      <c r="AM55" s="25"/>
      <c r="AN55" s="25"/>
      <c r="AO55" s="25"/>
      <c r="AP55" s="25"/>
      <c r="AQ55" s="25"/>
      <c r="AR55" s="25"/>
      <c r="AS55" s="25"/>
      <c r="AT55" s="25"/>
    </row>
    <row r="56" spans="1:46" x14ac:dyDescent="0.35">
      <c r="A56" s="23">
        <v>38044</v>
      </c>
      <c r="B56" s="26">
        <f t="shared" ca="1" si="22"/>
        <v>210.81</v>
      </c>
      <c r="C56" s="26">
        <f t="shared" ca="1" si="22"/>
        <v>230.08</v>
      </c>
      <c r="D56" s="26">
        <f t="shared" ca="1" si="22"/>
        <v>226.31</v>
      </c>
      <c r="E56" s="26">
        <f t="shared" ca="1" si="22"/>
        <v>236.2</v>
      </c>
      <c r="F56" s="26">
        <f t="shared" ca="1" si="22"/>
        <v>186.58</v>
      </c>
      <c r="G56" s="26">
        <f t="shared" ca="1" si="22"/>
        <v>202.53</v>
      </c>
      <c r="H56" s="26">
        <f t="shared" ca="1" si="22"/>
        <v>209.52</v>
      </c>
      <c r="I56" s="26">
        <f t="shared" ca="1" si="22"/>
        <v>222.66</v>
      </c>
      <c r="J56" s="26">
        <f t="shared" ca="1" si="22"/>
        <v>251.07</v>
      </c>
      <c r="K56" s="26">
        <f t="shared" ca="1" si="22"/>
        <v>703.7</v>
      </c>
      <c r="L56" s="26">
        <f t="shared" ca="1" si="22"/>
        <v>644.06780000000003</v>
      </c>
      <c r="M56" s="26">
        <f t="shared" ca="1" si="22"/>
        <v>1103.57</v>
      </c>
      <c r="N56" s="26">
        <f t="shared" ca="1" si="22"/>
        <v>1225.08</v>
      </c>
      <c r="O56" s="26">
        <f t="shared" ca="1" si="22"/>
        <v>1559.1</v>
      </c>
      <c r="P56" s="26">
        <f t="shared" ca="1" si="22"/>
        <v>1492.98</v>
      </c>
      <c r="Q56" s="26">
        <f t="shared" ca="1" si="22"/>
        <v>1640.6</v>
      </c>
      <c r="R56" s="26">
        <f ca="1">IFERROR(VLOOKUP($A56,INDIRECT("US!"&amp;R$3&amp;":"&amp;R$4),2,0),NA())</f>
        <v>153.76</v>
      </c>
      <c r="S56" s="26">
        <f ca="1">IFERROR(VLOOKUP($A56,INDIRECT("US!"&amp;S$3&amp;":"&amp;S$4),2,0),NA())</f>
        <v>227.61</v>
      </c>
      <c r="T56" s="26">
        <f t="shared" ca="1" si="13"/>
        <v>584.35500000000002</v>
      </c>
      <c r="U56" s="26">
        <f t="shared" ref="U56:AD65" ca="1" si="25">IFERROR(VLOOKUP($A56,INDIRECT("EU!"&amp;U$3&amp;":"&amp;U$4),2,0),NA())</f>
        <v>130.34780000000001</v>
      </c>
      <c r="V56" s="26">
        <f t="shared" ca="1" si="25"/>
        <v>131.14869999999999</v>
      </c>
      <c r="W56" s="26">
        <f t="shared" ca="1" si="25"/>
        <v>135.26849999999999</v>
      </c>
      <c r="X56" s="26">
        <f t="shared" ca="1" si="25"/>
        <v>136.09800000000001</v>
      </c>
      <c r="Y56" s="26">
        <f t="shared" ca="1" si="25"/>
        <v>126.9278</v>
      </c>
      <c r="Z56" s="26">
        <f t="shared" ca="1" si="25"/>
        <v>130.33580000000001</v>
      </c>
      <c r="AA56" s="26">
        <f t="shared" ca="1" si="25"/>
        <v>133.53710000000001</v>
      </c>
      <c r="AB56" s="26">
        <f t="shared" ca="1" si="25"/>
        <v>133.13890000000001</v>
      </c>
      <c r="AC56" s="26">
        <f t="shared" ca="1" si="25"/>
        <v>132.6926</v>
      </c>
      <c r="AD56" s="26">
        <f t="shared" ca="1" si="25"/>
        <v>110.56</v>
      </c>
      <c r="AE56" s="26" t="e">
        <f t="shared" ca="1" si="24"/>
        <v>#N/A</v>
      </c>
      <c r="AF56" s="26" t="e">
        <f t="shared" ca="1" si="24"/>
        <v>#N/A</v>
      </c>
      <c r="AG56" s="26" t="e">
        <f t="shared" ca="1" si="24"/>
        <v>#N/A</v>
      </c>
      <c r="AH56" s="26" t="e">
        <f t="shared" ca="1" si="24"/>
        <v>#N/A</v>
      </c>
      <c r="AI56" s="25"/>
      <c r="AJ56" s="25"/>
      <c r="AK56" s="25"/>
      <c r="AL56" s="25"/>
      <c r="AM56" s="25"/>
      <c r="AN56" s="25"/>
      <c r="AO56" s="25"/>
      <c r="AP56" s="25"/>
      <c r="AQ56" s="25"/>
      <c r="AR56" s="25"/>
      <c r="AS56" s="25"/>
      <c r="AT56" s="25"/>
    </row>
    <row r="57" spans="1:46" x14ac:dyDescent="0.35">
      <c r="A57" s="23">
        <v>38077</v>
      </c>
      <c r="B57" s="26">
        <f t="shared" ca="1" si="22"/>
        <v>212.23</v>
      </c>
      <c r="C57" s="26">
        <f t="shared" ca="1" si="22"/>
        <v>232.25</v>
      </c>
      <c r="D57" s="26">
        <f t="shared" ca="1" si="22"/>
        <v>228.6</v>
      </c>
      <c r="E57" s="26">
        <f t="shared" ca="1" si="22"/>
        <v>238.5</v>
      </c>
      <c r="F57" s="26">
        <f t="shared" ca="1" si="22"/>
        <v>187.23</v>
      </c>
      <c r="G57" s="26">
        <f t="shared" ca="1" si="22"/>
        <v>203.73</v>
      </c>
      <c r="H57" s="26">
        <f t="shared" ca="1" si="22"/>
        <v>210.97</v>
      </c>
      <c r="I57" s="26">
        <f t="shared" ca="1" si="22"/>
        <v>224.73</v>
      </c>
      <c r="J57" s="26">
        <f t="shared" ca="1" si="22"/>
        <v>254.5</v>
      </c>
      <c r="K57" s="26">
        <f t="shared" ca="1" si="22"/>
        <v>708.48</v>
      </c>
      <c r="L57" s="26">
        <f t="shared" ca="1" si="22"/>
        <v>648.34289999999999</v>
      </c>
      <c r="M57" s="26">
        <f t="shared" ca="1" si="22"/>
        <v>1112.22</v>
      </c>
      <c r="N57" s="26">
        <f t="shared" ca="1" si="22"/>
        <v>1233.72</v>
      </c>
      <c r="O57" s="26">
        <f t="shared" ref="O57:S72" ca="1" si="26">IFERROR(VLOOKUP($A57,INDIRECT("US!"&amp;O$3&amp;":"&amp;O$4),2,0),NA())</f>
        <v>1582.77</v>
      </c>
      <c r="P57" s="26">
        <f t="shared" ca="1" si="26"/>
        <v>1506.31</v>
      </c>
      <c r="Q57" s="26">
        <f t="shared" ca="1" si="26"/>
        <v>1658.82</v>
      </c>
      <c r="R57" s="26">
        <f t="shared" ca="1" si="26"/>
        <v>155.52000000000001</v>
      </c>
      <c r="S57" s="26">
        <f t="shared" ca="1" si="26"/>
        <v>229.04</v>
      </c>
      <c r="T57" s="26">
        <f t="shared" ca="1" si="13"/>
        <v>585.27099999999996</v>
      </c>
      <c r="U57" s="26">
        <f t="shared" ca="1" si="25"/>
        <v>131.54580000000001</v>
      </c>
      <c r="V57" s="26">
        <f t="shared" ca="1" si="25"/>
        <v>132.3836</v>
      </c>
      <c r="W57" s="26">
        <f t="shared" ca="1" si="25"/>
        <v>136.48320000000001</v>
      </c>
      <c r="X57" s="26">
        <f t="shared" ca="1" si="25"/>
        <v>137.38200000000001</v>
      </c>
      <c r="Y57" s="26">
        <f t="shared" ca="1" si="25"/>
        <v>127.50239999999999</v>
      </c>
      <c r="Z57" s="26">
        <f t="shared" ca="1" si="25"/>
        <v>131.3904</v>
      </c>
      <c r="AA57" s="26">
        <f t="shared" ca="1" si="25"/>
        <v>134.91900000000001</v>
      </c>
      <c r="AB57" s="26">
        <f t="shared" ca="1" si="25"/>
        <v>134.75700000000001</v>
      </c>
      <c r="AC57" s="26">
        <f t="shared" ca="1" si="25"/>
        <v>134.44489999999999</v>
      </c>
      <c r="AD57" s="26">
        <f t="shared" ca="1" si="25"/>
        <v>111.78</v>
      </c>
      <c r="AE57" s="26" t="e">
        <f t="shared" ca="1" si="24"/>
        <v>#N/A</v>
      </c>
      <c r="AF57" s="26" t="e">
        <f t="shared" ca="1" si="24"/>
        <v>#N/A</v>
      </c>
      <c r="AG57" s="26" t="e">
        <f t="shared" ca="1" si="24"/>
        <v>#N/A</v>
      </c>
      <c r="AH57" s="26" t="e">
        <f t="shared" ca="1" si="24"/>
        <v>#N/A</v>
      </c>
      <c r="AI57" s="25"/>
      <c r="AJ57" s="25"/>
      <c r="AK57" s="25"/>
      <c r="AL57" s="25"/>
      <c r="AM57" s="25"/>
      <c r="AN57" s="25"/>
      <c r="AO57" s="25"/>
      <c r="AP57" s="25"/>
      <c r="AQ57" s="25"/>
      <c r="AR57" s="25"/>
      <c r="AS57" s="25"/>
      <c r="AT57" s="25"/>
    </row>
    <row r="58" spans="1:46" x14ac:dyDescent="0.35">
      <c r="A58" s="23">
        <v>38107</v>
      </c>
      <c r="B58" s="26">
        <f t="shared" ref="B58:Q74" ca="1" si="27">IFERROR(VLOOKUP($A58,INDIRECT("US!"&amp;B$3&amp;":"&amp;B$4),2,0),NA())</f>
        <v>207.12</v>
      </c>
      <c r="C58" s="26">
        <f t="shared" ca="1" si="27"/>
        <v>225.26</v>
      </c>
      <c r="D58" s="26">
        <f t="shared" ca="1" si="27"/>
        <v>221.18</v>
      </c>
      <c r="E58" s="26">
        <f t="shared" ca="1" si="27"/>
        <v>230.83</v>
      </c>
      <c r="F58" s="26">
        <f t="shared" ca="1" si="27"/>
        <v>185.42</v>
      </c>
      <c r="G58" s="26">
        <f t="shared" ca="1" si="27"/>
        <v>199.95</v>
      </c>
      <c r="H58" s="26">
        <f t="shared" ca="1" si="27"/>
        <v>205.65</v>
      </c>
      <c r="I58" s="26">
        <f t="shared" ca="1" si="27"/>
        <v>217.36</v>
      </c>
      <c r="J58" s="26">
        <f t="shared" ca="1" si="27"/>
        <v>241.07</v>
      </c>
      <c r="K58" s="26">
        <f t="shared" ca="1" si="27"/>
        <v>703.66</v>
      </c>
      <c r="L58" s="26">
        <f t="shared" ca="1" si="27"/>
        <v>645.51300000000003</v>
      </c>
      <c r="M58" s="26">
        <f t="shared" ca="1" si="27"/>
        <v>1086.74</v>
      </c>
      <c r="N58" s="26">
        <f t="shared" ca="1" si="27"/>
        <v>1205.83</v>
      </c>
      <c r="O58" s="26">
        <f t="shared" ca="1" si="27"/>
        <v>1493.98</v>
      </c>
      <c r="P58" s="26">
        <f t="shared" ca="1" si="27"/>
        <v>1467.55</v>
      </c>
      <c r="Q58" s="26">
        <f t="shared" ca="1" si="26"/>
        <v>1576.83</v>
      </c>
      <c r="R58" s="26">
        <f t="shared" ca="1" si="26"/>
        <v>150.47</v>
      </c>
      <c r="S58" s="26">
        <f t="shared" ca="1" si="26"/>
        <v>225.22</v>
      </c>
      <c r="T58" s="26">
        <f t="shared" ca="1" si="13"/>
        <v>585.76300000000003</v>
      </c>
      <c r="U58" s="26">
        <f t="shared" ca="1" si="25"/>
        <v>130.00489999999999</v>
      </c>
      <c r="V58" s="26">
        <f t="shared" ca="1" si="25"/>
        <v>131.0001</v>
      </c>
      <c r="W58" s="26">
        <f t="shared" ca="1" si="25"/>
        <v>134.91839999999999</v>
      </c>
      <c r="X58" s="26">
        <f t="shared" ca="1" si="25"/>
        <v>136.2784</v>
      </c>
      <c r="Y58" s="26">
        <f t="shared" ca="1" si="25"/>
        <v>127.0592</v>
      </c>
      <c r="Z58" s="26">
        <f t="shared" ca="1" si="25"/>
        <v>130.24469999999999</v>
      </c>
      <c r="AA58" s="26">
        <f t="shared" ca="1" si="25"/>
        <v>133.30420000000001</v>
      </c>
      <c r="AB58" s="26">
        <f t="shared" ca="1" si="25"/>
        <v>132.83670000000001</v>
      </c>
      <c r="AC58" s="26">
        <f t="shared" ca="1" si="25"/>
        <v>131.6893</v>
      </c>
      <c r="AD58" s="26">
        <f t="shared" ca="1" si="25"/>
        <v>112.65</v>
      </c>
      <c r="AE58" s="26" t="e">
        <f t="shared" ca="1" si="24"/>
        <v>#N/A</v>
      </c>
      <c r="AF58" s="26" t="e">
        <f t="shared" ca="1" si="24"/>
        <v>#N/A</v>
      </c>
      <c r="AG58" s="26" t="e">
        <f t="shared" ca="1" si="24"/>
        <v>#N/A</v>
      </c>
      <c r="AH58" s="26" t="e">
        <f t="shared" ca="1" si="24"/>
        <v>#N/A</v>
      </c>
      <c r="AI58" s="25"/>
      <c r="AJ58" s="25"/>
      <c r="AK58" s="25"/>
      <c r="AL58" s="25"/>
      <c r="AM58" s="25"/>
      <c r="AN58" s="25"/>
      <c r="AO58" s="25"/>
      <c r="AP58" s="25"/>
      <c r="AQ58" s="25"/>
      <c r="AR58" s="25"/>
      <c r="AS58" s="25"/>
      <c r="AT58" s="25"/>
    </row>
    <row r="59" spans="1:46" x14ac:dyDescent="0.35">
      <c r="A59" s="23">
        <v>38138</v>
      </c>
      <c r="B59" s="26">
        <f t="shared" ca="1" si="27"/>
        <v>206.5</v>
      </c>
      <c r="C59" s="26">
        <f t="shared" ca="1" si="27"/>
        <v>223.93</v>
      </c>
      <c r="D59" s="26">
        <f t="shared" ca="1" si="27"/>
        <v>219.72</v>
      </c>
      <c r="E59" s="26">
        <f t="shared" ca="1" si="27"/>
        <v>228.99</v>
      </c>
      <c r="F59" s="26">
        <f t="shared" ca="1" si="27"/>
        <v>185.16</v>
      </c>
      <c r="G59" s="26">
        <f t="shared" ca="1" si="27"/>
        <v>199.22</v>
      </c>
      <c r="H59" s="26">
        <f t="shared" ca="1" si="27"/>
        <v>204.86</v>
      </c>
      <c r="I59" s="26">
        <f t="shared" ca="1" si="27"/>
        <v>216.31</v>
      </c>
      <c r="J59" s="26">
        <f t="shared" ca="1" si="27"/>
        <v>239.42</v>
      </c>
      <c r="K59" s="26">
        <f t="shared" ca="1" si="27"/>
        <v>691.74</v>
      </c>
      <c r="L59" s="26">
        <f t="shared" ca="1" si="27"/>
        <v>635.60040000000004</v>
      </c>
      <c r="M59" s="26">
        <f t="shared" ca="1" si="27"/>
        <v>1056.8499999999999</v>
      </c>
      <c r="N59" s="26">
        <f t="shared" ca="1" si="27"/>
        <v>1202.3699999999999</v>
      </c>
      <c r="O59" s="26">
        <f t="shared" ca="1" si="27"/>
        <v>1486.64</v>
      </c>
      <c r="P59" s="26">
        <f t="shared" ca="1" si="27"/>
        <v>1457.71</v>
      </c>
      <c r="Q59" s="26">
        <f t="shared" ca="1" si="26"/>
        <v>1562.62</v>
      </c>
      <c r="R59" s="26">
        <f t="shared" ca="1" si="26"/>
        <v>149.88</v>
      </c>
      <c r="S59" s="26">
        <f t="shared" ca="1" si="26"/>
        <v>224.91</v>
      </c>
      <c r="T59" s="26">
        <f t="shared" ca="1" si="13"/>
        <v>586.26800000000003</v>
      </c>
      <c r="U59" s="26">
        <f t="shared" ca="1" si="25"/>
        <v>129.9359</v>
      </c>
      <c r="V59" s="26">
        <f t="shared" ca="1" si="25"/>
        <v>130.6892</v>
      </c>
      <c r="W59" s="26">
        <f t="shared" ca="1" si="25"/>
        <v>134.76689999999999</v>
      </c>
      <c r="X59" s="26">
        <f t="shared" ca="1" si="25"/>
        <v>135.97890000000001</v>
      </c>
      <c r="Y59" s="26">
        <f t="shared" ca="1" si="25"/>
        <v>127.23560000000001</v>
      </c>
      <c r="Z59" s="26">
        <f t="shared" ca="1" si="25"/>
        <v>130.18709999999999</v>
      </c>
      <c r="AA59" s="26">
        <f t="shared" ca="1" si="25"/>
        <v>133.0514</v>
      </c>
      <c r="AB59" s="26">
        <f t="shared" ca="1" si="25"/>
        <v>132.38079999999999</v>
      </c>
      <c r="AC59" s="26">
        <f t="shared" ca="1" si="25"/>
        <v>131.29409999999999</v>
      </c>
      <c r="AD59" s="26">
        <f t="shared" ca="1" si="25"/>
        <v>111.08</v>
      </c>
      <c r="AE59" s="26" t="e">
        <f t="shared" ca="1" si="24"/>
        <v>#N/A</v>
      </c>
      <c r="AF59" s="26" t="e">
        <f t="shared" ca="1" si="24"/>
        <v>#N/A</v>
      </c>
      <c r="AG59" s="26" t="e">
        <f t="shared" ca="1" si="24"/>
        <v>#N/A</v>
      </c>
      <c r="AH59" s="26" t="e">
        <f t="shared" ca="1" si="24"/>
        <v>#N/A</v>
      </c>
      <c r="AI59" s="25"/>
      <c r="AJ59" s="25"/>
      <c r="AK59" s="25"/>
      <c r="AL59" s="25"/>
      <c r="AM59" s="25"/>
      <c r="AN59" s="25"/>
      <c r="AO59" s="25"/>
      <c r="AP59" s="25"/>
      <c r="AQ59" s="25"/>
      <c r="AR59" s="25"/>
      <c r="AS59" s="25"/>
      <c r="AT59" s="25"/>
    </row>
    <row r="60" spans="1:46" x14ac:dyDescent="0.35">
      <c r="A60" s="23">
        <v>38168</v>
      </c>
      <c r="B60" s="26">
        <f t="shared" ca="1" si="27"/>
        <v>207.75</v>
      </c>
      <c r="C60" s="26">
        <f t="shared" ca="1" si="27"/>
        <v>224.78</v>
      </c>
      <c r="D60" s="26">
        <f t="shared" ca="1" si="27"/>
        <v>220.62</v>
      </c>
      <c r="E60" s="26">
        <f t="shared" ca="1" si="27"/>
        <v>230.06</v>
      </c>
      <c r="F60" s="26">
        <f t="shared" ca="1" si="27"/>
        <v>185.22</v>
      </c>
      <c r="G60" s="26">
        <f t="shared" ca="1" si="27"/>
        <v>199.95</v>
      </c>
      <c r="H60" s="26">
        <f t="shared" ca="1" si="27"/>
        <v>206.17</v>
      </c>
      <c r="I60" s="26">
        <f t="shared" ca="1" si="27"/>
        <v>218.25</v>
      </c>
      <c r="J60" s="26">
        <f t="shared" ca="1" si="27"/>
        <v>241.39</v>
      </c>
      <c r="K60" s="26">
        <f t="shared" ca="1" si="27"/>
        <v>701.66</v>
      </c>
      <c r="L60" s="26">
        <f t="shared" ca="1" si="27"/>
        <v>644.55880000000002</v>
      </c>
      <c r="M60" s="26">
        <f t="shared" ca="1" si="27"/>
        <v>1073.71</v>
      </c>
      <c r="N60" s="26">
        <f t="shared" ca="1" si="27"/>
        <v>1204.9100000000001</v>
      </c>
      <c r="O60" s="26">
        <f t="shared" ca="1" si="27"/>
        <v>1500.24</v>
      </c>
      <c r="P60" s="26">
        <f t="shared" ca="1" si="27"/>
        <v>1463.46</v>
      </c>
      <c r="Q60" s="26">
        <f t="shared" ca="1" si="26"/>
        <v>1571.94</v>
      </c>
      <c r="R60" s="26">
        <f t="shared" ca="1" si="26"/>
        <v>150.24</v>
      </c>
      <c r="S60" s="26">
        <f t="shared" ca="1" si="26"/>
        <v>224.89</v>
      </c>
      <c r="T60" s="26">
        <f t="shared" ca="1" si="13"/>
        <v>586.65700000000004</v>
      </c>
      <c r="U60" s="26">
        <f t="shared" ca="1" si="25"/>
        <v>130.19540000000001</v>
      </c>
      <c r="V60" s="26">
        <f t="shared" ca="1" si="25"/>
        <v>131.077</v>
      </c>
      <c r="W60" s="26">
        <f t="shared" ca="1" si="25"/>
        <v>135.05760000000001</v>
      </c>
      <c r="X60" s="26">
        <f t="shared" ca="1" si="25"/>
        <v>136.44820000000001</v>
      </c>
      <c r="Y60" s="26">
        <f t="shared" ca="1" si="25"/>
        <v>127.3253</v>
      </c>
      <c r="Z60" s="26">
        <f t="shared" ca="1" si="25"/>
        <v>130.26320000000001</v>
      </c>
      <c r="AA60" s="26">
        <f t="shared" ca="1" si="25"/>
        <v>133.23009999999999</v>
      </c>
      <c r="AB60" s="26">
        <f t="shared" ca="1" si="25"/>
        <v>132.79400000000001</v>
      </c>
      <c r="AC60" s="26">
        <f t="shared" ca="1" si="25"/>
        <v>132.2038</v>
      </c>
      <c r="AD60" s="26">
        <f t="shared" ca="1" si="25"/>
        <v>113.07</v>
      </c>
      <c r="AE60" s="26" t="e">
        <f t="shared" ca="1" si="24"/>
        <v>#N/A</v>
      </c>
      <c r="AF60" s="26" t="e">
        <f t="shared" ca="1" si="24"/>
        <v>#N/A</v>
      </c>
      <c r="AG60" s="26" t="e">
        <f t="shared" ca="1" si="24"/>
        <v>#N/A</v>
      </c>
      <c r="AH60" s="26" t="e">
        <f t="shared" ca="1" si="24"/>
        <v>#N/A</v>
      </c>
      <c r="AI60" s="25"/>
      <c r="AJ60" s="25"/>
      <c r="AK60" s="25"/>
      <c r="AL60" s="25"/>
      <c r="AM60" s="25"/>
      <c r="AN60" s="25"/>
      <c r="AO60" s="25"/>
      <c r="AP60" s="25"/>
      <c r="AQ60" s="25"/>
      <c r="AR60" s="25"/>
      <c r="AS60" s="25"/>
      <c r="AT60" s="25"/>
    </row>
    <row r="61" spans="1:46" x14ac:dyDescent="0.35">
      <c r="A61" s="23">
        <v>38198</v>
      </c>
      <c r="B61" s="26">
        <f t="shared" ca="1" si="27"/>
        <v>209.64</v>
      </c>
      <c r="C61" s="26">
        <f t="shared" ca="1" si="27"/>
        <v>227.14</v>
      </c>
      <c r="D61" s="26">
        <f t="shared" ca="1" si="27"/>
        <v>223.23</v>
      </c>
      <c r="E61" s="26">
        <f t="shared" ca="1" si="27"/>
        <v>233.28</v>
      </c>
      <c r="F61" s="26">
        <f t="shared" ca="1" si="27"/>
        <v>186.01</v>
      </c>
      <c r="G61" s="26">
        <f t="shared" ca="1" si="27"/>
        <v>201.39</v>
      </c>
      <c r="H61" s="26">
        <f t="shared" ca="1" si="27"/>
        <v>208.04</v>
      </c>
      <c r="I61" s="26">
        <f t="shared" ca="1" si="27"/>
        <v>220.92</v>
      </c>
      <c r="J61" s="26">
        <f t="shared" ca="1" si="27"/>
        <v>245.7</v>
      </c>
      <c r="K61" s="26">
        <f t="shared" ca="1" si="27"/>
        <v>711.2</v>
      </c>
      <c r="L61" s="26">
        <f t="shared" ca="1" si="27"/>
        <v>652.56240000000003</v>
      </c>
      <c r="M61" s="26">
        <f t="shared" ca="1" si="27"/>
        <v>1097.1500000000001</v>
      </c>
      <c r="N61" s="26">
        <f t="shared" ca="1" si="27"/>
        <v>1213.1099999999999</v>
      </c>
      <c r="O61" s="26">
        <f t="shared" ca="1" si="27"/>
        <v>1525.62</v>
      </c>
      <c r="P61" s="26">
        <f t="shared" ca="1" si="27"/>
        <v>1478.84</v>
      </c>
      <c r="Q61" s="26">
        <f t="shared" ca="1" si="26"/>
        <v>1602.17</v>
      </c>
      <c r="R61" s="26">
        <f t="shared" ca="1" si="26"/>
        <v>151.78</v>
      </c>
      <c r="S61" s="26">
        <f t="shared" ca="1" si="26"/>
        <v>226.38</v>
      </c>
      <c r="T61" s="26">
        <f t="shared" ca="1" si="13"/>
        <v>586.65700000000004</v>
      </c>
      <c r="U61" s="26">
        <f t="shared" ca="1" si="25"/>
        <v>131.49379999999999</v>
      </c>
      <c r="V61" s="26">
        <f t="shared" ca="1" si="25"/>
        <v>132.3202</v>
      </c>
      <c r="W61" s="26">
        <f t="shared" ca="1" si="25"/>
        <v>136.56219999999999</v>
      </c>
      <c r="X61" s="26">
        <f t="shared" ca="1" si="25"/>
        <v>137.8845</v>
      </c>
      <c r="Y61" s="26">
        <f t="shared" ca="1" si="25"/>
        <v>127.95489999999999</v>
      </c>
      <c r="Z61" s="26">
        <f t="shared" ca="1" si="25"/>
        <v>131.2921</v>
      </c>
      <c r="AA61" s="26">
        <f t="shared" ca="1" si="25"/>
        <v>134.529</v>
      </c>
      <c r="AB61" s="26">
        <f t="shared" ca="1" si="25"/>
        <v>134.34549999999999</v>
      </c>
      <c r="AC61" s="26">
        <f t="shared" ca="1" si="25"/>
        <v>134.5504</v>
      </c>
      <c r="AD61" s="26">
        <f t="shared" ca="1" si="25"/>
        <v>114.3</v>
      </c>
      <c r="AE61" s="26" t="e">
        <f t="shared" ca="1" si="24"/>
        <v>#N/A</v>
      </c>
      <c r="AF61" s="26" t="e">
        <f t="shared" ca="1" si="24"/>
        <v>#N/A</v>
      </c>
      <c r="AG61" s="26" t="e">
        <f t="shared" ca="1" si="24"/>
        <v>#N/A</v>
      </c>
      <c r="AH61" s="26" t="e">
        <f t="shared" ca="1" si="24"/>
        <v>#N/A</v>
      </c>
      <c r="AI61" s="25"/>
      <c r="AJ61" s="25"/>
      <c r="AK61" s="25"/>
      <c r="AL61" s="25"/>
      <c r="AM61" s="25"/>
      <c r="AN61" s="25"/>
      <c r="AO61" s="25"/>
      <c r="AP61" s="25"/>
      <c r="AQ61" s="25"/>
      <c r="AR61" s="25"/>
      <c r="AS61" s="25"/>
      <c r="AT61" s="25"/>
    </row>
    <row r="62" spans="1:46" x14ac:dyDescent="0.35">
      <c r="A62" s="23">
        <v>38230</v>
      </c>
      <c r="B62" s="26">
        <f t="shared" ca="1" si="27"/>
        <v>213.33</v>
      </c>
      <c r="C62" s="26">
        <f t="shared" ca="1" si="27"/>
        <v>232.11</v>
      </c>
      <c r="D62" s="26">
        <f t="shared" ca="1" si="27"/>
        <v>228.53</v>
      </c>
      <c r="E62" s="26">
        <f t="shared" ca="1" si="27"/>
        <v>239.2</v>
      </c>
      <c r="F62" s="26">
        <f t="shared" ca="1" si="27"/>
        <v>187.47</v>
      </c>
      <c r="G62" s="26">
        <f t="shared" ca="1" si="27"/>
        <v>204.5</v>
      </c>
      <c r="H62" s="26">
        <f t="shared" ca="1" si="27"/>
        <v>211.84</v>
      </c>
      <c r="I62" s="26">
        <f t="shared" ca="1" si="27"/>
        <v>225.72</v>
      </c>
      <c r="J62" s="26">
        <f t="shared" ca="1" si="27"/>
        <v>254.59</v>
      </c>
      <c r="K62" s="26">
        <f t="shared" ca="1" si="27"/>
        <v>725.15</v>
      </c>
      <c r="L62" s="26">
        <f t="shared" ca="1" si="27"/>
        <v>664.35630000000003</v>
      </c>
      <c r="M62" s="26">
        <f t="shared" ca="1" si="27"/>
        <v>1130.02</v>
      </c>
      <c r="N62" s="26">
        <f t="shared" ca="1" si="27"/>
        <v>1230.8699999999999</v>
      </c>
      <c r="O62" s="26">
        <f t="shared" ca="1" si="27"/>
        <v>1582.23</v>
      </c>
      <c r="P62" s="26">
        <f t="shared" ca="1" si="27"/>
        <v>1508.21</v>
      </c>
      <c r="Q62" s="26">
        <f t="shared" ca="1" si="26"/>
        <v>1661.82</v>
      </c>
      <c r="R62" s="26">
        <f t="shared" ca="1" si="26"/>
        <v>155.52000000000001</v>
      </c>
      <c r="S62" s="26">
        <f t="shared" ca="1" si="26"/>
        <v>229.36</v>
      </c>
      <c r="T62" s="26">
        <f t="shared" ca="1" si="13"/>
        <v>588.06299999999999</v>
      </c>
      <c r="U62" s="26">
        <f t="shared" ca="1" si="25"/>
        <v>132.82820000000001</v>
      </c>
      <c r="V62" s="26">
        <f t="shared" ca="1" si="25"/>
        <v>134.041</v>
      </c>
      <c r="W62" s="26">
        <f t="shared" ca="1" si="25"/>
        <v>138.20240000000001</v>
      </c>
      <c r="X62" s="26">
        <f t="shared" ca="1" si="25"/>
        <v>139.50790000000001</v>
      </c>
      <c r="Y62" s="26">
        <f t="shared" ca="1" si="25"/>
        <v>128.56180000000001</v>
      </c>
      <c r="Z62" s="26">
        <f t="shared" ca="1" si="25"/>
        <v>132.61529999999999</v>
      </c>
      <c r="AA62" s="26">
        <f t="shared" ca="1" si="25"/>
        <v>136.3569</v>
      </c>
      <c r="AB62" s="26">
        <f t="shared" ca="1" si="25"/>
        <v>136.553</v>
      </c>
      <c r="AC62" s="26">
        <f t="shared" ca="1" si="25"/>
        <v>136.5412</v>
      </c>
      <c r="AD62" s="26">
        <f t="shared" ca="1" si="25"/>
        <v>116.14</v>
      </c>
      <c r="AE62" s="26" t="e">
        <f t="shared" ca="1" si="24"/>
        <v>#N/A</v>
      </c>
      <c r="AF62" s="26" t="e">
        <f t="shared" ca="1" si="24"/>
        <v>#N/A</v>
      </c>
      <c r="AG62" s="26" t="e">
        <f t="shared" ca="1" si="24"/>
        <v>#N/A</v>
      </c>
      <c r="AH62" s="26" t="e">
        <f t="shared" ca="1" si="24"/>
        <v>#N/A</v>
      </c>
      <c r="AI62" s="25"/>
      <c r="AJ62" s="25"/>
      <c r="AK62" s="25"/>
      <c r="AL62" s="25"/>
      <c r="AM62" s="25"/>
      <c r="AN62" s="25"/>
      <c r="AO62" s="25"/>
      <c r="AP62" s="25"/>
      <c r="AQ62" s="25"/>
      <c r="AR62" s="25"/>
      <c r="AS62" s="25"/>
      <c r="AT62" s="25"/>
    </row>
    <row r="63" spans="1:46" x14ac:dyDescent="0.35">
      <c r="A63" s="23">
        <v>38260</v>
      </c>
      <c r="B63" s="26">
        <f t="shared" ca="1" si="27"/>
        <v>213.71</v>
      </c>
      <c r="C63" s="26">
        <f t="shared" ca="1" si="27"/>
        <v>232.84</v>
      </c>
      <c r="D63" s="26">
        <f t="shared" ca="1" si="27"/>
        <v>229.7</v>
      </c>
      <c r="E63" s="26">
        <f t="shared" ca="1" si="27"/>
        <v>240.98</v>
      </c>
      <c r="F63" s="26">
        <f t="shared" ca="1" si="27"/>
        <v>187.39</v>
      </c>
      <c r="G63" s="26">
        <f t="shared" ca="1" si="27"/>
        <v>204.72</v>
      </c>
      <c r="H63" s="26">
        <f t="shared" ca="1" si="27"/>
        <v>212.39</v>
      </c>
      <c r="I63" s="26">
        <f t="shared" ca="1" si="27"/>
        <v>226.43</v>
      </c>
      <c r="J63" s="26">
        <f t="shared" ca="1" si="27"/>
        <v>257.10000000000002</v>
      </c>
      <c r="K63" s="26">
        <f t="shared" ca="1" si="27"/>
        <v>735.68</v>
      </c>
      <c r="L63" s="26">
        <f t="shared" ca="1" si="27"/>
        <v>673.20479999999998</v>
      </c>
      <c r="M63" s="26">
        <f t="shared" ca="1" si="27"/>
        <v>1155.48</v>
      </c>
      <c r="N63" s="26">
        <f t="shared" ca="1" si="27"/>
        <v>1231.44</v>
      </c>
      <c r="O63" s="26">
        <f t="shared" ca="1" si="27"/>
        <v>1595.6</v>
      </c>
      <c r="P63" s="26">
        <f t="shared" ca="1" si="27"/>
        <v>1514.58</v>
      </c>
      <c r="Q63" s="26">
        <f t="shared" ca="1" si="26"/>
        <v>1682.85</v>
      </c>
      <c r="R63" s="26">
        <f t="shared" ca="1" si="26"/>
        <v>155.82</v>
      </c>
      <c r="S63" s="26">
        <f t="shared" ca="1" si="26"/>
        <v>229.75</v>
      </c>
      <c r="T63" s="26">
        <f t="shared" ca="1" si="13"/>
        <v>588.81299999999999</v>
      </c>
      <c r="U63" s="26">
        <f t="shared" ca="1" si="25"/>
        <v>133.14449999999999</v>
      </c>
      <c r="V63" s="26">
        <f t="shared" ca="1" si="25"/>
        <v>134.58709999999999</v>
      </c>
      <c r="W63" s="26">
        <f t="shared" ca="1" si="25"/>
        <v>138.68809999999999</v>
      </c>
      <c r="X63" s="26">
        <f t="shared" ca="1" si="25"/>
        <v>140.07820000000001</v>
      </c>
      <c r="Y63" s="26">
        <f t="shared" ca="1" si="25"/>
        <v>128.63310000000001</v>
      </c>
      <c r="Z63" s="26">
        <f t="shared" ca="1" si="25"/>
        <v>132.86869999999999</v>
      </c>
      <c r="AA63" s="26">
        <f t="shared" ca="1" si="25"/>
        <v>136.8699</v>
      </c>
      <c r="AB63" s="26">
        <f t="shared" ca="1" si="25"/>
        <v>137.32429999999999</v>
      </c>
      <c r="AC63" s="26">
        <f t="shared" ca="1" si="25"/>
        <v>137.2131</v>
      </c>
      <c r="AD63" s="26">
        <f t="shared" ca="1" si="25"/>
        <v>117.67</v>
      </c>
      <c r="AE63" s="26" t="e">
        <f t="shared" ca="1" si="24"/>
        <v>#N/A</v>
      </c>
      <c r="AF63" s="26" t="e">
        <f t="shared" ca="1" si="24"/>
        <v>#N/A</v>
      </c>
      <c r="AG63" s="26" t="e">
        <f t="shared" ca="1" si="24"/>
        <v>#N/A</v>
      </c>
      <c r="AH63" s="26" t="e">
        <f t="shared" ca="1" si="24"/>
        <v>#N/A</v>
      </c>
      <c r="AI63" s="25"/>
      <c r="AJ63" s="25"/>
      <c r="AK63" s="25"/>
      <c r="AL63" s="25"/>
      <c r="AM63" s="25"/>
      <c r="AN63" s="25"/>
      <c r="AO63" s="25"/>
      <c r="AP63" s="25"/>
      <c r="AQ63" s="25"/>
      <c r="AR63" s="25"/>
      <c r="AS63" s="25"/>
      <c r="AT63" s="25"/>
    </row>
    <row r="64" spans="1:46" x14ac:dyDescent="0.35">
      <c r="A64" s="23">
        <v>38289</v>
      </c>
      <c r="B64" s="26">
        <f t="shared" ca="1" si="27"/>
        <v>215.4</v>
      </c>
      <c r="C64" s="26">
        <f t="shared" ca="1" si="27"/>
        <v>234.9</v>
      </c>
      <c r="D64" s="26">
        <f t="shared" ca="1" si="27"/>
        <v>232</v>
      </c>
      <c r="E64" s="26">
        <f t="shared" ca="1" si="27"/>
        <v>243.46</v>
      </c>
      <c r="F64" s="26">
        <f t="shared" ca="1" si="27"/>
        <v>188.04</v>
      </c>
      <c r="G64" s="26">
        <f t="shared" ca="1" si="27"/>
        <v>206.02</v>
      </c>
      <c r="H64" s="26">
        <f t="shared" ca="1" si="27"/>
        <v>214.11</v>
      </c>
      <c r="I64" s="26">
        <f t="shared" ca="1" si="27"/>
        <v>228.82</v>
      </c>
      <c r="J64" s="26">
        <f t="shared" ca="1" si="27"/>
        <v>261.14</v>
      </c>
      <c r="K64" s="26">
        <f t="shared" ca="1" si="27"/>
        <v>748.97</v>
      </c>
      <c r="L64" s="26">
        <f t="shared" ca="1" si="27"/>
        <v>684.55920000000003</v>
      </c>
      <c r="M64" s="26">
        <f t="shared" ca="1" si="27"/>
        <v>1185.1600000000001</v>
      </c>
      <c r="N64" s="26">
        <f t="shared" ca="1" si="27"/>
        <v>1238.21</v>
      </c>
      <c r="O64" s="26">
        <f t="shared" ca="1" si="27"/>
        <v>1619.07</v>
      </c>
      <c r="P64" s="26">
        <f t="shared" ca="1" si="27"/>
        <v>1526.37</v>
      </c>
      <c r="Q64" s="26">
        <f t="shared" ca="1" si="26"/>
        <v>1710.31</v>
      </c>
      <c r="R64" s="26">
        <f t="shared" ca="1" si="26"/>
        <v>157.08000000000001</v>
      </c>
      <c r="S64" s="26">
        <f t="shared" ca="1" si="26"/>
        <v>230.96</v>
      </c>
      <c r="T64" s="26">
        <f t="shared" ca="1" si="13"/>
        <v>588.81299999999999</v>
      </c>
      <c r="U64" s="26">
        <f t="shared" ca="1" si="25"/>
        <v>134.15219999999999</v>
      </c>
      <c r="V64" s="26">
        <f t="shared" ca="1" si="25"/>
        <v>135.84880000000001</v>
      </c>
      <c r="W64" s="26">
        <f t="shared" ca="1" si="25"/>
        <v>139.78739999999999</v>
      </c>
      <c r="X64" s="26">
        <f t="shared" ca="1" si="25"/>
        <v>140.90530000000001</v>
      </c>
      <c r="Y64" s="26">
        <f t="shared" ca="1" si="25"/>
        <v>129.1506</v>
      </c>
      <c r="Z64" s="26">
        <f t="shared" ca="1" si="25"/>
        <v>133.84059999999999</v>
      </c>
      <c r="AA64" s="26">
        <f t="shared" ca="1" si="25"/>
        <v>138.14609999999999</v>
      </c>
      <c r="AB64" s="26">
        <f t="shared" ca="1" si="25"/>
        <v>138.82599999999999</v>
      </c>
      <c r="AC64" s="26">
        <f t="shared" ca="1" si="25"/>
        <v>138.63220000000001</v>
      </c>
      <c r="AD64" s="26">
        <f t="shared" ca="1" si="25"/>
        <v>119.03</v>
      </c>
      <c r="AE64" s="26" t="e">
        <f t="shared" ca="1" si="24"/>
        <v>#N/A</v>
      </c>
      <c r="AF64" s="26" t="e">
        <f t="shared" ca="1" si="24"/>
        <v>#N/A</v>
      </c>
      <c r="AG64" s="26" t="e">
        <f t="shared" ca="1" si="24"/>
        <v>#N/A</v>
      </c>
      <c r="AH64" s="26" t="e">
        <f t="shared" ca="1" si="24"/>
        <v>#N/A</v>
      </c>
      <c r="AI64" s="25"/>
      <c r="AJ64" s="25"/>
      <c r="AK64" s="25"/>
      <c r="AL64" s="25"/>
      <c r="AM64" s="25"/>
      <c r="AN64" s="25"/>
      <c r="AO64" s="25"/>
      <c r="AP64" s="25"/>
      <c r="AQ64" s="25"/>
      <c r="AR64" s="25"/>
      <c r="AS64" s="25"/>
      <c r="AT64" s="25"/>
    </row>
    <row r="65" spans="1:46" x14ac:dyDescent="0.35">
      <c r="A65" s="23">
        <v>38321</v>
      </c>
      <c r="B65" s="26">
        <f t="shared" ca="1" si="27"/>
        <v>213.81</v>
      </c>
      <c r="C65" s="26">
        <f t="shared" ca="1" si="27"/>
        <v>232.35</v>
      </c>
      <c r="D65" s="26">
        <f t="shared" ca="1" si="27"/>
        <v>229.48</v>
      </c>
      <c r="E65" s="26">
        <f t="shared" ca="1" si="27"/>
        <v>241.27</v>
      </c>
      <c r="F65" s="26">
        <f t="shared" ca="1" si="27"/>
        <v>187.2</v>
      </c>
      <c r="G65" s="26">
        <f t="shared" ca="1" si="27"/>
        <v>204.76</v>
      </c>
      <c r="H65" s="26">
        <f t="shared" ca="1" si="27"/>
        <v>212.69</v>
      </c>
      <c r="I65" s="26">
        <f t="shared" ca="1" si="27"/>
        <v>226.95</v>
      </c>
      <c r="J65" s="26">
        <f t="shared" ca="1" si="27"/>
        <v>256.32</v>
      </c>
      <c r="K65" s="26">
        <f t="shared" ca="1" si="27"/>
        <v>758</v>
      </c>
      <c r="L65" s="26">
        <f t="shared" ca="1" si="27"/>
        <v>693.05150000000003</v>
      </c>
      <c r="M65" s="26">
        <f t="shared" ca="1" si="27"/>
        <v>1196.73</v>
      </c>
      <c r="N65" s="26">
        <f t="shared" ca="1" si="27"/>
        <v>1225.5</v>
      </c>
      <c r="O65" s="26">
        <f t="shared" ca="1" si="27"/>
        <v>1583.04</v>
      </c>
      <c r="P65" s="26">
        <f t="shared" ca="1" si="27"/>
        <v>1512.47</v>
      </c>
      <c r="Q65" s="26">
        <f t="shared" ca="1" si="26"/>
        <v>1686.85</v>
      </c>
      <c r="R65" s="26">
        <f t="shared" ca="1" si="26"/>
        <v>155.52000000000001</v>
      </c>
      <c r="S65" s="26">
        <f t="shared" ca="1" si="26"/>
        <v>229.56</v>
      </c>
      <c r="T65" s="26">
        <f t="shared" ca="1" si="13"/>
        <v>590.37900000000002</v>
      </c>
      <c r="U65" s="26">
        <f t="shared" ca="1" si="25"/>
        <v>135.55019999999999</v>
      </c>
      <c r="V65" s="26">
        <f t="shared" ca="1" si="25"/>
        <v>137.428</v>
      </c>
      <c r="W65" s="26">
        <f t="shared" ca="1" si="25"/>
        <v>141.4623</v>
      </c>
      <c r="X65" s="26">
        <f t="shared" ca="1" si="25"/>
        <v>142.53139999999999</v>
      </c>
      <c r="Y65" s="26">
        <f t="shared" ca="1" si="25"/>
        <v>129.6866</v>
      </c>
      <c r="Z65" s="26">
        <f t="shared" ca="1" si="25"/>
        <v>134.845</v>
      </c>
      <c r="AA65" s="26">
        <f t="shared" ca="1" si="25"/>
        <v>139.6096</v>
      </c>
      <c r="AB65" s="26">
        <f t="shared" ca="1" si="25"/>
        <v>140.7551</v>
      </c>
      <c r="AC65" s="26">
        <f t="shared" ca="1" si="25"/>
        <v>141.6807</v>
      </c>
      <c r="AD65" s="26">
        <f t="shared" ca="1" si="25"/>
        <v>121.47</v>
      </c>
      <c r="AE65" s="26" t="e">
        <f t="shared" ca="1" si="24"/>
        <v>#N/A</v>
      </c>
      <c r="AF65" s="26" t="e">
        <f t="shared" ca="1" si="24"/>
        <v>#N/A</v>
      </c>
      <c r="AG65" s="26" t="e">
        <f t="shared" ca="1" si="24"/>
        <v>#N/A</v>
      </c>
      <c r="AH65" s="26" t="e">
        <f t="shared" ca="1" si="24"/>
        <v>#N/A</v>
      </c>
      <c r="AI65" s="25"/>
      <c r="AJ65" s="25"/>
      <c r="AK65" s="25"/>
      <c r="AL65" s="25"/>
      <c r="AM65" s="25"/>
      <c r="AN65" s="25"/>
      <c r="AO65" s="25"/>
      <c r="AP65" s="25"/>
      <c r="AQ65" s="25"/>
      <c r="AR65" s="25"/>
      <c r="AS65" s="25"/>
      <c r="AT65" s="25"/>
    </row>
    <row r="66" spans="1:46" x14ac:dyDescent="0.35">
      <c r="A66" s="23">
        <v>38352</v>
      </c>
      <c r="B66" s="26">
        <f t="shared" ca="1" si="27"/>
        <v>215.51</v>
      </c>
      <c r="C66" s="26">
        <f t="shared" ca="1" si="27"/>
        <v>234.5</v>
      </c>
      <c r="D66" s="26">
        <f t="shared" ca="1" si="27"/>
        <v>232.37</v>
      </c>
      <c r="E66" s="26">
        <f t="shared" ca="1" si="27"/>
        <v>245.02</v>
      </c>
      <c r="F66" s="26">
        <f t="shared" ca="1" si="27"/>
        <v>187.67</v>
      </c>
      <c r="G66" s="26">
        <f t="shared" ca="1" si="27"/>
        <v>205.88</v>
      </c>
      <c r="H66" s="26">
        <f t="shared" ca="1" si="27"/>
        <v>214.32</v>
      </c>
      <c r="I66" s="26">
        <f t="shared" ca="1" si="27"/>
        <v>229.48</v>
      </c>
      <c r="J66" s="26">
        <f t="shared" ca="1" si="27"/>
        <v>262.67</v>
      </c>
      <c r="K66" s="26">
        <f t="shared" ca="1" si="27"/>
        <v>769.3</v>
      </c>
      <c r="L66" s="26">
        <f t="shared" ca="1" si="27"/>
        <v>702.56309999999996</v>
      </c>
      <c r="M66" s="26">
        <f t="shared" ca="1" si="27"/>
        <v>1223.46</v>
      </c>
      <c r="N66" s="26">
        <f t="shared" ca="1" si="27"/>
        <v>1232.31</v>
      </c>
      <c r="O66" s="26">
        <f t="shared" ca="1" si="27"/>
        <v>1618.65</v>
      </c>
      <c r="P66" s="26">
        <f t="shared" ca="1" si="27"/>
        <v>1526.89</v>
      </c>
      <c r="Q66" s="26">
        <f t="shared" ca="1" si="26"/>
        <v>1733.51</v>
      </c>
      <c r="R66" s="26">
        <f t="shared" ca="1" si="26"/>
        <v>156.78</v>
      </c>
      <c r="S66" s="26">
        <f t="shared" ca="1" si="26"/>
        <v>230.61</v>
      </c>
      <c r="T66" s="26">
        <f t="shared" ca="1" si="13"/>
        <v>591.63699999999994</v>
      </c>
      <c r="U66" s="26">
        <f t="shared" ref="U66:AD75" ca="1" si="28">IFERROR(VLOOKUP($A66,INDIRECT("EU!"&amp;U$3&amp;":"&amp;U$4),2,0),NA())</f>
        <v>135.92349999999999</v>
      </c>
      <c r="V66" s="26">
        <f t="shared" ca="1" si="28"/>
        <v>138.30240000000001</v>
      </c>
      <c r="W66" s="26">
        <f t="shared" ca="1" si="28"/>
        <v>141.9657</v>
      </c>
      <c r="X66" s="26">
        <f t="shared" ca="1" si="28"/>
        <v>142.84450000000001</v>
      </c>
      <c r="Y66" s="26">
        <f t="shared" ca="1" si="28"/>
        <v>129.6361</v>
      </c>
      <c r="Z66" s="26">
        <f t="shared" ca="1" si="28"/>
        <v>134.9153</v>
      </c>
      <c r="AA66" s="26">
        <f t="shared" ca="1" si="28"/>
        <v>140.09270000000001</v>
      </c>
      <c r="AB66" s="26">
        <f t="shared" ca="1" si="28"/>
        <v>141.87090000000001</v>
      </c>
      <c r="AC66" s="26">
        <f t="shared" ca="1" si="28"/>
        <v>143.04750000000001</v>
      </c>
      <c r="AD66" s="26">
        <f t="shared" ca="1" si="28"/>
        <v>122.81</v>
      </c>
      <c r="AE66" s="26" t="e">
        <f t="shared" ref="AE66:AH85" ca="1" si="29">IFERROR(VLOOKUP($A66,INDIRECT("EM!"&amp;AE$3&amp;":"&amp;AE$4),2,0),NA())</f>
        <v>#N/A</v>
      </c>
      <c r="AF66" s="26" t="e">
        <f t="shared" ca="1" si="29"/>
        <v>#N/A</v>
      </c>
      <c r="AG66" s="26" t="e">
        <f t="shared" ca="1" si="29"/>
        <v>#N/A</v>
      </c>
      <c r="AH66" s="26" t="e">
        <f t="shared" ca="1" si="29"/>
        <v>#N/A</v>
      </c>
      <c r="AI66" s="25"/>
      <c r="AJ66" s="25"/>
      <c r="AK66" s="25"/>
      <c r="AL66" s="25"/>
      <c r="AM66" s="25"/>
      <c r="AN66" s="25"/>
      <c r="AO66" s="25"/>
      <c r="AP66" s="25"/>
      <c r="AQ66" s="25"/>
      <c r="AR66" s="25"/>
      <c r="AS66" s="25"/>
      <c r="AT66" s="25"/>
    </row>
    <row r="67" spans="1:46" x14ac:dyDescent="0.35">
      <c r="A67" s="23">
        <v>38383</v>
      </c>
      <c r="B67" s="26">
        <f t="shared" ca="1" si="27"/>
        <v>216.72</v>
      </c>
      <c r="C67" s="26">
        <f t="shared" ca="1" si="27"/>
        <v>236.18</v>
      </c>
      <c r="D67" s="26">
        <f t="shared" ca="1" si="27"/>
        <v>234.26</v>
      </c>
      <c r="E67" s="26">
        <f t="shared" ca="1" si="27"/>
        <v>247.22</v>
      </c>
      <c r="F67" s="26">
        <f t="shared" ca="1" si="27"/>
        <v>187.66</v>
      </c>
      <c r="G67" s="26">
        <f t="shared" ca="1" si="27"/>
        <v>206.09</v>
      </c>
      <c r="H67" s="26">
        <f t="shared" ca="1" si="27"/>
        <v>215.1</v>
      </c>
      <c r="I67" s="26">
        <f t="shared" ca="1" si="27"/>
        <v>231.36</v>
      </c>
      <c r="J67" s="26">
        <f t="shared" ca="1" si="27"/>
        <v>269.39</v>
      </c>
      <c r="K67" s="26">
        <f t="shared" ca="1" si="27"/>
        <v>768.3</v>
      </c>
      <c r="L67" s="26">
        <f t="shared" ca="1" si="27"/>
        <v>700.11149999999998</v>
      </c>
      <c r="M67" s="26">
        <f t="shared" ca="1" si="27"/>
        <v>1238.5899999999999</v>
      </c>
      <c r="N67" s="26">
        <f t="shared" ca="1" si="27"/>
        <v>1233.6500000000001</v>
      </c>
      <c r="O67" s="26">
        <f t="shared" ca="1" si="27"/>
        <v>1659.46</v>
      </c>
      <c r="P67" s="26">
        <f t="shared" ca="1" si="27"/>
        <v>1531.61</v>
      </c>
      <c r="Q67" s="26">
        <f t="shared" ca="1" si="26"/>
        <v>1775.16</v>
      </c>
      <c r="R67" s="26">
        <f t="shared" ca="1" si="26"/>
        <v>157.65</v>
      </c>
      <c r="S67" s="26">
        <f t="shared" ca="1" si="26"/>
        <v>231.18</v>
      </c>
      <c r="T67" s="26">
        <f t="shared" ca="1" si="13"/>
        <v>592.625</v>
      </c>
      <c r="U67" s="26">
        <f t="shared" ca="1" si="28"/>
        <v>137.6027</v>
      </c>
      <c r="V67" s="26">
        <f t="shared" ca="1" si="28"/>
        <v>140.17959999999999</v>
      </c>
      <c r="W67" s="26">
        <f t="shared" ca="1" si="28"/>
        <v>144.02590000000001</v>
      </c>
      <c r="X67" s="26">
        <f t="shared" ca="1" si="28"/>
        <v>144.6986</v>
      </c>
      <c r="Y67" s="26">
        <f t="shared" ca="1" si="28"/>
        <v>130.3287</v>
      </c>
      <c r="Z67" s="26">
        <f t="shared" ca="1" si="28"/>
        <v>136.01150000000001</v>
      </c>
      <c r="AA67" s="26">
        <f t="shared" ca="1" si="28"/>
        <v>141.608</v>
      </c>
      <c r="AB67" s="26">
        <f t="shared" ca="1" si="28"/>
        <v>143.9556</v>
      </c>
      <c r="AC67" s="26">
        <f t="shared" ca="1" si="28"/>
        <v>147.1234</v>
      </c>
      <c r="AD67" s="26">
        <f t="shared" ca="1" si="28"/>
        <v>123.63</v>
      </c>
      <c r="AE67" s="26" t="e">
        <f t="shared" ca="1" si="29"/>
        <v>#N/A</v>
      </c>
      <c r="AF67" s="26" t="e">
        <f t="shared" ca="1" si="29"/>
        <v>#N/A</v>
      </c>
      <c r="AG67" s="26" t="e">
        <f t="shared" ca="1" si="29"/>
        <v>#N/A</v>
      </c>
      <c r="AH67" s="26" t="e">
        <f t="shared" ca="1" si="29"/>
        <v>#N/A</v>
      </c>
      <c r="AI67" s="25"/>
      <c r="AJ67" s="25"/>
      <c r="AK67" s="25"/>
      <c r="AL67" s="25"/>
      <c r="AM67" s="25"/>
      <c r="AN67" s="25"/>
      <c r="AO67" s="25"/>
      <c r="AP67" s="25"/>
      <c r="AQ67" s="25"/>
      <c r="AR67" s="25"/>
      <c r="AS67" s="25"/>
      <c r="AT67" s="25"/>
    </row>
    <row r="68" spans="1:46" x14ac:dyDescent="0.35">
      <c r="A68" s="23">
        <v>38411</v>
      </c>
      <c r="B68" s="26">
        <f t="shared" ca="1" si="27"/>
        <v>215.45</v>
      </c>
      <c r="C68" s="26">
        <f t="shared" ca="1" si="27"/>
        <v>234.52</v>
      </c>
      <c r="D68" s="26">
        <f t="shared" ca="1" si="27"/>
        <v>232.73</v>
      </c>
      <c r="E68" s="26">
        <f t="shared" ca="1" si="27"/>
        <v>245.99</v>
      </c>
      <c r="F68" s="26">
        <f t="shared" ca="1" si="27"/>
        <v>187.33</v>
      </c>
      <c r="G68" s="26">
        <f t="shared" ca="1" si="27"/>
        <v>205.16</v>
      </c>
      <c r="H68" s="26">
        <f t="shared" ca="1" si="27"/>
        <v>213.7</v>
      </c>
      <c r="I68" s="26">
        <f t="shared" ca="1" si="27"/>
        <v>229.3</v>
      </c>
      <c r="J68" s="26">
        <f t="shared" ca="1" si="27"/>
        <v>266.52</v>
      </c>
      <c r="K68" s="26">
        <f t="shared" ca="1" si="27"/>
        <v>779.6</v>
      </c>
      <c r="L68" s="26">
        <f t="shared" ca="1" si="27"/>
        <v>709.28440000000001</v>
      </c>
      <c r="M68" s="26">
        <f t="shared" ca="1" si="27"/>
        <v>1269.19</v>
      </c>
      <c r="N68" s="26">
        <f t="shared" ca="1" si="27"/>
        <v>1225.6400000000001</v>
      </c>
      <c r="O68" s="26">
        <f t="shared" ca="1" si="27"/>
        <v>1638.05</v>
      </c>
      <c r="P68" s="26">
        <f t="shared" ca="1" si="27"/>
        <v>1523.21</v>
      </c>
      <c r="Q68" s="26">
        <f t="shared" ca="1" si="27"/>
        <v>1761.84</v>
      </c>
      <c r="R68" s="26">
        <f t="shared" ca="1" si="26"/>
        <v>156.44999999999999</v>
      </c>
      <c r="S68" s="26">
        <f t="shared" ca="1" si="26"/>
        <v>230.31</v>
      </c>
      <c r="T68" s="26">
        <f t="shared" ca="1" si="13"/>
        <v>593.58500000000004</v>
      </c>
      <c r="U68" s="26">
        <f t="shared" ca="1" si="28"/>
        <v>137.0633</v>
      </c>
      <c r="V68" s="26">
        <f t="shared" ca="1" si="28"/>
        <v>139.4639</v>
      </c>
      <c r="W68" s="26">
        <f t="shared" ca="1" si="28"/>
        <v>144.6482</v>
      </c>
      <c r="X68" s="26">
        <f t="shared" ca="1" si="28"/>
        <v>144.90889999999999</v>
      </c>
      <c r="Y68" s="26">
        <f t="shared" ca="1" si="28"/>
        <v>130.54750000000001</v>
      </c>
      <c r="Z68" s="26">
        <f t="shared" ca="1" si="28"/>
        <v>135.90360000000001</v>
      </c>
      <c r="AA68" s="26">
        <f t="shared" ca="1" si="28"/>
        <v>141.10140000000001</v>
      </c>
      <c r="AB68" s="26">
        <f t="shared" ca="1" si="28"/>
        <v>143.0822</v>
      </c>
      <c r="AC68" s="26">
        <f t="shared" ca="1" si="28"/>
        <v>145.9538</v>
      </c>
      <c r="AD68" s="26">
        <f t="shared" ca="1" si="28"/>
        <v>125.49</v>
      </c>
      <c r="AE68" s="26" t="e">
        <f t="shared" ca="1" si="29"/>
        <v>#N/A</v>
      </c>
      <c r="AF68" s="26" t="e">
        <f t="shared" ca="1" si="29"/>
        <v>#N/A</v>
      </c>
      <c r="AG68" s="26" t="e">
        <f t="shared" ca="1" si="29"/>
        <v>#N/A</v>
      </c>
      <c r="AH68" s="26" t="e">
        <f t="shared" ca="1" si="29"/>
        <v>#N/A</v>
      </c>
      <c r="AI68" s="25"/>
      <c r="AJ68" s="25"/>
      <c r="AK68" s="25"/>
      <c r="AL68" s="25"/>
      <c r="AM68" s="25"/>
      <c r="AN68" s="25"/>
      <c r="AO68" s="25"/>
      <c r="AP68" s="25"/>
      <c r="AQ68" s="25"/>
      <c r="AR68" s="25"/>
      <c r="AS68" s="25"/>
      <c r="AT68" s="25"/>
    </row>
    <row r="69" spans="1:46" x14ac:dyDescent="0.35">
      <c r="A69" s="23">
        <v>38442</v>
      </c>
      <c r="B69" s="26">
        <f t="shared" ca="1" si="27"/>
        <v>214.84</v>
      </c>
      <c r="C69" s="26">
        <f t="shared" ca="1" si="27"/>
        <v>232.95</v>
      </c>
      <c r="D69" s="26">
        <f t="shared" ca="1" si="27"/>
        <v>230.69</v>
      </c>
      <c r="E69" s="26">
        <f t="shared" ca="1" si="27"/>
        <v>241.23</v>
      </c>
      <c r="F69" s="26">
        <f t="shared" ca="1" si="27"/>
        <v>187.17</v>
      </c>
      <c r="G69" s="26">
        <f t="shared" ca="1" si="27"/>
        <v>204.49</v>
      </c>
      <c r="H69" s="26">
        <f t="shared" ca="1" si="27"/>
        <v>212.5</v>
      </c>
      <c r="I69" s="26">
        <f t="shared" ca="1" si="27"/>
        <v>227.97</v>
      </c>
      <c r="J69" s="26">
        <f t="shared" ca="1" si="27"/>
        <v>262.75</v>
      </c>
      <c r="K69" s="26">
        <f t="shared" ca="1" si="27"/>
        <v>756.93</v>
      </c>
      <c r="L69" s="26">
        <f t="shared" ca="1" si="27"/>
        <v>690.39239999999995</v>
      </c>
      <c r="M69" s="26">
        <f t="shared" ca="1" si="27"/>
        <v>1212.46</v>
      </c>
      <c r="N69" s="26">
        <f t="shared" ca="1" si="27"/>
        <v>1223.03</v>
      </c>
      <c r="O69" s="26">
        <f t="shared" ca="1" si="27"/>
        <v>1627.12</v>
      </c>
      <c r="P69" s="26">
        <f t="shared" ca="1" si="27"/>
        <v>1507.95</v>
      </c>
      <c r="Q69" s="26">
        <f t="shared" ca="1" si="26"/>
        <v>1719.83</v>
      </c>
      <c r="R69" s="26">
        <f t="shared" ca="1" si="26"/>
        <v>155.47999999999999</v>
      </c>
      <c r="S69" s="26">
        <f t="shared" ca="1" si="26"/>
        <v>229.83</v>
      </c>
      <c r="T69" s="26">
        <f t="shared" ca="1" si="13"/>
        <v>595.02499999999998</v>
      </c>
      <c r="U69" s="26">
        <f t="shared" ca="1" si="28"/>
        <v>137.81530000000001</v>
      </c>
      <c r="V69" s="26">
        <f t="shared" ca="1" si="28"/>
        <v>140.19049999999999</v>
      </c>
      <c r="W69" s="26">
        <f t="shared" ca="1" si="28"/>
        <v>144.40100000000001</v>
      </c>
      <c r="X69" s="26">
        <f t="shared" ca="1" si="28"/>
        <v>144.18389999999999</v>
      </c>
      <c r="Y69" s="26">
        <f t="shared" ca="1" si="28"/>
        <v>130.8133</v>
      </c>
      <c r="Z69" s="26">
        <f t="shared" ca="1" si="28"/>
        <v>136.41640000000001</v>
      </c>
      <c r="AA69" s="26">
        <f t="shared" ca="1" si="28"/>
        <v>141.8005</v>
      </c>
      <c r="AB69" s="26">
        <f t="shared" ca="1" si="28"/>
        <v>143.96270000000001</v>
      </c>
      <c r="AC69" s="26">
        <f t="shared" ca="1" si="28"/>
        <v>146.55500000000001</v>
      </c>
      <c r="AD69" s="26">
        <f t="shared" ca="1" si="28"/>
        <v>123.36</v>
      </c>
      <c r="AE69" s="26" t="e">
        <f t="shared" ca="1" si="29"/>
        <v>#N/A</v>
      </c>
      <c r="AF69" s="26" t="e">
        <f t="shared" ca="1" si="29"/>
        <v>#N/A</v>
      </c>
      <c r="AG69" s="26" t="e">
        <f t="shared" ca="1" si="29"/>
        <v>#N/A</v>
      </c>
      <c r="AH69" s="26" t="e">
        <f t="shared" ca="1" si="29"/>
        <v>#N/A</v>
      </c>
      <c r="AI69" s="25"/>
      <c r="AJ69" s="25"/>
      <c r="AK69" s="25"/>
      <c r="AL69" s="25"/>
      <c r="AM69" s="25"/>
      <c r="AN69" s="25"/>
      <c r="AO69" s="25"/>
      <c r="AP69" s="25"/>
      <c r="AQ69" s="25"/>
      <c r="AR69" s="25"/>
      <c r="AS69" s="25"/>
      <c r="AT69" s="25"/>
    </row>
    <row r="70" spans="1:46" x14ac:dyDescent="0.35">
      <c r="A70" s="23">
        <v>38471</v>
      </c>
      <c r="B70" s="26">
        <f t="shared" ca="1" si="27"/>
        <v>217.76</v>
      </c>
      <c r="C70" s="26">
        <f t="shared" ca="1" si="27"/>
        <v>236.58</v>
      </c>
      <c r="D70" s="26">
        <f t="shared" ca="1" si="27"/>
        <v>234.54</v>
      </c>
      <c r="E70" s="26">
        <f t="shared" ca="1" si="27"/>
        <v>243.5</v>
      </c>
      <c r="F70" s="26">
        <f t="shared" ca="1" si="27"/>
        <v>188.27</v>
      </c>
      <c r="G70" s="26">
        <f t="shared" ca="1" si="27"/>
        <v>206.56</v>
      </c>
      <c r="H70" s="26">
        <f t="shared" ca="1" si="27"/>
        <v>214.92</v>
      </c>
      <c r="I70" s="26">
        <f t="shared" ca="1" si="27"/>
        <v>231.78</v>
      </c>
      <c r="J70" s="26">
        <f t="shared" ca="1" si="27"/>
        <v>270.26</v>
      </c>
      <c r="K70" s="26">
        <f t="shared" ca="1" si="27"/>
        <v>749.55</v>
      </c>
      <c r="L70" s="26">
        <f t="shared" ca="1" si="27"/>
        <v>682.66880000000003</v>
      </c>
      <c r="M70" s="26">
        <f t="shared" ca="1" si="27"/>
        <v>1212.1099999999999</v>
      </c>
      <c r="N70" s="26">
        <f t="shared" ca="1" si="27"/>
        <v>1237.93</v>
      </c>
      <c r="O70" s="26">
        <f t="shared" ca="1" si="27"/>
        <v>1682.78</v>
      </c>
      <c r="P70" s="26">
        <f t="shared" ca="1" si="27"/>
        <v>1524.19</v>
      </c>
      <c r="Q70" s="26">
        <f t="shared" ca="1" si="26"/>
        <v>1754.66</v>
      </c>
      <c r="R70" s="26">
        <f t="shared" ca="1" si="26"/>
        <v>157.77000000000001</v>
      </c>
      <c r="S70" s="26">
        <f t="shared" ca="1" si="26"/>
        <v>231.95</v>
      </c>
      <c r="T70" s="26">
        <f t="shared" ca="1" si="13"/>
        <v>595.02499999999998</v>
      </c>
      <c r="U70" s="26">
        <f t="shared" ca="1" si="28"/>
        <v>140.12049999999999</v>
      </c>
      <c r="V70" s="26">
        <f t="shared" ca="1" si="28"/>
        <v>142.21080000000001</v>
      </c>
      <c r="W70" s="26">
        <f t="shared" ca="1" si="28"/>
        <v>145.83179999999999</v>
      </c>
      <c r="X70" s="26">
        <f t="shared" ca="1" si="28"/>
        <v>145.4349</v>
      </c>
      <c r="Y70" s="26">
        <f t="shared" ca="1" si="28"/>
        <v>131.72630000000001</v>
      </c>
      <c r="Z70" s="26">
        <f t="shared" ca="1" si="28"/>
        <v>137.9528</v>
      </c>
      <c r="AA70" s="26">
        <f t="shared" ca="1" si="28"/>
        <v>144.00479999999999</v>
      </c>
      <c r="AB70" s="26">
        <f t="shared" ca="1" si="28"/>
        <v>146.5377</v>
      </c>
      <c r="AC70" s="26">
        <f t="shared" ca="1" si="28"/>
        <v>150.31780000000001</v>
      </c>
      <c r="AD70" s="26">
        <f t="shared" ca="1" si="28"/>
        <v>122.6</v>
      </c>
      <c r="AE70" s="26" t="e">
        <f t="shared" ca="1" si="29"/>
        <v>#N/A</v>
      </c>
      <c r="AF70" s="26" t="e">
        <f t="shared" ca="1" si="29"/>
        <v>#N/A</v>
      </c>
      <c r="AG70" s="26" t="e">
        <f t="shared" ca="1" si="29"/>
        <v>#N/A</v>
      </c>
      <c r="AH70" s="26" t="e">
        <f t="shared" ca="1" si="29"/>
        <v>#N/A</v>
      </c>
      <c r="AI70" s="25"/>
      <c r="AJ70" s="25"/>
      <c r="AK70" s="25"/>
      <c r="AL70" s="25"/>
      <c r="AM70" s="25"/>
      <c r="AN70" s="25"/>
      <c r="AO70" s="25"/>
      <c r="AP70" s="25"/>
      <c r="AQ70" s="25"/>
      <c r="AR70" s="25"/>
      <c r="AS70" s="25"/>
      <c r="AT70" s="25"/>
    </row>
    <row r="71" spans="1:46" x14ac:dyDescent="0.35">
      <c r="A71" s="23">
        <v>38503</v>
      </c>
      <c r="B71" s="26">
        <f t="shared" ca="1" si="27"/>
        <v>219.9</v>
      </c>
      <c r="C71" s="26">
        <f t="shared" ca="1" si="27"/>
        <v>239.42</v>
      </c>
      <c r="D71" s="26">
        <f t="shared" ca="1" si="27"/>
        <v>237.56</v>
      </c>
      <c r="E71" s="26">
        <f t="shared" ca="1" si="27"/>
        <v>247.54</v>
      </c>
      <c r="F71" s="26">
        <f t="shared" ca="1" si="27"/>
        <v>189.08</v>
      </c>
      <c r="G71" s="26">
        <f t="shared" ca="1" si="27"/>
        <v>208.05</v>
      </c>
      <c r="H71" s="26">
        <f t="shared" ca="1" si="27"/>
        <v>217.04</v>
      </c>
      <c r="I71" s="26">
        <f t="shared" ca="1" si="27"/>
        <v>234.77</v>
      </c>
      <c r="J71" s="26">
        <f t="shared" ca="1" si="27"/>
        <v>277.3</v>
      </c>
      <c r="K71" s="26">
        <f t="shared" ca="1" si="27"/>
        <v>762.86</v>
      </c>
      <c r="L71" s="26">
        <f t="shared" ca="1" si="27"/>
        <v>694.41980000000001</v>
      </c>
      <c r="M71" s="26">
        <f t="shared" ca="1" si="27"/>
        <v>1237.79</v>
      </c>
      <c r="N71" s="26">
        <f t="shared" ca="1" si="27"/>
        <v>1247.45</v>
      </c>
      <c r="O71" s="26">
        <f t="shared" ca="1" si="27"/>
        <v>1726.46</v>
      </c>
      <c r="P71" s="26">
        <f t="shared" ca="1" si="27"/>
        <v>1540.5</v>
      </c>
      <c r="Q71" s="26">
        <f t="shared" ca="1" si="26"/>
        <v>1796.28</v>
      </c>
      <c r="R71" s="26">
        <f t="shared" ca="1" si="26"/>
        <v>159.59</v>
      </c>
      <c r="S71" s="26">
        <f t="shared" ca="1" si="26"/>
        <v>233.51</v>
      </c>
      <c r="T71" s="26">
        <f t="shared" ref="T71:T134" ca="1" si="30">IFERROR(VLOOKUP($A71,INDIRECT("US!"&amp;T$3&amp;":"&amp;T$4),2,1),NA())</f>
        <v>597.90899999999999</v>
      </c>
      <c r="U71" s="26">
        <f t="shared" ca="1" si="28"/>
        <v>141.7141</v>
      </c>
      <c r="V71" s="26">
        <f t="shared" ca="1" si="28"/>
        <v>143.7328</v>
      </c>
      <c r="W71" s="26">
        <f t="shared" ca="1" si="28"/>
        <v>147.81</v>
      </c>
      <c r="X71" s="26">
        <f t="shared" ca="1" si="28"/>
        <v>146.9188</v>
      </c>
      <c r="Y71" s="26">
        <f t="shared" ca="1" si="28"/>
        <v>132.37719999999999</v>
      </c>
      <c r="Z71" s="26">
        <f t="shared" ca="1" si="28"/>
        <v>139.12710000000001</v>
      </c>
      <c r="AA71" s="26">
        <f t="shared" ca="1" si="28"/>
        <v>145.53970000000001</v>
      </c>
      <c r="AB71" s="26">
        <f t="shared" ca="1" si="28"/>
        <v>148.58539999999999</v>
      </c>
      <c r="AC71" s="26">
        <f t="shared" ca="1" si="28"/>
        <v>153.3997</v>
      </c>
      <c r="AD71" s="26">
        <f t="shared" ca="1" si="28"/>
        <v>122.64</v>
      </c>
      <c r="AE71" s="26" t="e">
        <f t="shared" ca="1" si="29"/>
        <v>#N/A</v>
      </c>
      <c r="AF71" s="26" t="e">
        <f t="shared" ca="1" si="29"/>
        <v>#N/A</v>
      </c>
      <c r="AG71" s="26" t="e">
        <f t="shared" ca="1" si="29"/>
        <v>#N/A</v>
      </c>
      <c r="AH71" s="26" t="e">
        <f t="shared" ca="1" si="29"/>
        <v>#N/A</v>
      </c>
      <c r="AI71" s="25"/>
      <c r="AJ71" s="25"/>
      <c r="AK71" s="25"/>
      <c r="AL71" s="25"/>
      <c r="AM71" s="25"/>
      <c r="AN71" s="25"/>
      <c r="AO71" s="25"/>
      <c r="AP71" s="25"/>
      <c r="AQ71" s="25"/>
      <c r="AR71" s="25"/>
      <c r="AS71" s="25"/>
      <c r="AT71" s="25"/>
    </row>
    <row r="72" spans="1:46" x14ac:dyDescent="0.35">
      <c r="A72" s="23">
        <v>38533</v>
      </c>
      <c r="B72" s="26">
        <f t="shared" ca="1" si="27"/>
        <v>220.93</v>
      </c>
      <c r="C72" s="26">
        <f t="shared" ca="1" si="27"/>
        <v>241.12</v>
      </c>
      <c r="D72" s="26">
        <f t="shared" ca="1" si="27"/>
        <v>239.37</v>
      </c>
      <c r="E72" s="26">
        <f t="shared" ca="1" si="27"/>
        <v>249.82</v>
      </c>
      <c r="F72" s="26">
        <f t="shared" ca="1" si="27"/>
        <v>189.51</v>
      </c>
      <c r="G72" s="26">
        <f t="shared" ca="1" si="27"/>
        <v>208.75</v>
      </c>
      <c r="H72" s="26">
        <f t="shared" ca="1" si="27"/>
        <v>218.04</v>
      </c>
      <c r="I72" s="26">
        <f t="shared" ca="1" si="27"/>
        <v>236.31</v>
      </c>
      <c r="J72" s="26">
        <f t="shared" ca="1" si="27"/>
        <v>281.5</v>
      </c>
      <c r="K72" s="26">
        <f t="shared" ca="1" si="27"/>
        <v>777.83</v>
      </c>
      <c r="L72" s="26">
        <f t="shared" ca="1" si="27"/>
        <v>706.88030000000003</v>
      </c>
      <c r="M72" s="26">
        <f t="shared" ca="1" si="27"/>
        <v>1273.9100000000001</v>
      </c>
      <c r="N72" s="26">
        <f t="shared" ca="1" si="27"/>
        <v>1251.3800000000001</v>
      </c>
      <c r="O72" s="26">
        <f t="shared" ca="1" si="27"/>
        <v>1752.33</v>
      </c>
      <c r="P72" s="26">
        <f t="shared" ca="1" si="27"/>
        <v>1549.84</v>
      </c>
      <c r="Q72" s="26">
        <f t="shared" ca="1" si="26"/>
        <v>1823.26</v>
      </c>
      <c r="R72" s="26">
        <f t="shared" ca="1" si="26"/>
        <v>160.53</v>
      </c>
      <c r="S72" s="26">
        <f t="shared" ca="1" si="26"/>
        <v>234.27</v>
      </c>
      <c r="T72" s="26">
        <f t="shared" ca="1" si="30"/>
        <v>599.28099999999995</v>
      </c>
      <c r="U72" s="26">
        <f t="shared" ca="1" si="28"/>
        <v>143.30279999999999</v>
      </c>
      <c r="V72" s="26">
        <f t="shared" ca="1" si="28"/>
        <v>145.29349999999999</v>
      </c>
      <c r="W72" s="26">
        <f t="shared" ca="1" si="28"/>
        <v>150.215</v>
      </c>
      <c r="X72" s="26">
        <f t="shared" ca="1" si="28"/>
        <v>148.87719999999999</v>
      </c>
      <c r="Y72" s="26">
        <f t="shared" ca="1" si="28"/>
        <v>133.00739999999999</v>
      </c>
      <c r="Z72" s="26">
        <f t="shared" ca="1" si="28"/>
        <v>140.30600000000001</v>
      </c>
      <c r="AA72" s="26">
        <f t="shared" ca="1" si="28"/>
        <v>147.13849999999999</v>
      </c>
      <c r="AB72" s="26">
        <f t="shared" ca="1" si="28"/>
        <v>150.63640000000001</v>
      </c>
      <c r="AC72" s="26">
        <f t="shared" ca="1" si="28"/>
        <v>156.81960000000001</v>
      </c>
      <c r="AD72" s="26">
        <f t="shared" ca="1" si="28"/>
        <v>125.65</v>
      </c>
      <c r="AE72" s="26" t="e">
        <f t="shared" ca="1" si="29"/>
        <v>#N/A</v>
      </c>
      <c r="AF72" s="26" t="e">
        <f t="shared" ca="1" si="29"/>
        <v>#N/A</v>
      </c>
      <c r="AG72" s="26" t="e">
        <f t="shared" ca="1" si="29"/>
        <v>#N/A</v>
      </c>
      <c r="AH72" s="26" t="e">
        <f t="shared" ca="1" si="29"/>
        <v>#N/A</v>
      </c>
      <c r="AI72" s="25"/>
      <c r="AJ72" s="25"/>
      <c r="AK72" s="25"/>
      <c r="AL72" s="25"/>
      <c r="AM72" s="25"/>
      <c r="AN72" s="25"/>
      <c r="AO72" s="25"/>
      <c r="AP72" s="25"/>
      <c r="AQ72" s="25"/>
      <c r="AR72" s="25"/>
      <c r="AS72" s="25"/>
      <c r="AT72" s="25"/>
    </row>
    <row r="73" spans="1:46" x14ac:dyDescent="0.35">
      <c r="A73" s="23">
        <v>38562</v>
      </c>
      <c r="B73" s="26">
        <f t="shared" ca="1" si="27"/>
        <v>218.98</v>
      </c>
      <c r="C73" s="26">
        <f t="shared" ca="1" si="27"/>
        <v>238.26</v>
      </c>
      <c r="D73" s="26">
        <f t="shared" ca="1" si="27"/>
        <v>236.58</v>
      </c>
      <c r="E73" s="26">
        <f t="shared" ca="1" si="27"/>
        <v>247.97</v>
      </c>
      <c r="F73" s="26">
        <f t="shared" ca="1" si="27"/>
        <v>189.03</v>
      </c>
      <c r="G73" s="26">
        <f t="shared" ca="1" si="27"/>
        <v>207.52</v>
      </c>
      <c r="H73" s="26">
        <f t="shared" ca="1" si="27"/>
        <v>216.36</v>
      </c>
      <c r="I73" s="26">
        <f t="shared" ca="1" si="27"/>
        <v>232.99</v>
      </c>
      <c r="J73" s="26">
        <f t="shared" ca="1" si="27"/>
        <v>275.25</v>
      </c>
      <c r="K73" s="26">
        <f t="shared" ca="1" si="27"/>
        <v>791.43</v>
      </c>
      <c r="L73" s="26">
        <f t="shared" ca="1" si="27"/>
        <v>718.54570000000001</v>
      </c>
      <c r="M73" s="26">
        <f t="shared" ca="1" si="27"/>
        <v>1304.1600000000001</v>
      </c>
      <c r="N73" s="26">
        <f t="shared" ca="1" si="27"/>
        <v>1239.76</v>
      </c>
      <c r="O73" s="26">
        <f t="shared" ca="1" si="27"/>
        <v>1706.37</v>
      </c>
      <c r="P73" s="26">
        <f t="shared" ca="1" si="27"/>
        <v>1537.71</v>
      </c>
      <c r="Q73" s="26">
        <f t="shared" ca="1" si="27"/>
        <v>1793.23</v>
      </c>
      <c r="R73" s="26">
        <f ca="1">IFERROR(VLOOKUP($A73,INDIRECT("US!"&amp;R$3&amp;":"&amp;R$4),2,0),NA())</f>
        <v>158.44999999999999</v>
      </c>
      <c r="S73" s="26">
        <f ca="1">IFERROR(VLOOKUP($A73,INDIRECT("US!"&amp;S$3&amp;":"&amp;S$4),2,0),NA())</f>
        <v>232.9</v>
      </c>
      <c r="T73" s="26">
        <f t="shared" ca="1" si="30"/>
        <v>599.28099999999995</v>
      </c>
      <c r="U73" s="26">
        <f t="shared" ca="1" si="28"/>
        <v>142.1867</v>
      </c>
      <c r="V73" s="26">
        <f t="shared" ca="1" si="28"/>
        <v>144.51439999999999</v>
      </c>
      <c r="W73" s="26">
        <f t="shared" ca="1" si="28"/>
        <v>149.35400000000001</v>
      </c>
      <c r="X73" s="26">
        <f t="shared" ca="1" si="28"/>
        <v>148.29740000000001</v>
      </c>
      <c r="Y73" s="26">
        <f t="shared" ca="1" si="28"/>
        <v>132.62219999999999</v>
      </c>
      <c r="Z73" s="26">
        <f t="shared" ca="1" si="28"/>
        <v>139.58109999999999</v>
      </c>
      <c r="AA73" s="26">
        <f t="shared" ca="1" si="28"/>
        <v>146.2758</v>
      </c>
      <c r="AB73" s="26">
        <f t="shared" ca="1" si="28"/>
        <v>149.71530000000001</v>
      </c>
      <c r="AC73" s="26">
        <f t="shared" ca="1" si="28"/>
        <v>154.619</v>
      </c>
      <c r="AD73" s="26">
        <f t="shared" ca="1" si="28"/>
        <v>128.31</v>
      </c>
      <c r="AE73" s="26" t="e">
        <f t="shared" ca="1" si="29"/>
        <v>#N/A</v>
      </c>
      <c r="AF73" s="26" t="e">
        <f t="shared" ca="1" si="29"/>
        <v>#N/A</v>
      </c>
      <c r="AG73" s="26" t="e">
        <f t="shared" ca="1" si="29"/>
        <v>#N/A</v>
      </c>
      <c r="AH73" s="26" t="e">
        <f t="shared" ca="1" si="29"/>
        <v>#N/A</v>
      </c>
      <c r="AI73" s="25"/>
      <c r="AJ73" s="25"/>
      <c r="AK73" s="25"/>
      <c r="AL73" s="25"/>
      <c r="AM73" s="25"/>
      <c r="AN73" s="25"/>
      <c r="AO73" s="25"/>
      <c r="AP73" s="25"/>
      <c r="AQ73" s="25"/>
      <c r="AR73" s="25"/>
      <c r="AS73" s="25"/>
      <c r="AT73" s="25"/>
    </row>
    <row r="74" spans="1:46" x14ac:dyDescent="0.35">
      <c r="A74" s="23">
        <v>38595</v>
      </c>
      <c r="B74" s="26">
        <f t="shared" ca="1" si="27"/>
        <v>221.62</v>
      </c>
      <c r="C74" s="26">
        <f t="shared" ca="1" si="27"/>
        <v>241.79</v>
      </c>
      <c r="D74" s="26">
        <f t="shared" ca="1" si="27"/>
        <v>240.54</v>
      </c>
      <c r="E74" s="26">
        <f t="shared" ca="1" si="27"/>
        <v>251.66</v>
      </c>
      <c r="F74" s="26">
        <f t="shared" ca="1" si="27"/>
        <v>190.25</v>
      </c>
      <c r="G74" s="26">
        <f t="shared" ca="1" si="27"/>
        <v>209.53</v>
      </c>
      <c r="H74" s="26">
        <f t="shared" ca="1" si="27"/>
        <v>218.75</v>
      </c>
      <c r="I74" s="26">
        <f t="shared" ca="1" si="27"/>
        <v>236.68</v>
      </c>
      <c r="J74" s="26">
        <f t="shared" ca="1" si="27"/>
        <v>282.7</v>
      </c>
      <c r="K74" s="26">
        <f t="shared" ca="1" si="27"/>
        <v>792.94</v>
      </c>
      <c r="L74" s="26">
        <f t="shared" ca="1" si="27"/>
        <v>720.33090000000004</v>
      </c>
      <c r="M74" s="26">
        <f t="shared" ca="1" si="27"/>
        <v>1301.8900000000001</v>
      </c>
      <c r="N74" s="26">
        <f t="shared" ca="1" si="27"/>
        <v>1253.99</v>
      </c>
      <c r="O74" s="26">
        <f t="shared" ref="O74:S137" ca="1" si="31">IFERROR(VLOOKUP($A74,INDIRECT("US!"&amp;O$3&amp;":"&amp;O$4),2,0),NA())</f>
        <v>1756.05</v>
      </c>
      <c r="P74" s="26">
        <f t="shared" ca="1" si="31"/>
        <v>1557.51</v>
      </c>
      <c r="Q74" s="26">
        <f t="shared" ca="1" si="31"/>
        <v>1834.77</v>
      </c>
      <c r="R74" s="26">
        <f t="shared" ca="1" si="31"/>
        <v>161.01</v>
      </c>
      <c r="S74" s="26">
        <f t="shared" ca="1" si="31"/>
        <v>235.22</v>
      </c>
      <c r="T74" s="26">
        <f t="shared" ca="1" si="30"/>
        <v>602.42999999999995</v>
      </c>
      <c r="U74" s="26">
        <f t="shared" ca="1" si="28"/>
        <v>143.77809999999999</v>
      </c>
      <c r="V74" s="26">
        <f t="shared" ca="1" si="28"/>
        <v>146.10489999999999</v>
      </c>
      <c r="W74" s="26">
        <f t="shared" ca="1" si="28"/>
        <v>151.3322</v>
      </c>
      <c r="X74" s="26">
        <f t="shared" ca="1" si="28"/>
        <v>149.9581</v>
      </c>
      <c r="Y74" s="26">
        <f t="shared" ca="1" si="28"/>
        <v>133.18539999999999</v>
      </c>
      <c r="Z74" s="26">
        <f t="shared" ca="1" si="28"/>
        <v>140.52789999999999</v>
      </c>
      <c r="AA74" s="26">
        <f t="shared" ca="1" si="28"/>
        <v>147.69550000000001</v>
      </c>
      <c r="AB74" s="26">
        <f t="shared" ca="1" si="28"/>
        <v>151.72239999999999</v>
      </c>
      <c r="AC74" s="26">
        <f t="shared" ca="1" si="28"/>
        <v>158.27979999999999</v>
      </c>
      <c r="AD74" s="26">
        <f t="shared" ca="1" si="28"/>
        <v>129.19999999999999</v>
      </c>
      <c r="AE74" s="26" t="e">
        <f t="shared" ca="1" si="29"/>
        <v>#N/A</v>
      </c>
      <c r="AF74" s="26" t="e">
        <f t="shared" ca="1" si="29"/>
        <v>#N/A</v>
      </c>
      <c r="AG74" s="26" t="e">
        <f t="shared" ca="1" si="29"/>
        <v>#N/A</v>
      </c>
      <c r="AH74" s="26" t="e">
        <f t="shared" ca="1" si="29"/>
        <v>#N/A</v>
      </c>
      <c r="AI74" s="25"/>
      <c r="AJ74" s="25"/>
      <c r="AK74" s="25"/>
      <c r="AL74" s="25"/>
      <c r="AM74" s="25"/>
      <c r="AN74" s="25"/>
      <c r="AO74" s="25"/>
      <c r="AP74" s="25"/>
      <c r="AQ74" s="25"/>
      <c r="AR74" s="25"/>
      <c r="AS74" s="25"/>
      <c r="AT74" s="25"/>
    </row>
    <row r="75" spans="1:46" x14ac:dyDescent="0.35">
      <c r="A75" s="23">
        <v>38625</v>
      </c>
      <c r="B75" s="26">
        <f t="shared" ref="B75:Q91" ca="1" si="32">IFERROR(VLOOKUP($A75,INDIRECT("US!"&amp;B$3&amp;":"&amp;B$4),2,0),NA())</f>
        <v>219.67</v>
      </c>
      <c r="C75" s="26">
        <f t="shared" ca="1" si="32"/>
        <v>238.67</v>
      </c>
      <c r="D75" s="26">
        <f t="shared" ca="1" si="32"/>
        <v>236.71</v>
      </c>
      <c r="E75" s="26">
        <f t="shared" ca="1" si="32"/>
        <v>247.42</v>
      </c>
      <c r="F75" s="26">
        <f t="shared" ca="1" si="32"/>
        <v>189.8</v>
      </c>
      <c r="G75" s="26">
        <f t="shared" ca="1" si="32"/>
        <v>208.28</v>
      </c>
      <c r="H75" s="26">
        <f t="shared" ca="1" si="32"/>
        <v>216.9</v>
      </c>
      <c r="I75" s="26">
        <f t="shared" ca="1" si="32"/>
        <v>233.38</v>
      </c>
      <c r="J75" s="26">
        <f t="shared" ca="1" si="32"/>
        <v>274.12</v>
      </c>
      <c r="K75" s="26">
        <f t="shared" ca="1" si="32"/>
        <v>785.03</v>
      </c>
      <c r="L75" s="26">
        <f t="shared" ca="1" si="32"/>
        <v>714.50030000000004</v>
      </c>
      <c r="M75" s="26">
        <f t="shared" ca="1" si="32"/>
        <v>1274.26</v>
      </c>
      <c r="N75" s="26">
        <f t="shared" ca="1" si="32"/>
        <v>1243.7</v>
      </c>
      <c r="O75" s="26">
        <f t="shared" ca="1" si="32"/>
        <v>1705.63</v>
      </c>
      <c r="P75" s="26">
        <f t="shared" ca="1" si="32"/>
        <v>1541.1</v>
      </c>
      <c r="Q75" s="26">
        <f t="shared" ca="1" si="31"/>
        <v>1771.83</v>
      </c>
      <c r="R75" s="26">
        <f t="shared" ca="1" si="31"/>
        <v>158.85</v>
      </c>
      <c r="S75" s="26">
        <f t="shared" ca="1" si="31"/>
        <v>234.06</v>
      </c>
      <c r="T75" s="26">
        <f t="shared" ca="1" si="30"/>
        <v>604.23400000000004</v>
      </c>
      <c r="U75" s="26">
        <f t="shared" ca="1" si="28"/>
        <v>143.6164</v>
      </c>
      <c r="V75" s="26">
        <f t="shared" ca="1" si="28"/>
        <v>146.03700000000001</v>
      </c>
      <c r="W75" s="26">
        <f t="shared" ca="1" si="28"/>
        <v>151.36080000000001</v>
      </c>
      <c r="X75" s="26">
        <f t="shared" ca="1" si="28"/>
        <v>150.1207</v>
      </c>
      <c r="Y75" s="26">
        <f t="shared" ca="1" si="28"/>
        <v>133.19640000000001</v>
      </c>
      <c r="Z75" s="26">
        <f t="shared" ca="1" si="28"/>
        <v>140.28110000000001</v>
      </c>
      <c r="AA75" s="26">
        <f t="shared" ca="1" si="28"/>
        <v>147.3783</v>
      </c>
      <c r="AB75" s="26">
        <f t="shared" ca="1" si="28"/>
        <v>151.5505</v>
      </c>
      <c r="AC75" s="26">
        <f t="shared" ca="1" si="28"/>
        <v>158.36770000000001</v>
      </c>
      <c r="AD75" s="26">
        <f t="shared" ca="1" si="28"/>
        <v>129.47999999999999</v>
      </c>
      <c r="AE75" s="26" t="e">
        <f t="shared" ca="1" si="29"/>
        <v>#N/A</v>
      </c>
      <c r="AF75" s="26" t="e">
        <f t="shared" ca="1" si="29"/>
        <v>#N/A</v>
      </c>
      <c r="AG75" s="26" t="e">
        <f t="shared" ca="1" si="29"/>
        <v>#N/A</v>
      </c>
      <c r="AH75" s="26" t="e">
        <f t="shared" ca="1" si="29"/>
        <v>#N/A</v>
      </c>
      <c r="AI75" s="25"/>
      <c r="AJ75" s="25"/>
      <c r="AK75" s="25"/>
      <c r="AL75" s="25"/>
      <c r="AM75" s="25"/>
      <c r="AN75" s="25"/>
      <c r="AO75" s="25"/>
      <c r="AP75" s="25"/>
      <c r="AQ75" s="25"/>
      <c r="AR75" s="25"/>
      <c r="AS75" s="25"/>
      <c r="AT75" s="25"/>
    </row>
    <row r="76" spans="1:46" x14ac:dyDescent="0.35">
      <c r="A76" s="23">
        <v>38656</v>
      </c>
      <c r="B76" s="26">
        <f t="shared" ca="1" si="32"/>
        <v>218.14</v>
      </c>
      <c r="C76" s="26">
        <f t="shared" ca="1" si="32"/>
        <v>236.51</v>
      </c>
      <c r="D76" s="26">
        <f t="shared" ca="1" si="32"/>
        <v>234.02</v>
      </c>
      <c r="E76" s="26">
        <f t="shared" ca="1" si="32"/>
        <v>244.25</v>
      </c>
      <c r="F76" s="26">
        <f t="shared" ca="1" si="32"/>
        <v>189.72</v>
      </c>
      <c r="G76" s="26">
        <f t="shared" ca="1" si="32"/>
        <v>207.29</v>
      </c>
      <c r="H76" s="26">
        <f t="shared" ca="1" si="32"/>
        <v>215.34</v>
      </c>
      <c r="I76" s="26">
        <f t="shared" ca="1" si="32"/>
        <v>230.75</v>
      </c>
      <c r="J76" s="26">
        <f t="shared" ca="1" si="32"/>
        <v>268.56</v>
      </c>
      <c r="K76" s="26">
        <f t="shared" ca="1" si="32"/>
        <v>779.55</v>
      </c>
      <c r="L76" s="26">
        <f t="shared" ca="1" si="32"/>
        <v>710.17510000000004</v>
      </c>
      <c r="M76" s="26">
        <f t="shared" ca="1" si="32"/>
        <v>1258.9000000000001</v>
      </c>
      <c r="N76" s="26">
        <f t="shared" ca="1" si="32"/>
        <v>1238.19</v>
      </c>
      <c r="O76" s="26">
        <f t="shared" ca="1" si="32"/>
        <v>1674.22</v>
      </c>
      <c r="P76" s="26">
        <f t="shared" ca="1" si="32"/>
        <v>1528.78</v>
      </c>
      <c r="Q76" s="26">
        <f t="shared" ca="1" si="31"/>
        <v>1730.84</v>
      </c>
      <c r="R76" s="26">
        <f t="shared" ca="1" si="31"/>
        <v>157.62</v>
      </c>
      <c r="S76" s="26">
        <f t="shared" ca="1" si="31"/>
        <v>233.46</v>
      </c>
      <c r="T76" s="26">
        <f t="shared" ca="1" si="30"/>
        <v>605.83100000000002</v>
      </c>
      <c r="U76" s="26">
        <f t="shared" ref="U76:AD85" ca="1" si="33">IFERROR(VLOOKUP($A76,INDIRECT("EU!"&amp;U$3&amp;":"&amp;U$4),2,0),NA())</f>
        <v>142.5659</v>
      </c>
      <c r="V76" s="26">
        <f t="shared" ca="1" si="33"/>
        <v>144.59129999999999</v>
      </c>
      <c r="W76" s="26">
        <f t="shared" ca="1" si="33"/>
        <v>149.9205</v>
      </c>
      <c r="X76" s="26">
        <f t="shared" ca="1" si="33"/>
        <v>148.94110000000001</v>
      </c>
      <c r="Y76" s="26">
        <f t="shared" ca="1" si="33"/>
        <v>132.94649999999999</v>
      </c>
      <c r="Z76" s="26">
        <f t="shared" ca="1" si="33"/>
        <v>139.38470000000001</v>
      </c>
      <c r="AA76" s="26">
        <f t="shared" ca="1" si="33"/>
        <v>145.9906</v>
      </c>
      <c r="AB76" s="26">
        <f t="shared" ca="1" si="33"/>
        <v>149.58949999999999</v>
      </c>
      <c r="AC76" s="26">
        <f t="shared" ca="1" si="33"/>
        <v>156.38339999999999</v>
      </c>
      <c r="AD76" s="26">
        <f t="shared" ca="1" si="33"/>
        <v>129.58000000000001</v>
      </c>
      <c r="AE76" s="26" t="e">
        <f t="shared" ca="1" si="29"/>
        <v>#N/A</v>
      </c>
      <c r="AF76" s="26" t="e">
        <f t="shared" ca="1" si="29"/>
        <v>#N/A</v>
      </c>
      <c r="AG76" s="26" t="e">
        <f t="shared" ca="1" si="29"/>
        <v>#N/A</v>
      </c>
      <c r="AH76" s="26" t="e">
        <f t="shared" ca="1" si="29"/>
        <v>#N/A</v>
      </c>
      <c r="AI76" s="25"/>
      <c r="AJ76" s="25"/>
      <c r="AK76" s="25"/>
      <c r="AL76" s="25"/>
      <c r="AM76" s="25"/>
      <c r="AN76" s="25"/>
      <c r="AO76" s="25"/>
      <c r="AP76" s="25"/>
      <c r="AQ76" s="25"/>
      <c r="AR76" s="25"/>
      <c r="AS76" s="25"/>
      <c r="AT76" s="25"/>
    </row>
    <row r="77" spans="1:46" x14ac:dyDescent="0.35">
      <c r="A77" s="23">
        <v>38686</v>
      </c>
      <c r="B77" s="26">
        <f t="shared" ca="1" si="32"/>
        <v>219</v>
      </c>
      <c r="C77" s="26">
        <f t="shared" ca="1" si="32"/>
        <v>237.87</v>
      </c>
      <c r="D77" s="26">
        <f t="shared" ca="1" si="32"/>
        <v>235.47</v>
      </c>
      <c r="E77" s="26">
        <f t="shared" ca="1" si="32"/>
        <v>245.85</v>
      </c>
      <c r="F77" s="26">
        <f t="shared" ca="1" si="32"/>
        <v>190.33</v>
      </c>
      <c r="G77" s="26">
        <f t="shared" ca="1" si="32"/>
        <v>208.09</v>
      </c>
      <c r="H77" s="26">
        <f t="shared" ca="1" si="32"/>
        <v>216.15</v>
      </c>
      <c r="I77" s="26">
        <f t="shared" ca="1" si="32"/>
        <v>231.79</v>
      </c>
      <c r="J77" s="26">
        <f t="shared" ca="1" si="32"/>
        <v>270.75</v>
      </c>
      <c r="K77" s="26">
        <f t="shared" ca="1" si="32"/>
        <v>783.62</v>
      </c>
      <c r="L77" s="26">
        <f t="shared" ca="1" si="32"/>
        <v>714.59569999999997</v>
      </c>
      <c r="M77" s="26">
        <f t="shared" ca="1" si="32"/>
        <v>1257.8800000000001</v>
      </c>
      <c r="N77" s="26">
        <f t="shared" ca="1" si="32"/>
        <v>1243.6400000000001</v>
      </c>
      <c r="O77" s="26">
        <f t="shared" ca="1" si="32"/>
        <v>1684.68</v>
      </c>
      <c r="P77" s="26">
        <f t="shared" ca="1" si="32"/>
        <v>1536.01</v>
      </c>
      <c r="Q77" s="26">
        <f t="shared" ca="1" si="31"/>
        <v>1747.7</v>
      </c>
      <c r="R77" s="26">
        <f t="shared" ca="1" si="31"/>
        <v>158.26</v>
      </c>
      <c r="S77" s="26">
        <f t="shared" ca="1" si="31"/>
        <v>234.34</v>
      </c>
      <c r="T77" s="26">
        <f t="shared" ca="1" si="30"/>
        <v>607.82399999999996</v>
      </c>
      <c r="U77" s="26">
        <f t="shared" ca="1" si="33"/>
        <v>142.59219999999999</v>
      </c>
      <c r="V77" s="26">
        <f t="shared" ca="1" si="33"/>
        <v>144.5333</v>
      </c>
      <c r="W77" s="26">
        <f t="shared" ca="1" si="33"/>
        <v>150.2739</v>
      </c>
      <c r="X77" s="26">
        <f t="shared" ca="1" si="33"/>
        <v>149.05119999999999</v>
      </c>
      <c r="Y77" s="26">
        <f t="shared" ca="1" si="33"/>
        <v>132.8715</v>
      </c>
      <c r="Z77" s="26">
        <f t="shared" ca="1" si="33"/>
        <v>139.22190000000001</v>
      </c>
      <c r="AA77" s="26">
        <f t="shared" ca="1" si="33"/>
        <v>145.8272</v>
      </c>
      <c r="AB77" s="26">
        <f t="shared" ca="1" si="33"/>
        <v>149.5343</v>
      </c>
      <c r="AC77" s="26">
        <f t="shared" ca="1" si="33"/>
        <v>157.06229999999999</v>
      </c>
      <c r="AD77" s="26">
        <f t="shared" ca="1" si="33"/>
        <v>129.27000000000001</v>
      </c>
      <c r="AE77" s="26" t="e">
        <f t="shared" ca="1" si="29"/>
        <v>#N/A</v>
      </c>
      <c r="AF77" s="26" t="e">
        <f t="shared" ca="1" si="29"/>
        <v>#N/A</v>
      </c>
      <c r="AG77" s="26" t="e">
        <f t="shared" ca="1" si="29"/>
        <v>#N/A</v>
      </c>
      <c r="AH77" s="26" t="e">
        <f t="shared" ca="1" si="29"/>
        <v>#N/A</v>
      </c>
      <c r="AI77" s="25"/>
      <c r="AJ77" s="25"/>
      <c r="AK77" s="25"/>
      <c r="AL77" s="25"/>
      <c r="AM77" s="25"/>
      <c r="AN77" s="25"/>
      <c r="AO77" s="25"/>
      <c r="AP77" s="25"/>
      <c r="AQ77" s="25"/>
      <c r="AR77" s="25"/>
      <c r="AS77" s="25"/>
      <c r="AT77" s="25"/>
    </row>
    <row r="78" spans="1:46" x14ac:dyDescent="0.35">
      <c r="A78" s="23">
        <v>38716</v>
      </c>
      <c r="B78" s="26">
        <f t="shared" ca="1" si="32"/>
        <v>221.04</v>
      </c>
      <c r="C78" s="26">
        <f t="shared" ca="1" si="32"/>
        <v>240.05</v>
      </c>
      <c r="D78" s="26">
        <f t="shared" ca="1" si="32"/>
        <v>237.91</v>
      </c>
      <c r="E78" s="26">
        <f t="shared" ca="1" si="32"/>
        <v>248.38</v>
      </c>
      <c r="F78" s="26">
        <f t="shared" ca="1" si="32"/>
        <v>191.08</v>
      </c>
      <c r="G78" s="26">
        <f t="shared" ca="1" si="32"/>
        <v>209.42</v>
      </c>
      <c r="H78" s="26">
        <f t="shared" ca="1" si="32"/>
        <v>217.89</v>
      </c>
      <c r="I78" s="26">
        <f t="shared" ca="1" si="32"/>
        <v>234.41</v>
      </c>
      <c r="J78" s="26">
        <f t="shared" ca="1" si="32"/>
        <v>276.68</v>
      </c>
      <c r="K78" s="26">
        <f t="shared" ca="1" si="32"/>
        <v>790.35</v>
      </c>
      <c r="L78" s="26">
        <f t="shared" ca="1" si="32"/>
        <v>720.80560000000003</v>
      </c>
      <c r="M78" s="26">
        <f t="shared" ca="1" si="32"/>
        <v>1267.93</v>
      </c>
      <c r="N78" s="26">
        <f t="shared" ca="1" si="32"/>
        <v>1251.49</v>
      </c>
      <c r="O78" s="26">
        <f t="shared" ca="1" si="32"/>
        <v>1723.91</v>
      </c>
      <c r="P78" s="26">
        <f t="shared" ca="1" si="32"/>
        <v>1546.53</v>
      </c>
      <c r="Q78" s="26">
        <f t="shared" ca="1" si="31"/>
        <v>1784.13</v>
      </c>
      <c r="R78" s="26">
        <f t="shared" ca="1" si="31"/>
        <v>159.63</v>
      </c>
      <c r="S78" s="26">
        <f t="shared" ca="1" si="31"/>
        <v>235.42</v>
      </c>
      <c r="T78" s="26">
        <f t="shared" ca="1" si="30"/>
        <v>607.82399999999996</v>
      </c>
      <c r="U78" s="26">
        <f t="shared" ca="1" si="33"/>
        <v>143.68219999999999</v>
      </c>
      <c r="V78" s="26">
        <f t="shared" ca="1" si="33"/>
        <v>145.83680000000001</v>
      </c>
      <c r="W78" s="26">
        <f t="shared" ca="1" si="33"/>
        <v>151.3527</v>
      </c>
      <c r="X78" s="26">
        <f t="shared" ca="1" si="33"/>
        <v>149.5121</v>
      </c>
      <c r="Y78" s="26">
        <f t="shared" ca="1" si="33"/>
        <v>133.06200000000001</v>
      </c>
      <c r="Z78" s="26">
        <f t="shared" ca="1" si="33"/>
        <v>139.57</v>
      </c>
      <c r="AA78" s="26">
        <f t="shared" ca="1" si="33"/>
        <v>146.5257</v>
      </c>
      <c r="AB78" s="26">
        <f t="shared" ca="1" si="33"/>
        <v>150.97810000000001</v>
      </c>
      <c r="AC78" s="26">
        <f t="shared" ca="1" si="33"/>
        <v>160.2843</v>
      </c>
      <c r="AD78" s="26">
        <f t="shared" ca="1" si="33"/>
        <v>129.99</v>
      </c>
      <c r="AE78" s="26" t="e">
        <f t="shared" ca="1" si="29"/>
        <v>#N/A</v>
      </c>
      <c r="AF78" s="26" t="e">
        <f t="shared" ca="1" si="29"/>
        <v>#N/A</v>
      </c>
      <c r="AG78" s="26" t="e">
        <f t="shared" ca="1" si="29"/>
        <v>#N/A</v>
      </c>
      <c r="AH78" s="26" t="e">
        <f t="shared" ca="1" si="29"/>
        <v>#N/A</v>
      </c>
      <c r="AI78" s="25"/>
      <c r="AJ78" s="25"/>
      <c r="AK78" s="25"/>
      <c r="AL78" s="25"/>
      <c r="AM78" s="25"/>
      <c r="AN78" s="25"/>
      <c r="AO78" s="25"/>
      <c r="AP78" s="25"/>
      <c r="AQ78" s="25"/>
      <c r="AR78" s="25"/>
      <c r="AS78" s="25"/>
      <c r="AT78" s="25"/>
    </row>
    <row r="79" spans="1:46" x14ac:dyDescent="0.35">
      <c r="A79" s="23">
        <v>38748</v>
      </c>
      <c r="B79" s="26">
        <f t="shared" ca="1" si="32"/>
        <v>221.18</v>
      </c>
      <c r="C79" s="26">
        <f t="shared" ca="1" si="32"/>
        <v>239.63</v>
      </c>
      <c r="D79" s="26">
        <f t="shared" ca="1" si="32"/>
        <v>237.23</v>
      </c>
      <c r="E79" s="26">
        <f t="shared" ca="1" si="32"/>
        <v>248.06</v>
      </c>
      <c r="F79" s="26">
        <f t="shared" ca="1" si="32"/>
        <v>191.47</v>
      </c>
      <c r="G79" s="26">
        <f t="shared" ca="1" si="32"/>
        <v>209.67</v>
      </c>
      <c r="H79" s="26">
        <f t="shared" ca="1" si="32"/>
        <v>218.24</v>
      </c>
      <c r="I79" s="26">
        <f t="shared" ca="1" si="32"/>
        <v>234.53</v>
      </c>
      <c r="J79" s="26">
        <f t="shared" ca="1" si="32"/>
        <v>274.41000000000003</v>
      </c>
      <c r="K79" s="26">
        <f t="shared" ca="1" si="32"/>
        <v>802.96</v>
      </c>
      <c r="L79" s="26">
        <f t="shared" ca="1" si="32"/>
        <v>730.94880000000001</v>
      </c>
      <c r="M79" s="26">
        <f t="shared" ca="1" si="32"/>
        <v>1303.74</v>
      </c>
      <c r="N79" s="26">
        <f t="shared" ca="1" si="32"/>
        <v>1250.22</v>
      </c>
      <c r="O79" s="26">
        <f t="shared" ca="1" si="32"/>
        <v>1708.12</v>
      </c>
      <c r="P79" s="26">
        <f t="shared" ca="1" si="32"/>
        <v>1545.85</v>
      </c>
      <c r="Q79" s="26">
        <f t="shared" ca="1" si="31"/>
        <v>1770.99</v>
      </c>
      <c r="R79" s="26">
        <f t="shared" ca="1" si="31"/>
        <v>159.62</v>
      </c>
      <c r="S79" s="26">
        <f t="shared" ca="1" si="31"/>
        <v>236</v>
      </c>
      <c r="T79" s="26">
        <f t="shared" ca="1" si="30"/>
        <v>611.678</v>
      </c>
      <c r="U79" s="26">
        <f t="shared" ca="1" si="33"/>
        <v>143.31479999999999</v>
      </c>
      <c r="V79" s="26">
        <f t="shared" ca="1" si="33"/>
        <v>144.98929999999999</v>
      </c>
      <c r="W79" s="26">
        <f t="shared" ca="1" si="33"/>
        <v>151.3682</v>
      </c>
      <c r="X79" s="26">
        <f t="shared" ca="1" si="33"/>
        <v>149.52260000000001</v>
      </c>
      <c r="Y79" s="26">
        <f t="shared" ca="1" si="33"/>
        <v>133.31180000000001</v>
      </c>
      <c r="Z79" s="26">
        <f t="shared" ca="1" si="33"/>
        <v>139.45009999999999</v>
      </c>
      <c r="AA79" s="26">
        <f t="shared" ca="1" si="33"/>
        <v>145.8819</v>
      </c>
      <c r="AB79" s="26">
        <f t="shared" ca="1" si="33"/>
        <v>149.90860000000001</v>
      </c>
      <c r="AC79" s="26">
        <f t="shared" ca="1" si="33"/>
        <v>159.30690000000001</v>
      </c>
      <c r="AD79" s="26">
        <f t="shared" ca="1" si="33"/>
        <v>132.91999999999999</v>
      </c>
      <c r="AE79" s="26" t="e">
        <f t="shared" ca="1" si="29"/>
        <v>#N/A</v>
      </c>
      <c r="AF79" s="26" t="e">
        <f t="shared" ca="1" si="29"/>
        <v>#N/A</v>
      </c>
      <c r="AG79" s="26" t="e">
        <f t="shared" ca="1" si="29"/>
        <v>#N/A</v>
      </c>
      <c r="AH79" s="26" t="e">
        <f t="shared" ca="1" si="29"/>
        <v>#N/A</v>
      </c>
      <c r="AI79" s="25"/>
      <c r="AJ79" s="25"/>
      <c r="AK79" s="25"/>
      <c r="AL79" s="25"/>
      <c r="AM79" s="25"/>
      <c r="AN79" s="25"/>
      <c r="AO79" s="25"/>
      <c r="AP79" s="25"/>
      <c r="AQ79" s="25"/>
      <c r="AR79" s="25"/>
      <c r="AS79" s="25"/>
      <c r="AT79" s="25"/>
    </row>
    <row r="80" spans="1:46" x14ac:dyDescent="0.35">
      <c r="A80" s="23">
        <v>38776</v>
      </c>
      <c r="B80" s="26">
        <f t="shared" ca="1" si="32"/>
        <v>221.83</v>
      </c>
      <c r="C80" s="26">
        <f t="shared" ca="1" si="32"/>
        <v>240.42</v>
      </c>
      <c r="D80" s="26">
        <f t="shared" ca="1" si="32"/>
        <v>238.22</v>
      </c>
      <c r="E80" s="26">
        <f t="shared" ca="1" si="32"/>
        <v>249.63</v>
      </c>
      <c r="F80" s="26">
        <f t="shared" ca="1" si="32"/>
        <v>191.7</v>
      </c>
      <c r="G80" s="26">
        <f t="shared" ca="1" si="32"/>
        <v>209.8</v>
      </c>
      <c r="H80" s="26">
        <f t="shared" ca="1" si="32"/>
        <v>218.75</v>
      </c>
      <c r="I80" s="26">
        <f t="shared" ca="1" si="32"/>
        <v>235.56</v>
      </c>
      <c r="J80" s="26">
        <f t="shared" ca="1" si="32"/>
        <v>277.25</v>
      </c>
      <c r="K80" s="26">
        <f t="shared" ca="1" si="32"/>
        <v>808.32</v>
      </c>
      <c r="L80" s="26">
        <f t="shared" ca="1" si="32"/>
        <v>736.06389999999999</v>
      </c>
      <c r="M80" s="26">
        <f t="shared" ca="1" si="32"/>
        <v>1309.92</v>
      </c>
      <c r="N80" s="26">
        <f t="shared" ca="1" si="32"/>
        <v>1249.8399999999999</v>
      </c>
      <c r="O80" s="26">
        <f t="shared" ca="1" si="32"/>
        <v>1720.23</v>
      </c>
      <c r="P80" s="26">
        <f t="shared" ca="1" si="32"/>
        <v>1548.67</v>
      </c>
      <c r="Q80" s="26">
        <f t="shared" ca="1" si="31"/>
        <v>1794.39</v>
      </c>
      <c r="R80" s="26">
        <f t="shared" ca="1" si="31"/>
        <v>159.87</v>
      </c>
      <c r="S80" s="26">
        <f t="shared" ca="1" si="31"/>
        <v>236.28</v>
      </c>
      <c r="T80" s="26">
        <f t="shared" ca="1" si="30"/>
        <v>613.66800000000001</v>
      </c>
      <c r="U80" s="26">
        <f t="shared" ca="1" si="33"/>
        <v>143.5497</v>
      </c>
      <c r="V80" s="26">
        <f t="shared" ca="1" si="33"/>
        <v>145.23769999999999</v>
      </c>
      <c r="W80" s="26">
        <f t="shared" ca="1" si="33"/>
        <v>151.9091</v>
      </c>
      <c r="X80" s="26">
        <f t="shared" ca="1" si="33"/>
        <v>149.72999999999999</v>
      </c>
      <c r="Y80" s="26">
        <f t="shared" ca="1" si="33"/>
        <v>133.51130000000001</v>
      </c>
      <c r="Z80" s="26">
        <f t="shared" ca="1" si="33"/>
        <v>139.6831</v>
      </c>
      <c r="AA80" s="26">
        <f t="shared" ca="1" si="33"/>
        <v>146.02629999999999</v>
      </c>
      <c r="AB80" s="26">
        <f t="shared" ca="1" si="33"/>
        <v>150.17189999999999</v>
      </c>
      <c r="AC80" s="26">
        <f t="shared" ca="1" si="33"/>
        <v>159.80770000000001</v>
      </c>
      <c r="AD80" s="26">
        <f t="shared" ca="1" si="33"/>
        <v>133.16</v>
      </c>
      <c r="AE80" s="26" t="e">
        <f t="shared" ca="1" si="29"/>
        <v>#N/A</v>
      </c>
      <c r="AF80" s="26" t="e">
        <f t="shared" ca="1" si="29"/>
        <v>#N/A</v>
      </c>
      <c r="AG80" s="26" t="e">
        <f t="shared" ca="1" si="29"/>
        <v>#N/A</v>
      </c>
      <c r="AH80" s="26" t="e">
        <f t="shared" ca="1" si="29"/>
        <v>#N/A</v>
      </c>
      <c r="AI80" s="25"/>
      <c r="AJ80" s="25"/>
      <c r="AK80" s="25"/>
      <c r="AL80" s="25"/>
      <c r="AM80" s="25"/>
      <c r="AN80" s="25"/>
      <c r="AO80" s="25"/>
      <c r="AP80" s="25"/>
      <c r="AQ80" s="25"/>
      <c r="AR80" s="25"/>
      <c r="AS80" s="25"/>
      <c r="AT80" s="25"/>
    </row>
    <row r="81" spans="1:46" x14ac:dyDescent="0.35">
      <c r="A81" s="23">
        <v>38807</v>
      </c>
      <c r="B81" s="26">
        <f t="shared" ca="1" si="32"/>
        <v>219.95</v>
      </c>
      <c r="C81" s="26">
        <f t="shared" ca="1" si="32"/>
        <v>237.79</v>
      </c>
      <c r="D81" s="26">
        <f t="shared" ca="1" si="32"/>
        <v>234.67</v>
      </c>
      <c r="E81" s="26">
        <f t="shared" ca="1" si="32"/>
        <v>245.43</v>
      </c>
      <c r="F81" s="26">
        <f t="shared" ca="1" si="32"/>
        <v>191.93</v>
      </c>
      <c r="G81" s="26">
        <f t="shared" ca="1" si="32"/>
        <v>208.97</v>
      </c>
      <c r="H81" s="26">
        <f t="shared" ca="1" si="32"/>
        <v>217.26</v>
      </c>
      <c r="I81" s="26">
        <f t="shared" ca="1" si="32"/>
        <v>232.55</v>
      </c>
      <c r="J81" s="26">
        <f t="shared" ca="1" si="32"/>
        <v>267.29000000000002</v>
      </c>
      <c r="K81" s="26">
        <f t="shared" ca="1" si="32"/>
        <v>813.16</v>
      </c>
      <c r="L81" s="26">
        <f t="shared" ca="1" si="32"/>
        <v>740.80430000000001</v>
      </c>
      <c r="M81" s="26">
        <f t="shared" ca="1" si="32"/>
        <v>1313.97</v>
      </c>
      <c r="N81" s="26">
        <f t="shared" ca="1" si="32"/>
        <v>1245.49</v>
      </c>
      <c r="O81" s="26">
        <f t="shared" ca="1" si="32"/>
        <v>1661.56</v>
      </c>
      <c r="P81" s="26">
        <f t="shared" ca="1" si="32"/>
        <v>1538.27</v>
      </c>
      <c r="Q81" s="26">
        <f t="shared" ca="1" si="31"/>
        <v>1727.4</v>
      </c>
      <c r="R81" s="26">
        <f t="shared" ca="1" si="31"/>
        <v>158.80000000000001</v>
      </c>
      <c r="S81" s="26">
        <f t="shared" ca="1" si="31"/>
        <v>236.01</v>
      </c>
      <c r="T81" s="26">
        <f t="shared" ca="1" si="30"/>
        <v>616.03099999999995</v>
      </c>
      <c r="U81" s="26">
        <f t="shared" ca="1" si="33"/>
        <v>141.1808</v>
      </c>
      <c r="V81" s="26">
        <f t="shared" ca="1" si="33"/>
        <v>142.97800000000001</v>
      </c>
      <c r="W81" s="26">
        <f t="shared" ca="1" si="33"/>
        <v>148.85210000000001</v>
      </c>
      <c r="X81" s="26">
        <f t="shared" ca="1" si="33"/>
        <v>147.4786</v>
      </c>
      <c r="Y81" s="26">
        <f t="shared" ca="1" si="33"/>
        <v>132.96039999999999</v>
      </c>
      <c r="Z81" s="26">
        <f t="shared" ca="1" si="33"/>
        <v>138.29849999999999</v>
      </c>
      <c r="AA81" s="26">
        <f t="shared" ca="1" si="33"/>
        <v>144.09620000000001</v>
      </c>
      <c r="AB81" s="26">
        <f t="shared" ca="1" si="33"/>
        <v>147.24209999999999</v>
      </c>
      <c r="AC81" s="26">
        <f t="shared" ca="1" si="33"/>
        <v>153.93100000000001</v>
      </c>
      <c r="AD81" s="26">
        <f t="shared" ca="1" si="33"/>
        <v>134.35</v>
      </c>
      <c r="AE81" s="26" t="e">
        <f t="shared" ca="1" si="29"/>
        <v>#N/A</v>
      </c>
      <c r="AF81" s="26" t="e">
        <f t="shared" ca="1" si="29"/>
        <v>#N/A</v>
      </c>
      <c r="AG81" s="26" t="e">
        <f t="shared" ca="1" si="29"/>
        <v>#N/A</v>
      </c>
      <c r="AH81" s="26" t="e">
        <f t="shared" ca="1" si="29"/>
        <v>#N/A</v>
      </c>
      <c r="AI81" s="25"/>
      <c r="AJ81" s="25"/>
      <c r="AK81" s="25"/>
      <c r="AL81" s="25"/>
      <c r="AM81" s="25"/>
      <c r="AN81" s="25"/>
      <c r="AO81" s="25"/>
      <c r="AP81" s="25"/>
      <c r="AQ81" s="25"/>
      <c r="AR81" s="25"/>
      <c r="AS81" s="25"/>
      <c r="AT81" s="25"/>
    </row>
    <row r="82" spans="1:46" x14ac:dyDescent="0.35">
      <c r="A82" s="23">
        <v>38835</v>
      </c>
      <c r="B82" s="26">
        <f t="shared" ca="1" si="32"/>
        <v>219.67</v>
      </c>
      <c r="C82" s="26">
        <f t="shared" ca="1" si="32"/>
        <v>237.03</v>
      </c>
      <c r="D82" s="26">
        <f t="shared" ca="1" si="32"/>
        <v>233.64</v>
      </c>
      <c r="E82" s="26">
        <f t="shared" ca="1" si="32"/>
        <v>244.56</v>
      </c>
      <c r="F82" s="26">
        <f t="shared" ca="1" si="32"/>
        <v>192.59</v>
      </c>
      <c r="G82" s="26">
        <f t="shared" ca="1" si="32"/>
        <v>209.39</v>
      </c>
      <c r="H82" s="26">
        <f t="shared" ca="1" si="32"/>
        <v>217.22</v>
      </c>
      <c r="I82" s="26">
        <f t="shared" ca="1" si="32"/>
        <v>231.92</v>
      </c>
      <c r="J82" s="26">
        <f t="shared" ca="1" si="32"/>
        <v>262.63</v>
      </c>
      <c r="K82" s="26">
        <f t="shared" ca="1" si="32"/>
        <v>818.17</v>
      </c>
      <c r="L82" s="26">
        <f t="shared" ca="1" si="32"/>
        <v>746.40459999999996</v>
      </c>
      <c r="M82" s="26">
        <f t="shared" ca="1" si="32"/>
        <v>1310.3900000000001</v>
      </c>
      <c r="N82" s="26">
        <f t="shared" ca="1" si="32"/>
        <v>1246.0899999999999</v>
      </c>
      <c r="O82" s="26">
        <f t="shared" ca="1" si="32"/>
        <v>1629.2</v>
      </c>
      <c r="P82" s="26">
        <f t="shared" ca="1" si="32"/>
        <v>1538.14</v>
      </c>
      <c r="Q82" s="26">
        <f t="shared" ca="1" si="31"/>
        <v>1702.56</v>
      </c>
      <c r="R82" s="26">
        <f t="shared" ca="1" si="31"/>
        <v>158.82</v>
      </c>
      <c r="S82" s="26">
        <f t="shared" ca="1" si="31"/>
        <v>236.64</v>
      </c>
      <c r="T82" s="26">
        <f t="shared" ca="1" si="30"/>
        <v>616.03099999999995</v>
      </c>
      <c r="U82" s="26">
        <f t="shared" ca="1" si="33"/>
        <v>140.33349999999999</v>
      </c>
      <c r="V82" s="26">
        <f t="shared" ca="1" si="33"/>
        <v>141.86619999999999</v>
      </c>
      <c r="W82" s="26">
        <f t="shared" ca="1" si="33"/>
        <v>148.4659</v>
      </c>
      <c r="X82" s="26">
        <f t="shared" ca="1" si="33"/>
        <v>147.20140000000001</v>
      </c>
      <c r="Y82" s="26">
        <f t="shared" ca="1" si="33"/>
        <v>133.28579999999999</v>
      </c>
      <c r="Z82" s="26">
        <f t="shared" ca="1" si="33"/>
        <v>138.21199999999999</v>
      </c>
      <c r="AA82" s="26">
        <f t="shared" ca="1" si="33"/>
        <v>143.4272</v>
      </c>
      <c r="AB82" s="26">
        <f t="shared" ca="1" si="33"/>
        <v>145.99979999999999</v>
      </c>
      <c r="AC82" s="26">
        <f t="shared" ca="1" si="33"/>
        <v>151.0189</v>
      </c>
      <c r="AD82" s="26">
        <f t="shared" ca="1" si="33"/>
        <v>135.38</v>
      </c>
      <c r="AE82" s="26" t="e">
        <f t="shared" ca="1" si="29"/>
        <v>#N/A</v>
      </c>
      <c r="AF82" s="26" t="e">
        <f t="shared" ca="1" si="29"/>
        <v>#N/A</v>
      </c>
      <c r="AG82" s="26" t="e">
        <f t="shared" ca="1" si="29"/>
        <v>#N/A</v>
      </c>
      <c r="AH82" s="26" t="e">
        <f t="shared" ca="1" si="29"/>
        <v>#N/A</v>
      </c>
      <c r="AI82" s="25"/>
      <c r="AJ82" s="25"/>
      <c r="AK82" s="25"/>
      <c r="AL82" s="25"/>
      <c r="AM82" s="25"/>
      <c r="AN82" s="25"/>
      <c r="AO82" s="25"/>
      <c r="AP82" s="25"/>
      <c r="AQ82" s="25"/>
      <c r="AR82" s="25"/>
      <c r="AS82" s="25"/>
      <c r="AT82" s="25"/>
    </row>
    <row r="83" spans="1:46" x14ac:dyDescent="0.35">
      <c r="A83" s="23">
        <v>38868</v>
      </c>
      <c r="B83" s="26">
        <f t="shared" ca="1" si="32"/>
        <v>219.48</v>
      </c>
      <c r="C83" s="26">
        <f t="shared" ca="1" si="32"/>
        <v>237.02</v>
      </c>
      <c r="D83" s="26">
        <f t="shared" ca="1" si="32"/>
        <v>233.34</v>
      </c>
      <c r="E83" s="26">
        <f t="shared" ca="1" si="32"/>
        <v>243.58</v>
      </c>
      <c r="F83" s="26">
        <f t="shared" ca="1" si="32"/>
        <v>192.85</v>
      </c>
      <c r="G83" s="26">
        <f t="shared" ca="1" si="32"/>
        <v>209.28</v>
      </c>
      <c r="H83" s="26">
        <f t="shared" ca="1" si="32"/>
        <v>216.96</v>
      </c>
      <c r="I83" s="26">
        <f t="shared" ca="1" si="32"/>
        <v>231.41</v>
      </c>
      <c r="J83" s="26">
        <f t="shared" ca="1" si="32"/>
        <v>261.83</v>
      </c>
      <c r="K83" s="26">
        <f t="shared" ca="1" si="32"/>
        <v>818.06</v>
      </c>
      <c r="L83" s="26">
        <f t="shared" ca="1" si="32"/>
        <v>746.64449999999999</v>
      </c>
      <c r="M83" s="26">
        <f t="shared" ca="1" si="32"/>
        <v>1306.26</v>
      </c>
      <c r="N83" s="26">
        <f t="shared" ca="1" si="32"/>
        <v>1246.5999999999999</v>
      </c>
      <c r="O83" s="26">
        <f t="shared" ca="1" si="32"/>
        <v>1629.31</v>
      </c>
      <c r="P83" s="26">
        <f t="shared" ca="1" si="32"/>
        <v>1537.56</v>
      </c>
      <c r="Q83" s="26">
        <f t="shared" ca="1" si="31"/>
        <v>1692.37</v>
      </c>
      <c r="R83" s="26">
        <f t="shared" ca="1" si="31"/>
        <v>158.51</v>
      </c>
      <c r="S83" s="26">
        <f t="shared" ca="1" si="31"/>
        <v>236.78</v>
      </c>
      <c r="T83" s="26">
        <f t="shared" ca="1" si="30"/>
        <v>620.78200000000004</v>
      </c>
      <c r="U83" s="26">
        <f t="shared" ca="1" si="33"/>
        <v>141.11080000000001</v>
      </c>
      <c r="V83" s="26">
        <f t="shared" ca="1" si="33"/>
        <v>142.36590000000001</v>
      </c>
      <c r="W83" s="26">
        <f t="shared" ca="1" si="33"/>
        <v>149.04859999999999</v>
      </c>
      <c r="X83" s="26">
        <f t="shared" ca="1" si="33"/>
        <v>147.89490000000001</v>
      </c>
      <c r="Y83" s="26">
        <f t="shared" ca="1" si="33"/>
        <v>133.80549999999999</v>
      </c>
      <c r="Z83" s="26">
        <f t="shared" ca="1" si="33"/>
        <v>138.89179999999999</v>
      </c>
      <c r="AA83" s="26">
        <f t="shared" ca="1" si="33"/>
        <v>144.2353</v>
      </c>
      <c r="AB83" s="26">
        <f t="shared" ca="1" si="33"/>
        <v>146.792</v>
      </c>
      <c r="AC83" s="26">
        <f t="shared" ca="1" si="33"/>
        <v>151.74870000000001</v>
      </c>
      <c r="AD83" s="26">
        <f t="shared" ca="1" si="33"/>
        <v>135.59</v>
      </c>
      <c r="AE83" s="26" t="e">
        <f t="shared" ca="1" si="29"/>
        <v>#N/A</v>
      </c>
      <c r="AF83" s="26" t="e">
        <f t="shared" ca="1" si="29"/>
        <v>#N/A</v>
      </c>
      <c r="AG83" s="26" t="e">
        <f t="shared" ca="1" si="29"/>
        <v>#N/A</v>
      </c>
      <c r="AH83" s="26" t="e">
        <f t="shared" ca="1" si="29"/>
        <v>#N/A</v>
      </c>
      <c r="AI83" s="25"/>
      <c r="AJ83" s="25"/>
      <c r="AK83" s="25"/>
      <c r="AL83" s="25"/>
      <c r="AM83" s="25"/>
      <c r="AN83" s="25"/>
      <c r="AO83" s="25"/>
      <c r="AP83" s="25"/>
      <c r="AQ83" s="25"/>
      <c r="AR83" s="25"/>
      <c r="AS83" s="25"/>
      <c r="AT83" s="25"/>
    </row>
    <row r="84" spans="1:46" x14ac:dyDescent="0.35">
      <c r="A84" s="23">
        <v>38898</v>
      </c>
      <c r="B84" s="26">
        <f t="shared" ca="1" si="32"/>
        <v>219.98</v>
      </c>
      <c r="C84" s="26">
        <f t="shared" ca="1" si="32"/>
        <v>237.41</v>
      </c>
      <c r="D84" s="26">
        <f t="shared" ca="1" si="32"/>
        <v>233.67</v>
      </c>
      <c r="E84" s="26">
        <f t="shared" ca="1" si="32"/>
        <v>243.97</v>
      </c>
      <c r="F84" s="26">
        <f t="shared" ca="1" si="32"/>
        <v>193.23</v>
      </c>
      <c r="G84" s="26">
        <f t="shared" ca="1" si="32"/>
        <v>209.61</v>
      </c>
      <c r="H84" s="26">
        <f t="shared" ca="1" si="32"/>
        <v>217.24</v>
      </c>
      <c r="I84" s="26">
        <f t="shared" ca="1" si="32"/>
        <v>231.8</v>
      </c>
      <c r="J84" s="26">
        <f t="shared" ca="1" si="32"/>
        <v>263.27999999999997</v>
      </c>
      <c r="K84" s="26">
        <f t="shared" ca="1" si="32"/>
        <v>815.19</v>
      </c>
      <c r="L84" s="26">
        <f t="shared" ca="1" si="32"/>
        <v>743.86419999999998</v>
      </c>
      <c r="M84" s="26">
        <f t="shared" ca="1" si="32"/>
        <v>1303.53</v>
      </c>
      <c r="N84" s="26">
        <f t="shared" ca="1" si="32"/>
        <v>1249.03</v>
      </c>
      <c r="O84" s="26">
        <f t="shared" ca="1" si="32"/>
        <v>1641.8</v>
      </c>
      <c r="P84" s="26">
        <f t="shared" ca="1" si="32"/>
        <v>1538.89</v>
      </c>
      <c r="Q84" s="26">
        <f t="shared" ca="1" si="32"/>
        <v>1696.66</v>
      </c>
      <c r="R84" s="26">
        <f t="shared" ca="1" si="31"/>
        <v>158.76</v>
      </c>
      <c r="S84" s="26">
        <f t="shared" ca="1" si="31"/>
        <v>237.05</v>
      </c>
      <c r="T84" s="26">
        <f t="shared" ca="1" si="30"/>
        <v>623.16399999999999</v>
      </c>
      <c r="U84" s="26">
        <f t="shared" ca="1" si="33"/>
        <v>140.45079999999999</v>
      </c>
      <c r="V84" s="26">
        <f t="shared" ca="1" si="33"/>
        <v>141.86189999999999</v>
      </c>
      <c r="W84" s="26">
        <f t="shared" ca="1" si="33"/>
        <v>147.1576</v>
      </c>
      <c r="X84" s="26">
        <f t="shared" ca="1" si="33"/>
        <v>146.68090000000001</v>
      </c>
      <c r="Y84" s="26">
        <f t="shared" ca="1" si="33"/>
        <v>133.62280000000001</v>
      </c>
      <c r="Z84" s="26">
        <f t="shared" ca="1" si="33"/>
        <v>138.29560000000001</v>
      </c>
      <c r="AA84" s="26">
        <f t="shared" ca="1" si="33"/>
        <v>143.46860000000001</v>
      </c>
      <c r="AB84" s="26">
        <f t="shared" ca="1" si="33"/>
        <v>145.6908</v>
      </c>
      <c r="AC84" s="26">
        <f t="shared" ca="1" si="33"/>
        <v>150.23580000000001</v>
      </c>
      <c r="AD84" s="26">
        <f t="shared" ca="1" si="33"/>
        <v>135.44</v>
      </c>
      <c r="AE84" s="26" t="e">
        <f t="shared" ca="1" si="29"/>
        <v>#N/A</v>
      </c>
      <c r="AF84" s="26" t="e">
        <f t="shared" ca="1" si="29"/>
        <v>#N/A</v>
      </c>
      <c r="AG84" s="26" t="e">
        <f t="shared" ca="1" si="29"/>
        <v>#N/A</v>
      </c>
      <c r="AH84" s="26" t="e">
        <f t="shared" ca="1" si="29"/>
        <v>#N/A</v>
      </c>
      <c r="AI84" s="25"/>
      <c r="AJ84" s="25"/>
      <c r="AK84" s="25"/>
      <c r="AL84" s="25"/>
      <c r="AM84" s="25"/>
      <c r="AN84" s="25"/>
      <c r="AO84" s="25"/>
      <c r="AP84" s="25"/>
      <c r="AQ84" s="25"/>
      <c r="AR84" s="25"/>
      <c r="AS84" s="25"/>
      <c r="AT84" s="25"/>
    </row>
    <row r="85" spans="1:46" x14ac:dyDescent="0.35">
      <c r="A85" s="23">
        <v>38929</v>
      </c>
      <c r="B85" s="26">
        <f t="shared" ca="1" si="32"/>
        <v>222.87</v>
      </c>
      <c r="C85" s="26">
        <f t="shared" ca="1" si="32"/>
        <v>240.76</v>
      </c>
      <c r="D85" s="26">
        <f t="shared" ca="1" si="32"/>
        <v>237.16</v>
      </c>
      <c r="E85" s="26">
        <f t="shared" ca="1" si="32"/>
        <v>247.81</v>
      </c>
      <c r="F85" s="26">
        <f t="shared" ca="1" si="32"/>
        <v>194.73</v>
      </c>
      <c r="G85" s="26">
        <f t="shared" ca="1" si="32"/>
        <v>212.08</v>
      </c>
      <c r="H85" s="26">
        <f t="shared" ca="1" si="32"/>
        <v>220.17</v>
      </c>
      <c r="I85" s="26">
        <f t="shared" ca="1" si="32"/>
        <v>235.46</v>
      </c>
      <c r="J85" s="26">
        <f t="shared" ca="1" si="32"/>
        <v>268.64999999999998</v>
      </c>
      <c r="K85" s="26">
        <f t="shared" ca="1" si="32"/>
        <v>823.17</v>
      </c>
      <c r="L85" s="26">
        <f t="shared" ca="1" si="32"/>
        <v>750.38930000000005</v>
      </c>
      <c r="M85" s="26">
        <f t="shared" ca="1" si="32"/>
        <v>1325.26</v>
      </c>
      <c r="N85" s="26">
        <f t="shared" ca="1" si="32"/>
        <v>1262.17</v>
      </c>
      <c r="O85" s="26">
        <f t="shared" ca="1" si="32"/>
        <v>1673.27</v>
      </c>
      <c r="P85" s="26">
        <f t="shared" ca="1" si="32"/>
        <v>1558.24</v>
      </c>
      <c r="Q85" s="26">
        <f t="shared" ca="1" si="31"/>
        <v>1732.54</v>
      </c>
      <c r="R85" s="26">
        <f t="shared" ca="1" si="31"/>
        <v>161.1</v>
      </c>
      <c r="S85" s="26">
        <f t="shared" ca="1" si="31"/>
        <v>239.52</v>
      </c>
      <c r="T85" s="26">
        <f t="shared" ca="1" si="30"/>
        <v>625.80100000000004</v>
      </c>
      <c r="U85" s="26">
        <f t="shared" ca="1" si="33"/>
        <v>142.19300000000001</v>
      </c>
      <c r="V85" s="26">
        <f t="shared" ca="1" si="33"/>
        <v>143.54849999999999</v>
      </c>
      <c r="W85" s="26">
        <f t="shared" ca="1" si="33"/>
        <v>149.6319</v>
      </c>
      <c r="X85" s="26">
        <f t="shared" ca="1" si="33"/>
        <v>148.80770000000001</v>
      </c>
      <c r="Y85" s="26">
        <f t="shared" ca="1" si="33"/>
        <v>134.41210000000001</v>
      </c>
      <c r="Z85" s="26">
        <f t="shared" ca="1" si="33"/>
        <v>139.5992</v>
      </c>
      <c r="AA85" s="26">
        <f t="shared" ca="1" si="33"/>
        <v>145.16679999999999</v>
      </c>
      <c r="AB85" s="26">
        <f t="shared" ca="1" si="33"/>
        <v>147.9425</v>
      </c>
      <c r="AC85" s="26">
        <f t="shared" ca="1" si="33"/>
        <v>153.65049999999999</v>
      </c>
      <c r="AD85" s="26">
        <f t="shared" ca="1" si="33"/>
        <v>137.18</v>
      </c>
      <c r="AE85" s="26" t="e">
        <f t="shared" ca="1" si="29"/>
        <v>#N/A</v>
      </c>
      <c r="AF85" s="26" t="e">
        <f t="shared" ca="1" si="29"/>
        <v>#N/A</v>
      </c>
      <c r="AG85" s="26" t="e">
        <f t="shared" ca="1" si="29"/>
        <v>#N/A</v>
      </c>
      <c r="AH85" s="26" t="e">
        <f t="shared" ca="1" si="29"/>
        <v>#N/A</v>
      </c>
      <c r="AI85" s="25"/>
      <c r="AJ85" s="25"/>
      <c r="AK85" s="25"/>
      <c r="AL85" s="25"/>
      <c r="AM85" s="25"/>
      <c r="AN85" s="25"/>
      <c r="AO85" s="25"/>
      <c r="AP85" s="25"/>
      <c r="AQ85" s="25"/>
      <c r="AR85" s="25"/>
      <c r="AS85" s="25"/>
      <c r="AT85" s="25"/>
    </row>
    <row r="86" spans="1:46" x14ac:dyDescent="0.35">
      <c r="A86" s="23">
        <v>38960</v>
      </c>
      <c r="B86" s="26">
        <f t="shared" ca="1" si="32"/>
        <v>226.07</v>
      </c>
      <c r="C86" s="26">
        <f t="shared" ca="1" si="32"/>
        <v>244.87</v>
      </c>
      <c r="D86" s="26">
        <f t="shared" ca="1" si="32"/>
        <v>241.65</v>
      </c>
      <c r="E86" s="26">
        <f t="shared" ca="1" si="32"/>
        <v>252.8</v>
      </c>
      <c r="F86" s="26">
        <f t="shared" ca="1" si="32"/>
        <v>196.18</v>
      </c>
      <c r="G86" s="26">
        <f t="shared" ca="1" si="32"/>
        <v>214.58</v>
      </c>
      <c r="H86" s="26">
        <f t="shared" ca="1" si="32"/>
        <v>223.33</v>
      </c>
      <c r="I86" s="26">
        <f t="shared" ca="1" si="32"/>
        <v>239.71</v>
      </c>
      <c r="J86" s="26">
        <f t="shared" ca="1" si="32"/>
        <v>276.47000000000003</v>
      </c>
      <c r="K86" s="26">
        <f t="shared" ca="1" si="32"/>
        <v>836.52</v>
      </c>
      <c r="L86" s="26">
        <f t="shared" ca="1" si="32"/>
        <v>761.71730000000002</v>
      </c>
      <c r="M86" s="26">
        <f t="shared" ca="1" si="32"/>
        <v>1356.6</v>
      </c>
      <c r="N86" s="26">
        <f t="shared" ca="1" si="32"/>
        <v>1276.27</v>
      </c>
      <c r="O86" s="26">
        <f t="shared" ca="1" si="32"/>
        <v>1719.24</v>
      </c>
      <c r="P86" s="26">
        <f t="shared" ca="1" si="32"/>
        <v>1581.73</v>
      </c>
      <c r="Q86" s="26">
        <f t="shared" ca="1" si="31"/>
        <v>1784.22</v>
      </c>
      <c r="R86" s="26">
        <f t="shared" ca="1" si="31"/>
        <v>163.65</v>
      </c>
      <c r="S86" s="26">
        <f t="shared" ca="1" si="31"/>
        <v>242.1</v>
      </c>
      <c r="T86" s="26">
        <f t="shared" ca="1" si="30"/>
        <v>628.56200000000001</v>
      </c>
      <c r="U86" s="26">
        <f t="shared" ref="U86:AD95" ca="1" si="34">IFERROR(VLOOKUP($A86,INDIRECT("EU!"&amp;U$3&amp;":"&amp;U$4),2,0),NA())</f>
        <v>143.98859999999999</v>
      </c>
      <c r="V86" s="26">
        <f t="shared" ca="1" si="34"/>
        <v>145.37639999999999</v>
      </c>
      <c r="W86" s="26">
        <f t="shared" ca="1" si="34"/>
        <v>151.35079999999999</v>
      </c>
      <c r="X86" s="26">
        <f t="shared" ca="1" si="34"/>
        <v>151.02180000000001</v>
      </c>
      <c r="Y86" s="26">
        <f t="shared" ca="1" si="34"/>
        <v>134.94470000000001</v>
      </c>
      <c r="Z86" s="26">
        <f t="shared" ca="1" si="34"/>
        <v>140.66200000000001</v>
      </c>
      <c r="AA86" s="26">
        <f t="shared" ca="1" si="34"/>
        <v>146.7132</v>
      </c>
      <c r="AB86" s="26">
        <f t="shared" ca="1" si="34"/>
        <v>150.14699999999999</v>
      </c>
      <c r="AC86" s="26">
        <f t="shared" ca="1" si="34"/>
        <v>157.76089999999999</v>
      </c>
      <c r="AD86" s="26">
        <f t="shared" ca="1" si="34"/>
        <v>139</v>
      </c>
      <c r="AE86" s="26" t="e">
        <f t="shared" ref="AE86:AH105" ca="1" si="35">IFERROR(VLOOKUP($A86,INDIRECT("EM!"&amp;AE$3&amp;":"&amp;AE$4),2,0),NA())</f>
        <v>#N/A</v>
      </c>
      <c r="AF86" s="26" t="e">
        <f t="shared" ca="1" si="35"/>
        <v>#N/A</v>
      </c>
      <c r="AG86" s="26" t="e">
        <f t="shared" ca="1" si="35"/>
        <v>#N/A</v>
      </c>
      <c r="AH86" s="26" t="e">
        <f t="shared" ca="1" si="35"/>
        <v>#N/A</v>
      </c>
      <c r="AI86" s="25"/>
      <c r="AJ86" s="25"/>
      <c r="AK86" s="25"/>
      <c r="AL86" s="25"/>
      <c r="AM86" s="25"/>
      <c r="AN86" s="25"/>
      <c r="AO86" s="25"/>
      <c r="AP86" s="25"/>
      <c r="AQ86" s="25"/>
      <c r="AR86" s="25"/>
      <c r="AS86" s="25"/>
      <c r="AT86" s="25"/>
    </row>
    <row r="87" spans="1:46" x14ac:dyDescent="0.35">
      <c r="A87" s="23">
        <v>38989</v>
      </c>
      <c r="B87" s="26">
        <f t="shared" ca="1" si="32"/>
        <v>227.9</v>
      </c>
      <c r="C87" s="26">
        <f t="shared" ca="1" si="32"/>
        <v>247.41</v>
      </c>
      <c r="D87" s="26">
        <f t="shared" ca="1" si="32"/>
        <v>244.56</v>
      </c>
      <c r="E87" s="26">
        <f t="shared" ca="1" si="32"/>
        <v>255.66</v>
      </c>
      <c r="F87" s="26">
        <f t="shared" ca="1" si="32"/>
        <v>197.23</v>
      </c>
      <c r="G87" s="26">
        <f t="shared" ca="1" si="32"/>
        <v>216.22</v>
      </c>
      <c r="H87" s="26">
        <f t="shared" ca="1" si="32"/>
        <v>225.22</v>
      </c>
      <c r="I87" s="26">
        <f t="shared" ca="1" si="32"/>
        <v>241.82</v>
      </c>
      <c r="J87" s="26">
        <f t="shared" ca="1" si="32"/>
        <v>281.24</v>
      </c>
      <c r="K87" s="26">
        <f t="shared" ca="1" si="32"/>
        <v>848.38</v>
      </c>
      <c r="L87" s="26">
        <f t="shared" ca="1" si="32"/>
        <v>771.5566</v>
      </c>
      <c r="M87" s="26">
        <f t="shared" ca="1" si="32"/>
        <v>1387.25</v>
      </c>
      <c r="N87" s="26">
        <f t="shared" ca="1" si="32"/>
        <v>1285.56</v>
      </c>
      <c r="O87" s="26">
        <f t="shared" ca="1" si="32"/>
        <v>1747.34</v>
      </c>
      <c r="P87" s="26">
        <f t="shared" ca="1" si="32"/>
        <v>1596.15</v>
      </c>
      <c r="Q87" s="26">
        <f t="shared" ca="1" si="31"/>
        <v>1817.46</v>
      </c>
      <c r="R87" s="26">
        <f t="shared" ca="1" si="31"/>
        <v>165.29</v>
      </c>
      <c r="S87" s="26">
        <f t="shared" ca="1" si="31"/>
        <v>243.81</v>
      </c>
      <c r="T87" s="26">
        <f t="shared" ca="1" si="30"/>
        <v>628.56200000000001</v>
      </c>
      <c r="U87" s="26">
        <f t="shared" ca="1" si="34"/>
        <v>144.45820000000001</v>
      </c>
      <c r="V87" s="26">
        <f t="shared" ca="1" si="34"/>
        <v>146.1165</v>
      </c>
      <c r="W87" s="26">
        <f t="shared" ca="1" si="34"/>
        <v>151.8526</v>
      </c>
      <c r="X87" s="26">
        <f t="shared" ca="1" si="34"/>
        <v>151.22980000000001</v>
      </c>
      <c r="Y87" s="26">
        <f t="shared" ca="1" si="34"/>
        <v>135.1046</v>
      </c>
      <c r="Z87" s="26">
        <f t="shared" ca="1" si="34"/>
        <v>140.80719999999999</v>
      </c>
      <c r="AA87" s="26">
        <f t="shared" ca="1" si="34"/>
        <v>147.04560000000001</v>
      </c>
      <c r="AB87" s="26">
        <f t="shared" ca="1" si="34"/>
        <v>150.81829999999999</v>
      </c>
      <c r="AC87" s="26">
        <f t="shared" ca="1" si="34"/>
        <v>159.1797</v>
      </c>
      <c r="AD87" s="26">
        <f t="shared" ca="1" si="34"/>
        <v>140</v>
      </c>
      <c r="AE87" s="26" t="e">
        <f t="shared" ca="1" si="35"/>
        <v>#N/A</v>
      </c>
      <c r="AF87" s="26" t="e">
        <f t="shared" ca="1" si="35"/>
        <v>#N/A</v>
      </c>
      <c r="AG87" s="26" t="e">
        <f t="shared" ca="1" si="35"/>
        <v>#N/A</v>
      </c>
      <c r="AH87" s="26" t="e">
        <f t="shared" ca="1" si="35"/>
        <v>#N/A</v>
      </c>
      <c r="AI87" s="25"/>
      <c r="AJ87" s="25"/>
      <c r="AK87" s="25"/>
      <c r="AL87" s="25"/>
      <c r="AM87" s="25"/>
      <c r="AN87" s="25"/>
      <c r="AO87" s="25"/>
      <c r="AP87" s="25"/>
      <c r="AQ87" s="25"/>
      <c r="AR87" s="25"/>
      <c r="AS87" s="25"/>
      <c r="AT87" s="25"/>
    </row>
    <row r="88" spans="1:46" x14ac:dyDescent="0.35">
      <c r="A88" s="23">
        <v>39021</v>
      </c>
      <c r="B88" s="26">
        <f t="shared" ca="1" si="32"/>
        <v>229.31</v>
      </c>
      <c r="C88" s="26">
        <f t="shared" ca="1" si="32"/>
        <v>249.18</v>
      </c>
      <c r="D88" s="26">
        <f t="shared" ca="1" si="32"/>
        <v>246.57</v>
      </c>
      <c r="E88" s="26">
        <f t="shared" ca="1" si="32"/>
        <v>257.92</v>
      </c>
      <c r="F88" s="26">
        <f t="shared" ca="1" si="32"/>
        <v>198.07</v>
      </c>
      <c r="G88" s="26">
        <f t="shared" ca="1" si="32"/>
        <v>217.42</v>
      </c>
      <c r="H88" s="26">
        <f t="shared" ca="1" si="32"/>
        <v>226.67</v>
      </c>
      <c r="I88" s="26">
        <f t="shared" ca="1" si="32"/>
        <v>243.69</v>
      </c>
      <c r="J88" s="26">
        <f t="shared" ca="1" si="32"/>
        <v>284.14</v>
      </c>
      <c r="K88" s="26">
        <f t="shared" ca="1" si="32"/>
        <v>859.92</v>
      </c>
      <c r="L88" s="26">
        <f t="shared" ca="1" si="32"/>
        <v>781.74919999999997</v>
      </c>
      <c r="M88" s="26">
        <f t="shared" ca="1" si="32"/>
        <v>1409.81</v>
      </c>
      <c r="N88" s="26">
        <f t="shared" ca="1" si="32"/>
        <v>1291.25</v>
      </c>
      <c r="O88" s="26">
        <f t="shared" ca="1" si="32"/>
        <v>1760.18</v>
      </c>
      <c r="P88" s="26">
        <f t="shared" ca="1" si="32"/>
        <v>1606.18</v>
      </c>
      <c r="Q88" s="26">
        <f t="shared" ca="1" si="31"/>
        <v>1842.08</v>
      </c>
      <c r="R88" s="26">
        <f t="shared" ca="1" si="31"/>
        <v>166.34</v>
      </c>
      <c r="S88" s="26">
        <f t="shared" ca="1" si="31"/>
        <v>245.05</v>
      </c>
      <c r="T88" s="26">
        <f t="shared" ca="1" si="30"/>
        <v>633.83500000000004</v>
      </c>
      <c r="U88" s="26">
        <f t="shared" ca="1" si="34"/>
        <v>145.2561</v>
      </c>
      <c r="V88" s="26">
        <f t="shared" ca="1" si="34"/>
        <v>146.8074</v>
      </c>
      <c r="W88" s="26">
        <f t="shared" ca="1" si="34"/>
        <v>153.5515</v>
      </c>
      <c r="X88" s="26">
        <f t="shared" ca="1" si="34"/>
        <v>152.72810000000001</v>
      </c>
      <c r="Y88" s="26">
        <f t="shared" ca="1" si="34"/>
        <v>135.6045</v>
      </c>
      <c r="Z88" s="26">
        <f t="shared" ca="1" si="34"/>
        <v>141.27279999999999</v>
      </c>
      <c r="AA88" s="26">
        <f t="shared" ca="1" si="34"/>
        <v>147.4555</v>
      </c>
      <c r="AB88" s="26">
        <f t="shared" ca="1" si="34"/>
        <v>151.548</v>
      </c>
      <c r="AC88" s="26">
        <f t="shared" ca="1" si="34"/>
        <v>161.49959999999999</v>
      </c>
      <c r="AD88" s="26">
        <f t="shared" ca="1" si="34"/>
        <v>142.13</v>
      </c>
      <c r="AE88" s="26" t="e">
        <f t="shared" ca="1" si="35"/>
        <v>#N/A</v>
      </c>
      <c r="AF88" s="26" t="e">
        <f t="shared" ca="1" si="35"/>
        <v>#N/A</v>
      </c>
      <c r="AG88" s="26" t="e">
        <f t="shared" ca="1" si="35"/>
        <v>#N/A</v>
      </c>
      <c r="AH88" s="26" t="e">
        <f t="shared" ca="1" si="35"/>
        <v>#N/A</v>
      </c>
      <c r="AI88" s="25"/>
      <c r="AJ88" s="25"/>
      <c r="AK88" s="25"/>
      <c r="AL88" s="25"/>
      <c r="AM88" s="25"/>
      <c r="AN88" s="25"/>
      <c r="AO88" s="25"/>
      <c r="AP88" s="25"/>
      <c r="AQ88" s="25"/>
      <c r="AR88" s="25"/>
      <c r="AS88" s="25"/>
      <c r="AT88" s="25"/>
    </row>
    <row r="89" spans="1:46" x14ac:dyDescent="0.35">
      <c r="A89" s="23">
        <v>39051</v>
      </c>
      <c r="B89" s="26">
        <f t="shared" ca="1" si="32"/>
        <v>231.79</v>
      </c>
      <c r="C89" s="26">
        <f t="shared" ca="1" si="32"/>
        <v>252.34</v>
      </c>
      <c r="D89" s="26">
        <f t="shared" ca="1" si="32"/>
        <v>250.2</v>
      </c>
      <c r="E89" s="26">
        <f t="shared" ca="1" si="32"/>
        <v>261.92</v>
      </c>
      <c r="F89" s="26">
        <f t="shared" ca="1" si="32"/>
        <v>199.23</v>
      </c>
      <c r="G89" s="26">
        <f t="shared" ca="1" si="32"/>
        <v>219.36</v>
      </c>
      <c r="H89" s="26">
        <f t="shared" ca="1" si="32"/>
        <v>229.08</v>
      </c>
      <c r="I89" s="26">
        <f t="shared" ca="1" si="32"/>
        <v>247.17</v>
      </c>
      <c r="J89" s="26">
        <f t="shared" ca="1" si="32"/>
        <v>290.35000000000002</v>
      </c>
      <c r="K89" s="26">
        <f t="shared" ca="1" si="32"/>
        <v>874.37</v>
      </c>
      <c r="L89" s="26">
        <f t="shared" ca="1" si="32"/>
        <v>793.94410000000005</v>
      </c>
      <c r="M89" s="26">
        <f t="shared" ca="1" si="32"/>
        <v>1445.22</v>
      </c>
      <c r="N89" s="26">
        <f t="shared" ca="1" si="32"/>
        <v>1301.3800000000001</v>
      </c>
      <c r="O89" s="26">
        <f t="shared" ca="1" si="32"/>
        <v>1794.73</v>
      </c>
      <c r="P89" s="26">
        <f t="shared" ca="1" si="32"/>
        <v>1624.43</v>
      </c>
      <c r="Q89" s="26">
        <f t="shared" ca="1" si="31"/>
        <v>1887.32</v>
      </c>
      <c r="R89" s="26">
        <f t="shared" ca="1" si="31"/>
        <v>168.36</v>
      </c>
      <c r="S89" s="26">
        <f t="shared" ca="1" si="31"/>
        <v>247.06</v>
      </c>
      <c r="T89" s="26">
        <f t="shared" ca="1" si="30"/>
        <v>636.56100000000004</v>
      </c>
      <c r="U89" s="26">
        <f t="shared" ca="1" si="34"/>
        <v>145.77549999999999</v>
      </c>
      <c r="V89" s="26">
        <f t="shared" ca="1" si="34"/>
        <v>147.52969999999999</v>
      </c>
      <c r="W89" s="26">
        <f t="shared" ca="1" si="34"/>
        <v>154.56979999999999</v>
      </c>
      <c r="X89" s="26">
        <f t="shared" ca="1" si="34"/>
        <v>153.40729999999999</v>
      </c>
      <c r="Y89" s="26">
        <f t="shared" ca="1" si="34"/>
        <v>136.11199999999999</v>
      </c>
      <c r="Z89" s="26">
        <f t="shared" ca="1" si="34"/>
        <v>141.9128</v>
      </c>
      <c r="AA89" s="26">
        <f t="shared" ca="1" si="34"/>
        <v>148.22329999999999</v>
      </c>
      <c r="AB89" s="26">
        <f t="shared" ca="1" si="34"/>
        <v>152.50989999999999</v>
      </c>
      <c r="AC89" s="26">
        <f t="shared" ca="1" si="34"/>
        <v>161.92009999999999</v>
      </c>
      <c r="AD89" s="26">
        <f t="shared" ca="1" si="34"/>
        <v>143.63999999999999</v>
      </c>
      <c r="AE89" s="26" t="e">
        <f t="shared" ca="1" si="35"/>
        <v>#N/A</v>
      </c>
      <c r="AF89" s="26" t="e">
        <f t="shared" ca="1" si="35"/>
        <v>#N/A</v>
      </c>
      <c r="AG89" s="26" t="e">
        <f t="shared" ca="1" si="35"/>
        <v>#N/A</v>
      </c>
      <c r="AH89" s="26" t="e">
        <f t="shared" ca="1" si="35"/>
        <v>#N/A</v>
      </c>
      <c r="AI89" s="25"/>
      <c r="AJ89" s="25"/>
      <c r="AK89" s="25"/>
      <c r="AL89" s="25"/>
      <c r="AM89" s="25"/>
      <c r="AN89" s="25"/>
      <c r="AO89" s="25"/>
      <c r="AP89" s="25"/>
      <c r="AQ89" s="25"/>
      <c r="AR89" s="25"/>
      <c r="AS89" s="25"/>
      <c r="AT89" s="25"/>
    </row>
    <row r="90" spans="1:46" x14ac:dyDescent="0.35">
      <c r="A90" s="23">
        <v>39080</v>
      </c>
      <c r="B90" s="26">
        <f t="shared" ca="1" si="32"/>
        <v>230.64</v>
      </c>
      <c r="C90" s="26">
        <f t="shared" ca="1" si="32"/>
        <v>250.57</v>
      </c>
      <c r="D90" s="26">
        <f t="shared" ca="1" si="32"/>
        <v>247.82</v>
      </c>
      <c r="E90" s="26">
        <f t="shared" ca="1" si="32"/>
        <v>259.45</v>
      </c>
      <c r="F90" s="26">
        <f t="shared" ca="1" si="32"/>
        <v>199.37</v>
      </c>
      <c r="G90" s="26">
        <f t="shared" ca="1" si="32"/>
        <v>218.72</v>
      </c>
      <c r="H90" s="26">
        <f t="shared" ca="1" si="32"/>
        <v>228.16</v>
      </c>
      <c r="I90" s="26">
        <f t="shared" ca="1" si="32"/>
        <v>244.81</v>
      </c>
      <c r="J90" s="26">
        <f t="shared" ca="1" si="32"/>
        <v>284.19</v>
      </c>
      <c r="K90" s="26">
        <f t="shared" ca="1" si="32"/>
        <v>883.97</v>
      </c>
      <c r="L90" s="26">
        <f t="shared" ca="1" si="32"/>
        <v>803.0444</v>
      </c>
      <c r="M90" s="26">
        <f t="shared" ca="1" si="32"/>
        <v>1456.35</v>
      </c>
      <c r="N90" s="26">
        <f t="shared" ca="1" si="32"/>
        <v>1295.42</v>
      </c>
      <c r="O90" s="26">
        <f t="shared" ca="1" si="32"/>
        <v>1755.82</v>
      </c>
      <c r="P90" s="26">
        <f t="shared" ca="1" si="32"/>
        <v>1616.96</v>
      </c>
      <c r="Q90" s="26">
        <f t="shared" ca="1" si="31"/>
        <v>1846.08</v>
      </c>
      <c r="R90" s="26">
        <f t="shared" ca="1" si="31"/>
        <v>167.17</v>
      </c>
      <c r="S90" s="26">
        <f t="shared" ca="1" si="31"/>
        <v>246.49</v>
      </c>
      <c r="T90" s="26">
        <f t="shared" ca="1" si="30"/>
        <v>636.56100000000004</v>
      </c>
      <c r="U90" s="26">
        <f t="shared" ca="1" si="34"/>
        <v>144.3083</v>
      </c>
      <c r="V90" s="26">
        <f t="shared" ca="1" si="34"/>
        <v>145.87899999999999</v>
      </c>
      <c r="W90" s="26">
        <f t="shared" ca="1" si="34"/>
        <v>153.5992</v>
      </c>
      <c r="X90" s="26">
        <f t="shared" ca="1" si="34"/>
        <v>152.1499</v>
      </c>
      <c r="Y90" s="26">
        <f t="shared" ca="1" si="34"/>
        <v>136.09549999999999</v>
      </c>
      <c r="Z90" s="26">
        <f t="shared" ca="1" si="34"/>
        <v>141.17660000000001</v>
      </c>
      <c r="AA90" s="26">
        <f t="shared" ca="1" si="34"/>
        <v>146.81489999999999</v>
      </c>
      <c r="AB90" s="26">
        <f t="shared" ca="1" si="34"/>
        <v>150.43680000000001</v>
      </c>
      <c r="AC90" s="26">
        <f t="shared" ca="1" si="34"/>
        <v>158.35749999999999</v>
      </c>
      <c r="AD90" s="26">
        <f t="shared" ca="1" si="34"/>
        <v>144.68</v>
      </c>
      <c r="AE90" s="26" t="e">
        <f t="shared" ca="1" si="35"/>
        <v>#N/A</v>
      </c>
      <c r="AF90" s="26" t="e">
        <f t="shared" ca="1" si="35"/>
        <v>#N/A</v>
      </c>
      <c r="AG90" s="26" t="e">
        <f t="shared" ca="1" si="35"/>
        <v>#N/A</v>
      </c>
      <c r="AH90" s="26" t="e">
        <f t="shared" ca="1" si="35"/>
        <v>#N/A</v>
      </c>
      <c r="AI90" s="25"/>
      <c r="AJ90" s="25"/>
      <c r="AK90" s="25"/>
      <c r="AL90" s="25"/>
      <c r="AM90" s="25"/>
      <c r="AN90" s="25"/>
      <c r="AO90" s="25"/>
      <c r="AP90" s="25"/>
      <c r="AQ90" s="25"/>
      <c r="AR90" s="25"/>
      <c r="AS90" s="25"/>
      <c r="AT90" s="25"/>
    </row>
    <row r="91" spans="1:46" x14ac:dyDescent="0.35">
      <c r="A91" s="23">
        <v>39113</v>
      </c>
      <c r="B91" s="26">
        <f t="shared" ca="1" si="32"/>
        <v>230.53</v>
      </c>
      <c r="C91" s="26">
        <f t="shared" ca="1" si="32"/>
        <v>250.25</v>
      </c>
      <c r="D91" s="26">
        <f t="shared" ca="1" si="32"/>
        <v>247.63</v>
      </c>
      <c r="E91" s="26">
        <f t="shared" ca="1" si="32"/>
        <v>259.76</v>
      </c>
      <c r="F91" s="26">
        <f t="shared" ca="1" si="32"/>
        <v>199.83</v>
      </c>
      <c r="G91" s="26">
        <f t="shared" ca="1" si="32"/>
        <v>218.86</v>
      </c>
      <c r="H91" s="26">
        <f t="shared" ca="1" si="32"/>
        <v>228.2</v>
      </c>
      <c r="I91" s="26">
        <f t="shared" ca="1" si="32"/>
        <v>244.4</v>
      </c>
      <c r="J91" s="26">
        <f t="shared" ca="1" si="32"/>
        <v>282.60000000000002</v>
      </c>
      <c r="K91" s="26">
        <f t="shared" ca="1" si="32"/>
        <v>893.84</v>
      </c>
      <c r="L91" s="26">
        <f t="shared" ca="1" si="32"/>
        <v>811.90689999999995</v>
      </c>
      <c r="M91" s="26">
        <f t="shared" ca="1" si="32"/>
        <v>1473.9</v>
      </c>
      <c r="N91" s="26">
        <f t="shared" ca="1" si="32"/>
        <v>1295.43</v>
      </c>
      <c r="O91" s="26">
        <f t="shared" ca="1" si="32"/>
        <v>1742.34</v>
      </c>
      <c r="P91" s="26">
        <f ca="1">IFERROR(VLOOKUP($A91,INDIRECT("US!"&amp;P$3&amp;":"&amp;P$4),2,0),NA())</f>
        <v>1618.48</v>
      </c>
      <c r="Q91" s="26">
        <f t="shared" ca="1" si="31"/>
        <v>1841.57</v>
      </c>
      <c r="R91" s="26">
        <f t="shared" ca="1" si="31"/>
        <v>166.67</v>
      </c>
      <c r="S91" s="26">
        <f t="shared" ca="1" si="31"/>
        <v>246.57</v>
      </c>
      <c r="T91" s="26">
        <f t="shared" ca="1" si="30"/>
        <v>641.99599999999998</v>
      </c>
      <c r="U91" s="26">
        <f t="shared" ca="1" si="34"/>
        <v>143.8646</v>
      </c>
      <c r="V91" s="26">
        <f t="shared" ca="1" si="34"/>
        <v>145.40629999999999</v>
      </c>
      <c r="W91" s="26">
        <f t="shared" ca="1" si="34"/>
        <v>153.1842</v>
      </c>
      <c r="X91" s="26">
        <f t="shared" ca="1" si="34"/>
        <v>152.51179999999999</v>
      </c>
      <c r="Y91" s="26">
        <f t="shared" ca="1" si="34"/>
        <v>136.40260000000001</v>
      </c>
      <c r="Z91" s="26">
        <f t="shared" ca="1" si="34"/>
        <v>141.2227</v>
      </c>
      <c r="AA91" s="26">
        <f t="shared" ca="1" si="34"/>
        <v>146.518</v>
      </c>
      <c r="AB91" s="26">
        <f t="shared" ca="1" si="34"/>
        <v>149.72790000000001</v>
      </c>
      <c r="AC91" s="26">
        <f t="shared" ca="1" si="34"/>
        <v>156.68190000000001</v>
      </c>
      <c r="AD91" s="26">
        <f t="shared" ca="1" si="34"/>
        <v>145.94999999999999</v>
      </c>
      <c r="AE91" s="26" t="e">
        <f t="shared" ca="1" si="35"/>
        <v>#N/A</v>
      </c>
      <c r="AF91" s="26" t="e">
        <f t="shared" ca="1" si="35"/>
        <v>#N/A</v>
      </c>
      <c r="AG91" s="26" t="e">
        <f t="shared" ca="1" si="35"/>
        <v>#N/A</v>
      </c>
      <c r="AH91" s="26" t="e">
        <f t="shared" ca="1" si="35"/>
        <v>#N/A</v>
      </c>
      <c r="AI91" s="25"/>
      <c r="AJ91" s="25"/>
      <c r="AK91" s="25"/>
      <c r="AL91" s="25"/>
      <c r="AM91" s="25"/>
      <c r="AN91" s="25"/>
      <c r="AO91" s="25"/>
      <c r="AP91" s="25"/>
      <c r="AQ91" s="25"/>
      <c r="AR91" s="25"/>
      <c r="AS91" s="25"/>
      <c r="AT91" s="25"/>
    </row>
    <row r="92" spans="1:46" x14ac:dyDescent="0.35">
      <c r="A92" s="23">
        <v>39141</v>
      </c>
      <c r="B92" s="26">
        <f t="shared" ref="B92:Q108" ca="1" si="36">IFERROR(VLOOKUP($A92,INDIRECT("US!"&amp;B$3&amp;":"&amp;B$4),2,0),NA())</f>
        <v>233.77</v>
      </c>
      <c r="C92" s="26">
        <f t="shared" ca="1" si="36"/>
        <v>254.7</v>
      </c>
      <c r="D92" s="26">
        <f t="shared" ca="1" si="36"/>
        <v>252.63</v>
      </c>
      <c r="E92" s="26">
        <f t="shared" ca="1" si="36"/>
        <v>265.70999999999998</v>
      </c>
      <c r="F92" s="26">
        <f t="shared" ca="1" si="36"/>
        <v>201.46</v>
      </c>
      <c r="G92" s="26">
        <f t="shared" ca="1" si="36"/>
        <v>221.79</v>
      </c>
      <c r="H92" s="26">
        <f t="shared" ca="1" si="36"/>
        <v>231.38</v>
      </c>
      <c r="I92" s="26">
        <f t="shared" ca="1" si="36"/>
        <v>248.53</v>
      </c>
      <c r="J92" s="26">
        <f t="shared" ca="1" si="36"/>
        <v>291.36</v>
      </c>
      <c r="K92" s="26">
        <f t="shared" ca="1" si="36"/>
        <v>906.34</v>
      </c>
      <c r="L92" s="26">
        <f t="shared" ca="1" si="36"/>
        <v>823.07709999999997</v>
      </c>
      <c r="M92" s="26">
        <f t="shared" ca="1" si="36"/>
        <v>1496.89</v>
      </c>
      <c r="N92" s="26">
        <f t="shared" ca="1" si="36"/>
        <v>1312.5</v>
      </c>
      <c r="O92" s="26">
        <f t="shared" ca="1" si="36"/>
        <v>1794.08</v>
      </c>
      <c r="P92" s="26">
        <f t="shared" ca="1" si="36"/>
        <v>1644.91</v>
      </c>
      <c r="Q92" s="26">
        <f t="shared" ca="1" si="31"/>
        <v>1902.06</v>
      </c>
      <c r="R92" s="26">
        <f t="shared" ca="1" si="31"/>
        <v>169.39</v>
      </c>
      <c r="S92" s="26">
        <f t="shared" ca="1" si="31"/>
        <v>249.3</v>
      </c>
      <c r="T92" s="26">
        <f t="shared" ca="1" si="30"/>
        <v>644.43200000000002</v>
      </c>
      <c r="U92" s="26">
        <f t="shared" ca="1" si="34"/>
        <v>144.9982</v>
      </c>
      <c r="V92" s="26">
        <f t="shared" ca="1" si="34"/>
        <v>146.7902</v>
      </c>
      <c r="W92" s="26">
        <f t="shared" ca="1" si="34"/>
        <v>154.43510000000001</v>
      </c>
      <c r="X92" s="26">
        <f t="shared" ca="1" si="34"/>
        <v>153.91130000000001</v>
      </c>
      <c r="Y92" s="26">
        <f t="shared" ca="1" si="34"/>
        <v>136.80690000000001</v>
      </c>
      <c r="Z92" s="26">
        <f t="shared" ca="1" si="34"/>
        <v>142.0498</v>
      </c>
      <c r="AA92" s="26">
        <f t="shared" ca="1" si="34"/>
        <v>147.8304</v>
      </c>
      <c r="AB92" s="26">
        <f t="shared" ca="1" si="34"/>
        <v>151.3784</v>
      </c>
      <c r="AC92" s="26">
        <f t="shared" ca="1" si="34"/>
        <v>158.92330000000001</v>
      </c>
      <c r="AD92" s="26">
        <f t="shared" ca="1" si="34"/>
        <v>146.91999999999999</v>
      </c>
      <c r="AE92" s="26" t="e">
        <f t="shared" ca="1" si="35"/>
        <v>#N/A</v>
      </c>
      <c r="AF92" s="26" t="e">
        <f t="shared" ca="1" si="35"/>
        <v>#N/A</v>
      </c>
      <c r="AG92" s="26" t="e">
        <f t="shared" ca="1" si="35"/>
        <v>#N/A</v>
      </c>
      <c r="AH92" s="26" t="e">
        <f t="shared" ca="1" si="35"/>
        <v>#N/A</v>
      </c>
      <c r="AI92" s="25"/>
      <c r="AJ92" s="25"/>
      <c r="AK92" s="25"/>
      <c r="AL92" s="25"/>
      <c r="AM92" s="25"/>
      <c r="AN92" s="25"/>
      <c r="AO92" s="25"/>
      <c r="AP92" s="25"/>
      <c r="AQ92" s="25"/>
      <c r="AR92" s="25"/>
      <c r="AS92" s="25"/>
      <c r="AT92" s="25"/>
    </row>
    <row r="93" spans="1:46" x14ac:dyDescent="0.35">
      <c r="A93" s="23">
        <v>39171</v>
      </c>
      <c r="B93" s="26">
        <f t="shared" ca="1" si="36"/>
        <v>234.11</v>
      </c>
      <c r="C93" s="26">
        <f t="shared" ca="1" si="36"/>
        <v>253.78</v>
      </c>
      <c r="D93" s="26">
        <f t="shared" ca="1" si="36"/>
        <v>251.23</v>
      </c>
      <c r="E93" s="26">
        <f t="shared" ca="1" si="36"/>
        <v>264.08</v>
      </c>
      <c r="F93" s="26">
        <f t="shared" ca="1" si="36"/>
        <v>202.27</v>
      </c>
      <c r="G93" s="26">
        <f t="shared" ca="1" si="36"/>
        <v>222.55</v>
      </c>
      <c r="H93" s="26">
        <f t="shared" ca="1" si="36"/>
        <v>231.78</v>
      </c>
      <c r="I93" s="26">
        <f t="shared" ca="1" si="36"/>
        <v>248.22</v>
      </c>
      <c r="J93" s="26">
        <f t="shared" ca="1" si="36"/>
        <v>286.99</v>
      </c>
      <c r="K93" s="26">
        <f t="shared" ca="1" si="36"/>
        <v>907.3</v>
      </c>
      <c r="L93" s="26">
        <f t="shared" ca="1" si="36"/>
        <v>824.95799999999997</v>
      </c>
      <c r="M93" s="26">
        <f t="shared" ca="1" si="36"/>
        <v>1485.48</v>
      </c>
      <c r="N93" s="26">
        <f t="shared" ca="1" si="36"/>
        <v>1315.59</v>
      </c>
      <c r="O93" s="26">
        <f t="shared" ca="1" si="36"/>
        <v>1774.31</v>
      </c>
      <c r="P93" s="26">
        <f t="shared" ca="1" si="36"/>
        <v>1644.35</v>
      </c>
      <c r="Q93" s="26">
        <f t="shared" ca="1" si="31"/>
        <v>1862.22</v>
      </c>
      <c r="R93" s="26">
        <f t="shared" ca="1" si="31"/>
        <v>169.68</v>
      </c>
      <c r="S93" s="26">
        <f t="shared" ca="1" si="31"/>
        <v>249.97</v>
      </c>
      <c r="T93" s="26">
        <f t="shared" ca="1" si="30"/>
        <v>644.43200000000002</v>
      </c>
      <c r="U93" s="26">
        <f t="shared" ca="1" si="34"/>
        <v>144.1027</v>
      </c>
      <c r="V93" s="26">
        <f t="shared" ca="1" si="34"/>
        <v>146.02099999999999</v>
      </c>
      <c r="W93" s="26">
        <f t="shared" ca="1" si="34"/>
        <v>154.18620000000001</v>
      </c>
      <c r="X93" s="26">
        <f t="shared" ca="1" si="34"/>
        <v>153.04759999999999</v>
      </c>
      <c r="Y93" s="26">
        <f t="shared" ca="1" si="34"/>
        <v>136.94069999999999</v>
      </c>
      <c r="Z93" s="26">
        <f t="shared" ca="1" si="34"/>
        <v>141.8432</v>
      </c>
      <c r="AA93" s="26">
        <f t="shared" ca="1" si="34"/>
        <v>147.37540000000001</v>
      </c>
      <c r="AB93" s="26">
        <f t="shared" ca="1" si="34"/>
        <v>150.53149999999999</v>
      </c>
      <c r="AC93" s="26">
        <f t="shared" ca="1" si="34"/>
        <v>156.23050000000001</v>
      </c>
      <c r="AD93" s="26">
        <f t="shared" ca="1" si="34"/>
        <v>147.02000000000001</v>
      </c>
      <c r="AE93" s="26" t="e">
        <f t="shared" ca="1" si="35"/>
        <v>#N/A</v>
      </c>
      <c r="AF93" s="26" t="e">
        <f t="shared" ca="1" si="35"/>
        <v>#N/A</v>
      </c>
      <c r="AG93" s="26" t="e">
        <f t="shared" ca="1" si="35"/>
        <v>#N/A</v>
      </c>
      <c r="AH93" s="26" t="e">
        <f t="shared" ca="1" si="35"/>
        <v>#N/A</v>
      </c>
      <c r="AI93" s="25"/>
      <c r="AJ93" s="25"/>
      <c r="AK93" s="25"/>
      <c r="AL93" s="25"/>
      <c r="AM93" s="25"/>
      <c r="AN93" s="25"/>
      <c r="AO93" s="25"/>
      <c r="AP93" s="25"/>
      <c r="AQ93" s="25"/>
      <c r="AR93" s="25"/>
      <c r="AS93" s="25"/>
      <c r="AT93" s="25"/>
    </row>
    <row r="94" spans="1:46" x14ac:dyDescent="0.35">
      <c r="A94" s="23">
        <v>39202</v>
      </c>
      <c r="B94" s="26">
        <f t="shared" ca="1" si="36"/>
        <v>235.25</v>
      </c>
      <c r="C94" s="26">
        <f t="shared" ca="1" si="36"/>
        <v>255.47</v>
      </c>
      <c r="D94" s="26">
        <f t="shared" ca="1" si="36"/>
        <v>252.85</v>
      </c>
      <c r="E94" s="26">
        <f t="shared" ca="1" si="36"/>
        <v>266.45</v>
      </c>
      <c r="F94" s="26">
        <f t="shared" ca="1" si="36"/>
        <v>203.03</v>
      </c>
      <c r="G94" s="26">
        <f t="shared" ca="1" si="36"/>
        <v>223.64</v>
      </c>
      <c r="H94" s="26">
        <f t="shared" ca="1" si="36"/>
        <v>232.97</v>
      </c>
      <c r="I94" s="26">
        <f t="shared" ca="1" si="36"/>
        <v>249.55</v>
      </c>
      <c r="J94" s="26">
        <f t="shared" ca="1" si="36"/>
        <v>289.87</v>
      </c>
      <c r="K94" s="26">
        <f t="shared" ca="1" si="36"/>
        <v>919.09</v>
      </c>
      <c r="L94" s="26">
        <f t="shared" ca="1" si="36"/>
        <v>835.16150000000005</v>
      </c>
      <c r="M94" s="26">
        <f t="shared" ca="1" si="36"/>
        <v>1511.26</v>
      </c>
      <c r="N94" s="26">
        <f t="shared" ca="1" si="36"/>
        <v>1321.45</v>
      </c>
      <c r="O94" s="26">
        <f t="shared" ca="1" si="36"/>
        <v>1788.18</v>
      </c>
      <c r="P94" s="26">
        <f t="shared" ca="1" si="36"/>
        <v>1653.33</v>
      </c>
      <c r="Q94" s="26">
        <f t="shared" ca="1" si="31"/>
        <v>1885.67</v>
      </c>
      <c r="R94" s="26">
        <f t="shared" ca="1" si="31"/>
        <v>170.33</v>
      </c>
      <c r="S94" s="26">
        <f t="shared" ca="1" si="31"/>
        <v>251.02</v>
      </c>
      <c r="T94" s="26">
        <f t="shared" ca="1" si="30"/>
        <v>650.19399999999996</v>
      </c>
      <c r="U94" s="26">
        <f t="shared" ca="1" si="34"/>
        <v>143.85130000000001</v>
      </c>
      <c r="V94" s="26">
        <f t="shared" ca="1" si="34"/>
        <v>145.85220000000001</v>
      </c>
      <c r="W94" s="26">
        <f t="shared" ca="1" si="34"/>
        <v>154.2116</v>
      </c>
      <c r="X94" s="26">
        <f t="shared" ca="1" si="34"/>
        <v>152.96299999999999</v>
      </c>
      <c r="Y94" s="26">
        <f t="shared" ca="1" si="34"/>
        <v>137.25550000000001</v>
      </c>
      <c r="Z94" s="26">
        <f t="shared" ca="1" si="34"/>
        <v>141.8913</v>
      </c>
      <c r="AA94" s="26">
        <f t="shared" ca="1" si="34"/>
        <v>147.18940000000001</v>
      </c>
      <c r="AB94" s="26">
        <f t="shared" ca="1" si="34"/>
        <v>150.1558</v>
      </c>
      <c r="AC94" s="26">
        <f t="shared" ca="1" si="34"/>
        <v>155.31020000000001</v>
      </c>
      <c r="AD94" s="26">
        <f t="shared" ca="1" si="34"/>
        <v>148.26</v>
      </c>
      <c r="AE94" s="26" t="e">
        <f t="shared" ca="1" si="35"/>
        <v>#N/A</v>
      </c>
      <c r="AF94" s="26" t="e">
        <f t="shared" ca="1" si="35"/>
        <v>#N/A</v>
      </c>
      <c r="AG94" s="26" t="e">
        <f t="shared" ca="1" si="35"/>
        <v>#N/A</v>
      </c>
      <c r="AH94" s="26" t="e">
        <f t="shared" ca="1" si="35"/>
        <v>#N/A</v>
      </c>
      <c r="AI94" s="25"/>
      <c r="AJ94" s="25"/>
      <c r="AK94" s="25"/>
      <c r="AL94" s="25"/>
      <c r="AM94" s="25"/>
      <c r="AN94" s="25"/>
      <c r="AO94" s="25"/>
      <c r="AP94" s="25"/>
      <c r="AQ94" s="25"/>
      <c r="AR94" s="25"/>
      <c r="AS94" s="25"/>
      <c r="AT94" s="25"/>
    </row>
    <row r="95" spans="1:46" x14ac:dyDescent="0.35">
      <c r="A95" s="23">
        <v>39233</v>
      </c>
      <c r="B95" s="26">
        <f t="shared" ca="1" si="36"/>
        <v>233.61</v>
      </c>
      <c r="C95" s="26">
        <f t="shared" ca="1" si="36"/>
        <v>253.02</v>
      </c>
      <c r="D95" s="26">
        <f t="shared" ca="1" si="36"/>
        <v>250.11</v>
      </c>
      <c r="E95" s="26">
        <f t="shared" ca="1" si="36"/>
        <v>263.98</v>
      </c>
      <c r="F95" s="26">
        <f t="shared" ca="1" si="36"/>
        <v>202.89</v>
      </c>
      <c r="G95" s="26">
        <f t="shared" ca="1" si="36"/>
        <v>222.36</v>
      </c>
      <c r="H95" s="26">
        <f t="shared" ca="1" si="36"/>
        <v>231.27</v>
      </c>
      <c r="I95" s="26">
        <f t="shared" ca="1" si="36"/>
        <v>246.67</v>
      </c>
      <c r="J95" s="26">
        <f t="shared" ca="1" si="36"/>
        <v>284.87</v>
      </c>
      <c r="K95" s="26">
        <f t="shared" ca="1" si="36"/>
        <v>925.96</v>
      </c>
      <c r="L95" s="26">
        <f t="shared" ca="1" si="36"/>
        <v>841.19640000000004</v>
      </c>
      <c r="M95" s="26">
        <f t="shared" ca="1" si="36"/>
        <v>1525.22</v>
      </c>
      <c r="N95" s="26">
        <f t="shared" ca="1" si="36"/>
        <v>1312.95</v>
      </c>
      <c r="O95" s="26">
        <f t="shared" ca="1" si="36"/>
        <v>1754.79</v>
      </c>
      <c r="P95" s="26">
        <f t="shared" ca="1" si="36"/>
        <v>1640.63</v>
      </c>
      <c r="Q95" s="26">
        <f t="shared" ca="1" si="31"/>
        <v>1854.69</v>
      </c>
      <c r="R95" s="26">
        <f t="shared" ca="1" si="31"/>
        <v>168.55</v>
      </c>
      <c r="S95" s="26">
        <f t="shared" ca="1" si="31"/>
        <v>250.11</v>
      </c>
      <c r="T95" s="26">
        <f t="shared" ca="1" si="30"/>
        <v>653.06100000000004</v>
      </c>
      <c r="U95" s="26">
        <f t="shared" ca="1" si="34"/>
        <v>142.44730000000001</v>
      </c>
      <c r="V95" s="26">
        <f t="shared" ca="1" si="34"/>
        <v>144.4032</v>
      </c>
      <c r="W95" s="26">
        <f t="shared" ca="1" si="34"/>
        <v>153.05549999999999</v>
      </c>
      <c r="X95" s="26">
        <f t="shared" ca="1" si="34"/>
        <v>152.1942</v>
      </c>
      <c r="Y95" s="26">
        <f t="shared" ca="1" si="34"/>
        <v>137.10149999999999</v>
      </c>
      <c r="Z95" s="26">
        <f t="shared" ca="1" si="34"/>
        <v>141.0728</v>
      </c>
      <c r="AA95" s="26">
        <f t="shared" ca="1" si="34"/>
        <v>145.77520000000001</v>
      </c>
      <c r="AB95" s="26">
        <f t="shared" ca="1" si="34"/>
        <v>148.2276</v>
      </c>
      <c r="AC95" s="26">
        <f t="shared" ca="1" si="34"/>
        <v>152.4128</v>
      </c>
      <c r="AD95" s="26">
        <f t="shared" ca="1" si="34"/>
        <v>149.34</v>
      </c>
      <c r="AE95" s="26" t="e">
        <f t="shared" ca="1" si="35"/>
        <v>#N/A</v>
      </c>
      <c r="AF95" s="26" t="e">
        <f t="shared" ca="1" si="35"/>
        <v>#N/A</v>
      </c>
      <c r="AG95" s="26" t="e">
        <f t="shared" ca="1" si="35"/>
        <v>#N/A</v>
      </c>
      <c r="AH95" s="26" t="e">
        <f t="shared" ca="1" si="35"/>
        <v>#N/A</v>
      </c>
      <c r="AI95" s="25"/>
      <c r="AJ95" s="25"/>
      <c r="AK95" s="25"/>
      <c r="AL95" s="25"/>
      <c r="AM95" s="25"/>
      <c r="AN95" s="25"/>
      <c r="AO95" s="25"/>
      <c r="AP95" s="25"/>
      <c r="AQ95" s="25"/>
      <c r="AR95" s="25"/>
      <c r="AS95" s="25"/>
      <c r="AT95" s="25"/>
    </row>
    <row r="96" spans="1:46" x14ac:dyDescent="0.35">
      <c r="A96" s="23">
        <v>39262</v>
      </c>
      <c r="B96" s="26">
        <f t="shared" ca="1" si="36"/>
        <v>233.04</v>
      </c>
      <c r="C96" s="26">
        <f t="shared" ca="1" si="36"/>
        <v>252.16</v>
      </c>
      <c r="D96" s="26">
        <f t="shared" ca="1" si="36"/>
        <v>248.85</v>
      </c>
      <c r="E96" s="26">
        <f t="shared" ca="1" si="36"/>
        <v>262.33999999999997</v>
      </c>
      <c r="F96" s="26">
        <f t="shared" ca="1" si="36"/>
        <v>203.74</v>
      </c>
      <c r="G96" s="26">
        <f t="shared" ca="1" si="36"/>
        <v>222.43</v>
      </c>
      <c r="H96" s="26">
        <f t="shared" ca="1" si="36"/>
        <v>230.48</v>
      </c>
      <c r="I96" s="26">
        <f t="shared" ca="1" si="36"/>
        <v>244.87</v>
      </c>
      <c r="J96" s="26">
        <f t="shared" ca="1" si="36"/>
        <v>281.67</v>
      </c>
      <c r="K96" s="26">
        <f t="shared" ca="1" si="36"/>
        <v>909.33</v>
      </c>
      <c r="L96" s="26">
        <f t="shared" ca="1" si="36"/>
        <v>827.29589999999996</v>
      </c>
      <c r="M96" s="26">
        <f t="shared" ca="1" si="36"/>
        <v>1482.92</v>
      </c>
      <c r="N96" s="26">
        <f t="shared" ca="1" si="36"/>
        <v>1315.07</v>
      </c>
      <c r="O96" s="26">
        <f t="shared" ca="1" si="36"/>
        <v>1739.99</v>
      </c>
      <c r="P96" s="26">
        <f t="shared" ca="1" si="36"/>
        <v>1637.47</v>
      </c>
      <c r="Q96" s="26">
        <f t="shared" ca="1" si="31"/>
        <v>1830.2</v>
      </c>
      <c r="R96" s="26">
        <f t="shared" ca="1" si="31"/>
        <v>167.89</v>
      </c>
      <c r="S96" s="26">
        <f t="shared" ca="1" si="31"/>
        <v>250.31</v>
      </c>
      <c r="T96" s="26">
        <f t="shared" ca="1" si="30"/>
        <v>653.06100000000004</v>
      </c>
      <c r="U96" s="26">
        <f t="shared" ref="U96:AD105" ca="1" si="37">IFERROR(VLOOKUP($A96,INDIRECT("EU!"&amp;U$3&amp;":"&amp;U$4),2,0),NA())</f>
        <v>141.88319999999999</v>
      </c>
      <c r="V96" s="26">
        <f t="shared" ca="1" si="37"/>
        <v>143.51329999999999</v>
      </c>
      <c r="W96" s="26">
        <f t="shared" ca="1" si="37"/>
        <v>152.4709</v>
      </c>
      <c r="X96" s="26">
        <f t="shared" ca="1" si="37"/>
        <v>151.63829999999999</v>
      </c>
      <c r="Y96" s="26">
        <f t="shared" ca="1" si="37"/>
        <v>137.5685</v>
      </c>
      <c r="Z96" s="26">
        <f t="shared" ca="1" si="37"/>
        <v>141.1225</v>
      </c>
      <c r="AA96" s="26">
        <f t="shared" ca="1" si="37"/>
        <v>145.2764</v>
      </c>
      <c r="AB96" s="26">
        <f t="shared" ca="1" si="37"/>
        <v>147.15010000000001</v>
      </c>
      <c r="AC96" s="26">
        <f t="shared" ca="1" si="37"/>
        <v>149.9982</v>
      </c>
      <c r="AD96" s="26">
        <f t="shared" ca="1" si="37"/>
        <v>147.54</v>
      </c>
      <c r="AE96" s="26" t="e">
        <f t="shared" ca="1" si="35"/>
        <v>#N/A</v>
      </c>
      <c r="AF96" s="26" t="e">
        <f t="shared" ca="1" si="35"/>
        <v>#N/A</v>
      </c>
      <c r="AG96" s="26" t="e">
        <f t="shared" ca="1" si="35"/>
        <v>#N/A</v>
      </c>
      <c r="AH96" s="26" t="e">
        <f t="shared" ca="1" si="35"/>
        <v>#N/A</v>
      </c>
      <c r="AI96" s="25"/>
      <c r="AJ96" s="25"/>
      <c r="AK96" s="25"/>
      <c r="AL96" s="25"/>
      <c r="AM96" s="25"/>
      <c r="AN96" s="25"/>
      <c r="AO96" s="25"/>
      <c r="AP96" s="25"/>
      <c r="AQ96" s="25"/>
      <c r="AR96" s="25"/>
      <c r="AS96" s="25"/>
      <c r="AT96" s="25"/>
    </row>
    <row r="97" spans="1:46" x14ac:dyDescent="0.35">
      <c r="A97" s="23">
        <v>39294</v>
      </c>
      <c r="B97" s="26">
        <f t="shared" ca="1" si="36"/>
        <v>235.33</v>
      </c>
      <c r="C97" s="26">
        <f t="shared" ca="1" si="36"/>
        <v>253.23</v>
      </c>
      <c r="D97" s="26">
        <f t="shared" ca="1" si="36"/>
        <v>249.91</v>
      </c>
      <c r="E97" s="26">
        <f t="shared" ca="1" si="36"/>
        <v>262.19</v>
      </c>
      <c r="F97" s="26">
        <f t="shared" ca="1" si="36"/>
        <v>205.31</v>
      </c>
      <c r="G97" s="26">
        <f t="shared" ca="1" si="36"/>
        <v>224.45</v>
      </c>
      <c r="H97" s="26">
        <f t="shared" ca="1" si="36"/>
        <v>232.37</v>
      </c>
      <c r="I97" s="26">
        <f t="shared" ca="1" si="36"/>
        <v>246.64</v>
      </c>
      <c r="J97" s="26">
        <f t="shared" ca="1" si="36"/>
        <v>284.97000000000003</v>
      </c>
      <c r="K97" s="26">
        <f t="shared" ca="1" si="36"/>
        <v>877.13</v>
      </c>
      <c r="L97" s="26">
        <f t="shared" ca="1" si="36"/>
        <v>799.27419999999995</v>
      </c>
      <c r="M97" s="26">
        <f t="shared" ca="1" si="36"/>
        <v>1414.19</v>
      </c>
      <c r="N97" s="26">
        <f t="shared" ca="1" si="36"/>
        <v>1333.52</v>
      </c>
      <c r="O97" s="26">
        <f t="shared" ca="1" si="36"/>
        <v>1786.55</v>
      </c>
      <c r="P97" s="26">
        <f t="shared" ca="1" si="36"/>
        <v>1643.62</v>
      </c>
      <c r="Q97" s="26">
        <f t="shared" ca="1" si="31"/>
        <v>1826.8</v>
      </c>
      <c r="R97" s="26">
        <f t="shared" ca="1" si="31"/>
        <v>168.35</v>
      </c>
      <c r="S97" s="26">
        <f t="shared" ca="1" si="31"/>
        <v>251.93</v>
      </c>
      <c r="T97" s="26">
        <f t="shared" ca="1" si="30"/>
        <v>658.17600000000004</v>
      </c>
      <c r="U97" s="26">
        <f t="shared" ca="1" si="37"/>
        <v>143.88630000000001</v>
      </c>
      <c r="V97" s="26">
        <f t="shared" ca="1" si="37"/>
        <v>145.1422</v>
      </c>
      <c r="W97" s="26">
        <f t="shared" ca="1" si="37"/>
        <v>153.37280000000001</v>
      </c>
      <c r="X97" s="26">
        <f t="shared" ca="1" si="37"/>
        <v>152.1343</v>
      </c>
      <c r="Y97" s="26">
        <f t="shared" ca="1" si="37"/>
        <v>138.32830000000001</v>
      </c>
      <c r="Z97" s="26">
        <f t="shared" ca="1" si="37"/>
        <v>142.28049999999999</v>
      </c>
      <c r="AA97" s="26">
        <f t="shared" ca="1" si="37"/>
        <v>146.7379</v>
      </c>
      <c r="AB97" s="26">
        <f t="shared" ca="1" si="37"/>
        <v>148.95519999999999</v>
      </c>
      <c r="AC97" s="26">
        <f t="shared" ca="1" si="37"/>
        <v>153.52889999999999</v>
      </c>
      <c r="AD97" s="26">
        <f t="shared" ca="1" si="37"/>
        <v>142.21</v>
      </c>
      <c r="AE97" s="26" t="e">
        <f t="shared" ca="1" si="35"/>
        <v>#N/A</v>
      </c>
      <c r="AF97" s="26" t="e">
        <f t="shared" ca="1" si="35"/>
        <v>#N/A</v>
      </c>
      <c r="AG97" s="26" t="e">
        <f t="shared" ca="1" si="35"/>
        <v>#N/A</v>
      </c>
      <c r="AH97" s="26" t="e">
        <f t="shared" ca="1" si="35"/>
        <v>#N/A</v>
      </c>
      <c r="AI97" s="25"/>
      <c r="AJ97" s="25"/>
      <c r="AK97" s="25"/>
      <c r="AL97" s="25"/>
      <c r="AM97" s="25"/>
      <c r="AN97" s="25"/>
      <c r="AO97" s="25"/>
      <c r="AP97" s="25"/>
      <c r="AQ97" s="25"/>
      <c r="AR97" s="25"/>
      <c r="AS97" s="25"/>
      <c r="AT97" s="25"/>
    </row>
    <row r="98" spans="1:46" x14ac:dyDescent="0.35">
      <c r="A98" s="23">
        <v>39325</v>
      </c>
      <c r="B98" s="26">
        <f t="shared" ca="1" si="36"/>
        <v>238.43</v>
      </c>
      <c r="C98" s="26">
        <f t="shared" ca="1" si="36"/>
        <v>255.63</v>
      </c>
      <c r="D98" s="26">
        <f t="shared" ca="1" si="36"/>
        <v>251.45</v>
      </c>
      <c r="E98" s="26">
        <f t="shared" ca="1" si="36"/>
        <v>264.94</v>
      </c>
      <c r="F98" s="26">
        <f t="shared" ca="1" si="36"/>
        <v>206.83</v>
      </c>
      <c r="G98" s="26">
        <f t="shared" ca="1" si="36"/>
        <v>226.71</v>
      </c>
      <c r="H98" s="26">
        <f t="shared" ca="1" si="36"/>
        <v>235.37</v>
      </c>
      <c r="I98" s="26">
        <f t="shared" ca="1" si="36"/>
        <v>250.35</v>
      </c>
      <c r="J98" s="26">
        <f t="shared" ca="1" si="36"/>
        <v>289.45</v>
      </c>
      <c r="K98" s="26">
        <f t="shared" ca="1" si="36"/>
        <v>889.09</v>
      </c>
      <c r="L98" s="26">
        <f t="shared" ca="1" si="36"/>
        <v>810.00319999999999</v>
      </c>
      <c r="M98" s="26">
        <f t="shared" ca="1" si="36"/>
        <v>1435.67</v>
      </c>
      <c r="N98" s="26">
        <f t="shared" ca="1" si="36"/>
        <v>1353.43</v>
      </c>
      <c r="O98" s="26">
        <f t="shared" ca="1" si="36"/>
        <v>1819.82</v>
      </c>
      <c r="P98" s="26">
        <f t="shared" ca="1" si="36"/>
        <v>1655.58</v>
      </c>
      <c r="Q98" s="26">
        <f t="shared" ca="1" si="31"/>
        <v>1845.92</v>
      </c>
      <c r="R98" s="26">
        <f t="shared" ca="1" si="31"/>
        <v>170.53</v>
      </c>
      <c r="S98" s="26">
        <f t="shared" ca="1" si="31"/>
        <v>251.02</v>
      </c>
      <c r="T98" s="26">
        <f t="shared" ca="1" si="30"/>
        <v>661.83799999999997</v>
      </c>
      <c r="U98" s="26">
        <f t="shared" ca="1" si="37"/>
        <v>145.15539999999999</v>
      </c>
      <c r="V98" s="26">
        <f t="shared" ca="1" si="37"/>
        <v>146.27959999999999</v>
      </c>
      <c r="W98" s="26">
        <f t="shared" ca="1" si="37"/>
        <v>153.6951</v>
      </c>
      <c r="X98" s="26">
        <f t="shared" ca="1" si="37"/>
        <v>152.74889999999999</v>
      </c>
      <c r="Y98" s="26">
        <f t="shared" ca="1" si="37"/>
        <v>139.12440000000001</v>
      </c>
      <c r="Z98" s="26">
        <f t="shared" ca="1" si="37"/>
        <v>143.45650000000001</v>
      </c>
      <c r="AA98" s="26">
        <f t="shared" ca="1" si="37"/>
        <v>148.1163</v>
      </c>
      <c r="AB98" s="26">
        <f t="shared" ca="1" si="37"/>
        <v>150.37379999999999</v>
      </c>
      <c r="AC98" s="26">
        <f t="shared" ca="1" si="37"/>
        <v>154.51939999999999</v>
      </c>
      <c r="AD98" s="26">
        <f t="shared" ca="1" si="37"/>
        <v>142.06</v>
      </c>
      <c r="AE98" s="26" t="e">
        <f t="shared" ca="1" si="35"/>
        <v>#N/A</v>
      </c>
      <c r="AF98" s="26" t="e">
        <f t="shared" ca="1" si="35"/>
        <v>#N/A</v>
      </c>
      <c r="AG98" s="26" t="e">
        <f t="shared" ca="1" si="35"/>
        <v>#N/A</v>
      </c>
      <c r="AH98" s="26" t="e">
        <f t="shared" ca="1" si="35"/>
        <v>#N/A</v>
      </c>
      <c r="AI98" s="25"/>
      <c r="AJ98" s="25"/>
      <c r="AK98" s="25"/>
      <c r="AL98" s="25"/>
      <c r="AM98" s="25"/>
      <c r="AN98" s="25"/>
      <c r="AO98" s="25"/>
      <c r="AP98" s="25"/>
      <c r="AQ98" s="25"/>
      <c r="AR98" s="25"/>
      <c r="AS98" s="25"/>
      <c r="AT98" s="25"/>
    </row>
    <row r="99" spans="1:46" x14ac:dyDescent="0.35">
      <c r="A99" s="23">
        <v>39353</v>
      </c>
      <c r="B99" s="26">
        <f t="shared" ca="1" si="36"/>
        <v>240.21</v>
      </c>
      <c r="C99" s="26">
        <f t="shared" ca="1" si="36"/>
        <v>257.99</v>
      </c>
      <c r="D99" s="26">
        <f t="shared" ca="1" si="36"/>
        <v>253.6</v>
      </c>
      <c r="E99" s="26">
        <f t="shared" ca="1" si="36"/>
        <v>266.70999999999998</v>
      </c>
      <c r="F99" s="26">
        <f t="shared" ca="1" si="36"/>
        <v>208.37</v>
      </c>
      <c r="G99" s="26">
        <f t="shared" ca="1" si="36"/>
        <v>228.52</v>
      </c>
      <c r="H99" s="26">
        <f t="shared" ca="1" si="36"/>
        <v>237.07</v>
      </c>
      <c r="I99" s="26">
        <f t="shared" ca="1" si="36"/>
        <v>252.28</v>
      </c>
      <c r="J99" s="26">
        <f t="shared" ca="1" si="36"/>
        <v>291.58</v>
      </c>
      <c r="K99" s="26">
        <f t="shared" ca="1" si="36"/>
        <v>912.36</v>
      </c>
      <c r="L99" s="26">
        <f t="shared" ca="1" si="36"/>
        <v>830.33510000000001</v>
      </c>
      <c r="M99" s="26">
        <f t="shared" ca="1" si="36"/>
        <v>1485.01</v>
      </c>
      <c r="N99" s="26">
        <f t="shared" ca="1" si="36"/>
        <v>1361.6</v>
      </c>
      <c r="O99" s="26">
        <f t="shared" ca="1" si="36"/>
        <v>1824.94</v>
      </c>
      <c r="P99" s="26">
        <f t="shared" ca="1" si="36"/>
        <v>1666.67</v>
      </c>
      <c r="Q99" s="26">
        <f t="shared" ca="1" si="31"/>
        <v>1865.22</v>
      </c>
      <c r="R99" s="26">
        <f t="shared" ca="1" si="31"/>
        <v>172.61</v>
      </c>
      <c r="S99" s="26">
        <f t="shared" ca="1" si="31"/>
        <v>253.85</v>
      </c>
      <c r="T99" s="26">
        <f t="shared" ca="1" si="30"/>
        <v>661.83799999999997</v>
      </c>
      <c r="U99" s="26">
        <f t="shared" ca="1" si="37"/>
        <v>144.5438</v>
      </c>
      <c r="V99" s="26">
        <f t="shared" ca="1" si="37"/>
        <v>145.9898</v>
      </c>
      <c r="W99" s="26">
        <f t="shared" ca="1" si="37"/>
        <v>153.29810000000001</v>
      </c>
      <c r="X99" s="26">
        <f t="shared" ca="1" si="37"/>
        <v>151.55430000000001</v>
      </c>
      <c r="Y99" s="26">
        <f t="shared" ca="1" si="37"/>
        <v>139.3673</v>
      </c>
      <c r="Z99" s="26">
        <f t="shared" ca="1" si="37"/>
        <v>143.5009</v>
      </c>
      <c r="AA99" s="26">
        <f t="shared" ca="1" si="37"/>
        <v>148.06790000000001</v>
      </c>
      <c r="AB99" s="26">
        <f t="shared" ca="1" si="37"/>
        <v>149.67529999999999</v>
      </c>
      <c r="AC99" s="26">
        <f t="shared" ca="1" si="37"/>
        <v>152.26490000000001</v>
      </c>
      <c r="AD99" s="26">
        <f t="shared" ca="1" si="37"/>
        <v>145.22</v>
      </c>
      <c r="AE99" s="26" t="e">
        <f t="shared" ca="1" si="35"/>
        <v>#N/A</v>
      </c>
      <c r="AF99" s="26" t="e">
        <f t="shared" ca="1" si="35"/>
        <v>#N/A</v>
      </c>
      <c r="AG99" s="26" t="e">
        <f t="shared" ca="1" si="35"/>
        <v>#N/A</v>
      </c>
      <c r="AH99" s="26" t="e">
        <f t="shared" ca="1" si="35"/>
        <v>#N/A</v>
      </c>
      <c r="AI99" s="25"/>
      <c r="AJ99" s="25"/>
      <c r="AK99" s="25"/>
      <c r="AL99" s="25"/>
      <c r="AM99" s="25"/>
      <c r="AN99" s="25"/>
      <c r="AO99" s="25"/>
      <c r="AP99" s="25"/>
      <c r="AQ99" s="25"/>
      <c r="AR99" s="25"/>
      <c r="AS99" s="25"/>
      <c r="AT99" s="25"/>
    </row>
    <row r="100" spans="1:46" x14ac:dyDescent="0.35">
      <c r="A100" s="23">
        <v>39386</v>
      </c>
      <c r="B100" s="26">
        <f t="shared" ca="1" si="36"/>
        <v>242.2</v>
      </c>
      <c r="C100" s="26">
        <f t="shared" ca="1" si="36"/>
        <v>259.85000000000002</v>
      </c>
      <c r="D100" s="26">
        <f t="shared" ca="1" si="36"/>
        <v>256.7</v>
      </c>
      <c r="E100" s="26">
        <f t="shared" ca="1" si="36"/>
        <v>270.58999999999997</v>
      </c>
      <c r="F100" s="26">
        <f t="shared" ca="1" si="36"/>
        <v>209.38</v>
      </c>
      <c r="G100" s="26">
        <f t="shared" ca="1" si="36"/>
        <v>230.19</v>
      </c>
      <c r="H100" s="26">
        <f t="shared" ca="1" si="36"/>
        <v>239.24</v>
      </c>
      <c r="I100" s="26">
        <f t="shared" ca="1" si="36"/>
        <v>254.79</v>
      </c>
      <c r="J100" s="26">
        <f t="shared" ca="1" si="36"/>
        <v>296.26</v>
      </c>
      <c r="K100" s="26">
        <f t="shared" ca="1" si="36"/>
        <v>917.83</v>
      </c>
      <c r="L100" s="26">
        <f t="shared" ca="1" si="36"/>
        <v>834.84230000000002</v>
      </c>
      <c r="M100" s="26">
        <f t="shared" ca="1" si="36"/>
        <v>1499.93</v>
      </c>
      <c r="N100" s="26">
        <f t="shared" ca="1" si="36"/>
        <v>1370.18</v>
      </c>
      <c r="O100" s="26">
        <f t="shared" ca="1" si="36"/>
        <v>1850.71</v>
      </c>
      <c r="P100" s="26">
        <f t="shared" ca="1" si="36"/>
        <v>1682.52</v>
      </c>
      <c r="Q100" s="26">
        <f t="shared" ca="1" si="36"/>
        <v>1900.51</v>
      </c>
      <c r="R100" s="26">
        <f t="shared" ca="1" si="31"/>
        <v>172.79</v>
      </c>
      <c r="S100" s="26">
        <f t="shared" ca="1" si="31"/>
        <v>255.15</v>
      </c>
      <c r="T100" s="26">
        <f t="shared" ca="1" si="30"/>
        <v>666.33600000000001</v>
      </c>
      <c r="U100" s="26">
        <f t="shared" ca="1" si="37"/>
        <v>145.6146</v>
      </c>
      <c r="V100" s="26">
        <f t="shared" ca="1" si="37"/>
        <v>147.14500000000001</v>
      </c>
      <c r="W100" s="26">
        <f t="shared" ca="1" si="37"/>
        <v>155.14320000000001</v>
      </c>
      <c r="X100" s="26">
        <f t="shared" ca="1" si="37"/>
        <v>153.0761</v>
      </c>
      <c r="Y100" s="26">
        <f t="shared" ca="1" si="37"/>
        <v>139.92570000000001</v>
      </c>
      <c r="Z100" s="26">
        <f t="shared" ca="1" si="37"/>
        <v>144.26929999999999</v>
      </c>
      <c r="AA100" s="26">
        <f t="shared" ca="1" si="37"/>
        <v>149.14920000000001</v>
      </c>
      <c r="AB100" s="26">
        <f t="shared" ca="1" si="37"/>
        <v>151.21260000000001</v>
      </c>
      <c r="AC100" s="26">
        <f t="shared" ca="1" si="37"/>
        <v>154.4786</v>
      </c>
      <c r="AD100" s="26">
        <f t="shared" ca="1" si="37"/>
        <v>146.46</v>
      </c>
      <c r="AE100" s="26" t="e">
        <f t="shared" ca="1" si="35"/>
        <v>#N/A</v>
      </c>
      <c r="AF100" s="26" t="e">
        <f t="shared" ca="1" si="35"/>
        <v>#N/A</v>
      </c>
      <c r="AG100" s="26" t="e">
        <f t="shared" ca="1" si="35"/>
        <v>#N/A</v>
      </c>
      <c r="AH100" s="26" t="e">
        <f t="shared" ca="1" si="35"/>
        <v>#N/A</v>
      </c>
      <c r="AI100" s="25"/>
      <c r="AJ100" s="25"/>
      <c r="AK100" s="25"/>
      <c r="AL100" s="25"/>
      <c r="AM100" s="25"/>
      <c r="AN100" s="25"/>
      <c r="AO100" s="25"/>
      <c r="AP100" s="25"/>
      <c r="AQ100" s="25"/>
      <c r="AR100" s="25"/>
      <c r="AS100" s="25"/>
      <c r="AT100" s="25"/>
    </row>
    <row r="101" spans="1:46" x14ac:dyDescent="0.35">
      <c r="A101" s="23">
        <v>39416</v>
      </c>
      <c r="B101" s="26">
        <f t="shared" ca="1" si="36"/>
        <v>247.25</v>
      </c>
      <c r="C101" s="26">
        <f t="shared" ca="1" si="36"/>
        <v>263.02</v>
      </c>
      <c r="D101" s="26">
        <f t="shared" ca="1" si="36"/>
        <v>258.49</v>
      </c>
      <c r="E101" s="26">
        <f t="shared" ca="1" si="36"/>
        <v>271.41000000000003</v>
      </c>
      <c r="F101" s="26">
        <f t="shared" ca="1" si="36"/>
        <v>212</v>
      </c>
      <c r="G101" s="26">
        <f t="shared" ca="1" si="36"/>
        <v>234.13</v>
      </c>
      <c r="H101" s="26">
        <f t="shared" ca="1" si="36"/>
        <v>243.51</v>
      </c>
      <c r="I101" s="26">
        <f t="shared" ca="1" si="36"/>
        <v>260.04000000000002</v>
      </c>
      <c r="J101" s="26">
        <f t="shared" ca="1" si="36"/>
        <v>302.89999999999998</v>
      </c>
      <c r="K101" s="26">
        <f t="shared" ca="1" si="36"/>
        <v>897.92</v>
      </c>
      <c r="L101" s="26">
        <f t="shared" ca="1" si="36"/>
        <v>816.62739999999997</v>
      </c>
      <c r="M101" s="26">
        <f t="shared" ca="1" si="36"/>
        <v>1468.77</v>
      </c>
      <c r="N101" s="26">
        <f t="shared" ca="1" si="36"/>
        <v>1406.93</v>
      </c>
      <c r="O101" s="26">
        <f t="shared" ca="1" si="36"/>
        <v>1935.8</v>
      </c>
      <c r="P101" s="26">
        <f t="shared" ca="1" si="36"/>
        <v>1697.01</v>
      </c>
      <c r="Q101" s="26">
        <f t="shared" ca="1" si="31"/>
        <v>1898.22</v>
      </c>
      <c r="R101" s="26">
        <f t="shared" ca="1" si="31"/>
        <v>174.31</v>
      </c>
      <c r="S101" s="26">
        <f t="shared" ca="1" si="31"/>
        <v>252.92</v>
      </c>
      <c r="T101" s="26">
        <f t="shared" ca="1" si="30"/>
        <v>669.45799999999997</v>
      </c>
      <c r="U101" s="26">
        <f t="shared" ca="1" si="37"/>
        <v>146.04079999999999</v>
      </c>
      <c r="V101" s="26">
        <f t="shared" ca="1" si="37"/>
        <v>147.3501</v>
      </c>
      <c r="W101" s="26">
        <f t="shared" ca="1" si="37"/>
        <v>154.14760000000001</v>
      </c>
      <c r="X101" s="26">
        <f t="shared" ca="1" si="37"/>
        <v>151.46709999999999</v>
      </c>
      <c r="Y101" s="26">
        <f t="shared" ca="1" si="37"/>
        <v>140.39269999999999</v>
      </c>
      <c r="Z101" s="26">
        <f t="shared" ca="1" si="37"/>
        <v>144.91210000000001</v>
      </c>
      <c r="AA101" s="26">
        <f t="shared" ca="1" si="37"/>
        <v>149.7756</v>
      </c>
      <c r="AB101" s="26">
        <f t="shared" ca="1" si="37"/>
        <v>151.31659999999999</v>
      </c>
      <c r="AC101" s="26">
        <f t="shared" ca="1" si="37"/>
        <v>153.34960000000001</v>
      </c>
      <c r="AD101" s="26">
        <f t="shared" ca="1" si="37"/>
        <v>141.97999999999999</v>
      </c>
      <c r="AE101" s="26" t="e">
        <f t="shared" ca="1" si="35"/>
        <v>#N/A</v>
      </c>
      <c r="AF101" s="26" t="e">
        <f t="shared" ca="1" si="35"/>
        <v>#N/A</v>
      </c>
      <c r="AG101" s="26" t="e">
        <f t="shared" ca="1" si="35"/>
        <v>#N/A</v>
      </c>
      <c r="AH101" s="26" t="e">
        <f t="shared" ca="1" si="35"/>
        <v>#N/A</v>
      </c>
      <c r="AI101" s="25"/>
      <c r="AJ101" s="25"/>
      <c r="AK101" s="25"/>
      <c r="AL101" s="25"/>
      <c r="AM101" s="25"/>
      <c r="AN101" s="25"/>
      <c r="AO101" s="25"/>
      <c r="AP101" s="25"/>
      <c r="AQ101" s="25"/>
      <c r="AR101" s="25"/>
      <c r="AS101" s="25"/>
      <c r="AT101" s="25"/>
    </row>
    <row r="102" spans="1:46" x14ac:dyDescent="0.35">
      <c r="A102" s="23">
        <v>39447</v>
      </c>
      <c r="B102" s="26">
        <f t="shared" ca="1" si="36"/>
        <v>248.02</v>
      </c>
      <c r="C102" s="26">
        <f t="shared" ca="1" si="36"/>
        <v>264.17</v>
      </c>
      <c r="D102" s="26">
        <f t="shared" ca="1" si="36"/>
        <v>258.5</v>
      </c>
      <c r="E102" s="26">
        <f t="shared" ca="1" si="36"/>
        <v>271.74</v>
      </c>
      <c r="F102" s="26">
        <f t="shared" ca="1" si="36"/>
        <v>212.78</v>
      </c>
      <c r="G102" s="26">
        <f t="shared" ca="1" si="36"/>
        <v>235.03</v>
      </c>
      <c r="H102" s="26">
        <f t="shared" ca="1" si="36"/>
        <v>244.09</v>
      </c>
      <c r="I102" s="26">
        <f t="shared" ca="1" si="36"/>
        <v>260.79000000000002</v>
      </c>
      <c r="J102" s="26">
        <f t="shared" ca="1" si="36"/>
        <v>302.73</v>
      </c>
      <c r="K102" s="26">
        <f t="shared" ca="1" si="36"/>
        <v>900.54</v>
      </c>
      <c r="L102" s="26">
        <f t="shared" ca="1" si="36"/>
        <v>819.43409999999994</v>
      </c>
      <c r="M102" s="26">
        <f t="shared" ca="1" si="36"/>
        <v>1466.64</v>
      </c>
      <c r="N102" s="26">
        <f t="shared" ca="1" si="36"/>
        <v>1409.85</v>
      </c>
      <c r="O102" s="26">
        <f t="shared" ca="1" si="36"/>
        <v>1928.04</v>
      </c>
      <c r="P102" s="26">
        <f t="shared" ca="1" si="36"/>
        <v>1699.38</v>
      </c>
      <c r="Q102" s="26">
        <f t="shared" ca="1" si="31"/>
        <v>1902.17</v>
      </c>
      <c r="R102" s="26">
        <f t="shared" ca="1" si="31"/>
        <v>176.49</v>
      </c>
      <c r="S102" s="26">
        <f t="shared" ca="1" si="31"/>
        <v>251.93</v>
      </c>
      <c r="T102" s="26">
        <f t="shared" ca="1" si="30"/>
        <v>671.36099999999999</v>
      </c>
      <c r="U102" s="26">
        <f t="shared" ca="1" si="37"/>
        <v>145.39680000000001</v>
      </c>
      <c r="V102" s="26">
        <f t="shared" ca="1" si="37"/>
        <v>146.76419999999999</v>
      </c>
      <c r="W102" s="26">
        <f t="shared" ca="1" si="37"/>
        <v>153.33359999999999</v>
      </c>
      <c r="X102" s="26">
        <f t="shared" ca="1" si="37"/>
        <v>149.7422</v>
      </c>
      <c r="Y102" s="26">
        <f t="shared" ca="1" si="37"/>
        <v>140.20660000000001</v>
      </c>
      <c r="Z102" s="26">
        <f t="shared" ca="1" si="37"/>
        <v>144.32939999999999</v>
      </c>
      <c r="AA102" s="26">
        <f t="shared" ca="1" si="37"/>
        <v>148.95169999999999</v>
      </c>
      <c r="AB102" s="26">
        <f t="shared" ca="1" si="37"/>
        <v>150.09229999999999</v>
      </c>
      <c r="AC102" s="26">
        <f t="shared" ca="1" si="37"/>
        <v>152.42060000000001</v>
      </c>
      <c r="AD102" s="26">
        <f t="shared" ca="1" si="37"/>
        <v>141.83000000000001</v>
      </c>
      <c r="AE102" s="26" t="e">
        <f t="shared" ca="1" si="35"/>
        <v>#N/A</v>
      </c>
      <c r="AF102" s="26" t="e">
        <f t="shared" ca="1" si="35"/>
        <v>#N/A</v>
      </c>
      <c r="AG102" s="26" t="e">
        <f t="shared" ca="1" si="35"/>
        <v>#N/A</v>
      </c>
      <c r="AH102" s="26" t="e">
        <f t="shared" ca="1" si="35"/>
        <v>#N/A</v>
      </c>
      <c r="AI102" s="25"/>
      <c r="AJ102" s="25"/>
      <c r="AK102" s="25"/>
      <c r="AL102" s="25"/>
      <c r="AM102" s="25"/>
      <c r="AN102" s="25"/>
      <c r="AO102" s="25"/>
      <c r="AP102" s="25"/>
      <c r="AQ102" s="25"/>
      <c r="AR102" s="25"/>
      <c r="AS102" s="25"/>
      <c r="AT102" s="25"/>
    </row>
    <row r="103" spans="1:46" x14ac:dyDescent="0.35">
      <c r="A103" s="23">
        <v>39478</v>
      </c>
      <c r="B103" s="26">
        <f t="shared" ca="1" si="36"/>
        <v>252.61</v>
      </c>
      <c r="C103" s="26">
        <f t="shared" ca="1" si="36"/>
        <v>269.04000000000002</v>
      </c>
      <c r="D103" s="26">
        <f t="shared" ca="1" si="36"/>
        <v>261.33</v>
      </c>
      <c r="E103" s="26">
        <f t="shared" ca="1" si="36"/>
        <v>272.75</v>
      </c>
      <c r="F103" s="26">
        <f t="shared" ca="1" si="36"/>
        <v>216.27799999999999</v>
      </c>
      <c r="G103" s="26">
        <f t="shared" ca="1" si="36"/>
        <v>239.38</v>
      </c>
      <c r="H103" s="26">
        <f t="shared" ca="1" si="36"/>
        <v>248.47</v>
      </c>
      <c r="I103" s="26">
        <f t="shared" ca="1" si="36"/>
        <v>265.36</v>
      </c>
      <c r="J103" s="26">
        <f t="shared" ca="1" si="36"/>
        <v>305.83</v>
      </c>
      <c r="K103" s="26">
        <f t="shared" ca="1" si="36"/>
        <v>888.52</v>
      </c>
      <c r="L103" s="26">
        <f t="shared" ca="1" si="36"/>
        <v>807.92790000000002</v>
      </c>
      <c r="M103" s="26">
        <f t="shared" ca="1" si="36"/>
        <v>1455.73</v>
      </c>
      <c r="N103" s="26">
        <f t="shared" ca="1" si="36"/>
        <v>1445.27</v>
      </c>
      <c r="O103" s="26">
        <f t="shared" ca="1" si="36"/>
        <v>1978.93</v>
      </c>
      <c r="P103" s="26">
        <f t="shared" ca="1" si="36"/>
        <v>1727.15</v>
      </c>
      <c r="Q103" s="26">
        <f t="shared" ca="1" si="31"/>
        <v>1889.56</v>
      </c>
      <c r="R103" s="26">
        <f t="shared" ca="1" si="31"/>
        <v>174.01</v>
      </c>
      <c r="S103" s="26">
        <f t="shared" ca="1" si="31"/>
        <v>252.71</v>
      </c>
      <c r="T103" s="26">
        <f t="shared" ca="1" si="30"/>
        <v>674.73</v>
      </c>
      <c r="U103" s="26">
        <f t="shared" ca="1" si="37"/>
        <v>148.01589999999999</v>
      </c>
      <c r="V103" s="26">
        <f t="shared" ca="1" si="37"/>
        <v>149.58519999999999</v>
      </c>
      <c r="W103" s="26">
        <f t="shared" ca="1" si="37"/>
        <v>154.7277</v>
      </c>
      <c r="X103" s="26">
        <f t="shared" ca="1" si="37"/>
        <v>149.65389999999999</v>
      </c>
      <c r="Y103" s="26">
        <f t="shared" ca="1" si="37"/>
        <v>141.70050000000001</v>
      </c>
      <c r="Z103" s="26">
        <f t="shared" ca="1" si="37"/>
        <v>146.97620000000001</v>
      </c>
      <c r="AA103" s="26">
        <f t="shared" ca="1" si="37"/>
        <v>152.2645</v>
      </c>
      <c r="AB103" s="26">
        <f t="shared" ca="1" si="37"/>
        <v>153.3612</v>
      </c>
      <c r="AC103" s="26">
        <f t="shared" ca="1" si="37"/>
        <v>154.52340000000001</v>
      </c>
      <c r="AD103" s="26">
        <f t="shared" ca="1" si="37"/>
        <v>135.43</v>
      </c>
      <c r="AE103" s="26" t="e">
        <f t="shared" ca="1" si="35"/>
        <v>#N/A</v>
      </c>
      <c r="AF103" s="26" t="e">
        <f t="shared" ca="1" si="35"/>
        <v>#N/A</v>
      </c>
      <c r="AG103" s="26" t="e">
        <f t="shared" ca="1" si="35"/>
        <v>#N/A</v>
      </c>
      <c r="AH103" s="26" t="e">
        <f t="shared" ca="1" si="35"/>
        <v>#N/A</v>
      </c>
      <c r="AI103" s="25"/>
      <c r="AJ103" s="25"/>
      <c r="AK103" s="25"/>
      <c r="AL103" s="25"/>
      <c r="AM103" s="25"/>
      <c r="AN103" s="25"/>
      <c r="AO103" s="25"/>
      <c r="AP103" s="25"/>
      <c r="AQ103" s="25"/>
      <c r="AR103" s="25"/>
      <c r="AS103" s="25"/>
      <c r="AT103" s="25"/>
    </row>
    <row r="104" spans="1:46" x14ac:dyDescent="0.35">
      <c r="A104" s="23">
        <v>39507</v>
      </c>
      <c r="B104" s="26">
        <f t="shared" ca="1" si="36"/>
        <v>253.03</v>
      </c>
      <c r="C104" s="26">
        <f t="shared" ca="1" si="36"/>
        <v>269.54000000000002</v>
      </c>
      <c r="D104" s="26">
        <f t="shared" ca="1" si="36"/>
        <v>261.95999999999998</v>
      </c>
      <c r="E104" s="26">
        <f t="shared" ca="1" si="36"/>
        <v>271.85000000000002</v>
      </c>
      <c r="F104" s="26">
        <f t="shared" ca="1" si="36"/>
        <v>217.74780000000001</v>
      </c>
      <c r="G104" s="26">
        <f t="shared" ca="1" si="36"/>
        <v>240.52</v>
      </c>
      <c r="H104" s="26">
        <f t="shared" ca="1" si="36"/>
        <v>248.74</v>
      </c>
      <c r="I104" s="26">
        <f t="shared" ca="1" si="36"/>
        <v>263.68</v>
      </c>
      <c r="J104" s="26">
        <f t="shared" ca="1" si="36"/>
        <v>305.02999999999997</v>
      </c>
      <c r="K104" s="26">
        <f t="shared" ca="1" si="36"/>
        <v>876.4</v>
      </c>
      <c r="L104" s="26">
        <f t="shared" ca="1" si="36"/>
        <v>797.66560000000004</v>
      </c>
      <c r="M104" s="26">
        <f t="shared" ca="1" si="36"/>
        <v>1424.07</v>
      </c>
      <c r="N104" s="26">
        <f t="shared" ca="1" si="36"/>
        <v>1464.46</v>
      </c>
      <c r="O104" s="26">
        <f t="shared" ca="1" si="36"/>
        <v>1987.37</v>
      </c>
      <c r="P104" s="26">
        <f t="shared" ca="1" si="36"/>
        <v>1735.14</v>
      </c>
      <c r="Q104" s="26">
        <f t="shared" ca="1" si="31"/>
        <v>1873.33</v>
      </c>
      <c r="R104" s="26">
        <f t="shared" ca="1" si="31"/>
        <v>167.51</v>
      </c>
      <c r="S104" s="26">
        <f t="shared" ca="1" si="31"/>
        <v>249.23</v>
      </c>
      <c r="T104" s="26">
        <f t="shared" ca="1" si="30"/>
        <v>675.726</v>
      </c>
      <c r="U104" s="26">
        <f t="shared" ca="1" si="37"/>
        <v>148.2261</v>
      </c>
      <c r="V104" s="26">
        <f t="shared" ca="1" si="37"/>
        <v>149.5735</v>
      </c>
      <c r="W104" s="26">
        <f t="shared" ca="1" si="37"/>
        <v>153.7799</v>
      </c>
      <c r="X104" s="26">
        <f t="shared" ca="1" si="37"/>
        <v>147.50280000000001</v>
      </c>
      <c r="Y104" s="26">
        <f t="shared" ca="1" si="37"/>
        <v>142.21789999999999</v>
      </c>
      <c r="Z104" s="26">
        <f t="shared" ca="1" si="37"/>
        <v>147.6489</v>
      </c>
      <c r="AA104" s="26">
        <f t="shared" ca="1" si="37"/>
        <v>153.0033</v>
      </c>
      <c r="AB104" s="26">
        <f t="shared" ca="1" si="37"/>
        <v>153.2516</v>
      </c>
      <c r="AC104" s="26">
        <f t="shared" ca="1" si="37"/>
        <v>152.49279999999999</v>
      </c>
      <c r="AD104" s="26">
        <f t="shared" ca="1" si="37"/>
        <v>133.4</v>
      </c>
      <c r="AE104" s="26" t="e">
        <f t="shared" ca="1" si="35"/>
        <v>#N/A</v>
      </c>
      <c r="AF104" s="26" t="e">
        <f t="shared" ca="1" si="35"/>
        <v>#N/A</v>
      </c>
      <c r="AG104" s="26" t="e">
        <f t="shared" ca="1" si="35"/>
        <v>#N/A</v>
      </c>
      <c r="AH104" s="26" t="e">
        <f t="shared" ca="1" si="35"/>
        <v>#N/A</v>
      </c>
      <c r="AI104" s="25"/>
      <c r="AJ104" s="25"/>
      <c r="AK104" s="25"/>
      <c r="AL104" s="25"/>
      <c r="AM104" s="25"/>
      <c r="AN104" s="25"/>
      <c r="AO104" s="25"/>
      <c r="AP104" s="25"/>
      <c r="AQ104" s="25"/>
      <c r="AR104" s="25"/>
      <c r="AS104" s="25"/>
      <c r="AT104" s="25"/>
    </row>
    <row r="105" spans="1:46" x14ac:dyDescent="0.35">
      <c r="A105" s="23">
        <v>39538</v>
      </c>
      <c r="B105" s="26">
        <f t="shared" ca="1" si="36"/>
        <v>254.88</v>
      </c>
      <c r="C105" s="26">
        <f t="shared" ca="1" si="36"/>
        <v>267.39999999999998</v>
      </c>
      <c r="D105" s="26">
        <f t="shared" ca="1" si="36"/>
        <v>258.25</v>
      </c>
      <c r="E105" s="26">
        <f t="shared" ca="1" si="36"/>
        <v>268.82</v>
      </c>
      <c r="F105" s="26">
        <f t="shared" ca="1" si="36"/>
        <v>217.9136</v>
      </c>
      <c r="G105" s="26">
        <f t="shared" ca="1" si="36"/>
        <v>240.5</v>
      </c>
      <c r="H105" s="26">
        <f t="shared" ca="1" si="36"/>
        <v>250.07</v>
      </c>
      <c r="I105" s="26">
        <f t="shared" ca="1" si="36"/>
        <v>265.8</v>
      </c>
      <c r="J105" s="26">
        <f t="shared" ca="1" si="36"/>
        <v>304.97000000000003</v>
      </c>
      <c r="K105" s="26">
        <f t="shared" ca="1" si="36"/>
        <v>873.38</v>
      </c>
      <c r="L105" s="26">
        <f t="shared" ca="1" si="36"/>
        <v>795.98030000000006</v>
      </c>
      <c r="M105" s="26">
        <f t="shared" ca="1" si="36"/>
        <v>1401.88</v>
      </c>
      <c r="N105" s="26">
        <f t="shared" ca="1" si="36"/>
        <v>1473.94</v>
      </c>
      <c r="O105" s="26">
        <f t="shared" ca="1" si="36"/>
        <v>2004.63</v>
      </c>
      <c r="P105" s="26">
        <f t="shared" ca="1" si="36"/>
        <v>1712.62</v>
      </c>
      <c r="Q105" s="26">
        <f t="shared" ca="1" si="31"/>
        <v>1850.97</v>
      </c>
      <c r="R105" s="26">
        <f t="shared" ca="1" si="31"/>
        <v>171.95</v>
      </c>
      <c r="S105" s="26">
        <f t="shared" ca="1" si="31"/>
        <v>247.08</v>
      </c>
      <c r="T105" s="26">
        <f t="shared" ca="1" si="30"/>
        <v>677.28099999999995</v>
      </c>
      <c r="U105" s="26">
        <f t="shared" ca="1" si="37"/>
        <v>146.58869999999999</v>
      </c>
      <c r="V105" s="26">
        <f t="shared" ca="1" si="37"/>
        <v>148.0145</v>
      </c>
      <c r="W105" s="26">
        <f t="shared" ca="1" si="37"/>
        <v>150.95769999999999</v>
      </c>
      <c r="X105" s="26">
        <f t="shared" ca="1" si="37"/>
        <v>144.01140000000001</v>
      </c>
      <c r="Y105" s="26">
        <f t="shared" ca="1" si="37"/>
        <v>141.25720000000001</v>
      </c>
      <c r="Z105" s="26">
        <f t="shared" ca="1" si="37"/>
        <v>146.0249</v>
      </c>
      <c r="AA105" s="26">
        <f t="shared" ca="1" si="37"/>
        <v>151.08420000000001</v>
      </c>
      <c r="AB105" s="26">
        <f t="shared" ca="1" si="37"/>
        <v>151.3835</v>
      </c>
      <c r="AC105" s="26">
        <f t="shared" ca="1" si="37"/>
        <v>149.45930000000001</v>
      </c>
      <c r="AD105" s="26">
        <f t="shared" ca="1" si="37"/>
        <v>132.72</v>
      </c>
      <c r="AE105" s="26" t="e">
        <f t="shared" ca="1" si="35"/>
        <v>#N/A</v>
      </c>
      <c r="AF105" s="26" t="e">
        <f t="shared" ca="1" si="35"/>
        <v>#N/A</v>
      </c>
      <c r="AG105" s="26" t="e">
        <f t="shared" ca="1" si="35"/>
        <v>#N/A</v>
      </c>
      <c r="AH105" s="26" t="e">
        <f t="shared" ca="1" si="35"/>
        <v>#N/A</v>
      </c>
      <c r="AI105" s="25"/>
      <c r="AJ105" s="25"/>
      <c r="AK105" s="25"/>
      <c r="AL105" s="25"/>
      <c r="AM105" s="25"/>
      <c r="AN105" s="25"/>
      <c r="AO105" s="25"/>
      <c r="AP105" s="25"/>
      <c r="AQ105" s="25"/>
      <c r="AR105" s="25"/>
      <c r="AS105" s="25"/>
      <c r="AT105" s="25"/>
    </row>
    <row r="106" spans="1:46" x14ac:dyDescent="0.35">
      <c r="A106" s="23">
        <v>39568</v>
      </c>
      <c r="B106" s="26">
        <f t="shared" ca="1" si="36"/>
        <v>253.65</v>
      </c>
      <c r="C106" s="26">
        <f t="shared" ca="1" si="36"/>
        <v>267.72000000000003</v>
      </c>
      <c r="D106" s="26">
        <f t="shared" ca="1" si="36"/>
        <v>260.61</v>
      </c>
      <c r="E106" s="26">
        <f t="shared" ca="1" si="36"/>
        <v>272.33999999999997</v>
      </c>
      <c r="F106" s="26">
        <f t="shared" ca="1" si="36"/>
        <v>217.32470000000001</v>
      </c>
      <c r="G106" s="26">
        <f t="shared" ca="1" si="36"/>
        <v>239.79</v>
      </c>
      <c r="H106" s="26">
        <f t="shared" ca="1" si="36"/>
        <v>249.43</v>
      </c>
      <c r="I106" s="26">
        <f t="shared" ca="1" si="36"/>
        <v>265.44</v>
      </c>
      <c r="J106" s="26">
        <f t="shared" ca="1" si="36"/>
        <v>304.85000000000002</v>
      </c>
      <c r="K106" s="26">
        <f t="shared" ca="1" si="36"/>
        <v>911.02</v>
      </c>
      <c r="L106" s="26">
        <f t="shared" ca="1" si="36"/>
        <v>830.01390000000004</v>
      </c>
      <c r="M106" s="26">
        <f t="shared" ca="1" si="36"/>
        <v>1466.91</v>
      </c>
      <c r="N106" s="26">
        <f t="shared" ca="1" si="36"/>
        <v>1449.39</v>
      </c>
      <c r="O106" s="26">
        <f t="shared" ca="1" si="36"/>
        <v>1966.16</v>
      </c>
      <c r="P106" s="26">
        <f t="shared" ca="1" si="36"/>
        <v>1721.16</v>
      </c>
      <c r="Q106" s="26">
        <f t="shared" ca="1" si="31"/>
        <v>1889.76</v>
      </c>
      <c r="R106" s="26">
        <f t="shared" ca="1" si="31"/>
        <v>174.8</v>
      </c>
      <c r="S106" s="26">
        <f t="shared" ca="1" si="31"/>
        <v>244.86</v>
      </c>
      <c r="T106" s="26">
        <f t="shared" ca="1" si="30"/>
        <v>678.00800000000004</v>
      </c>
      <c r="U106" s="26">
        <f t="shared" ref="U106:AD115" ca="1" si="38">IFERROR(VLOOKUP($A106,INDIRECT("EU!"&amp;U$3&amp;":"&amp;U$4),2,0),NA())</f>
        <v>145.80279999999999</v>
      </c>
      <c r="V106" s="26">
        <f t="shared" ca="1" si="38"/>
        <v>147.8964</v>
      </c>
      <c r="W106" s="26">
        <f t="shared" ca="1" si="38"/>
        <v>152.64670000000001</v>
      </c>
      <c r="X106" s="26">
        <f t="shared" ca="1" si="38"/>
        <v>145.8656</v>
      </c>
      <c r="Y106" s="26">
        <f t="shared" ca="1" si="38"/>
        <v>141.3622</v>
      </c>
      <c r="Z106" s="26">
        <f t="shared" ca="1" si="38"/>
        <v>145.71209999999999</v>
      </c>
      <c r="AA106" s="26">
        <f t="shared" ca="1" si="38"/>
        <v>150.5685</v>
      </c>
      <c r="AB106" s="26">
        <f t="shared" ca="1" si="38"/>
        <v>151.0607</v>
      </c>
      <c r="AC106" s="26">
        <f t="shared" ca="1" si="38"/>
        <v>149.18469999999999</v>
      </c>
      <c r="AD106" s="26">
        <f t="shared" ca="1" si="38"/>
        <v>140.1</v>
      </c>
      <c r="AE106" s="26" t="e">
        <f t="shared" ref="AE106:AH125" ca="1" si="39">IFERROR(VLOOKUP($A106,INDIRECT("EM!"&amp;AE$3&amp;":"&amp;AE$4),2,0),NA())</f>
        <v>#N/A</v>
      </c>
      <c r="AF106" s="26" t="e">
        <f t="shared" ca="1" si="39"/>
        <v>#N/A</v>
      </c>
      <c r="AG106" s="26" t="e">
        <f t="shared" ca="1" si="39"/>
        <v>#N/A</v>
      </c>
      <c r="AH106" s="26" t="e">
        <f t="shared" ca="1" si="39"/>
        <v>#N/A</v>
      </c>
      <c r="AI106" s="25"/>
      <c r="AJ106" s="25"/>
      <c r="AK106" s="25"/>
      <c r="AL106" s="25"/>
      <c r="AM106" s="25"/>
      <c r="AN106" s="25"/>
      <c r="AO106" s="25"/>
      <c r="AP106" s="25"/>
      <c r="AQ106" s="25"/>
      <c r="AR106" s="25"/>
      <c r="AS106" s="25"/>
      <c r="AT106" s="25"/>
    </row>
    <row r="107" spans="1:46" x14ac:dyDescent="0.35">
      <c r="A107" s="23">
        <v>39598</v>
      </c>
      <c r="B107" s="26">
        <f t="shared" ca="1" si="36"/>
        <v>251.91</v>
      </c>
      <c r="C107" s="26">
        <f t="shared" ca="1" si="36"/>
        <v>265.05</v>
      </c>
      <c r="D107" s="26">
        <f t="shared" ca="1" si="36"/>
        <v>257.7</v>
      </c>
      <c r="E107" s="26">
        <f t="shared" ca="1" si="36"/>
        <v>270.64999999999998</v>
      </c>
      <c r="F107" s="26">
        <f t="shared" ca="1" si="36"/>
        <v>217.19810000000001</v>
      </c>
      <c r="G107" s="26">
        <f t="shared" ca="1" si="36"/>
        <v>238.45</v>
      </c>
      <c r="H107" s="26">
        <f t="shared" ca="1" si="36"/>
        <v>247.97</v>
      </c>
      <c r="I107" s="26">
        <f t="shared" ca="1" si="36"/>
        <v>262.89999999999998</v>
      </c>
      <c r="J107" s="26">
        <f t="shared" ca="1" si="36"/>
        <v>299.14999999999998</v>
      </c>
      <c r="K107" s="26">
        <f t="shared" ca="1" si="36"/>
        <v>914.31</v>
      </c>
      <c r="L107" s="26">
        <f t="shared" ca="1" si="36"/>
        <v>834.27059999999994</v>
      </c>
      <c r="M107" s="26">
        <f t="shared" ca="1" si="36"/>
        <v>1450.54</v>
      </c>
      <c r="N107" s="26">
        <f t="shared" ca="1" si="36"/>
        <v>1435.56</v>
      </c>
      <c r="O107" s="26">
        <f t="shared" ca="1" si="36"/>
        <v>1927.01</v>
      </c>
      <c r="P107" s="26">
        <f t="shared" ca="1" si="36"/>
        <v>1709.95</v>
      </c>
      <c r="Q107" s="26">
        <f t="shared" ca="1" si="31"/>
        <v>1855.73</v>
      </c>
      <c r="R107" s="26">
        <f t="shared" ca="1" si="31"/>
        <v>176.01</v>
      </c>
      <c r="S107" s="26">
        <f t="shared" ca="1" si="31"/>
        <v>246.28</v>
      </c>
      <c r="T107" s="26">
        <f t="shared" ca="1" si="30"/>
        <v>678.00800000000004</v>
      </c>
      <c r="U107" s="26">
        <f t="shared" ca="1" si="38"/>
        <v>144.0523</v>
      </c>
      <c r="V107" s="26">
        <f t="shared" ca="1" si="38"/>
        <v>146.2483</v>
      </c>
      <c r="W107" s="26">
        <f t="shared" ca="1" si="38"/>
        <v>152.08340000000001</v>
      </c>
      <c r="X107" s="26">
        <f t="shared" ca="1" si="38"/>
        <v>145.31469999999999</v>
      </c>
      <c r="Y107" s="26">
        <f t="shared" ca="1" si="38"/>
        <v>140.8441</v>
      </c>
      <c r="Z107" s="26">
        <f t="shared" ca="1" si="38"/>
        <v>144.32730000000001</v>
      </c>
      <c r="AA107" s="26">
        <f t="shared" ca="1" si="38"/>
        <v>148.81319999999999</v>
      </c>
      <c r="AB107" s="26">
        <f t="shared" ca="1" si="38"/>
        <v>149.09530000000001</v>
      </c>
      <c r="AC107" s="26">
        <f t="shared" ca="1" si="38"/>
        <v>146.7131</v>
      </c>
      <c r="AD107" s="26">
        <f t="shared" ca="1" si="38"/>
        <v>141.6</v>
      </c>
      <c r="AE107" s="26" t="e">
        <f t="shared" ca="1" si="39"/>
        <v>#N/A</v>
      </c>
      <c r="AF107" s="26" t="e">
        <f t="shared" ca="1" si="39"/>
        <v>#N/A</v>
      </c>
      <c r="AG107" s="26" t="e">
        <f t="shared" ca="1" si="39"/>
        <v>#N/A</v>
      </c>
      <c r="AH107" s="26" t="e">
        <f t="shared" ca="1" si="39"/>
        <v>#N/A</v>
      </c>
      <c r="AI107" s="25"/>
      <c r="AJ107" s="25"/>
      <c r="AK107" s="25"/>
      <c r="AL107" s="25"/>
      <c r="AM107" s="25"/>
      <c r="AN107" s="25"/>
      <c r="AO107" s="25"/>
      <c r="AP107" s="25"/>
      <c r="AQ107" s="25"/>
      <c r="AR107" s="25"/>
      <c r="AS107" s="25"/>
      <c r="AT107" s="25"/>
    </row>
    <row r="108" spans="1:46" x14ac:dyDescent="0.35">
      <c r="A108" s="23">
        <v>39629</v>
      </c>
      <c r="B108" s="26">
        <f t="shared" ca="1" si="36"/>
        <v>252.11</v>
      </c>
      <c r="C108" s="26">
        <f t="shared" ca="1" si="36"/>
        <v>262.93</v>
      </c>
      <c r="D108" s="26">
        <f t="shared" ca="1" si="36"/>
        <v>255.95</v>
      </c>
      <c r="E108" s="26">
        <f t="shared" ca="1" si="36"/>
        <v>269.17</v>
      </c>
      <c r="F108" s="26">
        <f t="shared" ca="1" si="36"/>
        <v>217.49510000000001</v>
      </c>
      <c r="G108" s="26">
        <f t="shared" ca="1" si="36"/>
        <v>238.62</v>
      </c>
      <c r="H108" s="26">
        <f t="shared" ca="1" si="36"/>
        <v>247.64</v>
      </c>
      <c r="I108" s="26">
        <f t="shared" ca="1" si="36"/>
        <v>261.67</v>
      </c>
      <c r="J108" s="26">
        <f t="shared" ca="1" si="36"/>
        <v>300.3</v>
      </c>
      <c r="K108" s="26">
        <f t="shared" ca="1" si="36"/>
        <v>888.75</v>
      </c>
      <c r="L108" s="26">
        <f t="shared" ca="1" si="36"/>
        <v>811.49519999999995</v>
      </c>
      <c r="M108" s="26">
        <f t="shared" ca="1" si="36"/>
        <v>1401.86</v>
      </c>
      <c r="N108" s="26">
        <f t="shared" ca="1" si="36"/>
        <v>1443.44</v>
      </c>
      <c r="O108" s="26">
        <f t="shared" ca="1" si="36"/>
        <v>1960.05</v>
      </c>
      <c r="P108" s="26">
        <f ca="1">IFERROR(VLOOKUP($A108,INDIRECT("US!"&amp;P$3&amp;":"&amp;P$4),2,0),NA())</f>
        <v>1698.57</v>
      </c>
      <c r="Q108" s="26">
        <f t="shared" ca="1" si="31"/>
        <v>1845.22</v>
      </c>
      <c r="R108" s="26">
        <f t="shared" ca="1" si="31"/>
        <v>172.26</v>
      </c>
      <c r="S108" s="26">
        <f t="shared" ca="1" si="31"/>
        <v>245.1</v>
      </c>
      <c r="T108" s="26">
        <f t="shared" ca="1" si="30"/>
        <v>679.39099999999996</v>
      </c>
      <c r="U108" s="26">
        <f t="shared" ca="1" si="38"/>
        <v>142.6215</v>
      </c>
      <c r="V108" s="26">
        <f t="shared" ca="1" si="38"/>
        <v>144.32579999999999</v>
      </c>
      <c r="W108" s="26">
        <f t="shared" ca="1" si="38"/>
        <v>150.50409999999999</v>
      </c>
      <c r="X108" s="26">
        <f t="shared" ca="1" si="38"/>
        <v>143.41130000000001</v>
      </c>
      <c r="Y108" s="26">
        <f t="shared" ca="1" si="38"/>
        <v>140.4803</v>
      </c>
      <c r="Z108" s="26">
        <f t="shared" ca="1" si="38"/>
        <v>142.89709999999999</v>
      </c>
      <c r="AA108" s="26">
        <f t="shared" ca="1" si="38"/>
        <v>146.67169999999999</v>
      </c>
      <c r="AB108" s="26">
        <f t="shared" ca="1" si="38"/>
        <v>146.60499999999999</v>
      </c>
      <c r="AC108" s="26">
        <f t="shared" ca="1" si="38"/>
        <v>144.49080000000001</v>
      </c>
      <c r="AD108" s="26">
        <f t="shared" ca="1" si="38"/>
        <v>134.52000000000001</v>
      </c>
      <c r="AE108" s="26" t="e">
        <f t="shared" ca="1" si="39"/>
        <v>#N/A</v>
      </c>
      <c r="AF108" s="26" t="e">
        <f t="shared" ca="1" si="39"/>
        <v>#N/A</v>
      </c>
      <c r="AG108" s="26" t="e">
        <f t="shared" ca="1" si="39"/>
        <v>#N/A</v>
      </c>
      <c r="AH108" s="26" t="e">
        <f t="shared" ca="1" si="39"/>
        <v>#N/A</v>
      </c>
      <c r="AI108" s="25"/>
      <c r="AJ108" s="25"/>
      <c r="AK108" s="25"/>
      <c r="AL108" s="25"/>
      <c r="AM108" s="25"/>
      <c r="AN108" s="25"/>
      <c r="AO108" s="25"/>
      <c r="AP108" s="25"/>
      <c r="AQ108" s="25"/>
      <c r="AR108" s="25"/>
      <c r="AS108" s="25"/>
      <c r="AT108" s="25"/>
    </row>
    <row r="109" spans="1:46" x14ac:dyDescent="0.35">
      <c r="A109" s="23">
        <v>39660</v>
      </c>
      <c r="B109" s="26">
        <f t="shared" ref="B109:Q125" ca="1" si="40">IFERROR(VLOOKUP($A109,INDIRECT("US!"&amp;B$3&amp;":"&amp;B$4),2,0),NA())</f>
        <v>252.34</v>
      </c>
      <c r="C109" s="26">
        <f t="shared" ca="1" si="40"/>
        <v>261.45999999999998</v>
      </c>
      <c r="D109" s="26">
        <f t="shared" ca="1" si="40"/>
        <v>253.68</v>
      </c>
      <c r="E109" s="26">
        <f t="shared" ca="1" si="40"/>
        <v>267.42</v>
      </c>
      <c r="F109" s="26">
        <f t="shared" ca="1" si="40"/>
        <v>218.0719</v>
      </c>
      <c r="G109" s="26">
        <f t="shared" ca="1" si="40"/>
        <v>238.95</v>
      </c>
      <c r="H109" s="26">
        <f t="shared" ca="1" si="40"/>
        <v>247.79</v>
      </c>
      <c r="I109" s="26">
        <f t="shared" ca="1" si="40"/>
        <v>261.08999999999997</v>
      </c>
      <c r="J109" s="26">
        <f t="shared" ca="1" si="40"/>
        <v>298.27</v>
      </c>
      <c r="K109" s="26">
        <f t="shared" ca="1" si="40"/>
        <v>876.91</v>
      </c>
      <c r="L109" s="26">
        <f t="shared" ca="1" si="40"/>
        <v>802.24450000000002</v>
      </c>
      <c r="M109" s="26">
        <f t="shared" ca="1" si="40"/>
        <v>1358.47</v>
      </c>
      <c r="N109" s="26">
        <f t="shared" ca="1" si="40"/>
        <v>1451.35</v>
      </c>
      <c r="O109" s="26">
        <f t="shared" ca="1" si="40"/>
        <v>1958.62</v>
      </c>
      <c r="P109" s="26">
        <f t="shared" ca="1" si="40"/>
        <v>1690.75</v>
      </c>
      <c r="Q109" s="26">
        <f t="shared" ca="1" si="31"/>
        <v>1816.05</v>
      </c>
      <c r="R109" s="26">
        <f t="shared" ca="1" si="31"/>
        <v>171.32</v>
      </c>
      <c r="S109" s="26">
        <f t="shared" ca="1" si="31"/>
        <v>245.16</v>
      </c>
      <c r="T109" s="26">
        <f t="shared" ca="1" si="30"/>
        <v>680.58500000000004</v>
      </c>
      <c r="U109" s="26">
        <f t="shared" ca="1" si="38"/>
        <v>145.29079999999999</v>
      </c>
      <c r="V109" s="26">
        <f t="shared" ca="1" si="38"/>
        <v>146.9563</v>
      </c>
      <c r="W109" s="26">
        <f t="shared" ca="1" si="38"/>
        <v>153.65049999999999</v>
      </c>
      <c r="X109" s="26">
        <f t="shared" ca="1" si="38"/>
        <v>145.16390000000001</v>
      </c>
      <c r="Y109" s="26">
        <f t="shared" ca="1" si="38"/>
        <v>142.05860000000001</v>
      </c>
      <c r="Z109" s="26">
        <f t="shared" ca="1" si="38"/>
        <v>145.21379999999999</v>
      </c>
      <c r="AA109" s="26">
        <f t="shared" ca="1" si="38"/>
        <v>149.2269</v>
      </c>
      <c r="AB109" s="26">
        <f t="shared" ca="1" si="38"/>
        <v>149.5652</v>
      </c>
      <c r="AC109" s="26">
        <f t="shared" ca="1" si="38"/>
        <v>148.7473</v>
      </c>
      <c r="AD109" s="26">
        <f t="shared" ca="1" si="38"/>
        <v>131.96</v>
      </c>
      <c r="AE109" s="26">
        <f t="shared" ca="1" si="39"/>
        <v>104.35</v>
      </c>
      <c r="AF109" s="26">
        <f t="shared" ca="1" si="39"/>
        <v>105.06</v>
      </c>
      <c r="AG109" s="26">
        <f t="shared" ca="1" si="39"/>
        <v>104.2441</v>
      </c>
      <c r="AH109" s="26">
        <f t="shared" ca="1" si="39"/>
        <v>106.3105</v>
      </c>
      <c r="AI109" s="25"/>
      <c r="AJ109" s="25"/>
      <c r="AK109" s="25"/>
      <c r="AL109" s="25"/>
      <c r="AM109" s="25"/>
      <c r="AN109" s="25"/>
      <c r="AO109" s="25"/>
      <c r="AP109" s="25"/>
      <c r="AQ109" s="25"/>
      <c r="AR109" s="25"/>
      <c r="AS109" s="25"/>
      <c r="AT109" s="25"/>
    </row>
    <row r="110" spans="1:46" x14ac:dyDescent="0.35">
      <c r="A110" s="23">
        <v>39689</v>
      </c>
      <c r="B110" s="26">
        <f t="shared" ca="1" si="40"/>
        <v>254.91</v>
      </c>
      <c r="C110" s="26">
        <f t="shared" ca="1" si="40"/>
        <v>262.94</v>
      </c>
      <c r="D110" s="26">
        <f t="shared" ca="1" si="40"/>
        <v>255.39</v>
      </c>
      <c r="E110" s="26">
        <f t="shared" ca="1" si="40"/>
        <v>269.5</v>
      </c>
      <c r="F110" s="26">
        <f t="shared" ca="1" si="40"/>
        <v>219.0009</v>
      </c>
      <c r="G110" s="26">
        <f t="shared" ca="1" si="40"/>
        <v>240.92</v>
      </c>
      <c r="H110" s="26">
        <f t="shared" ca="1" si="40"/>
        <v>249.7</v>
      </c>
      <c r="I110" s="26">
        <f t="shared" ca="1" si="40"/>
        <v>263.87</v>
      </c>
      <c r="J110" s="26">
        <f t="shared" ca="1" si="40"/>
        <v>303.33</v>
      </c>
      <c r="K110" s="26">
        <f t="shared" ca="1" si="40"/>
        <v>879.98</v>
      </c>
      <c r="L110" s="26">
        <f t="shared" ca="1" si="40"/>
        <v>804.61149999999998</v>
      </c>
      <c r="M110" s="26">
        <f t="shared" ca="1" si="40"/>
        <v>1370.51</v>
      </c>
      <c r="N110" s="26">
        <f t="shared" ca="1" si="40"/>
        <v>1465.04</v>
      </c>
      <c r="O110" s="26">
        <f t="shared" ca="1" si="40"/>
        <v>2007.25</v>
      </c>
      <c r="P110" s="26">
        <f t="shared" ca="1" si="40"/>
        <v>1700.34</v>
      </c>
      <c r="Q110" s="26">
        <f t="shared" ca="1" si="31"/>
        <v>1837.37</v>
      </c>
      <c r="R110" s="26">
        <f t="shared" ca="1" si="31"/>
        <v>169.92</v>
      </c>
      <c r="S110" s="26">
        <f t="shared" ca="1" si="31"/>
        <v>242.28</v>
      </c>
      <c r="T110" s="26">
        <f t="shared" ca="1" si="30"/>
        <v>680.58500000000004</v>
      </c>
      <c r="U110" s="26">
        <f t="shared" ca="1" si="38"/>
        <v>146.58840000000001</v>
      </c>
      <c r="V110" s="26">
        <f t="shared" ca="1" si="38"/>
        <v>148.35589999999999</v>
      </c>
      <c r="W110" s="26">
        <f t="shared" ca="1" si="38"/>
        <v>153.9906</v>
      </c>
      <c r="X110" s="26">
        <f t="shared" ca="1" si="38"/>
        <v>146.13120000000001</v>
      </c>
      <c r="Y110" s="26">
        <f t="shared" ca="1" si="38"/>
        <v>142.59479999999999</v>
      </c>
      <c r="Z110" s="26">
        <f t="shared" ca="1" si="38"/>
        <v>146.28880000000001</v>
      </c>
      <c r="AA110" s="26">
        <f t="shared" ca="1" si="38"/>
        <v>150.75729999999999</v>
      </c>
      <c r="AB110" s="26">
        <f t="shared" ca="1" si="38"/>
        <v>151.2159</v>
      </c>
      <c r="AC110" s="26">
        <f t="shared" ca="1" si="38"/>
        <v>150.30719999999999</v>
      </c>
      <c r="AD110" s="26">
        <f t="shared" ca="1" si="38"/>
        <v>133.06</v>
      </c>
      <c r="AE110" s="26">
        <f t="shared" ca="1" si="39"/>
        <v>99.63</v>
      </c>
      <c r="AF110" s="26">
        <f t="shared" ca="1" si="39"/>
        <v>104.66</v>
      </c>
      <c r="AG110" s="26">
        <f t="shared" ca="1" si="39"/>
        <v>99.796300000000002</v>
      </c>
      <c r="AH110" s="26">
        <f t="shared" ca="1" si="39"/>
        <v>102.76430000000001</v>
      </c>
      <c r="AI110" s="25"/>
      <c r="AJ110" s="25"/>
      <c r="AK110" s="25"/>
      <c r="AL110" s="25"/>
      <c r="AM110" s="25"/>
      <c r="AN110" s="25"/>
      <c r="AO110" s="25"/>
      <c r="AP110" s="25"/>
      <c r="AQ110" s="25"/>
      <c r="AR110" s="25"/>
      <c r="AS110" s="25"/>
      <c r="AT110" s="25"/>
    </row>
    <row r="111" spans="1:46" x14ac:dyDescent="0.35">
      <c r="A111" s="23">
        <v>39721</v>
      </c>
      <c r="B111" s="26">
        <f t="shared" ca="1" si="40"/>
        <v>255.35</v>
      </c>
      <c r="C111" s="26">
        <f t="shared" ca="1" si="40"/>
        <v>249.87</v>
      </c>
      <c r="D111" s="26">
        <f t="shared" ca="1" si="40"/>
        <v>230.3</v>
      </c>
      <c r="E111" s="26">
        <f t="shared" ca="1" si="40"/>
        <v>256.12</v>
      </c>
      <c r="F111" s="26">
        <f t="shared" ca="1" si="40"/>
        <v>217.61750000000001</v>
      </c>
      <c r="G111" s="26">
        <f t="shared" ca="1" si="40"/>
        <v>237.77</v>
      </c>
      <c r="H111" s="26">
        <f t="shared" ca="1" si="40"/>
        <v>245.94</v>
      </c>
      <c r="I111" s="26">
        <f t="shared" ca="1" si="40"/>
        <v>261.36</v>
      </c>
      <c r="J111" s="26">
        <f t="shared" ca="1" si="40"/>
        <v>293.45999999999998</v>
      </c>
      <c r="K111" s="26">
        <f t="shared" ca="1" si="40"/>
        <v>809.78</v>
      </c>
      <c r="L111" s="26">
        <f t="shared" ca="1" si="40"/>
        <v>742.40869999999995</v>
      </c>
      <c r="M111" s="26">
        <f t="shared" ca="1" si="40"/>
        <v>1228.05</v>
      </c>
      <c r="N111" s="26">
        <f t="shared" ca="1" si="40"/>
        <v>1474.82</v>
      </c>
      <c r="O111" s="26">
        <f t="shared" ca="1" si="40"/>
        <v>2015.24</v>
      </c>
      <c r="P111" s="26">
        <f t="shared" ca="1" si="40"/>
        <v>1579</v>
      </c>
      <c r="Q111" s="26">
        <f t="shared" ca="1" si="31"/>
        <v>1659.61</v>
      </c>
      <c r="R111" s="26">
        <f t="shared" ca="1" si="31"/>
        <v>162.21</v>
      </c>
      <c r="S111" s="26">
        <f t="shared" ca="1" si="31"/>
        <v>235.97</v>
      </c>
      <c r="T111" s="26">
        <f t="shared" ca="1" si="30"/>
        <v>683.65099999999995</v>
      </c>
      <c r="U111" s="26">
        <f t="shared" ca="1" si="38"/>
        <v>147.46129999999999</v>
      </c>
      <c r="V111" s="26">
        <f t="shared" ca="1" si="38"/>
        <v>147.05799999999999</v>
      </c>
      <c r="W111" s="26">
        <f t="shared" ca="1" si="38"/>
        <v>148.65729999999999</v>
      </c>
      <c r="X111" s="26">
        <f t="shared" ca="1" si="38"/>
        <v>142.26480000000001</v>
      </c>
      <c r="Y111" s="26">
        <f t="shared" ca="1" si="38"/>
        <v>143.39519999999999</v>
      </c>
      <c r="Z111" s="26">
        <f t="shared" ca="1" si="38"/>
        <v>146.10390000000001</v>
      </c>
      <c r="AA111" s="26">
        <f t="shared" ca="1" si="38"/>
        <v>149.28989999999999</v>
      </c>
      <c r="AB111" s="26">
        <f t="shared" ca="1" si="38"/>
        <v>149.12780000000001</v>
      </c>
      <c r="AC111" s="26">
        <f t="shared" ca="1" si="38"/>
        <v>148.8783</v>
      </c>
      <c r="AD111" s="26">
        <f t="shared" ca="1" si="38"/>
        <v>121.43</v>
      </c>
      <c r="AE111" s="26">
        <f t="shared" ca="1" si="39"/>
        <v>92.59</v>
      </c>
      <c r="AF111" s="26">
        <f t="shared" ca="1" si="39"/>
        <v>98.81</v>
      </c>
      <c r="AG111" s="26">
        <f t="shared" ca="1" si="39"/>
        <v>92.561599999999999</v>
      </c>
      <c r="AH111" s="26">
        <f t="shared" ca="1" si="39"/>
        <v>97.783500000000004</v>
      </c>
      <c r="AI111" s="25"/>
      <c r="AJ111" s="25"/>
      <c r="AK111" s="25"/>
      <c r="AL111" s="25"/>
      <c r="AM111" s="25"/>
      <c r="AN111" s="25"/>
      <c r="AO111" s="25"/>
      <c r="AP111" s="25"/>
      <c r="AQ111" s="25"/>
      <c r="AR111" s="25"/>
      <c r="AS111" s="25"/>
      <c r="AT111" s="25"/>
    </row>
    <row r="112" spans="1:46" x14ac:dyDescent="0.35">
      <c r="A112" s="23">
        <v>39752</v>
      </c>
      <c r="B112" s="26">
        <f t="shared" ca="1" si="40"/>
        <v>252.07</v>
      </c>
      <c r="C112" s="26">
        <f t="shared" ca="1" si="40"/>
        <v>243.97</v>
      </c>
      <c r="D112" s="26">
        <f t="shared" ca="1" si="40"/>
        <v>217.75</v>
      </c>
      <c r="E112" s="26">
        <f t="shared" ca="1" si="40"/>
        <v>228</v>
      </c>
      <c r="F112" s="26">
        <f t="shared" ca="1" si="40"/>
        <v>217.70679999999999</v>
      </c>
      <c r="G112" s="26">
        <f t="shared" ca="1" si="40"/>
        <v>235.29</v>
      </c>
      <c r="H112" s="26">
        <f t="shared" ca="1" si="40"/>
        <v>241.1</v>
      </c>
      <c r="I112" s="26">
        <f t="shared" ca="1" si="40"/>
        <v>252.41</v>
      </c>
      <c r="J112" s="26">
        <f t="shared" ca="1" si="40"/>
        <v>273.98</v>
      </c>
      <c r="K112" s="26">
        <f t="shared" ca="1" si="40"/>
        <v>680.97</v>
      </c>
      <c r="L112" s="26">
        <f t="shared" ca="1" si="40"/>
        <v>625.17309999999998</v>
      </c>
      <c r="M112" s="26">
        <f t="shared" ca="1" si="40"/>
        <v>1018.6</v>
      </c>
      <c r="N112" s="26">
        <f t="shared" ca="1" si="40"/>
        <v>1484.67</v>
      </c>
      <c r="O112" s="26">
        <f t="shared" ca="1" si="40"/>
        <v>1949.44</v>
      </c>
      <c r="P112" s="26">
        <f t="shared" ca="1" si="40"/>
        <v>1501.86</v>
      </c>
      <c r="Q112" s="26">
        <f t="shared" ca="1" si="31"/>
        <v>1473.51</v>
      </c>
      <c r="R112" s="26">
        <f t="shared" ca="1" si="31"/>
        <v>146.44999999999999</v>
      </c>
      <c r="S112" s="26">
        <f t="shared" ca="1" si="31"/>
        <v>222.03</v>
      </c>
      <c r="T112" s="26">
        <f t="shared" ca="1" si="30"/>
        <v>684.43200000000002</v>
      </c>
      <c r="U112" s="26">
        <f t="shared" ca="1" si="38"/>
        <v>149.4547</v>
      </c>
      <c r="V112" s="26">
        <f t="shared" ca="1" si="38"/>
        <v>147.6061</v>
      </c>
      <c r="W112" s="26">
        <f t="shared" ca="1" si="38"/>
        <v>143.2191</v>
      </c>
      <c r="X112" s="26">
        <f t="shared" ca="1" si="38"/>
        <v>132.5333</v>
      </c>
      <c r="Y112" s="26">
        <f t="shared" ca="1" si="38"/>
        <v>144.83459999999999</v>
      </c>
      <c r="Z112" s="26">
        <f t="shared" ca="1" si="38"/>
        <v>147.714</v>
      </c>
      <c r="AA112" s="26">
        <f t="shared" ca="1" si="38"/>
        <v>149.86199999999999</v>
      </c>
      <c r="AB112" s="26">
        <f t="shared" ca="1" si="38"/>
        <v>147.65379999999999</v>
      </c>
      <c r="AC112" s="26">
        <f t="shared" ca="1" si="38"/>
        <v>147.023</v>
      </c>
      <c r="AD112" s="26">
        <f t="shared" ca="1" si="38"/>
        <v>99.64</v>
      </c>
      <c r="AE112" s="26">
        <f t="shared" ca="1" si="39"/>
        <v>83.64</v>
      </c>
      <c r="AF112" s="26">
        <f t="shared" ca="1" si="39"/>
        <v>77.17</v>
      </c>
      <c r="AG112" s="26">
        <f t="shared" ca="1" si="39"/>
        <v>83.259799999999998</v>
      </c>
      <c r="AH112" s="26">
        <f t="shared" ca="1" si="39"/>
        <v>82.459100000000007</v>
      </c>
      <c r="AI112" s="25"/>
      <c r="AJ112" s="25"/>
      <c r="AK112" s="25"/>
      <c r="AL112" s="25"/>
      <c r="AM112" s="25"/>
      <c r="AN112" s="25"/>
      <c r="AO112" s="25"/>
      <c r="AP112" s="25"/>
      <c r="AQ112" s="25"/>
      <c r="AR112" s="25"/>
      <c r="AS112" s="25"/>
      <c r="AT112" s="25"/>
    </row>
    <row r="113" spans="1:46" x14ac:dyDescent="0.35">
      <c r="A113" s="23">
        <v>39780</v>
      </c>
      <c r="B113" s="26">
        <f t="shared" ca="1" si="40"/>
        <v>260.06</v>
      </c>
      <c r="C113" s="26">
        <f t="shared" ca="1" si="40"/>
        <v>252.01</v>
      </c>
      <c r="D113" s="26">
        <f t="shared" ca="1" si="40"/>
        <v>227.55</v>
      </c>
      <c r="E113" s="26">
        <f t="shared" ca="1" si="40"/>
        <v>234.27</v>
      </c>
      <c r="F113" s="26">
        <f t="shared" ca="1" si="40"/>
        <v>219.64410000000001</v>
      </c>
      <c r="G113" s="26">
        <f t="shared" ca="1" si="40"/>
        <v>241.12</v>
      </c>
      <c r="H113" s="26">
        <f t="shared" ca="1" si="40"/>
        <v>245.07</v>
      </c>
      <c r="I113" s="26">
        <f t="shared" ca="1" si="40"/>
        <v>261.56</v>
      </c>
      <c r="J113" s="26">
        <f t="shared" ca="1" si="40"/>
        <v>296.79000000000002</v>
      </c>
      <c r="K113" s="26">
        <f t="shared" ca="1" si="40"/>
        <v>617.54999999999995</v>
      </c>
      <c r="L113" s="26">
        <f t="shared" ca="1" si="40"/>
        <v>566.96349999999995</v>
      </c>
      <c r="M113" s="26">
        <f t="shared" ca="1" si="40"/>
        <v>923.52</v>
      </c>
      <c r="N113" s="26">
        <f t="shared" ca="1" si="40"/>
        <v>1539.56</v>
      </c>
      <c r="O113" s="26">
        <f t="shared" ca="1" si="40"/>
        <v>2189.27</v>
      </c>
      <c r="P113" s="26">
        <f t="shared" ca="1" si="40"/>
        <v>1548.02</v>
      </c>
      <c r="Q113" s="26">
        <f t="shared" ca="1" si="31"/>
        <v>1580.56</v>
      </c>
      <c r="R113" s="26">
        <f t="shared" ca="1" si="31"/>
        <v>119.91</v>
      </c>
      <c r="S113" s="26">
        <f t="shared" ca="1" si="31"/>
        <v>221.19</v>
      </c>
      <c r="T113" s="26">
        <f t="shared" ca="1" si="30"/>
        <v>684.43200000000002</v>
      </c>
      <c r="U113" s="26">
        <f t="shared" ca="1" si="38"/>
        <v>153.18940000000001</v>
      </c>
      <c r="V113" s="26">
        <f t="shared" ca="1" si="38"/>
        <v>151.38130000000001</v>
      </c>
      <c r="W113" s="26">
        <f t="shared" ca="1" si="38"/>
        <v>144.0505</v>
      </c>
      <c r="X113" s="26">
        <f t="shared" ca="1" si="38"/>
        <v>132.50280000000001</v>
      </c>
      <c r="Y113" s="26">
        <f t="shared" ca="1" si="38"/>
        <v>145.3725</v>
      </c>
      <c r="Z113" s="26">
        <f t="shared" ca="1" si="38"/>
        <v>149.4606</v>
      </c>
      <c r="AA113" s="26">
        <f t="shared" ca="1" si="38"/>
        <v>153.0077</v>
      </c>
      <c r="AB113" s="26">
        <f t="shared" ca="1" si="38"/>
        <v>152.80629999999999</v>
      </c>
      <c r="AC113" s="26">
        <f t="shared" ca="1" si="38"/>
        <v>153.82509999999999</v>
      </c>
      <c r="AD113" s="26">
        <f t="shared" ca="1" si="38"/>
        <v>93.23</v>
      </c>
      <c r="AE113" s="26">
        <f t="shared" ca="1" si="39"/>
        <v>79.959999999999994</v>
      </c>
      <c r="AF113" s="26">
        <f t="shared" ca="1" si="39"/>
        <v>79.25</v>
      </c>
      <c r="AG113" s="26">
        <f t="shared" ca="1" si="39"/>
        <v>79.337599999999995</v>
      </c>
      <c r="AH113" s="26">
        <f t="shared" ca="1" si="39"/>
        <v>83.965299999999999</v>
      </c>
      <c r="AI113" s="25"/>
      <c r="AJ113" s="25"/>
      <c r="AK113" s="25"/>
      <c r="AL113" s="25"/>
      <c r="AM113" s="25"/>
      <c r="AN113" s="25"/>
      <c r="AO113" s="25"/>
      <c r="AP113" s="25"/>
      <c r="AQ113" s="25"/>
      <c r="AR113" s="25"/>
      <c r="AS113" s="25"/>
      <c r="AT113" s="25"/>
    </row>
    <row r="114" spans="1:46" x14ac:dyDescent="0.35">
      <c r="A114" s="23">
        <v>39813</v>
      </c>
      <c r="B114" s="26">
        <f t="shared" ca="1" si="40"/>
        <v>268.07</v>
      </c>
      <c r="C114" s="26">
        <f t="shared" ca="1" si="40"/>
        <v>266.95</v>
      </c>
      <c r="D114" s="26">
        <f t="shared" ca="1" si="40"/>
        <v>244.99</v>
      </c>
      <c r="E114" s="26">
        <f t="shared" ca="1" si="40"/>
        <v>247.54</v>
      </c>
      <c r="F114" s="26">
        <f t="shared" ca="1" si="40"/>
        <v>222.61760000000001</v>
      </c>
      <c r="G114" s="26">
        <f t="shared" ca="1" si="40"/>
        <v>246.24</v>
      </c>
      <c r="H114" s="26">
        <f t="shared" ca="1" si="40"/>
        <v>254.27</v>
      </c>
      <c r="I114" s="26">
        <f t="shared" ca="1" si="40"/>
        <v>280.81</v>
      </c>
      <c r="J114" s="26">
        <f t="shared" ca="1" si="40"/>
        <v>330.01</v>
      </c>
      <c r="K114" s="26">
        <f t="shared" ca="1" si="40"/>
        <v>665</v>
      </c>
      <c r="L114" s="26">
        <f t="shared" ca="1" si="40"/>
        <v>610.28719999999998</v>
      </c>
      <c r="M114" s="26">
        <f t="shared" ca="1" si="40"/>
        <v>998.42</v>
      </c>
      <c r="N114" s="26">
        <f t="shared" ca="1" si="40"/>
        <v>1569.88</v>
      </c>
      <c r="O114" s="26">
        <f t="shared" ca="1" si="40"/>
        <v>2391.27</v>
      </c>
      <c r="P114" s="26">
        <f t="shared" ca="1" si="40"/>
        <v>1617.55</v>
      </c>
      <c r="Q114" s="26">
        <f t="shared" ca="1" si="31"/>
        <v>1803.69</v>
      </c>
      <c r="R114" s="26">
        <f t="shared" ca="1" si="31"/>
        <v>140.27000000000001</v>
      </c>
      <c r="S114" s="26">
        <f t="shared" ca="1" si="31"/>
        <v>219.89</v>
      </c>
      <c r="T114" s="26">
        <f t="shared" ca="1" si="30"/>
        <v>685.17200000000003</v>
      </c>
      <c r="U114" s="26">
        <f t="shared" ca="1" si="38"/>
        <v>151.93870000000001</v>
      </c>
      <c r="V114" s="26">
        <f t="shared" ca="1" si="38"/>
        <v>151.67240000000001</v>
      </c>
      <c r="W114" s="26">
        <f t="shared" ca="1" si="38"/>
        <v>140.5779</v>
      </c>
      <c r="X114" s="26">
        <f t="shared" ca="1" si="38"/>
        <v>130.38059999999999</v>
      </c>
      <c r="Y114" s="26">
        <f t="shared" ca="1" si="38"/>
        <v>144.18450000000001</v>
      </c>
      <c r="Z114" s="26">
        <f t="shared" ca="1" si="38"/>
        <v>148.6942</v>
      </c>
      <c r="AA114" s="26">
        <f t="shared" ca="1" si="38"/>
        <v>152.834</v>
      </c>
      <c r="AB114" s="26">
        <f t="shared" ca="1" si="38"/>
        <v>152.1293</v>
      </c>
      <c r="AC114" s="26">
        <f t="shared" ca="1" si="38"/>
        <v>151.14930000000001</v>
      </c>
      <c r="AD114" s="26">
        <f t="shared" ca="1" si="38"/>
        <v>93.31</v>
      </c>
      <c r="AE114" s="26">
        <f t="shared" ca="1" si="39"/>
        <v>87.86</v>
      </c>
      <c r="AF114" s="26">
        <f t="shared" ca="1" si="39"/>
        <v>89.48</v>
      </c>
      <c r="AG114" s="26">
        <f t="shared" ca="1" si="39"/>
        <v>87.213300000000004</v>
      </c>
      <c r="AH114" s="26">
        <f t="shared" ca="1" si="39"/>
        <v>93.548100000000005</v>
      </c>
      <c r="AI114" s="25"/>
      <c r="AJ114" s="25"/>
      <c r="AK114" s="25"/>
      <c r="AL114" s="25"/>
      <c r="AM114" s="25"/>
      <c r="AN114" s="25"/>
      <c r="AO114" s="25"/>
      <c r="AP114" s="25"/>
      <c r="AQ114" s="25"/>
      <c r="AR114" s="25"/>
      <c r="AS114" s="25"/>
      <c r="AT114" s="25"/>
    </row>
    <row r="115" spans="1:46" x14ac:dyDescent="0.35">
      <c r="A115" s="23">
        <v>39843</v>
      </c>
      <c r="B115" s="26">
        <f t="shared" ca="1" si="40"/>
        <v>264.89999999999998</v>
      </c>
      <c r="C115" s="26">
        <f t="shared" ca="1" si="40"/>
        <v>261.58999999999997</v>
      </c>
      <c r="D115" s="26">
        <f t="shared" ca="1" si="40"/>
        <v>244.74</v>
      </c>
      <c r="E115" s="26">
        <f t="shared" ca="1" si="40"/>
        <v>252.91</v>
      </c>
      <c r="F115" s="26">
        <f t="shared" ca="1" si="40"/>
        <v>223.3399</v>
      </c>
      <c r="G115" s="26">
        <f t="shared" ca="1" si="40"/>
        <v>246.32</v>
      </c>
      <c r="H115" s="26">
        <f t="shared" ca="1" si="40"/>
        <v>251.16</v>
      </c>
      <c r="I115" s="26">
        <f t="shared" ca="1" si="40"/>
        <v>273.64999999999998</v>
      </c>
      <c r="J115" s="26">
        <f t="shared" ca="1" si="40"/>
        <v>309.91000000000003</v>
      </c>
      <c r="K115" s="26">
        <f t="shared" ca="1" si="40"/>
        <v>704.86</v>
      </c>
      <c r="L115" s="26">
        <f t="shared" ca="1" si="40"/>
        <v>647.47249999999997</v>
      </c>
      <c r="M115" s="26">
        <f t="shared" ca="1" si="40"/>
        <v>1048.08</v>
      </c>
      <c r="N115" s="26">
        <f t="shared" ca="1" si="40"/>
        <v>1546.81</v>
      </c>
      <c r="O115" s="26">
        <f t="shared" ca="1" si="40"/>
        <v>2184.4299999999998</v>
      </c>
      <c r="P115" s="26">
        <f t="shared" ca="1" si="40"/>
        <v>1644.84</v>
      </c>
      <c r="Q115" s="26">
        <f t="shared" ca="1" si="31"/>
        <v>1747.27</v>
      </c>
      <c r="R115" s="26">
        <f t="shared" ca="1" si="31"/>
        <v>135.11000000000001</v>
      </c>
      <c r="S115" s="26">
        <f t="shared" ca="1" si="31"/>
        <v>234.17</v>
      </c>
      <c r="T115" s="26">
        <f t="shared" ca="1" si="30"/>
        <v>685.17200000000003</v>
      </c>
      <c r="U115" s="26">
        <f t="shared" ca="1" si="38"/>
        <v>152.18379999999999</v>
      </c>
      <c r="V115" s="26">
        <f t="shared" ca="1" si="38"/>
        <v>151.637</v>
      </c>
      <c r="W115" s="26">
        <f t="shared" ca="1" si="38"/>
        <v>139.69200000000001</v>
      </c>
      <c r="X115" s="26">
        <f t="shared" ca="1" si="38"/>
        <v>131.60339999999999</v>
      </c>
      <c r="Y115" s="26">
        <f t="shared" ca="1" si="38"/>
        <v>146.34889999999999</v>
      </c>
      <c r="Z115" s="26">
        <f t="shared" ca="1" si="38"/>
        <v>150.6883</v>
      </c>
      <c r="AA115" s="26">
        <f t="shared" ca="1" si="38"/>
        <v>153.24469999999999</v>
      </c>
      <c r="AB115" s="26">
        <f t="shared" ca="1" si="38"/>
        <v>150.5497</v>
      </c>
      <c r="AC115" s="26">
        <f t="shared" ca="1" si="38"/>
        <v>147.3921</v>
      </c>
      <c r="AD115" s="26">
        <f t="shared" ca="1" si="38"/>
        <v>103.12</v>
      </c>
      <c r="AE115" s="26">
        <f t="shared" ca="1" si="39"/>
        <v>81.19</v>
      </c>
      <c r="AF115" s="26">
        <f t="shared" ca="1" si="39"/>
        <v>89.63</v>
      </c>
      <c r="AG115" s="26">
        <f t="shared" ca="1" si="39"/>
        <v>81.564099999999996</v>
      </c>
      <c r="AH115" s="26">
        <f t="shared" ca="1" si="39"/>
        <v>84.586600000000004</v>
      </c>
      <c r="AI115" s="25"/>
      <c r="AJ115" s="25"/>
      <c r="AK115" s="25"/>
      <c r="AL115" s="25"/>
      <c r="AM115" s="25"/>
      <c r="AN115" s="25"/>
      <c r="AO115" s="25"/>
      <c r="AP115" s="25"/>
      <c r="AQ115" s="25"/>
      <c r="AR115" s="25"/>
      <c r="AS115" s="25"/>
      <c r="AT115" s="25"/>
    </row>
    <row r="116" spans="1:46" x14ac:dyDescent="0.35">
      <c r="A116" s="23">
        <v>39871</v>
      </c>
      <c r="B116" s="26">
        <f t="shared" ca="1" si="40"/>
        <v>264.76</v>
      </c>
      <c r="C116" s="26">
        <f t="shared" ca="1" si="40"/>
        <v>258.89</v>
      </c>
      <c r="D116" s="26">
        <f t="shared" ca="1" si="40"/>
        <v>238.45</v>
      </c>
      <c r="E116" s="26">
        <f t="shared" ca="1" si="40"/>
        <v>250.41</v>
      </c>
      <c r="F116" s="26">
        <f t="shared" ca="1" si="40"/>
        <v>223.9871</v>
      </c>
      <c r="G116" s="26">
        <f t="shared" ca="1" si="40"/>
        <v>246.3</v>
      </c>
      <c r="H116" s="26">
        <f t="shared" ca="1" si="40"/>
        <v>247.94</v>
      </c>
      <c r="I116" s="26">
        <f t="shared" ca="1" si="40"/>
        <v>268.43</v>
      </c>
      <c r="J116" s="26">
        <f t="shared" ca="1" si="40"/>
        <v>304.36</v>
      </c>
      <c r="K116" s="26">
        <f t="shared" ca="1" si="40"/>
        <v>682.99</v>
      </c>
      <c r="L116" s="26">
        <f t="shared" ca="1" si="40"/>
        <v>627.23590000000002</v>
      </c>
      <c r="M116" s="26">
        <f t="shared" ca="1" si="40"/>
        <v>1018.14</v>
      </c>
      <c r="N116" s="26">
        <f t="shared" ca="1" si="40"/>
        <v>1540.37</v>
      </c>
      <c r="O116" s="26">
        <f t="shared" ca="1" si="40"/>
        <v>2162.33</v>
      </c>
      <c r="P116" s="26">
        <f t="shared" ca="1" si="40"/>
        <v>1618.43</v>
      </c>
      <c r="Q116" s="26">
        <f t="shared" ca="1" si="40"/>
        <v>1694.54</v>
      </c>
      <c r="R116" s="26">
        <f t="shared" ca="1" si="31"/>
        <v>129.72999999999999</v>
      </c>
      <c r="S116" s="26">
        <f t="shared" ca="1" si="31"/>
        <v>231.89</v>
      </c>
      <c r="T116" s="26">
        <f t="shared" ca="1" si="30"/>
        <v>685.09299999999996</v>
      </c>
      <c r="U116" s="26">
        <f t="shared" ref="U116:AD125" ca="1" si="41">IFERROR(VLOOKUP($A116,INDIRECT("EU!"&amp;U$3&amp;":"&amp;U$4),2,0),NA())</f>
        <v>153.06620000000001</v>
      </c>
      <c r="V116" s="26">
        <f t="shared" ca="1" si="41"/>
        <v>152.3621</v>
      </c>
      <c r="W116" s="26">
        <f t="shared" ca="1" si="41"/>
        <v>137.95079999999999</v>
      </c>
      <c r="X116" s="26">
        <f t="shared" ca="1" si="41"/>
        <v>131.26769999999999</v>
      </c>
      <c r="Y116" s="26">
        <f t="shared" ca="1" si="41"/>
        <v>146.4436</v>
      </c>
      <c r="Z116" s="26">
        <f t="shared" ca="1" si="41"/>
        <v>151.02869999999999</v>
      </c>
      <c r="AA116" s="26">
        <f t="shared" ca="1" si="41"/>
        <v>153.797</v>
      </c>
      <c r="AB116" s="26">
        <f t="shared" ca="1" si="41"/>
        <v>151.19040000000001</v>
      </c>
      <c r="AC116" s="26">
        <f t="shared" ca="1" si="41"/>
        <v>148.03469999999999</v>
      </c>
      <c r="AD116" s="26">
        <f t="shared" ca="1" si="41"/>
        <v>100.98</v>
      </c>
      <c r="AE116" s="26">
        <f t="shared" ca="1" si="39"/>
        <v>75.989999999999995</v>
      </c>
      <c r="AF116" s="26">
        <f t="shared" ca="1" si="39"/>
        <v>84.02</v>
      </c>
      <c r="AG116" s="26">
        <f t="shared" ca="1" si="39"/>
        <v>76.622600000000006</v>
      </c>
      <c r="AH116" s="26">
        <f t="shared" ca="1" si="39"/>
        <v>77.578500000000005</v>
      </c>
      <c r="AI116" s="25"/>
      <c r="AJ116" s="25"/>
      <c r="AK116" s="25"/>
      <c r="AL116" s="25"/>
      <c r="AM116" s="25"/>
      <c r="AN116" s="25"/>
      <c r="AO116" s="25"/>
      <c r="AP116" s="25"/>
      <c r="AQ116" s="25"/>
      <c r="AR116" s="25"/>
      <c r="AS116" s="25"/>
      <c r="AT116" s="25"/>
    </row>
    <row r="117" spans="1:46" x14ac:dyDescent="0.35">
      <c r="A117" s="23">
        <v>39903</v>
      </c>
      <c r="B117" s="26">
        <f t="shared" ca="1" si="40"/>
        <v>269.43</v>
      </c>
      <c r="C117" s="26">
        <f t="shared" ca="1" si="40"/>
        <v>257.83999999999997</v>
      </c>
      <c r="D117" s="26">
        <f t="shared" ca="1" si="40"/>
        <v>237.67</v>
      </c>
      <c r="E117" s="26">
        <f t="shared" ca="1" si="40"/>
        <v>250.63</v>
      </c>
      <c r="F117" s="26">
        <f t="shared" ca="1" si="40"/>
        <v>225.3485</v>
      </c>
      <c r="G117" s="26">
        <f t="shared" ca="1" si="40"/>
        <v>249.3</v>
      </c>
      <c r="H117" s="26">
        <f t="shared" ca="1" si="40"/>
        <v>252.3</v>
      </c>
      <c r="I117" s="26">
        <f t="shared" ca="1" si="40"/>
        <v>274.02</v>
      </c>
      <c r="J117" s="26">
        <f t="shared" ca="1" si="40"/>
        <v>309.82</v>
      </c>
      <c r="K117" s="26">
        <f t="shared" ca="1" si="40"/>
        <v>704.77</v>
      </c>
      <c r="L117" s="26">
        <f t="shared" ca="1" si="40"/>
        <v>646.58540000000005</v>
      </c>
      <c r="M117" s="26">
        <f t="shared" ca="1" si="40"/>
        <v>1061.4100000000001</v>
      </c>
      <c r="N117" s="26">
        <f t="shared" ca="1" si="40"/>
        <v>1565.27</v>
      </c>
      <c r="O117" s="26">
        <f t="shared" ca="1" si="40"/>
        <v>2266.1999999999998</v>
      </c>
      <c r="P117" s="26">
        <f t="shared" ca="1" si="40"/>
        <v>1616.39</v>
      </c>
      <c r="Q117" s="26">
        <f t="shared" ca="1" si="31"/>
        <v>1672.76</v>
      </c>
      <c r="R117" s="26">
        <f t="shared" ca="1" si="31"/>
        <v>137.65</v>
      </c>
      <c r="S117" s="26">
        <f t="shared" ca="1" si="31"/>
        <v>236.51</v>
      </c>
      <c r="T117" s="26">
        <f t="shared" ca="1" si="30"/>
        <v>685.49900000000002</v>
      </c>
      <c r="U117" s="26">
        <f t="shared" ca="1" si="41"/>
        <v>153.6799</v>
      </c>
      <c r="V117" s="26">
        <f t="shared" ca="1" si="41"/>
        <v>153.96190000000001</v>
      </c>
      <c r="W117" s="26">
        <f t="shared" ca="1" si="41"/>
        <v>136.84909999999999</v>
      </c>
      <c r="X117" s="26">
        <f t="shared" ca="1" si="41"/>
        <v>130.14769999999999</v>
      </c>
      <c r="Y117" s="26">
        <f t="shared" ca="1" si="41"/>
        <v>146.7089</v>
      </c>
      <c r="Z117" s="26">
        <f t="shared" ca="1" si="41"/>
        <v>151.27809999999999</v>
      </c>
      <c r="AA117" s="26">
        <f t="shared" ca="1" si="41"/>
        <v>154.25020000000001</v>
      </c>
      <c r="AB117" s="26">
        <f t="shared" ca="1" si="41"/>
        <v>151.87719999999999</v>
      </c>
      <c r="AC117" s="26">
        <f t="shared" ca="1" si="41"/>
        <v>148.97919999999999</v>
      </c>
      <c r="AD117" s="26">
        <f t="shared" ca="1" si="41"/>
        <v>101.32</v>
      </c>
      <c r="AE117" s="26">
        <f t="shared" ca="1" si="39"/>
        <v>81.3</v>
      </c>
      <c r="AF117" s="26">
        <f t="shared" ca="1" si="39"/>
        <v>90.05</v>
      </c>
      <c r="AG117" s="26">
        <f t="shared" ca="1" si="39"/>
        <v>81.780900000000003</v>
      </c>
      <c r="AH117" s="26">
        <f t="shared" ca="1" si="39"/>
        <v>84.307900000000004</v>
      </c>
      <c r="AI117" s="25"/>
      <c r="AJ117" s="25"/>
      <c r="AK117" s="25"/>
      <c r="AL117" s="25"/>
      <c r="AM117" s="25"/>
      <c r="AN117" s="25"/>
      <c r="AO117" s="25"/>
      <c r="AP117" s="25"/>
      <c r="AQ117" s="25"/>
      <c r="AR117" s="25"/>
      <c r="AS117" s="25"/>
      <c r="AT117" s="25"/>
    </row>
    <row r="118" spans="1:46" x14ac:dyDescent="0.35">
      <c r="A118" s="23">
        <v>39933</v>
      </c>
      <c r="B118" s="26">
        <f t="shared" ca="1" si="40"/>
        <v>268.99</v>
      </c>
      <c r="C118" s="26">
        <f t="shared" ca="1" si="40"/>
        <v>260.58</v>
      </c>
      <c r="D118" s="26">
        <f t="shared" ca="1" si="40"/>
        <v>244.61</v>
      </c>
      <c r="E118" s="26">
        <f t="shared" ca="1" si="40"/>
        <v>262.04000000000002</v>
      </c>
      <c r="F118" s="26">
        <f t="shared" ca="1" si="40"/>
        <v>226.57040000000001</v>
      </c>
      <c r="G118" s="26">
        <f t="shared" ca="1" si="40"/>
        <v>250.39</v>
      </c>
      <c r="H118" s="26">
        <f t="shared" ca="1" si="40"/>
        <v>255.85</v>
      </c>
      <c r="I118" s="26">
        <f t="shared" ca="1" si="40"/>
        <v>277.08999999999997</v>
      </c>
      <c r="J118" s="26">
        <f t="shared" ca="1" si="40"/>
        <v>306.73</v>
      </c>
      <c r="K118" s="26">
        <f t="shared" ca="1" si="40"/>
        <v>790.08</v>
      </c>
      <c r="L118" s="26">
        <f t="shared" ca="1" si="40"/>
        <v>721.94370000000004</v>
      </c>
      <c r="M118" s="26">
        <f t="shared" ca="1" si="40"/>
        <v>1233.83</v>
      </c>
      <c r="N118" s="26">
        <f t="shared" ca="1" si="40"/>
        <v>1548.02</v>
      </c>
      <c r="O118" s="26">
        <f t="shared" ca="1" si="40"/>
        <v>2149.1</v>
      </c>
      <c r="P118" s="26">
        <f t="shared" ca="1" si="40"/>
        <v>1671.05</v>
      </c>
      <c r="Q118" s="26">
        <f t="shared" ca="1" si="31"/>
        <v>1735.54</v>
      </c>
      <c r="R118" s="26">
        <f t="shared" ca="1" si="31"/>
        <v>148.38999999999999</v>
      </c>
      <c r="S118" s="26">
        <f t="shared" ca="1" si="31"/>
        <v>239.63</v>
      </c>
      <c r="T118" s="26">
        <f t="shared" ca="1" si="30"/>
        <v>685.68399999999997</v>
      </c>
      <c r="U118" s="26">
        <f t="shared" ca="1" si="41"/>
        <v>154.6266</v>
      </c>
      <c r="V118" s="26">
        <f t="shared" ca="1" si="41"/>
        <v>155.82679999999999</v>
      </c>
      <c r="W118" s="26">
        <f t="shared" ca="1" si="41"/>
        <v>141.5232</v>
      </c>
      <c r="X118" s="26">
        <f t="shared" ca="1" si="41"/>
        <v>136.4872</v>
      </c>
      <c r="Y118" s="26">
        <f t="shared" ca="1" si="41"/>
        <v>148.16030000000001</v>
      </c>
      <c r="Z118" s="26">
        <f t="shared" ca="1" si="41"/>
        <v>153.28639999999999</v>
      </c>
      <c r="AA118" s="26">
        <f t="shared" ca="1" si="41"/>
        <v>156.63810000000001</v>
      </c>
      <c r="AB118" s="26">
        <f t="shared" ca="1" si="41"/>
        <v>153.85499999999999</v>
      </c>
      <c r="AC118" s="26">
        <f t="shared" ca="1" si="41"/>
        <v>151.24420000000001</v>
      </c>
      <c r="AD118" s="26">
        <f t="shared" ca="1" si="41"/>
        <v>111.84</v>
      </c>
      <c r="AE118" s="26">
        <f t="shared" ca="1" si="39"/>
        <v>87.03</v>
      </c>
      <c r="AF118" s="26">
        <f t="shared" ca="1" si="39"/>
        <v>98.49</v>
      </c>
      <c r="AG118" s="26">
        <f t="shared" ca="1" si="39"/>
        <v>87.597800000000007</v>
      </c>
      <c r="AH118" s="26">
        <f t="shared" ca="1" si="39"/>
        <v>91.168999999999997</v>
      </c>
      <c r="AI118" s="25"/>
      <c r="AJ118" s="25"/>
      <c r="AK118" s="25"/>
      <c r="AL118" s="25"/>
      <c r="AM118" s="25"/>
      <c r="AN118" s="25"/>
      <c r="AO118" s="25"/>
      <c r="AP118" s="25"/>
      <c r="AQ118" s="25"/>
      <c r="AR118" s="25"/>
      <c r="AS118" s="25"/>
      <c r="AT118" s="25"/>
    </row>
    <row r="119" spans="1:46" x14ac:dyDescent="0.35">
      <c r="A119" s="23">
        <v>39962</v>
      </c>
      <c r="B119" s="26">
        <f t="shared" ca="1" si="40"/>
        <v>268.95999999999998</v>
      </c>
      <c r="C119" s="26">
        <f t="shared" ca="1" si="40"/>
        <v>266.89999999999998</v>
      </c>
      <c r="D119" s="26">
        <f t="shared" ca="1" si="40"/>
        <v>253.55</v>
      </c>
      <c r="E119" s="26">
        <f t="shared" ca="1" si="40"/>
        <v>273.66000000000003</v>
      </c>
      <c r="F119" s="26">
        <f t="shared" ca="1" si="40"/>
        <v>228.274</v>
      </c>
      <c r="G119" s="26">
        <f t="shared" ca="1" si="40"/>
        <v>251.57</v>
      </c>
      <c r="H119" s="26">
        <f t="shared" ca="1" si="40"/>
        <v>257.48</v>
      </c>
      <c r="I119" s="26">
        <f t="shared" ca="1" si="40"/>
        <v>280.45999999999998</v>
      </c>
      <c r="J119" s="26">
        <f t="shared" ca="1" si="40"/>
        <v>309.52999999999997</v>
      </c>
      <c r="K119" s="26">
        <f t="shared" ca="1" si="40"/>
        <v>843.24</v>
      </c>
      <c r="L119" s="26">
        <f t="shared" ca="1" si="40"/>
        <v>768.13559999999995</v>
      </c>
      <c r="M119" s="26">
        <f t="shared" ca="1" si="40"/>
        <v>1353.59</v>
      </c>
      <c r="N119" s="26">
        <f t="shared" ca="1" si="40"/>
        <v>1537.73</v>
      </c>
      <c r="O119" s="26">
        <f t="shared" ca="1" si="40"/>
        <v>2090.2199999999998</v>
      </c>
      <c r="P119" s="26">
        <f t="shared" ca="1" si="40"/>
        <v>1729.68</v>
      </c>
      <c r="Q119" s="26">
        <f t="shared" ca="1" si="31"/>
        <v>1825.31</v>
      </c>
      <c r="R119" s="26">
        <f t="shared" ca="1" si="31"/>
        <v>153.94999999999999</v>
      </c>
      <c r="S119" s="26">
        <f t="shared" ca="1" si="31"/>
        <v>252.64</v>
      </c>
      <c r="T119" s="26">
        <f t="shared" ca="1" si="30"/>
        <v>685.68399999999997</v>
      </c>
      <c r="U119" s="26">
        <f t="shared" ca="1" si="41"/>
        <v>153.7972</v>
      </c>
      <c r="V119" s="26">
        <f t="shared" ca="1" si="41"/>
        <v>155.417</v>
      </c>
      <c r="W119" s="26">
        <f t="shared" ca="1" si="41"/>
        <v>144.46080000000001</v>
      </c>
      <c r="X119" s="26">
        <f t="shared" ca="1" si="41"/>
        <v>142.36699999999999</v>
      </c>
      <c r="Y119" s="26">
        <f t="shared" ca="1" si="41"/>
        <v>149.3287</v>
      </c>
      <c r="Z119" s="26">
        <f t="shared" ca="1" si="41"/>
        <v>154.38329999999999</v>
      </c>
      <c r="AA119" s="26">
        <f t="shared" ca="1" si="41"/>
        <v>157.3399</v>
      </c>
      <c r="AB119" s="26">
        <f t="shared" ca="1" si="41"/>
        <v>153.6069</v>
      </c>
      <c r="AC119" s="26">
        <f t="shared" ca="1" si="41"/>
        <v>148.84540000000001</v>
      </c>
      <c r="AD119" s="26">
        <f t="shared" ca="1" si="41"/>
        <v>126.06</v>
      </c>
      <c r="AE119" s="26">
        <f t="shared" ca="1" si="39"/>
        <v>90.91</v>
      </c>
      <c r="AF119" s="26">
        <f t="shared" ca="1" si="39"/>
        <v>104.5</v>
      </c>
      <c r="AG119" s="26">
        <f t="shared" ca="1" si="39"/>
        <v>91.787700000000001</v>
      </c>
      <c r="AH119" s="26">
        <f t="shared" ca="1" si="39"/>
        <v>94.350899999999996</v>
      </c>
      <c r="AI119" s="25"/>
      <c r="AJ119" s="25"/>
      <c r="AK119" s="25"/>
      <c r="AL119" s="25"/>
      <c r="AM119" s="25"/>
      <c r="AN119" s="25"/>
      <c r="AO119" s="25"/>
      <c r="AP119" s="25"/>
      <c r="AQ119" s="25"/>
      <c r="AR119" s="25"/>
      <c r="AS119" s="25"/>
      <c r="AT119" s="25"/>
    </row>
    <row r="120" spans="1:46" x14ac:dyDescent="0.35">
      <c r="A120" s="23">
        <v>39994</v>
      </c>
      <c r="B120" s="26">
        <f t="shared" ca="1" si="40"/>
        <v>269.08</v>
      </c>
      <c r="C120" s="26">
        <f t="shared" ca="1" si="40"/>
        <v>271.49</v>
      </c>
      <c r="D120" s="26">
        <f t="shared" ca="1" si="40"/>
        <v>259.3</v>
      </c>
      <c r="E120" s="26">
        <f t="shared" ca="1" si="40"/>
        <v>282.98</v>
      </c>
      <c r="F120" s="26">
        <f t="shared" ca="1" si="40"/>
        <v>228.9485</v>
      </c>
      <c r="G120" s="26">
        <f t="shared" ca="1" si="40"/>
        <v>252.23</v>
      </c>
      <c r="H120" s="26">
        <f t="shared" ca="1" si="40"/>
        <v>257.95</v>
      </c>
      <c r="I120" s="26">
        <f t="shared" ca="1" si="40"/>
        <v>282.67</v>
      </c>
      <c r="J120" s="26">
        <f t="shared" ca="1" si="40"/>
        <v>316.23</v>
      </c>
      <c r="K120" s="26">
        <f t="shared" ca="1" si="40"/>
        <v>867.39</v>
      </c>
      <c r="L120" s="26">
        <f t="shared" ca="1" si="40"/>
        <v>789.7595</v>
      </c>
      <c r="M120" s="26">
        <f t="shared" ca="1" si="40"/>
        <v>1398.31</v>
      </c>
      <c r="N120" s="26">
        <f t="shared" ca="1" si="40"/>
        <v>1531.83</v>
      </c>
      <c r="O120" s="26">
        <f t="shared" ca="1" si="40"/>
        <v>2104.3000000000002</v>
      </c>
      <c r="P120" s="26">
        <f t="shared" ca="1" si="40"/>
        <v>1763.75</v>
      </c>
      <c r="Q120" s="26">
        <f t="shared" ca="1" si="31"/>
        <v>1919.57</v>
      </c>
      <c r="R120" s="26">
        <f t="shared" ca="1" si="31"/>
        <v>154.81</v>
      </c>
      <c r="S120" s="26">
        <f t="shared" ca="1" si="31"/>
        <v>254.59</v>
      </c>
      <c r="T120" s="26">
        <f t="shared" ca="1" si="30"/>
        <v>685.85500000000002</v>
      </c>
      <c r="U120" s="26">
        <f t="shared" ca="1" si="41"/>
        <v>156.18729999999999</v>
      </c>
      <c r="V120" s="26">
        <f t="shared" ca="1" si="41"/>
        <v>157.49170000000001</v>
      </c>
      <c r="W120" s="26">
        <f t="shared" ca="1" si="41"/>
        <v>148.5086</v>
      </c>
      <c r="X120" s="26">
        <f t="shared" ca="1" si="41"/>
        <v>148.0042</v>
      </c>
      <c r="Y120" s="26">
        <f t="shared" ca="1" si="41"/>
        <v>150.44630000000001</v>
      </c>
      <c r="Z120" s="26">
        <f t="shared" ca="1" si="41"/>
        <v>156.16589999999999</v>
      </c>
      <c r="AA120" s="26">
        <f t="shared" ca="1" si="41"/>
        <v>160.05959999999999</v>
      </c>
      <c r="AB120" s="26">
        <f t="shared" ca="1" si="41"/>
        <v>157.35640000000001</v>
      </c>
      <c r="AC120" s="26">
        <f t="shared" ca="1" si="41"/>
        <v>154.0127</v>
      </c>
      <c r="AD120" s="26">
        <f t="shared" ca="1" si="41"/>
        <v>131.13999999999999</v>
      </c>
      <c r="AE120" s="26">
        <f t="shared" ca="1" si="39"/>
        <v>91.12</v>
      </c>
      <c r="AF120" s="26">
        <f t="shared" ca="1" si="39"/>
        <v>104.05</v>
      </c>
      <c r="AG120" s="26">
        <f t="shared" ca="1" si="39"/>
        <v>91.936000000000007</v>
      </c>
      <c r="AH120" s="26">
        <f t="shared" ca="1" si="39"/>
        <v>94.588399999999993</v>
      </c>
      <c r="AI120" s="25"/>
      <c r="AJ120" s="25"/>
      <c r="AK120" s="25"/>
      <c r="AL120" s="25"/>
      <c r="AM120" s="25"/>
      <c r="AN120" s="25"/>
      <c r="AO120" s="25"/>
      <c r="AP120" s="25"/>
      <c r="AQ120" s="25"/>
      <c r="AR120" s="25"/>
      <c r="AS120" s="25"/>
      <c r="AT120" s="25"/>
    </row>
    <row r="121" spans="1:46" x14ac:dyDescent="0.35">
      <c r="A121" s="23">
        <v>40025</v>
      </c>
      <c r="B121" s="26">
        <f t="shared" ca="1" si="40"/>
        <v>271.66000000000003</v>
      </c>
      <c r="C121" s="26">
        <f t="shared" ca="1" si="40"/>
        <v>279.5</v>
      </c>
      <c r="D121" s="26">
        <f t="shared" ca="1" si="40"/>
        <v>269.77</v>
      </c>
      <c r="E121" s="26">
        <f t="shared" ca="1" si="40"/>
        <v>296.26</v>
      </c>
      <c r="F121" s="26">
        <f t="shared" ca="1" si="40"/>
        <v>230.3871</v>
      </c>
      <c r="G121" s="26">
        <f t="shared" ca="1" si="40"/>
        <v>255.19</v>
      </c>
      <c r="H121" s="26">
        <f t="shared" ca="1" si="40"/>
        <v>262.13</v>
      </c>
      <c r="I121" s="26">
        <f t="shared" ca="1" si="40"/>
        <v>289.45999999999998</v>
      </c>
      <c r="J121" s="26">
        <f t="shared" ca="1" si="40"/>
        <v>326.45</v>
      </c>
      <c r="K121" s="26">
        <f t="shared" ca="1" si="40"/>
        <v>920.18</v>
      </c>
      <c r="L121" s="26">
        <f t="shared" ca="1" si="40"/>
        <v>836.33479999999997</v>
      </c>
      <c r="M121" s="26">
        <f t="shared" ca="1" si="40"/>
        <v>1509.59</v>
      </c>
      <c r="N121" s="26">
        <f t="shared" ca="1" si="40"/>
        <v>1537.7</v>
      </c>
      <c r="O121" s="26">
        <f t="shared" ca="1" si="40"/>
        <v>2117.02</v>
      </c>
      <c r="P121" s="26">
        <f t="shared" ca="1" si="40"/>
        <v>1824.13</v>
      </c>
      <c r="Q121" s="26">
        <f t="shared" ca="1" si="31"/>
        <v>2056.23</v>
      </c>
      <c r="R121" s="26">
        <f t="shared" ca="1" si="31"/>
        <v>166.63</v>
      </c>
      <c r="S121" s="26">
        <f t="shared" ca="1" si="31"/>
        <v>259.5</v>
      </c>
      <c r="T121" s="26">
        <f t="shared" ca="1" si="30"/>
        <v>685.97199999999998</v>
      </c>
      <c r="U121" s="26">
        <f t="shared" ca="1" si="41"/>
        <v>158.04480000000001</v>
      </c>
      <c r="V121" s="26">
        <f t="shared" ca="1" si="41"/>
        <v>160.69810000000001</v>
      </c>
      <c r="W121" s="26">
        <f t="shared" ca="1" si="41"/>
        <v>153.6687</v>
      </c>
      <c r="X121" s="26">
        <f t="shared" ca="1" si="41"/>
        <v>154.64420000000001</v>
      </c>
      <c r="Y121" s="26">
        <f t="shared" ca="1" si="41"/>
        <v>151.95660000000001</v>
      </c>
      <c r="Z121" s="26">
        <f t="shared" ca="1" si="41"/>
        <v>158.8219</v>
      </c>
      <c r="AA121" s="26">
        <f t="shared" ca="1" si="41"/>
        <v>163.63980000000001</v>
      </c>
      <c r="AB121" s="26">
        <f t="shared" ca="1" si="41"/>
        <v>161.31110000000001</v>
      </c>
      <c r="AC121" s="26">
        <f t="shared" ca="1" si="41"/>
        <v>157.82050000000001</v>
      </c>
      <c r="AD121" s="26">
        <f t="shared" ca="1" si="41"/>
        <v>141.72</v>
      </c>
      <c r="AE121" s="26">
        <f t="shared" ca="1" si="39"/>
        <v>94.57</v>
      </c>
      <c r="AF121" s="26">
        <f t="shared" ca="1" si="39"/>
        <v>112.06</v>
      </c>
      <c r="AG121" s="26">
        <f t="shared" ca="1" si="39"/>
        <v>95.891400000000004</v>
      </c>
      <c r="AH121" s="26">
        <f t="shared" ca="1" si="39"/>
        <v>97.465900000000005</v>
      </c>
      <c r="AI121" s="25"/>
      <c r="AJ121" s="25"/>
      <c r="AK121" s="25"/>
      <c r="AL121" s="25"/>
      <c r="AM121" s="25"/>
      <c r="AN121" s="25"/>
      <c r="AO121" s="25"/>
      <c r="AP121" s="25"/>
      <c r="AQ121" s="25"/>
      <c r="AR121" s="25"/>
      <c r="AS121" s="25"/>
      <c r="AT121" s="25"/>
    </row>
    <row r="122" spans="1:46" x14ac:dyDescent="0.35">
      <c r="A122" s="23">
        <v>40056</v>
      </c>
      <c r="B122" s="26">
        <f t="shared" ca="1" si="40"/>
        <v>273.87</v>
      </c>
      <c r="C122" s="26">
        <f t="shared" ca="1" si="40"/>
        <v>283.52999999999997</v>
      </c>
      <c r="D122" s="26">
        <f t="shared" ca="1" si="40"/>
        <v>274.77999999999997</v>
      </c>
      <c r="E122" s="26">
        <f t="shared" ca="1" si="40"/>
        <v>302.37</v>
      </c>
      <c r="F122" s="26">
        <f t="shared" ca="1" si="40"/>
        <v>231.64519999999999</v>
      </c>
      <c r="G122" s="26">
        <f t="shared" ca="1" si="40"/>
        <v>257.58999999999997</v>
      </c>
      <c r="H122" s="26">
        <f t="shared" ca="1" si="40"/>
        <v>265.32</v>
      </c>
      <c r="I122" s="26">
        <f t="shared" ca="1" si="40"/>
        <v>293.02999999999997</v>
      </c>
      <c r="J122" s="26">
        <f t="shared" ca="1" si="40"/>
        <v>331.69</v>
      </c>
      <c r="K122" s="26">
        <f t="shared" ca="1" si="40"/>
        <v>937.34</v>
      </c>
      <c r="L122" s="26">
        <f t="shared" ca="1" si="40"/>
        <v>849.529</v>
      </c>
      <c r="M122" s="26">
        <f t="shared" ca="1" si="40"/>
        <v>1581.2</v>
      </c>
      <c r="N122" s="26">
        <f t="shared" ca="1" si="40"/>
        <v>1548.5</v>
      </c>
      <c r="O122" s="26">
        <f t="shared" ca="1" si="40"/>
        <v>2156.92</v>
      </c>
      <c r="P122" s="26">
        <f t="shared" ca="1" si="40"/>
        <v>1855.11</v>
      </c>
      <c r="Q122" s="26">
        <f t="shared" ca="1" si="31"/>
        <v>2102.4</v>
      </c>
      <c r="R122" s="26">
        <f t="shared" ca="1" si="31"/>
        <v>170.81</v>
      </c>
      <c r="S122" s="26">
        <f t="shared" ca="1" si="31"/>
        <v>265.64</v>
      </c>
      <c r="T122" s="26">
        <f t="shared" ca="1" si="30"/>
        <v>686.14300000000003</v>
      </c>
      <c r="U122" s="26">
        <f t="shared" ca="1" si="41"/>
        <v>159.07140000000001</v>
      </c>
      <c r="V122" s="26">
        <f t="shared" ca="1" si="41"/>
        <v>161.90440000000001</v>
      </c>
      <c r="W122" s="26">
        <f t="shared" ca="1" si="41"/>
        <v>155.73140000000001</v>
      </c>
      <c r="X122" s="26">
        <f t="shared" ca="1" si="41"/>
        <v>157.57050000000001</v>
      </c>
      <c r="Y122" s="26">
        <f t="shared" ca="1" si="41"/>
        <v>152.18989999999999</v>
      </c>
      <c r="Z122" s="26">
        <f t="shared" ca="1" si="41"/>
        <v>159.59559999999999</v>
      </c>
      <c r="AA122" s="26">
        <f t="shared" ca="1" si="41"/>
        <v>164.7542</v>
      </c>
      <c r="AB122" s="26">
        <f t="shared" ca="1" si="41"/>
        <v>162.90190000000001</v>
      </c>
      <c r="AC122" s="26">
        <f t="shared" ca="1" si="41"/>
        <v>161.1396</v>
      </c>
      <c r="AD122" s="26">
        <f t="shared" ca="1" si="41"/>
        <v>146.6</v>
      </c>
      <c r="AE122" s="26">
        <f t="shared" ca="1" si="39"/>
        <v>94.63</v>
      </c>
      <c r="AF122" s="26">
        <f t="shared" ca="1" si="39"/>
        <v>111.41</v>
      </c>
      <c r="AG122" s="26">
        <f t="shared" ca="1" si="39"/>
        <v>95.734899999999996</v>
      </c>
      <c r="AH122" s="26">
        <f t="shared" ca="1" si="39"/>
        <v>98.200999999999993</v>
      </c>
      <c r="AI122" s="25"/>
      <c r="AJ122" s="25"/>
      <c r="AK122" s="25"/>
      <c r="AL122" s="25"/>
      <c r="AM122" s="25"/>
      <c r="AN122" s="25"/>
      <c r="AO122" s="25"/>
      <c r="AP122" s="25"/>
      <c r="AQ122" s="25"/>
      <c r="AR122" s="25"/>
      <c r="AS122" s="25"/>
      <c r="AT122" s="25"/>
    </row>
    <row r="123" spans="1:46" x14ac:dyDescent="0.35">
      <c r="A123" s="23">
        <v>40086</v>
      </c>
      <c r="B123" s="26">
        <f t="shared" ca="1" si="40"/>
        <v>276.14999999999998</v>
      </c>
      <c r="C123" s="26">
        <f t="shared" ca="1" si="40"/>
        <v>287.14999999999998</v>
      </c>
      <c r="D123" s="26">
        <f t="shared" ca="1" si="40"/>
        <v>279.64</v>
      </c>
      <c r="E123" s="26">
        <f t="shared" ca="1" si="40"/>
        <v>309.06</v>
      </c>
      <c r="F123" s="26">
        <f t="shared" ca="1" si="40"/>
        <v>232.65379999999999</v>
      </c>
      <c r="G123" s="26">
        <f t="shared" ca="1" si="40"/>
        <v>259.57</v>
      </c>
      <c r="H123" s="26">
        <f t="shared" ca="1" si="40"/>
        <v>268.16000000000003</v>
      </c>
      <c r="I123" s="26">
        <f t="shared" ca="1" si="40"/>
        <v>297.08999999999997</v>
      </c>
      <c r="J123" s="26">
        <f t="shared" ca="1" si="40"/>
        <v>338.77</v>
      </c>
      <c r="K123" s="26">
        <f t="shared" ca="1" si="40"/>
        <v>990.72</v>
      </c>
      <c r="L123" s="26">
        <f t="shared" ca="1" si="40"/>
        <v>896.2337</v>
      </c>
      <c r="M123" s="26">
        <f t="shared" ca="1" si="40"/>
        <v>1700.64</v>
      </c>
      <c r="N123" s="26">
        <f t="shared" ca="1" si="40"/>
        <v>1557.21</v>
      </c>
      <c r="O123" s="26">
        <f t="shared" ca="1" si="40"/>
        <v>2199.65</v>
      </c>
      <c r="P123" s="26">
        <f t="shared" ca="1" si="40"/>
        <v>1882.1</v>
      </c>
      <c r="Q123" s="26">
        <f t="shared" ca="1" si="31"/>
        <v>2160.31</v>
      </c>
      <c r="R123" s="26">
        <f t="shared" ca="1" si="31"/>
        <v>174.47</v>
      </c>
      <c r="S123" s="26">
        <f t="shared" ca="1" si="31"/>
        <v>270.62</v>
      </c>
      <c r="T123" s="26">
        <f t="shared" ca="1" si="30"/>
        <v>686.30799999999999</v>
      </c>
      <c r="U123" s="26">
        <f t="shared" ca="1" si="41"/>
        <v>158.92269999999999</v>
      </c>
      <c r="V123" s="26">
        <f t="shared" ca="1" si="41"/>
        <v>163.1036</v>
      </c>
      <c r="W123" s="26">
        <f t="shared" ca="1" si="41"/>
        <v>156.78440000000001</v>
      </c>
      <c r="X123" s="26">
        <f t="shared" ca="1" si="41"/>
        <v>159.9034</v>
      </c>
      <c r="Y123" s="26">
        <f t="shared" ca="1" si="41"/>
        <v>152.42310000000001</v>
      </c>
      <c r="Z123" s="26">
        <f t="shared" ca="1" si="41"/>
        <v>160.5676</v>
      </c>
      <c r="AA123" s="26">
        <f t="shared" ca="1" si="41"/>
        <v>165.86779999999999</v>
      </c>
      <c r="AB123" s="26">
        <f t="shared" ca="1" si="41"/>
        <v>163.8013</v>
      </c>
      <c r="AC123" s="26">
        <f t="shared" ca="1" si="41"/>
        <v>160.6943</v>
      </c>
      <c r="AD123" s="26">
        <f t="shared" ca="1" si="41"/>
        <v>157.47999999999999</v>
      </c>
      <c r="AE123" s="26">
        <f t="shared" ca="1" si="39"/>
        <v>98.14</v>
      </c>
      <c r="AF123" s="26">
        <f t="shared" ca="1" si="39"/>
        <v>117.75</v>
      </c>
      <c r="AG123" s="26">
        <f t="shared" ca="1" si="39"/>
        <v>99.749300000000005</v>
      </c>
      <c r="AH123" s="26">
        <f t="shared" ca="1" si="39"/>
        <v>101.30840000000001</v>
      </c>
      <c r="AI123" s="25"/>
      <c r="AJ123" s="25"/>
      <c r="AK123" s="25"/>
      <c r="AL123" s="25"/>
      <c r="AM123" s="25"/>
      <c r="AN123" s="25"/>
      <c r="AO123" s="25"/>
      <c r="AP123" s="25"/>
      <c r="AQ123" s="25"/>
      <c r="AR123" s="25"/>
      <c r="AS123" s="25"/>
      <c r="AT123" s="25"/>
    </row>
    <row r="124" spans="1:46" x14ac:dyDescent="0.35">
      <c r="A124" s="23">
        <v>40116</v>
      </c>
      <c r="B124" s="26">
        <f t="shared" ca="1" si="40"/>
        <v>277.35000000000002</v>
      </c>
      <c r="C124" s="26">
        <f t="shared" ca="1" si="40"/>
        <v>289.23</v>
      </c>
      <c r="D124" s="26">
        <f t="shared" ca="1" si="40"/>
        <v>281.7</v>
      </c>
      <c r="E124" s="26">
        <f t="shared" ca="1" si="40"/>
        <v>311.14</v>
      </c>
      <c r="F124" s="26">
        <f t="shared" ca="1" si="40"/>
        <v>233.57839999999999</v>
      </c>
      <c r="G124" s="26">
        <f t="shared" ca="1" si="40"/>
        <v>261.42</v>
      </c>
      <c r="H124" s="26">
        <f t="shared" ca="1" si="40"/>
        <v>270.43</v>
      </c>
      <c r="I124" s="26">
        <f t="shared" ca="1" si="40"/>
        <v>299</v>
      </c>
      <c r="J124" s="26">
        <f t="shared" ca="1" si="40"/>
        <v>336.57</v>
      </c>
      <c r="K124" s="26">
        <f t="shared" ca="1" si="40"/>
        <v>1008.5</v>
      </c>
      <c r="L124" s="26">
        <f t="shared" ca="1" si="40"/>
        <v>911.84799999999996</v>
      </c>
      <c r="M124" s="26">
        <f t="shared" ca="1" si="40"/>
        <v>1739.48</v>
      </c>
      <c r="N124" s="26">
        <f t="shared" ca="1" si="40"/>
        <v>1560.2</v>
      </c>
      <c r="O124" s="26">
        <f t="shared" ca="1" si="40"/>
        <v>2168.77</v>
      </c>
      <c r="P124" s="26">
        <f t="shared" ca="1" si="40"/>
        <v>1899.86</v>
      </c>
      <c r="Q124" s="26">
        <f t="shared" ca="1" si="31"/>
        <v>2159.9499999999998</v>
      </c>
      <c r="R124" s="26">
        <f t="shared" ca="1" si="31"/>
        <v>178.65</v>
      </c>
      <c r="S124" s="26">
        <f t="shared" ca="1" si="31"/>
        <v>273.75</v>
      </c>
      <c r="T124" s="26">
        <f t="shared" ca="1" si="30"/>
        <v>686.30799999999999</v>
      </c>
      <c r="U124" s="26">
        <f t="shared" ca="1" si="41"/>
        <v>159.536</v>
      </c>
      <c r="V124" s="26">
        <f t="shared" ca="1" si="41"/>
        <v>163.71190000000001</v>
      </c>
      <c r="W124" s="26">
        <f t="shared" ca="1" si="41"/>
        <v>157.93440000000001</v>
      </c>
      <c r="X124" s="26">
        <f t="shared" ca="1" si="41"/>
        <v>162.57499999999999</v>
      </c>
      <c r="Y124" s="26">
        <f t="shared" ca="1" si="41"/>
        <v>152.99979999999999</v>
      </c>
      <c r="Z124" s="26">
        <f t="shared" ca="1" si="41"/>
        <v>161.31360000000001</v>
      </c>
      <c r="AA124" s="26">
        <f t="shared" ca="1" si="41"/>
        <v>166.9641</v>
      </c>
      <c r="AB124" s="26">
        <f t="shared" ca="1" si="41"/>
        <v>165.0478</v>
      </c>
      <c r="AC124" s="26">
        <f t="shared" ca="1" si="41"/>
        <v>161.33340000000001</v>
      </c>
      <c r="AD124" s="26">
        <f t="shared" ca="1" si="41"/>
        <v>160.78</v>
      </c>
      <c r="AE124" s="26">
        <f t="shared" ca="1" si="39"/>
        <v>99.28</v>
      </c>
      <c r="AF124" s="26">
        <f t="shared" ca="1" si="39"/>
        <v>118.53</v>
      </c>
      <c r="AG124" s="26">
        <f t="shared" ca="1" si="39"/>
        <v>100.7426</v>
      </c>
      <c r="AH124" s="26">
        <f t="shared" ca="1" si="39"/>
        <v>103.1662</v>
      </c>
      <c r="AI124" s="25"/>
      <c r="AJ124" s="25"/>
      <c r="AK124" s="25"/>
      <c r="AL124" s="25"/>
      <c r="AM124" s="25"/>
      <c r="AN124" s="25"/>
      <c r="AO124" s="25"/>
      <c r="AP124" s="25"/>
      <c r="AQ124" s="25"/>
      <c r="AR124" s="25"/>
      <c r="AS124" s="25"/>
      <c r="AT124" s="25"/>
    </row>
    <row r="125" spans="1:46" x14ac:dyDescent="0.35">
      <c r="A125" s="23">
        <v>40147</v>
      </c>
      <c r="B125" s="26">
        <f t="shared" ca="1" si="40"/>
        <v>280.81</v>
      </c>
      <c r="C125" s="26">
        <f t="shared" ca="1" si="40"/>
        <v>292.87</v>
      </c>
      <c r="D125" s="26">
        <f t="shared" ca="1" si="40"/>
        <v>284.99</v>
      </c>
      <c r="E125" s="26">
        <f t="shared" ca="1" si="40"/>
        <v>317.01</v>
      </c>
      <c r="F125" s="26">
        <f t="shared" ca="1" si="40"/>
        <v>235.12389999999999</v>
      </c>
      <c r="G125" s="26">
        <f t="shared" ca="1" si="40"/>
        <v>264.91000000000003</v>
      </c>
      <c r="H125" s="26">
        <f t="shared" ca="1" si="40"/>
        <v>274.62</v>
      </c>
      <c r="I125" s="26">
        <f t="shared" ca="1" si="40"/>
        <v>304.08999999999997</v>
      </c>
      <c r="J125" s="26">
        <f t="shared" ca="1" si="40"/>
        <v>341.56</v>
      </c>
      <c r="K125" s="26">
        <f t="shared" ca="1" si="40"/>
        <v>1018.66</v>
      </c>
      <c r="L125" s="26">
        <f t="shared" ca="1" si="40"/>
        <v>921.16240000000005</v>
      </c>
      <c r="M125" s="26">
        <f t="shared" ca="1" si="40"/>
        <v>1754.78</v>
      </c>
      <c r="N125" s="26">
        <f t="shared" ca="1" si="40"/>
        <v>1580.99</v>
      </c>
      <c r="O125" s="26">
        <f t="shared" ca="1" si="40"/>
        <v>2206.4899999999998</v>
      </c>
      <c r="P125" s="26">
        <f ca="1">IFERROR(VLOOKUP($A125,INDIRECT("US!"&amp;P$3&amp;":"&amp;P$4),2,0),NA())</f>
        <v>1929.5</v>
      </c>
      <c r="Q125" s="26">
        <f t="shared" ca="1" si="31"/>
        <v>2182.41</v>
      </c>
      <c r="R125" s="26">
        <f t="shared" ca="1" si="31"/>
        <v>179.56</v>
      </c>
      <c r="S125" s="26">
        <f t="shared" ca="1" si="31"/>
        <v>274.47000000000003</v>
      </c>
      <c r="T125" s="26">
        <f t="shared" ca="1" si="30"/>
        <v>686.53399999999999</v>
      </c>
      <c r="U125" s="26">
        <f t="shared" ca="1" si="41"/>
        <v>160.14920000000001</v>
      </c>
      <c r="V125" s="26">
        <f t="shared" ca="1" si="41"/>
        <v>164.71190000000001</v>
      </c>
      <c r="W125" s="26">
        <f t="shared" ca="1" si="41"/>
        <v>158.48689999999999</v>
      </c>
      <c r="X125" s="26">
        <f t="shared" ca="1" si="41"/>
        <v>163.55549999999999</v>
      </c>
      <c r="Y125" s="26">
        <f t="shared" ca="1" si="41"/>
        <v>153.1969</v>
      </c>
      <c r="Z125" s="26">
        <f t="shared" ca="1" si="41"/>
        <v>162.12260000000001</v>
      </c>
      <c r="AA125" s="26">
        <f t="shared" ca="1" si="41"/>
        <v>167.87370000000001</v>
      </c>
      <c r="AB125" s="26">
        <f t="shared" ca="1" si="41"/>
        <v>166.054</v>
      </c>
      <c r="AC125" s="26">
        <f t="shared" ca="1" si="41"/>
        <v>162.31540000000001</v>
      </c>
      <c r="AD125" s="26">
        <f t="shared" ca="1" si="41"/>
        <v>160.91999999999999</v>
      </c>
      <c r="AE125" s="26">
        <f t="shared" ca="1" si="39"/>
        <v>101.86</v>
      </c>
      <c r="AF125" s="26">
        <f t="shared" ca="1" si="39"/>
        <v>118.5</v>
      </c>
      <c r="AG125" s="26">
        <f t="shared" ca="1" si="39"/>
        <v>103.0031</v>
      </c>
      <c r="AH125" s="26">
        <f t="shared" ca="1" si="39"/>
        <v>106.32850000000001</v>
      </c>
      <c r="AI125" s="25"/>
      <c r="AJ125" s="25"/>
      <c r="AK125" s="25"/>
      <c r="AL125" s="25"/>
      <c r="AM125" s="25"/>
      <c r="AN125" s="25"/>
      <c r="AO125" s="25"/>
      <c r="AP125" s="25"/>
      <c r="AQ125" s="25"/>
      <c r="AR125" s="25"/>
      <c r="AS125" s="25"/>
      <c r="AT125" s="25"/>
    </row>
    <row r="126" spans="1:46" x14ac:dyDescent="0.35">
      <c r="A126" s="23">
        <v>40178</v>
      </c>
      <c r="B126" s="26">
        <f t="shared" ref="B126:Q142" ca="1" si="42">IFERROR(VLOOKUP($A126,INDIRECT("US!"&amp;B$3&amp;":"&amp;B$4),2,0),NA())</f>
        <v>275.88</v>
      </c>
      <c r="C126" s="26">
        <f t="shared" ca="1" si="42"/>
        <v>288.52999999999997</v>
      </c>
      <c r="D126" s="26">
        <f t="shared" ca="1" si="42"/>
        <v>282.24</v>
      </c>
      <c r="E126" s="26">
        <f t="shared" ca="1" si="42"/>
        <v>315.60000000000002</v>
      </c>
      <c r="F126" s="26">
        <f t="shared" ca="1" si="42"/>
        <v>233.76159999999999</v>
      </c>
      <c r="G126" s="26">
        <f t="shared" ca="1" si="42"/>
        <v>261.37</v>
      </c>
      <c r="H126" s="26">
        <f t="shared" ca="1" si="42"/>
        <v>269.52999999999997</v>
      </c>
      <c r="I126" s="26">
        <f t="shared" ca="1" si="42"/>
        <v>297.14999999999998</v>
      </c>
      <c r="J126" s="26">
        <f t="shared" ca="1" si="42"/>
        <v>330.28</v>
      </c>
      <c r="K126" s="26">
        <f t="shared" ca="1" si="42"/>
        <v>1052.08</v>
      </c>
      <c r="L126" s="26">
        <f t="shared" ca="1" si="42"/>
        <v>950.37279999999998</v>
      </c>
      <c r="M126" s="26">
        <f t="shared" ca="1" si="42"/>
        <v>1830.13</v>
      </c>
      <c r="N126" s="26">
        <f t="shared" ca="1" si="42"/>
        <v>1547.74</v>
      </c>
      <c r="O126" s="26">
        <f t="shared" ca="1" si="42"/>
        <v>2082.3200000000002</v>
      </c>
      <c r="P126" s="26">
        <f t="shared" ca="1" si="42"/>
        <v>1917.69</v>
      </c>
      <c r="Q126" s="26">
        <f t="shared" ca="1" si="31"/>
        <v>2154.4</v>
      </c>
      <c r="R126" s="26">
        <f t="shared" ca="1" si="31"/>
        <v>180.18</v>
      </c>
      <c r="S126" s="26">
        <f t="shared" ca="1" si="31"/>
        <v>274.23</v>
      </c>
      <c r="T126" s="26">
        <f t="shared" ca="1" si="30"/>
        <v>686.58900000000006</v>
      </c>
      <c r="U126" s="26">
        <f t="shared" ref="U126:AD135" ca="1" si="43">IFERROR(VLOOKUP($A126,INDIRECT("EU!"&amp;U$3&amp;":"&amp;U$4),2,0),NA())</f>
        <v>159.47819999999999</v>
      </c>
      <c r="V126" s="26">
        <f t="shared" ca="1" si="43"/>
        <v>164.40870000000001</v>
      </c>
      <c r="W126" s="26">
        <f t="shared" ca="1" si="43"/>
        <v>157.7253</v>
      </c>
      <c r="X126" s="26">
        <f t="shared" ca="1" si="43"/>
        <v>164.3484</v>
      </c>
      <c r="Y126" s="26">
        <f t="shared" ca="1" si="43"/>
        <v>153.7124</v>
      </c>
      <c r="Z126" s="26">
        <f t="shared" ca="1" si="43"/>
        <v>162.21549999999999</v>
      </c>
      <c r="AA126" s="26">
        <f t="shared" ca="1" si="43"/>
        <v>167.50739999999999</v>
      </c>
      <c r="AB126" s="26">
        <f t="shared" ca="1" si="43"/>
        <v>164.7867</v>
      </c>
      <c r="AC126" s="26">
        <f t="shared" ca="1" si="43"/>
        <v>160.1283</v>
      </c>
      <c r="AD126" s="26">
        <f t="shared" ca="1" si="43"/>
        <v>164.32</v>
      </c>
      <c r="AE126" s="26">
        <f t="shared" ref="AE126:AH145" ca="1" si="44">IFERROR(VLOOKUP($A126,INDIRECT("EM!"&amp;AE$3&amp;":"&amp;AE$4),2,0),NA())</f>
        <v>101.39</v>
      </c>
      <c r="AF126" s="26">
        <f t="shared" ca="1" si="44"/>
        <v>120.68</v>
      </c>
      <c r="AG126" s="26">
        <f t="shared" ca="1" si="44"/>
        <v>102.745</v>
      </c>
      <c r="AH126" s="26">
        <f t="shared" ca="1" si="44"/>
        <v>105.99679999999999</v>
      </c>
      <c r="AI126" s="25"/>
      <c r="AJ126" s="25"/>
      <c r="AK126" s="25"/>
      <c r="AL126" s="25"/>
      <c r="AM126" s="25"/>
      <c r="AN126" s="25"/>
      <c r="AO126" s="25"/>
      <c r="AP126" s="25"/>
      <c r="AQ126" s="25"/>
      <c r="AR126" s="25"/>
      <c r="AS126" s="25"/>
      <c r="AT126" s="25"/>
    </row>
    <row r="127" spans="1:46" x14ac:dyDescent="0.35">
      <c r="A127" s="23">
        <v>40207</v>
      </c>
      <c r="B127" s="26">
        <f t="shared" ca="1" si="42"/>
        <v>279.91000000000003</v>
      </c>
      <c r="C127" s="26">
        <f t="shared" ca="1" si="42"/>
        <v>292.88</v>
      </c>
      <c r="D127" s="26">
        <f t="shared" ca="1" si="42"/>
        <v>286.92</v>
      </c>
      <c r="E127" s="26">
        <f t="shared" ca="1" si="42"/>
        <v>321.95</v>
      </c>
      <c r="F127" s="26">
        <f t="shared" ca="1" si="42"/>
        <v>235.5959</v>
      </c>
      <c r="G127" s="26">
        <f t="shared" ca="1" si="42"/>
        <v>265.13</v>
      </c>
      <c r="H127" s="26">
        <f t="shared" ca="1" si="42"/>
        <v>274.61</v>
      </c>
      <c r="I127" s="26">
        <f t="shared" ca="1" si="42"/>
        <v>302.92</v>
      </c>
      <c r="J127" s="26">
        <f t="shared" ca="1" si="42"/>
        <v>336.45</v>
      </c>
      <c r="K127" s="26">
        <f t="shared" ca="1" si="42"/>
        <v>1065.3900000000001</v>
      </c>
      <c r="L127" s="26">
        <f t="shared" ca="1" si="42"/>
        <v>960.90250000000003</v>
      </c>
      <c r="M127" s="26">
        <f t="shared" ca="1" si="42"/>
        <v>1881.19</v>
      </c>
      <c r="N127" s="26">
        <f t="shared" ca="1" si="42"/>
        <v>1569.68</v>
      </c>
      <c r="O127" s="26">
        <f t="shared" ca="1" si="42"/>
        <v>2136.5100000000002</v>
      </c>
      <c r="P127" s="26">
        <f t="shared" ca="1" si="42"/>
        <v>1949.48</v>
      </c>
      <c r="Q127" s="26">
        <f t="shared" ca="1" si="31"/>
        <v>2187.85</v>
      </c>
      <c r="R127" s="26">
        <f t="shared" ca="1" si="31"/>
        <v>188.33</v>
      </c>
      <c r="S127" s="26">
        <f t="shared" ca="1" si="31"/>
        <v>278.83</v>
      </c>
      <c r="T127" s="26">
        <f t="shared" ca="1" si="30"/>
        <v>686.58900000000006</v>
      </c>
      <c r="U127" s="26">
        <f t="shared" ca="1" si="43"/>
        <v>161.89760000000001</v>
      </c>
      <c r="V127" s="26">
        <f t="shared" ca="1" si="43"/>
        <v>165.50200000000001</v>
      </c>
      <c r="W127" s="26">
        <f t="shared" ca="1" si="43"/>
        <v>161.3492</v>
      </c>
      <c r="X127" s="26">
        <f t="shared" ca="1" si="43"/>
        <v>165.0008</v>
      </c>
      <c r="Y127" s="26">
        <f t="shared" ca="1" si="43"/>
        <v>154.73699999999999</v>
      </c>
      <c r="Z127" s="26">
        <f t="shared" ca="1" si="43"/>
        <v>163.97659999999999</v>
      </c>
      <c r="AA127" s="26">
        <f t="shared" ca="1" si="43"/>
        <v>170.12360000000001</v>
      </c>
      <c r="AB127" s="26">
        <f t="shared" ca="1" si="43"/>
        <v>167.19880000000001</v>
      </c>
      <c r="AC127" s="26">
        <f t="shared" ca="1" si="43"/>
        <v>163.72749999999999</v>
      </c>
      <c r="AD127" s="26">
        <f t="shared" ca="1" si="43"/>
        <v>169.37</v>
      </c>
      <c r="AE127" s="26">
        <f t="shared" ca="1" si="44"/>
        <v>100.87</v>
      </c>
      <c r="AF127" s="26">
        <f t="shared" ca="1" si="44"/>
        <v>124.06</v>
      </c>
      <c r="AG127" s="26">
        <f t="shared" ca="1" si="44"/>
        <v>102.2544</v>
      </c>
      <c r="AH127" s="26">
        <f t="shared" ca="1" si="44"/>
        <v>107.3796</v>
      </c>
      <c r="AI127" s="25"/>
      <c r="AJ127" s="25"/>
      <c r="AK127" s="25"/>
      <c r="AL127" s="25"/>
      <c r="AM127" s="25"/>
      <c r="AN127" s="25"/>
      <c r="AO127" s="25"/>
      <c r="AP127" s="25"/>
      <c r="AQ127" s="25"/>
      <c r="AR127" s="25"/>
      <c r="AS127" s="25"/>
      <c r="AT127" s="25"/>
    </row>
    <row r="128" spans="1:46" x14ac:dyDescent="0.35">
      <c r="A128" s="23">
        <v>40235</v>
      </c>
      <c r="B128" s="26">
        <f t="shared" ca="1" si="42"/>
        <v>280.87</v>
      </c>
      <c r="C128" s="26">
        <f t="shared" ca="1" si="42"/>
        <v>294.72000000000003</v>
      </c>
      <c r="D128" s="26">
        <f t="shared" ca="1" si="42"/>
        <v>287.82</v>
      </c>
      <c r="E128" s="26">
        <f t="shared" ca="1" si="42"/>
        <v>323.92</v>
      </c>
      <c r="F128" s="26">
        <f t="shared" ca="1" si="42"/>
        <v>236.0626</v>
      </c>
      <c r="G128" s="26">
        <f t="shared" ca="1" si="42"/>
        <v>265.92</v>
      </c>
      <c r="H128" s="26">
        <f t="shared" ca="1" si="42"/>
        <v>275.88</v>
      </c>
      <c r="I128" s="26">
        <f t="shared" ca="1" si="42"/>
        <v>304.79000000000002</v>
      </c>
      <c r="J128" s="26">
        <f t="shared" ca="1" si="42"/>
        <v>337.64</v>
      </c>
      <c r="K128" s="26">
        <f t="shared" ca="1" si="42"/>
        <v>1067.25</v>
      </c>
      <c r="L128" s="26">
        <f t="shared" ca="1" si="42"/>
        <v>963.13469999999995</v>
      </c>
      <c r="M128" s="26">
        <f t="shared" ca="1" si="42"/>
        <v>1873.62</v>
      </c>
      <c r="N128" s="26">
        <f t="shared" ca="1" si="42"/>
        <v>1576.2</v>
      </c>
      <c r="O128" s="26">
        <f t="shared" ca="1" si="42"/>
        <v>2142.2800000000002</v>
      </c>
      <c r="P128" s="26">
        <f t="shared" ca="1" si="42"/>
        <v>1957.52</v>
      </c>
      <c r="Q128" s="26">
        <f t="shared" ca="1" si="31"/>
        <v>2191.85</v>
      </c>
      <c r="R128" s="26">
        <f t="shared" ca="1" si="31"/>
        <v>191.89</v>
      </c>
      <c r="S128" s="26">
        <f t="shared" ca="1" si="31"/>
        <v>280.17</v>
      </c>
      <c r="T128" s="26">
        <f t="shared" ca="1" si="30"/>
        <v>686.63099999999997</v>
      </c>
      <c r="U128" s="26">
        <f t="shared" ca="1" si="43"/>
        <v>162.34469999999999</v>
      </c>
      <c r="V128" s="26">
        <f t="shared" ca="1" si="43"/>
        <v>166.96729999999999</v>
      </c>
      <c r="W128" s="26">
        <f t="shared" ca="1" si="43"/>
        <v>161.58439999999999</v>
      </c>
      <c r="X128" s="26">
        <f t="shared" ca="1" si="43"/>
        <v>165.88130000000001</v>
      </c>
      <c r="Y128" s="26">
        <f t="shared" ca="1" si="43"/>
        <v>155.45320000000001</v>
      </c>
      <c r="Z128" s="26">
        <f t="shared" ca="1" si="43"/>
        <v>165.23150000000001</v>
      </c>
      <c r="AA128" s="26">
        <f t="shared" ca="1" si="43"/>
        <v>171.3304</v>
      </c>
      <c r="AB128" s="26">
        <f t="shared" ca="1" si="43"/>
        <v>168.46940000000001</v>
      </c>
      <c r="AC128" s="26">
        <f t="shared" ca="1" si="43"/>
        <v>162.98519999999999</v>
      </c>
      <c r="AD128" s="26">
        <f t="shared" ca="1" si="43"/>
        <v>169.83</v>
      </c>
      <c r="AE128" s="26">
        <f t="shared" ca="1" si="44"/>
        <v>102.37</v>
      </c>
      <c r="AF128" s="26">
        <f t="shared" ca="1" si="44"/>
        <v>122.68</v>
      </c>
      <c r="AG128" s="26">
        <f t="shared" ca="1" si="44"/>
        <v>103.4755</v>
      </c>
      <c r="AH128" s="26">
        <f t="shared" ca="1" si="44"/>
        <v>109.119</v>
      </c>
      <c r="AI128" s="25"/>
      <c r="AJ128" s="25"/>
      <c r="AK128" s="25"/>
      <c r="AL128" s="25"/>
      <c r="AM128" s="25"/>
      <c r="AN128" s="25"/>
      <c r="AO128" s="25"/>
      <c r="AP128" s="25"/>
      <c r="AQ128" s="25"/>
      <c r="AR128" s="25"/>
      <c r="AS128" s="25"/>
      <c r="AT128" s="25"/>
    </row>
    <row r="129" spans="1:46" x14ac:dyDescent="0.35">
      <c r="A129" s="23">
        <v>40268</v>
      </c>
      <c r="B129" s="26">
        <f t="shared" ca="1" si="42"/>
        <v>280.02999999999997</v>
      </c>
      <c r="C129" s="26">
        <f t="shared" ca="1" si="42"/>
        <v>295.83</v>
      </c>
      <c r="D129" s="26">
        <f t="shared" ca="1" si="42"/>
        <v>289.3</v>
      </c>
      <c r="E129" s="26">
        <f t="shared" ca="1" si="42"/>
        <v>325.85000000000002</v>
      </c>
      <c r="F129" s="26">
        <f t="shared" ca="1" si="42"/>
        <v>235.9873</v>
      </c>
      <c r="G129" s="26">
        <f t="shared" ca="1" si="42"/>
        <v>265.89</v>
      </c>
      <c r="H129" s="26">
        <f t="shared" ca="1" si="42"/>
        <v>276.14999999999998</v>
      </c>
      <c r="I129" s="26">
        <f t="shared" ca="1" si="42"/>
        <v>304.02999999999997</v>
      </c>
      <c r="J129" s="26">
        <f t="shared" ca="1" si="42"/>
        <v>335.08</v>
      </c>
      <c r="K129" s="26">
        <f t="shared" ca="1" si="42"/>
        <v>1100.71</v>
      </c>
      <c r="L129" s="26">
        <f t="shared" ca="1" si="42"/>
        <v>992.20140000000004</v>
      </c>
      <c r="M129" s="26">
        <f t="shared" ca="1" si="42"/>
        <v>1955.48</v>
      </c>
      <c r="N129" s="26">
        <f t="shared" ca="1" si="42"/>
        <v>1565.42</v>
      </c>
      <c r="O129" s="26">
        <f t="shared" ca="1" si="42"/>
        <v>2101.6</v>
      </c>
      <c r="P129" s="26">
        <f t="shared" ca="1" si="42"/>
        <v>1965.24</v>
      </c>
      <c r="Q129" s="26">
        <f t="shared" ca="1" si="31"/>
        <v>2192.09</v>
      </c>
      <c r="R129" s="26">
        <f t="shared" ca="1" si="31"/>
        <v>196.59</v>
      </c>
      <c r="S129" s="26">
        <f t="shared" ca="1" si="31"/>
        <v>280.33</v>
      </c>
      <c r="T129" s="26">
        <f t="shared" ca="1" si="30"/>
        <v>686.68200000000002</v>
      </c>
      <c r="U129" s="26">
        <f t="shared" ca="1" si="43"/>
        <v>163.488</v>
      </c>
      <c r="V129" s="26">
        <f t="shared" ca="1" si="43"/>
        <v>168.40209999999999</v>
      </c>
      <c r="W129" s="26">
        <f t="shared" ca="1" si="43"/>
        <v>164.23419999999999</v>
      </c>
      <c r="X129" s="26">
        <f t="shared" ca="1" si="43"/>
        <v>168.74369999999999</v>
      </c>
      <c r="Y129" s="26">
        <f t="shared" ca="1" si="43"/>
        <v>156.16640000000001</v>
      </c>
      <c r="Z129" s="26">
        <f t="shared" ca="1" si="43"/>
        <v>166.4786</v>
      </c>
      <c r="AA129" s="26">
        <f t="shared" ca="1" si="43"/>
        <v>173.1249</v>
      </c>
      <c r="AB129" s="26">
        <f t="shared" ca="1" si="43"/>
        <v>170.37049999999999</v>
      </c>
      <c r="AC129" s="26">
        <f t="shared" ca="1" si="43"/>
        <v>165.4512</v>
      </c>
      <c r="AD129" s="26">
        <f t="shared" ca="1" si="43"/>
        <v>177.85</v>
      </c>
      <c r="AE129" s="26">
        <f t="shared" ca="1" si="44"/>
        <v>106.08</v>
      </c>
      <c r="AF129" s="26">
        <f t="shared" ca="1" si="44"/>
        <v>128.13999999999999</v>
      </c>
      <c r="AG129" s="26">
        <f t="shared" ca="1" si="44"/>
        <v>107.0249</v>
      </c>
      <c r="AH129" s="26">
        <f t="shared" ca="1" si="44"/>
        <v>114.88460000000001</v>
      </c>
      <c r="AI129" s="25"/>
      <c r="AJ129" s="25"/>
      <c r="AK129" s="25"/>
      <c r="AL129" s="25"/>
      <c r="AM129" s="25"/>
      <c r="AN129" s="25"/>
      <c r="AO129" s="25"/>
      <c r="AP129" s="25"/>
      <c r="AQ129" s="25"/>
      <c r="AR129" s="25"/>
      <c r="AS129" s="25"/>
      <c r="AT129" s="25"/>
    </row>
    <row r="130" spans="1:46" x14ac:dyDescent="0.35">
      <c r="A130" s="23">
        <v>40298</v>
      </c>
      <c r="B130" s="26">
        <f t="shared" ca="1" si="42"/>
        <v>282.25</v>
      </c>
      <c r="C130" s="26">
        <f t="shared" ca="1" si="42"/>
        <v>301.05</v>
      </c>
      <c r="D130" s="26">
        <f t="shared" ca="1" si="42"/>
        <v>294.39</v>
      </c>
      <c r="E130" s="26">
        <f t="shared" ca="1" si="42"/>
        <v>333.1</v>
      </c>
      <c r="F130" s="26">
        <f t="shared" ca="1" si="42"/>
        <v>236.69470000000001</v>
      </c>
      <c r="G130" s="26">
        <f t="shared" ca="1" si="42"/>
        <v>267.72000000000003</v>
      </c>
      <c r="H130" s="26">
        <f t="shared" ca="1" si="42"/>
        <v>278.93</v>
      </c>
      <c r="I130" s="26">
        <f t="shared" ca="1" si="42"/>
        <v>308.37</v>
      </c>
      <c r="J130" s="26">
        <f t="shared" ca="1" si="42"/>
        <v>342.98</v>
      </c>
      <c r="K130" s="26">
        <f t="shared" ca="1" si="42"/>
        <v>1126.51</v>
      </c>
      <c r="L130" s="26">
        <f t="shared" ca="1" si="42"/>
        <v>1013.986</v>
      </c>
      <c r="M130" s="26">
        <f t="shared" ca="1" si="42"/>
        <v>2028.66</v>
      </c>
      <c r="N130" s="26">
        <f t="shared" ca="1" si="42"/>
        <v>1577.67</v>
      </c>
      <c r="O130" s="26">
        <f t="shared" ca="1" si="42"/>
        <v>2160.31</v>
      </c>
      <c r="P130" s="26">
        <f t="shared" ca="1" si="42"/>
        <v>1991.56</v>
      </c>
      <c r="Q130" s="26">
        <f t="shared" ca="1" si="31"/>
        <v>2263.91</v>
      </c>
      <c r="R130" s="26">
        <f t="shared" ca="1" si="31"/>
        <v>201.57</v>
      </c>
      <c r="S130" s="26">
        <f t="shared" ca="1" si="31"/>
        <v>281.88</v>
      </c>
      <c r="T130" s="26">
        <f t="shared" ca="1" si="30"/>
        <v>686.74300000000005</v>
      </c>
      <c r="U130" s="26">
        <f t="shared" ca="1" si="43"/>
        <v>165.15819999999999</v>
      </c>
      <c r="V130" s="26">
        <f t="shared" ca="1" si="43"/>
        <v>167.8519</v>
      </c>
      <c r="W130" s="26">
        <f t="shared" ca="1" si="43"/>
        <v>165.30690000000001</v>
      </c>
      <c r="X130" s="26">
        <f t="shared" ca="1" si="43"/>
        <v>162.59559999999999</v>
      </c>
      <c r="Y130" s="26">
        <f t="shared" ca="1" si="43"/>
        <v>156.3295</v>
      </c>
      <c r="Z130" s="26">
        <f t="shared" ca="1" si="43"/>
        <v>166.71090000000001</v>
      </c>
      <c r="AA130" s="26">
        <f t="shared" ca="1" si="43"/>
        <v>173.70830000000001</v>
      </c>
      <c r="AB130" s="26">
        <f t="shared" ca="1" si="43"/>
        <v>170.65119999999999</v>
      </c>
      <c r="AC130" s="26">
        <f t="shared" ca="1" si="43"/>
        <v>166.9365</v>
      </c>
      <c r="AD130" s="26">
        <f t="shared" ca="1" si="43"/>
        <v>180.33</v>
      </c>
      <c r="AE130" s="26">
        <f t="shared" ca="1" si="44"/>
        <v>107.63</v>
      </c>
      <c r="AF130" s="26">
        <f t="shared" ca="1" si="44"/>
        <v>131.54</v>
      </c>
      <c r="AG130" s="26">
        <f t="shared" ca="1" si="44"/>
        <v>108.5416</v>
      </c>
      <c r="AH130" s="26">
        <f t="shared" ca="1" si="44"/>
        <v>117.6829</v>
      </c>
      <c r="AI130" s="25"/>
      <c r="AJ130" s="25"/>
      <c r="AK130" s="25"/>
      <c r="AL130" s="25"/>
      <c r="AM130" s="25"/>
      <c r="AN130" s="25"/>
      <c r="AO130" s="25"/>
      <c r="AP130" s="25"/>
      <c r="AQ130" s="25"/>
      <c r="AR130" s="25"/>
      <c r="AS130" s="25"/>
      <c r="AT130" s="25"/>
    </row>
    <row r="131" spans="1:46" x14ac:dyDescent="0.35">
      <c r="A131" s="23">
        <v>40329</v>
      </c>
      <c r="B131" s="26">
        <f t="shared" ca="1" si="42"/>
        <v>285.77999999999997</v>
      </c>
      <c r="C131" s="26">
        <f t="shared" ca="1" si="42"/>
        <v>300.19</v>
      </c>
      <c r="D131" s="26">
        <f t="shared" ca="1" si="42"/>
        <v>293.05</v>
      </c>
      <c r="E131" s="26">
        <f t="shared" ca="1" si="42"/>
        <v>329.8</v>
      </c>
      <c r="F131" s="26">
        <f t="shared" ca="1" si="42"/>
        <v>237.32169999999999</v>
      </c>
      <c r="G131" s="26">
        <f t="shared" ca="1" si="42"/>
        <v>269.49</v>
      </c>
      <c r="H131" s="26">
        <f t="shared" ca="1" si="42"/>
        <v>281.69</v>
      </c>
      <c r="I131" s="26">
        <f t="shared" ca="1" si="42"/>
        <v>312.18</v>
      </c>
      <c r="J131" s="26">
        <f t="shared" ca="1" si="42"/>
        <v>347.73</v>
      </c>
      <c r="K131" s="26">
        <f t="shared" ca="1" si="42"/>
        <v>1086.03</v>
      </c>
      <c r="L131" s="26">
        <f t="shared" ca="1" si="42"/>
        <v>978.47640000000001</v>
      </c>
      <c r="M131" s="26">
        <f t="shared" ca="1" si="42"/>
        <v>1938.01</v>
      </c>
      <c r="N131" s="26">
        <f t="shared" ca="1" si="42"/>
        <v>1598.41</v>
      </c>
      <c r="O131" s="26">
        <f t="shared" ca="1" si="42"/>
        <v>2252.92</v>
      </c>
      <c r="P131" s="26">
        <f t="shared" ca="1" si="42"/>
        <v>1984.81</v>
      </c>
      <c r="Q131" s="26">
        <f t="shared" ca="1" si="31"/>
        <v>2236.9699999999998</v>
      </c>
      <c r="R131" s="26">
        <f t="shared" ca="1" si="31"/>
        <v>198.2</v>
      </c>
      <c r="S131" s="26">
        <f t="shared" ca="1" si="31"/>
        <v>283.31</v>
      </c>
      <c r="T131" s="26">
        <f t="shared" ca="1" si="30"/>
        <v>686.84799999999996</v>
      </c>
      <c r="U131" s="26">
        <f t="shared" ca="1" si="43"/>
        <v>168.6953</v>
      </c>
      <c r="V131" s="26">
        <f t="shared" ca="1" si="43"/>
        <v>168.39490000000001</v>
      </c>
      <c r="W131" s="26">
        <f t="shared" ca="1" si="43"/>
        <v>165.12989999999999</v>
      </c>
      <c r="X131" s="26">
        <f t="shared" ca="1" si="43"/>
        <v>165.33439999999999</v>
      </c>
      <c r="Y131" s="26">
        <f t="shared" ca="1" si="43"/>
        <v>157.16640000000001</v>
      </c>
      <c r="Z131" s="26">
        <f t="shared" ca="1" si="43"/>
        <v>168.24080000000001</v>
      </c>
      <c r="AA131" s="26">
        <f t="shared" ca="1" si="43"/>
        <v>176.01079999999999</v>
      </c>
      <c r="AB131" s="26">
        <f t="shared" ca="1" si="43"/>
        <v>173.6867</v>
      </c>
      <c r="AC131" s="26">
        <f t="shared" ca="1" si="43"/>
        <v>171.77850000000001</v>
      </c>
      <c r="AD131" s="26">
        <f t="shared" ca="1" si="43"/>
        <v>172.51</v>
      </c>
      <c r="AE131" s="26">
        <f t="shared" ca="1" si="44"/>
        <v>101.53</v>
      </c>
      <c r="AF131" s="26">
        <f t="shared" ca="1" si="44"/>
        <v>127.11</v>
      </c>
      <c r="AG131" s="26">
        <f t="shared" ca="1" si="44"/>
        <v>102.5128</v>
      </c>
      <c r="AH131" s="26">
        <f t="shared" ca="1" si="44"/>
        <v>111.9569</v>
      </c>
      <c r="AI131" s="25"/>
      <c r="AJ131" s="25"/>
      <c r="AK131" s="25"/>
      <c r="AL131" s="25"/>
      <c r="AM131" s="25"/>
      <c r="AN131" s="25"/>
      <c r="AO131" s="25"/>
      <c r="AP131" s="25"/>
      <c r="AQ131" s="25"/>
      <c r="AR131" s="25"/>
      <c r="AS131" s="25"/>
      <c r="AT131" s="25"/>
    </row>
    <row r="132" spans="1:46" x14ac:dyDescent="0.35">
      <c r="A132" s="23">
        <v>40359</v>
      </c>
      <c r="B132" s="26">
        <f t="shared" ca="1" si="42"/>
        <v>289.89</v>
      </c>
      <c r="C132" s="26">
        <f t="shared" ca="1" si="42"/>
        <v>305.74</v>
      </c>
      <c r="D132" s="26">
        <f t="shared" ca="1" si="42"/>
        <v>299.64</v>
      </c>
      <c r="E132" s="26">
        <f t="shared" ca="1" si="42"/>
        <v>336.15</v>
      </c>
      <c r="F132" s="26">
        <f t="shared" ca="1" si="42"/>
        <v>238.53530000000001</v>
      </c>
      <c r="G132" s="26">
        <f t="shared" ca="1" si="42"/>
        <v>272.41000000000003</v>
      </c>
      <c r="H132" s="26">
        <f t="shared" ca="1" si="42"/>
        <v>286.02999999999997</v>
      </c>
      <c r="I132" s="26">
        <f t="shared" ca="1" si="42"/>
        <v>319.56</v>
      </c>
      <c r="J132" s="26">
        <f t="shared" ca="1" si="42"/>
        <v>361.55</v>
      </c>
      <c r="K132" s="26">
        <f t="shared" ca="1" si="42"/>
        <v>1099.55</v>
      </c>
      <c r="L132" s="26">
        <f t="shared" ca="1" si="42"/>
        <v>990.4502</v>
      </c>
      <c r="M132" s="26">
        <f t="shared" ca="1" si="42"/>
        <v>1966.23</v>
      </c>
      <c r="N132" s="26">
        <f t="shared" ca="1" si="42"/>
        <v>1621.24</v>
      </c>
      <c r="O132" s="26">
        <f t="shared" ca="1" si="42"/>
        <v>2357.2800000000002</v>
      </c>
      <c r="P132" s="26">
        <f t="shared" ca="1" si="42"/>
        <v>2014.6</v>
      </c>
      <c r="Q132" s="26">
        <f t="shared" ca="1" si="42"/>
        <v>2326.63</v>
      </c>
      <c r="R132" s="26">
        <f t="shared" ca="1" si="31"/>
        <v>202.05</v>
      </c>
      <c r="S132" s="26">
        <f t="shared" ca="1" si="31"/>
        <v>287.44</v>
      </c>
      <c r="T132" s="26">
        <f t="shared" ca="1" si="30"/>
        <v>686.928</v>
      </c>
      <c r="U132" s="26">
        <f t="shared" ca="1" si="43"/>
        <v>170.37049999999999</v>
      </c>
      <c r="V132" s="26">
        <f t="shared" ca="1" si="43"/>
        <v>168.2012</v>
      </c>
      <c r="W132" s="26">
        <f t="shared" ca="1" si="43"/>
        <v>166.53899999999999</v>
      </c>
      <c r="X132" s="26">
        <f t="shared" ca="1" si="43"/>
        <v>161.4169</v>
      </c>
      <c r="Y132" s="26">
        <f t="shared" ca="1" si="43"/>
        <v>157.6686</v>
      </c>
      <c r="Z132" s="26">
        <f t="shared" ca="1" si="43"/>
        <v>168.70150000000001</v>
      </c>
      <c r="AA132" s="26">
        <f t="shared" ca="1" si="43"/>
        <v>176.7106</v>
      </c>
      <c r="AB132" s="26">
        <f t="shared" ca="1" si="43"/>
        <v>174.2022</v>
      </c>
      <c r="AC132" s="26">
        <f t="shared" ca="1" si="43"/>
        <v>173.70910000000001</v>
      </c>
      <c r="AD132" s="26">
        <f t="shared" ca="1" si="43"/>
        <v>173.25</v>
      </c>
      <c r="AE132" s="26">
        <f t="shared" ca="1" si="44"/>
        <v>102.05</v>
      </c>
      <c r="AF132" s="26">
        <f t="shared" ca="1" si="44"/>
        <v>130.19</v>
      </c>
      <c r="AG132" s="26">
        <f t="shared" ca="1" si="44"/>
        <v>102.95740000000001</v>
      </c>
      <c r="AH132" s="26">
        <f t="shared" ca="1" si="44"/>
        <v>114.3364</v>
      </c>
      <c r="AI132" s="25"/>
      <c r="AJ132" s="25"/>
      <c r="AK132" s="25"/>
      <c r="AL132" s="25"/>
      <c r="AM132" s="25"/>
      <c r="AN132" s="25"/>
      <c r="AO132" s="25"/>
      <c r="AP132" s="25"/>
      <c r="AQ132" s="25"/>
      <c r="AR132" s="25"/>
      <c r="AS132" s="25"/>
      <c r="AT132" s="25"/>
    </row>
    <row r="133" spans="1:46" x14ac:dyDescent="0.35">
      <c r="A133" s="23">
        <v>40389</v>
      </c>
      <c r="B133" s="26">
        <f t="shared" ca="1" si="42"/>
        <v>292.22000000000003</v>
      </c>
      <c r="C133" s="26">
        <f t="shared" ca="1" si="42"/>
        <v>310.05</v>
      </c>
      <c r="D133" s="26">
        <f t="shared" ca="1" si="42"/>
        <v>305.77</v>
      </c>
      <c r="E133" s="26">
        <f t="shared" ca="1" si="42"/>
        <v>343.98</v>
      </c>
      <c r="F133" s="26">
        <f t="shared" ca="1" si="42"/>
        <v>239.52070000000001</v>
      </c>
      <c r="G133" s="26">
        <f t="shared" ca="1" si="42"/>
        <v>275.37</v>
      </c>
      <c r="H133" s="26">
        <f t="shared" ca="1" si="42"/>
        <v>290.23</v>
      </c>
      <c r="I133" s="26">
        <f t="shared" ca="1" si="42"/>
        <v>325.06</v>
      </c>
      <c r="J133" s="26">
        <f t="shared" ca="1" si="42"/>
        <v>366.33</v>
      </c>
      <c r="K133" s="26">
        <f t="shared" ca="1" si="42"/>
        <v>1138.6500000000001</v>
      </c>
      <c r="L133" s="26">
        <f t="shared" ca="1" si="42"/>
        <v>1024.6400000000001</v>
      </c>
      <c r="M133" s="26">
        <f t="shared" ca="1" si="42"/>
        <v>2057.36</v>
      </c>
      <c r="N133" s="26">
        <f t="shared" ca="1" si="42"/>
        <v>1633.84</v>
      </c>
      <c r="O133" s="26">
        <f t="shared" ca="1" si="42"/>
        <v>2359.16</v>
      </c>
      <c r="P133" s="26">
        <f t="shared" ca="1" si="42"/>
        <v>2051.83</v>
      </c>
      <c r="Q133" s="26">
        <f t="shared" ca="1" si="31"/>
        <v>2379.77</v>
      </c>
      <c r="R133" s="26">
        <f t="shared" ca="1" si="31"/>
        <v>206.34</v>
      </c>
      <c r="S133" s="26">
        <f t="shared" ca="1" si="31"/>
        <v>291</v>
      </c>
      <c r="T133" s="26">
        <f t="shared" ca="1" si="30"/>
        <v>686.928</v>
      </c>
      <c r="U133" s="26">
        <f t="shared" ca="1" si="43"/>
        <v>169.65459999999999</v>
      </c>
      <c r="V133" s="26">
        <f t="shared" ca="1" si="43"/>
        <v>170.79499999999999</v>
      </c>
      <c r="W133" s="26">
        <f t="shared" ca="1" si="43"/>
        <v>168.4007</v>
      </c>
      <c r="X133" s="26">
        <f t="shared" ca="1" si="43"/>
        <v>163.65209999999999</v>
      </c>
      <c r="Y133" s="26">
        <f t="shared" ca="1" si="43"/>
        <v>157.9486</v>
      </c>
      <c r="Z133" s="26">
        <f t="shared" ca="1" si="43"/>
        <v>169.37389999999999</v>
      </c>
      <c r="AA133" s="26">
        <f t="shared" ca="1" si="43"/>
        <v>177.61330000000001</v>
      </c>
      <c r="AB133" s="26">
        <f t="shared" ca="1" si="43"/>
        <v>175.73939999999999</v>
      </c>
      <c r="AC133" s="26">
        <f t="shared" ca="1" si="43"/>
        <v>174.0797</v>
      </c>
      <c r="AD133" s="26">
        <f t="shared" ca="1" si="43"/>
        <v>180.62</v>
      </c>
      <c r="AE133" s="26">
        <f t="shared" ca="1" si="44"/>
        <v>106.59</v>
      </c>
      <c r="AF133" s="26">
        <f t="shared" ca="1" si="44"/>
        <v>136.58000000000001</v>
      </c>
      <c r="AG133" s="26">
        <f t="shared" ca="1" si="44"/>
        <v>107.2871</v>
      </c>
      <c r="AH133" s="26">
        <f t="shared" ca="1" si="44"/>
        <v>121.1902</v>
      </c>
      <c r="AI133" s="25"/>
      <c r="AJ133" s="25"/>
      <c r="AK133" s="25"/>
      <c r="AL133" s="25"/>
      <c r="AM133" s="25"/>
      <c r="AN133" s="25"/>
      <c r="AO133" s="25"/>
      <c r="AP133" s="25"/>
      <c r="AQ133" s="25"/>
      <c r="AR133" s="25"/>
      <c r="AS133" s="25"/>
      <c r="AT133" s="25"/>
    </row>
    <row r="134" spans="1:46" x14ac:dyDescent="0.35">
      <c r="A134" s="23">
        <v>40421</v>
      </c>
      <c r="B134" s="26">
        <f t="shared" ca="1" si="42"/>
        <v>295.29000000000002</v>
      </c>
      <c r="C134" s="26">
        <f t="shared" ca="1" si="42"/>
        <v>316.98</v>
      </c>
      <c r="D134" s="26">
        <f t="shared" ca="1" si="42"/>
        <v>312.42</v>
      </c>
      <c r="E134" s="26">
        <f t="shared" ca="1" si="42"/>
        <v>350.92</v>
      </c>
      <c r="F134" s="26">
        <f t="shared" ca="1" si="42"/>
        <v>239.64009999999999</v>
      </c>
      <c r="G134" s="26">
        <f t="shared" ca="1" si="42"/>
        <v>276.76</v>
      </c>
      <c r="H134" s="26">
        <f t="shared" ca="1" si="42"/>
        <v>294.8</v>
      </c>
      <c r="I134" s="26">
        <f t="shared" ca="1" si="42"/>
        <v>333.44</v>
      </c>
      <c r="J134" s="26">
        <f t="shared" ca="1" si="42"/>
        <v>385.45</v>
      </c>
      <c r="K134" s="26">
        <f t="shared" ca="1" si="42"/>
        <v>1139.06</v>
      </c>
      <c r="L134" s="26">
        <f t="shared" ca="1" si="42"/>
        <v>1024.123</v>
      </c>
      <c r="M134" s="26">
        <f t="shared" ca="1" si="42"/>
        <v>2075.94</v>
      </c>
      <c r="N134" s="26">
        <f t="shared" ca="1" si="42"/>
        <v>1654.36</v>
      </c>
      <c r="O134" s="26">
        <f t="shared" ca="1" si="42"/>
        <v>2519.56</v>
      </c>
      <c r="P134" s="26">
        <f t="shared" ca="1" si="42"/>
        <v>2079.21</v>
      </c>
      <c r="Q134" s="26">
        <f t="shared" ca="1" si="31"/>
        <v>2472.12</v>
      </c>
      <c r="R134" s="26">
        <f t="shared" ca="1" si="31"/>
        <v>210.53</v>
      </c>
      <c r="S134" s="26">
        <f t="shared" ca="1" si="31"/>
        <v>293.61</v>
      </c>
      <c r="T134" s="26">
        <f t="shared" ca="1" si="30"/>
        <v>687.13499999999999</v>
      </c>
      <c r="U134" s="26">
        <f t="shared" ca="1" si="43"/>
        <v>175.9914</v>
      </c>
      <c r="V134" s="26">
        <f t="shared" ca="1" si="43"/>
        <v>173.7124</v>
      </c>
      <c r="W134" s="26">
        <f t="shared" ca="1" si="43"/>
        <v>172.4117</v>
      </c>
      <c r="X134" s="26">
        <f t="shared" ca="1" si="43"/>
        <v>167.1566</v>
      </c>
      <c r="Y134" s="26">
        <f t="shared" ca="1" si="43"/>
        <v>159.006</v>
      </c>
      <c r="Z134" s="26">
        <f t="shared" ca="1" si="43"/>
        <v>171.97929999999999</v>
      </c>
      <c r="AA134" s="26">
        <f t="shared" ca="1" si="43"/>
        <v>182.22030000000001</v>
      </c>
      <c r="AB134" s="26">
        <f t="shared" ca="1" si="43"/>
        <v>181.64349999999999</v>
      </c>
      <c r="AC134" s="26">
        <f t="shared" ca="1" si="43"/>
        <v>186.24430000000001</v>
      </c>
      <c r="AD134" s="26">
        <f t="shared" ca="1" si="43"/>
        <v>182.64</v>
      </c>
      <c r="AE134" s="26">
        <f t="shared" ca="1" si="44"/>
        <v>107.25</v>
      </c>
      <c r="AF134" s="26">
        <f t="shared" ca="1" si="44"/>
        <v>137.11000000000001</v>
      </c>
      <c r="AG134" s="26">
        <f t="shared" ca="1" si="44"/>
        <v>107.6489</v>
      </c>
      <c r="AH134" s="26">
        <f t="shared" ca="1" si="44"/>
        <v>123.634</v>
      </c>
      <c r="AI134" s="25"/>
      <c r="AJ134" s="25"/>
      <c r="AK134" s="25"/>
      <c r="AL134" s="25"/>
      <c r="AM134" s="25"/>
      <c r="AN134" s="25"/>
      <c r="AO134" s="25"/>
      <c r="AP134" s="25"/>
      <c r="AQ134" s="25"/>
      <c r="AR134" s="25"/>
      <c r="AS134" s="25"/>
      <c r="AT134" s="25"/>
    </row>
    <row r="135" spans="1:46" x14ac:dyDescent="0.35">
      <c r="A135" s="23">
        <v>40451</v>
      </c>
      <c r="B135" s="26">
        <f t="shared" ca="1" si="42"/>
        <v>295.02</v>
      </c>
      <c r="C135" s="26">
        <f t="shared" ca="1" si="42"/>
        <v>318.47000000000003</v>
      </c>
      <c r="D135" s="26">
        <f t="shared" ca="1" si="42"/>
        <v>314.57</v>
      </c>
      <c r="E135" s="26">
        <f t="shared" ca="1" si="42"/>
        <v>354.96</v>
      </c>
      <c r="F135" s="26">
        <f t="shared" ca="1" si="42"/>
        <v>239.8098</v>
      </c>
      <c r="G135" s="26">
        <f t="shared" ca="1" si="42"/>
        <v>276.95</v>
      </c>
      <c r="H135" s="26">
        <f t="shared" ca="1" si="42"/>
        <v>296.39999999999998</v>
      </c>
      <c r="I135" s="26">
        <f t="shared" ca="1" si="42"/>
        <v>335.51</v>
      </c>
      <c r="J135" s="26">
        <f t="shared" ca="1" si="42"/>
        <v>382.71</v>
      </c>
      <c r="K135" s="26">
        <f t="shared" ca="1" si="42"/>
        <v>1173.3800000000001</v>
      </c>
      <c r="L135" s="26">
        <f t="shared" ca="1" si="42"/>
        <v>1053.3534</v>
      </c>
      <c r="M135" s="26">
        <f t="shared" ca="1" si="42"/>
        <v>2171.87</v>
      </c>
      <c r="N135" s="26">
        <f t="shared" ca="1" si="42"/>
        <v>1658.94</v>
      </c>
      <c r="O135" s="26">
        <f t="shared" ca="1" si="42"/>
        <v>2479.9899999999998</v>
      </c>
      <c r="P135" s="26">
        <f t="shared" ca="1" si="42"/>
        <v>2099.4699999999998</v>
      </c>
      <c r="Q135" s="26">
        <f t="shared" ca="1" si="31"/>
        <v>2470.2399999999998</v>
      </c>
      <c r="R135" s="26">
        <f t="shared" ca="1" si="31"/>
        <v>214.99</v>
      </c>
      <c r="S135" s="26">
        <f t="shared" ca="1" si="31"/>
        <v>294.66000000000003</v>
      </c>
      <c r="T135" s="26">
        <f t="shared" ref="T135:T198" ca="1" si="45">IFERROR(VLOOKUP($A135,INDIRECT("US!"&amp;T$3&amp;":"&amp;T$4),2,1),NA())</f>
        <v>687.16899999999998</v>
      </c>
      <c r="U135" s="26">
        <f t="shared" ca="1" si="43"/>
        <v>172.33860000000001</v>
      </c>
      <c r="V135" s="26">
        <f t="shared" ca="1" si="43"/>
        <v>171.88550000000001</v>
      </c>
      <c r="W135" s="26">
        <f t="shared" ca="1" si="43"/>
        <v>170.1875</v>
      </c>
      <c r="X135" s="26">
        <f t="shared" ca="1" si="43"/>
        <v>166.2595</v>
      </c>
      <c r="Y135" s="26">
        <f t="shared" ca="1" si="43"/>
        <v>157.9659</v>
      </c>
      <c r="Z135" s="26">
        <f t="shared" ca="1" si="43"/>
        <v>170.31180000000001</v>
      </c>
      <c r="AA135" s="26">
        <f t="shared" ca="1" si="43"/>
        <v>179.6087</v>
      </c>
      <c r="AB135" s="26">
        <f t="shared" ca="1" si="43"/>
        <v>178.4357</v>
      </c>
      <c r="AC135" s="26">
        <f t="shared" ca="1" si="43"/>
        <v>179.97370000000001</v>
      </c>
      <c r="AD135" s="26">
        <f t="shared" ca="1" si="43"/>
        <v>188.12</v>
      </c>
      <c r="AE135" s="26">
        <f t="shared" ca="1" si="44"/>
        <v>113.25</v>
      </c>
      <c r="AF135" s="26">
        <f t="shared" ca="1" si="44"/>
        <v>145.46</v>
      </c>
      <c r="AG135" s="26">
        <f t="shared" ca="1" si="44"/>
        <v>113.5835</v>
      </c>
      <c r="AH135" s="26">
        <f t="shared" ca="1" si="44"/>
        <v>131.40969999999999</v>
      </c>
      <c r="AI135" s="25"/>
      <c r="AJ135" s="25"/>
      <c r="AK135" s="25"/>
      <c r="AL135" s="25"/>
      <c r="AM135" s="25"/>
      <c r="AN135" s="25"/>
      <c r="AO135" s="25"/>
      <c r="AP135" s="25"/>
      <c r="AQ135" s="25"/>
      <c r="AR135" s="25"/>
      <c r="AS135" s="25"/>
      <c r="AT135" s="25"/>
    </row>
    <row r="136" spans="1:46" x14ac:dyDescent="0.35">
      <c r="A136" s="23">
        <v>40480</v>
      </c>
      <c r="B136" s="26">
        <f t="shared" ca="1" si="42"/>
        <v>296.2</v>
      </c>
      <c r="C136" s="26">
        <f t="shared" ca="1" si="42"/>
        <v>318.27</v>
      </c>
      <c r="D136" s="26">
        <f t="shared" ca="1" si="42"/>
        <v>314.5</v>
      </c>
      <c r="E136" s="26">
        <f t="shared" ca="1" si="42"/>
        <v>357.15</v>
      </c>
      <c r="F136" s="26">
        <f t="shared" ca="1" si="42"/>
        <v>240.62459999999999</v>
      </c>
      <c r="G136" s="26">
        <f t="shared" ca="1" si="42"/>
        <v>279.51</v>
      </c>
      <c r="H136" s="26">
        <f t="shared" ca="1" si="42"/>
        <v>299.04000000000002</v>
      </c>
      <c r="I136" s="26">
        <f t="shared" ca="1" si="42"/>
        <v>336.82</v>
      </c>
      <c r="J136" s="26">
        <f t="shared" ca="1" si="42"/>
        <v>374.18</v>
      </c>
      <c r="K136" s="26">
        <f t="shared" ca="1" si="42"/>
        <v>1203.68</v>
      </c>
      <c r="L136" s="26">
        <f t="shared" ca="1" si="42"/>
        <v>1078.8684000000001</v>
      </c>
      <c r="M136" s="26">
        <f t="shared" ca="1" si="42"/>
        <v>2261.66</v>
      </c>
      <c r="N136" s="26">
        <f t="shared" ca="1" si="42"/>
        <v>1664.56</v>
      </c>
      <c r="O136" s="26">
        <f t="shared" ca="1" si="42"/>
        <v>2397.86</v>
      </c>
      <c r="P136" s="26">
        <f t="shared" ca="1" si="42"/>
        <v>2114.2800000000002</v>
      </c>
      <c r="Q136" s="26">
        <f t="shared" ca="1" si="31"/>
        <v>2432.36</v>
      </c>
      <c r="R136" s="26">
        <f t="shared" ca="1" si="31"/>
        <v>217.29</v>
      </c>
      <c r="S136" s="26">
        <f t="shared" ca="1" si="31"/>
        <v>295.12</v>
      </c>
      <c r="T136" s="26">
        <f t="shared" ca="1" si="45"/>
        <v>687.16899999999998</v>
      </c>
      <c r="U136" s="26">
        <f t="shared" ref="U136:AD145" ca="1" si="46">IFERROR(VLOOKUP($A136,INDIRECT("EU!"&amp;U$3&amp;":"&amp;U$4),2,0),NA())</f>
        <v>170.5061</v>
      </c>
      <c r="V136" s="26">
        <f t="shared" ca="1" si="46"/>
        <v>171.56399999999999</v>
      </c>
      <c r="W136" s="26">
        <f t="shared" ca="1" si="46"/>
        <v>170.12219999999999</v>
      </c>
      <c r="X136" s="26">
        <f t="shared" ca="1" si="46"/>
        <v>166.98820000000001</v>
      </c>
      <c r="Y136" s="26">
        <f t="shared" ca="1" si="46"/>
        <v>157.91290000000001</v>
      </c>
      <c r="Z136" s="26">
        <f t="shared" ca="1" si="46"/>
        <v>169.92189999999999</v>
      </c>
      <c r="AA136" s="26">
        <f t="shared" ca="1" si="46"/>
        <v>178.8546</v>
      </c>
      <c r="AB136" s="26">
        <f t="shared" ca="1" si="46"/>
        <v>177.0899</v>
      </c>
      <c r="AC136" s="26">
        <f t="shared" ca="1" si="46"/>
        <v>176.88290000000001</v>
      </c>
      <c r="AD136" s="26">
        <f t="shared" ca="1" si="46"/>
        <v>191.88</v>
      </c>
      <c r="AE136" s="26">
        <f t="shared" ca="1" si="44"/>
        <v>114.38</v>
      </c>
      <c r="AF136" s="26">
        <f t="shared" ca="1" si="44"/>
        <v>149.54</v>
      </c>
      <c r="AG136" s="26">
        <f t="shared" ca="1" si="44"/>
        <v>115.0433</v>
      </c>
      <c r="AH136" s="26">
        <f t="shared" ca="1" si="44"/>
        <v>132.1977</v>
      </c>
      <c r="AI136" s="25"/>
      <c r="AJ136" s="25"/>
      <c r="AK136" s="25"/>
      <c r="AL136" s="25"/>
      <c r="AM136" s="25"/>
      <c r="AN136" s="25"/>
      <c r="AO136" s="25"/>
      <c r="AP136" s="25"/>
      <c r="AQ136" s="25"/>
      <c r="AR136" s="25"/>
      <c r="AS136" s="25"/>
      <c r="AT136" s="25"/>
    </row>
    <row r="137" spans="1:46" x14ac:dyDescent="0.35">
      <c r="A137" s="23">
        <v>40512</v>
      </c>
      <c r="B137" s="26">
        <f t="shared" ca="1" si="42"/>
        <v>294.81</v>
      </c>
      <c r="C137" s="26">
        <f t="shared" ca="1" si="42"/>
        <v>315.25</v>
      </c>
      <c r="D137" s="26">
        <f t="shared" ca="1" si="42"/>
        <v>311.43</v>
      </c>
      <c r="E137" s="26">
        <f t="shared" ca="1" si="42"/>
        <v>353.95</v>
      </c>
      <c r="F137" s="26">
        <f t="shared" ca="1" si="42"/>
        <v>240.20830000000001</v>
      </c>
      <c r="G137" s="26">
        <f t="shared" ca="1" si="42"/>
        <v>278.54000000000002</v>
      </c>
      <c r="H137" s="26">
        <f t="shared" ca="1" si="42"/>
        <v>296.85000000000002</v>
      </c>
      <c r="I137" s="26">
        <f t="shared" ca="1" si="42"/>
        <v>333.15</v>
      </c>
      <c r="J137" s="26">
        <f t="shared" ca="1" si="42"/>
        <v>369.15</v>
      </c>
      <c r="K137" s="26">
        <f t="shared" ca="1" si="42"/>
        <v>1189.6199999999999</v>
      </c>
      <c r="L137" s="26">
        <f t="shared" ca="1" si="42"/>
        <v>1067.5650000000001</v>
      </c>
      <c r="M137" s="26">
        <f t="shared" ca="1" si="42"/>
        <v>2208.58</v>
      </c>
      <c r="N137" s="26">
        <f t="shared" ca="1" si="42"/>
        <v>1654.52</v>
      </c>
      <c r="O137" s="26">
        <f t="shared" ca="1" si="42"/>
        <v>2366.04</v>
      </c>
      <c r="P137" s="26">
        <f t="shared" ca="1" si="42"/>
        <v>2098.0500000000002</v>
      </c>
      <c r="Q137" s="26">
        <f t="shared" ca="1" si="31"/>
        <v>2409.5500000000002</v>
      </c>
      <c r="R137" s="26">
        <f t="shared" ca="1" si="31"/>
        <v>216.67</v>
      </c>
      <c r="S137" s="26">
        <f t="shared" ca="1" si="31"/>
        <v>293.19</v>
      </c>
      <c r="T137" s="26">
        <f t="shared" ca="1" si="45"/>
        <v>687.32100000000003</v>
      </c>
      <c r="U137" s="26">
        <f t="shared" ca="1" si="46"/>
        <v>171.03579999999999</v>
      </c>
      <c r="V137" s="26">
        <f t="shared" ca="1" si="46"/>
        <v>165.49930000000001</v>
      </c>
      <c r="W137" s="26">
        <f t="shared" ca="1" si="46"/>
        <v>167.74799999999999</v>
      </c>
      <c r="X137" s="26">
        <f t="shared" ca="1" si="46"/>
        <v>164.49610000000001</v>
      </c>
      <c r="Y137" s="26">
        <f t="shared" ca="1" si="46"/>
        <v>158.07429999999999</v>
      </c>
      <c r="Z137" s="26">
        <f t="shared" ca="1" si="46"/>
        <v>169.1824</v>
      </c>
      <c r="AA137" s="26">
        <f t="shared" ca="1" si="46"/>
        <v>176.8099</v>
      </c>
      <c r="AB137" s="26">
        <f t="shared" ca="1" si="46"/>
        <v>173.27879999999999</v>
      </c>
      <c r="AC137" s="26">
        <f t="shared" ca="1" si="46"/>
        <v>173.07679999999999</v>
      </c>
      <c r="AD137" s="26">
        <f t="shared" ca="1" si="46"/>
        <v>183.77</v>
      </c>
      <c r="AE137" s="26">
        <f t="shared" ca="1" si="44"/>
        <v>110.15</v>
      </c>
      <c r="AF137" s="26">
        <f t="shared" ca="1" si="44"/>
        <v>144.34</v>
      </c>
      <c r="AG137" s="26">
        <f t="shared" ca="1" si="44"/>
        <v>111.1174</v>
      </c>
      <c r="AH137" s="26">
        <f t="shared" ca="1" si="44"/>
        <v>125.4786</v>
      </c>
      <c r="AI137" s="25"/>
      <c r="AJ137" s="25"/>
      <c r="AK137" s="25"/>
      <c r="AL137" s="25"/>
      <c r="AM137" s="25"/>
      <c r="AN137" s="25"/>
      <c r="AO137" s="25"/>
      <c r="AP137" s="25"/>
      <c r="AQ137" s="25"/>
      <c r="AR137" s="25"/>
      <c r="AS137" s="25"/>
      <c r="AT137" s="25"/>
    </row>
    <row r="138" spans="1:46" x14ac:dyDescent="0.35">
      <c r="A138" s="23">
        <v>40543</v>
      </c>
      <c r="B138" s="26">
        <f t="shared" ca="1" si="42"/>
        <v>291.49</v>
      </c>
      <c r="C138" s="26">
        <f t="shared" ca="1" si="42"/>
        <v>312.73</v>
      </c>
      <c r="D138" s="26">
        <f t="shared" ca="1" si="42"/>
        <v>308.95999999999998</v>
      </c>
      <c r="E138" s="26">
        <f t="shared" ca="1" si="42"/>
        <v>350</v>
      </c>
      <c r="F138" s="26">
        <f t="shared" ca="1" si="42"/>
        <v>239.8767</v>
      </c>
      <c r="G138" s="26">
        <f t="shared" ca="1" si="42"/>
        <v>276.45999999999998</v>
      </c>
      <c r="H138" s="26">
        <f t="shared" ca="1" si="42"/>
        <v>293.06</v>
      </c>
      <c r="I138" s="26">
        <f t="shared" ca="1" si="42"/>
        <v>326.58</v>
      </c>
      <c r="J138" s="26">
        <f t="shared" ca="1" si="42"/>
        <v>361.26</v>
      </c>
      <c r="K138" s="26">
        <f t="shared" ca="1" si="42"/>
        <v>1211.19</v>
      </c>
      <c r="L138" s="26">
        <f t="shared" ca="1" si="42"/>
        <v>1087.923</v>
      </c>
      <c r="M138" s="26">
        <f t="shared" ca="1" si="42"/>
        <v>2227.79</v>
      </c>
      <c r="N138" s="26">
        <f t="shared" ca="1" si="42"/>
        <v>1629.61</v>
      </c>
      <c r="O138" s="26">
        <f t="shared" ca="1" si="42"/>
        <v>2277.56</v>
      </c>
      <c r="P138" s="26">
        <f t="shared" ca="1" si="42"/>
        <v>2076.31</v>
      </c>
      <c r="Q138" s="26">
        <f t="shared" ca="1" si="42"/>
        <v>2395.65</v>
      </c>
      <c r="R138" s="26">
        <f t="shared" ref="R138:S141" ca="1" si="47">IFERROR(VLOOKUP($A138,INDIRECT("US!"&amp;R$3&amp;":"&amp;R$4),2,0),NA())</f>
        <v>216.95</v>
      </c>
      <c r="S138" s="26">
        <f t="shared" ca="1" si="47"/>
        <v>290.27999999999997</v>
      </c>
      <c r="T138" s="26">
        <f t="shared" ca="1" si="45"/>
        <v>687.45100000000002</v>
      </c>
      <c r="U138" s="26">
        <f t="shared" ca="1" si="46"/>
        <v>169.11019999999999</v>
      </c>
      <c r="V138" s="26">
        <f t="shared" ca="1" si="46"/>
        <v>165.46199999999999</v>
      </c>
      <c r="W138" s="26">
        <f t="shared" ca="1" si="46"/>
        <v>167.8253</v>
      </c>
      <c r="X138" s="26">
        <f t="shared" ca="1" si="46"/>
        <v>163.96899999999999</v>
      </c>
      <c r="Y138" s="26">
        <f t="shared" ca="1" si="46"/>
        <v>158.33930000000001</v>
      </c>
      <c r="Z138" s="26">
        <f t="shared" ca="1" si="46"/>
        <v>168.77780000000001</v>
      </c>
      <c r="AA138" s="26">
        <f t="shared" ca="1" si="46"/>
        <v>175.63220000000001</v>
      </c>
      <c r="AB138" s="26">
        <f t="shared" ca="1" si="46"/>
        <v>171.47309999999999</v>
      </c>
      <c r="AC138" s="26">
        <f t="shared" ca="1" si="46"/>
        <v>170.05439999999999</v>
      </c>
      <c r="AD138" s="26">
        <f t="shared" ca="1" si="46"/>
        <v>187.57</v>
      </c>
      <c r="AE138" s="26">
        <f t="shared" ca="1" si="44"/>
        <v>113.5</v>
      </c>
      <c r="AF138" s="26">
        <f t="shared" ca="1" si="44"/>
        <v>143.63999999999999</v>
      </c>
      <c r="AG138" s="26">
        <f t="shared" ca="1" si="44"/>
        <v>114.1951</v>
      </c>
      <c r="AH138" s="26">
        <f t="shared" ca="1" si="44"/>
        <v>128.1277</v>
      </c>
      <c r="AI138" s="25"/>
      <c r="AJ138" s="25"/>
      <c r="AK138" s="25"/>
      <c r="AL138" s="25"/>
      <c r="AM138" s="25"/>
      <c r="AN138" s="25"/>
      <c r="AO138" s="25"/>
      <c r="AP138" s="25"/>
      <c r="AQ138" s="25"/>
      <c r="AR138" s="25"/>
      <c r="AS138" s="25"/>
      <c r="AT138" s="25"/>
    </row>
    <row r="139" spans="1:46" x14ac:dyDescent="0.35">
      <c r="A139" s="23">
        <v>40574</v>
      </c>
      <c r="B139" s="26">
        <f t="shared" ca="1" si="42"/>
        <v>291.64</v>
      </c>
      <c r="C139" s="26">
        <f t="shared" ca="1" si="42"/>
        <v>312.89999999999998</v>
      </c>
      <c r="D139" s="26">
        <f t="shared" ca="1" si="42"/>
        <v>309.76</v>
      </c>
      <c r="E139" s="26">
        <f t="shared" ca="1" si="42"/>
        <v>352.03</v>
      </c>
      <c r="F139" s="26">
        <f t="shared" ca="1" si="42"/>
        <v>240.405</v>
      </c>
      <c r="G139" s="26">
        <f t="shared" ca="1" si="42"/>
        <v>277.95999999999998</v>
      </c>
      <c r="H139" s="26">
        <f t="shared" ca="1" si="42"/>
        <v>294.27999999999997</v>
      </c>
      <c r="I139" s="26">
        <f t="shared" ca="1" si="42"/>
        <v>326.75</v>
      </c>
      <c r="J139" s="26">
        <f t="shared" ca="1" si="42"/>
        <v>356.61</v>
      </c>
      <c r="K139" s="26">
        <f t="shared" ca="1" si="42"/>
        <v>1237.9100000000001</v>
      </c>
      <c r="L139" s="26">
        <f t="shared" ca="1" si="42"/>
        <v>1110.8979999999999</v>
      </c>
      <c r="M139" s="26">
        <f t="shared" ca="1" si="42"/>
        <v>2297.73</v>
      </c>
      <c r="N139" s="26">
        <f t="shared" ca="1" si="42"/>
        <v>1634.44</v>
      </c>
      <c r="O139" s="26">
        <f t="shared" ca="1" si="42"/>
        <v>2228.25</v>
      </c>
      <c r="P139" s="26">
        <f t="shared" ca="1" si="42"/>
        <v>2090.0100000000002</v>
      </c>
      <c r="Q139" s="26">
        <f t="shared" ca="1" si="42"/>
        <v>2369.0700000000002</v>
      </c>
      <c r="R139" s="26">
        <f t="shared" ca="1" si="47"/>
        <v>221.03</v>
      </c>
      <c r="S139" s="26">
        <f t="shared" ca="1" si="47"/>
        <v>292.16000000000003</v>
      </c>
      <c r="T139" s="26">
        <f t="shared" ca="1" si="45"/>
        <v>687.49900000000002</v>
      </c>
      <c r="U139" s="26">
        <f t="shared" ca="1" si="46"/>
        <v>167.09370000000001</v>
      </c>
      <c r="V139" s="26">
        <f t="shared" ca="1" si="46"/>
        <v>165.75399999999999</v>
      </c>
      <c r="W139" s="26">
        <f t="shared" ca="1" si="46"/>
        <v>167.3</v>
      </c>
      <c r="X139" s="26">
        <f t="shared" ca="1" si="46"/>
        <v>164.28100000000001</v>
      </c>
      <c r="Y139" s="26">
        <f t="shared" ca="1" si="46"/>
        <v>158.03989999999999</v>
      </c>
      <c r="Z139" s="26">
        <f t="shared" ca="1" si="46"/>
        <v>167.6541</v>
      </c>
      <c r="AA139" s="26">
        <f t="shared" ca="1" si="46"/>
        <v>174.36789999999999</v>
      </c>
      <c r="AB139" s="26">
        <f t="shared" ca="1" si="46"/>
        <v>170.60409999999999</v>
      </c>
      <c r="AC139" s="26">
        <f t="shared" ca="1" si="46"/>
        <v>167.96729999999999</v>
      </c>
      <c r="AD139" s="26">
        <f t="shared" ca="1" si="46"/>
        <v>192.06</v>
      </c>
      <c r="AE139" s="26">
        <f t="shared" ca="1" si="44"/>
        <v>113.32</v>
      </c>
      <c r="AF139" s="26">
        <f t="shared" ca="1" si="44"/>
        <v>138.35</v>
      </c>
      <c r="AG139" s="26">
        <f t="shared" ca="1" si="44"/>
        <v>113.97839999999999</v>
      </c>
      <c r="AH139" s="26">
        <f t="shared" ca="1" si="44"/>
        <v>125.11920000000001</v>
      </c>
      <c r="AI139" s="25"/>
      <c r="AJ139" s="25"/>
      <c r="AK139" s="25"/>
      <c r="AL139" s="25"/>
      <c r="AM139" s="25"/>
      <c r="AN139" s="25"/>
      <c r="AO139" s="25"/>
      <c r="AP139" s="25"/>
      <c r="AQ139" s="25"/>
      <c r="AR139" s="25"/>
      <c r="AS139" s="25"/>
      <c r="AT139" s="25"/>
    </row>
    <row r="140" spans="1:46" x14ac:dyDescent="0.35">
      <c r="A140" s="23">
        <v>40602</v>
      </c>
      <c r="B140" s="26">
        <f t="shared" ca="1" si="42"/>
        <v>291.88</v>
      </c>
      <c r="C140" s="26">
        <f t="shared" ca="1" si="42"/>
        <v>315.02</v>
      </c>
      <c r="D140" s="26">
        <f t="shared" ca="1" si="42"/>
        <v>312.67</v>
      </c>
      <c r="E140" s="26">
        <f t="shared" ca="1" si="42"/>
        <v>354.85</v>
      </c>
      <c r="F140" s="26">
        <f t="shared" ca="1" si="42"/>
        <v>240.42230000000001</v>
      </c>
      <c r="G140" s="26">
        <f t="shared" ca="1" si="42"/>
        <v>277.97000000000003</v>
      </c>
      <c r="H140" s="26">
        <f t="shared" ca="1" si="42"/>
        <v>294.81</v>
      </c>
      <c r="I140" s="26">
        <f t="shared" ca="1" si="42"/>
        <v>327.5</v>
      </c>
      <c r="J140" s="26">
        <f t="shared" ca="1" si="42"/>
        <v>361.15</v>
      </c>
      <c r="K140" s="26">
        <f t="shared" ca="1" si="42"/>
        <v>1254.1300000000001</v>
      </c>
      <c r="L140" s="26">
        <f t="shared" ca="1" si="42"/>
        <v>1124.999</v>
      </c>
      <c r="M140" s="26">
        <f t="shared" ca="1" si="42"/>
        <v>2338.1</v>
      </c>
      <c r="N140" s="26">
        <f t="shared" ca="1" si="42"/>
        <v>1630.2</v>
      </c>
      <c r="O140" s="26">
        <f t="shared" ca="1" si="42"/>
        <v>2254.2800000000002</v>
      </c>
      <c r="P140" s="26">
        <f t="shared" ca="1" si="42"/>
        <v>2099.75</v>
      </c>
      <c r="Q140" s="26">
        <f t="shared" ca="1" si="42"/>
        <v>2410.61</v>
      </c>
      <c r="R140" s="26">
        <f t="shared" ca="1" si="47"/>
        <v>222.78</v>
      </c>
      <c r="S140" s="26">
        <f t="shared" ca="1" si="47"/>
        <v>292.12</v>
      </c>
      <c r="T140" s="26">
        <f t="shared" ca="1" si="45"/>
        <v>687.60900000000004</v>
      </c>
      <c r="U140" s="26">
        <f t="shared" ca="1" si="46"/>
        <v>168.02109999999999</v>
      </c>
      <c r="V140" s="26">
        <f t="shared" ca="1" si="46"/>
        <v>165.93680000000001</v>
      </c>
      <c r="W140" s="26">
        <f t="shared" ca="1" si="46"/>
        <v>168.2704</v>
      </c>
      <c r="X140" s="26">
        <f t="shared" ca="1" si="46"/>
        <v>165.93450000000001</v>
      </c>
      <c r="Y140" s="26">
        <f t="shared" ca="1" si="46"/>
        <v>158.50880000000001</v>
      </c>
      <c r="Z140" s="26">
        <f t="shared" ca="1" si="46"/>
        <v>168.4684</v>
      </c>
      <c r="AA140" s="26">
        <f t="shared" ca="1" si="46"/>
        <v>175.41079999999999</v>
      </c>
      <c r="AB140" s="26">
        <f t="shared" ca="1" si="46"/>
        <v>171.4521</v>
      </c>
      <c r="AC140" s="26">
        <f t="shared" ca="1" si="46"/>
        <v>168.94200000000001</v>
      </c>
      <c r="AD140" s="26">
        <f t="shared" ca="1" si="46"/>
        <v>195.68</v>
      </c>
      <c r="AE140" s="26">
        <f t="shared" ca="1" si="44"/>
        <v>114.25</v>
      </c>
      <c r="AF140" s="26">
        <f t="shared" ca="1" si="44"/>
        <v>140.22</v>
      </c>
      <c r="AG140" s="26">
        <f t="shared" ca="1" si="44"/>
        <v>115.0337</v>
      </c>
      <c r="AH140" s="26">
        <f t="shared" ca="1" si="44"/>
        <v>125.95869999999999</v>
      </c>
      <c r="AI140" s="25"/>
      <c r="AJ140" s="25"/>
      <c r="AK140" s="25"/>
      <c r="AL140" s="25"/>
      <c r="AM140" s="25"/>
      <c r="AN140" s="25"/>
      <c r="AO140" s="25"/>
      <c r="AP140" s="25"/>
      <c r="AQ140" s="25"/>
      <c r="AR140" s="25"/>
      <c r="AS140" s="25"/>
      <c r="AT140" s="25"/>
    </row>
    <row r="141" spans="1:46" x14ac:dyDescent="0.35">
      <c r="A141" s="23">
        <v>40633</v>
      </c>
      <c r="B141" s="26">
        <f t="shared" ca="1" si="42"/>
        <v>292.17</v>
      </c>
      <c r="C141" s="26">
        <f t="shared" ca="1" si="42"/>
        <v>314.51</v>
      </c>
      <c r="D141" s="26">
        <f t="shared" ca="1" si="42"/>
        <v>312.11</v>
      </c>
      <c r="E141" s="26">
        <f t="shared" ca="1" si="42"/>
        <v>355.01</v>
      </c>
      <c r="F141" s="26">
        <f t="shared" ca="1" si="42"/>
        <v>240.43219999999999</v>
      </c>
      <c r="G141" s="26">
        <f t="shared" ca="1" si="42"/>
        <v>278.17</v>
      </c>
      <c r="H141" s="26">
        <f t="shared" ca="1" si="42"/>
        <v>295.02</v>
      </c>
      <c r="I141" s="26">
        <f t="shared" ca="1" si="42"/>
        <v>327.96</v>
      </c>
      <c r="J141" s="26">
        <f t="shared" ca="1" si="42"/>
        <v>360.99</v>
      </c>
      <c r="K141" s="26">
        <f t="shared" ca="1" si="42"/>
        <v>1258.19</v>
      </c>
      <c r="L141" s="26">
        <f t="shared" ca="1" si="42"/>
        <v>1128.624</v>
      </c>
      <c r="M141" s="26">
        <f t="shared" ca="1" si="42"/>
        <v>2346</v>
      </c>
      <c r="N141" s="26">
        <f t="shared" ca="1" si="42"/>
        <v>1629.03</v>
      </c>
      <c r="O141" s="26">
        <f t="shared" ca="1" si="42"/>
        <v>2254.4899999999998</v>
      </c>
      <c r="P141" s="26">
        <f t="shared" ca="1" si="42"/>
        <v>2098.73</v>
      </c>
      <c r="Q141" s="26">
        <f t="shared" ca="1" si="42"/>
        <v>2401.38</v>
      </c>
      <c r="R141" s="26">
        <f t="shared" ca="1" si="47"/>
        <v>221.39</v>
      </c>
      <c r="S141" s="26">
        <f t="shared" ca="1" si="47"/>
        <v>292.13</v>
      </c>
      <c r="T141" s="26">
        <f t="shared" ca="1" si="45"/>
        <v>687.78800000000001</v>
      </c>
      <c r="U141" s="26">
        <f t="shared" ca="1" si="46"/>
        <v>165.4949</v>
      </c>
      <c r="V141" s="26">
        <f t="shared" ca="1" si="46"/>
        <v>165.95099999999999</v>
      </c>
      <c r="W141" s="26">
        <f t="shared" ca="1" si="46"/>
        <v>165.91759999999999</v>
      </c>
      <c r="X141" s="26">
        <f t="shared" ca="1" si="46"/>
        <v>164.0548</v>
      </c>
      <c r="Y141" s="26">
        <f t="shared" ca="1" si="46"/>
        <v>157.69900000000001</v>
      </c>
      <c r="Z141" s="26">
        <f t="shared" ca="1" si="46"/>
        <v>166.90260000000001</v>
      </c>
      <c r="AA141" s="26">
        <f t="shared" ca="1" si="46"/>
        <v>173.67859999999999</v>
      </c>
      <c r="AB141" s="26">
        <f t="shared" ca="1" si="46"/>
        <v>169.31450000000001</v>
      </c>
      <c r="AC141" s="26">
        <f t="shared" ca="1" si="46"/>
        <v>165.76599999999999</v>
      </c>
      <c r="AD141" s="26">
        <f t="shared" ca="1" si="46"/>
        <v>194.86</v>
      </c>
      <c r="AE141" s="26">
        <f t="shared" ca="1" si="44"/>
        <v>117.23</v>
      </c>
      <c r="AF141" s="26">
        <f t="shared" ca="1" si="44"/>
        <v>145.35</v>
      </c>
      <c r="AG141" s="26">
        <f t="shared" ca="1" si="44"/>
        <v>118.1895</v>
      </c>
      <c r="AH141" s="26">
        <f t="shared" ca="1" si="44"/>
        <v>129.4066</v>
      </c>
      <c r="AI141" s="25"/>
      <c r="AJ141" s="25"/>
      <c r="AK141" s="25"/>
      <c r="AL141" s="25"/>
      <c r="AM141" s="25"/>
      <c r="AN141" s="25"/>
      <c r="AO141" s="25"/>
      <c r="AP141" s="25"/>
      <c r="AQ141" s="25"/>
      <c r="AR141" s="25"/>
      <c r="AS141" s="25"/>
      <c r="AT141" s="25"/>
    </row>
    <row r="142" spans="1:46" x14ac:dyDescent="0.35">
      <c r="A142" s="23">
        <v>40662</v>
      </c>
      <c r="B142" s="26">
        <f t="shared" ca="1" si="42"/>
        <v>295.41000000000003</v>
      </c>
      <c r="C142" s="26">
        <f t="shared" ca="1" si="42"/>
        <v>319.87</v>
      </c>
      <c r="D142" s="26">
        <f t="shared" ca="1" si="42"/>
        <v>317.70999999999998</v>
      </c>
      <c r="E142" s="26">
        <f t="shared" ca="1" si="42"/>
        <v>361.61</v>
      </c>
      <c r="F142" s="26">
        <f t="shared" ca="1" si="42"/>
        <v>241.62989999999999</v>
      </c>
      <c r="G142" s="26">
        <f t="shared" ca="1" si="42"/>
        <v>281.42</v>
      </c>
      <c r="H142" s="26">
        <f t="shared" ca="1" si="42"/>
        <v>299.14</v>
      </c>
      <c r="I142" s="26">
        <f t="shared" ca="1" si="42"/>
        <v>333.16</v>
      </c>
      <c r="J142" s="26">
        <f t="shared" ca="1" si="42"/>
        <v>368.54</v>
      </c>
      <c r="K142" s="26">
        <f t="shared" ca="1" si="42"/>
        <v>1277.69</v>
      </c>
      <c r="L142" s="26">
        <f t="shared" ref="L142:S142" ca="1" si="48">IFERROR(VLOOKUP($A142,INDIRECT("US!"&amp;L$3&amp;":"&amp;L$4),2,0),NA())</f>
        <v>1145.0630000000001</v>
      </c>
      <c r="M142" s="26">
        <f t="shared" ca="1" si="48"/>
        <v>2406.4899999999998</v>
      </c>
      <c r="N142" s="26">
        <f t="shared" ca="1" si="48"/>
        <v>1646.04</v>
      </c>
      <c r="O142" s="26">
        <f t="shared" ca="1" si="48"/>
        <v>2296.64</v>
      </c>
      <c r="P142" s="26">
        <f t="shared" ca="1" si="48"/>
        <v>2129.81</v>
      </c>
      <c r="Q142" s="26">
        <f t="shared" ca="1" si="48"/>
        <v>2459.5100000000002</v>
      </c>
      <c r="R142" s="26">
        <f t="shared" ca="1" si="48"/>
        <v>226.61</v>
      </c>
      <c r="S142" s="26">
        <f t="shared" ca="1" si="48"/>
        <v>294.89999999999998</v>
      </c>
      <c r="T142" s="26">
        <f t="shared" ca="1" si="45"/>
        <v>687.78800000000001</v>
      </c>
      <c r="U142" s="26">
        <f t="shared" ca="1" si="46"/>
        <v>167.07499999999999</v>
      </c>
      <c r="V142" s="26">
        <f t="shared" ca="1" si="46"/>
        <v>167.16980000000001</v>
      </c>
      <c r="W142" s="26">
        <f t="shared" ca="1" si="46"/>
        <v>167.13890000000001</v>
      </c>
      <c r="X142" s="26">
        <f t="shared" ca="1" si="46"/>
        <v>165.54689999999999</v>
      </c>
      <c r="Y142" s="26">
        <f t="shared" ca="1" si="46"/>
        <v>158.14230000000001</v>
      </c>
      <c r="Z142" s="26">
        <f t="shared" ca="1" si="46"/>
        <v>167.76169999999999</v>
      </c>
      <c r="AA142" s="26">
        <f t="shared" ca="1" si="46"/>
        <v>175.0915</v>
      </c>
      <c r="AB142" s="26">
        <f t="shared" ca="1" si="46"/>
        <v>171.20330000000001</v>
      </c>
      <c r="AC142" s="26">
        <f t="shared" ca="1" si="46"/>
        <v>168.7696</v>
      </c>
      <c r="AD142" s="26">
        <f t="shared" ca="1" si="46"/>
        <v>197.88</v>
      </c>
      <c r="AE142" s="26">
        <f t="shared" ca="1" si="44"/>
        <v>122.29</v>
      </c>
      <c r="AF142" s="26">
        <f t="shared" ca="1" si="44"/>
        <v>149.47</v>
      </c>
      <c r="AG142" s="26">
        <f t="shared" ca="1" si="44"/>
        <v>122.9602</v>
      </c>
      <c r="AH142" s="26">
        <f t="shared" ca="1" si="44"/>
        <v>135.3416</v>
      </c>
      <c r="AI142" s="25"/>
      <c r="AJ142" s="25"/>
      <c r="AK142" s="25"/>
      <c r="AL142" s="25"/>
      <c r="AM142" s="25"/>
      <c r="AN142" s="25"/>
      <c r="AO142" s="25"/>
      <c r="AP142" s="25"/>
      <c r="AQ142" s="25"/>
      <c r="AR142" s="25"/>
      <c r="AS142" s="25"/>
      <c r="AT142" s="25"/>
    </row>
    <row r="143" spans="1:46" x14ac:dyDescent="0.35">
      <c r="A143" s="23">
        <v>40694</v>
      </c>
      <c r="B143" s="26">
        <f t="shared" ref="B143:Q159" ca="1" si="49">IFERROR(VLOOKUP($A143,INDIRECT("US!"&amp;B$3&amp;":"&amp;B$4),2,0),NA())</f>
        <v>299.08999999999997</v>
      </c>
      <c r="C143" s="26">
        <f t="shared" ca="1" si="49"/>
        <v>324.52999999999997</v>
      </c>
      <c r="D143" s="26">
        <f t="shared" ca="1" si="49"/>
        <v>322.27999999999997</v>
      </c>
      <c r="E143" s="26">
        <f t="shared" ca="1" si="49"/>
        <v>367.4</v>
      </c>
      <c r="F143" s="26">
        <f t="shared" ca="1" si="49"/>
        <v>242.542</v>
      </c>
      <c r="G143" s="26">
        <f t="shared" ca="1" si="49"/>
        <v>284.38</v>
      </c>
      <c r="H143" s="26">
        <f t="shared" ca="1" si="49"/>
        <v>303.11</v>
      </c>
      <c r="I143" s="26">
        <f t="shared" ca="1" si="49"/>
        <v>338.75</v>
      </c>
      <c r="J143" s="26">
        <f t="shared" ca="1" si="49"/>
        <v>378.59</v>
      </c>
      <c r="K143" s="26">
        <f t="shared" ca="1" si="49"/>
        <v>1283.92</v>
      </c>
      <c r="L143" s="26">
        <f t="shared" ca="1" si="49"/>
        <v>1149.4680000000001</v>
      </c>
      <c r="M143" s="26">
        <f t="shared" ca="1" si="49"/>
        <v>2447.52</v>
      </c>
      <c r="N143" s="26">
        <f t="shared" ca="1" si="49"/>
        <v>1666.81</v>
      </c>
      <c r="O143" s="26">
        <f t="shared" ca="1" si="49"/>
        <v>2376.11</v>
      </c>
      <c r="P143" s="26">
        <f t="shared" ca="1" si="49"/>
        <v>2153.67</v>
      </c>
      <c r="Q143" s="26">
        <f t="shared" ref="Q143:S147" ca="1" si="50">IFERROR(VLOOKUP($A143,INDIRECT("US!"&amp;Q$3&amp;":"&amp;Q$4),2,0),NA())</f>
        <v>2518.75</v>
      </c>
      <c r="R143" s="26">
        <f t="shared" ca="1" si="50"/>
        <v>227.3</v>
      </c>
      <c r="S143" s="26">
        <f t="shared" ca="1" si="50"/>
        <v>297.23</v>
      </c>
      <c r="T143" s="26">
        <f t="shared" ca="1" si="45"/>
        <v>687.97400000000005</v>
      </c>
      <c r="U143" s="26">
        <f t="shared" ca="1" si="46"/>
        <v>170.22800000000001</v>
      </c>
      <c r="V143" s="26">
        <f t="shared" ca="1" si="46"/>
        <v>168.2963</v>
      </c>
      <c r="W143" s="26">
        <f t="shared" ca="1" si="46"/>
        <v>169.02080000000001</v>
      </c>
      <c r="X143" s="26">
        <f t="shared" ca="1" si="46"/>
        <v>167.2116</v>
      </c>
      <c r="Y143" s="26">
        <f t="shared" ca="1" si="46"/>
        <v>159.3279</v>
      </c>
      <c r="Z143" s="26">
        <f t="shared" ca="1" si="46"/>
        <v>169.90479999999999</v>
      </c>
      <c r="AA143" s="26">
        <f t="shared" ca="1" si="46"/>
        <v>177.95869999999999</v>
      </c>
      <c r="AB143" s="26">
        <f t="shared" ca="1" si="46"/>
        <v>173.9648</v>
      </c>
      <c r="AC143" s="26">
        <f t="shared" ca="1" si="46"/>
        <v>172.27930000000001</v>
      </c>
      <c r="AD143" s="26">
        <f t="shared" ca="1" si="46"/>
        <v>198.77</v>
      </c>
      <c r="AE143" s="26">
        <f t="shared" ca="1" si="44"/>
        <v>121.81</v>
      </c>
      <c r="AF143" s="26">
        <f t="shared" ca="1" si="44"/>
        <v>147.79</v>
      </c>
      <c r="AG143" s="26">
        <f t="shared" ca="1" si="44"/>
        <v>121.90900000000001</v>
      </c>
      <c r="AH143" s="26">
        <f t="shared" ca="1" si="44"/>
        <v>137.15799999999999</v>
      </c>
      <c r="AI143" s="25"/>
      <c r="AJ143" s="25"/>
      <c r="AK143" s="25"/>
      <c r="AL143" s="25"/>
      <c r="AM143" s="25"/>
      <c r="AN143" s="25"/>
      <c r="AO143" s="25"/>
      <c r="AP143" s="25"/>
      <c r="AQ143" s="25"/>
      <c r="AR143" s="25"/>
      <c r="AS143" s="25"/>
      <c r="AT143" s="25"/>
    </row>
    <row r="144" spans="1:46" x14ac:dyDescent="0.35">
      <c r="A144" s="23">
        <v>40724</v>
      </c>
      <c r="B144" s="26">
        <f t="shared" ca="1" si="49"/>
        <v>298.70999999999998</v>
      </c>
      <c r="C144" s="26">
        <f t="shared" ca="1" si="49"/>
        <v>322.22000000000003</v>
      </c>
      <c r="D144" s="26">
        <f t="shared" ca="1" si="49"/>
        <v>319.39</v>
      </c>
      <c r="E144" s="26">
        <f t="shared" ca="1" si="49"/>
        <v>364.36</v>
      </c>
      <c r="F144" s="26">
        <f t="shared" ca="1" si="49"/>
        <v>242.6018</v>
      </c>
      <c r="G144" s="26">
        <f t="shared" ca="1" si="49"/>
        <v>284.16000000000003</v>
      </c>
      <c r="H144" s="26">
        <f t="shared" ca="1" si="49"/>
        <v>302.83</v>
      </c>
      <c r="I144" s="26">
        <f t="shared" ca="1" si="49"/>
        <v>338.09</v>
      </c>
      <c r="J144" s="26">
        <f t="shared" ca="1" si="49"/>
        <v>372.34</v>
      </c>
      <c r="K144" s="26">
        <f t="shared" ca="1" si="49"/>
        <v>1271.42</v>
      </c>
      <c r="L144" s="26">
        <f t="shared" ca="1" si="49"/>
        <v>1138.7270000000001</v>
      </c>
      <c r="M144" s="26">
        <f t="shared" ca="1" si="49"/>
        <v>2412.54</v>
      </c>
      <c r="N144" s="26">
        <f t="shared" ca="1" si="49"/>
        <v>1665.44</v>
      </c>
      <c r="O144" s="26">
        <f t="shared" ca="1" si="49"/>
        <v>2330.3200000000002</v>
      </c>
      <c r="P144" s="26">
        <f t="shared" ca="1" si="49"/>
        <v>2144.0300000000002</v>
      </c>
      <c r="Q144" s="26">
        <f t="shared" ca="1" si="50"/>
        <v>2465.27</v>
      </c>
      <c r="R144" s="26">
        <f t="shared" ca="1" si="50"/>
        <v>225</v>
      </c>
      <c r="S144" s="26">
        <f t="shared" ca="1" si="50"/>
        <v>297.3</v>
      </c>
      <c r="T144" s="26">
        <f t="shared" ca="1" si="45"/>
        <v>688.03599999999994</v>
      </c>
      <c r="U144" s="26">
        <f t="shared" ca="1" si="46"/>
        <v>168.50389999999999</v>
      </c>
      <c r="V144" s="26">
        <f t="shared" ca="1" si="46"/>
        <v>167.81200000000001</v>
      </c>
      <c r="W144" s="26">
        <f t="shared" ca="1" si="46"/>
        <v>167.63560000000001</v>
      </c>
      <c r="X144" s="26">
        <f t="shared" ca="1" si="46"/>
        <v>163.6617</v>
      </c>
      <c r="Y144" s="26">
        <f t="shared" ca="1" si="46"/>
        <v>158.97059999999999</v>
      </c>
      <c r="Z144" s="26">
        <f t="shared" ca="1" si="46"/>
        <v>169.25890000000001</v>
      </c>
      <c r="AA144" s="26">
        <f t="shared" ca="1" si="46"/>
        <v>176.90209999999999</v>
      </c>
      <c r="AB144" s="26">
        <f t="shared" ca="1" si="46"/>
        <v>172.58099999999999</v>
      </c>
      <c r="AC144" s="26">
        <f t="shared" ca="1" si="46"/>
        <v>168.00710000000001</v>
      </c>
      <c r="AD144" s="26">
        <f t="shared" ca="1" si="46"/>
        <v>195.2</v>
      </c>
      <c r="AE144" s="26">
        <f t="shared" ca="1" si="44"/>
        <v>122.99</v>
      </c>
      <c r="AF144" s="26">
        <f t="shared" ca="1" si="44"/>
        <v>147.35</v>
      </c>
      <c r="AG144" s="26">
        <f t="shared" ca="1" si="44"/>
        <v>122.99760000000001</v>
      </c>
      <c r="AH144" s="26">
        <f t="shared" ca="1" si="44"/>
        <v>137.7328</v>
      </c>
      <c r="AI144" s="25"/>
      <c r="AJ144" s="25"/>
      <c r="AK144" s="25"/>
      <c r="AL144" s="25"/>
      <c r="AM144" s="25"/>
      <c r="AN144" s="25"/>
      <c r="AO144" s="25"/>
      <c r="AP144" s="25"/>
      <c r="AQ144" s="25"/>
      <c r="AR144" s="25"/>
      <c r="AS144" s="25"/>
      <c r="AT144" s="25"/>
    </row>
    <row r="145" spans="1:46" x14ac:dyDescent="0.35">
      <c r="A145" s="23">
        <v>40753</v>
      </c>
      <c r="B145" s="26">
        <f t="shared" ca="1" si="49"/>
        <v>302.67</v>
      </c>
      <c r="C145" s="26">
        <f t="shared" ca="1" si="49"/>
        <v>328.57</v>
      </c>
      <c r="D145" s="26">
        <f t="shared" ca="1" si="49"/>
        <v>327.19</v>
      </c>
      <c r="E145" s="26">
        <f t="shared" ca="1" si="49"/>
        <v>374.23</v>
      </c>
      <c r="F145" s="26">
        <f t="shared" ca="1" si="49"/>
        <v>243.34899999999999</v>
      </c>
      <c r="G145" s="26">
        <f t="shared" ca="1" si="49"/>
        <v>287.81</v>
      </c>
      <c r="H145" s="26">
        <f t="shared" ca="1" si="49"/>
        <v>306.75</v>
      </c>
      <c r="I145" s="26">
        <f t="shared" ca="1" si="49"/>
        <v>344.84</v>
      </c>
      <c r="J145" s="26">
        <f t="shared" ca="1" si="49"/>
        <v>387.45</v>
      </c>
      <c r="K145" s="26">
        <f t="shared" ca="1" si="49"/>
        <v>1286.1600000000001</v>
      </c>
      <c r="L145" s="26">
        <f t="shared" ca="1" si="49"/>
        <v>1151.7370000000001</v>
      </c>
      <c r="M145" s="26">
        <f t="shared" ca="1" si="49"/>
        <v>2445.5500000000002</v>
      </c>
      <c r="N145" s="26">
        <f t="shared" ca="1" si="49"/>
        <v>1689.16</v>
      </c>
      <c r="O145" s="26">
        <f t="shared" ca="1" si="49"/>
        <v>2430.7800000000002</v>
      </c>
      <c r="P145" s="26">
        <f t="shared" ca="1" si="49"/>
        <v>2182.9899999999998</v>
      </c>
      <c r="Q145" s="26">
        <f t="shared" ca="1" si="50"/>
        <v>2578.9899999999998</v>
      </c>
      <c r="R145" s="26">
        <f t="shared" ca="1" si="50"/>
        <v>226.99</v>
      </c>
      <c r="S145" s="26">
        <f t="shared" ca="1" si="50"/>
        <v>300.69</v>
      </c>
      <c r="T145" s="26">
        <f t="shared" ca="1" si="45"/>
        <v>688.03599999999994</v>
      </c>
      <c r="U145" s="26">
        <f t="shared" ca="1" si="46"/>
        <v>174.24700000000001</v>
      </c>
      <c r="V145" s="26">
        <f t="shared" ca="1" si="46"/>
        <v>164.792</v>
      </c>
      <c r="W145" s="26">
        <f t="shared" ca="1" si="46"/>
        <v>170.7431</v>
      </c>
      <c r="X145" s="26">
        <f t="shared" ca="1" si="46"/>
        <v>166.0273</v>
      </c>
      <c r="Y145" s="26">
        <f t="shared" ca="1" si="46"/>
        <v>160.0326</v>
      </c>
      <c r="Z145" s="26">
        <f t="shared" ca="1" si="46"/>
        <v>171.5385</v>
      </c>
      <c r="AA145" s="26">
        <f t="shared" ca="1" si="46"/>
        <v>179.88030000000001</v>
      </c>
      <c r="AB145" s="26">
        <f t="shared" ca="1" si="46"/>
        <v>175.95779999999999</v>
      </c>
      <c r="AC145" s="26">
        <f t="shared" ca="1" si="46"/>
        <v>173.43039999999999</v>
      </c>
      <c r="AD145" s="26">
        <f t="shared" ca="1" si="46"/>
        <v>194.27</v>
      </c>
      <c r="AE145" s="26">
        <f t="shared" ca="1" si="44"/>
        <v>124.75</v>
      </c>
      <c r="AF145" s="26">
        <f t="shared" ca="1" si="44"/>
        <v>149.38</v>
      </c>
      <c r="AG145" s="26">
        <f t="shared" ca="1" si="44"/>
        <v>124.3503</v>
      </c>
      <c r="AH145" s="26">
        <f t="shared" ca="1" si="44"/>
        <v>142.02080000000001</v>
      </c>
      <c r="AI145" s="25"/>
      <c r="AJ145" s="25"/>
      <c r="AK145" s="25"/>
      <c r="AL145" s="25"/>
      <c r="AM145" s="25"/>
      <c r="AN145" s="25"/>
      <c r="AO145" s="25"/>
      <c r="AP145" s="25"/>
      <c r="AQ145" s="25"/>
      <c r="AR145" s="25"/>
      <c r="AS145" s="25"/>
      <c r="AT145" s="25"/>
    </row>
    <row r="146" spans="1:46" x14ac:dyDescent="0.35">
      <c r="A146" s="23">
        <v>40786</v>
      </c>
      <c r="B146" s="26">
        <f t="shared" ca="1" si="49"/>
        <v>308.38</v>
      </c>
      <c r="C146" s="26">
        <f t="shared" ca="1" si="49"/>
        <v>330.88</v>
      </c>
      <c r="D146" s="26">
        <f t="shared" ca="1" si="49"/>
        <v>327.31</v>
      </c>
      <c r="E146" s="26">
        <f t="shared" ca="1" si="49"/>
        <v>373.6</v>
      </c>
      <c r="F146" s="26">
        <f t="shared" ca="1" si="49"/>
        <v>243.80690000000001</v>
      </c>
      <c r="G146" s="26">
        <f t="shared" ca="1" si="49"/>
        <v>289.86</v>
      </c>
      <c r="H146" s="26">
        <f t="shared" ca="1" si="49"/>
        <v>310.23</v>
      </c>
      <c r="I146" s="26">
        <f t="shared" ca="1" si="49"/>
        <v>352.12</v>
      </c>
      <c r="J146" s="26">
        <f t="shared" ca="1" si="49"/>
        <v>404.55</v>
      </c>
      <c r="K146" s="26">
        <f t="shared" ca="1" si="49"/>
        <v>1234.68</v>
      </c>
      <c r="L146" s="26">
        <f t="shared" ca="1" si="49"/>
        <v>1105.962</v>
      </c>
      <c r="M146" s="26">
        <f t="shared" ca="1" si="49"/>
        <v>2338.9699999999998</v>
      </c>
      <c r="N146" s="26">
        <f t="shared" ca="1" si="49"/>
        <v>1718.99</v>
      </c>
      <c r="O146" s="26">
        <f t="shared" ca="1" si="49"/>
        <v>2645.04</v>
      </c>
      <c r="P146" s="26">
        <f t="shared" ca="1" si="49"/>
        <v>2178.7399999999998</v>
      </c>
      <c r="Q146" s="26">
        <f t="shared" ca="1" si="50"/>
        <v>2600.08</v>
      </c>
      <c r="R146" s="26">
        <f t="shared" ca="1" si="50"/>
        <v>223.04</v>
      </c>
      <c r="S146" s="26">
        <f t="shared" ca="1" si="50"/>
        <v>303.55</v>
      </c>
      <c r="T146" s="26">
        <f t="shared" ca="1" si="45"/>
        <v>688.14499999999998</v>
      </c>
      <c r="U146" s="26">
        <f t="shared" ref="U146:AD155" ca="1" si="51">IFERROR(VLOOKUP($A146,INDIRECT("EU!"&amp;U$3&amp;":"&amp;U$4),2,0),NA())</f>
        <v>176.6593</v>
      </c>
      <c r="V146" s="26">
        <f t="shared" ca="1" si="51"/>
        <v>168.78280000000001</v>
      </c>
      <c r="W146" s="26">
        <f t="shared" ca="1" si="51"/>
        <v>168.67160000000001</v>
      </c>
      <c r="X146" s="26">
        <f t="shared" ca="1" si="51"/>
        <v>167.00149999999999</v>
      </c>
      <c r="Y146" s="26">
        <f t="shared" ca="1" si="51"/>
        <v>160.94579999999999</v>
      </c>
      <c r="Z146" s="26">
        <f t="shared" ca="1" si="51"/>
        <v>173.2003</v>
      </c>
      <c r="AA146" s="26">
        <f t="shared" ca="1" si="51"/>
        <v>181.77029999999999</v>
      </c>
      <c r="AB146" s="26">
        <f t="shared" ca="1" si="51"/>
        <v>179.93680000000001</v>
      </c>
      <c r="AC146" s="26">
        <f t="shared" ca="1" si="51"/>
        <v>176.7441</v>
      </c>
      <c r="AD146" s="26">
        <f t="shared" ca="1" si="51"/>
        <v>182.11</v>
      </c>
      <c r="AE146" s="26">
        <f t="shared" ref="AE146:AH165" ca="1" si="52">IFERROR(VLOOKUP($A146,INDIRECT("EM!"&amp;AE$3&amp;":"&amp;AE$4),2,0),NA())</f>
        <v>125.07</v>
      </c>
      <c r="AF146" s="26">
        <f t="shared" ca="1" si="52"/>
        <v>151.5</v>
      </c>
      <c r="AG146" s="26">
        <f t="shared" ca="1" si="52"/>
        <v>124.51300000000001</v>
      </c>
      <c r="AH146" s="26">
        <f t="shared" ca="1" si="52"/>
        <v>144.62280000000001</v>
      </c>
      <c r="AI146" s="25"/>
      <c r="AJ146" s="25"/>
      <c r="AK146" s="25"/>
      <c r="AL146" s="25"/>
      <c r="AM146" s="25"/>
      <c r="AN146" s="25"/>
      <c r="AO146" s="25"/>
      <c r="AP146" s="25"/>
      <c r="AQ146" s="25"/>
      <c r="AR146" s="25"/>
      <c r="AS146" s="25"/>
      <c r="AT146" s="25"/>
    </row>
    <row r="147" spans="1:46" x14ac:dyDescent="0.35">
      <c r="A147" s="23">
        <v>40816</v>
      </c>
      <c r="B147" s="26">
        <f t="shared" ca="1" si="49"/>
        <v>311.17</v>
      </c>
      <c r="C147" s="26">
        <f t="shared" ca="1" si="49"/>
        <v>332.82</v>
      </c>
      <c r="D147" s="26">
        <f t="shared" ca="1" si="49"/>
        <v>328.51</v>
      </c>
      <c r="E147" s="26">
        <f t="shared" ca="1" si="49"/>
        <v>372.47</v>
      </c>
      <c r="F147" s="26">
        <f t="shared" ca="1" si="49"/>
        <v>243.3681</v>
      </c>
      <c r="G147" s="26">
        <f t="shared" ca="1" si="49"/>
        <v>288.82</v>
      </c>
      <c r="H147" s="26">
        <f t="shared" ca="1" si="49"/>
        <v>309.77</v>
      </c>
      <c r="I147" s="26">
        <f t="shared" ca="1" si="49"/>
        <v>354.6</v>
      </c>
      <c r="J147" s="26">
        <f t="shared" ca="1" si="49"/>
        <v>428.96</v>
      </c>
      <c r="K147" s="26">
        <f t="shared" ca="1" si="49"/>
        <v>1194.32</v>
      </c>
      <c r="L147" s="26">
        <f t="shared" ca="1" si="49"/>
        <v>1069.78</v>
      </c>
      <c r="M147" s="26">
        <f t="shared" ca="1" si="49"/>
        <v>2263.34</v>
      </c>
      <c r="N147" s="26">
        <f t="shared" ca="1" si="49"/>
        <v>1724.33</v>
      </c>
      <c r="O147" s="26">
        <f t="shared" ca="1" si="49"/>
        <v>2905.04</v>
      </c>
      <c r="P147" s="26">
        <f t="shared" ca="1" si="49"/>
        <v>2160.88</v>
      </c>
      <c r="Q147" s="26">
        <f t="shared" ca="1" si="50"/>
        <v>2685.98</v>
      </c>
      <c r="R147" s="26">
        <f t="shared" ca="1" si="50"/>
        <v>223.07</v>
      </c>
      <c r="S147" s="26">
        <f t="shared" ca="1" si="50"/>
        <v>304.5</v>
      </c>
      <c r="T147" s="26">
        <f t="shared" ca="1" si="45"/>
        <v>688.15800000000002</v>
      </c>
      <c r="U147" s="26">
        <f t="shared" ca="1" si="51"/>
        <v>180.75530000000001</v>
      </c>
      <c r="V147" s="26">
        <f t="shared" ca="1" si="51"/>
        <v>167.8853</v>
      </c>
      <c r="W147" s="26">
        <f t="shared" ca="1" si="51"/>
        <v>167.0889</v>
      </c>
      <c r="X147" s="26">
        <f t="shared" ca="1" si="51"/>
        <v>164.53479999999999</v>
      </c>
      <c r="Y147" s="26">
        <f t="shared" ca="1" si="51"/>
        <v>160.69839999999999</v>
      </c>
      <c r="Z147" s="26">
        <f t="shared" ca="1" si="51"/>
        <v>173.4151</v>
      </c>
      <c r="AA147" s="26">
        <f t="shared" ca="1" si="51"/>
        <v>181.78380000000001</v>
      </c>
      <c r="AB147" s="26">
        <f t="shared" ca="1" si="51"/>
        <v>181.45869999999999</v>
      </c>
      <c r="AC147" s="26">
        <f t="shared" ca="1" si="51"/>
        <v>183.51349999999999</v>
      </c>
      <c r="AD147" s="26">
        <f t="shared" ca="1" si="51"/>
        <v>174.04</v>
      </c>
      <c r="AE147" s="26">
        <f t="shared" ca="1" si="52"/>
        <v>111.74</v>
      </c>
      <c r="AF147" s="26">
        <f t="shared" ca="1" si="52"/>
        <v>145.94</v>
      </c>
      <c r="AG147" s="26">
        <f t="shared" ca="1" si="52"/>
        <v>112.1999</v>
      </c>
      <c r="AH147" s="26">
        <f t="shared" ca="1" si="52"/>
        <v>131.16030000000001</v>
      </c>
      <c r="AI147" s="25"/>
      <c r="AJ147" s="25"/>
      <c r="AK147" s="25"/>
      <c r="AL147" s="25"/>
      <c r="AM147" s="25"/>
      <c r="AN147" s="25"/>
      <c r="AO147" s="25"/>
      <c r="AP147" s="25"/>
      <c r="AQ147" s="25"/>
      <c r="AR147" s="25"/>
      <c r="AS147" s="25"/>
      <c r="AT147" s="25"/>
    </row>
    <row r="148" spans="1:46" x14ac:dyDescent="0.35">
      <c r="A148" s="23">
        <v>40847</v>
      </c>
      <c r="B148" s="26">
        <f t="shared" ca="1" si="49"/>
        <v>310.02</v>
      </c>
      <c r="C148" s="26">
        <f t="shared" ca="1" si="49"/>
        <v>334.52</v>
      </c>
      <c r="D148" s="26">
        <f t="shared" ca="1" si="49"/>
        <v>333.69</v>
      </c>
      <c r="E148" s="26">
        <f t="shared" ca="1" si="49"/>
        <v>380.86</v>
      </c>
      <c r="F148" s="26">
        <f t="shared" ca="1" si="49"/>
        <v>243.8708</v>
      </c>
      <c r="G148" s="26">
        <f t="shared" ca="1" si="49"/>
        <v>289.67</v>
      </c>
      <c r="H148" s="26">
        <f t="shared" ca="1" si="49"/>
        <v>310.5</v>
      </c>
      <c r="I148" s="26">
        <f t="shared" ca="1" si="49"/>
        <v>354.83</v>
      </c>
      <c r="J148" s="26">
        <f t="shared" ca="1" si="49"/>
        <v>426.28</v>
      </c>
      <c r="K148" s="26">
        <f t="shared" ca="1" si="49"/>
        <v>1265.8900000000001</v>
      </c>
      <c r="L148" s="26">
        <f t="shared" ca="1" si="49"/>
        <v>1134.9688000000001</v>
      </c>
      <c r="M148" s="26">
        <f t="shared" ca="1" si="49"/>
        <v>2369.09</v>
      </c>
      <c r="N148" s="26">
        <f t="shared" ca="1" si="49"/>
        <v>1720.39</v>
      </c>
      <c r="O148" s="26">
        <f t="shared" ca="1" si="49"/>
        <v>2794.08</v>
      </c>
      <c r="P148" s="26">
        <f t="shared" ca="1" si="49"/>
        <v>2191.3000000000002</v>
      </c>
      <c r="Q148" s="26">
        <f t="shared" ca="1" si="49"/>
        <v>2761.83</v>
      </c>
      <c r="R148" s="26">
        <f t="shared" ref="R148:S167" ca="1" si="53">IFERROR(VLOOKUP($A148,INDIRECT("US!"&amp;R$3&amp;":"&amp;R$4),2,0),NA())</f>
        <v>226.26</v>
      </c>
      <c r="S148" s="26">
        <f t="shared" ca="1" si="53"/>
        <v>304.22000000000003</v>
      </c>
      <c r="T148" s="26">
        <f t="shared" ca="1" si="45"/>
        <v>688.17200000000003</v>
      </c>
      <c r="U148" s="26">
        <f t="shared" ca="1" si="51"/>
        <v>179.92439999999999</v>
      </c>
      <c r="V148" s="26">
        <f t="shared" ca="1" si="51"/>
        <v>165.4195</v>
      </c>
      <c r="W148" s="26">
        <f t="shared" ca="1" si="51"/>
        <v>169.91829999999999</v>
      </c>
      <c r="X148" s="26">
        <f t="shared" ca="1" si="51"/>
        <v>166.6155</v>
      </c>
      <c r="Y148" s="26">
        <f t="shared" ca="1" si="51"/>
        <v>160.95230000000001</v>
      </c>
      <c r="Z148" s="26">
        <f t="shared" ca="1" si="51"/>
        <v>173.67959999999999</v>
      </c>
      <c r="AA148" s="26">
        <f t="shared" ca="1" si="51"/>
        <v>181.92320000000001</v>
      </c>
      <c r="AB148" s="26">
        <f t="shared" ca="1" si="51"/>
        <v>179.6893</v>
      </c>
      <c r="AC148" s="26">
        <f t="shared" ca="1" si="51"/>
        <v>181.09710000000001</v>
      </c>
      <c r="AD148" s="26">
        <f t="shared" ca="1" si="51"/>
        <v>186.39</v>
      </c>
      <c r="AE148" s="26">
        <f t="shared" ca="1" si="52"/>
        <v>119.03</v>
      </c>
      <c r="AF148" s="26">
        <f t="shared" ca="1" si="52"/>
        <v>151.34</v>
      </c>
      <c r="AG148" s="26">
        <f t="shared" ca="1" si="52"/>
        <v>119.13590000000001</v>
      </c>
      <c r="AH148" s="26">
        <f t="shared" ca="1" si="52"/>
        <v>139.00530000000001</v>
      </c>
      <c r="AI148" s="25"/>
      <c r="AJ148" s="25"/>
      <c r="AK148" s="25"/>
      <c r="AL148" s="25"/>
      <c r="AM148" s="25"/>
      <c r="AN148" s="25"/>
      <c r="AO148" s="25"/>
      <c r="AP148" s="25"/>
      <c r="AQ148" s="25"/>
      <c r="AR148" s="25"/>
      <c r="AS148" s="25"/>
      <c r="AT148" s="25"/>
    </row>
    <row r="149" spans="1:46" x14ac:dyDescent="0.35">
      <c r="A149" s="23">
        <v>40877</v>
      </c>
      <c r="B149" s="26">
        <f t="shared" ca="1" si="49"/>
        <v>311.31</v>
      </c>
      <c r="C149" s="26">
        <f t="shared" ca="1" si="49"/>
        <v>331.74</v>
      </c>
      <c r="D149" s="26">
        <f t="shared" ca="1" si="49"/>
        <v>327.38</v>
      </c>
      <c r="E149" s="26">
        <f t="shared" ca="1" si="49"/>
        <v>374.41</v>
      </c>
      <c r="F149" s="26">
        <f t="shared" ca="1" si="49"/>
        <v>243.71889999999999</v>
      </c>
      <c r="G149" s="26">
        <f t="shared" ca="1" si="49"/>
        <v>289.45</v>
      </c>
      <c r="H149" s="26">
        <f t="shared" ca="1" si="49"/>
        <v>310.37</v>
      </c>
      <c r="I149" s="26">
        <f t="shared" ca="1" si="49"/>
        <v>354.44</v>
      </c>
      <c r="J149" s="26">
        <f t="shared" ca="1" si="49"/>
        <v>425.47</v>
      </c>
      <c r="K149" s="26">
        <f t="shared" ca="1" si="49"/>
        <v>1238.5999999999999</v>
      </c>
      <c r="L149" s="26">
        <f t="shared" ca="1" si="49"/>
        <v>1110.4449999999999</v>
      </c>
      <c r="M149" s="26">
        <f t="shared" ca="1" si="49"/>
        <v>2319.44</v>
      </c>
      <c r="N149" s="26">
        <f t="shared" ca="1" si="49"/>
        <v>1726.81</v>
      </c>
      <c r="O149" s="26">
        <f t="shared" ca="1" si="49"/>
        <v>2870.07</v>
      </c>
      <c r="P149" s="26">
        <f t="shared" ca="1" si="49"/>
        <v>2160.91</v>
      </c>
      <c r="Q149" s="26">
        <f t="shared" ref="Q149:Q163" ca="1" si="54">IFERROR(VLOOKUP($A149,INDIRECT("US!"&amp;Q$3&amp;":"&amp;Q$4),2,0),NA())</f>
        <v>2665.57</v>
      </c>
      <c r="R149" s="26">
        <f t="shared" ca="1" si="53"/>
        <v>227.01</v>
      </c>
      <c r="S149" s="26">
        <f t="shared" ca="1" si="53"/>
        <v>304.81</v>
      </c>
      <c r="T149" s="26">
        <f t="shared" ca="1" si="45"/>
        <v>688.16499999999996</v>
      </c>
      <c r="U149" s="26">
        <f t="shared" ca="1" si="51"/>
        <v>179.7636</v>
      </c>
      <c r="V149" s="26">
        <f t="shared" ca="1" si="51"/>
        <v>161.58690000000001</v>
      </c>
      <c r="W149" s="26">
        <f t="shared" ca="1" si="51"/>
        <v>163.14940000000001</v>
      </c>
      <c r="X149" s="26">
        <f t="shared" ca="1" si="51"/>
        <v>160.84229999999999</v>
      </c>
      <c r="Y149" s="26">
        <f t="shared" ca="1" si="51"/>
        <v>159.86920000000001</v>
      </c>
      <c r="Z149" s="26">
        <f t="shared" ca="1" si="51"/>
        <v>171.43450000000001</v>
      </c>
      <c r="AA149" s="26">
        <f t="shared" ca="1" si="51"/>
        <v>177.7835</v>
      </c>
      <c r="AB149" s="26">
        <f t="shared" ca="1" si="51"/>
        <v>174.6446</v>
      </c>
      <c r="AC149" s="26">
        <f t="shared" ca="1" si="51"/>
        <v>179.04660000000001</v>
      </c>
      <c r="AD149" s="26">
        <f t="shared" ca="1" si="51"/>
        <v>175.91</v>
      </c>
      <c r="AE149" s="26">
        <f t="shared" ca="1" si="52"/>
        <v>115.01</v>
      </c>
      <c r="AF149" s="26">
        <f t="shared" ca="1" si="52"/>
        <v>146.63999999999999</v>
      </c>
      <c r="AG149" s="26">
        <f t="shared" ca="1" si="52"/>
        <v>115.2021</v>
      </c>
      <c r="AH149" s="26">
        <f t="shared" ca="1" si="52"/>
        <v>134.0821</v>
      </c>
      <c r="AI149" s="25"/>
      <c r="AJ149" s="25"/>
      <c r="AK149" s="25"/>
      <c r="AL149" s="25"/>
      <c r="AM149" s="25"/>
      <c r="AN149" s="25"/>
      <c r="AO149" s="25"/>
      <c r="AP149" s="25"/>
      <c r="AQ149" s="25"/>
      <c r="AR149" s="25"/>
      <c r="AS149" s="25"/>
      <c r="AT149" s="25"/>
    </row>
    <row r="150" spans="1:46" x14ac:dyDescent="0.35">
      <c r="A150" s="23">
        <v>40907</v>
      </c>
      <c r="B150" s="26">
        <f t="shared" ca="1" si="49"/>
        <v>313.83</v>
      </c>
      <c r="C150" s="26">
        <f t="shared" ca="1" si="49"/>
        <v>336.33</v>
      </c>
      <c r="D150" s="26">
        <f t="shared" ca="1" si="49"/>
        <v>334.18</v>
      </c>
      <c r="E150" s="26">
        <f t="shared" ca="1" si="49"/>
        <v>382.74</v>
      </c>
      <c r="F150" s="26">
        <f t="shared" ca="1" si="49"/>
        <v>244.02930000000001</v>
      </c>
      <c r="G150" s="26">
        <f t="shared" ca="1" si="49"/>
        <v>291.31</v>
      </c>
      <c r="H150" s="26">
        <f t="shared" ca="1" si="49"/>
        <v>313.58</v>
      </c>
      <c r="I150" s="26">
        <f t="shared" ca="1" si="49"/>
        <v>360.05</v>
      </c>
      <c r="J150" s="26">
        <f t="shared" ca="1" si="49"/>
        <v>439.96</v>
      </c>
      <c r="K150" s="26">
        <f t="shared" ca="1" si="49"/>
        <v>1271.5</v>
      </c>
      <c r="L150" s="26">
        <f t="shared" ca="1" si="49"/>
        <v>1140.046</v>
      </c>
      <c r="M150" s="26">
        <f t="shared" ca="1" si="49"/>
        <v>2378.2399999999998</v>
      </c>
      <c r="N150" s="26">
        <f t="shared" ca="1" si="49"/>
        <v>1736.67</v>
      </c>
      <c r="O150" s="26">
        <f t="shared" ca="1" si="49"/>
        <v>2959.16</v>
      </c>
      <c r="P150" s="26">
        <f t="shared" ca="1" si="49"/>
        <v>2190.92</v>
      </c>
      <c r="Q150" s="26">
        <f t="shared" ca="1" si="54"/>
        <v>2776.73</v>
      </c>
      <c r="R150" s="26">
        <f t="shared" ca="1" si="53"/>
        <v>230</v>
      </c>
      <c r="S150" s="26">
        <f t="shared" ca="1" si="53"/>
        <v>305.20999999999998</v>
      </c>
      <c r="T150" s="26">
        <f t="shared" ca="1" si="45"/>
        <v>688.16499999999996</v>
      </c>
      <c r="U150" s="26">
        <f t="shared" ca="1" si="51"/>
        <v>184.8519</v>
      </c>
      <c r="V150" s="26">
        <f t="shared" ca="1" si="51"/>
        <v>168.58940000000001</v>
      </c>
      <c r="W150" s="26">
        <f t="shared" ca="1" si="51"/>
        <v>169.49780000000001</v>
      </c>
      <c r="X150" s="26">
        <f t="shared" ca="1" si="51"/>
        <v>165.45599999999999</v>
      </c>
      <c r="Y150" s="26">
        <f t="shared" ca="1" si="51"/>
        <v>162.36449999999999</v>
      </c>
      <c r="Z150" s="26">
        <f t="shared" ca="1" si="51"/>
        <v>175.6199</v>
      </c>
      <c r="AA150" s="26">
        <f t="shared" ca="1" si="51"/>
        <v>183.58250000000001</v>
      </c>
      <c r="AB150" s="26">
        <f t="shared" ca="1" si="51"/>
        <v>181.9238</v>
      </c>
      <c r="AC150" s="26">
        <f t="shared" ca="1" si="51"/>
        <v>189.10720000000001</v>
      </c>
      <c r="AD150" s="26">
        <f t="shared" ca="1" si="51"/>
        <v>181.54</v>
      </c>
      <c r="AE150" s="26">
        <f t="shared" ca="1" si="52"/>
        <v>113.32</v>
      </c>
      <c r="AF150" s="26">
        <f t="shared" ca="1" si="52"/>
        <v>147.88999999999999</v>
      </c>
      <c r="AG150" s="26">
        <f t="shared" ca="1" si="52"/>
        <v>113.4366</v>
      </c>
      <c r="AH150" s="26">
        <f t="shared" ca="1" si="52"/>
        <v>134.78149999999999</v>
      </c>
      <c r="AI150" s="25"/>
      <c r="AJ150" s="25"/>
      <c r="AK150" s="25"/>
      <c r="AL150" s="25"/>
      <c r="AM150" s="25"/>
      <c r="AN150" s="25"/>
      <c r="AO150" s="25"/>
      <c r="AP150" s="25"/>
      <c r="AQ150" s="25"/>
      <c r="AR150" s="25"/>
      <c r="AS150" s="25"/>
      <c r="AT150" s="25"/>
    </row>
    <row r="151" spans="1:46" x14ac:dyDescent="0.35">
      <c r="A151" s="23">
        <v>40939</v>
      </c>
      <c r="B151" s="26">
        <f t="shared" ca="1" si="49"/>
        <v>315.29000000000002</v>
      </c>
      <c r="C151" s="26">
        <f t="shared" ca="1" si="49"/>
        <v>341.09</v>
      </c>
      <c r="D151" s="26">
        <f t="shared" ca="1" si="49"/>
        <v>342.29</v>
      </c>
      <c r="E151" s="26">
        <f t="shared" ca="1" si="49"/>
        <v>390.98</v>
      </c>
      <c r="F151" s="26">
        <f t="shared" ca="1" si="49"/>
        <v>244.91290000000001</v>
      </c>
      <c r="G151" s="26">
        <f t="shared" ca="1" si="49"/>
        <v>293.60000000000002</v>
      </c>
      <c r="H151" s="26">
        <f t="shared" ca="1" si="49"/>
        <v>316.83</v>
      </c>
      <c r="I151" s="26">
        <f t="shared" ca="1" si="49"/>
        <v>365.09</v>
      </c>
      <c r="J151" s="26">
        <f t="shared" ca="1" si="49"/>
        <v>445.47</v>
      </c>
      <c r="K151" s="26">
        <f t="shared" ca="1" si="49"/>
        <v>1310.1099999999999</v>
      </c>
      <c r="L151" s="26">
        <f t="shared" ca="1" si="49"/>
        <v>1173.6300000000001</v>
      </c>
      <c r="M151" s="26">
        <f t="shared" ca="1" si="49"/>
        <v>2479.9299999999998</v>
      </c>
      <c r="N151" s="26">
        <f t="shared" ca="1" si="49"/>
        <v>1745.54</v>
      </c>
      <c r="O151" s="26">
        <f t="shared" ca="1" si="49"/>
        <v>2957.76</v>
      </c>
      <c r="P151" s="26">
        <f t="shared" ca="1" si="49"/>
        <v>2239.19</v>
      </c>
      <c r="Q151" s="26">
        <f t="shared" ca="1" si="54"/>
        <v>2839.01</v>
      </c>
      <c r="R151" s="26">
        <f t="shared" ca="1" si="53"/>
        <v>234.7</v>
      </c>
      <c r="S151" s="26">
        <f t="shared" ca="1" si="53"/>
        <v>308.73</v>
      </c>
      <c r="T151" s="26">
        <f t="shared" ca="1" si="45"/>
        <v>688.14400000000001</v>
      </c>
      <c r="U151" s="26">
        <f t="shared" ca="1" si="51"/>
        <v>186.31319999999999</v>
      </c>
      <c r="V151" s="26">
        <f t="shared" ca="1" si="51"/>
        <v>171.93879999999999</v>
      </c>
      <c r="W151" s="26">
        <f t="shared" ca="1" si="51"/>
        <v>176.52629999999999</v>
      </c>
      <c r="X151" s="26">
        <f t="shared" ca="1" si="51"/>
        <v>172.13</v>
      </c>
      <c r="Y151" s="26">
        <f t="shared" ca="1" si="51"/>
        <v>164.39670000000001</v>
      </c>
      <c r="Z151" s="26">
        <f t="shared" ca="1" si="51"/>
        <v>178.86770000000001</v>
      </c>
      <c r="AA151" s="26">
        <f t="shared" ca="1" si="51"/>
        <v>188.11500000000001</v>
      </c>
      <c r="AB151" s="26">
        <f t="shared" ca="1" si="51"/>
        <v>186.50380000000001</v>
      </c>
      <c r="AC151" s="26">
        <f t="shared" ca="1" si="51"/>
        <v>192.50569999999999</v>
      </c>
      <c r="AD151" s="26">
        <f t="shared" ca="1" si="51"/>
        <v>193.08</v>
      </c>
      <c r="AE151" s="26">
        <f t="shared" ca="1" si="52"/>
        <v>119.92</v>
      </c>
      <c r="AF151" s="26">
        <f t="shared" ca="1" si="52"/>
        <v>157.77000000000001</v>
      </c>
      <c r="AG151" s="26">
        <f t="shared" ca="1" si="52"/>
        <v>119.9576</v>
      </c>
      <c r="AH151" s="26">
        <f t="shared" ca="1" si="52"/>
        <v>144.08779999999999</v>
      </c>
      <c r="AI151" s="25"/>
      <c r="AJ151" s="25"/>
      <c r="AK151" s="25"/>
      <c r="AL151" s="25"/>
      <c r="AM151" s="25"/>
      <c r="AN151" s="25"/>
      <c r="AO151" s="25"/>
      <c r="AP151" s="25"/>
      <c r="AQ151" s="25"/>
      <c r="AR151" s="25"/>
      <c r="AS151" s="25"/>
      <c r="AT151" s="25"/>
    </row>
    <row r="152" spans="1:46" x14ac:dyDescent="0.35">
      <c r="A152" s="23">
        <v>40968</v>
      </c>
      <c r="B152" s="26">
        <f t="shared" ca="1" si="49"/>
        <v>314.33</v>
      </c>
      <c r="C152" s="26">
        <f t="shared" ca="1" si="49"/>
        <v>342.18</v>
      </c>
      <c r="D152" s="26">
        <f t="shared" ca="1" si="49"/>
        <v>344.64</v>
      </c>
      <c r="E152" s="26">
        <f t="shared" ca="1" si="49"/>
        <v>395.79</v>
      </c>
      <c r="F152" s="26">
        <f t="shared" ca="1" si="49"/>
        <v>244.99770000000001</v>
      </c>
      <c r="G152" s="26">
        <f t="shared" ca="1" si="49"/>
        <v>293.79000000000002</v>
      </c>
      <c r="H152" s="26">
        <f t="shared" ca="1" si="49"/>
        <v>316.83999999999997</v>
      </c>
      <c r="I152" s="26">
        <f t="shared" ca="1" si="49"/>
        <v>364.98</v>
      </c>
      <c r="J152" s="26">
        <f t="shared" ca="1" si="49"/>
        <v>443.78</v>
      </c>
      <c r="K152" s="26">
        <f t="shared" ca="1" si="49"/>
        <v>1341.22</v>
      </c>
      <c r="L152" s="26">
        <f t="shared" ca="1" si="49"/>
        <v>1200.664</v>
      </c>
      <c r="M152" s="26">
        <f t="shared" ca="1" si="49"/>
        <v>2562.9</v>
      </c>
      <c r="N152" s="26">
        <f t="shared" ca="1" si="49"/>
        <v>1737.4</v>
      </c>
      <c r="O152" s="26">
        <f t="shared" ca="1" si="49"/>
        <v>2896.52</v>
      </c>
      <c r="P152" s="26">
        <f t="shared" ca="1" si="49"/>
        <v>2256.54</v>
      </c>
      <c r="Q152" s="26">
        <f t="shared" ca="1" si="54"/>
        <v>2867.93</v>
      </c>
      <c r="R152" s="26">
        <f t="shared" ca="1" si="53"/>
        <v>237.42</v>
      </c>
      <c r="S152" s="26">
        <f t="shared" ca="1" si="53"/>
        <v>308.39999999999998</v>
      </c>
      <c r="T152" s="26">
        <f t="shared" ca="1" si="45"/>
        <v>688.15800000000002</v>
      </c>
      <c r="U152" s="26">
        <f t="shared" ca="1" si="51"/>
        <v>186.3741</v>
      </c>
      <c r="V152" s="26">
        <f t="shared" ca="1" si="51"/>
        <v>173.55969999999999</v>
      </c>
      <c r="W152" s="26">
        <f t="shared" ca="1" si="51"/>
        <v>181.2432</v>
      </c>
      <c r="X152" s="26">
        <f t="shared" ca="1" si="51"/>
        <v>176.14789999999999</v>
      </c>
      <c r="Y152" s="26">
        <f t="shared" ca="1" si="51"/>
        <v>165.50710000000001</v>
      </c>
      <c r="Z152" s="26">
        <f t="shared" ca="1" si="51"/>
        <v>180.79329999999999</v>
      </c>
      <c r="AA152" s="26">
        <f t="shared" ca="1" si="51"/>
        <v>190.88300000000001</v>
      </c>
      <c r="AB152" s="26">
        <f t="shared" ca="1" si="51"/>
        <v>189.1627</v>
      </c>
      <c r="AC152" s="26">
        <f t="shared" ca="1" si="51"/>
        <v>193.73400000000001</v>
      </c>
      <c r="AD152" s="26">
        <f t="shared" ca="1" si="51"/>
        <v>201.52</v>
      </c>
      <c r="AE152" s="26">
        <f t="shared" ca="1" si="52"/>
        <v>122.4</v>
      </c>
      <c r="AF152" s="26">
        <f t="shared" ca="1" si="52"/>
        <v>163.72</v>
      </c>
      <c r="AG152" s="26">
        <f t="shared" ca="1" si="52"/>
        <v>122.81829999999999</v>
      </c>
      <c r="AH152" s="26">
        <f t="shared" ca="1" si="52"/>
        <v>146.4066</v>
      </c>
      <c r="AI152" s="25"/>
      <c r="AJ152" s="25"/>
      <c r="AK152" s="25"/>
      <c r="AL152" s="25"/>
      <c r="AM152" s="25"/>
      <c r="AN152" s="25"/>
      <c r="AO152" s="25"/>
      <c r="AP152" s="25"/>
      <c r="AQ152" s="25"/>
      <c r="AR152" s="25"/>
      <c r="AS152" s="25"/>
      <c r="AT152" s="25"/>
    </row>
    <row r="153" spans="1:46" x14ac:dyDescent="0.35">
      <c r="A153" s="23">
        <v>40998</v>
      </c>
      <c r="B153" s="26">
        <f t="shared" ca="1" si="49"/>
        <v>312.83999999999997</v>
      </c>
      <c r="C153" s="26">
        <f t="shared" ca="1" si="49"/>
        <v>340.28</v>
      </c>
      <c r="D153" s="26">
        <f t="shared" ca="1" si="49"/>
        <v>341.93</v>
      </c>
      <c r="E153" s="26">
        <f t="shared" ca="1" si="49"/>
        <v>392.39</v>
      </c>
      <c r="F153" s="26">
        <f t="shared" ca="1" si="49"/>
        <v>245.06440000000001</v>
      </c>
      <c r="G153" s="26">
        <f t="shared" ca="1" si="49"/>
        <v>293.75</v>
      </c>
      <c r="H153" s="26">
        <f t="shared" ca="1" si="49"/>
        <v>316</v>
      </c>
      <c r="I153" s="26">
        <f t="shared" ca="1" si="49"/>
        <v>361.69</v>
      </c>
      <c r="J153" s="26">
        <f t="shared" ca="1" si="49"/>
        <v>430.61</v>
      </c>
      <c r="K153" s="26">
        <f t="shared" ca="1" si="49"/>
        <v>1339.35</v>
      </c>
      <c r="L153" s="26">
        <f t="shared" ca="1" si="49"/>
        <v>1198.8800000000001</v>
      </c>
      <c r="M153" s="26">
        <f t="shared" ca="1" si="49"/>
        <v>2562.65</v>
      </c>
      <c r="N153" s="26">
        <f t="shared" ca="1" si="49"/>
        <v>1728.36</v>
      </c>
      <c r="O153" s="26">
        <f t="shared" ca="1" si="49"/>
        <v>2787.61</v>
      </c>
      <c r="P153" s="26">
        <f t="shared" ca="1" si="49"/>
        <v>2251.13</v>
      </c>
      <c r="Q153" s="26">
        <f t="shared" ca="1" si="54"/>
        <v>2784.58</v>
      </c>
      <c r="R153" s="26">
        <f t="shared" ca="1" si="53"/>
        <v>237.96</v>
      </c>
      <c r="S153" s="26">
        <f t="shared" ca="1" si="53"/>
        <v>307.74</v>
      </c>
      <c r="T153" s="26">
        <f t="shared" ca="1" si="45"/>
        <v>688.15800000000002</v>
      </c>
      <c r="U153" s="26">
        <f t="shared" ca="1" si="51"/>
        <v>186.6979</v>
      </c>
      <c r="V153" s="26">
        <f t="shared" ca="1" si="51"/>
        <v>174.7824</v>
      </c>
      <c r="W153" s="26">
        <f t="shared" ca="1" si="51"/>
        <v>181.19280000000001</v>
      </c>
      <c r="X153" s="26">
        <f t="shared" ca="1" si="51"/>
        <v>177.6885</v>
      </c>
      <c r="Y153" s="26">
        <f t="shared" ca="1" si="51"/>
        <v>165.8364</v>
      </c>
      <c r="Z153" s="26">
        <f t="shared" ca="1" si="51"/>
        <v>181.3537</v>
      </c>
      <c r="AA153" s="26">
        <f t="shared" ca="1" si="51"/>
        <v>191.7807</v>
      </c>
      <c r="AB153" s="26">
        <f t="shared" ca="1" si="51"/>
        <v>190.0736</v>
      </c>
      <c r="AC153" s="26">
        <f t="shared" ca="1" si="51"/>
        <v>193.40899999999999</v>
      </c>
      <c r="AD153" s="26">
        <f t="shared" ca="1" si="51"/>
        <v>204.36</v>
      </c>
      <c r="AE153" s="26">
        <f t="shared" ca="1" si="52"/>
        <v>120.24</v>
      </c>
      <c r="AF153" s="26">
        <f t="shared" ca="1" si="52"/>
        <v>161.04</v>
      </c>
      <c r="AG153" s="26">
        <f t="shared" ca="1" si="52"/>
        <v>120.6983</v>
      </c>
      <c r="AH153" s="26">
        <f t="shared" ca="1" si="52"/>
        <v>143.68049999999999</v>
      </c>
      <c r="AI153" s="25"/>
      <c r="AJ153" s="25"/>
      <c r="AK153" s="25"/>
      <c r="AL153" s="25"/>
      <c r="AM153" s="25"/>
      <c r="AN153" s="25"/>
      <c r="AO153" s="25"/>
      <c r="AP153" s="25"/>
      <c r="AQ153" s="25"/>
      <c r="AR153" s="25"/>
      <c r="AS153" s="25"/>
      <c r="AT153" s="25"/>
    </row>
    <row r="154" spans="1:46" x14ac:dyDescent="0.35">
      <c r="A154" s="23">
        <v>41029</v>
      </c>
      <c r="B154" s="26">
        <f t="shared" ca="1" si="49"/>
        <v>316.07</v>
      </c>
      <c r="C154" s="26">
        <f t="shared" ca="1" si="49"/>
        <v>344.02</v>
      </c>
      <c r="D154" s="26">
        <f t="shared" ca="1" si="49"/>
        <v>346.43</v>
      </c>
      <c r="E154" s="26">
        <f t="shared" ca="1" si="49"/>
        <v>398.21</v>
      </c>
      <c r="F154" s="26">
        <f t="shared" ca="1" si="49"/>
        <v>245.58009999999999</v>
      </c>
      <c r="G154" s="26">
        <f t="shared" ca="1" si="49"/>
        <v>295.63</v>
      </c>
      <c r="H154" s="26">
        <f t="shared" ca="1" si="49"/>
        <v>319.42</v>
      </c>
      <c r="I154" s="26">
        <f t="shared" ca="1" si="49"/>
        <v>367.88</v>
      </c>
      <c r="J154" s="26">
        <f t="shared" ca="1" si="49"/>
        <v>444.4</v>
      </c>
      <c r="K154" s="26">
        <f t="shared" ca="1" si="49"/>
        <v>1353.37</v>
      </c>
      <c r="L154" s="26">
        <f t="shared" ca="1" si="49"/>
        <v>1211.0909999999999</v>
      </c>
      <c r="M154" s="26">
        <f t="shared" ca="1" si="49"/>
        <v>2598.27</v>
      </c>
      <c r="N154" s="26">
        <f t="shared" ca="1" si="49"/>
        <v>1745.23</v>
      </c>
      <c r="O154" s="26">
        <f t="shared" ca="1" si="49"/>
        <v>2908.37</v>
      </c>
      <c r="P154" s="26">
        <f t="shared" ca="1" si="49"/>
        <v>2274.02</v>
      </c>
      <c r="Q154" s="26">
        <f t="shared" ca="1" si="54"/>
        <v>2852.49</v>
      </c>
      <c r="R154" s="26">
        <f t="shared" ca="1" si="53"/>
        <v>239.14</v>
      </c>
      <c r="S154" s="26">
        <f t="shared" ca="1" si="53"/>
        <v>309.89999999999998</v>
      </c>
      <c r="T154" s="26">
        <f t="shared" ca="1" si="45"/>
        <v>688.26099999999997</v>
      </c>
      <c r="U154" s="26">
        <f t="shared" ca="1" si="51"/>
        <v>188.5829</v>
      </c>
      <c r="V154" s="26">
        <f t="shared" ca="1" si="51"/>
        <v>175.80359999999999</v>
      </c>
      <c r="W154" s="26">
        <f t="shared" ca="1" si="51"/>
        <v>180.03280000000001</v>
      </c>
      <c r="X154" s="26">
        <f t="shared" ca="1" si="51"/>
        <v>178.19200000000001</v>
      </c>
      <c r="Y154" s="26">
        <f t="shared" ca="1" si="51"/>
        <v>166.12950000000001</v>
      </c>
      <c r="Z154" s="26">
        <f t="shared" ca="1" si="51"/>
        <v>181.97630000000001</v>
      </c>
      <c r="AA154" s="26">
        <f t="shared" ca="1" si="51"/>
        <v>192.61859999999999</v>
      </c>
      <c r="AB154" s="26">
        <f t="shared" ca="1" si="51"/>
        <v>191.0727</v>
      </c>
      <c r="AC154" s="26">
        <f t="shared" ca="1" si="51"/>
        <v>195.12970000000001</v>
      </c>
      <c r="AD154" s="26">
        <f t="shared" ca="1" si="51"/>
        <v>203.36</v>
      </c>
      <c r="AE154" s="26">
        <f t="shared" ca="1" si="52"/>
        <v>120.65</v>
      </c>
      <c r="AF154" s="26">
        <f t="shared" ca="1" si="52"/>
        <v>164.28</v>
      </c>
      <c r="AG154" s="26">
        <f t="shared" ca="1" si="52"/>
        <v>121.1695</v>
      </c>
      <c r="AH154" s="26">
        <f t="shared" ca="1" si="52"/>
        <v>145.30609999999999</v>
      </c>
      <c r="AI154" s="25"/>
      <c r="AJ154" s="25"/>
      <c r="AK154" s="25"/>
      <c r="AL154" s="25"/>
      <c r="AM154" s="25"/>
      <c r="AN154" s="25"/>
      <c r="AO154" s="25"/>
      <c r="AP154" s="25"/>
      <c r="AQ154" s="25"/>
      <c r="AR154" s="25"/>
      <c r="AS154" s="25"/>
      <c r="AT154" s="25"/>
    </row>
    <row r="155" spans="1:46" x14ac:dyDescent="0.35">
      <c r="A155" s="23">
        <v>41060</v>
      </c>
      <c r="B155" s="26">
        <f t="shared" ca="1" si="49"/>
        <v>319.23</v>
      </c>
      <c r="C155" s="26">
        <f t="shared" ca="1" si="49"/>
        <v>346.72</v>
      </c>
      <c r="D155" s="26">
        <f t="shared" ca="1" si="49"/>
        <v>348.98</v>
      </c>
      <c r="E155" s="26">
        <f t="shared" ca="1" si="49"/>
        <v>399.8</v>
      </c>
      <c r="F155" s="26">
        <f t="shared" ca="1" si="49"/>
        <v>245.52440000000001</v>
      </c>
      <c r="G155" s="26">
        <f t="shared" ca="1" si="49"/>
        <v>295.89</v>
      </c>
      <c r="H155" s="26">
        <f t="shared" ca="1" si="49"/>
        <v>321.18</v>
      </c>
      <c r="I155" s="26">
        <f t="shared" ca="1" si="49"/>
        <v>373.36</v>
      </c>
      <c r="J155" s="26">
        <f t="shared" ca="1" si="49"/>
        <v>463.96</v>
      </c>
      <c r="K155" s="26">
        <f t="shared" ca="1" si="49"/>
        <v>1335.7</v>
      </c>
      <c r="L155" s="26">
        <f t="shared" ca="1" si="49"/>
        <v>1194.5930000000001</v>
      </c>
      <c r="M155" s="26">
        <f t="shared" ca="1" si="49"/>
        <v>2582.64</v>
      </c>
      <c r="N155" s="26">
        <f t="shared" ca="1" si="49"/>
        <v>1758.34</v>
      </c>
      <c r="O155" s="26">
        <f t="shared" ca="1" si="49"/>
        <v>3124.67</v>
      </c>
      <c r="P155" s="26">
        <f t="shared" ca="1" si="49"/>
        <v>2277.02</v>
      </c>
      <c r="Q155" s="26">
        <f t="shared" ca="1" si="54"/>
        <v>2922.2</v>
      </c>
      <c r="R155" s="26">
        <f t="shared" ca="1" si="53"/>
        <v>238.33</v>
      </c>
      <c r="S155" s="26">
        <f t="shared" ca="1" si="53"/>
        <v>311.11</v>
      </c>
      <c r="T155" s="26">
        <f t="shared" ca="1" si="45"/>
        <v>688.351</v>
      </c>
      <c r="U155" s="26">
        <f t="shared" ca="1" si="51"/>
        <v>195.49170000000001</v>
      </c>
      <c r="V155" s="26">
        <f t="shared" ca="1" si="51"/>
        <v>178.0429</v>
      </c>
      <c r="W155" s="26">
        <f t="shared" ca="1" si="51"/>
        <v>177.35849999999999</v>
      </c>
      <c r="X155" s="26">
        <f t="shared" ca="1" si="51"/>
        <v>177.75649999999999</v>
      </c>
      <c r="Y155" s="26">
        <f t="shared" ca="1" si="51"/>
        <v>165.7073</v>
      </c>
      <c r="Z155" s="26">
        <f t="shared" ca="1" si="51"/>
        <v>182.51480000000001</v>
      </c>
      <c r="AA155" s="26">
        <f t="shared" ca="1" si="51"/>
        <v>194.60400000000001</v>
      </c>
      <c r="AB155" s="26">
        <f t="shared" ca="1" si="51"/>
        <v>195.19739999999999</v>
      </c>
      <c r="AC155" s="26">
        <f t="shared" ca="1" si="51"/>
        <v>206.2114</v>
      </c>
      <c r="AD155" s="26">
        <f t="shared" ca="1" si="51"/>
        <v>198.36</v>
      </c>
      <c r="AE155" s="26">
        <f t="shared" ca="1" si="52"/>
        <v>113.56</v>
      </c>
      <c r="AF155" s="26">
        <f t="shared" ca="1" si="52"/>
        <v>156.21</v>
      </c>
      <c r="AG155" s="26">
        <f t="shared" ca="1" si="52"/>
        <v>114.26009999999999</v>
      </c>
      <c r="AH155" s="26">
        <f t="shared" ca="1" si="52"/>
        <v>136.5453</v>
      </c>
      <c r="AI155" s="25"/>
      <c r="AJ155" s="25"/>
      <c r="AK155" s="25"/>
      <c r="AL155" s="25"/>
      <c r="AM155" s="25"/>
      <c r="AN155" s="25"/>
      <c r="AO155" s="25"/>
      <c r="AP155" s="25"/>
      <c r="AQ155" s="25"/>
      <c r="AR155" s="25"/>
      <c r="AS155" s="25"/>
      <c r="AT155" s="25"/>
    </row>
    <row r="156" spans="1:46" x14ac:dyDescent="0.35">
      <c r="A156" s="23">
        <v>41089</v>
      </c>
      <c r="B156" s="26">
        <f t="shared" ca="1" si="49"/>
        <v>318.92</v>
      </c>
      <c r="C156" s="26">
        <f t="shared" ca="1" si="49"/>
        <v>347.02</v>
      </c>
      <c r="D156" s="26">
        <f t="shared" ca="1" si="49"/>
        <v>350.98</v>
      </c>
      <c r="E156" s="26">
        <f t="shared" ca="1" si="49"/>
        <v>401.63</v>
      </c>
      <c r="F156" s="26">
        <f t="shared" ca="1" si="49"/>
        <v>245.65180000000001</v>
      </c>
      <c r="G156" s="26">
        <f t="shared" ca="1" si="49"/>
        <v>296.27999999999997</v>
      </c>
      <c r="H156" s="26">
        <f t="shared" ca="1" si="49"/>
        <v>321.52</v>
      </c>
      <c r="I156" s="26">
        <f t="shared" ca="1" si="49"/>
        <v>373.95</v>
      </c>
      <c r="J156" s="26">
        <f t="shared" ca="1" si="49"/>
        <v>462.11</v>
      </c>
      <c r="K156" s="26">
        <f t="shared" ca="1" si="49"/>
        <v>1363.9</v>
      </c>
      <c r="L156" s="26">
        <f t="shared" ca="1" si="49"/>
        <v>1219.7270000000001</v>
      </c>
      <c r="M156" s="26">
        <f t="shared" ca="1" si="49"/>
        <v>2639.9</v>
      </c>
      <c r="N156" s="26">
        <f t="shared" ca="1" si="49"/>
        <v>1755.37</v>
      </c>
      <c r="O156" s="26">
        <f t="shared" ca="1" si="49"/>
        <v>3082.13</v>
      </c>
      <c r="P156" s="26">
        <f t="shared" ca="1" si="49"/>
        <v>2286.69</v>
      </c>
      <c r="Q156" s="26">
        <f t="shared" ca="1" si="54"/>
        <v>2927.24</v>
      </c>
      <c r="R156" s="26">
        <f t="shared" ca="1" si="53"/>
        <v>240.01</v>
      </c>
      <c r="S156" s="26">
        <f t="shared" ca="1" si="53"/>
        <v>311.83</v>
      </c>
      <c r="T156" s="26">
        <f t="shared" ca="1" si="45"/>
        <v>688.351</v>
      </c>
      <c r="U156" s="26">
        <f t="shared" ref="U156:AD165" ca="1" si="55">IFERROR(VLOOKUP($A156,INDIRECT("EU!"&amp;U$3&amp;":"&amp;U$4),2,0),NA())</f>
        <v>192.3459</v>
      </c>
      <c r="V156" s="26">
        <f t="shared" ca="1" si="55"/>
        <v>176.68469999999999</v>
      </c>
      <c r="W156" s="26">
        <f t="shared" ca="1" si="55"/>
        <v>178.9915</v>
      </c>
      <c r="X156" s="26">
        <f t="shared" ca="1" si="55"/>
        <v>178.3751</v>
      </c>
      <c r="Y156" s="26">
        <f t="shared" ca="1" si="55"/>
        <v>166.31370000000001</v>
      </c>
      <c r="Z156" s="26">
        <f t="shared" ca="1" si="55"/>
        <v>182.6011</v>
      </c>
      <c r="AA156" s="26">
        <f t="shared" ca="1" si="55"/>
        <v>194.03530000000001</v>
      </c>
      <c r="AB156" s="26">
        <f t="shared" ca="1" si="55"/>
        <v>193.45410000000001</v>
      </c>
      <c r="AC156" s="26">
        <f t="shared" ca="1" si="55"/>
        <v>200.45259999999999</v>
      </c>
      <c r="AD156" s="26">
        <f t="shared" ca="1" si="55"/>
        <v>202.46</v>
      </c>
      <c r="AE156" s="26">
        <f t="shared" ca="1" si="52"/>
        <v>118.4</v>
      </c>
      <c r="AF156" s="26">
        <f t="shared" ca="1" si="52"/>
        <v>165</v>
      </c>
      <c r="AG156" s="26">
        <f t="shared" ca="1" si="52"/>
        <v>118.7723</v>
      </c>
      <c r="AH156" s="26">
        <f t="shared" ca="1" si="52"/>
        <v>145.27340000000001</v>
      </c>
      <c r="AI156" s="25"/>
      <c r="AJ156" s="25"/>
      <c r="AK156" s="25"/>
      <c r="AL156" s="25"/>
      <c r="AM156" s="25"/>
      <c r="AN156" s="25"/>
      <c r="AO156" s="25"/>
      <c r="AP156" s="25"/>
      <c r="AQ156" s="25"/>
      <c r="AR156" s="25"/>
      <c r="AS156" s="25"/>
      <c r="AT156" s="25"/>
    </row>
    <row r="157" spans="1:46" x14ac:dyDescent="0.35">
      <c r="A157" s="23">
        <v>41121</v>
      </c>
      <c r="B157" s="26">
        <f t="shared" ca="1" si="49"/>
        <v>321.8</v>
      </c>
      <c r="C157" s="26">
        <f t="shared" ca="1" si="49"/>
        <v>353.15</v>
      </c>
      <c r="D157" s="26">
        <f t="shared" ca="1" si="49"/>
        <v>360.98</v>
      </c>
      <c r="E157" s="26">
        <f t="shared" ca="1" si="49"/>
        <v>414.02</v>
      </c>
      <c r="F157" s="26">
        <f t="shared" ca="1" si="49"/>
        <v>246.54920000000001</v>
      </c>
      <c r="G157" s="26">
        <f t="shared" ca="1" si="49"/>
        <v>298.77</v>
      </c>
      <c r="H157" s="26">
        <f t="shared" ca="1" si="49"/>
        <v>325.29000000000002</v>
      </c>
      <c r="I157" s="26">
        <f t="shared" ca="1" si="49"/>
        <v>380.99</v>
      </c>
      <c r="J157" s="26">
        <f t="shared" ca="1" si="49"/>
        <v>482.64</v>
      </c>
      <c r="K157" s="26">
        <f t="shared" ca="1" si="49"/>
        <v>1389.85</v>
      </c>
      <c r="L157" s="26">
        <f t="shared" ca="1" si="49"/>
        <v>1242.396</v>
      </c>
      <c r="M157" s="26">
        <f t="shared" ca="1" si="49"/>
        <v>2705.72</v>
      </c>
      <c r="N157" s="26">
        <f t="shared" ca="1" si="49"/>
        <v>1766.15</v>
      </c>
      <c r="O157" s="26">
        <f t="shared" ca="1" si="49"/>
        <v>3183.85</v>
      </c>
      <c r="P157" s="26">
        <f t="shared" ca="1" si="49"/>
        <v>2328.67</v>
      </c>
      <c r="Q157" s="26">
        <f t="shared" ca="1" si="54"/>
        <v>3091.43</v>
      </c>
      <c r="R157" s="26">
        <f t="shared" ca="1" si="53"/>
        <v>244</v>
      </c>
      <c r="S157" s="26">
        <f t="shared" ca="1" si="53"/>
        <v>314.20999999999998</v>
      </c>
      <c r="T157" s="26">
        <f t="shared" ca="1" si="45"/>
        <v>688.47400000000005</v>
      </c>
      <c r="U157" s="26">
        <f t="shared" ca="1" si="55"/>
        <v>198.9913</v>
      </c>
      <c r="V157" s="26">
        <f t="shared" ca="1" si="55"/>
        <v>181.72470000000001</v>
      </c>
      <c r="W157" s="26">
        <f t="shared" ca="1" si="55"/>
        <v>180.94280000000001</v>
      </c>
      <c r="X157" s="26">
        <f t="shared" ca="1" si="55"/>
        <v>180.75640000000001</v>
      </c>
      <c r="Y157" s="26">
        <f t="shared" ca="1" si="55"/>
        <v>167.92269999999999</v>
      </c>
      <c r="Z157" s="26">
        <f t="shared" ca="1" si="55"/>
        <v>186.04939999999999</v>
      </c>
      <c r="AA157" s="26">
        <f t="shared" ca="1" si="55"/>
        <v>199.15780000000001</v>
      </c>
      <c r="AB157" s="26">
        <f t="shared" ca="1" si="55"/>
        <v>199.49879999999999</v>
      </c>
      <c r="AC157" s="26">
        <f t="shared" ca="1" si="55"/>
        <v>210.01519999999999</v>
      </c>
      <c r="AD157" s="26">
        <f t="shared" ca="1" si="55"/>
        <v>206.78</v>
      </c>
      <c r="AE157" s="26">
        <f t="shared" ca="1" si="52"/>
        <v>121.16</v>
      </c>
      <c r="AF157" s="26">
        <f t="shared" ca="1" si="52"/>
        <v>169.42</v>
      </c>
      <c r="AG157" s="26">
        <f t="shared" ca="1" si="52"/>
        <v>120.89749999999999</v>
      </c>
      <c r="AH157" s="26">
        <f t="shared" ca="1" si="52"/>
        <v>152.232</v>
      </c>
      <c r="AI157" s="25"/>
      <c r="AJ157" s="25"/>
      <c r="AK157" s="25"/>
      <c r="AL157" s="25"/>
      <c r="AM157" s="25"/>
      <c r="AN157" s="25"/>
      <c r="AO157" s="25"/>
      <c r="AP157" s="25"/>
      <c r="AQ157" s="25"/>
      <c r="AR157" s="25"/>
      <c r="AS157" s="25"/>
      <c r="AT157" s="25"/>
    </row>
    <row r="158" spans="1:46" x14ac:dyDescent="0.35">
      <c r="A158" s="23">
        <v>41152</v>
      </c>
      <c r="B158" s="26">
        <f t="shared" ca="1" si="49"/>
        <v>321.82</v>
      </c>
      <c r="C158" s="26">
        <f t="shared" ca="1" si="49"/>
        <v>353.38</v>
      </c>
      <c r="D158" s="26">
        <f t="shared" ca="1" si="49"/>
        <v>361.81</v>
      </c>
      <c r="E158" s="26">
        <f t="shared" ca="1" si="49"/>
        <v>415.34</v>
      </c>
      <c r="F158" s="26">
        <f t="shared" ca="1" si="49"/>
        <v>246.8313</v>
      </c>
      <c r="G158" s="26">
        <f t="shared" ca="1" si="49"/>
        <v>299.43</v>
      </c>
      <c r="H158" s="26">
        <f t="shared" ca="1" si="49"/>
        <v>326.08999999999997</v>
      </c>
      <c r="I158" s="26">
        <f t="shared" ca="1" si="49"/>
        <v>381.39</v>
      </c>
      <c r="J158" s="26">
        <f t="shared" ca="1" si="49"/>
        <v>479.35</v>
      </c>
      <c r="K158" s="26">
        <f t="shared" ca="1" si="49"/>
        <v>1406.12</v>
      </c>
      <c r="L158" s="26">
        <f t="shared" ca="1" si="49"/>
        <v>1255.9590000000001</v>
      </c>
      <c r="M158" s="26">
        <f t="shared" ca="1" si="49"/>
        <v>2770.61</v>
      </c>
      <c r="N158" s="26">
        <f t="shared" ca="1" si="49"/>
        <v>1766.74</v>
      </c>
      <c r="O158" s="26">
        <f t="shared" ca="1" si="49"/>
        <v>3149.89</v>
      </c>
      <c r="P158" s="26">
        <f t="shared" ca="1" si="49"/>
        <v>2340.31</v>
      </c>
      <c r="Q158" s="26">
        <f t="shared" ca="1" si="54"/>
        <v>3076.62</v>
      </c>
      <c r="R158" s="26">
        <f t="shared" ca="1" si="53"/>
        <v>246.06</v>
      </c>
      <c r="S158" s="26">
        <f t="shared" ca="1" si="53"/>
        <v>315.17</v>
      </c>
      <c r="T158" s="26">
        <f t="shared" ca="1" si="45"/>
        <v>688.56399999999996</v>
      </c>
      <c r="U158" s="26">
        <f t="shared" ca="1" si="55"/>
        <v>198.51480000000001</v>
      </c>
      <c r="V158" s="26">
        <f t="shared" ca="1" si="55"/>
        <v>182.69280000000001</v>
      </c>
      <c r="W158" s="26">
        <f t="shared" ca="1" si="55"/>
        <v>182.2133</v>
      </c>
      <c r="X158" s="26">
        <f t="shared" ca="1" si="55"/>
        <v>184.6096</v>
      </c>
      <c r="Y158" s="26">
        <f t="shared" ca="1" si="55"/>
        <v>168.9316</v>
      </c>
      <c r="Z158" s="26">
        <f t="shared" ca="1" si="55"/>
        <v>187.37010000000001</v>
      </c>
      <c r="AA158" s="26">
        <f t="shared" ca="1" si="55"/>
        <v>200.4846</v>
      </c>
      <c r="AB158" s="26">
        <f t="shared" ca="1" si="55"/>
        <v>200.4502</v>
      </c>
      <c r="AC158" s="26">
        <f t="shared" ca="1" si="55"/>
        <v>209.97290000000001</v>
      </c>
      <c r="AD158" s="26">
        <f t="shared" ca="1" si="55"/>
        <v>212.24</v>
      </c>
      <c r="AE158" s="26">
        <f t="shared" ca="1" si="52"/>
        <v>121.5</v>
      </c>
      <c r="AF158" s="26">
        <f t="shared" ca="1" si="52"/>
        <v>169.56</v>
      </c>
      <c r="AG158" s="26">
        <f t="shared" ca="1" si="52"/>
        <v>121.3986</v>
      </c>
      <c r="AH158" s="26">
        <f t="shared" ca="1" si="52"/>
        <v>151.7287</v>
      </c>
      <c r="AI158" s="25"/>
      <c r="AJ158" s="25"/>
      <c r="AK158" s="25"/>
      <c r="AL158" s="25"/>
      <c r="AM158" s="25"/>
      <c r="AN158" s="25"/>
      <c r="AO158" s="25"/>
      <c r="AP158" s="25"/>
      <c r="AQ158" s="25"/>
      <c r="AR158" s="25"/>
      <c r="AS158" s="25"/>
      <c r="AT158" s="25"/>
    </row>
    <row r="159" spans="1:46" x14ac:dyDescent="0.35">
      <c r="A159" s="23">
        <v>41180</v>
      </c>
      <c r="B159" s="26">
        <f t="shared" ca="1" si="49"/>
        <v>321.64999999999998</v>
      </c>
      <c r="C159" s="26">
        <f t="shared" ca="1" si="49"/>
        <v>353.35</v>
      </c>
      <c r="D159" s="26">
        <f t="shared" ca="1" si="49"/>
        <v>364.07</v>
      </c>
      <c r="E159" s="26">
        <f t="shared" ca="1" si="49"/>
        <v>419.62</v>
      </c>
      <c r="F159" s="26">
        <f t="shared" ca="1" si="49"/>
        <v>247.02430000000001</v>
      </c>
      <c r="G159" s="26">
        <f t="shared" ca="1" si="49"/>
        <v>299.95</v>
      </c>
      <c r="H159" s="26">
        <f t="shared" ca="1" si="49"/>
        <v>327.48</v>
      </c>
      <c r="I159" s="26">
        <f t="shared" ca="1" si="49"/>
        <v>383.65</v>
      </c>
      <c r="J159" s="26">
        <f t="shared" ca="1" si="49"/>
        <v>476.44</v>
      </c>
      <c r="K159" s="26">
        <f t="shared" ca="1" si="49"/>
        <v>1425.69</v>
      </c>
      <c r="L159" s="26">
        <f t="shared" ca="1" si="49"/>
        <v>1273.3652999999999</v>
      </c>
      <c r="M159" s="26">
        <f t="shared" ca="1" si="49"/>
        <v>2811.37</v>
      </c>
      <c r="N159" s="26">
        <f t="shared" ca="1" si="49"/>
        <v>1766.17</v>
      </c>
      <c r="O159" s="26">
        <f t="shared" ca="1" si="49"/>
        <v>3088.22</v>
      </c>
      <c r="P159" s="26">
        <f ca="1">IFERROR(VLOOKUP($A159,INDIRECT("US!"&amp;P$3&amp;":"&amp;P$4),2,0),NA())</f>
        <v>2359.42</v>
      </c>
      <c r="Q159" s="26">
        <f t="shared" ca="1" si="54"/>
        <v>3089.23</v>
      </c>
      <c r="R159" s="26">
        <f t="shared" ca="1" si="53"/>
        <v>249.19</v>
      </c>
      <c r="S159" s="26">
        <f t="shared" ca="1" si="53"/>
        <v>315.68</v>
      </c>
      <c r="T159" s="26">
        <f t="shared" ca="1" si="45"/>
        <v>688.56399999999996</v>
      </c>
      <c r="U159" s="26">
        <f t="shared" ca="1" si="55"/>
        <v>197.691</v>
      </c>
      <c r="V159" s="26">
        <f t="shared" ca="1" si="55"/>
        <v>183.00210000000001</v>
      </c>
      <c r="W159" s="26">
        <f t="shared" ca="1" si="55"/>
        <v>183.56100000000001</v>
      </c>
      <c r="X159" s="26">
        <f t="shared" ca="1" si="55"/>
        <v>190.63210000000001</v>
      </c>
      <c r="Y159" s="26">
        <f t="shared" ca="1" si="55"/>
        <v>169.4374</v>
      </c>
      <c r="Z159" s="26">
        <f t="shared" ca="1" si="55"/>
        <v>188.4812</v>
      </c>
      <c r="AA159" s="26">
        <f t="shared" ca="1" si="55"/>
        <v>202.07380000000001</v>
      </c>
      <c r="AB159" s="26">
        <f t="shared" ca="1" si="55"/>
        <v>202.64449999999999</v>
      </c>
      <c r="AC159" s="26">
        <f t="shared" ca="1" si="55"/>
        <v>210.9316</v>
      </c>
      <c r="AD159" s="26">
        <f t="shared" ca="1" si="55"/>
        <v>217.24</v>
      </c>
      <c r="AE159" s="26">
        <f t="shared" ca="1" si="52"/>
        <v>124.5</v>
      </c>
      <c r="AF159" s="26">
        <f t="shared" ca="1" si="52"/>
        <v>172.96</v>
      </c>
      <c r="AG159" s="26">
        <f t="shared" ca="1" si="52"/>
        <v>124.2723</v>
      </c>
      <c r="AH159" s="26">
        <f t="shared" ca="1" si="52"/>
        <v>155.66309999999999</v>
      </c>
      <c r="AI159" s="25"/>
      <c r="AJ159" s="25"/>
      <c r="AK159" s="25"/>
      <c r="AL159" s="25"/>
      <c r="AM159" s="25"/>
      <c r="AN159" s="25"/>
      <c r="AO159" s="25"/>
      <c r="AP159" s="25"/>
      <c r="AQ159" s="25"/>
      <c r="AR159" s="25"/>
      <c r="AS159" s="25"/>
      <c r="AT159" s="25"/>
    </row>
    <row r="160" spans="1:46" x14ac:dyDescent="0.35">
      <c r="A160" s="23">
        <v>41213</v>
      </c>
      <c r="B160" s="26">
        <f t="shared" ref="B160:Q176" ca="1" si="56">IFERROR(VLOOKUP($A160,INDIRECT("US!"&amp;B$3&amp;":"&amp;B$4),2,0),NA())</f>
        <v>321.19</v>
      </c>
      <c r="C160" s="26">
        <f t="shared" ca="1" si="56"/>
        <v>354.56</v>
      </c>
      <c r="D160" s="26">
        <f t="shared" ca="1" si="56"/>
        <v>367.98</v>
      </c>
      <c r="E160" s="26">
        <f t="shared" ca="1" si="56"/>
        <v>426.25</v>
      </c>
      <c r="F160" s="26">
        <f t="shared" ca="1" si="56"/>
        <v>247.08580000000001</v>
      </c>
      <c r="G160" s="26">
        <f t="shared" ca="1" si="56"/>
        <v>299.77</v>
      </c>
      <c r="H160" s="26">
        <f t="shared" ca="1" si="56"/>
        <v>327.60000000000002</v>
      </c>
      <c r="I160" s="26">
        <f t="shared" ca="1" si="56"/>
        <v>385.66</v>
      </c>
      <c r="J160" s="26">
        <f t="shared" ca="1" si="56"/>
        <v>482.21</v>
      </c>
      <c r="K160" s="26">
        <f t="shared" ca="1" si="56"/>
        <v>1438.21</v>
      </c>
      <c r="L160" s="26">
        <f t="shared" ca="1" si="56"/>
        <v>1283.5069000000001</v>
      </c>
      <c r="M160" s="26">
        <f t="shared" ca="1" si="56"/>
        <v>2868.54</v>
      </c>
      <c r="N160" s="26">
        <f t="shared" ca="1" si="56"/>
        <v>1763.03</v>
      </c>
      <c r="O160" s="26">
        <f t="shared" ca="1" si="56"/>
        <v>3084.64</v>
      </c>
      <c r="P160" s="26">
        <f t="shared" ca="1" si="56"/>
        <v>2379.14</v>
      </c>
      <c r="Q160" s="26">
        <f t="shared" ca="1" si="54"/>
        <v>3164.56</v>
      </c>
      <c r="R160" s="26">
        <f t="shared" ca="1" si="53"/>
        <v>250.56</v>
      </c>
      <c r="S160" s="26">
        <f t="shared" ca="1" si="53"/>
        <v>315.64999999999998</v>
      </c>
      <c r="T160" s="26">
        <f t="shared" ca="1" si="45"/>
        <v>688.70699999999999</v>
      </c>
      <c r="U160" s="26">
        <f t="shared" ca="1" si="55"/>
        <v>196.94669999999999</v>
      </c>
      <c r="V160" s="26">
        <f t="shared" ca="1" si="55"/>
        <v>183.67939999999999</v>
      </c>
      <c r="W160" s="26">
        <f t="shared" ca="1" si="55"/>
        <v>185.09559999999999</v>
      </c>
      <c r="X160" s="26">
        <f t="shared" ca="1" si="55"/>
        <v>194.12549999999999</v>
      </c>
      <c r="Y160" s="26">
        <f t="shared" ca="1" si="55"/>
        <v>169.71639999999999</v>
      </c>
      <c r="Z160" s="26">
        <f t="shared" ca="1" si="55"/>
        <v>189.3082</v>
      </c>
      <c r="AA160" s="26">
        <f t="shared" ca="1" si="55"/>
        <v>203.16669999999999</v>
      </c>
      <c r="AB160" s="26">
        <f t="shared" ca="1" si="55"/>
        <v>203.80539999999999</v>
      </c>
      <c r="AC160" s="26">
        <f t="shared" ca="1" si="55"/>
        <v>211.3143</v>
      </c>
      <c r="AD160" s="26">
        <f t="shared" ca="1" si="55"/>
        <v>221.66</v>
      </c>
      <c r="AE160" s="26">
        <f t="shared" ca="1" si="52"/>
        <v>125.66</v>
      </c>
      <c r="AF160" s="26">
        <f t="shared" ca="1" si="52"/>
        <v>177.43</v>
      </c>
      <c r="AG160" s="26">
        <f t="shared" ca="1" si="52"/>
        <v>125.8479</v>
      </c>
      <c r="AH160" s="26">
        <f t="shared" ca="1" si="52"/>
        <v>156.43770000000001</v>
      </c>
      <c r="AI160" s="25"/>
      <c r="AJ160" s="25"/>
      <c r="AK160" s="25"/>
      <c r="AL160" s="25"/>
      <c r="AM160" s="25"/>
      <c r="AN160" s="25"/>
      <c r="AO160" s="25"/>
      <c r="AP160" s="25"/>
      <c r="AQ160" s="25"/>
      <c r="AR160" s="25"/>
      <c r="AS160" s="25"/>
      <c r="AT160" s="25"/>
    </row>
    <row r="161" spans="1:46" x14ac:dyDescent="0.35">
      <c r="A161" s="23">
        <v>41243</v>
      </c>
      <c r="B161" s="26">
        <f t="shared" ca="1" si="56"/>
        <v>321.88</v>
      </c>
      <c r="C161" s="26">
        <f t="shared" ca="1" si="56"/>
        <v>355.42</v>
      </c>
      <c r="D161" s="26">
        <f t="shared" ca="1" si="56"/>
        <v>368.05</v>
      </c>
      <c r="E161" s="26">
        <f t="shared" ca="1" si="56"/>
        <v>425.79</v>
      </c>
      <c r="F161" s="26">
        <f t="shared" ca="1" si="56"/>
        <v>247.1266</v>
      </c>
      <c r="G161" s="26">
        <f t="shared" ca="1" si="56"/>
        <v>299.76</v>
      </c>
      <c r="H161" s="26">
        <f t="shared" ca="1" si="56"/>
        <v>328.8</v>
      </c>
      <c r="I161" s="26">
        <f t="shared" ca="1" si="56"/>
        <v>387.85</v>
      </c>
      <c r="J161" s="26">
        <f t="shared" ca="1" si="56"/>
        <v>483.55</v>
      </c>
      <c r="K161" s="26">
        <f t="shared" ca="1" si="56"/>
        <v>1449.72</v>
      </c>
      <c r="L161" s="26">
        <f t="shared" ca="1" si="56"/>
        <v>1293.4269999999999</v>
      </c>
      <c r="M161" s="26">
        <f t="shared" ca="1" si="56"/>
        <v>2902.25</v>
      </c>
      <c r="N161" s="26">
        <f t="shared" ca="1" si="56"/>
        <v>1769.95</v>
      </c>
      <c r="O161" s="26">
        <f t="shared" ca="1" si="56"/>
        <v>3125.79</v>
      </c>
      <c r="P161" s="26">
        <f t="shared" ca="1" si="56"/>
        <v>2382.7600000000002</v>
      </c>
      <c r="Q161" s="26">
        <f t="shared" ca="1" si="54"/>
        <v>3134.82</v>
      </c>
      <c r="R161" s="26">
        <f t="shared" ca="1" si="53"/>
        <v>251.37</v>
      </c>
      <c r="S161" s="26">
        <f t="shared" ca="1" si="53"/>
        <v>316.63</v>
      </c>
      <c r="T161" s="26">
        <f t="shared" ca="1" si="45"/>
        <v>688.81700000000001</v>
      </c>
      <c r="U161" s="26">
        <f t="shared" ca="1" si="55"/>
        <v>197.99610000000001</v>
      </c>
      <c r="V161" s="26">
        <f t="shared" ca="1" si="55"/>
        <v>185.57480000000001</v>
      </c>
      <c r="W161" s="26">
        <f t="shared" ca="1" si="55"/>
        <v>186.69569999999999</v>
      </c>
      <c r="X161" s="26">
        <f t="shared" ca="1" si="55"/>
        <v>197.79339999999999</v>
      </c>
      <c r="Y161" s="26">
        <f t="shared" ca="1" si="55"/>
        <v>170.1009</v>
      </c>
      <c r="Z161" s="26">
        <f t="shared" ca="1" si="55"/>
        <v>190.45679999999999</v>
      </c>
      <c r="AA161" s="26">
        <f t="shared" ca="1" si="55"/>
        <v>205.166</v>
      </c>
      <c r="AB161" s="26">
        <f t="shared" ca="1" si="55"/>
        <v>206.66560000000001</v>
      </c>
      <c r="AC161" s="26">
        <f t="shared" ca="1" si="55"/>
        <v>214.8468</v>
      </c>
      <c r="AD161" s="26">
        <f t="shared" ca="1" si="55"/>
        <v>225.83</v>
      </c>
      <c r="AE161" s="26">
        <f t="shared" ca="1" si="52"/>
        <v>126.43</v>
      </c>
      <c r="AF161" s="26">
        <f t="shared" ca="1" si="52"/>
        <v>182.74</v>
      </c>
      <c r="AG161" s="26">
        <f t="shared" ca="1" si="52"/>
        <v>126.8211</v>
      </c>
      <c r="AH161" s="26">
        <f t="shared" ca="1" si="52"/>
        <v>158.5147</v>
      </c>
      <c r="AI161" s="25"/>
      <c r="AJ161" s="25"/>
      <c r="AK161" s="25"/>
      <c r="AL161" s="25"/>
      <c r="AM161" s="25"/>
      <c r="AN161" s="25"/>
      <c r="AO161" s="25"/>
      <c r="AP161" s="25"/>
      <c r="AQ161" s="25"/>
      <c r="AR161" s="25"/>
      <c r="AS161" s="25"/>
      <c r="AT161" s="25"/>
    </row>
    <row r="162" spans="1:46" x14ac:dyDescent="0.35">
      <c r="A162" s="23">
        <v>41274</v>
      </c>
      <c r="B162" s="26">
        <f t="shared" ca="1" si="56"/>
        <v>321.31</v>
      </c>
      <c r="C162" s="26">
        <f t="shared" ca="1" si="56"/>
        <v>354.53</v>
      </c>
      <c r="D162" s="26">
        <f t="shared" ca="1" si="56"/>
        <v>367.26</v>
      </c>
      <c r="E162" s="26">
        <f t="shared" ca="1" si="56"/>
        <v>426.67</v>
      </c>
      <c r="F162" s="26">
        <f t="shared" ca="1" si="56"/>
        <v>247.2791</v>
      </c>
      <c r="G162" s="26">
        <f t="shared" ca="1" si="56"/>
        <v>299.95999999999998</v>
      </c>
      <c r="H162" s="26">
        <f t="shared" ca="1" si="56"/>
        <v>328.62</v>
      </c>
      <c r="I162" s="26">
        <f t="shared" ca="1" si="56"/>
        <v>386.4</v>
      </c>
      <c r="J162" s="26">
        <f t="shared" ca="1" si="56"/>
        <v>478.57</v>
      </c>
      <c r="K162" s="26">
        <f t="shared" ca="1" si="56"/>
        <v>1472.56</v>
      </c>
      <c r="L162" s="26">
        <f t="shared" ca="1" si="56"/>
        <v>1313.192</v>
      </c>
      <c r="M162" s="26">
        <f t="shared" ca="1" si="56"/>
        <v>2966.51</v>
      </c>
      <c r="N162" s="26">
        <f t="shared" ca="1" si="56"/>
        <v>1766.44</v>
      </c>
      <c r="O162" s="26">
        <f t="shared" ca="1" si="56"/>
        <v>3064.42</v>
      </c>
      <c r="P162" s="26">
        <f t="shared" ca="1" si="56"/>
        <v>2384.66</v>
      </c>
      <c r="Q162" s="26">
        <f t="shared" ca="1" si="54"/>
        <v>3121.44</v>
      </c>
      <c r="R162" s="26">
        <f t="shared" ca="1" si="53"/>
        <v>252.23</v>
      </c>
      <c r="S162" s="26">
        <f t="shared" ca="1" si="53"/>
        <v>316.37</v>
      </c>
      <c r="T162" s="26">
        <f t="shared" ca="1" si="45"/>
        <v>688.923</v>
      </c>
      <c r="U162" s="26">
        <f t="shared" ca="1" si="55"/>
        <v>198.7337</v>
      </c>
      <c r="V162" s="26">
        <f t="shared" ca="1" si="55"/>
        <v>186.81870000000001</v>
      </c>
      <c r="W162" s="26">
        <f t="shared" ca="1" si="55"/>
        <v>188.22040000000001</v>
      </c>
      <c r="X162" s="26">
        <f t="shared" ca="1" si="55"/>
        <v>199.58580000000001</v>
      </c>
      <c r="Y162" s="26">
        <f t="shared" ca="1" si="55"/>
        <v>170.56129999999999</v>
      </c>
      <c r="Z162" s="26">
        <f t="shared" ca="1" si="55"/>
        <v>191.55340000000001</v>
      </c>
      <c r="AA162" s="26">
        <f t="shared" ca="1" si="55"/>
        <v>206.71719999999999</v>
      </c>
      <c r="AB162" s="26">
        <f t="shared" ca="1" si="55"/>
        <v>208.34800000000001</v>
      </c>
      <c r="AC162" s="26">
        <f t="shared" ca="1" si="55"/>
        <v>216.56399999999999</v>
      </c>
      <c r="AD162" s="26">
        <f t="shared" ca="1" si="55"/>
        <v>231.12</v>
      </c>
      <c r="AE162" s="26">
        <f t="shared" ca="1" si="52"/>
        <v>129.19</v>
      </c>
      <c r="AF162" s="26">
        <f t="shared" ca="1" si="52"/>
        <v>180.93</v>
      </c>
      <c r="AG162" s="26">
        <f t="shared" ca="1" si="52"/>
        <v>129.27780000000001</v>
      </c>
      <c r="AH162" s="26">
        <f t="shared" ca="1" si="52"/>
        <v>161.7081</v>
      </c>
      <c r="AI162" s="25"/>
      <c r="AJ162" s="25"/>
      <c r="AK162" s="25"/>
      <c r="AL162" s="25"/>
      <c r="AM162" s="25"/>
      <c r="AN162" s="25"/>
      <c r="AO162" s="25"/>
      <c r="AP162" s="25"/>
      <c r="AQ162" s="25"/>
      <c r="AR162" s="25"/>
      <c r="AS162" s="25"/>
      <c r="AT162" s="25"/>
    </row>
    <row r="163" spans="1:46" x14ac:dyDescent="0.35">
      <c r="A163" s="23">
        <v>41305</v>
      </c>
      <c r="B163" s="26">
        <f t="shared" ca="1" si="56"/>
        <v>319.24</v>
      </c>
      <c r="C163" s="26">
        <f t="shared" ca="1" si="56"/>
        <v>352.3</v>
      </c>
      <c r="D163" s="26">
        <f t="shared" ca="1" si="56"/>
        <v>364</v>
      </c>
      <c r="E163" s="26">
        <f t="shared" ca="1" si="56"/>
        <v>422.74</v>
      </c>
      <c r="F163" s="26">
        <f t="shared" ca="1" si="56"/>
        <v>247.34710000000001</v>
      </c>
      <c r="G163" s="26">
        <f t="shared" ca="1" si="56"/>
        <v>299.14999999999998</v>
      </c>
      <c r="H163" s="26">
        <f t="shared" ca="1" si="56"/>
        <v>326.37</v>
      </c>
      <c r="I163" s="26">
        <f t="shared" ca="1" si="56"/>
        <v>381.35</v>
      </c>
      <c r="J163" s="26">
        <f t="shared" ca="1" si="56"/>
        <v>465.66</v>
      </c>
      <c r="K163" s="26">
        <f t="shared" ca="1" si="56"/>
        <v>1492.3</v>
      </c>
      <c r="L163" s="26">
        <f t="shared" ca="1" si="56"/>
        <v>1330.8440000000001</v>
      </c>
      <c r="M163" s="26">
        <f t="shared" ca="1" si="56"/>
        <v>3004.83</v>
      </c>
      <c r="N163" s="26">
        <f t="shared" ca="1" si="56"/>
        <v>1759.28</v>
      </c>
      <c r="O163" s="26">
        <f t="shared" ca="1" si="56"/>
        <v>2957.12</v>
      </c>
      <c r="P163" s="26">
        <f t="shared" ca="1" si="56"/>
        <v>2376.4899999999998</v>
      </c>
      <c r="Q163" s="26">
        <f t="shared" ca="1" si="54"/>
        <v>3049.98</v>
      </c>
      <c r="R163" s="26">
        <f t="shared" ca="1" si="53"/>
        <v>251.84</v>
      </c>
      <c r="S163" s="26">
        <f t="shared" ca="1" si="53"/>
        <v>315.58</v>
      </c>
      <c r="T163" s="26">
        <f t="shared" ca="1" si="45"/>
        <v>688.92399999999998</v>
      </c>
      <c r="U163" s="26">
        <f t="shared" ca="1" si="55"/>
        <v>191.77109999999999</v>
      </c>
      <c r="V163" s="26">
        <f t="shared" ca="1" si="55"/>
        <v>183.7483</v>
      </c>
      <c r="W163" s="26">
        <f t="shared" ca="1" si="55"/>
        <v>184.5558</v>
      </c>
      <c r="X163" s="26">
        <f t="shared" ca="1" si="55"/>
        <v>200.93520000000001</v>
      </c>
      <c r="Y163" s="26">
        <f t="shared" ca="1" si="55"/>
        <v>169.36859999999999</v>
      </c>
      <c r="Z163" s="26">
        <f t="shared" ca="1" si="55"/>
        <v>189.0204</v>
      </c>
      <c r="AA163" s="26">
        <f t="shared" ca="1" si="55"/>
        <v>203.04419999999999</v>
      </c>
      <c r="AB163" s="26">
        <f t="shared" ca="1" si="55"/>
        <v>203.89359999999999</v>
      </c>
      <c r="AC163" s="26">
        <f t="shared" ca="1" si="55"/>
        <v>208.26929999999999</v>
      </c>
      <c r="AD163" s="26">
        <f t="shared" ca="1" si="55"/>
        <v>231.79</v>
      </c>
      <c r="AE163" s="26">
        <f t="shared" ca="1" si="52"/>
        <v>129.71</v>
      </c>
      <c r="AF163" s="26">
        <f t="shared" ca="1" si="52"/>
        <v>184.69</v>
      </c>
      <c r="AG163" s="26">
        <f t="shared" ca="1" si="52"/>
        <v>129.94829999999999</v>
      </c>
      <c r="AH163" s="26">
        <f t="shared" ca="1" si="52"/>
        <v>162.57919999999999</v>
      </c>
      <c r="AI163" s="25"/>
      <c r="AJ163" s="25"/>
      <c r="AK163" s="25"/>
      <c r="AL163" s="25"/>
      <c r="AM163" s="25"/>
      <c r="AN163" s="25"/>
      <c r="AO163" s="25"/>
      <c r="AP163" s="25"/>
      <c r="AQ163" s="25"/>
      <c r="AR163" s="25"/>
      <c r="AS163" s="25"/>
      <c r="AT163" s="25"/>
    </row>
    <row r="164" spans="1:46" x14ac:dyDescent="0.35">
      <c r="A164" s="23">
        <v>41333</v>
      </c>
      <c r="B164" s="26">
        <f t="shared" ca="1" si="56"/>
        <v>320.63</v>
      </c>
      <c r="C164" s="26">
        <f t="shared" ca="1" si="56"/>
        <v>354.6</v>
      </c>
      <c r="D164" s="26">
        <f t="shared" ca="1" si="56"/>
        <v>366.75</v>
      </c>
      <c r="E164" s="26">
        <f t="shared" ca="1" si="56"/>
        <v>425.42</v>
      </c>
      <c r="F164" s="26">
        <f t="shared" ca="1" si="56"/>
        <v>247.61109999999999</v>
      </c>
      <c r="G164" s="26">
        <f t="shared" ca="1" si="56"/>
        <v>300.45999999999998</v>
      </c>
      <c r="H164" s="26">
        <f t="shared" ca="1" si="56"/>
        <v>328.2</v>
      </c>
      <c r="I164" s="26">
        <f t="shared" ca="1" si="56"/>
        <v>384.08</v>
      </c>
      <c r="J164" s="26">
        <f t="shared" ca="1" si="56"/>
        <v>470.49</v>
      </c>
      <c r="K164" s="26">
        <f t="shared" ca="1" si="56"/>
        <v>1499.88</v>
      </c>
      <c r="L164" s="26">
        <f t="shared" ca="1" si="56"/>
        <v>1337.9290000000001</v>
      </c>
      <c r="M164" s="26">
        <f t="shared" ca="1" si="56"/>
        <v>3009.5</v>
      </c>
      <c r="N164" s="26">
        <f t="shared" ca="1" si="56"/>
        <v>1766.75</v>
      </c>
      <c r="O164" s="26">
        <f t="shared" ca="1" si="56"/>
        <v>2994.35</v>
      </c>
      <c r="P164" s="26">
        <f t="shared" ca="1" si="56"/>
        <v>2393.1</v>
      </c>
      <c r="Q164" s="26">
        <f t="shared" ca="1" si="56"/>
        <v>3079.16</v>
      </c>
      <c r="R164" s="26">
        <f t="shared" ca="1" si="53"/>
        <v>251.84</v>
      </c>
      <c r="S164" s="26">
        <f t="shared" ca="1" si="53"/>
        <v>316.54000000000002</v>
      </c>
      <c r="T164" s="26">
        <f t="shared" ca="1" si="45"/>
        <v>688.92399999999998</v>
      </c>
      <c r="U164" s="26">
        <f t="shared" ca="1" si="55"/>
        <v>193.58860000000001</v>
      </c>
      <c r="V164" s="26">
        <f t="shared" ca="1" si="55"/>
        <v>185.11410000000001</v>
      </c>
      <c r="W164" s="26">
        <f t="shared" ca="1" si="55"/>
        <v>186.61179999999999</v>
      </c>
      <c r="X164" s="26">
        <f t="shared" ca="1" si="55"/>
        <v>200.37039999999999</v>
      </c>
      <c r="Y164" s="26">
        <f t="shared" ca="1" si="55"/>
        <v>170.0444</v>
      </c>
      <c r="Z164" s="26">
        <f t="shared" ca="1" si="55"/>
        <v>190.6121</v>
      </c>
      <c r="AA164" s="26">
        <f t="shared" ca="1" si="55"/>
        <v>205.05449999999999</v>
      </c>
      <c r="AB164" s="26">
        <f t="shared" ca="1" si="55"/>
        <v>205.8417</v>
      </c>
      <c r="AC164" s="26">
        <f t="shared" ca="1" si="55"/>
        <v>208.66650000000001</v>
      </c>
      <c r="AD164" s="26">
        <f t="shared" ca="1" si="55"/>
        <v>232.95</v>
      </c>
      <c r="AE164" s="26">
        <f t="shared" ca="1" si="52"/>
        <v>129.94999999999999</v>
      </c>
      <c r="AF164" s="26">
        <f t="shared" ca="1" si="52"/>
        <v>184.94</v>
      </c>
      <c r="AG164" s="26">
        <f t="shared" ca="1" si="52"/>
        <v>129.85140000000001</v>
      </c>
      <c r="AH164" s="26">
        <f t="shared" ca="1" si="52"/>
        <v>164.45259999999999</v>
      </c>
      <c r="AI164" s="25"/>
      <c r="AJ164" s="25"/>
      <c r="AK164" s="25"/>
      <c r="AL164" s="25"/>
      <c r="AM164" s="25"/>
      <c r="AN164" s="25"/>
      <c r="AO164" s="25"/>
      <c r="AP164" s="25"/>
      <c r="AQ164" s="25"/>
      <c r="AR164" s="25"/>
      <c r="AS164" s="25"/>
      <c r="AT164" s="25"/>
    </row>
    <row r="165" spans="1:46" x14ac:dyDescent="0.35">
      <c r="A165" s="23">
        <v>41362</v>
      </c>
      <c r="B165" s="26">
        <f t="shared" ca="1" si="56"/>
        <v>320.95999999999998</v>
      </c>
      <c r="C165" s="26">
        <f t="shared" ca="1" si="56"/>
        <v>354.81</v>
      </c>
      <c r="D165" s="26">
        <f t="shared" ca="1" si="56"/>
        <v>366.31</v>
      </c>
      <c r="E165" s="26">
        <f t="shared" ca="1" si="56"/>
        <v>426.02</v>
      </c>
      <c r="F165" s="26">
        <f t="shared" ca="1" si="56"/>
        <v>247.73779999999999</v>
      </c>
      <c r="G165" s="26">
        <f t="shared" ca="1" si="56"/>
        <v>300.76</v>
      </c>
      <c r="H165" s="26">
        <f t="shared" ca="1" si="56"/>
        <v>328.93</v>
      </c>
      <c r="I165" s="26">
        <f t="shared" ca="1" si="56"/>
        <v>384.91</v>
      </c>
      <c r="J165" s="26">
        <f t="shared" ca="1" si="56"/>
        <v>469.06</v>
      </c>
      <c r="K165" s="26">
        <f t="shared" ca="1" si="56"/>
        <v>1515.15</v>
      </c>
      <c r="L165" s="26">
        <f t="shared" ca="1" si="56"/>
        <v>1351.3219999999999</v>
      </c>
      <c r="M165" s="26">
        <f t="shared" ca="1" si="56"/>
        <v>3048.08</v>
      </c>
      <c r="N165" s="26">
        <f t="shared" ca="1" si="56"/>
        <v>1768.96</v>
      </c>
      <c r="O165" s="26">
        <f t="shared" ca="1" si="56"/>
        <v>2991.47</v>
      </c>
      <c r="P165" s="26">
        <f t="shared" ca="1" si="56"/>
        <v>2398.2600000000002</v>
      </c>
      <c r="Q165" s="26">
        <f t="shared" ref="Q165:Q179" ca="1" si="57">IFERROR(VLOOKUP($A165,INDIRECT("US!"&amp;Q$3&amp;":"&amp;Q$4),2,0),NA())</f>
        <v>3063.81</v>
      </c>
      <c r="R165" s="26">
        <f t="shared" ca="1" si="53"/>
        <v>252.57</v>
      </c>
      <c r="S165" s="26">
        <f t="shared" ca="1" si="53"/>
        <v>316.52</v>
      </c>
      <c r="T165" s="26">
        <f t="shared" ca="1" si="45"/>
        <v>688.92399999999998</v>
      </c>
      <c r="U165" s="26">
        <f t="shared" ca="1" si="55"/>
        <v>196.7269</v>
      </c>
      <c r="V165" s="26">
        <f t="shared" ca="1" si="55"/>
        <v>186.57470000000001</v>
      </c>
      <c r="W165" s="26">
        <f t="shared" ca="1" si="55"/>
        <v>188.5385</v>
      </c>
      <c r="X165" s="26">
        <f t="shared" ca="1" si="55"/>
        <v>201.6729</v>
      </c>
      <c r="Y165" s="26">
        <f t="shared" ca="1" si="55"/>
        <v>170.73240000000001</v>
      </c>
      <c r="Z165" s="26">
        <f t="shared" ca="1" si="55"/>
        <v>191.67140000000001</v>
      </c>
      <c r="AA165" s="26">
        <f t="shared" ca="1" si="55"/>
        <v>207.07220000000001</v>
      </c>
      <c r="AB165" s="26">
        <f t="shared" ca="1" si="55"/>
        <v>208.7311</v>
      </c>
      <c r="AC165" s="26">
        <f t="shared" ca="1" si="55"/>
        <v>213.76429999999999</v>
      </c>
      <c r="AD165" s="26">
        <f t="shared" ca="1" si="55"/>
        <v>234.64</v>
      </c>
      <c r="AE165" s="26">
        <f t="shared" ca="1" si="52"/>
        <v>129.15</v>
      </c>
      <c r="AF165" s="26">
        <f t="shared" ca="1" si="52"/>
        <v>188.84</v>
      </c>
      <c r="AG165" s="26">
        <f t="shared" ca="1" si="52"/>
        <v>128.7423</v>
      </c>
      <c r="AH165" s="26">
        <f t="shared" ca="1" si="52"/>
        <v>166.51490000000001</v>
      </c>
      <c r="AI165" s="25"/>
      <c r="AJ165" s="25"/>
      <c r="AK165" s="25"/>
      <c r="AL165" s="25"/>
      <c r="AM165" s="25"/>
      <c r="AN165" s="25"/>
      <c r="AO165" s="25"/>
      <c r="AP165" s="25"/>
      <c r="AQ165" s="25"/>
      <c r="AR165" s="25"/>
      <c r="AS165" s="25"/>
      <c r="AT165" s="25"/>
    </row>
    <row r="166" spans="1:46" x14ac:dyDescent="0.35">
      <c r="A166" s="23">
        <v>41394</v>
      </c>
      <c r="B166" s="26">
        <f t="shared" ca="1" si="56"/>
        <v>323.26</v>
      </c>
      <c r="C166" s="26">
        <f t="shared" ca="1" si="56"/>
        <v>358.88</v>
      </c>
      <c r="D166" s="26">
        <f t="shared" ca="1" si="56"/>
        <v>372.87</v>
      </c>
      <c r="E166" s="26">
        <f t="shared" ca="1" si="56"/>
        <v>435.15</v>
      </c>
      <c r="F166" s="26">
        <f t="shared" ca="1" si="56"/>
        <v>248.11349999999999</v>
      </c>
      <c r="G166" s="26">
        <f t="shared" ca="1" si="56"/>
        <v>301.89</v>
      </c>
      <c r="H166" s="26">
        <f t="shared" ca="1" si="56"/>
        <v>330.99</v>
      </c>
      <c r="I166" s="26">
        <f t="shared" ca="1" si="56"/>
        <v>390.83</v>
      </c>
      <c r="J166" s="26">
        <f t="shared" ca="1" si="56"/>
        <v>487.46</v>
      </c>
      <c r="K166" s="26">
        <f t="shared" ca="1" si="56"/>
        <v>1542.56</v>
      </c>
      <c r="L166" s="26">
        <f t="shared" ca="1" si="56"/>
        <v>1374.453</v>
      </c>
      <c r="M166" s="26">
        <f t="shared" ca="1" si="56"/>
        <v>3146.77</v>
      </c>
      <c r="N166" s="26">
        <f t="shared" ca="1" si="56"/>
        <v>1777.01</v>
      </c>
      <c r="O166" s="26">
        <f t="shared" ca="1" si="56"/>
        <v>3111.06</v>
      </c>
      <c r="P166" s="26">
        <f t="shared" ca="1" si="56"/>
        <v>2422.58</v>
      </c>
      <c r="Q166" s="26">
        <f t="shared" ca="1" si="57"/>
        <v>3186.46</v>
      </c>
      <c r="R166" s="26">
        <f t="shared" ca="1" si="53"/>
        <v>254.8</v>
      </c>
      <c r="S166" s="26">
        <f t="shared" ca="1" si="53"/>
        <v>317.79000000000002</v>
      </c>
      <c r="T166" s="26">
        <f t="shared" ca="1" si="45"/>
        <v>689.10699999999997</v>
      </c>
      <c r="U166" s="26">
        <f t="shared" ref="U166:AD175" ca="1" si="58">IFERROR(VLOOKUP($A166,INDIRECT("EU!"&amp;U$3&amp;":"&amp;U$4),2,0),NA())</f>
        <v>198.38</v>
      </c>
      <c r="V166" s="26">
        <f t="shared" ca="1" si="58"/>
        <v>189.60339999999999</v>
      </c>
      <c r="W166" s="26">
        <f t="shared" ca="1" si="58"/>
        <v>191.7079</v>
      </c>
      <c r="X166" s="26">
        <f t="shared" ca="1" si="58"/>
        <v>209.3938</v>
      </c>
      <c r="Y166" s="26">
        <f t="shared" ca="1" si="58"/>
        <v>171.44049999999999</v>
      </c>
      <c r="Z166" s="26">
        <f t="shared" ca="1" si="58"/>
        <v>193.57990000000001</v>
      </c>
      <c r="AA166" s="26">
        <f t="shared" ca="1" si="58"/>
        <v>210.6301</v>
      </c>
      <c r="AB166" s="26">
        <f t="shared" ca="1" si="58"/>
        <v>213.6798</v>
      </c>
      <c r="AC166" s="26">
        <f t="shared" ca="1" si="58"/>
        <v>222.00819999999999</v>
      </c>
      <c r="AD166" s="26">
        <f t="shared" ca="1" si="58"/>
        <v>240.72</v>
      </c>
      <c r="AE166" s="26">
        <f t="shared" ref="AE166:AH185" ca="1" si="59">IFERROR(VLOOKUP($A166,INDIRECT("EM!"&amp;AE$3&amp;":"&amp;AE$4),2,0),NA())</f>
        <v>132.83000000000001</v>
      </c>
      <c r="AF166" s="26">
        <f t="shared" ca="1" si="59"/>
        <v>191.02</v>
      </c>
      <c r="AG166" s="26">
        <f t="shared" ca="1" si="59"/>
        <v>131.88460000000001</v>
      </c>
      <c r="AH166" s="26">
        <f t="shared" ca="1" si="59"/>
        <v>172.7253</v>
      </c>
      <c r="AI166" s="25"/>
      <c r="AJ166" s="25"/>
      <c r="AK166" s="25"/>
      <c r="AL166" s="25"/>
      <c r="AM166" s="25"/>
      <c r="AN166" s="25"/>
      <c r="AO166" s="25"/>
      <c r="AP166" s="25"/>
      <c r="AQ166" s="25"/>
      <c r="AR166" s="25"/>
      <c r="AS166" s="25"/>
      <c r="AT166" s="25"/>
    </row>
    <row r="167" spans="1:46" x14ac:dyDescent="0.35">
      <c r="A167" s="23">
        <v>41425</v>
      </c>
      <c r="B167" s="26">
        <f t="shared" ca="1" si="56"/>
        <v>318.17</v>
      </c>
      <c r="C167" s="26">
        <f t="shared" ca="1" si="56"/>
        <v>352.23</v>
      </c>
      <c r="D167" s="26">
        <f t="shared" ca="1" si="56"/>
        <v>364.08</v>
      </c>
      <c r="E167" s="26">
        <f t="shared" ca="1" si="56"/>
        <v>424.02</v>
      </c>
      <c r="F167" s="26">
        <f t="shared" ca="1" si="56"/>
        <v>247.7313</v>
      </c>
      <c r="G167" s="26">
        <f t="shared" ca="1" si="56"/>
        <v>299.17</v>
      </c>
      <c r="H167" s="26">
        <f t="shared" ca="1" si="56"/>
        <v>325.75</v>
      </c>
      <c r="I167" s="26">
        <f t="shared" ca="1" si="56"/>
        <v>378.54</v>
      </c>
      <c r="J167" s="26">
        <f t="shared" ca="1" si="56"/>
        <v>461.25</v>
      </c>
      <c r="K167" s="26">
        <f t="shared" ca="1" si="56"/>
        <v>1533.62</v>
      </c>
      <c r="L167" s="26">
        <f t="shared" ca="1" si="56"/>
        <v>1366.47</v>
      </c>
      <c r="M167" s="26">
        <f t="shared" ca="1" si="56"/>
        <v>3128.93</v>
      </c>
      <c r="N167" s="26">
        <f t="shared" ca="1" si="56"/>
        <v>1758.26</v>
      </c>
      <c r="O167" s="26">
        <f t="shared" ca="1" si="56"/>
        <v>2917.01</v>
      </c>
      <c r="P167" s="26">
        <f t="shared" ca="1" si="56"/>
        <v>2389.12</v>
      </c>
      <c r="Q167" s="26">
        <f t="shared" ca="1" si="57"/>
        <v>3032.33</v>
      </c>
      <c r="R167" s="26">
        <f t="shared" ca="1" si="53"/>
        <v>252.59</v>
      </c>
      <c r="S167" s="26">
        <f t="shared" ca="1" si="53"/>
        <v>315.77999999999997</v>
      </c>
      <c r="T167" s="26">
        <f t="shared" ca="1" si="45"/>
        <v>689.15700000000004</v>
      </c>
      <c r="U167" s="26">
        <f t="shared" ca="1" si="58"/>
        <v>195.71889999999999</v>
      </c>
      <c r="V167" s="26">
        <f t="shared" ca="1" si="58"/>
        <v>185.52629999999999</v>
      </c>
      <c r="W167" s="26">
        <f t="shared" ca="1" si="58"/>
        <v>190.0154</v>
      </c>
      <c r="X167" s="26">
        <f t="shared" ca="1" si="58"/>
        <v>207.8578</v>
      </c>
      <c r="Y167" s="26">
        <f t="shared" ca="1" si="58"/>
        <v>171.01060000000001</v>
      </c>
      <c r="Z167" s="26">
        <f t="shared" ca="1" si="58"/>
        <v>192.4282</v>
      </c>
      <c r="AA167" s="26">
        <f t="shared" ca="1" si="58"/>
        <v>208.40950000000001</v>
      </c>
      <c r="AB167" s="26">
        <f t="shared" ca="1" si="58"/>
        <v>210.04069999999999</v>
      </c>
      <c r="AC167" s="26">
        <f t="shared" ca="1" si="58"/>
        <v>214.5797</v>
      </c>
      <c r="AD167" s="26">
        <f t="shared" ca="1" si="58"/>
        <v>241.38</v>
      </c>
      <c r="AE167" s="26">
        <f t="shared" ca="1" si="59"/>
        <v>125.24</v>
      </c>
      <c r="AF167" s="26">
        <f t="shared" ca="1" si="59"/>
        <v>186.18</v>
      </c>
      <c r="AG167" s="26">
        <f t="shared" ca="1" si="59"/>
        <v>125.667</v>
      </c>
      <c r="AH167" s="26">
        <f t="shared" ca="1" si="59"/>
        <v>158.58279999999999</v>
      </c>
      <c r="AI167" s="25"/>
      <c r="AJ167" s="25"/>
      <c r="AK167" s="25"/>
      <c r="AL167" s="25"/>
      <c r="AM167" s="25"/>
      <c r="AN167" s="25"/>
      <c r="AO167" s="25"/>
      <c r="AP167" s="25"/>
      <c r="AQ167" s="25"/>
      <c r="AR167" s="25"/>
      <c r="AS167" s="25"/>
      <c r="AT167" s="25"/>
    </row>
    <row r="168" spans="1:46" x14ac:dyDescent="0.35">
      <c r="A168" s="23">
        <v>41453</v>
      </c>
      <c r="B168" s="26">
        <f t="shared" ca="1" si="56"/>
        <v>314.83</v>
      </c>
      <c r="C168" s="26">
        <f t="shared" ca="1" si="56"/>
        <v>345</v>
      </c>
      <c r="D168" s="26">
        <f t="shared" ca="1" si="56"/>
        <v>354.32</v>
      </c>
      <c r="E168" s="26">
        <f t="shared" ca="1" si="56"/>
        <v>409.55</v>
      </c>
      <c r="F168" s="26">
        <f t="shared" ca="1" si="56"/>
        <v>247.31880000000001</v>
      </c>
      <c r="G168" s="26">
        <f t="shared" ca="1" si="56"/>
        <v>296.61</v>
      </c>
      <c r="H168" s="26">
        <f t="shared" ca="1" si="56"/>
        <v>321.02</v>
      </c>
      <c r="I168" s="26">
        <f t="shared" ca="1" si="56"/>
        <v>370.13</v>
      </c>
      <c r="J168" s="26">
        <f t="shared" ca="1" si="56"/>
        <v>441.1</v>
      </c>
      <c r="K168" s="26">
        <f t="shared" ca="1" si="56"/>
        <v>1493.4</v>
      </c>
      <c r="L168" s="26">
        <f t="shared" ca="1" si="56"/>
        <v>1332.002</v>
      </c>
      <c r="M168" s="26">
        <f t="shared" ca="1" si="56"/>
        <v>2992.99</v>
      </c>
      <c r="N168" s="26">
        <f t="shared" ca="1" si="56"/>
        <v>1743.85</v>
      </c>
      <c r="O168" s="26">
        <f t="shared" ca="1" si="56"/>
        <v>2824.49</v>
      </c>
      <c r="P168" s="26">
        <f t="shared" ca="1" si="56"/>
        <v>2341.23</v>
      </c>
      <c r="Q168" s="26">
        <f t="shared" ca="1" si="57"/>
        <v>2887.83</v>
      </c>
      <c r="R168" s="26">
        <f t="shared" ref="R168:S187" ca="1" si="60">IFERROR(VLOOKUP($A168,INDIRECT("US!"&amp;R$3&amp;":"&amp;R$4),2,0),NA())</f>
        <v>248.93</v>
      </c>
      <c r="S168" s="26">
        <f t="shared" ca="1" si="60"/>
        <v>313.98</v>
      </c>
      <c r="T168" s="26">
        <f t="shared" ca="1" si="45"/>
        <v>689.15700000000004</v>
      </c>
      <c r="U168" s="26">
        <f t="shared" ca="1" si="58"/>
        <v>192.9854</v>
      </c>
      <c r="V168" s="26">
        <f t="shared" ca="1" si="58"/>
        <v>181.81530000000001</v>
      </c>
      <c r="W168" s="26">
        <f t="shared" ca="1" si="58"/>
        <v>185.79849999999999</v>
      </c>
      <c r="X168" s="26">
        <f t="shared" ca="1" si="58"/>
        <v>203.8485</v>
      </c>
      <c r="Y168" s="26">
        <f t="shared" ca="1" si="58"/>
        <v>170.2646</v>
      </c>
      <c r="Z168" s="26">
        <f t="shared" ca="1" si="58"/>
        <v>190.1301</v>
      </c>
      <c r="AA168" s="26">
        <f t="shared" ca="1" si="58"/>
        <v>204.3168</v>
      </c>
      <c r="AB168" s="26">
        <f t="shared" ca="1" si="58"/>
        <v>204.8109</v>
      </c>
      <c r="AC168" s="26">
        <f t="shared" ca="1" si="58"/>
        <v>207.40530000000001</v>
      </c>
      <c r="AD168" s="26">
        <f t="shared" ca="1" si="58"/>
        <v>236.57</v>
      </c>
      <c r="AE168" s="26">
        <f t="shared" ca="1" si="59"/>
        <v>120.56</v>
      </c>
      <c r="AF168" s="26">
        <f t="shared" ca="1" si="59"/>
        <v>183.13</v>
      </c>
      <c r="AG168" s="26">
        <f t="shared" ca="1" si="59"/>
        <v>121.90560000000001</v>
      </c>
      <c r="AH168" s="26">
        <f t="shared" ca="1" si="59"/>
        <v>148.91839999999999</v>
      </c>
      <c r="AI168" s="25"/>
      <c r="AJ168" s="25"/>
      <c r="AK168" s="25"/>
      <c r="AL168" s="25"/>
      <c r="AM168" s="25"/>
      <c r="AN168" s="25"/>
      <c r="AO168" s="25"/>
      <c r="AP168" s="25"/>
      <c r="AQ168" s="25"/>
      <c r="AR168" s="25"/>
      <c r="AS168" s="25"/>
      <c r="AT168" s="25"/>
    </row>
    <row r="169" spans="1:46" x14ac:dyDescent="0.35">
      <c r="A169" s="23">
        <v>41486</v>
      </c>
      <c r="B169" s="26">
        <f t="shared" ca="1" si="56"/>
        <v>314.58999999999997</v>
      </c>
      <c r="C169" s="26">
        <f t="shared" ca="1" si="56"/>
        <v>346.18</v>
      </c>
      <c r="D169" s="26">
        <f t="shared" ca="1" si="56"/>
        <v>357.14</v>
      </c>
      <c r="E169" s="26">
        <f t="shared" ca="1" si="56"/>
        <v>412.85</v>
      </c>
      <c r="F169" s="26">
        <f t="shared" ca="1" si="56"/>
        <v>247.85210000000001</v>
      </c>
      <c r="G169" s="26">
        <f t="shared" ca="1" si="56"/>
        <v>297.95</v>
      </c>
      <c r="H169" s="26">
        <f t="shared" ca="1" si="56"/>
        <v>321.57</v>
      </c>
      <c r="I169" s="26">
        <f t="shared" ca="1" si="56"/>
        <v>370.12</v>
      </c>
      <c r="J169" s="26">
        <f t="shared" ca="1" si="56"/>
        <v>439.91</v>
      </c>
      <c r="K169" s="26">
        <f t="shared" ca="1" si="56"/>
        <v>1521.71</v>
      </c>
      <c r="L169" s="26">
        <f t="shared" ca="1" si="56"/>
        <v>1358.33</v>
      </c>
      <c r="M169" s="26">
        <f t="shared" ca="1" si="56"/>
        <v>3005.26</v>
      </c>
      <c r="N169" s="26">
        <f t="shared" ca="1" si="56"/>
        <v>1745.97</v>
      </c>
      <c r="O169" s="26">
        <f t="shared" ca="1" si="56"/>
        <v>2772.08</v>
      </c>
      <c r="P169" s="26">
        <f t="shared" ca="1" si="56"/>
        <v>2358.33</v>
      </c>
      <c r="Q169" s="26">
        <f t="shared" ca="1" si="57"/>
        <v>2920.16</v>
      </c>
      <c r="R169" s="26">
        <f t="shared" ca="1" si="60"/>
        <v>250.21</v>
      </c>
      <c r="S169" s="26">
        <f t="shared" ca="1" si="60"/>
        <v>313.39999999999998</v>
      </c>
      <c r="T169" s="26">
        <f t="shared" ca="1" si="45"/>
        <v>689.25400000000002</v>
      </c>
      <c r="U169" s="26">
        <f t="shared" ca="1" si="58"/>
        <v>193.75360000000001</v>
      </c>
      <c r="V169" s="26">
        <f t="shared" ca="1" si="58"/>
        <v>181.67760000000001</v>
      </c>
      <c r="W169" s="26">
        <f t="shared" ca="1" si="58"/>
        <v>187.47120000000001</v>
      </c>
      <c r="X169" s="26">
        <f t="shared" ca="1" si="58"/>
        <v>205.6823</v>
      </c>
      <c r="Y169" s="26">
        <f t="shared" ca="1" si="58"/>
        <v>170.57470000000001</v>
      </c>
      <c r="Z169" s="26">
        <f t="shared" ca="1" si="58"/>
        <v>191.11920000000001</v>
      </c>
      <c r="AA169" s="26">
        <f t="shared" ca="1" si="58"/>
        <v>205.71080000000001</v>
      </c>
      <c r="AB169" s="26">
        <f t="shared" ca="1" si="58"/>
        <v>206.30799999999999</v>
      </c>
      <c r="AC169" s="26">
        <f t="shared" ca="1" si="58"/>
        <v>207.8897</v>
      </c>
      <c r="AD169" s="26">
        <f t="shared" ca="1" si="58"/>
        <v>241.21</v>
      </c>
      <c r="AE169" s="26">
        <f t="shared" ca="1" si="59"/>
        <v>121.21</v>
      </c>
      <c r="AF169" s="26">
        <f t="shared" ca="1" si="59"/>
        <v>188.38</v>
      </c>
      <c r="AG169" s="26">
        <f t="shared" ca="1" si="59"/>
        <v>122.9335</v>
      </c>
      <c r="AH169" s="26">
        <f t="shared" ca="1" si="59"/>
        <v>148.74789999999999</v>
      </c>
      <c r="AI169" s="25"/>
      <c r="AJ169" s="25"/>
      <c r="AK169" s="25"/>
      <c r="AL169" s="25"/>
      <c r="AM169" s="25"/>
      <c r="AN169" s="25"/>
      <c r="AO169" s="25"/>
      <c r="AP169" s="25"/>
      <c r="AQ169" s="25"/>
      <c r="AR169" s="25"/>
      <c r="AS169" s="25"/>
      <c r="AT169" s="25"/>
    </row>
    <row r="170" spans="1:46" x14ac:dyDescent="0.35">
      <c r="A170" s="23">
        <v>41516</v>
      </c>
      <c r="B170" s="26">
        <f t="shared" ca="1" si="56"/>
        <v>313.33</v>
      </c>
      <c r="C170" s="26">
        <f t="shared" ca="1" si="56"/>
        <v>343.92</v>
      </c>
      <c r="D170" s="26">
        <f t="shared" ca="1" si="56"/>
        <v>354.55</v>
      </c>
      <c r="E170" s="26">
        <f t="shared" ca="1" si="56"/>
        <v>408.81</v>
      </c>
      <c r="F170" s="26">
        <f t="shared" ca="1" si="56"/>
        <v>247.64840000000001</v>
      </c>
      <c r="G170" s="26">
        <f t="shared" ca="1" si="56"/>
        <v>296.69</v>
      </c>
      <c r="H170" s="26">
        <f t="shared" ca="1" si="56"/>
        <v>319.63</v>
      </c>
      <c r="I170" s="26">
        <f t="shared" ca="1" si="56"/>
        <v>367.83</v>
      </c>
      <c r="J170" s="26">
        <f t="shared" ca="1" si="56"/>
        <v>435.32</v>
      </c>
      <c r="K170" s="26">
        <f t="shared" ca="1" si="56"/>
        <v>1512.46</v>
      </c>
      <c r="L170" s="26">
        <f t="shared" ca="1" si="56"/>
        <v>1350.95</v>
      </c>
      <c r="M170" s="26">
        <f t="shared" ca="1" si="56"/>
        <v>2951.66</v>
      </c>
      <c r="N170" s="26">
        <f t="shared" ca="1" si="56"/>
        <v>1738.07</v>
      </c>
      <c r="O170" s="26">
        <f t="shared" ca="1" si="56"/>
        <v>2751.33</v>
      </c>
      <c r="P170" s="26">
        <f t="shared" ca="1" si="56"/>
        <v>2344.7800000000002</v>
      </c>
      <c r="Q170" s="26">
        <f t="shared" ca="1" si="57"/>
        <v>2889.35</v>
      </c>
      <c r="R170" s="26">
        <f t="shared" ca="1" si="60"/>
        <v>249.19</v>
      </c>
      <c r="S170" s="26">
        <f t="shared" ca="1" si="60"/>
        <v>312.75</v>
      </c>
      <c r="T170" s="26">
        <f t="shared" ca="1" si="45"/>
        <v>689.25400000000002</v>
      </c>
      <c r="U170" s="26">
        <f t="shared" ca="1" si="58"/>
        <v>192.18819999999999</v>
      </c>
      <c r="V170" s="26">
        <f t="shared" ca="1" si="58"/>
        <v>181.75489999999999</v>
      </c>
      <c r="W170" s="26">
        <f t="shared" ca="1" si="58"/>
        <v>187.57599999999999</v>
      </c>
      <c r="X170" s="26">
        <f t="shared" ca="1" si="58"/>
        <v>206.61779999999999</v>
      </c>
      <c r="Y170" s="26">
        <f t="shared" ca="1" si="58"/>
        <v>170.9974</v>
      </c>
      <c r="Z170" s="26">
        <f t="shared" ca="1" si="58"/>
        <v>191.21539999999999</v>
      </c>
      <c r="AA170" s="26">
        <f t="shared" ca="1" si="58"/>
        <v>205.13399999999999</v>
      </c>
      <c r="AB170" s="26">
        <f t="shared" ca="1" si="58"/>
        <v>205.31059999999999</v>
      </c>
      <c r="AC170" s="26">
        <f t="shared" ca="1" si="58"/>
        <v>207.3484</v>
      </c>
      <c r="AD170" s="26">
        <f t="shared" ca="1" si="58"/>
        <v>242.22</v>
      </c>
      <c r="AE170" s="26">
        <f t="shared" ca="1" si="59"/>
        <v>118.1</v>
      </c>
      <c r="AF170" s="26">
        <f t="shared" ca="1" si="59"/>
        <v>187.99</v>
      </c>
      <c r="AG170" s="26">
        <f t="shared" ca="1" si="59"/>
        <v>120.495</v>
      </c>
      <c r="AH170" s="26">
        <f t="shared" ca="1" si="59"/>
        <v>142.37360000000001</v>
      </c>
      <c r="AI170" s="25"/>
      <c r="AJ170" s="25"/>
      <c r="AK170" s="25"/>
      <c r="AL170" s="25"/>
      <c r="AM170" s="25"/>
      <c r="AN170" s="25"/>
      <c r="AO170" s="25"/>
      <c r="AP170" s="25"/>
      <c r="AQ170" s="25"/>
      <c r="AR170" s="25"/>
      <c r="AS170" s="25"/>
      <c r="AT170" s="25"/>
    </row>
    <row r="171" spans="1:46" x14ac:dyDescent="0.35">
      <c r="A171" s="23">
        <v>41547</v>
      </c>
      <c r="B171" s="26">
        <f t="shared" ca="1" si="56"/>
        <v>316.42</v>
      </c>
      <c r="C171" s="26">
        <f t="shared" ca="1" si="56"/>
        <v>346.6</v>
      </c>
      <c r="D171" s="26">
        <f t="shared" ca="1" si="56"/>
        <v>357.24</v>
      </c>
      <c r="E171" s="26">
        <f t="shared" ca="1" si="56"/>
        <v>412.75</v>
      </c>
      <c r="F171" s="26">
        <f t="shared" ca="1" si="56"/>
        <v>248.3382</v>
      </c>
      <c r="G171" s="26">
        <f t="shared" ca="1" si="56"/>
        <v>299.37</v>
      </c>
      <c r="H171" s="26">
        <f t="shared" ca="1" si="56"/>
        <v>323.57</v>
      </c>
      <c r="I171" s="26">
        <f t="shared" ca="1" si="56"/>
        <v>373.44</v>
      </c>
      <c r="J171" s="26">
        <f t="shared" ca="1" si="56"/>
        <v>439.69</v>
      </c>
      <c r="K171" s="26">
        <f t="shared" ca="1" si="56"/>
        <v>1527.48</v>
      </c>
      <c r="L171" s="26">
        <f t="shared" ca="1" si="56"/>
        <v>1364.492</v>
      </c>
      <c r="M171" s="26">
        <f t="shared" ca="1" si="56"/>
        <v>2975.51</v>
      </c>
      <c r="N171" s="26">
        <f t="shared" ca="1" si="56"/>
        <v>1750.94</v>
      </c>
      <c r="O171" s="26">
        <f t="shared" ca="1" si="56"/>
        <v>2761.52</v>
      </c>
      <c r="P171" s="26">
        <f t="shared" ca="1" si="56"/>
        <v>2367.0100000000002</v>
      </c>
      <c r="Q171" s="26">
        <f t="shared" ca="1" si="57"/>
        <v>2889.18</v>
      </c>
      <c r="R171" s="26">
        <f t="shared" ca="1" si="60"/>
        <v>251.47</v>
      </c>
      <c r="S171" s="26">
        <f t="shared" ca="1" si="60"/>
        <v>314.5</v>
      </c>
      <c r="T171" s="26">
        <f t="shared" ca="1" si="45"/>
        <v>689.32</v>
      </c>
      <c r="U171" s="26">
        <f t="shared" ca="1" si="58"/>
        <v>193.74260000000001</v>
      </c>
      <c r="V171" s="26">
        <f t="shared" ca="1" si="58"/>
        <v>184.6756</v>
      </c>
      <c r="W171" s="26">
        <f t="shared" ca="1" si="58"/>
        <v>189.54480000000001</v>
      </c>
      <c r="X171" s="26">
        <f t="shared" ca="1" si="58"/>
        <v>208.40190000000001</v>
      </c>
      <c r="Y171" s="26">
        <f t="shared" ca="1" si="58"/>
        <v>171.83430000000001</v>
      </c>
      <c r="Z171" s="26">
        <f t="shared" ca="1" si="58"/>
        <v>192.86019999999999</v>
      </c>
      <c r="AA171" s="26">
        <f t="shared" ca="1" si="58"/>
        <v>207.4589</v>
      </c>
      <c r="AB171" s="26">
        <f t="shared" ca="1" si="58"/>
        <v>207.9546</v>
      </c>
      <c r="AC171" s="26">
        <f t="shared" ca="1" si="58"/>
        <v>211.2927</v>
      </c>
      <c r="AD171" s="26">
        <f t="shared" ca="1" si="58"/>
        <v>244.9</v>
      </c>
      <c r="AE171" s="26">
        <f t="shared" ca="1" si="59"/>
        <v>122.98</v>
      </c>
      <c r="AF171" s="26">
        <f t="shared" ca="1" si="59"/>
        <v>197.01</v>
      </c>
      <c r="AG171" s="26">
        <f t="shared" ca="1" si="59"/>
        <v>125.6313</v>
      </c>
      <c r="AH171" s="26">
        <f t="shared" ca="1" si="59"/>
        <v>147.77180000000001</v>
      </c>
      <c r="AI171" s="25"/>
      <c r="AJ171" s="25"/>
      <c r="AK171" s="25"/>
      <c r="AL171" s="25"/>
      <c r="AM171" s="25"/>
      <c r="AN171" s="25"/>
      <c r="AO171" s="25"/>
      <c r="AP171" s="25"/>
      <c r="AQ171" s="25"/>
      <c r="AR171" s="25"/>
      <c r="AS171" s="25"/>
      <c r="AT171" s="25"/>
    </row>
    <row r="172" spans="1:46" x14ac:dyDescent="0.35">
      <c r="A172" s="23">
        <v>41578</v>
      </c>
      <c r="B172" s="26">
        <f t="shared" ca="1" si="56"/>
        <v>318.20999999999998</v>
      </c>
      <c r="C172" s="26">
        <f t="shared" ca="1" si="56"/>
        <v>349.57</v>
      </c>
      <c r="D172" s="26">
        <f t="shared" ca="1" si="56"/>
        <v>362.1</v>
      </c>
      <c r="E172" s="26">
        <f t="shared" ca="1" si="56"/>
        <v>420.18</v>
      </c>
      <c r="F172" s="26">
        <f t="shared" ca="1" si="56"/>
        <v>248.7818</v>
      </c>
      <c r="G172" s="26">
        <f t="shared" ca="1" si="56"/>
        <v>301.05</v>
      </c>
      <c r="H172" s="26">
        <f t="shared" ca="1" si="56"/>
        <v>326.02999999999997</v>
      </c>
      <c r="I172" s="26">
        <f t="shared" ca="1" si="56"/>
        <v>377.32</v>
      </c>
      <c r="J172" s="26">
        <f t="shared" ca="1" si="56"/>
        <v>447.62</v>
      </c>
      <c r="K172" s="26">
        <f t="shared" ca="1" si="56"/>
        <v>1565.75</v>
      </c>
      <c r="L172" s="26">
        <f t="shared" ca="1" si="56"/>
        <v>1397.8824999999999</v>
      </c>
      <c r="M172" s="26">
        <f t="shared" ca="1" si="56"/>
        <v>3083.05</v>
      </c>
      <c r="N172" s="26">
        <f t="shared" ca="1" si="56"/>
        <v>1757.55</v>
      </c>
      <c r="O172" s="26">
        <f t="shared" ca="1" si="56"/>
        <v>2798.28</v>
      </c>
      <c r="P172" s="26">
        <f t="shared" ca="1" si="56"/>
        <v>2393.4299999999998</v>
      </c>
      <c r="Q172" s="26">
        <f t="shared" ca="1" si="57"/>
        <v>2960.35</v>
      </c>
      <c r="R172" s="26">
        <f t="shared" ca="1" si="60"/>
        <v>253.27</v>
      </c>
      <c r="S172" s="26">
        <f t="shared" ca="1" si="60"/>
        <v>315.52</v>
      </c>
      <c r="T172" s="26">
        <f t="shared" ca="1" si="45"/>
        <v>689.29399999999998</v>
      </c>
      <c r="U172" s="26">
        <f t="shared" ca="1" si="58"/>
        <v>194.73679999999999</v>
      </c>
      <c r="V172" s="26">
        <f t="shared" ca="1" si="58"/>
        <v>185.47649999999999</v>
      </c>
      <c r="W172" s="26">
        <f t="shared" ca="1" si="58"/>
        <v>191.54990000000001</v>
      </c>
      <c r="X172" s="26">
        <f t="shared" ca="1" si="58"/>
        <v>212.68379999999999</v>
      </c>
      <c r="Y172" s="26">
        <f t="shared" ca="1" si="58"/>
        <v>172.22739999999999</v>
      </c>
      <c r="Z172" s="26">
        <f t="shared" ca="1" si="58"/>
        <v>194.25980000000001</v>
      </c>
      <c r="AA172" s="26">
        <f t="shared" ca="1" si="58"/>
        <v>209.83420000000001</v>
      </c>
      <c r="AB172" s="26">
        <f t="shared" ca="1" si="58"/>
        <v>210.98099999999999</v>
      </c>
      <c r="AC172" s="26">
        <f t="shared" ca="1" si="58"/>
        <v>214.30969999999999</v>
      </c>
      <c r="AD172" s="26">
        <f t="shared" ca="1" si="58"/>
        <v>250.34</v>
      </c>
      <c r="AE172" s="26">
        <f t="shared" ca="1" si="59"/>
        <v>125.79</v>
      </c>
      <c r="AF172" s="26">
        <f t="shared" ca="1" si="59"/>
        <v>202.82</v>
      </c>
      <c r="AG172" s="26">
        <f t="shared" ca="1" si="59"/>
        <v>128.2259</v>
      </c>
      <c r="AH172" s="26">
        <f t="shared" ca="1" si="59"/>
        <v>152.68690000000001</v>
      </c>
      <c r="AI172" s="25"/>
      <c r="AJ172" s="25"/>
      <c r="AK172" s="25"/>
      <c r="AL172" s="25"/>
      <c r="AM172" s="25"/>
      <c r="AN172" s="25"/>
      <c r="AO172" s="25"/>
      <c r="AP172" s="25"/>
      <c r="AQ172" s="25"/>
      <c r="AR172" s="25"/>
      <c r="AS172" s="25"/>
      <c r="AT172" s="25"/>
    </row>
    <row r="173" spans="1:46" x14ac:dyDescent="0.35">
      <c r="A173" s="23">
        <v>41607</v>
      </c>
      <c r="B173" s="26">
        <f t="shared" ca="1" si="56"/>
        <v>316.89</v>
      </c>
      <c r="C173" s="26">
        <f t="shared" ca="1" si="56"/>
        <v>349.43</v>
      </c>
      <c r="D173" s="26">
        <f t="shared" ca="1" si="56"/>
        <v>361.46</v>
      </c>
      <c r="E173" s="26">
        <f t="shared" ca="1" si="56"/>
        <v>418.33</v>
      </c>
      <c r="F173" s="26">
        <f t="shared" ca="1" si="56"/>
        <v>249.1328</v>
      </c>
      <c r="G173" s="26">
        <f t="shared" ca="1" si="56"/>
        <v>301.77</v>
      </c>
      <c r="H173" s="26">
        <f t="shared" ca="1" si="56"/>
        <v>325.55</v>
      </c>
      <c r="I173" s="26">
        <f t="shared" ca="1" si="56"/>
        <v>374.52</v>
      </c>
      <c r="J173" s="26">
        <f t="shared" ca="1" si="56"/>
        <v>440.36</v>
      </c>
      <c r="K173" s="26">
        <f t="shared" ca="1" si="56"/>
        <v>1573.7</v>
      </c>
      <c r="L173" s="26">
        <f t="shared" ca="1" si="56"/>
        <v>1405.2429999999999</v>
      </c>
      <c r="M173" s="26">
        <f t="shared" ca="1" si="56"/>
        <v>3087.18</v>
      </c>
      <c r="N173" s="26">
        <f t="shared" ca="1" si="56"/>
        <v>1756.5</v>
      </c>
      <c r="O173" s="26">
        <f t="shared" ca="1" si="56"/>
        <v>2729.28</v>
      </c>
      <c r="P173" s="26">
        <f t="shared" ca="1" si="56"/>
        <v>2395.6799999999998</v>
      </c>
      <c r="Q173" s="26">
        <f t="shared" ca="1" si="57"/>
        <v>2931.33</v>
      </c>
      <c r="R173" s="26">
        <f t="shared" ca="1" si="60"/>
        <v>253.54</v>
      </c>
      <c r="S173" s="26">
        <f t="shared" ca="1" si="60"/>
        <v>316.2</v>
      </c>
      <c r="T173" s="26">
        <f t="shared" ca="1" si="45"/>
        <v>689.29399999999998</v>
      </c>
      <c r="U173" s="26">
        <f t="shared" ca="1" si="58"/>
        <v>194.9648</v>
      </c>
      <c r="V173" s="26">
        <f t="shared" ca="1" si="58"/>
        <v>186.22720000000001</v>
      </c>
      <c r="W173" s="26">
        <f t="shared" ca="1" si="58"/>
        <v>191.9512</v>
      </c>
      <c r="X173" s="26">
        <f t="shared" ca="1" si="58"/>
        <v>214.0592</v>
      </c>
      <c r="Y173" s="26">
        <f t="shared" ca="1" si="58"/>
        <v>172.7826</v>
      </c>
      <c r="Z173" s="26">
        <f t="shared" ca="1" si="58"/>
        <v>195.20009999999999</v>
      </c>
      <c r="AA173" s="26">
        <f t="shared" ca="1" si="58"/>
        <v>210.9451</v>
      </c>
      <c r="AB173" s="26">
        <f t="shared" ca="1" si="58"/>
        <v>211.71870000000001</v>
      </c>
      <c r="AC173" s="26">
        <f t="shared" ca="1" si="58"/>
        <v>214.6841</v>
      </c>
      <c r="AD173" s="26">
        <f t="shared" ca="1" si="58"/>
        <v>252.97</v>
      </c>
      <c r="AE173" s="26">
        <f t="shared" ca="1" si="59"/>
        <v>122.32</v>
      </c>
      <c r="AF173" s="26">
        <f t="shared" ca="1" si="59"/>
        <v>202.93</v>
      </c>
      <c r="AG173" s="26">
        <f t="shared" ca="1" si="59"/>
        <v>125.425</v>
      </c>
      <c r="AH173" s="26">
        <f t="shared" ca="1" si="59"/>
        <v>146.09569999999999</v>
      </c>
      <c r="AI173" s="25"/>
      <c r="AJ173" s="25"/>
      <c r="AK173" s="25"/>
      <c r="AL173" s="25"/>
      <c r="AM173" s="25"/>
      <c r="AN173" s="25"/>
      <c r="AO173" s="25"/>
      <c r="AP173" s="25"/>
      <c r="AQ173" s="25"/>
      <c r="AR173" s="25"/>
      <c r="AS173" s="25"/>
      <c r="AT173" s="25"/>
    </row>
    <row r="174" spans="1:46" x14ac:dyDescent="0.35">
      <c r="A174" s="23">
        <v>41639</v>
      </c>
      <c r="B174" s="26">
        <f t="shared" ca="1" si="56"/>
        <v>314.68</v>
      </c>
      <c r="C174" s="26">
        <f t="shared" ca="1" si="56"/>
        <v>347.37</v>
      </c>
      <c r="D174" s="26">
        <f t="shared" ca="1" si="56"/>
        <v>360.44</v>
      </c>
      <c r="E174" s="26">
        <f t="shared" ca="1" si="56"/>
        <v>418.3</v>
      </c>
      <c r="F174" s="26">
        <f t="shared" ca="1" si="56"/>
        <v>248.85990000000001</v>
      </c>
      <c r="G174" s="26">
        <f t="shared" ca="1" si="56"/>
        <v>299.85000000000002</v>
      </c>
      <c r="H174" s="26">
        <f t="shared" ca="1" si="56"/>
        <v>323.23</v>
      </c>
      <c r="I174" s="26">
        <f t="shared" ca="1" si="56"/>
        <v>371.46</v>
      </c>
      <c r="J174" s="26">
        <f t="shared" ca="1" si="56"/>
        <v>437.31</v>
      </c>
      <c r="K174" s="26">
        <f t="shared" ca="1" si="56"/>
        <v>1582.19</v>
      </c>
      <c r="L174" s="26">
        <f t="shared" ca="1" si="56"/>
        <v>1412.6110000000001</v>
      </c>
      <c r="M174" s="26">
        <f t="shared" ca="1" si="56"/>
        <v>3112.84</v>
      </c>
      <c r="N174" s="26">
        <f t="shared" ca="1" si="56"/>
        <v>1742.78</v>
      </c>
      <c r="O174" s="26">
        <f t="shared" ca="1" si="56"/>
        <v>2676.43</v>
      </c>
      <c r="P174" s="26">
        <f t="shared" ca="1" si="56"/>
        <v>2386.4899999999998</v>
      </c>
      <c r="Q174" s="26">
        <f t="shared" ca="1" si="57"/>
        <v>2943.99</v>
      </c>
      <c r="R174" s="26">
        <f t="shared" ca="1" si="60"/>
        <v>252.81</v>
      </c>
      <c r="S174" s="26">
        <f t="shared" ca="1" si="60"/>
        <v>315.5</v>
      </c>
      <c r="T174" s="26">
        <f t="shared" ca="1" si="45"/>
        <v>689.42499999999995</v>
      </c>
      <c r="U174" s="26">
        <f t="shared" ca="1" si="58"/>
        <v>193.23509999999999</v>
      </c>
      <c r="V174" s="26">
        <f t="shared" ca="1" si="58"/>
        <v>184.35210000000001</v>
      </c>
      <c r="W174" s="26">
        <f t="shared" ca="1" si="58"/>
        <v>191.20259999999999</v>
      </c>
      <c r="X174" s="26">
        <f t="shared" ca="1" si="58"/>
        <v>214.0462</v>
      </c>
      <c r="Y174" s="26">
        <f t="shared" ca="1" si="58"/>
        <v>172.7372</v>
      </c>
      <c r="Z174" s="26">
        <f t="shared" ca="1" si="58"/>
        <v>194.45529999999999</v>
      </c>
      <c r="AA174" s="26">
        <f t="shared" ca="1" si="58"/>
        <v>209.22980000000001</v>
      </c>
      <c r="AB174" s="26">
        <f t="shared" ca="1" si="58"/>
        <v>209.46039999999999</v>
      </c>
      <c r="AC174" s="26">
        <f t="shared" ca="1" si="58"/>
        <v>212.27209999999999</v>
      </c>
      <c r="AD174" s="26">
        <f t="shared" ca="1" si="58"/>
        <v>254.56</v>
      </c>
      <c r="AE174" s="26">
        <f t="shared" ca="1" si="59"/>
        <v>122.29</v>
      </c>
      <c r="AF174" s="26">
        <f t="shared" ca="1" si="59"/>
        <v>205.93</v>
      </c>
      <c r="AG174" s="26">
        <f t="shared" ca="1" si="59"/>
        <v>125.54040000000001</v>
      </c>
      <c r="AH174" s="26">
        <f t="shared" ca="1" si="59"/>
        <v>145.91749999999999</v>
      </c>
      <c r="AI174" s="25"/>
      <c r="AJ174" s="25"/>
      <c r="AK174" s="25"/>
      <c r="AL174" s="25"/>
      <c r="AM174" s="25"/>
      <c r="AN174" s="25"/>
      <c r="AO174" s="25"/>
      <c r="AP174" s="25"/>
      <c r="AQ174" s="25"/>
      <c r="AR174" s="25"/>
      <c r="AS174" s="25"/>
      <c r="AT174" s="25"/>
    </row>
    <row r="175" spans="1:46" x14ac:dyDescent="0.35">
      <c r="A175" s="23">
        <v>41670</v>
      </c>
      <c r="B175" s="26">
        <f t="shared" ca="1" si="56"/>
        <v>319.08999999999997</v>
      </c>
      <c r="C175" s="26">
        <f t="shared" ca="1" si="56"/>
        <v>352.63</v>
      </c>
      <c r="D175" s="26">
        <f t="shared" ca="1" si="56"/>
        <v>366.83</v>
      </c>
      <c r="E175" s="26">
        <f t="shared" ca="1" si="56"/>
        <v>425.26</v>
      </c>
      <c r="F175" s="26">
        <f t="shared" ca="1" si="56"/>
        <v>249.38820000000001</v>
      </c>
      <c r="G175" s="26">
        <f t="shared" ca="1" si="56"/>
        <v>302.39</v>
      </c>
      <c r="H175" s="26">
        <f t="shared" ca="1" si="56"/>
        <v>327.35000000000002</v>
      </c>
      <c r="I175" s="26">
        <f t="shared" ca="1" si="56"/>
        <v>378.78</v>
      </c>
      <c r="J175" s="26">
        <f t="shared" ca="1" si="56"/>
        <v>452.31</v>
      </c>
      <c r="K175" s="26">
        <f t="shared" ca="1" si="56"/>
        <v>1593.29</v>
      </c>
      <c r="L175" s="26">
        <f t="shared" ca="1" si="56"/>
        <v>1421.905</v>
      </c>
      <c r="M175" s="26">
        <f t="shared" ca="1" si="56"/>
        <v>3159.45</v>
      </c>
      <c r="N175" s="26">
        <f t="shared" ca="1" si="56"/>
        <v>1757.63</v>
      </c>
      <c r="O175" s="26">
        <f t="shared" ca="1" si="56"/>
        <v>2824.42</v>
      </c>
      <c r="P175" s="26">
        <f t="shared" ca="1" si="56"/>
        <v>2415.46</v>
      </c>
      <c r="Q175" s="26">
        <f t="shared" ca="1" si="57"/>
        <v>3044.77</v>
      </c>
      <c r="R175" s="26">
        <f t="shared" ca="1" si="60"/>
        <v>254.88</v>
      </c>
      <c r="S175" s="26">
        <f t="shared" ca="1" si="60"/>
        <v>316.89999999999998</v>
      </c>
      <c r="T175" s="26">
        <f t="shared" ca="1" si="45"/>
        <v>689.471</v>
      </c>
      <c r="U175" s="26">
        <f t="shared" ca="1" si="58"/>
        <v>196.70079999999999</v>
      </c>
      <c r="V175" s="26">
        <f t="shared" ca="1" si="58"/>
        <v>188.91130000000001</v>
      </c>
      <c r="W175" s="26">
        <f t="shared" ca="1" si="58"/>
        <v>193.81200000000001</v>
      </c>
      <c r="X175" s="26">
        <f t="shared" ca="1" si="58"/>
        <v>218.68170000000001</v>
      </c>
      <c r="Y175" s="26">
        <f t="shared" ca="1" si="58"/>
        <v>173.5461</v>
      </c>
      <c r="Z175" s="26">
        <f t="shared" ca="1" si="58"/>
        <v>196.7705</v>
      </c>
      <c r="AA175" s="26">
        <f t="shared" ca="1" si="58"/>
        <v>213.5316</v>
      </c>
      <c r="AB175" s="26">
        <f t="shared" ca="1" si="58"/>
        <v>215.0712</v>
      </c>
      <c r="AC175" s="26">
        <f t="shared" ca="1" si="58"/>
        <v>221.2602</v>
      </c>
      <c r="AD175" s="26">
        <f t="shared" ca="1" si="58"/>
        <v>256.39999999999998</v>
      </c>
      <c r="AE175" s="26">
        <f t="shared" ca="1" si="59"/>
        <v>118.4</v>
      </c>
      <c r="AF175" s="26">
        <f t="shared" ca="1" si="59"/>
        <v>198.96</v>
      </c>
      <c r="AG175" s="26">
        <f t="shared" ca="1" si="59"/>
        <v>121.71210000000001</v>
      </c>
      <c r="AH175" s="26">
        <f t="shared" ca="1" si="59"/>
        <v>140.42019999999999</v>
      </c>
      <c r="AI175" s="25"/>
      <c r="AJ175" s="25"/>
      <c r="AK175" s="25"/>
      <c r="AL175" s="25"/>
      <c r="AM175" s="25"/>
      <c r="AN175" s="25"/>
      <c r="AO175" s="25"/>
      <c r="AP175" s="25"/>
      <c r="AQ175" s="25"/>
      <c r="AR175" s="25"/>
      <c r="AS175" s="25"/>
      <c r="AT175" s="25"/>
    </row>
    <row r="176" spans="1:46" x14ac:dyDescent="0.35">
      <c r="A176" s="23">
        <v>41698</v>
      </c>
      <c r="B176" s="26">
        <f t="shared" ca="1" si="56"/>
        <v>320.08</v>
      </c>
      <c r="C176" s="26">
        <f t="shared" ca="1" si="56"/>
        <v>354.76</v>
      </c>
      <c r="D176" s="26">
        <f t="shared" ca="1" si="56"/>
        <v>370.27</v>
      </c>
      <c r="E176" s="26">
        <f t="shared" ca="1" si="56"/>
        <v>431.56</v>
      </c>
      <c r="F176" s="26">
        <f t="shared" ca="1" si="56"/>
        <v>249.75659999999999</v>
      </c>
      <c r="G176" s="26">
        <f t="shared" ca="1" si="56"/>
        <v>303.54000000000002</v>
      </c>
      <c r="H176" s="26">
        <f t="shared" ca="1" si="56"/>
        <v>329</v>
      </c>
      <c r="I176" s="26">
        <f t="shared" ca="1" si="56"/>
        <v>380.85</v>
      </c>
      <c r="J176" s="26">
        <f t="shared" ca="1" si="56"/>
        <v>458.25</v>
      </c>
      <c r="K176" s="26">
        <f t="shared" ca="1" si="56"/>
        <v>1625.52</v>
      </c>
      <c r="L176" s="26">
        <f t="shared" ca="1" si="56"/>
        <v>1449.326</v>
      </c>
      <c r="M176" s="26">
        <f t="shared" ca="1" si="56"/>
        <v>3280.4</v>
      </c>
      <c r="N176" s="26">
        <f t="shared" ca="1" si="56"/>
        <v>1761.18</v>
      </c>
      <c r="O176" s="26">
        <f t="shared" ca="1" si="56"/>
        <v>2847.77</v>
      </c>
      <c r="P176" s="26">
        <f ca="1">IFERROR(VLOOKUP($A176,INDIRECT("US!"&amp;P$3&amp;":"&amp;P$4),2,0),NA())</f>
        <v>2431.7199999999998</v>
      </c>
      <c r="Q176" s="26">
        <f t="shared" ca="1" si="57"/>
        <v>3105.63</v>
      </c>
      <c r="R176" s="26">
        <f t="shared" ca="1" si="60"/>
        <v>256.33999999999997</v>
      </c>
      <c r="S176" s="26">
        <f t="shared" ca="1" si="60"/>
        <v>317.64</v>
      </c>
      <c r="T176" s="26">
        <f t="shared" ca="1" si="45"/>
        <v>689.47500000000002</v>
      </c>
      <c r="U176" s="26">
        <f t="shared" ref="U176:AD185" ca="1" si="61">IFERROR(VLOOKUP($A176,INDIRECT("EU!"&amp;U$3&amp;":"&amp;U$4),2,0),NA())</f>
        <v>197.01480000000001</v>
      </c>
      <c r="V176" s="26">
        <f t="shared" ca="1" si="61"/>
        <v>188.93379999999999</v>
      </c>
      <c r="W176" s="26">
        <f t="shared" ca="1" si="61"/>
        <v>194.9716</v>
      </c>
      <c r="X176" s="26">
        <f t="shared" ca="1" si="61"/>
        <v>221.5017</v>
      </c>
      <c r="Y176" s="26">
        <f t="shared" ca="1" si="61"/>
        <v>173.73500000000001</v>
      </c>
      <c r="Z176" s="26">
        <f t="shared" ca="1" si="61"/>
        <v>197.35059999999999</v>
      </c>
      <c r="AA176" s="26">
        <f t="shared" ca="1" si="61"/>
        <v>214.5994</v>
      </c>
      <c r="AB176" s="26">
        <f t="shared" ca="1" si="61"/>
        <v>216.6593</v>
      </c>
      <c r="AC176" s="26">
        <f t="shared" ca="1" si="61"/>
        <v>222.8931</v>
      </c>
      <c r="AD176" s="26">
        <f t="shared" ca="1" si="61"/>
        <v>260.76</v>
      </c>
      <c r="AE176" s="26">
        <f t="shared" ca="1" si="59"/>
        <v>121.94</v>
      </c>
      <c r="AF176" s="26">
        <f t="shared" ca="1" si="59"/>
        <v>202.73</v>
      </c>
      <c r="AG176" s="26">
        <f t="shared" ca="1" si="59"/>
        <v>124.9624</v>
      </c>
      <c r="AH176" s="26">
        <f t="shared" ca="1" si="59"/>
        <v>146.02459999999999</v>
      </c>
      <c r="AI176" s="25"/>
      <c r="AJ176" s="25"/>
      <c r="AK176" s="25"/>
      <c r="AL176" s="25"/>
      <c r="AM176" s="25"/>
      <c r="AN176" s="25"/>
      <c r="AO176" s="25"/>
      <c r="AP176" s="25"/>
      <c r="AQ176" s="25"/>
      <c r="AR176" s="25"/>
      <c r="AS176" s="25"/>
      <c r="AT176" s="25"/>
    </row>
    <row r="177" spans="1:46" x14ac:dyDescent="0.35">
      <c r="A177" s="23">
        <v>41729</v>
      </c>
      <c r="B177" s="26">
        <f t="shared" ref="B177:Q193" ca="1" si="62">IFERROR(VLOOKUP($A177,INDIRECT("US!"&amp;B$3&amp;":"&amp;B$4),2,0),NA())</f>
        <v>319.14999999999998</v>
      </c>
      <c r="C177" s="26">
        <f t="shared" ca="1" si="62"/>
        <v>354.52</v>
      </c>
      <c r="D177" s="26">
        <f t="shared" ca="1" si="62"/>
        <v>370.08</v>
      </c>
      <c r="E177" s="26">
        <f t="shared" ca="1" si="62"/>
        <v>433.3</v>
      </c>
      <c r="F177" s="26">
        <f t="shared" ca="1" si="62"/>
        <v>249.52610000000001</v>
      </c>
      <c r="G177" s="26">
        <f t="shared" ca="1" si="62"/>
        <v>302.18</v>
      </c>
      <c r="H177" s="26">
        <f t="shared" ca="1" si="62"/>
        <v>327.68</v>
      </c>
      <c r="I177" s="26">
        <f t="shared" ca="1" si="62"/>
        <v>379.59</v>
      </c>
      <c r="J177" s="26">
        <f t="shared" ca="1" si="62"/>
        <v>460.69</v>
      </c>
      <c r="K177" s="26">
        <f t="shared" ca="1" si="62"/>
        <v>1629.36</v>
      </c>
      <c r="L177" s="26">
        <f t="shared" ca="1" si="62"/>
        <v>1452.547</v>
      </c>
      <c r="M177" s="26">
        <f t="shared" ca="1" si="62"/>
        <v>3296.88</v>
      </c>
      <c r="N177" s="26">
        <f t="shared" ca="1" si="62"/>
        <v>1754.03</v>
      </c>
      <c r="O177" s="26">
        <f t="shared" ca="1" si="62"/>
        <v>2866.52</v>
      </c>
      <c r="P177" s="26">
        <f t="shared" ca="1" si="62"/>
        <v>2427.9499999999998</v>
      </c>
      <c r="Q177" s="26">
        <f t="shared" ca="1" si="57"/>
        <v>3125.53</v>
      </c>
      <c r="R177" s="26">
        <f t="shared" ca="1" si="60"/>
        <v>256.07</v>
      </c>
      <c r="S177" s="26">
        <f t="shared" ca="1" si="60"/>
        <v>317.19</v>
      </c>
      <c r="T177" s="26">
        <f t="shared" ca="1" si="45"/>
        <v>689.50400000000002</v>
      </c>
      <c r="U177" s="26">
        <f t="shared" ca="1" si="61"/>
        <v>197.6841</v>
      </c>
      <c r="V177" s="26">
        <f t="shared" ca="1" si="61"/>
        <v>189.44749999999999</v>
      </c>
      <c r="W177" s="26">
        <f t="shared" ca="1" si="61"/>
        <v>195.4469</v>
      </c>
      <c r="X177" s="26">
        <f t="shared" ca="1" si="61"/>
        <v>223.92789999999999</v>
      </c>
      <c r="Y177" s="26">
        <f t="shared" ca="1" si="61"/>
        <v>173.88030000000001</v>
      </c>
      <c r="Z177" s="26">
        <f t="shared" ca="1" si="61"/>
        <v>197.95670000000001</v>
      </c>
      <c r="AA177" s="26">
        <f t="shared" ca="1" si="61"/>
        <v>215.8081</v>
      </c>
      <c r="AB177" s="26">
        <f t="shared" ca="1" si="61"/>
        <v>218.3877</v>
      </c>
      <c r="AC177" s="26">
        <f t="shared" ca="1" si="61"/>
        <v>224.84870000000001</v>
      </c>
      <c r="AD177" s="26">
        <f t="shared" ca="1" si="61"/>
        <v>262.45999999999998</v>
      </c>
      <c r="AE177" s="26">
        <f t="shared" ca="1" si="59"/>
        <v>124.37</v>
      </c>
      <c r="AF177" s="26">
        <f t="shared" ca="1" si="59"/>
        <v>206.3</v>
      </c>
      <c r="AG177" s="26">
        <f t="shared" ca="1" si="59"/>
        <v>127.2088</v>
      </c>
      <c r="AH177" s="26">
        <f t="shared" ca="1" si="59"/>
        <v>149.98089999999999</v>
      </c>
      <c r="AI177" s="25"/>
      <c r="AJ177" s="25"/>
      <c r="AK177" s="25"/>
      <c r="AL177" s="25"/>
      <c r="AM177" s="25"/>
      <c r="AN177" s="25"/>
      <c r="AO177" s="25"/>
      <c r="AP177" s="25"/>
      <c r="AQ177" s="25"/>
      <c r="AR177" s="25"/>
      <c r="AS177" s="25"/>
      <c r="AT177" s="25"/>
    </row>
    <row r="178" spans="1:46" x14ac:dyDescent="0.35">
      <c r="A178" s="23">
        <v>41759</v>
      </c>
      <c r="B178" s="26">
        <f t="shared" ca="1" si="62"/>
        <v>321.39</v>
      </c>
      <c r="C178" s="26">
        <f t="shared" ca="1" si="62"/>
        <v>357.36</v>
      </c>
      <c r="D178" s="26">
        <f t="shared" ca="1" si="62"/>
        <v>374</v>
      </c>
      <c r="E178" s="26">
        <f t="shared" ca="1" si="62"/>
        <v>439.88</v>
      </c>
      <c r="F178" s="26">
        <f t="shared" ca="1" si="62"/>
        <v>249.9315</v>
      </c>
      <c r="G178" s="26">
        <f t="shared" ca="1" si="62"/>
        <v>303.72000000000003</v>
      </c>
      <c r="H178" s="26">
        <f t="shared" ca="1" si="62"/>
        <v>330.23</v>
      </c>
      <c r="I178" s="26">
        <f t="shared" ca="1" si="62"/>
        <v>383.78</v>
      </c>
      <c r="J178" s="26">
        <f t="shared" ca="1" si="62"/>
        <v>470.16</v>
      </c>
      <c r="K178" s="26">
        <f t="shared" ca="1" si="62"/>
        <v>1639.68</v>
      </c>
      <c r="L178" s="26">
        <f t="shared" ca="1" si="62"/>
        <v>1460.518</v>
      </c>
      <c r="M178" s="26">
        <f t="shared" ca="1" si="62"/>
        <v>3369.58</v>
      </c>
      <c r="N178" s="26">
        <f t="shared" ca="1" si="62"/>
        <v>1760.41</v>
      </c>
      <c r="O178" s="26">
        <f t="shared" ca="1" si="62"/>
        <v>2923.77</v>
      </c>
      <c r="P178" s="26">
        <f t="shared" ca="1" si="62"/>
        <v>2447.14</v>
      </c>
      <c r="Q178" s="26">
        <f t="shared" ca="1" si="57"/>
        <v>3195.4</v>
      </c>
      <c r="R178" s="26">
        <f t="shared" ca="1" si="60"/>
        <v>257.29000000000002</v>
      </c>
      <c r="S178" s="26">
        <f t="shared" ca="1" si="60"/>
        <v>318.27999999999997</v>
      </c>
      <c r="T178" s="26">
        <f t="shared" ca="1" si="45"/>
        <v>689.53300000000002</v>
      </c>
      <c r="U178" s="26">
        <f t="shared" ca="1" si="61"/>
        <v>198.75800000000001</v>
      </c>
      <c r="V178" s="26">
        <f t="shared" ca="1" si="61"/>
        <v>191.41370000000001</v>
      </c>
      <c r="W178" s="26">
        <f t="shared" ca="1" si="61"/>
        <v>197.23670000000001</v>
      </c>
      <c r="X178" s="26">
        <f t="shared" ca="1" si="61"/>
        <v>226.44649999999999</v>
      </c>
      <c r="Y178" s="26">
        <f t="shared" ca="1" si="61"/>
        <v>174.12690000000001</v>
      </c>
      <c r="Z178" s="26">
        <f t="shared" ca="1" si="61"/>
        <v>198.8168</v>
      </c>
      <c r="AA178" s="26">
        <f t="shared" ca="1" si="61"/>
        <v>217.70920000000001</v>
      </c>
      <c r="AB178" s="26">
        <f t="shared" ca="1" si="61"/>
        <v>221.02260000000001</v>
      </c>
      <c r="AC178" s="26">
        <f t="shared" ca="1" si="61"/>
        <v>229.1525</v>
      </c>
      <c r="AD178" s="26">
        <f t="shared" ca="1" si="61"/>
        <v>264.94</v>
      </c>
      <c r="AE178" s="26">
        <f t="shared" ca="1" si="59"/>
        <v>126.42</v>
      </c>
      <c r="AF178" s="26">
        <f t="shared" ca="1" si="59"/>
        <v>213.63</v>
      </c>
      <c r="AG178" s="26">
        <f t="shared" ca="1" si="59"/>
        <v>129.51130000000001</v>
      </c>
      <c r="AH178" s="26">
        <f t="shared" ca="1" si="59"/>
        <v>151.9546</v>
      </c>
      <c r="AI178" s="25"/>
      <c r="AJ178" s="25"/>
      <c r="AK178" s="25"/>
      <c r="AL178" s="25"/>
      <c r="AM178" s="25"/>
      <c r="AN178" s="25"/>
      <c r="AO178" s="25"/>
      <c r="AP178" s="25"/>
      <c r="AQ178" s="25"/>
      <c r="AR178" s="25"/>
      <c r="AS178" s="25"/>
      <c r="AT178" s="25"/>
    </row>
    <row r="179" spans="1:46" x14ac:dyDescent="0.35">
      <c r="A179" s="23">
        <v>41789</v>
      </c>
      <c r="B179" s="26">
        <f t="shared" ca="1" si="62"/>
        <v>324.69</v>
      </c>
      <c r="C179" s="26">
        <f t="shared" ca="1" si="62"/>
        <v>361.25</v>
      </c>
      <c r="D179" s="26">
        <f t="shared" ca="1" si="62"/>
        <v>378.92</v>
      </c>
      <c r="E179" s="26">
        <f t="shared" ca="1" si="62"/>
        <v>447.18</v>
      </c>
      <c r="F179" s="26">
        <f t="shared" ca="1" si="62"/>
        <v>250.45689999999999</v>
      </c>
      <c r="G179" s="26">
        <f t="shared" ca="1" si="62"/>
        <v>306</v>
      </c>
      <c r="H179" s="26">
        <f t="shared" ca="1" si="62"/>
        <v>334.15</v>
      </c>
      <c r="I179" s="26">
        <f t="shared" ca="1" si="62"/>
        <v>389.69</v>
      </c>
      <c r="J179" s="26">
        <f t="shared" ca="1" si="62"/>
        <v>482</v>
      </c>
      <c r="K179" s="26">
        <f t="shared" ca="1" si="62"/>
        <v>1654.77</v>
      </c>
      <c r="L179" s="26">
        <f t="shared" ca="1" si="62"/>
        <v>1472.461</v>
      </c>
      <c r="M179" s="26">
        <f t="shared" ca="1" si="62"/>
        <v>3462.94</v>
      </c>
      <c r="N179" s="26">
        <f t="shared" ca="1" si="62"/>
        <v>1772.49</v>
      </c>
      <c r="O179" s="26">
        <f t="shared" ca="1" si="62"/>
        <v>3007.86</v>
      </c>
      <c r="P179" s="26">
        <f t="shared" ca="1" si="62"/>
        <v>2472.1799999999998</v>
      </c>
      <c r="Q179" s="26">
        <f t="shared" ca="1" si="57"/>
        <v>3266.95</v>
      </c>
      <c r="R179" s="26">
        <f t="shared" ca="1" si="60"/>
        <v>258.95999999999998</v>
      </c>
      <c r="S179" s="26">
        <f t="shared" ca="1" si="60"/>
        <v>319.52</v>
      </c>
      <c r="T179" s="26">
        <f t="shared" ca="1" si="45"/>
        <v>689.53300000000002</v>
      </c>
      <c r="U179" s="26">
        <f t="shared" ca="1" si="61"/>
        <v>200.667</v>
      </c>
      <c r="V179" s="26">
        <f t="shared" ca="1" si="61"/>
        <v>194.1183</v>
      </c>
      <c r="W179" s="26">
        <f t="shared" ca="1" si="61"/>
        <v>199.74289999999999</v>
      </c>
      <c r="X179" s="26">
        <f t="shared" ca="1" si="61"/>
        <v>228.8092</v>
      </c>
      <c r="Y179" s="26">
        <f t="shared" ca="1" si="61"/>
        <v>174.72810000000001</v>
      </c>
      <c r="Z179" s="26">
        <f t="shared" ca="1" si="61"/>
        <v>200.3691</v>
      </c>
      <c r="AA179" s="26">
        <f t="shared" ca="1" si="61"/>
        <v>220.27090000000001</v>
      </c>
      <c r="AB179" s="26">
        <f t="shared" ca="1" si="61"/>
        <v>224.45840000000001</v>
      </c>
      <c r="AC179" s="26">
        <f t="shared" ca="1" si="61"/>
        <v>233.89519999999999</v>
      </c>
      <c r="AD179" s="26">
        <f t="shared" ca="1" si="61"/>
        <v>266.62</v>
      </c>
      <c r="AE179" s="26">
        <f t="shared" ca="1" si="59"/>
        <v>129.22999999999999</v>
      </c>
      <c r="AF179" s="26">
        <f t="shared" ca="1" si="59"/>
        <v>218.71</v>
      </c>
      <c r="AG179" s="26">
        <f t="shared" ca="1" si="59"/>
        <v>131.97640000000001</v>
      </c>
      <c r="AH179" s="26">
        <f t="shared" ca="1" si="59"/>
        <v>157.17410000000001</v>
      </c>
      <c r="AI179" s="25"/>
      <c r="AJ179" s="25"/>
      <c r="AK179" s="25"/>
      <c r="AL179" s="25"/>
      <c r="AM179" s="25"/>
      <c r="AN179" s="25"/>
      <c r="AO179" s="25"/>
      <c r="AP179" s="25"/>
      <c r="AQ179" s="25"/>
      <c r="AR179" s="25"/>
      <c r="AS179" s="25"/>
      <c r="AT179" s="25"/>
    </row>
    <row r="180" spans="1:46" x14ac:dyDescent="0.35">
      <c r="A180" s="23">
        <v>41820</v>
      </c>
      <c r="B180" s="26">
        <f t="shared" ca="1" si="62"/>
        <v>324.81</v>
      </c>
      <c r="C180" s="26">
        <f t="shared" ca="1" si="62"/>
        <v>361.09</v>
      </c>
      <c r="D180" s="26">
        <f t="shared" ca="1" si="62"/>
        <v>379.12</v>
      </c>
      <c r="E180" s="26">
        <f t="shared" ca="1" si="62"/>
        <v>448</v>
      </c>
      <c r="F180" s="26">
        <f t="shared" ca="1" si="62"/>
        <v>250.363</v>
      </c>
      <c r="G180" s="26">
        <f t="shared" ca="1" si="62"/>
        <v>305.92</v>
      </c>
      <c r="H180" s="26">
        <f t="shared" ca="1" si="62"/>
        <v>334.48</v>
      </c>
      <c r="I180" s="26">
        <f t="shared" ca="1" si="62"/>
        <v>390.3</v>
      </c>
      <c r="J180" s="26">
        <f t="shared" ca="1" si="62"/>
        <v>482.43</v>
      </c>
      <c r="K180" s="26">
        <f t="shared" ca="1" si="62"/>
        <v>1668.59</v>
      </c>
      <c r="L180" s="26">
        <f t="shared" ca="1" si="62"/>
        <v>1484.0540000000001</v>
      </c>
      <c r="M180" s="26">
        <f t="shared" ca="1" si="62"/>
        <v>3519.24</v>
      </c>
      <c r="N180" s="26">
        <f t="shared" ca="1" si="62"/>
        <v>1770.15</v>
      </c>
      <c r="O180" s="26">
        <f t="shared" ca="1" si="62"/>
        <v>3001.26</v>
      </c>
      <c r="P180" s="26">
        <f t="shared" ca="1" si="62"/>
        <v>2472.65</v>
      </c>
      <c r="Q180" s="26">
        <f t="shared" ca="1" si="62"/>
        <v>3274.31</v>
      </c>
      <c r="R180" s="26">
        <f t="shared" ca="1" si="60"/>
        <v>259.43</v>
      </c>
      <c r="S180" s="26">
        <f t="shared" ca="1" si="60"/>
        <v>319.63</v>
      </c>
      <c r="T180" s="26">
        <f t="shared" ca="1" si="45"/>
        <v>689.57299999999998</v>
      </c>
      <c r="U180" s="26">
        <f t="shared" ca="1" si="61"/>
        <v>201.99109999999999</v>
      </c>
      <c r="V180" s="26">
        <f t="shared" ca="1" si="61"/>
        <v>196.00389999999999</v>
      </c>
      <c r="W180" s="26">
        <f t="shared" ca="1" si="61"/>
        <v>201.1172</v>
      </c>
      <c r="X180" s="26">
        <f t="shared" ca="1" si="61"/>
        <v>231.73759999999999</v>
      </c>
      <c r="Y180" s="26">
        <f t="shared" ca="1" si="61"/>
        <v>175.33680000000001</v>
      </c>
      <c r="Z180" s="26">
        <f t="shared" ca="1" si="61"/>
        <v>201.65039999999999</v>
      </c>
      <c r="AA180" s="26">
        <f t="shared" ca="1" si="61"/>
        <v>222.4693</v>
      </c>
      <c r="AB180" s="26">
        <f t="shared" ca="1" si="61"/>
        <v>227.2885</v>
      </c>
      <c r="AC180" s="26">
        <f t="shared" ca="1" si="61"/>
        <v>237.441</v>
      </c>
      <c r="AD180" s="26">
        <f t="shared" ca="1" si="61"/>
        <v>268</v>
      </c>
      <c r="AE180" s="26">
        <f t="shared" ca="1" si="59"/>
        <v>130.97999999999999</v>
      </c>
      <c r="AF180" s="26">
        <f t="shared" ca="1" si="59"/>
        <v>220.79</v>
      </c>
      <c r="AG180" s="26">
        <f t="shared" ca="1" si="59"/>
        <v>133.80600000000001</v>
      </c>
      <c r="AH180" s="26">
        <f t="shared" ca="1" si="59"/>
        <v>159</v>
      </c>
      <c r="AI180" s="25"/>
      <c r="AJ180" s="25"/>
      <c r="AK180" s="25"/>
      <c r="AL180" s="25"/>
      <c r="AM180" s="25"/>
      <c r="AN180" s="25"/>
      <c r="AO180" s="25"/>
      <c r="AP180" s="25"/>
      <c r="AQ180" s="25"/>
      <c r="AR180" s="25"/>
      <c r="AS180" s="25"/>
      <c r="AT180" s="25"/>
    </row>
    <row r="181" spans="1:46" x14ac:dyDescent="0.35">
      <c r="A181" s="23">
        <v>41851</v>
      </c>
      <c r="B181" s="26">
        <f t="shared" ca="1" si="62"/>
        <v>323.70999999999998</v>
      </c>
      <c r="C181" s="26">
        <f t="shared" ca="1" si="62"/>
        <v>360.83</v>
      </c>
      <c r="D181" s="26">
        <f t="shared" ca="1" si="62"/>
        <v>378.91</v>
      </c>
      <c r="E181" s="26">
        <f t="shared" ca="1" si="62"/>
        <v>448</v>
      </c>
      <c r="F181" s="26">
        <f t="shared" ca="1" si="62"/>
        <v>250.19499999999999</v>
      </c>
      <c r="G181" s="26">
        <f t="shared" ca="1" si="62"/>
        <v>304.73</v>
      </c>
      <c r="H181" s="26">
        <f t="shared" ca="1" si="62"/>
        <v>332.97</v>
      </c>
      <c r="I181" s="26">
        <f t="shared" ca="1" si="62"/>
        <v>388.34</v>
      </c>
      <c r="J181" s="26">
        <f t="shared" ca="1" si="62"/>
        <v>484.1</v>
      </c>
      <c r="K181" s="26">
        <f t="shared" ca="1" si="62"/>
        <v>1646.34</v>
      </c>
      <c r="L181" s="26">
        <f t="shared" ca="1" si="62"/>
        <v>1463.8820000000001</v>
      </c>
      <c r="M181" s="26">
        <f t="shared" ca="1" si="62"/>
        <v>3488.3</v>
      </c>
      <c r="N181" s="26">
        <f t="shared" ca="1" si="62"/>
        <v>1765.53</v>
      </c>
      <c r="O181" s="26">
        <f t="shared" ca="1" si="62"/>
        <v>3017.8</v>
      </c>
      <c r="P181" s="26">
        <f t="shared" ca="1" si="62"/>
        <v>2468.9499999999998</v>
      </c>
      <c r="Q181" s="26">
        <f t="shared" ref="Q181:Q195" ca="1" si="63">IFERROR(VLOOKUP($A181,INDIRECT("US!"&amp;Q$3&amp;":"&amp;Q$4),2,0),NA())</f>
        <v>3280.16</v>
      </c>
      <c r="R181" s="26">
        <f t="shared" ca="1" si="60"/>
        <v>258.81</v>
      </c>
      <c r="S181" s="26">
        <f t="shared" ca="1" si="60"/>
        <v>319.12</v>
      </c>
      <c r="T181" s="26">
        <f t="shared" ca="1" si="45"/>
        <v>689.59299999999996</v>
      </c>
      <c r="U181" s="26">
        <f t="shared" ca="1" si="61"/>
        <v>203.21879999999999</v>
      </c>
      <c r="V181" s="26">
        <f t="shared" ca="1" si="61"/>
        <v>198.61779999999999</v>
      </c>
      <c r="W181" s="26">
        <f t="shared" ca="1" si="61"/>
        <v>202.56630000000001</v>
      </c>
      <c r="X181" s="26">
        <f t="shared" ca="1" si="61"/>
        <v>233.28710000000001</v>
      </c>
      <c r="Y181" s="26">
        <f t="shared" ca="1" si="61"/>
        <v>175.60769999999999</v>
      </c>
      <c r="Z181" s="26">
        <f t="shared" ca="1" si="61"/>
        <v>202.34530000000001</v>
      </c>
      <c r="AA181" s="26">
        <f t="shared" ca="1" si="61"/>
        <v>223.8965</v>
      </c>
      <c r="AB181" s="26">
        <f t="shared" ca="1" si="61"/>
        <v>229.46019999999999</v>
      </c>
      <c r="AC181" s="26">
        <f t="shared" ca="1" si="61"/>
        <v>242.60319999999999</v>
      </c>
      <c r="AD181" s="26">
        <f t="shared" ca="1" si="61"/>
        <v>267.27</v>
      </c>
      <c r="AE181" s="26">
        <f t="shared" ca="1" si="59"/>
        <v>129.91</v>
      </c>
      <c r="AF181" s="26">
        <f t="shared" ca="1" si="59"/>
        <v>215.79</v>
      </c>
      <c r="AG181" s="26">
        <f t="shared" ca="1" si="59"/>
        <v>132.2671</v>
      </c>
      <c r="AH181" s="26">
        <f t="shared" ca="1" si="59"/>
        <v>159.36789999999999</v>
      </c>
      <c r="AI181" s="25"/>
      <c r="AJ181" s="25"/>
      <c r="AK181" s="25"/>
      <c r="AL181" s="25"/>
      <c r="AM181" s="25"/>
      <c r="AN181" s="25"/>
      <c r="AO181" s="25"/>
      <c r="AP181" s="25"/>
      <c r="AQ181" s="25"/>
      <c r="AR181" s="25"/>
      <c r="AS181" s="25"/>
      <c r="AT181" s="25"/>
    </row>
    <row r="182" spans="1:46" x14ac:dyDescent="0.35">
      <c r="A182" s="23">
        <v>41880</v>
      </c>
      <c r="B182" s="26">
        <f t="shared" ca="1" si="62"/>
        <v>326.83999999999997</v>
      </c>
      <c r="C182" s="26">
        <f t="shared" ca="1" si="62"/>
        <v>364.97</v>
      </c>
      <c r="D182" s="26">
        <f t="shared" ca="1" si="62"/>
        <v>384.32</v>
      </c>
      <c r="E182" s="26">
        <f t="shared" ca="1" si="62"/>
        <v>455.12</v>
      </c>
      <c r="F182" s="26">
        <f t="shared" ca="1" si="62"/>
        <v>250.64429999999999</v>
      </c>
      <c r="G182" s="26">
        <f t="shared" ca="1" si="62"/>
        <v>306.55</v>
      </c>
      <c r="H182" s="26">
        <f t="shared" ca="1" si="62"/>
        <v>335.97</v>
      </c>
      <c r="I182" s="26">
        <f t="shared" ca="1" si="62"/>
        <v>393.71</v>
      </c>
      <c r="J182" s="26">
        <f t="shared" ca="1" si="62"/>
        <v>500.02</v>
      </c>
      <c r="K182" s="26">
        <f t="shared" ca="1" si="62"/>
        <v>1672.43</v>
      </c>
      <c r="L182" s="26">
        <f t="shared" ca="1" si="62"/>
        <v>1486.3430000000001</v>
      </c>
      <c r="M182" s="26">
        <f t="shared" ca="1" si="62"/>
        <v>3575.86</v>
      </c>
      <c r="N182" s="26">
        <f t="shared" ca="1" si="62"/>
        <v>1776.8</v>
      </c>
      <c r="O182" s="26">
        <f t="shared" ca="1" si="62"/>
        <v>3140.23</v>
      </c>
      <c r="P182" s="26">
        <f t="shared" ca="1" si="62"/>
        <v>2490.16</v>
      </c>
      <c r="Q182" s="26">
        <f t="shared" ca="1" si="63"/>
        <v>3374.85</v>
      </c>
      <c r="R182" s="26">
        <f t="shared" ca="1" si="60"/>
        <v>260.2</v>
      </c>
      <c r="S182" s="26">
        <f t="shared" ca="1" si="60"/>
        <v>320.14999999999998</v>
      </c>
      <c r="T182" s="26">
        <f t="shared" ca="1" si="45"/>
        <v>689.59299999999996</v>
      </c>
      <c r="U182" s="26">
        <f t="shared" ca="1" si="61"/>
        <v>206.81819999999999</v>
      </c>
      <c r="V182" s="26">
        <f t="shared" ca="1" si="61"/>
        <v>203.32239999999999</v>
      </c>
      <c r="W182" s="26">
        <f t="shared" ca="1" si="61"/>
        <v>205.7122</v>
      </c>
      <c r="X182" s="26">
        <f t="shared" ca="1" si="61"/>
        <v>236.9796</v>
      </c>
      <c r="Y182" s="26">
        <f t="shared" ca="1" si="61"/>
        <v>176.07220000000001</v>
      </c>
      <c r="Z182" s="26">
        <f t="shared" ca="1" si="61"/>
        <v>203.773</v>
      </c>
      <c r="AA182" s="26">
        <f t="shared" ca="1" si="61"/>
        <v>226.8374</v>
      </c>
      <c r="AB182" s="26">
        <f t="shared" ca="1" si="61"/>
        <v>234.57050000000001</v>
      </c>
      <c r="AC182" s="26">
        <f t="shared" ca="1" si="61"/>
        <v>253.88929999999999</v>
      </c>
      <c r="AD182" s="26">
        <f t="shared" ca="1" si="61"/>
        <v>268.77</v>
      </c>
      <c r="AE182" s="26">
        <f t="shared" ca="1" si="59"/>
        <v>131.24</v>
      </c>
      <c r="AF182" s="26">
        <f t="shared" ca="1" si="59"/>
        <v>215.13</v>
      </c>
      <c r="AG182" s="26">
        <f t="shared" ca="1" si="59"/>
        <v>133.3288</v>
      </c>
      <c r="AH182" s="26">
        <f t="shared" ca="1" si="59"/>
        <v>161.9914</v>
      </c>
      <c r="AI182" s="25"/>
      <c r="AJ182" s="25"/>
      <c r="AK182" s="25"/>
      <c r="AL182" s="25"/>
      <c r="AM182" s="25"/>
      <c r="AN182" s="25"/>
      <c r="AO182" s="25"/>
      <c r="AP182" s="25"/>
      <c r="AQ182" s="25"/>
      <c r="AR182" s="25"/>
      <c r="AS182" s="25"/>
      <c r="AT182" s="25"/>
    </row>
    <row r="183" spans="1:46" x14ac:dyDescent="0.35">
      <c r="A183" s="23">
        <v>41912</v>
      </c>
      <c r="B183" s="26">
        <f t="shared" ca="1" si="62"/>
        <v>325.62</v>
      </c>
      <c r="C183" s="26">
        <f t="shared" ca="1" si="62"/>
        <v>362.01</v>
      </c>
      <c r="D183" s="26">
        <f t="shared" ca="1" si="62"/>
        <v>379.09</v>
      </c>
      <c r="E183" s="26">
        <f t="shared" ca="1" si="62"/>
        <v>447.1</v>
      </c>
      <c r="F183" s="26">
        <f t="shared" ca="1" si="62"/>
        <v>250.4511</v>
      </c>
      <c r="G183" s="26">
        <f t="shared" ca="1" si="62"/>
        <v>305.52999999999997</v>
      </c>
      <c r="H183" s="26">
        <f t="shared" ca="1" si="62"/>
        <v>334.43</v>
      </c>
      <c r="I183" s="26">
        <f t="shared" ca="1" si="62"/>
        <v>390.95</v>
      </c>
      <c r="J183" s="26">
        <f t="shared" ca="1" si="62"/>
        <v>487.42</v>
      </c>
      <c r="K183" s="26">
        <f t="shared" ca="1" si="62"/>
        <v>1637.42</v>
      </c>
      <c r="L183" s="26">
        <f t="shared" ca="1" si="62"/>
        <v>1455.1152999999999</v>
      </c>
      <c r="M183" s="26">
        <f t="shared" ca="1" si="62"/>
        <v>3505.6</v>
      </c>
      <c r="N183" s="26">
        <f t="shared" ca="1" si="62"/>
        <v>1770.45</v>
      </c>
      <c r="O183" s="26">
        <f t="shared" ca="1" si="62"/>
        <v>3081.9</v>
      </c>
      <c r="P183" s="26">
        <f t="shared" ca="1" si="62"/>
        <v>2469.2800000000002</v>
      </c>
      <c r="Q183" s="26">
        <f t="shared" ca="1" si="63"/>
        <v>3276.76</v>
      </c>
      <c r="R183" s="26">
        <f t="shared" ca="1" si="60"/>
        <v>258.83999999999997</v>
      </c>
      <c r="S183" s="26">
        <f t="shared" ca="1" si="60"/>
        <v>319.68</v>
      </c>
      <c r="T183" s="26">
        <f t="shared" ca="1" si="45"/>
        <v>689.64099999999996</v>
      </c>
      <c r="U183" s="26">
        <f t="shared" ca="1" si="61"/>
        <v>206.93289999999999</v>
      </c>
      <c r="V183" s="26">
        <f t="shared" ca="1" si="61"/>
        <v>204.08240000000001</v>
      </c>
      <c r="W183" s="26">
        <f t="shared" ca="1" si="61"/>
        <v>206.90549999999999</v>
      </c>
      <c r="X183" s="26">
        <f t="shared" ca="1" si="61"/>
        <v>238.11619999999999</v>
      </c>
      <c r="Y183" s="26">
        <f t="shared" ca="1" si="61"/>
        <v>176.70480000000001</v>
      </c>
      <c r="Z183" s="26">
        <f t="shared" ca="1" si="61"/>
        <v>204.84440000000001</v>
      </c>
      <c r="AA183" s="26">
        <f t="shared" ca="1" si="61"/>
        <v>228.0652</v>
      </c>
      <c r="AB183" s="26">
        <f t="shared" ca="1" si="61"/>
        <v>235.5035</v>
      </c>
      <c r="AC183" s="26">
        <f t="shared" ca="1" si="61"/>
        <v>253.86269999999999</v>
      </c>
      <c r="AD183" s="26">
        <f t="shared" ca="1" si="61"/>
        <v>267.14999999999998</v>
      </c>
      <c r="AE183" s="26">
        <f t="shared" ca="1" si="59"/>
        <v>125.24</v>
      </c>
      <c r="AF183" s="26">
        <f t="shared" ca="1" si="59"/>
        <v>210.32</v>
      </c>
      <c r="AG183" s="26">
        <f t="shared" ca="1" si="59"/>
        <v>127.145</v>
      </c>
      <c r="AH183" s="26">
        <f t="shared" ca="1" si="59"/>
        <v>155.5284</v>
      </c>
      <c r="AI183" s="25"/>
      <c r="AJ183" s="25"/>
      <c r="AK183" s="25"/>
      <c r="AL183" s="25"/>
      <c r="AM183" s="25"/>
      <c r="AN183" s="25"/>
      <c r="AO183" s="25"/>
      <c r="AP183" s="25"/>
      <c r="AQ183" s="25"/>
      <c r="AR183" s="25"/>
      <c r="AS183" s="25"/>
      <c r="AT183" s="25"/>
    </row>
    <row r="184" spans="1:46" x14ac:dyDescent="0.35">
      <c r="A184" s="23">
        <v>41943</v>
      </c>
      <c r="B184" s="26">
        <f t="shared" ca="1" si="62"/>
        <v>328.7</v>
      </c>
      <c r="C184" s="26">
        <f t="shared" ca="1" si="62"/>
        <v>365.25</v>
      </c>
      <c r="D184" s="26">
        <f t="shared" ca="1" si="62"/>
        <v>383.42</v>
      </c>
      <c r="E184" s="26">
        <f t="shared" ca="1" si="62"/>
        <v>451.93</v>
      </c>
      <c r="F184" s="26">
        <f t="shared" ca="1" si="62"/>
        <v>251.17320000000001</v>
      </c>
      <c r="G184" s="26">
        <f t="shared" ca="1" si="62"/>
        <v>307.75</v>
      </c>
      <c r="H184" s="26">
        <f t="shared" ca="1" si="62"/>
        <v>337.45</v>
      </c>
      <c r="I184" s="26">
        <f t="shared" ca="1" si="62"/>
        <v>395.92</v>
      </c>
      <c r="J184" s="26">
        <f t="shared" ca="1" si="62"/>
        <v>498.12</v>
      </c>
      <c r="K184" s="26">
        <f t="shared" ca="1" si="62"/>
        <v>1656.89</v>
      </c>
      <c r="L184" s="26">
        <f t="shared" ca="1" si="62"/>
        <v>1471.6842999999999</v>
      </c>
      <c r="M184" s="26">
        <f t="shared" ca="1" si="62"/>
        <v>3575.01</v>
      </c>
      <c r="N184" s="26">
        <f t="shared" ca="1" si="62"/>
        <v>1783.18</v>
      </c>
      <c r="O184" s="26">
        <f t="shared" ca="1" si="62"/>
        <v>3166.66</v>
      </c>
      <c r="P184" s="26">
        <f t="shared" ca="1" si="62"/>
        <v>2486.42</v>
      </c>
      <c r="Q184" s="26">
        <f t="shared" ca="1" si="63"/>
        <v>3336.61</v>
      </c>
      <c r="R184" s="26">
        <f t="shared" ca="1" si="60"/>
        <v>261.20999999999998</v>
      </c>
      <c r="S184" s="26">
        <f t="shared" ca="1" si="60"/>
        <v>321.31</v>
      </c>
      <c r="T184" s="26">
        <f t="shared" ca="1" si="45"/>
        <v>689.65099999999995</v>
      </c>
      <c r="U184" s="26">
        <f t="shared" ca="1" si="61"/>
        <v>207.78020000000001</v>
      </c>
      <c r="V184" s="26">
        <f t="shared" ca="1" si="61"/>
        <v>205.36859999999999</v>
      </c>
      <c r="W184" s="26">
        <f t="shared" ca="1" si="61"/>
        <v>207.7079</v>
      </c>
      <c r="X184" s="26">
        <f t="shared" ca="1" si="61"/>
        <v>237.71950000000001</v>
      </c>
      <c r="Y184" s="26">
        <f t="shared" ca="1" si="61"/>
        <v>176.41820000000001</v>
      </c>
      <c r="Z184" s="26">
        <f t="shared" ca="1" si="61"/>
        <v>204.81800000000001</v>
      </c>
      <c r="AA184" s="26">
        <f t="shared" ca="1" si="61"/>
        <v>228.63480000000001</v>
      </c>
      <c r="AB184" s="26">
        <f t="shared" ca="1" si="61"/>
        <v>236.89019999999999</v>
      </c>
      <c r="AC184" s="26">
        <f t="shared" ca="1" si="61"/>
        <v>256.2792</v>
      </c>
      <c r="AD184" s="26">
        <f t="shared" ca="1" si="61"/>
        <v>267.22000000000003</v>
      </c>
      <c r="AE184" s="26">
        <f t="shared" ca="1" si="59"/>
        <v>126.31</v>
      </c>
      <c r="AF184" s="26">
        <f t="shared" ca="1" si="59"/>
        <v>211.92</v>
      </c>
      <c r="AG184" s="26">
        <f t="shared" ca="1" si="59"/>
        <v>127.7323</v>
      </c>
      <c r="AH184" s="26">
        <f t="shared" ca="1" si="59"/>
        <v>159.02189999999999</v>
      </c>
      <c r="AI184" s="25"/>
      <c r="AJ184" s="25"/>
      <c r="AK184" s="25"/>
      <c r="AL184" s="25"/>
      <c r="AM184" s="25"/>
      <c r="AN184" s="25"/>
      <c r="AO184" s="25"/>
      <c r="AP184" s="25"/>
      <c r="AQ184" s="25"/>
      <c r="AR184" s="25"/>
      <c r="AS184" s="25"/>
      <c r="AT184" s="25"/>
    </row>
    <row r="185" spans="1:46" x14ac:dyDescent="0.35">
      <c r="A185" s="23">
        <v>41971</v>
      </c>
      <c r="B185" s="26">
        <f t="shared" ca="1" si="62"/>
        <v>331.08</v>
      </c>
      <c r="C185" s="26">
        <f t="shared" ca="1" si="62"/>
        <v>367.9</v>
      </c>
      <c r="D185" s="26">
        <f t="shared" ca="1" si="62"/>
        <v>386.41</v>
      </c>
      <c r="E185" s="26">
        <f t="shared" ca="1" si="62"/>
        <v>454.44</v>
      </c>
      <c r="F185" s="26">
        <f t="shared" ca="1" si="62"/>
        <v>251.54140000000001</v>
      </c>
      <c r="G185" s="26">
        <f t="shared" ca="1" si="62"/>
        <v>309.31</v>
      </c>
      <c r="H185" s="26">
        <f t="shared" ca="1" si="62"/>
        <v>339.77</v>
      </c>
      <c r="I185" s="26">
        <f t="shared" ca="1" si="62"/>
        <v>399.56</v>
      </c>
      <c r="J185" s="26">
        <f t="shared" ca="1" si="62"/>
        <v>506.47</v>
      </c>
      <c r="K185" s="26">
        <f t="shared" ca="1" si="62"/>
        <v>1644.82</v>
      </c>
      <c r="L185" s="26">
        <f t="shared" ca="1" si="62"/>
        <v>1460.62</v>
      </c>
      <c r="M185" s="26">
        <f t="shared" ca="1" si="62"/>
        <v>3561.66</v>
      </c>
      <c r="N185" s="26">
        <f t="shared" ca="1" si="62"/>
        <v>1792.43</v>
      </c>
      <c r="O185" s="26">
        <f t="shared" ca="1" si="62"/>
        <v>3254.29</v>
      </c>
      <c r="P185" s="26">
        <f t="shared" ca="1" si="62"/>
        <v>2499.6</v>
      </c>
      <c r="Q185" s="26">
        <f t="shared" ca="1" si="63"/>
        <v>3370.53</v>
      </c>
      <c r="R185" s="26">
        <f t="shared" ca="1" si="60"/>
        <v>262.95999999999998</v>
      </c>
      <c r="S185" s="26">
        <f t="shared" ca="1" si="60"/>
        <v>322.12</v>
      </c>
      <c r="T185" s="26">
        <f t="shared" ca="1" si="45"/>
        <v>689.65099999999995</v>
      </c>
      <c r="U185" s="26">
        <f t="shared" ca="1" si="61"/>
        <v>209.40479999999999</v>
      </c>
      <c r="V185" s="26">
        <f t="shared" ca="1" si="61"/>
        <v>208.01689999999999</v>
      </c>
      <c r="W185" s="26">
        <f t="shared" ca="1" si="61"/>
        <v>209.26060000000001</v>
      </c>
      <c r="X185" s="26">
        <f t="shared" ca="1" si="61"/>
        <v>240.2927</v>
      </c>
      <c r="Y185" s="26">
        <f t="shared" ca="1" si="61"/>
        <v>176.23</v>
      </c>
      <c r="Z185" s="26">
        <f t="shared" ca="1" si="61"/>
        <v>204.97290000000001</v>
      </c>
      <c r="AA185" s="26">
        <f t="shared" ca="1" si="61"/>
        <v>229.8887</v>
      </c>
      <c r="AB185" s="26">
        <f t="shared" ca="1" si="61"/>
        <v>240.00020000000001</v>
      </c>
      <c r="AC185" s="26">
        <f t="shared" ca="1" si="61"/>
        <v>263.92419999999998</v>
      </c>
      <c r="AD185" s="26">
        <f t="shared" ca="1" si="61"/>
        <v>269.97000000000003</v>
      </c>
      <c r="AE185" s="26">
        <f t="shared" ca="1" si="59"/>
        <v>124.02</v>
      </c>
      <c r="AF185" s="26">
        <f t="shared" ca="1" si="59"/>
        <v>206.48</v>
      </c>
      <c r="AG185" s="26">
        <f t="shared" ca="1" si="59"/>
        <v>124.97920000000001</v>
      </c>
      <c r="AH185" s="26">
        <f t="shared" ca="1" si="59"/>
        <v>157.84100000000001</v>
      </c>
      <c r="AI185" s="25"/>
      <c r="AJ185" s="25"/>
      <c r="AK185" s="25"/>
      <c r="AL185" s="25"/>
      <c r="AM185" s="25"/>
      <c r="AN185" s="25"/>
      <c r="AO185" s="25"/>
      <c r="AP185" s="25"/>
      <c r="AQ185" s="25"/>
      <c r="AR185" s="25"/>
      <c r="AS185" s="25"/>
      <c r="AT185" s="25"/>
    </row>
    <row r="186" spans="1:46" x14ac:dyDescent="0.35">
      <c r="A186" s="23">
        <v>42004</v>
      </c>
      <c r="B186" s="26">
        <f t="shared" ca="1" si="62"/>
        <v>331.5</v>
      </c>
      <c r="C186" s="26">
        <f t="shared" ca="1" si="62"/>
        <v>368.49</v>
      </c>
      <c r="D186" s="26">
        <f t="shared" ca="1" si="62"/>
        <v>387.63</v>
      </c>
      <c r="E186" s="26">
        <f t="shared" ca="1" si="62"/>
        <v>452.81</v>
      </c>
      <c r="F186" s="26">
        <f t="shared" ca="1" si="62"/>
        <v>250.90479999999999</v>
      </c>
      <c r="G186" s="26">
        <f t="shared" ca="1" si="62"/>
        <v>308.3</v>
      </c>
      <c r="H186" s="26">
        <f t="shared" ca="1" si="62"/>
        <v>339.31</v>
      </c>
      <c r="I186" s="26">
        <f t="shared" ca="1" si="62"/>
        <v>399.98</v>
      </c>
      <c r="J186" s="26">
        <f t="shared" ca="1" si="62"/>
        <v>514.74</v>
      </c>
      <c r="K186" s="26">
        <f t="shared" ca="1" si="62"/>
        <v>1621.01</v>
      </c>
      <c r="L186" s="26">
        <f t="shared" ca="1" si="62"/>
        <v>1438.7919999999999</v>
      </c>
      <c r="M186" s="26">
        <f t="shared" ca="1" si="62"/>
        <v>3536.42</v>
      </c>
      <c r="N186" s="26">
        <f t="shared" ca="1" si="62"/>
        <v>1787.64</v>
      </c>
      <c r="O186" s="26">
        <f t="shared" ca="1" si="62"/>
        <v>3347.5</v>
      </c>
      <c r="P186" s="26">
        <f t="shared" ca="1" si="62"/>
        <v>2490.21</v>
      </c>
      <c r="Q186" s="26">
        <f t="shared" ca="1" si="63"/>
        <v>3407.04</v>
      </c>
      <c r="R186" s="26">
        <f t="shared" ca="1" si="60"/>
        <v>262.58</v>
      </c>
      <c r="S186" s="26">
        <f t="shared" ca="1" si="60"/>
        <v>321.42</v>
      </c>
      <c r="T186" s="26">
        <f t="shared" ca="1" si="45"/>
        <v>689.66499999999996</v>
      </c>
      <c r="U186" s="26">
        <f t="shared" ref="U186:AD195" ca="1" si="64">IFERROR(VLOOKUP($A186,INDIRECT("EU!"&amp;U$3&amp;":"&amp;U$4),2,0),NA())</f>
        <v>211.0874</v>
      </c>
      <c r="V186" s="26">
        <f t="shared" ca="1" si="64"/>
        <v>212.5702</v>
      </c>
      <c r="W186" s="26">
        <f t="shared" ca="1" si="64"/>
        <v>211.31280000000001</v>
      </c>
      <c r="X186" s="26">
        <f t="shared" ca="1" si="64"/>
        <v>242.15459999999999</v>
      </c>
      <c r="Y186" s="26">
        <f t="shared" ca="1" si="64"/>
        <v>176.55770000000001</v>
      </c>
      <c r="Z186" s="26">
        <f t="shared" ca="1" si="64"/>
        <v>205.7671</v>
      </c>
      <c r="AA186" s="26">
        <f t="shared" ca="1" si="64"/>
        <v>231.44970000000001</v>
      </c>
      <c r="AB186" s="26">
        <f t="shared" ca="1" si="64"/>
        <v>242.86429999999999</v>
      </c>
      <c r="AC186" s="26">
        <f t="shared" ca="1" si="64"/>
        <v>273.0301</v>
      </c>
      <c r="AD186" s="26">
        <f t="shared" ca="1" si="64"/>
        <v>269.39</v>
      </c>
      <c r="AE186" s="26">
        <f t="shared" ref="AE186:AH205" ca="1" si="65">IFERROR(VLOOKUP($A186,INDIRECT("EM!"&amp;AE$3&amp;":"&amp;AE$4),2,0),NA())</f>
        <v>120.18</v>
      </c>
      <c r="AF186" s="26">
        <f t="shared" ca="1" si="65"/>
        <v>192.94</v>
      </c>
      <c r="AG186" s="26">
        <f t="shared" ca="1" si="65"/>
        <v>120.8309</v>
      </c>
      <c r="AH186" s="26">
        <f t="shared" ca="1" si="65"/>
        <v>153.34469999999999</v>
      </c>
      <c r="AI186" s="25"/>
      <c r="AJ186" s="25"/>
      <c r="AK186" s="25"/>
      <c r="AL186" s="25"/>
      <c r="AM186" s="25"/>
      <c r="AN186" s="25"/>
      <c r="AO186" s="25"/>
      <c r="AP186" s="25"/>
      <c r="AQ186" s="25"/>
      <c r="AR186" s="25"/>
      <c r="AS186" s="25"/>
      <c r="AT186" s="25"/>
    </row>
    <row r="187" spans="1:46" x14ac:dyDescent="0.35">
      <c r="A187" s="23">
        <v>42034</v>
      </c>
      <c r="B187" s="26">
        <f t="shared" ca="1" si="62"/>
        <v>337.48</v>
      </c>
      <c r="C187" s="26">
        <f t="shared" ca="1" si="62"/>
        <v>378.08</v>
      </c>
      <c r="D187" s="26">
        <f t="shared" ca="1" si="62"/>
        <v>399.51</v>
      </c>
      <c r="E187" s="26">
        <f t="shared" ca="1" si="62"/>
        <v>465.05</v>
      </c>
      <c r="F187" s="26">
        <f t="shared" ca="1" si="62"/>
        <v>252.1925</v>
      </c>
      <c r="G187" s="26">
        <f t="shared" ca="1" si="62"/>
        <v>312.51</v>
      </c>
      <c r="H187" s="26">
        <f t="shared" ca="1" si="62"/>
        <v>344.24</v>
      </c>
      <c r="I187" s="26">
        <f t="shared" ca="1" si="62"/>
        <v>409.61</v>
      </c>
      <c r="J187" s="26">
        <f t="shared" ca="1" si="62"/>
        <v>547.69000000000005</v>
      </c>
      <c r="K187" s="26">
        <f t="shared" ca="1" si="62"/>
        <v>1631.71</v>
      </c>
      <c r="L187" s="26">
        <f t="shared" ca="1" si="62"/>
        <v>1446.3340000000001</v>
      </c>
      <c r="M187" s="26">
        <f t="shared" ca="1" si="62"/>
        <v>3639.5</v>
      </c>
      <c r="N187" s="26">
        <f t="shared" ca="1" si="62"/>
        <v>1817.14</v>
      </c>
      <c r="O187" s="26">
        <f t="shared" ca="1" si="62"/>
        <v>3634.01</v>
      </c>
      <c r="P187" s="26">
        <f t="shared" ca="1" si="62"/>
        <v>2537.94</v>
      </c>
      <c r="Q187" s="26">
        <f t="shared" ca="1" si="63"/>
        <v>3597.24</v>
      </c>
      <c r="R187" s="26">
        <f t="shared" ca="1" si="60"/>
        <v>267.27</v>
      </c>
      <c r="S187" s="26">
        <f t="shared" ca="1" si="60"/>
        <v>324.20999999999998</v>
      </c>
      <c r="T187" s="26">
        <f t="shared" ca="1" si="45"/>
        <v>689.66499999999996</v>
      </c>
      <c r="U187" s="26">
        <f t="shared" ca="1" si="64"/>
        <v>217.35339999999999</v>
      </c>
      <c r="V187" s="26">
        <f t="shared" ca="1" si="64"/>
        <v>222.51990000000001</v>
      </c>
      <c r="W187" s="26">
        <f t="shared" ca="1" si="64"/>
        <v>217.51990000000001</v>
      </c>
      <c r="X187" s="26">
        <f t="shared" ca="1" si="64"/>
        <v>247.33519999999999</v>
      </c>
      <c r="Y187" s="26">
        <f t="shared" ca="1" si="64"/>
        <v>178.3329</v>
      </c>
      <c r="Z187" s="26">
        <f t="shared" ca="1" si="64"/>
        <v>208.5617</v>
      </c>
      <c r="AA187" s="26">
        <f t="shared" ca="1" si="64"/>
        <v>235.54220000000001</v>
      </c>
      <c r="AB187" s="26">
        <f t="shared" ca="1" si="64"/>
        <v>249.27549999999999</v>
      </c>
      <c r="AC187" s="26">
        <f t="shared" ca="1" si="64"/>
        <v>295.67500000000001</v>
      </c>
      <c r="AD187" s="26">
        <f t="shared" ca="1" si="64"/>
        <v>272.24</v>
      </c>
      <c r="AE187" s="26">
        <f t="shared" ca="1" si="65"/>
        <v>121.78</v>
      </c>
      <c r="AF187" s="26">
        <f t="shared" ca="1" si="65"/>
        <v>188.71</v>
      </c>
      <c r="AG187" s="26">
        <f t="shared" ca="1" si="65"/>
        <v>120.97490000000001</v>
      </c>
      <c r="AH187" s="26">
        <f t="shared" ca="1" si="65"/>
        <v>161.1807</v>
      </c>
      <c r="AI187" s="25"/>
      <c r="AJ187" s="25"/>
      <c r="AK187" s="25"/>
      <c r="AL187" s="25"/>
      <c r="AM187" s="25"/>
      <c r="AN187" s="25"/>
      <c r="AO187" s="25"/>
      <c r="AP187" s="25"/>
      <c r="AQ187" s="25"/>
      <c r="AR187" s="25"/>
      <c r="AS187" s="25"/>
      <c r="AT187" s="25"/>
    </row>
    <row r="188" spans="1:46" x14ac:dyDescent="0.35">
      <c r="A188" s="23">
        <v>42062</v>
      </c>
      <c r="B188" s="26">
        <f t="shared" ca="1" si="62"/>
        <v>334.35</v>
      </c>
      <c r="C188" s="26">
        <f t="shared" ca="1" si="62"/>
        <v>373.86</v>
      </c>
      <c r="D188" s="26">
        <f t="shared" ca="1" si="62"/>
        <v>394.72</v>
      </c>
      <c r="E188" s="26">
        <f t="shared" ca="1" si="62"/>
        <v>461.91</v>
      </c>
      <c r="F188" s="26">
        <f t="shared" ca="1" si="62"/>
        <v>251.80930000000001</v>
      </c>
      <c r="G188" s="26">
        <f t="shared" ca="1" si="62"/>
        <v>311.45</v>
      </c>
      <c r="H188" s="26">
        <f t="shared" ca="1" si="62"/>
        <v>341.93</v>
      </c>
      <c r="I188" s="26">
        <f t="shared" ca="1" si="62"/>
        <v>404.72</v>
      </c>
      <c r="J188" s="26">
        <f t="shared" ca="1" si="62"/>
        <v>529.19000000000005</v>
      </c>
      <c r="K188" s="26">
        <f t="shared" ca="1" si="62"/>
        <v>1671.04</v>
      </c>
      <c r="L188" s="26">
        <f t="shared" ca="1" si="62"/>
        <v>1481.5309999999999</v>
      </c>
      <c r="M188" s="26">
        <f t="shared" ca="1" si="62"/>
        <v>3713.2</v>
      </c>
      <c r="N188" s="26">
        <f t="shared" ca="1" si="62"/>
        <v>1800.77</v>
      </c>
      <c r="O188" s="26">
        <f t="shared" ca="1" si="62"/>
        <v>3439.67</v>
      </c>
      <c r="P188" s="26">
        <f t="shared" ca="1" si="62"/>
        <v>2527.36</v>
      </c>
      <c r="Q188" s="26">
        <f t="shared" ca="1" si="63"/>
        <v>3514</v>
      </c>
      <c r="R188" s="26">
        <f t="shared" ref="R188:S205" ca="1" si="66">IFERROR(VLOOKUP($A188,INDIRECT("US!"&amp;R$3&amp;":"&amp;R$4),2,0),NA())</f>
        <v>265.55</v>
      </c>
      <c r="S188" s="26">
        <f t="shared" ca="1" si="66"/>
        <v>322.98</v>
      </c>
      <c r="T188" s="26">
        <f t="shared" ca="1" si="45"/>
        <v>689.68700000000001</v>
      </c>
      <c r="U188" s="26">
        <f t="shared" ca="1" si="64"/>
        <v>217.08349999999999</v>
      </c>
      <c r="V188" s="26">
        <f t="shared" ca="1" si="64"/>
        <v>221.79480000000001</v>
      </c>
      <c r="W188" s="26">
        <f t="shared" ca="1" si="64"/>
        <v>218.34899999999999</v>
      </c>
      <c r="X188" s="26">
        <f t="shared" ca="1" si="64"/>
        <v>251.54310000000001</v>
      </c>
      <c r="Y188" s="26">
        <f t="shared" ca="1" si="64"/>
        <v>179.14760000000001</v>
      </c>
      <c r="Z188" s="26">
        <f t="shared" ca="1" si="64"/>
        <v>210.02109999999999</v>
      </c>
      <c r="AA188" s="26">
        <f t="shared" ca="1" si="64"/>
        <v>237.32310000000001</v>
      </c>
      <c r="AB188" s="26">
        <f t="shared" ca="1" si="64"/>
        <v>250.96960000000001</v>
      </c>
      <c r="AC188" s="26">
        <f t="shared" ca="1" si="64"/>
        <v>294.20409999999998</v>
      </c>
      <c r="AD188" s="26">
        <f t="shared" ca="1" si="64"/>
        <v>277.91000000000003</v>
      </c>
      <c r="AE188" s="26">
        <f t="shared" ca="1" si="65"/>
        <v>119.9</v>
      </c>
      <c r="AF188" s="26">
        <f t="shared" ca="1" si="65"/>
        <v>185.21</v>
      </c>
      <c r="AG188" s="26">
        <f t="shared" ca="1" si="65"/>
        <v>119.2355</v>
      </c>
      <c r="AH188" s="26">
        <f t="shared" ca="1" si="65"/>
        <v>158.0677</v>
      </c>
      <c r="AI188" s="25"/>
      <c r="AJ188" s="25"/>
      <c r="AK188" s="25"/>
      <c r="AL188" s="25"/>
      <c r="AM188" s="25"/>
      <c r="AN188" s="25"/>
      <c r="AO188" s="25"/>
      <c r="AP188" s="25"/>
      <c r="AQ188" s="25"/>
      <c r="AR188" s="25"/>
      <c r="AS188" s="25"/>
      <c r="AT188" s="25"/>
    </row>
    <row r="189" spans="1:46" x14ac:dyDescent="0.35">
      <c r="A189" s="23">
        <v>42094</v>
      </c>
      <c r="B189" s="26">
        <f t="shared" ca="1" si="62"/>
        <v>336.08</v>
      </c>
      <c r="C189" s="26">
        <f t="shared" ca="1" si="62"/>
        <v>375.29</v>
      </c>
      <c r="D189" s="26">
        <f t="shared" ca="1" si="62"/>
        <v>396.11</v>
      </c>
      <c r="E189" s="26">
        <f t="shared" ca="1" si="62"/>
        <v>463.25</v>
      </c>
      <c r="F189" s="26">
        <f t="shared" ca="1" si="62"/>
        <v>252.38390000000001</v>
      </c>
      <c r="G189" s="26">
        <f t="shared" ca="1" si="62"/>
        <v>313.08999999999997</v>
      </c>
      <c r="H189" s="26">
        <f t="shared" ca="1" si="62"/>
        <v>344.05</v>
      </c>
      <c r="I189" s="26">
        <f t="shared" ca="1" si="62"/>
        <v>406.67</v>
      </c>
      <c r="J189" s="26">
        <f t="shared" ca="1" si="62"/>
        <v>532.03</v>
      </c>
      <c r="K189" s="26">
        <f t="shared" ca="1" si="62"/>
        <v>1661.89</v>
      </c>
      <c r="L189" s="26">
        <f t="shared" ca="1" si="62"/>
        <v>1472.779</v>
      </c>
      <c r="M189" s="26">
        <f t="shared" ca="1" si="62"/>
        <v>3720.15</v>
      </c>
      <c r="N189" s="26">
        <f t="shared" ca="1" si="62"/>
        <v>1810.55</v>
      </c>
      <c r="O189" s="26">
        <f t="shared" ca="1" si="62"/>
        <v>3480.04</v>
      </c>
      <c r="P189" s="26">
        <f t="shared" ca="1" si="62"/>
        <v>2537.37</v>
      </c>
      <c r="Q189" s="26">
        <f t="shared" ca="1" si="63"/>
        <v>3519.14</v>
      </c>
      <c r="R189" s="26">
        <f t="shared" ca="1" si="66"/>
        <v>267.22000000000003</v>
      </c>
      <c r="S189" s="26">
        <f t="shared" ca="1" si="66"/>
        <v>324.32</v>
      </c>
      <c r="T189" s="26">
        <f t="shared" ca="1" si="45"/>
        <v>689.68799999999999</v>
      </c>
      <c r="U189" s="26">
        <f t="shared" ca="1" si="64"/>
        <v>219.88570000000001</v>
      </c>
      <c r="V189" s="26">
        <f t="shared" ca="1" si="64"/>
        <v>225.3014</v>
      </c>
      <c r="W189" s="26">
        <f t="shared" ca="1" si="64"/>
        <v>219.41739999999999</v>
      </c>
      <c r="X189" s="26">
        <f t="shared" ca="1" si="64"/>
        <v>253.83170000000001</v>
      </c>
      <c r="Y189" s="26">
        <f t="shared" ca="1" si="64"/>
        <v>179.59829999999999</v>
      </c>
      <c r="Z189" s="26">
        <f t="shared" ca="1" si="64"/>
        <v>210.73</v>
      </c>
      <c r="AA189" s="26">
        <f t="shared" ca="1" si="64"/>
        <v>238.23570000000001</v>
      </c>
      <c r="AB189" s="26">
        <f t="shared" ca="1" si="64"/>
        <v>252.96379999999999</v>
      </c>
      <c r="AC189" s="26">
        <f t="shared" ca="1" si="64"/>
        <v>303.928</v>
      </c>
      <c r="AD189" s="26">
        <f t="shared" ca="1" si="64"/>
        <v>277.7</v>
      </c>
      <c r="AE189" s="26">
        <f t="shared" ca="1" si="65"/>
        <v>117</v>
      </c>
      <c r="AF189" s="26">
        <f t="shared" ca="1" si="65"/>
        <v>184.4</v>
      </c>
      <c r="AG189" s="26">
        <f t="shared" ca="1" si="65"/>
        <v>116.10420000000001</v>
      </c>
      <c r="AH189" s="26">
        <f t="shared" ca="1" si="65"/>
        <v>155.755</v>
      </c>
      <c r="AI189" s="25"/>
      <c r="AJ189" s="25"/>
      <c r="AK189" s="25"/>
      <c r="AL189" s="25"/>
      <c r="AM189" s="25"/>
      <c r="AN189" s="25"/>
      <c r="AO189" s="25"/>
      <c r="AP189" s="25"/>
      <c r="AQ189" s="25"/>
      <c r="AR189" s="25"/>
      <c r="AS189" s="25"/>
      <c r="AT189" s="25"/>
    </row>
    <row r="190" spans="1:46" x14ac:dyDescent="0.35">
      <c r="A190" s="23">
        <v>42124</v>
      </c>
      <c r="B190" s="26">
        <f t="shared" ca="1" si="62"/>
        <v>335.17</v>
      </c>
      <c r="C190" s="26">
        <f t="shared" ca="1" si="62"/>
        <v>373.56</v>
      </c>
      <c r="D190" s="26">
        <f t="shared" ca="1" si="62"/>
        <v>393.43</v>
      </c>
      <c r="E190" s="26">
        <f t="shared" ca="1" si="62"/>
        <v>460.78</v>
      </c>
      <c r="F190" s="26">
        <f t="shared" ca="1" si="62"/>
        <v>252.59970000000001</v>
      </c>
      <c r="G190" s="26">
        <f t="shared" ca="1" si="62"/>
        <v>313.38</v>
      </c>
      <c r="H190" s="26">
        <f t="shared" ca="1" si="62"/>
        <v>343.98</v>
      </c>
      <c r="I190" s="26">
        <f t="shared" ca="1" si="62"/>
        <v>405.53</v>
      </c>
      <c r="J190" s="26">
        <f t="shared" ca="1" si="62"/>
        <v>519.23</v>
      </c>
      <c r="K190" s="26">
        <f t="shared" ca="1" si="62"/>
        <v>1681.95</v>
      </c>
      <c r="L190" s="26">
        <f t="shared" ca="1" si="62"/>
        <v>1490.6610000000001</v>
      </c>
      <c r="M190" s="26">
        <f t="shared" ca="1" si="62"/>
        <v>3760.56</v>
      </c>
      <c r="N190" s="26">
        <f t="shared" ca="1" si="62"/>
        <v>1808.7</v>
      </c>
      <c r="O190" s="26">
        <f t="shared" ca="1" si="62"/>
        <v>3371.88</v>
      </c>
      <c r="P190" s="26">
        <f t="shared" ca="1" si="62"/>
        <v>2537.58</v>
      </c>
      <c r="Q190" s="26">
        <f t="shared" ca="1" si="63"/>
        <v>3438.6</v>
      </c>
      <c r="R190" s="26">
        <f t="shared" ca="1" si="66"/>
        <v>267.01</v>
      </c>
      <c r="S190" s="26">
        <f t="shared" ca="1" si="66"/>
        <v>324.58</v>
      </c>
      <c r="T190" s="26">
        <f t="shared" ca="1" si="45"/>
        <v>689.70299999999997</v>
      </c>
      <c r="U190" s="26">
        <f t="shared" ca="1" si="64"/>
        <v>217.56180000000001</v>
      </c>
      <c r="V190" s="26">
        <f t="shared" ca="1" si="64"/>
        <v>221.2886</v>
      </c>
      <c r="W190" s="26">
        <f t="shared" ca="1" si="64"/>
        <v>217.411</v>
      </c>
      <c r="X190" s="26">
        <f t="shared" ca="1" si="64"/>
        <v>250.80330000000001</v>
      </c>
      <c r="Y190" s="26">
        <f t="shared" ca="1" si="64"/>
        <v>179.42910000000001</v>
      </c>
      <c r="Z190" s="26">
        <f t="shared" ca="1" si="64"/>
        <v>209.99809999999999</v>
      </c>
      <c r="AA190" s="26">
        <f t="shared" ca="1" si="64"/>
        <v>236.66460000000001</v>
      </c>
      <c r="AB190" s="26">
        <f t="shared" ca="1" si="64"/>
        <v>249.9248</v>
      </c>
      <c r="AC190" s="26">
        <f t="shared" ca="1" si="64"/>
        <v>293.27999999999997</v>
      </c>
      <c r="AD190" s="26">
        <f t="shared" ca="1" si="64"/>
        <v>278.66000000000003</v>
      </c>
      <c r="AE190" s="26">
        <f t="shared" ca="1" si="65"/>
        <v>120.33</v>
      </c>
      <c r="AF190" s="26">
        <f t="shared" ca="1" si="65"/>
        <v>189.96</v>
      </c>
      <c r="AG190" s="26">
        <f t="shared" ca="1" si="65"/>
        <v>120.0658</v>
      </c>
      <c r="AH190" s="26">
        <f t="shared" ca="1" si="65"/>
        <v>157.2987</v>
      </c>
      <c r="AI190" s="25"/>
      <c r="AJ190" s="25"/>
      <c r="AK190" s="25"/>
      <c r="AL190" s="25"/>
      <c r="AM190" s="25"/>
      <c r="AN190" s="25"/>
      <c r="AO190" s="25"/>
      <c r="AP190" s="25"/>
      <c r="AQ190" s="25"/>
      <c r="AR190" s="25"/>
      <c r="AS190" s="25"/>
      <c r="AT190" s="25"/>
    </row>
    <row r="191" spans="1:46" x14ac:dyDescent="0.35">
      <c r="A191" s="23">
        <v>42153</v>
      </c>
      <c r="B191" s="26">
        <f t="shared" ca="1" si="62"/>
        <v>334.82</v>
      </c>
      <c r="C191" s="26">
        <f t="shared" ca="1" si="62"/>
        <v>372.42</v>
      </c>
      <c r="D191" s="26">
        <f t="shared" ca="1" si="62"/>
        <v>390.9</v>
      </c>
      <c r="E191" s="26">
        <f t="shared" ca="1" si="62"/>
        <v>457.83</v>
      </c>
      <c r="F191" s="26">
        <f t="shared" ca="1" si="62"/>
        <v>252.8014</v>
      </c>
      <c r="G191" s="26">
        <f t="shared" ca="1" si="62"/>
        <v>313.61</v>
      </c>
      <c r="H191" s="26">
        <f t="shared" ca="1" si="62"/>
        <v>343.87</v>
      </c>
      <c r="I191" s="26">
        <f t="shared" ca="1" si="62"/>
        <v>404.96</v>
      </c>
      <c r="J191" s="26">
        <f t="shared" ca="1" si="62"/>
        <v>510.61</v>
      </c>
      <c r="K191" s="26">
        <f t="shared" ca="1" si="62"/>
        <v>1687.05</v>
      </c>
      <c r="L191" s="26">
        <f t="shared" ca="1" si="62"/>
        <v>1495.913</v>
      </c>
      <c r="M191" s="26">
        <f t="shared" ca="1" si="62"/>
        <v>3741.08</v>
      </c>
      <c r="N191" s="26">
        <f t="shared" ca="1" si="62"/>
        <v>1809.53</v>
      </c>
      <c r="O191" s="26">
        <f t="shared" ca="1" si="62"/>
        <v>3318.33</v>
      </c>
      <c r="P191" s="26">
        <f t="shared" ca="1" si="62"/>
        <v>2535.52</v>
      </c>
      <c r="Q191" s="26">
        <f t="shared" ca="1" si="63"/>
        <v>3371.5</v>
      </c>
      <c r="R191" s="26">
        <f t="shared" ca="1" si="66"/>
        <v>267.11</v>
      </c>
      <c r="S191" s="26">
        <f t="shared" ca="1" si="66"/>
        <v>325.07</v>
      </c>
      <c r="T191" s="26">
        <f t="shared" ca="1" si="45"/>
        <v>689.70299999999997</v>
      </c>
      <c r="U191" s="26">
        <f t="shared" ca="1" si="64"/>
        <v>216.22210000000001</v>
      </c>
      <c r="V191" s="26">
        <f t="shared" ca="1" si="64"/>
        <v>221.4973</v>
      </c>
      <c r="W191" s="26">
        <f t="shared" ca="1" si="64"/>
        <v>216.99629999999999</v>
      </c>
      <c r="X191" s="26">
        <f t="shared" ca="1" si="64"/>
        <v>247.43629999999999</v>
      </c>
      <c r="Y191" s="26">
        <f t="shared" ca="1" si="64"/>
        <v>179.8629</v>
      </c>
      <c r="Z191" s="26">
        <f t="shared" ca="1" si="64"/>
        <v>210.39160000000001</v>
      </c>
      <c r="AA191" s="26">
        <f t="shared" ca="1" si="64"/>
        <v>236.43049999999999</v>
      </c>
      <c r="AB191" s="26">
        <f t="shared" ca="1" si="64"/>
        <v>247.846</v>
      </c>
      <c r="AC191" s="26">
        <f t="shared" ca="1" si="64"/>
        <v>288.55009999999999</v>
      </c>
      <c r="AD191" s="26">
        <f t="shared" ca="1" si="64"/>
        <v>278.36</v>
      </c>
      <c r="AE191" s="26">
        <f t="shared" ca="1" si="65"/>
        <v>117.29</v>
      </c>
      <c r="AF191" s="26">
        <f t="shared" ca="1" si="65"/>
        <v>186.58</v>
      </c>
      <c r="AG191" s="26">
        <f t="shared" ca="1" si="65"/>
        <v>117.09439999999999</v>
      </c>
      <c r="AH191" s="26">
        <f t="shared" ca="1" si="65"/>
        <v>153.20670000000001</v>
      </c>
      <c r="AI191" s="25"/>
      <c r="AJ191" s="25"/>
      <c r="AK191" s="25"/>
      <c r="AL191" s="25"/>
      <c r="AM191" s="25"/>
      <c r="AN191" s="25"/>
      <c r="AO191" s="25"/>
      <c r="AP191" s="25"/>
      <c r="AQ191" s="25"/>
      <c r="AR191" s="25"/>
      <c r="AS191" s="25"/>
      <c r="AT191" s="25"/>
    </row>
    <row r="192" spans="1:46" x14ac:dyDescent="0.35">
      <c r="A192" s="23">
        <v>42185</v>
      </c>
      <c r="B192" s="26">
        <f t="shared" ca="1" si="62"/>
        <v>332.08</v>
      </c>
      <c r="C192" s="26">
        <f t="shared" ca="1" si="62"/>
        <v>368.32</v>
      </c>
      <c r="D192" s="26">
        <f t="shared" ca="1" si="62"/>
        <v>384.31</v>
      </c>
      <c r="E192" s="26">
        <f t="shared" ca="1" si="62"/>
        <v>448.32</v>
      </c>
      <c r="F192" s="26">
        <f t="shared" ca="1" si="62"/>
        <v>252.72900000000001</v>
      </c>
      <c r="G192" s="26">
        <f t="shared" ca="1" si="62"/>
        <v>312.19</v>
      </c>
      <c r="H192" s="26">
        <f t="shared" ca="1" si="62"/>
        <v>341</v>
      </c>
      <c r="I192" s="26">
        <f t="shared" ca="1" si="62"/>
        <v>399.29</v>
      </c>
      <c r="J192" s="26">
        <f t="shared" ca="1" si="62"/>
        <v>492.05</v>
      </c>
      <c r="K192" s="26">
        <f t="shared" ca="1" si="62"/>
        <v>1661.94</v>
      </c>
      <c r="L192" s="26">
        <f t="shared" ca="1" si="62"/>
        <v>1474.44</v>
      </c>
      <c r="M192" s="26">
        <f t="shared" ca="1" si="62"/>
        <v>3653.9</v>
      </c>
      <c r="N192" s="26">
        <f t="shared" ca="1" si="62"/>
        <v>1802.11</v>
      </c>
      <c r="O192" s="26">
        <f t="shared" ca="1" si="62"/>
        <v>3191.14</v>
      </c>
      <c r="P192" s="26">
        <f t="shared" ca="1" si="62"/>
        <v>2509.75</v>
      </c>
      <c r="Q192" s="26">
        <f t="shared" ca="1" si="63"/>
        <v>3246.18</v>
      </c>
      <c r="R192" s="26">
        <f t="shared" ca="1" si="66"/>
        <v>264.39</v>
      </c>
      <c r="S192" s="26">
        <f t="shared" ca="1" si="66"/>
        <v>324.88</v>
      </c>
      <c r="T192" s="26">
        <f t="shared" ca="1" si="45"/>
        <v>689.72500000000002</v>
      </c>
      <c r="U192" s="26">
        <f t="shared" ca="1" si="64"/>
        <v>212.55670000000001</v>
      </c>
      <c r="V192" s="26">
        <f t="shared" ca="1" si="64"/>
        <v>217.77719999999999</v>
      </c>
      <c r="W192" s="26">
        <f t="shared" ca="1" si="64"/>
        <v>212.86689999999999</v>
      </c>
      <c r="X192" s="26">
        <f t="shared" ca="1" si="64"/>
        <v>241.53829999999999</v>
      </c>
      <c r="Y192" s="26">
        <f t="shared" ca="1" si="64"/>
        <v>179.7912</v>
      </c>
      <c r="Z192" s="26">
        <f t="shared" ca="1" si="64"/>
        <v>209.39859999999999</v>
      </c>
      <c r="AA192" s="26">
        <f t="shared" ca="1" si="64"/>
        <v>233.67840000000001</v>
      </c>
      <c r="AB192" s="26">
        <f t="shared" ca="1" si="64"/>
        <v>241.98750000000001</v>
      </c>
      <c r="AC192" s="26">
        <f t="shared" ca="1" si="64"/>
        <v>275.30029999999999</v>
      </c>
      <c r="AD192" s="26">
        <f t="shared" ca="1" si="64"/>
        <v>272.93</v>
      </c>
      <c r="AE192" s="26">
        <f t="shared" ca="1" si="65"/>
        <v>116.25</v>
      </c>
      <c r="AF192" s="26">
        <f t="shared" ca="1" si="65"/>
        <v>184.77</v>
      </c>
      <c r="AG192" s="26">
        <f t="shared" ca="1" si="65"/>
        <v>116.44329999999999</v>
      </c>
      <c r="AH192" s="26">
        <f t="shared" ca="1" si="65"/>
        <v>150.19370000000001</v>
      </c>
      <c r="AI192" s="25"/>
      <c r="AJ192" s="25"/>
      <c r="AK192" s="25"/>
      <c r="AL192" s="25"/>
      <c r="AM192" s="25"/>
      <c r="AN192" s="25"/>
      <c r="AO192" s="25"/>
      <c r="AP192" s="25"/>
      <c r="AQ192" s="25"/>
      <c r="AR192" s="25"/>
      <c r="AS192" s="25"/>
      <c r="AT192" s="25"/>
    </row>
    <row r="193" spans="1:46" x14ac:dyDescent="0.35">
      <c r="A193" s="23">
        <v>42216</v>
      </c>
      <c r="B193" s="26">
        <f t="shared" ca="1" si="62"/>
        <v>334.49</v>
      </c>
      <c r="C193" s="26">
        <f t="shared" ca="1" si="62"/>
        <v>370.82</v>
      </c>
      <c r="D193" s="26">
        <f t="shared" ca="1" si="62"/>
        <v>387.74</v>
      </c>
      <c r="E193" s="26">
        <f t="shared" ca="1" si="62"/>
        <v>449.88</v>
      </c>
      <c r="F193" s="26">
        <f t="shared" ca="1" si="62"/>
        <v>252.88579999999999</v>
      </c>
      <c r="G193" s="26">
        <f t="shared" ca="1" si="62"/>
        <v>313.27999999999997</v>
      </c>
      <c r="H193" s="26">
        <f t="shared" ca="1" si="62"/>
        <v>342.82</v>
      </c>
      <c r="I193" s="26">
        <f t="shared" ca="1" si="62"/>
        <v>402.72</v>
      </c>
      <c r="J193" s="26">
        <f t="shared" ca="1" si="62"/>
        <v>502.45</v>
      </c>
      <c r="K193" s="26">
        <f t="shared" ca="1" si="62"/>
        <v>1652.26</v>
      </c>
      <c r="L193" s="26">
        <f t="shared" ca="1" si="62"/>
        <v>1465.5139999999999</v>
      </c>
      <c r="M193" s="26">
        <f t="shared" ca="1" si="62"/>
        <v>3647.65</v>
      </c>
      <c r="N193" s="26">
        <f t="shared" ca="1" si="62"/>
        <v>1809.61</v>
      </c>
      <c r="O193" s="26">
        <f t="shared" ca="1" si="62"/>
        <v>3302.89</v>
      </c>
      <c r="P193" s="26">
        <f ca="1">IFERROR(VLOOKUP($A193,INDIRECT("US!"&amp;P$3&amp;":"&amp;P$4),2,0),NA())</f>
        <v>2517.06</v>
      </c>
      <c r="Q193" s="26">
        <f t="shared" ca="1" si="63"/>
        <v>3297.78</v>
      </c>
      <c r="R193" s="26">
        <f t="shared" ca="1" si="66"/>
        <v>266.11</v>
      </c>
      <c r="S193" s="26">
        <f t="shared" ca="1" si="66"/>
        <v>325.49</v>
      </c>
      <c r="T193" s="26">
        <f t="shared" ca="1" si="45"/>
        <v>689.69299999999998</v>
      </c>
      <c r="U193" s="26">
        <f t="shared" ca="1" si="64"/>
        <v>214.45679999999999</v>
      </c>
      <c r="V193" s="26">
        <f t="shared" ca="1" si="64"/>
        <v>221.30359999999999</v>
      </c>
      <c r="W193" s="26">
        <f t="shared" ca="1" si="64"/>
        <v>215.93109999999999</v>
      </c>
      <c r="X193" s="26">
        <f t="shared" ca="1" si="64"/>
        <v>247.60659999999999</v>
      </c>
      <c r="Y193" s="26">
        <f t="shared" ca="1" si="64"/>
        <v>179.85990000000001</v>
      </c>
      <c r="Z193" s="26">
        <f t="shared" ca="1" si="64"/>
        <v>210.5753</v>
      </c>
      <c r="AA193" s="26">
        <f t="shared" ca="1" si="64"/>
        <v>236.23009999999999</v>
      </c>
      <c r="AB193" s="26">
        <f t="shared" ca="1" si="64"/>
        <v>246.94880000000001</v>
      </c>
      <c r="AC193" s="26">
        <f t="shared" ca="1" si="64"/>
        <v>286.20350000000002</v>
      </c>
      <c r="AD193" s="26">
        <f t="shared" ca="1" si="64"/>
        <v>276.41000000000003</v>
      </c>
      <c r="AE193" s="26">
        <f t="shared" ca="1" si="65"/>
        <v>112.48</v>
      </c>
      <c r="AF193" s="26">
        <f t="shared" ca="1" si="65"/>
        <v>188.2</v>
      </c>
      <c r="AG193" s="26">
        <f t="shared" ca="1" si="65"/>
        <v>112.5586</v>
      </c>
      <c r="AH193" s="26">
        <f t="shared" ca="1" si="65"/>
        <v>146.82749999999999</v>
      </c>
      <c r="AI193" s="25"/>
      <c r="AJ193" s="25"/>
      <c r="AK193" s="25"/>
      <c r="AL193" s="25"/>
      <c r="AM193" s="25"/>
      <c r="AN193" s="25"/>
      <c r="AO193" s="25"/>
      <c r="AP193" s="25"/>
      <c r="AQ193" s="25"/>
      <c r="AR193" s="25"/>
      <c r="AS193" s="25"/>
      <c r="AT193" s="25"/>
    </row>
    <row r="194" spans="1:46" x14ac:dyDescent="0.35">
      <c r="A194" s="23">
        <v>42247</v>
      </c>
      <c r="B194" s="26">
        <f t="shared" ref="B194:Q210" ca="1" si="67">IFERROR(VLOOKUP($A194,INDIRECT("US!"&amp;B$3&amp;":"&amp;B$4),2,0),NA())</f>
        <v>334.66</v>
      </c>
      <c r="C194" s="26">
        <f t="shared" ca="1" si="67"/>
        <v>370.02</v>
      </c>
      <c r="D194" s="26">
        <f t="shared" ca="1" si="67"/>
        <v>386.51</v>
      </c>
      <c r="E194" s="26">
        <f t="shared" ca="1" si="67"/>
        <v>445.2</v>
      </c>
      <c r="F194" s="26">
        <f t="shared" ca="1" si="67"/>
        <v>252.73169999999999</v>
      </c>
      <c r="G194" s="26">
        <f t="shared" ca="1" si="67"/>
        <v>313.22000000000003</v>
      </c>
      <c r="H194" s="26">
        <f t="shared" ca="1" si="67"/>
        <v>342.74</v>
      </c>
      <c r="I194" s="26">
        <f t="shared" ca="1" si="67"/>
        <v>402.6</v>
      </c>
      <c r="J194" s="26">
        <f t="shared" ca="1" si="67"/>
        <v>498.56</v>
      </c>
      <c r="K194" s="26">
        <f t="shared" ca="1" si="67"/>
        <v>1623.48</v>
      </c>
      <c r="L194" s="26">
        <f t="shared" ca="1" si="67"/>
        <v>1439.7170000000001</v>
      </c>
      <c r="M194" s="26">
        <f t="shared" ca="1" si="67"/>
        <v>3596.75</v>
      </c>
      <c r="N194" s="26">
        <f t="shared" ca="1" si="67"/>
        <v>1810.59</v>
      </c>
      <c r="O194" s="26">
        <f t="shared" ca="1" si="67"/>
        <v>3302.25</v>
      </c>
      <c r="P194" s="26">
        <f t="shared" ca="1" si="67"/>
        <v>2508.9699999999998</v>
      </c>
      <c r="Q194" s="26">
        <f t="shared" ca="1" si="63"/>
        <v>3257.37</v>
      </c>
      <c r="R194" s="26">
        <f t="shared" ca="1" si="66"/>
        <v>265.25</v>
      </c>
      <c r="S194" s="26">
        <f t="shared" ca="1" si="66"/>
        <v>325.81</v>
      </c>
      <c r="T194" s="26">
        <f t="shared" ca="1" si="45"/>
        <v>689.79600000000005</v>
      </c>
      <c r="U194" s="26">
        <f t="shared" ca="1" si="64"/>
        <v>212.62559999999999</v>
      </c>
      <c r="V194" s="26">
        <f t="shared" ca="1" si="64"/>
        <v>217.7525</v>
      </c>
      <c r="W194" s="26">
        <f t="shared" ca="1" si="64"/>
        <v>213.07820000000001</v>
      </c>
      <c r="X194" s="26">
        <f t="shared" ca="1" si="64"/>
        <v>244.55240000000001</v>
      </c>
      <c r="Y194" s="26">
        <f t="shared" ca="1" si="64"/>
        <v>178.83170000000001</v>
      </c>
      <c r="Z194" s="26">
        <f t="shared" ca="1" si="64"/>
        <v>209.1233</v>
      </c>
      <c r="AA194" s="26">
        <f t="shared" ca="1" si="64"/>
        <v>234.1225</v>
      </c>
      <c r="AB194" s="26">
        <f t="shared" ca="1" si="64"/>
        <v>243.86320000000001</v>
      </c>
      <c r="AC194" s="26">
        <f t="shared" ca="1" si="64"/>
        <v>278.7518</v>
      </c>
      <c r="AD194" s="26">
        <f t="shared" ca="1" si="64"/>
        <v>273.93</v>
      </c>
      <c r="AE194" s="26">
        <f t="shared" ca="1" si="65"/>
        <v>108.32</v>
      </c>
      <c r="AF194" s="26">
        <f t="shared" ca="1" si="65"/>
        <v>187.25</v>
      </c>
      <c r="AG194" s="26">
        <f t="shared" ca="1" si="65"/>
        <v>108.3069</v>
      </c>
      <c r="AH194" s="26">
        <f t="shared" ca="1" si="65"/>
        <v>142.50120000000001</v>
      </c>
      <c r="AI194" s="25"/>
      <c r="AJ194" s="25"/>
      <c r="AK194" s="25"/>
      <c r="AL194" s="25"/>
      <c r="AM194" s="25"/>
      <c r="AN194" s="25"/>
      <c r="AO194" s="25"/>
      <c r="AP194" s="25"/>
      <c r="AQ194" s="25"/>
      <c r="AR194" s="25"/>
      <c r="AS194" s="25"/>
      <c r="AT194" s="25"/>
    </row>
    <row r="195" spans="1:46" x14ac:dyDescent="0.35">
      <c r="A195" s="23">
        <v>42277</v>
      </c>
      <c r="B195" s="26">
        <f t="shared" ca="1" si="67"/>
        <v>337.2</v>
      </c>
      <c r="C195" s="26">
        <f t="shared" ca="1" si="67"/>
        <v>372.77</v>
      </c>
      <c r="D195" s="26">
        <f t="shared" ca="1" si="67"/>
        <v>390.14</v>
      </c>
      <c r="E195" s="26">
        <f t="shared" ca="1" si="67"/>
        <v>445.03</v>
      </c>
      <c r="F195" s="26">
        <f t="shared" ca="1" si="67"/>
        <v>253.48009999999999</v>
      </c>
      <c r="G195" s="26">
        <f t="shared" ca="1" si="67"/>
        <v>315.2</v>
      </c>
      <c r="H195" s="26">
        <f t="shared" ca="1" si="67"/>
        <v>345.36</v>
      </c>
      <c r="I195" s="26">
        <f t="shared" ca="1" si="67"/>
        <v>406.38</v>
      </c>
      <c r="J195" s="26">
        <f t="shared" ca="1" si="67"/>
        <v>502.63</v>
      </c>
      <c r="K195" s="26">
        <f t="shared" ca="1" si="67"/>
        <v>1581.23</v>
      </c>
      <c r="L195" s="26">
        <f t="shared" ca="1" si="67"/>
        <v>1402.771</v>
      </c>
      <c r="M195" s="26">
        <f t="shared" ca="1" si="67"/>
        <v>3478.46</v>
      </c>
      <c r="N195" s="26">
        <f t="shared" ca="1" si="67"/>
        <v>1824.52</v>
      </c>
      <c r="O195" s="26">
        <f t="shared" ca="1" si="67"/>
        <v>3353.11</v>
      </c>
      <c r="P195" s="26">
        <f t="shared" ca="1" si="67"/>
        <v>2527.59</v>
      </c>
      <c r="Q195" s="26">
        <f t="shared" ca="1" si="63"/>
        <v>3281.91</v>
      </c>
      <c r="R195" s="26">
        <f t="shared" ca="1" si="66"/>
        <v>268.47000000000003</v>
      </c>
      <c r="S195" s="26">
        <f t="shared" ca="1" si="66"/>
        <v>327.29000000000002</v>
      </c>
      <c r="T195" s="26">
        <f t="shared" ca="1" si="45"/>
        <v>689.81299999999999</v>
      </c>
      <c r="U195" s="26">
        <f t="shared" ca="1" si="64"/>
        <v>214.07990000000001</v>
      </c>
      <c r="V195" s="26">
        <f t="shared" ca="1" si="64"/>
        <v>219.22309999999999</v>
      </c>
      <c r="W195" s="26">
        <f t="shared" ca="1" si="64"/>
        <v>212.4812</v>
      </c>
      <c r="X195" s="26">
        <f t="shared" ca="1" si="64"/>
        <v>245.66</v>
      </c>
      <c r="Y195" s="26">
        <f t="shared" ca="1" si="64"/>
        <v>178.62790000000001</v>
      </c>
      <c r="Z195" s="26">
        <f t="shared" ca="1" si="64"/>
        <v>209.25290000000001</v>
      </c>
      <c r="AA195" s="26">
        <f t="shared" ca="1" si="64"/>
        <v>234.6011</v>
      </c>
      <c r="AB195" s="26">
        <f t="shared" ca="1" si="64"/>
        <v>245.81219999999999</v>
      </c>
      <c r="AC195" s="26">
        <f t="shared" ca="1" si="64"/>
        <v>282.68419999999998</v>
      </c>
      <c r="AD195" s="26">
        <f t="shared" ca="1" si="64"/>
        <v>268.23</v>
      </c>
      <c r="AE195" s="26">
        <f t="shared" ca="1" si="65"/>
        <v>106.19</v>
      </c>
      <c r="AF195" s="26">
        <f t="shared" ca="1" si="65"/>
        <v>190.22</v>
      </c>
      <c r="AG195" s="26">
        <f t="shared" ca="1" si="65"/>
        <v>106.051</v>
      </c>
      <c r="AH195" s="26">
        <f t="shared" ca="1" si="65"/>
        <v>140.98740000000001</v>
      </c>
      <c r="AI195" s="25"/>
      <c r="AJ195" s="25"/>
      <c r="AK195" s="25"/>
      <c r="AL195" s="25"/>
      <c r="AM195" s="25"/>
      <c r="AN195" s="25"/>
      <c r="AO195" s="25"/>
      <c r="AP195" s="25"/>
      <c r="AQ195" s="25"/>
      <c r="AR195" s="25"/>
      <c r="AS195" s="25"/>
      <c r="AT195" s="25"/>
    </row>
    <row r="196" spans="1:46" x14ac:dyDescent="0.35">
      <c r="A196" s="23">
        <v>42307</v>
      </c>
      <c r="B196" s="26">
        <f t="shared" ca="1" si="67"/>
        <v>336.59</v>
      </c>
      <c r="C196" s="26">
        <f t="shared" ca="1" si="67"/>
        <v>373.48</v>
      </c>
      <c r="D196" s="26">
        <f t="shared" ca="1" si="67"/>
        <v>391.31</v>
      </c>
      <c r="E196" s="26">
        <f t="shared" ca="1" si="67"/>
        <v>448.71</v>
      </c>
      <c r="F196" s="26">
        <f t="shared" ca="1" si="67"/>
        <v>253.39240000000001</v>
      </c>
      <c r="G196" s="26">
        <f t="shared" ca="1" si="67"/>
        <v>314.7</v>
      </c>
      <c r="H196" s="26">
        <f t="shared" ca="1" si="67"/>
        <v>345.17</v>
      </c>
      <c r="I196" s="26">
        <f t="shared" ca="1" si="67"/>
        <v>406.56</v>
      </c>
      <c r="J196" s="26">
        <f t="shared" ca="1" si="67"/>
        <v>504.6</v>
      </c>
      <c r="K196" s="26">
        <f t="shared" ca="1" si="67"/>
        <v>1624.7</v>
      </c>
      <c r="L196" s="26">
        <f t="shared" ca="1" si="67"/>
        <v>1441.0206000000001</v>
      </c>
      <c r="M196" s="26">
        <f t="shared" ca="1" si="67"/>
        <v>3588.23</v>
      </c>
      <c r="N196" s="26">
        <f t="shared" ca="1" si="67"/>
        <v>1818.38</v>
      </c>
      <c r="O196" s="26">
        <f t="shared" ca="1" si="67"/>
        <v>3334.81</v>
      </c>
      <c r="P196" s="26">
        <f t="shared" ca="1" si="67"/>
        <v>2534.09</v>
      </c>
      <c r="Q196" s="26">
        <f t="shared" ca="1" si="67"/>
        <v>3307.96</v>
      </c>
      <c r="R196" s="26">
        <f t="shared" ca="1" si="66"/>
        <v>268.02</v>
      </c>
      <c r="S196" s="26">
        <f t="shared" ca="1" si="66"/>
        <v>326.57</v>
      </c>
      <c r="T196" s="26">
        <f t="shared" ca="1" si="45"/>
        <v>689.81299999999999</v>
      </c>
      <c r="U196" s="26">
        <f t="shared" ref="U196:AD205" ca="1" si="68">IFERROR(VLOOKUP($A196,INDIRECT("EU!"&amp;U$3&amp;":"&amp;U$4),2,0),NA())</f>
        <v>215.36779999999999</v>
      </c>
      <c r="V196" s="26">
        <f t="shared" ca="1" si="68"/>
        <v>221.78870000000001</v>
      </c>
      <c r="W196" s="26">
        <f t="shared" ca="1" si="68"/>
        <v>215.2852</v>
      </c>
      <c r="X196" s="26">
        <f t="shared" ca="1" si="68"/>
        <v>250.05260000000001</v>
      </c>
      <c r="Y196" s="26">
        <f t="shared" ca="1" si="68"/>
        <v>179.6463</v>
      </c>
      <c r="Z196" s="26">
        <f t="shared" ca="1" si="68"/>
        <v>211.17509999999999</v>
      </c>
      <c r="AA196" s="26">
        <f t="shared" ca="1" si="68"/>
        <v>237.3888</v>
      </c>
      <c r="AB196" s="26">
        <f t="shared" ca="1" si="68"/>
        <v>249.27889999999999</v>
      </c>
      <c r="AC196" s="26">
        <f t="shared" ca="1" si="68"/>
        <v>287.82639999999998</v>
      </c>
      <c r="AD196" s="26">
        <f t="shared" ca="1" si="68"/>
        <v>275.82</v>
      </c>
      <c r="AE196" s="26">
        <f t="shared" ca="1" si="65"/>
        <v>110.43</v>
      </c>
      <c r="AF196" s="26">
        <f t="shared" ca="1" si="65"/>
        <v>194.22</v>
      </c>
      <c r="AG196" s="26">
        <f t="shared" ca="1" si="65"/>
        <v>110.0279</v>
      </c>
      <c r="AH196" s="26">
        <f t="shared" ca="1" si="65"/>
        <v>147.26900000000001</v>
      </c>
      <c r="AI196" s="25"/>
      <c r="AJ196" s="25"/>
      <c r="AK196" s="25"/>
      <c r="AL196" s="25"/>
      <c r="AM196" s="25"/>
      <c r="AN196" s="25"/>
      <c r="AO196" s="25"/>
      <c r="AP196" s="25"/>
      <c r="AQ196" s="25"/>
      <c r="AR196" s="25"/>
      <c r="AS196" s="25"/>
      <c r="AT196" s="25"/>
    </row>
    <row r="197" spans="1:46" x14ac:dyDescent="0.35">
      <c r="A197" s="23">
        <v>42338</v>
      </c>
      <c r="B197" s="26">
        <f t="shared" ca="1" si="67"/>
        <v>335.64</v>
      </c>
      <c r="C197" s="26">
        <f t="shared" ca="1" si="67"/>
        <v>373.42</v>
      </c>
      <c r="D197" s="26">
        <f t="shared" ca="1" si="67"/>
        <v>391.29</v>
      </c>
      <c r="E197" s="26">
        <f t="shared" ca="1" si="67"/>
        <v>446.57</v>
      </c>
      <c r="F197" s="26">
        <f t="shared" ca="1" si="67"/>
        <v>252.91650000000001</v>
      </c>
      <c r="G197" s="26">
        <f t="shared" ca="1" si="67"/>
        <v>314.02999999999997</v>
      </c>
      <c r="H197" s="26">
        <f t="shared" ca="1" si="67"/>
        <v>344.41</v>
      </c>
      <c r="I197" s="26">
        <f t="shared" ca="1" si="67"/>
        <v>405.61</v>
      </c>
      <c r="J197" s="26">
        <f t="shared" ca="1" si="67"/>
        <v>501.81</v>
      </c>
      <c r="K197" s="26">
        <f t="shared" ca="1" si="67"/>
        <v>1588.59</v>
      </c>
      <c r="L197" s="26">
        <f t="shared" ca="1" si="67"/>
        <v>1409.2860000000001</v>
      </c>
      <c r="M197" s="26">
        <f t="shared" ca="1" si="67"/>
        <v>3494.33</v>
      </c>
      <c r="N197" s="26">
        <f t="shared" ca="1" si="67"/>
        <v>1812.21</v>
      </c>
      <c r="O197" s="26">
        <f t="shared" ca="1" si="67"/>
        <v>3307.46</v>
      </c>
      <c r="P197" s="26">
        <f t="shared" ca="1" si="67"/>
        <v>2531.65</v>
      </c>
      <c r="Q197" s="26">
        <f t="shared" ref="Q197:Q205" ca="1" si="69">IFERROR(VLOOKUP($A197,INDIRECT("US!"&amp;Q$3&amp;":"&amp;Q$4),2,0),NA())</f>
        <v>3291.38</v>
      </c>
      <c r="R197" s="26">
        <f t="shared" ca="1" si="66"/>
        <v>267.5</v>
      </c>
      <c r="S197" s="26">
        <f t="shared" ca="1" si="66"/>
        <v>326.06</v>
      </c>
      <c r="T197" s="26">
        <f t="shared" ca="1" si="45"/>
        <v>689.80399999999997</v>
      </c>
      <c r="U197" s="26">
        <f t="shared" ca="1" si="68"/>
        <v>216.5574</v>
      </c>
      <c r="V197" s="26">
        <f t="shared" ca="1" si="68"/>
        <v>224.67760000000001</v>
      </c>
      <c r="W197" s="26">
        <f t="shared" ca="1" si="68"/>
        <v>217.8449</v>
      </c>
      <c r="X197" s="26">
        <f t="shared" ca="1" si="68"/>
        <v>252.4864</v>
      </c>
      <c r="Y197" s="26">
        <f t="shared" ca="1" si="68"/>
        <v>180.52869999999999</v>
      </c>
      <c r="Z197" s="26">
        <f t="shared" ca="1" si="68"/>
        <v>212.80950000000001</v>
      </c>
      <c r="AA197" s="26">
        <f t="shared" ca="1" si="68"/>
        <v>239.7294</v>
      </c>
      <c r="AB197" s="26">
        <f t="shared" ca="1" si="68"/>
        <v>252.1422</v>
      </c>
      <c r="AC197" s="26">
        <f t="shared" ca="1" si="68"/>
        <v>292.31</v>
      </c>
      <c r="AD197" s="26">
        <f t="shared" ca="1" si="68"/>
        <v>277.52</v>
      </c>
      <c r="AE197" s="26">
        <f t="shared" ca="1" si="65"/>
        <v>108.38</v>
      </c>
      <c r="AF197" s="26">
        <f t="shared" ca="1" si="65"/>
        <v>198.67</v>
      </c>
      <c r="AG197" s="26">
        <f t="shared" ca="1" si="65"/>
        <v>108.2449</v>
      </c>
      <c r="AH197" s="26">
        <f t="shared" ca="1" si="65"/>
        <v>144.36949999999999</v>
      </c>
      <c r="AI197" s="25"/>
      <c r="AJ197" s="25"/>
      <c r="AK197" s="25"/>
      <c r="AL197" s="25"/>
      <c r="AM197" s="25"/>
      <c r="AN197" s="25"/>
      <c r="AO197" s="25"/>
      <c r="AP197" s="25"/>
      <c r="AQ197" s="25"/>
      <c r="AR197" s="25"/>
      <c r="AS197" s="25"/>
      <c r="AT197" s="25"/>
    </row>
    <row r="198" spans="1:46" x14ac:dyDescent="0.35">
      <c r="A198" s="23">
        <v>42369</v>
      </c>
      <c r="B198" s="26">
        <f t="shared" ca="1" si="67"/>
        <v>335.2</v>
      </c>
      <c r="C198" s="26">
        <f t="shared" ca="1" si="67"/>
        <v>372.23</v>
      </c>
      <c r="D198" s="26">
        <f t="shared" ca="1" si="67"/>
        <v>389.75</v>
      </c>
      <c r="E198" s="26">
        <f t="shared" ca="1" si="67"/>
        <v>440.54</v>
      </c>
      <c r="F198" s="26">
        <f t="shared" ca="1" si="67"/>
        <v>252.5727</v>
      </c>
      <c r="G198" s="26">
        <f t="shared" ca="1" si="67"/>
        <v>313.14</v>
      </c>
      <c r="H198" s="26">
        <f t="shared" ca="1" si="67"/>
        <v>343.56</v>
      </c>
      <c r="I198" s="26">
        <f t="shared" ca="1" si="67"/>
        <v>404.34</v>
      </c>
      <c r="J198" s="26">
        <f t="shared" ca="1" si="67"/>
        <v>497.97</v>
      </c>
      <c r="K198" s="26">
        <f t="shared" ca="1" si="67"/>
        <v>1548.58</v>
      </c>
      <c r="L198" s="26">
        <f t="shared" ca="1" si="67"/>
        <v>1373.818</v>
      </c>
      <c r="M198" s="26">
        <f t="shared" ca="1" si="67"/>
        <v>3405.26</v>
      </c>
      <c r="N198" s="26">
        <f t="shared" ca="1" si="67"/>
        <v>1808.79</v>
      </c>
      <c r="O198" s="26">
        <f t="shared" ca="1" si="67"/>
        <v>3306.91</v>
      </c>
      <c r="P198" s="26">
        <f t="shared" ca="1" si="67"/>
        <v>2517.06</v>
      </c>
      <c r="Q198" s="26">
        <f t="shared" ca="1" si="69"/>
        <v>3250.1</v>
      </c>
      <c r="R198" s="26">
        <f t="shared" ca="1" si="66"/>
        <v>265.13</v>
      </c>
      <c r="S198" s="26">
        <f t="shared" ca="1" si="66"/>
        <v>325.44</v>
      </c>
      <c r="T198" s="26">
        <f t="shared" ca="1" si="45"/>
        <v>690.03099999999995</v>
      </c>
      <c r="U198" s="26">
        <f t="shared" ca="1" si="68"/>
        <v>214.01669999999999</v>
      </c>
      <c r="V198" s="26">
        <f t="shared" ca="1" si="68"/>
        <v>218.16130000000001</v>
      </c>
      <c r="W198" s="26">
        <f t="shared" ca="1" si="68"/>
        <v>214.29740000000001</v>
      </c>
      <c r="X198" s="26">
        <f t="shared" ca="1" si="68"/>
        <v>249.10159999999999</v>
      </c>
      <c r="Y198" s="26">
        <f t="shared" ca="1" si="68"/>
        <v>179.143</v>
      </c>
      <c r="Z198" s="26">
        <f t="shared" ca="1" si="68"/>
        <v>210.28630000000001</v>
      </c>
      <c r="AA198" s="26">
        <f t="shared" ca="1" si="68"/>
        <v>236.15469999999999</v>
      </c>
      <c r="AB198" s="26">
        <f t="shared" ca="1" si="68"/>
        <v>247.52029999999999</v>
      </c>
      <c r="AC198" s="26">
        <f t="shared" ca="1" si="68"/>
        <v>281.44299999999998</v>
      </c>
      <c r="AD198" s="26">
        <f t="shared" ca="1" si="68"/>
        <v>272.08</v>
      </c>
      <c r="AE198" s="26">
        <f t="shared" ca="1" si="65"/>
        <v>107.09</v>
      </c>
      <c r="AF198" s="26">
        <f t="shared" ca="1" si="65"/>
        <v>201.26</v>
      </c>
      <c r="AG198" s="26">
        <f t="shared" ca="1" si="65"/>
        <v>107.3402</v>
      </c>
      <c r="AH198" s="26">
        <f t="shared" ca="1" si="65"/>
        <v>141.6515</v>
      </c>
      <c r="AI198" s="25"/>
      <c r="AJ198" s="25"/>
      <c r="AK198" s="25"/>
      <c r="AL198" s="25"/>
      <c r="AM198" s="25"/>
      <c r="AN198" s="25"/>
      <c r="AO198" s="25"/>
      <c r="AP198" s="25"/>
      <c r="AQ198" s="25"/>
      <c r="AR198" s="25"/>
      <c r="AS198" s="25"/>
      <c r="AT198" s="25"/>
    </row>
    <row r="199" spans="1:46" x14ac:dyDescent="0.35">
      <c r="A199" s="23">
        <v>42398</v>
      </c>
      <c r="B199" s="26">
        <f t="shared" ca="1" si="67"/>
        <v>341.01</v>
      </c>
      <c r="C199" s="26">
        <f t="shared" ca="1" si="67"/>
        <v>377.02</v>
      </c>
      <c r="D199" s="26">
        <f t="shared" ca="1" si="67"/>
        <v>393.49</v>
      </c>
      <c r="E199" s="26">
        <f t="shared" ca="1" si="67"/>
        <v>439.66</v>
      </c>
      <c r="F199" s="26">
        <f t="shared" ca="1" si="67"/>
        <v>253.88669999999999</v>
      </c>
      <c r="G199" s="26">
        <f t="shared" ca="1" si="67"/>
        <v>317.14999999999998</v>
      </c>
      <c r="H199" s="26">
        <f t="shared" ca="1" si="67"/>
        <v>348.65</v>
      </c>
      <c r="I199" s="26">
        <f t="shared" ca="1" si="67"/>
        <v>411.27</v>
      </c>
      <c r="J199" s="26">
        <f t="shared" ca="1" si="67"/>
        <v>508.46</v>
      </c>
      <c r="K199" s="26">
        <f t="shared" ca="1" si="67"/>
        <v>1523.69</v>
      </c>
      <c r="L199" s="26">
        <f t="shared" ca="1" si="67"/>
        <v>1351.9649999999999</v>
      </c>
      <c r="M199" s="26">
        <f t="shared" ca="1" si="67"/>
        <v>3341</v>
      </c>
      <c r="N199" s="26">
        <f t="shared" ca="1" si="67"/>
        <v>1838.28</v>
      </c>
      <c r="O199" s="26">
        <f t="shared" ca="1" si="67"/>
        <v>3473.05</v>
      </c>
      <c r="P199" s="26">
        <f t="shared" ca="1" si="67"/>
        <v>2530.6999999999998</v>
      </c>
      <c r="Q199" s="26">
        <f t="shared" ca="1" si="69"/>
        <v>3247.36</v>
      </c>
      <c r="R199" s="26">
        <f t="shared" ca="1" si="66"/>
        <v>269.14</v>
      </c>
      <c r="S199" s="26">
        <f t="shared" ca="1" si="66"/>
        <v>328.76</v>
      </c>
      <c r="T199" s="26">
        <f t="shared" ref="T199:T262" ca="1" si="70">IFERROR(VLOOKUP($A199,INDIRECT("US!"&amp;T$3&amp;":"&amp;T$4),2,1),NA())</f>
        <v>690.03099999999995</v>
      </c>
      <c r="U199" s="26">
        <f t="shared" ca="1" si="68"/>
        <v>217.44880000000001</v>
      </c>
      <c r="V199" s="26">
        <f t="shared" ca="1" si="68"/>
        <v>221.0274</v>
      </c>
      <c r="W199" s="26">
        <f t="shared" ca="1" si="68"/>
        <v>214.5067</v>
      </c>
      <c r="X199" s="26">
        <f t="shared" ca="1" si="68"/>
        <v>250.70330000000001</v>
      </c>
      <c r="Y199" s="26">
        <f t="shared" ca="1" si="68"/>
        <v>178.61279999999999</v>
      </c>
      <c r="Z199" s="26">
        <f t="shared" ca="1" si="68"/>
        <v>210.68469999999999</v>
      </c>
      <c r="AA199" s="26">
        <f t="shared" ca="1" si="68"/>
        <v>237.84809999999999</v>
      </c>
      <c r="AB199" s="26">
        <f t="shared" ca="1" si="68"/>
        <v>251.21960000000001</v>
      </c>
      <c r="AC199" s="26">
        <f t="shared" ca="1" si="68"/>
        <v>289.75920000000002</v>
      </c>
      <c r="AD199" s="26">
        <f t="shared" ca="1" si="68"/>
        <v>268.77</v>
      </c>
      <c r="AE199" s="26">
        <f t="shared" ca="1" si="65"/>
        <v>106.74</v>
      </c>
      <c r="AF199" s="26">
        <f t="shared" ca="1" si="65"/>
        <v>202.37</v>
      </c>
      <c r="AG199" s="26">
        <f t="shared" ca="1" si="65"/>
        <v>106.8844</v>
      </c>
      <c r="AH199" s="26">
        <f t="shared" ca="1" si="65"/>
        <v>141.81389999999999</v>
      </c>
      <c r="AI199" s="25"/>
      <c r="AJ199" s="25"/>
      <c r="AK199" s="25"/>
      <c r="AL199" s="25"/>
      <c r="AM199" s="25"/>
      <c r="AN199" s="25"/>
      <c r="AO199" s="25"/>
      <c r="AP199" s="25"/>
      <c r="AQ199" s="25"/>
      <c r="AR199" s="25"/>
      <c r="AS199" s="25"/>
      <c r="AT199" s="25"/>
    </row>
    <row r="200" spans="1:46" x14ac:dyDescent="0.35">
      <c r="A200" s="23">
        <v>42429</v>
      </c>
      <c r="B200" s="26">
        <f t="shared" ca="1" si="67"/>
        <v>343.27</v>
      </c>
      <c r="C200" s="26">
        <f t="shared" ca="1" si="67"/>
        <v>379.69</v>
      </c>
      <c r="D200" s="26">
        <f t="shared" ca="1" si="67"/>
        <v>396.81</v>
      </c>
      <c r="E200" s="26">
        <f t="shared" ca="1" si="67"/>
        <v>443.36</v>
      </c>
      <c r="F200" s="26">
        <f t="shared" ca="1" si="67"/>
        <v>254.12629999999999</v>
      </c>
      <c r="G200" s="26">
        <f t="shared" ca="1" si="67"/>
        <v>318.27</v>
      </c>
      <c r="H200" s="26">
        <f t="shared" ca="1" si="67"/>
        <v>350.34</v>
      </c>
      <c r="I200" s="26">
        <f t="shared" ca="1" si="67"/>
        <v>415.28</v>
      </c>
      <c r="J200" s="26">
        <f t="shared" ca="1" si="67"/>
        <v>519.61</v>
      </c>
      <c r="K200" s="26">
        <f t="shared" ca="1" si="67"/>
        <v>1532.4</v>
      </c>
      <c r="L200" s="26">
        <f t="shared" ca="1" si="67"/>
        <v>1358.9269999999999</v>
      </c>
      <c r="M200" s="26">
        <f t="shared" ca="1" si="67"/>
        <v>3394.49</v>
      </c>
      <c r="N200" s="26">
        <f t="shared" ca="1" si="67"/>
        <v>1847.75</v>
      </c>
      <c r="O200" s="26">
        <f t="shared" ca="1" si="67"/>
        <v>3576.54</v>
      </c>
      <c r="P200" s="26">
        <f t="shared" ca="1" si="67"/>
        <v>2541.81</v>
      </c>
      <c r="Q200" s="26">
        <f t="shared" ca="1" si="69"/>
        <v>3301.69</v>
      </c>
      <c r="R200" s="26">
        <f t="shared" ca="1" si="66"/>
        <v>271.32</v>
      </c>
      <c r="S200" s="26">
        <f t="shared" ca="1" si="66"/>
        <v>329.46</v>
      </c>
      <c r="T200" s="26">
        <f t="shared" ca="1" si="70"/>
        <v>690.22</v>
      </c>
      <c r="U200" s="26">
        <f t="shared" ca="1" si="68"/>
        <v>220.0043</v>
      </c>
      <c r="V200" s="26">
        <f t="shared" ca="1" si="68"/>
        <v>222.1183</v>
      </c>
      <c r="W200" s="26">
        <f t="shared" ca="1" si="68"/>
        <v>214.87270000000001</v>
      </c>
      <c r="X200" s="26">
        <f t="shared" ca="1" si="68"/>
        <v>250.9914</v>
      </c>
      <c r="Y200" s="26">
        <f t="shared" ca="1" si="68"/>
        <v>178.49359999999999</v>
      </c>
      <c r="Z200" s="26">
        <f t="shared" ca="1" si="68"/>
        <v>210.90090000000001</v>
      </c>
      <c r="AA200" s="26">
        <f t="shared" ca="1" si="68"/>
        <v>238.88130000000001</v>
      </c>
      <c r="AB200" s="26">
        <f t="shared" ca="1" si="68"/>
        <v>253.32759999999999</v>
      </c>
      <c r="AC200" s="26">
        <f t="shared" ca="1" si="68"/>
        <v>293.36649999999997</v>
      </c>
      <c r="AD200" s="26">
        <f t="shared" ca="1" si="68"/>
        <v>267.45999999999998</v>
      </c>
      <c r="AE200" s="26">
        <f t="shared" ca="1" si="65"/>
        <v>107.24</v>
      </c>
      <c r="AF200" s="26">
        <f t="shared" ca="1" si="65"/>
        <v>205.26</v>
      </c>
      <c r="AG200" s="26">
        <f t="shared" ca="1" si="65"/>
        <v>107.1129</v>
      </c>
      <c r="AH200" s="26">
        <f t="shared" ca="1" si="65"/>
        <v>143.67679999999999</v>
      </c>
      <c r="AI200" s="25"/>
      <c r="AJ200" s="25"/>
      <c r="AK200" s="25"/>
      <c r="AL200" s="25"/>
      <c r="AM200" s="25"/>
      <c r="AN200" s="25"/>
      <c r="AO200" s="25"/>
      <c r="AP200" s="25"/>
      <c r="AQ200" s="25"/>
      <c r="AR200" s="25"/>
      <c r="AS200" s="25"/>
      <c r="AT200" s="25"/>
    </row>
    <row r="201" spans="1:46" x14ac:dyDescent="0.35">
      <c r="A201" s="23">
        <v>42460</v>
      </c>
      <c r="B201" s="26">
        <f t="shared" ca="1" si="67"/>
        <v>344.12</v>
      </c>
      <c r="C201" s="26">
        <f t="shared" ca="1" si="67"/>
        <v>384.35</v>
      </c>
      <c r="D201" s="26">
        <f t="shared" ca="1" si="67"/>
        <v>404.82</v>
      </c>
      <c r="E201" s="26">
        <f t="shared" ca="1" si="67"/>
        <v>459.56</v>
      </c>
      <c r="F201" s="26">
        <f t="shared" ca="1" si="67"/>
        <v>255.03299999999999</v>
      </c>
      <c r="G201" s="26">
        <f t="shared" ca="1" si="67"/>
        <v>319.99</v>
      </c>
      <c r="H201" s="26">
        <f t="shared" ca="1" si="67"/>
        <v>352.46</v>
      </c>
      <c r="I201" s="26">
        <f t="shared" ca="1" si="67"/>
        <v>419.34</v>
      </c>
      <c r="J201" s="26">
        <f t="shared" ca="1" si="67"/>
        <v>534.35</v>
      </c>
      <c r="K201" s="26">
        <f t="shared" ca="1" si="67"/>
        <v>1600.51</v>
      </c>
      <c r="L201" s="26">
        <f t="shared" ca="1" si="67"/>
        <v>1416.2860000000001</v>
      </c>
      <c r="M201" s="26">
        <f t="shared" ca="1" si="67"/>
        <v>3679.87</v>
      </c>
      <c r="N201" s="26">
        <f t="shared" ca="1" si="67"/>
        <v>1851.2</v>
      </c>
      <c r="O201" s="26">
        <f t="shared" ca="1" si="67"/>
        <v>3576.53</v>
      </c>
      <c r="P201" s="26">
        <f t="shared" ca="1" si="67"/>
        <v>2586.42</v>
      </c>
      <c r="Q201" s="26">
        <f t="shared" ca="1" si="69"/>
        <v>3472.08</v>
      </c>
      <c r="R201" s="26">
        <f t="shared" ca="1" si="66"/>
        <v>274.7</v>
      </c>
      <c r="S201" s="26">
        <f t="shared" ca="1" si="66"/>
        <v>329.85</v>
      </c>
      <c r="T201" s="26">
        <f t="shared" ca="1" si="70"/>
        <v>690.53599999999994</v>
      </c>
      <c r="U201" s="26">
        <f t="shared" ca="1" si="68"/>
        <v>219.5239</v>
      </c>
      <c r="V201" s="26">
        <f t="shared" ca="1" si="68"/>
        <v>221.13040000000001</v>
      </c>
      <c r="W201" s="26">
        <f t="shared" ca="1" si="68"/>
        <v>217.23070000000001</v>
      </c>
      <c r="X201" s="26">
        <f t="shared" ca="1" si="68"/>
        <v>254.24879999999999</v>
      </c>
      <c r="Y201" s="26">
        <f t="shared" ca="1" si="68"/>
        <v>178.3246</v>
      </c>
      <c r="Z201" s="26">
        <f t="shared" ca="1" si="68"/>
        <v>210.8004</v>
      </c>
      <c r="AA201" s="26">
        <f t="shared" ca="1" si="68"/>
        <v>239.4452</v>
      </c>
      <c r="AB201" s="26">
        <f t="shared" ca="1" si="68"/>
        <v>254.66569999999999</v>
      </c>
      <c r="AC201" s="26">
        <f t="shared" ca="1" si="68"/>
        <v>294.82060000000001</v>
      </c>
      <c r="AD201" s="26">
        <f t="shared" ca="1" si="68"/>
        <v>277.52</v>
      </c>
      <c r="AE201" s="26">
        <f t="shared" ca="1" si="65"/>
        <v>115.38</v>
      </c>
      <c r="AF201" s="26">
        <f t="shared" ca="1" si="65"/>
        <v>237.12</v>
      </c>
      <c r="AG201" s="26">
        <f t="shared" ca="1" si="65"/>
        <v>116.27549999999999</v>
      </c>
      <c r="AH201" s="26">
        <f t="shared" ca="1" si="65"/>
        <v>155.2979</v>
      </c>
      <c r="AI201" s="25"/>
      <c r="AJ201" s="25"/>
      <c r="AK201" s="25"/>
      <c r="AL201" s="25"/>
      <c r="AM201" s="25"/>
      <c r="AN201" s="25"/>
      <c r="AO201" s="25"/>
      <c r="AP201" s="25"/>
      <c r="AQ201" s="25"/>
      <c r="AR201" s="25"/>
      <c r="AS201" s="25"/>
      <c r="AT201" s="25"/>
    </row>
    <row r="202" spans="1:46" x14ac:dyDescent="0.35">
      <c r="A202" s="23">
        <v>42489</v>
      </c>
      <c r="B202" s="26">
        <f t="shared" ca="1" si="67"/>
        <v>344.21</v>
      </c>
      <c r="C202" s="26">
        <f t="shared" ca="1" si="67"/>
        <v>386.38</v>
      </c>
      <c r="D202" s="26">
        <f t="shared" ca="1" si="67"/>
        <v>408.71</v>
      </c>
      <c r="E202" s="26">
        <f t="shared" ca="1" si="67"/>
        <v>467.84</v>
      </c>
      <c r="F202" s="26">
        <f t="shared" ca="1" si="67"/>
        <v>255.3938</v>
      </c>
      <c r="G202" s="26">
        <f t="shared" ca="1" si="67"/>
        <v>320.52999999999997</v>
      </c>
      <c r="H202" s="26">
        <f t="shared" ca="1" si="67"/>
        <v>353.25</v>
      </c>
      <c r="I202" s="26">
        <f t="shared" ca="1" si="67"/>
        <v>421.37</v>
      </c>
      <c r="J202" s="26">
        <f t="shared" ca="1" si="67"/>
        <v>540.89</v>
      </c>
      <c r="K202" s="26">
        <f t="shared" ca="1" si="67"/>
        <v>1663.17</v>
      </c>
      <c r="L202" s="26">
        <f t="shared" ca="1" si="67"/>
        <v>1469.672</v>
      </c>
      <c r="M202" s="26">
        <f t="shared" ca="1" si="67"/>
        <v>3910.82</v>
      </c>
      <c r="N202" s="26">
        <f t="shared" ca="1" si="67"/>
        <v>1850.61</v>
      </c>
      <c r="O202" s="26">
        <f t="shared" ca="1" si="67"/>
        <v>3558.63</v>
      </c>
      <c r="P202" s="26">
        <f t="shared" ca="1" si="67"/>
        <v>2608.15</v>
      </c>
      <c r="Q202" s="26">
        <f t="shared" ca="1" si="69"/>
        <v>3561.65</v>
      </c>
      <c r="R202" s="26">
        <f t="shared" ca="1" si="66"/>
        <v>275.73</v>
      </c>
      <c r="S202" s="26">
        <f t="shared" ca="1" si="66"/>
        <v>330.66</v>
      </c>
      <c r="T202" s="26">
        <f t="shared" ca="1" si="70"/>
        <v>690.53599999999994</v>
      </c>
      <c r="U202" s="26">
        <f t="shared" ca="1" si="68"/>
        <v>218.3356</v>
      </c>
      <c r="V202" s="26">
        <f t="shared" ca="1" si="68"/>
        <v>219.82390000000001</v>
      </c>
      <c r="W202" s="26">
        <f t="shared" ca="1" si="68"/>
        <v>217.1816</v>
      </c>
      <c r="X202" s="26">
        <f t="shared" ca="1" si="68"/>
        <v>253.24289999999999</v>
      </c>
      <c r="Y202" s="26">
        <f t="shared" ca="1" si="68"/>
        <v>178.65450000000001</v>
      </c>
      <c r="Z202" s="26">
        <f t="shared" ca="1" si="68"/>
        <v>211.0275</v>
      </c>
      <c r="AA202" s="26">
        <f t="shared" ca="1" si="68"/>
        <v>239.24809999999999</v>
      </c>
      <c r="AB202" s="26">
        <f t="shared" ca="1" si="68"/>
        <v>253.17009999999999</v>
      </c>
      <c r="AC202" s="26">
        <f t="shared" ca="1" si="68"/>
        <v>290.15249999999997</v>
      </c>
      <c r="AD202" s="26">
        <f t="shared" ca="1" si="68"/>
        <v>283.01</v>
      </c>
      <c r="AE202" s="26">
        <f t="shared" ca="1" si="65"/>
        <v>116.74</v>
      </c>
      <c r="AF202" s="26">
        <f t="shared" ca="1" si="65"/>
        <v>250.79</v>
      </c>
      <c r="AG202" s="26">
        <f t="shared" ca="1" si="65"/>
        <v>118.1079</v>
      </c>
      <c r="AH202" s="26">
        <f t="shared" ca="1" si="65"/>
        <v>158.6721</v>
      </c>
      <c r="AI202" s="25"/>
      <c r="AJ202" s="25"/>
      <c r="AK202" s="25"/>
      <c r="AL202" s="25"/>
      <c r="AM202" s="25"/>
      <c r="AN202" s="25"/>
      <c r="AO202" s="25"/>
      <c r="AP202" s="25"/>
      <c r="AQ202" s="25"/>
      <c r="AR202" s="25"/>
      <c r="AS202" s="25"/>
      <c r="AT202" s="25"/>
    </row>
    <row r="203" spans="1:46" x14ac:dyDescent="0.35">
      <c r="A203" s="23">
        <v>42521</v>
      </c>
      <c r="B203" s="26">
        <f t="shared" ca="1" si="67"/>
        <v>344.4</v>
      </c>
      <c r="C203" s="26">
        <f t="shared" ca="1" si="67"/>
        <v>387.29</v>
      </c>
      <c r="D203" s="26">
        <f t="shared" ca="1" si="67"/>
        <v>408.73</v>
      </c>
      <c r="E203" s="26">
        <f t="shared" ca="1" si="67"/>
        <v>466.97</v>
      </c>
      <c r="F203" s="26">
        <f t="shared" ca="1" si="67"/>
        <v>255.2304</v>
      </c>
      <c r="G203" s="26">
        <f t="shared" ca="1" si="67"/>
        <v>320.38</v>
      </c>
      <c r="H203" s="26">
        <f t="shared" ca="1" si="67"/>
        <v>353.16</v>
      </c>
      <c r="I203" s="26">
        <f t="shared" ca="1" si="67"/>
        <v>421.53</v>
      </c>
      <c r="J203" s="26">
        <f t="shared" ca="1" si="67"/>
        <v>542.65</v>
      </c>
      <c r="K203" s="26">
        <f t="shared" ca="1" si="67"/>
        <v>1673.44</v>
      </c>
      <c r="L203" s="26">
        <f t="shared" ca="1" si="67"/>
        <v>1479.8150000000001</v>
      </c>
      <c r="M203" s="26">
        <f t="shared" ca="1" si="67"/>
        <v>3894.74</v>
      </c>
      <c r="N203" s="26">
        <f t="shared" ca="1" si="67"/>
        <v>1847.83</v>
      </c>
      <c r="O203" s="26">
        <f t="shared" ca="1" si="67"/>
        <v>3586.85</v>
      </c>
      <c r="P203" s="26">
        <f t="shared" ca="1" si="67"/>
        <v>2606.27</v>
      </c>
      <c r="Q203" s="26">
        <f t="shared" ca="1" si="69"/>
        <v>3558.47</v>
      </c>
      <c r="R203" s="26">
        <f t="shared" ca="1" si="66"/>
        <v>276.08</v>
      </c>
      <c r="S203" s="26">
        <f t="shared" ca="1" si="66"/>
        <v>330.97</v>
      </c>
      <c r="T203" s="26">
        <f t="shared" ca="1" si="70"/>
        <v>690.77599999999995</v>
      </c>
      <c r="U203" s="26">
        <f t="shared" ca="1" si="68"/>
        <v>219.97919999999999</v>
      </c>
      <c r="V203" s="26">
        <f t="shared" ca="1" si="68"/>
        <v>224.5214</v>
      </c>
      <c r="W203" s="26">
        <f t="shared" ca="1" si="68"/>
        <v>219.13249999999999</v>
      </c>
      <c r="X203" s="26">
        <f t="shared" ca="1" si="68"/>
        <v>255.27189999999999</v>
      </c>
      <c r="Y203" s="26">
        <f t="shared" ca="1" si="68"/>
        <v>179.18119999999999</v>
      </c>
      <c r="Z203" s="26">
        <f t="shared" ca="1" si="68"/>
        <v>212.07910000000001</v>
      </c>
      <c r="AA203" s="26">
        <f t="shared" ca="1" si="68"/>
        <v>241.17230000000001</v>
      </c>
      <c r="AB203" s="26">
        <f t="shared" ca="1" si="68"/>
        <v>256.22669999999999</v>
      </c>
      <c r="AC203" s="26">
        <f t="shared" ca="1" si="68"/>
        <v>299.10849999999999</v>
      </c>
      <c r="AD203" s="26">
        <f t="shared" ca="1" si="68"/>
        <v>283.69</v>
      </c>
      <c r="AE203" s="26">
        <f t="shared" ca="1" si="65"/>
        <v>111.04</v>
      </c>
      <c r="AF203" s="26">
        <f t="shared" ca="1" si="65"/>
        <v>240.24</v>
      </c>
      <c r="AG203" s="26">
        <f t="shared" ca="1" si="65"/>
        <v>112.7684</v>
      </c>
      <c r="AH203" s="26">
        <f t="shared" ca="1" si="65"/>
        <v>149.79060000000001</v>
      </c>
      <c r="AI203" s="25"/>
      <c r="AJ203" s="25"/>
      <c r="AK203" s="25"/>
      <c r="AL203" s="25"/>
      <c r="AM203" s="25"/>
      <c r="AN203" s="25"/>
      <c r="AO203" s="25"/>
      <c r="AP203" s="25"/>
      <c r="AQ203" s="25"/>
      <c r="AR203" s="25"/>
      <c r="AS203" s="25"/>
      <c r="AT203" s="25"/>
    </row>
    <row r="204" spans="1:46" x14ac:dyDescent="0.35">
      <c r="A204" s="23">
        <v>42551</v>
      </c>
      <c r="B204" s="26">
        <f t="shared" ca="1" si="67"/>
        <v>349.85</v>
      </c>
      <c r="C204" s="26">
        <f t="shared" ca="1" si="67"/>
        <v>394.4</v>
      </c>
      <c r="D204" s="26">
        <f t="shared" ca="1" si="67"/>
        <v>417.39</v>
      </c>
      <c r="E204" s="26">
        <f t="shared" ca="1" si="67"/>
        <v>479.31</v>
      </c>
      <c r="F204" s="26">
        <f t="shared" ca="1" si="67"/>
        <v>256.76179999999999</v>
      </c>
      <c r="G204" s="26">
        <f t="shared" ca="1" si="67"/>
        <v>323.81</v>
      </c>
      <c r="H204" s="26">
        <f t="shared" ca="1" si="67"/>
        <v>357.94</v>
      </c>
      <c r="I204" s="26">
        <f t="shared" ca="1" si="67"/>
        <v>430.76</v>
      </c>
      <c r="J204" s="26">
        <f t="shared" ca="1" si="67"/>
        <v>569.33000000000004</v>
      </c>
      <c r="K204" s="26">
        <f t="shared" ca="1" si="67"/>
        <v>1688.84</v>
      </c>
      <c r="L204" s="26">
        <f t="shared" ca="1" si="67"/>
        <v>1492.3230000000001</v>
      </c>
      <c r="M204" s="26">
        <f t="shared" ca="1" si="67"/>
        <v>3974.53</v>
      </c>
      <c r="N204" s="26">
        <f t="shared" ca="1" si="67"/>
        <v>1874.91</v>
      </c>
      <c r="O204" s="26">
        <f t="shared" ca="1" si="67"/>
        <v>3807.03</v>
      </c>
      <c r="P204" s="26">
        <f t="shared" ca="1" si="67"/>
        <v>2644.32</v>
      </c>
      <c r="Q204" s="26">
        <f t="shared" ca="1" si="69"/>
        <v>3702.65</v>
      </c>
      <c r="R204" s="26">
        <f t="shared" ca="1" si="66"/>
        <v>280.83999999999997</v>
      </c>
      <c r="S204" s="26">
        <f t="shared" ca="1" si="66"/>
        <v>333.71</v>
      </c>
      <c r="T204" s="26">
        <f t="shared" ca="1" si="70"/>
        <v>691.03599999999994</v>
      </c>
      <c r="U204" s="26">
        <f t="shared" ca="1" si="68"/>
        <v>223.6414</v>
      </c>
      <c r="V204" s="26">
        <f t="shared" ca="1" si="68"/>
        <v>225.75460000000001</v>
      </c>
      <c r="W204" s="26">
        <f t="shared" ca="1" si="68"/>
        <v>219.43559999999999</v>
      </c>
      <c r="X204" s="26">
        <f t="shared" ca="1" si="68"/>
        <v>257.40600000000001</v>
      </c>
      <c r="Y204" s="26">
        <f t="shared" ca="1" si="68"/>
        <v>177.8201</v>
      </c>
      <c r="Z204" s="26">
        <f t="shared" ca="1" si="68"/>
        <v>211.26599999999999</v>
      </c>
      <c r="AA204" s="26">
        <f t="shared" ca="1" si="68"/>
        <v>241.54069999999999</v>
      </c>
      <c r="AB204" s="26">
        <f t="shared" ca="1" si="68"/>
        <v>258.77769999999998</v>
      </c>
      <c r="AC204" s="26">
        <f t="shared" ca="1" si="68"/>
        <v>309.41860000000003</v>
      </c>
      <c r="AD204" s="26">
        <f t="shared" ca="1" si="68"/>
        <v>282.01</v>
      </c>
      <c r="AE204" s="26">
        <f t="shared" ca="1" si="65"/>
        <v>115.98</v>
      </c>
      <c r="AF204" s="26">
        <f t="shared" ca="1" si="65"/>
        <v>270.48</v>
      </c>
      <c r="AG204" s="26">
        <f t="shared" ca="1" si="65"/>
        <v>118.4671</v>
      </c>
      <c r="AH204" s="26">
        <f t="shared" ca="1" si="65"/>
        <v>160.02330000000001</v>
      </c>
      <c r="AI204" s="25"/>
      <c r="AJ204" s="25"/>
      <c r="AK204" s="25"/>
      <c r="AL204" s="25"/>
      <c r="AM204" s="25"/>
      <c r="AN204" s="25"/>
      <c r="AO204" s="25"/>
      <c r="AP204" s="25"/>
      <c r="AQ204" s="25"/>
      <c r="AR204" s="25"/>
      <c r="AS204" s="25"/>
      <c r="AT204" s="25"/>
    </row>
    <row r="205" spans="1:46" x14ac:dyDescent="0.35">
      <c r="A205" s="23">
        <v>42580</v>
      </c>
      <c r="B205" s="26">
        <f t="shared" ca="1" si="67"/>
        <v>351</v>
      </c>
      <c r="C205" s="26">
        <f t="shared" ca="1" si="67"/>
        <v>397.6</v>
      </c>
      <c r="D205" s="26">
        <f t="shared" ca="1" si="67"/>
        <v>422.99</v>
      </c>
      <c r="E205" s="26">
        <f t="shared" ca="1" si="67"/>
        <v>486.91</v>
      </c>
      <c r="F205" s="26">
        <f t="shared" ca="1" si="67"/>
        <v>256.80709999999999</v>
      </c>
      <c r="G205" s="26">
        <f t="shared" ca="1" si="67"/>
        <v>324.27</v>
      </c>
      <c r="H205" s="26">
        <f t="shared" ca="1" si="67"/>
        <v>359.4</v>
      </c>
      <c r="I205" s="26">
        <f t="shared" ca="1" si="67"/>
        <v>434.2</v>
      </c>
      <c r="J205" s="26">
        <f t="shared" ca="1" si="67"/>
        <v>583.87</v>
      </c>
      <c r="K205" s="26">
        <f t="shared" ca="1" si="67"/>
        <v>1734.5</v>
      </c>
      <c r="L205" s="26">
        <f t="shared" ca="1" si="67"/>
        <v>1530.95</v>
      </c>
      <c r="M205" s="26">
        <f t="shared" ca="1" si="67"/>
        <v>4153.16</v>
      </c>
      <c r="N205" s="26">
        <f t="shared" ca="1" si="67"/>
        <v>1875.65</v>
      </c>
      <c r="O205" s="26">
        <f t="shared" ca="1" si="67"/>
        <v>3892.41</v>
      </c>
      <c r="P205" s="26">
        <f t="shared" ca="1" si="67"/>
        <v>2664.09</v>
      </c>
      <c r="Q205" s="26">
        <f t="shared" ca="1" si="69"/>
        <v>3815.51</v>
      </c>
      <c r="R205" s="26">
        <f t="shared" ca="1" si="66"/>
        <v>283.56</v>
      </c>
      <c r="S205" s="26">
        <f t="shared" ca="1" si="66"/>
        <v>333.44</v>
      </c>
      <c r="T205" s="26">
        <f t="shared" ca="1" si="70"/>
        <v>691.03599999999994</v>
      </c>
      <c r="U205" s="26">
        <f t="shared" ca="1" si="68"/>
        <v>224.3013</v>
      </c>
      <c r="V205" s="26">
        <f t="shared" ca="1" si="68"/>
        <v>227.53980000000001</v>
      </c>
      <c r="W205" s="26">
        <f t="shared" ca="1" si="68"/>
        <v>223.2259</v>
      </c>
      <c r="X205" s="26">
        <f t="shared" ca="1" si="68"/>
        <v>261.18880000000001</v>
      </c>
      <c r="Y205" s="26">
        <f t="shared" ca="1" si="68"/>
        <v>177.6001</v>
      </c>
      <c r="Z205" s="26">
        <f t="shared" ca="1" si="68"/>
        <v>211.6405</v>
      </c>
      <c r="AA205" s="26">
        <f t="shared" ca="1" si="68"/>
        <v>243.137</v>
      </c>
      <c r="AB205" s="26">
        <f t="shared" ca="1" si="68"/>
        <v>261.99</v>
      </c>
      <c r="AC205" s="26">
        <f t="shared" ca="1" si="68"/>
        <v>316.44049999999999</v>
      </c>
      <c r="AD205" s="26">
        <f t="shared" ca="1" si="68"/>
        <v>288.27</v>
      </c>
      <c r="AE205" s="26">
        <f t="shared" ca="1" si="65"/>
        <v>117.9</v>
      </c>
      <c r="AF205" s="26">
        <f t="shared" ca="1" si="65"/>
        <v>273.54000000000002</v>
      </c>
      <c r="AG205" s="26">
        <f t="shared" ca="1" si="65"/>
        <v>119.69889999999999</v>
      </c>
      <c r="AH205" s="26">
        <f t="shared" ca="1" si="65"/>
        <v>165</v>
      </c>
      <c r="AI205" s="25"/>
      <c r="AJ205" s="25"/>
      <c r="AK205" s="25"/>
      <c r="AL205" s="25"/>
      <c r="AM205" s="25"/>
      <c r="AN205" s="25"/>
      <c r="AO205" s="25"/>
      <c r="AP205" s="25"/>
      <c r="AQ205" s="25"/>
      <c r="AR205" s="25"/>
      <c r="AS205" s="25"/>
      <c r="AT205" s="25"/>
    </row>
    <row r="206" spans="1:46" x14ac:dyDescent="0.35">
      <c r="A206" s="23">
        <v>42613</v>
      </c>
      <c r="B206" s="26">
        <f t="shared" ca="1" si="67"/>
        <v>350.07</v>
      </c>
      <c r="C206" s="26">
        <f t="shared" ca="1" si="67"/>
        <v>397.16</v>
      </c>
      <c r="D206" s="26">
        <f t="shared" ca="1" si="67"/>
        <v>423.04</v>
      </c>
      <c r="E206" s="26">
        <f t="shared" ca="1" si="67"/>
        <v>489.55</v>
      </c>
      <c r="F206" s="26">
        <f t="shared" ca="1" si="67"/>
        <v>256.54360000000003</v>
      </c>
      <c r="G206" s="26">
        <f t="shared" ca="1" si="67"/>
        <v>324.08999999999997</v>
      </c>
      <c r="H206" s="26">
        <f t="shared" ca="1" si="67"/>
        <v>358.62</v>
      </c>
      <c r="I206" s="26">
        <f t="shared" ca="1" si="67"/>
        <v>432.93</v>
      </c>
      <c r="J206" s="26">
        <f t="shared" ca="1" si="67"/>
        <v>583.72</v>
      </c>
      <c r="K206" s="26">
        <f t="shared" ca="1" si="67"/>
        <v>1770.79</v>
      </c>
      <c r="L206" s="26">
        <f t="shared" ca="1" si="67"/>
        <v>1562.0429999999999</v>
      </c>
      <c r="M206" s="26">
        <f t="shared" ca="1" si="67"/>
        <v>4277.4399999999996</v>
      </c>
      <c r="N206" s="26">
        <f t="shared" ca="1" si="67"/>
        <v>1866.87</v>
      </c>
      <c r="O206" s="26">
        <f t="shared" ca="1" si="67"/>
        <v>3855.46</v>
      </c>
      <c r="P206" s="26">
        <f t="shared" ca="1" si="67"/>
        <v>2665.67</v>
      </c>
      <c r="Q206" s="26">
        <f t="shared" ca="1" si="67"/>
        <v>3834.39</v>
      </c>
      <c r="R206" s="26">
        <f t="shared" ref="R206:S209" ca="1" si="71">IFERROR(VLOOKUP($A206,INDIRECT("US!"&amp;R$3&amp;":"&amp;R$4),2,0),NA())</f>
        <v>283.08</v>
      </c>
      <c r="S206" s="26">
        <f t="shared" ca="1" si="71"/>
        <v>333.48</v>
      </c>
      <c r="T206" s="26">
        <f t="shared" ca="1" si="70"/>
        <v>691.35900000000004</v>
      </c>
      <c r="U206" s="26">
        <f t="shared" ref="U206:AD215" ca="1" si="72">IFERROR(VLOOKUP($A206,INDIRECT("EU!"&amp;U$3&amp;":"&amp;U$4),2,0),NA())</f>
        <v>223.56049999999999</v>
      </c>
      <c r="V206" s="26">
        <f t="shared" ca="1" si="72"/>
        <v>228.2559</v>
      </c>
      <c r="W206" s="26">
        <f t="shared" ca="1" si="72"/>
        <v>224.4879</v>
      </c>
      <c r="X206" s="26">
        <f t="shared" ca="1" si="72"/>
        <v>262.28550000000001</v>
      </c>
      <c r="Y206" s="26">
        <f t="shared" ca="1" si="72"/>
        <v>177.3871</v>
      </c>
      <c r="Z206" s="26">
        <f t="shared" ca="1" si="72"/>
        <v>211.5445</v>
      </c>
      <c r="AA206" s="26">
        <f t="shared" ca="1" si="72"/>
        <v>243.26130000000001</v>
      </c>
      <c r="AB206" s="26">
        <f t="shared" ca="1" si="72"/>
        <v>262.27980000000002</v>
      </c>
      <c r="AC206" s="26">
        <f t="shared" ca="1" si="72"/>
        <v>318.90879999999999</v>
      </c>
      <c r="AD206" s="26">
        <f t="shared" ca="1" si="72"/>
        <v>292.92</v>
      </c>
      <c r="AE206" s="26">
        <f t="shared" ref="AE206:AH225" ca="1" si="73">IFERROR(VLOOKUP($A206,INDIRECT("EM!"&amp;AE$3&amp;":"&amp;AE$4),2,0),NA())</f>
        <v>117.97</v>
      </c>
      <c r="AF206" s="26">
        <f t="shared" ca="1" si="73"/>
        <v>275.52</v>
      </c>
      <c r="AG206" s="26">
        <f t="shared" ca="1" si="73"/>
        <v>120.3147</v>
      </c>
      <c r="AH206" s="26">
        <f t="shared" ca="1" si="73"/>
        <v>163.60509999999999</v>
      </c>
      <c r="AI206" s="25"/>
      <c r="AJ206" s="25"/>
      <c r="AK206" s="25"/>
      <c r="AL206" s="25"/>
      <c r="AM206" s="25"/>
      <c r="AN206" s="25"/>
      <c r="AO206" s="25"/>
      <c r="AP206" s="25"/>
      <c r="AQ206" s="25"/>
      <c r="AR206" s="25"/>
      <c r="AS206" s="25"/>
      <c r="AT206" s="25"/>
    </row>
    <row r="207" spans="1:46" x14ac:dyDescent="0.35">
      <c r="A207" s="23">
        <v>42643</v>
      </c>
      <c r="B207" s="26">
        <f t="shared" ca="1" si="67"/>
        <v>350.21</v>
      </c>
      <c r="C207" s="26">
        <f t="shared" ca="1" si="67"/>
        <v>395.9</v>
      </c>
      <c r="D207" s="26">
        <f t="shared" ca="1" si="67"/>
        <v>421.31</v>
      </c>
      <c r="E207" s="26">
        <f t="shared" ca="1" si="67"/>
        <v>488.63</v>
      </c>
      <c r="F207" s="26">
        <f t="shared" ca="1" si="67"/>
        <v>256.84129999999999</v>
      </c>
      <c r="G207" s="26">
        <f t="shared" ca="1" si="67"/>
        <v>324.87</v>
      </c>
      <c r="H207" s="26">
        <f t="shared" ca="1" si="67"/>
        <v>359.54</v>
      </c>
      <c r="I207" s="26">
        <f t="shared" ca="1" si="67"/>
        <v>432.6</v>
      </c>
      <c r="J207" s="26">
        <f t="shared" ca="1" si="67"/>
        <v>576.38</v>
      </c>
      <c r="K207" s="26">
        <f t="shared" ca="1" si="67"/>
        <v>1782.59</v>
      </c>
      <c r="L207" s="26">
        <f t="shared" ca="1" si="67"/>
        <v>1572.2163</v>
      </c>
      <c r="M207" s="26">
        <f t="shared" ca="1" si="67"/>
        <v>4315.67</v>
      </c>
      <c r="N207" s="26">
        <f t="shared" ca="1" si="67"/>
        <v>1870.04</v>
      </c>
      <c r="O207" s="26">
        <f t="shared" ca="1" si="67"/>
        <v>3793.4</v>
      </c>
      <c r="P207" s="26">
        <f t="shared" ca="1" si="67"/>
        <v>2667.91</v>
      </c>
      <c r="Q207" s="26">
        <f t="shared" ca="1" si="67"/>
        <v>3797.26</v>
      </c>
      <c r="R207" s="26">
        <f t="shared" ca="1" si="71"/>
        <v>282.5</v>
      </c>
      <c r="S207" s="26">
        <f t="shared" ca="1" si="71"/>
        <v>334.36</v>
      </c>
      <c r="T207" s="26">
        <f t="shared" ca="1" si="70"/>
        <v>691.7</v>
      </c>
      <c r="U207" s="26">
        <f t="shared" ca="1" si="72"/>
        <v>223.76329999999999</v>
      </c>
      <c r="V207" s="26">
        <f t="shared" ca="1" si="72"/>
        <v>225.3064</v>
      </c>
      <c r="W207" s="26">
        <f t="shared" ca="1" si="72"/>
        <v>223.5634</v>
      </c>
      <c r="X207" s="26">
        <f t="shared" ca="1" si="72"/>
        <v>262.0299</v>
      </c>
      <c r="Y207" s="26">
        <f t="shared" ca="1" si="72"/>
        <v>177.13059999999999</v>
      </c>
      <c r="Z207" s="26">
        <f t="shared" ca="1" si="72"/>
        <v>211.30940000000001</v>
      </c>
      <c r="AA207" s="26">
        <f t="shared" ca="1" si="72"/>
        <v>243.13900000000001</v>
      </c>
      <c r="AB207" s="26">
        <f t="shared" ca="1" si="72"/>
        <v>262.18790000000001</v>
      </c>
      <c r="AC207" s="26">
        <f t="shared" ca="1" si="72"/>
        <v>313.49250000000001</v>
      </c>
      <c r="AD207" s="26">
        <f t="shared" ca="1" si="72"/>
        <v>291.13</v>
      </c>
      <c r="AE207" s="26">
        <f t="shared" ca="1" si="73"/>
        <v>119.46</v>
      </c>
      <c r="AF207" s="26">
        <f t="shared" ca="1" si="73"/>
        <v>280.79000000000002</v>
      </c>
      <c r="AG207" s="26">
        <f t="shared" ca="1" si="73"/>
        <v>121.5887</v>
      </c>
      <c r="AH207" s="26">
        <f t="shared" ca="1" si="73"/>
        <v>167.20330000000001</v>
      </c>
      <c r="AI207" s="25"/>
      <c r="AJ207" s="25"/>
      <c r="AK207" s="25"/>
      <c r="AL207" s="25"/>
      <c r="AM207" s="25"/>
      <c r="AN207" s="25"/>
      <c r="AO207" s="25"/>
      <c r="AP207" s="25"/>
      <c r="AQ207" s="25"/>
      <c r="AR207" s="25"/>
      <c r="AS207" s="25"/>
      <c r="AT207" s="25"/>
    </row>
    <row r="208" spans="1:46" x14ac:dyDescent="0.35">
      <c r="A208" s="23">
        <v>42674</v>
      </c>
      <c r="B208" s="26">
        <f t="shared" ca="1" si="67"/>
        <v>347.65</v>
      </c>
      <c r="C208" s="26">
        <f t="shared" ca="1" si="67"/>
        <v>392.05</v>
      </c>
      <c r="D208" s="26">
        <f t="shared" ca="1" si="67"/>
        <v>417.27</v>
      </c>
      <c r="E208" s="26">
        <f t="shared" ca="1" si="67"/>
        <v>485.13</v>
      </c>
      <c r="F208" s="26">
        <f t="shared" ca="1" si="67"/>
        <v>256.76080000000002</v>
      </c>
      <c r="G208" s="26">
        <f t="shared" ca="1" si="67"/>
        <v>324.13</v>
      </c>
      <c r="H208" s="26">
        <f t="shared" ca="1" si="67"/>
        <v>357.64</v>
      </c>
      <c r="I208" s="26">
        <f t="shared" ca="1" si="67"/>
        <v>427.88</v>
      </c>
      <c r="J208" s="26">
        <f t="shared" ca="1" si="67"/>
        <v>560.04</v>
      </c>
      <c r="K208" s="26">
        <f t="shared" ca="1" si="67"/>
        <v>1789.47</v>
      </c>
      <c r="L208" s="26">
        <f t="shared" ca="1" si="67"/>
        <v>1577.3779</v>
      </c>
      <c r="M208" s="26">
        <f t="shared" ca="1" si="67"/>
        <v>4367.82</v>
      </c>
      <c r="N208" s="26">
        <f t="shared" ca="1" si="67"/>
        <v>1860.71</v>
      </c>
      <c r="O208" s="26">
        <f t="shared" ca="1" si="67"/>
        <v>3638.67</v>
      </c>
      <c r="P208" s="26">
        <f t="shared" ca="1" si="67"/>
        <v>2660.42</v>
      </c>
      <c r="Q208" s="26">
        <f t="shared" ca="1" si="67"/>
        <v>3721.98</v>
      </c>
      <c r="R208" s="26">
        <f t="shared" ca="1" si="71"/>
        <v>280.27</v>
      </c>
      <c r="S208" s="26">
        <f t="shared" ca="1" si="71"/>
        <v>334.24</v>
      </c>
      <c r="T208" s="26">
        <f t="shared" ca="1" si="70"/>
        <v>691.87300000000005</v>
      </c>
      <c r="U208" s="26">
        <f t="shared" ca="1" si="72"/>
        <v>219.93340000000001</v>
      </c>
      <c r="V208" s="26">
        <f t="shared" ca="1" si="72"/>
        <v>217.0874</v>
      </c>
      <c r="W208" s="26">
        <f t="shared" ca="1" si="72"/>
        <v>219.4263</v>
      </c>
      <c r="X208" s="26">
        <f t="shared" ca="1" si="72"/>
        <v>256.56740000000002</v>
      </c>
      <c r="Y208" s="26">
        <f t="shared" ca="1" si="72"/>
        <v>176.0421</v>
      </c>
      <c r="Z208" s="26">
        <f t="shared" ca="1" si="72"/>
        <v>209.1996</v>
      </c>
      <c r="AA208" s="26">
        <f t="shared" ca="1" si="72"/>
        <v>239.5335</v>
      </c>
      <c r="AB208" s="26">
        <f t="shared" ca="1" si="72"/>
        <v>256.32240000000002</v>
      </c>
      <c r="AC208" s="26">
        <f t="shared" ca="1" si="72"/>
        <v>295.09230000000002</v>
      </c>
      <c r="AD208" s="26">
        <f t="shared" ca="1" si="72"/>
        <v>294.01</v>
      </c>
      <c r="AE208" s="26">
        <f t="shared" ca="1" si="73"/>
        <v>116.29</v>
      </c>
      <c r="AF208" s="26">
        <f t="shared" ca="1" si="73"/>
        <v>286.64999999999998</v>
      </c>
      <c r="AG208" s="26">
        <f t="shared" ca="1" si="73"/>
        <v>119.8569</v>
      </c>
      <c r="AH208" s="26">
        <f t="shared" ca="1" si="73"/>
        <v>162.09020000000001</v>
      </c>
      <c r="AI208" s="25"/>
      <c r="AJ208" s="25"/>
      <c r="AK208" s="25"/>
      <c r="AL208" s="25"/>
      <c r="AM208" s="25"/>
      <c r="AN208" s="25"/>
      <c r="AO208" s="25"/>
      <c r="AP208" s="25"/>
      <c r="AQ208" s="25"/>
      <c r="AR208" s="25"/>
      <c r="AS208" s="25"/>
      <c r="AT208" s="25"/>
    </row>
    <row r="209" spans="1:46" x14ac:dyDescent="0.35">
      <c r="A209" s="23">
        <v>42704</v>
      </c>
      <c r="B209" s="26">
        <f t="shared" ca="1" si="67"/>
        <v>340</v>
      </c>
      <c r="C209" s="26">
        <f t="shared" ca="1" si="67"/>
        <v>382.89</v>
      </c>
      <c r="D209" s="26">
        <f t="shared" ca="1" si="67"/>
        <v>405.78</v>
      </c>
      <c r="E209" s="26">
        <f t="shared" ca="1" si="67"/>
        <v>470.97</v>
      </c>
      <c r="F209" s="26">
        <f t="shared" ca="1" si="67"/>
        <v>255.7217</v>
      </c>
      <c r="G209" s="26">
        <f t="shared" ca="1" si="67"/>
        <v>319.33999999999997</v>
      </c>
      <c r="H209" s="26">
        <f t="shared" ca="1" si="67"/>
        <v>350.2</v>
      </c>
      <c r="I209" s="26">
        <f t="shared" ca="1" si="67"/>
        <v>413.74</v>
      </c>
      <c r="J209" s="26">
        <f t="shared" ca="1" si="67"/>
        <v>527.38</v>
      </c>
      <c r="K209" s="26">
        <f t="shared" ca="1" si="67"/>
        <v>1780.98</v>
      </c>
      <c r="L209" s="26">
        <f t="shared" ca="1" si="67"/>
        <v>1571.758</v>
      </c>
      <c r="M209" s="26">
        <f t="shared" ca="1" si="67"/>
        <v>4278.0600000000004</v>
      </c>
      <c r="N209" s="26">
        <f t="shared" ca="1" si="67"/>
        <v>1828.4</v>
      </c>
      <c r="O209" s="26">
        <f t="shared" ca="1" si="67"/>
        <v>3368.72</v>
      </c>
      <c r="P209" s="26">
        <f t="shared" ca="1" si="67"/>
        <v>2612.5</v>
      </c>
      <c r="Q209" s="26">
        <f t="shared" ca="1" si="67"/>
        <v>3548.39</v>
      </c>
      <c r="R209" s="26">
        <f t="shared" ca="1" si="71"/>
        <v>275.06</v>
      </c>
      <c r="S209" s="26">
        <f t="shared" ca="1" si="71"/>
        <v>332.52</v>
      </c>
      <c r="T209" s="26">
        <f t="shared" ca="1" si="70"/>
        <v>691.99400000000003</v>
      </c>
      <c r="U209" s="26">
        <f t="shared" ca="1" si="72"/>
        <v>218.71440000000001</v>
      </c>
      <c r="V209" s="26">
        <f t="shared" ca="1" si="72"/>
        <v>218.10740000000001</v>
      </c>
      <c r="W209" s="26">
        <f t="shared" ca="1" si="72"/>
        <v>218.07249999999999</v>
      </c>
      <c r="X209" s="26">
        <f t="shared" ca="1" si="72"/>
        <v>252.98419999999999</v>
      </c>
      <c r="Y209" s="26">
        <f t="shared" ca="1" si="72"/>
        <v>177.19200000000001</v>
      </c>
      <c r="Z209" s="26">
        <f t="shared" ca="1" si="72"/>
        <v>210.0427</v>
      </c>
      <c r="AA209" s="26">
        <f t="shared" ca="1" si="72"/>
        <v>238.8579</v>
      </c>
      <c r="AB209" s="26">
        <f t="shared" ca="1" si="72"/>
        <v>253.2088</v>
      </c>
      <c r="AC209" s="26">
        <f t="shared" ca="1" si="72"/>
        <v>290.91039999999998</v>
      </c>
      <c r="AD209" s="26">
        <f t="shared" ca="1" si="72"/>
        <v>291.17</v>
      </c>
      <c r="AE209" s="26">
        <f t="shared" ca="1" si="73"/>
        <v>109.37</v>
      </c>
      <c r="AF209" s="26">
        <f t="shared" ca="1" si="73"/>
        <v>264.02999999999997</v>
      </c>
      <c r="AG209" s="26">
        <f t="shared" ca="1" si="73"/>
        <v>113.111</v>
      </c>
      <c r="AH209" s="26">
        <f t="shared" ca="1" si="73"/>
        <v>148.87459999999999</v>
      </c>
      <c r="AI209" s="25"/>
      <c r="AJ209" s="25"/>
      <c r="AK209" s="25"/>
      <c r="AL209" s="25"/>
      <c r="AM209" s="25"/>
      <c r="AN209" s="25"/>
      <c r="AO209" s="25"/>
      <c r="AP209" s="25"/>
      <c r="AQ209" s="25"/>
      <c r="AR209" s="25"/>
      <c r="AS209" s="25"/>
      <c r="AT209" s="25"/>
    </row>
    <row r="210" spans="1:46" x14ac:dyDescent="0.35">
      <c r="A210" s="23">
        <v>42734</v>
      </c>
      <c r="B210" s="26">
        <f t="shared" ca="1" si="67"/>
        <v>339.77</v>
      </c>
      <c r="C210" s="26">
        <f t="shared" ca="1" si="67"/>
        <v>383.77</v>
      </c>
      <c r="D210" s="26">
        <f t="shared" ca="1" si="67"/>
        <v>407.89</v>
      </c>
      <c r="E210" s="26">
        <f t="shared" ca="1" si="67"/>
        <v>475.2</v>
      </c>
      <c r="F210" s="26">
        <f t="shared" ca="1" si="67"/>
        <v>255.8749</v>
      </c>
      <c r="G210" s="26">
        <f t="shared" ca="1" si="67"/>
        <v>319.43</v>
      </c>
      <c r="H210" s="26">
        <f t="shared" ca="1" si="67"/>
        <v>350.22</v>
      </c>
      <c r="I210" s="26">
        <f t="shared" ca="1" si="67"/>
        <v>413.93</v>
      </c>
      <c r="J210" s="26">
        <f t="shared" ca="1" si="67"/>
        <v>531.20000000000005</v>
      </c>
      <c r="K210" s="26">
        <f t="shared" ca="1" si="67"/>
        <v>1813.85</v>
      </c>
      <c r="L210" s="26">
        <f t="shared" ref="L210:S210" ca="1" si="74">IFERROR(VLOOKUP($A210,INDIRECT("US!"&amp;L$3&amp;":"&amp;L$4),2,0),NA())</f>
        <v>1600.7760000000001</v>
      </c>
      <c r="M210" s="26">
        <f t="shared" ca="1" si="74"/>
        <v>4356.67</v>
      </c>
      <c r="N210" s="26">
        <f t="shared" ca="1" si="74"/>
        <v>1827.92</v>
      </c>
      <c r="O210" s="26">
        <f t="shared" ca="1" si="74"/>
        <v>3350.77</v>
      </c>
      <c r="P210" s="26">
        <f t="shared" ca="1" si="74"/>
        <v>2618.85</v>
      </c>
      <c r="Q210" s="26">
        <f t="shared" ca="1" si="74"/>
        <v>3606.68</v>
      </c>
      <c r="R210" s="26">
        <f t="shared" ca="1" si="74"/>
        <v>273.94</v>
      </c>
      <c r="S210" s="26">
        <f t="shared" ca="1" si="74"/>
        <v>332.03</v>
      </c>
      <c r="T210" s="26">
        <f t="shared" ca="1" si="70"/>
        <v>691.99400000000003</v>
      </c>
      <c r="U210" s="26">
        <f t="shared" ca="1" si="72"/>
        <v>219.4853</v>
      </c>
      <c r="V210" s="26">
        <f t="shared" ca="1" si="72"/>
        <v>219.55719999999999</v>
      </c>
      <c r="W210" s="26">
        <f t="shared" ca="1" si="72"/>
        <v>219.75040000000001</v>
      </c>
      <c r="X210" s="26">
        <f t="shared" ca="1" si="72"/>
        <v>256.13290000000001</v>
      </c>
      <c r="Y210" s="26">
        <f t="shared" ca="1" si="72"/>
        <v>177.57</v>
      </c>
      <c r="Z210" s="26">
        <f t="shared" ca="1" si="72"/>
        <v>210.9932</v>
      </c>
      <c r="AA210" s="26">
        <f t="shared" ca="1" si="72"/>
        <v>240.31370000000001</v>
      </c>
      <c r="AB210" s="26">
        <f t="shared" ca="1" si="72"/>
        <v>255.41909999999999</v>
      </c>
      <c r="AC210" s="26">
        <f t="shared" ca="1" si="72"/>
        <v>295.04300000000001</v>
      </c>
      <c r="AD210" s="26">
        <f t="shared" ca="1" si="72"/>
        <v>296.91000000000003</v>
      </c>
      <c r="AE210" s="26">
        <f t="shared" ca="1" si="73"/>
        <v>109.12</v>
      </c>
      <c r="AF210" s="26">
        <f t="shared" ca="1" si="73"/>
        <v>275.39999999999998</v>
      </c>
      <c r="AG210" s="26">
        <f t="shared" ca="1" si="73"/>
        <v>113.825</v>
      </c>
      <c r="AH210" s="26">
        <f t="shared" ca="1" si="73"/>
        <v>149.17830000000001</v>
      </c>
      <c r="AI210" s="25"/>
      <c r="AJ210" s="25"/>
      <c r="AK210" s="25"/>
      <c r="AL210" s="25"/>
      <c r="AM210" s="25"/>
      <c r="AN210" s="25"/>
      <c r="AO210" s="25"/>
      <c r="AP210" s="25"/>
      <c r="AQ210" s="25"/>
      <c r="AR210" s="25"/>
      <c r="AS210" s="25"/>
      <c r="AT210" s="25"/>
    </row>
    <row r="211" spans="1:46" x14ac:dyDescent="0.35">
      <c r="A211" s="23">
        <v>42766</v>
      </c>
      <c r="B211" s="26">
        <f t="shared" ref="B211:Q227" ca="1" si="75">IFERROR(VLOOKUP($A211,INDIRECT("US!"&amp;B$3&amp;":"&amp;B$4),2,0),NA())</f>
        <v>340.2</v>
      </c>
      <c r="C211" s="26">
        <f t="shared" ca="1" si="75"/>
        <v>384.75</v>
      </c>
      <c r="D211" s="26">
        <f t="shared" ca="1" si="75"/>
        <v>408.71</v>
      </c>
      <c r="E211" s="26">
        <f t="shared" ca="1" si="75"/>
        <v>477.73</v>
      </c>
      <c r="F211" s="26">
        <f t="shared" ca="1" si="75"/>
        <v>256.35469999999998</v>
      </c>
      <c r="G211" s="26">
        <f t="shared" ca="1" si="75"/>
        <v>320.35000000000002</v>
      </c>
      <c r="H211" s="26">
        <f t="shared" ca="1" si="75"/>
        <v>351.04</v>
      </c>
      <c r="I211" s="26">
        <f t="shared" ca="1" si="75"/>
        <v>414.1</v>
      </c>
      <c r="J211" s="26">
        <f t="shared" ca="1" si="75"/>
        <v>532.84</v>
      </c>
      <c r="K211" s="26">
        <f t="shared" ca="1" si="75"/>
        <v>1840.19</v>
      </c>
      <c r="L211" s="26">
        <f t="shared" ca="1" si="75"/>
        <v>1621.652</v>
      </c>
      <c r="M211" s="26">
        <f t="shared" ca="1" si="75"/>
        <v>4511.68</v>
      </c>
      <c r="N211" s="26">
        <f t="shared" ca="1" si="75"/>
        <v>1831.49</v>
      </c>
      <c r="O211" s="26">
        <f t="shared" ca="1" si="75"/>
        <v>3363.95</v>
      </c>
      <c r="P211" s="26">
        <f t="shared" ca="1" si="75"/>
        <v>2629.05</v>
      </c>
      <c r="Q211" s="26">
        <f ca="1">IFERROR(VLOOKUP($A211,INDIRECT("US!"&amp;Q$3&amp;":"&amp;Q$4),2,0),NA())</f>
        <v>3611.17</v>
      </c>
      <c r="R211" s="26">
        <f ca="1">IFERROR(VLOOKUP($A211,INDIRECT("US!"&amp;R$3&amp;":"&amp;R$4),2,0),NA())</f>
        <v>275.62</v>
      </c>
      <c r="S211" s="26">
        <f ca="1">IFERROR(VLOOKUP($A211,INDIRECT("US!"&amp;S$3&amp;":"&amp;S$4),2,0),NA())</f>
        <v>332.76</v>
      </c>
      <c r="T211" s="26">
        <f t="shared" ca="1" si="70"/>
        <v>692.59500000000003</v>
      </c>
      <c r="U211" s="26">
        <f t="shared" ca="1" si="72"/>
        <v>217.7585</v>
      </c>
      <c r="V211" s="26">
        <f t="shared" ca="1" si="72"/>
        <v>214.86410000000001</v>
      </c>
      <c r="W211" s="26">
        <f t="shared" ca="1" si="72"/>
        <v>218.01079999999999</v>
      </c>
      <c r="X211" s="26">
        <f t="shared" ca="1" si="72"/>
        <v>252.256</v>
      </c>
      <c r="Y211" s="26">
        <f t="shared" ca="1" si="72"/>
        <v>177.31270000000001</v>
      </c>
      <c r="Z211" s="26">
        <f t="shared" ca="1" si="72"/>
        <v>210.06030000000001</v>
      </c>
      <c r="AA211" s="26">
        <f t="shared" ca="1" si="72"/>
        <v>238.2413</v>
      </c>
      <c r="AB211" s="26">
        <f t="shared" ca="1" si="72"/>
        <v>251.4442</v>
      </c>
      <c r="AC211" s="26">
        <f t="shared" ca="1" si="72"/>
        <v>284.20400000000001</v>
      </c>
      <c r="AD211" s="26">
        <f t="shared" ca="1" si="72"/>
        <v>299.07</v>
      </c>
      <c r="AE211" s="26">
        <f t="shared" ca="1" si="73"/>
        <v>112.16</v>
      </c>
      <c r="AF211" s="26">
        <f t="shared" ca="1" si="73"/>
        <v>285.45999999999998</v>
      </c>
      <c r="AG211" s="26">
        <f t="shared" ca="1" si="73"/>
        <v>117.29430000000001</v>
      </c>
      <c r="AH211" s="26">
        <f t="shared" ca="1" si="73"/>
        <v>153.06309999999999</v>
      </c>
      <c r="AI211" s="25"/>
      <c r="AJ211" s="25"/>
      <c r="AK211" s="25"/>
      <c r="AL211" s="25"/>
      <c r="AM211" s="25"/>
      <c r="AN211" s="25"/>
      <c r="AO211" s="25"/>
      <c r="AP211" s="25"/>
      <c r="AQ211" s="25"/>
      <c r="AR211" s="25"/>
      <c r="AS211" s="25"/>
      <c r="AT211" s="25"/>
    </row>
    <row r="212" spans="1:46" x14ac:dyDescent="0.35">
      <c r="A212" s="23">
        <v>42794</v>
      </c>
      <c r="B212" s="26">
        <f t="shared" ca="1" si="75"/>
        <v>341.84</v>
      </c>
      <c r="C212" s="26">
        <f t="shared" ca="1" si="75"/>
        <v>387.93</v>
      </c>
      <c r="D212" s="26">
        <f t="shared" ca="1" si="75"/>
        <v>413.09</v>
      </c>
      <c r="E212" s="26">
        <f t="shared" ca="1" si="75"/>
        <v>483.94</v>
      </c>
      <c r="F212" s="26">
        <f t="shared" ca="1" si="75"/>
        <v>256.7681</v>
      </c>
      <c r="G212" s="26">
        <f t="shared" ca="1" si="75"/>
        <v>321.49</v>
      </c>
      <c r="H212" s="26">
        <f t="shared" ca="1" si="75"/>
        <v>352.84</v>
      </c>
      <c r="I212" s="26">
        <f t="shared" ca="1" si="75"/>
        <v>417.21</v>
      </c>
      <c r="J212" s="26">
        <f t="shared" ca="1" si="75"/>
        <v>541.83000000000004</v>
      </c>
      <c r="K212" s="26">
        <f t="shared" ca="1" si="75"/>
        <v>1866.97</v>
      </c>
      <c r="L212" s="26">
        <f t="shared" ca="1" si="75"/>
        <v>1644.345</v>
      </c>
      <c r="M212" s="26">
        <f t="shared" ca="1" si="75"/>
        <v>4615.4799999999996</v>
      </c>
      <c r="N212" s="26">
        <f t="shared" ca="1" si="75"/>
        <v>1836.89</v>
      </c>
      <c r="O212" s="26">
        <f t="shared" ca="1" si="75"/>
        <v>3416.37</v>
      </c>
      <c r="P212" s="26">
        <f t="shared" ca="1" si="75"/>
        <v>2649.2</v>
      </c>
      <c r="Q212" s="26">
        <f t="shared" ca="1" si="75"/>
        <v>3683.5</v>
      </c>
      <c r="R212" s="26">
        <f t="shared" ref="R212:S231" ca="1" si="76">IFERROR(VLOOKUP($A212,INDIRECT("US!"&amp;R$3&amp;":"&amp;R$4),2,0),NA())</f>
        <v>276.23</v>
      </c>
      <c r="S212" s="26">
        <f t="shared" ca="1" si="76"/>
        <v>333.21</v>
      </c>
      <c r="T212" s="26">
        <f t="shared" ca="1" si="70"/>
        <v>692.88099999999997</v>
      </c>
      <c r="U212" s="26">
        <f t="shared" ca="1" si="72"/>
        <v>220.18049999999999</v>
      </c>
      <c r="V212" s="26">
        <f t="shared" ca="1" si="72"/>
        <v>219.21889999999999</v>
      </c>
      <c r="W212" s="26">
        <f t="shared" ca="1" si="72"/>
        <v>220.96369999999999</v>
      </c>
      <c r="X212" s="26">
        <f t="shared" ca="1" si="72"/>
        <v>254.90610000000001</v>
      </c>
      <c r="Y212" s="26">
        <f t="shared" ca="1" si="72"/>
        <v>177.6788</v>
      </c>
      <c r="Z212" s="26">
        <f t="shared" ca="1" si="72"/>
        <v>211.42089999999999</v>
      </c>
      <c r="AA212" s="26">
        <f t="shared" ca="1" si="72"/>
        <v>240.82579999999999</v>
      </c>
      <c r="AB212" s="26">
        <f t="shared" ca="1" si="72"/>
        <v>255.36840000000001</v>
      </c>
      <c r="AC212" s="26">
        <f t="shared" ca="1" si="72"/>
        <v>293.49059999999997</v>
      </c>
      <c r="AD212" s="26">
        <f t="shared" ca="1" si="72"/>
        <v>302.27999999999997</v>
      </c>
      <c r="AE212" s="26">
        <f t="shared" ca="1" si="73"/>
        <v>114.23</v>
      </c>
      <c r="AF212" s="26">
        <f t="shared" ca="1" si="73"/>
        <v>296.54000000000002</v>
      </c>
      <c r="AG212" s="26">
        <f t="shared" ca="1" si="73"/>
        <v>119.8232</v>
      </c>
      <c r="AH212" s="26">
        <f t="shared" ca="1" si="73"/>
        <v>156.56639999999999</v>
      </c>
      <c r="AI212" s="25"/>
      <c r="AJ212" s="25"/>
      <c r="AK212" s="25"/>
      <c r="AL212" s="25"/>
      <c r="AM212" s="25"/>
      <c r="AN212" s="25"/>
      <c r="AO212" s="25"/>
      <c r="AP212" s="25"/>
      <c r="AQ212" s="25"/>
      <c r="AR212" s="25"/>
      <c r="AS212" s="25"/>
      <c r="AT212" s="25"/>
    </row>
    <row r="213" spans="1:46" x14ac:dyDescent="0.35">
      <c r="A213" s="23">
        <v>42825</v>
      </c>
      <c r="B213" s="26">
        <f t="shared" ca="1" si="75"/>
        <v>341.82</v>
      </c>
      <c r="C213" s="26">
        <f t="shared" ca="1" si="75"/>
        <v>387.45</v>
      </c>
      <c r="D213" s="26">
        <f t="shared" ca="1" si="75"/>
        <v>412.05</v>
      </c>
      <c r="E213" s="26">
        <f t="shared" ca="1" si="75"/>
        <v>483.33</v>
      </c>
      <c r="F213" s="26">
        <f t="shared" ca="1" si="75"/>
        <v>256.9221</v>
      </c>
      <c r="G213" s="26">
        <f t="shared" ca="1" si="75"/>
        <v>321.74</v>
      </c>
      <c r="H213" s="26">
        <f t="shared" ca="1" si="75"/>
        <v>352.91</v>
      </c>
      <c r="I213" s="26">
        <f t="shared" ca="1" si="75"/>
        <v>417.25</v>
      </c>
      <c r="J213" s="26">
        <f t="shared" ca="1" si="75"/>
        <v>538.82000000000005</v>
      </c>
      <c r="K213" s="26">
        <f t="shared" ca="1" si="75"/>
        <v>1862.81</v>
      </c>
      <c r="L213" s="26">
        <f t="shared" ca="1" si="75"/>
        <v>1640.79</v>
      </c>
      <c r="M213" s="26">
        <f t="shared" ca="1" si="75"/>
        <v>4600.3100000000004</v>
      </c>
      <c r="N213" s="26">
        <f t="shared" ca="1" si="75"/>
        <v>1837.81</v>
      </c>
      <c r="O213" s="26">
        <f t="shared" ca="1" si="75"/>
        <v>3397.53</v>
      </c>
      <c r="P213" s="26">
        <f t="shared" ca="1" si="75"/>
        <v>2649.26</v>
      </c>
      <c r="Q213" s="26">
        <f t="shared" ref="Q213:Q227" ca="1" si="77">IFERROR(VLOOKUP($A213,INDIRECT("US!"&amp;Q$3&amp;":"&amp;Q$4),2,0),NA())</f>
        <v>3655.77</v>
      </c>
      <c r="R213" s="26">
        <f t="shared" ca="1" si="76"/>
        <v>276.31</v>
      </c>
      <c r="S213" s="26">
        <f t="shared" ca="1" si="76"/>
        <v>333.82</v>
      </c>
      <c r="T213" s="26">
        <f t="shared" ca="1" si="70"/>
        <v>693.00099999999998</v>
      </c>
      <c r="U213" s="26">
        <f t="shared" ca="1" si="72"/>
        <v>218.6078</v>
      </c>
      <c r="V213" s="26">
        <f t="shared" ca="1" si="72"/>
        <v>218.33670000000001</v>
      </c>
      <c r="W213" s="26">
        <f t="shared" ca="1" si="72"/>
        <v>220.74969999999999</v>
      </c>
      <c r="X213" s="26">
        <f t="shared" ca="1" si="72"/>
        <v>254.72630000000001</v>
      </c>
      <c r="Y213" s="26">
        <f t="shared" ca="1" si="72"/>
        <v>177.45179999999999</v>
      </c>
      <c r="Z213" s="26">
        <f t="shared" ca="1" si="72"/>
        <v>210.87209999999999</v>
      </c>
      <c r="AA213" s="26">
        <f t="shared" ca="1" si="72"/>
        <v>239.91900000000001</v>
      </c>
      <c r="AB213" s="26">
        <f t="shared" ca="1" si="72"/>
        <v>254.3784</v>
      </c>
      <c r="AC213" s="26">
        <f t="shared" ca="1" si="72"/>
        <v>291.76310000000001</v>
      </c>
      <c r="AD213" s="26">
        <f t="shared" ca="1" si="72"/>
        <v>302.38</v>
      </c>
      <c r="AE213" s="26">
        <f t="shared" ca="1" si="73"/>
        <v>116.46</v>
      </c>
      <c r="AF213" s="26">
        <f t="shared" ca="1" si="73"/>
        <v>295.5</v>
      </c>
      <c r="AG213" s="26">
        <f t="shared" ca="1" si="73"/>
        <v>121.6126</v>
      </c>
      <c r="AH213" s="26">
        <f t="shared" ca="1" si="73"/>
        <v>159.26840000000001</v>
      </c>
      <c r="AI213" s="25"/>
      <c r="AJ213" s="25"/>
      <c r="AK213" s="25"/>
      <c r="AL213" s="25"/>
      <c r="AM213" s="25"/>
      <c r="AN213" s="25"/>
      <c r="AO213" s="25"/>
      <c r="AP213" s="25"/>
      <c r="AQ213" s="25"/>
      <c r="AR213" s="25"/>
      <c r="AS213" s="25"/>
      <c r="AT213" s="25"/>
    </row>
    <row r="214" spans="1:46" x14ac:dyDescent="0.35">
      <c r="A214" s="23">
        <v>42853</v>
      </c>
      <c r="B214" s="26">
        <f t="shared" ca="1" si="75"/>
        <v>344.12</v>
      </c>
      <c r="C214" s="26">
        <f t="shared" ca="1" si="75"/>
        <v>390.39</v>
      </c>
      <c r="D214" s="26">
        <f t="shared" ca="1" si="75"/>
        <v>416.2</v>
      </c>
      <c r="E214" s="26">
        <f t="shared" ca="1" si="75"/>
        <v>488.78</v>
      </c>
      <c r="F214" s="26">
        <f t="shared" ca="1" si="75"/>
        <v>257.39699999999999</v>
      </c>
      <c r="G214" s="26">
        <f t="shared" ca="1" si="75"/>
        <v>323.64</v>
      </c>
      <c r="H214" s="26">
        <f t="shared" ca="1" si="75"/>
        <v>355.61</v>
      </c>
      <c r="I214" s="26">
        <f t="shared" ca="1" si="75"/>
        <v>421.07</v>
      </c>
      <c r="J214" s="26">
        <f t="shared" ca="1" si="75"/>
        <v>546.83000000000004</v>
      </c>
      <c r="K214" s="26">
        <f t="shared" ca="1" si="75"/>
        <v>1884.32</v>
      </c>
      <c r="L214" s="26">
        <f t="shared" ca="1" si="75"/>
        <v>1659.0309999999999</v>
      </c>
      <c r="M214" s="26">
        <f t="shared" ca="1" si="75"/>
        <v>4683.1099999999997</v>
      </c>
      <c r="N214" s="26">
        <f t="shared" ca="1" si="75"/>
        <v>1847.64</v>
      </c>
      <c r="O214" s="26">
        <f t="shared" ca="1" si="75"/>
        <v>3449.96</v>
      </c>
      <c r="P214" s="26">
        <f t="shared" ca="1" si="75"/>
        <v>2671.12</v>
      </c>
      <c r="Q214" s="26">
        <f t="shared" ca="1" si="77"/>
        <v>3715.25</v>
      </c>
      <c r="R214" s="26">
        <f t="shared" ca="1" si="76"/>
        <v>278.5</v>
      </c>
      <c r="S214" s="26">
        <f t="shared" ca="1" si="76"/>
        <v>334.87</v>
      </c>
      <c r="T214" s="26">
        <f t="shared" ca="1" si="70"/>
        <v>693.00099999999998</v>
      </c>
      <c r="U214" s="26">
        <f t="shared" ca="1" si="72"/>
        <v>218.67509999999999</v>
      </c>
      <c r="V214" s="26">
        <f t="shared" ca="1" si="72"/>
        <v>221.0317</v>
      </c>
      <c r="W214" s="26">
        <f t="shared" ca="1" si="72"/>
        <v>222.2706</v>
      </c>
      <c r="X214" s="26">
        <f t="shared" ca="1" si="72"/>
        <v>255.7884</v>
      </c>
      <c r="Y214" s="26">
        <f t="shared" ca="1" si="72"/>
        <v>177.8263</v>
      </c>
      <c r="Z214" s="26">
        <f t="shared" ca="1" si="72"/>
        <v>211.68209999999999</v>
      </c>
      <c r="AA214" s="26">
        <f t="shared" ca="1" si="72"/>
        <v>241.13570000000001</v>
      </c>
      <c r="AB214" s="26">
        <f t="shared" ca="1" si="72"/>
        <v>256.32870000000003</v>
      </c>
      <c r="AC214" s="26">
        <f t="shared" ca="1" si="72"/>
        <v>295.28250000000003</v>
      </c>
      <c r="AD214" s="26">
        <f t="shared" ca="1" si="72"/>
        <v>305.73</v>
      </c>
      <c r="AE214" s="26">
        <f t="shared" ca="1" si="73"/>
        <v>116.51</v>
      </c>
      <c r="AF214" s="26">
        <f t="shared" ca="1" si="73"/>
        <v>297.5</v>
      </c>
      <c r="AG214" s="26">
        <f t="shared" ca="1" si="73"/>
        <v>121.86</v>
      </c>
      <c r="AH214" s="26">
        <f t="shared" ca="1" si="73"/>
        <v>159.2784</v>
      </c>
      <c r="AI214" s="25"/>
      <c r="AJ214" s="25"/>
      <c r="AK214" s="25"/>
      <c r="AL214" s="25"/>
      <c r="AM214" s="25"/>
      <c r="AN214" s="25"/>
      <c r="AO214" s="25"/>
      <c r="AP214" s="25"/>
      <c r="AQ214" s="25"/>
      <c r="AR214" s="25"/>
      <c r="AS214" s="25"/>
      <c r="AT214" s="25"/>
    </row>
    <row r="215" spans="1:46" x14ac:dyDescent="0.35">
      <c r="A215" s="23">
        <v>42886</v>
      </c>
      <c r="B215" s="26">
        <f t="shared" ca="1" si="75"/>
        <v>346.32</v>
      </c>
      <c r="C215" s="26">
        <f t="shared" ca="1" si="75"/>
        <v>393.34</v>
      </c>
      <c r="D215" s="26">
        <f t="shared" ca="1" si="75"/>
        <v>420.83</v>
      </c>
      <c r="E215" s="26">
        <f t="shared" ca="1" si="75"/>
        <v>494.71</v>
      </c>
      <c r="F215" s="26">
        <f t="shared" ca="1" si="75"/>
        <v>257.83789999999999</v>
      </c>
      <c r="G215" s="26">
        <f t="shared" ca="1" si="75"/>
        <v>325.08999999999997</v>
      </c>
      <c r="H215" s="26">
        <f t="shared" ca="1" si="75"/>
        <v>357.93</v>
      </c>
      <c r="I215" s="26">
        <f t="shared" ca="1" si="75"/>
        <v>424.59</v>
      </c>
      <c r="J215" s="26">
        <f t="shared" ca="1" si="75"/>
        <v>557.86</v>
      </c>
      <c r="K215" s="26">
        <f t="shared" ca="1" si="75"/>
        <v>1900.7</v>
      </c>
      <c r="L215" s="26">
        <f t="shared" ca="1" si="75"/>
        <v>1673.203</v>
      </c>
      <c r="M215" s="26">
        <f t="shared" ca="1" si="75"/>
        <v>4734.93</v>
      </c>
      <c r="N215" s="26">
        <f t="shared" ca="1" si="75"/>
        <v>1855.03</v>
      </c>
      <c r="O215" s="26">
        <f t="shared" ca="1" si="75"/>
        <v>3518.19</v>
      </c>
      <c r="P215" s="26">
        <f t="shared" ca="1" si="75"/>
        <v>2689.91</v>
      </c>
      <c r="Q215" s="26">
        <f t="shared" ca="1" si="77"/>
        <v>3795.39</v>
      </c>
      <c r="R215" s="26">
        <f t="shared" ca="1" si="76"/>
        <v>280.89999999999998</v>
      </c>
      <c r="S215" s="26">
        <f t="shared" ca="1" si="76"/>
        <v>336.05</v>
      </c>
      <c r="T215" s="26">
        <f t="shared" ca="1" si="70"/>
        <v>693.81600000000003</v>
      </c>
      <c r="U215" s="26">
        <f t="shared" ca="1" si="72"/>
        <v>218.38740000000001</v>
      </c>
      <c r="V215" s="26">
        <f t="shared" ca="1" si="72"/>
        <v>219.63059999999999</v>
      </c>
      <c r="W215" s="26">
        <f t="shared" ca="1" si="72"/>
        <v>222.74209999999999</v>
      </c>
      <c r="X215" s="26">
        <f t="shared" ca="1" si="72"/>
        <v>256.97210000000001</v>
      </c>
      <c r="Y215" s="26">
        <f t="shared" ca="1" si="72"/>
        <v>177.20259999999999</v>
      </c>
      <c r="Z215" s="26">
        <f t="shared" ca="1" si="72"/>
        <v>211.31469999999999</v>
      </c>
      <c r="AA215" s="26">
        <f t="shared" ca="1" si="72"/>
        <v>241.5033</v>
      </c>
      <c r="AB215" s="26">
        <f t="shared" ca="1" si="72"/>
        <v>257.18439999999998</v>
      </c>
      <c r="AC215" s="26">
        <f t="shared" ca="1" si="72"/>
        <v>294.31650000000002</v>
      </c>
      <c r="AD215" s="26">
        <f t="shared" ca="1" si="72"/>
        <v>308.47000000000003</v>
      </c>
      <c r="AE215" s="26">
        <f t="shared" ca="1" si="73"/>
        <v>119.13</v>
      </c>
      <c r="AF215" s="26">
        <f t="shared" ca="1" si="73"/>
        <v>295.64</v>
      </c>
      <c r="AG215" s="26">
        <f t="shared" ca="1" si="73"/>
        <v>123.89109999999999</v>
      </c>
      <c r="AH215" s="26">
        <f t="shared" ca="1" si="73"/>
        <v>162.51130000000001</v>
      </c>
      <c r="AI215" s="25"/>
      <c r="AJ215" s="25"/>
      <c r="AK215" s="25"/>
      <c r="AL215" s="25"/>
      <c r="AM215" s="25"/>
      <c r="AN215" s="25"/>
      <c r="AO215" s="25"/>
      <c r="AP215" s="25"/>
      <c r="AQ215" s="25"/>
      <c r="AR215" s="25"/>
      <c r="AS215" s="25"/>
      <c r="AT215" s="25"/>
    </row>
    <row r="216" spans="1:46" x14ac:dyDescent="0.35">
      <c r="A216" s="23">
        <v>42916</v>
      </c>
      <c r="B216" s="26">
        <f t="shared" ca="1" si="75"/>
        <v>345.45</v>
      </c>
      <c r="C216" s="26">
        <f t="shared" ca="1" si="75"/>
        <v>393.8</v>
      </c>
      <c r="D216" s="26">
        <f t="shared" ca="1" si="75"/>
        <v>422.07</v>
      </c>
      <c r="E216" s="26">
        <f t="shared" ca="1" si="75"/>
        <v>496.29</v>
      </c>
      <c r="F216" s="26">
        <f t="shared" ca="1" si="75"/>
        <v>257.73140000000001</v>
      </c>
      <c r="G216" s="26">
        <f t="shared" ca="1" si="75"/>
        <v>324.33</v>
      </c>
      <c r="H216" s="26">
        <f t="shared" ca="1" si="75"/>
        <v>356.64</v>
      </c>
      <c r="I216" s="26">
        <f t="shared" ca="1" si="75"/>
        <v>423.01</v>
      </c>
      <c r="J216" s="26">
        <f t="shared" ca="1" si="75"/>
        <v>562.05999999999995</v>
      </c>
      <c r="K216" s="26">
        <f t="shared" ca="1" si="75"/>
        <v>1903.27</v>
      </c>
      <c r="L216" s="26">
        <f t="shared" ca="1" si="75"/>
        <v>1675.578</v>
      </c>
      <c r="M216" s="26">
        <f t="shared" ca="1" si="75"/>
        <v>4736.1400000000003</v>
      </c>
      <c r="N216" s="26">
        <f t="shared" ca="1" si="75"/>
        <v>1849.99</v>
      </c>
      <c r="O216" s="26">
        <f t="shared" ca="1" si="75"/>
        <v>3532.19</v>
      </c>
      <c r="P216" s="26">
        <f t="shared" ca="1" si="75"/>
        <v>2688.86</v>
      </c>
      <c r="Q216" s="26">
        <f t="shared" ca="1" si="77"/>
        <v>3836.21</v>
      </c>
      <c r="R216" s="26">
        <f t="shared" ca="1" si="76"/>
        <v>279.93</v>
      </c>
      <c r="S216" s="26">
        <f t="shared" ca="1" si="76"/>
        <v>335.81</v>
      </c>
      <c r="T216" s="26">
        <f t="shared" ca="1" si="70"/>
        <v>694.4</v>
      </c>
      <c r="U216" s="26">
        <f t="shared" ref="U216:AD225" ca="1" si="78">IFERROR(VLOOKUP($A216,INDIRECT("EU!"&amp;U$3&amp;":"&amp;U$4),2,0),NA())</f>
        <v>216.61150000000001</v>
      </c>
      <c r="V216" s="26">
        <f t="shared" ca="1" si="78"/>
        <v>216.34719999999999</v>
      </c>
      <c r="W216" s="26">
        <f t="shared" ca="1" si="78"/>
        <v>221.0112</v>
      </c>
      <c r="X216" s="26">
        <f t="shared" ca="1" si="78"/>
        <v>256.40899999999999</v>
      </c>
      <c r="Y216" s="26">
        <f t="shared" ca="1" si="78"/>
        <v>176.7526</v>
      </c>
      <c r="Z216" s="26">
        <f t="shared" ca="1" si="78"/>
        <v>210.2141</v>
      </c>
      <c r="AA216" s="26">
        <f t="shared" ca="1" si="78"/>
        <v>239.77289999999999</v>
      </c>
      <c r="AB216" s="26">
        <f t="shared" ca="1" si="78"/>
        <v>254.87710000000001</v>
      </c>
      <c r="AC216" s="26">
        <f t="shared" ca="1" si="78"/>
        <v>289.08920000000001</v>
      </c>
      <c r="AD216" s="26">
        <f t="shared" ca="1" si="78"/>
        <v>309.42</v>
      </c>
      <c r="AE216" s="26">
        <f t="shared" ca="1" si="73"/>
        <v>119.11</v>
      </c>
      <c r="AF216" s="26">
        <f t="shared" ca="1" si="73"/>
        <v>294.86</v>
      </c>
      <c r="AG216" s="26">
        <f t="shared" ca="1" si="73"/>
        <v>123.6233</v>
      </c>
      <c r="AH216" s="26">
        <f t="shared" ca="1" si="73"/>
        <v>163.23009999999999</v>
      </c>
      <c r="AI216" s="25"/>
      <c r="AJ216" s="25"/>
      <c r="AK216" s="25"/>
      <c r="AL216" s="25"/>
      <c r="AM216" s="25"/>
      <c r="AN216" s="25"/>
      <c r="AO216" s="25"/>
      <c r="AP216" s="25"/>
      <c r="AQ216" s="25"/>
      <c r="AR216" s="25"/>
      <c r="AS216" s="25"/>
      <c r="AT216" s="25"/>
    </row>
    <row r="217" spans="1:46" x14ac:dyDescent="0.35">
      <c r="A217" s="23">
        <v>42947</v>
      </c>
      <c r="B217" s="26">
        <f t="shared" ca="1" si="75"/>
        <v>346.48</v>
      </c>
      <c r="C217" s="26">
        <f t="shared" ca="1" si="75"/>
        <v>395.83</v>
      </c>
      <c r="D217" s="26">
        <f t="shared" ca="1" si="75"/>
        <v>424.94</v>
      </c>
      <c r="E217" s="26">
        <f t="shared" ca="1" si="75"/>
        <v>500.78</v>
      </c>
      <c r="F217" s="26">
        <f t="shared" ca="1" si="75"/>
        <v>258.39800000000002</v>
      </c>
      <c r="G217" s="26">
        <f t="shared" ca="1" si="75"/>
        <v>325.81</v>
      </c>
      <c r="H217" s="26">
        <f t="shared" ca="1" si="75"/>
        <v>358.45</v>
      </c>
      <c r="I217" s="26">
        <f t="shared" ca="1" si="75"/>
        <v>425.49</v>
      </c>
      <c r="J217" s="26">
        <f t="shared" ca="1" si="75"/>
        <v>563.54</v>
      </c>
      <c r="K217" s="26">
        <f t="shared" ca="1" si="75"/>
        <v>1924.35</v>
      </c>
      <c r="L217" s="26">
        <f t="shared" ca="1" si="75"/>
        <v>1693.3520000000001</v>
      </c>
      <c r="M217" s="26">
        <f t="shared" ca="1" si="75"/>
        <v>4825.82</v>
      </c>
      <c r="N217" s="26">
        <f t="shared" ca="1" si="75"/>
        <v>1855.94</v>
      </c>
      <c r="O217" s="26">
        <f t="shared" ca="1" si="75"/>
        <v>3510.36</v>
      </c>
      <c r="P217" s="26">
        <f t="shared" ca="1" si="75"/>
        <v>2708.4</v>
      </c>
      <c r="Q217" s="26">
        <f t="shared" ca="1" si="77"/>
        <v>3864.65</v>
      </c>
      <c r="R217" s="26">
        <f t="shared" ca="1" si="76"/>
        <v>281.66000000000003</v>
      </c>
      <c r="S217" s="26">
        <f t="shared" ca="1" si="76"/>
        <v>336.73</v>
      </c>
      <c r="T217" s="26">
        <f t="shared" ca="1" si="70"/>
        <v>694.99099999999999</v>
      </c>
      <c r="U217" s="26">
        <f t="shared" ca="1" si="78"/>
        <v>216.0189</v>
      </c>
      <c r="V217" s="26">
        <f t="shared" ca="1" si="78"/>
        <v>215.34639999999999</v>
      </c>
      <c r="W217" s="26">
        <f t="shared" ca="1" si="78"/>
        <v>221.3622</v>
      </c>
      <c r="X217" s="26">
        <f t="shared" ca="1" si="78"/>
        <v>257.50760000000002</v>
      </c>
      <c r="Y217" s="26">
        <f t="shared" ca="1" si="78"/>
        <v>176.54310000000001</v>
      </c>
      <c r="Z217" s="26">
        <f t="shared" ca="1" si="78"/>
        <v>210.2578</v>
      </c>
      <c r="AA217" s="26">
        <f t="shared" ca="1" si="78"/>
        <v>240.11099999999999</v>
      </c>
      <c r="AB217" s="26">
        <f t="shared" ca="1" si="78"/>
        <v>255.1369</v>
      </c>
      <c r="AC217" s="26">
        <f t="shared" ca="1" si="78"/>
        <v>287.80200000000002</v>
      </c>
      <c r="AD217" s="26">
        <f t="shared" ca="1" si="78"/>
        <v>312.45999999999998</v>
      </c>
      <c r="AE217" s="26">
        <f t="shared" ca="1" si="73"/>
        <v>121.15</v>
      </c>
      <c r="AF217" s="26">
        <f t="shared" ca="1" si="73"/>
        <v>315.7</v>
      </c>
      <c r="AG217" s="26">
        <f t="shared" ca="1" si="73"/>
        <v>127.2591</v>
      </c>
      <c r="AH217" s="26">
        <f t="shared" ca="1" si="73"/>
        <v>165.9145</v>
      </c>
      <c r="AI217" s="25"/>
      <c r="AJ217" s="25"/>
      <c r="AK217" s="25"/>
      <c r="AL217" s="25"/>
      <c r="AM217" s="25"/>
      <c r="AN217" s="25"/>
      <c r="AO217" s="25"/>
      <c r="AP217" s="25"/>
      <c r="AQ217" s="25"/>
      <c r="AR217" s="25"/>
      <c r="AS217" s="25"/>
      <c r="AT217" s="25"/>
    </row>
    <row r="218" spans="1:46" x14ac:dyDescent="0.35">
      <c r="A218" s="23">
        <v>42978</v>
      </c>
      <c r="B218" s="26">
        <f t="shared" ca="1" si="75"/>
        <v>349.66</v>
      </c>
      <c r="C218" s="26">
        <f t="shared" ca="1" si="75"/>
        <v>399.42</v>
      </c>
      <c r="D218" s="26">
        <f t="shared" ca="1" si="75"/>
        <v>428.89</v>
      </c>
      <c r="E218" s="26">
        <f t="shared" ca="1" si="75"/>
        <v>504.58</v>
      </c>
      <c r="F218" s="26">
        <f t="shared" ca="1" si="75"/>
        <v>258.92430000000002</v>
      </c>
      <c r="G218" s="26">
        <f t="shared" ca="1" si="75"/>
        <v>327.54000000000002</v>
      </c>
      <c r="H218" s="26">
        <f t="shared" ca="1" si="75"/>
        <v>361.03</v>
      </c>
      <c r="I218" s="26">
        <f t="shared" ca="1" si="75"/>
        <v>429.89</v>
      </c>
      <c r="J218" s="26">
        <f t="shared" ca="1" si="75"/>
        <v>576.17999999999995</v>
      </c>
      <c r="K218" s="26">
        <f t="shared" ca="1" si="75"/>
        <v>1923.6</v>
      </c>
      <c r="L218" s="26">
        <f t="shared" ca="1" si="75"/>
        <v>1691.9749999999999</v>
      </c>
      <c r="M218" s="26">
        <f t="shared" ca="1" si="75"/>
        <v>4857.79</v>
      </c>
      <c r="N218" s="26">
        <f t="shared" ca="1" si="75"/>
        <v>1867.48</v>
      </c>
      <c r="O218" s="26">
        <f t="shared" ca="1" si="75"/>
        <v>3630.93</v>
      </c>
      <c r="P218" s="26">
        <f t="shared" ca="1" si="75"/>
        <v>2723.23</v>
      </c>
      <c r="Q218" s="26">
        <f t="shared" ca="1" si="77"/>
        <v>3914.12</v>
      </c>
      <c r="R218" s="26">
        <f t="shared" ca="1" si="76"/>
        <v>284.85000000000002</v>
      </c>
      <c r="S218" s="26">
        <f t="shared" ca="1" si="76"/>
        <v>338.01</v>
      </c>
      <c r="T218" s="26">
        <f t="shared" ca="1" si="70"/>
        <v>695.64200000000005</v>
      </c>
      <c r="U218" s="26">
        <f t="shared" ca="1" si="78"/>
        <v>218.0547</v>
      </c>
      <c r="V218" s="26">
        <f t="shared" ca="1" si="78"/>
        <v>215.9957</v>
      </c>
      <c r="W218" s="26">
        <f t="shared" ca="1" si="78"/>
        <v>222.2698</v>
      </c>
      <c r="X218" s="26">
        <f t="shared" ca="1" si="78"/>
        <v>258.29149999999998</v>
      </c>
      <c r="Y218" s="26">
        <f t="shared" ca="1" si="78"/>
        <v>176.13480000000001</v>
      </c>
      <c r="Z218" s="26">
        <f t="shared" ca="1" si="78"/>
        <v>210.35509999999999</v>
      </c>
      <c r="AA218" s="26">
        <f t="shared" ca="1" si="78"/>
        <v>241.3776</v>
      </c>
      <c r="AB218" s="26">
        <f t="shared" ca="1" si="78"/>
        <v>257.08179999999999</v>
      </c>
      <c r="AC218" s="26">
        <f t="shared" ca="1" si="78"/>
        <v>291.09429999999998</v>
      </c>
      <c r="AD218" s="26">
        <f t="shared" ca="1" si="78"/>
        <v>313.14</v>
      </c>
      <c r="AE218" s="26">
        <f t="shared" ca="1" si="73"/>
        <v>121.95</v>
      </c>
      <c r="AF218" s="26">
        <f t="shared" ca="1" si="73"/>
        <v>318.37</v>
      </c>
      <c r="AG218" s="26">
        <f t="shared" ca="1" si="73"/>
        <v>128.10140000000001</v>
      </c>
      <c r="AH218" s="26">
        <f t="shared" ca="1" si="73"/>
        <v>167.23060000000001</v>
      </c>
      <c r="AI218" s="25"/>
      <c r="AJ218" s="25"/>
      <c r="AK218" s="25"/>
      <c r="AL218" s="25"/>
      <c r="AM218" s="25"/>
      <c r="AN218" s="25"/>
      <c r="AO218" s="25"/>
      <c r="AP218" s="25"/>
      <c r="AQ218" s="25"/>
      <c r="AR218" s="25"/>
      <c r="AS218" s="25"/>
      <c r="AT218" s="25"/>
    </row>
    <row r="219" spans="1:46" x14ac:dyDescent="0.35">
      <c r="A219" s="23">
        <v>43007</v>
      </c>
      <c r="B219" s="26">
        <f t="shared" ca="1" si="75"/>
        <v>347.62</v>
      </c>
      <c r="C219" s="26">
        <f t="shared" ca="1" si="75"/>
        <v>397.59</v>
      </c>
      <c r="D219" s="26">
        <f t="shared" ca="1" si="75"/>
        <v>427.39</v>
      </c>
      <c r="E219" s="26">
        <f t="shared" ca="1" si="75"/>
        <v>504.4</v>
      </c>
      <c r="F219" s="26">
        <f t="shared" ca="1" si="75"/>
        <v>258.60950000000003</v>
      </c>
      <c r="G219" s="26">
        <f t="shared" ca="1" si="75"/>
        <v>326.20999999999998</v>
      </c>
      <c r="H219" s="26">
        <f t="shared" ca="1" si="75"/>
        <v>359.69</v>
      </c>
      <c r="I219" s="26">
        <f t="shared" ca="1" si="75"/>
        <v>427.18</v>
      </c>
      <c r="J219" s="26">
        <f t="shared" ca="1" si="75"/>
        <v>570.63</v>
      </c>
      <c r="K219" s="26">
        <f t="shared" ca="1" si="75"/>
        <v>1940.87</v>
      </c>
      <c r="L219" s="26">
        <f t="shared" ca="1" si="75"/>
        <v>1706.1751999999999</v>
      </c>
      <c r="M219" s="26">
        <f t="shared" ca="1" si="75"/>
        <v>4947.97</v>
      </c>
      <c r="N219" s="26">
        <f t="shared" ca="1" si="75"/>
        <v>1856.36</v>
      </c>
      <c r="O219" s="26">
        <f t="shared" ca="1" si="75"/>
        <v>3552.51</v>
      </c>
      <c r="P219" s="26">
        <f t="shared" ca="1" si="75"/>
        <v>2717.05</v>
      </c>
      <c r="Q219" s="26">
        <f t="shared" ca="1" si="77"/>
        <v>3911.87</v>
      </c>
      <c r="R219" s="26">
        <f t="shared" ca="1" si="76"/>
        <v>282.13</v>
      </c>
      <c r="S219" s="26">
        <f t="shared" ca="1" si="76"/>
        <v>337.23</v>
      </c>
      <c r="T219" s="26">
        <f t="shared" ca="1" si="70"/>
        <v>695.64200000000005</v>
      </c>
      <c r="U219" s="26">
        <f t="shared" ca="1" si="78"/>
        <v>216.86060000000001</v>
      </c>
      <c r="V219" s="26">
        <f t="shared" ca="1" si="78"/>
        <v>216.553</v>
      </c>
      <c r="W219" s="26">
        <f t="shared" ca="1" si="78"/>
        <v>222.15430000000001</v>
      </c>
      <c r="X219" s="26">
        <f t="shared" ca="1" si="78"/>
        <v>258.4871</v>
      </c>
      <c r="Y219" s="26">
        <f t="shared" ca="1" si="78"/>
        <v>176.70760000000001</v>
      </c>
      <c r="Z219" s="26">
        <f t="shared" ca="1" si="78"/>
        <v>210.8467</v>
      </c>
      <c r="AA219" s="26">
        <f t="shared" ca="1" si="78"/>
        <v>241.25839999999999</v>
      </c>
      <c r="AB219" s="26">
        <f t="shared" ca="1" si="78"/>
        <v>256.70589999999999</v>
      </c>
      <c r="AC219" s="26">
        <f t="shared" ca="1" si="78"/>
        <v>289.88589999999999</v>
      </c>
      <c r="AD219" s="26">
        <f t="shared" ca="1" si="78"/>
        <v>314.91000000000003</v>
      </c>
      <c r="AE219" s="26">
        <f t="shared" ca="1" si="73"/>
        <v>121.07</v>
      </c>
      <c r="AF219" s="26">
        <f t="shared" ca="1" si="73"/>
        <v>319.57</v>
      </c>
      <c r="AG219" s="26">
        <f t="shared" ca="1" si="73"/>
        <v>127.5311</v>
      </c>
      <c r="AH219" s="26">
        <f t="shared" ca="1" si="73"/>
        <v>165.92439999999999</v>
      </c>
      <c r="AI219" s="25"/>
      <c r="AJ219" s="25"/>
      <c r="AK219" s="25"/>
      <c r="AL219" s="25"/>
      <c r="AM219" s="25"/>
      <c r="AN219" s="25"/>
      <c r="AO219" s="25"/>
      <c r="AP219" s="25"/>
      <c r="AQ219" s="25"/>
      <c r="AR219" s="25"/>
      <c r="AS219" s="25"/>
      <c r="AT219" s="25"/>
    </row>
    <row r="220" spans="1:46" x14ac:dyDescent="0.35">
      <c r="A220" s="23">
        <v>43039</v>
      </c>
      <c r="B220" s="26">
        <f t="shared" ca="1" si="75"/>
        <v>347.39</v>
      </c>
      <c r="C220" s="26">
        <f t="shared" ca="1" si="75"/>
        <v>398.56</v>
      </c>
      <c r="D220" s="26">
        <f t="shared" ca="1" si="75"/>
        <v>429.01</v>
      </c>
      <c r="E220" s="26">
        <f t="shared" ca="1" si="75"/>
        <v>506.39</v>
      </c>
      <c r="F220" s="26">
        <f t="shared" ca="1" si="75"/>
        <v>258.54989999999998</v>
      </c>
      <c r="G220" s="26">
        <f t="shared" ca="1" si="75"/>
        <v>326.07</v>
      </c>
      <c r="H220" s="26">
        <f t="shared" ca="1" si="75"/>
        <v>359.59</v>
      </c>
      <c r="I220" s="26">
        <f t="shared" ca="1" si="75"/>
        <v>427.42</v>
      </c>
      <c r="J220" s="26">
        <f t="shared" ca="1" si="75"/>
        <v>572.92999999999995</v>
      </c>
      <c r="K220" s="26">
        <f t="shared" ca="1" si="75"/>
        <v>1949.07</v>
      </c>
      <c r="L220" s="26">
        <f t="shared" ca="1" si="75"/>
        <v>1713.1278</v>
      </c>
      <c r="M220" s="26">
        <f t="shared" ca="1" si="75"/>
        <v>4980.47</v>
      </c>
      <c r="N220" s="26">
        <f t="shared" ca="1" si="75"/>
        <v>1853.94</v>
      </c>
      <c r="O220" s="26">
        <f t="shared" ca="1" si="75"/>
        <v>3549.82</v>
      </c>
      <c r="P220" s="26">
        <f t="shared" ca="1" si="75"/>
        <v>2722.96</v>
      </c>
      <c r="Q220" s="26">
        <f t="shared" ca="1" si="77"/>
        <v>3943.36</v>
      </c>
      <c r="R220" s="26">
        <f t="shared" ca="1" si="76"/>
        <v>283.24</v>
      </c>
      <c r="S220" s="26">
        <f t="shared" ca="1" si="76"/>
        <v>337.43</v>
      </c>
      <c r="T220" s="26">
        <f t="shared" ca="1" si="70"/>
        <v>696.86</v>
      </c>
      <c r="U220" s="26">
        <f t="shared" ca="1" si="78"/>
        <v>217.70500000000001</v>
      </c>
      <c r="V220" s="26">
        <f t="shared" ca="1" si="78"/>
        <v>218.3717</v>
      </c>
      <c r="W220" s="26">
        <f t="shared" ca="1" si="78"/>
        <v>224.0992</v>
      </c>
      <c r="X220" s="26">
        <f t="shared" ca="1" si="78"/>
        <v>262.05520000000001</v>
      </c>
      <c r="Y220" s="26">
        <f t="shared" ca="1" si="78"/>
        <v>176.92410000000001</v>
      </c>
      <c r="Z220" s="26">
        <f t="shared" ca="1" si="78"/>
        <v>211.7116</v>
      </c>
      <c r="AA220" s="26">
        <f t="shared" ca="1" si="78"/>
        <v>243.0976</v>
      </c>
      <c r="AB220" s="26">
        <f t="shared" ca="1" si="78"/>
        <v>259.80669999999998</v>
      </c>
      <c r="AC220" s="26">
        <f t="shared" ca="1" si="78"/>
        <v>294.93439999999998</v>
      </c>
      <c r="AD220" s="26">
        <f t="shared" ca="1" si="78"/>
        <v>318.70999999999998</v>
      </c>
      <c r="AE220" s="26">
        <f t="shared" ca="1" si="73"/>
        <v>119.93</v>
      </c>
      <c r="AF220" s="26">
        <f t="shared" ca="1" si="73"/>
        <v>306.02999999999997</v>
      </c>
      <c r="AG220" s="26">
        <f t="shared" ca="1" si="73"/>
        <v>125.63030000000001</v>
      </c>
      <c r="AH220" s="26">
        <f t="shared" ca="1" si="73"/>
        <v>162.94220000000001</v>
      </c>
      <c r="AI220" s="25"/>
      <c r="AJ220" s="25"/>
      <c r="AK220" s="25"/>
      <c r="AL220" s="25"/>
      <c r="AM220" s="25"/>
      <c r="AN220" s="25"/>
      <c r="AO220" s="25"/>
      <c r="AP220" s="25"/>
      <c r="AQ220" s="25"/>
      <c r="AR220" s="25"/>
      <c r="AS220" s="25"/>
      <c r="AT220" s="25"/>
    </row>
    <row r="221" spans="1:46" x14ac:dyDescent="0.35">
      <c r="A221" s="23">
        <v>43069</v>
      </c>
      <c r="B221" s="26">
        <f t="shared" ca="1" si="75"/>
        <v>346.89</v>
      </c>
      <c r="C221" s="26">
        <f t="shared" ca="1" si="75"/>
        <v>398.04</v>
      </c>
      <c r="D221" s="26">
        <f t="shared" ca="1" si="75"/>
        <v>428.6</v>
      </c>
      <c r="E221" s="26">
        <f t="shared" ca="1" si="75"/>
        <v>506.08</v>
      </c>
      <c r="F221" s="26">
        <f t="shared" ca="1" si="75"/>
        <v>258.00459999999998</v>
      </c>
      <c r="G221" s="26">
        <f t="shared" ca="1" si="75"/>
        <v>324.85000000000002</v>
      </c>
      <c r="H221" s="26">
        <f t="shared" ca="1" si="75"/>
        <v>358.62</v>
      </c>
      <c r="I221" s="26">
        <f t="shared" ca="1" si="75"/>
        <v>426.67</v>
      </c>
      <c r="J221" s="26">
        <f t="shared" ca="1" si="75"/>
        <v>575.96</v>
      </c>
      <c r="K221" s="26">
        <f t="shared" ca="1" si="75"/>
        <v>1944.09</v>
      </c>
      <c r="L221" s="26">
        <f t="shared" ca="1" si="75"/>
        <v>1708.7927</v>
      </c>
      <c r="M221" s="26">
        <f t="shared" ca="1" si="75"/>
        <v>4966.01</v>
      </c>
      <c r="N221" s="26">
        <f t="shared" ca="1" si="75"/>
        <v>1848.23</v>
      </c>
      <c r="O221" s="26">
        <f t="shared" ca="1" si="75"/>
        <v>3575.27</v>
      </c>
      <c r="P221" s="26">
        <f t="shared" ca="1" si="75"/>
        <v>2713.5</v>
      </c>
      <c r="Q221" s="26">
        <f t="shared" ca="1" si="77"/>
        <v>3954.83</v>
      </c>
      <c r="R221" s="26">
        <f t="shared" ca="1" si="76"/>
        <v>282.31</v>
      </c>
      <c r="S221" s="26">
        <f t="shared" ca="1" si="76"/>
        <v>337.11</v>
      </c>
      <c r="T221" s="26">
        <f t="shared" ca="1" si="70"/>
        <v>697.43899999999996</v>
      </c>
      <c r="U221" s="26">
        <f t="shared" ca="1" si="78"/>
        <v>217.321</v>
      </c>
      <c r="V221" s="26">
        <f t="shared" ca="1" si="78"/>
        <v>218.67830000000001</v>
      </c>
      <c r="W221" s="26">
        <f t="shared" ca="1" si="78"/>
        <v>224.03290000000001</v>
      </c>
      <c r="X221" s="26">
        <f t="shared" ca="1" si="78"/>
        <v>262.54559999999998</v>
      </c>
      <c r="Y221" s="26">
        <f t="shared" ca="1" si="78"/>
        <v>176.63480000000001</v>
      </c>
      <c r="Z221" s="26">
        <f t="shared" ca="1" si="78"/>
        <v>211.39660000000001</v>
      </c>
      <c r="AA221" s="26">
        <f t="shared" ca="1" si="78"/>
        <v>242.89529999999999</v>
      </c>
      <c r="AB221" s="26">
        <f t="shared" ca="1" si="78"/>
        <v>260.10149999999999</v>
      </c>
      <c r="AC221" s="26">
        <f t="shared" ca="1" si="78"/>
        <v>296.2242</v>
      </c>
      <c r="AD221" s="26">
        <f t="shared" ca="1" si="78"/>
        <v>317.49</v>
      </c>
      <c r="AE221" s="26">
        <f t="shared" ca="1" si="73"/>
        <v>123.48</v>
      </c>
      <c r="AF221" s="26">
        <f t="shared" ca="1" si="73"/>
        <v>303.92</v>
      </c>
      <c r="AG221" s="26">
        <f t="shared" ca="1" si="73"/>
        <v>128.18360000000001</v>
      </c>
      <c r="AH221" s="26">
        <f t="shared" ca="1" si="73"/>
        <v>168.12729999999999</v>
      </c>
      <c r="AI221" s="25"/>
      <c r="AJ221" s="25"/>
      <c r="AK221" s="25"/>
      <c r="AL221" s="25"/>
      <c r="AM221" s="25"/>
      <c r="AN221" s="25"/>
      <c r="AO221" s="25"/>
      <c r="AP221" s="25"/>
      <c r="AQ221" s="25"/>
      <c r="AR221" s="25"/>
      <c r="AS221" s="25"/>
      <c r="AT221" s="25"/>
    </row>
    <row r="222" spans="1:46" x14ac:dyDescent="0.35">
      <c r="A222" s="23">
        <v>43098</v>
      </c>
      <c r="B222" s="26">
        <f t="shared" ca="1" si="75"/>
        <v>347.96</v>
      </c>
      <c r="C222" s="26">
        <f t="shared" ca="1" si="75"/>
        <v>400.01</v>
      </c>
      <c r="D222" s="26">
        <f t="shared" ca="1" si="75"/>
        <v>432.27</v>
      </c>
      <c r="E222" s="26">
        <f t="shared" ca="1" si="75"/>
        <v>510.58</v>
      </c>
      <c r="F222" s="26">
        <f t="shared" ca="1" si="75"/>
        <v>258.08789999999999</v>
      </c>
      <c r="G222" s="26">
        <f t="shared" ca="1" si="75"/>
        <v>325.02</v>
      </c>
      <c r="H222" s="26">
        <f t="shared" ca="1" si="75"/>
        <v>359.31</v>
      </c>
      <c r="I222" s="26">
        <f t="shared" ca="1" si="75"/>
        <v>428.48</v>
      </c>
      <c r="J222" s="26">
        <f t="shared" ca="1" si="75"/>
        <v>586.80999999999995</v>
      </c>
      <c r="K222" s="26">
        <f t="shared" ca="1" si="75"/>
        <v>1949.97</v>
      </c>
      <c r="L222" s="26">
        <f t="shared" ca="1" si="75"/>
        <v>1713.2565999999999</v>
      </c>
      <c r="M222" s="26">
        <f t="shared" ca="1" si="75"/>
        <v>5011.55</v>
      </c>
      <c r="N222" s="26">
        <f t="shared" ca="1" si="75"/>
        <v>1848.73</v>
      </c>
      <c r="O222" s="26">
        <f t="shared" ca="1" si="75"/>
        <v>3636.65</v>
      </c>
      <c r="P222" s="26">
        <f t="shared" ca="1" si="75"/>
        <v>2721.58</v>
      </c>
      <c r="Q222" s="26">
        <f t="shared" ca="1" si="77"/>
        <v>4042.64</v>
      </c>
      <c r="R222" s="26">
        <f t="shared" ca="1" si="76"/>
        <v>283.12</v>
      </c>
      <c r="S222" s="26">
        <f t="shared" ca="1" si="76"/>
        <v>337.19</v>
      </c>
      <c r="T222" s="26">
        <f t="shared" ca="1" si="70"/>
        <v>697.43899999999996</v>
      </c>
      <c r="U222" s="26">
        <f t="shared" ca="1" si="78"/>
        <v>216.75</v>
      </c>
      <c r="V222" s="26">
        <f t="shared" ca="1" si="78"/>
        <v>218.43700000000001</v>
      </c>
      <c r="W222" s="26">
        <f t="shared" ca="1" si="78"/>
        <v>224.1028</v>
      </c>
      <c r="X222" s="26">
        <f t="shared" ca="1" si="78"/>
        <v>260.63929999999999</v>
      </c>
      <c r="Y222" s="26">
        <f t="shared" ca="1" si="78"/>
        <v>176.3954</v>
      </c>
      <c r="Z222" s="26">
        <f t="shared" ca="1" si="78"/>
        <v>210.81729999999999</v>
      </c>
      <c r="AA222" s="26">
        <f t="shared" ca="1" si="78"/>
        <v>242.02789999999999</v>
      </c>
      <c r="AB222" s="26">
        <f t="shared" ca="1" si="78"/>
        <v>258.9273</v>
      </c>
      <c r="AC222" s="26">
        <f t="shared" ca="1" si="78"/>
        <v>295.17849999999999</v>
      </c>
      <c r="AD222" s="26">
        <f t="shared" ca="1" si="78"/>
        <v>317.39999999999998</v>
      </c>
      <c r="AE222" s="26">
        <f t="shared" ca="1" si="73"/>
        <v>124.46</v>
      </c>
      <c r="AF222" s="26">
        <f t="shared" ca="1" si="73"/>
        <v>315.47000000000003</v>
      </c>
      <c r="AG222" s="26">
        <f t="shared" ca="1" si="73"/>
        <v>129.64439999999999</v>
      </c>
      <c r="AH222" s="26">
        <f t="shared" ca="1" si="73"/>
        <v>172.17699999999999</v>
      </c>
      <c r="AI222" s="25"/>
      <c r="AJ222" s="25"/>
      <c r="AK222" s="25"/>
      <c r="AL222" s="25"/>
      <c r="AM222" s="25"/>
      <c r="AN222" s="25"/>
      <c r="AO222" s="25"/>
      <c r="AP222" s="25"/>
      <c r="AQ222" s="25"/>
      <c r="AR222" s="25"/>
      <c r="AS222" s="25"/>
      <c r="AT222" s="25"/>
    </row>
    <row r="223" spans="1:46" x14ac:dyDescent="0.35">
      <c r="A223" s="23">
        <v>43131</v>
      </c>
      <c r="B223" s="26">
        <f t="shared" ca="1" si="75"/>
        <v>343.62</v>
      </c>
      <c r="C223" s="26">
        <f t="shared" ca="1" si="75"/>
        <v>396.24</v>
      </c>
      <c r="D223" s="26">
        <f t="shared" ca="1" si="75"/>
        <v>427.03</v>
      </c>
      <c r="E223" s="26">
        <f t="shared" ca="1" si="75"/>
        <v>507.28</v>
      </c>
      <c r="F223" s="26">
        <f t="shared" ca="1" si="75"/>
        <v>257.39460000000003</v>
      </c>
      <c r="G223" s="26">
        <f t="shared" ca="1" si="75"/>
        <v>322.19</v>
      </c>
      <c r="H223" s="26">
        <f t="shared" ca="1" si="75"/>
        <v>355.23</v>
      </c>
      <c r="I223" s="26">
        <f t="shared" ca="1" si="75"/>
        <v>421.79</v>
      </c>
      <c r="J223" s="26">
        <f t="shared" ca="1" si="75"/>
        <v>574.76</v>
      </c>
      <c r="K223" s="26">
        <f t="shared" ca="1" si="75"/>
        <v>1961.66</v>
      </c>
      <c r="L223" s="26">
        <f t="shared" ca="1" si="75"/>
        <v>1722.2601999999999</v>
      </c>
      <c r="M223" s="26">
        <f t="shared" ca="1" si="75"/>
        <v>5093.59</v>
      </c>
      <c r="N223" s="26">
        <f t="shared" ca="1" si="75"/>
        <v>1830.69</v>
      </c>
      <c r="O223" s="26">
        <f t="shared" ca="1" si="75"/>
        <v>3519.21</v>
      </c>
      <c r="P223" s="26">
        <f t="shared" ca="1" si="75"/>
        <v>2699.96</v>
      </c>
      <c r="Q223" s="26">
        <f t="shared" ca="1" si="77"/>
        <v>3990.21</v>
      </c>
      <c r="R223" s="26">
        <f t="shared" ca="1" si="76"/>
        <v>280.05</v>
      </c>
      <c r="S223" s="26">
        <f t="shared" ca="1" si="76"/>
        <v>336.22</v>
      </c>
      <c r="T223" s="26">
        <f t="shared" ca="1" si="70"/>
        <v>699.048</v>
      </c>
      <c r="U223" s="26">
        <f t="shared" ca="1" si="78"/>
        <v>215.03909999999999</v>
      </c>
      <c r="V223" s="26">
        <f t="shared" ca="1" si="78"/>
        <v>216.39429999999999</v>
      </c>
      <c r="W223" s="26">
        <f t="shared" ca="1" si="78"/>
        <v>223.28229999999999</v>
      </c>
      <c r="X223" s="26">
        <f t="shared" ca="1" si="78"/>
        <v>261.7552</v>
      </c>
      <c r="Y223" s="26">
        <f t="shared" ca="1" si="78"/>
        <v>176.54920000000001</v>
      </c>
      <c r="Z223" s="26">
        <f t="shared" ca="1" si="78"/>
        <v>210.3647</v>
      </c>
      <c r="AA223" s="26">
        <f t="shared" ca="1" si="78"/>
        <v>240.5539</v>
      </c>
      <c r="AB223" s="26">
        <f t="shared" ca="1" si="78"/>
        <v>256.70979999999997</v>
      </c>
      <c r="AC223" s="26">
        <f t="shared" ca="1" si="78"/>
        <v>293.16449999999998</v>
      </c>
      <c r="AD223" s="26">
        <f t="shared" ca="1" si="78"/>
        <v>318.62</v>
      </c>
      <c r="AE223" s="26">
        <f t="shared" ca="1" si="73"/>
        <v>126.96</v>
      </c>
      <c r="AF223" s="26">
        <f t="shared" ca="1" si="73"/>
        <v>333.53</v>
      </c>
      <c r="AG223" s="26">
        <f t="shared" ca="1" si="73"/>
        <v>133.7022</v>
      </c>
      <c r="AH223" s="26">
        <f t="shared" ca="1" si="73"/>
        <v>175.52860000000001</v>
      </c>
      <c r="AI223" s="25"/>
      <c r="AJ223" s="25"/>
      <c r="AK223" s="25"/>
      <c r="AL223" s="25"/>
      <c r="AM223" s="25"/>
      <c r="AN223" s="25"/>
      <c r="AO223" s="25"/>
      <c r="AP223" s="25"/>
      <c r="AQ223" s="25"/>
      <c r="AR223" s="25"/>
      <c r="AS223" s="25"/>
      <c r="AT223" s="25"/>
    </row>
    <row r="224" spans="1:46" x14ac:dyDescent="0.35">
      <c r="A224" s="23">
        <v>43159</v>
      </c>
      <c r="B224" s="26">
        <f t="shared" ca="1" si="75"/>
        <v>341.22</v>
      </c>
      <c r="C224" s="26">
        <f t="shared" ca="1" si="75"/>
        <v>392.6</v>
      </c>
      <c r="D224" s="26">
        <f t="shared" ca="1" si="75"/>
        <v>420.15</v>
      </c>
      <c r="E224" s="26">
        <f t="shared" ca="1" si="75"/>
        <v>498.59</v>
      </c>
      <c r="F224" s="26">
        <f t="shared" ca="1" si="75"/>
        <v>257.15050000000002</v>
      </c>
      <c r="G224" s="26">
        <f t="shared" ca="1" si="75"/>
        <v>321.02999999999997</v>
      </c>
      <c r="H224" s="26">
        <f t="shared" ca="1" si="75"/>
        <v>353.21</v>
      </c>
      <c r="I224" s="26">
        <f t="shared" ca="1" si="75"/>
        <v>417.88</v>
      </c>
      <c r="J224" s="26">
        <f t="shared" ca="1" si="75"/>
        <v>556.70000000000005</v>
      </c>
      <c r="K224" s="26">
        <f t="shared" ca="1" si="75"/>
        <v>1944.99</v>
      </c>
      <c r="L224" s="26">
        <f t="shared" ca="1" si="75"/>
        <v>1709.6541</v>
      </c>
      <c r="M224" s="26">
        <f t="shared" ca="1" si="75"/>
        <v>4962.42</v>
      </c>
      <c r="N224" s="26">
        <f t="shared" ca="1" si="75"/>
        <v>1825.2</v>
      </c>
      <c r="O224" s="26">
        <f t="shared" ca="1" si="75"/>
        <v>3413.53</v>
      </c>
      <c r="P224" s="26">
        <f t="shared" ca="1" si="75"/>
        <v>2679.12</v>
      </c>
      <c r="Q224" s="26">
        <f t="shared" ca="1" si="77"/>
        <v>3853.39</v>
      </c>
      <c r="R224" s="26">
        <f t="shared" ca="1" si="76"/>
        <v>278.32</v>
      </c>
      <c r="S224" s="26">
        <f t="shared" ca="1" si="76"/>
        <v>335.3</v>
      </c>
      <c r="T224" s="26">
        <f t="shared" ca="1" si="70"/>
        <v>699.70899999999995</v>
      </c>
      <c r="U224" s="26">
        <f t="shared" ca="1" si="78"/>
        <v>214.76920000000001</v>
      </c>
      <c r="V224" s="26">
        <f t="shared" ca="1" si="78"/>
        <v>216.2191</v>
      </c>
      <c r="W224" s="26">
        <f t="shared" ca="1" si="78"/>
        <v>222.69929999999999</v>
      </c>
      <c r="X224" s="26">
        <f t="shared" ca="1" si="78"/>
        <v>261.54289999999997</v>
      </c>
      <c r="Y224" s="26">
        <f t="shared" ca="1" si="78"/>
        <v>176.22190000000001</v>
      </c>
      <c r="Z224" s="26">
        <f t="shared" ca="1" si="78"/>
        <v>210.30109999999999</v>
      </c>
      <c r="AA224" s="26">
        <f t="shared" ca="1" si="78"/>
        <v>240.5761</v>
      </c>
      <c r="AB224" s="26">
        <f t="shared" ca="1" si="78"/>
        <v>256.51310000000001</v>
      </c>
      <c r="AC224" s="26">
        <f t="shared" ca="1" si="78"/>
        <v>292.565</v>
      </c>
      <c r="AD224" s="26">
        <f t="shared" ca="1" si="78"/>
        <v>316.5</v>
      </c>
      <c r="AE224" s="26">
        <f t="shared" ca="1" si="73"/>
        <v>124.96</v>
      </c>
      <c r="AF224" s="26">
        <f t="shared" ca="1" si="73"/>
        <v>333.61</v>
      </c>
      <c r="AG224" s="26">
        <f t="shared" ca="1" si="73"/>
        <v>132.0128</v>
      </c>
      <c r="AH224" s="26">
        <f t="shared" ca="1" si="73"/>
        <v>173.542</v>
      </c>
      <c r="AI224" s="25"/>
      <c r="AJ224" s="25"/>
      <c r="AK224" s="25"/>
      <c r="AL224" s="25"/>
      <c r="AM224" s="25"/>
      <c r="AN224" s="25"/>
      <c r="AO224" s="25"/>
      <c r="AP224" s="25"/>
      <c r="AQ224" s="25"/>
      <c r="AR224" s="25"/>
      <c r="AS224" s="25"/>
      <c r="AT224" s="25"/>
    </row>
    <row r="225" spans="1:46" x14ac:dyDescent="0.35">
      <c r="A225" s="23">
        <v>43189</v>
      </c>
      <c r="B225" s="26">
        <f t="shared" ca="1" si="75"/>
        <v>343.89</v>
      </c>
      <c r="C225" s="26">
        <f t="shared" ca="1" si="75"/>
        <v>394.6</v>
      </c>
      <c r="D225" s="26">
        <f t="shared" ca="1" si="75"/>
        <v>421.49</v>
      </c>
      <c r="E225" s="26">
        <f t="shared" ca="1" si="75"/>
        <v>499.59</v>
      </c>
      <c r="F225" s="26">
        <f t="shared" ca="1" si="75"/>
        <v>257.56009999999998</v>
      </c>
      <c r="G225" s="26">
        <f t="shared" ca="1" si="75"/>
        <v>322.22000000000003</v>
      </c>
      <c r="H225" s="26">
        <f t="shared" ca="1" si="75"/>
        <v>354.95</v>
      </c>
      <c r="I225" s="26">
        <f t="shared" ca="1" si="75"/>
        <v>420.76</v>
      </c>
      <c r="J225" s="26">
        <f t="shared" ca="1" si="75"/>
        <v>565.87</v>
      </c>
      <c r="K225" s="26">
        <f t="shared" ca="1" si="75"/>
        <v>1933.24</v>
      </c>
      <c r="L225" s="26">
        <f t="shared" ca="1" si="75"/>
        <v>1700.2905000000001</v>
      </c>
      <c r="M225" s="26">
        <f t="shared" ca="1" si="75"/>
        <v>4885.41</v>
      </c>
      <c r="N225" s="26">
        <f t="shared" ca="1" si="75"/>
        <v>1834.91</v>
      </c>
      <c r="O225" s="26">
        <f t="shared" ca="1" si="75"/>
        <v>3516.87</v>
      </c>
      <c r="P225" s="26">
        <f t="shared" ca="1" si="75"/>
        <v>2680.73</v>
      </c>
      <c r="Q225" s="26">
        <f t="shared" ca="1" si="77"/>
        <v>3879.03</v>
      </c>
      <c r="R225" s="26">
        <f t="shared" ca="1" si="76"/>
        <v>279.39999999999998</v>
      </c>
      <c r="S225" s="26">
        <f t="shared" ca="1" si="76"/>
        <v>335.89</v>
      </c>
      <c r="T225" s="26">
        <f t="shared" ca="1" si="70"/>
        <v>699.70899999999995</v>
      </c>
      <c r="U225" s="26">
        <f t="shared" ca="1" si="78"/>
        <v>216.10890000000001</v>
      </c>
      <c r="V225" s="26">
        <f t="shared" ca="1" si="78"/>
        <v>219.91390000000001</v>
      </c>
      <c r="W225" s="26">
        <f t="shared" ca="1" si="78"/>
        <v>223.60470000000001</v>
      </c>
      <c r="X225" s="26">
        <f t="shared" ca="1" si="78"/>
        <v>265.05939999999998</v>
      </c>
      <c r="Y225" s="26">
        <f t="shared" ca="1" si="78"/>
        <v>176.3365</v>
      </c>
      <c r="Z225" s="26">
        <f t="shared" ca="1" si="78"/>
        <v>211.02719999999999</v>
      </c>
      <c r="AA225" s="26">
        <f t="shared" ca="1" si="78"/>
        <v>242.26570000000001</v>
      </c>
      <c r="AB225" s="26">
        <f t="shared" ca="1" si="78"/>
        <v>259.70949999999999</v>
      </c>
      <c r="AC225" s="26">
        <f t="shared" ca="1" si="78"/>
        <v>301.4701</v>
      </c>
      <c r="AD225" s="26">
        <f t="shared" ca="1" si="78"/>
        <v>315.77</v>
      </c>
      <c r="AE225" s="26">
        <f t="shared" ca="1" si="73"/>
        <v>127.29</v>
      </c>
      <c r="AF225" s="26">
        <f t="shared" ca="1" si="73"/>
        <v>330.93</v>
      </c>
      <c r="AG225" s="26">
        <f t="shared" ca="1" si="73"/>
        <v>133.23220000000001</v>
      </c>
      <c r="AH225" s="26">
        <f t="shared" ca="1" si="73"/>
        <v>177.6002</v>
      </c>
      <c r="AI225" s="25"/>
      <c r="AJ225" s="25"/>
      <c r="AK225" s="25"/>
      <c r="AL225" s="25"/>
      <c r="AM225" s="25"/>
      <c r="AN225" s="25"/>
      <c r="AO225" s="25"/>
      <c r="AP225" s="25"/>
      <c r="AQ225" s="25"/>
      <c r="AR225" s="25"/>
      <c r="AS225" s="25"/>
      <c r="AT225" s="25"/>
    </row>
    <row r="226" spans="1:46" x14ac:dyDescent="0.35">
      <c r="A226" s="23">
        <v>43220</v>
      </c>
      <c r="B226" s="26">
        <f t="shared" ca="1" si="75"/>
        <v>341.58</v>
      </c>
      <c r="C226" s="26">
        <f t="shared" ca="1" si="75"/>
        <v>391.99</v>
      </c>
      <c r="D226" s="26">
        <f t="shared" ca="1" si="75"/>
        <v>417.58</v>
      </c>
      <c r="E226" s="26">
        <f t="shared" ca="1" si="75"/>
        <v>494.56</v>
      </c>
      <c r="F226" s="26">
        <f t="shared" ca="1" si="75"/>
        <v>257.29469999999998</v>
      </c>
      <c r="G226" s="26">
        <f t="shared" ca="1" si="75"/>
        <v>320.67</v>
      </c>
      <c r="H226" s="26">
        <f t="shared" ca="1" si="75"/>
        <v>352.71</v>
      </c>
      <c r="I226" s="26">
        <f t="shared" ca="1" si="75"/>
        <v>417.48</v>
      </c>
      <c r="J226" s="26">
        <f t="shared" ca="1" si="75"/>
        <v>554.92999999999995</v>
      </c>
      <c r="K226" s="26">
        <f t="shared" ca="1" si="75"/>
        <v>1945.82</v>
      </c>
      <c r="L226" s="26">
        <f t="shared" ca="1" si="75"/>
        <v>1711.0300999999999</v>
      </c>
      <c r="M226" s="26">
        <f t="shared" ca="1" si="75"/>
        <v>4933.28</v>
      </c>
      <c r="N226" s="26">
        <f t="shared" ca="1" si="75"/>
        <v>1824.27</v>
      </c>
      <c r="O226" s="26">
        <f t="shared" ca="1" si="75"/>
        <v>3448.5</v>
      </c>
      <c r="P226" s="26">
        <f t="shared" ca="1" si="75"/>
        <v>2668.8</v>
      </c>
      <c r="Q226" s="26">
        <f t="shared" ca="1" si="77"/>
        <v>3803.51</v>
      </c>
      <c r="R226" s="26">
        <f t="shared" ca="1" si="76"/>
        <v>277.45999999999998</v>
      </c>
      <c r="S226" s="26">
        <f t="shared" ca="1" si="76"/>
        <v>335.76</v>
      </c>
      <c r="T226" s="26">
        <f t="shared" ca="1" si="70"/>
        <v>701.60599999999999</v>
      </c>
      <c r="U226" s="26">
        <f t="shared" ref="U226:AD235" ca="1" si="79">IFERROR(VLOOKUP($A226,INDIRECT("EU!"&amp;U$3&amp;":"&amp;U$4),2,0),NA())</f>
        <v>214.95650000000001</v>
      </c>
      <c r="V226" s="26">
        <f t="shared" ca="1" si="79"/>
        <v>218.548</v>
      </c>
      <c r="W226" s="26">
        <f t="shared" ca="1" si="79"/>
        <v>222.79249999999999</v>
      </c>
      <c r="X226" s="26">
        <f t="shared" ca="1" si="79"/>
        <v>264.80070000000001</v>
      </c>
      <c r="Y226" s="26">
        <f t="shared" ca="1" si="79"/>
        <v>176.08279999999999</v>
      </c>
      <c r="Z226" s="26">
        <f t="shared" ca="1" si="79"/>
        <v>210.6412</v>
      </c>
      <c r="AA226" s="26">
        <f t="shared" ca="1" si="79"/>
        <v>241.7653</v>
      </c>
      <c r="AB226" s="26">
        <f t="shared" ca="1" si="79"/>
        <v>258.74599999999998</v>
      </c>
      <c r="AC226" s="26">
        <f t="shared" ca="1" si="79"/>
        <v>298.36439999999999</v>
      </c>
      <c r="AD226" s="26">
        <f t="shared" ca="1" si="79"/>
        <v>317.72000000000003</v>
      </c>
      <c r="AE226" s="26">
        <f t="shared" ref="AE226:AH245" ca="1" si="80">IFERROR(VLOOKUP($A226,INDIRECT("EM!"&amp;AE$3&amp;":"&amp;AE$4),2,0),NA())</f>
        <v>125.2</v>
      </c>
      <c r="AF226" s="26">
        <f t="shared" ca="1" si="80"/>
        <v>316.87</v>
      </c>
      <c r="AG226" s="26">
        <f t="shared" ca="1" si="80"/>
        <v>130.3998</v>
      </c>
      <c r="AH226" s="26">
        <f t="shared" ca="1" si="80"/>
        <v>173.1377</v>
      </c>
      <c r="AI226" s="25"/>
      <c r="AJ226" s="25"/>
      <c r="AK226" s="25"/>
      <c r="AL226" s="25"/>
      <c r="AM226" s="25"/>
      <c r="AN226" s="25"/>
      <c r="AO226" s="25"/>
      <c r="AP226" s="25"/>
      <c r="AQ226" s="25"/>
      <c r="AR226" s="25"/>
      <c r="AS226" s="25"/>
      <c r="AT226" s="25"/>
    </row>
    <row r="227" spans="1:46" x14ac:dyDescent="0.35">
      <c r="A227" s="23">
        <v>43251</v>
      </c>
      <c r="B227" s="26">
        <f t="shared" ca="1" si="75"/>
        <v>344.32</v>
      </c>
      <c r="C227" s="26">
        <f t="shared" ca="1" si="75"/>
        <v>394.63</v>
      </c>
      <c r="D227" s="26">
        <f t="shared" ca="1" si="75"/>
        <v>420.05</v>
      </c>
      <c r="E227" s="26">
        <f t="shared" ca="1" si="75"/>
        <v>496.3</v>
      </c>
      <c r="F227" s="26">
        <f t="shared" ca="1" si="75"/>
        <v>258.26310000000001</v>
      </c>
      <c r="G227" s="26">
        <f t="shared" ca="1" si="75"/>
        <v>322.55</v>
      </c>
      <c r="H227" s="26">
        <f t="shared" ca="1" si="75"/>
        <v>355.26</v>
      </c>
      <c r="I227" s="26">
        <f t="shared" ca="1" si="75"/>
        <v>420.83</v>
      </c>
      <c r="J227" s="26">
        <f t="shared" ca="1" si="75"/>
        <v>561.21</v>
      </c>
      <c r="K227" s="26">
        <f t="shared" ca="1" si="75"/>
        <v>1945.28</v>
      </c>
      <c r="L227" s="26">
        <f t="shared" ca="1" si="75"/>
        <v>1711.5900999999999</v>
      </c>
      <c r="M227" s="26">
        <f t="shared" ca="1" si="75"/>
        <v>4880.63</v>
      </c>
      <c r="N227" s="26">
        <f t="shared" ca="1" si="75"/>
        <v>1836.19</v>
      </c>
      <c r="O227" s="26">
        <f t="shared" ca="1" si="75"/>
        <v>3521.46</v>
      </c>
      <c r="P227" s="26">
        <f ca="1">IFERROR(VLOOKUP($A227,INDIRECT("US!"&amp;P$3&amp;":"&amp;P$4),2,0),NA())</f>
        <v>2683.53</v>
      </c>
      <c r="Q227" s="26">
        <f t="shared" ca="1" si="77"/>
        <v>3822.55</v>
      </c>
      <c r="R227" s="26">
        <f t="shared" ca="1" si="76"/>
        <v>279.69</v>
      </c>
      <c r="S227" s="26">
        <f t="shared" ca="1" si="76"/>
        <v>337.13</v>
      </c>
      <c r="T227" s="26">
        <f t="shared" ca="1" si="70"/>
        <v>702.67700000000002</v>
      </c>
      <c r="U227" s="26">
        <f t="shared" ca="1" si="79"/>
        <v>217.98920000000001</v>
      </c>
      <c r="V227" s="26">
        <f t="shared" ca="1" si="79"/>
        <v>220.82069999999999</v>
      </c>
      <c r="W227" s="26">
        <f t="shared" ca="1" si="79"/>
        <v>221.21610000000001</v>
      </c>
      <c r="X227" s="26">
        <f t="shared" ca="1" si="79"/>
        <v>255.9179</v>
      </c>
      <c r="Y227" s="26">
        <f t="shared" ca="1" si="79"/>
        <v>175.8801</v>
      </c>
      <c r="Z227" s="26">
        <f t="shared" ca="1" si="79"/>
        <v>210.09819999999999</v>
      </c>
      <c r="AA227" s="26">
        <f t="shared" ca="1" si="79"/>
        <v>240.82769999999999</v>
      </c>
      <c r="AB227" s="26">
        <f t="shared" ca="1" si="79"/>
        <v>258.05549999999999</v>
      </c>
      <c r="AC227" s="26">
        <f t="shared" ca="1" si="79"/>
        <v>298.35669999999999</v>
      </c>
      <c r="AD227" s="26">
        <f t="shared" ca="1" si="79"/>
        <v>313.17</v>
      </c>
      <c r="AE227" s="26">
        <f t="shared" ca="1" si="80"/>
        <v>122.47</v>
      </c>
      <c r="AF227" s="26">
        <f t="shared" ca="1" si="80"/>
        <v>289.49</v>
      </c>
      <c r="AG227" s="26">
        <f t="shared" ca="1" si="80"/>
        <v>125.3789</v>
      </c>
      <c r="AH227" s="26">
        <f t="shared" ca="1" si="80"/>
        <v>168.5384</v>
      </c>
      <c r="AI227" s="25"/>
      <c r="AJ227" s="25"/>
      <c r="AK227" s="25"/>
      <c r="AL227" s="25"/>
      <c r="AM227" s="25"/>
      <c r="AN227" s="25"/>
      <c r="AO227" s="25"/>
      <c r="AP227" s="25"/>
      <c r="AQ227" s="25"/>
      <c r="AR227" s="25"/>
      <c r="AS227" s="25"/>
      <c r="AT227" s="25"/>
    </row>
    <row r="228" spans="1:46" x14ac:dyDescent="0.35">
      <c r="A228" s="23">
        <v>43280</v>
      </c>
      <c r="B228" s="26">
        <f t="shared" ref="B228:Q244" ca="1" si="81">IFERROR(VLOOKUP($A228,INDIRECT("US!"&amp;B$3&amp;":"&amp;B$4),2,0),NA())</f>
        <v>344.41</v>
      </c>
      <c r="C228" s="26">
        <f t="shared" ca="1" si="81"/>
        <v>393.78</v>
      </c>
      <c r="D228" s="26">
        <f t="shared" ca="1" si="81"/>
        <v>417.89</v>
      </c>
      <c r="E228" s="26">
        <f t="shared" ca="1" si="81"/>
        <v>493.5</v>
      </c>
      <c r="F228" s="26">
        <f t="shared" ca="1" si="81"/>
        <v>258.29399999999998</v>
      </c>
      <c r="G228" s="26">
        <f t="shared" ca="1" si="81"/>
        <v>322.36</v>
      </c>
      <c r="H228" s="26">
        <f t="shared" ca="1" si="81"/>
        <v>355.02</v>
      </c>
      <c r="I228" s="26">
        <f t="shared" ca="1" si="81"/>
        <v>420.75</v>
      </c>
      <c r="J228" s="26">
        <f t="shared" ca="1" si="81"/>
        <v>557.75</v>
      </c>
      <c r="K228" s="26">
        <f t="shared" ca="1" si="81"/>
        <v>1953.09</v>
      </c>
      <c r="L228" s="26">
        <f t="shared" ca="1" si="81"/>
        <v>1718.9755</v>
      </c>
      <c r="M228" s="26">
        <f t="shared" ca="1" si="81"/>
        <v>4874.2700000000004</v>
      </c>
      <c r="N228" s="26">
        <f t="shared" ca="1" si="81"/>
        <v>1835.98</v>
      </c>
      <c r="O228" s="26">
        <f t="shared" ca="1" si="81"/>
        <v>3527.72</v>
      </c>
      <c r="P228" s="26">
        <f t="shared" ca="1" si="81"/>
        <v>2678.07</v>
      </c>
      <c r="Q228" s="26">
        <f t="shared" ca="1" si="81"/>
        <v>3769.08</v>
      </c>
      <c r="R228" s="26">
        <f t="shared" ca="1" si="76"/>
        <v>279.22000000000003</v>
      </c>
      <c r="S228" s="26">
        <f t="shared" ca="1" si="76"/>
        <v>337.28</v>
      </c>
      <c r="T228" s="26">
        <f t="shared" ca="1" si="70"/>
        <v>702.67700000000002</v>
      </c>
      <c r="U228" s="26">
        <f t="shared" ca="1" si="79"/>
        <v>217.946</v>
      </c>
      <c r="V228" s="26">
        <f t="shared" ca="1" si="79"/>
        <v>220.3031</v>
      </c>
      <c r="W228" s="26">
        <f t="shared" ca="1" si="79"/>
        <v>222.1619</v>
      </c>
      <c r="X228" s="26">
        <f t="shared" ca="1" si="79"/>
        <v>257.09829999999999</v>
      </c>
      <c r="Y228" s="26">
        <f t="shared" ca="1" si="79"/>
        <v>175.79519999999999</v>
      </c>
      <c r="Z228" s="26">
        <f t="shared" ca="1" si="79"/>
        <v>210.274</v>
      </c>
      <c r="AA228" s="26">
        <f t="shared" ca="1" si="79"/>
        <v>241.333</v>
      </c>
      <c r="AB228" s="26">
        <f t="shared" ca="1" si="79"/>
        <v>258.81779999999998</v>
      </c>
      <c r="AC228" s="26">
        <f t="shared" ca="1" si="79"/>
        <v>298.31130000000002</v>
      </c>
      <c r="AD228" s="26">
        <f t="shared" ca="1" si="79"/>
        <v>311.66000000000003</v>
      </c>
      <c r="AE228" s="26">
        <f t="shared" ca="1" si="80"/>
        <v>120.06</v>
      </c>
      <c r="AF228" s="26">
        <f t="shared" ca="1" si="80"/>
        <v>274.8</v>
      </c>
      <c r="AG228" s="26">
        <f t="shared" ca="1" si="80"/>
        <v>122.1915</v>
      </c>
      <c r="AH228" s="26">
        <f t="shared" ca="1" si="80"/>
        <v>163.86340000000001</v>
      </c>
      <c r="AI228" s="25"/>
      <c r="AJ228" s="25"/>
      <c r="AK228" s="25"/>
      <c r="AL228" s="25"/>
      <c r="AM228" s="25"/>
      <c r="AN228" s="25"/>
      <c r="AO228" s="25"/>
      <c r="AP228" s="25"/>
      <c r="AQ228" s="25"/>
      <c r="AR228" s="25"/>
      <c r="AS228" s="25"/>
      <c r="AT228" s="25"/>
    </row>
    <row r="229" spans="1:46" x14ac:dyDescent="0.35">
      <c r="A229" s="23">
        <v>43312</v>
      </c>
      <c r="B229" s="26">
        <f t="shared" ca="1" si="81"/>
        <v>343.5</v>
      </c>
      <c r="C229" s="26">
        <f t="shared" ca="1" si="81"/>
        <v>394.3</v>
      </c>
      <c r="D229" s="26">
        <f t="shared" ca="1" si="81"/>
        <v>420.64</v>
      </c>
      <c r="E229" s="26">
        <f t="shared" ca="1" si="81"/>
        <v>498.59</v>
      </c>
      <c r="F229" s="26">
        <f t="shared" ca="1" si="81"/>
        <v>258.4391</v>
      </c>
      <c r="G229" s="26">
        <f t="shared" ca="1" si="81"/>
        <v>322.19</v>
      </c>
      <c r="H229" s="26">
        <f t="shared" ca="1" si="81"/>
        <v>354.9</v>
      </c>
      <c r="I229" s="26">
        <f t="shared" ca="1" si="81"/>
        <v>420.57</v>
      </c>
      <c r="J229" s="26">
        <f t="shared" ca="1" si="81"/>
        <v>559.12</v>
      </c>
      <c r="K229" s="26">
        <f t="shared" ca="1" si="81"/>
        <v>1974.4</v>
      </c>
      <c r="L229" s="26">
        <f t="shared" ca="1" si="81"/>
        <v>1737.5410999999999</v>
      </c>
      <c r="M229" s="26">
        <f t="shared" ca="1" si="81"/>
        <v>4937.74</v>
      </c>
      <c r="N229" s="26">
        <f t="shared" ca="1" si="81"/>
        <v>1832.27</v>
      </c>
      <c r="O229" s="26">
        <f t="shared" ca="1" si="81"/>
        <v>3475.81</v>
      </c>
      <c r="P229" s="26">
        <f t="shared" ca="1" si="81"/>
        <v>2689.86</v>
      </c>
      <c r="Q229" s="26">
        <f t="shared" ref="Q229:Q259" ca="1" si="82">IFERROR(VLOOKUP($A229,INDIRECT("US!"&amp;Q$3&amp;":"&amp;Q$4),2,0),NA())</f>
        <v>3832.38</v>
      </c>
      <c r="R229" s="26">
        <f t="shared" ca="1" si="76"/>
        <v>279.14999999999998</v>
      </c>
      <c r="S229" s="26">
        <f t="shared" ca="1" si="76"/>
        <v>337.61</v>
      </c>
      <c r="T229" s="26">
        <f t="shared" ca="1" si="70"/>
        <v>704.96199999999999</v>
      </c>
      <c r="U229" s="26">
        <f t="shared" ca="1" si="79"/>
        <v>217.11179999999999</v>
      </c>
      <c r="V229" s="26">
        <f t="shared" ca="1" si="79"/>
        <v>218.82089999999999</v>
      </c>
      <c r="W229" s="26">
        <f t="shared" ca="1" si="79"/>
        <v>222.53380000000001</v>
      </c>
      <c r="X229" s="26">
        <f t="shared" ca="1" si="79"/>
        <v>257.32220000000001</v>
      </c>
      <c r="Y229" s="26">
        <f t="shared" ca="1" si="79"/>
        <v>175.68369999999999</v>
      </c>
      <c r="Z229" s="26">
        <f t="shared" ca="1" si="79"/>
        <v>210.00899999999999</v>
      </c>
      <c r="AA229" s="26">
        <f t="shared" ca="1" si="79"/>
        <v>240.95169999999999</v>
      </c>
      <c r="AB229" s="26">
        <f t="shared" ca="1" si="79"/>
        <v>258.30919999999998</v>
      </c>
      <c r="AC229" s="26">
        <f t="shared" ca="1" si="79"/>
        <v>296.12310000000002</v>
      </c>
      <c r="AD229" s="26">
        <f t="shared" ca="1" si="79"/>
        <v>316.38</v>
      </c>
      <c r="AE229" s="26">
        <f t="shared" ca="1" si="80"/>
        <v>121.23</v>
      </c>
      <c r="AF229" s="26">
        <f t="shared" ca="1" si="80"/>
        <v>282.75</v>
      </c>
      <c r="AG229" s="26">
        <f t="shared" ca="1" si="80"/>
        <v>123.69450000000001</v>
      </c>
      <c r="AH229" s="26">
        <f t="shared" ca="1" si="80"/>
        <v>166.68960000000001</v>
      </c>
      <c r="AI229" s="25"/>
      <c r="AJ229" s="25"/>
      <c r="AK229" s="25"/>
      <c r="AL229" s="25"/>
      <c r="AM229" s="25"/>
      <c r="AN229" s="25"/>
      <c r="AO229" s="25"/>
      <c r="AP229" s="25"/>
      <c r="AQ229" s="25"/>
      <c r="AR229" s="25"/>
      <c r="AS229" s="25"/>
      <c r="AT229" s="25"/>
    </row>
    <row r="230" spans="1:46" x14ac:dyDescent="0.35">
      <c r="A230" s="23">
        <v>43343</v>
      </c>
      <c r="B230" s="26">
        <f t="shared" ca="1" si="81"/>
        <v>345.88</v>
      </c>
      <c r="C230" s="26">
        <f t="shared" ca="1" si="81"/>
        <v>396.96</v>
      </c>
      <c r="D230" s="26">
        <f t="shared" ca="1" si="81"/>
        <v>423.02</v>
      </c>
      <c r="E230" s="26">
        <f t="shared" ca="1" si="81"/>
        <v>500.73</v>
      </c>
      <c r="F230" s="26">
        <f t="shared" ca="1" si="81"/>
        <v>259.35120000000001</v>
      </c>
      <c r="G230" s="26">
        <f t="shared" ca="1" si="81"/>
        <v>324.16000000000003</v>
      </c>
      <c r="H230" s="26">
        <f t="shared" ca="1" si="81"/>
        <v>357.54</v>
      </c>
      <c r="I230" s="26">
        <f t="shared" ca="1" si="81"/>
        <v>423.56</v>
      </c>
      <c r="J230" s="26">
        <f t="shared" ca="1" si="81"/>
        <v>563.87</v>
      </c>
      <c r="K230" s="26">
        <f t="shared" ca="1" si="81"/>
        <v>1988.97</v>
      </c>
      <c r="L230" s="26">
        <f t="shared" ca="1" si="81"/>
        <v>1750.0675000000001</v>
      </c>
      <c r="M230" s="26">
        <f t="shared" ca="1" si="81"/>
        <v>4989.12</v>
      </c>
      <c r="N230" s="26">
        <f t="shared" ca="1" si="81"/>
        <v>1843.26</v>
      </c>
      <c r="O230" s="26">
        <f t="shared" ca="1" si="81"/>
        <v>3530.61</v>
      </c>
      <c r="P230" s="26">
        <f t="shared" ca="1" si="81"/>
        <v>2706.25</v>
      </c>
      <c r="Q230" s="26">
        <f t="shared" ca="1" si="82"/>
        <v>3841.77</v>
      </c>
      <c r="R230" s="26">
        <f t="shared" ca="1" si="76"/>
        <v>281.89</v>
      </c>
      <c r="S230" s="26">
        <f t="shared" ca="1" si="76"/>
        <v>339.08</v>
      </c>
      <c r="T230" s="26">
        <f t="shared" ca="1" si="70"/>
        <v>706.23299999999995</v>
      </c>
      <c r="U230" s="26">
        <f t="shared" ca="1" si="79"/>
        <v>218.0865</v>
      </c>
      <c r="V230" s="26">
        <f t="shared" ca="1" si="79"/>
        <v>219.239</v>
      </c>
      <c r="W230" s="26">
        <f t="shared" ca="1" si="79"/>
        <v>222.34379999999999</v>
      </c>
      <c r="X230" s="26">
        <f t="shared" ca="1" si="79"/>
        <v>252.7296</v>
      </c>
      <c r="Y230" s="26">
        <f t="shared" ca="1" si="79"/>
        <v>175.3006</v>
      </c>
      <c r="Z230" s="26">
        <f t="shared" ca="1" si="79"/>
        <v>209.42529999999999</v>
      </c>
      <c r="AA230" s="26">
        <f t="shared" ca="1" si="79"/>
        <v>240.30529999999999</v>
      </c>
      <c r="AB230" s="26">
        <f t="shared" ca="1" si="79"/>
        <v>258.07249999999999</v>
      </c>
      <c r="AC230" s="26">
        <f t="shared" ca="1" si="79"/>
        <v>295.23649999999998</v>
      </c>
      <c r="AD230" s="26">
        <f t="shared" ca="1" si="79"/>
        <v>315.87</v>
      </c>
      <c r="AE230" s="26">
        <f t="shared" ca="1" si="80"/>
        <v>121.09</v>
      </c>
      <c r="AF230" s="26">
        <f t="shared" ca="1" si="80"/>
        <v>242.13</v>
      </c>
      <c r="AG230" s="26">
        <f t="shared" ca="1" si="80"/>
        <v>119.3177</v>
      </c>
      <c r="AH230" s="26">
        <f t="shared" ca="1" si="80"/>
        <v>164.87440000000001</v>
      </c>
      <c r="AI230" s="25"/>
      <c r="AJ230" s="25"/>
      <c r="AK230" s="25"/>
      <c r="AL230" s="25"/>
      <c r="AM230" s="25"/>
      <c r="AN230" s="25"/>
      <c r="AO230" s="25"/>
      <c r="AP230" s="25"/>
      <c r="AQ230" s="25"/>
      <c r="AR230" s="25"/>
      <c r="AS230" s="25"/>
      <c r="AT230" s="25"/>
    </row>
    <row r="231" spans="1:46" x14ac:dyDescent="0.35">
      <c r="A231" s="23">
        <v>43371</v>
      </c>
      <c r="B231" s="26">
        <f t="shared" ca="1" si="81"/>
        <v>343.22</v>
      </c>
      <c r="C231" s="26">
        <f t="shared" ca="1" si="81"/>
        <v>395.12</v>
      </c>
      <c r="D231" s="26">
        <f t="shared" ca="1" si="81"/>
        <v>420.74</v>
      </c>
      <c r="E231" s="26">
        <f t="shared" ca="1" si="81"/>
        <v>500.17</v>
      </c>
      <c r="F231" s="26">
        <f t="shared" ca="1" si="81"/>
        <v>259.16759999999999</v>
      </c>
      <c r="G231" s="26">
        <f t="shared" ca="1" si="81"/>
        <v>322.81</v>
      </c>
      <c r="H231" s="26">
        <f t="shared" ca="1" si="81"/>
        <v>355.46</v>
      </c>
      <c r="I231" s="26">
        <f t="shared" ca="1" si="81"/>
        <v>420.37</v>
      </c>
      <c r="J231" s="26">
        <f t="shared" ca="1" si="81"/>
        <v>555.14</v>
      </c>
      <c r="K231" s="26">
        <f t="shared" ca="1" si="81"/>
        <v>2000.04</v>
      </c>
      <c r="L231" s="26">
        <f t="shared" ca="1" si="81"/>
        <v>1759.6985</v>
      </c>
      <c r="M231" s="26">
        <f t="shared" ca="1" si="81"/>
        <v>5022.93</v>
      </c>
      <c r="N231" s="26">
        <f t="shared" ca="1" si="81"/>
        <v>1833.71</v>
      </c>
      <c r="O231" s="26">
        <f t="shared" ca="1" si="81"/>
        <v>3426.03</v>
      </c>
      <c r="P231" s="26">
        <f t="shared" ca="1" si="81"/>
        <v>2699.62</v>
      </c>
      <c r="Q231" s="26">
        <f t="shared" ca="1" si="82"/>
        <v>3818.86</v>
      </c>
      <c r="R231" s="26">
        <f t="shared" ca="1" si="76"/>
        <v>280.5</v>
      </c>
      <c r="S231" s="26">
        <f t="shared" ca="1" si="76"/>
        <v>338.95</v>
      </c>
      <c r="T231" s="26">
        <f t="shared" ca="1" si="70"/>
        <v>706.23299999999995</v>
      </c>
      <c r="U231" s="26">
        <f t="shared" ca="1" si="79"/>
        <v>216.90969999999999</v>
      </c>
      <c r="V231" s="26">
        <f t="shared" ca="1" si="79"/>
        <v>217.374</v>
      </c>
      <c r="W231" s="26">
        <f t="shared" ca="1" si="79"/>
        <v>221.6593</v>
      </c>
      <c r="X231" s="26">
        <f t="shared" ca="1" si="79"/>
        <v>254.72620000000001</v>
      </c>
      <c r="Y231" s="26">
        <f t="shared" ca="1" si="79"/>
        <v>175.5309</v>
      </c>
      <c r="Z231" s="26">
        <f t="shared" ca="1" si="79"/>
        <v>209.3912</v>
      </c>
      <c r="AA231" s="26">
        <f t="shared" ca="1" si="79"/>
        <v>239.7038</v>
      </c>
      <c r="AB231" s="26">
        <f t="shared" ca="1" si="79"/>
        <v>256.84500000000003</v>
      </c>
      <c r="AC231" s="26">
        <f t="shared" ca="1" si="79"/>
        <v>292.6558</v>
      </c>
      <c r="AD231" s="26">
        <f t="shared" ca="1" si="79"/>
        <v>316.86</v>
      </c>
      <c r="AE231" s="26">
        <f t="shared" ca="1" si="80"/>
        <v>121.5</v>
      </c>
      <c r="AF231" s="26">
        <f t="shared" ca="1" si="80"/>
        <v>257.25</v>
      </c>
      <c r="AG231" s="26">
        <f t="shared" ca="1" si="80"/>
        <v>121.3198</v>
      </c>
      <c r="AH231" s="26">
        <f t="shared" ca="1" si="80"/>
        <v>165.6576</v>
      </c>
      <c r="AI231" s="25"/>
      <c r="AJ231" s="25"/>
      <c r="AK231" s="25"/>
      <c r="AL231" s="25"/>
      <c r="AM231" s="25"/>
      <c r="AN231" s="25"/>
      <c r="AO231" s="25"/>
      <c r="AP231" s="25"/>
      <c r="AQ231" s="25"/>
      <c r="AR231" s="25"/>
      <c r="AS231" s="25"/>
      <c r="AT231" s="25"/>
    </row>
    <row r="232" spans="1:46" x14ac:dyDescent="0.35">
      <c r="A232" s="23">
        <v>43404</v>
      </c>
      <c r="B232" s="26">
        <f t="shared" ca="1" si="81"/>
        <v>341.41</v>
      </c>
      <c r="C232" s="26">
        <f t="shared" ca="1" si="81"/>
        <v>391.98</v>
      </c>
      <c r="D232" s="26">
        <f t="shared" ca="1" si="81"/>
        <v>415.19</v>
      </c>
      <c r="E232" s="26">
        <f t="shared" ca="1" si="81"/>
        <v>491.38</v>
      </c>
      <c r="F232" s="26">
        <f t="shared" ca="1" si="81"/>
        <v>259.44159999999999</v>
      </c>
      <c r="G232" s="26">
        <f t="shared" ca="1" si="81"/>
        <v>322.66000000000003</v>
      </c>
      <c r="H232" s="26">
        <f t="shared" ca="1" si="81"/>
        <v>354.45</v>
      </c>
      <c r="I232" s="26">
        <f t="shared" ca="1" si="81"/>
        <v>417.11</v>
      </c>
      <c r="J232" s="26">
        <f t="shared" ca="1" si="81"/>
        <v>536.82000000000005</v>
      </c>
      <c r="K232" s="26">
        <f t="shared" ca="1" si="81"/>
        <v>1968.07</v>
      </c>
      <c r="L232" s="26">
        <f t="shared" ca="1" si="81"/>
        <v>1732.4849999999999</v>
      </c>
      <c r="M232" s="26">
        <f t="shared" ca="1" si="81"/>
        <v>4892.2299999999996</v>
      </c>
      <c r="N232" s="26">
        <f t="shared" ca="1" si="81"/>
        <v>1834.38</v>
      </c>
      <c r="O232" s="26">
        <f t="shared" ca="1" si="81"/>
        <v>3321.66</v>
      </c>
      <c r="P232" s="26">
        <f t="shared" ca="1" si="81"/>
        <v>2687.55</v>
      </c>
      <c r="Q232" s="26">
        <f t="shared" ca="1" si="82"/>
        <v>3680.12</v>
      </c>
      <c r="R232" s="26">
        <f t="shared" ref="R232:S251" ca="1" si="83">IFERROR(VLOOKUP($A232,INDIRECT("US!"&amp;R$3&amp;":"&amp;R$4),2,0),NA())</f>
        <v>278.94</v>
      </c>
      <c r="S232" s="26">
        <f t="shared" ca="1" si="83"/>
        <v>339.19</v>
      </c>
      <c r="T232" s="26">
        <f t="shared" ca="1" si="70"/>
        <v>708.54100000000005</v>
      </c>
      <c r="U232" s="26">
        <f t="shared" ca="1" si="79"/>
        <v>217.61320000000001</v>
      </c>
      <c r="V232" s="26">
        <f t="shared" ca="1" si="79"/>
        <v>218.85939999999999</v>
      </c>
      <c r="W232" s="26">
        <f t="shared" ca="1" si="79"/>
        <v>221.5283</v>
      </c>
      <c r="X232" s="26">
        <f t="shared" ca="1" si="79"/>
        <v>253.0393</v>
      </c>
      <c r="Y232" s="26">
        <f t="shared" ca="1" si="79"/>
        <v>175.6729</v>
      </c>
      <c r="Z232" s="26">
        <f t="shared" ca="1" si="79"/>
        <v>209.67679999999999</v>
      </c>
      <c r="AA232" s="26">
        <f t="shared" ca="1" si="79"/>
        <v>240.0257</v>
      </c>
      <c r="AB232" s="26">
        <f t="shared" ca="1" si="79"/>
        <v>257.17219999999998</v>
      </c>
      <c r="AC232" s="26">
        <f t="shared" ca="1" si="79"/>
        <v>293.61250000000001</v>
      </c>
      <c r="AD232" s="26">
        <f t="shared" ca="1" si="79"/>
        <v>312.7</v>
      </c>
      <c r="AE232" s="26">
        <f t="shared" ca="1" si="80"/>
        <v>117.64</v>
      </c>
      <c r="AF232" s="26">
        <f t="shared" ca="1" si="80"/>
        <v>277.16000000000003</v>
      </c>
      <c r="AG232" s="26">
        <f t="shared" ca="1" si="80"/>
        <v>120.9177</v>
      </c>
      <c r="AH232" s="26">
        <f t="shared" ca="1" si="80"/>
        <v>159.69999999999999</v>
      </c>
      <c r="AI232" s="25"/>
      <c r="AJ232" s="25"/>
      <c r="AK232" s="25"/>
      <c r="AL232" s="25"/>
      <c r="AM232" s="25"/>
      <c r="AN232" s="25"/>
      <c r="AO232" s="25"/>
      <c r="AP232" s="25"/>
      <c r="AQ232" s="25"/>
      <c r="AR232" s="25"/>
      <c r="AS232" s="25"/>
      <c r="AT232" s="25"/>
    </row>
    <row r="233" spans="1:46" x14ac:dyDescent="0.35">
      <c r="A233" s="23">
        <v>43434</v>
      </c>
      <c r="B233" s="26">
        <f t="shared" ca="1" si="81"/>
        <v>344.39</v>
      </c>
      <c r="C233" s="26">
        <f t="shared" ca="1" si="81"/>
        <v>393.59</v>
      </c>
      <c r="D233" s="26">
        <f t="shared" ca="1" si="81"/>
        <v>415.29</v>
      </c>
      <c r="E233" s="26">
        <f t="shared" ca="1" si="81"/>
        <v>489.45</v>
      </c>
      <c r="F233" s="26">
        <f t="shared" ca="1" si="81"/>
        <v>260.20389999999998</v>
      </c>
      <c r="G233" s="26">
        <f t="shared" ca="1" si="81"/>
        <v>324.27</v>
      </c>
      <c r="H233" s="26">
        <f t="shared" ca="1" si="81"/>
        <v>356.89</v>
      </c>
      <c r="I233" s="26">
        <f t="shared" ca="1" si="81"/>
        <v>420.54</v>
      </c>
      <c r="J233" s="26">
        <f t="shared" ca="1" si="81"/>
        <v>540.29</v>
      </c>
      <c r="K233" s="26">
        <f t="shared" ca="1" si="81"/>
        <v>1951.14</v>
      </c>
      <c r="L233" s="26">
        <f t="shared" ca="1" si="81"/>
        <v>1719.3379</v>
      </c>
      <c r="M233" s="26">
        <f t="shared" ca="1" si="81"/>
        <v>4758.08</v>
      </c>
      <c r="N233" s="26">
        <f t="shared" ca="1" si="81"/>
        <v>1847.08</v>
      </c>
      <c r="O233" s="26">
        <f t="shared" ca="1" si="81"/>
        <v>3384.52</v>
      </c>
      <c r="P233" s="26">
        <f t="shared" ca="1" si="81"/>
        <v>2687.2</v>
      </c>
      <c r="Q233" s="26">
        <f t="shared" ca="1" si="82"/>
        <v>3661.54</v>
      </c>
      <c r="R233" s="26">
        <f t="shared" ca="1" si="83"/>
        <v>280.79000000000002</v>
      </c>
      <c r="S233" s="26">
        <f t="shared" ca="1" si="83"/>
        <v>340.48</v>
      </c>
      <c r="T233" s="26">
        <f t="shared" ca="1" si="70"/>
        <v>709.995</v>
      </c>
      <c r="U233" s="26">
        <f t="shared" ca="1" si="79"/>
        <v>218.32490000000001</v>
      </c>
      <c r="V233" s="26">
        <f t="shared" ca="1" si="79"/>
        <v>218.2448</v>
      </c>
      <c r="W233" s="26">
        <f t="shared" ca="1" si="79"/>
        <v>221.19829999999999</v>
      </c>
      <c r="X233" s="26">
        <f t="shared" ca="1" si="79"/>
        <v>253.80510000000001</v>
      </c>
      <c r="Y233" s="26">
        <f t="shared" ca="1" si="79"/>
        <v>175.75720000000001</v>
      </c>
      <c r="Z233" s="26">
        <f t="shared" ca="1" si="79"/>
        <v>210.0061</v>
      </c>
      <c r="AA233" s="26">
        <f t="shared" ca="1" si="79"/>
        <v>240.6354</v>
      </c>
      <c r="AB233" s="26">
        <f t="shared" ca="1" si="79"/>
        <v>258.18110000000001</v>
      </c>
      <c r="AC233" s="26">
        <f t="shared" ca="1" si="79"/>
        <v>292.16180000000003</v>
      </c>
      <c r="AD233" s="26">
        <f t="shared" ca="1" si="79"/>
        <v>306.3</v>
      </c>
      <c r="AE233" s="26">
        <f t="shared" ca="1" si="80"/>
        <v>120.31</v>
      </c>
      <c r="AF233" s="26">
        <f t="shared" ca="1" si="80"/>
        <v>283.41000000000003</v>
      </c>
      <c r="AG233" s="26">
        <f t="shared" ca="1" si="80"/>
        <v>122.78740000000001</v>
      </c>
      <c r="AH233" s="26">
        <f t="shared" ca="1" si="80"/>
        <v>166.65770000000001</v>
      </c>
      <c r="AI233" s="25"/>
      <c r="AJ233" s="25"/>
      <c r="AK233" s="25"/>
      <c r="AL233" s="25"/>
      <c r="AM233" s="25"/>
      <c r="AN233" s="25"/>
      <c r="AO233" s="25"/>
      <c r="AP233" s="25"/>
      <c r="AQ233" s="25"/>
      <c r="AR233" s="25"/>
      <c r="AS233" s="25"/>
      <c r="AT233" s="25"/>
    </row>
    <row r="234" spans="1:46" x14ac:dyDescent="0.35">
      <c r="A234" s="23">
        <v>43465</v>
      </c>
      <c r="B234" s="26">
        <f t="shared" ca="1" si="81"/>
        <v>351.18</v>
      </c>
      <c r="C234" s="26">
        <f t="shared" ca="1" si="81"/>
        <v>400.37</v>
      </c>
      <c r="D234" s="26">
        <f t="shared" ca="1" si="81"/>
        <v>422.21</v>
      </c>
      <c r="E234" s="26">
        <f t="shared" ca="1" si="81"/>
        <v>495.69</v>
      </c>
      <c r="F234" s="26">
        <f t="shared" ca="1" si="81"/>
        <v>262.22620000000001</v>
      </c>
      <c r="G234" s="26">
        <f t="shared" ca="1" si="81"/>
        <v>328.74</v>
      </c>
      <c r="H234" s="26">
        <f t="shared" ca="1" si="81"/>
        <v>362.54</v>
      </c>
      <c r="I234" s="26">
        <f t="shared" ca="1" si="81"/>
        <v>429.17</v>
      </c>
      <c r="J234" s="26">
        <f t="shared" ca="1" si="81"/>
        <v>560.13</v>
      </c>
      <c r="K234" s="26">
        <f t="shared" ca="1" si="81"/>
        <v>1909.36</v>
      </c>
      <c r="L234" s="26">
        <f t="shared" ca="1" si="81"/>
        <v>1682.9589000000001</v>
      </c>
      <c r="M234" s="26">
        <f t="shared" ca="1" si="81"/>
        <v>4631.58</v>
      </c>
      <c r="N234" s="26">
        <f t="shared" ca="1" si="81"/>
        <v>1874.81</v>
      </c>
      <c r="O234" s="26">
        <f t="shared" ca="1" si="81"/>
        <v>3569.7</v>
      </c>
      <c r="P234" s="26">
        <f t="shared" ca="1" si="81"/>
        <v>2715.28</v>
      </c>
      <c r="Q234" s="26">
        <f t="shared" ca="1" si="82"/>
        <v>3750.01</v>
      </c>
      <c r="R234" s="26">
        <f t="shared" ca="1" si="83"/>
        <v>285.33</v>
      </c>
      <c r="S234" s="26">
        <f t="shared" ca="1" si="83"/>
        <v>343.17</v>
      </c>
      <c r="T234" s="26">
        <f t="shared" ca="1" si="70"/>
        <v>711.30200000000002</v>
      </c>
      <c r="U234" s="26">
        <f t="shared" ca="1" si="79"/>
        <v>219.4358</v>
      </c>
      <c r="V234" s="26">
        <f t="shared" ca="1" si="79"/>
        <v>219.22030000000001</v>
      </c>
      <c r="W234" s="26">
        <f t="shared" ca="1" si="79"/>
        <v>222.1985</v>
      </c>
      <c r="X234" s="26">
        <f t="shared" ca="1" si="79"/>
        <v>257.541</v>
      </c>
      <c r="Y234" s="26">
        <f t="shared" ca="1" si="79"/>
        <v>175.84889999999999</v>
      </c>
      <c r="Z234" s="26">
        <f t="shared" ca="1" si="79"/>
        <v>210.64250000000001</v>
      </c>
      <c r="AA234" s="26">
        <f t="shared" ca="1" si="79"/>
        <v>241.63390000000001</v>
      </c>
      <c r="AB234" s="26">
        <f t="shared" ca="1" si="79"/>
        <v>259.78739999999999</v>
      </c>
      <c r="AC234" s="26">
        <f t="shared" ca="1" si="79"/>
        <v>297.3</v>
      </c>
      <c r="AD234" s="26">
        <f t="shared" ca="1" si="79"/>
        <v>305.26</v>
      </c>
      <c r="AE234" s="26">
        <f t="shared" ca="1" si="80"/>
        <v>122.33</v>
      </c>
      <c r="AF234" s="26">
        <f t="shared" ca="1" si="80"/>
        <v>284.19</v>
      </c>
      <c r="AG234" s="26">
        <f t="shared" ca="1" si="80"/>
        <v>124.3488</v>
      </c>
      <c r="AH234" s="26">
        <f t="shared" ca="1" si="80"/>
        <v>169.67410000000001</v>
      </c>
      <c r="AI234" s="25"/>
      <c r="AJ234" s="25"/>
      <c r="AK234" s="25"/>
      <c r="AL234" s="25"/>
      <c r="AM234" s="25"/>
      <c r="AN234" s="25"/>
      <c r="AO234" s="25"/>
      <c r="AP234" s="25"/>
      <c r="AQ234" s="25"/>
      <c r="AR234" s="25"/>
      <c r="AS234" s="25"/>
      <c r="AT234" s="25"/>
    </row>
    <row r="235" spans="1:46" x14ac:dyDescent="0.35">
      <c r="A235" s="23">
        <v>43496</v>
      </c>
      <c r="B235" s="26">
        <f t="shared" ca="1" si="81"/>
        <v>353.35</v>
      </c>
      <c r="C235" s="26">
        <f t="shared" ca="1" si="81"/>
        <v>405.51</v>
      </c>
      <c r="D235" s="26">
        <f t="shared" ca="1" si="81"/>
        <v>431.18</v>
      </c>
      <c r="E235" s="26">
        <f t="shared" ca="1" si="81"/>
        <v>508.58</v>
      </c>
      <c r="F235" s="26">
        <f t="shared" ca="1" si="81"/>
        <v>263.26670000000001</v>
      </c>
      <c r="G235" s="26">
        <f t="shared" ca="1" si="81"/>
        <v>331.26</v>
      </c>
      <c r="H235" s="26">
        <f t="shared" ca="1" si="81"/>
        <v>366.3</v>
      </c>
      <c r="I235" s="26">
        <f t="shared" ca="1" si="81"/>
        <v>434.07</v>
      </c>
      <c r="J235" s="26">
        <f t="shared" ca="1" si="81"/>
        <v>572.64</v>
      </c>
      <c r="K235" s="26">
        <f t="shared" ca="1" si="81"/>
        <v>1995.67</v>
      </c>
      <c r="L235" s="26">
        <f t="shared" ca="1" si="81"/>
        <v>1757.8630000000001</v>
      </c>
      <c r="M235" s="26">
        <f t="shared" ca="1" si="81"/>
        <v>4907.8500000000004</v>
      </c>
      <c r="N235" s="26">
        <f t="shared" ca="1" si="81"/>
        <v>1882.86</v>
      </c>
      <c r="O235" s="26">
        <f t="shared" ca="1" si="81"/>
        <v>3593.66</v>
      </c>
      <c r="P235" s="26">
        <f t="shared" ca="1" si="81"/>
        <v>2763.81</v>
      </c>
      <c r="Q235" s="26">
        <f t="shared" ca="1" si="82"/>
        <v>3884.7</v>
      </c>
      <c r="R235" s="26">
        <f t="shared" ca="1" si="83"/>
        <v>288.32</v>
      </c>
      <c r="S235" s="26">
        <f t="shared" ca="1" si="83"/>
        <v>344.78</v>
      </c>
      <c r="T235" s="26">
        <f t="shared" ca="1" si="70"/>
        <v>712.70399999999995</v>
      </c>
      <c r="U235" s="26">
        <f t="shared" ca="1" si="79"/>
        <v>220.6397</v>
      </c>
      <c r="V235" s="26">
        <f t="shared" ca="1" si="79"/>
        <v>223.33109999999999</v>
      </c>
      <c r="W235" s="26">
        <f t="shared" ca="1" si="79"/>
        <v>225.31139999999999</v>
      </c>
      <c r="X235" s="26">
        <f t="shared" ca="1" si="79"/>
        <v>261.69619999999998</v>
      </c>
      <c r="Y235" s="26">
        <f t="shared" ca="1" si="79"/>
        <v>176.42760000000001</v>
      </c>
      <c r="Z235" s="26">
        <f t="shared" ca="1" si="79"/>
        <v>211.9682</v>
      </c>
      <c r="AA235" s="26">
        <f t="shared" ca="1" si="79"/>
        <v>244.33799999999999</v>
      </c>
      <c r="AB235" s="26">
        <f t="shared" ca="1" si="79"/>
        <v>264.02800000000002</v>
      </c>
      <c r="AC235" s="26">
        <f t="shared" ca="1" si="79"/>
        <v>306.20589999999999</v>
      </c>
      <c r="AD235" s="26">
        <f t="shared" ca="1" si="79"/>
        <v>311.79000000000002</v>
      </c>
      <c r="AE235" s="26">
        <f t="shared" ca="1" si="80"/>
        <v>125.2</v>
      </c>
      <c r="AF235" s="26">
        <f t="shared" ca="1" si="80"/>
        <v>310.58999999999997</v>
      </c>
      <c r="AG235" s="26">
        <f t="shared" ca="1" si="80"/>
        <v>128.9836</v>
      </c>
      <c r="AH235" s="26">
        <f t="shared" ca="1" si="80"/>
        <v>175.55529999999999</v>
      </c>
      <c r="AI235" s="25"/>
      <c r="AJ235" s="25"/>
      <c r="AK235" s="25"/>
      <c r="AL235" s="25"/>
      <c r="AM235" s="25"/>
      <c r="AN235" s="25"/>
      <c r="AO235" s="25"/>
      <c r="AP235" s="25"/>
      <c r="AQ235" s="25"/>
      <c r="AR235" s="25"/>
      <c r="AS235" s="25"/>
      <c r="AT235" s="25"/>
    </row>
    <row r="236" spans="1:46" x14ac:dyDescent="0.35">
      <c r="A236" s="23">
        <v>43524</v>
      </c>
      <c r="B236" s="26">
        <f t="shared" ca="1" si="81"/>
        <v>352.74</v>
      </c>
      <c r="C236" s="26">
        <f t="shared" ca="1" si="81"/>
        <v>405.76</v>
      </c>
      <c r="D236" s="26">
        <f t="shared" ca="1" si="81"/>
        <v>431.75</v>
      </c>
      <c r="E236" s="26">
        <f t="shared" ca="1" si="81"/>
        <v>510.52</v>
      </c>
      <c r="F236" s="26">
        <f t="shared" ca="1" si="81"/>
        <v>263.67899999999997</v>
      </c>
      <c r="G236" s="26">
        <f t="shared" ca="1" si="81"/>
        <v>331.55</v>
      </c>
      <c r="H236" s="26">
        <f t="shared" ca="1" si="81"/>
        <v>366.29</v>
      </c>
      <c r="I236" s="26">
        <f t="shared" ca="1" si="81"/>
        <v>433.71</v>
      </c>
      <c r="J236" s="26">
        <f t="shared" ca="1" si="81"/>
        <v>569.49</v>
      </c>
      <c r="K236" s="26">
        <f t="shared" ca="1" si="81"/>
        <v>2028.86</v>
      </c>
      <c r="L236" s="26">
        <f t="shared" ca="1" si="81"/>
        <v>1786.32</v>
      </c>
      <c r="M236" s="26">
        <f t="shared" ca="1" si="81"/>
        <v>5032.43</v>
      </c>
      <c r="N236" s="26">
        <f t="shared" ca="1" si="81"/>
        <v>1881.44</v>
      </c>
      <c r="O236" s="26">
        <f t="shared" ca="1" si="81"/>
        <v>3549.74</v>
      </c>
      <c r="P236" s="26">
        <f t="shared" ca="1" si="81"/>
        <v>2774.05</v>
      </c>
      <c r="Q236" s="26">
        <f t="shared" ca="1" si="82"/>
        <v>3880.36</v>
      </c>
      <c r="R236" s="26">
        <f t="shared" ca="1" si="83"/>
        <v>289.5</v>
      </c>
      <c r="S236" s="26">
        <f t="shared" ca="1" si="83"/>
        <v>345.76</v>
      </c>
      <c r="T236" s="26">
        <f t="shared" ca="1" si="70"/>
        <v>713.97299999999996</v>
      </c>
      <c r="U236" s="26">
        <f t="shared" ref="U236:AD245" ca="1" si="84">IFERROR(VLOOKUP($A236,INDIRECT("EU!"&amp;U$3&amp;":"&amp;U$4),2,0),NA())</f>
        <v>220.3065</v>
      </c>
      <c r="V236" s="26">
        <f t="shared" ca="1" si="84"/>
        <v>223.834</v>
      </c>
      <c r="W236" s="26">
        <f t="shared" ca="1" si="84"/>
        <v>226.08609999999999</v>
      </c>
      <c r="X236" s="26">
        <f t="shared" ca="1" si="84"/>
        <v>261.70690000000002</v>
      </c>
      <c r="Y236" s="26">
        <f t="shared" ca="1" si="84"/>
        <v>176.72649999999999</v>
      </c>
      <c r="Z236" s="26">
        <f t="shared" ca="1" si="84"/>
        <v>212.3837</v>
      </c>
      <c r="AA236" s="26">
        <f t="shared" ca="1" si="84"/>
        <v>245.0402</v>
      </c>
      <c r="AB236" s="26">
        <f t="shared" ca="1" si="84"/>
        <v>264.75380000000001</v>
      </c>
      <c r="AC236" s="26">
        <f t="shared" ca="1" si="84"/>
        <v>305.45420000000001</v>
      </c>
      <c r="AD236" s="26">
        <f t="shared" ca="1" si="84"/>
        <v>317.81</v>
      </c>
      <c r="AE236" s="26">
        <f t="shared" ca="1" si="80"/>
        <v>124.95</v>
      </c>
      <c r="AF236" s="26">
        <f t="shared" ca="1" si="80"/>
        <v>299.02999999999997</v>
      </c>
      <c r="AG236" s="26">
        <f t="shared" ca="1" si="80"/>
        <v>127.88290000000001</v>
      </c>
      <c r="AH236" s="26">
        <f t="shared" ca="1" si="80"/>
        <v>174.04140000000001</v>
      </c>
      <c r="AI236" s="25"/>
      <c r="AJ236" s="25"/>
      <c r="AK236" s="25"/>
      <c r="AL236" s="25"/>
      <c r="AM236" s="25"/>
      <c r="AN236" s="25"/>
      <c r="AO236" s="25"/>
      <c r="AP236" s="25"/>
      <c r="AQ236" s="25"/>
      <c r="AR236" s="25"/>
      <c r="AS236" s="25"/>
      <c r="AT236" s="25"/>
    </row>
    <row r="237" spans="1:46" x14ac:dyDescent="0.35">
      <c r="A237" s="23">
        <v>43553</v>
      </c>
      <c r="B237" s="26">
        <f t="shared" ca="1" si="81"/>
        <v>358.75</v>
      </c>
      <c r="C237" s="26">
        <f t="shared" ca="1" si="81"/>
        <v>413.88</v>
      </c>
      <c r="D237" s="26">
        <f t="shared" ca="1" si="81"/>
        <v>441.79</v>
      </c>
      <c r="E237" s="26">
        <f t="shared" ca="1" si="81"/>
        <v>524.54</v>
      </c>
      <c r="F237" s="26">
        <f t="shared" ca="1" si="81"/>
        <v>265.41550000000001</v>
      </c>
      <c r="G237" s="26">
        <f t="shared" ca="1" si="81"/>
        <v>335.77</v>
      </c>
      <c r="H237" s="26">
        <f t="shared" ca="1" si="81"/>
        <v>371.94</v>
      </c>
      <c r="I237" s="26">
        <f t="shared" ca="1" si="81"/>
        <v>442.41</v>
      </c>
      <c r="J237" s="26">
        <f t="shared" ca="1" si="81"/>
        <v>596.24</v>
      </c>
      <c r="K237" s="26">
        <f t="shared" ca="1" si="81"/>
        <v>2047.94</v>
      </c>
      <c r="L237" s="26">
        <f t="shared" ca="1" si="81"/>
        <v>1802.826</v>
      </c>
      <c r="M237" s="26">
        <f t="shared" ca="1" si="81"/>
        <v>5097.88</v>
      </c>
      <c r="N237" s="26">
        <f t="shared" ca="1" si="81"/>
        <v>1904.59</v>
      </c>
      <c r="O237" s="26">
        <f t="shared" ca="1" si="81"/>
        <v>3736.29</v>
      </c>
      <c r="P237" s="26">
        <f t="shared" ca="1" si="81"/>
        <v>2819.13</v>
      </c>
      <c r="Q237" s="26">
        <f t="shared" ca="1" si="82"/>
        <v>4048.87</v>
      </c>
      <c r="R237" s="26">
        <f t="shared" ca="1" si="83"/>
        <v>294.57</v>
      </c>
      <c r="S237" s="26">
        <f t="shared" ca="1" si="83"/>
        <v>348.25</v>
      </c>
      <c r="T237" s="26">
        <f t="shared" ca="1" si="70"/>
        <v>713.97299999999996</v>
      </c>
      <c r="U237" s="26">
        <f t="shared" ca="1" si="84"/>
        <v>223.64699999999999</v>
      </c>
      <c r="V237" s="26">
        <f t="shared" ca="1" si="84"/>
        <v>228.7062</v>
      </c>
      <c r="W237" s="26">
        <f t="shared" ca="1" si="84"/>
        <v>229.2825</v>
      </c>
      <c r="X237" s="26">
        <f t="shared" ca="1" si="84"/>
        <v>265.7792</v>
      </c>
      <c r="Y237" s="26">
        <f t="shared" ca="1" si="84"/>
        <v>177.1207</v>
      </c>
      <c r="Z237" s="26">
        <f t="shared" ca="1" si="84"/>
        <v>213.86519999999999</v>
      </c>
      <c r="AA237" s="26">
        <f t="shared" ca="1" si="84"/>
        <v>248.09880000000001</v>
      </c>
      <c r="AB237" s="26">
        <f t="shared" ca="1" si="84"/>
        <v>269.99720000000002</v>
      </c>
      <c r="AC237" s="26">
        <f t="shared" ca="1" si="84"/>
        <v>317.6026</v>
      </c>
      <c r="AD237" s="26">
        <f t="shared" ca="1" si="84"/>
        <v>321.33999999999997</v>
      </c>
      <c r="AE237" s="26">
        <f t="shared" ca="1" si="80"/>
        <v>125.49</v>
      </c>
      <c r="AF237" s="26">
        <f t="shared" ca="1" si="80"/>
        <v>286.38</v>
      </c>
      <c r="AG237" s="26">
        <f t="shared" ca="1" si="80"/>
        <v>126.47499999999999</v>
      </c>
      <c r="AH237" s="26">
        <f t="shared" ca="1" si="80"/>
        <v>176.54810000000001</v>
      </c>
      <c r="AI237" s="25"/>
      <c r="AJ237" s="25"/>
      <c r="AK237" s="25"/>
      <c r="AL237" s="25"/>
      <c r="AM237" s="25"/>
      <c r="AN237" s="25"/>
      <c r="AO237" s="25"/>
      <c r="AP237" s="25"/>
      <c r="AQ237" s="25"/>
      <c r="AR237" s="25"/>
      <c r="AS237" s="25"/>
      <c r="AT237" s="25"/>
    </row>
    <row r="238" spans="1:46" x14ac:dyDescent="0.35">
      <c r="A238" s="23">
        <v>43585</v>
      </c>
      <c r="B238" s="26">
        <f t="shared" ca="1" si="81"/>
        <v>358.16</v>
      </c>
      <c r="C238" s="26">
        <f t="shared" ca="1" si="81"/>
        <v>414.01</v>
      </c>
      <c r="D238" s="26">
        <f t="shared" ca="1" si="81"/>
        <v>442.88</v>
      </c>
      <c r="E238" s="26">
        <f t="shared" ca="1" si="81"/>
        <v>529.05999999999995</v>
      </c>
      <c r="F238" s="26">
        <f t="shared" ca="1" si="81"/>
        <v>266.01159999999999</v>
      </c>
      <c r="G238" s="26">
        <f t="shared" ca="1" si="81"/>
        <v>336.25</v>
      </c>
      <c r="H238" s="26">
        <f t="shared" ca="1" si="81"/>
        <v>372.31</v>
      </c>
      <c r="I238" s="26">
        <f t="shared" ca="1" si="81"/>
        <v>442.18</v>
      </c>
      <c r="J238" s="26">
        <f t="shared" ca="1" si="81"/>
        <v>593.83000000000004</v>
      </c>
      <c r="K238" s="26">
        <f t="shared" ca="1" si="81"/>
        <v>2077.06</v>
      </c>
      <c r="L238" s="26">
        <f t="shared" ca="1" si="81"/>
        <v>1827.3789999999999</v>
      </c>
      <c r="M238" s="26">
        <f t="shared" ca="1" si="81"/>
        <v>5234.7</v>
      </c>
      <c r="N238" s="26">
        <f t="shared" ca="1" si="81"/>
        <v>1905.4</v>
      </c>
      <c r="O238" s="26">
        <f t="shared" ca="1" si="81"/>
        <v>3669.4</v>
      </c>
      <c r="P238" s="26">
        <f t="shared" ca="1" si="81"/>
        <v>2832.6</v>
      </c>
      <c r="Q238" s="26">
        <f t="shared" ca="1" si="82"/>
        <v>4076.2</v>
      </c>
      <c r="R238" s="26">
        <f t="shared" ca="1" si="83"/>
        <v>295.2</v>
      </c>
      <c r="S238" s="26">
        <f t="shared" ca="1" si="83"/>
        <v>349.17</v>
      </c>
      <c r="T238" s="26">
        <f t="shared" ca="1" si="70"/>
        <v>716.91300000000001</v>
      </c>
      <c r="U238" s="26">
        <f t="shared" ca="1" si="84"/>
        <v>222.43879999999999</v>
      </c>
      <c r="V238" s="26">
        <f t="shared" ca="1" si="84"/>
        <v>227.28440000000001</v>
      </c>
      <c r="W238" s="26">
        <f t="shared" ca="1" si="84"/>
        <v>230.25229999999999</v>
      </c>
      <c r="X238" s="26">
        <f t="shared" ca="1" si="84"/>
        <v>267.69290000000001</v>
      </c>
      <c r="Y238" s="26">
        <f t="shared" ca="1" si="84"/>
        <v>177.04390000000001</v>
      </c>
      <c r="Z238" s="26">
        <f t="shared" ca="1" si="84"/>
        <v>213.98820000000001</v>
      </c>
      <c r="AA238" s="26">
        <f t="shared" ca="1" si="84"/>
        <v>248.5136</v>
      </c>
      <c r="AB238" s="26">
        <f t="shared" ca="1" si="84"/>
        <v>270.20699999999999</v>
      </c>
      <c r="AC238" s="26">
        <f t="shared" ca="1" si="84"/>
        <v>315.60719999999998</v>
      </c>
      <c r="AD238" s="26">
        <f t="shared" ca="1" si="84"/>
        <v>325.58</v>
      </c>
      <c r="AE238" s="26">
        <f t="shared" ca="1" si="80"/>
        <v>124.29</v>
      </c>
      <c r="AF238" s="26">
        <f t="shared" ca="1" si="80"/>
        <v>283.86</v>
      </c>
      <c r="AG238" s="26">
        <f t="shared" ca="1" si="80"/>
        <v>125.3706</v>
      </c>
      <c r="AH238" s="26">
        <f t="shared" ca="1" si="80"/>
        <v>174.82220000000001</v>
      </c>
      <c r="AI238" s="25"/>
      <c r="AJ238" s="25"/>
      <c r="AK238" s="25"/>
      <c r="AL238" s="25"/>
      <c r="AM238" s="25"/>
      <c r="AN238" s="25"/>
      <c r="AO238" s="25"/>
      <c r="AP238" s="25"/>
      <c r="AQ238" s="25"/>
      <c r="AR238" s="25"/>
      <c r="AS238" s="25"/>
      <c r="AT238" s="25"/>
    </row>
    <row r="239" spans="1:46" x14ac:dyDescent="0.35">
      <c r="A239" s="23">
        <v>43616</v>
      </c>
      <c r="B239" s="26">
        <f t="shared" ca="1" si="81"/>
        <v>364.95</v>
      </c>
      <c r="C239" s="26">
        <f t="shared" ca="1" si="81"/>
        <v>421.46</v>
      </c>
      <c r="D239" s="26">
        <f t="shared" ca="1" si="81"/>
        <v>450.42</v>
      </c>
      <c r="E239" s="26">
        <f t="shared" ca="1" si="81"/>
        <v>535.36</v>
      </c>
      <c r="F239" s="26">
        <f t="shared" ca="1" si="81"/>
        <v>267.87939999999998</v>
      </c>
      <c r="G239" s="26">
        <f t="shared" ca="1" si="81"/>
        <v>340.36</v>
      </c>
      <c r="H239" s="26">
        <f t="shared" ca="1" si="81"/>
        <v>377.63</v>
      </c>
      <c r="I239" s="26">
        <f t="shared" ca="1" si="81"/>
        <v>450.58</v>
      </c>
      <c r="J239" s="26">
        <f t="shared" ca="1" si="81"/>
        <v>618.35</v>
      </c>
      <c r="K239" s="26">
        <f t="shared" ca="1" si="81"/>
        <v>2052.37</v>
      </c>
      <c r="L239" s="26">
        <f t="shared" ca="1" si="81"/>
        <v>1806.0709999999999</v>
      </c>
      <c r="M239" s="26">
        <f t="shared" ca="1" si="81"/>
        <v>5148.6899999999996</v>
      </c>
      <c r="N239" s="26">
        <f t="shared" ca="1" si="81"/>
        <v>1933.54</v>
      </c>
      <c r="O239" s="26">
        <f t="shared" ca="1" si="81"/>
        <v>3909.5</v>
      </c>
      <c r="P239" s="26">
        <f t="shared" ca="1" si="81"/>
        <v>2861.3</v>
      </c>
      <c r="Q239" s="26">
        <f t="shared" ca="1" si="82"/>
        <v>4169.76</v>
      </c>
      <c r="R239" s="26">
        <f t="shared" ca="1" si="83"/>
        <v>301.22000000000003</v>
      </c>
      <c r="S239" s="26">
        <f t="shared" ca="1" si="83"/>
        <v>352.57</v>
      </c>
      <c r="T239" s="26">
        <f t="shared" ca="1" si="70"/>
        <v>718.54899999999998</v>
      </c>
      <c r="U239" s="26">
        <f t="shared" ca="1" si="84"/>
        <v>225.05799999999999</v>
      </c>
      <c r="V239" s="26">
        <f t="shared" ca="1" si="84"/>
        <v>229.16200000000001</v>
      </c>
      <c r="W239" s="26">
        <f t="shared" ca="1" si="84"/>
        <v>232.19669999999999</v>
      </c>
      <c r="X239" s="26">
        <f t="shared" ca="1" si="84"/>
        <v>266.85300000000001</v>
      </c>
      <c r="Y239" s="26">
        <f t="shared" ca="1" si="84"/>
        <v>176.65639999999999</v>
      </c>
      <c r="Z239" s="26">
        <f t="shared" ca="1" si="84"/>
        <v>214.04140000000001</v>
      </c>
      <c r="AA239" s="26">
        <f t="shared" ca="1" si="84"/>
        <v>249.22049999999999</v>
      </c>
      <c r="AB239" s="26">
        <f t="shared" ca="1" si="84"/>
        <v>272.47820000000002</v>
      </c>
      <c r="AC239" s="26">
        <f t="shared" ca="1" si="84"/>
        <v>321.7552</v>
      </c>
      <c r="AD239" s="26">
        <f t="shared" ca="1" si="84"/>
        <v>321.17</v>
      </c>
      <c r="AE239" s="26">
        <f t="shared" ca="1" si="80"/>
        <v>123.88</v>
      </c>
      <c r="AF239" s="26">
        <f t="shared" ca="1" si="80"/>
        <v>289.23</v>
      </c>
      <c r="AG239" s="26">
        <f t="shared" ca="1" si="80"/>
        <v>125.28740000000001</v>
      </c>
      <c r="AH239" s="26">
        <f t="shared" ca="1" si="80"/>
        <v>175.5341</v>
      </c>
      <c r="AI239" s="25"/>
      <c r="AJ239" s="25"/>
      <c r="AK239" s="25"/>
      <c r="AL239" s="25"/>
      <c r="AM239" s="25"/>
      <c r="AN239" s="25"/>
      <c r="AO239" s="25"/>
      <c r="AP239" s="25"/>
      <c r="AQ239" s="25"/>
      <c r="AR239" s="25"/>
      <c r="AS239" s="25"/>
      <c r="AT239" s="25"/>
    </row>
    <row r="240" spans="1:46" x14ac:dyDescent="0.35">
      <c r="A240" s="23">
        <v>43644</v>
      </c>
      <c r="B240" s="26">
        <f t="shared" ca="1" si="81"/>
        <v>368.05</v>
      </c>
      <c r="C240" s="26">
        <f t="shared" ca="1" si="81"/>
        <v>427.43</v>
      </c>
      <c r="D240" s="26">
        <f t="shared" ca="1" si="81"/>
        <v>460.15</v>
      </c>
      <c r="E240" s="26">
        <f t="shared" ca="1" si="81"/>
        <v>549.70000000000005</v>
      </c>
      <c r="F240" s="26">
        <f t="shared" ca="1" si="81"/>
        <v>269.3603</v>
      </c>
      <c r="G240" s="26">
        <f t="shared" ca="1" si="81"/>
        <v>343.32</v>
      </c>
      <c r="H240" s="26">
        <f t="shared" ca="1" si="81"/>
        <v>381.51</v>
      </c>
      <c r="I240" s="26">
        <f t="shared" ca="1" si="81"/>
        <v>458.52</v>
      </c>
      <c r="J240" s="26">
        <f t="shared" ca="1" si="81"/>
        <v>635.5</v>
      </c>
      <c r="K240" s="26">
        <f t="shared" ca="1" si="81"/>
        <v>2099.15</v>
      </c>
      <c r="L240" s="26">
        <f t="shared" ca="1" si="81"/>
        <v>1846.136</v>
      </c>
      <c r="M240" s="26">
        <f t="shared" ca="1" si="81"/>
        <v>5331.54</v>
      </c>
      <c r="N240" s="26">
        <f t="shared" ca="1" si="81"/>
        <v>1949.63</v>
      </c>
      <c r="O240" s="26">
        <f t="shared" ca="1" si="81"/>
        <v>3961.7</v>
      </c>
      <c r="P240" s="26">
        <f t="shared" ca="1" si="81"/>
        <v>2907.5</v>
      </c>
      <c r="Q240" s="26">
        <f t="shared" ca="1" si="82"/>
        <v>4341.5200000000004</v>
      </c>
      <c r="R240" s="26">
        <f t="shared" ca="1" si="83"/>
        <v>304.22000000000003</v>
      </c>
      <c r="S240" s="26">
        <f t="shared" ca="1" si="83"/>
        <v>354.06</v>
      </c>
      <c r="T240" s="26">
        <f t="shared" ca="1" si="70"/>
        <v>718.54899999999998</v>
      </c>
      <c r="U240" s="26">
        <f t="shared" ca="1" si="84"/>
        <v>227.21629999999999</v>
      </c>
      <c r="V240" s="26">
        <f t="shared" ca="1" si="84"/>
        <v>231.29349999999999</v>
      </c>
      <c r="W240" s="26">
        <f t="shared" ca="1" si="84"/>
        <v>236.5915</v>
      </c>
      <c r="X240" s="26">
        <f t="shared" ca="1" si="84"/>
        <v>273.74349999999998</v>
      </c>
      <c r="Y240" s="26">
        <f t="shared" ca="1" si="84"/>
        <v>176.98990000000001</v>
      </c>
      <c r="Z240" s="26">
        <f t="shared" ca="1" si="84"/>
        <v>215.40479999999999</v>
      </c>
      <c r="AA240" s="26">
        <f t="shared" ca="1" si="84"/>
        <v>252.1173</v>
      </c>
      <c r="AB240" s="26">
        <f t="shared" ca="1" si="84"/>
        <v>277.31</v>
      </c>
      <c r="AC240" s="26">
        <f t="shared" ca="1" si="84"/>
        <v>331.77730000000003</v>
      </c>
      <c r="AD240" s="26">
        <f t="shared" ca="1" si="84"/>
        <v>329</v>
      </c>
      <c r="AE240" s="26">
        <f t="shared" ca="1" si="80"/>
        <v>128.97</v>
      </c>
      <c r="AF240" s="26">
        <f t="shared" ca="1" si="80"/>
        <v>306.60000000000002</v>
      </c>
      <c r="AG240" s="26">
        <f t="shared" ca="1" si="80"/>
        <v>130.28290000000001</v>
      </c>
      <c r="AH240" s="26">
        <f t="shared" ca="1" si="80"/>
        <v>184.9503</v>
      </c>
      <c r="AI240" s="25"/>
      <c r="AJ240" s="25"/>
      <c r="AK240" s="25"/>
      <c r="AL240" s="25"/>
      <c r="AM240" s="25"/>
      <c r="AN240" s="25"/>
      <c r="AO240" s="25"/>
      <c r="AP240" s="25"/>
      <c r="AQ240" s="25"/>
      <c r="AR240" s="25"/>
      <c r="AS240" s="25"/>
      <c r="AT240" s="25"/>
    </row>
    <row r="241" spans="1:46" x14ac:dyDescent="0.35">
      <c r="A241" s="23">
        <v>43677</v>
      </c>
      <c r="B241" s="26">
        <f t="shared" ca="1" si="81"/>
        <v>368.39</v>
      </c>
      <c r="C241" s="26">
        <f t="shared" ca="1" si="81"/>
        <v>428.75</v>
      </c>
      <c r="D241" s="26">
        <f t="shared" ca="1" si="81"/>
        <v>462.31</v>
      </c>
      <c r="E241" s="26">
        <f t="shared" ca="1" si="81"/>
        <v>553.41</v>
      </c>
      <c r="F241" s="26">
        <f t="shared" ca="1" si="81"/>
        <v>269.26949999999999</v>
      </c>
      <c r="G241" s="26">
        <f t="shared" ca="1" si="81"/>
        <v>343.59</v>
      </c>
      <c r="H241" s="26">
        <f t="shared" ca="1" si="81"/>
        <v>382.41</v>
      </c>
      <c r="I241" s="26">
        <f t="shared" ca="1" si="81"/>
        <v>459.69</v>
      </c>
      <c r="J241" s="26">
        <f t="shared" ca="1" si="81"/>
        <v>640.12</v>
      </c>
      <c r="K241" s="26">
        <f t="shared" ca="1" si="81"/>
        <v>2110.98</v>
      </c>
      <c r="L241" s="26">
        <f t="shared" ca="1" si="81"/>
        <v>1855.6379999999999</v>
      </c>
      <c r="M241" s="26">
        <f t="shared" ca="1" si="81"/>
        <v>5416.53</v>
      </c>
      <c r="N241" s="26">
        <f t="shared" ca="1" si="81"/>
        <v>1946.14</v>
      </c>
      <c r="O241" s="26">
        <f t="shared" ca="1" si="81"/>
        <v>3968.04</v>
      </c>
      <c r="P241" s="26">
        <f t="shared" ca="1" si="81"/>
        <v>2914.16</v>
      </c>
      <c r="Q241" s="26">
        <f t="shared" ca="1" si="82"/>
        <v>4393.75</v>
      </c>
      <c r="R241" s="26">
        <f t="shared" ca="1" si="83"/>
        <v>304.85000000000002</v>
      </c>
      <c r="S241" s="26">
        <f t="shared" ca="1" si="83"/>
        <v>354</v>
      </c>
      <c r="T241" s="26">
        <f t="shared" ca="1" si="70"/>
        <v>721.44500000000005</v>
      </c>
      <c r="U241" s="26">
        <f t="shared" ca="1" si="84"/>
        <v>229.10380000000001</v>
      </c>
      <c r="V241" s="26">
        <f t="shared" ca="1" si="84"/>
        <v>233.88829999999999</v>
      </c>
      <c r="W241" s="26">
        <f t="shared" ca="1" si="84"/>
        <v>239.1397</v>
      </c>
      <c r="X241" s="26">
        <f t="shared" ca="1" si="84"/>
        <v>279.79989999999998</v>
      </c>
      <c r="Y241" s="26">
        <f t="shared" ca="1" si="84"/>
        <v>176.96950000000001</v>
      </c>
      <c r="Z241" s="26">
        <f t="shared" ca="1" si="84"/>
        <v>216.44640000000001</v>
      </c>
      <c r="AA241" s="26">
        <f t="shared" ca="1" si="84"/>
        <v>254.81209999999999</v>
      </c>
      <c r="AB241" s="26">
        <f t="shared" ca="1" si="84"/>
        <v>281.67970000000003</v>
      </c>
      <c r="AC241" s="26">
        <f t="shared" ca="1" si="84"/>
        <v>341.23329999999999</v>
      </c>
      <c r="AD241" s="26">
        <f t="shared" ca="1" si="84"/>
        <v>331.75</v>
      </c>
      <c r="AE241" s="26">
        <f t="shared" ca="1" si="80"/>
        <v>129.86000000000001</v>
      </c>
      <c r="AF241" s="26">
        <f t="shared" ca="1" si="80"/>
        <v>314.67</v>
      </c>
      <c r="AG241" s="26">
        <f t="shared" ca="1" si="80"/>
        <v>131.07230000000001</v>
      </c>
      <c r="AH241" s="26">
        <f t="shared" ca="1" si="80"/>
        <v>188.65620000000001</v>
      </c>
      <c r="AI241" s="25"/>
      <c r="AJ241" s="25"/>
      <c r="AK241" s="25"/>
      <c r="AL241" s="25"/>
      <c r="AM241" s="25"/>
      <c r="AN241" s="25"/>
      <c r="AO241" s="25"/>
      <c r="AP241" s="25"/>
      <c r="AQ241" s="25"/>
      <c r="AR241" s="25"/>
      <c r="AS241" s="25"/>
      <c r="AT241" s="25"/>
    </row>
    <row r="242" spans="1:46" x14ac:dyDescent="0.35">
      <c r="A242" s="23">
        <v>43707</v>
      </c>
      <c r="B242" s="26">
        <f t="shared" ca="1" si="81"/>
        <v>377.12</v>
      </c>
      <c r="C242" s="26">
        <f t="shared" ca="1" si="81"/>
        <v>441.62</v>
      </c>
      <c r="D242" s="26">
        <f t="shared" ca="1" si="81"/>
        <v>477.59</v>
      </c>
      <c r="E242" s="26">
        <f t="shared" ca="1" si="81"/>
        <v>570.49</v>
      </c>
      <c r="F242" s="26">
        <f t="shared" ca="1" si="81"/>
        <v>271.38290000000001</v>
      </c>
      <c r="G242" s="26">
        <f t="shared" ca="1" si="81"/>
        <v>348.05</v>
      </c>
      <c r="H242" s="26">
        <f t="shared" ca="1" si="81"/>
        <v>388.59</v>
      </c>
      <c r="I242" s="26">
        <f t="shared" ca="1" si="81"/>
        <v>475.53</v>
      </c>
      <c r="J242" s="26">
        <f t="shared" ca="1" si="81"/>
        <v>690.47</v>
      </c>
      <c r="K242" s="26">
        <f t="shared" ca="1" si="81"/>
        <v>2119.4299999999998</v>
      </c>
      <c r="L242" s="26">
        <f t="shared" ca="1" si="81"/>
        <v>1862.47</v>
      </c>
      <c r="M242" s="26">
        <f t="shared" ca="1" si="81"/>
        <v>5473.54</v>
      </c>
      <c r="N242" s="26">
        <f t="shared" ca="1" si="81"/>
        <v>1981.49</v>
      </c>
      <c r="O242" s="26">
        <f t="shared" ca="1" si="81"/>
        <v>4384.67</v>
      </c>
      <c r="P242" s="26">
        <f t="shared" ca="1" si="81"/>
        <v>2964.81</v>
      </c>
      <c r="Q242" s="26">
        <f t="shared" ca="1" si="82"/>
        <v>4651.37</v>
      </c>
      <c r="R242" s="26">
        <f t="shared" ca="1" si="83"/>
        <v>312.10000000000002</v>
      </c>
      <c r="S242" s="26">
        <f t="shared" ca="1" si="83"/>
        <v>357.85</v>
      </c>
      <c r="T242" s="26">
        <f t="shared" ca="1" si="70"/>
        <v>721.44500000000005</v>
      </c>
      <c r="U242" s="26">
        <f t="shared" ca="1" si="84"/>
        <v>233.1781</v>
      </c>
      <c r="V242" s="26">
        <f t="shared" ca="1" si="84"/>
        <v>240.34559999999999</v>
      </c>
      <c r="W242" s="26">
        <f t="shared" ca="1" si="84"/>
        <v>242.22819999999999</v>
      </c>
      <c r="X242" s="26">
        <f t="shared" ca="1" si="84"/>
        <v>285.39479999999998</v>
      </c>
      <c r="Y242" s="26">
        <f t="shared" ca="1" si="84"/>
        <v>177.24449999999999</v>
      </c>
      <c r="Z242" s="26">
        <f t="shared" ca="1" si="84"/>
        <v>217.51949999999999</v>
      </c>
      <c r="AA242" s="26">
        <f t="shared" ca="1" si="84"/>
        <v>257.47309999999999</v>
      </c>
      <c r="AB242" s="26">
        <f t="shared" ca="1" si="84"/>
        <v>286.51519999999999</v>
      </c>
      <c r="AC242" s="26">
        <f t="shared" ca="1" si="84"/>
        <v>360.03989999999999</v>
      </c>
      <c r="AD242" s="26">
        <f t="shared" ca="1" si="84"/>
        <v>334.33</v>
      </c>
      <c r="AE242" s="26">
        <f t="shared" ca="1" si="80"/>
        <v>128.69999999999999</v>
      </c>
      <c r="AF242" s="26">
        <f t="shared" ca="1" si="80"/>
        <v>288.64999999999998</v>
      </c>
      <c r="AG242" s="26">
        <f t="shared" ca="1" si="80"/>
        <v>127.3626</v>
      </c>
      <c r="AH242" s="26">
        <f t="shared" ca="1" si="80"/>
        <v>189.2208</v>
      </c>
      <c r="AI242" s="25"/>
      <c r="AJ242" s="25"/>
      <c r="AK242" s="25"/>
      <c r="AL242" s="25"/>
      <c r="AM242" s="25"/>
      <c r="AN242" s="25"/>
      <c r="AO242" s="25"/>
      <c r="AP242" s="25"/>
      <c r="AQ242" s="25"/>
      <c r="AR242" s="25"/>
      <c r="AS242" s="25"/>
      <c r="AT242" s="25"/>
    </row>
    <row r="243" spans="1:46" x14ac:dyDescent="0.35">
      <c r="A243" s="23">
        <v>43738</v>
      </c>
      <c r="B243" s="26">
        <f t="shared" ca="1" si="81"/>
        <v>375.29</v>
      </c>
      <c r="C243" s="26">
        <f t="shared" ca="1" si="81"/>
        <v>438.63</v>
      </c>
      <c r="D243" s="26">
        <f t="shared" ca="1" si="81"/>
        <v>473.6</v>
      </c>
      <c r="E243" s="26">
        <f t="shared" ca="1" si="81"/>
        <v>567.61</v>
      </c>
      <c r="F243" s="26">
        <f t="shared" ca="1" si="81"/>
        <v>271.26069999999999</v>
      </c>
      <c r="G243" s="26">
        <f t="shared" ca="1" si="81"/>
        <v>347.69</v>
      </c>
      <c r="H243" s="26">
        <f t="shared" ca="1" si="81"/>
        <v>387.13</v>
      </c>
      <c r="I243" s="26">
        <f t="shared" ca="1" si="81"/>
        <v>471.23</v>
      </c>
      <c r="J243" s="26">
        <f t="shared" ca="1" si="81"/>
        <v>677.3</v>
      </c>
      <c r="K243" s="26">
        <f t="shared" ca="1" si="81"/>
        <v>2127.15</v>
      </c>
      <c r="L243" s="26">
        <f t="shared" ca="1" si="81"/>
        <v>1869.556</v>
      </c>
      <c r="M243" s="26">
        <f t="shared" ca="1" si="81"/>
        <v>5475.11</v>
      </c>
      <c r="N243" s="26">
        <f t="shared" ca="1" si="81"/>
        <v>1972.64</v>
      </c>
      <c r="O243" s="26">
        <f t="shared" ca="1" si="81"/>
        <v>4275.3</v>
      </c>
      <c r="P243" s="26">
        <f t="shared" ca="1" si="81"/>
        <v>2958.04</v>
      </c>
      <c r="Q243" s="26">
        <f t="shared" ca="1" si="82"/>
        <v>4584.91</v>
      </c>
      <c r="R243" s="26">
        <f t="shared" ca="1" si="83"/>
        <v>309.99</v>
      </c>
      <c r="S243" s="26">
        <f t="shared" ca="1" si="83"/>
        <v>357.33</v>
      </c>
      <c r="T243" s="26">
        <f t="shared" ca="1" si="70"/>
        <v>724.18799999999999</v>
      </c>
      <c r="U243" s="26">
        <f t="shared" ca="1" si="84"/>
        <v>231.43629999999999</v>
      </c>
      <c r="V243" s="26">
        <f t="shared" ca="1" si="84"/>
        <v>240.73840000000001</v>
      </c>
      <c r="W243" s="26">
        <f t="shared" ca="1" si="84"/>
        <v>241.16149999999999</v>
      </c>
      <c r="X243" s="26">
        <f t="shared" ca="1" si="84"/>
        <v>287.18290000000002</v>
      </c>
      <c r="Y243" s="26">
        <f t="shared" ca="1" si="84"/>
        <v>177.46190000000001</v>
      </c>
      <c r="Z243" s="26">
        <f t="shared" ca="1" si="84"/>
        <v>217.2593</v>
      </c>
      <c r="AA243" s="26">
        <f t="shared" ca="1" si="84"/>
        <v>256.96609999999998</v>
      </c>
      <c r="AB243" s="26">
        <f t="shared" ca="1" si="84"/>
        <v>285.53570000000002</v>
      </c>
      <c r="AC243" s="26">
        <f t="shared" ca="1" si="84"/>
        <v>360.49209999999999</v>
      </c>
      <c r="AD243" s="26">
        <f t="shared" ca="1" si="84"/>
        <v>333.94</v>
      </c>
      <c r="AE243" s="26">
        <f t="shared" ca="1" si="80"/>
        <v>129.02000000000001</v>
      </c>
      <c r="AF243" s="26">
        <f t="shared" ca="1" si="80"/>
        <v>294.60000000000002</v>
      </c>
      <c r="AG243" s="26">
        <f t="shared" ca="1" si="80"/>
        <v>128.44730000000001</v>
      </c>
      <c r="AH243" s="26">
        <f t="shared" ca="1" si="80"/>
        <v>188.82320000000001</v>
      </c>
      <c r="AI243" s="25"/>
      <c r="AJ243" s="25"/>
      <c r="AK243" s="25"/>
      <c r="AL243" s="25"/>
      <c r="AM243" s="25"/>
      <c r="AN243" s="25"/>
      <c r="AO243" s="25"/>
      <c r="AP243" s="25"/>
      <c r="AQ243" s="25"/>
      <c r="AR243" s="25"/>
      <c r="AS243" s="25"/>
      <c r="AT243" s="25"/>
    </row>
    <row r="244" spans="1:46" x14ac:dyDescent="0.35">
      <c r="A244" s="23">
        <v>43769</v>
      </c>
      <c r="B244" s="26">
        <f t="shared" ca="1" si="81"/>
        <v>376</v>
      </c>
      <c r="C244" s="26">
        <f t="shared" ca="1" si="81"/>
        <v>439.79</v>
      </c>
      <c r="D244" s="26">
        <f t="shared" ca="1" si="81"/>
        <v>476.12</v>
      </c>
      <c r="E244" s="26">
        <f t="shared" ca="1" si="81"/>
        <v>571.71</v>
      </c>
      <c r="F244" s="26">
        <f t="shared" ca="1" si="81"/>
        <v>272.1832</v>
      </c>
      <c r="G244" s="26">
        <f t="shared" ca="1" si="81"/>
        <v>348.91</v>
      </c>
      <c r="H244" s="26">
        <f t="shared" ca="1" si="81"/>
        <v>388.83</v>
      </c>
      <c r="I244" s="26">
        <f t="shared" ca="1" si="81"/>
        <v>473.36</v>
      </c>
      <c r="J244" s="26">
        <f t="shared" ca="1" si="81"/>
        <v>676.9</v>
      </c>
      <c r="K244" s="26">
        <f t="shared" ca="1" si="81"/>
        <v>2133.02</v>
      </c>
      <c r="L244" s="26">
        <f t="shared" ca="1" si="81"/>
        <v>1874.1510000000001</v>
      </c>
      <c r="M244" s="26">
        <f t="shared" ca="1" si="81"/>
        <v>5521.21</v>
      </c>
      <c r="N244" s="26">
        <f t="shared" ca="1" si="81"/>
        <v>1978.34</v>
      </c>
      <c r="O244" s="26">
        <f t="shared" ca="1" si="81"/>
        <v>4238.57</v>
      </c>
      <c r="P244" s="26">
        <f ca="1">IFERROR(VLOOKUP($A244,INDIRECT("US!"&amp;P$3&amp;":"&amp;P$4),2,0),NA())</f>
        <v>2976.55</v>
      </c>
      <c r="Q244" s="26">
        <f t="shared" ca="1" si="82"/>
        <v>4611.1099999999997</v>
      </c>
      <c r="R244" s="26">
        <f t="shared" ca="1" si="83"/>
        <v>311.02</v>
      </c>
      <c r="S244" s="26">
        <f t="shared" ca="1" si="83"/>
        <v>358.29</v>
      </c>
      <c r="T244" s="26">
        <f t="shared" ca="1" si="70"/>
        <v>725.58100000000002</v>
      </c>
      <c r="U244" s="26">
        <f t="shared" ca="1" si="84"/>
        <v>228.6156</v>
      </c>
      <c r="V244" s="26">
        <f t="shared" ca="1" si="84"/>
        <v>239.11160000000001</v>
      </c>
      <c r="W244" s="26">
        <f t="shared" ca="1" si="84"/>
        <v>240.70910000000001</v>
      </c>
      <c r="X244" s="26">
        <f t="shared" ca="1" si="84"/>
        <v>286.83069999999998</v>
      </c>
      <c r="Y244" s="26">
        <f t="shared" ca="1" si="84"/>
        <v>177.6662</v>
      </c>
      <c r="Z244" s="26">
        <f t="shared" ca="1" si="84"/>
        <v>216.89230000000001</v>
      </c>
      <c r="AA244" s="26">
        <f t="shared" ca="1" si="84"/>
        <v>256.084</v>
      </c>
      <c r="AB244" s="26">
        <f t="shared" ca="1" si="84"/>
        <v>283.80610000000001</v>
      </c>
      <c r="AC244" s="26">
        <f t="shared" ca="1" si="84"/>
        <v>355.08370000000002</v>
      </c>
      <c r="AD244" s="26">
        <f t="shared" ca="1" si="84"/>
        <v>333.43</v>
      </c>
      <c r="AE244" s="26">
        <f t="shared" ca="1" si="80"/>
        <v>131.15</v>
      </c>
      <c r="AF244" s="26">
        <f t="shared" ca="1" si="80"/>
        <v>306.33</v>
      </c>
      <c r="AG244" s="26">
        <f t="shared" ca="1" si="80"/>
        <v>131.7801</v>
      </c>
      <c r="AH244" s="26">
        <f t="shared" ca="1" si="80"/>
        <v>189.61320000000001</v>
      </c>
      <c r="AI244" s="25"/>
      <c r="AJ244" s="25"/>
      <c r="AK244" s="25"/>
      <c r="AL244" s="25"/>
      <c r="AM244" s="25"/>
      <c r="AN244" s="25"/>
      <c r="AO244" s="25"/>
      <c r="AP244" s="25"/>
      <c r="AQ244" s="25"/>
      <c r="AR244" s="25"/>
      <c r="AS244" s="25"/>
      <c r="AT244" s="25"/>
    </row>
    <row r="245" spans="1:46" x14ac:dyDescent="0.35">
      <c r="A245" s="23">
        <v>43798</v>
      </c>
      <c r="B245" s="26">
        <f t="shared" ref="B245:Q261" ca="1" si="85">IFERROR(VLOOKUP($A245,INDIRECT("US!"&amp;B$3&amp;":"&amp;B$4),2,0),NA())</f>
        <v>375.44</v>
      </c>
      <c r="C245" s="26">
        <f t="shared" ca="1" si="85"/>
        <v>439.26</v>
      </c>
      <c r="D245" s="26">
        <f t="shared" ca="1" si="85"/>
        <v>476.78</v>
      </c>
      <c r="E245" s="26">
        <f t="shared" ca="1" si="85"/>
        <v>573.57000000000005</v>
      </c>
      <c r="F245" s="26">
        <f t="shared" ca="1" si="85"/>
        <v>272.18419999999998</v>
      </c>
      <c r="G245" s="26">
        <f t="shared" ca="1" si="85"/>
        <v>348.75</v>
      </c>
      <c r="H245" s="26">
        <f t="shared" ca="1" si="85"/>
        <v>388.43</v>
      </c>
      <c r="I245" s="26">
        <f t="shared" ca="1" si="85"/>
        <v>471.79</v>
      </c>
      <c r="J245" s="26">
        <f t="shared" ca="1" si="85"/>
        <v>677.43</v>
      </c>
      <c r="K245" s="26">
        <f t="shared" ca="1" si="85"/>
        <v>2139.9899999999998</v>
      </c>
      <c r="L245" s="26">
        <f t="shared" ca="1" si="85"/>
        <v>1880.039</v>
      </c>
      <c r="M245" s="26">
        <f t="shared" ca="1" si="85"/>
        <v>5552.26</v>
      </c>
      <c r="N245" s="26">
        <f t="shared" ca="1" si="85"/>
        <v>1973.39</v>
      </c>
      <c r="O245" s="26">
        <f t="shared" ca="1" si="85"/>
        <v>4216.68</v>
      </c>
      <c r="P245" s="26">
        <f t="shared" ca="1" si="85"/>
        <v>2977.73</v>
      </c>
      <c r="Q245" s="26">
        <f t="shared" ca="1" si="82"/>
        <v>4640.68</v>
      </c>
      <c r="R245" s="26">
        <f t="shared" ca="1" si="83"/>
        <v>309.75</v>
      </c>
      <c r="S245" s="26">
        <f t="shared" ca="1" si="83"/>
        <v>358.34</v>
      </c>
      <c r="T245" s="26">
        <f t="shared" ca="1" si="70"/>
        <v>725.58100000000002</v>
      </c>
      <c r="U245" s="26">
        <f t="shared" ca="1" si="84"/>
        <v>228.43719999999999</v>
      </c>
      <c r="V245" s="26">
        <f t="shared" ca="1" si="84"/>
        <v>238.83760000000001</v>
      </c>
      <c r="W245" s="26">
        <f t="shared" ca="1" si="84"/>
        <v>239.3587</v>
      </c>
      <c r="X245" s="26">
        <f t="shared" ca="1" si="84"/>
        <v>284.0949</v>
      </c>
      <c r="Y245" s="26">
        <f t="shared" ca="1" si="84"/>
        <v>177.8032</v>
      </c>
      <c r="Z245" s="26">
        <f t="shared" ca="1" si="84"/>
        <v>216.68770000000001</v>
      </c>
      <c r="AA245" s="26">
        <f t="shared" ca="1" si="84"/>
        <v>255.36779999999999</v>
      </c>
      <c r="AB245" s="26">
        <f t="shared" ca="1" si="84"/>
        <v>282.41239999999999</v>
      </c>
      <c r="AC245" s="26">
        <f t="shared" ca="1" si="84"/>
        <v>351.89510000000001</v>
      </c>
      <c r="AD245" s="26">
        <f t="shared" ca="1" si="84"/>
        <v>336.26</v>
      </c>
      <c r="AE245" s="26">
        <f t="shared" ca="1" si="80"/>
        <v>130.53</v>
      </c>
      <c r="AF245" s="26">
        <f t="shared" ca="1" si="80"/>
        <v>298.36</v>
      </c>
      <c r="AG245" s="26">
        <f t="shared" ca="1" si="80"/>
        <v>130.4246</v>
      </c>
      <c r="AH245" s="26">
        <f t="shared" ca="1" si="80"/>
        <v>189.6918</v>
      </c>
      <c r="AI245" s="25"/>
      <c r="AJ245" s="25"/>
      <c r="AK245" s="25"/>
      <c r="AL245" s="25"/>
      <c r="AM245" s="25"/>
      <c r="AN245" s="25"/>
      <c r="AO245" s="25"/>
      <c r="AP245" s="25"/>
      <c r="AQ245" s="25"/>
      <c r="AR245" s="25"/>
      <c r="AS245" s="25"/>
      <c r="AT245" s="25"/>
    </row>
    <row r="246" spans="1:46" x14ac:dyDescent="0.35">
      <c r="A246" s="23">
        <v>43830</v>
      </c>
      <c r="B246" s="26">
        <f t="shared" ca="1" si="85"/>
        <v>374.62</v>
      </c>
      <c r="C246" s="26">
        <f t="shared" ca="1" si="85"/>
        <v>438.45</v>
      </c>
      <c r="D246" s="26">
        <f t="shared" ca="1" si="85"/>
        <v>477.03</v>
      </c>
      <c r="E246" s="26">
        <f t="shared" ca="1" si="85"/>
        <v>577.21</v>
      </c>
      <c r="F246" s="26">
        <f t="shared" ca="1" si="85"/>
        <v>272.81349999999998</v>
      </c>
      <c r="G246" s="26">
        <f t="shared" ca="1" si="85"/>
        <v>349.54</v>
      </c>
      <c r="H246" s="26">
        <f t="shared" ca="1" si="85"/>
        <v>389.07</v>
      </c>
      <c r="I246" s="26">
        <f t="shared" ca="1" si="85"/>
        <v>471.1</v>
      </c>
      <c r="J246" s="26">
        <f t="shared" ca="1" si="85"/>
        <v>669.72</v>
      </c>
      <c r="K246" s="26">
        <f t="shared" ca="1" si="85"/>
        <v>2182.77</v>
      </c>
      <c r="L246" s="26">
        <f t="shared" ca="1" si="85"/>
        <v>1916.5160000000001</v>
      </c>
      <c r="M246" s="26">
        <f t="shared" ca="1" si="85"/>
        <v>5720.22</v>
      </c>
      <c r="N246" s="26">
        <f t="shared" ca="1" si="85"/>
        <v>1972.74</v>
      </c>
      <c r="O246" s="26">
        <f t="shared" ca="1" si="85"/>
        <v>4098.99</v>
      </c>
      <c r="P246" s="26">
        <f t="shared" ca="1" si="85"/>
        <v>2990.65</v>
      </c>
      <c r="Q246" s="26">
        <f t="shared" ca="1" si="82"/>
        <v>4645.92</v>
      </c>
      <c r="R246" s="26">
        <f t="shared" ca="1" si="83"/>
        <v>308.98</v>
      </c>
      <c r="S246" s="26">
        <f t="shared" ca="1" si="83"/>
        <v>358.72</v>
      </c>
      <c r="T246" s="26">
        <f t="shared" ca="1" si="70"/>
        <v>727.52300000000002</v>
      </c>
      <c r="U246" s="26">
        <f t="shared" ref="U246:AD255" ca="1" si="86">IFERROR(VLOOKUP($A246,INDIRECT("EU!"&amp;U$3&amp;":"&amp;U$4),2,0),NA())</f>
        <v>226.56280000000001</v>
      </c>
      <c r="V246" s="26">
        <f t="shared" ca="1" si="86"/>
        <v>236.17420000000001</v>
      </c>
      <c r="W246" s="26">
        <f t="shared" ca="1" si="86"/>
        <v>238.9785</v>
      </c>
      <c r="X246" s="26">
        <f t="shared" ca="1" si="86"/>
        <v>284.24110000000002</v>
      </c>
      <c r="Y246" s="26">
        <f t="shared" ca="1" si="86"/>
        <v>178.0677</v>
      </c>
      <c r="Z246" s="26">
        <f t="shared" ca="1" si="86"/>
        <v>216.71250000000001</v>
      </c>
      <c r="AA246" s="26">
        <f t="shared" ca="1" si="86"/>
        <v>254.85210000000001</v>
      </c>
      <c r="AB246" s="26">
        <f t="shared" ca="1" si="86"/>
        <v>280.77159999999998</v>
      </c>
      <c r="AC246" s="26">
        <f t="shared" ca="1" si="86"/>
        <v>345.44720000000001</v>
      </c>
      <c r="AD246" s="26">
        <f t="shared" ca="1" si="86"/>
        <v>339.84</v>
      </c>
      <c r="AE246" s="26">
        <f t="shared" ref="AE246:AH265" ca="1" si="87">IFERROR(VLOOKUP($A246,INDIRECT("EM!"&amp;AE$3&amp;":"&amp;AE$4),2,0),NA())</f>
        <v>133.63999999999999</v>
      </c>
      <c r="AF246" s="26">
        <f t="shared" ca="1" si="87"/>
        <v>314.18</v>
      </c>
      <c r="AG246" s="26">
        <f t="shared" ca="1" si="87"/>
        <v>134.0498</v>
      </c>
      <c r="AH246" s="26">
        <f t="shared" ca="1" si="87"/>
        <v>194.78460000000001</v>
      </c>
      <c r="AI246" s="25"/>
      <c r="AJ246" s="25"/>
      <c r="AK246" s="25"/>
      <c r="AL246" s="25"/>
      <c r="AM246" s="25"/>
      <c r="AN246" s="25"/>
      <c r="AO246" s="25"/>
      <c r="AP246" s="25"/>
      <c r="AQ246" s="25"/>
      <c r="AR246" s="25"/>
      <c r="AS246" s="25"/>
      <c r="AT246" s="25"/>
    </row>
    <row r="247" spans="1:46" x14ac:dyDescent="0.35">
      <c r="A247" s="23">
        <v>43861</v>
      </c>
      <c r="B247" s="26">
        <f t="shared" ca="1" si="85"/>
        <v>381.17</v>
      </c>
      <c r="C247" s="26">
        <f t="shared" ca="1" si="85"/>
        <v>448.94</v>
      </c>
      <c r="D247" s="26">
        <f t="shared" ca="1" si="85"/>
        <v>488.65</v>
      </c>
      <c r="E247" s="26">
        <f t="shared" ca="1" si="85"/>
        <v>590.66</v>
      </c>
      <c r="F247" s="26">
        <f t="shared" ca="1" si="85"/>
        <v>274.35140000000001</v>
      </c>
      <c r="G247" s="26">
        <f t="shared" ca="1" si="85"/>
        <v>353.3</v>
      </c>
      <c r="H247" s="26">
        <f t="shared" ca="1" si="85"/>
        <v>394.12</v>
      </c>
      <c r="I247" s="26">
        <f t="shared" ca="1" si="85"/>
        <v>484.35</v>
      </c>
      <c r="J247" s="26">
        <f t="shared" ca="1" si="85"/>
        <v>704.7</v>
      </c>
      <c r="K247" s="26">
        <f t="shared" ca="1" si="85"/>
        <v>2183.35</v>
      </c>
      <c r="L247" s="26">
        <f t="shared" ca="1" si="85"/>
        <v>1915.384</v>
      </c>
      <c r="M247" s="26">
        <f t="shared" ca="1" si="85"/>
        <v>5810.66</v>
      </c>
      <c r="N247" s="26">
        <f t="shared" ca="1" si="85"/>
        <v>2000.87</v>
      </c>
      <c r="O247" s="26">
        <f t="shared" ca="1" si="85"/>
        <v>4379.57</v>
      </c>
      <c r="P247" s="26">
        <f t="shared" ca="1" si="85"/>
        <v>3034.2</v>
      </c>
      <c r="Q247" s="26">
        <f t="shared" ca="1" si="82"/>
        <v>4830.1099999999997</v>
      </c>
      <c r="R247" s="26">
        <f t="shared" ca="1" si="83"/>
        <v>316.67</v>
      </c>
      <c r="S247" s="26">
        <f t="shared" ca="1" si="83"/>
        <v>362.29</v>
      </c>
      <c r="T247" s="26">
        <f t="shared" ca="1" si="70"/>
        <v>728.495</v>
      </c>
      <c r="U247" s="26">
        <f t="shared" ca="1" si="86"/>
        <v>230.39109999999999</v>
      </c>
      <c r="V247" s="26">
        <f t="shared" ca="1" si="86"/>
        <v>243.36660000000001</v>
      </c>
      <c r="W247" s="26">
        <f t="shared" ca="1" si="86"/>
        <v>242.7903</v>
      </c>
      <c r="X247" s="26">
        <f t="shared" ca="1" si="86"/>
        <v>290.47199999999998</v>
      </c>
      <c r="Y247" s="26">
        <f t="shared" ca="1" si="86"/>
        <v>178.37459999999999</v>
      </c>
      <c r="Z247" s="26">
        <f t="shared" ca="1" si="86"/>
        <v>218.1122</v>
      </c>
      <c r="AA247" s="26">
        <f t="shared" ca="1" si="86"/>
        <v>258.38260000000002</v>
      </c>
      <c r="AB247" s="26">
        <f t="shared" ca="1" si="86"/>
        <v>287.10739999999998</v>
      </c>
      <c r="AC247" s="26">
        <f t="shared" ca="1" si="86"/>
        <v>364.47719999999998</v>
      </c>
      <c r="AD247" s="26">
        <f t="shared" ca="1" si="86"/>
        <v>340.56</v>
      </c>
      <c r="AE247" s="26">
        <f t="shared" ca="1" si="87"/>
        <v>133.75</v>
      </c>
      <c r="AF247" s="26">
        <f t="shared" ca="1" si="87"/>
        <v>301.8</v>
      </c>
      <c r="AG247" s="26">
        <f t="shared" ca="1" si="87"/>
        <v>133.10220000000001</v>
      </c>
      <c r="AH247" s="26">
        <f t="shared" ca="1" si="87"/>
        <v>195.26259999999999</v>
      </c>
      <c r="AI247" s="25"/>
      <c r="AJ247" s="25"/>
      <c r="AK247" s="25"/>
      <c r="AL247" s="25"/>
      <c r="AM247" s="25"/>
      <c r="AN247" s="25"/>
      <c r="AO247" s="25"/>
      <c r="AP247" s="25"/>
      <c r="AQ247" s="25"/>
      <c r="AR247" s="25"/>
      <c r="AS247" s="25"/>
      <c r="AT247" s="25"/>
    </row>
    <row r="248" spans="1:46" x14ac:dyDescent="0.35">
      <c r="A248" s="23">
        <v>43889</v>
      </c>
      <c r="B248" s="26">
        <f t="shared" ca="1" si="85"/>
        <v>388.73</v>
      </c>
      <c r="C248" s="26">
        <f t="shared" ca="1" si="85"/>
        <v>457.28</v>
      </c>
      <c r="D248" s="26">
        <f t="shared" ca="1" si="85"/>
        <v>496.79</v>
      </c>
      <c r="E248" s="26">
        <f t="shared" ca="1" si="85"/>
        <v>596.20000000000005</v>
      </c>
      <c r="F248" s="26">
        <f t="shared" ca="1" si="85"/>
        <v>276.58539999999999</v>
      </c>
      <c r="G248" s="26">
        <f t="shared" ca="1" si="85"/>
        <v>357.58</v>
      </c>
      <c r="H248" s="26">
        <f t="shared" ca="1" si="85"/>
        <v>400.52</v>
      </c>
      <c r="I248" s="26">
        <f t="shared" ca="1" si="85"/>
        <v>495.08</v>
      </c>
      <c r="J248" s="26">
        <f t="shared" ca="1" si="85"/>
        <v>732.96</v>
      </c>
      <c r="K248" s="26">
        <f t="shared" ca="1" si="85"/>
        <v>2152.56</v>
      </c>
      <c r="L248" s="26">
        <f t="shared" ca="1" si="85"/>
        <v>1887.6079999999999</v>
      </c>
      <c r="M248" s="26">
        <f t="shared" ca="1" si="85"/>
        <v>5776.98</v>
      </c>
      <c r="N248" s="26">
        <f t="shared" ca="1" si="85"/>
        <v>2034.1</v>
      </c>
      <c r="O248" s="26">
        <f t="shared" ca="1" si="85"/>
        <v>4673.03</v>
      </c>
      <c r="P248" s="26">
        <f t="shared" ca="1" si="85"/>
        <v>3064.13</v>
      </c>
      <c r="Q248" s="26">
        <f t="shared" ca="1" si="82"/>
        <v>4924.82</v>
      </c>
      <c r="R248" s="26">
        <f t="shared" ca="1" si="83"/>
        <v>322.73</v>
      </c>
      <c r="S248" s="26">
        <f t="shared" ca="1" si="83"/>
        <v>365.52</v>
      </c>
      <c r="T248" s="26">
        <f t="shared" ca="1" si="70"/>
        <v>728.495</v>
      </c>
      <c r="U248" s="26">
        <f t="shared" ca="1" si="86"/>
        <v>232.38839999999999</v>
      </c>
      <c r="V248" s="26">
        <f t="shared" ca="1" si="86"/>
        <v>244.43690000000001</v>
      </c>
      <c r="W248" s="26">
        <f t="shared" ca="1" si="86"/>
        <v>242.25360000000001</v>
      </c>
      <c r="X248" s="26">
        <f t="shared" ca="1" si="86"/>
        <v>287.39350000000002</v>
      </c>
      <c r="Y248" s="26">
        <f t="shared" ca="1" si="86"/>
        <v>177.90469999999999</v>
      </c>
      <c r="Z248" s="26">
        <f t="shared" ca="1" si="86"/>
        <v>217.6473</v>
      </c>
      <c r="AA248" s="26">
        <f t="shared" ca="1" si="86"/>
        <v>257.70510000000002</v>
      </c>
      <c r="AB248" s="26">
        <f t="shared" ca="1" si="86"/>
        <v>286.97680000000003</v>
      </c>
      <c r="AC248" s="26">
        <f t="shared" ca="1" si="86"/>
        <v>367.13119999999998</v>
      </c>
      <c r="AD248" s="26">
        <f t="shared" ca="1" si="86"/>
        <v>334.22</v>
      </c>
      <c r="AE248" s="26">
        <f t="shared" ca="1" si="87"/>
        <v>132.85</v>
      </c>
      <c r="AF248" s="26">
        <f t="shared" ca="1" si="87"/>
        <v>286.02</v>
      </c>
      <c r="AG248" s="26">
        <f t="shared" ca="1" si="87"/>
        <v>130.9299</v>
      </c>
      <c r="AH248" s="26">
        <f t="shared" ca="1" si="87"/>
        <v>195.0463</v>
      </c>
      <c r="AI248" s="25"/>
      <c r="AJ248" s="25"/>
      <c r="AK248" s="25"/>
      <c r="AL248" s="25"/>
      <c r="AM248" s="25"/>
      <c r="AN248" s="25"/>
      <c r="AO248" s="25"/>
      <c r="AP248" s="25"/>
      <c r="AQ248" s="25"/>
      <c r="AR248" s="25"/>
      <c r="AS248" s="25"/>
      <c r="AT248" s="25"/>
    </row>
    <row r="249" spans="1:46" x14ac:dyDescent="0.35">
      <c r="A249" s="23">
        <v>43921</v>
      </c>
      <c r="B249" s="26">
        <f t="shared" ca="1" si="85"/>
        <v>396.37</v>
      </c>
      <c r="C249" s="26">
        <f t="shared" ca="1" si="85"/>
        <v>444.94</v>
      </c>
      <c r="D249" s="26">
        <f t="shared" ca="1" si="85"/>
        <v>474.37</v>
      </c>
      <c r="E249" s="26">
        <f t="shared" ca="1" si="85"/>
        <v>534.54999999999995</v>
      </c>
      <c r="F249" s="26">
        <f t="shared" ca="1" si="85"/>
        <v>277.6961</v>
      </c>
      <c r="G249" s="26">
        <f t="shared" ca="1" si="85"/>
        <v>359.39</v>
      </c>
      <c r="H249" s="26">
        <f t="shared" ca="1" si="85"/>
        <v>399.55</v>
      </c>
      <c r="I249" s="26">
        <f t="shared" ca="1" si="85"/>
        <v>481.16</v>
      </c>
      <c r="J249" s="26">
        <f t="shared" ca="1" si="85"/>
        <v>711.29</v>
      </c>
      <c r="K249" s="26">
        <f t="shared" ca="1" si="85"/>
        <v>1905.89</v>
      </c>
      <c r="L249" s="26">
        <f t="shared" ca="1" si="85"/>
        <v>1675.047</v>
      </c>
      <c r="M249" s="26">
        <f t="shared" ca="1" si="85"/>
        <v>4939.67</v>
      </c>
      <c r="N249" s="26">
        <f t="shared" ca="1" si="85"/>
        <v>2076.34</v>
      </c>
      <c r="O249" s="26">
        <f t="shared" ca="1" si="85"/>
        <v>4955.8599999999997</v>
      </c>
      <c r="P249" s="26">
        <f t="shared" ca="1" si="85"/>
        <v>2896.34</v>
      </c>
      <c r="Q249" s="26">
        <f t="shared" ca="1" si="82"/>
        <v>4436.1899999999996</v>
      </c>
      <c r="R249" s="26">
        <f t="shared" ca="1" si="83"/>
        <v>312.64</v>
      </c>
      <c r="S249" s="26">
        <f t="shared" ca="1" si="83"/>
        <v>357.96</v>
      </c>
      <c r="T249" s="26">
        <f t="shared" ca="1" si="70"/>
        <v>731.70299999999997</v>
      </c>
      <c r="U249" s="26">
        <f t="shared" ca="1" si="86"/>
        <v>227.5241</v>
      </c>
      <c r="V249" s="26">
        <f t="shared" ca="1" si="86"/>
        <v>238.3151</v>
      </c>
      <c r="W249" s="26">
        <f t="shared" ca="1" si="86"/>
        <v>230.358</v>
      </c>
      <c r="X249" s="26">
        <f t="shared" ca="1" si="86"/>
        <v>271.3861</v>
      </c>
      <c r="Y249" s="26">
        <f t="shared" ca="1" si="86"/>
        <v>175.24600000000001</v>
      </c>
      <c r="Z249" s="26">
        <f t="shared" ca="1" si="86"/>
        <v>211.96530000000001</v>
      </c>
      <c r="AA249" s="26">
        <f t="shared" ca="1" si="86"/>
        <v>248.24549999999999</v>
      </c>
      <c r="AB249" s="26">
        <f t="shared" ca="1" si="86"/>
        <v>274.92720000000003</v>
      </c>
      <c r="AC249" s="26">
        <f t="shared" ca="1" si="86"/>
        <v>348.36059999999998</v>
      </c>
      <c r="AD249" s="26">
        <f t="shared" ca="1" si="86"/>
        <v>289.64</v>
      </c>
      <c r="AE249" s="26">
        <f t="shared" ca="1" si="87"/>
        <v>126.19</v>
      </c>
      <c r="AF249" s="26">
        <f t="shared" ca="1" si="87"/>
        <v>244.12</v>
      </c>
      <c r="AG249" s="26">
        <f t="shared" ca="1" si="87"/>
        <v>124.11660000000001</v>
      </c>
      <c r="AH249" s="26">
        <f t="shared" ca="1" si="87"/>
        <v>179.36590000000001</v>
      </c>
      <c r="AI249" s="25"/>
      <c r="AJ249" s="25"/>
      <c r="AK249" s="25"/>
      <c r="AL249" s="25"/>
      <c r="AM249" s="25"/>
      <c r="AN249" s="25"/>
      <c r="AO249" s="25"/>
      <c r="AP249" s="25"/>
      <c r="AQ249" s="25"/>
      <c r="AR249" s="25"/>
      <c r="AS249" s="25"/>
      <c r="AT249" s="25"/>
    </row>
    <row r="250" spans="1:46" x14ac:dyDescent="0.35">
      <c r="A250" s="23">
        <v>43951</v>
      </c>
      <c r="B250" s="26">
        <f t="shared" ca="1" si="85"/>
        <v>399.05</v>
      </c>
      <c r="C250" s="26">
        <f t="shared" ca="1" si="85"/>
        <v>454.52</v>
      </c>
      <c r="D250" s="26">
        <f t="shared" ca="1" si="85"/>
        <v>494.65</v>
      </c>
      <c r="E250" s="26">
        <f t="shared" ca="1" si="85"/>
        <v>566.22</v>
      </c>
      <c r="F250" s="26">
        <f t="shared" ca="1" si="85"/>
        <v>279.21559999999999</v>
      </c>
      <c r="G250" s="26">
        <f t="shared" ca="1" si="85"/>
        <v>363.01</v>
      </c>
      <c r="H250" s="26">
        <f t="shared" ca="1" si="85"/>
        <v>406.92</v>
      </c>
      <c r="I250" s="26">
        <f t="shared" ca="1" si="85"/>
        <v>495.2</v>
      </c>
      <c r="J250" s="26">
        <f t="shared" ca="1" si="85"/>
        <v>743.35</v>
      </c>
      <c r="K250" s="26">
        <f t="shared" ca="1" si="85"/>
        <v>1991.76</v>
      </c>
      <c r="L250" s="26">
        <f t="shared" ca="1" si="85"/>
        <v>1743.0360000000001</v>
      </c>
      <c r="M250" s="26">
        <f t="shared" ca="1" si="85"/>
        <v>5484.35</v>
      </c>
      <c r="N250" s="26">
        <f t="shared" ca="1" si="85"/>
        <v>2082</v>
      </c>
      <c r="O250" s="26">
        <f t="shared" ca="1" si="85"/>
        <v>5056.12</v>
      </c>
      <c r="P250" s="26">
        <f t="shared" ca="1" si="85"/>
        <v>3012.34</v>
      </c>
      <c r="Q250" s="26">
        <f t="shared" ca="1" si="82"/>
        <v>4765.42</v>
      </c>
      <c r="R250" s="26">
        <f t="shared" ca="1" si="83"/>
        <v>316.47000000000003</v>
      </c>
      <c r="S250" s="26">
        <f t="shared" ca="1" si="83"/>
        <v>362.75</v>
      </c>
      <c r="T250" s="26">
        <f t="shared" ca="1" si="70"/>
        <v>731.76</v>
      </c>
      <c r="U250" s="26">
        <f t="shared" ca="1" si="86"/>
        <v>230.41329999999999</v>
      </c>
      <c r="V250" s="26">
        <f t="shared" ca="1" si="86"/>
        <v>244.6474</v>
      </c>
      <c r="W250" s="26">
        <f t="shared" ca="1" si="86"/>
        <v>235.3665</v>
      </c>
      <c r="X250" s="26">
        <f t="shared" ca="1" si="86"/>
        <v>275.43290000000002</v>
      </c>
      <c r="Y250" s="26">
        <f t="shared" ca="1" si="86"/>
        <v>176.24520000000001</v>
      </c>
      <c r="Z250" s="26">
        <f t="shared" ca="1" si="86"/>
        <v>214.3057</v>
      </c>
      <c r="AA250" s="26">
        <f t="shared" ca="1" si="86"/>
        <v>252.34620000000001</v>
      </c>
      <c r="AB250" s="26">
        <f t="shared" ca="1" si="86"/>
        <v>279.4975</v>
      </c>
      <c r="AC250" s="26">
        <f t="shared" ca="1" si="86"/>
        <v>362.20460000000003</v>
      </c>
      <c r="AD250" s="26">
        <f t="shared" ca="1" si="86"/>
        <v>307.45999999999998</v>
      </c>
      <c r="AE250" s="26">
        <f t="shared" ca="1" si="87"/>
        <v>129.97</v>
      </c>
      <c r="AF250" s="26">
        <f t="shared" ca="1" si="87"/>
        <v>241.09</v>
      </c>
      <c r="AG250" s="26">
        <f t="shared" ca="1" si="87"/>
        <v>127.0737</v>
      </c>
      <c r="AH250" s="26">
        <f t="shared" ca="1" si="87"/>
        <v>184.95480000000001</v>
      </c>
      <c r="AI250" s="25"/>
      <c r="AJ250" s="25"/>
      <c r="AK250" s="25"/>
      <c r="AL250" s="25"/>
      <c r="AM250" s="25"/>
      <c r="AN250" s="25"/>
      <c r="AO250" s="25"/>
      <c r="AP250" s="25"/>
      <c r="AQ250" s="25"/>
      <c r="AR250" s="25"/>
      <c r="AS250" s="25"/>
      <c r="AT250" s="25"/>
    </row>
    <row r="251" spans="1:46" x14ac:dyDescent="0.35">
      <c r="A251" s="23">
        <v>43980</v>
      </c>
      <c r="B251" s="26">
        <f t="shared" ca="1" si="85"/>
        <v>398.9</v>
      </c>
      <c r="C251" s="26">
        <f t="shared" ca="1" si="85"/>
        <v>459.92</v>
      </c>
      <c r="D251" s="26">
        <f t="shared" ca="1" si="85"/>
        <v>499.39</v>
      </c>
      <c r="E251" s="26">
        <f t="shared" ca="1" si="85"/>
        <v>580.39</v>
      </c>
      <c r="F251" s="26">
        <f t="shared" ca="1" si="85"/>
        <v>279.74450000000002</v>
      </c>
      <c r="G251" s="26">
        <f t="shared" ca="1" si="85"/>
        <v>365.02</v>
      </c>
      <c r="H251" s="26">
        <f t="shared" ca="1" si="85"/>
        <v>411.44</v>
      </c>
      <c r="I251" s="26">
        <f t="shared" ca="1" si="85"/>
        <v>501.45</v>
      </c>
      <c r="J251" s="26">
        <f t="shared" ca="1" si="85"/>
        <v>744.05</v>
      </c>
      <c r="K251" s="26">
        <f t="shared" ca="1" si="85"/>
        <v>2079.5</v>
      </c>
      <c r="L251" s="26">
        <f t="shared" ca="1" si="85"/>
        <v>1818.932</v>
      </c>
      <c r="M251" s="26">
        <f t="shared" ca="1" si="85"/>
        <v>5765.74</v>
      </c>
      <c r="N251" s="26">
        <f t="shared" ca="1" si="85"/>
        <v>2085.7399999999998</v>
      </c>
      <c r="O251" s="26">
        <f t="shared" ca="1" si="85"/>
        <v>4961.74</v>
      </c>
      <c r="P251" s="26">
        <f t="shared" ca="1" si="85"/>
        <v>3067.3</v>
      </c>
      <c r="Q251" s="26">
        <f t="shared" ca="1" si="82"/>
        <v>4818.8599999999997</v>
      </c>
      <c r="R251" s="26">
        <f t="shared" ca="1" si="83"/>
        <v>319.83</v>
      </c>
      <c r="S251" s="26">
        <f t="shared" ca="1" si="83"/>
        <v>366.72</v>
      </c>
      <c r="T251" s="26">
        <f t="shared" ca="1" si="70"/>
        <v>731.76</v>
      </c>
      <c r="U251" s="26">
        <f t="shared" ca="1" si="86"/>
        <v>229.3237</v>
      </c>
      <c r="V251" s="26">
        <f t="shared" ca="1" si="86"/>
        <v>241.45070000000001</v>
      </c>
      <c r="W251" s="26">
        <f t="shared" ca="1" si="86"/>
        <v>236.85300000000001</v>
      </c>
      <c r="X251" s="26">
        <f t="shared" ca="1" si="86"/>
        <v>278.08199999999999</v>
      </c>
      <c r="Y251" s="26">
        <f t="shared" ca="1" si="86"/>
        <v>176.03639999999999</v>
      </c>
      <c r="Z251" s="26">
        <f t="shared" ca="1" si="86"/>
        <v>214.40260000000001</v>
      </c>
      <c r="AA251" s="26">
        <f t="shared" ca="1" si="86"/>
        <v>252.80869999999999</v>
      </c>
      <c r="AB251" s="26">
        <f t="shared" ca="1" si="86"/>
        <v>279.8836</v>
      </c>
      <c r="AC251" s="26">
        <f t="shared" ca="1" si="86"/>
        <v>358.3861</v>
      </c>
      <c r="AD251" s="26">
        <f t="shared" ca="1" si="86"/>
        <v>315.98</v>
      </c>
      <c r="AE251" s="26">
        <f t="shared" ca="1" si="87"/>
        <v>130.97999999999999</v>
      </c>
      <c r="AF251" s="26">
        <f t="shared" ca="1" si="87"/>
        <v>252.42</v>
      </c>
      <c r="AG251" s="26">
        <f t="shared" ca="1" si="87"/>
        <v>128.1798</v>
      </c>
      <c r="AH251" s="26">
        <f t="shared" ca="1" si="87"/>
        <v>188.07210000000001</v>
      </c>
      <c r="AI251" s="25"/>
      <c r="AJ251" s="25"/>
      <c r="AK251" s="25"/>
      <c r="AL251" s="25"/>
      <c r="AM251" s="25"/>
      <c r="AN251" s="25"/>
      <c r="AO251" s="25"/>
      <c r="AP251" s="25"/>
      <c r="AQ251" s="25"/>
      <c r="AR251" s="25"/>
      <c r="AS251" s="25"/>
      <c r="AT251" s="25"/>
    </row>
    <row r="252" spans="1:46" x14ac:dyDescent="0.35">
      <c r="A252" s="23">
        <v>44012</v>
      </c>
      <c r="B252" s="26">
        <f t="shared" ca="1" si="85"/>
        <v>399.18</v>
      </c>
      <c r="C252" s="26">
        <f t="shared" ca="1" si="85"/>
        <v>464.87</v>
      </c>
      <c r="D252" s="26">
        <f t="shared" ca="1" si="85"/>
        <v>507.49</v>
      </c>
      <c r="E252" s="26">
        <f t="shared" ca="1" si="85"/>
        <v>594.6</v>
      </c>
      <c r="F252" s="26">
        <f t="shared" ca="1" si="85"/>
        <v>280.13749999999999</v>
      </c>
      <c r="G252" s="26">
        <f t="shared" ca="1" si="85"/>
        <v>365.77</v>
      </c>
      <c r="H252" s="26">
        <f t="shared" ca="1" si="85"/>
        <v>414.24</v>
      </c>
      <c r="I252" s="26">
        <f t="shared" ca="1" si="85"/>
        <v>508.59</v>
      </c>
      <c r="J252" s="26">
        <f t="shared" ca="1" si="85"/>
        <v>755.59</v>
      </c>
      <c r="K252" s="26">
        <f t="shared" ca="1" si="85"/>
        <v>2099.86</v>
      </c>
      <c r="L252" s="26">
        <f t="shared" ca="1" si="85"/>
        <v>1832.056</v>
      </c>
      <c r="M252" s="26">
        <f t="shared" ca="1" si="85"/>
        <v>6014.87</v>
      </c>
      <c r="N252" s="26">
        <f t="shared" ca="1" si="85"/>
        <v>2087.5</v>
      </c>
      <c r="O252" s="26">
        <f t="shared" ca="1" si="85"/>
        <v>4968.17</v>
      </c>
      <c r="P252" s="26">
        <f t="shared" ca="1" si="85"/>
        <v>3117.21</v>
      </c>
      <c r="Q252" s="26">
        <f t="shared" ca="1" si="82"/>
        <v>4940.3</v>
      </c>
      <c r="R252" s="26">
        <f t="shared" ref="R252:S273" ca="1" si="88">IFERROR(VLOOKUP($A252,INDIRECT("US!"&amp;R$3&amp;":"&amp;R$4),2,0),NA())</f>
        <v>325</v>
      </c>
      <c r="S252" s="26">
        <f t="shared" ca="1" si="88"/>
        <v>370.63</v>
      </c>
      <c r="T252" s="26">
        <f t="shared" ca="1" si="70"/>
        <v>731.86599999999999</v>
      </c>
      <c r="U252" s="26">
        <f t="shared" ca="1" si="86"/>
        <v>230.13460000000001</v>
      </c>
      <c r="V252" s="26">
        <f t="shared" ca="1" si="86"/>
        <v>241.5684</v>
      </c>
      <c r="W252" s="26">
        <f t="shared" ca="1" si="86"/>
        <v>239.11080000000001</v>
      </c>
      <c r="X252" s="26">
        <f t="shared" ca="1" si="86"/>
        <v>282.04379999999998</v>
      </c>
      <c r="Y252" s="26">
        <f t="shared" ca="1" si="86"/>
        <v>176.36930000000001</v>
      </c>
      <c r="Z252" s="26">
        <f t="shared" ca="1" si="86"/>
        <v>215.4051</v>
      </c>
      <c r="AA252" s="26">
        <f t="shared" ca="1" si="86"/>
        <v>254.77500000000001</v>
      </c>
      <c r="AB252" s="26">
        <f t="shared" ca="1" si="86"/>
        <v>282.50459999999998</v>
      </c>
      <c r="AC252" s="26">
        <f t="shared" ca="1" si="86"/>
        <v>360.68779999999998</v>
      </c>
      <c r="AD252" s="26">
        <f t="shared" ca="1" si="86"/>
        <v>322.19</v>
      </c>
      <c r="AE252" s="26">
        <f t="shared" ca="1" si="87"/>
        <v>132.04</v>
      </c>
      <c r="AF252" s="26">
        <f t="shared" ca="1" si="87"/>
        <v>253.25</v>
      </c>
      <c r="AG252" s="26">
        <f t="shared" ca="1" si="87"/>
        <v>129.20419999999999</v>
      </c>
      <c r="AH252" s="26">
        <f t="shared" ca="1" si="87"/>
        <v>189.39429999999999</v>
      </c>
      <c r="AI252" s="25"/>
      <c r="AJ252" s="25"/>
      <c r="AK252" s="25"/>
      <c r="AL252" s="25"/>
      <c r="AM252" s="25"/>
      <c r="AN252" s="25"/>
      <c r="AO252" s="25"/>
      <c r="AP252" s="25"/>
      <c r="AQ252" s="25"/>
      <c r="AR252" s="25"/>
      <c r="AS252" s="25"/>
      <c r="AT252" s="25"/>
    </row>
    <row r="253" spans="1:46" x14ac:dyDescent="0.35">
      <c r="A253" s="23">
        <v>44043</v>
      </c>
      <c r="B253" s="26">
        <f t="shared" ca="1" si="85"/>
        <v>402.18</v>
      </c>
      <c r="C253" s="26">
        <f t="shared" ca="1" si="85"/>
        <v>475.85</v>
      </c>
      <c r="D253" s="26">
        <f t="shared" ca="1" si="85"/>
        <v>523.09</v>
      </c>
      <c r="E253" s="26">
        <f t="shared" ca="1" si="85"/>
        <v>615.49</v>
      </c>
      <c r="F253" s="26">
        <f t="shared" ca="1" si="85"/>
        <v>280.55840000000001</v>
      </c>
      <c r="G253" s="26">
        <f t="shared" ca="1" si="85"/>
        <v>367.16</v>
      </c>
      <c r="H253" s="26">
        <f t="shared" ca="1" si="85"/>
        <v>417.96</v>
      </c>
      <c r="I253" s="26">
        <f t="shared" ca="1" si="85"/>
        <v>518.13</v>
      </c>
      <c r="J253" s="26">
        <f t="shared" ca="1" si="85"/>
        <v>795.61</v>
      </c>
      <c r="K253" s="26">
        <f t="shared" ca="1" si="85"/>
        <v>2198.3000000000002</v>
      </c>
      <c r="L253" s="26">
        <f t="shared" ca="1" si="85"/>
        <v>1912.047</v>
      </c>
      <c r="M253" s="26">
        <f t="shared" ca="1" si="85"/>
        <v>6526.98</v>
      </c>
      <c r="N253" s="26">
        <f t="shared" ca="1" si="85"/>
        <v>2094.27</v>
      </c>
      <c r="O253" s="26">
        <f t="shared" ca="1" si="85"/>
        <v>5178.1099999999997</v>
      </c>
      <c r="P253" s="26">
        <f t="shared" ca="1" si="85"/>
        <v>3164.12</v>
      </c>
      <c r="Q253" s="26">
        <f t="shared" ca="1" si="82"/>
        <v>5246.48</v>
      </c>
      <c r="R253" s="26">
        <f t="shared" ca="1" si="88"/>
        <v>328.96</v>
      </c>
      <c r="S253" s="26">
        <f t="shared" ca="1" si="88"/>
        <v>372.18</v>
      </c>
      <c r="T253" s="26">
        <f t="shared" ca="1" si="70"/>
        <v>732.01099999999997</v>
      </c>
      <c r="U253" s="26">
        <f t="shared" ca="1" si="86"/>
        <v>231.4006</v>
      </c>
      <c r="V253" s="26">
        <f t="shared" ca="1" si="86"/>
        <v>243.82640000000001</v>
      </c>
      <c r="W253" s="26">
        <f t="shared" ca="1" si="86"/>
        <v>242.30350000000001</v>
      </c>
      <c r="X253" s="26">
        <f t="shared" ca="1" si="86"/>
        <v>286.37389999999999</v>
      </c>
      <c r="Y253" s="26">
        <f t="shared" ca="1" si="86"/>
        <v>176.79839999999999</v>
      </c>
      <c r="Z253" s="26">
        <f t="shared" ca="1" si="86"/>
        <v>216.578</v>
      </c>
      <c r="AA253" s="26">
        <f t="shared" ca="1" si="86"/>
        <v>256.78750000000002</v>
      </c>
      <c r="AB253" s="26">
        <f t="shared" ca="1" si="86"/>
        <v>285.58640000000003</v>
      </c>
      <c r="AC253" s="26">
        <f t="shared" ca="1" si="86"/>
        <v>368.03769999999997</v>
      </c>
      <c r="AD253" s="26">
        <f t="shared" ca="1" si="86"/>
        <v>327.77</v>
      </c>
      <c r="AE253" s="26">
        <f t="shared" ca="1" si="87"/>
        <v>134.44</v>
      </c>
      <c r="AF253" s="26">
        <f t="shared" ca="1" si="87"/>
        <v>263.38</v>
      </c>
      <c r="AG253" s="26">
        <f t="shared" ca="1" si="87"/>
        <v>131.83869999999999</v>
      </c>
      <c r="AH253" s="26">
        <f t="shared" ca="1" si="87"/>
        <v>192.9828</v>
      </c>
      <c r="AI253" s="25"/>
      <c r="AJ253" s="25"/>
      <c r="AK253" s="25"/>
      <c r="AL253" s="25"/>
      <c r="AM253" s="25"/>
      <c r="AN253" s="25"/>
      <c r="AO253" s="25"/>
      <c r="AP253" s="25"/>
      <c r="AQ253" s="25"/>
      <c r="AR253" s="25"/>
      <c r="AS253" s="25"/>
      <c r="AT253" s="25"/>
    </row>
    <row r="254" spans="1:46" x14ac:dyDescent="0.35">
      <c r="A254" s="23">
        <v>44074</v>
      </c>
      <c r="B254" s="26">
        <f t="shared" ca="1" si="85"/>
        <v>399.78</v>
      </c>
      <c r="C254" s="26">
        <f t="shared" ca="1" si="85"/>
        <v>469.35</v>
      </c>
      <c r="D254" s="26">
        <f t="shared" ca="1" si="85"/>
        <v>514.92999999999995</v>
      </c>
      <c r="E254" s="26">
        <f t="shared" ca="1" si="85"/>
        <v>609.17999999999995</v>
      </c>
      <c r="F254" s="26">
        <f t="shared" ca="1" si="85"/>
        <v>280.60250000000002</v>
      </c>
      <c r="G254" s="26">
        <f t="shared" ca="1" si="85"/>
        <v>367.4</v>
      </c>
      <c r="H254" s="26">
        <f t="shared" ca="1" si="85"/>
        <v>417.43</v>
      </c>
      <c r="I254" s="26">
        <f t="shared" ca="1" si="85"/>
        <v>515.09</v>
      </c>
      <c r="J254" s="26">
        <f t="shared" ca="1" si="85"/>
        <v>765.85</v>
      </c>
      <c r="K254" s="26">
        <f t="shared" ca="1" si="85"/>
        <v>2219.1999999999998</v>
      </c>
      <c r="L254" s="26">
        <f t="shared" ca="1" si="85"/>
        <v>1930.2329999999999</v>
      </c>
      <c r="M254" s="26">
        <f t="shared" ca="1" si="85"/>
        <v>6588.66</v>
      </c>
      <c r="N254" s="26">
        <f t="shared" ca="1" si="85"/>
        <v>2090.0300000000002</v>
      </c>
      <c r="O254" s="26">
        <f t="shared" ca="1" si="85"/>
        <v>4954.8599999999997</v>
      </c>
      <c r="P254" s="26">
        <f t="shared" ca="1" si="85"/>
        <v>3164.12</v>
      </c>
      <c r="Q254" s="26">
        <f t="shared" ca="1" si="82"/>
        <v>5058.07</v>
      </c>
      <c r="R254" s="26">
        <f t="shared" ca="1" si="88"/>
        <v>329.42</v>
      </c>
      <c r="S254" s="26">
        <f t="shared" ca="1" si="88"/>
        <v>373.1</v>
      </c>
      <c r="T254" s="26">
        <f t="shared" ca="1" si="70"/>
        <v>732.06700000000001</v>
      </c>
      <c r="U254" s="26">
        <f t="shared" ca="1" si="86"/>
        <v>229.66650000000001</v>
      </c>
      <c r="V254" s="26">
        <f t="shared" ca="1" si="86"/>
        <v>240.5684</v>
      </c>
      <c r="W254" s="26">
        <f t="shared" ca="1" si="86"/>
        <v>241.5763</v>
      </c>
      <c r="X254" s="26">
        <f t="shared" ca="1" si="86"/>
        <v>286.14749999999998</v>
      </c>
      <c r="Y254" s="26">
        <f t="shared" ca="1" si="86"/>
        <v>177.00409999999999</v>
      </c>
      <c r="Z254" s="26">
        <f t="shared" ca="1" si="86"/>
        <v>216.71770000000001</v>
      </c>
      <c r="AA254" s="26">
        <f t="shared" ca="1" si="86"/>
        <v>256.51440000000002</v>
      </c>
      <c r="AB254" s="26">
        <f t="shared" ca="1" si="86"/>
        <v>284.17989999999998</v>
      </c>
      <c r="AC254" s="26">
        <f t="shared" ca="1" si="86"/>
        <v>359.61380000000003</v>
      </c>
      <c r="AD254" s="26">
        <f t="shared" ca="1" si="86"/>
        <v>332.56</v>
      </c>
      <c r="AE254" s="26">
        <f t="shared" ca="1" si="87"/>
        <v>135.22999999999999</v>
      </c>
      <c r="AF254" s="26">
        <f t="shared" ca="1" si="87"/>
        <v>253.38</v>
      </c>
      <c r="AG254" s="26">
        <f t="shared" ca="1" si="87"/>
        <v>132.32470000000001</v>
      </c>
      <c r="AH254" s="26">
        <f t="shared" ca="1" si="87"/>
        <v>192.76419999999999</v>
      </c>
      <c r="AI254" s="25"/>
      <c r="AJ254" s="25"/>
      <c r="AK254" s="25"/>
      <c r="AL254" s="25"/>
      <c r="AM254" s="25"/>
      <c r="AN254" s="25"/>
      <c r="AO254" s="25"/>
      <c r="AP254" s="25"/>
      <c r="AQ254" s="25"/>
      <c r="AR254" s="25"/>
      <c r="AS254" s="25"/>
      <c r="AT254" s="25"/>
    </row>
    <row r="255" spans="1:46" x14ac:dyDescent="0.35">
      <c r="A255" s="23">
        <v>44104</v>
      </c>
      <c r="B255" s="26">
        <f t="shared" ca="1" si="85"/>
        <v>399.96</v>
      </c>
      <c r="C255" s="26">
        <f t="shared" ca="1" si="85"/>
        <v>469.11</v>
      </c>
      <c r="D255" s="26">
        <f t="shared" ca="1" si="85"/>
        <v>513.47</v>
      </c>
      <c r="E255" s="26">
        <f t="shared" ca="1" si="85"/>
        <v>607.11</v>
      </c>
      <c r="F255" s="26">
        <f t="shared" ca="1" si="85"/>
        <v>280.5831</v>
      </c>
      <c r="G255" s="26">
        <f t="shared" ca="1" si="85"/>
        <v>367.1</v>
      </c>
      <c r="H255" s="26">
        <f t="shared" ca="1" si="85"/>
        <v>417.49</v>
      </c>
      <c r="I255" s="26">
        <f t="shared" ca="1" si="85"/>
        <v>515.22</v>
      </c>
      <c r="J255" s="26">
        <f t="shared" ca="1" si="85"/>
        <v>764.77</v>
      </c>
      <c r="K255" s="26">
        <f t="shared" ca="1" si="85"/>
        <v>2196.37</v>
      </c>
      <c r="L255" s="26">
        <f t="shared" ca="1" si="85"/>
        <v>1912.886</v>
      </c>
      <c r="M255" s="26">
        <f t="shared" ca="1" si="85"/>
        <v>6422.07</v>
      </c>
      <c r="N255" s="26">
        <f t="shared" ca="1" si="85"/>
        <v>2091.5500000000002</v>
      </c>
      <c r="O255" s="26">
        <f t="shared" ca="1" si="85"/>
        <v>4973.92</v>
      </c>
      <c r="P255" s="26">
        <f t="shared" ca="1" si="85"/>
        <v>3158.56</v>
      </c>
      <c r="Q255" s="26">
        <f t="shared" ca="1" si="82"/>
        <v>5034.54</v>
      </c>
      <c r="R255" s="26">
        <f t="shared" ca="1" si="88"/>
        <v>330.55</v>
      </c>
      <c r="S255" s="26">
        <f t="shared" ca="1" si="88"/>
        <v>373.58</v>
      </c>
      <c r="T255" s="26">
        <f t="shared" ca="1" si="70"/>
        <v>732.154</v>
      </c>
      <c r="U255" s="26">
        <f t="shared" ca="1" si="86"/>
        <v>230.92660000000001</v>
      </c>
      <c r="V255" s="26">
        <f t="shared" ca="1" si="86"/>
        <v>242.41210000000001</v>
      </c>
      <c r="W255" s="26">
        <f t="shared" ca="1" si="86"/>
        <v>242.81649999999999</v>
      </c>
      <c r="X255" s="26">
        <f t="shared" ca="1" si="86"/>
        <v>288.61110000000002</v>
      </c>
      <c r="Y255" s="26">
        <f t="shared" ca="1" si="86"/>
        <v>176.63040000000001</v>
      </c>
      <c r="Z255" s="26">
        <f t="shared" ca="1" si="86"/>
        <v>216.631</v>
      </c>
      <c r="AA255" s="26">
        <f t="shared" ca="1" si="86"/>
        <v>257.20049999999998</v>
      </c>
      <c r="AB255" s="26">
        <f t="shared" ca="1" si="86"/>
        <v>286.1087</v>
      </c>
      <c r="AC255" s="26">
        <f t="shared" ca="1" si="86"/>
        <v>367.0061</v>
      </c>
      <c r="AD255" s="26">
        <f t="shared" ca="1" si="86"/>
        <v>330.57</v>
      </c>
      <c r="AE255" s="26">
        <f t="shared" ca="1" si="87"/>
        <v>134.86000000000001</v>
      </c>
      <c r="AF255" s="26">
        <f t="shared" ca="1" si="87"/>
        <v>248.92</v>
      </c>
      <c r="AG255" s="26">
        <f t="shared" ca="1" si="87"/>
        <v>131.76599999999999</v>
      </c>
      <c r="AH255" s="26">
        <f t="shared" ca="1" si="87"/>
        <v>192.1258</v>
      </c>
      <c r="AI255" s="25"/>
      <c r="AJ255" s="25"/>
      <c r="AK255" s="25"/>
      <c r="AL255" s="25"/>
      <c r="AM255" s="25"/>
      <c r="AN255" s="25"/>
      <c r="AO255" s="25"/>
      <c r="AP255" s="25"/>
      <c r="AQ255" s="25"/>
      <c r="AR255" s="25"/>
      <c r="AS255" s="25"/>
      <c r="AT255" s="25"/>
    </row>
    <row r="256" spans="1:46" x14ac:dyDescent="0.35">
      <c r="A256" s="23">
        <v>44134</v>
      </c>
      <c r="B256" s="26">
        <f t="shared" ca="1" si="85"/>
        <v>397.75</v>
      </c>
      <c r="C256" s="26">
        <f t="shared" ca="1" si="85"/>
        <v>465.08</v>
      </c>
      <c r="D256" s="26">
        <f t="shared" ca="1" si="85"/>
        <v>511.98</v>
      </c>
      <c r="E256" s="26">
        <f t="shared" ca="1" si="85"/>
        <v>607.33000000000004</v>
      </c>
      <c r="F256" s="26">
        <f t="shared" ca="1" si="85"/>
        <v>280.57209999999998</v>
      </c>
      <c r="G256" s="26">
        <f t="shared" ca="1" si="85"/>
        <v>366.87</v>
      </c>
      <c r="H256" s="26">
        <f t="shared" ca="1" si="85"/>
        <v>416.04</v>
      </c>
      <c r="I256" s="26">
        <f t="shared" ca="1" si="85"/>
        <v>511.53</v>
      </c>
      <c r="J256" s="26">
        <f t="shared" ca="1" si="85"/>
        <v>752.68</v>
      </c>
      <c r="K256" s="26">
        <f t="shared" ca="1" si="85"/>
        <v>2207.52</v>
      </c>
      <c r="L256" s="26">
        <f t="shared" ca="1" si="85"/>
        <v>1921.8309999999999</v>
      </c>
      <c r="M256" s="26">
        <f t="shared" ca="1" si="85"/>
        <v>6483.5</v>
      </c>
      <c r="N256" s="26">
        <f t="shared" ca="1" si="85"/>
        <v>2083.59</v>
      </c>
      <c r="O256" s="26">
        <f t="shared" ca="1" si="85"/>
        <v>4824.24</v>
      </c>
      <c r="P256" s="26">
        <f t="shared" ca="1" si="85"/>
        <v>3159.76</v>
      </c>
      <c r="Q256" s="26">
        <f t="shared" ca="1" si="82"/>
        <v>5007.6499999999996</v>
      </c>
      <c r="R256" s="26">
        <f t="shared" ca="1" si="88"/>
        <v>329.02</v>
      </c>
      <c r="S256" s="26">
        <f t="shared" ca="1" si="88"/>
        <v>373.62</v>
      </c>
      <c r="T256" s="26">
        <f t="shared" ca="1" si="70"/>
        <v>732.154</v>
      </c>
      <c r="U256" s="26">
        <f t="shared" ref="U256:AD265" ca="1" si="89">IFERROR(VLOOKUP($A256,INDIRECT("EU!"&amp;U$3&amp;":"&amp;U$4),2,0),NA())</f>
        <v>232.5187</v>
      </c>
      <c r="V256" s="26">
        <f t="shared" ca="1" si="89"/>
        <v>243.69309999999999</v>
      </c>
      <c r="W256" s="26">
        <f t="shared" ca="1" si="89"/>
        <v>244.64760000000001</v>
      </c>
      <c r="X256" s="26">
        <f t="shared" ca="1" si="89"/>
        <v>291.63049999999998</v>
      </c>
      <c r="Y256" s="26">
        <f t="shared" ca="1" si="89"/>
        <v>177.04490000000001</v>
      </c>
      <c r="Z256" s="26">
        <f t="shared" ca="1" si="89"/>
        <v>217.5471</v>
      </c>
      <c r="AA256" s="26">
        <f t="shared" ca="1" si="89"/>
        <v>258.7595</v>
      </c>
      <c r="AB256" s="26">
        <f t="shared" ca="1" si="89"/>
        <v>288.41930000000002</v>
      </c>
      <c r="AC256" s="26">
        <f t="shared" ca="1" si="89"/>
        <v>371.63339999999999</v>
      </c>
      <c r="AD256" s="26">
        <f t="shared" ca="1" si="89"/>
        <v>331.27</v>
      </c>
      <c r="AE256" s="26">
        <f t="shared" ca="1" si="87"/>
        <v>136.96</v>
      </c>
      <c r="AF256" s="26">
        <f t="shared" ca="1" si="87"/>
        <v>245.43</v>
      </c>
      <c r="AG256" s="26">
        <f t="shared" ca="1" si="87"/>
        <v>133.31739999999999</v>
      </c>
      <c r="AH256" s="26">
        <f t="shared" ca="1" si="87"/>
        <v>195.38749999999999</v>
      </c>
      <c r="AI256" s="25"/>
      <c r="AJ256" s="25"/>
      <c r="AK256" s="25"/>
      <c r="AL256" s="25"/>
      <c r="AM256" s="25"/>
      <c r="AN256" s="25"/>
      <c r="AO256" s="25"/>
      <c r="AP256" s="25"/>
      <c r="AQ256" s="25"/>
      <c r="AR256" s="25"/>
      <c r="AS256" s="25"/>
      <c r="AT256" s="25"/>
    </row>
    <row r="257" spans="1:46" x14ac:dyDescent="0.35">
      <c r="A257" s="23">
        <v>44165</v>
      </c>
      <c r="B257" s="26">
        <f t="shared" ca="1" si="85"/>
        <v>398.79</v>
      </c>
      <c r="C257" s="26">
        <f t="shared" ca="1" si="85"/>
        <v>474.02</v>
      </c>
      <c r="D257" s="26">
        <f t="shared" ca="1" si="85"/>
        <v>523.34</v>
      </c>
      <c r="E257" s="26">
        <f t="shared" ca="1" si="85"/>
        <v>626.70000000000005</v>
      </c>
      <c r="F257" s="26">
        <f t="shared" ca="1" si="85"/>
        <v>280.8485</v>
      </c>
      <c r="G257" s="26">
        <f t="shared" ca="1" si="85"/>
        <v>367.5</v>
      </c>
      <c r="H257" s="26">
        <f t="shared" ca="1" si="85"/>
        <v>418.63</v>
      </c>
      <c r="I257" s="26">
        <f t="shared" ca="1" si="85"/>
        <v>518.23</v>
      </c>
      <c r="J257" s="26">
        <f t="shared" ca="1" si="85"/>
        <v>779.12</v>
      </c>
      <c r="K257" s="26">
        <f t="shared" ca="1" si="85"/>
        <v>2294.85</v>
      </c>
      <c r="L257" s="26">
        <f t="shared" ca="1" si="85"/>
        <v>1993.319</v>
      </c>
      <c r="M257" s="26">
        <f t="shared" ca="1" si="85"/>
        <v>6916.31</v>
      </c>
      <c r="N257" s="26">
        <f t="shared" ca="1" si="85"/>
        <v>2086.11</v>
      </c>
      <c r="O257" s="26">
        <f t="shared" ca="1" si="85"/>
        <v>4882.1499999999996</v>
      </c>
      <c r="P257" s="26">
        <f t="shared" ca="1" si="85"/>
        <v>3197.53</v>
      </c>
      <c r="Q257" s="26">
        <f t="shared" ca="1" si="82"/>
        <v>5277.26</v>
      </c>
      <c r="R257" s="26">
        <f t="shared" ca="1" si="88"/>
        <v>331.59</v>
      </c>
      <c r="S257" s="26">
        <f t="shared" ca="1" si="88"/>
        <v>374.19</v>
      </c>
      <c r="T257" s="26">
        <f t="shared" ca="1" si="70"/>
        <v>732.29499999999996</v>
      </c>
      <c r="U257" s="26">
        <f t="shared" ca="1" si="89"/>
        <v>232.13239999999999</v>
      </c>
      <c r="V257" s="26">
        <f t="shared" ca="1" si="89"/>
        <v>243.6096</v>
      </c>
      <c r="W257" s="26">
        <f t="shared" ca="1" si="89"/>
        <v>246.3862</v>
      </c>
      <c r="X257" s="26">
        <f t="shared" ca="1" si="89"/>
        <v>295.38940000000002</v>
      </c>
      <c r="Y257" s="26">
        <f t="shared" ca="1" si="89"/>
        <v>177.3759</v>
      </c>
      <c r="Z257" s="26">
        <f t="shared" ca="1" si="89"/>
        <v>218.24709999999999</v>
      </c>
      <c r="AA257" s="26">
        <f t="shared" ca="1" si="89"/>
        <v>259.92739999999998</v>
      </c>
      <c r="AB257" s="26">
        <f t="shared" ca="1" si="89"/>
        <v>289.74959999999999</v>
      </c>
      <c r="AC257" s="26">
        <f t="shared" ca="1" si="89"/>
        <v>373.18450000000001</v>
      </c>
      <c r="AD257" s="26">
        <f t="shared" ca="1" si="89"/>
        <v>345.03</v>
      </c>
      <c r="AE257" s="26">
        <f t="shared" ca="1" si="87"/>
        <v>140.79</v>
      </c>
      <c r="AF257" s="26">
        <f t="shared" ca="1" si="87"/>
        <v>266.08</v>
      </c>
      <c r="AG257" s="26">
        <f t="shared" ca="1" si="87"/>
        <v>137.60730000000001</v>
      </c>
      <c r="AH257" s="26">
        <f t="shared" ca="1" si="87"/>
        <v>201.5592</v>
      </c>
      <c r="AI257" s="25"/>
      <c r="AJ257" s="25"/>
      <c r="AK257" s="25"/>
      <c r="AL257" s="25"/>
      <c r="AM257" s="25"/>
      <c r="AN257" s="25"/>
      <c r="AO257" s="25"/>
      <c r="AP257" s="25"/>
      <c r="AQ257" s="25"/>
      <c r="AR257" s="25"/>
      <c r="AS257" s="25"/>
      <c r="AT257" s="25"/>
    </row>
    <row r="258" spans="1:46" x14ac:dyDescent="0.35">
      <c r="A258" s="23">
        <v>44196</v>
      </c>
      <c r="B258" s="26">
        <f t="shared" ca="1" si="85"/>
        <v>398.7</v>
      </c>
      <c r="C258" s="26">
        <f t="shared" ca="1" si="85"/>
        <v>475.63</v>
      </c>
      <c r="D258" s="26">
        <f t="shared" ca="1" si="85"/>
        <v>524.47</v>
      </c>
      <c r="E258" s="26">
        <f t="shared" ca="1" si="85"/>
        <v>631.55999999999995</v>
      </c>
      <c r="F258" s="26">
        <f t="shared" ca="1" si="85"/>
        <v>281.21440000000001</v>
      </c>
      <c r="G258" s="26">
        <f t="shared" ca="1" si="85"/>
        <v>368.41</v>
      </c>
      <c r="H258" s="26">
        <f t="shared" ca="1" si="85"/>
        <v>419.88</v>
      </c>
      <c r="I258" s="26">
        <f t="shared" ca="1" si="85"/>
        <v>519.64</v>
      </c>
      <c r="J258" s="26">
        <f t="shared" ca="1" si="85"/>
        <v>777.59</v>
      </c>
      <c r="K258" s="26">
        <f t="shared" ca="1" si="85"/>
        <v>2338.0500000000002</v>
      </c>
      <c r="L258" s="26">
        <f t="shared" ca="1" si="85"/>
        <v>2028.44</v>
      </c>
      <c r="M258" s="26">
        <f t="shared" ca="1" si="85"/>
        <v>7133.06</v>
      </c>
      <c r="N258" s="26">
        <f t="shared" ca="1" si="85"/>
        <v>2086.67</v>
      </c>
      <c r="O258" s="26">
        <f t="shared" ca="1" si="85"/>
        <v>4824.63</v>
      </c>
      <c r="P258" s="26">
        <f t="shared" ca="1" si="85"/>
        <v>3214.06</v>
      </c>
      <c r="Q258" s="26">
        <f t="shared" ca="1" si="82"/>
        <v>5293.54</v>
      </c>
      <c r="R258" s="26">
        <f t="shared" ca="1" si="88"/>
        <v>334.02</v>
      </c>
      <c r="S258" s="26">
        <f t="shared" ca="1" si="88"/>
        <v>374.92</v>
      </c>
      <c r="T258" s="26">
        <f t="shared" ca="1" si="70"/>
        <v>732.37599999999998</v>
      </c>
      <c r="U258" s="26">
        <f t="shared" ca="1" si="89"/>
        <v>232.5265</v>
      </c>
      <c r="V258" s="26">
        <f t="shared" ca="1" si="89"/>
        <v>245.10650000000001</v>
      </c>
      <c r="W258" s="26">
        <f t="shared" ca="1" si="89"/>
        <v>247.0136</v>
      </c>
      <c r="X258" s="26">
        <f t="shared" ca="1" si="89"/>
        <v>296.87130000000002</v>
      </c>
      <c r="Y258" s="26">
        <f t="shared" ca="1" si="89"/>
        <v>177.47239999999999</v>
      </c>
      <c r="Z258" s="26">
        <f t="shared" ca="1" si="89"/>
        <v>218.52260000000001</v>
      </c>
      <c r="AA258" s="26">
        <f t="shared" ca="1" si="89"/>
        <v>260.43450000000001</v>
      </c>
      <c r="AB258" s="26">
        <f t="shared" ca="1" si="89"/>
        <v>290.68470000000002</v>
      </c>
      <c r="AC258" s="26">
        <f t="shared" ca="1" si="89"/>
        <v>377.017</v>
      </c>
      <c r="AD258" s="26">
        <f t="shared" ca="1" si="89"/>
        <v>347.61</v>
      </c>
      <c r="AE258" s="26">
        <f t="shared" ca="1" si="87"/>
        <v>143.61000000000001</v>
      </c>
      <c r="AF258" s="26">
        <f t="shared" ca="1" si="87"/>
        <v>284.58</v>
      </c>
      <c r="AG258" s="26">
        <f t="shared" ca="1" si="87"/>
        <v>140.5515</v>
      </c>
      <c r="AH258" s="26">
        <f t="shared" ca="1" si="87"/>
        <v>207.5506</v>
      </c>
      <c r="AI258" s="25"/>
      <c r="AJ258" s="25"/>
      <c r="AK258" s="25"/>
      <c r="AL258" s="25"/>
      <c r="AM258" s="25"/>
      <c r="AN258" s="25"/>
      <c r="AO258" s="25"/>
      <c r="AP258" s="25"/>
      <c r="AQ258" s="25"/>
      <c r="AR258" s="25"/>
      <c r="AS258" s="25"/>
      <c r="AT258" s="25"/>
    </row>
    <row r="259" spans="1:46" x14ac:dyDescent="0.35">
      <c r="A259" s="23">
        <v>44225</v>
      </c>
      <c r="B259" s="26">
        <f t="shared" ca="1" si="85"/>
        <v>396.69</v>
      </c>
      <c r="C259" s="26">
        <f t="shared" ca="1" si="85"/>
        <v>470.73</v>
      </c>
      <c r="D259" s="26">
        <f t="shared" ca="1" si="85"/>
        <v>517.45000000000005</v>
      </c>
      <c r="E259" s="26">
        <f t="shared" ca="1" si="85"/>
        <v>624.32000000000005</v>
      </c>
      <c r="F259" s="26">
        <f t="shared" ca="1" si="85"/>
        <v>281.32470000000001</v>
      </c>
      <c r="G259" s="26">
        <f t="shared" ca="1" si="85"/>
        <v>368.56</v>
      </c>
      <c r="H259" s="26">
        <f t="shared" ca="1" si="85"/>
        <v>418.59</v>
      </c>
      <c r="I259" s="26">
        <f t="shared" ca="1" si="85"/>
        <v>514.34</v>
      </c>
      <c r="J259" s="26">
        <f t="shared" ca="1" si="85"/>
        <v>754.51</v>
      </c>
      <c r="K259" s="26">
        <f t="shared" ca="1" si="85"/>
        <v>2345.7800000000002</v>
      </c>
      <c r="L259" s="26">
        <f t="shared" ca="1" si="85"/>
        <v>2035.498</v>
      </c>
      <c r="M259" s="26">
        <f t="shared" ca="1" si="85"/>
        <v>7144.14</v>
      </c>
      <c r="N259" s="26">
        <f t="shared" ca="1" si="85"/>
        <v>2081.59</v>
      </c>
      <c r="O259" s="26">
        <f t="shared" ca="1" si="85"/>
        <v>4650.5600000000004</v>
      </c>
      <c r="P259" s="26">
        <f t="shared" ca="1" si="85"/>
        <v>3201.83</v>
      </c>
      <c r="Q259" s="26">
        <f t="shared" ca="1" si="82"/>
        <v>5151.09</v>
      </c>
      <c r="R259" s="26">
        <f t="shared" ca="1" si="88"/>
        <v>333.93</v>
      </c>
      <c r="S259" s="26">
        <f t="shared" ca="1" si="88"/>
        <v>375.45</v>
      </c>
      <c r="T259" s="26">
        <f t="shared" ca="1" si="70"/>
        <v>732.37599999999998</v>
      </c>
      <c r="U259" s="26">
        <f t="shared" ca="1" si="89"/>
        <v>231.62469999999999</v>
      </c>
      <c r="V259" s="26">
        <f t="shared" ca="1" si="89"/>
        <v>243.64080000000001</v>
      </c>
      <c r="W259" s="26">
        <f t="shared" ca="1" si="89"/>
        <v>246.24199999999999</v>
      </c>
      <c r="X259" s="26">
        <f t="shared" ca="1" si="89"/>
        <v>296.00420000000003</v>
      </c>
      <c r="Y259" s="26">
        <f t="shared" ca="1" si="89"/>
        <v>177.61429999999999</v>
      </c>
      <c r="Z259" s="26">
        <f t="shared" ca="1" si="89"/>
        <v>218.63929999999999</v>
      </c>
      <c r="AA259" s="26">
        <f t="shared" ca="1" si="89"/>
        <v>260.2826</v>
      </c>
      <c r="AB259" s="26">
        <f t="shared" ca="1" si="89"/>
        <v>289.86</v>
      </c>
      <c r="AC259" s="26">
        <f t="shared" ca="1" si="89"/>
        <v>371.92059999999998</v>
      </c>
      <c r="AD259" s="26">
        <f t="shared" ca="1" si="89"/>
        <v>349.15</v>
      </c>
      <c r="AE259" s="26">
        <f t="shared" ca="1" si="87"/>
        <v>143.44999999999999</v>
      </c>
      <c r="AF259" s="26">
        <f t="shared" ca="1" si="87"/>
        <v>274.18</v>
      </c>
      <c r="AG259" s="26">
        <f t="shared" ca="1" si="87"/>
        <v>140.178</v>
      </c>
      <c r="AH259" s="26">
        <f t="shared" ca="1" si="87"/>
        <v>206.00739999999999</v>
      </c>
      <c r="AI259" s="25"/>
      <c r="AJ259" s="25"/>
      <c r="AK259" s="25"/>
      <c r="AL259" s="25"/>
      <c r="AM259" s="25"/>
      <c r="AN259" s="25"/>
      <c r="AO259" s="25"/>
      <c r="AP259" s="25"/>
      <c r="AQ259" s="25"/>
      <c r="AR259" s="25"/>
      <c r="AS259" s="25"/>
      <c r="AT259" s="25"/>
    </row>
    <row r="260" spans="1:46" x14ac:dyDescent="0.35">
      <c r="A260" s="23">
        <v>44253</v>
      </c>
      <c r="B260" s="26">
        <f t="shared" ca="1" si="85"/>
        <v>391.5</v>
      </c>
      <c r="C260" s="26">
        <f t="shared" ca="1" si="85"/>
        <v>461.9</v>
      </c>
      <c r="D260" s="26">
        <f t="shared" ca="1" si="85"/>
        <v>508.38</v>
      </c>
      <c r="E260" s="26">
        <f t="shared" ca="1" si="85"/>
        <v>613.47</v>
      </c>
      <c r="F260" s="26">
        <f t="shared" ca="1" si="85"/>
        <v>281.14659999999998</v>
      </c>
      <c r="G260" s="26">
        <f t="shared" ca="1" si="85"/>
        <v>366.44</v>
      </c>
      <c r="H260" s="26">
        <f t="shared" ca="1" si="85"/>
        <v>411.87</v>
      </c>
      <c r="I260" s="26">
        <f t="shared" ca="1" si="85"/>
        <v>503.99</v>
      </c>
      <c r="J260" s="26">
        <f t="shared" ca="1" si="85"/>
        <v>722.9</v>
      </c>
      <c r="K260" s="26">
        <f t="shared" ca="1" si="85"/>
        <v>2354.4</v>
      </c>
      <c r="L260" s="26">
        <f t="shared" ca="1" si="85"/>
        <v>2043.0930000000001</v>
      </c>
      <c r="M260" s="26">
        <f t="shared" ca="1" si="85"/>
        <v>7165.99</v>
      </c>
      <c r="N260" s="26">
        <f t="shared" ca="1" si="85"/>
        <v>2064.19</v>
      </c>
      <c r="O260" s="26">
        <f t="shared" ca="1" si="85"/>
        <v>4391.6499999999996</v>
      </c>
      <c r="P260" s="26">
        <f t="shared" ca="1" si="85"/>
        <v>3175.84</v>
      </c>
      <c r="Q260" s="26">
        <f t="shared" ca="1" si="85"/>
        <v>4986.78</v>
      </c>
      <c r="R260" s="26">
        <f t="shared" ca="1" si="88"/>
        <v>329.95</v>
      </c>
      <c r="S260" s="26">
        <f t="shared" ca="1" si="88"/>
        <v>374.94</v>
      </c>
      <c r="T260" s="26">
        <f t="shared" ca="1" si="70"/>
        <v>732.44500000000005</v>
      </c>
      <c r="U260" s="26">
        <f t="shared" ca="1" si="89"/>
        <v>227.59379999999999</v>
      </c>
      <c r="V260" s="26">
        <f t="shared" ca="1" si="89"/>
        <v>236.92760000000001</v>
      </c>
      <c r="W260" s="26">
        <f t="shared" ca="1" si="89"/>
        <v>242.2602</v>
      </c>
      <c r="X260" s="26">
        <f t="shared" ca="1" si="89"/>
        <v>293.4581</v>
      </c>
      <c r="Y260" s="26">
        <f t="shared" ca="1" si="89"/>
        <v>177.61179999999999</v>
      </c>
      <c r="Z260" s="26">
        <f t="shared" ca="1" si="89"/>
        <v>217.80019999999999</v>
      </c>
      <c r="AA260" s="26">
        <f t="shared" ca="1" si="89"/>
        <v>257.86689999999999</v>
      </c>
      <c r="AB260" s="26">
        <f t="shared" ca="1" si="89"/>
        <v>284.79610000000002</v>
      </c>
      <c r="AC260" s="26">
        <f t="shared" ca="1" si="89"/>
        <v>354.57810000000001</v>
      </c>
      <c r="AD260" s="26">
        <f t="shared" ca="1" si="89"/>
        <v>351.34</v>
      </c>
      <c r="AE260" s="26">
        <f t="shared" ca="1" si="87"/>
        <v>141.41999999999999</v>
      </c>
      <c r="AF260" s="26">
        <f t="shared" ca="1" si="87"/>
        <v>267.42</v>
      </c>
      <c r="AG260" s="26">
        <f t="shared" ca="1" si="87"/>
        <v>138.70060000000001</v>
      </c>
      <c r="AH260" s="26">
        <f t="shared" ca="1" si="87"/>
        <v>200.6824</v>
      </c>
      <c r="AI260" s="25"/>
      <c r="AJ260" s="25"/>
      <c r="AK260" s="25"/>
      <c r="AL260" s="25"/>
      <c r="AM260" s="25"/>
      <c r="AN260" s="25"/>
      <c r="AO260" s="25"/>
      <c r="AP260" s="25"/>
      <c r="AQ260" s="25"/>
      <c r="AR260" s="25"/>
      <c r="AS260" s="25"/>
      <c r="AT260" s="25"/>
    </row>
    <row r="261" spans="1:46" x14ac:dyDescent="0.35">
      <c r="A261" s="23">
        <v>44286</v>
      </c>
      <c r="B261" s="26">
        <f t="shared" ca="1" si="85"/>
        <v>387.23</v>
      </c>
      <c r="C261" s="26">
        <f t="shared" ca="1" si="85"/>
        <v>455.32</v>
      </c>
      <c r="D261" s="26">
        <f t="shared" ca="1" si="85"/>
        <v>498.95</v>
      </c>
      <c r="E261" s="26">
        <f t="shared" ca="1" si="85"/>
        <v>604.36</v>
      </c>
      <c r="F261" s="26">
        <f t="shared" ca="1" si="85"/>
        <v>281.00400000000002</v>
      </c>
      <c r="G261" s="26">
        <f t="shared" ca="1" si="85"/>
        <v>364.92</v>
      </c>
      <c r="H261" s="26">
        <f t="shared" ca="1" si="85"/>
        <v>407.56</v>
      </c>
      <c r="I261" s="26">
        <f t="shared" ca="1" si="85"/>
        <v>494.51</v>
      </c>
      <c r="J261" s="26">
        <f t="shared" ca="1" si="85"/>
        <v>696.73</v>
      </c>
      <c r="K261" s="26">
        <f t="shared" ca="1" si="85"/>
        <v>2357.92</v>
      </c>
      <c r="L261" s="26">
        <f t="shared" ca="1" si="85"/>
        <v>2049.6999999999998</v>
      </c>
      <c r="M261" s="26">
        <f t="shared" ca="1" si="85"/>
        <v>7031.44</v>
      </c>
      <c r="N261" s="26">
        <f t="shared" ca="1" si="85"/>
        <v>2050.0300000000002</v>
      </c>
      <c r="O261" s="26">
        <f t="shared" ca="1" si="85"/>
        <v>4172.71</v>
      </c>
      <c r="P261" s="26">
        <f ca="1">IFERROR(VLOOKUP($A261,INDIRECT("US!"&amp;P$3&amp;":"&amp;P$4),2,0),NA())</f>
        <v>3143.7</v>
      </c>
      <c r="Q261" s="26">
        <f ca="1">IFERROR(VLOOKUP($A261,INDIRECT("US!"&amp;Q$3&amp;":"&amp;Q$4),2,0),NA())</f>
        <v>4843</v>
      </c>
      <c r="R261" s="26">
        <f t="shared" ca="1" si="88"/>
        <v>326.26</v>
      </c>
      <c r="S261" s="26">
        <f t="shared" ca="1" si="88"/>
        <v>374.33</v>
      </c>
      <c r="T261" s="26">
        <f t="shared" ca="1" si="70"/>
        <v>732.56</v>
      </c>
      <c r="U261" s="26">
        <f t="shared" ca="1" si="89"/>
        <v>227.71600000000001</v>
      </c>
      <c r="V261" s="26">
        <f t="shared" ca="1" si="89"/>
        <v>238.3432</v>
      </c>
      <c r="W261" s="26">
        <f t="shared" ca="1" si="89"/>
        <v>242.8133</v>
      </c>
      <c r="X261" s="26">
        <f t="shared" ca="1" si="89"/>
        <v>294.95569999999998</v>
      </c>
      <c r="Y261" s="26">
        <f t="shared" ca="1" si="89"/>
        <v>178.04859999999999</v>
      </c>
      <c r="Z261" s="26">
        <f t="shared" ca="1" si="89"/>
        <v>218.7329</v>
      </c>
      <c r="AA261" s="26">
        <f t="shared" ca="1" si="89"/>
        <v>259.1771</v>
      </c>
      <c r="AB261" s="26">
        <f t="shared" ca="1" si="89"/>
        <v>286.34050000000002</v>
      </c>
      <c r="AC261" s="26">
        <f t="shared" ca="1" si="89"/>
        <v>355.66590000000002</v>
      </c>
      <c r="AD261" s="26">
        <f t="shared" ca="1" si="89"/>
        <v>353.26</v>
      </c>
      <c r="AE261" s="26">
        <f t="shared" ca="1" si="87"/>
        <v>138.99</v>
      </c>
      <c r="AF261" s="26">
        <f t="shared" ca="1" si="87"/>
        <v>258.32</v>
      </c>
      <c r="AG261" s="26">
        <f t="shared" ca="1" si="87"/>
        <v>136.20330000000001</v>
      </c>
      <c r="AH261" s="26">
        <f t="shared" ca="1" si="87"/>
        <v>196.685</v>
      </c>
      <c r="AI261" s="25"/>
      <c r="AJ261" s="25"/>
      <c r="AK261" s="25"/>
      <c r="AL261" s="25"/>
      <c r="AM261" s="25"/>
      <c r="AN261" s="25"/>
      <c r="AO261" s="25"/>
      <c r="AP261" s="25"/>
      <c r="AQ261" s="25"/>
      <c r="AR261" s="25"/>
      <c r="AS261" s="25"/>
      <c r="AT261" s="25"/>
    </row>
    <row r="262" spans="1:46" x14ac:dyDescent="0.35">
      <c r="A262" s="23">
        <v>44316</v>
      </c>
      <c r="B262" s="26">
        <f t="shared" ref="B262:Q278" ca="1" si="90">IFERROR(VLOOKUP($A262,INDIRECT("US!"&amp;B$3&amp;":"&amp;B$4),2,0),NA())</f>
        <v>389.8</v>
      </c>
      <c r="C262" s="26">
        <f t="shared" ca="1" si="90"/>
        <v>460.25</v>
      </c>
      <c r="D262" s="26">
        <f t="shared" ca="1" si="90"/>
        <v>504.36</v>
      </c>
      <c r="E262" s="26">
        <f t="shared" ca="1" si="90"/>
        <v>610.99</v>
      </c>
      <c r="F262" s="26">
        <f t="shared" ca="1" si="90"/>
        <v>281.23070000000001</v>
      </c>
      <c r="G262" s="26">
        <f t="shared" ca="1" si="90"/>
        <v>366.15</v>
      </c>
      <c r="H262" s="26">
        <f t="shared" ca="1" si="90"/>
        <v>410.67</v>
      </c>
      <c r="I262" s="26">
        <f t="shared" ca="1" si="90"/>
        <v>500.39</v>
      </c>
      <c r="J262" s="26">
        <f t="shared" ca="1" si="90"/>
        <v>710.38</v>
      </c>
      <c r="K262" s="26">
        <f t="shared" ca="1" si="90"/>
        <v>2383.5300000000002</v>
      </c>
      <c r="L262" s="26">
        <f t="shared" ca="1" si="90"/>
        <v>2069.8690000000001</v>
      </c>
      <c r="M262" s="26">
        <f t="shared" ca="1" si="90"/>
        <v>7200.43</v>
      </c>
      <c r="N262" s="26">
        <f t="shared" ca="1" si="90"/>
        <v>2057.73</v>
      </c>
      <c r="O262" s="26">
        <f t="shared" ca="1" si="90"/>
        <v>4269.82</v>
      </c>
      <c r="P262" s="26">
        <f t="shared" ca="1" si="90"/>
        <v>3166.96</v>
      </c>
      <c r="Q262" s="26">
        <f t="shared" ref="Q262:Q273" ca="1" si="91">IFERROR(VLOOKUP($A262,INDIRECT("US!"&amp;Q$3&amp;":"&amp;Q$4),2,0),NA())</f>
        <v>4926.78</v>
      </c>
      <c r="R262" s="26">
        <f t="shared" ca="1" si="88"/>
        <v>329.33</v>
      </c>
      <c r="S262" s="26">
        <f t="shared" ca="1" si="88"/>
        <v>374.86</v>
      </c>
      <c r="T262" s="26">
        <f t="shared" ca="1" si="70"/>
        <v>732.57100000000003</v>
      </c>
      <c r="U262" s="26">
        <f t="shared" ca="1" si="89"/>
        <v>226.65600000000001</v>
      </c>
      <c r="V262" s="26">
        <f t="shared" ca="1" si="89"/>
        <v>235.8356</v>
      </c>
      <c r="W262" s="26">
        <f t="shared" ca="1" si="89"/>
        <v>241.40969999999999</v>
      </c>
      <c r="X262" s="26">
        <f t="shared" ca="1" si="89"/>
        <v>292.79259999999999</v>
      </c>
      <c r="Y262" s="26">
        <f t="shared" ca="1" si="89"/>
        <v>177.70410000000001</v>
      </c>
      <c r="Z262" s="26">
        <f t="shared" ca="1" si="89"/>
        <v>218.06620000000001</v>
      </c>
      <c r="AA262" s="26">
        <f t="shared" ca="1" si="89"/>
        <v>258.0215</v>
      </c>
      <c r="AB262" s="26">
        <f t="shared" ca="1" si="89"/>
        <v>284.18729999999999</v>
      </c>
      <c r="AC262" s="26">
        <f t="shared" ca="1" si="89"/>
        <v>349.92570000000001</v>
      </c>
      <c r="AD262" s="26">
        <f t="shared" ca="1" si="89"/>
        <v>355.51</v>
      </c>
      <c r="AE262" s="26">
        <f t="shared" ca="1" si="87"/>
        <v>141.53</v>
      </c>
      <c r="AF262" s="26">
        <f t="shared" ca="1" si="87"/>
        <v>269.88</v>
      </c>
      <c r="AG262" s="26">
        <f t="shared" ca="1" si="87"/>
        <v>139.0548</v>
      </c>
      <c r="AH262" s="26">
        <f t="shared" ca="1" si="87"/>
        <v>200.40459999999999</v>
      </c>
      <c r="AI262" s="25"/>
      <c r="AJ262" s="25"/>
      <c r="AK262" s="25"/>
      <c r="AL262" s="25"/>
      <c r="AM262" s="25"/>
      <c r="AN262" s="25"/>
      <c r="AO262" s="25"/>
      <c r="AP262" s="25"/>
      <c r="AQ262" s="25"/>
      <c r="AR262" s="25"/>
      <c r="AS262" s="25"/>
      <c r="AT262" s="25"/>
    </row>
    <row r="263" spans="1:46" x14ac:dyDescent="0.35">
      <c r="A263" s="23">
        <v>44347</v>
      </c>
      <c r="B263" s="26">
        <f t="shared" ca="1" si="90"/>
        <v>390.39</v>
      </c>
      <c r="C263" s="26">
        <f t="shared" ca="1" si="90"/>
        <v>463</v>
      </c>
      <c r="D263" s="26">
        <f t="shared" ca="1" si="90"/>
        <v>507.7</v>
      </c>
      <c r="E263" s="26">
        <f t="shared" ca="1" si="90"/>
        <v>616.15</v>
      </c>
      <c r="F263" s="26">
        <f t="shared" ca="1" si="90"/>
        <v>281.5675</v>
      </c>
      <c r="G263" s="26">
        <f t="shared" ca="1" si="90"/>
        <v>366.34</v>
      </c>
      <c r="H263" s="26">
        <f t="shared" ca="1" si="90"/>
        <v>411.84</v>
      </c>
      <c r="I263" s="26">
        <f t="shared" ca="1" si="90"/>
        <v>503.25</v>
      </c>
      <c r="J263" s="26">
        <f t="shared" ca="1" si="90"/>
        <v>716.14</v>
      </c>
      <c r="K263" s="26">
        <f t="shared" ca="1" si="90"/>
        <v>2390.58</v>
      </c>
      <c r="L263" s="26">
        <f t="shared" ca="1" si="90"/>
        <v>2076.1120000000001</v>
      </c>
      <c r="M263" s="26">
        <f t="shared" ca="1" si="90"/>
        <v>7216.17</v>
      </c>
      <c r="N263" s="26">
        <f t="shared" ca="1" si="90"/>
        <v>2064.3000000000002</v>
      </c>
      <c r="O263" s="26">
        <f t="shared" ca="1" si="90"/>
        <v>4289.0600000000004</v>
      </c>
      <c r="P263" s="26">
        <f t="shared" ca="1" si="90"/>
        <v>3185.24</v>
      </c>
      <c r="Q263" s="26">
        <f t="shared" ca="1" si="91"/>
        <v>4980.32</v>
      </c>
      <c r="R263" s="26">
        <f t="shared" ca="1" si="88"/>
        <v>331.68</v>
      </c>
      <c r="S263" s="26">
        <f t="shared" ca="1" si="88"/>
        <v>375.67</v>
      </c>
      <c r="T263" s="26">
        <f t="shared" ref="T263:T312" ca="1" si="92">IFERROR(VLOOKUP($A263,INDIRECT("US!"&amp;T$3&amp;":"&amp;T$4),2,1),NA())</f>
        <v>732.58600000000001</v>
      </c>
      <c r="U263" s="26">
        <f t="shared" ca="1" si="89"/>
        <v>226.4058</v>
      </c>
      <c r="V263" s="26">
        <f t="shared" ca="1" si="89"/>
        <v>236.97880000000001</v>
      </c>
      <c r="W263" s="26">
        <f t="shared" ca="1" si="89"/>
        <v>241.6027</v>
      </c>
      <c r="X263" s="26">
        <f t="shared" ca="1" si="89"/>
        <v>293.26990000000001</v>
      </c>
      <c r="Y263" s="26">
        <f t="shared" ca="1" si="89"/>
        <v>177.9599</v>
      </c>
      <c r="Z263" s="26">
        <f t="shared" ca="1" si="89"/>
        <v>218.37790000000001</v>
      </c>
      <c r="AA263" s="26">
        <f t="shared" ca="1" si="89"/>
        <v>258.37279999999998</v>
      </c>
      <c r="AB263" s="26">
        <f t="shared" ca="1" si="89"/>
        <v>284.63080000000002</v>
      </c>
      <c r="AC263" s="26">
        <f t="shared" ca="1" si="89"/>
        <v>351.07589999999999</v>
      </c>
      <c r="AD263" s="26">
        <f t="shared" ca="1" si="89"/>
        <v>356.26</v>
      </c>
      <c r="AE263" s="26">
        <f t="shared" ca="1" si="87"/>
        <v>143.94999999999999</v>
      </c>
      <c r="AF263" s="26">
        <f t="shared" ca="1" si="87"/>
        <v>284.94</v>
      </c>
      <c r="AG263" s="26">
        <f t="shared" ca="1" si="87"/>
        <v>141.6302</v>
      </c>
      <c r="AH263" s="26">
        <f t="shared" ca="1" si="87"/>
        <v>205.25450000000001</v>
      </c>
      <c r="AI263" s="25"/>
      <c r="AJ263" s="25"/>
      <c r="AK263" s="25"/>
      <c r="AL263" s="25"/>
      <c r="AM263" s="25"/>
      <c r="AN263" s="25"/>
      <c r="AO263" s="25"/>
      <c r="AP263" s="25"/>
      <c r="AQ263" s="25"/>
      <c r="AR263" s="25"/>
      <c r="AS263" s="25"/>
      <c r="AT263" s="25"/>
    </row>
    <row r="264" spans="1:46" x14ac:dyDescent="0.35">
      <c r="A264" s="23">
        <v>44377</v>
      </c>
      <c r="B264" s="26">
        <f t="shared" ca="1" si="90"/>
        <v>391.75</v>
      </c>
      <c r="C264" s="26">
        <f t="shared" ca="1" si="90"/>
        <v>468.77</v>
      </c>
      <c r="D264" s="26">
        <f t="shared" ca="1" si="90"/>
        <v>514.91999999999996</v>
      </c>
      <c r="E264" s="26">
        <f t="shared" ca="1" si="90"/>
        <v>626.80999999999995</v>
      </c>
      <c r="F264" s="26">
        <f t="shared" ca="1" si="90"/>
        <v>281.14640000000003</v>
      </c>
      <c r="G264" s="26">
        <f t="shared" ca="1" si="90"/>
        <v>365.51</v>
      </c>
      <c r="H264" s="26">
        <f t="shared" ca="1" si="90"/>
        <v>412.12</v>
      </c>
      <c r="I264" s="26">
        <f t="shared" ca="1" si="90"/>
        <v>506.92</v>
      </c>
      <c r="J264" s="26">
        <f t="shared" ca="1" si="90"/>
        <v>741.58</v>
      </c>
      <c r="K264" s="26">
        <f t="shared" ca="1" si="90"/>
        <v>2422.6</v>
      </c>
      <c r="L264" s="26">
        <f t="shared" ca="1" si="90"/>
        <v>2100.0329999999999</v>
      </c>
      <c r="M264" s="26">
        <f t="shared" ca="1" si="90"/>
        <v>7482.07</v>
      </c>
      <c r="N264" s="26">
        <f t="shared" ca="1" si="90"/>
        <v>2062.7800000000002</v>
      </c>
      <c r="O264" s="26">
        <f t="shared" ca="1" si="90"/>
        <v>4442.38</v>
      </c>
      <c r="P264" s="26">
        <f t="shared" ca="1" si="90"/>
        <v>3197.28</v>
      </c>
      <c r="Q264" s="26">
        <f t="shared" ca="1" si="91"/>
        <v>5164.47</v>
      </c>
      <c r="R264" s="26">
        <f t="shared" ca="1" si="88"/>
        <v>332.35</v>
      </c>
      <c r="S264" s="26">
        <f t="shared" ca="1" si="88"/>
        <v>375.6</v>
      </c>
      <c r="T264" s="26">
        <f t="shared" ca="1" si="92"/>
        <v>732.55899999999997</v>
      </c>
      <c r="U264" s="26">
        <f t="shared" ca="1" si="89"/>
        <v>227.1328</v>
      </c>
      <c r="V264" s="26">
        <f t="shared" ca="1" si="89"/>
        <v>238.26140000000001</v>
      </c>
      <c r="W264" s="26">
        <f t="shared" ca="1" si="89"/>
        <v>242.59950000000001</v>
      </c>
      <c r="X264" s="26">
        <f t="shared" ca="1" si="89"/>
        <v>295.10039999999998</v>
      </c>
      <c r="Y264" s="26">
        <f t="shared" ca="1" si="89"/>
        <v>178.00489999999999</v>
      </c>
      <c r="Z264" s="26">
        <f t="shared" ca="1" si="89"/>
        <v>218.63210000000001</v>
      </c>
      <c r="AA264" s="26">
        <f t="shared" ca="1" si="89"/>
        <v>259.11840000000001</v>
      </c>
      <c r="AB264" s="26">
        <f t="shared" ca="1" si="89"/>
        <v>286.12610000000001</v>
      </c>
      <c r="AC264" s="26">
        <f t="shared" ca="1" si="89"/>
        <v>355.10599999999999</v>
      </c>
      <c r="AD264" s="26">
        <f t="shared" ca="1" si="89"/>
        <v>358.31</v>
      </c>
      <c r="AE264" s="26">
        <f t="shared" ca="1" si="87"/>
        <v>141.94999999999999</v>
      </c>
      <c r="AF264" s="26">
        <f t="shared" ca="1" si="87"/>
        <v>288.57</v>
      </c>
      <c r="AG264" s="26">
        <f t="shared" ca="1" si="87"/>
        <v>140.08869999999999</v>
      </c>
      <c r="AH264" s="26">
        <f t="shared" ca="1" si="87"/>
        <v>202.38290000000001</v>
      </c>
      <c r="AI264" s="25"/>
      <c r="AJ264" s="25"/>
      <c r="AK264" s="25"/>
      <c r="AL264" s="25"/>
      <c r="AM264" s="25"/>
      <c r="AN264" s="25"/>
      <c r="AO264" s="25"/>
      <c r="AP264" s="25"/>
      <c r="AQ264" s="25"/>
      <c r="AR264" s="25"/>
      <c r="AS264" s="25"/>
      <c r="AT264" s="25"/>
    </row>
    <row r="265" spans="1:46" x14ac:dyDescent="0.35">
      <c r="A265" s="23">
        <v>44407</v>
      </c>
      <c r="B265" s="26">
        <f t="shared" ca="1" si="90"/>
        <v>395.8</v>
      </c>
      <c r="C265" s="26">
        <f t="shared" ca="1" si="90"/>
        <v>474.66</v>
      </c>
      <c r="D265" s="26">
        <f t="shared" ca="1" si="90"/>
        <v>521.62</v>
      </c>
      <c r="E265" s="26">
        <f t="shared" ca="1" si="90"/>
        <v>635.25</v>
      </c>
      <c r="F265" s="26">
        <f t="shared" ca="1" si="90"/>
        <v>281.63389999999998</v>
      </c>
      <c r="G265" s="26">
        <f t="shared" ca="1" si="90"/>
        <v>367.47</v>
      </c>
      <c r="H265" s="26">
        <f t="shared" ca="1" si="90"/>
        <v>416.09</v>
      </c>
      <c r="I265" s="26">
        <f t="shared" ca="1" si="90"/>
        <v>514.13</v>
      </c>
      <c r="J265" s="26">
        <f t="shared" ca="1" si="90"/>
        <v>762.18</v>
      </c>
      <c r="K265" s="26">
        <f t="shared" ca="1" si="90"/>
        <v>2431.83</v>
      </c>
      <c r="L265" s="26">
        <f t="shared" ca="1" si="90"/>
        <v>2105.1799999999998</v>
      </c>
      <c r="M265" s="26">
        <f t="shared" ca="1" si="90"/>
        <v>7639.71</v>
      </c>
      <c r="N265" s="26">
        <f t="shared" ca="1" si="90"/>
        <v>2078.84</v>
      </c>
      <c r="O265" s="26">
        <f t="shared" ca="1" si="90"/>
        <v>4604.42</v>
      </c>
      <c r="P265" s="26">
        <f t="shared" ca="1" si="90"/>
        <v>3222.52</v>
      </c>
      <c r="Q265" s="26">
        <f t="shared" ca="1" si="91"/>
        <v>5283</v>
      </c>
      <c r="R265" s="26">
        <f t="shared" ca="1" si="88"/>
        <v>335.45</v>
      </c>
      <c r="S265" s="26">
        <f t="shared" ca="1" si="88"/>
        <v>376.37</v>
      </c>
      <c r="T265" s="26">
        <f t="shared" ca="1" si="92"/>
        <v>732.55899999999997</v>
      </c>
      <c r="U265" s="26">
        <f t="shared" ca="1" si="89"/>
        <v>230.66419999999999</v>
      </c>
      <c r="V265" s="26">
        <f t="shared" ca="1" si="89"/>
        <v>244.0607</v>
      </c>
      <c r="W265" s="26">
        <f t="shared" ca="1" si="89"/>
        <v>246.21729999999999</v>
      </c>
      <c r="X265" s="26">
        <f t="shared" ca="1" si="89"/>
        <v>298.93290000000002</v>
      </c>
      <c r="Y265" s="26">
        <f t="shared" ca="1" si="89"/>
        <v>178.31229999999999</v>
      </c>
      <c r="Z265" s="26">
        <f t="shared" ca="1" si="89"/>
        <v>219.8527</v>
      </c>
      <c r="AA265" s="26">
        <f t="shared" ca="1" si="89"/>
        <v>261.92039999999997</v>
      </c>
      <c r="AB265" s="26">
        <f t="shared" ca="1" si="89"/>
        <v>291.04610000000002</v>
      </c>
      <c r="AC265" s="26">
        <f t="shared" ca="1" si="89"/>
        <v>369.83370000000002</v>
      </c>
      <c r="AD265" s="26">
        <f t="shared" ca="1" si="89"/>
        <v>359.74</v>
      </c>
      <c r="AE265" s="26">
        <f t="shared" ca="1" si="87"/>
        <v>143.25</v>
      </c>
      <c r="AF265" s="26">
        <f t="shared" ca="1" si="87"/>
        <v>282.64999999999998</v>
      </c>
      <c r="AG265" s="26">
        <f t="shared" ca="1" si="87"/>
        <v>140.29409999999999</v>
      </c>
      <c r="AH265" s="26">
        <f t="shared" ca="1" si="87"/>
        <v>206.45070000000001</v>
      </c>
      <c r="AI265" s="25"/>
      <c r="AJ265" s="25"/>
      <c r="AK265" s="25"/>
      <c r="AL265" s="25"/>
      <c r="AM265" s="25"/>
      <c r="AN265" s="25"/>
      <c r="AO265" s="25"/>
      <c r="AP265" s="25"/>
      <c r="AQ265" s="25"/>
      <c r="AR265" s="25"/>
      <c r="AS265" s="25"/>
      <c r="AT265" s="25"/>
    </row>
    <row r="266" spans="1:46" x14ac:dyDescent="0.35">
      <c r="A266" s="23">
        <v>44439</v>
      </c>
      <c r="B266" s="26">
        <f t="shared" ca="1" si="90"/>
        <v>395.14</v>
      </c>
      <c r="C266" s="26">
        <f t="shared" ca="1" si="90"/>
        <v>473.6</v>
      </c>
      <c r="D266" s="26">
        <f t="shared" ca="1" si="90"/>
        <v>520.09</v>
      </c>
      <c r="E266" s="26">
        <f t="shared" ca="1" si="90"/>
        <v>633.9</v>
      </c>
      <c r="F266" s="26">
        <f t="shared" ca="1" si="90"/>
        <v>281.63659999999999</v>
      </c>
      <c r="G266" s="26">
        <f t="shared" ca="1" si="90"/>
        <v>367.06</v>
      </c>
      <c r="H266" s="26">
        <f t="shared" ca="1" si="90"/>
        <v>415.23</v>
      </c>
      <c r="I266" s="26">
        <f t="shared" ca="1" si="90"/>
        <v>512.01</v>
      </c>
      <c r="J266" s="26">
        <f t="shared" ca="1" si="90"/>
        <v>759.86</v>
      </c>
      <c r="K266" s="26">
        <f t="shared" ca="1" si="90"/>
        <v>2444.3200000000002</v>
      </c>
      <c r="L266" s="26">
        <f t="shared" ca="1" si="90"/>
        <v>2115.395</v>
      </c>
      <c r="M266" s="26">
        <f t="shared" ca="1" si="90"/>
        <v>7706.66</v>
      </c>
      <c r="N266" s="26">
        <f t="shared" ca="1" si="90"/>
        <v>2075.39</v>
      </c>
      <c r="O266" s="26">
        <f t="shared" ca="1" si="90"/>
        <v>4594.7299999999996</v>
      </c>
      <c r="P266" s="26">
        <f t="shared" ca="1" si="90"/>
        <v>3216.33</v>
      </c>
      <c r="Q266" s="26">
        <f t="shared" ca="1" si="91"/>
        <v>5257.85</v>
      </c>
      <c r="R266" s="26">
        <f t="shared" ca="1" si="88"/>
        <v>334.84</v>
      </c>
      <c r="S266" s="26">
        <f t="shared" ca="1" si="88"/>
        <v>376.35</v>
      </c>
      <c r="T266" s="26">
        <f t="shared" ca="1" si="92"/>
        <v>732.625</v>
      </c>
      <c r="U266" s="26">
        <f t="shared" ref="U266:AD275" ca="1" si="93">IFERROR(VLOOKUP($A266,INDIRECT("EU!"&amp;U$3&amp;":"&amp;U$4),2,0),NA())</f>
        <v>229.691</v>
      </c>
      <c r="V266" s="26">
        <f t="shared" ca="1" si="93"/>
        <v>241.8818</v>
      </c>
      <c r="W266" s="26">
        <f t="shared" ca="1" si="93"/>
        <v>245.12029999999999</v>
      </c>
      <c r="X266" s="26">
        <f t="shared" ca="1" si="93"/>
        <v>297.77120000000002</v>
      </c>
      <c r="Y266" s="26">
        <f t="shared" ca="1" si="93"/>
        <v>178.1061</v>
      </c>
      <c r="Z266" s="26">
        <f t="shared" ca="1" si="93"/>
        <v>219.30410000000001</v>
      </c>
      <c r="AA266" s="26">
        <f t="shared" ca="1" si="93"/>
        <v>261.00529999999998</v>
      </c>
      <c r="AB266" s="26">
        <f t="shared" ca="1" si="93"/>
        <v>289.47340000000003</v>
      </c>
      <c r="AC266" s="26">
        <f t="shared" ca="1" si="93"/>
        <v>365.15370000000001</v>
      </c>
      <c r="AD266" s="26">
        <f t="shared" ca="1" si="93"/>
        <v>360.83</v>
      </c>
      <c r="AE266" s="26">
        <f t="shared" ref="AE266:AH285" ca="1" si="94">IFERROR(VLOOKUP($A266,INDIRECT("EM!"&amp;AE$3&amp;":"&amp;AE$4),2,0),NA())</f>
        <v>143.68</v>
      </c>
      <c r="AF266" s="26">
        <f t="shared" ca="1" si="94"/>
        <v>285.47000000000003</v>
      </c>
      <c r="AG266" s="26">
        <f t="shared" ca="1" si="94"/>
        <v>140.6</v>
      </c>
      <c r="AH266" s="26">
        <f t="shared" ca="1" si="94"/>
        <v>207.9248</v>
      </c>
      <c r="AI266" s="25"/>
      <c r="AJ266" s="25"/>
      <c r="AK266" s="25"/>
      <c r="AL266" s="25"/>
      <c r="AM266" s="25"/>
      <c r="AN266" s="25"/>
      <c r="AO266" s="25"/>
      <c r="AP266" s="25"/>
      <c r="AQ266" s="25"/>
      <c r="AR266" s="25"/>
      <c r="AS266" s="25"/>
      <c r="AT266" s="25"/>
    </row>
    <row r="267" spans="1:46" x14ac:dyDescent="0.35">
      <c r="A267" s="23">
        <v>44469</v>
      </c>
      <c r="B267" s="26">
        <f t="shared" ca="1" si="90"/>
        <v>392.07</v>
      </c>
      <c r="C267" s="26">
        <f t="shared" ca="1" si="90"/>
        <v>468.79</v>
      </c>
      <c r="D267" s="26">
        <f t="shared" ca="1" si="90"/>
        <v>514.39</v>
      </c>
      <c r="E267" s="26">
        <f t="shared" ca="1" si="90"/>
        <v>627.03</v>
      </c>
      <c r="F267" s="26">
        <f t="shared" ca="1" si="90"/>
        <v>281.4015</v>
      </c>
      <c r="G267" s="26">
        <f t="shared" ca="1" si="90"/>
        <v>365.83</v>
      </c>
      <c r="H267" s="26">
        <f t="shared" ca="1" si="90"/>
        <v>412.59</v>
      </c>
      <c r="I267" s="26">
        <f t="shared" ca="1" si="90"/>
        <v>506.09</v>
      </c>
      <c r="J267" s="26">
        <f t="shared" ca="1" si="90"/>
        <v>742.1</v>
      </c>
      <c r="K267" s="26">
        <f t="shared" ca="1" si="90"/>
        <v>2444.06</v>
      </c>
      <c r="L267" s="26">
        <f t="shared" ca="1" si="90"/>
        <v>2116.1860000000001</v>
      </c>
      <c r="M267" s="26">
        <f t="shared" ca="1" si="90"/>
        <v>7659.03</v>
      </c>
      <c r="N267" s="26">
        <f t="shared" ca="1" si="90"/>
        <v>2062.67</v>
      </c>
      <c r="O267" s="26">
        <f t="shared" ca="1" si="90"/>
        <v>4463.1899999999996</v>
      </c>
      <c r="P267" s="26">
        <f t="shared" ca="1" si="90"/>
        <v>3199.78</v>
      </c>
      <c r="Q267" s="26">
        <f t="shared" ca="1" si="91"/>
        <v>5158.12</v>
      </c>
      <c r="R267" s="26">
        <f t="shared" ca="1" si="88"/>
        <v>332.26</v>
      </c>
      <c r="S267" s="26">
        <f t="shared" ca="1" si="88"/>
        <v>375.8</v>
      </c>
      <c r="T267" s="26">
        <f t="shared" ca="1" si="92"/>
        <v>732.66499999999996</v>
      </c>
      <c r="U267" s="26">
        <f t="shared" ca="1" si="93"/>
        <v>226.84209999999999</v>
      </c>
      <c r="V267" s="26">
        <f t="shared" ca="1" si="93"/>
        <v>236.41399999999999</v>
      </c>
      <c r="W267" s="26">
        <f t="shared" ca="1" si="93"/>
        <v>242.535</v>
      </c>
      <c r="X267" s="26">
        <f t="shared" ca="1" si="93"/>
        <v>295.23059999999998</v>
      </c>
      <c r="Y267" s="26">
        <f t="shared" ca="1" si="93"/>
        <v>177.85409999999999</v>
      </c>
      <c r="Z267" s="26">
        <f t="shared" ca="1" si="93"/>
        <v>218.3092</v>
      </c>
      <c r="AA267" s="26">
        <f t="shared" ca="1" si="93"/>
        <v>258.78539999999998</v>
      </c>
      <c r="AB267" s="26">
        <f t="shared" ca="1" si="93"/>
        <v>285.30610000000001</v>
      </c>
      <c r="AC267" s="26">
        <f t="shared" ca="1" si="93"/>
        <v>352.65159999999997</v>
      </c>
      <c r="AD267" s="26">
        <f t="shared" ca="1" si="93"/>
        <v>360.45</v>
      </c>
      <c r="AE267" s="26">
        <f t="shared" ca="1" si="94"/>
        <v>141.32</v>
      </c>
      <c r="AF267" s="26">
        <f t="shared" ca="1" si="94"/>
        <v>267.25</v>
      </c>
      <c r="AG267" s="26">
        <f t="shared" ca="1" si="94"/>
        <v>138.1902</v>
      </c>
      <c r="AH267" s="26">
        <f t="shared" ca="1" si="94"/>
        <v>202.00239999999999</v>
      </c>
      <c r="AI267" s="25"/>
      <c r="AJ267" s="25"/>
      <c r="AK267" s="25"/>
      <c r="AL267" s="25"/>
      <c r="AM267" s="25"/>
      <c r="AN267" s="25"/>
      <c r="AO267" s="25"/>
      <c r="AP267" s="25"/>
      <c r="AQ267" s="25"/>
      <c r="AR267" s="25"/>
      <c r="AS267" s="25"/>
      <c r="AT267" s="25"/>
    </row>
    <row r="268" spans="1:46" x14ac:dyDescent="0.35">
      <c r="A268" s="23">
        <v>44498</v>
      </c>
      <c r="B268" s="26">
        <f t="shared" ca="1" si="90"/>
        <v>391.53</v>
      </c>
      <c r="C268" s="26">
        <f t="shared" ca="1" si="90"/>
        <v>470.29</v>
      </c>
      <c r="D268" s="26">
        <f t="shared" ca="1" si="90"/>
        <v>515.28</v>
      </c>
      <c r="E268" s="26">
        <f t="shared" ca="1" si="90"/>
        <v>628.74</v>
      </c>
      <c r="F268" s="26">
        <f t="shared" ca="1" si="90"/>
        <v>280.48390000000001</v>
      </c>
      <c r="G268" s="26">
        <f t="shared" ca="1" si="90"/>
        <v>363.61</v>
      </c>
      <c r="H268" s="26">
        <f t="shared" ca="1" si="90"/>
        <v>410.64</v>
      </c>
      <c r="I268" s="26">
        <f t="shared" ca="1" si="90"/>
        <v>504.79</v>
      </c>
      <c r="J268" s="26">
        <f t="shared" ca="1" si="90"/>
        <v>754.19</v>
      </c>
      <c r="K268" s="26">
        <f t="shared" ca="1" si="90"/>
        <v>2439.87</v>
      </c>
      <c r="L268" s="26">
        <f t="shared" ca="1" si="90"/>
        <v>2111.4659999999999</v>
      </c>
      <c r="M268" s="26">
        <f t="shared" ca="1" si="90"/>
        <v>7695.44</v>
      </c>
      <c r="N268" s="26">
        <f t="shared" ca="1" si="90"/>
        <v>2050.88</v>
      </c>
      <c r="O268" s="26">
        <f t="shared" ca="1" si="90"/>
        <v>4546.17</v>
      </c>
      <c r="P268" s="26">
        <f t="shared" ca="1" si="90"/>
        <v>3182.25</v>
      </c>
      <c r="Q268" s="26">
        <f t="shared" ca="1" si="91"/>
        <v>5235.3900000000003</v>
      </c>
      <c r="R268" s="26">
        <f t="shared" ca="1" si="88"/>
        <v>330.96</v>
      </c>
      <c r="S268" s="26">
        <f t="shared" ca="1" si="88"/>
        <v>374.5</v>
      </c>
      <c r="T268" s="26">
        <f t="shared" ca="1" si="92"/>
        <v>732.66499999999996</v>
      </c>
      <c r="U268" s="26">
        <f t="shared" ca="1" si="93"/>
        <v>226.85820000000001</v>
      </c>
      <c r="V268" s="26">
        <f t="shared" ca="1" si="93"/>
        <v>239.1155</v>
      </c>
      <c r="W268" s="26">
        <f t="shared" ca="1" si="93"/>
        <v>241.23079999999999</v>
      </c>
      <c r="X268" s="26">
        <f t="shared" ca="1" si="93"/>
        <v>292.47500000000002</v>
      </c>
      <c r="Y268" s="26">
        <f t="shared" ca="1" si="93"/>
        <v>177.77809999999999</v>
      </c>
      <c r="Z268" s="26">
        <f t="shared" ca="1" si="93"/>
        <v>217.11850000000001</v>
      </c>
      <c r="AA268" s="26">
        <f t="shared" ca="1" si="93"/>
        <v>256.4873</v>
      </c>
      <c r="AB268" s="26">
        <f t="shared" ca="1" si="93"/>
        <v>282.59089999999998</v>
      </c>
      <c r="AC268" s="26">
        <f t="shared" ca="1" si="93"/>
        <v>358.72210000000001</v>
      </c>
      <c r="AD268" s="26">
        <f t="shared" ca="1" si="93"/>
        <v>358.31</v>
      </c>
      <c r="AE268" s="26">
        <f t="shared" ca="1" si="94"/>
        <v>141.38</v>
      </c>
      <c r="AF268" s="26">
        <f t="shared" ca="1" si="94"/>
        <v>254.55</v>
      </c>
      <c r="AG268" s="26">
        <f t="shared" ca="1" si="94"/>
        <v>137.8546</v>
      </c>
      <c r="AH268" s="26">
        <f t="shared" ca="1" si="94"/>
        <v>200.87700000000001</v>
      </c>
      <c r="AI268" s="25"/>
      <c r="AJ268" s="25"/>
      <c r="AK268" s="25"/>
      <c r="AL268" s="25"/>
      <c r="AM268" s="25"/>
      <c r="AN268" s="25"/>
      <c r="AO268" s="25"/>
      <c r="AP268" s="25"/>
      <c r="AQ268" s="25"/>
      <c r="AR268" s="25"/>
      <c r="AS268" s="25"/>
      <c r="AT268" s="25"/>
    </row>
    <row r="269" spans="1:46" x14ac:dyDescent="0.35">
      <c r="A269" s="23">
        <v>44530</v>
      </c>
      <c r="B269" s="26">
        <f t="shared" ca="1" si="90"/>
        <v>393.05</v>
      </c>
      <c r="C269" s="26">
        <f t="shared" ca="1" si="90"/>
        <v>471.55</v>
      </c>
      <c r="D269" s="26">
        <f t="shared" ca="1" si="90"/>
        <v>516.1</v>
      </c>
      <c r="E269" s="26">
        <f t="shared" ca="1" si="90"/>
        <v>628.4</v>
      </c>
      <c r="F269" s="26">
        <f t="shared" ca="1" si="90"/>
        <v>280.25009999999997</v>
      </c>
      <c r="G269" s="26">
        <f t="shared" ca="1" si="90"/>
        <v>363.36</v>
      </c>
      <c r="H269" s="26">
        <f t="shared" ca="1" si="90"/>
        <v>410.7</v>
      </c>
      <c r="I269" s="26">
        <f t="shared" ca="1" si="90"/>
        <v>506.52</v>
      </c>
      <c r="J269" s="26">
        <f t="shared" ca="1" si="90"/>
        <v>764.27</v>
      </c>
      <c r="K269" s="26">
        <f t="shared" ca="1" si="90"/>
        <v>2416.14</v>
      </c>
      <c r="L269" s="26">
        <f t="shared" ca="1" si="90"/>
        <v>2091.3789999999999</v>
      </c>
      <c r="M269" s="26">
        <f t="shared" ca="1" si="90"/>
        <v>7600.11</v>
      </c>
      <c r="N269" s="26">
        <f t="shared" ca="1" si="90"/>
        <v>2056.2399999999998</v>
      </c>
      <c r="O269" s="26">
        <f t="shared" ca="1" si="90"/>
        <v>4666.83</v>
      </c>
      <c r="P269" s="26">
        <f t="shared" ca="1" si="90"/>
        <v>3177.35</v>
      </c>
      <c r="Q269" s="26">
        <f t="shared" ca="1" si="91"/>
        <v>5256.08</v>
      </c>
      <c r="R269" s="26">
        <f t="shared" ca="1" si="88"/>
        <v>330.65</v>
      </c>
      <c r="S269" s="26">
        <f t="shared" ca="1" si="88"/>
        <v>374.25</v>
      </c>
      <c r="T269" s="26">
        <f t="shared" ca="1" si="92"/>
        <v>732.68399999999997</v>
      </c>
      <c r="U269" s="26">
        <f t="shared" ca="1" si="93"/>
        <v>229.76599999999999</v>
      </c>
      <c r="V269" s="26">
        <f t="shared" ca="1" si="93"/>
        <v>243.53559999999999</v>
      </c>
      <c r="W269" s="26">
        <f t="shared" ca="1" si="93"/>
        <v>243.04519999999999</v>
      </c>
      <c r="X269" s="26">
        <f t="shared" ca="1" si="93"/>
        <v>294.26339999999999</v>
      </c>
      <c r="Y269" s="26">
        <f t="shared" ca="1" si="93"/>
        <v>177.8323</v>
      </c>
      <c r="Z269" s="26">
        <f t="shared" ca="1" si="93"/>
        <v>218.0061</v>
      </c>
      <c r="AA269" s="26">
        <f t="shared" ca="1" si="93"/>
        <v>258.72140000000002</v>
      </c>
      <c r="AB269" s="26">
        <f t="shared" ca="1" si="93"/>
        <v>286.61270000000002</v>
      </c>
      <c r="AC269" s="26">
        <f t="shared" ca="1" si="93"/>
        <v>368.36869999999999</v>
      </c>
      <c r="AD269" s="26">
        <f t="shared" ca="1" si="93"/>
        <v>356.4</v>
      </c>
      <c r="AE269" s="26">
        <f t="shared" ca="1" si="94"/>
        <v>141.72</v>
      </c>
      <c r="AF269" s="26">
        <f t="shared" ca="1" si="94"/>
        <v>246.91</v>
      </c>
      <c r="AG269" s="26">
        <f t="shared" ca="1" si="94"/>
        <v>137.22059999999999</v>
      </c>
      <c r="AH269" s="26">
        <f t="shared" ca="1" si="94"/>
        <v>203.29599999999999</v>
      </c>
      <c r="AI269" s="25"/>
      <c r="AJ269" s="25"/>
      <c r="AK269" s="25"/>
      <c r="AL269" s="25"/>
      <c r="AM269" s="25"/>
      <c r="AN269" s="25"/>
      <c r="AO269" s="25"/>
      <c r="AP269" s="25"/>
      <c r="AQ269" s="25"/>
      <c r="AR269" s="25"/>
      <c r="AS269" s="25"/>
      <c r="AT269" s="25"/>
    </row>
    <row r="270" spans="1:46" x14ac:dyDescent="0.35">
      <c r="A270" s="23">
        <v>44561</v>
      </c>
      <c r="B270" s="26">
        <f t="shared" ca="1" si="90"/>
        <v>391.74</v>
      </c>
      <c r="C270" s="26">
        <f t="shared" ca="1" si="90"/>
        <v>469.88</v>
      </c>
      <c r="D270" s="26">
        <f t="shared" ca="1" si="90"/>
        <v>515.13</v>
      </c>
      <c r="E270" s="26">
        <f t="shared" ca="1" si="90"/>
        <v>629.09</v>
      </c>
      <c r="F270" s="26">
        <f t="shared" ca="1" si="90"/>
        <v>279.827</v>
      </c>
      <c r="G270" s="26">
        <f t="shared" ca="1" si="90"/>
        <v>362.9</v>
      </c>
      <c r="H270" s="26">
        <f t="shared" ca="1" si="90"/>
        <v>410.26</v>
      </c>
      <c r="I270" s="26">
        <f t="shared" ca="1" si="90"/>
        <v>506.12</v>
      </c>
      <c r="J270" s="26">
        <f t="shared" ca="1" si="90"/>
        <v>758.04</v>
      </c>
      <c r="K270" s="26">
        <f t="shared" ca="1" si="90"/>
        <v>2461.4299999999998</v>
      </c>
      <c r="L270" s="26">
        <f t="shared" ca="1" si="90"/>
        <v>2129.8960000000002</v>
      </c>
      <c r="M270" s="26">
        <f t="shared" ca="1" si="90"/>
        <v>7775.89</v>
      </c>
      <c r="N270" s="26">
        <f t="shared" ca="1" si="90"/>
        <v>2050.81</v>
      </c>
      <c r="O270" s="26">
        <f t="shared" ca="1" si="90"/>
        <v>4600.47</v>
      </c>
      <c r="P270" s="26">
        <f t="shared" ca="1" si="90"/>
        <v>3181.97</v>
      </c>
      <c r="Q270" s="26">
        <f t="shared" ca="1" si="91"/>
        <v>5233.6899999999996</v>
      </c>
      <c r="R270" s="26">
        <f t="shared" ca="1" si="88"/>
        <v>330.14</v>
      </c>
      <c r="S270" s="26">
        <f t="shared" ca="1" si="88"/>
        <v>373.64</v>
      </c>
      <c r="T270" s="26">
        <f t="shared" ca="1" si="92"/>
        <v>732.73599999999999</v>
      </c>
      <c r="U270" s="26">
        <f t="shared" ca="1" si="93"/>
        <v>226.9716</v>
      </c>
      <c r="V270" s="26">
        <f t="shared" ca="1" si="93"/>
        <v>239.7405</v>
      </c>
      <c r="W270" s="26">
        <f t="shared" ca="1" si="93"/>
        <v>241.1464</v>
      </c>
      <c r="X270" s="26">
        <f t="shared" ca="1" si="93"/>
        <v>292.41829999999999</v>
      </c>
      <c r="Y270" s="26">
        <f t="shared" ca="1" si="93"/>
        <v>177.78399999999999</v>
      </c>
      <c r="Z270" s="26">
        <f t="shared" ca="1" si="93"/>
        <v>217.41309999999999</v>
      </c>
      <c r="AA270" s="26">
        <f t="shared" ca="1" si="93"/>
        <v>257.35910000000001</v>
      </c>
      <c r="AB270" s="26">
        <f t="shared" ca="1" si="93"/>
        <v>284.02719999999999</v>
      </c>
      <c r="AC270" s="26">
        <f t="shared" ca="1" si="93"/>
        <v>357.83249999999998</v>
      </c>
      <c r="AD270" s="26">
        <f t="shared" ca="1" si="93"/>
        <v>359.55</v>
      </c>
      <c r="AE270" s="26">
        <f t="shared" ca="1" si="94"/>
        <v>142.52000000000001</v>
      </c>
      <c r="AF270" s="26">
        <f t="shared" ca="1" si="94"/>
        <v>253.78</v>
      </c>
      <c r="AG270" s="26">
        <f t="shared" ca="1" si="94"/>
        <v>138.2475</v>
      </c>
      <c r="AH270" s="26">
        <f t="shared" ca="1" si="94"/>
        <v>204.58189999999999</v>
      </c>
      <c r="AI270" s="25"/>
      <c r="AJ270" s="25"/>
      <c r="AK270" s="25"/>
      <c r="AL270" s="25"/>
      <c r="AM270" s="25"/>
      <c r="AN270" s="25"/>
      <c r="AO270" s="25"/>
      <c r="AP270" s="25"/>
      <c r="AQ270" s="25"/>
      <c r="AR270" s="25"/>
      <c r="AS270" s="25"/>
      <c r="AT270" s="25"/>
    </row>
    <row r="271" spans="1:46" x14ac:dyDescent="0.35">
      <c r="A271" s="23">
        <v>44592</v>
      </c>
      <c r="B271" s="26">
        <f t="shared" ca="1" si="90"/>
        <v>385.02</v>
      </c>
      <c r="C271" s="26">
        <f t="shared" ca="1" si="90"/>
        <v>456.46</v>
      </c>
      <c r="D271" s="26">
        <f t="shared" ca="1" si="90"/>
        <v>499.08</v>
      </c>
      <c r="E271" s="26">
        <f t="shared" ca="1" si="90"/>
        <v>607.19000000000005</v>
      </c>
      <c r="F271" s="26">
        <f t="shared" ca="1" si="90"/>
        <v>277.82279999999997</v>
      </c>
      <c r="G271" s="26">
        <f t="shared" ca="1" si="90"/>
        <v>358.16</v>
      </c>
      <c r="H271" s="26">
        <f t="shared" ca="1" si="90"/>
        <v>403.68</v>
      </c>
      <c r="I271" s="26">
        <f t="shared" ca="1" si="90"/>
        <v>494.39</v>
      </c>
      <c r="J271" s="26">
        <f t="shared" ca="1" si="90"/>
        <v>720.89</v>
      </c>
      <c r="K271" s="26">
        <f t="shared" ca="1" si="90"/>
        <v>2394.13</v>
      </c>
      <c r="L271" s="26">
        <f t="shared" ca="1" si="90"/>
        <v>2076.9389999999999</v>
      </c>
      <c r="M271" s="26">
        <f t="shared" ca="1" si="90"/>
        <v>7306.88</v>
      </c>
      <c r="N271" s="26">
        <f t="shared" ca="1" si="90"/>
        <v>2024.47</v>
      </c>
      <c r="O271" s="26">
        <f t="shared" ca="1" si="90"/>
        <v>4410.07</v>
      </c>
      <c r="P271" s="26">
        <f t="shared" ca="1" si="90"/>
        <v>3121.71</v>
      </c>
      <c r="Q271" s="26">
        <f t="shared" ca="1" si="91"/>
        <v>4939.84</v>
      </c>
      <c r="R271" s="26">
        <f t="shared" ca="1" si="88"/>
        <v>324.89999999999998</v>
      </c>
      <c r="S271" s="26">
        <f t="shared" ca="1" si="88"/>
        <v>371.54</v>
      </c>
      <c r="T271" s="26">
        <f t="shared" ca="1" si="92"/>
        <v>732.70299999999997</v>
      </c>
      <c r="U271" s="26">
        <f t="shared" ca="1" si="93"/>
        <v>224.24600000000001</v>
      </c>
      <c r="V271" s="26">
        <f t="shared" ca="1" si="93"/>
        <v>234.90960000000001</v>
      </c>
      <c r="W271" s="26">
        <f t="shared" ca="1" si="93"/>
        <v>237.7877</v>
      </c>
      <c r="X271" s="26">
        <f t="shared" ca="1" si="93"/>
        <v>288.88510000000002</v>
      </c>
      <c r="Y271" s="26">
        <f t="shared" ca="1" si="93"/>
        <v>177.27709999999999</v>
      </c>
      <c r="Z271" s="26">
        <f t="shared" ca="1" si="93"/>
        <v>215.72</v>
      </c>
      <c r="AA271" s="26">
        <f t="shared" ca="1" si="93"/>
        <v>254.1035</v>
      </c>
      <c r="AB271" s="26">
        <f t="shared" ca="1" si="93"/>
        <v>279.44659999999999</v>
      </c>
      <c r="AC271" s="26">
        <f t="shared" ca="1" si="93"/>
        <v>347.1635</v>
      </c>
      <c r="AD271" s="26">
        <f t="shared" ca="1" si="93"/>
        <v>354.3</v>
      </c>
      <c r="AE271" s="26">
        <f t="shared" ca="1" si="94"/>
        <v>141.97999999999999</v>
      </c>
      <c r="AF271" s="26">
        <f t="shared" ca="1" si="94"/>
        <v>265.33</v>
      </c>
      <c r="AG271" s="26">
        <f t="shared" ca="1" si="94"/>
        <v>138.4973</v>
      </c>
      <c r="AH271" s="26">
        <f t="shared" ca="1" si="94"/>
        <v>203.5205</v>
      </c>
      <c r="AI271" s="25"/>
      <c r="AJ271" s="25"/>
      <c r="AK271" s="25"/>
      <c r="AL271" s="25"/>
      <c r="AM271" s="25"/>
      <c r="AN271" s="25"/>
      <c r="AO271" s="25"/>
      <c r="AP271" s="25"/>
      <c r="AQ271" s="25"/>
      <c r="AR271" s="25"/>
      <c r="AS271" s="25"/>
      <c r="AT271" s="25"/>
    </row>
    <row r="272" spans="1:46" x14ac:dyDescent="0.35">
      <c r="A272" s="23">
        <v>44620</v>
      </c>
      <c r="B272" s="26">
        <f t="shared" ca="1" si="90"/>
        <v>381.98</v>
      </c>
      <c r="C272" s="26">
        <f t="shared" ca="1" si="90"/>
        <v>449.91</v>
      </c>
      <c r="D272" s="26">
        <f t="shared" ca="1" si="90"/>
        <v>489.67</v>
      </c>
      <c r="E272" s="26">
        <f t="shared" ca="1" si="90"/>
        <v>594.21</v>
      </c>
      <c r="F272" s="26">
        <f t="shared" ca="1" si="90"/>
        <v>276.5795</v>
      </c>
      <c r="G272" s="26">
        <f t="shared" ca="1" si="90"/>
        <v>355.42</v>
      </c>
      <c r="H272" s="26">
        <f t="shared" ca="1" si="90"/>
        <v>400.66</v>
      </c>
      <c r="I272" s="26">
        <f t="shared" ca="1" si="90"/>
        <v>488.58</v>
      </c>
      <c r="J272" s="26">
        <f t="shared" ca="1" si="90"/>
        <v>702.63</v>
      </c>
      <c r="K272" s="26">
        <f t="shared" ca="1" si="90"/>
        <v>2369.5500000000002</v>
      </c>
      <c r="L272" s="26">
        <f t="shared" ca="1" si="90"/>
        <v>2058.0970000000002</v>
      </c>
      <c r="M272" s="26">
        <f t="shared" ca="1" si="90"/>
        <v>7106.09</v>
      </c>
      <c r="N272" s="26">
        <f t="shared" ca="1" si="90"/>
        <v>2015.45</v>
      </c>
      <c r="O272" s="26">
        <f t="shared" ca="1" si="90"/>
        <v>4345.6099999999997</v>
      </c>
      <c r="P272" s="26">
        <f t="shared" ca="1" si="90"/>
        <v>3087.77</v>
      </c>
      <c r="Q272" s="26">
        <f t="shared" ca="1" si="91"/>
        <v>4768.99</v>
      </c>
      <c r="R272" s="26">
        <f t="shared" ca="1" si="88"/>
        <v>321</v>
      </c>
      <c r="S272" s="26">
        <f t="shared" ca="1" si="88"/>
        <v>369.19</v>
      </c>
      <c r="T272" s="26">
        <f t="shared" ca="1" si="92"/>
        <v>732.79700000000003</v>
      </c>
      <c r="U272" s="26">
        <f t="shared" ca="1" si="93"/>
        <v>220.67910000000001</v>
      </c>
      <c r="V272" s="26">
        <f t="shared" ca="1" si="93"/>
        <v>230.59360000000001</v>
      </c>
      <c r="W272" s="26">
        <f t="shared" ca="1" si="93"/>
        <v>231.91489999999999</v>
      </c>
      <c r="X272" s="26">
        <f t="shared" ca="1" si="93"/>
        <v>278.24790000000002</v>
      </c>
      <c r="Y272" s="26">
        <f t="shared" ca="1" si="93"/>
        <v>176.12479999999999</v>
      </c>
      <c r="Z272" s="26">
        <f t="shared" ca="1" si="93"/>
        <v>212.9171</v>
      </c>
      <c r="AA272" s="26">
        <f t="shared" ca="1" si="93"/>
        <v>249.1251</v>
      </c>
      <c r="AB272" s="26">
        <f t="shared" ca="1" si="93"/>
        <v>271.89920000000001</v>
      </c>
      <c r="AC272" s="26">
        <f t="shared" ca="1" si="93"/>
        <v>332.8073</v>
      </c>
      <c r="AD272" s="26">
        <f t="shared" ca="1" si="93"/>
        <v>343.98</v>
      </c>
      <c r="AE272" s="26">
        <f t="shared" ca="1" si="94"/>
        <v>140.9</v>
      </c>
      <c r="AF272" s="26">
        <f t="shared" ca="1" si="94"/>
        <v>270.06</v>
      </c>
      <c r="AG272" s="26">
        <f t="shared" ca="1" si="94"/>
        <v>137.87389999999999</v>
      </c>
      <c r="AH272" s="26">
        <f t="shared" ca="1" si="94"/>
        <v>201.57210000000001</v>
      </c>
      <c r="AI272" s="25"/>
      <c r="AJ272" s="25"/>
      <c r="AK272" s="25"/>
      <c r="AL272" s="25"/>
      <c r="AM272" s="25"/>
      <c r="AN272" s="25"/>
      <c r="AO272" s="25"/>
      <c r="AP272" s="25"/>
      <c r="AQ272" s="25"/>
      <c r="AR272" s="25"/>
      <c r="AS272" s="25"/>
      <c r="AT272" s="25"/>
    </row>
    <row r="273" spans="1:46" x14ac:dyDescent="0.35">
      <c r="A273" s="23">
        <v>44651</v>
      </c>
      <c r="B273" s="26">
        <f t="shared" ca="1" si="90"/>
        <v>370.98</v>
      </c>
      <c r="C273" s="26">
        <f t="shared" ca="1" si="90"/>
        <v>436.86</v>
      </c>
      <c r="D273" s="26">
        <f t="shared" ca="1" si="90"/>
        <v>477.67</v>
      </c>
      <c r="E273" s="26">
        <f t="shared" ca="1" si="90"/>
        <v>579.54999999999995</v>
      </c>
      <c r="F273" s="26">
        <f t="shared" ca="1" si="90"/>
        <v>272.82040000000001</v>
      </c>
      <c r="G273" s="26">
        <f t="shared" ca="1" si="90"/>
        <v>346.67</v>
      </c>
      <c r="H273" s="26">
        <f t="shared" ca="1" si="90"/>
        <v>388.87</v>
      </c>
      <c r="I273" s="26">
        <f t="shared" ca="1" si="90"/>
        <v>472.66</v>
      </c>
      <c r="J273" s="26">
        <f t="shared" ca="1" si="90"/>
        <v>675.02</v>
      </c>
      <c r="K273" s="26">
        <f t="shared" ca="1" si="90"/>
        <v>2342.38</v>
      </c>
      <c r="L273" s="26">
        <f t="shared" ca="1" si="90"/>
        <v>2035.797</v>
      </c>
      <c r="M273" s="26">
        <f t="shared" ca="1" si="90"/>
        <v>6948.5</v>
      </c>
      <c r="N273" s="26">
        <f t="shared" ca="1" si="90"/>
        <v>1964.54</v>
      </c>
      <c r="O273" s="26">
        <f t="shared" ca="1" si="90"/>
        <v>4113.6099999999997</v>
      </c>
      <c r="P273" s="26">
        <f t="shared" ca="1" si="90"/>
        <v>3014.77</v>
      </c>
      <c r="Q273" s="26">
        <f t="shared" ca="1" si="91"/>
        <v>4636.45</v>
      </c>
      <c r="R273" s="26">
        <f t="shared" ca="1" si="88"/>
        <v>311.69</v>
      </c>
      <c r="S273" s="26">
        <f t="shared" ca="1" si="88"/>
        <v>362.88</v>
      </c>
      <c r="T273" s="26">
        <f t="shared" ca="1" si="92"/>
        <v>733.02300000000002</v>
      </c>
      <c r="U273" s="26">
        <f t="shared" ca="1" si="93"/>
        <v>215.11429999999999</v>
      </c>
      <c r="V273" s="26">
        <f t="shared" ca="1" si="93"/>
        <v>224.22790000000001</v>
      </c>
      <c r="W273" s="26">
        <f t="shared" ca="1" si="93"/>
        <v>227.9265</v>
      </c>
      <c r="X273" s="26">
        <f t="shared" ca="1" si="93"/>
        <v>270.54669999999999</v>
      </c>
      <c r="Y273" s="26">
        <f t="shared" ca="1" si="93"/>
        <v>174.3443</v>
      </c>
      <c r="Z273" s="26">
        <f t="shared" ca="1" si="93"/>
        <v>208.5446</v>
      </c>
      <c r="AA273" s="26">
        <f t="shared" ca="1" si="93"/>
        <v>242.85599999999999</v>
      </c>
      <c r="AB273" s="26">
        <f t="shared" ca="1" si="93"/>
        <v>264.03289999999998</v>
      </c>
      <c r="AC273" s="26">
        <f t="shared" ca="1" si="93"/>
        <v>320.08019999999999</v>
      </c>
      <c r="AD273" s="26">
        <f t="shared" ca="1" si="93"/>
        <v>344.52</v>
      </c>
      <c r="AE273" s="26">
        <f t="shared" ca="1" si="94"/>
        <v>137.86000000000001</v>
      </c>
      <c r="AF273" s="26">
        <f t="shared" ca="1" si="94"/>
        <v>289.45999999999998</v>
      </c>
      <c r="AG273" s="26">
        <f t="shared" ca="1" si="94"/>
        <v>135.78120000000001</v>
      </c>
      <c r="AH273" s="26">
        <f t="shared" ca="1" si="94"/>
        <v>198.38900000000001</v>
      </c>
      <c r="AI273" s="25"/>
      <c r="AJ273" s="25"/>
      <c r="AK273" s="25"/>
      <c r="AL273" s="25"/>
      <c r="AM273" s="25"/>
      <c r="AN273" s="25"/>
      <c r="AO273" s="25"/>
      <c r="AP273" s="25"/>
      <c r="AQ273" s="25"/>
      <c r="AR273" s="25"/>
      <c r="AS273" s="25"/>
      <c r="AT273" s="25"/>
    </row>
    <row r="274" spans="1:46" x14ac:dyDescent="0.35">
      <c r="A274" s="23">
        <v>44680</v>
      </c>
      <c r="B274" s="26">
        <f t="shared" ca="1" si="90"/>
        <v>359.13</v>
      </c>
      <c r="C274" s="26">
        <f t="shared" ca="1" si="90"/>
        <v>416.9</v>
      </c>
      <c r="D274" s="26">
        <f t="shared" ca="1" si="90"/>
        <v>453.2</v>
      </c>
      <c r="E274" s="26">
        <f t="shared" ca="1" si="90"/>
        <v>546.30999999999995</v>
      </c>
      <c r="F274" s="26">
        <f t="shared" ca="1" si="90"/>
        <v>271.30270000000002</v>
      </c>
      <c r="G274" s="26">
        <f t="shared" ca="1" si="90"/>
        <v>340.73</v>
      </c>
      <c r="H274" s="26">
        <f t="shared" ca="1" si="90"/>
        <v>377.49</v>
      </c>
      <c r="I274" s="26">
        <f t="shared" ca="1" si="90"/>
        <v>451.26</v>
      </c>
      <c r="J274" s="26">
        <f t="shared" ca="1" si="90"/>
        <v>612.32000000000005</v>
      </c>
      <c r="K274" s="26">
        <f t="shared" ca="1" si="90"/>
        <v>2259.09</v>
      </c>
      <c r="L274" s="26">
        <f t="shared" ca="1" si="90"/>
        <v>1966.702</v>
      </c>
      <c r="M274" s="26">
        <f t="shared" ca="1" si="90"/>
        <v>6459.41</v>
      </c>
      <c r="N274" s="26">
        <f t="shared" ca="1" si="90"/>
        <v>1933.02</v>
      </c>
      <c r="O274" s="26">
        <f t="shared" ca="1" si="90"/>
        <v>3747.82</v>
      </c>
      <c r="P274" s="26">
        <f t="shared" ca="1" si="90"/>
        <v>2927.85</v>
      </c>
      <c r="Q274" s="26">
        <f t="shared" ca="1" si="90"/>
        <v>4183.7</v>
      </c>
      <c r="R274" s="26">
        <f t="shared" ref="R274:S277" ca="1" si="95">IFERROR(VLOOKUP($A274,INDIRECT("US!"&amp;R$3&amp;":"&amp;R$4),2,0),NA())</f>
        <v>304.5</v>
      </c>
      <c r="S274" s="26">
        <f t="shared" ca="1" si="95"/>
        <v>360.11</v>
      </c>
      <c r="T274" s="26">
        <f t="shared" ca="1" si="92"/>
        <v>733.02300000000002</v>
      </c>
      <c r="U274" s="26">
        <f t="shared" ca="1" si="93"/>
        <v>209.1728</v>
      </c>
      <c r="V274" s="26">
        <f t="shared" ca="1" si="93"/>
        <v>217.04089999999999</v>
      </c>
      <c r="W274" s="26">
        <f t="shared" ca="1" si="93"/>
        <v>220.59100000000001</v>
      </c>
      <c r="X274" s="26">
        <f t="shared" ca="1" si="93"/>
        <v>260.66359999999997</v>
      </c>
      <c r="Y274" s="26">
        <f t="shared" ca="1" si="93"/>
        <v>173.30789999999999</v>
      </c>
      <c r="Z274" s="26">
        <f t="shared" ca="1" si="93"/>
        <v>205.5129</v>
      </c>
      <c r="AA274" s="26">
        <f t="shared" ca="1" si="93"/>
        <v>237.3218</v>
      </c>
      <c r="AB274" s="26">
        <f t="shared" ca="1" si="93"/>
        <v>254.339</v>
      </c>
      <c r="AC274" s="26">
        <f t="shared" ca="1" si="93"/>
        <v>298.76369999999997</v>
      </c>
      <c r="AD274" s="26">
        <f t="shared" ca="1" si="93"/>
        <v>334.51</v>
      </c>
      <c r="AE274" s="26">
        <f t="shared" ca="1" si="94"/>
        <v>131.72</v>
      </c>
      <c r="AF274" s="26">
        <f t="shared" ca="1" si="94"/>
        <v>272.48</v>
      </c>
      <c r="AG274" s="26">
        <f t="shared" ca="1" si="94"/>
        <v>130.0915</v>
      </c>
      <c r="AH274" s="26">
        <f t="shared" ca="1" si="94"/>
        <v>187.4811</v>
      </c>
      <c r="AI274" s="25"/>
      <c r="AJ274" s="25"/>
      <c r="AK274" s="25"/>
      <c r="AL274" s="25"/>
      <c r="AM274" s="25"/>
      <c r="AN274" s="25"/>
      <c r="AO274" s="25"/>
      <c r="AP274" s="25"/>
      <c r="AQ274" s="25"/>
      <c r="AR274" s="25"/>
      <c r="AS274" s="25"/>
      <c r="AT274" s="25"/>
    </row>
    <row r="275" spans="1:46" x14ac:dyDescent="0.35">
      <c r="A275" s="23">
        <v>44712</v>
      </c>
      <c r="B275" s="26">
        <f t="shared" ca="1" si="90"/>
        <v>361.13</v>
      </c>
      <c r="C275" s="26">
        <f t="shared" ca="1" si="90"/>
        <v>419.3</v>
      </c>
      <c r="D275" s="26">
        <f t="shared" ca="1" si="90"/>
        <v>457.62</v>
      </c>
      <c r="E275" s="26">
        <f t="shared" ca="1" si="90"/>
        <v>551.05999999999995</v>
      </c>
      <c r="F275" s="26">
        <f t="shared" ca="1" si="90"/>
        <v>272.96820000000002</v>
      </c>
      <c r="G275" s="26">
        <f t="shared" ca="1" si="90"/>
        <v>343.6</v>
      </c>
      <c r="H275" s="26">
        <f t="shared" ca="1" si="90"/>
        <v>381.22</v>
      </c>
      <c r="I275" s="26">
        <f t="shared" ca="1" si="90"/>
        <v>455.56</v>
      </c>
      <c r="J275" s="26">
        <f t="shared" ca="1" si="90"/>
        <v>610.47</v>
      </c>
      <c r="K275" s="26">
        <f t="shared" ca="1" si="90"/>
        <v>2264.63</v>
      </c>
      <c r="L275" s="26">
        <f t="shared" ca="1" si="90"/>
        <v>1971.6279999999999</v>
      </c>
      <c r="M275" s="26">
        <f t="shared" ca="1" si="90"/>
        <v>6467.55</v>
      </c>
      <c r="N275" s="26">
        <f t="shared" ca="1" si="90"/>
        <v>1946.18</v>
      </c>
      <c r="O275" s="26">
        <f t="shared" ca="1" si="90"/>
        <v>3676.9</v>
      </c>
      <c r="P275" s="26">
        <f t="shared" ca="1" si="90"/>
        <v>2954.06</v>
      </c>
      <c r="Q275" s="26">
        <f t="shared" ca="1" si="90"/>
        <v>4225.6499999999996</v>
      </c>
      <c r="R275" s="26">
        <f t="shared" ca="1" si="95"/>
        <v>305.13</v>
      </c>
      <c r="S275" s="26">
        <f t="shared" ca="1" si="95"/>
        <v>361.23</v>
      </c>
      <c r="T275" s="26">
        <f t="shared" ca="1" si="92"/>
        <v>733.63099999999997</v>
      </c>
      <c r="U275" s="26">
        <f t="shared" ca="1" si="93"/>
        <v>206.41630000000001</v>
      </c>
      <c r="V275" s="26">
        <f t="shared" ca="1" si="93"/>
        <v>211.61770000000001</v>
      </c>
      <c r="W275" s="26">
        <f t="shared" ca="1" si="93"/>
        <v>217.41679999999999</v>
      </c>
      <c r="X275" s="26">
        <f t="shared" ca="1" si="93"/>
        <v>256.06380000000001</v>
      </c>
      <c r="Y275" s="26">
        <f t="shared" ca="1" si="93"/>
        <v>172.64</v>
      </c>
      <c r="Z275" s="26">
        <f t="shared" ca="1" si="93"/>
        <v>204.13130000000001</v>
      </c>
      <c r="AA275" s="26">
        <f t="shared" ca="1" si="93"/>
        <v>234.81190000000001</v>
      </c>
      <c r="AB275" s="26">
        <f t="shared" ca="1" si="93"/>
        <v>250.20959999999999</v>
      </c>
      <c r="AC275" s="26">
        <f t="shared" ca="1" si="93"/>
        <v>285.12959999999998</v>
      </c>
      <c r="AD275" s="26">
        <f t="shared" ca="1" si="93"/>
        <v>330.4</v>
      </c>
      <c r="AE275" s="26">
        <f t="shared" ca="1" si="94"/>
        <v>132.06</v>
      </c>
      <c r="AF275" s="26">
        <f t="shared" ca="1" si="94"/>
        <v>280.88</v>
      </c>
      <c r="AG275" s="26">
        <f t="shared" ca="1" si="94"/>
        <v>130.65</v>
      </c>
      <c r="AH275" s="26">
        <f t="shared" ca="1" si="94"/>
        <v>188.54310000000001</v>
      </c>
      <c r="AI275" s="25"/>
      <c r="AJ275" s="25"/>
      <c r="AK275" s="25"/>
      <c r="AL275" s="25"/>
      <c r="AM275" s="25"/>
      <c r="AN275" s="25"/>
      <c r="AO275" s="25"/>
      <c r="AP275" s="25"/>
      <c r="AQ275" s="25"/>
      <c r="AR275" s="25"/>
      <c r="AS275" s="25"/>
      <c r="AT275" s="25"/>
    </row>
    <row r="276" spans="1:46" x14ac:dyDescent="0.35">
      <c r="A276" s="23">
        <v>44742</v>
      </c>
      <c r="B276" s="26">
        <f t="shared" ca="1" si="90"/>
        <v>356.97</v>
      </c>
      <c r="C276" s="26">
        <f t="shared" ca="1" si="90"/>
        <v>412.29</v>
      </c>
      <c r="D276" s="26">
        <f t="shared" ca="1" si="90"/>
        <v>446.58</v>
      </c>
      <c r="E276" s="26">
        <f t="shared" ca="1" si="90"/>
        <v>533.57000000000005</v>
      </c>
      <c r="F276" s="26">
        <f t="shared" ca="1" si="90"/>
        <v>271.08159999999998</v>
      </c>
      <c r="G276" s="26">
        <f t="shared" ca="1" si="90"/>
        <v>340.18</v>
      </c>
      <c r="H276" s="26">
        <f t="shared" ca="1" si="90"/>
        <v>376.23</v>
      </c>
      <c r="I276" s="26">
        <f t="shared" ca="1" si="90"/>
        <v>447.08</v>
      </c>
      <c r="J276" s="26">
        <f t="shared" ca="1" si="90"/>
        <v>592.48</v>
      </c>
      <c r="K276" s="26">
        <f t="shared" ca="1" si="90"/>
        <v>2112.15</v>
      </c>
      <c r="L276" s="26">
        <f t="shared" ca="1" si="90"/>
        <v>1840.6320000000001</v>
      </c>
      <c r="M276" s="26">
        <f t="shared" ca="1" si="90"/>
        <v>5893.17</v>
      </c>
      <c r="N276" s="26">
        <f t="shared" ca="1" si="90"/>
        <v>1931.78</v>
      </c>
      <c r="O276" s="26">
        <f t="shared" ca="1" si="90"/>
        <v>3622.68</v>
      </c>
      <c r="P276" s="26">
        <f t="shared" ca="1" si="90"/>
        <v>2896.45</v>
      </c>
      <c r="Q276" s="26">
        <f t="shared" ca="1" si="90"/>
        <v>4043.14</v>
      </c>
      <c r="R276" s="26">
        <f t="shared" ca="1" si="95"/>
        <v>302.8</v>
      </c>
      <c r="S276" s="26">
        <f t="shared" ca="1" si="95"/>
        <v>359.56</v>
      </c>
      <c r="T276" s="26">
        <f t="shared" ca="1" si="92"/>
        <v>733.79100000000005</v>
      </c>
      <c r="U276" s="26">
        <f t="shared" ref="U276:AD285" ca="1" si="96">IFERROR(VLOOKUP($A276,INDIRECT("EU!"&amp;U$3&amp;":"&amp;U$4),2,0),NA())</f>
        <v>202.2482</v>
      </c>
      <c r="V276" s="26">
        <f t="shared" ca="1" si="96"/>
        <v>205.98079999999999</v>
      </c>
      <c r="W276" s="26">
        <f t="shared" ca="1" si="96"/>
        <v>211.77369999999999</v>
      </c>
      <c r="X276" s="26">
        <f t="shared" ca="1" si="96"/>
        <v>249.31979999999999</v>
      </c>
      <c r="Y276" s="26">
        <f t="shared" ca="1" si="96"/>
        <v>171.13720000000001</v>
      </c>
      <c r="Z276" s="26">
        <f t="shared" ca="1" si="96"/>
        <v>200.8586</v>
      </c>
      <c r="AA276" s="26">
        <f t="shared" ca="1" si="96"/>
        <v>229.71289999999999</v>
      </c>
      <c r="AB276" s="26">
        <f t="shared" ca="1" si="96"/>
        <v>243.23349999999999</v>
      </c>
      <c r="AC276" s="26">
        <f t="shared" ca="1" si="96"/>
        <v>272.1669</v>
      </c>
      <c r="AD276" s="26">
        <f t="shared" ca="1" si="96"/>
        <v>307.64</v>
      </c>
      <c r="AE276" s="26">
        <f t="shared" ca="1" si="94"/>
        <v>128.68</v>
      </c>
      <c r="AF276" s="26">
        <f t="shared" ca="1" si="94"/>
        <v>257.8</v>
      </c>
      <c r="AG276" s="26">
        <f t="shared" ca="1" si="94"/>
        <v>127.0356</v>
      </c>
      <c r="AH276" s="26">
        <f t="shared" ca="1" si="94"/>
        <v>181.75229999999999</v>
      </c>
      <c r="AI276" s="25"/>
      <c r="AJ276" s="25"/>
      <c r="AK276" s="25"/>
      <c r="AL276" s="25"/>
      <c r="AM276" s="25"/>
      <c r="AN276" s="25"/>
      <c r="AO276" s="25"/>
      <c r="AP276" s="25"/>
      <c r="AQ276" s="25"/>
      <c r="AR276" s="25"/>
      <c r="AS276" s="25"/>
      <c r="AT276" s="25"/>
    </row>
    <row r="277" spans="1:46" x14ac:dyDescent="0.35">
      <c r="A277" s="23">
        <v>44771</v>
      </c>
      <c r="B277" s="26">
        <f t="shared" ca="1" si="90"/>
        <v>364.83</v>
      </c>
      <c r="C277" s="26">
        <f t="shared" ca="1" si="90"/>
        <v>422.86</v>
      </c>
      <c r="D277" s="26">
        <f t="shared" ca="1" si="90"/>
        <v>460.03</v>
      </c>
      <c r="E277" s="26">
        <f t="shared" ca="1" si="90"/>
        <v>551.37</v>
      </c>
      <c r="F277" s="26">
        <f t="shared" ca="1" si="90"/>
        <v>272.52449999999999</v>
      </c>
      <c r="G277" s="26">
        <f t="shared" ca="1" si="90"/>
        <v>345.62</v>
      </c>
      <c r="H277" s="26">
        <f t="shared" ca="1" si="90"/>
        <v>385.39</v>
      </c>
      <c r="I277" s="26">
        <f t="shared" ca="1" si="90"/>
        <v>463.15</v>
      </c>
      <c r="J277" s="26">
        <f t="shared" ca="1" si="90"/>
        <v>614.77</v>
      </c>
      <c r="K277" s="26">
        <f t="shared" ca="1" si="90"/>
        <v>2236.84</v>
      </c>
      <c r="L277" s="26">
        <f t="shared" ca="1" si="90"/>
        <v>1948.6679999999999</v>
      </c>
      <c r="M277" s="26">
        <f t="shared" ca="1" si="90"/>
        <v>6291.07</v>
      </c>
      <c r="N277" s="26">
        <f t="shared" ca="1" si="90"/>
        <v>1957.68</v>
      </c>
      <c r="O277" s="26">
        <f t="shared" ca="1" si="90"/>
        <v>3719.33</v>
      </c>
      <c r="P277" s="26">
        <f t="shared" ca="1" si="90"/>
        <v>2965.23</v>
      </c>
      <c r="Q277" s="26">
        <f t="shared" ca="1" si="90"/>
        <v>4237.74</v>
      </c>
      <c r="R277" s="26">
        <f t="shared" ca="1" si="95"/>
        <v>308.33</v>
      </c>
      <c r="S277" s="26">
        <f t="shared" ca="1" si="95"/>
        <v>361.3</v>
      </c>
      <c r="T277" s="26">
        <f t="shared" ca="1" si="92"/>
        <v>733.79100000000005</v>
      </c>
      <c r="U277" s="26">
        <f t="shared" ca="1" si="96"/>
        <v>210.92500000000001</v>
      </c>
      <c r="V277" s="26">
        <f t="shared" ca="1" si="96"/>
        <v>216.4348</v>
      </c>
      <c r="W277" s="26">
        <f t="shared" ca="1" si="96"/>
        <v>221.8005</v>
      </c>
      <c r="X277" s="26">
        <f t="shared" ca="1" si="96"/>
        <v>257.57380000000001</v>
      </c>
      <c r="Y277" s="26">
        <f t="shared" ca="1" si="96"/>
        <v>173.47489999999999</v>
      </c>
      <c r="Z277" s="26">
        <f t="shared" ca="1" si="96"/>
        <v>206.3177</v>
      </c>
      <c r="AA277" s="26">
        <f t="shared" ca="1" si="96"/>
        <v>238.73990000000001</v>
      </c>
      <c r="AB277" s="26">
        <f t="shared" ca="1" si="96"/>
        <v>256.4008</v>
      </c>
      <c r="AC277" s="26">
        <f t="shared" ca="1" si="96"/>
        <v>294.77030000000002</v>
      </c>
      <c r="AD277" s="26">
        <f t="shared" ca="1" si="96"/>
        <v>323.27</v>
      </c>
      <c r="AE277" s="26">
        <f t="shared" ca="1" si="94"/>
        <v>129.77000000000001</v>
      </c>
      <c r="AF277" s="26">
        <f t="shared" ca="1" si="94"/>
        <v>261.22000000000003</v>
      </c>
      <c r="AG277" s="26">
        <f t="shared" ca="1" si="94"/>
        <v>127.58969999999999</v>
      </c>
      <c r="AH277" s="26">
        <f t="shared" ca="1" si="94"/>
        <v>185.55439999999999</v>
      </c>
      <c r="AI277" s="25"/>
      <c r="AJ277" s="25"/>
      <c r="AK277" s="25"/>
      <c r="AL277" s="25"/>
      <c r="AM277" s="25"/>
      <c r="AN277" s="25"/>
      <c r="AO277" s="25"/>
      <c r="AP277" s="25"/>
      <c r="AQ277" s="25"/>
      <c r="AR277" s="25"/>
      <c r="AS277" s="25"/>
      <c r="AT277" s="25"/>
    </row>
    <row r="278" spans="1:46" x14ac:dyDescent="0.35">
      <c r="A278" s="23">
        <v>44804</v>
      </c>
      <c r="B278" s="26">
        <f t="shared" ca="1" si="90"/>
        <v>354.54</v>
      </c>
      <c r="C278" s="26">
        <f t="shared" ca="1" si="90"/>
        <v>411.01</v>
      </c>
      <c r="D278" s="26">
        <f t="shared" ca="1" si="90"/>
        <v>446.58</v>
      </c>
      <c r="E278" s="26">
        <f t="shared" ca="1" si="90"/>
        <v>536.01</v>
      </c>
      <c r="F278" s="26">
        <f t="shared" ca="1" si="90"/>
        <v>270.33850000000001</v>
      </c>
      <c r="G278" s="26">
        <f t="shared" ca="1" si="90"/>
        <v>338.19</v>
      </c>
      <c r="H278" s="26">
        <f t="shared" ca="1" si="90"/>
        <v>373.78</v>
      </c>
      <c r="I278" s="26">
        <f t="shared" ca="1" si="90"/>
        <v>445.75</v>
      </c>
      <c r="J278" s="26">
        <f t="shared" ca="1" si="90"/>
        <v>587.77</v>
      </c>
      <c r="K278" s="26">
        <f t="shared" ca="1" si="90"/>
        <v>2185.29</v>
      </c>
      <c r="L278" s="26">
        <f t="shared" ca="1" si="90"/>
        <v>1903.1110000000001</v>
      </c>
      <c r="M278" s="26">
        <f t="shared" ref="M278:S278" ca="1" si="97">IFERROR(VLOOKUP($A278,INDIRECT("US!"&amp;M$3&amp;":"&amp;M$4),2,0),NA())</f>
        <v>6200.78</v>
      </c>
      <c r="N278" s="26">
        <f t="shared" ca="1" si="97"/>
        <v>1918.31</v>
      </c>
      <c r="O278" s="26">
        <f t="shared" ca="1" si="97"/>
        <v>3554.69</v>
      </c>
      <c r="P278" s="26">
        <f t="shared" ca="1" si="97"/>
        <v>2904.08</v>
      </c>
      <c r="Q278" s="26">
        <f t="shared" ca="1" si="97"/>
        <v>4046.99</v>
      </c>
      <c r="R278" s="26">
        <f t="shared" ca="1" si="97"/>
        <v>300.48</v>
      </c>
      <c r="S278" s="26">
        <f t="shared" ca="1" si="97"/>
        <v>358.9</v>
      </c>
      <c r="T278" s="26">
        <f t="shared" ca="1" si="92"/>
        <v>735.35199999999998</v>
      </c>
      <c r="U278" s="26">
        <f t="shared" ca="1" si="96"/>
        <v>200.45650000000001</v>
      </c>
      <c r="V278" s="26">
        <f t="shared" ca="1" si="96"/>
        <v>200.7773</v>
      </c>
      <c r="W278" s="26">
        <f t="shared" ca="1" si="96"/>
        <v>210.2807</v>
      </c>
      <c r="X278" s="26">
        <f t="shared" ca="1" si="96"/>
        <v>246.50129999999999</v>
      </c>
      <c r="Y278" s="26">
        <f t="shared" ca="1" si="96"/>
        <v>169.98599999999999</v>
      </c>
      <c r="Z278" s="26">
        <f t="shared" ca="1" si="96"/>
        <v>198.64340000000001</v>
      </c>
      <c r="AA278" s="26">
        <f t="shared" ca="1" si="96"/>
        <v>226.90889999999999</v>
      </c>
      <c r="AB278" s="26">
        <f t="shared" ca="1" si="96"/>
        <v>240.11340000000001</v>
      </c>
      <c r="AC278" s="26">
        <f t="shared" ca="1" si="96"/>
        <v>264.16480000000001</v>
      </c>
      <c r="AD278" s="26">
        <f t="shared" ca="1" si="96"/>
        <v>319.35000000000002</v>
      </c>
      <c r="AE278" s="26">
        <f t="shared" ca="1" si="94"/>
        <v>127.71</v>
      </c>
      <c r="AF278" s="26">
        <f t="shared" ca="1" si="94"/>
        <v>265.60000000000002</v>
      </c>
      <c r="AG278" s="26">
        <f t="shared" ca="1" si="94"/>
        <v>125.9085</v>
      </c>
      <c r="AH278" s="26">
        <f t="shared" ca="1" si="94"/>
        <v>182.7783</v>
      </c>
      <c r="AI278" s="25"/>
      <c r="AJ278" s="25"/>
      <c r="AK278" s="25"/>
      <c r="AL278" s="25"/>
      <c r="AM278" s="25"/>
      <c r="AN278" s="25"/>
      <c r="AO278" s="25"/>
      <c r="AP278" s="25"/>
      <c r="AQ278" s="25"/>
      <c r="AR278" s="25"/>
      <c r="AS278" s="25"/>
      <c r="AT278" s="25"/>
    </row>
    <row r="279" spans="1:46" x14ac:dyDescent="0.35">
      <c r="A279" s="23">
        <v>44834</v>
      </c>
      <c r="B279" s="26">
        <f t="shared" ref="B279:Q295" ca="1" si="98">IFERROR(VLOOKUP($A279,INDIRECT("US!"&amp;B$3&amp;":"&amp;B$4),2,0),NA())</f>
        <v>340.31</v>
      </c>
      <c r="C279" s="26">
        <f t="shared" ca="1" si="98"/>
        <v>392.04</v>
      </c>
      <c r="D279" s="26">
        <f t="shared" ca="1" si="98"/>
        <v>423.48</v>
      </c>
      <c r="E279" s="26">
        <f t="shared" ca="1" si="98"/>
        <v>507.71</v>
      </c>
      <c r="F279" s="26">
        <f t="shared" ca="1" si="98"/>
        <v>267.01339999999999</v>
      </c>
      <c r="G279" s="26">
        <f t="shared" ca="1" si="98"/>
        <v>328.95</v>
      </c>
      <c r="H279" s="26">
        <f t="shared" ca="1" si="98"/>
        <v>358.62</v>
      </c>
      <c r="I279" s="26">
        <f t="shared" ca="1" si="98"/>
        <v>421.98</v>
      </c>
      <c r="J279" s="26">
        <f t="shared" ca="1" si="98"/>
        <v>539.14</v>
      </c>
      <c r="K279" s="26">
        <f t="shared" ca="1" si="98"/>
        <v>2098.5</v>
      </c>
      <c r="L279" s="26">
        <f t="shared" ca="1" si="98"/>
        <v>1829.4490000000001</v>
      </c>
      <c r="M279" s="26">
        <f t="shared" ca="1" si="98"/>
        <v>5791.62</v>
      </c>
      <c r="N279" s="26">
        <f t="shared" ca="1" si="98"/>
        <v>1872.35</v>
      </c>
      <c r="O279" s="26">
        <f t="shared" ca="1" si="98"/>
        <v>3273.88</v>
      </c>
      <c r="P279" s="26">
        <f t="shared" ca="1" si="98"/>
        <v>2806.27</v>
      </c>
      <c r="Q279" s="26">
        <f t="shared" ref="Q279:S292" ca="1" si="99">IFERROR(VLOOKUP($A279,INDIRECT("US!"&amp;Q$3&amp;":"&amp;Q$4),2,0),NA())</f>
        <v>3693.33</v>
      </c>
      <c r="R279" s="26">
        <f t="shared" ca="1" si="99"/>
        <v>291.14</v>
      </c>
      <c r="S279" s="26">
        <f t="shared" ca="1" si="99"/>
        <v>354.73</v>
      </c>
      <c r="T279" s="26">
        <f t="shared" ca="1" si="92"/>
        <v>737.18200000000002</v>
      </c>
      <c r="U279" s="26">
        <f t="shared" ca="1" si="96"/>
        <v>193.2201</v>
      </c>
      <c r="V279" s="26">
        <f t="shared" ca="1" si="96"/>
        <v>189.15180000000001</v>
      </c>
      <c r="W279" s="26">
        <f t="shared" ca="1" si="96"/>
        <v>201.80670000000001</v>
      </c>
      <c r="X279" s="26">
        <f t="shared" ca="1" si="96"/>
        <v>236.56139999999999</v>
      </c>
      <c r="Y279" s="26">
        <f t="shared" ca="1" si="96"/>
        <v>167.43940000000001</v>
      </c>
      <c r="Z279" s="26">
        <f t="shared" ca="1" si="96"/>
        <v>192.9871</v>
      </c>
      <c r="AA279" s="26">
        <f t="shared" ca="1" si="96"/>
        <v>217.6746</v>
      </c>
      <c r="AB279" s="26">
        <f t="shared" ca="1" si="96"/>
        <v>226.84030000000001</v>
      </c>
      <c r="AC279" s="26">
        <f t="shared" ca="1" si="96"/>
        <v>241.5932</v>
      </c>
      <c r="AD279" s="26">
        <f t="shared" ca="1" si="96"/>
        <v>306.85000000000002</v>
      </c>
      <c r="AE279" s="26">
        <f t="shared" ca="1" si="94"/>
        <v>121.87</v>
      </c>
      <c r="AF279" s="26">
        <f t="shared" ca="1" si="94"/>
        <v>254.87</v>
      </c>
      <c r="AG279" s="26">
        <f t="shared" ca="1" si="94"/>
        <v>120.8139</v>
      </c>
      <c r="AH279" s="26">
        <f t="shared" ca="1" si="94"/>
        <v>172.0719</v>
      </c>
      <c r="AI279" s="25"/>
      <c r="AJ279" s="25"/>
      <c r="AK279" s="25"/>
      <c r="AL279" s="25"/>
      <c r="AM279" s="25"/>
      <c r="AN279" s="25"/>
      <c r="AO279" s="25"/>
      <c r="AP279" s="25"/>
      <c r="AQ279" s="25"/>
      <c r="AR279" s="25"/>
      <c r="AS279" s="25"/>
      <c r="AT279" s="25"/>
    </row>
    <row r="280" spans="1:46" x14ac:dyDescent="0.35">
      <c r="A280" s="23">
        <v>44865</v>
      </c>
      <c r="B280" s="26">
        <f t="shared" ca="1" si="98"/>
        <v>335.61</v>
      </c>
      <c r="C280" s="26">
        <f t="shared" ca="1" si="98"/>
        <v>385.89</v>
      </c>
      <c r="D280" s="26">
        <f t="shared" ca="1" si="98"/>
        <v>418.23</v>
      </c>
      <c r="E280" s="26">
        <f t="shared" ca="1" si="98"/>
        <v>503.87</v>
      </c>
      <c r="F280" s="26">
        <f t="shared" ca="1" si="98"/>
        <v>266.66829999999999</v>
      </c>
      <c r="G280" s="26">
        <f t="shared" ca="1" si="98"/>
        <v>327.73</v>
      </c>
      <c r="H280" s="26">
        <f t="shared" ca="1" si="98"/>
        <v>356.05</v>
      </c>
      <c r="I280" s="26">
        <f t="shared" ca="1" si="98"/>
        <v>415.45</v>
      </c>
      <c r="J280" s="26">
        <f t="shared" ca="1" si="98"/>
        <v>519.27</v>
      </c>
      <c r="K280" s="26">
        <f t="shared" ca="1" si="98"/>
        <v>2153.0300000000002</v>
      </c>
      <c r="L280" s="26">
        <f t="shared" ca="1" si="98"/>
        <v>1878.566</v>
      </c>
      <c r="M280" s="26">
        <f t="shared" ca="1" si="98"/>
        <v>5808.77</v>
      </c>
      <c r="N280" s="26">
        <f t="shared" ca="1" si="98"/>
        <v>1863.88</v>
      </c>
      <c r="O280" s="26">
        <f t="shared" ca="1" si="98"/>
        <v>3092.22</v>
      </c>
      <c r="P280" s="26">
        <f t="shared" ca="1" si="98"/>
        <v>2794.73</v>
      </c>
      <c r="Q280" s="26">
        <f t="shared" ca="1" si="99"/>
        <v>3610.31</v>
      </c>
      <c r="R280" s="26">
        <f t="shared" ca="1" si="99"/>
        <v>286.47000000000003</v>
      </c>
      <c r="S280" s="26">
        <f t="shared" ca="1" si="99"/>
        <v>351.77</v>
      </c>
      <c r="T280" s="26">
        <f t="shared" ca="1" si="92"/>
        <v>738.33900000000006</v>
      </c>
      <c r="U280" s="26">
        <f t="shared" ca="1" si="96"/>
        <v>193.13149999999999</v>
      </c>
      <c r="V280" s="26">
        <f t="shared" ca="1" si="96"/>
        <v>192.30080000000001</v>
      </c>
      <c r="W280" s="26">
        <f t="shared" ca="1" si="96"/>
        <v>202.8657</v>
      </c>
      <c r="X280" s="26">
        <f t="shared" ca="1" si="96"/>
        <v>238.77160000000001</v>
      </c>
      <c r="Y280" s="26">
        <f t="shared" ca="1" si="96"/>
        <v>168.34610000000001</v>
      </c>
      <c r="Z280" s="26">
        <f t="shared" ca="1" si="96"/>
        <v>194.16839999999999</v>
      </c>
      <c r="AA280" s="26">
        <f t="shared" ca="1" si="96"/>
        <v>219.51349999999999</v>
      </c>
      <c r="AB280" s="26">
        <f t="shared" ca="1" si="96"/>
        <v>229.47710000000001</v>
      </c>
      <c r="AC280" s="26">
        <f t="shared" ca="1" si="96"/>
        <v>244.58670000000001</v>
      </c>
      <c r="AD280" s="26">
        <f t="shared" ca="1" si="96"/>
        <v>312.25</v>
      </c>
      <c r="AE280" s="26">
        <f t="shared" ca="1" si="94"/>
        <v>119.96</v>
      </c>
      <c r="AF280" s="26">
        <f t="shared" ca="1" si="94"/>
        <v>259.63</v>
      </c>
      <c r="AG280" s="26">
        <f t="shared" ca="1" si="94"/>
        <v>119.40260000000001</v>
      </c>
      <c r="AH280" s="26">
        <f t="shared" ca="1" si="94"/>
        <v>169.12459999999999</v>
      </c>
      <c r="AI280" s="25"/>
      <c r="AJ280" s="25"/>
      <c r="AK280" s="25"/>
      <c r="AL280" s="25"/>
      <c r="AM280" s="25"/>
      <c r="AN280" s="25"/>
      <c r="AO280" s="25"/>
      <c r="AP280" s="25"/>
      <c r="AQ280" s="25"/>
      <c r="AR280" s="25"/>
      <c r="AS280" s="25"/>
      <c r="AT280" s="25"/>
    </row>
    <row r="281" spans="1:46" x14ac:dyDescent="0.35">
      <c r="A281" s="23">
        <v>44895</v>
      </c>
      <c r="B281" s="26">
        <f t="shared" ca="1" si="98"/>
        <v>346.26</v>
      </c>
      <c r="C281" s="26">
        <f t="shared" ca="1" si="98"/>
        <v>402.07</v>
      </c>
      <c r="D281" s="26">
        <f t="shared" ca="1" si="98"/>
        <v>438.91</v>
      </c>
      <c r="E281" s="26">
        <f t="shared" ca="1" si="98"/>
        <v>531.1</v>
      </c>
      <c r="F281" s="26">
        <f t="shared" ca="1" si="98"/>
        <v>268.87610000000001</v>
      </c>
      <c r="G281" s="26">
        <f t="shared" ca="1" si="98"/>
        <v>335.01</v>
      </c>
      <c r="H281" s="26">
        <f t="shared" ca="1" si="98"/>
        <v>367.74</v>
      </c>
      <c r="I281" s="26">
        <f t="shared" ca="1" si="98"/>
        <v>433.53</v>
      </c>
      <c r="J281" s="26">
        <f t="shared" ca="1" si="98"/>
        <v>560.04</v>
      </c>
      <c r="K281" s="26">
        <f t="shared" ca="1" si="98"/>
        <v>2199.7600000000002</v>
      </c>
      <c r="L281" s="26">
        <f t="shared" ca="1" si="98"/>
        <v>1917.9680000000001</v>
      </c>
      <c r="M281" s="26">
        <f t="shared" ca="1" si="98"/>
        <v>6048.51</v>
      </c>
      <c r="N281" s="26">
        <f t="shared" ca="1" si="98"/>
        <v>1896.03</v>
      </c>
      <c r="O281" s="26">
        <f t="shared" ca="1" si="98"/>
        <v>3310.9</v>
      </c>
      <c r="P281" s="26">
        <f t="shared" ca="1" si="98"/>
        <v>2884.76</v>
      </c>
      <c r="Q281" s="26">
        <f t="shared" ca="1" si="99"/>
        <v>3938.05</v>
      </c>
      <c r="R281" s="26">
        <f t="shared" ca="1" si="99"/>
        <v>293.99</v>
      </c>
      <c r="S281" s="26">
        <f t="shared" ca="1" si="99"/>
        <v>355.24</v>
      </c>
      <c r="T281" s="26">
        <f t="shared" ca="1" si="92"/>
        <v>740.72</v>
      </c>
      <c r="U281" s="26">
        <f t="shared" ca="1" si="96"/>
        <v>196.79409999999999</v>
      </c>
      <c r="V281" s="26">
        <f t="shared" ca="1" si="96"/>
        <v>196.87309999999999</v>
      </c>
      <c r="W281" s="26">
        <f t="shared" ca="1" si="96"/>
        <v>208.24180000000001</v>
      </c>
      <c r="X281" s="26">
        <f t="shared" ca="1" si="96"/>
        <v>246.1831</v>
      </c>
      <c r="Y281" s="26">
        <f t="shared" ca="1" si="96"/>
        <v>168.911</v>
      </c>
      <c r="Z281" s="26">
        <f t="shared" ca="1" si="96"/>
        <v>196.40299999999999</v>
      </c>
      <c r="AA281" s="26">
        <f t="shared" ca="1" si="96"/>
        <v>223.8777</v>
      </c>
      <c r="AB281" s="26">
        <f t="shared" ca="1" si="96"/>
        <v>236.14500000000001</v>
      </c>
      <c r="AC281" s="26">
        <f t="shared" ca="1" si="96"/>
        <v>258.65280000000001</v>
      </c>
      <c r="AD281" s="26">
        <f t="shared" ca="1" si="96"/>
        <v>323.58</v>
      </c>
      <c r="AE281" s="26">
        <f t="shared" ca="1" si="94"/>
        <v>125.02</v>
      </c>
      <c r="AF281" s="26">
        <f t="shared" ca="1" si="94"/>
        <v>269.81</v>
      </c>
      <c r="AG281" s="26">
        <f t="shared" ca="1" si="94"/>
        <v>124.0003</v>
      </c>
      <c r="AH281" s="26">
        <f t="shared" ca="1" si="94"/>
        <v>177.83080000000001</v>
      </c>
      <c r="AI281" s="25"/>
      <c r="AJ281" s="25"/>
      <c r="AK281" s="25"/>
      <c r="AL281" s="25"/>
      <c r="AM281" s="25"/>
      <c r="AN281" s="25"/>
      <c r="AO281" s="25"/>
      <c r="AP281" s="25"/>
      <c r="AQ281" s="25"/>
      <c r="AR281" s="25"/>
      <c r="AS281" s="25"/>
      <c r="AT281" s="25"/>
    </row>
    <row r="282" spans="1:46" x14ac:dyDescent="0.35">
      <c r="A282" s="23">
        <v>44925</v>
      </c>
      <c r="B282" s="26">
        <f t="shared" ca="1" si="98"/>
        <v>344.67</v>
      </c>
      <c r="C282" s="26">
        <f t="shared" ca="1" si="98"/>
        <v>399.87</v>
      </c>
      <c r="D282" s="26">
        <f t="shared" ca="1" si="98"/>
        <v>437.15</v>
      </c>
      <c r="E282" s="26">
        <f t="shared" ca="1" si="98"/>
        <v>528.88</v>
      </c>
      <c r="F282" s="26">
        <f t="shared" ca="1" si="98"/>
        <v>269.40730000000002</v>
      </c>
      <c r="G282" s="26">
        <f t="shared" ca="1" si="98"/>
        <v>334.44</v>
      </c>
      <c r="H282" s="26">
        <f t="shared" ca="1" si="98"/>
        <v>366.03</v>
      </c>
      <c r="I282" s="26">
        <f t="shared" ca="1" si="98"/>
        <v>431.11</v>
      </c>
      <c r="J282" s="26">
        <f t="shared" ca="1" si="98"/>
        <v>552.46</v>
      </c>
      <c r="K282" s="26">
        <f t="shared" ca="1" si="98"/>
        <v>2186.0300000000002</v>
      </c>
      <c r="L282" s="26">
        <f t="shared" ca="1" si="98"/>
        <v>1905.4970000000001</v>
      </c>
      <c r="M282" s="26">
        <f t="shared" ca="1" si="98"/>
        <v>6051.37</v>
      </c>
      <c r="N282" s="26">
        <f t="shared" ca="1" si="98"/>
        <v>1891.4</v>
      </c>
      <c r="O282" s="26">
        <f t="shared" ca="1" si="98"/>
        <v>3254.58</v>
      </c>
      <c r="P282" s="26">
        <f t="shared" ca="1" si="98"/>
        <v>2882.73</v>
      </c>
      <c r="Q282" s="26">
        <f t="shared" ca="1" si="99"/>
        <v>3892.91</v>
      </c>
      <c r="R282" s="26">
        <f t="shared" ca="1" si="99"/>
        <v>294.12</v>
      </c>
      <c r="S282" s="26">
        <f t="shared" ca="1" si="99"/>
        <v>357.59</v>
      </c>
      <c r="T282" s="26">
        <f t="shared" ca="1" si="92"/>
        <v>740.72</v>
      </c>
      <c r="U282" s="26">
        <f t="shared" ca="1" si="96"/>
        <v>189.66210000000001</v>
      </c>
      <c r="V282" s="26">
        <f t="shared" ca="1" si="96"/>
        <v>186.8032</v>
      </c>
      <c r="W282" s="26">
        <f t="shared" ca="1" si="96"/>
        <v>201.9905</v>
      </c>
      <c r="X282" s="26">
        <f t="shared" ca="1" si="96"/>
        <v>238.51560000000001</v>
      </c>
      <c r="Y282" s="26">
        <f t="shared" ca="1" si="96"/>
        <v>167.31110000000001</v>
      </c>
      <c r="Z282" s="26">
        <f t="shared" ca="1" si="96"/>
        <v>192.6951</v>
      </c>
      <c r="AA282" s="26">
        <f t="shared" ca="1" si="96"/>
        <v>217.25219999999999</v>
      </c>
      <c r="AB282" s="26">
        <f t="shared" ca="1" si="96"/>
        <v>225.74170000000001</v>
      </c>
      <c r="AC282" s="26">
        <f t="shared" ca="1" si="96"/>
        <v>235.5891</v>
      </c>
      <c r="AD282" s="26">
        <f t="shared" ca="1" si="96"/>
        <v>321.27999999999997</v>
      </c>
      <c r="AE282" s="26">
        <f t="shared" ca="1" si="94"/>
        <v>128.93</v>
      </c>
      <c r="AF282" s="26">
        <f t="shared" ca="1" si="94"/>
        <v>273.05</v>
      </c>
      <c r="AG282" s="26">
        <f t="shared" ca="1" si="94"/>
        <v>127.4457</v>
      </c>
      <c r="AH282" s="26">
        <f t="shared" ca="1" si="94"/>
        <v>184.0847</v>
      </c>
      <c r="AI282" s="25"/>
      <c r="AJ282" s="25"/>
      <c r="AK282" s="25"/>
      <c r="AL282" s="25"/>
      <c r="AM282" s="25"/>
      <c r="AN282" s="25"/>
      <c r="AO282" s="25"/>
      <c r="AP282" s="25"/>
      <c r="AQ282" s="25"/>
      <c r="AR282" s="25"/>
      <c r="AS282" s="25"/>
      <c r="AT282" s="25"/>
    </row>
    <row r="283" spans="1:46" x14ac:dyDescent="0.35">
      <c r="A283" s="23">
        <v>44957</v>
      </c>
      <c r="B283" s="26">
        <f t="shared" ca="1" si="98"/>
        <v>354.25</v>
      </c>
      <c r="C283" s="26">
        <f t="shared" ca="1" si="98"/>
        <v>413.2</v>
      </c>
      <c r="D283" s="26">
        <f t="shared" ca="1" si="98"/>
        <v>453.65</v>
      </c>
      <c r="E283" s="26">
        <f t="shared" ca="1" si="98"/>
        <v>550.76</v>
      </c>
      <c r="F283" s="26">
        <f t="shared" ca="1" si="98"/>
        <v>271.60340000000002</v>
      </c>
      <c r="G283" s="26">
        <f t="shared" ca="1" si="98"/>
        <v>340.77</v>
      </c>
      <c r="H283" s="26">
        <f t="shared" ca="1" si="98"/>
        <v>376.19</v>
      </c>
      <c r="I283" s="26">
        <f t="shared" ca="1" si="98"/>
        <v>446.66</v>
      </c>
      <c r="J283" s="26">
        <f t="shared" ca="1" si="98"/>
        <v>588.16999999999996</v>
      </c>
      <c r="K283" s="26">
        <f t="shared" ca="1" si="98"/>
        <v>2269.2600000000002</v>
      </c>
      <c r="L283" s="26">
        <f t="shared" ca="1" si="98"/>
        <v>1977.1310000000001</v>
      </c>
      <c r="M283" s="26">
        <f t="shared" ca="1" si="98"/>
        <v>6356.58</v>
      </c>
      <c r="N283" s="26">
        <f t="shared" ca="1" si="98"/>
        <v>1921.74</v>
      </c>
      <c r="O283" s="26">
        <f t="shared" ca="1" si="98"/>
        <v>3463.2</v>
      </c>
      <c r="P283" s="26">
        <f t="shared" ca="1" si="98"/>
        <v>2955.31</v>
      </c>
      <c r="Q283" s="26">
        <f t="shared" ca="1" si="99"/>
        <v>4161.7</v>
      </c>
      <c r="R283" s="26">
        <f t="shared" ca="1" si="99"/>
        <v>301.87</v>
      </c>
      <c r="S283" s="26">
        <f t="shared" ca="1" si="99"/>
        <v>362.65</v>
      </c>
      <c r="T283" s="26">
        <f t="shared" ca="1" si="92"/>
        <v>745.72900000000004</v>
      </c>
      <c r="U283" s="26">
        <f t="shared" ca="1" si="96"/>
        <v>192.87569999999999</v>
      </c>
      <c r="V283" s="26">
        <f t="shared" ca="1" si="96"/>
        <v>191.67189999999999</v>
      </c>
      <c r="W283" s="26">
        <f t="shared" ca="1" si="96"/>
        <v>206.49860000000001</v>
      </c>
      <c r="X283" s="26">
        <f t="shared" ca="1" si="96"/>
        <v>245.3972</v>
      </c>
      <c r="Y283" s="26">
        <f t="shared" ca="1" si="96"/>
        <v>168.3064</v>
      </c>
      <c r="Z283" s="26">
        <f t="shared" ca="1" si="96"/>
        <v>195.51070000000001</v>
      </c>
      <c r="AA283" s="26">
        <f t="shared" ca="1" si="96"/>
        <v>222.17400000000001</v>
      </c>
      <c r="AB283" s="26">
        <f t="shared" ca="1" si="96"/>
        <v>232.73</v>
      </c>
      <c r="AC283" s="26">
        <f t="shared" ca="1" si="96"/>
        <v>246.60230000000001</v>
      </c>
      <c r="AD283" s="26">
        <f t="shared" ca="1" si="96"/>
        <v>331.36</v>
      </c>
      <c r="AE283" s="26">
        <f t="shared" ca="1" si="94"/>
        <v>134.44</v>
      </c>
      <c r="AF283" s="26">
        <f t="shared" ca="1" si="94"/>
        <v>278.83999999999997</v>
      </c>
      <c r="AG283" s="26">
        <f t="shared" ca="1" si="94"/>
        <v>132.22290000000001</v>
      </c>
      <c r="AH283" s="26">
        <f t="shared" ca="1" si="94"/>
        <v>193.4323</v>
      </c>
      <c r="AI283" s="25"/>
      <c r="AJ283" s="25"/>
      <c r="AK283" s="25"/>
      <c r="AL283" s="25"/>
      <c r="AM283" s="25"/>
      <c r="AN283" s="25"/>
      <c r="AO283" s="25"/>
      <c r="AP283" s="25"/>
      <c r="AQ283" s="25"/>
      <c r="AR283" s="25"/>
      <c r="AS283" s="25"/>
      <c r="AT283" s="25"/>
    </row>
    <row r="284" spans="1:46" x14ac:dyDescent="0.35">
      <c r="A284" s="23">
        <v>44985</v>
      </c>
      <c r="B284" s="26">
        <f t="shared" ca="1" si="98"/>
        <v>345.68</v>
      </c>
      <c r="C284" s="26">
        <f t="shared" ca="1" si="98"/>
        <v>402.69</v>
      </c>
      <c r="D284" s="26">
        <f t="shared" ca="1" si="98"/>
        <v>439.96</v>
      </c>
      <c r="E284" s="26">
        <f t="shared" ca="1" si="98"/>
        <v>533.25</v>
      </c>
      <c r="F284" s="26">
        <f t="shared" ca="1" si="98"/>
        <v>269.5754</v>
      </c>
      <c r="G284" s="26">
        <f t="shared" ca="1" si="98"/>
        <v>334.32</v>
      </c>
      <c r="H284" s="26">
        <f t="shared" ca="1" si="98"/>
        <v>366.71</v>
      </c>
      <c r="I284" s="26">
        <f t="shared" ca="1" si="98"/>
        <v>433.28</v>
      </c>
      <c r="J284" s="26">
        <f t="shared" ca="1" si="98"/>
        <v>559.11</v>
      </c>
      <c r="K284" s="26">
        <f t="shared" ca="1" si="98"/>
        <v>2240.09</v>
      </c>
      <c r="L284" s="26">
        <f t="shared" ca="1" si="98"/>
        <v>1952.962</v>
      </c>
      <c r="M284" s="26">
        <f t="shared" ca="1" si="98"/>
        <v>6172.74</v>
      </c>
      <c r="N284" s="26">
        <f t="shared" ca="1" si="98"/>
        <v>1888.08</v>
      </c>
      <c r="O284" s="26">
        <f t="shared" ca="1" si="98"/>
        <v>3298.92</v>
      </c>
      <c r="P284" s="26">
        <f t="shared" ca="1" si="98"/>
        <v>2896.92</v>
      </c>
      <c r="Q284" s="26">
        <f t="shared" ca="1" si="99"/>
        <v>3934.93</v>
      </c>
      <c r="R284" s="26">
        <f t="shared" ca="1" si="99"/>
        <v>296.23</v>
      </c>
      <c r="S284" s="26">
        <f t="shared" ca="1" si="99"/>
        <v>359.57</v>
      </c>
      <c r="T284" s="26">
        <f t="shared" ca="1" si="92"/>
        <v>748.16300000000001</v>
      </c>
      <c r="U284" s="26">
        <f t="shared" ca="1" si="96"/>
        <v>188.81950000000001</v>
      </c>
      <c r="V284" s="26">
        <f t="shared" ca="1" si="96"/>
        <v>186.7741</v>
      </c>
      <c r="W284" s="26">
        <f t="shared" ca="1" si="96"/>
        <v>202.66309999999999</v>
      </c>
      <c r="X284" s="26">
        <f t="shared" ca="1" si="96"/>
        <v>241.9211</v>
      </c>
      <c r="Y284" s="26">
        <f t="shared" ca="1" si="96"/>
        <v>167.5686</v>
      </c>
      <c r="Z284" s="26">
        <f t="shared" ca="1" si="96"/>
        <v>193.1217</v>
      </c>
      <c r="AA284" s="26">
        <f t="shared" ca="1" si="96"/>
        <v>218.13640000000001</v>
      </c>
      <c r="AB284" s="26">
        <f t="shared" ca="1" si="96"/>
        <v>227.2791</v>
      </c>
      <c r="AC284" s="26">
        <f t="shared" ca="1" si="96"/>
        <v>235.66300000000001</v>
      </c>
      <c r="AD284" s="26">
        <f t="shared" ca="1" si="96"/>
        <v>331.05</v>
      </c>
      <c r="AE284" s="26">
        <f t="shared" ca="1" si="94"/>
        <v>129.41999999999999</v>
      </c>
      <c r="AF284" s="26">
        <f t="shared" ca="1" si="94"/>
        <v>271.27</v>
      </c>
      <c r="AG284" s="26">
        <f t="shared" ca="1" si="94"/>
        <v>127.9036</v>
      </c>
      <c r="AH284" s="26">
        <f t="shared" ca="1" si="94"/>
        <v>184.27889999999999</v>
      </c>
      <c r="AI284" s="25"/>
      <c r="AJ284" s="25"/>
      <c r="AK284" s="25"/>
      <c r="AL284" s="25"/>
      <c r="AM284" s="25"/>
      <c r="AN284" s="25"/>
      <c r="AO284" s="25"/>
      <c r="AP284" s="25"/>
      <c r="AQ284" s="25"/>
      <c r="AR284" s="25"/>
      <c r="AS284" s="25"/>
      <c r="AT284" s="25"/>
    </row>
    <row r="285" spans="1:46" x14ac:dyDescent="0.35">
      <c r="A285" s="23">
        <v>45016</v>
      </c>
      <c r="B285" s="26">
        <f t="shared" ca="1" si="98"/>
        <v>354.26</v>
      </c>
      <c r="C285" s="26">
        <f t="shared" ca="1" si="98"/>
        <v>413.66</v>
      </c>
      <c r="D285" s="26">
        <f t="shared" ca="1" si="98"/>
        <v>451.63</v>
      </c>
      <c r="E285" s="26">
        <f t="shared" ca="1" si="98"/>
        <v>547.78</v>
      </c>
      <c r="F285" s="26">
        <f t="shared" ca="1" si="98"/>
        <v>273.48039999999997</v>
      </c>
      <c r="G285" s="26">
        <f t="shared" ca="1" si="98"/>
        <v>341.91</v>
      </c>
      <c r="H285" s="26">
        <f t="shared" ca="1" si="98"/>
        <v>376.22</v>
      </c>
      <c r="I285" s="26">
        <f t="shared" ca="1" si="98"/>
        <v>443.6</v>
      </c>
      <c r="J285" s="26">
        <f t="shared" ca="1" si="98"/>
        <v>583.41999999999996</v>
      </c>
      <c r="K285" s="26">
        <f t="shared" ca="1" si="98"/>
        <v>2264.0300000000002</v>
      </c>
      <c r="L285" s="26">
        <f t="shared" ca="1" si="98"/>
        <v>1973.4290000000001</v>
      </c>
      <c r="M285" s="26">
        <f t="shared" ca="1" si="98"/>
        <v>6273.47</v>
      </c>
      <c r="N285" s="26">
        <f t="shared" ca="1" si="98"/>
        <v>1934.36</v>
      </c>
      <c r="O285" s="26">
        <f t="shared" ca="1" si="98"/>
        <v>3455.29</v>
      </c>
      <c r="P285" s="26">
        <f t="shared" ca="1" si="98"/>
        <v>2954.75</v>
      </c>
      <c r="Q285" s="26">
        <f t="shared" ca="1" si="99"/>
        <v>4104.91</v>
      </c>
      <c r="R285" s="26">
        <f t="shared" ca="1" si="99"/>
        <v>299.45</v>
      </c>
      <c r="S285" s="26">
        <f t="shared" ca="1" si="99"/>
        <v>364.24</v>
      </c>
      <c r="T285" s="26">
        <f t="shared" ca="1" si="92"/>
        <v>751.38099999999997</v>
      </c>
      <c r="U285" s="26">
        <f t="shared" ca="1" si="96"/>
        <v>192.44329999999999</v>
      </c>
      <c r="V285" s="26">
        <f t="shared" ca="1" si="96"/>
        <v>191.22210000000001</v>
      </c>
      <c r="W285" s="26">
        <f t="shared" ca="1" si="96"/>
        <v>206.26609999999999</v>
      </c>
      <c r="X285" s="26">
        <f t="shared" ca="1" si="96"/>
        <v>245.64830000000001</v>
      </c>
      <c r="Y285" s="26">
        <f t="shared" ca="1" si="96"/>
        <v>168.74969999999999</v>
      </c>
      <c r="Z285" s="26">
        <f t="shared" ca="1" si="96"/>
        <v>195.6131</v>
      </c>
      <c r="AA285" s="26">
        <f t="shared" ca="1" si="96"/>
        <v>222.0677</v>
      </c>
      <c r="AB285" s="26">
        <f t="shared" ca="1" si="96"/>
        <v>232.6319</v>
      </c>
      <c r="AC285" s="26">
        <f t="shared" ca="1" si="96"/>
        <v>244.60599999999999</v>
      </c>
      <c r="AD285" s="26">
        <f t="shared" ca="1" si="96"/>
        <v>329.92</v>
      </c>
      <c r="AE285" s="26">
        <f t="shared" ca="1" si="94"/>
        <v>132.96</v>
      </c>
      <c r="AF285" s="26">
        <f t="shared" ca="1" si="94"/>
        <v>281.58</v>
      </c>
      <c r="AG285" s="26">
        <f t="shared" ca="1" si="94"/>
        <v>131.06960000000001</v>
      </c>
      <c r="AH285" s="26">
        <f t="shared" ca="1" si="94"/>
        <v>191.1311</v>
      </c>
      <c r="AI285" s="25"/>
      <c r="AJ285" s="25"/>
      <c r="AK285" s="25"/>
      <c r="AL285" s="25"/>
      <c r="AM285" s="25"/>
      <c r="AN285" s="25"/>
      <c r="AO285" s="25"/>
      <c r="AP285" s="25"/>
      <c r="AQ285" s="25"/>
      <c r="AR285" s="25"/>
      <c r="AS285" s="25"/>
      <c r="AT285" s="25"/>
    </row>
    <row r="286" spans="1:46" x14ac:dyDescent="0.35">
      <c r="A286" s="23">
        <v>45044</v>
      </c>
      <c r="B286" s="26">
        <f t="shared" ca="1" si="98"/>
        <v>356.17</v>
      </c>
      <c r="C286" s="26">
        <f t="shared" ca="1" si="98"/>
        <v>416.65</v>
      </c>
      <c r="D286" s="26">
        <f t="shared" ca="1" si="98"/>
        <v>455.23</v>
      </c>
      <c r="E286" s="26">
        <f t="shared" ca="1" si="98"/>
        <v>552.19000000000005</v>
      </c>
      <c r="F286" s="26">
        <f t="shared" ca="1" si="98"/>
        <v>274.41860000000003</v>
      </c>
      <c r="G286" s="26">
        <f t="shared" ca="1" si="98"/>
        <v>344.11</v>
      </c>
      <c r="H286" s="26">
        <f t="shared" ca="1" si="98"/>
        <v>378.48</v>
      </c>
      <c r="I286" s="26">
        <f t="shared" ca="1" si="98"/>
        <v>446.86</v>
      </c>
      <c r="J286" s="26">
        <f t="shared" ca="1" si="98"/>
        <v>587.54999999999995</v>
      </c>
      <c r="K286" s="26">
        <f t="shared" ca="1" si="98"/>
        <v>2286.64</v>
      </c>
      <c r="L286" s="26">
        <f t="shared" ca="1" si="98"/>
        <v>1993.405</v>
      </c>
      <c r="M286" s="26">
        <f t="shared" ca="1" si="98"/>
        <v>6312.09</v>
      </c>
      <c r="N286" s="26">
        <f t="shared" ca="1" si="98"/>
        <v>1944.79</v>
      </c>
      <c r="O286" s="26">
        <f t="shared" ca="1" si="98"/>
        <v>3473.29</v>
      </c>
      <c r="P286" s="26">
        <f t="shared" ca="1" si="98"/>
        <v>2977.59</v>
      </c>
      <c r="Q286" s="26">
        <f t="shared" ca="1" si="99"/>
        <v>4135.75</v>
      </c>
      <c r="R286" s="26">
        <f t="shared" ca="1" si="99"/>
        <v>302.02</v>
      </c>
      <c r="S286" s="26">
        <f t="shared" ca="1" si="99"/>
        <v>366.05</v>
      </c>
      <c r="T286" s="26">
        <f t="shared" ca="1" si="92"/>
        <v>751.38099999999997</v>
      </c>
      <c r="U286" s="26">
        <f t="shared" ref="U286:AD295" ca="1" si="100">IFERROR(VLOOKUP($A286,INDIRECT("EU!"&amp;U$3&amp;":"&amp;U$4),2,0),NA())</f>
        <v>192.6429</v>
      </c>
      <c r="V286" s="26">
        <f t="shared" ca="1" si="100"/>
        <v>190.25579999999999</v>
      </c>
      <c r="W286" s="26">
        <f t="shared" ca="1" si="100"/>
        <v>206.9812</v>
      </c>
      <c r="X286" s="26">
        <f t="shared" ca="1" si="100"/>
        <v>246.42830000000001</v>
      </c>
      <c r="Y286" s="26">
        <f t="shared" ca="1" si="100"/>
        <v>169.09950000000001</v>
      </c>
      <c r="Z286" s="26">
        <f t="shared" ca="1" si="100"/>
        <v>196.2347</v>
      </c>
      <c r="AA286" s="26">
        <f t="shared" ca="1" si="100"/>
        <v>222.82470000000001</v>
      </c>
      <c r="AB286" s="26">
        <f t="shared" ca="1" si="100"/>
        <v>233.0051</v>
      </c>
      <c r="AC286" s="26">
        <f t="shared" ca="1" si="100"/>
        <v>242.38820000000001</v>
      </c>
      <c r="AD286" s="26">
        <f t="shared" ca="1" si="100"/>
        <v>331.56</v>
      </c>
      <c r="AE286" s="26">
        <f t="shared" ref="AE286:AH305" ca="1" si="101">IFERROR(VLOOKUP($A286,INDIRECT("EM!"&amp;AE$3&amp;":"&amp;AE$4),2,0),NA())</f>
        <v>133.06</v>
      </c>
      <c r="AF286" s="26">
        <f t="shared" ca="1" si="101"/>
        <v>276.72000000000003</v>
      </c>
      <c r="AG286" s="26">
        <f t="shared" ca="1" si="101"/>
        <v>130.92519999999999</v>
      </c>
      <c r="AH286" s="26">
        <f t="shared" ca="1" si="101"/>
        <v>191.33359999999999</v>
      </c>
      <c r="AI286" s="25"/>
      <c r="AJ286" s="25"/>
      <c r="AK286" s="25"/>
      <c r="AL286" s="25"/>
      <c r="AM286" s="25"/>
      <c r="AN286" s="25"/>
      <c r="AO286" s="25"/>
      <c r="AP286" s="25"/>
      <c r="AQ286" s="25"/>
      <c r="AR286" s="25"/>
      <c r="AS286" s="25"/>
      <c r="AT286" s="25"/>
    </row>
    <row r="287" spans="1:46" x14ac:dyDescent="0.35">
      <c r="A287" s="23">
        <v>45077</v>
      </c>
      <c r="B287" s="26">
        <f t="shared" ca="1" si="98"/>
        <v>352.71</v>
      </c>
      <c r="C287" s="26">
        <f t="shared" ca="1" si="98"/>
        <v>411.2</v>
      </c>
      <c r="D287" s="26">
        <f t="shared" ca="1" si="98"/>
        <v>448.8</v>
      </c>
      <c r="E287" s="26">
        <f t="shared" ca="1" si="98"/>
        <v>544.32000000000005</v>
      </c>
      <c r="F287" s="26">
        <f t="shared" ca="1" si="98"/>
        <v>273.59120000000001</v>
      </c>
      <c r="G287" s="26">
        <f t="shared" ca="1" si="98"/>
        <v>341.71</v>
      </c>
      <c r="H287" s="26">
        <f t="shared" ca="1" si="98"/>
        <v>375.08</v>
      </c>
      <c r="I287" s="26">
        <f t="shared" ca="1" si="98"/>
        <v>442.34</v>
      </c>
      <c r="J287" s="26">
        <f t="shared" ca="1" si="98"/>
        <v>571.59</v>
      </c>
      <c r="K287" s="26">
        <f t="shared" ca="1" si="98"/>
        <v>2265.69</v>
      </c>
      <c r="L287" s="26">
        <f t="shared" ca="1" si="98"/>
        <v>1975.798</v>
      </c>
      <c r="M287" s="26">
        <f t="shared" ca="1" si="98"/>
        <v>6196.33</v>
      </c>
      <c r="N287" s="26">
        <f t="shared" ca="1" si="98"/>
        <v>1930.17</v>
      </c>
      <c r="O287" s="26">
        <f t="shared" ca="1" si="98"/>
        <v>3376.22</v>
      </c>
      <c r="P287" s="26">
        <f t="shared" ca="1" si="98"/>
        <v>2954.93</v>
      </c>
      <c r="Q287" s="26">
        <f t="shared" ca="1" si="99"/>
        <v>4020.88</v>
      </c>
      <c r="R287" s="26">
        <f t="shared" ca="1" si="99"/>
        <v>300.19</v>
      </c>
      <c r="S287" s="26">
        <f t="shared" ca="1" si="99"/>
        <v>364.81</v>
      </c>
      <c r="T287" s="26">
        <f t="shared" ca="1" si="92"/>
        <v>756.69799999999998</v>
      </c>
      <c r="U287" s="26">
        <f t="shared" ca="1" si="100"/>
        <v>193.27189999999999</v>
      </c>
      <c r="V287" s="26">
        <f t="shared" ca="1" si="100"/>
        <v>189.70410000000001</v>
      </c>
      <c r="W287" s="26">
        <f t="shared" ca="1" si="100"/>
        <v>207.43819999999999</v>
      </c>
      <c r="X287" s="26">
        <f t="shared" ca="1" si="100"/>
        <v>247.5472</v>
      </c>
      <c r="Y287" s="26">
        <f t="shared" ca="1" si="100"/>
        <v>169.62180000000001</v>
      </c>
      <c r="Z287" s="26">
        <f t="shared" ca="1" si="100"/>
        <v>196.81010000000001</v>
      </c>
      <c r="AA287" s="26">
        <f t="shared" ca="1" si="100"/>
        <v>223.68719999999999</v>
      </c>
      <c r="AB287" s="26">
        <f t="shared" ca="1" si="100"/>
        <v>233.97409999999999</v>
      </c>
      <c r="AC287" s="26">
        <f t="shared" ca="1" si="100"/>
        <v>240.96180000000001</v>
      </c>
      <c r="AD287" s="26">
        <f t="shared" ca="1" si="100"/>
        <v>333.9</v>
      </c>
      <c r="AE287" s="26">
        <f t="shared" ca="1" si="101"/>
        <v>131.35</v>
      </c>
      <c r="AF287" s="26">
        <f t="shared" ca="1" si="101"/>
        <v>267.3</v>
      </c>
      <c r="AG287" s="26">
        <f t="shared" ca="1" si="101"/>
        <v>129.21870000000001</v>
      </c>
      <c r="AH287" s="26">
        <f t="shared" ca="1" si="101"/>
        <v>187.96879999999999</v>
      </c>
      <c r="AI287" s="25"/>
      <c r="AJ287" s="25"/>
      <c r="AK287" s="25"/>
      <c r="AL287" s="25"/>
      <c r="AM287" s="25"/>
      <c r="AN287" s="25"/>
      <c r="AO287" s="25"/>
      <c r="AP287" s="25"/>
      <c r="AQ287" s="25"/>
      <c r="AR287" s="25"/>
      <c r="AS287" s="25"/>
      <c r="AT287" s="25"/>
    </row>
    <row r="288" spans="1:46" x14ac:dyDescent="0.35">
      <c r="A288" s="23">
        <v>45107</v>
      </c>
      <c r="B288" s="26">
        <f t="shared" ca="1" si="98"/>
        <v>350.5</v>
      </c>
      <c r="C288" s="26">
        <f t="shared" ca="1" si="98"/>
        <v>410.94</v>
      </c>
      <c r="D288" s="26">
        <f t="shared" ca="1" si="98"/>
        <v>449.83</v>
      </c>
      <c r="E288" s="26">
        <f t="shared" ca="1" si="98"/>
        <v>547.61</v>
      </c>
      <c r="F288" s="26">
        <f t="shared" ca="1" si="98"/>
        <v>272.49459999999999</v>
      </c>
      <c r="G288" s="26">
        <f t="shared" ca="1" si="98"/>
        <v>338.72</v>
      </c>
      <c r="H288" s="26">
        <f t="shared" ca="1" si="98"/>
        <v>372.2</v>
      </c>
      <c r="I288" s="26">
        <f t="shared" ca="1" si="98"/>
        <v>440.16</v>
      </c>
      <c r="J288" s="26">
        <f t="shared" ca="1" si="98"/>
        <v>574.82000000000005</v>
      </c>
      <c r="K288" s="26">
        <f t="shared" ca="1" si="98"/>
        <v>2303.6</v>
      </c>
      <c r="L288" s="26">
        <f t="shared" ca="1" si="98"/>
        <v>2008.24</v>
      </c>
      <c r="M288" s="26">
        <f t="shared" ca="1" si="98"/>
        <v>6363.41</v>
      </c>
      <c r="N288" s="26">
        <f t="shared" ca="1" si="98"/>
        <v>1912.16</v>
      </c>
      <c r="O288" s="26">
        <f t="shared" ca="1" si="98"/>
        <v>3375.66</v>
      </c>
      <c r="P288" s="26">
        <f t="shared" ca="1" si="98"/>
        <v>2949.99</v>
      </c>
      <c r="Q288" s="26">
        <f t="shared" ca="1" si="99"/>
        <v>4082.76</v>
      </c>
      <c r="R288" s="26">
        <f t="shared" ca="1" si="99"/>
        <v>297.64</v>
      </c>
      <c r="S288" s="26">
        <f t="shared" ca="1" si="99"/>
        <v>363.81</v>
      </c>
      <c r="T288" s="26">
        <f t="shared" ca="1" si="92"/>
        <v>760.16099999999994</v>
      </c>
      <c r="U288" s="26">
        <f t="shared" ca="1" si="100"/>
        <v>192.095</v>
      </c>
      <c r="V288" s="26">
        <f t="shared" ca="1" si="100"/>
        <v>189.01480000000001</v>
      </c>
      <c r="W288" s="26">
        <f t="shared" ca="1" si="100"/>
        <v>206.8604</v>
      </c>
      <c r="X288" s="26">
        <f t="shared" ca="1" si="100"/>
        <v>247.67670000000001</v>
      </c>
      <c r="Y288" s="26">
        <f t="shared" ca="1" si="100"/>
        <v>168.76499999999999</v>
      </c>
      <c r="Z288" s="26">
        <f t="shared" ca="1" si="100"/>
        <v>195.01169999999999</v>
      </c>
      <c r="AA288" s="26">
        <f t="shared" ca="1" si="100"/>
        <v>221.80520000000001</v>
      </c>
      <c r="AB288" s="26">
        <f t="shared" ca="1" si="100"/>
        <v>232.68770000000001</v>
      </c>
      <c r="AC288" s="26">
        <f t="shared" ca="1" si="100"/>
        <v>243.1934</v>
      </c>
      <c r="AD288" s="26">
        <f t="shared" ca="1" si="100"/>
        <v>335.54</v>
      </c>
      <c r="AE288" s="26">
        <f t="shared" ca="1" si="101"/>
        <v>131</v>
      </c>
      <c r="AF288" s="26">
        <f t="shared" ca="1" si="101"/>
        <v>281.25</v>
      </c>
      <c r="AG288" s="26">
        <f t="shared" ca="1" si="101"/>
        <v>129.27070000000001</v>
      </c>
      <c r="AH288" s="26">
        <f t="shared" ca="1" si="101"/>
        <v>188.54259999999999</v>
      </c>
      <c r="AI288" s="25"/>
      <c r="AJ288" s="25"/>
      <c r="AK288" s="25"/>
      <c r="AL288" s="25"/>
      <c r="AM288" s="25"/>
      <c r="AN288" s="25"/>
      <c r="AO288" s="25"/>
      <c r="AP288" s="25"/>
      <c r="AQ288" s="25"/>
      <c r="AR288" s="25"/>
      <c r="AS288" s="25"/>
      <c r="AT288" s="25"/>
    </row>
    <row r="289" spans="1:46" x14ac:dyDescent="0.35">
      <c r="A289" s="23">
        <v>45138</v>
      </c>
      <c r="B289" s="26">
        <f t="shared" ca="1" si="98"/>
        <v>349.73</v>
      </c>
      <c r="C289" s="26">
        <f t="shared" ca="1" si="98"/>
        <v>410.69</v>
      </c>
      <c r="D289" s="26">
        <f t="shared" ca="1" si="98"/>
        <v>450.97</v>
      </c>
      <c r="E289" s="26">
        <f t="shared" ca="1" si="98"/>
        <v>550.32000000000005</v>
      </c>
      <c r="F289" s="26">
        <f t="shared" ca="1" si="98"/>
        <v>273.65789999999998</v>
      </c>
      <c r="G289" s="26">
        <f t="shared" ca="1" si="98"/>
        <v>339.83</v>
      </c>
      <c r="H289" s="26">
        <f t="shared" ca="1" si="98"/>
        <v>372.61</v>
      </c>
      <c r="I289" s="26">
        <f t="shared" ca="1" si="98"/>
        <v>439.62</v>
      </c>
      <c r="J289" s="26">
        <f t="shared" ca="1" si="98"/>
        <v>569.19000000000005</v>
      </c>
      <c r="K289" s="26">
        <f t="shared" ca="1" si="98"/>
        <v>2335.38</v>
      </c>
      <c r="L289" s="26">
        <f t="shared" ca="1" si="98"/>
        <v>2036.0640000000001</v>
      </c>
      <c r="M289" s="26">
        <f t="shared" ca="1" si="98"/>
        <v>6437.73</v>
      </c>
      <c r="N289" s="26">
        <f t="shared" ca="1" si="98"/>
        <v>1914.16</v>
      </c>
      <c r="O289" s="26">
        <f t="shared" ca="1" si="98"/>
        <v>3302.48</v>
      </c>
      <c r="P289" s="26">
        <f t="shared" ca="1" si="98"/>
        <v>2967.47</v>
      </c>
      <c r="Q289" s="26">
        <f t="shared" ca="1" si="99"/>
        <v>4077.42</v>
      </c>
      <c r="R289" s="26">
        <f t="shared" ca="1" si="99"/>
        <v>298.29000000000002</v>
      </c>
      <c r="S289" s="26">
        <f t="shared" ca="1" si="99"/>
        <v>365.34</v>
      </c>
      <c r="T289" s="26">
        <f t="shared" ca="1" si="92"/>
        <v>763.18799999999999</v>
      </c>
      <c r="U289" s="26">
        <f t="shared" ca="1" si="100"/>
        <v>192.5872</v>
      </c>
      <c r="V289" s="26">
        <f t="shared" ca="1" si="100"/>
        <v>189.4153</v>
      </c>
      <c r="W289" s="26">
        <f t="shared" ca="1" si="100"/>
        <v>208.21279999999999</v>
      </c>
      <c r="X289" s="26">
        <f t="shared" ca="1" si="100"/>
        <v>249.65350000000001</v>
      </c>
      <c r="Y289" s="26">
        <f t="shared" ca="1" si="100"/>
        <v>170.02969999999999</v>
      </c>
      <c r="Z289" s="26">
        <f t="shared" ca="1" si="100"/>
        <v>196.9162</v>
      </c>
      <c r="AA289" s="26">
        <f t="shared" ca="1" si="100"/>
        <v>223.6892</v>
      </c>
      <c r="AB289" s="26">
        <f t="shared" ca="1" si="100"/>
        <v>233.78559999999999</v>
      </c>
      <c r="AC289" s="26">
        <f t="shared" ca="1" si="100"/>
        <v>241.4914</v>
      </c>
      <c r="AD289" s="26">
        <f t="shared" ca="1" si="100"/>
        <v>339.31</v>
      </c>
      <c r="AE289" s="26">
        <f t="shared" ca="1" si="101"/>
        <v>134.07</v>
      </c>
      <c r="AF289" s="26">
        <f t="shared" ca="1" si="101"/>
        <v>291.17</v>
      </c>
      <c r="AG289" s="26">
        <f t="shared" ca="1" si="101"/>
        <v>132.10990000000001</v>
      </c>
      <c r="AH289" s="26">
        <f t="shared" ca="1" si="101"/>
        <v>194.32259999999999</v>
      </c>
      <c r="AI289" s="25"/>
      <c r="AJ289" s="25"/>
      <c r="AK289" s="25"/>
      <c r="AL289" s="25"/>
      <c r="AM289" s="25"/>
      <c r="AN289" s="25"/>
      <c r="AO289" s="25"/>
      <c r="AP289" s="25"/>
      <c r="AQ289" s="25"/>
      <c r="AR289" s="25"/>
      <c r="AS289" s="25"/>
      <c r="AT289" s="25"/>
    </row>
    <row r="290" spans="1:46" x14ac:dyDescent="0.35">
      <c r="A290" s="23">
        <v>45169</v>
      </c>
      <c r="B290" s="26">
        <f t="shared" ca="1" si="98"/>
        <v>347.64</v>
      </c>
      <c r="C290" s="26">
        <f t="shared" ca="1" si="98"/>
        <v>408.28</v>
      </c>
      <c r="D290" s="26">
        <f t="shared" ca="1" si="98"/>
        <v>447.44</v>
      </c>
      <c r="E290" s="26">
        <f t="shared" ca="1" si="98"/>
        <v>546.16</v>
      </c>
      <c r="F290" s="26">
        <f t="shared" ca="1" si="98"/>
        <v>274.66609999999997</v>
      </c>
      <c r="G290" s="26">
        <f t="shared" ca="1" si="98"/>
        <v>339.9</v>
      </c>
      <c r="H290" s="26">
        <f t="shared" ca="1" si="98"/>
        <v>371.26</v>
      </c>
      <c r="I290" s="26">
        <f t="shared" ca="1" si="98"/>
        <v>435.73</v>
      </c>
      <c r="J290" s="26">
        <f t="shared" ca="1" si="98"/>
        <v>556.95000000000005</v>
      </c>
      <c r="K290" s="26">
        <f t="shared" ca="1" si="98"/>
        <v>2341.85</v>
      </c>
      <c r="L290" s="26">
        <f t="shared" ca="1" si="98"/>
        <v>2041.845</v>
      </c>
      <c r="M290" s="26">
        <f t="shared" ca="1" si="98"/>
        <v>6438.8</v>
      </c>
      <c r="N290" s="26">
        <f t="shared" ca="1" si="98"/>
        <v>1915.07</v>
      </c>
      <c r="O290" s="26">
        <f t="shared" ca="1" si="98"/>
        <v>3210.4</v>
      </c>
      <c r="P290" s="26">
        <f t="shared" ca="1" si="98"/>
        <v>2962.23</v>
      </c>
      <c r="Q290" s="26">
        <f t="shared" ca="1" si="99"/>
        <v>3997.94</v>
      </c>
      <c r="R290" s="26">
        <f t="shared" ca="1" si="99"/>
        <v>298.14</v>
      </c>
      <c r="S290" s="26">
        <f t="shared" ca="1" si="99"/>
        <v>366.3</v>
      </c>
      <c r="T290" s="26">
        <f t="shared" ca="1" si="92"/>
        <v>766.63400000000001</v>
      </c>
      <c r="U290" s="26">
        <f t="shared" ca="1" si="100"/>
        <v>192.94990000000001</v>
      </c>
      <c r="V290" s="26">
        <f t="shared" ca="1" si="100"/>
        <v>189.5925</v>
      </c>
      <c r="W290" s="26">
        <f t="shared" ca="1" si="100"/>
        <v>208.51509999999999</v>
      </c>
      <c r="X290" s="26">
        <f t="shared" ca="1" si="100"/>
        <v>250.06319999999999</v>
      </c>
      <c r="Y290" s="26">
        <f t="shared" ca="1" si="100"/>
        <v>170.55950000000001</v>
      </c>
      <c r="Z290" s="26">
        <f t="shared" ca="1" si="100"/>
        <v>197.54810000000001</v>
      </c>
      <c r="AA290" s="26">
        <f t="shared" ca="1" si="100"/>
        <v>224.3057</v>
      </c>
      <c r="AB290" s="26">
        <f t="shared" ca="1" si="100"/>
        <v>234.33600000000001</v>
      </c>
      <c r="AC290" s="26">
        <f t="shared" ca="1" si="100"/>
        <v>240.64490000000001</v>
      </c>
      <c r="AD290" s="26">
        <f t="shared" ca="1" si="100"/>
        <v>340.37</v>
      </c>
      <c r="AE290" s="26">
        <f t="shared" ca="1" si="101"/>
        <v>131.57</v>
      </c>
      <c r="AF290" s="26">
        <f t="shared" ca="1" si="101"/>
        <v>278.94</v>
      </c>
      <c r="AG290" s="26">
        <f t="shared" ca="1" si="101"/>
        <v>129.4051</v>
      </c>
      <c r="AH290" s="26">
        <f t="shared" ca="1" si="101"/>
        <v>190.4221</v>
      </c>
      <c r="AI290" s="25"/>
      <c r="AJ290" s="25"/>
      <c r="AK290" s="25"/>
      <c r="AL290" s="25"/>
      <c r="AM290" s="25"/>
      <c r="AN290" s="25"/>
      <c r="AO290" s="25"/>
      <c r="AP290" s="25"/>
      <c r="AQ290" s="25"/>
      <c r="AR290" s="25"/>
      <c r="AS290" s="25"/>
      <c r="AT290" s="25"/>
    </row>
    <row r="291" spans="1:46" x14ac:dyDescent="0.35">
      <c r="A291" s="23">
        <v>45198</v>
      </c>
      <c r="B291" s="26">
        <f t="shared" ca="1" si="98"/>
        <v>343.49</v>
      </c>
      <c r="C291" s="26">
        <f t="shared" ca="1" si="98"/>
        <v>397.79</v>
      </c>
      <c r="D291" s="26">
        <f t="shared" ca="1" si="98"/>
        <v>435.26</v>
      </c>
      <c r="E291" s="26">
        <f t="shared" ca="1" si="98"/>
        <v>531.80999999999995</v>
      </c>
      <c r="F291" s="26">
        <f t="shared" ca="1" si="98"/>
        <v>274.50080000000003</v>
      </c>
      <c r="G291" s="26">
        <f t="shared" ca="1" si="98"/>
        <v>336.52</v>
      </c>
      <c r="H291" s="26">
        <f t="shared" ca="1" si="98"/>
        <v>363.66</v>
      </c>
      <c r="I291" s="26">
        <f t="shared" ca="1" si="98"/>
        <v>421.33</v>
      </c>
      <c r="J291" s="26">
        <f t="shared" ca="1" si="98"/>
        <v>525.04999999999995</v>
      </c>
      <c r="K291" s="26">
        <f t="shared" ca="1" si="98"/>
        <v>2314.15</v>
      </c>
      <c r="L291" s="26">
        <f t="shared" ca="1" si="98"/>
        <v>2018.537</v>
      </c>
      <c r="M291" s="26">
        <f t="shared" ca="1" si="98"/>
        <v>6260.7</v>
      </c>
      <c r="N291" s="26">
        <f t="shared" ca="1" si="98"/>
        <v>1896.66</v>
      </c>
      <c r="O291" s="26">
        <f t="shared" ca="1" si="98"/>
        <v>2976.22</v>
      </c>
      <c r="P291" s="26">
        <f t="shared" ca="1" si="98"/>
        <v>2921.6</v>
      </c>
      <c r="Q291" s="26">
        <f t="shared" ca="1" si="99"/>
        <v>3787.56</v>
      </c>
      <c r="R291" s="26">
        <f t="shared" ca="1" si="99"/>
        <v>294.60000000000002</v>
      </c>
      <c r="S291" s="26">
        <f t="shared" ca="1" si="99"/>
        <v>364.71</v>
      </c>
      <c r="T291" s="26">
        <f t="shared" ca="1" si="92"/>
        <v>766.63400000000001</v>
      </c>
      <c r="U291" s="26">
        <f t="shared" ca="1" si="100"/>
        <v>189.6155</v>
      </c>
      <c r="V291" s="26">
        <f t="shared" ca="1" si="100"/>
        <v>185.19589999999999</v>
      </c>
      <c r="W291" s="26">
        <f t="shared" ca="1" si="100"/>
        <v>205.03110000000001</v>
      </c>
      <c r="X291" s="26">
        <f t="shared" ca="1" si="100"/>
        <v>245.12880000000001</v>
      </c>
      <c r="Y291" s="26">
        <f t="shared" ca="1" si="100"/>
        <v>170.3219</v>
      </c>
      <c r="Z291" s="26">
        <f t="shared" ca="1" si="100"/>
        <v>196.21279999999999</v>
      </c>
      <c r="AA291" s="26">
        <f t="shared" ca="1" si="100"/>
        <v>221.0763</v>
      </c>
      <c r="AB291" s="26">
        <f t="shared" ca="1" si="100"/>
        <v>228.71430000000001</v>
      </c>
      <c r="AC291" s="26">
        <f t="shared" ca="1" si="100"/>
        <v>228.02250000000001</v>
      </c>
      <c r="AD291" s="26">
        <f t="shared" ca="1" si="100"/>
        <v>341.51</v>
      </c>
      <c r="AE291" s="26">
        <f t="shared" ca="1" si="101"/>
        <v>128.93</v>
      </c>
      <c r="AF291" s="26">
        <f t="shared" ca="1" si="101"/>
        <v>271.77999999999997</v>
      </c>
      <c r="AG291" s="26">
        <f t="shared" ca="1" si="101"/>
        <v>127.33280000000001</v>
      </c>
      <c r="AH291" s="26">
        <f t="shared" ca="1" si="101"/>
        <v>184.20359999999999</v>
      </c>
      <c r="AI291" s="25"/>
      <c r="AJ291" s="25"/>
      <c r="AK291" s="25"/>
      <c r="AL291" s="25"/>
      <c r="AM291" s="25"/>
      <c r="AN291" s="25"/>
      <c r="AO291" s="25"/>
      <c r="AP291" s="25"/>
      <c r="AQ291" s="25"/>
      <c r="AR291" s="25"/>
      <c r="AS291" s="25"/>
      <c r="AT291" s="25"/>
    </row>
    <row r="292" spans="1:46" x14ac:dyDescent="0.35">
      <c r="A292" s="23">
        <v>45230</v>
      </c>
      <c r="B292" s="26">
        <f t="shared" ca="1" si="98"/>
        <v>341.19</v>
      </c>
      <c r="C292" s="26">
        <f t="shared" ca="1" si="98"/>
        <v>391.7</v>
      </c>
      <c r="D292" s="26">
        <f t="shared" ca="1" si="98"/>
        <v>427.19</v>
      </c>
      <c r="E292" s="26">
        <f t="shared" ca="1" si="98"/>
        <v>521.86</v>
      </c>
      <c r="F292" s="26">
        <f t="shared" ca="1" si="98"/>
        <v>275.3802</v>
      </c>
      <c r="G292" s="26">
        <f t="shared" ca="1" si="98"/>
        <v>335.33</v>
      </c>
      <c r="H292" s="26">
        <f t="shared" ca="1" si="98"/>
        <v>359.59</v>
      </c>
      <c r="I292" s="26">
        <f t="shared" ca="1" si="98"/>
        <v>412.54</v>
      </c>
      <c r="J292" s="26">
        <f t="shared" ca="1" si="98"/>
        <v>504.09</v>
      </c>
      <c r="K292" s="26">
        <f t="shared" ca="1" si="98"/>
        <v>2287.1999999999998</v>
      </c>
      <c r="L292" s="26">
        <f t="shared" ca="1" si="98"/>
        <v>1995.7539999999999</v>
      </c>
      <c r="M292" s="26">
        <f t="shared" ca="1" si="98"/>
        <v>6099.76</v>
      </c>
      <c r="N292" s="26">
        <f t="shared" ca="1" si="98"/>
        <v>1890.14</v>
      </c>
      <c r="O292" s="26">
        <f t="shared" ca="1" si="98"/>
        <v>2829.35</v>
      </c>
      <c r="P292" s="26">
        <f t="shared" ca="1" si="98"/>
        <v>2899.62</v>
      </c>
      <c r="Q292" s="26">
        <f t="shared" ca="1" si="99"/>
        <v>3628.5</v>
      </c>
      <c r="R292" s="26">
        <f t="shared" ca="1" si="99"/>
        <v>291.99</v>
      </c>
      <c r="S292" s="26">
        <f t="shared" ca="1" si="99"/>
        <v>364.11</v>
      </c>
      <c r="T292" s="26">
        <f t="shared" ca="1" si="92"/>
        <v>773.58699999999999</v>
      </c>
      <c r="U292" s="26">
        <f t="shared" ca="1" si="100"/>
        <v>190.06540000000001</v>
      </c>
      <c r="V292" s="26">
        <f t="shared" ca="1" si="100"/>
        <v>185.09469999999999</v>
      </c>
      <c r="W292" s="26">
        <f t="shared" ca="1" si="100"/>
        <v>206.18170000000001</v>
      </c>
      <c r="X292" s="26">
        <f t="shared" ca="1" si="100"/>
        <v>246.21289999999999</v>
      </c>
      <c r="Y292" s="26">
        <f t="shared" ca="1" si="100"/>
        <v>171.05109999999999</v>
      </c>
      <c r="Z292" s="26">
        <f t="shared" ca="1" si="100"/>
        <v>197.39439999999999</v>
      </c>
      <c r="AA292" s="26">
        <f t="shared" ca="1" si="100"/>
        <v>222.39779999999999</v>
      </c>
      <c r="AB292" s="26">
        <f t="shared" ca="1" si="100"/>
        <v>229.60230000000001</v>
      </c>
      <c r="AC292" s="26">
        <f t="shared" ca="1" si="100"/>
        <v>226.44829999999999</v>
      </c>
      <c r="AD292" s="26">
        <f t="shared" ca="1" si="100"/>
        <v>340.49</v>
      </c>
      <c r="AE292" s="26">
        <f t="shared" ca="1" si="101"/>
        <v>127.93</v>
      </c>
      <c r="AF292" s="26">
        <f t="shared" ca="1" si="101"/>
        <v>271.19</v>
      </c>
      <c r="AG292" s="26">
        <f t="shared" ca="1" si="101"/>
        <v>126.7702</v>
      </c>
      <c r="AH292" s="26">
        <f t="shared" ca="1" si="101"/>
        <v>181.34460000000001</v>
      </c>
      <c r="AI292" s="25"/>
      <c r="AJ292" s="25"/>
      <c r="AK292" s="25"/>
      <c r="AL292" s="25"/>
      <c r="AM292" s="25"/>
      <c r="AN292" s="25"/>
      <c r="AO292" s="25"/>
      <c r="AP292" s="25"/>
      <c r="AQ292" s="25"/>
      <c r="AR292" s="25"/>
      <c r="AS292" s="25"/>
      <c r="AT292" s="25"/>
    </row>
    <row r="293" spans="1:46" x14ac:dyDescent="0.35">
      <c r="A293" s="23">
        <v>45260</v>
      </c>
      <c r="B293" s="26">
        <f t="shared" ca="1" si="98"/>
        <v>350.72</v>
      </c>
      <c r="C293" s="26">
        <f t="shared" ca="1" si="98"/>
        <v>407.97</v>
      </c>
      <c r="D293" s="26">
        <f t="shared" ca="1" si="98"/>
        <v>451.68</v>
      </c>
      <c r="E293" s="26">
        <f t="shared" ca="1" si="98"/>
        <v>553.82000000000005</v>
      </c>
      <c r="F293" s="26">
        <f t="shared" ca="1" si="98"/>
        <v>278.58260000000001</v>
      </c>
      <c r="G293" s="26">
        <f t="shared" ca="1" si="98"/>
        <v>344.23</v>
      </c>
      <c r="H293" s="26">
        <f t="shared" ca="1" si="98"/>
        <v>374.06</v>
      </c>
      <c r="I293" s="26">
        <f t="shared" ca="1" si="98"/>
        <v>434.45</v>
      </c>
      <c r="J293" s="26">
        <f t="shared" ca="1" si="98"/>
        <v>547.53</v>
      </c>
      <c r="K293" s="26">
        <f t="shared" ca="1" si="98"/>
        <v>2390.8200000000002</v>
      </c>
      <c r="L293" s="26">
        <f t="shared" ca="1" si="98"/>
        <v>2084.355</v>
      </c>
      <c r="M293" s="26">
        <f t="shared" ca="1" si="98"/>
        <v>6616</v>
      </c>
      <c r="N293" s="26">
        <f t="shared" ca="1" si="98"/>
        <v>1931.81</v>
      </c>
      <c r="O293" s="26">
        <f t="shared" ca="1" si="98"/>
        <v>3088.41</v>
      </c>
      <c r="P293" s="26">
        <f t="shared" ca="1" si="98"/>
        <v>3007.47</v>
      </c>
      <c r="Q293" s="26">
        <f t="shared" ca="1" si="98"/>
        <v>4022.31</v>
      </c>
      <c r="R293" s="26">
        <f ca="1">IFERROR(VLOOKUP($A293,INDIRECT("US!"&amp;R$3&amp;":"&amp;R$4),2,0),NA())</f>
        <v>300.93</v>
      </c>
      <c r="S293" s="26">
        <f ca="1">IFERROR(VLOOKUP($A293,INDIRECT("US!"&amp;S$3&amp;":"&amp;S$4),2,0),NA())</f>
        <v>370.33</v>
      </c>
      <c r="T293" s="26">
        <f t="shared" ca="1" si="92"/>
        <v>777.06</v>
      </c>
      <c r="U293" s="26">
        <f t="shared" ca="1" si="100"/>
        <v>195.1688</v>
      </c>
      <c r="V293" s="26">
        <f t="shared" ca="1" si="100"/>
        <v>191.20910000000001</v>
      </c>
      <c r="W293" s="26">
        <f t="shared" ca="1" si="100"/>
        <v>211.78639999999999</v>
      </c>
      <c r="X293" s="26">
        <f t="shared" ca="1" si="100"/>
        <v>253.51759999999999</v>
      </c>
      <c r="Y293" s="26">
        <f t="shared" ca="1" si="100"/>
        <v>172.8115</v>
      </c>
      <c r="Z293" s="26">
        <f t="shared" ca="1" si="100"/>
        <v>200.89709999999999</v>
      </c>
      <c r="AA293" s="26">
        <f t="shared" ca="1" si="100"/>
        <v>227.94909999999999</v>
      </c>
      <c r="AB293" s="26">
        <f t="shared" ca="1" si="100"/>
        <v>237.5496</v>
      </c>
      <c r="AC293" s="26">
        <f t="shared" ca="1" si="100"/>
        <v>240.92949999999999</v>
      </c>
      <c r="AD293" s="26">
        <f t="shared" ca="1" si="100"/>
        <v>350.04</v>
      </c>
      <c r="AE293" s="26">
        <f t="shared" ca="1" si="101"/>
        <v>134.08000000000001</v>
      </c>
      <c r="AF293" s="26">
        <f t="shared" ca="1" si="101"/>
        <v>283.89</v>
      </c>
      <c r="AG293" s="26">
        <f t="shared" ca="1" si="101"/>
        <v>131.97300000000001</v>
      </c>
      <c r="AH293" s="26">
        <f t="shared" ca="1" si="101"/>
        <v>193.61750000000001</v>
      </c>
      <c r="AI293" s="25"/>
      <c r="AJ293" s="25"/>
      <c r="AK293" s="25"/>
      <c r="AL293" s="25"/>
      <c r="AM293" s="25"/>
      <c r="AN293" s="25"/>
      <c r="AO293" s="25"/>
      <c r="AP293" s="25"/>
      <c r="AQ293" s="25"/>
      <c r="AR293" s="25"/>
      <c r="AS293" s="25"/>
      <c r="AT293" s="25"/>
    </row>
    <row r="294" spans="1:46" x14ac:dyDescent="0.35">
      <c r="A294" s="23">
        <v>45289</v>
      </c>
      <c r="B294" s="26">
        <f t="shared" ca="1" si="98"/>
        <v>359.71</v>
      </c>
      <c r="C294" s="26">
        <f t="shared" ca="1" si="98"/>
        <v>423.14</v>
      </c>
      <c r="D294" s="26">
        <f t="shared" ca="1" si="98"/>
        <v>470.69</v>
      </c>
      <c r="E294" s="26">
        <f t="shared" ca="1" si="98"/>
        <v>578.61</v>
      </c>
      <c r="F294" s="26">
        <f t="shared" ca="1" si="98"/>
        <v>281.93150000000003</v>
      </c>
      <c r="G294" s="26">
        <f t="shared" ca="1" si="98"/>
        <v>352.04</v>
      </c>
      <c r="H294" s="26">
        <f t="shared" ca="1" si="98"/>
        <v>386.14</v>
      </c>
      <c r="I294" s="26">
        <f t="shared" ca="1" si="98"/>
        <v>454.27</v>
      </c>
      <c r="J294" s="26">
        <f t="shared" ca="1" si="98"/>
        <v>587.57000000000005</v>
      </c>
      <c r="K294" s="26">
        <f t="shared" ca="1" si="98"/>
        <v>2479.9499999999998</v>
      </c>
      <c r="L294" s="26">
        <f t="shared" ca="1" si="98"/>
        <v>2160.7350000000001</v>
      </c>
      <c r="M294" s="26">
        <f t="shared" ca="1" si="98"/>
        <v>7052.92</v>
      </c>
      <c r="N294" s="26">
        <f t="shared" ca="1" si="98"/>
        <v>1972.4</v>
      </c>
      <c r="O294" s="26">
        <f t="shared" ca="1" si="98"/>
        <v>3354.28</v>
      </c>
      <c r="P294" s="26">
        <f t="shared" ca="1" si="98"/>
        <v>3092.85</v>
      </c>
      <c r="Q294" s="26">
        <f t="shared" ca="1" si="98"/>
        <v>4318.32</v>
      </c>
      <c r="R294" s="26">
        <f ca="1">IFERROR(VLOOKUP($A294,INDIRECT("US!"&amp;R$3&amp;":"&amp;R$4),2,0),NA())</f>
        <v>310.06</v>
      </c>
      <c r="S294" s="26">
        <f ca="1">IFERROR(VLOOKUP($A294,INDIRECT("US!"&amp;S$3&amp;":"&amp;S$4),2,0),NA())</f>
        <v>377.4</v>
      </c>
      <c r="T294" s="26">
        <f t="shared" ca="1" si="92"/>
        <v>777.06</v>
      </c>
      <c r="U294" s="26">
        <f t="shared" ca="1" si="100"/>
        <v>201.7354</v>
      </c>
      <c r="V294" s="26">
        <f t="shared" ca="1" si="100"/>
        <v>199.0438</v>
      </c>
      <c r="W294" s="26">
        <f t="shared" ca="1" si="100"/>
        <v>218.55879999999999</v>
      </c>
      <c r="X294" s="26">
        <f t="shared" ca="1" si="100"/>
        <v>261.77449999999999</v>
      </c>
      <c r="Y294" s="26">
        <f t="shared" ca="1" si="100"/>
        <v>174.9195</v>
      </c>
      <c r="Z294" s="26">
        <f t="shared" ca="1" si="100"/>
        <v>205.572</v>
      </c>
      <c r="AA294" s="26">
        <f t="shared" ca="1" si="100"/>
        <v>235.11500000000001</v>
      </c>
      <c r="AB294" s="26">
        <f t="shared" ca="1" si="100"/>
        <v>247.1737</v>
      </c>
      <c r="AC294" s="26">
        <f t="shared" ca="1" si="100"/>
        <v>258.60590000000002</v>
      </c>
      <c r="AD294" s="26">
        <f t="shared" ca="1" si="100"/>
        <v>360.23</v>
      </c>
      <c r="AE294" s="26">
        <f t="shared" ca="1" si="101"/>
        <v>137.72999999999999</v>
      </c>
      <c r="AF294" s="26">
        <f t="shared" ca="1" si="101"/>
        <v>295.32</v>
      </c>
      <c r="AG294" s="26">
        <f t="shared" ca="1" si="101"/>
        <v>134.80009999999999</v>
      </c>
      <c r="AH294" s="26">
        <f t="shared" ca="1" si="101"/>
        <v>202.69970000000001</v>
      </c>
      <c r="AI294" s="25"/>
      <c r="AJ294" s="25"/>
      <c r="AK294" s="25"/>
      <c r="AL294" s="25"/>
      <c r="AM294" s="25"/>
      <c r="AN294" s="25"/>
      <c r="AO294" s="25"/>
      <c r="AP294" s="25"/>
      <c r="AQ294" s="25"/>
      <c r="AR294" s="25"/>
      <c r="AS294" s="25"/>
      <c r="AT294" s="25"/>
    </row>
    <row r="295" spans="1:46" x14ac:dyDescent="0.35">
      <c r="A295" s="23">
        <v>45322</v>
      </c>
      <c r="B295" s="26">
        <f t="shared" ca="1" si="98"/>
        <v>360.68</v>
      </c>
      <c r="C295" s="26">
        <f t="shared" ca="1" si="98"/>
        <v>421.7</v>
      </c>
      <c r="D295" s="26">
        <f t="shared" ca="1" si="98"/>
        <v>469.75</v>
      </c>
      <c r="E295" s="26">
        <f t="shared" ca="1" si="98"/>
        <v>577.87</v>
      </c>
      <c r="F295" s="26">
        <f t="shared" ca="1" si="98"/>
        <v>283.05</v>
      </c>
      <c r="G295" s="26">
        <f t="shared" ca="1" si="98"/>
        <v>353.04</v>
      </c>
      <c r="H295" s="26">
        <f t="shared" ca="1" si="98"/>
        <v>386.32</v>
      </c>
      <c r="I295" s="26">
        <f t="shared" ca="1" si="98"/>
        <v>451.71</v>
      </c>
      <c r="J295" s="26">
        <f t="shared" ca="1" si="98"/>
        <v>578.66</v>
      </c>
      <c r="K295" s="26">
        <f t="shared" ca="1" si="98"/>
        <v>2479.85</v>
      </c>
      <c r="L295" s="26">
        <f t="shared" ca="1" si="98"/>
        <v>2160.5070000000001</v>
      </c>
      <c r="M295" s="26">
        <f t="shared" ca="1" si="98"/>
        <v>7072.62</v>
      </c>
      <c r="N295" s="26">
        <f t="shared" ca="1" si="98"/>
        <v>1976.65</v>
      </c>
      <c r="O295" s="26">
        <f t="shared" ref="O295:S310" ca="1" si="102">IFERROR(VLOOKUP($A295,INDIRECT("US!"&amp;O$3&amp;":"&amp;O$4),2,0),NA())</f>
        <v>3280.43</v>
      </c>
      <c r="P295" s="26">
        <f t="shared" ca="1" si="102"/>
        <v>3098.78</v>
      </c>
      <c r="Q295" s="26">
        <f t="shared" ca="1" si="102"/>
        <v>4280.6099999999997</v>
      </c>
      <c r="R295" s="26">
        <f t="shared" ca="1" si="102"/>
        <v>312.29000000000002</v>
      </c>
      <c r="S295" s="26">
        <f t="shared" ca="1" si="102"/>
        <v>379.17</v>
      </c>
      <c r="T295" s="26">
        <f t="shared" ca="1" si="92"/>
        <v>784.01800000000003</v>
      </c>
      <c r="U295" s="26">
        <f t="shared" ca="1" si="100"/>
        <v>200.57679999999999</v>
      </c>
      <c r="V295" s="26">
        <f t="shared" ca="1" si="100"/>
        <v>197.8057</v>
      </c>
      <c r="W295" s="26">
        <f t="shared" ca="1" si="100"/>
        <v>218.1643</v>
      </c>
      <c r="X295" s="26">
        <f t="shared" ca="1" si="100"/>
        <v>262.28460000000001</v>
      </c>
      <c r="Y295" s="26">
        <f t="shared" ca="1" si="100"/>
        <v>175.41239999999999</v>
      </c>
      <c r="Z295" s="26">
        <f t="shared" ca="1" si="100"/>
        <v>205.63470000000001</v>
      </c>
      <c r="AA295" s="26">
        <f t="shared" ca="1" si="100"/>
        <v>234.82060000000001</v>
      </c>
      <c r="AB295" s="26">
        <f t="shared" ca="1" si="100"/>
        <v>246.42619999999999</v>
      </c>
      <c r="AC295" s="26">
        <f t="shared" ca="1" si="100"/>
        <v>254.52170000000001</v>
      </c>
      <c r="AD295" s="26">
        <f t="shared" ca="1" si="100"/>
        <v>362.91</v>
      </c>
      <c r="AE295" s="26">
        <f t="shared" ca="1" si="101"/>
        <v>136.19999999999999</v>
      </c>
      <c r="AF295" s="26">
        <f t="shared" ca="1" si="101"/>
        <v>291.68</v>
      </c>
      <c r="AG295" s="26">
        <f t="shared" ca="1" si="101"/>
        <v>133.19300000000001</v>
      </c>
      <c r="AH295" s="26">
        <f t="shared" ca="1" si="101"/>
        <v>200.84299999999999</v>
      </c>
      <c r="AI295" s="25"/>
      <c r="AJ295" s="25"/>
      <c r="AK295" s="25"/>
      <c r="AL295" s="25"/>
      <c r="AM295" s="25"/>
      <c r="AN295" s="25"/>
      <c r="AO295" s="25"/>
      <c r="AP295" s="25"/>
      <c r="AQ295" s="25"/>
      <c r="AR295" s="25"/>
      <c r="AS295" s="25"/>
      <c r="AT295" s="25"/>
    </row>
    <row r="296" spans="1:46" x14ac:dyDescent="0.35">
      <c r="A296" s="23">
        <v>45351</v>
      </c>
      <c r="B296" s="26">
        <f t="shared" ref="B296:Q312" ca="1" si="103">IFERROR(VLOOKUP($A296,INDIRECT("US!"&amp;B$3&amp;":"&amp;B$4),2,0),NA())</f>
        <v>357.35</v>
      </c>
      <c r="C296" s="26">
        <f t="shared" ca="1" si="103"/>
        <v>415.71</v>
      </c>
      <c r="D296" s="26">
        <f t="shared" ca="1" si="103"/>
        <v>462.73</v>
      </c>
      <c r="E296" s="26">
        <f t="shared" ca="1" si="103"/>
        <v>569.57000000000005</v>
      </c>
      <c r="F296" s="26">
        <f t="shared" ca="1" si="103"/>
        <v>282.06709999999998</v>
      </c>
      <c r="G296" s="26">
        <f t="shared" ca="1" si="103"/>
        <v>349.44</v>
      </c>
      <c r="H296" s="26">
        <f t="shared" ca="1" si="103"/>
        <v>380.74</v>
      </c>
      <c r="I296" s="26">
        <f t="shared" ca="1" si="103"/>
        <v>443.21</v>
      </c>
      <c r="J296" s="26">
        <f t="shared" ca="1" si="103"/>
        <v>564.6</v>
      </c>
      <c r="K296" s="26">
        <f t="shared" ca="1" si="103"/>
        <v>2487.09</v>
      </c>
      <c r="L296" s="26">
        <f t="shared" ca="1" si="103"/>
        <v>2166.902</v>
      </c>
      <c r="M296" s="26">
        <f t="shared" ca="1" si="103"/>
        <v>7080.94</v>
      </c>
      <c r="N296" s="26">
        <f t="shared" ca="1" si="103"/>
        <v>1955.58</v>
      </c>
      <c r="O296" s="26">
        <f t="shared" ca="1" si="103"/>
        <v>3205.55</v>
      </c>
      <c r="P296" s="26">
        <f t="shared" ca="1" si="103"/>
        <v>3071.34</v>
      </c>
      <c r="Q296" s="26">
        <f t="shared" ca="1" si="102"/>
        <v>4164.16</v>
      </c>
      <c r="R296" s="26">
        <f t="shared" ca="1" si="102"/>
        <v>309.87</v>
      </c>
      <c r="S296" s="26">
        <f t="shared" ca="1" si="102"/>
        <v>378.09</v>
      </c>
      <c r="T296" s="26">
        <f t="shared" ca="1" si="92"/>
        <v>787.23</v>
      </c>
      <c r="U296" s="26">
        <f t="shared" ref="U296:AD305" ca="1" si="104">IFERROR(VLOOKUP($A296,INDIRECT("EU!"&amp;U$3&amp;":"&amp;U$4),2,0),NA())</f>
        <v>197.98419999999999</v>
      </c>
      <c r="V296" s="26">
        <f t="shared" ca="1" si="104"/>
        <v>195.11969999999999</v>
      </c>
      <c r="W296" s="26">
        <f t="shared" ca="1" si="104"/>
        <v>216.1431</v>
      </c>
      <c r="X296" s="26">
        <f t="shared" ca="1" si="104"/>
        <v>260.47590000000002</v>
      </c>
      <c r="Y296" s="26">
        <f t="shared" ca="1" si="104"/>
        <v>174.5685</v>
      </c>
      <c r="Z296" s="26">
        <f t="shared" ca="1" si="104"/>
        <v>203.3723</v>
      </c>
      <c r="AA296" s="26">
        <f t="shared" ca="1" si="104"/>
        <v>231.6721</v>
      </c>
      <c r="AB296" s="26">
        <f t="shared" ca="1" si="104"/>
        <v>242.84399999999999</v>
      </c>
      <c r="AC296" s="26">
        <f t="shared" ca="1" si="104"/>
        <v>250.8117</v>
      </c>
      <c r="AD296" s="26">
        <f t="shared" ca="1" si="104"/>
        <v>364.22</v>
      </c>
      <c r="AE296" s="26">
        <f t="shared" ca="1" si="101"/>
        <v>136.72</v>
      </c>
      <c r="AF296" s="26">
        <f t="shared" ca="1" si="101"/>
        <v>287.04000000000002</v>
      </c>
      <c r="AG296" s="26">
        <f t="shared" ca="1" si="101"/>
        <v>133.28030000000001</v>
      </c>
      <c r="AH296" s="26">
        <f t="shared" ca="1" si="101"/>
        <v>202.36660000000001</v>
      </c>
      <c r="AI296" s="25"/>
      <c r="AJ296" s="25"/>
      <c r="AK296" s="25"/>
      <c r="AL296" s="25"/>
      <c r="AM296" s="25"/>
      <c r="AN296" s="25"/>
      <c r="AO296" s="25"/>
      <c r="AP296" s="25"/>
      <c r="AQ296" s="25"/>
      <c r="AR296" s="25"/>
      <c r="AS296" s="25"/>
      <c r="AT296" s="25"/>
    </row>
    <row r="297" spans="1:46" x14ac:dyDescent="0.35">
      <c r="A297" s="23">
        <v>45380</v>
      </c>
      <c r="B297" s="26">
        <f t="shared" ca="1" si="103"/>
        <v>359.78</v>
      </c>
      <c r="C297" s="26">
        <f t="shared" ca="1" si="103"/>
        <v>419.07</v>
      </c>
      <c r="D297" s="26">
        <f t="shared" ca="1" si="103"/>
        <v>468.27</v>
      </c>
      <c r="E297" s="26">
        <f t="shared" ca="1" si="103"/>
        <v>577.49</v>
      </c>
      <c r="F297" s="26">
        <f t="shared" ca="1" si="103"/>
        <v>283.21339999999998</v>
      </c>
      <c r="G297" s="26">
        <f t="shared" ca="1" si="103"/>
        <v>351.66</v>
      </c>
      <c r="H297" s="26">
        <f t="shared" ca="1" si="103"/>
        <v>384.18</v>
      </c>
      <c r="I297" s="26">
        <f t="shared" ca="1" si="103"/>
        <v>448.16</v>
      </c>
      <c r="J297" s="26">
        <f t="shared" ca="1" si="103"/>
        <v>573.23</v>
      </c>
      <c r="K297" s="26">
        <f t="shared" ca="1" si="103"/>
        <v>2516.52</v>
      </c>
      <c r="L297" s="26">
        <f t="shared" ca="1" si="103"/>
        <v>2192.3049999999998</v>
      </c>
      <c r="M297" s="26">
        <f t="shared" ca="1" si="103"/>
        <v>7198.64</v>
      </c>
      <c r="N297" s="26">
        <f t="shared" ca="1" si="103"/>
        <v>1965.25</v>
      </c>
      <c r="O297" s="26">
        <f t="shared" ca="1" si="103"/>
        <v>3245.05</v>
      </c>
      <c r="P297" s="26">
        <f t="shared" ca="1" si="103"/>
        <v>3100.86</v>
      </c>
      <c r="Q297" s="26">
        <f t="shared" ca="1" si="102"/>
        <v>4245.55</v>
      </c>
      <c r="R297" s="26">
        <f t="shared" ca="1" si="102"/>
        <v>312.68</v>
      </c>
      <c r="S297" s="26">
        <f t="shared" ca="1" si="102"/>
        <v>379.96</v>
      </c>
      <c r="T297" s="26">
        <f t="shared" ca="1" si="92"/>
        <v>787.23</v>
      </c>
      <c r="U297" s="26">
        <f t="shared" ca="1" si="104"/>
        <v>199.40819999999999</v>
      </c>
      <c r="V297" s="26">
        <f t="shared" ca="1" si="104"/>
        <v>197.41640000000001</v>
      </c>
      <c r="W297" s="26">
        <f t="shared" ca="1" si="104"/>
        <v>218.67449999999999</v>
      </c>
      <c r="X297" s="26">
        <f t="shared" ca="1" si="104"/>
        <v>263.76139999999998</v>
      </c>
      <c r="Y297" s="26">
        <f t="shared" ca="1" si="104"/>
        <v>175.2106</v>
      </c>
      <c r="Z297" s="26">
        <f t="shared" ca="1" si="104"/>
        <v>204.83510000000001</v>
      </c>
      <c r="AA297" s="26">
        <f t="shared" ca="1" si="104"/>
        <v>234.0496</v>
      </c>
      <c r="AB297" s="26">
        <f t="shared" ca="1" si="104"/>
        <v>245.98769999999999</v>
      </c>
      <c r="AC297" s="26">
        <f t="shared" ca="1" si="104"/>
        <v>255.87530000000001</v>
      </c>
      <c r="AD297" s="26">
        <f t="shared" ca="1" si="104"/>
        <v>365.78</v>
      </c>
      <c r="AE297" s="26">
        <f t="shared" ca="1" si="101"/>
        <v>136.51</v>
      </c>
      <c r="AF297" s="26">
        <f t="shared" ca="1" si="101"/>
        <v>285.22000000000003</v>
      </c>
      <c r="AG297" s="26">
        <f t="shared" ca="1" si="101"/>
        <v>133.12469999999999</v>
      </c>
      <c r="AH297" s="26">
        <f t="shared" ca="1" si="101"/>
        <v>201.6234</v>
      </c>
      <c r="AI297" s="25"/>
      <c r="AJ297" s="25"/>
      <c r="AK297" s="25"/>
      <c r="AL297" s="25"/>
      <c r="AM297" s="25"/>
      <c r="AN297" s="25"/>
      <c r="AO297" s="25"/>
      <c r="AP297" s="25"/>
      <c r="AQ297" s="25"/>
      <c r="AR297" s="25"/>
      <c r="AS297" s="25"/>
      <c r="AT297" s="25"/>
    </row>
    <row r="298" spans="1:46" x14ac:dyDescent="0.35">
      <c r="A298" s="23">
        <v>45412</v>
      </c>
      <c r="B298" s="26">
        <f t="shared" ca="1" si="103"/>
        <v>354.06</v>
      </c>
      <c r="C298" s="26">
        <f t="shared" ca="1" si="103"/>
        <v>408.28</v>
      </c>
      <c r="D298" s="26">
        <f t="shared" ca="1" si="103"/>
        <v>456.35</v>
      </c>
      <c r="E298" s="26">
        <f t="shared" ca="1" si="103"/>
        <v>563.09</v>
      </c>
      <c r="F298" s="26">
        <f t="shared" ca="1" si="103"/>
        <v>282.25409999999999</v>
      </c>
      <c r="G298" s="26">
        <f t="shared" ca="1" si="103"/>
        <v>346.72</v>
      </c>
      <c r="H298" s="26">
        <f t="shared" ca="1" si="103"/>
        <v>375.35</v>
      </c>
      <c r="I298" s="26">
        <f t="shared" ca="1" si="103"/>
        <v>433.16</v>
      </c>
      <c r="J298" s="26">
        <f t="shared" ca="1" si="103"/>
        <v>542.12</v>
      </c>
      <c r="K298" s="26">
        <f t="shared" ca="1" si="103"/>
        <v>2492.86</v>
      </c>
      <c r="L298" s="26">
        <f t="shared" ca="1" si="103"/>
        <v>2172.846</v>
      </c>
      <c r="M298" s="26">
        <f t="shared" ca="1" si="103"/>
        <v>6943.13</v>
      </c>
      <c r="N298" s="26">
        <f t="shared" ca="1" si="103"/>
        <v>1938.32</v>
      </c>
      <c r="O298" s="26">
        <f t="shared" ca="1" si="103"/>
        <v>3047.36</v>
      </c>
      <c r="P298" s="26">
        <f t="shared" ca="1" si="103"/>
        <v>3059.09</v>
      </c>
      <c r="Q298" s="26">
        <f t="shared" ca="1" si="102"/>
        <v>4035.9</v>
      </c>
      <c r="R298" s="26">
        <f t="shared" ca="1" si="102"/>
        <v>307.13</v>
      </c>
      <c r="S298" s="26">
        <f t="shared" ca="1" si="102"/>
        <v>377.62</v>
      </c>
      <c r="T298" s="26">
        <f t="shared" ca="1" si="92"/>
        <v>794.15800000000002</v>
      </c>
      <c r="U298" s="26">
        <f t="shared" ca="1" si="104"/>
        <v>196.42439999999999</v>
      </c>
      <c r="V298" s="26">
        <f t="shared" ca="1" si="104"/>
        <v>193.5522</v>
      </c>
      <c r="W298" s="26">
        <f t="shared" ca="1" si="104"/>
        <v>216.32919999999999</v>
      </c>
      <c r="X298" s="26">
        <f t="shared" ca="1" si="104"/>
        <v>261.13830000000002</v>
      </c>
      <c r="Y298" s="26">
        <f t="shared" ca="1" si="104"/>
        <v>174.85</v>
      </c>
      <c r="Z298" s="26">
        <f t="shared" ca="1" si="104"/>
        <v>203.1679</v>
      </c>
      <c r="AA298" s="26">
        <f t="shared" ca="1" si="104"/>
        <v>231.0882</v>
      </c>
      <c r="AB298" s="26">
        <f t="shared" ca="1" si="104"/>
        <v>241.70939999999999</v>
      </c>
      <c r="AC298" s="26">
        <f t="shared" ca="1" si="104"/>
        <v>247.51990000000001</v>
      </c>
      <c r="AD298" s="26">
        <f t="shared" ca="1" si="104"/>
        <v>365.49</v>
      </c>
      <c r="AE298" s="26">
        <f t="shared" ca="1" si="101"/>
        <v>134.66999999999999</v>
      </c>
      <c r="AF298" s="26">
        <f t="shared" ca="1" si="101"/>
        <v>279.82</v>
      </c>
      <c r="AG298" s="26">
        <f t="shared" ca="1" si="101"/>
        <v>131.62370000000001</v>
      </c>
      <c r="AH298" s="26">
        <f t="shared" ca="1" si="101"/>
        <v>197.364</v>
      </c>
      <c r="AI298" s="25"/>
      <c r="AJ298" s="25"/>
      <c r="AK298" s="25"/>
      <c r="AL298" s="25"/>
      <c r="AM298" s="25"/>
      <c r="AN298" s="25"/>
      <c r="AO298" s="25"/>
      <c r="AP298" s="25"/>
      <c r="AQ298" s="25"/>
      <c r="AR298" s="25"/>
      <c r="AS298" s="25"/>
      <c r="AT298" s="25"/>
    </row>
    <row r="299" spans="1:46" x14ac:dyDescent="0.35">
      <c r="A299" s="23">
        <v>45443</v>
      </c>
      <c r="B299" s="26">
        <f t="shared" ca="1" si="103"/>
        <v>358.61</v>
      </c>
      <c r="C299" s="26">
        <f t="shared" ca="1" si="103"/>
        <v>415.03</v>
      </c>
      <c r="D299" s="26">
        <f t="shared" ca="1" si="103"/>
        <v>464.62</v>
      </c>
      <c r="E299" s="26">
        <f t="shared" ca="1" si="103"/>
        <v>574.1</v>
      </c>
      <c r="F299" s="26">
        <f t="shared" ca="1" si="103"/>
        <v>284.3125</v>
      </c>
      <c r="G299" s="26">
        <f t="shared" ca="1" si="103"/>
        <v>351.04</v>
      </c>
      <c r="H299" s="26">
        <f t="shared" ca="1" si="103"/>
        <v>381.36</v>
      </c>
      <c r="I299" s="26">
        <f t="shared" ca="1" si="103"/>
        <v>442.11</v>
      </c>
      <c r="J299" s="26">
        <f t="shared" ca="1" si="103"/>
        <v>557.16</v>
      </c>
      <c r="K299" s="26">
        <f t="shared" ca="1" si="103"/>
        <v>2520.25</v>
      </c>
      <c r="L299" s="26">
        <f t="shared" ca="1" si="103"/>
        <v>2196.7350000000001</v>
      </c>
      <c r="M299" s="26">
        <f t="shared" ca="1" si="103"/>
        <v>7016.39</v>
      </c>
      <c r="N299" s="26">
        <f t="shared" ca="1" si="103"/>
        <v>1959.98</v>
      </c>
      <c r="O299" s="26">
        <f t="shared" ca="1" si="103"/>
        <v>3134.41</v>
      </c>
      <c r="P299" s="26">
        <f t="shared" ca="1" si="103"/>
        <v>3102.32</v>
      </c>
      <c r="Q299" s="26">
        <f t="shared" ca="1" si="102"/>
        <v>4149.91</v>
      </c>
      <c r="R299" s="26">
        <f t="shared" ca="1" si="102"/>
        <v>311.86</v>
      </c>
      <c r="S299" s="26">
        <f t="shared" ca="1" si="102"/>
        <v>381.13</v>
      </c>
      <c r="T299" s="26">
        <f t="shared" ca="1" si="92"/>
        <v>797.96900000000005</v>
      </c>
      <c r="U299" s="26">
        <f t="shared" ca="1" si="104"/>
        <v>196.78020000000001</v>
      </c>
      <c r="V299" s="26">
        <f t="shared" ca="1" si="104"/>
        <v>194.07759999999999</v>
      </c>
      <c r="W299" s="26">
        <f t="shared" ca="1" si="104"/>
        <v>216.91980000000001</v>
      </c>
      <c r="X299" s="26">
        <f t="shared" ca="1" si="104"/>
        <v>261.90019999999998</v>
      </c>
      <c r="Y299" s="26">
        <f t="shared" ca="1" si="104"/>
        <v>175.61789999999999</v>
      </c>
      <c r="Z299" s="26">
        <f t="shared" ca="1" si="104"/>
        <v>203.8664</v>
      </c>
      <c r="AA299" s="26">
        <f t="shared" ca="1" si="104"/>
        <v>231.6842</v>
      </c>
      <c r="AB299" s="26">
        <f t="shared" ca="1" si="104"/>
        <v>242.22069999999999</v>
      </c>
      <c r="AC299" s="26">
        <f t="shared" ca="1" si="104"/>
        <v>247.5112</v>
      </c>
      <c r="AD299" s="26">
        <f t="shared" ca="1" si="104"/>
        <v>369.23</v>
      </c>
      <c r="AE299" s="26">
        <f t="shared" ca="1" si="101"/>
        <v>135.85</v>
      </c>
      <c r="AF299" s="26">
        <f t="shared" ca="1" si="101"/>
        <v>280.39</v>
      </c>
      <c r="AG299" s="26">
        <f t="shared" ca="1" si="101"/>
        <v>132.654</v>
      </c>
      <c r="AH299" s="26">
        <f t="shared" ca="1" si="101"/>
        <v>199.29849999999999</v>
      </c>
      <c r="AI299" s="25"/>
      <c r="AJ299" s="25"/>
      <c r="AK299" s="25"/>
      <c r="AL299" s="25"/>
      <c r="AM299" s="25"/>
      <c r="AN299" s="25"/>
      <c r="AO299" s="25"/>
      <c r="AP299" s="25"/>
      <c r="AQ299" s="25"/>
      <c r="AR299" s="25"/>
      <c r="AS299" s="25"/>
      <c r="AT299" s="25"/>
    </row>
    <row r="300" spans="1:46" x14ac:dyDescent="0.35">
      <c r="A300" s="23">
        <v>45471</v>
      </c>
      <c r="B300" s="26">
        <f t="shared" ca="1" si="103"/>
        <v>361.68</v>
      </c>
      <c r="C300" s="26">
        <f t="shared" ca="1" si="103"/>
        <v>419.4</v>
      </c>
      <c r="D300" s="26">
        <f t="shared" ca="1" si="103"/>
        <v>467.62</v>
      </c>
      <c r="E300" s="26">
        <f t="shared" ca="1" si="103"/>
        <v>577.75</v>
      </c>
      <c r="F300" s="26">
        <f t="shared" ca="1" si="103"/>
        <v>285.90260000000001</v>
      </c>
      <c r="G300" s="26">
        <f t="shared" ca="1" si="103"/>
        <v>353.85</v>
      </c>
      <c r="H300" s="26">
        <f t="shared" ca="1" si="103"/>
        <v>385.12</v>
      </c>
      <c r="I300" s="26">
        <f t="shared" ca="1" si="103"/>
        <v>447.51</v>
      </c>
      <c r="J300" s="26">
        <f t="shared" ca="1" si="103"/>
        <v>563.64</v>
      </c>
      <c r="K300" s="26">
        <f t="shared" ca="1" si="103"/>
        <v>2544.0500000000002</v>
      </c>
      <c r="L300" s="26">
        <f t="shared" ca="1" si="103"/>
        <v>2218.0239999999999</v>
      </c>
      <c r="M300" s="26">
        <f t="shared" ca="1" si="103"/>
        <v>6984.84</v>
      </c>
      <c r="N300" s="26">
        <f t="shared" ca="1" si="103"/>
        <v>1976.63</v>
      </c>
      <c r="O300" s="26">
        <f t="shared" ca="1" si="103"/>
        <v>3186.15</v>
      </c>
      <c r="P300" s="26">
        <f t="shared" ca="1" si="103"/>
        <v>3123.74</v>
      </c>
      <c r="Q300" s="26">
        <f t="shared" ca="1" si="102"/>
        <v>4171.74</v>
      </c>
      <c r="R300" s="26">
        <f t="shared" ca="1" si="102"/>
        <v>314.79000000000002</v>
      </c>
      <c r="S300" s="26">
        <f t="shared" ca="1" si="102"/>
        <v>383.67</v>
      </c>
      <c r="T300" s="26">
        <f t="shared" ca="1" si="92"/>
        <v>797.96900000000005</v>
      </c>
      <c r="U300" s="26">
        <f t="shared" ca="1" si="104"/>
        <v>198.96899999999999</v>
      </c>
      <c r="V300" s="26">
        <f t="shared" ca="1" si="104"/>
        <v>195.24379999999999</v>
      </c>
      <c r="W300" s="26">
        <f t="shared" ca="1" si="104"/>
        <v>217.9778</v>
      </c>
      <c r="X300" s="26">
        <f t="shared" ca="1" si="104"/>
        <v>262.4495</v>
      </c>
      <c r="Y300" s="26">
        <f t="shared" ca="1" si="104"/>
        <v>176.66300000000001</v>
      </c>
      <c r="Z300" s="26">
        <f t="shared" ca="1" si="104"/>
        <v>205.36799999999999</v>
      </c>
      <c r="AA300" s="26">
        <f t="shared" ca="1" si="104"/>
        <v>233.23519999999999</v>
      </c>
      <c r="AB300" s="26">
        <f t="shared" ca="1" si="104"/>
        <v>243.6891</v>
      </c>
      <c r="AC300" s="26">
        <f t="shared" ca="1" si="104"/>
        <v>248.93960000000001</v>
      </c>
      <c r="AD300" s="26">
        <f t="shared" ca="1" si="104"/>
        <v>370.42</v>
      </c>
      <c r="AE300" s="26">
        <f t="shared" ca="1" si="101"/>
        <v>136.4</v>
      </c>
      <c r="AF300" s="26">
        <f t="shared" ca="1" si="101"/>
        <v>279.97000000000003</v>
      </c>
      <c r="AG300" s="26">
        <f t="shared" ca="1" si="101"/>
        <v>132.3904</v>
      </c>
      <c r="AH300" s="26">
        <f t="shared" ca="1" si="101"/>
        <v>203.31530000000001</v>
      </c>
      <c r="AI300" s="25"/>
      <c r="AJ300" s="25"/>
      <c r="AK300" s="25"/>
      <c r="AL300" s="25"/>
      <c r="AM300" s="25"/>
      <c r="AN300" s="25"/>
      <c r="AO300" s="25"/>
      <c r="AP300" s="25"/>
      <c r="AQ300" s="25"/>
      <c r="AR300" s="25"/>
      <c r="AS300" s="25"/>
      <c r="AT300" s="25"/>
    </row>
    <row r="301" spans="1:46" x14ac:dyDescent="0.35">
      <c r="A301" s="23">
        <v>45504</v>
      </c>
      <c r="B301" s="26">
        <f t="shared" ca="1" si="103"/>
        <v>368.61</v>
      </c>
      <c r="C301" s="26">
        <f t="shared" ca="1" si="103"/>
        <v>429.23</v>
      </c>
      <c r="D301" s="26">
        <f t="shared" ca="1" si="103"/>
        <v>478.68</v>
      </c>
      <c r="E301" s="26">
        <f t="shared" ca="1" si="103"/>
        <v>591.47</v>
      </c>
      <c r="F301" s="26">
        <f t="shared" ca="1" si="103"/>
        <v>289.2944</v>
      </c>
      <c r="G301" s="26">
        <f t="shared" ca="1" si="103"/>
        <v>360.67</v>
      </c>
      <c r="H301" s="26">
        <f t="shared" ca="1" si="103"/>
        <v>394.53</v>
      </c>
      <c r="I301" s="26">
        <f t="shared" ca="1" si="103"/>
        <v>460.33</v>
      </c>
      <c r="J301" s="26">
        <f t="shared" ca="1" si="103"/>
        <v>582.51</v>
      </c>
      <c r="K301" s="26">
        <f t="shared" ca="1" si="103"/>
        <v>2593.5100000000002</v>
      </c>
      <c r="L301" s="26">
        <f t="shared" ca="1" si="103"/>
        <v>2260.7269999999999</v>
      </c>
      <c r="M301" s="26">
        <f t="shared" ca="1" si="103"/>
        <v>7196.31</v>
      </c>
      <c r="N301" s="26">
        <f t="shared" ca="1" si="103"/>
        <v>2013.01</v>
      </c>
      <c r="O301" s="26">
        <f t="shared" ca="1" si="103"/>
        <v>3300.03</v>
      </c>
      <c r="P301" s="26">
        <f t="shared" ca="1" si="103"/>
        <v>3186.01</v>
      </c>
      <c r="Q301" s="26">
        <f t="shared" ca="1" si="102"/>
        <v>4304.05</v>
      </c>
      <c r="R301" s="26">
        <f t="shared" ca="1" si="102"/>
        <v>321.25</v>
      </c>
      <c r="S301" s="26">
        <f t="shared" ca="1" si="102"/>
        <v>388.91</v>
      </c>
      <c r="T301" s="26">
        <f t="shared" ca="1" si="92"/>
        <v>804.81200000000001</v>
      </c>
      <c r="U301" s="26">
        <f t="shared" ca="1" si="104"/>
        <v>202.13380000000001</v>
      </c>
      <c r="V301" s="26">
        <f t="shared" ca="1" si="104"/>
        <v>199.62350000000001</v>
      </c>
      <c r="W301" s="26">
        <f t="shared" ca="1" si="104"/>
        <v>222.3819</v>
      </c>
      <c r="X301" s="26">
        <f t="shared" ca="1" si="104"/>
        <v>268.51940000000002</v>
      </c>
      <c r="Y301" s="26">
        <f t="shared" ca="1" si="104"/>
        <v>178.25370000000001</v>
      </c>
      <c r="Z301" s="26">
        <f t="shared" ca="1" si="104"/>
        <v>208.4426</v>
      </c>
      <c r="AA301" s="26">
        <f t="shared" ca="1" si="104"/>
        <v>237.846</v>
      </c>
      <c r="AB301" s="26">
        <f t="shared" ca="1" si="104"/>
        <v>249.58019999999999</v>
      </c>
      <c r="AC301" s="26">
        <f t="shared" ca="1" si="104"/>
        <v>257.65890000000002</v>
      </c>
      <c r="AD301" s="26">
        <f t="shared" ca="1" si="104"/>
        <v>374.97</v>
      </c>
      <c r="AE301" s="26">
        <f t="shared" ca="1" si="101"/>
        <v>138.88999999999999</v>
      </c>
      <c r="AF301" s="26">
        <f t="shared" ca="1" si="101"/>
        <v>284.36</v>
      </c>
      <c r="AG301" s="26">
        <f t="shared" ca="1" si="101"/>
        <v>134.24449999999999</v>
      </c>
      <c r="AH301" s="26">
        <f t="shared" ca="1" si="101"/>
        <v>209.3175</v>
      </c>
      <c r="AI301" s="25"/>
      <c r="AJ301" s="25"/>
      <c r="AK301" s="25"/>
      <c r="AL301" s="25"/>
      <c r="AM301" s="25"/>
      <c r="AN301" s="25"/>
      <c r="AO301" s="25"/>
      <c r="AP301" s="25"/>
      <c r="AQ301" s="25"/>
      <c r="AR301" s="25"/>
      <c r="AS301" s="25"/>
      <c r="AT301" s="25"/>
    </row>
    <row r="302" spans="1:46" x14ac:dyDescent="0.35">
      <c r="A302" s="23">
        <v>45534</v>
      </c>
      <c r="B302" s="26">
        <f t="shared" ca="1" si="103"/>
        <v>373.11</v>
      </c>
      <c r="C302" s="26">
        <f t="shared" ca="1" si="103"/>
        <v>435.25</v>
      </c>
      <c r="D302" s="26">
        <f t="shared" ca="1" si="103"/>
        <v>486.19</v>
      </c>
      <c r="E302" s="26">
        <f t="shared" ca="1" si="103"/>
        <v>600.84</v>
      </c>
      <c r="F302" s="26">
        <f t="shared" ca="1" si="103"/>
        <v>291.9316</v>
      </c>
      <c r="G302" s="26">
        <f t="shared" ca="1" si="103"/>
        <v>364.81</v>
      </c>
      <c r="H302" s="26">
        <f t="shared" ca="1" si="103"/>
        <v>399.81</v>
      </c>
      <c r="I302" s="26">
        <f t="shared" ca="1" si="103"/>
        <v>468.32</v>
      </c>
      <c r="J302" s="26">
        <f t="shared" ca="1" si="103"/>
        <v>594.63</v>
      </c>
      <c r="K302" s="26">
        <f t="shared" ca="1" si="103"/>
        <v>2635.81</v>
      </c>
      <c r="L302" s="26">
        <f t="shared" ca="1" si="103"/>
        <v>2297.06</v>
      </c>
      <c r="M302" s="26">
        <f t="shared" ca="1" si="103"/>
        <v>7413.27</v>
      </c>
      <c r="N302" s="26">
        <f t="shared" ca="1" si="103"/>
        <v>2034.89</v>
      </c>
      <c r="O302" s="26">
        <f t="shared" ca="1" si="103"/>
        <v>3367.24</v>
      </c>
      <c r="P302" s="26">
        <f t="shared" ca="1" si="103"/>
        <v>3227.34</v>
      </c>
      <c r="Q302" s="26">
        <f t="shared" ca="1" si="102"/>
        <v>4395.4799999999996</v>
      </c>
      <c r="R302" s="26">
        <f t="shared" ca="1" si="102"/>
        <v>325.2</v>
      </c>
      <c r="S302" s="26">
        <f t="shared" ca="1" si="102"/>
        <v>392.68</v>
      </c>
      <c r="T302" s="26">
        <f t="shared" ca="1" si="92"/>
        <v>804.81200000000001</v>
      </c>
      <c r="U302" s="26">
        <f t="shared" ca="1" si="104"/>
        <v>203.6026</v>
      </c>
      <c r="V302" s="26">
        <f t="shared" ca="1" si="104"/>
        <v>200.66679999999999</v>
      </c>
      <c r="W302" s="26">
        <f t="shared" ca="1" si="104"/>
        <v>223.27719999999999</v>
      </c>
      <c r="X302" s="26">
        <f t="shared" ca="1" si="104"/>
        <v>269.47190000000001</v>
      </c>
      <c r="Y302" s="26">
        <f t="shared" ca="1" si="104"/>
        <v>179.33019999999999</v>
      </c>
      <c r="Z302" s="26">
        <f t="shared" ca="1" si="104"/>
        <v>209.6909</v>
      </c>
      <c r="AA302" s="26">
        <f t="shared" ca="1" si="104"/>
        <v>239.12989999999999</v>
      </c>
      <c r="AB302" s="26">
        <f t="shared" ca="1" si="104"/>
        <v>250.7747</v>
      </c>
      <c r="AC302" s="26">
        <f t="shared" ca="1" si="104"/>
        <v>258.63810000000001</v>
      </c>
      <c r="AD302" s="26">
        <f t="shared" ca="1" si="104"/>
        <v>379.37</v>
      </c>
      <c r="AE302" s="26">
        <f t="shared" ca="1" si="101"/>
        <v>142.76</v>
      </c>
      <c r="AF302" s="26">
        <f t="shared" ca="1" si="101"/>
        <v>290.29000000000002</v>
      </c>
      <c r="AG302" s="26">
        <f t="shared" ca="1" si="101"/>
        <v>137.61259999999999</v>
      </c>
      <c r="AH302" s="26">
        <f t="shared" ca="1" si="101"/>
        <v>216.4504</v>
      </c>
      <c r="AI302" s="25"/>
      <c r="AJ302" s="25"/>
      <c r="AK302" s="25"/>
      <c r="AL302" s="25"/>
      <c r="AM302" s="25"/>
      <c r="AN302" s="25"/>
      <c r="AO302" s="25"/>
      <c r="AP302" s="25"/>
      <c r="AQ302" s="25"/>
      <c r="AR302" s="25"/>
      <c r="AS302" s="25"/>
      <c r="AT302" s="25"/>
    </row>
    <row r="303" spans="1:46" x14ac:dyDescent="0.35">
      <c r="A303" s="23">
        <v>45565</v>
      </c>
      <c r="B303" s="26">
        <f t="shared" ca="1" si="103"/>
        <v>377.53</v>
      </c>
      <c r="C303" s="26">
        <f t="shared" ca="1" si="103"/>
        <v>440.51</v>
      </c>
      <c r="D303" s="26">
        <f t="shared" ca="1" si="103"/>
        <v>494.86</v>
      </c>
      <c r="E303" s="26">
        <f t="shared" ca="1" si="103"/>
        <v>611.29999999999995</v>
      </c>
      <c r="F303" s="26">
        <f t="shared" ca="1" si="103"/>
        <v>294.35300000000001</v>
      </c>
      <c r="G303" s="26">
        <f t="shared" ca="1" si="103"/>
        <v>368.64</v>
      </c>
      <c r="H303" s="26">
        <f t="shared" ca="1" si="103"/>
        <v>404.76</v>
      </c>
      <c r="I303" s="26">
        <f t="shared" ca="1" si="103"/>
        <v>474.8</v>
      </c>
      <c r="J303" s="26">
        <f t="shared" ca="1" si="103"/>
        <v>608.37</v>
      </c>
      <c r="K303" s="26">
        <f t="shared" ca="1" si="103"/>
        <v>2678.46</v>
      </c>
      <c r="L303" s="26">
        <f t="shared" ca="1" si="103"/>
        <v>2334.107</v>
      </c>
      <c r="M303" s="26">
        <f t="shared" ca="1" si="103"/>
        <v>7554.32</v>
      </c>
      <c r="N303" s="26">
        <f t="shared" ca="1" si="103"/>
        <v>2055.0500000000002</v>
      </c>
      <c r="O303" s="26">
        <f t="shared" ca="1" si="103"/>
        <v>3435.34</v>
      </c>
      <c r="P303" s="26">
        <f t="shared" ca="1" si="103"/>
        <v>3269.3</v>
      </c>
      <c r="Q303" s="26">
        <f t="shared" ca="1" si="102"/>
        <v>4514.1400000000003</v>
      </c>
      <c r="R303" s="26">
        <f t="shared" ca="1" si="102"/>
        <v>329.44</v>
      </c>
      <c r="S303" s="26">
        <f t="shared" ca="1" si="102"/>
        <v>396.53</v>
      </c>
      <c r="T303" s="26">
        <f t="shared" ca="1" si="92"/>
        <v>812.17</v>
      </c>
      <c r="U303" s="26">
        <f t="shared" ca="1" si="104"/>
        <v>205.81309999999999</v>
      </c>
      <c r="V303" s="26">
        <f t="shared" ca="1" si="104"/>
        <v>202.7833</v>
      </c>
      <c r="W303" s="26">
        <f t="shared" ca="1" si="104"/>
        <v>226.0934</v>
      </c>
      <c r="X303" s="26">
        <f t="shared" ca="1" si="104"/>
        <v>273.79259999999999</v>
      </c>
      <c r="Y303" s="26">
        <f t="shared" ca="1" si="104"/>
        <v>180.9393</v>
      </c>
      <c r="Z303" s="26">
        <f t="shared" ca="1" si="104"/>
        <v>212.2165</v>
      </c>
      <c r="AA303" s="26">
        <f t="shared" ca="1" si="104"/>
        <v>242.43289999999999</v>
      </c>
      <c r="AB303" s="26">
        <f t="shared" ca="1" si="104"/>
        <v>254.40039999999999</v>
      </c>
      <c r="AC303" s="26">
        <f t="shared" ca="1" si="104"/>
        <v>262.00749999999999</v>
      </c>
      <c r="AD303" s="26">
        <f t="shared" ca="1" si="104"/>
        <v>382.82</v>
      </c>
      <c r="AE303" s="26">
        <f t="shared" ca="1" si="101"/>
        <v>145.82</v>
      </c>
      <c r="AF303" s="26">
        <f t="shared" ca="1" si="101"/>
        <v>305.23</v>
      </c>
      <c r="AG303" s="26">
        <f t="shared" ca="1" si="101"/>
        <v>140.28190000000001</v>
      </c>
      <c r="AH303" s="26">
        <f t="shared" ca="1" si="101"/>
        <v>223.7681</v>
      </c>
      <c r="AI303" s="25"/>
      <c r="AJ303" s="25"/>
      <c r="AK303" s="25"/>
      <c r="AL303" s="25"/>
      <c r="AM303" s="25"/>
      <c r="AN303" s="25"/>
      <c r="AO303" s="25"/>
      <c r="AP303" s="25"/>
      <c r="AQ303" s="25"/>
      <c r="AR303" s="25"/>
      <c r="AS303" s="25"/>
      <c r="AT303" s="25"/>
    </row>
    <row r="304" spans="1:46" x14ac:dyDescent="0.35">
      <c r="A304" s="23">
        <v>45596</v>
      </c>
      <c r="B304" s="26">
        <f t="shared" ca="1" si="103"/>
        <v>370.88</v>
      </c>
      <c r="C304" s="26">
        <f t="shared" ca="1" si="103"/>
        <v>429.34</v>
      </c>
      <c r="D304" s="26">
        <f t="shared" ca="1" si="103"/>
        <v>482.39</v>
      </c>
      <c r="E304" s="26">
        <f t="shared" ca="1" si="103"/>
        <v>597.15</v>
      </c>
      <c r="F304" s="26">
        <f t="shared" ca="1" si="103"/>
        <v>292.66070000000002</v>
      </c>
      <c r="G304" s="26">
        <f t="shared" ca="1" si="103"/>
        <v>362.56</v>
      </c>
      <c r="H304" s="26">
        <f t="shared" ca="1" si="103"/>
        <v>394.36</v>
      </c>
      <c r="I304" s="26">
        <f t="shared" ca="1" si="103"/>
        <v>459.26</v>
      </c>
      <c r="J304" s="26">
        <f t="shared" ca="1" si="103"/>
        <v>579.96</v>
      </c>
      <c r="K304" s="26">
        <f t="shared" ca="1" si="103"/>
        <v>2663.98</v>
      </c>
      <c r="L304" s="26">
        <f t="shared" ca="1" si="103"/>
        <v>2321.7840000000001</v>
      </c>
      <c r="M304" s="26">
        <f t="shared" ca="1" si="103"/>
        <v>7461.25</v>
      </c>
      <c r="N304" s="26">
        <f t="shared" ca="1" si="103"/>
        <v>2021.28</v>
      </c>
      <c r="O304" s="26">
        <f t="shared" ca="1" si="103"/>
        <v>3256.51</v>
      </c>
      <c r="P304" s="26">
        <f t="shared" ca="1" si="103"/>
        <v>3219.12</v>
      </c>
      <c r="Q304" s="26">
        <f t="shared" ca="1" si="102"/>
        <v>4326.32</v>
      </c>
      <c r="R304" s="26">
        <f t="shared" ca="1" si="102"/>
        <v>323.37</v>
      </c>
      <c r="S304" s="26">
        <f t="shared" ca="1" si="102"/>
        <v>393.76</v>
      </c>
      <c r="T304" s="26">
        <f t="shared" ca="1" si="92"/>
        <v>815.255</v>
      </c>
      <c r="U304" s="26">
        <f t="shared" ca="1" si="104"/>
        <v>203.68989999999999</v>
      </c>
      <c r="V304" s="26">
        <f t="shared" ca="1" si="104"/>
        <v>198.9101</v>
      </c>
      <c r="W304" s="26">
        <f t="shared" ca="1" si="104"/>
        <v>224.285</v>
      </c>
      <c r="X304" s="26">
        <f t="shared" ca="1" si="104"/>
        <v>271.64550000000003</v>
      </c>
      <c r="Y304" s="26">
        <f t="shared" ca="1" si="104"/>
        <v>180.26499999999999</v>
      </c>
      <c r="Z304" s="26">
        <f t="shared" ca="1" si="104"/>
        <v>210.3526</v>
      </c>
      <c r="AA304" s="26">
        <f t="shared" ca="1" si="104"/>
        <v>239.50239999999999</v>
      </c>
      <c r="AB304" s="26">
        <f t="shared" ca="1" si="104"/>
        <v>250.30449999999999</v>
      </c>
      <c r="AC304" s="26">
        <f t="shared" ca="1" si="104"/>
        <v>256.23680000000002</v>
      </c>
      <c r="AD304" s="26">
        <f t="shared" ca="1" si="104"/>
        <v>385.13</v>
      </c>
      <c r="AE304" s="26">
        <f t="shared" ca="1" si="101"/>
        <v>141.66999999999999</v>
      </c>
      <c r="AF304" s="26">
        <f t="shared" ca="1" si="101"/>
        <v>289.64</v>
      </c>
      <c r="AG304" s="26">
        <f t="shared" ca="1" si="101"/>
        <v>136.60839999999999</v>
      </c>
      <c r="AH304" s="26">
        <f t="shared" ca="1" si="101"/>
        <v>214.80940000000001</v>
      </c>
      <c r="AI304" s="25"/>
      <c r="AJ304" s="25"/>
      <c r="AK304" s="25"/>
      <c r="AL304" s="25"/>
      <c r="AM304" s="25"/>
      <c r="AN304" s="25"/>
      <c r="AO304" s="25"/>
      <c r="AP304" s="25"/>
      <c r="AQ304" s="25"/>
      <c r="AR304" s="25"/>
      <c r="AS304" s="25"/>
      <c r="AT304" s="25"/>
    </row>
    <row r="305" spans="1:46" x14ac:dyDescent="0.35">
      <c r="A305" s="23">
        <v>45625</v>
      </c>
      <c r="B305" s="26">
        <f t="shared" ca="1" si="103"/>
        <v>373.53</v>
      </c>
      <c r="C305" s="26">
        <f t="shared" ca="1" si="103"/>
        <v>433.56</v>
      </c>
      <c r="D305" s="26">
        <f t="shared" ca="1" si="103"/>
        <v>488.24</v>
      </c>
      <c r="E305" s="26">
        <f t="shared" ca="1" si="103"/>
        <v>605.72</v>
      </c>
      <c r="F305" s="26">
        <f t="shared" ca="1" si="103"/>
        <v>293.65129999999999</v>
      </c>
      <c r="G305" s="26">
        <f t="shared" ca="1" si="103"/>
        <v>364.81</v>
      </c>
      <c r="H305" s="26">
        <f t="shared" ca="1" si="103"/>
        <v>398.38</v>
      </c>
      <c r="I305" s="26">
        <f t="shared" ca="1" si="103"/>
        <v>465.48</v>
      </c>
      <c r="J305" s="26">
        <f t="shared" ca="1" si="103"/>
        <v>591.57000000000005</v>
      </c>
      <c r="K305" s="26">
        <f t="shared" ca="1" si="103"/>
        <v>2694.63</v>
      </c>
      <c r="L305" s="26">
        <f t="shared" ca="1" si="103"/>
        <v>2348.1869999999999</v>
      </c>
      <c r="M305" s="26">
        <f t="shared" ca="1" si="103"/>
        <v>7601.01</v>
      </c>
      <c r="N305" s="26">
        <f t="shared" ca="1" si="103"/>
        <v>2031.69</v>
      </c>
      <c r="O305" s="26">
        <f t="shared" ca="1" si="103"/>
        <v>3315.62</v>
      </c>
      <c r="P305" s="26">
        <f t="shared" ca="1" si="103"/>
        <v>3247.29</v>
      </c>
      <c r="Q305" s="26">
        <f t="shared" ca="1" si="102"/>
        <v>4424.41</v>
      </c>
      <c r="R305" s="26">
        <f t="shared" ca="1" si="102"/>
        <v>326.35000000000002</v>
      </c>
      <c r="S305" s="26">
        <f t="shared" ca="1" si="102"/>
        <v>396.53</v>
      </c>
      <c r="T305" s="26">
        <f t="shared" ca="1" si="92"/>
        <v>815.255</v>
      </c>
      <c r="U305" s="26">
        <f t="shared" ca="1" si="104"/>
        <v>207.82419999999999</v>
      </c>
      <c r="V305" s="26">
        <f t="shared" ca="1" si="104"/>
        <v>203.6463</v>
      </c>
      <c r="W305" s="26">
        <f t="shared" ca="1" si="104"/>
        <v>228.88229999999999</v>
      </c>
      <c r="X305" s="26">
        <f t="shared" ca="1" si="104"/>
        <v>277.21019999999999</v>
      </c>
      <c r="Y305" s="26">
        <f t="shared" ca="1" si="104"/>
        <v>181.99160000000001</v>
      </c>
      <c r="Z305" s="26">
        <f t="shared" ca="1" si="104"/>
        <v>213.56549999999999</v>
      </c>
      <c r="AA305" s="26">
        <f t="shared" ca="1" si="104"/>
        <v>244.2638</v>
      </c>
      <c r="AB305" s="26">
        <f t="shared" ca="1" si="104"/>
        <v>256.42700000000002</v>
      </c>
      <c r="AC305" s="26">
        <f t="shared" ca="1" si="104"/>
        <v>266.24950000000001</v>
      </c>
      <c r="AD305" s="26">
        <f t="shared" ca="1" si="104"/>
        <v>387.34</v>
      </c>
      <c r="AE305" s="26">
        <f t="shared" ca="1" si="101"/>
        <v>141.44999999999999</v>
      </c>
      <c r="AF305" s="26">
        <f t="shared" ca="1" si="101"/>
        <v>286.33999999999997</v>
      </c>
      <c r="AG305" s="26">
        <f t="shared" ca="1" si="101"/>
        <v>135.61590000000001</v>
      </c>
      <c r="AH305" s="26">
        <f t="shared" ca="1" si="101"/>
        <v>217.46109999999999</v>
      </c>
      <c r="AI305" s="25"/>
      <c r="AJ305" s="25"/>
      <c r="AK305" s="25"/>
      <c r="AL305" s="25"/>
      <c r="AM305" s="25"/>
      <c r="AN305" s="25"/>
      <c r="AO305" s="25"/>
      <c r="AP305" s="25"/>
      <c r="AQ305" s="25"/>
      <c r="AR305" s="25"/>
      <c r="AS305" s="25"/>
      <c r="AT305" s="25"/>
    </row>
    <row r="306" spans="1:46" x14ac:dyDescent="0.35">
      <c r="A306" s="23">
        <v>45657</v>
      </c>
      <c r="B306" s="26">
        <f t="shared" ca="1" si="103"/>
        <v>370.75</v>
      </c>
      <c r="C306" s="26">
        <f t="shared" ca="1" si="103"/>
        <v>426.71</v>
      </c>
      <c r="D306" s="26">
        <f t="shared" ca="1" si="103"/>
        <v>478.61</v>
      </c>
      <c r="E306" s="26">
        <f t="shared" ca="1" si="103"/>
        <v>594.26</v>
      </c>
      <c r="F306" s="26">
        <f t="shared" ca="1" si="103"/>
        <v>294.30119999999999</v>
      </c>
      <c r="G306" s="26">
        <f t="shared" ca="1" si="103"/>
        <v>362.99</v>
      </c>
      <c r="H306" s="26">
        <f t="shared" ca="1" si="103"/>
        <v>393.24</v>
      </c>
      <c r="I306" s="26">
        <f t="shared" ca="1" si="103"/>
        <v>455.58</v>
      </c>
      <c r="J306" s="26">
        <f t="shared" ca="1" si="103"/>
        <v>563.46</v>
      </c>
      <c r="K306" s="26">
        <f t="shared" ca="1" si="103"/>
        <v>2683.14</v>
      </c>
      <c r="L306" s="26">
        <f t="shared" ca="1" si="103"/>
        <v>2338.587</v>
      </c>
      <c r="M306" s="26">
        <f t="shared" ca="1" si="103"/>
        <v>7490.78</v>
      </c>
      <c r="N306" s="26">
        <f t="shared" ca="1" si="103"/>
        <v>2020.13</v>
      </c>
      <c r="O306" s="26">
        <f t="shared" ca="1" si="103"/>
        <v>3139.22</v>
      </c>
      <c r="P306" s="26">
        <f t="shared" ca="1" si="103"/>
        <v>3223.44</v>
      </c>
      <c r="Q306" s="26">
        <f t="shared" ca="1" si="102"/>
        <v>4234.3100000000004</v>
      </c>
      <c r="R306" s="26">
        <f t="shared" ca="1" si="102"/>
        <v>324.57</v>
      </c>
      <c r="S306" s="26">
        <f t="shared" ca="1" si="102"/>
        <v>396.33</v>
      </c>
      <c r="T306" s="26">
        <f t="shared" ca="1" si="92"/>
        <v>821.67899999999997</v>
      </c>
      <c r="U306" s="26">
        <f t="shared" ref="U306:AD312" ca="1" si="105">IFERROR(VLOOKUP($A306,INDIRECT("EU!"&amp;U$3&amp;":"&amp;U$4),2,0),NA())</f>
        <v>205.55789999999999</v>
      </c>
      <c r="V306" s="26">
        <f t="shared" ca="1" si="105"/>
        <v>200.47900000000001</v>
      </c>
      <c r="W306" s="26">
        <f t="shared" ca="1" si="105"/>
        <v>227.02780000000001</v>
      </c>
      <c r="X306" s="26">
        <f t="shared" ca="1" si="105"/>
        <v>275.46960000000001</v>
      </c>
      <c r="Y306" s="26">
        <f t="shared" ca="1" si="105"/>
        <v>182.18960000000001</v>
      </c>
      <c r="Z306" s="26">
        <f t="shared" ca="1" si="105"/>
        <v>212.98230000000001</v>
      </c>
      <c r="AA306" s="26">
        <f t="shared" ca="1" si="105"/>
        <v>242.46250000000001</v>
      </c>
      <c r="AB306" s="26">
        <f t="shared" ca="1" si="105"/>
        <v>253.09549999999999</v>
      </c>
      <c r="AC306" s="26">
        <f t="shared" ca="1" si="105"/>
        <v>257.74829999999997</v>
      </c>
      <c r="AD306" s="26">
        <f t="shared" ca="1" si="105"/>
        <v>389.85</v>
      </c>
      <c r="AE306" s="26">
        <f t="shared" ref="AE306:AH312" ca="1" si="106">IFERROR(VLOOKUP($A306,INDIRECT("EM!"&amp;AE$3&amp;":"&amp;AE$4),2,0),NA())</f>
        <v>140.91</v>
      </c>
      <c r="AF306" s="26">
        <f t="shared" ca="1" si="106"/>
        <v>273.06</v>
      </c>
      <c r="AG306" s="26">
        <f t="shared" ca="1" si="106"/>
        <v>134.55789999999999</v>
      </c>
      <c r="AH306" s="26">
        <f t="shared" ca="1" si="106"/>
        <v>216.97919999999999</v>
      </c>
      <c r="AI306" s="25"/>
      <c r="AJ306" s="25"/>
      <c r="AK306" s="25"/>
      <c r="AL306" s="25"/>
      <c r="AM306" s="25"/>
      <c r="AN306" s="25"/>
      <c r="AO306" s="25"/>
      <c r="AP306" s="25"/>
      <c r="AQ306" s="25"/>
      <c r="AR306" s="25"/>
      <c r="AS306" s="25"/>
      <c r="AT306" s="25"/>
    </row>
    <row r="307" spans="1:46" x14ac:dyDescent="0.35">
      <c r="A307" s="23">
        <v>45688</v>
      </c>
      <c r="B307" s="26">
        <f t="shared" ca="1" si="103"/>
        <v>372.73</v>
      </c>
      <c r="C307" s="26">
        <f t="shared" ca="1" si="103"/>
        <v>428.91</v>
      </c>
      <c r="D307" s="26">
        <f t="shared" ca="1" si="103"/>
        <v>481.26</v>
      </c>
      <c r="E307" s="26">
        <f t="shared" ca="1" si="103"/>
        <v>597.79999999999995</v>
      </c>
      <c r="F307" s="26">
        <f t="shared" ca="1" si="103"/>
        <v>295.63990000000001</v>
      </c>
      <c r="G307" s="26">
        <f t="shared" ca="1" si="103"/>
        <v>365.28</v>
      </c>
      <c r="H307" s="26">
        <f t="shared" ca="1" si="103"/>
        <v>395.89</v>
      </c>
      <c r="I307" s="26">
        <f t="shared" ca="1" si="103"/>
        <v>458.02</v>
      </c>
      <c r="J307" s="26">
        <f t="shared" ca="1" si="103"/>
        <v>565.79999999999995</v>
      </c>
      <c r="K307" s="26">
        <f t="shared" ca="1" si="103"/>
        <v>2719.8</v>
      </c>
      <c r="L307" s="26">
        <f t="shared" ca="1" si="103"/>
        <v>2370.462</v>
      </c>
      <c r="M307" s="26">
        <f t="shared" ca="1" si="103"/>
        <v>7609.01</v>
      </c>
      <c r="N307" s="26">
        <f t="shared" ca="1" si="103"/>
        <v>2031.09</v>
      </c>
      <c r="O307" s="26">
        <f t="shared" ca="1" si="103"/>
        <v>3152.29</v>
      </c>
      <c r="P307" s="26">
        <f t="shared" ca="1" si="103"/>
        <v>3243.45</v>
      </c>
      <c r="Q307" s="26">
        <f t="shared" ca="1" si="102"/>
        <v>4251.78</v>
      </c>
      <c r="R307" s="26">
        <f t="shared" ca="1" si="102"/>
        <v>326.89</v>
      </c>
      <c r="S307" s="26">
        <f t="shared" ca="1" si="102"/>
        <v>397.61</v>
      </c>
      <c r="T307" s="26">
        <f t="shared" ca="1" si="92"/>
        <v>824.70399999999995</v>
      </c>
      <c r="U307" s="26">
        <f t="shared" ca="1" si="105"/>
        <v>204.9716</v>
      </c>
      <c r="V307" s="26">
        <f t="shared" ca="1" si="105"/>
        <v>200.13720000000001</v>
      </c>
      <c r="W307" s="26">
        <f t="shared" ca="1" si="105"/>
        <v>227.53469999999999</v>
      </c>
      <c r="X307" s="26">
        <f t="shared" ca="1" si="105"/>
        <v>276.01560000000001</v>
      </c>
      <c r="Y307" s="26">
        <f t="shared" ca="1" si="105"/>
        <v>182.4494</v>
      </c>
      <c r="Z307" s="26">
        <f t="shared" ca="1" si="105"/>
        <v>213.31720000000001</v>
      </c>
      <c r="AA307" s="26">
        <f t="shared" ca="1" si="105"/>
        <v>242.75069999999999</v>
      </c>
      <c r="AB307" s="26">
        <f t="shared" ca="1" si="105"/>
        <v>253.27080000000001</v>
      </c>
      <c r="AC307" s="26">
        <f t="shared" ca="1" si="105"/>
        <v>256.08280000000002</v>
      </c>
      <c r="AD307" s="26">
        <f t="shared" ca="1" si="105"/>
        <v>392.31</v>
      </c>
      <c r="AE307" s="26">
        <f t="shared" ca="1" si="106"/>
        <v>142.59</v>
      </c>
      <c r="AF307" s="26">
        <f t="shared" ca="1" si="106"/>
        <v>287.66000000000003</v>
      </c>
      <c r="AG307" s="26">
        <f t="shared" ca="1" si="106"/>
        <v>136.2629</v>
      </c>
      <c r="AH307" s="26">
        <f t="shared" ca="1" si="106"/>
        <v>220.9907</v>
      </c>
      <c r="AI307" s="25"/>
      <c r="AJ307" s="25"/>
      <c r="AK307" s="25"/>
      <c r="AL307" s="25"/>
      <c r="AM307" s="25"/>
      <c r="AN307" s="25"/>
      <c r="AO307" s="25"/>
      <c r="AP307" s="25"/>
      <c r="AQ307" s="25"/>
      <c r="AR307" s="25"/>
      <c r="AS307" s="25"/>
      <c r="AT307" s="25"/>
    </row>
    <row r="308" spans="1:46" x14ac:dyDescent="0.35">
      <c r="A308" s="23">
        <v>45716</v>
      </c>
      <c r="B308" s="26">
        <f t="shared" ca="1" si="103"/>
        <v>378.41</v>
      </c>
      <c r="C308" s="26">
        <f t="shared" ca="1" si="103"/>
        <v>438.69</v>
      </c>
      <c r="D308" s="26">
        <f t="shared" ca="1" si="103"/>
        <v>491.06</v>
      </c>
      <c r="E308" s="26">
        <f t="shared" ca="1" si="103"/>
        <v>610.07000000000005</v>
      </c>
      <c r="F308" s="26">
        <f t="shared" ca="1" si="103"/>
        <v>297.7312</v>
      </c>
      <c r="G308" s="26">
        <f t="shared" ca="1" si="103"/>
        <v>370.39</v>
      </c>
      <c r="H308" s="26">
        <f t="shared" ca="1" si="103"/>
        <v>403.84</v>
      </c>
      <c r="I308" s="26">
        <f t="shared" ca="1" si="103"/>
        <v>470.05</v>
      </c>
      <c r="J308" s="26">
        <f t="shared" ca="1" si="103"/>
        <v>588.86</v>
      </c>
      <c r="K308" s="26">
        <f t="shared" ca="1" si="103"/>
        <v>2738.06</v>
      </c>
      <c r="L308" s="26">
        <f t="shared" ca="1" si="103"/>
        <v>2386.4119999999998</v>
      </c>
      <c r="M308" s="26">
        <f t="shared" ca="1" si="103"/>
        <v>7651.98</v>
      </c>
      <c r="N308" s="26">
        <f t="shared" ca="1" si="103"/>
        <v>2059.6999999999998</v>
      </c>
      <c r="O308" s="26">
        <f t="shared" ca="1" si="103"/>
        <v>3315.47</v>
      </c>
      <c r="P308" s="26">
        <f t="shared" ca="1" si="103"/>
        <v>3287.89</v>
      </c>
      <c r="Q308" s="26">
        <f t="shared" ca="1" si="102"/>
        <v>4397.03</v>
      </c>
      <c r="R308" s="26">
        <f t="shared" ca="1" si="102"/>
        <v>332.03</v>
      </c>
      <c r="S308" s="26">
        <f t="shared" ca="1" si="102"/>
        <v>401.48</v>
      </c>
      <c r="T308" s="26">
        <f t="shared" ca="1" si="92"/>
        <v>827.32299999999998</v>
      </c>
      <c r="U308" s="26">
        <f t="shared" ca="1" si="105"/>
        <v>206.51689999999999</v>
      </c>
      <c r="V308" s="26">
        <f t="shared" ca="1" si="105"/>
        <v>202.58</v>
      </c>
      <c r="W308" s="26">
        <f t="shared" ca="1" si="105"/>
        <v>229.095</v>
      </c>
      <c r="X308" s="26">
        <f t="shared" ca="1" si="105"/>
        <v>278.30239999999998</v>
      </c>
      <c r="Y308" s="26">
        <f t="shared" ca="1" si="105"/>
        <v>183.61070000000001</v>
      </c>
      <c r="Z308" s="26">
        <f t="shared" ca="1" si="105"/>
        <v>215.14689999999999</v>
      </c>
      <c r="AA308" s="26">
        <f t="shared" ca="1" si="105"/>
        <v>245.001</v>
      </c>
      <c r="AB308" s="26">
        <f t="shared" ca="1" si="105"/>
        <v>255.78729999999999</v>
      </c>
      <c r="AC308" s="26">
        <f t="shared" ca="1" si="105"/>
        <v>259.12479999999999</v>
      </c>
      <c r="AD308" s="26">
        <f t="shared" ca="1" si="105"/>
        <v>396.38</v>
      </c>
      <c r="AE308" s="26">
        <f t="shared" ca="1" si="106"/>
        <v>142.38</v>
      </c>
      <c r="AF308" s="26">
        <f t="shared" ca="1" si="106"/>
        <v>287.97000000000003</v>
      </c>
      <c r="AG308" s="26">
        <f t="shared" ca="1" si="106"/>
        <v>135.9761</v>
      </c>
      <c r="AH308" s="26">
        <f t="shared" ca="1" si="106"/>
        <v>221.1925</v>
      </c>
      <c r="AI308" s="25"/>
      <c r="AJ308" s="25"/>
      <c r="AK308" s="25"/>
      <c r="AL308" s="25"/>
      <c r="AM308" s="25"/>
      <c r="AN308" s="25"/>
      <c r="AO308" s="25"/>
      <c r="AP308" s="25"/>
      <c r="AQ308" s="25"/>
      <c r="AR308" s="25"/>
      <c r="AS308" s="25"/>
      <c r="AT308" s="25"/>
    </row>
    <row r="309" spans="1:46" x14ac:dyDescent="0.35">
      <c r="A309" s="23">
        <v>45747</v>
      </c>
      <c r="B309" s="26">
        <f t="shared" ca="1" si="103"/>
        <v>379.52</v>
      </c>
      <c r="C309" s="26">
        <f t="shared" ca="1" si="103"/>
        <v>439.26</v>
      </c>
      <c r="D309" s="26">
        <f t="shared" ca="1" si="103"/>
        <v>490.09</v>
      </c>
      <c r="E309" s="26">
        <f t="shared" ca="1" si="103"/>
        <v>607.80999999999995</v>
      </c>
      <c r="F309" s="26">
        <f t="shared" ca="1" si="103"/>
        <v>299.09769999999997</v>
      </c>
      <c r="G309" s="26">
        <f t="shared" ca="1" si="103"/>
        <v>372.36</v>
      </c>
      <c r="H309" s="26">
        <f t="shared" ca="1" si="103"/>
        <v>405.33</v>
      </c>
      <c r="I309" s="26">
        <f t="shared" ca="1" si="103"/>
        <v>469.84</v>
      </c>
      <c r="J309" s="26">
        <f t="shared" ca="1" si="103"/>
        <v>582.64</v>
      </c>
      <c r="K309" s="26">
        <f t="shared" ca="1" si="103"/>
        <v>2710.07</v>
      </c>
      <c r="L309" s="26">
        <f t="shared" ca="1" si="103"/>
        <v>2361.8795</v>
      </c>
      <c r="M309" s="26">
        <f t="shared" ca="1" si="103"/>
        <v>7601.11</v>
      </c>
      <c r="N309" s="26">
        <f t="shared" ca="1" si="103"/>
        <v>2070.37</v>
      </c>
      <c r="O309" s="26">
        <f t="shared" ca="1" si="103"/>
        <v>3285.97</v>
      </c>
      <c r="P309" s="26">
        <f t="shared" ca="1" si="103"/>
        <v>3296.76</v>
      </c>
      <c r="Q309" s="26">
        <f t="shared" ca="1" si="103"/>
        <v>4335.07</v>
      </c>
      <c r="R309" s="26">
        <f t="shared" ca="1" si="102"/>
        <v>332.89</v>
      </c>
      <c r="S309" s="26">
        <f t="shared" ca="1" si="102"/>
        <v>402.39</v>
      </c>
      <c r="T309" s="26">
        <f t="shared" ca="1" si="92"/>
        <v>830.08500000000004</v>
      </c>
      <c r="U309" s="26">
        <f t="shared" ca="1" si="105"/>
        <v>203.40799999999999</v>
      </c>
      <c r="V309" s="26">
        <f t="shared" ca="1" si="105"/>
        <v>198.5411</v>
      </c>
      <c r="W309" s="26">
        <f t="shared" ca="1" si="105"/>
        <v>226.01349999999999</v>
      </c>
      <c r="X309" s="26">
        <f t="shared" ca="1" si="105"/>
        <v>274.52890000000002</v>
      </c>
      <c r="Y309" s="26">
        <f t="shared" ca="1" si="105"/>
        <v>183.64689999999999</v>
      </c>
      <c r="Z309" s="26">
        <f t="shared" ca="1" si="105"/>
        <v>214.28270000000001</v>
      </c>
      <c r="AA309" s="26">
        <f t="shared" ca="1" si="105"/>
        <v>242.20269999999999</v>
      </c>
      <c r="AB309" s="26">
        <f t="shared" ca="1" si="105"/>
        <v>250.83959999999999</v>
      </c>
      <c r="AC309" s="26">
        <f t="shared" ca="1" si="105"/>
        <v>247.5334</v>
      </c>
      <c r="AD309" s="26">
        <f t="shared" ca="1" si="105"/>
        <v>392.28</v>
      </c>
      <c r="AE309" s="26">
        <f t="shared" ca="1" si="106"/>
        <v>142.82</v>
      </c>
      <c r="AF309" s="26">
        <f t="shared" ca="1" si="106"/>
        <v>289.62</v>
      </c>
      <c r="AG309" s="26">
        <f t="shared" ca="1" si="106"/>
        <v>136.82589999999999</v>
      </c>
      <c r="AH309" s="26">
        <f t="shared" ca="1" si="106"/>
        <v>220.06100000000001</v>
      </c>
      <c r="AI309" s="25"/>
      <c r="AJ309" s="25"/>
      <c r="AK309" s="25"/>
      <c r="AL309" s="25"/>
      <c r="AM309" s="25"/>
      <c r="AN309" s="25"/>
      <c r="AO309" s="25"/>
      <c r="AP309" s="25"/>
      <c r="AQ309" s="25"/>
      <c r="AR309" s="25"/>
      <c r="AS309" s="25"/>
      <c r="AT309" s="25"/>
    </row>
    <row r="310" spans="1:46" x14ac:dyDescent="0.35">
      <c r="A310" s="23">
        <v>45777</v>
      </c>
      <c r="B310" s="26">
        <f t="shared" ca="1" si="103"/>
        <v>383.06</v>
      </c>
      <c r="C310" s="26">
        <f t="shared" ca="1" si="103"/>
        <v>441.47</v>
      </c>
      <c r="D310" s="26">
        <f t="shared" ca="1" si="103"/>
        <v>490.88</v>
      </c>
      <c r="E310" s="26">
        <f t="shared" ca="1" si="103"/>
        <v>606.54</v>
      </c>
      <c r="F310" s="26">
        <f t="shared" ca="1" si="103"/>
        <v>301.32229999999998</v>
      </c>
      <c r="G310" s="26">
        <f t="shared" ca="1" si="103"/>
        <v>376.25</v>
      </c>
      <c r="H310" s="26">
        <f t="shared" ca="1" si="103"/>
        <v>409.14</v>
      </c>
      <c r="I310" s="26">
        <f t="shared" ca="1" si="103"/>
        <v>471.67</v>
      </c>
      <c r="J310" s="26">
        <f t="shared" ca="1" si="103"/>
        <v>576.79</v>
      </c>
      <c r="K310" s="26">
        <f t="shared" ca="1" si="103"/>
        <v>2709.52</v>
      </c>
      <c r="L310" s="26">
        <f t="shared" ca="1" si="103"/>
        <v>2362.1959999999999</v>
      </c>
      <c r="M310" s="26">
        <f t="shared" ca="1" si="103"/>
        <v>7434.72</v>
      </c>
      <c r="N310" s="26">
        <f t="shared" ca="1" si="103"/>
        <v>2092.6</v>
      </c>
      <c r="O310" s="26">
        <f t="shared" ca="1" si="103"/>
        <v>3250.21</v>
      </c>
      <c r="P310" s="26">
        <f t="shared" ca="1" si="103"/>
        <v>3315.76</v>
      </c>
      <c r="Q310" s="26">
        <f t="shared" ca="1" si="103"/>
        <v>4279.2299999999996</v>
      </c>
      <c r="R310" s="26">
        <f t="shared" ca="1" si="102"/>
        <v>335.91</v>
      </c>
      <c r="S310" s="26">
        <f t="shared" ca="1" si="102"/>
        <v>404.35</v>
      </c>
      <c r="T310" s="26">
        <f t="shared" ca="1" si="92"/>
        <v>832.94100000000003</v>
      </c>
      <c r="U310" s="26">
        <f t="shared" ca="1" si="105"/>
        <v>206.99420000000001</v>
      </c>
      <c r="V310" s="26">
        <f t="shared" ca="1" si="105"/>
        <v>201.19229999999999</v>
      </c>
      <c r="W310" s="26">
        <f t="shared" ca="1" si="105"/>
        <v>229.0026</v>
      </c>
      <c r="X310" s="26">
        <f t="shared" ca="1" si="105"/>
        <v>278.13830000000002</v>
      </c>
      <c r="Y310" s="26">
        <f t="shared" ca="1" si="105"/>
        <v>184.6129</v>
      </c>
      <c r="Z310" s="26">
        <f t="shared" ca="1" si="105"/>
        <v>216.63140000000001</v>
      </c>
      <c r="AA310" s="26">
        <f t="shared" ca="1" si="105"/>
        <v>246.06829999999999</v>
      </c>
      <c r="AB310" s="26">
        <f t="shared" ca="1" si="105"/>
        <v>255.5445</v>
      </c>
      <c r="AC310" s="26">
        <f t="shared" ca="1" si="105"/>
        <v>253.43209999999999</v>
      </c>
      <c r="AD310" s="26">
        <f t="shared" ca="1" si="105"/>
        <v>393.37</v>
      </c>
      <c r="AE310" s="26">
        <f t="shared" ca="1" si="106"/>
        <v>146.32</v>
      </c>
      <c r="AF310" s="26">
        <f t="shared" ca="1" si="106"/>
        <v>295.33999999999997</v>
      </c>
      <c r="AG310" s="26">
        <f t="shared" ca="1" si="106"/>
        <v>139.4845</v>
      </c>
      <c r="AH310" s="26">
        <f t="shared" ca="1" si="106"/>
        <v>228.364</v>
      </c>
      <c r="AI310" s="25"/>
      <c r="AJ310" s="25"/>
      <c r="AK310" s="25"/>
      <c r="AL310" s="25"/>
      <c r="AM310" s="25"/>
      <c r="AN310" s="25"/>
      <c r="AO310" s="25"/>
      <c r="AP310" s="25"/>
      <c r="AQ310" s="25"/>
      <c r="AR310" s="25"/>
      <c r="AS310" s="25"/>
      <c r="AT310" s="25"/>
    </row>
    <row r="311" spans="1:46" x14ac:dyDescent="0.35">
      <c r="A311" s="23">
        <v>45807</v>
      </c>
      <c r="B311" s="26">
        <f t="shared" ca="1" si="103"/>
        <v>381.4</v>
      </c>
      <c r="C311" s="26">
        <f t="shared" ca="1" si="103"/>
        <v>437.22</v>
      </c>
      <c r="D311" s="26">
        <f t="shared" ca="1" si="103"/>
        <v>489.83</v>
      </c>
      <c r="E311" s="26">
        <f t="shared" ca="1" si="103"/>
        <v>608.13</v>
      </c>
      <c r="F311" s="26">
        <f t="shared" ca="1" si="103"/>
        <v>300.96109999999999</v>
      </c>
      <c r="G311" s="26">
        <f t="shared" ca="1" si="103"/>
        <v>375.07</v>
      </c>
      <c r="H311" s="26">
        <f t="shared" ca="1" si="103"/>
        <v>406.99</v>
      </c>
      <c r="I311" s="26">
        <f t="shared" ca="1" si="103"/>
        <v>467.56</v>
      </c>
      <c r="J311" s="26">
        <f t="shared" ca="1" si="103"/>
        <v>567.05999999999995</v>
      </c>
      <c r="K311" s="26">
        <f t="shared" ca="1" si="103"/>
        <v>2755.03</v>
      </c>
      <c r="L311" s="26">
        <f t="shared" ca="1" si="103"/>
        <v>2401.7004999999999</v>
      </c>
      <c r="M311" s="26">
        <f t="shared" ca="1" si="103"/>
        <v>7595.92</v>
      </c>
      <c r="N311" s="26">
        <f t="shared" ca="1" si="103"/>
        <v>2080.81</v>
      </c>
      <c r="O311" s="26">
        <f t="shared" ca="1" si="103"/>
        <v>3156.89</v>
      </c>
      <c r="P311" s="26">
        <f t="shared" ca="1" si="103"/>
        <v>3322.33</v>
      </c>
      <c r="Q311" s="26">
        <f t="shared" ca="1" si="103"/>
        <v>4259.66</v>
      </c>
      <c r="R311" s="26">
        <f ca="1">IFERROR(VLOOKUP($A311,INDIRECT("US!"&amp;R$3&amp;":"&amp;R$4),2,0),NA())</f>
        <v>335.05</v>
      </c>
      <c r="S311" s="26">
        <f ca="1">IFERROR(VLOOKUP($A311,INDIRECT("US!"&amp;S$3&amp;":"&amp;S$4),2,0),NA())</f>
        <v>404.44</v>
      </c>
      <c r="T311" s="26">
        <f t="shared" ca="1" si="92"/>
        <v>832.94100000000003</v>
      </c>
      <c r="U311" s="26">
        <f t="shared" ca="1" si="105"/>
        <v>206.886</v>
      </c>
      <c r="V311" s="26">
        <f t="shared" ca="1" si="105"/>
        <v>201.04480000000001</v>
      </c>
      <c r="W311" s="26">
        <f t="shared" ca="1" si="105"/>
        <v>229.90369999999999</v>
      </c>
      <c r="X311" s="26">
        <f t="shared" ca="1" si="105"/>
        <v>279.80579999999998</v>
      </c>
      <c r="Y311" s="26">
        <f t="shared" ca="1" si="105"/>
        <v>185.13149999999999</v>
      </c>
      <c r="Z311" s="26">
        <f t="shared" ca="1" si="105"/>
        <v>217.1703</v>
      </c>
      <c r="AA311" s="26">
        <f t="shared" ca="1" si="105"/>
        <v>246.7225</v>
      </c>
      <c r="AB311" s="26">
        <f t="shared" ca="1" si="105"/>
        <v>256.31209999999999</v>
      </c>
      <c r="AC311" s="26">
        <f t="shared" ca="1" si="105"/>
        <v>252.88040000000001</v>
      </c>
      <c r="AD311" s="26">
        <f t="shared" ca="1" si="105"/>
        <v>398.81</v>
      </c>
      <c r="AE311" s="26">
        <f t="shared" ca="1" si="106"/>
        <v>147.77000000000001</v>
      </c>
      <c r="AF311" s="26">
        <f t="shared" ca="1" si="106"/>
        <v>303.33999999999997</v>
      </c>
      <c r="AG311" s="26">
        <f t="shared" ca="1" si="106"/>
        <v>141.1713</v>
      </c>
      <c r="AH311" s="26">
        <f t="shared" ca="1" si="106"/>
        <v>230.0497</v>
      </c>
      <c r="AI311" s="25"/>
      <c r="AJ311" s="25"/>
      <c r="AK311" s="25"/>
      <c r="AL311" s="25"/>
      <c r="AM311" s="25"/>
      <c r="AN311" s="25"/>
      <c r="AO311" s="25"/>
      <c r="AP311" s="25"/>
      <c r="AQ311" s="25"/>
      <c r="AR311" s="25"/>
      <c r="AS311" s="25"/>
      <c r="AT311" s="25"/>
    </row>
    <row r="312" spans="1:46" x14ac:dyDescent="0.35">
      <c r="A312" s="23">
        <v>45838</v>
      </c>
      <c r="B312" s="26">
        <f t="shared" ca="1" si="103"/>
        <v>385.65</v>
      </c>
      <c r="C312" s="26">
        <f t="shared" ca="1" si="103"/>
        <v>443.52</v>
      </c>
      <c r="D312" s="26">
        <f t="shared" ca="1" si="103"/>
        <v>498.89</v>
      </c>
      <c r="E312" s="26">
        <f t="shared" ca="1" si="103"/>
        <v>619.95000000000005</v>
      </c>
      <c r="F312" s="26">
        <f t="shared" ca="1" si="103"/>
        <v>302.90039999999999</v>
      </c>
      <c r="G312" s="26">
        <f t="shared" ca="1" si="103"/>
        <v>379.05</v>
      </c>
      <c r="H312" s="26">
        <f t="shared" ca="1" si="103"/>
        <v>412.77</v>
      </c>
      <c r="I312" s="26">
        <f t="shared" ca="1" si="103"/>
        <v>476.31</v>
      </c>
      <c r="J312" s="26">
        <f t="shared" ca="1" si="103"/>
        <v>581.92999999999995</v>
      </c>
      <c r="K312" s="26">
        <f t="shared" ca="1" si="103"/>
        <v>2805.7</v>
      </c>
      <c r="L312" s="26">
        <f t="shared" ca="1" si="103"/>
        <v>2445.3715999999999</v>
      </c>
      <c r="M312" s="26">
        <f t="shared" ca="1" si="103"/>
        <v>7842.93</v>
      </c>
      <c r="N312" s="26">
        <f t="shared" ref="N312:S312" ca="1" si="107">IFERROR(VLOOKUP($A312,INDIRECT("US!"&amp;N$3&amp;":"&amp;N$4),2,0),NA())</f>
        <v>2100.5100000000002</v>
      </c>
      <c r="O312" s="26">
        <f t="shared" ca="1" si="107"/>
        <v>3235.79</v>
      </c>
      <c r="P312" s="26">
        <f t="shared" ca="1" si="107"/>
        <v>3366.81</v>
      </c>
      <c r="Q312" s="26">
        <f t="shared" ca="1" si="107"/>
        <v>4388.3</v>
      </c>
      <c r="R312" s="26">
        <f t="shared" ca="1" si="107"/>
        <v>339.14</v>
      </c>
      <c r="S312" s="26">
        <f t="shared" ca="1" si="107"/>
        <v>407.94</v>
      </c>
      <c r="T312" s="26">
        <f t="shared" ca="1" si="92"/>
        <v>838.71799999999996</v>
      </c>
      <c r="U312" s="26">
        <f t="shared" ca="1" si="105"/>
        <v>206.0257</v>
      </c>
      <c r="V312" s="26">
        <f t="shared" ca="1" si="105"/>
        <v>200.40180000000001</v>
      </c>
      <c r="W312" s="26">
        <f t="shared" ca="1" si="105"/>
        <v>229.98179999999999</v>
      </c>
      <c r="X312" s="26">
        <f t="shared" ca="1" si="105"/>
        <v>280.7525</v>
      </c>
      <c r="Y312" s="26">
        <f t="shared" ca="1" si="105"/>
        <v>185.0402</v>
      </c>
      <c r="Z312" s="26">
        <f t="shared" ca="1" si="105"/>
        <v>217.1233</v>
      </c>
      <c r="AA312" s="26">
        <f t="shared" ca="1" si="105"/>
        <v>246.6551</v>
      </c>
      <c r="AB312" s="26">
        <f t="shared" ca="1" si="105"/>
        <v>255.97329999999999</v>
      </c>
      <c r="AC312" s="26">
        <f t="shared" ca="1" si="105"/>
        <v>251.7843</v>
      </c>
      <c r="AD312" s="26">
        <f t="shared" ca="1" si="105"/>
        <v>400.48</v>
      </c>
      <c r="AE312" s="26">
        <f t="shared" ca="1" si="106"/>
        <v>150.07</v>
      </c>
      <c r="AF312" s="26">
        <f t="shared" ca="1" si="106"/>
        <v>320.62</v>
      </c>
      <c r="AG312" s="26">
        <f t="shared" ca="1" si="106"/>
        <v>143.52099999999999</v>
      </c>
      <c r="AH312" s="26">
        <f t="shared" ca="1" si="106"/>
        <v>234.93799999999999</v>
      </c>
      <c r="AI312" s="25"/>
      <c r="AJ312" s="25"/>
      <c r="AK312" s="25"/>
      <c r="AL312" s="25"/>
      <c r="AM312" s="25"/>
      <c r="AN312" s="25"/>
      <c r="AO312" s="25"/>
      <c r="AP312" s="25"/>
      <c r="AQ312" s="25"/>
      <c r="AR312" s="25"/>
      <c r="AS312" s="25"/>
      <c r="AT312" s="25"/>
    </row>
    <row r="313" spans="1:46" x14ac:dyDescent="0.35">
      <c r="A313" s="20"/>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21"/>
      <c r="AC313" s="21"/>
      <c r="AD313" s="21"/>
      <c r="AE313" s="6"/>
      <c r="AF313" s="6"/>
      <c r="AG313" s="6"/>
      <c r="AH313" s="6"/>
    </row>
    <row r="314" spans="1:46" x14ac:dyDescent="0.35">
      <c r="A314" s="20"/>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21"/>
      <c r="AC314" s="21"/>
      <c r="AD314" s="21"/>
      <c r="AE314" s="6"/>
      <c r="AF314" s="6"/>
      <c r="AG314" s="6"/>
      <c r="AH314" s="6"/>
    </row>
    <row r="315" spans="1:46" x14ac:dyDescent="0.35">
      <c r="A315" s="20"/>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21"/>
      <c r="AC315" s="21"/>
      <c r="AD315" s="21"/>
      <c r="AE315" s="6"/>
      <c r="AF315" s="6"/>
      <c r="AG315" s="6"/>
      <c r="AH315" s="6"/>
    </row>
    <row r="316" spans="1:46" x14ac:dyDescent="0.35">
      <c r="A316" s="20"/>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21"/>
      <c r="AC316" s="21"/>
      <c r="AD316" s="21"/>
      <c r="AE316" s="6"/>
      <c r="AF316" s="6"/>
      <c r="AG316" s="6"/>
      <c r="AH316" s="6"/>
    </row>
    <row r="317" spans="1:46" x14ac:dyDescent="0.35">
      <c r="A317" s="20"/>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21"/>
      <c r="AC317" s="21"/>
      <c r="AD317" s="21"/>
      <c r="AE317" s="6"/>
      <c r="AF317" s="6"/>
      <c r="AG317" s="6"/>
      <c r="AH317" s="6"/>
    </row>
    <row r="318" spans="1:46" x14ac:dyDescent="0.35">
      <c r="A318" s="20"/>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21"/>
      <c r="AC318" s="21"/>
      <c r="AD318" s="21"/>
      <c r="AE318" s="6"/>
      <c r="AF318" s="6"/>
      <c r="AG318" s="6"/>
      <c r="AH318" s="6"/>
    </row>
    <row r="319" spans="1:46" x14ac:dyDescent="0.35">
      <c r="A319" s="20"/>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21"/>
      <c r="AC319" s="21"/>
      <c r="AD319" s="21"/>
      <c r="AE319" s="6"/>
      <c r="AF319" s="6"/>
      <c r="AG319" s="6"/>
      <c r="AH319" s="6"/>
    </row>
    <row r="320" spans="1:46" x14ac:dyDescent="0.35">
      <c r="A320" s="20"/>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21"/>
      <c r="AC320" s="21"/>
      <c r="AD320" s="21"/>
      <c r="AE320" s="6"/>
      <c r="AF320" s="6"/>
      <c r="AG320" s="6"/>
      <c r="AH320" s="6"/>
    </row>
    <row r="321" spans="1:34" x14ac:dyDescent="0.35">
      <c r="A321" s="20"/>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21"/>
      <c r="AC321" s="21"/>
      <c r="AD321" s="21"/>
      <c r="AE321" s="6"/>
      <c r="AF321" s="6"/>
      <c r="AG321" s="6"/>
      <c r="AH321" s="6"/>
    </row>
    <row r="322" spans="1:34" x14ac:dyDescent="0.35">
      <c r="A322" s="20"/>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21"/>
      <c r="AC322" s="21"/>
      <c r="AD322" s="21"/>
      <c r="AE322" s="6"/>
      <c r="AF322" s="6"/>
      <c r="AG322" s="6"/>
      <c r="AH322" s="6"/>
    </row>
    <row r="323" spans="1:34" x14ac:dyDescent="0.35">
      <c r="A323" s="20"/>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21"/>
      <c r="AC323" s="21"/>
      <c r="AD323" s="21"/>
      <c r="AE323" s="6"/>
      <c r="AF323" s="6"/>
      <c r="AG323" s="6"/>
      <c r="AH323" s="6"/>
    </row>
    <row r="324" spans="1:34" x14ac:dyDescent="0.35">
      <c r="A324" s="20"/>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21"/>
      <c r="AC324" s="21"/>
      <c r="AD324" s="21"/>
      <c r="AE324" s="6"/>
      <c r="AF324" s="6"/>
      <c r="AG324" s="6"/>
      <c r="AH324" s="6"/>
    </row>
    <row r="325" spans="1:34" x14ac:dyDescent="0.35">
      <c r="A325" s="20"/>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21"/>
      <c r="AC325" s="21"/>
      <c r="AD325" s="21"/>
      <c r="AE325" s="6"/>
      <c r="AF325" s="6"/>
      <c r="AG325" s="6"/>
      <c r="AH325" s="6"/>
    </row>
    <row r="326" spans="1:34" x14ac:dyDescent="0.35">
      <c r="A326" s="20"/>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21"/>
      <c r="AC326" s="21"/>
      <c r="AD326" s="21"/>
      <c r="AE326" s="6"/>
      <c r="AF326" s="6"/>
      <c r="AG326" s="6"/>
      <c r="AH326" s="6"/>
    </row>
    <row r="327" spans="1:34" x14ac:dyDescent="0.35">
      <c r="A327" s="20"/>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21"/>
      <c r="AC327" s="21"/>
      <c r="AD327" s="21"/>
      <c r="AE327" s="6"/>
      <c r="AF327" s="6"/>
      <c r="AG327" s="6"/>
      <c r="AH327" s="6"/>
    </row>
    <row r="328" spans="1:34" x14ac:dyDescent="0.35">
      <c r="A328" s="20"/>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21"/>
      <c r="AC328" s="21"/>
      <c r="AD328" s="21"/>
      <c r="AE328" s="6"/>
      <c r="AF328" s="6"/>
      <c r="AG328" s="6"/>
      <c r="AH328" s="6"/>
    </row>
    <row r="329" spans="1:34" x14ac:dyDescent="0.35">
      <c r="A329" s="20"/>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21"/>
      <c r="AC329" s="21"/>
      <c r="AD329" s="21"/>
      <c r="AE329" s="6"/>
      <c r="AF329" s="6"/>
      <c r="AG329" s="6"/>
      <c r="AH329" s="6"/>
    </row>
    <row r="330" spans="1:34" x14ac:dyDescent="0.35">
      <c r="A330" s="20"/>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21"/>
      <c r="AC330" s="21"/>
      <c r="AD330" s="21"/>
      <c r="AE330" s="6"/>
      <c r="AF330" s="6"/>
      <c r="AG330" s="6"/>
      <c r="AH330" s="6"/>
    </row>
    <row r="331" spans="1:34" x14ac:dyDescent="0.35">
      <c r="A331" s="20"/>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21"/>
      <c r="AC331" s="21"/>
      <c r="AD331" s="21"/>
      <c r="AE331" s="6"/>
      <c r="AF331" s="6"/>
      <c r="AG331" s="6"/>
      <c r="AH331" s="6"/>
    </row>
    <row r="332" spans="1:34" x14ac:dyDescent="0.35">
      <c r="A332" s="20"/>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21"/>
      <c r="AC332" s="21"/>
      <c r="AD332" s="21"/>
      <c r="AE332" s="6"/>
      <c r="AF332" s="6"/>
      <c r="AG332" s="6"/>
      <c r="AH332" s="6"/>
    </row>
    <row r="333" spans="1:34" x14ac:dyDescent="0.35">
      <c r="A333" s="20"/>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21"/>
      <c r="AC333" s="21"/>
      <c r="AD333" s="21"/>
      <c r="AE333" s="6"/>
      <c r="AF333" s="6"/>
      <c r="AG333" s="6"/>
      <c r="AH333" s="6"/>
    </row>
    <row r="334" spans="1:34" x14ac:dyDescent="0.35">
      <c r="A334" s="20"/>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21"/>
      <c r="AC334" s="21"/>
      <c r="AD334" s="21"/>
      <c r="AE334" s="6"/>
      <c r="AF334" s="6"/>
      <c r="AG334" s="6"/>
      <c r="AH334" s="6"/>
    </row>
    <row r="335" spans="1:34" x14ac:dyDescent="0.35">
      <c r="A335" s="20"/>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21"/>
      <c r="AC335" s="21"/>
      <c r="AD335" s="21"/>
      <c r="AE335" s="6"/>
      <c r="AF335" s="6"/>
      <c r="AG335" s="6"/>
      <c r="AH335" s="6"/>
    </row>
    <row r="336" spans="1:34" x14ac:dyDescent="0.35">
      <c r="A336" s="20"/>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21"/>
      <c r="AC336" s="21"/>
      <c r="AD336" s="21"/>
      <c r="AE336" s="6"/>
      <c r="AF336" s="6"/>
      <c r="AG336" s="6"/>
      <c r="AH336" s="6"/>
    </row>
    <row r="337" spans="1:34" x14ac:dyDescent="0.35">
      <c r="A337" s="20"/>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21"/>
      <c r="AC337" s="21"/>
      <c r="AD337" s="21"/>
      <c r="AE337" s="6"/>
      <c r="AF337" s="6"/>
      <c r="AG337" s="6"/>
      <c r="AH337" s="6"/>
    </row>
    <row r="338" spans="1:34" x14ac:dyDescent="0.35">
      <c r="A338" s="20"/>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21"/>
      <c r="AC338" s="21"/>
      <c r="AD338" s="21"/>
      <c r="AE338" s="6"/>
      <c r="AF338" s="6"/>
      <c r="AG338" s="6"/>
      <c r="AH338" s="6"/>
    </row>
    <row r="339" spans="1:34" x14ac:dyDescent="0.35">
      <c r="A339" s="20"/>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21"/>
      <c r="AC339" s="21"/>
      <c r="AD339" s="21"/>
      <c r="AE339" s="6"/>
      <c r="AF339" s="6"/>
      <c r="AG339" s="6"/>
      <c r="AH339" s="6"/>
    </row>
    <row r="340" spans="1:34" x14ac:dyDescent="0.35">
      <c r="A340" s="20"/>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21"/>
      <c r="AC340" s="21"/>
      <c r="AD340" s="21"/>
      <c r="AE340" s="6"/>
      <c r="AF340" s="6"/>
      <c r="AG340" s="6"/>
      <c r="AH340" s="6"/>
    </row>
    <row r="341" spans="1:34" x14ac:dyDescent="0.35">
      <c r="A341" s="20"/>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21"/>
      <c r="AC341" s="21"/>
      <c r="AD341" s="21"/>
      <c r="AE341" s="6"/>
      <c r="AF341" s="6"/>
      <c r="AG341" s="6"/>
      <c r="AH341" s="6"/>
    </row>
    <row r="342" spans="1:34" x14ac:dyDescent="0.35">
      <c r="A342" s="20"/>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21"/>
      <c r="AC342" s="21"/>
      <c r="AD342" s="21"/>
      <c r="AE342" s="6"/>
      <c r="AF342" s="6"/>
      <c r="AG342" s="6"/>
      <c r="AH342" s="6"/>
    </row>
    <row r="343" spans="1:34" x14ac:dyDescent="0.35">
      <c r="A343" s="20"/>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21"/>
      <c r="AC343" s="21"/>
      <c r="AD343" s="21"/>
      <c r="AE343" s="6"/>
      <c r="AF343" s="6"/>
      <c r="AG343" s="6"/>
      <c r="AH343" s="6"/>
    </row>
    <row r="344" spans="1:34" x14ac:dyDescent="0.35">
      <c r="A344" s="20"/>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21"/>
      <c r="AC344" s="21"/>
      <c r="AD344" s="21"/>
      <c r="AE344" s="6"/>
      <c r="AF344" s="6"/>
      <c r="AG344" s="6"/>
      <c r="AH344" s="6"/>
    </row>
    <row r="345" spans="1:34" x14ac:dyDescent="0.35">
      <c r="A345" s="20"/>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21"/>
      <c r="AC345" s="21"/>
      <c r="AD345" s="21"/>
      <c r="AE345" s="6"/>
      <c r="AF345" s="6"/>
      <c r="AG345" s="6"/>
      <c r="AH345" s="6"/>
    </row>
    <row r="346" spans="1:34" x14ac:dyDescent="0.35">
      <c r="A346" s="20"/>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21"/>
      <c r="AC346" s="21"/>
      <c r="AD346" s="21"/>
      <c r="AE346" s="6"/>
      <c r="AF346" s="6"/>
      <c r="AG346" s="6"/>
      <c r="AH346" s="6"/>
    </row>
    <row r="347" spans="1:34" x14ac:dyDescent="0.35">
      <c r="A347" s="20"/>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21"/>
      <c r="AC347" s="21"/>
      <c r="AD347" s="21"/>
      <c r="AE347" s="6"/>
      <c r="AF347" s="6"/>
      <c r="AG347" s="6"/>
      <c r="AH347" s="6"/>
    </row>
    <row r="348" spans="1:34" x14ac:dyDescent="0.35">
      <c r="A348" s="20"/>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21"/>
      <c r="AC348" s="21"/>
      <c r="AD348" s="21"/>
      <c r="AE348" s="6"/>
      <c r="AF348" s="6"/>
      <c r="AG348" s="6"/>
      <c r="AH348" s="6"/>
    </row>
    <row r="349" spans="1:34" x14ac:dyDescent="0.35">
      <c r="A349" s="20"/>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21"/>
      <c r="AC349" s="21"/>
      <c r="AD349" s="21"/>
      <c r="AE349" s="6"/>
      <c r="AF349" s="6"/>
      <c r="AG349" s="6"/>
      <c r="AH349" s="6"/>
    </row>
    <row r="350" spans="1:34" x14ac:dyDescent="0.35">
      <c r="A350" s="20"/>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21"/>
      <c r="AC350" s="21"/>
      <c r="AD350" s="21"/>
      <c r="AE350" s="6"/>
      <c r="AF350" s="6"/>
      <c r="AG350" s="6"/>
      <c r="AH350" s="6"/>
    </row>
    <row r="351" spans="1:34" x14ac:dyDescent="0.35">
      <c r="A351" s="20"/>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21"/>
      <c r="AC351" s="21"/>
      <c r="AD351" s="21"/>
      <c r="AE351" s="6"/>
      <c r="AF351" s="6"/>
      <c r="AG351" s="6"/>
      <c r="AH351" s="6"/>
    </row>
    <row r="352" spans="1:34" x14ac:dyDescent="0.35">
      <c r="A352" s="20"/>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21"/>
      <c r="AC352" s="21"/>
      <c r="AD352" s="21"/>
      <c r="AE352" s="6"/>
      <c r="AF352" s="6"/>
      <c r="AG352" s="6"/>
      <c r="AH352" s="6"/>
    </row>
    <row r="353" spans="1:34" x14ac:dyDescent="0.35">
      <c r="A353" s="20"/>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21"/>
      <c r="AC353" s="21"/>
      <c r="AD353" s="21"/>
      <c r="AE353" s="6"/>
      <c r="AF353" s="6"/>
      <c r="AG353" s="6"/>
      <c r="AH353" s="6"/>
    </row>
    <row r="354" spans="1:34" x14ac:dyDescent="0.35">
      <c r="A354" s="20"/>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21"/>
      <c r="AC354" s="21"/>
      <c r="AD354" s="21"/>
      <c r="AE354" s="6"/>
      <c r="AF354" s="6"/>
      <c r="AG354" s="6"/>
      <c r="AH354" s="6"/>
    </row>
    <row r="355" spans="1:34" x14ac:dyDescent="0.35">
      <c r="A355" s="20"/>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21"/>
      <c r="AC355" s="21"/>
      <c r="AD355" s="21"/>
      <c r="AE355" s="6"/>
      <c r="AF355" s="6"/>
      <c r="AG355" s="6"/>
      <c r="AH355" s="6"/>
    </row>
    <row r="356" spans="1:34" x14ac:dyDescent="0.35">
      <c r="A356" s="20"/>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21"/>
      <c r="AC356" s="21"/>
      <c r="AD356" s="21"/>
      <c r="AE356" s="6"/>
      <c r="AF356" s="6"/>
      <c r="AG356" s="6"/>
      <c r="AH356" s="6"/>
    </row>
    <row r="357" spans="1:34" x14ac:dyDescent="0.35">
      <c r="A357" s="20"/>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21"/>
      <c r="AC357" s="21"/>
      <c r="AD357" s="21"/>
      <c r="AE357" s="6"/>
      <c r="AF357" s="6"/>
      <c r="AG357" s="6"/>
      <c r="AH357" s="6"/>
    </row>
    <row r="358" spans="1:34" x14ac:dyDescent="0.35">
      <c r="A358" s="20"/>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21"/>
      <c r="AC358" s="21"/>
      <c r="AD358" s="21"/>
      <c r="AE358" s="6"/>
      <c r="AF358" s="6"/>
      <c r="AG358" s="6"/>
      <c r="AH358" s="6"/>
    </row>
    <row r="359" spans="1:34" x14ac:dyDescent="0.35">
      <c r="A359" s="20"/>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21"/>
      <c r="AC359" s="21"/>
      <c r="AD359" s="21"/>
      <c r="AE359" s="6"/>
      <c r="AF359" s="6"/>
      <c r="AG359" s="6"/>
      <c r="AH359" s="6"/>
    </row>
    <row r="360" spans="1:34" x14ac:dyDescent="0.35">
      <c r="A360" s="20"/>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21"/>
      <c r="AC360" s="21"/>
      <c r="AD360" s="21"/>
      <c r="AE360" s="6"/>
      <c r="AF360" s="6"/>
      <c r="AG360" s="6"/>
      <c r="AH360" s="6"/>
    </row>
    <row r="361" spans="1:34" x14ac:dyDescent="0.35">
      <c r="A361" s="20"/>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21"/>
      <c r="AC361" s="21"/>
      <c r="AD361" s="21"/>
      <c r="AE361" s="6"/>
      <c r="AF361" s="6"/>
      <c r="AG361" s="6"/>
      <c r="AH361" s="6"/>
    </row>
    <row r="362" spans="1:34" x14ac:dyDescent="0.35">
      <c r="A362" s="20"/>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21"/>
      <c r="AC362" s="21"/>
      <c r="AD362" s="21"/>
      <c r="AE362" s="6"/>
      <c r="AF362" s="6"/>
      <c r="AG362" s="6"/>
      <c r="AH362" s="6"/>
    </row>
    <row r="363" spans="1:34" x14ac:dyDescent="0.35">
      <c r="A363" s="20"/>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21"/>
      <c r="AC363" s="21"/>
      <c r="AD363" s="21"/>
      <c r="AE363" s="6"/>
      <c r="AF363" s="6"/>
      <c r="AG363" s="6"/>
      <c r="AH363" s="6"/>
    </row>
    <row r="364" spans="1:34" x14ac:dyDescent="0.35">
      <c r="A364" s="20"/>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21"/>
      <c r="AC364" s="21"/>
      <c r="AD364" s="21"/>
      <c r="AE364" s="6"/>
      <c r="AF364" s="6"/>
      <c r="AG364" s="6"/>
      <c r="AH364" s="6"/>
    </row>
    <row r="365" spans="1:34" x14ac:dyDescent="0.35">
      <c r="A365" s="20"/>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21"/>
      <c r="AC365" s="21"/>
      <c r="AD365" s="21"/>
      <c r="AE365" s="6"/>
      <c r="AF365" s="6"/>
      <c r="AG365" s="6"/>
      <c r="AH365" s="6"/>
    </row>
    <row r="366" spans="1:34" x14ac:dyDescent="0.35">
      <c r="A366" s="20"/>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21"/>
      <c r="AC366" s="21"/>
      <c r="AD366" s="21"/>
      <c r="AE366" s="6"/>
      <c r="AF366" s="6"/>
      <c r="AG366" s="6"/>
      <c r="AH366" s="6"/>
    </row>
    <row r="367" spans="1:34" x14ac:dyDescent="0.35">
      <c r="A367" s="20"/>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21"/>
      <c r="AC367" s="21"/>
      <c r="AD367" s="21"/>
      <c r="AE367" s="6"/>
      <c r="AF367" s="6"/>
      <c r="AG367" s="6"/>
      <c r="AH367" s="6"/>
    </row>
    <row r="368" spans="1:34" x14ac:dyDescent="0.35">
      <c r="A368" s="20"/>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21"/>
      <c r="AC368" s="21"/>
      <c r="AD368" s="21"/>
      <c r="AE368" s="6"/>
      <c r="AF368" s="6"/>
      <c r="AG368" s="6"/>
      <c r="AH368" s="6"/>
    </row>
    <row r="369" spans="1:34" x14ac:dyDescent="0.35">
      <c r="A369" s="20"/>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21"/>
      <c r="AC369" s="21"/>
      <c r="AD369" s="21"/>
      <c r="AE369" s="6"/>
      <c r="AF369" s="6"/>
      <c r="AG369" s="6"/>
      <c r="AH369" s="6"/>
    </row>
    <row r="370" spans="1:34" x14ac:dyDescent="0.35">
      <c r="A370" s="20"/>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21"/>
      <c r="AC370" s="21"/>
      <c r="AD370" s="21"/>
      <c r="AE370" s="6"/>
      <c r="AF370" s="6"/>
      <c r="AG370" s="6"/>
      <c r="AH370" s="6"/>
    </row>
    <row r="371" spans="1:34" x14ac:dyDescent="0.35">
      <c r="A371" s="20"/>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21"/>
      <c r="AC371" s="21"/>
      <c r="AD371" s="21"/>
      <c r="AE371" s="6"/>
      <c r="AF371" s="6"/>
      <c r="AG371" s="6"/>
      <c r="AH371" s="6"/>
    </row>
    <row r="372" spans="1:34" x14ac:dyDescent="0.35">
      <c r="A372" s="20"/>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21"/>
      <c r="AC372" s="21"/>
      <c r="AD372" s="21"/>
      <c r="AE372" s="6"/>
      <c r="AF372" s="6"/>
      <c r="AG372" s="6"/>
      <c r="AH372" s="6"/>
    </row>
    <row r="373" spans="1:34" x14ac:dyDescent="0.35">
      <c r="A373" s="20"/>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21"/>
      <c r="AC373" s="21"/>
      <c r="AD373" s="21"/>
      <c r="AE373" s="6"/>
      <c r="AF373" s="6"/>
      <c r="AG373" s="6"/>
      <c r="AH373" s="6"/>
    </row>
    <row r="374" spans="1:34" x14ac:dyDescent="0.35">
      <c r="A374" s="20"/>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21"/>
      <c r="AC374" s="21"/>
      <c r="AD374" s="21"/>
      <c r="AE374" s="6"/>
      <c r="AF374" s="6"/>
      <c r="AG374" s="6"/>
      <c r="AH374" s="6"/>
    </row>
    <row r="375" spans="1:34" x14ac:dyDescent="0.35">
      <c r="A375" s="20"/>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21"/>
      <c r="AC375" s="21"/>
      <c r="AD375" s="21"/>
      <c r="AE375" s="6"/>
      <c r="AF375" s="6"/>
      <c r="AG375" s="6"/>
      <c r="AH375" s="6"/>
    </row>
    <row r="376" spans="1:34" x14ac:dyDescent="0.35">
      <c r="A376" s="20"/>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21"/>
      <c r="AC376" s="21"/>
      <c r="AD376" s="21"/>
      <c r="AE376" s="6"/>
      <c r="AF376" s="6"/>
      <c r="AG376" s="6"/>
      <c r="AH376" s="6"/>
    </row>
    <row r="377" spans="1:34" x14ac:dyDescent="0.35">
      <c r="A377" s="20"/>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21"/>
      <c r="AC377" s="21"/>
      <c r="AD377" s="21"/>
      <c r="AE377" s="6"/>
      <c r="AF377" s="6"/>
      <c r="AG377" s="6"/>
      <c r="AH377" s="6"/>
    </row>
    <row r="378" spans="1:34" x14ac:dyDescent="0.35">
      <c r="A378" s="20"/>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21"/>
      <c r="AC378" s="21"/>
      <c r="AD378" s="21"/>
      <c r="AE378" s="6"/>
      <c r="AF378" s="6"/>
      <c r="AG378" s="6"/>
      <c r="AH378" s="6"/>
    </row>
    <row r="379" spans="1:34" x14ac:dyDescent="0.35">
      <c r="A379" s="20"/>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21"/>
      <c r="AC379" s="21"/>
      <c r="AD379" s="21"/>
      <c r="AE379" s="6"/>
      <c r="AF379" s="6"/>
      <c r="AG379" s="6"/>
      <c r="AH379" s="6"/>
    </row>
    <row r="380" spans="1:34" x14ac:dyDescent="0.35">
      <c r="A380" s="20"/>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21"/>
      <c r="AC380" s="21"/>
      <c r="AD380" s="21"/>
      <c r="AE380" s="6"/>
      <c r="AF380" s="6"/>
      <c r="AG380" s="6"/>
      <c r="AH380" s="6"/>
    </row>
    <row r="381" spans="1:34" x14ac:dyDescent="0.35">
      <c r="A381" s="20"/>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21"/>
      <c r="AC381" s="21"/>
      <c r="AD381" s="21"/>
      <c r="AE381" s="6"/>
      <c r="AF381" s="6"/>
      <c r="AG381" s="6"/>
      <c r="AH381" s="6"/>
    </row>
    <row r="382" spans="1:34" x14ac:dyDescent="0.35">
      <c r="A382" s="20"/>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21"/>
      <c r="AC382" s="21"/>
      <c r="AD382" s="21"/>
      <c r="AE382" s="6"/>
      <c r="AF382" s="6"/>
      <c r="AG382" s="6"/>
      <c r="AH382" s="6"/>
    </row>
    <row r="383" spans="1:34" x14ac:dyDescent="0.35">
      <c r="A383" s="20"/>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21"/>
      <c r="AC383" s="21"/>
      <c r="AD383" s="21"/>
      <c r="AE383" s="6"/>
      <c r="AF383" s="6"/>
      <c r="AG383" s="6"/>
      <c r="AH383" s="6"/>
    </row>
    <row r="384" spans="1:34" x14ac:dyDescent="0.35">
      <c r="A384" s="20"/>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21"/>
      <c r="AC384" s="21"/>
      <c r="AD384" s="21"/>
      <c r="AE384" s="6"/>
      <c r="AF384" s="6"/>
      <c r="AG384" s="6"/>
      <c r="AH384" s="6"/>
    </row>
    <row r="385" spans="1:34" x14ac:dyDescent="0.35">
      <c r="A385" s="20"/>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21"/>
      <c r="AC385" s="21"/>
      <c r="AD385" s="21"/>
      <c r="AE385" s="6"/>
      <c r="AF385" s="6"/>
      <c r="AG385" s="6"/>
      <c r="AH385" s="6"/>
    </row>
    <row r="386" spans="1:34" x14ac:dyDescent="0.35">
      <c r="A386" s="20"/>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21"/>
      <c r="AC386" s="21"/>
      <c r="AD386" s="21"/>
      <c r="AE386" s="6"/>
      <c r="AF386" s="6"/>
      <c r="AG386" s="6"/>
      <c r="AH386" s="6"/>
    </row>
    <row r="387" spans="1:34" x14ac:dyDescent="0.35">
      <c r="A387" s="20"/>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21"/>
      <c r="AC387" s="21"/>
      <c r="AD387" s="21"/>
      <c r="AE387" s="6"/>
      <c r="AF387" s="6"/>
      <c r="AG387" s="6"/>
      <c r="AH387" s="6"/>
    </row>
    <row r="388" spans="1:34" x14ac:dyDescent="0.35">
      <c r="A388" s="20"/>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21"/>
      <c r="AC388" s="21"/>
      <c r="AD388" s="21"/>
      <c r="AE388" s="6"/>
      <c r="AF388" s="6"/>
      <c r="AG388" s="6"/>
      <c r="AH388" s="6"/>
    </row>
    <row r="389" spans="1:34" x14ac:dyDescent="0.35">
      <c r="A389" s="20"/>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21"/>
      <c r="AC389" s="21"/>
      <c r="AD389" s="21"/>
      <c r="AE389" s="6"/>
      <c r="AF389" s="6"/>
      <c r="AG389" s="6"/>
      <c r="AH389" s="6"/>
    </row>
    <row r="390" spans="1:34" x14ac:dyDescent="0.35">
      <c r="A390" s="20"/>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21"/>
      <c r="AC390" s="21"/>
      <c r="AD390" s="21"/>
      <c r="AE390" s="6"/>
      <c r="AF390" s="6"/>
      <c r="AG390" s="6"/>
      <c r="AH390" s="6"/>
    </row>
    <row r="391" spans="1:34" x14ac:dyDescent="0.35">
      <c r="A391" s="20"/>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21"/>
      <c r="AC391" s="21"/>
      <c r="AD391" s="21"/>
      <c r="AE391" s="6"/>
      <c r="AF391" s="6"/>
      <c r="AG391" s="6"/>
      <c r="AH391" s="6"/>
    </row>
    <row r="392" spans="1:34" x14ac:dyDescent="0.35">
      <c r="A392" s="20"/>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21"/>
      <c r="AC392" s="21"/>
      <c r="AD392" s="21"/>
      <c r="AE392" s="6"/>
      <c r="AF392" s="6"/>
      <c r="AG392" s="6"/>
      <c r="AH392" s="6"/>
    </row>
    <row r="393" spans="1:34" x14ac:dyDescent="0.35">
      <c r="A393" s="20"/>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21"/>
      <c r="AC393" s="21"/>
      <c r="AD393" s="21"/>
      <c r="AE393" s="6"/>
      <c r="AF393" s="6"/>
      <c r="AG393" s="6"/>
      <c r="AH393" s="6"/>
    </row>
    <row r="394" spans="1:34" x14ac:dyDescent="0.35">
      <c r="A394" s="20"/>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21"/>
      <c r="AC394" s="21"/>
      <c r="AD394" s="21"/>
      <c r="AE394" s="6"/>
      <c r="AF394" s="6"/>
      <c r="AG394" s="6"/>
      <c r="AH394" s="6"/>
    </row>
    <row r="395" spans="1:34" x14ac:dyDescent="0.35">
      <c r="A395" s="20"/>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21"/>
      <c r="AC395" s="21"/>
      <c r="AD395" s="21"/>
      <c r="AE395" s="6"/>
      <c r="AF395" s="6"/>
      <c r="AG395" s="6"/>
      <c r="AH395" s="6"/>
    </row>
    <row r="396" spans="1:34" x14ac:dyDescent="0.35">
      <c r="A396" s="20"/>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21"/>
      <c r="AC396" s="21"/>
      <c r="AD396" s="21"/>
      <c r="AE396" s="6"/>
      <c r="AF396" s="6"/>
      <c r="AG396" s="6"/>
      <c r="AH396" s="6"/>
    </row>
    <row r="397" spans="1:34" x14ac:dyDescent="0.35">
      <c r="A397" s="20"/>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21"/>
      <c r="AC397" s="21"/>
      <c r="AD397" s="21"/>
      <c r="AE397" s="6"/>
      <c r="AF397" s="6"/>
      <c r="AG397" s="6"/>
      <c r="AH397" s="6"/>
    </row>
    <row r="398" spans="1:34" x14ac:dyDescent="0.35">
      <c r="A398" s="20"/>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21"/>
      <c r="AC398" s="21"/>
      <c r="AD398" s="21"/>
      <c r="AE398" s="6"/>
      <c r="AF398" s="6"/>
      <c r="AG398" s="6"/>
      <c r="AH398" s="6"/>
    </row>
    <row r="399" spans="1:34" x14ac:dyDescent="0.35">
      <c r="A399" s="20"/>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21"/>
      <c r="AC399" s="21"/>
      <c r="AD399" s="21"/>
      <c r="AE399" s="6"/>
      <c r="AF399" s="6"/>
      <c r="AG399" s="6"/>
      <c r="AH399" s="6"/>
    </row>
    <row r="400" spans="1:34" x14ac:dyDescent="0.35">
      <c r="A400" s="20"/>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21"/>
      <c r="AC400" s="21"/>
      <c r="AD400" s="21"/>
      <c r="AE400" s="6"/>
      <c r="AF400" s="6"/>
      <c r="AG400" s="6"/>
      <c r="AH400" s="6"/>
    </row>
    <row r="401" spans="1:34" x14ac:dyDescent="0.35">
      <c r="A401" s="20"/>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21"/>
      <c r="AC401" s="21"/>
      <c r="AD401" s="21"/>
      <c r="AE401" s="6"/>
      <c r="AF401" s="6"/>
      <c r="AG401" s="6"/>
      <c r="AH401" s="6"/>
    </row>
    <row r="402" spans="1:34" x14ac:dyDescent="0.35">
      <c r="A402" s="20"/>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21"/>
      <c r="AC402" s="21"/>
      <c r="AD402" s="21"/>
      <c r="AE402" s="6"/>
      <c r="AF402" s="6"/>
      <c r="AG402" s="6"/>
      <c r="AH402" s="6"/>
    </row>
    <row r="403" spans="1:34" x14ac:dyDescent="0.35">
      <c r="A403" s="20"/>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21"/>
      <c r="AC403" s="21"/>
      <c r="AD403" s="21"/>
      <c r="AE403" s="6"/>
      <c r="AF403" s="6"/>
      <c r="AG403" s="6"/>
      <c r="AH403" s="6"/>
    </row>
    <row r="404" spans="1:34" x14ac:dyDescent="0.35">
      <c r="A404" s="20"/>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21"/>
      <c r="AC404" s="21"/>
      <c r="AD404" s="21"/>
      <c r="AE404" s="6"/>
      <c r="AF404" s="6"/>
      <c r="AG404" s="6"/>
      <c r="AH404" s="6"/>
    </row>
    <row r="405" spans="1:34" x14ac:dyDescent="0.35">
      <c r="A405" s="20"/>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21"/>
      <c r="AC405" s="21"/>
      <c r="AD405" s="21"/>
      <c r="AE405" s="6"/>
      <c r="AF405" s="6"/>
      <c r="AG405" s="6"/>
      <c r="AH405" s="6"/>
    </row>
    <row r="406" spans="1:34" x14ac:dyDescent="0.35">
      <c r="A406" s="20"/>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21"/>
      <c r="AC406" s="21"/>
      <c r="AD406" s="21"/>
      <c r="AE406" s="6"/>
      <c r="AF406" s="6"/>
      <c r="AG406" s="6"/>
      <c r="AH406" s="6"/>
    </row>
    <row r="407" spans="1:34" x14ac:dyDescent="0.35">
      <c r="A407" s="20"/>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21"/>
      <c r="AC407" s="21"/>
      <c r="AD407" s="21"/>
      <c r="AE407" s="6"/>
      <c r="AF407" s="6"/>
      <c r="AG407" s="6"/>
      <c r="AH407" s="6"/>
    </row>
    <row r="408" spans="1:34" x14ac:dyDescent="0.35">
      <c r="A408" s="20"/>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21"/>
      <c r="AC408" s="21"/>
      <c r="AD408" s="21"/>
      <c r="AE408" s="6"/>
      <c r="AF408" s="6"/>
      <c r="AG408" s="6"/>
      <c r="AH408" s="6"/>
    </row>
    <row r="409" spans="1:34" x14ac:dyDescent="0.35">
      <c r="A409" s="20"/>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21"/>
      <c r="AC409" s="21"/>
      <c r="AD409" s="21"/>
      <c r="AE409" s="6"/>
      <c r="AF409" s="6"/>
      <c r="AG409" s="6"/>
      <c r="AH409" s="6"/>
    </row>
    <row r="410" spans="1:34" x14ac:dyDescent="0.35">
      <c r="A410" s="20"/>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21"/>
      <c r="AC410" s="21"/>
      <c r="AD410" s="21"/>
      <c r="AE410" s="6"/>
      <c r="AF410" s="6"/>
      <c r="AG410" s="6"/>
      <c r="AH410" s="6"/>
    </row>
    <row r="411" spans="1:34" x14ac:dyDescent="0.35">
      <c r="A411" s="20"/>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21"/>
      <c r="AC411" s="21"/>
      <c r="AD411" s="21"/>
      <c r="AE411" s="6"/>
      <c r="AF411" s="6"/>
      <c r="AG411" s="6"/>
      <c r="AH411" s="6"/>
    </row>
    <row r="412" spans="1:34" x14ac:dyDescent="0.35">
      <c r="A412" s="20"/>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21"/>
      <c r="AC412" s="21"/>
      <c r="AD412" s="21"/>
      <c r="AE412" s="6"/>
      <c r="AF412" s="6"/>
      <c r="AG412" s="6"/>
      <c r="AH412" s="6"/>
    </row>
    <row r="413" spans="1:34" x14ac:dyDescent="0.35">
      <c r="A413" s="20"/>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21"/>
      <c r="AC413" s="21"/>
      <c r="AD413" s="21"/>
      <c r="AE413" s="6"/>
      <c r="AF413" s="6"/>
      <c r="AG413" s="6"/>
      <c r="AH413" s="6"/>
    </row>
    <row r="414" spans="1:34" x14ac:dyDescent="0.35">
      <c r="A414" s="20"/>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21"/>
      <c r="AC414" s="21"/>
      <c r="AD414" s="21"/>
      <c r="AE414" s="6"/>
      <c r="AF414" s="6"/>
      <c r="AG414" s="6"/>
      <c r="AH414" s="6"/>
    </row>
    <row r="415" spans="1:34" x14ac:dyDescent="0.35">
      <c r="A415" s="20"/>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21"/>
      <c r="AC415" s="21"/>
      <c r="AD415" s="21"/>
      <c r="AE415" s="6"/>
      <c r="AF415" s="6"/>
      <c r="AG415" s="6"/>
      <c r="AH415" s="6"/>
    </row>
    <row r="416" spans="1:34" x14ac:dyDescent="0.35">
      <c r="A416" s="20"/>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21"/>
      <c r="AC416" s="21"/>
      <c r="AD416" s="21"/>
      <c r="AE416" s="6"/>
      <c r="AF416" s="6"/>
      <c r="AG416" s="6"/>
      <c r="AH416" s="6"/>
    </row>
    <row r="417" spans="1:34" x14ac:dyDescent="0.35">
      <c r="A417" s="20"/>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21"/>
      <c r="AC417" s="21"/>
      <c r="AD417" s="21"/>
      <c r="AE417" s="6"/>
      <c r="AF417" s="6"/>
      <c r="AG417" s="6"/>
      <c r="AH417" s="6"/>
    </row>
    <row r="418" spans="1:34" x14ac:dyDescent="0.35">
      <c r="A418" s="20"/>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21"/>
      <c r="AC418" s="21"/>
      <c r="AD418" s="21"/>
      <c r="AE418" s="6"/>
      <c r="AF418" s="6"/>
      <c r="AG418" s="6"/>
      <c r="AH418" s="6"/>
    </row>
    <row r="419" spans="1:34" x14ac:dyDescent="0.35">
      <c r="A419" s="20"/>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21"/>
      <c r="AC419" s="21"/>
      <c r="AD419" s="21"/>
      <c r="AE419" s="6"/>
      <c r="AF419" s="6"/>
      <c r="AG419" s="6"/>
      <c r="AH419" s="6"/>
    </row>
    <row r="420" spans="1:34" x14ac:dyDescent="0.35">
      <c r="A420" s="20"/>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21"/>
      <c r="AC420" s="21"/>
      <c r="AD420" s="21"/>
      <c r="AE420" s="6"/>
      <c r="AF420" s="6"/>
      <c r="AG420" s="6"/>
      <c r="AH420" s="6"/>
    </row>
    <row r="421" spans="1:34" x14ac:dyDescent="0.35">
      <c r="A421" s="20"/>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21"/>
      <c r="AC421" s="21"/>
      <c r="AD421" s="21"/>
      <c r="AE421" s="6"/>
      <c r="AF421" s="6"/>
      <c r="AG421" s="6"/>
      <c r="AH421" s="6"/>
    </row>
    <row r="422" spans="1:34" x14ac:dyDescent="0.35">
      <c r="A422" s="20"/>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21"/>
      <c r="AC422" s="21"/>
      <c r="AD422" s="21"/>
      <c r="AE422" s="6"/>
      <c r="AF422" s="6"/>
      <c r="AG422" s="6"/>
      <c r="AH422" s="6"/>
    </row>
    <row r="423" spans="1:34" x14ac:dyDescent="0.35">
      <c r="A423" s="20"/>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21"/>
      <c r="AC423" s="21"/>
      <c r="AD423" s="21"/>
      <c r="AE423" s="6"/>
      <c r="AF423" s="6"/>
      <c r="AG423" s="6"/>
      <c r="AH423" s="6"/>
    </row>
    <row r="424" spans="1:34" x14ac:dyDescent="0.35">
      <c r="A424" s="20"/>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21"/>
      <c r="AC424" s="21"/>
      <c r="AD424" s="21"/>
      <c r="AE424" s="6"/>
      <c r="AF424" s="6"/>
      <c r="AG424" s="6"/>
      <c r="AH424" s="6"/>
    </row>
    <row r="425" spans="1:34" x14ac:dyDescent="0.35">
      <c r="A425" s="20"/>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21"/>
      <c r="AC425" s="21"/>
      <c r="AD425" s="21"/>
      <c r="AE425" s="6"/>
      <c r="AF425" s="6"/>
      <c r="AG425" s="6"/>
      <c r="AH425" s="6"/>
    </row>
    <row r="426" spans="1:34" x14ac:dyDescent="0.35">
      <c r="A426" s="20"/>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21"/>
      <c r="AC426" s="21"/>
      <c r="AD426" s="21"/>
      <c r="AE426" s="6"/>
      <c r="AF426" s="6"/>
      <c r="AG426" s="6"/>
      <c r="AH426" s="6"/>
    </row>
    <row r="427" spans="1:34" x14ac:dyDescent="0.35">
      <c r="A427" s="20"/>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21"/>
      <c r="AC427" s="21"/>
      <c r="AD427" s="21"/>
      <c r="AE427" s="6"/>
      <c r="AF427" s="6"/>
      <c r="AG427" s="6"/>
      <c r="AH427" s="6"/>
    </row>
    <row r="428" spans="1:34" x14ac:dyDescent="0.35">
      <c r="A428" s="20"/>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21"/>
      <c r="AC428" s="21"/>
      <c r="AD428" s="21"/>
      <c r="AE428" s="6"/>
      <c r="AF428" s="6"/>
      <c r="AG428" s="6"/>
      <c r="AH428" s="6"/>
    </row>
    <row r="429" spans="1:34" x14ac:dyDescent="0.35">
      <c r="A429" s="20"/>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21"/>
      <c r="AC429" s="21"/>
      <c r="AD429" s="21"/>
      <c r="AE429" s="6"/>
      <c r="AF429" s="6"/>
      <c r="AG429" s="6"/>
      <c r="AH429" s="6"/>
    </row>
    <row r="430" spans="1:34" x14ac:dyDescent="0.35">
      <c r="A430" s="20"/>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21"/>
      <c r="AC430" s="21"/>
      <c r="AD430" s="21"/>
      <c r="AE430" s="6"/>
      <c r="AF430" s="6"/>
      <c r="AG430" s="6"/>
      <c r="AH430" s="6"/>
    </row>
    <row r="431" spans="1:34" x14ac:dyDescent="0.35">
      <c r="A431" s="20"/>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21"/>
      <c r="AC431" s="21"/>
      <c r="AD431" s="21"/>
      <c r="AE431" s="6"/>
      <c r="AF431" s="6"/>
      <c r="AG431" s="6"/>
      <c r="AH431" s="6"/>
    </row>
    <row r="432" spans="1:34" x14ac:dyDescent="0.35">
      <c r="A432" s="20"/>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21"/>
      <c r="AC432" s="21"/>
      <c r="AD432" s="21"/>
      <c r="AE432" s="6"/>
      <c r="AF432" s="6"/>
      <c r="AG432" s="6"/>
      <c r="AH432" s="6"/>
    </row>
    <row r="433" spans="1:34" x14ac:dyDescent="0.35">
      <c r="A433" s="20"/>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21"/>
      <c r="AC433" s="21"/>
      <c r="AD433" s="21"/>
      <c r="AE433" s="6"/>
      <c r="AF433" s="6"/>
      <c r="AG433" s="6"/>
      <c r="AH433" s="6"/>
    </row>
    <row r="434" spans="1:34" x14ac:dyDescent="0.35">
      <c r="A434" s="20"/>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21"/>
      <c r="AC434" s="21"/>
      <c r="AD434" s="21"/>
      <c r="AE434" s="6"/>
      <c r="AF434" s="6"/>
      <c r="AG434" s="6"/>
      <c r="AH434" s="6"/>
    </row>
    <row r="435" spans="1:34" x14ac:dyDescent="0.35">
      <c r="A435" s="20"/>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21"/>
      <c r="AC435" s="21"/>
      <c r="AD435" s="21"/>
      <c r="AE435" s="6"/>
      <c r="AF435" s="6"/>
      <c r="AG435" s="6"/>
      <c r="AH435" s="6"/>
    </row>
    <row r="436" spans="1:34" x14ac:dyDescent="0.35">
      <c r="A436" s="20"/>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21"/>
      <c r="AC436" s="21"/>
      <c r="AD436" s="21"/>
      <c r="AE436" s="6"/>
      <c r="AF436" s="6"/>
      <c r="AG436" s="6"/>
      <c r="AH436" s="6"/>
    </row>
    <row r="437" spans="1:34" x14ac:dyDescent="0.35">
      <c r="A437" s="20"/>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21"/>
      <c r="AC437" s="21"/>
      <c r="AD437" s="21"/>
      <c r="AE437" s="6"/>
      <c r="AF437" s="6"/>
      <c r="AG437" s="6"/>
      <c r="AH437" s="6"/>
    </row>
    <row r="438" spans="1:34" x14ac:dyDescent="0.35">
      <c r="A438" s="20"/>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21"/>
      <c r="AC438" s="21"/>
      <c r="AD438" s="21"/>
      <c r="AE438" s="6"/>
      <c r="AF438" s="6"/>
      <c r="AG438" s="6"/>
      <c r="AH438" s="6"/>
    </row>
    <row r="439" spans="1:34" x14ac:dyDescent="0.35">
      <c r="A439" s="20"/>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21"/>
      <c r="AC439" s="21"/>
      <c r="AD439" s="21"/>
      <c r="AE439" s="6"/>
      <c r="AF439" s="6"/>
      <c r="AG439" s="6"/>
      <c r="AH439" s="6"/>
    </row>
    <row r="440" spans="1:34" x14ac:dyDescent="0.35">
      <c r="A440" s="20"/>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21"/>
      <c r="AC440" s="21"/>
      <c r="AD440" s="21"/>
      <c r="AE440" s="6"/>
      <c r="AF440" s="6"/>
      <c r="AG440" s="6"/>
      <c r="AH440" s="6"/>
    </row>
    <row r="441" spans="1:34" x14ac:dyDescent="0.35">
      <c r="A441" s="20"/>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21"/>
      <c r="AC441" s="21"/>
      <c r="AD441" s="21"/>
      <c r="AE441" s="6"/>
      <c r="AF441" s="6"/>
      <c r="AG441" s="6"/>
      <c r="AH441" s="6"/>
    </row>
    <row r="442" spans="1:34" x14ac:dyDescent="0.35">
      <c r="A442" s="20"/>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21"/>
      <c r="AC442" s="21"/>
      <c r="AD442" s="21"/>
      <c r="AE442" s="6"/>
      <c r="AF442" s="6"/>
      <c r="AG442" s="6"/>
      <c r="AH442" s="6"/>
    </row>
    <row r="443" spans="1:34" x14ac:dyDescent="0.35">
      <c r="A443" s="20"/>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21"/>
      <c r="AC443" s="21"/>
      <c r="AD443" s="21"/>
      <c r="AE443" s="6"/>
      <c r="AF443" s="6"/>
      <c r="AG443" s="6"/>
      <c r="AH443" s="6"/>
    </row>
    <row r="444" spans="1:34" x14ac:dyDescent="0.35">
      <c r="A444" s="20"/>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21"/>
      <c r="AC444" s="21"/>
      <c r="AD444" s="21"/>
      <c r="AE444" s="6"/>
      <c r="AF444" s="6"/>
      <c r="AG444" s="6"/>
      <c r="AH444" s="6"/>
    </row>
    <row r="445" spans="1:34" x14ac:dyDescent="0.35">
      <c r="A445" s="20"/>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21"/>
      <c r="AC445" s="21"/>
      <c r="AD445" s="21"/>
      <c r="AE445" s="6"/>
      <c r="AF445" s="6"/>
      <c r="AG445" s="6"/>
      <c r="AH445" s="6"/>
    </row>
    <row r="446" spans="1:34" x14ac:dyDescent="0.35">
      <c r="A446" s="20"/>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21"/>
      <c r="AC446" s="21"/>
      <c r="AD446" s="21"/>
      <c r="AE446" s="6"/>
      <c r="AF446" s="6"/>
      <c r="AG446" s="6"/>
      <c r="AH446" s="6"/>
    </row>
    <row r="447" spans="1:34" x14ac:dyDescent="0.35">
      <c r="A447" s="20"/>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21"/>
      <c r="AC447" s="21"/>
      <c r="AD447" s="21"/>
      <c r="AE447" s="6"/>
      <c r="AF447" s="6"/>
      <c r="AG447" s="6"/>
      <c r="AH447" s="6"/>
    </row>
    <row r="448" spans="1:34" x14ac:dyDescent="0.35">
      <c r="A448" s="20"/>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21"/>
      <c r="AC448" s="21"/>
      <c r="AD448" s="21"/>
      <c r="AE448" s="6"/>
      <c r="AF448" s="6"/>
      <c r="AG448" s="6"/>
      <c r="AH448" s="6"/>
    </row>
    <row r="449" spans="1:34" x14ac:dyDescent="0.35">
      <c r="A449" s="20"/>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21"/>
      <c r="AC449" s="21"/>
      <c r="AD449" s="21"/>
      <c r="AE449" s="6"/>
      <c r="AF449" s="6"/>
      <c r="AG449" s="6"/>
      <c r="AH449" s="6"/>
    </row>
    <row r="450" spans="1:34" x14ac:dyDescent="0.35">
      <c r="A450" s="20"/>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21"/>
      <c r="AC450" s="21"/>
      <c r="AD450" s="21"/>
      <c r="AE450" s="6"/>
      <c r="AF450" s="6"/>
      <c r="AG450" s="6"/>
      <c r="AH450" s="6"/>
    </row>
    <row r="451" spans="1:34" x14ac:dyDescent="0.35">
      <c r="A451" s="20"/>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21"/>
      <c r="AC451" s="21"/>
      <c r="AD451" s="21"/>
      <c r="AE451" s="6"/>
      <c r="AF451" s="6"/>
      <c r="AG451" s="6"/>
      <c r="AH451" s="6"/>
    </row>
    <row r="452" spans="1:34" x14ac:dyDescent="0.35">
      <c r="A452" s="20"/>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21"/>
      <c r="AC452" s="21"/>
      <c r="AD452" s="21"/>
      <c r="AE452" s="6"/>
      <c r="AF452" s="6"/>
      <c r="AG452" s="6"/>
      <c r="AH452" s="6"/>
    </row>
    <row r="453" spans="1:34" x14ac:dyDescent="0.35">
      <c r="A453" s="20"/>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21"/>
      <c r="AC453" s="21"/>
      <c r="AD453" s="21"/>
      <c r="AE453" s="6"/>
      <c r="AF453" s="6"/>
      <c r="AG453" s="6"/>
      <c r="AH453" s="6"/>
    </row>
    <row r="454" spans="1:34" x14ac:dyDescent="0.35">
      <c r="A454" s="20"/>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21"/>
      <c r="AC454" s="21"/>
      <c r="AD454" s="21"/>
      <c r="AE454" s="6"/>
      <c r="AF454" s="6"/>
      <c r="AG454" s="6"/>
      <c r="AH454" s="6"/>
    </row>
    <row r="455" spans="1:34" x14ac:dyDescent="0.35">
      <c r="A455" s="20"/>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21"/>
      <c r="AC455" s="21"/>
      <c r="AD455" s="21"/>
      <c r="AE455" s="6"/>
      <c r="AF455" s="6"/>
      <c r="AG455" s="6"/>
      <c r="AH455" s="6"/>
    </row>
    <row r="456" spans="1:34" x14ac:dyDescent="0.35">
      <c r="A456" s="20"/>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21"/>
      <c r="AC456" s="21"/>
      <c r="AD456" s="21"/>
      <c r="AE456" s="6"/>
      <c r="AF456" s="6"/>
      <c r="AG456" s="6"/>
      <c r="AH456" s="6"/>
    </row>
    <row r="457" spans="1:34" x14ac:dyDescent="0.35">
      <c r="A457" s="20"/>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21"/>
      <c r="AC457" s="21"/>
      <c r="AD457" s="21"/>
      <c r="AE457" s="6"/>
      <c r="AF457" s="6"/>
      <c r="AG457" s="6"/>
      <c r="AH457" s="6"/>
    </row>
    <row r="458" spans="1:34" x14ac:dyDescent="0.35">
      <c r="A458" s="20"/>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21"/>
      <c r="AC458" s="21"/>
      <c r="AD458" s="21"/>
      <c r="AE458" s="6"/>
      <c r="AF458" s="6"/>
      <c r="AG458" s="6"/>
      <c r="AH458" s="6"/>
    </row>
    <row r="459" spans="1:34" x14ac:dyDescent="0.35">
      <c r="A459" s="20"/>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21"/>
      <c r="AC459" s="21"/>
      <c r="AD459" s="21"/>
      <c r="AE459" s="6"/>
      <c r="AF459" s="6"/>
      <c r="AG459" s="6"/>
      <c r="AH459" s="6"/>
    </row>
    <row r="460" spans="1:34" x14ac:dyDescent="0.35">
      <c r="A460" s="20"/>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21"/>
      <c r="AC460" s="21"/>
      <c r="AD460" s="21"/>
      <c r="AE460" s="6"/>
      <c r="AF460" s="6"/>
      <c r="AG460" s="6"/>
      <c r="AH460" s="6"/>
    </row>
    <row r="461" spans="1:34" x14ac:dyDescent="0.35">
      <c r="A461" s="20"/>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21"/>
      <c r="AC461" s="21"/>
      <c r="AD461" s="21"/>
      <c r="AE461" s="6"/>
      <c r="AF461" s="6"/>
      <c r="AG461" s="6"/>
      <c r="AH461" s="6"/>
    </row>
    <row r="462" spans="1:34" x14ac:dyDescent="0.35">
      <c r="A462" s="20"/>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21"/>
      <c r="AC462" s="21"/>
      <c r="AD462" s="21"/>
      <c r="AE462" s="6"/>
      <c r="AF462" s="6"/>
      <c r="AG462" s="6"/>
      <c r="AH462" s="6"/>
    </row>
    <row r="463" spans="1:34" x14ac:dyDescent="0.35">
      <c r="A463" s="20"/>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21"/>
      <c r="AC463" s="21"/>
      <c r="AD463" s="21"/>
      <c r="AE463" s="6"/>
      <c r="AF463" s="6"/>
      <c r="AG463" s="6"/>
      <c r="AH463" s="6"/>
    </row>
    <row r="464" spans="1:34" x14ac:dyDescent="0.35">
      <c r="A464" s="20"/>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21"/>
      <c r="AC464" s="21"/>
      <c r="AD464" s="21"/>
      <c r="AE464" s="6"/>
      <c r="AF464" s="6"/>
      <c r="AG464" s="6"/>
      <c r="AH464" s="6"/>
    </row>
    <row r="465" spans="1:34" x14ac:dyDescent="0.35">
      <c r="A465" s="20"/>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21"/>
      <c r="AC465" s="21"/>
      <c r="AD465" s="21"/>
      <c r="AE465" s="6"/>
      <c r="AF465" s="6"/>
      <c r="AG465" s="6"/>
      <c r="AH465" s="6"/>
    </row>
    <row r="466" spans="1:34" x14ac:dyDescent="0.35">
      <c r="A466" s="20"/>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21"/>
      <c r="AC466" s="21"/>
      <c r="AD466" s="21"/>
      <c r="AE466" s="6"/>
      <c r="AF466" s="6"/>
      <c r="AG466" s="6"/>
      <c r="AH466" s="6"/>
    </row>
    <row r="467" spans="1:34" x14ac:dyDescent="0.35">
      <c r="A467" s="20"/>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21"/>
      <c r="AC467" s="21"/>
      <c r="AD467" s="21"/>
      <c r="AE467" s="6"/>
      <c r="AF467" s="6"/>
      <c r="AG467" s="6"/>
      <c r="AH467" s="6"/>
    </row>
    <row r="468" spans="1:34" x14ac:dyDescent="0.35">
      <c r="A468" s="20"/>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21"/>
      <c r="AC468" s="21"/>
      <c r="AD468" s="21"/>
      <c r="AE468" s="6"/>
      <c r="AF468" s="6"/>
      <c r="AG468" s="6"/>
      <c r="AH468" s="6"/>
    </row>
    <row r="469" spans="1:34" x14ac:dyDescent="0.35">
      <c r="A469" s="20"/>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21"/>
      <c r="AC469" s="21"/>
      <c r="AD469" s="21"/>
      <c r="AE469" s="6"/>
      <c r="AF469" s="6"/>
      <c r="AG469" s="6"/>
      <c r="AH469" s="6"/>
    </row>
    <row r="470" spans="1:34" x14ac:dyDescent="0.35">
      <c r="A470" s="20"/>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21"/>
      <c r="AC470" s="21"/>
      <c r="AD470" s="21"/>
      <c r="AE470" s="6"/>
      <c r="AF470" s="6"/>
      <c r="AG470" s="6"/>
      <c r="AH470" s="6"/>
    </row>
    <row r="471" spans="1:34" x14ac:dyDescent="0.35">
      <c r="A471" s="20"/>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21"/>
      <c r="AC471" s="21"/>
      <c r="AD471" s="21"/>
      <c r="AE471" s="6"/>
      <c r="AF471" s="6"/>
      <c r="AG471" s="6"/>
      <c r="AH471" s="6"/>
    </row>
    <row r="472" spans="1:34" x14ac:dyDescent="0.35">
      <c r="A472" s="20"/>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21"/>
      <c r="AC472" s="21"/>
      <c r="AD472" s="21"/>
      <c r="AE472" s="6"/>
      <c r="AF472" s="6"/>
      <c r="AG472" s="6"/>
      <c r="AH472" s="6"/>
    </row>
    <row r="473" spans="1:34" x14ac:dyDescent="0.35">
      <c r="A473" s="20"/>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21"/>
      <c r="AC473" s="21"/>
      <c r="AD473" s="21"/>
      <c r="AE473" s="6"/>
      <c r="AF473" s="6"/>
      <c r="AG473" s="6"/>
      <c r="AH473" s="6"/>
    </row>
    <row r="474" spans="1:34" x14ac:dyDescent="0.35">
      <c r="A474" s="20"/>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21"/>
      <c r="AC474" s="21"/>
      <c r="AD474" s="21"/>
      <c r="AE474" s="6"/>
      <c r="AF474" s="6"/>
      <c r="AG474" s="6"/>
      <c r="AH474" s="6"/>
    </row>
    <row r="475" spans="1:34" x14ac:dyDescent="0.35">
      <c r="A475" s="20"/>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21"/>
      <c r="AC475" s="21"/>
      <c r="AD475" s="21"/>
      <c r="AE475" s="6"/>
      <c r="AF475" s="6"/>
      <c r="AG475" s="6"/>
      <c r="AH475" s="6"/>
    </row>
    <row r="476" spans="1:34" x14ac:dyDescent="0.35">
      <c r="A476" s="20"/>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21"/>
      <c r="AC476" s="21"/>
      <c r="AD476" s="21"/>
      <c r="AE476" s="6"/>
      <c r="AF476" s="6"/>
      <c r="AG476" s="6"/>
      <c r="AH476" s="6"/>
    </row>
    <row r="477" spans="1:34" x14ac:dyDescent="0.35">
      <c r="A477" s="20"/>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21"/>
      <c r="AC477" s="21"/>
      <c r="AD477" s="21"/>
      <c r="AE477" s="6"/>
      <c r="AF477" s="6"/>
      <c r="AG477" s="6"/>
      <c r="AH477" s="6"/>
    </row>
    <row r="478" spans="1:34" x14ac:dyDescent="0.35">
      <c r="A478" s="20"/>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21"/>
      <c r="AC478" s="21"/>
      <c r="AD478" s="21"/>
      <c r="AE478" s="6"/>
      <c r="AF478" s="6"/>
      <c r="AG478" s="6"/>
      <c r="AH478" s="6"/>
    </row>
    <row r="479" spans="1:34" x14ac:dyDescent="0.35">
      <c r="A479" s="20"/>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21"/>
      <c r="AC479" s="21"/>
      <c r="AD479" s="21"/>
      <c r="AE479" s="6"/>
      <c r="AF479" s="6"/>
      <c r="AG479" s="6"/>
      <c r="AH479" s="6"/>
    </row>
    <row r="480" spans="1:34" x14ac:dyDescent="0.35">
      <c r="A480" s="20"/>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21"/>
      <c r="AC480" s="21"/>
      <c r="AD480" s="21"/>
      <c r="AE480" s="6"/>
      <c r="AF480" s="6"/>
      <c r="AG480" s="6"/>
      <c r="AH480" s="6"/>
    </row>
    <row r="481" spans="1:34" x14ac:dyDescent="0.35">
      <c r="A481" s="20"/>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21"/>
      <c r="AC481" s="21"/>
      <c r="AD481" s="21"/>
      <c r="AE481" s="6"/>
      <c r="AF481" s="6"/>
      <c r="AG481" s="6"/>
      <c r="AH481" s="6"/>
    </row>
    <row r="482" spans="1:34" x14ac:dyDescent="0.35">
      <c r="A482" s="20"/>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21"/>
      <c r="AC482" s="21"/>
      <c r="AD482" s="21"/>
      <c r="AE482" s="6"/>
      <c r="AF482" s="6"/>
      <c r="AG482" s="6"/>
      <c r="AH482" s="6"/>
    </row>
    <row r="483" spans="1:34" x14ac:dyDescent="0.35">
      <c r="A483" s="20"/>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21"/>
      <c r="AC483" s="21"/>
      <c r="AD483" s="21"/>
      <c r="AE483" s="6"/>
      <c r="AF483" s="6"/>
      <c r="AG483" s="6"/>
      <c r="AH483" s="6"/>
    </row>
    <row r="484" spans="1:34" x14ac:dyDescent="0.35">
      <c r="A484" s="20"/>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21"/>
      <c r="AC484" s="21"/>
      <c r="AD484" s="21"/>
      <c r="AE484" s="6"/>
      <c r="AF484" s="6"/>
      <c r="AG484" s="6"/>
      <c r="AH484" s="6"/>
    </row>
    <row r="485" spans="1:34" x14ac:dyDescent="0.35">
      <c r="A485" s="20"/>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21"/>
      <c r="AC485" s="21"/>
      <c r="AD485" s="21"/>
      <c r="AE485" s="6"/>
      <c r="AF485" s="6"/>
      <c r="AG485" s="6"/>
      <c r="AH485" s="6"/>
    </row>
    <row r="486" spans="1:34" x14ac:dyDescent="0.35">
      <c r="A486" s="20"/>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21"/>
      <c r="AC486" s="21"/>
      <c r="AD486" s="21"/>
      <c r="AE486" s="6"/>
      <c r="AF486" s="6"/>
      <c r="AG486" s="6"/>
      <c r="AH486" s="6"/>
    </row>
    <row r="487" spans="1:34" x14ac:dyDescent="0.35">
      <c r="A487" s="20"/>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21"/>
      <c r="AC487" s="21"/>
      <c r="AD487" s="21"/>
      <c r="AE487" s="6"/>
      <c r="AF487" s="6"/>
      <c r="AG487" s="6"/>
      <c r="AH487" s="6"/>
    </row>
    <row r="488" spans="1:34" x14ac:dyDescent="0.35">
      <c r="A488" s="20"/>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21"/>
      <c r="AC488" s="21"/>
      <c r="AD488" s="21"/>
      <c r="AE488" s="6"/>
      <c r="AF488" s="6"/>
      <c r="AG488" s="6"/>
      <c r="AH488" s="6"/>
    </row>
    <row r="489" spans="1:34" x14ac:dyDescent="0.35">
      <c r="A489" s="20"/>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21"/>
      <c r="AC489" s="21"/>
      <c r="AD489" s="21"/>
      <c r="AE489" s="6"/>
      <c r="AF489" s="6"/>
      <c r="AG489" s="6"/>
      <c r="AH489" s="6"/>
    </row>
    <row r="490" spans="1:34" x14ac:dyDescent="0.35">
      <c r="A490" s="20"/>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21"/>
      <c r="AC490" s="21"/>
      <c r="AD490" s="21"/>
      <c r="AE490" s="6"/>
      <c r="AF490" s="6"/>
      <c r="AG490" s="6"/>
      <c r="AH490" s="6"/>
    </row>
    <row r="491" spans="1:34" x14ac:dyDescent="0.35">
      <c r="A491" s="20"/>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21"/>
      <c r="AC491" s="21"/>
      <c r="AD491" s="21"/>
      <c r="AE491" s="6"/>
      <c r="AF491" s="6"/>
      <c r="AG491" s="6"/>
      <c r="AH491" s="6"/>
    </row>
    <row r="492" spans="1:34" x14ac:dyDescent="0.35">
      <c r="A492" s="20"/>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21"/>
      <c r="AC492" s="21"/>
      <c r="AD492" s="21"/>
      <c r="AE492" s="6"/>
      <c r="AF492" s="6"/>
      <c r="AG492" s="6"/>
      <c r="AH492" s="6"/>
    </row>
    <row r="493" spans="1:34" x14ac:dyDescent="0.35">
      <c r="A493" s="20"/>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21"/>
      <c r="AC493" s="21"/>
      <c r="AD493" s="21"/>
      <c r="AE493" s="6"/>
      <c r="AF493" s="6"/>
      <c r="AG493" s="6"/>
      <c r="AH493" s="6"/>
    </row>
    <row r="494" spans="1:34" x14ac:dyDescent="0.35">
      <c r="A494" s="20"/>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21"/>
      <c r="AC494" s="21"/>
      <c r="AD494" s="21"/>
      <c r="AE494" s="6"/>
      <c r="AF494" s="6"/>
      <c r="AG494" s="6"/>
      <c r="AH494" s="6"/>
    </row>
    <row r="495" spans="1:34" x14ac:dyDescent="0.35">
      <c r="A495" s="20"/>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21"/>
      <c r="AC495" s="21"/>
      <c r="AD495" s="21"/>
      <c r="AE495" s="6"/>
      <c r="AF495" s="6"/>
      <c r="AG495" s="6"/>
      <c r="AH495" s="6"/>
    </row>
    <row r="496" spans="1:34" x14ac:dyDescent="0.35">
      <c r="A496" s="20"/>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21"/>
      <c r="AC496" s="21"/>
      <c r="AD496" s="21"/>
      <c r="AE496" s="6"/>
      <c r="AF496" s="6"/>
      <c r="AG496" s="6"/>
      <c r="AH496" s="6"/>
    </row>
    <row r="497" spans="1:34" x14ac:dyDescent="0.35">
      <c r="A497" s="20"/>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21"/>
      <c r="AC497" s="21"/>
      <c r="AD497" s="21"/>
      <c r="AE497" s="6"/>
      <c r="AF497" s="6"/>
      <c r="AG497" s="6"/>
      <c r="AH497" s="6"/>
    </row>
    <row r="498" spans="1:34" x14ac:dyDescent="0.35">
      <c r="A498" s="20"/>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21"/>
      <c r="AC498" s="21"/>
      <c r="AD498" s="21"/>
      <c r="AE498" s="6"/>
      <c r="AF498" s="6"/>
      <c r="AG498" s="6"/>
      <c r="AH498" s="6"/>
    </row>
    <row r="499" spans="1:34" x14ac:dyDescent="0.35">
      <c r="A499" s="20"/>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21"/>
      <c r="AC499" s="21"/>
      <c r="AD499" s="21"/>
      <c r="AE499" s="6"/>
      <c r="AF499" s="6"/>
      <c r="AG499" s="6"/>
      <c r="AH499" s="6"/>
    </row>
    <row r="500" spans="1:34" x14ac:dyDescent="0.35">
      <c r="A500" s="20"/>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21"/>
      <c r="AC500" s="21"/>
      <c r="AD500" s="21"/>
      <c r="AE500" s="6"/>
      <c r="AF500" s="6"/>
      <c r="AG500" s="6"/>
      <c r="AH500" s="6"/>
    </row>
    <row r="501" spans="1:34" x14ac:dyDescent="0.35">
      <c r="A501" s="20"/>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21"/>
      <c r="AC501" s="21"/>
      <c r="AD501" s="21"/>
      <c r="AE501" s="6"/>
      <c r="AF501" s="6"/>
      <c r="AG501" s="6"/>
      <c r="AH501" s="6"/>
    </row>
    <row r="502" spans="1:34" x14ac:dyDescent="0.35">
      <c r="A502" s="20"/>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21"/>
      <c r="AC502" s="21"/>
      <c r="AD502" s="21"/>
      <c r="AE502" s="6"/>
      <c r="AF502" s="6"/>
      <c r="AG502" s="6"/>
      <c r="AH502" s="6"/>
    </row>
    <row r="503" spans="1:34" x14ac:dyDescent="0.35">
      <c r="A503" s="20"/>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21"/>
      <c r="AC503" s="21"/>
      <c r="AD503" s="21"/>
      <c r="AE503" s="6"/>
      <c r="AF503" s="6"/>
      <c r="AG503" s="6"/>
      <c r="AH503" s="6"/>
    </row>
    <row r="504" spans="1:34" x14ac:dyDescent="0.35">
      <c r="A504" s="20"/>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21"/>
      <c r="AC504" s="21"/>
      <c r="AD504" s="21"/>
      <c r="AE504" s="6"/>
      <c r="AF504" s="6"/>
      <c r="AG504" s="6"/>
      <c r="AH504" s="6"/>
    </row>
    <row r="505" spans="1:34" x14ac:dyDescent="0.35">
      <c r="A505" s="20"/>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21"/>
      <c r="AC505" s="21"/>
      <c r="AD505" s="21"/>
      <c r="AE505" s="6"/>
      <c r="AF505" s="6"/>
      <c r="AG505" s="6"/>
      <c r="AH505" s="6"/>
    </row>
    <row r="506" spans="1:34" x14ac:dyDescent="0.35">
      <c r="A506" s="20"/>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21"/>
      <c r="AC506" s="21"/>
      <c r="AD506" s="21"/>
      <c r="AE506" s="6"/>
      <c r="AF506" s="6"/>
      <c r="AG506" s="6"/>
      <c r="AH506" s="6"/>
    </row>
    <row r="507" spans="1:34" x14ac:dyDescent="0.35">
      <c r="A507" s="20"/>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21"/>
      <c r="AC507" s="21"/>
      <c r="AD507" s="21"/>
      <c r="AE507" s="6"/>
      <c r="AF507" s="6"/>
      <c r="AG507" s="6"/>
      <c r="AH507" s="6"/>
    </row>
    <row r="508" spans="1:34" x14ac:dyDescent="0.35">
      <c r="A508" s="20"/>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21"/>
      <c r="AC508" s="21"/>
      <c r="AD508" s="21"/>
      <c r="AE508" s="6"/>
      <c r="AF508" s="6"/>
      <c r="AG508" s="6"/>
      <c r="AH508" s="6"/>
    </row>
    <row r="509" spans="1:34" x14ac:dyDescent="0.35">
      <c r="A509" s="20"/>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21"/>
      <c r="AC509" s="21"/>
      <c r="AD509" s="21"/>
      <c r="AE509" s="6"/>
      <c r="AF509" s="6"/>
      <c r="AG509" s="6"/>
      <c r="AH509" s="6"/>
    </row>
    <row r="510" spans="1:34" x14ac:dyDescent="0.35">
      <c r="A510" s="20"/>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21"/>
      <c r="AC510" s="21"/>
      <c r="AD510" s="21"/>
      <c r="AE510" s="6"/>
      <c r="AF510" s="6"/>
      <c r="AG510" s="6"/>
      <c r="AH510" s="6"/>
    </row>
    <row r="511" spans="1:34" x14ac:dyDescent="0.35">
      <c r="A511" s="20"/>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21"/>
      <c r="AC511" s="21"/>
      <c r="AD511" s="21"/>
      <c r="AE511" s="6"/>
      <c r="AF511" s="6"/>
      <c r="AG511" s="6"/>
      <c r="AH511" s="6"/>
    </row>
    <row r="512" spans="1:34" x14ac:dyDescent="0.35">
      <c r="A512" s="20"/>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21"/>
      <c r="AC512" s="21"/>
      <c r="AD512" s="21"/>
      <c r="AE512" s="6"/>
      <c r="AF512" s="6"/>
      <c r="AG512" s="6"/>
      <c r="AH512" s="6"/>
    </row>
    <row r="513" spans="1:34" x14ac:dyDescent="0.35">
      <c r="A513" s="20"/>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21"/>
      <c r="AC513" s="21"/>
      <c r="AD513" s="21"/>
      <c r="AE513" s="6"/>
      <c r="AF513" s="6"/>
      <c r="AG513" s="6"/>
      <c r="AH513" s="6"/>
    </row>
    <row r="514" spans="1:34" x14ac:dyDescent="0.35">
      <c r="A514" s="20"/>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21"/>
      <c r="AC514" s="21"/>
      <c r="AD514" s="21"/>
      <c r="AE514" s="6"/>
      <c r="AF514" s="6"/>
      <c r="AG514" s="6"/>
      <c r="AH514" s="6"/>
    </row>
    <row r="515" spans="1:34" x14ac:dyDescent="0.35">
      <c r="A515" s="20"/>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21"/>
      <c r="AC515" s="21"/>
      <c r="AD515" s="21"/>
      <c r="AE515" s="6"/>
      <c r="AF515" s="6"/>
      <c r="AG515" s="6"/>
      <c r="AH515" s="6"/>
    </row>
    <row r="516" spans="1:34" x14ac:dyDescent="0.35">
      <c r="A516" s="20"/>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21"/>
      <c r="AC516" s="21"/>
      <c r="AD516" s="21"/>
      <c r="AE516" s="6"/>
      <c r="AF516" s="6"/>
      <c r="AG516" s="6"/>
      <c r="AH516" s="6"/>
    </row>
    <row r="517" spans="1:34" x14ac:dyDescent="0.35">
      <c r="A517" s="20"/>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21"/>
      <c r="AC517" s="21"/>
      <c r="AD517" s="21"/>
      <c r="AE517" s="6"/>
      <c r="AF517" s="6"/>
      <c r="AG517" s="6"/>
      <c r="AH517" s="6"/>
    </row>
    <row r="518" spans="1:34" x14ac:dyDescent="0.35">
      <c r="A518" s="20"/>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21"/>
      <c r="AC518" s="21"/>
      <c r="AD518" s="21"/>
      <c r="AE518" s="6"/>
      <c r="AF518" s="6"/>
      <c r="AG518" s="6"/>
      <c r="AH518" s="6"/>
    </row>
    <row r="519" spans="1:34" x14ac:dyDescent="0.35">
      <c r="A519" s="20"/>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21"/>
      <c r="AC519" s="21"/>
      <c r="AD519" s="21"/>
      <c r="AE519" s="6"/>
      <c r="AF519" s="6"/>
      <c r="AG519" s="6"/>
      <c r="AH519" s="6"/>
    </row>
    <row r="520" spans="1:34" x14ac:dyDescent="0.35">
      <c r="A520" s="20"/>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21"/>
      <c r="AC520" s="21"/>
      <c r="AD520" s="21"/>
      <c r="AE520" s="6"/>
      <c r="AF520" s="6"/>
      <c r="AG520" s="6"/>
      <c r="AH520" s="6"/>
    </row>
    <row r="521" spans="1:34" x14ac:dyDescent="0.35">
      <c r="A521" s="20"/>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21"/>
      <c r="AC521" s="21"/>
      <c r="AD521" s="21"/>
      <c r="AE521" s="6"/>
      <c r="AF521" s="6"/>
      <c r="AG521" s="6"/>
      <c r="AH521" s="6"/>
    </row>
    <row r="522" spans="1:34" x14ac:dyDescent="0.35">
      <c r="A522" s="20"/>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21"/>
      <c r="AC522" s="21"/>
      <c r="AD522" s="21"/>
      <c r="AE522" s="6"/>
      <c r="AF522" s="6"/>
      <c r="AG522" s="6"/>
      <c r="AH522" s="6"/>
    </row>
    <row r="523" spans="1:34" x14ac:dyDescent="0.35">
      <c r="A523" s="20"/>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21"/>
      <c r="AC523" s="21"/>
      <c r="AD523" s="21"/>
      <c r="AE523" s="6"/>
      <c r="AF523" s="6"/>
      <c r="AG523" s="6"/>
      <c r="AH523" s="6"/>
    </row>
    <row r="524" spans="1:34" x14ac:dyDescent="0.35">
      <c r="A524" s="20"/>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21"/>
      <c r="AC524" s="21"/>
      <c r="AD524" s="21"/>
      <c r="AE524" s="6"/>
      <c r="AF524" s="6"/>
      <c r="AG524" s="6"/>
      <c r="AH524" s="6"/>
    </row>
    <row r="525" spans="1:34" x14ac:dyDescent="0.35">
      <c r="A525" s="20"/>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21"/>
      <c r="AC525" s="21"/>
      <c r="AD525" s="21"/>
      <c r="AE525" s="6"/>
      <c r="AF525" s="6"/>
      <c r="AG525" s="6"/>
      <c r="AH525" s="6"/>
    </row>
    <row r="526" spans="1:34" x14ac:dyDescent="0.35">
      <c r="A526" s="20"/>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21"/>
      <c r="AC526" s="21"/>
      <c r="AD526" s="21"/>
      <c r="AE526" s="6"/>
      <c r="AF526" s="6"/>
      <c r="AG526" s="6"/>
      <c r="AH526" s="6"/>
    </row>
    <row r="527" spans="1:34" x14ac:dyDescent="0.35">
      <c r="A527" s="20"/>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21"/>
      <c r="AC527" s="21"/>
      <c r="AD527" s="21"/>
      <c r="AE527" s="6"/>
      <c r="AF527" s="6"/>
      <c r="AG527" s="6"/>
      <c r="AH527" s="6"/>
    </row>
    <row r="528" spans="1:34" x14ac:dyDescent="0.35">
      <c r="A528" s="20"/>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21"/>
      <c r="AC528" s="21"/>
      <c r="AD528" s="21"/>
      <c r="AE528" s="6"/>
      <c r="AF528" s="6"/>
      <c r="AG528" s="6"/>
      <c r="AH528" s="6"/>
    </row>
    <row r="529" spans="1:34" x14ac:dyDescent="0.35">
      <c r="A529" s="20"/>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21"/>
      <c r="AC529" s="21"/>
      <c r="AD529" s="21"/>
      <c r="AE529" s="6"/>
      <c r="AF529" s="6"/>
      <c r="AG529" s="6"/>
      <c r="AH529" s="6"/>
    </row>
    <row r="530" spans="1:34" x14ac:dyDescent="0.35">
      <c r="A530" s="20"/>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21"/>
      <c r="AC530" s="21"/>
      <c r="AD530" s="21"/>
      <c r="AE530" s="6"/>
      <c r="AF530" s="6"/>
      <c r="AG530" s="6"/>
      <c r="AH530" s="6"/>
    </row>
    <row r="531" spans="1:34" x14ac:dyDescent="0.35">
      <c r="A531" s="20"/>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21"/>
      <c r="AC531" s="21"/>
      <c r="AD531" s="21"/>
      <c r="AE531" s="6"/>
      <c r="AF531" s="6"/>
      <c r="AG531" s="6"/>
      <c r="AH531" s="6"/>
    </row>
    <row r="532" spans="1:34" x14ac:dyDescent="0.35">
      <c r="A532" s="20"/>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21"/>
      <c r="AC532" s="21"/>
      <c r="AD532" s="21"/>
      <c r="AE532" s="6"/>
      <c r="AF532" s="6"/>
      <c r="AG532" s="6"/>
      <c r="AH532" s="6"/>
    </row>
    <row r="533" spans="1:34" x14ac:dyDescent="0.35">
      <c r="A533" s="20"/>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21"/>
      <c r="AC533" s="21"/>
      <c r="AD533" s="21"/>
      <c r="AE533" s="6"/>
      <c r="AF533" s="6"/>
      <c r="AG533" s="6"/>
      <c r="AH533" s="6"/>
    </row>
    <row r="534" spans="1:34" x14ac:dyDescent="0.35">
      <c r="A534" s="20"/>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21"/>
      <c r="AC534" s="21"/>
      <c r="AD534" s="21"/>
      <c r="AE534" s="6"/>
      <c r="AF534" s="6"/>
      <c r="AG534" s="6"/>
      <c r="AH534" s="6"/>
    </row>
    <row r="535" spans="1:34" x14ac:dyDescent="0.35">
      <c r="A535" s="20"/>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21"/>
      <c r="AC535" s="21"/>
      <c r="AD535" s="21"/>
      <c r="AE535" s="6"/>
      <c r="AF535" s="6"/>
      <c r="AG535" s="6"/>
      <c r="AH535" s="6"/>
    </row>
    <row r="536" spans="1:34" x14ac:dyDescent="0.35">
      <c r="A536" s="20"/>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21"/>
      <c r="AC536" s="21"/>
      <c r="AD536" s="21"/>
      <c r="AE536" s="6"/>
      <c r="AF536" s="6"/>
      <c r="AG536" s="6"/>
      <c r="AH536" s="6"/>
    </row>
    <row r="537" spans="1:34" x14ac:dyDescent="0.35">
      <c r="A537" s="20"/>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21"/>
      <c r="AC537" s="21"/>
      <c r="AD537" s="21"/>
      <c r="AE537" s="6"/>
      <c r="AF537" s="6"/>
      <c r="AG537" s="6"/>
      <c r="AH537" s="6"/>
    </row>
    <row r="538" spans="1:34" x14ac:dyDescent="0.35">
      <c r="A538" s="20"/>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21"/>
      <c r="AC538" s="21"/>
      <c r="AD538" s="21"/>
      <c r="AE538" s="6"/>
      <c r="AF538" s="6"/>
      <c r="AG538" s="6"/>
      <c r="AH538" s="6"/>
    </row>
    <row r="539" spans="1:34" x14ac:dyDescent="0.35">
      <c r="A539" s="20"/>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21"/>
      <c r="AC539" s="21"/>
      <c r="AD539" s="21"/>
      <c r="AE539" s="6"/>
      <c r="AF539" s="6"/>
      <c r="AG539" s="6"/>
      <c r="AH539" s="6"/>
    </row>
    <row r="540" spans="1:34" x14ac:dyDescent="0.35">
      <c r="A540" s="20"/>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21"/>
      <c r="AC540" s="21"/>
      <c r="AD540" s="21"/>
      <c r="AE540" s="6"/>
      <c r="AF540" s="6"/>
      <c r="AG540" s="6"/>
      <c r="AH540" s="6"/>
    </row>
    <row r="541" spans="1:34" x14ac:dyDescent="0.35">
      <c r="A541" s="20"/>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21"/>
      <c r="AC541" s="21"/>
      <c r="AD541" s="21"/>
      <c r="AE541" s="6"/>
      <c r="AF541" s="6"/>
      <c r="AG541" s="6"/>
      <c r="AH541" s="6"/>
    </row>
    <row r="542" spans="1:34" x14ac:dyDescent="0.35">
      <c r="A542" s="20"/>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21"/>
      <c r="AC542" s="21"/>
      <c r="AD542" s="21"/>
      <c r="AE542" s="6"/>
      <c r="AF542" s="6"/>
      <c r="AG542" s="6"/>
      <c r="AH542" s="6"/>
    </row>
    <row r="543" spans="1:34" x14ac:dyDescent="0.35">
      <c r="A543" s="20"/>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21"/>
      <c r="AC543" s="21"/>
      <c r="AD543" s="21"/>
      <c r="AE543" s="6"/>
      <c r="AF543" s="6"/>
      <c r="AG543" s="6"/>
      <c r="AH543" s="6"/>
    </row>
    <row r="544" spans="1:34" x14ac:dyDescent="0.35">
      <c r="A544" s="20"/>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21"/>
      <c r="AC544" s="21"/>
      <c r="AD544" s="21"/>
      <c r="AE544" s="6"/>
      <c r="AF544" s="6"/>
      <c r="AG544" s="6"/>
      <c r="AH544" s="6"/>
    </row>
    <row r="545" spans="1:34" x14ac:dyDescent="0.35">
      <c r="A545" s="20"/>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21"/>
      <c r="AC545" s="21"/>
      <c r="AD545" s="21"/>
      <c r="AE545" s="6"/>
      <c r="AF545" s="6"/>
      <c r="AG545" s="6"/>
      <c r="AH545" s="6"/>
    </row>
    <row r="546" spans="1:34" x14ac:dyDescent="0.35">
      <c r="A546" s="20"/>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21"/>
      <c r="AC546" s="21"/>
      <c r="AD546" s="21"/>
      <c r="AE546" s="6"/>
      <c r="AF546" s="6"/>
      <c r="AG546" s="6"/>
      <c r="AH546" s="6"/>
    </row>
    <row r="547" spans="1:34" x14ac:dyDescent="0.35">
      <c r="A547" s="20"/>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21"/>
      <c r="AC547" s="21"/>
      <c r="AD547" s="21"/>
      <c r="AE547" s="6"/>
      <c r="AF547" s="6"/>
      <c r="AG547" s="6"/>
      <c r="AH547" s="6"/>
    </row>
    <row r="548" spans="1:34" x14ac:dyDescent="0.35">
      <c r="A548" s="20"/>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21"/>
      <c r="AC548" s="21"/>
      <c r="AD548" s="21"/>
      <c r="AE548" s="6"/>
      <c r="AF548" s="6"/>
      <c r="AG548" s="6"/>
      <c r="AH548" s="6"/>
    </row>
    <row r="549" spans="1:34" x14ac:dyDescent="0.35">
      <c r="A549" s="20"/>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21"/>
      <c r="AC549" s="21"/>
      <c r="AD549" s="21"/>
      <c r="AE549" s="6"/>
      <c r="AF549" s="6"/>
      <c r="AG549" s="6"/>
      <c r="AH549" s="6"/>
    </row>
    <row r="550" spans="1:34" x14ac:dyDescent="0.35">
      <c r="A550" s="20"/>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21"/>
      <c r="AC550" s="21"/>
      <c r="AD550" s="21"/>
      <c r="AE550" s="6"/>
      <c r="AF550" s="6"/>
      <c r="AG550" s="6"/>
      <c r="AH550" s="6"/>
    </row>
    <row r="551" spans="1:34" x14ac:dyDescent="0.35">
      <c r="A551" s="20"/>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21"/>
      <c r="AC551" s="21"/>
      <c r="AD551" s="21"/>
      <c r="AE551" s="6"/>
      <c r="AF551" s="6"/>
      <c r="AG551" s="6"/>
      <c r="AH551" s="6"/>
    </row>
    <row r="552" spans="1:34" x14ac:dyDescent="0.35">
      <c r="A552" s="20"/>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21"/>
      <c r="AC552" s="21"/>
      <c r="AD552" s="21"/>
      <c r="AE552" s="6"/>
      <c r="AF552" s="6"/>
      <c r="AG552" s="6"/>
      <c r="AH552" s="6"/>
    </row>
    <row r="553" spans="1:34" x14ac:dyDescent="0.35">
      <c r="A553" s="20"/>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21"/>
      <c r="AC553" s="21"/>
      <c r="AD553" s="21"/>
      <c r="AE553" s="6"/>
      <c r="AF553" s="6"/>
      <c r="AG553" s="6"/>
      <c r="AH553" s="6"/>
    </row>
    <row r="554" spans="1:34" x14ac:dyDescent="0.35">
      <c r="A554" s="20"/>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21"/>
      <c r="AC554" s="21"/>
      <c r="AD554" s="21"/>
      <c r="AE554" s="6"/>
      <c r="AF554" s="6"/>
      <c r="AG554" s="6"/>
      <c r="AH554" s="6"/>
    </row>
    <row r="555" spans="1:34" x14ac:dyDescent="0.35">
      <c r="A555" s="20"/>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21"/>
      <c r="AC555" s="21"/>
      <c r="AD555" s="21"/>
      <c r="AE555" s="6"/>
      <c r="AF555" s="6"/>
      <c r="AG555" s="6"/>
      <c r="AH555" s="6"/>
    </row>
    <row r="556" spans="1:34" x14ac:dyDescent="0.35">
      <c r="A556" s="20"/>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21"/>
      <c r="AC556" s="21"/>
      <c r="AD556" s="21"/>
      <c r="AE556" s="6"/>
      <c r="AF556" s="6"/>
      <c r="AG556" s="6"/>
      <c r="AH556" s="6"/>
    </row>
    <row r="557" spans="1:34" x14ac:dyDescent="0.35">
      <c r="A557" s="20"/>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21"/>
      <c r="AC557" s="21"/>
      <c r="AD557" s="21"/>
      <c r="AE557" s="6"/>
      <c r="AF557" s="6"/>
      <c r="AG557" s="6"/>
      <c r="AH557" s="6"/>
    </row>
    <row r="558" spans="1:34" x14ac:dyDescent="0.35">
      <c r="A558" s="20"/>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21"/>
      <c r="AC558" s="21"/>
      <c r="AD558" s="21"/>
      <c r="AE558" s="6"/>
      <c r="AF558" s="6"/>
      <c r="AG558" s="6"/>
      <c r="AH558" s="6"/>
    </row>
    <row r="559" spans="1:34" x14ac:dyDescent="0.35">
      <c r="A559" s="20"/>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21"/>
      <c r="AC559" s="21"/>
      <c r="AD559" s="21"/>
      <c r="AE559" s="6"/>
      <c r="AF559" s="6"/>
      <c r="AG559" s="6"/>
      <c r="AH559" s="6"/>
    </row>
    <row r="560" spans="1:34" x14ac:dyDescent="0.35">
      <c r="A560" s="20"/>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21"/>
      <c r="AC560" s="21"/>
      <c r="AD560" s="21"/>
      <c r="AE560" s="6"/>
      <c r="AF560" s="6"/>
      <c r="AG560" s="6"/>
      <c r="AH560" s="6"/>
    </row>
    <row r="561" spans="1:34" x14ac:dyDescent="0.35">
      <c r="A561" s="20"/>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21"/>
      <c r="AC561" s="21"/>
      <c r="AD561" s="21"/>
      <c r="AE561" s="6"/>
      <c r="AF561" s="6"/>
      <c r="AG561" s="6"/>
      <c r="AH561" s="6"/>
    </row>
    <row r="562" spans="1:34" x14ac:dyDescent="0.35">
      <c r="A562" s="20"/>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21"/>
      <c r="AC562" s="21"/>
      <c r="AD562" s="21"/>
      <c r="AE562" s="6"/>
      <c r="AF562" s="6"/>
      <c r="AG562" s="6"/>
      <c r="AH562" s="6"/>
    </row>
    <row r="563" spans="1:34" x14ac:dyDescent="0.35">
      <c r="A563" s="20"/>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21"/>
      <c r="AC563" s="21"/>
      <c r="AD563" s="21"/>
      <c r="AE563" s="6"/>
      <c r="AF563" s="6"/>
      <c r="AG563" s="6"/>
      <c r="AH563" s="6"/>
    </row>
    <row r="564" spans="1:34" x14ac:dyDescent="0.35">
      <c r="A564" s="20"/>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21"/>
      <c r="AC564" s="21"/>
      <c r="AD564" s="21"/>
      <c r="AE564" s="6"/>
      <c r="AF564" s="6"/>
      <c r="AG564" s="6"/>
      <c r="AH564" s="6"/>
    </row>
    <row r="565" spans="1:34" x14ac:dyDescent="0.35">
      <c r="A565" s="20"/>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21"/>
      <c r="AC565" s="21"/>
      <c r="AD565" s="21"/>
      <c r="AE565" s="6"/>
      <c r="AF565" s="6"/>
      <c r="AG565" s="6"/>
      <c r="AH565" s="6"/>
    </row>
    <row r="566" spans="1:34" x14ac:dyDescent="0.35">
      <c r="A566" s="20"/>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21"/>
      <c r="AC566" s="21"/>
      <c r="AD566" s="21"/>
      <c r="AE566" s="6"/>
      <c r="AF566" s="6"/>
      <c r="AG566" s="6"/>
      <c r="AH566" s="6"/>
    </row>
    <row r="567" spans="1:34" x14ac:dyDescent="0.35">
      <c r="A567" s="20"/>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21"/>
      <c r="AC567" s="21"/>
      <c r="AD567" s="21"/>
      <c r="AE567" s="6"/>
      <c r="AF567" s="6"/>
      <c r="AG567" s="6"/>
      <c r="AH567" s="6"/>
    </row>
    <row r="568" spans="1:34" x14ac:dyDescent="0.35">
      <c r="A568" s="20"/>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21"/>
      <c r="AC568" s="21"/>
      <c r="AD568" s="21"/>
      <c r="AE568" s="6"/>
      <c r="AF568" s="6"/>
      <c r="AG568" s="6"/>
      <c r="AH568" s="6"/>
    </row>
    <row r="569" spans="1:34" x14ac:dyDescent="0.35">
      <c r="A569" s="20"/>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21"/>
      <c r="AC569" s="21"/>
      <c r="AD569" s="21"/>
      <c r="AE569" s="6"/>
      <c r="AF569" s="6"/>
      <c r="AG569" s="6"/>
      <c r="AH569" s="6"/>
    </row>
    <row r="570" spans="1:34" x14ac:dyDescent="0.35">
      <c r="A570" s="20"/>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21"/>
      <c r="AC570" s="21"/>
      <c r="AD570" s="21"/>
      <c r="AE570" s="6"/>
      <c r="AF570" s="6"/>
      <c r="AG570" s="6"/>
      <c r="AH570" s="6"/>
    </row>
    <row r="571" spans="1:34" x14ac:dyDescent="0.35">
      <c r="A571" s="20"/>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21"/>
      <c r="AC571" s="21"/>
      <c r="AD571" s="21"/>
      <c r="AE571" s="6"/>
      <c r="AF571" s="6"/>
      <c r="AG571" s="6"/>
      <c r="AH571" s="6"/>
    </row>
    <row r="572" spans="1:34" x14ac:dyDescent="0.35">
      <c r="A572" s="20"/>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21"/>
      <c r="AC572" s="21"/>
      <c r="AD572" s="21"/>
      <c r="AE572" s="6"/>
      <c r="AF572" s="6"/>
      <c r="AG572" s="6"/>
      <c r="AH572" s="6"/>
    </row>
    <row r="573" spans="1:34" x14ac:dyDescent="0.35">
      <c r="A573" s="20"/>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21"/>
      <c r="AC573" s="21"/>
      <c r="AD573" s="21"/>
      <c r="AE573" s="6"/>
      <c r="AF573" s="6"/>
      <c r="AG573" s="6"/>
      <c r="AH573" s="6"/>
    </row>
    <row r="574" spans="1:34" x14ac:dyDescent="0.35">
      <c r="A574" s="20"/>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21"/>
      <c r="AC574" s="21"/>
      <c r="AD574" s="21"/>
      <c r="AE574" s="6"/>
      <c r="AF574" s="6"/>
      <c r="AG574" s="6"/>
      <c r="AH574" s="6"/>
    </row>
    <row r="575" spans="1:34" x14ac:dyDescent="0.35">
      <c r="A575" s="20"/>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21"/>
      <c r="AC575" s="21"/>
      <c r="AD575" s="21"/>
      <c r="AE575" s="6"/>
      <c r="AF575" s="6"/>
      <c r="AG575" s="6"/>
      <c r="AH575" s="6"/>
    </row>
    <row r="576" spans="1:34" x14ac:dyDescent="0.35">
      <c r="A576" s="20"/>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21"/>
      <c r="AC576" s="21"/>
      <c r="AD576" s="21"/>
      <c r="AE576" s="6"/>
      <c r="AF576" s="6"/>
      <c r="AG576" s="6"/>
      <c r="AH576" s="6"/>
    </row>
    <row r="577" spans="1:34" x14ac:dyDescent="0.35">
      <c r="A577" s="20"/>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21"/>
      <c r="AC577" s="21"/>
      <c r="AD577" s="21"/>
      <c r="AE577" s="6"/>
      <c r="AF577" s="6"/>
      <c r="AG577" s="6"/>
      <c r="AH577" s="6"/>
    </row>
    <row r="578" spans="1:34" x14ac:dyDescent="0.35">
      <c r="A578" s="20"/>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21"/>
      <c r="AC578" s="21"/>
      <c r="AD578" s="21"/>
      <c r="AE578" s="6"/>
      <c r="AF578" s="6"/>
      <c r="AG578" s="6"/>
      <c r="AH578" s="6"/>
    </row>
    <row r="579" spans="1:34" x14ac:dyDescent="0.35">
      <c r="A579" s="20"/>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21"/>
      <c r="AC579" s="21"/>
      <c r="AD579" s="21"/>
      <c r="AE579" s="6"/>
      <c r="AF579" s="6"/>
      <c r="AG579" s="6"/>
      <c r="AH579" s="6"/>
    </row>
    <row r="580" spans="1:34" x14ac:dyDescent="0.35">
      <c r="A580" s="20"/>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21"/>
      <c r="AC580" s="21"/>
      <c r="AD580" s="21"/>
      <c r="AE580" s="6"/>
      <c r="AF580" s="6"/>
      <c r="AG580" s="6"/>
      <c r="AH580" s="6"/>
    </row>
    <row r="581" spans="1:34" x14ac:dyDescent="0.35">
      <c r="A581" s="20"/>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21"/>
      <c r="AC581" s="21"/>
      <c r="AD581" s="21"/>
      <c r="AE581" s="6"/>
      <c r="AF581" s="6"/>
      <c r="AG581" s="6"/>
      <c r="AH581" s="6"/>
    </row>
    <row r="582" spans="1:34" x14ac:dyDescent="0.35">
      <c r="A582" s="20"/>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21"/>
      <c r="AC582" s="21"/>
      <c r="AD582" s="21"/>
      <c r="AE582" s="6"/>
      <c r="AF582" s="6"/>
      <c r="AG582" s="6"/>
      <c r="AH582" s="6"/>
    </row>
    <row r="583" spans="1:34" x14ac:dyDescent="0.35">
      <c r="A583" s="20"/>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21"/>
      <c r="AC583" s="21"/>
      <c r="AD583" s="21"/>
      <c r="AE583" s="6"/>
      <c r="AF583" s="6"/>
      <c r="AG583" s="6"/>
      <c r="AH583" s="6"/>
    </row>
    <row r="584" spans="1:34" x14ac:dyDescent="0.35">
      <c r="A584" s="20"/>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21"/>
      <c r="AC584" s="21"/>
      <c r="AD584" s="21"/>
      <c r="AE584" s="6"/>
      <c r="AF584" s="6"/>
      <c r="AG584" s="6"/>
      <c r="AH584" s="6"/>
    </row>
    <row r="585" spans="1:34" x14ac:dyDescent="0.35">
      <c r="A585" s="20"/>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21"/>
      <c r="AC585" s="21"/>
      <c r="AD585" s="21"/>
      <c r="AE585" s="6"/>
      <c r="AF585" s="6"/>
      <c r="AG585" s="6"/>
      <c r="AH585" s="6"/>
    </row>
    <row r="586" spans="1:34" x14ac:dyDescent="0.35">
      <c r="A586" s="20"/>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21"/>
      <c r="AC586" s="21"/>
      <c r="AD586" s="21"/>
      <c r="AE586" s="6"/>
      <c r="AF586" s="6"/>
      <c r="AG586" s="6"/>
      <c r="AH586" s="6"/>
    </row>
    <row r="587" spans="1:34" x14ac:dyDescent="0.35">
      <c r="A587" s="20"/>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21"/>
      <c r="AC587" s="21"/>
      <c r="AD587" s="21"/>
      <c r="AE587" s="6"/>
      <c r="AF587" s="6"/>
      <c r="AG587" s="6"/>
      <c r="AH587" s="6"/>
    </row>
    <row r="588" spans="1:34" x14ac:dyDescent="0.35">
      <c r="A588" s="20"/>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21"/>
      <c r="AC588" s="21"/>
      <c r="AD588" s="21"/>
      <c r="AE588" s="6"/>
      <c r="AF588" s="6"/>
      <c r="AG588" s="6"/>
      <c r="AH588" s="6"/>
    </row>
    <row r="589" spans="1:34" x14ac:dyDescent="0.35">
      <c r="A589" s="20"/>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21"/>
      <c r="AC589" s="21"/>
      <c r="AD589" s="21"/>
      <c r="AE589" s="6"/>
      <c r="AF589" s="6"/>
      <c r="AG589" s="6"/>
      <c r="AH589" s="6"/>
    </row>
    <row r="590" spans="1:34" x14ac:dyDescent="0.35">
      <c r="A590" s="20"/>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21"/>
      <c r="AC590" s="21"/>
      <c r="AD590" s="21"/>
      <c r="AE590" s="6"/>
      <c r="AF590" s="6"/>
      <c r="AG590" s="6"/>
      <c r="AH590" s="6"/>
    </row>
    <row r="591" spans="1:34" x14ac:dyDescent="0.35">
      <c r="A591" s="20"/>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21"/>
      <c r="AC591" s="21"/>
      <c r="AD591" s="21"/>
      <c r="AE591" s="6"/>
      <c r="AF591" s="6"/>
      <c r="AG591" s="6"/>
      <c r="AH591" s="6"/>
    </row>
    <row r="592" spans="1:34" x14ac:dyDescent="0.35">
      <c r="A592" s="20"/>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21"/>
      <c r="AC592" s="21"/>
      <c r="AD592" s="21"/>
      <c r="AE592" s="6"/>
      <c r="AF592" s="6"/>
      <c r="AG592" s="6"/>
      <c r="AH592" s="6"/>
    </row>
    <row r="593" spans="1:34" x14ac:dyDescent="0.35">
      <c r="A593" s="20"/>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21"/>
      <c r="AC593" s="21"/>
      <c r="AD593" s="21"/>
      <c r="AE593" s="6"/>
      <c r="AF593" s="6"/>
      <c r="AG593" s="6"/>
      <c r="AH593" s="6"/>
    </row>
    <row r="594" spans="1:34" x14ac:dyDescent="0.35">
      <c r="A594" s="20"/>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21"/>
      <c r="AC594" s="21"/>
      <c r="AD594" s="21"/>
      <c r="AE594" s="6"/>
      <c r="AF594" s="6"/>
      <c r="AG594" s="6"/>
      <c r="AH594" s="6"/>
    </row>
    <row r="595" spans="1:34" x14ac:dyDescent="0.35">
      <c r="A595" s="20"/>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21"/>
      <c r="AC595" s="21"/>
      <c r="AD595" s="21"/>
      <c r="AE595" s="6"/>
      <c r="AF595" s="6"/>
      <c r="AG595" s="6"/>
      <c r="AH595" s="6"/>
    </row>
    <row r="596" spans="1:34" x14ac:dyDescent="0.35">
      <c r="A596" s="20"/>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21"/>
      <c r="AC596" s="21"/>
      <c r="AD596" s="21"/>
      <c r="AE596" s="6"/>
      <c r="AF596" s="6"/>
      <c r="AG596" s="6"/>
      <c r="AH596" s="6"/>
    </row>
    <row r="597" spans="1:34" x14ac:dyDescent="0.35">
      <c r="A597" s="20"/>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21"/>
      <c r="AC597" s="21"/>
      <c r="AD597" s="21"/>
      <c r="AE597" s="6"/>
      <c r="AF597" s="6"/>
      <c r="AG597" s="6"/>
      <c r="AH597" s="6"/>
    </row>
    <row r="598" spans="1:34" x14ac:dyDescent="0.35">
      <c r="A598" s="20"/>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21"/>
      <c r="AC598" s="21"/>
      <c r="AD598" s="21"/>
      <c r="AE598" s="6"/>
      <c r="AF598" s="6"/>
      <c r="AG598" s="6"/>
      <c r="AH598" s="6"/>
    </row>
    <row r="599" spans="1:34" x14ac:dyDescent="0.35">
      <c r="A599" s="20"/>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21"/>
      <c r="AC599" s="21"/>
      <c r="AD599" s="21"/>
      <c r="AE599" s="6"/>
      <c r="AF599" s="6"/>
      <c r="AG599" s="6"/>
      <c r="AH599" s="6"/>
    </row>
    <row r="600" spans="1:34" x14ac:dyDescent="0.35">
      <c r="A600" s="20"/>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21"/>
      <c r="AC600" s="21"/>
      <c r="AD600" s="21"/>
      <c r="AE600" s="6"/>
      <c r="AF600" s="6"/>
      <c r="AG600" s="6"/>
      <c r="AH600" s="6"/>
    </row>
    <row r="601" spans="1:34" x14ac:dyDescent="0.35">
      <c r="A601" s="20"/>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21"/>
      <c r="AC601" s="21"/>
      <c r="AD601" s="21"/>
      <c r="AE601" s="6"/>
      <c r="AF601" s="6"/>
      <c r="AG601" s="6"/>
      <c r="AH601" s="6"/>
    </row>
    <row r="602" spans="1:34" x14ac:dyDescent="0.35">
      <c r="A602" s="20"/>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21"/>
      <c r="AC602" s="21"/>
      <c r="AD602" s="21"/>
      <c r="AE602" s="6"/>
      <c r="AF602" s="6"/>
      <c r="AG602" s="6"/>
      <c r="AH602" s="6"/>
    </row>
    <row r="603" spans="1:34" x14ac:dyDescent="0.35">
      <c r="A603" s="20"/>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21"/>
      <c r="AC603" s="21"/>
      <c r="AD603" s="21"/>
      <c r="AE603" s="6"/>
      <c r="AF603" s="6"/>
      <c r="AG603" s="6"/>
      <c r="AH603" s="6"/>
    </row>
    <row r="604" spans="1:34" x14ac:dyDescent="0.35">
      <c r="A604" s="20"/>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21"/>
      <c r="AC604" s="21"/>
      <c r="AD604" s="21"/>
      <c r="AE604" s="6"/>
      <c r="AF604" s="6"/>
      <c r="AG604" s="6"/>
      <c r="AH604" s="6"/>
    </row>
    <row r="605" spans="1:34" x14ac:dyDescent="0.35">
      <c r="A605" s="20"/>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21"/>
      <c r="AC605" s="21"/>
      <c r="AD605" s="21"/>
      <c r="AE605" s="6"/>
      <c r="AF605" s="6"/>
      <c r="AG605" s="6"/>
      <c r="AH605" s="6"/>
    </row>
    <row r="606" spans="1:34" x14ac:dyDescent="0.35">
      <c r="A606" s="20"/>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21"/>
      <c r="AC606" s="21"/>
      <c r="AD606" s="21"/>
      <c r="AE606" s="6"/>
      <c r="AF606" s="6"/>
      <c r="AG606" s="6"/>
      <c r="AH606" s="6"/>
    </row>
    <row r="607" spans="1:34" x14ac:dyDescent="0.35">
      <c r="A607" s="20"/>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21"/>
      <c r="AC607" s="21"/>
      <c r="AD607" s="21"/>
      <c r="AE607" s="6"/>
      <c r="AF607" s="6"/>
      <c r="AG607" s="6"/>
      <c r="AH607" s="6"/>
    </row>
    <row r="608" spans="1:34" x14ac:dyDescent="0.35">
      <c r="A608" s="20"/>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21"/>
      <c r="AC608" s="21"/>
      <c r="AD608" s="21"/>
      <c r="AE608" s="6"/>
      <c r="AF608" s="6"/>
      <c r="AG608" s="6"/>
      <c r="AH608" s="6"/>
    </row>
    <row r="609" spans="1:34" x14ac:dyDescent="0.35">
      <c r="A609" s="20"/>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21"/>
      <c r="AC609" s="21"/>
      <c r="AD609" s="21"/>
      <c r="AE609" s="6"/>
      <c r="AF609" s="6"/>
      <c r="AG609" s="6"/>
      <c r="AH609" s="6"/>
    </row>
    <row r="610" spans="1:34" x14ac:dyDescent="0.35">
      <c r="A610" s="20"/>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21"/>
      <c r="AC610" s="21"/>
      <c r="AD610" s="21"/>
      <c r="AE610" s="6"/>
      <c r="AF610" s="6"/>
      <c r="AG610" s="6"/>
      <c r="AH610" s="6"/>
    </row>
    <row r="611" spans="1:34" x14ac:dyDescent="0.35">
      <c r="A611" s="20"/>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21"/>
      <c r="AC611" s="21"/>
      <c r="AD611" s="21"/>
      <c r="AE611" s="6"/>
      <c r="AF611" s="6"/>
      <c r="AG611" s="6"/>
      <c r="AH611" s="6"/>
    </row>
    <row r="612" spans="1:34" x14ac:dyDescent="0.35">
      <c r="A612" s="20"/>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21"/>
      <c r="AC612" s="21"/>
      <c r="AD612" s="21"/>
      <c r="AE612" s="6"/>
      <c r="AF612" s="6"/>
      <c r="AG612" s="6"/>
      <c r="AH612" s="6"/>
    </row>
    <row r="613" spans="1:34" x14ac:dyDescent="0.35">
      <c r="A613" s="20"/>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21"/>
      <c r="AC613" s="21"/>
      <c r="AD613" s="21"/>
      <c r="AE613" s="6"/>
      <c r="AF613" s="6"/>
      <c r="AG613" s="6"/>
      <c r="AH613" s="6"/>
    </row>
    <row r="614" spans="1:34" x14ac:dyDescent="0.35">
      <c r="A614" s="20"/>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21"/>
      <c r="AC614" s="21"/>
      <c r="AD614" s="21"/>
      <c r="AE614" s="6"/>
      <c r="AF614" s="6"/>
      <c r="AG614" s="6"/>
      <c r="AH614" s="6"/>
    </row>
    <row r="615" spans="1:34" x14ac:dyDescent="0.35">
      <c r="A615" s="20"/>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21"/>
      <c r="AC615" s="21"/>
      <c r="AD615" s="21"/>
      <c r="AE615" s="6"/>
      <c r="AF615" s="6"/>
      <c r="AG615" s="6"/>
      <c r="AH615" s="6"/>
    </row>
    <row r="616" spans="1:34" x14ac:dyDescent="0.35">
      <c r="A616" s="20"/>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21"/>
      <c r="AC616" s="21"/>
      <c r="AD616" s="21"/>
      <c r="AE616" s="6"/>
      <c r="AF616" s="6"/>
      <c r="AG616" s="6"/>
      <c r="AH616" s="6"/>
    </row>
    <row r="617" spans="1:34" x14ac:dyDescent="0.35">
      <c r="A617" s="20"/>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21"/>
      <c r="AC617" s="21"/>
      <c r="AD617" s="21"/>
      <c r="AE617" s="6"/>
      <c r="AF617" s="6"/>
      <c r="AG617" s="6"/>
      <c r="AH617" s="6"/>
    </row>
    <row r="618" spans="1:34" x14ac:dyDescent="0.35">
      <c r="A618" s="20"/>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21"/>
      <c r="AC618" s="21"/>
      <c r="AD618" s="21"/>
      <c r="AE618" s="6"/>
      <c r="AF618" s="6"/>
      <c r="AG618" s="6"/>
      <c r="AH618" s="6"/>
    </row>
    <row r="619" spans="1:34" x14ac:dyDescent="0.35">
      <c r="A619" s="20"/>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21"/>
      <c r="AC619" s="21"/>
      <c r="AD619" s="21"/>
      <c r="AE619" s="6"/>
      <c r="AF619" s="6"/>
      <c r="AG619" s="6"/>
      <c r="AH619" s="6"/>
    </row>
    <row r="620" spans="1:34" x14ac:dyDescent="0.35">
      <c r="A620" s="20"/>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21"/>
      <c r="AC620" s="21"/>
      <c r="AD620" s="21"/>
      <c r="AE620" s="6"/>
      <c r="AF620" s="6"/>
      <c r="AG620" s="6"/>
      <c r="AH620" s="6"/>
    </row>
    <row r="621" spans="1:34" x14ac:dyDescent="0.35">
      <c r="A621" s="20"/>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21"/>
      <c r="AC621" s="21"/>
      <c r="AD621" s="21"/>
      <c r="AE621" s="6"/>
      <c r="AF621" s="6"/>
      <c r="AG621" s="6"/>
      <c r="AH621" s="6"/>
    </row>
    <row r="622" spans="1:34" x14ac:dyDescent="0.35">
      <c r="A622" s="20"/>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21"/>
      <c r="AC622" s="21"/>
      <c r="AD622" s="21"/>
      <c r="AE622" s="6"/>
      <c r="AF622" s="6"/>
      <c r="AG622" s="6"/>
      <c r="AH622" s="6"/>
    </row>
    <row r="623" spans="1:34" x14ac:dyDescent="0.35">
      <c r="A623" s="20"/>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21"/>
      <c r="AC623" s="21"/>
      <c r="AD623" s="21"/>
      <c r="AE623" s="6"/>
      <c r="AF623" s="6"/>
      <c r="AG623" s="6"/>
      <c r="AH623" s="6"/>
    </row>
    <row r="624" spans="1:34" x14ac:dyDescent="0.35">
      <c r="A624" s="20"/>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21"/>
      <c r="AC624" s="21"/>
      <c r="AD624" s="21"/>
      <c r="AE624" s="6"/>
      <c r="AF624" s="6"/>
      <c r="AG624" s="6"/>
      <c r="AH624" s="6"/>
    </row>
    <row r="625" spans="1:34" x14ac:dyDescent="0.35">
      <c r="A625" s="20"/>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21"/>
      <c r="AC625" s="21"/>
      <c r="AD625" s="21"/>
      <c r="AE625" s="6"/>
      <c r="AF625" s="6"/>
      <c r="AG625" s="6"/>
      <c r="AH625" s="6"/>
    </row>
    <row r="626" spans="1:34" x14ac:dyDescent="0.35">
      <c r="A626" s="20"/>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21"/>
      <c r="AC626" s="21"/>
      <c r="AD626" s="21"/>
      <c r="AE626" s="6"/>
      <c r="AF626" s="6"/>
      <c r="AG626" s="6"/>
      <c r="AH626" s="6"/>
    </row>
    <row r="627" spans="1:34" x14ac:dyDescent="0.35">
      <c r="A627" s="20"/>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21"/>
      <c r="AC627" s="21"/>
      <c r="AD627" s="21"/>
      <c r="AE627" s="6"/>
      <c r="AF627" s="6"/>
      <c r="AG627" s="6"/>
      <c r="AH627" s="6"/>
    </row>
    <row r="628" spans="1:34" x14ac:dyDescent="0.35">
      <c r="A628" s="20"/>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21"/>
      <c r="AC628" s="21"/>
      <c r="AD628" s="21"/>
      <c r="AE628" s="6"/>
      <c r="AF628" s="6"/>
      <c r="AG628" s="6"/>
      <c r="AH628" s="6"/>
    </row>
    <row r="629" spans="1:34" x14ac:dyDescent="0.35">
      <c r="A629" s="20"/>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21"/>
      <c r="AC629" s="21"/>
      <c r="AD629" s="21"/>
      <c r="AE629" s="6"/>
      <c r="AF629" s="6"/>
      <c r="AG629" s="6"/>
      <c r="AH629" s="6"/>
    </row>
    <row r="630" spans="1:34" x14ac:dyDescent="0.35">
      <c r="A630" s="20"/>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21"/>
      <c r="AC630" s="21"/>
      <c r="AD630" s="21"/>
      <c r="AE630" s="6"/>
      <c r="AF630" s="6"/>
      <c r="AG630" s="6"/>
      <c r="AH630" s="6"/>
    </row>
    <row r="631" spans="1:34" x14ac:dyDescent="0.35">
      <c r="A631" s="20"/>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21"/>
      <c r="AC631" s="21"/>
      <c r="AD631" s="21"/>
      <c r="AE631" s="6"/>
      <c r="AF631" s="6"/>
      <c r="AG631" s="6"/>
      <c r="AH631" s="6"/>
    </row>
    <row r="632" spans="1:34" x14ac:dyDescent="0.35">
      <c r="A632" s="20"/>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21"/>
      <c r="AC632" s="21"/>
      <c r="AD632" s="21"/>
      <c r="AE632" s="6"/>
      <c r="AF632" s="6"/>
      <c r="AG632" s="6"/>
      <c r="AH632" s="6"/>
    </row>
    <row r="633" spans="1:34" x14ac:dyDescent="0.35">
      <c r="A633" s="20"/>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21"/>
      <c r="AC633" s="21"/>
      <c r="AD633" s="21"/>
      <c r="AE633" s="6"/>
      <c r="AF633" s="6"/>
      <c r="AG633" s="6"/>
      <c r="AH633" s="6"/>
    </row>
    <row r="634" spans="1:34" x14ac:dyDescent="0.35">
      <c r="A634" s="20"/>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21"/>
      <c r="AC634" s="21"/>
      <c r="AD634" s="21"/>
      <c r="AE634" s="6"/>
      <c r="AF634" s="6"/>
      <c r="AG634" s="6"/>
      <c r="AH634" s="6"/>
    </row>
    <row r="635" spans="1:34" x14ac:dyDescent="0.35">
      <c r="A635" s="20"/>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21"/>
      <c r="AC635" s="21"/>
      <c r="AD635" s="21"/>
      <c r="AE635" s="6"/>
      <c r="AF635" s="6"/>
      <c r="AG635" s="6"/>
      <c r="AH635" s="6"/>
    </row>
    <row r="636" spans="1:34" x14ac:dyDescent="0.35">
      <c r="A636" s="20"/>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21"/>
      <c r="AC636" s="21"/>
      <c r="AD636" s="21"/>
      <c r="AE636" s="6"/>
      <c r="AF636" s="6"/>
      <c r="AG636" s="6"/>
      <c r="AH636" s="6"/>
    </row>
    <row r="637" spans="1:34" x14ac:dyDescent="0.35">
      <c r="A637" s="20"/>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21"/>
      <c r="AC637" s="21"/>
      <c r="AD637" s="21"/>
      <c r="AE637" s="6"/>
      <c r="AF637" s="6"/>
      <c r="AG637" s="6"/>
      <c r="AH637" s="6"/>
    </row>
    <row r="638" spans="1:34" x14ac:dyDescent="0.35">
      <c r="A638" s="20"/>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21"/>
      <c r="AC638" s="21"/>
      <c r="AD638" s="21"/>
      <c r="AE638" s="6"/>
      <c r="AF638" s="6"/>
      <c r="AG638" s="6"/>
      <c r="AH638" s="6"/>
    </row>
    <row r="639" spans="1:34" x14ac:dyDescent="0.35">
      <c r="A639" s="20"/>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21"/>
      <c r="AC639" s="21"/>
      <c r="AD639" s="21"/>
      <c r="AE639" s="6"/>
      <c r="AF639" s="6"/>
      <c r="AG639" s="6"/>
      <c r="AH639" s="6"/>
    </row>
    <row r="640" spans="1:34" x14ac:dyDescent="0.35">
      <c r="A640" s="20"/>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21"/>
      <c r="AC640" s="21"/>
      <c r="AD640" s="21"/>
      <c r="AE640" s="6"/>
      <c r="AF640" s="6"/>
      <c r="AG640" s="6"/>
      <c r="AH640" s="6"/>
    </row>
    <row r="641" spans="1:34" x14ac:dyDescent="0.35">
      <c r="A641" s="20"/>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21"/>
      <c r="AC641" s="21"/>
      <c r="AD641" s="21"/>
      <c r="AE641" s="6"/>
      <c r="AF641" s="6"/>
      <c r="AG641" s="6"/>
      <c r="AH641" s="6"/>
    </row>
    <row r="642" spans="1:34" x14ac:dyDescent="0.35">
      <c r="A642" s="20"/>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21"/>
      <c r="AC642" s="21"/>
      <c r="AD642" s="21"/>
      <c r="AE642" s="6"/>
      <c r="AF642" s="6"/>
      <c r="AG642" s="6"/>
      <c r="AH642" s="6"/>
    </row>
    <row r="643" spans="1:34" x14ac:dyDescent="0.35">
      <c r="A643" s="20"/>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21"/>
      <c r="AC643" s="21"/>
      <c r="AD643" s="21"/>
      <c r="AE643" s="6"/>
      <c r="AF643" s="6"/>
      <c r="AG643" s="6"/>
      <c r="AH643" s="6"/>
    </row>
    <row r="644" spans="1:34" x14ac:dyDescent="0.35">
      <c r="A644" s="20"/>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21"/>
      <c r="AC644" s="21"/>
      <c r="AD644" s="21"/>
      <c r="AE644" s="6"/>
      <c r="AF644" s="6"/>
      <c r="AG644" s="6"/>
      <c r="AH644" s="6"/>
    </row>
    <row r="645" spans="1:34" x14ac:dyDescent="0.35">
      <c r="A645" s="20"/>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21"/>
      <c r="AC645" s="21"/>
      <c r="AD645" s="21"/>
      <c r="AE645" s="6"/>
      <c r="AF645" s="6"/>
      <c r="AG645" s="6"/>
      <c r="AH645" s="6"/>
    </row>
    <row r="646" spans="1:34" x14ac:dyDescent="0.35">
      <c r="A646" s="20"/>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21"/>
      <c r="AC646" s="21"/>
      <c r="AD646" s="21"/>
      <c r="AE646" s="6"/>
      <c r="AF646" s="6"/>
      <c r="AG646" s="6"/>
      <c r="AH646" s="6"/>
    </row>
    <row r="647" spans="1:34" x14ac:dyDescent="0.35">
      <c r="A647" s="20"/>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21"/>
      <c r="AC647" s="21"/>
      <c r="AD647" s="21"/>
      <c r="AE647" s="6"/>
      <c r="AF647" s="6"/>
      <c r="AG647" s="6"/>
      <c r="AH647" s="6"/>
    </row>
    <row r="648" spans="1:34" x14ac:dyDescent="0.35">
      <c r="A648" s="20"/>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21"/>
      <c r="AC648" s="21"/>
      <c r="AD648" s="21"/>
      <c r="AE648" s="6"/>
      <c r="AF648" s="6"/>
      <c r="AG648" s="6"/>
      <c r="AH648" s="6"/>
    </row>
    <row r="649" spans="1:34" x14ac:dyDescent="0.35">
      <c r="A649" s="20"/>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21"/>
      <c r="AC649" s="21"/>
      <c r="AD649" s="21"/>
      <c r="AE649" s="6"/>
      <c r="AF649" s="6"/>
      <c r="AG649" s="6"/>
      <c r="AH649" s="6"/>
    </row>
    <row r="650" spans="1:34" x14ac:dyDescent="0.35">
      <c r="A650" s="20"/>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21"/>
      <c r="AC650" s="21"/>
      <c r="AD650" s="21"/>
      <c r="AE650" s="6"/>
      <c r="AF650" s="6"/>
      <c r="AG650" s="6"/>
      <c r="AH650" s="6"/>
    </row>
    <row r="651" spans="1:34" x14ac:dyDescent="0.35">
      <c r="A651" s="20"/>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21"/>
      <c r="AC651" s="21"/>
      <c r="AD651" s="21"/>
      <c r="AE651" s="6"/>
      <c r="AF651" s="6"/>
      <c r="AG651" s="6"/>
      <c r="AH651" s="6"/>
    </row>
    <row r="652" spans="1:34" x14ac:dyDescent="0.35">
      <c r="A652" s="20"/>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21"/>
      <c r="AC652" s="21"/>
      <c r="AD652" s="21"/>
      <c r="AE652" s="6"/>
      <c r="AF652" s="6"/>
      <c r="AG652" s="6"/>
      <c r="AH652" s="6"/>
    </row>
    <row r="653" spans="1:34" x14ac:dyDescent="0.35">
      <c r="A653" s="20"/>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21"/>
      <c r="AC653" s="21"/>
      <c r="AD653" s="21"/>
      <c r="AE653" s="6"/>
      <c r="AF653" s="6"/>
      <c r="AG653" s="6"/>
      <c r="AH653" s="6"/>
    </row>
    <row r="654" spans="1:34" x14ac:dyDescent="0.35">
      <c r="A654" s="20"/>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21"/>
      <c r="AC654" s="21"/>
      <c r="AD654" s="21"/>
      <c r="AE654" s="6"/>
      <c r="AF654" s="6"/>
      <c r="AG654" s="6"/>
      <c r="AH654" s="6"/>
    </row>
    <row r="655" spans="1:34" x14ac:dyDescent="0.35">
      <c r="A655" s="20"/>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21"/>
      <c r="AC655" s="21"/>
      <c r="AD655" s="21"/>
      <c r="AE655" s="6"/>
      <c r="AF655" s="6"/>
      <c r="AG655" s="6"/>
      <c r="AH655" s="6"/>
    </row>
    <row r="656" spans="1:34" x14ac:dyDescent="0.35">
      <c r="A656" s="20"/>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21"/>
      <c r="AC656" s="21"/>
      <c r="AD656" s="21"/>
      <c r="AE656" s="6"/>
      <c r="AF656" s="6"/>
      <c r="AG656" s="6"/>
      <c r="AH656" s="6"/>
    </row>
    <row r="657" spans="1:34" x14ac:dyDescent="0.35">
      <c r="A657" s="20"/>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21"/>
      <c r="AC657" s="21"/>
      <c r="AD657" s="21"/>
      <c r="AE657" s="6"/>
      <c r="AF657" s="6"/>
      <c r="AG657" s="6"/>
      <c r="AH657" s="6"/>
    </row>
    <row r="658" spans="1:34" x14ac:dyDescent="0.35">
      <c r="A658" s="20"/>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21"/>
      <c r="AC658" s="21"/>
      <c r="AD658" s="21"/>
      <c r="AE658" s="6"/>
      <c r="AF658" s="6"/>
      <c r="AG658" s="6"/>
      <c r="AH658" s="6"/>
    </row>
    <row r="659" spans="1:34" x14ac:dyDescent="0.35">
      <c r="A659" s="20"/>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21"/>
      <c r="AC659" s="21"/>
      <c r="AD659" s="21"/>
      <c r="AE659" s="6"/>
      <c r="AF659" s="6"/>
      <c r="AG659" s="6"/>
      <c r="AH659" s="6"/>
    </row>
    <row r="660" spans="1:34" x14ac:dyDescent="0.35">
      <c r="A660" s="20"/>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21"/>
      <c r="AC660" s="21"/>
      <c r="AD660" s="21"/>
      <c r="AE660" s="6"/>
      <c r="AF660" s="6"/>
      <c r="AG660" s="6"/>
      <c r="AH660" s="6"/>
    </row>
    <row r="661" spans="1:34" x14ac:dyDescent="0.35">
      <c r="A661" s="20"/>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21"/>
      <c r="AC661" s="21"/>
      <c r="AD661" s="21"/>
      <c r="AE661" s="6"/>
      <c r="AF661" s="6"/>
      <c r="AG661" s="6"/>
      <c r="AH661" s="6"/>
    </row>
    <row r="662" spans="1:34" x14ac:dyDescent="0.35">
      <c r="A662" s="20"/>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21"/>
      <c r="AC662" s="21"/>
      <c r="AD662" s="21"/>
      <c r="AE662" s="6"/>
      <c r="AF662" s="6"/>
      <c r="AG662" s="6"/>
      <c r="AH662" s="6"/>
    </row>
    <row r="663" spans="1:34" x14ac:dyDescent="0.35">
      <c r="A663" s="20"/>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21"/>
      <c r="AC663" s="21"/>
      <c r="AD663" s="21"/>
      <c r="AE663" s="6"/>
      <c r="AF663" s="6"/>
      <c r="AG663" s="6"/>
      <c r="AH663" s="6"/>
    </row>
    <row r="664" spans="1:34" x14ac:dyDescent="0.35">
      <c r="A664" s="20"/>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21"/>
      <c r="AC664" s="21"/>
      <c r="AD664" s="21"/>
      <c r="AE664" s="6"/>
      <c r="AF664" s="6"/>
      <c r="AG664" s="6"/>
      <c r="AH664" s="6"/>
    </row>
    <row r="665" spans="1:34" x14ac:dyDescent="0.35">
      <c r="A665" s="20"/>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21"/>
      <c r="AC665" s="21"/>
      <c r="AD665" s="21"/>
      <c r="AE665" s="6"/>
      <c r="AF665" s="6"/>
      <c r="AG665" s="6"/>
      <c r="AH665" s="6"/>
    </row>
    <row r="666" spans="1:34" x14ac:dyDescent="0.35">
      <c r="A666" s="20"/>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21"/>
      <c r="AC666" s="21"/>
      <c r="AD666" s="21"/>
      <c r="AE666" s="6"/>
      <c r="AF666" s="6"/>
      <c r="AG666" s="6"/>
      <c r="AH666" s="6"/>
    </row>
    <row r="667" spans="1:34" x14ac:dyDescent="0.35">
      <c r="A667" s="20"/>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21"/>
      <c r="AC667" s="21"/>
      <c r="AD667" s="21"/>
      <c r="AE667" s="6"/>
      <c r="AF667" s="6"/>
      <c r="AG667" s="6"/>
      <c r="AH667" s="6"/>
    </row>
    <row r="668" spans="1:34" x14ac:dyDescent="0.35">
      <c r="A668" s="20"/>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21"/>
      <c r="AC668" s="21"/>
      <c r="AD668" s="21"/>
      <c r="AE668" s="6"/>
      <c r="AF668" s="6"/>
      <c r="AG668" s="6"/>
      <c r="AH668" s="6"/>
    </row>
    <row r="669" spans="1:34" x14ac:dyDescent="0.35">
      <c r="A669" s="20"/>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21"/>
      <c r="AC669" s="21"/>
      <c r="AD669" s="21"/>
      <c r="AE669" s="6"/>
      <c r="AF669" s="6"/>
      <c r="AG669" s="6"/>
      <c r="AH669" s="6"/>
    </row>
    <row r="670" spans="1:34" x14ac:dyDescent="0.35">
      <c r="A670" s="20"/>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21"/>
      <c r="AC670" s="21"/>
      <c r="AD670" s="21"/>
      <c r="AE670" s="6"/>
      <c r="AF670" s="6"/>
      <c r="AG670" s="6"/>
      <c r="AH670" s="6"/>
    </row>
    <row r="671" spans="1:34" x14ac:dyDescent="0.35">
      <c r="A671" s="20"/>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21"/>
      <c r="AC671" s="21"/>
      <c r="AD671" s="21"/>
      <c r="AE671" s="6"/>
      <c r="AF671" s="6"/>
      <c r="AG671" s="6"/>
      <c r="AH671" s="6"/>
    </row>
    <row r="672" spans="1:34" x14ac:dyDescent="0.35">
      <c r="A672" s="20"/>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21"/>
      <c r="AC672" s="21"/>
      <c r="AD672" s="21"/>
      <c r="AE672" s="6"/>
      <c r="AF672" s="6"/>
      <c r="AG672" s="6"/>
      <c r="AH672" s="6"/>
    </row>
    <row r="673" spans="1:34" x14ac:dyDescent="0.35">
      <c r="A673" s="20"/>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21"/>
      <c r="AC673" s="21"/>
      <c r="AD673" s="21"/>
      <c r="AE673" s="6"/>
      <c r="AF673" s="6"/>
      <c r="AG673" s="6"/>
      <c r="AH673" s="6"/>
    </row>
    <row r="674" spans="1:34" x14ac:dyDescent="0.35">
      <c r="A674" s="20"/>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21"/>
      <c r="AC674" s="21"/>
      <c r="AD674" s="21"/>
      <c r="AE674" s="6"/>
      <c r="AF674" s="6"/>
      <c r="AG674" s="6"/>
      <c r="AH674" s="6"/>
    </row>
    <row r="675" spans="1:34" x14ac:dyDescent="0.35">
      <c r="A675" s="20"/>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21"/>
      <c r="AC675" s="21"/>
      <c r="AD675" s="21"/>
      <c r="AE675" s="6"/>
      <c r="AF675" s="6"/>
      <c r="AG675" s="6"/>
      <c r="AH675" s="6"/>
    </row>
    <row r="676" spans="1:34" x14ac:dyDescent="0.35">
      <c r="A676" s="20"/>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21"/>
      <c r="AC676" s="21"/>
      <c r="AD676" s="21"/>
      <c r="AE676" s="6"/>
      <c r="AF676" s="6"/>
      <c r="AG676" s="6"/>
      <c r="AH676" s="6"/>
    </row>
    <row r="677" spans="1:34" x14ac:dyDescent="0.35">
      <c r="A677" s="20"/>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21"/>
      <c r="AC677" s="21"/>
      <c r="AD677" s="21"/>
      <c r="AE677" s="6"/>
      <c r="AF677" s="6"/>
      <c r="AG677" s="6"/>
      <c r="AH677" s="6"/>
    </row>
    <row r="678" spans="1:34" x14ac:dyDescent="0.35">
      <c r="A678" s="20"/>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21"/>
      <c r="AC678" s="21"/>
      <c r="AD678" s="21"/>
      <c r="AE678" s="6"/>
      <c r="AF678" s="6"/>
      <c r="AG678" s="6"/>
      <c r="AH678" s="6"/>
    </row>
    <row r="679" spans="1:34" x14ac:dyDescent="0.35">
      <c r="A679" s="20"/>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21"/>
      <c r="AC679" s="21"/>
      <c r="AD679" s="21"/>
      <c r="AE679" s="6"/>
      <c r="AF679" s="6"/>
      <c r="AG679" s="6"/>
      <c r="AH679" s="6"/>
    </row>
    <row r="680" spans="1:34" x14ac:dyDescent="0.35">
      <c r="A680" s="20"/>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21"/>
      <c r="AC680" s="21"/>
      <c r="AD680" s="21"/>
      <c r="AE680" s="6"/>
      <c r="AF680" s="6"/>
      <c r="AG680" s="6"/>
      <c r="AH680" s="6"/>
    </row>
    <row r="681" spans="1:34" x14ac:dyDescent="0.35">
      <c r="A681" s="20"/>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21"/>
      <c r="AC681" s="21"/>
      <c r="AD681" s="21"/>
      <c r="AE681" s="6"/>
      <c r="AF681" s="6"/>
      <c r="AG681" s="6"/>
      <c r="AH681" s="6"/>
    </row>
    <row r="682" spans="1:34" x14ac:dyDescent="0.35">
      <c r="A682" s="20"/>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21"/>
      <c r="AC682" s="21"/>
      <c r="AD682" s="21"/>
      <c r="AE682" s="6"/>
      <c r="AF682" s="6"/>
      <c r="AG682" s="6"/>
      <c r="AH682" s="6"/>
    </row>
    <row r="683" spans="1:34" x14ac:dyDescent="0.35">
      <c r="A683" s="20"/>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21"/>
      <c r="AC683" s="21"/>
      <c r="AD683" s="21"/>
      <c r="AE683" s="6"/>
      <c r="AF683" s="6"/>
      <c r="AG683" s="6"/>
      <c r="AH683" s="6"/>
    </row>
    <row r="684" spans="1:34" x14ac:dyDescent="0.35">
      <c r="A684" s="20"/>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21"/>
      <c r="AC684" s="21"/>
      <c r="AD684" s="21"/>
      <c r="AE684" s="6"/>
      <c r="AF684" s="6"/>
      <c r="AG684" s="6"/>
      <c r="AH684" s="6"/>
    </row>
    <row r="685" spans="1:34" x14ac:dyDescent="0.35">
      <c r="A685" s="20"/>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21"/>
      <c r="AC685" s="21"/>
      <c r="AD685" s="21"/>
      <c r="AE685" s="6"/>
      <c r="AF685" s="6"/>
      <c r="AG685" s="6"/>
      <c r="AH685" s="6"/>
    </row>
    <row r="686" spans="1:34" x14ac:dyDescent="0.35">
      <c r="A686" s="20"/>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21"/>
      <c r="AC686" s="21"/>
      <c r="AD686" s="21"/>
      <c r="AE686" s="6"/>
      <c r="AF686" s="6"/>
      <c r="AG686" s="6"/>
      <c r="AH686" s="6"/>
    </row>
    <row r="687" spans="1:34" x14ac:dyDescent="0.35">
      <c r="A687" s="20"/>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21"/>
      <c r="AC687" s="21"/>
      <c r="AD687" s="21"/>
      <c r="AE687" s="6"/>
      <c r="AF687" s="6"/>
      <c r="AG687" s="6"/>
      <c r="AH687" s="6"/>
    </row>
    <row r="688" spans="1:34" x14ac:dyDescent="0.35">
      <c r="A688" s="20"/>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21"/>
      <c r="AC688" s="21"/>
      <c r="AD688" s="21"/>
      <c r="AE688" s="6"/>
      <c r="AF688" s="6"/>
      <c r="AG688" s="6"/>
      <c r="AH688" s="6"/>
    </row>
    <row r="689" spans="1:34" x14ac:dyDescent="0.35">
      <c r="A689" s="20"/>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21"/>
      <c r="AC689" s="21"/>
      <c r="AD689" s="21"/>
      <c r="AE689" s="6"/>
      <c r="AF689" s="6"/>
      <c r="AG689" s="6"/>
      <c r="AH689" s="6"/>
    </row>
    <row r="690" spans="1:34" x14ac:dyDescent="0.35">
      <c r="A690" s="20"/>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21"/>
      <c r="AC690" s="21"/>
      <c r="AD690" s="21"/>
      <c r="AE690" s="6"/>
      <c r="AF690" s="6"/>
      <c r="AG690" s="6"/>
      <c r="AH690" s="6"/>
    </row>
    <row r="691" spans="1:34" x14ac:dyDescent="0.35">
      <c r="A691" s="20"/>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21"/>
      <c r="AC691" s="21"/>
      <c r="AD691" s="21"/>
      <c r="AE691" s="6"/>
      <c r="AF691" s="6"/>
      <c r="AG691" s="6"/>
      <c r="AH691" s="6"/>
    </row>
    <row r="692" spans="1:34" x14ac:dyDescent="0.35">
      <c r="A692" s="20"/>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21"/>
      <c r="AC692" s="21"/>
      <c r="AD692" s="21"/>
      <c r="AE692" s="6"/>
      <c r="AF692" s="6"/>
      <c r="AG692" s="6"/>
      <c r="AH692" s="6"/>
    </row>
    <row r="693" spans="1:34" x14ac:dyDescent="0.35">
      <c r="A693" s="20"/>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21"/>
      <c r="AC693" s="21"/>
      <c r="AD693" s="21"/>
      <c r="AE693" s="6"/>
      <c r="AF693" s="6"/>
      <c r="AG693" s="6"/>
      <c r="AH693" s="6"/>
    </row>
    <row r="694" spans="1:34" x14ac:dyDescent="0.35">
      <c r="A694" s="20"/>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21"/>
      <c r="AC694" s="21"/>
      <c r="AD694" s="21"/>
      <c r="AE694" s="6"/>
      <c r="AF694" s="6"/>
      <c r="AG694" s="6"/>
      <c r="AH694" s="6"/>
    </row>
    <row r="695" spans="1:34" x14ac:dyDescent="0.35">
      <c r="A695" s="20"/>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21"/>
      <c r="AC695" s="21"/>
      <c r="AD695" s="21"/>
      <c r="AE695" s="6"/>
      <c r="AF695" s="6"/>
      <c r="AG695" s="6"/>
      <c r="AH695" s="6"/>
    </row>
    <row r="696" spans="1:34" x14ac:dyDescent="0.35">
      <c r="A696" s="20"/>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21"/>
      <c r="AC696" s="21"/>
      <c r="AD696" s="21"/>
      <c r="AE696" s="6"/>
      <c r="AF696" s="6"/>
      <c r="AG696" s="6"/>
      <c r="AH696" s="6"/>
    </row>
    <row r="697" spans="1:34" x14ac:dyDescent="0.35">
      <c r="A697" s="20"/>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21"/>
      <c r="AC697" s="21"/>
      <c r="AD697" s="21"/>
      <c r="AE697" s="6"/>
      <c r="AF697" s="6"/>
      <c r="AG697" s="6"/>
      <c r="AH697" s="6"/>
    </row>
    <row r="698" spans="1:34" x14ac:dyDescent="0.35">
      <c r="A698" s="20"/>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21"/>
      <c r="AC698" s="21"/>
      <c r="AD698" s="21"/>
      <c r="AE698" s="6"/>
      <c r="AF698" s="6"/>
      <c r="AG698" s="6"/>
      <c r="AH698" s="6"/>
    </row>
    <row r="699" spans="1:34" x14ac:dyDescent="0.35">
      <c r="A699" s="20"/>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21"/>
      <c r="AC699" s="21"/>
      <c r="AD699" s="21"/>
      <c r="AE699" s="6"/>
      <c r="AF699" s="6"/>
      <c r="AG699" s="6"/>
      <c r="AH699" s="6"/>
    </row>
    <row r="700" spans="1:34" x14ac:dyDescent="0.35">
      <c r="A700" s="20"/>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21"/>
      <c r="AC700" s="21"/>
      <c r="AD700" s="21"/>
      <c r="AE700" s="6"/>
      <c r="AF700" s="6"/>
      <c r="AG700" s="6"/>
      <c r="AH700" s="6"/>
    </row>
    <row r="701" spans="1:34" x14ac:dyDescent="0.35">
      <c r="A701" s="20"/>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21"/>
      <c r="AC701" s="21"/>
      <c r="AD701" s="21"/>
      <c r="AE701" s="6"/>
      <c r="AF701" s="6"/>
      <c r="AG701" s="6"/>
      <c r="AH701" s="6"/>
    </row>
    <row r="702" spans="1:34" x14ac:dyDescent="0.35">
      <c r="A702" s="20"/>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21"/>
      <c r="AC702" s="21"/>
      <c r="AD702" s="21"/>
      <c r="AE702" s="6"/>
      <c r="AF702" s="6"/>
      <c r="AG702" s="6"/>
      <c r="AH702" s="6"/>
    </row>
    <row r="703" spans="1:34" x14ac:dyDescent="0.35">
      <c r="A703" s="20"/>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21"/>
      <c r="AC703" s="21"/>
      <c r="AD703" s="21"/>
      <c r="AE703" s="6"/>
      <c r="AF703" s="6"/>
      <c r="AG703" s="6"/>
      <c r="AH703" s="6"/>
    </row>
    <row r="704" spans="1:34" x14ac:dyDescent="0.35">
      <c r="A704" s="20"/>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21"/>
      <c r="AC704" s="21"/>
      <c r="AD704" s="21"/>
      <c r="AE704" s="6"/>
      <c r="AF704" s="6"/>
      <c r="AG704" s="6"/>
      <c r="AH704" s="6"/>
    </row>
    <row r="705" spans="1:34" x14ac:dyDescent="0.35">
      <c r="A705" s="20"/>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21"/>
      <c r="AC705" s="21"/>
      <c r="AD705" s="21"/>
      <c r="AE705" s="6"/>
      <c r="AF705" s="6"/>
      <c r="AG705" s="6"/>
      <c r="AH705" s="6"/>
    </row>
    <row r="706" spans="1:34" x14ac:dyDescent="0.35">
      <c r="A706" s="20"/>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21"/>
      <c r="AC706" s="21"/>
      <c r="AD706" s="21"/>
      <c r="AE706" s="6"/>
      <c r="AF706" s="6"/>
      <c r="AG706" s="6"/>
      <c r="AH706" s="6"/>
    </row>
    <row r="707" spans="1:34" x14ac:dyDescent="0.35">
      <c r="A707" s="20"/>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21"/>
      <c r="AC707" s="21"/>
      <c r="AD707" s="21"/>
      <c r="AE707" s="6"/>
      <c r="AF707" s="6"/>
      <c r="AG707" s="6"/>
      <c r="AH707" s="6"/>
    </row>
    <row r="708" spans="1:34" x14ac:dyDescent="0.35">
      <c r="A708" s="20"/>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21"/>
      <c r="AC708" s="21"/>
      <c r="AD708" s="21"/>
      <c r="AE708" s="6"/>
      <c r="AF708" s="6"/>
      <c r="AG708" s="6"/>
      <c r="AH708" s="6"/>
    </row>
    <row r="709" spans="1:34" x14ac:dyDescent="0.35">
      <c r="A709" s="20"/>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21"/>
      <c r="AC709" s="21"/>
      <c r="AD709" s="21"/>
      <c r="AE709" s="6"/>
      <c r="AF709" s="6"/>
      <c r="AG709" s="6"/>
      <c r="AH709" s="6"/>
    </row>
    <row r="710" spans="1:34" x14ac:dyDescent="0.35">
      <c r="A710" s="20"/>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21"/>
      <c r="AC710" s="21"/>
      <c r="AD710" s="21"/>
      <c r="AE710" s="6"/>
      <c r="AF710" s="6"/>
      <c r="AG710" s="6"/>
      <c r="AH710" s="6"/>
    </row>
    <row r="711" spans="1:34" x14ac:dyDescent="0.35">
      <c r="A711" s="20"/>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21"/>
      <c r="AC711" s="21"/>
      <c r="AD711" s="21"/>
      <c r="AE711" s="6"/>
      <c r="AF711" s="6"/>
      <c r="AG711" s="6"/>
      <c r="AH711" s="6"/>
    </row>
    <row r="712" spans="1:34" x14ac:dyDescent="0.35">
      <c r="A712" s="20"/>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21"/>
      <c r="AC712" s="21"/>
      <c r="AD712" s="21"/>
      <c r="AE712" s="6"/>
      <c r="AF712" s="6"/>
      <c r="AG712" s="6"/>
      <c r="AH712" s="6"/>
    </row>
    <row r="713" spans="1:34" x14ac:dyDescent="0.35">
      <c r="A713" s="20"/>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21"/>
      <c r="AC713" s="21"/>
      <c r="AD713" s="21"/>
      <c r="AE713" s="6"/>
      <c r="AF713" s="6"/>
      <c r="AG713" s="6"/>
      <c r="AH713" s="6"/>
    </row>
    <row r="714" spans="1:34" x14ac:dyDescent="0.35">
      <c r="A714" s="20"/>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21"/>
      <c r="AC714" s="21"/>
      <c r="AD714" s="21"/>
      <c r="AE714" s="6"/>
      <c r="AF714" s="6"/>
      <c r="AG714" s="6"/>
      <c r="AH714" s="6"/>
    </row>
    <row r="715" spans="1:34" x14ac:dyDescent="0.35">
      <c r="A715" s="20"/>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21"/>
      <c r="AC715" s="21"/>
      <c r="AD715" s="21"/>
      <c r="AE715" s="6"/>
      <c r="AF715" s="6"/>
      <c r="AG715" s="6"/>
      <c r="AH715" s="6"/>
    </row>
    <row r="716" spans="1:34" x14ac:dyDescent="0.35">
      <c r="A716" s="20"/>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21"/>
      <c r="AC716" s="21"/>
      <c r="AD716" s="21"/>
      <c r="AE716" s="6"/>
      <c r="AF716" s="6"/>
      <c r="AG716" s="6"/>
      <c r="AH716" s="6"/>
    </row>
    <row r="717" spans="1:34" x14ac:dyDescent="0.35">
      <c r="A717" s="20"/>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21"/>
      <c r="AC717" s="21"/>
      <c r="AD717" s="21"/>
      <c r="AE717" s="6"/>
      <c r="AF717" s="6"/>
      <c r="AG717" s="6"/>
      <c r="AH717" s="6"/>
    </row>
    <row r="718" spans="1:34" x14ac:dyDescent="0.35">
      <c r="A718" s="20"/>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21"/>
      <c r="AC718" s="21"/>
      <c r="AD718" s="21"/>
      <c r="AE718" s="6"/>
      <c r="AF718" s="6"/>
      <c r="AG718" s="6"/>
      <c r="AH718" s="6"/>
    </row>
    <row r="719" spans="1:34" x14ac:dyDescent="0.35">
      <c r="A719" s="20"/>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21"/>
      <c r="AC719" s="21"/>
      <c r="AD719" s="21"/>
      <c r="AE719" s="6"/>
      <c r="AF719" s="6"/>
      <c r="AG719" s="6"/>
      <c r="AH719" s="6"/>
    </row>
    <row r="720" spans="1:34" x14ac:dyDescent="0.35">
      <c r="A720" s="20"/>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21"/>
      <c r="AC720" s="21"/>
      <c r="AD720" s="21"/>
      <c r="AE720" s="6"/>
      <c r="AF720" s="6"/>
      <c r="AG720" s="6"/>
      <c r="AH720" s="6"/>
    </row>
    <row r="721" spans="1:34" x14ac:dyDescent="0.35">
      <c r="A721" s="20"/>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21"/>
      <c r="AC721" s="21"/>
      <c r="AD721" s="21"/>
      <c r="AE721" s="6"/>
      <c r="AF721" s="6"/>
      <c r="AG721" s="6"/>
      <c r="AH721" s="6"/>
    </row>
    <row r="722" spans="1:34" x14ac:dyDescent="0.35">
      <c r="A722" s="20"/>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21"/>
      <c r="AC722" s="21"/>
      <c r="AD722" s="21"/>
      <c r="AE722" s="6"/>
      <c r="AF722" s="6"/>
      <c r="AG722" s="6"/>
      <c r="AH722" s="6"/>
    </row>
    <row r="723" spans="1:34" x14ac:dyDescent="0.35">
      <c r="A723" s="20"/>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21"/>
      <c r="AC723" s="21"/>
      <c r="AD723" s="21"/>
      <c r="AE723" s="6"/>
      <c r="AF723" s="6"/>
      <c r="AG723" s="6"/>
      <c r="AH723" s="6"/>
    </row>
    <row r="724" spans="1:34" x14ac:dyDescent="0.35">
      <c r="A724" s="20"/>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21"/>
      <c r="AC724" s="21"/>
      <c r="AD724" s="21"/>
      <c r="AE724" s="6"/>
      <c r="AF724" s="6"/>
      <c r="AG724" s="6"/>
      <c r="AH724" s="6"/>
    </row>
    <row r="725" spans="1:34" x14ac:dyDescent="0.35">
      <c r="A725" s="20"/>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21"/>
      <c r="AC725" s="21"/>
      <c r="AD725" s="21"/>
      <c r="AE725" s="6"/>
      <c r="AF725" s="6"/>
      <c r="AG725" s="6"/>
      <c r="AH725" s="6"/>
    </row>
    <row r="726" spans="1:34" x14ac:dyDescent="0.35">
      <c r="A726" s="20"/>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21"/>
      <c r="AC726" s="21"/>
      <c r="AD726" s="21"/>
      <c r="AE726" s="6"/>
      <c r="AF726" s="6"/>
      <c r="AG726" s="6"/>
      <c r="AH726" s="6"/>
    </row>
    <row r="727" spans="1:34" x14ac:dyDescent="0.35">
      <c r="A727" s="20"/>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21"/>
      <c r="AC727" s="21"/>
      <c r="AD727" s="21"/>
      <c r="AE727" s="6"/>
      <c r="AF727" s="6"/>
      <c r="AG727" s="6"/>
      <c r="AH727" s="6"/>
    </row>
    <row r="728" spans="1:34" x14ac:dyDescent="0.35">
      <c r="A728" s="20"/>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21"/>
      <c r="AC728" s="21"/>
      <c r="AD728" s="21"/>
      <c r="AE728" s="6"/>
      <c r="AF728" s="6"/>
      <c r="AG728" s="6"/>
      <c r="AH728" s="6"/>
    </row>
    <row r="729" spans="1:34" x14ac:dyDescent="0.35">
      <c r="A729" s="20"/>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21"/>
      <c r="AC729" s="21"/>
      <c r="AD729" s="21"/>
      <c r="AE729" s="6"/>
      <c r="AF729" s="6"/>
      <c r="AG729" s="6"/>
      <c r="AH729" s="6"/>
    </row>
    <row r="730" spans="1:34" x14ac:dyDescent="0.35">
      <c r="A730" s="20"/>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21"/>
      <c r="AC730" s="21"/>
      <c r="AD730" s="21"/>
      <c r="AE730" s="6"/>
      <c r="AF730" s="6"/>
      <c r="AG730" s="6"/>
      <c r="AH730" s="6"/>
    </row>
    <row r="731" spans="1:34" x14ac:dyDescent="0.35">
      <c r="A731" s="20"/>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21"/>
      <c r="AC731" s="21"/>
      <c r="AD731" s="21"/>
      <c r="AE731" s="6"/>
      <c r="AF731" s="6"/>
      <c r="AG731" s="6"/>
      <c r="AH731" s="6"/>
    </row>
    <row r="732" spans="1:34" x14ac:dyDescent="0.35">
      <c r="A732" s="20"/>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21"/>
      <c r="AC732" s="21"/>
      <c r="AD732" s="21"/>
      <c r="AE732" s="6"/>
      <c r="AF732" s="6"/>
      <c r="AG732" s="6"/>
      <c r="AH732" s="6"/>
    </row>
    <row r="733" spans="1:34" x14ac:dyDescent="0.35">
      <c r="A733" s="20"/>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21"/>
      <c r="AC733" s="21"/>
      <c r="AD733" s="21"/>
      <c r="AE733" s="6"/>
      <c r="AF733" s="6"/>
      <c r="AG733" s="6"/>
      <c r="AH733" s="6"/>
    </row>
    <row r="734" spans="1:34" x14ac:dyDescent="0.35">
      <c r="A734" s="20"/>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21"/>
      <c r="AC734" s="21"/>
      <c r="AD734" s="21"/>
      <c r="AE734" s="6"/>
      <c r="AF734" s="6"/>
      <c r="AG734" s="6"/>
      <c r="AH734" s="6"/>
    </row>
    <row r="735" spans="1:34" x14ac:dyDescent="0.35">
      <c r="A735" s="20"/>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21"/>
      <c r="AC735" s="21"/>
      <c r="AD735" s="21"/>
      <c r="AE735" s="6"/>
      <c r="AF735" s="6"/>
      <c r="AG735" s="6"/>
      <c r="AH735" s="6"/>
    </row>
    <row r="736" spans="1:34" x14ac:dyDescent="0.35">
      <c r="A736" s="20"/>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21"/>
      <c r="AC736" s="21"/>
      <c r="AD736" s="21"/>
      <c r="AE736" s="6"/>
      <c r="AF736" s="6"/>
      <c r="AG736" s="6"/>
      <c r="AH736" s="6"/>
    </row>
    <row r="737" spans="1:34" x14ac:dyDescent="0.35">
      <c r="A737" s="20"/>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21"/>
      <c r="AC737" s="21"/>
      <c r="AD737" s="21"/>
      <c r="AE737" s="6"/>
      <c r="AF737" s="6"/>
      <c r="AG737" s="6"/>
      <c r="AH737" s="6"/>
    </row>
    <row r="738" spans="1:34" x14ac:dyDescent="0.35">
      <c r="A738" s="20"/>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21"/>
      <c r="AC738" s="21"/>
      <c r="AD738" s="21"/>
      <c r="AE738" s="6"/>
      <c r="AF738" s="6"/>
      <c r="AG738" s="6"/>
      <c r="AH738" s="6"/>
    </row>
    <row r="739" spans="1:34" x14ac:dyDescent="0.35">
      <c r="A739" s="20"/>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21"/>
      <c r="AC739" s="21"/>
      <c r="AD739" s="21"/>
      <c r="AE739" s="6"/>
      <c r="AF739" s="6"/>
      <c r="AG739" s="6"/>
      <c r="AH739" s="6"/>
    </row>
    <row r="740" spans="1:34" x14ac:dyDescent="0.35">
      <c r="A740" s="20"/>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21"/>
      <c r="AC740" s="21"/>
      <c r="AD740" s="21"/>
      <c r="AE740" s="6"/>
      <c r="AF740" s="6"/>
      <c r="AG740" s="6"/>
      <c r="AH740" s="6"/>
    </row>
    <row r="741" spans="1:34" x14ac:dyDescent="0.35">
      <c r="A741" s="20"/>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21"/>
      <c r="AC741" s="21"/>
      <c r="AD741" s="21"/>
      <c r="AE741" s="6"/>
      <c r="AF741" s="6"/>
      <c r="AG741" s="6"/>
      <c r="AH741" s="6"/>
    </row>
    <row r="742" spans="1:34" x14ac:dyDescent="0.35">
      <c r="A742" s="20"/>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21"/>
      <c r="AC742" s="21"/>
      <c r="AD742" s="21"/>
      <c r="AE742" s="6"/>
      <c r="AF742" s="6"/>
      <c r="AG742" s="6"/>
      <c r="AH742" s="6"/>
    </row>
    <row r="743" spans="1:34" x14ac:dyDescent="0.35">
      <c r="A743" s="20"/>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21"/>
      <c r="AC743" s="21"/>
      <c r="AD743" s="21"/>
      <c r="AE743" s="6"/>
      <c r="AF743" s="6"/>
      <c r="AG743" s="6"/>
      <c r="AH743" s="6"/>
    </row>
    <row r="744" spans="1:34" x14ac:dyDescent="0.35">
      <c r="A744" s="20"/>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21"/>
      <c r="AC744" s="21"/>
      <c r="AD744" s="21"/>
      <c r="AE744" s="6"/>
      <c r="AF744" s="6"/>
      <c r="AG744" s="6"/>
      <c r="AH744" s="6"/>
    </row>
    <row r="745" spans="1:34" x14ac:dyDescent="0.35">
      <c r="A745" s="20"/>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21"/>
      <c r="AC745" s="21"/>
      <c r="AD745" s="21"/>
      <c r="AE745" s="6"/>
      <c r="AF745" s="6"/>
      <c r="AG745" s="6"/>
      <c r="AH745" s="6"/>
    </row>
    <row r="746" spans="1:34" x14ac:dyDescent="0.35">
      <c r="A746" s="20"/>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21"/>
      <c r="AC746" s="21"/>
      <c r="AD746" s="21"/>
      <c r="AE746" s="6"/>
      <c r="AF746" s="6"/>
      <c r="AG746" s="6"/>
      <c r="AH746" s="6"/>
    </row>
    <row r="747" spans="1:34" x14ac:dyDescent="0.35">
      <c r="A747" s="20"/>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21"/>
      <c r="AC747" s="21"/>
      <c r="AD747" s="21"/>
      <c r="AE747" s="6"/>
      <c r="AF747" s="6"/>
      <c r="AG747" s="6"/>
      <c r="AH747" s="6"/>
    </row>
    <row r="748" spans="1:34" x14ac:dyDescent="0.35">
      <c r="A748" s="20"/>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21"/>
      <c r="AC748" s="21"/>
      <c r="AD748" s="21"/>
      <c r="AE748" s="6"/>
      <c r="AF748" s="6"/>
      <c r="AG748" s="6"/>
      <c r="AH748" s="6"/>
    </row>
    <row r="749" spans="1:34" x14ac:dyDescent="0.35">
      <c r="A749" s="20"/>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21"/>
      <c r="AC749" s="21"/>
      <c r="AD749" s="21"/>
      <c r="AE749" s="6"/>
      <c r="AF749" s="6"/>
      <c r="AG749" s="6"/>
      <c r="AH749" s="6"/>
    </row>
    <row r="750" spans="1:34" x14ac:dyDescent="0.35">
      <c r="A750" s="20"/>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21"/>
      <c r="AC750" s="21"/>
      <c r="AD750" s="21"/>
      <c r="AE750" s="6"/>
      <c r="AF750" s="6"/>
      <c r="AG750" s="6"/>
      <c r="AH750" s="6"/>
    </row>
    <row r="751" spans="1:34" x14ac:dyDescent="0.35">
      <c r="A751" s="20"/>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21"/>
      <c r="AC751" s="21"/>
      <c r="AD751" s="21"/>
      <c r="AE751" s="6"/>
      <c r="AF751" s="6"/>
      <c r="AG751" s="6"/>
      <c r="AH751" s="6"/>
    </row>
    <row r="752" spans="1:34" x14ac:dyDescent="0.35">
      <c r="A752" s="20"/>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21"/>
      <c r="AC752" s="21"/>
      <c r="AD752" s="21"/>
      <c r="AE752" s="6"/>
      <c r="AF752" s="6"/>
      <c r="AG752" s="6"/>
      <c r="AH752" s="6"/>
    </row>
    <row r="753" spans="1:34" x14ac:dyDescent="0.35">
      <c r="A753" s="20"/>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21"/>
      <c r="AC753" s="21"/>
      <c r="AD753" s="21"/>
      <c r="AE753" s="6"/>
      <c r="AF753" s="6"/>
      <c r="AG753" s="6"/>
      <c r="AH753" s="6"/>
    </row>
    <row r="754" spans="1:34" x14ac:dyDescent="0.35">
      <c r="A754" s="20"/>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21"/>
      <c r="AC754" s="21"/>
      <c r="AD754" s="21"/>
      <c r="AE754" s="6"/>
      <c r="AF754" s="6"/>
      <c r="AG754" s="6"/>
      <c r="AH754" s="6"/>
    </row>
    <row r="755" spans="1:34" x14ac:dyDescent="0.35">
      <c r="A755" s="20"/>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21"/>
      <c r="AC755" s="21"/>
      <c r="AD755" s="21"/>
      <c r="AE755" s="6"/>
      <c r="AF755" s="6"/>
      <c r="AG755" s="6"/>
      <c r="AH755" s="6"/>
    </row>
    <row r="756" spans="1:34" x14ac:dyDescent="0.35">
      <c r="A756" s="20"/>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21"/>
      <c r="AC756" s="21"/>
      <c r="AD756" s="21"/>
      <c r="AE756" s="6"/>
      <c r="AF756" s="6"/>
      <c r="AG756" s="6"/>
      <c r="AH756" s="6"/>
    </row>
    <row r="757" spans="1:34" x14ac:dyDescent="0.35">
      <c r="A757" s="20"/>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21"/>
      <c r="AC757" s="21"/>
      <c r="AD757" s="21"/>
      <c r="AE757" s="6"/>
      <c r="AF757" s="6"/>
      <c r="AG757" s="6"/>
      <c r="AH757" s="6"/>
    </row>
    <row r="758" spans="1:34" x14ac:dyDescent="0.35">
      <c r="A758" s="20"/>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21"/>
      <c r="AC758" s="21"/>
      <c r="AD758" s="21"/>
      <c r="AE758" s="6"/>
      <c r="AF758" s="6"/>
      <c r="AG758" s="6"/>
      <c r="AH758" s="6"/>
    </row>
    <row r="759" spans="1:34" x14ac:dyDescent="0.35">
      <c r="A759" s="20"/>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21"/>
      <c r="AC759" s="21"/>
      <c r="AD759" s="21"/>
      <c r="AE759" s="6"/>
      <c r="AF759" s="6"/>
      <c r="AG759" s="6"/>
      <c r="AH759" s="6"/>
    </row>
    <row r="760" spans="1:34" x14ac:dyDescent="0.35">
      <c r="A760" s="20"/>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21"/>
      <c r="AC760" s="21"/>
      <c r="AD760" s="21"/>
      <c r="AE760" s="6"/>
      <c r="AF760" s="6"/>
      <c r="AG760" s="6"/>
      <c r="AH760" s="6"/>
    </row>
    <row r="761" spans="1:34" x14ac:dyDescent="0.35">
      <c r="A761" s="20"/>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21"/>
      <c r="AC761" s="21"/>
      <c r="AD761" s="21"/>
      <c r="AE761" s="6"/>
      <c r="AF761" s="6"/>
      <c r="AG761" s="6"/>
      <c r="AH761" s="6"/>
    </row>
    <row r="762" spans="1:34" x14ac:dyDescent="0.35">
      <c r="A762" s="20"/>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21"/>
      <c r="AC762" s="21"/>
      <c r="AD762" s="21"/>
      <c r="AE762" s="6"/>
      <c r="AF762" s="6"/>
      <c r="AG762" s="6"/>
      <c r="AH762" s="6"/>
    </row>
    <row r="763" spans="1:34" x14ac:dyDescent="0.35">
      <c r="A763" s="20"/>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21"/>
      <c r="AC763" s="21"/>
      <c r="AD763" s="21"/>
      <c r="AE763" s="6"/>
      <c r="AF763" s="6"/>
      <c r="AG763" s="6"/>
      <c r="AH763" s="6"/>
    </row>
    <row r="764" spans="1:34" x14ac:dyDescent="0.35">
      <c r="A764" s="20"/>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21"/>
      <c r="AC764" s="21"/>
      <c r="AD764" s="21"/>
      <c r="AE764" s="6"/>
      <c r="AF764" s="6"/>
      <c r="AG764" s="6"/>
      <c r="AH764" s="6"/>
    </row>
    <row r="765" spans="1:34" x14ac:dyDescent="0.35">
      <c r="A765" s="20"/>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21"/>
      <c r="AC765" s="21"/>
      <c r="AD765" s="21"/>
      <c r="AE765" s="6"/>
      <c r="AF765" s="6"/>
      <c r="AG765" s="6"/>
      <c r="AH765" s="6"/>
    </row>
    <row r="766" spans="1:34" x14ac:dyDescent="0.35">
      <c r="A766" s="20"/>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21"/>
      <c r="AC766" s="21"/>
      <c r="AD766" s="21"/>
      <c r="AE766" s="6"/>
      <c r="AF766" s="6"/>
      <c r="AG766" s="6"/>
      <c r="AH766" s="6"/>
    </row>
    <row r="767" spans="1:34" x14ac:dyDescent="0.35">
      <c r="A767" s="20"/>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21"/>
      <c r="AC767" s="21"/>
      <c r="AD767" s="21"/>
      <c r="AE767" s="6"/>
      <c r="AF767" s="6"/>
      <c r="AG767" s="6"/>
      <c r="AH767" s="6"/>
    </row>
    <row r="768" spans="1:34" x14ac:dyDescent="0.35">
      <c r="A768" s="20"/>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21"/>
      <c r="AC768" s="21"/>
      <c r="AD768" s="21"/>
      <c r="AE768" s="6"/>
      <c r="AF768" s="6"/>
      <c r="AG768" s="6"/>
      <c r="AH768" s="6"/>
    </row>
    <row r="769" spans="1:34" x14ac:dyDescent="0.35">
      <c r="A769" s="20"/>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21"/>
      <c r="AC769" s="21"/>
      <c r="AD769" s="21"/>
      <c r="AE769" s="6"/>
      <c r="AF769" s="6"/>
      <c r="AG769" s="6"/>
      <c r="AH769" s="6"/>
    </row>
    <row r="770" spans="1:34" x14ac:dyDescent="0.35">
      <c r="A770" s="20"/>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21"/>
      <c r="AC770" s="21"/>
      <c r="AD770" s="21"/>
      <c r="AE770" s="6"/>
      <c r="AF770" s="6"/>
      <c r="AG770" s="6"/>
      <c r="AH770" s="6"/>
    </row>
    <row r="771" spans="1:34" x14ac:dyDescent="0.35">
      <c r="A771" s="20"/>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21"/>
      <c r="AC771" s="21"/>
      <c r="AD771" s="21"/>
      <c r="AE771" s="6"/>
      <c r="AF771" s="6"/>
      <c r="AG771" s="6"/>
      <c r="AH771" s="6"/>
    </row>
    <row r="772" spans="1:34" x14ac:dyDescent="0.35">
      <c r="A772" s="20"/>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21"/>
      <c r="AC772" s="21"/>
      <c r="AD772" s="21"/>
      <c r="AE772" s="6"/>
      <c r="AF772" s="6"/>
      <c r="AG772" s="6"/>
      <c r="AH772" s="6"/>
    </row>
    <row r="773" spans="1:34" x14ac:dyDescent="0.35">
      <c r="A773" s="20"/>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21"/>
      <c r="AC773" s="21"/>
      <c r="AD773" s="21"/>
      <c r="AE773" s="6"/>
      <c r="AF773" s="6"/>
      <c r="AG773" s="6"/>
      <c r="AH773" s="6"/>
    </row>
    <row r="774" spans="1:34" x14ac:dyDescent="0.35">
      <c r="A774" s="20"/>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21"/>
      <c r="AC774" s="21"/>
      <c r="AD774" s="21"/>
      <c r="AE774" s="6"/>
      <c r="AF774" s="6"/>
      <c r="AG774" s="6"/>
      <c r="AH774" s="6"/>
    </row>
    <row r="775" spans="1:34" x14ac:dyDescent="0.35">
      <c r="A775" s="20"/>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21"/>
      <c r="AC775" s="21"/>
      <c r="AD775" s="21"/>
      <c r="AE775" s="6"/>
      <c r="AF775" s="6"/>
      <c r="AG775" s="6"/>
      <c r="AH775" s="6"/>
    </row>
    <row r="776" spans="1:34" x14ac:dyDescent="0.35">
      <c r="A776" s="20"/>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21"/>
      <c r="AC776" s="21"/>
      <c r="AD776" s="21"/>
      <c r="AE776" s="6"/>
      <c r="AF776" s="6"/>
      <c r="AG776" s="6"/>
      <c r="AH776" s="6"/>
    </row>
    <row r="777" spans="1:34" x14ac:dyDescent="0.35">
      <c r="A777" s="20"/>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21"/>
      <c r="AC777" s="21"/>
      <c r="AD777" s="21"/>
      <c r="AE777" s="6"/>
      <c r="AF777" s="6"/>
      <c r="AG777" s="6"/>
      <c r="AH777" s="6"/>
    </row>
    <row r="778" spans="1:34" x14ac:dyDescent="0.35">
      <c r="A778" s="20"/>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21"/>
      <c r="AC778" s="21"/>
      <c r="AD778" s="21"/>
      <c r="AE778" s="6"/>
      <c r="AF778" s="6"/>
      <c r="AG778" s="6"/>
      <c r="AH778" s="6"/>
    </row>
    <row r="779" spans="1:34" x14ac:dyDescent="0.35">
      <c r="A779" s="20"/>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21"/>
      <c r="AC779" s="21"/>
      <c r="AD779" s="21"/>
      <c r="AE779" s="6"/>
      <c r="AF779" s="6"/>
      <c r="AG779" s="6"/>
      <c r="AH779" s="6"/>
    </row>
    <row r="780" spans="1:34" x14ac:dyDescent="0.35">
      <c r="A780" s="20"/>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21"/>
      <c r="AC780" s="21"/>
      <c r="AD780" s="21"/>
      <c r="AE780" s="6"/>
      <c r="AF780" s="6"/>
      <c r="AG780" s="6"/>
      <c r="AH780" s="6"/>
    </row>
    <row r="781" spans="1:34" x14ac:dyDescent="0.35">
      <c r="A781" s="20"/>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21"/>
      <c r="AC781" s="21"/>
      <c r="AD781" s="21"/>
      <c r="AE781" s="6"/>
      <c r="AF781" s="6"/>
      <c r="AG781" s="6"/>
      <c r="AH781" s="6"/>
    </row>
    <row r="782" spans="1:34" x14ac:dyDescent="0.35">
      <c r="A782" s="20"/>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21"/>
      <c r="AC782" s="21"/>
      <c r="AD782" s="21"/>
      <c r="AE782" s="6"/>
      <c r="AF782" s="6"/>
      <c r="AG782" s="6"/>
      <c r="AH782" s="6"/>
    </row>
    <row r="783" spans="1:34" x14ac:dyDescent="0.35">
      <c r="A783" s="20"/>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21"/>
      <c r="AC783" s="21"/>
      <c r="AD783" s="21"/>
      <c r="AE783" s="6"/>
      <c r="AF783" s="6"/>
      <c r="AG783" s="6"/>
      <c r="AH783" s="6"/>
    </row>
    <row r="784" spans="1:34" x14ac:dyDescent="0.35">
      <c r="A784" s="20"/>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21"/>
      <c r="AC784" s="21"/>
      <c r="AD784" s="21"/>
      <c r="AE784" s="6"/>
      <c r="AF784" s="6"/>
      <c r="AG784" s="6"/>
      <c r="AH784" s="6"/>
    </row>
    <row r="785" spans="1:34" x14ac:dyDescent="0.35">
      <c r="A785" s="20"/>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21"/>
      <c r="AC785" s="21"/>
      <c r="AD785" s="21"/>
      <c r="AE785" s="6"/>
      <c r="AF785" s="6"/>
      <c r="AG785" s="6"/>
      <c r="AH785" s="6"/>
    </row>
    <row r="786" spans="1:34" x14ac:dyDescent="0.35">
      <c r="A786" s="20"/>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21"/>
      <c r="AC786" s="21"/>
      <c r="AD786" s="21"/>
      <c r="AE786" s="6"/>
      <c r="AF786" s="6"/>
      <c r="AG786" s="6"/>
      <c r="AH786" s="6"/>
    </row>
    <row r="787" spans="1:34" x14ac:dyDescent="0.35">
      <c r="A787" s="20"/>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21"/>
      <c r="AC787" s="21"/>
      <c r="AD787" s="21"/>
      <c r="AE787" s="6"/>
      <c r="AF787" s="6"/>
      <c r="AG787" s="6"/>
      <c r="AH787" s="6"/>
    </row>
    <row r="788" spans="1:34" x14ac:dyDescent="0.35">
      <c r="A788" s="20"/>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21"/>
      <c r="AC788" s="21"/>
      <c r="AD788" s="21"/>
      <c r="AE788" s="6"/>
      <c r="AF788" s="6"/>
      <c r="AG788" s="6"/>
      <c r="AH788" s="6"/>
    </row>
    <row r="789" spans="1:34" x14ac:dyDescent="0.35">
      <c r="A789" s="20"/>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21"/>
      <c r="AC789" s="21"/>
      <c r="AD789" s="21"/>
      <c r="AE789" s="6"/>
      <c r="AF789" s="6"/>
      <c r="AG789" s="6"/>
      <c r="AH789" s="6"/>
    </row>
    <row r="790" spans="1:34" x14ac:dyDescent="0.35">
      <c r="A790" s="20"/>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21"/>
      <c r="AC790" s="21"/>
      <c r="AD790" s="21"/>
      <c r="AE790" s="6"/>
      <c r="AF790" s="6"/>
      <c r="AG790" s="6"/>
      <c r="AH790" s="6"/>
    </row>
    <row r="791" spans="1:34" x14ac:dyDescent="0.35">
      <c r="A791" s="20"/>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21"/>
      <c r="AC791" s="21"/>
      <c r="AD791" s="21"/>
      <c r="AE791" s="6"/>
      <c r="AF791" s="6"/>
      <c r="AG791" s="6"/>
      <c r="AH791" s="6"/>
    </row>
    <row r="792" spans="1:34" x14ac:dyDescent="0.35">
      <c r="A792" s="20"/>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21"/>
      <c r="AC792" s="21"/>
      <c r="AD792" s="21"/>
      <c r="AE792" s="6"/>
      <c r="AF792" s="6"/>
      <c r="AG792" s="6"/>
      <c r="AH792" s="6"/>
    </row>
    <row r="793" spans="1:34" x14ac:dyDescent="0.35">
      <c r="A793" s="20"/>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21"/>
      <c r="AC793" s="21"/>
      <c r="AD793" s="21"/>
      <c r="AE793" s="6"/>
      <c r="AF793" s="6"/>
      <c r="AG793" s="6"/>
      <c r="AH793" s="6"/>
    </row>
    <row r="794" spans="1:34" x14ac:dyDescent="0.35">
      <c r="A794" s="20"/>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21"/>
      <c r="AC794" s="21"/>
      <c r="AD794" s="21"/>
      <c r="AE794" s="6"/>
      <c r="AF794" s="6"/>
      <c r="AG794" s="6"/>
      <c r="AH794" s="6"/>
    </row>
    <row r="795" spans="1:34" x14ac:dyDescent="0.35">
      <c r="A795" s="20"/>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21"/>
      <c r="AC795" s="21"/>
      <c r="AD795" s="21"/>
      <c r="AE795" s="6"/>
      <c r="AF795" s="6"/>
      <c r="AG795" s="6"/>
      <c r="AH795" s="6"/>
    </row>
    <row r="796" spans="1:34" x14ac:dyDescent="0.35">
      <c r="A796" s="20"/>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21"/>
      <c r="AC796" s="21"/>
      <c r="AD796" s="21"/>
      <c r="AE796" s="6"/>
      <c r="AF796" s="6"/>
      <c r="AG796" s="6"/>
      <c r="AH796" s="6"/>
    </row>
    <row r="797" spans="1:34" x14ac:dyDescent="0.35">
      <c r="A797" s="20"/>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21"/>
      <c r="AC797" s="21"/>
      <c r="AD797" s="21"/>
      <c r="AE797" s="6"/>
      <c r="AF797" s="6"/>
      <c r="AG797" s="6"/>
      <c r="AH797" s="6"/>
    </row>
    <row r="798" spans="1:34" x14ac:dyDescent="0.35">
      <c r="A798" s="20"/>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21"/>
      <c r="AC798" s="21"/>
      <c r="AD798" s="21"/>
      <c r="AE798" s="6"/>
      <c r="AF798" s="6"/>
      <c r="AG798" s="6"/>
      <c r="AH798" s="6"/>
    </row>
    <row r="799" spans="1:34" x14ac:dyDescent="0.35">
      <c r="A799" s="20"/>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21"/>
      <c r="AC799" s="21"/>
      <c r="AD799" s="21"/>
      <c r="AE799" s="6"/>
      <c r="AF799" s="6"/>
      <c r="AG799" s="6"/>
      <c r="AH799" s="6"/>
    </row>
    <row r="800" spans="1:34" x14ac:dyDescent="0.35">
      <c r="A800" s="20"/>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21"/>
      <c r="AC800" s="21"/>
      <c r="AD800" s="21"/>
      <c r="AE800" s="6"/>
      <c r="AF800" s="6"/>
      <c r="AG800" s="6"/>
      <c r="AH800" s="6"/>
    </row>
    <row r="801" spans="1:34" x14ac:dyDescent="0.35">
      <c r="A801" s="20"/>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21"/>
      <c r="AC801" s="21"/>
      <c r="AD801" s="21"/>
      <c r="AE801" s="6"/>
      <c r="AF801" s="6"/>
      <c r="AG801" s="6"/>
      <c r="AH801" s="6"/>
    </row>
    <row r="802" spans="1:34" x14ac:dyDescent="0.35">
      <c r="A802" s="20"/>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21"/>
      <c r="AC802" s="21"/>
      <c r="AD802" s="21"/>
      <c r="AE802" s="6"/>
      <c r="AF802" s="6"/>
      <c r="AG802" s="6"/>
      <c r="AH802" s="6"/>
    </row>
    <row r="803" spans="1:34" x14ac:dyDescent="0.35">
      <c r="A803" s="20"/>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21"/>
      <c r="AC803" s="21"/>
      <c r="AD803" s="21"/>
      <c r="AE803" s="6"/>
      <c r="AF803" s="6"/>
      <c r="AG803" s="6"/>
      <c r="AH803" s="6"/>
    </row>
    <row r="804" spans="1:34" x14ac:dyDescent="0.35">
      <c r="A804" s="20"/>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21"/>
      <c r="AC804" s="21"/>
      <c r="AD804" s="21"/>
      <c r="AE804" s="6"/>
      <c r="AF804" s="6"/>
      <c r="AG804" s="6"/>
      <c r="AH804" s="6"/>
    </row>
    <row r="805" spans="1:34" x14ac:dyDescent="0.35">
      <c r="A805" s="20"/>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21"/>
      <c r="AC805" s="21"/>
      <c r="AD805" s="21"/>
      <c r="AE805" s="6"/>
      <c r="AF805" s="6"/>
      <c r="AG805" s="6"/>
      <c r="AH805" s="6"/>
    </row>
    <row r="806" spans="1:34" x14ac:dyDescent="0.35">
      <c r="A806" s="20"/>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21"/>
      <c r="AC806" s="21"/>
      <c r="AD806" s="21"/>
      <c r="AE806" s="6"/>
      <c r="AF806" s="6"/>
      <c r="AG806" s="6"/>
      <c r="AH806" s="6"/>
    </row>
    <row r="807" spans="1:34" x14ac:dyDescent="0.35">
      <c r="A807" s="20"/>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21"/>
      <c r="AC807" s="21"/>
      <c r="AD807" s="21"/>
      <c r="AE807" s="6"/>
      <c r="AF807" s="6"/>
      <c r="AG807" s="6"/>
      <c r="AH807" s="6"/>
    </row>
    <row r="808" spans="1:34" x14ac:dyDescent="0.35">
      <c r="A808" s="20"/>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21"/>
      <c r="AC808" s="21"/>
      <c r="AD808" s="21"/>
      <c r="AE808" s="6"/>
      <c r="AF808" s="6"/>
      <c r="AG808" s="6"/>
      <c r="AH808" s="6"/>
    </row>
    <row r="809" spans="1:34" x14ac:dyDescent="0.35">
      <c r="A809" s="20"/>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21"/>
      <c r="AC809" s="21"/>
      <c r="AD809" s="21"/>
      <c r="AE809" s="6"/>
      <c r="AF809" s="6"/>
      <c r="AG809" s="6"/>
      <c r="AH809" s="6"/>
    </row>
    <row r="810" spans="1:34" x14ac:dyDescent="0.35">
      <c r="A810" s="20"/>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21"/>
      <c r="AC810" s="21"/>
      <c r="AD810" s="21"/>
      <c r="AE810" s="6"/>
      <c r="AF810" s="6"/>
      <c r="AG810" s="6"/>
      <c r="AH810" s="6"/>
    </row>
    <row r="811" spans="1:34" x14ac:dyDescent="0.35">
      <c r="A811" s="20"/>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21"/>
      <c r="AC811" s="21"/>
      <c r="AD811" s="21"/>
      <c r="AE811" s="6"/>
      <c r="AF811" s="6"/>
      <c r="AG811" s="6"/>
      <c r="AH811" s="6"/>
    </row>
    <row r="812" spans="1:34" x14ac:dyDescent="0.35">
      <c r="A812" s="20"/>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21"/>
      <c r="AC812" s="21"/>
      <c r="AD812" s="21"/>
      <c r="AE812" s="6"/>
      <c r="AF812" s="6"/>
      <c r="AG812" s="6"/>
      <c r="AH812" s="6"/>
    </row>
    <row r="813" spans="1:34" x14ac:dyDescent="0.35">
      <c r="A813" s="20"/>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21"/>
      <c r="AC813" s="21"/>
      <c r="AD813" s="21"/>
      <c r="AE813" s="6"/>
      <c r="AF813" s="6"/>
      <c r="AG813" s="6"/>
      <c r="AH813" s="6"/>
    </row>
    <row r="814" spans="1:34" x14ac:dyDescent="0.35">
      <c r="A814" s="20"/>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21"/>
      <c r="AC814" s="21"/>
      <c r="AD814" s="21"/>
      <c r="AE814" s="6"/>
      <c r="AF814" s="6"/>
      <c r="AG814" s="6"/>
      <c r="AH814" s="6"/>
    </row>
    <row r="815" spans="1:34" x14ac:dyDescent="0.35">
      <c r="A815" s="20"/>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21"/>
      <c r="AC815" s="21"/>
      <c r="AD815" s="21"/>
      <c r="AE815" s="6"/>
      <c r="AF815" s="6"/>
      <c r="AG815" s="6"/>
      <c r="AH815" s="6"/>
    </row>
    <row r="816" spans="1:34" x14ac:dyDescent="0.35">
      <c r="A816" s="20"/>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21"/>
      <c r="AC816" s="21"/>
      <c r="AD816" s="21"/>
      <c r="AE816" s="6"/>
      <c r="AF816" s="6"/>
      <c r="AG816" s="6"/>
      <c r="AH816" s="6"/>
    </row>
    <row r="817" spans="1:34" x14ac:dyDescent="0.35">
      <c r="A817" s="20"/>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21"/>
      <c r="AC817" s="21"/>
      <c r="AD817" s="21"/>
      <c r="AE817" s="6"/>
      <c r="AF817" s="6"/>
      <c r="AG817" s="6"/>
      <c r="AH817" s="6"/>
    </row>
    <row r="818" spans="1:34" x14ac:dyDescent="0.35">
      <c r="A818" s="20"/>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21"/>
      <c r="AC818" s="21"/>
      <c r="AD818" s="21"/>
      <c r="AE818" s="6"/>
      <c r="AF818" s="6"/>
      <c r="AG818" s="6"/>
      <c r="AH818" s="6"/>
    </row>
    <row r="819" spans="1:34" x14ac:dyDescent="0.35">
      <c r="A819" s="20"/>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21"/>
      <c r="AC819" s="21"/>
      <c r="AD819" s="21"/>
      <c r="AE819" s="6"/>
      <c r="AF819" s="6"/>
      <c r="AG819" s="6"/>
      <c r="AH819" s="6"/>
    </row>
    <row r="820" spans="1:34" x14ac:dyDescent="0.35">
      <c r="A820" s="20"/>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21"/>
      <c r="AC820" s="21"/>
      <c r="AD820" s="21"/>
      <c r="AE820" s="6"/>
      <c r="AF820" s="6"/>
      <c r="AG820" s="6"/>
      <c r="AH820" s="6"/>
    </row>
    <row r="821" spans="1:34" x14ac:dyDescent="0.35">
      <c r="A821" s="20"/>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21"/>
      <c r="AC821" s="21"/>
      <c r="AD821" s="21"/>
      <c r="AE821" s="6"/>
      <c r="AF821" s="6"/>
      <c r="AG821" s="6"/>
      <c r="AH821" s="6"/>
    </row>
    <row r="822" spans="1:34" x14ac:dyDescent="0.35">
      <c r="A822" s="20"/>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21"/>
      <c r="AC822" s="21"/>
      <c r="AD822" s="21"/>
      <c r="AE822" s="6"/>
      <c r="AF822" s="6"/>
      <c r="AG822" s="6"/>
      <c r="AH822" s="6"/>
    </row>
    <row r="823" spans="1:34" x14ac:dyDescent="0.35">
      <c r="A823" s="20"/>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21"/>
      <c r="AC823" s="21"/>
      <c r="AD823" s="21"/>
      <c r="AE823" s="6"/>
      <c r="AF823" s="6"/>
      <c r="AG823" s="6"/>
      <c r="AH823" s="6"/>
    </row>
    <row r="824" spans="1:34" x14ac:dyDescent="0.35">
      <c r="A824" s="20"/>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21"/>
      <c r="AC824" s="21"/>
      <c r="AD824" s="21"/>
      <c r="AE824" s="6"/>
      <c r="AF824" s="6"/>
      <c r="AG824" s="6"/>
      <c r="AH824" s="6"/>
    </row>
    <row r="825" spans="1:34" x14ac:dyDescent="0.35">
      <c r="A825" s="20"/>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21"/>
      <c r="AC825" s="21"/>
      <c r="AD825" s="21"/>
      <c r="AE825" s="6"/>
      <c r="AF825" s="6"/>
      <c r="AG825" s="6"/>
      <c r="AH825" s="6"/>
    </row>
    <row r="826" spans="1:34" x14ac:dyDescent="0.35">
      <c r="A826" s="20"/>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21"/>
      <c r="AC826" s="21"/>
      <c r="AD826" s="21"/>
      <c r="AE826" s="6"/>
      <c r="AF826" s="6"/>
      <c r="AG826" s="6"/>
      <c r="AH826" s="6"/>
    </row>
    <row r="827" spans="1:34" x14ac:dyDescent="0.35">
      <c r="A827" s="20"/>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21"/>
      <c r="AC827" s="21"/>
      <c r="AD827" s="21"/>
      <c r="AE827" s="6"/>
      <c r="AF827" s="6"/>
      <c r="AG827" s="6"/>
      <c r="AH827" s="6"/>
    </row>
    <row r="828" spans="1:34" x14ac:dyDescent="0.35">
      <c r="A828" s="20"/>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21"/>
      <c r="AC828" s="21"/>
      <c r="AD828" s="21"/>
      <c r="AE828" s="6"/>
      <c r="AF828" s="6"/>
      <c r="AG828" s="6"/>
      <c r="AH828" s="6"/>
    </row>
    <row r="829" spans="1:34" x14ac:dyDescent="0.35">
      <c r="A829" s="20"/>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21"/>
      <c r="AC829" s="21"/>
      <c r="AD829" s="21"/>
      <c r="AE829" s="6"/>
      <c r="AF829" s="6"/>
      <c r="AG829" s="6"/>
      <c r="AH829" s="6"/>
    </row>
    <row r="830" spans="1:34" x14ac:dyDescent="0.35">
      <c r="A830" s="20"/>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21"/>
      <c r="AC830" s="21"/>
      <c r="AD830" s="21"/>
      <c r="AE830" s="6"/>
      <c r="AF830" s="6"/>
      <c r="AG830" s="6"/>
      <c r="AH830" s="6"/>
    </row>
    <row r="831" spans="1:34" x14ac:dyDescent="0.35">
      <c r="A831" s="20"/>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21"/>
      <c r="AC831" s="21"/>
      <c r="AD831" s="21"/>
      <c r="AE831" s="6"/>
      <c r="AF831" s="6"/>
      <c r="AG831" s="6"/>
      <c r="AH831" s="6"/>
    </row>
    <row r="832" spans="1:34" x14ac:dyDescent="0.35">
      <c r="A832" s="20"/>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21"/>
      <c r="AC832" s="21"/>
      <c r="AD832" s="21"/>
      <c r="AE832" s="6"/>
      <c r="AF832" s="6"/>
      <c r="AG832" s="6"/>
      <c r="AH832" s="6"/>
    </row>
    <row r="833" spans="1:34" x14ac:dyDescent="0.35">
      <c r="A833" s="20"/>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21"/>
      <c r="AC833" s="21"/>
      <c r="AD833" s="21"/>
      <c r="AE833" s="6"/>
      <c r="AF833" s="6"/>
      <c r="AG833" s="6"/>
      <c r="AH833" s="6"/>
    </row>
    <row r="834" spans="1:34" x14ac:dyDescent="0.35">
      <c r="A834" s="20"/>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21"/>
      <c r="AC834" s="21"/>
      <c r="AD834" s="21"/>
      <c r="AE834" s="6"/>
      <c r="AF834" s="6"/>
      <c r="AG834" s="6"/>
      <c r="AH834" s="6"/>
    </row>
    <row r="835" spans="1:34" x14ac:dyDescent="0.35">
      <c r="A835" s="20"/>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21"/>
      <c r="AC835" s="21"/>
      <c r="AD835" s="21"/>
      <c r="AE835" s="6"/>
      <c r="AF835" s="6"/>
      <c r="AG835" s="6"/>
      <c r="AH835" s="6"/>
    </row>
    <row r="836" spans="1:34" x14ac:dyDescent="0.35">
      <c r="A836" s="20"/>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21"/>
      <c r="AC836" s="21"/>
      <c r="AD836" s="21"/>
      <c r="AE836" s="6"/>
      <c r="AF836" s="6"/>
      <c r="AG836" s="6"/>
      <c r="AH836" s="6"/>
    </row>
    <row r="837" spans="1:34" x14ac:dyDescent="0.35">
      <c r="A837" s="20"/>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21"/>
      <c r="AC837" s="21"/>
      <c r="AD837" s="21"/>
      <c r="AE837" s="6"/>
      <c r="AF837" s="6"/>
      <c r="AG837" s="6"/>
      <c r="AH837" s="6"/>
    </row>
    <row r="838" spans="1:34" x14ac:dyDescent="0.35">
      <c r="A838" s="20"/>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21"/>
      <c r="AC838" s="21"/>
      <c r="AD838" s="21"/>
      <c r="AE838" s="6"/>
      <c r="AF838" s="6"/>
      <c r="AG838" s="6"/>
      <c r="AH838" s="6"/>
    </row>
    <row r="839" spans="1:34" x14ac:dyDescent="0.35">
      <c r="A839" s="20"/>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21"/>
      <c r="AC839" s="21"/>
      <c r="AD839" s="21"/>
      <c r="AE839" s="6"/>
      <c r="AF839" s="6"/>
      <c r="AG839" s="6"/>
      <c r="AH839" s="6"/>
    </row>
    <row r="840" spans="1:34" x14ac:dyDescent="0.35">
      <c r="A840" s="20"/>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21"/>
      <c r="AC840" s="21"/>
      <c r="AD840" s="21"/>
      <c r="AE840" s="6"/>
      <c r="AF840" s="6"/>
      <c r="AG840" s="6"/>
      <c r="AH840" s="6"/>
    </row>
    <row r="841" spans="1:34" x14ac:dyDescent="0.35">
      <c r="A841" s="20"/>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21"/>
      <c r="AC841" s="21"/>
      <c r="AD841" s="21"/>
      <c r="AE841" s="6"/>
      <c r="AF841" s="6"/>
      <c r="AG841" s="6"/>
      <c r="AH841" s="6"/>
    </row>
    <row r="842" spans="1:34" x14ac:dyDescent="0.35">
      <c r="A842" s="20"/>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21"/>
      <c r="AC842" s="21"/>
      <c r="AD842" s="21"/>
      <c r="AE842" s="6"/>
      <c r="AF842" s="6"/>
      <c r="AG842" s="6"/>
      <c r="AH842" s="6"/>
    </row>
    <row r="843" spans="1:34" x14ac:dyDescent="0.35">
      <c r="A843" s="20"/>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21"/>
      <c r="AC843" s="21"/>
      <c r="AD843" s="21"/>
      <c r="AE843" s="6"/>
      <c r="AF843" s="6"/>
      <c r="AG843" s="6"/>
      <c r="AH843" s="6"/>
    </row>
    <row r="844" spans="1:34" x14ac:dyDescent="0.35">
      <c r="A844" s="20"/>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21"/>
      <c r="AC844" s="21"/>
      <c r="AD844" s="21"/>
      <c r="AE844" s="6"/>
      <c r="AF844" s="6"/>
      <c r="AG844" s="6"/>
      <c r="AH844" s="6"/>
    </row>
    <row r="845" spans="1:34" x14ac:dyDescent="0.35">
      <c r="A845" s="20"/>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21"/>
      <c r="AC845" s="21"/>
      <c r="AD845" s="21"/>
      <c r="AE845" s="6"/>
      <c r="AF845" s="6"/>
      <c r="AG845" s="6"/>
      <c r="AH845" s="6"/>
    </row>
    <row r="846" spans="1:34" x14ac:dyDescent="0.35">
      <c r="A846" s="20"/>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21"/>
      <c r="AC846" s="21"/>
      <c r="AD846" s="21"/>
      <c r="AE846" s="6"/>
      <c r="AF846" s="6"/>
      <c r="AG846" s="6"/>
      <c r="AH846" s="6"/>
    </row>
    <row r="847" spans="1:34" x14ac:dyDescent="0.35">
      <c r="A847" s="20"/>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21"/>
      <c r="AC847" s="21"/>
      <c r="AD847" s="21"/>
      <c r="AE847" s="6"/>
      <c r="AF847" s="6"/>
      <c r="AG847" s="6"/>
      <c r="AH847" s="6"/>
    </row>
    <row r="848" spans="1:34" x14ac:dyDescent="0.35">
      <c r="A848" s="20"/>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21"/>
      <c r="AC848" s="21"/>
      <c r="AD848" s="21"/>
      <c r="AE848" s="6"/>
      <c r="AF848" s="6"/>
      <c r="AG848" s="6"/>
      <c r="AH848" s="6"/>
    </row>
    <row r="849" spans="1:34" x14ac:dyDescent="0.35">
      <c r="A849" s="20"/>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21"/>
      <c r="AC849" s="21"/>
      <c r="AD849" s="21"/>
      <c r="AE849" s="6"/>
      <c r="AF849" s="6"/>
      <c r="AG849" s="6"/>
      <c r="AH849" s="6"/>
    </row>
    <row r="850" spans="1:34" x14ac:dyDescent="0.35">
      <c r="A850" s="20"/>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21"/>
      <c r="AC850" s="21"/>
      <c r="AD850" s="21"/>
      <c r="AE850" s="6"/>
      <c r="AF850" s="6"/>
      <c r="AG850" s="6"/>
      <c r="AH850" s="6"/>
    </row>
    <row r="851" spans="1:34" x14ac:dyDescent="0.35">
      <c r="A851" s="20"/>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21"/>
      <c r="AC851" s="21"/>
      <c r="AD851" s="21"/>
      <c r="AE851" s="6"/>
      <c r="AF851" s="6"/>
      <c r="AG851" s="6"/>
      <c r="AH851" s="6"/>
    </row>
    <row r="852" spans="1:34" x14ac:dyDescent="0.35">
      <c r="A852" s="20"/>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21"/>
      <c r="AC852" s="21"/>
      <c r="AD852" s="21"/>
      <c r="AE852" s="6"/>
      <c r="AF852" s="6"/>
      <c r="AG852" s="6"/>
      <c r="AH852" s="6"/>
    </row>
    <row r="853" spans="1:34" x14ac:dyDescent="0.35">
      <c r="A853" s="20"/>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21"/>
      <c r="AC853" s="21"/>
      <c r="AD853" s="21"/>
      <c r="AE853" s="6"/>
      <c r="AF853" s="6"/>
      <c r="AG853" s="6"/>
      <c r="AH853" s="6"/>
    </row>
    <row r="854" spans="1:34" x14ac:dyDescent="0.35">
      <c r="A854" s="20"/>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21"/>
      <c r="AC854" s="21"/>
      <c r="AD854" s="21"/>
      <c r="AE854" s="6"/>
      <c r="AF854" s="6"/>
      <c r="AG854" s="6"/>
      <c r="AH854" s="6"/>
    </row>
    <row r="855" spans="1:34" x14ac:dyDescent="0.35">
      <c r="A855" s="20"/>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21"/>
      <c r="AC855" s="21"/>
      <c r="AD855" s="21"/>
      <c r="AE855" s="6"/>
      <c r="AF855" s="6"/>
      <c r="AG855" s="6"/>
      <c r="AH855" s="6"/>
    </row>
    <row r="856" spans="1:34" x14ac:dyDescent="0.35">
      <c r="A856" s="20"/>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21"/>
      <c r="AC856" s="21"/>
      <c r="AD856" s="21"/>
      <c r="AE856" s="6"/>
      <c r="AF856" s="6"/>
      <c r="AG856" s="6"/>
      <c r="AH856" s="6"/>
    </row>
    <row r="857" spans="1:34" x14ac:dyDescent="0.35">
      <c r="A857" s="20"/>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21"/>
      <c r="AC857" s="21"/>
      <c r="AD857" s="21"/>
      <c r="AE857" s="6"/>
      <c r="AF857" s="6"/>
      <c r="AG857" s="6"/>
      <c r="AH857" s="6"/>
    </row>
    <row r="858" spans="1:34" x14ac:dyDescent="0.35">
      <c r="A858" s="20"/>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21"/>
      <c r="AC858" s="21"/>
      <c r="AD858" s="21"/>
      <c r="AE858" s="6"/>
      <c r="AF858" s="6"/>
      <c r="AG858" s="6"/>
      <c r="AH858" s="6"/>
    </row>
    <row r="859" spans="1:34" x14ac:dyDescent="0.35">
      <c r="A859" s="20"/>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21"/>
      <c r="AC859" s="21"/>
      <c r="AD859" s="21"/>
      <c r="AE859" s="6"/>
      <c r="AF859" s="6"/>
      <c r="AG859" s="6"/>
      <c r="AH859" s="6"/>
    </row>
    <row r="860" spans="1:34" x14ac:dyDescent="0.35">
      <c r="A860" s="20"/>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21"/>
      <c r="AC860" s="21"/>
      <c r="AD860" s="21"/>
      <c r="AE860" s="6"/>
      <c r="AF860" s="6"/>
      <c r="AG860" s="6"/>
      <c r="AH860" s="6"/>
    </row>
    <row r="861" spans="1:34" x14ac:dyDescent="0.35">
      <c r="A861" s="20"/>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21"/>
      <c r="AC861" s="21"/>
      <c r="AD861" s="21"/>
      <c r="AE861" s="6"/>
      <c r="AF861" s="6"/>
      <c r="AG861" s="6"/>
      <c r="AH861" s="6"/>
    </row>
    <row r="862" spans="1:34" x14ac:dyDescent="0.35">
      <c r="A862" s="20"/>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21"/>
      <c r="AC862" s="21"/>
      <c r="AD862" s="21"/>
      <c r="AE862" s="6"/>
      <c r="AF862" s="6"/>
      <c r="AG862" s="6"/>
      <c r="AH862" s="6"/>
    </row>
    <row r="863" spans="1:34" x14ac:dyDescent="0.35">
      <c r="A863" s="20"/>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21"/>
      <c r="AC863" s="21"/>
      <c r="AD863" s="21"/>
      <c r="AE863" s="6"/>
      <c r="AF863" s="6"/>
      <c r="AG863" s="6"/>
      <c r="AH863" s="6"/>
    </row>
    <row r="864" spans="1:34" x14ac:dyDescent="0.35">
      <c r="A864" s="20"/>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21"/>
      <c r="AC864" s="21"/>
      <c r="AD864" s="21"/>
      <c r="AE864" s="6"/>
      <c r="AF864" s="6"/>
      <c r="AG864" s="6"/>
      <c r="AH864" s="6"/>
    </row>
    <row r="865" spans="1:34" x14ac:dyDescent="0.35">
      <c r="A865" s="20"/>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21"/>
      <c r="AC865" s="21"/>
      <c r="AD865" s="21"/>
      <c r="AE865" s="6"/>
      <c r="AF865" s="6"/>
      <c r="AG865" s="6"/>
      <c r="AH865" s="6"/>
    </row>
    <row r="866" spans="1:34" x14ac:dyDescent="0.35">
      <c r="A866" s="20"/>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21"/>
      <c r="AC866" s="21"/>
      <c r="AD866" s="21"/>
      <c r="AE866" s="6"/>
      <c r="AF866" s="6"/>
      <c r="AG866" s="6"/>
      <c r="AH866" s="6"/>
    </row>
    <row r="867" spans="1:34" x14ac:dyDescent="0.35">
      <c r="A867" s="20"/>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21"/>
      <c r="AC867" s="21"/>
      <c r="AD867" s="21"/>
      <c r="AE867" s="6"/>
      <c r="AF867" s="6"/>
      <c r="AG867" s="6"/>
      <c r="AH867" s="6"/>
    </row>
    <row r="868" spans="1:34" x14ac:dyDescent="0.35">
      <c r="A868" s="20"/>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21"/>
      <c r="AC868" s="21"/>
      <c r="AD868" s="21"/>
      <c r="AE868" s="6"/>
      <c r="AF868" s="6"/>
      <c r="AG868" s="6"/>
      <c r="AH868" s="6"/>
    </row>
    <row r="869" spans="1:34" x14ac:dyDescent="0.35">
      <c r="A869" s="20"/>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21"/>
      <c r="AC869" s="21"/>
      <c r="AD869" s="21"/>
      <c r="AE869" s="6"/>
      <c r="AF869" s="6"/>
      <c r="AG869" s="6"/>
      <c r="AH869" s="6"/>
    </row>
    <row r="870" spans="1:34" x14ac:dyDescent="0.35">
      <c r="A870" s="20"/>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21"/>
      <c r="AC870" s="21"/>
      <c r="AD870" s="21"/>
      <c r="AE870" s="6"/>
      <c r="AF870" s="6"/>
      <c r="AG870" s="6"/>
      <c r="AH870" s="6"/>
    </row>
    <row r="871" spans="1:34" x14ac:dyDescent="0.35">
      <c r="A871" s="20"/>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21"/>
      <c r="AC871" s="21"/>
      <c r="AD871" s="21"/>
      <c r="AE871" s="6"/>
      <c r="AF871" s="6"/>
      <c r="AG871" s="6"/>
      <c r="AH871" s="6"/>
    </row>
    <row r="872" spans="1:34" x14ac:dyDescent="0.35">
      <c r="A872" s="20"/>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21"/>
      <c r="AC872" s="21"/>
      <c r="AD872" s="21"/>
      <c r="AE872" s="6"/>
      <c r="AF872" s="6"/>
      <c r="AG872" s="6"/>
      <c r="AH872" s="6"/>
    </row>
    <row r="873" spans="1:34" x14ac:dyDescent="0.35">
      <c r="A873" s="20"/>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21"/>
      <c r="AC873" s="21"/>
      <c r="AD873" s="21"/>
      <c r="AE873" s="6"/>
      <c r="AF873" s="6"/>
      <c r="AG873" s="6"/>
      <c r="AH873" s="6"/>
    </row>
    <row r="874" spans="1:34" x14ac:dyDescent="0.35">
      <c r="A874" s="20"/>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21"/>
      <c r="AC874" s="21"/>
      <c r="AD874" s="21"/>
      <c r="AE874" s="6"/>
      <c r="AF874" s="6"/>
      <c r="AG874" s="6"/>
      <c r="AH874" s="6"/>
    </row>
    <row r="875" spans="1:34" x14ac:dyDescent="0.35">
      <c r="A875" s="20"/>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21"/>
      <c r="AC875" s="21"/>
      <c r="AD875" s="21"/>
      <c r="AE875" s="6"/>
      <c r="AF875" s="6"/>
      <c r="AG875" s="6"/>
      <c r="AH875" s="6"/>
    </row>
    <row r="876" spans="1:34" x14ac:dyDescent="0.35">
      <c r="A876" s="20"/>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21"/>
      <c r="AC876" s="21"/>
      <c r="AD876" s="21"/>
      <c r="AE876" s="6"/>
      <c r="AF876" s="6"/>
      <c r="AG876" s="6"/>
      <c r="AH876" s="6"/>
    </row>
    <row r="877" spans="1:34" x14ac:dyDescent="0.35">
      <c r="A877" s="20"/>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21"/>
      <c r="AC877" s="21"/>
      <c r="AD877" s="21"/>
      <c r="AE877" s="6"/>
      <c r="AF877" s="6"/>
      <c r="AG877" s="6"/>
      <c r="AH877" s="6"/>
    </row>
    <row r="878" spans="1:34" x14ac:dyDescent="0.35">
      <c r="A878" s="20"/>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21"/>
      <c r="AC878" s="21"/>
      <c r="AD878" s="21"/>
      <c r="AE878" s="6"/>
      <c r="AF878" s="6"/>
      <c r="AG878" s="6"/>
      <c r="AH878" s="6"/>
    </row>
    <row r="879" spans="1:34" x14ac:dyDescent="0.35">
      <c r="A879" s="20"/>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21"/>
      <c r="AC879" s="21"/>
      <c r="AD879" s="21"/>
      <c r="AE879" s="6"/>
      <c r="AF879" s="6"/>
      <c r="AG879" s="6"/>
      <c r="AH879" s="6"/>
    </row>
    <row r="880" spans="1:34" x14ac:dyDescent="0.35">
      <c r="A880" s="20"/>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21"/>
      <c r="AC880" s="21"/>
      <c r="AD880" s="21"/>
      <c r="AE880" s="6"/>
      <c r="AF880" s="6"/>
      <c r="AG880" s="6"/>
      <c r="AH880" s="6"/>
    </row>
    <row r="881" spans="1:34" x14ac:dyDescent="0.35">
      <c r="A881" s="20"/>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21"/>
      <c r="AC881" s="21"/>
      <c r="AD881" s="21"/>
      <c r="AE881" s="6"/>
      <c r="AF881" s="6"/>
      <c r="AG881" s="6"/>
      <c r="AH881" s="6"/>
    </row>
    <row r="882" spans="1:34" x14ac:dyDescent="0.35">
      <c r="A882" s="20"/>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21"/>
      <c r="AC882" s="21"/>
      <c r="AD882" s="21"/>
      <c r="AE882" s="6"/>
      <c r="AF882" s="6"/>
      <c r="AG882" s="6"/>
      <c r="AH882" s="6"/>
    </row>
    <row r="883" spans="1:34" x14ac:dyDescent="0.35">
      <c r="A883" s="20"/>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21"/>
      <c r="AC883" s="21"/>
      <c r="AD883" s="21"/>
      <c r="AE883" s="6"/>
      <c r="AF883" s="6"/>
      <c r="AG883" s="6"/>
      <c r="AH883" s="6"/>
    </row>
    <row r="884" spans="1:34" x14ac:dyDescent="0.35">
      <c r="A884" s="20"/>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21"/>
      <c r="AC884" s="21"/>
      <c r="AD884" s="21"/>
      <c r="AE884" s="6"/>
      <c r="AF884" s="6"/>
      <c r="AG884" s="6"/>
      <c r="AH884" s="6"/>
    </row>
    <row r="885" spans="1:34" x14ac:dyDescent="0.35">
      <c r="A885" s="20"/>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21"/>
      <c r="AC885" s="21"/>
      <c r="AD885" s="21"/>
      <c r="AE885" s="6"/>
      <c r="AF885" s="6"/>
      <c r="AG885" s="6"/>
      <c r="AH885" s="6"/>
    </row>
    <row r="886" spans="1:34" x14ac:dyDescent="0.35">
      <c r="A886" s="20"/>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21"/>
      <c r="AC886" s="21"/>
      <c r="AD886" s="21"/>
      <c r="AE886" s="6"/>
      <c r="AF886" s="6"/>
      <c r="AG886" s="6"/>
      <c r="AH886" s="6"/>
    </row>
    <row r="887" spans="1:34" x14ac:dyDescent="0.35">
      <c r="A887" s="20"/>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21"/>
      <c r="AC887" s="21"/>
      <c r="AD887" s="21"/>
      <c r="AE887" s="6"/>
      <c r="AF887" s="6"/>
      <c r="AG887" s="6"/>
      <c r="AH887" s="6"/>
    </row>
    <row r="888" spans="1:34" x14ac:dyDescent="0.35">
      <c r="A888" s="20"/>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21"/>
      <c r="AC888" s="21"/>
      <c r="AD888" s="21"/>
      <c r="AE888" s="6"/>
      <c r="AF888" s="6"/>
      <c r="AG888" s="6"/>
      <c r="AH888" s="6"/>
    </row>
    <row r="889" spans="1:34" x14ac:dyDescent="0.35">
      <c r="A889" s="20"/>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21"/>
      <c r="AC889" s="21"/>
      <c r="AD889" s="21"/>
      <c r="AE889" s="6"/>
      <c r="AF889" s="6"/>
      <c r="AG889" s="6"/>
      <c r="AH889" s="6"/>
    </row>
    <row r="890" spans="1:34" x14ac:dyDescent="0.35">
      <c r="A890" s="20"/>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21"/>
      <c r="AC890" s="21"/>
      <c r="AD890" s="21"/>
      <c r="AE890" s="6"/>
      <c r="AF890" s="6"/>
      <c r="AG890" s="6"/>
      <c r="AH890" s="6"/>
    </row>
    <row r="891" spans="1:34" x14ac:dyDescent="0.35">
      <c r="A891" s="20"/>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21"/>
      <c r="AC891" s="21"/>
      <c r="AD891" s="21"/>
      <c r="AE891" s="6"/>
      <c r="AF891" s="6"/>
      <c r="AG891" s="6"/>
      <c r="AH891" s="6"/>
    </row>
    <row r="892" spans="1:34" x14ac:dyDescent="0.35">
      <c r="A892" s="20"/>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21"/>
      <c r="AC892" s="21"/>
      <c r="AD892" s="21"/>
      <c r="AE892" s="6"/>
      <c r="AF892" s="6"/>
      <c r="AG892" s="6"/>
      <c r="AH892" s="6"/>
    </row>
    <row r="893" spans="1:34" x14ac:dyDescent="0.35">
      <c r="A893" s="20"/>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21"/>
      <c r="AC893" s="21"/>
      <c r="AD893" s="21"/>
      <c r="AE893" s="6"/>
      <c r="AF893" s="6"/>
      <c r="AG893" s="6"/>
      <c r="AH893" s="6"/>
    </row>
    <row r="894" spans="1:34" x14ac:dyDescent="0.35">
      <c r="A894" s="20"/>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21"/>
      <c r="AC894" s="21"/>
      <c r="AD894" s="21"/>
      <c r="AE894" s="6"/>
      <c r="AF894" s="6"/>
      <c r="AG894" s="6"/>
      <c r="AH894" s="6"/>
    </row>
    <row r="895" spans="1:34" x14ac:dyDescent="0.35">
      <c r="A895" s="20"/>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21"/>
      <c r="AC895" s="21"/>
      <c r="AD895" s="21"/>
      <c r="AE895" s="6"/>
      <c r="AF895" s="6"/>
      <c r="AG895" s="6"/>
      <c r="AH895" s="6"/>
    </row>
    <row r="896" spans="1:34" x14ac:dyDescent="0.35">
      <c r="A896" s="20"/>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21"/>
      <c r="AC896" s="21"/>
      <c r="AD896" s="21"/>
      <c r="AE896" s="6"/>
      <c r="AF896" s="6"/>
      <c r="AG896" s="6"/>
      <c r="AH896" s="6"/>
    </row>
    <row r="897" spans="1:34" x14ac:dyDescent="0.35">
      <c r="A897" s="20"/>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21"/>
      <c r="AC897" s="21"/>
      <c r="AD897" s="21"/>
      <c r="AE897" s="6"/>
      <c r="AF897" s="6"/>
      <c r="AG897" s="6"/>
      <c r="AH897" s="6"/>
    </row>
    <row r="898" spans="1:34" x14ac:dyDescent="0.35">
      <c r="A898" s="20"/>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21"/>
      <c r="AC898" s="21"/>
      <c r="AD898" s="21"/>
      <c r="AE898" s="6"/>
      <c r="AF898" s="6"/>
      <c r="AG898" s="6"/>
      <c r="AH898" s="6"/>
    </row>
    <row r="899" spans="1:34" x14ac:dyDescent="0.35">
      <c r="A899" s="20"/>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21"/>
      <c r="AC899" s="21"/>
      <c r="AD899" s="21"/>
      <c r="AE899" s="6"/>
      <c r="AF899" s="6"/>
      <c r="AG899" s="6"/>
      <c r="AH899" s="6"/>
    </row>
    <row r="900" spans="1:34" x14ac:dyDescent="0.35">
      <c r="A900" s="20"/>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21"/>
      <c r="AC900" s="21"/>
      <c r="AD900" s="21"/>
      <c r="AE900" s="6"/>
      <c r="AF900" s="6"/>
      <c r="AG900" s="6"/>
      <c r="AH900" s="6"/>
    </row>
    <row r="901" spans="1:34" x14ac:dyDescent="0.35">
      <c r="A901" s="20"/>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21"/>
      <c r="AC901" s="21"/>
      <c r="AD901" s="21"/>
      <c r="AE901" s="6"/>
      <c r="AF901" s="6"/>
      <c r="AG901" s="6"/>
      <c r="AH901" s="6"/>
    </row>
    <row r="902" spans="1:34" x14ac:dyDescent="0.35">
      <c r="A902" s="20"/>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21"/>
      <c r="AC902" s="21"/>
      <c r="AD902" s="21"/>
      <c r="AE902" s="6"/>
      <c r="AF902" s="6"/>
      <c r="AG902" s="6"/>
      <c r="AH902" s="6"/>
    </row>
    <row r="903" spans="1:34" x14ac:dyDescent="0.35">
      <c r="A903" s="20"/>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21"/>
      <c r="AC903" s="21"/>
      <c r="AD903" s="21"/>
      <c r="AE903" s="6"/>
      <c r="AF903" s="6"/>
      <c r="AG903" s="6"/>
      <c r="AH903" s="6"/>
    </row>
    <row r="904" spans="1:34" x14ac:dyDescent="0.35">
      <c r="A904" s="20"/>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21"/>
      <c r="AC904" s="21"/>
      <c r="AD904" s="21"/>
      <c r="AE904" s="6"/>
      <c r="AF904" s="6"/>
      <c r="AG904" s="6"/>
      <c r="AH904" s="6"/>
    </row>
    <row r="905" spans="1:34" x14ac:dyDescent="0.35">
      <c r="A905" s="20"/>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21"/>
      <c r="AC905" s="21"/>
      <c r="AD905" s="21"/>
      <c r="AE905" s="6"/>
      <c r="AF905" s="6"/>
      <c r="AG905" s="6"/>
      <c r="AH905" s="6"/>
    </row>
    <row r="906" spans="1:34" x14ac:dyDescent="0.35">
      <c r="A906" s="20"/>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21"/>
      <c r="AC906" s="21"/>
      <c r="AD906" s="21"/>
      <c r="AE906" s="6"/>
      <c r="AF906" s="6"/>
      <c r="AG906" s="6"/>
      <c r="AH906" s="6"/>
    </row>
    <row r="907" spans="1:34" x14ac:dyDescent="0.35">
      <c r="A907" s="20"/>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21"/>
      <c r="AC907" s="21"/>
      <c r="AD907" s="21"/>
      <c r="AE907" s="6"/>
      <c r="AF907" s="6"/>
      <c r="AG907" s="6"/>
      <c r="AH907" s="6"/>
    </row>
    <row r="908" spans="1:34" x14ac:dyDescent="0.35">
      <c r="A908" s="20"/>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21"/>
      <c r="AC908" s="21"/>
      <c r="AD908" s="21"/>
      <c r="AE908" s="6"/>
      <c r="AF908" s="6"/>
      <c r="AG908" s="6"/>
      <c r="AH908" s="6"/>
    </row>
    <row r="909" spans="1:34" x14ac:dyDescent="0.35">
      <c r="A909" s="20"/>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21"/>
      <c r="AC909" s="21"/>
      <c r="AD909" s="21"/>
      <c r="AE909" s="6"/>
      <c r="AF909" s="6"/>
      <c r="AG909" s="6"/>
      <c r="AH909" s="6"/>
    </row>
    <row r="910" spans="1:34" x14ac:dyDescent="0.35">
      <c r="A910" s="20"/>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21"/>
      <c r="AC910" s="21"/>
      <c r="AD910" s="21"/>
      <c r="AE910" s="6"/>
      <c r="AF910" s="6"/>
      <c r="AG910" s="6"/>
      <c r="AH910" s="6"/>
    </row>
    <row r="911" spans="1:34" x14ac:dyDescent="0.35">
      <c r="A911" s="20"/>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21"/>
      <c r="AC911" s="21"/>
      <c r="AD911" s="21"/>
      <c r="AE911" s="6"/>
      <c r="AF911" s="6"/>
      <c r="AG911" s="6"/>
      <c r="AH911" s="6"/>
    </row>
    <row r="912" spans="1:34" x14ac:dyDescent="0.35">
      <c r="A912" s="20"/>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21"/>
      <c r="AC912" s="21"/>
      <c r="AD912" s="21"/>
      <c r="AE912" s="6"/>
      <c r="AF912" s="6"/>
      <c r="AG912" s="6"/>
      <c r="AH912" s="6"/>
    </row>
    <row r="913" spans="1:34" x14ac:dyDescent="0.35">
      <c r="A913" s="20"/>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21"/>
      <c r="AC913" s="21"/>
      <c r="AD913" s="21"/>
      <c r="AE913" s="6"/>
      <c r="AF913" s="6"/>
      <c r="AG913" s="6"/>
      <c r="AH913" s="6"/>
    </row>
    <row r="914" spans="1:34" x14ac:dyDescent="0.35">
      <c r="A914" s="20"/>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21"/>
      <c r="AC914" s="21"/>
      <c r="AD914" s="21"/>
      <c r="AE914" s="6"/>
      <c r="AF914" s="6"/>
      <c r="AG914" s="6"/>
      <c r="AH914" s="6"/>
    </row>
    <row r="915" spans="1:34" x14ac:dyDescent="0.35">
      <c r="A915" s="20"/>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21"/>
      <c r="AC915" s="21"/>
      <c r="AD915" s="21"/>
      <c r="AE915" s="6"/>
      <c r="AF915" s="6"/>
      <c r="AG915" s="6"/>
      <c r="AH915" s="6"/>
    </row>
    <row r="916" spans="1:34" x14ac:dyDescent="0.35">
      <c r="A916" s="20"/>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21"/>
      <c r="AC916" s="21"/>
      <c r="AD916" s="21"/>
      <c r="AE916" s="6"/>
      <c r="AF916" s="6"/>
      <c r="AG916" s="6"/>
      <c r="AH916" s="6"/>
    </row>
    <row r="917" spans="1:34" x14ac:dyDescent="0.35">
      <c r="A917" s="20"/>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21"/>
      <c r="AC917" s="21"/>
      <c r="AD917" s="21"/>
      <c r="AE917" s="6"/>
      <c r="AF917" s="6"/>
      <c r="AG917" s="6"/>
      <c r="AH917" s="6"/>
    </row>
    <row r="918" spans="1:34" x14ac:dyDescent="0.35">
      <c r="A918" s="20"/>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21"/>
      <c r="AC918" s="21"/>
      <c r="AD918" s="21"/>
      <c r="AE918" s="6"/>
      <c r="AF918" s="6"/>
      <c r="AG918" s="6"/>
      <c r="AH918" s="6"/>
    </row>
    <row r="919" spans="1:34" x14ac:dyDescent="0.35">
      <c r="A919" s="20"/>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21"/>
      <c r="AC919" s="21"/>
      <c r="AD919" s="21"/>
      <c r="AE919" s="6"/>
      <c r="AF919" s="6"/>
      <c r="AG919" s="6"/>
      <c r="AH919" s="6"/>
    </row>
    <row r="920" spans="1:34" x14ac:dyDescent="0.35">
      <c r="A920" s="20"/>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21"/>
      <c r="AC920" s="21"/>
      <c r="AD920" s="21"/>
      <c r="AE920" s="6"/>
      <c r="AF920" s="6"/>
      <c r="AG920" s="6"/>
      <c r="AH920" s="6"/>
    </row>
    <row r="921" spans="1:34" x14ac:dyDescent="0.35">
      <c r="A921" s="20"/>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21"/>
      <c r="AC921" s="21"/>
      <c r="AD921" s="21"/>
      <c r="AE921" s="6"/>
      <c r="AF921" s="6"/>
      <c r="AG921" s="6"/>
      <c r="AH921" s="6"/>
    </row>
    <row r="922" spans="1:34" x14ac:dyDescent="0.35">
      <c r="A922" s="20"/>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21"/>
      <c r="AC922" s="21"/>
      <c r="AD922" s="21"/>
      <c r="AE922" s="6"/>
      <c r="AF922" s="6"/>
      <c r="AG922" s="6"/>
      <c r="AH922" s="6"/>
    </row>
    <row r="923" spans="1:34" x14ac:dyDescent="0.35">
      <c r="A923" s="20"/>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21"/>
      <c r="AC923" s="21"/>
      <c r="AD923" s="21"/>
      <c r="AE923" s="6"/>
      <c r="AF923" s="6"/>
      <c r="AG923" s="6"/>
      <c r="AH923" s="6"/>
    </row>
    <row r="924" spans="1:34" x14ac:dyDescent="0.35">
      <c r="A924" s="20"/>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21"/>
      <c r="AC924" s="21"/>
      <c r="AD924" s="21"/>
      <c r="AE924" s="6"/>
      <c r="AF924" s="6"/>
      <c r="AG924" s="6"/>
      <c r="AH924" s="6"/>
    </row>
    <row r="925" spans="1:34" x14ac:dyDescent="0.35">
      <c r="A925" s="20"/>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21"/>
      <c r="AC925" s="21"/>
      <c r="AD925" s="21"/>
      <c r="AE925" s="6"/>
      <c r="AF925" s="6"/>
      <c r="AG925" s="6"/>
      <c r="AH925" s="6"/>
    </row>
    <row r="926" spans="1:34" x14ac:dyDescent="0.35">
      <c r="A926" s="20"/>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21"/>
      <c r="AC926" s="21"/>
      <c r="AD926" s="21"/>
      <c r="AE926" s="6"/>
      <c r="AF926" s="6"/>
      <c r="AG926" s="6"/>
      <c r="AH926" s="6"/>
    </row>
    <row r="927" spans="1:34" x14ac:dyDescent="0.35">
      <c r="A927" s="20"/>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21"/>
      <c r="AC927" s="21"/>
      <c r="AD927" s="21"/>
      <c r="AE927" s="6"/>
      <c r="AF927" s="6"/>
      <c r="AG927" s="6"/>
      <c r="AH927" s="6"/>
    </row>
    <row r="928" spans="1:34" x14ac:dyDescent="0.35">
      <c r="A928" s="20"/>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21"/>
      <c r="AC928" s="21"/>
      <c r="AD928" s="21"/>
      <c r="AE928" s="6"/>
      <c r="AF928" s="6"/>
      <c r="AG928" s="6"/>
      <c r="AH928" s="6"/>
    </row>
    <row r="929" spans="1:34" x14ac:dyDescent="0.35">
      <c r="A929" s="20"/>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21"/>
      <c r="AC929" s="21"/>
      <c r="AD929" s="21"/>
      <c r="AE929" s="6"/>
      <c r="AF929" s="6"/>
      <c r="AG929" s="6"/>
      <c r="AH929" s="6"/>
    </row>
    <row r="930" spans="1:34" x14ac:dyDescent="0.35">
      <c r="A930" s="20"/>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21"/>
      <c r="AC930" s="21"/>
      <c r="AD930" s="21"/>
      <c r="AE930" s="6"/>
      <c r="AF930" s="6"/>
      <c r="AG930" s="6"/>
      <c r="AH930" s="6"/>
    </row>
    <row r="931" spans="1:34" x14ac:dyDescent="0.35">
      <c r="A931" s="20"/>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21"/>
      <c r="AC931" s="21"/>
      <c r="AD931" s="21"/>
      <c r="AE931" s="6"/>
      <c r="AF931" s="6"/>
      <c r="AG931" s="6"/>
      <c r="AH931" s="6"/>
    </row>
    <row r="932" spans="1:34" x14ac:dyDescent="0.35">
      <c r="A932" s="20"/>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21"/>
      <c r="AC932" s="21"/>
      <c r="AD932" s="21"/>
      <c r="AE932" s="6"/>
      <c r="AF932" s="6"/>
      <c r="AG932" s="6"/>
      <c r="AH932" s="6"/>
    </row>
    <row r="933" spans="1:34" x14ac:dyDescent="0.35">
      <c r="A933" s="20"/>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21"/>
      <c r="AC933" s="21"/>
      <c r="AD933" s="21"/>
      <c r="AE933" s="6"/>
      <c r="AF933" s="6"/>
      <c r="AG933" s="6"/>
      <c r="AH933" s="6"/>
    </row>
    <row r="934" spans="1:34" x14ac:dyDescent="0.35">
      <c r="A934" s="20"/>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21"/>
      <c r="AC934" s="21"/>
      <c r="AD934" s="21"/>
      <c r="AE934" s="6"/>
      <c r="AF934" s="6"/>
      <c r="AG934" s="6"/>
      <c r="AH934" s="6"/>
    </row>
    <row r="935" spans="1:34" x14ac:dyDescent="0.35">
      <c r="A935" s="20"/>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21"/>
      <c r="AC935" s="21"/>
      <c r="AD935" s="21"/>
      <c r="AE935" s="6"/>
      <c r="AF935" s="6"/>
      <c r="AG935" s="6"/>
      <c r="AH935" s="6"/>
    </row>
    <row r="936" spans="1:34" x14ac:dyDescent="0.35">
      <c r="A936" s="20"/>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21"/>
      <c r="AC936" s="21"/>
      <c r="AD936" s="21"/>
      <c r="AE936" s="6"/>
      <c r="AF936" s="6"/>
      <c r="AG936" s="6"/>
      <c r="AH936" s="6"/>
    </row>
    <row r="937" spans="1:34" x14ac:dyDescent="0.35">
      <c r="A937" s="20"/>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21"/>
      <c r="AC937" s="21"/>
      <c r="AD937" s="21"/>
      <c r="AE937" s="6"/>
      <c r="AF937" s="6"/>
      <c r="AG937" s="6"/>
      <c r="AH937" s="6"/>
    </row>
    <row r="938" spans="1:34" x14ac:dyDescent="0.35">
      <c r="A938" s="20"/>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21"/>
      <c r="AC938" s="21"/>
      <c r="AD938" s="21"/>
      <c r="AE938" s="6"/>
      <c r="AF938" s="6"/>
      <c r="AG938" s="6"/>
      <c r="AH938" s="6"/>
    </row>
    <row r="939" spans="1:34" x14ac:dyDescent="0.35">
      <c r="A939" s="20"/>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21"/>
      <c r="AC939" s="21"/>
      <c r="AD939" s="21"/>
      <c r="AE939" s="6"/>
      <c r="AF939" s="6"/>
      <c r="AG939" s="6"/>
      <c r="AH939" s="6"/>
    </row>
    <row r="940" spans="1:34" x14ac:dyDescent="0.35">
      <c r="A940" s="20"/>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21"/>
      <c r="AC940" s="21"/>
      <c r="AD940" s="21"/>
      <c r="AE940" s="6"/>
      <c r="AF940" s="6"/>
      <c r="AG940" s="6"/>
      <c r="AH940" s="6"/>
    </row>
    <row r="941" spans="1:34" x14ac:dyDescent="0.35">
      <c r="A941" s="20"/>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21"/>
      <c r="AC941" s="21"/>
      <c r="AD941" s="21"/>
      <c r="AE941" s="6"/>
      <c r="AF941" s="6"/>
      <c r="AG941" s="6"/>
      <c r="AH941" s="6"/>
    </row>
    <row r="942" spans="1:34" x14ac:dyDescent="0.35">
      <c r="A942" s="20"/>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21"/>
      <c r="AC942" s="21"/>
      <c r="AD942" s="21"/>
      <c r="AE942" s="6"/>
      <c r="AF942" s="6"/>
      <c r="AG942" s="6"/>
      <c r="AH942" s="6"/>
    </row>
    <row r="943" spans="1:34" x14ac:dyDescent="0.35">
      <c r="A943" s="20"/>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21"/>
      <c r="AC943" s="21"/>
      <c r="AD943" s="21"/>
      <c r="AE943" s="6"/>
      <c r="AF943" s="6"/>
      <c r="AG943" s="6"/>
      <c r="AH943" s="6"/>
    </row>
    <row r="944" spans="1:34" x14ac:dyDescent="0.35">
      <c r="A944" s="20"/>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21"/>
      <c r="AC944" s="21"/>
      <c r="AD944" s="21"/>
      <c r="AE944" s="6"/>
      <c r="AF944" s="6"/>
      <c r="AG944" s="6"/>
      <c r="AH944" s="6"/>
    </row>
    <row r="945" spans="1:34" x14ac:dyDescent="0.35">
      <c r="A945" s="20"/>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21"/>
      <c r="AC945" s="21"/>
      <c r="AD945" s="21"/>
      <c r="AE945" s="6"/>
      <c r="AF945" s="6"/>
      <c r="AG945" s="6"/>
      <c r="AH945" s="6"/>
    </row>
    <row r="946" spans="1:34" x14ac:dyDescent="0.35">
      <c r="A946" s="20"/>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21"/>
      <c r="AC946" s="21"/>
      <c r="AD946" s="21"/>
      <c r="AE946" s="6"/>
      <c r="AF946" s="6"/>
      <c r="AG946" s="6"/>
      <c r="AH946" s="6"/>
    </row>
    <row r="947" spans="1:34" x14ac:dyDescent="0.35">
      <c r="A947" s="20"/>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21"/>
      <c r="AC947" s="21"/>
      <c r="AD947" s="21"/>
      <c r="AE947" s="6"/>
      <c r="AF947" s="6"/>
      <c r="AG947" s="6"/>
      <c r="AH947" s="6"/>
    </row>
    <row r="948" spans="1:34" x14ac:dyDescent="0.35">
      <c r="A948" s="20"/>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21"/>
      <c r="AC948" s="21"/>
      <c r="AD948" s="21"/>
      <c r="AE948" s="6"/>
      <c r="AF948" s="6"/>
      <c r="AG948" s="6"/>
      <c r="AH948" s="6"/>
    </row>
    <row r="949" spans="1:34" x14ac:dyDescent="0.35">
      <c r="A949" s="20"/>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21"/>
      <c r="AC949" s="21"/>
      <c r="AD949" s="21"/>
      <c r="AE949" s="6"/>
      <c r="AF949" s="6"/>
      <c r="AG949" s="6"/>
      <c r="AH949" s="6"/>
    </row>
    <row r="950" spans="1:34" x14ac:dyDescent="0.35">
      <c r="A950" s="20"/>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21"/>
      <c r="AC950" s="21"/>
      <c r="AD950" s="21"/>
      <c r="AE950" s="6"/>
      <c r="AF950" s="6"/>
      <c r="AG950" s="6"/>
      <c r="AH950" s="6"/>
    </row>
    <row r="951" spans="1:34" x14ac:dyDescent="0.35">
      <c r="A951" s="20"/>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21"/>
      <c r="AC951" s="21"/>
      <c r="AD951" s="21"/>
      <c r="AE951" s="6"/>
      <c r="AF951" s="6"/>
      <c r="AG951" s="6"/>
      <c r="AH951" s="6"/>
    </row>
    <row r="952" spans="1:34" x14ac:dyDescent="0.35">
      <c r="A952" s="20"/>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21"/>
      <c r="AC952" s="21"/>
      <c r="AD952" s="21"/>
      <c r="AE952" s="6"/>
      <c r="AF952" s="6"/>
      <c r="AG952" s="6"/>
      <c r="AH952" s="6"/>
    </row>
    <row r="953" spans="1:34" x14ac:dyDescent="0.35">
      <c r="A953" s="20"/>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21"/>
      <c r="AC953" s="21"/>
      <c r="AD953" s="21"/>
      <c r="AE953" s="6"/>
      <c r="AF953" s="6"/>
      <c r="AG953" s="6"/>
      <c r="AH953" s="6"/>
    </row>
    <row r="954" spans="1:34" x14ac:dyDescent="0.35">
      <c r="A954" s="20"/>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21"/>
      <c r="AC954" s="21"/>
      <c r="AD954" s="21"/>
      <c r="AE954" s="6"/>
      <c r="AF954" s="6"/>
      <c r="AG954" s="6"/>
      <c r="AH954" s="6"/>
    </row>
    <row r="955" spans="1:34" x14ac:dyDescent="0.35">
      <c r="A955" s="20"/>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21"/>
      <c r="AC955" s="21"/>
      <c r="AD955" s="21"/>
      <c r="AE955" s="6"/>
      <c r="AF955" s="6"/>
      <c r="AG955" s="6"/>
      <c r="AH955" s="6"/>
    </row>
    <row r="956" spans="1:34" x14ac:dyDescent="0.35">
      <c r="A956" s="20"/>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21"/>
      <c r="AC956" s="21"/>
      <c r="AD956" s="21"/>
      <c r="AE956" s="6"/>
      <c r="AF956" s="6"/>
      <c r="AG956" s="6"/>
      <c r="AH956" s="6"/>
    </row>
    <row r="957" spans="1:34" x14ac:dyDescent="0.35">
      <c r="A957" s="20"/>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21"/>
      <c r="AC957" s="21"/>
      <c r="AD957" s="21"/>
      <c r="AE957" s="6"/>
      <c r="AF957" s="6"/>
      <c r="AG957" s="6"/>
      <c r="AH957" s="6"/>
    </row>
    <row r="958" spans="1:34" x14ac:dyDescent="0.35">
      <c r="A958" s="20"/>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21"/>
      <c r="AC958" s="21"/>
      <c r="AD958" s="21"/>
      <c r="AE958" s="6"/>
      <c r="AF958" s="6"/>
      <c r="AG958" s="6"/>
      <c r="AH958" s="6"/>
    </row>
    <row r="959" spans="1:34" x14ac:dyDescent="0.35">
      <c r="A959" s="20"/>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21"/>
      <c r="AC959" s="21"/>
      <c r="AD959" s="21"/>
      <c r="AE959" s="6"/>
      <c r="AF959" s="6"/>
      <c r="AG959" s="6"/>
      <c r="AH959" s="6"/>
    </row>
    <row r="960" spans="1:34" x14ac:dyDescent="0.35">
      <c r="A960" s="20"/>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21"/>
      <c r="AC960" s="21"/>
      <c r="AD960" s="21"/>
      <c r="AE960" s="6"/>
      <c r="AF960" s="6"/>
      <c r="AG960" s="6"/>
      <c r="AH960" s="6"/>
    </row>
    <row r="961" spans="1:34" x14ac:dyDescent="0.35">
      <c r="A961" s="20"/>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21"/>
      <c r="AC961" s="21"/>
      <c r="AD961" s="21"/>
      <c r="AE961" s="6"/>
      <c r="AF961" s="6"/>
      <c r="AG961" s="6"/>
      <c r="AH961" s="6"/>
    </row>
    <row r="962" spans="1:34" x14ac:dyDescent="0.35">
      <c r="A962" s="20"/>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21"/>
      <c r="AC962" s="21"/>
      <c r="AD962" s="21"/>
      <c r="AE962" s="6"/>
      <c r="AF962" s="6"/>
      <c r="AG962" s="6"/>
      <c r="AH962" s="6"/>
    </row>
    <row r="963" spans="1:34" x14ac:dyDescent="0.35">
      <c r="A963" s="20"/>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21"/>
      <c r="AC963" s="21"/>
      <c r="AD963" s="21"/>
      <c r="AE963" s="6"/>
      <c r="AF963" s="6"/>
      <c r="AG963" s="6"/>
      <c r="AH963" s="6"/>
    </row>
    <row r="964" spans="1:34" x14ac:dyDescent="0.35">
      <c r="A964" s="20"/>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21"/>
      <c r="AC964" s="21"/>
      <c r="AD964" s="21"/>
      <c r="AE964" s="6"/>
      <c r="AF964" s="6"/>
      <c r="AG964" s="6"/>
      <c r="AH964" s="6"/>
    </row>
    <row r="965" spans="1:34" x14ac:dyDescent="0.35">
      <c r="A965" s="20"/>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21"/>
      <c r="AC965" s="21"/>
      <c r="AD965" s="21"/>
      <c r="AE965" s="6"/>
      <c r="AF965" s="6"/>
      <c r="AG965" s="6"/>
      <c r="AH965" s="6"/>
    </row>
    <row r="966" spans="1:34" x14ac:dyDescent="0.35">
      <c r="A966" s="20"/>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21"/>
      <c r="AC966" s="21"/>
      <c r="AD966" s="21"/>
      <c r="AE966" s="6"/>
      <c r="AF966" s="6"/>
      <c r="AG966" s="6"/>
      <c r="AH966" s="6"/>
    </row>
    <row r="967" spans="1:34" x14ac:dyDescent="0.35">
      <c r="A967" s="20"/>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21"/>
      <c r="AC967" s="21"/>
      <c r="AD967" s="21"/>
      <c r="AE967" s="6"/>
      <c r="AF967" s="6"/>
      <c r="AG967" s="6"/>
      <c r="AH967" s="6"/>
    </row>
    <row r="968" spans="1:34" x14ac:dyDescent="0.35">
      <c r="A968" s="20"/>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21"/>
      <c r="AC968" s="21"/>
      <c r="AD968" s="21"/>
      <c r="AE968" s="6"/>
      <c r="AF968" s="6"/>
      <c r="AG968" s="6"/>
      <c r="AH968" s="6"/>
    </row>
    <row r="969" spans="1:34" x14ac:dyDescent="0.35">
      <c r="A969" s="20"/>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21"/>
      <c r="AC969" s="21"/>
      <c r="AD969" s="21"/>
      <c r="AE969" s="6"/>
      <c r="AF969" s="6"/>
      <c r="AG969" s="6"/>
      <c r="AH969" s="6"/>
    </row>
    <row r="970" spans="1:34" x14ac:dyDescent="0.35">
      <c r="A970" s="20"/>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21"/>
      <c r="AC970" s="21"/>
      <c r="AD970" s="21"/>
      <c r="AE970" s="6"/>
      <c r="AF970" s="6"/>
      <c r="AG970" s="6"/>
      <c r="AH970" s="6"/>
    </row>
    <row r="971" spans="1:34" x14ac:dyDescent="0.35">
      <c r="A971" s="20"/>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21"/>
      <c r="AC971" s="21"/>
      <c r="AD971" s="21"/>
      <c r="AE971" s="6"/>
      <c r="AF971" s="6"/>
      <c r="AG971" s="6"/>
      <c r="AH971" s="6"/>
    </row>
    <row r="972" spans="1:34" x14ac:dyDescent="0.35">
      <c r="A972" s="20"/>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21"/>
      <c r="AC972" s="21"/>
      <c r="AD972" s="21"/>
      <c r="AE972" s="6"/>
      <c r="AF972" s="6"/>
      <c r="AG972" s="6"/>
      <c r="AH972" s="6"/>
    </row>
    <row r="973" spans="1:34" x14ac:dyDescent="0.35">
      <c r="A973" s="20"/>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21"/>
      <c r="AC973" s="21"/>
      <c r="AD973" s="21"/>
      <c r="AE973" s="6"/>
      <c r="AF973" s="6"/>
      <c r="AG973" s="6"/>
      <c r="AH973" s="6"/>
    </row>
    <row r="974" spans="1:34" x14ac:dyDescent="0.35">
      <c r="A974" s="20"/>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21"/>
      <c r="AC974" s="21"/>
      <c r="AD974" s="21"/>
      <c r="AE974" s="6"/>
      <c r="AF974" s="6"/>
      <c r="AG974" s="6"/>
      <c r="AH974" s="6"/>
    </row>
    <row r="975" spans="1:34" x14ac:dyDescent="0.35">
      <c r="A975" s="20"/>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21"/>
      <c r="AC975" s="21"/>
      <c r="AD975" s="21"/>
      <c r="AE975" s="6"/>
      <c r="AF975" s="6"/>
      <c r="AG975" s="6"/>
      <c r="AH975" s="6"/>
    </row>
    <row r="976" spans="1:34" x14ac:dyDescent="0.35">
      <c r="A976" s="20"/>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21"/>
      <c r="AC976" s="21"/>
      <c r="AD976" s="21"/>
      <c r="AE976" s="6"/>
      <c r="AF976" s="6"/>
      <c r="AG976" s="6"/>
      <c r="AH976" s="6"/>
    </row>
    <row r="977" spans="1:34" x14ac:dyDescent="0.35">
      <c r="A977" s="20"/>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21"/>
      <c r="AC977" s="21"/>
      <c r="AD977" s="21"/>
      <c r="AE977" s="6"/>
      <c r="AF977" s="6"/>
      <c r="AG977" s="6"/>
      <c r="AH977" s="6"/>
    </row>
    <row r="978" spans="1:34" x14ac:dyDescent="0.35">
      <c r="A978" s="20"/>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21"/>
      <c r="AC978" s="21"/>
      <c r="AD978" s="21"/>
      <c r="AE978" s="6"/>
      <c r="AF978" s="6"/>
      <c r="AG978" s="6"/>
      <c r="AH978" s="6"/>
    </row>
    <row r="979" spans="1:34" x14ac:dyDescent="0.35">
      <c r="A979" s="20"/>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21"/>
      <c r="AC979" s="21"/>
      <c r="AD979" s="21"/>
      <c r="AE979" s="6"/>
      <c r="AF979" s="6"/>
      <c r="AG979" s="6"/>
      <c r="AH979" s="6"/>
    </row>
    <row r="980" spans="1:34" x14ac:dyDescent="0.35">
      <c r="A980" s="20"/>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21"/>
      <c r="AC980" s="21"/>
      <c r="AD980" s="21"/>
      <c r="AE980" s="6"/>
      <c r="AF980" s="6"/>
      <c r="AG980" s="6"/>
      <c r="AH980" s="6"/>
    </row>
    <row r="981" spans="1:34" x14ac:dyDescent="0.35">
      <c r="A981" s="20"/>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21"/>
      <c r="AC981" s="21"/>
      <c r="AD981" s="21"/>
      <c r="AE981" s="6"/>
      <c r="AF981" s="6"/>
      <c r="AG981" s="6"/>
      <c r="AH981" s="6"/>
    </row>
    <row r="982" spans="1:34" x14ac:dyDescent="0.35">
      <c r="A982" s="20"/>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21"/>
      <c r="AC982" s="21"/>
      <c r="AD982" s="21"/>
      <c r="AE982" s="6"/>
      <c r="AF982" s="6"/>
      <c r="AG982" s="6"/>
      <c r="AH982" s="6"/>
    </row>
    <row r="983" spans="1:34" x14ac:dyDescent="0.35">
      <c r="A983" s="20"/>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21"/>
      <c r="AC983" s="21"/>
      <c r="AD983" s="21"/>
      <c r="AE983" s="6"/>
      <c r="AF983" s="6"/>
      <c r="AG983" s="6"/>
      <c r="AH983" s="6"/>
    </row>
    <row r="984" spans="1:34" x14ac:dyDescent="0.35">
      <c r="A984" s="20"/>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21"/>
      <c r="AC984" s="21"/>
      <c r="AD984" s="21"/>
      <c r="AE984" s="6"/>
      <c r="AF984" s="6"/>
      <c r="AG984" s="6"/>
      <c r="AH984" s="6"/>
    </row>
    <row r="985" spans="1:34" x14ac:dyDescent="0.35">
      <c r="A985" s="20"/>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21"/>
      <c r="AC985" s="21"/>
      <c r="AD985" s="21"/>
      <c r="AE985" s="6"/>
      <c r="AF985" s="6"/>
      <c r="AG985" s="6"/>
      <c r="AH985" s="6"/>
    </row>
    <row r="986" spans="1:34" x14ac:dyDescent="0.35">
      <c r="A986" s="20"/>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21"/>
      <c r="AC986" s="21"/>
      <c r="AD986" s="21"/>
      <c r="AE986" s="6"/>
      <c r="AF986" s="6"/>
      <c r="AG986" s="6"/>
      <c r="AH986" s="6"/>
    </row>
    <row r="987" spans="1:34" x14ac:dyDescent="0.35">
      <c r="A987" s="20"/>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21"/>
      <c r="AC987" s="21"/>
      <c r="AD987" s="21"/>
      <c r="AE987" s="6"/>
      <c r="AF987" s="6"/>
      <c r="AG987" s="6"/>
      <c r="AH987" s="6"/>
    </row>
    <row r="988" spans="1:34" x14ac:dyDescent="0.35">
      <c r="A988" s="20"/>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21"/>
      <c r="AC988" s="21"/>
      <c r="AD988" s="21"/>
      <c r="AE988" s="6"/>
      <c r="AF988" s="6"/>
      <c r="AG988" s="6"/>
      <c r="AH988" s="6"/>
    </row>
    <row r="989" spans="1:34" x14ac:dyDescent="0.35">
      <c r="A989" s="20"/>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21"/>
      <c r="AC989" s="21"/>
      <c r="AD989" s="21"/>
      <c r="AE989" s="6"/>
      <c r="AF989" s="6"/>
      <c r="AG989" s="6"/>
      <c r="AH989" s="6"/>
    </row>
    <row r="990" spans="1:34" x14ac:dyDescent="0.35">
      <c r="A990" s="20"/>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21"/>
      <c r="AC990" s="21"/>
      <c r="AD990" s="21"/>
      <c r="AE990" s="6"/>
      <c r="AF990" s="6"/>
      <c r="AG990" s="6"/>
      <c r="AH990" s="6"/>
    </row>
    <row r="991" spans="1:34" x14ac:dyDescent="0.35">
      <c r="A991" s="20"/>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21"/>
      <c r="AC991" s="21"/>
      <c r="AD991" s="21"/>
      <c r="AE991" s="6"/>
      <c r="AF991" s="6"/>
      <c r="AG991" s="6"/>
      <c r="AH991" s="6"/>
    </row>
    <row r="992" spans="1:34" x14ac:dyDescent="0.35">
      <c r="A992" s="20"/>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21"/>
      <c r="AC992" s="21"/>
      <c r="AD992" s="21"/>
      <c r="AE992" s="6"/>
      <c r="AF992" s="6"/>
      <c r="AG992" s="6"/>
      <c r="AH992" s="6"/>
    </row>
    <row r="993" spans="1:34" x14ac:dyDescent="0.35">
      <c r="A993" s="20"/>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21"/>
      <c r="AC993" s="21"/>
      <c r="AD993" s="21"/>
      <c r="AE993" s="6"/>
      <c r="AF993" s="6"/>
      <c r="AG993" s="6"/>
      <c r="AH993" s="6"/>
    </row>
    <row r="994" spans="1:34" x14ac:dyDescent="0.35">
      <c r="A994" s="20"/>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21"/>
      <c r="AC994" s="21"/>
      <c r="AD994" s="21"/>
      <c r="AE994" s="6"/>
      <c r="AF994" s="6"/>
      <c r="AG994" s="6"/>
      <c r="AH994" s="6"/>
    </row>
    <row r="995" spans="1:34" x14ac:dyDescent="0.35">
      <c r="A995" s="20"/>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21"/>
      <c r="AC995" s="21"/>
      <c r="AD995" s="21"/>
      <c r="AE995" s="6"/>
      <c r="AF995" s="6"/>
      <c r="AG995" s="6"/>
      <c r="AH995" s="6"/>
    </row>
    <row r="996" spans="1:34" x14ac:dyDescent="0.35">
      <c r="A996" s="20"/>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21"/>
      <c r="AC996" s="21"/>
      <c r="AD996" s="21"/>
      <c r="AE996" s="6"/>
      <c r="AF996" s="6"/>
      <c r="AG996" s="6"/>
      <c r="AH996" s="6"/>
    </row>
    <row r="997" spans="1:34" x14ac:dyDescent="0.35">
      <c r="A997" s="20"/>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21"/>
      <c r="AC997" s="21"/>
      <c r="AD997" s="21"/>
      <c r="AE997" s="6"/>
      <c r="AF997" s="6"/>
      <c r="AG997" s="6"/>
      <c r="AH997" s="6"/>
    </row>
    <row r="998" spans="1:34" x14ac:dyDescent="0.35">
      <c r="A998" s="20"/>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21"/>
      <c r="AC998" s="21"/>
      <c r="AD998" s="21"/>
      <c r="AE998" s="6"/>
      <c r="AF998" s="6"/>
      <c r="AG998" s="6"/>
      <c r="AH998" s="6"/>
    </row>
    <row r="999" spans="1:34" x14ac:dyDescent="0.35">
      <c r="A999" s="20"/>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21"/>
      <c r="AC999" s="21"/>
      <c r="AD999" s="21"/>
      <c r="AE999" s="6"/>
      <c r="AF999" s="6"/>
      <c r="AG999" s="6"/>
      <c r="AH999" s="6"/>
    </row>
    <row r="1000" spans="1:34" x14ac:dyDescent="0.35">
      <c r="A1000" s="20"/>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21"/>
      <c r="AC1000" s="21"/>
      <c r="AD1000" s="21"/>
      <c r="AE1000" s="6"/>
      <c r="AF1000" s="6"/>
      <c r="AG1000" s="6"/>
      <c r="AH1000" s="6"/>
    </row>
    <row r="1001" spans="1:34" x14ac:dyDescent="0.35">
      <c r="A1001" s="20"/>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21"/>
      <c r="AC1001" s="21"/>
      <c r="AD1001" s="21"/>
      <c r="AE1001" s="6"/>
      <c r="AF1001" s="6"/>
      <c r="AG1001" s="6"/>
      <c r="AH1001" s="6"/>
    </row>
    <row r="1002" spans="1:34" x14ac:dyDescent="0.35">
      <c r="A1002" s="20"/>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21"/>
      <c r="AC1002" s="21"/>
      <c r="AD1002" s="21"/>
      <c r="AE1002" s="6"/>
      <c r="AF1002" s="6"/>
      <c r="AG1002" s="6"/>
      <c r="AH1002" s="6"/>
    </row>
    <row r="1003" spans="1:34" x14ac:dyDescent="0.35">
      <c r="A1003" s="20"/>
      <c r="B1003" s="6"/>
      <c r="C1003" s="6"/>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21"/>
      <c r="AC1003" s="21"/>
      <c r="AD1003" s="21"/>
      <c r="AE1003" s="6"/>
      <c r="AF1003" s="6"/>
      <c r="AG1003" s="6"/>
      <c r="AH1003" s="6"/>
    </row>
    <row r="1004" spans="1:34" x14ac:dyDescent="0.35">
      <c r="A1004" s="20"/>
      <c r="B1004" s="6"/>
      <c r="C1004" s="6"/>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21"/>
      <c r="AC1004" s="21"/>
      <c r="AD1004" s="21"/>
      <c r="AE1004" s="6"/>
      <c r="AF1004" s="6"/>
      <c r="AG1004" s="6"/>
      <c r="AH1004" s="6"/>
    </row>
    <row r="1005" spans="1:34" x14ac:dyDescent="0.35">
      <c r="A1005" s="20"/>
      <c r="B1005" s="6"/>
      <c r="C1005" s="6"/>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21"/>
      <c r="AC1005" s="21"/>
      <c r="AD1005" s="21"/>
      <c r="AE1005" s="6"/>
      <c r="AF1005" s="6"/>
      <c r="AG1005" s="6"/>
      <c r="AH1005" s="6"/>
    </row>
    <row r="1006" spans="1:34" x14ac:dyDescent="0.35">
      <c r="A1006" s="20"/>
      <c r="B1006" s="6"/>
      <c r="C1006" s="6"/>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21"/>
      <c r="AC1006" s="21"/>
      <c r="AD1006" s="21"/>
      <c r="AE1006" s="6"/>
      <c r="AF1006" s="6"/>
      <c r="AG1006" s="6"/>
      <c r="AH1006" s="6"/>
    </row>
    <row r="1007" spans="1:34" x14ac:dyDescent="0.35">
      <c r="A1007" s="20"/>
      <c r="B1007" s="6"/>
      <c r="C1007" s="6"/>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21"/>
      <c r="AC1007" s="21"/>
      <c r="AD1007" s="21"/>
      <c r="AE1007" s="6"/>
      <c r="AF1007" s="6"/>
      <c r="AG1007" s="6"/>
      <c r="AH1007" s="6"/>
    </row>
    <row r="1008" spans="1:34" x14ac:dyDescent="0.35">
      <c r="A1008" s="20"/>
      <c r="B1008" s="6"/>
      <c r="C1008" s="6"/>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21"/>
      <c r="AC1008" s="21"/>
      <c r="AD1008" s="21"/>
      <c r="AE1008" s="6"/>
      <c r="AF1008" s="6"/>
      <c r="AG1008" s="6"/>
      <c r="AH1008" s="6"/>
    </row>
    <row r="1009" spans="1:34" x14ac:dyDescent="0.35">
      <c r="A1009" s="20"/>
      <c r="B1009" s="6"/>
      <c r="C1009" s="6"/>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21"/>
      <c r="AC1009" s="21"/>
      <c r="AD1009" s="21"/>
      <c r="AE1009" s="6"/>
      <c r="AF1009" s="6"/>
      <c r="AG1009" s="6"/>
      <c r="AH1009" s="6"/>
    </row>
    <row r="1010" spans="1:34" x14ac:dyDescent="0.35">
      <c r="A1010" s="20"/>
      <c r="B1010" s="6"/>
      <c r="C1010" s="6"/>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21"/>
      <c r="AC1010" s="21"/>
      <c r="AD1010" s="21"/>
      <c r="AE1010" s="6"/>
      <c r="AF1010" s="6"/>
      <c r="AG1010" s="6"/>
      <c r="AH1010" s="6"/>
    </row>
    <row r="1011" spans="1:34" x14ac:dyDescent="0.35">
      <c r="A1011" s="20"/>
      <c r="B1011" s="6"/>
      <c r="C1011" s="6"/>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21"/>
      <c r="AC1011" s="21"/>
      <c r="AD1011" s="21"/>
      <c r="AE1011" s="6"/>
      <c r="AF1011" s="6"/>
      <c r="AG1011" s="6"/>
      <c r="AH1011" s="6"/>
    </row>
    <row r="1012" spans="1:34" x14ac:dyDescent="0.35">
      <c r="A1012" s="20"/>
      <c r="B1012" s="6"/>
      <c r="C1012" s="6"/>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21"/>
      <c r="AC1012" s="21"/>
      <c r="AD1012" s="21"/>
      <c r="AE1012" s="6"/>
      <c r="AF1012" s="6"/>
      <c r="AG1012" s="6"/>
      <c r="AH1012" s="6"/>
    </row>
    <row r="1013" spans="1:34" x14ac:dyDescent="0.35">
      <c r="A1013" s="20"/>
      <c r="B1013" s="6"/>
      <c r="C1013" s="6"/>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21"/>
      <c r="AC1013" s="21"/>
      <c r="AD1013" s="21"/>
      <c r="AE1013" s="6"/>
      <c r="AF1013" s="6"/>
      <c r="AG1013" s="6"/>
      <c r="AH1013" s="6"/>
    </row>
    <row r="1014" spans="1:34" x14ac:dyDescent="0.35">
      <c r="A1014" s="20"/>
      <c r="B1014" s="6"/>
      <c r="C1014" s="6"/>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21"/>
      <c r="AC1014" s="21"/>
      <c r="AD1014" s="21"/>
      <c r="AE1014" s="6"/>
      <c r="AF1014" s="6"/>
      <c r="AG1014" s="6"/>
      <c r="AH1014" s="6"/>
    </row>
    <row r="1015" spans="1:34" x14ac:dyDescent="0.35">
      <c r="A1015" s="20"/>
      <c r="B1015" s="6"/>
      <c r="C1015" s="6"/>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21"/>
      <c r="AC1015" s="21"/>
      <c r="AD1015" s="21"/>
      <c r="AE1015" s="6"/>
      <c r="AF1015" s="6"/>
      <c r="AG1015" s="6"/>
      <c r="AH1015" s="6"/>
    </row>
    <row r="1016" spans="1:34" x14ac:dyDescent="0.35">
      <c r="A1016" s="20"/>
      <c r="B1016" s="6"/>
      <c r="C1016" s="6"/>
      <c r="D1016" s="6"/>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21"/>
      <c r="AC1016" s="21"/>
      <c r="AD1016" s="21"/>
      <c r="AE1016" s="6"/>
      <c r="AF1016" s="6"/>
      <c r="AG1016" s="6"/>
      <c r="AH1016" s="6"/>
    </row>
    <row r="1017" spans="1:34" x14ac:dyDescent="0.35">
      <c r="A1017" s="20"/>
      <c r="B1017" s="6"/>
      <c r="C1017" s="6"/>
      <c r="D1017" s="6"/>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21"/>
      <c r="AC1017" s="21"/>
      <c r="AD1017" s="21"/>
      <c r="AE1017" s="6"/>
      <c r="AF1017" s="6"/>
      <c r="AG1017" s="6"/>
      <c r="AH1017" s="6"/>
    </row>
    <row r="1018" spans="1:34" x14ac:dyDescent="0.35">
      <c r="A1018" s="20"/>
      <c r="B1018" s="6"/>
      <c r="C1018" s="6"/>
      <c r="D1018" s="6"/>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21"/>
      <c r="AC1018" s="21"/>
      <c r="AD1018" s="21"/>
      <c r="AE1018" s="6"/>
      <c r="AF1018" s="6"/>
      <c r="AG1018" s="6"/>
      <c r="AH1018" s="6"/>
    </row>
    <row r="1019" spans="1:34" x14ac:dyDescent="0.35">
      <c r="A1019" s="20"/>
      <c r="B1019" s="6"/>
      <c r="C1019" s="6"/>
      <c r="D1019" s="6"/>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21"/>
      <c r="AC1019" s="21"/>
      <c r="AD1019" s="21"/>
      <c r="AE1019" s="6"/>
      <c r="AF1019" s="6"/>
      <c r="AG1019" s="6"/>
      <c r="AH1019" s="6"/>
    </row>
    <row r="1020" spans="1:34" x14ac:dyDescent="0.35">
      <c r="A1020" s="20"/>
      <c r="B1020" s="6"/>
      <c r="C1020" s="6"/>
      <c r="D1020" s="6"/>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21"/>
      <c r="AC1020" s="21"/>
      <c r="AD1020" s="21"/>
      <c r="AE1020" s="6"/>
      <c r="AF1020" s="6"/>
      <c r="AG1020" s="6"/>
      <c r="AH1020" s="6"/>
    </row>
    <row r="1021" spans="1:34" x14ac:dyDescent="0.35">
      <c r="A1021" s="20"/>
      <c r="B1021" s="6"/>
      <c r="C1021" s="6"/>
      <c r="D1021" s="6"/>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21"/>
      <c r="AC1021" s="21"/>
      <c r="AD1021" s="21"/>
      <c r="AE1021" s="6"/>
      <c r="AF1021" s="6"/>
      <c r="AG1021" s="6"/>
      <c r="AH1021" s="6"/>
    </row>
    <row r="1022" spans="1:34" x14ac:dyDescent="0.35">
      <c r="A1022" s="20"/>
      <c r="B1022" s="6"/>
      <c r="C1022" s="6"/>
      <c r="D1022" s="6"/>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21"/>
      <c r="AC1022" s="21"/>
      <c r="AD1022" s="21"/>
      <c r="AE1022" s="6"/>
      <c r="AF1022" s="6"/>
      <c r="AG1022" s="6"/>
      <c r="AH1022" s="6"/>
    </row>
    <row r="1023" spans="1:34" x14ac:dyDescent="0.35">
      <c r="A1023" s="20"/>
      <c r="B1023" s="6"/>
      <c r="C1023" s="6"/>
      <c r="D1023" s="6"/>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21"/>
      <c r="AC1023" s="21"/>
      <c r="AD1023" s="21"/>
      <c r="AE1023" s="6"/>
      <c r="AF1023" s="6"/>
      <c r="AG1023" s="6"/>
      <c r="AH1023" s="6"/>
    </row>
    <row r="1024" spans="1:34" x14ac:dyDescent="0.35">
      <c r="A1024" s="20"/>
      <c r="B1024" s="6"/>
      <c r="C1024" s="6"/>
      <c r="D1024" s="6"/>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21"/>
      <c r="AC1024" s="21"/>
      <c r="AD1024" s="21"/>
      <c r="AE1024" s="6"/>
      <c r="AF1024" s="6"/>
      <c r="AG1024" s="6"/>
      <c r="AH1024" s="6"/>
    </row>
    <row r="1025" spans="1:34" x14ac:dyDescent="0.35">
      <c r="A1025" s="20"/>
      <c r="B1025" s="6"/>
      <c r="C1025" s="6"/>
      <c r="D1025" s="6"/>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21"/>
      <c r="AC1025" s="21"/>
      <c r="AD1025" s="21"/>
      <c r="AE1025" s="6"/>
      <c r="AF1025" s="6"/>
      <c r="AG1025" s="6"/>
      <c r="AH1025" s="6"/>
    </row>
    <row r="1026" spans="1:34" x14ac:dyDescent="0.35">
      <c r="A1026" s="20"/>
      <c r="B1026" s="6"/>
      <c r="C1026" s="6"/>
      <c r="D1026" s="6"/>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21"/>
      <c r="AC1026" s="21"/>
      <c r="AD1026" s="21"/>
      <c r="AE1026" s="6"/>
      <c r="AF1026" s="6"/>
      <c r="AG1026" s="6"/>
      <c r="AH1026" s="6"/>
    </row>
    <row r="1027" spans="1:34" x14ac:dyDescent="0.35">
      <c r="A1027" s="20"/>
      <c r="B1027" s="6"/>
      <c r="C1027" s="6"/>
      <c r="D1027" s="6"/>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21"/>
      <c r="AC1027" s="21"/>
      <c r="AD1027" s="21"/>
      <c r="AE1027" s="6"/>
      <c r="AF1027" s="6"/>
      <c r="AG1027" s="6"/>
      <c r="AH1027" s="6"/>
    </row>
    <row r="1028" spans="1:34" x14ac:dyDescent="0.35">
      <c r="A1028" s="20"/>
      <c r="B1028" s="6"/>
      <c r="C1028" s="6"/>
      <c r="D1028" s="6"/>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21"/>
      <c r="AC1028" s="21"/>
      <c r="AD1028" s="21"/>
      <c r="AE1028" s="6"/>
      <c r="AF1028" s="6"/>
      <c r="AG1028" s="6"/>
      <c r="AH1028" s="6"/>
    </row>
    <row r="1029" spans="1:34" x14ac:dyDescent="0.35">
      <c r="A1029" s="20"/>
      <c r="B1029" s="6"/>
      <c r="C1029" s="6"/>
      <c r="D1029" s="6"/>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21"/>
      <c r="AC1029" s="21"/>
      <c r="AD1029" s="21"/>
      <c r="AE1029" s="6"/>
      <c r="AF1029" s="6"/>
      <c r="AG1029" s="6"/>
      <c r="AH1029" s="6"/>
    </row>
    <row r="1030" spans="1:34" x14ac:dyDescent="0.35">
      <c r="A1030" s="20"/>
      <c r="B1030" s="6"/>
      <c r="C1030" s="6"/>
      <c r="D1030" s="6"/>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21"/>
      <c r="AC1030" s="21"/>
      <c r="AD1030" s="21"/>
      <c r="AE1030" s="6"/>
      <c r="AF1030" s="6"/>
      <c r="AG1030" s="6"/>
      <c r="AH1030" s="6"/>
    </row>
    <row r="1031" spans="1:34" x14ac:dyDescent="0.35">
      <c r="A1031" s="20"/>
      <c r="B1031" s="6"/>
      <c r="C1031" s="6"/>
      <c r="D1031" s="6"/>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21"/>
      <c r="AC1031" s="21"/>
      <c r="AD1031" s="21"/>
      <c r="AE1031" s="6"/>
      <c r="AF1031" s="6"/>
      <c r="AG1031" s="6"/>
      <c r="AH1031" s="6"/>
    </row>
    <row r="1032" spans="1:34" x14ac:dyDescent="0.35">
      <c r="A1032" s="20"/>
      <c r="B1032" s="6"/>
      <c r="C1032" s="6"/>
      <c r="D1032" s="6"/>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21"/>
      <c r="AC1032" s="21"/>
      <c r="AD1032" s="21"/>
      <c r="AE1032" s="6"/>
      <c r="AF1032" s="6"/>
      <c r="AG1032" s="6"/>
      <c r="AH1032" s="6"/>
    </row>
    <row r="1033" spans="1:34" x14ac:dyDescent="0.35">
      <c r="A1033" s="20"/>
      <c r="B1033" s="6"/>
      <c r="C1033" s="6"/>
      <c r="D1033" s="6"/>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21"/>
      <c r="AC1033" s="21"/>
      <c r="AD1033" s="21"/>
      <c r="AE1033" s="6"/>
      <c r="AF1033" s="6"/>
      <c r="AG1033" s="6"/>
      <c r="AH1033" s="6"/>
    </row>
    <row r="1034" spans="1:34" x14ac:dyDescent="0.35">
      <c r="A1034" s="20"/>
      <c r="B1034" s="6"/>
      <c r="C1034" s="6"/>
      <c r="D1034" s="6"/>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21"/>
      <c r="AC1034" s="21"/>
      <c r="AD1034" s="21"/>
      <c r="AE1034" s="6"/>
      <c r="AF1034" s="6"/>
      <c r="AG1034" s="6"/>
      <c r="AH1034" s="6"/>
    </row>
    <row r="1035" spans="1:34" x14ac:dyDescent="0.35">
      <c r="A1035" s="20"/>
      <c r="B1035" s="6"/>
      <c r="C1035" s="6"/>
      <c r="D1035" s="6"/>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21"/>
      <c r="AC1035" s="21"/>
      <c r="AD1035" s="21"/>
      <c r="AE1035" s="6"/>
      <c r="AF1035" s="6"/>
      <c r="AG1035" s="6"/>
      <c r="AH1035" s="6"/>
    </row>
    <row r="1036" spans="1:34" x14ac:dyDescent="0.35">
      <c r="A1036" s="20"/>
      <c r="B1036" s="6"/>
      <c r="C1036" s="6"/>
      <c r="D1036" s="6"/>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21"/>
      <c r="AC1036" s="21"/>
      <c r="AD1036" s="21"/>
      <c r="AE1036" s="6"/>
      <c r="AF1036" s="6"/>
      <c r="AG1036" s="6"/>
      <c r="AH1036" s="6"/>
    </row>
    <row r="1037" spans="1:34" x14ac:dyDescent="0.35">
      <c r="A1037" s="20"/>
      <c r="B1037" s="6"/>
      <c r="C1037" s="6"/>
      <c r="D1037" s="6"/>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21"/>
      <c r="AC1037" s="21"/>
      <c r="AD1037" s="21"/>
      <c r="AE1037" s="6"/>
      <c r="AF1037" s="6"/>
      <c r="AG1037" s="6"/>
      <c r="AH1037" s="6"/>
    </row>
    <row r="1038" spans="1:34" x14ac:dyDescent="0.35">
      <c r="A1038" s="20"/>
      <c r="B1038" s="6"/>
      <c r="C1038" s="6"/>
      <c r="D1038" s="6"/>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21"/>
      <c r="AC1038" s="21"/>
      <c r="AD1038" s="21"/>
      <c r="AE1038" s="6"/>
      <c r="AF1038" s="6"/>
      <c r="AG1038" s="6"/>
      <c r="AH1038" s="6"/>
    </row>
    <row r="1039" spans="1:34" x14ac:dyDescent="0.35">
      <c r="A1039" s="20"/>
      <c r="B1039" s="6"/>
      <c r="C1039" s="6"/>
      <c r="D1039" s="6"/>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21"/>
      <c r="AC1039" s="21"/>
      <c r="AD1039" s="21"/>
      <c r="AE1039" s="6"/>
      <c r="AF1039" s="6"/>
      <c r="AG1039" s="6"/>
      <c r="AH1039" s="6"/>
    </row>
    <row r="1040" spans="1:34" x14ac:dyDescent="0.35">
      <c r="A1040" s="20"/>
      <c r="B1040" s="6"/>
      <c r="C1040" s="6"/>
      <c r="D1040" s="6"/>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21"/>
      <c r="AC1040" s="21"/>
      <c r="AD1040" s="21"/>
      <c r="AE1040" s="6"/>
      <c r="AF1040" s="6"/>
      <c r="AG1040" s="6"/>
      <c r="AH1040" s="6"/>
    </row>
    <row r="1041" spans="1:34" x14ac:dyDescent="0.35">
      <c r="A1041" s="20"/>
      <c r="B1041" s="6"/>
      <c r="C1041" s="6"/>
      <c r="D1041" s="6"/>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21"/>
      <c r="AC1041" s="21"/>
      <c r="AD1041" s="21"/>
      <c r="AE1041" s="6"/>
      <c r="AF1041" s="6"/>
      <c r="AG1041" s="6"/>
      <c r="AH1041" s="6"/>
    </row>
    <row r="1042" spans="1:34" x14ac:dyDescent="0.35">
      <c r="A1042" s="20"/>
      <c r="B1042" s="6"/>
      <c r="C1042" s="6"/>
      <c r="D1042" s="6"/>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21"/>
      <c r="AC1042" s="21"/>
      <c r="AD1042" s="21"/>
      <c r="AE1042" s="6"/>
      <c r="AF1042" s="6"/>
      <c r="AG1042" s="6"/>
      <c r="AH1042" s="6"/>
    </row>
    <row r="1043" spans="1:34" x14ac:dyDescent="0.35">
      <c r="A1043" s="20"/>
      <c r="B1043" s="6"/>
      <c r="C1043" s="6"/>
      <c r="D1043" s="6"/>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21"/>
      <c r="AC1043" s="21"/>
      <c r="AD1043" s="21"/>
      <c r="AE1043" s="6"/>
      <c r="AF1043" s="6"/>
      <c r="AG1043" s="6"/>
      <c r="AH1043" s="6"/>
    </row>
    <row r="1044" spans="1:34" x14ac:dyDescent="0.35">
      <c r="A1044" s="20"/>
      <c r="B1044" s="6"/>
      <c r="C1044" s="6"/>
      <c r="D1044" s="6"/>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21"/>
      <c r="AC1044" s="21"/>
      <c r="AD1044" s="21"/>
      <c r="AE1044" s="6"/>
      <c r="AF1044" s="6"/>
      <c r="AG1044" s="6"/>
      <c r="AH1044" s="6"/>
    </row>
    <row r="1045" spans="1:34" x14ac:dyDescent="0.35">
      <c r="A1045" s="20"/>
      <c r="B1045" s="6"/>
      <c r="C1045" s="6"/>
      <c r="D1045" s="6"/>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21"/>
      <c r="AC1045" s="21"/>
      <c r="AD1045" s="21"/>
      <c r="AE1045" s="6"/>
      <c r="AF1045" s="6"/>
      <c r="AG1045" s="6"/>
      <c r="AH1045" s="6"/>
    </row>
    <row r="1046" spans="1:34" x14ac:dyDescent="0.35">
      <c r="A1046" s="20"/>
      <c r="B1046" s="6"/>
      <c r="C1046" s="6"/>
      <c r="D1046" s="6"/>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21"/>
      <c r="AC1046" s="21"/>
      <c r="AD1046" s="21"/>
      <c r="AE1046" s="6"/>
      <c r="AF1046" s="6"/>
      <c r="AG1046" s="6"/>
      <c r="AH1046" s="6"/>
    </row>
    <row r="1047" spans="1:34" x14ac:dyDescent="0.35">
      <c r="A1047" s="20"/>
      <c r="B1047" s="6"/>
      <c r="C1047" s="6"/>
      <c r="D1047" s="6"/>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21"/>
      <c r="AC1047" s="21"/>
      <c r="AD1047" s="21"/>
      <c r="AE1047" s="6"/>
      <c r="AF1047" s="6"/>
      <c r="AG1047" s="6"/>
      <c r="AH1047" s="6"/>
    </row>
    <row r="1048" spans="1:34" x14ac:dyDescent="0.35">
      <c r="A1048" s="20"/>
      <c r="B1048" s="6"/>
      <c r="C1048" s="6"/>
      <c r="D1048" s="6"/>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21"/>
      <c r="AC1048" s="21"/>
      <c r="AD1048" s="21"/>
      <c r="AE1048" s="6"/>
      <c r="AF1048" s="6"/>
      <c r="AG1048" s="6"/>
      <c r="AH1048" s="6"/>
    </row>
    <row r="1049" spans="1:34" x14ac:dyDescent="0.35">
      <c r="A1049" s="20"/>
      <c r="B1049" s="6"/>
      <c r="C1049" s="6"/>
      <c r="D1049" s="6"/>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21"/>
      <c r="AC1049" s="21"/>
      <c r="AD1049" s="21"/>
      <c r="AE1049" s="6"/>
      <c r="AF1049" s="6"/>
      <c r="AG1049" s="6"/>
      <c r="AH1049" s="6"/>
    </row>
    <row r="1050" spans="1:34" x14ac:dyDescent="0.35">
      <c r="A1050" s="20"/>
      <c r="B1050" s="6"/>
      <c r="C1050" s="6"/>
      <c r="D1050" s="6"/>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21"/>
      <c r="AC1050" s="21"/>
      <c r="AD1050" s="21"/>
      <c r="AE1050" s="6"/>
      <c r="AF1050" s="6"/>
      <c r="AG1050" s="6"/>
      <c r="AH1050" s="6"/>
    </row>
    <row r="1051" spans="1:34" x14ac:dyDescent="0.35">
      <c r="A1051" s="20"/>
      <c r="B1051" s="6"/>
      <c r="C1051" s="6"/>
      <c r="D1051" s="6"/>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21"/>
      <c r="AC1051" s="21"/>
      <c r="AD1051" s="21"/>
      <c r="AE1051" s="6"/>
      <c r="AF1051" s="6"/>
      <c r="AG1051" s="6"/>
      <c r="AH1051" s="6"/>
    </row>
    <row r="1052" spans="1:34" x14ac:dyDescent="0.35">
      <c r="A1052" s="20"/>
      <c r="B1052" s="6"/>
      <c r="C1052" s="6"/>
      <c r="D1052" s="6"/>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21"/>
      <c r="AC1052" s="21"/>
      <c r="AD1052" s="21"/>
      <c r="AE1052" s="6"/>
      <c r="AF1052" s="6"/>
      <c r="AG1052" s="6"/>
      <c r="AH1052" s="6"/>
    </row>
    <row r="1053" spans="1:34" x14ac:dyDescent="0.35">
      <c r="A1053" s="20"/>
      <c r="B1053" s="6"/>
      <c r="C1053" s="6"/>
      <c r="D1053" s="6"/>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21"/>
      <c r="AC1053" s="21"/>
      <c r="AD1053" s="21"/>
      <c r="AE1053" s="6"/>
      <c r="AF1053" s="6"/>
      <c r="AG1053" s="6"/>
      <c r="AH1053" s="6"/>
    </row>
    <row r="1054" spans="1:34" x14ac:dyDescent="0.35">
      <c r="A1054" s="20"/>
      <c r="B1054" s="6"/>
      <c r="C1054" s="6"/>
      <c r="D1054" s="6"/>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21"/>
      <c r="AC1054" s="21"/>
      <c r="AD1054" s="21"/>
      <c r="AE1054" s="6"/>
      <c r="AF1054" s="6"/>
      <c r="AG1054" s="6"/>
      <c r="AH1054" s="6"/>
    </row>
    <row r="1055" spans="1:34" x14ac:dyDescent="0.35">
      <c r="A1055" s="20"/>
      <c r="B1055" s="6"/>
      <c r="C1055" s="6"/>
      <c r="D1055" s="6"/>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21"/>
      <c r="AC1055" s="21"/>
      <c r="AD1055" s="21"/>
      <c r="AE1055" s="6"/>
      <c r="AF1055" s="6"/>
      <c r="AG1055" s="6"/>
      <c r="AH1055" s="6"/>
    </row>
    <row r="1056" spans="1:34" x14ac:dyDescent="0.35">
      <c r="A1056" s="20"/>
      <c r="B1056" s="6"/>
      <c r="C1056" s="6"/>
      <c r="D1056" s="6"/>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21"/>
      <c r="AC1056" s="21"/>
      <c r="AD1056" s="21"/>
      <c r="AE1056" s="6"/>
      <c r="AF1056" s="6"/>
      <c r="AG1056" s="6"/>
      <c r="AH1056" s="6"/>
    </row>
    <row r="1057" spans="1:34" x14ac:dyDescent="0.35">
      <c r="A1057" s="20"/>
      <c r="B1057" s="6"/>
      <c r="C1057" s="6"/>
      <c r="D1057" s="6"/>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21"/>
      <c r="AC1057" s="21"/>
      <c r="AD1057" s="21"/>
      <c r="AE1057" s="6"/>
      <c r="AF1057" s="6"/>
      <c r="AG1057" s="6"/>
      <c r="AH1057" s="6"/>
    </row>
    <row r="1058" spans="1:34" x14ac:dyDescent="0.35">
      <c r="A1058" s="20"/>
      <c r="B1058" s="6"/>
      <c r="C1058" s="6"/>
      <c r="D1058" s="6"/>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21"/>
      <c r="AC1058" s="21"/>
      <c r="AD1058" s="21"/>
      <c r="AE1058" s="6"/>
      <c r="AF1058" s="6"/>
      <c r="AG1058" s="6"/>
      <c r="AH1058" s="6"/>
    </row>
    <row r="1059" spans="1:34" x14ac:dyDescent="0.35">
      <c r="A1059" s="20"/>
      <c r="B1059" s="6"/>
      <c r="C1059" s="6"/>
      <c r="D1059" s="6"/>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21"/>
      <c r="AC1059" s="21"/>
      <c r="AD1059" s="21"/>
      <c r="AE1059" s="6"/>
      <c r="AF1059" s="6"/>
      <c r="AG1059" s="6"/>
      <c r="AH1059" s="6"/>
    </row>
    <row r="1060" spans="1:34" x14ac:dyDescent="0.35">
      <c r="A1060" s="20"/>
      <c r="B1060" s="6"/>
      <c r="C1060" s="6"/>
      <c r="D1060" s="6"/>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21"/>
      <c r="AC1060" s="21"/>
      <c r="AD1060" s="21"/>
      <c r="AE1060" s="6"/>
      <c r="AF1060" s="6"/>
      <c r="AG1060" s="6"/>
      <c r="AH1060" s="6"/>
    </row>
    <row r="1061" spans="1:34" x14ac:dyDescent="0.35">
      <c r="A1061" s="20"/>
      <c r="B1061" s="6"/>
      <c r="C1061" s="6"/>
      <c r="D1061" s="6"/>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21"/>
      <c r="AC1061" s="21"/>
      <c r="AD1061" s="21"/>
      <c r="AE1061" s="6"/>
      <c r="AF1061" s="6"/>
      <c r="AG1061" s="6"/>
      <c r="AH1061" s="6"/>
    </row>
    <row r="1062" spans="1:34" x14ac:dyDescent="0.35">
      <c r="A1062" s="20"/>
      <c r="B1062" s="6"/>
      <c r="C1062" s="6"/>
      <c r="D1062" s="6"/>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21"/>
      <c r="AC1062" s="21"/>
      <c r="AD1062" s="21"/>
      <c r="AE1062" s="6"/>
      <c r="AF1062" s="6"/>
      <c r="AG1062" s="6"/>
      <c r="AH1062" s="6"/>
    </row>
    <row r="1063" spans="1:34" x14ac:dyDescent="0.35">
      <c r="A1063" s="20"/>
      <c r="B1063" s="6"/>
      <c r="C1063" s="6"/>
      <c r="D1063" s="6"/>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21"/>
      <c r="AC1063" s="21"/>
      <c r="AD1063" s="21"/>
      <c r="AE1063" s="6"/>
      <c r="AF1063" s="6"/>
      <c r="AG1063" s="6"/>
      <c r="AH1063" s="6"/>
    </row>
    <row r="1064" spans="1:34" x14ac:dyDescent="0.35">
      <c r="A1064" s="20"/>
      <c r="B1064" s="6"/>
      <c r="C1064" s="6"/>
      <c r="D1064" s="6"/>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21"/>
      <c r="AC1064" s="21"/>
      <c r="AD1064" s="21"/>
      <c r="AE1064" s="6"/>
      <c r="AF1064" s="6"/>
      <c r="AG1064" s="6"/>
      <c r="AH1064" s="6"/>
    </row>
    <row r="1065" spans="1:34" x14ac:dyDescent="0.35">
      <c r="A1065" s="20"/>
      <c r="B1065" s="6"/>
      <c r="C1065" s="6"/>
      <c r="D1065" s="6"/>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21"/>
      <c r="AC1065" s="21"/>
      <c r="AD1065" s="21"/>
      <c r="AE1065" s="6"/>
      <c r="AF1065" s="6"/>
      <c r="AG1065" s="6"/>
      <c r="AH1065" s="6"/>
    </row>
    <row r="1066" spans="1:34" x14ac:dyDescent="0.35">
      <c r="A1066" s="20"/>
      <c r="B1066" s="6"/>
      <c r="C1066" s="6"/>
      <c r="D1066" s="6"/>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21"/>
      <c r="AC1066" s="21"/>
      <c r="AD1066" s="21"/>
      <c r="AE1066" s="6"/>
      <c r="AF1066" s="6"/>
      <c r="AG1066" s="6"/>
      <c r="AH1066" s="6"/>
    </row>
    <row r="1067" spans="1:34" x14ac:dyDescent="0.35">
      <c r="A1067" s="20"/>
      <c r="B1067" s="6"/>
      <c r="C1067" s="6"/>
      <c r="D1067" s="6"/>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21"/>
      <c r="AC1067" s="21"/>
      <c r="AD1067" s="21"/>
      <c r="AE1067" s="6"/>
      <c r="AF1067" s="6"/>
      <c r="AG1067" s="6"/>
      <c r="AH1067" s="6"/>
    </row>
    <row r="1068" spans="1:34" x14ac:dyDescent="0.35">
      <c r="A1068" s="20"/>
      <c r="B1068" s="6"/>
      <c r="C1068" s="6"/>
      <c r="D1068" s="6"/>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21"/>
      <c r="AC1068" s="21"/>
      <c r="AD1068" s="21"/>
      <c r="AE1068" s="6"/>
      <c r="AF1068" s="6"/>
      <c r="AG1068" s="6"/>
      <c r="AH1068" s="6"/>
    </row>
    <row r="1069" spans="1:34" x14ac:dyDescent="0.35">
      <c r="A1069" s="20"/>
      <c r="B1069" s="6"/>
      <c r="C1069" s="6"/>
      <c r="D1069" s="6"/>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21"/>
      <c r="AC1069" s="21"/>
      <c r="AD1069" s="21"/>
      <c r="AE1069" s="6"/>
      <c r="AF1069" s="6"/>
      <c r="AG1069" s="6"/>
      <c r="AH1069" s="6"/>
    </row>
    <row r="1070" spans="1:34" x14ac:dyDescent="0.35">
      <c r="A1070" s="20"/>
      <c r="B1070" s="6"/>
      <c r="C1070" s="6"/>
      <c r="D1070" s="6"/>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21"/>
      <c r="AC1070" s="21"/>
      <c r="AD1070" s="21"/>
      <c r="AE1070" s="6"/>
      <c r="AF1070" s="6"/>
      <c r="AG1070" s="6"/>
      <c r="AH1070" s="6"/>
    </row>
    <row r="1071" spans="1:34" x14ac:dyDescent="0.35">
      <c r="A1071" s="20"/>
      <c r="B1071" s="6"/>
      <c r="C1071" s="6"/>
      <c r="D1071" s="6"/>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21"/>
      <c r="AC1071" s="21"/>
      <c r="AD1071" s="21"/>
      <c r="AE1071" s="6"/>
      <c r="AF1071" s="6"/>
      <c r="AG1071" s="6"/>
      <c r="AH1071" s="6"/>
    </row>
    <row r="1072" spans="1:34" x14ac:dyDescent="0.35">
      <c r="A1072" s="20"/>
      <c r="B1072" s="6"/>
      <c r="C1072" s="6"/>
      <c r="D1072" s="6"/>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21"/>
      <c r="AC1072" s="21"/>
      <c r="AD1072" s="21"/>
      <c r="AE1072" s="6"/>
      <c r="AF1072" s="6"/>
      <c r="AG1072" s="6"/>
      <c r="AH1072" s="6"/>
    </row>
    <row r="1073" spans="1:34" x14ac:dyDescent="0.35">
      <c r="A1073" s="20"/>
      <c r="B1073" s="6"/>
      <c r="C1073" s="6"/>
      <c r="D1073" s="6"/>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21"/>
      <c r="AC1073" s="21"/>
      <c r="AD1073" s="21"/>
      <c r="AE1073" s="6"/>
      <c r="AF1073" s="6"/>
      <c r="AG1073" s="6"/>
      <c r="AH1073" s="6"/>
    </row>
    <row r="1074" spans="1:34" x14ac:dyDescent="0.35">
      <c r="A1074" s="20"/>
      <c r="B1074" s="6"/>
      <c r="C1074" s="6"/>
      <c r="D1074" s="6"/>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21"/>
      <c r="AC1074" s="21"/>
      <c r="AD1074" s="21"/>
      <c r="AE1074" s="6"/>
      <c r="AF1074" s="6"/>
      <c r="AG1074" s="6"/>
      <c r="AH1074" s="6"/>
    </row>
    <row r="1075" spans="1:34" x14ac:dyDescent="0.35">
      <c r="A1075" s="20"/>
      <c r="B1075" s="6"/>
      <c r="C1075" s="6"/>
      <c r="D1075" s="6"/>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21"/>
      <c r="AC1075" s="21"/>
      <c r="AD1075" s="21"/>
      <c r="AE1075" s="6"/>
      <c r="AF1075" s="6"/>
      <c r="AG1075" s="6"/>
      <c r="AH1075" s="6"/>
    </row>
    <row r="1076" spans="1:34" x14ac:dyDescent="0.35">
      <c r="A1076" s="20"/>
      <c r="B1076" s="6"/>
      <c r="C1076" s="6"/>
      <c r="D1076" s="6"/>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21"/>
      <c r="AC1076" s="21"/>
      <c r="AD1076" s="21"/>
      <c r="AE1076" s="6"/>
      <c r="AF1076" s="6"/>
      <c r="AG1076" s="6"/>
      <c r="AH1076" s="6"/>
    </row>
    <row r="1077" spans="1:34" x14ac:dyDescent="0.35">
      <c r="A1077" s="20"/>
      <c r="B1077" s="6"/>
      <c r="C1077" s="6"/>
      <c r="D1077" s="6"/>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21"/>
      <c r="AC1077" s="21"/>
      <c r="AD1077" s="21"/>
      <c r="AE1077" s="6"/>
      <c r="AF1077" s="6"/>
      <c r="AG1077" s="6"/>
      <c r="AH1077" s="6"/>
    </row>
    <row r="1078" spans="1:34" x14ac:dyDescent="0.35">
      <c r="A1078" s="20"/>
      <c r="B1078" s="6"/>
      <c r="C1078" s="6"/>
      <c r="D1078" s="6"/>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21"/>
      <c r="AC1078" s="21"/>
      <c r="AD1078" s="21"/>
      <c r="AE1078" s="6"/>
      <c r="AF1078" s="6"/>
      <c r="AG1078" s="6"/>
      <c r="AH1078" s="6"/>
    </row>
    <row r="1079" spans="1:34" x14ac:dyDescent="0.35">
      <c r="A1079" s="20"/>
      <c r="B1079" s="6"/>
      <c r="C1079" s="6"/>
      <c r="D1079" s="6"/>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21"/>
      <c r="AC1079" s="21"/>
      <c r="AD1079" s="21"/>
      <c r="AE1079" s="6"/>
      <c r="AF1079" s="6"/>
      <c r="AG1079" s="6"/>
      <c r="AH1079" s="6"/>
    </row>
    <row r="1080" spans="1:34" x14ac:dyDescent="0.35">
      <c r="A1080" s="20"/>
      <c r="B1080" s="6"/>
      <c r="C1080" s="6"/>
      <c r="D1080" s="6"/>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21"/>
      <c r="AC1080" s="21"/>
      <c r="AD1080" s="21"/>
      <c r="AE1080" s="6"/>
      <c r="AF1080" s="6"/>
      <c r="AG1080" s="6"/>
      <c r="AH1080" s="6"/>
    </row>
    <row r="1081" spans="1:34" x14ac:dyDescent="0.35">
      <c r="A1081" s="20"/>
      <c r="B1081" s="6"/>
      <c r="C1081" s="6"/>
      <c r="D1081" s="6"/>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21"/>
      <c r="AC1081" s="21"/>
      <c r="AD1081" s="21"/>
      <c r="AE1081" s="6"/>
      <c r="AF1081" s="6"/>
      <c r="AG1081" s="6"/>
      <c r="AH1081" s="6"/>
    </row>
    <row r="1082" spans="1:34" x14ac:dyDescent="0.35">
      <c r="A1082" s="20"/>
      <c r="B1082" s="6"/>
      <c r="C1082" s="6"/>
      <c r="D1082" s="6"/>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21"/>
      <c r="AC1082" s="21"/>
      <c r="AD1082" s="21"/>
      <c r="AE1082" s="6"/>
      <c r="AF1082" s="6"/>
      <c r="AG1082" s="6"/>
      <c r="AH1082" s="6"/>
    </row>
    <row r="1083" spans="1:34" x14ac:dyDescent="0.35">
      <c r="A1083" s="20"/>
      <c r="B1083" s="6"/>
      <c r="C1083" s="6"/>
      <c r="D1083" s="6"/>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21"/>
      <c r="AC1083" s="21"/>
      <c r="AD1083" s="21"/>
      <c r="AE1083" s="6"/>
      <c r="AF1083" s="6"/>
      <c r="AG1083" s="6"/>
      <c r="AH1083" s="6"/>
    </row>
    <row r="1084" spans="1:34" x14ac:dyDescent="0.35">
      <c r="A1084" s="20"/>
      <c r="B1084" s="6"/>
      <c r="C1084" s="6"/>
      <c r="D1084" s="6"/>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21"/>
      <c r="AC1084" s="21"/>
      <c r="AD1084" s="21"/>
      <c r="AE1084" s="6"/>
      <c r="AF1084" s="6"/>
      <c r="AG1084" s="6"/>
      <c r="AH1084" s="6"/>
    </row>
    <row r="1085" spans="1:34" x14ac:dyDescent="0.35">
      <c r="A1085" s="20"/>
      <c r="B1085" s="6"/>
      <c r="C1085" s="6"/>
      <c r="D1085" s="6"/>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21"/>
      <c r="AC1085" s="21"/>
      <c r="AD1085" s="21"/>
      <c r="AE1085" s="6"/>
      <c r="AF1085" s="6"/>
      <c r="AG1085" s="6"/>
      <c r="AH1085" s="6"/>
    </row>
    <row r="1086" spans="1:34" x14ac:dyDescent="0.35">
      <c r="A1086" s="20"/>
      <c r="B1086" s="6"/>
      <c r="C1086" s="6"/>
      <c r="D1086" s="6"/>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21"/>
      <c r="AC1086" s="21"/>
      <c r="AD1086" s="21"/>
      <c r="AE1086" s="6"/>
      <c r="AF1086" s="6"/>
      <c r="AG1086" s="6"/>
      <c r="AH1086" s="6"/>
    </row>
    <row r="1087" spans="1:34" x14ac:dyDescent="0.35">
      <c r="A1087" s="20"/>
      <c r="B1087" s="6"/>
      <c r="C1087" s="6"/>
      <c r="D1087" s="6"/>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21"/>
      <c r="AC1087" s="21"/>
      <c r="AD1087" s="21"/>
      <c r="AE1087" s="6"/>
      <c r="AF1087" s="6"/>
      <c r="AG1087" s="6"/>
      <c r="AH1087" s="6"/>
    </row>
    <row r="1088" spans="1:34" x14ac:dyDescent="0.35">
      <c r="A1088" s="20"/>
      <c r="B1088" s="6"/>
      <c r="C1088" s="6"/>
      <c r="D1088" s="6"/>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21"/>
      <c r="AC1088" s="21"/>
      <c r="AD1088" s="21"/>
      <c r="AE1088" s="6"/>
      <c r="AF1088" s="6"/>
      <c r="AG1088" s="6"/>
      <c r="AH1088" s="6"/>
    </row>
    <row r="1089" spans="1:34" x14ac:dyDescent="0.35">
      <c r="A1089" s="20"/>
      <c r="B1089" s="6"/>
      <c r="C1089" s="6"/>
      <c r="D1089" s="6"/>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21"/>
      <c r="AC1089" s="21"/>
      <c r="AD1089" s="21"/>
      <c r="AE1089" s="6"/>
      <c r="AF1089" s="6"/>
      <c r="AG1089" s="6"/>
      <c r="AH1089" s="6"/>
    </row>
    <row r="1090" spans="1:34" x14ac:dyDescent="0.35">
      <c r="A1090" s="20"/>
      <c r="B1090" s="6"/>
      <c r="C1090" s="6"/>
      <c r="D1090" s="6"/>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21"/>
      <c r="AC1090" s="21"/>
      <c r="AD1090" s="21"/>
      <c r="AE1090" s="6"/>
      <c r="AF1090" s="6"/>
      <c r="AG1090" s="6"/>
      <c r="AH1090" s="6"/>
    </row>
    <row r="1091" spans="1:34" x14ac:dyDescent="0.35">
      <c r="A1091" s="20"/>
      <c r="B1091" s="6"/>
      <c r="C1091" s="6"/>
      <c r="D1091" s="6"/>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21"/>
      <c r="AC1091" s="21"/>
      <c r="AD1091" s="21"/>
      <c r="AE1091" s="6"/>
      <c r="AF1091" s="6"/>
      <c r="AG1091" s="6"/>
      <c r="AH1091" s="6"/>
    </row>
    <row r="1092" spans="1:34" x14ac:dyDescent="0.35">
      <c r="A1092" s="20"/>
      <c r="B1092" s="6"/>
      <c r="C1092" s="6"/>
      <c r="D1092" s="6"/>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21"/>
      <c r="AC1092" s="21"/>
      <c r="AD1092" s="21"/>
      <c r="AE1092" s="6"/>
      <c r="AF1092" s="6"/>
      <c r="AG1092" s="6"/>
      <c r="AH1092" s="6"/>
    </row>
    <row r="1093" spans="1:34" x14ac:dyDescent="0.35">
      <c r="A1093" s="20"/>
      <c r="B1093" s="6"/>
      <c r="C1093" s="6"/>
      <c r="D1093" s="6"/>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21"/>
      <c r="AC1093" s="21"/>
      <c r="AD1093" s="21"/>
      <c r="AE1093" s="6"/>
      <c r="AF1093" s="6"/>
      <c r="AG1093" s="6"/>
      <c r="AH1093" s="6"/>
    </row>
    <row r="1094" spans="1:34" x14ac:dyDescent="0.35">
      <c r="A1094" s="20"/>
      <c r="B1094" s="6"/>
      <c r="C1094" s="6"/>
      <c r="D1094" s="6"/>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21"/>
      <c r="AC1094" s="21"/>
      <c r="AD1094" s="21"/>
      <c r="AE1094" s="6"/>
      <c r="AF1094" s="6"/>
      <c r="AG1094" s="6"/>
      <c r="AH1094" s="6"/>
    </row>
    <row r="1095" spans="1:34" x14ac:dyDescent="0.35">
      <c r="A1095" s="20"/>
      <c r="B1095" s="6"/>
      <c r="C1095" s="6"/>
      <c r="D1095" s="6"/>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21"/>
      <c r="AC1095" s="21"/>
      <c r="AD1095" s="21"/>
      <c r="AE1095" s="6"/>
      <c r="AF1095" s="6"/>
      <c r="AG1095" s="6"/>
      <c r="AH1095" s="6"/>
    </row>
    <row r="1096" spans="1:34" x14ac:dyDescent="0.35">
      <c r="A1096" s="20"/>
      <c r="B1096" s="6"/>
      <c r="C1096" s="6"/>
      <c r="D1096" s="6"/>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21"/>
      <c r="AC1096" s="21"/>
      <c r="AD1096" s="21"/>
      <c r="AE1096" s="6"/>
      <c r="AF1096" s="6"/>
      <c r="AG1096" s="6"/>
      <c r="AH1096" s="6"/>
    </row>
    <row r="1097" spans="1:34" x14ac:dyDescent="0.35">
      <c r="A1097" s="20"/>
      <c r="B1097" s="6"/>
      <c r="C1097" s="6"/>
      <c r="D1097" s="6"/>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21"/>
      <c r="AC1097" s="21"/>
      <c r="AD1097" s="21"/>
      <c r="AE1097" s="6"/>
      <c r="AF1097" s="6"/>
      <c r="AG1097" s="6"/>
      <c r="AH1097" s="6"/>
    </row>
    <row r="1098" spans="1:34" x14ac:dyDescent="0.35">
      <c r="A1098" s="20"/>
      <c r="B1098" s="6"/>
      <c r="C1098" s="6"/>
      <c r="D1098" s="6"/>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21"/>
      <c r="AC1098" s="21"/>
      <c r="AD1098" s="21"/>
      <c r="AE1098" s="6"/>
      <c r="AF1098" s="6"/>
      <c r="AG1098" s="6"/>
      <c r="AH1098" s="6"/>
    </row>
    <row r="1099" spans="1:34" x14ac:dyDescent="0.35">
      <c r="A1099" s="20"/>
      <c r="B1099" s="6"/>
      <c r="C1099" s="6"/>
      <c r="D1099" s="6"/>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21"/>
      <c r="AC1099" s="21"/>
      <c r="AD1099" s="21"/>
      <c r="AE1099" s="6"/>
      <c r="AF1099" s="6"/>
      <c r="AG1099" s="6"/>
      <c r="AH1099" s="6"/>
    </row>
    <row r="1100" spans="1:34" x14ac:dyDescent="0.35">
      <c r="A1100" s="20"/>
      <c r="B1100" s="6"/>
      <c r="C1100" s="6"/>
      <c r="D1100" s="6"/>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21"/>
      <c r="AC1100" s="21"/>
      <c r="AD1100" s="21"/>
      <c r="AE1100" s="6"/>
      <c r="AF1100" s="6"/>
      <c r="AG1100" s="6"/>
      <c r="AH1100" s="6"/>
    </row>
    <row r="1101" spans="1:34" x14ac:dyDescent="0.35">
      <c r="A1101" s="20"/>
      <c r="B1101" s="6"/>
      <c r="C1101" s="6"/>
      <c r="D1101" s="6"/>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21"/>
      <c r="AC1101" s="21"/>
      <c r="AD1101" s="21"/>
      <c r="AE1101" s="6"/>
      <c r="AF1101" s="6"/>
      <c r="AG1101" s="6"/>
      <c r="AH1101" s="6"/>
    </row>
    <row r="1102" spans="1:34" x14ac:dyDescent="0.35">
      <c r="A1102" s="20"/>
      <c r="B1102" s="6"/>
      <c r="C1102" s="6"/>
      <c r="D1102" s="6"/>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21"/>
      <c r="AC1102" s="21"/>
      <c r="AD1102" s="21"/>
      <c r="AE1102" s="6"/>
      <c r="AF1102" s="6"/>
      <c r="AG1102" s="6"/>
      <c r="AH1102" s="6"/>
    </row>
    <row r="1103" spans="1:34" x14ac:dyDescent="0.35">
      <c r="A1103" s="20"/>
      <c r="B1103" s="6"/>
      <c r="C1103" s="6"/>
      <c r="D1103" s="6"/>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21"/>
      <c r="AC1103" s="21"/>
      <c r="AD1103" s="21"/>
      <c r="AE1103" s="6"/>
      <c r="AF1103" s="6"/>
      <c r="AG1103" s="6"/>
      <c r="AH1103" s="6"/>
    </row>
    <row r="1104" spans="1:34" x14ac:dyDescent="0.35">
      <c r="A1104" s="20"/>
      <c r="B1104" s="6"/>
      <c r="C1104" s="6"/>
      <c r="D1104" s="6"/>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21"/>
      <c r="AC1104" s="21"/>
      <c r="AD1104" s="21"/>
      <c r="AE1104" s="6"/>
      <c r="AF1104" s="6"/>
      <c r="AG1104" s="6"/>
      <c r="AH1104" s="6"/>
    </row>
    <row r="1105" spans="1:34" x14ac:dyDescent="0.35">
      <c r="A1105" s="20"/>
      <c r="B1105" s="6"/>
      <c r="C1105" s="6"/>
      <c r="D1105" s="6"/>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21"/>
      <c r="AC1105" s="21"/>
      <c r="AD1105" s="21"/>
      <c r="AE1105" s="6"/>
      <c r="AF1105" s="6"/>
      <c r="AG1105" s="6"/>
      <c r="AH1105" s="6"/>
    </row>
    <row r="1106" spans="1:34" x14ac:dyDescent="0.35">
      <c r="A1106" s="20"/>
      <c r="B1106" s="6"/>
      <c r="C1106" s="6"/>
      <c r="D1106" s="6"/>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21"/>
      <c r="AC1106" s="21"/>
      <c r="AD1106" s="21"/>
      <c r="AE1106" s="6"/>
      <c r="AF1106" s="6"/>
      <c r="AG1106" s="6"/>
      <c r="AH1106" s="6"/>
    </row>
    <row r="1107" spans="1:34" x14ac:dyDescent="0.35">
      <c r="A1107" s="20"/>
      <c r="B1107" s="6"/>
      <c r="C1107" s="6"/>
      <c r="D1107" s="6"/>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21"/>
      <c r="AC1107" s="21"/>
      <c r="AD1107" s="21"/>
      <c r="AE1107" s="6"/>
      <c r="AF1107" s="6"/>
      <c r="AG1107" s="6"/>
      <c r="AH1107" s="6"/>
    </row>
    <row r="1108" spans="1:34" x14ac:dyDescent="0.35">
      <c r="A1108" s="20"/>
      <c r="B1108" s="6"/>
      <c r="C1108" s="6"/>
      <c r="D1108" s="6"/>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21"/>
      <c r="AC1108" s="21"/>
      <c r="AD1108" s="21"/>
      <c r="AE1108" s="6"/>
      <c r="AF1108" s="6"/>
      <c r="AG1108" s="6"/>
      <c r="AH1108" s="6"/>
    </row>
    <row r="1109" spans="1:34" x14ac:dyDescent="0.35">
      <c r="A1109" s="20"/>
      <c r="B1109" s="6"/>
      <c r="C1109" s="6"/>
      <c r="D1109" s="6"/>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21"/>
      <c r="AC1109" s="21"/>
      <c r="AD1109" s="21"/>
      <c r="AE1109" s="6"/>
      <c r="AF1109" s="6"/>
      <c r="AG1109" s="6"/>
      <c r="AH1109" s="6"/>
    </row>
    <row r="1110" spans="1:34" x14ac:dyDescent="0.35">
      <c r="A1110" s="20"/>
      <c r="B1110" s="6"/>
      <c r="C1110" s="6"/>
      <c r="D1110" s="6"/>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21"/>
      <c r="AC1110" s="21"/>
      <c r="AD1110" s="21"/>
      <c r="AE1110" s="6"/>
      <c r="AF1110" s="6"/>
      <c r="AG1110" s="6"/>
      <c r="AH1110" s="6"/>
    </row>
    <row r="1111" spans="1:34" x14ac:dyDescent="0.35">
      <c r="A1111" s="20"/>
      <c r="B1111" s="6"/>
      <c r="C1111" s="6"/>
      <c r="D1111" s="6"/>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21"/>
      <c r="AC1111" s="21"/>
      <c r="AD1111" s="21"/>
      <c r="AE1111" s="6"/>
      <c r="AF1111" s="6"/>
      <c r="AG1111" s="6"/>
      <c r="AH1111" s="6"/>
    </row>
    <row r="1112" spans="1:34" x14ac:dyDescent="0.35">
      <c r="A1112" s="20"/>
      <c r="B1112" s="6"/>
      <c r="C1112" s="6"/>
      <c r="D1112" s="6"/>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21"/>
      <c r="AC1112" s="21"/>
      <c r="AD1112" s="21"/>
      <c r="AE1112" s="6"/>
      <c r="AF1112" s="6"/>
      <c r="AG1112" s="6"/>
      <c r="AH1112" s="6"/>
    </row>
    <row r="1113" spans="1:34" x14ac:dyDescent="0.35">
      <c r="A1113" s="20"/>
      <c r="B1113" s="6"/>
      <c r="C1113" s="6"/>
      <c r="D1113" s="6"/>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21"/>
      <c r="AC1113" s="21"/>
      <c r="AD1113" s="21"/>
      <c r="AE1113" s="6"/>
      <c r="AF1113" s="6"/>
      <c r="AG1113" s="6"/>
      <c r="AH1113" s="6"/>
    </row>
    <row r="1114" spans="1:34" x14ac:dyDescent="0.35">
      <c r="A1114" s="20"/>
      <c r="B1114" s="6"/>
      <c r="C1114" s="6"/>
      <c r="D1114" s="6"/>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21"/>
      <c r="AC1114" s="21"/>
      <c r="AD1114" s="21"/>
      <c r="AE1114" s="6"/>
      <c r="AF1114" s="6"/>
      <c r="AG1114" s="6"/>
      <c r="AH1114" s="6"/>
    </row>
    <row r="1115" spans="1:34" x14ac:dyDescent="0.35">
      <c r="A1115" s="20"/>
      <c r="B1115" s="6"/>
      <c r="C1115" s="6"/>
      <c r="D1115" s="6"/>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21"/>
      <c r="AC1115" s="21"/>
      <c r="AD1115" s="21"/>
      <c r="AE1115" s="6"/>
      <c r="AF1115" s="6"/>
      <c r="AG1115" s="6"/>
      <c r="AH1115" s="6"/>
    </row>
    <row r="1116" spans="1:34" x14ac:dyDescent="0.35">
      <c r="A1116" s="20"/>
      <c r="B1116" s="6"/>
      <c r="C1116" s="6"/>
      <c r="D1116" s="6"/>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21"/>
      <c r="AC1116" s="21"/>
      <c r="AD1116" s="21"/>
      <c r="AE1116" s="6"/>
      <c r="AF1116" s="6"/>
      <c r="AG1116" s="6"/>
      <c r="AH1116" s="6"/>
    </row>
    <row r="1117" spans="1:34" x14ac:dyDescent="0.35">
      <c r="A1117" s="20"/>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21"/>
      <c r="AC1117" s="21"/>
      <c r="AD1117" s="21"/>
      <c r="AE1117" s="6"/>
      <c r="AF1117" s="6"/>
      <c r="AG1117" s="6"/>
      <c r="AH1117" s="6"/>
    </row>
    <row r="1118" spans="1:34" x14ac:dyDescent="0.35">
      <c r="A1118" s="20"/>
      <c r="B1118" s="6"/>
      <c r="C1118" s="6"/>
      <c r="D1118" s="6"/>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21"/>
      <c r="AC1118" s="21"/>
      <c r="AD1118" s="21"/>
      <c r="AE1118" s="6"/>
      <c r="AF1118" s="6"/>
      <c r="AG1118" s="6"/>
      <c r="AH1118" s="6"/>
    </row>
    <row r="1119" spans="1:34" x14ac:dyDescent="0.35">
      <c r="A1119" s="20"/>
      <c r="B1119" s="6"/>
      <c r="C1119" s="6"/>
      <c r="D1119" s="6"/>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21"/>
      <c r="AC1119" s="21"/>
      <c r="AD1119" s="21"/>
      <c r="AE1119" s="6"/>
      <c r="AF1119" s="6"/>
      <c r="AG1119" s="6"/>
      <c r="AH1119" s="6"/>
    </row>
    <row r="1120" spans="1:34" x14ac:dyDescent="0.35">
      <c r="A1120" s="20"/>
      <c r="B1120" s="6"/>
      <c r="C1120" s="6"/>
      <c r="D1120" s="6"/>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21"/>
      <c r="AC1120" s="21"/>
      <c r="AD1120" s="21"/>
      <c r="AE1120" s="6"/>
      <c r="AF1120" s="6"/>
      <c r="AG1120" s="6"/>
      <c r="AH1120" s="6"/>
    </row>
    <row r="1121" spans="1:34" x14ac:dyDescent="0.35">
      <c r="A1121" s="20"/>
      <c r="B1121" s="6"/>
      <c r="C1121" s="6"/>
      <c r="D1121" s="6"/>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21"/>
      <c r="AC1121" s="21"/>
      <c r="AD1121" s="21"/>
      <c r="AE1121" s="6"/>
      <c r="AF1121" s="6"/>
      <c r="AG1121" s="6"/>
      <c r="AH1121" s="6"/>
    </row>
    <row r="1122" spans="1:34" x14ac:dyDescent="0.35">
      <c r="A1122" s="20"/>
      <c r="B1122" s="6"/>
      <c r="C1122" s="6"/>
      <c r="D1122" s="6"/>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21"/>
      <c r="AC1122" s="21"/>
      <c r="AD1122" s="21"/>
      <c r="AE1122" s="6"/>
      <c r="AF1122" s="6"/>
      <c r="AG1122" s="6"/>
      <c r="AH1122" s="6"/>
    </row>
    <row r="1123" spans="1:34" x14ac:dyDescent="0.35">
      <c r="A1123" s="20"/>
      <c r="B1123" s="6"/>
      <c r="C1123" s="6"/>
      <c r="D1123" s="6"/>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21"/>
      <c r="AC1123" s="21"/>
      <c r="AD1123" s="21"/>
      <c r="AE1123" s="6"/>
      <c r="AF1123" s="6"/>
      <c r="AG1123" s="6"/>
      <c r="AH1123" s="6"/>
    </row>
    <row r="1124" spans="1:34" x14ac:dyDescent="0.35">
      <c r="A1124" s="20"/>
      <c r="B1124" s="6"/>
      <c r="C1124" s="6"/>
      <c r="D1124" s="6"/>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21"/>
      <c r="AC1124" s="21"/>
      <c r="AD1124" s="21"/>
      <c r="AE1124" s="6"/>
      <c r="AF1124" s="6"/>
      <c r="AG1124" s="6"/>
      <c r="AH1124" s="6"/>
    </row>
    <row r="1125" spans="1:34" x14ac:dyDescent="0.35">
      <c r="A1125" s="20"/>
      <c r="B1125" s="6"/>
      <c r="C1125" s="6"/>
      <c r="D1125" s="6"/>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21"/>
      <c r="AC1125" s="21"/>
      <c r="AD1125" s="21"/>
      <c r="AE1125" s="6"/>
      <c r="AF1125" s="6"/>
      <c r="AG1125" s="6"/>
      <c r="AH1125" s="6"/>
    </row>
    <row r="1126" spans="1:34" x14ac:dyDescent="0.35">
      <c r="A1126" s="20"/>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21"/>
      <c r="AC1126" s="21"/>
      <c r="AD1126" s="21"/>
      <c r="AE1126" s="6"/>
      <c r="AF1126" s="6"/>
      <c r="AG1126" s="6"/>
      <c r="AH1126" s="6"/>
    </row>
    <row r="1127" spans="1:34" x14ac:dyDescent="0.35">
      <c r="A1127" s="20"/>
      <c r="B1127" s="6"/>
      <c r="C1127" s="6"/>
      <c r="D1127" s="6"/>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21"/>
      <c r="AC1127" s="21"/>
      <c r="AD1127" s="21"/>
      <c r="AE1127" s="6"/>
      <c r="AF1127" s="6"/>
      <c r="AG1127" s="6"/>
      <c r="AH1127" s="6"/>
    </row>
    <row r="1128" spans="1:34" x14ac:dyDescent="0.35">
      <c r="A1128" s="20"/>
      <c r="B1128" s="6"/>
      <c r="C1128" s="6"/>
      <c r="D1128" s="6"/>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21"/>
      <c r="AC1128" s="21"/>
      <c r="AD1128" s="21"/>
      <c r="AE1128" s="6"/>
      <c r="AF1128" s="6"/>
      <c r="AG1128" s="6"/>
      <c r="AH1128" s="6"/>
    </row>
    <row r="1129" spans="1:34" x14ac:dyDescent="0.35">
      <c r="A1129" s="20"/>
      <c r="B1129" s="6"/>
      <c r="C1129" s="6"/>
      <c r="D1129" s="6"/>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21"/>
      <c r="AC1129" s="21"/>
      <c r="AD1129" s="21"/>
      <c r="AE1129" s="6"/>
      <c r="AF1129" s="6"/>
      <c r="AG1129" s="6"/>
      <c r="AH1129" s="6"/>
    </row>
    <row r="1130" spans="1:34" x14ac:dyDescent="0.35">
      <c r="A1130" s="20"/>
      <c r="B1130" s="6"/>
      <c r="C1130" s="6"/>
      <c r="D1130" s="6"/>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21"/>
      <c r="AC1130" s="21"/>
      <c r="AD1130" s="21"/>
      <c r="AE1130" s="6"/>
      <c r="AF1130" s="6"/>
      <c r="AG1130" s="6"/>
      <c r="AH1130" s="6"/>
    </row>
    <row r="1131" spans="1:34" x14ac:dyDescent="0.35">
      <c r="A1131" s="20"/>
      <c r="B1131" s="6"/>
      <c r="C1131" s="6"/>
      <c r="D1131" s="6"/>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21"/>
      <c r="AC1131" s="21"/>
      <c r="AD1131" s="21"/>
      <c r="AE1131" s="6"/>
      <c r="AF1131" s="6"/>
      <c r="AG1131" s="6"/>
      <c r="AH1131" s="6"/>
    </row>
    <row r="1132" spans="1:34" x14ac:dyDescent="0.35">
      <c r="A1132" s="20"/>
      <c r="B1132" s="6"/>
      <c r="C1132" s="6"/>
      <c r="D1132" s="6"/>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21"/>
      <c r="AC1132" s="21"/>
      <c r="AD1132" s="21"/>
      <c r="AE1132" s="6"/>
      <c r="AF1132" s="6"/>
      <c r="AG1132" s="6"/>
      <c r="AH1132" s="6"/>
    </row>
    <row r="1133" spans="1:34" x14ac:dyDescent="0.35">
      <c r="A1133" s="20"/>
      <c r="B1133" s="6"/>
      <c r="C1133" s="6"/>
      <c r="D1133" s="6"/>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21"/>
      <c r="AC1133" s="21"/>
      <c r="AD1133" s="21"/>
      <c r="AE1133" s="6"/>
      <c r="AF1133" s="6"/>
      <c r="AG1133" s="6"/>
      <c r="AH1133" s="6"/>
    </row>
    <row r="1134" spans="1:34" x14ac:dyDescent="0.35">
      <c r="A1134" s="20"/>
      <c r="B1134" s="6"/>
      <c r="C1134" s="6"/>
      <c r="D1134" s="6"/>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21"/>
      <c r="AC1134" s="21"/>
      <c r="AD1134" s="21"/>
      <c r="AE1134" s="6"/>
      <c r="AF1134" s="6"/>
      <c r="AG1134" s="6"/>
      <c r="AH1134" s="6"/>
    </row>
    <row r="1135" spans="1:34" x14ac:dyDescent="0.35">
      <c r="A1135" s="20"/>
      <c r="B1135" s="6"/>
      <c r="C1135" s="6"/>
      <c r="D1135" s="6"/>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21"/>
      <c r="AC1135" s="21"/>
      <c r="AD1135" s="21"/>
      <c r="AE1135" s="6"/>
      <c r="AF1135" s="6"/>
      <c r="AG1135" s="6"/>
      <c r="AH1135" s="6"/>
    </row>
    <row r="1136" spans="1:34" x14ac:dyDescent="0.35">
      <c r="A1136" s="20"/>
      <c r="B1136" s="6"/>
      <c r="C1136" s="6"/>
      <c r="D1136" s="6"/>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21"/>
      <c r="AC1136" s="21"/>
      <c r="AD1136" s="21"/>
      <c r="AE1136" s="6"/>
      <c r="AF1136" s="6"/>
      <c r="AG1136" s="6"/>
      <c r="AH1136" s="6"/>
    </row>
    <row r="1137" spans="1:34" x14ac:dyDescent="0.35">
      <c r="A1137" s="20"/>
      <c r="B1137" s="6"/>
      <c r="C1137" s="6"/>
      <c r="D1137" s="6"/>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21"/>
      <c r="AC1137" s="21"/>
      <c r="AD1137" s="21"/>
      <c r="AE1137" s="6"/>
      <c r="AF1137" s="6"/>
      <c r="AG1137" s="6"/>
      <c r="AH1137" s="6"/>
    </row>
    <row r="1138" spans="1:34" x14ac:dyDescent="0.35">
      <c r="A1138" s="20"/>
      <c r="B1138" s="6"/>
      <c r="C1138" s="6"/>
      <c r="D1138" s="6"/>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21"/>
      <c r="AC1138" s="21"/>
      <c r="AD1138" s="21"/>
      <c r="AE1138" s="6"/>
      <c r="AF1138" s="6"/>
      <c r="AG1138" s="6"/>
      <c r="AH1138" s="6"/>
    </row>
    <row r="1139" spans="1:34" x14ac:dyDescent="0.35">
      <c r="A1139" s="20"/>
      <c r="B1139" s="6"/>
      <c r="C1139" s="6"/>
      <c r="D1139" s="6"/>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21"/>
      <c r="AC1139" s="21"/>
      <c r="AD1139" s="21"/>
      <c r="AE1139" s="6"/>
      <c r="AF1139" s="6"/>
      <c r="AG1139" s="6"/>
      <c r="AH1139" s="6"/>
    </row>
    <row r="1140" spans="1:34" x14ac:dyDescent="0.35">
      <c r="A1140" s="20"/>
      <c r="B1140" s="6"/>
      <c r="C1140" s="6"/>
      <c r="D1140" s="6"/>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21"/>
      <c r="AC1140" s="21"/>
      <c r="AD1140" s="21"/>
      <c r="AE1140" s="6"/>
      <c r="AF1140" s="6"/>
      <c r="AG1140" s="6"/>
      <c r="AH1140" s="6"/>
    </row>
    <row r="1141" spans="1:34" x14ac:dyDescent="0.35">
      <c r="A1141" s="20"/>
      <c r="B1141" s="6"/>
      <c r="C1141" s="6"/>
      <c r="D1141" s="6"/>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21"/>
      <c r="AC1141" s="21"/>
      <c r="AD1141" s="21"/>
      <c r="AE1141" s="6"/>
      <c r="AF1141" s="6"/>
      <c r="AG1141" s="6"/>
      <c r="AH1141" s="6"/>
    </row>
    <row r="1142" spans="1:34" x14ac:dyDescent="0.35">
      <c r="A1142" s="20"/>
      <c r="B1142" s="6"/>
      <c r="C1142" s="6"/>
      <c r="D1142" s="6"/>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21"/>
      <c r="AC1142" s="21"/>
      <c r="AD1142" s="21"/>
      <c r="AE1142" s="6"/>
      <c r="AF1142" s="6"/>
      <c r="AG1142" s="6"/>
      <c r="AH1142" s="6"/>
    </row>
    <row r="1143" spans="1:34" x14ac:dyDescent="0.35">
      <c r="A1143" s="20"/>
      <c r="B1143" s="6"/>
      <c r="C1143" s="6"/>
      <c r="D1143" s="6"/>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21"/>
      <c r="AC1143" s="21"/>
      <c r="AD1143" s="21"/>
      <c r="AE1143" s="6"/>
      <c r="AF1143" s="6"/>
      <c r="AG1143" s="6"/>
      <c r="AH1143" s="6"/>
    </row>
    <row r="1144" spans="1:34" x14ac:dyDescent="0.35">
      <c r="A1144" s="20"/>
      <c r="B1144" s="6"/>
      <c r="C1144" s="6"/>
      <c r="D1144" s="6"/>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21"/>
      <c r="AC1144" s="21"/>
      <c r="AD1144" s="21"/>
      <c r="AE1144" s="6"/>
      <c r="AF1144" s="6"/>
      <c r="AG1144" s="6"/>
      <c r="AH1144" s="6"/>
    </row>
    <row r="1145" spans="1:34" x14ac:dyDescent="0.35">
      <c r="A1145" s="20"/>
      <c r="B1145" s="6"/>
      <c r="C1145" s="6"/>
      <c r="D1145" s="6"/>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21"/>
      <c r="AC1145" s="21"/>
      <c r="AD1145" s="21"/>
      <c r="AE1145" s="6"/>
      <c r="AF1145" s="6"/>
      <c r="AG1145" s="6"/>
      <c r="AH1145" s="6"/>
    </row>
    <row r="1146" spans="1:34" x14ac:dyDescent="0.35">
      <c r="A1146" s="20"/>
      <c r="B1146" s="6"/>
      <c r="C1146" s="6"/>
      <c r="D1146" s="6"/>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21"/>
      <c r="AC1146" s="21"/>
      <c r="AD1146" s="21"/>
      <c r="AE1146" s="6"/>
      <c r="AF1146" s="6"/>
      <c r="AG1146" s="6"/>
      <c r="AH1146" s="6"/>
    </row>
    <row r="1147" spans="1:34" x14ac:dyDescent="0.35">
      <c r="A1147" s="20"/>
      <c r="B1147" s="6"/>
      <c r="C1147" s="6"/>
      <c r="D1147" s="6"/>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21"/>
      <c r="AC1147" s="21"/>
      <c r="AD1147" s="21"/>
      <c r="AE1147" s="6"/>
      <c r="AF1147" s="6"/>
      <c r="AG1147" s="6"/>
      <c r="AH1147" s="6"/>
    </row>
    <row r="1148" spans="1:34" x14ac:dyDescent="0.35">
      <c r="A1148" s="20"/>
      <c r="B1148" s="6"/>
      <c r="C1148" s="6"/>
      <c r="D1148" s="6"/>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21"/>
      <c r="AC1148" s="21"/>
      <c r="AD1148" s="21"/>
      <c r="AE1148" s="6"/>
      <c r="AF1148" s="6"/>
      <c r="AG1148" s="6"/>
      <c r="AH1148" s="6"/>
    </row>
    <row r="1149" spans="1:34" x14ac:dyDescent="0.35">
      <c r="A1149" s="20"/>
      <c r="B1149" s="6"/>
      <c r="C1149" s="6"/>
      <c r="D1149" s="6"/>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21"/>
      <c r="AC1149" s="21"/>
      <c r="AD1149" s="21"/>
      <c r="AE1149" s="6"/>
      <c r="AF1149" s="6"/>
      <c r="AG1149" s="6"/>
      <c r="AH1149" s="6"/>
    </row>
    <row r="1150" spans="1:34" x14ac:dyDescent="0.35">
      <c r="A1150" s="20"/>
      <c r="B1150" s="6"/>
      <c r="C1150" s="6"/>
      <c r="D1150" s="6"/>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21"/>
      <c r="AC1150" s="21"/>
      <c r="AD1150" s="21"/>
      <c r="AE1150" s="6"/>
      <c r="AF1150" s="6"/>
      <c r="AG1150" s="6"/>
      <c r="AH1150" s="6"/>
    </row>
    <row r="1151" spans="1:34" x14ac:dyDescent="0.35">
      <c r="A1151" s="20"/>
      <c r="B1151" s="6"/>
      <c r="C1151" s="6"/>
      <c r="D1151" s="6"/>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21"/>
      <c r="AC1151" s="21"/>
      <c r="AD1151" s="21"/>
      <c r="AE1151" s="6"/>
      <c r="AF1151" s="6"/>
      <c r="AG1151" s="6"/>
      <c r="AH1151" s="6"/>
    </row>
    <row r="1152" spans="1:34" x14ac:dyDescent="0.35">
      <c r="A1152" s="20"/>
      <c r="B1152" s="6"/>
      <c r="C1152" s="6"/>
      <c r="D1152" s="6"/>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21"/>
      <c r="AC1152" s="21"/>
      <c r="AD1152" s="21"/>
      <c r="AE1152" s="6"/>
      <c r="AF1152" s="6"/>
      <c r="AG1152" s="6"/>
      <c r="AH1152" s="6"/>
    </row>
    <row r="1153" spans="1:34" x14ac:dyDescent="0.35">
      <c r="A1153" s="20"/>
      <c r="B1153" s="6"/>
      <c r="C1153" s="6"/>
      <c r="D1153" s="6"/>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21"/>
      <c r="AC1153" s="21"/>
      <c r="AD1153" s="21"/>
      <c r="AE1153" s="6"/>
      <c r="AF1153" s="6"/>
      <c r="AG1153" s="6"/>
      <c r="AH1153" s="6"/>
    </row>
    <row r="1154" spans="1:34" x14ac:dyDescent="0.35">
      <c r="A1154" s="20"/>
      <c r="B1154" s="6"/>
      <c r="C1154" s="6"/>
      <c r="D1154" s="6"/>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21"/>
      <c r="AC1154" s="21"/>
      <c r="AD1154" s="21"/>
      <c r="AE1154" s="6"/>
      <c r="AF1154" s="6"/>
      <c r="AG1154" s="6"/>
      <c r="AH1154" s="6"/>
    </row>
    <row r="1155" spans="1:34" x14ac:dyDescent="0.35">
      <c r="A1155" s="20"/>
      <c r="B1155" s="6"/>
      <c r="C1155" s="6"/>
      <c r="D1155" s="6"/>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21"/>
      <c r="AC1155" s="21"/>
      <c r="AD1155" s="21"/>
      <c r="AE1155" s="6"/>
      <c r="AF1155" s="6"/>
      <c r="AG1155" s="6"/>
      <c r="AH1155" s="6"/>
    </row>
    <row r="1156" spans="1:34" x14ac:dyDescent="0.35">
      <c r="A1156" s="20"/>
      <c r="B1156" s="6"/>
      <c r="C1156" s="6"/>
      <c r="D1156" s="6"/>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21"/>
      <c r="AC1156" s="21"/>
      <c r="AD1156" s="21"/>
      <c r="AE1156" s="6"/>
      <c r="AF1156" s="6"/>
      <c r="AG1156" s="6"/>
      <c r="AH1156" s="6"/>
    </row>
    <row r="1157" spans="1:34" x14ac:dyDescent="0.35">
      <c r="A1157" s="20"/>
      <c r="B1157" s="6"/>
      <c r="C1157" s="6"/>
      <c r="D1157" s="6"/>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21"/>
      <c r="AC1157" s="21"/>
      <c r="AD1157" s="21"/>
      <c r="AE1157" s="6"/>
      <c r="AF1157" s="6"/>
      <c r="AG1157" s="6"/>
      <c r="AH1157" s="6"/>
    </row>
    <row r="1158" spans="1:34" x14ac:dyDescent="0.35">
      <c r="A1158" s="20"/>
      <c r="B1158" s="6"/>
      <c r="C1158" s="6"/>
      <c r="D1158" s="6"/>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21"/>
      <c r="AC1158" s="21"/>
      <c r="AD1158" s="21"/>
      <c r="AE1158" s="6"/>
      <c r="AF1158" s="6"/>
      <c r="AG1158" s="6"/>
      <c r="AH1158" s="6"/>
    </row>
    <row r="1159" spans="1:34" x14ac:dyDescent="0.35">
      <c r="A1159" s="20"/>
      <c r="B1159" s="6"/>
      <c r="C1159" s="6"/>
      <c r="D1159" s="6"/>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21"/>
      <c r="AC1159" s="21"/>
      <c r="AD1159" s="21"/>
      <c r="AE1159" s="6"/>
      <c r="AF1159" s="6"/>
      <c r="AG1159" s="6"/>
      <c r="AH1159" s="6"/>
    </row>
    <row r="1160" spans="1:34" x14ac:dyDescent="0.35">
      <c r="A1160" s="20"/>
      <c r="B1160" s="6"/>
      <c r="C1160" s="6"/>
      <c r="D1160" s="6"/>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21"/>
      <c r="AC1160" s="21"/>
      <c r="AD1160" s="21"/>
      <c r="AE1160" s="6"/>
      <c r="AF1160" s="6"/>
      <c r="AG1160" s="6"/>
      <c r="AH1160" s="6"/>
    </row>
    <row r="1161" spans="1:34" x14ac:dyDescent="0.35">
      <c r="A1161" s="20"/>
      <c r="B1161" s="6"/>
      <c r="C1161" s="6"/>
      <c r="D1161" s="6"/>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21"/>
      <c r="AC1161" s="21"/>
      <c r="AD1161" s="21"/>
      <c r="AE1161" s="6"/>
      <c r="AF1161" s="6"/>
      <c r="AG1161" s="6"/>
      <c r="AH1161" s="6"/>
    </row>
    <row r="1162" spans="1:34" x14ac:dyDescent="0.35">
      <c r="A1162" s="20"/>
      <c r="B1162" s="6"/>
      <c r="C1162" s="6"/>
      <c r="D1162" s="6"/>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21"/>
      <c r="AC1162" s="21"/>
      <c r="AD1162" s="21"/>
      <c r="AE1162" s="6"/>
      <c r="AF1162" s="6"/>
      <c r="AG1162" s="6"/>
      <c r="AH1162" s="6"/>
    </row>
    <row r="1163" spans="1:34" x14ac:dyDescent="0.35">
      <c r="A1163" s="20"/>
      <c r="B1163" s="6"/>
      <c r="C1163" s="6"/>
      <c r="D1163" s="6"/>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21"/>
      <c r="AC1163" s="21"/>
      <c r="AD1163" s="21"/>
      <c r="AE1163" s="6"/>
      <c r="AF1163" s="6"/>
      <c r="AG1163" s="6"/>
      <c r="AH1163" s="6"/>
    </row>
    <row r="1164" spans="1:34" x14ac:dyDescent="0.35">
      <c r="A1164" s="20"/>
      <c r="B1164" s="6"/>
      <c r="C1164" s="6"/>
      <c r="D1164" s="6"/>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21"/>
      <c r="AC1164" s="21"/>
      <c r="AD1164" s="21"/>
      <c r="AE1164" s="6"/>
      <c r="AF1164" s="6"/>
      <c r="AG1164" s="6"/>
      <c r="AH1164" s="6"/>
    </row>
    <row r="1165" spans="1:34" x14ac:dyDescent="0.35">
      <c r="A1165" s="20"/>
      <c r="B1165" s="6"/>
      <c r="C1165" s="6"/>
      <c r="D1165" s="6"/>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21"/>
      <c r="AC1165" s="21"/>
      <c r="AD1165" s="21"/>
      <c r="AE1165" s="6"/>
      <c r="AF1165" s="6"/>
      <c r="AG1165" s="6"/>
      <c r="AH1165" s="6"/>
    </row>
    <row r="1166" spans="1:34" x14ac:dyDescent="0.35">
      <c r="A1166" s="20"/>
      <c r="B1166" s="6"/>
      <c r="C1166" s="6"/>
      <c r="D1166" s="6"/>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21"/>
      <c r="AC1166" s="21"/>
      <c r="AD1166" s="21"/>
      <c r="AE1166" s="6"/>
      <c r="AF1166" s="6"/>
      <c r="AG1166" s="6"/>
      <c r="AH1166" s="6"/>
    </row>
    <row r="1167" spans="1:34" x14ac:dyDescent="0.35">
      <c r="A1167" s="20"/>
      <c r="B1167" s="6"/>
      <c r="C1167" s="6"/>
      <c r="D1167" s="6"/>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21"/>
      <c r="AC1167" s="21"/>
      <c r="AD1167" s="21"/>
      <c r="AE1167" s="6"/>
      <c r="AF1167" s="6"/>
      <c r="AG1167" s="6"/>
      <c r="AH1167" s="6"/>
    </row>
    <row r="1168" spans="1:34" x14ac:dyDescent="0.35">
      <c r="A1168" s="20"/>
      <c r="B1168" s="6"/>
      <c r="C1168" s="6"/>
      <c r="D1168" s="6"/>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21"/>
      <c r="AC1168" s="21"/>
      <c r="AD1168" s="21"/>
      <c r="AE1168" s="6"/>
      <c r="AF1168" s="6"/>
      <c r="AG1168" s="6"/>
      <c r="AH1168" s="6"/>
    </row>
    <row r="1169" spans="1:34" x14ac:dyDescent="0.35">
      <c r="A1169" s="20"/>
      <c r="B1169" s="6"/>
      <c r="C1169" s="6"/>
      <c r="D1169" s="6"/>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21"/>
      <c r="AC1169" s="21"/>
      <c r="AD1169" s="21"/>
      <c r="AE1169" s="6"/>
      <c r="AF1169" s="6"/>
      <c r="AG1169" s="6"/>
      <c r="AH1169" s="6"/>
    </row>
    <row r="1170" spans="1:34" x14ac:dyDescent="0.35">
      <c r="A1170" s="20"/>
      <c r="B1170" s="6"/>
      <c r="C1170" s="6"/>
      <c r="D1170" s="6"/>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21"/>
      <c r="AC1170" s="21"/>
      <c r="AD1170" s="21"/>
      <c r="AE1170" s="6"/>
      <c r="AF1170" s="6"/>
      <c r="AG1170" s="6"/>
      <c r="AH1170" s="6"/>
    </row>
    <row r="1171" spans="1:34" x14ac:dyDescent="0.35">
      <c r="A1171" s="20"/>
      <c r="B1171" s="6"/>
      <c r="C1171" s="6"/>
      <c r="D1171" s="6"/>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21"/>
      <c r="AC1171" s="21"/>
      <c r="AD1171" s="21"/>
      <c r="AE1171" s="6"/>
      <c r="AF1171" s="6"/>
      <c r="AG1171" s="6"/>
      <c r="AH1171" s="6"/>
    </row>
    <row r="1172" spans="1:34" x14ac:dyDescent="0.35">
      <c r="A1172" s="20"/>
      <c r="B1172" s="6"/>
      <c r="C1172" s="6"/>
      <c r="D1172" s="6"/>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21"/>
      <c r="AC1172" s="21"/>
      <c r="AD1172" s="21"/>
      <c r="AE1172" s="6"/>
      <c r="AF1172" s="6"/>
      <c r="AG1172" s="6"/>
      <c r="AH1172" s="6"/>
    </row>
    <row r="1173" spans="1:34" x14ac:dyDescent="0.35">
      <c r="A1173" s="20"/>
      <c r="B1173" s="6"/>
      <c r="C1173" s="6"/>
      <c r="D1173" s="6"/>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21"/>
      <c r="AC1173" s="21"/>
      <c r="AD1173" s="21"/>
      <c r="AE1173" s="6"/>
      <c r="AF1173" s="6"/>
      <c r="AG1173" s="6"/>
      <c r="AH1173" s="6"/>
    </row>
    <row r="1174" spans="1:34" x14ac:dyDescent="0.35">
      <c r="A1174" s="20"/>
      <c r="B1174" s="6"/>
      <c r="C1174" s="6"/>
      <c r="D1174" s="6"/>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21"/>
      <c r="AC1174" s="21"/>
      <c r="AD1174" s="21"/>
      <c r="AE1174" s="6"/>
      <c r="AF1174" s="6"/>
      <c r="AG1174" s="6"/>
      <c r="AH1174" s="6"/>
    </row>
    <row r="1175" spans="1:34" x14ac:dyDescent="0.35">
      <c r="A1175" s="20"/>
      <c r="B1175" s="6"/>
      <c r="C1175" s="6"/>
      <c r="D1175" s="6"/>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21"/>
      <c r="AC1175" s="21"/>
      <c r="AD1175" s="21"/>
      <c r="AE1175" s="6"/>
      <c r="AF1175" s="6"/>
      <c r="AG1175" s="6"/>
      <c r="AH1175" s="6"/>
    </row>
    <row r="1176" spans="1:34" x14ac:dyDescent="0.35">
      <c r="A1176" s="20"/>
      <c r="B1176" s="6"/>
      <c r="C1176" s="6"/>
      <c r="D1176" s="6"/>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21"/>
      <c r="AC1176" s="21"/>
      <c r="AD1176" s="21"/>
      <c r="AE1176" s="6"/>
      <c r="AF1176" s="6"/>
      <c r="AG1176" s="6"/>
      <c r="AH1176" s="6"/>
    </row>
    <row r="1177" spans="1:34" x14ac:dyDescent="0.35">
      <c r="A1177" s="20"/>
      <c r="B1177" s="6"/>
      <c r="C1177" s="6"/>
      <c r="D1177" s="6"/>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21"/>
      <c r="AC1177" s="21"/>
      <c r="AD1177" s="21"/>
      <c r="AE1177" s="6"/>
      <c r="AF1177" s="6"/>
      <c r="AG1177" s="6"/>
      <c r="AH1177" s="6"/>
    </row>
    <row r="1178" spans="1:34" x14ac:dyDescent="0.35">
      <c r="A1178" s="20"/>
      <c r="B1178" s="6"/>
      <c r="C1178" s="6"/>
      <c r="D1178" s="6"/>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21"/>
      <c r="AC1178" s="21"/>
      <c r="AD1178" s="21"/>
      <c r="AE1178" s="6"/>
      <c r="AF1178" s="6"/>
      <c r="AG1178" s="6"/>
      <c r="AH1178" s="6"/>
    </row>
    <row r="1179" spans="1:34" x14ac:dyDescent="0.35">
      <c r="A1179" s="20"/>
      <c r="B1179" s="6"/>
      <c r="C1179" s="6"/>
      <c r="D1179" s="6"/>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21"/>
      <c r="AC1179" s="21"/>
      <c r="AD1179" s="21"/>
      <c r="AE1179" s="6"/>
      <c r="AF1179" s="6"/>
      <c r="AG1179" s="6"/>
      <c r="AH1179" s="6"/>
    </row>
    <row r="1180" spans="1:34" x14ac:dyDescent="0.35">
      <c r="A1180" s="20"/>
      <c r="B1180" s="6"/>
      <c r="C1180" s="6"/>
      <c r="D1180" s="6"/>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21"/>
      <c r="AC1180" s="21"/>
      <c r="AD1180" s="21"/>
      <c r="AE1180" s="6"/>
      <c r="AF1180" s="6"/>
      <c r="AG1180" s="6"/>
      <c r="AH1180" s="6"/>
    </row>
    <row r="1181" spans="1:34" x14ac:dyDescent="0.35">
      <c r="A1181" s="20"/>
      <c r="B1181" s="6"/>
      <c r="C1181" s="6"/>
      <c r="D1181" s="6"/>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21"/>
      <c r="AC1181" s="21"/>
      <c r="AD1181" s="21"/>
      <c r="AE1181" s="6"/>
      <c r="AF1181" s="6"/>
      <c r="AG1181" s="6"/>
      <c r="AH1181" s="6"/>
    </row>
    <row r="1182" spans="1:34" x14ac:dyDescent="0.35">
      <c r="A1182" s="20"/>
      <c r="B1182" s="6"/>
      <c r="C1182" s="6"/>
      <c r="D1182" s="6"/>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21"/>
      <c r="AC1182" s="21"/>
      <c r="AD1182" s="21"/>
      <c r="AE1182" s="6"/>
      <c r="AF1182" s="6"/>
      <c r="AG1182" s="6"/>
      <c r="AH1182" s="6"/>
    </row>
    <row r="1183" spans="1:34" x14ac:dyDescent="0.35">
      <c r="A1183" s="20"/>
      <c r="B1183" s="6"/>
      <c r="C1183" s="6"/>
      <c r="D1183" s="6"/>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21"/>
      <c r="AC1183" s="21"/>
      <c r="AD1183" s="21"/>
      <c r="AE1183" s="6"/>
      <c r="AF1183" s="6"/>
      <c r="AG1183" s="6"/>
      <c r="AH1183" s="6"/>
    </row>
    <row r="1184" spans="1:34" x14ac:dyDescent="0.35">
      <c r="A1184" s="20"/>
      <c r="B1184" s="6"/>
      <c r="C1184" s="6"/>
      <c r="D1184" s="6"/>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21"/>
      <c r="AC1184" s="21"/>
      <c r="AD1184" s="21"/>
      <c r="AE1184" s="6"/>
      <c r="AF1184" s="6"/>
      <c r="AG1184" s="6"/>
      <c r="AH1184" s="6"/>
    </row>
    <row r="1185" spans="1:34" x14ac:dyDescent="0.35">
      <c r="A1185" s="20"/>
      <c r="B1185" s="6"/>
      <c r="C1185" s="6"/>
      <c r="D1185" s="6"/>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21"/>
      <c r="AC1185" s="21"/>
      <c r="AD1185" s="21"/>
      <c r="AE1185" s="6"/>
      <c r="AF1185" s="6"/>
      <c r="AG1185" s="6"/>
      <c r="AH1185" s="6"/>
    </row>
    <row r="1186" spans="1:34" x14ac:dyDescent="0.35">
      <c r="A1186" s="20"/>
      <c r="B1186" s="6"/>
      <c r="C1186" s="6"/>
      <c r="D1186" s="6"/>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21"/>
      <c r="AC1186" s="21"/>
      <c r="AD1186" s="21"/>
      <c r="AE1186" s="6"/>
      <c r="AF1186" s="6"/>
      <c r="AG1186" s="6"/>
      <c r="AH1186" s="6"/>
    </row>
    <row r="1187" spans="1:34" x14ac:dyDescent="0.35">
      <c r="A1187" s="20"/>
      <c r="B1187" s="6"/>
      <c r="C1187" s="6"/>
      <c r="D1187" s="6"/>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21"/>
      <c r="AC1187" s="21"/>
      <c r="AD1187" s="21"/>
      <c r="AE1187" s="6"/>
      <c r="AF1187" s="6"/>
      <c r="AG1187" s="6"/>
      <c r="AH1187" s="6"/>
    </row>
    <row r="1188" spans="1:34" x14ac:dyDescent="0.35">
      <c r="A1188" s="20"/>
      <c r="B1188" s="6"/>
      <c r="C1188" s="6"/>
      <c r="D1188" s="6"/>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21"/>
      <c r="AC1188" s="21"/>
      <c r="AD1188" s="21"/>
      <c r="AE1188" s="6"/>
      <c r="AF1188" s="6"/>
      <c r="AG1188" s="6"/>
      <c r="AH1188" s="6"/>
    </row>
    <row r="1189" spans="1:34" x14ac:dyDescent="0.35">
      <c r="A1189" s="20"/>
      <c r="B1189" s="6"/>
      <c r="C1189" s="6"/>
      <c r="D1189" s="6"/>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21"/>
      <c r="AC1189" s="21"/>
      <c r="AD1189" s="21"/>
      <c r="AE1189" s="6"/>
      <c r="AF1189" s="6"/>
      <c r="AG1189" s="6"/>
      <c r="AH1189" s="6"/>
    </row>
    <row r="1190" spans="1:34" x14ac:dyDescent="0.35">
      <c r="A1190" s="20"/>
      <c r="B1190" s="6"/>
      <c r="C1190" s="6"/>
      <c r="D1190" s="6"/>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21"/>
      <c r="AC1190" s="21"/>
      <c r="AD1190" s="21"/>
      <c r="AE1190" s="6"/>
      <c r="AF1190" s="6"/>
      <c r="AG1190" s="6"/>
      <c r="AH1190" s="6"/>
    </row>
    <row r="1191" spans="1:34" x14ac:dyDescent="0.35">
      <c r="A1191" s="20"/>
      <c r="B1191" s="6"/>
      <c r="C1191" s="6"/>
      <c r="D1191" s="6"/>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21"/>
      <c r="AC1191" s="21"/>
      <c r="AD1191" s="21"/>
      <c r="AE1191" s="6"/>
      <c r="AF1191" s="6"/>
      <c r="AG1191" s="6"/>
      <c r="AH1191" s="6"/>
    </row>
    <row r="1192" spans="1:34" x14ac:dyDescent="0.35">
      <c r="A1192" s="20"/>
      <c r="B1192" s="6"/>
      <c r="C1192" s="6"/>
      <c r="D1192" s="6"/>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21"/>
      <c r="AC1192" s="21"/>
      <c r="AD1192" s="21"/>
      <c r="AE1192" s="6"/>
      <c r="AF1192" s="6"/>
      <c r="AG1192" s="6"/>
      <c r="AH1192" s="6"/>
    </row>
    <row r="1193" spans="1:34" x14ac:dyDescent="0.35">
      <c r="A1193" s="20"/>
      <c r="B1193" s="6"/>
      <c r="C1193" s="6"/>
      <c r="D1193" s="6"/>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21"/>
      <c r="AC1193" s="21"/>
      <c r="AD1193" s="21"/>
      <c r="AE1193" s="6"/>
      <c r="AF1193" s="6"/>
      <c r="AG1193" s="6"/>
      <c r="AH1193" s="6"/>
    </row>
    <row r="1194" spans="1:34" x14ac:dyDescent="0.35">
      <c r="A1194" s="20"/>
      <c r="B1194" s="6"/>
      <c r="C1194" s="6"/>
      <c r="D1194" s="6"/>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21"/>
      <c r="AC1194" s="21"/>
      <c r="AD1194" s="21"/>
      <c r="AE1194" s="6"/>
      <c r="AF1194" s="6"/>
      <c r="AG1194" s="6"/>
      <c r="AH1194" s="6"/>
    </row>
    <row r="1195" spans="1:34" x14ac:dyDescent="0.35">
      <c r="A1195" s="20"/>
      <c r="B1195" s="6"/>
      <c r="C1195" s="6"/>
      <c r="D1195" s="6"/>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21"/>
      <c r="AC1195" s="21"/>
      <c r="AD1195" s="21"/>
      <c r="AE1195" s="6"/>
      <c r="AF1195" s="6"/>
      <c r="AG1195" s="6"/>
      <c r="AH1195" s="6"/>
    </row>
    <row r="1196" spans="1:34" x14ac:dyDescent="0.35">
      <c r="A1196" s="20"/>
      <c r="B1196" s="6"/>
      <c r="C1196" s="6"/>
      <c r="D1196" s="6"/>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21"/>
      <c r="AC1196" s="21"/>
      <c r="AD1196" s="21"/>
      <c r="AE1196" s="6"/>
      <c r="AF1196" s="6"/>
      <c r="AG1196" s="6"/>
      <c r="AH1196" s="6"/>
    </row>
    <row r="1197" spans="1:34" x14ac:dyDescent="0.35">
      <c r="A1197" s="20"/>
      <c r="B1197" s="6"/>
      <c r="C1197" s="6"/>
      <c r="D1197" s="6"/>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21"/>
      <c r="AC1197" s="21"/>
      <c r="AD1197" s="21"/>
      <c r="AE1197" s="6"/>
      <c r="AF1197" s="6"/>
      <c r="AG1197" s="6"/>
      <c r="AH1197" s="6"/>
    </row>
    <row r="1198" spans="1:34" x14ac:dyDescent="0.35">
      <c r="A1198" s="20"/>
      <c r="B1198" s="6"/>
      <c r="C1198" s="6"/>
      <c r="D1198" s="6"/>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21"/>
      <c r="AC1198" s="21"/>
      <c r="AD1198" s="21"/>
      <c r="AE1198" s="6"/>
      <c r="AF1198" s="6"/>
      <c r="AG1198" s="6"/>
      <c r="AH1198" s="6"/>
    </row>
    <row r="1199" spans="1:34" x14ac:dyDescent="0.35">
      <c r="A1199" s="20"/>
      <c r="B1199" s="6"/>
      <c r="C1199" s="6"/>
      <c r="D1199" s="6"/>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21"/>
      <c r="AC1199" s="21"/>
      <c r="AD1199" s="21"/>
      <c r="AE1199" s="6"/>
      <c r="AF1199" s="6"/>
      <c r="AG1199" s="6"/>
      <c r="AH1199" s="6"/>
    </row>
    <row r="1200" spans="1:34" x14ac:dyDescent="0.35">
      <c r="A1200" s="20"/>
      <c r="B1200" s="6"/>
      <c r="C1200" s="6"/>
      <c r="D1200" s="6"/>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21"/>
      <c r="AC1200" s="21"/>
      <c r="AD1200" s="21"/>
      <c r="AE1200" s="6"/>
      <c r="AF1200" s="6"/>
      <c r="AG1200" s="6"/>
      <c r="AH1200" s="6"/>
    </row>
    <row r="1201" spans="1:34" x14ac:dyDescent="0.35">
      <c r="A1201" s="20"/>
      <c r="B1201" s="6"/>
      <c r="C1201" s="6"/>
      <c r="D1201" s="6"/>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21"/>
      <c r="AC1201" s="21"/>
      <c r="AD1201" s="21"/>
      <c r="AE1201" s="6"/>
      <c r="AF1201" s="6"/>
      <c r="AG1201" s="6"/>
      <c r="AH1201" s="6"/>
    </row>
    <row r="1202" spans="1:34" x14ac:dyDescent="0.35">
      <c r="A1202" s="20"/>
      <c r="B1202" s="6"/>
      <c r="C1202" s="6"/>
      <c r="D1202" s="6"/>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21"/>
      <c r="AC1202" s="21"/>
      <c r="AD1202" s="21"/>
      <c r="AE1202" s="6"/>
      <c r="AF1202" s="6"/>
      <c r="AG1202" s="6"/>
      <c r="AH1202" s="6"/>
    </row>
    <row r="1203" spans="1:34" x14ac:dyDescent="0.35">
      <c r="A1203" s="20"/>
      <c r="B1203" s="6"/>
      <c r="C1203" s="6"/>
      <c r="D1203" s="6"/>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21"/>
      <c r="AC1203" s="21"/>
      <c r="AD1203" s="21"/>
      <c r="AE1203" s="6"/>
      <c r="AF1203" s="6"/>
      <c r="AG1203" s="6"/>
      <c r="AH1203" s="6"/>
    </row>
    <row r="1204" spans="1:34" x14ac:dyDescent="0.35">
      <c r="A1204" s="20"/>
      <c r="B1204" s="6"/>
      <c r="C1204" s="6"/>
      <c r="D1204" s="6"/>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21"/>
      <c r="AC1204" s="21"/>
      <c r="AD1204" s="21"/>
      <c r="AE1204" s="6"/>
      <c r="AF1204" s="6"/>
      <c r="AG1204" s="6"/>
      <c r="AH1204" s="6"/>
    </row>
    <row r="1205" spans="1:34" x14ac:dyDescent="0.35">
      <c r="A1205" s="20"/>
      <c r="B1205" s="6"/>
      <c r="C1205" s="6"/>
      <c r="D1205" s="6"/>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21"/>
      <c r="AC1205" s="21"/>
      <c r="AD1205" s="21"/>
      <c r="AE1205" s="6"/>
      <c r="AF1205" s="6"/>
      <c r="AG1205" s="6"/>
      <c r="AH1205" s="6"/>
    </row>
    <row r="1206" spans="1:34" x14ac:dyDescent="0.35">
      <c r="A1206" s="20"/>
      <c r="B1206" s="6"/>
      <c r="C1206" s="6"/>
      <c r="D1206" s="6"/>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21"/>
      <c r="AC1206" s="21"/>
      <c r="AD1206" s="21"/>
      <c r="AE1206" s="6"/>
      <c r="AF1206" s="6"/>
      <c r="AG1206" s="6"/>
      <c r="AH1206" s="6"/>
    </row>
    <row r="1207" spans="1:34" x14ac:dyDescent="0.35">
      <c r="A1207" s="20"/>
      <c r="B1207" s="6"/>
      <c r="C1207" s="6"/>
      <c r="D1207" s="6"/>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21"/>
      <c r="AC1207" s="21"/>
      <c r="AD1207" s="21"/>
      <c r="AE1207" s="6"/>
      <c r="AF1207" s="6"/>
      <c r="AG1207" s="6"/>
      <c r="AH1207" s="6"/>
    </row>
    <row r="1208" spans="1:34" x14ac:dyDescent="0.35">
      <c r="A1208" s="20"/>
      <c r="B1208" s="6"/>
      <c r="C1208" s="6"/>
      <c r="D1208" s="6"/>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21"/>
      <c r="AC1208" s="21"/>
      <c r="AD1208" s="21"/>
      <c r="AE1208" s="6"/>
      <c r="AF1208" s="6"/>
      <c r="AG1208" s="6"/>
      <c r="AH1208" s="6"/>
    </row>
    <row r="1209" spans="1:34" x14ac:dyDescent="0.35">
      <c r="A1209" s="20"/>
      <c r="B1209" s="6"/>
      <c r="C1209" s="6"/>
      <c r="D1209" s="6"/>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21"/>
      <c r="AC1209" s="21"/>
      <c r="AD1209" s="21"/>
      <c r="AE1209" s="6"/>
      <c r="AF1209" s="6"/>
      <c r="AG1209" s="6"/>
      <c r="AH1209" s="6"/>
    </row>
    <row r="1210" spans="1:34" x14ac:dyDescent="0.35">
      <c r="A1210" s="20"/>
      <c r="B1210" s="6"/>
      <c r="C1210" s="6"/>
      <c r="D1210" s="6"/>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21"/>
      <c r="AC1210" s="21"/>
      <c r="AD1210" s="21"/>
      <c r="AE1210" s="6"/>
      <c r="AF1210" s="6"/>
      <c r="AG1210" s="6"/>
      <c r="AH1210" s="6"/>
    </row>
    <row r="1211" spans="1:34" x14ac:dyDescent="0.35">
      <c r="A1211" s="20"/>
      <c r="B1211" s="6"/>
      <c r="C1211" s="6"/>
      <c r="D1211" s="6"/>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21"/>
      <c r="AC1211" s="21"/>
      <c r="AD1211" s="21"/>
      <c r="AE1211" s="6"/>
      <c r="AF1211" s="6"/>
      <c r="AG1211" s="6"/>
      <c r="AH1211" s="6"/>
    </row>
    <row r="1212" spans="1:34" x14ac:dyDescent="0.35">
      <c r="A1212" s="20"/>
      <c r="B1212" s="6"/>
      <c r="C1212" s="6"/>
      <c r="D1212" s="6"/>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21"/>
      <c r="AC1212" s="21"/>
      <c r="AD1212" s="21"/>
      <c r="AE1212" s="6"/>
      <c r="AF1212" s="6"/>
      <c r="AG1212" s="6"/>
      <c r="AH1212" s="6"/>
    </row>
    <row r="1213" spans="1:34" x14ac:dyDescent="0.35">
      <c r="A1213" s="20"/>
      <c r="B1213" s="6"/>
      <c r="C1213" s="6"/>
      <c r="D1213" s="6"/>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21"/>
      <c r="AC1213" s="21"/>
      <c r="AD1213" s="21"/>
      <c r="AE1213" s="6"/>
      <c r="AF1213" s="6"/>
      <c r="AG1213" s="6"/>
      <c r="AH1213" s="6"/>
    </row>
    <row r="1214" spans="1:34" x14ac:dyDescent="0.35">
      <c r="A1214" s="20"/>
      <c r="B1214" s="6"/>
      <c r="C1214" s="6"/>
      <c r="D1214" s="6"/>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21"/>
      <c r="AC1214" s="21"/>
      <c r="AD1214" s="21"/>
      <c r="AE1214" s="6"/>
      <c r="AF1214" s="6"/>
      <c r="AG1214" s="6"/>
      <c r="AH1214" s="6"/>
    </row>
    <row r="1215" spans="1:34" x14ac:dyDescent="0.35">
      <c r="A1215" s="20"/>
      <c r="B1215" s="6"/>
      <c r="C1215" s="6"/>
      <c r="D1215" s="6"/>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21"/>
      <c r="AC1215" s="21"/>
      <c r="AD1215" s="21"/>
      <c r="AE1215" s="6"/>
      <c r="AF1215" s="6"/>
      <c r="AG1215" s="6"/>
      <c r="AH1215" s="6"/>
    </row>
    <row r="1216" spans="1:34" x14ac:dyDescent="0.35">
      <c r="A1216" s="20"/>
      <c r="B1216" s="6"/>
      <c r="C1216" s="6"/>
      <c r="D1216" s="6"/>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21"/>
      <c r="AC1216" s="21"/>
      <c r="AD1216" s="21"/>
      <c r="AE1216" s="6"/>
      <c r="AF1216" s="6"/>
      <c r="AG1216" s="6"/>
      <c r="AH1216" s="6"/>
    </row>
    <row r="1217" spans="1:34" x14ac:dyDescent="0.35">
      <c r="A1217" s="20"/>
      <c r="B1217" s="6"/>
      <c r="C1217" s="6"/>
      <c r="D1217" s="6"/>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21"/>
      <c r="AC1217" s="21"/>
      <c r="AD1217" s="21"/>
      <c r="AE1217" s="6"/>
      <c r="AF1217" s="6"/>
      <c r="AG1217" s="6"/>
      <c r="AH1217" s="6"/>
    </row>
    <row r="1218" spans="1:34" x14ac:dyDescent="0.35">
      <c r="A1218" s="20"/>
      <c r="B1218" s="6"/>
      <c r="C1218" s="6"/>
      <c r="D1218" s="6"/>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21"/>
      <c r="AC1218" s="21"/>
      <c r="AD1218" s="21"/>
      <c r="AE1218" s="6"/>
      <c r="AF1218" s="6"/>
      <c r="AG1218" s="6"/>
      <c r="AH1218" s="6"/>
    </row>
    <row r="1219" spans="1:34" x14ac:dyDescent="0.35">
      <c r="A1219" s="20"/>
      <c r="B1219" s="6"/>
      <c r="C1219" s="6"/>
      <c r="D1219" s="6"/>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21"/>
      <c r="AC1219" s="21"/>
      <c r="AD1219" s="21"/>
      <c r="AE1219" s="6"/>
      <c r="AF1219" s="6"/>
      <c r="AG1219" s="6"/>
      <c r="AH1219" s="6"/>
    </row>
    <row r="1220" spans="1:34" x14ac:dyDescent="0.35">
      <c r="A1220" s="20"/>
      <c r="B1220" s="6"/>
      <c r="C1220" s="6"/>
      <c r="D1220" s="6"/>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21"/>
      <c r="AC1220" s="21"/>
      <c r="AD1220" s="21"/>
      <c r="AE1220" s="6"/>
      <c r="AF1220" s="6"/>
      <c r="AG1220" s="6"/>
      <c r="AH1220" s="6"/>
    </row>
    <row r="1221" spans="1:34" x14ac:dyDescent="0.35">
      <c r="A1221" s="20"/>
      <c r="B1221" s="6"/>
      <c r="C1221" s="6"/>
      <c r="D1221" s="6"/>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21"/>
      <c r="AC1221" s="21"/>
      <c r="AD1221" s="21"/>
      <c r="AE1221" s="6"/>
      <c r="AF1221" s="6"/>
      <c r="AG1221" s="6"/>
      <c r="AH1221" s="6"/>
    </row>
    <row r="1222" spans="1:34" x14ac:dyDescent="0.35">
      <c r="A1222" s="20"/>
      <c r="B1222" s="6"/>
      <c r="C1222" s="6"/>
      <c r="D1222" s="6"/>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21"/>
      <c r="AC1222" s="21"/>
      <c r="AD1222" s="21"/>
      <c r="AE1222" s="6"/>
      <c r="AF1222" s="6"/>
      <c r="AG1222" s="6"/>
      <c r="AH1222" s="6"/>
    </row>
    <row r="1223" spans="1:34" x14ac:dyDescent="0.35">
      <c r="A1223" s="20"/>
      <c r="B1223" s="6"/>
      <c r="C1223" s="6"/>
      <c r="D1223" s="6"/>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21"/>
      <c r="AC1223" s="21"/>
      <c r="AD1223" s="21"/>
      <c r="AE1223" s="6"/>
      <c r="AF1223" s="6"/>
      <c r="AG1223" s="6"/>
      <c r="AH1223" s="6"/>
    </row>
    <row r="1224" spans="1:34" x14ac:dyDescent="0.35">
      <c r="A1224" s="20"/>
      <c r="B1224" s="6"/>
      <c r="C1224" s="6"/>
      <c r="D1224" s="6"/>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21"/>
      <c r="AC1224" s="21"/>
      <c r="AD1224" s="21"/>
      <c r="AE1224" s="6"/>
      <c r="AF1224" s="6"/>
      <c r="AG1224" s="6"/>
      <c r="AH1224" s="6"/>
    </row>
    <row r="1225" spans="1:34" x14ac:dyDescent="0.35">
      <c r="A1225" s="20"/>
      <c r="B1225" s="6"/>
      <c r="C1225" s="6"/>
      <c r="D1225" s="6"/>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21"/>
      <c r="AC1225" s="21"/>
      <c r="AD1225" s="21"/>
      <c r="AE1225" s="6"/>
      <c r="AF1225" s="6"/>
      <c r="AG1225" s="6"/>
      <c r="AH1225" s="6"/>
    </row>
    <row r="1226" spans="1:34" x14ac:dyDescent="0.35">
      <c r="A1226" s="20"/>
      <c r="B1226" s="6"/>
      <c r="C1226" s="6"/>
      <c r="D1226" s="6"/>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21"/>
      <c r="AC1226" s="21"/>
      <c r="AD1226" s="21"/>
      <c r="AE1226" s="6"/>
      <c r="AF1226" s="6"/>
      <c r="AG1226" s="6"/>
      <c r="AH1226" s="6"/>
    </row>
    <row r="1227" spans="1:34" x14ac:dyDescent="0.35">
      <c r="A1227" s="20"/>
      <c r="B1227" s="6"/>
      <c r="C1227" s="6"/>
      <c r="D1227" s="6"/>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21"/>
      <c r="AC1227" s="21"/>
      <c r="AD1227" s="21"/>
      <c r="AE1227" s="6"/>
      <c r="AF1227" s="6"/>
      <c r="AG1227" s="6"/>
      <c r="AH1227" s="6"/>
    </row>
    <row r="1228" spans="1:34" x14ac:dyDescent="0.35">
      <c r="A1228" s="20"/>
      <c r="B1228" s="6"/>
      <c r="C1228" s="6"/>
      <c r="D1228" s="6"/>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21"/>
      <c r="AC1228" s="21"/>
      <c r="AD1228" s="21"/>
      <c r="AE1228" s="6"/>
      <c r="AF1228" s="6"/>
      <c r="AG1228" s="6"/>
      <c r="AH1228" s="6"/>
    </row>
    <row r="1229" spans="1:34" x14ac:dyDescent="0.35">
      <c r="A1229" s="20"/>
      <c r="B1229" s="6"/>
      <c r="C1229" s="6"/>
      <c r="D1229" s="6"/>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21"/>
      <c r="AC1229" s="21"/>
      <c r="AD1229" s="21"/>
      <c r="AE1229" s="6"/>
      <c r="AF1229" s="6"/>
      <c r="AG1229" s="6"/>
      <c r="AH1229" s="6"/>
    </row>
    <row r="1230" spans="1:34" x14ac:dyDescent="0.35">
      <c r="A1230" s="20"/>
      <c r="B1230" s="6"/>
      <c r="C1230" s="6"/>
      <c r="D1230" s="6"/>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21"/>
      <c r="AC1230" s="21"/>
      <c r="AD1230" s="21"/>
      <c r="AE1230" s="6"/>
      <c r="AF1230" s="6"/>
      <c r="AG1230" s="6"/>
      <c r="AH1230" s="6"/>
    </row>
    <row r="1231" spans="1:34" x14ac:dyDescent="0.35">
      <c r="A1231" s="20"/>
      <c r="B1231" s="6"/>
      <c r="C1231" s="6"/>
      <c r="D1231" s="6"/>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21"/>
      <c r="AC1231" s="21"/>
      <c r="AD1231" s="21"/>
      <c r="AE1231" s="6"/>
      <c r="AF1231" s="6"/>
      <c r="AG1231" s="6"/>
      <c r="AH1231" s="6"/>
    </row>
    <row r="1232" spans="1:34" x14ac:dyDescent="0.35">
      <c r="A1232" s="20"/>
      <c r="B1232" s="6"/>
      <c r="C1232" s="6"/>
      <c r="D1232" s="6"/>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21"/>
      <c r="AC1232" s="21"/>
      <c r="AD1232" s="21"/>
      <c r="AE1232" s="6"/>
      <c r="AF1232" s="6"/>
      <c r="AG1232" s="6"/>
      <c r="AH1232" s="6"/>
    </row>
    <row r="1233" spans="1:34" x14ac:dyDescent="0.35">
      <c r="A1233" s="20"/>
      <c r="B1233" s="6"/>
      <c r="C1233" s="6"/>
      <c r="D1233" s="6"/>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21"/>
      <c r="AC1233" s="21"/>
      <c r="AD1233" s="21"/>
      <c r="AE1233" s="6"/>
      <c r="AF1233" s="6"/>
      <c r="AG1233" s="6"/>
      <c r="AH1233" s="6"/>
    </row>
    <row r="1234" spans="1:34" x14ac:dyDescent="0.35">
      <c r="A1234" s="20"/>
      <c r="B1234" s="6"/>
      <c r="C1234" s="6"/>
      <c r="D1234" s="6"/>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21"/>
      <c r="AC1234" s="21"/>
      <c r="AD1234" s="21"/>
      <c r="AE1234" s="6"/>
      <c r="AF1234" s="6"/>
      <c r="AG1234" s="6"/>
      <c r="AH1234" s="6"/>
    </row>
    <row r="1235" spans="1:34" x14ac:dyDescent="0.35">
      <c r="A1235" s="20"/>
      <c r="B1235" s="6"/>
      <c r="C1235" s="6"/>
      <c r="D1235" s="6"/>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21"/>
      <c r="AC1235" s="21"/>
      <c r="AD1235" s="21"/>
      <c r="AE1235" s="6"/>
      <c r="AF1235" s="6"/>
      <c r="AG1235" s="6"/>
      <c r="AH1235" s="6"/>
    </row>
    <row r="1236" spans="1:34" x14ac:dyDescent="0.35">
      <c r="A1236" s="20"/>
      <c r="B1236" s="6"/>
      <c r="C1236" s="6"/>
      <c r="D1236" s="6"/>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21"/>
      <c r="AC1236" s="21"/>
      <c r="AD1236" s="21"/>
      <c r="AE1236" s="6"/>
      <c r="AF1236" s="6"/>
      <c r="AG1236" s="6"/>
      <c r="AH1236" s="6"/>
    </row>
    <row r="1237" spans="1:34" x14ac:dyDescent="0.35">
      <c r="A1237" s="20"/>
      <c r="B1237" s="6"/>
      <c r="C1237" s="6"/>
      <c r="D1237" s="6"/>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21"/>
      <c r="AC1237" s="21"/>
      <c r="AD1237" s="21"/>
      <c r="AE1237" s="6"/>
      <c r="AF1237" s="6"/>
      <c r="AG1237" s="6"/>
      <c r="AH1237" s="6"/>
    </row>
    <row r="1238" spans="1:34" x14ac:dyDescent="0.35">
      <c r="A1238" s="20"/>
      <c r="B1238" s="6"/>
      <c r="C1238" s="6"/>
      <c r="D1238" s="6"/>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21"/>
      <c r="AC1238" s="21"/>
      <c r="AD1238" s="21"/>
      <c r="AE1238" s="6"/>
      <c r="AF1238" s="6"/>
      <c r="AG1238" s="6"/>
      <c r="AH1238" s="6"/>
    </row>
    <row r="1239" spans="1:34" x14ac:dyDescent="0.35">
      <c r="A1239" s="20"/>
      <c r="B1239" s="6"/>
      <c r="C1239" s="6"/>
      <c r="D1239" s="6"/>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21"/>
      <c r="AC1239" s="21"/>
      <c r="AD1239" s="21"/>
      <c r="AE1239" s="6"/>
      <c r="AF1239" s="6"/>
      <c r="AG1239" s="6"/>
      <c r="AH1239" s="6"/>
    </row>
    <row r="1240" spans="1:34" x14ac:dyDescent="0.35">
      <c r="A1240" s="20"/>
      <c r="B1240" s="6"/>
      <c r="C1240" s="6"/>
      <c r="D1240" s="6"/>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21"/>
      <c r="AC1240" s="21"/>
      <c r="AD1240" s="21"/>
      <c r="AE1240" s="6"/>
      <c r="AF1240" s="6"/>
      <c r="AG1240" s="6"/>
      <c r="AH1240" s="6"/>
    </row>
    <row r="1241" spans="1:34" x14ac:dyDescent="0.35">
      <c r="A1241" s="20"/>
      <c r="B1241" s="6"/>
      <c r="C1241" s="6"/>
      <c r="D1241" s="6"/>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21"/>
      <c r="AC1241" s="21"/>
      <c r="AD1241" s="21"/>
      <c r="AE1241" s="6"/>
      <c r="AF1241" s="6"/>
      <c r="AG1241" s="6"/>
      <c r="AH1241" s="6"/>
    </row>
    <row r="1242" spans="1:34" x14ac:dyDescent="0.35">
      <c r="A1242" s="20"/>
      <c r="B1242" s="6"/>
      <c r="C1242" s="6"/>
      <c r="D1242" s="6"/>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21"/>
      <c r="AC1242" s="21"/>
      <c r="AD1242" s="21"/>
      <c r="AE1242" s="6"/>
      <c r="AF1242" s="6"/>
      <c r="AG1242" s="6"/>
      <c r="AH1242" s="6"/>
    </row>
    <row r="1243" spans="1:34" x14ac:dyDescent="0.35">
      <c r="A1243" s="20"/>
      <c r="B1243" s="6"/>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21"/>
      <c r="AC1243" s="21"/>
      <c r="AD1243" s="21"/>
      <c r="AE1243" s="6"/>
      <c r="AF1243" s="6"/>
      <c r="AG1243" s="6"/>
      <c r="AH1243" s="6"/>
    </row>
    <row r="1244" spans="1:34" x14ac:dyDescent="0.35">
      <c r="A1244" s="20"/>
      <c r="B1244" s="6"/>
      <c r="C1244" s="6"/>
      <c r="D1244" s="6"/>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21"/>
      <c r="AC1244" s="21"/>
      <c r="AD1244" s="21"/>
      <c r="AE1244" s="6"/>
      <c r="AF1244" s="6"/>
      <c r="AG1244" s="6"/>
      <c r="AH1244" s="6"/>
    </row>
    <row r="1245" spans="1:34" x14ac:dyDescent="0.35">
      <c r="A1245" s="20"/>
      <c r="B1245" s="6"/>
      <c r="C1245" s="6"/>
      <c r="D1245" s="6"/>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21"/>
      <c r="AC1245" s="21"/>
      <c r="AD1245" s="21"/>
      <c r="AE1245" s="6"/>
      <c r="AF1245" s="6"/>
      <c r="AG1245" s="6"/>
      <c r="AH1245" s="6"/>
    </row>
    <row r="1246" spans="1:34" x14ac:dyDescent="0.35">
      <c r="A1246" s="20"/>
      <c r="B1246" s="6"/>
      <c r="C1246" s="6"/>
      <c r="D1246" s="6"/>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21"/>
      <c r="AC1246" s="21"/>
      <c r="AD1246" s="21"/>
      <c r="AE1246" s="6"/>
      <c r="AF1246" s="6"/>
      <c r="AG1246" s="6"/>
      <c r="AH1246" s="6"/>
    </row>
    <row r="1247" spans="1:34" x14ac:dyDescent="0.35">
      <c r="A1247" s="20"/>
      <c r="B1247" s="6"/>
      <c r="C1247" s="6"/>
      <c r="D1247" s="6"/>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21"/>
      <c r="AC1247" s="21"/>
      <c r="AD1247" s="21"/>
      <c r="AE1247" s="6"/>
      <c r="AF1247" s="6"/>
      <c r="AG1247" s="6"/>
      <c r="AH1247" s="6"/>
    </row>
    <row r="1248" spans="1:34" x14ac:dyDescent="0.35">
      <c r="A1248" s="20"/>
      <c r="B1248" s="6"/>
      <c r="C1248" s="6"/>
      <c r="D1248" s="6"/>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21"/>
      <c r="AC1248" s="21"/>
      <c r="AD1248" s="21"/>
      <c r="AE1248" s="6"/>
      <c r="AF1248" s="6"/>
      <c r="AG1248" s="6"/>
      <c r="AH1248" s="6"/>
    </row>
    <row r="1249" spans="1:34" x14ac:dyDescent="0.35">
      <c r="A1249" s="20"/>
      <c r="B1249" s="6"/>
      <c r="C1249" s="6"/>
      <c r="D1249" s="6"/>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21"/>
      <c r="AC1249" s="21"/>
      <c r="AD1249" s="21"/>
      <c r="AE1249" s="6"/>
      <c r="AF1249" s="6"/>
      <c r="AG1249" s="6"/>
      <c r="AH1249" s="6"/>
    </row>
    <row r="1250" spans="1:34" x14ac:dyDescent="0.35">
      <c r="A1250" s="20"/>
      <c r="B1250" s="6"/>
      <c r="C1250" s="6"/>
      <c r="D1250" s="6"/>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21"/>
      <c r="AC1250" s="21"/>
      <c r="AD1250" s="21"/>
      <c r="AE1250" s="6"/>
      <c r="AF1250" s="6"/>
      <c r="AG1250" s="6"/>
      <c r="AH1250" s="6"/>
    </row>
    <row r="1251" spans="1:34" x14ac:dyDescent="0.35">
      <c r="A1251" s="20"/>
      <c r="B1251" s="6"/>
      <c r="C1251" s="6"/>
      <c r="D1251" s="6"/>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21"/>
      <c r="AC1251" s="21"/>
      <c r="AD1251" s="21"/>
      <c r="AE1251" s="6"/>
      <c r="AF1251" s="6"/>
      <c r="AG1251" s="6"/>
      <c r="AH1251" s="6"/>
    </row>
    <row r="1252" spans="1:34" x14ac:dyDescent="0.35">
      <c r="A1252" s="20"/>
      <c r="B1252" s="6"/>
      <c r="C1252" s="6"/>
      <c r="D1252" s="6"/>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21"/>
      <c r="AC1252" s="21"/>
      <c r="AD1252" s="21"/>
      <c r="AE1252" s="6"/>
      <c r="AF1252" s="6"/>
      <c r="AG1252" s="6"/>
      <c r="AH1252" s="6"/>
    </row>
    <row r="1253" spans="1:34" x14ac:dyDescent="0.35">
      <c r="A1253" s="20"/>
      <c r="B1253" s="6"/>
      <c r="C1253" s="6"/>
      <c r="D1253" s="6"/>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21"/>
      <c r="AC1253" s="21"/>
      <c r="AD1253" s="21"/>
      <c r="AE1253" s="6"/>
      <c r="AF1253" s="6"/>
      <c r="AG1253" s="6"/>
      <c r="AH1253" s="6"/>
    </row>
    <row r="1254" spans="1:34" x14ac:dyDescent="0.35">
      <c r="A1254" s="20"/>
      <c r="B1254" s="6"/>
      <c r="C1254" s="6"/>
      <c r="D1254" s="6"/>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21"/>
      <c r="AC1254" s="21"/>
      <c r="AD1254" s="21"/>
      <c r="AE1254" s="6"/>
      <c r="AF1254" s="6"/>
      <c r="AG1254" s="6"/>
      <c r="AH1254" s="6"/>
    </row>
    <row r="1255" spans="1:34" x14ac:dyDescent="0.35">
      <c r="A1255" s="20"/>
      <c r="B1255" s="6"/>
      <c r="C1255" s="6"/>
      <c r="D1255" s="6"/>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21"/>
      <c r="AC1255" s="21"/>
      <c r="AD1255" s="21"/>
      <c r="AE1255" s="6"/>
      <c r="AF1255" s="6"/>
      <c r="AG1255" s="6"/>
      <c r="AH1255" s="6"/>
    </row>
    <row r="1256" spans="1:34" x14ac:dyDescent="0.35">
      <c r="A1256" s="20"/>
      <c r="B1256" s="6"/>
      <c r="C1256" s="6"/>
      <c r="D1256" s="6"/>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21"/>
      <c r="AC1256" s="21"/>
      <c r="AD1256" s="21"/>
      <c r="AE1256" s="6"/>
      <c r="AF1256" s="6"/>
      <c r="AG1256" s="6"/>
      <c r="AH1256" s="6"/>
    </row>
    <row r="1257" spans="1:34" x14ac:dyDescent="0.35">
      <c r="A1257" s="20"/>
      <c r="B1257" s="6"/>
      <c r="C1257" s="6"/>
      <c r="D1257" s="6"/>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21"/>
      <c r="AC1257" s="21"/>
      <c r="AD1257" s="21"/>
      <c r="AE1257" s="6"/>
      <c r="AF1257" s="6"/>
      <c r="AG1257" s="6"/>
      <c r="AH1257" s="6"/>
    </row>
    <row r="1258" spans="1:34" x14ac:dyDescent="0.35">
      <c r="A1258" s="20"/>
      <c r="B1258" s="6"/>
      <c r="C1258" s="6"/>
      <c r="D1258" s="6"/>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21"/>
      <c r="AC1258" s="21"/>
      <c r="AD1258" s="21"/>
      <c r="AE1258" s="6"/>
      <c r="AF1258" s="6"/>
      <c r="AG1258" s="6"/>
      <c r="AH1258" s="6"/>
    </row>
    <row r="1259" spans="1:34" x14ac:dyDescent="0.35">
      <c r="A1259" s="20"/>
      <c r="B1259" s="6"/>
      <c r="C1259" s="6"/>
      <c r="D1259" s="6"/>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21"/>
      <c r="AC1259" s="21"/>
      <c r="AD1259" s="21"/>
      <c r="AE1259" s="6"/>
      <c r="AF1259" s="6"/>
      <c r="AG1259" s="6"/>
      <c r="AH1259" s="6"/>
    </row>
    <row r="1260" spans="1:34" x14ac:dyDescent="0.35">
      <c r="A1260" s="20"/>
      <c r="B1260" s="6"/>
      <c r="C1260" s="6"/>
      <c r="D1260" s="6"/>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21"/>
      <c r="AC1260" s="21"/>
      <c r="AD1260" s="21"/>
      <c r="AE1260" s="6"/>
      <c r="AF1260" s="6"/>
      <c r="AG1260" s="6"/>
      <c r="AH1260" s="6"/>
    </row>
    <row r="1261" spans="1:34" x14ac:dyDescent="0.35">
      <c r="A1261" s="20"/>
      <c r="B1261" s="6"/>
      <c r="C1261" s="6"/>
      <c r="D1261" s="6"/>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21"/>
      <c r="AC1261" s="21"/>
      <c r="AD1261" s="21"/>
      <c r="AE1261" s="6"/>
      <c r="AF1261" s="6"/>
      <c r="AG1261" s="6"/>
      <c r="AH1261" s="6"/>
    </row>
    <row r="1262" spans="1:34" x14ac:dyDescent="0.35">
      <c r="A1262" s="20"/>
      <c r="B1262" s="6"/>
      <c r="C1262" s="6"/>
      <c r="D1262" s="6"/>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21"/>
      <c r="AC1262" s="21"/>
      <c r="AD1262" s="21"/>
      <c r="AE1262" s="6"/>
      <c r="AF1262" s="6"/>
      <c r="AG1262" s="6"/>
      <c r="AH1262" s="6"/>
    </row>
    <row r="1263" spans="1:34" x14ac:dyDescent="0.35">
      <c r="A1263" s="20"/>
      <c r="B1263" s="6"/>
      <c r="C1263" s="6"/>
      <c r="D1263" s="6"/>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21"/>
      <c r="AC1263" s="21"/>
      <c r="AD1263" s="21"/>
      <c r="AE1263" s="6"/>
      <c r="AF1263" s="6"/>
      <c r="AG1263" s="6"/>
      <c r="AH1263" s="6"/>
    </row>
    <row r="1264" spans="1:34" x14ac:dyDescent="0.35">
      <c r="A1264" s="20"/>
      <c r="B1264" s="6"/>
      <c r="C1264" s="6"/>
      <c r="D1264" s="6"/>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21"/>
      <c r="AC1264" s="21"/>
      <c r="AD1264" s="21"/>
      <c r="AE1264" s="6"/>
      <c r="AF1264" s="6"/>
      <c r="AG1264" s="6"/>
      <c r="AH1264" s="6"/>
    </row>
    <row r="1265" spans="1:34" x14ac:dyDescent="0.35">
      <c r="A1265" s="20"/>
      <c r="B1265" s="6"/>
      <c r="C1265" s="6"/>
      <c r="D1265" s="6"/>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21"/>
      <c r="AC1265" s="21"/>
      <c r="AD1265" s="21"/>
      <c r="AE1265" s="6"/>
      <c r="AF1265" s="6"/>
      <c r="AG1265" s="6"/>
      <c r="AH1265" s="6"/>
    </row>
    <row r="1266" spans="1:34" x14ac:dyDescent="0.35">
      <c r="A1266" s="20"/>
      <c r="B1266" s="6"/>
      <c r="C1266" s="6"/>
      <c r="D1266" s="6"/>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21"/>
      <c r="AC1266" s="21"/>
      <c r="AD1266" s="21"/>
      <c r="AE1266" s="6"/>
      <c r="AF1266" s="6"/>
      <c r="AG1266" s="6"/>
      <c r="AH1266" s="6"/>
    </row>
    <row r="1267" spans="1:34" x14ac:dyDescent="0.35">
      <c r="A1267" s="20"/>
      <c r="B1267" s="6"/>
      <c r="C1267" s="6"/>
      <c r="D1267" s="6"/>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21"/>
      <c r="AC1267" s="21"/>
      <c r="AD1267" s="21"/>
      <c r="AE1267" s="6"/>
      <c r="AF1267" s="6"/>
      <c r="AG1267" s="6"/>
      <c r="AH1267" s="6"/>
    </row>
    <row r="1268" spans="1:34" x14ac:dyDescent="0.35">
      <c r="A1268" s="20"/>
      <c r="B1268" s="6"/>
      <c r="C1268" s="6"/>
      <c r="D1268" s="6"/>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21"/>
      <c r="AC1268" s="21"/>
      <c r="AD1268" s="21"/>
      <c r="AE1268" s="6"/>
      <c r="AF1268" s="6"/>
      <c r="AG1268" s="6"/>
      <c r="AH1268" s="6"/>
    </row>
    <row r="1269" spans="1:34" x14ac:dyDescent="0.35">
      <c r="A1269" s="20"/>
      <c r="B1269" s="6"/>
      <c r="C1269" s="6"/>
      <c r="D1269" s="6"/>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21"/>
      <c r="AC1269" s="21"/>
      <c r="AD1269" s="21"/>
      <c r="AE1269" s="6"/>
      <c r="AF1269" s="6"/>
      <c r="AG1269" s="6"/>
      <c r="AH1269" s="6"/>
    </row>
    <row r="1270" spans="1:34" x14ac:dyDescent="0.35">
      <c r="A1270" s="20"/>
      <c r="B1270" s="6"/>
      <c r="C1270" s="6"/>
      <c r="D1270" s="6"/>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21"/>
      <c r="AC1270" s="21"/>
      <c r="AD1270" s="21"/>
      <c r="AE1270" s="6"/>
      <c r="AF1270" s="6"/>
      <c r="AG1270" s="6"/>
      <c r="AH1270" s="6"/>
    </row>
    <row r="1271" spans="1:34" x14ac:dyDescent="0.35">
      <c r="A1271" s="20"/>
      <c r="B1271" s="6"/>
      <c r="C1271" s="6"/>
      <c r="D1271" s="6"/>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21"/>
      <c r="AC1271" s="21"/>
      <c r="AD1271" s="21"/>
      <c r="AE1271" s="6"/>
      <c r="AF1271" s="6"/>
      <c r="AG1271" s="6"/>
      <c r="AH1271" s="6"/>
    </row>
    <row r="1272" spans="1:34" x14ac:dyDescent="0.35">
      <c r="A1272" s="20"/>
      <c r="B1272" s="6"/>
      <c r="C1272" s="6"/>
      <c r="D1272" s="6"/>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21"/>
      <c r="AC1272" s="21"/>
      <c r="AD1272" s="21"/>
      <c r="AE1272" s="6"/>
      <c r="AF1272" s="6"/>
      <c r="AG1272" s="6"/>
      <c r="AH1272" s="6"/>
    </row>
    <row r="1273" spans="1:34" x14ac:dyDescent="0.35">
      <c r="A1273" s="20"/>
      <c r="B1273" s="6"/>
      <c r="C1273" s="6"/>
      <c r="D1273" s="6"/>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21"/>
      <c r="AC1273" s="21"/>
      <c r="AD1273" s="21"/>
      <c r="AE1273" s="6"/>
      <c r="AF1273" s="6"/>
      <c r="AG1273" s="6"/>
      <c r="AH1273" s="6"/>
    </row>
    <row r="1274" spans="1:34" x14ac:dyDescent="0.35">
      <c r="A1274" s="20"/>
      <c r="B1274" s="6"/>
      <c r="C1274" s="6"/>
      <c r="D1274" s="6"/>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21"/>
      <c r="AC1274" s="21"/>
      <c r="AD1274" s="21"/>
      <c r="AE1274" s="6"/>
      <c r="AF1274" s="6"/>
      <c r="AG1274" s="6"/>
      <c r="AH1274" s="6"/>
    </row>
    <row r="1275" spans="1:34" x14ac:dyDescent="0.35">
      <c r="A1275" s="20"/>
      <c r="B1275" s="6"/>
      <c r="C1275" s="6"/>
      <c r="D1275" s="6"/>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21"/>
      <c r="AC1275" s="21"/>
      <c r="AD1275" s="21"/>
      <c r="AE1275" s="6"/>
      <c r="AF1275" s="6"/>
      <c r="AG1275" s="6"/>
      <c r="AH1275" s="6"/>
    </row>
    <row r="1276" spans="1:34" x14ac:dyDescent="0.35">
      <c r="A1276" s="20"/>
      <c r="B1276" s="6"/>
      <c r="C1276" s="6"/>
      <c r="D1276" s="6"/>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21"/>
      <c r="AC1276" s="21"/>
      <c r="AD1276" s="21"/>
      <c r="AE1276" s="6"/>
      <c r="AF1276" s="6"/>
      <c r="AG1276" s="6"/>
      <c r="AH1276" s="6"/>
    </row>
    <row r="1277" spans="1:34" x14ac:dyDescent="0.35">
      <c r="A1277" s="20"/>
      <c r="B1277" s="6"/>
      <c r="C1277" s="6"/>
      <c r="D1277" s="6"/>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21"/>
      <c r="AC1277" s="21"/>
      <c r="AD1277" s="21"/>
      <c r="AE1277" s="6"/>
      <c r="AF1277" s="6"/>
      <c r="AG1277" s="6"/>
      <c r="AH1277" s="6"/>
    </row>
    <row r="1278" spans="1:34" x14ac:dyDescent="0.35">
      <c r="A1278" s="20"/>
      <c r="B1278" s="6"/>
      <c r="C1278" s="6"/>
      <c r="D1278" s="6"/>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21"/>
      <c r="AC1278" s="21"/>
      <c r="AD1278" s="21"/>
      <c r="AE1278" s="6"/>
      <c r="AF1278" s="6"/>
      <c r="AG1278" s="6"/>
      <c r="AH1278" s="6"/>
    </row>
    <row r="1279" spans="1:34" x14ac:dyDescent="0.35">
      <c r="A1279" s="20"/>
      <c r="B1279" s="6"/>
      <c r="C1279" s="6"/>
      <c r="D1279" s="6"/>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21"/>
      <c r="AC1279" s="21"/>
      <c r="AD1279" s="21"/>
      <c r="AE1279" s="6"/>
      <c r="AF1279" s="6"/>
      <c r="AG1279" s="6"/>
      <c r="AH1279" s="6"/>
    </row>
    <row r="1280" spans="1:34" x14ac:dyDescent="0.35">
      <c r="A1280" s="20"/>
      <c r="B1280" s="6"/>
      <c r="C1280" s="6"/>
      <c r="D1280" s="6"/>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21"/>
      <c r="AC1280" s="21"/>
      <c r="AD1280" s="21"/>
      <c r="AE1280" s="6"/>
      <c r="AF1280" s="6"/>
      <c r="AG1280" s="6"/>
      <c r="AH1280" s="6"/>
    </row>
    <row r="1281" spans="1:34" x14ac:dyDescent="0.35">
      <c r="A1281" s="20"/>
      <c r="B1281" s="6"/>
      <c r="C1281" s="6"/>
      <c r="D1281" s="6"/>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21"/>
      <c r="AC1281" s="21"/>
      <c r="AD1281" s="21"/>
      <c r="AE1281" s="6"/>
      <c r="AF1281" s="6"/>
      <c r="AG1281" s="6"/>
      <c r="AH1281" s="6"/>
    </row>
    <row r="1282" spans="1:34" x14ac:dyDescent="0.35">
      <c r="A1282" s="20"/>
      <c r="B1282" s="6"/>
      <c r="C1282" s="6"/>
      <c r="D1282" s="6"/>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21"/>
      <c r="AC1282" s="21"/>
      <c r="AD1282" s="21"/>
      <c r="AE1282" s="6"/>
      <c r="AF1282" s="6"/>
      <c r="AG1282" s="6"/>
      <c r="AH1282" s="6"/>
    </row>
    <row r="1283" spans="1:34" x14ac:dyDescent="0.35">
      <c r="A1283" s="20"/>
      <c r="B1283" s="6"/>
      <c r="C1283" s="6"/>
      <c r="D1283" s="6"/>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21"/>
      <c r="AC1283" s="21"/>
      <c r="AD1283" s="21"/>
      <c r="AE1283" s="6"/>
      <c r="AF1283" s="6"/>
      <c r="AG1283" s="6"/>
      <c r="AH1283" s="6"/>
    </row>
    <row r="1284" spans="1:34" x14ac:dyDescent="0.35">
      <c r="A1284" s="20"/>
      <c r="B1284" s="6"/>
      <c r="C1284" s="6"/>
      <c r="D1284" s="6"/>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21"/>
      <c r="AC1284" s="21"/>
      <c r="AD1284" s="21"/>
      <c r="AE1284" s="6"/>
      <c r="AF1284" s="6"/>
      <c r="AG1284" s="6"/>
      <c r="AH1284" s="6"/>
    </row>
    <row r="1285" spans="1:34" x14ac:dyDescent="0.35">
      <c r="A1285" s="20"/>
      <c r="B1285" s="6"/>
      <c r="C1285" s="6"/>
      <c r="D1285" s="6"/>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21"/>
      <c r="AC1285" s="21"/>
      <c r="AD1285" s="21"/>
      <c r="AE1285" s="6"/>
      <c r="AF1285" s="6"/>
      <c r="AG1285" s="6"/>
      <c r="AH1285" s="6"/>
    </row>
    <row r="1286" spans="1:34" x14ac:dyDescent="0.35">
      <c r="A1286" s="20"/>
      <c r="B1286" s="6"/>
      <c r="C1286" s="6"/>
      <c r="D1286" s="6"/>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21"/>
      <c r="AC1286" s="21"/>
      <c r="AD1286" s="21"/>
      <c r="AE1286" s="6"/>
      <c r="AF1286" s="6"/>
      <c r="AG1286" s="6"/>
      <c r="AH1286" s="6"/>
    </row>
    <row r="1287" spans="1:34" x14ac:dyDescent="0.35">
      <c r="A1287" s="20"/>
      <c r="B1287" s="6"/>
      <c r="C1287" s="6"/>
      <c r="D1287" s="6"/>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21"/>
      <c r="AC1287" s="21"/>
      <c r="AD1287" s="21"/>
      <c r="AE1287" s="6"/>
      <c r="AF1287" s="6"/>
      <c r="AG1287" s="6"/>
      <c r="AH1287" s="6"/>
    </row>
    <row r="1288" spans="1:34" x14ac:dyDescent="0.35">
      <c r="A1288" s="20"/>
      <c r="B1288" s="6"/>
      <c r="C1288" s="6"/>
      <c r="D1288" s="6"/>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21"/>
      <c r="AC1288" s="21"/>
      <c r="AD1288" s="21"/>
      <c r="AE1288" s="6"/>
      <c r="AF1288" s="6"/>
      <c r="AG1288" s="6"/>
      <c r="AH1288" s="6"/>
    </row>
    <row r="1289" spans="1:34" x14ac:dyDescent="0.35">
      <c r="A1289" s="20"/>
      <c r="B1289" s="6"/>
      <c r="C1289" s="6"/>
      <c r="D1289" s="6"/>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21"/>
      <c r="AC1289" s="21"/>
      <c r="AD1289" s="21"/>
      <c r="AE1289" s="6"/>
      <c r="AF1289" s="6"/>
      <c r="AG1289" s="6"/>
      <c r="AH1289" s="6"/>
    </row>
    <row r="1290" spans="1:34" x14ac:dyDescent="0.35">
      <c r="A1290" s="20"/>
      <c r="B1290" s="6"/>
      <c r="C1290" s="6"/>
      <c r="D1290" s="6"/>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21"/>
      <c r="AC1290" s="21"/>
      <c r="AD1290" s="21"/>
      <c r="AE1290" s="6"/>
      <c r="AF1290" s="6"/>
      <c r="AG1290" s="6"/>
      <c r="AH1290" s="6"/>
    </row>
    <row r="1291" spans="1:34" x14ac:dyDescent="0.35">
      <c r="A1291" s="20"/>
      <c r="B1291" s="6"/>
      <c r="C1291" s="6"/>
      <c r="D1291" s="6"/>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21"/>
      <c r="AC1291" s="21"/>
      <c r="AD1291" s="21"/>
      <c r="AE1291" s="6"/>
      <c r="AF1291" s="6"/>
      <c r="AG1291" s="6"/>
      <c r="AH1291" s="6"/>
    </row>
    <row r="1292" spans="1:34" x14ac:dyDescent="0.35">
      <c r="A1292" s="20"/>
      <c r="B1292" s="6"/>
      <c r="C1292" s="6"/>
      <c r="D1292" s="6"/>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21"/>
      <c r="AC1292" s="21"/>
      <c r="AD1292" s="21"/>
      <c r="AE1292" s="6"/>
      <c r="AF1292" s="6"/>
      <c r="AG1292" s="6"/>
      <c r="AH1292" s="6"/>
    </row>
    <row r="1293" spans="1:34" x14ac:dyDescent="0.35">
      <c r="A1293" s="20"/>
      <c r="B1293" s="6"/>
      <c r="C1293" s="6"/>
      <c r="D1293" s="6"/>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21"/>
      <c r="AC1293" s="21"/>
      <c r="AD1293" s="21"/>
      <c r="AE1293" s="6"/>
      <c r="AF1293" s="6"/>
      <c r="AG1293" s="6"/>
      <c r="AH1293" s="6"/>
    </row>
    <row r="1294" spans="1:34" x14ac:dyDescent="0.35">
      <c r="A1294" s="20"/>
      <c r="B1294" s="6"/>
      <c r="C1294" s="6"/>
      <c r="D1294" s="6"/>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21"/>
      <c r="AC1294" s="21"/>
      <c r="AD1294" s="21"/>
      <c r="AE1294" s="6"/>
      <c r="AF1294" s="6"/>
      <c r="AG1294" s="6"/>
      <c r="AH1294" s="6"/>
    </row>
    <row r="1295" spans="1:34" x14ac:dyDescent="0.35">
      <c r="A1295" s="20"/>
      <c r="B1295" s="6"/>
      <c r="C1295" s="6"/>
      <c r="D1295" s="6"/>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21"/>
      <c r="AC1295" s="21"/>
      <c r="AD1295" s="21"/>
      <c r="AE1295" s="6"/>
      <c r="AF1295" s="6"/>
      <c r="AG1295" s="6"/>
      <c r="AH1295" s="6"/>
    </row>
    <row r="1296" spans="1:34" x14ac:dyDescent="0.35">
      <c r="A1296" s="20"/>
      <c r="B1296" s="6"/>
      <c r="C1296" s="6"/>
      <c r="D1296" s="6"/>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21"/>
      <c r="AC1296" s="21"/>
      <c r="AD1296" s="21"/>
      <c r="AE1296" s="6"/>
      <c r="AF1296" s="6"/>
      <c r="AG1296" s="6"/>
      <c r="AH1296" s="6"/>
    </row>
    <row r="1297" spans="1:34" x14ac:dyDescent="0.35">
      <c r="A1297" s="20"/>
      <c r="B1297" s="6"/>
      <c r="C1297" s="6"/>
      <c r="D1297" s="6"/>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21"/>
      <c r="AC1297" s="21"/>
      <c r="AD1297" s="21"/>
      <c r="AE1297" s="6"/>
      <c r="AF1297" s="6"/>
      <c r="AG1297" s="6"/>
      <c r="AH1297" s="6"/>
    </row>
    <row r="1298" spans="1:34" x14ac:dyDescent="0.35">
      <c r="A1298" s="20"/>
      <c r="B1298" s="6"/>
      <c r="C1298" s="6"/>
      <c r="D1298" s="6"/>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21"/>
      <c r="AC1298" s="21"/>
      <c r="AD1298" s="21"/>
      <c r="AE1298" s="6"/>
      <c r="AF1298" s="6"/>
      <c r="AG1298" s="6"/>
      <c r="AH1298" s="6"/>
    </row>
    <row r="1299" spans="1:34" x14ac:dyDescent="0.35">
      <c r="A1299" s="20"/>
      <c r="B1299" s="6"/>
      <c r="C1299" s="6"/>
      <c r="D1299" s="6"/>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21"/>
      <c r="AC1299" s="21"/>
      <c r="AD1299" s="21"/>
      <c r="AE1299" s="6"/>
      <c r="AF1299" s="6"/>
      <c r="AG1299" s="6"/>
      <c r="AH1299" s="6"/>
    </row>
    <row r="1300" spans="1:34" x14ac:dyDescent="0.35">
      <c r="A1300" s="20"/>
      <c r="B1300" s="6"/>
      <c r="C1300" s="6"/>
      <c r="D1300" s="6"/>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21"/>
      <c r="AC1300" s="21"/>
      <c r="AD1300" s="21"/>
      <c r="AE1300" s="6"/>
      <c r="AF1300" s="6"/>
      <c r="AG1300" s="6"/>
      <c r="AH1300" s="6"/>
    </row>
    <row r="1301" spans="1:34" x14ac:dyDescent="0.35">
      <c r="A1301" s="20"/>
      <c r="B1301" s="6"/>
      <c r="C1301" s="6"/>
      <c r="D1301" s="6"/>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21"/>
      <c r="AC1301" s="21"/>
      <c r="AD1301" s="21"/>
      <c r="AE1301" s="6"/>
      <c r="AF1301" s="6"/>
      <c r="AG1301" s="6"/>
      <c r="AH1301" s="6"/>
    </row>
    <row r="1302" spans="1:34" x14ac:dyDescent="0.35">
      <c r="A1302" s="20"/>
      <c r="B1302" s="6"/>
      <c r="C1302" s="6"/>
      <c r="D1302" s="6"/>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21"/>
      <c r="AC1302" s="21"/>
      <c r="AD1302" s="21"/>
      <c r="AE1302" s="6"/>
      <c r="AF1302" s="6"/>
      <c r="AG1302" s="6"/>
      <c r="AH1302" s="6"/>
    </row>
    <row r="1303" spans="1:34" x14ac:dyDescent="0.35">
      <c r="A1303" s="20"/>
      <c r="B1303" s="6"/>
      <c r="C1303" s="6"/>
      <c r="D1303" s="6"/>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21"/>
      <c r="AC1303" s="21"/>
      <c r="AD1303" s="21"/>
      <c r="AE1303" s="6"/>
      <c r="AF1303" s="6"/>
      <c r="AG1303" s="6"/>
      <c r="AH1303" s="6"/>
    </row>
    <row r="1304" spans="1:34" x14ac:dyDescent="0.35">
      <c r="A1304" s="20"/>
      <c r="B1304" s="6"/>
      <c r="C1304" s="6"/>
      <c r="D1304" s="6"/>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21"/>
      <c r="AC1304" s="21"/>
      <c r="AD1304" s="21"/>
      <c r="AE1304" s="6"/>
      <c r="AF1304" s="6"/>
      <c r="AG1304" s="6"/>
      <c r="AH1304" s="6"/>
    </row>
    <row r="1305" spans="1:34" x14ac:dyDescent="0.35">
      <c r="A1305" s="20"/>
      <c r="B1305" s="6"/>
      <c r="C1305" s="6"/>
      <c r="D1305" s="6"/>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21"/>
      <c r="AC1305" s="21"/>
      <c r="AD1305" s="21"/>
      <c r="AE1305" s="6"/>
      <c r="AF1305" s="6"/>
      <c r="AG1305" s="6"/>
      <c r="AH1305" s="6"/>
    </row>
    <row r="1306" spans="1:34" x14ac:dyDescent="0.35">
      <c r="A1306" s="20"/>
      <c r="B1306" s="6"/>
      <c r="C1306" s="6"/>
      <c r="D1306" s="6"/>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21"/>
      <c r="AC1306" s="21"/>
      <c r="AD1306" s="21"/>
      <c r="AE1306" s="6"/>
      <c r="AF1306" s="6"/>
      <c r="AG1306" s="6"/>
      <c r="AH1306" s="6"/>
    </row>
    <row r="1307" spans="1:34" x14ac:dyDescent="0.35">
      <c r="A1307" s="20"/>
      <c r="B1307" s="6"/>
      <c r="C1307" s="6"/>
      <c r="D1307" s="6"/>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21"/>
      <c r="AC1307" s="21"/>
      <c r="AD1307" s="21"/>
      <c r="AE1307" s="6"/>
      <c r="AF1307" s="6"/>
      <c r="AG1307" s="6"/>
      <c r="AH1307" s="6"/>
    </row>
    <row r="1308" spans="1:34" x14ac:dyDescent="0.35">
      <c r="A1308" s="20"/>
      <c r="B1308" s="6"/>
      <c r="C1308" s="6"/>
      <c r="D1308" s="6"/>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21"/>
      <c r="AC1308" s="21"/>
      <c r="AD1308" s="21"/>
      <c r="AE1308" s="6"/>
      <c r="AF1308" s="6"/>
      <c r="AG1308" s="6"/>
      <c r="AH1308" s="6"/>
    </row>
    <row r="1309" spans="1:34" x14ac:dyDescent="0.35">
      <c r="A1309" s="20"/>
      <c r="B1309" s="6"/>
      <c r="C1309" s="6"/>
      <c r="D1309" s="6"/>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21"/>
      <c r="AC1309" s="21"/>
      <c r="AD1309" s="21"/>
      <c r="AE1309" s="6"/>
      <c r="AF1309" s="6"/>
      <c r="AG1309" s="6"/>
      <c r="AH1309" s="6"/>
    </row>
    <row r="1310" spans="1:34" x14ac:dyDescent="0.35">
      <c r="A1310" s="20"/>
      <c r="B1310" s="6"/>
      <c r="C1310" s="6"/>
      <c r="D1310" s="6"/>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21"/>
      <c r="AC1310" s="21"/>
      <c r="AD1310" s="21"/>
      <c r="AE1310" s="6"/>
      <c r="AF1310" s="6"/>
      <c r="AG1310" s="6"/>
      <c r="AH1310" s="6"/>
    </row>
    <row r="1311" spans="1:34" x14ac:dyDescent="0.35">
      <c r="A1311" s="20"/>
      <c r="B1311" s="6"/>
      <c r="C1311" s="6"/>
      <c r="D1311" s="6"/>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21"/>
      <c r="AC1311" s="21"/>
      <c r="AD1311" s="21"/>
      <c r="AE1311" s="6"/>
      <c r="AF1311" s="6"/>
      <c r="AG1311" s="6"/>
      <c r="AH1311" s="6"/>
    </row>
    <row r="1312" spans="1:34" x14ac:dyDescent="0.35">
      <c r="A1312" s="20"/>
      <c r="B1312" s="6"/>
      <c r="C1312" s="6"/>
      <c r="D1312" s="6"/>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21"/>
      <c r="AC1312" s="21"/>
      <c r="AD1312" s="21"/>
      <c r="AE1312" s="6"/>
      <c r="AF1312" s="6"/>
      <c r="AG1312" s="6"/>
      <c r="AH1312" s="6"/>
    </row>
    <row r="1313" spans="1:34" x14ac:dyDescent="0.35">
      <c r="A1313" s="20"/>
      <c r="B1313" s="6"/>
      <c r="C1313" s="6"/>
      <c r="D1313" s="6"/>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21"/>
      <c r="AC1313" s="21"/>
      <c r="AD1313" s="21"/>
      <c r="AE1313" s="6"/>
      <c r="AF1313" s="6"/>
      <c r="AG1313" s="6"/>
      <c r="AH1313" s="6"/>
    </row>
    <row r="1314" spans="1:34" x14ac:dyDescent="0.35">
      <c r="A1314" s="20"/>
      <c r="B1314" s="6"/>
      <c r="C1314" s="6"/>
      <c r="D1314" s="6"/>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21"/>
      <c r="AC1314" s="21"/>
      <c r="AD1314" s="21"/>
      <c r="AE1314" s="6"/>
      <c r="AF1314" s="6"/>
      <c r="AG1314" s="6"/>
      <c r="AH1314" s="6"/>
    </row>
    <row r="1315" spans="1:34" x14ac:dyDescent="0.35">
      <c r="A1315" s="20"/>
      <c r="B1315" s="6"/>
      <c r="C1315" s="6"/>
      <c r="D1315" s="6"/>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21"/>
      <c r="AC1315" s="21"/>
      <c r="AD1315" s="21"/>
      <c r="AE1315" s="6"/>
      <c r="AF1315" s="6"/>
      <c r="AG1315" s="6"/>
      <c r="AH1315" s="6"/>
    </row>
    <row r="1316" spans="1:34" x14ac:dyDescent="0.35">
      <c r="A1316" s="20"/>
      <c r="B1316" s="6"/>
      <c r="C1316" s="6"/>
      <c r="D1316" s="6"/>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21"/>
      <c r="AC1316" s="21"/>
      <c r="AD1316" s="21"/>
      <c r="AE1316" s="6"/>
      <c r="AF1316" s="6"/>
      <c r="AG1316" s="6"/>
      <c r="AH1316" s="6"/>
    </row>
    <row r="1317" spans="1:34" x14ac:dyDescent="0.35">
      <c r="A1317" s="20"/>
      <c r="B1317" s="6"/>
      <c r="C1317" s="6"/>
      <c r="D1317" s="6"/>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21"/>
      <c r="AC1317" s="21"/>
      <c r="AD1317" s="21"/>
      <c r="AE1317" s="6"/>
      <c r="AF1317" s="6"/>
      <c r="AG1317" s="6"/>
      <c r="AH1317" s="6"/>
    </row>
    <row r="1318" spans="1:34" x14ac:dyDescent="0.35">
      <c r="A1318" s="20"/>
      <c r="B1318" s="6"/>
      <c r="C1318" s="6"/>
      <c r="D1318" s="6"/>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21"/>
      <c r="AC1318" s="21"/>
      <c r="AD1318" s="21"/>
      <c r="AE1318" s="6"/>
      <c r="AF1318" s="6"/>
      <c r="AG1318" s="6"/>
      <c r="AH1318" s="6"/>
    </row>
    <row r="1319" spans="1:34" x14ac:dyDescent="0.35">
      <c r="A1319" s="20"/>
      <c r="B1319" s="6"/>
      <c r="C1319" s="6"/>
      <c r="D1319" s="6"/>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21"/>
      <c r="AC1319" s="21"/>
      <c r="AD1319" s="21"/>
      <c r="AE1319" s="6"/>
      <c r="AF1319" s="6"/>
      <c r="AG1319" s="6"/>
      <c r="AH1319" s="6"/>
    </row>
    <row r="1320" spans="1:34" x14ac:dyDescent="0.35">
      <c r="A1320" s="20"/>
      <c r="B1320" s="6"/>
      <c r="C1320" s="6"/>
      <c r="D1320" s="6"/>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21"/>
      <c r="AC1320" s="21"/>
      <c r="AD1320" s="21"/>
      <c r="AE1320" s="6"/>
      <c r="AF1320" s="6"/>
      <c r="AG1320" s="6"/>
      <c r="AH1320" s="6"/>
    </row>
    <row r="1321" spans="1:34" x14ac:dyDescent="0.35">
      <c r="A1321" s="20"/>
      <c r="B1321" s="6"/>
      <c r="C1321" s="6"/>
      <c r="D1321" s="6"/>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21"/>
      <c r="AC1321" s="21"/>
      <c r="AD1321" s="21"/>
      <c r="AE1321" s="6"/>
      <c r="AF1321" s="6"/>
      <c r="AG1321" s="6"/>
      <c r="AH1321" s="6"/>
    </row>
    <row r="1322" spans="1:34" x14ac:dyDescent="0.35">
      <c r="A1322" s="20"/>
      <c r="B1322" s="6"/>
      <c r="C1322" s="6"/>
      <c r="D1322" s="6"/>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21"/>
      <c r="AC1322" s="21"/>
      <c r="AD1322" s="21"/>
      <c r="AE1322" s="6"/>
      <c r="AF1322" s="6"/>
      <c r="AG1322" s="6"/>
      <c r="AH1322" s="6"/>
    </row>
    <row r="1323" spans="1:34" x14ac:dyDescent="0.35">
      <c r="A1323" s="20"/>
      <c r="B1323" s="6"/>
      <c r="C1323" s="6"/>
      <c r="D1323" s="6"/>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21"/>
      <c r="AC1323" s="21"/>
      <c r="AD1323" s="21"/>
      <c r="AE1323" s="6"/>
      <c r="AF1323" s="6"/>
      <c r="AG1323" s="6"/>
      <c r="AH1323" s="6"/>
    </row>
    <row r="1324" spans="1:34" x14ac:dyDescent="0.35">
      <c r="A1324" s="20"/>
      <c r="B1324" s="6"/>
      <c r="C1324" s="6"/>
      <c r="D1324" s="6"/>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21"/>
      <c r="AC1324" s="21"/>
      <c r="AD1324" s="21"/>
      <c r="AE1324" s="6"/>
      <c r="AF1324" s="6"/>
      <c r="AG1324" s="6"/>
      <c r="AH1324" s="6"/>
    </row>
    <row r="1325" spans="1:34" x14ac:dyDescent="0.35">
      <c r="A1325" s="20"/>
      <c r="B1325" s="6"/>
      <c r="C1325" s="6"/>
      <c r="D1325" s="6"/>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21"/>
      <c r="AC1325" s="21"/>
      <c r="AD1325" s="21"/>
      <c r="AE1325" s="6"/>
      <c r="AF1325" s="6"/>
      <c r="AG1325" s="6"/>
      <c r="AH1325" s="6"/>
    </row>
    <row r="1326" spans="1:34" x14ac:dyDescent="0.35">
      <c r="A1326" s="20"/>
      <c r="B1326" s="6"/>
      <c r="C1326" s="6"/>
      <c r="D1326" s="6"/>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21"/>
      <c r="AC1326" s="21"/>
      <c r="AD1326" s="21"/>
      <c r="AE1326" s="6"/>
      <c r="AF1326" s="6"/>
      <c r="AG1326" s="6"/>
      <c r="AH1326" s="6"/>
    </row>
    <row r="1327" spans="1:34" x14ac:dyDescent="0.35">
      <c r="A1327" s="20"/>
      <c r="B1327" s="6"/>
      <c r="C1327" s="6"/>
      <c r="D1327" s="6"/>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21"/>
      <c r="AC1327" s="21"/>
      <c r="AD1327" s="21"/>
      <c r="AE1327" s="6"/>
      <c r="AF1327" s="6"/>
      <c r="AG1327" s="6"/>
      <c r="AH1327" s="6"/>
    </row>
    <row r="1328" spans="1:34" x14ac:dyDescent="0.35">
      <c r="A1328" s="20"/>
      <c r="B1328" s="6"/>
      <c r="C1328" s="6"/>
      <c r="D1328" s="6"/>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21"/>
      <c r="AC1328" s="21"/>
      <c r="AD1328" s="21"/>
      <c r="AE1328" s="6"/>
      <c r="AF1328" s="6"/>
      <c r="AG1328" s="6"/>
      <c r="AH1328" s="6"/>
    </row>
    <row r="1329" spans="1:34" x14ac:dyDescent="0.35">
      <c r="A1329" s="20"/>
      <c r="B1329" s="6"/>
      <c r="C1329" s="6"/>
      <c r="D1329" s="6"/>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21"/>
      <c r="AC1329" s="21"/>
      <c r="AD1329" s="21"/>
      <c r="AE1329" s="6"/>
      <c r="AF1329" s="6"/>
      <c r="AG1329" s="6"/>
      <c r="AH1329" s="6"/>
    </row>
    <row r="1330" spans="1:34" x14ac:dyDescent="0.35">
      <c r="A1330" s="20"/>
      <c r="B1330" s="6"/>
      <c r="C1330" s="6"/>
      <c r="D1330" s="6"/>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21"/>
      <c r="AC1330" s="21"/>
      <c r="AD1330" s="21"/>
      <c r="AE1330" s="6"/>
      <c r="AF1330" s="6"/>
      <c r="AG1330" s="6"/>
      <c r="AH1330" s="6"/>
    </row>
    <row r="1331" spans="1:34" x14ac:dyDescent="0.35">
      <c r="A1331" s="20"/>
      <c r="B1331" s="6"/>
      <c r="C1331" s="6"/>
      <c r="D1331" s="6"/>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21"/>
      <c r="AC1331" s="21"/>
      <c r="AD1331" s="21"/>
      <c r="AE1331" s="6"/>
      <c r="AF1331" s="6"/>
      <c r="AG1331" s="6"/>
      <c r="AH1331" s="6"/>
    </row>
    <row r="1332" spans="1:34" x14ac:dyDescent="0.35">
      <c r="A1332" s="20"/>
      <c r="B1332" s="6"/>
      <c r="C1332" s="6"/>
      <c r="D1332" s="6"/>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21"/>
      <c r="AC1332" s="21"/>
      <c r="AD1332" s="21"/>
      <c r="AE1332" s="6"/>
      <c r="AF1332" s="6"/>
      <c r="AG1332" s="6"/>
      <c r="AH1332" s="6"/>
    </row>
    <row r="1333" spans="1:34" x14ac:dyDescent="0.35">
      <c r="A1333" s="20"/>
      <c r="B1333" s="6"/>
      <c r="C1333" s="6"/>
      <c r="D1333" s="6"/>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21"/>
      <c r="AC1333" s="21"/>
      <c r="AD1333" s="21"/>
      <c r="AE1333" s="6"/>
      <c r="AF1333" s="6"/>
      <c r="AG1333" s="6"/>
      <c r="AH1333" s="6"/>
    </row>
    <row r="1334" spans="1:34" x14ac:dyDescent="0.35">
      <c r="A1334" s="20"/>
      <c r="B1334" s="6"/>
      <c r="C1334" s="6"/>
      <c r="D1334" s="6"/>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21"/>
      <c r="AC1334" s="21"/>
      <c r="AD1334" s="21"/>
      <c r="AE1334" s="6"/>
      <c r="AF1334" s="6"/>
      <c r="AG1334" s="6"/>
      <c r="AH1334" s="6"/>
    </row>
    <row r="1335" spans="1:34" x14ac:dyDescent="0.35">
      <c r="A1335" s="20"/>
      <c r="B1335" s="6"/>
      <c r="C1335" s="6"/>
      <c r="D1335" s="6"/>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21"/>
      <c r="AC1335" s="21"/>
      <c r="AD1335" s="21"/>
      <c r="AE1335" s="6"/>
      <c r="AF1335" s="6"/>
      <c r="AG1335" s="6"/>
      <c r="AH1335" s="6"/>
    </row>
    <row r="1336" spans="1:34" x14ac:dyDescent="0.35">
      <c r="A1336" s="20"/>
      <c r="B1336" s="6"/>
      <c r="C1336" s="6"/>
      <c r="D1336" s="6"/>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21"/>
      <c r="AC1336" s="21"/>
      <c r="AD1336" s="21"/>
      <c r="AE1336" s="6"/>
      <c r="AF1336" s="6"/>
      <c r="AG1336" s="6"/>
      <c r="AH1336" s="6"/>
    </row>
    <row r="1337" spans="1:34" x14ac:dyDescent="0.35">
      <c r="A1337" s="20"/>
      <c r="B1337" s="6"/>
      <c r="C1337" s="6"/>
      <c r="D1337" s="6"/>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21"/>
      <c r="AC1337" s="21"/>
      <c r="AD1337" s="21"/>
      <c r="AE1337" s="6"/>
      <c r="AF1337" s="6"/>
      <c r="AG1337" s="6"/>
      <c r="AH1337" s="6"/>
    </row>
    <row r="1338" spans="1:34" x14ac:dyDescent="0.35">
      <c r="A1338" s="20"/>
      <c r="B1338" s="6"/>
      <c r="C1338" s="6"/>
      <c r="D1338" s="6"/>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21"/>
      <c r="AC1338" s="21"/>
      <c r="AD1338" s="21"/>
      <c r="AE1338" s="6"/>
      <c r="AF1338" s="6"/>
      <c r="AG1338" s="6"/>
      <c r="AH1338" s="6"/>
    </row>
    <row r="1339" spans="1:34" x14ac:dyDescent="0.35">
      <c r="A1339" s="20"/>
      <c r="B1339" s="6"/>
      <c r="C1339" s="6"/>
      <c r="D1339" s="6"/>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21"/>
      <c r="AC1339" s="21"/>
      <c r="AD1339" s="21"/>
      <c r="AE1339" s="6"/>
      <c r="AF1339" s="6"/>
      <c r="AG1339" s="6"/>
      <c r="AH1339" s="6"/>
    </row>
    <row r="1340" spans="1:34" x14ac:dyDescent="0.35">
      <c r="A1340" s="20"/>
      <c r="B1340" s="6"/>
      <c r="C1340" s="6"/>
      <c r="D1340" s="6"/>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21"/>
      <c r="AC1340" s="21"/>
      <c r="AD1340" s="21"/>
      <c r="AE1340" s="6"/>
      <c r="AF1340" s="6"/>
      <c r="AG1340" s="6"/>
      <c r="AH1340" s="6"/>
    </row>
    <row r="1341" spans="1:34" x14ac:dyDescent="0.35">
      <c r="A1341" s="20"/>
      <c r="B1341" s="6"/>
      <c r="C1341" s="6"/>
      <c r="D1341" s="6"/>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21"/>
      <c r="AC1341" s="21"/>
      <c r="AD1341" s="21"/>
      <c r="AE1341" s="6"/>
      <c r="AF1341" s="6"/>
      <c r="AG1341" s="6"/>
      <c r="AH1341" s="6"/>
    </row>
    <row r="1342" spans="1:34" x14ac:dyDescent="0.35">
      <c r="A1342" s="20"/>
      <c r="B1342" s="6"/>
      <c r="C1342" s="6"/>
      <c r="D1342" s="6"/>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21"/>
      <c r="AC1342" s="21"/>
      <c r="AD1342" s="21"/>
      <c r="AE1342" s="6"/>
      <c r="AF1342" s="6"/>
      <c r="AG1342" s="6"/>
      <c r="AH1342" s="6"/>
    </row>
    <row r="1343" spans="1:34" x14ac:dyDescent="0.35">
      <c r="A1343" s="20"/>
      <c r="B1343" s="6"/>
      <c r="C1343" s="6"/>
      <c r="D1343" s="6"/>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21"/>
      <c r="AC1343" s="21"/>
      <c r="AD1343" s="21"/>
      <c r="AE1343" s="6"/>
      <c r="AF1343" s="6"/>
      <c r="AG1343" s="6"/>
      <c r="AH1343" s="6"/>
    </row>
    <row r="1344" spans="1:34" x14ac:dyDescent="0.35">
      <c r="A1344" s="20"/>
      <c r="B1344" s="6"/>
      <c r="C1344" s="6"/>
      <c r="D1344" s="6"/>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21"/>
      <c r="AC1344" s="21"/>
      <c r="AD1344" s="21"/>
      <c r="AE1344" s="6"/>
      <c r="AF1344" s="6"/>
      <c r="AG1344" s="6"/>
      <c r="AH1344" s="6"/>
    </row>
    <row r="1345" spans="1:34" x14ac:dyDescent="0.35">
      <c r="A1345" s="20"/>
      <c r="B1345" s="6"/>
      <c r="C1345" s="6"/>
      <c r="D1345" s="6"/>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21"/>
      <c r="AC1345" s="21"/>
      <c r="AD1345" s="21"/>
      <c r="AE1345" s="6"/>
      <c r="AF1345" s="6"/>
      <c r="AG1345" s="6"/>
      <c r="AH1345" s="6"/>
    </row>
    <row r="1346" spans="1:34" x14ac:dyDescent="0.35">
      <c r="A1346" s="20"/>
      <c r="B1346" s="6"/>
      <c r="C1346" s="6"/>
      <c r="D1346" s="6"/>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21"/>
      <c r="AC1346" s="21"/>
      <c r="AD1346" s="21"/>
      <c r="AE1346" s="6"/>
      <c r="AF1346" s="6"/>
      <c r="AG1346" s="6"/>
      <c r="AH1346" s="6"/>
    </row>
    <row r="1347" spans="1:34" x14ac:dyDescent="0.35">
      <c r="A1347" s="20"/>
      <c r="B1347" s="6"/>
      <c r="C1347" s="6"/>
      <c r="D1347" s="6"/>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21"/>
      <c r="AC1347" s="21"/>
      <c r="AD1347" s="21"/>
      <c r="AE1347" s="6"/>
      <c r="AF1347" s="6"/>
      <c r="AG1347" s="6"/>
      <c r="AH1347" s="6"/>
    </row>
    <row r="1348" spans="1:34" x14ac:dyDescent="0.35">
      <c r="A1348" s="20"/>
      <c r="B1348" s="6"/>
      <c r="C1348" s="6"/>
      <c r="D1348" s="6"/>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21"/>
      <c r="AC1348" s="21"/>
      <c r="AD1348" s="21"/>
      <c r="AE1348" s="6"/>
      <c r="AF1348" s="6"/>
      <c r="AG1348" s="6"/>
      <c r="AH1348" s="6"/>
    </row>
    <row r="1349" spans="1:34" x14ac:dyDescent="0.35">
      <c r="A1349" s="20"/>
      <c r="B1349" s="6"/>
      <c r="C1349" s="6"/>
      <c r="D1349" s="6"/>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21"/>
      <c r="AC1349" s="21"/>
      <c r="AD1349" s="21"/>
      <c r="AE1349" s="6"/>
      <c r="AF1349" s="6"/>
      <c r="AG1349" s="6"/>
      <c r="AH1349" s="6"/>
    </row>
    <row r="1350" spans="1:34" x14ac:dyDescent="0.35">
      <c r="A1350" s="20"/>
      <c r="B1350" s="6"/>
      <c r="C1350" s="6"/>
      <c r="D1350" s="6"/>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21"/>
      <c r="AC1350" s="21"/>
      <c r="AD1350" s="21"/>
      <c r="AE1350" s="6"/>
      <c r="AF1350" s="6"/>
      <c r="AG1350" s="6"/>
      <c r="AH1350" s="6"/>
    </row>
    <row r="1351" spans="1:34" x14ac:dyDescent="0.35">
      <c r="A1351" s="20"/>
      <c r="B1351" s="6"/>
      <c r="C1351" s="6"/>
      <c r="D1351" s="6"/>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21"/>
      <c r="AC1351" s="21"/>
      <c r="AD1351" s="21"/>
      <c r="AE1351" s="6"/>
      <c r="AF1351" s="6"/>
      <c r="AG1351" s="6"/>
      <c r="AH1351" s="6"/>
    </row>
    <row r="1352" spans="1:34" x14ac:dyDescent="0.35">
      <c r="A1352" s="20"/>
      <c r="B1352" s="6"/>
      <c r="C1352" s="6"/>
      <c r="D1352" s="6"/>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21"/>
      <c r="AC1352" s="21"/>
      <c r="AD1352" s="21"/>
      <c r="AE1352" s="6"/>
      <c r="AF1352" s="6"/>
      <c r="AG1352" s="6"/>
      <c r="AH1352" s="6"/>
    </row>
    <row r="1353" spans="1:34" x14ac:dyDescent="0.35">
      <c r="A1353" s="20"/>
      <c r="B1353" s="6"/>
      <c r="C1353" s="6"/>
      <c r="D1353" s="6"/>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21"/>
      <c r="AC1353" s="21"/>
      <c r="AD1353" s="21"/>
      <c r="AE1353" s="6"/>
      <c r="AF1353" s="6"/>
      <c r="AG1353" s="6"/>
      <c r="AH1353" s="6"/>
    </row>
    <row r="1354" spans="1:34" x14ac:dyDescent="0.35">
      <c r="A1354" s="20"/>
      <c r="B1354" s="6"/>
      <c r="C1354" s="6"/>
      <c r="D1354" s="6"/>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21"/>
      <c r="AC1354" s="21"/>
      <c r="AD1354" s="21"/>
      <c r="AE1354" s="6"/>
      <c r="AF1354" s="6"/>
      <c r="AG1354" s="6"/>
      <c r="AH1354" s="6"/>
    </row>
    <row r="1355" spans="1:34" x14ac:dyDescent="0.35">
      <c r="A1355" s="20"/>
      <c r="B1355" s="6"/>
      <c r="C1355" s="6"/>
      <c r="D1355" s="6"/>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21"/>
      <c r="AC1355" s="21"/>
      <c r="AD1355" s="21"/>
      <c r="AE1355" s="6"/>
      <c r="AF1355" s="6"/>
      <c r="AG1355" s="6"/>
      <c r="AH1355" s="6"/>
    </row>
    <row r="1356" spans="1:34" x14ac:dyDescent="0.35">
      <c r="A1356" s="20"/>
      <c r="B1356" s="6"/>
      <c r="C1356" s="6"/>
      <c r="D1356" s="6"/>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21"/>
      <c r="AC1356" s="21"/>
      <c r="AD1356" s="21"/>
      <c r="AE1356" s="6"/>
      <c r="AF1356" s="6"/>
      <c r="AG1356" s="6"/>
      <c r="AH1356" s="6"/>
    </row>
    <row r="1357" spans="1:34" x14ac:dyDescent="0.35">
      <c r="A1357" s="20"/>
      <c r="B1357" s="6"/>
      <c r="C1357" s="6"/>
      <c r="D1357" s="6"/>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21"/>
      <c r="AC1357" s="21"/>
      <c r="AD1357" s="21"/>
      <c r="AE1357" s="6"/>
      <c r="AF1357" s="6"/>
      <c r="AG1357" s="6"/>
      <c r="AH1357" s="6"/>
    </row>
    <row r="1358" spans="1:34" x14ac:dyDescent="0.35">
      <c r="A1358" s="20"/>
      <c r="B1358" s="6"/>
      <c r="C1358" s="6"/>
      <c r="D1358" s="6"/>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21"/>
      <c r="AC1358" s="21"/>
      <c r="AD1358" s="21"/>
      <c r="AE1358" s="6"/>
      <c r="AF1358" s="6"/>
      <c r="AG1358" s="6"/>
      <c r="AH1358" s="6"/>
    </row>
    <row r="1359" spans="1:34" x14ac:dyDescent="0.35">
      <c r="A1359" s="20"/>
      <c r="B1359" s="6"/>
      <c r="C1359" s="6"/>
      <c r="D1359" s="6"/>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21"/>
      <c r="AC1359" s="21"/>
      <c r="AD1359" s="21"/>
      <c r="AE1359" s="6"/>
      <c r="AF1359" s="6"/>
      <c r="AG1359" s="6"/>
      <c r="AH1359" s="6"/>
    </row>
    <row r="1360" spans="1:34" x14ac:dyDescent="0.35">
      <c r="A1360" s="20"/>
      <c r="B1360" s="6"/>
      <c r="C1360" s="6"/>
      <c r="D1360" s="6"/>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21"/>
      <c r="AC1360" s="21"/>
      <c r="AD1360" s="21"/>
      <c r="AE1360" s="6"/>
      <c r="AF1360" s="6"/>
      <c r="AG1360" s="6"/>
      <c r="AH1360" s="6"/>
    </row>
    <row r="1361" spans="1:34" x14ac:dyDescent="0.35">
      <c r="A1361" s="20"/>
      <c r="B1361" s="6"/>
      <c r="C1361" s="6"/>
      <c r="D1361" s="6"/>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21"/>
      <c r="AC1361" s="21"/>
      <c r="AD1361" s="21"/>
      <c r="AE1361" s="6"/>
      <c r="AF1361" s="6"/>
      <c r="AG1361" s="6"/>
      <c r="AH1361" s="6"/>
    </row>
    <row r="1362" spans="1:34" x14ac:dyDescent="0.35">
      <c r="A1362" s="20"/>
      <c r="B1362" s="6"/>
      <c r="C1362" s="6"/>
      <c r="D1362" s="6"/>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21"/>
      <c r="AC1362" s="21"/>
      <c r="AD1362" s="21"/>
      <c r="AE1362" s="6"/>
      <c r="AF1362" s="6"/>
      <c r="AG1362" s="6"/>
      <c r="AH1362" s="6"/>
    </row>
    <row r="1363" spans="1:34" x14ac:dyDescent="0.35">
      <c r="A1363" s="20"/>
      <c r="B1363" s="6"/>
      <c r="C1363" s="6"/>
      <c r="D1363" s="6"/>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21"/>
      <c r="AC1363" s="21"/>
      <c r="AD1363" s="21"/>
      <c r="AE1363" s="6"/>
      <c r="AF1363" s="6"/>
      <c r="AG1363" s="6"/>
      <c r="AH1363" s="6"/>
    </row>
    <row r="1364" spans="1:34" x14ac:dyDescent="0.35">
      <c r="A1364" s="20"/>
      <c r="B1364" s="6"/>
      <c r="C1364" s="6"/>
      <c r="D1364" s="6"/>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21"/>
      <c r="AC1364" s="21"/>
      <c r="AD1364" s="21"/>
      <c r="AE1364" s="6"/>
      <c r="AF1364" s="6"/>
      <c r="AG1364" s="6"/>
      <c r="AH1364" s="6"/>
    </row>
    <row r="1365" spans="1:34" x14ac:dyDescent="0.35">
      <c r="A1365" s="20"/>
      <c r="B1365" s="6"/>
      <c r="C1365" s="6"/>
      <c r="D1365" s="6"/>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21"/>
      <c r="AC1365" s="21"/>
      <c r="AD1365" s="21"/>
      <c r="AE1365" s="6"/>
      <c r="AF1365" s="6"/>
      <c r="AG1365" s="6"/>
      <c r="AH1365" s="6"/>
    </row>
    <row r="1366" spans="1:34" x14ac:dyDescent="0.35">
      <c r="A1366" s="20"/>
      <c r="B1366" s="6"/>
      <c r="C1366" s="6"/>
      <c r="D1366" s="6"/>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21"/>
      <c r="AC1366" s="21"/>
      <c r="AD1366" s="21"/>
      <c r="AE1366" s="6"/>
      <c r="AF1366" s="6"/>
      <c r="AG1366" s="6"/>
      <c r="AH1366" s="6"/>
    </row>
    <row r="1367" spans="1:34" x14ac:dyDescent="0.35">
      <c r="A1367" s="20"/>
      <c r="B1367" s="6"/>
      <c r="C1367" s="6"/>
      <c r="D1367" s="6"/>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21"/>
      <c r="AC1367" s="21"/>
      <c r="AD1367" s="21"/>
      <c r="AE1367" s="6"/>
      <c r="AF1367" s="6"/>
      <c r="AG1367" s="6"/>
      <c r="AH1367" s="6"/>
    </row>
    <row r="1368" spans="1:34" x14ac:dyDescent="0.35">
      <c r="A1368" s="20"/>
      <c r="B1368" s="6"/>
      <c r="C1368" s="6"/>
      <c r="D1368" s="6"/>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21"/>
      <c r="AC1368" s="21"/>
      <c r="AD1368" s="21"/>
      <c r="AE1368" s="6"/>
      <c r="AF1368" s="6"/>
      <c r="AG1368" s="6"/>
      <c r="AH1368" s="6"/>
    </row>
    <row r="1369" spans="1:34" x14ac:dyDescent="0.35">
      <c r="A1369" s="20"/>
      <c r="B1369" s="6"/>
      <c r="C1369" s="6"/>
      <c r="D1369" s="6"/>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21"/>
      <c r="AC1369" s="21"/>
      <c r="AD1369" s="21"/>
      <c r="AE1369" s="6"/>
      <c r="AF1369" s="6"/>
      <c r="AG1369" s="6"/>
      <c r="AH1369" s="6"/>
    </row>
    <row r="1370" spans="1:34" x14ac:dyDescent="0.35">
      <c r="A1370" s="20"/>
      <c r="B1370" s="6"/>
      <c r="C1370" s="6"/>
      <c r="D1370" s="6"/>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21"/>
      <c r="AC1370" s="21"/>
      <c r="AD1370" s="21"/>
      <c r="AE1370" s="6"/>
      <c r="AF1370" s="6"/>
      <c r="AG1370" s="6"/>
      <c r="AH1370" s="6"/>
    </row>
    <row r="1371" spans="1:34" x14ac:dyDescent="0.35">
      <c r="A1371" s="20"/>
      <c r="B1371" s="6"/>
      <c r="C1371" s="6"/>
      <c r="D1371" s="6"/>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21"/>
      <c r="AC1371" s="21"/>
      <c r="AD1371" s="21"/>
      <c r="AE1371" s="6"/>
      <c r="AF1371" s="6"/>
      <c r="AG1371" s="6"/>
      <c r="AH1371" s="6"/>
    </row>
    <row r="1372" spans="1:34" x14ac:dyDescent="0.35">
      <c r="A1372" s="20"/>
      <c r="B1372" s="6"/>
      <c r="C1372" s="6"/>
      <c r="D1372" s="6"/>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21"/>
      <c r="AC1372" s="21"/>
      <c r="AD1372" s="21"/>
      <c r="AE1372" s="6"/>
      <c r="AF1372" s="6"/>
      <c r="AG1372" s="6"/>
      <c r="AH1372" s="6"/>
    </row>
    <row r="1373" spans="1:34" x14ac:dyDescent="0.35">
      <c r="A1373" s="20"/>
      <c r="B1373" s="6"/>
      <c r="C1373" s="6"/>
      <c r="D1373" s="6"/>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21"/>
      <c r="AC1373" s="21"/>
      <c r="AD1373" s="21"/>
      <c r="AE1373" s="6"/>
      <c r="AF1373" s="6"/>
      <c r="AG1373" s="6"/>
      <c r="AH1373" s="6"/>
    </row>
    <row r="1374" spans="1:34" x14ac:dyDescent="0.35">
      <c r="A1374" s="20"/>
      <c r="B1374" s="6"/>
      <c r="C1374" s="6"/>
      <c r="D1374" s="6"/>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21"/>
      <c r="AC1374" s="21"/>
      <c r="AD1374" s="21"/>
      <c r="AE1374" s="6"/>
      <c r="AF1374" s="6"/>
      <c r="AG1374" s="6"/>
      <c r="AH1374" s="6"/>
    </row>
    <row r="1375" spans="1:34" x14ac:dyDescent="0.35">
      <c r="A1375" s="20"/>
      <c r="B1375" s="6"/>
      <c r="C1375" s="6"/>
      <c r="D1375" s="6"/>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21"/>
      <c r="AC1375" s="21"/>
      <c r="AD1375" s="21"/>
      <c r="AE1375" s="6"/>
      <c r="AF1375" s="6"/>
      <c r="AG1375" s="6"/>
      <c r="AH1375" s="6"/>
    </row>
    <row r="1376" spans="1:34" x14ac:dyDescent="0.35">
      <c r="A1376" s="20"/>
      <c r="B1376" s="6"/>
      <c r="C1376" s="6"/>
      <c r="D1376" s="6"/>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21"/>
      <c r="AC1376" s="21"/>
      <c r="AD1376" s="21"/>
      <c r="AE1376" s="6"/>
      <c r="AF1376" s="6"/>
      <c r="AG1376" s="6"/>
      <c r="AH1376" s="6"/>
    </row>
    <row r="1377" spans="1:34" x14ac:dyDescent="0.35">
      <c r="A1377" s="20"/>
      <c r="B1377" s="6"/>
      <c r="C1377" s="6"/>
      <c r="D1377" s="6"/>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21"/>
      <c r="AC1377" s="21"/>
      <c r="AD1377" s="21"/>
      <c r="AE1377" s="6"/>
      <c r="AF1377" s="6"/>
      <c r="AG1377" s="6"/>
      <c r="AH1377" s="6"/>
    </row>
    <row r="1378" spans="1:34" x14ac:dyDescent="0.35">
      <c r="A1378" s="20"/>
      <c r="B1378" s="6"/>
      <c r="C1378" s="6"/>
      <c r="D1378" s="6"/>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21"/>
      <c r="AC1378" s="21"/>
      <c r="AD1378" s="21"/>
      <c r="AE1378" s="6"/>
      <c r="AF1378" s="6"/>
      <c r="AG1378" s="6"/>
      <c r="AH1378" s="6"/>
    </row>
    <row r="1379" spans="1:34" x14ac:dyDescent="0.35">
      <c r="A1379" s="20"/>
      <c r="B1379" s="6"/>
      <c r="C1379" s="6"/>
      <c r="D1379" s="6"/>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21"/>
      <c r="AC1379" s="21"/>
      <c r="AD1379" s="21"/>
      <c r="AE1379" s="6"/>
      <c r="AF1379" s="6"/>
      <c r="AG1379" s="6"/>
      <c r="AH1379" s="6"/>
    </row>
    <row r="1380" spans="1:34" x14ac:dyDescent="0.35">
      <c r="A1380" s="20"/>
      <c r="B1380" s="6"/>
      <c r="C1380" s="6"/>
      <c r="D1380" s="6"/>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21"/>
      <c r="AC1380" s="21"/>
      <c r="AD1380" s="21"/>
      <c r="AE1380" s="6"/>
      <c r="AF1380" s="6"/>
      <c r="AG1380" s="6"/>
      <c r="AH1380" s="6"/>
    </row>
    <row r="1381" spans="1:34" x14ac:dyDescent="0.35">
      <c r="A1381" s="20"/>
      <c r="B1381" s="6"/>
      <c r="C1381" s="6"/>
      <c r="D1381" s="6"/>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21"/>
      <c r="AC1381" s="21"/>
      <c r="AD1381" s="21"/>
      <c r="AE1381" s="6"/>
      <c r="AF1381" s="6"/>
      <c r="AG1381" s="6"/>
      <c r="AH1381" s="6"/>
    </row>
    <row r="1382" spans="1:34" x14ac:dyDescent="0.35">
      <c r="A1382" s="20"/>
      <c r="B1382" s="6"/>
      <c r="C1382" s="6"/>
      <c r="D1382" s="6"/>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21"/>
      <c r="AC1382" s="21"/>
      <c r="AD1382" s="21"/>
      <c r="AE1382" s="6"/>
      <c r="AF1382" s="6"/>
      <c r="AG1382" s="6"/>
      <c r="AH1382" s="6"/>
    </row>
    <row r="1383" spans="1:34" x14ac:dyDescent="0.35">
      <c r="A1383" s="20"/>
      <c r="B1383" s="6"/>
      <c r="C1383" s="6"/>
      <c r="D1383" s="6"/>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21"/>
      <c r="AC1383" s="21"/>
      <c r="AD1383" s="21"/>
      <c r="AE1383" s="6"/>
      <c r="AF1383" s="6"/>
      <c r="AG1383" s="6"/>
      <c r="AH1383" s="6"/>
    </row>
    <row r="1384" spans="1:34" x14ac:dyDescent="0.35">
      <c r="A1384" s="20"/>
      <c r="B1384" s="6"/>
      <c r="C1384" s="6"/>
      <c r="D1384" s="6"/>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21"/>
      <c r="AC1384" s="21"/>
      <c r="AD1384" s="21"/>
      <c r="AE1384" s="6"/>
      <c r="AF1384" s="6"/>
      <c r="AG1384" s="6"/>
      <c r="AH1384" s="6"/>
    </row>
    <row r="1385" spans="1:34" x14ac:dyDescent="0.35">
      <c r="A1385" s="20"/>
      <c r="B1385" s="6"/>
      <c r="C1385" s="6"/>
      <c r="D1385" s="6"/>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21"/>
      <c r="AC1385" s="21"/>
      <c r="AD1385" s="21"/>
      <c r="AE1385" s="6"/>
      <c r="AF1385" s="6"/>
      <c r="AG1385" s="6"/>
      <c r="AH1385" s="6"/>
    </row>
    <row r="1386" spans="1:34" x14ac:dyDescent="0.35">
      <c r="A1386" s="20"/>
      <c r="B1386" s="6"/>
      <c r="C1386" s="6"/>
      <c r="D1386" s="6"/>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21"/>
      <c r="AC1386" s="21"/>
      <c r="AD1386" s="21"/>
      <c r="AE1386" s="6"/>
      <c r="AF1386" s="6"/>
      <c r="AG1386" s="6"/>
      <c r="AH1386" s="6"/>
    </row>
    <row r="1387" spans="1:34" x14ac:dyDescent="0.35">
      <c r="A1387" s="20"/>
      <c r="B1387" s="6"/>
      <c r="C1387" s="6"/>
      <c r="D1387" s="6"/>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21"/>
      <c r="AC1387" s="21"/>
      <c r="AD1387" s="21"/>
      <c r="AE1387" s="6"/>
      <c r="AF1387" s="6"/>
      <c r="AG1387" s="6"/>
      <c r="AH1387" s="6"/>
    </row>
    <row r="1388" spans="1:34" x14ac:dyDescent="0.35">
      <c r="A1388" s="20"/>
      <c r="B1388" s="6"/>
      <c r="C1388" s="6"/>
      <c r="D1388" s="6"/>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21"/>
      <c r="AC1388" s="21"/>
      <c r="AD1388" s="21"/>
      <c r="AE1388" s="6"/>
      <c r="AF1388" s="6"/>
      <c r="AG1388" s="6"/>
      <c r="AH1388" s="6"/>
    </row>
    <row r="1389" spans="1:34" x14ac:dyDescent="0.35">
      <c r="A1389" s="20"/>
      <c r="B1389" s="6"/>
      <c r="C1389" s="6"/>
      <c r="D1389" s="6"/>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21"/>
      <c r="AC1389" s="21"/>
      <c r="AD1389" s="21"/>
      <c r="AE1389" s="6"/>
      <c r="AF1389" s="6"/>
      <c r="AG1389" s="6"/>
      <c r="AH1389" s="6"/>
    </row>
    <row r="1390" spans="1:34" x14ac:dyDescent="0.35">
      <c r="A1390" s="20"/>
      <c r="B1390" s="6"/>
      <c r="C1390" s="6"/>
      <c r="D1390" s="6"/>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21"/>
      <c r="AC1390" s="21"/>
      <c r="AD1390" s="21"/>
      <c r="AE1390" s="6"/>
      <c r="AF1390" s="6"/>
      <c r="AG1390" s="6"/>
      <c r="AH1390" s="6"/>
    </row>
    <row r="1391" spans="1:34" x14ac:dyDescent="0.35">
      <c r="A1391" s="20"/>
      <c r="B1391" s="6"/>
      <c r="C1391" s="6"/>
      <c r="D1391" s="6"/>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21"/>
      <c r="AC1391" s="21"/>
      <c r="AD1391" s="21"/>
      <c r="AE1391" s="6"/>
      <c r="AF1391" s="6"/>
      <c r="AG1391" s="6"/>
      <c r="AH1391" s="6"/>
    </row>
    <row r="1392" spans="1:34" x14ac:dyDescent="0.35">
      <c r="A1392" s="20"/>
      <c r="B1392" s="6"/>
      <c r="C1392" s="6"/>
      <c r="D1392" s="6"/>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21"/>
      <c r="AC1392" s="21"/>
      <c r="AD1392" s="21"/>
      <c r="AE1392" s="6"/>
      <c r="AF1392" s="6"/>
      <c r="AG1392" s="6"/>
      <c r="AH1392" s="6"/>
    </row>
    <row r="1393" spans="1:34" x14ac:dyDescent="0.35">
      <c r="A1393" s="20"/>
      <c r="B1393" s="6"/>
      <c r="C1393" s="6"/>
      <c r="D1393" s="6"/>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21"/>
      <c r="AC1393" s="21"/>
      <c r="AD1393" s="21"/>
      <c r="AE1393" s="6"/>
      <c r="AF1393" s="6"/>
      <c r="AG1393" s="6"/>
      <c r="AH1393" s="6"/>
    </row>
    <row r="1394" spans="1:34" x14ac:dyDescent="0.35">
      <c r="A1394" s="20"/>
      <c r="B1394" s="6"/>
      <c r="C1394" s="6"/>
      <c r="D1394" s="6"/>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21"/>
      <c r="AC1394" s="21"/>
      <c r="AD1394" s="21"/>
      <c r="AE1394" s="6"/>
      <c r="AF1394" s="6"/>
      <c r="AG1394" s="6"/>
      <c r="AH1394" s="6"/>
    </row>
    <row r="1395" spans="1:34" x14ac:dyDescent="0.35">
      <c r="A1395" s="20"/>
      <c r="B1395" s="6"/>
      <c r="C1395" s="6"/>
      <c r="D1395" s="6"/>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21"/>
      <c r="AC1395" s="21"/>
      <c r="AD1395" s="21"/>
      <c r="AE1395" s="6"/>
      <c r="AF1395" s="6"/>
      <c r="AG1395" s="6"/>
      <c r="AH1395" s="6"/>
    </row>
    <row r="1396" spans="1:34" x14ac:dyDescent="0.35">
      <c r="A1396" s="20"/>
      <c r="B1396" s="6"/>
      <c r="C1396" s="6"/>
      <c r="D1396" s="6"/>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21"/>
      <c r="AC1396" s="21"/>
      <c r="AD1396" s="21"/>
      <c r="AE1396" s="6"/>
      <c r="AF1396" s="6"/>
      <c r="AG1396" s="6"/>
      <c r="AH1396" s="6"/>
    </row>
    <row r="1397" spans="1:34" x14ac:dyDescent="0.35">
      <c r="A1397" s="20"/>
      <c r="B1397" s="6"/>
      <c r="C1397" s="6"/>
      <c r="D1397" s="6"/>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21"/>
      <c r="AC1397" s="21"/>
      <c r="AD1397" s="21"/>
      <c r="AE1397" s="6"/>
      <c r="AF1397" s="6"/>
      <c r="AG1397" s="6"/>
      <c r="AH1397" s="6"/>
    </row>
    <row r="1398" spans="1:34" x14ac:dyDescent="0.35">
      <c r="A1398" s="20"/>
      <c r="B1398" s="6"/>
      <c r="C1398" s="6"/>
      <c r="D1398" s="6"/>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21"/>
      <c r="AC1398" s="21"/>
      <c r="AD1398" s="21"/>
      <c r="AE1398" s="6"/>
      <c r="AF1398" s="6"/>
      <c r="AG1398" s="6"/>
      <c r="AH1398" s="6"/>
    </row>
    <row r="1399" spans="1:34" x14ac:dyDescent="0.35">
      <c r="A1399" s="20"/>
      <c r="B1399" s="6"/>
      <c r="C1399" s="6"/>
      <c r="D1399" s="6"/>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21"/>
      <c r="AC1399" s="21"/>
      <c r="AD1399" s="21"/>
      <c r="AE1399" s="6"/>
      <c r="AF1399" s="6"/>
      <c r="AG1399" s="6"/>
      <c r="AH1399" s="6"/>
    </row>
    <row r="1400" spans="1:34" x14ac:dyDescent="0.35">
      <c r="A1400" s="20"/>
      <c r="B1400" s="6"/>
      <c r="C1400" s="6"/>
      <c r="D1400" s="6"/>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21"/>
      <c r="AC1400" s="21"/>
      <c r="AD1400" s="21"/>
      <c r="AE1400" s="6"/>
      <c r="AF1400" s="6"/>
      <c r="AG1400" s="6"/>
      <c r="AH1400" s="6"/>
    </row>
    <row r="1401" spans="1:34" x14ac:dyDescent="0.35">
      <c r="A1401" s="20"/>
      <c r="B1401" s="6"/>
      <c r="C1401" s="6"/>
      <c r="D1401" s="6"/>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21"/>
      <c r="AC1401" s="21"/>
      <c r="AD1401" s="21"/>
      <c r="AE1401" s="6"/>
      <c r="AF1401" s="6"/>
      <c r="AG1401" s="6"/>
      <c r="AH1401" s="6"/>
    </row>
    <row r="1402" spans="1:34" x14ac:dyDescent="0.35">
      <c r="A1402" s="20"/>
      <c r="B1402" s="6"/>
      <c r="C1402" s="6"/>
      <c r="D1402" s="6"/>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21"/>
      <c r="AC1402" s="21"/>
      <c r="AD1402" s="21"/>
      <c r="AE1402" s="6"/>
      <c r="AF1402" s="6"/>
      <c r="AG1402" s="6"/>
      <c r="AH1402" s="6"/>
    </row>
    <row r="1403" spans="1:34" x14ac:dyDescent="0.35">
      <c r="A1403" s="20"/>
      <c r="B1403" s="6"/>
      <c r="C1403" s="6"/>
      <c r="D1403" s="6"/>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21"/>
      <c r="AC1403" s="21"/>
      <c r="AD1403" s="21"/>
      <c r="AE1403" s="6"/>
      <c r="AF1403" s="6"/>
      <c r="AG1403" s="6"/>
      <c r="AH1403" s="6"/>
    </row>
    <row r="1404" spans="1:34" x14ac:dyDescent="0.35">
      <c r="A1404" s="20"/>
      <c r="B1404" s="6"/>
      <c r="C1404" s="6"/>
      <c r="D1404" s="6"/>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21"/>
      <c r="AC1404" s="21"/>
      <c r="AD1404" s="21"/>
      <c r="AE1404" s="6"/>
      <c r="AF1404" s="6"/>
      <c r="AG1404" s="6"/>
      <c r="AH1404" s="6"/>
    </row>
    <row r="1405" spans="1:34" x14ac:dyDescent="0.35">
      <c r="A1405" s="20"/>
      <c r="B1405" s="6"/>
      <c r="C1405" s="6"/>
      <c r="D1405" s="6"/>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21"/>
      <c r="AC1405" s="21"/>
      <c r="AD1405" s="21"/>
      <c r="AE1405" s="6"/>
      <c r="AF1405" s="6"/>
      <c r="AG1405" s="6"/>
      <c r="AH1405" s="6"/>
    </row>
    <row r="1406" spans="1:34" x14ac:dyDescent="0.35">
      <c r="A1406" s="20"/>
      <c r="B1406" s="6"/>
      <c r="C1406" s="6"/>
      <c r="D1406" s="6"/>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21"/>
      <c r="AC1406" s="21"/>
      <c r="AD1406" s="21"/>
      <c r="AE1406" s="6"/>
      <c r="AF1406" s="6"/>
      <c r="AG1406" s="6"/>
      <c r="AH1406" s="6"/>
    </row>
    <row r="1407" spans="1:34" x14ac:dyDescent="0.35">
      <c r="A1407" s="20"/>
      <c r="B1407" s="6"/>
      <c r="C1407" s="6"/>
      <c r="D1407" s="6"/>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21"/>
      <c r="AC1407" s="21"/>
      <c r="AD1407" s="21"/>
      <c r="AE1407" s="6"/>
      <c r="AF1407" s="6"/>
      <c r="AG1407" s="6"/>
      <c r="AH1407" s="6"/>
    </row>
    <row r="1408" spans="1:34" x14ac:dyDescent="0.35">
      <c r="A1408" s="20"/>
      <c r="B1408" s="6"/>
      <c r="C1408" s="6"/>
      <c r="D1408" s="6"/>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21"/>
      <c r="AC1408" s="21"/>
      <c r="AD1408" s="21"/>
      <c r="AE1408" s="6"/>
      <c r="AF1408" s="6"/>
      <c r="AG1408" s="6"/>
      <c r="AH1408" s="6"/>
    </row>
    <row r="1409" spans="1:34" x14ac:dyDescent="0.35">
      <c r="A1409" s="20"/>
      <c r="B1409" s="6"/>
      <c r="C1409" s="6"/>
      <c r="D1409" s="6"/>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21"/>
      <c r="AC1409" s="21"/>
      <c r="AD1409" s="21"/>
      <c r="AE1409" s="6"/>
      <c r="AF1409" s="6"/>
      <c r="AG1409" s="6"/>
      <c r="AH1409" s="6"/>
    </row>
    <row r="1410" spans="1:34" x14ac:dyDescent="0.35">
      <c r="A1410" s="20"/>
      <c r="B1410" s="6"/>
      <c r="C1410" s="6"/>
      <c r="D1410" s="6"/>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21"/>
      <c r="AC1410" s="21"/>
      <c r="AD1410" s="21"/>
      <c r="AE1410" s="6"/>
      <c r="AF1410" s="6"/>
      <c r="AG1410" s="6"/>
      <c r="AH1410" s="6"/>
    </row>
    <row r="1411" spans="1:34" x14ac:dyDescent="0.35">
      <c r="A1411" s="20"/>
      <c r="B1411" s="6"/>
      <c r="C1411" s="6"/>
      <c r="D1411" s="6"/>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21"/>
      <c r="AC1411" s="21"/>
      <c r="AD1411" s="21"/>
      <c r="AE1411" s="6"/>
      <c r="AF1411" s="6"/>
      <c r="AG1411" s="6"/>
      <c r="AH1411" s="6"/>
    </row>
    <row r="1412" spans="1:34" x14ac:dyDescent="0.35">
      <c r="A1412" s="20"/>
      <c r="B1412" s="6"/>
      <c r="C1412" s="6"/>
      <c r="D1412" s="6"/>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21"/>
      <c r="AC1412" s="21"/>
      <c r="AD1412" s="21"/>
      <c r="AE1412" s="6"/>
      <c r="AF1412" s="6"/>
      <c r="AG1412" s="6"/>
      <c r="AH1412" s="6"/>
    </row>
    <row r="1413" spans="1:34" x14ac:dyDescent="0.35">
      <c r="A1413" s="20"/>
      <c r="B1413" s="6"/>
      <c r="C1413" s="6"/>
      <c r="D1413" s="6"/>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21"/>
      <c r="AC1413" s="21"/>
      <c r="AD1413" s="21"/>
      <c r="AE1413" s="6"/>
      <c r="AF1413" s="6"/>
      <c r="AG1413" s="6"/>
      <c r="AH1413" s="6"/>
    </row>
    <row r="1414" spans="1:34" x14ac:dyDescent="0.35">
      <c r="A1414" s="20"/>
      <c r="B1414" s="6"/>
      <c r="C1414" s="6"/>
      <c r="D1414" s="6"/>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21"/>
      <c r="AC1414" s="21"/>
      <c r="AD1414" s="21"/>
      <c r="AE1414" s="6"/>
      <c r="AF1414" s="6"/>
      <c r="AG1414" s="6"/>
      <c r="AH1414" s="6"/>
    </row>
    <row r="1415" spans="1:34" x14ac:dyDescent="0.35">
      <c r="A1415" s="20"/>
      <c r="B1415" s="6"/>
      <c r="C1415" s="6"/>
      <c r="D1415" s="6"/>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21"/>
      <c r="AC1415" s="21"/>
      <c r="AD1415" s="21"/>
      <c r="AE1415" s="6"/>
      <c r="AF1415" s="6"/>
      <c r="AG1415" s="6"/>
      <c r="AH1415" s="6"/>
    </row>
    <row r="1416" spans="1:34" x14ac:dyDescent="0.35">
      <c r="A1416" s="20"/>
      <c r="B1416" s="6"/>
      <c r="C1416" s="6"/>
      <c r="D1416" s="6"/>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21"/>
      <c r="AC1416" s="21"/>
      <c r="AD1416" s="21"/>
      <c r="AE1416" s="6"/>
      <c r="AF1416" s="6"/>
      <c r="AG1416" s="6"/>
      <c r="AH1416" s="6"/>
    </row>
    <row r="1417" spans="1:34" x14ac:dyDescent="0.35">
      <c r="A1417" s="20"/>
      <c r="B1417" s="6"/>
      <c r="C1417" s="6"/>
      <c r="D1417" s="6"/>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21"/>
      <c r="AC1417" s="21"/>
      <c r="AD1417" s="21"/>
      <c r="AE1417" s="6"/>
      <c r="AF1417" s="6"/>
      <c r="AG1417" s="6"/>
      <c r="AH1417" s="6"/>
    </row>
    <row r="1418" spans="1:34" x14ac:dyDescent="0.35">
      <c r="A1418" s="20"/>
      <c r="B1418" s="6"/>
      <c r="C1418" s="6"/>
      <c r="D1418" s="6"/>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21"/>
      <c r="AC1418" s="21"/>
      <c r="AD1418" s="21"/>
      <c r="AE1418" s="6"/>
      <c r="AF1418" s="6"/>
      <c r="AG1418" s="6"/>
      <c r="AH1418" s="6"/>
    </row>
    <row r="1419" spans="1:34" x14ac:dyDescent="0.35">
      <c r="A1419" s="20"/>
      <c r="B1419" s="6"/>
      <c r="C1419" s="6"/>
      <c r="D1419" s="6"/>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21"/>
      <c r="AC1419" s="21"/>
      <c r="AD1419" s="21"/>
      <c r="AE1419" s="6"/>
      <c r="AF1419" s="6"/>
      <c r="AG1419" s="6"/>
      <c r="AH1419" s="6"/>
    </row>
    <row r="1420" spans="1:34" x14ac:dyDescent="0.35">
      <c r="A1420" s="20"/>
      <c r="B1420" s="6"/>
      <c r="C1420" s="6"/>
      <c r="D1420" s="6"/>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21"/>
      <c r="AC1420" s="21"/>
      <c r="AD1420" s="21"/>
      <c r="AE1420" s="6"/>
      <c r="AF1420" s="6"/>
      <c r="AG1420" s="6"/>
      <c r="AH1420" s="6"/>
    </row>
    <row r="1421" spans="1:34" x14ac:dyDescent="0.35">
      <c r="A1421" s="20"/>
      <c r="B1421" s="6"/>
      <c r="C1421" s="6"/>
      <c r="D1421" s="6"/>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21"/>
      <c r="AC1421" s="21"/>
      <c r="AD1421" s="21"/>
      <c r="AE1421" s="6"/>
      <c r="AF1421" s="6"/>
      <c r="AG1421" s="6"/>
      <c r="AH1421" s="6"/>
    </row>
    <row r="1422" spans="1:34" x14ac:dyDescent="0.35">
      <c r="A1422" s="20"/>
      <c r="B1422" s="6"/>
      <c r="C1422" s="6"/>
      <c r="D1422" s="6"/>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21"/>
      <c r="AC1422" s="21"/>
      <c r="AD1422" s="21"/>
      <c r="AE1422" s="6"/>
      <c r="AF1422" s="6"/>
      <c r="AG1422" s="6"/>
      <c r="AH1422" s="6"/>
    </row>
    <row r="1423" spans="1:34" x14ac:dyDescent="0.35">
      <c r="A1423" s="20"/>
      <c r="B1423" s="6"/>
      <c r="C1423" s="6"/>
      <c r="D1423" s="6"/>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21"/>
      <c r="AC1423" s="21"/>
      <c r="AD1423" s="21"/>
      <c r="AE1423" s="6"/>
      <c r="AF1423" s="6"/>
      <c r="AG1423" s="6"/>
      <c r="AH1423" s="6"/>
    </row>
    <row r="1424" spans="1:34" x14ac:dyDescent="0.35">
      <c r="A1424" s="20"/>
      <c r="B1424" s="6"/>
      <c r="C1424" s="6"/>
      <c r="D1424" s="6"/>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21"/>
      <c r="AC1424" s="21"/>
      <c r="AD1424" s="21"/>
      <c r="AE1424" s="6"/>
      <c r="AF1424" s="6"/>
      <c r="AG1424" s="6"/>
      <c r="AH1424" s="6"/>
    </row>
    <row r="1425" spans="1:34" x14ac:dyDescent="0.35">
      <c r="A1425" s="20"/>
      <c r="B1425" s="6"/>
      <c r="C1425" s="6"/>
      <c r="D1425" s="6"/>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21"/>
      <c r="AC1425" s="21"/>
      <c r="AD1425" s="21"/>
      <c r="AE1425" s="6"/>
      <c r="AF1425" s="6"/>
      <c r="AG1425" s="6"/>
      <c r="AH1425" s="6"/>
    </row>
    <row r="1426" spans="1:34" x14ac:dyDescent="0.35">
      <c r="A1426" s="20"/>
      <c r="B1426" s="6"/>
      <c r="C1426" s="6"/>
      <c r="D1426" s="6"/>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21"/>
      <c r="AC1426" s="21"/>
      <c r="AD1426" s="21"/>
      <c r="AE1426" s="6"/>
      <c r="AF1426" s="6"/>
      <c r="AG1426" s="6"/>
      <c r="AH1426" s="6"/>
    </row>
    <row r="1427" spans="1:34" x14ac:dyDescent="0.35">
      <c r="A1427" s="20"/>
      <c r="B1427" s="6"/>
      <c r="C1427" s="6"/>
      <c r="D1427" s="6"/>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21"/>
      <c r="AC1427" s="21"/>
      <c r="AD1427" s="21"/>
      <c r="AE1427" s="6"/>
      <c r="AF1427" s="6"/>
      <c r="AG1427" s="6"/>
      <c r="AH1427" s="6"/>
    </row>
    <row r="1428" spans="1:34" x14ac:dyDescent="0.35">
      <c r="A1428" s="20"/>
      <c r="B1428" s="6"/>
      <c r="C1428" s="6"/>
      <c r="D1428" s="6"/>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21"/>
      <c r="AC1428" s="21"/>
      <c r="AD1428" s="21"/>
      <c r="AE1428" s="6"/>
      <c r="AF1428" s="6"/>
      <c r="AG1428" s="6"/>
      <c r="AH1428" s="6"/>
    </row>
    <row r="1429" spans="1:34" x14ac:dyDescent="0.35">
      <c r="A1429" s="20"/>
      <c r="B1429" s="6"/>
      <c r="C1429" s="6"/>
      <c r="D1429" s="6"/>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21"/>
      <c r="AC1429" s="21"/>
      <c r="AD1429" s="21"/>
      <c r="AE1429" s="6"/>
      <c r="AF1429" s="6"/>
      <c r="AG1429" s="6"/>
      <c r="AH1429" s="6"/>
    </row>
    <row r="1430" spans="1:34" x14ac:dyDescent="0.35">
      <c r="A1430" s="20"/>
      <c r="B1430" s="6"/>
      <c r="C1430" s="6"/>
      <c r="D1430" s="6"/>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21"/>
      <c r="AC1430" s="21"/>
      <c r="AD1430" s="21"/>
      <c r="AE1430" s="6"/>
      <c r="AF1430" s="6"/>
      <c r="AG1430" s="6"/>
      <c r="AH1430" s="6"/>
    </row>
    <row r="1431" spans="1:34" x14ac:dyDescent="0.35">
      <c r="A1431" s="20"/>
      <c r="B1431" s="6"/>
      <c r="C1431" s="6"/>
      <c r="D1431" s="6"/>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21"/>
      <c r="AC1431" s="21"/>
      <c r="AD1431" s="21"/>
      <c r="AE1431" s="6"/>
      <c r="AF1431" s="6"/>
      <c r="AG1431" s="6"/>
      <c r="AH1431" s="6"/>
    </row>
    <row r="1432" spans="1:34" x14ac:dyDescent="0.35">
      <c r="A1432" s="20"/>
      <c r="B1432" s="6"/>
      <c r="C1432" s="6"/>
      <c r="D1432" s="6"/>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21"/>
      <c r="AC1432" s="21"/>
      <c r="AD1432" s="21"/>
      <c r="AE1432" s="6"/>
      <c r="AF1432" s="6"/>
      <c r="AG1432" s="6"/>
      <c r="AH1432" s="6"/>
    </row>
    <row r="1433" spans="1:34" x14ac:dyDescent="0.35">
      <c r="A1433" s="20"/>
      <c r="B1433" s="6"/>
      <c r="C1433" s="6"/>
      <c r="D1433" s="6"/>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21"/>
      <c r="AC1433" s="21"/>
      <c r="AD1433" s="21"/>
      <c r="AE1433" s="6"/>
      <c r="AF1433" s="6"/>
      <c r="AG1433" s="6"/>
      <c r="AH1433" s="6"/>
    </row>
    <row r="1434" spans="1:34" x14ac:dyDescent="0.35">
      <c r="A1434" s="20"/>
      <c r="B1434" s="6"/>
      <c r="C1434" s="6"/>
      <c r="D1434" s="6"/>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21"/>
      <c r="AC1434" s="21"/>
      <c r="AD1434" s="21"/>
      <c r="AE1434" s="6"/>
      <c r="AF1434" s="6"/>
      <c r="AG1434" s="6"/>
      <c r="AH1434" s="6"/>
    </row>
    <row r="1435" spans="1:34" x14ac:dyDescent="0.35">
      <c r="A1435" s="20"/>
      <c r="B1435" s="6"/>
      <c r="C1435" s="6"/>
      <c r="D1435" s="6"/>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21"/>
      <c r="AC1435" s="21"/>
      <c r="AD1435" s="21"/>
      <c r="AE1435" s="6"/>
      <c r="AF1435" s="6"/>
      <c r="AG1435" s="6"/>
      <c r="AH1435" s="6"/>
    </row>
    <row r="1436" spans="1:34" x14ac:dyDescent="0.35">
      <c r="A1436" s="20"/>
      <c r="B1436" s="6"/>
      <c r="C1436" s="6"/>
      <c r="D1436" s="6"/>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21"/>
      <c r="AC1436" s="21"/>
      <c r="AD1436" s="21"/>
      <c r="AE1436" s="6"/>
      <c r="AF1436" s="6"/>
      <c r="AG1436" s="6"/>
      <c r="AH1436" s="6"/>
    </row>
    <row r="1437" spans="1:34" x14ac:dyDescent="0.35">
      <c r="A1437" s="20"/>
      <c r="B1437" s="6"/>
      <c r="C1437" s="6"/>
      <c r="D1437" s="6"/>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21"/>
      <c r="AC1437" s="21"/>
      <c r="AD1437" s="21"/>
      <c r="AE1437" s="6"/>
      <c r="AF1437" s="6"/>
      <c r="AG1437" s="6"/>
      <c r="AH1437" s="6"/>
    </row>
    <row r="1438" spans="1:34" x14ac:dyDescent="0.35">
      <c r="A1438" s="20"/>
      <c r="B1438" s="6"/>
      <c r="C1438" s="6"/>
      <c r="D1438" s="6"/>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21"/>
      <c r="AC1438" s="21"/>
      <c r="AD1438" s="21"/>
      <c r="AE1438" s="6"/>
      <c r="AF1438" s="6"/>
      <c r="AG1438" s="6"/>
      <c r="AH1438" s="6"/>
    </row>
    <row r="1439" spans="1:34" x14ac:dyDescent="0.35">
      <c r="A1439" s="20"/>
      <c r="B1439" s="6"/>
      <c r="C1439" s="6"/>
      <c r="D1439" s="6"/>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21"/>
      <c r="AC1439" s="21"/>
      <c r="AD1439" s="21"/>
      <c r="AE1439" s="6"/>
      <c r="AF1439" s="6"/>
      <c r="AG1439" s="6"/>
      <c r="AH1439" s="6"/>
    </row>
    <row r="1440" spans="1:34" x14ac:dyDescent="0.35">
      <c r="A1440" s="20"/>
      <c r="B1440" s="6"/>
      <c r="C1440" s="6"/>
      <c r="D1440" s="6"/>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21"/>
      <c r="AC1440" s="21"/>
      <c r="AD1440" s="21"/>
      <c r="AE1440" s="6"/>
      <c r="AF1440" s="6"/>
      <c r="AG1440" s="6"/>
      <c r="AH1440" s="6"/>
    </row>
    <row r="1441" spans="1:34" x14ac:dyDescent="0.35">
      <c r="A1441" s="20"/>
      <c r="B1441" s="6"/>
      <c r="C1441" s="6"/>
      <c r="D1441" s="6"/>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21"/>
      <c r="AC1441" s="21"/>
      <c r="AD1441" s="21"/>
      <c r="AE1441" s="6"/>
      <c r="AF1441" s="6"/>
      <c r="AG1441" s="6"/>
      <c r="AH1441" s="6"/>
    </row>
    <row r="1442" spans="1:34" x14ac:dyDescent="0.35">
      <c r="A1442" s="20"/>
      <c r="B1442" s="6"/>
      <c r="C1442" s="6"/>
      <c r="D1442" s="6"/>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21"/>
      <c r="AC1442" s="21"/>
      <c r="AD1442" s="21"/>
      <c r="AE1442" s="6"/>
      <c r="AF1442" s="6"/>
      <c r="AG1442" s="6"/>
      <c r="AH1442" s="6"/>
    </row>
    <row r="1443" spans="1:34" x14ac:dyDescent="0.35">
      <c r="A1443" s="20"/>
      <c r="B1443" s="6"/>
      <c r="C1443" s="6"/>
      <c r="D1443" s="6"/>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21"/>
      <c r="AC1443" s="21"/>
      <c r="AD1443" s="21"/>
      <c r="AE1443" s="6"/>
      <c r="AF1443" s="6"/>
      <c r="AG1443" s="6"/>
      <c r="AH1443" s="6"/>
    </row>
    <row r="1444" spans="1:34" x14ac:dyDescent="0.35">
      <c r="A1444" s="20"/>
      <c r="B1444" s="6"/>
      <c r="C1444" s="6"/>
      <c r="D1444" s="6"/>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21"/>
      <c r="AC1444" s="21"/>
      <c r="AD1444" s="21"/>
      <c r="AE1444" s="6"/>
      <c r="AF1444" s="6"/>
      <c r="AG1444" s="6"/>
      <c r="AH1444" s="6"/>
    </row>
    <row r="1445" spans="1:34" x14ac:dyDescent="0.35">
      <c r="A1445" s="20"/>
      <c r="B1445" s="6"/>
      <c r="C1445" s="6"/>
      <c r="D1445" s="6"/>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21"/>
      <c r="AC1445" s="21"/>
      <c r="AD1445" s="21"/>
      <c r="AE1445" s="6"/>
      <c r="AF1445" s="6"/>
      <c r="AG1445" s="6"/>
      <c r="AH1445" s="6"/>
    </row>
    <row r="1446" spans="1:34" x14ac:dyDescent="0.35">
      <c r="A1446" s="20"/>
      <c r="B1446" s="6"/>
      <c r="C1446" s="6"/>
      <c r="D1446" s="6"/>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21"/>
      <c r="AC1446" s="21"/>
      <c r="AD1446" s="21"/>
      <c r="AE1446" s="6"/>
      <c r="AF1446" s="6"/>
      <c r="AG1446" s="6"/>
      <c r="AH1446" s="6"/>
    </row>
    <row r="1447" spans="1:34" x14ac:dyDescent="0.35">
      <c r="A1447" s="20"/>
      <c r="B1447" s="6"/>
      <c r="C1447" s="6"/>
      <c r="D1447" s="6"/>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21"/>
      <c r="AC1447" s="21"/>
      <c r="AD1447" s="21"/>
      <c r="AE1447" s="6"/>
      <c r="AF1447" s="6"/>
      <c r="AG1447" s="6"/>
      <c r="AH1447" s="6"/>
    </row>
    <row r="1448" spans="1:34" x14ac:dyDescent="0.35">
      <c r="A1448" s="20"/>
      <c r="B1448" s="6"/>
      <c r="C1448" s="6"/>
      <c r="D1448" s="6"/>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21"/>
      <c r="AC1448" s="21"/>
      <c r="AD1448" s="21"/>
      <c r="AE1448" s="6"/>
      <c r="AF1448" s="6"/>
      <c r="AG1448" s="6"/>
      <c r="AH1448" s="6"/>
    </row>
    <row r="1449" spans="1:34" x14ac:dyDescent="0.35">
      <c r="A1449" s="20"/>
      <c r="B1449" s="6"/>
      <c r="C1449" s="6"/>
      <c r="D1449" s="6"/>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21"/>
      <c r="AC1449" s="21"/>
      <c r="AD1449" s="21"/>
      <c r="AE1449" s="6"/>
      <c r="AF1449" s="6"/>
      <c r="AG1449" s="6"/>
      <c r="AH1449" s="6"/>
    </row>
    <row r="1450" spans="1:34" x14ac:dyDescent="0.35">
      <c r="A1450" s="20"/>
      <c r="B1450" s="6"/>
      <c r="C1450" s="6"/>
      <c r="D1450" s="6"/>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21"/>
      <c r="AC1450" s="21"/>
      <c r="AD1450" s="21"/>
      <c r="AE1450" s="6"/>
      <c r="AF1450" s="6"/>
      <c r="AG1450" s="6"/>
      <c r="AH1450" s="6"/>
    </row>
    <row r="1451" spans="1:34" x14ac:dyDescent="0.35">
      <c r="A1451" s="20"/>
      <c r="B1451" s="6"/>
      <c r="C1451" s="6"/>
      <c r="D1451" s="6"/>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21"/>
      <c r="AC1451" s="21"/>
      <c r="AD1451" s="21"/>
      <c r="AE1451" s="6"/>
      <c r="AF1451" s="6"/>
      <c r="AG1451" s="6"/>
      <c r="AH1451" s="6"/>
    </row>
    <row r="1452" spans="1:34" x14ac:dyDescent="0.35">
      <c r="A1452" s="20"/>
      <c r="B1452" s="6"/>
      <c r="C1452" s="6"/>
      <c r="D1452" s="6"/>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21"/>
      <c r="AC1452" s="21"/>
      <c r="AD1452" s="21"/>
      <c r="AE1452" s="6"/>
      <c r="AF1452" s="6"/>
      <c r="AG1452" s="6"/>
      <c r="AH1452" s="6"/>
    </row>
    <row r="1453" spans="1:34" x14ac:dyDescent="0.35">
      <c r="A1453" s="20"/>
      <c r="B1453" s="6"/>
      <c r="C1453" s="6"/>
      <c r="D1453" s="6"/>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21"/>
      <c r="AC1453" s="21"/>
      <c r="AD1453" s="21"/>
      <c r="AE1453" s="6"/>
      <c r="AF1453" s="6"/>
      <c r="AG1453" s="6"/>
      <c r="AH1453" s="6"/>
    </row>
    <row r="1454" spans="1:34" x14ac:dyDescent="0.35">
      <c r="A1454" s="20"/>
      <c r="B1454" s="6"/>
      <c r="C1454" s="6"/>
      <c r="D1454" s="6"/>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21"/>
      <c r="AC1454" s="21"/>
      <c r="AD1454" s="21"/>
      <c r="AE1454" s="6"/>
      <c r="AF1454" s="6"/>
      <c r="AG1454" s="6"/>
      <c r="AH1454" s="6"/>
    </row>
    <row r="1455" spans="1:34" x14ac:dyDescent="0.35">
      <c r="A1455" s="20"/>
      <c r="B1455" s="6"/>
      <c r="C1455" s="6"/>
      <c r="D1455" s="6"/>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21"/>
      <c r="AC1455" s="21"/>
      <c r="AD1455" s="21"/>
      <c r="AE1455" s="6"/>
      <c r="AF1455" s="6"/>
      <c r="AG1455" s="6"/>
      <c r="AH1455" s="6"/>
    </row>
    <row r="1456" spans="1:34" x14ac:dyDescent="0.35">
      <c r="A1456" s="20"/>
      <c r="B1456" s="6"/>
      <c r="C1456" s="6"/>
      <c r="D1456" s="6"/>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21"/>
      <c r="AC1456" s="21"/>
      <c r="AD1456" s="21"/>
      <c r="AE1456" s="6"/>
      <c r="AF1456" s="6"/>
      <c r="AG1456" s="6"/>
      <c r="AH1456" s="6"/>
    </row>
    <row r="1457" spans="1:34" x14ac:dyDescent="0.35">
      <c r="A1457" s="20"/>
      <c r="B1457" s="6"/>
      <c r="C1457" s="6"/>
      <c r="D1457" s="6"/>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21"/>
      <c r="AC1457" s="21"/>
      <c r="AD1457" s="21"/>
      <c r="AE1457" s="6"/>
      <c r="AF1457" s="6"/>
      <c r="AG1457" s="6"/>
      <c r="AH1457" s="6"/>
    </row>
    <row r="1458" spans="1:34" x14ac:dyDescent="0.35">
      <c r="A1458" s="20"/>
      <c r="B1458" s="6"/>
      <c r="C1458" s="6"/>
      <c r="D1458" s="6"/>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21"/>
      <c r="AC1458" s="21"/>
      <c r="AD1458" s="21"/>
      <c r="AE1458" s="6"/>
      <c r="AF1458" s="6"/>
      <c r="AG1458" s="6"/>
      <c r="AH1458" s="6"/>
    </row>
    <row r="1459" spans="1:34" x14ac:dyDescent="0.35">
      <c r="A1459" s="20"/>
      <c r="B1459" s="6"/>
      <c r="C1459" s="6"/>
      <c r="D1459" s="6"/>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21"/>
      <c r="AC1459" s="21"/>
      <c r="AD1459" s="21"/>
      <c r="AE1459" s="6"/>
      <c r="AF1459" s="6"/>
      <c r="AG1459" s="6"/>
      <c r="AH1459" s="6"/>
    </row>
    <row r="1460" spans="1:34" x14ac:dyDescent="0.35">
      <c r="A1460" s="20"/>
      <c r="B1460" s="6"/>
      <c r="C1460" s="6"/>
      <c r="D1460" s="6"/>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21"/>
      <c r="AC1460" s="21"/>
      <c r="AD1460" s="21"/>
      <c r="AE1460" s="6"/>
      <c r="AF1460" s="6"/>
      <c r="AG1460" s="6"/>
      <c r="AH1460" s="6"/>
    </row>
    <row r="1461" spans="1:34" x14ac:dyDescent="0.35">
      <c r="A1461" s="20"/>
      <c r="B1461" s="6"/>
      <c r="C1461" s="6"/>
      <c r="D1461" s="6"/>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21"/>
      <c r="AC1461" s="21"/>
      <c r="AD1461" s="21"/>
      <c r="AE1461" s="6"/>
      <c r="AF1461" s="6"/>
      <c r="AG1461" s="6"/>
      <c r="AH1461" s="6"/>
    </row>
    <row r="1462" spans="1:34" x14ac:dyDescent="0.35">
      <c r="A1462" s="20"/>
      <c r="B1462" s="6"/>
      <c r="C1462" s="6"/>
      <c r="D1462" s="6"/>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21"/>
      <c r="AC1462" s="21"/>
      <c r="AD1462" s="21"/>
      <c r="AE1462" s="6"/>
      <c r="AF1462" s="6"/>
      <c r="AG1462" s="6"/>
      <c r="AH1462" s="6"/>
    </row>
    <row r="1463" spans="1:34" x14ac:dyDescent="0.35">
      <c r="A1463" s="20"/>
      <c r="B1463" s="6"/>
      <c r="C1463" s="6"/>
      <c r="D1463" s="6"/>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21"/>
      <c r="AC1463" s="21"/>
      <c r="AD1463" s="21"/>
      <c r="AE1463" s="6"/>
      <c r="AF1463" s="6"/>
      <c r="AG1463" s="6"/>
      <c r="AH1463" s="6"/>
    </row>
    <row r="1464" spans="1:34" x14ac:dyDescent="0.35">
      <c r="A1464" s="20"/>
      <c r="B1464" s="6"/>
      <c r="C1464" s="6"/>
      <c r="D1464" s="6"/>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21"/>
      <c r="AC1464" s="21"/>
      <c r="AD1464" s="21"/>
      <c r="AE1464" s="6"/>
      <c r="AF1464" s="6"/>
      <c r="AG1464" s="6"/>
      <c r="AH1464" s="6"/>
    </row>
    <row r="1465" spans="1:34" x14ac:dyDescent="0.35">
      <c r="A1465" s="20"/>
      <c r="B1465" s="6"/>
      <c r="C1465" s="6"/>
      <c r="D1465" s="6"/>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21"/>
      <c r="AC1465" s="21"/>
      <c r="AD1465" s="21"/>
      <c r="AE1465" s="6"/>
      <c r="AF1465" s="6"/>
      <c r="AG1465" s="6"/>
      <c r="AH1465" s="6"/>
    </row>
    <row r="1466" spans="1:34" x14ac:dyDescent="0.35">
      <c r="A1466" s="20"/>
      <c r="B1466" s="6"/>
      <c r="C1466" s="6"/>
      <c r="D1466" s="6"/>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21"/>
      <c r="AC1466" s="21"/>
      <c r="AD1466" s="21"/>
      <c r="AE1466" s="6"/>
      <c r="AF1466" s="6"/>
      <c r="AG1466" s="6"/>
      <c r="AH1466" s="6"/>
    </row>
    <row r="1467" spans="1:34" x14ac:dyDescent="0.35">
      <c r="A1467" s="20"/>
      <c r="B1467" s="6"/>
      <c r="C1467" s="6"/>
      <c r="D1467" s="6"/>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21"/>
      <c r="AC1467" s="21"/>
      <c r="AD1467" s="21"/>
      <c r="AE1467" s="6"/>
      <c r="AF1467" s="6"/>
      <c r="AG1467" s="6"/>
      <c r="AH1467" s="6"/>
    </row>
    <row r="1468" spans="1:34" x14ac:dyDescent="0.35">
      <c r="A1468" s="20"/>
      <c r="B1468" s="6"/>
      <c r="C1468" s="6"/>
      <c r="D1468" s="6"/>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21"/>
      <c r="AC1468" s="21"/>
      <c r="AD1468" s="21"/>
      <c r="AE1468" s="6"/>
      <c r="AF1468" s="6"/>
      <c r="AG1468" s="6"/>
      <c r="AH1468" s="6"/>
    </row>
    <row r="1469" spans="1:34" x14ac:dyDescent="0.35">
      <c r="A1469" s="20"/>
      <c r="B1469" s="6"/>
      <c r="C1469" s="6"/>
      <c r="D1469" s="6"/>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21"/>
      <c r="AC1469" s="21"/>
      <c r="AD1469" s="21"/>
      <c r="AE1469" s="6"/>
      <c r="AF1469" s="6"/>
      <c r="AG1469" s="6"/>
      <c r="AH1469" s="6"/>
    </row>
    <row r="1470" spans="1:34" x14ac:dyDescent="0.35">
      <c r="A1470" s="20"/>
      <c r="B1470" s="6"/>
      <c r="C1470" s="6"/>
      <c r="D1470" s="6"/>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21"/>
      <c r="AC1470" s="21"/>
      <c r="AD1470" s="21"/>
      <c r="AE1470" s="6"/>
      <c r="AF1470" s="6"/>
      <c r="AG1470" s="6"/>
      <c r="AH1470" s="6"/>
    </row>
    <row r="1471" spans="1:34" x14ac:dyDescent="0.35">
      <c r="A1471" s="20"/>
      <c r="B1471" s="6"/>
      <c r="C1471" s="6"/>
      <c r="D1471" s="6"/>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21"/>
      <c r="AC1471" s="21"/>
      <c r="AD1471" s="21"/>
      <c r="AE1471" s="6"/>
      <c r="AF1471" s="6"/>
      <c r="AG1471" s="6"/>
      <c r="AH1471" s="6"/>
    </row>
    <row r="1472" spans="1:34" x14ac:dyDescent="0.35">
      <c r="A1472" s="20"/>
      <c r="B1472" s="6"/>
      <c r="C1472" s="6"/>
      <c r="D1472" s="6"/>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21"/>
      <c r="AC1472" s="21"/>
      <c r="AD1472" s="21"/>
      <c r="AE1472" s="6"/>
      <c r="AF1472" s="6"/>
      <c r="AG1472" s="6"/>
      <c r="AH1472" s="6"/>
    </row>
    <row r="1473" spans="1:34" x14ac:dyDescent="0.35">
      <c r="A1473" s="20"/>
      <c r="B1473" s="6"/>
      <c r="C1473" s="6"/>
      <c r="D1473" s="6"/>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21"/>
      <c r="AC1473" s="21"/>
      <c r="AD1473" s="21"/>
      <c r="AE1473" s="6"/>
      <c r="AF1473" s="6"/>
      <c r="AG1473" s="6"/>
      <c r="AH1473" s="6"/>
    </row>
    <row r="1474" spans="1:34" x14ac:dyDescent="0.35">
      <c r="A1474" s="20"/>
      <c r="B1474" s="6"/>
      <c r="C1474" s="6"/>
      <c r="D1474" s="6"/>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21"/>
      <c r="AC1474" s="21"/>
      <c r="AD1474" s="21"/>
      <c r="AE1474" s="6"/>
      <c r="AF1474" s="6"/>
      <c r="AG1474" s="6"/>
      <c r="AH1474" s="6"/>
    </row>
    <row r="1475" spans="1:34" x14ac:dyDescent="0.35">
      <c r="A1475" s="20"/>
      <c r="B1475" s="6"/>
      <c r="C1475" s="6"/>
      <c r="D1475" s="6"/>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21"/>
      <c r="AC1475" s="21"/>
      <c r="AD1475" s="21"/>
      <c r="AE1475" s="6"/>
      <c r="AF1475" s="6"/>
      <c r="AG1475" s="6"/>
      <c r="AH1475" s="6"/>
    </row>
    <row r="1476" spans="1:34" x14ac:dyDescent="0.35">
      <c r="A1476" s="20"/>
      <c r="B1476" s="6"/>
      <c r="C1476" s="6"/>
      <c r="D1476" s="6"/>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21"/>
      <c r="AC1476" s="21"/>
      <c r="AD1476" s="21"/>
      <c r="AE1476" s="6"/>
      <c r="AF1476" s="6"/>
      <c r="AG1476" s="6"/>
      <c r="AH1476" s="6"/>
    </row>
    <row r="1477" spans="1:34" x14ac:dyDescent="0.35">
      <c r="A1477" s="20"/>
      <c r="B1477" s="6"/>
      <c r="C1477" s="6"/>
      <c r="D1477" s="6"/>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21"/>
      <c r="AC1477" s="21"/>
      <c r="AD1477" s="21"/>
      <c r="AE1477" s="6"/>
      <c r="AF1477" s="6"/>
      <c r="AG1477" s="6"/>
      <c r="AH1477" s="6"/>
    </row>
    <row r="1478" spans="1:34" x14ac:dyDescent="0.35">
      <c r="A1478" s="20"/>
      <c r="B1478" s="6"/>
      <c r="C1478" s="6"/>
      <c r="D1478" s="6"/>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21"/>
      <c r="AC1478" s="21"/>
      <c r="AD1478" s="21"/>
      <c r="AE1478" s="6"/>
      <c r="AF1478" s="6"/>
      <c r="AG1478" s="6"/>
      <c r="AH1478" s="6"/>
    </row>
    <row r="1479" spans="1:34" x14ac:dyDescent="0.35">
      <c r="A1479" s="20"/>
      <c r="B1479" s="6"/>
      <c r="C1479" s="6"/>
      <c r="D1479" s="6"/>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21"/>
      <c r="AC1479" s="21"/>
      <c r="AD1479" s="21"/>
      <c r="AE1479" s="6"/>
      <c r="AF1479" s="6"/>
      <c r="AG1479" s="6"/>
      <c r="AH1479" s="6"/>
    </row>
    <row r="1480" spans="1:34" x14ac:dyDescent="0.35">
      <c r="A1480" s="20"/>
      <c r="B1480" s="6"/>
      <c r="C1480" s="6"/>
      <c r="D1480" s="6"/>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21"/>
      <c r="AC1480" s="21"/>
      <c r="AD1480" s="21"/>
      <c r="AE1480" s="6"/>
      <c r="AF1480" s="6"/>
      <c r="AG1480" s="6"/>
      <c r="AH1480" s="6"/>
    </row>
    <row r="1481" spans="1:34" x14ac:dyDescent="0.35">
      <c r="A1481" s="20"/>
      <c r="B1481" s="6"/>
      <c r="C1481" s="6"/>
      <c r="D1481" s="6"/>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21"/>
      <c r="AC1481" s="21"/>
      <c r="AD1481" s="21"/>
      <c r="AE1481" s="6"/>
      <c r="AF1481" s="6"/>
      <c r="AG1481" s="6"/>
      <c r="AH1481" s="6"/>
    </row>
    <row r="1482" spans="1:34" x14ac:dyDescent="0.35">
      <c r="A1482" s="20"/>
      <c r="B1482" s="6"/>
      <c r="C1482" s="6"/>
      <c r="D1482" s="6"/>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21"/>
      <c r="AC1482" s="21"/>
      <c r="AD1482" s="21"/>
      <c r="AE1482" s="6"/>
      <c r="AF1482" s="6"/>
      <c r="AG1482" s="6"/>
      <c r="AH1482" s="6"/>
    </row>
    <row r="1483" spans="1:34" x14ac:dyDescent="0.35">
      <c r="A1483" s="20"/>
      <c r="B1483" s="6"/>
      <c r="C1483" s="6"/>
      <c r="D1483" s="6"/>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21"/>
      <c r="AC1483" s="21"/>
      <c r="AD1483" s="21"/>
      <c r="AE1483" s="6"/>
      <c r="AF1483" s="6"/>
      <c r="AG1483" s="6"/>
      <c r="AH1483" s="6"/>
    </row>
    <row r="1484" spans="1:34" x14ac:dyDescent="0.35">
      <c r="A1484" s="20"/>
      <c r="B1484" s="6"/>
      <c r="C1484" s="6"/>
      <c r="D1484" s="6"/>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21"/>
      <c r="AC1484" s="21"/>
      <c r="AD1484" s="21"/>
      <c r="AE1484" s="6"/>
      <c r="AF1484" s="6"/>
      <c r="AG1484" s="6"/>
      <c r="AH1484" s="6"/>
    </row>
    <row r="1485" spans="1:34" x14ac:dyDescent="0.35">
      <c r="A1485" s="20"/>
      <c r="B1485" s="6"/>
      <c r="C1485" s="6"/>
      <c r="D1485" s="6"/>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21"/>
      <c r="AC1485" s="21"/>
      <c r="AD1485" s="21"/>
      <c r="AE1485" s="6"/>
      <c r="AF1485" s="6"/>
      <c r="AG1485" s="6"/>
      <c r="AH1485" s="6"/>
    </row>
    <row r="1486" spans="1:34" x14ac:dyDescent="0.35">
      <c r="A1486" s="20"/>
      <c r="B1486" s="6"/>
      <c r="C1486" s="6"/>
      <c r="D1486" s="6"/>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21"/>
      <c r="AC1486" s="21"/>
      <c r="AD1486" s="21"/>
      <c r="AE1486" s="6"/>
      <c r="AF1486" s="6"/>
      <c r="AG1486" s="6"/>
      <c r="AH1486" s="6"/>
    </row>
    <row r="1487" spans="1:34" x14ac:dyDescent="0.35">
      <c r="A1487" s="20"/>
      <c r="B1487" s="6"/>
      <c r="C1487" s="6"/>
      <c r="D1487" s="6"/>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21"/>
      <c r="AC1487" s="21"/>
      <c r="AD1487" s="21"/>
      <c r="AE1487" s="6"/>
      <c r="AF1487" s="6"/>
      <c r="AG1487" s="6"/>
      <c r="AH1487" s="6"/>
    </row>
    <row r="1488" spans="1:34" x14ac:dyDescent="0.35">
      <c r="A1488" s="20"/>
      <c r="B1488" s="6"/>
      <c r="C1488" s="6"/>
      <c r="D1488" s="6"/>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21"/>
      <c r="AC1488" s="21"/>
      <c r="AD1488" s="21"/>
      <c r="AE1488" s="6"/>
      <c r="AF1488" s="6"/>
      <c r="AG1488" s="6"/>
      <c r="AH1488" s="6"/>
    </row>
    <row r="1489" spans="1:34" x14ac:dyDescent="0.35">
      <c r="A1489" s="20"/>
      <c r="B1489" s="6"/>
      <c r="C1489" s="6"/>
      <c r="D1489" s="6"/>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21"/>
      <c r="AC1489" s="21"/>
      <c r="AD1489" s="21"/>
      <c r="AE1489" s="6"/>
      <c r="AF1489" s="6"/>
      <c r="AG1489" s="6"/>
      <c r="AH1489" s="6"/>
    </row>
    <row r="1490" spans="1:34" x14ac:dyDescent="0.35">
      <c r="A1490" s="20"/>
      <c r="B1490" s="6"/>
      <c r="C1490" s="6"/>
      <c r="D1490" s="6"/>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21"/>
      <c r="AC1490" s="21"/>
      <c r="AD1490" s="21"/>
      <c r="AE1490" s="6"/>
      <c r="AF1490" s="6"/>
      <c r="AG1490" s="6"/>
      <c r="AH1490" s="6"/>
    </row>
    <row r="1491" spans="1:34" x14ac:dyDescent="0.35">
      <c r="A1491" s="20"/>
      <c r="B1491" s="6"/>
      <c r="C1491" s="6"/>
      <c r="D1491" s="6"/>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21"/>
      <c r="AC1491" s="21"/>
      <c r="AD1491" s="21"/>
      <c r="AE1491" s="6"/>
      <c r="AF1491" s="6"/>
      <c r="AG1491" s="6"/>
      <c r="AH1491" s="6"/>
    </row>
    <row r="1492" spans="1:34" x14ac:dyDescent="0.35">
      <c r="A1492" s="20"/>
      <c r="B1492" s="6"/>
      <c r="C1492" s="6"/>
      <c r="D1492" s="6"/>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21"/>
      <c r="AC1492" s="21"/>
      <c r="AD1492" s="21"/>
      <c r="AE1492" s="6"/>
      <c r="AF1492" s="6"/>
      <c r="AG1492" s="6"/>
      <c r="AH1492" s="6"/>
    </row>
    <row r="1493" spans="1:34" x14ac:dyDescent="0.35">
      <c r="A1493" s="20"/>
      <c r="B1493" s="6"/>
      <c r="C1493" s="6"/>
      <c r="D1493" s="6"/>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21"/>
      <c r="AC1493" s="21"/>
      <c r="AD1493" s="21"/>
      <c r="AE1493" s="6"/>
      <c r="AF1493" s="6"/>
      <c r="AG1493" s="6"/>
      <c r="AH1493" s="6"/>
    </row>
    <row r="1494" spans="1:34" x14ac:dyDescent="0.35">
      <c r="A1494" s="20"/>
      <c r="B1494" s="6"/>
      <c r="C1494" s="6"/>
      <c r="D1494" s="6"/>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21"/>
      <c r="AC1494" s="21"/>
      <c r="AD1494" s="21"/>
      <c r="AE1494" s="6"/>
      <c r="AF1494" s="6"/>
      <c r="AG1494" s="6"/>
      <c r="AH1494" s="6"/>
    </row>
    <row r="1495" spans="1:34" x14ac:dyDescent="0.35">
      <c r="A1495" s="20"/>
      <c r="B1495" s="6"/>
      <c r="C1495" s="6"/>
      <c r="D1495" s="6"/>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21"/>
      <c r="AC1495" s="21"/>
      <c r="AD1495" s="21"/>
      <c r="AE1495" s="6"/>
      <c r="AF1495" s="6"/>
      <c r="AG1495" s="6"/>
      <c r="AH1495" s="6"/>
    </row>
    <row r="1496" spans="1:34" x14ac:dyDescent="0.35">
      <c r="A1496" s="20"/>
      <c r="B1496" s="6"/>
      <c r="C1496" s="6"/>
      <c r="D1496" s="6"/>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21"/>
      <c r="AC1496" s="21"/>
      <c r="AD1496" s="21"/>
      <c r="AE1496" s="6"/>
      <c r="AF1496" s="6"/>
      <c r="AG1496" s="6"/>
      <c r="AH1496" s="6"/>
    </row>
    <row r="1497" spans="1:34" x14ac:dyDescent="0.35">
      <c r="A1497" s="20"/>
      <c r="B1497" s="6"/>
      <c r="C1497" s="6"/>
      <c r="D1497" s="6"/>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21"/>
      <c r="AC1497" s="21"/>
      <c r="AD1497" s="21"/>
      <c r="AE1497" s="6"/>
      <c r="AF1497" s="6"/>
      <c r="AG1497" s="6"/>
      <c r="AH1497" s="6"/>
    </row>
    <row r="1498" spans="1:34" x14ac:dyDescent="0.35">
      <c r="A1498" s="20"/>
      <c r="B1498" s="6"/>
      <c r="C1498" s="6"/>
      <c r="D1498" s="6"/>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21"/>
      <c r="AC1498" s="21"/>
      <c r="AD1498" s="21"/>
      <c r="AE1498" s="6"/>
      <c r="AF1498" s="6"/>
      <c r="AG1498" s="6"/>
      <c r="AH1498" s="6"/>
    </row>
    <row r="1499" spans="1:34" x14ac:dyDescent="0.35">
      <c r="A1499" s="20"/>
      <c r="B1499" s="6"/>
      <c r="C1499" s="6"/>
      <c r="D1499" s="6"/>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21"/>
      <c r="AC1499" s="21"/>
      <c r="AD1499" s="21"/>
      <c r="AE1499" s="6"/>
      <c r="AF1499" s="6"/>
      <c r="AG1499" s="6"/>
      <c r="AH1499" s="6"/>
    </row>
    <row r="1500" spans="1:34" x14ac:dyDescent="0.35">
      <c r="A1500" s="20"/>
      <c r="B1500" s="6"/>
      <c r="C1500" s="6"/>
      <c r="D1500" s="6"/>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21"/>
      <c r="AC1500" s="21"/>
      <c r="AD1500" s="21"/>
      <c r="AE1500" s="6"/>
      <c r="AF1500" s="6"/>
      <c r="AG1500" s="6"/>
      <c r="AH1500" s="6"/>
    </row>
    <row r="1501" spans="1:34" x14ac:dyDescent="0.35">
      <c r="A1501" s="20"/>
      <c r="B1501" s="6"/>
      <c r="C1501" s="6"/>
      <c r="D1501" s="6"/>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21"/>
      <c r="AC1501" s="21"/>
      <c r="AD1501" s="21"/>
      <c r="AE1501" s="6"/>
      <c r="AF1501" s="6"/>
      <c r="AG1501" s="6"/>
      <c r="AH1501" s="6"/>
    </row>
    <row r="1502" spans="1:34" x14ac:dyDescent="0.35">
      <c r="A1502" s="20"/>
      <c r="B1502" s="6"/>
      <c r="C1502" s="6"/>
      <c r="D1502" s="6"/>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21"/>
      <c r="AC1502" s="21"/>
      <c r="AD1502" s="21"/>
      <c r="AE1502" s="6"/>
      <c r="AF1502" s="6"/>
      <c r="AG1502" s="6"/>
      <c r="AH1502" s="6"/>
    </row>
    <row r="1503" spans="1:34" x14ac:dyDescent="0.35">
      <c r="A1503" s="20"/>
      <c r="B1503" s="6"/>
      <c r="C1503" s="6"/>
      <c r="D1503" s="6"/>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21"/>
      <c r="AC1503" s="21"/>
      <c r="AD1503" s="21"/>
      <c r="AE1503" s="6"/>
      <c r="AF1503" s="6"/>
      <c r="AG1503" s="6"/>
      <c r="AH1503" s="6"/>
    </row>
    <row r="1504" spans="1:34" x14ac:dyDescent="0.35">
      <c r="A1504" s="20"/>
      <c r="B1504" s="6"/>
      <c r="C1504" s="6"/>
      <c r="D1504" s="6"/>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21"/>
      <c r="AC1504" s="21"/>
      <c r="AD1504" s="21"/>
      <c r="AE1504" s="6"/>
      <c r="AF1504" s="6"/>
      <c r="AG1504" s="6"/>
      <c r="AH1504" s="6"/>
    </row>
    <row r="1505" spans="1:34" x14ac:dyDescent="0.35">
      <c r="A1505" s="20"/>
      <c r="B1505" s="6"/>
      <c r="C1505" s="6"/>
      <c r="D1505" s="6"/>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21"/>
      <c r="AC1505" s="21"/>
      <c r="AD1505" s="21"/>
      <c r="AE1505" s="6"/>
      <c r="AF1505" s="6"/>
      <c r="AG1505" s="6"/>
      <c r="AH1505" s="6"/>
    </row>
    <row r="1506" spans="1:34" x14ac:dyDescent="0.35">
      <c r="A1506" s="20"/>
      <c r="B1506" s="6"/>
      <c r="C1506" s="6"/>
      <c r="D1506" s="6"/>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21"/>
      <c r="AC1506" s="21"/>
      <c r="AD1506" s="21"/>
      <c r="AE1506" s="6"/>
      <c r="AF1506" s="6"/>
      <c r="AG1506" s="6"/>
      <c r="AH1506" s="6"/>
    </row>
    <row r="1507" spans="1:34" x14ac:dyDescent="0.35">
      <c r="A1507" s="20"/>
      <c r="B1507" s="6"/>
      <c r="C1507" s="6"/>
      <c r="D1507" s="6"/>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21"/>
      <c r="AC1507" s="21"/>
      <c r="AD1507" s="21"/>
      <c r="AE1507" s="6"/>
      <c r="AF1507" s="6"/>
      <c r="AG1507" s="6"/>
      <c r="AH1507" s="6"/>
    </row>
    <row r="1508" spans="1:34" x14ac:dyDescent="0.35">
      <c r="A1508" s="20"/>
      <c r="B1508" s="6"/>
      <c r="C1508" s="6"/>
      <c r="D1508" s="6"/>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21"/>
      <c r="AC1508" s="21"/>
      <c r="AD1508" s="21"/>
      <c r="AE1508" s="6"/>
      <c r="AF1508" s="6"/>
      <c r="AG1508" s="6"/>
      <c r="AH1508" s="6"/>
    </row>
    <row r="1509" spans="1:34" x14ac:dyDescent="0.35">
      <c r="A1509" s="20"/>
      <c r="B1509" s="6"/>
      <c r="C1509" s="6"/>
      <c r="D1509" s="6"/>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21"/>
      <c r="AC1509" s="21"/>
      <c r="AD1509" s="21"/>
      <c r="AE1509" s="6"/>
      <c r="AF1509" s="6"/>
      <c r="AG1509" s="6"/>
      <c r="AH1509" s="6"/>
    </row>
    <row r="1510" spans="1:34" x14ac:dyDescent="0.35">
      <c r="A1510" s="20"/>
      <c r="B1510" s="6"/>
      <c r="C1510" s="6"/>
      <c r="D1510" s="6"/>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21"/>
      <c r="AC1510" s="21"/>
      <c r="AD1510" s="21"/>
      <c r="AE1510" s="6"/>
      <c r="AF1510" s="6"/>
      <c r="AG1510" s="6"/>
      <c r="AH1510" s="6"/>
    </row>
    <row r="1511" spans="1:34" x14ac:dyDescent="0.35">
      <c r="A1511" s="20"/>
      <c r="B1511" s="6"/>
      <c r="C1511" s="6"/>
      <c r="D1511" s="6"/>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21"/>
      <c r="AC1511" s="21"/>
      <c r="AD1511" s="21"/>
      <c r="AE1511" s="6"/>
      <c r="AF1511" s="6"/>
      <c r="AG1511" s="6"/>
      <c r="AH1511" s="6"/>
    </row>
    <row r="1512" spans="1:34" x14ac:dyDescent="0.35">
      <c r="A1512" s="20"/>
      <c r="B1512" s="6"/>
      <c r="C1512" s="6"/>
      <c r="D1512" s="6"/>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21"/>
      <c r="AC1512" s="21"/>
      <c r="AD1512" s="21"/>
      <c r="AE1512" s="6"/>
      <c r="AF1512" s="6"/>
      <c r="AG1512" s="6"/>
      <c r="AH1512" s="6"/>
    </row>
    <row r="1513" spans="1:34" x14ac:dyDescent="0.35">
      <c r="A1513" s="20"/>
      <c r="B1513" s="6"/>
      <c r="C1513" s="6"/>
      <c r="D1513" s="6"/>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21"/>
      <c r="AC1513" s="21"/>
      <c r="AD1513" s="21"/>
      <c r="AE1513" s="6"/>
      <c r="AF1513" s="6"/>
      <c r="AG1513" s="6"/>
      <c r="AH1513" s="6"/>
    </row>
    <row r="1514" spans="1:34" x14ac:dyDescent="0.35">
      <c r="A1514" s="20"/>
      <c r="B1514" s="6"/>
      <c r="C1514" s="6"/>
      <c r="D1514" s="6"/>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21"/>
      <c r="AC1514" s="21"/>
      <c r="AD1514" s="21"/>
      <c r="AE1514" s="6"/>
      <c r="AF1514" s="6"/>
      <c r="AG1514" s="6"/>
      <c r="AH1514" s="6"/>
    </row>
    <row r="1515" spans="1:34" x14ac:dyDescent="0.35">
      <c r="A1515" s="20"/>
      <c r="B1515" s="6"/>
      <c r="C1515" s="6"/>
      <c r="D1515" s="6"/>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21"/>
      <c r="AC1515" s="21"/>
      <c r="AD1515" s="21"/>
      <c r="AE1515" s="6"/>
      <c r="AF1515" s="6"/>
      <c r="AG1515" s="6"/>
      <c r="AH1515" s="6"/>
    </row>
    <row r="1516" spans="1:34" x14ac:dyDescent="0.35">
      <c r="A1516" s="20"/>
      <c r="B1516" s="6"/>
      <c r="C1516" s="6"/>
      <c r="D1516" s="6"/>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21"/>
      <c r="AC1516" s="21"/>
      <c r="AD1516" s="21"/>
      <c r="AE1516" s="6"/>
      <c r="AF1516" s="6"/>
      <c r="AG1516" s="6"/>
      <c r="AH1516" s="6"/>
    </row>
    <row r="1517" spans="1:34" x14ac:dyDescent="0.35">
      <c r="A1517" s="20"/>
      <c r="B1517" s="6"/>
      <c r="C1517" s="6"/>
      <c r="D1517" s="6"/>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21"/>
      <c r="AC1517" s="21"/>
      <c r="AD1517" s="21"/>
      <c r="AE1517" s="6"/>
      <c r="AF1517" s="6"/>
      <c r="AG1517" s="6"/>
      <c r="AH1517" s="6"/>
    </row>
    <row r="1518" spans="1:34" x14ac:dyDescent="0.35">
      <c r="A1518" s="20"/>
      <c r="B1518" s="6"/>
      <c r="C1518" s="6"/>
      <c r="D1518" s="6"/>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21"/>
      <c r="AC1518" s="21"/>
      <c r="AD1518" s="21"/>
      <c r="AE1518" s="6"/>
      <c r="AF1518" s="6"/>
      <c r="AG1518" s="6"/>
      <c r="AH1518" s="6"/>
    </row>
    <row r="1519" spans="1:34" x14ac:dyDescent="0.35">
      <c r="A1519" s="20"/>
      <c r="B1519" s="6"/>
      <c r="C1519" s="6"/>
      <c r="D1519" s="6"/>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21"/>
      <c r="AC1519" s="21"/>
      <c r="AD1519" s="21"/>
      <c r="AE1519" s="6"/>
      <c r="AF1519" s="6"/>
      <c r="AG1519" s="6"/>
      <c r="AH1519" s="6"/>
    </row>
    <row r="1520" spans="1:34" x14ac:dyDescent="0.35">
      <c r="A1520" s="20"/>
      <c r="B1520" s="6"/>
      <c r="C1520" s="6"/>
      <c r="D1520" s="6"/>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21"/>
      <c r="AC1520" s="21"/>
      <c r="AD1520" s="21"/>
      <c r="AE1520" s="6"/>
      <c r="AF1520" s="6"/>
      <c r="AG1520" s="6"/>
      <c r="AH1520" s="6"/>
    </row>
    <row r="1521" spans="1:34" x14ac:dyDescent="0.35">
      <c r="A1521" s="20"/>
      <c r="B1521" s="6"/>
      <c r="C1521" s="6"/>
      <c r="D1521" s="6"/>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21"/>
      <c r="AC1521" s="21"/>
      <c r="AD1521" s="21"/>
      <c r="AE1521" s="6"/>
      <c r="AF1521" s="6"/>
      <c r="AG1521" s="6"/>
      <c r="AH1521" s="6"/>
    </row>
    <row r="1522" spans="1:34" x14ac:dyDescent="0.35">
      <c r="A1522" s="20"/>
      <c r="B1522" s="6"/>
      <c r="C1522" s="6"/>
      <c r="D1522" s="6"/>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21"/>
      <c r="AC1522" s="21"/>
      <c r="AD1522" s="21"/>
      <c r="AE1522" s="6"/>
      <c r="AF1522" s="6"/>
      <c r="AG1522" s="6"/>
      <c r="AH1522" s="6"/>
    </row>
    <row r="1523" spans="1:34" x14ac:dyDescent="0.35">
      <c r="A1523" s="20"/>
      <c r="B1523" s="6"/>
      <c r="C1523" s="6"/>
      <c r="D1523" s="6"/>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21"/>
      <c r="AC1523" s="21"/>
      <c r="AD1523" s="21"/>
      <c r="AE1523" s="6"/>
      <c r="AF1523" s="6"/>
      <c r="AG1523" s="6"/>
      <c r="AH1523" s="6"/>
    </row>
    <row r="1524" spans="1:34" x14ac:dyDescent="0.35">
      <c r="A1524" s="20"/>
      <c r="B1524" s="6"/>
      <c r="C1524" s="6"/>
      <c r="D1524" s="6"/>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21"/>
      <c r="AC1524" s="21"/>
      <c r="AD1524" s="21"/>
      <c r="AE1524" s="6"/>
      <c r="AF1524" s="6"/>
      <c r="AG1524" s="6"/>
      <c r="AH1524" s="6"/>
    </row>
    <row r="1525" spans="1:34" x14ac:dyDescent="0.35">
      <c r="A1525" s="20"/>
      <c r="B1525" s="6"/>
      <c r="C1525" s="6"/>
      <c r="D1525" s="6"/>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21"/>
      <c r="AC1525" s="21"/>
      <c r="AD1525" s="21"/>
      <c r="AE1525" s="6"/>
      <c r="AF1525" s="6"/>
      <c r="AG1525" s="6"/>
      <c r="AH1525" s="6"/>
    </row>
    <row r="1526" spans="1:34" x14ac:dyDescent="0.35">
      <c r="A1526" s="20"/>
      <c r="B1526" s="6"/>
      <c r="C1526" s="6"/>
      <c r="D1526" s="6"/>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21"/>
      <c r="AC1526" s="21"/>
      <c r="AD1526" s="21"/>
      <c r="AE1526" s="6"/>
      <c r="AF1526" s="6"/>
      <c r="AG1526" s="6"/>
      <c r="AH1526" s="6"/>
    </row>
    <row r="1527" spans="1:34" x14ac:dyDescent="0.35">
      <c r="A1527" s="20"/>
      <c r="B1527" s="6"/>
      <c r="C1527" s="6"/>
      <c r="D1527" s="6"/>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21"/>
      <c r="AC1527" s="21"/>
      <c r="AD1527" s="21"/>
      <c r="AE1527" s="6"/>
      <c r="AF1527" s="6"/>
      <c r="AG1527" s="6"/>
      <c r="AH1527" s="6"/>
    </row>
    <row r="1528" spans="1:34" x14ac:dyDescent="0.35">
      <c r="A1528" s="20"/>
      <c r="B1528" s="6"/>
      <c r="C1528" s="6"/>
      <c r="D1528" s="6"/>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21"/>
      <c r="AC1528" s="21"/>
      <c r="AD1528" s="21"/>
      <c r="AE1528" s="6"/>
      <c r="AF1528" s="6"/>
      <c r="AG1528" s="6"/>
      <c r="AH1528" s="6"/>
    </row>
    <row r="1529" spans="1:34" x14ac:dyDescent="0.35">
      <c r="A1529" s="20"/>
      <c r="B1529" s="6"/>
      <c r="C1529" s="6"/>
      <c r="D1529" s="6"/>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21"/>
      <c r="AC1529" s="21"/>
      <c r="AD1529" s="21"/>
      <c r="AE1529" s="6"/>
      <c r="AF1529" s="6"/>
      <c r="AG1529" s="6"/>
      <c r="AH1529" s="6"/>
    </row>
    <row r="1530" spans="1:34" x14ac:dyDescent="0.35">
      <c r="A1530" s="20"/>
      <c r="B1530" s="6"/>
      <c r="C1530" s="6"/>
      <c r="D1530" s="6"/>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21"/>
      <c r="AC1530" s="21"/>
      <c r="AD1530" s="21"/>
      <c r="AE1530" s="6"/>
      <c r="AF1530" s="6"/>
      <c r="AG1530" s="6"/>
      <c r="AH1530" s="6"/>
    </row>
    <row r="1531" spans="1:34" x14ac:dyDescent="0.35">
      <c r="A1531" s="20"/>
      <c r="B1531" s="6"/>
      <c r="C1531" s="6"/>
      <c r="D1531" s="6"/>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21"/>
      <c r="AC1531" s="21"/>
      <c r="AD1531" s="21"/>
      <c r="AE1531" s="6"/>
      <c r="AF1531" s="6"/>
      <c r="AG1531" s="6"/>
      <c r="AH1531" s="6"/>
    </row>
    <row r="1532" spans="1:34" x14ac:dyDescent="0.35">
      <c r="A1532" s="20"/>
      <c r="B1532" s="6"/>
      <c r="C1532" s="6"/>
      <c r="D1532" s="6"/>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21"/>
      <c r="AC1532" s="21"/>
      <c r="AD1532" s="21"/>
      <c r="AE1532" s="6"/>
      <c r="AF1532" s="6"/>
      <c r="AG1532" s="6"/>
      <c r="AH1532" s="6"/>
    </row>
    <row r="1533" spans="1:34" x14ac:dyDescent="0.35">
      <c r="A1533" s="20"/>
      <c r="B1533" s="6"/>
      <c r="C1533" s="6"/>
      <c r="D1533" s="6"/>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21"/>
      <c r="AC1533" s="21"/>
      <c r="AD1533" s="21"/>
      <c r="AE1533" s="6"/>
      <c r="AF1533" s="6"/>
      <c r="AG1533" s="6"/>
      <c r="AH1533" s="6"/>
    </row>
    <row r="1534" spans="1:34" x14ac:dyDescent="0.35">
      <c r="A1534" s="20"/>
      <c r="B1534" s="6"/>
      <c r="C1534" s="6"/>
      <c r="D1534" s="6"/>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21"/>
      <c r="AC1534" s="21"/>
      <c r="AD1534" s="21"/>
      <c r="AE1534" s="6"/>
      <c r="AF1534" s="6"/>
      <c r="AG1534" s="6"/>
      <c r="AH1534" s="6"/>
    </row>
    <row r="1535" spans="1:34" x14ac:dyDescent="0.35">
      <c r="A1535" s="20"/>
      <c r="B1535" s="6"/>
      <c r="C1535" s="6"/>
      <c r="D1535" s="6"/>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21"/>
      <c r="AC1535" s="21"/>
      <c r="AD1535" s="21"/>
      <c r="AE1535" s="6"/>
      <c r="AF1535" s="6"/>
      <c r="AG1535" s="6"/>
      <c r="AH1535" s="6"/>
    </row>
    <row r="1536" spans="1:34" x14ac:dyDescent="0.35">
      <c r="A1536" s="20"/>
      <c r="B1536" s="6"/>
      <c r="C1536" s="6"/>
      <c r="D1536" s="6"/>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21"/>
      <c r="AC1536" s="21"/>
      <c r="AD1536" s="21"/>
      <c r="AE1536" s="6"/>
      <c r="AF1536" s="6"/>
      <c r="AG1536" s="6"/>
      <c r="AH1536" s="6"/>
    </row>
    <row r="1537" spans="1:34" x14ac:dyDescent="0.35">
      <c r="A1537" s="20"/>
      <c r="B1537" s="6"/>
      <c r="C1537" s="6"/>
      <c r="D1537" s="6"/>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21"/>
      <c r="AC1537" s="21"/>
      <c r="AD1537" s="21"/>
      <c r="AE1537" s="6"/>
      <c r="AF1537" s="6"/>
      <c r="AG1537" s="6"/>
      <c r="AH1537" s="6"/>
    </row>
    <row r="1538" spans="1:34" x14ac:dyDescent="0.35">
      <c r="A1538" s="20"/>
      <c r="B1538" s="6"/>
      <c r="C1538" s="6"/>
      <c r="D1538" s="6"/>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21"/>
      <c r="AC1538" s="21"/>
      <c r="AD1538" s="21"/>
      <c r="AE1538" s="6"/>
      <c r="AF1538" s="6"/>
      <c r="AG1538" s="6"/>
      <c r="AH1538" s="6"/>
    </row>
    <row r="1539" spans="1:34" x14ac:dyDescent="0.35">
      <c r="A1539" s="20"/>
      <c r="B1539" s="6"/>
      <c r="C1539" s="6"/>
      <c r="D1539" s="6"/>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21"/>
      <c r="AC1539" s="21"/>
      <c r="AD1539" s="21"/>
      <c r="AE1539" s="6"/>
      <c r="AF1539" s="6"/>
      <c r="AG1539" s="6"/>
      <c r="AH1539" s="6"/>
    </row>
    <row r="1540" spans="1:34" x14ac:dyDescent="0.35">
      <c r="A1540" s="20"/>
      <c r="B1540" s="6"/>
      <c r="C1540" s="6"/>
      <c r="D1540" s="6"/>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21"/>
      <c r="AC1540" s="21"/>
      <c r="AD1540" s="21"/>
      <c r="AE1540" s="6"/>
      <c r="AF1540" s="6"/>
      <c r="AG1540" s="6"/>
      <c r="AH1540" s="6"/>
    </row>
    <row r="1541" spans="1:34" x14ac:dyDescent="0.35">
      <c r="A1541" s="20"/>
      <c r="B1541" s="6"/>
      <c r="C1541" s="6"/>
      <c r="D1541" s="6"/>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21"/>
      <c r="AC1541" s="21"/>
      <c r="AD1541" s="21"/>
      <c r="AE1541" s="6"/>
      <c r="AF1541" s="6"/>
      <c r="AG1541" s="6"/>
      <c r="AH1541" s="6"/>
    </row>
    <row r="1542" spans="1:34" x14ac:dyDescent="0.35">
      <c r="A1542" s="20"/>
      <c r="B1542" s="6"/>
      <c r="C1542" s="6"/>
      <c r="D1542" s="6"/>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21"/>
      <c r="AC1542" s="21"/>
      <c r="AD1542" s="21"/>
      <c r="AE1542" s="6"/>
      <c r="AF1542" s="6"/>
      <c r="AG1542" s="6"/>
      <c r="AH1542" s="6"/>
    </row>
    <row r="1543" spans="1:34" x14ac:dyDescent="0.35">
      <c r="A1543" s="20"/>
      <c r="B1543" s="6"/>
      <c r="C1543" s="6"/>
      <c r="D1543" s="6"/>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21"/>
      <c r="AC1543" s="21"/>
      <c r="AD1543" s="21"/>
      <c r="AE1543" s="6"/>
      <c r="AF1543" s="6"/>
      <c r="AG1543" s="6"/>
      <c r="AH1543" s="6"/>
    </row>
    <row r="1544" spans="1:34" x14ac:dyDescent="0.35">
      <c r="A1544" s="20"/>
      <c r="B1544" s="6"/>
      <c r="C1544" s="6"/>
      <c r="D1544" s="6"/>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21"/>
      <c r="AC1544" s="21"/>
      <c r="AD1544" s="21"/>
      <c r="AE1544" s="6"/>
      <c r="AF1544" s="6"/>
      <c r="AG1544" s="6"/>
      <c r="AH1544" s="6"/>
    </row>
    <row r="1545" spans="1:34" x14ac:dyDescent="0.35">
      <c r="A1545" s="20"/>
      <c r="B1545" s="6"/>
      <c r="C1545" s="6"/>
      <c r="D1545" s="6"/>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21"/>
      <c r="AC1545" s="21"/>
      <c r="AD1545" s="21"/>
      <c r="AE1545" s="6"/>
      <c r="AF1545" s="6"/>
      <c r="AG1545" s="6"/>
      <c r="AH1545" s="6"/>
    </row>
    <row r="1546" spans="1:34" x14ac:dyDescent="0.35">
      <c r="A1546" s="20"/>
      <c r="B1546" s="6"/>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21"/>
      <c r="AC1546" s="21"/>
      <c r="AD1546" s="21"/>
      <c r="AE1546" s="6"/>
      <c r="AF1546" s="6"/>
      <c r="AG1546" s="6"/>
      <c r="AH1546" s="6"/>
    </row>
    <row r="1547" spans="1:34" x14ac:dyDescent="0.35">
      <c r="A1547" s="20"/>
      <c r="B1547" s="6"/>
      <c r="C1547" s="6"/>
      <c r="D1547" s="6"/>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21"/>
      <c r="AC1547" s="21"/>
      <c r="AD1547" s="21"/>
      <c r="AE1547" s="6"/>
      <c r="AF1547" s="6"/>
      <c r="AG1547" s="6"/>
      <c r="AH1547" s="6"/>
    </row>
    <row r="1548" spans="1:34" x14ac:dyDescent="0.35">
      <c r="A1548" s="20"/>
      <c r="B1548" s="6"/>
      <c r="C1548" s="6"/>
      <c r="D1548" s="6"/>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21"/>
      <c r="AC1548" s="21"/>
      <c r="AD1548" s="21"/>
      <c r="AE1548" s="6"/>
      <c r="AF1548" s="6"/>
      <c r="AG1548" s="6"/>
      <c r="AH1548" s="6"/>
    </row>
    <row r="1549" spans="1:34" x14ac:dyDescent="0.35">
      <c r="A1549" s="20"/>
      <c r="B1549" s="6"/>
      <c r="C1549" s="6"/>
      <c r="D1549" s="6"/>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21"/>
      <c r="AC1549" s="21"/>
      <c r="AD1549" s="21"/>
      <c r="AE1549" s="6"/>
      <c r="AF1549" s="6"/>
      <c r="AG1549" s="6"/>
      <c r="AH1549" s="6"/>
    </row>
    <row r="1550" spans="1:34" x14ac:dyDescent="0.35">
      <c r="A1550" s="20"/>
      <c r="B1550" s="6"/>
      <c r="C1550" s="6"/>
      <c r="D1550" s="6"/>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21"/>
      <c r="AC1550" s="21"/>
      <c r="AD1550" s="21"/>
      <c r="AE1550" s="6"/>
      <c r="AF1550" s="6"/>
      <c r="AG1550" s="6"/>
      <c r="AH1550" s="6"/>
    </row>
    <row r="1551" spans="1:34" x14ac:dyDescent="0.35">
      <c r="A1551" s="20"/>
      <c r="B1551" s="6"/>
      <c r="C1551" s="6"/>
      <c r="D1551" s="6"/>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21"/>
      <c r="AC1551" s="21"/>
      <c r="AD1551" s="21"/>
      <c r="AE1551" s="6"/>
      <c r="AF1551" s="6"/>
      <c r="AG1551" s="6"/>
      <c r="AH1551" s="6"/>
    </row>
    <row r="1552" spans="1:34" x14ac:dyDescent="0.35">
      <c r="A1552" s="20"/>
      <c r="B1552" s="6"/>
      <c r="C1552" s="6"/>
      <c r="D1552" s="6"/>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21"/>
      <c r="AC1552" s="21"/>
      <c r="AD1552" s="21"/>
      <c r="AE1552" s="6"/>
      <c r="AF1552" s="6"/>
      <c r="AG1552" s="6"/>
      <c r="AH1552" s="6"/>
    </row>
    <row r="1553" spans="1:34" x14ac:dyDescent="0.35">
      <c r="A1553" s="20"/>
      <c r="B1553" s="6"/>
      <c r="C1553" s="6"/>
      <c r="D1553" s="6"/>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21"/>
      <c r="AC1553" s="21"/>
      <c r="AD1553" s="21"/>
      <c r="AE1553" s="6"/>
      <c r="AF1553" s="6"/>
      <c r="AG1553" s="6"/>
      <c r="AH1553" s="6"/>
    </row>
    <row r="1554" spans="1:34" x14ac:dyDescent="0.35">
      <c r="A1554" s="20"/>
      <c r="B1554" s="6"/>
      <c r="C1554" s="6"/>
      <c r="D1554" s="6"/>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21"/>
      <c r="AC1554" s="21"/>
      <c r="AD1554" s="21"/>
      <c r="AE1554" s="6"/>
      <c r="AF1554" s="6"/>
      <c r="AG1554" s="6"/>
      <c r="AH1554" s="6"/>
    </row>
    <row r="1555" spans="1:34" x14ac:dyDescent="0.35">
      <c r="A1555" s="20"/>
      <c r="B1555" s="6"/>
      <c r="C1555" s="6"/>
      <c r="D1555" s="6"/>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21"/>
      <c r="AC1555" s="21"/>
      <c r="AD1555" s="21"/>
      <c r="AE1555" s="6"/>
      <c r="AF1555" s="6"/>
      <c r="AG1555" s="6"/>
      <c r="AH1555" s="6"/>
    </row>
    <row r="1556" spans="1:34" x14ac:dyDescent="0.35">
      <c r="A1556" s="20"/>
      <c r="B1556" s="6"/>
      <c r="C1556" s="6"/>
      <c r="D1556" s="6"/>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21"/>
      <c r="AC1556" s="21"/>
      <c r="AD1556" s="21"/>
      <c r="AE1556" s="6"/>
      <c r="AF1556" s="6"/>
      <c r="AG1556" s="6"/>
      <c r="AH1556" s="6"/>
    </row>
    <row r="1557" spans="1:34" x14ac:dyDescent="0.35">
      <c r="A1557" s="20"/>
      <c r="B1557" s="6"/>
      <c r="C1557" s="6"/>
      <c r="D1557" s="6"/>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21"/>
      <c r="AC1557" s="21"/>
      <c r="AD1557" s="21"/>
      <c r="AE1557" s="6"/>
      <c r="AF1557" s="6"/>
      <c r="AG1557" s="6"/>
      <c r="AH1557" s="6"/>
    </row>
    <row r="1558" spans="1:34" x14ac:dyDescent="0.35">
      <c r="A1558" s="20"/>
      <c r="B1558" s="6"/>
      <c r="C1558" s="6"/>
      <c r="D1558" s="6"/>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21"/>
      <c r="AC1558" s="21"/>
      <c r="AD1558" s="21"/>
      <c r="AE1558" s="6"/>
      <c r="AF1558" s="6"/>
      <c r="AG1558" s="6"/>
      <c r="AH1558" s="6"/>
    </row>
    <row r="1559" spans="1:34" x14ac:dyDescent="0.35">
      <c r="A1559" s="20"/>
      <c r="B1559" s="6"/>
      <c r="C1559" s="6"/>
      <c r="D1559" s="6"/>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21"/>
      <c r="AC1559" s="21"/>
      <c r="AD1559" s="21"/>
      <c r="AE1559" s="6"/>
      <c r="AF1559" s="6"/>
      <c r="AG1559" s="6"/>
      <c r="AH1559" s="6"/>
    </row>
    <row r="1560" spans="1:34" x14ac:dyDescent="0.35">
      <c r="A1560" s="20"/>
      <c r="B1560" s="6"/>
      <c r="C1560" s="6"/>
      <c r="D1560" s="6"/>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21"/>
      <c r="AC1560" s="21"/>
      <c r="AD1560" s="21"/>
      <c r="AE1560" s="6"/>
      <c r="AF1560" s="6"/>
      <c r="AG1560" s="6"/>
      <c r="AH1560" s="6"/>
    </row>
    <row r="1561" spans="1:34" x14ac:dyDescent="0.35">
      <c r="A1561" s="20"/>
      <c r="B1561" s="6"/>
      <c r="C1561" s="6"/>
      <c r="D1561" s="6"/>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21"/>
      <c r="AC1561" s="21"/>
      <c r="AD1561" s="21"/>
      <c r="AE1561" s="6"/>
      <c r="AF1561" s="6"/>
      <c r="AG1561" s="6"/>
      <c r="AH1561" s="6"/>
    </row>
    <row r="1562" spans="1:34" x14ac:dyDescent="0.35">
      <c r="A1562" s="20"/>
      <c r="B1562" s="6"/>
      <c r="C1562" s="6"/>
      <c r="D1562" s="6"/>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21"/>
      <c r="AC1562" s="21"/>
      <c r="AD1562" s="21"/>
      <c r="AE1562" s="6"/>
      <c r="AF1562" s="6"/>
      <c r="AG1562" s="6"/>
      <c r="AH1562" s="6"/>
    </row>
    <row r="1563" spans="1:34" x14ac:dyDescent="0.35">
      <c r="A1563" s="20"/>
      <c r="B1563" s="6"/>
      <c r="C1563" s="6"/>
      <c r="D1563" s="6"/>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21"/>
      <c r="AC1563" s="21"/>
      <c r="AD1563" s="21"/>
      <c r="AE1563" s="6"/>
      <c r="AF1563" s="6"/>
      <c r="AG1563" s="6"/>
      <c r="AH1563" s="6"/>
    </row>
    <row r="1564" spans="1:34" x14ac:dyDescent="0.35">
      <c r="A1564" s="20"/>
      <c r="B1564" s="6"/>
      <c r="C1564" s="6"/>
      <c r="D1564" s="6"/>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21"/>
      <c r="AC1564" s="21"/>
      <c r="AD1564" s="21"/>
      <c r="AE1564" s="6"/>
      <c r="AF1564" s="6"/>
      <c r="AG1564" s="6"/>
      <c r="AH1564" s="6"/>
    </row>
    <row r="1565" spans="1:34" x14ac:dyDescent="0.35">
      <c r="A1565" s="20"/>
      <c r="B1565" s="6"/>
      <c r="C1565" s="6"/>
      <c r="D1565" s="6"/>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21"/>
      <c r="AC1565" s="21"/>
      <c r="AD1565" s="21"/>
      <c r="AE1565" s="6"/>
      <c r="AF1565" s="6"/>
      <c r="AG1565" s="6"/>
      <c r="AH1565" s="6"/>
    </row>
    <row r="1566" spans="1:34" x14ac:dyDescent="0.35">
      <c r="A1566" s="20"/>
      <c r="B1566" s="6"/>
      <c r="C1566" s="6"/>
      <c r="D1566" s="6"/>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21"/>
      <c r="AC1566" s="21"/>
      <c r="AD1566" s="21"/>
      <c r="AE1566" s="6"/>
      <c r="AF1566" s="6"/>
      <c r="AG1566" s="6"/>
      <c r="AH1566" s="6"/>
    </row>
    <row r="1567" spans="1:34" x14ac:dyDescent="0.35">
      <c r="A1567" s="20"/>
      <c r="B1567" s="6"/>
      <c r="C1567" s="6"/>
      <c r="D1567" s="6"/>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21"/>
      <c r="AC1567" s="21"/>
      <c r="AD1567" s="21"/>
      <c r="AE1567" s="6"/>
      <c r="AF1567" s="6"/>
      <c r="AG1567" s="6"/>
      <c r="AH1567" s="6"/>
    </row>
    <row r="1568" spans="1:34" x14ac:dyDescent="0.35">
      <c r="A1568" s="20"/>
      <c r="B1568" s="6"/>
      <c r="C1568" s="6"/>
      <c r="D1568" s="6"/>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21"/>
      <c r="AC1568" s="21"/>
      <c r="AD1568" s="21"/>
      <c r="AE1568" s="6"/>
      <c r="AF1568" s="6"/>
      <c r="AG1568" s="6"/>
      <c r="AH1568" s="6"/>
    </row>
    <row r="1569" spans="1:34" x14ac:dyDescent="0.35">
      <c r="A1569" s="20"/>
      <c r="B1569" s="6"/>
      <c r="C1569" s="6"/>
      <c r="D1569" s="6"/>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21"/>
      <c r="AC1569" s="21"/>
      <c r="AD1569" s="21"/>
      <c r="AE1569" s="6"/>
      <c r="AF1569" s="6"/>
      <c r="AG1569" s="6"/>
      <c r="AH1569" s="6"/>
    </row>
    <row r="1570" spans="1:34" x14ac:dyDescent="0.35">
      <c r="A1570" s="20"/>
      <c r="B1570" s="6"/>
      <c r="C1570" s="6"/>
      <c r="D1570" s="6"/>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21"/>
      <c r="AC1570" s="21"/>
      <c r="AD1570" s="21"/>
      <c r="AE1570" s="6"/>
      <c r="AF1570" s="6"/>
      <c r="AG1570" s="6"/>
      <c r="AH1570" s="6"/>
    </row>
    <row r="1571" spans="1:34" x14ac:dyDescent="0.35">
      <c r="A1571" s="20"/>
      <c r="B1571" s="6"/>
      <c r="C1571" s="6"/>
      <c r="D1571" s="6"/>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21"/>
      <c r="AC1571" s="21"/>
      <c r="AD1571" s="21"/>
      <c r="AE1571" s="6"/>
      <c r="AF1571" s="6"/>
      <c r="AG1571" s="6"/>
      <c r="AH1571" s="6"/>
    </row>
    <row r="1572" spans="1:34" x14ac:dyDescent="0.35">
      <c r="A1572" s="20"/>
      <c r="B1572" s="6"/>
      <c r="C1572" s="6"/>
      <c r="D1572" s="6"/>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21"/>
      <c r="AC1572" s="21"/>
      <c r="AD1572" s="21"/>
      <c r="AE1572" s="6"/>
      <c r="AF1572" s="6"/>
      <c r="AG1572" s="6"/>
      <c r="AH1572" s="6"/>
    </row>
    <row r="1573" spans="1:34" x14ac:dyDescent="0.35">
      <c r="A1573" s="20"/>
      <c r="B1573" s="6"/>
      <c r="C1573" s="6"/>
      <c r="D1573" s="6"/>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21"/>
      <c r="AC1573" s="21"/>
      <c r="AD1573" s="21"/>
      <c r="AE1573" s="6"/>
      <c r="AF1573" s="6"/>
      <c r="AG1573" s="6"/>
      <c r="AH1573" s="6"/>
    </row>
    <row r="1574" spans="1:34" x14ac:dyDescent="0.35">
      <c r="A1574" s="20"/>
      <c r="B1574" s="6"/>
      <c r="C1574" s="6"/>
      <c r="D1574" s="6"/>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21"/>
      <c r="AC1574" s="21"/>
      <c r="AD1574" s="21"/>
      <c r="AE1574" s="6"/>
      <c r="AF1574" s="6"/>
      <c r="AG1574" s="6"/>
      <c r="AH1574" s="6"/>
    </row>
    <row r="1575" spans="1:34" x14ac:dyDescent="0.35">
      <c r="A1575" s="20"/>
      <c r="B1575" s="6"/>
      <c r="C1575" s="6"/>
      <c r="D1575" s="6"/>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21"/>
      <c r="AC1575" s="21"/>
      <c r="AD1575" s="21"/>
      <c r="AE1575" s="6"/>
      <c r="AF1575" s="6"/>
      <c r="AG1575" s="6"/>
      <c r="AH1575" s="6"/>
    </row>
    <row r="1576" spans="1:34" x14ac:dyDescent="0.35">
      <c r="A1576" s="20"/>
      <c r="B1576" s="6"/>
      <c r="C1576" s="6"/>
      <c r="D1576" s="6"/>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21"/>
      <c r="AC1576" s="21"/>
      <c r="AD1576" s="21"/>
      <c r="AE1576" s="6"/>
      <c r="AF1576" s="6"/>
      <c r="AG1576" s="6"/>
      <c r="AH1576" s="6"/>
    </row>
    <row r="1577" spans="1:34" x14ac:dyDescent="0.35">
      <c r="A1577" s="20"/>
      <c r="B1577" s="6"/>
      <c r="C1577" s="6"/>
      <c r="D1577" s="6"/>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21"/>
      <c r="AC1577" s="21"/>
      <c r="AD1577" s="21"/>
      <c r="AE1577" s="6"/>
      <c r="AF1577" s="6"/>
      <c r="AG1577" s="6"/>
      <c r="AH1577" s="6"/>
    </row>
    <row r="1578" spans="1:34" x14ac:dyDescent="0.35">
      <c r="A1578" s="20"/>
      <c r="B1578" s="6"/>
      <c r="C1578" s="6"/>
      <c r="D1578" s="6"/>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21"/>
      <c r="AC1578" s="21"/>
      <c r="AD1578" s="21"/>
      <c r="AE1578" s="6"/>
      <c r="AF1578" s="6"/>
      <c r="AG1578" s="6"/>
      <c r="AH1578" s="6"/>
    </row>
    <row r="1579" spans="1:34" x14ac:dyDescent="0.35">
      <c r="A1579" s="20"/>
      <c r="B1579" s="6"/>
      <c r="C1579" s="6"/>
      <c r="D1579" s="6"/>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21"/>
      <c r="AC1579" s="21"/>
      <c r="AD1579" s="21"/>
      <c r="AE1579" s="6"/>
      <c r="AF1579" s="6"/>
      <c r="AG1579" s="6"/>
      <c r="AH1579" s="6"/>
    </row>
    <row r="1580" spans="1:34" x14ac:dyDescent="0.35">
      <c r="A1580" s="20"/>
      <c r="B1580" s="6"/>
      <c r="C1580" s="6"/>
      <c r="D1580" s="6"/>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21"/>
      <c r="AC1580" s="21"/>
      <c r="AD1580" s="21"/>
      <c r="AE1580" s="6"/>
      <c r="AF1580" s="6"/>
      <c r="AG1580" s="6"/>
      <c r="AH1580" s="6"/>
    </row>
    <row r="1581" spans="1:34" x14ac:dyDescent="0.35">
      <c r="A1581" s="20"/>
      <c r="B1581" s="6"/>
      <c r="C1581" s="6"/>
      <c r="D1581" s="6"/>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21"/>
      <c r="AC1581" s="21"/>
      <c r="AD1581" s="21"/>
      <c r="AE1581" s="6"/>
      <c r="AF1581" s="6"/>
      <c r="AG1581" s="6"/>
      <c r="AH1581" s="6"/>
    </row>
    <row r="1582" spans="1:34" x14ac:dyDescent="0.35">
      <c r="A1582" s="20"/>
      <c r="B1582" s="6"/>
      <c r="C1582" s="6"/>
      <c r="D1582" s="6"/>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21"/>
      <c r="AC1582" s="21"/>
      <c r="AD1582" s="21"/>
      <c r="AE1582" s="6"/>
      <c r="AF1582" s="6"/>
      <c r="AG1582" s="6"/>
      <c r="AH1582" s="6"/>
    </row>
    <row r="1583" spans="1:34" x14ac:dyDescent="0.35">
      <c r="A1583" s="20"/>
      <c r="B1583" s="6"/>
      <c r="C1583" s="6"/>
      <c r="D1583" s="6"/>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21"/>
      <c r="AC1583" s="21"/>
      <c r="AD1583" s="21"/>
      <c r="AE1583" s="6"/>
      <c r="AF1583" s="6"/>
      <c r="AG1583" s="6"/>
      <c r="AH1583" s="6"/>
    </row>
    <row r="1584" spans="1:34" x14ac:dyDescent="0.35">
      <c r="A1584" s="20"/>
      <c r="B1584" s="6"/>
      <c r="C1584" s="6"/>
      <c r="D1584" s="6"/>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21"/>
      <c r="AC1584" s="21"/>
      <c r="AD1584" s="21"/>
      <c r="AE1584" s="6"/>
      <c r="AF1584" s="6"/>
      <c r="AG1584" s="6"/>
      <c r="AH1584" s="6"/>
    </row>
    <row r="1585" spans="1:34" x14ac:dyDescent="0.35">
      <c r="A1585" s="20"/>
      <c r="B1585" s="6"/>
      <c r="C1585" s="6"/>
      <c r="D1585" s="6"/>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21"/>
      <c r="AC1585" s="21"/>
      <c r="AD1585" s="21"/>
      <c r="AE1585" s="6"/>
      <c r="AF1585" s="6"/>
      <c r="AG1585" s="6"/>
      <c r="AH1585" s="6"/>
    </row>
    <row r="1586" spans="1:34" x14ac:dyDescent="0.35">
      <c r="A1586" s="20"/>
      <c r="B1586" s="6"/>
      <c r="C1586" s="6"/>
      <c r="D1586" s="6"/>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21"/>
      <c r="AC1586" s="21"/>
      <c r="AD1586" s="21"/>
      <c r="AE1586" s="6"/>
      <c r="AF1586" s="6"/>
      <c r="AG1586" s="6"/>
      <c r="AH1586" s="6"/>
    </row>
    <row r="1587" spans="1:34" x14ac:dyDescent="0.35">
      <c r="A1587" s="20"/>
      <c r="B1587" s="6"/>
      <c r="C1587" s="6"/>
      <c r="D1587" s="6"/>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21"/>
      <c r="AC1587" s="21"/>
      <c r="AD1587" s="21"/>
      <c r="AE1587" s="6"/>
      <c r="AF1587" s="6"/>
      <c r="AG1587" s="6"/>
      <c r="AH1587" s="6"/>
    </row>
    <row r="1588" spans="1:34" x14ac:dyDescent="0.35">
      <c r="A1588" s="20"/>
      <c r="B1588" s="6"/>
      <c r="C1588" s="6"/>
      <c r="D1588" s="6"/>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21"/>
      <c r="AC1588" s="21"/>
      <c r="AD1588" s="21"/>
      <c r="AE1588" s="6"/>
      <c r="AF1588" s="6"/>
      <c r="AG1588" s="6"/>
      <c r="AH1588" s="6"/>
    </row>
    <row r="1589" spans="1:34" x14ac:dyDescent="0.35">
      <c r="A1589" s="20"/>
      <c r="B1589" s="6"/>
      <c r="C1589" s="6"/>
      <c r="D1589" s="6"/>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21"/>
      <c r="AC1589" s="21"/>
      <c r="AD1589" s="21"/>
      <c r="AE1589" s="6"/>
      <c r="AF1589" s="6"/>
      <c r="AG1589" s="6"/>
      <c r="AH1589" s="6"/>
    </row>
    <row r="1590" spans="1:34" x14ac:dyDescent="0.35">
      <c r="A1590" s="20"/>
      <c r="B1590" s="6"/>
      <c r="C1590" s="6"/>
      <c r="D1590" s="6"/>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21"/>
      <c r="AC1590" s="21"/>
      <c r="AD1590" s="21"/>
      <c r="AE1590" s="6"/>
      <c r="AF1590" s="6"/>
      <c r="AG1590" s="6"/>
      <c r="AH1590" s="6"/>
    </row>
    <row r="1591" spans="1:34" x14ac:dyDescent="0.35">
      <c r="A1591" s="20"/>
      <c r="B1591" s="6"/>
      <c r="C1591" s="6"/>
      <c r="D1591" s="6"/>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21"/>
      <c r="AC1591" s="21"/>
      <c r="AD1591" s="21"/>
      <c r="AE1591" s="6"/>
      <c r="AF1591" s="6"/>
      <c r="AG1591" s="6"/>
      <c r="AH1591" s="6"/>
    </row>
    <row r="1592" spans="1:34" x14ac:dyDescent="0.35">
      <c r="A1592" s="20"/>
      <c r="B1592" s="6"/>
      <c r="C1592" s="6"/>
      <c r="D1592" s="6"/>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21"/>
      <c r="AC1592" s="21"/>
      <c r="AD1592" s="21"/>
      <c r="AE1592" s="6"/>
      <c r="AF1592" s="6"/>
      <c r="AG1592" s="6"/>
      <c r="AH1592" s="6"/>
    </row>
    <row r="1593" spans="1:34" x14ac:dyDescent="0.35">
      <c r="A1593" s="20"/>
      <c r="B1593" s="6"/>
      <c r="C1593" s="6"/>
      <c r="D1593" s="6"/>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21"/>
      <c r="AC1593" s="21"/>
      <c r="AD1593" s="21"/>
      <c r="AE1593" s="6"/>
      <c r="AF1593" s="6"/>
      <c r="AG1593" s="6"/>
      <c r="AH1593" s="6"/>
    </row>
    <row r="1594" spans="1:34" x14ac:dyDescent="0.35">
      <c r="A1594" s="20"/>
      <c r="B1594" s="6"/>
      <c r="C1594" s="6"/>
      <c r="D1594" s="6"/>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21"/>
      <c r="AC1594" s="21"/>
      <c r="AD1594" s="21"/>
      <c r="AE1594" s="6"/>
      <c r="AF1594" s="6"/>
      <c r="AG1594" s="6"/>
      <c r="AH1594" s="6"/>
    </row>
    <row r="1595" spans="1:34" x14ac:dyDescent="0.35">
      <c r="A1595" s="20"/>
      <c r="B1595" s="6"/>
      <c r="C1595" s="6"/>
      <c r="D1595" s="6"/>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21"/>
      <c r="AC1595" s="21"/>
      <c r="AD1595" s="21"/>
      <c r="AE1595" s="6"/>
      <c r="AF1595" s="6"/>
      <c r="AG1595" s="6"/>
      <c r="AH1595" s="6"/>
    </row>
    <row r="1596" spans="1:34" x14ac:dyDescent="0.35">
      <c r="A1596" s="20"/>
      <c r="B1596" s="6"/>
      <c r="C1596" s="6"/>
      <c r="D1596" s="6"/>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21"/>
      <c r="AC1596" s="21"/>
      <c r="AD1596" s="21"/>
      <c r="AE1596" s="6"/>
      <c r="AF1596" s="6"/>
      <c r="AG1596" s="6"/>
      <c r="AH1596" s="6"/>
    </row>
    <row r="1597" spans="1:34" x14ac:dyDescent="0.35">
      <c r="A1597" s="20"/>
      <c r="B1597" s="6"/>
      <c r="C1597" s="6"/>
      <c r="D1597" s="6"/>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21"/>
      <c r="AC1597" s="21"/>
      <c r="AD1597" s="21"/>
      <c r="AE1597" s="6"/>
      <c r="AF1597" s="6"/>
      <c r="AG1597" s="6"/>
      <c r="AH1597" s="6"/>
    </row>
    <row r="1598" spans="1:34" x14ac:dyDescent="0.35">
      <c r="A1598" s="20"/>
      <c r="B1598" s="6"/>
      <c r="C1598" s="6"/>
      <c r="D1598" s="6"/>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21"/>
      <c r="AC1598" s="21"/>
      <c r="AD1598" s="21"/>
      <c r="AE1598" s="6"/>
      <c r="AF1598" s="6"/>
      <c r="AG1598" s="6"/>
      <c r="AH1598" s="6"/>
    </row>
    <row r="1599" spans="1:34" x14ac:dyDescent="0.35">
      <c r="A1599" s="20"/>
      <c r="B1599" s="6"/>
      <c r="C1599" s="6"/>
      <c r="D1599" s="6"/>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21"/>
      <c r="AC1599" s="21"/>
      <c r="AD1599" s="21"/>
      <c r="AE1599" s="6"/>
      <c r="AF1599" s="6"/>
      <c r="AG1599" s="6"/>
      <c r="AH1599" s="6"/>
    </row>
    <row r="1600" spans="1:34" x14ac:dyDescent="0.35">
      <c r="A1600" s="20"/>
      <c r="B1600" s="6"/>
      <c r="C1600" s="6"/>
      <c r="D1600" s="6"/>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21"/>
      <c r="AC1600" s="21"/>
      <c r="AD1600" s="21"/>
      <c r="AE1600" s="6"/>
      <c r="AF1600" s="6"/>
      <c r="AG1600" s="6"/>
      <c r="AH1600" s="6"/>
    </row>
    <row r="1601" spans="1:34" x14ac:dyDescent="0.35">
      <c r="A1601" s="20"/>
      <c r="B1601" s="6"/>
      <c r="C1601" s="6"/>
      <c r="D1601" s="6"/>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21"/>
      <c r="AC1601" s="21"/>
      <c r="AD1601" s="21"/>
      <c r="AE1601" s="6"/>
      <c r="AF1601" s="6"/>
      <c r="AG1601" s="6"/>
      <c r="AH1601" s="6"/>
    </row>
    <row r="1602" spans="1:34" x14ac:dyDescent="0.35">
      <c r="A1602" s="20"/>
      <c r="B1602" s="6"/>
      <c r="C1602" s="6"/>
      <c r="D1602" s="6"/>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21"/>
      <c r="AC1602" s="21"/>
      <c r="AD1602" s="21"/>
      <c r="AE1602" s="6"/>
      <c r="AF1602" s="6"/>
      <c r="AG1602" s="6"/>
      <c r="AH1602" s="6"/>
    </row>
    <row r="1603" spans="1:34" x14ac:dyDescent="0.35">
      <c r="A1603" s="20"/>
      <c r="B1603" s="6"/>
      <c r="C1603" s="6"/>
      <c r="D1603" s="6"/>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21"/>
      <c r="AC1603" s="21"/>
      <c r="AD1603" s="21"/>
      <c r="AE1603" s="6"/>
      <c r="AF1603" s="6"/>
      <c r="AG1603" s="6"/>
      <c r="AH1603" s="6"/>
    </row>
    <row r="1604" spans="1:34" x14ac:dyDescent="0.35">
      <c r="A1604" s="20"/>
      <c r="B1604" s="6"/>
      <c r="C1604" s="6"/>
      <c r="D1604" s="6"/>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21"/>
      <c r="AC1604" s="21"/>
      <c r="AD1604" s="21"/>
      <c r="AE1604" s="6"/>
      <c r="AF1604" s="6"/>
      <c r="AG1604" s="6"/>
      <c r="AH1604" s="6"/>
    </row>
    <row r="1605" spans="1:34" x14ac:dyDescent="0.35">
      <c r="A1605" s="20"/>
      <c r="B1605" s="6"/>
      <c r="C1605" s="6"/>
      <c r="D1605" s="6"/>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21"/>
      <c r="AC1605" s="21"/>
      <c r="AD1605" s="21"/>
      <c r="AE1605" s="6"/>
      <c r="AF1605" s="6"/>
      <c r="AG1605" s="6"/>
      <c r="AH1605" s="6"/>
    </row>
    <row r="1606" spans="1:34" x14ac:dyDescent="0.35">
      <c r="A1606" s="20"/>
      <c r="B1606" s="6"/>
      <c r="C1606" s="6"/>
      <c r="D1606" s="6"/>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21"/>
      <c r="AC1606" s="21"/>
      <c r="AD1606" s="21"/>
      <c r="AE1606" s="6"/>
      <c r="AF1606" s="6"/>
      <c r="AG1606" s="6"/>
      <c r="AH1606" s="6"/>
    </row>
    <row r="1607" spans="1:34" x14ac:dyDescent="0.35">
      <c r="A1607" s="20"/>
      <c r="B1607" s="6"/>
      <c r="C1607" s="6"/>
      <c r="D1607" s="6"/>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21"/>
      <c r="AC1607" s="21"/>
      <c r="AD1607" s="21"/>
      <c r="AE1607" s="6"/>
      <c r="AF1607" s="6"/>
      <c r="AG1607" s="6"/>
      <c r="AH1607" s="6"/>
    </row>
    <row r="1608" spans="1:34" x14ac:dyDescent="0.35">
      <c r="A1608" s="20"/>
      <c r="B1608" s="6"/>
      <c r="C1608" s="6"/>
      <c r="D1608" s="6"/>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21"/>
      <c r="AC1608" s="21"/>
      <c r="AD1608" s="21"/>
      <c r="AE1608" s="6"/>
      <c r="AF1608" s="6"/>
      <c r="AG1608" s="6"/>
      <c r="AH1608" s="6"/>
    </row>
    <row r="1609" spans="1:34" x14ac:dyDescent="0.35">
      <c r="A1609" s="20"/>
      <c r="B1609" s="6"/>
      <c r="C1609" s="6"/>
      <c r="D1609" s="6"/>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21"/>
      <c r="AC1609" s="21"/>
      <c r="AD1609" s="21"/>
      <c r="AE1609" s="6"/>
      <c r="AF1609" s="6"/>
      <c r="AG1609" s="6"/>
      <c r="AH1609" s="6"/>
    </row>
    <row r="1610" spans="1:34" x14ac:dyDescent="0.35">
      <c r="A1610" s="20"/>
      <c r="B1610" s="6"/>
      <c r="C1610" s="6"/>
      <c r="D1610" s="6"/>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21"/>
      <c r="AC1610" s="21"/>
      <c r="AD1610" s="21"/>
      <c r="AE1610" s="6"/>
      <c r="AF1610" s="6"/>
      <c r="AG1610" s="6"/>
      <c r="AH1610" s="6"/>
    </row>
    <row r="1611" spans="1:34" x14ac:dyDescent="0.35">
      <c r="A1611" s="20"/>
      <c r="B1611" s="6"/>
      <c r="C1611" s="6"/>
      <c r="D1611" s="6"/>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21"/>
      <c r="AC1611" s="21"/>
      <c r="AD1611" s="21"/>
      <c r="AE1611" s="6"/>
      <c r="AF1611" s="6"/>
      <c r="AG1611" s="6"/>
      <c r="AH1611" s="6"/>
    </row>
    <row r="1612" spans="1:34" x14ac:dyDescent="0.35">
      <c r="A1612" s="20"/>
      <c r="B1612" s="6"/>
      <c r="C1612" s="6"/>
      <c r="D1612" s="6"/>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21"/>
      <c r="AC1612" s="21"/>
      <c r="AD1612" s="21"/>
      <c r="AE1612" s="6"/>
      <c r="AF1612" s="6"/>
      <c r="AG1612" s="6"/>
      <c r="AH1612" s="6"/>
    </row>
    <row r="1613" spans="1:34" x14ac:dyDescent="0.35">
      <c r="A1613" s="20"/>
      <c r="B1613" s="6"/>
      <c r="C1613" s="6"/>
      <c r="D1613" s="6"/>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21"/>
      <c r="AC1613" s="21"/>
      <c r="AD1613" s="21"/>
      <c r="AE1613" s="6"/>
      <c r="AF1613" s="6"/>
      <c r="AG1613" s="6"/>
      <c r="AH1613" s="6"/>
    </row>
    <row r="1614" spans="1:34" x14ac:dyDescent="0.35">
      <c r="A1614" s="20"/>
      <c r="B1614" s="6"/>
      <c r="C1614" s="6"/>
      <c r="D1614" s="6"/>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21"/>
      <c r="AC1614" s="21"/>
      <c r="AD1614" s="21"/>
      <c r="AE1614" s="6"/>
      <c r="AF1614" s="6"/>
      <c r="AG1614" s="6"/>
      <c r="AH1614" s="6"/>
    </row>
    <row r="1615" spans="1:34" x14ac:dyDescent="0.35">
      <c r="A1615" s="20"/>
      <c r="B1615" s="6"/>
      <c r="C1615" s="6"/>
      <c r="D1615" s="6"/>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21"/>
      <c r="AC1615" s="21"/>
      <c r="AD1615" s="21"/>
      <c r="AE1615" s="6"/>
      <c r="AF1615" s="6"/>
      <c r="AG1615" s="6"/>
      <c r="AH1615" s="6"/>
    </row>
    <row r="1616" spans="1:34" x14ac:dyDescent="0.35">
      <c r="A1616" s="20"/>
      <c r="B1616" s="6"/>
      <c r="C1616" s="6"/>
      <c r="D1616" s="6"/>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21"/>
      <c r="AC1616" s="21"/>
      <c r="AD1616" s="21"/>
      <c r="AE1616" s="6"/>
      <c r="AF1616" s="6"/>
      <c r="AG1616" s="6"/>
      <c r="AH1616" s="6"/>
    </row>
    <row r="1617" spans="1:34" x14ac:dyDescent="0.35">
      <c r="A1617" s="20"/>
      <c r="B1617" s="6"/>
      <c r="C1617" s="6"/>
      <c r="D1617" s="6"/>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21"/>
      <c r="AC1617" s="21"/>
      <c r="AD1617" s="21"/>
      <c r="AE1617" s="6"/>
      <c r="AF1617" s="6"/>
      <c r="AG1617" s="6"/>
      <c r="AH1617" s="6"/>
    </row>
    <row r="1618" spans="1:34" x14ac:dyDescent="0.35">
      <c r="A1618" s="20"/>
      <c r="B1618" s="6"/>
      <c r="C1618" s="6"/>
      <c r="D1618" s="6"/>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21"/>
      <c r="AC1618" s="21"/>
      <c r="AD1618" s="21"/>
      <c r="AE1618" s="6"/>
      <c r="AF1618" s="6"/>
      <c r="AG1618" s="6"/>
      <c r="AH1618" s="6"/>
    </row>
    <row r="1619" spans="1:34" x14ac:dyDescent="0.35">
      <c r="A1619" s="20"/>
      <c r="B1619" s="6"/>
      <c r="C1619" s="6"/>
      <c r="D1619" s="6"/>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21"/>
      <c r="AC1619" s="21"/>
      <c r="AD1619" s="21"/>
      <c r="AE1619" s="6"/>
      <c r="AF1619" s="6"/>
      <c r="AG1619" s="6"/>
      <c r="AH1619" s="6"/>
    </row>
    <row r="1620" spans="1:34" x14ac:dyDescent="0.35">
      <c r="A1620" s="20"/>
      <c r="B1620" s="6"/>
      <c r="C1620" s="6"/>
      <c r="D1620" s="6"/>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21"/>
      <c r="AC1620" s="21"/>
      <c r="AD1620" s="21"/>
      <c r="AE1620" s="6"/>
      <c r="AF1620" s="6"/>
      <c r="AG1620" s="6"/>
      <c r="AH1620" s="6"/>
    </row>
    <row r="1621" spans="1:34" x14ac:dyDescent="0.35">
      <c r="A1621" s="20"/>
      <c r="B1621" s="6"/>
      <c r="C1621" s="6"/>
      <c r="D1621" s="6"/>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21"/>
      <c r="AC1621" s="21"/>
      <c r="AD1621" s="21"/>
      <c r="AE1621" s="6"/>
      <c r="AF1621" s="6"/>
      <c r="AG1621" s="6"/>
      <c r="AH1621" s="6"/>
    </row>
    <row r="1622" spans="1:34" x14ac:dyDescent="0.35">
      <c r="A1622" s="20"/>
      <c r="B1622" s="6"/>
      <c r="C1622" s="6"/>
      <c r="D1622" s="6"/>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21"/>
      <c r="AC1622" s="21"/>
      <c r="AD1622" s="21"/>
      <c r="AE1622" s="6"/>
      <c r="AF1622" s="6"/>
      <c r="AG1622" s="6"/>
      <c r="AH1622" s="6"/>
    </row>
    <row r="1623" spans="1:34" x14ac:dyDescent="0.35">
      <c r="A1623" s="20"/>
      <c r="B1623" s="6"/>
      <c r="C1623" s="6"/>
      <c r="D1623" s="6"/>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21"/>
      <c r="AC1623" s="21"/>
      <c r="AD1623" s="21"/>
      <c r="AE1623" s="6"/>
      <c r="AF1623" s="6"/>
      <c r="AG1623" s="6"/>
      <c r="AH1623" s="6"/>
    </row>
    <row r="1624" spans="1:34" x14ac:dyDescent="0.35">
      <c r="A1624" s="20"/>
      <c r="B1624" s="6"/>
      <c r="C1624" s="6"/>
      <c r="D1624" s="6"/>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21"/>
      <c r="AC1624" s="21"/>
      <c r="AD1624" s="21"/>
      <c r="AE1624" s="6"/>
      <c r="AF1624" s="6"/>
      <c r="AG1624" s="6"/>
      <c r="AH1624" s="6"/>
    </row>
    <row r="1625" spans="1:34" x14ac:dyDescent="0.35">
      <c r="A1625" s="20"/>
      <c r="B1625" s="6"/>
      <c r="C1625" s="6"/>
      <c r="D1625" s="6"/>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21"/>
      <c r="AC1625" s="21"/>
      <c r="AD1625" s="21"/>
      <c r="AE1625" s="6"/>
      <c r="AF1625" s="6"/>
      <c r="AG1625" s="6"/>
      <c r="AH1625" s="6"/>
    </row>
    <row r="1626" spans="1:34" x14ac:dyDescent="0.35">
      <c r="A1626" s="20"/>
      <c r="B1626" s="6"/>
      <c r="C1626" s="6"/>
      <c r="D1626" s="6"/>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21"/>
      <c r="AC1626" s="21"/>
      <c r="AD1626" s="21"/>
      <c r="AE1626" s="6"/>
      <c r="AF1626" s="6"/>
      <c r="AG1626" s="6"/>
      <c r="AH1626" s="6"/>
    </row>
    <row r="1627" spans="1:34" x14ac:dyDescent="0.35">
      <c r="A1627" s="20"/>
      <c r="B1627" s="6"/>
      <c r="C1627" s="6"/>
      <c r="D1627" s="6"/>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21"/>
      <c r="AC1627" s="21"/>
      <c r="AD1627" s="21"/>
      <c r="AE1627" s="6"/>
      <c r="AF1627" s="6"/>
      <c r="AG1627" s="6"/>
      <c r="AH1627" s="6"/>
    </row>
    <row r="1628" spans="1:34" x14ac:dyDescent="0.35">
      <c r="A1628" s="20"/>
      <c r="B1628" s="6"/>
      <c r="C1628" s="6"/>
      <c r="D1628" s="6"/>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21"/>
      <c r="AC1628" s="21"/>
      <c r="AD1628" s="21"/>
      <c r="AE1628" s="6"/>
      <c r="AF1628" s="6"/>
      <c r="AG1628" s="6"/>
      <c r="AH1628" s="6"/>
    </row>
    <row r="1629" spans="1:34" x14ac:dyDescent="0.35">
      <c r="A1629" s="20"/>
      <c r="B1629" s="6"/>
      <c r="C1629" s="6"/>
      <c r="D1629" s="6"/>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21"/>
      <c r="AC1629" s="21"/>
      <c r="AD1629" s="21"/>
      <c r="AE1629" s="6"/>
      <c r="AF1629" s="6"/>
      <c r="AG1629" s="6"/>
      <c r="AH1629" s="6"/>
    </row>
    <row r="1630" spans="1:34" x14ac:dyDescent="0.35">
      <c r="A1630" s="20"/>
      <c r="B1630" s="6"/>
      <c r="C1630" s="6"/>
      <c r="D1630" s="6"/>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21"/>
      <c r="AC1630" s="21"/>
      <c r="AD1630" s="21"/>
      <c r="AE1630" s="6"/>
      <c r="AF1630" s="6"/>
      <c r="AG1630" s="6"/>
      <c r="AH1630" s="6"/>
    </row>
    <row r="1631" spans="1:34" x14ac:dyDescent="0.35">
      <c r="A1631" s="20"/>
      <c r="B1631" s="6"/>
      <c r="C1631" s="6"/>
      <c r="D1631" s="6"/>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21"/>
      <c r="AC1631" s="21"/>
      <c r="AD1631" s="21"/>
      <c r="AE1631" s="6"/>
      <c r="AF1631" s="6"/>
      <c r="AG1631" s="6"/>
      <c r="AH1631" s="6"/>
    </row>
    <row r="1632" spans="1:34" x14ac:dyDescent="0.35">
      <c r="A1632" s="20"/>
      <c r="B1632" s="6"/>
      <c r="C1632" s="6"/>
      <c r="D1632" s="6"/>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21"/>
      <c r="AC1632" s="21"/>
      <c r="AD1632" s="21"/>
      <c r="AE1632" s="6"/>
      <c r="AF1632" s="6"/>
      <c r="AG1632" s="6"/>
      <c r="AH1632" s="6"/>
    </row>
    <row r="1633" spans="1:34" x14ac:dyDescent="0.35">
      <c r="A1633" s="20"/>
      <c r="B1633" s="6"/>
      <c r="C1633" s="6"/>
      <c r="D1633" s="6"/>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21"/>
      <c r="AC1633" s="21"/>
      <c r="AD1633" s="21"/>
      <c r="AE1633" s="6"/>
      <c r="AF1633" s="6"/>
      <c r="AG1633" s="6"/>
      <c r="AH1633" s="6"/>
    </row>
    <row r="1634" spans="1:34" x14ac:dyDescent="0.35">
      <c r="A1634" s="20"/>
      <c r="B1634" s="6"/>
      <c r="C1634" s="6"/>
      <c r="D1634" s="6"/>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21"/>
      <c r="AC1634" s="21"/>
      <c r="AD1634" s="21"/>
      <c r="AE1634" s="6"/>
      <c r="AF1634" s="6"/>
      <c r="AG1634" s="6"/>
      <c r="AH1634" s="6"/>
    </row>
    <row r="1635" spans="1:34" x14ac:dyDescent="0.35">
      <c r="A1635" s="20"/>
      <c r="B1635" s="6"/>
      <c r="C1635" s="6"/>
      <c r="D1635" s="6"/>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21"/>
      <c r="AC1635" s="21"/>
      <c r="AD1635" s="21"/>
      <c r="AE1635" s="6"/>
      <c r="AF1635" s="6"/>
      <c r="AG1635" s="6"/>
      <c r="AH1635" s="6"/>
    </row>
    <row r="1636" spans="1:34" x14ac:dyDescent="0.35">
      <c r="A1636" s="20"/>
      <c r="B1636" s="6"/>
      <c r="C1636" s="6"/>
      <c r="D1636" s="6"/>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21"/>
      <c r="AC1636" s="21"/>
      <c r="AD1636" s="21"/>
      <c r="AE1636" s="6"/>
      <c r="AF1636" s="6"/>
      <c r="AG1636" s="6"/>
      <c r="AH1636" s="6"/>
    </row>
    <row r="1637" spans="1:34" x14ac:dyDescent="0.35">
      <c r="A1637" s="20"/>
      <c r="B1637" s="6"/>
      <c r="C1637" s="6"/>
      <c r="D1637" s="6"/>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21"/>
      <c r="AC1637" s="21"/>
      <c r="AD1637" s="21"/>
      <c r="AE1637" s="6"/>
      <c r="AF1637" s="6"/>
      <c r="AG1637" s="6"/>
      <c r="AH1637" s="6"/>
    </row>
    <row r="1638" spans="1:34" x14ac:dyDescent="0.35">
      <c r="A1638" s="20"/>
      <c r="B1638" s="6"/>
      <c r="C1638" s="6"/>
      <c r="D1638" s="6"/>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21"/>
      <c r="AC1638" s="21"/>
      <c r="AD1638" s="21"/>
      <c r="AE1638" s="6"/>
      <c r="AF1638" s="6"/>
      <c r="AG1638" s="6"/>
      <c r="AH1638" s="6"/>
    </row>
    <row r="1639" spans="1:34" x14ac:dyDescent="0.35">
      <c r="A1639" s="20"/>
      <c r="B1639" s="6"/>
      <c r="C1639" s="6"/>
      <c r="D1639" s="6"/>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21"/>
      <c r="AC1639" s="21"/>
      <c r="AD1639" s="21"/>
      <c r="AE1639" s="6"/>
      <c r="AF1639" s="6"/>
      <c r="AG1639" s="6"/>
      <c r="AH1639" s="6"/>
    </row>
    <row r="1640" spans="1:34" x14ac:dyDescent="0.35">
      <c r="A1640" s="20"/>
      <c r="B1640" s="6"/>
      <c r="C1640" s="6"/>
      <c r="D1640" s="6"/>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21"/>
      <c r="AC1640" s="21"/>
      <c r="AD1640" s="21"/>
      <c r="AE1640" s="6"/>
      <c r="AF1640" s="6"/>
      <c r="AG1640" s="6"/>
      <c r="AH1640" s="6"/>
    </row>
    <row r="1641" spans="1:34" x14ac:dyDescent="0.35">
      <c r="A1641" s="20"/>
      <c r="B1641" s="6"/>
      <c r="C1641" s="6"/>
      <c r="D1641" s="6"/>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21"/>
      <c r="AC1641" s="21"/>
      <c r="AD1641" s="21"/>
      <c r="AE1641" s="6"/>
      <c r="AF1641" s="6"/>
      <c r="AG1641" s="6"/>
      <c r="AH1641" s="6"/>
    </row>
    <row r="1642" spans="1:34" x14ac:dyDescent="0.35">
      <c r="A1642" s="20"/>
      <c r="B1642" s="6"/>
      <c r="C1642" s="6"/>
      <c r="D1642" s="6"/>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21"/>
      <c r="AC1642" s="21"/>
      <c r="AD1642" s="21"/>
      <c r="AE1642" s="6"/>
      <c r="AF1642" s="6"/>
      <c r="AG1642" s="6"/>
      <c r="AH1642" s="6"/>
    </row>
    <row r="1643" spans="1:34" x14ac:dyDescent="0.35">
      <c r="A1643" s="20"/>
      <c r="B1643" s="6"/>
      <c r="C1643" s="6"/>
      <c r="D1643" s="6"/>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21"/>
      <c r="AC1643" s="21"/>
      <c r="AD1643" s="21"/>
      <c r="AE1643" s="6"/>
      <c r="AF1643" s="6"/>
      <c r="AG1643" s="6"/>
      <c r="AH1643" s="6"/>
    </row>
    <row r="1644" spans="1:34" x14ac:dyDescent="0.35">
      <c r="A1644" s="20"/>
      <c r="B1644" s="6"/>
      <c r="C1644" s="6"/>
      <c r="D1644" s="6"/>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21"/>
      <c r="AC1644" s="21"/>
      <c r="AD1644" s="21"/>
      <c r="AE1644" s="6"/>
      <c r="AF1644" s="6"/>
      <c r="AG1644" s="6"/>
      <c r="AH1644" s="6"/>
    </row>
    <row r="1645" spans="1:34" x14ac:dyDescent="0.35">
      <c r="A1645" s="20"/>
      <c r="B1645" s="6"/>
      <c r="C1645" s="6"/>
      <c r="D1645" s="6"/>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21"/>
      <c r="AC1645" s="21"/>
      <c r="AD1645" s="21"/>
      <c r="AE1645" s="6"/>
      <c r="AF1645" s="6"/>
      <c r="AG1645" s="6"/>
      <c r="AH1645" s="6"/>
    </row>
    <row r="1646" spans="1:34" x14ac:dyDescent="0.35">
      <c r="A1646" s="20"/>
      <c r="B1646" s="6"/>
      <c r="C1646" s="6"/>
      <c r="D1646" s="6"/>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21"/>
      <c r="AC1646" s="21"/>
      <c r="AD1646" s="21"/>
      <c r="AE1646" s="6"/>
      <c r="AF1646" s="6"/>
      <c r="AG1646" s="6"/>
      <c r="AH1646" s="6"/>
    </row>
    <row r="1647" spans="1:34" x14ac:dyDescent="0.35">
      <c r="A1647" s="20"/>
      <c r="B1647" s="6"/>
      <c r="C1647" s="6"/>
      <c r="D1647" s="6"/>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21"/>
      <c r="AC1647" s="21"/>
      <c r="AD1647" s="21"/>
      <c r="AE1647" s="6"/>
      <c r="AF1647" s="6"/>
      <c r="AG1647" s="6"/>
      <c r="AH1647" s="6"/>
    </row>
    <row r="1648" spans="1:34" x14ac:dyDescent="0.35">
      <c r="A1648" s="20"/>
      <c r="B1648" s="6"/>
      <c r="C1648" s="6"/>
      <c r="D1648" s="6"/>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21"/>
      <c r="AC1648" s="21"/>
      <c r="AD1648" s="21"/>
      <c r="AE1648" s="6"/>
      <c r="AF1648" s="6"/>
      <c r="AG1648" s="6"/>
      <c r="AH1648" s="6"/>
    </row>
    <row r="1649" spans="1:34" x14ac:dyDescent="0.35">
      <c r="A1649" s="20"/>
      <c r="B1649" s="6"/>
      <c r="C1649" s="6"/>
      <c r="D1649" s="6"/>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21"/>
      <c r="AC1649" s="21"/>
      <c r="AD1649" s="21"/>
      <c r="AE1649" s="6"/>
      <c r="AF1649" s="6"/>
      <c r="AG1649" s="6"/>
      <c r="AH1649" s="6"/>
    </row>
    <row r="1650" spans="1:34" x14ac:dyDescent="0.35">
      <c r="A1650" s="20"/>
      <c r="B1650" s="6"/>
      <c r="C1650" s="6"/>
      <c r="D1650" s="6"/>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21"/>
      <c r="AC1650" s="21"/>
      <c r="AD1650" s="21"/>
      <c r="AE1650" s="6"/>
      <c r="AF1650" s="6"/>
      <c r="AG1650" s="6"/>
      <c r="AH1650" s="6"/>
    </row>
    <row r="1651" spans="1:34" x14ac:dyDescent="0.35">
      <c r="A1651" s="20"/>
      <c r="B1651" s="6"/>
      <c r="C1651" s="6"/>
      <c r="D1651" s="6"/>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21"/>
      <c r="AC1651" s="21"/>
      <c r="AD1651" s="21"/>
      <c r="AE1651" s="6"/>
      <c r="AF1651" s="6"/>
      <c r="AG1651" s="6"/>
      <c r="AH1651" s="6"/>
    </row>
    <row r="1652" spans="1:34" x14ac:dyDescent="0.35">
      <c r="A1652" s="20"/>
      <c r="B1652" s="6"/>
      <c r="C1652" s="6"/>
      <c r="D1652" s="6"/>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21"/>
      <c r="AC1652" s="21"/>
      <c r="AD1652" s="21"/>
      <c r="AE1652" s="6"/>
      <c r="AF1652" s="6"/>
      <c r="AG1652" s="6"/>
      <c r="AH1652" s="6"/>
    </row>
    <row r="1653" spans="1:34" x14ac:dyDescent="0.35">
      <c r="A1653" s="20"/>
      <c r="B1653" s="6"/>
      <c r="C1653" s="6"/>
      <c r="D1653" s="6"/>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21"/>
      <c r="AC1653" s="21"/>
      <c r="AD1653" s="21"/>
      <c r="AE1653" s="6"/>
      <c r="AF1653" s="6"/>
      <c r="AG1653" s="6"/>
      <c r="AH1653" s="6"/>
    </row>
    <row r="1654" spans="1:34" x14ac:dyDescent="0.35">
      <c r="A1654" s="20"/>
      <c r="B1654" s="6"/>
      <c r="C1654" s="6"/>
      <c r="D1654" s="6"/>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21"/>
      <c r="AC1654" s="21"/>
      <c r="AD1654" s="21"/>
      <c r="AE1654" s="6"/>
      <c r="AF1654" s="6"/>
      <c r="AG1654" s="6"/>
      <c r="AH1654" s="6"/>
    </row>
    <row r="1655" spans="1:34" x14ac:dyDescent="0.35">
      <c r="A1655" s="20"/>
      <c r="B1655" s="6"/>
      <c r="C1655" s="6"/>
      <c r="D1655" s="6"/>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21"/>
      <c r="AC1655" s="21"/>
      <c r="AD1655" s="21"/>
      <c r="AE1655" s="6"/>
      <c r="AF1655" s="6"/>
      <c r="AG1655" s="6"/>
      <c r="AH1655" s="6"/>
    </row>
    <row r="1656" spans="1:34" x14ac:dyDescent="0.35">
      <c r="A1656" s="20"/>
      <c r="B1656" s="6"/>
      <c r="C1656" s="6"/>
      <c r="D1656" s="6"/>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21"/>
      <c r="AC1656" s="21"/>
      <c r="AD1656" s="21"/>
      <c r="AE1656" s="6"/>
      <c r="AF1656" s="6"/>
      <c r="AG1656" s="6"/>
      <c r="AH1656" s="6"/>
    </row>
    <row r="1657" spans="1:34" x14ac:dyDescent="0.35">
      <c r="A1657" s="20"/>
      <c r="B1657" s="6"/>
      <c r="C1657" s="6"/>
      <c r="D1657" s="6"/>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21"/>
      <c r="AC1657" s="21"/>
      <c r="AD1657" s="21"/>
      <c r="AE1657" s="6"/>
      <c r="AF1657" s="6"/>
      <c r="AG1657" s="6"/>
      <c r="AH1657" s="6"/>
    </row>
    <row r="1658" spans="1:34" x14ac:dyDescent="0.35">
      <c r="A1658" s="20"/>
      <c r="B1658" s="6"/>
      <c r="C1658" s="6"/>
      <c r="D1658" s="6"/>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21"/>
      <c r="AC1658" s="21"/>
      <c r="AD1658" s="21"/>
      <c r="AE1658" s="6"/>
      <c r="AF1658" s="6"/>
      <c r="AG1658" s="6"/>
      <c r="AH1658" s="6"/>
    </row>
    <row r="1659" spans="1:34" x14ac:dyDescent="0.35">
      <c r="A1659" s="20"/>
      <c r="B1659" s="6"/>
      <c r="C1659" s="6"/>
      <c r="D1659" s="6"/>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21"/>
      <c r="AC1659" s="21"/>
      <c r="AD1659" s="21"/>
      <c r="AE1659" s="6"/>
      <c r="AF1659" s="6"/>
      <c r="AG1659" s="6"/>
      <c r="AH1659" s="6"/>
    </row>
    <row r="1660" spans="1:34" x14ac:dyDescent="0.35">
      <c r="A1660" s="20"/>
      <c r="B1660" s="6"/>
      <c r="C1660" s="6"/>
      <c r="D1660" s="6"/>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21"/>
      <c r="AC1660" s="21"/>
      <c r="AD1660" s="21"/>
      <c r="AE1660" s="6"/>
      <c r="AF1660" s="6"/>
      <c r="AG1660" s="6"/>
      <c r="AH1660" s="6"/>
    </row>
    <row r="1661" spans="1:34" x14ac:dyDescent="0.35">
      <c r="A1661" s="20"/>
      <c r="B1661" s="6"/>
      <c r="C1661" s="6"/>
      <c r="D1661" s="6"/>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21"/>
      <c r="AC1661" s="21"/>
      <c r="AD1661" s="21"/>
      <c r="AE1661" s="6"/>
      <c r="AF1661" s="6"/>
      <c r="AG1661" s="6"/>
      <c r="AH1661" s="6"/>
    </row>
    <row r="1662" spans="1:34" x14ac:dyDescent="0.35">
      <c r="A1662" s="20"/>
      <c r="B1662" s="6"/>
      <c r="C1662" s="6"/>
      <c r="D1662" s="6"/>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21"/>
      <c r="AC1662" s="21"/>
      <c r="AD1662" s="21"/>
      <c r="AE1662" s="6"/>
      <c r="AF1662" s="6"/>
      <c r="AG1662" s="6"/>
      <c r="AH1662" s="6"/>
    </row>
    <row r="1663" spans="1:34" x14ac:dyDescent="0.35">
      <c r="A1663" s="20"/>
      <c r="B1663" s="6"/>
      <c r="C1663" s="6"/>
      <c r="D1663" s="6"/>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21"/>
      <c r="AC1663" s="21"/>
      <c r="AD1663" s="21"/>
      <c r="AE1663" s="6"/>
      <c r="AF1663" s="6"/>
      <c r="AG1663" s="6"/>
      <c r="AH1663" s="6"/>
    </row>
    <row r="1664" spans="1:34" x14ac:dyDescent="0.35">
      <c r="A1664" s="20"/>
      <c r="B1664" s="6"/>
      <c r="C1664" s="6"/>
      <c r="D1664" s="6"/>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21"/>
      <c r="AC1664" s="21"/>
      <c r="AD1664" s="21"/>
      <c r="AE1664" s="6"/>
      <c r="AF1664" s="6"/>
      <c r="AG1664" s="6"/>
      <c r="AH1664" s="6"/>
    </row>
    <row r="1665" spans="1:34" x14ac:dyDescent="0.35">
      <c r="A1665" s="20"/>
      <c r="B1665" s="6"/>
      <c r="C1665" s="6"/>
      <c r="D1665" s="6"/>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21"/>
      <c r="AC1665" s="21"/>
      <c r="AD1665" s="21"/>
      <c r="AE1665" s="6"/>
      <c r="AF1665" s="6"/>
      <c r="AG1665" s="6"/>
      <c r="AH1665" s="6"/>
    </row>
    <row r="1666" spans="1:34" x14ac:dyDescent="0.35">
      <c r="A1666" s="20"/>
      <c r="B1666" s="6"/>
      <c r="C1666" s="6"/>
      <c r="D1666" s="6"/>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21"/>
      <c r="AC1666" s="21"/>
      <c r="AD1666" s="21"/>
      <c r="AE1666" s="6"/>
      <c r="AF1666" s="6"/>
      <c r="AG1666" s="6"/>
      <c r="AH1666" s="6"/>
    </row>
    <row r="1667" spans="1:34" x14ac:dyDescent="0.35">
      <c r="A1667" s="20"/>
      <c r="B1667" s="6"/>
      <c r="C1667" s="6"/>
      <c r="D1667" s="6"/>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21"/>
      <c r="AC1667" s="21"/>
      <c r="AD1667" s="21"/>
      <c r="AE1667" s="6"/>
      <c r="AF1667" s="6"/>
      <c r="AG1667" s="6"/>
      <c r="AH1667" s="6"/>
    </row>
    <row r="1668" spans="1:34" x14ac:dyDescent="0.35">
      <c r="A1668" s="20"/>
      <c r="B1668" s="6"/>
      <c r="C1668" s="6"/>
      <c r="D1668" s="6"/>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21"/>
      <c r="AC1668" s="21"/>
      <c r="AD1668" s="21"/>
      <c r="AE1668" s="6"/>
      <c r="AF1668" s="6"/>
      <c r="AG1668" s="6"/>
      <c r="AH1668" s="6"/>
    </row>
    <row r="1669" spans="1:34" x14ac:dyDescent="0.35">
      <c r="A1669" s="20"/>
      <c r="B1669" s="6"/>
      <c r="C1669" s="6"/>
      <c r="D1669" s="6"/>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21"/>
      <c r="AC1669" s="21"/>
      <c r="AD1669" s="21"/>
      <c r="AE1669" s="6"/>
      <c r="AF1669" s="6"/>
      <c r="AG1669" s="6"/>
      <c r="AH1669" s="6"/>
    </row>
    <row r="1670" spans="1:34" x14ac:dyDescent="0.35">
      <c r="A1670" s="20"/>
      <c r="B1670" s="6"/>
      <c r="C1670" s="6"/>
      <c r="D1670" s="6"/>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21"/>
      <c r="AC1670" s="21"/>
      <c r="AD1670" s="21"/>
      <c r="AE1670" s="6"/>
      <c r="AF1670" s="6"/>
      <c r="AG1670" s="6"/>
      <c r="AH1670" s="6"/>
    </row>
    <row r="1671" spans="1:34" x14ac:dyDescent="0.35">
      <c r="A1671" s="20"/>
      <c r="B1671" s="6"/>
      <c r="C1671" s="6"/>
      <c r="D1671" s="6"/>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21"/>
      <c r="AC1671" s="21"/>
      <c r="AD1671" s="21"/>
      <c r="AE1671" s="6"/>
      <c r="AF1671" s="6"/>
      <c r="AG1671" s="6"/>
      <c r="AH1671" s="6"/>
    </row>
    <row r="1672" spans="1:34" x14ac:dyDescent="0.35">
      <c r="A1672" s="20"/>
      <c r="B1672" s="6"/>
      <c r="C1672" s="6"/>
      <c r="D1672" s="6"/>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21"/>
      <c r="AC1672" s="21"/>
      <c r="AD1672" s="21"/>
      <c r="AE1672" s="6"/>
      <c r="AF1672" s="6"/>
      <c r="AG1672" s="6"/>
      <c r="AH1672" s="6"/>
    </row>
    <row r="1673" spans="1:34" x14ac:dyDescent="0.35">
      <c r="A1673" s="20"/>
      <c r="B1673" s="6"/>
      <c r="C1673" s="6"/>
      <c r="D1673" s="6"/>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21"/>
      <c r="AC1673" s="21"/>
      <c r="AD1673" s="21"/>
      <c r="AE1673" s="6"/>
      <c r="AF1673" s="6"/>
      <c r="AG1673" s="6"/>
      <c r="AH1673" s="6"/>
    </row>
    <row r="1674" spans="1:34" x14ac:dyDescent="0.35">
      <c r="A1674" s="20"/>
      <c r="B1674" s="6"/>
      <c r="C1674" s="6"/>
      <c r="D1674" s="6"/>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21"/>
      <c r="AC1674" s="21"/>
      <c r="AD1674" s="21"/>
      <c r="AE1674" s="6"/>
      <c r="AF1674" s="6"/>
      <c r="AG1674" s="6"/>
      <c r="AH1674" s="6"/>
    </row>
    <row r="1675" spans="1:34" x14ac:dyDescent="0.35">
      <c r="A1675" s="20"/>
      <c r="B1675" s="6"/>
      <c r="C1675" s="6"/>
      <c r="D1675" s="6"/>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21"/>
      <c r="AC1675" s="21"/>
      <c r="AD1675" s="21"/>
      <c r="AE1675" s="6"/>
      <c r="AF1675" s="6"/>
      <c r="AG1675" s="6"/>
      <c r="AH1675" s="6"/>
    </row>
    <row r="1676" spans="1:34" x14ac:dyDescent="0.35">
      <c r="A1676" s="20"/>
      <c r="B1676" s="6"/>
      <c r="C1676" s="6"/>
      <c r="D1676" s="6"/>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21"/>
      <c r="AC1676" s="21"/>
      <c r="AD1676" s="21"/>
      <c r="AE1676" s="6"/>
      <c r="AF1676" s="6"/>
      <c r="AG1676" s="6"/>
      <c r="AH1676" s="6"/>
    </row>
    <row r="1677" spans="1:34" x14ac:dyDescent="0.35">
      <c r="A1677" s="20"/>
      <c r="B1677" s="6"/>
      <c r="C1677" s="6"/>
      <c r="D1677" s="6"/>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21"/>
      <c r="AC1677" s="21"/>
      <c r="AD1677" s="21"/>
      <c r="AE1677" s="6"/>
      <c r="AF1677" s="6"/>
      <c r="AG1677" s="6"/>
      <c r="AH1677" s="6"/>
    </row>
    <row r="1678" spans="1:34" x14ac:dyDescent="0.35">
      <c r="A1678" s="20"/>
      <c r="B1678" s="6"/>
      <c r="C1678" s="6"/>
      <c r="D1678" s="6"/>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21"/>
      <c r="AC1678" s="21"/>
      <c r="AD1678" s="21"/>
      <c r="AE1678" s="6"/>
      <c r="AF1678" s="6"/>
      <c r="AG1678" s="6"/>
      <c r="AH1678" s="6"/>
    </row>
    <row r="1679" spans="1:34" x14ac:dyDescent="0.35">
      <c r="A1679" s="20"/>
      <c r="B1679" s="6"/>
      <c r="C1679" s="6"/>
      <c r="D1679" s="6"/>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21"/>
      <c r="AC1679" s="21"/>
      <c r="AD1679" s="21"/>
      <c r="AE1679" s="6"/>
      <c r="AF1679" s="6"/>
      <c r="AG1679" s="6"/>
      <c r="AH1679" s="6"/>
    </row>
    <row r="1680" spans="1:34" x14ac:dyDescent="0.35">
      <c r="A1680" s="20"/>
      <c r="B1680" s="6"/>
      <c r="C1680" s="6"/>
      <c r="D1680" s="6"/>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21"/>
      <c r="AC1680" s="21"/>
      <c r="AD1680" s="21"/>
      <c r="AE1680" s="6"/>
      <c r="AF1680" s="6"/>
      <c r="AG1680" s="6"/>
      <c r="AH1680" s="6"/>
    </row>
    <row r="1681" spans="1:34" x14ac:dyDescent="0.35">
      <c r="A1681" s="20"/>
      <c r="B1681" s="6"/>
      <c r="C1681" s="6"/>
      <c r="D1681" s="6"/>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21"/>
      <c r="AC1681" s="21"/>
      <c r="AD1681" s="21"/>
      <c r="AE1681" s="6"/>
      <c r="AF1681" s="6"/>
      <c r="AG1681" s="6"/>
      <c r="AH1681" s="6"/>
    </row>
    <row r="1682" spans="1:34" x14ac:dyDescent="0.35">
      <c r="A1682" s="20"/>
      <c r="B1682" s="6"/>
      <c r="C1682" s="6"/>
      <c r="D1682" s="6"/>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21"/>
      <c r="AC1682" s="21"/>
      <c r="AD1682" s="21"/>
      <c r="AE1682" s="6"/>
      <c r="AF1682" s="6"/>
      <c r="AG1682" s="6"/>
      <c r="AH1682" s="6"/>
    </row>
    <row r="1683" spans="1:34" x14ac:dyDescent="0.35">
      <c r="A1683" s="20"/>
      <c r="B1683" s="6"/>
      <c r="C1683" s="6"/>
      <c r="D1683" s="6"/>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21"/>
      <c r="AC1683" s="21"/>
      <c r="AD1683" s="21"/>
      <c r="AE1683" s="6"/>
      <c r="AF1683" s="6"/>
      <c r="AG1683" s="6"/>
      <c r="AH1683" s="6"/>
    </row>
    <row r="1684" spans="1:34" x14ac:dyDescent="0.35">
      <c r="A1684" s="20"/>
      <c r="B1684" s="6"/>
      <c r="C1684" s="6"/>
      <c r="D1684" s="6"/>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21"/>
      <c r="AC1684" s="21"/>
      <c r="AD1684" s="21"/>
      <c r="AE1684" s="6"/>
      <c r="AF1684" s="6"/>
      <c r="AG1684" s="6"/>
      <c r="AH1684" s="6"/>
    </row>
    <row r="1685" spans="1:34" x14ac:dyDescent="0.35">
      <c r="A1685" s="20"/>
      <c r="B1685" s="6"/>
      <c r="C1685" s="6"/>
      <c r="D1685" s="6"/>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21"/>
      <c r="AC1685" s="21"/>
      <c r="AD1685" s="21"/>
      <c r="AE1685" s="6"/>
      <c r="AF1685" s="6"/>
      <c r="AG1685" s="6"/>
      <c r="AH1685" s="6"/>
    </row>
    <row r="1686" spans="1:34" x14ac:dyDescent="0.35">
      <c r="A1686" s="20"/>
      <c r="B1686" s="6"/>
      <c r="C1686" s="6"/>
      <c r="D1686" s="6"/>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21"/>
      <c r="AC1686" s="21"/>
      <c r="AD1686" s="21"/>
      <c r="AE1686" s="6"/>
      <c r="AF1686" s="6"/>
      <c r="AG1686" s="6"/>
      <c r="AH1686" s="6"/>
    </row>
    <row r="1687" spans="1:34" x14ac:dyDescent="0.35">
      <c r="A1687" s="20"/>
      <c r="B1687" s="6"/>
      <c r="C1687" s="6"/>
      <c r="D1687" s="6"/>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21"/>
      <c r="AC1687" s="21"/>
      <c r="AD1687" s="21"/>
      <c r="AE1687" s="6"/>
      <c r="AF1687" s="6"/>
      <c r="AG1687" s="6"/>
      <c r="AH1687" s="6"/>
    </row>
    <row r="1688" spans="1:34" x14ac:dyDescent="0.35">
      <c r="A1688" s="20"/>
      <c r="B1688" s="6"/>
      <c r="C1688" s="6"/>
      <c r="D1688" s="6"/>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21"/>
      <c r="AC1688" s="21"/>
      <c r="AD1688" s="21"/>
      <c r="AE1688" s="6"/>
      <c r="AF1688" s="6"/>
      <c r="AG1688" s="6"/>
      <c r="AH1688" s="6"/>
    </row>
    <row r="1689" spans="1:34" x14ac:dyDescent="0.35">
      <c r="A1689" s="20"/>
      <c r="B1689" s="6"/>
      <c r="C1689" s="6"/>
      <c r="D1689" s="6"/>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21"/>
      <c r="AC1689" s="21"/>
      <c r="AD1689" s="21"/>
      <c r="AE1689" s="6"/>
      <c r="AF1689" s="6"/>
      <c r="AG1689" s="6"/>
      <c r="AH1689" s="6"/>
    </row>
    <row r="1690" spans="1:34" x14ac:dyDescent="0.35">
      <c r="A1690" s="20"/>
      <c r="B1690" s="6"/>
      <c r="C1690" s="6"/>
      <c r="D1690" s="6"/>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21"/>
      <c r="AC1690" s="21"/>
      <c r="AD1690" s="21"/>
      <c r="AE1690" s="6"/>
      <c r="AF1690" s="6"/>
      <c r="AG1690" s="6"/>
      <c r="AH1690" s="6"/>
    </row>
    <row r="1691" spans="1:34" x14ac:dyDescent="0.35">
      <c r="A1691" s="20"/>
      <c r="B1691" s="6"/>
      <c r="C1691" s="6"/>
      <c r="D1691" s="6"/>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21"/>
      <c r="AC1691" s="21"/>
      <c r="AD1691" s="21"/>
      <c r="AE1691" s="6"/>
      <c r="AF1691" s="6"/>
      <c r="AG1691" s="6"/>
      <c r="AH1691" s="6"/>
    </row>
    <row r="1692" spans="1:34" x14ac:dyDescent="0.35">
      <c r="A1692" s="20"/>
      <c r="B1692" s="6"/>
      <c r="C1692" s="6"/>
      <c r="D1692" s="6"/>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21"/>
      <c r="AC1692" s="21"/>
      <c r="AD1692" s="21"/>
      <c r="AE1692" s="6"/>
      <c r="AF1692" s="6"/>
      <c r="AG1692" s="6"/>
      <c r="AH1692" s="6"/>
    </row>
    <row r="1693" spans="1:34" x14ac:dyDescent="0.35">
      <c r="A1693" s="20"/>
      <c r="B1693" s="6"/>
      <c r="C1693" s="6"/>
      <c r="D1693" s="6"/>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21"/>
      <c r="AC1693" s="21"/>
      <c r="AD1693" s="21"/>
      <c r="AE1693" s="6"/>
      <c r="AF1693" s="6"/>
      <c r="AG1693" s="6"/>
      <c r="AH1693" s="6"/>
    </row>
    <row r="1694" spans="1:34" x14ac:dyDescent="0.35">
      <c r="A1694" s="20"/>
      <c r="B1694" s="6"/>
      <c r="C1694" s="6"/>
      <c r="D1694" s="6"/>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21"/>
      <c r="AC1694" s="21"/>
      <c r="AD1694" s="21"/>
      <c r="AE1694" s="6"/>
      <c r="AF1694" s="6"/>
      <c r="AG1694" s="6"/>
      <c r="AH1694" s="6"/>
    </row>
    <row r="1695" spans="1:34" x14ac:dyDescent="0.35">
      <c r="A1695" s="20"/>
      <c r="B1695" s="6"/>
      <c r="C1695" s="6"/>
      <c r="D1695" s="6"/>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21"/>
      <c r="AC1695" s="21"/>
      <c r="AD1695" s="21"/>
      <c r="AE1695" s="6"/>
      <c r="AF1695" s="6"/>
      <c r="AG1695" s="6"/>
      <c r="AH1695" s="6"/>
    </row>
    <row r="1696" spans="1:34" x14ac:dyDescent="0.35">
      <c r="A1696" s="20"/>
      <c r="B1696" s="6"/>
      <c r="C1696" s="6"/>
      <c r="D1696" s="6"/>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21"/>
      <c r="AC1696" s="21"/>
      <c r="AD1696" s="21"/>
      <c r="AE1696" s="6"/>
      <c r="AF1696" s="6"/>
      <c r="AG1696" s="6"/>
      <c r="AH1696" s="6"/>
    </row>
    <row r="1697" spans="1:34" x14ac:dyDescent="0.35">
      <c r="A1697" s="20"/>
      <c r="B1697" s="6"/>
      <c r="C1697" s="6"/>
      <c r="D1697" s="6"/>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21"/>
      <c r="AC1697" s="21"/>
      <c r="AD1697" s="21"/>
      <c r="AE1697" s="6"/>
      <c r="AF1697" s="6"/>
      <c r="AG1697" s="6"/>
      <c r="AH1697" s="6"/>
    </row>
    <row r="1698" spans="1:34" x14ac:dyDescent="0.35">
      <c r="A1698" s="20"/>
      <c r="B1698" s="6"/>
      <c r="C1698" s="6"/>
      <c r="D1698" s="6"/>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21"/>
      <c r="AC1698" s="21"/>
      <c r="AD1698" s="21"/>
      <c r="AE1698" s="6"/>
      <c r="AF1698" s="6"/>
      <c r="AG1698" s="6"/>
      <c r="AH1698" s="6"/>
    </row>
    <row r="1699" spans="1:34" x14ac:dyDescent="0.35">
      <c r="A1699" s="20"/>
      <c r="B1699" s="6"/>
      <c r="C1699" s="6"/>
      <c r="D1699" s="6"/>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21"/>
      <c r="AC1699" s="21"/>
      <c r="AD1699" s="21"/>
      <c r="AE1699" s="6"/>
      <c r="AF1699" s="6"/>
      <c r="AG1699" s="6"/>
      <c r="AH1699" s="6"/>
    </row>
    <row r="1700" spans="1:34" x14ac:dyDescent="0.35">
      <c r="A1700" s="20"/>
      <c r="B1700" s="6"/>
      <c r="C1700" s="6"/>
      <c r="D1700" s="6"/>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21"/>
      <c r="AC1700" s="21"/>
      <c r="AD1700" s="21"/>
      <c r="AE1700" s="6"/>
      <c r="AF1700" s="6"/>
      <c r="AG1700" s="6"/>
      <c r="AH1700" s="6"/>
    </row>
    <row r="1701" spans="1:34" x14ac:dyDescent="0.35">
      <c r="A1701" s="20"/>
      <c r="B1701" s="6"/>
      <c r="C1701" s="6"/>
      <c r="D1701" s="6"/>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21"/>
      <c r="AC1701" s="21"/>
      <c r="AD1701" s="21"/>
      <c r="AE1701" s="6"/>
      <c r="AF1701" s="6"/>
      <c r="AG1701" s="6"/>
      <c r="AH1701" s="6"/>
    </row>
    <row r="1702" spans="1:34" x14ac:dyDescent="0.35">
      <c r="A1702" s="20"/>
      <c r="B1702" s="6"/>
      <c r="C1702" s="6"/>
      <c r="D1702" s="6"/>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21"/>
      <c r="AC1702" s="21"/>
      <c r="AD1702" s="21"/>
      <c r="AE1702" s="6"/>
      <c r="AF1702" s="6"/>
      <c r="AG1702" s="6"/>
      <c r="AH1702" s="6"/>
    </row>
    <row r="1703" spans="1:34" x14ac:dyDescent="0.35">
      <c r="A1703" s="20"/>
      <c r="B1703" s="6"/>
      <c r="C1703" s="6"/>
      <c r="D1703" s="6"/>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21"/>
      <c r="AC1703" s="21"/>
      <c r="AD1703" s="21"/>
      <c r="AE1703" s="6"/>
      <c r="AF1703" s="6"/>
      <c r="AG1703" s="6"/>
      <c r="AH1703" s="6"/>
    </row>
    <row r="1704" spans="1:34" x14ac:dyDescent="0.35">
      <c r="A1704" s="20"/>
      <c r="B1704" s="6"/>
      <c r="C1704" s="6"/>
      <c r="D1704" s="6"/>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21"/>
      <c r="AC1704" s="21"/>
      <c r="AD1704" s="21"/>
      <c r="AE1704" s="6"/>
      <c r="AF1704" s="6"/>
      <c r="AG1704" s="6"/>
      <c r="AH1704" s="6"/>
    </row>
    <row r="1705" spans="1:34" x14ac:dyDescent="0.35">
      <c r="A1705" s="20"/>
      <c r="B1705" s="6"/>
      <c r="C1705" s="6"/>
      <c r="D1705" s="6"/>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21"/>
      <c r="AC1705" s="21"/>
      <c r="AD1705" s="21"/>
      <c r="AE1705" s="6"/>
      <c r="AF1705" s="6"/>
      <c r="AG1705" s="6"/>
      <c r="AH1705" s="6"/>
    </row>
    <row r="1706" spans="1:34" x14ac:dyDescent="0.35">
      <c r="A1706" s="20"/>
      <c r="B1706" s="6"/>
      <c r="C1706" s="6"/>
      <c r="D1706" s="6"/>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21"/>
      <c r="AC1706" s="21"/>
      <c r="AD1706" s="21"/>
      <c r="AE1706" s="6"/>
      <c r="AF1706" s="6"/>
      <c r="AG1706" s="6"/>
      <c r="AH1706" s="6"/>
    </row>
    <row r="1707" spans="1:34" x14ac:dyDescent="0.35">
      <c r="A1707" s="20"/>
      <c r="B1707" s="6"/>
      <c r="C1707" s="6"/>
      <c r="D1707" s="6"/>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21"/>
      <c r="AC1707" s="21"/>
      <c r="AD1707" s="21"/>
      <c r="AE1707" s="6"/>
      <c r="AF1707" s="6"/>
      <c r="AG1707" s="6"/>
      <c r="AH1707" s="6"/>
    </row>
    <row r="1708" spans="1:34" x14ac:dyDescent="0.35">
      <c r="A1708" s="20"/>
      <c r="B1708" s="6"/>
      <c r="C1708" s="6"/>
      <c r="D1708" s="6"/>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21"/>
      <c r="AC1708" s="21"/>
      <c r="AD1708" s="21"/>
      <c r="AE1708" s="6"/>
      <c r="AF1708" s="6"/>
      <c r="AG1708" s="6"/>
      <c r="AH1708" s="6"/>
    </row>
    <row r="1709" spans="1:34" x14ac:dyDescent="0.35">
      <c r="A1709" s="20"/>
      <c r="B1709" s="6"/>
      <c r="C1709" s="6"/>
      <c r="D1709" s="6"/>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21"/>
      <c r="AC1709" s="21"/>
      <c r="AD1709" s="21"/>
      <c r="AE1709" s="6"/>
      <c r="AF1709" s="6"/>
      <c r="AG1709" s="6"/>
      <c r="AH1709" s="6"/>
    </row>
    <row r="1710" spans="1:34" x14ac:dyDescent="0.35">
      <c r="A1710" s="20"/>
      <c r="B1710" s="6"/>
      <c r="C1710" s="6"/>
      <c r="D1710" s="6"/>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21"/>
      <c r="AC1710" s="21"/>
      <c r="AD1710" s="21"/>
      <c r="AE1710" s="6"/>
      <c r="AF1710" s="6"/>
      <c r="AG1710" s="6"/>
      <c r="AH1710" s="6"/>
    </row>
    <row r="1711" spans="1:34" x14ac:dyDescent="0.35">
      <c r="A1711" s="20"/>
      <c r="B1711" s="6"/>
      <c r="C1711" s="6"/>
      <c r="D1711" s="6"/>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21"/>
      <c r="AC1711" s="21"/>
      <c r="AD1711" s="21"/>
      <c r="AE1711" s="6"/>
      <c r="AF1711" s="6"/>
      <c r="AG1711" s="6"/>
      <c r="AH1711" s="6"/>
    </row>
    <row r="1712" spans="1:34" x14ac:dyDescent="0.35">
      <c r="A1712" s="20"/>
      <c r="B1712" s="6"/>
      <c r="C1712" s="6"/>
      <c r="D1712" s="6"/>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21"/>
      <c r="AC1712" s="21"/>
      <c r="AD1712" s="21"/>
      <c r="AE1712" s="6"/>
      <c r="AF1712" s="6"/>
      <c r="AG1712" s="6"/>
      <c r="AH1712" s="6"/>
    </row>
    <row r="1713" spans="1:34" x14ac:dyDescent="0.35">
      <c r="A1713" s="20"/>
      <c r="B1713" s="6"/>
      <c r="C1713" s="6"/>
      <c r="D1713" s="6"/>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21"/>
      <c r="AC1713" s="21"/>
      <c r="AD1713" s="21"/>
      <c r="AE1713" s="6"/>
      <c r="AF1713" s="6"/>
      <c r="AG1713" s="6"/>
      <c r="AH1713" s="6"/>
    </row>
    <row r="1714" spans="1:34" x14ac:dyDescent="0.35">
      <c r="A1714" s="20"/>
      <c r="B1714" s="6"/>
      <c r="C1714" s="6"/>
      <c r="D1714" s="6"/>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21"/>
      <c r="AC1714" s="21"/>
      <c r="AD1714" s="21"/>
      <c r="AE1714" s="6"/>
      <c r="AF1714" s="6"/>
      <c r="AG1714" s="6"/>
      <c r="AH1714" s="6"/>
    </row>
    <row r="1715" spans="1:34" x14ac:dyDescent="0.35">
      <c r="A1715" s="20"/>
      <c r="B1715" s="6"/>
      <c r="C1715" s="6"/>
      <c r="D1715" s="6"/>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21"/>
      <c r="AC1715" s="21"/>
      <c r="AD1715" s="21"/>
      <c r="AE1715" s="6"/>
      <c r="AF1715" s="6"/>
      <c r="AG1715" s="6"/>
      <c r="AH1715" s="6"/>
    </row>
    <row r="1716" spans="1:34" x14ac:dyDescent="0.35">
      <c r="A1716" s="20"/>
      <c r="B1716" s="6"/>
      <c r="C1716" s="6"/>
      <c r="D1716" s="6"/>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21"/>
      <c r="AC1716" s="21"/>
      <c r="AD1716" s="21"/>
      <c r="AE1716" s="6"/>
      <c r="AF1716" s="6"/>
      <c r="AG1716" s="6"/>
      <c r="AH1716" s="6"/>
    </row>
    <row r="1717" spans="1:34" x14ac:dyDescent="0.35">
      <c r="A1717" s="20"/>
      <c r="B1717" s="6"/>
      <c r="C1717" s="6"/>
      <c r="D1717" s="6"/>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21"/>
      <c r="AC1717" s="21"/>
      <c r="AD1717" s="21"/>
      <c r="AE1717" s="6"/>
      <c r="AF1717" s="6"/>
      <c r="AG1717" s="6"/>
      <c r="AH1717" s="6"/>
    </row>
    <row r="1718" spans="1:34" x14ac:dyDescent="0.35">
      <c r="A1718" s="20"/>
      <c r="B1718" s="6"/>
      <c r="C1718" s="6"/>
      <c r="D1718" s="6"/>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21"/>
      <c r="AC1718" s="21"/>
      <c r="AD1718" s="21"/>
      <c r="AE1718" s="6"/>
      <c r="AF1718" s="6"/>
      <c r="AG1718" s="6"/>
      <c r="AH1718" s="6"/>
    </row>
    <row r="1719" spans="1:34" x14ac:dyDescent="0.35">
      <c r="A1719" s="20"/>
      <c r="B1719" s="6"/>
      <c r="C1719" s="6"/>
      <c r="D1719" s="6"/>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21"/>
      <c r="AC1719" s="21"/>
      <c r="AD1719" s="21"/>
      <c r="AE1719" s="6"/>
      <c r="AF1719" s="6"/>
      <c r="AG1719" s="6"/>
      <c r="AH1719" s="6"/>
    </row>
    <row r="1720" spans="1:34" x14ac:dyDescent="0.35">
      <c r="A1720" s="20"/>
      <c r="B1720" s="6"/>
      <c r="C1720" s="6"/>
      <c r="D1720" s="6"/>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21"/>
      <c r="AC1720" s="21"/>
      <c r="AD1720" s="21"/>
      <c r="AE1720" s="6"/>
      <c r="AF1720" s="6"/>
      <c r="AG1720" s="6"/>
      <c r="AH1720" s="6"/>
    </row>
    <row r="1721" spans="1:34" x14ac:dyDescent="0.35">
      <c r="A1721" s="20"/>
      <c r="B1721" s="6"/>
      <c r="C1721" s="6"/>
      <c r="D1721" s="6"/>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21"/>
      <c r="AC1721" s="21"/>
      <c r="AD1721" s="21"/>
      <c r="AE1721" s="6"/>
      <c r="AF1721" s="6"/>
      <c r="AG1721" s="6"/>
      <c r="AH1721" s="6"/>
    </row>
    <row r="1722" spans="1:34" x14ac:dyDescent="0.35">
      <c r="A1722" s="20"/>
      <c r="B1722" s="6"/>
      <c r="C1722" s="6"/>
      <c r="D1722" s="6"/>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21"/>
      <c r="AC1722" s="21"/>
      <c r="AD1722" s="21"/>
      <c r="AE1722" s="6"/>
      <c r="AF1722" s="6"/>
      <c r="AG1722" s="6"/>
      <c r="AH1722" s="6"/>
    </row>
    <row r="1723" spans="1:34" x14ac:dyDescent="0.35">
      <c r="A1723" s="20"/>
      <c r="B1723" s="6"/>
      <c r="C1723" s="6"/>
      <c r="D1723" s="6"/>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21"/>
      <c r="AC1723" s="21"/>
      <c r="AD1723" s="21"/>
      <c r="AE1723" s="6"/>
      <c r="AF1723" s="6"/>
      <c r="AG1723" s="6"/>
      <c r="AH1723" s="6"/>
    </row>
    <row r="1724" spans="1:34" x14ac:dyDescent="0.35">
      <c r="A1724" s="20"/>
      <c r="B1724" s="6"/>
      <c r="C1724" s="6"/>
      <c r="D1724" s="6"/>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21"/>
      <c r="AC1724" s="21"/>
      <c r="AD1724" s="21"/>
      <c r="AE1724" s="6"/>
      <c r="AF1724" s="6"/>
      <c r="AG1724" s="6"/>
      <c r="AH1724" s="6"/>
    </row>
    <row r="1725" spans="1:34" x14ac:dyDescent="0.35">
      <c r="A1725" s="20"/>
      <c r="B1725" s="6"/>
      <c r="C1725" s="6"/>
      <c r="D1725" s="6"/>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21"/>
      <c r="AC1725" s="21"/>
      <c r="AD1725" s="21"/>
      <c r="AE1725" s="6"/>
      <c r="AF1725" s="6"/>
      <c r="AG1725" s="6"/>
      <c r="AH1725" s="6"/>
    </row>
    <row r="1726" spans="1:34" x14ac:dyDescent="0.35">
      <c r="A1726" s="20"/>
      <c r="B1726" s="6"/>
      <c r="C1726" s="6"/>
      <c r="D1726" s="6"/>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21"/>
      <c r="AC1726" s="21"/>
      <c r="AD1726" s="21"/>
      <c r="AE1726" s="6"/>
      <c r="AF1726" s="6"/>
      <c r="AG1726" s="6"/>
      <c r="AH1726" s="6"/>
    </row>
    <row r="1727" spans="1:34" x14ac:dyDescent="0.35">
      <c r="A1727" s="20"/>
      <c r="B1727" s="6"/>
      <c r="C1727" s="6"/>
      <c r="D1727" s="6"/>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21"/>
      <c r="AC1727" s="21"/>
      <c r="AD1727" s="21"/>
      <c r="AE1727" s="6"/>
      <c r="AF1727" s="6"/>
      <c r="AG1727" s="6"/>
      <c r="AH1727" s="6"/>
    </row>
    <row r="1728" spans="1:34" x14ac:dyDescent="0.35">
      <c r="A1728" s="20"/>
      <c r="B1728" s="6"/>
      <c r="C1728" s="6"/>
      <c r="D1728" s="6"/>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21"/>
      <c r="AC1728" s="21"/>
      <c r="AD1728" s="21"/>
      <c r="AE1728" s="6"/>
      <c r="AF1728" s="6"/>
      <c r="AG1728" s="6"/>
      <c r="AH1728" s="6"/>
    </row>
    <row r="1729" spans="1:34" x14ac:dyDescent="0.35">
      <c r="A1729" s="20"/>
      <c r="B1729" s="6"/>
      <c r="C1729" s="6"/>
      <c r="D1729" s="6"/>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21"/>
      <c r="AC1729" s="21"/>
      <c r="AD1729" s="21"/>
      <c r="AE1729" s="6"/>
      <c r="AF1729" s="6"/>
      <c r="AG1729" s="6"/>
      <c r="AH1729" s="6"/>
    </row>
    <row r="1730" spans="1:34" x14ac:dyDescent="0.35">
      <c r="A1730" s="20"/>
      <c r="B1730" s="6"/>
      <c r="C1730" s="6"/>
      <c r="D1730" s="6"/>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21"/>
      <c r="AC1730" s="21"/>
      <c r="AD1730" s="21"/>
      <c r="AE1730" s="6"/>
      <c r="AF1730" s="6"/>
      <c r="AG1730" s="6"/>
      <c r="AH1730" s="6"/>
    </row>
    <row r="1731" spans="1:34" x14ac:dyDescent="0.35">
      <c r="A1731" s="20"/>
      <c r="B1731" s="6"/>
      <c r="C1731" s="6"/>
      <c r="D1731" s="6"/>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21"/>
      <c r="AC1731" s="21"/>
      <c r="AD1731" s="21"/>
      <c r="AE1731" s="6"/>
      <c r="AF1731" s="6"/>
      <c r="AG1731" s="6"/>
      <c r="AH1731" s="6"/>
    </row>
    <row r="1732" spans="1:34" x14ac:dyDescent="0.35">
      <c r="A1732" s="20"/>
      <c r="B1732" s="6"/>
      <c r="C1732" s="6"/>
      <c r="D1732" s="6"/>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21"/>
      <c r="AC1732" s="21"/>
      <c r="AD1732" s="21"/>
      <c r="AE1732" s="6"/>
      <c r="AF1732" s="6"/>
      <c r="AG1732" s="6"/>
      <c r="AH1732" s="6"/>
    </row>
    <row r="1733" spans="1:34" x14ac:dyDescent="0.35">
      <c r="A1733" s="20"/>
      <c r="B1733" s="6"/>
      <c r="C1733" s="6"/>
      <c r="D1733" s="6"/>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21"/>
      <c r="AC1733" s="21"/>
      <c r="AD1733" s="21"/>
      <c r="AE1733" s="6"/>
      <c r="AF1733" s="6"/>
      <c r="AG1733" s="6"/>
      <c r="AH1733" s="6"/>
    </row>
    <row r="1734" spans="1:34" x14ac:dyDescent="0.35">
      <c r="A1734" s="20"/>
      <c r="B1734" s="6"/>
      <c r="C1734" s="6"/>
      <c r="D1734" s="6"/>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21"/>
      <c r="AC1734" s="21"/>
      <c r="AD1734" s="21"/>
      <c r="AE1734" s="6"/>
      <c r="AF1734" s="6"/>
      <c r="AG1734" s="6"/>
      <c r="AH1734" s="6"/>
    </row>
    <row r="1735" spans="1:34" x14ac:dyDescent="0.35">
      <c r="A1735" s="20"/>
      <c r="B1735" s="6"/>
      <c r="C1735" s="6"/>
      <c r="D1735" s="6"/>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21"/>
      <c r="AC1735" s="21"/>
      <c r="AD1735" s="21"/>
      <c r="AE1735" s="6"/>
      <c r="AF1735" s="6"/>
      <c r="AG1735" s="6"/>
      <c r="AH1735" s="6"/>
    </row>
    <row r="1736" spans="1:34" x14ac:dyDescent="0.35">
      <c r="A1736" s="20"/>
      <c r="B1736" s="6"/>
      <c r="C1736" s="6"/>
      <c r="D1736" s="6"/>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21"/>
      <c r="AC1736" s="21"/>
      <c r="AD1736" s="21"/>
      <c r="AE1736" s="6"/>
      <c r="AF1736" s="6"/>
      <c r="AG1736" s="6"/>
      <c r="AH1736" s="6"/>
    </row>
    <row r="1737" spans="1:34" x14ac:dyDescent="0.35">
      <c r="A1737" s="20"/>
      <c r="B1737" s="6"/>
      <c r="C1737" s="6"/>
      <c r="D1737" s="6"/>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21"/>
      <c r="AC1737" s="21"/>
      <c r="AD1737" s="21"/>
      <c r="AE1737" s="6"/>
      <c r="AF1737" s="6"/>
      <c r="AG1737" s="6"/>
      <c r="AH1737" s="6"/>
    </row>
    <row r="1738" spans="1:34" x14ac:dyDescent="0.35">
      <c r="A1738" s="20"/>
      <c r="B1738" s="6"/>
      <c r="C1738" s="6"/>
      <c r="D1738" s="6"/>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21"/>
      <c r="AC1738" s="21"/>
      <c r="AD1738" s="21"/>
      <c r="AE1738" s="6"/>
      <c r="AF1738" s="6"/>
      <c r="AG1738" s="6"/>
      <c r="AH1738" s="6"/>
    </row>
    <row r="1739" spans="1:34" x14ac:dyDescent="0.35">
      <c r="A1739" s="20"/>
      <c r="B1739" s="6"/>
      <c r="C1739" s="6"/>
      <c r="D1739" s="6"/>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21"/>
      <c r="AC1739" s="21"/>
      <c r="AD1739" s="21"/>
      <c r="AE1739" s="6"/>
      <c r="AF1739" s="6"/>
      <c r="AG1739" s="6"/>
      <c r="AH1739" s="6"/>
    </row>
    <row r="1740" spans="1:34" x14ac:dyDescent="0.35">
      <c r="A1740" s="20"/>
      <c r="B1740" s="6"/>
      <c r="C1740" s="6"/>
      <c r="D1740" s="6"/>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21"/>
      <c r="AC1740" s="21"/>
      <c r="AD1740" s="21"/>
      <c r="AE1740" s="6"/>
      <c r="AF1740" s="6"/>
      <c r="AG1740" s="6"/>
      <c r="AH1740" s="6"/>
    </row>
    <row r="1741" spans="1:34" x14ac:dyDescent="0.35">
      <c r="A1741" s="20"/>
      <c r="B1741" s="6"/>
      <c r="C1741" s="6"/>
      <c r="D1741" s="6"/>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21"/>
      <c r="AC1741" s="21"/>
      <c r="AD1741" s="21"/>
      <c r="AE1741" s="6"/>
      <c r="AF1741" s="6"/>
      <c r="AG1741" s="6"/>
      <c r="AH1741" s="6"/>
    </row>
    <row r="1742" spans="1:34" x14ac:dyDescent="0.35">
      <c r="A1742" s="20"/>
      <c r="B1742" s="6"/>
      <c r="C1742" s="6"/>
      <c r="D1742" s="6"/>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21"/>
      <c r="AC1742" s="21"/>
      <c r="AD1742" s="21"/>
      <c r="AE1742" s="6"/>
      <c r="AF1742" s="6"/>
      <c r="AG1742" s="6"/>
      <c r="AH1742" s="6"/>
    </row>
    <row r="1743" spans="1:34" x14ac:dyDescent="0.35">
      <c r="A1743" s="20"/>
      <c r="B1743" s="6"/>
      <c r="C1743" s="6"/>
      <c r="D1743" s="6"/>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21"/>
      <c r="AC1743" s="21"/>
      <c r="AD1743" s="21"/>
      <c r="AE1743" s="6"/>
      <c r="AF1743" s="6"/>
      <c r="AG1743" s="6"/>
      <c r="AH1743" s="6"/>
    </row>
    <row r="1744" spans="1:34" x14ac:dyDescent="0.35">
      <c r="A1744" s="20"/>
      <c r="B1744" s="6"/>
      <c r="C1744" s="6"/>
      <c r="D1744" s="6"/>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21"/>
      <c r="AC1744" s="21"/>
      <c r="AD1744" s="21"/>
      <c r="AE1744" s="6"/>
      <c r="AF1744" s="6"/>
      <c r="AG1744" s="6"/>
      <c r="AH1744" s="6"/>
    </row>
    <row r="1745" spans="1:34" x14ac:dyDescent="0.35">
      <c r="A1745" s="20"/>
      <c r="B1745" s="6"/>
      <c r="C1745" s="6"/>
      <c r="D1745" s="6"/>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21"/>
      <c r="AC1745" s="21"/>
      <c r="AD1745" s="21"/>
      <c r="AE1745" s="6"/>
      <c r="AF1745" s="6"/>
      <c r="AG1745" s="6"/>
      <c r="AH1745" s="6"/>
    </row>
    <row r="1746" spans="1:34" x14ac:dyDescent="0.35">
      <c r="A1746" s="20"/>
      <c r="B1746" s="6"/>
      <c r="C1746" s="6"/>
      <c r="D1746" s="6"/>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21"/>
      <c r="AC1746" s="21"/>
      <c r="AD1746" s="21"/>
      <c r="AE1746" s="6"/>
      <c r="AF1746" s="6"/>
      <c r="AG1746" s="6"/>
      <c r="AH1746" s="6"/>
    </row>
    <row r="1747" spans="1:34" x14ac:dyDescent="0.35">
      <c r="A1747" s="20"/>
      <c r="B1747" s="6"/>
      <c r="C1747" s="6"/>
      <c r="D1747" s="6"/>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21"/>
      <c r="AC1747" s="21"/>
      <c r="AD1747" s="21"/>
      <c r="AE1747" s="6"/>
      <c r="AF1747" s="6"/>
      <c r="AG1747" s="6"/>
      <c r="AH1747" s="6"/>
    </row>
    <row r="1748" spans="1:34" x14ac:dyDescent="0.35">
      <c r="A1748" s="20"/>
      <c r="B1748" s="6"/>
      <c r="C1748" s="6"/>
      <c r="D1748" s="6"/>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21"/>
      <c r="AC1748" s="21"/>
      <c r="AD1748" s="21"/>
      <c r="AE1748" s="6"/>
      <c r="AF1748" s="6"/>
      <c r="AG1748" s="6"/>
      <c r="AH1748" s="6"/>
    </row>
    <row r="1749" spans="1:34" x14ac:dyDescent="0.35">
      <c r="A1749" s="20"/>
      <c r="B1749" s="6"/>
      <c r="C1749" s="6"/>
      <c r="D1749" s="6"/>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21"/>
      <c r="AC1749" s="21"/>
      <c r="AD1749" s="21"/>
      <c r="AE1749" s="6"/>
      <c r="AF1749" s="6"/>
      <c r="AG1749" s="6"/>
      <c r="AH1749" s="6"/>
    </row>
    <row r="1750" spans="1:34" x14ac:dyDescent="0.35">
      <c r="A1750" s="20"/>
      <c r="B1750" s="6"/>
      <c r="C1750" s="6"/>
      <c r="D1750" s="6"/>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21"/>
      <c r="AC1750" s="21"/>
      <c r="AD1750" s="21"/>
      <c r="AE1750" s="6"/>
      <c r="AF1750" s="6"/>
      <c r="AG1750" s="6"/>
      <c r="AH1750" s="6"/>
    </row>
    <row r="1751" spans="1:34" x14ac:dyDescent="0.35">
      <c r="A1751" s="20"/>
      <c r="B1751" s="6"/>
      <c r="C1751" s="6"/>
      <c r="D1751" s="6"/>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21"/>
      <c r="AC1751" s="21"/>
      <c r="AD1751" s="21"/>
      <c r="AE1751" s="6"/>
      <c r="AF1751" s="6"/>
      <c r="AG1751" s="6"/>
      <c r="AH1751" s="6"/>
    </row>
    <row r="1752" spans="1:34" x14ac:dyDescent="0.35">
      <c r="A1752" s="20"/>
      <c r="B1752" s="6"/>
      <c r="C1752" s="6"/>
      <c r="D1752" s="6"/>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21"/>
      <c r="AC1752" s="21"/>
      <c r="AD1752" s="21"/>
      <c r="AE1752" s="6"/>
      <c r="AF1752" s="6"/>
      <c r="AG1752" s="6"/>
      <c r="AH1752" s="6"/>
    </row>
    <row r="1753" spans="1:34" x14ac:dyDescent="0.35">
      <c r="A1753" s="20"/>
      <c r="B1753" s="6"/>
      <c r="C1753" s="6"/>
      <c r="D1753" s="6"/>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21"/>
      <c r="AC1753" s="21"/>
      <c r="AD1753" s="21"/>
      <c r="AE1753" s="6"/>
      <c r="AF1753" s="6"/>
      <c r="AG1753" s="6"/>
      <c r="AH1753" s="6"/>
    </row>
    <row r="1754" spans="1:34" x14ac:dyDescent="0.35">
      <c r="A1754" s="20"/>
      <c r="B1754" s="6"/>
      <c r="C1754" s="6"/>
      <c r="D1754" s="6"/>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21"/>
      <c r="AC1754" s="21"/>
      <c r="AD1754" s="21"/>
      <c r="AE1754" s="6"/>
      <c r="AF1754" s="6"/>
      <c r="AG1754" s="6"/>
      <c r="AH1754" s="6"/>
    </row>
    <row r="1755" spans="1:34" x14ac:dyDescent="0.35">
      <c r="A1755" s="20"/>
      <c r="B1755" s="6"/>
      <c r="C1755" s="6"/>
      <c r="D1755" s="6"/>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21"/>
      <c r="AC1755" s="21"/>
      <c r="AD1755" s="21"/>
      <c r="AE1755" s="6"/>
      <c r="AF1755" s="6"/>
      <c r="AG1755" s="6"/>
      <c r="AH1755" s="6"/>
    </row>
    <row r="1756" spans="1:34" x14ac:dyDescent="0.35">
      <c r="A1756" s="20"/>
      <c r="B1756" s="6"/>
      <c r="C1756" s="6"/>
      <c r="D1756" s="6"/>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21"/>
      <c r="AC1756" s="21"/>
      <c r="AD1756" s="21"/>
      <c r="AE1756" s="6"/>
      <c r="AF1756" s="6"/>
      <c r="AG1756" s="6"/>
      <c r="AH1756" s="6"/>
    </row>
    <row r="1757" spans="1:34" x14ac:dyDescent="0.35">
      <c r="A1757" s="20"/>
      <c r="B1757" s="6"/>
      <c r="C1757" s="6"/>
      <c r="D1757" s="6"/>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21"/>
      <c r="AC1757" s="21"/>
      <c r="AD1757" s="21"/>
      <c r="AE1757" s="6"/>
      <c r="AF1757" s="6"/>
      <c r="AG1757" s="6"/>
      <c r="AH1757" s="6"/>
    </row>
    <row r="1758" spans="1:34" x14ac:dyDescent="0.35">
      <c r="A1758" s="20"/>
      <c r="B1758" s="6"/>
      <c r="C1758" s="6"/>
      <c r="D1758" s="6"/>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21"/>
      <c r="AC1758" s="21"/>
      <c r="AD1758" s="21"/>
      <c r="AE1758" s="6"/>
      <c r="AF1758" s="6"/>
      <c r="AG1758" s="6"/>
      <c r="AH1758" s="6"/>
    </row>
    <row r="1759" spans="1:34" x14ac:dyDescent="0.35">
      <c r="A1759" s="20"/>
      <c r="B1759" s="6"/>
      <c r="C1759" s="6"/>
      <c r="D1759" s="6"/>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21"/>
      <c r="AC1759" s="21"/>
      <c r="AD1759" s="21"/>
      <c r="AE1759" s="6"/>
      <c r="AF1759" s="6"/>
      <c r="AG1759" s="6"/>
      <c r="AH1759" s="6"/>
    </row>
    <row r="1760" spans="1:34" x14ac:dyDescent="0.35">
      <c r="A1760" s="20"/>
      <c r="B1760" s="6"/>
      <c r="C1760" s="6"/>
      <c r="D1760" s="6"/>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21"/>
      <c r="AC1760" s="21"/>
      <c r="AD1760" s="21"/>
      <c r="AE1760" s="6"/>
      <c r="AF1760" s="6"/>
      <c r="AG1760" s="6"/>
      <c r="AH1760" s="6"/>
    </row>
    <row r="1761" spans="1:34" x14ac:dyDescent="0.35">
      <c r="A1761" s="20"/>
      <c r="B1761" s="6"/>
      <c r="C1761" s="6"/>
      <c r="D1761" s="6"/>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21"/>
      <c r="AC1761" s="21"/>
      <c r="AD1761" s="21"/>
      <c r="AE1761" s="6"/>
      <c r="AF1761" s="6"/>
      <c r="AG1761" s="6"/>
      <c r="AH1761" s="6"/>
    </row>
    <row r="1762" spans="1:34" x14ac:dyDescent="0.35">
      <c r="A1762" s="20"/>
      <c r="B1762" s="6"/>
      <c r="C1762" s="6"/>
      <c r="D1762" s="6"/>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21"/>
      <c r="AC1762" s="21"/>
      <c r="AD1762" s="21"/>
      <c r="AE1762" s="6"/>
      <c r="AF1762" s="6"/>
      <c r="AG1762" s="6"/>
      <c r="AH1762" s="6"/>
    </row>
    <row r="1763" spans="1:34" x14ac:dyDescent="0.35">
      <c r="A1763" s="20"/>
      <c r="B1763" s="6"/>
      <c r="C1763" s="6"/>
      <c r="D1763" s="6"/>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21"/>
      <c r="AC1763" s="21"/>
      <c r="AD1763" s="21"/>
      <c r="AE1763" s="6"/>
      <c r="AF1763" s="6"/>
      <c r="AG1763" s="6"/>
      <c r="AH1763" s="6"/>
    </row>
    <row r="1764" spans="1:34" x14ac:dyDescent="0.35">
      <c r="A1764" s="20"/>
      <c r="B1764" s="6"/>
      <c r="C1764" s="6"/>
      <c r="D1764" s="6"/>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21"/>
      <c r="AC1764" s="21"/>
      <c r="AD1764" s="21"/>
      <c r="AE1764" s="6"/>
      <c r="AF1764" s="6"/>
      <c r="AG1764" s="6"/>
      <c r="AH1764" s="6"/>
    </row>
    <row r="1765" spans="1:34" x14ac:dyDescent="0.35">
      <c r="A1765" s="20"/>
      <c r="B1765" s="6"/>
      <c r="C1765" s="6"/>
      <c r="D1765" s="6"/>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21"/>
      <c r="AC1765" s="21"/>
      <c r="AD1765" s="21"/>
      <c r="AE1765" s="6"/>
      <c r="AF1765" s="6"/>
      <c r="AG1765" s="6"/>
      <c r="AH1765" s="6"/>
    </row>
    <row r="1766" spans="1:34" x14ac:dyDescent="0.35">
      <c r="A1766" s="20"/>
      <c r="B1766" s="6"/>
      <c r="C1766" s="6"/>
      <c r="D1766" s="6"/>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21"/>
      <c r="AC1766" s="21"/>
      <c r="AD1766" s="21"/>
      <c r="AE1766" s="6"/>
      <c r="AF1766" s="6"/>
      <c r="AG1766" s="6"/>
      <c r="AH1766" s="6"/>
    </row>
    <row r="1767" spans="1:34" x14ac:dyDescent="0.35">
      <c r="A1767" s="20"/>
      <c r="B1767" s="6"/>
      <c r="C1767" s="6"/>
      <c r="D1767" s="6"/>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21"/>
      <c r="AC1767" s="21"/>
      <c r="AD1767" s="21"/>
      <c r="AE1767" s="6"/>
      <c r="AF1767" s="6"/>
      <c r="AG1767" s="6"/>
      <c r="AH1767" s="6"/>
    </row>
    <row r="1768" spans="1:34" x14ac:dyDescent="0.35">
      <c r="A1768" s="20"/>
      <c r="B1768" s="6"/>
      <c r="C1768" s="6"/>
      <c r="D1768" s="6"/>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21"/>
      <c r="AC1768" s="21"/>
      <c r="AD1768" s="21"/>
      <c r="AE1768" s="6"/>
      <c r="AF1768" s="6"/>
      <c r="AG1768" s="6"/>
      <c r="AH1768" s="6"/>
    </row>
    <row r="1769" spans="1:34" x14ac:dyDescent="0.35">
      <c r="A1769" s="20"/>
      <c r="B1769" s="6"/>
      <c r="C1769" s="6"/>
      <c r="D1769" s="6"/>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21"/>
      <c r="AC1769" s="21"/>
      <c r="AD1769" s="21"/>
      <c r="AE1769" s="6"/>
      <c r="AF1769" s="6"/>
      <c r="AG1769" s="6"/>
      <c r="AH1769" s="6"/>
    </row>
    <row r="1770" spans="1:34" x14ac:dyDescent="0.35">
      <c r="A1770" s="20"/>
      <c r="B1770" s="6"/>
      <c r="C1770" s="6"/>
      <c r="D1770" s="6"/>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21"/>
      <c r="AC1770" s="21"/>
      <c r="AD1770" s="21"/>
      <c r="AE1770" s="6"/>
      <c r="AF1770" s="6"/>
      <c r="AG1770" s="6"/>
      <c r="AH1770" s="6"/>
    </row>
    <row r="1771" spans="1:34" x14ac:dyDescent="0.35">
      <c r="A1771" s="20"/>
      <c r="B1771" s="6"/>
      <c r="C1771" s="6"/>
      <c r="D1771" s="6"/>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21"/>
      <c r="AC1771" s="21"/>
      <c r="AD1771" s="21"/>
      <c r="AE1771" s="6"/>
      <c r="AF1771" s="6"/>
      <c r="AG1771" s="6"/>
      <c r="AH1771" s="6"/>
    </row>
    <row r="1772" spans="1:34" x14ac:dyDescent="0.35">
      <c r="A1772" s="20"/>
      <c r="B1772" s="6"/>
      <c r="C1772" s="6"/>
      <c r="D1772" s="6"/>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21"/>
      <c r="AC1772" s="21"/>
      <c r="AD1772" s="21"/>
      <c r="AE1772" s="6"/>
      <c r="AF1772" s="6"/>
      <c r="AG1772" s="6"/>
      <c r="AH1772" s="6"/>
    </row>
    <row r="1773" spans="1:34" x14ac:dyDescent="0.35">
      <c r="A1773" s="20"/>
      <c r="B1773" s="6"/>
      <c r="C1773" s="6"/>
      <c r="D1773" s="6"/>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21"/>
      <c r="AC1773" s="21"/>
      <c r="AD1773" s="21"/>
      <c r="AE1773" s="6"/>
      <c r="AF1773" s="6"/>
      <c r="AG1773" s="6"/>
      <c r="AH1773" s="6"/>
    </row>
    <row r="1774" spans="1:34" x14ac:dyDescent="0.35">
      <c r="A1774" s="20"/>
      <c r="B1774" s="6"/>
      <c r="C1774" s="6"/>
      <c r="D1774" s="6"/>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21"/>
      <c r="AC1774" s="21"/>
      <c r="AD1774" s="21"/>
      <c r="AE1774" s="6"/>
      <c r="AF1774" s="6"/>
      <c r="AG1774" s="6"/>
      <c r="AH1774" s="6"/>
    </row>
    <row r="1775" spans="1:34" x14ac:dyDescent="0.35">
      <c r="A1775" s="20"/>
      <c r="B1775" s="6"/>
      <c r="C1775" s="6"/>
      <c r="D1775" s="6"/>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21"/>
      <c r="AC1775" s="21"/>
      <c r="AD1775" s="21"/>
      <c r="AE1775" s="6"/>
      <c r="AF1775" s="6"/>
      <c r="AG1775" s="6"/>
      <c r="AH1775" s="6"/>
    </row>
    <row r="1776" spans="1:34" x14ac:dyDescent="0.35">
      <c r="A1776" s="20"/>
      <c r="B1776" s="6"/>
      <c r="C1776" s="6"/>
      <c r="D1776" s="6"/>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21"/>
      <c r="AC1776" s="21"/>
      <c r="AD1776" s="21"/>
      <c r="AE1776" s="6"/>
      <c r="AF1776" s="6"/>
      <c r="AG1776" s="6"/>
      <c r="AH1776" s="6"/>
    </row>
    <row r="1777" spans="1:34" x14ac:dyDescent="0.35">
      <c r="A1777" s="20"/>
      <c r="B1777" s="6"/>
      <c r="C1777" s="6"/>
      <c r="D1777" s="6"/>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21"/>
      <c r="AC1777" s="21"/>
      <c r="AD1777" s="21"/>
      <c r="AE1777" s="6"/>
      <c r="AF1777" s="6"/>
      <c r="AG1777" s="6"/>
      <c r="AH1777" s="6"/>
    </row>
    <row r="1778" spans="1:34" x14ac:dyDescent="0.35">
      <c r="A1778" s="20"/>
      <c r="B1778" s="6"/>
      <c r="C1778" s="6"/>
      <c r="D1778" s="6"/>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21"/>
      <c r="AC1778" s="21"/>
      <c r="AD1778" s="21"/>
      <c r="AE1778" s="6"/>
      <c r="AF1778" s="6"/>
      <c r="AG1778" s="6"/>
      <c r="AH1778" s="6"/>
    </row>
    <row r="1779" spans="1:34" x14ac:dyDescent="0.35">
      <c r="A1779" s="20"/>
      <c r="B1779" s="6"/>
      <c r="C1779" s="6"/>
      <c r="D1779" s="6"/>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21"/>
      <c r="AC1779" s="21"/>
      <c r="AD1779" s="21"/>
      <c r="AE1779" s="6"/>
      <c r="AF1779" s="6"/>
      <c r="AG1779" s="6"/>
      <c r="AH1779" s="6"/>
    </row>
    <row r="1780" spans="1:34" x14ac:dyDescent="0.35">
      <c r="A1780" s="20"/>
      <c r="B1780" s="6"/>
      <c r="C1780" s="6"/>
      <c r="D1780" s="6"/>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21"/>
      <c r="AC1780" s="21"/>
      <c r="AD1780" s="21"/>
      <c r="AE1780" s="6"/>
      <c r="AF1780" s="6"/>
      <c r="AG1780" s="6"/>
      <c r="AH1780" s="6"/>
    </row>
    <row r="1781" spans="1:34" x14ac:dyDescent="0.35">
      <c r="A1781" s="20"/>
      <c r="B1781" s="6"/>
      <c r="C1781" s="6"/>
      <c r="D1781" s="6"/>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21"/>
      <c r="AC1781" s="21"/>
      <c r="AD1781" s="21"/>
      <c r="AE1781" s="6"/>
      <c r="AF1781" s="6"/>
      <c r="AG1781" s="6"/>
      <c r="AH1781" s="6"/>
    </row>
    <row r="1782" spans="1:34" x14ac:dyDescent="0.35">
      <c r="A1782" s="20"/>
      <c r="B1782" s="6"/>
      <c r="C1782" s="6"/>
      <c r="D1782" s="6"/>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21"/>
      <c r="AC1782" s="21"/>
      <c r="AD1782" s="21"/>
      <c r="AE1782" s="6"/>
      <c r="AF1782" s="6"/>
      <c r="AG1782" s="6"/>
      <c r="AH1782" s="6"/>
    </row>
    <row r="1783" spans="1:34" x14ac:dyDescent="0.35">
      <c r="A1783" s="20"/>
      <c r="B1783" s="6"/>
      <c r="C1783" s="6"/>
      <c r="D1783" s="6"/>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21"/>
      <c r="AC1783" s="21"/>
      <c r="AD1783" s="21"/>
      <c r="AE1783" s="6"/>
      <c r="AF1783" s="6"/>
      <c r="AG1783" s="6"/>
      <c r="AH1783" s="6"/>
    </row>
    <row r="1784" spans="1:34" x14ac:dyDescent="0.35">
      <c r="A1784" s="20"/>
      <c r="B1784" s="6"/>
      <c r="C1784" s="6"/>
      <c r="D1784" s="6"/>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21"/>
      <c r="AC1784" s="21"/>
      <c r="AD1784" s="21"/>
      <c r="AE1784" s="6"/>
      <c r="AF1784" s="6"/>
      <c r="AG1784" s="6"/>
      <c r="AH1784" s="6"/>
    </row>
    <row r="1785" spans="1:34" x14ac:dyDescent="0.35">
      <c r="A1785" s="20"/>
      <c r="B1785" s="6"/>
      <c r="C1785" s="6"/>
      <c r="D1785" s="6"/>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21"/>
      <c r="AC1785" s="21"/>
      <c r="AD1785" s="21"/>
      <c r="AE1785" s="6"/>
      <c r="AF1785" s="6"/>
      <c r="AG1785" s="6"/>
      <c r="AH1785" s="6"/>
    </row>
    <row r="1786" spans="1:34" x14ac:dyDescent="0.35">
      <c r="A1786" s="20"/>
      <c r="B1786" s="6"/>
      <c r="C1786" s="6"/>
      <c r="D1786" s="6"/>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21"/>
      <c r="AC1786" s="21"/>
      <c r="AD1786" s="21"/>
      <c r="AE1786" s="6"/>
      <c r="AF1786" s="6"/>
      <c r="AG1786" s="6"/>
      <c r="AH1786" s="6"/>
    </row>
    <row r="1787" spans="1:34" x14ac:dyDescent="0.35">
      <c r="A1787" s="20"/>
      <c r="B1787" s="6"/>
      <c r="C1787" s="6"/>
      <c r="D1787" s="6"/>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21"/>
      <c r="AC1787" s="21"/>
      <c r="AD1787" s="21"/>
      <c r="AE1787" s="6"/>
      <c r="AF1787" s="6"/>
      <c r="AG1787" s="6"/>
      <c r="AH1787" s="6"/>
    </row>
    <row r="1788" spans="1:34" x14ac:dyDescent="0.35">
      <c r="A1788" s="20"/>
      <c r="B1788" s="6"/>
      <c r="C1788" s="6"/>
      <c r="D1788" s="6"/>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21"/>
      <c r="AC1788" s="21"/>
      <c r="AD1788" s="21"/>
      <c r="AE1788" s="6"/>
      <c r="AF1788" s="6"/>
      <c r="AG1788" s="6"/>
      <c r="AH1788" s="6"/>
    </row>
    <row r="1789" spans="1:34" x14ac:dyDescent="0.35">
      <c r="A1789" s="20"/>
      <c r="B1789" s="6"/>
      <c r="C1789" s="6"/>
      <c r="D1789" s="6"/>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21"/>
      <c r="AC1789" s="21"/>
      <c r="AD1789" s="21"/>
      <c r="AE1789" s="6"/>
      <c r="AF1789" s="6"/>
      <c r="AG1789" s="6"/>
      <c r="AH1789" s="6"/>
    </row>
    <row r="1790" spans="1:34" x14ac:dyDescent="0.35">
      <c r="A1790" s="20"/>
      <c r="B1790" s="6"/>
      <c r="C1790" s="6"/>
      <c r="D1790" s="6"/>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21"/>
      <c r="AC1790" s="21"/>
      <c r="AD1790" s="21"/>
      <c r="AE1790" s="6"/>
      <c r="AF1790" s="6"/>
      <c r="AG1790" s="6"/>
      <c r="AH1790" s="6"/>
    </row>
    <row r="1791" spans="1:34" x14ac:dyDescent="0.35">
      <c r="A1791" s="20"/>
      <c r="B1791" s="6"/>
      <c r="C1791" s="6"/>
      <c r="D1791" s="6"/>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21"/>
      <c r="AC1791" s="21"/>
      <c r="AD1791" s="21"/>
      <c r="AE1791" s="6"/>
      <c r="AF1791" s="6"/>
      <c r="AG1791" s="6"/>
      <c r="AH1791" s="6"/>
    </row>
    <row r="1792" spans="1:34" x14ac:dyDescent="0.35">
      <c r="A1792" s="20"/>
      <c r="B1792" s="6"/>
      <c r="C1792" s="6"/>
      <c r="D1792" s="6"/>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21"/>
      <c r="AC1792" s="21"/>
      <c r="AD1792" s="21"/>
      <c r="AE1792" s="6"/>
      <c r="AF1792" s="6"/>
      <c r="AG1792" s="6"/>
      <c r="AH1792" s="6"/>
    </row>
    <row r="1793" spans="1:34" x14ac:dyDescent="0.35">
      <c r="A1793" s="20"/>
      <c r="B1793" s="6"/>
      <c r="C1793" s="6"/>
      <c r="D1793" s="6"/>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21"/>
      <c r="AC1793" s="21"/>
      <c r="AD1793" s="21"/>
      <c r="AE1793" s="6"/>
      <c r="AF1793" s="6"/>
      <c r="AG1793" s="6"/>
      <c r="AH1793" s="6"/>
    </row>
    <row r="1794" spans="1:34" x14ac:dyDescent="0.35">
      <c r="A1794" s="20"/>
      <c r="B1794" s="6"/>
      <c r="C1794" s="6"/>
      <c r="D1794" s="6"/>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21"/>
      <c r="AC1794" s="21"/>
      <c r="AD1794" s="21"/>
      <c r="AE1794" s="6"/>
      <c r="AF1794" s="6"/>
      <c r="AG1794" s="6"/>
      <c r="AH1794" s="6"/>
    </row>
    <row r="1795" spans="1:34" x14ac:dyDescent="0.35">
      <c r="A1795" s="20"/>
      <c r="B1795" s="6"/>
      <c r="C1795" s="6"/>
      <c r="D1795" s="6"/>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21"/>
      <c r="AC1795" s="21"/>
      <c r="AD1795" s="21"/>
      <c r="AE1795" s="6"/>
      <c r="AF1795" s="6"/>
      <c r="AG1795" s="6"/>
      <c r="AH1795" s="6"/>
    </row>
    <row r="1796" spans="1:34" x14ac:dyDescent="0.35">
      <c r="A1796" s="20"/>
      <c r="B1796" s="6"/>
      <c r="C1796" s="6"/>
      <c r="D1796" s="6"/>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21"/>
      <c r="AC1796" s="21"/>
      <c r="AD1796" s="21"/>
      <c r="AE1796" s="6"/>
      <c r="AF1796" s="6"/>
      <c r="AG1796" s="6"/>
      <c r="AH1796" s="6"/>
    </row>
    <row r="1797" spans="1:34" x14ac:dyDescent="0.35">
      <c r="A1797" s="20"/>
      <c r="B1797" s="6"/>
      <c r="C1797" s="6"/>
      <c r="D1797" s="6"/>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21"/>
      <c r="AC1797" s="21"/>
      <c r="AD1797" s="21"/>
      <c r="AE1797" s="6"/>
      <c r="AF1797" s="6"/>
      <c r="AG1797" s="6"/>
      <c r="AH1797" s="6"/>
    </row>
    <row r="1798" spans="1:34" x14ac:dyDescent="0.35">
      <c r="A1798" s="20"/>
      <c r="B1798" s="6"/>
      <c r="C1798" s="6"/>
      <c r="D1798" s="6"/>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21"/>
      <c r="AC1798" s="21"/>
      <c r="AD1798" s="21"/>
      <c r="AE1798" s="6"/>
      <c r="AF1798" s="6"/>
      <c r="AG1798" s="6"/>
      <c r="AH1798" s="6"/>
    </row>
    <row r="1799" spans="1:34" x14ac:dyDescent="0.35">
      <c r="A1799" s="20"/>
      <c r="B1799" s="6"/>
      <c r="C1799" s="6"/>
      <c r="D1799" s="6"/>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21"/>
      <c r="AC1799" s="21"/>
      <c r="AD1799" s="21"/>
      <c r="AE1799" s="6"/>
      <c r="AF1799" s="6"/>
      <c r="AG1799" s="6"/>
      <c r="AH1799" s="6"/>
    </row>
    <row r="1800" spans="1:34" x14ac:dyDescent="0.35">
      <c r="A1800" s="20"/>
      <c r="B1800" s="6"/>
      <c r="C1800" s="6"/>
      <c r="D1800" s="6"/>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21"/>
      <c r="AC1800" s="21"/>
      <c r="AD1800" s="21"/>
      <c r="AE1800" s="6"/>
      <c r="AF1800" s="6"/>
      <c r="AG1800" s="6"/>
      <c r="AH1800" s="6"/>
    </row>
    <row r="1801" spans="1:34" x14ac:dyDescent="0.35">
      <c r="A1801" s="20"/>
      <c r="B1801" s="6"/>
      <c r="C1801" s="6"/>
      <c r="D1801" s="6"/>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21"/>
      <c r="AC1801" s="21"/>
      <c r="AD1801" s="21"/>
      <c r="AE1801" s="6"/>
      <c r="AF1801" s="6"/>
      <c r="AG1801" s="6"/>
      <c r="AH1801" s="6"/>
    </row>
    <row r="1802" spans="1:34" x14ac:dyDescent="0.35">
      <c r="A1802" s="20"/>
      <c r="B1802" s="6"/>
      <c r="C1802" s="6"/>
      <c r="D1802" s="6"/>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21"/>
      <c r="AC1802" s="21"/>
      <c r="AD1802" s="21"/>
      <c r="AE1802" s="6"/>
      <c r="AF1802" s="6"/>
      <c r="AG1802" s="6"/>
      <c r="AH1802" s="6"/>
    </row>
    <row r="1803" spans="1:34" x14ac:dyDescent="0.35">
      <c r="A1803" s="20"/>
      <c r="B1803" s="6"/>
      <c r="C1803" s="6"/>
      <c r="D1803" s="6"/>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21"/>
      <c r="AC1803" s="21"/>
      <c r="AD1803" s="21"/>
      <c r="AE1803" s="6"/>
      <c r="AF1803" s="6"/>
      <c r="AG1803" s="6"/>
      <c r="AH1803" s="6"/>
    </row>
    <row r="1804" spans="1:34" x14ac:dyDescent="0.35">
      <c r="A1804" s="20"/>
      <c r="B1804" s="6"/>
      <c r="C1804" s="6"/>
      <c r="D1804" s="6"/>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21"/>
      <c r="AC1804" s="21"/>
      <c r="AD1804" s="21"/>
      <c r="AE1804" s="6"/>
      <c r="AF1804" s="6"/>
      <c r="AG1804" s="6"/>
      <c r="AH1804" s="6"/>
    </row>
    <row r="1805" spans="1:34" x14ac:dyDescent="0.35">
      <c r="A1805" s="20"/>
      <c r="B1805" s="6"/>
      <c r="C1805" s="6"/>
      <c r="D1805" s="6"/>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21"/>
      <c r="AC1805" s="21"/>
      <c r="AD1805" s="21"/>
      <c r="AE1805" s="6"/>
      <c r="AF1805" s="6"/>
      <c r="AG1805" s="6"/>
      <c r="AH1805" s="6"/>
    </row>
    <row r="1806" spans="1:34" x14ac:dyDescent="0.35">
      <c r="A1806" s="20"/>
      <c r="B1806" s="6"/>
      <c r="C1806" s="6"/>
      <c r="D1806" s="6"/>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21"/>
      <c r="AC1806" s="21"/>
      <c r="AD1806" s="21"/>
      <c r="AE1806" s="6"/>
      <c r="AF1806" s="6"/>
      <c r="AG1806" s="6"/>
      <c r="AH1806" s="6"/>
    </row>
    <row r="1807" spans="1:34" x14ac:dyDescent="0.35">
      <c r="A1807" s="20"/>
      <c r="B1807" s="6"/>
      <c r="C1807" s="6"/>
      <c r="D1807" s="6"/>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21"/>
      <c r="AC1807" s="21"/>
      <c r="AD1807" s="21"/>
      <c r="AE1807" s="6"/>
      <c r="AF1807" s="6"/>
      <c r="AG1807" s="6"/>
      <c r="AH1807" s="6"/>
    </row>
    <row r="1808" spans="1:34" x14ac:dyDescent="0.35">
      <c r="A1808" s="20"/>
      <c r="B1808" s="6"/>
      <c r="C1808" s="6"/>
      <c r="D1808" s="6"/>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21"/>
      <c r="AC1808" s="21"/>
      <c r="AD1808" s="21"/>
      <c r="AE1808" s="6"/>
      <c r="AF1808" s="6"/>
      <c r="AG1808" s="6"/>
      <c r="AH1808" s="6"/>
    </row>
    <row r="1809" spans="1:34" x14ac:dyDescent="0.35">
      <c r="A1809" s="20"/>
      <c r="B1809" s="6"/>
      <c r="C1809" s="6"/>
      <c r="D1809" s="6"/>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21"/>
      <c r="AC1809" s="21"/>
      <c r="AD1809" s="21"/>
      <c r="AE1809" s="6"/>
      <c r="AF1809" s="6"/>
      <c r="AG1809" s="6"/>
      <c r="AH1809" s="6"/>
    </row>
    <row r="1810" spans="1:34" x14ac:dyDescent="0.35">
      <c r="A1810" s="20"/>
      <c r="B1810" s="6"/>
      <c r="C1810" s="6"/>
      <c r="D1810" s="6"/>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21"/>
      <c r="AC1810" s="21"/>
      <c r="AD1810" s="21"/>
      <c r="AE1810" s="6"/>
      <c r="AF1810" s="6"/>
      <c r="AG1810" s="6"/>
      <c r="AH1810" s="6"/>
    </row>
    <row r="1811" spans="1:34" x14ac:dyDescent="0.35">
      <c r="A1811" s="20"/>
      <c r="B1811" s="6"/>
      <c r="C1811" s="6"/>
      <c r="D1811" s="6"/>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21"/>
      <c r="AC1811" s="21"/>
      <c r="AD1811" s="21"/>
      <c r="AE1811" s="6"/>
      <c r="AF1811" s="6"/>
      <c r="AG1811" s="6"/>
      <c r="AH1811" s="6"/>
    </row>
    <row r="1812" spans="1:34" x14ac:dyDescent="0.35">
      <c r="A1812" s="20"/>
      <c r="B1812" s="6"/>
      <c r="C1812" s="6"/>
      <c r="D1812" s="6"/>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21"/>
      <c r="AC1812" s="21"/>
      <c r="AD1812" s="21"/>
      <c r="AE1812" s="6"/>
      <c r="AF1812" s="6"/>
      <c r="AG1812" s="6"/>
      <c r="AH1812" s="6"/>
    </row>
    <row r="1813" spans="1:34" x14ac:dyDescent="0.35">
      <c r="A1813" s="20"/>
      <c r="B1813" s="6"/>
      <c r="C1813" s="6"/>
      <c r="D1813" s="6"/>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21"/>
      <c r="AC1813" s="21"/>
      <c r="AD1813" s="21"/>
      <c r="AE1813" s="6"/>
      <c r="AF1813" s="6"/>
      <c r="AG1813" s="6"/>
      <c r="AH1813" s="6"/>
    </row>
    <row r="1814" spans="1:34" x14ac:dyDescent="0.35">
      <c r="A1814" s="20"/>
      <c r="B1814" s="6"/>
      <c r="C1814" s="6"/>
      <c r="D1814" s="6"/>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21"/>
      <c r="AC1814" s="21"/>
      <c r="AD1814" s="21"/>
      <c r="AE1814" s="6"/>
      <c r="AF1814" s="6"/>
      <c r="AG1814" s="6"/>
      <c r="AH1814" s="6"/>
    </row>
    <row r="1815" spans="1:34" x14ac:dyDescent="0.35">
      <c r="A1815" s="20"/>
      <c r="B1815" s="6"/>
      <c r="C1815" s="6"/>
      <c r="D1815" s="6"/>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21"/>
      <c r="AC1815" s="21"/>
      <c r="AD1815" s="21"/>
      <c r="AE1815" s="6"/>
      <c r="AF1815" s="6"/>
      <c r="AG1815" s="6"/>
      <c r="AH1815" s="6"/>
    </row>
    <row r="1816" spans="1:34" x14ac:dyDescent="0.35">
      <c r="A1816" s="20"/>
      <c r="B1816" s="6"/>
      <c r="C1816" s="6"/>
      <c r="D1816" s="6"/>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21"/>
      <c r="AC1816" s="21"/>
      <c r="AD1816" s="21"/>
      <c r="AE1816" s="6"/>
      <c r="AF1816" s="6"/>
      <c r="AG1816" s="6"/>
      <c r="AH1816" s="6"/>
    </row>
    <row r="1817" spans="1:34" x14ac:dyDescent="0.35">
      <c r="A1817" s="20"/>
      <c r="B1817" s="6"/>
      <c r="C1817" s="6"/>
      <c r="D1817" s="6"/>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21"/>
      <c r="AC1817" s="21"/>
      <c r="AD1817" s="21"/>
      <c r="AE1817" s="6"/>
      <c r="AF1817" s="6"/>
      <c r="AG1817" s="6"/>
      <c r="AH1817" s="6"/>
    </row>
    <row r="1818" spans="1:34" x14ac:dyDescent="0.35">
      <c r="A1818" s="20"/>
      <c r="B1818" s="6"/>
      <c r="C1818" s="6"/>
      <c r="D1818" s="6"/>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21"/>
      <c r="AC1818" s="21"/>
      <c r="AD1818" s="21"/>
      <c r="AE1818" s="6"/>
      <c r="AF1818" s="6"/>
      <c r="AG1818" s="6"/>
      <c r="AH1818" s="6"/>
    </row>
    <row r="1819" spans="1:34" x14ac:dyDescent="0.35">
      <c r="A1819" s="20"/>
      <c r="B1819" s="6"/>
      <c r="C1819" s="6"/>
      <c r="D1819" s="6"/>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21"/>
      <c r="AC1819" s="21"/>
      <c r="AD1819" s="21"/>
      <c r="AE1819" s="6"/>
      <c r="AF1819" s="6"/>
      <c r="AG1819" s="6"/>
      <c r="AH1819" s="6"/>
    </row>
    <row r="1820" spans="1:34" x14ac:dyDescent="0.35">
      <c r="A1820" s="20"/>
      <c r="B1820" s="6"/>
      <c r="C1820" s="6"/>
      <c r="D1820" s="6"/>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21"/>
      <c r="AC1820" s="21"/>
      <c r="AD1820" s="21"/>
      <c r="AE1820" s="6"/>
      <c r="AF1820" s="6"/>
      <c r="AG1820" s="6"/>
      <c r="AH1820" s="6"/>
    </row>
    <row r="1821" spans="1:34" x14ac:dyDescent="0.35">
      <c r="A1821" s="20"/>
      <c r="B1821" s="6"/>
      <c r="C1821" s="6"/>
      <c r="D1821" s="6"/>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21"/>
      <c r="AC1821" s="21"/>
      <c r="AD1821" s="21"/>
      <c r="AE1821" s="6"/>
      <c r="AF1821" s="6"/>
      <c r="AG1821" s="6"/>
      <c r="AH1821" s="6"/>
    </row>
    <row r="1822" spans="1:34" x14ac:dyDescent="0.35">
      <c r="A1822" s="20"/>
      <c r="B1822" s="6"/>
      <c r="C1822" s="6"/>
      <c r="D1822" s="6"/>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21"/>
      <c r="AC1822" s="21"/>
      <c r="AD1822" s="21"/>
      <c r="AE1822" s="6"/>
      <c r="AF1822" s="6"/>
      <c r="AG1822" s="6"/>
      <c r="AH1822" s="6"/>
    </row>
    <row r="1823" spans="1:34" x14ac:dyDescent="0.35">
      <c r="A1823" s="20"/>
      <c r="B1823" s="6"/>
      <c r="C1823" s="6"/>
      <c r="D1823" s="6"/>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21"/>
      <c r="AC1823" s="21"/>
      <c r="AD1823" s="21"/>
      <c r="AE1823" s="6"/>
      <c r="AF1823" s="6"/>
      <c r="AG1823" s="6"/>
      <c r="AH1823" s="6"/>
    </row>
    <row r="1824" spans="1:34" x14ac:dyDescent="0.35">
      <c r="A1824" s="20"/>
      <c r="B1824" s="6"/>
      <c r="C1824" s="6"/>
      <c r="D1824" s="6"/>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21"/>
      <c r="AC1824" s="21"/>
      <c r="AD1824" s="21"/>
      <c r="AE1824" s="6"/>
      <c r="AF1824" s="6"/>
      <c r="AG1824" s="6"/>
      <c r="AH1824" s="6"/>
    </row>
    <row r="1825" spans="1:34" x14ac:dyDescent="0.35">
      <c r="A1825" s="20"/>
      <c r="B1825" s="6"/>
      <c r="C1825" s="6"/>
      <c r="D1825" s="6"/>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21"/>
      <c r="AC1825" s="21"/>
      <c r="AD1825" s="21"/>
      <c r="AE1825" s="6"/>
      <c r="AF1825" s="6"/>
      <c r="AG1825" s="6"/>
      <c r="AH1825" s="6"/>
    </row>
    <row r="1826" spans="1:34" x14ac:dyDescent="0.35">
      <c r="A1826" s="20"/>
      <c r="B1826" s="6"/>
      <c r="C1826" s="6"/>
      <c r="D1826" s="6"/>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21"/>
      <c r="AC1826" s="21"/>
      <c r="AD1826" s="21"/>
      <c r="AE1826" s="6"/>
      <c r="AF1826" s="6"/>
      <c r="AG1826" s="6"/>
      <c r="AH1826" s="6"/>
    </row>
    <row r="1827" spans="1:34" x14ac:dyDescent="0.35">
      <c r="A1827" s="20"/>
      <c r="B1827" s="6"/>
      <c r="C1827" s="6"/>
      <c r="D1827" s="6"/>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21"/>
      <c r="AC1827" s="21"/>
      <c r="AD1827" s="21"/>
      <c r="AE1827" s="6"/>
      <c r="AF1827" s="6"/>
      <c r="AG1827" s="6"/>
      <c r="AH1827" s="6"/>
    </row>
    <row r="1828" spans="1:34" x14ac:dyDescent="0.35">
      <c r="A1828" s="20"/>
      <c r="B1828" s="6"/>
      <c r="C1828" s="6"/>
      <c r="D1828" s="6"/>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21"/>
      <c r="AC1828" s="21"/>
      <c r="AD1828" s="21"/>
      <c r="AE1828" s="6"/>
      <c r="AF1828" s="6"/>
      <c r="AG1828" s="6"/>
      <c r="AH1828" s="6"/>
    </row>
    <row r="1829" spans="1:34" x14ac:dyDescent="0.35">
      <c r="A1829" s="20"/>
      <c r="B1829" s="6"/>
      <c r="C1829" s="6"/>
      <c r="D1829" s="6"/>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21"/>
      <c r="AC1829" s="21"/>
      <c r="AD1829" s="21"/>
      <c r="AE1829" s="6"/>
      <c r="AF1829" s="6"/>
      <c r="AG1829" s="6"/>
      <c r="AH1829" s="6"/>
    </row>
    <row r="1830" spans="1:34" x14ac:dyDescent="0.35">
      <c r="A1830" s="20"/>
      <c r="B1830" s="6"/>
      <c r="C1830" s="6"/>
      <c r="D1830" s="6"/>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21"/>
      <c r="AC1830" s="21"/>
      <c r="AD1830" s="21"/>
      <c r="AE1830" s="6"/>
      <c r="AF1830" s="6"/>
      <c r="AG1830" s="6"/>
      <c r="AH1830" s="6"/>
    </row>
    <row r="1831" spans="1:34" x14ac:dyDescent="0.35">
      <c r="A1831" s="20"/>
      <c r="B1831" s="6"/>
      <c r="C1831" s="6"/>
      <c r="D1831" s="6"/>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21"/>
      <c r="AC1831" s="21"/>
      <c r="AD1831" s="21"/>
      <c r="AE1831" s="6"/>
      <c r="AF1831" s="6"/>
      <c r="AG1831" s="6"/>
      <c r="AH1831" s="6"/>
    </row>
    <row r="1832" spans="1:34" x14ac:dyDescent="0.35">
      <c r="A1832" s="20"/>
      <c r="B1832" s="6"/>
      <c r="C1832" s="6"/>
      <c r="D1832" s="6"/>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21"/>
      <c r="AC1832" s="21"/>
      <c r="AD1832" s="21"/>
      <c r="AE1832" s="6"/>
      <c r="AF1832" s="6"/>
      <c r="AG1832" s="6"/>
      <c r="AH1832" s="6"/>
    </row>
    <row r="1833" spans="1:34" x14ac:dyDescent="0.35">
      <c r="A1833" s="20"/>
      <c r="B1833" s="6"/>
      <c r="C1833" s="6"/>
      <c r="D1833" s="6"/>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21"/>
      <c r="AC1833" s="21"/>
      <c r="AD1833" s="21"/>
      <c r="AE1833" s="6"/>
      <c r="AF1833" s="6"/>
      <c r="AG1833" s="6"/>
      <c r="AH1833" s="6"/>
    </row>
    <row r="1834" spans="1:34" x14ac:dyDescent="0.35">
      <c r="A1834" s="20"/>
      <c r="B1834" s="6"/>
      <c r="C1834" s="6"/>
      <c r="D1834" s="6"/>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21"/>
      <c r="AC1834" s="21"/>
      <c r="AD1834" s="21"/>
      <c r="AE1834" s="6"/>
      <c r="AF1834" s="6"/>
      <c r="AG1834" s="6"/>
      <c r="AH1834" s="6"/>
    </row>
    <row r="1835" spans="1:34" x14ac:dyDescent="0.35">
      <c r="A1835" s="20"/>
      <c r="B1835" s="6"/>
      <c r="C1835" s="6"/>
      <c r="D1835" s="6"/>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21"/>
      <c r="AC1835" s="21"/>
      <c r="AD1835" s="21"/>
      <c r="AE1835" s="6"/>
      <c r="AF1835" s="6"/>
      <c r="AG1835" s="6"/>
      <c r="AH1835" s="6"/>
    </row>
    <row r="1836" spans="1:34" x14ac:dyDescent="0.35">
      <c r="A1836" s="20"/>
      <c r="B1836" s="6"/>
      <c r="C1836" s="6"/>
      <c r="D1836" s="6"/>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21"/>
      <c r="AC1836" s="21"/>
      <c r="AD1836" s="21"/>
      <c r="AE1836" s="6"/>
      <c r="AF1836" s="6"/>
      <c r="AG1836" s="6"/>
      <c r="AH1836" s="6"/>
    </row>
    <row r="1837" spans="1:34" x14ac:dyDescent="0.35">
      <c r="A1837" s="20"/>
      <c r="B1837" s="6"/>
      <c r="C1837" s="6"/>
      <c r="D1837" s="6"/>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21"/>
      <c r="AC1837" s="21"/>
      <c r="AD1837" s="21"/>
      <c r="AE1837" s="6"/>
      <c r="AF1837" s="6"/>
      <c r="AG1837" s="6"/>
      <c r="AH1837" s="6"/>
    </row>
    <row r="1838" spans="1:34" x14ac:dyDescent="0.35">
      <c r="A1838" s="20"/>
      <c r="B1838" s="6"/>
      <c r="C1838" s="6"/>
      <c r="D1838" s="6"/>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21"/>
      <c r="AC1838" s="21"/>
      <c r="AD1838" s="21"/>
      <c r="AE1838" s="6"/>
      <c r="AF1838" s="6"/>
      <c r="AG1838" s="6"/>
      <c r="AH1838" s="6"/>
    </row>
    <row r="1839" spans="1:34" x14ac:dyDescent="0.35">
      <c r="A1839" s="20"/>
      <c r="B1839" s="6"/>
      <c r="C1839" s="6"/>
      <c r="D1839" s="6"/>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21"/>
      <c r="AC1839" s="21"/>
      <c r="AD1839" s="21"/>
      <c r="AE1839" s="6"/>
      <c r="AF1839" s="6"/>
      <c r="AG1839" s="6"/>
      <c r="AH1839" s="6"/>
    </row>
    <row r="1840" spans="1:34" x14ac:dyDescent="0.35">
      <c r="A1840" s="20"/>
      <c r="B1840" s="6"/>
      <c r="C1840" s="6"/>
      <c r="D1840" s="6"/>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21"/>
      <c r="AC1840" s="21"/>
      <c r="AD1840" s="21"/>
      <c r="AE1840" s="6"/>
      <c r="AF1840" s="6"/>
      <c r="AG1840" s="6"/>
      <c r="AH1840" s="6"/>
    </row>
    <row r="1841" spans="1:34" x14ac:dyDescent="0.35">
      <c r="A1841" s="20"/>
      <c r="B1841" s="6"/>
      <c r="C1841" s="6"/>
      <c r="D1841" s="6"/>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21"/>
      <c r="AC1841" s="21"/>
      <c r="AD1841" s="21"/>
      <c r="AE1841" s="6"/>
      <c r="AF1841" s="6"/>
      <c r="AG1841" s="6"/>
      <c r="AH1841" s="6"/>
    </row>
    <row r="1842" spans="1:34" x14ac:dyDescent="0.35">
      <c r="A1842" s="20"/>
      <c r="B1842" s="6"/>
      <c r="C1842" s="6"/>
      <c r="D1842" s="6"/>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21"/>
      <c r="AC1842" s="21"/>
      <c r="AD1842" s="21"/>
      <c r="AE1842" s="6"/>
      <c r="AF1842" s="6"/>
      <c r="AG1842" s="6"/>
      <c r="AH1842" s="6"/>
    </row>
    <row r="1843" spans="1:34" x14ac:dyDescent="0.35">
      <c r="A1843" s="20"/>
      <c r="B1843" s="6"/>
      <c r="C1843" s="6"/>
      <c r="D1843" s="6"/>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21"/>
      <c r="AC1843" s="21"/>
      <c r="AD1843" s="21"/>
      <c r="AE1843" s="6"/>
      <c r="AF1843" s="6"/>
      <c r="AG1843" s="6"/>
      <c r="AH1843" s="6"/>
    </row>
    <row r="1844" spans="1:34" x14ac:dyDescent="0.35">
      <c r="A1844" s="20"/>
      <c r="B1844" s="6"/>
      <c r="C1844" s="6"/>
      <c r="D1844" s="6"/>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21"/>
      <c r="AC1844" s="21"/>
      <c r="AD1844" s="21"/>
      <c r="AE1844" s="6"/>
      <c r="AF1844" s="6"/>
      <c r="AG1844" s="6"/>
      <c r="AH1844" s="6"/>
    </row>
    <row r="1845" spans="1:34" x14ac:dyDescent="0.35">
      <c r="A1845" s="20"/>
      <c r="B1845" s="6"/>
      <c r="C1845" s="6"/>
      <c r="D1845" s="6"/>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21"/>
      <c r="AC1845" s="21"/>
      <c r="AD1845" s="21"/>
      <c r="AE1845" s="6"/>
      <c r="AF1845" s="6"/>
      <c r="AG1845" s="6"/>
      <c r="AH1845" s="6"/>
    </row>
    <row r="1846" spans="1:34" x14ac:dyDescent="0.35">
      <c r="A1846" s="20"/>
      <c r="B1846" s="6"/>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21"/>
      <c r="AC1846" s="21"/>
      <c r="AD1846" s="21"/>
      <c r="AE1846" s="6"/>
      <c r="AF1846" s="6"/>
      <c r="AG1846" s="6"/>
      <c r="AH1846" s="6"/>
    </row>
    <row r="1847" spans="1:34" x14ac:dyDescent="0.35">
      <c r="A1847" s="20"/>
      <c r="B1847" s="6"/>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21"/>
      <c r="AC1847" s="21"/>
      <c r="AD1847" s="21"/>
      <c r="AE1847" s="6"/>
      <c r="AF1847" s="6"/>
      <c r="AG1847" s="6"/>
      <c r="AH1847" s="6"/>
    </row>
    <row r="1848" spans="1:34" x14ac:dyDescent="0.35">
      <c r="A1848" s="20"/>
      <c r="B1848" s="6"/>
      <c r="C1848" s="6"/>
      <c r="D1848" s="6"/>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21"/>
      <c r="AC1848" s="21"/>
      <c r="AD1848" s="21"/>
      <c r="AE1848" s="6"/>
      <c r="AF1848" s="6"/>
      <c r="AG1848" s="6"/>
      <c r="AH1848" s="6"/>
    </row>
    <row r="1849" spans="1:34" x14ac:dyDescent="0.35">
      <c r="A1849" s="20"/>
      <c r="B1849" s="6"/>
      <c r="C1849" s="6"/>
      <c r="D1849" s="6"/>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21"/>
      <c r="AC1849" s="21"/>
      <c r="AD1849" s="21"/>
      <c r="AE1849" s="6"/>
      <c r="AF1849" s="6"/>
      <c r="AG1849" s="6"/>
      <c r="AH1849" s="6"/>
    </row>
    <row r="1850" spans="1:34" x14ac:dyDescent="0.35">
      <c r="A1850" s="20"/>
      <c r="B1850" s="6"/>
      <c r="C1850" s="6"/>
      <c r="D1850" s="6"/>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21"/>
      <c r="AC1850" s="21"/>
      <c r="AD1850" s="21"/>
      <c r="AE1850" s="6"/>
      <c r="AF1850" s="6"/>
      <c r="AG1850" s="6"/>
      <c r="AH1850" s="6"/>
    </row>
    <row r="1851" spans="1:34" x14ac:dyDescent="0.35">
      <c r="A1851" s="20"/>
      <c r="B1851" s="6"/>
      <c r="C1851" s="6"/>
      <c r="D1851" s="6"/>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21"/>
      <c r="AC1851" s="21"/>
      <c r="AD1851" s="21"/>
      <c r="AE1851" s="6"/>
      <c r="AF1851" s="6"/>
      <c r="AG1851" s="6"/>
      <c r="AH1851" s="6"/>
    </row>
    <row r="1852" spans="1:34" x14ac:dyDescent="0.35">
      <c r="A1852" s="20"/>
      <c r="B1852" s="6"/>
      <c r="C1852" s="6"/>
      <c r="D1852" s="6"/>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21"/>
      <c r="AC1852" s="21"/>
      <c r="AD1852" s="21"/>
      <c r="AE1852" s="6"/>
      <c r="AF1852" s="6"/>
      <c r="AG1852" s="6"/>
      <c r="AH1852" s="6"/>
    </row>
    <row r="1853" spans="1:34" x14ac:dyDescent="0.35">
      <c r="A1853" s="20"/>
      <c r="B1853" s="6"/>
      <c r="C1853" s="6"/>
      <c r="D1853" s="6"/>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21"/>
      <c r="AC1853" s="21"/>
      <c r="AD1853" s="21"/>
      <c r="AE1853" s="6"/>
      <c r="AF1853" s="6"/>
      <c r="AG1853" s="6"/>
      <c r="AH1853" s="6"/>
    </row>
    <row r="1854" spans="1:34" x14ac:dyDescent="0.35">
      <c r="A1854" s="20"/>
      <c r="B1854" s="6"/>
      <c r="C1854" s="6"/>
      <c r="D1854" s="6"/>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21"/>
      <c r="AC1854" s="21"/>
      <c r="AD1854" s="21"/>
      <c r="AE1854" s="6"/>
      <c r="AF1854" s="6"/>
      <c r="AG1854" s="6"/>
      <c r="AH1854" s="6"/>
    </row>
    <row r="1855" spans="1:34" x14ac:dyDescent="0.35">
      <c r="A1855" s="20"/>
      <c r="B1855" s="6"/>
      <c r="C1855" s="6"/>
      <c r="D1855" s="6"/>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21"/>
      <c r="AC1855" s="21"/>
      <c r="AD1855" s="21"/>
      <c r="AE1855" s="6"/>
      <c r="AF1855" s="6"/>
      <c r="AG1855" s="6"/>
      <c r="AH1855" s="6"/>
    </row>
    <row r="1856" spans="1:34" x14ac:dyDescent="0.35">
      <c r="A1856" s="20"/>
      <c r="B1856" s="6"/>
      <c r="C1856" s="6"/>
      <c r="D1856" s="6"/>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21"/>
      <c r="AC1856" s="21"/>
      <c r="AD1856" s="21"/>
      <c r="AE1856" s="6"/>
      <c r="AF1856" s="6"/>
      <c r="AG1856" s="6"/>
      <c r="AH1856" s="6"/>
    </row>
    <row r="1857" spans="1:34" x14ac:dyDescent="0.35">
      <c r="A1857" s="20"/>
      <c r="B1857" s="6"/>
      <c r="C1857" s="6"/>
      <c r="D1857" s="6"/>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21"/>
      <c r="AC1857" s="21"/>
      <c r="AD1857" s="21"/>
      <c r="AE1857" s="6"/>
      <c r="AF1857" s="6"/>
      <c r="AG1857" s="6"/>
      <c r="AH1857" s="6"/>
    </row>
    <row r="1858" spans="1:34" x14ac:dyDescent="0.35">
      <c r="A1858" s="20"/>
      <c r="B1858" s="6"/>
      <c r="C1858" s="6"/>
      <c r="D1858" s="6"/>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21"/>
      <c r="AC1858" s="21"/>
      <c r="AD1858" s="21"/>
      <c r="AE1858" s="6"/>
      <c r="AF1858" s="6"/>
      <c r="AG1858" s="6"/>
      <c r="AH1858" s="6"/>
    </row>
    <row r="1859" spans="1:34" x14ac:dyDescent="0.35">
      <c r="A1859" s="20"/>
      <c r="B1859" s="6"/>
      <c r="C1859" s="6"/>
      <c r="D1859" s="6"/>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21"/>
      <c r="AC1859" s="21"/>
      <c r="AD1859" s="21"/>
      <c r="AE1859" s="6"/>
      <c r="AF1859" s="6"/>
      <c r="AG1859" s="6"/>
      <c r="AH1859" s="6"/>
    </row>
    <row r="1860" spans="1:34" x14ac:dyDescent="0.35">
      <c r="A1860" s="20"/>
      <c r="B1860" s="6"/>
      <c r="C1860" s="6"/>
      <c r="D1860" s="6"/>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21"/>
      <c r="AC1860" s="21"/>
      <c r="AD1860" s="21"/>
      <c r="AE1860" s="6"/>
      <c r="AF1860" s="6"/>
      <c r="AG1860" s="6"/>
      <c r="AH1860" s="6"/>
    </row>
    <row r="1861" spans="1:34" x14ac:dyDescent="0.35">
      <c r="A1861" s="20"/>
      <c r="B1861" s="6"/>
      <c r="C1861" s="6"/>
      <c r="D1861" s="6"/>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21"/>
      <c r="AC1861" s="21"/>
      <c r="AD1861" s="21"/>
      <c r="AE1861" s="6"/>
      <c r="AF1861" s="6"/>
      <c r="AG1861" s="6"/>
      <c r="AH1861" s="6"/>
    </row>
    <row r="1862" spans="1:34" x14ac:dyDescent="0.35">
      <c r="A1862" s="20"/>
      <c r="B1862" s="6"/>
      <c r="C1862" s="6"/>
      <c r="D1862" s="6"/>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21"/>
      <c r="AC1862" s="21"/>
      <c r="AD1862" s="21"/>
      <c r="AE1862" s="6"/>
      <c r="AF1862" s="6"/>
      <c r="AG1862" s="6"/>
      <c r="AH1862" s="6"/>
    </row>
    <row r="1863" spans="1:34" x14ac:dyDescent="0.35">
      <c r="A1863" s="20"/>
      <c r="B1863" s="6"/>
      <c r="C1863" s="6"/>
      <c r="D1863" s="6"/>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21"/>
      <c r="AC1863" s="21"/>
      <c r="AD1863" s="21"/>
      <c r="AE1863" s="6"/>
      <c r="AF1863" s="6"/>
      <c r="AG1863" s="6"/>
      <c r="AH1863" s="6"/>
    </row>
    <row r="1864" spans="1:34" x14ac:dyDescent="0.35">
      <c r="A1864" s="20"/>
      <c r="B1864" s="6"/>
      <c r="C1864" s="6"/>
      <c r="D1864" s="6"/>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21"/>
      <c r="AC1864" s="21"/>
      <c r="AD1864" s="21"/>
      <c r="AE1864" s="6"/>
      <c r="AF1864" s="6"/>
      <c r="AG1864" s="6"/>
      <c r="AH1864" s="6"/>
    </row>
    <row r="1865" spans="1:34" x14ac:dyDescent="0.35">
      <c r="A1865" s="20"/>
      <c r="B1865" s="6"/>
      <c r="C1865" s="6"/>
      <c r="D1865" s="6"/>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21"/>
      <c r="AC1865" s="21"/>
      <c r="AD1865" s="21"/>
      <c r="AE1865" s="6"/>
      <c r="AF1865" s="6"/>
      <c r="AG1865" s="6"/>
      <c r="AH1865" s="6"/>
    </row>
    <row r="1866" spans="1:34" x14ac:dyDescent="0.35">
      <c r="A1866" s="20"/>
      <c r="B1866" s="6"/>
      <c r="C1866" s="6"/>
      <c r="D1866" s="6"/>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21"/>
      <c r="AC1866" s="21"/>
      <c r="AD1866" s="21"/>
      <c r="AE1866" s="6"/>
      <c r="AF1866" s="6"/>
      <c r="AG1866" s="6"/>
      <c r="AH1866" s="6"/>
    </row>
    <row r="1867" spans="1:34" x14ac:dyDescent="0.35">
      <c r="A1867" s="20"/>
      <c r="B1867" s="6"/>
      <c r="C1867" s="6"/>
      <c r="D1867" s="6"/>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21"/>
      <c r="AC1867" s="21"/>
      <c r="AD1867" s="21"/>
      <c r="AE1867" s="6"/>
      <c r="AF1867" s="6"/>
      <c r="AG1867" s="6"/>
      <c r="AH1867" s="6"/>
    </row>
    <row r="1868" spans="1:34" x14ac:dyDescent="0.35">
      <c r="A1868" s="20"/>
      <c r="B1868" s="6"/>
      <c r="C1868" s="6"/>
      <c r="D1868" s="6"/>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21"/>
      <c r="AC1868" s="21"/>
      <c r="AD1868" s="21"/>
      <c r="AE1868" s="6"/>
      <c r="AF1868" s="6"/>
      <c r="AG1868" s="6"/>
      <c r="AH1868" s="6"/>
    </row>
    <row r="1869" spans="1:34" x14ac:dyDescent="0.35">
      <c r="A1869" s="20"/>
      <c r="B1869" s="6"/>
      <c r="C1869" s="6"/>
      <c r="D1869" s="6"/>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21"/>
      <c r="AC1869" s="21"/>
      <c r="AD1869" s="21"/>
      <c r="AE1869" s="6"/>
      <c r="AF1869" s="6"/>
      <c r="AG1869" s="6"/>
      <c r="AH1869" s="6"/>
    </row>
    <row r="1870" spans="1:34" x14ac:dyDescent="0.35">
      <c r="A1870" s="20"/>
      <c r="B1870" s="6"/>
      <c r="C1870" s="6"/>
      <c r="D1870" s="6"/>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21"/>
      <c r="AC1870" s="21"/>
      <c r="AD1870" s="21"/>
      <c r="AE1870" s="6"/>
      <c r="AF1870" s="6"/>
      <c r="AG1870" s="6"/>
      <c r="AH1870" s="6"/>
    </row>
    <row r="1871" spans="1:34" x14ac:dyDescent="0.35">
      <c r="A1871" s="20"/>
      <c r="B1871" s="6"/>
      <c r="C1871" s="6"/>
      <c r="D1871" s="6"/>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21"/>
      <c r="AC1871" s="21"/>
      <c r="AD1871" s="21"/>
      <c r="AE1871" s="6"/>
      <c r="AF1871" s="6"/>
      <c r="AG1871" s="6"/>
      <c r="AH1871" s="6"/>
    </row>
    <row r="1872" spans="1:34" x14ac:dyDescent="0.35">
      <c r="A1872" s="20"/>
      <c r="B1872" s="6"/>
      <c r="C1872" s="6"/>
      <c r="D1872" s="6"/>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21"/>
      <c r="AC1872" s="21"/>
      <c r="AD1872" s="21"/>
      <c r="AE1872" s="6"/>
      <c r="AF1872" s="6"/>
      <c r="AG1872" s="6"/>
      <c r="AH1872" s="6"/>
    </row>
    <row r="1873" spans="1:34" x14ac:dyDescent="0.35">
      <c r="A1873" s="20"/>
      <c r="B1873" s="6"/>
      <c r="C1873" s="6"/>
      <c r="D1873" s="6"/>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21"/>
      <c r="AC1873" s="21"/>
      <c r="AD1873" s="21"/>
      <c r="AE1873" s="6"/>
      <c r="AF1873" s="6"/>
      <c r="AG1873" s="6"/>
      <c r="AH1873" s="6"/>
    </row>
    <row r="1874" spans="1:34" x14ac:dyDescent="0.35">
      <c r="A1874" s="20"/>
      <c r="B1874" s="6"/>
      <c r="C1874" s="6"/>
      <c r="D1874" s="6"/>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21"/>
      <c r="AC1874" s="21"/>
      <c r="AD1874" s="21"/>
      <c r="AE1874" s="6"/>
      <c r="AF1874" s="6"/>
      <c r="AG1874" s="6"/>
      <c r="AH1874" s="6"/>
    </row>
    <row r="1875" spans="1:34" x14ac:dyDescent="0.35">
      <c r="A1875" s="20"/>
      <c r="B1875" s="6"/>
      <c r="C1875" s="6"/>
      <c r="D1875" s="6"/>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21"/>
      <c r="AC1875" s="21"/>
      <c r="AD1875" s="21"/>
      <c r="AE1875" s="6"/>
      <c r="AF1875" s="6"/>
      <c r="AG1875" s="6"/>
      <c r="AH1875" s="6"/>
    </row>
    <row r="1876" spans="1:34" x14ac:dyDescent="0.35">
      <c r="A1876" s="20"/>
      <c r="B1876" s="6"/>
      <c r="C1876" s="6"/>
      <c r="D1876" s="6"/>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21"/>
      <c r="AC1876" s="21"/>
      <c r="AD1876" s="21"/>
      <c r="AE1876" s="6"/>
      <c r="AF1876" s="6"/>
      <c r="AG1876" s="6"/>
      <c r="AH1876" s="6"/>
    </row>
    <row r="1877" spans="1:34" x14ac:dyDescent="0.35">
      <c r="A1877" s="20"/>
      <c r="B1877" s="6"/>
      <c r="C1877" s="6"/>
      <c r="D1877" s="6"/>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21"/>
      <c r="AC1877" s="21"/>
      <c r="AD1877" s="21"/>
      <c r="AE1877" s="6"/>
      <c r="AF1877" s="6"/>
      <c r="AG1877" s="6"/>
      <c r="AH1877" s="6"/>
    </row>
    <row r="1878" spans="1:34" x14ac:dyDescent="0.35">
      <c r="A1878" s="20"/>
      <c r="B1878" s="6"/>
      <c r="C1878" s="6"/>
      <c r="D1878" s="6"/>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21"/>
      <c r="AC1878" s="21"/>
      <c r="AD1878" s="21"/>
      <c r="AE1878" s="6"/>
      <c r="AF1878" s="6"/>
      <c r="AG1878" s="6"/>
      <c r="AH1878" s="6"/>
    </row>
    <row r="1879" spans="1:34" x14ac:dyDescent="0.35">
      <c r="A1879" s="20"/>
      <c r="B1879" s="6"/>
      <c r="C1879" s="6"/>
      <c r="D1879" s="6"/>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21"/>
      <c r="AC1879" s="21"/>
      <c r="AD1879" s="21"/>
      <c r="AE1879" s="6"/>
      <c r="AF1879" s="6"/>
      <c r="AG1879" s="6"/>
      <c r="AH1879" s="6"/>
    </row>
    <row r="1880" spans="1:34" x14ac:dyDescent="0.35">
      <c r="A1880" s="20"/>
      <c r="B1880" s="6"/>
      <c r="C1880" s="6"/>
      <c r="D1880" s="6"/>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21"/>
      <c r="AC1880" s="21"/>
      <c r="AD1880" s="21"/>
      <c r="AE1880" s="6"/>
      <c r="AF1880" s="6"/>
      <c r="AG1880" s="6"/>
      <c r="AH1880" s="6"/>
    </row>
    <row r="1881" spans="1:34" x14ac:dyDescent="0.35">
      <c r="A1881" s="20"/>
      <c r="B1881" s="6"/>
      <c r="C1881" s="6"/>
      <c r="D1881" s="6"/>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21"/>
      <c r="AC1881" s="21"/>
      <c r="AD1881" s="21"/>
      <c r="AE1881" s="6"/>
      <c r="AF1881" s="6"/>
      <c r="AG1881" s="6"/>
      <c r="AH1881" s="6"/>
    </row>
    <row r="1882" spans="1:34" x14ac:dyDescent="0.35">
      <c r="A1882" s="20"/>
      <c r="B1882" s="6"/>
      <c r="C1882" s="6"/>
      <c r="D1882" s="6"/>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21"/>
      <c r="AC1882" s="21"/>
      <c r="AD1882" s="21"/>
      <c r="AE1882" s="6"/>
      <c r="AF1882" s="6"/>
      <c r="AG1882" s="6"/>
      <c r="AH1882" s="6"/>
    </row>
    <row r="1883" spans="1:34" x14ac:dyDescent="0.35">
      <c r="A1883" s="20"/>
      <c r="B1883" s="6"/>
      <c r="C1883" s="6"/>
      <c r="D1883" s="6"/>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21"/>
      <c r="AC1883" s="21"/>
      <c r="AD1883" s="21"/>
      <c r="AE1883" s="6"/>
      <c r="AF1883" s="6"/>
      <c r="AG1883" s="6"/>
      <c r="AH1883" s="6"/>
    </row>
    <row r="1884" spans="1:34" x14ac:dyDescent="0.35">
      <c r="A1884" s="20"/>
      <c r="B1884" s="6"/>
      <c r="C1884" s="6"/>
      <c r="D1884" s="6"/>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21"/>
      <c r="AC1884" s="21"/>
      <c r="AD1884" s="21"/>
      <c r="AE1884" s="6"/>
      <c r="AF1884" s="6"/>
      <c r="AG1884" s="6"/>
      <c r="AH1884" s="6"/>
    </row>
    <row r="1885" spans="1:34" x14ac:dyDescent="0.35">
      <c r="A1885" s="20"/>
      <c r="B1885" s="6"/>
      <c r="C1885" s="6"/>
      <c r="D1885" s="6"/>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21"/>
      <c r="AC1885" s="21"/>
      <c r="AD1885" s="21"/>
      <c r="AE1885" s="6"/>
      <c r="AF1885" s="6"/>
      <c r="AG1885" s="6"/>
      <c r="AH1885" s="6"/>
    </row>
    <row r="1886" spans="1:34" x14ac:dyDescent="0.35">
      <c r="A1886" s="20"/>
      <c r="B1886" s="6"/>
      <c r="C1886" s="6"/>
      <c r="D1886" s="6"/>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21"/>
      <c r="AC1886" s="21"/>
      <c r="AD1886" s="21"/>
      <c r="AE1886" s="6"/>
      <c r="AF1886" s="6"/>
      <c r="AG1886" s="6"/>
      <c r="AH1886" s="6"/>
    </row>
    <row r="1887" spans="1:34" x14ac:dyDescent="0.35">
      <c r="A1887" s="20"/>
      <c r="B1887" s="6"/>
      <c r="C1887" s="6"/>
      <c r="D1887" s="6"/>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21"/>
      <c r="AC1887" s="21"/>
      <c r="AD1887" s="21"/>
      <c r="AE1887" s="6"/>
      <c r="AF1887" s="6"/>
      <c r="AG1887" s="6"/>
      <c r="AH1887" s="6"/>
    </row>
    <row r="1888" spans="1:34" x14ac:dyDescent="0.35">
      <c r="A1888" s="20"/>
      <c r="B1888" s="6"/>
      <c r="C1888" s="6"/>
      <c r="D1888" s="6"/>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21"/>
      <c r="AC1888" s="21"/>
      <c r="AD1888" s="21"/>
      <c r="AE1888" s="6"/>
      <c r="AF1888" s="6"/>
      <c r="AG1888" s="6"/>
      <c r="AH1888" s="6"/>
    </row>
    <row r="1889" spans="1:34" x14ac:dyDescent="0.35">
      <c r="A1889" s="20"/>
      <c r="B1889" s="6"/>
      <c r="C1889" s="6"/>
      <c r="D1889" s="6"/>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21"/>
      <c r="AC1889" s="21"/>
      <c r="AD1889" s="21"/>
      <c r="AE1889" s="6"/>
      <c r="AF1889" s="6"/>
      <c r="AG1889" s="6"/>
      <c r="AH1889" s="6"/>
    </row>
    <row r="1890" spans="1:34" x14ac:dyDescent="0.35">
      <c r="A1890" s="20"/>
      <c r="B1890" s="6"/>
      <c r="C1890" s="6"/>
      <c r="D1890" s="6"/>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21"/>
      <c r="AC1890" s="21"/>
      <c r="AD1890" s="21"/>
      <c r="AE1890" s="6"/>
      <c r="AF1890" s="6"/>
      <c r="AG1890" s="6"/>
      <c r="AH1890" s="6"/>
    </row>
    <row r="1891" spans="1:34" x14ac:dyDescent="0.35">
      <c r="A1891" s="20"/>
      <c r="B1891" s="6"/>
      <c r="C1891" s="6"/>
      <c r="D1891" s="6"/>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21"/>
      <c r="AC1891" s="21"/>
      <c r="AD1891" s="21"/>
      <c r="AE1891" s="6"/>
      <c r="AF1891" s="6"/>
      <c r="AG1891" s="6"/>
      <c r="AH1891" s="6"/>
    </row>
    <row r="1892" spans="1:34" x14ac:dyDescent="0.35">
      <c r="A1892" s="20"/>
      <c r="B1892" s="6"/>
      <c r="C1892" s="6"/>
      <c r="D1892" s="6"/>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21"/>
      <c r="AC1892" s="21"/>
      <c r="AD1892" s="21"/>
      <c r="AE1892" s="6"/>
      <c r="AF1892" s="6"/>
      <c r="AG1892" s="6"/>
      <c r="AH1892" s="6"/>
    </row>
    <row r="1893" spans="1:34" x14ac:dyDescent="0.35">
      <c r="A1893" s="20"/>
      <c r="B1893" s="6"/>
      <c r="C1893" s="6"/>
      <c r="D1893" s="6"/>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21"/>
      <c r="AC1893" s="21"/>
      <c r="AD1893" s="21"/>
      <c r="AE1893" s="6"/>
      <c r="AF1893" s="6"/>
      <c r="AG1893" s="6"/>
      <c r="AH1893" s="6"/>
    </row>
    <row r="1894" spans="1:34" x14ac:dyDescent="0.35">
      <c r="A1894" s="20"/>
      <c r="B1894" s="6"/>
      <c r="C1894" s="6"/>
      <c r="D1894" s="6"/>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21"/>
      <c r="AC1894" s="21"/>
      <c r="AD1894" s="21"/>
      <c r="AE1894" s="6"/>
      <c r="AF1894" s="6"/>
      <c r="AG1894" s="6"/>
      <c r="AH1894" s="6"/>
    </row>
    <row r="1895" spans="1:34" x14ac:dyDescent="0.35">
      <c r="A1895" s="20"/>
      <c r="B1895" s="6"/>
      <c r="C1895" s="6"/>
      <c r="D1895" s="6"/>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21"/>
      <c r="AC1895" s="21"/>
      <c r="AD1895" s="21"/>
      <c r="AE1895" s="6"/>
      <c r="AF1895" s="6"/>
      <c r="AG1895" s="6"/>
      <c r="AH1895" s="6"/>
    </row>
    <row r="1896" spans="1:34" x14ac:dyDescent="0.35">
      <c r="A1896" s="20"/>
      <c r="B1896" s="6"/>
      <c r="C1896" s="6"/>
      <c r="D1896" s="6"/>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21"/>
      <c r="AC1896" s="21"/>
      <c r="AD1896" s="21"/>
      <c r="AE1896" s="6"/>
      <c r="AF1896" s="6"/>
      <c r="AG1896" s="6"/>
      <c r="AH1896" s="6"/>
    </row>
    <row r="1897" spans="1:34" x14ac:dyDescent="0.35">
      <c r="A1897" s="20"/>
      <c r="B1897" s="6"/>
      <c r="C1897" s="6"/>
      <c r="D1897" s="6"/>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21"/>
      <c r="AC1897" s="21"/>
      <c r="AD1897" s="21"/>
      <c r="AE1897" s="6"/>
      <c r="AF1897" s="6"/>
      <c r="AG1897" s="6"/>
      <c r="AH1897" s="6"/>
    </row>
    <row r="1898" spans="1:34" x14ac:dyDescent="0.35">
      <c r="A1898" s="20"/>
      <c r="B1898" s="6"/>
      <c r="C1898" s="6"/>
      <c r="D1898" s="6"/>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21"/>
      <c r="AC1898" s="21"/>
      <c r="AD1898" s="21"/>
      <c r="AE1898" s="6"/>
      <c r="AF1898" s="6"/>
      <c r="AG1898" s="6"/>
      <c r="AH1898" s="6"/>
    </row>
    <row r="1899" spans="1:34" x14ac:dyDescent="0.35">
      <c r="A1899" s="20"/>
      <c r="B1899" s="6"/>
      <c r="C1899" s="6"/>
      <c r="D1899" s="6"/>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21"/>
      <c r="AC1899" s="21"/>
      <c r="AD1899" s="21"/>
      <c r="AE1899" s="6"/>
      <c r="AF1899" s="6"/>
      <c r="AG1899" s="6"/>
      <c r="AH1899" s="6"/>
    </row>
    <row r="1900" spans="1:34" x14ac:dyDescent="0.35">
      <c r="A1900" s="20"/>
      <c r="B1900" s="6"/>
      <c r="C1900" s="6"/>
      <c r="D1900" s="6"/>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21"/>
      <c r="AC1900" s="21"/>
      <c r="AD1900" s="21"/>
      <c r="AE1900" s="6"/>
      <c r="AF1900" s="6"/>
      <c r="AG1900" s="6"/>
      <c r="AH1900" s="6"/>
    </row>
    <row r="1901" spans="1:34" x14ac:dyDescent="0.35">
      <c r="A1901" s="20"/>
      <c r="B1901" s="6"/>
      <c r="C1901" s="6"/>
      <c r="D1901" s="6"/>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21"/>
      <c r="AC1901" s="21"/>
      <c r="AD1901" s="21"/>
      <c r="AE1901" s="6"/>
      <c r="AF1901" s="6"/>
      <c r="AG1901" s="6"/>
      <c r="AH1901" s="6"/>
    </row>
    <row r="1902" spans="1:34" x14ac:dyDescent="0.35">
      <c r="A1902" s="20"/>
      <c r="B1902" s="6"/>
      <c r="C1902" s="6"/>
      <c r="D1902" s="6"/>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21"/>
      <c r="AC1902" s="21"/>
      <c r="AD1902" s="21"/>
      <c r="AE1902" s="6"/>
      <c r="AF1902" s="6"/>
      <c r="AG1902" s="6"/>
      <c r="AH1902" s="6"/>
    </row>
    <row r="1903" spans="1:34" x14ac:dyDescent="0.35">
      <c r="A1903" s="20"/>
      <c r="B1903" s="6"/>
      <c r="C1903" s="6"/>
      <c r="D1903" s="6"/>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21"/>
      <c r="AC1903" s="21"/>
      <c r="AD1903" s="21"/>
      <c r="AE1903" s="6"/>
      <c r="AF1903" s="6"/>
      <c r="AG1903" s="6"/>
      <c r="AH1903" s="6"/>
    </row>
    <row r="1904" spans="1:34" x14ac:dyDescent="0.35">
      <c r="A1904" s="20"/>
      <c r="B1904" s="6"/>
      <c r="C1904" s="6"/>
      <c r="D1904" s="6"/>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21"/>
      <c r="AC1904" s="21"/>
      <c r="AD1904" s="21"/>
      <c r="AE1904" s="6"/>
      <c r="AF1904" s="6"/>
      <c r="AG1904" s="6"/>
      <c r="AH1904" s="6"/>
    </row>
    <row r="1905" spans="1:34" x14ac:dyDescent="0.35">
      <c r="A1905" s="20"/>
      <c r="B1905" s="6"/>
      <c r="C1905" s="6"/>
      <c r="D1905" s="6"/>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21"/>
      <c r="AC1905" s="21"/>
      <c r="AD1905" s="21"/>
      <c r="AE1905" s="6"/>
      <c r="AF1905" s="6"/>
      <c r="AG1905" s="6"/>
      <c r="AH1905" s="6"/>
    </row>
    <row r="1906" spans="1:34" x14ac:dyDescent="0.35">
      <c r="A1906" s="20"/>
      <c r="B1906" s="6"/>
      <c r="C1906" s="6"/>
      <c r="D1906" s="6"/>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21"/>
      <c r="AC1906" s="21"/>
      <c r="AD1906" s="21"/>
      <c r="AE1906" s="6"/>
      <c r="AF1906" s="6"/>
      <c r="AG1906" s="6"/>
      <c r="AH1906" s="6"/>
    </row>
    <row r="1907" spans="1:34" x14ac:dyDescent="0.35">
      <c r="A1907" s="20"/>
      <c r="B1907" s="6"/>
      <c r="C1907" s="6"/>
      <c r="D1907" s="6"/>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21"/>
      <c r="AC1907" s="21"/>
      <c r="AD1907" s="21"/>
      <c r="AE1907" s="6"/>
      <c r="AF1907" s="6"/>
      <c r="AG1907" s="6"/>
      <c r="AH1907" s="6"/>
    </row>
    <row r="1908" spans="1:34" x14ac:dyDescent="0.35">
      <c r="A1908" s="20"/>
      <c r="B1908" s="6"/>
      <c r="C1908" s="6"/>
      <c r="D1908" s="6"/>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21"/>
      <c r="AC1908" s="21"/>
      <c r="AD1908" s="21"/>
      <c r="AE1908" s="6"/>
      <c r="AF1908" s="6"/>
      <c r="AG1908" s="6"/>
      <c r="AH1908" s="6"/>
    </row>
    <row r="1909" spans="1:34" x14ac:dyDescent="0.35">
      <c r="A1909" s="20"/>
      <c r="B1909" s="6"/>
      <c r="C1909" s="6"/>
      <c r="D1909" s="6"/>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21"/>
      <c r="AC1909" s="21"/>
      <c r="AD1909" s="21"/>
      <c r="AE1909" s="6"/>
      <c r="AF1909" s="6"/>
      <c r="AG1909" s="6"/>
      <c r="AH1909" s="6"/>
    </row>
    <row r="1910" spans="1:34" x14ac:dyDescent="0.35">
      <c r="A1910" s="20"/>
      <c r="B1910" s="6"/>
      <c r="C1910" s="6"/>
      <c r="D1910" s="6"/>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21"/>
      <c r="AC1910" s="21"/>
      <c r="AD1910" s="21"/>
      <c r="AE1910" s="6"/>
      <c r="AF1910" s="6"/>
      <c r="AG1910" s="6"/>
      <c r="AH1910" s="6"/>
    </row>
    <row r="1911" spans="1:34" x14ac:dyDescent="0.35">
      <c r="A1911" s="20"/>
      <c r="B1911" s="6"/>
      <c r="C1911" s="6"/>
      <c r="D1911" s="6"/>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21"/>
      <c r="AC1911" s="21"/>
      <c r="AD1911" s="21"/>
      <c r="AE1911" s="6"/>
      <c r="AF1911" s="6"/>
      <c r="AG1911" s="6"/>
      <c r="AH1911" s="6"/>
    </row>
    <row r="1912" spans="1:34" x14ac:dyDescent="0.35">
      <c r="A1912" s="20"/>
      <c r="B1912" s="6"/>
      <c r="C1912" s="6"/>
      <c r="D1912" s="6"/>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21"/>
      <c r="AC1912" s="21"/>
      <c r="AD1912" s="21"/>
      <c r="AE1912" s="6"/>
      <c r="AF1912" s="6"/>
      <c r="AG1912" s="6"/>
      <c r="AH1912" s="6"/>
    </row>
    <row r="1913" spans="1:34" x14ac:dyDescent="0.35">
      <c r="A1913" s="20"/>
      <c r="B1913" s="6"/>
      <c r="C1913" s="6"/>
      <c r="D1913" s="6"/>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21"/>
      <c r="AC1913" s="21"/>
      <c r="AD1913" s="21"/>
      <c r="AE1913" s="6"/>
      <c r="AF1913" s="6"/>
      <c r="AG1913" s="6"/>
      <c r="AH1913" s="6"/>
    </row>
    <row r="1914" spans="1:34" x14ac:dyDescent="0.35">
      <c r="A1914" s="20"/>
      <c r="B1914" s="6"/>
      <c r="C1914" s="6"/>
      <c r="D1914" s="6"/>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21"/>
      <c r="AC1914" s="21"/>
      <c r="AD1914" s="21"/>
      <c r="AE1914" s="6"/>
      <c r="AF1914" s="6"/>
      <c r="AG1914" s="6"/>
      <c r="AH1914" s="6"/>
    </row>
    <row r="1915" spans="1:34" x14ac:dyDescent="0.35">
      <c r="A1915" s="20"/>
      <c r="B1915" s="6"/>
      <c r="C1915" s="6"/>
      <c r="D1915" s="6"/>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21"/>
      <c r="AC1915" s="21"/>
      <c r="AD1915" s="21"/>
      <c r="AE1915" s="6"/>
      <c r="AF1915" s="6"/>
      <c r="AG1915" s="6"/>
      <c r="AH1915" s="6"/>
    </row>
    <row r="1916" spans="1:34" x14ac:dyDescent="0.35">
      <c r="A1916" s="20"/>
      <c r="B1916" s="6"/>
      <c r="C1916" s="6"/>
      <c r="D1916" s="6"/>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21"/>
      <c r="AC1916" s="21"/>
      <c r="AD1916" s="21"/>
      <c r="AE1916" s="6"/>
      <c r="AF1916" s="6"/>
      <c r="AG1916" s="6"/>
      <c r="AH1916" s="6"/>
    </row>
    <row r="1917" spans="1:34" x14ac:dyDescent="0.35">
      <c r="A1917" s="20"/>
      <c r="B1917" s="6"/>
      <c r="C1917" s="6"/>
      <c r="D1917" s="6"/>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21"/>
      <c r="AC1917" s="21"/>
      <c r="AD1917" s="21"/>
      <c r="AE1917" s="6"/>
      <c r="AF1917" s="6"/>
      <c r="AG1917" s="6"/>
      <c r="AH1917" s="6"/>
    </row>
    <row r="1918" spans="1:34" x14ac:dyDescent="0.35">
      <c r="A1918" s="20"/>
      <c r="B1918" s="6"/>
      <c r="C1918" s="6"/>
      <c r="D1918" s="6"/>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21"/>
      <c r="AC1918" s="21"/>
      <c r="AD1918" s="21"/>
      <c r="AE1918" s="6"/>
      <c r="AF1918" s="6"/>
      <c r="AG1918" s="6"/>
      <c r="AH1918" s="6"/>
    </row>
    <row r="1919" spans="1:34" x14ac:dyDescent="0.35">
      <c r="A1919" s="20"/>
      <c r="B1919" s="6"/>
      <c r="C1919" s="6"/>
      <c r="D1919" s="6"/>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21"/>
      <c r="AC1919" s="21"/>
      <c r="AD1919" s="21"/>
      <c r="AE1919" s="6"/>
      <c r="AF1919" s="6"/>
      <c r="AG1919" s="6"/>
      <c r="AH1919" s="6"/>
    </row>
    <row r="1920" spans="1:34" x14ac:dyDescent="0.35">
      <c r="A1920" s="20"/>
      <c r="B1920" s="6"/>
      <c r="C1920" s="6"/>
      <c r="D1920" s="6"/>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21"/>
      <c r="AC1920" s="21"/>
      <c r="AD1920" s="21"/>
      <c r="AE1920" s="6"/>
      <c r="AF1920" s="6"/>
      <c r="AG1920" s="6"/>
      <c r="AH1920" s="6"/>
    </row>
    <row r="1921" spans="1:34" x14ac:dyDescent="0.35">
      <c r="A1921" s="20"/>
      <c r="B1921" s="6"/>
      <c r="C1921" s="6"/>
      <c r="D1921" s="6"/>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21"/>
      <c r="AC1921" s="21"/>
      <c r="AD1921" s="21"/>
      <c r="AE1921" s="6"/>
      <c r="AF1921" s="6"/>
      <c r="AG1921" s="6"/>
      <c r="AH1921" s="6"/>
    </row>
    <row r="1922" spans="1:34" x14ac:dyDescent="0.35">
      <c r="A1922" s="20"/>
      <c r="B1922" s="6"/>
      <c r="C1922" s="6"/>
      <c r="D1922" s="6"/>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21"/>
      <c r="AC1922" s="21"/>
      <c r="AD1922" s="21"/>
      <c r="AE1922" s="6"/>
      <c r="AF1922" s="6"/>
      <c r="AG1922" s="6"/>
      <c r="AH1922" s="6"/>
    </row>
    <row r="1923" spans="1:34" x14ac:dyDescent="0.35">
      <c r="A1923" s="20"/>
      <c r="B1923" s="6"/>
      <c r="C1923" s="6"/>
      <c r="D1923" s="6"/>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21"/>
      <c r="AC1923" s="21"/>
      <c r="AD1923" s="21"/>
      <c r="AE1923" s="6"/>
      <c r="AF1923" s="6"/>
      <c r="AG1923" s="6"/>
      <c r="AH1923" s="6"/>
    </row>
    <row r="1924" spans="1:34" x14ac:dyDescent="0.35">
      <c r="A1924" s="20"/>
      <c r="B1924" s="6"/>
      <c r="C1924" s="6"/>
      <c r="D1924" s="6"/>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21"/>
      <c r="AC1924" s="21"/>
      <c r="AD1924" s="21"/>
      <c r="AE1924" s="6"/>
      <c r="AF1924" s="6"/>
      <c r="AG1924" s="6"/>
      <c r="AH1924" s="6"/>
    </row>
    <row r="1925" spans="1:34" x14ac:dyDescent="0.35">
      <c r="A1925" s="20"/>
      <c r="B1925" s="6"/>
      <c r="C1925" s="6"/>
      <c r="D1925" s="6"/>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21"/>
      <c r="AC1925" s="21"/>
      <c r="AD1925" s="21"/>
      <c r="AE1925" s="6"/>
      <c r="AF1925" s="6"/>
      <c r="AG1925" s="6"/>
      <c r="AH1925" s="6"/>
    </row>
    <row r="1926" spans="1:34" x14ac:dyDescent="0.35">
      <c r="A1926" s="20"/>
      <c r="B1926" s="6"/>
      <c r="C1926" s="6"/>
      <c r="D1926" s="6"/>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21"/>
      <c r="AC1926" s="21"/>
      <c r="AD1926" s="21"/>
      <c r="AE1926" s="6"/>
      <c r="AF1926" s="6"/>
      <c r="AG1926" s="6"/>
      <c r="AH1926" s="6"/>
    </row>
    <row r="1927" spans="1:34" x14ac:dyDescent="0.35">
      <c r="A1927" s="20"/>
      <c r="B1927" s="6"/>
      <c r="C1927" s="6"/>
      <c r="D1927" s="6"/>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21"/>
      <c r="AC1927" s="21"/>
      <c r="AD1927" s="21"/>
      <c r="AE1927" s="6"/>
      <c r="AF1927" s="6"/>
      <c r="AG1927" s="6"/>
      <c r="AH1927" s="6"/>
    </row>
    <row r="1928" spans="1:34" x14ac:dyDescent="0.35">
      <c r="A1928" s="20"/>
      <c r="B1928" s="6"/>
      <c r="C1928" s="6"/>
      <c r="D1928" s="6"/>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21"/>
      <c r="AC1928" s="21"/>
      <c r="AD1928" s="21"/>
      <c r="AE1928" s="6"/>
      <c r="AF1928" s="6"/>
      <c r="AG1928" s="6"/>
      <c r="AH1928" s="6"/>
    </row>
    <row r="1929" spans="1:34" x14ac:dyDescent="0.35">
      <c r="A1929" s="20"/>
      <c r="B1929" s="6"/>
      <c r="C1929" s="6"/>
      <c r="D1929" s="6"/>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21"/>
      <c r="AC1929" s="21"/>
      <c r="AD1929" s="21"/>
      <c r="AE1929" s="6"/>
      <c r="AF1929" s="6"/>
      <c r="AG1929" s="6"/>
      <c r="AH1929" s="6"/>
    </row>
    <row r="1930" spans="1:34" x14ac:dyDescent="0.35">
      <c r="A1930" s="20"/>
      <c r="B1930" s="6"/>
      <c r="C1930" s="6"/>
      <c r="D1930" s="6"/>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21"/>
      <c r="AC1930" s="21"/>
      <c r="AD1930" s="21"/>
      <c r="AE1930" s="6"/>
      <c r="AF1930" s="6"/>
      <c r="AG1930" s="6"/>
      <c r="AH1930" s="6"/>
    </row>
    <row r="1931" spans="1:34" x14ac:dyDescent="0.35">
      <c r="A1931" s="20"/>
      <c r="B1931" s="6"/>
      <c r="C1931" s="6"/>
      <c r="D1931" s="6"/>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21"/>
      <c r="AC1931" s="21"/>
      <c r="AD1931" s="21"/>
      <c r="AE1931" s="6"/>
      <c r="AF1931" s="6"/>
      <c r="AG1931" s="6"/>
      <c r="AH1931" s="6"/>
    </row>
    <row r="1932" spans="1:34" x14ac:dyDescent="0.35">
      <c r="A1932" s="20"/>
      <c r="B1932" s="6"/>
      <c r="C1932" s="6"/>
      <c r="D1932" s="6"/>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21"/>
      <c r="AC1932" s="21"/>
      <c r="AD1932" s="21"/>
      <c r="AE1932" s="6"/>
      <c r="AF1932" s="6"/>
      <c r="AG1932" s="6"/>
      <c r="AH1932" s="6"/>
    </row>
    <row r="1933" spans="1:34" x14ac:dyDescent="0.35">
      <c r="A1933" s="20"/>
      <c r="B1933" s="6"/>
      <c r="C1933" s="6"/>
      <c r="D1933" s="6"/>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21"/>
      <c r="AC1933" s="21"/>
      <c r="AD1933" s="21"/>
      <c r="AE1933" s="6"/>
      <c r="AF1933" s="6"/>
      <c r="AG1933" s="6"/>
      <c r="AH1933" s="6"/>
    </row>
    <row r="1934" spans="1:34" x14ac:dyDescent="0.35">
      <c r="A1934" s="20"/>
      <c r="B1934" s="6"/>
      <c r="C1934" s="6"/>
      <c r="D1934" s="6"/>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21"/>
      <c r="AC1934" s="21"/>
      <c r="AD1934" s="21"/>
      <c r="AE1934" s="6"/>
      <c r="AF1934" s="6"/>
      <c r="AG1934" s="6"/>
      <c r="AH1934" s="6"/>
    </row>
    <row r="1935" spans="1:34" x14ac:dyDescent="0.35">
      <c r="A1935" s="20"/>
      <c r="B1935" s="6"/>
      <c r="C1935" s="6"/>
      <c r="D1935" s="6"/>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21"/>
      <c r="AC1935" s="21"/>
      <c r="AD1935" s="21"/>
      <c r="AE1935" s="6"/>
      <c r="AF1935" s="6"/>
      <c r="AG1935" s="6"/>
      <c r="AH1935" s="6"/>
    </row>
    <row r="1936" spans="1:34" x14ac:dyDescent="0.35">
      <c r="A1936" s="20"/>
      <c r="B1936" s="6"/>
      <c r="C1936" s="6"/>
      <c r="D1936" s="6"/>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21"/>
      <c r="AC1936" s="21"/>
      <c r="AD1936" s="21"/>
      <c r="AE1936" s="6"/>
      <c r="AF1936" s="6"/>
      <c r="AG1936" s="6"/>
      <c r="AH1936" s="6"/>
    </row>
    <row r="1937" spans="1:34" x14ac:dyDescent="0.35">
      <c r="A1937" s="20"/>
      <c r="B1937" s="6"/>
      <c r="C1937" s="6"/>
      <c r="D1937" s="6"/>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21"/>
      <c r="AC1937" s="21"/>
      <c r="AD1937" s="21"/>
      <c r="AE1937" s="6"/>
      <c r="AF1937" s="6"/>
      <c r="AG1937" s="6"/>
      <c r="AH1937" s="6"/>
    </row>
    <row r="1938" spans="1:34" x14ac:dyDescent="0.35">
      <c r="A1938" s="20"/>
      <c r="B1938" s="6"/>
      <c r="C1938" s="6"/>
      <c r="D1938" s="6"/>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21"/>
      <c r="AC1938" s="21"/>
      <c r="AD1938" s="21"/>
      <c r="AE1938" s="6"/>
      <c r="AF1938" s="6"/>
      <c r="AG1938" s="6"/>
      <c r="AH1938" s="6"/>
    </row>
    <row r="1939" spans="1:34" x14ac:dyDescent="0.35">
      <c r="A1939" s="20"/>
      <c r="B1939" s="6"/>
      <c r="C1939" s="6"/>
      <c r="D1939" s="6"/>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21"/>
      <c r="AC1939" s="21"/>
      <c r="AD1939" s="21"/>
      <c r="AE1939" s="6"/>
      <c r="AF1939" s="6"/>
      <c r="AG1939" s="6"/>
      <c r="AH1939" s="6"/>
    </row>
    <row r="1940" spans="1:34" x14ac:dyDescent="0.35">
      <c r="A1940" s="20"/>
      <c r="B1940" s="6"/>
      <c r="C1940" s="6"/>
      <c r="D1940" s="6"/>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21"/>
      <c r="AC1940" s="21"/>
      <c r="AD1940" s="21"/>
      <c r="AE1940" s="6"/>
      <c r="AF1940" s="6"/>
      <c r="AG1940" s="6"/>
      <c r="AH1940" s="6"/>
    </row>
    <row r="1941" spans="1:34" x14ac:dyDescent="0.35">
      <c r="A1941" s="20"/>
      <c r="B1941" s="6"/>
      <c r="C1941" s="6"/>
      <c r="D1941" s="6"/>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21"/>
      <c r="AC1941" s="21"/>
      <c r="AD1941" s="21"/>
      <c r="AE1941" s="6"/>
      <c r="AF1941" s="6"/>
      <c r="AG1941" s="6"/>
      <c r="AH1941" s="6"/>
    </row>
    <row r="1942" spans="1:34" x14ac:dyDescent="0.35">
      <c r="A1942" s="20"/>
      <c r="B1942" s="6"/>
      <c r="C1942" s="6"/>
      <c r="D1942" s="6"/>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21"/>
      <c r="AC1942" s="21"/>
      <c r="AD1942" s="21"/>
      <c r="AE1942" s="6"/>
      <c r="AF1942" s="6"/>
      <c r="AG1942" s="6"/>
      <c r="AH1942" s="6"/>
    </row>
    <row r="1943" spans="1:34" x14ac:dyDescent="0.35">
      <c r="A1943" s="20"/>
      <c r="B1943" s="6"/>
      <c r="C1943" s="6"/>
      <c r="D1943" s="6"/>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21"/>
      <c r="AC1943" s="21"/>
      <c r="AD1943" s="21"/>
      <c r="AE1943" s="6"/>
      <c r="AF1943" s="6"/>
      <c r="AG1943" s="6"/>
      <c r="AH1943" s="6"/>
    </row>
    <row r="1944" spans="1:34" x14ac:dyDescent="0.35">
      <c r="A1944" s="20"/>
      <c r="B1944" s="6"/>
      <c r="C1944" s="6"/>
      <c r="D1944" s="6"/>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21"/>
      <c r="AC1944" s="21"/>
      <c r="AD1944" s="21"/>
      <c r="AE1944" s="6"/>
      <c r="AF1944" s="6"/>
      <c r="AG1944" s="6"/>
      <c r="AH1944" s="6"/>
    </row>
    <row r="1945" spans="1:34" x14ac:dyDescent="0.35">
      <c r="A1945" s="20"/>
      <c r="B1945" s="6"/>
      <c r="C1945" s="6"/>
      <c r="D1945" s="6"/>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21"/>
      <c r="AC1945" s="21"/>
      <c r="AD1945" s="21"/>
      <c r="AE1945" s="6"/>
      <c r="AF1945" s="6"/>
      <c r="AG1945" s="6"/>
      <c r="AH1945" s="6"/>
    </row>
    <row r="1946" spans="1:34" x14ac:dyDescent="0.35">
      <c r="A1946" s="20"/>
      <c r="B1946" s="6"/>
      <c r="C1946" s="6"/>
      <c r="D1946" s="6"/>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21"/>
      <c r="AC1946" s="21"/>
      <c r="AD1946" s="21"/>
      <c r="AE1946" s="6"/>
      <c r="AF1946" s="6"/>
      <c r="AG1946" s="6"/>
      <c r="AH1946" s="6"/>
    </row>
    <row r="1947" spans="1:34" x14ac:dyDescent="0.35">
      <c r="A1947" s="20"/>
      <c r="B1947" s="6"/>
      <c r="C1947" s="6"/>
      <c r="D1947" s="6"/>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21"/>
      <c r="AC1947" s="21"/>
      <c r="AD1947" s="21"/>
      <c r="AE1947" s="6"/>
      <c r="AF1947" s="6"/>
      <c r="AG1947" s="6"/>
      <c r="AH1947" s="6"/>
    </row>
    <row r="1948" spans="1:34" x14ac:dyDescent="0.35">
      <c r="A1948" s="20"/>
      <c r="B1948" s="6"/>
      <c r="C1948" s="6"/>
      <c r="D1948" s="6"/>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21"/>
      <c r="AC1948" s="21"/>
      <c r="AD1948" s="21"/>
      <c r="AE1948" s="6"/>
      <c r="AF1948" s="6"/>
      <c r="AG1948" s="6"/>
      <c r="AH1948" s="6"/>
    </row>
    <row r="1949" spans="1:34" x14ac:dyDescent="0.35">
      <c r="A1949" s="20"/>
      <c r="B1949" s="6"/>
      <c r="C1949" s="6"/>
      <c r="D1949" s="6"/>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21"/>
      <c r="AC1949" s="21"/>
      <c r="AD1949" s="21"/>
      <c r="AE1949" s="6"/>
      <c r="AF1949" s="6"/>
      <c r="AG1949" s="6"/>
      <c r="AH1949" s="6"/>
    </row>
    <row r="1950" spans="1:34" x14ac:dyDescent="0.35">
      <c r="A1950" s="20"/>
      <c r="B1950" s="6"/>
      <c r="C1950" s="6"/>
      <c r="D1950" s="6"/>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21"/>
      <c r="AC1950" s="21"/>
      <c r="AD1950" s="21"/>
      <c r="AE1950" s="6"/>
      <c r="AF1950" s="6"/>
      <c r="AG1950" s="6"/>
      <c r="AH1950" s="6"/>
    </row>
    <row r="1951" spans="1:34" x14ac:dyDescent="0.35">
      <c r="A1951" s="20"/>
      <c r="B1951" s="6"/>
      <c r="C1951" s="6"/>
      <c r="D1951" s="6"/>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21"/>
      <c r="AC1951" s="21"/>
      <c r="AD1951" s="21"/>
      <c r="AE1951" s="6"/>
      <c r="AF1951" s="6"/>
      <c r="AG1951" s="6"/>
      <c r="AH1951" s="6"/>
    </row>
    <row r="1952" spans="1:34" x14ac:dyDescent="0.35">
      <c r="A1952" s="20"/>
      <c r="B1952" s="6"/>
      <c r="C1952" s="6"/>
      <c r="D1952" s="6"/>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21"/>
      <c r="AC1952" s="21"/>
      <c r="AD1952" s="21"/>
      <c r="AE1952" s="6"/>
      <c r="AF1952" s="6"/>
      <c r="AG1952" s="6"/>
      <c r="AH1952" s="6"/>
    </row>
    <row r="1953" spans="1:34" x14ac:dyDescent="0.35">
      <c r="A1953" s="20"/>
      <c r="B1953" s="6"/>
      <c r="C1953" s="6"/>
      <c r="D1953" s="6"/>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21"/>
      <c r="AC1953" s="21"/>
      <c r="AD1953" s="21"/>
      <c r="AE1953" s="6"/>
      <c r="AF1953" s="6"/>
      <c r="AG1953" s="6"/>
      <c r="AH1953" s="6"/>
    </row>
    <row r="1954" spans="1:34" x14ac:dyDescent="0.35">
      <c r="A1954" s="20"/>
      <c r="B1954" s="6"/>
      <c r="C1954" s="6"/>
      <c r="D1954" s="6"/>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21"/>
      <c r="AC1954" s="21"/>
      <c r="AD1954" s="21"/>
      <c r="AE1954" s="6"/>
      <c r="AF1954" s="6"/>
      <c r="AG1954" s="6"/>
      <c r="AH1954" s="6"/>
    </row>
    <row r="1955" spans="1:34" x14ac:dyDescent="0.35">
      <c r="A1955" s="20"/>
      <c r="B1955" s="6"/>
      <c r="C1955" s="6"/>
      <c r="D1955" s="6"/>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21"/>
      <c r="AC1955" s="21"/>
      <c r="AD1955" s="21"/>
      <c r="AE1955" s="6"/>
      <c r="AF1955" s="6"/>
      <c r="AG1955" s="6"/>
      <c r="AH1955" s="6"/>
    </row>
    <row r="1956" spans="1:34" x14ac:dyDescent="0.35">
      <c r="A1956" s="20"/>
      <c r="B1956" s="6"/>
      <c r="C1956" s="6"/>
      <c r="D1956" s="6"/>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21"/>
      <c r="AC1956" s="21"/>
      <c r="AD1956" s="21"/>
      <c r="AE1956" s="6"/>
      <c r="AF1956" s="6"/>
      <c r="AG1956" s="6"/>
      <c r="AH1956" s="6"/>
    </row>
    <row r="1957" spans="1:34" x14ac:dyDescent="0.35">
      <c r="A1957" s="20"/>
      <c r="B1957" s="6"/>
      <c r="C1957" s="6"/>
      <c r="D1957" s="6"/>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21"/>
      <c r="AC1957" s="21"/>
      <c r="AD1957" s="21"/>
      <c r="AE1957" s="6"/>
      <c r="AF1957" s="6"/>
      <c r="AG1957" s="6"/>
      <c r="AH1957" s="6"/>
    </row>
    <row r="1958" spans="1:34" x14ac:dyDescent="0.35">
      <c r="A1958" s="20"/>
      <c r="B1958" s="6"/>
      <c r="C1958" s="6"/>
      <c r="D1958" s="6"/>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21"/>
      <c r="AC1958" s="21"/>
      <c r="AD1958" s="21"/>
      <c r="AE1958" s="6"/>
      <c r="AF1958" s="6"/>
      <c r="AG1958" s="6"/>
      <c r="AH1958" s="6"/>
    </row>
    <row r="1959" spans="1:34" x14ac:dyDescent="0.35">
      <c r="A1959" s="20"/>
      <c r="B1959" s="6"/>
      <c r="C1959" s="6"/>
      <c r="D1959" s="6"/>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21"/>
      <c r="AC1959" s="21"/>
      <c r="AD1959" s="21"/>
      <c r="AE1959" s="6"/>
      <c r="AF1959" s="6"/>
      <c r="AG1959" s="6"/>
      <c r="AH1959" s="6"/>
    </row>
    <row r="1960" spans="1:34" x14ac:dyDescent="0.35">
      <c r="A1960" s="20"/>
      <c r="B1960" s="6"/>
      <c r="C1960" s="6"/>
      <c r="D1960" s="6"/>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21"/>
      <c r="AC1960" s="21"/>
      <c r="AD1960" s="21"/>
      <c r="AE1960" s="6"/>
      <c r="AF1960" s="6"/>
      <c r="AG1960" s="6"/>
      <c r="AH1960" s="6"/>
    </row>
    <row r="1961" spans="1:34" x14ac:dyDescent="0.35">
      <c r="A1961" s="20"/>
      <c r="B1961" s="6"/>
      <c r="C1961" s="6"/>
      <c r="D1961" s="6"/>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21"/>
      <c r="AC1961" s="21"/>
      <c r="AD1961" s="21"/>
      <c r="AE1961" s="6"/>
      <c r="AF1961" s="6"/>
      <c r="AG1961" s="6"/>
      <c r="AH1961" s="6"/>
    </row>
    <row r="1962" spans="1:34" x14ac:dyDescent="0.35">
      <c r="A1962" s="20"/>
      <c r="B1962" s="6"/>
      <c r="C1962" s="6"/>
      <c r="D1962" s="6"/>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21"/>
      <c r="AC1962" s="21"/>
      <c r="AD1962" s="21"/>
      <c r="AE1962" s="6"/>
      <c r="AF1962" s="6"/>
      <c r="AG1962" s="6"/>
      <c r="AH1962" s="6"/>
    </row>
    <row r="1963" spans="1:34" x14ac:dyDescent="0.35">
      <c r="A1963" s="20"/>
      <c r="B1963" s="6"/>
      <c r="C1963" s="6"/>
      <c r="D1963" s="6"/>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21"/>
      <c r="AC1963" s="21"/>
      <c r="AD1963" s="21"/>
      <c r="AE1963" s="6"/>
      <c r="AF1963" s="6"/>
      <c r="AG1963" s="6"/>
      <c r="AH1963" s="6"/>
    </row>
    <row r="1964" spans="1:34" x14ac:dyDescent="0.35">
      <c r="A1964" s="20"/>
      <c r="B1964" s="6"/>
      <c r="C1964" s="6"/>
      <c r="D1964" s="6"/>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21"/>
      <c r="AC1964" s="21"/>
      <c r="AD1964" s="21"/>
      <c r="AE1964" s="6"/>
      <c r="AF1964" s="6"/>
      <c r="AG1964" s="6"/>
      <c r="AH1964" s="6"/>
    </row>
    <row r="1965" spans="1:34" x14ac:dyDescent="0.35">
      <c r="A1965" s="20"/>
      <c r="B1965" s="6"/>
      <c r="C1965" s="6"/>
      <c r="D1965" s="6"/>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21"/>
      <c r="AC1965" s="21"/>
      <c r="AD1965" s="21"/>
      <c r="AE1965" s="6"/>
      <c r="AF1965" s="6"/>
      <c r="AG1965" s="6"/>
      <c r="AH1965" s="6"/>
    </row>
    <row r="1966" spans="1:34" x14ac:dyDescent="0.35">
      <c r="A1966" s="20"/>
      <c r="B1966" s="6"/>
      <c r="C1966" s="6"/>
      <c r="D1966" s="6"/>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21"/>
      <c r="AC1966" s="21"/>
      <c r="AD1966" s="21"/>
      <c r="AE1966" s="6"/>
      <c r="AF1966" s="6"/>
      <c r="AG1966" s="6"/>
      <c r="AH1966" s="6"/>
    </row>
    <row r="1967" spans="1:34" x14ac:dyDescent="0.35">
      <c r="A1967" s="20"/>
      <c r="B1967" s="6"/>
      <c r="C1967" s="6"/>
      <c r="D1967" s="6"/>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21"/>
      <c r="AC1967" s="21"/>
      <c r="AD1967" s="21"/>
      <c r="AE1967" s="6"/>
      <c r="AF1967" s="6"/>
      <c r="AG1967" s="6"/>
      <c r="AH1967" s="6"/>
    </row>
    <row r="1968" spans="1:34" x14ac:dyDescent="0.35">
      <c r="A1968" s="20"/>
      <c r="B1968" s="6"/>
      <c r="C1968" s="6"/>
      <c r="D1968" s="6"/>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21"/>
      <c r="AC1968" s="21"/>
      <c r="AD1968" s="21"/>
      <c r="AE1968" s="6"/>
      <c r="AF1968" s="6"/>
      <c r="AG1968" s="6"/>
      <c r="AH1968" s="6"/>
    </row>
    <row r="1969" spans="1:34" x14ac:dyDescent="0.35">
      <c r="A1969" s="20"/>
      <c r="B1969" s="6"/>
      <c r="C1969" s="6"/>
      <c r="D1969" s="6"/>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21"/>
      <c r="AC1969" s="21"/>
      <c r="AD1969" s="21"/>
      <c r="AE1969" s="6"/>
      <c r="AF1969" s="6"/>
      <c r="AG1969" s="6"/>
      <c r="AH1969" s="6"/>
    </row>
    <row r="1970" spans="1:34" x14ac:dyDescent="0.35">
      <c r="A1970" s="20"/>
      <c r="B1970" s="6"/>
      <c r="C1970" s="6"/>
      <c r="D1970" s="6"/>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21"/>
      <c r="AC1970" s="21"/>
      <c r="AD1970" s="21"/>
      <c r="AE1970" s="6"/>
      <c r="AF1970" s="6"/>
      <c r="AG1970" s="6"/>
      <c r="AH1970" s="6"/>
    </row>
    <row r="1971" spans="1:34" x14ac:dyDescent="0.35">
      <c r="A1971" s="20"/>
      <c r="B1971" s="6"/>
      <c r="C1971" s="6"/>
      <c r="D1971" s="6"/>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21"/>
      <c r="AC1971" s="21"/>
      <c r="AD1971" s="21"/>
      <c r="AE1971" s="6"/>
      <c r="AF1971" s="6"/>
      <c r="AG1971" s="6"/>
      <c r="AH1971" s="6"/>
    </row>
    <row r="1972" spans="1:34" x14ac:dyDescent="0.35">
      <c r="A1972" s="20"/>
      <c r="B1972" s="6"/>
      <c r="C1972" s="6"/>
      <c r="D1972" s="6"/>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21"/>
      <c r="AC1972" s="21"/>
      <c r="AD1972" s="21"/>
      <c r="AE1972" s="6"/>
      <c r="AF1972" s="6"/>
      <c r="AG1972" s="6"/>
      <c r="AH1972" s="6"/>
    </row>
    <row r="1973" spans="1:34" x14ac:dyDescent="0.35">
      <c r="A1973" s="20"/>
      <c r="B1973" s="6"/>
      <c r="C1973" s="6"/>
      <c r="D1973" s="6"/>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21"/>
      <c r="AC1973" s="21"/>
      <c r="AD1973" s="21"/>
      <c r="AE1973" s="6"/>
      <c r="AF1973" s="6"/>
      <c r="AG1973" s="6"/>
      <c r="AH1973" s="6"/>
    </row>
    <row r="1974" spans="1:34" x14ac:dyDescent="0.35">
      <c r="A1974" s="20"/>
      <c r="B1974" s="6"/>
      <c r="C1974" s="6"/>
      <c r="D1974" s="6"/>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21"/>
      <c r="AC1974" s="21"/>
      <c r="AD1974" s="21"/>
      <c r="AE1974" s="6"/>
      <c r="AF1974" s="6"/>
      <c r="AG1974" s="6"/>
      <c r="AH1974" s="6"/>
    </row>
    <row r="1975" spans="1:34" x14ac:dyDescent="0.35">
      <c r="A1975" s="20"/>
      <c r="B1975" s="6"/>
      <c r="C1975" s="6"/>
      <c r="D1975" s="6"/>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21"/>
      <c r="AC1975" s="21"/>
      <c r="AD1975" s="21"/>
      <c r="AE1975" s="6"/>
      <c r="AF1975" s="6"/>
      <c r="AG1975" s="6"/>
      <c r="AH1975" s="6"/>
    </row>
    <row r="1976" spans="1:34" x14ac:dyDescent="0.35">
      <c r="A1976" s="20"/>
      <c r="B1976" s="6"/>
      <c r="C1976" s="6"/>
      <c r="D1976" s="6"/>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21"/>
      <c r="AC1976" s="21"/>
      <c r="AD1976" s="21"/>
      <c r="AE1976" s="6"/>
      <c r="AF1976" s="6"/>
      <c r="AG1976" s="6"/>
      <c r="AH1976" s="6"/>
    </row>
    <row r="1977" spans="1:34" x14ac:dyDescent="0.35">
      <c r="A1977" s="20"/>
      <c r="B1977" s="6"/>
      <c r="C1977" s="6"/>
      <c r="D1977" s="6"/>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21"/>
      <c r="AC1977" s="21"/>
      <c r="AD1977" s="21"/>
      <c r="AE1977" s="6"/>
      <c r="AF1977" s="6"/>
      <c r="AG1977" s="6"/>
      <c r="AH1977" s="6"/>
    </row>
    <row r="1978" spans="1:34" x14ac:dyDescent="0.35">
      <c r="A1978" s="20"/>
      <c r="B1978" s="6"/>
      <c r="C1978" s="6"/>
      <c r="D1978" s="6"/>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21"/>
      <c r="AC1978" s="21"/>
      <c r="AD1978" s="21"/>
      <c r="AE1978" s="6"/>
      <c r="AF1978" s="6"/>
      <c r="AG1978" s="6"/>
      <c r="AH1978" s="6"/>
    </row>
    <row r="1979" spans="1:34" x14ac:dyDescent="0.35">
      <c r="A1979" s="20"/>
      <c r="B1979" s="6"/>
      <c r="C1979" s="6"/>
      <c r="D1979" s="6"/>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21"/>
      <c r="AC1979" s="21"/>
      <c r="AD1979" s="21"/>
      <c r="AE1979" s="6"/>
      <c r="AF1979" s="6"/>
      <c r="AG1979" s="6"/>
      <c r="AH1979" s="6"/>
    </row>
    <row r="1980" spans="1:34" x14ac:dyDescent="0.35">
      <c r="A1980" s="20"/>
      <c r="B1980" s="6"/>
      <c r="C1980" s="6"/>
      <c r="D1980" s="6"/>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21"/>
      <c r="AC1980" s="21"/>
      <c r="AD1980" s="21"/>
      <c r="AE1980" s="6"/>
      <c r="AF1980" s="6"/>
      <c r="AG1980" s="6"/>
      <c r="AH1980" s="6"/>
    </row>
    <row r="1981" spans="1:34" x14ac:dyDescent="0.35">
      <c r="A1981" s="20"/>
      <c r="B1981" s="6"/>
      <c r="C1981" s="6"/>
      <c r="D1981" s="6"/>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21"/>
      <c r="AC1981" s="21"/>
      <c r="AD1981" s="21"/>
      <c r="AE1981" s="6"/>
      <c r="AF1981" s="6"/>
      <c r="AG1981" s="6"/>
      <c r="AH1981" s="6"/>
    </row>
    <row r="1982" spans="1:34" x14ac:dyDescent="0.35">
      <c r="A1982" s="20"/>
      <c r="B1982" s="6"/>
      <c r="C1982" s="6"/>
      <c r="D1982" s="6"/>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21"/>
      <c r="AC1982" s="21"/>
      <c r="AD1982" s="21"/>
      <c r="AE1982" s="6"/>
      <c r="AF1982" s="6"/>
      <c r="AG1982" s="6"/>
      <c r="AH1982" s="6"/>
    </row>
    <row r="1983" spans="1:34" x14ac:dyDescent="0.35">
      <c r="A1983" s="20"/>
      <c r="B1983" s="6"/>
      <c r="C1983" s="6"/>
      <c r="D1983" s="6"/>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21"/>
      <c r="AC1983" s="21"/>
      <c r="AD1983" s="21"/>
      <c r="AE1983" s="6"/>
      <c r="AF1983" s="6"/>
      <c r="AG1983" s="6"/>
      <c r="AH1983" s="6"/>
    </row>
    <row r="1984" spans="1:34" x14ac:dyDescent="0.35">
      <c r="A1984" s="20"/>
      <c r="B1984" s="6"/>
      <c r="C1984" s="6"/>
      <c r="D1984" s="6"/>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21"/>
      <c r="AC1984" s="21"/>
      <c r="AD1984" s="21"/>
      <c r="AE1984" s="6"/>
      <c r="AF1984" s="6"/>
      <c r="AG1984" s="6"/>
      <c r="AH1984" s="6"/>
    </row>
    <row r="1985" spans="1:34" x14ac:dyDescent="0.35">
      <c r="A1985" s="20"/>
      <c r="B1985" s="6"/>
      <c r="C1985" s="6"/>
      <c r="D1985" s="6"/>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21"/>
      <c r="AC1985" s="21"/>
      <c r="AD1985" s="21"/>
      <c r="AE1985" s="6"/>
      <c r="AF1985" s="6"/>
      <c r="AG1985" s="6"/>
      <c r="AH1985" s="6"/>
    </row>
    <row r="1986" spans="1:34" x14ac:dyDescent="0.35">
      <c r="A1986" s="20"/>
      <c r="B1986" s="6"/>
      <c r="C1986" s="6"/>
      <c r="D1986" s="6"/>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21"/>
      <c r="AC1986" s="21"/>
      <c r="AD1986" s="21"/>
      <c r="AE1986" s="6"/>
      <c r="AF1986" s="6"/>
      <c r="AG1986" s="6"/>
      <c r="AH1986" s="6"/>
    </row>
    <row r="1987" spans="1:34" x14ac:dyDescent="0.35">
      <c r="A1987" s="20"/>
      <c r="B1987" s="6"/>
      <c r="C1987" s="6"/>
      <c r="D1987" s="6"/>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21"/>
      <c r="AC1987" s="21"/>
      <c r="AD1987" s="21"/>
      <c r="AE1987" s="6"/>
      <c r="AF1987" s="6"/>
      <c r="AG1987" s="6"/>
      <c r="AH1987" s="6"/>
    </row>
    <row r="1988" spans="1:34" x14ac:dyDescent="0.35">
      <c r="A1988" s="20"/>
      <c r="B1988" s="6"/>
      <c r="C1988" s="6"/>
      <c r="D1988" s="6"/>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21"/>
      <c r="AC1988" s="21"/>
      <c r="AD1988" s="21"/>
      <c r="AE1988" s="6"/>
      <c r="AF1988" s="6"/>
      <c r="AG1988" s="6"/>
      <c r="AH1988" s="6"/>
    </row>
    <row r="1989" spans="1:34" x14ac:dyDescent="0.35">
      <c r="A1989" s="20"/>
      <c r="B1989" s="6"/>
      <c r="C1989" s="6"/>
      <c r="D1989" s="6"/>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21"/>
      <c r="AC1989" s="21"/>
      <c r="AD1989" s="21"/>
      <c r="AE1989" s="6"/>
      <c r="AF1989" s="6"/>
      <c r="AG1989" s="6"/>
      <c r="AH1989" s="6"/>
    </row>
    <row r="1990" spans="1:34" x14ac:dyDescent="0.35">
      <c r="A1990" s="20"/>
      <c r="B1990" s="6"/>
      <c r="C1990" s="6"/>
      <c r="D1990" s="6"/>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21"/>
      <c r="AC1990" s="21"/>
      <c r="AD1990" s="21"/>
      <c r="AE1990" s="6"/>
      <c r="AF1990" s="6"/>
      <c r="AG1990" s="6"/>
      <c r="AH1990" s="6"/>
    </row>
    <row r="1991" spans="1:34" x14ac:dyDescent="0.35">
      <c r="A1991" s="20"/>
      <c r="B1991" s="6"/>
      <c r="C1991" s="6"/>
      <c r="D1991" s="6"/>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21"/>
      <c r="AC1991" s="21"/>
      <c r="AD1991" s="21"/>
      <c r="AE1991" s="6"/>
      <c r="AF1991" s="6"/>
      <c r="AG1991" s="6"/>
      <c r="AH1991" s="6"/>
    </row>
    <row r="1992" spans="1:34" x14ac:dyDescent="0.35">
      <c r="A1992" s="20"/>
      <c r="B1992" s="6"/>
      <c r="C1992" s="6"/>
      <c r="D1992" s="6"/>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21"/>
      <c r="AC1992" s="21"/>
      <c r="AD1992" s="21"/>
      <c r="AE1992" s="6"/>
      <c r="AF1992" s="6"/>
      <c r="AG1992" s="6"/>
      <c r="AH1992" s="6"/>
    </row>
    <row r="1993" spans="1:34" x14ac:dyDescent="0.35">
      <c r="A1993" s="20"/>
      <c r="B1993" s="6"/>
      <c r="C1993" s="6"/>
      <c r="D1993" s="6"/>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21"/>
      <c r="AC1993" s="21"/>
      <c r="AD1993" s="21"/>
      <c r="AE1993" s="6"/>
      <c r="AF1993" s="6"/>
      <c r="AG1993" s="6"/>
      <c r="AH1993" s="6"/>
    </row>
    <row r="1994" spans="1:34" x14ac:dyDescent="0.35">
      <c r="A1994" s="20"/>
      <c r="B1994" s="6"/>
      <c r="C1994" s="6"/>
      <c r="D1994" s="6"/>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21"/>
      <c r="AC1994" s="21"/>
      <c r="AD1994" s="21"/>
      <c r="AE1994" s="6"/>
      <c r="AF1994" s="6"/>
      <c r="AG1994" s="6"/>
      <c r="AH1994" s="6"/>
    </row>
    <row r="1995" spans="1:34" x14ac:dyDescent="0.35">
      <c r="A1995" s="20"/>
      <c r="B1995" s="6"/>
      <c r="C1995" s="6"/>
      <c r="D1995" s="6"/>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21"/>
      <c r="AC1995" s="21"/>
      <c r="AD1995" s="21"/>
      <c r="AE1995" s="6"/>
      <c r="AF1995" s="6"/>
      <c r="AG1995" s="6"/>
      <c r="AH1995" s="6"/>
    </row>
    <row r="1996" spans="1:34" x14ac:dyDescent="0.35">
      <c r="A1996" s="20"/>
      <c r="B1996" s="6"/>
      <c r="C1996" s="6"/>
      <c r="D1996" s="6"/>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21"/>
      <c r="AC1996" s="21"/>
      <c r="AD1996" s="21"/>
      <c r="AE1996" s="6"/>
      <c r="AF1996" s="6"/>
      <c r="AG1996" s="6"/>
      <c r="AH1996" s="6"/>
    </row>
    <row r="1997" spans="1:34" x14ac:dyDescent="0.35">
      <c r="A1997" s="20"/>
      <c r="B1997" s="6"/>
      <c r="C1997" s="6"/>
      <c r="D1997" s="6"/>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21"/>
      <c r="AC1997" s="21"/>
      <c r="AD1997" s="21"/>
      <c r="AE1997" s="6"/>
      <c r="AF1997" s="6"/>
      <c r="AG1997" s="6"/>
      <c r="AH1997" s="6"/>
    </row>
    <row r="1998" spans="1:34" x14ac:dyDescent="0.35">
      <c r="A1998" s="20"/>
      <c r="B1998" s="6"/>
      <c r="C1998" s="6"/>
      <c r="D1998" s="6"/>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21"/>
      <c r="AC1998" s="21"/>
      <c r="AD1998" s="21"/>
      <c r="AE1998" s="6"/>
      <c r="AF1998" s="6"/>
      <c r="AG1998" s="6"/>
      <c r="AH1998" s="6"/>
    </row>
    <row r="1999" spans="1:34" x14ac:dyDescent="0.35">
      <c r="A1999" s="20"/>
      <c r="B1999" s="6"/>
      <c r="C1999" s="6"/>
      <c r="D1999" s="6"/>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21"/>
      <c r="AC1999" s="21"/>
      <c r="AD1999" s="21"/>
      <c r="AE1999" s="6"/>
      <c r="AF1999" s="6"/>
      <c r="AG1999" s="6"/>
      <c r="AH1999" s="6"/>
    </row>
    <row r="2000" spans="1:34" x14ac:dyDescent="0.35">
      <c r="A2000" s="20"/>
      <c r="B2000" s="6"/>
      <c r="C2000" s="6"/>
      <c r="D2000" s="6"/>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21"/>
      <c r="AC2000" s="21"/>
      <c r="AD2000" s="21"/>
      <c r="AE2000" s="6"/>
      <c r="AF2000" s="6"/>
      <c r="AG2000" s="6"/>
      <c r="AH2000" s="6"/>
    </row>
    <row r="2001" spans="1:34" x14ac:dyDescent="0.35">
      <c r="A2001" s="20"/>
      <c r="B2001" s="6"/>
      <c r="C2001" s="6"/>
      <c r="D2001" s="6"/>
      <c r="E2001" s="6"/>
      <c r="F2001" s="6"/>
      <c r="G2001" s="6"/>
      <c r="H2001" s="6"/>
      <c r="I2001" s="6"/>
      <c r="J2001" s="6"/>
      <c r="K2001" s="6"/>
      <c r="L2001" s="6"/>
      <c r="M2001" s="6"/>
      <c r="N2001" s="6"/>
      <c r="O2001" s="6"/>
      <c r="P2001" s="6"/>
      <c r="Q2001" s="6"/>
      <c r="R2001" s="6"/>
      <c r="S2001" s="6"/>
      <c r="T2001" s="6"/>
      <c r="U2001" s="6"/>
      <c r="V2001" s="6"/>
      <c r="W2001" s="6"/>
      <c r="X2001" s="6"/>
      <c r="Y2001" s="6"/>
      <c r="Z2001" s="6"/>
      <c r="AA2001" s="6"/>
      <c r="AB2001" s="21"/>
      <c r="AC2001" s="21"/>
      <c r="AD2001" s="21"/>
      <c r="AE2001" s="6"/>
      <c r="AF2001" s="6"/>
      <c r="AG2001" s="6"/>
      <c r="AH2001" s="6"/>
    </row>
    <row r="2002" spans="1:34" x14ac:dyDescent="0.35">
      <c r="A2002" s="20"/>
      <c r="B2002" s="6"/>
      <c r="C2002" s="6"/>
      <c r="D2002" s="6"/>
      <c r="E2002" s="6"/>
      <c r="F2002" s="6"/>
      <c r="G2002" s="6"/>
      <c r="H2002" s="6"/>
      <c r="I2002" s="6"/>
      <c r="J2002" s="6"/>
      <c r="K2002" s="6"/>
      <c r="L2002" s="6"/>
      <c r="M2002" s="6"/>
      <c r="N2002" s="6"/>
      <c r="O2002" s="6"/>
      <c r="P2002" s="6"/>
      <c r="Q2002" s="6"/>
      <c r="R2002" s="6"/>
      <c r="S2002" s="6"/>
      <c r="T2002" s="6"/>
      <c r="U2002" s="6"/>
      <c r="V2002" s="6"/>
      <c r="W2002" s="6"/>
      <c r="X2002" s="6"/>
      <c r="Y2002" s="6"/>
      <c r="Z2002" s="6"/>
      <c r="AA2002" s="6"/>
      <c r="AB2002" s="21"/>
      <c r="AC2002" s="21"/>
      <c r="AD2002" s="21"/>
      <c r="AE2002" s="6"/>
      <c r="AF2002" s="6"/>
      <c r="AG2002" s="6"/>
      <c r="AH2002" s="6"/>
    </row>
    <row r="2003" spans="1:34" x14ac:dyDescent="0.35">
      <c r="A2003" s="20"/>
      <c r="B2003" s="6"/>
      <c r="C2003" s="6"/>
      <c r="D2003" s="6"/>
      <c r="E2003" s="6"/>
      <c r="F2003" s="6"/>
      <c r="G2003" s="6"/>
      <c r="H2003" s="6"/>
      <c r="I2003" s="6"/>
      <c r="J2003" s="6"/>
      <c r="K2003" s="6"/>
      <c r="L2003" s="6"/>
      <c r="M2003" s="6"/>
      <c r="N2003" s="6"/>
      <c r="O2003" s="6"/>
      <c r="P2003" s="6"/>
      <c r="Q2003" s="6"/>
      <c r="R2003" s="6"/>
      <c r="S2003" s="6"/>
      <c r="T2003" s="6"/>
      <c r="U2003" s="6"/>
      <c r="V2003" s="6"/>
      <c r="W2003" s="6"/>
      <c r="X2003" s="6"/>
      <c r="Y2003" s="6"/>
      <c r="Z2003" s="6"/>
      <c r="AA2003" s="6"/>
      <c r="AB2003" s="21"/>
      <c r="AC2003" s="21"/>
      <c r="AD2003" s="21"/>
      <c r="AE2003" s="6"/>
      <c r="AF2003" s="6"/>
      <c r="AG2003" s="6"/>
      <c r="AH2003" s="6"/>
    </row>
    <row r="2004" spans="1:34" x14ac:dyDescent="0.35">
      <c r="A2004" s="20"/>
      <c r="B2004" s="6"/>
      <c r="C2004" s="6"/>
      <c r="D2004" s="6"/>
      <c r="E2004" s="6"/>
      <c r="F2004" s="6"/>
      <c r="G2004" s="6"/>
      <c r="H2004" s="6"/>
      <c r="I2004" s="6"/>
      <c r="J2004" s="6"/>
      <c r="K2004" s="6"/>
      <c r="L2004" s="6"/>
      <c r="M2004" s="6"/>
      <c r="N2004" s="6"/>
      <c r="O2004" s="6"/>
      <c r="P2004" s="6"/>
      <c r="Q2004" s="6"/>
      <c r="R2004" s="6"/>
      <c r="S2004" s="6"/>
      <c r="T2004" s="6"/>
      <c r="U2004" s="6"/>
      <c r="V2004" s="6"/>
      <c r="W2004" s="6"/>
      <c r="X2004" s="6"/>
      <c r="Y2004" s="6"/>
      <c r="Z2004" s="6"/>
      <c r="AA2004" s="6"/>
      <c r="AB2004" s="21"/>
      <c r="AC2004" s="21"/>
      <c r="AD2004" s="21"/>
      <c r="AE2004" s="6"/>
      <c r="AF2004" s="6"/>
      <c r="AG2004" s="6"/>
      <c r="AH2004" s="6"/>
    </row>
    <row r="2005" spans="1:34" x14ac:dyDescent="0.35">
      <c r="A2005" s="20"/>
      <c r="B2005" s="6"/>
      <c r="C2005" s="6"/>
      <c r="D2005" s="6"/>
      <c r="E2005" s="6"/>
      <c r="F2005" s="6"/>
      <c r="G2005" s="6"/>
      <c r="H2005" s="6"/>
      <c r="I2005" s="6"/>
      <c r="J2005" s="6"/>
      <c r="K2005" s="6"/>
      <c r="L2005" s="6"/>
      <c r="M2005" s="6"/>
      <c r="N2005" s="6"/>
      <c r="O2005" s="6"/>
      <c r="P2005" s="6"/>
      <c r="Q2005" s="6"/>
      <c r="R2005" s="6"/>
      <c r="S2005" s="6"/>
      <c r="T2005" s="6"/>
      <c r="U2005" s="6"/>
      <c r="V2005" s="6"/>
      <c r="W2005" s="6"/>
      <c r="X2005" s="6"/>
      <c r="Y2005" s="6"/>
      <c r="Z2005" s="6"/>
      <c r="AA2005" s="6"/>
      <c r="AB2005" s="21"/>
      <c r="AC2005" s="21"/>
      <c r="AD2005" s="21"/>
      <c r="AE2005" s="6"/>
      <c r="AF2005" s="6"/>
      <c r="AG2005" s="6"/>
      <c r="AH2005" s="6"/>
    </row>
    <row r="2006" spans="1:34" x14ac:dyDescent="0.35">
      <c r="A2006" s="20"/>
      <c r="B2006" s="6"/>
      <c r="C2006" s="6"/>
      <c r="D2006" s="6"/>
      <c r="E2006" s="6"/>
      <c r="F2006" s="6"/>
      <c r="G2006" s="6"/>
      <c r="H2006" s="6"/>
      <c r="I2006" s="6"/>
      <c r="J2006" s="6"/>
      <c r="K2006" s="6"/>
      <c r="L2006" s="6"/>
      <c r="M2006" s="6"/>
      <c r="N2006" s="6"/>
      <c r="O2006" s="6"/>
      <c r="P2006" s="6"/>
      <c r="Q2006" s="6"/>
      <c r="R2006" s="6"/>
      <c r="S2006" s="6"/>
      <c r="T2006" s="6"/>
      <c r="U2006" s="6"/>
      <c r="V2006" s="6"/>
      <c r="W2006" s="6"/>
      <c r="X2006" s="6"/>
      <c r="Y2006" s="6"/>
      <c r="Z2006" s="6"/>
      <c r="AA2006" s="6"/>
      <c r="AB2006" s="21"/>
      <c r="AC2006" s="21"/>
      <c r="AD2006" s="21"/>
      <c r="AE2006" s="6"/>
      <c r="AF2006" s="6"/>
      <c r="AG2006" s="6"/>
      <c r="AH2006" s="6"/>
    </row>
    <row r="2007" spans="1:34" x14ac:dyDescent="0.35">
      <c r="A2007" s="20"/>
      <c r="B2007" s="6"/>
      <c r="C2007" s="6"/>
      <c r="D2007" s="6"/>
      <c r="E2007" s="6"/>
      <c r="F2007" s="6"/>
      <c r="G2007" s="6"/>
      <c r="H2007" s="6"/>
      <c r="I2007" s="6"/>
      <c r="J2007" s="6"/>
      <c r="K2007" s="6"/>
      <c r="L2007" s="6"/>
      <c r="M2007" s="6"/>
      <c r="N2007" s="6"/>
      <c r="O2007" s="6"/>
      <c r="P2007" s="6"/>
      <c r="Q2007" s="6"/>
      <c r="R2007" s="6"/>
      <c r="S2007" s="6"/>
      <c r="T2007" s="6"/>
      <c r="U2007" s="6"/>
      <c r="V2007" s="6"/>
      <c r="W2007" s="6"/>
      <c r="X2007" s="6"/>
      <c r="Y2007" s="6"/>
      <c r="Z2007" s="6"/>
      <c r="AA2007" s="6"/>
      <c r="AB2007" s="21"/>
      <c r="AC2007" s="21"/>
      <c r="AD2007" s="21"/>
      <c r="AE2007" s="6"/>
      <c r="AF2007" s="6"/>
      <c r="AG2007" s="6"/>
      <c r="AH2007" s="6"/>
    </row>
    <row r="2008" spans="1:34" x14ac:dyDescent="0.35">
      <c r="A2008" s="20"/>
      <c r="B2008" s="6"/>
      <c r="C2008" s="6"/>
      <c r="D2008" s="6"/>
      <c r="E2008" s="6"/>
      <c r="F2008" s="6"/>
      <c r="G2008" s="6"/>
      <c r="H2008" s="6"/>
      <c r="I2008" s="6"/>
      <c r="J2008" s="6"/>
      <c r="K2008" s="6"/>
      <c r="L2008" s="6"/>
      <c r="M2008" s="6"/>
      <c r="N2008" s="6"/>
      <c r="O2008" s="6"/>
      <c r="P2008" s="6"/>
      <c r="Q2008" s="6"/>
      <c r="R2008" s="6"/>
      <c r="S2008" s="6"/>
      <c r="T2008" s="6"/>
      <c r="U2008" s="6"/>
      <c r="V2008" s="6"/>
      <c r="W2008" s="6"/>
      <c r="X2008" s="6"/>
      <c r="Y2008" s="6"/>
      <c r="Z2008" s="6"/>
      <c r="AA2008" s="6"/>
      <c r="AB2008" s="21"/>
      <c r="AC2008" s="21"/>
      <c r="AD2008" s="21"/>
      <c r="AE2008" s="6"/>
      <c r="AF2008" s="6"/>
      <c r="AG2008" s="6"/>
      <c r="AH2008" s="6"/>
    </row>
    <row r="2009" spans="1:34" x14ac:dyDescent="0.35">
      <c r="A2009" s="20"/>
      <c r="B2009" s="6"/>
      <c r="C2009" s="6"/>
      <c r="D2009" s="6"/>
      <c r="E2009" s="6"/>
      <c r="F2009" s="6"/>
      <c r="G2009" s="6"/>
      <c r="H2009" s="6"/>
      <c r="I2009" s="6"/>
      <c r="J2009" s="6"/>
      <c r="K2009" s="6"/>
      <c r="L2009" s="6"/>
      <c r="M2009" s="6"/>
      <c r="N2009" s="6"/>
      <c r="O2009" s="6"/>
      <c r="P2009" s="6"/>
      <c r="Q2009" s="6"/>
      <c r="R2009" s="6"/>
      <c r="S2009" s="6"/>
      <c r="T2009" s="6"/>
      <c r="U2009" s="6"/>
      <c r="V2009" s="6"/>
      <c r="W2009" s="6"/>
      <c r="X2009" s="6"/>
      <c r="Y2009" s="6"/>
      <c r="Z2009" s="6"/>
      <c r="AA2009" s="6"/>
      <c r="AB2009" s="21"/>
      <c r="AC2009" s="21"/>
      <c r="AD2009" s="21"/>
      <c r="AE2009" s="6"/>
      <c r="AF2009" s="6"/>
      <c r="AG2009" s="6"/>
      <c r="AH2009" s="6"/>
    </row>
    <row r="2010" spans="1:34" x14ac:dyDescent="0.35">
      <c r="A2010" s="20"/>
      <c r="B2010" s="6"/>
      <c r="C2010" s="6"/>
      <c r="D2010" s="6"/>
      <c r="E2010" s="6"/>
      <c r="F2010" s="6"/>
      <c r="G2010" s="6"/>
      <c r="H2010" s="6"/>
      <c r="I2010" s="6"/>
      <c r="J2010" s="6"/>
      <c r="K2010" s="6"/>
      <c r="L2010" s="6"/>
      <c r="M2010" s="6"/>
      <c r="N2010" s="6"/>
      <c r="O2010" s="6"/>
      <c r="P2010" s="6"/>
      <c r="Q2010" s="6"/>
      <c r="R2010" s="6"/>
      <c r="S2010" s="6"/>
      <c r="T2010" s="6"/>
      <c r="U2010" s="6"/>
      <c r="V2010" s="6"/>
      <c r="W2010" s="6"/>
      <c r="X2010" s="6"/>
      <c r="Y2010" s="6"/>
      <c r="Z2010" s="6"/>
      <c r="AA2010" s="6"/>
      <c r="AB2010" s="21"/>
      <c r="AC2010" s="21"/>
      <c r="AD2010" s="21"/>
      <c r="AE2010" s="6"/>
      <c r="AF2010" s="6"/>
      <c r="AG2010" s="6"/>
      <c r="AH2010" s="6"/>
    </row>
    <row r="2011" spans="1:34" x14ac:dyDescent="0.35">
      <c r="A2011" s="20"/>
      <c r="B2011" s="6"/>
      <c r="C2011" s="6"/>
      <c r="D2011" s="6"/>
      <c r="E2011" s="6"/>
      <c r="F2011" s="6"/>
      <c r="G2011" s="6"/>
      <c r="H2011" s="6"/>
      <c r="I2011" s="6"/>
      <c r="J2011" s="6"/>
      <c r="K2011" s="6"/>
      <c r="L2011" s="6"/>
      <c r="M2011" s="6"/>
      <c r="N2011" s="6"/>
      <c r="O2011" s="6"/>
      <c r="P2011" s="6"/>
      <c r="Q2011" s="6"/>
      <c r="R2011" s="6"/>
      <c r="S2011" s="6"/>
      <c r="T2011" s="6"/>
      <c r="U2011" s="6"/>
      <c r="V2011" s="6"/>
      <c r="W2011" s="6"/>
      <c r="X2011" s="6"/>
      <c r="Y2011" s="6"/>
      <c r="Z2011" s="6"/>
      <c r="AA2011" s="6"/>
      <c r="AB2011" s="21"/>
      <c r="AC2011" s="21"/>
      <c r="AD2011" s="21"/>
      <c r="AE2011" s="6"/>
      <c r="AF2011" s="6"/>
      <c r="AG2011" s="6"/>
      <c r="AH2011" s="6"/>
    </row>
    <row r="2012" spans="1:34" x14ac:dyDescent="0.35">
      <c r="A2012" s="20"/>
      <c r="B2012" s="6"/>
      <c r="C2012" s="6"/>
      <c r="D2012" s="6"/>
      <c r="E2012" s="6"/>
      <c r="F2012" s="6"/>
      <c r="G2012" s="6"/>
      <c r="H2012" s="6"/>
      <c r="I2012" s="6"/>
      <c r="J2012" s="6"/>
      <c r="K2012" s="6"/>
      <c r="L2012" s="6"/>
      <c r="M2012" s="6"/>
      <c r="N2012" s="6"/>
      <c r="O2012" s="6"/>
      <c r="P2012" s="6"/>
      <c r="Q2012" s="6"/>
      <c r="R2012" s="6"/>
      <c r="S2012" s="6"/>
      <c r="T2012" s="6"/>
      <c r="U2012" s="6"/>
      <c r="V2012" s="6"/>
      <c r="W2012" s="6"/>
      <c r="X2012" s="6"/>
      <c r="Y2012" s="6"/>
      <c r="Z2012" s="6"/>
      <c r="AA2012" s="6"/>
      <c r="AB2012" s="21"/>
      <c r="AC2012" s="21"/>
      <c r="AD2012" s="21"/>
      <c r="AE2012" s="6"/>
      <c r="AF2012" s="6"/>
      <c r="AG2012" s="6"/>
      <c r="AH2012" s="6"/>
    </row>
    <row r="2013" spans="1:34" x14ac:dyDescent="0.35">
      <c r="A2013" s="20"/>
      <c r="B2013" s="6"/>
      <c r="C2013" s="6"/>
      <c r="D2013" s="6"/>
      <c r="E2013" s="6"/>
      <c r="F2013" s="6"/>
      <c r="G2013" s="6"/>
      <c r="H2013" s="6"/>
      <c r="I2013" s="6"/>
      <c r="J2013" s="6"/>
      <c r="K2013" s="6"/>
      <c r="L2013" s="6"/>
      <c r="M2013" s="6"/>
      <c r="N2013" s="6"/>
      <c r="O2013" s="6"/>
      <c r="P2013" s="6"/>
      <c r="Q2013" s="6"/>
      <c r="R2013" s="6"/>
      <c r="S2013" s="6"/>
      <c r="T2013" s="6"/>
      <c r="U2013" s="6"/>
      <c r="V2013" s="6"/>
      <c r="W2013" s="6"/>
      <c r="X2013" s="6"/>
      <c r="Y2013" s="6"/>
      <c r="Z2013" s="6"/>
      <c r="AA2013" s="6"/>
      <c r="AB2013" s="21"/>
      <c r="AC2013" s="21"/>
      <c r="AD2013" s="21"/>
      <c r="AE2013" s="6"/>
      <c r="AF2013" s="6"/>
      <c r="AG2013" s="6"/>
      <c r="AH2013" s="6"/>
    </row>
    <row r="2014" spans="1:34" x14ac:dyDescent="0.35">
      <c r="A2014" s="20"/>
      <c r="B2014" s="6"/>
      <c r="C2014" s="6"/>
      <c r="D2014" s="6"/>
      <c r="E2014" s="6"/>
      <c r="F2014" s="6"/>
      <c r="G2014" s="6"/>
      <c r="H2014" s="6"/>
      <c r="I2014" s="6"/>
      <c r="J2014" s="6"/>
      <c r="K2014" s="6"/>
      <c r="L2014" s="6"/>
      <c r="M2014" s="6"/>
      <c r="N2014" s="6"/>
      <c r="O2014" s="6"/>
      <c r="P2014" s="6"/>
      <c r="Q2014" s="6"/>
      <c r="R2014" s="6"/>
      <c r="S2014" s="6"/>
      <c r="T2014" s="6"/>
      <c r="U2014" s="6"/>
      <c r="V2014" s="6"/>
      <c r="W2014" s="6"/>
      <c r="X2014" s="6"/>
      <c r="Y2014" s="6"/>
      <c r="Z2014" s="6"/>
      <c r="AA2014" s="6"/>
      <c r="AB2014" s="21"/>
      <c r="AC2014" s="21"/>
      <c r="AD2014" s="21"/>
      <c r="AE2014" s="6"/>
      <c r="AF2014" s="6"/>
      <c r="AG2014" s="6"/>
      <c r="AH2014" s="6"/>
    </row>
    <row r="2015" spans="1:34" x14ac:dyDescent="0.35">
      <c r="A2015" s="20"/>
      <c r="B2015" s="6"/>
      <c r="C2015" s="6"/>
      <c r="D2015" s="6"/>
      <c r="E2015" s="6"/>
      <c r="F2015" s="6"/>
      <c r="G2015" s="6"/>
      <c r="H2015" s="6"/>
      <c r="I2015" s="6"/>
      <c r="J2015" s="6"/>
      <c r="K2015" s="6"/>
      <c r="L2015" s="6"/>
      <c r="M2015" s="6"/>
      <c r="N2015" s="6"/>
      <c r="O2015" s="6"/>
      <c r="P2015" s="6"/>
      <c r="Q2015" s="6"/>
      <c r="R2015" s="6"/>
      <c r="S2015" s="6"/>
      <c r="T2015" s="6"/>
      <c r="U2015" s="6"/>
      <c r="V2015" s="6"/>
      <c r="W2015" s="6"/>
      <c r="X2015" s="6"/>
      <c r="Y2015" s="6"/>
      <c r="Z2015" s="6"/>
      <c r="AA2015" s="6"/>
      <c r="AB2015" s="21"/>
      <c r="AC2015" s="21"/>
      <c r="AD2015" s="21"/>
      <c r="AE2015" s="6"/>
      <c r="AF2015" s="6"/>
      <c r="AG2015" s="6"/>
      <c r="AH2015" s="6"/>
    </row>
    <row r="2016" spans="1:34" x14ac:dyDescent="0.35">
      <c r="A2016" s="20"/>
      <c r="B2016" s="6"/>
      <c r="C2016" s="6"/>
      <c r="D2016" s="6"/>
      <c r="E2016" s="6"/>
      <c r="F2016" s="6"/>
      <c r="G2016" s="6"/>
      <c r="H2016" s="6"/>
      <c r="I2016" s="6"/>
      <c r="J2016" s="6"/>
      <c r="K2016" s="6"/>
      <c r="L2016" s="6"/>
      <c r="M2016" s="6"/>
      <c r="N2016" s="6"/>
      <c r="O2016" s="6"/>
      <c r="P2016" s="6"/>
      <c r="Q2016" s="6"/>
      <c r="R2016" s="6"/>
      <c r="S2016" s="6"/>
      <c r="T2016" s="6"/>
      <c r="U2016" s="6"/>
      <c r="V2016" s="6"/>
      <c r="W2016" s="6"/>
      <c r="X2016" s="6"/>
      <c r="Y2016" s="6"/>
      <c r="Z2016" s="6"/>
      <c r="AA2016" s="6"/>
      <c r="AB2016" s="21"/>
      <c r="AC2016" s="21"/>
      <c r="AD2016" s="21"/>
      <c r="AE2016" s="6"/>
      <c r="AF2016" s="6"/>
      <c r="AG2016" s="6"/>
      <c r="AH2016" s="6"/>
    </row>
    <row r="2017" spans="1:34" x14ac:dyDescent="0.35">
      <c r="A2017" s="20"/>
      <c r="B2017" s="6"/>
      <c r="C2017" s="6"/>
      <c r="D2017" s="6"/>
      <c r="E2017" s="6"/>
      <c r="F2017" s="6"/>
      <c r="G2017" s="6"/>
      <c r="H2017" s="6"/>
      <c r="I2017" s="6"/>
      <c r="J2017" s="6"/>
      <c r="K2017" s="6"/>
      <c r="L2017" s="6"/>
      <c r="M2017" s="6"/>
      <c r="N2017" s="6"/>
      <c r="O2017" s="6"/>
      <c r="P2017" s="6"/>
      <c r="Q2017" s="6"/>
      <c r="R2017" s="6"/>
      <c r="S2017" s="6"/>
      <c r="T2017" s="6"/>
      <c r="U2017" s="6"/>
      <c r="V2017" s="6"/>
      <c r="W2017" s="6"/>
      <c r="X2017" s="6"/>
      <c r="Y2017" s="6"/>
      <c r="Z2017" s="6"/>
      <c r="AA2017" s="6"/>
      <c r="AB2017" s="21"/>
      <c r="AC2017" s="21"/>
      <c r="AD2017" s="21"/>
      <c r="AE2017" s="6"/>
      <c r="AF2017" s="6"/>
      <c r="AG2017" s="6"/>
      <c r="AH2017" s="6"/>
    </row>
    <row r="2018" spans="1:34" x14ac:dyDescent="0.35">
      <c r="A2018" s="20"/>
      <c r="B2018" s="6"/>
      <c r="C2018" s="6"/>
      <c r="D2018" s="6"/>
      <c r="E2018" s="6"/>
      <c r="F2018" s="6"/>
      <c r="G2018" s="6"/>
      <c r="H2018" s="6"/>
      <c r="I2018" s="6"/>
      <c r="J2018" s="6"/>
      <c r="K2018" s="6"/>
      <c r="L2018" s="6"/>
      <c r="M2018" s="6"/>
      <c r="N2018" s="6"/>
      <c r="O2018" s="6"/>
      <c r="P2018" s="6"/>
      <c r="Q2018" s="6"/>
      <c r="R2018" s="6"/>
      <c r="S2018" s="6"/>
      <c r="T2018" s="6"/>
      <c r="U2018" s="6"/>
      <c r="V2018" s="6"/>
      <c r="W2018" s="6"/>
      <c r="X2018" s="6"/>
      <c r="Y2018" s="6"/>
      <c r="Z2018" s="6"/>
      <c r="AA2018" s="6"/>
      <c r="AB2018" s="21"/>
      <c r="AC2018" s="21"/>
      <c r="AD2018" s="21"/>
      <c r="AE2018" s="6"/>
      <c r="AF2018" s="6"/>
      <c r="AG2018" s="6"/>
      <c r="AH2018" s="6"/>
    </row>
    <row r="2019" spans="1:34" x14ac:dyDescent="0.35">
      <c r="A2019" s="20"/>
      <c r="B2019" s="6"/>
      <c r="C2019" s="6"/>
      <c r="D2019" s="6"/>
      <c r="E2019" s="6"/>
      <c r="F2019" s="6"/>
      <c r="G2019" s="6"/>
      <c r="H2019" s="6"/>
      <c r="I2019" s="6"/>
      <c r="J2019" s="6"/>
      <c r="K2019" s="6"/>
      <c r="L2019" s="6"/>
      <c r="M2019" s="6"/>
      <c r="N2019" s="6"/>
      <c r="O2019" s="6"/>
      <c r="P2019" s="6"/>
      <c r="Q2019" s="6"/>
      <c r="R2019" s="6"/>
      <c r="S2019" s="6"/>
      <c r="T2019" s="6"/>
      <c r="U2019" s="6"/>
      <c r="V2019" s="6"/>
      <c r="W2019" s="6"/>
      <c r="X2019" s="6"/>
      <c r="Y2019" s="6"/>
      <c r="Z2019" s="6"/>
      <c r="AA2019" s="6"/>
      <c r="AB2019" s="21"/>
      <c r="AC2019" s="21"/>
      <c r="AD2019" s="21"/>
      <c r="AE2019" s="6"/>
      <c r="AF2019" s="6"/>
      <c r="AG2019" s="6"/>
      <c r="AH2019" s="6"/>
    </row>
    <row r="2020" spans="1:34" x14ac:dyDescent="0.35">
      <c r="A2020" s="20"/>
      <c r="B2020" s="6"/>
      <c r="C2020" s="6"/>
      <c r="D2020" s="6"/>
      <c r="E2020" s="6"/>
      <c r="F2020" s="6"/>
      <c r="G2020" s="6"/>
      <c r="H2020" s="6"/>
      <c r="I2020" s="6"/>
      <c r="J2020" s="6"/>
      <c r="K2020" s="6"/>
      <c r="L2020" s="6"/>
      <c r="M2020" s="6"/>
      <c r="N2020" s="6"/>
      <c r="O2020" s="6"/>
      <c r="P2020" s="6"/>
      <c r="Q2020" s="6"/>
      <c r="R2020" s="6"/>
      <c r="S2020" s="6"/>
      <c r="T2020" s="6"/>
      <c r="U2020" s="6"/>
      <c r="V2020" s="6"/>
      <c r="W2020" s="6"/>
      <c r="X2020" s="6"/>
      <c r="Y2020" s="6"/>
      <c r="Z2020" s="6"/>
      <c r="AA2020" s="6"/>
      <c r="AB2020" s="21"/>
      <c r="AC2020" s="21"/>
      <c r="AD2020" s="21"/>
      <c r="AE2020" s="6"/>
      <c r="AF2020" s="6"/>
      <c r="AG2020" s="6"/>
      <c r="AH2020" s="6"/>
    </row>
    <row r="2021" spans="1:34" x14ac:dyDescent="0.35">
      <c r="A2021" s="20"/>
      <c r="B2021" s="6"/>
      <c r="C2021" s="6"/>
      <c r="D2021" s="6"/>
      <c r="E2021" s="6"/>
      <c r="F2021" s="6"/>
      <c r="G2021" s="6"/>
      <c r="H2021" s="6"/>
      <c r="I2021" s="6"/>
      <c r="J2021" s="6"/>
      <c r="K2021" s="6"/>
      <c r="L2021" s="6"/>
      <c r="M2021" s="6"/>
      <c r="N2021" s="6"/>
      <c r="O2021" s="6"/>
      <c r="P2021" s="6"/>
      <c r="Q2021" s="6"/>
      <c r="R2021" s="6"/>
      <c r="S2021" s="6"/>
      <c r="T2021" s="6"/>
      <c r="U2021" s="6"/>
      <c r="V2021" s="6"/>
      <c r="W2021" s="6"/>
      <c r="X2021" s="6"/>
      <c r="Y2021" s="6"/>
      <c r="Z2021" s="6"/>
      <c r="AA2021" s="6"/>
      <c r="AB2021" s="21"/>
      <c r="AC2021" s="21"/>
      <c r="AD2021" s="21"/>
      <c r="AE2021" s="6"/>
      <c r="AF2021" s="6"/>
      <c r="AG2021" s="6"/>
      <c r="AH2021" s="6"/>
    </row>
    <row r="2022" spans="1:34" x14ac:dyDescent="0.35">
      <c r="A2022" s="20"/>
      <c r="B2022" s="6"/>
      <c r="C2022" s="6"/>
      <c r="D2022" s="6"/>
      <c r="E2022" s="6"/>
      <c r="F2022" s="6"/>
      <c r="G2022" s="6"/>
      <c r="H2022" s="6"/>
      <c r="I2022" s="6"/>
      <c r="J2022" s="6"/>
      <c r="K2022" s="6"/>
      <c r="L2022" s="6"/>
      <c r="M2022" s="6"/>
      <c r="N2022" s="6"/>
      <c r="O2022" s="6"/>
      <c r="P2022" s="6"/>
      <c r="Q2022" s="6"/>
      <c r="R2022" s="6"/>
      <c r="S2022" s="6"/>
      <c r="T2022" s="6"/>
      <c r="U2022" s="6"/>
      <c r="V2022" s="6"/>
      <c r="W2022" s="6"/>
      <c r="X2022" s="6"/>
      <c r="Y2022" s="6"/>
      <c r="Z2022" s="6"/>
      <c r="AA2022" s="6"/>
      <c r="AB2022" s="21"/>
      <c r="AC2022" s="21"/>
      <c r="AD2022" s="21"/>
      <c r="AE2022" s="6"/>
      <c r="AF2022" s="6"/>
      <c r="AG2022" s="6"/>
      <c r="AH2022" s="6"/>
    </row>
    <row r="2023" spans="1:34" x14ac:dyDescent="0.35">
      <c r="A2023" s="20"/>
      <c r="B2023" s="6"/>
      <c r="C2023" s="6"/>
      <c r="D2023" s="6"/>
      <c r="E2023" s="6"/>
      <c r="F2023" s="6"/>
      <c r="G2023" s="6"/>
      <c r="H2023" s="6"/>
      <c r="I2023" s="6"/>
      <c r="J2023" s="6"/>
      <c r="K2023" s="6"/>
      <c r="L2023" s="6"/>
      <c r="M2023" s="6"/>
      <c r="N2023" s="6"/>
      <c r="O2023" s="6"/>
      <c r="P2023" s="6"/>
      <c r="Q2023" s="6"/>
      <c r="R2023" s="6"/>
      <c r="S2023" s="6"/>
      <c r="T2023" s="6"/>
      <c r="U2023" s="6"/>
      <c r="V2023" s="6"/>
      <c r="W2023" s="6"/>
      <c r="X2023" s="6"/>
      <c r="Y2023" s="6"/>
      <c r="Z2023" s="6"/>
      <c r="AA2023" s="6"/>
      <c r="AB2023" s="21"/>
      <c r="AC2023" s="21"/>
      <c r="AD2023" s="21"/>
      <c r="AE2023" s="6"/>
      <c r="AF2023" s="6"/>
      <c r="AG2023" s="6"/>
      <c r="AH2023" s="6"/>
    </row>
    <row r="2024" spans="1:34" x14ac:dyDescent="0.35">
      <c r="A2024" s="20"/>
      <c r="B2024" s="6"/>
      <c r="C2024" s="6"/>
      <c r="D2024" s="6"/>
      <c r="E2024" s="6"/>
      <c r="F2024" s="6"/>
      <c r="G2024" s="6"/>
      <c r="H2024" s="6"/>
      <c r="I2024" s="6"/>
      <c r="J2024" s="6"/>
      <c r="K2024" s="6"/>
      <c r="L2024" s="6"/>
      <c r="M2024" s="6"/>
      <c r="N2024" s="6"/>
      <c r="O2024" s="6"/>
      <c r="P2024" s="6"/>
      <c r="Q2024" s="6"/>
      <c r="R2024" s="6"/>
      <c r="S2024" s="6"/>
      <c r="T2024" s="6"/>
      <c r="U2024" s="6"/>
      <c r="V2024" s="6"/>
      <c r="W2024" s="6"/>
      <c r="X2024" s="6"/>
      <c r="Y2024" s="6"/>
      <c r="Z2024" s="6"/>
      <c r="AA2024" s="6"/>
      <c r="AB2024" s="21"/>
      <c r="AC2024" s="21"/>
      <c r="AD2024" s="21"/>
      <c r="AE2024" s="6"/>
      <c r="AF2024" s="6"/>
      <c r="AG2024" s="6"/>
      <c r="AH2024" s="6"/>
    </row>
    <row r="2025" spans="1:34" x14ac:dyDescent="0.35">
      <c r="A2025" s="20"/>
      <c r="B2025" s="6"/>
      <c r="C2025" s="6"/>
      <c r="D2025" s="6"/>
      <c r="E2025" s="6"/>
      <c r="F2025" s="6"/>
      <c r="G2025" s="6"/>
      <c r="H2025" s="6"/>
      <c r="I2025" s="6"/>
      <c r="J2025" s="6"/>
      <c r="K2025" s="6"/>
      <c r="L2025" s="6"/>
      <c r="M2025" s="6"/>
      <c r="N2025" s="6"/>
      <c r="O2025" s="6"/>
      <c r="P2025" s="6"/>
      <c r="Q2025" s="6"/>
      <c r="R2025" s="6"/>
      <c r="S2025" s="6"/>
      <c r="T2025" s="6"/>
      <c r="U2025" s="6"/>
      <c r="V2025" s="6"/>
      <c r="W2025" s="6"/>
      <c r="X2025" s="6"/>
      <c r="Y2025" s="6"/>
      <c r="Z2025" s="6"/>
      <c r="AA2025" s="6"/>
      <c r="AB2025" s="21"/>
      <c r="AC2025" s="21"/>
      <c r="AD2025" s="21"/>
      <c r="AE2025" s="6"/>
      <c r="AF2025" s="6"/>
      <c r="AG2025" s="6"/>
      <c r="AH2025" s="6"/>
    </row>
    <row r="2026" spans="1:34" x14ac:dyDescent="0.35">
      <c r="A2026" s="20"/>
      <c r="B2026" s="6"/>
      <c r="C2026" s="6"/>
      <c r="D2026" s="6"/>
      <c r="E2026" s="6"/>
      <c r="F2026" s="6"/>
      <c r="G2026" s="6"/>
      <c r="H2026" s="6"/>
      <c r="I2026" s="6"/>
      <c r="J2026" s="6"/>
      <c r="K2026" s="6"/>
      <c r="L2026" s="6"/>
      <c r="M2026" s="6"/>
      <c r="N2026" s="6"/>
      <c r="O2026" s="6"/>
      <c r="P2026" s="6"/>
      <c r="Q2026" s="6"/>
      <c r="R2026" s="6"/>
      <c r="S2026" s="6"/>
      <c r="T2026" s="6"/>
      <c r="U2026" s="6"/>
      <c r="V2026" s="6"/>
      <c r="W2026" s="6"/>
      <c r="X2026" s="6"/>
      <c r="Y2026" s="6"/>
      <c r="Z2026" s="6"/>
      <c r="AA2026" s="6"/>
      <c r="AB2026" s="21"/>
      <c r="AC2026" s="21"/>
      <c r="AD2026" s="21"/>
      <c r="AE2026" s="6"/>
      <c r="AF2026" s="6"/>
      <c r="AG2026" s="6"/>
      <c r="AH2026" s="6"/>
    </row>
    <row r="2027" spans="1:34" x14ac:dyDescent="0.35">
      <c r="A2027" s="20"/>
      <c r="B2027" s="6"/>
      <c r="C2027" s="6"/>
      <c r="D2027" s="6"/>
      <c r="E2027" s="6"/>
      <c r="F2027" s="6"/>
      <c r="G2027" s="6"/>
      <c r="H2027" s="6"/>
      <c r="I2027" s="6"/>
      <c r="J2027" s="6"/>
      <c r="K2027" s="6"/>
      <c r="L2027" s="6"/>
      <c r="M2027" s="6"/>
      <c r="N2027" s="6"/>
      <c r="O2027" s="6"/>
      <c r="P2027" s="6"/>
      <c r="Q2027" s="6"/>
      <c r="R2027" s="6"/>
      <c r="S2027" s="6"/>
      <c r="T2027" s="6"/>
      <c r="U2027" s="6"/>
      <c r="V2027" s="6"/>
      <c r="W2027" s="6"/>
      <c r="X2027" s="6"/>
      <c r="Y2027" s="6"/>
      <c r="Z2027" s="6"/>
      <c r="AA2027" s="6"/>
      <c r="AB2027" s="21"/>
      <c r="AC2027" s="21"/>
      <c r="AD2027" s="21"/>
      <c r="AE2027" s="6"/>
      <c r="AF2027" s="6"/>
      <c r="AG2027" s="6"/>
      <c r="AH2027" s="6"/>
    </row>
    <row r="2028" spans="1:34" x14ac:dyDescent="0.35">
      <c r="A2028" s="20"/>
      <c r="B2028" s="6"/>
      <c r="C2028" s="6"/>
      <c r="D2028" s="6"/>
      <c r="E2028" s="6"/>
      <c r="F2028" s="6"/>
      <c r="G2028" s="6"/>
      <c r="H2028" s="6"/>
      <c r="I2028" s="6"/>
      <c r="J2028" s="6"/>
      <c r="K2028" s="6"/>
      <c r="L2028" s="6"/>
      <c r="M2028" s="6"/>
      <c r="N2028" s="6"/>
      <c r="O2028" s="6"/>
      <c r="P2028" s="6"/>
      <c r="Q2028" s="6"/>
      <c r="R2028" s="6"/>
      <c r="S2028" s="6"/>
      <c r="T2028" s="6"/>
      <c r="U2028" s="6"/>
      <c r="V2028" s="6"/>
      <c r="W2028" s="6"/>
      <c r="X2028" s="6"/>
      <c r="Y2028" s="6"/>
      <c r="Z2028" s="6"/>
      <c r="AA2028" s="6"/>
      <c r="AB2028" s="21"/>
      <c r="AC2028" s="21"/>
      <c r="AD2028" s="21"/>
      <c r="AE2028" s="6"/>
      <c r="AF2028" s="6"/>
      <c r="AG2028" s="6"/>
      <c r="AH2028" s="6"/>
    </row>
    <row r="2029" spans="1:34" x14ac:dyDescent="0.35">
      <c r="A2029" s="20"/>
      <c r="B2029" s="6"/>
      <c r="C2029" s="6"/>
      <c r="D2029" s="6"/>
      <c r="E2029" s="6"/>
      <c r="F2029" s="6"/>
      <c r="G2029" s="6"/>
      <c r="H2029" s="6"/>
      <c r="I2029" s="6"/>
      <c r="J2029" s="6"/>
      <c r="K2029" s="6"/>
      <c r="L2029" s="6"/>
      <c r="M2029" s="6"/>
      <c r="N2029" s="6"/>
      <c r="O2029" s="6"/>
      <c r="P2029" s="6"/>
      <c r="Q2029" s="6"/>
      <c r="R2029" s="6"/>
      <c r="S2029" s="6"/>
      <c r="T2029" s="6"/>
      <c r="U2029" s="6"/>
      <c r="V2029" s="6"/>
      <c r="W2029" s="6"/>
      <c r="X2029" s="6"/>
      <c r="Y2029" s="6"/>
      <c r="Z2029" s="6"/>
      <c r="AA2029" s="6"/>
      <c r="AB2029" s="21"/>
      <c r="AC2029" s="21"/>
      <c r="AD2029" s="21"/>
      <c r="AE2029" s="6"/>
      <c r="AF2029" s="6"/>
      <c r="AG2029" s="6"/>
      <c r="AH2029" s="6"/>
    </row>
    <row r="2030" spans="1:34" x14ac:dyDescent="0.35">
      <c r="A2030" s="20"/>
      <c r="B2030" s="6"/>
      <c r="C2030" s="6"/>
      <c r="D2030" s="6"/>
      <c r="E2030" s="6"/>
      <c r="F2030" s="6"/>
      <c r="G2030" s="6"/>
      <c r="H2030" s="6"/>
      <c r="I2030" s="6"/>
      <c r="J2030" s="6"/>
      <c r="K2030" s="6"/>
      <c r="L2030" s="6"/>
      <c r="M2030" s="6"/>
      <c r="N2030" s="6"/>
      <c r="O2030" s="6"/>
      <c r="P2030" s="6"/>
      <c r="Q2030" s="6"/>
      <c r="R2030" s="6"/>
      <c r="S2030" s="6"/>
      <c r="T2030" s="6"/>
      <c r="U2030" s="6"/>
      <c r="V2030" s="6"/>
      <c r="W2030" s="6"/>
      <c r="X2030" s="6"/>
      <c r="Y2030" s="6"/>
      <c r="Z2030" s="6"/>
      <c r="AA2030" s="6"/>
      <c r="AB2030" s="21"/>
      <c r="AC2030" s="21"/>
      <c r="AD2030" s="21"/>
      <c r="AE2030" s="6"/>
      <c r="AF2030" s="6"/>
      <c r="AG2030" s="6"/>
      <c r="AH2030" s="6"/>
    </row>
    <row r="2031" spans="1:34" x14ac:dyDescent="0.35">
      <c r="A2031" s="20"/>
      <c r="B2031" s="6"/>
      <c r="C2031" s="6"/>
      <c r="D2031" s="6"/>
      <c r="E2031" s="6"/>
      <c r="F2031" s="6"/>
      <c r="G2031" s="6"/>
      <c r="H2031" s="6"/>
      <c r="I2031" s="6"/>
      <c r="J2031" s="6"/>
      <c r="K2031" s="6"/>
      <c r="L2031" s="6"/>
      <c r="M2031" s="6"/>
      <c r="N2031" s="6"/>
      <c r="O2031" s="6"/>
      <c r="P2031" s="6"/>
      <c r="Q2031" s="6"/>
      <c r="R2031" s="6"/>
      <c r="S2031" s="6"/>
      <c r="T2031" s="6"/>
      <c r="U2031" s="6"/>
      <c r="V2031" s="6"/>
      <c r="W2031" s="6"/>
      <c r="X2031" s="6"/>
      <c r="Y2031" s="6"/>
      <c r="Z2031" s="6"/>
      <c r="AA2031" s="6"/>
      <c r="AB2031" s="21"/>
      <c r="AC2031" s="21"/>
      <c r="AD2031" s="21"/>
      <c r="AE2031" s="6"/>
      <c r="AF2031" s="6"/>
      <c r="AG2031" s="6"/>
      <c r="AH2031" s="6"/>
    </row>
    <row r="2032" spans="1:34" x14ac:dyDescent="0.35">
      <c r="A2032" s="20"/>
      <c r="B2032" s="6"/>
      <c r="C2032" s="6"/>
      <c r="D2032" s="6"/>
      <c r="E2032" s="6"/>
      <c r="F2032" s="6"/>
      <c r="G2032" s="6"/>
      <c r="H2032" s="6"/>
      <c r="I2032" s="6"/>
      <c r="J2032" s="6"/>
      <c r="K2032" s="6"/>
      <c r="L2032" s="6"/>
      <c r="M2032" s="6"/>
      <c r="N2032" s="6"/>
      <c r="O2032" s="6"/>
      <c r="P2032" s="6"/>
      <c r="Q2032" s="6"/>
      <c r="R2032" s="6"/>
      <c r="S2032" s="6"/>
      <c r="T2032" s="6"/>
      <c r="U2032" s="6"/>
      <c r="V2032" s="6"/>
      <c r="W2032" s="6"/>
      <c r="X2032" s="6"/>
      <c r="Y2032" s="6"/>
      <c r="Z2032" s="6"/>
      <c r="AA2032" s="6"/>
      <c r="AB2032" s="21"/>
      <c r="AC2032" s="21"/>
      <c r="AD2032" s="21"/>
      <c r="AE2032" s="6"/>
      <c r="AF2032" s="6"/>
      <c r="AG2032" s="6"/>
      <c r="AH2032" s="6"/>
    </row>
    <row r="2033" spans="1:34" x14ac:dyDescent="0.35">
      <c r="A2033" s="20"/>
      <c r="B2033" s="6"/>
      <c r="C2033" s="6"/>
      <c r="D2033" s="6"/>
      <c r="E2033" s="6"/>
      <c r="F2033" s="6"/>
      <c r="G2033" s="6"/>
      <c r="H2033" s="6"/>
      <c r="I2033" s="6"/>
      <c r="J2033" s="6"/>
      <c r="K2033" s="6"/>
      <c r="L2033" s="6"/>
      <c r="M2033" s="6"/>
      <c r="N2033" s="6"/>
      <c r="O2033" s="6"/>
      <c r="P2033" s="6"/>
      <c r="Q2033" s="6"/>
      <c r="R2033" s="6"/>
      <c r="S2033" s="6"/>
      <c r="T2033" s="6"/>
      <c r="U2033" s="6"/>
      <c r="V2033" s="6"/>
      <c r="W2033" s="6"/>
      <c r="X2033" s="6"/>
      <c r="Y2033" s="6"/>
      <c r="Z2033" s="6"/>
      <c r="AA2033" s="6"/>
      <c r="AB2033" s="21"/>
      <c r="AC2033" s="21"/>
      <c r="AD2033" s="21"/>
      <c r="AE2033" s="6"/>
      <c r="AF2033" s="6"/>
      <c r="AG2033" s="6"/>
      <c r="AH2033" s="6"/>
    </row>
    <row r="2034" spans="1:34" x14ac:dyDescent="0.35">
      <c r="A2034" s="20"/>
      <c r="B2034" s="6"/>
      <c r="C2034" s="6"/>
      <c r="D2034" s="6"/>
      <c r="E2034" s="6"/>
      <c r="F2034" s="6"/>
      <c r="G2034" s="6"/>
      <c r="H2034" s="6"/>
      <c r="I2034" s="6"/>
      <c r="J2034" s="6"/>
      <c r="K2034" s="6"/>
      <c r="L2034" s="6"/>
      <c r="M2034" s="6"/>
      <c r="N2034" s="6"/>
      <c r="O2034" s="6"/>
      <c r="P2034" s="6"/>
      <c r="Q2034" s="6"/>
      <c r="R2034" s="6"/>
      <c r="S2034" s="6"/>
      <c r="T2034" s="6"/>
      <c r="U2034" s="6"/>
      <c r="V2034" s="6"/>
      <c r="W2034" s="6"/>
      <c r="X2034" s="6"/>
      <c r="Y2034" s="6"/>
      <c r="Z2034" s="6"/>
      <c r="AA2034" s="6"/>
      <c r="AB2034" s="21"/>
      <c r="AC2034" s="21"/>
      <c r="AD2034" s="21"/>
      <c r="AE2034" s="6"/>
      <c r="AF2034" s="6"/>
      <c r="AG2034" s="6"/>
      <c r="AH2034" s="6"/>
    </row>
    <row r="2035" spans="1:34" x14ac:dyDescent="0.35">
      <c r="A2035" s="20"/>
      <c r="B2035" s="6"/>
      <c r="C2035" s="6"/>
      <c r="D2035" s="6"/>
      <c r="E2035" s="6"/>
      <c r="F2035" s="6"/>
      <c r="G2035" s="6"/>
      <c r="H2035" s="6"/>
      <c r="I2035" s="6"/>
      <c r="J2035" s="6"/>
      <c r="K2035" s="6"/>
      <c r="L2035" s="6"/>
      <c r="M2035" s="6"/>
      <c r="N2035" s="6"/>
      <c r="O2035" s="6"/>
      <c r="P2035" s="6"/>
      <c r="Q2035" s="6"/>
      <c r="R2035" s="6"/>
      <c r="S2035" s="6"/>
      <c r="T2035" s="6"/>
      <c r="U2035" s="6"/>
      <c r="V2035" s="6"/>
      <c r="W2035" s="6"/>
      <c r="X2035" s="6"/>
      <c r="Y2035" s="6"/>
      <c r="Z2035" s="6"/>
      <c r="AA2035" s="6"/>
      <c r="AB2035" s="21"/>
      <c r="AC2035" s="21"/>
      <c r="AD2035" s="21"/>
      <c r="AE2035" s="6"/>
      <c r="AF2035" s="6"/>
      <c r="AG2035" s="6"/>
      <c r="AH2035" s="6"/>
    </row>
    <row r="2036" spans="1:34" x14ac:dyDescent="0.35">
      <c r="A2036" s="20"/>
      <c r="B2036" s="6"/>
      <c r="C2036" s="6"/>
      <c r="D2036" s="6"/>
      <c r="E2036" s="6"/>
      <c r="F2036" s="6"/>
      <c r="G2036" s="6"/>
      <c r="H2036" s="6"/>
      <c r="I2036" s="6"/>
      <c r="J2036" s="6"/>
      <c r="K2036" s="6"/>
      <c r="L2036" s="6"/>
      <c r="M2036" s="6"/>
      <c r="N2036" s="6"/>
      <c r="O2036" s="6"/>
      <c r="P2036" s="6"/>
      <c r="Q2036" s="6"/>
      <c r="R2036" s="6"/>
      <c r="S2036" s="6"/>
      <c r="T2036" s="6"/>
      <c r="U2036" s="6"/>
      <c r="V2036" s="6"/>
      <c r="W2036" s="6"/>
      <c r="X2036" s="6"/>
      <c r="Y2036" s="6"/>
      <c r="Z2036" s="6"/>
      <c r="AA2036" s="6"/>
      <c r="AB2036" s="21"/>
      <c r="AC2036" s="21"/>
      <c r="AD2036" s="21"/>
      <c r="AE2036" s="6"/>
      <c r="AF2036" s="6"/>
      <c r="AG2036" s="6"/>
      <c r="AH2036" s="6"/>
    </row>
    <row r="2037" spans="1:34" x14ac:dyDescent="0.35">
      <c r="A2037" s="20"/>
      <c r="B2037" s="6"/>
      <c r="C2037" s="6"/>
      <c r="D2037" s="6"/>
      <c r="E2037" s="6"/>
      <c r="F2037" s="6"/>
      <c r="G2037" s="6"/>
      <c r="H2037" s="6"/>
      <c r="I2037" s="6"/>
      <c r="J2037" s="6"/>
      <c r="K2037" s="6"/>
      <c r="L2037" s="6"/>
      <c r="M2037" s="6"/>
      <c r="N2037" s="6"/>
      <c r="O2037" s="6"/>
      <c r="P2037" s="6"/>
      <c r="Q2037" s="6"/>
      <c r="R2037" s="6"/>
      <c r="S2037" s="6"/>
      <c r="T2037" s="6"/>
      <c r="U2037" s="6"/>
      <c r="V2037" s="6"/>
      <c r="W2037" s="6"/>
      <c r="X2037" s="6"/>
      <c r="Y2037" s="6"/>
      <c r="Z2037" s="6"/>
      <c r="AA2037" s="6"/>
      <c r="AB2037" s="21"/>
      <c r="AC2037" s="21"/>
      <c r="AD2037" s="21"/>
      <c r="AE2037" s="6"/>
      <c r="AF2037" s="6"/>
      <c r="AG2037" s="6"/>
      <c r="AH2037" s="6"/>
    </row>
    <row r="2038" spans="1:34" x14ac:dyDescent="0.35">
      <c r="A2038" s="20"/>
      <c r="B2038" s="6"/>
      <c r="C2038" s="6"/>
      <c r="D2038" s="6"/>
      <c r="E2038" s="6"/>
      <c r="F2038" s="6"/>
      <c r="G2038" s="6"/>
      <c r="H2038" s="6"/>
      <c r="I2038" s="6"/>
      <c r="J2038" s="6"/>
      <c r="K2038" s="6"/>
      <c r="L2038" s="6"/>
      <c r="M2038" s="6"/>
      <c r="N2038" s="6"/>
      <c r="O2038" s="6"/>
      <c r="P2038" s="6"/>
      <c r="Q2038" s="6"/>
      <c r="R2038" s="6"/>
      <c r="S2038" s="6"/>
      <c r="T2038" s="6"/>
      <c r="U2038" s="6"/>
      <c r="V2038" s="6"/>
      <c r="W2038" s="6"/>
      <c r="X2038" s="6"/>
      <c r="Y2038" s="6"/>
      <c r="Z2038" s="6"/>
      <c r="AA2038" s="6"/>
      <c r="AB2038" s="21"/>
      <c r="AC2038" s="21"/>
      <c r="AD2038" s="21"/>
      <c r="AE2038" s="6"/>
      <c r="AF2038" s="6"/>
      <c r="AG2038" s="6"/>
      <c r="AH2038" s="6"/>
    </row>
    <row r="2039" spans="1:34" x14ac:dyDescent="0.35">
      <c r="A2039" s="20"/>
      <c r="B2039" s="6"/>
      <c r="C2039" s="6"/>
      <c r="D2039" s="6"/>
      <c r="E2039" s="6"/>
      <c r="F2039" s="6"/>
      <c r="G2039" s="6"/>
      <c r="H2039" s="6"/>
      <c r="I2039" s="6"/>
      <c r="J2039" s="6"/>
      <c r="K2039" s="6"/>
      <c r="L2039" s="6"/>
      <c r="M2039" s="6"/>
      <c r="N2039" s="6"/>
      <c r="O2039" s="6"/>
      <c r="P2039" s="6"/>
      <c r="Q2039" s="6"/>
      <c r="R2039" s="6"/>
      <c r="S2039" s="6"/>
      <c r="T2039" s="6"/>
      <c r="U2039" s="6"/>
      <c r="V2039" s="6"/>
      <c r="W2039" s="6"/>
      <c r="X2039" s="6"/>
      <c r="Y2039" s="6"/>
      <c r="Z2039" s="6"/>
      <c r="AA2039" s="6"/>
      <c r="AB2039" s="21"/>
      <c r="AC2039" s="21"/>
      <c r="AD2039" s="21"/>
      <c r="AE2039" s="6"/>
      <c r="AF2039" s="6"/>
      <c r="AG2039" s="6"/>
      <c r="AH2039" s="6"/>
    </row>
    <row r="2040" spans="1:34" x14ac:dyDescent="0.35">
      <c r="A2040" s="20"/>
      <c r="B2040" s="6"/>
      <c r="C2040" s="6"/>
      <c r="D2040" s="6"/>
      <c r="E2040" s="6"/>
      <c r="F2040" s="6"/>
      <c r="G2040" s="6"/>
      <c r="H2040" s="6"/>
      <c r="I2040" s="6"/>
      <c r="J2040" s="6"/>
      <c r="K2040" s="6"/>
      <c r="L2040" s="6"/>
      <c r="M2040" s="6"/>
      <c r="N2040" s="6"/>
      <c r="O2040" s="6"/>
      <c r="P2040" s="6"/>
      <c r="Q2040" s="6"/>
      <c r="R2040" s="6"/>
      <c r="S2040" s="6"/>
      <c r="T2040" s="6"/>
      <c r="U2040" s="6"/>
      <c r="V2040" s="6"/>
      <c r="W2040" s="6"/>
      <c r="X2040" s="6"/>
      <c r="Y2040" s="6"/>
      <c r="Z2040" s="6"/>
      <c r="AA2040" s="6"/>
      <c r="AB2040" s="21"/>
      <c r="AC2040" s="21"/>
      <c r="AD2040" s="21"/>
      <c r="AE2040" s="6"/>
      <c r="AF2040" s="6"/>
      <c r="AG2040" s="6"/>
      <c r="AH2040" s="6"/>
    </row>
    <row r="2041" spans="1:34" x14ac:dyDescent="0.35">
      <c r="A2041" s="20"/>
      <c r="B2041" s="6"/>
      <c r="C2041" s="6"/>
      <c r="D2041" s="6"/>
      <c r="E2041" s="6"/>
      <c r="F2041" s="6"/>
      <c r="G2041" s="6"/>
      <c r="H2041" s="6"/>
      <c r="I2041" s="6"/>
      <c r="J2041" s="6"/>
      <c r="K2041" s="6"/>
      <c r="L2041" s="6"/>
      <c r="M2041" s="6"/>
      <c r="N2041" s="6"/>
      <c r="O2041" s="6"/>
      <c r="P2041" s="6"/>
      <c r="Q2041" s="6"/>
      <c r="R2041" s="6"/>
      <c r="S2041" s="6"/>
      <c r="T2041" s="6"/>
      <c r="U2041" s="6"/>
      <c r="V2041" s="6"/>
      <c r="W2041" s="6"/>
      <c r="X2041" s="6"/>
      <c r="Y2041" s="6"/>
      <c r="Z2041" s="6"/>
      <c r="AA2041" s="6"/>
      <c r="AB2041" s="21"/>
      <c r="AC2041" s="21"/>
      <c r="AD2041" s="21"/>
      <c r="AE2041" s="6"/>
      <c r="AF2041" s="6"/>
      <c r="AG2041" s="6"/>
      <c r="AH2041" s="6"/>
    </row>
    <row r="2042" spans="1:34" x14ac:dyDescent="0.35">
      <c r="A2042" s="20"/>
      <c r="B2042" s="6"/>
      <c r="C2042" s="6"/>
      <c r="D2042" s="6"/>
      <c r="E2042" s="6"/>
      <c r="F2042" s="6"/>
      <c r="G2042" s="6"/>
      <c r="H2042" s="6"/>
      <c r="I2042" s="6"/>
      <c r="J2042" s="6"/>
      <c r="K2042" s="6"/>
      <c r="L2042" s="6"/>
      <c r="M2042" s="6"/>
      <c r="N2042" s="6"/>
      <c r="O2042" s="6"/>
      <c r="P2042" s="6"/>
      <c r="Q2042" s="6"/>
      <c r="R2042" s="6"/>
      <c r="S2042" s="6"/>
      <c r="T2042" s="6"/>
      <c r="U2042" s="6"/>
      <c r="V2042" s="6"/>
      <c r="W2042" s="6"/>
      <c r="X2042" s="6"/>
      <c r="Y2042" s="6"/>
      <c r="Z2042" s="6"/>
      <c r="AA2042" s="6"/>
      <c r="AB2042" s="21"/>
      <c r="AC2042" s="21"/>
      <c r="AD2042" s="21"/>
      <c r="AE2042" s="6"/>
      <c r="AF2042" s="6"/>
      <c r="AG2042" s="6"/>
      <c r="AH2042" s="6"/>
    </row>
    <row r="2043" spans="1:34" x14ac:dyDescent="0.35">
      <c r="A2043" s="20"/>
      <c r="B2043" s="6"/>
      <c r="C2043" s="6"/>
      <c r="D2043" s="6"/>
      <c r="E2043" s="6"/>
      <c r="F2043" s="6"/>
      <c r="G2043" s="6"/>
      <c r="H2043" s="6"/>
      <c r="I2043" s="6"/>
      <c r="J2043" s="6"/>
      <c r="K2043" s="6"/>
      <c r="L2043" s="6"/>
      <c r="M2043" s="6"/>
      <c r="N2043" s="6"/>
      <c r="O2043" s="6"/>
      <c r="P2043" s="6"/>
      <c r="Q2043" s="6"/>
      <c r="R2043" s="6"/>
      <c r="S2043" s="6"/>
      <c r="T2043" s="6"/>
      <c r="U2043" s="6"/>
      <c r="V2043" s="6"/>
      <c r="W2043" s="6"/>
      <c r="X2043" s="6"/>
      <c r="Y2043" s="6"/>
      <c r="Z2043" s="6"/>
      <c r="AA2043" s="6"/>
      <c r="AB2043" s="21"/>
      <c r="AC2043" s="21"/>
      <c r="AD2043" s="21"/>
      <c r="AE2043" s="6"/>
      <c r="AF2043" s="6"/>
      <c r="AG2043" s="6"/>
      <c r="AH2043" s="6"/>
    </row>
    <row r="2044" spans="1:34" x14ac:dyDescent="0.35">
      <c r="A2044" s="20"/>
      <c r="B2044" s="6"/>
      <c r="C2044" s="6"/>
      <c r="D2044" s="6"/>
      <c r="E2044" s="6"/>
      <c r="F2044" s="6"/>
      <c r="G2044" s="6"/>
      <c r="H2044" s="6"/>
      <c r="I2044" s="6"/>
      <c r="J2044" s="6"/>
      <c r="K2044" s="6"/>
      <c r="L2044" s="6"/>
      <c r="M2044" s="6"/>
      <c r="N2044" s="6"/>
      <c r="O2044" s="6"/>
      <c r="P2044" s="6"/>
      <c r="Q2044" s="6"/>
      <c r="R2044" s="6"/>
      <c r="S2044" s="6"/>
      <c r="T2044" s="6"/>
      <c r="U2044" s="6"/>
      <c r="V2044" s="6"/>
      <c r="W2044" s="6"/>
      <c r="X2044" s="6"/>
      <c r="Y2044" s="6"/>
      <c r="Z2044" s="6"/>
      <c r="AA2044" s="6"/>
      <c r="AB2044" s="21"/>
      <c r="AC2044" s="21"/>
      <c r="AD2044" s="21"/>
      <c r="AE2044" s="6"/>
      <c r="AF2044" s="6"/>
      <c r="AG2044" s="6"/>
      <c r="AH2044" s="6"/>
    </row>
    <row r="2045" spans="1:34" x14ac:dyDescent="0.35">
      <c r="A2045" s="20"/>
      <c r="B2045" s="6"/>
      <c r="C2045" s="6"/>
      <c r="D2045" s="6"/>
      <c r="E2045" s="6"/>
      <c r="F2045" s="6"/>
      <c r="G2045" s="6"/>
      <c r="H2045" s="6"/>
      <c r="I2045" s="6"/>
      <c r="J2045" s="6"/>
      <c r="K2045" s="6"/>
      <c r="L2045" s="6"/>
      <c r="M2045" s="6"/>
      <c r="N2045" s="6"/>
      <c r="O2045" s="6"/>
      <c r="P2045" s="6"/>
      <c r="Q2045" s="6"/>
      <c r="R2045" s="6"/>
      <c r="S2045" s="6"/>
      <c r="T2045" s="6"/>
      <c r="U2045" s="6"/>
      <c r="V2045" s="6"/>
      <c r="W2045" s="6"/>
      <c r="X2045" s="6"/>
      <c r="Y2045" s="6"/>
      <c r="Z2045" s="6"/>
      <c r="AA2045" s="6"/>
      <c r="AB2045" s="21"/>
      <c r="AC2045" s="21"/>
      <c r="AD2045" s="21"/>
      <c r="AE2045" s="6"/>
      <c r="AF2045" s="6"/>
      <c r="AG2045" s="6"/>
      <c r="AH2045" s="6"/>
    </row>
    <row r="2046" spans="1:34" x14ac:dyDescent="0.35">
      <c r="A2046" s="20"/>
      <c r="B2046" s="6"/>
      <c r="C2046" s="6"/>
      <c r="D2046" s="6"/>
      <c r="E2046" s="6"/>
      <c r="F2046" s="6"/>
      <c r="G2046" s="6"/>
      <c r="H2046" s="6"/>
      <c r="I2046" s="6"/>
      <c r="J2046" s="6"/>
      <c r="K2046" s="6"/>
      <c r="L2046" s="6"/>
      <c r="M2046" s="6"/>
      <c r="N2046" s="6"/>
      <c r="O2046" s="6"/>
      <c r="P2046" s="6"/>
      <c r="Q2046" s="6"/>
      <c r="R2046" s="6"/>
      <c r="S2046" s="6"/>
      <c r="T2046" s="6"/>
      <c r="U2046" s="6"/>
      <c r="V2046" s="6"/>
      <c r="W2046" s="6"/>
      <c r="X2046" s="6"/>
      <c r="Y2046" s="6"/>
      <c r="Z2046" s="6"/>
      <c r="AA2046" s="6"/>
      <c r="AB2046" s="21"/>
      <c r="AC2046" s="21"/>
      <c r="AD2046" s="21"/>
      <c r="AE2046" s="6"/>
      <c r="AF2046" s="6"/>
      <c r="AG2046" s="6"/>
      <c r="AH2046" s="6"/>
    </row>
    <row r="2047" spans="1:34" x14ac:dyDescent="0.35">
      <c r="A2047" s="20"/>
      <c r="B2047" s="6"/>
      <c r="C2047" s="6"/>
      <c r="D2047" s="6"/>
      <c r="E2047" s="6"/>
      <c r="F2047" s="6"/>
      <c r="G2047" s="6"/>
      <c r="H2047" s="6"/>
      <c r="I2047" s="6"/>
      <c r="J2047" s="6"/>
      <c r="K2047" s="6"/>
      <c r="L2047" s="6"/>
      <c r="M2047" s="6"/>
      <c r="N2047" s="6"/>
      <c r="O2047" s="6"/>
      <c r="P2047" s="6"/>
      <c r="Q2047" s="6"/>
      <c r="R2047" s="6"/>
      <c r="S2047" s="6"/>
      <c r="T2047" s="6"/>
      <c r="U2047" s="6"/>
      <c r="V2047" s="6"/>
      <c r="W2047" s="6"/>
      <c r="X2047" s="6"/>
      <c r="Y2047" s="6"/>
      <c r="Z2047" s="6"/>
      <c r="AA2047" s="6"/>
      <c r="AB2047" s="21"/>
      <c r="AC2047" s="21"/>
      <c r="AD2047" s="21"/>
      <c r="AE2047" s="6"/>
      <c r="AF2047" s="6"/>
      <c r="AG2047" s="6"/>
      <c r="AH2047" s="6"/>
    </row>
    <row r="2048" spans="1:34" x14ac:dyDescent="0.35">
      <c r="A2048" s="20"/>
      <c r="B2048" s="6"/>
      <c r="C2048" s="6"/>
      <c r="D2048" s="6"/>
      <c r="E2048" s="6"/>
      <c r="F2048" s="6"/>
      <c r="G2048" s="6"/>
      <c r="H2048" s="6"/>
      <c r="I2048" s="6"/>
      <c r="J2048" s="6"/>
      <c r="K2048" s="6"/>
      <c r="L2048" s="6"/>
      <c r="M2048" s="6"/>
      <c r="N2048" s="6"/>
      <c r="O2048" s="6"/>
      <c r="P2048" s="6"/>
      <c r="Q2048" s="6"/>
      <c r="R2048" s="6"/>
      <c r="S2048" s="6"/>
      <c r="T2048" s="6"/>
      <c r="U2048" s="6"/>
      <c r="V2048" s="6"/>
      <c r="W2048" s="6"/>
      <c r="X2048" s="6"/>
      <c r="Y2048" s="6"/>
      <c r="Z2048" s="6"/>
      <c r="AA2048" s="6"/>
      <c r="AB2048" s="21"/>
      <c r="AC2048" s="21"/>
      <c r="AD2048" s="21"/>
      <c r="AE2048" s="6"/>
      <c r="AF2048" s="6"/>
      <c r="AG2048" s="6"/>
      <c r="AH2048" s="6"/>
    </row>
    <row r="2049" spans="1:34" x14ac:dyDescent="0.35">
      <c r="A2049" s="20"/>
      <c r="B2049" s="6"/>
      <c r="C2049" s="6"/>
      <c r="D2049" s="6"/>
      <c r="E2049" s="6"/>
      <c r="F2049" s="6"/>
      <c r="G2049" s="6"/>
      <c r="H2049" s="6"/>
      <c r="I2049" s="6"/>
      <c r="J2049" s="6"/>
      <c r="K2049" s="6"/>
      <c r="L2049" s="6"/>
      <c r="M2049" s="6"/>
      <c r="N2049" s="6"/>
      <c r="O2049" s="6"/>
      <c r="P2049" s="6"/>
      <c r="Q2049" s="6"/>
      <c r="R2049" s="6"/>
      <c r="S2049" s="6"/>
      <c r="T2049" s="6"/>
      <c r="U2049" s="6"/>
      <c r="V2049" s="6"/>
      <c r="W2049" s="6"/>
      <c r="X2049" s="6"/>
      <c r="Y2049" s="6"/>
      <c r="Z2049" s="6"/>
      <c r="AA2049" s="6"/>
      <c r="AB2049" s="21"/>
      <c r="AC2049" s="21"/>
      <c r="AD2049" s="21"/>
      <c r="AE2049" s="6"/>
      <c r="AF2049" s="6"/>
      <c r="AG2049" s="6"/>
      <c r="AH2049" s="6"/>
    </row>
    <row r="2050" spans="1:34" x14ac:dyDescent="0.35">
      <c r="A2050" s="20"/>
      <c r="B2050" s="6"/>
      <c r="C2050" s="6"/>
      <c r="D2050" s="6"/>
      <c r="E2050" s="6"/>
      <c r="F2050" s="6"/>
      <c r="G2050" s="6"/>
      <c r="H2050" s="6"/>
      <c r="I2050" s="6"/>
      <c r="J2050" s="6"/>
      <c r="K2050" s="6"/>
      <c r="L2050" s="6"/>
      <c r="M2050" s="6"/>
      <c r="N2050" s="6"/>
      <c r="O2050" s="6"/>
      <c r="P2050" s="6"/>
      <c r="Q2050" s="6"/>
      <c r="R2050" s="6"/>
      <c r="S2050" s="6"/>
      <c r="T2050" s="6"/>
      <c r="U2050" s="6"/>
      <c r="V2050" s="6"/>
      <c r="W2050" s="6"/>
      <c r="X2050" s="6"/>
      <c r="Y2050" s="6"/>
      <c r="Z2050" s="6"/>
      <c r="AA2050" s="6"/>
      <c r="AB2050" s="21"/>
      <c r="AC2050" s="21"/>
      <c r="AD2050" s="21"/>
      <c r="AE2050" s="6"/>
      <c r="AF2050" s="6"/>
      <c r="AG2050" s="6"/>
      <c r="AH2050" s="6"/>
    </row>
    <row r="2051" spans="1:34" x14ac:dyDescent="0.35">
      <c r="A2051" s="20"/>
      <c r="B2051" s="6"/>
      <c r="C2051" s="6"/>
      <c r="D2051" s="6"/>
      <c r="E2051" s="6"/>
      <c r="F2051" s="6"/>
      <c r="G2051" s="6"/>
      <c r="H2051" s="6"/>
      <c r="I2051" s="6"/>
      <c r="J2051" s="6"/>
      <c r="K2051" s="6"/>
      <c r="L2051" s="6"/>
      <c r="M2051" s="6"/>
      <c r="N2051" s="6"/>
      <c r="O2051" s="6"/>
      <c r="P2051" s="6"/>
      <c r="Q2051" s="6"/>
      <c r="R2051" s="6"/>
      <c r="S2051" s="6"/>
      <c r="T2051" s="6"/>
      <c r="U2051" s="6"/>
      <c r="V2051" s="6"/>
      <c r="W2051" s="6"/>
      <c r="X2051" s="6"/>
      <c r="Y2051" s="6"/>
      <c r="Z2051" s="6"/>
      <c r="AA2051" s="6"/>
      <c r="AB2051" s="21"/>
      <c r="AC2051" s="21"/>
      <c r="AD2051" s="21"/>
      <c r="AE2051" s="6"/>
      <c r="AF2051" s="6"/>
      <c r="AG2051" s="6"/>
      <c r="AH2051" s="6"/>
    </row>
    <row r="2052" spans="1:34" x14ac:dyDescent="0.35">
      <c r="A2052" s="20"/>
      <c r="B2052" s="6"/>
      <c r="C2052" s="6"/>
      <c r="D2052" s="6"/>
      <c r="E2052" s="6"/>
      <c r="F2052" s="6"/>
      <c r="G2052" s="6"/>
      <c r="H2052" s="6"/>
      <c r="I2052" s="6"/>
      <c r="J2052" s="6"/>
      <c r="K2052" s="6"/>
      <c r="L2052" s="6"/>
      <c r="M2052" s="6"/>
      <c r="N2052" s="6"/>
      <c r="O2052" s="6"/>
      <c r="P2052" s="6"/>
      <c r="Q2052" s="6"/>
      <c r="R2052" s="6"/>
      <c r="S2052" s="6"/>
      <c r="T2052" s="6"/>
      <c r="U2052" s="6"/>
      <c r="V2052" s="6"/>
      <c r="W2052" s="6"/>
      <c r="X2052" s="6"/>
      <c r="Y2052" s="6"/>
      <c r="Z2052" s="6"/>
      <c r="AA2052" s="6"/>
      <c r="AB2052" s="21"/>
      <c r="AC2052" s="21"/>
      <c r="AD2052" s="21"/>
      <c r="AE2052" s="6"/>
      <c r="AF2052" s="6"/>
      <c r="AG2052" s="6"/>
      <c r="AH2052" s="6"/>
    </row>
    <row r="2053" spans="1:34" x14ac:dyDescent="0.35">
      <c r="A2053" s="20"/>
      <c r="B2053" s="6"/>
      <c r="C2053" s="6"/>
      <c r="D2053" s="6"/>
      <c r="E2053" s="6"/>
      <c r="F2053" s="6"/>
      <c r="G2053" s="6"/>
      <c r="H2053" s="6"/>
      <c r="I2053" s="6"/>
      <c r="J2053" s="6"/>
      <c r="K2053" s="6"/>
      <c r="L2053" s="6"/>
      <c r="M2053" s="6"/>
      <c r="N2053" s="6"/>
      <c r="O2053" s="6"/>
      <c r="P2053" s="6"/>
      <c r="Q2053" s="6"/>
      <c r="R2053" s="6"/>
      <c r="S2053" s="6"/>
      <c r="T2053" s="6"/>
      <c r="U2053" s="6"/>
      <c r="V2053" s="6"/>
      <c r="W2053" s="6"/>
      <c r="X2053" s="6"/>
      <c r="Y2053" s="6"/>
      <c r="Z2053" s="6"/>
      <c r="AA2053" s="6"/>
      <c r="AB2053" s="21"/>
      <c r="AC2053" s="21"/>
      <c r="AD2053" s="21"/>
      <c r="AE2053" s="6"/>
      <c r="AF2053" s="6"/>
      <c r="AG2053" s="6"/>
      <c r="AH2053" s="6"/>
    </row>
    <row r="2054" spans="1:34" x14ac:dyDescent="0.35">
      <c r="A2054" s="20"/>
      <c r="B2054" s="6"/>
      <c r="C2054" s="6"/>
      <c r="D2054" s="6"/>
      <c r="E2054" s="6"/>
      <c r="F2054" s="6"/>
      <c r="G2054" s="6"/>
      <c r="H2054" s="6"/>
      <c r="I2054" s="6"/>
      <c r="J2054" s="6"/>
      <c r="K2054" s="6"/>
      <c r="L2054" s="6"/>
      <c r="M2054" s="6"/>
      <c r="N2054" s="6"/>
      <c r="O2054" s="6"/>
      <c r="P2054" s="6"/>
      <c r="Q2054" s="6"/>
      <c r="R2054" s="6"/>
      <c r="S2054" s="6"/>
      <c r="T2054" s="6"/>
      <c r="U2054" s="6"/>
      <c r="V2054" s="6"/>
      <c r="W2054" s="6"/>
      <c r="X2054" s="6"/>
      <c r="Y2054" s="6"/>
      <c r="Z2054" s="6"/>
      <c r="AA2054" s="6"/>
      <c r="AB2054" s="21"/>
      <c r="AC2054" s="21"/>
      <c r="AD2054" s="21"/>
      <c r="AE2054" s="6"/>
      <c r="AF2054" s="6"/>
      <c r="AG2054" s="6"/>
      <c r="AH2054" s="6"/>
    </row>
    <row r="2055" spans="1:34" x14ac:dyDescent="0.35">
      <c r="A2055" s="20"/>
      <c r="B2055" s="6"/>
      <c r="C2055" s="6"/>
      <c r="D2055" s="6"/>
      <c r="E2055" s="6"/>
      <c r="F2055" s="6"/>
      <c r="G2055" s="6"/>
      <c r="H2055" s="6"/>
      <c r="I2055" s="6"/>
      <c r="J2055" s="6"/>
      <c r="K2055" s="6"/>
      <c r="L2055" s="6"/>
      <c r="M2055" s="6"/>
      <c r="N2055" s="6"/>
      <c r="O2055" s="6"/>
      <c r="P2055" s="6"/>
      <c r="Q2055" s="6"/>
      <c r="R2055" s="6"/>
      <c r="S2055" s="6"/>
      <c r="T2055" s="6"/>
      <c r="U2055" s="6"/>
      <c r="V2055" s="6"/>
      <c r="W2055" s="6"/>
      <c r="X2055" s="6"/>
      <c r="Y2055" s="6"/>
      <c r="Z2055" s="6"/>
      <c r="AA2055" s="6"/>
      <c r="AB2055" s="21"/>
      <c r="AC2055" s="21"/>
      <c r="AD2055" s="21"/>
      <c r="AE2055" s="6"/>
      <c r="AF2055" s="6"/>
      <c r="AG2055" s="6"/>
      <c r="AH2055" s="6"/>
    </row>
    <row r="2056" spans="1:34" x14ac:dyDescent="0.35">
      <c r="A2056" s="20"/>
      <c r="B2056" s="6"/>
      <c r="C2056" s="6"/>
      <c r="D2056" s="6"/>
      <c r="E2056" s="6"/>
      <c r="F2056" s="6"/>
      <c r="G2056" s="6"/>
      <c r="H2056" s="6"/>
      <c r="I2056" s="6"/>
      <c r="J2056" s="6"/>
      <c r="K2056" s="6"/>
      <c r="L2056" s="6"/>
      <c r="M2056" s="6"/>
      <c r="N2056" s="6"/>
      <c r="O2056" s="6"/>
      <c r="P2056" s="6"/>
      <c r="Q2056" s="6"/>
      <c r="R2056" s="6"/>
      <c r="S2056" s="6"/>
      <c r="T2056" s="6"/>
      <c r="U2056" s="6"/>
      <c r="V2056" s="6"/>
      <c r="W2056" s="6"/>
      <c r="X2056" s="6"/>
      <c r="Y2056" s="6"/>
      <c r="Z2056" s="6"/>
      <c r="AA2056" s="6"/>
      <c r="AB2056" s="21"/>
      <c r="AC2056" s="21"/>
      <c r="AD2056" s="21"/>
      <c r="AE2056" s="6"/>
      <c r="AF2056" s="6"/>
      <c r="AG2056" s="6"/>
      <c r="AH2056" s="6"/>
    </row>
    <row r="2057" spans="1:34" x14ac:dyDescent="0.35">
      <c r="A2057" s="20"/>
      <c r="B2057" s="6"/>
      <c r="C2057" s="6"/>
      <c r="D2057" s="6"/>
      <c r="E2057" s="6"/>
      <c r="F2057" s="6"/>
      <c r="G2057" s="6"/>
      <c r="H2057" s="6"/>
      <c r="I2057" s="6"/>
      <c r="J2057" s="6"/>
      <c r="K2057" s="6"/>
      <c r="L2057" s="6"/>
      <c r="M2057" s="6"/>
      <c r="N2057" s="6"/>
      <c r="O2057" s="6"/>
      <c r="P2057" s="6"/>
      <c r="Q2057" s="6"/>
      <c r="R2057" s="6"/>
      <c r="S2057" s="6"/>
      <c r="T2057" s="6"/>
      <c r="U2057" s="6"/>
      <c r="V2057" s="6"/>
      <c r="W2057" s="6"/>
      <c r="X2057" s="6"/>
      <c r="Y2057" s="6"/>
      <c r="Z2057" s="6"/>
      <c r="AA2057" s="6"/>
      <c r="AB2057" s="21"/>
      <c r="AC2057" s="21"/>
      <c r="AD2057" s="21"/>
      <c r="AE2057" s="6"/>
      <c r="AF2057" s="6"/>
      <c r="AG2057" s="6"/>
      <c r="AH2057" s="6"/>
    </row>
    <row r="2058" spans="1:34" x14ac:dyDescent="0.35">
      <c r="A2058" s="20"/>
      <c r="B2058" s="6"/>
      <c r="C2058" s="6"/>
      <c r="D2058" s="6"/>
      <c r="E2058" s="6"/>
      <c r="F2058" s="6"/>
      <c r="G2058" s="6"/>
      <c r="H2058" s="6"/>
      <c r="I2058" s="6"/>
      <c r="J2058" s="6"/>
      <c r="K2058" s="6"/>
      <c r="L2058" s="6"/>
      <c r="M2058" s="6"/>
      <c r="N2058" s="6"/>
      <c r="O2058" s="6"/>
      <c r="P2058" s="6"/>
      <c r="Q2058" s="6"/>
      <c r="R2058" s="6"/>
      <c r="S2058" s="6"/>
      <c r="T2058" s="6"/>
      <c r="U2058" s="6"/>
      <c r="V2058" s="6"/>
      <c r="W2058" s="6"/>
      <c r="X2058" s="6"/>
      <c r="Y2058" s="6"/>
      <c r="Z2058" s="6"/>
      <c r="AA2058" s="6"/>
      <c r="AB2058" s="21"/>
      <c r="AC2058" s="21"/>
      <c r="AD2058" s="21"/>
      <c r="AE2058" s="6"/>
      <c r="AF2058" s="6"/>
      <c r="AG2058" s="6"/>
      <c r="AH2058" s="6"/>
    </row>
    <row r="2059" spans="1:34" x14ac:dyDescent="0.35">
      <c r="A2059" s="20"/>
      <c r="B2059" s="6"/>
      <c r="C2059" s="6"/>
      <c r="D2059" s="6"/>
      <c r="E2059" s="6"/>
      <c r="F2059" s="6"/>
      <c r="G2059" s="6"/>
      <c r="H2059" s="6"/>
      <c r="I2059" s="6"/>
      <c r="J2059" s="6"/>
      <c r="K2059" s="6"/>
      <c r="L2059" s="6"/>
      <c r="M2059" s="6"/>
      <c r="N2059" s="6"/>
      <c r="O2059" s="6"/>
      <c r="P2059" s="6"/>
      <c r="Q2059" s="6"/>
      <c r="R2059" s="6"/>
      <c r="S2059" s="6"/>
      <c r="T2059" s="6"/>
      <c r="U2059" s="6"/>
      <c r="V2059" s="6"/>
      <c r="W2059" s="6"/>
      <c r="X2059" s="6"/>
      <c r="Y2059" s="6"/>
      <c r="Z2059" s="6"/>
      <c r="AA2059" s="6"/>
      <c r="AB2059" s="21"/>
      <c r="AC2059" s="21"/>
      <c r="AD2059" s="21"/>
      <c r="AE2059" s="6"/>
      <c r="AF2059" s="6"/>
      <c r="AG2059" s="6"/>
      <c r="AH2059" s="6"/>
    </row>
    <row r="2060" spans="1:34" x14ac:dyDescent="0.35">
      <c r="A2060" s="20"/>
      <c r="B2060" s="6"/>
      <c r="C2060" s="6"/>
      <c r="D2060" s="6"/>
      <c r="E2060" s="6"/>
      <c r="F2060" s="6"/>
      <c r="G2060" s="6"/>
      <c r="H2060" s="6"/>
      <c r="I2060" s="6"/>
      <c r="J2060" s="6"/>
      <c r="K2060" s="6"/>
      <c r="L2060" s="6"/>
      <c r="M2060" s="6"/>
      <c r="N2060" s="6"/>
      <c r="O2060" s="6"/>
      <c r="P2060" s="6"/>
      <c r="Q2060" s="6"/>
      <c r="R2060" s="6"/>
      <c r="S2060" s="6"/>
      <c r="T2060" s="6"/>
      <c r="U2060" s="6"/>
      <c r="V2060" s="6"/>
      <c r="W2060" s="6"/>
      <c r="X2060" s="6"/>
      <c r="Y2060" s="6"/>
      <c r="Z2060" s="6"/>
      <c r="AA2060" s="6"/>
      <c r="AB2060" s="21"/>
      <c r="AC2060" s="21"/>
      <c r="AD2060" s="21"/>
      <c r="AE2060" s="6"/>
      <c r="AF2060" s="6"/>
      <c r="AG2060" s="6"/>
      <c r="AH2060" s="6"/>
    </row>
    <row r="2061" spans="1:34" x14ac:dyDescent="0.35">
      <c r="A2061" s="20"/>
      <c r="B2061" s="6"/>
      <c r="C2061" s="6"/>
      <c r="D2061" s="6"/>
      <c r="E2061" s="6"/>
      <c r="F2061" s="6"/>
      <c r="G2061" s="6"/>
      <c r="H2061" s="6"/>
      <c r="I2061" s="6"/>
      <c r="J2061" s="6"/>
      <c r="K2061" s="6"/>
      <c r="L2061" s="6"/>
      <c r="M2061" s="6"/>
      <c r="N2061" s="6"/>
      <c r="O2061" s="6"/>
      <c r="P2061" s="6"/>
      <c r="Q2061" s="6"/>
      <c r="R2061" s="6"/>
      <c r="S2061" s="6"/>
      <c r="T2061" s="6"/>
      <c r="U2061" s="6"/>
      <c r="V2061" s="6"/>
      <c r="W2061" s="6"/>
      <c r="X2061" s="6"/>
      <c r="Y2061" s="6"/>
      <c r="Z2061" s="6"/>
      <c r="AA2061" s="6"/>
      <c r="AB2061" s="21"/>
      <c r="AC2061" s="21"/>
      <c r="AD2061" s="21"/>
      <c r="AE2061" s="6"/>
      <c r="AF2061" s="6"/>
      <c r="AG2061" s="6"/>
      <c r="AH2061" s="6"/>
    </row>
    <row r="2062" spans="1:34" x14ac:dyDescent="0.35">
      <c r="A2062" s="20"/>
      <c r="B2062" s="6"/>
      <c r="C2062" s="6"/>
      <c r="D2062" s="6"/>
      <c r="E2062" s="6"/>
      <c r="F2062" s="6"/>
      <c r="G2062" s="6"/>
      <c r="H2062" s="6"/>
      <c r="I2062" s="6"/>
      <c r="J2062" s="6"/>
      <c r="K2062" s="6"/>
      <c r="L2062" s="6"/>
      <c r="M2062" s="6"/>
      <c r="N2062" s="6"/>
      <c r="O2062" s="6"/>
      <c r="P2062" s="6"/>
      <c r="Q2062" s="6"/>
      <c r="R2062" s="6"/>
      <c r="S2062" s="6"/>
      <c r="T2062" s="6"/>
      <c r="U2062" s="6"/>
      <c r="V2062" s="6"/>
      <c r="W2062" s="6"/>
      <c r="X2062" s="6"/>
      <c r="Y2062" s="6"/>
      <c r="Z2062" s="6"/>
      <c r="AA2062" s="6"/>
      <c r="AB2062" s="21"/>
      <c r="AC2062" s="21"/>
      <c r="AD2062" s="21"/>
      <c r="AE2062" s="6"/>
      <c r="AF2062" s="6"/>
      <c r="AG2062" s="6"/>
      <c r="AH2062" s="6"/>
    </row>
    <row r="2063" spans="1:34" x14ac:dyDescent="0.35">
      <c r="A2063" s="20"/>
      <c r="B2063" s="6"/>
      <c r="C2063" s="6"/>
      <c r="D2063" s="6"/>
      <c r="E2063" s="6"/>
      <c r="F2063" s="6"/>
      <c r="G2063" s="6"/>
      <c r="H2063" s="6"/>
      <c r="I2063" s="6"/>
      <c r="J2063" s="6"/>
      <c r="K2063" s="6"/>
      <c r="L2063" s="6"/>
      <c r="M2063" s="6"/>
      <c r="N2063" s="6"/>
      <c r="O2063" s="6"/>
      <c r="P2063" s="6"/>
      <c r="Q2063" s="6"/>
      <c r="R2063" s="6"/>
      <c r="S2063" s="6"/>
      <c r="T2063" s="6"/>
      <c r="U2063" s="6"/>
      <c r="V2063" s="6"/>
      <c r="W2063" s="6"/>
      <c r="X2063" s="6"/>
      <c r="Y2063" s="6"/>
      <c r="Z2063" s="6"/>
      <c r="AA2063" s="6"/>
      <c r="AB2063" s="21"/>
      <c r="AC2063" s="21"/>
      <c r="AD2063" s="21"/>
      <c r="AE2063" s="6"/>
      <c r="AF2063" s="6"/>
      <c r="AG2063" s="6"/>
      <c r="AH2063" s="6"/>
    </row>
    <row r="2064" spans="1:34" x14ac:dyDescent="0.35">
      <c r="A2064" s="20"/>
      <c r="B2064" s="6"/>
      <c r="C2064" s="6"/>
      <c r="D2064" s="6"/>
      <c r="E2064" s="6"/>
      <c r="F2064" s="6"/>
      <c r="G2064" s="6"/>
      <c r="H2064" s="6"/>
      <c r="I2064" s="6"/>
      <c r="J2064" s="6"/>
      <c r="K2064" s="6"/>
      <c r="L2064" s="6"/>
      <c r="M2064" s="6"/>
      <c r="N2064" s="6"/>
      <c r="O2064" s="6"/>
      <c r="P2064" s="6"/>
      <c r="Q2064" s="6"/>
      <c r="R2064" s="6"/>
      <c r="S2064" s="6"/>
      <c r="T2064" s="6"/>
      <c r="U2064" s="6"/>
      <c r="V2064" s="6"/>
      <c r="W2064" s="6"/>
      <c r="X2064" s="6"/>
      <c r="Y2064" s="6"/>
      <c r="Z2064" s="6"/>
      <c r="AA2064" s="6"/>
      <c r="AB2064" s="21"/>
      <c r="AC2064" s="21"/>
      <c r="AD2064" s="21"/>
      <c r="AE2064" s="6"/>
      <c r="AF2064" s="6"/>
      <c r="AG2064" s="6"/>
      <c r="AH2064" s="6"/>
    </row>
    <row r="2065" spans="1:34" x14ac:dyDescent="0.35">
      <c r="A2065" s="20"/>
      <c r="B2065" s="6"/>
      <c r="C2065" s="6"/>
      <c r="D2065" s="6"/>
      <c r="E2065" s="6"/>
      <c r="F2065" s="6"/>
      <c r="G2065" s="6"/>
      <c r="H2065" s="6"/>
      <c r="I2065" s="6"/>
      <c r="J2065" s="6"/>
      <c r="K2065" s="6"/>
      <c r="L2065" s="6"/>
      <c r="M2065" s="6"/>
      <c r="N2065" s="6"/>
      <c r="O2065" s="6"/>
      <c r="P2065" s="6"/>
      <c r="Q2065" s="6"/>
      <c r="R2065" s="6"/>
      <c r="S2065" s="6"/>
      <c r="T2065" s="6"/>
      <c r="U2065" s="6"/>
      <c r="V2065" s="6"/>
      <c r="W2065" s="6"/>
      <c r="X2065" s="6"/>
      <c r="Y2065" s="6"/>
      <c r="Z2065" s="6"/>
      <c r="AA2065" s="6"/>
      <c r="AB2065" s="21"/>
      <c r="AC2065" s="21"/>
      <c r="AD2065" s="21"/>
      <c r="AE2065" s="6"/>
      <c r="AF2065" s="6"/>
      <c r="AG2065" s="6"/>
      <c r="AH2065" s="6"/>
    </row>
    <row r="2066" spans="1:34" x14ac:dyDescent="0.35">
      <c r="A2066" s="20"/>
      <c r="B2066" s="6"/>
      <c r="C2066" s="6"/>
      <c r="D2066" s="6"/>
      <c r="E2066" s="6"/>
      <c r="F2066" s="6"/>
      <c r="G2066" s="6"/>
      <c r="H2066" s="6"/>
      <c r="I2066" s="6"/>
      <c r="J2066" s="6"/>
      <c r="K2066" s="6"/>
      <c r="L2066" s="6"/>
      <c r="M2066" s="6"/>
      <c r="N2066" s="6"/>
      <c r="O2066" s="6"/>
      <c r="P2066" s="6"/>
      <c r="Q2066" s="6"/>
      <c r="R2066" s="6"/>
      <c r="S2066" s="6"/>
      <c r="T2066" s="6"/>
      <c r="U2066" s="6"/>
      <c r="V2066" s="6"/>
      <c r="W2066" s="6"/>
      <c r="X2066" s="6"/>
      <c r="Y2066" s="6"/>
      <c r="Z2066" s="6"/>
      <c r="AA2066" s="6"/>
      <c r="AB2066" s="21"/>
      <c r="AC2066" s="21"/>
      <c r="AD2066" s="21"/>
      <c r="AE2066" s="6"/>
      <c r="AF2066" s="6"/>
      <c r="AG2066" s="6"/>
      <c r="AH2066" s="6"/>
    </row>
    <row r="2067" spans="1:34" x14ac:dyDescent="0.35">
      <c r="A2067" s="20"/>
      <c r="B2067" s="6"/>
      <c r="C2067" s="6"/>
      <c r="D2067" s="6"/>
      <c r="E2067" s="6"/>
      <c r="F2067" s="6"/>
      <c r="G2067" s="6"/>
      <c r="H2067" s="6"/>
      <c r="I2067" s="6"/>
      <c r="J2067" s="6"/>
      <c r="K2067" s="6"/>
      <c r="L2067" s="6"/>
      <c r="M2067" s="6"/>
      <c r="N2067" s="6"/>
      <c r="O2067" s="6"/>
      <c r="P2067" s="6"/>
      <c r="Q2067" s="6"/>
      <c r="R2067" s="6"/>
      <c r="S2067" s="6"/>
      <c r="T2067" s="6"/>
      <c r="U2067" s="6"/>
      <c r="V2067" s="6"/>
      <c r="W2067" s="6"/>
      <c r="X2067" s="6"/>
      <c r="Y2067" s="6"/>
      <c r="Z2067" s="6"/>
      <c r="AA2067" s="6"/>
      <c r="AB2067" s="21"/>
      <c r="AC2067" s="21"/>
      <c r="AD2067" s="21"/>
      <c r="AE2067" s="6"/>
      <c r="AF2067" s="6"/>
      <c r="AG2067" s="6"/>
      <c r="AH2067" s="6"/>
    </row>
    <row r="2068" spans="1:34" x14ac:dyDescent="0.35">
      <c r="A2068" s="20"/>
      <c r="B2068" s="6"/>
      <c r="C2068" s="6"/>
      <c r="D2068" s="6"/>
      <c r="E2068" s="6"/>
      <c r="F2068" s="6"/>
      <c r="G2068" s="6"/>
      <c r="H2068" s="6"/>
      <c r="I2068" s="6"/>
      <c r="J2068" s="6"/>
      <c r="K2068" s="6"/>
      <c r="L2068" s="6"/>
      <c r="M2068" s="6"/>
      <c r="N2068" s="6"/>
      <c r="O2068" s="6"/>
      <c r="P2068" s="6"/>
      <c r="Q2068" s="6"/>
      <c r="R2068" s="6"/>
      <c r="S2068" s="6"/>
      <c r="T2068" s="6"/>
      <c r="U2068" s="6"/>
      <c r="V2068" s="6"/>
      <c r="W2068" s="6"/>
      <c r="X2068" s="6"/>
      <c r="Y2068" s="6"/>
      <c r="Z2068" s="6"/>
      <c r="AA2068" s="6"/>
      <c r="AB2068" s="21"/>
      <c r="AC2068" s="21"/>
      <c r="AD2068" s="21"/>
      <c r="AE2068" s="6"/>
      <c r="AF2068" s="6"/>
      <c r="AG2068" s="6"/>
      <c r="AH2068" s="6"/>
    </row>
    <row r="2069" spans="1:34" x14ac:dyDescent="0.35">
      <c r="A2069" s="20"/>
      <c r="B2069" s="6"/>
      <c r="C2069" s="6"/>
      <c r="D2069" s="6"/>
      <c r="E2069" s="6"/>
      <c r="F2069" s="6"/>
      <c r="G2069" s="6"/>
      <c r="H2069" s="6"/>
      <c r="I2069" s="6"/>
      <c r="J2069" s="6"/>
      <c r="K2069" s="6"/>
      <c r="L2069" s="6"/>
      <c r="M2069" s="6"/>
      <c r="N2069" s="6"/>
      <c r="O2069" s="6"/>
      <c r="P2069" s="6"/>
      <c r="Q2069" s="6"/>
      <c r="R2069" s="6"/>
      <c r="S2069" s="6"/>
      <c r="T2069" s="6"/>
      <c r="U2069" s="6"/>
      <c r="V2069" s="6"/>
      <c r="W2069" s="6"/>
      <c r="X2069" s="6"/>
      <c r="Y2069" s="6"/>
      <c r="Z2069" s="6"/>
      <c r="AA2069" s="6"/>
      <c r="AB2069" s="21"/>
      <c r="AC2069" s="21"/>
      <c r="AD2069" s="21"/>
      <c r="AE2069" s="6"/>
      <c r="AF2069" s="6"/>
      <c r="AG2069" s="6"/>
      <c r="AH2069" s="6"/>
    </row>
    <row r="2070" spans="1:34" x14ac:dyDescent="0.35">
      <c r="A2070" s="20"/>
      <c r="B2070" s="6"/>
      <c r="C2070" s="6"/>
      <c r="D2070" s="6"/>
      <c r="E2070" s="6"/>
      <c r="F2070" s="6"/>
      <c r="G2070" s="6"/>
      <c r="H2070" s="6"/>
      <c r="I2070" s="6"/>
      <c r="J2070" s="6"/>
      <c r="K2070" s="6"/>
      <c r="L2070" s="6"/>
      <c r="M2070" s="6"/>
      <c r="N2070" s="6"/>
      <c r="O2070" s="6"/>
      <c r="P2070" s="6"/>
      <c r="Q2070" s="6"/>
      <c r="R2070" s="6"/>
      <c r="S2070" s="6"/>
      <c r="T2070" s="6"/>
      <c r="U2070" s="6"/>
      <c r="V2070" s="6"/>
      <c r="W2070" s="6"/>
      <c r="X2070" s="6"/>
      <c r="Y2070" s="6"/>
      <c r="Z2070" s="6"/>
      <c r="AA2070" s="6"/>
      <c r="AB2070" s="21"/>
      <c r="AC2070" s="21"/>
      <c r="AD2070" s="21"/>
      <c r="AE2070" s="6"/>
      <c r="AF2070" s="6"/>
      <c r="AG2070" s="6"/>
      <c r="AH2070" s="6"/>
    </row>
    <row r="2071" spans="1:34" x14ac:dyDescent="0.35">
      <c r="A2071" s="20"/>
      <c r="B2071" s="6"/>
      <c r="C2071" s="6"/>
      <c r="D2071" s="6"/>
      <c r="E2071" s="6"/>
      <c r="F2071" s="6"/>
      <c r="G2071" s="6"/>
      <c r="H2071" s="6"/>
      <c r="I2071" s="6"/>
      <c r="J2071" s="6"/>
      <c r="K2071" s="6"/>
      <c r="L2071" s="6"/>
      <c r="M2071" s="6"/>
      <c r="N2071" s="6"/>
      <c r="O2071" s="6"/>
      <c r="P2071" s="6"/>
      <c r="Q2071" s="6"/>
      <c r="R2071" s="6"/>
      <c r="S2071" s="6"/>
      <c r="T2071" s="6"/>
      <c r="U2071" s="6"/>
      <c r="V2071" s="6"/>
      <c r="W2071" s="6"/>
      <c r="X2071" s="6"/>
      <c r="Y2071" s="6"/>
      <c r="Z2071" s="6"/>
      <c r="AA2071" s="6"/>
      <c r="AB2071" s="21"/>
      <c r="AC2071" s="21"/>
      <c r="AD2071" s="21"/>
      <c r="AE2071" s="6"/>
      <c r="AF2071" s="6"/>
      <c r="AG2071" s="6"/>
      <c r="AH2071" s="6"/>
    </row>
    <row r="2072" spans="1:34" x14ac:dyDescent="0.35">
      <c r="A2072" s="20"/>
      <c r="B2072" s="6"/>
      <c r="C2072" s="6"/>
      <c r="D2072" s="6"/>
      <c r="E2072" s="6"/>
      <c r="F2072" s="6"/>
      <c r="G2072" s="6"/>
      <c r="H2072" s="6"/>
      <c r="I2072" s="6"/>
      <c r="J2072" s="6"/>
      <c r="K2072" s="6"/>
      <c r="L2072" s="6"/>
      <c r="M2072" s="6"/>
      <c r="N2072" s="6"/>
      <c r="O2072" s="6"/>
      <c r="P2072" s="6"/>
      <c r="Q2072" s="6"/>
      <c r="R2072" s="6"/>
      <c r="S2072" s="6"/>
      <c r="T2072" s="6"/>
      <c r="U2072" s="6"/>
      <c r="V2072" s="6"/>
      <c r="W2072" s="6"/>
      <c r="X2072" s="6"/>
      <c r="Y2072" s="6"/>
      <c r="Z2072" s="6"/>
      <c r="AA2072" s="6"/>
      <c r="AB2072" s="21"/>
      <c r="AC2072" s="21"/>
      <c r="AD2072" s="21"/>
      <c r="AE2072" s="6"/>
      <c r="AF2072" s="6"/>
      <c r="AG2072" s="6"/>
      <c r="AH2072" s="6"/>
    </row>
    <row r="2073" spans="1:34" x14ac:dyDescent="0.35">
      <c r="A2073" s="20"/>
      <c r="B2073" s="6"/>
      <c r="C2073" s="6"/>
      <c r="D2073" s="6"/>
      <c r="E2073" s="6"/>
      <c r="F2073" s="6"/>
      <c r="G2073" s="6"/>
      <c r="H2073" s="6"/>
      <c r="I2073" s="6"/>
      <c r="J2073" s="6"/>
      <c r="K2073" s="6"/>
      <c r="L2073" s="6"/>
      <c r="M2073" s="6"/>
      <c r="N2073" s="6"/>
      <c r="O2073" s="6"/>
      <c r="P2073" s="6"/>
      <c r="Q2073" s="6"/>
      <c r="R2073" s="6"/>
      <c r="S2073" s="6"/>
      <c r="T2073" s="6"/>
      <c r="U2073" s="6"/>
      <c r="V2073" s="6"/>
      <c r="W2073" s="6"/>
      <c r="X2073" s="6"/>
      <c r="Y2073" s="6"/>
      <c r="Z2073" s="6"/>
      <c r="AA2073" s="6"/>
      <c r="AB2073" s="21"/>
      <c r="AC2073" s="21"/>
      <c r="AD2073" s="21"/>
      <c r="AE2073" s="6"/>
      <c r="AF2073" s="6"/>
      <c r="AG2073" s="6"/>
      <c r="AH2073" s="6"/>
    </row>
    <row r="2074" spans="1:34" x14ac:dyDescent="0.35">
      <c r="A2074" s="20"/>
      <c r="B2074" s="6"/>
      <c r="C2074" s="6"/>
      <c r="D2074" s="6"/>
      <c r="E2074" s="6"/>
      <c r="F2074" s="6"/>
      <c r="G2074" s="6"/>
      <c r="H2074" s="6"/>
      <c r="I2074" s="6"/>
      <c r="J2074" s="6"/>
      <c r="K2074" s="6"/>
      <c r="L2074" s="6"/>
      <c r="M2074" s="6"/>
      <c r="N2074" s="6"/>
      <c r="O2074" s="6"/>
      <c r="P2074" s="6"/>
      <c r="Q2074" s="6"/>
      <c r="R2074" s="6"/>
      <c r="S2074" s="6"/>
      <c r="T2074" s="6"/>
      <c r="U2074" s="6"/>
      <c r="V2074" s="6"/>
      <c r="W2074" s="6"/>
      <c r="X2074" s="6"/>
      <c r="Y2074" s="6"/>
      <c r="Z2074" s="6"/>
      <c r="AA2074" s="6"/>
      <c r="AB2074" s="21"/>
      <c r="AC2074" s="21"/>
      <c r="AD2074" s="21"/>
      <c r="AE2074" s="6"/>
      <c r="AF2074" s="6"/>
      <c r="AG2074" s="6"/>
      <c r="AH2074" s="6"/>
    </row>
    <row r="2075" spans="1:34" x14ac:dyDescent="0.35">
      <c r="A2075" s="20"/>
      <c r="B2075" s="6"/>
      <c r="C2075" s="6"/>
      <c r="D2075" s="6"/>
      <c r="E2075" s="6"/>
      <c r="F2075" s="6"/>
      <c r="G2075" s="6"/>
      <c r="H2075" s="6"/>
      <c r="I2075" s="6"/>
      <c r="J2075" s="6"/>
      <c r="K2075" s="6"/>
      <c r="L2075" s="6"/>
      <c r="M2075" s="6"/>
      <c r="N2075" s="6"/>
      <c r="O2075" s="6"/>
      <c r="P2075" s="6"/>
      <c r="Q2075" s="6"/>
      <c r="R2075" s="6"/>
      <c r="S2075" s="6"/>
      <c r="T2075" s="6"/>
      <c r="U2075" s="6"/>
      <c r="V2075" s="6"/>
      <c r="W2075" s="6"/>
      <c r="X2075" s="6"/>
      <c r="Y2075" s="6"/>
      <c r="Z2075" s="6"/>
      <c r="AA2075" s="6"/>
      <c r="AB2075" s="21"/>
      <c r="AC2075" s="21"/>
      <c r="AD2075" s="21"/>
      <c r="AE2075" s="6"/>
      <c r="AF2075" s="6"/>
      <c r="AG2075" s="6"/>
      <c r="AH2075" s="6"/>
    </row>
    <row r="2076" spans="1:34" x14ac:dyDescent="0.35">
      <c r="A2076" s="20"/>
      <c r="B2076" s="6"/>
      <c r="C2076" s="6"/>
      <c r="D2076" s="6"/>
      <c r="E2076" s="6"/>
      <c r="F2076" s="6"/>
      <c r="G2076" s="6"/>
      <c r="H2076" s="6"/>
      <c r="I2076" s="6"/>
      <c r="J2076" s="6"/>
      <c r="K2076" s="6"/>
      <c r="L2076" s="6"/>
      <c r="M2076" s="6"/>
      <c r="N2076" s="6"/>
      <c r="O2076" s="6"/>
      <c r="P2076" s="6"/>
      <c r="Q2076" s="6"/>
      <c r="R2076" s="6"/>
      <c r="S2076" s="6"/>
      <c r="T2076" s="6"/>
      <c r="U2076" s="6"/>
      <c r="V2076" s="6"/>
      <c r="W2076" s="6"/>
      <c r="X2076" s="6"/>
      <c r="Y2076" s="6"/>
      <c r="Z2076" s="6"/>
      <c r="AA2076" s="6"/>
      <c r="AB2076" s="21"/>
      <c r="AC2076" s="21"/>
      <c r="AD2076" s="21"/>
      <c r="AE2076" s="6"/>
      <c r="AF2076" s="6"/>
      <c r="AG2076" s="6"/>
      <c r="AH2076" s="6"/>
    </row>
    <row r="2077" spans="1:34" x14ac:dyDescent="0.35">
      <c r="A2077" s="20"/>
      <c r="B2077" s="6"/>
      <c r="C2077" s="6"/>
      <c r="D2077" s="6"/>
      <c r="E2077" s="6"/>
      <c r="F2077" s="6"/>
      <c r="G2077" s="6"/>
      <c r="H2077" s="6"/>
      <c r="I2077" s="6"/>
      <c r="J2077" s="6"/>
      <c r="K2077" s="6"/>
      <c r="L2077" s="6"/>
      <c r="M2077" s="6"/>
      <c r="N2077" s="6"/>
      <c r="O2077" s="6"/>
      <c r="P2077" s="6"/>
      <c r="Q2077" s="6"/>
      <c r="R2077" s="6"/>
      <c r="S2077" s="6"/>
      <c r="T2077" s="6"/>
      <c r="U2077" s="6"/>
      <c r="V2077" s="6"/>
      <c r="W2077" s="6"/>
      <c r="X2077" s="6"/>
      <c r="Y2077" s="6"/>
      <c r="Z2077" s="6"/>
      <c r="AA2077" s="6"/>
      <c r="AB2077" s="21"/>
      <c r="AC2077" s="21"/>
      <c r="AD2077" s="21"/>
      <c r="AE2077" s="6"/>
      <c r="AF2077" s="6"/>
      <c r="AG2077" s="6"/>
      <c r="AH2077" s="6"/>
    </row>
    <row r="2078" spans="1:34" x14ac:dyDescent="0.35">
      <c r="A2078" s="20"/>
      <c r="B2078" s="6"/>
      <c r="C2078" s="6"/>
      <c r="D2078" s="6"/>
      <c r="E2078" s="6"/>
      <c r="F2078" s="6"/>
      <c r="G2078" s="6"/>
      <c r="H2078" s="6"/>
      <c r="I2078" s="6"/>
      <c r="J2078" s="6"/>
      <c r="K2078" s="6"/>
      <c r="L2078" s="6"/>
      <c r="M2078" s="6"/>
      <c r="N2078" s="6"/>
      <c r="O2078" s="6"/>
      <c r="P2078" s="6"/>
      <c r="Q2078" s="6"/>
      <c r="R2078" s="6"/>
      <c r="S2078" s="6"/>
      <c r="T2078" s="6"/>
      <c r="U2078" s="6"/>
      <c r="V2078" s="6"/>
      <c r="W2078" s="6"/>
      <c r="X2078" s="6"/>
      <c r="Y2078" s="6"/>
      <c r="Z2078" s="6"/>
      <c r="AA2078" s="6"/>
      <c r="AB2078" s="21"/>
      <c r="AC2078" s="21"/>
      <c r="AD2078" s="21"/>
      <c r="AE2078" s="6"/>
      <c r="AF2078" s="6"/>
      <c r="AG2078" s="6"/>
      <c r="AH2078" s="6"/>
    </row>
    <row r="2079" spans="1:34" x14ac:dyDescent="0.35">
      <c r="A2079" s="20"/>
      <c r="B2079" s="6"/>
      <c r="C2079" s="6"/>
      <c r="D2079" s="6"/>
      <c r="E2079" s="6"/>
      <c r="F2079" s="6"/>
      <c r="G2079" s="6"/>
      <c r="H2079" s="6"/>
      <c r="I2079" s="6"/>
      <c r="J2079" s="6"/>
      <c r="K2079" s="6"/>
      <c r="L2079" s="6"/>
      <c r="M2079" s="6"/>
      <c r="N2079" s="6"/>
      <c r="O2079" s="6"/>
      <c r="P2079" s="6"/>
      <c r="Q2079" s="6"/>
      <c r="R2079" s="6"/>
      <c r="S2079" s="6"/>
      <c r="T2079" s="6"/>
      <c r="U2079" s="6"/>
      <c r="V2079" s="6"/>
      <c r="W2079" s="6"/>
      <c r="X2079" s="6"/>
      <c r="Y2079" s="6"/>
      <c r="Z2079" s="6"/>
      <c r="AA2079" s="6"/>
      <c r="AB2079" s="21"/>
      <c r="AC2079" s="21"/>
      <c r="AD2079" s="21"/>
      <c r="AE2079" s="6"/>
      <c r="AF2079" s="6"/>
      <c r="AG2079" s="6"/>
      <c r="AH2079" s="6"/>
    </row>
    <row r="2080" spans="1:34" x14ac:dyDescent="0.35">
      <c r="A2080" s="20"/>
      <c r="B2080" s="6"/>
      <c r="C2080" s="6"/>
      <c r="D2080" s="6"/>
      <c r="E2080" s="6"/>
      <c r="F2080" s="6"/>
      <c r="G2080" s="6"/>
      <c r="H2080" s="6"/>
      <c r="I2080" s="6"/>
      <c r="J2080" s="6"/>
      <c r="K2080" s="6"/>
      <c r="L2080" s="6"/>
      <c r="M2080" s="6"/>
      <c r="N2080" s="6"/>
      <c r="O2080" s="6"/>
      <c r="P2080" s="6"/>
      <c r="Q2080" s="6"/>
      <c r="R2080" s="6"/>
      <c r="S2080" s="6"/>
      <c r="T2080" s="6"/>
      <c r="U2080" s="6"/>
      <c r="V2080" s="6"/>
      <c r="W2080" s="6"/>
      <c r="X2080" s="6"/>
      <c r="Y2080" s="6"/>
      <c r="Z2080" s="6"/>
      <c r="AA2080" s="6"/>
      <c r="AB2080" s="21"/>
      <c r="AC2080" s="21"/>
      <c r="AD2080" s="21"/>
      <c r="AE2080" s="6"/>
      <c r="AF2080" s="6"/>
      <c r="AG2080" s="6"/>
      <c r="AH2080" s="6"/>
    </row>
    <row r="2081" spans="1:34" x14ac:dyDescent="0.35">
      <c r="A2081" s="20"/>
      <c r="B2081" s="6"/>
      <c r="C2081" s="6"/>
      <c r="D2081" s="6"/>
      <c r="E2081" s="6"/>
      <c r="F2081" s="6"/>
      <c r="G2081" s="6"/>
      <c r="H2081" s="6"/>
      <c r="I2081" s="6"/>
      <c r="J2081" s="6"/>
      <c r="K2081" s="6"/>
      <c r="L2081" s="6"/>
      <c r="M2081" s="6"/>
      <c r="N2081" s="6"/>
      <c r="O2081" s="6"/>
      <c r="P2081" s="6"/>
      <c r="Q2081" s="6"/>
      <c r="R2081" s="6"/>
      <c r="S2081" s="6"/>
      <c r="T2081" s="6"/>
      <c r="U2081" s="6"/>
      <c r="V2081" s="6"/>
      <c r="W2081" s="6"/>
      <c r="X2081" s="6"/>
      <c r="Y2081" s="6"/>
      <c r="Z2081" s="6"/>
      <c r="AA2081" s="6"/>
      <c r="AB2081" s="21"/>
      <c r="AC2081" s="21"/>
      <c r="AD2081" s="21"/>
      <c r="AE2081" s="6"/>
      <c r="AF2081" s="6"/>
      <c r="AG2081" s="6"/>
      <c r="AH2081" s="6"/>
    </row>
    <row r="2082" spans="1:34" x14ac:dyDescent="0.35">
      <c r="A2082" s="20"/>
      <c r="B2082" s="6"/>
      <c r="C2082" s="6"/>
      <c r="D2082" s="6"/>
      <c r="E2082" s="6"/>
      <c r="F2082" s="6"/>
      <c r="G2082" s="6"/>
      <c r="H2082" s="6"/>
      <c r="I2082" s="6"/>
      <c r="J2082" s="6"/>
      <c r="K2082" s="6"/>
      <c r="L2082" s="6"/>
      <c r="M2082" s="6"/>
      <c r="N2082" s="6"/>
      <c r="O2082" s="6"/>
      <c r="P2082" s="6"/>
      <c r="Q2082" s="6"/>
      <c r="R2082" s="6"/>
      <c r="S2082" s="6"/>
      <c r="T2082" s="6"/>
      <c r="U2082" s="6"/>
      <c r="V2082" s="6"/>
      <c r="W2082" s="6"/>
      <c r="X2082" s="6"/>
      <c r="Y2082" s="6"/>
      <c r="Z2082" s="6"/>
      <c r="AA2082" s="6"/>
      <c r="AB2082" s="21"/>
      <c r="AC2082" s="21"/>
      <c r="AD2082" s="21"/>
      <c r="AE2082" s="6"/>
      <c r="AF2082" s="6"/>
      <c r="AG2082" s="6"/>
      <c r="AH2082" s="6"/>
    </row>
    <row r="2083" spans="1:34" x14ac:dyDescent="0.35">
      <c r="A2083" s="20"/>
      <c r="B2083" s="6"/>
      <c r="C2083" s="6"/>
      <c r="D2083" s="6"/>
      <c r="E2083" s="6"/>
      <c r="F2083" s="6"/>
      <c r="G2083" s="6"/>
      <c r="H2083" s="6"/>
      <c r="I2083" s="6"/>
      <c r="J2083" s="6"/>
      <c r="K2083" s="6"/>
      <c r="L2083" s="6"/>
      <c r="M2083" s="6"/>
      <c r="N2083" s="6"/>
      <c r="O2083" s="6"/>
      <c r="P2083" s="6"/>
      <c r="Q2083" s="6"/>
      <c r="R2083" s="6"/>
      <c r="S2083" s="6"/>
      <c r="T2083" s="6"/>
      <c r="U2083" s="6"/>
      <c r="V2083" s="6"/>
      <c r="W2083" s="6"/>
      <c r="X2083" s="6"/>
      <c r="Y2083" s="6"/>
      <c r="Z2083" s="6"/>
      <c r="AA2083" s="6"/>
      <c r="AB2083" s="21"/>
      <c r="AC2083" s="21"/>
      <c r="AD2083" s="21"/>
      <c r="AE2083" s="6"/>
      <c r="AF2083" s="6"/>
      <c r="AG2083" s="6"/>
      <c r="AH2083" s="6"/>
    </row>
    <row r="2084" spans="1:34" x14ac:dyDescent="0.35">
      <c r="A2084" s="20"/>
      <c r="B2084" s="6"/>
      <c r="C2084" s="6"/>
      <c r="D2084" s="6"/>
      <c r="E2084" s="6"/>
      <c r="F2084" s="6"/>
      <c r="G2084" s="6"/>
      <c r="H2084" s="6"/>
      <c r="I2084" s="6"/>
      <c r="J2084" s="6"/>
      <c r="K2084" s="6"/>
      <c r="L2084" s="6"/>
      <c r="M2084" s="6"/>
      <c r="N2084" s="6"/>
      <c r="O2084" s="6"/>
      <c r="P2084" s="6"/>
      <c r="Q2084" s="6"/>
      <c r="R2084" s="6"/>
      <c r="S2084" s="6"/>
      <c r="T2084" s="6"/>
      <c r="U2084" s="6"/>
      <c r="V2084" s="6"/>
      <c r="W2084" s="6"/>
      <c r="X2084" s="6"/>
      <c r="Y2084" s="6"/>
      <c r="Z2084" s="6"/>
      <c r="AA2084" s="6"/>
      <c r="AB2084" s="21"/>
      <c r="AC2084" s="21"/>
      <c r="AD2084" s="21"/>
      <c r="AE2084" s="6"/>
      <c r="AF2084" s="6"/>
      <c r="AG2084" s="6"/>
      <c r="AH2084" s="6"/>
    </row>
    <row r="2085" spans="1:34" x14ac:dyDescent="0.35">
      <c r="A2085" s="20"/>
      <c r="B2085" s="6"/>
      <c r="C2085" s="6"/>
      <c r="D2085" s="6"/>
      <c r="E2085" s="6"/>
      <c r="F2085" s="6"/>
      <c r="G2085" s="6"/>
      <c r="H2085" s="6"/>
      <c r="I2085" s="6"/>
      <c r="J2085" s="6"/>
      <c r="K2085" s="6"/>
      <c r="L2085" s="6"/>
      <c r="M2085" s="6"/>
      <c r="N2085" s="6"/>
      <c r="O2085" s="6"/>
      <c r="P2085" s="6"/>
      <c r="Q2085" s="6"/>
      <c r="R2085" s="6"/>
      <c r="S2085" s="6"/>
      <c r="T2085" s="6"/>
      <c r="U2085" s="6"/>
      <c r="V2085" s="6"/>
      <c r="W2085" s="6"/>
      <c r="X2085" s="6"/>
      <c r="Y2085" s="6"/>
      <c r="Z2085" s="6"/>
      <c r="AA2085" s="6"/>
      <c r="AB2085" s="21"/>
      <c r="AC2085" s="21"/>
      <c r="AD2085" s="21"/>
      <c r="AE2085" s="6"/>
      <c r="AF2085" s="6"/>
      <c r="AG2085" s="6"/>
      <c r="AH2085" s="6"/>
    </row>
    <row r="2086" spans="1:34" x14ac:dyDescent="0.35">
      <c r="A2086" s="20"/>
      <c r="B2086" s="6"/>
      <c r="C2086" s="6"/>
      <c r="D2086" s="6"/>
      <c r="E2086" s="6"/>
      <c r="F2086" s="6"/>
      <c r="G2086" s="6"/>
      <c r="H2086" s="6"/>
      <c r="I2086" s="6"/>
      <c r="J2086" s="6"/>
      <c r="K2086" s="6"/>
      <c r="L2086" s="6"/>
      <c r="M2086" s="6"/>
      <c r="N2086" s="6"/>
      <c r="O2086" s="6"/>
      <c r="P2086" s="6"/>
      <c r="Q2086" s="6"/>
      <c r="R2086" s="6"/>
      <c r="S2086" s="6"/>
      <c r="T2086" s="6"/>
      <c r="U2086" s="6"/>
      <c r="V2086" s="6"/>
      <c r="W2086" s="6"/>
      <c r="X2086" s="6"/>
      <c r="Y2086" s="6"/>
      <c r="Z2086" s="6"/>
      <c r="AA2086" s="6"/>
      <c r="AB2086" s="21"/>
      <c r="AC2086" s="21"/>
      <c r="AD2086" s="21"/>
      <c r="AE2086" s="6"/>
      <c r="AF2086" s="6"/>
      <c r="AG2086" s="6"/>
      <c r="AH2086" s="6"/>
    </row>
    <row r="2087" spans="1:34" x14ac:dyDescent="0.35">
      <c r="A2087" s="20"/>
      <c r="B2087" s="6"/>
      <c r="C2087" s="6"/>
      <c r="D2087" s="6"/>
      <c r="E2087" s="6"/>
      <c r="F2087" s="6"/>
      <c r="G2087" s="6"/>
      <c r="H2087" s="6"/>
      <c r="I2087" s="6"/>
      <c r="J2087" s="6"/>
      <c r="K2087" s="6"/>
      <c r="L2087" s="6"/>
      <c r="M2087" s="6"/>
      <c r="N2087" s="6"/>
      <c r="O2087" s="6"/>
      <c r="P2087" s="6"/>
      <c r="Q2087" s="6"/>
      <c r="R2087" s="6"/>
      <c r="S2087" s="6"/>
      <c r="T2087" s="6"/>
      <c r="U2087" s="6"/>
      <c r="V2087" s="6"/>
      <c r="W2087" s="6"/>
      <c r="X2087" s="6"/>
      <c r="Y2087" s="6"/>
      <c r="Z2087" s="6"/>
      <c r="AA2087" s="6"/>
      <c r="AB2087" s="21"/>
      <c r="AC2087" s="21"/>
      <c r="AD2087" s="21"/>
      <c r="AE2087" s="6"/>
      <c r="AF2087" s="6"/>
      <c r="AG2087" s="6"/>
      <c r="AH2087" s="6"/>
    </row>
    <row r="2088" spans="1:34" x14ac:dyDescent="0.35">
      <c r="A2088" s="20"/>
      <c r="B2088" s="6"/>
      <c r="C2088" s="6"/>
      <c r="D2088" s="6"/>
      <c r="E2088" s="6"/>
      <c r="F2088" s="6"/>
      <c r="G2088" s="6"/>
      <c r="H2088" s="6"/>
      <c r="I2088" s="6"/>
      <c r="J2088" s="6"/>
      <c r="K2088" s="6"/>
      <c r="L2088" s="6"/>
      <c r="M2088" s="6"/>
      <c r="N2088" s="6"/>
      <c r="O2088" s="6"/>
      <c r="P2088" s="6"/>
      <c r="Q2088" s="6"/>
      <c r="R2088" s="6"/>
      <c r="S2088" s="6"/>
      <c r="T2088" s="6"/>
      <c r="U2088" s="6"/>
      <c r="V2088" s="6"/>
      <c r="W2088" s="6"/>
      <c r="X2088" s="6"/>
      <c r="Y2088" s="6"/>
      <c r="Z2088" s="6"/>
      <c r="AA2088" s="6"/>
      <c r="AB2088" s="21"/>
      <c r="AC2088" s="21"/>
      <c r="AD2088" s="21"/>
      <c r="AE2088" s="6"/>
      <c r="AF2088" s="6"/>
      <c r="AG2088" s="6"/>
      <c r="AH2088" s="6"/>
    </row>
    <row r="2089" spans="1:34" x14ac:dyDescent="0.35">
      <c r="A2089" s="20"/>
      <c r="B2089" s="6"/>
      <c r="C2089" s="6"/>
      <c r="D2089" s="6"/>
      <c r="E2089" s="6"/>
      <c r="F2089" s="6"/>
      <c r="G2089" s="6"/>
      <c r="H2089" s="6"/>
      <c r="I2089" s="6"/>
      <c r="J2089" s="6"/>
      <c r="K2089" s="6"/>
      <c r="L2089" s="6"/>
      <c r="M2089" s="6"/>
      <c r="N2089" s="6"/>
      <c r="O2089" s="6"/>
      <c r="P2089" s="6"/>
      <c r="Q2089" s="6"/>
      <c r="R2089" s="6"/>
      <c r="S2089" s="6"/>
      <c r="T2089" s="6"/>
      <c r="U2089" s="6"/>
      <c r="V2089" s="6"/>
      <c r="W2089" s="6"/>
      <c r="X2089" s="6"/>
      <c r="Y2089" s="6"/>
      <c r="Z2089" s="6"/>
      <c r="AA2089" s="6"/>
      <c r="AB2089" s="21"/>
      <c r="AC2089" s="21"/>
      <c r="AD2089" s="21"/>
      <c r="AE2089" s="6"/>
      <c r="AF2089" s="6"/>
      <c r="AG2089" s="6"/>
      <c r="AH2089" s="6"/>
    </row>
    <row r="2090" spans="1:34" x14ac:dyDescent="0.35">
      <c r="A2090" s="20"/>
      <c r="B2090" s="6"/>
      <c r="C2090" s="6"/>
      <c r="D2090" s="6"/>
      <c r="E2090" s="6"/>
      <c r="F2090" s="6"/>
      <c r="G2090" s="6"/>
      <c r="H2090" s="6"/>
      <c r="I2090" s="6"/>
      <c r="J2090" s="6"/>
      <c r="K2090" s="6"/>
      <c r="L2090" s="6"/>
      <c r="M2090" s="6"/>
      <c r="N2090" s="6"/>
      <c r="O2090" s="6"/>
      <c r="P2090" s="6"/>
      <c r="Q2090" s="6"/>
      <c r="R2090" s="6"/>
      <c r="S2090" s="6"/>
      <c r="T2090" s="6"/>
      <c r="U2090" s="6"/>
      <c r="V2090" s="6"/>
      <c r="W2090" s="6"/>
      <c r="X2090" s="6"/>
      <c r="Y2090" s="6"/>
      <c r="Z2090" s="6"/>
      <c r="AA2090" s="6"/>
      <c r="AB2090" s="21"/>
      <c r="AC2090" s="21"/>
      <c r="AD2090" s="21"/>
      <c r="AE2090" s="6"/>
      <c r="AF2090" s="6"/>
      <c r="AG2090" s="6"/>
      <c r="AH2090" s="6"/>
    </row>
    <row r="2091" spans="1:34" x14ac:dyDescent="0.35">
      <c r="A2091" s="20"/>
      <c r="B2091" s="6"/>
      <c r="C2091" s="6"/>
      <c r="D2091" s="6"/>
      <c r="E2091" s="6"/>
      <c r="F2091" s="6"/>
      <c r="G2091" s="6"/>
      <c r="H2091" s="6"/>
      <c r="I2091" s="6"/>
      <c r="J2091" s="6"/>
      <c r="K2091" s="6"/>
      <c r="L2091" s="6"/>
      <c r="M2091" s="6"/>
      <c r="N2091" s="6"/>
      <c r="O2091" s="6"/>
      <c r="P2091" s="6"/>
      <c r="Q2091" s="6"/>
      <c r="R2091" s="6"/>
      <c r="S2091" s="6"/>
      <c r="T2091" s="6"/>
      <c r="U2091" s="6"/>
      <c r="V2091" s="6"/>
      <c r="W2091" s="6"/>
      <c r="X2091" s="6"/>
      <c r="Y2091" s="6"/>
      <c r="Z2091" s="6"/>
      <c r="AA2091" s="6"/>
      <c r="AB2091" s="21"/>
      <c r="AC2091" s="21"/>
      <c r="AD2091" s="21"/>
      <c r="AE2091" s="6"/>
      <c r="AF2091" s="6"/>
      <c r="AG2091" s="6"/>
      <c r="AH2091" s="6"/>
    </row>
    <row r="2092" spans="1:34" x14ac:dyDescent="0.35">
      <c r="A2092" s="20"/>
      <c r="B2092" s="6"/>
      <c r="C2092" s="6"/>
      <c r="D2092" s="6"/>
      <c r="E2092" s="6"/>
      <c r="F2092" s="6"/>
      <c r="G2092" s="6"/>
      <c r="H2092" s="6"/>
      <c r="I2092" s="6"/>
      <c r="J2092" s="6"/>
      <c r="K2092" s="6"/>
      <c r="L2092" s="6"/>
      <c r="M2092" s="6"/>
      <c r="N2092" s="6"/>
      <c r="O2092" s="6"/>
      <c r="P2092" s="6"/>
      <c r="Q2092" s="6"/>
      <c r="R2092" s="6"/>
      <c r="S2092" s="6"/>
      <c r="T2092" s="6"/>
      <c r="U2092" s="6"/>
      <c r="V2092" s="6"/>
      <c r="W2092" s="6"/>
      <c r="X2092" s="6"/>
      <c r="Y2092" s="6"/>
      <c r="Z2092" s="6"/>
      <c r="AA2092" s="6"/>
      <c r="AB2092" s="21"/>
      <c r="AC2092" s="21"/>
      <c r="AD2092" s="21"/>
      <c r="AE2092" s="6"/>
      <c r="AF2092" s="6"/>
      <c r="AG2092" s="6"/>
      <c r="AH2092" s="6"/>
    </row>
    <row r="2093" spans="1:34" x14ac:dyDescent="0.35">
      <c r="A2093" s="20"/>
      <c r="B2093" s="6"/>
      <c r="C2093" s="6"/>
      <c r="D2093" s="6"/>
      <c r="E2093" s="6"/>
      <c r="F2093" s="6"/>
      <c r="G2093" s="6"/>
      <c r="H2093" s="6"/>
      <c r="I2093" s="6"/>
      <c r="J2093" s="6"/>
      <c r="K2093" s="6"/>
      <c r="L2093" s="6"/>
      <c r="M2093" s="6"/>
      <c r="N2093" s="6"/>
      <c r="O2093" s="6"/>
      <c r="P2093" s="6"/>
      <c r="Q2093" s="6"/>
      <c r="R2093" s="6"/>
      <c r="S2093" s="6"/>
      <c r="T2093" s="6"/>
      <c r="U2093" s="6"/>
      <c r="V2093" s="6"/>
      <c r="W2093" s="6"/>
      <c r="X2093" s="6"/>
      <c r="Y2093" s="6"/>
      <c r="Z2093" s="6"/>
      <c r="AA2093" s="6"/>
      <c r="AB2093" s="21"/>
      <c r="AC2093" s="21"/>
      <c r="AD2093" s="21"/>
      <c r="AE2093" s="6"/>
      <c r="AF2093" s="6"/>
      <c r="AG2093" s="6"/>
      <c r="AH2093" s="6"/>
    </row>
    <row r="2094" spans="1:34" x14ac:dyDescent="0.35">
      <c r="A2094" s="20"/>
      <c r="B2094" s="6"/>
      <c r="C2094" s="6"/>
      <c r="D2094" s="6"/>
      <c r="E2094" s="6"/>
      <c r="F2094" s="6"/>
      <c r="G2094" s="6"/>
      <c r="H2094" s="6"/>
      <c r="I2094" s="6"/>
      <c r="J2094" s="6"/>
      <c r="K2094" s="6"/>
      <c r="L2094" s="6"/>
      <c r="M2094" s="6"/>
      <c r="N2094" s="6"/>
      <c r="O2094" s="6"/>
      <c r="P2094" s="6"/>
      <c r="Q2094" s="6"/>
      <c r="R2094" s="6"/>
      <c r="S2094" s="6"/>
      <c r="T2094" s="6"/>
      <c r="U2094" s="6"/>
      <c r="V2094" s="6"/>
      <c r="W2094" s="6"/>
      <c r="X2094" s="6"/>
      <c r="Y2094" s="6"/>
      <c r="Z2094" s="6"/>
      <c r="AA2094" s="6"/>
      <c r="AB2094" s="21"/>
      <c r="AC2094" s="21"/>
      <c r="AD2094" s="21"/>
      <c r="AE2094" s="6"/>
      <c r="AF2094" s="6"/>
      <c r="AG2094" s="6"/>
      <c r="AH2094" s="6"/>
    </row>
    <row r="2095" spans="1:34" x14ac:dyDescent="0.35">
      <c r="A2095" s="20"/>
      <c r="B2095" s="6"/>
      <c r="C2095" s="6"/>
      <c r="D2095" s="6"/>
      <c r="E2095" s="6"/>
      <c r="F2095" s="6"/>
      <c r="G2095" s="6"/>
      <c r="H2095" s="6"/>
      <c r="I2095" s="6"/>
      <c r="J2095" s="6"/>
      <c r="K2095" s="6"/>
      <c r="L2095" s="6"/>
      <c r="M2095" s="6"/>
      <c r="N2095" s="6"/>
      <c r="O2095" s="6"/>
      <c r="P2095" s="6"/>
      <c r="Q2095" s="6"/>
      <c r="R2095" s="6"/>
      <c r="S2095" s="6"/>
      <c r="T2095" s="6"/>
      <c r="U2095" s="6"/>
      <c r="V2095" s="6"/>
      <c r="W2095" s="6"/>
      <c r="X2095" s="6"/>
      <c r="Y2095" s="6"/>
      <c r="Z2095" s="6"/>
      <c r="AA2095" s="6"/>
      <c r="AB2095" s="21"/>
      <c r="AC2095" s="21"/>
      <c r="AD2095" s="21"/>
      <c r="AE2095" s="6"/>
      <c r="AF2095" s="6"/>
      <c r="AG2095" s="6"/>
      <c r="AH2095" s="6"/>
    </row>
    <row r="2096" spans="1:34" x14ac:dyDescent="0.35">
      <c r="A2096" s="20"/>
      <c r="B2096" s="6"/>
      <c r="C2096" s="6"/>
      <c r="D2096" s="6"/>
      <c r="E2096" s="6"/>
      <c r="F2096" s="6"/>
      <c r="G2096" s="6"/>
      <c r="H2096" s="6"/>
      <c r="I2096" s="6"/>
      <c r="J2096" s="6"/>
      <c r="K2096" s="6"/>
      <c r="L2096" s="6"/>
      <c r="M2096" s="6"/>
      <c r="N2096" s="6"/>
      <c r="O2096" s="6"/>
      <c r="P2096" s="6"/>
      <c r="Q2096" s="6"/>
      <c r="R2096" s="6"/>
      <c r="S2096" s="6"/>
      <c r="T2096" s="6"/>
      <c r="U2096" s="6"/>
      <c r="V2096" s="6"/>
      <c r="W2096" s="6"/>
      <c r="X2096" s="6"/>
      <c r="Y2096" s="6"/>
      <c r="Z2096" s="6"/>
      <c r="AA2096" s="6"/>
      <c r="AB2096" s="21"/>
      <c r="AC2096" s="21"/>
      <c r="AD2096" s="21"/>
      <c r="AE2096" s="6"/>
      <c r="AF2096" s="6"/>
      <c r="AG2096" s="6"/>
      <c r="AH2096" s="6"/>
    </row>
    <row r="2097" spans="1:34" x14ac:dyDescent="0.35">
      <c r="A2097" s="20"/>
      <c r="B2097" s="6"/>
      <c r="C2097" s="6"/>
      <c r="D2097" s="6"/>
      <c r="E2097" s="6"/>
      <c r="F2097" s="6"/>
      <c r="G2097" s="6"/>
      <c r="H2097" s="6"/>
      <c r="I2097" s="6"/>
      <c r="J2097" s="6"/>
      <c r="K2097" s="6"/>
      <c r="L2097" s="6"/>
      <c r="M2097" s="6"/>
      <c r="N2097" s="6"/>
      <c r="O2097" s="6"/>
      <c r="P2097" s="6"/>
      <c r="Q2097" s="6"/>
      <c r="R2097" s="6"/>
      <c r="S2097" s="6"/>
      <c r="T2097" s="6"/>
      <c r="U2097" s="6"/>
      <c r="V2097" s="6"/>
      <c r="W2097" s="6"/>
      <c r="X2097" s="6"/>
      <c r="Y2097" s="6"/>
      <c r="Z2097" s="6"/>
      <c r="AA2097" s="6"/>
      <c r="AB2097" s="21"/>
      <c r="AC2097" s="21"/>
      <c r="AD2097" s="21"/>
      <c r="AE2097" s="6"/>
      <c r="AF2097" s="6"/>
      <c r="AG2097" s="6"/>
      <c r="AH2097" s="6"/>
    </row>
    <row r="2098" spans="1:34" x14ac:dyDescent="0.35">
      <c r="A2098" s="20"/>
      <c r="B2098" s="6"/>
      <c r="C2098" s="6"/>
      <c r="D2098" s="6"/>
      <c r="E2098" s="6"/>
      <c r="F2098" s="6"/>
      <c r="G2098" s="6"/>
      <c r="H2098" s="6"/>
      <c r="I2098" s="6"/>
      <c r="J2098" s="6"/>
      <c r="K2098" s="6"/>
      <c r="L2098" s="6"/>
      <c r="M2098" s="6"/>
      <c r="N2098" s="6"/>
      <c r="O2098" s="6"/>
      <c r="P2098" s="6"/>
      <c r="Q2098" s="6"/>
      <c r="R2098" s="6"/>
      <c r="S2098" s="6"/>
      <c r="T2098" s="6"/>
      <c r="U2098" s="6"/>
      <c r="V2098" s="6"/>
      <c r="W2098" s="6"/>
      <c r="X2098" s="6"/>
      <c r="Y2098" s="6"/>
      <c r="Z2098" s="6"/>
      <c r="AA2098" s="6"/>
      <c r="AB2098" s="21"/>
      <c r="AC2098" s="21"/>
      <c r="AD2098" s="21"/>
      <c r="AE2098" s="6"/>
      <c r="AF2098" s="6"/>
      <c r="AG2098" s="6"/>
      <c r="AH2098" s="6"/>
    </row>
    <row r="2099" spans="1:34" x14ac:dyDescent="0.35">
      <c r="A2099" s="20"/>
      <c r="B2099" s="6"/>
      <c r="C2099" s="6"/>
      <c r="D2099" s="6"/>
      <c r="E2099" s="6"/>
      <c r="F2099" s="6"/>
      <c r="G2099" s="6"/>
      <c r="H2099" s="6"/>
      <c r="I2099" s="6"/>
      <c r="J2099" s="6"/>
      <c r="K2099" s="6"/>
      <c r="L2099" s="6"/>
      <c r="M2099" s="6"/>
      <c r="N2099" s="6"/>
      <c r="O2099" s="6"/>
      <c r="P2099" s="6"/>
      <c r="Q2099" s="6"/>
      <c r="R2099" s="6"/>
      <c r="S2099" s="6"/>
      <c r="T2099" s="6"/>
      <c r="U2099" s="6"/>
      <c r="V2099" s="6"/>
      <c r="W2099" s="6"/>
      <c r="X2099" s="6"/>
      <c r="Y2099" s="6"/>
      <c r="Z2099" s="6"/>
      <c r="AA2099" s="6"/>
      <c r="AB2099" s="21"/>
      <c r="AC2099" s="21"/>
      <c r="AD2099" s="21"/>
      <c r="AE2099" s="6"/>
      <c r="AF2099" s="6"/>
      <c r="AG2099" s="6"/>
      <c r="AH2099" s="6"/>
    </row>
    <row r="2100" spans="1:34" x14ac:dyDescent="0.35">
      <c r="A2100" s="20"/>
      <c r="B2100" s="6"/>
      <c r="C2100" s="6"/>
      <c r="D2100" s="6"/>
      <c r="E2100" s="6"/>
      <c r="F2100" s="6"/>
      <c r="G2100" s="6"/>
      <c r="H2100" s="6"/>
      <c r="I2100" s="6"/>
      <c r="J2100" s="6"/>
      <c r="K2100" s="6"/>
      <c r="L2100" s="6"/>
      <c r="M2100" s="6"/>
      <c r="N2100" s="6"/>
      <c r="O2100" s="6"/>
      <c r="P2100" s="6"/>
      <c r="Q2100" s="6"/>
      <c r="R2100" s="6"/>
      <c r="S2100" s="6"/>
      <c r="T2100" s="6"/>
      <c r="U2100" s="6"/>
      <c r="V2100" s="6"/>
      <c r="W2100" s="6"/>
      <c r="X2100" s="6"/>
      <c r="Y2100" s="6"/>
      <c r="Z2100" s="6"/>
      <c r="AA2100" s="6"/>
      <c r="AB2100" s="21"/>
      <c r="AC2100" s="21"/>
      <c r="AD2100" s="21"/>
      <c r="AE2100" s="6"/>
      <c r="AF2100" s="6"/>
      <c r="AG2100" s="6"/>
      <c r="AH2100" s="6"/>
    </row>
    <row r="2101" spans="1:34" x14ac:dyDescent="0.35">
      <c r="A2101" s="20"/>
      <c r="B2101" s="6"/>
      <c r="C2101" s="6"/>
      <c r="D2101" s="6"/>
      <c r="E2101" s="6"/>
      <c r="F2101" s="6"/>
      <c r="G2101" s="6"/>
      <c r="H2101" s="6"/>
      <c r="I2101" s="6"/>
      <c r="J2101" s="6"/>
      <c r="K2101" s="6"/>
      <c r="L2101" s="6"/>
      <c r="M2101" s="6"/>
      <c r="N2101" s="6"/>
      <c r="O2101" s="6"/>
      <c r="P2101" s="6"/>
      <c r="Q2101" s="6"/>
      <c r="R2101" s="6"/>
      <c r="S2101" s="6"/>
      <c r="T2101" s="6"/>
      <c r="U2101" s="6"/>
      <c r="V2101" s="6"/>
      <c r="W2101" s="6"/>
      <c r="X2101" s="6"/>
      <c r="Y2101" s="6"/>
      <c r="Z2101" s="6"/>
      <c r="AA2101" s="6"/>
      <c r="AB2101" s="21"/>
      <c r="AC2101" s="21"/>
      <c r="AD2101" s="21"/>
      <c r="AE2101" s="6"/>
      <c r="AF2101" s="6"/>
      <c r="AG2101" s="6"/>
      <c r="AH2101" s="6"/>
    </row>
    <row r="2102" spans="1:34" x14ac:dyDescent="0.35">
      <c r="A2102" s="20"/>
      <c r="B2102" s="6"/>
      <c r="C2102" s="6"/>
      <c r="D2102" s="6"/>
      <c r="E2102" s="6"/>
      <c r="F2102" s="6"/>
      <c r="G2102" s="6"/>
      <c r="H2102" s="6"/>
      <c r="I2102" s="6"/>
      <c r="J2102" s="6"/>
      <c r="K2102" s="6"/>
      <c r="L2102" s="6"/>
      <c r="M2102" s="6"/>
      <c r="N2102" s="6"/>
      <c r="O2102" s="6"/>
      <c r="P2102" s="6"/>
      <c r="Q2102" s="6"/>
      <c r="R2102" s="6"/>
      <c r="S2102" s="6"/>
      <c r="T2102" s="6"/>
      <c r="U2102" s="6"/>
      <c r="V2102" s="6"/>
      <c r="W2102" s="6"/>
      <c r="X2102" s="6"/>
      <c r="Y2102" s="6"/>
      <c r="Z2102" s="6"/>
      <c r="AA2102" s="6"/>
      <c r="AB2102" s="21"/>
      <c r="AC2102" s="21"/>
      <c r="AD2102" s="21"/>
      <c r="AE2102" s="6"/>
      <c r="AF2102" s="6"/>
      <c r="AG2102" s="6"/>
      <c r="AH2102" s="6"/>
    </row>
    <row r="2103" spans="1:34" x14ac:dyDescent="0.35">
      <c r="A2103" s="20"/>
      <c r="B2103" s="6"/>
      <c r="C2103" s="6"/>
      <c r="D2103" s="6"/>
      <c r="E2103" s="6"/>
      <c r="F2103" s="6"/>
      <c r="G2103" s="6"/>
      <c r="H2103" s="6"/>
      <c r="I2103" s="6"/>
      <c r="J2103" s="6"/>
      <c r="K2103" s="6"/>
      <c r="L2103" s="6"/>
      <c r="M2103" s="6"/>
      <c r="N2103" s="6"/>
      <c r="O2103" s="6"/>
      <c r="P2103" s="6"/>
      <c r="Q2103" s="6"/>
      <c r="R2103" s="6"/>
      <c r="S2103" s="6"/>
      <c r="T2103" s="6"/>
      <c r="U2103" s="6"/>
      <c r="V2103" s="6"/>
      <c r="W2103" s="6"/>
      <c r="X2103" s="6"/>
      <c r="Y2103" s="6"/>
      <c r="Z2103" s="6"/>
      <c r="AA2103" s="6"/>
      <c r="AB2103" s="21"/>
      <c r="AC2103" s="21"/>
      <c r="AD2103" s="21"/>
      <c r="AE2103" s="6"/>
      <c r="AF2103" s="6"/>
      <c r="AG2103" s="6"/>
      <c r="AH2103" s="6"/>
    </row>
    <row r="2104" spans="1:34" x14ac:dyDescent="0.35">
      <c r="A2104" s="20"/>
      <c r="B2104" s="6"/>
      <c r="C2104" s="6"/>
      <c r="D2104" s="6"/>
      <c r="E2104" s="6"/>
      <c r="F2104" s="6"/>
      <c r="G2104" s="6"/>
      <c r="H2104" s="6"/>
      <c r="I2104" s="6"/>
      <c r="J2104" s="6"/>
      <c r="K2104" s="6"/>
      <c r="L2104" s="6"/>
      <c r="M2104" s="6"/>
      <c r="N2104" s="6"/>
      <c r="O2104" s="6"/>
      <c r="P2104" s="6"/>
      <c r="Q2104" s="6"/>
      <c r="R2104" s="6"/>
      <c r="S2104" s="6"/>
      <c r="T2104" s="6"/>
      <c r="U2104" s="6"/>
      <c r="V2104" s="6"/>
      <c r="W2104" s="6"/>
      <c r="X2104" s="6"/>
      <c r="Y2104" s="6"/>
      <c r="Z2104" s="6"/>
      <c r="AA2104" s="6"/>
      <c r="AB2104" s="21"/>
      <c r="AC2104" s="21"/>
      <c r="AD2104" s="21"/>
      <c r="AE2104" s="6"/>
      <c r="AF2104" s="6"/>
      <c r="AG2104" s="6"/>
      <c r="AH2104" s="6"/>
    </row>
    <row r="2105" spans="1:34" x14ac:dyDescent="0.35">
      <c r="A2105" s="20"/>
      <c r="B2105" s="6"/>
      <c r="C2105" s="6"/>
      <c r="D2105" s="6"/>
      <c r="E2105" s="6"/>
      <c r="F2105" s="6"/>
      <c r="G2105" s="6"/>
      <c r="H2105" s="6"/>
      <c r="I2105" s="6"/>
      <c r="J2105" s="6"/>
      <c r="K2105" s="6"/>
      <c r="L2105" s="6"/>
      <c r="M2105" s="6"/>
      <c r="N2105" s="6"/>
      <c r="O2105" s="6"/>
      <c r="P2105" s="6"/>
      <c r="Q2105" s="6"/>
      <c r="R2105" s="6"/>
      <c r="S2105" s="6"/>
      <c r="T2105" s="6"/>
      <c r="U2105" s="6"/>
      <c r="V2105" s="6"/>
      <c r="W2105" s="6"/>
      <c r="X2105" s="6"/>
      <c r="Y2105" s="6"/>
      <c r="Z2105" s="6"/>
      <c r="AA2105" s="6"/>
      <c r="AB2105" s="21"/>
      <c r="AC2105" s="21"/>
      <c r="AD2105" s="21"/>
      <c r="AE2105" s="6"/>
      <c r="AF2105" s="6"/>
      <c r="AG2105" s="6"/>
      <c r="AH2105" s="6"/>
    </row>
    <row r="2106" spans="1:34" x14ac:dyDescent="0.35">
      <c r="A2106" s="20"/>
      <c r="B2106" s="6"/>
      <c r="C2106" s="6"/>
      <c r="D2106" s="6"/>
      <c r="E2106" s="6"/>
      <c r="F2106" s="6"/>
      <c r="G2106" s="6"/>
      <c r="H2106" s="6"/>
      <c r="I2106" s="6"/>
      <c r="J2106" s="6"/>
      <c r="K2106" s="6"/>
      <c r="L2106" s="6"/>
      <c r="M2106" s="6"/>
      <c r="N2106" s="6"/>
      <c r="O2106" s="6"/>
      <c r="P2106" s="6"/>
      <c r="Q2106" s="6"/>
      <c r="R2106" s="6"/>
      <c r="S2106" s="6"/>
      <c r="T2106" s="6"/>
      <c r="U2106" s="6"/>
      <c r="V2106" s="6"/>
      <c r="W2106" s="6"/>
      <c r="X2106" s="6"/>
      <c r="Y2106" s="6"/>
      <c r="Z2106" s="6"/>
      <c r="AA2106" s="6"/>
      <c r="AB2106" s="21"/>
      <c r="AC2106" s="21"/>
      <c r="AD2106" s="21"/>
      <c r="AE2106" s="6"/>
      <c r="AF2106" s="6"/>
      <c r="AG2106" s="6"/>
      <c r="AH2106" s="6"/>
    </row>
    <row r="2107" spans="1:34" x14ac:dyDescent="0.35">
      <c r="A2107" s="20"/>
      <c r="B2107" s="6"/>
      <c r="C2107" s="6"/>
      <c r="D2107" s="6"/>
      <c r="E2107" s="6"/>
      <c r="F2107" s="6"/>
      <c r="G2107" s="6"/>
      <c r="H2107" s="6"/>
      <c r="I2107" s="6"/>
      <c r="J2107" s="6"/>
      <c r="K2107" s="6"/>
      <c r="L2107" s="6"/>
      <c r="M2107" s="6"/>
      <c r="N2107" s="6"/>
      <c r="O2107" s="6"/>
      <c r="P2107" s="6"/>
      <c r="Q2107" s="6"/>
      <c r="R2107" s="6"/>
      <c r="S2107" s="6"/>
      <c r="T2107" s="6"/>
      <c r="U2107" s="6"/>
      <c r="V2107" s="6"/>
      <c r="W2107" s="6"/>
      <c r="X2107" s="6"/>
      <c r="Y2107" s="6"/>
      <c r="Z2107" s="6"/>
      <c r="AA2107" s="6"/>
      <c r="AB2107" s="21"/>
      <c r="AC2107" s="21"/>
      <c r="AD2107" s="21"/>
      <c r="AE2107" s="6"/>
      <c r="AF2107" s="6"/>
      <c r="AG2107" s="6"/>
      <c r="AH2107" s="6"/>
    </row>
    <row r="2108" spans="1:34" x14ac:dyDescent="0.35">
      <c r="A2108" s="20"/>
      <c r="B2108" s="6"/>
      <c r="C2108" s="6"/>
      <c r="D2108" s="6"/>
      <c r="E2108" s="6"/>
      <c r="F2108" s="6"/>
      <c r="G2108" s="6"/>
      <c r="H2108" s="6"/>
      <c r="I2108" s="6"/>
      <c r="J2108" s="6"/>
      <c r="K2108" s="6"/>
      <c r="L2108" s="6"/>
      <c r="M2108" s="6"/>
      <c r="N2108" s="6"/>
      <c r="O2108" s="6"/>
      <c r="P2108" s="6"/>
      <c r="Q2108" s="6"/>
      <c r="R2108" s="6"/>
      <c r="S2108" s="6"/>
      <c r="T2108" s="6"/>
      <c r="U2108" s="6"/>
      <c r="V2108" s="6"/>
      <c r="W2108" s="6"/>
      <c r="X2108" s="6"/>
      <c r="Y2108" s="6"/>
      <c r="Z2108" s="6"/>
      <c r="AA2108" s="6"/>
      <c r="AB2108" s="21"/>
      <c r="AC2108" s="21"/>
      <c r="AD2108" s="21"/>
      <c r="AE2108" s="6"/>
      <c r="AF2108" s="6"/>
      <c r="AG2108" s="6"/>
      <c r="AH2108" s="6"/>
    </row>
    <row r="2109" spans="1:34" x14ac:dyDescent="0.35">
      <c r="A2109" s="20"/>
      <c r="B2109" s="6"/>
      <c r="C2109" s="6"/>
      <c r="D2109" s="6"/>
      <c r="E2109" s="6"/>
      <c r="F2109" s="6"/>
      <c r="G2109" s="6"/>
      <c r="H2109" s="6"/>
      <c r="I2109" s="6"/>
      <c r="J2109" s="6"/>
      <c r="K2109" s="6"/>
      <c r="L2109" s="6"/>
      <c r="M2109" s="6"/>
      <c r="N2109" s="6"/>
      <c r="O2109" s="6"/>
      <c r="P2109" s="6"/>
      <c r="Q2109" s="6"/>
      <c r="R2109" s="6"/>
      <c r="S2109" s="6"/>
      <c r="T2109" s="6"/>
      <c r="U2109" s="6"/>
      <c r="V2109" s="6"/>
      <c r="W2109" s="6"/>
      <c r="X2109" s="6"/>
      <c r="Y2109" s="6"/>
      <c r="Z2109" s="6"/>
      <c r="AA2109" s="6"/>
      <c r="AB2109" s="21"/>
      <c r="AC2109" s="21"/>
      <c r="AD2109" s="21"/>
      <c r="AE2109" s="6"/>
      <c r="AF2109" s="6"/>
      <c r="AG2109" s="6"/>
      <c r="AH2109" s="6"/>
    </row>
    <row r="2110" spans="1:34" x14ac:dyDescent="0.35">
      <c r="A2110" s="20"/>
      <c r="B2110" s="6"/>
      <c r="C2110" s="6"/>
      <c r="D2110" s="6"/>
      <c r="E2110" s="6"/>
      <c r="F2110" s="6"/>
      <c r="G2110" s="6"/>
      <c r="H2110" s="6"/>
      <c r="I2110" s="6"/>
      <c r="J2110" s="6"/>
      <c r="K2110" s="6"/>
      <c r="L2110" s="6"/>
      <c r="M2110" s="6"/>
      <c r="N2110" s="6"/>
      <c r="O2110" s="6"/>
      <c r="P2110" s="6"/>
      <c r="Q2110" s="6"/>
      <c r="R2110" s="6"/>
      <c r="S2110" s="6"/>
      <c r="T2110" s="6"/>
      <c r="U2110" s="6"/>
      <c r="V2110" s="6"/>
      <c r="W2110" s="6"/>
      <c r="X2110" s="6"/>
      <c r="Y2110" s="6"/>
      <c r="Z2110" s="6"/>
      <c r="AA2110" s="6"/>
      <c r="AB2110" s="21"/>
      <c r="AC2110" s="21"/>
      <c r="AD2110" s="21"/>
      <c r="AE2110" s="6"/>
      <c r="AF2110" s="6"/>
      <c r="AG2110" s="6"/>
      <c r="AH2110" s="6"/>
    </row>
    <row r="2111" spans="1:34" x14ac:dyDescent="0.35">
      <c r="A2111" s="20"/>
      <c r="B2111" s="6"/>
      <c r="C2111" s="6"/>
      <c r="D2111" s="6"/>
      <c r="E2111" s="6"/>
      <c r="F2111" s="6"/>
      <c r="G2111" s="6"/>
      <c r="H2111" s="6"/>
      <c r="I2111" s="6"/>
      <c r="J2111" s="6"/>
      <c r="K2111" s="6"/>
      <c r="L2111" s="6"/>
      <c r="M2111" s="6"/>
      <c r="N2111" s="6"/>
      <c r="O2111" s="6"/>
      <c r="P2111" s="6"/>
      <c r="Q2111" s="6"/>
      <c r="R2111" s="6"/>
      <c r="S2111" s="6"/>
      <c r="T2111" s="6"/>
      <c r="U2111" s="6"/>
      <c r="V2111" s="6"/>
      <c r="W2111" s="6"/>
      <c r="X2111" s="6"/>
      <c r="Y2111" s="6"/>
      <c r="Z2111" s="6"/>
      <c r="AA2111" s="6"/>
      <c r="AB2111" s="21"/>
      <c r="AC2111" s="21"/>
      <c r="AD2111" s="21"/>
      <c r="AE2111" s="6"/>
      <c r="AF2111" s="6"/>
      <c r="AG2111" s="6"/>
      <c r="AH2111" s="6"/>
    </row>
    <row r="2112" spans="1:34" x14ac:dyDescent="0.35">
      <c r="A2112" s="20"/>
      <c r="B2112" s="6"/>
      <c r="C2112" s="6"/>
      <c r="D2112" s="6"/>
      <c r="E2112" s="6"/>
      <c r="F2112" s="6"/>
      <c r="G2112" s="6"/>
      <c r="H2112" s="6"/>
      <c r="I2112" s="6"/>
      <c r="J2112" s="6"/>
      <c r="K2112" s="6"/>
      <c r="L2112" s="6"/>
      <c r="M2112" s="6"/>
      <c r="N2112" s="6"/>
      <c r="O2112" s="6"/>
      <c r="P2112" s="6"/>
      <c r="Q2112" s="6"/>
      <c r="R2112" s="6"/>
      <c r="S2112" s="6"/>
      <c r="T2112" s="6"/>
      <c r="U2112" s="6"/>
      <c r="V2112" s="6"/>
      <c r="W2112" s="6"/>
      <c r="X2112" s="6"/>
      <c r="Y2112" s="6"/>
      <c r="Z2112" s="6"/>
      <c r="AA2112" s="6"/>
      <c r="AB2112" s="21"/>
      <c r="AC2112" s="21"/>
      <c r="AD2112" s="21"/>
      <c r="AE2112" s="6"/>
      <c r="AF2112" s="6"/>
      <c r="AG2112" s="6"/>
      <c r="AH2112" s="6"/>
    </row>
    <row r="2113" spans="1:34" x14ac:dyDescent="0.35">
      <c r="A2113" s="20"/>
      <c r="B2113" s="6"/>
      <c r="C2113" s="6"/>
      <c r="D2113" s="6"/>
      <c r="E2113" s="6"/>
      <c r="F2113" s="6"/>
      <c r="G2113" s="6"/>
      <c r="H2113" s="6"/>
      <c r="I2113" s="6"/>
      <c r="J2113" s="6"/>
      <c r="K2113" s="6"/>
      <c r="L2113" s="6"/>
      <c r="M2113" s="6"/>
      <c r="N2113" s="6"/>
      <c r="O2113" s="6"/>
      <c r="P2113" s="6"/>
      <c r="Q2113" s="6"/>
      <c r="R2113" s="6"/>
      <c r="S2113" s="6"/>
      <c r="T2113" s="6"/>
      <c r="U2113" s="6"/>
      <c r="V2113" s="6"/>
      <c r="W2113" s="6"/>
      <c r="X2113" s="6"/>
      <c r="Y2113" s="6"/>
      <c r="Z2113" s="6"/>
      <c r="AA2113" s="6"/>
      <c r="AB2113" s="21"/>
      <c r="AC2113" s="21"/>
      <c r="AD2113" s="21"/>
      <c r="AE2113" s="6"/>
      <c r="AF2113" s="6"/>
      <c r="AG2113" s="6"/>
      <c r="AH2113" s="6"/>
    </row>
    <row r="2114" spans="1:34" x14ac:dyDescent="0.35">
      <c r="A2114" s="20"/>
      <c r="B2114" s="6"/>
      <c r="C2114" s="6"/>
      <c r="D2114" s="6"/>
      <c r="E2114" s="6"/>
      <c r="F2114" s="6"/>
      <c r="G2114" s="6"/>
      <c r="H2114" s="6"/>
      <c r="I2114" s="6"/>
      <c r="J2114" s="6"/>
      <c r="K2114" s="6"/>
      <c r="L2114" s="6"/>
      <c r="M2114" s="6"/>
      <c r="N2114" s="6"/>
      <c r="O2114" s="6"/>
      <c r="P2114" s="6"/>
      <c r="Q2114" s="6"/>
      <c r="R2114" s="6"/>
      <c r="S2114" s="6"/>
      <c r="T2114" s="6"/>
      <c r="U2114" s="6"/>
      <c r="V2114" s="6"/>
      <c r="W2114" s="6"/>
      <c r="X2114" s="6"/>
      <c r="Y2114" s="6"/>
      <c r="Z2114" s="6"/>
      <c r="AA2114" s="6"/>
      <c r="AB2114" s="21"/>
      <c r="AC2114" s="21"/>
      <c r="AD2114" s="21"/>
      <c r="AE2114" s="6"/>
      <c r="AF2114" s="6"/>
      <c r="AG2114" s="6"/>
      <c r="AH2114" s="6"/>
    </row>
    <row r="2115" spans="1:34" x14ac:dyDescent="0.35">
      <c r="A2115" s="20"/>
      <c r="B2115" s="6"/>
      <c r="C2115" s="6"/>
      <c r="D2115" s="6"/>
      <c r="E2115" s="6"/>
      <c r="F2115" s="6"/>
      <c r="G2115" s="6"/>
      <c r="H2115" s="6"/>
      <c r="I2115" s="6"/>
      <c r="J2115" s="6"/>
      <c r="K2115" s="6"/>
      <c r="L2115" s="6"/>
      <c r="M2115" s="6"/>
      <c r="N2115" s="6"/>
      <c r="O2115" s="6"/>
      <c r="P2115" s="6"/>
      <c r="Q2115" s="6"/>
      <c r="R2115" s="6"/>
      <c r="S2115" s="6"/>
      <c r="T2115" s="6"/>
      <c r="U2115" s="6"/>
      <c r="V2115" s="6"/>
      <c r="W2115" s="6"/>
      <c r="X2115" s="6"/>
      <c r="Y2115" s="6"/>
      <c r="Z2115" s="6"/>
      <c r="AA2115" s="6"/>
      <c r="AB2115" s="21"/>
      <c r="AC2115" s="21"/>
      <c r="AD2115" s="21"/>
      <c r="AE2115" s="6"/>
      <c r="AF2115" s="6"/>
      <c r="AG2115" s="6"/>
      <c r="AH2115" s="6"/>
    </row>
    <row r="2116" spans="1:34" x14ac:dyDescent="0.35">
      <c r="A2116" s="20"/>
      <c r="B2116" s="6"/>
      <c r="C2116" s="6"/>
      <c r="D2116" s="6"/>
      <c r="E2116" s="6"/>
      <c r="F2116" s="6"/>
      <c r="G2116" s="6"/>
      <c r="H2116" s="6"/>
      <c r="I2116" s="6"/>
      <c r="J2116" s="6"/>
      <c r="K2116" s="6"/>
      <c r="L2116" s="6"/>
      <c r="M2116" s="6"/>
      <c r="N2116" s="6"/>
      <c r="O2116" s="6"/>
      <c r="P2116" s="6"/>
      <c r="Q2116" s="6"/>
      <c r="R2116" s="6"/>
      <c r="S2116" s="6"/>
      <c r="T2116" s="6"/>
      <c r="U2116" s="6"/>
      <c r="V2116" s="6"/>
      <c r="W2116" s="6"/>
      <c r="X2116" s="6"/>
      <c r="Y2116" s="6"/>
      <c r="Z2116" s="6"/>
      <c r="AA2116" s="6"/>
      <c r="AB2116" s="21"/>
      <c r="AC2116" s="21"/>
      <c r="AD2116" s="21"/>
      <c r="AE2116" s="6"/>
      <c r="AF2116" s="6"/>
      <c r="AG2116" s="6"/>
      <c r="AH2116" s="6"/>
    </row>
    <row r="2117" spans="1:34" x14ac:dyDescent="0.35">
      <c r="A2117" s="20"/>
      <c r="B2117" s="6"/>
      <c r="C2117" s="6"/>
      <c r="D2117" s="6"/>
      <c r="E2117" s="6"/>
      <c r="F2117" s="6"/>
      <c r="G2117" s="6"/>
      <c r="H2117" s="6"/>
      <c r="I2117" s="6"/>
      <c r="J2117" s="6"/>
      <c r="K2117" s="6"/>
      <c r="L2117" s="6"/>
      <c r="M2117" s="6"/>
      <c r="N2117" s="6"/>
      <c r="O2117" s="6"/>
      <c r="P2117" s="6"/>
      <c r="Q2117" s="6"/>
      <c r="R2117" s="6"/>
      <c r="S2117" s="6"/>
      <c r="T2117" s="6"/>
      <c r="U2117" s="6"/>
      <c r="V2117" s="6"/>
      <c r="W2117" s="6"/>
      <c r="X2117" s="6"/>
      <c r="Y2117" s="6"/>
      <c r="Z2117" s="6"/>
      <c r="AA2117" s="6"/>
      <c r="AB2117" s="21"/>
      <c r="AC2117" s="21"/>
      <c r="AD2117" s="21"/>
      <c r="AE2117" s="6"/>
      <c r="AF2117" s="6"/>
      <c r="AG2117" s="6"/>
      <c r="AH2117" s="6"/>
    </row>
    <row r="2118" spans="1:34" x14ac:dyDescent="0.35">
      <c r="A2118" s="20"/>
      <c r="B2118" s="6"/>
      <c r="C2118" s="6"/>
      <c r="D2118" s="6"/>
      <c r="E2118" s="6"/>
      <c r="F2118" s="6"/>
      <c r="G2118" s="6"/>
      <c r="H2118" s="6"/>
      <c r="I2118" s="6"/>
      <c r="J2118" s="6"/>
      <c r="K2118" s="6"/>
      <c r="L2118" s="6"/>
      <c r="M2118" s="6"/>
      <c r="N2118" s="6"/>
      <c r="O2118" s="6"/>
      <c r="P2118" s="6"/>
      <c r="Q2118" s="6"/>
      <c r="R2118" s="6"/>
      <c r="S2118" s="6"/>
      <c r="T2118" s="6"/>
      <c r="U2118" s="6"/>
      <c r="V2118" s="6"/>
      <c r="W2118" s="6"/>
      <c r="X2118" s="6"/>
      <c r="Y2118" s="6"/>
      <c r="Z2118" s="6"/>
      <c r="AA2118" s="6"/>
      <c r="AB2118" s="21"/>
      <c r="AC2118" s="21"/>
      <c r="AD2118" s="21"/>
      <c r="AE2118" s="6"/>
      <c r="AF2118" s="6"/>
      <c r="AG2118" s="6"/>
      <c r="AH2118" s="6"/>
    </row>
    <row r="2119" spans="1:34" x14ac:dyDescent="0.35">
      <c r="A2119" s="20"/>
      <c r="B2119" s="6"/>
      <c r="C2119" s="6"/>
      <c r="D2119" s="6"/>
      <c r="E2119" s="6"/>
      <c r="F2119" s="6"/>
      <c r="G2119" s="6"/>
      <c r="H2119" s="6"/>
      <c r="I2119" s="6"/>
      <c r="J2119" s="6"/>
      <c r="K2119" s="6"/>
      <c r="L2119" s="6"/>
      <c r="M2119" s="6"/>
      <c r="N2119" s="6"/>
      <c r="O2119" s="6"/>
      <c r="P2119" s="6"/>
      <c r="Q2119" s="6"/>
      <c r="R2119" s="6"/>
      <c r="S2119" s="6"/>
      <c r="T2119" s="6"/>
      <c r="U2119" s="6"/>
      <c r="V2119" s="6"/>
      <c r="W2119" s="6"/>
      <c r="X2119" s="6"/>
      <c r="Y2119" s="6"/>
      <c r="Z2119" s="6"/>
      <c r="AA2119" s="6"/>
      <c r="AB2119" s="21"/>
      <c r="AC2119" s="21"/>
      <c r="AD2119" s="21"/>
      <c r="AE2119" s="6"/>
      <c r="AF2119" s="6"/>
      <c r="AG2119" s="6"/>
      <c r="AH2119" s="6"/>
    </row>
    <row r="2120" spans="1:34" x14ac:dyDescent="0.35">
      <c r="A2120" s="20"/>
      <c r="B2120" s="6"/>
      <c r="C2120" s="6"/>
      <c r="D2120" s="6"/>
      <c r="E2120" s="6"/>
      <c r="F2120" s="6"/>
      <c r="G2120" s="6"/>
      <c r="H2120" s="6"/>
      <c r="I2120" s="6"/>
      <c r="J2120" s="6"/>
      <c r="K2120" s="6"/>
      <c r="L2120" s="6"/>
      <c r="M2120" s="6"/>
      <c r="N2120" s="6"/>
      <c r="O2120" s="6"/>
      <c r="P2120" s="6"/>
      <c r="Q2120" s="6"/>
      <c r="R2120" s="6"/>
      <c r="S2120" s="6"/>
      <c r="T2120" s="6"/>
      <c r="U2120" s="6"/>
      <c r="V2120" s="6"/>
      <c r="W2120" s="6"/>
      <c r="X2120" s="6"/>
      <c r="Y2120" s="6"/>
      <c r="Z2120" s="6"/>
      <c r="AA2120" s="6"/>
      <c r="AB2120" s="21"/>
      <c r="AC2120" s="21"/>
      <c r="AD2120" s="21"/>
      <c r="AE2120" s="6"/>
      <c r="AF2120" s="6"/>
      <c r="AG2120" s="6"/>
      <c r="AH2120" s="6"/>
    </row>
    <row r="2121" spans="1:34" x14ac:dyDescent="0.35">
      <c r="A2121" s="20"/>
      <c r="B2121" s="6"/>
      <c r="C2121" s="6"/>
      <c r="D2121" s="6"/>
      <c r="E2121" s="6"/>
      <c r="F2121" s="6"/>
      <c r="G2121" s="6"/>
      <c r="H2121" s="6"/>
      <c r="I2121" s="6"/>
      <c r="J2121" s="6"/>
      <c r="K2121" s="6"/>
      <c r="L2121" s="6"/>
      <c r="M2121" s="6"/>
      <c r="N2121" s="6"/>
      <c r="O2121" s="6"/>
      <c r="P2121" s="6"/>
      <c r="Q2121" s="6"/>
      <c r="R2121" s="6"/>
      <c r="S2121" s="6"/>
      <c r="T2121" s="6"/>
      <c r="U2121" s="6"/>
      <c r="V2121" s="6"/>
      <c r="W2121" s="6"/>
      <c r="X2121" s="6"/>
      <c r="Y2121" s="6"/>
      <c r="Z2121" s="6"/>
      <c r="AA2121" s="6"/>
      <c r="AB2121" s="21"/>
      <c r="AC2121" s="21"/>
      <c r="AD2121" s="21"/>
      <c r="AE2121" s="6"/>
      <c r="AF2121" s="6"/>
      <c r="AG2121" s="6"/>
      <c r="AH2121" s="6"/>
    </row>
    <row r="2122" spans="1:34" x14ac:dyDescent="0.35">
      <c r="A2122" s="20"/>
      <c r="B2122" s="6"/>
      <c r="C2122" s="6"/>
      <c r="D2122" s="6"/>
      <c r="E2122" s="6"/>
      <c r="F2122" s="6"/>
      <c r="G2122" s="6"/>
      <c r="H2122" s="6"/>
      <c r="I2122" s="6"/>
      <c r="J2122" s="6"/>
      <c r="K2122" s="6"/>
      <c r="L2122" s="6"/>
      <c r="M2122" s="6"/>
      <c r="N2122" s="6"/>
      <c r="O2122" s="6"/>
      <c r="P2122" s="6"/>
      <c r="Q2122" s="6"/>
      <c r="R2122" s="6"/>
      <c r="S2122" s="6"/>
      <c r="T2122" s="6"/>
      <c r="U2122" s="6"/>
      <c r="V2122" s="6"/>
      <c r="W2122" s="6"/>
      <c r="X2122" s="6"/>
      <c r="Y2122" s="6"/>
      <c r="Z2122" s="6"/>
      <c r="AA2122" s="6"/>
      <c r="AB2122" s="21"/>
      <c r="AC2122" s="21"/>
      <c r="AD2122" s="21"/>
      <c r="AE2122" s="6"/>
      <c r="AF2122" s="6"/>
      <c r="AG2122" s="6"/>
      <c r="AH2122" s="6"/>
    </row>
    <row r="2123" spans="1:34" x14ac:dyDescent="0.35">
      <c r="A2123" s="20"/>
      <c r="B2123" s="6"/>
      <c r="C2123" s="6"/>
      <c r="D2123" s="6"/>
      <c r="E2123" s="6"/>
      <c r="F2123" s="6"/>
      <c r="G2123" s="6"/>
      <c r="H2123" s="6"/>
      <c r="I2123" s="6"/>
      <c r="J2123" s="6"/>
      <c r="K2123" s="6"/>
      <c r="L2123" s="6"/>
      <c r="M2123" s="6"/>
      <c r="N2123" s="6"/>
      <c r="O2123" s="6"/>
      <c r="P2123" s="6"/>
      <c r="Q2123" s="6"/>
      <c r="R2123" s="6"/>
      <c r="S2123" s="6"/>
      <c r="T2123" s="6"/>
      <c r="U2123" s="6"/>
      <c r="V2123" s="6"/>
      <c r="W2123" s="6"/>
      <c r="X2123" s="6"/>
      <c r="Y2123" s="6"/>
      <c r="Z2123" s="6"/>
      <c r="AA2123" s="6"/>
      <c r="AB2123" s="21"/>
      <c r="AC2123" s="21"/>
      <c r="AD2123" s="21"/>
      <c r="AE2123" s="6"/>
      <c r="AF2123" s="6"/>
      <c r="AG2123" s="6"/>
      <c r="AH2123" s="6"/>
    </row>
    <row r="2124" spans="1:34" x14ac:dyDescent="0.35">
      <c r="A2124" s="20"/>
      <c r="B2124" s="6"/>
      <c r="C2124" s="6"/>
      <c r="D2124" s="6"/>
      <c r="E2124" s="6"/>
      <c r="F2124" s="6"/>
      <c r="G2124" s="6"/>
      <c r="H2124" s="6"/>
      <c r="I2124" s="6"/>
      <c r="J2124" s="6"/>
      <c r="K2124" s="6"/>
      <c r="L2124" s="6"/>
      <c r="M2124" s="6"/>
      <c r="N2124" s="6"/>
      <c r="O2124" s="6"/>
      <c r="P2124" s="6"/>
      <c r="Q2124" s="6"/>
      <c r="R2124" s="6"/>
      <c r="S2124" s="6"/>
      <c r="T2124" s="6"/>
      <c r="U2124" s="6"/>
      <c r="V2124" s="6"/>
      <c r="W2124" s="6"/>
      <c r="X2124" s="6"/>
      <c r="Y2124" s="6"/>
      <c r="Z2124" s="6"/>
      <c r="AA2124" s="6"/>
      <c r="AB2124" s="21"/>
      <c r="AC2124" s="21"/>
      <c r="AD2124" s="21"/>
      <c r="AE2124" s="6"/>
      <c r="AF2124" s="6"/>
      <c r="AG2124" s="6"/>
      <c r="AH2124" s="6"/>
    </row>
    <row r="2125" spans="1:34" x14ac:dyDescent="0.35">
      <c r="A2125" s="20"/>
      <c r="B2125" s="6"/>
      <c r="C2125" s="6"/>
      <c r="D2125" s="6"/>
      <c r="E2125" s="6"/>
      <c r="F2125" s="6"/>
      <c r="G2125" s="6"/>
      <c r="H2125" s="6"/>
      <c r="I2125" s="6"/>
      <c r="J2125" s="6"/>
      <c r="K2125" s="6"/>
      <c r="L2125" s="6"/>
      <c r="M2125" s="6"/>
      <c r="N2125" s="6"/>
      <c r="O2125" s="6"/>
      <c r="P2125" s="6"/>
      <c r="Q2125" s="6"/>
      <c r="R2125" s="6"/>
      <c r="S2125" s="6"/>
      <c r="T2125" s="6"/>
      <c r="U2125" s="6"/>
      <c r="V2125" s="6"/>
      <c r="W2125" s="6"/>
      <c r="X2125" s="6"/>
      <c r="Y2125" s="6"/>
      <c r="Z2125" s="6"/>
      <c r="AA2125" s="6"/>
      <c r="AB2125" s="21"/>
      <c r="AC2125" s="21"/>
      <c r="AD2125" s="21"/>
      <c r="AE2125" s="6"/>
      <c r="AF2125" s="6"/>
      <c r="AG2125" s="6"/>
      <c r="AH2125" s="6"/>
    </row>
    <row r="2126" spans="1:34" x14ac:dyDescent="0.35">
      <c r="A2126" s="20"/>
      <c r="B2126" s="6"/>
      <c r="C2126" s="6"/>
      <c r="D2126" s="6"/>
      <c r="E2126" s="6"/>
      <c r="F2126" s="6"/>
      <c r="G2126" s="6"/>
      <c r="H2126" s="6"/>
      <c r="I2126" s="6"/>
      <c r="J2126" s="6"/>
      <c r="K2126" s="6"/>
      <c r="L2126" s="6"/>
      <c r="M2126" s="6"/>
      <c r="N2126" s="6"/>
      <c r="O2126" s="6"/>
      <c r="P2126" s="6"/>
      <c r="Q2126" s="6"/>
      <c r="R2126" s="6"/>
      <c r="S2126" s="6"/>
      <c r="T2126" s="6"/>
      <c r="U2126" s="6"/>
      <c r="V2126" s="6"/>
      <c r="W2126" s="6"/>
      <c r="X2126" s="6"/>
      <c r="Y2126" s="6"/>
      <c r="Z2126" s="6"/>
      <c r="AA2126" s="6"/>
      <c r="AB2126" s="21"/>
      <c r="AC2126" s="21"/>
      <c r="AD2126" s="21"/>
      <c r="AE2126" s="6"/>
      <c r="AF2126" s="6"/>
      <c r="AG2126" s="6"/>
      <c r="AH2126" s="6"/>
    </row>
    <row r="2127" spans="1:34" x14ac:dyDescent="0.35">
      <c r="A2127" s="20"/>
      <c r="B2127" s="6"/>
      <c r="C2127" s="6"/>
      <c r="D2127" s="6"/>
      <c r="E2127" s="6"/>
      <c r="F2127" s="6"/>
      <c r="G2127" s="6"/>
      <c r="H2127" s="6"/>
      <c r="I2127" s="6"/>
      <c r="J2127" s="6"/>
      <c r="K2127" s="6"/>
      <c r="L2127" s="6"/>
      <c r="M2127" s="6"/>
      <c r="N2127" s="6"/>
      <c r="O2127" s="6"/>
      <c r="P2127" s="6"/>
      <c r="Q2127" s="6"/>
      <c r="R2127" s="6"/>
      <c r="S2127" s="6"/>
      <c r="T2127" s="6"/>
      <c r="U2127" s="6"/>
      <c r="V2127" s="6"/>
      <c r="W2127" s="6"/>
      <c r="X2127" s="6"/>
      <c r="Y2127" s="6"/>
      <c r="Z2127" s="6"/>
      <c r="AA2127" s="6"/>
      <c r="AB2127" s="21"/>
      <c r="AC2127" s="21"/>
      <c r="AD2127" s="21"/>
      <c r="AE2127" s="6"/>
      <c r="AF2127" s="6"/>
      <c r="AG2127" s="6"/>
      <c r="AH2127" s="6"/>
    </row>
    <row r="2128" spans="1:34" x14ac:dyDescent="0.35">
      <c r="A2128" s="20"/>
      <c r="B2128" s="6"/>
      <c r="C2128" s="6"/>
      <c r="D2128" s="6"/>
      <c r="E2128" s="6"/>
      <c r="F2128" s="6"/>
      <c r="G2128" s="6"/>
      <c r="H2128" s="6"/>
      <c r="I2128" s="6"/>
      <c r="J2128" s="6"/>
      <c r="K2128" s="6"/>
      <c r="L2128" s="6"/>
      <c r="M2128" s="6"/>
      <c r="N2128" s="6"/>
      <c r="O2128" s="6"/>
      <c r="P2128" s="6"/>
      <c r="Q2128" s="6"/>
      <c r="R2128" s="6"/>
      <c r="S2128" s="6"/>
      <c r="T2128" s="6"/>
      <c r="U2128" s="6"/>
      <c r="V2128" s="6"/>
      <c r="W2128" s="6"/>
      <c r="X2128" s="6"/>
      <c r="Y2128" s="6"/>
      <c r="Z2128" s="6"/>
      <c r="AA2128" s="6"/>
      <c r="AB2128" s="21"/>
      <c r="AC2128" s="21"/>
      <c r="AD2128" s="21"/>
      <c r="AE2128" s="6"/>
      <c r="AF2128" s="6"/>
      <c r="AG2128" s="6"/>
      <c r="AH2128" s="6"/>
    </row>
    <row r="2129" spans="1:34" x14ac:dyDescent="0.35">
      <c r="A2129" s="20"/>
      <c r="B2129" s="6"/>
      <c r="C2129" s="6"/>
      <c r="D2129" s="6"/>
      <c r="E2129" s="6"/>
      <c r="F2129" s="6"/>
      <c r="G2129" s="6"/>
      <c r="H2129" s="6"/>
      <c r="I2129" s="6"/>
      <c r="J2129" s="6"/>
      <c r="K2129" s="6"/>
      <c r="L2129" s="6"/>
      <c r="M2129" s="6"/>
      <c r="N2129" s="6"/>
      <c r="O2129" s="6"/>
      <c r="P2129" s="6"/>
      <c r="Q2129" s="6"/>
      <c r="R2129" s="6"/>
      <c r="S2129" s="6"/>
      <c r="T2129" s="6"/>
      <c r="U2129" s="6"/>
      <c r="V2129" s="6"/>
      <c r="W2129" s="6"/>
      <c r="X2129" s="6"/>
      <c r="Y2129" s="6"/>
      <c r="Z2129" s="6"/>
      <c r="AA2129" s="6"/>
      <c r="AB2129" s="21"/>
      <c r="AC2129" s="21"/>
      <c r="AD2129" s="21"/>
      <c r="AE2129" s="6"/>
      <c r="AF2129" s="6"/>
      <c r="AG2129" s="6"/>
      <c r="AH2129" s="6"/>
    </row>
    <row r="2130" spans="1:34" x14ac:dyDescent="0.35">
      <c r="A2130" s="20"/>
      <c r="B2130" s="6"/>
      <c r="C2130" s="6"/>
      <c r="D2130" s="6"/>
      <c r="E2130" s="6"/>
      <c r="F2130" s="6"/>
      <c r="G2130" s="6"/>
      <c r="H2130" s="6"/>
      <c r="I2130" s="6"/>
      <c r="J2130" s="6"/>
      <c r="K2130" s="6"/>
      <c r="L2130" s="6"/>
      <c r="M2130" s="6"/>
      <c r="N2130" s="6"/>
      <c r="O2130" s="6"/>
      <c r="P2130" s="6"/>
      <c r="Q2130" s="6"/>
      <c r="R2130" s="6"/>
      <c r="S2130" s="6"/>
      <c r="T2130" s="6"/>
      <c r="U2130" s="6"/>
      <c r="V2130" s="6"/>
      <c r="W2130" s="6"/>
      <c r="X2130" s="6"/>
      <c r="Y2130" s="6"/>
      <c r="Z2130" s="6"/>
      <c r="AA2130" s="6"/>
      <c r="AB2130" s="21"/>
      <c r="AC2130" s="21"/>
      <c r="AD2130" s="21"/>
      <c r="AE2130" s="6"/>
      <c r="AF2130" s="6"/>
      <c r="AG2130" s="6"/>
      <c r="AH2130" s="6"/>
    </row>
    <row r="2131" spans="1:34" x14ac:dyDescent="0.35">
      <c r="A2131" s="20"/>
      <c r="B2131" s="6"/>
      <c r="C2131" s="6"/>
      <c r="D2131" s="6"/>
      <c r="E2131" s="6"/>
      <c r="F2131" s="6"/>
      <c r="G2131" s="6"/>
      <c r="H2131" s="6"/>
      <c r="I2131" s="6"/>
      <c r="J2131" s="6"/>
      <c r="K2131" s="6"/>
      <c r="L2131" s="6"/>
      <c r="M2131" s="6"/>
      <c r="N2131" s="6"/>
      <c r="O2131" s="6"/>
      <c r="P2131" s="6"/>
      <c r="Q2131" s="6"/>
      <c r="R2131" s="6"/>
      <c r="S2131" s="6"/>
      <c r="T2131" s="6"/>
      <c r="U2131" s="6"/>
      <c r="V2131" s="6"/>
      <c r="W2131" s="6"/>
      <c r="X2131" s="6"/>
      <c r="Y2131" s="6"/>
      <c r="Z2131" s="6"/>
      <c r="AA2131" s="6"/>
      <c r="AB2131" s="21"/>
      <c r="AC2131" s="21"/>
      <c r="AD2131" s="21"/>
      <c r="AE2131" s="6"/>
      <c r="AF2131" s="6"/>
      <c r="AG2131" s="6"/>
      <c r="AH2131" s="6"/>
    </row>
    <row r="2132" spans="1:34" x14ac:dyDescent="0.35">
      <c r="A2132" s="20"/>
      <c r="B2132" s="6"/>
      <c r="C2132" s="6"/>
      <c r="D2132" s="6"/>
      <c r="E2132" s="6"/>
      <c r="F2132" s="6"/>
      <c r="G2132" s="6"/>
      <c r="H2132" s="6"/>
      <c r="I2132" s="6"/>
      <c r="J2132" s="6"/>
      <c r="K2132" s="6"/>
      <c r="L2132" s="6"/>
      <c r="M2132" s="6"/>
      <c r="N2132" s="6"/>
      <c r="O2132" s="6"/>
      <c r="P2132" s="6"/>
      <c r="Q2132" s="6"/>
      <c r="R2132" s="6"/>
      <c r="S2132" s="6"/>
      <c r="T2132" s="6"/>
      <c r="U2132" s="6"/>
      <c r="V2132" s="6"/>
      <c r="W2132" s="6"/>
      <c r="X2132" s="6"/>
      <c r="Y2132" s="6"/>
      <c r="Z2132" s="6"/>
      <c r="AA2132" s="6"/>
      <c r="AB2132" s="21"/>
      <c r="AC2132" s="21"/>
      <c r="AD2132" s="21"/>
      <c r="AE2132" s="6"/>
      <c r="AF2132" s="6"/>
      <c r="AG2132" s="6"/>
      <c r="AH2132" s="6"/>
    </row>
    <row r="2133" spans="1:34" x14ac:dyDescent="0.35">
      <c r="A2133" s="20"/>
      <c r="B2133" s="6"/>
      <c r="C2133" s="6"/>
      <c r="D2133" s="6"/>
      <c r="E2133" s="6"/>
      <c r="F2133" s="6"/>
      <c r="G2133" s="6"/>
      <c r="H2133" s="6"/>
      <c r="I2133" s="6"/>
      <c r="J2133" s="6"/>
      <c r="K2133" s="6"/>
      <c r="L2133" s="6"/>
      <c r="M2133" s="6"/>
      <c r="N2133" s="6"/>
      <c r="O2133" s="6"/>
      <c r="P2133" s="6"/>
      <c r="Q2133" s="6"/>
      <c r="R2133" s="6"/>
      <c r="S2133" s="6"/>
      <c r="T2133" s="6"/>
      <c r="U2133" s="6"/>
      <c r="V2133" s="6"/>
      <c r="W2133" s="6"/>
      <c r="X2133" s="6"/>
      <c r="Y2133" s="6"/>
      <c r="Z2133" s="6"/>
      <c r="AA2133" s="6"/>
      <c r="AB2133" s="21"/>
      <c r="AC2133" s="21"/>
      <c r="AD2133" s="21"/>
      <c r="AE2133" s="6"/>
      <c r="AF2133" s="6"/>
      <c r="AG2133" s="6"/>
      <c r="AH2133" s="6"/>
    </row>
    <row r="2134" spans="1:34" x14ac:dyDescent="0.35">
      <c r="A2134" s="20"/>
      <c r="B2134" s="6"/>
      <c r="C2134" s="6"/>
      <c r="D2134" s="6"/>
      <c r="E2134" s="6"/>
      <c r="F2134" s="6"/>
      <c r="G2134" s="6"/>
      <c r="H2134" s="6"/>
      <c r="I2134" s="6"/>
      <c r="J2134" s="6"/>
      <c r="K2134" s="6"/>
      <c r="L2134" s="6"/>
      <c r="M2134" s="6"/>
      <c r="N2134" s="6"/>
      <c r="O2134" s="6"/>
      <c r="P2134" s="6"/>
      <c r="Q2134" s="6"/>
      <c r="R2134" s="6"/>
      <c r="S2134" s="6"/>
      <c r="T2134" s="6"/>
      <c r="U2134" s="6"/>
      <c r="V2134" s="6"/>
      <c r="W2134" s="6"/>
      <c r="X2134" s="6"/>
      <c r="Y2134" s="6"/>
      <c r="Z2134" s="6"/>
      <c r="AA2134" s="6"/>
      <c r="AB2134" s="21"/>
      <c r="AC2134" s="21"/>
      <c r="AD2134" s="21"/>
      <c r="AE2134" s="6"/>
      <c r="AF2134" s="6"/>
      <c r="AG2134" s="6"/>
      <c r="AH2134" s="6"/>
    </row>
    <row r="2135" spans="1:34" x14ac:dyDescent="0.35">
      <c r="A2135" s="20"/>
      <c r="B2135" s="6"/>
      <c r="C2135" s="6"/>
      <c r="D2135" s="6"/>
      <c r="E2135" s="6"/>
      <c r="F2135" s="6"/>
      <c r="G2135" s="6"/>
      <c r="H2135" s="6"/>
      <c r="I2135" s="6"/>
      <c r="J2135" s="6"/>
      <c r="K2135" s="6"/>
      <c r="L2135" s="6"/>
      <c r="M2135" s="6"/>
      <c r="N2135" s="6"/>
      <c r="O2135" s="6"/>
      <c r="P2135" s="6"/>
      <c r="Q2135" s="6"/>
      <c r="R2135" s="6"/>
      <c r="S2135" s="6"/>
      <c r="T2135" s="6"/>
      <c r="U2135" s="6"/>
      <c r="V2135" s="6"/>
      <c r="W2135" s="6"/>
      <c r="X2135" s="6"/>
      <c r="Y2135" s="6"/>
      <c r="Z2135" s="6"/>
      <c r="AA2135" s="6"/>
      <c r="AB2135" s="21"/>
      <c r="AC2135" s="21"/>
      <c r="AD2135" s="21"/>
      <c r="AE2135" s="6"/>
      <c r="AF2135" s="6"/>
      <c r="AG2135" s="6"/>
      <c r="AH2135" s="6"/>
    </row>
    <row r="2136" spans="1:34" x14ac:dyDescent="0.35">
      <c r="A2136" s="20"/>
      <c r="B2136" s="6"/>
      <c r="C2136" s="6"/>
      <c r="D2136" s="6"/>
      <c r="E2136" s="6"/>
      <c r="F2136" s="6"/>
      <c r="G2136" s="6"/>
      <c r="H2136" s="6"/>
      <c r="I2136" s="6"/>
      <c r="J2136" s="6"/>
      <c r="K2136" s="6"/>
      <c r="L2136" s="6"/>
      <c r="M2136" s="6"/>
      <c r="N2136" s="6"/>
      <c r="O2136" s="6"/>
      <c r="P2136" s="6"/>
      <c r="Q2136" s="6"/>
      <c r="R2136" s="6"/>
      <c r="S2136" s="6"/>
      <c r="T2136" s="6"/>
      <c r="U2136" s="6"/>
      <c r="V2136" s="6"/>
      <c r="W2136" s="6"/>
      <c r="X2136" s="6"/>
      <c r="Y2136" s="6"/>
      <c r="Z2136" s="6"/>
      <c r="AA2136" s="6"/>
      <c r="AB2136" s="21"/>
      <c r="AC2136" s="21"/>
      <c r="AD2136" s="21"/>
      <c r="AE2136" s="6"/>
      <c r="AF2136" s="6"/>
      <c r="AG2136" s="6"/>
      <c r="AH2136" s="6"/>
    </row>
    <row r="2137" spans="1:34" x14ac:dyDescent="0.35">
      <c r="A2137" s="20"/>
      <c r="B2137" s="6"/>
      <c r="C2137" s="6"/>
      <c r="D2137" s="6"/>
      <c r="E2137" s="6"/>
      <c r="F2137" s="6"/>
      <c r="G2137" s="6"/>
      <c r="H2137" s="6"/>
      <c r="I2137" s="6"/>
      <c r="J2137" s="6"/>
      <c r="K2137" s="6"/>
      <c r="L2137" s="6"/>
      <c r="M2137" s="6"/>
      <c r="N2137" s="6"/>
      <c r="O2137" s="6"/>
      <c r="P2137" s="6"/>
      <c r="Q2137" s="6"/>
      <c r="R2137" s="6"/>
      <c r="S2137" s="6"/>
      <c r="T2137" s="6"/>
      <c r="U2137" s="6"/>
      <c r="V2137" s="6"/>
      <c r="W2137" s="6"/>
      <c r="X2137" s="6"/>
      <c r="Y2137" s="6"/>
      <c r="Z2137" s="6"/>
      <c r="AA2137" s="6"/>
      <c r="AB2137" s="21"/>
      <c r="AC2137" s="21"/>
      <c r="AD2137" s="21"/>
      <c r="AE2137" s="6"/>
      <c r="AF2137" s="6"/>
      <c r="AG2137" s="6"/>
      <c r="AH2137" s="6"/>
    </row>
    <row r="2138" spans="1:34" x14ac:dyDescent="0.35">
      <c r="A2138" s="20"/>
      <c r="B2138" s="6"/>
      <c r="C2138" s="6"/>
      <c r="D2138" s="6"/>
      <c r="E2138" s="6"/>
      <c r="F2138" s="6"/>
      <c r="G2138" s="6"/>
      <c r="H2138" s="6"/>
      <c r="I2138" s="6"/>
      <c r="J2138" s="6"/>
      <c r="K2138" s="6"/>
      <c r="L2138" s="6"/>
      <c r="M2138" s="6"/>
      <c r="N2138" s="6"/>
      <c r="O2138" s="6"/>
      <c r="P2138" s="6"/>
      <c r="Q2138" s="6"/>
      <c r="R2138" s="6"/>
      <c r="S2138" s="6"/>
      <c r="T2138" s="6"/>
      <c r="U2138" s="6"/>
      <c r="V2138" s="6"/>
      <c r="W2138" s="6"/>
      <c r="X2138" s="6"/>
      <c r="Y2138" s="6"/>
      <c r="Z2138" s="6"/>
      <c r="AA2138" s="6"/>
      <c r="AB2138" s="21"/>
      <c r="AC2138" s="21"/>
      <c r="AD2138" s="21"/>
      <c r="AE2138" s="6"/>
      <c r="AF2138" s="6"/>
      <c r="AG2138" s="6"/>
      <c r="AH2138" s="6"/>
    </row>
    <row r="2139" spans="1:34" x14ac:dyDescent="0.35">
      <c r="A2139" s="20"/>
      <c r="B2139" s="6"/>
      <c r="C2139" s="6"/>
      <c r="D2139" s="6"/>
      <c r="E2139" s="6"/>
      <c r="F2139" s="6"/>
      <c r="G2139" s="6"/>
      <c r="H2139" s="6"/>
      <c r="I2139" s="6"/>
      <c r="J2139" s="6"/>
      <c r="K2139" s="6"/>
      <c r="L2139" s="6"/>
      <c r="M2139" s="6"/>
      <c r="N2139" s="6"/>
      <c r="O2139" s="6"/>
      <c r="P2139" s="6"/>
      <c r="Q2139" s="6"/>
      <c r="R2139" s="6"/>
      <c r="S2139" s="6"/>
      <c r="T2139" s="6"/>
      <c r="U2139" s="6"/>
      <c r="V2139" s="6"/>
      <c r="W2139" s="6"/>
      <c r="X2139" s="6"/>
      <c r="Y2139" s="6"/>
      <c r="Z2139" s="6"/>
      <c r="AA2139" s="6"/>
      <c r="AB2139" s="21"/>
      <c r="AC2139" s="21"/>
      <c r="AD2139" s="21"/>
      <c r="AE2139" s="6"/>
      <c r="AF2139" s="6"/>
      <c r="AG2139" s="6"/>
      <c r="AH2139" s="6"/>
    </row>
    <row r="2140" spans="1:34" x14ac:dyDescent="0.35">
      <c r="A2140" s="20"/>
      <c r="B2140" s="6"/>
      <c r="C2140" s="6"/>
      <c r="D2140" s="6"/>
      <c r="E2140" s="6"/>
      <c r="F2140" s="6"/>
      <c r="G2140" s="6"/>
      <c r="H2140" s="6"/>
      <c r="I2140" s="6"/>
      <c r="J2140" s="6"/>
      <c r="K2140" s="6"/>
      <c r="L2140" s="6"/>
      <c r="M2140" s="6"/>
      <c r="N2140" s="6"/>
      <c r="O2140" s="6"/>
      <c r="P2140" s="6"/>
      <c r="Q2140" s="6"/>
      <c r="R2140" s="6"/>
      <c r="S2140" s="6"/>
      <c r="T2140" s="6"/>
      <c r="U2140" s="6"/>
      <c r="V2140" s="6"/>
      <c r="W2140" s="6"/>
      <c r="X2140" s="6"/>
      <c r="Y2140" s="6"/>
      <c r="Z2140" s="6"/>
      <c r="AA2140" s="6"/>
      <c r="AB2140" s="21"/>
      <c r="AC2140" s="21"/>
      <c r="AD2140" s="21"/>
      <c r="AE2140" s="6"/>
      <c r="AF2140" s="6"/>
      <c r="AG2140" s="6"/>
      <c r="AH2140" s="6"/>
    </row>
    <row r="2141" spans="1:34" x14ac:dyDescent="0.35">
      <c r="A2141" s="20"/>
      <c r="B2141" s="6"/>
      <c r="C2141" s="6"/>
      <c r="D2141" s="6"/>
      <c r="E2141" s="6"/>
      <c r="F2141" s="6"/>
      <c r="G2141" s="6"/>
      <c r="H2141" s="6"/>
      <c r="I2141" s="6"/>
      <c r="J2141" s="6"/>
      <c r="K2141" s="6"/>
      <c r="L2141" s="6"/>
      <c r="M2141" s="6"/>
      <c r="N2141" s="6"/>
      <c r="O2141" s="6"/>
      <c r="P2141" s="6"/>
      <c r="Q2141" s="6"/>
      <c r="R2141" s="6"/>
      <c r="S2141" s="6"/>
      <c r="T2141" s="6"/>
      <c r="U2141" s="6"/>
      <c r="V2141" s="6"/>
      <c r="W2141" s="6"/>
      <c r="X2141" s="6"/>
      <c r="Y2141" s="6"/>
      <c r="Z2141" s="6"/>
      <c r="AA2141" s="6"/>
      <c r="AB2141" s="21"/>
      <c r="AC2141" s="21"/>
      <c r="AD2141" s="21"/>
      <c r="AE2141" s="6"/>
      <c r="AF2141" s="6"/>
      <c r="AG2141" s="6"/>
      <c r="AH2141" s="6"/>
    </row>
    <row r="2142" spans="1:34" x14ac:dyDescent="0.35">
      <c r="A2142" s="20"/>
      <c r="B2142" s="6"/>
      <c r="C2142" s="6"/>
      <c r="D2142" s="6"/>
      <c r="E2142" s="6"/>
      <c r="F2142" s="6"/>
      <c r="G2142" s="6"/>
      <c r="H2142" s="6"/>
      <c r="I2142" s="6"/>
      <c r="J2142" s="6"/>
      <c r="K2142" s="6"/>
      <c r="L2142" s="6"/>
      <c r="M2142" s="6"/>
      <c r="N2142" s="6"/>
      <c r="O2142" s="6"/>
      <c r="P2142" s="6"/>
      <c r="Q2142" s="6"/>
      <c r="R2142" s="6"/>
      <c r="S2142" s="6"/>
      <c r="T2142" s="6"/>
      <c r="U2142" s="6"/>
      <c r="V2142" s="6"/>
      <c r="W2142" s="6"/>
      <c r="X2142" s="6"/>
      <c r="Y2142" s="6"/>
      <c r="Z2142" s="6"/>
      <c r="AA2142" s="6"/>
      <c r="AB2142" s="21"/>
      <c r="AC2142" s="21"/>
      <c r="AD2142" s="21"/>
      <c r="AE2142" s="6"/>
      <c r="AF2142" s="6"/>
      <c r="AG2142" s="6"/>
      <c r="AH2142" s="6"/>
    </row>
    <row r="2143" spans="1:34" x14ac:dyDescent="0.35">
      <c r="A2143" s="20"/>
      <c r="B2143" s="6"/>
      <c r="C2143" s="6"/>
      <c r="D2143" s="6"/>
      <c r="E2143" s="6"/>
      <c r="F2143" s="6"/>
      <c r="G2143" s="6"/>
      <c r="H2143" s="6"/>
      <c r="I2143" s="6"/>
      <c r="J2143" s="6"/>
      <c r="K2143" s="6"/>
      <c r="L2143" s="6"/>
      <c r="M2143" s="6"/>
      <c r="N2143" s="6"/>
      <c r="O2143" s="6"/>
      <c r="P2143" s="6"/>
      <c r="Q2143" s="6"/>
      <c r="R2143" s="6"/>
      <c r="S2143" s="6"/>
      <c r="T2143" s="6"/>
      <c r="U2143" s="6"/>
      <c r="V2143" s="6"/>
      <c r="W2143" s="6"/>
      <c r="X2143" s="6"/>
      <c r="Y2143" s="6"/>
      <c r="Z2143" s="6"/>
      <c r="AA2143" s="6"/>
      <c r="AB2143" s="21"/>
      <c r="AC2143" s="21"/>
      <c r="AD2143" s="21"/>
      <c r="AE2143" s="6"/>
      <c r="AF2143" s="6"/>
      <c r="AG2143" s="6"/>
      <c r="AH2143" s="6"/>
    </row>
    <row r="2144" spans="1:34" x14ac:dyDescent="0.35">
      <c r="A2144" s="20"/>
      <c r="B2144" s="6"/>
      <c r="C2144" s="6"/>
      <c r="D2144" s="6"/>
      <c r="E2144" s="6"/>
      <c r="F2144" s="6"/>
      <c r="G2144" s="6"/>
      <c r="H2144" s="6"/>
      <c r="I2144" s="6"/>
      <c r="J2144" s="6"/>
      <c r="K2144" s="6"/>
      <c r="L2144" s="6"/>
      <c r="M2144" s="6"/>
      <c r="N2144" s="6"/>
      <c r="O2144" s="6"/>
      <c r="P2144" s="6"/>
      <c r="Q2144" s="6"/>
      <c r="R2144" s="6"/>
      <c r="S2144" s="6"/>
      <c r="T2144" s="6"/>
      <c r="U2144" s="6"/>
      <c r="V2144" s="6"/>
      <c r="W2144" s="6"/>
      <c r="X2144" s="6"/>
      <c r="Y2144" s="6"/>
      <c r="Z2144" s="6"/>
      <c r="AA2144" s="6"/>
      <c r="AB2144" s="21"/>
      <c r="AC2144" s="21"/>
      <c r="AD2144" s="21"/>
      <c r="AE2144" s="6"/>
      <c r="AF2144" s="6"/>
      <c r="AG2144" s="6"/>
      <c r="AH2144" s="6"/>
    </row>
    <row r="2145" spans="1:34" x14ac:dyDescent="0.35">
      <c r="A2145" s="20"/>
      <c r="B2145" s="6"/>
      <c r="C2145" s="6"/>
      <c r="D2145" s="6"/>
      <c r="E2145" s="6"/>
      <c r="F2145" s="6"/>
      <c r="G2145" s="6"/>
      <c r="H2145" s="6"/>
      <c r="I2145" s="6"/>
      <c r="J2145" s="6"/>
      <c r="K2145" s="6"/>
      <c r="L2145" s="6"/>
      <c r="M2145" s="6"/>
      <c r="N2145" s="6"/>
      <c r="O2145" s="6"/>
      <c r="P2145" s="6"/>
      <c r="Q2145" s="6"/>
      <c r="R2145" s="6"/>
      <c r="S2145" s="6"/>
      <c r="T2145" s="6"/>
      <c r="U2145" s="6"/>
      <c r="V2145" s="6"/>
      <c r="W2145" s="6"/>
      <c r="X2145" s="6"/>
      <c r="Y2145" s="6"/>
      <c r="Z2145" s="6"/>
      <c r="AA2145" s="6"/>
      <c r="AB2145" s="21"/>
      <c r="AC2145" s="21"/>
      <c r="AD2145" s="21"/>
      <c r="AE2145" s="6"/>
      <c r="AF2145" s="6"/>
      <c r="AG2145" s="6"/>
      <c r="AH2145" s="6"/>
    </row>
    <row r="2146" spans="1:34" x14ac:dyDescent="0.35">
      <c r="A2146" s="20"/>
      <c r="B2146" s="6"/>
      <c r="C2146" s="6"/>
      <c r="D2146" s="6"/>
      <c r="E2146" s="6"/>
      <c r="F2146" s="6"/>
      <c r="G2146" s="6"/>
      <c r="H2146" s="6"/>
      <c r="I2146" s="6"/>
      <c r="J2146" s="6"/>
      <c r="K2146" s="6"/>
      <c r="L2146" s="6"/>
      <c r="M2146" s="6"/>
      <c r="N2146" s="6"/>
      <c r="O2146" s="6"/>
      <c r="P2146" s="6"/>
      <c r="Q2146" s="6"/>
      <c r="R2146" s="6"/>
      <c r="S2146" s="6"/>
      <c r="T2146" s="6"/>
      <c r="U2146" s="6"/>
      <c r="V2146" s="6"/>
      <c r="W2146" s="6"/>
      <c r="X2146" s="6"/>
      <c r="Y2146" s="6"/>
      <c r="Z2146" s="6"/>
      <c r="AA2146" s="6"/>
      <c r="AB2146" s="21"/>
      <c r="AC2146" s="21"/>
      <c r="AD2146" s="21"/>
      <c r="AE2146" s="6"/>
      <c r="AF2146" s="6"/>
      <c r="AG2146" s="6"/>
      <c r="AH2146" s="6"/>
    </row>
    <row r="2147" spans="1:34" x14ac:dyDescent="0.35">
      <c r="A2147" s="20"/>
      <c r="B2147" s="6"/>
      <c r="C2147" s="6"/>
      <c r="D2147" s="6"/>
      <c r="E2147" s="6"/>
      <c r="F2147" s="6"/>
      <c r="G2147" s="6"/>
      <c r="H2147" s="6"/>
      <c r="I2147" s="6"/>
      <c r="J2147" s="6"/>
      <c r="K2147" s="6"/>
      <c r="L2147" s="6"/>
      <c r="M2147" s="6"/>
      <c r="N2147" s="6"/>
      <c r="O2147" s="6"/>
      <c r="P2147" s="6"/>
      <c r="Q2147" s="6"/>
      <c r="R2147" s="6"/>
      <c r="S2147" s="6"/>
      <c r="T2147" s="6"/>
      <c r="U2147" s="6"/>
      <c r="V2147" s="6"/>
      <c r="W2147" s="6"/>
      <c r="X2147" s="6"/>
      <c r="Y2147" s="6"/>
      <c r="Z2147" s="6"/>
      <c r="AA2147" s="6"/>
      <c r="AB2147" s="21"/>
      <c r="AC2147" s="21"/>
      <c r="AD2147" s="21"/>
      <c r="AE2147" s="6"/>
      <c r="AF2147" s="6"/>
      <c r="AG2147" s="6"/>
      <c r="AH2147" s="6"/>
    </row>
    <row r="2148" spans="1:34" x14ac:dyDescent="0.35">
      <c r="A2148" s="20"/>
      <c r="B2148" s="6"/>
      <c r="C2148" s="6"/>
      <c r="D2148" s="6"/>
      <c r="E2148" s="6"/>
      <c r="F2148" s="6"/>
      <c r="G2148" s="6"/>
      <c r="H2148" s="6"/>
      <c r="I2148" s="6"/>
      <c r="J2148" s="6"/>
      <c r="K2148" s="6"/>
      <c r="L2148" s="6"/>
      <c r="M2148" s="6"/>
      <c r="N2148" s="6"/>
      <c r="O2148" s="6"/>
      <c r="P2148" s="6"/>
      <c r="Q2148" s="6"/>
      <c r="R2148" s="6"/>
      <c r="S2148" s="6"/>
      <c r="T2148" s="6"/>
      <c r="U2148" s="6"/>
      <c r="V2148" s="6"/>
      <c r="W2148" s="6"/>
      <c r="X2148" s="6"/>
      <c r="Y2148" s="6"/>
      <c r="Z2148" s="6"/>
      <c r="AA2148" s="6"/>
      <c r="AB2148" s="21"/>
      <c r="AC2148" s="21"/>
      <c r="AD2148" s="21"/>
      <c r="AE2148" s="6"/>
      <c r="AF2148" s="6"/>
      <c r="AG2148" s="6"/>
      <c r="AH2148" s="6"/>
    </row>
    <row r="2149" spans="1:34" x14ac:dyDescent="0.35">
      <c r="A2149" s="20"/>
      <c r="B2149" s="6"/>
      <c r="C2149" s="6"/>
      <c r="D2149" s="6"/>
      <c r="E2149" s="6"/>
      <c r="F2149" s="6"/>
      <c r="G2149" s="6"/>
      <c r="H2149" s="6"/>
      <c r="I2149" s="6"/>
      <c r="J2149" s="6"/>
      <c r="K2149" s="6"/>
      <c r="L2149" s="6"/>
      <c r="M2149" s="6"/>
      <c r="N2149" s="6"/>
      <c r="O2149" s="6"/>
      <c r="P2149" s="6"/>
      <c r="Q2149" s="6"/>
      <c r="R2149" s="6"/>
      <c r="S2149" s="6"/>
      <c r="T2149" s="6"/>
      <c r="U2149" s="6"/>
      <c r="V2149" s="6"/>
      <c r="W2149" s="6"/>
      <c r="X2149" s="6"/>
      <c r="Y2149" s="6"/>
      <c r="Z2149" s="6"/>
      <c r="AA2149" s="6"/>
      <c r="AB2149" s="21"/>
      <c r="AC2149" s="21"/>
      <c r="AD2149" s="21"/>
      <c r="AE2149" s="6"/>
      <c r="AF2149" s="6"/>
      <c r="AG2149" s="6"/>
      <c r="AH2149" s="6"/>
    </row>
    <row r="2150" spans="1:34" x14ac:dyDescent="0.35">
      <c r="A2150" s="20"/>
      <c r="B2150" s="6"/>
      <c r="C2150" s="6"/>
      <c r="D2150" s="6"/>
      <c r="E2150" s="6"/>
      <c r="F2150" s="6"/>
      <c r="G2150" s="6"/>
      <c r="H2150" s="6"/>
      <c r="I2150" s="6"/>
      <c r="J2150" s="6"/>
      <c r="K2150" s="6"/>
      <c r="L2150" s="6"/>
      <c r="M2150" s="6"/>
      <c r="N2150" s="6"/>
      <c r="O2150" s="6"/>
      <c r="P2150" s="6"/>
      <c r="Q2150" s="6"/>
      <c r="R2150" s="6"/>
      <c r="S2150" s="6"/>
      <c r="T2150" s="6"/>
      <c r="U2150" s="6"/>
      <c r="V2150" s="6"/>
      <c r="W2150" s="6"/>
      <c r="X2150" s="6"/>
      <c r="Y2150" s="6"/>
      <c r="Z2150" s="6"/>
      <c r="AA2150" s="6"/>
      <c r="AB2150" s="21"/>
      <c r="AC2150" s="21"/>
      <c r="AD2150" s="21"/>
      <c r="AE2150" s="6"/>
      <c r="AF2150" s="6"/>
      <c r="AG2150" s="6"/>
      <c r="AH2150" s="6"/>
    </row>
    <row r="2151" spans="1:34" x14ac:dyDescent="0.35">
      <c r="A2151" s="20"/>
      <c r="B2151" s="6"/>
      <c r="C2151" s="6"/>
      <c r="D2151" s="6"/>
      <c r="E2151" s="6"/>
      <c r="F2151" s="6"/>
      <c r="G2151" s="6"/>
      <c r="H2151" s="6"/>
      <c r="I2151" s="6"/>
      <c r="J2151" s="6"/>
      <c r="K2151" s="6"/>
      <c r="L2151" s="6"/>
      <c r="M2151" s="6"/>
      <c r="N2151" s="6"/>
      <c r="O2151" s="6"/>
      <c r="P2151" s="6"/>
      <c r="Q2151" s="6"/>
      <c r="R2151" s="6"/>
      <c r="S2151" s="6"/>
      <c r="T2151" s="6"/>
      <c r="U2151" s="6"/>
      <c r="V2151" s="6"/>
      <c r="W2151" s="6"/>
      <c r="X2151" s="6"/>
      <c r="Y2151" s="6"/>
      <c r="Z2151" s="6"/>
      <c r="AA2151" s="6"/>
      <c r="AB2151" s="21"/>
      <c r="AC2151" s="21"/>
      <c r="AD2151" s="21"/>
      <c r="AE2151" s="6"/>
      <c r="AF2151" s="6"/>
      <c r="AG2151" s="6"/>
      <c r="AH2151" s="6"/>
    </row>
    <row r="2152" spans="1:34" x14ac:dyDescent="0.35">
      <c r="A2152" s="20"/>
      <c r="B2152" s="6"/>
      <c r="C2152" s="6"/>
      <c r="D2152" s="6"/>
      <c r="E2152" s="6"/>
      <c r="F2152" s="6"/>
      <c r="G2152" s="6"/>
      <c r="H2152" s="6"/>
      <c r="I2152" s="6"/>
      <c r="J2152" s="6"/>
      <c r="K2152" s="6"/>
      <c r="L2152" s="6"/>
      <c r="M2152" s="6"/>
      <c r="N2152" s="6"/>
      <c r="O2152" s="6"/>
      <c r="P2152" s="6"/>
      <c r="Q2152" s="6"/>
      <c r="R2152" s="6"/>
      <c r="S2152" s="6"/>
      <c r="T2152" s="6"/>
      <c r="U2152" s="6"/>
      <c r="V2152" s="6"/>
      <c r="W2152" s="6"/>
      <c r="X2152" s="6"/>
      <c r="Y2152" s="6"/>
      <c r="Z2152" s="6"/>
      <c r="AA2152" s="6"/>
      <c r="AB2152" s="21"/>
      <c r="AC2152" s="21"/>
      <c r="AD2152" s="21"/>
      <c r="AE2152" s="6"/>
      <c r="AF2152" s="6"/>
      <c r="AG2152" s="6"/>
      <c r="AH2152" s="6"/>
    </row>
    <row r="2153" spans="1:34" x14ac:dyDescent="0.35">
      <c r="A2153" s="20"/>
      <c r="B2153" s="6"/>
      <c r="C2153" s="6"/>
      <c r="D2153" s="6"/>
      <c r="E2153" s="6"/>
      <c r="F2153" s="6"/>
      <c r="G2153" s="6"/>
      <c r="H2153" s="6"/>
      <c r="I2153" s="6"/>
      <c r="J2153" s="6"/>
      <c r="K2153" s="6"/>
      <c r="L2153" s="6"/>
      <c r="M2153" s="6"/>
      <c r="N2153" s="6"/>
      <c r="O2153" s="6"/>
      <c r="P2153" s="6"/>
      <c r="Q2153" s="6"/>
      <c r="R2153" s="6"/>
      <c r="S2153" s="6"/>
      <c r="T2153" s="6"/>
      <c r="U2153" s="6"/>
      <c r="V2153" s="6"/>
      <c r="W2153" s="6"/>
      <c r="X2153" s="6"/>
      <c r="Y2153" s="6"/>
      <c r="Z2153" s="6"/>
      <c r="AA2153" s="6"/>
      <c r="AB2153" s="21"/>
      <c r="AC2153" s="21"/>
      <c r="AD2153" s="21"/>
      <c r="AE2153" s="6"/>
      <c r="AF2153" s="6"/>
      <c r="AG2153" s="6"/>
      <c r="AH2153" s="6"/>
    </row>
    <row r="2154" spans="1:34" x14ac:dyDescent="0.35">
      <c r="A2154" s="20"/>
      <c r="B2154" s="6"/>
      <c r="C2154" s="6"/>
      <c r="D2154" s="6"/>
      <c r="E2154" s="6"/>
      <c r="F2154" s="6"/>
      <c r="G2154" s="6"/>
      <c r="H2154" s="6"/>
      <c r="I2154" s="6"/>
      <c r="J2154" s="6"/>
      <c r="K2154" s="6"/>
      <c r="L2154" s="6"/>
      <c r="M2154" s="6"/>
      <c r="N2154" s="6"/>
      <c r="O2154" s="6"/>
      <c r="P2154" s="6"/>
      <c r="Q2154" s="6"/>
      <c r="R2154" s="6"/>
      <c r="S2154" s="6"/>
      <c r="T2154" s="6"/>
      <c r="U2154" s="6"/>
      <c r="V2154" s="6"/>
      <c r="W2154" s="6"/>
      <c r="X2154" s="6"/>
      <c r="Y2154" s="6"/>
      <c r="Z2154" s="6"/>
      <c r="AA2154" s="6"/>
      <c r="AB2154" s="21"/>
      <c r="AC2154" s="21"/>
      <c r="AD2154" s="21"/>
      <c r="AE2154" s="6"/>
      <c r="AF2154" s="6"/>
      <c r="AG2154" s="6"/>
      <c r="AH2154" s="6"/>
    </row>
    <row r="2155" spans="1:34" x14ac:dyDescent="0.35">
      <c r="A2155" s="20"/>
      <c r="B2155" s="6"/>
      <c r="C2155" s="6"/>
      <c r="D2155" s="6"/>
      <c r="E2155" s="6"/>
      <c r="F2155" s="6"/>
      <c r="G2155" s="6"/>
      <c r="H2155" s="6"/>
      <c r="I2155" s="6"/>
      <c r="J2155" s="6"/>
      <c r="K2155" s="6"/>
      <c r="L2155" s="6"/>
      <c r="M2155" s="6"/>
      <c r="N2155" s="6"/>
      <c r="O2155" s="6"/>
      <c r="P2155" s="6"/>
      <c r="Q2155" s="6"/>
      <c r="R2155" s="6"/>
      <c r="S2155" s="6"/>
      <c r="T2155" s="6"/>
      <c r="U2155" s="6"/>
      <c r="V2155" s="6"/>
      <c r="W2155" s="6"/>
      <c r="X2155" s="6"/>
      <c r="Y2155" s="6"/>
      <c r="Z2155" s="6"/>
      <c r="AA2155" s="6"/>
      <c r="AB2155" s="21"/>
      <c r="AC2155" s="21"/>
      <c r="AD2155" s="21"/>
      <c r="AE2155" s="6"/>
      <c r="AF2155" s="6"/>
      <c r="AG2155" s="6"/>
      <c r="AH2155" s="6"/>
    </row>
    <row r="2156" spans="1:34" x14ac:dyDescent="0.35">
      <c r="A2156" s="20"/>
      <c r="B2156" s="6"/>
      <c r="C2156" s="6"/>
      <c r="D2156" s="6"/>
      <c r="E2156" s="6"/>
      <c r="F2156" s="6"/>
      <c r="G2156" s="6"/>
      <c r="H2156" s="6"/>
      <c r="I2156" s="6"/>
      <c r="J2156" s="6"/>
      <c r="K2156" s="6"/>
      <c r="L2156" s="6"/>
      <c r="M2156" s="6"/>
      <c r="N2156" s="6"/>
      <c r="O2156" s="6"/>
      <c r="P2156" s="6"/>
      <c r="Q2156" s="6"/>
      <c r="R2156" s="6"/>
      <c r="S2156" s="6"/>
      <c r="T2156" s="6"/>
      <c r="U2156" s="6"/>
      <c r="V2156" s="6"/>
      <c r="W2156" s="6"/>
      <c r="X2156" s="6"/>
      <c r="Y2156" s="6"/>
      <c r="Z2156" s="6"/>
      <c r="AA2156" s="6"/>
      <c r="AB2156" s="21"/>
      <c r="AC2156" s="21"/>
      <c r="AD2156" s="21"/>
      <c r="AE2156" s="6"/>
      <c r="AF2156" s="6"/>
      <c r="AG2156" s="6"/>
      <c r="AH2156" s="6"/>
    </row>
    <row r="2157" spans="1:34" x14ac:dyDescent="0.35">
      <c r="A2157" s="20"/>
      <c r="B2157" s="6"/>
      <c r="C2157" s="6"/>
      <c r="D2157" s="6"/>
      <c r="E2157" s="6"/>
      <c r="F2157" s="6"/>
      <c r="G2157" s="6"/>
      <c r="H2157" s="6"/>
      <c r="I2157" s="6"/>
      <c r="J2157" s="6"/>
      <c r="K2157" s="6"/>
      <c r="L2157" s="6"/>
      <c r="M2157" s="6"/>
      <c r="N2157" s="6"/>
      <c r="O2157" s="6"/>
      <c r="P2157" s="6"/>
      <c r="Q2157" s="6"/>
      <c r="R2157" s="6"/>
      <c r="S2157" s="6"/>
      <c r="T2157" s="6"/>
      <c r="U2157" s="6"/>
      <c r="V2157" s="6"/>
      <c r="W2157" s="6"/>
      <c r="X2157" s="6"/>
      <c r="Y2157" s="6"/>
      <c r="Z2157" s="6"/>
      <c r="AA2157" s="6"/>
      <c r="AB2157" s="21"/>
      <c r="AC2157" s="21"/>
      <c r="AD2157" s="21"/>
      <c r="AE2157" s="6"/>
      <c r="AF2157" s="6"/>
      <c r="AG2157" s="6"/>
      <c r="AH2157" s="6"/>
    </row>
    <row r="2158" spans="1:34" x14ac:dyDescent="0.35">
      <c r="A2158" s="20"/>
      <c r="B2158" s="6"/>
      <c r="C2158" s="6"/>
      <c r="D2158" s="6"/>
      <c r="E2158" s="6"/>
      <c r="F2158" s="6"/>
      <c r="G2158" s="6"/>
      <c r="H2158" s="6"/>
      <c r="I2158" s="6"/>
      <c r="J2158" s="6"/>
      <c r="K2158" s="6"/>
      <c r="L2158" s="6"/>
      <c r="M2158" s="6"/>
      <c r="N2158" s="6"/>
      <c r="O2158" s="6"/>
      <c r="P2158" s="6"/>
      <c r="Q2158" s="6"/>
      <c r="R2158" s="6"/>
      <c r="S2158" s="6"/>
      <c r="T2158" s="6"/>
      <c r="U2158" s="6"/>
      <c r="V2158" s="6"/>
      <c r="W2158" s="6"/>
      <c r="X2158" s="6"/>
      <c r="Y2158" s="6"/>
      <c r="Z2158" s="6"/>
      <c r="AA2158" s="6"/>
      <c r="AB2158" s="21"/>
      <c r="AC2158" s="21"/>
      <c r="AD2158" s="21"/>
      <c r="AE2158" s="6"/>
      <c r="AF2158" s="6"/>
      <c r="AG2158" s="6"/>
      <c r="AH2158" s="6"/>
    </row>
    <row r="2159" spans="1:34" x14ac:dyDescent="0.35">
      <c r="A2159" s="20"/>
      <c r="B2159" s="6"/>
      <c r="C2159" s="6"/>
      <c r="D2159" s="6"/>
      <c r="E2159" s="6"/>
      <c r="F2159" s="6"/>
      <c r="G2159" s="6"/>
      <c r="H2159" s="6"/>
      <c r="I2159" s="6"/>
      <c r="J2159" s="6"/>
      <c r="K2159" s="6"/>
      <c r="L2159" s="6"/>
      <c r="M2159" s="6"/>
      <c r="N2159" s="6"/>
      <c r="O2159" s="6"/>
      <c r="P2159" s="6"/>
      <c r="Q2159" s="6"/>
      <c r="R2159" s="6"/>
      <c r="S2159" s="6"/>
      <c r="T2159" s="6"/>
      <c r="U2159" s="6"/>
      <c r="V2159" s="6"/>
      <c r="W2159" s="6"/>
      <c r="X2159" s="6"/>
      <c r="Y2159" s="6"/>
      <c r="Z2159" s="6"/>
      <c r="AA2159" s="6"/>
      <c r="AB2159" s="21"/>
      <c r="AC2159" s="21"/>
      <c r="AD2159" s="21"/>
      <c r="AE2159" s="6"/>
      <c r="AF2159" s="6"/>
      <c r="AG2159" s="6"/>
      <c r="AH2159" s="6"/>
    </row>
    <row r="2160" spans="1:34" x14ac:dyDescent="0.35">
      <c r="A2160" s="20"/>
      <c r="B2160" s="6"/>
      <c r="C2160" s="6"/>
      <c r="D2160" s="6"/>
      <c r="E2160" s="6"/>
      <c r="F2160" s="6"/>
      <c r="G2160" s="6"/>
      <c r="H2160" s="6"/>
      <c r="I2160" s="6"/>
      <c r="J2160" s="6"/>
      <c r="K2160" s="6"/>
      <c r="L2160" s="6"/>
      <c r="M2160" s="6"/>
      <c r="N2160" s="6"/>
      <c r="O2160" s="6"/>
      <c r="P2160" s="6"/>
      <c r="Q2160" s="6"/>
      <c r="R2160" s="6"/>
      <c r="S2160" s="6"/>
      <c r="T2160" s="6"/>
      <c r="U2160" s="6"/>
      <c r="V2160" s="6"/>
      <c r="W2160" s="6"/>
      <c r="X2160" s="6"/>
      <c r="Y2160" s="6"/>
      <c r="Z2160" s="6"/>
      <c r="AA2160" s="6"/>
      <c r="AB2160" s="21"/>
      <c r="AC2160" s="21"/>
      <c r="AD2160" s="21"/>
      <c r="AE2160" s="6"/>
      <c r="AF2160" s="6"/>
      <c r="AG2160" s="6"/>
      <c r="AH2160" s="6"/>
    </row>
    <row r="2161" spans="1:34" x14ac:dyDescent="0.35">
      <c r="A2161" s="20"/>
      <c r="B2161" s="6"/>
      <c r="C2161" s="6"/>
      <c r="D2161" s="6"/>
      <c r="E2161" s="6"/>
      <c r="F2161" s="6"/>
      <c r="G2161" s="6"/>
      <c r="H2161" s="6"/>
      <c r="I2161" s="6"/>
      <c r="J2161" s="6"/>
      <c r="K2161" s="6"/>
      <c r="L2161" s="6"/>
      <c r="M2161" s="6"/>
      <c r="N2161" s="6"/>
      <c r="O2161" s="6"/>
      <c r="P2161" s="6"/>
      <c r="Q2161" s="6"/>
      <c r="R2161" s="6"/>
      <c r="S2161" s="6"/>
      <c r="T2161" s="6"/>
      <c r="U2161" s="6"/>
      <c r="V2161" s="6"/>
      <c r="W2161" s="6"/>
      <c r="X2161" s="6"/>
      <c r="Y2161" s="6"/>
      <c r="Z2161" s="6"/>
      <c r="AA2161" s="6"/>
      <c r="AB2161" s="21"/>
      <c r="AC2161" s="21"/>
      <c r="AD2161" s="21"/>
      <c r="AE2161" s="6"/>
      <c r="AF2161" s="6"/>
      <c r="AG2161" s="6"/>
      <c r="AH2161" s="6"/>
    </row>
    <row r="2162" spans="1:34" x14ac:dyDescent="0.35">
      <c r="A2162" s="20"/>
      <c r="B2162" s="6"/>
      <c r="C2162" s="6"/>
      <c r="D2162" s="6"/>
      <c r="E2162" s="6"/>
      <c r="F2162" s="6"/>
      <c r="G2162" s="6"/>
      <c r="H2162" s="6"/>
      <c r="I2162" s="6"/>
      <c r="J2162" s="6"/>
      <c r="K2162" s="6"/>
      <c r="L2162" s="6"/>
      <c r="M2162" s="6"/>
      <c r="N2162" s="6"/>
      <c r="O2162" s="6"/>
      <c r="P2162" s="6"/>
      <c r="Q2162" s="6"/>
      <c r="R2162" s="6"/>
      <c r="S2162" s="6"/>
      <c r="T2162" s="6"/>
      <c r="U2162" s="6"/>
      <c r="V2162" s="6"/>
      <c r="W2162" s="6"/>
      <c r="X2162" s="6"/>
      <c r="Y2162" s="6"/>
      <c r="Z2162" s="6"/>
      <c r="AA2162" s="6"/>
      <c r="AB2162" s="21"/>
      <c r="AC2162" s="21"/>
      <c r="AD2162" s="21"/>
      <c r="AE2162" s="6"/>
      <c r="AF2162" s="6"/>
      <c r="AG2162" s="6"/>
      <c r="AH2162" s="6"/>
    </row>
    <row r="2163" spans="1:34" x14ac:dyDescent="0.35">
      <c r="A2163" s="20"/>
      <c r="B2163" s="6"/>
      <c r="C2163" s="6"/>
      <c r="D2163" s="6"/>
      <c r="E2163" s="6"/>
      <c r="F2163" s="6"/>
      <c r="G2163" s="6"/>
      <c r="H2163" s="6"/>
      <c r="I2163" s="6"/>
      <c r="J2163" s="6"/>
      <c r="K2163" s="6"/>
      <c r="L2163" s="6"/>
      <c r="M2163" s="6"/>
      <c r="N2163" s="6"/>
      <c r="O2163" s="6"/>
      <c r="P2163" s="6"/>
      <c r="Q2163" s="6"/>
      <c r="R2163" s="6"/>
      <c r="S2163" s="6"/>
      <c r="T2163" s="6"/>
      <c r="U2163" s="6"/>
      <c r="V2163" s="6"/>
      <c r="W2163" s="6"/>
      <c r="X2163" s="6"/>
      <c r="Y2163" s="6"/>
      <c r="Z2163" s="6"/>
      <c r="AA2163" s="6"/>
      <c r="AB2163" s="21"/>
      <c r="AC2163" s="21"/>
      <c r="AD2163" s="21"/>
      <c r="AE2163" s="6"/>
      <c r="AF2163" s="6"/>
      <c r="AG2163" s="6"/>
      <c r="AH2163" s="6"/>
    </row>
    <row r="2164" spans="1:34" x14ac:dyDescent="0.35">
      <c r="A2164" s="20"/>
      <c r="B2164" s="6"/>
      <c r="C2164" s="6"/>
      <c r="D2164" s="6"/>
      <c r="E2164" s="6"/>
      <c r="F2164" s="6"/>
      <c r="G2164" s="6"/>
      <c r="H2164" s="6"/>
      <c r="I2164" s="6"/>
      <c r="J2164" s="6"/>
      <c r="K2164" s="6"/>
      <c r="L2164" s="6"/>
      <c r="M2164" s="6"/>
      <c r="N2164" s="6"/>
      <c r="O2164" s="6"/>
      <c r="P2164" s="6"/>
      <c r="Q2164" s="6"/>
      <c r="R2164" s="6"/>
      <c r="S2164" s="6"/>
      <c r="T2164" s="6"/>
      <c r="U2164" s="6"/>
      <c r="V2164" s="6"/>
      <c r="W2164" s="6"/>
      <c r="X2164" s="6"/>
      <c r="Y2164" s="6"/>
      <c r="Z2164" s="6"/>
      <c r="AA2164" s="6"/>
      <c r="AB2164" s="21"/>
      <c r="AC2164" s="21"/>
      <c r="AD2164" s="21"/>
      <c r="AE2164" s="6"/>
      <c r="AF2164" s="6"/>
      <c r="AG2164" s="6"/>
      <c r="AH2164" s="6"/>
    </row>
    <row r="2165" spans="1:34" x14ac:dyDescent="0.35">
      <c r="A2165" s="20"/>
      <c r="B2165" s="6"/>
      <c r="C2165" s="6"/>
      <c r="D2165" s="6"/>
      <c r="E2165" s="6"/>
      <c r="F2165" s="6"/>
      <c r="G2165" s="6"/>
      <c r="H2165" s="6"/>
      <c r="I2165" s="6"/>
      <c r="J2165" s="6"/>
      <c r="K2165" s="6"/>
      <c r="L2165" s="6"/>
      <c r="M2165" s="6"/>
      <c r="N2165" s="6"/>
      <c r="O2165" s="6"/>
      <c r="P2165" s="6"/>
      <c r="Q2165" s="6"/>
      <c r="R2165" s="6"/>
      <c r="S2165" s="6"/>
      <c r="T2165" s="6"/>
      <c r="U2165" s="6"/>
      <c r="V2165" s="6"/>
      <c r="W2165" s="6"/>
      <c r="X2165" s="6"/>
      <c r="Y2165" s="6"/>
      <c r="Z2165" s="6"/>
      <c r="AA2165" s="6"/>
      <c r="AB2165" s="21"/>
      <c r="AC2165" s="21"/>
      <c r="AD2165" s="21"/>
      <c r="AE2165" s="6"/>
      <c r="AF2165" s="6"/>
      <c r="AG2165" s="6"/>
      <c r="AH2165" s="6"/>
    </row>
    <row r="2166" spans="1:34" x14ac:dyDescent="0.35">
      <c r="A2166" s="20"/>
      <c r="B2166" s="6"/>
      <c r="C2166" s="6"/>
      <c r="D2166" s="6"/>
      <c r="E2166" s="6"/>
      <c r="F2166" s="6"/>
      <c r="G2166" s="6"/>
      <c r="H2166" s="6"/>
      <c r="I2166" s="6"/>
      <c r="J2166" s="6"/>
      <c r="K2166" s="6"/>
      <c r="L2166" s="6"/>
      <c r="M2166" s="6"/>
      <c r="N2166" s="6"/>
      <c r="O2166" s="6"/>
      <c r="P2166" s="6"/>
      <c r="Q2166" s="6"/>
      <c r="R2166" s="6"/>
      <c r="S2166" s="6"/>
      <c r="T2166" s="6"/>
      <c r="U2166" s="6"/>
      <c r="V2166" s="6"/>
      <c r="W2166" s="6"/>
      <c r="X2166" s="6"/>
      <c r="Y2166" s="6"/>
      <c r="Z2166" s="6"/>
      <c r="AA2166" s="6"/>
      <c r="AB2166" s="21"/>
      <c r="AC2166" s="21"/>
      <c r="AD2166" s="21"/>
      <c r="AE2166" s="6"/>
      <c r="AF2166" s="6"/>
      <c r="AG2166" s="6"/>
      <c r="AH2166" s="6"/>
    </row>
    <row r="2167" spans="1:34" x14ac:dyDescent="0.35">
      <c r="A2167" s="20"/>
      <c r="B2167" s="6"/>
      <c r="C2167" s="6"/>
      <c r="D2167" s="6"/>
      <c r="E2167" s="6"/>
      <c r="F2167" s="6"/>
      <c r="G2167" s="6"/>
      <c r="H2167" s="6"/>
      <c r="I2167" s="6"/>
      <c r="J2167" s="6"/>
      <c r="K2167" s="6"/>
      <c r="L2167" s="6"/>
      <c r="M2167" s="6"/>
      <c r="N2167" s="6"/>
      <c r="O2167" s="6"/>
      <c r="P2167" s="6"/>
      <c r="Q2167" s="6"/>
      <c r="R2167" s="6"/>
      <c r="S2167" s="6"/>
      <c r="T2167" s="6"/>
      <c r="U2167" s="6"/>
      <c r="V2167" s="6"/>
      <c r="W2167" s="6"/>
      <c r="X2167" s="6"/>
      <c r="Y2167" s="6"/>
      <c r="Z2167" s="6"/>
      <c r="AA2167" s="6"/>
      <c r="AB2167" s="21"/>
      <c r="AC2167" s="21"/>
      <c r="AD2167" s="21"/>
      <c r="AE2167" s="6"/>
      <c r="AF2167" s="6"/>
      <c r="AG2167" s="6"/>
      <c r="AH2167" s="6"/>
    </row>
    <row r="2168" spans="1:34" x14ac:dyDescent="0.35">
      <c r="A2168" s="20"/>
      <c r="B2168" s="6"/>
      <c r="C2168" s="6"/>
      <c r="D2168" s="6"/>
      <c r="E2168" s="6"/>
      <c r="F2168" s="6"/>
      <c r="G2168" s="6"/>
      <c r="H2168" s="6"/>
      <c r="I2168" s="6"/>
      <c r="J2168" s="6"/>
      <c r="K2168" s="6"/>
      <c r="L2168" s="6"/>
      <c r="M2168" s="6"/>
      <c r="N2168" s="6"/>
      <c r="O2168" s="6"/>
      <c r="P2168" s="6"/>
      <c r="Q2168" s="6"/>
      <c r="R2168" s="6"/>
      <c r="S2168" s="6"/>
      <c r="T2168" s="6"/>
      <c r="U2168" s="6"/>
      <c r="V2168" s="6"/>
      <c r="W2168" s="6"/>
      <c r="X2168" s="6"/>
      <c r="Y2168" s="6"/>
      <c r="Z2168" s="6"/>
      <c r="AA2168" s="6"/>
      <c r="AB2168" s="21"/>
      <c r="AC2168" s="21"/>
      <c r="AD2168" s="21"/>
      <c r="AE2168" s="6"/>
      <c r="AF2168" s="6"/>
      <c r="AG2168" s="6"/>
      <c r="AH2168" s="6"/>
    </row>
    <row r="2169" spans="1:34" x14ac:dyDescent="0.35">
      <c r="A2169" s="20"/>
      <c r="B2169" s="6"/>
      <c r="C2169" s="6"/>
      <c r="D2169" s="6"/>
      <c r="E2169" s="6"/>
      <c r="F2169" s="6"/>
      <c r="G2169" s="6"/>
      <c r="H2169" s="6"/>
      <c r="I2169" s="6"/>
      <c r="J2169" s="6"/>
      <c r="K2169" s="6"/>
      <c r="L2169" s="6"/>
      <c r="M2169" s="6"/>
      <c r="N2169" s="6"/>
      <c r="O2169" s="6"/>
      <c r="P2169" s="6"/>
      <c r="Q2169" s="6"/>
      <c r="R2169" s="6"/>
      <c r="S2169" s="6"/>
      <c r="T2169" s="6"/>
      <c r="U2169" s="6"/>
      <c r="V2169" s="6"/>
      <c r="W2169" s="6"/>
      <c r="X2169" s="6"/>
      <c r="Y2169" s="6"/>
      <c r="Z2169" s="6"/>
      <c r="AA2169" s="6"/>
      <c r="AB2169" s="21"/>
      <c r="AC2169" s="21"/>
      <c r="AD2169" s="21"/>
      <c r="AE2169" s="6"/>
      <c r="AF2169" s="6"/>
      <c r="AG2169" s="6"/>
      <c r="AH2169" s="6"/>
    </row>
    <row r="2170" spans="1:34" x14ac:dyDescent="0.35">
      <c r="A2170" s="20"/>
      <c r="B2170" s="6"/>
      <c r="C2170" s="6"/>
      <c r="D2170" s="6"/>
      <c r="E2170" s="6"/>
      <c r="F2170" s="6"/>
      <c r="G2170" s="6"/>
      <c r="H2170" s="6"/>
      <c r="I2170" s="6"/>
      <c r="J2170" s="6"/>
      <c r="K2170" s="6"/>
      <c r="L2170" s="6"/>
      <c r="M2170" s="6"/>
      <c r="N2170" s="6"/>
      <c r="O2170" s="6"/>
      <c r="P2170" s="6"/>
      <c r="Q2170" s="6"/>
      <c r="R2170" s="6"/>
      <c r="S2170" s="6"/>
      <c r="T2170" s="6"/>
      <c r="U2170" s="6"/>
      <c r="V2170" s="6"/>
      <c r="W2170" s="6"/>
      <c r="X2170" s="6"/>
      <c r="Y2170" s="6"/>
      <c r="Z2170" s="6"/>
      <c r="AA2170" s="6"/>
      <c r="AB2170" s="21"/>
      <c r="AC2170" s="21"/>
      <c r="AD2170" s="21"/>
      <c r="AE2170" s="6"/>
      <c r="AF2170" s="6"/>
      <c r="AG2170" s="6"/>
      <c r="AH2170" s="6"/>
    </row>
    <row r="2171" spans="1:34" x14ac:dyDescent="0.35">
      <c r="A2171" s="20"/>
      <c r="B2171" s="6"/>
      <c r="C2171" s="6"/>
      <c r="D2171" s="6"/>
      <c r="E2171" s="6"/>
      <c r="F2171" s="6"/>
      <c r="G2171" s="6"/>
      <c r="H2171" s="6"/>
      <c r="I2171" s="6"/>
      <c r="J2171" s="6"/>
      <c r="K2171" s="6"/>
      <c r="L2171" s="6"/>
      <c r="M2171" s="6"/>
      <c r="N2171" s="6"/>
      <c r="O2171" s="6"/>
      <c r="P2171" s="6"/>
      <c r="Q2171" s="6"/>
      <c r="R2171" s="6"/>
      <c r="S2171" s="6"/>
      <c r="T2171" s="6"/>
      <c r="U2171" s="6"/>
      <c r="V2171" s="6"/>
      <c r="W2171" s="6"/>
      <c r="X2171" s="6"/>
      <c r="Y2171" s="6"/>
      <c r="Z2171" s="6"/>
      <c r="AA2171" s="6"/>
      <c r="AB2171" s="21"/>
      <c r="AC2171" s="21"/>
      <c r="AD2171" s="21"/>
      <c r="AE2171" s="6"/>
      <c r="AF2171" s="6"/>
      <c r="AG2171" s="6"/>
      <c r="AH2171" s="6"/>
    </row>
    <row r="2172" spans="1:34" x14ac:dyDescent="0.35">
      <c r="A2172" s="20"/>
      <c r="B2172" s="6"/>
      <c r="C2172" s="6"/>
      <c r="D2172" s="6"/>
      <c r="E2172" s="6"/>
      <c r="F2172" s="6"/>
      <c r="G2172" s="6"/>
      <c r="H2172" s="6"/>
      <c r="I2172" s="6"/>
      <c r="J2172" s="6"/>
      <c r="K2172" s="6"/>
      <c r="L2172" s="6"/>
      <c r="M2172" s="6"/>
      <c r="N2172" s="6"/>
      <c r="O2172" s="6"/>
      <c r="P2172" s="6"/>
      <c r="Q2172" s="6"/>
      <c r="R2172" s="6"/>
      <c r="S2172" s="6"/>
      <c r="T2172" s="6"/>
      <c r="U2172" s="6"/>
      <c r="V2172" s="6"/>
      <c r="W2172" s="6"/>
      <c r="X2172" s="6"/>
      <c r="Y2172" s="6"/>
      <c r="Z2172" s="6"/>
      <c r="AA2172" s="6"/>
      <c r="AB2172" s="21"/>
      <c r="AC2172" s="21"/>
      <c r="AD2172" s="21"/>
      <c r="AE2172" s="6"/>
      <c r="AF2172" s="6"/>
      <c r="AG2172" s="6"/>
      <c r="AH2172" s="6"/>
    </row>
    <row r="2173" spans="1:34" x14ac:dyDescent="0.35">
      <c r="A2173" s="20"/>
      <c r="B2173" s="6"/>
      <c r="C2173" s="6"/>
      <c r="D2173" s="6"/>
      <c r="E2173" s="6"/>
      <c r="F2173" s="6"/>
      <c r="G2173" s="6"/>
      <c r="H2173" s="6"/>
      <c r="I2173" s="6"/>
      <c r="J2173" s="6"/>
      <c r="K2173" s="6"/>
      <c r="L2173" s="6"/>
      <c r="M2173" s="6"/>
      <c r="N2173" s="6"/>
      <c r="O2173" s="6"/>
      <c r="P2173" s="6"/>
      <c r="Q2173" s="6"/>
      <c r="R2173" s="6"/>
      <c r="S2173" s="6"/>
      <c r="T2173" s="6"/>
      <c r="U2173" s="6"/>
      <c r="V2173" s="6"/>
      <c r="W2173" s="6"/>
      <c r="X2173" s="6"/>
      <c r="Y2173" s="6"/>
      <c r="Z2173" s="6"/>
      <c r="AA2173" s="6"/>
      <c r="AB2173" s="21"/>
      <c r="AC2173" s="21"/>
      <c r="AD2173" s="21"/>
      <c r="AE2173" s="6"/>
      <c r="AF2173" s="6"/>
      <c r="AG2173" s="6"/>
      <c r="AH2173" s="6"/>
    </row>
    <row r="2174" spans="1:34" x14ac:dyDescent="0.35">
      <c r="A2174" s="20"/>
      <c r="B2174" s="6"/>
      <c r="C2174" s="6"/>
      <c r="D2174" s="6"/>
      <c r="E2174" s="6"/>
      <c r="F2174" s="6"/>
      <c r="G2174" s="6"/>
      <c r="H2174" s="6"/>
      <c r="I2174" s="6"/>
      <c r="J2174" s="6"/>
      <c r="K2174" s="6"/>
      <c r="L2174" s="6"/>
      <c r="M2174" s="6"/>
      <c r="N2174" s="6"/>
      <c r="O2174" s="6"/>
      <c r="P2174" s="6"/>
      <c r="Q2174" s="6"/>
      <c r="R2174" s="6"/>
      <c r="S2174" s="6"/>
      <c r="T2174" s="6"/>
      <c r="U2174" s="6"/>
      <c r="V2174" s="6"/>
      <c r="W2174" s="6"/>
      <c r="X2174" s="6"/>
      <c r="Y2174" s="6"/>
      <c r="Z2174" s="6"/>
      <c r="AA2174" s="6"/>
      <c r="AB2174" s="21"/>
      <c r="AC2174" s="21"/>
      <c r="AD2174" s="21"/>
      <c r="AE2174" s="6"/>
      <c r="AF2174" s="6"/>
      <c r="AG2174" s="6"/>
      <c r="AH2174" s="6"/>
    </row>
    <row r="2175" spans="1:34" x14ac:dyDescent="0.35">
      <c r="A2175" s="20"/>
      <c r="B2175" s="6"/>
      <c r="C2175" s="6"/>
      <c r="D2175" s="6"/>
      <c r="E2175" s="6"/>
      <c r="F2175" s="6"/>
      <c r="G2175" s="6"/>
      <c r="H2175" s="6"/>
      <c r="I2175" s="6"/>
      <c r="J2175" s="6"/>
      <c r="K2175" s="6"/>
      <c r="L2175" s="6"/>
      <c r="M2175" s="6"/>
      <c r="N2175" s="6"/>
      <c r="O2175" s="6"/>
      <c r="P2175" s="6"/>
      <c r="Q2175" s="6"/>
      <c r="R2175" s="6"/>
      <c r="S2175" s="6"/>
      <c r="T2175" s="6"/>
      <c r="U2175" s="6"/>
      <c r="V2175" s="6"/>
      <c r="W2175" s="6"/>
      <c r="X2175" s="6"/>
      <c r="Y2175" s="6"/>
      <c r="Z2175" s="6"/>
      <c r="AA2175" s="6"/>
      <c r="AB2175" s="21"/>
      <c r="AC2175" s="21"/>
      <c r="AD2175" s="21"/>
      <c r="AE2175" s="6"/>
      <c r="AF2175" s="6"/>
      <c r="AG2175" s="6"/>
      <c r="AH2175" s="6"/>
    </row>
    <row r="2176" spans="1:34" x14ac:dyDescent="0.35">
      <c r="A2176" s="20"/>
      <c r="B2176" s="6"/>
      <c r="C2176" s="6"/>
      <c r="D2176" s="6"/>
      <c r="E2176" s="6"/>
      <c r="F2176" s="6"/>
      <c r="G2176" s="6"/>
      <c r="H2176" s="6"/>
      <c r="I2176" s="6"/>
      <c r="J2176" s="6"/>
      <c r="K2176" s="6"/>
      <c r="L2176" s="6"/>
      <c r="M2176" s="6"/>
      <c r="N2176" s="6"/>
      <c r="O2176" s="6"/>
      <c r="P2176" s="6"/>
      <c r="Q2176" s="6"/>
      <c r="R2176" s="6"/>
      <c r="S2176" s="6"/>
      <c r="T2176" s="6"/>
      <c r="U2176" s="6"/>
      <c r="V2176" s="6"/>
      <c r="W2176" s="6"/>
      <c r="X2176" s="6"/>
      <c r="Y2176" s="6"/>
      <c r="Z2176" s="6"/>
      <c r="AA2176" s="6"/>
      <c r="AB2176" s="21"/>
      <c r="AC2176" s="21"/>
      <c r="AD2176" s="21"/>
      <c r="AE2176" s="6"/>
      <c r="AF2176" s="6"/>
      <c r="AG2176" s="6"/>
      <c r="AH2176" s="6"/>
    </row>
    <row r="2177" spans="1:34" x14ac:dyDescent="0.35">
      <c r="A2177" s="20"/>
      <c r="B2177" s="6"/>
      <c r="C2177" s="6"/>
      <c r="D2177" s="6"/>
      <c r="E2177" s="6"/>
      <c r="F2177" s="6"/>
      <c r="G2177" s="6"/>
      <c r="H2177" s="6"/>
      <c r="I2177" s="6"/>
      <c r="J2177" s="6"/>
      <c r="K2177" s="6"/>
      <c r="L2177" s="6"/>
      <c r="M2177" s="6"/>
      <c r="N2177" s="6"/>
      <c r="O2177" s="6"/>
      <c r="P2177" s="6"/>
      <c r="Q2177" s="6"/>
      <c r="R2177" s="6"/>
      <c r="S2177" s="6"/>
      <c r="T2177" s="6"/>
      <c r="U2177" s="6"/>
      <c r="V2177" s="6"/>
      <c r="W2177" s="6"/>
      <c r="X2177" s="6"/>
      <c r="Y2177" s="6"/>
      <c r="Z2177" s="6"/>
      <c r="AA2177" s="6"/>
      <c r="AB2177" s="21"/>
      <c r="AC2177" s="21"/>
      <c r="AD2177" s="21"/>
      <c r="AE2177" s="6"/>
      <c r="AF2177" s="6"/>
      <c r="AG2177" s="6"/>
      <c r="AH2177" s="6"/>
    </row>
    <row r="2178" spans="1:34" x14ac:dyDescent="0.35">
      <c r="A2178" s="20"/>
      <c r="B2178" s="6"/>
      <c r="C2178" s="6"/>
      <c r="D2178" s="6"/>
      <c r="E2178" s="6"/>
      <c r="F2178" s="6"/>
      <c r="G2178" s="6"/>
      <c r="H2178" s="6"/>
      <c r="I2178" s="6"/>
      <c r="J2178" s="6"/>
      <c r="K2178" s="6"/>
      <c r="L2178" s="6"/>
      <c r="M2178" s="6"/>
      <c r="N2178" s="6"/>
      <c r="O2178" s="6"/>
      <c r="P2178" s="6"/>
      <c r="Q2178" s="6"/>
      <c r="R2178" s="6"/>
      <c r="S2178" s="6"/>
      <c r="T2178" s="6"/>
      <c r="U2178" s="6"/>
      <c r="V2178" s="6"/>
      <c r="W2178" s="6"/>
      <c r="X2178" s="6"/>
      <c r="Y2178" s="6"/>
      <c r="Z2178" s="6"/>
      <c r="AA2178" s="6"/>
      <c r="AB2178" s="21"/>
      <c r="AC2178" s="21"/>
      <c r="AD2178" s="21"/>
      <c r="AE2178" s="6"/>
      <c r="AF2178" s="6"/>
      <c r="AG2178" s="6"/>
      <c r="AH2178" s="6"/>
    </row>
    <row r="2179" spans="1:34" x14ac:dyDescent="0.35">
      <c r="A2179" s="20"/>
      <c r="B2179" s="6"/>
      <c r="C2179" s="6"/>
      <c r="D2179" s="6"/>
      <c r="E2179" s="6"/>
      <c r="F2179" s="6"/>
      <c r="G2179" s="6"/>
      <c r="H2179" s="6"/>
      <c r="I2179" s="6"/>
      <c r="J2179" s="6"/>
      <c r="K2179" s="6"/>
      <c r="L2179" s="6"/>
      <c r="M2179" s="6"/>
      <c r="N2179" s="6"/>
      <c r="O2179" s="6"/>
      <c r="P2179" s="6"/>
      <c r="Q2179" s="6"/>
      <c r="R2179" s="6"/>
      <c r="S2179" s="6"/>
      <c r="T2179" s="6"/>
      <c r="U2179" s="6"/>
      <c r="V2179" s="6"/>
      <c r="W2179" s="6"/>
      <c r="X2179" s="6"/>
      <c r="Y2179" s="6"/>
      <c r="Z2179" s="6"/>
      <c r="AA2179" s="6"/>
      <c r="AB2179" s="21"/>
      <c r="AC2179" s="21"/>
      <c r="AD2179" s="21"/>
      <c r="AE2179" s="6"/>
      <c r="AF2179" s="6"/>
      <c r="AG2179" s="6"/>
      <c r="AH2179" s="6"/>
    </row>
    <row r="2180" spans="1:34" x14ac:dyDescent="0.35">
      <c r="A2180" s="20"/>
      <c r="B2180" s="6"/>
      <c r="C2180" s="6"/>
      <c r="D2180" s="6"/>
      <c r="E2180" s="6"/>
      <c r="F2180" s="6"/>
      <c r="G2180" s="6"/>
      <c r="H2180" s="6"/>
      <c r="I2180" s="6"/>
      <c r="J2180" s="6"/>
      <c r="K2180" s="6"/>
      <c r="L2180" s="6"/>
      <c r="M2180" s="6"/>
      <c r="N2180" s="6"/>
      <c r="O2180" s="6"/>
      <c r="P2180" s="6"/>
      <c r="Q2180" s="6"/>
      <c r="R2180" s="6"/>
      <c r="S2180" s="6"/>
      <c r="T2180" s="6"/>
      <c r="U2180" s="6"/>
      <c r="V2180" s="6"/>
      <c r="W2180" s="6"/>
      <c r="X2180" s="6"/>
      <c r="Y2180" s="6"/>
      <c r="Z2180" s="6"/>
      <c r="AA2180" s="6"/>
      <c r="AB2180" s="21"/>
      <c r="AC2180" s="21"/>
      <c r="AD2180" s="21"/>
      <c r="AE2180" s="6"/>
      <c r="AF2180" s="6"/>
      <c r="AG2180" s="6"/>
      <c r="AH2180" s="6"/>
    </row>
    <row r="2181" spans="1:34" x14ac:dyDescent="0.35">
      <c r="A2181" s="20"/>
      <c r="B2181" s="6"/>
      <c r="C2181" s="6"/>
      <c r="D2181" s="6"/>
      <c r="E2181" s="6"/>
      <c r="F2181" s="6"/>
      <c r="G2181" s="6"/>
      <c r="H2181" s="6"/>
      <c r="I2181" s="6"/>
      <c r="J2181" s="6"/>
      <c r="K2181" s="6"/>
      <c r="L2181" s="6"/>
      <c r="M2181" s="6"/>
      <c r="N2181" s="6"/>
      <c r="O2181" s="6"/>
      <c r="P2181" s="6"/>
      <c r="Q2181" s="6"/>
      <c r="R2181" s="6"/>
      <c r="S2181" s="6"/>
      <c r="T2181" s="6"/>
      <c r="U2181" s="6"/>
      <c r="V2181" s="6"/>
      <c r="W2181" s="6"/>
      <c r="X2181" s="6"/>
      <c r="Y2181" s="6"/>
      <c r="Z2181" s="6"/>
      <c r="AA2181" s="6"/>
      <c r="AB2181" s="21"/>
      <c r="AC2181" s="21"/>
      <c r="AD2181" s="21"/>
      <c r="AE2181" s="6"/>
      <c r="AF2181" s="6"/>
      <c r="AG2181" s="6"/>
      <c r="AH2181" s="6"/>
    </row>
    <row r="2182" spans="1:34" x14ac:dyDescent="0.35">
      <c r="A2182" s="20"/>
      <c r="B2182" s="6"/>
      <c r="C2182" s="6"/>
      <c r="D2182" s="6"/>
      <c r="E2182" s="6"/>
      <c r="F2182" s="6"/>
      <c r="G2182" s="6"/>
      <c r="H2182" s="6"/>
      <c r="I2182" s="6"/>
      <c r="J2182" s="6"/>
      <c r="K2182" s="6"/>
      <c r="L2182" s="6"/>
      <c r="M2182" s="6"/>
      <c r="N2182" s="6"/>
      <c r="O2182" s="6"/>
      <c r="P2182" s="6"/>
      <c r="Q2182" s="6"/>
      <c r="R2182" s="6"/>
      <c r="S2182" s="6"/>
      <c r="T2182" s="6"/>
      <c r="U2182" s="6"/>
      <c r="V2182" s="6"/>
      <c r="W2182" s="6"/>
      <c r="X2182" s="6"/>
      <c r="Y2182" s="6"/>
      <c r="Z2182" s="6"/>
      <c r="AA2182" s="6"/>
      <c r="AB2182" s="21"/>
      <c r="AC2182" s="21"/>
      <c r="AD2182" s="21"/>
      <c r="AE2182" s="6"/>
      <c r="AF2182" s="6"/>
      <c r="AG2182" s="6"/>
      <c r="AH2182" s="6"/>
    </row>
    <row r="2183" spans="1:34" x14ac:dyDescent="0.35">
      <c r="A2183" s="20"/>
      <c r="B2183" s="6"/>
      <c r="C2183" s="6"/>
      <c r="D2183" s="6"/>
      <c r="E2183" s="6"/>
      <c r="F2183" s="6"/>
      <c r="G2183" s="6"/>
      <c r="H2183" s="6"/>
      <c r="I2183" s="6"/>
      <c r="J2183" s="6"/>
      <c r="K2183" s="6"/>
      <c r="L2183" s="6"/>
      <c r="M2183" s="6"/>
      <c r="N2183" s="6"/>
      <c r="O2183" s="6"/>
      <c r="P2183" s="6"/>
      <c r="Q2183" s="6"/>
      <c r="R2183" s="6"/>
      <c r="S2183" s="6"/>
      <c r="T2183" s="6"/>
      <c r="U2183" s="6"/>
      <c r="V2183" s="6"/>
      <c r="W2183" s="6"/>
      <c r="X2183" s="6"/>
      <c r="Y2183" s="6"/>
      <c r="Z2183" s="6"/>
      <c r="AA2183" s="6"/>
      <c r="AB2183" s="21"/>
      <c r="AC2183" s="21"/>
      <c r="AD2183" s="21"/>
      <c r="AE2183" s="6"/>
      <c r="AF2183" s="6"/>
      <c r="AG2183" s="6"/>
      <c r="AH2183" s="6"/>
    </row>
    <row r="2184" spans="1:34" x14ac:dyDescent="0.35">
      <c r="A2184" s="20"/>
      <c r="B2184" s="6"/>
      <c r="C2184" s="6"/>
      <c r="D2184" s="6"/>
      <c r="E2184" s="6"/>
      <c r="F2184" s="6"/>
      <c r="G2184" s="6"/>
      <c r="H2184" s="6"/>
      <c r="I2184" s="6"/>
      <c r="J2184" s="6"/>
      <c r="K2184" s="6"/>
      <c r="L2184" s="6"/>
      <c r="M2184" s="6"/>
      <c r="N2184" s="6"/>
      <c r="O2184" s="6"/>
      <c r="P2184" s="6"/>
      <c r="Q2184" s="6"/>
      <c r="R2184" s="6"/>
      <c r="S2184" s="6"/>
      <c r="T2184" s="6"/>
      <c r="U2184" s="6"/>
      <c r="V2184" s="6"/>
      <c r="W2184" s="6"/>
      <c r="X2184" s="6"/>
      <c r="Y2184" s="6"/>
      <c r="Z2184" s="6"/>
      <c r="AA2184" s="6"/>
      <c r="AB2184" s="21"/>
      <c r="AC2184" s="21"/>
      <c r="AD2184" s="21"/>
      <c r="AE2184" s="6"/>
      <c r="AF2184" s="6"/>
      <c r="AG2184" s="6"/>
      <c r="AH2184" s="6"/>
    </row>
    <row r="2185" spans="1:34" x14ac:dyDescent="0.35">
      <c r="A2185" s="20"/>
      <c r="B2185" s="6"/>
      <c r="C2185" s="6"/>
      <c r="D2185" s="6"/>
      <c r="E2185" s="6"/>
      <c r="F2185" s="6"/>
      <c r="G2185" s="6"/>
      <c r="H2185" s="6"/>
      <c r="I2185" s="6"/>
      <c r="J2185" s="6"/>
      <c r="K2185" s="6"/>
      <c r="L2185" s="6"/>
      <c r="M2185" s="6"/>
      <c r="N2185" s="6"/>
      <c r="O2185" s="6"/>
      <c r="P2185" s="6"/>
      <c r="Q2185" s="6"/>
      <c r="R2185" s="6"/>
      <c r="S2185" s="6"/>
      <c r="T2185" s="6"/>
      <c r="U2185" s="6"/>
      <c r="V2185" s="6"/>
      <c r="W2185" s="6"/>
      <c r="X2185" s="6"/>
      <c r="Y2185" s="6"/>
      <c r="Z2185" s="6"/>
      <c r="AA2185" s="6"/>
      <c r="AB2185" s="21"/>
      <c r="AC2185" s="21"/>
      <c r="AD2185" s="21"/>
      <c r="AE2185" s="6"/>
      <c r="AF2185" s="6"/>
      <c r="AG2185" s="6"/>
      <c r="AH2185" s="6"/>
    </row>
    <row r="2186" spans="1:34" x14ac:dyDescent="0.35">
      <c r="A2186" s="20"/>
      <c r="B2186" s="6"/>
      <c r="C2186" s="6"/>
      <c r="D2186" s="6"/>
      <c r="E2186" s="6"/>
      <c r="F2186" s="6"/>
      <c r="G2186" s="6"/>
      <c r="H2186" s="6"/>
      <c r="I2186" s="6"/>
      <c r="J2186" s="6"/>
      <c r="K2186" s="6"/>
      <c r="L2186" s="6"/>
      <c r="M2186" s="6"/>
      <c r="N2186" s="6"/>
      <c r="O2186" s="6"/>
      <c r="P2186" s="6"/>
      <c r="Q2186" s="6"/>
      <c r="R2186" s="6"/>
      <c r="S2186" s="6"/>
      <c r="T2186" s="6"/>
      <c r="U2186" s="6"/>
      <c r="V2186" s="6"/>
      <c r="W2186" s="6"/>
      <c r="X2186" s="6"/>
      <c r="Y2186" s="6"/>
      <c r="Z2186" s="6"/>
      <c r="AA2186" s="6"/>
      <c r="AB2186" s="21"/>
      <c r="AC2186" s="21"/>
      <c r="AD2186" s="21"/>
      <c r="AE2186" s="6"/>
      <c r="AF2186" s="6"/>
      <c r="AG2186" s="6"/>
      <c r="AH2186" s="6"/>
    </row>
    <row r="2187" spans="1:34" x14ac:dyDescent="0.35">
      <c r="A2187" s="20"/>
      <c r="B2187" s="6"/>
      <c r="C2187" s="6"/>
      <c r="D2187" s="6"/>
      <c r="E2187" s="6"/>
      <c r="F2187" s="6"/>
      <c r="G2187" s="6"/>
      <c r="H2187" s="6"/>
      <c r="I2187" s="6"/>
      <c r="J2187" s="6"/>
      <c r="K2187" s="6"/>
      <c r="L2187" s="6"/>
      <c r="M2187" s="6"/>
      <c r="N2187" s="6"/>
      <c r="O2187" s="6"/>
      <c r="P2187" s="6"/>
      <c r="Q2187" s="6"/>
      <c r="R2187" s="6"/>
      <c r="S2187" s="6"/>
      <c r="T2187" s="6"/>
      <c r="U2187" s="6"/>
      <c r="V2187" s="6"/>
      <c r="W2187" s="6"/>
      <c r="X2187" s="6"/>
      <c r="Y2187" s="6"/>
      <c r="Z2187" s="6"/>
      <c r="AA2187" s="6"/>
      <c r="AB2187" s="21"/>
      <c r="AC2187" s="21"/>
      <c r="AD2187" s="21"/>
      <c r="AE2187" s="6"/>
      <c r="AF2187" s="6"/>
      <c r="AG2187" s="6"/>
      <c r="AH2187" s="6"/>
    </row>
    <row r="2188" spans="1:34" x14ac:dyDescent="0.35">
      <c r="A2188" s="20"/>
      <c r="B2188" s="6"/>
      <c r="C2188" s="6"/>
      <c r="D2188" s="6"/>
      <c r="E2188" s="6"/>
      <c r="F2188" s="6"/>
      <c r="G2188" s="6"/>
      <c r="H2188" s="6"/>
      <c r="I2188" s="6"/>
      <c r="J2188" s="6"/>
      <c r="K2188" s="6"/>
      <c r="L2188" s="6"/>
      <c r="M2188" s="6"/>
      <c r="N2188" s="6"/>
      <c r="O2188" s="6"/>
      <c r="P2188" s="6"/>
      <c r="Q2188" s="6"/>
      <c r="R2188" s="6"/>
      <c r="S2188" s="6"/>
      <c r="T2188" s="6"/>
      <c r="U2188" s="6"/>
      <c r="V2188" s="6"/>
      <c r="W2188" s="6"/>
      <c r="X2188" s="6"/>
      <c r="Y2188" s="6"/>
      <c r="Z2188" s="6"/>
      <c r="AA2188" s="6"/>
      <c r="AB2188" s="21"/>
      <c r="AC2188" s="21"/>
      <c r="AD2188" s="21"/>
      <c r="AE2188" s="6"/>
      <c r="AF2188" s="6"/>
      <c r="AG2188" s="6"/>
      <c r="AH2188" s="6"/>
    </row>
    <row r="2189" spans="1:34" x14ac:dyDescent="0.35">
      <c r="A2189" s="20"/>
      <c r="B2189" s="6"/>
      <c r="C2189" s="6"/>
      <c r="D2189" s="6"/>
      <c r="E2189" s="6"/>
      <c r="F2189" s="6"/>
      <c r="G2189" s="6"/>
      <c r="H2189" s="6"/>
      <c r="I2189" s="6"/>
      <c r="J2189" s="6"/>
      <c r="K2189" s="6"/>
      <c r="L2189" s="6"/>
      <c r="M2189" s="6"/>
      <c r="N2189" s="6"/>
      <c r="O2189" s="6"/>
      <c r="P2189" s="6"/>
      <c r="Q2189" s="6"/>
      <c r="R2189" s="6"/>
      <c r="S2189" s="6"/>
      <c r="T2189" s="6"/>
      <c r="U2189" s="6"/>
      <c r="V2189" s="6"/>
      <c r="W2189" s="6"/>
      <c r="X2189" s="6"/>
      <c r="Y2189" s="6"/>
      <c r="Z2189" s="6"/>
      <c r="AA2189" s="6"/>
      <c r="AB2189" s="21"/>
      <c r="AC2189" s="21"/>
      <c r="AD2189" s="21"/>
      <c r="AE2189" s="6"/>
      <c r="AF2189" s="6"/>
      <c r="AG2189" s="6"/>
      <c r="AH2189" s="6"/>
    </row>
    <row r="2190" spans="1:34" x14ac:dyDescent="0.35">
      <c r="A2190" s="20"/>
      <c r="B2190" s="6"/>
      <c r="C2190" s="6"/>
      <c r="D2190" s="6"/>
      <c r="E2190" s="6"/>
      <c r="F2190" s="6"/>
      <c r="G2190" s="6"/>
      <c r="H2190" s="6"/>
      <c r="I2190" s="6"/>
      <c r="J2190" s="6"/>
      <c r="K2190" s="6"/>
      <c r="L2190" s="6"/>
      <c r="M2190" s="6"/>
      <c r="N2190" s="6"/>
      <c r="O2190" s="6"/>
      <c r="P2190" s="6"/>
      <c r="Q2190" s="6"/>
      <c r="R2190" s="6"/>
      <c r="S2190" s="6"/>
      <c r="T2190" s="6"/>
      <c r="U2190" s="6"/>
      <c r="V2190" s="6"/>
      <c r="W2190" s="6"/>
      <c r="X2190" s="6"/>
      <c r="Y2190" s="6"/>
      <c r="Z2190" s="6"/>
      <c r="AA2190" s="6"/>
      <c r="AB2190" s="21"/>
      <c r="AC2190" s="21"/>
      <c r="AD2190" s="21"/>
      <c r="AE2190" s="6"/>
      <c r="AF2190" s="6"/>
      <c r="AG2190" s="6"/>
      <c r="AH2190" s="6"/>
    </row>
    <row r="2191" spans="1:34" x14ac:dyDescent="0.35">
      <c r="A2191" s="20"/>
      <c r="B2191" s="6"/>
      <c r="C2191" s="6"/>
      <c r="D2191" s="6"/>
      <c r="E2191" s="6"/>
      <c r="F2191" s="6"/>
      <c r="G2191" s="6"/>
      <c r="H2191" s="6"/>
      <c r="I2191" s="6"/>
      <c r="J2191" s="6"/>
      <c r="K2191" s="6"/>
      <c r="L2191" s="6"/>
      <c r="M2191" s="6"/>
      <c r="N2191" s="6"/>
      <c r="O2191" s="6"/>
      <c r="P2191" s="6"/>
      <c r="Q2191" s="6"/>
      <c r="R2191" s="6"/>
      <c r="S2191" s="6"/>
      <c r="T2191" s="6"/>
      <c r="U2191" s="6"/>
      <c r="V2191" s="6"/>
      <c r="W2191" s="6"/>
      <c r="X2191" s="6"/>
      <c r="Y2191" s="6"/>
      <c r="Z2191" s="6"/>
      <c r="AA2191" s="6"/>
      <c r="AB2191" s="21"/>
      <c r="AC2191" s="21"/>
      <c r="AD2191" s="21"/>
      <c r="AE2191" s="6"/>
      <c r="AF2191" s="6"/>
      <c r="AG2191" s="6"/>
      <c r="AH2191" s="6"/>
    </row>
    <row r="2192" spans="1:34" x14ac:dyDescent="0.35">
      <c r="A2192" s="20"/>
      <c r="B2192" s="6"/>
      <c r="C2192" s="6"/>
      <c r="D2192" s="6"/>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21"/>
      <c r="AC2192" s="21"/>
      <c r="AD2192" s="21"/>
      <c r="AE2192" s="6"/>
      <c r="AF2192" s="6"/>
      <c r="AG2192" s="6"/>
      <c r="AH2192" s="6"/>
    </row>
    <row r="2193" spans="1:34" x14ac:dyDescent="0.35">
      <c r="A2193" s="20"/>
      <c r="B2193" s="6"/>
      <c r="C2193" s="6"/>
      <c r="D2193" s="6"/>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21"/>
      <c r="AC2193" s="21"/>
      <c r="AD2193" s="21"/>
      <c r="AE2193" s="6"/>
      <c r="AF2193" s="6"/>
      <c r="AG2193" s="6"/>
      <c r="AH2193" s="6"/>
    </row>
    <row r="2194" spans="1:34" x14ac:dyDescent="0.35">
      <c r="A2194" s="20"/>
      <c r="B2194" s="6"/>
      <c r="C2194" s="6"/>
      <c r="D2194" s="6"/>
      <c r="E2194" s="6"/>
      <c r="F2194" s="6"/>
      <c r="G2194" s="6"/>
      <c r="H2194" s="6"/>
      <c r="I2194" s="6"/>
      <c r="J2194" s="6"/>
      <c r="K2194" s="6"/>
      <c r="L2194" s="6"/>
      <c r="M2194" s="6"/>
      <c r="N2194" s="6"/>
      <c r="O2194" s="6"/>
      <c r="P2194" s="6"/>
      <c r="Q2194" s="6"/>
      <c r="R2194" s="6"/>
      <c r="S2194" s="6"/>
      <c r="T2194" s="6"/>
      <c r="U2194" s="6"/>
      <c r="V2194" s="6"/>
      <c r="W2194" s="6"/>
      <c r="X2194" s="6"/>
      <c r="Y2194" s="6"/>
      <c r="Z2194" s="6"/>
      <c r="AA2194" s="6"/>
      <c r="AB2194" s="21"/>
      <c r="AC2194" s="21"/>
      <c r="AD2194" s="21"/>
      <c r="AE2194" s="6"/>
      <c r="AF2194" s="6"/>
      <c r="AG2194" s="6"/>
      <c r="AH2194" s="6"/>
    </row>
    <row r="2195" spans="1:34" x14ac:dyDescent="0.35">
      <c r="A2195" s="20"/>
      <c r="B2195" s="6"/>
      <c r="C2195" s="6"/>
      <c r="D2195" s="6"/>
      <c r="E2195" s="6"/>
      <c r="F2195" s="6"/>
      <c r="G2195" s="6"/>
      <c r="H2195" s="6"/>
      <c r="I2195" s="6"/>
      <c r="J2195" s="6"/>
      <c r="K2195" s="6"/>
      <c r="L2195" s="6"/>
      <c r="M2195" s="6"/>
      <c r="N2195" s="6"/>
      <c r="O2195" s="6"/>
      <c r="P2195" s="6"/>
      <c r="Q2195" s="6"/>
      <c r="R2195" s="6"/>
      <c r="S2195" s="6"/>
      <c r="T2195" s="6"/>
      <c r="U2195" s="6"/>
      <c r="V2195" s="6"/>
      <c r="W2195" s="6"/>
      <c r="X2195" s="6"/>
      <c r="Y2195" s="6"/>
      <c r="Z2195" s="6"/>
      <c r="AA2195" s="6"/>
      <c r="AB2195" s="21"/>
      <c r="AC2195" s="21"/>
      <c r="AD2195" s="21"/>
      <c r="AE2195" s="6"/>
      <c r="AF2195" s="6"/>
      <c r="AG2195" s="6"/>
      <c r="AH2195" s="6"/>
    </row>
    <row r="2196" spans="1:34" x14ac:dyDescent="0.35">
      <c r="A2196" s="20"/>
      <c r="B2196" s="6"/>
      <c r="C2196" s="6"/>
      <c r="D2196" s="6"/>
      <c r="E2196" s="6"/>
      <c r="F2196" s="6"/>
      <c r="G2196" s="6"/>
      <c r="H2196" s="6"/>
      <c r="I2196" s="6"/>
      <c r="J2196" s="6"/>
      <c r="K2196" s="6"/>
      <c r="L2196" s="6"/>
      <c r="M2196" s="6"/>
      <c r="N2196" s="6"/>
      <c r="O2196" s="6"/>
      <c r="P2196" s="6"/>
      <c r="Q2196" s="6"/>
      <c r="R2196" s="6"/>
      <c r="S2196" s="6"/>
      <c r="T2196" s="6"/>
      <c r="U2196" s="6"/>
      <c r="V2196" s="6"/>
      <c r="W2196" s="6"/>
      <c r="X2196" s="6"/>
      <c r="Y2196" s="6"/>
      <c r="Z2196" s="6"/>
      <c r="AA2196" s="6"/>
      <c r="AB2196" s="21"/>
      <c r="AC2196" s="21"/>
      <c r="AD2196" s="21"/>
      <c r="AE2196" s="6"/>
      <c r="AF2196" s="6"/>
      <c r="AG2196" s="6"/>
      <c r="AH2196" s="6"/>
    </row>
    <row r="2197" spans="1:34" x14ac:dyDescent="0.35">
      <c r="A2197" s="20"/>
      <c r="B2197" s="6"/>
      <c r="C2197" s="6"/>
      <c r="D2197" s="6"/>
      <c r="E2197" s="6"/>
      <c r="F2197" s="6"/>
      <c r="G2197" s="6"/>
      <c r="H2197" s="6"/>
      <c r="I2197" s="6"/>
      <c r="J2197" s="6"/>
      <c r="K2197" s="6"/>
      <c r="L2197" s="6"/>
      <c r="M2197" s="6"/>
      <c r="N2197" s="6"/>
      <c r="O2197" s="6"/>
      <c r="P2197" s="6"/>
      <c r="Q2197" s="6"/>
      <c r="R2197" s="6"/>
      <c r="S2197" s="6"/>
      <c r="T2197" s="6"/>
      <c r="U2197" s="6"/>
      <c r="V2197" s="6"/>
      <c r="W2197" s="6"/>
      <c r="X2197" s="6"/>
      <c r="Y2197" s="6"/>
      <c r="Z2197" s="6"/>
      <c r="AA2197" s="6"/>
      <c r="AB2197" s="21"/>
      <c r="AC2197" s="21"/>
      <c r="AD2197" s="21"/>
      <c r="AE2197" s="6"/>
      <c r="AF2197" s="6"/>
      <c r="AG2197" s="6"/>
      <c r="AH2197" s="6"/>
    </row>
    <row r="2198" spans="1:34" x14ac:dyDescent="0.35">
      <c r="A2198" s="20"/>
      <c r="B2198" s="6"/>
      <c r="C2198" s="6"/>
      <c r="D2198" s="6"/>
      <c r="E2198" s="6"/>
      <c r="F2198" s="6"/>
      <c r="G2198" s="6"/>
      <c r="H2198" s="6"/>
      <c r="I2198" s="6"/>
      <c r="J2198" s="6"/>
      <c r="K2198" s="6"/>
      <c r="L2198" s="6"/>
      <c r="M2198" s="6"/>
      <c r="N2198" s="6"/>
      <c r="O2198" s="6"/>
      <c r="P2198" s="6"/>
      <c r="Q2198" s="6"/>
      <c r="R2198" s="6"/>
      <c r="S2198" s="6"/>
      <c r="T2198" s="6"/>
      <c r="U2198" s="6"/>
      <c r="V2198" s="6"/>
      <c r="W2198" s="6"/>
      <c r="X2198" s="6"/>
      <c r="Y2198" s="6"/>
      <c r="Z2198" s="6"/>
      <c r="AA2198" s="6"/>
      <c r="AB2198" s="21"/>
      <c r="AC2198" s="21"/>
      <c r="AD2198" s="21"/>
      <c r="AE2198" s="6"/>
      <c r="AF2198" s="6"/>
      <c r="AG2198" s="6"/>
      <c r="AH2198" s="6"/>
    </row>
    <row r="2199" spans="1:34" x14ac:dyDescent="0.35">
      <c r="A2199" s="20"/>
      <c r="B2199" s="6"/>
      <c r="C2199" s="6"/>
      <c r="D2199" s="6"/>
      <c r="E2199" s="6"/>
      <c r="F2199" s="6"/>
      <c r="G2199" s="6"/>
      <c r="H2199" s="6"/>
      <c r="I2199" s="6"/>
      <c r="J2199" s="6"/>
      <c r="K2199" s="6"/>
      <c r="L2199" s="6"/>
      <c r="M2199" s="6"/>
      <c r="N2199" s="6"/>
      <c r="O2199" s="6"/>
      <c r="P2199" s="6"/>
      <c r="Q2199" s="6"/>
      <c r="R2199" s="6"/>
      <c r="S2199" s="6"/>
      <c r="T2199" s="6"/>
      <c r="U2199" s="6"/>
      <c r="V2199" s="6"/>
      <c r="W2199" s="6"/>
      <c r="X2199" s="6"/>
      <c r="Y2199" s="6"/>
      <c r="Z2199" s="6"/>
      <c r="AA2199" s="6"/>
      <c r="AB2199" s="21"/>
      <c r="AC2199" s="21"/>
      <c r="AD2199" s="21"/>
      <c r="AE2199" s="6"/>
      <c r="AF2199" s="6"/>
      <c r="AG2199" s="6"/>
      <c r="AH2199" s="6"/>
    </row>
    <row r="2200" spans="1:34" x14ac:dyDescent="0.35">
      <c r="A2200" s="20"/>
      <c r="B2200" s="6"/>
      <c r="C2200" s="6"/>
      <c r="D2200" s="6"/>
      <c r="E2200" s="6"/>
      <c r="F2200" s="6"/>
      <c r="G2200" s="6"/>
      <c r="H2200" s="6"/>
      <c r="I2200" s="6"/>
      <c r="J2200" s="6"/>
      <c r="K2200" s="6"/>
      <c r="L2200" s="6"/>
      <c r="M2200" s="6"/>
      <c r="N2200" s="6"/>
      <c r="O2200" s="6"/>
      <c r="P2200" s="6"/>
      <c r="Q2200" s="6"/>
      <c r="R2200" s="6"/>
      <c r="S2200" s="6"/>
      <c r="T2200" s="6"/>
      <c r="U2200" s="6"/>
      <c r="V2200" s="6"/>
      <c r="W2200" s="6"/>
      <c r="X2200" s="6"/>
      <c r="Y2200" s="6"/>
      <c r="Z2200" s="6"/>
      <c r="AA2200" s="6"/>
      <c r="AB2200" s="21"/>
      <c r="AC2200" s="21"/>
      <c r="AD2200" s="21"/>
      <c r="AE2200" s="6"/>
      <c r="AF2200" s="6"/>
      <c r="AG2200" s="6"/>
      <c r="AH2200" s="6"/>
    </row>
    <row r="2201" spans="1:34" x14ac:dyDescent="0.35">
      <c r="A2201" s="20"/>
      <c r="B2201" s="6"/>
      <c r="C2201" s="6"/>
      <c r="D2201" s="6"/>
      <c r="E2201" s="6"/>
      <c r="F2201" s="6"/>
      <c r="G2201" s="6"/>
      <c r="H2201" s="6"/>
      <c r="I2201" s="6"/>
      <c r="J2201" s="6"/>
      <c r="K2201" s="6"/>
      <c r="L2201" s="6"/>
      <c r="M2201" s="6"/>
      <c r="N2201" s="6"/>
      <c r="O2201" s="6"/>
      <c r="P2201" s="6"/>
      <c r="Q2201" s="6"/>
      <c r="R2201" s="6"/>
      <c r="S2201" s="6"/>
      <c r="T2201" s="6"/>
      <c r="U2201" s="6"/>
      <c r="V2201" s="6"/>
      <c r="W2201" s="6"/>
      <c r="X2201" s="6"/>
      <c r="Y2201" s="6"/>
      <c r="Z2201" s="6"/>
      <c r="AA2201" s="6"/>
      <c r="AB2201" s="21"/>
      <c r="AC2201" s="21"/>
      <c r="AD2201" s="21"/>
      <c r="AE2201" s="6"/>
      <c r="AF2201" s="6"/>
      <c r="AG2201" s="6"/>
      <c r="AH2201" s="6"/>
    </row>
    <row r="2202" spans="1:34" x14ac:dyDescent="0.35">
      <c r="A2202" s="20"/>
      <c r="B2202" s="6"/>
      <c r="C2202" s="6"/>
      <c r="D2202" s="6"/>
      <c r="E2202" s="6"/>
      <c r="F2202" s="6"/>
      <c r="G2202" s="6"/>
      <c r="H2202" s="6"/>
      <c r="I2202" s="6"/>
      <c r="J2202" s="6"/>
      <c r="K2202" s="6"/>
      <c r="L2202" s="6"/>
      <c r="M2202" s="6"/>
      <c r="N2202" s="6"/>
      <c r="O2202" s="6"/>
      <c r="P2202" s="6"/>
      <c r="Q2202" s="6"/>
      <c r="R2202" s="6"/>
      <c r="S2202" s="6"/>
      <c r="T2202" s="6"/>
      <c r="U2202" s="6"/>
      <c r="V2202" s="6"/>
      <c r="W2202" s="6"/>
      <c r="X2202" s="6"/>
      <c r="Y2202" s="6"/>
      <c r="Z2202" s="6"/>
      <c r="AA2202" s="6"/>
      <c r="AB2202" s="21"/>
      <c r="AC2202" s="21"/>
      <c r="AD2202" s="21"/>
      <c r="AE2202" s="6"/>
      <c r="AF2202" s="6"/>
      <c r="AG2202" s="6"/>
      <c r="AH2202" s="6"/>
    </row>
    <row r="2203" spans="1:34" x14ac:dyDescent="0.35">
      <c r="A2203" s="20"/>
      <c r="B2203" s="6"/>
      <c r="C2203" s="6"/>
      <c r="D2203" s="6"/>
      <c r="E2203" s="6"/>
      <c r="F2203" s="6"/>
      <c r="G2203" s="6"/>
      <c r="H2203" s="6"/>
      <c r="I2203" s="6"/>
      <c r="J2203" s="6"/>
      <c r="K2203" s="6"/>
      <c r="L2203" s="6"/>
      <c r="M2203" s="6"/>
      <c r="N2203" s="6"/>
      <c r="O2203" s="6"/>
      <c r="P2203" s="6"/>
      <c r="Q2203" s="6"/>
      <c r="R2203" s="6"/>
      <c r="S2203" s="6"/>
      <c r="T2203" s="6"/>
      <c r="U2203" s="6"/>
      <c r="V2203" s="6"/>
      <c r="W2203" s="6"/>
      <c r="X2203" s="6"/>
      <c r="Y2203" s="6"/>
      <c r="Z2203" s="6"/>
      <c r="AA2203" s="6"/>
      <c r="AB2203" s="21"/>
      <c r="AC2203" s="21"/>
      <c r="AD2203" s="21"/>
      <c r="AE2203" s="6"/>
      <c r="AF2203" s="6"/>
      <c r="AG2203" s="6"/>
      <c r="AH2203" s="6"/>
    </row>
    <row r="2204" spans="1:34" x14ac:dyDescent="0.35">
      <c r="A2204" s="20"/>
      <c r="B2204" s="6"/>
      <c r="C2204" s="6"/>
      <c r="D2204" s="6"/>
      <c r="E2204" s="6"/>
      <c r="F2204" s="6"/>
      <c r="G2204" s="6"/>
      <c r="H2204" s="6"/>
      <c r="I2204" s="6"/>
      <c r="J2204" s="6"/>
      <c r="K2204" s="6"/>
      <c r="L2204" s="6"/>
      <c r="M2204" s="6"/>
      <c r="N2204" s="6"/>
      <c r="O2204" s="6"/>
      <c r="P2204" s="6"/>
      <c r="Q2204" s="6"/>
      <c r="R2204" s="6"/>
      <c r="S2204" s="6"/>
      <c r="T2204" s="6"/>
      <c r="U2204" s="6"/>
      <c r="V2204" s="6"/>
      <c r="W2204" s="6"/>
      <c r="X2204" s="6"/>
      <c r="Y2204" s="6"/>
      <c r="Z2204" s="6"/>
      <c r="AA2204" s="6"/>
      <c r="AB2204" s="21"/>
      <c r="AC2204" s="21"/>
      <c r="AD2204" s="21"/>
      <c r="AE2204" s="6"/>
      <c r="AF2204" s="6"/>
      <c r="AG2204" s="6"/>
      <c r="AH2204" s="6"/>
    </row>
    <row r="2205" spans="1:34" x14ac:dyDescent="0.35">
      <c r="A2205" s="20"/>
      <c r="B2205" s="6"/>
      <c r="C2205" s="6"/>
      <c r="D2205" s="6"/>
      <c r="E2205" s="6"/>
      <c r="F2205" s="6"/>
      <c r="G2205" s="6"/>
      <c r="H2205" s="6"/>
      <c r="I2205" s="6"/>
      <c r="J2205" s="6"/>
      <c r="K2205" s="6"/>
      <c r="L2205" s="6"/>
      <c r="M2205" s="6"/>
      <c r="N2205" s="6"/>
      <c r="O2205" s="6"/>
      <c r="P2205" s="6"/>
      <c r="Q2205" s="6"/>
      <c r="R2205" s="6"/>
      <c r="S2205" s="6"/>
      <c r="T2205" s="6"/>
      <c r="U2205" s="6"/>
      <c r="V2205" s="6"/>
      <c r="W2205" s="6"/>
      <c r="X2205" s="6"/>
      <c r="Y2205" s="6"/>
      <c r="Z2205" s="6"/>
      <c r="AA2205" s="6"/>
      <c r="AB2205" s="21"/>
      <c r="AC2205" s="21"/>
      <c r="AD2205" s="21"/>
      <c r="AE2205" s="6"/>
      <c r="AF2205" s="6"/>
      <c r="AG2205" s="6"/>
      <c r="AH2205" s="6"/>
    </row>
    <row r="2206" spans="1:34" x14ac:dyDescent="0.35">
      <c r="A2206" s="20"/>
      <c r="B2206" s="6"/>
      <c r="C2206" s="6"/>
      <c r="D2206" s="6"/>
      <c r="E2206" s="6"/>
      <c r="F2206" s="6"/>
      <c r="G2206" s="6"/>
      <c r="H2206" s="6"/>
      <c r="I2206" s="6"/>
      <c r="J2206" s="6"/>
      <c r="K2206" s="6"/>
      <c r="L2206" s="6"/>
      <c r="M2206" s="6"/>
      <c r="N2206" s="6"/>
      <c r="O2206" s="6"/>
      <c r="P2206" s="6"/>
      <c r="Q2206" s="6"/>
      <c r="R2206" s="6"/>
      <c r="S2206" s="6"/>
      <c r="T2206" s="6"/>
      <c r="U2206" s="6"/>
      <c r="V2206" s="6"/>
      <c r="W2206" s="6"/>
      <c r="X2206" s="6"/>
      <c r="Y2206" s="6"/>
      <c r="Z2206" s="6"/>
      <c r="AA2206" s="6"/>
      <c r="AB2206" s="21"/>
      <c r="AC2206" s="21"/>
      <c r="AD2206" s="21"/>
      <c r="AE2206" s="6"/>
      <c r="AF2206" s="6"/>
      <c r="AG2206" s="6"/>
      <c r="AH2206" s="6"/>
    </row>
    <row r="2207" spans="1:34" x14ac:dyDescent="0.35">
      <c r="A2207" s="20"/>
      <c r="B2207" s="6"/>
      <c r="C2207" s="6"/>
      <c r="D2207" s="6"/>
      <c r="E2207" s="6"/>
      <c r="F2207" s="6"/>
      <c r="G2207" s="6"/>
      <c r="H2207" s="6"/>
      <c r="I2207" s="6"/>
      <c r="J2207" s="6"/>
      <c r="K2207" s="6"/>
      <c r="L2207" s="6"/>
      <c r="M2207" s="6"/>
      <c r="N2207" s="6"/>
      <c r="O2207" s="6"/>
      <c r="P2207" s="6"/>
      <c r="Q2207" s="6"/>
      <c r="R2207" s="6"/>
      <c r="S2207" s="6"/>
      <c r="T2207" s="6"/>
      <c r="U2207" s="6"/>
      <c r="V2207" s="6"/>
      <c r="W2207" s="6"/>
      <c r="X2207" s="6"/>
      <c r="Y2207" s="6"/>
      <c r="Z2207" s="6"/>
      <c r="AA2207" s="6"/>
      <c r="AB2207" s="21"/>
      <c r="AC2207" s="21"/>
      <c r="AD2207" s="21"/>
      <c r="AE2207" s="6"/>
      <c r="AF2207" s="6"/>
      <c r="AG2207" s="6"/>
      <c r="AH2207" s="6"/>
    </row>
    <row r="2208" spans="1:34" x14ac:dyDescent="0.35">
      <c r="A2208" s="20"/>
      <c r="B2208" s="6"/>
      <c r="C2208" s="6"/>
      <c r="D2208" s="6"/>
      <c r="E2208" s="6"/>
      <c r="F2208" s="6"/>
      <c r="G2208" s="6"/>
      <c r="H2208" s="6"/>
      <c r="I2208" s="6"/>
      <c r="J2208" s="6"/>
      <c r="K2208" s="6"/>
      <c r="L2208" s="6"/>
      <c r="M2208" s="6"/>
      <c r="N2208" s="6"/>
      <c r="O2208" s="6"/>
      <c r="P2208" s="6"/>
      <c r="Q2208" s="6"/>
      <c r="R2208" s="6"/>
      <c r="S2208" s="6"/>
      <c r="T2208" s="6"/>
      <c r="U2208" s="6"/>
      <c r="V2208" s="6"/>
      <c r="W2208" s="6"/>
      <c r="X2208" s="6"/>
      <c r="Y2208" s="6"/>
      <c r="Z2208" s="6"/>
      <c r="AA2208" s="6"/>
      <c r="AB2208" s="21"/>
      <c r="AC2208" s="21"/>
      <c r="AD2208" s="21"/>
      <c r="AE2208" s="6"/>
      <c r="AF2208" s="6"/>
      <c r="AG2208" s="6"/>
      <c r="AH2208" s="6"/>
    </row>
    <row r="2209" spans="1:34" x14ac:dyDescent="0.35">
      <c r="A2209" s="20"/>
      <c r="B2209" s="6"/>
      <c r="C2209" s="6"/>
      <c r="D2209" s="6"/>
      <c r="E2209" s="6"/>
      <c r="F2209" s="6"/>
      <c r="G2209" s="6"/>
      <c r="H2209" s="6"/>
      <c r="I2209" s="6"/>
      <c r="J2209" s="6"/>
      <c r="K2209" s="6"/>
      <c r="L2209" s="6"/>
      <c r="M2209" s="6"/>
      <c r="N2209" s="6"/>
      <c r="O2209" s="6"/>
      <c r="P2209" s="6"/>
      <c r="Q2209" s="6"/>
      <c r="R2209" s="6"/>
      <c r="S2209" s="6"/>
      <c r="T2209" s="6"/>
      <c r="U2209" s="6"/>
      <c r="V2209" s="6"/>
      <c r="W2209" s="6"/>
      <c r="X2209" s="6"/>
      <c r="Y2209" s="6"/>
      <c r="Z2209" s="6"/>
      <c r="AA2209" s="6"/>
      <c r="AB2209" s="21"/>
      <c r="AC2209" s="21"/>
      <c r="AD2209" s="21"/>
      <c r="AE2209" s="6"/>
      <c r="AF2209" s="6"/>
      <c r="AG2209" s="6"/>
      <c r="AH2209" s="6"/>
    </row>
    <row r="2210" spans="1:34" x14ac:dyDescent="0.35">
      <c r="A2210" s="20"/>
      <c r="B2210" s="6"/>
      <c r="C2210" s="6"/>
      <c r="D2210" s="6"/>
      <c r="E2210" s="6"/>
      <c r="F2210" s="6"/>
      <c r="G2210" s="6"/>
      <c r="H2210" s="6"/>
      <c r="I2210" s="6"/>
      <c r="J2210" s="6"/>
      <c r="K2210" s="6"/>
      <c r="L2210" s="6"/>
      <c r="M2210" s="6"/>
      <c r="N2210" s="6"/>
      <c r="O2210" s="6"/>
      <c r="P2210" s="6"/>
      <c r="Q2210" s="6"/>
      <c r="R2210" s="6"/>
      <c r="S2210" s="6"/>
      <c r="T2210" s="6"/>
      <c r="U2210" s="6"/>
      <c r="V2210" s="6"/>
      <c r="W2210" s="6"/>
      <c r="X2210" s="6"/>
      <c r="Y2210" s="6"/>
      <c r="Z2210" s="6"/>
      <c r="AA2210" s="6"/>
      <c r="AB2210" s="21"/>
      <c r="AC2210" s="21"/>
      <c r="AD2210" s="21"/>
      <c r="AE2210" s="6"/>
      <c r="AF2210" s="6"/>
      <c r="AG2210" s="6"/>
      <c r="AH2210" s="6"/>
    </row>
    <row r="2211" spans="1:34" x14ac:dyDescent="0.35">
      <c r="A2211" s="20"/>
      <c r="B2211" s="6"/>
      <c r="C2211" s="6"/>
      <c r="D2211" s="6"/>
      <c r="E2211" s="6"/>
      <c r="F2211" s="6"/>
      <c r="G2211" s="6"/>
      <c r="H2211" s="6"/>
      <c r="I2211" s="6"/>
      <c r="J2211" s="6"/>
      <c r="K2211" s="6"/>
      <c r="L2211" s="6"/>
      <c r="M2211" s="6"/>
      <c r="N2211" s="6"/>
      <c r="O2211" s="6"/>
      <c r="P2211" s="6"/>
      <c r="Q2211" s="6"/>
      <c r="R2211" s="6"/>
      <c r="S2211" s="6"/>
      <c r="T2211" s="6"/>
      <c r="U2211" s="6"/>
      <c r="V2211" s="6"/>
      <c r="W2211" s="6"/>
      <c r="X2211" s="6"/>
      <c r="Y2211" s="6"/>
      <c r="Z2211" s="6"/>
      <c r="AA2211" s="6"/>
      <c r="AB2211" s="21"/>
      <c r="AC2211" s="21"/>
      <c r="AD2211" s="21"/>
      <c r="AE2211" s="6"/>
      <c r="AF2211" s="6"/>
      <c r="AG2211" s="6"/>
      <c r="AH2211" s="6"/>
    </row>
    <row r="2212" spans="1:34" x14ac:dyDescent="0.35">
      <c r="A2212" s="20"/>
      <c r="B2212" s="6"/>
      <c r="C2212" s="6"/>
      <c r="D2212" s="6"/>
      <c r="E2212" s="6"/>
      <c r="F2212" s="6"/>
      <c r="G2212" s="6"/>
      <c r="H2212" s="6"/>
      <c r="I2212" s="6"/>
      <c r="J2212" s="6"/>
      <c r="K2212" s="6"/>
      <c r="L2212" s="6"/>
      <c r="M2212" s="6"/>
      <c r="N2212" s="6"/>
      <c r="O2212" s="6"/>
      <c r="P2212" s="6"/>
      <c r="Q2212" s="6"/>
      <c r="R2212" s="6"/>
      <c r="S2212" s="6"/>
      <c r="T2212" s="6"/>
      <c r="U2212" s="6"/>
      <c r="V2212" s="6"/>
      <c r="W2212" s="6"/>
      <c r="X2212" s="6"/>
      <c r="Y2212" s="6"/>
      <c r="Z2212" s="6"/>
      <c r="AA2212" s="6"/>
      <c r="AB2212" s="21"/>
      <c r="AC2212" s="21"/>
      <c r="AD2212" s="21"/>
      <c r="AE2212" s="6"/>
      <c r="AF2212" s="6"/>
      <c r="AG2212" s="6"/>
      <c r="AH2212" s="6"/>
    </row>
    <row r="2213" spans="1:34" x14ac:dyDescent="0.35">
      <c r="A2213" s="20"/>
      <c r="B2213" s="6"/>
      <c r="C2213" s="6"/>
      <c r="D2213" s="6"/>
      <c r="E2213" s="6"/>
      <c r="F2213" s="6"/>
      <c r="G2213" s="6"/>
      <c r="H2213" s="6"/>
      <c r="I2213" s="6"/>
      <c r="J2213" s="6"/>
      <c r="K2213" s="6"/>
      <c r="L2213" s="6"/>
      <c r="M2213" s="6"/>
      <c r="N2213" s="6"/>
      <c r="O2213" s="6"/>
      <c r="P2213" s="6"/>
      <c r="Q2213" s="6"/>
      <c r="R2213" s="6"/>
      <c r="S2213" s="6"/>
      <c r="T2213" s="6"/>
      <c r="U2213" s="6"/>
      <c r="V2213" s="6"/>
      <c r="W2213" s="6"/>
      <c r="X2213" s="6"/>
      <c r="Y2213" s="6"/>
      <c r="Z2213" s="6"/>
      <c r="AA2213" s="6"/>
      <c r="AB2213" s="21"/>
      <c r="AC2213" s="21"/>
      <c r="AD2213" s="21"/>
      <c r="AE2213" s="6"/>
      <c r="AF2213" s="6"/>
      <c r="AG2213" s="6"/>
      <c r="AH2213" s="6"/>
    </row>
    <row r="2214" spans="1:34" x14ac:dyDescent="0.35">
      <c r="A2214" s="20"/>
      <c r="B2214" s="6"/>
      <c r="C2214" s="6"/>
      <c r="D2214" s="6"/>
      <c r="E2214" s="6"/>
      <c r="F2214" s="6"/>
      <c r="G2214" s="6"/>
      <c r="H2214" s="6"/>
      <c r="I2214" s="6"/>
      <c r="J2214" s="6"/>
      <c r="K2214" s="6"/>
      <c r="L2214" s="6"/>
      <c r="M2214" s="6"/>
      <c r="N2214" s="6"/>
      <c r="O2214" s="6"/>
      <c r="P2214" s="6"/>
      <c r="Q2214" s="6"/>
      <c r="R2214" s="6"/>
      <c r="S2214" s="6"/>
      <c r="T2214" s="6"/>
      <c r="U2214" s="6"/>
      <c r="V2214" s="6"/>
      <c r="W2214" s="6"/>
      <c r="X2214" s="6"/>
      <c r="Y2214" s="6"/>
      <c r="Z2214" s="6"/>
      <c r="AA2214" s="6"/>
      <c r="AB2214" s="21"/>
      <c r="AC2214" s="21"/>
      <c r="AD2214" s="21"/>
      <c r="AE2214" s="6"/>
      <c r="AF2214" s="6"/>
      <c r="AG2214" s="6"/>
      <c r="AH2214" s="6"/>
    </row>
    <row r="2215" spans="1:34" x14ac:dyDescent="0.35">
      <c r="A2215" s="20"/>
      <c r="B2215" s="6"/>
      <c r="C2215" s="6"/>
      <c r="D2215" s="6"/>
      <c r="E2215" s="6"/>
      <c r="F2215" s="6"/>
      <c r="G2215" s="6"/>
      <c r="H2215" s="6"/>
      <c r="I2215" s="6"/>
      <c r="J2215" s="6"/>
      <c r="K2215" s="6"/>
      <c r="L2215" s="6"/>
      <c r="M2215" s="6"/>
      <c r="N2215" s="6"/>
      <c r="O2215" s="6"/>
      <c r="P2215" s="6"/>
      <c r="Q2215" s="6"/>
      <c r="R2215" s="6"/>
      <c r="S2215" s="6"/>
      <c r="T2215" s="6"/>
      <c r="U2215" s="6"/>
      <c r="V2215" s="6"/>
      <c r="W2215" s="6"/>
      <c r="X2215" s="6"/>
      <c r="Y2215" s="6"/>
      <c r="Z2215" s="6"/>
      <c r="AA2215" s="6"/>
      <c r="AB2215" s="21"/>
      <c r="AC2215" s="21"/>
      <c r="AD2215" s="21"/>
      <c r="AE2215" s="6"/>
      <c r="AF2215" s="6"/>
      <c r="AG2215" s="6"/>
      <c r="AH2215" s="6"/>
    </row>
    <row r="2216" spans="1:34" x14ac:dyDescent="0.35">
      <c r="A2216" s="20"/>
      <c r="B2216" s="6"/>
      <c r="C2216" s="6"/>
      <c r="D2216" s="6"/>
      <c r="E2216" s="6"/>
      <c r="F2216" s="6"/>
      <c r="G2216" s="6"/>
      <c r="H2216" s="6"/>
      <c r="I2216" s="6"/>
      <c r="J2216" s="6"/>
      <c r="K2216" s="6"/>
      <c r="L2216" s="6"/>
      <c r="M2216" s="6"/>
      <c r="N2216" s="6"/>
      <c r="O2216" s="6"/>
      <c r="P2216" s="6"/>
      <c r="Q2216" s="6"/>
      <c r="R2216" s="6"/>
      <c r="S2216" s="6"/>
      <c r="T2216" s="6"/>
      <c r="U2216" s="6"/>
      <c r="V2216" s="6"/>
      <c r="W2216" s="6"/>
      <c r="X2216" s="6"/>
      <c r="Y2216" s="6"/>
      <c r="Z2216" s="6"/>
      <c r="AA2216" s="6"/>
      <c r="AB2216" s="21"/>
      <c r="AC2216" s="21"/>
      <c r="AD2216" s="21"/>
      <c r="AE2216" s="6"/>
      <c r="AF2216" s="6"/>
      <c r="AG2216" s="6"/>
      <c r="AH2216" s="6"/>
    </row>
    <row r="2217" spans="1:34" x14ac:dyDescent="0.35">
      <c r="A2217" s="20"/>
      <c r="B2217" s="6"/>
      <c r="C2217" s="6"/>
      <c r="D2217" s="6"/>
      <c r="E2217" s="6"/>
      <c r="F2217" s="6"/>
      <c r="G2217" s="6"/>
      <c r="H2217" s="6"/>
      <c r="I2217" s="6"/>
      <c r="J2217" s="6"/>
      <c r="K2217" s="6"/>
      <c r="L2217" s="6"/>
      <c r="M2217" s="6"/>
      <c r="N2217" s="6"/>
      <c r="O2217" s="6"/>
      <c r="P2217" s="6"/>
      <c r="Q2217" s="6"/>
      <c r="R2217" s="6"/>
      <c r="S2217" s="6"/>
      <c r="T2217" s="6"/>
      <c r="U2217" s="6"/>
      <c r="V2217" s="6"/>
      <c r="W2217" s="6"/>
      <c r="X2217" s="6"/>
      <c r="Y2217" s="6"/>
      <c r="Z2217" s="6"/>
      <c r="AA2217" s="6"/>
      <c r="AB2217" s="21"/>
      <c r="AC2217" s="21"/>
      <c r="AD2217" s="21"/>
      <c r="AE2217" s="6"/>
      <c r="AF2217" s="6"/>
      <c r="AG2217" s="6"/>
      <c r="AH2217" s="6"/>
    </row>
    <row r="2218" spans="1:34" x14ac:dyDescent="0.35">
      <c r="A2218" s="20"/>
      <c r="B2218" s="6"/>
      <c r="C2218" s="6"/>
      <c r="D2218" s="6"/>
      <c r="E2218" s="6"/>
      <c r="F2218" s="6"/>
      <c r="G2218" s="6"/>
      <c r="H2218" s="6"/>
      <c r="I2218" s="6"/>
      <c r="J2218" s="6"/>
      <c r="K2218" s="6"/>
      <c r="L2218" s="6"/>
      <c r="M2218" s="6"/>
      <c r="N2218" s="6"/>
      <c r="O2218" s="6"/>
      <c r="P2218" s="6"/>
      <c r="Q2218" s="6"/>
      <c r="R2218" s="6"/>
      <c r="S2218" s="6"/>
      <c r="T2218" s="6"/>
      <c r="U2218" s="6"/>
      <c r="V2218" s="6"/>
      <c r="W2218" s="6"/>
      <c r="X2218" s="6"/>
      <c r="Y2218" s="6"/>
      <c r="Z2218" s="6"/>
      <c r="AA2218" s="6"/>
      <c r="AB2218" s="21"/>
      <c r="AC2218" s="21"/>
      <c r="AD2218" s="21"/>
      <c r="AE2218" s="6"/>
      <c r="AF2218" s="6"/>
      <c r="AG2218" s="6"/>
      <c r="AH2218" s="6"/>
    </row>
    <row r="2219" spans="1:34" x14ac:dyDescent="0.35">
      <c r="A2219" s="20"/>
      <c r="B2219" s="6"/>
      <c r="C2219" s="6"/>
      <c r="D2219" s="6"/>
      <c r="E2219" s="6"/>
      <c r="F2219" s="6"/>
      <c r="G2219" s="6"/>
      <c r="H2219" s="6"/>
      <c r="I2219" s="6"/>
      <c r="J2219" s="6"/>
      <c r="K2219" s="6"/>
      <c r="L2219" s="6"/>
      <c r="M2219" s="6"/>
      <c r="N2219" s="6"/>
      <c r="O2219" s="6"/>
      <c r="P2219" s="6"/>
      <c r="Q2219" s="6"/>
      <c r="R2219" s="6"/>
      <c r="S2219" s="6"/>
      <c r="T2219" s="6"/>
      <c r="U2219" s="6"/>
      <c r="V2219" s="6"/>
      <c r="W2219" s="6"/>
      <c r="X2219" s="6"/>
      <c r="Y2219" s="6"/>
      <c r="Z2219" s="6"/>
      <c r="AA2219" s="6"/>
      <c r="AB2219" s="21"/>
      <c r="AC2219" s="21"/>
      <c r="AD2219" s="21"/>
      <c r="AE2219" s="6"/>
      <c r="AF2219" s="6"/>
      <c r="AG2219" s="6"/>
      <c r="AH2219" s="6"/>
    </row>
    <row r="2220" spans="1:34" x14ac:dyDescent="0.35">
      <c r="A2220" s="20"/>
      <c r="B2220" s="6"/>
      <c r="C2220" s="6"/>
      <c r="D2220" s="6"/>
      <c r="E2220" s="6"/>
      <c r="F2220" s="6"/>
      <c r="G2220" s="6"/>
      <c r="H2220" s="6"/>
      <c r="I2220" s="6"/>
      <c r="J2220" s="6"/>
      <c r="K2220" s="6"/>
      <c r="L2220" s="6"/>
      <c r="M2220" s="6"/>
      <c r="N2220" s="6"/>
      <c r="O2220" s="6"/>
      <c r="P2220" s="6"/>
      <c r="Q2220" s="6"/>
      <c r="R2220" s="6"/>
      <c r="S2220" s="6"/>
      <c r="T2220" s="6"/>
      <c r="U2220" s="6"/>
      <c r="V2220" s="6"/>
      <c r="W2220" s="6"/>
      <c r="X2220" s="6"/>
      <c r="Y2220" s="6"/>
      <c r="Z2220" s="6"/>
      <c r="AA2220" s="6"/>
      <c r="AB2220" s="21"/>
      <c r="AC2220" s="21"/>
      <c r="AD2220" s="21"/>
      <c r="AE2220" s="6"/>
      <c r="AF2220" s="6"/>
      <c r="AG2220" s="6"/>
      <c r="AH2220" s="6"/>
    </row>
    <row r="2221" spans="1:34" x14ac:dyDescent="0.35">
      <c r="A2221" s="20"/>
      <c r="B2221" s="6"/>
      <c r="C2221" s="6"/>
      <c r="D2221" s="6"/>
      <c r="E2221" s="6"/>
      <c r="F2221" s="6"/>
      <c r="G2221" s="6"/>
      <c r="H2221" s="6"/>
      <c r="I2221" s="6"/>
      <c r="J2221" s="6"/>
      <c r="K2221" s="6"/>
      <c r="L2221" s="6"/>
      <c r="M2221" s="6"/>
      <c r="N2221" s="6"/>
      <c r="O2221" s="6"/>
      <c r="P2221" s="6"/>
      <c r="Q2221" s="6"/>
      <c r="R2221" s="6"/>
      <c r="S2221" s="6"/>
      <c r="T2221" s="6"/>
      <c r="U2221" s="6"/>
      <c r="V2221" s="6"/>
      <c r="W2221" s="6"/>
      <c r="X2221" s="6"/>
      <c r="Y2221" s="6"/>
      <c r="Z2221" s="6"/>
      <c r="AA2221" s="6"/>
      <c r="AB2221" s="21"/>
      <c r="AC2221" s="21"/>
      <c r="AD2221" s="21"/>
      <c r="AE2221" s="6"/>
      <c r="AF2221" s="6"/>
      <c r="AG2221" s="6"/>
      <c r="AH2221" s="6"/>
    </row>
    <row r="2222" spans="1:34" x14ac:dyDescent="0.35">
      <c r="A2222" s="20"/>
      <c r="B2222" s="6"/>
      <c r="C2222" s="6"/>
      <c r="D2222" s="6"/>
      <c r="E2222" s="6"/>
      <c r="F2222" s="6"/>
      <c r="G2222" s="6"/>
      <c r="H2222" s="6"/>
      <c r="I2222" s="6"/>
      <c r="J2222" s="6"/>
      <c r="K2222" s="6"/>
      <c r="L2222" s="6"/>
      <c r="M2222" s="6"/>
      <c r="N2222" s="6"/>
      <c r="O2222" s="6"/>
      <c r="P2222" s="6"/>
      <c r="Q2222" s="6"/>
      <c r="R2222" s="6"/>
      <c r="S2222" s="6"/>
      <c r="T2222" s="6"/>
      <c r="U2222" s="6"/>
      <c r="V2222" s="6"/>
      <c r="W2222" s="6"/>
      <c r="X2222" s="6"/>
      <c r="Y2222" s="6"/>
      <c r="Z2222" s="6"/>
      <c r="AA2222" s="6"/>
      <c r="AB2222" s="21"/>
      <c r="AC2222" s="21"/>
      <c r="AD2222" s="21"/>
      <c r="AE2222" s="6"/>
      <c r="AF2222" s="6"/>
      <c r="AG2222" s="6"/>
      <c r="AH2222" s="6"/>
    </row>
    <row r="2223" spans="1:34" x14ac:dyDescent="0.35">
      <c r="A2223" s="20"/>
      <c r="B2223" s="6"/>
      <c r="C2223" s="6"/>
      <c r="D2223" s="6"/>
      <c r="E2223" s="6"/>
      <c r="F2223" s="6"/>
      <c r="G2223" s="6"/>
      <c r="H2223" s="6"/>
      <c r="I2223" s="6"/>
      <c r="J2223" s="6"/>
      <c r="K2223" s="6"/>
      <c r="L2223" s="6"/>
      <c r="M2223" s="6"/>
      <c r="N2223" s="6"/>
      <c r="O2223" s="6"/>
      <c r="P2223" s="6"/>
      <c r="Q2223" s="6"/>
      <c r="R2223" s="6"/>
      <c r="S2223" s="6"/>
      <c r="T2223" s="6"/>
      <c r="U2223" s="6"/>
      <c r="V2223" s="6"/>
      <c r="W2223" s="6"/>
      <c r="X2223" s="6"/>
      <c r="Y2223" s="6"/>
      <c r="Z2223" s="6"/>
      <c r="AA2223" s="6"/>
      <c r="AB2223" s="21"/>
      <c r="AC2223" s="21"/>
      <c r="AD2223" s="21"/>
      <c r="AE2223" s="6"/>
      <c r="AF2223" s="6"/>
      <c r="AG2223" s="6"/>
      <c r="AH2223" s="6"/>
    </row>
    <row r="2224" spans="1:34" x14ac:dyDescent="0.35">
      <c r="A2224" s="20"/>
      <c r="B2224" s="6"/>
      <c r="C2224" s="6"/>
      <c r="D2224" s="6"/>
      <c r="E2224" s="6"/>
      <c r="F2224" s="6"/>
      <c r="G2224" s="6"/>
      <c r="H2224" s="6"/>
      <c r="I2224" s="6"/>
      <c r="J2224" s="6"/>
      <c r="K2224" s="6"/>
      <c r="L2224" s="6"/>
      <c r="M2224" s="6"/>
      <c r="N2224" s="6"/>
      <c r="O2224" s="6"/>
      <c r="P2224" s="6"/>
      <c r="Q2224" s="6"/>
      <c r="R2224" s="6"/>
      <c r="S2224" s="6"/>
      <c r="T2224" s="6"/>
      <c r="U2224" s="6"/>
      <c r="V2224" s="6"/>
      <c r="W2224" s="6"/>
      <c r="X2224" s="6"/>
      <c r="Y2224" s="6"/>
      <c r="Z2224" s="6"/>
      <c r="AA2224" s="6"/>
      <c r="AB2224" s="21"/>
      <c r="AC2224" s="21"/>
      <c r="AD2224" s="21"/>
      <c r="AE2224" s="6"/>
      <c r="AF2224" s="6"/>
      <c r="AG2224" s="6"/>
      <c r="AH2224" s="6"/>
    </row>
    <row r="2225" spans="1:34" x14ac:dyDescent="0.35">
      <c r="A2225" s="20"/>
      <c r="B2225" s="6"/>
      <c r="C2225" s="6"/>
      <c r="D2225" s="6"/>
      <c r="E2225" s="6"/>
      <c r="F2225" s="6"/>
      <c r="G2225" s="6"/>
      <c r="H2225" s="6"/>
      <c r="I2225" s="6"/>
      <c r="J2225" s="6"/>
      <c r="K2225" s="6"/>
      <c r="L2225" s="6"/>
      <c r="M2225" s="6"/>
      <c r="N2225" s="6"/>
      <c r="O2225" s="6"/>
      <c r="P2225" s="6"/>
      <c r="Q2225" s="6"/>
      <c r="R2225" s="6"/>
      <c r="S2225" s="6"/>
      <c r="T2225" s="6"/>
      <c r="U2225" s="6"/>
      <c r="V2225" s="6"/>
      <c r="W2225" s="6"/>
      <c r="X2225" s="6"/>
      <c r="Y2225" s="6"/>
      <c r="Z2225" s="6"/>
      <c r="AA2225" s="6"/>
      <c r="AB2225" s="21"/>
      <c r="AC2225" s="21"/>
      <c r="AD2225" s="21"/>
      <c r="AE2225" s="6"/>
      <c r="AF2225" s="6"/>
      <c r="AG2225" s="6"/>
      <c r="AH2225" s="6"/>
    </row>
    <row r="2226" spans="1:34" x14ac:dyDescent="0.35">
      <c r="A2226" s="20"/>
      <c r="B2226" s="6"/>
      <c r="C2226" s="6"/>
      <c r="D2226" s="6"/>
      <c r="E2226" s="6"/>
      <c r="F2226" s="6"/>
      <c r="G2226" s="6"/>
      <c r="H2226" s="6"/>
      <c r="I2226" s="6"/>
      <c r="J2226" s="6"/>
      <c r="K2226" s="6"/>
      <c r="L2226" s="6"/>
      <c r="M2226" s="6"/>
      <c r="N2226" s="6"/>
      <c r="O2226" s="6"/>
      <c r="P2226" s="6"/>
      <c r="Q2226" s="6"/>
      <c r="R2226" s="6"/>
      <c r="S2226" s="6"/>
      <c r="T2226" s="6"/>
      <c r="U2226" s="6"/>
      <c r="V2226" s="6"/>
      <c r="W2226" s="6"/>
      <c r="X2226" s="6"/>
      <c r="Y2226" s="6"/>
      <c r="Z2226" s="6"/>
      <c r="AA2226" s="6"/>
      <c r="AB2226" s="21"/>
      <c r="AC2226" s="21"/>
      <c r="AD2226" s="21"/>
      <c r="AE2226" s="6"/>
      <c r="AF2226" s="6"/>
      <c r="AG2226" s="6"/>
      <c r="AH2226" s="6"/>
    </row>
    <row r="2227" spans="1:34" x14ac:dyDescent="0.35">
      <c r="A2227" s="20"/>
      <c r="B2227" s="6"/>
      <c r="C2227" s="6"/>
      <c r="D2227" s="6"/>
      <c r="E2227" s="6"/>
      <c r="F2227" s="6"/>
      <c r="G2227" s="6"/>
      <c r="H2227" s="6"/>
      <c r="I2227" s="6"/>
      <c r="J2227" s="6"/>
      <c r="K2227" s="6"/>
      <c r="L2227" s="6"/>
      <c r="M2227" s="6"/>
      <c r="N2227" s="6"/>
      <c r="O2227" s="6"/>
      <c r="P2227" s="6"/>
      <c r="Q2227" s="6"/>
      <c r="R2227" s="6"/>
      <c r="S2227" s="6"/>
      <c r="T2227" s="6"/>
      <c r="U2227" s="6"/>
      <c r="V2227" s="6"/>
      <c r="W2227" s="6"/>
      <c r="X2227" s="6"/>
      <c r="Y2227" s="6"/>
      <c r="Z2227" s="6"/>
      <c r="AA2227" s="6"/>
      <c r="AB2227" s="21"/>
      <c r="AC2227" s="21"/>
      <c r="AD2227" s="21"/>
      <c r="AE2227" s="6"/>
      <c r="AF2227" s="6"/>
      <c r="AG2227" s="6"/>
      <c r="AH2227" s="6"/>
    </row>
    <row r="2228" spans="1:34" x14ac:dyDescent="0.35">
      <c r="A2228" s="20"/>
      <c r="B2228" s="6"/>
      <c r="C2228" s="6"/>
      <c r="D2228" s="6"/>
      <c r="E2228" s="6"/>
      <c r="F2228" s="6"/>
      <c r="G2228" s="6"/>
      <c r="H2228" s="6"/>
      <c r="I2228" s="6"/>
      <c r="J2228" s="6"/>
      <c r="K2228" s="6"/>
      <c r="L2228" s="6"/>
      <c r="M2228" s="6"/>
      <c r="N2228" s="6"/>
      <c r="O2228" s="6"/>
      <c r="P2228" s="6"/>
      <c r="Q2228" s="6"/>
      <c r="R2228" s="6"/>
      <c r="S2228" s="6"/>
      <c r="T2228" s="6"/>
      <c r="U2228" s="6"/>
      <c r="V2228" s="6"/>
      <c r="W2228" s="6"/>
      <c r="X2228" s="6"/>
      <c r="Y2228" s="6"/>
      <c r="Z2228" s="6"/>
      <c r="AA2228" s="6"/>
      <c r="AB2228" s="21"/>
      <c r="AC2228" s="21"/>
      <c r="AD2228" s="21"/>
      <c r="AE2228" s="6"/>
      <c r="AF2228" s="6"/>
      <c r="AG2228" s="6"/>
      <c r="AH2228" s="6"/>
    </row>
    <row r="2229" spans="1:34" x14ac:dyDescent="0.35">
      <c r="A2229" s="20"/>
      <c r="B2229" s="6"/>
      <c r="C2229" s="6"/>
      <c r="D2229" s="6"/>
      <c r="E2229" s="6"/>
      <c r="F2229" s="6"/>
      <c r="G2229" s="6"/>
      <c r="H2229" s="6"/>
      <c r="I2229" s="6"/>
      <c r="J2229" s="6"/>
      <c r="K2229" s="6"/>
      <c r="L2229" s="6"/>
      <c r="M2229" s="6"/>
      <c r="N2229" s="6"/>
      <c r="O2229" s="6"/>
      <c r="P2229" s="6"/>
      <c r="Q2229" s="6"/>
      <c r="R2229" s="6"/>
      <c r="S2229" s="6"/>
      <c r="T2229" s="6"/>
      <c r="U2229" s="6"/>
      <c r="V2229" s="6"/>
      <c r="W2229" s="6"/>
      <c r="X2229" s="6"/>
      <c r="Y2229" s="6"/>
      <c r="Z2229" s="6"/>
      <c r="AA2229" s="6"/>
      <c r="AB2229" s="21"/>
      <c r="AC2229" s="21"/>
      <c r="AD2229" s="21"/>
      <c r="AE2229" s="6"/>
      <c r="AF2229" s="6"/>
      <c r="AG2229" s="6"/>
      <c r="AH2229" s="6"/>
    </row>
    <row r="2230" spans="1:34" x14ac:dyDescent="0.35">
      <c r="A2230" s="20"/>
      <c r="B2230" s="6"/>
      <c r="C2230" s="6"/>
      <c r="D2230" s="6"/>
      <c r="E2230" s="6"/>
      <c r="F2230" s="6"/>
      <c r="G2230" s="6"/>
      <c r="H2230" s="6"/>
      <c r="I2230" s="6"/>
      <c r="J2230" s="6"/>
      <c r="K2230" s="6"/>
      <c r="L2230" s="6"/>
      <c r="M2230" s="6"/>
      <c r="N2230" s="6"/>
      <c r="O2230" s="6"/>
      <c r="P2230" s="6"/>
      <c r="Q2230" s="6"/>
      <c r="R2230" s="6"/>
      <c r="S2230" s="6"/>
      <c r="T2230" s="6"/>
      <c r="U2230" s="6"/>
      <c r="V2230" s="6"/>
      <c r="W2230" s="6"/>
      <c r="X2230" s="6"/>
      <c r="Y2230" s="6"/>
      <c r="Z2230" s="6"/>
      <c r="AA2230" s="6"/>
      <c r="AB2230" s="21"/>
      <c r="AC2230" s="21"/>
      <c r="AD2230" s="21"/>
      <c r="AE2230" s="6"/>
      <c r="AF2230" s="6"/>
      <c r="AG2230" s="6"/>
      <c r="AH2230" s="6"/>
    </row>
    <row r="2231" spans="1:34" x14ac:dyDescent="0.35">
      <c r="A2231" s="20"/>
      <c r="B2231" s="6"/>
      <c r="C2231" s="6"/>
      <c r="D2231" s="6"/>
      <c r="E2231" s="6"/>
      <c r="F2231" s="6"/>
      <c r="G2231" s="6"/>
      <c r="H2231" s="6"/>
      <c r="I2231" s="6"/>
      <c r="J2231" s="6"/>
      <c r="K2231" s="6"/>
      <c r="L2231" s="6"/>
      <c r="M2231" s="6"/>
      <c r="N2231" s="6"/>
      <c r="O2231" s="6"/>
      <c r="P2231" s="6"/>
      <c r="Q2231" s="6"/>
      <c r="R2231" s="6"/>
      <c r="S2231" s="6"/>
      <c r="T2231" s="6"/>
      <c r="U2231" s="6"/>
      <c r="V2231" s="6"/>
      <c r="W2231" s="6"/>
      <c r="X2231" s="6"/>
      <c r="Y2231" s="6"/>
      <c r="Z2231" s="6"/>
      <c r="AA2231" s="6"/>
      <c r="AB2231" s="21"/>
      <c r="AC2231" s="21"/>
      <c r="AD2231" s="21"/>
      <c r="AE2231" s="6"/>
      <c r="AF2231" s="6"/>
      <c r="AG2231" s="6"/>
      <c r="AH2231" s="6"/>
    </row>
    <row r="2232" spans="1:34" x14ac:dyDescent="0.35">
      <c r="A2232" s="20"/>
      <c r="B2232" s="6"/>
      <c r="C2232" s="6"/>
      <c r="D2232" s="6"/>
      <c r="E2232" s="6"/>
      <c r="F2232" s="6"/>
      <c r="G2232" s="6"/>
      <c r="H2232" s="6"/>
      <c r="I2232" s="6"/>
      <c r="J2232" s="6"/>
      <c r="K2232" s="6"/>
      <c r="L2232" s="6"/>
      <c r="M2232" s="6"/>
      <c r="N2232" s="6"/>
      <c r="O2232" s="6"/>
      <c r="P2232" s="6"/>
      <c r="Q2232" s="6"/>
      <c r="R2232" s="6"/>
      <c r="S2232" s="6"/>
      <c r="T2232" s="6"/>
      <c r="U2232" s="6"/>
      <c r="V2232" s="6"/>
      <c r="W2232" s="6"/>
      <c r="X2232" s="6"/>
      <c r="Y2232" s="6"/>
      <c r="Z2232" s="6"/>
      <c r="AA2232" s="6"/>
      <c r="AB2232" s="21"/>
      <c r="AC2232" s="21"/>
      <c r="AD2232" s="21"/>
      <c r="AE2232" s="6"/>
      <c r="AF2232" s="6"/>
      <c r="AG2232" s="6"/>
      <c r="AH2232" s="6"/>
    </row>
    <row r="2233" spans="1:34" x14ac:dyDescent="0.35">
      <c r="A2233" s="20"/>
      <c r="B2233" s="6"/>
      <c r="C2233" s="6"/>
      <c r="D2233" s="6"/>
      <c r="E2233" s="6"/>
      <c r="F2233" s="6"/>
      <c r="G2233" s="6"/>
      <c r="H2233" s="6"/>
      <c r="I2233" s="6"/>
      <c r="J2233" s="6"/>
      <c r="K2233" s="6"/>
      <c r="L2233" s="6"/>
      <c r="M2233" s="6"/>
      <c r="N2233" s="6"/>
      <c r="O2233" s="6"/>
      <c r="P2233" s="6"/>
      <c r="Q2233" s="6"/>
      <c r="R2233" s="6"/>
      <c r="S2233" s="6"/>
      <c r="T2233" s="6"/>
      <c r="U2233" s="6"/>
      <c r="V2233" s="6"/>
      <c r="W2233" s="6"/>
      <c r="X2233" s="6"/>
      <c r="Y2233" s="6"/>
      <c r="Z2233" s="6"/>
      <c r="AA2233" s="6"/>
      <c r="AB2233" s="21"/>
      <c r="AC2233" s="21"/>
      <c r="AD2233" s="21"/>
      <c r="AE2233" s="6"/>
      <c r="AF2233" s="6"/>
      <c r="AG2233" s="6"/>
      <c r="AH2233" s="6"/>
    </row>
    <row r="2234" spans="1:34" x14ac:dyDescent="0.35">
      <c r="A2234" s="20"/>
      <c r="B2234" s="6"/>
      <c r="C2234" s="6"/>
      <c r="D2234" s="6"/>
      <c r="E2234" s="6"/>
      <c r="F2234" s="6"/>
      <c r="G2234" s="6"/>
      <c r="H2234" s="6"/>
      <c r="I2234" s="6"/>
      <c r="J2234" s="6"/>
      <c r="K2234" s="6"/>
      <c r="L2234" s="6"/>
      <c r="M2234" s="6"/>
      <c r="N2234" s="6"/>
      <c r="O2234" s="6"/>
      <c r="P2234" s="6"/>
      <c r="Q2234" s="6"/>
      <c r="R2234" s="6"/>
      <c r="S2234" s="6"/>
      <c r="T2234" s="6"/>
      <c r="U2234" s="6"/>
      <c r="V2234" s="6"/>
      <c r="W2234" s="6"/>
      <c r="X2234" s="6"/>
      <c r="Y2234" s="6"/>
      <c r="Z2234" s="6"/>
      <c r="AA2234" s="6"/>
      <c r="AB2234" s="21"/>
      <c r="AC2234" s="21"/>
      <c r="AD2234" s="21"/>
      <c r="AE2234" s="6"/>
      <c r="AF2234" s="6"/>
      <c r="AG2234" s="6"/>
      <c r="AH2234" s="6"/>
    </row>
    <row r="2235" spans="1:34" x14ac:dyDescent="0.35">
      <c r="A2235" s="20"/>
      <c r="B2235" s="6"/>
      <c r="C2235" s="6"/>
      <c r="D2235" s="6"/>
      <c r="E2235" s="6"/>
      <c r="F2235" s="6"/>
      <c r="G2235" s="6"/>
      <c r="H2235" s="6"/>
      <c r="I2235" s="6"/>
      <c r="J2235" s="6"/>
      <c r="K2235" s="6"/>
      <c r="L2235" s="6"/>
      <c r="M2235" s="6"/>
      <c r="N2235" s="6"/>
      <c r="O2235" s="6"/>
      <c r="P2235" s="6"/>
      <c r="Q2235" s="6"/>
      <c r="R2235" s="6"/>
      <c r="S2235" s="6"/>
      <c r="T2235" s="6"/>
      <c r="U2235" s="6"/>
      <c r="V2235" s="6"/>
      <c r="W2235" s="6"/>
      <c r="X2235" s="6"/>
      <c r="Y2235" s="6"/>
      <c r="Z2235" s="6"/>
      <c r="AA2235" s="6"/>
      <c r="AB2235" s="21"/>
      <c r="AC2235" s="21"/>
      <c r="AD2235" s="21"/>
      <c r="AE2235" s="6"/>
      <c r="AF2235" s="6"/>
      <c r="AG2235" s="6"/>
      <c r="AH2235" s="6"/>
    </row>
    <row r="2236" spans="1:34" x14ac:dyDescent="0.35">
      <c r="A2236" s="20"/>
      <c r="B2236" s="6"/>
      <c r="C2236" s="6"/>
      <c r="D2236" s="6"/>
      <c r="E2236" s="6"/>
      <c r="F2236" s="6"/>
      <c r="G2236" s="6"/>
      <c r="H2236" s="6"/>
      <c r="I2236" s="6"/>
      <c r="J2236" s="6"/>
      <c r="K2236" s="6"/>
      <c r="L2236" s="6"/>
      <c r="M2236" s="6"/>
      <c r="N2236" s="6"/>
      <c r="O2236" s="6"/>
      <c r="P2236" s="6"/>
      <c r="Q2236" s="6"/>
      <c r="R2236" s="6"/>
      <c r="S2236" s="6"/>
      <c r="T2236" s="6"/>
      <c r="U2236" s="6"/>
      <c r="V2236" s="6"/>
      <c r="W2236" s="6"/>
      <c r="X2236" s="6"/>
      <c r="Y2236" s="6"/>
      <c r="Z2236" s="6"/>
      <c r="AA2236" s="6"/>
      <c r="AB2236" s="21"/>
      <c r="AC2236" s="21"/>
      <c r="AD2236" s="21"/>
      <c r="AE2236" s="6"/>
      <c r="AF2236" s="6"/>
      <c r="AG2236" s="6"/>
      <c r="AH2236" s="6"/>
    </row>
    <row r="2237" spans="1:34" x14ac:dyDescent="0.35">
      <c r="A2237" s="20"/>
      <c r="B2237" s="6"/>
      <c r="C2237" s="6"/>
      <c r="D2237" s="6"/>
      <c r="E2237" s="6"/>
      <c r="F2237" s="6"/>
      <c r="G2237" s="6"/>
      <c r="H2237" s="6"/>
      <c r="I2237" s="6"/>
      <c r="J2237" s="6"/>
      <c r="K2237" s="6"/>
      <c r="L2237" s="6"/>
      <c r="M2237" s="6"/>
      <c r="N2237" s="6"/>
      <c r="O2237" s="6"/>
      <c r="P2237" s="6"/>
      <c r="Q2237" s="6"/>
      <c r="R2237" s="6"/>
      <c r="S2237" s="6"/>
      <c r="T2237" s="6"/>
      <c r="U2237" s="6"/>
      <c r="V2237" s="6"/>
      <c r="W2237" s="6"/>
      <c r="X2237" s="6"/>
      <c r="Y2237" s="6"/>
      <c r="Z2237" s="6"/>
      <c r="AA2237" s="6"/>
      <c r="AB2237" s="21"/>
      <c r="AC2237" s="21"/>
      <c r="AD2237" s="21"/>
      <c r="AE2237" s="6"/>
      <c r="AF2237" s="6"/>
      <c r="AG2237" s="6"/>
      <c r="AH2237" s="6"/>
    </row>
    <row r="2238" spans="1:34" x14ac:dyDescent="0.35">
      <c r="A2238" s="20"/>
      <c r="B2238" s="6"/>
      <c r="C2238" s="6"/>
      <c r="D2238" s="6"/>
      <c r="E2238" s="6"/>
      <c r="F2238" s="6"/>
      <c r="G2238" s="6"/>
      <c r="H2238" s="6"/>
      <c r="I2238" s="6"/>
      <c r="J2238" s="6"/>
      <c r="K2238" s="6"/>
      <c r="L2238" s="6"/>
      <c r="M2238" s="6"/>
      <c r="N2238" s="6"/>
      <c r="O2238" s="6"/>
      <c r="P2238" s="6"/>
      <c r="Q2238" s="6"/>
      <c r="R2238" s="6"/>
      <c r="S2238" s="6"/>
      <c r="T2238" s="6"/>
      <c r="U2238" s="6"/>
      <c r="V2238" s="6"/>
      <c r="W2238" s="6"/>
      <c r="X2238" s="6"/>
      <c r="Y2238" s="6"/>
      <c r="Z2238" s="6"/>
      <c r="AA2238" s="6"/>
      <c r="AB2238" s="21"/>
      <c r="AC2238" s="21"/>
      <c r="AD2238" s="21"/>
      <c r="AE2238" s="6"/>
      <c r="AF2238" s="6"/>
      <c r="AG2238" s="6"/>
      <c r="AH2238" s="6"/>
    </row>
    <row r="2239" spans="1:34" x14ac:dyDescent="0.35">
      <c r="A2239" s="20"/>
      <c r="B2239" s="6"/>
      <c r="C2239" s="6"/>
      <c r="D2239" s="6"/>
      <c r="E2239" s="6"/>
      <c r="F2239" s="6"/>
      <c r="G2239" s="6"/>
      <c r="H2239" s="6"/>
      <c r="I2239" s="6"/>
      <c r="J2239" s="6"/>
      <c r="K2239" s="6"/>
      <c r="L2239" s="6"/>
      <c r="M2239" s="6"/>
      <c r="N2239" s="6"/>
      <c r="O2239" s="6"/>
      <c r="P2239" s="6"/>
      <c r="Q2239" s="6"/>
      <c r="R2239" s="6"/>
      <c r="S2239" s="6"/>
      <c r="T2239" s="6"/>
      <c r="U2239" s="6"/>
      <c r="V2239" s="6"/>
      <c r="W2239" s="6"/>
      <c r="X2239" s="6"/>
      <c r="Y2239" s="6"/>
      <c r="Z2239" s="6"/>
      <c r="AA2239" s="6"/>
      <c r="AB2239" s="21"/>
      <c r="AC2239" s="21"/>
      <c r="AD2239" s="21"/>
      <c r="AE2239" s="6"/>
      <c r="AF2239" s="6"/>
      <c r="AG2239" s="6"/>
      <c r="AH2239" s="6"/>
    </row>
    <row r="2240" spans="1:34" x14ac:dyDescent="0.35">
      <c r="A2240" s="20"/>
      <c r="B2240" s="6"/>
      <c r="C2240" s="6"/>
      <c r="D2240" s="6"/>
      <c r="E2240" s="6"/>
      <c r="F2240" s="6"/>
      <c r="G2240" s="6"/>
      <c r="H2240" s="6"/>
      <c r="I2240" s="6"/>
      <c r="J2240" s="6"/>
      <c r="K2240" s="6"/>
      <c r="L2240" s="6"/>
      <c r="M2240" s="6"/>
      <c r="N2240" s="6"/>
      <c r="O2240" s="6"/>
      <c r="P2240" s="6"/>
      <c r="Q2240" s="6"/>
      <c r="R2240" s="6"/>
      <c r="S2240" s="6"/>
      <c r="T2240" s="6"/>
      <c r="U2240" s="6"/>
      <c r="V2240" s="6"/>
      <c r="W2240" s="6"/>
      <c r="X2240" s="6"/>
      <c r="Y2240" s="6"/>
      <c r="Z2240" s="6"/>
      <c r="AA2240" s="6"/>
      <c r="AB2240" s="21"/>
      <c r="AC2240" s="21"/>
      <c r="AD2240" s="21"/>
      <c r="AE2240" s="6"/>
      <c r="AF2240" s="6"/>
      <c r="AG2240" s="6"/>
      <c r="AH2240" s="6"/>
    </row>
    <row r="2241" spans="1:34" x14ac:dyDescent="0.35">
      <c r="A2241" s="20"/>
      <c r="B2241" s="6"/>
      <c r="C2241" s="6"/>
      <c r="D2241" s="6"/>
      <c r="E2241" s="6"/>
      <c r="F2241" s="6"/>
      <c r="G2241" s="6"/>
      <c r="H2241" s="6"/>
      <c r="I2241" s="6"/>
      <c r="J2241" s="6"/>
      <c r="K2241" s="6"/>
      <c r="L2241" s="6"/>
      <c r="M2241" s="6"/>
      <c r="N2241" s="6"/>
      <c r="O2241" s="6"/>
      <c r="P2241" s="6"/>
      <c r="Q2241" s="6"/>
      <c r="R2241" s="6"/>
      <c r="S2241" s="6"/>
      <c r="T2241" s="6"/>
      <c r="U2241" s="6"/>
      <c r="V2241" s="6"/>
      <c r="W2241" s="6"/>
      <c r="X2241" s="6"/>
      <c r="Y2241" s="6"/>
      <c r="Z2241" s="6"/>
      <c r="AA2241" s="6"/>
      <c r="AB2241" s="21"/>
      <c r="AC2241" s="21"/>
      <c r="AD2241" s="21"/>
      <c r="AE2241" s="6"/>
      <c r="AF2241" s="6"/>
      <c r="AG2241" s="6"/>
      <c r="AH2241" s="6"/>
    </row>
    <row r="2242" spans="1:34" x14ac:dyDescent="0.35">
      <c r="A2242" s="20"/>
      <c r="B2242" s="6"/>
      <c r="C2242" s="6"/>
      <c r="D2242" s="6"/>
      <c r="E2242" s="6"/>
      <c r="F2242" s="6"/>
      <c r="G2242" s="6"/>
      <c r="H2242" s="6"/>
      <c r="I2242" s="6"/>
      <c r="J2242" s="6"/>
      <c r="K2242" s="6"/>
      <c r="L2242" s="6"/>
      <c r="M2242" s="6"/>
      <c r="N2242" s="6"/>
      <c r="O2242" s="6"/>
      <c r="P2242" s="6"/>
      <c r="Q2242" s="6"/>
      <c r="R2242" s="6"/>
      <c r="S2242" s="6"/>
      <c r="T2242" s="6"/>
      <c r="U2242" s="6"/>
      <c r="V2242" s="6"/>
      <c r="W2242" s="6"/>
      <c r="X2242" s="6"/>
      <c r="Y2242" s="6"/>
      <c r="Z2242" s="6"/>
      <c r="AA2242" s="6"/>
      <c r="AB2242" s="21"/>
      <c r="AC2242" s="21"/>
      <c r="AD2242" s="21"/>
      <c r="AE2242" s="6"/>
      <c r="AF2242" s="6"/>
      <c r="AG2242" s="6"/>
      <c r="AH2242" s="6"/>
    </row>
    <row r="2243" spans="1:34" x14ac:dyDescent="0.35">
      <c r="A2243" s="20"/>
      <c r="B2243" s="6"/>
      <c r="C2243" s="6"/>
      <c r="D2243" s="6"/>
      <c r="E2243" s="6"/>
      <c r="F2243" s="6"/>
      <c r="G2243" s="6"/>
      <c r="H2243" s="6"/>
      <c r="I2243" s="6"/>
      <c r="J2243" s="6"/>
      <c r="K2243" s="6"/>
      <c r="L2243" s="6"/>
      <c r="M2243" s="6"/>
      <c r="N2243" s="6"/>
      <c r="O2243" s="6"/>
      <c r="P2243" s="6"/>
      <c r="Q2243" s="6"/>
      <c r="R2243" s="6"/>
      <c r="S2243" s="6"/>
      <c r="T2243" s="6"/>
      <c r="U2243" s="6"/>
      <c r="V2243" s="6"/>
      <c r="W2243" s="6"/>
      <c r="X2243" s="6"/>
      <c r="Y2243" s="6"/>
      <c r="Z2243" s="6"/>
      <c r="AA2243" s="6"/>
      <c r="AB2243" s="21"/>
      <c r="AC2243" s="21"/>
      <c r="AD2243" s="21"/>
      <c r="AE2243" s="6"/>
      <c r="AF2243" s="6"/>
      <c r="AG2243" s="6"/>
      <c r="AH2243" s="6"/>
    </row>
    <row r="2244" spans="1:34" x14ac:dyDescent="0.35">
      <c r="A2244" s="20"/>
      <c r="B2244" s="6"/>
      <c r="C2244" s="6"/>
      <c r="D2244" s="6"/>
      <c r="E2244" s="6"/>
      <c r="F2244" s="6"/>
      <c r="G2244" s="6"/>
      <c r="H2244" s="6"/>
      <c r="I2244" s="6"/>
      <c r="J2244" s="6"/>
      <c r="K2244" s="6"/>
      <c r="L2244" s="6"/>
      <c r="M2244" s="6"/>
      <c r="N2244" s="6"/>
      <c r="O2244" s="6"/>
      <c r="P2244" s="6"/>
      <c r="Q2244" s="6"/>
      <c r="R2244" s="6"/>
      <c r="S2244" s="6"/>
      <c r="T2244" s="6"/>
      <c r="U2244" s="6"/>
      <c r="V2244" s="6"/>
      <c r="W2244" s="6"/>
      <c r="X2244" s="6"/>
      <c r="Y2244" s="6"/>
      <c r="Z2244" s="6"/>
      <c r="AA2244" s="6"/>
      <c r="AB2244" s="21"/>
      <c r="AC2244" s="21"/>
      <c r="AD2244" s="21"/>
      <c r="AE2244" s="6"/>
      <c r="AF2244" s="6"/>
      <c r="AG2244" s="6"/>
      <c r="AH2244" s="6"/>
    </row>
    <row r="2245" spans="1:34" x14ac:dyDescent="0.35">
      <c r="A2245" s="20"/>
      <c r="B2245" s="6"/>
      <c r="C2245" s="6"/>
      <c r="D2245" s="6"/>
      <c r="E2245" s="6"/>
      <c r="F2245" s="6"/>
      <c r="G2245" s="6"/>
      <c r="H2245" s="6"/>
      <c r="I2245" s="6"/>
      <c r="J2245" s="6"/>
      <c r="K2245" s="6"/>
      <c r="L2245" s="6"/>
      <c r="M2245" s="6"/>
      <c r="N2245" s="6"/>
      <c r="O2245" s="6"/>
      <c r="P2245" s="6"/>
      <c r="Q2245" s="6"/>
      <c r="R2245" s="6"/>
      <c r="S2245" s="6"/>
      <c r="T2245" s="6"/>
      <c r="U2245" s="6"/>
      <c r="V2245" s="6"/>
      <c r="W2245" s="6"/>
      <c r="X2245" s="6"/>
      <c r="Y2245" s="6"/>
      <c r="Z2245" s="6"/>
      <c r="AA2245" s="6"/>
      <c r="AB2245" s="21"/>
      <c r="AC2245" s="21"/>
      <c r="AD2245" s="21"/>
      <c r="AE2245" s="6"/>
      <c r="AF2245" s="6"/>
      <c r="AG2245" s="6"/>
      <c r="AH2245" s="6"/>
    </row>
    <row r="2246" spans="1:34" x14ac:dyDescent="0.35">
      <c r="A2246" s="20"/>
      <c r="B2246" s="6"/>
      <c r="C2246" s="6"/>
      <c r="D2246" s="6"/>
      <c r="E2246" s="6"/>
      <c r="F2246" s="6"/>
      <c r="G2246" s="6"/>
      <c r="H2246" s="6"/>
      <c r="I2246" s="6"/>
      <c r="J2246" s="6"/>
      <c r="K2246" s="6"/>
      <c r="L2246" s="6"/>
      <c r="M2246" s="6"/>
      <c r="N2246" s="6"/>
      <c r="O2246" s="6"/>
      <c r="P2246" s="6"/>
      <c r="Q2246" s="6"/>
      <c r="R2246" s="6"/>
      <c r="S2246" s="6"/>
      <c r="T2246" s="6"/>
      <c r="U2246" s="6"/>
      <c r="V2246" s="6"/>
      <c r="W2246" s="6"/>
      <c r="X2246" s="6"/>
      <c r="Y2246" s="6"/>
      <c r="Z2246" s="6"/>
      <c r="AA2246" s="6"/>
      <c r="AB2246" s="21"/>
      <c r="AC2246" s="21"/>
      <c r="AD2246" s="21"/>
      <c r="AE2246" s="6"/>
      <c r="AF2246" s="6"/>
      <c r="AG2246" s="6"/>
      <c r="AH2246" s="6"/>
    </row>
    <row r="2247" spans="1:34" x14ac:dyDescent="0.35">
      <c r="A2247" s="20"/>
      <c r="B2247" s="6"/>
      <c r="C2247" s="6"/>
      <c r="D2247" s="6"/>
      <c r="E2247" s="6"/>
      <c r="F2247" s="6"/>
      <c r="G2247" s="6"/>
      <c r="H2247" s="6"/>
      <c r="I2247" s="6"/>
      <c r="J2247" s="6"/>
      <c r="K2247" s="6"/>
      <c r="L2247" s="6"/>
      <c r="M2247" s="6"/>
      <c r="N2247" s="6"/>
      <c r="O2247" s="6"/>
      <c r="P2247" s="6"/>
      <c r="Q2247" s="6"/>
      <c r="R2247" s="6"/>
      <c r="S2247" s="6"/>
      <c r="T2247" s="6"/>
      <c r="U2247" s="6"/>
      <c r="V2247" s="6"/>
      <c r="W2247" s="6"/>
      <c r="X2247" s="6"/>
      <c r="Y2247" s="6"/>
      <c r="Z2247" s="6"/>
      <c r="AA2247" s="6"/>
      <c r="AB2247" s="21"/>
      <c r="AC2247" s="21"/>
      <c r="AD2247" s="21"/>
      <c r="AE2247" s="6"/>
      <c r="AF2247" s="6"/>
      <c r="AG2247" s="6"/>
      <c r="AH2247" s="6"/>
    </row>
    <row r="2248" spans="1:34" x14ac:dyDescent="0.35">
      <c r="A2248" s="20"/>
      <c r="B2248" s="6"/>
      <c r="C2248" s="6"/>
      <c r="D2248" s="6"/>
      <c r="E2248" s="6"/>
      <c r="F2248" s="6"/>
      <c r="G2248" s="6"/>
      <c r="H2248" s="6"/>
      <c r="I2248" s="6"/>
      <c r="J2248" s="6"/>
      <c r="K2248" s="6"/>
      <c r="L2248" s="6"/>
      <c r="M2248" s="6"/>
      <c r="N2248" s="6"/>
      <c r="O2248" s="6"/>
      <c r="P2248" s="6"/>
      <c r="Q2248" s="6"/>
      <c r="R2248" s="6"/>
      <c r="S2248" s="6"/>
      <c r="T2248" s="6"/>
      <c r="U2248" s="6"/>
      <c r="V2248" s="6"/>
      <c r="W2248" s="6"/>
      <c r="X2248" s="6"/>
      <c r="Y2248" s="6"/>
      <c r="Z2248" s="6"/>
      <c r="AA2248" s="6"/>
      <c r="AB2248" s="21"/>
      <c r="AC2248" s="21"/>
      <c r="AD2248" s="21"/>
      <c r="AE2248" s="6"/>
      <c r="AF2248" s="6"/>
      <c r="AG2248" s="6"/>
      <c r="AH2248" s="6"/>
    </row>
    <row r="2249" spans="1:34" x14ac:dyDescent="0.35">
      <c r="A2249" s="20"/>
      <c r="B2249" s="6"/>
      <c r="C2249" s="6"/>
      <c r="D2249" s="6"/>
      <c r="E2249" s="6"/>
      <c r="F2249" s="6"/>
      <c r="G2249" s="6"/>
      <c r="H2249" s="6"/>
      <c r="I2249" s="6"/>
      <c r="J2249" s="6"/>
      <c r="K2249" s="6"/>
      <c r="L2249" s="6"/>
      <c r="M2249" s="6"/>
      <c r="N2249" s="6"/>
      <c r="O2249" s="6"/>
      <c r="P2249" s="6"/>
      <c r="Q2249" s="6"/>
      <c r="R2249" s="6"/>
      <c r="S2249" s="6"/>
      <c r="T2249" s="6"/>
      <c r="U2249" s="6"/>
      <c r="V2249" s="6"/>
      <c r="W2249" s="6"/>
      <c r="X2249" s="6"/>
      <c r="Y2249" s="6"/>
      <c r="Z2249" s="6"/>
      <c r="AA2249" s="6"/>
      <c r="AB2249" s="21"/>
      <c r="AC2249" s="21"/>
      <c r="AD2249" s="21"/>
      <c r="AE2249" s="6"/>
      <c r="AF2249" s="6"/>
      <c r="AG2249" s="6"/>
      <c r="AH2249" s="6"/>
    </row>
    <row r="2250" spans="1:34" x14ac:dyDescent="0.35">
      <c r="A2250" s="20"/>
      <c r="B2250" s="6"/>
      <c r="C2250" s="6"/>
      <c r="D2250" s="6"/>
      <c r="E2250" s="6"/>
      <c r="F2250" s="6"/>
      <c r="G2250" s="6"/>
      <c r="H2250" s="6"/>
      <c r="I2250" s="6"/>
      <c r="J2250" s="6"/>
      <c r="K2250" s="6"/>
      <c r="L2250" s="6"/>
      <c r="M2250" s="6"/>
      <c r="N2250" s="6"/>
      <c r="O2250" s="6"/>
      <c r="P2250" s="6"/>
      <c r="Q2250" s="6"/>
      <c r="R2250" s="6"/>
      <c r="S2250" s="6"/>
      <c r="T2250" s="6"/>
      <c r="U2250" s="6"/>
      <c r="V2250" s="6"/>
      <c r="W2250" s="6"/>
      <c r="X2250" s="6"/>
      <c r="Y2250" s="6"/>
      <c r="Z2250" s="6"/>
      <c r="AA2250" s="6"/>
      <c r="AB2250" s="21"/>
      <c r="AC2250" s="21"/>
      <c r="AD2250" s="21"/>
      <c r="AE2250" s="6"/>
      <c r="AF2250" s="6"/>
      <c r="AG2250" s="6"/>
      <c r="AH2250" s="6"/>
    </row>
    <row r="2251" spans="1:34" x14ac:dyDescent="0.35">
      <c r="A2251" s="20"/>
      <c r="B2251" s="6"/>
      <c r="C2251" s="6"/>
      <c r="D2251" s="6"/>
      <c r="E2251" s="6"/>
      <c r="F2251" s="6"/>
      <c r="G2251" s="6"/>
      <c r="H2251" s="6"/>
      <c r="I2251" s="6"/>
      <c r="J2251" s="6"/>
      <c r="K2251" s="6"/>
      <c r="L2251" s="6"/>
      <c r="M2251" s="6"/>
      <c r="N2251" s="6"/>
      <c r="O2251" s="6"/>
      <c r="P2251" s="6"/>
      <c r="Q2251" s="6"/>
      <c r="R2251" s="6"/>
      <c r="S2251" s="6"/>
      <c r="T2251" s="6"/>
      <c r="U2251" s="6"/>
      <c r="V2251" s="6"/>
      <c r="W2251" s="6"/>
      <c r="X2251" s="6"/>
      <c r="Y2251" s="6"/>
      <c r="Z2251" s="6"/>
      <c r="AA2251" s="6"/>
      <c r="AB2251" s="21"/>
      <c r="AC2251" s="21"/>
      <c r="AD2251" s="21"/>
      <c r="AE2251" s="6"/>
      <c r="AF2251" s="6"/>
      <c r="AG2251" s="6"/>
      <c r="AH2251" s="6"/>
    </row>
    <row r="2252" spans="1:34" x14ac:dyDescent="0.35">
      <c r="A2252" s="20"/>
      <c r="B2252" s="6"/>
      <c r="C2252" s="6"/>
      <c r="D2252" s="6"/>
      <c r="E2252" s="6"/>
      <c r="F2252" s="6"/>
      <c r="G2252" s="6"/>
      <c r="H2252" s="6"/>
      <c r="I2252" s="6"/>
      <c r="J2252" s="6"/>
      <c r="K2252" s="6"/>
      <c r="L2252" s="6"/>
      <c r="M2252" s="6"/>
      <c r="N2252" s="6"/>
      <c r="O2252" s="6"/>
      <c r="P2252" s="6"/>
      <c r="Q2252" s="6"/>
      <c r="R2252" s="6"/>
      <c r="S2252" s="6"/>
      <c r="T2252" s="6"/>
      <c r="U2252" s="6"/>
      <c r="V2252" s="6"/>
      <c r="W2252" s="6"/>
      <c r="X2252" s="6"/>
      <c r="Y2252" s="6"/>
      <c r="Z2252" s="6"/>
      <c r="AA2252" s="6"/>
      <c r="AB2252" s="21"/>
      <c r="AC2252" s="21"/>
      <c r="AD2252" s="21"/>
      <c r="AE2252" s="6"/>
      <c r="AF2252" s="6"/>
      <c r="AG2252" s="6"/>
      <c r="AH2252" s="6"/>
    </row>
    <row r="2253" spans="1:34" x14ac:dyDescent="0.35">
      <c r="A2253" s="20"/>
      <c r="B2253" s="6"/>
      <c r="C2253" s="6"/>
      <c r="D2253" s="6"/>
      <c r="E2253" s="6"/>
      <c r="F2253" s="6"/>
      <c r="G2253" s="6"/>
      <c r="H2253" s="6"/>
      <c r="I2253" s="6"/>
      <c r="J2253" s="6"/>
      <c r="K2253" s="6"/>
      <c r="L2253" s="6"/>
      <c r="M2253" s="6"/>
      <c r="N2253" s="6"/>
      <c r="O2253" s="6"/>
      <c r="P2253" s="6"/>
      <c r="Q2253" s="6"/>
      <c r="R2253" s="6"/>
      <c r="S2253" s="6"/>
      <c r="T2253" s="6"/>
      <c r="U2253" s="6"/>
      <c r="V2253" s="6"/>
      <c r="W2253" s="6"/>
      <c r="X2253" s="6"/>
      <c r="Y2253" s="6"/>
      <c r="Z2253" s="6"/>
      <c r="AA2253" s="6"/>
      <c r="AB2253" s="21"/>
      <c r="AC2253" s="21"/>
      <c r="AD2253" s="21"/>
      <c r="AE2253" s="6"/>
      <c r="AF2253" s="6"/>
      <c r="AG2253" s="6"/>
      <c r="AH2253" s="6"/>
    </row>
    <row r="2254" spans="1:34" x14ac:dyDescent="0.35">
      <c r="A2254" s="20"/>
      <c r="B2254" s="6"/>
      <c r="C2254" s="6"/>
      <c r="D2254" s="6"/>
      <c r="E2254" s="6"/>
      <c r="F2254" s="6"/>
      <c r="G2254" s="6"/>
      <c r="H2254" s="6"/>
      <c r="I2254" s="6"/>
      <c r="J2254" s="6"/>
      <c r="K2254" s="6"/>
      <c r="L2254" s="6"/>
      <c r="M2254" s="6"/>
      <c r="N2254" s="6"/>
      <c r="O2254" s="6"/>
      <c r="P2254" s="6"/>
      <c r="Q2254" s="6"/>
      <c r="R2254" s="6"/>
      <c r="S2254" s="6"/>
      <c r="T2254" s="6"/>
      <c r="U2254" s="6"/>
      <c r="V2254" s="6"/>
      <c r="W2254" s="6"/>
      <c r="X2254" s="6"/>
      <c r="Y2254" s="6"/>
      <c r="Z2254" s="6"/>
      <c r="AA2254" s="6"/>
      <c r="AB2254" s="21"/>
      <c r="AC2254" s="21"/>
      <c r="AD2254" s="21"/>
      <c r="AE2254" s="6"/>
      <c r="AF2254" s="6"/>
      <c r="AG2254" s="6"/>
      <c r="AH2254" s="6"/>
    </row>
    <row r="2255" spans="1:34" x14ac:dyDescent="0.35">
      <c r="A2255" s="20"/>
      <c r="B2255" s="6"/>
      <c r="C2255" s="6"/>
      <c r="D2255" s="6"/>
      <c r="E2255" s="6"/>
      <c r="F2255" s="6"/>
      <c r="G2255" s="6"/>
      <c r="H2255" s="6"/>
      <c r="I2255" s="6"/>
      <c r="J2255" s="6"/>
      <c r="K2255" s="6"/>
      <c r="L2255" s="6"/>
      <c r="M2255" s="6"/>
      <c r="N2255" s="6"/>
      <c r="O2255" s="6"/>
      <c r="P2255" s="6"/>
      <c r="Q2255" s="6"/>
      <c r="R2255" s="6"/>
      <c r="S2255" s="6"/>
      <c r="T2255" s="6"/>
      <c r="U2255" s="6"/>
      <c r="V2255" s="6"/>
      <c r="W2255" s="6"/>
      <c r="X2255" s="6"/>
      <c r="Y2255" s="6"/>
      <c r="Z2255" s="6"/>
      <c r="AA2255" s="6"/>
      <c r="AB2255" s="21"/>
      <c r="AC2255" s="21"/>
      <c r="AD2255" s="21"/>
      <c r="AE2255" s="6"/>
      <c r="AF2255" s="6"/>
      <c r="AG2255" s="6"/>
      <c r="AH2255" s="6"/>
    </row>
    <row r="2256" spans="1:34" x14ac:dyDescent="0.35">
      <c r="A2256" s="20"/>
      <c r="B2256" s="6"/>
      <c r="C2256" s="6"/>
      <c r="D2256" s="6"/>
      <c r="E2256" s="6"/>
      <c r="F2256" s="6"/>
      <c r="G2256" s="6"/>
      <c r="H2256" s="6"/>
      <c r="I2256" s="6"/>
      <c r="J2256" s="6"/>
      <c r="K2256" s="6"/>
      <c r="L2256" s="6"/>
      <c r="M2256" s="6"/>
      <c r="N2256" s="6"/>
      <c r="O2256" s="6"/>
      <c r="P2256" s="6"/>
      <c r="Q2256" s="6"/>
      <c r="R2256" s="6"/>
      <c r="S2256" s="6"/>
      <c r="T2256" s="6"/>
      <c r="U2256" s="6"/>
      <c r="V2256" s="6"/>
      <c r="W2256" s="6"/>
      <c r="X2256" s="6"/>
      <c r="Y2256" s="6"/>
      <c r="Z2256" s="6"/>
      <c r="AA2256" s="6"/>
      <c r="AB2256" s="21"/>
      <c r="AC2256" s="21"/>
      <c r="AD2256" s="21"/>
      <c r="AE2256" s="6"/>
      <c r="AF2256" s="6"/>
      <c r="AG2256" s="6"/>
      <c r="AH2256" s="6"/>
    </row>
    <row r="2257" spans="1:34" x14ac:dyDescent="0.35">
      <c r="A2257" s="20"/>
      <c r="B2257" s="6"/>
      <c r="C2257" s="6"/>
      <c r="D2257" s="6"/>
      <c r="E2257" s="6"/>
      <c r="F2257" s="6"/>
      <c r="G2257" s="6"/>
      <c r="H2257" s="6"/>
      <c r="I2257" s="6"/>
      <c r="J2257" s="6"/>
      <c r="K2257" s="6"/>
      <c r="L2257" s="6"/>
      <c r="M2257" s="6"/>
      <c r="N2257" s="6"/>
      <c r="O2257" s="6"/>
      <c r="P2257" s="6"/>
      <c r="Q2257" s="6"/>
      <c r="R2257" s="6"/>
      <c r="S2257" s="6"/>
      <c r="T2257" s="6"/>
      <c r="U2257" s="6"/>
      <c r="V2257" s="6"/>
      <c r="W2257" s="6"/>
      <c r="X2257" s="6"/>
      <c r="Y2257" s="6"/>
      <c r="Z2257" s="6"/>
      <c r="AA2257" s="6"/>
      <c r="AB2257" s="21"/>
      <c r="AC2257" s="21"/>
      <c r="AD2257" s="21"/>
      <c r="AE2257" s="6"/>
      <c r="AF2257" s="6"/>
      <c r="AG2257" s="6"/>
      <c r="AH2257" s="6"/>
    </row>
    <row r="2258" spans="1:34" x14ac:dyDescent="0.35">
      <c r="A2258" s="20"/>
      <c r="B2258" s="6"/>
      <c r="C2258" s="6"/>
      <c r="D2258" s="6"/>
      <c r="E2258" s="6"/>
      <c r="F2258" s="6"/>
      <c r="G2258" s="6"/>
      <c r="H2258" s="6"/>
      <c r="I2258" s="6"/>
      <c r="J2258" s="6"/>
      <c r="K2258" s="6"/>
      <c r="L2258" s="6"/>
      <c r="M2258" s="6"/>
      <c r="N2258" s="6"/>
      <c r="O2258" s="6"/>
      <c r="P2258" s="6"/>
      <c r="Q2258" s="6"/>
      <c r="R2258" s="6"/>
      <c r="S2258" s="6"/>
      <c r="T2258" s="6"/>
      <c r="U2258" s="6"/>
      <c r="V2258" s="6"/>
      <c r="W2258" s="6"/>
      <c r="X2258" s="6"/>
      <c r="Y2258" s="6"/>
      <c r="Z2258" s="6"/>
      <c r="AA2258" s="6"/>
      <c r="AB2258" s="21"/>
      <c r="AC2258" s="21"/>
      <c r="AD2258" s="21"/>
      <c r="AE2258" s="6"/>
      <c r="AF2258" s="6"/>
      <c r="AG2258" s="6"/>
      <c r="AH2258" s="6"/>
    </row>
    <row r="2259" spans="1:34" x14ac:dyDescent="0.35">
      <c r="A2259" s="20"/>
      <c r="B2259" s="6"/>
      <c r="C2259" s="6"/>
      <c r="D2259" s="6"/>
      <c r="E2259" s="6"/>
      <c r="F2259" s="6"/>
      <c r="G2259" s="6"/>
      <c r="H2259" s="6"/>
      <c r="I2259" s="6"/>
      <c r="J2259" s="6"/>
      <c r="K2259" s="6"/>
      <c r="L2259" s="6"/>
      <c r="M2259" s="6"/>
      <c r="N2259" s="6"/>
      <c r="O2259" s="6"/>
      <c r="P2259" s="6"/>
      <c r="Q2259" s="6"/>
      <c r="R2259" s="6"/>
      <c r="S2259" s="6"/>
      <c r="T2259" s="6"/>
      <c r="U2259" s="6"/>
      <c r="V2259" s="6"/>
      <c r="W2259" s="6"/>
      <c r="X2259" s="6"/>
      <c r="Y2259" s="6"/>
      <c r="Z2259" s="6"/>
      <c r="AA2259" s="6"/>
      <c r="AB2259" s="21"/>
      <c r="AC2259" s="21"/>
      <c r="AD2259" s="21"/>
      <c r="AE2259" s="6"/>
      <c r="AF2259" s="6"/>
      <c r="AG2259" s="6"/>
      <c r="AH2259" s="6"/>
    </row>
    <row r="2260" spans="1:34" x14ac:dyDescent="0.35">
      <c r="A2260" s="20"/>
      <c r="B2260" s="6"/>
      <c r="C2260" s="6"/>
      <c r="D2260" s="6"/>
      <c r="E2260" s="6"/>
      <c r="F2260" s="6"/>
      <c r="G2260" s="6"/>
      <c r="H2260" s="6"/>
      <c r="I2260" s="6"/>
      <c r="J2260" s="6"/>
      <c r="K2260" s="6"/>
      <c r="L2260" s="6"/>
      <c r="M2260" s="6"/>
      <c r="N2260" s="6"/>
      <c r="O2260" s="6"/>
      <c r="P2260" s="6"/>
      <c r="Q2260" s="6"/>
      <c r="R2260" s="6"/>
      <c r="S2260" s="6"/>
      <c r="T2260" s="6"/>
      <c r="U2260" s="6"/>
      <c r="V2260" s="6"/>
      <c r="W2260" s="6"/>
      <c r="X2260" s="6"/>
      <c r="Y2260" s="6"/>
      <c r="Z2260" s="6"/>
      <c r="AA2260" s="6"/>
      <c r="AB2260" s="21"/>
      <c r="AC2260" s="21"/>
      <c r="AD2260" s="21"/>
      <c r="AE2260" s="6"/>
      <c r="AF2260" s="6"/>
      <c r="AG2260" s="6"/>
      <c r="AH2260" s="6"/>
    </row>
    <row r="2261" spans="1:34" x14ac:dyDescent="0.35">
      <c r="A2261" s="20"/>
      <c r="B2261" s="6"/>
      <c r="C2261" s="6"/>
      <c r="D2261" s="6"/>
      <c r="E2261" s="6"/>
      <c r="F2261" s="6"/>
      <c r="G2261" s="6"/>
      <c r="H2261" s="6"/>
      <c r="I2261" s="6"/>
      <c r="J2261" s="6"/>
      <c r="K2261" s="6"/>
      <c r="L2261" s="6"/>
      <c r="M2261" s="6"/>
      <c r="N2261" s="6"/>
      <c r="O2261" s="6"/>
      <c r="P2261" s="6"/>
      <c r="Q2261" s="6"/>
      <c r="R2261" s="6"/>
      <c r="S2261" s="6"/>
      <c r="T2261" s="6"/>
      <c r="U2261" s="6"/>
      <c r="V2261" s="6"/>
      <c r="W2261" s="6"/>
      <c r="X2261" s="6"/>
      <c r="Y2261" s="6"/>
      <c r="Z2261" s="6"/>
      <c r="AA2261" s="6"/>
      <c r="AB2261" s="21"/>
      <c r="AC2261" s="21"/>
      <c r="AD2261" s="21"/>
      <c r="AE2261" s="6"/>
      <c r="AF2261" s="6"/>
      <c r="AG2261" s="6"/>
      <c r="AH2261" s="6"/>
    </row>
    <row r="2262" spans="1:34" x14ac:dyDescent="0.35">
      <c r="A2262" s="20"/>
      <c r="B2262" s="6"/>
      <c r="C2262" s="6"/>
      <c r="D2262" s="6"/>
      <c r="E2262" s="6"/>
      <c r="F2262" s="6"/>
      <c r="G2262" s="6"/>
      <c r="H2262" s="6"/>
      <c r="I2262" s="6"/>
      <c r="J2262" s="6"/>
      <c r="K2262" s="6"/>
      <c r="L2262" s="6"/>
      <c r="M2262" s="6"/>
      <c r="N2262" s="6"/>
      <c r="O2262" s="6"/>
      <c r="P2262" s="6"/>
      <c r="Q2262" s="6"/>
      <c r="R2262" s="6"/>
      <c r="S2262" s="6"/>
      <c r="T2262" s="6"/>
      <c r="U2262" s="6"/>
      <c r="V2262" s="6"/>
      <c r="W2262" s="6"/>
      <c r="X2262" s="6"/>
      <c r="Y2262" s="6"/>
      <c r="Z2262" s="6"/>
      <c r="AA2262" s="6"/>
      <c r="AB2262" s="21"/>
      <c r="AC2262" s="21"/>
      <c r="AD2262" s="21"/>
      <c r="AE2262" s="6"/>
      <c r="AF2262" s="6"/>
      <c r="AG2262" s="6"/>
      <c r="AH2262" s="6"/>
    </row>
    <row r="2263" spans="1:34" x14ac:dyDescent="0.35">
      <c r="A2263" s="20"/>
      <c r="B2263" s="6"/>
      <c r="C2263" s="6"/>
      <c r="D2263" s="6"/>
      <c r="E2263" s="6"/>
      <c r="F2263" s="6"/>
      <c r="G2263" s="6"/>
      <c r="H2263" s="6"/>
      <c r="I2263" s="6"/>
      <c r="J2263" s="6"/>
      <c r="K2263" s="6"/>
      <c r="L2263" s="6"/>
      <c r="M2263" s="6"/>
      <c r="N2263" s="6"/>
      <c r="O2263" s="6"/>
      <c r="P2263" s="6"/>
      <c r="Q2263" s="6"/>
      <c r="R2263" s="6"/>
      <c r="S2263" s="6"/>
      <c r="T2263" s="6"/>
      <c r="U2263" s="6"/>
      <c r="V2263" s="6"/>
      <c r="W2263" s="6"/>
      <c r="X2263" s="6"/>
      <c r="Y2263" s="6"/>
      <c r="Z2263" s="6"/>
      <c r="AA2263" s="6"/>
      <c r="AB2263" s="21"/>
      <c r="AC2263" s="21"/>
      <c r="AD2263" s="21"/>
      <c r="AE2263" s="6"/>
      <c r="AF2263" s="6"/>
      <c r="AG2263" s="6"/>
      <c r="AH2263" s="6"/>
    </row>
    <row r="2264" spans="1:34" x14ac:dyDescent="0.35">
      <c r="A2264" s="20"/>
      <c r="B2264" s="6"/>
      <c r="C2264" s="6"/>
      <c r="D2264" s="6"/>
      <c r="E2264" s="6"/>
      <c r="F2264" s="6"/>
      <c r="G2264" s="6"/>
      <c r="H2264" s="6"/>
      <c r="I2264" s="6"/>
      <c r="J2264" s="6"/>
      <c r="K2264" s="6"/>
      <c r="L2264" s="6"/>
      <c r="M2264" s="6"/>
      <c r="N2264" s="6"/>
      <c r="O2264" s="6"/>
      <c r="P2264" s="6"/>
      <c r="Q2264" s="6"/>
      <c r="R2264" s="6"/>
      <c r="S2264" s="6"/>
      <c r="T2264" s="6"/>
      <c r="U2264" s="6"/>
      <c r="V2264" s="6"/>
      <c r="W2264" s="6"/>
      <c r="X2264" s="6"/>
      <c r="Y2264" s="6"/>
      <c r="Z2264" s="6"/>
      <c r="AA2264" s="6"/>
      <c r="AB2264" s="21"/>
      <c r="AC2264" s="21"/>
      <c r="AD2264" s="21"/>
      <c r="AE2264" s="6"/>
      <c r="AF2264" s="6"/>
      <c r="AG2264" s="6"/>
      <c r="AH2264" s="6"/>
    </row>
    <row r="2265" spans="1:34" x14ac:dyDescent="0.35">
      <c r="A2265" s="20"/>
      <c r="B2265" s="6"/>
      <c r="C2265" s="6"/>
      <c r="D2265" s="6"/>
      <c r="E2265" s="6"/>
      <c r="F2265" s="6"/>
      <c r="G2265" s="6"/>
      <c r="H2265" s="6"/>
      <c r="I2265" s="6"/>
      <c r="J2265" s="6"/>
      <c r="K2265" s="6"/>
      <c r="L2265" s="6"/>
      <c r="M2265" s="6"/>
      <c r="N2265" s="6"/>
      <c r="O2265" s="6"/>
      <c r="P2265" s="6"/>
      <c r="Q2265" s="6"/>
      <c r="R2265" s="6"/>
      <c r="S2265" s="6"/>
      <c r="T2265" s="6"/>
      <c r="U2265" s="6"/>
      <c r="V2265" s="6"/>
      <c r="W2265" s="6"/>
      <c r="X2265" s="6"/>
      <c r="Y2265" s="6"/>
      <c r="Z2265" s="6"/>
      <c r="AA2265" s="6"/>
      <c r="AB2265" s="21"/>
      <c r="AC2265" s="21"/>
      <c r="AD2265" s="21"/>
      <c r="AE2265" s="6"/>
      <c r="AF2265" s="6"/>
      <c r="AG2265" s="6"/>
      <c r="AH2265" s="6"/>
    </row>
    <row r="2266" spans="1:34" x14ac:dyDescent="0.35">
      <c r="A2266" s="20"/>
      <c r="B2266" s="6"/>
      <c r="C2266" s="6"/>
      <c r="D2266" s="6"/>
      <c r="E2266" s="6"/>
      <c r="F2266" s="6"/>
      <c r="G2266" s="6"/>
      <c r="H2266" s="6"/>
      <c r="I2266" s="6"/>
      <c r="J2266" s="6"/>
      <c r="K2266" s="6"/>
      <c r="L2266" s="6"/>
      <c r="M2266" s="6"/>
      <c r="N2266" s="6"/>
      <c r="O2266" s="6"/>
      <c r="P2266" s="6"/>
      <c r="Q2266" s="6"/>
      <c r="R2266" s="6"/>
      <c r="S2266" s="6"/>
      <c r="T2266" s="6"/>
      <c r="U2266" s="6"/>
      <c r="V2266" s="6"/>
      <c r="W2266" s="6"/>
      <c r="X2266" s="6"/>
      <c r="Y2266" s="6"/>
      <c r="Z2266" s="6"/>
      <c r="AA2266" s="6"/>
      <c r="AB2266" s="21"/>
      <c r="AC2266" s="21"/>
      <c r="AD2266" s="21"/>
      <c r="AE2266" s="6"/>
      <c r="AF2266" s="6"/>
      <c r="AG2266" s="6"/>
      <c r="AH2266" s="6"/>
    </row>
    <row r="2267" spans="1:34" x14ac:dyDescent="0.35">
      <c r="A2267" s="20"/>
      <c r="B2267" s="6"/>
      <c r="C2267" s="6"/>
      <c r="D2267" s="6"/>
      <c r="E2267" s="6"/>
      <c r="F2267" s="6"/>
      <c r="G2267" s="6"/>
      <c r="H2267" s="6"/>
      <c r="I2267" s="6"/>
      <c r="J2267" s="6"/>
      <c r="K2267" s="6"/>
      <c r="L2267" s="6"/>
      <c r="M2267" s="6"/>
      <c r="N2267" s="6"/>
      <c r="O2267" s="6"/>
      <c r="P2267" s="6"/>
      <c r="Q2267" s="6"/>
      <c r="R2267" s="6"/>
      <c r="S2267" s="6"/>
      <c r="T2267" s="6"/>
      <c r="U2267" s="6"/>
      <c r="V2267" s="6"/>
      <c r="W2267" s="6"/>
      <c r="X2267" s="6"/>
      <c r="Y2267" s="6"/>
      <c r="Z2267" s="6"/>
      <c r="AA2267" s="6"/>
      <c r="AB2267" s="21"/>
      <c r="AC2267" s="21"/>
      <c r="AD2267" s="21"/>
      <c r="AE2267" s="6"/>
      <c r="AF2267" s="6"/>
      <c r="AG2267" s="6"/>
      <c r="AH2267" s="6"/>
    </row>
    <row r="2268" spans="1:34" x14ac:dyDescent="0.35">
      <c r="A2268" s="20"/>
      <c r="B2268" s="6"/>
      <c r="C2268" s="6"/>
      <c r="D2268" s="6"/>
      <c r="E2268" s="6"/>
      <c r="F2268" s="6"/>
      <c r="G2268" s="6"/>
      <c r="H2268" s="6"/>
      <c r="I2268" s="6"/>
      <c r="J2268" s="6"/>
      <c r="K2268" s="6"/>
      <c r="L2268" s="6"/>
      <c r="M2268" s="6"/>
      <c r="N2268" s="6"/>
      <c r="O2268" s="6"/>
      <c r="P2268" s="6"/>
      <c r="Q2268" s="6"/>
      <c r="R2268" s="6"/>
      <c r="S2268" s="6"/>
      <c r="T2268" s="6"/>
      <c r="U2268" s="6"/>
      <c r="V2268" s="6"/>
      <c r="W2268" s="6"/>
      <c r="X2268" s="6"/>
      <c r="Y2268" s="6"/>
      <c r="Z2268" s="6"/>
      <c r="AA2268" s="6"/>
      <c r="AB2268" s="21"/>
      <c r="AC2268" s="21"/>
      <c r="AD2268" s="21"/>
      <c r="AE2268" s="6"/>
      <c r="AF2268" s="6"/>
      <c r="AG2268" s="6"/>
      <c r="AH2268" s="6"/>
    </row>
    <row r="2269" spans="1:34" x14ac:dyDescent="0.35">
      <c r="A2269" s="20"/>
      <c r="B2269" s="6"/>
      <c r="C2269" s="6"/>
      <c r="D2269" s="6"/>
      <c r="E2269" s="6"/>
      <c r="F2269" s="6"/>
      <c r="G2269" s="6"/>
      <c r="H2269" s="6"/>
      <c r="I2269" s="6"/>
      <c r="J2269" s="6"/>
      <c r="K2269" s="6"/>
      <c r="L2269" s="6"/>
      <c r="M2269" s="6"/>
      <c r="N2269" s="6"/>
      <c r="O2269" s="6"/>
      <c r="P2269" s="6"/>
      <c r="Q2269" s="6"/>
      <c r="R2269" s="6"/>
      <c r="S2269" s="6"/>
      <c r="T2269" s="6"/>
      <c r="U2269" s="6"/>
      <c r="V2269" s="6"/>
      <c r="W2269" s="6"/>
      <c r="X2269" s="6"/>
      <c r="Y2269" s="6"/>
      <c r="Z2269" s="6"/>
      <c r="AA2269" s="6"/>
      <c r="AB2269" s="21"/>
      <c r="AC2269" s="21"/>
      <c r="AD2269" s="21"/>
      <c r="AE2269" s="6"/>
      <c r="AF2269" s="6"/>
      <c r="AG2269" s="6"/>
      <c r="AH2269" s="6"/>
    </row>
    <row r="2270" spans="1:34" x14ac:dyDescent="0.35">
      <c r="A2270" s="20"/>
      <c r="B2270" s="6"/>
      <c r="C2270" s="6"/>
      <c r="D2270" s="6"/>
      <c r="E2270" s="6"/>
      <c r="F2270" s="6"/>
      <c r="G2270" s="6"/>
      <c r="H2270" s="6"/>
      <c r="I2270" s="6"/>
      <c r="J2270" s="6"/>
      <c r="K2270" s="6"/>
      <c r="L2270" s="6"/>
      <c r="M2270" s="6"/>
      <c r="N2270" s="6"/>
      <c r="O2270" s="6"/>
      <c r="P2270" s="6"/>
      <c r="Q2270" s="6"/>
      <c r="R2270" s="6"/>
      <c r="S2270" s="6"/>
      <c r="T2270" s="6"/>
      <c r="U2270" s="6"/>
      <c r="V2270" s="6"/>
      <c r="W2270" s="6"/>
      <c r="X2270" s="6"/>
      <c r="Y2270" s="6"/>
      <c r="Z2270" s="6"/>
      <c r="AA2270" s="6"/>
      <c r="AB2270" s="21"/>
      <c r="AC2270" s="21"/>
      <c r="AD2270" s="21"/>
      <c r="AE2270" s="6"/>
      <c r="AF2270" s="6"/>
      <c r="AG2270" s="6"/>
      <c r="AH2270" s="6"/>
    </row>
    <row r="2271" spans="1:34" x14ac:dyDescent="0.35">
      <c r="A2271" s="20"/>
      <c r="B2271" s="6"/>
      <c r="C2271" s="6"/>
      <c r="D2271" s="6"/>
      <c r="E2271" s="6"/>
      <c r="F2271" s="6"/>
      <c r="G2271" s="6"/>
      <c r="H2271" s="6"/>
      <c r="I2271" s="6"/>
      <c r="J2271" s="6"/>
      <c r="K2271" s="6"/>
      <c r="L2271" s="6"/>
      <c r="M2271" s="6"/>
      <c r="N2271" s="6"/>
      <c r="O2271" s="6"/>
      <c r="P2271" s="6"/>
      <c r="Q2271" s="6"/>
      <c r="R2271" s="6"/>
      <c r="S2271" s="6"/>
      <c r="T2271" s="6"/>
      <c r="U2271" s="6"/>
      <c r="V2271" s="6"/>
      <c r="W2271" s="6"/>
      <c r="X2271" s="6"/>
      <c r="Y2271" s="6"/>
      <c r="Z2271" s="6"/>
      <c r="AA2271" s="6"/>
      <c r="AB2271" s="21"/>
      <c r="AC2271" s="21"/>
      <c r="AD2271" s="21"/>
      <c r="AE2271" s="6"/>
      <c r="AF2271" s="6"/>
      <c r="AG2271" s="6"/>
      <c r="AH2271" s="6"/>
    </row>
    <row r="2272" spans="1:34" x14ac:dyDescent="0.35">
      <c r="A2272" s="20"/>
      <c r="B2272" s="6"/>
      <c r="C2272" s="6"/>
      <c r="D2272" s="6"/>
      <c r="E2272" s="6"/>
      <c r="F2272" s="6"/>
      <c r="G2272" s="6"/>
      <c r="H2272" s="6"/>
      <c r="I2272" s="6"/>
      <c r="J2272" s="6"/>
      <c r="K2272" s="6"/>
      <c r="L2272" s="6"/>
      <c r="M2272" s="6"/>
      <c r="N2272" s="6"/>
      <c r="O2272" s="6"/>
      <c r="P2272" s="6"/>
      <c r="Q2272" s="6"/>
      <c r="R2272" s="6"/>
      <c r="S2272" s="6"/>
      <c r="T2272" s="6"/>
      <c r="U2272" s="6"/>
      <c r="V2272" s="6"/>
      <c r="W2272" s="6"/>
      <c r="X2272" s="6"/>
      <c r="Y2272" s="6"/>
      <c r="Z2272" s="6"/>
      <c r="AA2272" s="6"/>
      <c r="AB2272" s="21"/>
      <c r="AC2272" s="21"/>
      <c r="AD2272" s="21"/>
      <c r="AE2272" s="6"/>
      <c r="AF2272" s="6"/>
      <c r="AG2272" s="6"/>
      <c r="AH2272" s="6"/>
    </row>
    <row r="2273" spans="1:34" x14ac:dyDescent="0.35">
      <c r="A2273" s="20"/>
      <c r="B2273" s="6"/>
      <c r="C2273" s="6"/>
      <c r="D2273" s="6"/>
      <c r="E2273" s="6"/>
      <c r="F2273" s="6"/>
      <c r="G2273" s="6"/>
      <c r="H2273" s="6"/>
      <c r="I2273" s="6"/>
      <c r="J2273" s="6"/>
      <c r="K2273" s="6"/>
      <c r="L2273" s="6"/>
      <c r="M2273" s="6"/>
      <c r="N2273" s="6"/>
      <c r="O2273" s="6"/>
      <c r="P2273" s="6"/>
      <c r="Q2273" s="6"/>
      <c r="R2273" s="6"/>
      <c r="S2273" s="6"/>
      <c r="T2273" s="6"/>
      <c r="U2273" s="6"/>
      <c r="V2273" s="6"/>
      <c r="W2273" s="6"/>
      <c r="X2273" s="6"/>
      <c r="Y2273" s="6"/>
      <c r="Z2273" s="6"/>
      <c r="AA2273" s="6"/>
      <c r="AB2273" s="21"/>
      <c r="AC2273" s="21"/>
      <c r="AD2273" s="21"/>
      <c r="AE2273" s="6"/>
      <c r="AF2273" s="6"/>
      <c r="AG2273" s="6"/>
      <c r="AH2273" s="6"/>
    </row>
    <row r="2274" spans="1:34" x14ac:dyDescent="0.35">
      <c r="A2274" s="20"/>
      <c r="B2274" s="6"/>
      <c r="C2274" s="6"/>
      <c r="D2274" s="6"/>
      <c r="E2274" s="6"/>
      <c r="F2274" s="6"/>
      <c r="G2274" s="6"/>
      <c r="H2274" s="6"/>
      <c r="I2274" s="6"/>
      <c r="J2274" s="6"/>
      <c r="K2274" s="6"/>
      <c r="L2274" s="6"/>
      <c r="M2274" s="6"/>
      <c r="N2274" s="6"/>
      <c r="O2274" s="6"/>
      <c r="P2274" s="6"/>
      <c r="Q2274" s="6"/>
      <c r="R2274" s="6"/>
      <c r="S2274" s="6"/>
      <c r="T2274" s="6"/>
      <c r="U2274" s="6"/>
      <c r="V2274" s="6"/>
      <c r="W2274" s="6"/>
      <c r="X2274" s="6"/>
      <c r="Y2274" s="6"/>
      <c r="Z2274" s="6"/>
      <c r="AA2274" s="6"/>
      <c r="AB2274" s="21"/>
      <c r="AC2274" s="21"/>
      <c r="AD2274" s="21"/>
      <c r="AE2274" s="6"/>
      <c r="AF2274" s="6"/>
      <c r="AG2274" s="6"/>
      <c r="AH2274" s="6"/>
    </row>
    <row r="2275" spans="1:34" x14ac:dyDescent="0.35">
      <c r="A2275" s="20"/>
      <c r="B2275" s="6"/>
      <c r="C2275" s="6"/>
      <c r="D2275" s="6"/>
      <c r="E2275" s="6"/>
      <c r="F2275" s="6"/>
      <c r="G2275" s="6"/>
      <c r="H2275" s="6"/>
      <c r="I2275" s="6"/>
      <c r="J2275" s="6"/>
      <c r="K2275" s="6"/>
      <c r="L2275" s="6"/>
      <c r="M2275" s="6"/>
      <c r="N2275" s="6"/>
      <c r="O2275" s="6"/>
      <c r="P2275" s="6"/>
      <c r="Q2275" s="6"/>
      <c r="R2275" s="6"/>
      <c r="S2275" s="6"/>
      <c r="T2275" s="6"/>
      <c r="U2275" s="6"/>
      <c r="V2275" s="6"/>
      <c r="W2275" s="6"/>
      <c r="X2275" s="6"/>
      <c r="Y2275" s="6"/>
      <c r="Z2275" s="6"/>
      <c r="AA2275" s="6"/>
      <c r="AB2275" s="21"/>
      <c r="AC2275" s="21"/>
      <c r="AD2275" s="21"/>
      <c r="AE2275" s="6"/>
      <c r="AF2275" s="6"/>
      <c r="AG2275" s="6"/>
      <c r="AH2275" s="6"/>
    </row>
    <row r="2276" spans="1:34" x14ac:dyDescent="0.35">
      <c r="A2276" s="20"/>
      <c r="B2276" s="6"/>
      <c r="C2276" s="6"/>
      <c r="D2276" s="6"/>
      <c r="E2276" s="6"/>
      <c r="F2276" s="6"/>
      <c r="G2276" s="6"/>
      <c r="H2276" s="6"/>
      <c r="I2276" s="6"/>
      <c r="J2276" s="6"/>
      <c r="K2276" s="6"/>
      <c r="L2276" s="6"/>
      <c r="M2276" s="6"/>
      <c r="N2276" s="6"/>
      <c r="O2276" s="6"/>
      <c r="P2276" s="6"/>
      <c r="Q2276" s="6"/>
      <c r="R2276" s="6"/>
      <c r="S2276" s="6"/>
      <c r="T2276" s="6"/>
      <c r="U2276" s="6"/>
      <c r="V2276" s="6"/>
      <c r="W2276" s="6"/>
      <c r="X2276" s="6"/>
      <c r="Y2276" s="6"/>
      <c r="Z2276" s="6"/>
      <c r="AA2276" s="6"/>
      <c r="AB2276" s="21"/>
      <c r="AC2276" s="21"/>
      <c r="AD2276" s="21"/>
      <c r="AE2276" s="6"/>
      <c r="AF2276" s="6"/>
      <c r="AG2276" s="6"/>
      <c r="AH2276" s="6"/>
    </row>
    <row r="2277" spans="1:34" x14ac:dyDescent="0.35">
      <c r="A2277" s="20"/>
      <c r="B2277" s="6"/>
      <c r="C2277" s="6"/>
      <c r="D2277" s="6"/>
      <c r="E2277" s="6"/>
      <c r="F2277" s="6"/>
      <c r="G2277" s="6"/>
      <c r="H2277" s="6"/>
      <c r="I2277" s="6"/>
      <c r="J2277" s="6"/>
      <c r="K2277" s="6"/>
      <c r="L2277" s="6"/>
      <c r="M2277" s="6"/>
      <c r="N2277" s="6"/>
      <c r="O2277" s="6"/>
      <c r="P2277" s="6"/>
      <c r="Q2277" s="6"/>
      <c r="R2277" s="6"/>
      <c r="S2277" s="6"/>
      <c r="T2277" s="6"/>
      <c r="U2277" s="6"/>
      <c r="V2277" s="6"/>
      <c r="W2277" s="6"/>
      <c r="X2277" s="6"/>
      <c r="Y2277" s="6"/>
      <c r="Z2277" s="6"/>
      <c r="AA2277" s="6"/>
      <c r="AB2277" s="21"/>
      <c r="AC2277" s="21"/>
      <c r="AD2277" s="21"/>
      <c r="AE2277" s="6"/>
      <c r="AF2277" s="6"/>
      <c r="AG2277" s="6"/>
      <c r="AH2277" s="6"/>
    </row>
    <row r="2278" spans="1:34" x14ac:dyDescent="0.35">
      <c r="A2278" s="20"/>
      <c r="B2278" s="6"/>
      <c r="C2278" s="6"/>
      <c r="D2278" s="6"/>
      <c r="E2278" s="6"/>
      <c r="F2278" s="6"/>
      <c r="G2278" s="6"/>
      <c r="H2278" s="6"/>
      <c r="I2278" s="6"/>
      <c r="J2278" s="6"/>
      <c r="K2278" s="6"/>
      <c r="L2278" s="6"/>
      <c r="M2278" s="6"/>
      <c r="N2278" s="6"/>
      <c r="O2278" s="6"/>
      <c r="P2278" s="6"/>
      <c r="Q2278" s="6"/>
      <c r="R2278" s="6"/>
      <c r="S2278" s="6"/>
      <c r="T2278" s="6"/>
      <c r="U2278" s="6"/>
      <c r="V2278" s="6"/>
      <c r="W2278" s="6"/>
      <c r="X2278" s="6"/>
      <c r="Y2278" s="6"/>
      <c r="Z2278" s="6"/>
      <c r="AA2278" s="6"/>
      <c r="AB2278" s="21"/>
      <c r="AC2278" s="21"/>
      <c r="AD2278" s="21"/>
      <c r="AE2278" s="6"/>
      <c r="AF2278" s="6"/>
      <c r="AG2278" s="6"/>
      <c r="AH2278" s="6"/>
    </row>
    <row r="2279" spans="1:34" x14ac:dyDescent="0.35">
      <c r="A2279" s="20"/>
      <c r="B2279" s="6"/>
      <c r="C2279" s="6"/>
      <c r="D2279" s="6"/>
      <c r="E2279" s="6"/>
      <c r="F2279" s="6"/>
      <c r="G2279" s="6"/>
      <c r="H2279" s="6"/>
      <c r="I2279" s="6"/>
      <c r="J2279" s="6"/>
      <c r="K2279" s="6"/>
      <c r="L2279" s="6"/>
      <c r="M2279" s="6"/>
      <c r="N2279" s="6"/>
      <c r="O2279" s="6"/>
      <c r="P2279" s="6"/>
      <c r="Q2279" s="6"/>
      <c r="R2279" s="6"/>
      <c r="S2279" s="6"/>
      <c r="T2279" s="6"/>
      <c r="U2279" s="6"/>
      <c r="V2279" s="6"/>
      <c r="W2279" s="6"/>
      <c r="X2279" s="6"/>
      <c r="Y2279" s="6"/>
      <c r="Z2279" s="6"/>
      <c r="AA2279" s="6"/>
      <c r="AB2279" s="21"/>
      <c r="AC2279" s="21"/>
      <c r="AD2279" s="21"/>
      <c r="AE2279" s="6"/>
      <c r="AF2279" s="6"/>
      <c r="AG2279" s="6"/>
      <c r="AH2279" s="6"/>
    </row>
    <row r="2280" spans="1:34" x14ac:dyDescent="0.35">
      <c r="A2280" s="20"/>
      <c r="B2280" s="6"/>
      <c r="C2280" s="6"/>
      <c r="D2280" s="6"/>
      <c r="E2280" s="6"/>
      <c r="F2280" s="6"/>
      <c r="G2280" s="6"/>
      <c r="H2280" s="6"/>
      <c r="I2280" s="6"/>
      <c r="J2280" s="6"/>
      <c r="K2280" s="6"/>
      <c r="L2280" s="6"/>
      <c r="M2280" s="6"/>
      <c r="N2280" s="6"/>
      <c r="O2280" s="6"/>
      <c r="P2280" s="6"/>
      <c r="Q2280" s="6"/>
      <c r="R2280" s="6"/>
      <c r="S2280" s="6"/>
      <c r="T2280" s="6"/>
      <c r="U2280" s="6"/>
      <c r="V2280" s="6"/>
      <c r="W2280" s="6"/>
      <c r="X2280" s="6"/>
      <c r="Y2280" s="6"/>
      <c r="Z2280" s="6"/>
      <c r="AA2280" s="6"/>
      <c r="AB2280" s="21"/>
      <c r="AC2280" s="21"/>
      <c r="AD2280" s="21"/>
      <c r="AE2280" s="6"/>
      <c r="AF2280" s="6"/>
      <c r="AG2280" s="6"/>
      <c r="AH2280" s="6"/>
    </row>
    <row r="2281" spans="1:34" x14ac:dyDescent="0.35">
      <c r="A2281" s="20"/>
      <c r="B2281" s="6"/>
      <c r="C2281" s="6"/>
      <c r="D2281" s="6"/>
      <c r="E2281" s="6"/>
      <c r="F2281" s="6"/>
      <c r="G2281" s="6"/>
      <c r="H2281" s="6"/>
      <c r="I2281" s="6"/>
      <c r="J2281" s="6"/>
      <c r="K2281" s="6"/>
      <c r="L2281" s="6"/>
      <c r="M2281" s="6"/>
      <c r="N2281" s="6"/>
      <c r="O2281" s="6"/>
      <c r="P2281" s="6"/>
      <c r="Q2281" s="6"/>
      <c r="R2281" s="6"/>
      <c r="S2281" s="6"/>
      <c r="T2281" s="6"/>
      <c r="U2281" s="6"/>
      <c r="V2281" s="6"/>
      <c r="W2281" s="6"/>
      <c r="X2281" s="6"/>
      <c r="Y2281" s="6"/>
      <c r="Z2281" s="6"/>
      <c r="AA2281" s="6"/>
      <c r="AB2281" s="21"/>
      <c r="AC2281" s="21"/>
      <c r="AD2281" s="21"/>
      <c r="AE2281" s="6"/>
      <c r="AF2281" s="6"/>
      <c r="AG2281" s="6"/>
      <c r="AH2281" s="6"/>
    </row>
    <row r="2282" spans="1:34" x14ac:dyDescent="0.35">
      <c r="A2282" s="20"/>
      <c r="B2282" s="6"/>
      <c r="C2282" s="6"/>
      <c r="D2282" s="6"/>
      <c r="E2282" s="6"/>
      <c r="F2282" s="6"/>
      <c r="G2282" s="6"/>
      <c r="H2282" s="6"/>
      <c r="I2282" s="6"/>
      <c r="J2282" s="6"/>
      <c r="K2282" s="6"/>
      <c r="L2282" s="6"/>
      <c r="M2282" s="6"/>
      <c r="N2282" s="6"/>
      <c r="O2282" s="6"/>
      <c r="P2282" s="6"/>
      <c r="Q2282" s="6"/>
      <c r="R2282" s="6"/>
      <c r="S2282" s="6"/>
      <c r="T2282" s="6"/>
      <c r="U2282" s="6"/>
      <c r="V2282" s="6"/>
      <c r="W2282" s="6"/>
      <c r="X2282" s="6"/>
      <c r="Y2282" s="6"/>
      <c r="Z2282" s="6"/>
      <c r="AA2282" s="6"/>
      <c r="AB2282" s="21"/>
      <c r="AC2282" s="21"/>
      <c r="AD2282" s="21"/>
      <c r="AE2282" s="6"/>
      <c r="AF2282" s="6"/>
      <c r="AG2282" s="6"/>
      <c r="AH2282" s="6"/>
    </row>
    <row r="2283" spans="1:34" x14ac:dyDescent="0.35">
      <c r="A2283" s="20"/>
      <c r="B2283" s="6"/>
      <c r="C2283" s="6"/>
      <c r="D2283" s="6"/>
      <c r="E2283" s="6"/>
      <c r="F2283" s="6"/>
      <c r="G2283" s="6"/>
      <c r="H2283" s="6"/>
      <c r="I2283" s="6"/>
      <c r="J2283" s="6"/>
      <c r="K2283" s="6"/>
      <c r="L2283" s="6"/>
      <c r="M2283" s="6"/>
      <c r="N2283" s="6"/>
      <c r="O2283" s="6"/>
      <c r="P2283" s="6"/>
      <c r="Q2283" s="6"/>
      <c r="R2283" s="6"/>
      <c r="S2283" s="6"/>
      <c r="T2283" s="6"/>
      <c r="U2283" s="6"/>
      <c r="V2283" s="6"/>
      <c r="W2283" s="6"/>
      <c r="X2283" s="6"/>
      <c r="Y2283" s="6"/>
      <c r="Z2283" s="6"/>
      <c r="AA2283" s="6"/>
      <c r="AB2283" s="21"/>
      <c r="AC2283" s="21"/>
      <c r="AD2283" s="21"/>
      <c r="AE2283" s="6"/>
      <c r="AF2283" s="6"/>
      <c r="AG2283" s="6"/>
      <c r="AH2283" s="6"/>
    </row>
    <row r="2284" spans="1:34" x14ac:dyDescent="0.35">
      <c r="A2284" s="20"/>
      <c r="B2284" s="6"/>
      <c r="C2284" s="6"/>
      <c r="D2284" s="6"/>
      <c r="E2284" s="6"/>
      <c r="F2284" s="6"/>
      <c r="G2284" s="6"/>
      <c r="H2284" s="6"/>
      <c r="I2284" s="6"/>
      <c r="J2284" s="6"/>
      <c r="K2284" s="6"/>
      <c r="L2284" s="6"/>
      <c r="M2284" s="6"/>
      <c r="N2284" s="6"/>
      <c r="O2284" s="6"/>
      <c r="P2284" s="6"/>
      <c r="Q2284" s="6"/>
      <c r="R2284" s="6"/>
      <c r="S2284" s="6"/>
      <c r="T2284" s="6"/>
      <c r="U2284" s="6"/>
      <c r="V2284" s="6"/>
      <c r="W2284" s="6"/>
      <c r="X2284" s="6"/>
      <c r="Y2284" s="6"/>
      <c r="Z2284" s="6"/>
      <c r="AA2284" s="6"/>
      <c r="AB2284" s="21"/>
      <c r="AC2284" s="21"/>
      <c r="AD2284" s="21"/>
      <c r="AE2284" s="6"/>
      <c r="AF2284" s="6"/>
      <c r="AG2284" s="6"/>
      <c r="AH2284" s="6"/>
    </row>
    <row r="2285" spans="1:34" x14ac:dyDescent="0.35">
      <c r="A2285" s="20"/>
      <c r="B2285" s="6"/>
      <c r="C2285" s="6"/>
      <c r="D2285" s="6"/>
      <c r="E2285" s="6"/>
      <c r="F2285" s="6"/>
      <c r="G2285" s="6"/>
      <c r="H2285" s="6"/>
      <c r="I2285" s="6"/>
      <c r="J2285" s="6"/>
      <c r="K2285" s="6"/>
      <c r="L2285" s="6"/>
      <c r="M2285" s="6"/>
      <c r="N2285" s="6"/>
      <c r="O2285" s="6"/>
      <c r="P2285" s="6"/>
      <c r="Q2285" s="6"/>
      <c r="R2285" s="6"/>
      <c r="S2285" s="6"/>
      <c r="T2285" s="6"/>
      <c r="U2285" s="6"/>
      <c r="V2285" s="6"/>
      <c r="W2285" s="6"/>
      <c r="X2285" s="6"/>
      <c r="Y2285" s="6"/>
      <c r="Z2285" s="6"/>
      <c r="AA2285" s="6"/>
      <c r="AB2285" s="21"/>
      <c r="AC2285" s="21"/>
      <c r="AD2285" s="21"/>
      <c r="AE2285" s="6"/>
      <c r="AF2285" s="6"/>
      <c r="AG2285" s="6"/>
      <c r="AH2285" s="6"/>
    </row>
    <row r="2286" spans="1:34" x14ac:dyDescent="0.35">
      <c r="A2286" s="20"/>
      <c r="B2286" s="6"/>
      <c r="C2286" s="6"/>
      <c r="D2286" s="6"/>
      <c r="E2286" s="6"/>
      <c r="F2286" s="6"/>
      <c r="G2286" s="6"/>
      <c r="H2286" s="6"/>
      <c r="I2286" s="6"/>
      <c r="J2286" s="6"/>
      <c r="K2286" s="6"/>
      <c r="L2286" s="6"/>
      <c r="M2286" s="6"/>
      <c r="N2286" s="6"/>
      <c r="O2286" s="6"/>
      <c r="P2286" s="6"/>
      <c r="Q2286" s="6"/>
      <c r="R2286" s="6"/>
      <c r="S2286" s="6"/>
      <c r="T2286" s="6"/>
      <c r="U2286" s="6"/>
      <c r="V2286" s="6"/>
      <c r="W2286" s="6"/>
      <c r="X2286" s="6"/>
      <c r="Y2286" s="6"/>
      <c r="Z2286" s="6"/>
      <c r="AA2286" s="6"/>
      <c r="AB2286" s="21"/>
      <c r="AC2286" s="21"/>
      <c r="AD2286" s="21"/>
      <c r="AE2286" s="6"/>
      <c r="AF2286" s="6"/>
      <c r="AG2286" s="6"/>
      <c r="AH2286" s="6"/>
    </row>
    <row r="2287" spans="1:34" x14ac:dyDescent="0.35">
      <c r="A2287" s="20"/>
      <c r="B2287" s="6"/>
      <c r="C2287" s="6"/>
      <c r="D2287" s="6"/>
      <c r="E2287" s="6"/>
      <c r="F2287" s="6"/>
      <c r="G2287" s="6"/>
      <c r="H2287" s="6"/>
      <c r="I2287" s="6"/>
      <c r="J2287" s="6"/>
      <c r="K2287" s="6"/>
      <c r="L2287" s="6"/>
      <c r="M2287" s="6"/>
      <c r="N2287" s="6"/>
      <c r="O2287" s="6"/>
      <c r="P2287" s="6"/>
      <c r="Q2287" s="6"/>
      <c r="R2287" s="6"/>
      <c r="S2287" s="6"/>
      <c r="T2287" s="6"/>
      <c r="U2287" s="6"/>
      <c r="V2287" s="6"/>
      <c r="W2287" s="6"/>
      <c r="X2287" s="6"/>
      <c r="Y2287" s="6"/>
      <c r="Z2287" s="6"/>
      <c r="AA2287" s="6"/>
      <c r="AB2287" s="21"/>
      <c r="AC2287" s="21"/>
      <c r="AD2287" s="21"/>
      <c r="AE2287" s="6"/>
      <c r="AF2287" s="6"/>
      <c r="AG2287" s="6"/>
      <c r="AH2287" s="6"/>
    </row>
    <row r="2288" spans="1:34" x14ac:dyDescent="0.35">
      <c r="A2288" s="20"/>
      <c r="B2288" s="6"/>
      <c r="C2288" s="6"/>
      <c r="D2288" s="6"/>
      <c r="E2288" s="6"/>
      <c r="F2288" s="6"/>
      <c r="G2288" s="6"/>
      <c r="H2288" s="6"/>
      <c r="I2288" s="6"/>
      <c r="J2288" s="6"/>
      <c r="K2288" s="6"/>
      <c r="L2288" s="6"/>
      <c r="M2288" s="6"/>
      <c r="N2288" s="6"/>
      <c r="O2288" s="6"/>
      <c r="P2288" s="6"/>
      <c r="Q2288" s="6"/>
      <c r="R2288" s="6"/>
      <c r="S2288" s="6"/>
      <c r="T2288" s="6"/>
      <c r="U2288" s="6"/>
      <c r="V2288" s="6"/>
      <c r="W2288" s="6"/>
      <c r="X2288" s="6"/>
      <c r="Y2288" s="6"/>
      <c r="Z2288" s="6"/>
      <c r="AA2288" s="6"/>
      <c r="AB2288" s="21"/>
      <c r="AC2288" s="21"/>
      <c r="AD2288" s="21"/>
      <c r="AE2288" s="6"/>
      <c r="AF2288" s="6"/>
      <c r="AG2288" s="6"/>
      <c r="AH2288" s="6"/>
    </row>
    <row r="2289" spans="1:34" x14ac:dyDescent="0.35">
      <c r="A2289" s="20"/>
      <c r="B2289" s="6"/>
      <c r="C2289" s="6"/>
      <c r="D2289" s="6"/>
      <c r="E2289" s="6"/>
      <c r="F2289" s="6"/>
      <c r="G2289" s="6"/>
      <c r="H2289" s="6"/>
      <c r="I2289" s="6"/>
      <c r="J2289" s="6"/>
      <c r="K2289" s="6"/>
      <c r="L2289" s="6"/>
      <c r="M2289" s="6"/>
      <c r="N2289" s="6"/>
      <c r="O2289" s="6"/>
      <c r="P2289" s="6"/>
      <c r="Q2289" s="6"/>
      <c r="R2289" s="6"/>
      <c r="S2289" s="6"/>
      <c r="T2289" s="6"/>
      <c r="U2289" s="6"/>
      <c r="V2289" s="6"/>
      <c r="W2289" s="6"/>
      <c r="X2289" s="6"/>
      <c r="Y2289" s="6"/>
      <c r="Z2289" s="6"/>
      <c r="AA2289" s="6"/>
      <c r="AB2289" s="21"/>
      <c r="AC2289" s="21"/>
      <c r="AD2289" s="21"/>
      <c r="AE2289" s="6"/>
      <c r="AF2289" s="6"/>
      <c r="AG2289" s="6"/>
      <c r="AH2289" s="6"/>
    </row>
    <row r="2290" spans="1:34" x14ac:dyDescent="0.35">
      <c r="A2290" s="20"/>
      <c r="B2290" s="6"/>
      <c r="C2290" s="6"/>
      <c r="D2290" s="6"/>
      <c r="E2290" s="6"/>
      <c r="F2290" s="6"/>
      <c r="G2290" s="6"/>
      <c r="H2290" s="6"/>
      <c r="I2290" s="6"/>
      <c r="J2290" s="6"/>
      <c r="K2290" s="6"/>
      <c r="L2290" s="6"/>
      <c r="M2290" s="6"/>
      <c r="N2290" s="6"/>
      <c r="O2290" s="6"/>
      <c r="P2290" s="6"/>
      <c r="Q2290" s="6"/>
      <c r="R2290" s="6"/>
      <c r="S2290" s="6"/>
      <c r="T2290" s="6"/>
      <c r="U2290" s="6"/>
      <c r="V2290" s="6"/>
      <c r="W2290" s="6"/>
      <c r="X2290" s="6"/>
      <c r="Y2290" s="6"/>
      <c r="Z2290" s="6"/>
      <c r="AA2290" s="6"/>
      <c r="AB2290" s="21"/>
      <c r="AC2290" s="21"/>
      <c r="AD2290" s="21"/>
      <c r="AE2290" s="6"/>
      <c r="AF2290" s="6"/>
      <c r="AG2290" s="6"/>
      <c r="AH2290" s="6"/>
    </row>
    <row r="2291" spans="1:34" x14ac:dyDescent="0.35">
      <c r="A2291" s="20"/>
      <c r="B2291" s="6"/>
      <c r="C2291" s="6"/>
      <c r="D2291" s="6"/>
      <c r="E2291" s="6"/>
      <c r="F2291" s="6"/>
      <c r="G2291" s="6"/>
      <c r="H2291" s="6"/>
      <c r="I2291" s="6"/>
      <c r="J2291" s="6"/>
      <c r="K2291" s="6"/>
      <c r="L2291" s="6"/>
      <c r="M2291" s="6"/>
      <c r="N2291" s="6"/>
      <c r="O2291" s="6"/>
      <c r="P2291" s="6"/>
      <c r="Q2291" s="6"/>
      <c r="R2291" s="6"/>
      <c r="S2291" s="6"/>
      <c r="T2291" s="6"/>
      <c r="U2291" s="6"/>
      <c r="V2291" s="6"/>
      <c r="W2291" s="6"/>
      <c r="X2291" s="6"/>
      <c r="Y2291" s="6"/>
      <c r="Z2291" s="6"/>
      <c r="AA2291" s="6"/>
      <c r="AB2291" s="21"/>
      <c r="AC2291" s="21"/>
      <c r="AD2291" s="21"/>
      <c r="AE2291" s="6"/>
      <c r="AF2291" s="6"/>
      <c r="AG2291" s="6"/>
      <c r="AH2291" s="6"/>
    </row>
    <row r="2292" spans="1:34" x14ac:dyDescent="0.35">
      <c r="A2292" s="20"/>
      <c r="B2292" s="6"/>
      <c r="C2292" s="6"/>
      <c r="D2292" s="6"/>
      <c r="E2292" s="6"/>
      <c r="F2292" s="6"/>
      <c r="G2292" s="6"/>
      <c r="H2292" s="6"/>
      <c r="I2292" s="6"/>
      <c r="J2292" s="6"/>
      <c r="K2292" s="6"/>
      <c r="L2292" s="6"/>
      <c r="M2292" s="6"/>
      <c r="N2292" s="6"/>
      <c r="O2292" s="6"/>
      <c r="P2292" s="6"/>
      <c r="Q2292" s="6"/>
      <c r="R2292" s="6"/>
      <c r="S2292" s="6"/>
      <c r="T2292" s="6"/>
      <c r="U2292" s="6"/>
      <c r="V2292" s="6"/>
      <c r="W2292" s="6"/>
      <c r="X2292" s="6"/>
      <c r="Y2292" s="6"/>
      <c r="Z2292" s="6"/>
      <c r="AA2292" s="6"/>
      <c r="AB2292" s="21"/>
      <c r="AC2292" s="21"/>
      <c r="AD2292" s="21"/>
      <c r="AE2292" s="6"/>
      <c r="AF2292" s="6"/>
      <c r="AG2292" s="6"/>
      <c r="AH2292" s="6"/>
    </row>
    <row r="2293" spans="1:34" x14ac:dyDescent="0.35">
      <c r="A2293" s="20"/>
      <c r="B2293" s="6"/>
      <c r="C2293" s="6"/>
      <c r="D2293" s="6"/>
      <c r="E2293" s="6"/>
      <c r="F2293" s="6"/>
      <c r="G2293" s="6"/>
      <c r="H2293" s="6"/>
      <c r="I2293" s="6"/>
      <c r="J2293" s="6"/>
      <c r="K2293" s="6"/>
      <c r="L2293" s="6"/>
      <c r="M2293" s="6"/>
      <c r="N2293" s="6"/>
      <c r="O2293" s="6"/>
      <c r="P2293" s="6"/>
      <c r="Q2293" s="6"/>
      <c r="R2293" s="6"/>
      <c r="S2293" s="6"/>
      <c r="T2293" s="6"/>
      <c r="U2293" s="6"/>
      <c r="V2293" s="6"/>
      <c r="W2293" s="6"/>
      <c r="X2293" s="6"/>
      <c r="Y2293" s="6"/>
      <c r="Z2293" s="6"/>
      <c r="AA2293" s="6"/>
      <c r="AB2293" s="21"/>
      <c r="AC2293" s="21"/>
      <c r="AD2293" s="21"/>
      <c r="AE2293" s="6"/>
      <c r="AF2293" s="6"/>
      <c r="AG2293" s="6"/>
      <c r="AH2293" s="6"/>
    </row>
    <row r="2294" spans="1:34" x14ac:dyDescent="0.35">
      <c r="A2294" s="20"/>
      <c r="B2294" s="6"/>
      <c r="C2294" s="6"/>
      <c r="D2294" s="6"/>
      <c r="E2294" s="6"/>
      <c r="F2294" s="6"/>
      <c r="G2294" s="6"/>
      <c r="H2294" s="6"/>
      <c r="I2294" s="6"/>
      <c r="J2294" s="6"/>
      <c r="K2294" s="6"/>
      <c r="L2294" s="6"/>
      <c r="M2294" s="6"/>
      <c r="N2294" s="6"/>
      <c r="O2294" s="6"/>
      <c r="P2294" s="6"/>
      <c r="Q2294" s="6"/>
      <c r="R2294" s="6"/>
      <c r="S2294" s="6"/>
      <c r="T2294" s="6"/>
      <c r="U2294" s="6"/>
      <c r="V2294" s="6"/>
      <c r="W2294" s="6"/>
      <c r="X2294" s="6"/>
      <c r="Y2294" s="6"/>
      <c r="Z2294" s="6"/>
      <c r="AA2294" s="6"/>
      <c r="AB2294" s="21"/>
      <c r="AC2294" s="21"/>
      <c r="AD2294" s="21"/>
      <c r="AE2294" s="6"/>
      <c r="AF2294" s="6"/>
      <c r="AG2294" s="6"/>
      <c r="AH2294" s="6"/>
    </row>
    <row r="2295" spans="1:34" x14ac:dyDescent="0.35">
      <c r="A2295" s="20"/>
      <c r="B2295" s="6"/>
      <c r="C2295" s="6"/>
      <c r="D2295" s="6"/>
      <c r="E2295" s="6"/>
      <c r="F2295" s="6"/>
      <c r="G2295" s="6"/>
      <c r="H2295" s="6"/>
      <c r="I2295" s="6"/>
      <c r="J2295" s="6"/>
      <c r="K2295" s="6"/>
      <c r="L2295" s="6"/>
      <c r="M2295" s="6"/>
      <c r="N2295" s="6"/>
      <c r="O2295" s="6"/>
      <c r="P2295" s="6"/>
      <c r="Q2295" s="6"/>
      <c r="R2295" s="6"/>
      <c r="S2295" s="6"/>
      <c r="T2295" s="6"/>
      <c r="U2295" s="6"/>
      <c r="V2295" s="6"/>
      <c r="W2295" s="6"/>
      <c r="X2295" s="6"/>
      <c r="Y2295" s="6"/>
      <c r="Z2295" s="6"/>
      <c r="AA2295" s="6"/>
      <c r="AB2295" s="21"/>
      <c r="AC2295" s="21"/>
      <c r="AD2295" s="21"/>
      <c r="AE2295" s="6"/>
      <c r="AF2295" s="6"/>
      <c r="AG2295" s="6"/>
      <c r="AH2295" s="6"/>
    </row>
    <row r="2296" spans="1:34" x14ac:dyDescent="0.35">
      <c r="A2296" s="20"/>
      <c r="B2296" s="6"/>
      <c r="C2296" s="6"/>
      <c r="D2296" s="6"/>
      <c r="E2296" s="6"/>
      <c r="F2296" s="6"/>
      <c r="G2296" s="6"/>
      <c r="H2296" s="6"/>
      <c r="I2296" s="6"/>
      <c r="J2296" s="6"/>
      <c r="K2296" s="6"/>
      <c r="L2296" s="6"/>
      <c r="M2296" s="6"/>
      <c r="N2296" s="6"/>
      <c r="O2296" s="6"/>
      <c r="P2296" s="6"/>
      <c r="Q2296" s="6"/>
      <c r="R2296" s="6"/>
      <c r="S2296" s="6"/>
      <c r="T2296" s="6"/>
      <c r="U2296" s="6"/>
      <c r="V2296" s="6"/>
      <c r="W2296" s="6"/>
      <c r="X2296" s="6"/>
      <c r="Y2296" s="6"/>
      <c r="Z2296" s="6"/>
      <c r="AA2296" s="6"/>
      <c r="AB2296" s="21"/>
      <c r="AC2296" s="21"/>
      <c r="AD2296" s="21"/>
      <c r="AE2296" s="6"/>
      <c r="AF2296" s="6"/>
      <c r="AG2296" s="6"/>
      <c r="AH2296" s="6"/>
    </row>
    <row r="2297" spans="1:34" x14ac:dyDescent="0.35">
      <c r="A2297" s="20"/>
      <c r="B2297" s="6"/>
      <c r="C2297" s="6"/>
      <c r="D2297" s="6"/>
      <c r="E2297" s="6"/>
      <c r="F2297" s="6"/>
      <c r="G2297" s="6"/>
      <c r="H2297" s="6"/>
      <c r="I2297" s="6"/>
      <c r="J2297" s="6"/>
      <c r="K2297" s="6"/>
      <c r="L2297" s="6"/>
      <c r="M2297" s="6"/>
      <c r="N2297" s="6"/>
      <c r="O2297" s="6"/>
      <c r="P2297" s="6"/>
      <c r="Q2297" s="6"/>
      <c r="R2297" s="6"/>
      <c r="S2297" s="6"/>
      <c r="T2297" s="6"/>
      <c r="U2297" s="6"/>
      <c r="V2297" s="6"/>
      <c r="W2297" s="6"/>
      <c r="X2297" s="6"/>
      <c r="Y2297" s="6"/>
      <c r="Z2297" s="6"/>
      <c r="AA2297" s="6"/>
      <c r="AB2297" s="21"/>
      <c r="AC2297" s="21"/>
      <c r="AD2297" s="21"/>
      <c r="AE2297" s="6"/>
      <c r="AF2297" s="6"/>
      <c r="AG2297" s="6"/>
      <c r="AH2297" s="6"/>
    </row>
    <row r="2298" spans="1:34" x14ac:dyDescent="0.35">
      <c r="A2298" s="20"/>
      <c r="B2298" s="6"/>
      <c r="C2298" s="6"/>
      <c r="D2298" s="6"/>
      <c r="E2298" s="6"/>
      <c r="F2298" s="6"/>
      <c r="G2298" s="6"/>
      <c r="H2298" s="6"/>
      <c r="I2298" s="6"/>
      <c r="J2298" s="6"/>
      <c r="K2298" s="6"/>
      <c r="L2298" s="6"/>
      <c r="M2298" s="6"/>
      <c r="N2298" s="6"/>
      <c r="O2298" s="6"/>
      <c r="P2298" s="6"/>
      <c r="Q2298" s="6"/>
      <c r="R2298" s="6"/>
      <c r="S2298" s="6"/>
      <c r="T2298" s="6"/>
      <c r="U2298" s="6"/>
      <c r="V2298" s="6"/>
      <c r="W2298" s="6"/>
      <c r="X2298" s="6"/>
      <c r="Y2298" s="6"/>
      <c r="Z2298" s="6"/>
      <c r="AA2298" s="6"/>
      <c r="AB2298" s="21"/>
      <c r="AC2298" s="21"/>
      <c r="AD2298" s="21"/>
      <c r="AE2298" s="6"/>
      <c r="AF2298" s="6"/>
      <c r="AG2298" s="6"/>
      <c r="AH2298" s="6"/>
    </row>
    <row r="2299" spans="1:34" x14ac:dyDescent="0.35">
      <c r="A2299" s="20"/>
      <c r="B2299" s="6"/>
      <c r="C2299" s="6"/>
      <c r="D2299" s="6"/>
      <c r="E2299" s="6"/>
      <c r="F2299" s="6"/>
      <c r="G2299" s="6"/>
      <c r="H2299" s="6"/>
      <c r="I2299" s="6"/>
      <c r="J2299" s="6"/>
      <c r="K2299" s="6"/>
      <c r="L2299" s="6"/>
      <c r="M2299" s="6"/>
      <c r="N2299" s="6"/>
      <c r="O2299" s="6"/>
      <c r="P2299" s="6"/>
      <c r="Q2299" s="6"/>
      <c r="R2299" s="6"/>
      <c r="S2299" s="6"/>
      <c r="T2299" s="6"/>
      <c r="U2299" s="6"/>
      <c r="V2299" s="6"/>
      <c r="W2299" s="6"/>
      <c r="X2299" s="6"/>
      <c r="Y2299" s="6"/>
      <c r="Z2299" s="6"/>
      <c r="AA2299" s="6"/>
      <c r="AB2299" s="21"/>
      <c r="AC2299" s="21"/>
      <c r="AD2299" s="21"/>
      <c r="AE2299" s="6"/>
      <c r="AF2299" s="6"/>
      <c r="AG2299" s="6"/>
      <c r="AH2299" s="6"/>
    </row>
    <row r="2300" spans="1:34" x14ac:dyDescent="0.35">
      <c r="A2300" s="20"/>
      <c r="B2300" s="6"/>
      <c r="C2300" s="6"/>
      <c r="D2300" s="6"/>
      <c r="E2300" s="6"/>
      <c r="F2300" s="6"/>
      <c r="G2300" s="6"/>
      <c r="H2300" s="6"/>
      <c r="I2300" s="6"/>
      <c r="J2300" s="6"/>
      <c r="K2300" s="6"/>
      <c r="L2300" s="6"/>
      <c r="M2300" s="6"/>
      <c r="N2300" s="6"/>
      <c r="O2300" s="6"/>
      <c r="P2300" s="6"/>
      <c r="Q2300" s="6"/>
      <c r="R2300" s="6"/>
      <c r="S2300" s="6"/>
      <c r="T2300" s="6"/>
      <c r="U2300" s="6"/>
      <c r="V2300" s="6"/>
      <c r="W2300" s="6"/>
      <c r="X2300" s="6"/>
      <c r="Y2300" s="6"/>
      <c r="Z2300" s="6"/>
      <c r="AA2300" s="6"/>
      <c r="AB2300" s="21"/>
      <c r="AC2300" s="21"/>
      <c r="AD2300" s="21"/>
      <c r="AE2300" s="6"/>
      <c r="AF2300" s="6"/>
      <c r="AG2300" s="6"/>
      <c r="AH2300" s="6"/>
    </row>
    <row r="2301" spans="1:34" x14ac:dyDescent="0.35">
      <c r="A2301" s="20"/>
      <c r="B2301" s="6"/>
      <c r="C2301" s="6"/>
      <c r="D2301" s="6"/>
      <c r="E2301" s="6"/>
      <c r="F2301" s="6"/>
      <c r="G2301" s="6"/>
      <c r="H2301" s="6"/>
      <c r="I2301" s="6"/>
      <c r="J2301" s="6"/>
      <c r="K2301" s="6"/>
      <c r="L2301" s="6"/>
      <c r="M2301" s="6"/>
      <c r="N2301" s="6"/>
      <c r="O2301" s="6"/>
      <c r="P2301" s="6"/>
      <c r="Q2301" s="6"/>
      <c r="R2301" s="6"/>
      <c r="S2301" s="6"/>
      <c r="T2301" s="6"/>
      <c r="U2301" s="6"/>
      <c r="V2301" s="6"/>
      <c r="W2301" s="6"/>
      <c r="X2301" s="6"/>
      <c r="Y2301" s="6"/>
      <c r="Z2301" s="6"/>
      <c r="AA2301" s="6"/>
      <c r="AB2301" s="21"/>
      <c r="AC2301" s="21"/>
      <c r="AD2301" s="21"/>
      <c r="AE2301" s="6"/>
      <c r="AF2301" s="6"/>
      <c r="AG2301" s="6"/>
      <c r="AH2301" s="6"/>
    </row>
    <row r="2302" spans="1:34" x14ac:dyDescent="0.35">
      <c r="A2302" s="20"/>
      <c r="B2302" s="6"/>
      <c r="C2302" s="6"/>
      <c r="D2302" s="6"/>
      <c r="E2302" s="6"/>
      <c r="F2302" s="6"/>
      <c r="G2302" s="6"/>
      <c r="H2302" s="6"/>
      <c r="I2302" s="6"/>
      <c r="J2302" s="6"/>
      <c r="K2302" s="6"/>
      <c r="L2302" s="6"/>
      <c r="M2302" s="6"/>
      <c r="N2302" s="6"/>
      <c r="O2302" s="6"/>
      <c r="P2302" s="6"/>
      <c r="Q2302" s="6"/>
      <c r="R2302" s="6"/>
      <c r="S2302" s="6"/>
      <c r="T2302" s="6"/>
      <c r="U2302" s="6"/>
      <c r="V2302" s="6"/>
      <c r="W2302" s="6"/>
      <c r="X2302" s="6"/>
      <c r="Y2302" s="6"/>
      <c r="Z2302" s="6"/>
      <c r="AA2302" s="6"/>
      <c r="AB2302" s="21"/>
      <c r="AC2302" s="21"/>
      <c r="AD2302" s="21"/>
      <c r="AE2302" s="6"/>
      <c r="AF2302" s="6"/>
      <c r="AG2302" s="6"/>
      <c r="AH2302" s="6"/>
    </row>
    <row r="2303" spans="1:34" x14ac:dyDescent="0.35">
      <c r="A2303" s="20"/>
      <c r="B2303" s="6"/>
      <c r="C2303" s="6"/>
      <c r="D2303" s="6"/>
      <c r="E2303" s="6"/>
      <c r="F2303" s="6"/>
      <c r="G2303" s="6"/>
      <c r="H2303" s="6"/>
      <c r="I2303" s="6"/>
      <c r="J2303" s="6"/>
      <c r="K2303" s="6"/>
      <c r="L2303" s="6"/>
      <c r="M2303" s="6"/>
      <c r="N2303" s="6"/>
      <c r="O2303" s="6"/>
      <c r="P2303" s="6"/>
      <c r="Q2303" s="6"/>
      <c r="R2303" s="6"/>
      <c r="S2303" s="6"/>
      <c r="T2303" s="6"/>
      <c r="U2303" s="6"/>
      <c r="V2303" s="6"/>
      <c r="W2303" s="6"/>
      <c r="X2303" s="6"/>
      <c r="Y2303" s="6"/>
      <c r="Z2303" s="6"/>
      <c r="AA2303" s="6"/>
      <c r="AB2303" s="21"/>
      <c r="AC2303" s="21"/>
      <c r="AD2303" s="21"/>
      <c r="AE2303" s="6"/>
      <c r="AF2303" s="6"/>
      <c r="AG2303" s="6"/>
      <c r="AH2303" s="6"/>
    </row>
    <row r="2304" spans="1:34" x14ac:dyDescent="0.35">
      <c r="A2304" s="20"/>
      <c r="B2304" s="6"/>
      <c r="C2304" s="6"/>
      <c r="D2304" s="6"/>
      <c r="E2304" s="6"/>
      <c r="F2304" s="6"/>
      <c r="G2304" s="6"/>
      <c r="H2304" s="6"/>
      <c r="I2304" s="6"/>
      <c r="J2304" s="6"/>
      <c r="K2304" s="6"/>
      <c r="L2304" s="6"/>
      <c r="M2304" s="6"/>
      <c r="N2304" s="6"/>
      <c r="O2304" s="6"/>
      <c r="P2304" s="6"/>
      <c r="Q2304" s="6"/>
      <c r="R2304" s="6"/>
      <c r="S2304" s="6"/>
      <c r="T2304" s="6"/>
      <c r="U2304" s="6"/>
      <c r="V2304" s="6"/>
      <c r="W2304" s="6"/>
      <c r="X2304" s="6"/>
      <c r="Y2304" s="6"/>
      <c r="Z2304" s="6"/>
      <c r="AA2304" s="6"/>
      <c r="AB2304" s="21"/>
      <c r="AC2304" s="21"/>
      <c r="AD2304" s="21"/>
      <c r="AE2304" s="6"/>
      <c r="AF2304" s="6"/>
      <c r="AG2304" s="6"/>
      <c r="AH2304" s="6"/>
    </row>
    <row r="2305" spans="1:34" x14ac:dyDescent="0.35">
      <c r="A2305" s="20"/>
      <c r="B2305" s="6"/>
      <c r="C2305" s="6"/>
      <c r="D2305" s="6"/>
      <c r="E2305" s="6"/>
      <c r="F2305" s="6"/>
      <c r="G2305" s="6"/>
      <c r="H2305" s="6"/>
      <c r="I2305" s="6"/>
      <c r="J2305" s="6"/>
      <c r="K2305" s="6"/>
      <c r="L2305" s="6"/>
      <c r="M2305" s="6"/>
      <c r="N2305" s="6"/>
      <c r="O2305" s="6"/>
      <c r="P2305" s="6"/>
      <c r="Q2305" s="6"/>
      <c r="R2305" s="6"/>
      <c r="S2305" s="6"/>
      <c r="T2305" s="6"/>
      <c r="U2305" s="6"/>
      <c r="V2305" s="6"/>
      <c r="W2305" s="6"/>
      <c r="X2305" s="6"/>
      <c r="Y2305" s="6"/>
      <c r="Z2305" s="6"/>
      <c r="AA2305" s="6"/>
      <c r="AB2305" s="21"/>
      <c r="AC2305" s="21"/>
      <c r="AD2305" s="21"/>
      <c r="AE2305" s="6"/>
      <c r="AF2305" s="6"/>
      <c r="AG2305" s="6"/>
      <c r="AH2305" s="6"/>
    </row>
    <row r="2306" spans="1:34" x14ac:dyDescent="0.35">
      <c r="A2306" s="20"/>
      <c r="B2306" s="6"/>
      <c r="C2306" s="6"/>
      <c r="D2306" s="6"/>
      <c r="E2306" s="6"/>
      <c r="F2306" s="6"/>
      <c r="G2306" s="6"/>
      <c r="H2306" s="6"/>
      <c r="I2306" s="6"/>
      <c r="J2306" s="6"/>
      <c r="K2306" s="6"/>
      <c r="L2306" s="6"/>
      <c r="M2306" s="6"/>
      <c r="N2306" s="6"/>
      <c r="O2306" s="6"/>
      <c r="P2306" s="6"/>
      <c r="Q2306" s="6"/>
      <c r="R2306" s="6"/>
      <c r="S2306" s="6"/>
      <c r="T2306" s="6"/>
      <c r="U2306" s="6"/>
      <c r="V2306" s="6"/>
      <c r="W2306" s="6"/>
      <c r="X2306" s="6"/>
      <c r="Y2306" s="6"/>
      <c r="Z2306" s="6"/>
      <c r="AA2306" s="6"/>
      <c r="AB2306" s="21"/>
      <c r="AC2306" s="21"/>
      <c r="AD2306" s="21"/>
      <c r="AE2306" s="6"/>
      <c r="AF2306" s="6"/>
      <c r="AG2306" s="6"/>
      <c r="AH2306" s="6"/>
    </row>
    <row r="2307" spans="1:34" x14ac:dyDescent="0.35">
      <c r="A2307" s="20"/>
      <c r="B2307" s="6"/>
      <c r="C2307" s="6"/>
      <c r="D2307" s="6"/>
      <c r="E2307" s="6"/>
      <c r="F2307" s="6"/>
      <c r="G2307" s="6"/>
      <c r="H2307" s="6"/>
      <c r="I2307" s="6"/>
      <c r="J2307" s="6"/>
      <c r="K2307" s="6"/>
      <c r="L2307" s="6"/>
      <c r="M2307" s="6"/>
      <c r="N2307" s="6"/>
      <c r="O2307" s="6"/>
      <c r="P2307" s="6"/>
      <c r="Q2307" s="6"/>
      <c r="R2307" s="6"/>
      <c r="S2307" s="6"/>
      <c r="T2307" s="6"/>
      <c r="U2307" s="6"/>
      <c r="V2307" s="6"/>
      <c r="W2307" s="6"/>
      <c r="X2307" s="6"/>
      <c r="Y2307" s="6"/>
      <c r="Z2307" s="6"/>
      <c r="AA2307" s="6"/>
      <c r="AB2307" s="21"/>
      <c r="AC2307" s="21"/>
      <c r="AD2307" s="21"/>
      <c r="AE2307" s="6"/>
      <c r="AF2307" s="6"/>
      <c r="AG2307" s="6"/>
      <c r="AH2307" s="6"/>
    </row>
    <row r="2308" spans="1:34" x14ac:dyDescent="0.35">
      <c r="A2308" s="20"/>
      <c r="B2308" s="6"/>
      <c r="C2308" s="6"/>
      <c r="D2308" s="6"/>
      <c r="E2308" s="6"/>
      <c r="F2308" s="6"/>
      <c r="G2308" s="6"/>
      <c r="H2308" s="6"/>
      <c r="I2308" s="6"/>
      <c r="J2308" s="6"/>
      <c r="K2308" s="6"/>
      <c r="L2308" s="6"/>
      <c r="M2308" s="6"/>
      <c r="N2308" s="6"/>
      <c r="O2308" s="6"/>
      <c r="P2308" s="6"/>
      <c r="Q2308" s="6"/>
      <c r="R2308" s="6"/>
      <c r="S2308" s="6"/>
      <c r="T2308" s="6"/>
      <c r="U2308" s="6"/>
      <c r="V2308" s="6"/>
      <c r="W2308" s="6"/>
      <c r="X2308" s="6"/>
      <c r="Y2308" s="6"/>
      <c r="Z2308" s="6"/>
      <c r="AA2308" s="6"/>
      <c r="AB2308" s="21"/>
      <c r="AC2308" s="21"/>
      <c r="AD2308" s="21"/>
      <c r="AE2308" s="6"/>
      <c r="AF2308" s="6"/>
      <c r="AG2308" s="6"/>
      <c r="AH2308" s="6"/>
    </row>
    <row r="2309" spans="1:34" x14ac:dyDescent="0.35">
      <c r="A2309" s="20"/>
      <c r="B2309" s="6"/>
      <c r="C2309" s="6"/>
      <c r="D2309" s="6"/>
      <c r="E2309" s="6"/>
      <c r="F2309" s="6"/>
      <c r="G2309" s="6"/>
      <c r="H2309" s="6"/>
      <c r="I2309" s="6"/>
      <c r="J2309" s="6"/>
      <c r="K2309" s="6"/>
      <c r="L2309" s="6"/>
      <c r="M2309" s="6"/>
      <c r="N2309" s="6"/>
      <c r="O2309" s="6"/>
      <c r="P2309" s="6"/>
      <c r="Q2309" s="6"/>
      <c r="R2309" s="6"/>
      <c r="S2309" s="6"/>
      <c r="T2309" s="6"/>
      <c r="U2309" s="6"/>
      <c r="V2309" s="6"/>
      <c r="W2309" s="6"/>
      <c r="X2309" s="6"/>
      <c r="Y2309" s="6"/>
      <c r="Z2309" s="6"/>
      <c r="AA2309" s="6"/>
      <c r="AB2309" s="21"/>
      <c r="AC2309" s="21"/>
      <c r="AD2309" s="21"/>
      <c r="AE2309" s="6"/>
      <c r="AF2309" s="6"/>
      <c r="AG2309" s="6"/>
      <c r="AH2309" s="6"/>
    </row>
    <row r="2310" spans="1:34" x14ac:dyDescent="0.35">
      <c r="A2310" s="20"/>
      <c r="B2310" s="6"/>
      <c r="C2310" s="6"/>
      <c r="D2310" s="6"/>
      <c r="E2310" s="6"/>
      <c r="F2310" s="6"/>
      <c r="G2310" s="6"/>
      <c r="H2310" s="6"/>
      <c r="I2310" s="6"/>
      <c r="J2310" s="6"/>
      <c r="K2310" s="6"/>
      <c r="L2310" s="6"/>
      <c r="M2310" s="6"/>
      <c r="N2310" s="6"/>
      <c r="O2310" s="6"/>
      <c r="P2310" s="6"/>
      <c r="Q2310" s="6"/>
      <c r="R2310" s="6"/>
      <c r="S2310" s="6"/>
      <c r="T2310" s="6"/>
      <c r="U2310" s="6"/>
      <c r="V2310" s="6"/>
      <c r="W2310" s="6"/>
      <c r="X2310" s="6"/>
      <c r="Y2310" s="6"/>
      <c r="Z2310" s="6"/>
      <c r="AA2310" s="6"/>
      <c r="AB2310" s="21"/>
      <c r="AC2310" s="21"/>
      <c r="AD2310" s="21"/>
      <c r="AE2310" s="6"/>
      <c r="AF2310" s="6"/>
      <c r="AG2310" s="6"/>
      <c r="AH2310" s="6"/>
    </row>
    <row r="2311" spans="1:34" x14ac:dyDescent="0.35">
      <c r="A2311" s="20"/>
      <c r="B2311" s="6"/>
      <c r="C2311" s="6"/>
      <c r="D2311" s="6"/>
      <c r="E2311" s="6"/>
      <c r="F2311" s="6"/>
      <c r="G2311" s="6"/>
      <c r="H2311" s="6"/>
      <c r="I2311" s="6"/>
      <c r="J2311" s="6"/>
      <c r="K2311" s="6"/>
      <c r="L2311" s="6"/>
      <c r="M2311" s="6"/>
      <c r="N2311" s="6"/>
      <c r="O2311" s="6"/>
      <c r="P2311" s="6"/>
      <c r="Q2311" s="6"/>
      <c r="R2311" s="6"/>
      <c r="S2311" s="6"/>
      <c r="T2311" s="6"/>
      <c r="U2311" s="6"/>
      <c r="V2311" s="6"/>
      <c r="W2311" s="6"/>
      <c r="X2311" s="6"/>
      <c r="Y2311" s="6"/>
      <c r="Z2311" s="6"/>
      <c r="AA2311" s="6"/>
      <c r="AB2311" s="21"/>
      <c r="AC2311" s="21"/>
      <c r="AD2311" s="21"/>
      <c r="AE2311" s="6"/>
      <c r="AF2311" s="6"/>
      <c r="AG2311" s="6"/>
      <c r="AH2311" s="6"/>
    </row>
    <row r="2312" spans="1:34" x14ac:dyDescent="0.35">
      <c r="A2312" s="20"/>
      <c r="B2312" s="6"/>
      <c r="C2312" s="6"/>
      <c r="D2312" s="6"/>
      <c r="E2312" s="6"/>
      <c r="F2312" s="6"/>
      <c r="G2312" s="6"/>
      <c r="H2312" s="6"/>
      <c r="I2312" s="6"/>
      <c r="J2312" s="6"/>
      <c r="K2312" s="6"/>
      <c r="L2312" s="6"/>
      <c r="M2312" s="6"/>
      <c r="N2312" s="6"/>
      <c r="O2312" s="6"/>
      <c r="P2312" s="6"/>
      <c r="Q2312" s="6"/>
      <c r="R2312" s="6"/>
      <c r="S2312" s="6"/>
      <c r="T2312" s="6"/>
      <c r="U2312" s="6"/>
      <c r="V2312" s="6"/>
      <c r="W2312" s="6"/>
      <c r="X2312" s="6"/>
      <c r="Y2312" s="6"/>
      <c r="Z2312" s="6"/>
      <c r="AA2312" s="6"/>
      <c r="AB2312" s="21"/>
      <c r="AC2312" s="21"/>
      <c r="AD2312" s="21"/>
      <c r="AE2312" s="6"/>
      <c r="AF2312" s="6"/>
      <c r="AG2312" s="6"/>
      <c r="AH2312" s="6"/>
    </row>
    <row r="2313" spans="1:34" x14ac:dyDescent="0.35">
      <c r="A2313" s="20"/>
      <c r="B2313" s="6"/>
      <c r="C2313" s="6"/>
      <c r="D2313" s="6"/>
      <c r="E2313" s="6"/>
      <c r="F2313" s="6"/>
      <c r="G2313" s="6"/>
      <c r="H2313" s="6"/>
      <c r="I2313" s="6"/>
      <c r="J2313" s="6"/>
      <c r="K2313" s="6"/>
      <c r="L2313" s="6"/>
      <c r="M2313" s="6"/>
      <c r="N2313" s="6"/>
      <c r="O2313" s="6"/>
      <c r="P2313" s="6"/>
      <c r="Q2313" s="6"/>
      <c r="R2313" s="6"/>
      <c r="S2313" s="6"/>
      <c r="T2313" s="6"/>
      <c r="U2313" s="6"/>
      <c r="V2313" s="6"/>
      <c r="W2313" s="6"/>
      <c r="X2313" s="6"/>
      <c r="Y2313" s="6"/>
      <c r="Z2313" s="6"/>
      <c r="AA2313" s="6"/>
      <c r="AB2313" s="21"/>
      <c r="AC2313" s="21"/>
      <c r="AD2313" s="21"/>
      <c r="AE2313" s="6"/>
      <c r="AF2313" s="6"/>
      <c r="AG2313" s="6"/>
      <c r="AH2313" s="6"/>
    </row>
    <row r="2314" spans="1:34" x14ac:dyDescent="0.35">
      <c r="A2314" s="20"/>
      <c r="B2314" s="6"/>
      <c r="C2314" s="6"/>
      <c r="D2314" s="6"/>
      <c r="E2314" s="6"/>
      <c r="F2314" s="6"/>
      <c r="G2314" s="6"/>
      <c r="H2314" s="6"/>
      <c r="I2314" s="6"/>
      <c r="J2314" s="6"/>
      <c r="K2314" s="6"/>
      <c r="L2314" s="6"/>
      <c r="M2314" s="6"/>
      <c r="N2314" s="6"/>
      <c r="O2314" s="6"/>
      <c r="P2314" s="6"/>
      <c r="Q2314" s="6"/>
      <c r="R2314" s="6"/>
      <c r="S2314" s="6"/>
      <c r="T2314" s="6"/>
      <c r="U2314" s="6"/>
      <c r="V2314" s="6"/>
      <c r="W2314" s="6"/>
      <c r="X2314" s="6"/>
      <c r="Y2314" s="6"/>
      <c r="Z2314" s="6"/>
      <c r="AA2314" s="6"/>
      <c r="AB2314" s="21"/>
      <c r="AC2314" s="21"/>
      <c r="AD2314" s="21"/>
      <c r="AE2314" s="6"/>
      <c r="AF2314" s="6"/>
      <c r="AG2314" s="6"/>
      <c r="AH2314" s="6"/>
    </row>
    <row r="2315" spans="1:34" x14ac:dyDescent="0.35">
      <c r="A2315" s="20"/>
      <c r="B2315" s="6"/>
      <c r="C2315" s="6"/>
      <c r="D2315" s="6"/>
      <c r="E2315" s="6"/>
      <c r="F2315" s="6"/>
      <c r="G2315" s="6"/>
      <c r="H2315" s="6"/>
      <c r="I2315" s="6"/>
      <c r="J2315" s="6"/>
      <c r="K2315" s="6"/>
      <c r="L2315" s="6"/>
      <c r="M2315" s="6"/>
      <c r="N2315" s="6"/>
      <c r="O2315" s="6"/>
      <c r="P2315" s="6"/>
      <c r="Q2315" s="6"/>
      <c r="R2315" s="6"/>
      <c r="S2315" s="6"/>
      <c r="T2315" s="6"/>
      <c r="U2315" s="6"/>
      <c r="V2315" s="6"/>
      <c r="W2315" s="6"/>
      <c r="X2315" s="6"/>
      <c r="Y2315" s="6"/>
      <c r="Z2315" s="6"/>
      <c r="AA2315" s="6"/>
      <c r="AB2315" s="21"/>
      <c r="AC2315" s="21"/>
      <c r="AD2315" s="21"/>
      <c r="AE2315" s="6"/>
      <c r="AF2315" s="6"/>
      <c r="AG2315" s="6"/>
      <c r="AH2315" s="6"/>
    </row>
    <row r="2316" spans="1:34" x14ac:dyDescent="0.35">
      <c r="A2316" s="20"/>
      <c r="B2316" s="6"/>
      <c r="C2316" s="6"/>
      <c r="D2316" s="6"/>
      <c r="E2316" s="6"/>
      <c r="F2316" s="6"/>
      <c r="G2316" s="6"/>
      <c r="H2316" s="6"/>
      <c r="I2316" s="6"/>
      <c r="J2316" s="6"/>
      <c r="K2316" s="6"/>
      <c r="L2316" s="6"/>
      <c r="M2316" s="6"/>
      <c r="N2316" s="6"/>
      <c r="O2316" s="6"/>
      <c r="P2316" s="6"/>
      <c r="Q2316" s="6"/>
      <c r="R2316" s="6"/>
      <c r="S2316" s="6"/>
      <c r="T2316" s="6"/>
      <c r="U2316" s="6"/>
      <c r="V2316" s="6"/>
      <c r="W2316" s="6"/>
      <c r="X2316" s="6"/>
      <c r="Y2316" s="6"/>
      <c r="Z2316" s="6"/>
      <c r="AA2316" s="6"/>
      <c r="AB2316" s="21"/>
      <c r="AC2316" s="21"/>
      <c r="AD2316" s="21"/>
      <c r="AE2316" s="6"/>
      <c r="AF2316" s="6"/>
      <c r="AG2316" s="6"/>
      <c r="AH2316" s="6"/>
    </row>
    <row r="2317" spans="1:34" x14ac:dyDescent="0.35">
      <c r="A2317" s="20"/>
      <c r="B2317" s="6"/>
      <c r="C2317" s="6"/>
      <c r="D2317" s="6"/>
      <c r="E2317" s="6"/>
      <c r="F2317" s="6"/>
      <c r="G2317" s="6"/>
      <c r="H2317" s="6"/>
      <c r="I2317" s="6"/>
      <c r="J2317" s="6"/>
      <c r="K2317" s="6"/>
      <c r="L2317" s="6"/>
      <c r="M2317" s="6"/>
      <c r="N2317" s="6"/>
      <c r="O2317" s="6"/>
      <c r="P2317" s="6"/>
      <c r="Q2317" s="6"/>
      <c r="R2317" s="6"/>
      <c r="S2317" s="6"/>
      <c r="T2317" s="6"/>
      <c r="U2317" s="6"/>
      <c r="V2317" s="6"/>
      <c r="W2317" s="6"/>
      <c r="X2317" s="6"/>
      <c r="Y2317" s="6"/>
      <c r="Z2317" s="6"/>
      <c r="AA2317" s="6"/>
      <c r="AB2317" s="21"/>
      <c r="AC2317" s="21"/>
      <c r="AD2317" s="21"/>
      <c r="AE2317" s="6"/>
      <c r="AF2317" s="6"/>
      <c r="AG2317" s="6"/>
      <c r="AH2317" s="6"/>
    </row>
    <row r="2318" spans="1:34" x14ac:dyDescent="0.35">
      <c r="A2318" s="20"/>
      <c r="B2318" s="6"/>
      <c r="C2318" s="6"/>
      <c r="D2318" s="6"/>
      <c r="E2318" s="6"/>
      <c r="F2318" s="6"/>
      <c r="G2318" s="6"/>
      <c r="H2318" s="6"/>
      <c r="I2318" s="6"/>
      <c r="J2318" s="6"/>
      <c r="K2318" s="6"/>
      <c r="L2318" s="6"/>
      <c r="M2318" s="6"/>
      <c r="N2318" s="6"/>
      <c r="O2318" s="6"/>
      <c r="P2318" s="6"/>
      <c r="Q2318" s="6"/>
      <c r="R2318" s="6"/>
      <c r="S2318" s="6"/>
      <c r="T2318" s="6"/>
      <c r="U2318" s="6"/>
      <c r="V2318" s="6"/>
      <c r="W2318" s="6"/>
      <c r="X2318" s="6"/>
      <c r="Y2318" s="6"/>
      <c r="Z2318" s="6"/>
      <c r="AA2318" s="6"/>
      <c r="AB2318" s="21"/>
      <c r="AC2318" s="21"/>
      <c r="AD2318" s="21"/>
      <c r="AE2318" s="6"/>
      <c r="AF2318" s="6"/>
      <c r="AG2318" s="6"/>
      <c r="AH2318" s="6"/>
    </row>
    <row r="2319" spans="1:34" x14ac:dyDescent="0.35">
      <c r="A2319" s="20"/>
      <c r="B2319" s="6"/>
      <c r="C2319" s="6"/>
      <c r="D2319" s="6"/>
      <c r="E2319" s="6"/>
      <c r="F2319" s="6"/>
      <c r="G2319" s="6"/>
      <c r="H2319" s="6"/>
      <c r="I2319" s="6"/>
      <c r="J2319" s="6"/>
      <c r="K2319" s="6"/>
      <c r="L2319" s="6"/>
      <c r="M2319" s="6"/>
      <c r="N2319" s="6"/>
      <c r="O2319" s="6"/>
      <c r="P2319" s="6"/>
      <c r="Q2319" s="6"/>
      <c r="R2319" s="6"/>
      <c r="S2319" s="6"/>
      <c r="T2319" s="6"/>
      <c r="U2319" s="6"/>
      <c r="V2319" s="6"/>
      <c r="W2319" s="6"/>
      <c r="X2319" s="6"/>
      <c r="Y2319" s="6"/>
      <c r="Z2319" s="6"/>
      <c r="AA2319" s="6"/>
      <c r="AB2319" s="21"/>
      <c r="AC2319" s="21"/>
      <c r="AD2319" s="21"/>
      <c r="AE2319" s="6"/>
      <c r="AF2319" s="6"/>
      <c r="AG2319" s="6"/>
      <c r="AH2319" s="6"/>
    </row>
    <row r="2320" spans="1:34" x14ac:dyDescent="0.35">
      <c r="A2320" s="20"/>
      <c r="B2320" s="6"/>
      <c r="C2320" s="6"/>
      <c r="D2320" s="6"/>
      <c r="E2320" s="6"/>
      <c r="F2320" s="6"/>
      <c r="G2320" s="6"/>
      <c r="H2320" s="6"/>
      <c r="I2320" s="6"/>
      <c r="J2320" s="6"/>
      <c r="K2320" s="6"/>
      <c r="L2320" s="6"/>
      <c r="M2320" s="6"/>
      <c r="N2320" s="6"/>
      <c r="O2320" s="6"/>
      <c r="P2320" s="6"/>
      <c r="Q2320" s="6"/>
      <c r="R2320" s="6"/>
      <c r="S2320" s="6"/>
      <c r="T2320" s="6"/>
      <c r="U2320" s="6"/>
      <c r="V2320" s="6"/>
      <c r="W2320" s="6"/>
      <c r="X2320" s="6"/>
      <c r="Y2320" s="6"/>
      <c r="Z2320" s="6"/>
      <c r="AA2320" s="6"/>
      <c r="AB2320" s="21"/>
      <c r="AC2320" s="21"/>
      <c r="AD2320" s="21"/>
      <c r="AE2320" s="6"/>
      <c r="AF2320" s="6"/>
      <c r="AG2320" s="6"/>
      <c r="AH2320" s="6"/>
    </row>
    <row r="2321" spans="1:34" x14ac:dyDescent="0.35">
      <c r="A2321" s="20"/>
      <c r="B2321" s="6"/>
      <c r="C2321" s="6"/>
      <c r="D2321" s="6"/>
      <c r="E2321" s="6"/>
      <c r="F2321" s="6"/>
      <c r="G2321" s="6"/>
      <c r="H2321" s="6"/>
      <c r="I2321" s="6"/>
      <c r="J2321" s="6"/>
      <c r="K2321" s="6"/>
      <c r="L2321" s="6"/>
      <c r="M2321" s="6"/>
      <c r="N2321" s="6"/>
      <c r="O2321" s="6"/>
      <c r="P2321" s="6"/>
      <c r="Q2321" s="6"/>
      <c r="R2321" s="6"/>
      <c r="S2321" s="6"/>
      <c r="T2321" s="6"/>
      <c r="U2321" s="6"/>
      <c r="V2321" s="6"/>
      <c r="W2321" s="6"/>
      <c r="X2321" s="6"/>
      <c r="Y2321" s="6"/>
      <c r="Z2321" s="6"/>
      <c r="AA2321" s="6"/>
      <c r="AB2321" s="21"/>
      <c r="AC2321" s="21"/>
      <c r="AD2321" s="21"/>
      <c r="AE2321" s="6"/>
      <c r="AF2321" s="6"/>
      <c r="AG2321" s="6"/>
      <c r="AH2321" s="6"/>
    </row>
    <row r="2322" spans="1:34" x14ac:dyDescent="0.35">
      <c r="A2322" s="20"/>
      <c r="B2322" s="6"/>
      <c r="C2322" s="6"/>
      <c r="D2322" s="6"/>
      <c r="E2322" s="6"/>
      <c r="F2322" s="6"/>
      <c r="G2322" s="6"/>
      <c r="H2322" s="6"/>
      <c r="I2322" s="6"/>
      <c r="J2322" s="6"/>
      <c r="K2322" s="6"/>
      <c r="L2322" s="6"/>
      <c r="M2322" s="6"/>
      <c r="N2322" s="6"/>
      <c r="O2322" s="6"/>
      <c r="P2322" s="6"/>
      <c r="Q2322" s="6"/>
      <c r="R2322" s="6"/>
      <c r="S2322" s="6"/>
      <c r="T2322" s="6"/>
      <c r="U2322" s="6"/>
      <c r="V2322" s="6"/>
      <c r="W2322" s="6"/>
      <c r="X2322" s="6"/>
      <c r="Y2322" s="6"/>
      <c r="Z2322" s="6"/>
      <c r="AA2322" s="6"/>
      <c r="AB2322" s="21"/>
      <c r="AC2322" s="21"/>
      <c r="AD2322" s="21"/>
      <c r="AE2322" s="6"/>
      <c r="AF2322" s="6"/>
      <c r="AG2322" s="6"/>
      <c r="AH2322" s="6"/>
    </row>
    <row r="2323" spans="1:34" x14ac:dyDescent="0.35">
      <c r="A2323" s="20"/>
      <c r="B2323" s="6"/>
      <c r="C2323" s="6"/>
      <c r="D2323" s="6"/>
      <c r="E2323" s="6"/>
      <c r="F2323" s="6"/>
      <c r="G2323" s="6"/>
      <c r="H2323" s="6"/>
      <c r="I2323" s="6"/>
      <c r="J2323" s="6"/>
      <c r="K2323" s="6"/>
      <c r="L2323" s="6"/>
      <c r="M2323" s="6"/>
      <c r="N2323" s="6"/>
      <c r="O2323" s="6"/>
      <c r="P2323" s="6"/>
      <c r="Q2323" s="6"/>
      <c r="R2323" s="6"/>
      <c r="S2323" s="6"/>
      <c r="T2323" s="6"/>
      <c r="U2323" s="6"/>
      <c r="V2323" s="6"/>
      <c r="W2323" s="6"/>
      <c r="X2323" s="6"/>
      <c r="Y2323" s="6"/>
      <c r="Z2323" s="6"/>
      <c r="AA2323" s="6"/>
      <c r="AB2323" s="21"/>
      <c r="AC2323" s="21"/>
      <c r="AD2323" s="21"/>
      <c r="AE2323" s="6"/>
      <c r="AF2323" s="6"/>
      <c r="AG2323" s="6"/>
      <c r="AH2323" s="6"/>
    </row>
    <row r="2324" spans="1:34" x14ac:dyDescent="0.35">
      <c r="A2324" s="20"/>
      <c r="B2324" s="6"/>
      <c r="C2324" s="6"/>
      <c r="D2324" s="6"/>
      <c r="E2324" s="6"/>
      <c r="F2324" s="6"/>
      <c r="G2324" s="6"/>
      <c r="H2324" s="6"/>
      <c r="I2324" s="6"/>
      <c r="J2324" s="6"/>
      <c r="K2324" s="6"/>
      <c r="L2324" s="6"/>
      <c r="M2324" s="6"/>
      <c r="N2324" s="6"/>
      <c r="O2324" s="6"/>
      <c r="P2324" s="6"/>
      <c r="Q2324" s="6"/>
      <c r="R2324" s="6"/>
      <c r="S2324" s="6"/>
      <c r="T2324" s="6"/>
      <c r="U2324" s="6"/>
      <c r="V2324" s="6"/>
      <c r="W2324" s="6"/>
      <c r="X2324" s="6"/>
      <c r="Y2324" s="6"/>
      <c r="Z2324" s="6"/>
      <c r="AA2324" s="6"/>
      <c r="AB2324" s="21"/>
      <c r="AC2324" s="21"/>
      <c r="AD2324" s="21"/>
      <c r="AE2324" s="6"/>
      <c r="AF2324" s="6"/>
      <c r="AG2324" s="6"/>
      <c r="AH2324" s="6"/>
    </row>
    <row r="2325" spans="1:34" x14ac:dyDescent="0.35">
      <c r="A2325" s="20"/>
      <c r="B2325" s="6"/>
      <c r="C2325" s="6"/>
      <c r="D2325" s="6"/>
      <c r="E2325" s="6"/>
      <c r="F2325" s="6"/>
      <c r="G2325" s="6"/>
      <c r="H2325" s="6"/>
      <c r="I2325" s="6"/>
      <c r="J2325" s="6"/>
      <c r="K2325" s="6"/>
      <c r="L2325" s="6"/>
      <c r="M2325" s="6"/>
      <c r="N2325" s="6"/>
      <c r="O2325" s="6"/>
      <c r="P2325" s="6"/>
      <c r="Q2325" s="6"/>
      <c r="R2325" s="6"/>
      <c r="S2325" s="6"/>
      <c r="T2325" s="6"/>
      <c r="U2325" s="6"/>
      <c r="V2325" s="6"/>
      <c r="W2325" s="6"/>
      <c r="X2325" s="6"/>
      <c r="Y2325" s="6"/>
      <c r="Z2325" s="6"/>
      <c r="AA2325" s="6"/>
      <c r="AB2325" s="21"/>
      <c r="AC2325" s="21"/>
      <c r="AD2325" s="21"/>
      <c r="AE2325" s="6"/>
      <c r="AF2325" s="6"/>
      <c r="AG2325" s="6"/>
      <c r="AH2325" s="6"/>
    </row>
    <row r="2326" spans="1:34" x14ac:dyDescent="0.35">
      <c r="A2326" s="20"/>
      <c r="B2326" s="6"/>
      <c r="C2326" s="6"/>
      <c r="D2326" s="6"/>
      <c r="E2326" s="6"/>
      <c r="F2326" s="6"/>
      <c r="G2326" s="6"/>
      <c r="H2326" s="6"/>
      <c r="I2326" s="6"/>
      <c r="J2326" s="6"/>
      <c r="K2326" s="6"/>
      <c r="L2326" s="6"/>
      <c r="M2326" s="6"/>
      <c r="N2326" s="6"/>
      <c r="O2326" s="6"/>
      <c r="P2326" s="6"/>
      <c r="Q2326" s="6"/>
      <c r="R2326" s="6"/>
      <c r="S2326" s="6"/>
      <c r="T2326" s="6"/>
      <c r="U2326" s="6"/>
      <c r="V2326" s="6"/>
      <c r="W2326" s="6"/>
      <c r="X2326" s="6"/>
      <c r="Y2326" s="6"/>
      <c r="Z2326" s="6"/>
      <c r="AA2326" s="6"/>
      <c r="AB2326" s="21"/>
      <c r="AC2326" s="21"/>
      <c r="AD2326" s="21"/>
      <c r="AE2326" s="6"/>
      <c r="AF2326" s="6"/>
      <c r="AG2326" s="6"/>
      <c r="AH2326" s="6"/>
    </row>
    <row r="2327" spans="1:34" x14ac:dyDescent="0.35">
      <c r="A2327" s="20"/>
      <c r="B2327" s="6"/>
      <c r="C2327" s="6"/>
      <c r="D2327" s="6"/>
      <c r="E2327" s="6"/>
      <c r="F2327" s="6"/>
      <c r="G2327" s="6"/>
      <c r="H2327" s="6"/>
      <c r="I2327" s="6"/>
      <c r="J2327" s="6"/>
      <c r="K2327" s="6"/>
      <c r="L2327" s="6"/>
      <c r="M2327" s="6"/>
      <c r="N2327" s="6"/>
      <c r="O2327" s="6"/>
      <c r="P2327" s="6"/>
      <c r="Q2327" s="6"/>
      <c r="R2327" s="6"/>
      <c r="S2327" s="6"/>
      <c r="T2327" s="6"/>
      <c r="U2327" s="6"/>
      <c r="V2327" s="6"/>
      <c r="W2327" s="6"/>
      <c r="X2327" s="6"/>
      <c r="Y2327" s="6"/>
      <c r="Z2327" s="6"/>
      <c r="AA2327" s="6"/>
      <c r="AB2327" s="21"/>
      <c r="AC2327" s="21"/>
      <c r="AD2327" s="21"/>
      <c r="AE2327" s="6"/>
      <c r="AF2327" s="6"/>
      <c r="AG2327" s="6"/>
      <c r="AH2327" s="6"/>
    </row>
    <row r="2328" spans="1:34" x14ac:dyDescent="0.35">
      <c r="A2328" s="20"/>
      <c r="B2328" s="6"/>
      <c r="C2328" s="6"/>
      <c r="D2328" s="6"/>
      <c r="E2328" s="6"/>
      <c r="F2328" s="6"/>
      <c r="G2328" s="6"/>
      <c r="H2328" s="6"/>
      <c r="I2328" s="6"/>
      <c r="J2328" s="6"/>
      <c r="K2328" s="6"/>
      <c r="L2328" s="6"/>
      <c r="M2328" s="6"/>
      <c r="N2328" s="6"/>
      <c r="O2328" s="6"/>
      <c r="P2328" s="6"/>
      <c r="Q2328" s="6"/>
      <c r="R2328" s="6"/>
      <c r="S2328" s="6"/>
      <c r="T2328" s="6"/>
      <c r="U2328" s="6"/>
      <c r="V2328" s="6"/>
      <c r="W2328" s="6"/>
      <c r="X2328" s="6"/>
      <c r="Y2328" s="6"/>
      <c r="Z2328" s="6"/>
      <c r="AA2328" s="6"/>
      <c r="AB2328" s="21"/>
      <c r="AC2328" s="21"/>
      <c r="AD2328" s="21"/>
      <c r="AE2328" s="6"/>
      <c r="AF2328" s="6"/>
      <c r="AG2328" s="6"/>
      <c r="AH2328" s="6"/>
    </row>
    <row r="2329" spans="1:34" x14ac:dyDescent="0.35">
      <c r="A2329" s="20"/>
      <c r="B2329" s="6"/>
      <c r="C2329" s="6"/>
      <c r="D2329" s="6"/>
      <c r="E2329" s="6"/>
      <c r="F2329" s="6"/>
      <c r="G2329" s="6"/>
      <c r="H2329" s="6"/>
      <c r="I2329" s="6"/>
      <c r="J2329" s="6"/>
      <c r="K2329" s="6"/>
      <c r="L2329" s="6"/>
      <c r="M2329" s="6"/>
      <c r="N2329" s="6"/>
      <c r="O2329" s="6"/>
      <c r="P2329" s="6"/>
      <c r="Q2329" s="6"/>
      <c r="R2329" s="6"/>
      <c r="S2329" s="6"/>
      <c r="T2329" s="6"/>
      <c r="U2329" s="6"/>
      <c r="V2329" s="6"/>
      <c r="W2329" s="6"/>
      <c r="X2329" s="6"/>
      <c r="Y2329" s="6"/>
      <c r="Z2329" s="6"/>
      <c r="AA2329" s="6"/>
      <c r="AB2329" s="21"/>
      <c r="AC2329" s="21"/>
      <c r="AD2329" s="21"/>
      <c r="AE2329" s="6"/>
      <c r="AF2329" s="6"/>
      <c r="AG2329" s="6"/>
      <c r="AH2329" s="6"/>
    </row>
    <row r="2330" spans="1:34" x14ac:dyDescent="0.35">
      <c r="A2330" s="20"/>
      <c r="B2330" s="6"/>
      <c r="C2330" s="6"/>
      <c r="D2330" s="6"/>
      <c r="E2330" s="6"/>
      <c r="F2330" s="6"/>
      <c r="G2330" s="6"/>
      <c r="H2330" s="6"/>
      <c r="I2330" s="6"/>
      <c r="J2330" s="6"/>
      <c r="K2330" s="6"/>
      <c r="L2330" s="6"/>
      <c r="M2330" s="6"/>
      <c r="N2330" s="6"/>
      <c r="O2330" s="6"/>
      <c r="P2330" s="6"/>
      <c r="Q2330" s="6"/>
      <c r="R2330" s="6"/>
      <c r="S2330" s="6"/>
      <c r="T2330" s="6"/>
      <c r="U2330" s="6"/>
      <c r="V2330" s="6"/>
      <c r="W2330" s="6"/>
      <c r="X2330" s="6"/>
      <c r="Y2330" s="6"/>
      <c r="Z2330" s="6"/>
      <c r="AA2330" s="6"/>
      <c r="AB2330" s="21"/>
      <c r="AC2330" s="21"/>
      <c r="AD2330" s="21"/>
      <c r="AE2330" s="6"/>
      <c r="AF2330" s="6"/>
      <c r="AG2330" s="6"/>
      <c r="AH2330" s="6"/>
    </row>
    <row r="2331" spans="1:34" x14ac:dyDescent="0.35">
      <c r="A2331" s="20"/>
      <c r="B2331" s="6"/>
      <c r="C2331" s="6"/>
      <c r="D2331" s="6"/>
      <c r="E2331" s="6"/>
      <c r="F2331" s="6"/>
      <c r="G2331" s="6"/>
      <c r="H2331" s="6"/>
      <c r="I2331" s="6"/>
      <c r="J2331" s="6"/>
      <c r="K2331" s="6"/>
      <c r="L2331" s="6"/>
      <c r="M2331" s="6"/>
      <c r="N2331" s="6"/>
      <c r="O2331" s="6"/>
      <c r="P2331" s="6"/>
      <c r="Q2331" s="6"/>
      <c r="R2331" s="6"/>
      <c r="S2331" s="6"/>
      <c r="T2331" s="6"/>
      <c r="U2331" s="6"/>
      <c r="V2331" s="6"/>
      <c r="W2331" s="6"/>
      <c r="X2331" s="6"/>
      <c r="Y2331" s="6"/>
      <c r="Z2331" s="6"/>
      <c r="AA2331" s="6"/>
      <c r="AB2331" s="21"/>
      <c r="AC2331" s="21"/>
      <c r="AD2331" s="21"/>
      <c r="AE2331" s="6"/>
      <c r="AF2331" s="6"/>
      <c r="AG2331" s="6"/>
      <c r="AH2331" s="6"/>
    </row>
    <row r="2332" spans="1:34" x14ac:dyDescent="0.35">
      <c r="A2332" s="20"/>
      <c r="B2332" s="6"/>
      <c r="C2332" s="6"/>
      <c r="D2332" s="6"/>
      <c r="E2332" s="6"/>
      <c r="F2332" s="6"/>
      <c r="G2332" s="6"/>
      <c r="H2332" s="6"/>
      <c r="I2332" s="6"/>
      <c r="J2332" s="6"/>
      <c r="K2332" s="6"/>
      <c r="L2332" s="6"/>
      <c r="M2332" s="6"/>
      <c r="N2332" s="6"/>
      <c r="O2332" s="6"/>
      <c r="P2332" s="6"/>
      <c r="Q2332" s="6"/>
      <c r="R2332" s="6"/>
      <c r="S2332" s="6"/>
      <c r="T2332" s="6"/>
      <c r="U2332" s="6"/>
      <c r="V2332" s="6"/>
      <c r="W2332" s="6"/>
      <c r="X2332" s="6"/>
      <c r="Y2332" s="6"/>
      <c r="Z2332" s="6"/>
      <c r="AA2332" s="6"/>
      <c r="AB2332" s="21"/>
      <c r="AC2332" s="21"/>
      <c r="AD2332" s="21"/>
      <c r="AE2332" s="6"/>
      <c r="AF2332" s="6"/>
      <c r="AG2332" s="6"/>
      <c r="AH2332" s="6"/>
    </row>
    <row r="2333" spans="1:34" x14ac:dyDescent="0.35">
      <c r="A2333" s="20"/>
      <c r="B2333" s="6"/>
      <c r="C2333" s="6"/>
      <c r="D2333" s="6"/>
      <c r="E2333" s="6"/>
      <c r="F2333" s="6"/>
      <c r="G2333" s="6"/>
      <c r="H2333" s="6"/>
      <c r="I2333" s="6"/>
      <c r="J2333" s="6"/>
      <c r="K2333" s="6"/>
      <c r="L2333" s="6"/>
      <c r="M2333" s="6"/>
      <c r="N2333" s="6"/>
      <c r="O2333" s="6"/>
      <c r="P2333" s="6"/>
      <c r="Q2333" s="6"/>
      <c r="R2333" s="6"/>
      <c r="S2333" s="6"/>
      <c r="T2333" s="6"/>
      <c r="U2333" s="6"/>
      <c r="V2333" s="6"/>
      <c r="W2333" s="6"/>
      <c r="X2333" s="6"/>
      <c r="Y2333" s="6"/>
      <c r="Z2333" s="6"/>
      <c r="AA2333" s="6"/>
      <c r="AB2333" s="21"/>
      <c r="AC2333" s="21"/>
      <c r="AD2333" s="21"/>
      <c r="AE2333" s="6"/>
      <c r="AF2333" s="6"/>
      <c r="AG2333" s="6"/>
      <c r="AH2333" s="6"/>
    </row>
    <row r="2334" spans="1:34" x14ac:dyDescent="0.35">
      <c r="A2334" s="20"/>
      <c r="B2334" s="6"/>
      <c r="C2334" s="6"/>
      <c r="D2334" s="6"/>
      <c r="E2334" s="6"/>
      <c r="F2334" s="6"/>
      <c r="G2334" s="6"/>
      <c r="H2334" s="6"/>
      <c r="I2334" s="6"/>
      <c r="J2334" s="6"/>
      <c r="K2334" s="6"/>
      <c r="L2334" s="6"/>
      <c r="M2334" s="6"/>
      <c r="N2334" s="6"/>
      <c r="O2334" s="6"/>
      <c r="P2334" s="6"/>
      <c r="Q2334" s="6"/>
      <c r="R2334" s="6"/>
      <c r="S2334" s="6"/>
      <c r="T2334" s="6"/>
      <c r="U2334" s="6"/>
      <c r="V2334" s="6"/>
      <c r="W2334" s="6"/>
      <c r="X2334" s="6"/>
      <c r="Y2334" s="6"/>
      <c r="Z2334" s="6"/>
      <c r="AA2334" s="6"/>
      <c r="AB2334" s="21"/>
      <c r="AC2334" s="21"/>
      <c r="AD2334" s="21"/>
      <c r="AE2334" s="6"/>
      <c r="AF2334" s="6"/>
      <c r="AG2334" s="6"/>
      <c r="AH2334" s="6"/>
    </row>
    <row r="2335" spans="1:34" x14ac:dyDescent="0.35">
      <c r="A2335" s="20"/>
      <c r="B2335" s="6"/>
      <c r="C2335" s="6"/>
      <c r="D2335" s="6"/>
      <c r="E2335" s="6"/>
      <c r="F2335" s="6"/>
      <c r="G2335" s="6"/>
      <c r="H2335" s="6"/>
      <c r="I2335" s="6"/>
      <c r="J2335" s="6"/>
      <c r="K2335" s="6"/>
      <c r="L2335" s="6"/>
      <c r="M2335" s="6"/>
      <c r="N2335" s="6"/>
      <c r="O2335" s="6"/>
      <c r="P2335" s="6"/>
      <c r="Q2335" s="6"/>
      <c r="R2335" s="6"/>
      <c r="S2335" s="6"/>
      <c r="T2335" s="6"/>
      <c r="U2335" s="6"/>
      <c r="V2335" s="6"/>
      <c r="W2335" s="6"/>
      <c r="X2335" s="6"/>
      <c r="Y2335" s="6"/>
      <c r="Z2335" s="6"/>
      <c r="AA2335" s="6"/>
      <c r="AB2335" s="21"/>
      <c r="AC2335" s="21"/>
      <c r="AD2335" s="21"/>
      <c r="AE2335" s="6"/>
      <c r="AF2335" s="6"/>
      <c r="AG2335" s="6"/>
      <c r="AH2335" s="6"/>
    </row>
    <row r="2336" spans="1:34" x14ac:dyDescent="0.35">
      <c r="A2336" s="20"/>
      <c r="B2336" s="6"/>
      <c r="C2336" s="6"/>
      <c r="D2336" s="6"/>
      <c r="E2336" s="6"/>
      <c r="F2336" s="6"/>
      <c r="G2336" s="6"/>
      <c r="H2336" s="6"/>
      <c r="I2336" s="6"/>
      <c r="J2336" s="6"/>
      <c r="K2336" s="6"/>
      <c r="L2336" s="6"/>
      <c r="M2336" s="6"/>
      <c r="N2336" s="6"/>
      <c r="O2336" s="6"/>
      <c r="P2336" s="6"/>
      <c r="Q2336" s="6"/>
      <c r="R2336" s="6"/>
      <c r="S2336" s="6"/>
      <c r="T2336" s="6"/>
      <c r="U2336" s="6"/>
      <c r="V2336" s="6"/>
      <c r="W2336" s="6"/>
      <c r="X2336" s="6"/>
      <c r="Y2336" s="6"/>
      <c r="Z2336" s="6"/>
      <c r="AA2336" s="6"/>
      <c r="AB2336" s="21"/>
      <c r="AC2336" s="21"/>
      <c r="AD2336" s="21"/>
      <c r="AE2336" s="6"/>
      <c r="AF2336" s="6"/>
      <c r="AG2336" s="6"/>
      <c r="AH2336" s="6"/>
    </row>
    <row r="2337" spans="1:34" x14ac:dyDescent="0.35">
      <c r="A2337" s="20"/>
      <c r="B2337" s="6"/>
      <c r="C2337" s="6"/>
      <c r="D2337" s="6"/>
      <c r="E2337" s="6"/>
      <c r="F2337" s="6"/>
      <c r="G2337" s="6"/>
      <c r="H2337" s="6"/>
      <c r="I2337" s="6"/>
      <c r="J2337" s="6"/>
      <c r="K2337" s="6"/>
      <c r="L2337" s="6"/>
      <c r="M2337" s="6"/>
      <c r="N2337" s="6"/>
      <c r="O2337" s="6"/>
      <c r="P2337" s="6"/>
      <c r="Q2337" s="6"/>
      <c r="R2337" s="6"/>
      <c r="S2337" s="6"/>
      <c r="T2337" s="6"/>
      <c r="U2337" s="6"/>
      <c r="V2337" s="6"/>
      <c r="W2337" s="6"/>
      <c r="X2337" s="6"/>
      <c r="Y2337" s="6"/>
      <c r="Z2337" s="6"/>
      <c r="AA2337" s="6"/>
      <c r="AB2337" s="21"/>
      <c r="AC2337" s="21"/>
      <c r="AD2337" s="21"/>
      <c r="AE2337" s="6"/>
      <c r="AF2337" s="6"/>
      <c r="AG2337" s="6"/>
      <c r="AH2337" s="6"/>
    </row>
    <row r="2338" spans="1:34" x14ac:dyDescent="0.35">
      <c r="A2338" s="20"/>
      <c r="B2338" s="6"/>
      <c r="C2338" s="6"/>
      <c r="D2338" s="6"/>
      <c r="E2338" s="6"/>
      <c r="F2338" s="6"/>
      <c r="G2338" s="6"/>
      <c r="H2338" s="6"/>
      <c r="I2338" s="6"/>
      <c r="J2338" s="6"/>
      <c r="K2338" s="6"/>
      <c r="L2338" s="6"/>
      <c r="M2338" s="6"/>
      <c r="N2338" s="6"/>
      <c r="O2338" s="6"/>
      <c r="P2338" s="6"/>
      <c r="Q2338" s="6"/>
      <c r="R2338" s="6"/>
      <c r="S2338" s="6"/>
      <c r="T2338" s="6"/>
      <c r="U2338" s="6"/>
      <c r="V2338" s="6"/>
      <c r="W2338" s="6"/>
      <c r="X2338" s="6"/>
      <c r="Y2338" s="6"/>
      <c r="Z2338" s="6"/>
      <c r="AA2338" s="6"/>
      <c r="AB2338" s="21"/>
      <c r="AC2338" s="21"/>
      <c r="AD2338" s="21"/>
      <c r="AE2338" s="6"/>
      <c r="AF2338" s="6"/>
      <c r="AG2338" s="6"/>
      <c r="AH2338" s="6"/>
    </row>
    <row r="2339" spans="1:34" x14ac:dyDescent="0.35">
      <c r="A2339" s="20"/>
      <c r="B2339" s="6"/>
      <c r="C2339" s="6"/>
      <c r="D2339" s="6"/>
      <c r="E2339" s="6"/>
      <c r="F2339" s="6"/>
      <c r="G2339" s="6"/>
      <c r="H2339" s="6"/>
      <c r="I2339" s="6"/>
      <c r="J2339" s="6"/>
      <c r="K2339" s="6"/>
      <c r="L2339" s="6"/>
      <c r="M2339" s="6"/>
      <c r="N2339" s="6"/>
      <c r="O2339" s="6"/>
      <c r="P2339" s="6"/>
      <c r="Q2339" s="6"/>
      <c r="R2339" s="6"/>
      <c r="S2339" s="6"/>
      <c r="T2339" s="6"/>
      <c r="U2339" s="6"/>
      <c r="V2339" s="6"/>
      <c r="W2339" s="6"/>
      <c r="X2339" s="6"/>
      <c r="Y2339" s="6"/>
      <c r="Z2339" s="6"/>
      <c r="AA2339" s="6"/>
      <c r="AB2339" s="21"/>
      <c r="AC2339" s="21"/>
      <c r="AD2339" s="21"/>
      <c r="AE2339" s="6"/>
      <c r="AF2339" s="6"/>
      <c r="AG2339" s="6"/>
      <c r="AH2339" s="6"/>
    </row>
    <row r="2340" spans="1:34" x14ac:dyDescent="0.35">
      <c r="A2340" s="20"/>
      <c r="B2340" s="6"/>
      <c r="C2340" s="6"/>
      <c r="D2340" s="6"/>
      <c r="E2340" s="6"/>
      <c r="F2340" s="6"/>
      <c r="G2340" s="6"/>
      <c r="H2340" s="6"/>
      <c r="I2340" s="6"/>
      <c r="J2340" s="6"/>
      <c r="K2340" s="6"/>
      <c r="L2340" s="6"/>
      <c r="M2340" s="6"/>
      <c r="N2340" s="6"/>
      <c r="O2340" s="6"/>
      <c r="P2340" s="6"/>
      <c r="Q2340" s="6"/>
      <c r="R2340" s="6"/>
      <c r="S2340" s="6"/>
      <c r="T2340" s="6"/>
      <c r="U2340" s="6"/>
      <c r="V2340" s="6"/>
      <c r="W2340" s="6"/>
      <c r="X2340" s="6"/>
      <c r="Y2340" s="6"/>
      <c r="Z2340" s="6"/>
      <c r="AA2340" s="6"/>
      <c r="AB2340" s="21"/>
      <c r="AC2340" s="21"/>
      <c r="AD2340" s="21"/>
      <c r="AE2340" s="6"/>
      <c r="AF2340" s="6"/>
      <c r="AG2340" s="6"/>
      <c r="AH2340" s="6"/>
    </row>
    <row r="2341" spans="1:34" x14ac:dyDescent="0.35">
      <c r="A2341" s="20"/>
      <c r="B2341" s="6"/>
      <c r="C2341" s="6"/>
      <c r="D2341" s="6"/>
      <c r="E2341" s="6"/>
      <c r="F2341" s="6"/>
      <c r="G2341" s="6"/>
      <c r="H2341" s="6"/>
      <c r="I2341" s="6"/>
      <c r="J2341" s="6"/>
      <c r="K2341" s="6"/>
      <c r="L2341" s="6"/>
      <c r="M2341" s="6"/>
      <c r="N2341" s="6"/>
      <c r="O2341" s="6"/>
      <c r="P2341" s="6"/>
      <c r="Q2341" s="6"/>
      <c r="R2341" s="6"/>
      <c r="S2341" s="6"/>
      <c r="T2341" s="6"/>
      <c r="U2341" s="6"/>
      <c r="V2341" s="6"/>
      <c r="W2341" s="6"/>
      <c r="X2341" s="6"/>
      <c r="Y2341" s="6"/>
      <c r="Z2341" s="6"/>
      <c r="AA2341" s="6"/>
      <c r="AB2341" s="21"/>
      <c r="AC2341" s="21"/>
      <c r="AD2341" s="21"/>
      <c r="AE2341" s="6"/>
      <c r="AF2341" s="6"/>
      <c r="AG2341" s="6"/>
      <c r="AH2341" s="6"/>
    </row>
    <row r="2342" spans="1:34" x14ac:dyDescent="0.35">
      <c r="A2342" s="20"/>
      <c r="B2342" s="6"/>
      <c r="C2342" s="6"/>
      <c r="D2342" s="6"/>
      <c r="E2342" s="6"/>
      <c r="F2342" s="6"/>
      <c r="G2342" s="6"/>
      <c r="H2342" s="6"/>
      <c r="I2342" s="6"/>
      <c r="J2342" s="6"/>
      <c r="K2342" s="6"/>
      <c r="L2342" s="6"/>
      <c r="M2342" s="6"/>
      <c r="N2342" s="6"/>
      <c r="O2342" s="6"/>
      <c r="P2342" s="6"/>
      <c r="Q2342" s="6"/>
      <c r="R2342" s="6"/>
      <c r="S2342" s="6"/>
      <c r="T2342" s="6"/>
      <c r="U2342" s="6"/>
      <c r="V2342" s="6"/>
      <c r="W2342" s="6"/>
      <c r="X2342" s="6"/>
      <c r="Y2342" s="6"/>
      <c r="Z2342" s="6"/>
      <c r="AA2342" s="6"/>
      <c r="AB2342" s="21"/>
      <c r="AC2342" s="21"/>
      <c r="AD2342" s="21"/>
      <c r="AE2342" s="6"/>
      <c r="AF2342" s="6"/>
      <c r="AG2342" s="6"/>
      <c r="AH2342" s="6"/>
    </row>
    <row r="2343" spans="1:34" x14ac:dyDescent="0.35">
      <c r="A2343" s="20"/>
      <c r="B2343" s="6"/>
      <c r="C2343" s="6"/>
      <c r="D2343" s="6"/>
      <c r="E2343" s="6"/>
      <c r="F2343" s="6"/>
      <c r="G2343" s="6"/>
      <c r="H2343" s="6"/>
      <c r="I2343" s="6"/>
      <c r="J2343" s="6"/>
      <c r="K2343" s="6"/>
      <c r="L2343" s="6"/>
      <c r="M2343" s="6"/>
      <c r="N2343" s="6"/>
      <c r="O2343" s="6"/>
      <c r="P2343" s="6"/>
      <c r="Q2343" s="6"/>
      <c r="R2343" s="6"/>
      <c r="S2343" s="6"/>
      <c r="T2343" s="6"/>
      <c r="U2343" s="6"/>
      <c r="V2343" s="6"/>
      <c r="W2343" s="6"/>
      <c r="X2343" s="6"/>
      <c r="Y2343" s="6"/>
      <c r="Z2343" s="6"/>
      <c r="AA2343" s="6"/>
      <c r="AB2343" s="21"/>
      <c r="AC2343" s="21"/>
      <c r="AD2343" s="21"/>
      <c r="AE2343" s="6"/>
      <c r="AF2343" s="6"/>
      <c r="AG2343" s="6"/>
      <c r="AH2343" s="6"/>
    </row>
    <row r="2344" spans="1:34" x14ac:dyDescent="0.35">
      <c r="A2344" s="20"/>
      <c r="B2344" s="6"/>
      <c r="C2344" s="6"/>
      <c r="D2344" s="6"/>
      <c r="E2344" s="6"/>
      <c r="F2344" s="6"/>
      <c r="G2344" s="6"/>
      <c r="H2344" s="6"/>
      <c r="I2344" s="6"/>
      <c r="J2344" s="6"/>
      <c r="K2344" s="6"/>
      <c r="L2344" s="6"/>
      <c r="M2344" s="6"/>
      <c r="N2344" s="6"/>
      <c r="O2344" s="6"/>
      <c r="P2344" s="6"/>
      <c r="Q2344" s="6"/>
      <c r="R2344" s="6"/>
      <c r="S2344" s="6"/>
      <c r="T2344" s="6"/>
      <c r="U2344" s="6"/>
      <c r="V2344" s="6"/>
      <c r="W2344" s="6"/>
      <c r="X2344" s="6"/>
      <c r="Y2344" s="6"/>
      <c r="Z2344" s="6"/>
      <c r="AA2344" s="6"/>
      <c r="AB2344" s="21"/>
      <c r="AC2344" s="21"/>
      <c r="AD2344" s="21"/>
      <c r="AE2344" s="6"/>
      <c r="AF2344" s="6"/>
      <c r="AG2344" s="6"/>
      <c r="AH2344" s="6"/>
    </row>
    <row r="2345" spans="1:34" x14ac:dyDescent="0.35">
      <c r="A2345" s="20"/>
      <c r="B2345" s="6"/>
      <c r="C2345" s="6"/>
      <c r="D2345" s="6"/>
      <c r="E2345" s="6"/>
      <c r="F2345" s="6"/>
      <c r="G2345" s="6"/>
      <c r="H2345" s="6"/>
      <c r="I2345" s="6"/>
      <c r="J2345" s="6"/>
      <c r="K2345" s="6"/>
      <c r="L2345" s="6"/>
      <c r="M2345" s="6"/>
      <c r="N2345" s="6"/>
      <c r="O2345" s="6"/>
      <c r="P2345" s="6"/>
      <c r="Q2345" s="6"/>
      <c r="R2345" s="6"/>
      <c r="S2345" s="6"/>
      <c r="T2345" s="6"/>
      <c r="U2345" s="6"/>
      <c r="V2345" s="6"/>
      <c r="W2345" s="6"/>
      <c r="X2345" s="6"/>
      <c r="Y2345" s="6"/>
      <c r="Z2345" s="6"/>
      <c r="AA2345" s="6"/>
      <c r="AB2345" s="21"/>
      <c r="AC2345" s="21"/>
      <c r="AD2345" s="21"/>
      <c r="AE2345" s="6"/>
      <c r="AF2345" s="6"/>
      <c r="AG2345" s="6"/>
      <c r="AH2345" s="6"/>
    </row>
    <row r="2346" spans="1:34" x14ac:dyDescent="0.35">
      <c r="A2346" s="20"/>
      <c r="B2346" s="6"/>
      <c r="C2346" s="6"/>
      <c r="D2346" s="6"/>
      <c r="E2346" s="6"/>
      <c r="F2346" s="6"/>
      <c r="G2346" s="6"/>
      <c r="H2346" s="6"/>
      <c r="I2346" s="6"/>
      <c r="J2346" s="6"/>
      <c r="K2346" s="6"/>
      <c r="L2346" s="6"/>
      <c r="M2346" s="6"/>
      <c r="N2346" s="6"/>
      <c r="O2346" s="6"/>
      <c r="P2346" s="6"/>
      <c r="Q2346" s="6"/>
      <c r="R2346" s="6"/>
      <c r="S2346" s="6"/>
      <c r="T2346" s="6"/>
      <c r="U2346" s="6"/>
      <c r="V2346" s="6"/>
      <c r="W2346" s="6"/>
      <c r="X2346" s="6"/>
      <c r="Y2346" s="6"/>
      <c r="Z2346" s="6"/>
      <c r="AA2346" s="6"/>
      <c r="AB2346" s="21"/>
      <c r="AC2346" s="21"/>
      <c r="AD2346" s="21"/>
      <c r="AE2346" s="6"/>
      <c r="AF2346" s="6"/>
      <c r="AG2346" s="6"/>
      <c r="AH2346" s="6"/>
    </row>
    <row r="2347" spans="1:34" x14ac:dyDescent="0.35">
      <c r="A2347" s="20"/>
      <c r="B2347" s="6"/>
      <c r="C2347" s="6"/>
      <c r="D2347" s="6"/>
      <c r="E2347" s="6"/>
      <c r="F2347" s="6"/>
      <c r="G2347" s="6"/>
      <c r="H2347" s="6"/>
      <c r="I2347" s="6"/>
      <c r="J2347" s="6"/>
      <c r="K2347" s="6"/>
      <c r="L2347" s="6"/>
      <c r="M2347" s="6"/>
      <c r="N2347" s="6"/>
      <c r="O2347" s="6"/>
      <c r="P2347" s="6"/>
      <c r="Q2347" s="6"/>
      <c r="R2347" s="6"/>
      <c r="S2347" s="6"/>
      <c r="T2347" s="6"/>
      <c r="U2347" s="6"/>
      <c r="V2347" s="6"/>
      <c r="W2347" s="6"/>
      <c r="X2347" s="6"/>
      <c r="Y2347" s="6"/>
      <c r="Z2347" s="6"/>
      <c r="AA2347" s="6"/>
      <c r="AB2347" s="21"/>
      <c r="AC2347" s="21"/>
      <c r="AD2347" s="21"/>
      <c r="AE2347" s="6"/>
      <c r="AF2347" s="6"/>
      <c r="AG2347" s="6"/>
      <c r="AH2347" s="6"/>
    </row>
    <row r="2348" spans="1:34" x14ac:dyDescent="0.35">
      <c r="A2348" s="20"/>
      <c r="B2348" s="6"/>
      <c r="C2348" s="6"/>
      <c r="D2348" s="6"/>
      <c r="E2348" s="6"/>
      <c r="F2348" s="6"/>
      <c r="G2348" s="6"/>
      <c r="H2348" s="6"/>
      <c r="I2348" s="6"/>
      <c r="J2348" s="6"/>
      <c r="K2348" s="6"/>
      <c r="L2348" s="6"/>
      <c r="M2348" s="6"/>
      <c r="N2348" s="6"/>
      <c r="O2348" s="6"/>
      <c r="P2348" s="6"/>
      <c r="Q2348" s="6"/>
      <c r="R2348" s="6"/>
      <c r="S2348" s="6"/>
      <c r="T2348" s="6"/>
      <c r="U2348" s="6"/>
      <c r="V2348" s="6"/>
      <c r="W2348" s="6"/>
      <c r="X2348" s="6"/>
      <c r="Y2348" s="6"/>
      <c r="Z2348" s="6"/>
      <c r="AA2348" s="6"/>
      <c r="AB2348" s="21"/>
      <c r="AC2348" s="21"/>
      <c r="AD2348" s="21"/>
      <c r="AE2348" s="6"/>
      <c r="AF2348" s="6"/>
      <c r="AG2348" s="6"/>
      <c r="AH2348" s="6"/>
    </row>
    <row r="2349" spans="1:34" x14ac:dyDescent="0.35">
      <c r="A2349" s="20"/>
      <c r="B2349" s="6"/>
      <c r="C2349" s="6"/>
      <c r="D2349" s="6"/>
      <c r="E2349" s="6"/>
      <c r="F2349" s="6"/>
      <c r="G2349" s="6"/>
      <c r="H2349" s="6"/>
      <c r="I2349" s="6"/>
      <c r="J2349" s="6"/>
      <c r="K2349" s="6"/>
      <c r="L2349" s="6"/>
      <c r="M2349" s="6"/>
      <c r="N2349" s="6"/>
      <c r="O2349" s="6"/>
      <c r="P2349" s="6"/>
      <c r="Q2349" s="6"/>
      <c r="R2349" s="6"/>
      <c r="S2349" s="6"/>
      <c r="T2349" s="6"/>
      <c r="U2349" s="6"/>
      <c r="V2349" s="6"/>
      <c r="W2349" s="6"/>
      <c r="X2349" s="6"/>
      <c r="Y2349" s="6"/>
      <c r="Z2349" s="6"/>
      <c r="AA2349" s="6"/>
      <c r="AB2349" s="21"/>
      <c r="AC2349" s="21"/>
      <c r="AD2349" s="21"/>
      <c r="AE2349" s="6"/>
      <c r="AF2349" s="6"/>
      <c r="AG2349" s="6"/>
      <c r="AH2349" s="6"/>
    </row>
    <row r="2350" spans="1:34" x14ac:dyDescent="0.35">
      <c r="A2350" s="20"/>
      <c r="B2350" s="6"/>
      <c r="C2350" s="6"/>
      <c r="D2350" s="6"/>
      <c r="E2350" s="6"/>
      <c r="F2350" s="6"/>
      <c r="G2350" s="6"/>
      <c r="H2350" s="6"/>
      <c r="I2350" s="6"/>
      <c r="J2350" s="6"/>
      <c r="K2350" s="6"/>
      <c r="L2350" s="6"/>
      <c r="M2350" s="6"/>
      <c r="N2350" s="6"/>
      <c r="O2350" s="6"/>
      <c r="P2350" s="6"/>
      <c r="Q2350" s="6"/>
      <c r="R2350" s="6"/>
      <c r="S2350" s="6"/>
      <c r="T2350" s="6"/>
      <c r="U2350" s="6"/>
      <c r="V2350" s="6"/>
      <c r="W2350" s="6"/>
      <c r="X2350" s="6"/>
      <c r="Y2350" s="6"/>
      <c r="Z2350" s="6"/>
      <c r="AA2350" s="6"/>
      <c r="AB2350" s="21"/>
      <c r="AC2350" s="21"/>
      <c r="AD2350" s="21"/>
      <c r="AE2350" s="6"/>
      <c r="AF2350" s="6"/>
      <c r="AG2350" s="6"/>
      <c r="AH2350" s="6"/>
    </row>
    <row r="2351" spans="1:34" x14ac:dyDescent="0.35">
      <c r="A2351" s="20"/>
      <c r="B2351" s="6"/>
      <c r="C2351" s="6"/>
      <c r="D2351" s="6"/>
      <c r="E2351" s="6"/>
      <c r="F2351" s="6"/>
      <c r="G2351" s="6"/>
      <c r="H2351" s="6"/>
      <c r="I2351" s="6"/>
      <c r="J2351" s="6"/>
      <c r="K2351" s="6"/>
      <c r="L2351" s="6"/>
      <c r="M2351" s="6"/>
      <c r="N2351" s="6"/>
      <c r="O2351" s="6"/>
      <c r="P2351" s="6"/>
      <c r="Q2351" s="6"/>
      <c r="R2351" s="6"/>
      <c r="S2351" s="6"/>
      <c r="T2351" s="6"/>
      <c r="U2351" s="6"/>
      <c r="V2351" s="6"/>
      <c r="W2351" s="6"/>
      <c r="X2351" s="6"/>
      <c r="Y2351" s="6"/>
      <c r="Z2351" s="6"/>
      <c r="AA2351" s="6"/>
      <c r="AB2351" s="21"/>
      <c r="AC2351" s="21"/>
      <c r="AD2351" s="21"/>
      <c r="AE2351" s="6"/>
      <c r="AF2351" s="6"/>
      <c r="AG2351" s="6"/>
      <c r="AH2351" s="6"/>
    </row>
    <row r="2352" spans="1:34" x14ac:dyDescent="0.35">
      <c r="A2352" s="20"/>
      <c r="B2352" s="6"/>
      <c r="C2352" s="6"/>
      <c r="D2352" s="6"/>
      <c r="E2352" s="6"/>
      <c r="F2352" s="6"/>
      <c r="G2352" s="6"/>
      <c r="H2352" s="6"/>
      <c r="I2352" s="6"/>
      <c r="J2352" s="6"/>
      <c r="K2352" s="6"/>
      <c r="L2352" s="6"/>
      <c r="M2352" s="6"/>
      <c r="N2352" s="6"/>
      <c r="O2352" s="6"/>
      <c r="P2352" s="6"/>
      <c r="Q2352" s="6"/>
      <c r="R2352" s="6"/>
      <c r="S2352" s="6"/>
      <c r="T2352" s="6"/>
      <c r="U2352" s="6"/>
      <c r="V2352" s="6"/>
      <c r="W2352" s="6"/>
      <c r="X2352" s="6"/>
      <c r="Y2352" s="6"/>
      <c r="Z2352" s="6"/>
      <c r="AA2352" s="6"/>
      <c r="AB2352" s="21"/>
      <c r="AC2352" s="21"/>
      <c r="AD2352" s="21"/>
      <c r="AE2352" s="6"/>
      <c r="AF2352" s="6"/>
      <c r="AG2352" s="6"/>
      <c r="AH2352" s="6"/>
    </row>
    <row r="2353" spans="1:34" x14ac:dyDescent="0.35">
      <c r="A2353" s="20"/>
      <c r="B2353" s="6"/>
      <c r="C2353" s="6"/>
      <c r="D2353" s="6"/>
      <c r="E2353" s="6"/>
      <c r="F2353" s="6"/>
      <c r="G2353" s="6"/>
      <c r="H2353" s="6"/>
      <c r="I2353" s="6"/>
      <c r="J2353" s="6"/>
      <c r="K2353" s="6"/>
      <c r="L2353" s="6"/>
      <c r="M2353" s="6"/>
      <c r="N2353" s="6"/>
      <c r="O2353" s="6"/>
      <c r="P2353" s="6"/>
      <c r="Q2353" s="6"/>
      <c r="R2353" s="6"/>
      <c r="S2353" s="6"/>
      <c r="T2353" s="6"/>
      <c r="U2353" s="6"/>
      <c r="V2353" s="6"/>
      <c r="W2353" s="6"/>
      <c r="X2353" s="6"/>
      <c r="Y2353" s="6"/>
      <c r="Z2353" s="6"/>
      <c r="AA2353" s="6"/>
      <c r="AB2353" s="21"/>
      <c r="AC2353" s="21"/>
      <c r="AD2353" s="21"/>
      <c r="AE2353" s="6"/>
      <c r="AF2353" s="6"/>
      <c r="AG2353" s="6"/>
      <c r="AH2353" s="6"/>
    </row>
    <row r="2354" spans="1:34" x14ac:dyDescent="0.35">
      <c r="A2354" s="20"/>
      <c r="B2354" s="6"/>
      <c r="C2354" s="6"/>
      <c r="D2354" s="6"/>
      <c r="E2354" s="6"/>
      <c r="F2354" s="6"/>
      <c r="G2354" s="6"/>
      <c r="H2354" s="6"/>
      <c r="I2354" s="6"/>
      <c r="J2354" s="6"/>
      <c r="K2354" s="6"/>
      <c r="L2354" s="6"/>
      <c r="M2354" s="6"/>
      <c r="N2354" s="6"/>
      <c r="O2354" s="6"/>
      <c r="P2354" s="6"/>
      <c r="Q2354" s="6"/>
      <c r="R2354" s="6"/>
      <c r="S2354" s="6"/>
      <c r="T2354" s="6"/>
      <c r="U2354" s="6"/>
      <c r="V2354" s="6"/>
      <c r="W2354" s="6"/>
      <c r="X2354" s="6"/>
      <c r="Y2354" s="6"/>
      <c r="Z2354" s="6"/>
      <c r="AA2354" s="6"/>
      <c r="AB2354" s="21"/>
      <c r="AC2354" s="21"/>
      <c r="AD2354" s="21"/>
      <c r="AE2354" s="6"/>
      <c r="AF2354" s="6"/>
      <c r="AG2354" s="6"/>
      <c r="AH2354" s="6"/>
    </row>
    <row r="2355" spans="1:34" x14ac:dyDescent="0.35">
      <c r="A2355" s="20"/>
      <c r="B2355" s="6"/>
      <c r="C2355" s="6"/>
      <c r="D2355" s="6"/>
      <c r="E2355" s="6"/>
      <c r="F2355" s="6"/>
      <c r="G2355" s="6"/>
      <c r="H2355" s="6"/>
      <c r="I2355" s="6"/>
      <c r="J2355" s="6"/>
      <c r="K2355" s="6"/>
      <c r="L2355" s="6"/>
      <c r="M2355" s="6"/>
      <c r="N2355" s="6"/>
      <c r="O2355" s="6"/>
      <c r="P2355" s="6"/>
      <c r="Q2355" s="6"/>
      <c r="R2355" s="6"/>
      <c r="S2355" s="6"/>
      <c r="T2355" s="6"/>
      <c r="U2355" s="6"/>
      <c r="V2355" s="6"/>
      <c r="W2355" s="6"/>
      <c r="X2355" s="6"/>
      <c r="Y2355" s="6"/>
      <c r="Z2355" s="6"/>
      <c r="AA2355" s="6"/>
      <c r="AB2355" s="21"/>
      <c r="AC2355" s="21"/>
      <c r="AD2355" s="21"/>
      <c r="AE2355" s="6"/>
      <c r="AF2355" s="6"/>
      <c r="AG2355" s="6"/>
      <c r="AH2355" s="6"/>
    </row>
    <row r="2356" spans="1:34" x14ac:dyDescent="0.35">
      <c r="A2356" s="20"/>
      <c r="B2356" s="6"/>
      <c r="C2356" s="6"/>
      <c r="D2356" s="6"/>
      <c r="E2356" s="6"/>
      <c r="F2356" s="6"/>
      <c r="G2356" s="6"/>
      <c r="H2356" s="6"/>
      <c r="I2356" s="6"/>
      <c r="J2356" s="6"/>
      <c r="K2356" s="6"/>
      <c r="L2356" s="6"/>
      <c r="M2356" s="6"/>
      <c r="N2356" s="6"/>
      <c r="O2356" s="6"/>
      <c r="P2356" s="6"/>
      <c r="Q2356" s="6"/>
      <c r="R2356" s="6"/>
      <c r="S2356" s="6"/>
      <c r="T2356" s="6"/>
      <c r="U2356" s="6"/>
      <c r="V2356" s="6"/>
      <c r="W2356" s="6"/>
      <c r="X2356" s="6"/>
      <c r="Y2356" s="6"/>
      <c r="Z2356" s="6"/>
      <c r="AA2356" s="6"/>
      <c r="AB2356" s="21"/>
      <c r="AC2356" s="21"/>
      <c r="AD2356" s="21"/>
      <c r="AE2356" s="6"/>
      <c r="AF2356" s="6"/>
      <c r="AG2356" s="6"/>
      <c r="AH2356" s="6"/>
    </row>
    <row r="2357" spans="1:34" x14ac:dyDescent="0.35">
      <c r="A2357" s="20"/>
      <c r="B2357" s="6"/>
      <c r="C2357" s="6"/>
      <c r="D2357" s="6"/>
      <c r="E2357" s="6"/>
      <c r="F2357" s="6"/>
      <c r="G2357" s="6"/>
      <c r="H2357" s="6"/>
      <c r="I2357" s="6"/>
      <c r="J2357" s="6"/>
      <c r="K2357" s="6"/>
      <c r="L2357" s="6"/>
      <c r="M2357" s="6"/>
      <c r="N2357" s="6"/>
      <c r="O2357" s="6"/>
      <c r="P2357" s="6"/>
      <c r="Q2357" s="6"/>
      <c r="R2357" s="6"/>
      <c r="S2357" s="6"/>
      <c r="T2357" s="6"/>
      <c r="U2357" s="6"/>
      <c r="V2357" s="6"/>
      <c r="W2357" s="6"/>
      <c r="X2357" s="6"/>
      <c r="Y2357" s="6"/>
      <c r="Z2357" s="6"/>
      <c r="AA2357" s="6"/>
      <c r="AB2357" s="21"/>
      <c r="AC2357" s="21"/>
      <c r="AD2357" s="21"/>
      <c r="AE2357" s="6"/>
      <c r="AF2357" s="6"/>
      <c r="AG2357" s="6"/>
      <c r="AH2357" s="6"/>
    </row>
    <row r="2358" spans="1:34" x14ac:dyDescent="0.35">
      <c r="A2358" s="20"/>
      <c r="B2358" s="6"/>
      <c r="C2358" s="6"/>
      <c r="D2358" s="6"/>
      <c r="E2358" s="6"/>
      <c r="F2358" s="6"/>
      <c r="G2358" s="6"/>
      <c r="H2358" s="6"/>
      <c r="I2358" s="6"/>
      <c r="J2358" s="6"/>
      <c r="K2358" s="6"/>
      <c r="L2358" s="6"/>
      <c r="M2358" s="6"/>
      <c r="N2358" s="6"/>
      <c r="O2358" s="6"/>
      <c r="P2358" s="6"/>
      <c r="Q2358" s="6"/>
      <c r="R2358" s="6"/>
      <c r="S2358" s="6"/>
      <c r="T2358" s="6"/>
      <c r="U2358" s="6"/>
      <c r="V2358" s="6"/>
      <c r="W2358" s="6"/>
      <c r="X2358" s="6"/>
      <c r="Y2358" s="6"/>
      <c r="Z2358" s="6"/>
      <c r="AA2358" s="6"/>
      <c r="AB2358" s="21"/>
      <c r="AC2358" s="21"/>
      <c r="AD2358" s="21"/>
      <c r="AE2358" s="6"/>
      <c r="AF2358" s="6"/>
      <c r="AG2358" s="6"/>
      <c r="AH2358" s="6"/>
    </row>
    <row r="2359" spans="1:34" x14ac:dyDescent="0.35">
      <c r="A2359" s="20"/>
      <c r="B2359" s="6"/>
      <c r="C2359" s="6"/>
      <c r="D2359" s="6"/>
      <c r="E2359" s="6"/>
      <c r="F2359" s="6"/>
      <c r="G2359" s="6"/>
      <c r="H2359" s="6"/>
      <c r="I2359" s="6"/>
      <c r="J2359" s="6"/>
      <c r="K2359" s="6"/>
      <c r="L2359" s="6"/>
      <c r="M2359" s="6"/>
      <c r="N2359" s="6"/>
      <c r="O2359" s="6"/>
      <c r="P2359" s="6"/>
      <c r="Q2359" s="6"/>
      <c r="R2359" s="6"/>
      <c r="S2359" s="6"/>
      <c r="T2359" s="6"/>
      <c r="U2359" s="6"/>
      <c r="V2359" s="6"/>
      <c r="W2359" s="6"/>
      <c r="X2359" s="6"/>
      <c r="Y2359" s="6"/>
      <c r="Z2359" s="6"/>
      <c r="AA2359" s="6"/>
      <c r="AB2359" s="21"/>
      <c r="AC2359" s="21"/>
      <c r="AD2359" s="21"/>
      <c r="AE2359" s="6"/>
      <c r="AF2359" s="6"/>
      <c r="AG2359" s="6"/>
      <c r="AH2359" s="6"/>
    </row>
    <row r="2360" spans="1:34" x14ac:dyDescent="0.35">
      <c r="A2360" s="20"/>
      <c r="B2360" s="6"/>
      <c r="C2360" s="6"/>
      <c r="D2360" s="6"/>
      <c r="E2360" s="6"/>
      <c r="F2360" s="6"/>
      <c r="G2360" s="6"/>
      <c r="H2360" s="6"/>
      <c r="I2360" s="6"/>
      <c r="J2360" s="6"/>
      <c r="K2360" s="6"/>
      <c r="L2360" s="6"/>
      <c r="M2360" s="6"/>
      <c r="N2360" s="6"/>
      <c r="O2360" s="6"/>
      <c r="P2360" s="6"/>
      <c r="Q2360" s="6"/>
      <c r="R2360" s="6"/>
      <c r="S2360" s="6"/>
      <c r="T2360" s="6"/>
      <c r="U2360" s="6"/>
      <c r="V2360" s="6"/>
      <c r="W2360" s="6"/>
      <c r="X2360" s="6"/>
      <c r="Y2360" s="6"/>
      <c r="Z2360" s="6"/>
      <c r="AA2360" s="6"/>
      <c r="AB2360" s="21"/>
      <c r="AC2360" s="21"/>
      <c r="AD2360" s="21"/>
      <c r="AE2360" s="6"/>
      <c r="AF2360" s="6"/>
      <c r="AG2360" s="6"/>
      <c r="AH2360" s="6"/>
    </row>
    <row r="2361" spans="1:34" x14ac:dyDescent="0.35">
      <c r="A2361" s="20"/>
      <c r="B2361" s="6"/>
      <c r="C2361" s="6"/>
      <c r="D2361" s="6"/>
      <c r="E2361" s="6"/>
      <c r="F2361" s="6"/>
      <c r="G2361" s="6"/>
      <c r="H2361" s="6"/>
      <c r="I2361" s="6"/>
      <c r="J2361" s="6"/>
      <c r="K2361" s="6"/>
      <c r="L2361" s="6"/>
      <c r="M2361" s="6"/>
      <c r="N2361" s="6"/>
      <c r="O2361" s="6"/>
      <c r="P2361" s="6"/>
      <c r="Q2361" s="6"/>
      <c r="R2361" s="6"/>
      <c r="S2361" s="6"/>
      <c r="T2361" s="6"/>
      <c r="U2361" s="6"/>
      <c r="V2361" s="6"/>
      <c r="W2361" s="6"/>
      <c r="X2361" s="6"/>
      <c r="Y2361" s="6"/>
      <c r="Z2361" s="6"/>
      <c r="AA2361" s="6"/>
      <c r="AB2361" s="21"/>
      <c r="AC2361" s="21"/>
      <c r="AD2361" s="21"/>
      <c r="AE2361" s="6"/>
      <c r="AF2361" s="6"/>
      <c r="AG2361" s="6"/>
      <c r="AH2361" s="6"/>
    </row>
    <row r="2362" spans="1:34" x14ac:dyDescent="0.35">
      <c r="A2362" s="20"/>
      <c r="B2362" s="6"/>
      <c r="C2362" s="6"/>
      <c r="D2362" s="6"/>
      <c r="E2362" s="6"/>
      <c r="F2362" s="6"/>
      <c r="G2362" s="6"/>
      <c r="H2362" s="6"/>
      <c r="I2362" s="6"/>
      <c r="J2362" s="6"/>
      <c r="K2362" s="6"/>
      <c r="L2362" s="6"/>
      <c r="M2362" s="6"/>
      <c r="N2362" s="6"/>
      <c r="O2362" s="6"/>
      <c r="P2362" s="6"/>
      <c r="Q2362" s="6"/>
      <c r="R2362" s="6"/>
      <c r="S2362" s="6"/>
      <c r="T2362" s="6"/>
      <c r="U2362" s="6"/>
      <c r="V2362" s="6"/>
      <c r="W2362" s="6"/>
      <c r="X2362" s="6"/>
      <c r="Y2362" s="6"/>
      <c r="Z2362" s="6"/>
      <c r="AA2362" s="6"/>
      <c r="AB2362" s="21"/>
      <c r="AC2362" s="21"/>
      <c r="AD2362" s="21"/>
      <c r="AE2362" s="6"/>
      <c r="AF2362" s="6"/>
      <c r="AG2362" s="6"/>
      <c r="AH2362" s="6"/>
    </row>
    <row r="2363" spans="1:34" x14ac:dyDescent="0.35">
      <c r="A2363" s="20"/>
      <c r="B2363" s="6"/>
      <c r="C2363" s="6"/>
      <c r="D2363" s="6"/>
      <c r="E2363" s="6"/>
      <c r="F2363" s="6"/>
      <c r="G2363" s="6"/>
      <c r="H2363" s="6"/>
      <c r="I2363" s="6"/>
      <c r="J2363" s="6"/>
      <c r="K2363" s="6"/>
      <c r="L2363" s="6"/>
      <c r="M2363" s="6"/>
      <c r="N2363" s="6"/>
      <c r="O2363" s="6"/>
      <c r="P2363" s="6"/>
      <c r="Q2363" s="6"/>
      <c r="R2363" s="6"/>
      <c r="S2363" s="6"/>
      <c r="T2363" s="6"/>
      <c r="U2363" s="6"/>
      <c r="V2363" s="6"/>
      <c r="W2363" s="6"/>
      <c r="X2363" s="6"/>
      <c r="Y2363" s="6"/>
      <c r="Z2363" s="6"/>
      <c r="AA2363" s="6"/>
      <c r="AB2363" s="21"/>
      <c r="AC2363" s="21"/>
      <c r="AD2363" s="21"/>
      <c r="AE2363" s="6"/>
      <c r="AF2363" s="6"/>
      <c r="AG2363" s="6"/>
      <c r="AH2363" s="6"/>
    </row>
    <row r="2364" spans="1:34" x14ac:dyDescent="0.35">
      <c r="A2364" s="20"/>
      <c r="B2364" s="6"/>
      <c r="C2364" s="6"/>
      <c r="D2364" s="6"/>
      <c r="E2364" s="6"/>
      <c r="F2364" s="6"/>
      <c r="G2364" s="6"/>
      <c r="H2364" s="6"/>
      <c r="I2364" s="6"/>
      <c r="J2364" s="6"/>
      <c r="K2364" s="6"/>
      <c r="L2364" s="6"/>
      <c r="M2364" s="6"/>
      <c r="N2364" s="6"/>
      <c r="O2364" s="6"/>
      <c r="P2364" s="6"/>
      <c r="Q2364" s="6"/>
      <c r="R2364" s="6"/>
      <c r="S2364" s="6"/>
      <c r="T2364" s="6"/>
      <c r="U2364" s="6"/>
      <c r="V2364" s="6"/>
      <c r="W2364" s="6"/>
      <c r="X2364" s="6"/>
      <c r="Y2364" s="6"/>
      <c r="Z2364" s="6"/>
      <c r="AA2364" s="6"/>
      <c r="AB2364" s="21"/>
      <c r="AC2364" s="21"/>
      <c r="AD2364" s="21"/>
      <c r="AE2364" s="6"/>
      <c r="AF2364" s="6"/>
      <c r="AG2364" s="6"/>
      <c r="AH2364" s="6"/>
    </row>
    <row r="2365" spans="1:34" x14ac:dyDescent="0.35">
      <c r="A2365" s="20"/>
      <c r="B2365" s="6"/>
      <c r="C2365" s="6"/>
      <c r="D2365" s="6"/>
      <c r="E2365" s="6"/>
      <c r="F2365" s="6"/>
      <c r="G2365" s="6"/>
      <c r="H2365" s="6"/>
      <c r="I2365" s="6"/>
      <c r="J2365" s="6"/>
      <c r="K2365" s="6"/>
      <c r="L2365" s="6"/>
      <c r="M2365" s="6"/>
      <c r="N2365" s="6"/>
      <c r="O2365" s="6"/>
      <c r="P2365" s="6"/>
      <c r="Q2365" s="6"/>
      <c r="R2365" s="6"/>
      <c r="S2365" s="6"/>
      <c r="T2365" s="6"/>
      <c r="U2365" s="6"/>
      <c r="V2365" s="6"/>
      <c r="W2365" s="6"/>
      <c r="X2365" s="6"/>
      <c r="Y2365" s="6"/>
      <c r="Z2365" s="6"/>
      <c r="AA2365" s="6"/>
      <c r="AB2365" s="21"/>
      <c r="AC2365" s="21"/>
      <c r="AD2365" s="21"/>
      <c r="AE2365" s="6"/>
      <c r="AF2365" s="6"/>
      <c r="AG2365" s="6"/>
      <c r="AH2365" s="6"/>
    </row>
    <row r="2366" spans="1:34" x14ac:dyDescent="0.35">
      <c r="A2366" s="20"/>
      <c r="B2366" s="6"/>
      <c r="C2366" s="6"/>
      <c r="D2366" s="6"/>
      <c r="E2366" s="6"/>
      <c r="F2366" s="6"/>
      <c r="G2366" s="6"/>
      <c r="H2366" s="6"/>
      <c r="I2366" s="6"/>
      <c r="J2366" s="6"/>
      <c r="K2366" s="6"/>
      <c r="L2366" s="6"/>
      <c r="M2366" s="6"/>
      <c r="N2366" s="6"/>
      <c r="O2366" s="6"/>
      <c r="P2366" s="6"/>
      <c r="Q2366" s="6"/>
      <c r="R2366" s="6"/>
      <c r="S2366" s="6"/>
      <c r="T2366" s="6"/>
      <c r="U2366" s="6"/>
      <c r="V2366" s="6"/>
      <c r="W2366" s="6"/>
      <c r="X2366" s="6"/>
      <c r="Y2366" s="6"/>
      <c r="Z2366" s="6"/>
      <c r="AA2366" s="6"/>
      <c r="AB2366" s="21"/>
      <c r="AC2366" s="21"/>
      <c r="AD2366" s="21"/>
      <c r="AE2366" s="6"/>
      <c r="AF2366" s="6"/>
      <c r="AG2366" s="6"/>
      <c r="AH2366" s="6"/>
    </row>
    <row r="2367" spans="1:34" x14ac:dyDescent="0.35">
      <c r="A2367" s="20"/>
      <c r="B2367" s="6"/>
      <c r="C2367" s="6"/>
      <c r="D2367" s="6"/>
      <c r="E2367" s="6"/>
      <c r="F2367" s="6"/>
      <c r="G2367" s="6"/>
      <c r="H2367" s="6"/>
      <c r="I2367" s="6"/>
      <c r="J2367" s="6"/>
      <c r="K2367" s="6"/>
      <c r="L2367" s="6"/>
      <c r="M2367" s="6"/>
      <c r="N2367" s="6"/>
      <c r="O2367" s="6"/>
      <c r="P2367" s="6"/>
      <c r="Q2367" s="6"/>
      <c r="R2367" s="6"/>
      <c r="S2367" s="6"/>
      <c r="T2367" s="6"/>
      <c r="U2367" s="6"/>
      <c r="V2367" s="6"/>
      <c r="W2367" s="6"/>
      <c r="X2367" s="6"/>
      <c r="Y2367" s="6"/>
      <c r="Z2367" s="6"/>
      <c r="AA2367" s="6"/>
      <c r="AB2367" s="21"/>
      <c r="AC2367" s="21"/>
      <c r="AD2367" s="21"/>
      <c r="AE2367" s="6"/>
      <c r="AF2367" s="6"/>
      <c r="AG2367" s="6"/>
      <c r="AH2367" s="6"/>
    </row>
    <row r="2368" spans="1:34" x14ac:dyDescent="0.35">
      <c r="A2368" s="20"/>
      <c r="B2368" s="6"/>
      <c r="C2368" s="6"/>
      <c r="D2368" s="6"/>
      <c r="E2368" s="6"/>
      <c r="F2368" s="6"/>
      <c r="G2368" s="6"/>
      <c r="H2368" s="6"/>
      <c r="I2368" s="6"/>
      <c r="J2368" s="6"/>
      <c r="K2368" s="6"/>
      <c r="L2368" s="6"/>
      <c r="M2368" s="6"/>
      <c r="N2368" s="6"/>
      <c r="O2368" s="6"/>
      <c r="P2368" s="6"/>
      <c r="Q2368" s="6"/>
      <c r="R2368" s="6"/>
      <c r="S2368" s="6"/>
      <c r="T2368" s="6"/>
      <c r="U2368" s="6"/>
      <c r="V2368" s="6"/>
      <c r="W2368" s="6"/>
      <c r="X2368" s="6"/>
      <c r="Y2368" s="6"/>
      <c r="Z2368" s="6"/>
      <c r="AA2368" s="6"/>
      <c r="AB2368" s="21"/>
      <c r="AC2368" s="21"/>
      <c r="AD2368" s="21"/>
      <c r="AE2368" s="6"/>
      <c r="AF2368" s="6"/>
      <c r="AG2368" s="6"/>
      <c r="AH2368" s="6"/>
    </row>
    <row r="2369" spans="1:34" x14ac:dyDescent="0.35">
      <c r="A2369" s="20"/>
      <c r="B2369" s="6"/>
      <c r="C2369" s="6"/>
      <c r="D2369" s="6"/>
      <c r="E2369" s="6"/>
      <c r="F2369" s="6"/>
      <c r="G2369" s="6"/>
      <c r="H2369" s="6"/>
      <c r="I2369" s="6"/>
      <c r="J2369" s="6"/>
      <c r="K2369" s="6"/>
      <c r="L2369" s="6"/>
      <c r="M2369" s="6"/>
      <c r="N2369" s="6"/>
      <c r="O2369" s="6"/>
      <c r="P2369" s="6"/>
      <c r="Q2369" s="6"/>
      <c r="R2369" s="6"/>
      <c r="S2369" s="6"/>
      <c r="T2369" s="6"/>
      <c r="U2369" s="6"/>
      <c r="V2369" s="6"/>
      <c r="W2369" s="6"/>
      <c r="X2369" s="6"/>
      <c r="Y2369" s="6"/>
      <c r="Z2369" s="6"/>
      <c r="AA2369" s="6"/>
      <c r="AB2369" s="21"/>
      <c r="AC2369" s="21"/>
      <c r="AD2369" s="21"/>
      <c r="AE2369" s="6"/>
      <c r="AF2369" s="6"/>
      <c r="AG2369" s="6"/>
      <c r="AH2369" s="6"/>
    </row>
    <row r="2370" spans="1:34" x14ac:dyDescent="0.35">
      <c r="A2370" s="20"/>
      <c r="B2370" s="6"/>
      <c r="C2370" s="6"/>
      <c r="D2370" s="6"/>
      <c r="E2370" s="6"/>
      <c r="F2370" s="6"/>
      <c r="G2370" s="6"/>
      <c r="H2370" s="6"/>
      <c r="I2370" s="6"/>
      <c r="J2370" s="6"/>
      <c r="K2370" s="6"/>
      <c r="L2370" s="6"/>
      <c r="M2370" s="6"/>
      <c r="N2370" s="6"/>
      <c r="O2370" s="6"/>
      <c r="P2370" s="6"/>
      <c r="Q2370" s="6"/>
      <c r="R2370" s="6"/>
      <c r="S2370" s="6"/>
      <c r="T2370" s="6"/>
      <c r="U2370" s="6"/>
      <c r="V2370" s="6"/>
      <c r="W2370" s="6"/>
      <c r="X2370" s="6"/>
      <c r="Y2370" s="6"/>
      <c r="Z2370" s="6"/>
      <c r="AA2370" s="6"/>
      <c r="AB2370" s="21"/>
      <c r="AC2370" s="21"/>
      <c r="AD2370" s="21"/>
      <c r="AE2370" s="6"/>
      <c r="AF2370" s="6"/>
      <c r="AG2370" s="6"/>
      <c r="AH2370" s="6"/>
    </row>
    <row r="2371" spans="1:34" x14ac:dyDescent="0.35">
      <c r="A2371" s="20"/>
      <c r="B2371" s="6"/>
      <c r="C2371" s="6"/>
      <c r="D2371" s="6"/>
      <c r="E2371" s="6"/>
      <c r="F2371" s="6"/>
      <c r="G2371" s="6"/>
      <c r="H2371" s="6"/>
      <c r="I2371" s="6"/>
      <c r="J2371" s="6"/>
      <c r="K2371" s="6"/>
      <c r="L2371" s="6"/>
      <c r="M2371" s="6"/>
      <c r="N2371" s="6"/>
      <c r="O2371" s="6"/>
      <c r="P2371" s="6"/>
      <c r="Q2371" s="6"/>
      <c r="R2371" s="6"/>
      <c r="S2371" s="6"/>
      <c r="T2371" s="6"/>
      <c r="U2371" s="6"/>
      <c r="V2371" s="6"/>
      <c r="W2371" s="6"/>
      <c r="X2371" s="6"/>
      <c r="Y2371" s="6"/>
      <c r="Z2371" s="6"/>
      <c r="AA2371" s="6"/>
      <c r="AB2371" s="21"/>
      <c r="AC2371" s="21"/>
      <c r="AD2371" s="21"/>
      <c r="AE2371" s="6"/>
      <c r="AF2371" s="6"/>
      <c r="AG2371" s="6"/>
      <c r="AH2371" s="6"/>
    </row>
    <row r="2372" spans="1:34" x14ac:dyDescent="0.35">
      <c r="A2372" s="20"/>
      <c r="B2372" s="6"/>
      <c r="C2372" s="6"/>
      <c r="D2372" s="6"/>
      <c r="E2372" s="6"/>
      <c r="F2372" s="6"/>
      <c r="G2372" s="6"/>
      <c r="H2372" s="6"/>
      <c r="I2372" s="6"/>
      <c r="J2372" s="6"/>
      <c r="K2372" s="6"/>
      <c r="L2372" s="6"/>
      <c r="M2372" s="6"/>
      <c r="N2372" s="6"/>
      <c r="O2372" s="6"/>
      <c r="P2372" s="6"/>
      <c r="Q2372" s="6"/>
      <c r="R2372" s="6"/>
      <c r="S2372" s="6"/>
      <c r="T2372" s="6"/>
      <c r="U2372" s="6"/>
      <c r="V2372" s="6"/>
      <c r="W2372" s="6"/>
      <c r="X2372" s="6"/>
      <c r="Y2372" s="6"/>
      <c r="Z2372" s="6"/>
      <c r="AA2372" s="6"/>
      <c r="AB2372" s="21"/>
      <c r="AC2372" s="21"/>
      <c r="AD2372" s="21"/>
      <c r="AE2372" s="6"/>
      <c r="AF2372" s="6"/>
      <c r="AG2372" s="6"/>
      <c r="AH2372" s="6"/>
    </row>
    <row r="2373" spans="1:34" x14ac:dyDescent="0.35">
      <c r="A2373" s="20"/>
      <c r="B2373" s="6"/>
      <c r="C2373" s="6"/>
      <c r="D2373" s="6"/>
      <c r="E2373" s="6"/>
      <c r="F2373" s="6"/>
      <c r="G2373" s="6"/>
      <c r="H2373" s="6"/>
      <c r="I2373" s="6"/>
      <c r="J2373" s="6"/>
      <c r="K2373" s="6"/>
      <c r="L2373" s="6"/>
      <c r="M2373" s="6"/>
      <c r="N2373" s="6"/>
      <c r="O2373" s="6"/>
      <c r="P2373" s="6"/>
      <c r="Q2373" s="6"/>
      <c r="R2373" s="6"/>
      <c r="S2373" s="6"/>
      <c r="T2373" s="6"/>
      <c r="U2373" s="6"/>
      <c r="V2373" s="6"/>
      <c r="W2373" s="6"/>
      <c r="X2373" s="6"/>
      <c r="Y2373" s="6"/>
      <c r="Z2373" s="6"/>
      <c r="AA2373" s="6"/>
      <c r="AB2373" s="21"/>
      <c r="AC2373" s="21"/>
      <c r="AD2373" s="21"/>
      <c r="AE2373" s="6"/>
      <c r="AF2373" s="6"/>
      <c r="AG2373" s="6"/>
      <c r="AH2373" s="6"/>
    </row>
    <row r="2374" spans="1:34" x14ac:dyDescent="0.35">
      <c r="A2374" s="20"/>
      <c r="B2374" s="6"/>
      <c r="C2374" s="6"/>
      <c r="D2374" s="6"/>
      <c r="E2374" s="6"/>
      <c r="F2374" s="6"/>
      <c r="G2374" s="6"/>
      <c r="H2374" s="6"/>
      <c r="I2374" s="6"/>
      <c r="J2374" s="6"/>
      <c r="K2374" s="6"/>
      <c r="L2374" s="6"/>
      <c r="M2374" s="6"/>
      <c r="N2374" s="6"/>
      <c r="O2374" s="6"/>
      <c r="P2374" s="6"/>
      <c r="Q2374" s="6"/>
      <c r="R2374" s="6"/>
      <c r="S2374" s="6"/>
      <c r="T2374" s="6"/>
      <c r="U2374" s="6"/>
      <c r="V2374" s="6"/>
      <c r="W2374" s="6"/>
      <c r="X2374" s="6"/>
      <c r="Y2374" s="6"/>
      <c r="Z2374" s="6"/>
      <c r="AA2374" s="6"/>
      <c r="AB2374" s="21"/>
      <c r="AC2374" s="21"/>
      <c r="AD2374" s="21"/>
      <c r="AE2374" s="6"/>
      <c r="AF2374" s="6"/>
      <c r="AG2374" s="6"/>
      <c r="AH2374" s="6"/>
    </row>
    <row r="2375" spans="1:34" x14ac:dyDescent="0.35">
      <c r="A2375" s="20"/>
      <c r="B2375" s="6"/>
      <c r="C2375" s="6"/>
      <c r="D2375" s="6"/>
      <c r="E2375" s="6"/>
      <c r="F2375" s="6"/>
      <c r="G2375" s="6"/>
      <c r="H2375" s="6"/>
      <c r="I2375" s="6"/>
      <c r="J2375" s="6"/>
      <c r="K2375" s="6"/>
      <c r="L2375" s="6"/>
      <c r="M2375" s="6"/>
      <c r="N2375" s="6"/>
      <c r="O2375" s="6"/>
      <c r="P2375" s="6"/>
      <c r="Q2375" s="6"/>
      <c r="R2375" s="6"/>
      <c r="S2375" s="6"/>
      <c r="T2375" s="6"/>
      <c r="U2375" s="6"/>
      <c r="V2375" s="6"/>
      <c r="W2375" s="6"/>
      <c r="X2375" s="6"/>
      <c r="Y2375" s="6"/>
      <c r="Z2375" s="6"/>
      <c r="AA2375" s="6"/>
      <c r="AB2375" s="21"/>
      <c r="AC2375" s="21"/>
      <c r="AD2375" s="21"/>
      <c r="AE2375" s="6"/>
      <c r="AF2375" s="6"/>
      <c r="AG2375" s="6"/>
      <c r="AH2375" s="6"/>
    </row>
    <row r="2376" spans="1:34" x14ac:dyDescent="0.35">
      <c r="A2376" s="20"/>
      <c r="B2376" s="6"/>
      <c r="C2376" s="6"/>
      <c r="D2376" s="6"/>
      <c r="E2376" s="6"/>
      <c r="F2376" s="6"/>
      <c r="G2376" s="6"/>
      <c r="H2376" s="6"/>
      <c r="I2376" s="6"/>
      <c r="J2376" s="6"/>
      <c r="K2376" s="6"/>
      <c r="L2376" s="6"/>
      <c r="M2376" s="6"/>
      <c r="N2376" s="6"/>
      <c r="O2376" s="6"/>
      <c r="P2376" s="6"/>
      <c r="Q2376" s="6"/>
      <c r="R2376" s="6"/>
      <c r="S2376" s="6"/>
      <c r="T2376" s="6"/>
      <c r="U2376" s="6"/>
      <c r="V2376" s="6"/>
      <c r="W2376" s="6"/>
      <c r="X2376" s="6"/>
      <c r="Y2376" s="6"/>
      <c r="Z2376" s="6"/>
      <c r="AA2376" s="6"/>
      <c r="AB2376" s="21"/>
      <c r="AC2376" s="21"/>
      <c r="AD2376" s="21"/>
      <c r="AE2376" s="6"/>
      <c r="AF2376" s="6"/>
      <c r="AG2376" s="6"/>
      <c r="AH2376" s="6"/>
    </row>
    <row r="2377" spans="1:34" x14ac:dyDescent="0.35">
      <c r="A2377" s="20"/>
      <c r="B2377" s="6"/>
      <c r="C2377" s="6"/>
      <c r="D2377" s="6"/>
      <c r="E2377" s="6"/>
      <c r="F2377" s="6"/>
      <c r="G2377" s="6"/>
      <c r="H2377" s="6"/>
      <c r="I2377" s="6"/>
      <c r="J2377" s="6"/>
      <c r="K2377" s="6"/>
      <c r="L2377" s="6"/>
      <c r="M2377" s="6"/>
      <c r="N2377" s="6"/>
      <c r="O2377" s="6"/>
      <c r="P2377" s="6"/>
      <c r="Q2377" s="6"/>
      <c r="R2377" s="6"/>
      <c r="S2377" s="6"/>
      <c r="T2377" s="6"/>
      <c r="U2377" s="6"/>
      <c r="V2377" s="6"/>
      <c r="W2377" s="6"/>
      <c r="X2377" s="6"/>
      <c r="Y2377" s="6"/>
      <c r="Z2377" s="6"/>
      <c r="AA2377" s="6"/>
      <c r="AB2377" s="21"/>
      <c r="AC2377" s="21"/>
      <c r="AD2377" s="21"/>
      <c r="AE2377" s="6"/>
      <c r="AF2377" s="6"/>
      <c r="AG2377" s="6"/>
      <c r="AH2377" s="6"/>
    </row>
    <row r="2378" spans="1:34" x14ac:dyDescent="0.35">
      <c r="A2378" s="20"/>
      <c r="B2378" s="6"/>
      <c r="C2378" s="6"/>
      <c r="D2378" s="6"/>
      <c r="E2378" s="6"/>
      <c r="F2378" s="6"/>
      <c r="G2378" s="6"/>
      <c r="H2378" s="6"/>
      <c r="I2378" s="6"/>
      <c r="J2378" s="6"/>
      <c r="K2378" s="6"/>
      <c r="L2378" s="6"/>
      <c r="M2378" s="6"/>
      <c r="N2378" s="6"/>
      <c r="O2378" s="6"/>
      <c r="P2378" s="6"/>
      <c r="Q2378" s="6"/>
      <c r="R2378" s="6"/>
      <c r="S2378" s="6"/>
      <c r="T2378" s="6"/>
      <c r="U2378" s="6"/>
      <c r="V2378" s="6"/>
      <c r="W2378" s="6"/>
      <c r="X2378" s="6"/>
      <c r="Y2378" s="6"/>
      <c r="Z2378" s="6"/>
      <c r="AA2378" s="6"/>
      <c r="AB2378" s="21"/>
      <c r="AC2378" s="21"/>
      <c r="AD2378" s="21"/>
      <c r="AE2378" s="6"/>
      <c r="AF2378" s="6"/>
      <c r="AG2378" s="6"/>
      <c r="AH2378" s="6"/>
    </row>
    <row r="2379" spans="1:34" x14ac:dyDescent="0.35">
      <c r="A2379" s="20"/>
      <c r="B2379" s="6"/>
      <c r="C2379" s="6"/>
      <c r="D2379" s="6"/>
      <c r="E2379" s="6"/>
      <c r="F2379" s="6"/>
      <c r="G2379" s="6"/>
      <c r="H2379" s="6"/>
      <c r="I2379" s="6"/>
      <c r="J2379" s="6"/>
      <c r="K2379" s="6"/>
      <c r="L2379" s="6"/>
      <c r="M2379" s="6"/>
      <c r="N2379" s="6"/>
      <c r="O2379" s="6"/>
      <c r="P2379" s="6"/>
      <c r="Q2379" s="6"/>
      <c r="R2379" s="6"/>
      <c r="S2379" s="6"/>
      <c r="T2379" s="6"/>
      <c r="U2379" s="6"/>
      <c r="V2379" s="6"/>
      <c r="W2379" s="6"/>
      <c r="X2379" s="6"/>
      <c r="Y2379" s="6"/>
      <c r="Z2379" s="6"/>
      <c r="AA2379" s="6"/>
      <c r="AB2379" s="21"/>
      <c r="AC2379" s="21"/>
      <c r="AD2379" s="21"/>
      <c r="AE2379" s="6"/>
      <c r="AF2379" s="6"/>
      <c r="AG2379" s="6"/>
      <c r="AH2379" s="6"/>
    </row>
    <row r="2380" spans="1:34" x14ac:dyDescent="0.35">
      <c r="A2380" s="20"/>
      <c r="B2380" s="6"/>
      <c r="C2380" s="6"/>
      <c r="D2380" s="6"/>
      <c r="E2380" s="6"/>
      <c r="F2380" s="6"/>
      <c r="G2380" s="6"/>
      <c r="H2380" s="6"/>
      <c r="I2380" s="6"/>
      <c r="J2380" s="6"/>
      <c r="K2380" s="6"/>
      <c r="L2380" s="6"/>
      <c r="M2380" s="6"/>
      <c r="N2380" s="6"/>
      <c r="O2380" s="6"/>
      <c r="P2380" s="6"/>
      <c r="Q2380" s="6"/>
      <c r="R2380" s="6"/>
      <c r="S2380" s="6"/>
      <c r="T2380" s="6"/>
      <c r="U2380" s="6"/>
      <c r="V2380" s="6"/>
      <c r="W2380" s="6"/>
      <c r="X2380" s="6"/>
      <c r="Y2380" s="6"/>
      <c r="Z2380" s="6"/>
      <c r="AA2380" s="6"/>
      <c r="AB2380" s="21"/>
      <c r="AC2380" s="21"/>
      <c r="AD2380" s="21"/>
      <c r="AE2380" s="6"/>
      <c r="AF2380" s="6"/>
      <c r="AG2380" s="6"/>
      <c r="AH2380" s="6"/>
    </row>
    <row r="2381" spans="1:34" x14ac:dyDescent="0.35">
      <c r="A2381" s="20"/>
      <c r="B2381" s="6"/>
      <c r="C2381" s="6"/>
      <c r="D2381" s="6"/>
      <c r="E2381" s="6"/>
      <c r="F2381" s="6"/>
      <c r="G2381" s="6"/>
      <c r="H2381" s="6"/>
      <c r="I2381" s="6"/>
      <c r="J2381" s="6"/>
      <c r="K2381" s="6"/>
      <c r="L2381" s="6"/>
      <c r="M2381" s="6"/>
      <c r="N2381" s="6"/>
      <c r="O2381" s="6"/>
      <c r="P2381" s="6"/>
      <c r="Q2381" s="6"/>
      <c r="R2381" s="6"/>
      <c r="S2381" s="6"/>
      <c r="T2381" s="6"/>
      <c r="U2381" s="6"/>
      <c r="V2381" s="6"/>
      <c r="W2381" s="6"/>
      <c r="X2381" s="6"/>
      <c r="Y2381" s="6"/>
      <c r="Z2381" s="6"/>
      <c r="AA2381" s="6"/>
      <c r="AB2381" s="21"/>
      <c r="AC2381" s="21"/>
      <c r="AD2381" s="21"/>
      <c r="AE2381" s="6"/>
      <c r="AF2381" s="6"/>
      <c r="AG2381" s="6"/>
      <c r="AH2381" s="6"/>
    </row>
    <row r="2382" spans="1:34" x14ac:dyDescent="0.35">
      <c r="A2382" s="20"/>
      <c r="B2382" s="6"/>
      <c r="C2382" s="6"/>
      <c r="D2382" s="6"/>
      <c r="E2382" s="6"/>
      <c r="F2382" s="6"/>
      <c r="G2382" s="6"/>
      <c r="H2382" s="6"/>
      <c r="I2382" s="6"/>
      <c r="J2382" s="6"/>
      <c r="K2382" s="6"/>
      <c r="L2382" s="6"/>
      <c r="M2382" s="6"/>
      <c r="N2382" s="6"/>
      <c r="O2382" s="6"/>
      <c r="P2382" s="6"/>
      <c r="Q2382" s="6"/>
      <c r="R2382" s="6"/>
      <c r="S2382" s="6"/>
      <c r="T2382" s="6"/>
      <c r="U2382" s="6"/>
      <c r="V2382" s="6"/>
      <c r="W2382" s="6"/>
      <c r="X2382" s="6"/>
      <c r="Y2382" s="6"/>
      <c r="Z2382" s="6"/>
      <c r="AA2382" s="6"/>
      <c r="AB2382" s="21"/>
      <c r="AC2382" s="21"/>
      <c r="AD2382" s="21"/>
      <c r="AE2382" s="6"/>
      <c r="AF2382" s="6"/>
      <c r="AG2382" s="6"/>
      <c r="AH2382" s="6"/>
    </row>
    <row r="2383" spans="1:34" x14ac:dyDescent="0.35">
      <c r="A2383" s="20"/>
      <c r="B2383" s="6"/>
      <c r="C2383" s="6"/>
      <c r="D2383" s="6"/>
      <c r="E2383" s="6"/>
      <c r="F2383" s="6"/>
      <c r="G2383" s="6"/>
      <c r="H2383" s="6"/>
      <c r="I2383" s="6"/>
      <c r="J2383" s="6"/>
      <c r="K2383" s="6"/>
      <c r="L2383" s="6"/>
      <c r="M2383" s="6"/>
      <c r="N2383" s="6"/>
      <c r="O2383" s="6"/>
      <c r="P2383" s="6"/>
      <c r="Q2383" s="6"/>
      <c r="R2383" s="6"/>
      <c r="S2383" s="6"/>
      <c r="T2383" s="6"/>
      <c r="U2383" s="6"/>
      <c r="V2383" s="6"/>
      <c r="W2383" s="6"/>
      <c r="X2383" s="6"/>
      <c r="Y2383" s="6"/>
      <c r="Z2383" s="6"/>
      <c r="AA2383" s="6"/>
      <c r="AB2383" s="21"/>
      <c r="AC2383" s="21"/>
      <c r="AD2383" s="21"/>
      <c r="AE2383" s="6"/>
      <c r="AF2383" s="6"/>
      <c r="AG2383" s="6"/>
      <c r="AH2383" s="6"/>
    </row>
    <row r="2384" spans="1:34" x14ac:dyDescent="0.35">
      <c r="A2384" s="20"/>
      <c r="B2384" s="6"/>
      <c r="C2384" s="6"/>
      <c r="D2384" s="6"/>
      <c r="E2384" s="6"/>
      <c r="F2384" s="6"/>
      <c r="G2384" s="6"/>
      <c r="H2384" s="6"/>
      <c r="I2384" s="6"/>
      <c r="J2384" s="6"/>
      <c r="K2384" s="6"/>
      <c r="L2384" s="6"/>
      <c r="M2384" s="6"/>
      <c r="N2384" s="6"/>
      <c r="O2384" s="6"/>
      <c r="P2384" s="6"/>
      <c r="Q2384" s="6"/>
      <c r="R2384" s="6"/>
      <c r="S2384" s="6"/>
      <c r="T2384" s="6"/>
      <c r="U2384" s="6"/>
      <c r="V2384" s="6"/>
      <c r="W2384" s="6"/>
      <c r="X2384" s="6"/>
      <c r="Y2384" s="6"/>
      <c r="Z2384" s="6"/>
      <c r="AA2384" s="6"/>
      <c r="AB2384" s="21"/>
      <c r="AC2384" s="21"/>
      <c r="AD2384" s="21"/>
      <c r="AE2384" s="6"/>
      <c r="AF2384" s="6"/>
      <c r="AG2384" s="6"/>
      <c r="AH2384" s="6"/>
    </row>
    <row r="2385" spans="1:34" x14ac:dyDescent="0.35">
      <c r="A2385" s="20"/>
      <c r="B2385" s="6"/>
      <c r="C2385" s="6"/>
      <c r="D2385" s="6"/>
      <c r="E2385" s="6"/>
      <c r="F2385" s="6"/>
      <c r="G2385" s="6"/>
      <c r="H2385" s="6"/>
      <c r="I2385" s="6"/>
      <c r="J2385" s="6"/>
      <c r="K2385" s="6"/>
      <c r="L2385" s="6"/>
      <c r="M2385" s="6"/>
      <c r="N2385" s="6"/>
      <c r="O2385" s="6"/>
      <c r="P2385" s="6"/>
      <c r="Q2385" s="6"/>
      <c r="R2385" s="6"/>
      <c r="S2385" s="6"/>
      <c r="T2385" s="6"/>
      <c r="U2385" s="6"/>
      <c r="V2385" s="6"/>
      <c r="W2385" s="6"/>
      <c r="X2385" s="6"/>
      <c r="Y2385" s="6"/>
      <c r="Z2385" s="6"/>
      <c r="AA2385" s="6"/>
      <c r="AB2385" s="21"/>
      <c r="AC2385" s="21"/>
      <c r="AD2385" s="21"/>
      <c r="AE2385" s="6"/>
      <c r="AF2385" s="6"/>
      <c r="AG2385" s="6"/>
      <c r="AH2385" s="6"/>
    </row>
    <row r="2386" spans="1:34" x14ac:dyDescent="0.35">
      <c r="A2386" s="20"/>
      <c r="B2386" s="6"/>
      <c r="C2386" s="6"/>
      <c r="D2386" s="6"/>
      <c r="E2386" s="6"/>
      <c r="F2386" s="6"/>
      <c r="G2386" s="6"/>
      <c r="H2386" s="6"/>
      <c r="I2386" s="6"/>
      <c r="J2386" s="6"/>
      <c r="K2386" s="6"/>
      <c r="L2386" s="6"/>
      <c r="M2386" s="6"/>
      <c r="N2386" s="6"/>
      <c r="O2386" s="6"/>
      <c r="P2386" s="6"/>
      <c r="Q2386" s="6"/>
      <c r="R2386" s="6"/>
      <c r="S2386" s="6"/>
      <c r="T2386" s="6"/>
      <c r="U2386" s="6"/>
      <c r="V2386" s="6"/>
      <c r="W2386" s="6"/>
      <c r="X2386" s="6"/>
      <c r="Y2386" s="6"/>
      <c r="Z2386" s="6"/>
      <c r="AA2386" s="6"/>
      <c r="AB2386" s="21"/>
      <c r="AC2386" s="21"/>
      <c r="AD2386" s="21"/>
      <c r="AE2386" s="6"/>
      <c r="AF2386" s="6"/>
      <c r="AG2386" s="6"/>
      <c r="AH2386" s="6"/>
    </row>
    <row r="2387" spans="1:34" x14ac:dyDescent="0.35">
      <c r="A2387" s="20"/>
      <c r="B2387" s="6"/>
      <c r="C2387" s="6"/>
      <c r="D2387" s="6"/>
      <c r="E2387" s="6"/>
      <c r="F2387" s="6"/>
      <c r="G2387" s="6"/>
      <c r="H2387" s="6"/>
      <c r="I2387" s="6"/>
      <c r="J2387" s="6"/>
      <c r="K2387" s="6"/>
      <c r="L2387" s="6"/>
      <c r="M2387" s="6"/>
      <c r="N2387" s="6"/>
      <c r="O2387" s="6"/>
      <c r="P2387" s="6"/>
      <c r="Q2387" s="6"/>
      <c r="R2387" s="6"/>
      <c r="S2387" s="6"/>
      <c r="T2387" s="6"/>
      <c r="U2387" s="6"/>
      <c r="V2387" s="6"/>
      <c r="W2387" s="6"/>
      <c r="X2387" s="6"/>
      <c r="Y2387" s="6"/>
      <c r="Z2387" s="6"/>
      <c r="AA2387" s="6"/>
      <c r="AB2387" s="21"/>
      <c r="AC2387" s="21"/>
      <c r="AD2387" s="21"/>
      <c r="AE2387" s="6"/>
      <c r="AF2387" s="6"/>
      <c r="AG2387" s="6"/>
      <c r="AH2387" s="6"/>
    </row>
    <row r="2388" spans="1:34" x14ac:dyDescent="0.35">
      <c r="A2388" s="20"/>
      <c r="B2388" s="6"/>
      <c r="C2388" s="6"/>
      <c r="D2388" s="6"/>
      <c r="E2388" s="6"/>
      <c r="F2388" s="6"/>
      <c r="G2388" s="6"/>
      <c r="H2388" s="6"/>
      <c r="I2388" s="6"/>
      <c r="J2388" s="6"/>
      <c r="K2388" s="6"/>
      <c r="L2388" s="6"/>
      <c r="M2388" s="6"/>
      <c r="N2388" s="6"/>
      <c r="O2388" s="6"/>
      <c r="P2388" s="6"/>
      <c r="Q2388" s="6"/>
      <c r="R2388" s="6"/>
      <c r="S2388" s="6"/>
      <c r="T2388" s="6"/>
      <c r="U2388" s="6"/>
      <c r="V2388" s="6"/>
      <c r="W2388" s="6"/>
      <c r="X2388" s="6"/>
      <c r="Y2388" s="6"/>
      <c r="Z2388" s="6"/>
      <c r="AA2388" s="6"/>
      <c r="AB2388" s="21"/>
      <c r="AC2388" s="21"/>
      <c r="AD2388" s="21"/>
      <c r="AE2388" s="6"/>
      <c r="AF2388" s="6"/>
      <c r="AG2388" s="6"/>
      <c r="AH2388" s="6"/>
    </row>
    <row r="2389" spans="1:34" x14ac:dyDescent="0.35">
      <c r="A2389" s="20"/>
      <c r="B2389" s="6"/>
      <c r="C2389" s="6"/>
      <c r="D2389" s="6"/>
      <c r="E2389" s="6"/>
      <c r="F2389" s="6"/>
      <c r="G2389" s="6"/>
      <c r="H2389" s="6"/>
      <c r="I2389" s="6"/>
      <c r="J2389" s="6"/>
      <c r="K2389" s="6"/>
      <c r="L2389" s="6"/>
      <c r="M2389" s="6"/>
      <c r="N2389" s="6"/>
      <c r="O2389" s="6"/>
      <c r="P2389" s="6"/>
      <c r="Q2389" s="6"/>
      <c r="R2389" s="6"/>
      <c r="S2389" s="6"/>
      <c r="T2389" s="6"/>
      <c r="U2389" s="6"/>
      <c r="V2389" s="6"/>
      <c r="W2389" s="6"/>
      <c r="X2389" s="6"/>
      <c r="Y2389" s="6"/>
      <c r="Z2389" s="6"/>
      <c r="AA2389" s="6"/>
      <c r="AB2389" s="21"/>
      <c r="AC2389" s="21"/>
      <c r="AD2389" s="21"/>
      <c r="AE2389" s="6"/>
      <c r="AF2389" s="6"/>
      <c r="AG2389" s="6"/>
      <c r="AH2389" s="6"/>
    </row>
    <row r="2390" spans="1:34" x14ac:dyDescent="0.35">
      <c r="A2390" s="20"/>
      <c r="B2390" s="6"/>
      <c r="C2390" s="6"/>
      <c r="D2390" s="6"/>
      <c r="E2390" s="6"/>
      <c r="F2390" s="6"/>
      <c r="G2390" s="6"/>
      <c r="H2390" s="6"/>
      <c r="I2390" s="6"/>
      <c r="J2390" s="6"/>
      <c r="K2390" s="6"/>
      <c r="L2390" s="6"/>
      <c r="M2390" s="6"/>
      <c r="N2390" s="6"/>
      <c r="O2390" s="6"/>
      <c r="P2390" s="6"/>
      <c r="Q2390" s="6"/>
      <c r="R2390" s="6"/>
      <c r="S2390" s="6"/>
      <c r="T2390" s="6"/>
      <c r="U2390" s="6"/>
      <c r="V2390" s="6"/>
      <c r="W2390" s="6"/>
      <c r="X2390" s="6"/>
      <c r="Y2390" s="6"/>
      <c r="Z2390" s="6"/>
      <c r="AA2390" s="6"/>
      <c r="AB2390" s="21"/>
      <c r="AC2390" s="21"/>
      <c r="AD2390" s="21"/>
      <c r="AE2390" s="6"/>
      <c r="AF2390" s="6"/>
      <c r="AG2390" s="6"/>
      <c r="AH2390" s="6"/>
    </row>
    <row r="2391" spans="1:34" x14ac:dyDescent="0.35">
      <c r="A2391" s="20"/>
      <c r="B2391" s="6"/>
      <c r="C2391" s="6"/>
      <c r="D2391" s="6"/>
      <c r="E2391" s="6"/>
      <c r="F2391" s="6"/>
      <c r="G2391" s="6"/>
      <c r="H2391" s="6"/>
      <c r="I2391" s="6"/>
      <c r="J2391" s="6"/>
      <c r="K2391" s="6"/>
      <c r="L2391" s="6"/>
      <c r="M2391" s="6"/>
      <c r="N2391" s="6"/>
      <c r="O2391" s="6"/>
      <c r="P2391" s="6"/>
      <c r="Q2391" s="6"/>
      <c r="R2391" s="6"/>
      <c r="S2391" s="6"/>
      <c r="T2391" s="6"/>
      <c r="U2391" s="6"/>
      <c r="V2391" s="6"/>
      <c r="W2391" s="6"/>
      <c r="X2391" s="6"/>
      <c r="Y2391" s="6"/>
      <c r="Z2391" s="6"/>
      <c r="AA2391" s="6"/>
      <c r="AB2391" s="21"/>
      <c r="AC2391" s="21"/>
      <c r="AD2391" s="21"/>
      <c r="AE2391" s="6"/>
      <c r="AF2391" s="6"/>
      <c r="AG2391" s="6"/>
      <c r="AH2391" s="6"/>
    </row>
    <row r="2392" spans="1:34" x14ac:dyDescent="0.35">
      <c r="A2392" s="20"/>
      <c r="B2392" s="6"/>
      <c r="C2392" s="6"/>
      <c r="D2392" s="6"/>
      <c r="E2392" s="6"/>
      <c r="F2392" s="6"/>
      <c r="G2392" s="6"/>
      <c r="H2392" s="6"/>
      <c r="I2392" s="6"/>
      <c r="J2392" s="6"/>
      <c r="K2392" s="6"/>
      <c r="L2392" s="6"/>
      <c r="M2392" s="6"/>
      <c r="N2392" s="6"/>
      <c r="O2392" s="6"/>
      <c r="P2392" s="6"/>
      <c r="Q2392" s="6"/>
      <c r="R2392" s="6"/>
      <c r="S2392" s="6"/>
      <c r="T2392" s="6"/>
      <c r="U2392" s="6"/>
      <c r="V2392" s="6"/>
      <c r="W2392" s="6"/>
      <c r="X2392" s="6"/>
      <c r="Y2392" s="6"/>
      <c r="Z2392" s="6"/>
      <c r="AA2392" s="6"/>
      <c r="AB2392" s="21"/>
      <c r="AC2392" s="21"/>
      <c r="AD2392" s="21"/>
      <c r="AE2392" s="6"/>
      <c r="AF2392" s="6"/>
      <c r="AG2392" s="6"/>
      <c r="AH2392" s="6"/>
    </row>
    <row r="2393" spans="1:34" x14ac:dyDescent="0.35">
      <c r="A2393" s="20"/>
      <c r="B2393" s="6"/>
      <c r="C2393" s="6"/>
      <c r="D2393" s="6"/>
      <c r="E2393" s="6"/>
      <c r="F2393" s="6"/>
      <c r="G2393" s="6"/>
      <c r="H2393" s="6"/>
      <c r="I2393" s="6"/>
      <c r="J2393" s="6"/>
      <c r="K2393" s="6"/>
      <c r="L2393" s="6"/>
      <c r="M2393" s="6"/>
      <c r="N2393" s="6"/>
      <c r="O2393" s="6"/>
      <c r="P2393" s="6"/>
      <c r="Q2393" s="6"/>
      <c r="R2393" s="6"/>
      <c r="S2393" s="6"/>
      <c r="T2393" s="6"/>
      <c r="U2393" s="6"/>
      <c r="V2393" s="6"/>
      <c r="W2393" s="6"/>
      <c r="X2393" s="6"/>
      <c r="Y2393" s="6"/>
      <c r="Z2393" s="6"/>
      <c r="AA2393" s="6"/>
      <c r="AB2393" s="21"/>
      <c r="AC2393" s="21"/>
      <c r="AD2393" s="21"/>
      <c r="AE2393" s="6"/>
      <c r="AF2393" s="6"/>
      <c r="AG2393" s="6"/>
      <c r="AH2393" s="6"/>
    </row>
    <row r="2394" spans="1:34" x14ac:dyDescent="0.35">
      <c r="A2394" s="20"/>
      <c r="B2394" s="6"/>
      <c r="C2394" s="6"/>
      <c r="D2394" s="6"/>
      <c r="E2394" s="6"/>
      <c r="F2394" s="6"/>
      <c r="G2394" s="6"/>
      <c r="H2394" s="6"/>
      <c r="I2394" s="6"/>
      <c r="J2394" s="6"/>
      <c r="K2394" s="6"/>
      <c r="L2394" s="6"/>
      <c r="M2394" s="6"/>
      <c r="N2394" s="6"/>
      <c r="O2394" s="6"/>
      <c r="P2394" s="6"/>
      <c r="Q2394" s="6"/>
      <c r="R2394" s="6"/>
      <c r="S2394" s="6"/>
      <c r="T2394" s="6"/>
      <c r="U2394" s="6"/>
      <c r="V2394" s="6"/>
      <c r="W2394" s="6"/>
      <c r="X2394" s="6"/>
      <c r="Y2394" s="6"/>
      <c r="Z2394" s="6"/>
      <c r="AA2394" s="6"/>
      <c r="AB2394" s="21"/>
      <c r="AC2394" s="21"/>
      <c r="AD2394" s="21"/>
      <c r="AE2394" s="6"/>
      <c r="AF2394" s="6"/>
      <c r="AG2394" s="6"/>
      <c r="AH2394" s="6"/>
    </row>
    <row r="2395" spans="1:34" x14ac:dyDescent="0.35">
      <c r="A2395" s="20"/>
      <c r="B2395" s="6"/>
      <c r="C2395" s="6"/>
      <c r="D2395" s="6"/>
      <c r="E2395" s="6"/>
      <c r="F2395" s="6"/>
      <c r="G2395" s="6"/>
      <c r="H2395" s="6"/>
      <c r="I2395" s="6"/>
      <c r="J2395" s="6"/>
      <c r="K2395" s="6"/>
      <c r="L2395" s="6"/>
      <c r="M2395" s="6"/>
      <c r="N2395" s="6"/>
      <c r="O2395" s="6"/>
      <c r="P2395" s="6"/>
      <c r="Q2395" s="6"/>
      <c r="R2395" s="6"/>
      <c r="S2395" s="6"/>
      <c r="T2395" s="6"/>
      <c r="U2395" s="6"/>
      <c r="V2395" s="6"/>
      <c r="W2395" s="6"/>
      <c r="X2395" s="6"/>
      <c r="Y2395" s="6"/>
      <c r="Z2395" s="6"/>
      <c r="AA2395" s="6"/>
      <c r="AB2395" s="21"/>
      <c r="AC2395" s="21"/>
      <c r="AD2395" s="21"/>
      <c r="AE2395" s="6"/>
      <c r="AF2395" s="6"/>
      <c r="AG2395" s="6"/>
      <c r="AH2395" s="6"/>
    </row>
    <row r="2396" spans="1:34" x14ac:dyDescent="0.35">
      <c r="A2396" s="20"/>
      <c r="B2396" s="6"/>
      <c r="C2396" s="6"/>
      <c r="D2396" s="6"/>
      <c r="E2396" s="6"/>
      <c r="F2396" s="6"/>
      <c r="G2396" s="6"/>
      <c r="H2396" s="6"/>
      <c r="I2396" s="6"/>
      <c r="J2396" s="6"/>
      <c r="K2396" s="6"/>
      <c r="L2396" s="6"/>
      <c r="M2396" s="6"/>
      <c r="N2396" s="6"/>
      <c r="O2396" s="6"/>
      <c r="P2396" s="6"/>
      <c r="Q2396" s="6"/>
      <c r="R2396" s="6"/>
      <c r="S2396" s="6"/>
      <c r="T2396" s="6"/>
      <c r="U2396" s="6"/>
      <c r="V2396" s="6"/>
      <c r="W2396" s="6"/>
      <c r="X2396" s="6"/>
      <c r="Y2396" s="6"/>
      <c r="Z2396" s="6"/>
      <c r="AA2396" s="6"/>
      <c r="AB2396" s="21"/>
      <c r="AC2396" s="21"/>
      <c r="AD2396" s="21"/>
      <c r="AE2396" s="6"/>
      <c r="AF2396" s="6"/>
      <c r="AG2396" s="6"/>
      <c r="AH2396" s="6"/>
    </row>
    <row r="2397" spans="1:34" x14ac:dyDescent="0.35">
      <c r="A2397" s="20"/>
      <c r="B2397" s="6"/>
      <c r="C2397" s="6"/>
      <c r="D2397" s="6"/>
      <c r="E2397" s="6"/>
      <c r="F2397" s="6"/>
      <c r="G2397" s="6"/>
      <c r="H2397" s="6"/>
      <c r="I2397" s="6"/>
      <c r="J2397" s="6"/>
      <c r="K2397" s="6"/>
      <c r="L2397" s="6"/>
      <c r="M2397" s="6"/>
      <c r="N2397" s="6"/>
      <c r="O2397" s="6"/>
      <c r="P2397" s="6"/>
      <c r="Q2397" s="6"/>
      <c r="R2397" s="6"/>
      <c r="S2397" s="6"/>
      <c r="T2397" s="6"/>
      <c r="U2397" s="6"/>
      <c r="V2397" s="6"/>
      <c r="W2397" s="6"/>
      <c r="X2397" s="6"/>
      <c r="Y2397" s="6"/>
      <c r="Z2397" s="6"/>
      <c r="AA2397" s="6"/>
      <c r="AB2397" s="21"/>
      <c r="AC2397" s="21"/>
      <c r="AD2397" s="21"/>
      <c r="AE2397" s="6"/>
      <c r="AF2397" s="6"/>
      <c r="AG2397" s="6"/>
      <c r="AH2397" s="6"/>
    </row>
    <row r="2398" spans="1:34" x14ac:dyDescent="0.35">
      <c r="A2398" s="20"/>
      <c r="B2398" s="6"/>
      <c r="C2398" s="6"/>
      <c r="D2398" s="6"/>
      <c r="E2398" s="6"/>
      <c r="F2398" s="6"/>
      <c r="G2398" s="6"/>
      <c r="H2398" s="6"/>
      <c r="I2398" s="6"/>
      <c r="J2398" s="6"/>
      <c r="K2398" s="6"/>
      <c r="L2398" s="6"/>
      <c r="M2398" s="6"/>
      <c r="N2398" s="6"/>
      <c r="O2398" s="6"/>
      <c r="P2398" s="6"/>
      <c r="Q2398" s="6"/>
      <c r="R2398" s="6"/>
      <c r="S2398" s="6"/>
      <c r="T2398" s="6"/>
      <c r="U2398" s="6"/>
      <c r="V2398" s="6"/>
      <c r="W2398" s="6"/>
      <c r="X2398" s="6"/>
      <c r="Y2398" s="6"/>
      <c r="Z2398" s="6"/>
      <c r="AA2398" s="6"/>
      <c r="AB2398" s="21"/>
      <c r="AC2398" s="21"/>
      <c r="AD2398" s="21"/>
      <c r="AE2398" s="6"/>
      <c r="AF2398" s="6"/>
      <c r="AG2398" s="6"/>
      <c r="AH2398" s="6"/>
    </row>
    <row r="2399" spans="1:34" x14ac:dyDescent="0.35">
      <c r="A2399" s="20"/>
      <c r="B2399" s="6"/>
      <c r="C2399" s="6"/>
      <c r="D2399" s="6"/>
      <c r="E2399" s="6"/>
      <c r="F2399" s="6"/>
      <c r="G2399" s="6"/>
      <c r="H2399" s="6"/>
      <c r="I2399" s="6"/>
      <c r="J2399" s="6"/>
      <c r="K2399" s="6"/>
      <c r="L2399" s="6"/>
      <c r="M2399" s="6"/>
      <c r="N2399" s="6"/>
      <c r="O2399" s="6"/>
      <c r="P2399" s="6"/>
      <c r="Q2399" s="6"/>
      <c r="R2399" s="6"/>
      <c r="S2399" s="6"/>
      <c r="T2399" s="6"/>
      <c r="U2399" s="6"/>
      <c r="V2399" s="6"/>
      <c r="W2399" s="6"/>
      <c r="X2399" s="6"/>
      <c r="Y2399" s="6"/>
      <c r="Z2399" s="6"/>
      <c r="AA2399" s="6"/>
      <c r="AB2399" s="21"/>
      <c r="AC2399" s="21"/>
      <c r="AD2399" s="21"/>
      <c r="AE2399" s="6"/>
      <c r="AF2399" s="6"/>
      <c r="AG2399" s="6"/>
      <c r="AH2399" s="6"/>
    </row>
    <row r="2400" spans="1:34" x14ac:dyDescent="0.35">
      <c r="A2400" s="20"/>
      <c r="B2400" s="6"/>
      <c r="C2400" s="6"/>
      <c r="D2400" s="6"/>
      <c r="E2400" s="6"/>
      <c r="F2400" s="6"/>
      <c r="G2400" s="6"/>
      <c r="H2400" s="6"/>
      <c r="I2400" s="6"/>
      <c r="J2400" s="6"/>
      <c r="K2400" s="6"/>
      <c r="L2400" s="6"/>
      <c r="M2400" s="6"/>
      <c r="N2400" s="6"/>
      <c r="O2400" s="6"/>
      <c r="P2400" s="6"/>
      <c r="Q2400" s="6"/>
      <c r="R2400" s="6"/>
      <c r="S2400" s="6"/>
      <c r="T2400" s="6"/>
      <c r="U2400" s="6"/>
      <c r="V2400" s="6"/>
      <c r="W2400" s="6"/>
      <c r="X2400" s="6"/>
      <c r="Y2400" s="6"/>
      <c r="Z2400" s="6"/>
      <c r="AA2400" s="6"/>
      <c r="AB2400" s="21"/>
      <c r="AC2400" s="21"/>
      <c r="AD2400" s="21"/>
      <c r="AE2400" s="6"/>
      <c r="AF2400" s="6"/>
      <c r="AG2400" s="6"/>
      <c r="AH2400" s="6"/>
    </row>
    <row r="2401" spans="1:34" x14ac:dyDescent="0.35">
      <c r="A2401" s="20"/>
      <c r="B2401" s="6"/>
      <c r="C2401" s="6"/>
      <c r="D2401" s="6"/>
      <c r="E2401" s="6"/>
      <c r="F2401" s="6"/>
      <c r="G2401" s="6"/>
      <c r="H2401" s="6"/>
      <c r="I2401" s="6"/>
      <c r="J2401" s="6"/>
      <c r="K2401" s="6"/>
      <c r="L2401" s="6"/>
      <c r="M2401" s="6"/>
      <c r="N2401" s="6"/>
      <c r="O2401" s="6"/>
      <c r="P2401" s="6"/>
      <c r="Q2401" s="6"/>
      <c r="R2401" s="6"/>
      <c r="S2401" s="6"/>
      <c r="T2401" s="6"/>
      <c r="U2401" s="6"/>
      <c r="V2401" s="6"/>
      <c r="W2401" s="6"/>
      <c r="X2401" s="6"/>
      <c r="Y2401" s="6"/>
      <c r="Z2401" s="6"/>
      <c r="AA2401" s="6"/>
      <c r="AB2401" s="21"/>
      <c r="AC2401" s="21"/>
      <c r="AD2401" s="21"/>
      <c r="AE2401" s="6"/>
      <c r="AF2401" s="6"/>
      <c r="AG2401" s="6"/>
      <c r="AH2401" s="6"/>
    </row>
    <row r="2402" spans="1:34" x14ac:dyDescent="0.35">
      <c r="A2402" s="20"/>
      <c r="B2402" s="6"/>
      <c r="C2402" s="6"/>
      <c r="D2402" s="6"/>
      <c r="E2402" s="6"/>
      <c r="F2402" s="6"/>
      <c r="G2402" s="6"/>
      <c r="H2402" s="6"/>
      <c r="I2402" s="6"/>
      <c r="J2402" s="6"/>
      <c r="K2402" s="6"/>
      <c r="L2402" s="6"/>
      <c r="M2402" s="6"/>
      <c r="N2402" s="6"/>
      <c r="O2402" s="6"/>
      <c r="P2402" s="6"/>
      <c r="Q2402" s="6"/>
      <c r="R2402" s="6"/>
      <c r="S2402" s="6"/>
      <c r="T2402" s="6"/>
      <c r="U2402" s="6"/>
      <c r="V2402" s="6"/>
      <c r="W2402" s="6"/>
      <c r="X2402" s="6"/>
      <c r="Y2402" s="6"/>
      <c r="Z2402" s="6"/>
      <c r="AA2402" s="6"/>
      <c r="AB2402" s="21"/>
      <c r="AC2402" s="21"/>
      <c r="AD2402" s="21"/>
      <c r="AE2402" s="6"/>
      <c r="AF2402" s="6"/>
      <c r="AG2402" s="6"/>
      <c r="AH2402" s="6"/>
    </row>
    <row r="2403" spans="1:34" x14ac:dyDescent="0.35">
      <c r="A2403" s="20"/>
      <c r="B2403" s="6"/>
      <c r="C2403" s="6"/>
      <c r="D2403" s="6"/>
      <c r="E2403" s="6"/>
      <c r="F2403" s="6"/>
      <c r="G2403" s="6"/>
      <c r="H2403" s="6"/>
      <c r="I2403" s="6"/>
      <c r="J2403" s="6"/>
      <c r="K2403" s="6"/>
      <c r="L2403" s="6"/>
      <c r="M2403" s="6"/>
      <c r="N2403" s="6"/>
      <c r="O2403" s="6"/>
      <c r="P2403" s="6"/>
      <c r="Q2403" s="6"/>
      <c r="R2403" s="6"/>
      <c r="S2403" s="6"/>
      <c r="T2403" s="6"/>
      <c r="U2403" s="6"/>
      <c r="V2403" s="6"/>
      <c r="W2403" s="6"/>
      <c r="X2403" s="6"/>
      <c r="Y2403" s="6"/>
      <c r="Z2403" s="6"/>
      <c r="AA2403" s="6"/>
      <c r="AB2403" s="21"/>
      <c r="AC2403" s="21"/>
      <c r="AD2403" s="21"/>
      <c r="AE2403" s="6"/>
      <c r="AF2403" s="6"/>
      <c r="AG2403" s="6"/>
      <c r="AH2403" s="6"/>
    </row>
    <row r="2404" spans="1:34" x14ac:dyDescent="0.35">
      <c r="A2404" s="20"/>
      <c r="B2404" s="6"/>
      <c r="C2404" s="6"/>
      <c r="D2404" s="6"/>
      <c r="E2404" s="6"/>
      <c r="F2404" s="6"/>
      <c r="G2404" s="6"/>
      <c r="H2404" s="6"/>
      <c r="I2404" s="6"/>
      <c r="J2404" s="6"/>
      <c r="K2404" s="6"/>
      <c r="L2404" s="6"/>
      <c r="M2404" s="6"/>
      <c r="N2404" s="6"/>
      <c r="O2404" s="6"/>
      <c r="P2404" s="6"/>
      <c r="Q2404" s="6"/>
      <c r="R2404" s="6"/>
      <c r="S2404" s="6"/>
      <c r="T2404" s="6"/>
      <c r="U2404" s="6"/>
      <c r="V2404" s="6"/>
      <c r="W2404" s="6"/>
      <c r="X2404" s="6"/>
      <c r="Y2404" s="6"/>
      <c r="Z2404" s="6"/>
      <c r="AA2404" s="6"/>
      <c r="AB2404" s="21"/>
      <c r="AC2404" s="21"/>
      <c r="AD2404" s="21"/>
      <c r="AE2404" s="6"/>
      <c r="AF2404" s="6"/>
      <c r="AG2404" s="6"/>
      <c r="AH2404" s="6"/>
    </row>
    <row r="2405" spans="1:34" x14ac:dyDescent="0.35">
      <c r="A2405" s="20"/>
      <c r="B2405" s="6"/>
      <c r="C2405" s="6"/>
      <c r="D2405" s="6"/>
      <c r="E2405" s="6"/>
      <c r="F2405" s="6"/>
      <c r="G2405" s="6"/>
      <c r="H2405" s="6"/>
      <c r="I2405" s="6"/>
      <c r="J2405" s="6"/>
      <c r="K2405" s="6"/>
      <c r="L2405" s="6"/>
      <c r="M2405" s="6"/>
      <c r="N2405" s="6"/>
      <c r="O2405" s="6"/>
      <c r="P2405" s="6"/>
      <c r="Q2405" s="6"/>
      <c r="R2405" s="6"/>
      <c r="S2405" s="6"/>
      <c r="T2405" s="6"/>
      <c r="U2405" s="6"/>
      <c r="V2405" s="6"/>
      <c r="W2405" s="6"/>
      <c r="X2405" s="6"/>
      <c r="Y2405" s="6"/>
      <c r="Z2405" s="6"/>
      <c r="AA2405" s="6"/>
      <c r="AB2405" s="21"/>
      <c r="AC2405" s="21"/>
      <c r="AD2405" s="21"/>
      <c r="AE2405" s="6"/>
      <c r="AF2405" s="6"/>
      <c r="AG2405" s="6"/>
      <c r="AH2405" s="6"/>
    </row>
    <row r="2406" spans="1:34" x14ac:dyDescent="0.35">
      <c r="A2406" s="20"/>
      <c r="B2406" s="6"/>
      <c r="C2406" s="6"/>
      <c r="D2406" s="6"/>
      <c r="E2406" s="6"/>
      <c r="F2406" s="6"/>
      <c r="G2406" s="6"/>
      <c r="H2406" s="6"/>
      <c r="I2406" s="6"/>
      <c r="J2406" s="6"/>
      <c r="K2406" s="6"/>
      <c r="L2406" s="6"/>
      <c r="M2406" s="6"/>
      <c r="N2406" s="6"/>
      <c r="O2406" s="6"/>
      <c r="P2406" s="6"/>
      <c r="Q2406" s="6"/>
      <c r="R2406" s="6"/>
      <c r="S2406" s="6"/>
      <c r="T2406" s="6"/>
      <c r="U2406" s="6"/>
      <c r="V2406" s="6"/>
      <c r="W2406" s="6"/>
      <c r="X2406" s="6"/>
      <c r="Y2406" s="6"/>
      <c r="Z2406" s="6"/>
      <c r="AA2406" s="6"/>
      <c r="AB2406" s="21"/>
      <c r="AC2406" s="21"/>
      <c r="AD2406" s="21"/>
      <c r="AE2406" s="6"/>
      <c r="AF2406" s="6"/>
      <c r="AG2406" s="6"/>
      <c r="AH2406" s="6"/>
    </row>
    <row r="2407" spans="1:34" x14ac:dyDescent="0.35">
      <c r="A2407" s="20"/>
      <c r="B2407" s="6"/>
      <c r="C2407" s="6"/>
      <c r="D2407" s="6"/>
      <c r="E2407" s="6"/>
      <c r="F2407" s="6"/>
      <c r="G2407" s="6"/>
      <c r="H2407" s="6"/>
      <c r="I2407" s="6"/>
      <c r="J2407" s="6"/>
      <c r="K2407" s="6"/>
      <c r="L2407" s="6"/>
      <c r="M2407" s="6"/>
      <c r="N2407" s="6"/>
      <c r="O2407" s="6"/>
      <c r="P2407" s="6"/>
      <c r="Q2407" s="6"/>
      <c r="R2407" s="6"/>
      <c r="S2407" s="6"/>
      <c r="T2407" s="6"/>
      <c r="U2407" s="6"/>
      <c r="V2407" s="6"/>
      <c r="W2407" s="6"/>
      <c r="X2407" s="6"/>
      <c r="Y2407" s="6"/>
      <c r="Z2407" s="6"/>
      <c r="AA2407" s="6"/>
      <c r="AB2407" s="21"/>
      <c r="AC2407" s="21"/>
      <c r="AD2407" s="21"/>
      <c r="AE2407" s="6"/>
      <c r="AF2407" s="6"/>
      <c r="AG2407" s="6"/>
      <c r="AH2407" s="6"/>
    </row>
    <row r="2408" spans="1:34" x14ac:dyDescent="0.35">
      <c r="A2408" s="20"/>
      <c r="B2408" s="6"/>
      <c r="C2408" s="6"/>
      <c r="D2408" s="6"/>
      <c r="E2408" s="6"/>
      <c r="F2408" s="6"/>
      <c r="G2408" s="6"/>
      <c r="H2408" s="6"/>
      <c r="I2408" s="6"/>
      <c r="J2408" s="6"/>
      <c r="K2408" s="6"/>
      <c r="L2408" s="6"/>
      <c r="M2408" s="6"/>
      <c r="N2408" s="6"/>
      <c r="O2408" s="6"/>
      <c r="P2408" s="6"/>
      <c r="Q2408" s="6"/>
      <c r="R2408" s="6"/>
      <c r="S2408" s="6"/>
      <c r="T2408" s="6"/>
      <c r="U2408" s="6"/>
      <c r="V2408" s="6"/>
      <c r="W2408" s="6"/>
      <c r="X2408" s="6"/>
      <c r="Y2408" s="6"/>
      <c r="Z2408" s="6"/>
      <c r="AA2408" s="6"/>
      <c r="AB2408" s="21"/>
      <c r="AC2408" s="21"/>
      <c r="AD2408" s="21"/>
      <c r="AE2408" s="6"/>
      <c r="AF2408" s="6"/>
      <c r="AG2408" s="6"/>
      <c r="AH2408" s="6"/>
    </row>
    <row r="2409" spans="1:34" x14ac:dyDescent="0.35">
      <c r="A2409" s="20"/>
      <c r="B2409" s="6"/>
      <c r="C2409" s="6"/>
      <c r="D2409" s="6"/>
      <c r="E2409" s="6"/>
      <c r="F2409" s="6"/>
      <c r="G2409" s="6"/>
      <c r="H2409" s="6"/>
      <c r="I2409" s="6"/>
      <c r="J2409" s="6"/>
      <c r="K2409" s="6"/>
      <c r="L2409" s="6"/>
      <c r="M2409" s="6"/>
      <c r="N2409" s="6"/>
      <c r="O2409" s="6"/>
      <c r="P2409" s="6"/>
      <c r="Q2409" s="6"/>
      <c r="R2409" s="6"/>
      <c r="S2409" s="6"/>
      <c r="T2409" s="6"/>
      <c r="U2409" s="6"/>
      <c r="V2409" s="6"/>
      <c r="W2409" s="6"/>
      <c r="X2409" s="6"/>
      <c r="Y2409" s="6"/>
      <c r="Z2409" s="6"/>
      <c r="AA2409" s="6"/>
      <c r="AB2409" s="21"/>
      <c r="AC2409" s="21"/>
      <c r="AD2409" s="21"/>
      <c r="AE2409" s="6"/>
      <c r="AF2409" s="6"/>
      <c r="AG2409" s="6"/>
      <c r="AH2409" s="6"/>
    </row>
    <row r="2410" spans="1:34" x14ac:dyDescent="0.35">
      <c r="A2410" s="20"/>
      <c r="B2410" s="6"/>
      <c r="C2410" s="6"/>
      <c r="D2410" s="6"/>
      <c r="E2410" s="6"/>
      <c r="F2410" s="6"/>
      <c r="G2410" s="6"/>
      <c r="H2410" s="6"/>
      <c r="I2410" s="6"/>
      <c r="J2410" s="6"/>
      <c r="K2410" s="6"/>
      <c r="L2410" s="6"/>
      <c r="M2410" s="6"/>
      <c r="N2410" s="6"/>
      <c r="O2410" s="6"/>
      <c r="P2410" s="6"/>
      <c r="Q2410" s="6"/>
      <c r="R2410" s="6"/>
      <c r="S2410" s="6"/>
      <c r="T2410" s="6"/>
      <c r="U2410" s="6"/>
      <c r="V2410" s="6"/>
      <c r="W2410" s="6"/>
      <c r="X2410" s="6"/>
      <c r="Y2410" s="6"/>
      <c r="Z2410" s="6"/>
      <c r="AA2410" s="6"/>
      <c r="AB2410" s="21"/>
      <c r="AC2410" s="21"/>
      <c r="AD2410" s="21"/>
      <c r="AE2410" s="6"/>
      <c r="AF2410" s="6"/>
      <c r="AG2410" s="6"/>
      <c r="AH2410" s="6"/>
    </row>
    <row r="2411" spans="1:34" x14ac:dyDescent="0.35">
      <c r="A2411" s="20"/>
      <c r="B2411" s="6"/>
      <c r="C2411" s="6"/>
      <c r="D2411" s="6"/>
      <c r="E2411" s="6"/>
      <c r="F2411" s="6"/>
      <c r="G2411" s="6"/>
      <c r="H2411" s="6"/>
      <c r="I2411" s="6"/>
      <c r="J2411" s="6"/>
      <c r="K2411" s="6"/>
      <c r="L2411" s="6"/>
      <c r="M2411" s="6"/>
      <c r="N2411" s="6"/>
      <c r="O2411" s="6"/>
      <c r="P2411" s="6"/>
      <c r="Q2411" s="6"/>
      <c r="R2411" s="6"/>
      <c r="S2411" s="6"/>
      <c r="T2411" s="6"/>
      <c r="U2411" s="6"/>
      <c r="V2411" s="6"/>
      <c r="W2411" s="6"/>
      <c r="X2411" s="6"/>
      <c r="Y2411" s="6"/>
      <c r="Z2411" s="6"/>
      <c r="AA2411" s="6"/>
      <c r="AB2411" s="21"/>
      <c r="AC2411" s="21"/>
      <c r="AD2411" s="21"/>
      <c r="AE2411" s="6"/>
      <c r="AF2411" s="6"/>
      <c r="AG2411" s="6"/>
      <c r="AH2411" s="6"/>
    </row>
    <row r="2412" spans="1:34" x14ac:dyDescent="0.35">
      <c r="A2412" s="20"/>
      <c r="B2412" s="6"/>
      <c r="C2412" s="6"/>
      <c r="D2412" s="6"/>
      <c r="E2412" s="6"/>
      <c r="F2412" s="6"/>
      <c r="G2412" s="6"/>
      <c r="H2412" s="6"/>
      <c r="I2412" s="6"/>
      <c r="J2412" s="6"/>
      <c r="K2412" s="6"/>
      <c r="L2412" s="6"/>
      <c r="M2412" s="6"/>
      <c r="N2412" s="6"/>
      <c r="O2412" s="6"/>
      <c r="P2412" s="6"/>
      <c r="Q2412" s="6"/>
      <c r="R2412" s="6"/>
      <c r="S2412" s="6"/>
      <c r="T2412" s="6"/>
      <c r="U2412" s="6"/>
      <c r="V2412" s="6"/>
      <c r="W2412" s="6"/>
      <c r="X2412" s="6"/>
      <c r="Y2412" s="6"/>
      <c r="Z2412" s="6"/>
      <c r="AA2412" s="6"/>
      <c r="AB2412" s="21"/>
      <c r="AC2412" s="21"/>
      <c r="AD2412" s="21"/>
      <c r="AE2412" s="6"/>
      <c r="AF2412" s="6"/>
      <c r="AG2412" s="6"/>
      <c r="AH2412" s="6"/>
    </row>
    <row r="2413" spans="1:34" x14ac:dyDescent="0.35">
      <c r="A2413" s="20"/>
      <c r="B2413" s="6"/>
      <c r="C2413" s="6"/>
      <c r="D2413" s="6"/>
      <c r="E2413" s="6"/>
      <c r="F2413" s="6"/>
      <c r="G2413" s="6"/>
      <c r="H2413" s="6"/>
      <c r="I2413" s="6"/>
      <c r="J2413" s="6"/>
      <c r="K2413" s="6"/>
      <c r="L2413" s="6"/>
      <c r="M2413" s="6"/>
      <c r="N2413" s="6"/>
      <c r="O2413" s="6"/>
      <c r="P2413" s="6"/>
      <c r="Q2413" s="6"/>
      <c r="R2413" s="6"/>
      <c r="S2413" s="6"/>
      <c r="T2413" s="6"/>
      <c r="U2413" s="6"/>
      <c r="V2413" s="6"/>
      <c r="W2413" s="6"/>
      <c r="X2413" s="6"/>
      <c r="Y2413" s="6"/>
      <c r="Z2413" s="6"/>
      <c r="AA2413" s="6"/>
      <c r="AB2413" s="21"/>
      <c r="AC2413" s="21"/>
      <c r="AD2413" s="21"/>
      <c r="AE2413" s="6"/>
      <c r="AF2413" s="6"/>
      <c r="AG2413" s="6"/>
      <c r="AH2413" s="6"/>
    </row>
    <row r="2414" spans="1:34" x14ac:dyDescent="0.35">
      <c r="A2414" s="20"/>
      <c r="B2414" s="6"/>
      <c r="C2414" s="6"/>
      <c r="D2414" s="6"/>
      <c r="E2414" s="6"/>
      <c r="F2414" s="6"/>
      <c r="G2414" s="6"/>
      <c r="H2414" s="6"/>
      <c r="I2414" s="6"/>
      <c r="J2414" s="6"/>
      <c r="K2414" s="6"/>
      <c r="L2414" s="6"/>
      <c r="M2414" s="6"/>
      <c r="N2414" s="6"/>
      <c r="O2414" s="6"/>
      <c r="P2414" s="6"/>
      <c r="Q2414" s="6"/>
      <c r="R2414" s="6"/>
      <c r="S2414" s="6"/>
      <c r="T2414" s="6"/>
      <c r="U2414" s="6"/>
      <c r="V2414" s="6"/>
      <c r="W2414" s="6"/>
      <c r="X2414" s="6"/>
      <c r="Y2414" s="6"/>
      <c r="Z2414" s="6"/>
      <c r="AA2414" s="6"/>
      <c r="AB2414" s="21"/>
      <c r="AC2414" s="21"/>
      <c r="AD2414" s="21"/>
      <c r="AE2414" s="6"/>
      <c r="AF2414" s="6"/>
      <c r="AG2414" s="6"/>
      <c r="AH2414" s="6"/>
    </row>
    <row r="2415" spans="1:34" x14ac:dyDescent="0.35">
      <c r="A2415" s="20"/>
      <c r="B2415" s="6"/>
      <c r="C2415" s="6"/>
      <c r="D2415" s="6"/>
      <c r="E2415" s="6"/>
      <c r="F2415" s="6"/>
      <c r="G2415" s="6"/>
      <c r="H2415" s="6"/>
      <c r="I2415" s="6"/>
      <c r="J2415" s="6"/>
      <c r="K2415" s="6"/>
      <c r="L2415" s="6"/>
      <c r="M2415" s="6"/>
      <c r="N2415" s="6"/>
      <c r="O2415" s="6"/>
      <c r="P2415" s="6"/>
      <c r="Q2415" s="6"/>
      <c r="R2415" s="6"/>
      <c r="S2415" s="6"/>
      <c r="T2415" s="6"/>
      <c r="U2415" s="6"/>
      <c r="V2415" s="6"/>
      <c r="W2415" s="6"/>
      <c r="X2415" s="6"/>
      <c r="Y2415" s="6"/>
      <c r="Z2415" s="6"/>
      <c r="AA2415" s="6"/>
      <c r="AB2415" s="21"/>
      <c r="AC2415" s="21"/>
      <c r="AD2415" s="21"/>
      <c r="AE2415" s="6"/>
      <c r="AF2415" s="6"/>
      <c r="AG2415" s="6"/>
      <c r="AH2415" s="6"/>
    </row>
    <row r="2416" spans="1:34" x14ac:dyDescent="0.35">
      <c r="A2416" s="20"/>
      <c r="B2416" s="6"/>
      <c r="C2416" s="6"/>
      <c r="D2416" s="6"/>
      <c r="E2416" s="6"/>
      <c r="F2416" s="6"/>
      <c r="G2416" s="6"/>
      <c r="H2416" s="6"/>
      <c r="I2416" s="6"/>
      <c r="J2416" s="6"/>
      <c r="K2416" s="6"/>
      <c r="L2416" s="6"/>
      <c r="M2416" s="6"/>
      <c r="N2416" s="6"/>
      <c r="O2416" s="6"/>
      <c r="P2416" s="6"/>
      <c r="Q2416" s="6"/>
      <c r="R2416" s="6"/>
      <c r="S2416" s="6"/>
      <c r="T2416" s="6"/>
      <c r="U2416" s="6"/>
      <c r="V2416" s="6"/>
      <c r="W2416" s="6"/>
      <c r="X2416" s="6"/>
      <c r="Y2416" s="6"/>
      <c r="Z2416" s="6"/>
      <c r="AA2416" s="6"/>
      <c r="AB2416" s="21"/>
      <c r="AC2416" s="21"/>
      <c r="AD2416" s="21"/>
      <c r="AE2416" s="6"/>
      <c r="AF2416" s="6"/>
      <c r="AG2416" s="6"/>
      <c r="AH2416" s="6"/>
    </row>
    <row r="2417" spans="1:34" x14ac:dyDescent="0.35">
      <c r="A2417" s="20"/>
      <c r="B2417" s="6"/>
      <c r="C2417" s="6"/>
      <c r="D2417" s="6"/>
      <c r="E2417" s="6"/>
      <c r="F2417" s="6"/>
      <c r="G2417" s="6"/>
      <c r="H2417" s="6"/>
      <c r="I2417" s="6"/>
      <c r="J2417" s="6"/>
      <c r="K2417" s="6"/>
      <c r="L2417" s="6"/>
      <c r="M2417" s="6"/>
      <c r="N2417" s="6"/>
      <c r="O2417" s="6"/>
      <c r="P2417" s="6"/>
      <c r="Q2417" s="6"/>
      <c r="R2417" s="6"/>
      <c r="S2417" s="6"/>
      <c r="T2417" s="6"/>
      <c r="U2417" s="6"/>
      <c r="V2417" s="6"/>
      <c r="W2417" s="6"/>
      <c r="X2417" s="6"/>
      <c r="Y2417" s="6"/>
      <c r="Z2417" s="6"/>
      <c r="AA2417" s="6"/>
      <c r="AB2417" s="21"/>
      <c r="AC2417" s="21"/>
      <c r="AD2417" s="21"/>
      <c r="AE2417" s="6"/>
      <c r="AF2417" s="6"/>
      <c r="AG2417" s="6"/>
      <c r="AH2417" s="6"/>
    </row>
    <row r="2418" spans="1:34" x14ac:dyDescent="0.35">
      <c r="A2418" s="20"/>
      <c r="B2418" s="6"/>
      <c r="C2418" s="6"/>
      <c r="D2418" s="6"/>
      <c r="E2418" s="6"/>
      <c r="F2418" s="6"/>
      <c r="G2418" s="6"/>
      <c r="H2418" s="6"/>
      <c r="I2418" s="6"/>
      <c r="J2418" s="6"/>
      <c r="K2418" s="6"/>
      <c r="L2418" s="6"/>
      <c r="M2418" s="6"/>
      <c r="N2418" s="6"/>
      <c r="O2418" s="6"/>
      <c r="P2418" s="6"/>
      <c r="Q2418" s="6"/>
      <c r="R2418" s="6"/>
      <c r="S2418" s="6"/>
      <c r="T2418" s="6"/>
      <c r="U2418" s="6"/>
      <c r="V2418" s="6"/>
      <c r="W2418" s="6"/>
      <c r="X2418" s="6"/>
      <c r="Y2418" s="6"/>
      <c r="Z2418" s="6"/>
      <c r="AA2418" s="6"/>
      <c r="AB2418" s="21"/>
      <c r="AC2418" s="21"/>
      <c r="AD2418" s="21"/>
      <c r="AE2418" s="6"/>
      <c r="AF2418" s="6"/>
      <c r="AG2418" s="6"/>
      <c r="AH2418" s="6"/>
    </row>
    <row r="2419" spans="1:34" x14ac:dyDescent="0.35">
      <c r="A2419" s="20"/>
      <c r="B2419" s="6"/>
      <c r="C2419" s="6"/>
      <c r="D2419" s="6"/>
      <c r="E2419" s="6"/>
      <c r="F2419" s="6"/>
      <c r="G2419" s="6"/>
      <c r="H2419" s="6"/>
      <c r="I2419" s="6"/>
      <c r="J2419" s="6"/>
      <c r="K2419" s="6"/>
      <c r="L2419" s="6"/>
      <c r="M2419" s="6"/>
      <c r="N2419" s="6"/>
      <c r="O2419" s="6"/>
      <c r="P2419" s="6"/>
      <c r="Q2419" s="6"/>
      <c r="R2419" s="6"/>
      <c r="S2419" s="6"/>
      <c r="T2419" s="6"/>
      <c r="U2419" s="6"/>
      <c r="V2419" s="6"/>
      <c r="W2419" s="6"/>
      <c r="X2419" s="6"/>
      <c r="Y2419" s="6"/>
      <c r="Z2419" s="6"/>
      <c r="AA2419" s="6"/>
      <c r="AB2419" s="21"/>
      <c r="AC2419" s="21"/>
      <c r="AD2419" s="21"/>
      <c r="AE2419" s="6"/>
      <c r="AF2419" s="6"/>
      <c r="AG2419" s="6"/>
      <c r="AH2419" s="6"/>
    </row>
    <row r="2420" spans="1:34" x14ac:dyDescent="0.35">
      <c r="A2420" s="20"/>
      <c r="B2420" s="6"/>
      <c r="C2420" s="6"/>
      <c r="D2420" s="6"/>
      <c r="E2420" s="6"/>
      <c r="F2420" s="6"/>
      <c r="G2420" s="6"/>
      <c r="H2420" s="6"/>
      <c r="I2420" s="6"/>
      <c r="J2420" s="6"/>
      <c r="K2420" s="6"/>
      <c r="L2420" s="6"/>
      <c r="M2420" s="6"/>
      <c r="N2420" s="6"/>
      <c r="O2420" s="6"/>
      <c r="P2420" s="6"/>
      <c r="Q2420" s="6"/>
      <c r="R2420" s="6"/>
      <c r="S2420" s="6"/>
      <c r="T2420" s="6"/>
      <c r="U2420" s="6"/>
      <c r="V2420" s="6"/>
      <c r="W2420" s="6"/>
      <c r="X2420" s="6"/>
      <c r="Y2420" s="6"/>
      <c r="Z2420" s="6"/>
      <c r="AA2420" s="6"/>
      <c r="AB2420" s="21"/>
      <c r="AC2420" s="21"/>
      <c r="AD2420" s="21"/>
      <c r="AE2420" s="6"/>
      <c r="AF2420" s="6"/>
      <c r="AG2420" s="6"/>
      <c r="AH2420" s="6"/>
    </row>
    <row r="2421" spans="1:34" x14ac:dyDescent="0.35">
      <c r="A2421" s="20"/>
      <c r="B2421" s="6"/>
      <c r="C2421" s="6"/>
      <c r="D2421" s="6"/>
      <c r="E2421" s="6"/>
      <c r="F2421" s="6"/>
      <c r="G2421" s="6"/>
      <c r="H2421" s="6"/>
      <c r="I2421" s="6"/>
      <c r="J2421" s="6"/>
      <c r="K2421" s="6"/>
      <c r="L2421" s="6"/>
      <c r="M2421" s="6"/>
      <c r="N2421" s="6"/>
      <c r="O2421" s="6"/>
      <c r="P2421" s="6"/>
      <c r="Q2421" s="6"/>
      <c r="R2421" s="6"/>
      <c r="S2421" s="6"/>
      <c r="T2421" s="6"/>
      <c r="U2421" s="6"/>
      <c r="V2421" s="6"/>
      <c r="W2421" s="6"/>
      <c r="X2421" s="6"/>
      <c r="Y2421" s="6"/>
      <c r="Z2421" s="6"/>
      <c r="AA2421" s="6"/>
      <c r="AB2421" s="21"/>
      <c r="AC2421" s="21"/>
      <c r="AD2421" s="21"/>
      <c r="AE2421" s="6"/>
      <c r="AF2421" s="6"/>
      <c r="AG2421" s="6"/>
      <c r="AH2421" s="6"/>
    </row>
    <row r="2422" spans="1:34" x14ac:dyDescent="0.35">
      <c r="A2422" s="20"/>
      <c r="B2422" s="6"/>
      <c r="C2422" s="6"/>
      <c r="D2422" s="6"/>
      <c r="E2422" s="6"/>
      <c r="F2422" s="6"/>
      <c r="G2422" s="6"/>
      <c r="H2422" s="6"/>
      <c r="I2422" s="6"/>
      <c r="J2422" s="6"/>
      <c r="K2422" s="6"/>
      <c r="L2422" s="6"/>
      <c r="M2422" s="6"/>
      <c r="N2422" s="6"/>
      <c r="O2422" s="6"/>
      <c r="P2422" s="6"/>
      <c r="Q2422" s="6"/>
      <c r="R2422" s="6"/>
      <c r="S2422" s="6"/>
      <c r="T2422" s="6"/>
      <c r="U2422" s="6"/>
      <c r="V2422" s="6"/>
      <c r="W2422" s="6"/>
      <c r="X2422" s="6"/>
      <c r="Y2422" s="6"/>
      <c r="Z2422" s="6"/>
      <c r="AA2422" s="6"/>
      <c r="AB2422" s="21"/>
      <c r="AC2422" s="21"/>
      <c r="AD2422" s="21"/>
      <c r="AE2422" s="6"/>
      <c r="AF2422" s="6"/>
      <c r="AG2422" s="6"/>
      <c r="AH2422" s="6"/>
    </row>
    <row r="2423" spans="1:34" x14ac:dyDescent="0.35">
      <c r="A2423" s="20"/>
      <c r="B2423" s="6"/>
      <c r="C2423" s="6"/>
      <c r="D2423" s="6"/>
      <c r="E2423" s="6"/>
      <c r="F2423" s="6"/>
      <c r="G2423" s="6"/>
      <c r="H2423" s="6"/>
      <c r="I2423" s="6"/>
      <c r="J2423" s="6"/>
      <c r="K2423" s="6"/>
      <c r="L2423" s="6"/>
      <c r="M2423" s="6"/>
      <c r="N2423" s="6"/>
      <c r="O2423" s="6"/>
      <c r="P2423" s="6"/>
      <c r="Q2423" s="6"/>
      <c r="R2423" s="6"/>
      <c r="S2423" s="6"/>
      <c r="T2423" s="6"/>
      <c r="U2423" s="6"/>
      <c r="V2423" s="6"/>
      <c r="W2423" s="6"/>
      <c r="X2423" s="6"/>
      <c r="Y2423" s="6"/>
      <c r="Z2423" s="6"/>
      <c r="AA2423" s="6"/>
      <c r="AB2423" s="21"/>
      <c r="AC2423" s="21"/>
      <c r="AD2423" s="21"/>
      <c r="AE2423" s="6"/>
      <c r="AF2423" s="6"/>
      <c r="AG2423" s="6"/>
      <c r="AH2423" s="6"/>
    </row>
    <row r="2424" spans="1:34" x14ac:dyDescent="0.35">
      <c r="A2424" s="20"/>
      <c r="B2424" s="6"/>
      <c r="C2424" s="6"/>
      <c r="D2424" s="6"/>
      <c r="E2424" s="6"/>
      <c r="F2424" s="6"/>
      <c r="G2424" s="6"/>
      <c r="H2424" s="6"/>
      <c r="I2424" s="6"/>
      <c r="J2424" s="6"/>
      <c r="K2424" s="6"/>
      <c r="L2424" s="6"/>
      <c r="M2424" s="6"/>
      <c r="N2424" s="6"/>
      <c r="O2424" s="6"/>
      <c r="P2424" s="6"/>
      <c r="Q2424" s="6"/>
      <c r="R2424" s="6"/>
      <c r="S2424" s="6"/>
      <c r="T2424" s="6"/>
      <c r="U2424" s="6"/>
      <c r="V2424" s="6"/>
      <c r="W2424" s="6"/>
      <c r="X2424" s="6"/>
      <c r="Y2424" s="6"/>
      <c r="Z2424" s="6"/>
      <c r="AA2424" s="6"/>
      <c r="AB2424" s="21"/>
      <c r="AC2424" s="21"/>
      <c r="AD2424" s="21"/>
      <c r="AE2424" s="6"/>
      <c r="AF2424" s="6"/>
      <c r="AG2424" s="6"/>
      <c r="AH2424" s="6"/>
    </row>
    <row r="2425" spans="1:34" x14ac:dyDescent="0.35">
      <c r="A2425" s="20"/>
      <c r="B2425" s="6"/>
      <c r="C2425" s="6"/>
      <c r="D2425" s="6"/>
      <c r="E2425" s="6"/>
      <c r="F2425" s="6"/>
      <c r="G2425" s="6"/>
      <c r="H2425" s="6"/>
      <c r="I2425" s="6"/>
      <c r="J2425" s="6"/>
      <c r="K2425" s="6"/>
      <c r="L2425" s="6"/>
      <c r="M2425" s="6"/>
      <c r="N2425" s="6"/>
      <c r="O2425" s="6"/>
      <c r="P2425" s="6"/>
      <c r="Q2425" s="6"/>
      <c r="R2425" s="6"/>
      <c r="S2425" s="6"/>
      <c r="T2425" s="6"/>
      <c r="U2425" s="6"/>
      <c r="V2425" s="6"/>
      <c r="W2425" s="6"/>
      <c r="X2425" s="6"/>
      <c r="Y2425" s="6"/>
      <c r="Z2425" s="6"/>
      <c r="AA2425" s="6"/>
      <c r="AB2425" s="21"/>
      <c r="AC2425" s="21"/>
      <c r="AD2425" s="21"/>
      <c r="AE2425" s="6"/>
      <c r="AF2425" s="6"/>
      <c r="AG2425" s="6"/>
      <c r="AH2425" s="6"/>
    </row>
    <row r="2426" spans="1:34" x14ac:dyDescent="0.35">
      <c r="A2426" s="20"/>
      <c r="B2426" s="6"/>
      <c r="C2426" s="6"/>
      <c r="D2426" s="6"/>
      <c r="E2426" s="6"/>
      <c r="F2426" s="6"/>
      <c r="G2426" s="6"/>
      <c r="H2426" s="6"/>
      <c r="I2426" s="6"/>
      <c r="J2426" s="6"/>
      <c r="K2426" s="6"/>
      <c r="L2426" s="6"/>
      <c r="M2426" s="6"/>
      <c r="N2426" s="6"/>
      <c r="O2426" s="6"/>
      <c r="P2426" s="6"/>
      <c r="Q2426" s="6"/>
      <c r="R2426" s="6"/>
      <c r="S2426" s="6"/>
      <c r="T2426" s="6"/>
      <c r="U2426" s="6"/>
      <c r="V2426" s="6"/>
      <c r="W2426" s="6"/>
      <c r="X2426" s="6"/>
      <c r="Y2426" s="6"/>
      <c r="Z2426" s="6"/>
      <c r="AA2426" s="6"/>
      <c r="AB2426" s="21"/>
      <c r="AC2426" s="21"/>
      <c r="AD2426" s="21"/>
      <c r="AE2426" s="6"/>
      <c r="AF2426" s="6"/>
      <c r="AG2426" s="6"/>
      <c r="AH2426" s="6"/>
    </row>
    <row r="2427" spans="1:34" x14ac:dyDescent="0.35">
      <c r="A2427" s="20"/>
      <c r="B2427" s="6"/>
      <c r="C2427" s="6"/>
      <c r="D2427" s="6"/>
      <c r="E2427" s="6"/>
      <c r="F2427" s="6"/>
      <c r="G2427" s="6"/>
      <c r="H2427" s="6"/>
      <c r="I2427" s="6"/>
      <c r="J2427" s="6"/>
      <c r="K2427" s="6"/>
      <c r="L2427" s="6"/>
      <c r="M2427" s="6"/>
      <c r="N2427" s="6"/>
      <c r="O2427" s="6"/>
      <c r="P2427" s="6"/>
      <c r="Q2427" s="6"/>
      <c r="R2427" s="6"/>
      <c r="S2427" s="6"/>
      <c r="T2427" s="6"/>
      <c r="U2427" s="6"/>
      <c r="V2427" s="6"/>
      <c r="W2427" s="6"/>
      <c r="X2427" s="6"/>
      <c r="Y2427" s="6"/>
      <c r="Z2427" s="6"/>
      <c r="AA2427" s="6"/>
      <c r="AB2427" s="21"/>
      <c r="AC2427" s="21"/>
      <c r="AD2427" s="21"/>
      <c r="AE2427" s="6"/>
      <c r="AF2427" s="6"/>
      <c r="AG2427" s="6"/>
      <c r="AH2427" s="6"/>
    </row>
    <row r="2428" spans="1:34" x14ac:dyDescent="0.35">
      <c r="A2428" s="20"/>
      <c r="B2428" s="6"/>
      <c r="C2428" s="6"/>
      <c r="D2428" s="6"/>
      <c r="E2428" s="6"/>
      <c r="F2428" s="6"/>
      <c r="G2428" s="6"/>
      <c r="H2428" s="6"/>
      <c r="I2428" s="6"/>
      <c r="J2428" s="6"/>
      <c r="K2428" s="6"/>
      <c r="L2428" s="6"/>
      <c r="M2428" s="6"/>
      <c r="N2428" s="6"/>
      <c r="O2428" s="6"/>
      <c r="P2428" s="6"/>
      <c r="Q2428" s="6"/>
      <c r="R2428" s="6"/>
      <c r="S2428" s="6"/>
      <c r="T2428" s="6"/>
      <c r="U2428" s="6"/>
      <c r="V2428" s="6"/>
      <c r="W2428" s="6"/>
      <c r="X2428" s="6"/>
      <c r="Y2428" s="6"/>
      <c r="Z2428" s="6"/>
      <c r="AA2428" s="6"/>
      <c r="AB2428" s="21"/>
      <c r="AC2428" s="21"/>
      <c r="AD2428" s="21"/>
      <c r="AE2428" s="6"/>
      <c r="AF2428" s="6"/>
      <c r="AG2428" s="6"/>
      <c r="AH2428" s="6"/>
    </row>
    <row r="2429" spans="1:34" x14ac:dyDescent="0.35">
      <c r="A2429" s="20"/>
      <c r="B2429" s="6"/>
      <c r="C2429" s="6"/>
      <c r="D2429" s="6"/>
      <c r="E2429" s="6"/>
      <c r="F2429" s="6"/>
      <c r="G2429" s="6"/>
      <c r="H2429" s="6"/>
      <c r="I2429" s="6"/>
      <c r="J2429" s="6"/>
      <c r="K2429" s="6"/>
      <c r="L2429" s="6"/>
      <c r="M2429" s="6"/>
      <c r="N2429" s="6"/>
      <c r="O2429" s="6"/>
      <c r="P2429" s="6"/>
      <c r="Q2429" s="6"/>
      <c r="R2429" s="6"/>
      <c r="S2429" s="6"/>
      <c r="T2429" s="6"/>
      <c r="U2429" s="6"/>
      <c r="V2429" s="6"/>
      <c r="W2429" s="6"/>
      <c r="X2429" s="6"/>
      <c r="Y2429" s="6"/>
      <c r="Z2429" s="6"/>
      <c r="AA2429" s="6"/>
      <c r="AB2429" s="21"/>
      <c r="AC2429" s="21"/>
      <c r="AD2429" s="21"/>
      <c r="AE2429" s="6"/>
      <c r="AF2429" s="6"/>
      <c r="AG2429" s="6"/>
      <c r="AH2429" s="6"/>
    </row>
    <row r="2430" spans="1:34" x14ac:dyDescent="0.35">
      <c r="A2430" s="20"/>
      <c r="B2430" s="6"/>
      <c r="C2430" s="6"/>
      <c r="D2430" s="6"/>
      <c r="E2430" s="6"/>
      <c r="F2430" s="6"/>
      <c r="G2430" s="6"/>
      <c r="H2430" s="6"/>
      <c r="I2430" s="6"/>
      <c r="J2430" s="6"/>
      <c r="K2430" s="6"/>
      <c r="L2430" s="6"/>
      <c r="M2430" s="6"/>
      <c r="N2430" s="6"/>
      <c r="O2430" s="6"/>
      <c r="P2430" s="6"/>
      <c r="Q2430" s="6"/>
      <c r="R2430" s="6"/>
      <c r="S2430" s="6"/>
      <c r="T2430" s="6"/>
      <c r="U2430" s="6"/>
      <c r="V2430" s="6"/>
      <c r="W2430" s="6"/>
      <c r="X2430" s="6"/>
      <c r="Y2430" s="6"/>
      <c r="Z2430" s="6"/>
      <c r="AA2430" s="6"/>
      <c r="AB2430" s="21"/>
      <c r="AC2430" s="21"/>
      <c r="AD2430" s="21"/>
      <c r="AE2430" s="6"/>
      <c r="AF2430" s="6"/>
      <c r="AG2430" s="6"/>
      <c r="AH2430" s="6"/>
    </row>
    <row r="2431" spans="1:34" x14ac:dyDescent="0.35">
      <c r="A2431" s="20"/>
      <c r="B2431" s="6"/>
      <c r="C2431" s="6"/>
      <c r="D2431" s="6"/>
      <c r="E2431" s="6"/>
      <c r="F2431" s="6"/>
      <c r="G2431" s="6"/>
      <c r="H2431" s="6"/>
      <c r="I2431" s="6"/>
      <c r="J2431" s="6"/>
      <c r="K2431" s="6"/>
      <c r="L2431" s="6"/>
      <c r="M2431" s="6"/>
      <c r="N2431" s="6"/>
      <c r="O2431" s="6"/>
      <c r="P2431" s="6"/>
      <c r="Q2431" s="6"/>
      <c r="R2431" s="6"/>
      <c r="S2431" s="6"/>
      <c r="T2431" s="6"/>
      <c r="U2431" s="6"/>
      <c r="V2431" s="6"/>
      <c r="W2431" s="6"/>
      <c r="X2431" s="6"/>
      <c r="Y2431" s="6"/>
      <c r="Z2431" s="6"/>
      <c r="AA2431" s="6"/>
      <c r="AB2431" s="21"/>
      <c r="AC2431" s="21"/>
      <c r="AD2431" s="21"/>
      <c r="AE2431" s="6"/>
      <c r="AF2431" s="6"/>
      <c r="AG2431" s="6"/>
      <c r="AH2431" s="6"/>
    </row>
    <row r="2432" spans="1:34" x14ac:dyDescent="0.35">
      <c r="A2432" s="20"/>
      <c r="B2432" s="6"/>
      <c r="C2432" s="6"/>
      <c r="D2432" s="6"/>
      <c r="E2432" s="6"/>
      <c r="F2432" s="6"/>
      <c r="G2432" s="6"/>
      <c r="H2432" s="6"/>
      <c r="I2432" s="6"/>
      <c r="J2432" s="6"/>
      <c r="K2432" s="6"/>
      <c r="L2432" s="6"/>
      <c r="M2432" s="6"/>
      <c r="N2432" s="6"/>
      <c r="O2432" s="6"/>
      <c r="P2432" s="6"/>
      <c r="Q2432" s="6"/>
      <c r="R2432" s="6"/>
      <c r="S2432" s="6"/>
      <c r="T2432" s="6"/>
      <c r="U2432" s="6"/>
      <c r="V2432" s="6"/>
      <c r="W2432" s="6"/>
      <c r="X2432" s="6"/>
      <c r="Y2432" s="6"/>
      <c r="Z2432" s="6"/>
      <c r="AA2432" s="6"/>
      <c r="AB2432" s="21"/>
      <c r="AC2432" s="21"/>
      <c r="AD2432" s="21"/>
      <c r="AE2432" s="6"/>
      <c r="AF2432" s="6"/>
      <c r="AG2432" s="6"/>
      <c r="AH2432" s="6"/>
    </row>
    <row r="2433" spans="1:34" x14ac:dyDescent="0.35">
      <c r="A2433" s="20"/>
      <c r="B2433" s="6"/>
      <c r="C2433" s="6"/>
      <c r="D2433" s="6"/>
      <c r="E2433" s="6"/>
      <c r="F2433" s="6"/>
      <c r="G2433" s="6"/>
      <c r="H2433" s="6"/>
      <c r="I2433" s="6"/>
      <c r="J2433" s="6"/>
      <c r="K2433" s="6"/>
      <c r="L2433" s="6"/>
      <c r="M2433" s="6"/>
      <c r="N2433" s="6"/>
      <c r="O2433" s="6"/>
      <c r="P2433" s="6"/>
      <c r="Q2433" s="6"/>
      <c r="R2433" s="6"/>
      <c r="S2433" s="6"/>
      <c r="T2433" s="6"/>
      <c r="U2433" s="6"/>
      <c r="V2433" s="6"/>
      <c r="W2433" s="6"/>
      <c r="X2433" s="6"/>
      <c r="Y2433" s="6"/>
      <c r="Z2433" s="6"/>
      <c r="AA2433" s="6"/>
      <c r="AB2433" s="21"/>
      <c r="AC2433" s="21"/>
      <c r="AD2433" s="21"/>
      <c r="AE2433" s="6"/>
      <c r="AF2433" s="6"/>
      <c r="AG2433" s="6"/>
      <c r="AH2433" s="6"/>
    </row>
    <row r="2434" spans="1:34" x14ac:dyDescent="0.35">
      <c r="A2434" s="20"/>
      <c r="B2434" s="6"/>
      <c r="C2434" s="6"/>
      <c r="D2434" s="6"/>
      <c r="E2434" s="6"/>
      <c r="F2434" s="6"/>
      <c r="G2434" s="6"/>
      <c r="H2434" s="6"/>
      <c r="I2434" s="6"/>
      <c r="J2434" s="6"/>
      <c r="K2434" s="6"/>
      <c r="L2434" s="6"/>
      <c r="M2434" s="6"/>
      <c r="N2434" s="6"/>
      <c r="O2434" s="6"/>
      <c r="P2434" s="6"/>
      <c r="Q2434" s="6"/>
      <c r="R2434" s="6"/>
      <c r="S2434" s="6"/>
      <c r="T2434" s="6"/>
      <c r="U2434" s="6"/>
      <c r="V2434" s="6"/>
      <c r="W2434" s="6"/>
      <c r="X2434" s="6"/>
      <c r="Y2434" s="6"/>
      <c r="Z2434" s="6"/>
      <c r="AA2434" s="6"/>
      <c r="AB2434" s="21"/>
      <c r="AC2434" s="21"/>
      <c r="AD2434" s="21"/>
      <c r="AE2434" s="6"/>
      <c r="AF2434" s="6"/>
      <c r="AG2434" s="6"/>
      <c r="AH2434" s="6"/>
    </row>
    <row r="2435" spans="1:34" x14ac:dyDescent="0.35">
      <c r="A2435" s="20"/>
      <c r="B2435" s="6"/>
      <c r="C2435" s="6"/>
      <c r="D2435" s="6"/>
      <c r="E2435" s="6"/>
      <c r="F2435" s="6"/>
      <c r="G2435" s="6"/>
      <c r="H2435" s="6"/>
      <c r="I2435" s="6"/>
      <c r="J2435" s="6"/>
      <c r="K2435" s="6"/>
      <c r="L2435" s="6"/>
      <c r="M2435" s="6"/>
      <c r="N2435" s="6"/>
      <c r="O2435" s="6"/>
      <c r="P2435" s="6"/>
      <c r="Q2435" s="6"/>
      <c r="R2435" s="6"/>
      <c r="S2435" s="6"/>
      <c r="T2435" s="6"/>
      <c r="U2435" s="6"/>
      <c r="V2435" s="6"/>
      <c r="W2435" s="6"/>
      <c r="X2435" s="6"/>
      <c r="Y2435" s="6"/>
      <c r="Z2435" s="6"/>
      <c r="AA2435" s="6"/>
      <c r="AB2435" s="21"/>
      <c r="AC2435" s="21"/>
      <c r="AD2435" s="21"/>
      <c r="AE2435" s="6"/>
      <c r="AF2435" s="6"/>
      <c r="AG2435" s="6"/>
      <c r="AH2435" s="6"/>
    </row>
    <row r="2436" spans="1:34" x14ac:dyDescent="0.35">
      <c r="A2436" s="20"/>
      <c r="B2436" s="6"/>
      <c r="C2436" s="6"/>
      <c r="D2436" s="6"/>
      <c r="E2436" s="6"/>
      <c r="F2436" s="6"/>
      <c r="G2436" s="6"/>
      <c r="H2436" s="6"/>
      <c r="I2436" s="6"/>
      <c r="J2436" s="6"/>
      <c r="K2436" s="6"/>
      <c r="L2436" s="6"/>
      <c r="M2436" s="6"/>
      <c r="N2436" s="6"/>
      <c r="O2436" s="6"/>
      <c r="P2436" s="6"/>
      <c r="Q2436" s="6"/>
      <c r="R2436" s="6"/>
      <c r="S2436" s="6"/>
      <c r="T2436" s="6"/>
      <c r="U2436" s="6"/>
      <c r="V2436" s="6"/>
      <c r="W2436" s="6"/>
      <c r="X2436" s="6"/>
      <c r="Y2436" s="6"/>
      <c r="Z2436" s="6"/>
      <c r="AA2436" s="6"/>
      <c r="AB2436" s="21"/>
      <c r="AC2436" s="21"/>
      <c r="AD2436" s="21"/>
      <c r="AE2436" s="6"/>
      <c r="AF2436" s="6"/>
      <c r="AG2436" s="6"/>
      <c r="AH2436" s="6"/>
    </row>
    <row r="2437" spans="1:34" x14ac:dyDescent="0.35">
      <c r="A2437" s="20"/>
      <c r="B2437" s="6"/>
      <c r="C2437" s="6"/>
      <c r="D2437" s="6"/>
      <c r="E2437" s="6"/>
      <c r="F2437" s="6"/>
      <c r="G2437" s="6"/>
      <c r="H2437" s="6"/>
      <c r="I2437" s="6"/>
      <c r="J2437" s="6"/>
      <c r="K2437" s="6"/>
      <c r="L2437" s="6"/>
      <c r="M2437" s="6"/>
      <c r="N2437" s="6"/>
      <c r="O2437" s="6"/>
      <c r="P2437" s="6"/>
      <c r="Q2437" s="6"/>
      <c r="R2437" s="6"/>
      <c r="S2437" s="6"/>
      <c r="T2437" s="6"/>
      <c r="U2437" s="6"/>
      <c r="V2437" s="6"/>
      <c r="W2437" s="6"/>
      <c r="X2437" s="6"/>
      <c r="Y2437" s="6"/>
      <c r="Z2437" s="6"/>
      <c r="AA2437" s="6"/>
      <c r="AB2437" s="21"/>
      <c r="AC2437" s="21"/>
      <c r="AD2437" s="21"/>
      <c r="AE2437" s="6"/>
      <c r="AF2437" s="6"/>
      <c r="AG2437" s="6"/>
      <c r="AH2437" s="6"/>
    </row>
    <row r="2438" spans="1:34" x14ac:dyDescent="0.35">
      <c r="A2438" s="20"/>
      <c r="B2438" s="6"/>
      <c r="C2438" s="6"/>
      <c r="D2438" s="6"/>
      <c r="E2438" s="6"/>
      <c r="F2438" s="6"/>
      <c r="G2438" s="6"/>
      <c r="H2438" s="6"/>
      <c r="I2438" s="6"/>
      <c r="J2438" s="6"/>
      <c r="K2438" s="6"/>
      <c r="L2438" s="6"/>
      <c r="M2438" s="6"/>
      <c r="N2438" s="6"/>
      <c r="O2438" s="6"/>
      <c r="P2438" s="6"/>
      <c r="Q2438" s="6"/>
      <c r="R2438" s="6"/>
      <c r="S2438" s="6"/>
      <c r="T2438" s="6"/>
      <c r="U2438" s="6"/>
      <c r="V2438" s="6"/>
      <c r="W2438" s="6"/>
      <c r="X2438" s="6"/>
      <c r="Y2438" s="6"/>
      <c r="Z2438" s="6"/>
      <c r="AA2438" s="6"/>
      <c r="AB2438" s="21"/>
      <c r="AC2438" s="21"/>
      <c r="AD2438" s="21"/>
      <c r="AE2438" s="6"/>
      <c r="AF2438" s="6"/>
      <c r="AG2438" s="6"/>
      <c r="AH2438" s="6"/>
    </row>
    <row r="2439" spans="1:34" x14ac:dyDescent="0.35">
      <c r="A2439" s="20"/>
      <c r="B2439" s="6"/>
      <c r="C2439" s="6"/>
      <c r="D2439" s="6"/>
      <c r="E2439" s="6"/>
      <c r="F2439" s="6"/>
      <c r="G2439" s="6"/>
      <c r="H2439" s="6"/>
      <c r="I2439" s="6"/>
      <c r="J2439" s="6"/>
      <c r="K2439" s="6"/>
      <c r="L2439" s="6"/>
      <c r="M2439" s="6"/>
      <c r="N2439" s="6"/>
      <c r="O2439" s="6"/>
      <c r="P2439" s="6"/>
      <c r="Q2439" s="6"/>
      <c r="R2439" s="6"/>
      <c r="S2439" s="6"/>
      <c r="T2439" s="6"/>
      <c r="U2439" s="6"/>
      <c r="V2439" s="6"/>
      <c r="W2439" s="6"/>
      <c r="X2439" s="6"/>
      <c r="Y2439" s="6"/>
      <c r="Z2439" s="6"/>
      <c r="AA2439" s="6"/>
      <c r="AB2439" s="21"/>
      <c r="AC2439" s="21"/>
      <c r="AD2439" s="21"/>
      <c r="AE2439" s="6"/>
      <c r="AF2439" s="6"/>
      <c r="AG2439" s="6"/>
      <c r="AH2439" s="6"/>
    </row>
    <row r="2440" spans="1:34" x14ac:dyDescent="0.35">
      <c r="A2440" s="20"/>
      <c r="B2440" s="6"/>
      <c r="C2440" s="6"/>
      <c r="D2440" s="6"/>
      <c r="E2440" s="6"/>
      <c r="F2440" s="6"/>
      <c r="G2440" s="6"/>
      <c r="H2440" s="6"/>
      <c r="I2440" s="6"/>
      <c r="J2440" s="6"/>
      <c r="K2440" s="6"/>
      <c r="L2440" s="6"/>
      <c r="M2440" s="6"/>
      <c r="N2440" s="6"/>
      <c r="O2440" s="6"/>
      <c r="P2440" s="6"/>
      <c r="Q2440" s="6"/>
      <c r="R2440" s="6"/>
      <c r="S2440" s="6"/>
      <c r="T2440" s="6"/>
      <c r="U2440" s="6"/>
      <c r="V2440" s="6"/>
      <c r="W2440" s="6"/>
      <c r="X2440" s="6"/>
      <c r="Y2440" s="6"/>
      <c r="Z2440" s="6"/>
      <c r="AA2440" s="6"/>
      <c r="AB2440" s="21"/>
      <c r="AC2440" s="21"/>
      <c r="AD2440" s="21"/>
      <c r="AE2440" s="6"/>
      <c r="AF2440" s="6"/>
      <c r="AG2440" s="6"/>
      <c r="AH2440" s="6"/>
    </row>
    <row r="2441" spans="1:34" x14ac:dyDescent="0.35">
      <c r="A2441" s="20"/>
      <c r="B2441" s="6"/>
      <c r="C2441" s="6"/>
      <c r="D2441" s="6"/>
      <c r="E2441" s="6"/>
      <c r="F2441" s="6"/>
      <c r="G2441" s="6"/>
      <c r="H2441" s="6"/>
      <c r="I2441" s="6"/>
      <c r="J2441" s="6"/>
      <c r="K2441" s="6"/>
      <c r="L2441" s="6"/>
      <c r="M2441" s="6"/>
      <c r="N2441" s="6"/>
      <c r="O2441" s="6"/>
      <c r="P2441" s="6"/>
      <c r="Q2441" s="6"/>
      <c r="R2441" s="6"/>
      <c r="S2441" s="6"/>
      <c r="T2441" s="6"/>
      <c r="U2441" s="6"/>
      <c r="V2441" s="6"/>
      <c r="W2441" s="6"/>
      <c r="X2441" s="6"/>
      <c r="Y2441" s="6"/>
      <c r="Z2441" s="6"/>
      <c r="AA2441" s="6"/>
      <c r="AB2441" s="21"/>
      <c r="AC2441" s="21"/>
      <c r="AD2441" s="21"/>
      <c r="AE2441" s="6"/>
      <c r="AF2441" s="6"/>
      <c r="AG2441" s="6"/>
      <c r="AH2441" s="6"/>
    </row>
    <row r="2442" spans="1:34" x14ac:dyDescent="0.35">
      <c r="A2442" s="20"/>
      <c r="B2442" s="6"/>
      <c r="C2442" s="6"/>
      <c r="D2442" s="6"/>
      <c r="E2442" s="6"/>
      <c r="F2442" s="6"/>
      <c r="G2442" s="6"/>
      <c r="H2442" s="6"/>
      <c r="I2442" s="6"/>
      <c r="J2442" s="6"/>
      <c r="K2442" s="6"/>
      <c r="L2442" s="6"/>
      <c r="M2442" s="6"/>
      <c r="N2442" s="6"/>
      <c r="O2442" s="6"/>
      <c r="P2442" s="6"/>
      <c r="Q2442" s="6"/>
      <c r="R2442" s="6"/>
      <c r="S2442" s="6"/>
      <c r="T2442" s="6"/>
      <c r="U2442" s="6"/>
      <c r="V2442" s="6"/>
      <c r="W2442" s="6"/>
      <c r="X2442" s="6"/>
      <c r="Y2442" s="6"/>
      <c r="Z2442" s="6"/>
      <c r="AA2442" s="6"/>
      <c r="AB2442" s="21"/>
      <c r="AC2442" s="21"/>
      <c r="AD2442" s="21"/>
      <c r="AE2442" s="6"/>
      <c r="AF2442" s="6"/>
      <c r="AG2442" s="6"/>
      <c r="AH2442" s="6"/>
    </row>
    <row r="2443" spans="1:34" x14ac:dyDescent="0.35">
      <c r="A2443" s="20"/>
      <c r="B2443" s="6"/>
      <c r="C2443" s="6"/>
      <c r="D2443" s="6"/>
      <c r="E2443" s="6"/>
      <c r="F2443" s="6"/>
      <c r="G2443" s="6"/>
      <c r="H2443" s="6"/>
      <c r="I2443" s="6"/>
      <c r="J2443" s="6"/>
      <c r="K2443" s="6"/>
      <c r="L2443" s="6"/>
      <c r="M2443" s="6"/>
      <c r="N2443" s="6"/>
      <c r="O2443" s="6"/>
      <c r="P2443" s="6"/>
      <c r="Q2443" s="6"/>
      <c r="R2443" s="6"/>
      <c r="S2443" s="6"/>
      <c r="T2443" s="6"/>
      <c r="U2443" s="6"/>
      <c r="V2443" s="6"/>
      <c r="W2443" s="6"/>
      <c r="X2443" s="6"/>
      <c r="Y2443" s="6"/>
      <c r="Z2443" s="6"/>
      <c r="AA2443" s="6"/>
      <c r="AB2443" s="21"/>
      <c r="AC2443" s="21"/>
      <c r="AD2443" s="21"/>
      <c r="AE2443" s="6"/>
      <c r="AF2443" s="6"/>
      <c r="AG2443" s="6"/>
      <c r="AH2443" s="6"/>
    </row>
    <row r="2444" spans="1:34" x14ac:dyDescent="0.35">
      <c r="A2444" s="20"/>
      <c r="B2444" s="6"/>
      <c r="C2444" s="6"/>
      <c r="D2444" s="6"/>
      <c r="E2444" s="6"/>
      <c r="F2444" s="6"/>
      <c r="G2444" s="6"/>
      <c r="H2444" s="6"/>
      <c r="I2444" s="6"/>
      <c r="J2444" s="6"/>
      <c r="K2444" s="6"/>
      <c r="L2444" s="6"/>
      <c r="M2444" s="6"/>
      <c r="N2444" s="6"/>
      <c r="O2444" s="6"/>
      <c r="P2444" s="6"/>
      <c r="Q2444" s="6"/>
      <c r="R2444" s="6"/>
      <c r="S2444" s="6"/>
      <c r="T2444" s="6"/>
      <c r="U2444" s="6"/>
      <c r="V2444" s="6"/>
      <c r="W2444" s="6"/>
      <c r="X2444" s="6"/>
      <c r="Y2444" s="6"/>
      <c r="Z2444" s="6"/>
      <c r="AA2444" s="6"/>
      <c r="AB2444" s="21"/>
      <c r="AC2444" s="21"/>
      <c r="AD2444" s="21"/>
      <c r="AE2444" s="6"/>
      <c r="AF2444" s="6"/>
      <c r="AG2444" s="6"/>
      <c r="AH2444" s="6"/>
    </row>
    <row r="2445" spans="1:34" x14ac:dyDescent="0.35">
      <c r="A2445" s="20"/>
      <c r="B2445" s="6"/>
      <c r="C2445" s="6"/>
      <c r="D2445" s="6"/>
      <c r="E2445" s="6"/>
      <c r="F2445" s="6"/>
      <c r="G2445" s="6"/>
      <c r="H2445" s="6"/>
      <c r="I2445" s="6"/>
      <c r="J2445" s="6"/>
      <c r="K2445" s="6"/>
      <c r="L2445" s="6"/>
      <c r="M2445" s="6"/>
      <c r="N2445" s="6"/>
      <c r="O2445" s="6"/>
      <c r="P2445" s="6"/>
      <c r="Q2445" s="6"/>
      <c r="R2445" s="6"/>
      <c r="S2445" s="6"/>
      <c r="T2445" s="6"/>
      <c r="U2445" s="6"/>
      <c r="V2445" s="6"/>
      <c r="W2445" s="6"/>
      <c r="X2445" s="6"/>
      <c r="Y2445" s="6"/>
      <c r="Z2445" s="6"/>
      <c r="AA2445" s="6"/>
      <c r="AB2445" s="21"/>
      <c r="AC2445" s="21"/>
      <c r="AD2445" s="21"/>
      <c r="AE2445" s="6"/>
      <c r="AF2445" s="6"/>
      <c r="AG2445" s="6"/>
      <c r="AH2445" s="6"/>
    </row>
    <row r="2446" spans="1:34" x14ac:dyDescent="0.35">
      <c r="A2446" s="20"/>
      <c r="B2446" s="6"/>
      <c r="C2446" s="6"/>
      <c r="D2446" s="6"/>
      <c r="E2446" s="6"/>
      <c r="F2446" s="6"/>
      <c r="G2446" s="6"/>
      <c r="H2446" s="6"/>
      <c r="I2446" s="6"/>
      <c r="J2446" s="6"/>
      <c r="K2446" s="6"/>
      <c r="L2446" s="6"/>
      <c r="M2446" s="6"/>
      <c r="N2446" s="6"/>
      <c r="O2446" s="6"/>
      <c r="P2446" s="6"/>
      <c r="Q2446" s="6"/>
      <c r="R2446" s="6"/>
      <c r="S2446" s="6"/>
      <c r="T2446" s="6"/>
      <c r="U2446" s="6"/>
      <c r="V2446" s="6"/>
      <c r="W2446" s="6"/>
      <c r="X2446" s="6"/>
      <c r="Y2446" s="6"/>
      <c r="Z2446" s="6"/>
      <c r="AA2446" s="6"/>
      <c r="AB2446" s="21"/>
      <c r="AC2446" s="21"/>
      <c r="AD2446" s="21"/>
      <c r="AE2446" s="6"/>
      <c r="AF2446" s="6"/>
      <c r="AG2446" s="6"/>
      <c r="AH2446" s="6"/>
    </row>
    <row r="2447" spans="1:34" x14ac:dyDescent="0.35">
      <c r="A2447" s="20"/>
      <c r="B2447" s="6"/>
      <c r="C2447" s="6"/>
      <c r="D2447" s="6"/>
      <c r="E2447" s="6"/>
      <c r="F2447" s="6"/>
      <c r="G2447" s="6"/>
      <c r="H2447" s="6"/>
      <c r="I2447" s="6"/>
      <c r="J2447" s="6"/>
      <c r="K2447" s="6"/>
      <c r="L2447" s="6"/>
      <c r="M2447" s="6"/>
      <c r="N2447" s="6"/>
      <c r="O2447" s="6"/>
      <c r="P2447" s="6"/>
      <c r="Q2447" s="6"/>
      <c r="R2447" s="6"/>
      <c r="S2447" s="6"/>
      <c r="T2447" s="6"/>
      <c r="U2447" s="6"/>
      <c r="V2447" s="6"/>
      <c r="W2447" s="6"/>
      <c r="X2447" s="6"/>
      <c r="Y2447" s="6"/>
      <c r="Z2447" s="6"/>
      <c r="AA2447" s="6"/>
      <c r="AB2447" s="21"/>
      <c r="AC2447" s="21"/>
      <c r="AD2447" s="21"/>
      <c r="AE2447" s="6"/>
      <c r="AF2447" s="6"/>
      <c r="AG2447" s="6"/>
      <c r="AH2447" s="6"/>
    </row>
    <row r="2448" spans="1:34" x14ac:dyDescent="0.35">
      <c r="A2448" s="20"/>
      <c r="B2448" s="6"/>
      <c r="C2448" s="6"/>
      <c r="D2448" s="6"/>
      <c r="E2448" s="6"/>
      <c r="F2448" s="6"/>
      <c r="G2448" s="6"/>
      <c r="H2448" s="6"/>
      <c r="I2448" s="6"/>
      <c r="J2448" s="6"/>
      <c r="K2448" s="6"/>
      <c r="L2448" s="6"/>
      <c r="M2448" s="6"/>
      <c r="N2448" s="6"/>
      <c r="O2448" s="6"/>
      <c r="P2448" s="6"/>
      <c r="Q2448" s="6"/>
      <c r="R2448" s="6"/>
      <c r="S2448" s="6"/>
      <c r="T2448" s="6"/>
      <c r="U2448" s="6"/>
      <c r="V2448" s="6"/>
      <c r="W2448" s="6"/>
      <c r="X2448" s="6"/>
      <c r="Y2448" s="6"/>
      <c r="Z2448" s="6"/>
      <c r="AA2448" s="6"/>
      <c r="AB2448" s="21"/>
      <c r="AC2448" s="21"/>
      <c r="AD2448" s="21"/>
      <c r="AE2448" s="6"/>
      <c r="AF2448" s="6"/>
      <c r="AG2448" s="6"/>
      <c r="AH2448" s="6"/>
    </row>
    <row r="2449" spans="1:34" x14ac:dyDescent="0.35">
      <c r="A2449" s="20"/>
      <c r="B2449" s="6"/>
      <c r="C2449" s="6"/>
      <c r="D2449" s="6"/>
      <c r="E2449" s="6"/>
      <c r="F2449" s="6"/>
      <c r="G2449" s="6"/>
      <c r="H2449" s="6"/>
      <c r="I2449" s="6"/>
      <c r="J2449" s="6"/>
      <c r="K2449" s="6"/>
      <c r="L2449" s="6"/>
      <c r="M2449" s="6"/>
      <c r="N2449" s="6"/>
      <c r="O2449" s="6"/>
      <c r="P2449" s="6"/>
      <c r="Q2449" s="6"/>
      <c r="R2449" s="6"/>
      <c r="S2449" s="6"/>
      <c r="T2449" s="6"/>
      <c r="U2449" s="6"/>
      <c r="V2449" s="6"/>
      <c r="W2449" s="6"/>
      <c r="X2449" s="6"/>
      <c r="Y2449" s="6"/>
      <c r="Z2449" s="6"/>
      <c r="AA2449" s="6"/>
      <c r="AB2449" s="21"/>
      <c r="AC2449" s="21"/>
      <c r="AD2449" s="21"/>
      <c r="AE2449" s="6"/>
      <c r="AF2449" s="6"/>
      <c r="AG2449" s="6"/>
      <c r="AH2449" s="6"/>
    </row>
    <row r="2450" spans="1:34" x14ac:dyDescent="0.35">
      <c r="A2450" s="20"/>
      <c r="B2450" s="6"/>
      <c r="C2450" s="6"/>
      <c r="D2450" s="6"/>
      <c r="E2450" s="6"/>
      <c r="F2450" s="6"/>
      <c r="G2450" s="6"/>
      <c r="H2450" s="6"/>
      <c r="I2450" s="6"/>
      <c r="J2450" s="6"/>
      <c r="K2450" s="6"/>
      <c r="L2450" s="6"/>
      <c r="M2450" s="6"/>
      <c r="N2450" s="6"/>
      <c r="O2450" s="6"/>
      <c r="P2450" s="6"/>
      <c r="Q2450" s="6"/>
      <c r="R2450" s="6"/>
      <c r="S2450" s="6"/>
      <c r="T2450" s="6"/>
      <c r="U2450" s="6"/>
      <c r="V2450" s="6"/>
      <c r="W2450" s="6"/>
      <c r="X2450" s="6"/>
      <c r="Y2450" s="6"/>
      <c r="Z2450" s="6"/>
      <c r="AA2450" s="6"/>
      <c r="AB2450" s="21"/>
      <c r="AC2450" s="21"/>
      <c r="AD2450" s="21"/>
      <c r="AE2450" s="6"/>
      <c r="AF2450" s="6"/>
      <c r="AG2450" s="6"/>
      <c r="AH2450" s="6"/>
    </row>
    <row r="2451" spans="1:34" x14ac:dyDescent="0.35">
      <c r="A2451" s="20"/>
      <c r="B2451" s="6"/>
      <c r="C2451" s="6"/>
      <c r="D2451" s="6"/>
      <c r="E2451" s="6"/>
      <c r="F2451" s="6"/>
      <c r="G2451" s="6"/>
      <c r="H2451" s="6"/>
      <c r="I2451" s="6"/>
      <c r="J2451" s="6"/>
      <c r="K2451" s="6"/>
      <c r="L2451" s="6"/>
      <c r="M2451" s="6"/>
      <c r="N2451" s="6"/>
      <c r="O2451" s="6"/>
      <c r="P2451" s="6"/>
      <c r="Q2451" s="6"/>
      <c r="R2451" s="6"/>
      <c r="S2451" s="6"/>
      <c r="T2451" s="6"/>
      <c r="U2451" s="6"/>
      <c r="V2451" s="6"/>
      <c r="W2451" s="6"/>
      <c r="X2451" s="6"/>
      <c r="Y2451" s="6"/>
      <c r="Z2451" s="6"/>
      <c r="AA2451" s="6"/>
      <c r="AB2451" s="21"/>
      <c r="AC2451" s="21"/>
      <c r="AD2451" s="21"/>
      <c r="AE2451" s="6"/>
      <c r="AF2451" s="6"/>
      <c r="AG2451" s="6"/>
      <c r="AH2451" s="6"/>
    </row>
    <row r="2452" spans="1:34" x14ac:dyDescent="0.35">
      <c r="A2452" s="20"/>
      <c r="B2452" s="6"/>
      <c r="C2452" s="6"/>
      <c r="D2452" s="6"/>
      <c r="E2452" s="6"/>
      <c r="F2452" s="6"/>
      <c r="G2452" s="6"/>
      <c r="H2452" s="6"/>
      <c r="I2452" s="6"/>
      <c r="J2452" s="6"/>
      <c r="K2452" s="6"/>
      <c r="L2452" s="6"/>
      <c r="M2452" s="6"/>
      <c r="N2452" s="6"/>
      <c r="O2452" s="6"/>
      <c r="P2452" s="6"/>
      <c r="Q2452" s="6"/>
      <c r="R2452" s="6"/>
      <c r="S2452" s="6"/>
      <c r="T2452" s="6"/>
      <c r="U2452" s="6"/>
      <c r="V2452" s="6"/>
      <c r="W2452" s="6"/>
      <c r="X2452" s="6"/>
      <c r="Y2452" s="6"/>
      <c r="Z2452" s="6"/>
      <c r="AA2452" s="6"/>
      <c r="AB2452" s="21"/>
      <c r="AC2452" s="21"/>
      <c r="AD2452" s="21"/>
      <c r="AE2452" s="6"/>
      <c r="AF2452" s="6"/>
      <c r="AG2452" s="6"/>
      <c r="AH2452" s="6"/>
    </row>
    <row r="2453" spans="1:34" x14ac:dyDescent="0.35">
      <c r="A2453" s="20"/>
      <c r="B2453" s="6"/>
      <c r="C2453" s="6"/>
      <c r="D2453" s="6"/>
      <c r="E2453" s="6"/>
      <c r="F2453" s="6"/>
      <c r="G2453" s="6"/>
      <c r="H2453" s="6"/>
      <c r="I2453" s="6"/>
      <c r="J2453" s="6"/>
      <c r="K2453" s="6"/>
      <c r="L2453" s="6"/>
      <c r="M2453" s="6"/>
      <c r="N2453" s="6"/>
      <c r="O2453" s="6"/>
      <c r="P2453" s="6"/>
      <c r="Q2453" s="6"/>
      <c r="R2453" s="6"/>
      <c r="S2453" s="6"/>
      <c r="T2453" s="6"/>
      <c r="U2453" s="6"/>
      <c r="V2453" s="6"/>
      <c r="W2453" s="6"/>
      <c r="X2453" s="6"/>
      <c r="Y2453" s="6"/>
      <c r="Z2453" s="6"/>
      <c r="AA2453" s="6"/>
      <c r="AB2453" s="21"/>
      <c r="AC2453" s="21"/>
      <c r="AD2453" s="21"/>
      <c r="AE2453" s="6"/>
      <c r="AF2453" s="6"/>
      <c r="AG2453" s="6"/>
      <c r="AH2453" s="6"/>
    </row>
    <row r="2454" spans="1:34" x14ac:dyDescent="0.35">
      <c r="A2454" s="20"/>
      <c r="B2454" s="6"/>
      <c r="C2454" s="6"/>
      <c r="D2454" s="6"/>
      <c r="E2454" s="6"/>
      <c r="F2454" s="6"/>
      <c r="G2454" s="6"/>
      <c r="H2454" s="6"/>
      <c r="I2454" s="6"/>
      <c r="J2454" s="6"/>
      <c r="K2454" s="6"/>
      <c r="L2454" s="6"/>
      <c r="M2454" s="6"/>
      <c r="N2454" s="6"/>
      <c r="O2454" s="6"/>
      <c r="P2454" s="6"/>
      <c r="Q2454" s="6"/>
      <c r="R2454" s="6"/>
      <c r="S2454" s="6"/>
      <c r="T2454" s="6"/>
      <c r="U2454" s="6"/>
      <c r="V2454" s="6"/>
      <c r="W2454" s="6"/>
      <c r="X2454" s="6"/>
      <c r="Y2454" s="6"/>
      <c r="Z2454" s="6"/>
      <c r="AA2454" s="6"/>
      <c r="AB2454" s="21"/>
      <c r="AC2454" s="21"/>
      <c r="AD2454" s="21"/>
      <c r="AE2454" s="6"/>
      <c r="AF2454" s="6"/>
      <c r="AG2454" s="6"/>
      <c r="AH2454" s="6"/>
    </row>
    <row r="2455" spans="1:34" x14ac:dyDescent="0.35">
      <c r="A2455" s="20"/>
      <c r="B2455" s="6"/>
      <c r="C2455" s="6"/>
      <c r="D2455" s="6"/>
      <c r="E2455" s="6"/>
      <c r="F2455" s="6"/>
      <c r="G2455" s="6"/>
      <c r="H2455" s="6"/>
      <c r="I2455" s="6"/>
      <c r="J2455" s="6"/>
      <c r="K2455" s="6"/>
      <c r="L2455" s="6"/>
      <c r="M2455" s="6"/>
      <c r="N2455" s="6"/>
      <c r="O2455" s="6"/>
      <c r="P2455" s="6"/>
      <c r="Q2455" s="6"/>
      <c r="R2455" s="6"/>
      <c r="S2455" s="6"/>
      <c r="T2455" s="6"/>
      <c r="U2455" s="6"/>
      <c r="V2455" s="6"/>
      <c r="W2455" s="6"/>
      <c r="X2455" s="6"/>
      <c r="Y2455" s="6"/>
      <c r="Z2455" s="6"/>
      <c r="AA2455" s="6"/>
      <c r="AB2455" s="21"/>
      <c r="AC2455" s="21"/>
      <c r="AD2455" s="21"/>
      <c r="AE2455" s="6"/>
      <c r="AF2455" s="6"/>
      <c r="AG2455" s="6"/>
      <c r="AH2455" s="6"/>
    </row>
    <row r="2456" spans="1:34" x14ac:dyDescent="0.35">
      <c r="A2456" s="20"/>
      <c r="B2456" s="6"/>
      <c r="C2456" s="6"/>
      <c r="D2456" s="6"/>
      <c r="E2456" s="6"/>
      <c r="F2456" s="6"/>
      <c r="G2456" s="6"/>
      <c r="H2456" s="6"/>
      <c r="I2456" s="6"/>
      <c r="J2456" s="6"/>
      <c r="K2456" s="6"/>
      <c r="L2456" s="6"/>
      <c r="M2456" s="6"/>
      <c r="N2456" s="6"/>
      <c r="O2456" s="6"/>
      <c r="P2456" s="6"/>
      <c r="Q2456" s="6"/>
      <c r="R2456" s="6"/>
      <c r="S2456" s="6"/>
      <c r="T2456" s="6"/>
      <c r="U2456" s="6"/>
      <c r="V2456" s="6"/>
      <c r="W2456" s="6"/>
      <c r="X2456" s="6"/>
      <c r="Y2456" s="6"/>
      <c r="Z2456" s="6"/>
      <c r="AA2456" s="6"/>
      <c r="AB2456" s="21"/>
      <c r="AC2456" s="21"/>
      <c r="AD2456" s="21"/>
      <c r="AE2456" s="6"/>
      <c r="AF2456" s="6"/>
      <c r="AG2456" s="6"/>
      <c r="AH2456" s="6"/>
    </row>
    <row r="2457" spans="1:34" x14ac:dyDescent="0.35">
      <c r="A2457" s="20"/>
      <c r="B2457" s="6"/>
      <c r="C2457" s="6"/>
      <c r="D2457" s="6"/>
      <c r="E2457" s="6"/>
      <c r="F2457" s="6"/>
      <c r="G2457" s="6"/>
      <c r="H2457" s="6"/>
      <c r="I2457" s="6"/>
      <c r="J2457" s="6"/>
      <c r="K2457" s="6"/>
      <c r="L2457" s="6"/>
      <c r="M2457" s="6"/>
      <c r="N2457" s="6"/>
      <c r="O2457" s="6"/>
      <c r="P2457" s="6"/>
      <c r="Q2457" s="6"/>
      <c r="R2457" s="6"/>
      <c r="S2457" s="6"/>
      <c r="T2457" s="6"/>
      <c r="U2457" s="6"/>
      <c r="V2457" s="6"/>
      <c r="W2457" s="6"/>
      <c r="X2457" s="6"/>
      <c r="Y2457" s="6"/>
      <c r="Z2457" s="6"/>
      <c r="AA2457" s="6"/>
      <c r="AB2457" s="21"/>
      <c r="AC2457" s="21"/>
      <c r="AD2457" s="21"/>
      <c r="AE2457" s="6"/>
      <c r="AF2457" s="6"/>
      <c r="AG2457" s="6"/>
      <c r="AH2457" s="6"/>
    </row>
    <row r="2458" spans="1:34" x14ac:dyDescent="0.35">
      <c r="A2458" s="20"/>
      <c r="B2458" s="6"/>
      <c r="C2458" s="6"/>
      <c r="D2458" s="6"/>
      <c r="E2458" s="6"/>
      <c r="F2458" s="6"/>
      <c r="G2458" s="6"/>
      <c r="H2458" s="6"/>
      <c r="I2458" s="6"/>
      <c r="J2458" s="6"/>
      <c r="K2458" s="6"/>
      <c r="L2458" s="6"/>
      <c r="M2458" s="6"/>
      <c r="N2458" s="6"/>
      <c r="O2458" s="6"/>
      <c r="P2458" s="6"/>
      <c r="Q2458" s="6"/>
      <c r="R2458" s="6"/>
      <c r="S2458" s="6"/>
      <c r="T2458" s="6"/>
      <c r="U2458" s="6"/>
      <c r="V2458" s="6"/>
      <c r="W2458" s="6"/>
      <c r="X2458" s="6"/>
      <c r="Y2458" s="6"/>
      <c r="Z2458" s="6"/>
      <c r="AA2458" s="6"/>
      <c r="AB2458" s="21"/>
      <c r="AC2458" s="21"/>
      <c r="AD2458" s="21"/>
      <c r="AE2458" s="6"/>
      <c r="AF2458" s="6"/>
      <c r="AG2458" s="6"/>
      <c r="AH2458" s="6"/>
    </row>
    <row r="2459" spans="1:34" x14ac:dyDescent="0.35">
      <c r="A2459" s="20"/>
      <c r="B2459" s="6"/>
      <c r="C2459" s="6"/>
      <c r="D2459" s="6"/>
      <c r="E2459" s="6"/>
      <c r="F2459" s="6"/>
      <c r="G2459" s="6"/>
      <c r="H2459" s="6"/>
      <c r="I2459" s="6"/>
      <c r="J2459" s="6"/>
      <c r="K2459" s="6"/>
      <c r="L2459" s="6"/>
      <c r="M2459" s="6"/>
      <c r="N2459" s="6"/>
      <c r="O2459" s="6"/>
      <c r="P2459" s="6"/>
      <c r="Q2459" s="6"/>
      <c r="R2459" s="6"/>
      <c r="S2459" s="6"/>
      <c r="T2459" s="6"/>
      <c r="U2459" s="6"/>
      <c r="V2459" s="6"/>
      <c r="W2459" s="6"/>
      <c r="X2459" s="6"/>
      <c r="Y2459" s="6"/>
      <c r="Z2459" s="6"/>
      <c r="AA2459" s="6"/>
      <c r="AB2459" s="21"/>
      <c r="AC2459" s="21"/>
      <c r="AD2459" s="21"/>
      <c r="AE2459" s="6"/>
      <c r="AF2459" s="6"/>
      <c r="AG2459" s="6"/>
      <c r="AH2459" s="6"/>
    </row>
    <row r="2460" spans="1:34" x14ac:dyDescent="0.35">
      <c r="A2460" s="20"/>
      <c r="B2460" s="6"/>
      <c r="C2460" s="6"/>
      <c r="D2460" s="6"/>
      <c r="E2460" s="6"/>
      <c r="F2460" s="6"/>
      <c r="G2460" s="6"/>
      <c r="H2460" s="6"/>
      <c r="I2460" s="6"/>
      <c r="J2460" s="6"/>
      <c r="K2460" s="6"/>
      <c r="L2460" s="6"/>
      <c r="M2460" s="6"/>
      <c r="N2460" s="6"/>
      <c r="O2460" s="6"/>
      <c r="P2460" s="6"/>
      <c r="Q2460" s="6"/>
      <c r="R2460" s="6"/>
      <c r="S2460" s="6"/>
      <c r="T2460" s="6"/>
      <c r="U2460" s="6"/>
      <c r="V2460" s="6"/>
      <c r="W2460" s="6"/>
      <c r="X2460" s="6"/>
      <c r="Y2460" s="6"/>
      <c r="Z2460" s="6"/>
      <c r="AA2460" s="6"/>
      <c r="AB2460" s="21"/>
      <c r="AC2460" s="21"/>
      <c r="AD2460" s="21"/>
      <c r="AE2460" s="6"/>
      <c r="AF2460" s="6"/>
      <c r="AG2460" s="6"/>
      <c r="AH2460" s="6"/>
    </row>
    <row r="2461" spans="1:34" x14ac:dyDescent="0.35">
      <c r="A2461" s="20"/>
      <c r="B2461" s="6"/>
      <c r="C2461" s="6"/>
      <c r="D2461" s="6"/>
      <c r="E2461" s="6"/>
      <c r="F2461" s="6"/>
      <c r="G2461" s="6"/>
      <c r="H2461" s="6"/>
      <c r="I2461" s="6"/>
      <c r="J2461" s="6"/>
      <c r="K2461" s="6"/>
      <c r="L2461" s="6"/>
      <c r="M2461" s="6"/>
      <c r="N2461" s="6"/>
      <c r="O2461" s="6"/>
      <c r="P2461" s="6"/>
      <c r="Q2461" s="6"/>
      <c r="R2461" s="6"/>
      <c r="S2461" s="6"/>
      <c r="T2461" s="6"/>
      <c r="U2461" s="6"/>
      <c r="V2461" s="6"/>
      <c r="W2461" s="6"/>
      <c r="X2461" s="6"/>
      <c r="Y2461" s="6"/>
      <c r="Z2461" s="6"/>
      <c r="AA2461" s="6"/>
      <c r="AB2461" s="21"/>
      <c r="AC2461" s="21"/>
      <c r="AD2461" s="21"/>
      <c r="AE2461" s="6"/>
      <c r="AF2461" s="6"/>
      <c r="AG2461" s="6"/>
      <c r="AH2461" s="6"/>
    </row>
    <row r="2462" spans="1:34" x14ac:dyDescent="0.35">
      <c r="A2462" s="20"/>
      <c r="B2462" s="6"/>
      <c r="C2462" s="6"/>
      <c r="D2462" s="6"/>
      <c r="E2462" s="6"/>
      <c r="F2462" s="6"/>
      <c r="G2462" s="6"/>
      <c r="H2462" s="6"/>
      <c r="I2462" s="6"/>
      <c r="J2462" s="6"/>
      <c r="K2462" s="6"/>
      <c r="L2462" s="6"/>
      <c r="M2462" s="6"/>
      <c r="N2462" s="6"/>
      <c r="O2462" s="6"/>
      <c r="P2462" s="6"/>
      <c r="Q2462" s="6"/>
      <c r="R2462" s="6"/>
      <c r="S2462" s="6"/>
      <c r="T2462" s="6"/>
      <c r="U2462" s="6"/>
      <c r="V2462" s="6"/>
      <c r="W2462" s="6"/>
      <c r="X2462" s="6"/>
      <c r="Y2462" s="6"/>
      <c r="Z2462" s="6"/>
      <c r="AA2462" s="6"/>
      <c r="AB2462" s="21"/>
      <c r="AC2462" s="21"/>
      <c r="AD2462" s="21"/>
      <c r="AE2462" s="6"/>
      <c r="AF2462" s="6"/>
      <c r="AG2462" s="6"/>
      <c r="AH2462" s="6"/>
    </row>
    <row r="2463" spans="1:34" x14ac:dyDescent="0.35">
      <c r="A2463" s="20"/>
      <c r="B2463" s="6"/>
      <c r="C2463" s="6"/>
      <c r="D2463" s="6"/>
      <c r="E2463" s="6"/>
      <c r="F2463" s="6"/>
      <c r="G2463" s="6"/>
      <c r="H2463" s="6"/>
      <c r="I2463" s="6"/>
      <c r="J2463" s="6"/>
      <c r="K2463" s="6"/>
      <c r="L2463" s="6"/>
      <c r="M2463" s="6"/>
      <c r="N2463" s="6"/>
      <c r="O2463" s="6"/>
      <c r="P2463" s="6"/>
      <c r="Q2463" s="6"/>
      <c r="R2463" s="6"/>
      <c r="S2463" s="6"/>
      <c r="T2463" s="6"/>
      <c r="U2463" s="6"/>
      <c r="V2463" s="6"/>
      <c r="W2463" s="6"/>
      <c r="X2463" s="6"/>
      <c r="Y2463" s="6"/>
      <c r="Z2463" s="6"/>
      <c r="AA2463" s="6"/>
      <c r="AB2463" s="21"/>
      <c r="AC2463" s="21"/>
      <c r="AD2463" s="21"/>
      <c r="AE2463" s="6"/>
      <c r="AF2463" s="6"/>
      <c r="AG2463" s="6"/>
      <c r="AH2463" s="6"/>
    </row>
    <row r="2464" spans="1:34" x14ac:dyDescent="0.35">
      <c r="A2464" s="20"/>
      <c r="B2464" s="6"/>
      <c r="C2464" s="6"/>
      <c r="D2464" s="6"/>
      <c r="E2464" s="6"/>
      <c r="F2464" s="6"/>
      <c r="G2464" s="6"/>
      <c r="H2464" s="6"/>
      <c r="I2464" s="6"/>
      <c r="J2464" s="6"/>
      <c r="K2464" s="6"/>
      <c r="L2464" s="6"/>
      <c r="M2464" s="6"/>
      <c r="N2464" s="6"/>
      <c r="O2464" s="6"/>
      <c r="P2464" s="6"/>
      <c r="Q2464" s="6"/>
      <c r="R2464" s="6"/>
      <c r="S2464" s="6"/>
      <c r="T2464" s="6"/>
      <c r="U2464" s="6"/>
      <c r="V2464" s="6"/>
      <c r="W2464" s="6"/>
      <c r="X2464" s="6"/>
      <c r="Y2464" s="6"/>
      <c r="Z2464" s="6"/>
      <c r="AA2464" s="6"/>
      <c r="AB2464" s="21"/>
      <c r="AC2464" s="21"/>
      <c r="AD2464" s="21"/>
      <c r="AE2464" s="6"/>
      <c r="AF2464" s="6"/>
      <c r="AG2464" s="6"/>
      <c r="AH2464" s="6"/>
    </row>
    <row r="2465" spans="1:34" x14ac:dyDescent="0.35">
      <c r="A2465" s="20"/>
      <c r="B2465" s="6"/>
      <c r="C2465" s="6"/>
      <c r="D2465" s="6"/>
      <c r="E2465" s="6"/>
      <c r="F2465" s="6"/>
      <c r="G2465" s="6"/>
      <c r="H2465" s="6"/>
      <c r="I2465" s="6"/>
      <c r="J2465" s="6"/>
      <c r="K2465" s="6"/>
      <c r="L2465" s="6"/>
      <c r="M2465" s="6"/>
      <c r="N2465" s="6"/>
      <c r="O2465" s="6"/>
      <c r="P2465" s="6"/>
      <c r="Q2465" s="6"/>
      <c r="R2465" s="6"/>
      <c r="S2465" s="6"/>
      <c r="T2465" s="6"/>
      <c r="U2465" s="6"/>
      <c r="V2465" s="6"/>
      <c r="W2465" s="6"/>
      <c r="X2465" s="6"/>
      <c r="Y2465" s="6"/>
      <c r="Z2465" s="6"/>
      <c r="AA2465" s="6"/>
      <c r="AB2465" s="21"/>
      <c r="AC2465" s="21"/>
      <c r="AD2465" s="21"/>
      <c r="AE2465" s="6"/>
      <c r="AF2465" s="6"/>
      <c r="AG2465" s="6"/>
      <c r="AH2465" s="6"/>
    </row>
    <row r="2466" spans="1:34" x14ac:dyDescent="0.35">
      <c r="A2466" s="20"/>
      <c r="B2466" s="6"/>
      <c r="C2466" s="6"/>
      <c r="D2466" s="6"/>
      <c r="E2466" s="6"/>
      <c r="F2466" s="6"/>
      <c r="G2466" s="6"/>
      <c r="H2466" s="6"/>
      <c r="I2466" s="6"/>
      <c r="J2466" s="6"/>
      <c r="K2466" s="6"/>
      <c r="L2466" s="6"/>
      <c r="M2466" s="6"/>
      <c r="N2466" s="6"/>
      <c r="O2466" s="6"/>
      <c r="P2466" s="6"/>
      <c r="Q2466" s="6"/>
      <c r="R2466" s="6"/>
      <c r="S2466" s="6"/>
      <c r="T2466" s="6"/>
      <c r="U2466" s="6"/>
      <c r="V2466" s="6"/>
      <c r="W2466" s="6"/>
      <c r="X2466" s="6"/>
      <c r="Y2466" s="6"/>
      <c r="Z2466" s="6"/>
      <c r="AA2466" s="6"/>
      <c r="AB2466" s="21"/>
      <c r="AC2466" s="21"/>
      <c r="AD2466" s="21"/>
      <c r="AE2466" s="6"/>
      <c r="AF2466" s="6"/>
      <c r="AG2466" s="6"/>
      <c r="AH2466" s="6"/>
    </row>
    <row r="2467" spans="1:34" x14ac:dyDescent="0.35">
      <c r="A2467" s="20"/>
      <c r="B2467" s="6"/>
      <c r="C2467" s="6"/>
      <c r="D2467" s="6"/>
      <c r="E2467" s="6"/>
      <c r="F2467" s="6"/>
      <c r="G2467" s="6"/>
      <c r="H2467" s="6"/>
      <c r="I2467" s="6"/>
      <c r="J2467" s="6"/>
      <c r="K2467" s="6"/>
      <c r="L2467" s="6"/>
      <c r="M2467" s="6"/>
      <c r="N2467" s="6"/>
      <c r="O2467" s="6"/>
      <c r="P2467" s="6"/>
      <c r="Q2467" s="6"/>
      <c r="R2467" s="6"/>
      <c r="S2467" s="6"/>
      <c r="T2467" s="6"/>
      <c r="U2467" s="6"/>
      <c r="V2467" s="6"/>
      <c r="W2467" s="6"/>
      <c r="X2467" s="6"/>
      <c r="Y2467" s="6"/>
      <c r="Z2467" s="6"/>
      <c r="AA2467" s="6"/>
      <c r="AB2467" s="21"/>
      <c r="AC2467" s="21"/>
      <c r="AD2467" s="21"/>
      <c r="AE2467" s="6"/>
      <c r="AF2467" s="6"/>
      <c r="AG2467" s="6"/>
      <c r="AH2467" s="6"/>
    </row>
    <row r="2468" spans="1:34" x14ac:dyDescent="0.35">
      <c r="A2468" s="20"/>
      <c r="B2468" s="6"/>
      <c r="C2468" s="6"/>
      <c r="D2468" s="6"/>
      <c r="E2468" s="6"/>
      <c r="F2468" s="6"/>
      <c r="G2468" s="6"/>
      <c r="H2468" s="6"/>
      <c r="I2468" s="6"/>
      <c r="J2468" s="6"/>
      <c r="K2468" s="6"/>
      <c r="L2468" s="6"/>
      <c r="M2468" s="6"/>
      <c r="N2468" s="6"/>
      <c r="O2468" s="6"/>
      <c r="P2468" s="6"/>
      <c r="Q2468" s="6"/>
      <c r="R2468" s="6"/>
      <c r="S2468" s="6"/>
      <c r="T2468" s="6"/>
      <c r="U2468" s="6"/>
      <c r="V2468" s="6"/>
      <c r="W2468" s="6"/>
      <c r="X2468" s="6"/>
      <c r="Y2468" s="6"/>
      <c r="Z2468" s="6"/>
      <c r="AA2468" s="6"/>
      <c r="AB2468" s="21"/>
      <c r="AC2468" s="21"/>
      <c r="AD2468" s="21"/>
      <c r="AE2468" s="6"/>
      <c r="AF2468" s="6"/>
      <c r="AG2468" s="6"/>
      <c r="AH2468" s="6"/>
    </row>
    <row r="2469" spans="1:34" x14ac:dyDescent="0.35">
      <c r="A2469" s="20"/>
      <c r="B2469" s="6"/>
      <c r="C2469" s="6"/>
      <c r="D2469" s="6"/>
      <c r="E2469" s="6"/>
      <c r="F2469" s="6"/>
      <c r="G2469" s="6"/>
      <c r="H2469" s="6"/>
      <c r="I2469" s="6"/>
      <c r="J2469" s="6"/>
      <c r="K2469" s="6"/>
      <c r="L2469" s="6"/>
      <c r="M2469" s="6"/>
      <c r="N2469" s="6"/>
      <c r="O2469" s="6"/>
      <c r="P2469" s="6"/>
      <c r="Q2469" s="6"/>
      <c r="R2469" s="6"/>
      <c r="S2469" s="6"/>
      <c r="T2469" s="6"/>
      <c r="U2469" s="6"/>
      <c r="V2469" s="6"/>
      <c r="W2469" s="6"/>
      <c r="X2469" s="6"/>
      <c r="Y2469" s="6"/>
      <c r="Z2469" s="6"/>
      <c r="AA2469" s="6"/>
      <c r="AB2469" s="21"/>
      <c r="AC2469" s="21"/>
      <c r="AD2469" s="21"/>
      <c r="AE2469" s="6"/>
      <c r="AF2469" s="6"/>
      <c r="AG2469" s="6"/>
      <c r="AH2469" s="6"/>
    </row>
    <row r="2470" spans="1:34" x14ac:dyDescent="0.35">
      <c r="A2470" s="20"/>
      <c r="B2470" s="6"/>
      <c r="C2470" s="6"/>
      <c r="D2470" s="6"/>
      <c r="E2470" s="6"/>
      <c r="F2470" s="6"/>
      <c r="G2470" s="6"/>
      <c r="H2470" s="6"/>
      <c r="I2470" s="6"/>
      <c r="J2470" s="6"/>
      <c r="K2470" s="6"/>
      <c r="L2470" s="6"/>
      <c r="M2470" s="6"/>
      <c r="N2470" s="6"/>
      <c r="O2470" s="6"/>
      <c r="P2470" s="6"/>
      <c r="Q2470" s="6"/>
      <c r="R2470" s="6"/>
      <c r="S2470" s="6"/>
      <c r="T2470" s="6"/>
      <c r="U2470" s="6"/>
      <c r="V2470" s="6"/>
      <c r="W2470" s="6"/>
      <c r="X2470" s="6"/>
      <c r="Y2470" s="6"/>
      <c r="Z2470" s="6"/>
      <c r="AA2470" s="6"/>
      <c r="AB2470" s="21"/>
      <c r="AC2470" s="21"/>
      <c r="AD2470" s="21"/>
      <c r="AE2470" s="6"/>
      <c r="AF2470" s="6"/>
      <c r="AG2470" s="6"/>
      <c r="AH2470" s="6"/>
    </row>
    <row r="2471" spans="1:34" x14ac:dyDescent="0.35">
      <c r="A2471" s="20"/>
      <c r="B2471" s="6"/>
      <c r="C2471" s="6"/>
      <c r="D2471" s="6"/>
      <c r="E2471" s="6"/>
      <c r="F2471" s="6"/>
      <c r="G2471" s="6"/>
      <c r="H2471" s="6"/>
      <c r="I2471" s="6"/>
      <c r="J2471" s="6"/>
      <c r="K2471" s="6"/>
      <c r="L2471" s="6"/>
      <c r="M2471" s="6"/>
      <c r="N2471" s="6"/>
      <c r="O2471" s="6"/>
      <c r="P2471" s="6"/>
      <c r="Q2471" s="6"/>
      <c r="R2471" s="6"/>
      <c r="S2471" s="6"/>
      <c r="T2471" s="6"/>
      <c r="U2471" s="6"/>
      <c r="V2471" s="6"/>
      <c r="W2471" s="6"/>
      <c r="X2471" s="6"/>
      <c r="Y2471" s="6"/>
      <c r="Z2471" s="6"/>
      <c r="AA2471" s="6"/>
      <c r="AB2471" s="21"/>
      <c r="AC2471" s="21"/>
      <c r="AD2471" s="21"/>
      <c r="AE2471" s="6"/>
      <c r="AF2471" s="6"/>
      <c r="AG2471" s="6"/>
      <c r="AH2471" s="6"/>
    </row>
    <row r="2472" spans="1:34" x14ac:dyDescent="0.35">
      <c r="A2472" s="20"/>
      <c r="B2472" s="6"/>
      <c r="C2472" s="6"/>
      <c r="D2472" s="6"/>
      <c r="E2472" s="6"/>
      <c r="F2472" s="6"/>
      <c r="G2472" s="6"/>
      <c r="H2472" s="6"/>
      <c r="I2472" s="6"/>
      <c r="J2472" s="6"/>
      <c r="K2472" s="6"/>
      <c r="L2472" s="6"/>
      <c r="M2472" s="6"/>
      <c r="N2472" s="6"/>
      <c r="O2472" s="6"/>
      <c r="P2472" s="6"/>
      <c r="Q2472" s="6"/>
      <c r="R2472" s="6"/>
      <c r="S2472" s="6"/>
      <c r="T2472" s="6"/>
      <c r="U2472" s="6"/>
      <c r="V2472" s="6"/>
      <c r="W2472" s="6"/>
      <c r="X2472" s="6"/>
      <c r="Y2472" s="6"/>
      <c r="Z2472" s="6"/>
      <c r="AA2472" s="6"/>
      <c r="AB2472" s="21"/>
      <c r="AC2472" s="21"/>
      <c r="AD2472" s="21"/>
      <c r="AE2472" s="6"/>
      <c r="AF2472" s="6"/>
      <c r="AG2472" s="6"/>
      <c r="AH2472" s="6"/>
    </row>
    <row r="2473" spans="1:34" x14ac:dyDescent="0.35">
      <c r="A2473" s="20"/>
      <c r="B2473" s="6"/>
      <c r="C2473" s="6"/>
      <c r="D2473" s="6"/>
      <c r="E2473" s="6"/>
      <c r="F2473" s="6"/>
      <c r="G2473" s="6"/>
      <c r="H2473" s="6"/>
      <c r="I2473" s="6"/>
      <c r="J2473" s="6"/>
      <c r="K2473" s="6"/>
      <c r="L2473" s="6"/>
      <c r="M2473" s="6"/>
      <c r="N2473" s="6"/>
      <c r="O2473" s="6"/>
      <c r="P2473" s="6"/>
      <c r="Q2473" s="6"/>
      <c r="R2473" s="6"/>
      <c r="S2473" s="6"/>
      <c r="T2473" s="6"/>
      <c r="U2473" s="6"/>
      <c r="V2473" s="6"/>
      <c r="W2473" s="6"/>
      <c r="X2473" s="6"/>
      <c r="Y2473" s="6"/>
      <c r="Z2473" s="6"/>
      <c r="AA2473" s="6"/>
      <c r="AB2473" s="21"/>
      <c r="AC2473" s="21"/>
      <c r="AD2473" s="21"/>
      <c r="AE2473" s="6"/>
      <c r="AF2473" s="6"/>
      <c r="AG2473" s="6"/>
      <c r="AH2473" s="6"/>
    </row>
    <row r="2474" spans="1:34" x14ac:dyDescent="0.35">
      <c r="A2474" s="20"/>
      <c r="B2474" s="6"/>
      <c r="C2474" s="6"/>
      <c r="D2474" s="6"/>
      <c r="E2474" s="6"/>
      <c r="F2474" s="6"/>
      <c r="G2474" s="6"/>
      <c r="H2474" s="6"/>
      <c r="I2474" s="6"/>
      <c r="J2474" s="6"/>
      <c r="K2474" s="6"/>
      <c r="L2474" s="6"/>
      <c r="M2474" s="6"/>
      <c r="N2474" s="6"/>
      <c r="O2474" s="6"/>
      <c r="P2474" s="6"/>
      <c r="Q2474" s="6"/>
      <c r="R2474" s="6"/>
      <c r="S2474" s="6"/>
      <c r="T2474" s="6"/>
      <c r="U2474" s="6"/>
      <c r="V2474" s="6"/>
      <c r="W2474" s="6"/>
      <c r="X2474" s="6"/>
      <c r="Y2474" s="6"/>
      <c r="Z2474" s="6"/>
      <c r="AA2474" s="6"/>
      <c r="AB2474" s="21"/>
      <c r="AC2474" s="21"/>
      <c r="AD2474" s="21"/>
      <c r="AE2474" s="6"/>
      <c r="AF2474" s="6"/>
      <c r="AG2474" s="6"/>
      <c r="AH2474" s="6"/>
    </row>
    <row r="2475" spans="1:34" x14ac:dyDescent="0.35">
      <c r="A2475" s="20"/>
      <c r="B2475" s="6"/>
      <c r="C2475" s="6"/>
      <c r="D2475" s="6"/>
      <c r="E2475" s="6"/>
      <c r="F2475" s="6"/>
      <c r="G2475" s="6"/>
      <c r="H2475" s="6"/>
      <c r="I2475" s="6"/>
      <c r="J2475" s="6"/>
      <c r="K2475" s="6"/>
      <c r="L2475" s="6"/>
      <c r="M2475" s="6"/>
      <c r="N2475" s="6"/>
      <c r="O2475" s="6"/>
      <c r="P2475" s="6"/>
      <c r="Q2475" s="6"/>
      <c r="R2475" s="6"/>
      <c r="S2475" s="6"/>
      <c r="T2475" s="6"/>
      <c r="U2475" s="6"/>
      <c r="V2475" s="6"/>
      <c r="W2475" s="6"/>
      <c r="X2475" s="6"/>
      <c r="Y2475" s="6"/>
      <c r="Z2475" s="6"/>
      <c r="AA2475" s="6"/>
      <c r="AB2475" s="21"/>
      <c r="AC2475" s="21"/>
      <c r="AD2475" s="21"/>
      <c r="AE2475" s="6"/>
      <c r="AF2475" s="6"/>
      <c r="AG2475" s="6"/>
      <c r="AH2475" s="6"/>
    </row>
    <row r="2476" spans="1:34" x14ac:dyDescent="0.35">
      <c r="A2476" s="20"/>
      <c r="B2476" s="6"/>
      <c r="C2476" s="6"/>
      <c r="D2476" s="6"/>
      <c r="E2476" s="6"/>
      <c r="F2476" s="6"/>
      <c r="G2476" s="6"/>
      <c r="H2476" s="6"/>
      <c r="I2476" s="6"/>
      <c r="J2476" s="6"/>
      <c r="K2476" s="6"/>
      <c r="L2476" s="6"/>
      <c r="M2476" s="6"/>
      <c r="N2476" s="6"/>
      <c r="O2476" s="6"/>
      <c r="P2476" s="6"/>
      <c r="Q2476" s="6"/>
      <c r="R2476" s="6"/>
      <c r="S2476" s="6"/>
      <c r="T2476" s="6"/>
      <c r="U2476" s="6"/>
      <c r="V2476" s="6"/>
      <c r="W2476" s="6"/>
      <c r="X2476" s="6"/>
      <c r="Y2476" s="6"/>
      <c r="Z2476" s="6"/>
      <c r="AA2476" s="6"/>
      <c r="AB2476" s="21"/>
      <c r="AC2476" s="21"/>
      <c r="AD2476" s="21"/>
      <c r="AE2476" s="6"/>
      <c r="AF2476" s="6"/>
      <c r="AG2476" s="6"/>
      <c r="AH2476" s="6"/>
    </row>
    <row r="2477" spans="1:34" x14ac:dyDescent="0.35">
      <c r="A2477" s="20"/>
      <c r="B2477" s="6"/>
      <c r="C2477" s="6"/>
      <c r="D2477" s="6"/>
      <c r="E2477" s="6"/>
      <c r="F2477" s="6"/>
      <c r="G2477" s="6"/>
      <c r="H2477" s="6"/>
      <c r="I2477" s="6"/>
      <c r="J2477" s="6"/>
      <c r="K2477" s="6"/>
      <c r="L2477" s="6"/>
      <c r="M2477" s="6"/>
      <c r="N2477" s="6"/>
      <c r="O2477" s="6"/>
      <c r="P2477" s="6"/>
      <c r="Q2477" s="6"/>
      <c r="R2477" s="6"/>
      <c r="S2477" s="6"/>
      <c r="T2477" s="6"/>
      <c r="U2477" s="6"/>
      <c r="V2477" s="6"/>
      <c r="W2477" s="6"/>
      <c r="X2477" s="6"/>
      <c r="Y2477" s="6"/>
      <c r="Z2477" s="6"/>
      <c r="AA2477" s="6"/>
      <c r="AB2477" s="21"/>
      <c r="AC2477" s="21"/>
      <c r="AD2477" s="21"/>
      <c r="AE2477" s="6"/>
      <c r="AF2477" s="6"/>
      <c r="AG2477" s="6"/>
      <c r="AH2477" s="6"/>
    </row>
    <row r="2478" spans="1:34" x14ac:dyDescent="0.35">
      <c r="A2478" s="20"/>
      <c r="B2478" s="6"/>
      <c r="C2478" s="6"/>
      <c r="D2478" s="6"/>
      <c r="E2478" s="6"/>
      <c r="F2478" s="6"/>
      <c r="G2478" s="6"/>
      <c r="H2478" s="6"/>
      <c r="I2478" s="6"/>
      <c r="J2478" s="6"/>
      <c r="K2478" s="6"/>
      <c r="L2478" s="6"/>
      <c r="M2478" s="6"/>
      <c r="N2478" s="6"/>
      <c r="O2478" s="6"/>
      <c r="P2478" s="6"/>
      <c r="Q2478" s="6"/>
      <c r="R2478" s="6"/>
      <c r="S2478" s="6"/>
      <c r="T2478" s="6"/>
      <c r="U2478" s="6"/>
      <c r="V2478" s="6"/>
      <c r="W2478" s="6"/>
      <c r="X2478" s="6"/>
      <c r="Y2478" s="6"/>
      <c r="Z2478" s="6"/>
      <c r="AA2478" s="6"/>
      <c r="AB2478" s="21"/>
      <c r="AC2478" s="21"/>
      <c r="AD2478" s="21"/>
      <c r="AE2478" s="6"/>
      <c r="AF2478" s="6"/>
      <c r="AG2478" s="6"/>
      <c r="AH2478" s="6"/>
    </row>
    <row r="2479" spans="1:34" x14ac:dyDescent="0.35">
      <c r="A2479" s="20"/>
      <c r="B2479" s="6"/>
      <c r="C2479" s="6"/>
      <c r="D2479" s="6"/>
      <c r="E2479" s="6"/>
      <c r="F2479" s="6"/>
      <c r="G2479" s="6"/>
      <c r="H2479" s="6"/>
      <c r="I2479" s="6"/>
      <c r="J2479" s="6"/>
      <c r="K2479" s="6"/>
      <c r="L2479" s="6"/>
      <c r="M2479" s="6"/>
      <c r="N2479" s="6"/>
      <c r="O2479" s="6"/>
      <c r="P2479" s="6"/>
      <c r="Q2479" s="6"/>
      <c r="R2479" s="6"/>
      <c r="S2479" s="6"/>
      <c r="T2479" s="6"/>
      <c r="U2479" s="6"/>
      <c r="V2479" s="6"/>
      <c r="W2479" s="6"/>
      <c r="X2479" s="6"/>
      <c r="Y2479" s="6"/>
      <c r="Z2479" s="6"/>
      <c r="AA2479" s="6"/>
      <c r="AB2479" s="21"/>
      <c r="AC2479" s="21"/>
      <c r="AD2479" s="21"/>
      <c r="AE2479" s="6"/>
      <c r="AF2479" s="6"/>
      <c r="AG2479" s="6"/>
      <c r="AH2479" s="6"/>
    </row>
    <row r="2480" spans="1:34" x14ac:dyDescent="0.35">
      <c r="A2480" s="20"/>
      <c r="B2480" s="6"/>
      <c r="C2480" s="6"/>
      <c r="D2480" s="6"/>
      <c r="E2480" s="6"/>
      <c r="F2480" s="6"/>
      <c r="G2480" s="6"/>
      <c r="H2480" s="6"/>
      <c r="I2480" s="6"/>
      <c r="J2480" s="6"/>
      <c r="K2480" s="6"/>
      <c r="L2480" s="6"/>
      <c r="M2480" s="6"/>
      <c r="N2480" s="6"/>
      <c r="O2480" s="6"/>
      <c r="P2480" s="6"/>
      <c r="Q2480" s="6"/>
      <c r="R2480" s="6"/>
      <c r="S2480" s="6"/>
      <c r="T2480" s="6"/>
      <c r="U2480" s="6"/>
      <c r="V2480" s="6"/>
      <c r="W2480" s="6"/>
      <c r="X2480" s="6"/>
      <c r="Y2480" s="6"/>
      <c r="Z2480" s="6"/>
      <c r="AA2480" s="6"/>
      <c r="AB2480" s="21"/>
      <c r="AC2480" s="21"/>
      <c r="AD2480" s="21"/>
      <c r="AE2480" s="6"/>
      <c r="AF2480" s="6"/>
      <c r="AG2480" s="6"/>
      <c r="AH2480" s="6"/>
    </row>
    <row r="2481" spans="1:34" x14ac:dyDescent="0.35">
      <c r="A2481" s="20"/>
      <c r="B2481" s="6"/>
      <c r="C2481" s="6"/>
      <c r="D2481" s="6"/>
      <c r="E2481" s="6"/>
      <c r="F2481" s="6"/>
      <c r="G2481" s="6"/>
      <c r="H2481" s="6"/>
      <c r="I2481" s="6"/>
      <c r="J2481" s="6"/>
      <c r="K2481" s="6"/>
      <c r="L2481" s="6"/>
      <c r="M2481" s="6"/>
      <c r="N2481" s="6"/>
      <c r="O2481" s="6"/>
      <c r="P2481" s="6"/>
      <c r="Q2481" s="6"/>
      <c r="R2481" s="6"/>
      <c r="S2481" s="6"/>
      <c r="T2481" s="6"/>
      <c r="U2481" s="6"/>
      <c r="V2481" s="6"/>
      <c r="W2481" s="6"/>
      <c r="X2481" s="6"/>
      <c r="Y2481" s="6"/>
      <c r="Z2481" s="6"/>
      <c r="AA2481" s="6"/>
      <c r="AB2481" s="21"/>
      <c r="AC2481" s="21"/>
      <c r="AD2481" s="21"/>
      <c r="AE2481" s="6"/>
      <c r="AF2481" s="6"/>
      <c r="AG2481" s="6"/>
      <c r="AH2481" s="6"/>
    </row>
    <row r="2482" spans="1:34" x14ac:dyDescent="0.35">
      <c r="A2482" s="20"/>
      <c r="B2482" s="6"/>
      <c r="C2482" s="6"/>
      <c r="D2482" s="6"/>
      <c r="E2482" s="6"/>
      <c r="F2482" s="6"/>
      <c r="G2482" s="6"/>
      <c r="H2482" s="6"/>
      <c r="I2482" s="6"/>
      <c r="J2482" s="6"/>
      <c r="K2482" s="6"/>
      <c r="L2482" s="6"/>
      <c r="M2482" s="6"/>
      <c r="N2482" s="6"/>
      <c r="O2482" s="6"/>
      <c r="P2482" s="6"/>
      <c r="Q2482" s="6"/>
      <c r="R2482" s="6"/>
      <c r="S2482" s="6"/>
      <c r="T2482" s="6"/>
      <c r="U2482" s="6"/>
      <c r="V2482" s="6"/>
      <c r="W2482" s="6"/>
      <c r="X2482" s="6"/>
      <c r="Y2482" s="6"/>
      <c r="Z2482" s="6"/>
      <c r="AA2482" s="6"/>
      <c r="AB2482" s="21"/>
      <c r="AC2482" s="21"/>
      <c r="AD2482" s="21"/>
      <c r="AE2482" s="6"/>
      <c r="AF2482" s="6"/>
      <c r="AG2482" s="6"/>
      <c r="AH2482" s="6"/>
    </row>
    <row r="2483" spans="1:34" x14ac:dyDescent="0.35">
      <c r="A2483" s="20"/>
      <c r="B2483" s="6"/>
      <c r="C2483" s="6"/>
      <c r="D2483" s="6"/>
      <c r="E2483" s="6"/>
      <c r="F2483" s="6"/>
      <c r="G2483" s="6"/>
      <c r="H2483" s="6"/>
      <c r="I2483" s="6"/>
      <c r="J2483" s="6"/>
      <c r="K2483" s="6"/>
      <c r="L2483" s="6"/>
      <c r="M2483" s="6"/>
      <c r="N2483" s="6"/>
      <c r="O2483" s="6"/>
      <c r="P2483" s="6"/>
      <c r="Q2483" s="6"/>
      <c r="R2483" s="6"/>
      <c r="S2483" s="6"/>
      <c r="T2483" s="6"/>
      <c r="U2483" s="6"/>
      <c r="V2483" s="6"/>
      <c r="W2483" s="6"/>
      <c r="X2483" s="6"/>
      <c r="Y2483" s="6"/>
      <c r="Z2483" s="6"/>
      <c r="AA2483" s="6"/>
      <c r="AB2483" s="21"/>
      <c r="AC2483" s="21"/>
      <c r="AD2483" s="21"/>
      <c r="AE2483" s="6"/>
      <c r="AF2483" s="6"/>
      <c r="AG2483" s="6"/>
      <c r="AH2483" s="6"/>
    </row>
    <row r="2484" spans="1:34" x14ac:dyDescent="0.35">
      <c r="A2484" s="20"/>
      <c r="B2484" s="6"/>
      <c r="C2484" s="6"/>
      <c r="D2484" s="6"/>
      <c r="E2484" s="6"/>
      <c r="F2484" s="6"/>
      <c r="G2484" s="6"/>
      <c r="H2484" s="6"/>
      <c r="I2484" s="6"/>
      <c r="J2484" s="6"/>
      <c r="K2484" s="6"/>
      <c r="L2484" s="6"/>
      <c r="M2484" s="6"/>
      <c r="N2484" s="6"/>
      <c r="O2484" s="6"/>
      <c r="P2484" s="6"/>
      <c r="Q2484" s="6"/>
      <c r="R2484" s="6"/>
      <c r="S2484" s="6"/>
      <c r="T2484" s="6"/>
      <c r="U2484" s="6"/>
      <c r="V2484" s="6"/>
      <c r="W2484" s="6"/>
      <c r="X2484" s="6"/>
      <c r="Y2484" s="6"/>
      <c r="Z2484" s="6"/>
      <c r="AA2484" s="6"/>
      <c r="AB2484" s="21"/>
      <c r="AC2484" s="21"/>
      <c r="AD2484" s="21"/>
      <c r="AE2484" s="6"/>
      <c r="AF2484" s="6"/>
      <c r="AG2484" s="6"/>
      <c r="AH2484" s="6"/>
    </row>
    <row r="2485" spans="1:34" x14ac:dyDescent="0.35">
      <c r="A2485" s="20"/>
      <c r="B2485" s="6"/>
      <c r="C2485" s="6"/>
      <c r="D2485" s="6"/>
      <c r="E2485" s="6"/>
      <c r="F2485" s="6"/>
      <c r="G2485" s="6"/>
      <c r="H2485" s="6"/>
      <c r="I2485" s="6"/>
      <c r="J2485" s="6"/>
      <c r="K2485" s="6"/>
      <c r="L2485" s="6"/>
      <c r="M2485" s="6"/>
      <c r="N2485" s="6"/>
      <c r="O2485" s="6"/>
      <c r="P2485" s="6"/>
      <c r="Q2485" s="6"/>
      <c r="R2485" s="6"/>
      <c r="S2485" s="6"/>
      <c r="T2485" s="6"/>
      <c r="U2485" s="6"/>
      <c r="V2485" s="6"/>
      <c r="W2485" s="6"/>
      <c r="X2485" s="6"/>
      <c r="Y2485" s="6"/>
      <c r="Z2485" s="6"/>
      <c r="AA2485" s="6"/>
      <c r="AB2485" s="21"/>
      <c r="AC2485" s="21"/>
      <c r="AD2485" s="21"/>
      <c r="AE2485" s="6"/>
      <c r="AF2485" s="6"/>
      <c r="AG2485" s="6"/>
      <c r="AH2485" s="6"/>
    </row>
    <row r="2486" spans="1:34" x14ac:dyDescent="0.35">
      <c r="A2486" s="20"/>
      <c r="B2486" s="6"/>
      <c r="C2486" s="6"/>
      <c r="D2486" s="6"/>
      <c r="E2486" s="6"/>
      <c r="F2486" s="6"/>
      <c r="G2486" s="6"/>
      <c r="H2486" s="6"/>
      <c r="I2486" s="6"/>
      <c r="J2486" s="6"/>
      <c r="K2486" s="6"/>
      <c r="L2486" s="6"/>
      <c r="M2486" s="6"/>
      <c r="N2486" s="6"/>
      <c r="O2486" s="6"/>
      <c r="P2486" s="6"/>
      <c r="Q2486" s="6"/>
      <c r="R2486" s="6"/>
      <c r="S2486" s="6"/>
      <c r="T2486" s="6"/>
      <c r="U2486" s="6"/>
      <c r="V2486" s="6"/>
      <c r="W2486" s="6"/>
      <c r="X2486" s="6"/>
      <c r="Y2486" s="6"/>
      <c r="Z2486" s="6"/>
      <c r="AA2486" s="6"/>
      <c r="AB2486" s="21"/>
      <c r="AC2486" s="21"/>
      <c r="AD2486" s="21"/>
      <c r="AE2486" s="6"/>
      <c r="AF2486" s="6"/>
      <c r="AG2486" s="6"/>
      <c r="AH2486" s="6"/>
    </row>
    <row r="2487" spans="1:34" x14ac:dyDescent="0.35">
      <c r="A2487" s="20"/>
      <c r="B2487" s="6"/>
      <c r="C2487" s="6"/>
      <c r="D2487" s="6"/>
      <c r="E2487" s="6"/>
      <c r="F2487" s="6"/>
      <c r="G2487" s="6"/>
      <c r="H2487" s="6"/>
      <c r="I2487" s="6"/>
      <c r="J2487" s="6"/>
      <c r="K2487" s="6"/>
      <c r="L2487" s="6"/>
      <c r="M2487" s="6"/>
      <c r="N2487" s="6"/>
      <c r="O2487" s="6"/>
      <c r="P2487" s="6"/>
      <c r="Q2487" s="6"/>
      <c r="R2487" s="6"/>
      <c r="S2487" s="6"/>
      <c r="T2487" s="6"/>
      <c r="U2487" s="6"/>
      <c r="V2487" s="6"/>
      <c r="W2487" s="6"/>
      <c r="X2487" s="6"/>
      <c r="Y2487" s="6"/>
      <c r="Z2487" s="6"/>
      <c r="AA2487" s="6"/>
      <c r="AB2487" s="21"/>
      <c r="AC2487" s="21"/>
      <c r="AD2487" s="21"/>
      <c r="AE2487" s="6"/>
      <c r="AF2487" s="6"/>
      <c r="AG2487" s="6"/>
      <c r="AH2487" s="6"/>
    </row>
    <row r="2488" spans="1:34" x14ac:dyDescent="0.35">
      <c r="A2488" s="20"/>
      <c r="B2488" s="6"/>
      <c r="C2488" s="6"/>
      <c r="D2488" s="6"/>
      <c r="E2488" s="6"/>
      <c r="F2488" s="6"/>
      <c r="G2488" s="6"/>
      <c r="H2488" s="6"/>
      <c r="I2488" s="6"/>
      <c r="J2488" s="6"/>
      <c r="K2488" s="6"/>
      <c r="L2488" s="6"/>
      <c r="M2488" s="6"/>
      <c r="N2488" s="6"/>
      <c r="O2488" s="6"/>
      <c r="P2488" s="6"/>
      <c r="Q2488" s="6"/>
      <c r="R2488" s="6"/>
      <c r="S2488" s="6"/>
      <c r="T2488" s="6"/>
      <c r="U2488" s="6"/>
      <c r="V2488" s="6"/>
      <c r="W2488" s="6"/>
      <c r="X2488" s="6"/>
      <c r="Y2488" s="6"/>
      <c r="Z2488" s="6"/>
      <c r="AA2488" s="6"/>
      <c r="AB2488" s="21"/>
      <c r="AC2488" s="21"/>
      <c r="AD2488" s="21"/>
      <c r="AE2488" s="6"/>
      <c r="AF2488" s="6"/>
      <c r="AG2488" s="6"/>
      <c r="AH2488" s="6"/>
    </row>
    <row r="2489" spans="1:34" x14ac:dyDescent="0.35">
      <c r="A2489" s="20"/>
      <c r="B2489" s="6"/>
      <c r="C2489" s="6"/>
      <c r="D2489" s="6"/>
      <c r="E2489" s="6"/>
      <c r="F2489" s="6"/>
      <c r="G2489" s="6"/>
      <c r="H2489" s="6"/>
      <c r="I2489" s="6"/>
      <c r="J2489" s="6"/>
      <c r="K2489" s="6"/>
      <c r="L2489" s="6"/>
      <c r="M2489" s="6"/>
      <c r="N2489" s="6"/>
      <c r="O2489" s="6"/>
      <c r="P2489" s="6"/>
      <c r="Q2489" s="6"/>
      <c r="R2489" s="6"/>
      <c r="S2489" s="6"/>
      <c r="T2489" s="6"/>
      <c r="U2489" s="6"/>
      <c r="V2489" s="6"/>
      <c r="W2489" s="6"/>
      <c r="X2489" s="6"/>
      <c r="Y2489" s="6"/>
      <c r="Z2489" s="6"/>
      <c r="AA2489" s="6"/>
      <c r="AB2489" s="21"/>
      <c r="AC2489" s="21"/>
      <c r="AD2489" s="21"/>
      <c r="AE2489" s="6"/>
      <c r="AF2489" s="6"/>
      <c r="AG2489" s="6"/>
      <c r="AH2489" s="6"/>
    </row>
    <row r="2490" spans="1:34" x14ac:dyDescent="0.35">
      <c r="A2490" s="20"/>
      <c r="B2490" s="6"/>
      <c r="C2490" s="6"/>
      <c r="D2490" s="6"/>
      <c r="E2490" s="6"/>
      <c r="F2490" s="6"/>
      <c r="G2490" s="6"/>
      <c r="H2490" s="6"/>
      <c r="I2490" s="6"/>
      <c r="J2490" s="6"/>
      <c r="K2490" s="6"/>
      <c r="L2490" s="6"/>
      <c r="M2490" s="6"/>
      <c r="N2490" s="6"/>
      <c r="O2490" s="6"/>
      <c r="P2490" s="6"/>
      <c r="Q2490" s="6"/>
      <c r="R2490" s="6"/>
      <c r="S2490" s="6"/>
      <c r="T2490" s="6"/>
      <c r="U2490" s="6"/>
      <c r="V2490" s="6"/>
      <c r="W2490" s="6"/>
      <c r="X2490" s="6"/>
      <c r="Y2490" s="6"/>
      <c r="Z2490" s="6"/>
      <c r="AA2490" s="6"/>
      <c r="AB2490" s="21"/>
      <c r="AC2490" s="21"/>
      <c r="AD2490" s="21"/>
      <c r="AE2490" s="6"/>
      <c r="AF2490" s="6"/>
      <c r="AG2490" s="6"/>
      <c r="AH2490" s="6"/>
    </row>
    <row r="2491" spans="1:34" x14ac:dyDescent="0.35">
      <c r="A2491" s="20"/>
      <c r="B2491" s="6"/>
      <c r="C2491" s="6"/>
      <c r="D2491" s="6"/>
      <c r="E2491" s="6"/>
      <c r="F2491" s="6"/>
      <c r="G2491" s="6"/>
      <c r="H2491" s="6"/>
      <c r="I2491" s="6"/>
      <c r="J2491" s="6"/>
      <c r="K2491" s="6"/>
      <c r="L2491" s="6"/>
      <c r="M2491" s="6"/>
      <c r="N2491" s="6"/>
      <c r="O2491" s="6"/>
      <c r="P2491" s="6"/>
      <c r="Q2491" s="6"/>
      <c r="R2491" s="6"/>
      <c r="S2491" s="6"/>
      <c r="T2491" s="6"/>
      <c r="U2491" s="6"/>
      <c r="V2491" s="6"/>
      <c r="W2491" s="6"/>
      <c r="X2491" s="6"/>
      <c r="Y2491" s="6"/>
      <c r="Z2491" s="6"/>
      <c r="AA2491" s="6"/>
      <c r="AB2491" s="21"/>
      <c r="AC2491" s="21"/>
      <c r="AD2491" s="21"/>
      <c r="AE2491" s="6"/>
      <c r="AF2491" s="6"/>
      <c r="AG2491" s="6"/>
      <c r="AH2491" s="6"/>
    </row>
    <row r="2492" spans="1:34" x14ac:dyDescent="0.35">
      <c r="A2492" s="20"/>
      <c r="B2492" s="6"/>
      <c r="C2492" s="6"/>
      <c r="D2492" s="6"/>
      <c r="E2492" s="6"/>
      <c r="F2492" s="6"/>
      <c r="G2492" s="6"/>
      <c r="H2492" s="6"/>
      <c r="I2492" s="6"/>
      <c r="J2492" s="6"/>
      <c r="K2492" s="6"/>
      <c r="L2492" s="6"/>
      <c r="M2492" s="6"/>
      <c r="N2492" s="6"/>
      <c r="O2492" s="6"/>
      <c r="P2492" s="6"/>
      <c r="Q2492" s="6"/>
      <c r="R2492" s="6"/>
      <c r="S2492" s="6"/>
      <c r="T2492" s="6"/>
      <c r="U2492" s="6"/>
      <c r="V2492" s="6"/>
      <c r="W2492" s="6"/>
      <c r="X2492" s="6"/>
      <c r="Y2492" s="6"/>
      <c r="Z2492" s="6"/>
      <c r="AA2492" s="6"/>
      <c r="AB2492" s="21"/>
      <c r="AC2492" s="21"/>
      <c r="AD2492" s="21"/>
      <c r="AE2492" s="6"/>
      <c r="AF2492" s="6"/>
      <c r="AG2492" s="6"/>
      <c r="AH2492" s="6"/>
    </row>
    <row r="2493" spans="1:34" x14ac:dyDescent="0.35">
      <c r="A2493" s="20"/>
      <c r="B2493" s="6"/>
      <c r="C2493" s="6"/>
      <c r="D2493" s="6"/>
      <c r="E2493" s="6"/>
      <c r="F2493" s="6"/>
      <c r="G2493" s="6"/>
      <c r="H2493" s="6"/>
      <c r="I2493" s="6"/>
      <c r="J2493" s="6"/>
      <c r="K2493" s="6"/>
      <c r="L2493" s="6"/>
      <c r="M2493" s="6"/>
      <c r="N2493" s="6"/>
      <c r="O2493" s="6"/>
      <c r="P2493" s="6"/>
      <c r="Q2493" s="6"/>
      <c r="R2493" s="6"/>
      <c r="S2493" s="6"/>
      <c r="T2493" s="6"/>
      <c r="U2493" s="6"/>
      <c r="V2493" s="6"/>
      <c r="W2493" s="6"/>
      <c r="X2493" s="6"/>
      <c r="Y2493" s="6"/>
      <c r="Z2493" s="6"/>
      <c r="AA2493" s="6"/>
      <c r="AB2493" s="21"/>
      <c r="AC2493" s="21"/>
      <c r="AD2493" s="21"/>
      <c r="AE2493" s="6"/>
      <c r="AF2493" s="6"/>
      <c r="AG2493" s="6"/>
      <c r="AH2493" s="6"/>
    </row>
    <row r="2494" spans="1:34" x14ac:dyDescent="0.35">
      <c r="A2494" s="20"/>
      <c r="B2494" s="6"/>
      <c r="C2494" s="6"/>
      <c r="D2494" s="6"/>
      <c r="E2494" s="6"/>
      <c r="F2494" s="6"/>
      <c r="G2494" s="6"/>
      <c r="H2494" s="6"/>
      <c r="I2494" s="6"/>
      <c r="J2494" s="6"/>
      <c r="K2494" s="6"/>
      <c r="L2494" s="6"/>
      <c r="M2494" s="6"/>
      <c r="N2494" s="6"/>
      <c r="O2494" s="6"/>
      <c r="P2494" s="6"/>
      <c r="Q2494" s="6"/>
      <c r="R2494" s="6"/>
      <c r="S2494" s="6"/>
      <c r="T2494" s="6"/>
      <c r="U2494" s="6"/>
      <c r="V2494" s="6"/>
      <c r="W2494" s="6"/>
      <c r="X2494" s="6"/>
      <c r="Y2494" s="6"/>
      <c r="Z2494" s="6"/>
      <c r="AA2494" s="6"/>
      <c r="AB2494" s="21"/>
      <c r="AC2494" s="21"/>
      <c r="AD2494" s="21"/>
      <c r="AE2494" s="6"/>
      <c r="AF2494" s="6"/>
      <c r="AG2494" s="6"/>
      <c r="AH2494" s="6"/>
    </row>
    <row r="2495" spans="1:34" x14ac:dyDescent="0.35">
      <c r="A2495" s="20"/>
      <c r="B2495" s="6"/>
      <c r="C2495" s="6"/>
      <c r="D2495" s="6"/>
      <c r="E2495" s="6"/>
      <c r="F2495" s="6"/>
      <c r="G2495" s="6"/>
      <c r="H2495" s="6"/>
      <c r="I2495" s="6"/>
      <c r="J2495" s="6"/>
      <c r="K2495" s="6"/>
      <c r="L2495" s="6"/>
      <c r="M2495" s="6"/>
      <c r="N2495" s="6"/>
      <c r="O2495" s="6"/>
      <c r="P2495" s="6"/>
      <c r="Q2495" s="6"/>
      <c r="R2495" s="6"/>
      <c r="S2495" s="6"/>
      <c r="T2495" s="6"/>
      <c r="U2495" s="6"/>
      <c r="V2495" s="6"/>
      <c r="W2495" s="6"/>
      <c r="X2495" s="6"/>
      <c r="Y2495" s="6"/>
      <c r="Z2495" s="6"/>
      <c r="AA2495" s="6"/>
      <c r="AB2495" s="21"/>
      <c r="AC2495" s="21"/>
      <c r="AD2495" s="21"/>
      <c r="AE2495" s="6"/>
      <c r="AF2495" s="6"/>
      <c r="AG2495" s="6"/>
      <c r="AH2495" s="6"/>
    </row>
    <row r="2496" spans="1:34" x14ac:dyDescent="0.35">
      <c r="A2496" s="20"/>
      <c r="B2496" s="6"/>
      <c r="C2496" s="6"/>
      <c r="D2496" s="6"/>
      <c r="E2496" s="6"/>
      <c r="F2496" s="6"/>
      <c r="G2496" s="6"/>
      <c r="H2496" s="6"/>
      <c r="I2496" s="6"/>
      <c r="J2496" s="6"/>
      <c r="K2496" s="6"/>
      <c r="L2496" s="6"/>
      <c r="M2496" s="6"/>
      <c r="N2496" s="6"/>
      <c r="O2496" s="6"/>
      <c r="P2496" s="6"/>
      <c r="Q2496" s="6"/>
      <c r="R2496" s="6"/>
      <c r="S2496" s="6"/>
      <c r="T2496" s="6"/>
      <c r="U2496" s="6"/>
      <c r="V2496" s="6"/>
      <c r="W2496" s="6"/>
      <c r="X2496" s="6"/>
      <c r="Y2496" s="6"/>
      <c r="Z2496" s="6"/>
      <c r="AA2496" s="6"/>
      <c r="AB2496" s="21"/>
      <c r="AC2496" s="21"/>
      <c r="AD2496" s="21"/>
      <c r="AE2496" s="6"/>
      <c r="AF2496" s="6"/>
      <c r="AG2496" s="6"/>
      <c r="AH2496" s="6"/>
    </row>
    <row r="2497" spans="1:34" x14ac:dyDescent="0.35">
      <c r="A2497" s="20"/>
      <c r="B2497" s="6"/>
      <c r="C2497" s="6"/>
      <c r="D2497" s="6"/>
      <c r="E2497" s="6"/>
      <c r="F2497" s="6"/>
      <c r="G2497" s="6"/>
      <c r="H2497" s="6"/>
      <c r="I2497" s="6"/>
      <c r="J2497" s="6"/>
      <c r="K2497" s="6"/>
      <c r="L2497" s="6"/>
      <c r="M2497" s="6"/>
      <c r="N2497" s="6"/>
      <c r="O2497" s="6"/>
      <c r="P2497" s="6"/>
      <c r="Q2497" s="6"/>
      <c r="R2497" s="6"/>
      <c r="S2497" s="6"/>
      <c r="T2497" s="6"/>
      <c r="U2497" s="6"/>
      <c r="V2497" s="6"/>
      <c r="W2497" s="6"/>
      <c r="X2497" s="6"/>
      <c r="Y2497" s="6"/>
      <c r="Z2497" s="6"/>
      <c r="AA2497" s="6"/>
      <c r="AB2497" s="21"/>
      <c r="AC2497" s="21"/>
      <c r="AD2497" s="21"/>
      <c r="AE2497" s="6"/>
      <c r="AF2497" s="6"/>
      <c r="AG2497" s="6"/>
      <c r="AH2497" s="6"/>
    </row>
    <row r="2498" spans="1:34" x14ac:dyDescent="0.35">
      <c r="A2498" s="20"/>
      <c r="B2498" s="6"/>
      <c r="C2498" s="6"/>
      <c r="D2498" s="6"/>
      <c r="E2498" s="6"/>
      <c r="F2498" s="6"/>
      <c r="G2498" s="6"/>
      <c r="H2498" s="6"/>
      <c r="I2498" s="6"/>
      <c r="J2498" s="6"/>
      <c r="K2498" s="6"/>
      <c r="L2498" s="6"/>
      <c r="M2498" s="6"/>
      <c r="N2498" s="6"/>
      <c r="O2498" s="6"/>
      <c r="P2498" s="6"/>
      <c r="Q2498" s="6"/>
      <c r="R2498" s="6"/>
      <c r="S2498" s="6"/>
      <c r="T2498" s="6"/>
      <c r="U2498" s="6"/>
      <c r="V2498" s="6"/>
      <c r="W2498" s="6"/>
      <c r="X2498" s="6"/>
      <c r="Y2498" s="6"/>
      <c r="Z2498" s="6"/>
      <c r="AA2498" s="6"/>
      <c r="AB2498" s="21"/>
      <c r="AC2498" s="21"/>
      <c r="AD2498" s="21"/>
      <c r="AE2498" s="6"/>
      <c r="AF2498" s="6"/>
      <c r="AG2498" s="6"/>
      <c r="AH2498" s="6"/>
    </row>
    <row r="2499" spans="1:34" x14ac:dyDescent="0.35">
      <c r="A2499" s="20"/>
      <c r="B2499" s="6"/>
      <c r="C2499" s="6"/>
      <c r="D2499" s="6"/>
      <c r="E2499" s="6"/>
      <c r="F2499" s="6"/>
      <c r="G2499" s="6"/>
      <c r="H2499" s="6"/>
      <c r="I2499" s="6"/>
      <c r="J2499" s="6"/>
      <c r="K2499" s="6"/>
      <c r="L2499" s="6"/>
      <c r="M2499" s="6"/>
      <c r="N2499" s="6"/>
      <c r="O2499" s="6"/>
      <c r="P2499" s="6"/>
      <c r="Q2499" s="6"/>
      <c r="R2499" s="6"/>
      <c r="S2499" s="6"/>
      <c r="T2499" s="6"/>
      <c r="U2499" s="6"/>
      <c r="V2499" s="6"/>
      <c r="W2499" s="6"/>
      <c r="X2499" s="6"/>
      <c r="Y2499" s="6"/>
      <c r="Z2499" s="6"/>
      <c r="AA2499" s="6"/>
      <c r="AB2499" s="21"/>
      <c r="AC2499" s="21"/>
      <c r="AD2499" s="21"/>
      <c r="AE2499" s="6"/>
      <c r="AF2499" s="6"/>
      <c r="AG2499" s="6"/>
      <c r="AH2499" s="6"/>
    </row>
    <row r="2500" spans="1:34" x14ac:dyDescent="0.35">
      <c r="A2500" s="20"/>
      <c r="B2500" s="6"/>
      <c r="C2500" s="6"/>
      <c r="D2500" s="6"/>
      <c r="E2500" s="6"/>
      <c r="F2500" s="6"/>
      <c r="G2500" s="6"/>
      <c r="H2500" s="6"/>
      <c r="I2500" s="6"/>
      <c r="J2500" s="6"/>
      <c r="K2500" s="6"/>
      <c r="L2500" s="6"/>
      <c r="M2500" s="6"/>
      <c r="N2500" s="6"/>
      <c r="O2500" s="6"/>
      <c r="P2500" s="6"/>
      <c r="Q2500" s="6"/>
      <c r="R2500" s="6"/>
      <c r="S2500" s="6"/>
      <c r="T2500" s="6"/>
      <c r="U2500" s="6"/>
      <c r="V2500" s="6"/>
      <c r="W2500" s="6"/>
      <c r="X2500" s="6"/>
      <c r="Y2500" s="6"/>
      <c r="Z2500" s="6"/>
      <c r="AA2500" s="6"/>
      <c r="AB2500" s="21"/>
      <c r="AC2500" s="21"/>
      <c r="AD2500" s="21"/>
      <c r="AE2500" s="6"/>
      <c r="AF2500" s="6"/>
      <c r="AG2500" s="6"/>
      <c r="AH2500" s="6"/>
    </row>
    <row r="2501" spans="1:34" x14ac:dyDescent="0.35">
      <c r="A2501" s="20"/>
      <c r="B2501" s="6"/>
      <c r="C2501" s="6"/>
      <c r="D2501" s="6"/>
      <c r="E2501" s="6"/>
      <c r="F2501" s="6"/>
      <c r="G2501" s="6"/>
      <c r="H2501" s="6"/>
      <c r="I2501" s="6"/>
      <c r="J2501" s="6"/>
      <c r="K2501" s="6"/>
      <c r="L2501" s="6"/>
      <c r="M2501" s="6"/>
      <c r="N2501" s="6"/>
      <c r="O2501" s="6"/>
      <c r="P2501" s="6"/>
      <c r="Q2501" s="6"/>
      <c r="R2501" s="6"/>
      <c r="S2501" s="6"/>
      <c r="T2501" s="6"/>
      <c r="U2501" s="6"/>
      <c r="V2501" s="6"/>
      <c r="W2501" s="6"/>
      <c r="X2501" s="6"/>
      <c r="Y2501" s="6"/>
      <c r="Z2501" s="6"/>
      <c r="AA2501" s="6"/>
      <c r="AB2501" s="21"/>
      <c r="AC2501" s="21"/>
      <c r="AD2501" s="21"/>
      <c r="AE2501" s="6"/>
      <c r="AF2501" s="6"/>
      <c r="AG2501" s="6"/>
      <c r="AH2501" s="6"/>
    </row>
    <row r="2502" spans="1:34" x14ac:dyDescent="0.35">
      <c r="A2502" s="20"/>
      <c r="B2502" s="6"/>
      <c r="C2502" s="6"/>
      <c r="D2502" s="6"/>
      <c r="E2502" s="6"/>
      <c r="F2502" s="6"/>
      <c r="G2502" s="6"/>
      <c r="H2502" s="6"/>
      <c r="I2502" s="6"/>
      <c r="J2502" s="6"/>
      <c r="K2502" s="6"/>
      <c r="L2502" s="6"/>
      <c r="M2502" s="6"/>
      <c r="N2502" s="6"/>
      <c r="O2502" s="6"/>
      <c r="P2502" s="6"/>
      <c r="Q2502" s="6"/>
      <c r="R2502" s="6"/>
      <c r="S2502" s="6"/>
      <c r="T2502" s="6"/>
      <c r="U2502" s="6"/>
      <c r="V2502" s="6"/>
      <c r="W2502" s="6"/>
      <c r="X2502" s="6"/>
      <c r="Y2502" s="6"/>
      <c r="Z2502" s="6"/>
      <c r="AA2502" s="6"/>
      <c r="AB2502" s="21"/>
      <c r="AC2502" s="21"/>
      <c r="AD2502" s="21"/>
      <c r="AE2502" s="6"/>
      <c r="AF2502" s="6"/>
      <c r="AG2502" s="6"/>
      <c r="AH2502" s="6"/>
    </row>
    <row r="2503" spans="1:34" x14ac:dyDescent="0.35">
      <c r="A2503" s="20"/>
      <c r="B2503" s="6"/>
      <c r="C2503" s="6"/>
      <c r="D2503" s="6"/>
      <c r="E2503" s="6"/>
      <c r="F2503" s="6"/>
      <c r="G2503" s="6"/>
      <c r="H2503" s="6"/>
      <c r="I2503" s="6"/>
      <c r="J2503" s="6"/>
      <c r="K2503" s="6"/>
      <c r="L2503" s="6"/>
      <c r="M2503" s="6"/>
      <c r="N2503" s="6"/>
      <c r="O2503" s="6"/>
      <c r="P2503" s="6"/>
      <c r="Q2503" s="6"/>
      <c r="R2503" s="6"/>
      <c r="S2503" s="6"/>
      <c r="T2503" s="6"/>
      <c r="U2503" s="6"/>
      <c r="V2503" s="6"/>
      <c r="W2503" s="6"/>
      <c r="X2503" s="6"/>
      <c r="Y2503" s="6"/>
      <c r="Z2503" s="6"/>
      <c r="AA2503" s="6"/>
      <c r="AB2503" s="21"/>
      <c r="AC2503" s="21"/>
      <c r="AD2503" s="21"/>
      <c r="AE2503" s="6"/>
      <c r="AF2503" s="6"/>
      <c r="AG2503" s="6"/>
      <c r="AH2503" s="6"/>
    </row>
    <row r="2504" spans="1:34" x14ac:dyDescent="0.35">
      <c r="A2504" s="20"/>
      <c r="B2504" s="6"/>
      <c r="C2504" s="6"/>
      <c r="D2504" s="6"/>
      <c r="E2504" s="6"/>
      <c r="F2504" s="6"/>
      <c r="G2504" s="6"/>
      <c r="H2504" s="6"/>
      <c r="I2504" s="6"/>
      <c r="J2504" s="6"/>
      <c r="K2504" s="6"/>
      <c r="L2504" s="6"/>
      <c r="M2504" s="6"/>
      <c r="N2504" s="6"/>
      <c r="O2504" s="6"/>
      <c r="P2504" s="6"/>
      <c r="Q2504" s="6"/>
      <c r="R2504" s="6"/>
      <c r="S2504" s="6"/>
      <c r="T2504" s="6"/>
      <c r="U2504" s="6"/>
      <c r="V2504" s="6"/>
      <c r="W2504" s="6"/>
      <c r="X2504" s="6"/>
      <c r="Y2504" s="6"/>
      <c r="Z2504" s="6"/>
      <c r="AA2504" s="6"/>
      <c r="AB2504" s="21"/>
      <c r="AC2504" s="21"/>
      <c r="AD2504" s="21"/>
      <c r="AE2504" s="6"/>
      <c r="AF2504" s="6"/>
      <c r="AG2504" s="6"/>
      <c r="AH2504" s="6"/>
    </row>
    <row r="2505" spans="1:34" x14ac:dyDescent="0.35">
      <c r="A2505" s="20"/>
      <c r="B2505" s="6"/>
      <c r="C2505" s="6"/>
      <c r="D2505" s="6"/>
      <c r="E2505" s="6"/>
      <c r="F2505" s="6"/>
      <c r="G2505" s="6"/>
      <c r="H2505" s="6"/>
      <c r="I2505" s="6"/>
      <c r="J2505" s="6"/>
      <c r="K2505" s="6"/>
      <c r="L2505" s="6"/>
      <c r="M2505" s="6"/>
      <c r="N2505" s="6"/>
      <c r="O2505" s="6"/>
      <c r="P2505" s="6"/>
      <c r="Q2505" s="6"/>
      <c r="R2505" s="6"/>
      <c r="S2505" s="6"/>
      <c r="T2505" s="6"/>
      <c r="U2505" s="6"/>
      <c r="V2505" s="6"/>
      <c r="W2505" s="6"/>
      <c r="X2505" s="6"/>
      <c r="Y2505" s="6"/>
      <c r="Z2505" s="6"/>
      <c r="AA2505" s="6"/>
      <c r="AB2505" s="21"/>
      <c r="AC2505" s="21"/>
      <c r="AD2505" s="21"/>
      <c r="AE2505" s="6"/>
      <c r="AF2505" s="6"/>
      <c r="AG2505" s="6"/>
      <c r="AH2505" s="6"/>
    </row>
    <row r="2506" spans="1:34" x14ac:dyDescent="0.35">
      <c r="A2506" s="20"/>
      <c r="B2506" s="6"/>
      <c r="C2506" s="6"/>
      <c r="D2506" s="6"/>
      <c r="E2506" s="6"/>
      <c r="F2506" s="6"/>
      <c r="G2506" s="6"/>
      <c r="H2506" s="6"/>
      <c r="I2506" s="6"/>
      <c r="J2506" s="6"/>
      <c r="K2506" s="6"/>
      <c r="L2506" s="6"/>
      <c r="M2506" s="6"/>
      <c r="N2506" s="6"/>
      <c r="O2506" s="6"/>
      <c r="P2506" s="6"/>
      <c r="Q2506" s="6"/>
      <c r="R2506" s="6"/>
      <c r="S2506" s="6"/>
      <c r="T2506" s="6"/>
      <c r="U2506" s="6"/>
      <c r="V2506" s="6"/>
      <c r="W2506" s="6"/>
      <c r="X2506" s="6"/>
      <c r="Y2506" s="6"/>
      <c r="Z2506" s="6"/>
      <c r="AA2506" s="6"/>
      <c r="AB2506" s="21"/>
      <c r="AC2506" s="21"/>
      <c r="AD2506" s="21"/>
      <c r="AE2506" s="6"/>
      <c r="AF2506" s="6"/>
      <c r="AG2506" s="6"/>
      <c r="AH2506" s="6"/>
    </row>
    <row r="2507" spans="1:34" x14ac:dyDescent="0.35">
      <c r="A2507" s="20"/>
      <c r="B2507" s="6"/>
      <c r="C2507" s="6"/>
      <c r="D2507" s="6"/>
      <c r="E2507" s="6"/>
      <c r="F2507" s="6"/>
      <c r="G2507" s="6"/>
      <c r="H2507" s="6"/>
      <c r="I2507" s="6"/>
      <c r="J2507" s="6"/>
      <c r="K2507" s="6"/>
      <c r="L2507" s="6"/>
      <c r="M2507" s="6"/>
      <c r="N2507" s="6"/>
      <c r="O2507" s="6"/>
      <c r="P2507" s="6"/>
      <c r="Q2507" s="6"/>
      <c r="R2507" s="6"/>
      <c r="S2507" s="6"/>
      <c r="T2507" s="6"/>
      <c r="U2507" s="6"/>
      <c r="V2507" s="6"/>
      <c r="W2507" s="6"/>
      <c r="X2507" s="6"/>
      <c r="Y2507" s="6"/>
      <c r="Z2507" s="6"/>
      <c r="AA2507" s="6"/>
      <c r="AB2507" s="21"/>
      <c r="AC2507" s="21"/>
      <c r="AD2507" s="21"/>
      <c r="AE2507" s="6"/>
      <c r="AF2507" s="6"/>
      <c r="AG2507" s="6"/>
      <c r="AH2507" s="6"/>
    </row>
    <row r="2508" spans="1:34" x14ac:dyDescent="0.35">
      <c r="A2508" s="20"/>
      <c r="B2508" s="6"/>
      <c r="C2508" s="6"/>
      <c r="D2508" s="6"/>
      <c r="E2508" s="6"/>
      <c r="F2508" s="6"/>
      <c r="G2508" s="6"/>
      <c r="H2508" s="6"/>
      <c r="I2508" s="6"/>
      <c r="J2508" s="6"/>
      <c r="K2508" s="6"/>
      <c r="L2508" s="6"/>
      <c r="M2508" s="6"/>
      <c r="N2508" s="6"/>
      <c r="O2508" s="6"/>
      <c r="P2508" s="6"/>
      <c r="Q2508" s="6"/>
      <c r="R2508" s="6"/>
      <c r="S2508" s="6"/>
      <c r="T2508" s="6"/>
      <c r="U2508" s="6"/>
      <c r="V2508" s="6"/>
      <c r="W2508" s="6"/>
      <c r="X2508" s="6"/>
      <c r="Y2508" s="6"/>
      <c r="Z2508" s="6"/>
      <c r="AA2508" s="6"/>
      <c r="AB2508" s="21"/>
      <c r="AC2508" s="21"/>
      <c r="AD2508" s="21"/>
      <c r="AE2508" s="6"/>
      <c r="AF2508" s="6"/>
      <c r="AG2508" s="6"/>
      <c r="AH2508" s="6"/>
    </row>
    <row r="2509" spans="1:34" x14ac:dyDescent="0.35">
      <c r="A2509" s="20"/>
      <c r="B2509" s="6"/>
      <c r="C2509" s="6"/>
      <c r="D2509" s="6"/>
      <c r="E2509" s="6"/>
      <c r="F2509" s="6"/>
      <c r="G2509" s="6"/>
      <c r="H2509" s="6"/>
      <c r="I2509" s="6"/>
      <c r="J2509" s="6"/>
      <c r="K2509" s="6"/>
      <c r="L2509" s="6"/>
      <c r="M2509" s="6"/>
      <c r="N2509" s="6"/>
      <c r="O2509" s="6"/>
      <c r="P2509" s="6"/>
      <c r="Q2509" s="6"/>
      <c r="R2509" s="6"/>
      <c r="S2509" s="6"/>
      <c r="T2509" s="6"/>
      <c r="U2509" s="6"/>
      <c r="V2509" s="6"/>
      <c r="W2509" s="6"/>
      <c r="X2509" s="6"/>
      <c r="Y2509" s="6"/>
      <c r="Z2509" s="6"/>
      <c r="AA2509" s="6"/>
      <c r="AB2509" s="21"/>
      <c r="AC2509" s="21"/>
      <c r="AD2509" s="21"/>
      <c r="AE2509" s="6"/>
      <c r="AF2509" s="6"/>
      <c r="AG2509" s="6"/>
      <c r="AH2509" s="6"/>
    </row>
    <row r="2510" spans="1:34" x14ac:dyDescent="0.35">
      <c r="A2510" s="20"/>
      <c r="B2510" s="6"/>
      <c r="C2510" s="6"/>
      <c r="D2510" s="6"/>
      <c r="E2510" s="6"/>
      <c r="F2510" s="6"/>
      <c r="G2510" s="6"/>
      <c r="H2510" s="6"/>
      <c r="I2510" s="6"/>
      <c r="J2510" s="6"/>
      <c r="K2510" s="6"/>
      <c r="L2510" s="6"/>
      <c r="M2510" s="6"/>
      <c r="N2510" s="6"/>
      <c r="O2510" s="6"/>
      <c r="P2510" s="6"/>
      <c r="Q2510" s="6"/>
      <c r="R2510" s="6"/>
      <c r="S2510" s="6"/>
      <c r="T2510" s="6"/>
      <c r="U2510" s="6"/>
      <c r="V2510" s="6"/>
      <c r="W2510" s="6"/>
      <c r="X2510" s="6"/>
      <c r="Y2510" s="6"/>
      <c r="Z2510" s="6"/>
      <c r="AA2510" s="6"/>
      <c r="AB2510" s="21"/>
      <c r="AC2510" s="21"/>
      <c r="AD2510" s="21"/>
      <c r="AE2510" s="6"/>
      <c r="AF2510" s="6"/>
      <c r="AG2510" s="6"/>
      <c r="AH2510" s="6"/>
    </row>
    <row r="2511" spans="1:34" x14ac:dyDescent="0.35">
      <c r="A2511" s="20"/>
      <c r="B2511" s="6"/>
      <c r="C2511" s="6"/>
      <c r="D2511" s="6"/>
      <c r="E2511" s="6"/>
      <c r="F2511" s="6"/>
      <c r="G2511" s="6"/>
      <c r="H2511" s="6"/>
      <c r="I2511" s="6"/>
      <c r="J2511" s="6"/>
      <c r="K2511" s="6"/>
      <c r="L2511" s="6"/>
      <c r="M2511" s="6"/>
      <c r="N2511" s="6"/>
      <c r="O2511" s="6"/>
      <c r="P2511" s="6"/>
      <c r="Q2511" s="6"/>
      <c r="R2511" s="6"/>
      <c r="S2511" s="6"/>
      <c r="T2511" s="6"/>
      <c r="U2511" s="6"/>
      <c r="V2511" s="6"/>
      <c r="W2511" s="6"/>
      <c r="X2511" s="6"/>
      <c r="Y2511" s="6"/>
      <c r="Z2511" s="6"/>
      <c r="AA2511" s="6"/>
      <c r="AB2511" s="21"/>
      <c r="AC2511" s="21"/>
      <c r="AD2511" s="21"/>
      <c r="AE2511" s="6"/>
      <c r="AF2511" s="6"/>
      <c r="AG2511" s="6"/>
      <c r="AH2511" s="6"/>
    </row>
    <row r="2512" spans="1:34" x14ac:dyDescent="0.35">
      <c r="A2512" s="20"/>
      <c r="B2512" s="6"/>
      <c r="C2512" s="6"/>
      <c r="D2512" s="6"/>
      <c r="E2512" s="6"/>
      <c r="F2512" s="6"/>
      <c r="G2512" s="6"/>
      <c r="H2512" s="6"/>
      <c r="I2512" s="6"/>
      <c r="J2512" s="6"/>
      <c r="K2512" s="6"/>
      <c r="L2512" s="6"/>
      <c r="M2512" s="6"/>
      <c r="N2512" s="6"/>
      <c r="O2512" s="6"/>
      <c r="P2512" s="6"/>
      <c r="Q2512" s="6"/>
      <c r="R2512" s="6"/>
      <c r="S2512" s="6"/>
      <c r="T2512" s="6"/>
      <c r="U2512" s="6"/>
      <c r="V2512" s="6"/>
      <c r="W2512" s="6"/>
      <c r="X2512" s="6"/>
      <c r="Y2512" s="6"/>
      <c r="Z2512" s="6"/>
      <c r="AA2512" s="6"/>
      <c r="AB2512" s="21"/>
      <c r="AC2512" s="21"/>
      <c r="AD2512" s="21"/>
      <c r="AE2512" s="6"/>
      <c r="AF2512" s="6"/>
      <c r="AG2512" s="6"/>
      <c r="AH2512" s="6"/>
    </row>
    <row r="2513" spans="1:34" x14ac:dyDescent="0.35">
      <c r="A2513" s="20"/>
      <c r="B2513" s="6"/>
      <c r="C2513" s="6"/>
      <c r="D2513" s="6"/>
      <c r="E2513" s="6"/>
      <c r="F2513" s="6"/>
      <c r="G2513" s="6"/>
      <c r="H2513" s="6"/>
      <c r="I2513" s="6"/>
      <c r="J2513" s="6"/>
      <c r="K2513" s="6"/>
      <c r="L2513" s="6"/>
      <c r="M2513" s="6"/>
      <c r="N2513" s="6"/>
      <c r="O2513" s="6"/>
      <c r="P2513" s="6"/>
      <c r="Q2513" s="6"/>
      <c r="R2513" s="6"/>
      <c r="S2513" s="6"/>
      <c r="T2513" s="6"/>
      <c r="U2513" s="6"/>
      <c r="V2513" s="6"/>
      <c r="W2513" s="6"/>
      <c r="X2513" s="6"/>
      <c r="Y2513" s="6"/>
      <c r="Z2513" s="6"/>
      <c r="AA2513" s="6"/>
      <c r="AB2513" s="21"/>
      <c r="AC2513" s="21"/>
      <c r="AD2513" s="21"/>
      <c r="AE2513" s="6"/>
      <c r="AF2513" s="6"/>
      <c r="AG2513" s="6"/>
      <c r="AH2513" s="6"/>
    </row>
    <row r="2514" spans="1:34" x14ac:dyDescent="0.35">
      <c r="A2514" s="20"/>
      <c r="B2514" s="6"/>
      <c r="C2514" s="6"/>
      <c r="D2514" s="6"/>
      <c r="E2514" s="6"/>
      <c r="F2514" s="6"/>
      <c r="G2514" s="6"/>
      <c r="H2514" s="6"/>
      <c r="I2514" s="6"/>
      <c r="J2514" s="6"/>
      <c r="K2514" s="6"/>
      <c r="L2514" s="6"/>
      <c r="M2514" s="6"/>
      <c r="N2514" s="6"/>
      <c r="O2514" s="6"/>
      <c r="P2514" s="6"/>
      <c r="Q2514" s="6"/>
      <c r="R2514" s="6"/>
      <c r="S2514" s="6"/>
      <c r="T2514" s="6"/>
      <c r="U2514" s="6"/>
      <c r="V2514" s="6"/>
      <c r="W2514" s="6"/>
      <c r="X2514" s="6"/>
      <c r="Y2514" s="6"/>
      <c r="Z2514" s="6"/>
      <c r="AA2514" s="6"/>
      <c r="AB2514" s="21"/>
      <c r="AC2514" s="21"/>
      <c r="AD2514" s="21"/>
      <c r="AE2514" s="6"/>
      <c r="AF2514" s="6"/>
      <c r="AG2514" s="6"/>
      <c r="AH2514" s="6"/>
    </row>
    <row r="2515" spans="1:34" x14ac:dyDescent="0.35">
      <c r="A2515" s="20"/>
      <c r="B2515" s="6"/>
      <c r="C2515" s="6"/>
      <c r="D2515" s="6"/>
      <c r="E2515" s="6"/>
      <c r="F2515" s="6"/>
      <c r="G2515" s="6"/>
      <c r="H2515" s="6"/>
      <c r="I2515" s="6"/>
      <c r="J2515" s="6"/>
      <c r="K2515" s="6"/>
      <c r="L2515" s="6"/>
      <c r="M2515" s="6"/>
      <c r="N2515" s="6"/>
      <c r="O2515" s="6"/>
      <c r="P2515" s="6"/>
      <c r="Q2515" s="6"/>
      <c r="R2515" s="6"/>
      <c r="S2515" s="6"/>
      <c r="T2515" s="6"/>
      <c r="U2515" s="6"/>
      <c r="V2515" s="6"/>
      <c r="W2515" s="6"/>
      <c r="X2515" s="6"/>
      <c r="Y2515" s="6"/>
      <c r="Z2515" s="6"/>
      <c r="AA2515" s="6"/>
      <c r="AB2515" s="21"/>
      <c r="AC2515" s="21"/>
      <c r="AD2515" s="21"/>
      <c r="AE2515" s="6"/>
      <c r="AF2515" s="6"/>
      <c r="AG2515" s="6"/>
      <c r="AH2515" s="6"/>
    </row>
    <row r="2516" spans="1:34" x14ac:dyDescent="0.35">
      <c r="A2516" s="20"/>
      <c r="B2516" s="6"/>
      <c r="C2516" s="6"/>
      <c r="D2516" s="6"/>
      <c r="E2516" s="6"/>
      <c r="F2516" s="6"/>
      <c r="G2516" s="6"/>
      <c r="H2516" s="6"/>
      <c r="I2516" s="6"/>
      <c r="J2516" s="6"/>
      <c r="K2516" s="6"/>
      <c r="L2516" s="6"/>
      <c r="M2516" s="6"/>
      <c r="N2516" s="6"/>
      <c r="O2516" s="6"/>
      <c r="P2516" s="6"/>
      <c r="Q2516" s="6"/>
      <c r="R2516" s="6"/>
      <c r="S2516" s="6"/>
      <c r="T2516" s="6"/>
      <c r="U2516" s="6"/>
      <c r="V2516" s="6"/>
      <c r="W2516" s="6"/>
      <c r="X2516" s="6"/>
      <c r="Y2516" s="6"/>
      <c r="Z2516" s="6"/>
      <c r="AA2516" s="6"/>
      <c r="AB2516" s="21"/>
      <c r="AC2516" s="21"/>
      <c r="AD2516" s="21"/>
      <c r="AE2516" s="6"/>
      <c r="AF2516" s="6"/>
      <c r="AG2516" s="6"/>
      <c r="AH2516" s="6"/>
    </row>
    <row r="2517" spans="1:34" x14ac:dyDescent="0.35">
      <c r="A2517" s="20"/>
      <c r="B2517" s="6"/>
      <c r="C2517" s="6"/>
      <c r="D2517" s="6"/>
      <c r="E2517" s="6"/>
      <c r="F2517" s="6"/>
      <c r="G2517" s="6"/>
      <c r="H2517" s="6"/>
      <c r="I2517" s="6"/>
      <c r="J2517" s="6"/>
      <c r="K2517" s="6"/>
      <c r="L2517" s="6"/>
      <c r="M2517" s="6"/>
      <c r="N2517" s="6"/>
      <c r="O2517" s="6"/>
      <c r="P2517" s="6"/>
      <c r="Q2517" s="6"/>
      <c r="R2517" s="6"/>
      <c r="S2517" s="6"/>
      <c r="T2517" s="6"/>
      <c r="U2517" s="6"/>
      <c r="V2517" s="6"/>
      <c r="W2517" s="6"/>
      <c r="X2517" s="6"/>
      <c r="Y2517" s="6"/>
      <c r="Z2517" s="6"/>
      <c r="AA2517" s="6"/>
      <c r="AB2517" s="21"/>
      <c r="AC2517" s="21"/>
      <c r="AD2517" s="21"/>
      <c r="AE2517" s="6"/>
      <c r="AF2517" s="6"/>
      <c r="AG2517" s="6"/>
      <c r="AH2517" s="6"/>
    </row>
    <row r="2518" spans="1:34" x14ac:dyDescent="0.35">
      <c r="A2518" s="20"/>
      <c r="B2518" s="6"/>
      <c r="C2518" s="6"/>
      <c r="D2518" s="6"/>
      <c r="E2518" s="6"/>
      <c r="F2518" s="6"/>
      <c r="G2518" s="6"/>
      <c r="H2518" s="6"/>
      <c r="I2518" s="6"/>
      <c r="J2518" s="6"/>
      <c r="K2518" s="6"/>
      <c r="L2518" s="6"/>
      <c r="M2518" s="6"/>
      <c r="N2518" s="6"/>
      <c r="O2518" s="6"/>
      <c r="P2518" s="6"/>
      <c r="Q2518" s="6"/>
      <c r="R2518" s="6"/>
      <c r="S2518" s="6"/>
      <c r="T2518" s="6"/>
      <c r="U2518" s="6"/>
      <c r="V2518" s="6"/>
      <c r="W2518" s="6"/>
      <c r="X2518" s="6"/>
      <c r="Y2518" s="6"/>
      <c r="Z2518" s="6"/>
      <c r="AA2518" s="6"/>
      <c r="AB2518" s="21"/>
      <c r="AC2518" s="21"/>
      <c r="AD2518" s="21"/>
      <c r="AE2518" s="6"/>
      <c r="AF2518" s="6"/>
      <c r="AG2518" s="6"/>
      <c r="AH2518" s="6"/>
    </row>
    <row r="2519" spans="1:34" x14ac:dyDescent="0.35">
      <c r="A2519" s="20"/>
      <c r="B2519" s="6"/>
      <c r="C2519" s="6"/>
      <c r="D2519" s="6"/>
      <c r="E2519" s="6"/>
      <c r="F2519" s="6"/>
      <c r="G2519" s="6"/>
      <c r="H2519" s="6"/>
      <c r="I2519" s="6"/>
      <c r="J2519" s="6"/>
      <c r="K2519" s="6"/>
      <c r="L2519" s="6"/>
      <c r="M2519" s="6"/>
      <c r="N2519" s="6"/>
      <c r="O2519" s="6"/>
      <c r="P2519" s="6"/>
      <c r="Q2519" s="6"/>
      <c r="R2519" s="6"/>
      <c r="S2519" s="6"/>
      <c r="T2519" s="6"/>
      <c r="U2519" s="6"/>
      <c r="V2519" s="6"/>
      <c r="W2519" s="6"/>
      <c r="X2519" s="6"/>
      <c r="Y2519" s="6"/>
      <c r="Z2519" s="6"/>
      <c r="AA2519" s="6"/>
      <c r="AB2519" s="21"/>
      <c r="AC2519" s="21"/>
      <c r="AD2519" s="21"/>
      <c r="AE2519" s="6"/>
      <c r="AF2519" s="6"/>
      <c r="AG2519" s="6"/>
      <c r="AH2519" s="6"/>
    </row>
    <row r="2520" spans="1:34" x14ac:dyDescent="0.35">
      <c r="A2520" s="20"/>
      <c r="B2520" s="6"/>
      <c r="C2520" s="6"/>
      <c r="D2520" s="6"/>
      <c r="E2520" s="6"/>
      <c r="F2520" s="6"/>
      <c r="G2520" s="6"/>
      <c r="H2520" s="6"/>
      <c r="I2520" s="6"/>
      <c r="J2520" s="6"/>
      <c r="K2520" s="6"/>
      <c r="L2520" s="6"/>
      <c r="M2520" s="6"/>
      <c r="N2520" s="6"/>
      <c r="O2520" s="6"/>
      <c r="P2520" s="6"/>
      <c r="Q2520" s="6"/>
      <c r="R2520" s="6"/>
      <c r="S2520" s="6"/>
      <c r="T2520" s="6"/>
      <c r="U2520" s="6"/>
      <c r="V2520" s="6"/>
      <c r="W2520" s="6"/>
      <c r="X2520" s="6"/>
      <c r="Y2520" s="6"/>
      <c r="Z2520" s="6"/>
      <c r="AA2520" s="6"/>
      <c r="AB2520" s="21"/>
      <c r="AC2520" s="21"/>
      <c r="AD2520" s="21"/>
      <c r="AE2520" s="6"/>
      <c r="AF2520" s="6"/>
      <c r="AG2520" s="6"/>
      <c r="AH2520" s="6"/>
    </row>
    <row r="2521" spans="1:34" x14ac:dyDescent="0.35">
      <c r="A2521" s="20"/>
      <c r="B2521" s="6"/>
      <c r="C2521" s="6"/>
      <c r="D2521" s="6"/>
      <c r="E2521" s="6"/>
      <c r="F2521" s="6"/>
      <c r="G2521" s="6"/>
      <c r="H2521" s="6"/>
      <c r="I2521" s="6"/>
      <c r="J2521" s="6"/>
      <c r="K2521" s="6"/>
      <c r="L2521" s="6"/>
      <c r="M2521" s="6"/>
      <c r="N2521" s="6"/>
      <c r="O2521" s="6"/>
      <c r="P2521" s="6"/>
      <c r="Q2521" s="6"/>
      <c r="R2521" s="6"/>
      <c r="S2521" s="6"/>
      <c r="T2521" s="6"/>
      <c r="U2521" s="6"/>
      <c r="V2521" s="6"/>
      <c r="W2521" s="6"/>
      <c r="X2521" s="6"/>
      <c r="Y2521" s="6"/>
      <c r="Z2521" s="6"/>
      <c r="AA2521" s="6"/>
      <c r="AB2521" s="21"/>
      <c r="AC2521" s="21"/>
      <c r="AD2521" s="21"/>
      <c r="AE2521" s="6"/>
      <c r="AF2521" s="6"/>
      <c r="AG2521" s="6"/>
      <c r="AH2521" s="6"/>
    </row>
    <row r="2522" spans="1:34" x14ac:dyDescent="0.35">
      <c r="A2522" s="20"/>
      <c r="B2522" s="6"/>
      <c r="C2522" s="6"/>
      <c r="D2522" s="6"/>
      <c r="E2522" s="6"/>
      <c r="F2522" s="6"/>
      <c r="G2522" s="6"/>
      <c r="H2522" s="6"/>
      <c r="I2522" s="6"/>
      <c r="J2522" s="6"/>
      <c r="K2522" s="6"/>
      <c r="L2522" s="6"/>
      <c r="M2522" s="6"/>
      <c r="N2522" s="6"/>
      <c r="O2522" s="6"/>
      <c r="P2522" s="6"/>
      <c r="Q2522" s="6"/>
      <c r="R2522" s="6"/>
      <c r="S2522" s="6"/>
      <c r="T2522" s="6"/>
      <c r="U2522" s="6"/>
      <c r="V2522" s="6"/>
      <c r="W2522" s="6"/>
      <c r="X2522" s="6"/>
      <c r="Y2522" s="6"/>
      <c r="Z2522" s="6"/>
      <c r="AA2522" s="6"/>
      <c r="AB2522" s="21"/>
      <c r="AC2522" s="21"/>
      <c r="AD2522" s="21"/>
      <c r="AE2522" s="6"/>
      <c r="AF2522" s="6"/>
      <c r="AG2522" s="6"/>
      <c r="AH2522" s="6"/>
    </row>
    <row r="2523" spans="1:34" x14ac:dyDescent="0.35">
      <c r="A2523" s="20"/>
      <c r="B2523" s="6"/>
      <c r="C2523" s="6"/>
      <c r="D2523" s="6"/>
      <c r="E2523" s="6"/>
      <c r="F2523" s="6"/>
      <c r="G2523" s="6"/>
      <c r="H2523" s="6"/>
      <c r="I2523" s="6"/>
      <c r="J2523" s="6"/>
      <c r="K2523" s="6"/>
      <c r="L2523" s="6"/>
      <c r="M2523" s="6"/>
      <c r="N2523" s="6"/>
      <c r="O2523" s="6"/>
      <c r="P2523" s="6"/>
      <c r="Q2523" s="6"/>
      <c r="R2523" s="6"/>
      <c r="S2523" s="6"/>
      <c r="T2523" s="6"/>
      <c r="U2523" s="6"/>
      <c r="V2523" s="6"/>
      <c r="W2523" s="6"/>
      <c r="X2523" s="6"/>
      <c r="Y2523" s="6"/>
      <c r="Z2523" s="6"/>
      <c r="AA2523" s="6"/>
      <c r="AB2523" s="21"/>
      <c r="AC2523" s="21"/>
      <c r="AD2523" s="21"/>
      <c r="AE2523" s="6"/>
      <c r="AF2523" s="6"/>
      <c r="AG2523" s="6"/>
      <c r="AH2523" s="6"/>
    </row>
    <row r="2524" spans="1:34" x14ac:dyDescent="0.35">
      <c r="A2524" s="20"/>
      <c r="B2524" s="6"/>
      <c r="C2524" s="6"/>
      <c r="D2524" s="6"/>
      <c r="E2524" s="6"/>
      <c r="F2524" s="6"/>
      <c r="G2524" s="6"/>
      <c r="H2524" s="6"/>
      <c r="I2524" s="6"/>
      <c r="J2524" s="6"/>
      <c r="K2524" s="6"/>
      <c r="L2524" s="6"/>
      <c r="M2524" s="6"/>
      <c r="N2524" s="6"/>
      <c r="O2524" s="6"/>
      <c r="P2524" s="6"/>
      <c r="Q2524" s="6"/>
      <c r="R2524" s="6"/>
      <c r="S2524" s="6"/>
      <c r="T2524" s="6"/>
      <c r="U2524" s="6"/>
      <c r="V2524" s="6"/>
      <c r="W2524" s="6"/>
      <c r="X2524" s="6"/>
      <c r="Y2524" s="6"/>
      <c r="Z2524" s="6"/>
      <c r="AA2524" s="6"/>
      <c r="AB2524" s="21"/>
      <c r="AC2524" s="21"/>
      <c r="AD2524" s="21"/>
      <c r="AE2524" s="6"/>
      <c r="AF2524" s="6"/>
      <c r="AG2524" s="6"/>
      <c r="AH2524" s="6"/>
    </row>
    <row r="2525" spans="1:34" x14ac:dyDescent="0.35">
      <c r="A2525" s="20"/>
      <c r="B2525" s="6"/>
      <c r="C2525" s="6"/>
      <c r="D2525" s="6"/>
      <c r="E2525" s="6"/>
      <c r="F2525" s="6"/>
      <c r="G2525" s="6"/>
      <c r="H2525" s="6"/>
      <c r="I2525" s="6"/>
      <c r="J2525" s="6"/>
      <c r="K2525" s="6"/>
      <c r="L2525" s="6"/>
      <c r="M2525" s="6"/>
      <c r="N2525" s="6"/>
      <c r="O2525" s="6"/>
      <c r="P2525" s="6"/>
      <c r="Q2525" s="6"/>
      <c r="R2525" s="6"/>
      <c r="S2525" s="6"/>
      <c r="T2525" s="6"/>
      <c r="U2525" s="6"/>
      <c r="V2525" s="6"/>
      <c r="W2525" s="6"/>
      <c r="X2525" s="6"/>
      <c r="Y2525" s="6"/>
      <c r="Z2525" s="6"/>
      <c r="AA2525" s="6"/>
      <c r="AB2525" s="21"/>
      <c r="AC2525" s="21"/>
      <c r="AD2525" s="21"/>
      <c r="AE2525" s="6"/>
      <c r="AF2525" s="6"/>
      <c r="AG2525" s="6"/>
      <c r="AH2525" s="6"/>
    </row>
    <row r="2526" spans="1:34" x14ac:dyDescent="0.35">
      <c r="A2526" s="20"/>
      <c r="B2526" s="6"/>
      <c r="C2526" s="6"/>
      <c r="D2526" s="6"/>
      <c r="E2526" s="6"/>
      <c r="F2526" s="6"/>
      <c r="G2526" s="6"/>
      <c r="H2526" s="6"/>
      <c r="I2526" s="6"/>
      <c r="J2526" s="6"/>
      <c r="K2526" s="6"/>
      <c r="L2526" s="6"/>
      <c r="M2526" s="6"/>
      <c r="N2526" s="6"/>
      <c r="O2526" s="6"/>
      <c r="P2526" s="6"/>
      <c r="Q2526" s="6"/>
      <c r="R2526" s="6"/>
      <c r="S2526" s="6"/>
      <c r="T2526" s="6"/>
      <c r="U2526" s="6"/>
      <c r="V2526" s="6"/>
      <c r="W2526" s="6"/>
      <c r="X2526" s="6"/>
      <c r="Y2526" s="6"/>
      <c r="Z2526" s="6"/>
      <c r="AA2526" s="6"/>
      <c r="AB2526" s="21"/>
      <c r="AC2526" s="21"/>
      <c r="AD2526" s="21"/>
      <c r="AE2526" s="6"/>
      <c r="AF2526" s="6"/>
      <c r="AG2526" s="6"/>
      <c r="AH2526" s="6"/>
    </row>
    <row r="2527" spans="1:34" x14ac:dyDescent="0.35">
      <c r="A2527" s="20"/>
      <c r="B2527" s="6"/>
      <c r="C2527" s="6"/>
      <c r="D2527" s="6"/>
      <c r="E2527" s="6"/>
      <c r="F2527" s="6"/>
      <c r="G2527" s="6"/>
      <c r="H2527" s="6"/>
      <c r="I2527" s="6"/>
      <c r="J2527" s="6"/>
      <c r="K2527" s="6"/>
      <c r="L2527" s="6"/>
      <c r="M2527" s="6"/>
      <c r="N2527" s="6"/>
      <c r="O2527" s="6"/>
      <c r="P2527" s="6"/>
      <c r="Q2527" s="6"/>
      <c r="R2527" s="6"/>
      <c r="S2527" s="6"/>
      <c r="T2527" s="6"/>
      <c r="U2527" s="6"/>
      <c r="V2527" s="6"/>
      <c r="W2527" s="6"/>
      <c r="X2527" s="6"/>
      <c r="Y2527" s="6"/>
      <c r="Z2527" s="6"/>
      <c r="AA2527" s="6"/>
      <c r="AB2527" s="21"/>
      <c r="AC2527" s="21"/>
      <c r="AD2527" s="21"/>
      <c r="AE2527" s="6"/>
      <c r="AF2527" s="6"/>
      <c r="AG2527" s="6"/>
      <c r="AH2527" s="6"/>
    </row>
    <row r="2528" spans="1:34" x14ac:dyDescent="0.35">
      <c r="A2528" s="20"/>
      <c r="B2528" s="6"/>
      <c r="C2528" s="6"/>
      <c r="D2528" s="6"/>
      <c r="E2528" s="6"/>
      <c r="F2528" s="6"/>
      <c r="G2528" s="6"/>
      <c r="H2528" s="6"/>
      <c r="I2528" s="6"/>
      <c r="J2528" s="6"/>
      <c r="K2528" s="6"/>
      <c r="L2528" s="6"/>
      <c r="M2528" s="6"/>
      <c r="N2528" s="6"/>
      <c r="O2528" s="6"/>
      <c r="P2528" s="6"/>
      <c r="Q2528" s="6"/>
      <c r="R2528" s="6"/>
      <c r="S2528" s="6"/>
      <c r="T2528" s="6"/>
      <c r="U2528" s="6"/>
      <c r="V2528" s="6"/>
      <c r="W2528" s="6"/>
      <c r="X2528" s="6"/>
      <c r="Y2528" s="6"/>
      <c r="Z2528" s="6"/>
      <c r="AA2528" s="6"/>
      <c r="AB2528" s="21"/>
      <c r="AC2528" s="21"/>
      <c r="AD2528" s="21"/>
      <c r="AE2528" s="6"/>
      <c r="AF2528" s="6"/>
      <c r="AG2528" s="6"/>
      <c r="AH2528" s="6"/>
    </row>
    <row r="2529" spans="1:34" x14ac:dyDescent="0.35">
      <c r="A2529" s="20"/>
      <c r="B2529" s="6"/>
      <c r="C2529" s="6"/>
      <c r="D2529" s="6"/>
      <c r="E2529" s="6"/>
      <c r="F2529" s="6"/>
      <c r="G2529" s="6"/>
      <c r="H2529" s="6"/>
      <c r="I2529" s="6"/>
      <c r="J2529" s="6"/>
      <c r="K2529" s="6"/>
      <c r="L2529" s="6"/>
      <c r="M2529" s="6"/>
      <c r="N2529" s="6"/>
      <c r="O2529" s="6"/>
      <c r="P2529" s="6"/>
      <c r="Q2529" s="6"/>
      <c r="R2529" s="6"/>
      <c r="S2529" s="6"/>
      <c r="T2529" s="6"/>
      <c r="U2529" s="6"/>
      <c r="V2529" s="6"/>
      <c r="W2529" s="6"/>
      <c r="X2529" s="6"/>
      <c r="Y2529" s="6"/>
      <c r="Z2529" s="6"/>
      <c r="AA2529" s="6"/>
      <c r="AB2529" s="21"/>
      <c r="AC2529" s="21"/>
      <c r="AD2529" s="21"/>
      <c r="AE2529" s="6"/>
      <c r="AF2529" s="6"/>
      <c r="AG2529" s="6"/>
      <c r="AH2529" s="6"/>
    </row>
    <row r="2530" spans="1:34" x14ac:dyDescent="0.35">
      <c r="A2530" s="20"/>
      <c r="B2530" s="6"/>
      <c r="C2530" s="6"/>
      <c r="D2530" s="6"/>
      <c r="E2530" s="6"/>
      <c r="F2530" s="6"/>
      <c r="G2530" s="6"/>
      <c r="H2530" s="6"/>
      <c r="I2530" s="6"/>
      <c r="J2530" s="6"/>
      <c r="K2530" s="6"/>
      <c r="L2530" s="6"/>
      <c r="M2530" s="6"/>
      <c r="N2530" s="6"/>
      <c r="O2530" s="6"/>
      <c r="P2530" s="6"/>
      <c r="Q2530" s="6"/>
      <c r="R2530" s="6"/>
      <c r="S2530" s="6"/>
      <c r="T2530" s="6"/>
      <c r="U2530" s="6"/>
      <c r="V2530" s="6"/>
      <c r="W2530" s="6"/>
      <c r="X2530" s="6"/>
      <c r="Y2530" s="6"/>
      <c r="Z2530" s="6"/>
      <c r="AA2530" s="6"/>
      <c r="AB2530" s="21"/>
      <c r="AC2530" s="21"/>
      <c r="AD2530" s="21"/>
      <c r="AE2530" s="6"/>
      <c r="AF2530" s="6"/>
      <c r="AG2530" s="6"/>
      <c r="AH2530" s="6"/>
    </row>
    <row r="2531" spans="1:34" x14ac:dyDescent="0.35">
      <c r="A2531" s="20"/>
      <c r="B2531" s="6"/>
      <c r="C2531" s="6"/>
      <c r="D2531" s="6"/>
      <c r="E2531" s="6"/>
      <c r="F2531" s="6"/>
      <c r="G2531" s="6"/>
      <c r="H2531" s="6"/>
      <c r="I2531" s="6"/>
      <c r="J2531" s="6"/>
      <c r="K2531" s="6"/>
      <c r="L2531" s="6"/>
      <c r="M2531" s="6"/>
      <c r="N2531" s="6"/>
      <c r="O2531" s="6"/>
      <c r="P2531" s="6"/>
      <c r="Q2531" s="6"/>
      <c r="R2531" s="6"/>
      <c r="S2531" s="6"/>
      <c r="T2531" s="6"/>
      <c r="U2531" s="6"/>
      <c r="V2531" s="6"/>
      <c r="W2531" s="6"/>
      <c r="X2531" s="6"/>
      <c r="Y2531" s="6"/>
      <c r="Z2531" s="6"/>
      <c r="AA2531" s="6"/>
      <c r="AB2531" s="21"/>
      <c r="AC2531" s="21"/>
      <c r="AD2531" s="21"/>
      <c r="AE2531" s="6"/>
      <c r="AF2531" s="6"/>
      <c r="AG2531" s="6"/>
      <c r="AH2531" s="6"/>
    </row>
    <row r="2532" spans="1:34" x14ac:dyDescent="0.35">
      <c r="A2532" s="20"/>
      <c r="B2532" s="6"/>
      <c r="C2532" s="6"/>
      <c r="D2532" s="6"/>
      <c r="E2532" s="6"/>
      <c r="F2532" s="6"/>
      <c r="G2532" s="6"/>
      <c r="H2532" s="6"/>
      <c r="I2532" s="6"/>
      <c r="J2532" s="6"/>
      <c r="K2532" s="6"/>
      <c r="L2532" s="6"/>
      <c r="M2532" s="6"/>
      <c r="N2532" s="6"/>
      <c r="O2532" s="6"/>
      <c r="P2532" s="6"/>
      <c r="Q2532" s="6"/>
      <c r="R2532" s="6"/>
      <c r="S2532" s="6"/>
      <c r="T2532" s="6"/>
      <c r="U2532" s="6"/>
      <c r="V2532" s="6"/>
      <c r="W2532" s="6"/>
      <c r="X2532" s="6"/>
      <c r="Y2532" s="6"/>
      <c r="Z2532" s="6"/>
      <c r="AA2532" s="6"/>
      <c r="AB2532" s="21"/>
      <c r="AC2532" s="21"/>
      <c r="AD2532" s="21"/>
      <c r="AE2532" s="6"/>
      <c r="AF2532" s="6"/>
      <c r="AG2532" s="6"/>
      <c r="AH2532" s="6"/>
    </row>
    <row r="2533" spans="1:34" x14ac:dyDescent="0.35">
      <c r="A2533" s="20"/>
      <c r="B2533" s="6"/>
      <c r="C2533" s="6"/>
      <c r="D2533" s="6"/>
      <c r="E2533" s="6"/>
      <c r="F2533" s="6"/>
      <c r="G2533" s="6"/>
      <c r="H2533" s="6"/>
      <c r="I2533" s="6"/>
      <c r="J2533" s="6"/>
      <c r="K2533" s="6"/>
      <c r="L2533" s="6"/>
      <c r="M2533" s="6"/>
      <c r="N2533" s="6"/>
      <c r="O2533" s="6"/>
      <c r="P2533" s="6"/>
      <c r="Q2533" s="6"/>
      <c r="R2533" s="6"/>
      <c r="S2533" s="6"/>
      <c r="T2533" s="6"/>
      <c r="U2533" s="6"/>
      <c r="V2533" s="6"/>
      <c r="W2533" s="6"/>
      <c r="X2533" s="6"/>
      <c r="Y2533" s="6"/>
      <c r="Z2533" s="6"/>
      <c r="AA2533" s="6"/>
      <c r="AB2533" s="21"/>
      <c r="AC2533" s="21"/>
      <c r="AD2533" s="21"/>
      <c r="AE2533" s="6"/>
      <c r="AF2533" s="6"/>
      <c r="AG2533" s="6"/>
      <c r="AH2533" s="6"/>
    </row>
    <row r="2534" spans="1:34" x14ac:dyDescent="0.35">
      <c r="A2534" s="20"/>
      <c r="B2534" s="6"/>
      <c r="C2534" s="6"/>
      <c r="D2534" s="6"/>
      <c r="E2534" s="6"/>
      <c r="F2534" s="6"/>
      <c r="G2534" s="6"/>
      <c r="H2534" s="6"/>
      <c r="I2534" s="6"/>
      <c r="J2534" s="6"/>
      <c r="K2534" s="6"/>
      <c r="L2534" s="6"/>
      <c r="M2534" s="6"/>
      <c r="N2534" s="6"/>
      <c r="O2534" s="6"/>
      <c r="P2534" s="6"/>
      <c r="Q2534" s="6"/>
      <c r="R2534" s="6"/>
      <c r="S2534" s="6"/>
      <c r="T2534" s="6"/>
      <c r="U2534" s="6"/>
      <c r="V2534" s="6"/>
      <c r="W2534" s="6"/>
      <c r="X2534" s="6"/>
      <c r="Y2534" s="6"/>
      <c r="Z2534" s="6"/>
      <c r="AA2534" s="6"/>
      <c r="AB2534" s="21"/>
      <c r="AC2534" s="21"/>
      <c r="AD2534" s="21"/>
      <c r="AE2534" s="6"/>
      <c r="AF2534" s="6"/>
      <c r="AG2534" s="6"/>
      <c r="AH2534" s="6"/>
    </row>
    <row r="2535" spans="1:34" x14ac:dyDescent="0.35">
      <c r="A2535" s="20"/>
      <c r="B2535" s="6"/>
      <c r="C2535" s="6"/>
      <c r="D2535" s="6"/>
      <c r="E2535" s="6"/>
      <c r="F2535" s="6"/>
      <c r="G2535" s="6"/>
      <c r="H2535" s="6"/>
      <c r="I2535" s="6"/>
      <c r="J2535" s="6"/>
      <c r="K2535" s="6"/>
      <c r="L2535" s="6"/>
      <c r="M2535" s="6"/>
      <c r="N2535" s="6"/>
      <c r="O2535" s="6"/>
      <c r="P2535" s="6"/>
      <c r="Q2535" s="6"/>
      <c r="R2535" s="6"/>
      <c r="S2535" s="6"/>
      <c r="T2535" s="6"/>
      <c r="U2535" s="6"/>
      <c r="V2535" s="6"/>
      <c r="W2535" s="6"/>
      <c r="X2535" s="6"/>
      <c r="Y2535" s="6"/>
      <c r="Z2535" s="6"/>
      <c r="AA2535" s="6"/>
      <c r="AB2535" s="21"/>
      <c r="AC2535" s="21"/>
      <c r="AD2535" s="21"/>
      <c r="AE2535" s="6"/>
      <c r="AF2535" s="6"/>
      <c r="AG2535" s="6"/>
      <c r="AH2535" s="6"/>
    </row>
    <row r="2536" spans="1:34" x14ac:dyDescent="0.35">
      <c r="A2536" s="20"/>
      <c r="B2536" s="6"/>
      <c r="C2536" s="6"/>
      <c r="D2536" s="6"/>
      <c r="E2536" s="6"/>
      <c r="F2536" s="6"/>
      <c r="G2536" s="6"/>
      <c r="H2536" s="6"/>
      <c r="I2536" s="6"/>
      <c r="J2536" s="6"/>
      <c r="K2536" s="6"/>
      <c r="L2536" s="6"/>
      <c r="M2536" s="6"/>
      <c r="N2536" s="6"/>
      <c r="O2536" s="6"/>
      <c r="P2536" s="6"/>
      <c r="Q2536" s="6"/>
      <c r="R2536" s="6"/>
      <c r="S2536" s="6"/>
      <c r="T2536" s="6"/>
      <c r="U2536" s="6"/>
      <c r="V2536" s="6"/>
      <c r="W2536" s="6"/>
      <c r="X2536" s="6"/>
      <c r="Y2536" s="6"/>
      <c r="Z2536" s="6"/>
      <c r="AA2536" s="6"/>
      <c r="AB2536" s="21"/>
      <c r="AC2536" s="21"/>
      <c r="AD2536" s="21"/>
      <c r="AE2536" s="6"/>
      <c r="AF2536" s="6"/>
      <c r="AG2536" s="6"/>
      <c r="AH2536" s="6"/>
    </row>
    <row r="2537" spans="1:34" x14ac:dyDescent="0.35">
      <c r="A2537" s="20"/>
      <c r="B2537" s="6"/>
      <c r="C2537" s="6"/>
      <c r="D2537" s="6"/>
      <c r="E2537" s="6"/>
      <c r="F2537" s="6"/>
      <c r="G2537" s="6"/>
      <c r="H2537" s="6"/>
      <c r="I2537" s="6"/>
      <c r="J2537" s="6"/>
      <c r="K2537" s="6"/>
      <c r="L2537" s="6"/>
      <c r="M2537" s="6"/>
      <c r="N2537" s="6"/>
      <c r="O2537" s="6"/>
      <c r="P2537" s="6"/>
      <c r="Q2537" s="6"/>
      <c r="R2537" s="6"/>
      <c r="S2537" s="6"/>
      <c r="T2537" s="6"/>
      <c r="U2537" s="6"/>
      <c r="V2537" s="6"/>
      <c r="W2537" s="6"/>
      <c r="X2537" s="6"/>
      <c r="Y2537" s="6"/>
      <c r="Z2537" s="6"/>
      <c r="AA2537" s="6"/>
      <c r="AB2537" s="21"/>
      <c r="AC2537" s="21"/>
      <c r="AD2537" s="21"/>
      <c r="AE2537" s="6"/>
      <c r="AF2537" s="6"/>
      <c r="AG2537" s="6"/>
      <c r="AH2537" s="6"/>
    </row>
    <row r="2538" spans="1:34" x14ac:dyDescent="0.35">
      <c r="A2538" s="20"/>
      <c r="B2538" s="6"/>
      <c r="C2538" s="6"/>
      <c r="D2538" s="6"/>
      <c r="E2538" s="6"/>
      <c r="F2538" s="6"/>
      <c r="G2538" s="6"/>
      <c r="H2538" s="6"/>
      <c r="I2538" s="6"/>
      <c r="J2538" s="6"/>
      <c r="K2538" s="6"/>
      <c r="L2538" s="6"/>
      <c r="M2538" s="6"/>
      <c r="N2538" s="6"/>
      <c r="O2538" s="6"/>
      <c r="P2538" s="6"/>
      <c r="Q2538" s="6"/>
      <c r="R2538" s="6"/>
      <c r="S2538" s="6"/>
      <c r="T2538" s="6"/>
      <c r="U2538" s="6"/>
      <c r="V2538" s="6"/>
      <c r="W2538" s="6"/>
      <c r="X2538" s="6"/>
      <c r="Y2538" s="6"/>
      <c r="Z2538" s="6"/>
      <c r="AA2538" s="6"/>
      <c r="AB2538" s="21"/>
      <c r="AC2538" s="21"/>
      <c r="AD2538" s="21"/>
      <c r="AE2538" s="6"/>
      <c r="AF2538" s="6"/>
      <c r="AG2538" s="6"/>
      <c r="AH2538" s="6"/>
    </row>
    <row r="2539" spans="1:34" x14ac:dyDescent="0.35">
      <c r="A2539" s="20"/>
      <c r="B2539" s="6"/>
      <c r="C2539" s="6"/>
      <c r="D2539" s="6"/>
      <c r="E2539" s="6"/>
      <c r="F2539" s="6"/>
      <c r="G2539" s="6"/>
      <c r="H2539" s="6"/>
      <c r="I2539" s="6"/>
      <c r="J2539" s="6"/>
      <c r="K2539" s="6"/>
      <c r="L2539" s="6"/>
      <c r="M2539" s="6"/>
      <c r="N2539" s="6"/>
      <c r="O2539" s="6"/>
      <c r="P2539" s="6"/>
      <c r="Q2539" s="6"/>
      <c r="R2539" s="6"/>
      <c r="S2539" s="6"/>
      <c r="T2539" s="6"/>
      <c r="U2539" s="6"/>
      <c r="V2539" s="6"/>
      <c r="W2539" s="6"/>
      <c r="X2539" s="6"/>
      <c r="Y2539" s="6"/>
      <c r="Z2539" s="6"/>
      <c r="AA2539" s="6"/>
      <c r="AB2539" s="21"/>
      <c r="AC2539" s="21"/>
      <c r="AD2539" s="21"/>
      <c r="AE2539" s="6"/>
      <c r="AF2539" s="6"/>
      <c r="AG2539" s="6"/>
      <c r="AH2539" s="6"/>
    </row>
    <row r="2540" spans="1:34" x14ac:dyDescent="0.35">
      <c r="A2540" s="20"/>
      <c r="B2540" s="6"/>
      <c r="C2540" s="6"/>
      <c r="D2540" s="6"/>
      <c r="E2540" s="6"/>
      <c r="F2540" s="6"/>
      <c r="G2540" s="6"/>
      <c r="H2540" s="6"/>
      <c r="I2540" s="6"/>
      <c r="J2540" s="6"/>
      <c r="K2540" s="6"/>
      <c r="L2540" s="6"/>
      <c r="M2540" s="6"/>
      <c r="N2540" s="6"/>
      <c r="O2540" s="6"/>
      <c r="P2540" s="6"/>
      <c r="Q2540" s="6"/>
      <c r="R2540" s="6"/>
      <c r="S2540" s="6"/>
      <c r="T2540" s="6"/>
      <c r="U2540" s="6"/>
      <c r="V2540" s="6"/>
      <c r="W2540" s="6"/>
      <c r="X2540" s="6"/>
      <c r="Y2540" s="6"/>
      <c r="Z2540" s="6"/>
      <c r="AA2540" s="6"/>
      <c r="AB2540" s="21"/>
      <c r="AC2540" s="21"/>
      <c r="AD2540" s="21"/>
      <c r="AE2540" s="6"/>
      <c r="AF2540" s="6"/>
      <c r="AG2540" s="6"/>
      <c r="AH2540" s="6"/>
    </row>
    <row r="2541" spans="1:34" x14ac:dyDescent="0.35">
      <c r="A2541" s="20"/>
      <c r="B2541" s="6"/>
      <c r="C2541" s="6"/>
      <c r="D2541" s="6"/>
      <c r="E2541" s="6"/>
      <c r="F2541" s="6"/>
      <c r="G2541" s="6"/>
      <c r="H2541" s="6"/>
      <c r="I2541" s="6"/>
      <c r="J2541" s="6"/>
      <c r="K2541" s="6"/>
      <c r="L2541" s="6"/>
      <c r="M2541" s="6"/>
      <c r="N2541" s="6"/>
      <c r="O2541" s="6"/>
      <c r="P2541" s="6"/>
      <c r="Q2541" s="6"/>
      <c r="R2541" s="6"/>
      <c r="S2541" s="6"/>
      <c r="T2541" s="6"/>
      <c r="U2541" s="6"/>
      <c r="V2541" s="6"/>
      <c r="W2541" s="6"/>
      <c r="X2541" s="6"/>
      <c r="Y2541" s="6"/>
      <c r="Z2541" s="6"/>
      <c r="AA2541" s="6"/>
      <c r="AB2541" s="21"/>
      <c r="AC2541" s="21"/>
      <c r="AD2541" s="21"/>
      <c r="AE2541" s="6"/>
      <c r="AF2541" s="6"/>
      <c r="AG2541" s="6"/>
      <c r="AH2541" s="6"/>
    </row>
    <row r="2542" spans="1:34" x14ac:dyDescent="0.35">
      <c r="A2542" s="20"/>
      <c r="B2542" s="6"/>
      <c r="C2542" s="6"/>
      <c r="D2542" s="6"/>
      <c r="E2542" s="6"/>
      <c r="F2542" s="6"/>
      <c r="G2542" s="6"/>
      <c r="H2542" s="6"/>
      <c r="I2542" s="6"/>
      <c r="J2542" s="6"/>
      <c r="K2542" s="6"/>
      <c r="L2542" s="6"/>
      <c r="M2542" s="6"/>
      <c r="N2542" s="6"/>
      <c r="O2542" s="6"/>
      <c r="P2542" s="6"/>
      <c r="Q2542" s="6"/>
      <c r="R2542" s="6"/>
      <c r="S2542" s="6"/>
      <c r="T2542" s="6"/>
      <c r="U2542" s="6"/>
      <c r="V2542" s="6"/>
      <c r="W2542" s="6"/>
      <c r="X2542" s="6"/>
      <c r="Y2542" s="6"/>
      <c r="Z2542" s="6"/>
      <c r="AA2542" s="6"/>
      <c r="AB2542" s="21"/>
      <c r="AC2542" s="21"/>
      <c r="AD2542" s="21"/>
      <c r="AE2542" s="6"/>
      <c r="AF2542" s="6"/>
      <c r="AG2542" s="6"/>
      <c r="AH2542" s="6"/>
    </row>
    <row r="2543" spans="1:34" x14ac:dyDescent="0.35">
      <c r="A2543" s="20"/>
      <c r="B2543" s="6"/>
      <c r="C2543" s="6"/>
      <c r="D2543" s="6"/>
      <c r="E2543" s="6"/>
      <c r="F2543" s="6"/>
      <c r="G2543" s="6"/>
      <c r="H2543" s="6"/>
      <c r="I2543" s="6"/>
      <c r="J2543" s="6"/>
      <c r="K2543" s="6"/>
      <c r="L2543" s="6"/>
      <c r="M2543" s="6"/>
      <c r="N2543" s="6"/>
      <c r="O2543" s="6"/>
      <c r="P2543" s="6"/>
      <c r="Q2543" s="6"/>
      <c r="R2543" s="6"/>
      <c r="S2543" s="6"/>
      <c r="T2543" s="6"/>
      <c r="U2543" s="6"/>
      <c r="V2543" s="6"/>
      <c r="W2543" s="6"/>
      <c r="X2543" s="6"/>
      <c r="Y2543" s="6"/>
      <c r="Z2543" s="6"/>
      <c r="AA2543" s="6"/>
      <c r="AB2543" s="21"/>
      <c r="AC2543" s="21"/>
      <c r="AD2543" s="21"/>
      <c r="AE2543" s="6"/>
      <c r="AF2543" s="6"/>
      <c r="AG2543" s="6"/>
      <c r="AH2543" s="6"/>
    </row>
    <row r="2544" spans="1:34" x14ac:dyDescent="0.35">
      <c r="A2544" s="20"/>
      <c r="B2544" s="6"/>
      <c r="C2544" s="6"/>
      <c r="D2544" s="6"/>
      <c r="E2544" s="6"/>
      <c r="F2544" s="6"/>
      <c r="G2544" s="6"/>
      <c r="H2544" s="6"/>
      <c r="I2544" s="6"/>
      <c r="J2544" s="6"/>
      <c r="K2544" s="6"/>
      <c r="L2544" s="6"/>
      <c r="M2544" s="6"/>
      <c r="N2544" s="6"/>
      <c r="O2544" s="6"/>
      <c r="P2544" s="6"/>
      <c r="Q2544" s="6"/>
      <c r="R2544" s="6"/>
      <c r="S2544" s="6"/>
      <c r="T2544" s="6"/>
      <c r="U2544" s="6"/>
      <c r="V2544" s="6"/>
      <c r="W2544" s="6"/>
      <c r="X2544" s="6"/>
      <c r="Y2544" s="6"/>
      <c r="Z2544" s="6"/>
      <c r="AA2544" s="6"/>
      <c r="AB2544" s="21"/>
      <c r="AC2544" s="21"/>
      <c r="AD2544" s="21"/>
      <c r="AE2544" s="6"/>
      <c r="AF2544" s="6"/>
      <c r="AG2544" s="6"/>
      <c r="AH2544" s="6"/>
    </row>
    <row r="2545" spans="1:34" x14ac:dyDescent="0.35">
      <c r="A2545" s="20"/>
      <c r="B2545" s="6"/>
      <c r="C2545" s="6"/>
      <c r="D2545" s="6"/>
      <c r="E2545" s="6"/>
      <c r="F2545" s="6"/>
      <c r="G2545" s="6"/>
      <c r="H2545" s="6"/>
      <c r="I2545" s="6"/>
      <c r="J2545" s="6"/>
      <c r="K2545" s="6"/>
      <c r="L2545" s="6"/>
      <c r="M2545" s="6"/>
      <c r="N2545" s="6"/>
      <c r="O2545" s="6"/>
      <c r="P2545" s="6"/>
      <c r="Q2545" s="6"/>
      <c r="R2545" s="6"/>
      <c r="S2545" s="6"/>
      <c r="T2545" s="6"/>
      <c r="U2545" s="6"/>
      <c r="V2545" s="6"/>
      <c r="W2545" s="6"/>
      <c r="X2545" s="6"/>
      <c r="Y2545" s="6"/>
      <c r="Z2545" s="6"/>
      <c r="AA2545" s="6"/>
      <c r="AB2545" s="21"/>
      <c r="AC2545" s="21"/>
      <c r="AD2545" s="21"/>
      <c r="AE2545" s="6"/>
      <c r="AF2545" s="6"/>
      <c r="AG2545" s="6"/>
      <c r="AH2545" s="6"/>
    </row>
    <row r="2546" spans="1:34" x14ac:dyDescent="0.35">
      <c r="A2546" s="20"/>
      <c r="B2546" s="6"/>
      <c r="C2546" s="6"/>
      <c r="D2546" s="6"/>
      <c r="E2546" s="6"/>
      <c r="F2546" s="6"/>
      <c r="G2546" s="6"/>
      <c r="H2546" s="6"/>
      <c r="I2546" s="6"/>
      <c r="J2546" s="6"/>
      <c r="K2546" s="6"/>
      <c r="L2546" s="6"/>
      <c r="M2546" s="6"/>
      <c r="N2546" s="6"/>
      <c r="O2546" s="6"/>
      <c r="P2546" s="6"/>
      <c r="Q2546" s="6"/>
      <c r="R2546" s="6"/>
      <c r="S2546" s="6"/>
      <c r="T2546" s="6"/>
      <c r="U2546" s="6"/>
      <c r="V2546" s="6"/>
      <c r="W2546" s="6"/>
      <c r="X2546" s="6"/>
      <c r="Y2546" s="6"/>
      <c r="Z2546" s="6"/>
      <c r="AA2546" s="6"/>
      <c r="AB2546" s="21"/>
      <c r="AC2546" s="21"/>
      <c r="AD2546" s="21"/>
      <c r="AE2546" s="6"/>
      <c r="AF2546" s="6"/>
      <c r="AG2546" s="6"/>
      <c r="AH2546" s="6"/>
    </row>
    <row r="2547" spans="1:34" x14ac:dyDescent="0.35">
      <c r="A2547" s="20"/>
      <c r="B2547" s="6"/>
      <c r="C2547" s="6"/>
      <c r="D2547" s="6"/>
      <c r="E2547" s="6"/>
      <c r="F2547" s="6"/>
      <c r="G2547" s="6"/>
      <c r="H2547" s="6"/>
      <c r="I2547" s="6"/>
      <c r="J2547" s="6"/>
      <c r="K2547" s="6"/>
      <c r="L2547" s="6"/>
      <c r="M2547" s="6"/>
      <c r="N2547" s="6"/>
      <c r="O2547" s="6"/>
      <c r="P2547" s="6"/>
      <c r="Q2547" s="6"/>
      <c r="R2547" s="6"/>
      <c r="S2547" s="6"/>
      <c r="T2547" s="6"/>
      <c r="U2547" s="6"/>
      <c r="V2547" s="6"/>
      <c r="W2547" s="6"/>
      <c r="X2547" s="6"/>
      <c r="Y2547" s="6"/>
      <c r="Z2547" s="6"/>
      <c r="AA2547" s="6"/>
      <c r="AB2547" s="21"/>
      <c r="AC2547" s="21"/>
      <c r="AD2547" s="21"/>
      <c r="AE2547" s="6"/>
      <c r="AF2547" s="6"/>
      <c r="AG2547" s="6"/>
      <c r="AH2547" s="6"/>
    </row>
    <row r="2548" spans="1:34" x14ac:dyDescent="0.35">
      <c r="A2548" s="20"/>
      <c r="B2548" s="6"/>
      <c r="C2548" s="6"/>
      <c r="D2548" s="6"/>
      <c r="E2548" s="6"/>
      <c r="F2548" s="6"/>
      <c r="G2548" s="6"/>
      <c r="H2548" s="6"/>
      <c r="I2548" s="6"/>
      <c r="J2548" s="6"/>
      <c r="K2548" s="6"/>
      <c r="L2548" s="6"/>
      <c r="M2548" s="6"/>
      <c r="N2548" s="6"/>
      <c r="O2548" s="6"/>
      <c r="P2548" s="6"/>
      <c r="Q2548" s="6"/>
      <c r="R2548" s="6"/>
      <c r="S2548" s="6"/>
      <c r="T2548" s="6"/>
      <c r="U2548" s="6"/>
      <c r="V2548" s="6"/>
      <c r="W2548" s="6"/>
      <c r="X2548" s="6"/>
      <c r="Y2548" s="6"/>
      <c r="Z2548" s="6"/>
      <c r="AA2548" s="6"/>
      <c r="AB2548" s="21"/>
      <c r="AC2548" s="21"/>
      <c r="AD2548" s="21"/>
      <c r="AE2548" s="6"/>
      <c r="AF2548" s="6"/>
      <c r="AG2548" s="6"/>
      <c r="AH2548" s="6"/>
    </row>
    <row r="2549" spans="1:34" x14ac:dyDescent="0.35">
      <c r="A2549" s="20"/>
      <c r="B2549" s="6"/>
      <c r="C2549" s="6"/>
      <c r="D2549" s="6"/>
      <c r="E2549" s="6"/>
      <c r="F2549" s="6"/>
      <c r="G2549" s="6"/>
      <c r="H2549" s="6"/>
      <c r="I2549" s="6"/>
      <c r="J2549" s="6"/>
      <c r="K2549" s="6"/>
      <c r="L2549" s="6"/>
      <c r="M2549" s="6"/>
      <c r="N2549" s="6"/>
      <c r="O2549" s="6"/>
      <c r="P2549" s="6"/>
      <c r="Q2549" s="6"/>
      <c r="R2549" s="6"/>
      <c r="S2549" s="6"/>
      <c r="T2549" s="6"/>
      <c r="U2549" s="6"/>
      <c r="V2549" s="6"/>
      <c r="W2549" s="6"/>
      <c r="X2549" s="6"/>
      <c r="Y2549" s="6"/>
      <c r="Z2549" s="6"/>
      <c r="AA2549" s="6"/>
      <c r="AB2549" s="21"/>
      <c r="AC2549" s="21"/>
      <c r="AD2549" s="21"/>
      <c r="AE2549" s="6"/>
      <c r="AF2549" s="6"/>
      <c r="AG2549" s="6"/>
      <c r="AH2549" s="6"/>
    </row>
    <row r="2550" spans="1:34" x14ac:dyDescent="0.35">
      <c r="A2550" s="20"/>
      <c r="B2550" s="6"/>
      <c r="C2550" s="6"/>
      <c r="D2550" s="6"/>
      <c r="E2550" s="6"/>
      <c r="F2550" s="6"/>
      <c r="G2550" s="6"/>
      <c r="H2550" s="6"/>
      <c r="I2550" s="6"/>
      <c r="J2550" s="6"/>
      <c r="K2550" s="6"/>
      <c r="L2550" s="6"/>
      <c r="M2550" s="6"/>
      <c r="N2550" s="6"/>
      <c r="O2550" s="6"/>
      <c r="P2550" s="6"/>
      <c r="Q2550" s="6"/>
      <c r="R2550" s="6"/>
      <c r="S2550" s="6"/>
      <c r="T2550" s="6"/>
      <c r="U2550" s="6"/>
      <c r="V2550" s="6"/>
      <c r="W2550" s="6"/>
      <c r="X2550" s="6"/>
      <c r="Y2550" s="6"/>
      <c r="Z2550" s="6"/>
      <c r="AA2550" s="6"/>
      <c r="AB2550" s="21"/>
      <c r="AC2550" s="21"/>
      <c r="AD2550" s="21"/>
      <c r="AE2550" s="6"/>
      <c r="AF2550" s="6"/>
      <c r="AG2550" s="6"/>
      <c r="AH2550" s="6"/>
    </row>
    <row r="2551" spans="1:34" x14ac:dyDescent="0.35">
      <c r="A2551" s="20"/>
      <c r="B2551" s="6"/>
      <c r="C2551" s="6"/>
      <c r="D2551" s="6"/>
      <c r="E2551" s="6"/>
      <c r="F2551" s="6"/>
      <c r="G2551" s="6"/>
      <c r="H2551" s="6"/>
      <c r="I2551" s="6"/>
      <c r="J2551" s="6"/>
      <c r="K2551" s="6"/>
      <c r="L2551" s="6"/>
      <c r="M2551" s="6"/>
      <c r="N2551" s="6"/>
      <c r="O2551" s="6"/>
      <c r="P2551" s="6"/>
      <c r="Q2551" s="6"/>
      <c r="R2551" s="6"/>
      <c r="S2551" s="6"/>
      <c r="T2551" s="6"/>
      <c r="U2551" s="6"/>
      <c r="V2551" s="6"/>
      <c r="W2551" s="6"/>
      <c r="X2551" s="6"/>
      <c r="Y2551" s="6"/>
      <c r="Z2551" s="6"/>
      <c r="AA2551" s="6"/>
      <c r="AB2551" s="21"/>
      <c r="AC2551" s="21"/>
      <c r="AD2551" s="21"/>
      <c r="AE2551" s="6"/>
      <c r="AF2551" s="6"/>
      <c r="AG2551" s="6"/>
      <c r="AH2551" s="6"/>
    </row>
    <row r="2552" spans="1:34" x14ac:dyDescent="0.35">
      <c r="A2552" s="20"/>
      <c r="B2552" s="6"/>
      <c r="C2552" s="6"/>
      <c r="D2552" s="6"/>
      <c r="E2552" s="6"/>
      <c r="F2552" s="6"/>
      <c r="G2552" s="6"/>
      <c r="H2552" s="6"/>
      <c r="I2552" s="6"/>
      <c r="J2552" s="6"/>
      <c r="K2552" s="6"/>
      <c r="L2552" s="6"/>
      <c r="M2552" s="6"/>
      <c r="N2552" s="6"/>
      <c r="O2552" s="6"/>
      <c r="P2552" s="6"/>
      <c r="Q2552" s="6"/>
      <c r="R2552" s="6"/>
      <c r="S2552" s="6"/>
      <c r="T2552" s="6"/>
      <c r="U2552" s="6"/>
      <c r="V2552" s="6"/>
      <c r="W2552" s="6"/>
      <c r="X2552" s="6"/>
      <c r="Y2552" s="6"/>
      <c r="Z2552" s="6"/>
      <c r="AA2552" s="6"/>
      <c r="AB2552" s="21"/>
      <c r="AC2552" s="21"/>
      <c r="AD2552" s="21"/>
      <c r="AE2552" s="6"/>
      <c r="AF2552" s="6"/>
      <c r="AG2552" s="6"/>
      <c r="AH2552" s="6"/>
    </row>
    <row r="2553" spans="1:34" x14ac:dyDescent="0.35">
      <c r="A2553" s="20"/>
      <c r="B2553" s="6"/>
      <c r="C2553" s="6"/>
      <c r="D2553" s="6"/>
      <c r="E2553" s="6"/>
      <c r="F2553" s="6"/>
      <c r="G2553" s="6"/>
      <c r="H2553" s="6"/>
      <c r="I2553" s="6"/>
      <c r="J2553" s="6"/>
      <c r="K2553" s="6"/>
      <c r="L2553" s="6"/>
      <c r="M2553" s="6"/>
      <c r="N2553" s="6"/>
      <c r="O2553" s="6"/>
      <c r="P2553" s="6"/>
      <c r="Q2553" s="6"/>
      <c r="R2553" s="6"/>
      <c r="S2553" s="6"/>
      <c r="T2553" s="6"/>
      <c r="U2553" s="6"/>
      <c r="V2553" s="6"/>
      <c r="W2553" s="6"/>
      <c r="X2553" s="6"/>
      <c r="Y2553" s="6"/>
      <c r="Z2553" s="6"/>
      <c r="AA2553" s="6"/>
      <c r="AB2553" s="21"/>
      <c r="AC2553" s="21"/>
      <c r="AD2553" s="21"/>
      <c r="AE2553" s="6"/>
      <c r="AF2553" s="6"/>
      <c r="AG2553" s="6"/>
      <c r="AH2553" s="6"/>
    </row>
    <row r="2554" spans="1:34" x14ac:dyDescent="0.35">
      <c r="A2554" s="20"/>
      <c r="B2554" s="6"/>
      <c r="C2554" s="6"/>
      <c r="D2554" s="6"/>
      <c r="E2554" s="6"/>
      <c r="F2554" s="6"/>
      <c r="G2554" s="6"/>
      <c r="H2554" s="6"/>
      <c r="I2554" s="6"/>
      <c r="J2554" s="6"/>
      <c r="K2554" s="6"/>
      <c r="L2554" s="6"/>
      <c r="M2554" s="6"/>
      <c r="N2554" s="6"/>
      <c r="O2554" s="6"/>
      <c r="P2554" s="6"/>
      <c r="Q2554" s="6"/>
      <c r="R2554" s="6"/>
      <c r="S2554" s="6"/>
      <c r="T2554" s="6"/>
      <c r="U2554" s="6"/>
      <c r="V2554" s="6"/>
      <c r="W2554" s="6"/>
      <c r="X2554" s="6"/>
      <c r="Y2554" s="6"/>
      <c r="Z2554" s="6"/>
      <c r="AA2554" s="6"/>
      <c r="AB2554" s="21"/>
      <c r="AC2554" s="21"/>
      <c r="AD2554" s="21"/>
      <c r="AE2554" s="6"/>
      <c r="AF2554" s="6"/>
      <c r="AG2554" s="6"/>
      <c r="AH2554" s="6"/>
    </row>
    <row r="2555" spans="1:34" x14ac:dyDescent="0.35">
      <c r="A2555" s="20"/>
      <c r="B2555" s="6"/>
      <c r="C2555" s="6"/>
      <c r="D2555" s="6"/>
      <c r="E2555" s="6"/>
      <c r="F2555" s="6"/>
      <c r="G2555" s="6"/>
      <c r="H2555" s="6"/>
      <c r="I2555" s="6"/>
      <c r="J2555" s="6"/>
      <c r="K2555" s="6"/>
      <c r="L2555" s="6"/>
      <c r="M2555" s="6"/>
      <c r="N2555" s="6"/>
      <c r="O2555" s="6"/>
      <c r="P2555" s="6"/>
      <c r="Q2555" s="6"/>
      <c r="R2555" s="6"/>
      <c r="S2555" s="6"/>
      <c r="T2555" s="6"/>
      <c r="U2555" s="6"/>
      <c r="V2555" s="6"/>
      <c r="W2555" s="6"/>
      <c r="X2555" s="6"/>
      <c r="Y2555" s="6"/>
      <c r="Z2555" s="6"/>
      <c r="AA2555" s="6"/>
      <c r="AB2555" s="21"/>
      <c r="AC2555" s="21"/>
      <c r="AD2555" s="21"/>
      <c r="AE2555" s="6"/>
      <c r="AF2555" s="6"/>
      <c r="AG2555" s="6"/>
      <c r="AH2555" s="6"/>
    </row>
    <row r="2556" spans="1:34" x14ac:dyDescent="0.35">
      <c r="A2556" s="20"/>
      <c r="B2556" s="6"/>
      <c r="C2556" s="6"/>
      <c r="D2556" s="6"/>
      <c r="E2556" s="6"/>
      <c r="F2556" s="6"/>
      <c r="G2556" s="6"/>
      <c r="H2556" s="6"/>
      <c r="I2556" s="6"/>
      <c r="J2556" s="6"/>
      <c r="K2556" s="6"/>
      <c r="L2556" s="6"/>
      <c r="M2556" s="6"/>
      <c r="N2556" s="6"/>
      <c r="O2556" s="6"/>
      <c r="P2556" s="6"/>
      <c r="Q2556" s="6"/>
      <c r="R2556" s="6"/>
      <c r="S2556" s="6"/>
      <c r="T2556" s="6"/>
      <c r="U2556" s="6"/>
      <c r="V2556" s="6"/>
      <c r="W2556" s="6"/>
      <c r="X2556" s="6"/>
      <c r="Y2556" s="6"/>
      <c r="Z2556" s="6"/>
      <c r="AA2556" s="6"/>
      <c r="AB2556" s="21"/>
      <c r="AC2556" s="21"/>
      <c r="AD2556" s="21"/>
      <c r="AE2556" s="6"/>
      <c r="AF2556" s="6"/>
      <c r="AG2556" s="6"/>
      <c r="AH2556" s="6"/>
    </row>
    <row r="2557" spans="1:34" x14ac:dyDescent="0.35">
      <c r="A2557" s="20"/>
      <c r="B2557" s="6"/>
      <c r="C2557" s="6"/>
      <c r="D2557" s="6"/>
      <c r="E2557" s="6"/>
      <c r="F2557" s="6"/>
      <c r="G2557" s="6"/>
      <c r="H2557" s="6"/>
      <c r="I2557" s="6"/>
      <c r="J2557" s="6"/>
      <c r="K2557" s="6"/>
      <c r="L2557" s="6"/>
      <c r="M2557" s="6"/>
      <c r="N2557" s="6"/>
      <c r="O2557" s="6"/>
      <c r="P2557" s="6"/>
      <c r="Q2557" s="6"/>
      <c r="R2557" s="6"/>
      <c r="S2557" s="6"/>
      <c r="T2557" s="6"/>
      <c r="U2557" s="6"/>
      <c r="V2557" s="6"/>
      <c r="W2557" s="6"/>
      <c r="X2557" s="6"/>
      <c r="Y2557" s="6"/>
      <c r="Z2557" s="6"/>
      <c r="AA2557" s="6"/>
      <c r="AB2557" s="21"/>
      <c r="AC2557" s="21"/>
      <c r="AD2557" s="21"/>
      <c r="AE2557" s="6"/>
      <c r="AF2557" s="6"/>
      <c r="AG2557" s="6"/>
      <c r="AH2557" s="6"/>
    </row>
    <row r="2558" spans="1:34" x14ac:dyDescent="0.35">
      <c r="A2558" s="20"/>
      <c r="B2558" s="6"/>
      <c r="C2558" s="6"/>
      <c r="D2558" s="6"/>
      <c r="E2558" s="6"/>
      <c r="F2558" s="6"/>
      <c r="G2558" s="6"/>
      <c r="H2558" s="6"/>
      <c r="I2558" s="6"/>
      <c r="J2558" s="6"/>
      <c r="K2558" s="6"/>
      <c r="L2558" s="6"/>
      <c r="M2558" s="6"/>
      <c r="N2558" s="6"/>
      <c r="O2558" s="6"/>
      <c r="P2558" s="6"/>
      <c r="Q2558" s="6"/>
      <c r="R2558" s="6"/>
      <c r="S2558" s="6"/>
      <c r="T2558" s="6"/>
      <c r="U2558" s="6"/>
      <c r="V2558" s="6"/>
      <c r="W2558" s="6"/>
      <c r="X2558" s="6"/>
      <c r="Y2558" s="6"/>
      <c r="Z2558" s="6"/>
      <c r="AA2558" s="6"/>
      <c r="AB2558" s="21"/>
      <c r="AC2558" s="21"/>
      <c r="AD2558" s="21"/>
      <c r="AE2558" s="6"/>
      <c r="AF2558" s="6"/>
      <c r="AG2558" s="6"/>
      <c r="AH2558" s="6"/>
    </row>
    <row r="2559" spans="1:34" x14ac:dyDescent="0.35">
      <c r="A2559" s="20"/>
      <c r="B2559" s="6"/>
      <c r="C2559" s="6"/>
      <c r="D2559" s="6"/>
      <c r="E2559" s="6"/>
      <c r="F2559" s="6"/>
      <c r="G2559" s="6"/>
      <c r="H2559" s="6"/>
      <c r="I2559" s="6"/>
      <c r="J2559" s="6"/>
      <c r="K2559" s="6"/>
      <c r="L2559" s="6"/>
      <c r="M2559" s="6"/>
      <c r="N2559" s="6"/>
      <c r="O2559" s="6"/>
      <c r="P2559" s="6"/>
      <c r="Q2559" s="6"/>
      <c r="R2559" s="6"/>
      <c r="S2559" s="6"/>
      <c r="T2559" s="6"/>
      <c r="U2559" s="6"/>
      <c r="V2559" s="6"/>
      <c r="W2559" s="6"/>
      <c r="X2559" s="6"/>
      <c r="Y2559" s="6"/>
      <c r="Z2559" s="6"/>
      <c r="AA2559" s="6"/>
      <c r="AB2559" s="21"/>
      <c r="AC2559" s="21"/>
      <c r="AD2559" s="21"/>
      <c r="AE2559" s="6"/>
      <c r="AF2559" s="6"/>
      <c r="AG2559" s="6"/>
      <c r="AH2559" s="6"/>
    </row>
    <row r="2560" spans="1:34" x14ac:dyDescent="0.35">
      <c r="A2560" s="20"/>
      <c r="B2560" s="6"/>
      <c r="C2560" s="6"/>
      <c r="D2560" s="6"/>
      <c r="E2560" s="6"/>
      <c r="F2560" s="6"/>
      <c r="G2560" s="6"/>
      <c r="H2560" s="6"/>
      <c r="I2560" s="6"/>
      <c r="J2560" s="6"/>
      <c r="K2560" s="6"/>
      <c r="L2560" s="6"/>
      <c r="M2560" s="6"/>
      <c r="N2560" s="6"/>
      <c r="O2560" s="6"/>
      <c r="P2560" s="6"/>
      <c r="Q2560" s="6"/>
      <c r="R2560" s="6"/>
      <c r="S2560" s="6"/>
      <c r="T2560" s="6"/>
      <c r="U2560" s="6"/>
      <c r="V2560" s="6"/>
      <c r="W2560" s="6"/>
      <c r="X2560" s="6"/>
      <c r="Y2560" s="6"/>
      <c r="Z2560" s="6"/>
      <c r="AA2560" s="6"/>
      <c r="AB2560" s="21"/>
      <c r="AC2560" s="21"/>
      <c r="AD2560" s="21"/>
      <c r="AE2560" s="6"/>
      <c r="AF2560" s="6"/>
      <c r="AG2560" s="6"/>
      <c r="AH2560" s="6"/>
    </row>
    <row r="2561" spans="1:34" x14ac:dyDescent="0.35">
      <c r="A2561" s="20"/>
      <c r="B2561" s="6"/>
      <c r="C2561" s="6"/>
      <c r="D2561" s="6"/>
      <c r="E2561" s="6"/>
      <c r="F2561" s="6"/>
      <c r="G2561" s="6"/>
      <c r="H2561" s="6"/>
      <c r="I2561" s="6"/>
      <c r="J2561" s="6"/>
      <c r="K2561" s="6"/>
      <c r="L2561" s="6"/>
      <c r="M2561" s="6"/>
      <c r="N2561" s="6"/>
      <c r="O2561" s="6"/>
      <c r="P2561" s="6"/>
      <c r="Q2561" s="6"/>
      <c r="R2561" s="6"/>
      <c r="S2561" s="6"/>
      <c r="T2561" s="6"/>
      <c r="U2561" s="6"/>
      <c r="V2561" s="6"/>
      <c r="W2561" s="6"/>
      <c r="X2561" s="6"/>
      <c r="Y2561" s="6"/>
      <c r="Z2561" s="6"/>
      <c r="AA2561" s="6"/>
      <c r="AB2561" s="21"/>
      <c r="AC2561" s="21"/>
      <c r="AD2561" s="21"/>
      <c r="AE2561" s="6"/>
      <c r="AF2561" s="6"/>
      <c r="AG2561" s="6"/>
      <c r="AH2561" s="6"/>
    </row>
    <row r="2562" spans="1:34" x14ac:dyDescent="0.35">
      <c r="A2562" s="20"/>
      <c r="B2562" s="6"/>
      <c r="C2562" s="6"/>
      <c r="D2562" s="6"/>
      <c r="E2562" s="6"/>
      <c r="F2562" s="6"/>
      <c r="G2562" s="6"/>
      <c r="H2562" s="6"/>
      <c r="I2562" s="6"/>
      <c r="J2562" s="6"/>
      <c r="K2562" s="6"/>
      <c r="L2562" s="6"/>
      <c r="M2562" s="6"/>
      <c r="N2562" s="6"/>
      <c r="O2562" s="6"/>
      <c r="P2562" s="6"/>
      <c r="Q2562" s="6"/>
      <c r="R2562" s="6"/>
      <c r="S2562" s="6"/>
      <c r="T2562" s="6"/>
      <c r="U2562" s="6"/>
      <c r="V2562" s="6"/>
      <c r="W2562" s="6"/>
      <c r="X2562" s="6"/>
      <c r="Y2562" s="6"/>
      <c r="Z2562" s="6"/>
      <c r="AA2562" s="6"/>
      <c r="AB2562" s="21"/>
      <c r="AC2562" s="21"/>
      <c r="AD2562" s="21"/>
      <c r="AE2562" s="6"/>
      <c r="AF2562" s="6"/>
      <c r="AG2562" s="6"/>
      <c r="AH2562" s="6"/>
    </row>
    <row r="2563" spans="1:34" x14ac:dyDescent="0.35">
      <c r="A2563" s="20"/>
      <c r="B2563" s="6"/>
      <c r="C2563" s="6"/>
      <c r="D2563" s="6"/>
      <c r="E2563" s="6"/>
      <c r="F2563" s="6"/>
      <c r="G2563" s="6"/>
      <c r="H2563" s="6"/>
      <c r="I2563" s="6"/>
      <c r="J2563" s="6"/>
      <c r="K2563" s="6"/>
      <c r="L2563" s="6"/>
      <c r="M2563" s="6"/>
      <c r="N2563" s="6"/>
      <c r="O2563" s="6"/>
      <c r="P2563" s="6"/>
      <c r="Q2563" s="6"/>
      <c r="R2563" s="6"/>
      <c r="S2563" s="6"/>
      <c r="T2563" s="6"/>
      <c r="U2563" s="6"/>
      <c r="V2563" s="6"/>
      <c r="W2563" s="6"/>
      <c r="X2563" s="6"/>
      <c r="Y2563" s="6"/>
      <c r="Z2563" s="6"/>
      <c r="AA2563" s="6"/>
      <c r="AB2563" s="21"/>
      <c r="AC2563" s="21"/>
      <c r="AD2563" s="21"/>
      <c r="AE2563" s="6"/>
      <c r="AF2563" s="6"/>
      <c r="AG2563" s="6"/>
      <c r="AH2563" s="6"/>
    </row>
    <row r="2564" spans="1:34" x14ac:dyDescent="0.35">
      <c r="A2564" s="20"/>
      <c r="B2564" s="6"/>
      <c r="C2564" s="6"/>
      <c r="D2564" s="6"/>
      <c r="E2564" s="6"/>
      <c r="F2564" s="6"/>
      <c r="G2564" s="6"/>
      <c r="H2564" s="6"/>
      <c r="I2564" s="6"/>
      <c r="J2564" s="6"/>
      <c r="K2564" s="6"/>
      <c r="L2564" s="6"/>
      <c r="M2564" s="6"/>
      <c r="N2564" s="6"/>
      <c r="O2564" s="6"/>
      <c r="P2564" s="6"/>
      <c r="Q2564" s="6"/>
      <c r="R2564" s="6"/>
      <c r="S2564" s="6"/>
      <c r="T2564" s="6"/>
      <c r="U2564" s="6"/>
      <c r="V2564" s="6"/>
      <c r="W2564" s="6"/>
      <c r="X2564" s="6"/>
      <c r="Y2564" s="6"/>
      <c r="Z2564" s="6"/>
      <c r="AA2564" s="6"/>
      <c r="AB2564" s="21"/>
      <c r="AC2564" s="21"/>
      <c r="AD2564" s="21"/>
      <c r="AE2564" s="6"/>
      <c r="AF2564" s="6"/>
      <c r="AG2564" s="6"/>
      <c r="AH2564" s="6"/>
    </row>
    <row r="2565" spans="1:34" x14ac:dyDescent="0.35">
      <c r="A2565" s="20"/>
      <c r="B2565" s="6"/>
      <c r="C2565" s="6"/>
      <c r="D2565" s="6"/>
      <c r="E2565" s="6"/>
      <c r="F2565" s="6"/>
      <c r="G2565" s="6"/>
      <c r="H2565" s="6"/>
      <c r="I2565" s="6"/>
      <c r="J2565" s="6"/>
      <c r="K2565" s="6"/>
      <c r="L2565" s="6"/>
      <c r="M2565" s="6"/>
      <c r="N2565" s="6"/>
      <c r="O2565" s="6"/>
      <c r="P2565" s="6"/>
      <c r="Q2565" s="6"/>
      <c r="R2565" s="6"/>
      <c r="S2565" s="6"/>
      <c r="T2565" s="6"/>
      <c r="U2565" s="6"/>
      <c r="V2565" s="6"/>
      <c r="W2565" s="6"/>
      <c r="X2565" s="6"/>
      <c r="Y2565" s="6"/>
      <c r="Z2565" s="6"/>
      <c r="AA2565" s="6"/>
      <c r="AB2565" s="21"/>
      <c r="AC2565" s="21"/>
      <c r="AD2565" s="21"/>
      <c r="AE2565" s="6"/>
      <c r="AF2565" s="6"/>
      <c r="AG2565" s="6"/>
      <c r="AH2565" s="6"/>
    </row>
    <row r="2566" spans="1:34" x14ac:dyDescent="0.35">
      <c r="A2566" s="20"/>
      <c r="B2566" s="6"/>
      <c r="C2566" s="6"/>
      <c r="D2566" s="6"/>
      <c r="E2566" s="6"/>
      <c r="F2566" s="6"/>
      <c r="G2566" s="6"/>
      <c r="H2566" s="6"/>
      <c r="I2566" s="6"/>
      <c r="J2566" s="6"/>
      <c r="K2566" s="6"/>
      <c r="L2566" s="6"/>
      <c r="M2566" s="6"/>
      <c r="N2566" s="6"/>
      <c r="O2566" s="6"/>
      <c r="P2566" s="6"/>
      <c r="Q2566" s="6"/>
      <c r="R2566" s="6"/>
      <c r="S2566" s="6"/>
      <c r="T2566" s="6"/>
      <c r="U2566" s="6"/>
      <c r="V2566" s="6"/>
      <c r="W2566" s="6"/>
      <c r="X2566" s="6"/>
      <c r="Y2566" s="6"/>
      <c r="Z2566" s="6"/>
      <c r="AA2566" s="6"/>
      <c r="AB2566" s="21"/>
      <c r="AC2566" s="21"/>
      <c r="AD2566" s="21"/>
      <c r="AE2566" s="6"/>
      <c r="AF2566" s="6"/>
      <c r="AG2566" s="6"/>
      <c r="AH2566" s="6"/>
    </row>
    <row r="2567" spans="1:34" x14ac:dyDescent="0.35">
      <c r="A2567" s="20"/>
      <c r="B2567" s="6"/>
      <c r="C2567" s="6"/>
      <c r="D2567" s="6"/>
      <c r="E2567" s="6"/>
      <c r="F2567" s="6"/>
      <c r="G2567" s="6"/>
      <c r="H2567" s="6"/>
      <c r="I2567" s="6"/>
      <c r="J2567" s="6"/>
      <c r="K2567" s="6"/>
      <c r="L2567" s="6"/>
      <c r="M2567" s="6"/>
      <c r="N2567" s="6"/>
      <c r="O2567" s="6"/>
      <c r="P2567" s="6"/>
      <c r="Q2567" s="6"/>
      <c r="R2567" s="6"/>
      <c r="S2567" s="6"/>
      <c r="T2567" s="6"/>
      <c r="U2567" s="6"/>
      <c r="V2567" s="6"/>
      <c r="W2567" s="6"/>
      <c r="X2567" s="6"/>
      <c r="Y2567" s="6"/>
      <c r="Z2567" s="6"/>
      <c r="AA2567" s="6"/>
      <c r="AB2567" s="21"/>
      <c r="AC2567" s="21"/>
      <c r="AD2567" s="21"/>
      <c r="AE2567" s="6"/>
      <c r="AF2567" s="6"/>
      <c r="AG2567" s="6"/>
      <c r="AH2567" s="6"/>
    </row>
    <row r="2568" spans="1:34" x14ac:dyDescent="0.35">
      <c r="A2568" s="20"/>
      <c r="B2568" s="6"/>
      <c r="C2568" s="6"/>
      <c r="D2568" s="6"/>
      <c r="E2568" s="6"/>
      <c r="F2568" s="6"/>
      <c r="G2568" s="6"/>
      <c r="H2568" s="6"/>
      <c r="I2568" s="6"/>
      <c r="J2568" s="6"/>
      <c r="K2568" s="6"/>
      <c r="L2568" s="6"/>
      <c r="M2568" s="6"/>
      <c r="N2568" s="6"/>
      <c r="O2568" s="6"/>
      <c r="P2568" s="6"/>
      <c r="Q2568" s="6"/>
      <c r="R2568" s="6"/>
      <c r="S2568" s="6"/>
      <c r="T2568" s="6"/>
      <c r="U2568" s="6"/>
      <c r="V2568" s="6"/>
      <c r="W2568" s="6"/>
      <c r="X2568" s="6"/>
      <c r="Y2568" s="6"/>
      <c r="Z2568" s="6"/>
      <c r="AA2568" s="6"/>
      <c r="AB2568" s="21"/>
      <c r="AC2568" s="21"/>
      <c r="AD2568" s="21"/>
      <c r="AE2568" s="6"/>
      <c r="AF2568" s="6"/>
      <c r="AG2568" s="6"/>
      <c r="AH2568" s="6"/>
    </row>
    <row r="2569" spans="1:34" x14ac:dyDescent="0.35">
      <c r="A2569" s="20"/>
      <c r="B2569" s="6"/>
      <c r="C2569" s="6"/>
      <c r="D2569" s="6"/>
      <c r="E2569" s="6"/>
      <c r="F2569" s="6"/>
      <c r="G2569" s="6"/>
      <c r="H2569" s="6"/>
      <c r="I2569" s="6"/>
      <c r="J2569" s="6"/>
      <c r="K2569" s="6"/>
      <c r="L2569" s="6"/>
      <c r="M2569" s="6"/>
      <c r="N2569" s="6"/>
      <c r="O2569" s="6"/>
      <c r="P2569" s="6"/>
      <c r="Q2569" s="6"/>
      <c r="R2569" s="6"/>
      <c r="S2569" s="6"/>
      <c r="T2569" s="6"/>
      <c r="U2569" s="6"/>
      <c r="V2569" s="6"/>
      <c r="W2569" s="6"/>
      <c r="X2569" s="6"/>
      <c r="Y2569" s="6"/>
      <c r="Z2569" s="6"/>
      <c r="AA2569" s="6"/>
      <c r="AB2569" s="21"/>
      <c r="AC2569" s="21"/>
      <c r="AD2569" s="21"/>
      <c r="AE2569" s="6"/>
      <c r="AF2569" s="6"/>
      <c r="AG2569" s="6"/>
      <c r="AH2569" s="6"/>
    </row>
    <row r="2570" spans="1:34" x14ac:dyDescent="0.35">
      <c r="A2570" s="20"/>
      <c r="B2570" s="6"/>
      <c r="C2570" s="6"/>
      <c r="D2570" s="6"/>
      <c r="E2570" s="6"/>
      <c r="F2570" s="6"/>
      <c r="G2570" s="6"/>
      <c r="H2570" s="6"/>
      <c r="I2570" s="6"/>
      <c r="J2570" s="6"/>
      <c r="K2570" s="6"/>
      <c r="L2570" s="6"/>
      <c r="M2570" s="6"/>
      <c r="N2570" s="6"/>
      <c r="O2570" s="6"/>
      <c r="P2570" s="6"/>
      <c r="Q2570" s="6"/>
      <c r="R2570" s="6"/>
      <c r="S2570" s="6"/>
      <c r="T2570" s="6"/>
      <c r="U2570" s="6"/>
      <c r="V2570" s="6"/>
      <c r="W2570" s="6"/>
      <c r="X2570" s="6"/>
      <c r="Y2570" s="6"/>
      <c r="Z2570" s="6"/>
      <c r="AA2570" s="6"/>
      <c r="AB2570" s="21"/>
      <c r="AC2570" s="21"/>
      <c r="AD2570" s="21"/>
      <c r="AE2570" s="6"/>
      <c r="AF2570" s="6"/>
      <c r="AG2570" s="6"/>
      <c r="AH2570" s="6"/>
    </row>
    <row r="2571" spans="1:34" x14ac:dyDescent="0.35">
      <c r="A2571" s="20"/>
      <c r="B2571" s="6"/>
      <c r="C2571" s="6"/>
      <c r="D2571" s="6"/>
      <c r="E2571" s="6"/>
      <c r="F2571" s="6"/>
      <c r="G2571" s="6"/>
      <c r="H2571" s="6"/>
      <c r="I2571" s="6"/>
      <c r="J2571" s="6"/>
      <c r="K2571" s="6"/>
      <c r="L2571" s="6"/>
      <c r="M2571" s="6"/>
      <c r="N2571" s="6"/>
      <c r="O2571" s="6"/>
      <c r="P2571" s="6"/>
      <c r="Q2571" s="6"/>
      <c r="R2571" s="6"/>
      <c r="S2571" s="6"/>
      <c r="T2571" s="6"/>
      <c r="U2571" s="6"/>
      <c r="V2571" s="6"/>
      <c r="W2571" s="6"/>
      <c r="X2571" s="6"/>
      <c r="Y2571" s="6"/>
      <c r="Z2571" s="6"/>
      <c r="AA2571" s="6"/>
      <c r="AB2571" s="21"/>
      <c r="AC2571" s="21"/>
      <c r="AD2571" s="21"/>
      <c r="AE2571" s="6"/>
      <c r="AF2571" s="6"/>
      <c r="AG2571" s="6"/>
      <c r="AH2571" s="6"/>
    </row>
    <row r="2572" spans="1:34" x14ac:dyDescent="0.35">
      <c r="A2572" s="20"/>
      <c r="B2572" s="6"/>
      <c r="C2572" s="6"/>
      <c r="D2572" s="6"/>
      <c r="E2572" s="6"/>
      <c r="F2572" s="6"/>
      <c r="G2572" s="6"/>
      <c r="H2572" s="6"/>
      <c r="I2572" s="6"/>
      <c r="J2572" s="6"/>
      <c r="K2572" s="6"/>
      <c r="L2572" s="6"/>
      <c r="M2572" s="6"/>
      <c r="N2572" s="6"/>
      <c r="O2572" s="6"/>
      <c r="P2572" s="6"/>
      <c r="Q2572" s="6"/>
      <c r="R2572" s="6"/>
      <c r="S2572" s="6"/>
      <c r="T2572" s="6"/>
      <c r="U2572" s="6"/>
      <c r="V2572" s="6"/>
      <c r="W2572" s="6"/>
      <c r="X2572" s="6"/>
      <c r="Y2572" s="6"/>
      <c r="Z2572" s="6"/>
      <c r="AA2572" s="6"/>
      <c r="AB2572" s="21"/>
      <c r="AC2572" s="21"/>
      <c r="AD2572" s="21"/>
      <c r="AE2572" s="6"/>
      <c r="AF2572" s="6"/>
      <c r="AG2572" s="6"/>
      <c r="AH2572" s="6"/>
    </row>
    <row r="2573" spans="1:34" x14ac:dyDescent="0.35">
      <c r="A2573" s="20"/>
      <c r="B2573" s="6"/>
      <c r="C2573" s="6"/>
      <c r="D2573" s="6"/>
      <c r="E2573" s="6"/>
      <c r="F2573" s="6"/>
      <c r="G2573" s="6"/>
      <c r="H2573" s="6"/>
      <c r="I2573" s="6"/>
      <c r="J2573" s="6"/>
      <c r="K2573" s="6"/>
      <c r="L2573" s="6"/>
      <c r="M2573" s="6"/>
      <c r="N2573" s="6"/>
      <c r="O2573" s="6"/>
      <c r="P2573" s="6"/>
      <c r="Q2573" s="6"/>
      <c r="R2573" s="6"/>
      <c r="S2573" s="6"/>
      <c r="T2573" s="6"/>
      <c r="U2573" s="6"/>
      <c r="V2573" s="6"/>
      <c r="W2573" s="6"/>
      <c r="X2573" s="6"/>
      <c r="Y2573" s="6"/>
      <c r="Z2573" s="6"/>
      <c r="AA2573" s="6"/>
      <c r="AB2573" s="21"/>
      <c r="AC2573" s="21"/>
      <c r="AD2573" s="21"/>
      <c r="AE2573" s="6"/>
      <c r="AF2573" s="6"/>
      <c r="AG2573" s="6"/>
      <c r="AH2573" s="6"/>
    </row>
    <row r="2574" spans="1:34" x14ac:dyDescent="0.35">
      <c r="A2574" s="20"/>
      <c r="B2574" s="6"/>
      <c r="C2574" s="6"/>
      <c r="D2574" s="6"/>
      <c r="E2574" s="6"/>
      <c r="F2574" s="6"/>
      <c r="G2574" s="6"/>
      <c r="H2574" s="6"/>
      <c r="I2574" s="6"/>
      <c r="J2574" s="6"/>
      <c r="K2574" s="6"/>
      <c r="L2574" s="6"/>
      <c r="M2574" s="6"/>
      <c r="N2574" s="6"/>
      <c r="O2574" s="6"/>
      <c r="P2574" s="6"/>
      <c r="Q2574" s="6"/>
      <c r="R2574" s="6"/>
      <c r="S2574" s="6"/>
      <c r="T2574" s="6"/>
      <c r="U2574" s="6"/>
      <c r="V2574" s="6"/>
      <c r="W2574" s="6"/>
      <c r="X2574" s="6"/>
      <c r="Y2574" s="6"/>
      <c r="Z2574" s="6"/>
      <c r="AA2574" s="6"/>
      <c r="AB2574" s="21"/>
      <c r="AC2574" s="21"/>
      <c r="AD2574" s="21"/>
      <c r="AE2574" s="6"/>
      <c r="AF2574" s="6"/>
      <c r="AG2574" s="6"/>
      <c r="AH2574" s="6"/>
    </row>
    <row r="2575" spans="1:34" x14ac:dyDescent="0.35">
      <c r="A2575" s="20"/>
      <c r="B2575" s="6"/>
      <c r="C2575" s="6"/>
      <c r="D2575" s="6"/>
      <c r="E2575" s="6"/>
      <c r="F2575" s="6"/>
      <c r="G2575" s="6"/>
      <c r="H2575" s="6"/>
      <c r="I2575" s="6"/>
      <c r="J2575" s="6"/>
      <c r="K2575" s="6"/>
      <c r="L2575" s="6"/>
      <c r="M2575" s="6"/>
      <c r="N2575" s="6"/>
      <c r="O2575" s="6"/>
      <c r="P2575" s="6"/>
      <c r="Q2575" s="6"/>
      <c r="R2575" s="6"/>
      <c r="S2575" s="6"/>
      <c r="T2575" s="6"/>
      <c r="U2575" s="6"/>
      <c r="V2575" s="6"/>
      <c r="W2575" s="6"/>
      <c r="X2575" s="6"/>
      <c r="Y2575" s="6"/>
      <c r="Z2575" s="6"/>
      <c r="AA2575" s="6"/>
      <c r="AB2575" s="21"/>
      <c r="AC2575" s="21"/>
      <c r="AD2575" s="21"/>
      <c r="AE2575" s="6"/>
      <c r="AF2575" s="6"/>
      <c r="AG2575" s="6"/>
      <c r="AH2575" s="6"/>
    </row>
    <row r="2576" spans="1:34" x14ac:dyDescent="0.35">
      <c r="A2576" s="20"/>
      <c r="B2576" s="6"/>
      <c r="C2576" s="6"/>
      <c r="D2576" s="6"/>
      <c r="E2576" s="6"/>
      <c r="F2576" s="6"/>
      <c r="G2576" s="6"/>
      <c r="H2576" s="6"/>
      <c r="I2576" s="6"/>
      <c r="J2576" s="6"/>
      <c r="K2576" s="6"/>
      <c r="L2576" s="6"/>
      <c r="M2576" s="6"/>
      <c r="N2576" s="6"/>
      <c r="O2576" s="6"/>
      <c r="P2576" s="6"/>
      <c r="Q2576" s="6"/>
      <c r="R2576" s="6"/>
      <c r="S2576" s="6"/>
      <c r="T2576" s="6"/>
      <c r="U2576" s="6"/>
      <c r="V2576" s="6"/>
      <c r="W2576" s="6"/>
      <c r="X2576" s="6"/>
      <c r="Y2576" s="6"/>
      <c r="Z2576" s="6"/>
      <c r="AA2576" s="6"/>
      <c r="AB2576" s="21"/>
      <c r="AC2576" s="21"/>
      <c r="AD2576" s="21"/>
      <c r="AE2576" s="6"/>
      <c r="AF2576" s="6"/>
      <c r="AG2576" s="6"/>
      <c r="AH2576" s="6"/>
    </row>
    <row r="2577" spans="1:34" x14ac:dyDescent="0.35">
      <c r="A2577" s="20"/>
      <c r="B2577" s="6"/>
      <c r="C2577" s="6"/>
      <c r="D2577" s="6"/>
      <c r="E2577" s="6"/>
      <c r="F2577" s="6"/>
      <c r="G2577" s="6"/>
      <c r="H2577" s="6"/>
      <c r="I2577" s="6"/>
      <c r="J2577" s="6"/>
      <c r="K2577" s="6"/>
      <c r="L2577" s="6"/>
      <c r="M2577" s="6"/>
      <c r="N2577" s="6"/>
      <c r="O2577" s="6"/>
      <c r="P2577" s="6"/>
      <c r="Q2577" s="6"/>
      <c r="R2577" s="6"/>
      <c r="S2577" s="6"/>
      <c r="T2577" s="6"/>
      <c r="U2577" s="6"/>
      <c r="V2577" s="6"/>
      <c r="W2577" s="6"/>
      <c r="X2577" s="6"/>
      <c r="Y2577" s="6"/>
      <c r="Z2577" s="6"/>
      <c r="AA2577" s="6"/>
      <c r="AB2577" s="21"/>
      <c r="AC2577" s="21"/>
      <c r="AD2577" s="21"/>
      <c r="AE2577" s="6"/>
      <c r="AF2577" s="6"/>
      <c r="AG2577" s="6"/>
      <c r="AH2577" s="6"/>
    </row>
    <row r="2578" spans="1:34" x14ac:dyDescent="0.35">
      <c r="A2578" s="20"/>
      <c r="B2578" s="6"/>
      <c r="C2578" s="6"/>
      <c r="D2578" s="6"/>
      <c r="E2578" s="6"/>
      <c r="F2578" s="6"/>
      <c r="G2578" s="6"/>
      <c r="H2578" s="6"/>
      <c r="I2578" s="6"/>
      <c r="J2578" s="6"/>
      <c r="K2578" s="6"/>
      <c r="L2578" s="6"/>
      <c r="M2578" s="6"/>
      <c r="N2578" s="6"/>
      <c r="O2578" s="6"/>
      <c r="P2578" s="6"/>
      <c r="Q2578" s="6"/>
      <c r="R2578" s="6"/>
      <c r="S2578" s="6"/>
      <c r="T2578" s="6"/>
      <c r="U2578" s="6"/>
      <c r="V2578" s="6"/>
      <c r="W2578" s="6"/>
      <c r="X2578" s="6"/>
      <c r="Y2578" s="6"/>
      <c r="Z2578" s="6"/>
      <c r="AA2578" s="6"/>
      <c r="AB2578" s="21"/>
      <c r="AC2578" s="21"/>
      <c r="AD2578" s="21"/>
      <c r="AE2578" s="6"/>
      <c r="AF2578" s="6"/>
      <c r="AG2578" s="6"/>
      <c r="AH2578" s="6"/>
    </row>
    <row r="2579" spans="1:34" x14ac:dyDescent="0.35">
      <c r="A2579" s="20"/>
      <c r="B2579" s="6"/>
      <c r="C2579" s="6"/>
      <c r="D2579" s="6"/>
      <c r="E2579" s="6"/>
      <c r="F2579" s="6"/>
      <c r="G2579" s="6"/>
      <c r="H2579" s="6"/>
      <c r="I2579" s="6"/>
      <c r="J2579" s="6"/>
      <c r="K2579" s="6"/>
      <c r="L2579" s="6"/>
      <c r="M2579" s="6"/>
      <c r="N2579" s="6"/>
      <c r="O2579" s="6"/>
      <c r="P2579" s="6"/>
      <c r="Q2579" s="6"/>
      <c r="R2579" s="6"/>
      <c r="S2579" s="6"/>
      <c r="T2579" s="6"/>
      <c r="U2579" s="6"/>
      <c r="V2579" s="6"/>
      <c r="W2579" s="6"/>
      <c r="X2579" s="6"/>
      <c r="Y2579" s="6"/>
      <c r="Z2579" s="6"/>
      <c r="AA2579" s="6"/>
      <c r="AB2579" s="21"/>
      <c r="AC2579" s="21"/>
      <c r="AD2579" s="21"/>
      <c r="AE2579" s="6"/>
      <c r="AF2579" s="6"/>
      <c r="AG2579" s="6"/>
      <c r="AH2579" s="6"/>
    </row>
    <row r="2580" spans="1:34" x14ac:dyDescent="0.35">
      <c r="A2580" s="20"/>
      <c r="B2580" s="6"/>
      <c r="C2580" s="6"/>
      <c r="D2580" s="6"/>
      <c r="E2580" s="6"/>
      <c r="F2580" s="6"/>
      <c r="G2580" s="6"/>
      <c r="H2580" s="6"/>
      <c r="I2580" s="6"/>
      <c r="J2580" s="6"/>
      <c r="K2580" s="6"/>
      <c r="L2580" s="6"/>
      <c r="M2580" s="6"/>
      <c r="N2580" s="6"/>
      <c r="O2580" s="6"/>
      <c r="P2580" s="6"/>
      <c r="Q2580" s="6"/>
      <c r="R2580" s="6"/>
      <c r="S2580" s="6"/>
      <c r="T2580" s="6"/>
      <c r="U2580" s="6"/>
      <c r="V2580" s="6"/>
      <c r="W2580" s="6"/>
      <c r="X2580" s="6"/>
      <c r="Y2580" s="6"/>
      <c r="Z2580" s="6"/>
      <c r="AA2580" s="6"/>
      <c r="AB2580" s="21"/>
      <c r="AC2580" s="21"/>
      <c r="AD2580" s="21"/>
      <c r="AE2580" s="6"/>
      <c r="AF2580" s="6"/>
      <c r="AG2580" s="6"/>
      <c r="AH2580" s="6"/>
    </row>
    <row r="2581" spans="1:34" x14ac:dyDescent="0.35">
      <c r="A2581" s="20"/>
      <c r="B2581" s="6"/>
      <c r="C2581" s="6"/>
      <c r="D2581" s="6"/>
      <c r="E2581" s="6"/>
      <c r="F2581" s="6"/>
      <c r="G2581" s="6"/>
      <c r="H2581" s="6"/>
      <c r="I2581" s="6"/>
      <c r="J2581" s="6"/>
      <c r="K2581" s="6"/>
      <c r="L2581" s="6"/>
      <c r="M2581" s="6"/>
      <c r="N2581" s="6"/>
      <c r="O2581" s="6"/>
      <c r="P2581" s="6"/>
      <c r="Q2581" s="6"/>
      <c r="R2581" s="6"/>
      <c r="S2581" s="6"/>
      <c r="T2581" s="6"/>
      <c r="U2581" s="6"/>
      <c r="V2581" s="6"/>
      <c r="W2581" s="6"/>
      <c r="X2581" s="6"/>
      <c r="Y2581" s="6"/>
      <c r="Z2581" s="6"/>
      <c r="AA2581" s="6"/>
      <c r="AB2581" s="21"/>
      <c r="AC2581" s="21"/>
      <c r="AD2581" s="21"/>
      <c r="AE2581" s="6"/>
      <c r="AF2581" s="6"/>
      <c r="AG2581" s="6"/>
      <c r="AH2581" s="6"/>
    </row>
    <row r="2582" spans="1:34" x14ac:dyDescent="0.35">
      <c r="A2582" s="20"/>
      <c r="B2582" s="6"/>
      <c r="C2582" s="6"/>
      <c r="D2582" s="6"/>
      <c r="E2582" s="6"/>
      <c r="F2582" s="6"/>
      <c r="G2582" s="6"/>
      <c r="H2582" s="6"/>
      <c r="I2582" s="6"/>
      <c r="J2582" s="6"/>
      <c r="K2582" s="6"/>
      <c r="L2582" s="6"/>
      <c r="M2582" s="6"/>
      <c r="N2582" s="6"/>
      <c r="O2582" s="6"/>
      <c r="P2582" s="6"/>
      <c r="Q2582" s="6"/>
      <c r="R2582" s="6"/>
      <c r="S2582" s="6"/>
      <c r="T2582" s="6"/>
      <c r="U2582" s="6"/>
      <c r="V2582" s="6"/>
      <c r="W2582" s="6"/>
      <c r="X2582" s="6"/>
      <c r="Y2582" s="6"/>
      <c r="Z2582" s="6"/>
      <c r="AA2582" s="6"/>
      <c r="AB2582" s="21"/>
      <c r="AC2582" s="21"/>
      <c r="AD2582" s="21"/>
      <c r="AE2582" s="6"/>
      <c r="AF2582" s="6"/>
      <c r="AG2582" s="6"/>
      <c r="AH2582" s="6"/>
    </row>
    <row r="2583" spans="1:34" x14ac:dyDescent="0.35">
      <c r="A2583" s="20"/>
      <c r="B2583" s="6"/>
      <c r="C2583" s="6"/>
      <c r="D2583" s="6"/>
      <c r="E2583" s="6"/>
      <c r="F2583" s="6"/>
      <c r="G2583" s="6"/>
      <c r="H2583" s="6"/>
      <c r="I2583" s="6"/>
      <c r="J2583" s="6"/>
      <c r="K2583" s="6"/>
      <c r="L2583" s="6"/>
      <c r="M2583" s="6"/>
      <c r="N2583" s="6"/>
      <c r="O2583" s="6"/>
      <c r="P2583" s="6"/>
      <c r="Q2583" s="6"/>
      <c r="R2583" s="6"/>
      <c r="S2583" s="6"/>
      <c r="T2583" s="6"/>
      <c r="U2583" s="6"/>
      <c r="V2583" s="6"/>
      <c r="W2583" s="6"/>
      <c r="X2583" s="6"/>
      <c r="Y2583" s="6"/>
      <c r="Z2583" s="6"/>
      <c r="AA2583" s="6"/>
      <c r="AB2583" s="21"/>
      <c r="AC2583" s="21"/>
      <c r="AD2583" s="21"/>
      <c r="AE2583" s="6"/>
      <c r="AF2583" s="6"/>
      <c r="AG2583" s="6"/>
      <c r="AH2583" s="6"/>
    </row>
    <row r="2584" spans="1:34" x14ac:dyDescent="0.35">
      <c r="A2584" s="20"/>
      <c r="B2584" s="6"/>
      <c r="C2584" s="6"/>
      <c r="D2584" s="6"/>
      <c r="E2584" s="6"/>
      <c r="F2584" s="6"/>
      <c r="G2584" s="6"/>
      <c r="H2584" s="6"/>
      <c r="I2584" s="6"/>
      <c r="J2584" s="6"/>
      <c r="K2584" s="6"/>
      <c r="L2584" s="6"/>
      <c r="M2584" s="6"/>
      <c r="N2584" s="6"/>
      <c r="O2584" s="6"/>
      <c r="P2584" s="6"/>
      <c r="Q2584" s="6"/>
      <c r="R2584" s="6"/>
      <c r="S2584" s="6"/>
      <c r="T2584" s="6"/>
      <c r="U2584" s="6"/>
      <c r="V2584" s="6"/>
      <c r="W2584" s="6"/>
      <c r="X2584" s="6"/>
      <c r="Y2584" s="6"/>
      <c r="Z2584" s="6"/>
      <c r="AA2584" s="6"/>
      <c r="AB2584" s="21"/>
      <c r="AC2584" s="21"/>
      <c r="AD2584" s="21"/>
      <c r="AE2584" s="6"/>
      <c r="AF2584" s="6"/>
      <c r="AG2584" s="6"/>
      <c r="AH2584" s="6"/>
    </row>
    <row r="2585" spans="1:34" x14ac:dyDescent="0.35">
      <c r="A2585" s="20"/>
      <c r="B2585" s="6"/>
      <c r="C2585" s="6"/>
      <c r="D2585" s="6"/>
      <c r="E2585" s="6"/>
      <c r="F2585" s="6"/>
      <c r="G2585" s="6"/>
      <c r="H2585" s="6"/>
      <c r="I2585" s="6"/>
      <c r="J2585" s="6"/>
      <c r="K2585" s="6"/>
      <c r="L2585" s="6"/>
      <c r="M2585" s="6"/>
      <c r="N2585" s="6"/>
      <c r="O2585" s="6"/>
      <c r="P2585" s="6"/>
      <c r="Q2585" s="6"/>
      <c r="R2585" s="6"/>
      <c r="S2585" s="6"/>
      <c r="T2585" s="6"/>
      <c r="U2585" s="6"/>
      <c r="V2585" s="6"/>
      <c r="W2585" s="6"/>
      <c r="X2585" s="6"/>
      <c r="Y2585" s="6"/>
      <c r="Z2585" s="6"/>
      <c r="AA2585" s="6"/>
      <c r="AB2585" s="21"/>
      <c r="AC2585" s="21"/>
      <c r="AD2585" s="21"/>
      <c r="AE2585" s="6"/>
      <c r="AF2585" s="6"/>
      <c r="AG2585" s="6"/>
      <c r="AH2585" s="6"/>
    </row>
    <row r="2586" spans="1:34" x14ac:dyDescent="0.35">
      <c r="A2586" s="20"/>
      <c r="B2586" s="6"/>
      <c r="C2586" s="6"/>
      <c r="D2586" s="6"/>
      <c r="E2586" s="6"/>
      <c r="F2586" s="6"/>
      <c r="G2586" s="6"/>
      <c r="H2586" s="6"/>
      <c r="I2586" s="6"/>
      <c r="J2586" s="6"/>
      <c r="K2586" s="6"/>
      <c r="L2586" s="6"/>
      <c r="M2586" s="6"/>
      <c r="N2586" s="6"/>
      <c r="O2586" s="6"/>
      <c r="P2586" s="6"/>
      <c r="Q2586" s="6"/>
      <c r="R2586" s="6"/>
      <c r="S2586" s="6"/>
      <c r="T2586" s="6"/>
      <c r="U2586" s="6"/>
      <c r="V2586" s="6"/>
      <c r="W2586" s="6"/>
      <c r="X2586" s="6"/>
      <c r="Y2586" s="6"/>
      <c r="Z2586" s="6"/>
      <c r="AA2586" s="6"/>
      <c r="AB2586" s="21"/>
      <c r="AC2586" s="21"/>
      <c r="AD2586" s="21"/>
      <c r="AE2586" s="6"/>
      <c r="AF2586" s="6"/>
      <c r="AG2586" s="6"/>
      <c r="AH2586" s="6"/>
    </row>
    <row r="2587" spans="1:34" x14ac:dyDescent="0.35">
      <c r="A2587" s="20"/>
      <c r="B2587" s="6"/>
      <c r="C2587" s="6"/>
      <c r="D2587" s="6"/>
      <c r="E2587" s="6"/>
      <c r="F2587" s="6"/>
      <c r="G2587" s="6"/>
      <c r="H2587" s="6"/>
      <c r="I2587" s="6"/>
      <c r="J2587" s="6"/>
      <c r="K2587" s="6"/>
      <c r="L2587" s="6"/>
      <c r="M2587" s="6"/>
      <c r="N2587" s="6"/>
      <c r="O2587" s="6"/>
      <c r="P2587" s="6"/>
      <c r="Q2587" s="6"/>
      <c r="R2587" s="6"/>
      <c r="S2587" s="6"/>
      <c r="T2587" s="6"/>
      <c r="U2587" s="6"/>
      <c r="V2587" s="6"/>
      <c r="W2587" s="6"/>
      <c r="X2587" s="6"/>
      <c r="Y2587" s="6"/>
      <c r="Z2587" s="6"/>
      <c r="AA2587" s="6"/>
      <c r="AB2587" s="21"/>
      <c r="AC2587" s="21"/>
      <c r="AD2587" s="21"/>
      <c r="AE2587" s="6"/>
      <c r="AF2587" s="6"/>
      <c r="AG2587" s="6"/>
      <c r="AH2587" s="6"/>
    </row>
    <row r="2588" spans="1:34" x14ac:dyDescent="0.35">
      <c r="A2588" s="20"/>
      <c r="B2588" s="6"/>
      <c r="C2588" s="6"/>
      <c r="D2588" s="6"/>
      <c r="E2588" s="6"/>
      <c r="F2588" s="6"/>
      <c r="G2588" s="6"/>
      <c r="H2588" s="6"/>
      <c r="I2588" s="6"/>
      <c r="J2588" s="6"/>
      <c r="K2588" s="6"/>
      <c r="L2588" s="6"/>
      <c r="M2588" s="6"/>
      <c r="N2588" s="6"/>
      <c r="O2588" s="6"/>
      <c r="P2588" s="6"/>
      <c r="Q2588" s="6"/>
      <c r="R2588" s="6"/>
      <c r="S2588" s="6"/>
      <c r="T2588" s="6"/>
      <c r="U2588" s="6"/>
      <c r="V2588" s="6"/>
      <c r="W2588" s="6"/>
      <c r="X2588" s="6"/>
      <c r="Y2588" s="6"/>
      <c r="Z2588" s="6"/>
      <c r="AA2588" s="6"/>
      <c r="AB2588" s="21"/>
      <c r="AC2588" s="21"/>
      <c r="AD2588" s="21"/>
      <c r="AE2588" s="6"/>
      <c r="AF2588" s="6"/>
      <c r="AG2588" s="6"/>
      <c r="AH2588" s="6"/>
    </row>
    <row r="2589" spans="1:34" x14ac:dyDescent="0.35">
      <c r="A2589" s="20"/>
      <c r="B2589" s="6"/>
      <c r="C2589" s="6"/>
      <c r="D2589" s="6"/>
      <c r="E2589" s="6"/>
      <c r="F2589" s="6"/>
      <c r="G2589" s="6"/>
      <c r="H2589" s="6"/>
      <c r="I2589" s="6"/>
      <c r="J2589" s="6"/>
      <c r="K2589" s="6"/>
      <c r="L2589" s="6"/>
      <c r="M2589" s="6"/>
      <c r="N2589" s="6"/>
      <c r="O2589" s="6"/>
      <c r="P2589" s="6"/>
      <c r="Q2589" s="6"/>
      <c r="R2589" s="6"/>
      <c r="S2589" s="6"/>
      <c r="T2589" s="6"/>
      <c r="U2589" s="6"/>
      <c r="V2589" s="6"/>
      <c r="W2589" s="6"/>
      <c r="X2589" s="6"/>
      <c r="Y2589" s="6"/>
      <c r="Z2589" s="6"/>
      <c r="AA2589" s="6"/>
      <c r="AB2589" s="21"/>
      <c r="AC2589" s="21"/>
      <c r="AD2589" s="21"/>
      <c r="AE2589" s="6"/>
      <c r="AF2589" s="6"/>
      <c r="AG2589" s="6"/>
      <c r="AH2589" s="6"/>
    </row>
    <row r="2590" spans="1:34" x14ac:dyDescent="0.35">
      <c r="A2590" s="20"/>
      <c r="B2590" s="6"/>
      <c r="C2590" s="6"/>
      <c r="D2590" s="6"/>
      <c r="E2590" s="6"/>
      <c r="F2590" s="6"/>
      <c r="G2590" s="6"/>
      <c r="H2590" s="6"/>
      <c r="I2590" s="6"/>
      <c r="J2590" s="6"/>
      <c r="K2590" s="6"/>
      <c r="L2590" s="6"/>
      <c r="M2590" s="6"/>
      <c r="N2590" s="6"/>
      <c r="O2590" s="6"/>
      <c r="P2590" s="6"/>
      <c r="Q2590" s="6"/>
      <c r="R2590" s="6"/>
      <c r="S2590" s="6"/>
      <c r="T2590" s="6"/>
      <c r="U2590" s="6"/>
      <c r="V2590" s="6"/>
      <c r="W2590" s="6"/>
      <c r="X2590" s="6"/>
      <c r="Y2590" s="6"/>
      <c r="Z2590" s="6"/>
      <c r="AA2590" s="6"/>
      <c r="AB2590" s="21"/>
      <c r="AC2590" s="21"/>
      <c r="AD2590" s="21"/>
      <c r="AE2590" s="6"/>
      <c r="AF2590" s="6"/>
      <c r="AG2590" s="6"/>
      <c r="AH2590" s="6"/>
    </row>
    <row r="2591" spans="1:34" x14ac:dyDescent="0.35">
      <c r="A2591" s="20"/>
      <c r="B2591" s="6"/>
      <c r="C2591" s="6"/>
      <c r="D2591" s="6"/>
      <c r="E2591" s="6"/>
      <c r="F2591" s="6"/>
      <c r="G2591" s="6"/>
      <c r="H2591" s="6"/>
      <c r="I2591" s="6"/>
      <c r="J2591" s="6"/>
      <c r="K2591" s="6"/>
      <c r="L2591" s="6"/>
      <c r="M2591" s="6"/>
      <c r="N2591" s="6"/>
      <c r="O2591" s="6"/>
      <c r="P2591" s="6"/>
      <c r="Q2591" s="6"/>
      <c r="R2591" s="6"/>
      <c r="S2591" s="6"/>
      <c r="T2591" s="6"/>
      <c r="U2591" s="6"/>
      <c r="V2591" s="6"/>
      <c r="W2591" s="6"/>
      <c r="X2591" s="6"/>
      <c r="Y2591" s="6"/>
      <c r="Z2591" s="6"/>
      <c r="AA2591" s="6"/>
      <c r="AB2591" s="21"/>
      <c r="AC2591" s="21"/>
      <c r="AD2591" s="21"/>
      <c r="AE2591" s="6"/>
      <c r="AF2591" s="6"/>
      <c r="AG2591" s="6"/>
      <c r="AH2591" s="6"/>
    </row>
    <row r="2592" spans="1:34" x14ac:dyDescent="0.35">
      <c r="A2592" s="20"/>
      <c r="B2592" s="6"/>
      <c r="C2592" s="6"/>
      <c r="D2592" s="6"/>
      <c r="E2592" s="6"/>
      <c r="F2592" s="6"/>
      <c r="G2592" s="6"/>
      <c r="H2592" s="6"/>
      <c r="I2592" s="6"/>
      <c r="J2592" s="6"/>
      <c r="K2592" s="6"/>
      <c r="L2592" s="6"/>
      <c r="M2592" s="6"/>
      <c r="N2592" s="6"/>
      <c r="O2592" s="6"/>
      <c r="P2592" s="6"/>
      <c r="Q2592" s="6"/>
      <c r="R2592" s="6"/>
      <c r="S2592" s="6"/>
      <c r="T2592" s="6"/>
      <c r="U2592" s="6"/>
      <c r="V2592" s="6"/>
      <c r="W2592" s="6"/>
      <c r="X2592" s="6"/>
      <c r="Y2592" s="6"/>
      <c r="Z2592" s="6"/>
      <c r="AA2592" s="6"/>
      <c r="AB2592" s="21"/>
      <c r="AC2592" s="21"/>
      <c r="AD2592" s="21"/>
      <c r="AE2592" s="6"/>
      <c r="AF2592" s="6"/>
      <c r="AG2592" s="6"/>
      <c r="AH2592" s="6"/>
    </row>
    <row r="2593" spans="1:34" x14ac:dyDescent="0.35">
      <c r="A2593" s="20"/>
      <c r="B2593" s="6"/>
      <c r="C2593" s="6"/>
      <c r="D2593" s="6"/>
      <c r="E2593" s="6"/>
      <c r="F2593" s="6"/>
      <c r="G2593" s="6"/>
      <c r="H2593" s="6"/>
      <c r="I2593" s="6"/>
      <c r="J2593" s="6"/>
      <c r="K2593" s="6"/>
      <c r="L2593" s="6"/>
      <c r="M2593" s="6"/>
      <c r="N2593" s="6"/>
      <c r="O2593" s="6"/>
      <c r="P2593" s="6"/>
      <c r="Q2593" s="6"/>
      <c r="R2593" s="6"/>
      <c r="S2593" s="6"/>
      <c r="T2593" s="6"/>
      <c r="U2593" s="6"/>
      <c r="V2593" s="6"/>
      <c r="W2593" s="6"/>
      <c r="X2593" s="6"/>
      <c r="Y2593" s="6"/>
      <c r="Z2593" s="6"/>
      <c r="AA2593" s="6"/>
      <c r="AB2593" s="21"/>
      <c r="AC2593" s="21"/>
      <c r="AD2593" s="21"/>
      <c r="AE2593" s="6"/>
      <c r="AF2593" s="6"/>
      <c r="AG2593" s="6"/>
      <c r="AH2593" s="6"/>
    </row>
    <row r="2594" spans="1:34" x14ac:dyDescent="0.35">
      <c r="A2594" s="20"/>
      <c r="B2594" s="6"/>
      <c r="C2594" s="6"/>
      <c r="D2594" s="6"/>
      <c r="E2594" s="6"/>
      <c r="F2594" s="6"/>
      <c r="G2594" s="6"/>
      <c r="H2594" s="6"/>
      <c r="I2594" s="6"/>
      <c r="J2594" s="6"/>
      <c r="K2594" s="6"/>
      <c r="L2594" s="6"/>
      <c r="M2594" s="6"/>
      <c r="N2594" s="6"/>
      <c r="O2594" s="6"/>
      <c r="P2594" s="6"/>
      <c r="Q2594" s="6"/>
      <c r="R2594" s="6"/>
      <c r="S2594" s="6"/>
      <c r="T2594" s="6"/>
      <c r="U2594" s="6"/>
      <c r="V2594" s="6"/>
      <c r="W2594" s="6"/>
      <c r="X2594" s="6"/>
      <c r="Y2594" s="6"/>
      <c r="Z2594" s="6"/>
      <c r="AA2594" s="6"/>
      <c r="AB2594" s="21"/>
      <c r="AC2594" s="21"/>
      <c r="AD2594" s="21"/>
      <c r="AE2594" s="6"/>
      <c r="AF2594" s="6"/>
      <c r="AG2594" s="6"/>
      <c r="AH2594" s="6"/>
    </row>
    <row r="2595" spans="1:34" x14ac:dyDescent="0.35">
      <c r="A2595" s="20"/>
      <c r="B2595" s="6"/>
      <c r="C2595" s="6"/>
      <c r="D2595" s="6"/>
      <c r="E2595" s="6"/>
      <c r="F2595" s="6"/>
      <c r="G2595" s="6"/>
      <c r="H2595" s="6"/>
      <c r="I2595" s="6"/>
      <c r="J2595" s="6"/>
      <c r="K2595" s="6"/>
      <c r="L2595" s="6"/>
      <c r="M2595" s="6"/>
      <c r="N2595" s="6"/>
      <c r="O2595" s="6"/>
      <c r="P2595" s="6"/>
      <c r="Q2595" s="6"/>
      <c r="R2595" s="6"/>
      <c r="S2595" s="6"/>
      <c r="T2595" s="6"/>
      <c r="U2595" s="6"/>
      <c r="V2595" s="6"/>
      <c r="W2595" s="6"/>
      <c r="X2595" s="6"/>
      <c r="Y2595" s="6"/>
      <c r="Z2595" s="6"/>
      <c r="AA2595" s="6"/>
      <c r="AB2595" s="21"/>
      <c r="AC2595" s="21"/>
      <c r="AD2595" s="21"/>
      <c r="AE2595" s="6"/>
      <c r="AF2595" s="6"/>
      <c r="AG2595" s="6"/>
      <c r="AH2595" s="6"/>
    </row>
    <row r="2596" spans="1:34" x14ac:dyDescent="0.35">
      <c r="A2596" s="20"/>
      <c r="B2596" s="6"/>
      <c r="C2596" s="6"/>
      <c r="D2596" s="6"/>
      <c r="E2596" s="6"/>
      <c r="F2596" s="6"/>
      <c r="G2596" s="6"/>
      <c r="H2596" s="6"/>
      <c r="I2596" s="6"/>
      <c r="J2596" s="6"/>
      <c r="K2596" s="6"/>
      <c r="L2596" s="6"/>
      <c r="M2596" s="6"/>
      <c r="N2596" s="6"/>
      <c r="O2596" s="6"/>
      <c r="P2596" s="6"/>
      <c r="Q2596" s="6"/>
      <c r="R2596" s="6"/>
      <c r="S2596" s="6"/>
      <c r="T2596" s="6"/>
      <c r="U2596" s="6"/>
      <c r="V2596" s="6"/>
      <c r="W2596" s="6"/>
      <c r="X2596" s="6"/>
      <c r="Y2596" s="6"/>
      <c r="Z2596" s="6"/>
      <c r="AA2596" s="6"/>
      <c r="AB2596" s="21"/>
      <c r="AC2596" s="21"/>
      <c r="AD2596" s="21"/>
      <c r="AE2596" s="6"/>
      <c r="AF2596" s="6"/>
      <c r="AG2596" s="6"/>
      <c r="AH2596" s="6"/>
    </row>
    <row r="2597" spans="1:34" x14ac:dyDescent="0.35">
      <c r="A2597" s="20"/>
      <c r="B2597" s="6"/>
      <c r="C2597" s="6"/>
      <c r="D2597" s="6"/>
      <c r="E2597" s="6"/>
      <c r="F2597" s="6"/>
      <c r="G2597" s="6"/>
      <c r="H2597" s="6"/>
      <c r="I2597" s="6"/>
      <c r="J2597" s="6"/>
      <c r="K2597" s="6"/>
      <c r="L2597" s="6"/>
      <c r="M2597" s="6"/>
      <c r="N2597" s="6"/>
      <c r="O2597" s="6"/>
      <c r="P2597" s="6"/>
      <c r="Q2597" s="6"/>
      <c r="R2597" s="6"/>
      <c r="S2597" s="6"/>
      <c r="T2597" s="6"/>
      <c r="U2597" s="6"/>
      <c r="V2597" s="6"/>
      <c r="W2597" s="6"/>
      <c r="X2597" s="6"/>
      <c r="Y2597" s="6"/>
      <c r="Z2597" s="6"/>
      <c r="AA2597" s="6"/>
      <c r="AB2597" s="21"/>
      <c r="AC2597" s="21"/>
      <c r="AD2597" s="21"/>
      <c r="AE2597" s="6"/>
      <c r="AF2597" s="6"/>
      <c r="AG2597" s="6"/>
      <c r="AH2597" s="6"/>
    </row>
    <row r="2598" spans="1:34" x14ac:dyDescent="0.35">
      <c r="A2598" s="20"/>
      <c r="B2598" s="6"/>
      <c r="C2598" s="6"/>
      <c r="D2598" s="6"/>
      <c r="E2598" s="6"/>
      <c r="F2598" s="6"/>
      <c r="G2598" s="6"/>
      <c r="H2598" s="6"/>
      <c r="I2598" s="6"/>
      <c r="J2598" s="6"/>
      <c r="K2598" s="6"/>
      <c r="L2598" s="6"/>
      <c r="M2598" s="6"/>
      <c r="N2598" s="6"/>
      <c r="O2598" s="6"/>
      <c r="P2598" s="6"/>
      <c r="Q2598" s="6"/>
      <c r="R2598" s="6"/>
      <c r="S2598" s="6"/>
      <c r="T2598" s="6"/>
      <c r="U2598" s="6"/>
      <c r="V2598" s="6"/>
      <c r="W2598" s="6"/>
      <c r="X2598" s="6"/>
      <c r="Y2598" s="6"/>
      <c r="Z2598" s="6"/>
      <c r="AA2598" s="6"/>
      <c r="AB2598" s="21"/>
      <c r="AC2598" s="21"/>
      <c r="AD2598" s="21"/>
      <c r="AE2598" s="6"/>
      <c r="AF2598" s="6"/>
      <c r="AG2598" s="6"/>
      <c r="AH2598" s="6"/>
    </row>
    <row r="2599" spans="1:34" x14ac:dyDescent="0.35">
      <c r="A2599" s="20"/>
      <c r="B2599" s="6"/>
      <c r="C2599" s="6"/>
      <c r="D2599" s="6"/>
      <c r="E2599" s="6"/>
      <c r="F2599" s="6"/>
      <c r="G2599" s="6"/>
      <c r="H2599" s="6"/>
      <c r="I2599" s="6"/>
      <c r="J2599" s="6"/>
      <c r="K2599" s="6"/>
      <c r="L2599" s="6"/>
      <c r="M2599" s="6"/>
      <c r="N2599" s="6"/>
      <c r="O2599" s="6"/>
      <c r="P2599" s="6"/>
      <c r="Q2599" s="6"/>
      <c r="R2599" s="6"/>
      <c r="S2599" s="6"/>
      <c r="T2599" s="6"/>
      <c r="U2599" s="6"/>
      <c r="V2599" s="6"/>
      <c r="W2599" s="6"/>
      <c r="X2599" s="6"/>
      <c r="Y2599" s="6"/>
      <c r="Z2599" s="6"/>
      <c r="AA2599" s="6"/>
      <c r="AB2599" s="21"/>
      <c r="AC2599" s="21"/>
      <c r="AD2599" s="21"/>
      <c r="AE2599" s="6"/>
      <c r="AF2599" s="6"/>
      <c r="AG2599" s="6"/>
      <c r="AH2599" s="6"/>
    </row>
    <row r="2600" spans="1:34" x14ac:dyDescent="0.35">
      <c r="A2600" s="20"/>
      <c r="B2600" s="6"/>
      <c r="C2600" s="6"/>
      <c r="D2600" s="6"/>
      <c r="E2600" s="6"/>
      <c r="F2600" s="6"/>
      <c r="G2600" s="6"/>
      <c r="H2600" s="6"/>
      <c r="I2600" s="6"/>
      <c r="J2600" s="6"/>
      <c r="K2600" s="6"/>
      <c r="L2600" s="6"/>
      <c r="M2600" s="6"/>
      <c r="N2600" s="6"/>
      <c r="O2600" s="6"/>
      <c r="P2600" s="6"/>
      <c r="Q2600" s="6"/>
      <c r="R2600" s="6"/>
      <c r="S2600" s="6"/>
      <c r="T2600" s="6"/>
      <c r="U2600" s="6"/>
      <c r="V2600" s="6"/>
      <c r="W2600" s="6"/>
      <c r="X2600" s="6"/>
      <c r="Y2600" s="6"/>
      <c r="Z2600" s="6"/>
      <c r="AA2600" s="6"/>
      <c r="AB2600" s="21"/>
      <c r="AC2600" s="21"/>
      <c r="AD2600" s="21"/>
      <c r="AE2600" s="6"/>
      <c r="AF2600" s="6"/>
      <c r="AG2600" s="6"/>
      <c r="AH2600" s="6"/>
    </row>
    <row r="2601" spans="1:34" x14ac:dyDescent="0.35">
      <c r="A2601" s="20"/>
      <c r="B2601" s="6"/>
      <c r="C2601" s="6"/>
      <c r="D2601" s="6"/>
      <c r="E2601" s="6"/>
      <c r="F2601" s="6"/>
      <c r="G2601" s="6"/>
      <c r="H2601" s="6"/>
      <c r="I2601" s="6"/>
      <c r="J2601" s="6"/>
      <c r="K2601" s="6"/>
      <c r="L2601" s="6"/>
      <c r="M2601" s="6"/>
      <c r="N2601" s="6"/>
      <c r="O2601" s="6"/>
      <c r="P2601" s="6"/>
      <c r="Q2601" s="6"/>
      <c r="R2601" s="6"/>
      <c r="S2601" s="6"/>
      <c r="T2601" s="6"/>
      <c r="U2601" s="6"/>
      <c r="V2601" s="6"/>
      <c r="W2601" s="6"/>
      <c r="X2601" s="6"/>
      <c r="Y2601" s="6"/>
      <c r="Z2601" s="6"/>
      <c r="AA2601" s="6"/>
      <c r="AB2601" s="21"/>
      <c r="AC2601" s="21"/>
      <c r="AD2601" s="21"/>
      <c r="AE2601" s="6"/>
      <c r="AF2601" s="6"/>
      <c r="AG2601" s="6"/>
      <c r="AH2601" s="6"/>
    </row>
    <row r="2602" spans="1:34" x14ac:dyDescent="0.35">
      <c r="A2602" s="20"/>
      <c r="B2602" s="6"/>
      <c r="C2602" s="6"/>
      <c r="D2602" s="6"/>
      <c r="E2602" s="6"/>
      <c r="F2602" s="6"/>
      <c r="G2602" s="6"/>
      <c r="H2602" s="6"/>
      <c r="I2602" s="6"/>
      <c r="J2602" s="6"/>
      <c r="K2602" s="6"/>
      <c r="L2602" s="6"/>
      <c r="M2602" s="6"/>
      <c r="N2602" s="6"/>
      <c r="O2602" s="6"/>
      <c r="P2602" s="6"/>
      <c r="Q2602" s="6"/>
      <c r="R2602" s="6"/>
      <c r="S2602" s="6"/>
      <c r="T2602" s="6"/>
      <c r="U2602" s="6"/>
      <c r="V2602" s="6"/>
      <c r="W2602" s="6"/>
      <c r="X2602" s="6"/>
      <c r="Y2602" s="6"/>
      <c r="Z2602" s="6"/>
      <c r="AA2602" s="6"/>
      <c r="AB2602" s="21"/>
      <c r="AC2602" s="21"/>
      <c r="AD2602" s="21"/>
      <c r="AE2602" s="6"/>
      <c r="AF2602" s="6"/>
      <c r="AG2602" s="6"/>
      <c r="AH2602" s="6"/>
    </row>
    <row r="2603" spans="1:34" x14ac:dyDescent="0.35">
      <c r="A2603" s="20"/>
      <c r="B2603" s="6"/>
      <c r="C2603" s="6"/>
      <c r="D2603" s="6"/>
      <c r="E2603" s="6"/>
      <c r="F2603" s="6"/>
      <c r="G2603" s="6"/>
      <c r="H2603" s="6"/>
      <c r="I2603" s="6"/>
      <c r="J2603" s="6"/>
      <c r="K2603" s="6"/>
      <c r="L2603" s="6"/>
      <c r="M2603" s="6"/>
      <c r="N2603" s="6"/>
      <c r="O2603" s="6"/>
      <c r="P2603" s="6"/>
      <c r="Q2603" s="6"/>
      <c r="R2603" s="6"/>
      <c r="S2603" s="6"/>
      <c r="T2603" s="6"/>
      <c r="U2603" s="6"/>
      <c r="V2603" s="6"/>
      <c r="W2603" s="6"/>
      <c r="X2603" s="6"/>
      <c r="Y2603" s="6"/>
      <c r="Z2603" s="6"/>
      <c r="AA2603" s="6"/>
      <c r="AB2603" s="21"/>
      <c r="AC2603" s="21"/>
      <c r="AD2603" s="21"/>
      <c r="AE2603" s="6"/>
      <c r="AF2603" s="6"/>
      <c r="AG2603" s="6"/>
      <c r="AH2603" s="6"/>
    </row>
    <row r="2604" spans="1:34" x14ac:dyDescent="0.35">
      <c r="A2604" s="20"/>
      <c r="B2604" s="6"/>
      <c r="C2604" s="6"/>
      <c r="D2604" s="6"/>
      <c r="E2604" s="6"/>
      <c r="F2604" s="6"/>
      <c r="G2604" s="6"/>
      <c r="H2604" s="6"/>
      <c r="I2604" s="6"/>
      <c r="J2604" s="6"/>
      <c r="K2604" s="6"/>
      <c r="L2604" s="6"/>
      <c r="M2604" s="6"/>
      <c r="N2604" s="6"/>
      <c r="O2604" s="6"/>
      <c r="P2604" s="6"/>
      <c r="Q2604" s="6"/>
      <c r="R2604" s="6"/>
      <c r="S2604" s="6"/>
      <c r="T2604" s="6"/>
      <c r="U2604" s="6"/>
      <c r="V2604" s="6"/>
      <c r="W2604" s="6"/>
      <c r="X2604" s="6"/>
      <c r="Y2604" s="6"/>
      <c r="Z2604" s="6"/>
      <c r="AA2604" s="6"/>
      <c r="AB2604" s="21"/>
      <c r="AC2604" s="21"/>
      <c r="AD2604" s="21"/>
      <c r="AE2604" s="6"/>
      <c r="AF2604" s="6"/>
      <c r="AG2604" s="6"/>
      <c r="AH2604" s="6"/>
    </row>
    <row r="2605" spans="1:34" x14ac:dyDescent="0.35">
      <c r="A2605" s="20"/>
      <c r="B2605" s="6"/>
      <c r="C2605" s="6"/>
      <c r="D2605" s="6"/>
      <c r="E2605" s="6"/>
      <c r="F2605" s="6"/>
      <c r="G2605" s="6"/>
      <c r="H2605" s="6"/>
      <c r="I2605" s="6"/>
      <c r="J2605" s="6"/>
      <c r="K2605" s="6"/>
      <c r="L2605" s="6"/>
      <c r="M2605" s="6"/>
      <c r="N2605" s="6"/>
      <c r="O2605" s="6"/>
      <c r="P2605" s="6"/>
      <c r="Q2605" s="6"/>
      <c r="R2605" s="6"/>
      <c r="S2605" s="6"/>
      <c r="T2605" s="6"/>
      <c r="U2605" s="6"/>
      <c r="V2605" s="6"/>
      <c r="W2605" s="6"/>
      <c r="X2605" s="6"/>
      <c r="Y2605" s="6"/>
      <c r="Z2605" s="6"/>
      <c r="AA2605" s="6"/>
      <c r="AB2605" s="21"/>
      <c r="AC2605" s="21"/>
      <c r="AD2605" s="21"/>
      <c r="AE2605" s="6"/>
      <c r="AF2605" s="6"/>
      <c r="AG2605" s="6"/>
      <c r="AH2605" s="6"/>
    </row>
    <row r="2606" spans="1:34" x14ac:dyDescent="0.35">
      <c r="A2606" s="20"/>
      <c r="B2606" s="6"/>
      <c r="C2606" s="6"/>
      <c r="D2606" s="6"/>
      <c r="E2606" s="6"/>
      <c r="F2606" s="6"/>
      <c r="G2606" s="6"/>
      <c r="H2606" s="6"/>
      <c r="I2606" s="6"/>
      <c r="J2606" s="6"/>
      <c r="K2606" s="6"/>
      <c r="L2606" s="6"/>
      <c r="M2606" s="6"/>
      <c r="N2606" s="6"/>
      <c r="O2606" s="6"/>
      <c r="P2606" s="6"/>
      <c r="Q2606" s="6"/>
      <c r="R2606" s="6"/>
      <c r="S2606" s="6"/>
      <c r="T2606" s="6"/>
      <c r="U2606" s="6"/>
      <c r="V2606" s="6"/>
      <c r="W2606" s="6"/>
      <c r="X2606" s="6"/>
      <c r="Y2606" s="6"/>
      <c r="Z2606" s="6"/>
      <c r="AA2606" s="6"/>
      <c r="AB2606" s="21"/>
      <c r="AC2606" s="21"/>
      <c r="AD2606" s="21"/>
      <c r="AE2606" s="6"/>
      <c r="AF2606" s="6"/>
      <c r="AG2606" s="6"/>
      <c r="AH2606" s="6"/>
    </row>
    <row r="2607" spans="1:34" x14ac:dyDescent="0.35">
      <c r="A2607" s="20"/>
      <c r="B2607" s="6"/>
      <c r="C2607" s="6"/>
      <c r="D2607" s="6"/>
      <c r="E2607" s="6"/>
      <c r="F2607" s="6"/>
      <c r="G2607" s="6"/>
      <c r="H2607" s="6"/>
      <c r="I2607" s="6"/>
      <c r="J2607" s="6"/>
      <c r="K2607" s="6"/>
      <c r="L2607" s="6"/>
      <c r="M2607" s="6"/>
      <c r="N2607" s="6"/>
      <c r="O2607" s="6"/>
      <c r="P2607" s="6"/>
      <c r="Q2607" s="6"/>
      <c r="R2607" s="6"/>
      <c r="S2607" s="6"/>
      <c r="T2607" s="6"/>
      <c r="U2607" s="6"/>
      <c r="V2607" s="6"/>
      <c r="W2607" s="6"/>
      <c r="X2607" s="6"/>
      <c r="Y2607" s="6"/>
      <c r="Z2607" s="6"/>
      <c r="AA2607" s="6"/>
      <c r="AB2607" s="21"/>
      <c r="AC2607" s="21"/>
      <c r="AD2607" s="21"/>
      <c r="AE2607" s="6"/>
      <c r="AF2607" s="6"/>
      <c r="AG2607" s="6"/>
      <c r="AH2607" s="6"/>
    </row>
    <row r="2608" spans="1:34" x14ac:dyDescent="0.35">
      <c r="A2608" s="20"/>
      <c r="B2608" s="6"/>
      <c r="C2608" s="6"/>
      <c r="D2608" s="6"/>
      <c r="E2608" s="6"/>
      <c r="F2608" s="6"/>
      <c r="G2608" s="6"/>
      <c r="H2608" s="6"/>
      <c r="I2608" s="6"/>
      <c r="J2608" s="6"/>
      <c r="K2608" s="6"/>
      <c r="L2608" s="6"/>
      <c r="M2608" s="6"/>
      <c r="N2608" s="6"/>
      <c r="O2608" s="6"/>
      <c r="P2608" s="6"/>
      <c r="Q2608" s="6"/>
      <c r="R2608" s="6"/>
      <c r="S2608" s="6"/>
      <c r="T2608" s="6"/>
      <c r="U2608" s="6"/>
      <c r="V2608" s="6"/>
      <c r="W2608" s="6"/>
      <c r="X2608" s="6"/>
      <c r="Y2608" s="6"/>
      <c r="Z2608" s="6"/>
      <c r="AA2608" s="6"/>
      <c r="AB2608" s="21"/>
      <c r="AC2608" s="21"/>
      <c r="AD2608" s="21"/>
      <c r="AE2608" s="6"/>
      <c r="AF2608" s="6"/>
      <c r="AG2608" s="6"/>
      <c r="AH2608" s="6"/>
    </row>
    <row r="2609" spans="1:34" x14ac:dyDescent="0.35">
      <c r="A2609" s="20"/>
      <c r="B2609" s="6"/>
      <c r="C2609" s="6"/>
      <c r="D2609" s="6"/>
      <c r="E2609" s="6"/>
      <c r="F2609" s="6"/>
      <c r="G2609" s="6"/>
      <c r="H2609" s="6"/>
      <c r="I2609" s="6"/>
      <c r="J2609" s="6"/>
      <c r="K2609" s="6"/>
      <c r="L2609" s="6"/>
      <c r="M2609" s="6"/>
      <c r="N2609" s="6"/>
      <c r="O2609" s="6"/>
      <c r="P2609" s="6"/>
      <c r="Q2609" s="6"/>
      <c r="R2609" s="6"/>
      <c r="S2609" s="6"/>
      <c r="T2609" s="6"/>
      <c r="U2609" s="6"/>
      <c r="V2609" s="6"/>
      <c r="W2609" s="6"/>
      <c r="X2609" s="6"/>
      <c r="Y2609" s="6"/>
      <c r="Z2609" s="6"/>
      <c r="AA2609" s="6"/>
      <c r="AB2609" s="21"/>
      <c r="AC2609" s="21"/>
      <c r="AD2609" s="21"/>
      <c r="AE2609" s="6"/>
      <c r="AF2609" s="6"/>
      <c r="AG2609" s="6"/>
      <c r="AH2609" s="6"/>
    </row>
    <row r="2610" spans="1:34" x14ac:dyDescent="0.35">
      <c r="A2610" s="20"/>
      <c r="B2610" s="6"/>
      <c r="C2610" s="6"/>
      <c r="D2610" s="6"/>
      <c r="E2610" s="6"/>
      <c r="F2610" s="6"/>
      <c r="G2610" s="6"/>
      <c r="H2610" s="6"/>
      <c r="I2610" s="6"/>
      <c r="J2610" s="6"/>
      <c r="K2610" s="6"/>
      <c r="L2610" s="6"/>
      <c r="M2610" s="6"/>
      <c r="N2610" s="6"/>
      <c r="O2610" s="6"/>
      <c r="P2610" s="6"/>
      <c r="Q2610" s="6"/>
      <c r="R2610" s="6"/>
      <c r="S2610" s="6"/>
      <c r="T2610" s="6"/>
      <c r="U2610" s="6"/>
      <c r="V2610" s="6"/>
      <c r="W2610" s="6"/>
      <c r="X2610" s="6"/>
      <c r="Y2610" s="6"/>
      <c r="Z2610" s="6"/>
      <c r="AA2610" s="6"/>
      <c r="AB2610" s="21"/>
      <c r="AC2610" s="21"/>
      <c r="AD2610" s="21"/>
      <c r="AE2610" s="6"/>
      <c r="AF2610" s="6"/>
      <c r="AG2610" s="6"/>
      <c r="AH2610" s="6"/>
    </row>
    <row r="2611" spans="1:34" x14ac:dyDescent="0.35">
      <c r="A2611" s="20"/>
      <c r="B2611" s="6"/>
      <c r="C2611" s="6"/>
      <c r="D2611" s="6"/>
      <c r="E2611" s="6"/>
      <c r="F2611" s="6"/>
      <c r="G2611" s="6"/>
      <c r="H2611" s="6"/>
      <c r="I2611" s="6"/>
      <c r="J2611" s="6"/>
      <c r="K2611" s="6"/>
      <c r="L2611" s="6"/>
      <c r="M2611" s="6"/>
      <c r="N2611" s="6"/>
      <c r="O2611" s="6"/>
      <c r="P2611" s="6"/>
      <c r="Q2611" s="6"/>
      <c r="R2611" s="6"/>
      <c r="S2611" s="6"/>
      <c r="T2611" s="6"/>
      <c r="U2611" s="6"/>
      <c r="V2611" s="6"/>
      <c r="W2611" s="6"/>
      <c r="X2611" s="6"/>
      <c r="Y2611" s="6"/>
      <c r="Z2611" s="6"/>
      <c r="AA2611" s="6"/>
      <c r="AB2611" s="21"/>
      <c r="AC2611" s="21"/>
      <c r="AD2611" s="21"/>
      <c r="AE2611" s="6"/>
      <c r="AF2611" s="6"/>
      <c r="AG2611" s="6"/>
      <c r="AH2611" s="6"/>
    </row>
    <row r="2612" spans="1:34" x14ac:dyDescent="0.35">
      <c r="A2612" s="20"/>
      <c r="B2612" s="6"/>
      <c r="C2612" s="6"/>
      <c r="D2612" s="6"/>
      <c r="E2612" s="6"/>
      <c r="F2612" s="6"/>
      <c r="G2612" s="6"/>
      <c r="H2612" s="6"/>
      <c r="I2612" s="6"/>
      <c r="J2612" s="6"/>
      <c r="K2612" s="6"/>
      <c r="L2612" s="6"/>
      <c r="M2612" s="6"/>
      <c r="N2612" s="6"/>
      <c r="O2612" s="6"/>
      <c r="P2612" s="6"/>
      <c r="Q2612" s="6"/>
      <c r="R2612" s="6"/>
      <c r="S2612" s="6"/>
      <c r="T2612" s="6"/>
      <c r="U2612" s="6"/>
      <c r="V2612" s="6"/>
      <c r="W2612" s="6"/>
      <c r="X2612" s="6"/>
      <c r="Y2612" s="6"/>
      <c r="Z2612" s="6"/>
      <c r="AA2612" s="6"/>
      <c r="AB2612" s="21"/>
      <c r="AC2612" s="21"/>
      <c r="AD2612" s="21"/>
      <c r="AE2612" s="6"/>
      <c r="AF2612" s="6"/>
      <c r="AG2612" s="6"/>
      <c r="AH2612" s="6"/>
    </row>
    <row r="2613" spans="1:34" x14ac:dyDescent="0.35">
      <c r="A2613" s="20"/>
      <c r="B2613" s="6"/>
      <c r="C2613" s="6"/>
      <c r="D2613" s="6"/>
      <c r="E2613" s="6"/>
      <c r="F2613" s="6"/>
      <c r="G2613" s="6"/>
      <c r="H2613" s="6"/>
      <c r="I2613" s="6"/>
      <c r="J2613" s="6"/>
      <c r="K2613" s="6"/>
      <c r="L2613" s="6"/>
      <c r="M2613" s="6"/>
      <c r="N2613" s="6"/>
      <c r="O2613" s="6"/>
      <c r="P2613" s="6"/>
      <c r="Q2613" s="6"/>
      <c r="R2613" s="6"/>
      <c r="S2613" s="6"/>
      <c r="T2613" s="6"/>
      <c r="U2613" s="6"/>
      <c r="V2613" s="6"/>
      <c r="W2613" s="6"/>
      <c r="X2613" s="6"/>
      <c r="Y2613" s="6"/>
      <c r="Z2613" s="6"/>
      <c r="AA2613" s="6"/>
      <c r="AB2613" s="21"/>
      <c r="AC2613" s="21"/>
      <c r="AD2613" s="21"/>
      <c r="AE2613" s="6"/>
      <c r="AF2613" s="6"/>
      <c r="AG2613" s="6"/>
      <c r="AH2613" s="6"/>
    </row>
    <row r="2614" spans="1:34" x14ac:dyDescent="0.35">
      <c r="A2614" s="20"/>
      <c r="B2614" s="6"/>
      <c r="C2614" s="6"/>
      <c r="D2614" s="6"/>
      <c r="E2614" s="6"/>
      <c r="F2614" s="6"/>
      <c r="G2614" s="6"/>
      <c r="H2614" s="6"/>
      <c r="I2614" s="6"/>
      <c r="J2614" s="6"/>
      <c r="K2614" s="6"/>
      <c r="L2614" s="6"/>
      <c r="M2614" s="6"/>
      <c r="N2614" s="6"/>
      <c r="O2614" s="6"/>
      <c r="P2614" s="6"/>
      <c r="Q2614" s="6"/>
      <c r="R2614" s="6"/>
      <c r="S2614" s="6"/>
      <c r="T2614" s="6"/>
      <c r="U2614" s="6"/>
      <c r="V2614" s="6"/>
      <c r="W2614" s="6"/>
      <c r="X2614" s="6"/>
      <c r="Y2614" s="6"/>
      <c r="Z2614" s="6"/>
      <c r="AA2614" s="6"/>
      <c r="AB2614" s="21"/>
      <c r="AC2614" s="21"/>
      <c r="AD2614" s="21"/>
      <c r="AE2614" s="6"/>
      <c r="AF2614" s="6"/>
      <c r="AG2614" s="6"/>
      <c r="AH2614" s="6"/>
    </row>
    <row r="2615" spans="1:34" x14ac:dyDescent="0.35">
      <c r="A2615" s="20"/>
      <c r="B2615" s="6"/>
      <c r="C2615" s="6"/>
      <c r="D2615" s="6"/>
      <c r="E2615" s="6"/>
      <c r="F2615" s="6"/>
      <c r="G2615" s="6"/>
      <c r="H2615" s="6"/>
      <c r="I2615" s="6"/>
      <c r="J2615" s="6"/>
      <c r="K2615" s="6"/>
      <c r="L2615" s="6"/>
      <c r="M2615" s="6"/>
      <c r="N2615" s="6"/>
      <c r="O2615" s="6"/>
      <c r="P2615" s="6"/>
      <c r="Q2615" s="6"/>
      <c r="R2615" s="6"/>
      <c r="S2615" s="6"/>
      <c r="T2615" s="6"/>
      <c r="U2615" s="6"/>
      <c r="V2615" s="6"/>
      <c r="W2615" s="6"/>
      <c r="X2615" s="6"/>
      <c r="Y2615" s="6"/>
      <c r="Z2615" s="6"/>
      <c r="AA2615" s="6"/>
      <c r="AB2615" s="21"/>
      <c r="AC2615" s="21"/>
      <c r="AD2615" s="21"/>
      <c r="AE2615" s="6"/>
      <c r="AF2615" s="6"/>
      <c r="AG2615" s="6"/>
      <c r="AH2615" s="6"/>
    </row>
    <row r="2616" spans="1:34" x14ac:dyDescent="0.35">
      <c r="A2616" s="20"/>
      <c r="B2616" s="6"/>
      <c r="C2616" s="6"/>
      <c r="D2616" s="6"/>
      <c r="E2616" s="6"/>
      <c r="F2616" s="6"/>
      <c r="G2616" s="6"/>
      <c r="H2616" s="6"/>
      <c r="I2616" s="6"/>
      <c r="J2616" s="6"/>
      <c r="K2616" s="6"/>
      <c r="L2616" s="6"/>
      <c r="M2616" s="6"/>
      <c r="N2616" s="6"/>
      <c r="O2616" s="6"/>
      <c r="P2616" s="6"/>
      <c r="Q2616" s="6"/>
      <c r="R2616" s="6"/>
      <c r="S2616" s="6"/>
      <c r="T2616" s="6"/>
      <c r="U2616" s="6"/>
      <c r="V2616" s="6"/>
      <c r="W2616" s="6"/>
      <c r="X2616" s="6"/>
      <c r="Y2616" s="6"/>
      <c r="Z2616" s="6"/>
      <c r="AA2616" s="6"/>
      <c r="AB2616" s="21"/>
      <c r="AC2616" s="21"/>
      <c r="AD2616" s="21"/>
      <c r="AE2616" s="6"/>
      <c r="AF2616" s="6"/>
      <c r="AG2616" s="6"/>
      <c r="AH2616" s="6"/>
    </row>
    <row r="2617" spans="1:34" x14ac:dyDescent="0.35">
      <c r="A2617" s="20"/>
      <c r="B2617" s="6"/>
      <c r="C2617" s="6"/>
      <c r="D2617" s="6"/>
      <c r="E2617" s="6"/>
      <c r="F2617" s="6"/>
      <c r="G2617" s="6"/>
      <c r="H2617" s="6"/>
      <c r="I2617" s="6"/>
      <c r="J2617" s="6"/>
      <c r="K2617" s="6"/>
      <c r="L2617" s="6"/>
      <c r="M2617" s="6"/>
      <c r="N2617" s="6"/>
      <c r="O2617" s="6"/>
      <c r="P2617" s="6"/>
      <c r="Q2617" s="6"/>
      <c r="R2617" s="6"/>
      <c r="S2617" s="6"/>
      <c r="T2617" s="6"/>
      <c r="U2617" s="6"/>
      <c r="V2617" s="6"/>
      <c r="W2617" s="6"/>
      <c r="X2617" s="6"/>
      <c r="Y2617" s="6"/>
      <c r="Z2617" s="6"/>
      <c r="AA2617" s="6"/>
      <c r="AB2617" s="21"/>
      <c r="AC2617" s="21"/>
      <c r="AD2617" s="21"/>
      <c r="AE2617" s="6"/>
      <c r="AF2617" s="6"/>
      <c r="AG2617" s="6"/>
      <c r="AH2617" s="6"/>
    </row>
    <row r="2618" spans="1:34" x14ac:dyDescent="0.35">
      <c r="A2618" s="20"/>
      <c r="B2618" s="6"/>
      <c r="C2618" s="6"/>
      <c r="D2618" s="6"/>
      <c r="E2618" s="6"/>
      <c r="F2618" s="6"/>
      <c r="G2618" s="6"/>
      <c r="H2618" s="6"/>
      <c r="I2618" s="6"/>
      <c r="J2618" s="6"/>
      <c r="K2618" s="6"/>
      <c r="L2618" s="6"/>
      <c r="M2618" s="6"/>
      <c r="N2618" s="6"/>
      <c r="O2618" s="6"/>
      <c r="P2618" s="6"/>
      <c r="Q2618" s="6"/>
      <c r="R2618" s="6"/>
      <c r="S2618" s="6"/>
      <c r="T2618" s="6"/>
      <c r="U2618" s="6"/>
      <c r="V2618" s="6"/>
      <c r="W2618" s="6"/>
      <c r="X2618" s="6"/>
      <c r="Y2618" s="6"/>
      <c r="Z2618" s="6"/>
      <c r="AA2618" s="6"/>
      <c r="AB2618" s="21"/>
      <c r="AC2618" s="21"/>
      <c r="AD2618" s="21"/>
      <c r="AE2618" s="6"/>
      <c r="AF2618" s="6"/>
      <c r="AG2618" s="6"/>
      <c r="AH2618" s="6"/>
    </row>
    <row r="2619" spans="1:34" x14ac:dyDescent="0.35">
      <c r="A2619" s="20"/>
      <c r="B2619" s="6"/>
      <c r="C2619" s="6"/>
      <c r="D2619" s="6"/>
      <c r="E2619" s="6"/>
      <c r="F2619" s="6"/>
      <c r="G2619" s="6"/>
      <c r="H2619" s="6"/>
      <c r="I2619" s="6"/>
      <c r="J2619" s="6"/>
      <c r="K2619" s="6"/>
      <c r="L2619" s="6"/>
      <c r="M2619" s="6"/>
      <c r="N2619" s="6"/>
      <c r="O2619" s="6"/>
      <c r="P2619" s="6"/>
      <c r="Q2619" s="6"/>
      <c r="R2619" s="6"/>
      <c r="S2619" s="6"/>
      <c r="T2619" s="6"/>
      <c r="U2619" s="6"/>
      <c r="V2619" s="6"/>
      <c r="W2619" s="6"/>
      <c r="X2619" s="6"/>
      <c r="Y2619" s="6"/>
      <c r="Z2619" s="6"/>
      <c r="AA2619" s="6"/>
      <c r="AB2619" s="21"/>
      <c r="AC2619" s="21"/>
      <c r="AD2619" s="21"/>
      <c r="AE2619" s="6"/>
      <c r="AF2619" s="6"/>
      <c r="AG2619" s="6"/>
      <c r="AH2619" s="6"/>
    </row>
    <row r="2620" spans="1:34" x14ac:dyDescent="0.35">
      <c r="A2620" s="20"/>
      <c r="B2620" s="6"/>
      <c r="C2620" s="6"/>
      <c r="D2620" s="6"/>
      <c r="E2620" s="6"/>
      <c r="F2620" s="6"/>
      <c r="G2620" s="6"/>
      <c r="H2620" s="6"/>
      <c r="I2620" s="6"/>
      <c r="J2620" s="6"/>
      <c r="K2620" s="6"/>
      <c r="L2620" s="6"/>
      <c r="M2620" s="6"/>
      <c r="N2620" s="6"/>
      <c r="O2620" s="6"/>
      <c r="P2620" s="6"/>
      <c r="Q2620" s="6"/>
      <c r="R2620" s="6"/>
      <c r="S2620" s="6"/>
      <c r="T2620" s="6"/>
      <c r="U2620" s="6"/>
      <c r="V2620" s="6"/>
      <c r="W2620" s="6"/>
      <c r="X2620" s="6"/>
      <c r="Y2620" s="6"/>
      <c r="Z2620" s="6"/>
      <c r="AA2620" s="6"/>
      <c r="AB2620" s="21"/>
      <c r="AC2620" s="21"/>
      <c r="AD2620" s="21"/>
      <c r="AE2620" s="6"/>
      <c r="AF2620" s="6"/>
      <c r="AG2620" s="6"/>
      <c r="AH2620" s="6"/>
    </row>
    <row r="2621" spans="1:34" x14ac:dyDescent="0.35">
      <c r="A2621" s="20"/>
      <c r="B2621" s="6"/>
      <c r="C2621" s="6"/>
      <c r="D2621" s="6"/>
      <c r="E2621" s="6"/>
      <c r="F2621" s="6"/>
      <c r="G2621" s="6"/>
      <c r="H2621" s="6"/>
      <c r="I2621" s="6"/>
      <c r="J2621" s="6"/>
      <c r="K2621" s="6"/>
      <c r="L2621" s="6"/>
      <c r="M2621" s="6"/>
      <c r="N2621" s="6"/>
      <c r="O2621" s="6"/>
      <c r="P2621" s="6"/>
      <c r="Q2621" s="6"/>
      <c r="R2621" s="6"/>
      <c r="S2621" s="6"/>
      <c r="T2621" s="6"/>
      <c r="U2621" s="6"/>
      <c r="V2621" s="6"/>
      <c r="W2621" s="6"/>
      <c r="X2621" s="6"/>
      <c r="Y2621" s="6"/>
      <c r="Z2621" s="6"/>
      <c r="AA2621" s="6"/>
      <c r="AB2621" s="21"/>
      <c r="AC2621" s="21"/>
      <c r="AD2621" s="21"/>
      <c r="AE2621" s="6"/>
      <c r="AF2621" s="6"/>
      <c r="AG2621" s="6"/>
      <c r="AH2621" s="6"/>
    </row>
    <row r="2622" spans="1:34" x14ac:dyDescent="0.35">
      <c r="A2622" s="20"/>
      <c r="B2622" s="6"/>
      <c r="C2622" s="6"/>
      <c r="D2622" s="6"/>
      <c r="E2622" s="6"/>
      <c r="F2622" s="6"/>
      <c r="G2622" s="6"/>
      <c r="H2622" s="6"/>
      <c r="I2622" s="6"/>
      <c r="J2622" s="6"/>
      <c r="K2622" s="6"/>
      <c r="L2622" s="6"/>
      <c r="M2622" s="6"/>
      <c r="N2622" s="6"/>
      <c r="O2622" s="6"/>
      <c r="P2622" s="6"/>
      <c r="Q2622" s="6"/>
      <c r="R2622" s="6"/>
      <c r="S2622" s="6"/>
      <c r="T2622" s="6"/>
      <c r="U2622" s="6"/>
      <c r="V2622" s="6"/>
      <c r="W2622" s="6"/>
      <c r="X2622" s="6"/>
      <c r="Y2622" s="6"/>
      <c r="Z2622" s="6"/>
      <c r="AA2622" s="6"/>
      <c r="AB2622" s="21"/>
      <c r="AC2622" s="21"/>
      <c r="AD2622" s="21"/>
      <c r="AE2622" s="6"/>
      <c r="AF2622" s="6"/>
      <c r="AG2622" s="6"/>
      <c r="AH2622" s="6"/>
    </row>
    <row r="2623" spans="1:34" x14ac:dyDescent="0.35">
      <c r="A2623" s="20"/>
      <c r="B2623" s="6"/>
      <c r="C2623" s="6"/>
      <c r="D2623" s="6"/>
      <c r="E2623" s="6"/>
      <c r="F2623" s="6"/>
      <c r="G2623" s="6"/>
      <c r="H2623" s="6"/>
      <c r="I2623" s="6"/>
      <c r="J2623" s="6"/>
      <c r="K2623" s="6"/>
      <c r="L2623" s="6"/>
      <c r="M2623" s="6"/>
      <c r="N2623" s="6"/>
      <c r="O2623" s="6"/>
      <c r="P2623" s="6"/>
      <c r="Q2623" s="6"/>
      <c r="R2623" s="6"/>
      <c r="S2623" s="6"/>
      <c r="T2623" s="6"/>
      <c r="U2623" s="6"/>
      <c r="V2623" s="6"/>
      <c r="W2623" s="6"/>
      <c r="X2623" s="6"/>
      <c r="Y2623" s="6"/>
      <c r="Z2623" s="6"/>
      <c r="AA2623" s="6"/>
      <c r="AB2623" s="21"/>
      <c r="AC2623" s="21"/>
      <c r="AD2623" s="21"/>
      <c r="AE2623" s="6"/>
      <c r="AF2623" s="6"/>
      <c r="AG2623" s="6"/>
      <c r="AH2623" s="6"/>
    </row>
    <row r="2624" spans="1:34" x14ac:dyDescent="0.35">
      <c r="A2624" s="20"/>
      <c r="B2624" s="6"/>
      <c r="C2624" s="6"/>
      <c r="D2624" s="6"/>
      <c r="E2624" s="6"/>
      <c r="F2624" s="6"/>
      <c r="G2624" s="6"/>
      <c r="H2624" s="6"/>
      <c r="I2624" s="6"/>
      <c r="J2624" s="6"/>
      <c r="K2624" s="6"/>
      <c r="L2624" s="6"/>
      <c r="M2624" s="6"/>
      <c r="N2624" s="6"/>
      <c r="O2624" s="6"/>
      <c r="P2624" s="6"/>
      <c r="Q2624" s="6"/>
      <c r="R2624" s="6"/>
      <c r="S2624" s="6"/>
      <c r="T2624" s="6"/>
      <c r="U2624" s="6"/>
      <c r="V2624" s="6"/>
      <c r="W2624" s="6"/>
      <c r="X2624" s="6"/>
      <c r="Y2624" s="6"/>
      <c r="Z2624" s="6"/>
      <c r="AA2624" s="6"/>
      <c r="AB2624" s="21"/>
      <c r="AC2624" s="21"/>
      <c r="AD2624" s="21"/>
      <c r="AE2624" s="6"/>
      <c r="AF2624" s="6"/>
      <c r="AG2624" s="6"/>
      <c r="AH2624" s="6"/>
    </row>
    <row r="2625" spans="1:34" x14ac:dyDescent="0.35">
      <c r="A2625" s="20"/>
      <c r="B2625" s="6"/>
      <c r="C2625" s="6"/>
      <c r="D2625" s="6"/>
      <c r="E2625" s="6"/>
      <c r="F2625" s="6"/>
      <c r="G2625" s="6"/>
      <c r="H2625" s="6"/>
      <c r="I2625" s="6"/>
      <c r="J2625" s="6"/>
      <c r="K2625" s="6"/>
      <c r="L2625" s="6"/>
      <c r="M2625" s="6"/>
      <c r="N2625" s="6"/>
      <c r="O2625" s="6"/>
      <c r="P2625" s="6"/>
      <c r="Q2625" s="6"/>
      <c r="R2625" s="6"/>
      <c r="S2625" s="6"/>
      <c r="T2625" s="6"/>
      <c r="U2625" s="6"/>
      <c r="V2625" s="6"/>
      <c r="W2625" s="6"/>
      <c r="X2625" s="6"/>
      <c r="Y2625" s="6"/>
      <c r="Z2625" s="6"/>
      <c r="AA2625" s="6"/>
      <c r="AB2625" s="21"/>
      <c r="AC2625" s="21"/>
      <c r="AD2625" s="21"/>
      <c r="AE2625" s="6"/>
      <c r="AF2625" s="6"/>
      <c r="AG2625" s="6"/>
      <c r="AH2625" s="6"/>
    </row>
    <row r="2626" spans="1:34" x14ac:dyDescent="0.35">
      <c r="A2626" s="20"/>
      <c r="B2626" s="6"/>
      <c r="C2626" s="6"/>
      <c r="D2626" s="6"/>
      <c r="E2626" s="6"/>
      <c r="F2626" s="6"/>
      <c r="G2626" s="6"/>
      <c r="H2626" s="6"/>
      <c r="I2626" s="6"/>
      <c r="J2626" s="6"/>
      <c r="K2626" s="6"/>
      <c r="L2626" s="6"/>
      <c r="M2626" s="6"/>
      <c r="N2626" s="6"/>
      <c r="O2626" s="6"/>
      <c r="P2626" s="6"/>
      <c r="Q2626" s="6"/>
      <c r="R2626" s="6"/>
      <c r="S2626" s="6"/>
      <c r="T2626" s="6"/>
      <c r="U2626" s="6"/>
      <c r="V2626" s="6"/>
      <c r="W2626" s="6"/>
      <c r="X2626" s="6"/>
      <c r="Y2626" s="6"/>
      <c r="Z2626" s="6"/>
      <c r="AA2626" s="6"/>
      <c r="AB2626" s="21"/>
      <c r="AC2626" s="21"/>
      <c r="AD2626" s="21"/>
      <c r="AE2626" s="6"/>
      <c r="AF2626" s="6"/>
      <c r="AG2626" s="6"/>
      <c r="AH2626" s="6"/>
    </row>
    <row r="2627" spans="1:34" x14ac:dyDescent="0.35">
      <c r="A2627" s="20"/>
      <c r="B2627" s="6"/>
      <c r="C2627" s="6"/>
      <c r="D2627" s="6"/>
      <c r="E2627" s="6"/>
      <c r="F2627" s="6"/>
      <c r="G2627" s="6"/>
      <c r="H2627" s="6"/>
      <c r="I2627" s="6"/>
      <c r="J2627" s="6"/>
      <c r="K2627" s="6"/>
      <c r="L2627" s="6"/>
      <c r="M2627" s="6"/>
      <c r="N2627" s="6"/>
      <c r="O2627" s="6"/>
      <c r="P2627" s="6"/>
      <c r="Q2627" s="6"/>
      <c r="R2627" s="6"/>
      <c r="S2627" s="6"/>
      <c r="T2627" s="6"/>
      <c r="U2627" s="6"/>
      <c r="V2627" s="6"/>
      <c r="W2627" s="6"/>
      <c r="X2627" s="6"/>
      <c r="Y2627" s="6"/>
      <c r="Z2627" s="6"/>
      <c r="AA2627" s="6"/>
      <c r="AB2627" s="21"/>
      <c r="AC2627" s="21"/>
      <c r="AD2627" s="21"/>
      <c r="AE2627" s="6"/>
      <c r="AF2627" s="6"/>
      <c r="AG2627" s="6"/>
      <c r="AH2627" s="6"/>
    </row>
    <row r="2628" spans="1:34" x14ac:dyDescent="0.35">
      <c r="A2628" s="20"/>
      <c r="B2628" s="6"/>
      <c r="C2628" s="6"/>
      <c r="D2628" s="6"/>
      <c r="E2628" s="6"/>
      <c r="F2628" s="6"/>
      <c r="G2628" s="6"/>
      <c r="H2628" s="6"/>
      <c r="I2628" s="6"/>
      <c r="J2628" s="6"/>
      <c r="K2628" s="6"/>
      <c r="L2628" s="6"/>
      <c r="M2628" s="6"/>
      <c r="N2628" s="6"/>
      <c r="O2628" s="6"/>
      <c r="P2628" s="6"/>
      <c r="Q2628" s="6"/>
      <c r="R2628" s="6"/>
      <c r="S2628" s="6"/>
      <c r="T2628" s="6"/>
      <c r="U2628" s="6"/>
      <c r="V2628" s="6"/>
      <c r="W2628" s="6"/>
      <c r="X2628" s="6"/>
      <c r="Y2628" s="6"/>
      <c r="Z2628" s="6"/>
      <c r="AA2628" s="6"/>
      <c r="AB2628" s="21"/>
      <c r="AC2628" s="21"/>
      <c r="AD2628" s="21"/>
      <c r="AE2628" s="6"/>
      <c r="AF2628" s="6"/>
      <c r="AG2628" s="6"/>
      <c r="AH2628" s="6"/>
    </row>
    <row r="2629" spans="1:34" x14ac:dyDescent="0.35">
      <c r="A2629" s="20"/>
      <c r="B2629" s="6"/>
      <c r="C2629" s="6"/>
      <c r="D2629" s="6"/>
      <c r="E2629" s="6"/>
      <c r="F2629" s="6"/>
      <c r="G2629" s="6"/>
      <c r="H2629" s="6"/>
      <c r="I2629" s="6"/>
      <c r="J2629" s="6"/>
      <c r="K2629" s="6"/>
      <c r="L2629" s="6"/>
      <c r="M2629" s="6"/>
      <c r="N2629" s="6"/>
      <c r="O2629" s="6"/>
      <c r="P2629" s="6"/>
      <c r="Q2629" s="6"/>
      <c r="R2629" s="6"/>
      <c r="S2629" s="6"/>
      <c r="T2629" s="6"/>
      <c r="U2629" s="6"/>
      <c r="V2629" s="6"/>
      <c r="W2629" s="6"/>
      <c r="X2629" s="6"/>
      <c r="Y2629" s="6"/>
      <c r="Z2629" s="6"/>
      <c r="AA2629" s="6"/>
      <c r="AB2629" s="21"/>
      <c r="AC2629" s="21"/>
      <c r="AD2629" s="21"/>
      <c r="AE2629" s="6"/>
      <c r="AF2629" s="6"/>
      <c r="AG2629" s="6"/>
      <c r="AH2629" s="6"/>
    </row>
    <row r="2630" spans="1:34" x14ac:dyDescent="0.35">
      <c r="A2630" s="20"/>
      <c r="B2630" s="6"/>
      <c r="C2630" s="6"/>
      <c r="D2630" s="6"/>
      <c r="E2630" s="6"/>
      <c r="F2630" s="6"/>
      <c r="G2630" s="6"/>
      <c r="H2630" s="6"/>
      <c r="I2630" s="6"/>
      <c r="J2630" s="6"/>
      <c r="K2630" s="6"/>
      <c r="L2630" s="6"/>
      <c r="M2630" s="6"/>
      <c r="N2630" s="6"/>
      <c r="O2630" s="6"/>
      <c r="P2630" s="6"/>
      <c r="Q2630" s="6"/>
      <c r="R2630" s="6"/>
      <c r="S2630" s="6"/>
      <c r="T2630" s="6"/>
      <c r="U2630" s="6"/>
      <c r="V2630" s="6"/>
      <c r="W2630" s="6"/>
      <c r="X2630" s="6"/>
      <c r="Y2630" s="6"/>
      <c r="Z2630" s="6"/>
      <c r="AA2630" s="6"/>
      <c r="AB2630" s="21"/>
      <c r="AC2630" s="21"/>
      <c r="AD2630" s="21"/>
      <c r="AE2630" s="6"/>
      <c r="AF2630" s="6"/>
      <c r="AG2630" s="6"/>
      <c r="AH2630" s="6"/>
    </row>
    <row r="2631" spans="1:34" x14ac:dyDescent="0.35">
      <c r="A2631" s="20"/>
      <c r="B2631" s="6"/>
      <c r="C2631" s="6"/>
      <c r="D2631" s="6"/>
      <c r="E2631" s="6"/>
      <c r="F2631" s="6"/>
      <c r="G2631" s="6"/>
      <c r="H2631" s="6"/>
      <c r="I2631" s="6"/>
      <c r="J2631" s="6"/>
      <c r="K2631" s="6"/>
      <c r="L2631" s="6"/>
      <c r="M2631" s="6"/>
      <c r="N2631" s="6"/>
      <c r="O2631" s="6"/>
      <c r="P2631" s="6"/>
      <c r="Q2631" s="6"/>
      <c r="R2631" s="6"/>
      <c r="S2631" s="6"/>
      <c r="T2631" s="6"/>
      <c r="U2631" s="6"/>
      <c r="V2631" s="6"/>
      <c r="W2631" s="6"/>
      <c r="X2631" s="6"/>
      <c r="Y2631" s="6"/>
      <c r="Z2631" s="6"/>
      <c r="AA2631" s="6"/>
      <c r="AB2631" s="21"/>
      <c r="AC2631" s="21"/>
      <c r="AD2631" s="21"/>
      <c r="AE2631" s="6"/>
      <c r="AF2631" s="6"/>
      <c r="AG2631" s="6"/>
      <c r="AH2631" s="6"/>
    </row>
    <row r="2632" spans="1:34" x14ac:dyDescent="0.35">
      <c r="A2632" s="20"/>
      <c r="B2632" s="6"/>
      <c r="C2632" s="6"/>
      <c r="D2632" s="6"/>
      <c r="E2632" s="6"/>
      <c r="F2632" s="6"/>
      <c r="G2632" s="6"/>
      <c r="H2632" s="6"/>
      <c r="I2632" s="6"/>
      <c r="J2632" s="6"/>
      <c r="K2632" s="6"/>
      <c r="L2632" s="6"/>
      <c r="M2632" s="6"/>
      <c r="N2632" s="6"/>
      <c r="O2632" s="6"/>
      <c r="P2632" s="6"/>
      <c r="Q2632" s="6"/>
      <c r="R2632" s="6"/>
      <c r="S2632" s="6"/>
      <c r="T2632" s="6"/>
      <c r="U2632" s="6"/>
      <c r="V2632" s="6"/>
      <c r="W2632" s="6"/>
      <c r="X2632" s="6"/>
      <c r="Y2632" s="6"/>
      <c r="Z2632" s="6"/>
      <c r="AA2632" s="6"/>
      <c r="AB2632" s="21"/>
      <c r="AC2632" s="21"/>
      <c r="AD2632" s="21"/>
      <c r="AE2632" s="6"/>
      <c r="AF2632" s="6"/>
      <c r="AG2632" s="6"/>
      <c r="AH2632" s="6"/>
    </row>
    <row r="2633" spans="1:34" x14ac:dyDescent="0.35">
      <c r="A2633" s="20"/>
      <c r="B2633" s="6"/>
      <c r="C2633" s="6"/>
      <c r="D2633" s="6"/>
      <c r="E2633" s="6"/>
      <c r="F2633" s="6"/>
      <c r="G2633" s="6"/>
      <c r="H2633" s="6"/>
      <c r="I2633" s="6"/>
      <c r="J2633" s="6"/>
      <c r="K2633" s="6"/>
      <c r="L2633" s="6"/>
      <c r="M2633" s="6"/>
      <c r="N2633" s="6"/>
      <c r="O2633" s="6"/>
      <c r="P2633" s="6"/>
      <c r="Q2633" s="6"/>
      <c r="R2633" s="6"/>
      <c r="S2633" s="6"/>
      <c r="T2633" s="6"/>
      <c r="U2633" s="6"/>
      <c r="V2633" s="6"/>
      <c r="W2633" s="6"/>
      <c r="X2633" s="6"/>
      <c r="Y2633" s="6"/>
      <c r="Z2633" s="6"/>
      <c r="AA2633" s="6"/>
      <c r="AB2633" s="21"/>
      <c r="AC2633" s="21"/>
      <c r="AD2633" s="21"/>
      <c r="AE2633" s="6"/>
      <c r="AF2633" s="6"/>
      <c r="AG2633" s="6"/>
      <c r="AH2633" s="6"/>
    </row>
    <row r="2634" spans="1:34" x14ac:dyDescent="0.35">
      <c r="A2634" s="20"/>
      <c r="B2634" s="6"/>
      <c r="C2634" s="6"/>
      <c r="D2634" s="6"/>
      <c r="E2634" s="6"/>
      <c r="F2634" s="6"/>
      <c r="G2634" s="6"/>
      <c r="H2634" s="6"/>
      <c r="I2634" s="6"/>
      <c r="J2634" s="6"/>
      <c r="K2634" s="6"/>
      <c r="L2634" s="6"/>
      <c r="M2634" s="6"/>
      <c r="N2634" s="6"/>
      <c r="O2634" s="6"/>
      <c r="P2634" s="6"/>
      <c r="Q2634" s="6"/>
      <c r="R2634" s="6"/>
      <c r="S2634" s="6"/>
      <c r="T2634" s="6"/>
      <c r="U2634" s="6"/>
      <c r="V2634" s="6"/>
      <c r="W2634" s="6"/>
      <c r="X2634" s="6"/>
      <c r="Y2634" s="6"/>
      <c r="Z2634" s="6"/>
      <c r="AA2634" s="6"/>
      <c r="AB2634" s="21"/>
      <c r="AC2634" s="21"/>
      <c r="AD2634" s="21"/>
      <c r="AE2634" s="6"/>
      <c r="AF2634" s="6"/>
      <c r="AG2634" s="6"/>
      <c r="AH2634" s="6"/>
    </row>
    <row r="2635" spans="1:34" x14ac:dyDescent="0.35">
      <c r="A2635" s="20"/>
      <c r="B2635" s="6"/>
      <c r="C2635" s="6"/>
      <c r="D2635" s="6"/>
      <c r="E2635" s="6"/>
      <c r="F2635" s="6"/>
      <c r="G2635" s="6"/>
      <c r="H2635" s="6"/>
      <c r="I2635" s="6"/>
      <c r="J2635" s="6"/>
      <c r="K2635" s="6"/>
      <c r="L2635" s="6"/>
      <c r="M2635" s="6"/>
      <c r="N2635" s="6"/>
      <c r="O2635" s="6"/>
      <c r="P2635" s="6"/>
      <c r="Q2635" s="6"/>
      <c r="R2635" s="6"/>
      <c r="S2635" s="6"/>
      <c r="T2635" s="6"/>
      <c r="U2635" s="6"/>
      <c r="V2635" s="6"/>
      <c r="W2635" s="6"/>
      <c r="X2635" s="6"/>
      <c r="Y2635" s="6"/>
      <c r="Z2635" s="6"/>
      <c r="AA2635" s="6"/>
      <c r="AB2635" s="21"/>
      <c r="AC2635" s="21"/>
      <c r="AD2635" s="21"/>
      <c r="AE2635" s="6"/>
      <c r="AF2635" s="6"/>
      <c r="AG2635" s="6"/>
      <c r="AH2635" s="6"/>
    </row>
    <row r="2636" spans="1:34" x14ac:dyDescent="0.35">
      <c r="A2636" s="20"/>
      <c r="B2636" s="6"/>
      <c r="C2636" s="6"/>
      <c r="D2636" s="6"/>
      <c r="E2636" s="6"/>
      <c r="F2636" s="6"/>
      <c r="G2636" s="6"/>
      <c r="H2636" s="6"/>
      <c r="I2636" s="6"/>
      <c r="J2636" s="6"/>
      <c r="K2636" s="6"/>
      <c r="L2636" s="6"/>
      <c r="M2636" s="6"/>
      <c r="N2636" s="6"/>
      <c r="O2636" s="6"/>
      <c r="P2636" s="6"/>
      <c r="Q2636" s="6"/>
      <c r="R2636" s="6"/>
      <c r="S2636" s="6"/>
      <c r="T2636" s="6"/>
      <c r="U2636" s="6"/>
      <c r="V2636" s="6"/>
      <c r="W2636" s="6"/>
      <c r="X2636" s="6"/>
      <c r="Y2636" s="6"/>
      <c r="Z2636" s="6"/>
      <c r="AA2636" s="6"/>
      <c r="AB2636" s="21"/>
      <c r="AC2636" s="21"/>
      <c r="AD2636" s="21"/>
      <c r="AE2636" s="6"/>
      <c r="AF2636" s="6"/>
      <c r="AG2636" s="6"/>
      <c r="AH2636" s="6"/>
    </row>
    <row r="2637" spans="1:34" x14ac:dyDescent="0.35">
      <c r="A2637" s="20"/>
      <c r="B2637" s="6"/>
      <c r="C2637" s="6"/>
      <c r="D2637" s="6"/>
      <c r="E2637" s="6"/>
      <c r="F2637" s="6"/>
      <c r="G2637" s="6"/>
      <c r="H2637" s="6"/>
      <c r="I2637" s="6"/>
      <c r="J2637" s="6"/>
      <c r="K2637" s="6"/>
      <c r="L2637" s="6"/>
      <c r="M2637" s="6"/>
      <c r="N2637" s="6"/>
      <c r="O2637" s="6"/>
      <c r="P2637" s="6"/>
      <c r="Q2637" s="6"/>
      <c r="R2637" s="6"/>
      <c r="S2637" s="6"/>
      <c r="T2637" s="6"/>
      <c r="U2637" s="6"/>
      <c r="V2637" s="6"/>
      <c r="W2637" s="6"/>
      <c r="X2637" s="6"/>
      <c r="Y2637" s="6"/>
      <c r="Z2637" s="6"/>
      <c r="AA2637" s="6"/>
      <c r="AB2637" s="21"/>
      <c r="AC2637" s="21"/>
      <c r="AD2637" s="21"/>
      <c r="AE2637" s="6"/>
      <c r="AF2637" s="6"/>
      <c r="AG2637" s="6"/>
      <c r="AH2637" s="6"/>
    </row>
    <row r="2638" spans="1:34" x14ac:dyDescent="0.35">
      <c r="A2638" s="20"/>
      <c r="B2638" s="6"/>
      <c r="C2638" s="6"/>
      <c r="D2638" s="6"/>
      <c r="E2638" s="6"/>
      <c r="F2638" s="6"/>
      <c r="G2638" s="6"/>
      <c r="H2638" s="6"/>
      <c r="I2638" s="6"/>
      <c r="J2638" s="6"/>
      <c r="K2638" s="6"/>
      <c r="L2638" s="6"/>
      <c r="M2638" s="6"/>
      <c r="N2638" s="6"/>
      <c r="O2638" s="6"/>
      <c r="P2638" s="6"/>
      <c r="Q2638" s="6"/>
      <c r="R2638" s="6"/>
      <c r="S2638" s="6"/>
      <c r="T2638" s="6"/>
      <c r="U2638" s="6"/>
      <c r="V2638" s="6"/>
      <c r="W2638" s="6"/>
      <c r="X2638" s="6"/>
      <c r="Y2638" s="6"/>
      <c r="Z2638" s="6"/>
      <c r="AA2638" s="6"/>
      <c r="AB2638" s="21"/>
      <c r="AC2638" s="21"/>
      <c r="AD2638" s="21"/>
      <c r="AE2638" s="6"/>
      <c r="AF2638" s="6"/>
      <c r="AG2638" s="6"/>
      <c r="AH2638" s="6"/>
    </row>
    <row r="2639" spans="1:34" x14ac:dyDescent="0.35">
      <c r="A2639" s="20"/>
      <c r="B2639" s="6"/>
      <c r="C2639" s="6"/>
      <c r="D2639" s="6"/>
      <c r="E2639" s="6"/>
      <c r="F2639" s="6"/>
      <c r="G2639" s="6"/>
      <c r="H2639" s="6"/>
      <c r="I2639" s="6"/>
      <c r="J2639" s="6"/>
      <c r="K2639" s="6"/>
      <c r="L2639" s="6"/>
      <c r="M2639" s="6"/>
      <c r="N2639" s="6"/>
      <c r="O2639" s="6"/>
      <c r="P2639" s="6"/>
      <c r="Q2639" s="6"/>
      <c r="R2639" s="6"/>
      <c r="S2639" s="6"/>
      <c r="T2639" s="6"/>
      <c r="U2639" s="6"/>
      <c r="V2639" s="6"/>
      <c r="W2639" s="6"/>
      <c r="X2639" s="6"/>
      <c r="Y2639" s="6"/>
      <c r="Z2639" s="6"/>
      <c r="AA2639" s="6"/>
      <c r="AB2639" s="21"/>
      <c r="AC2639" s="21"/>
      <c r="AD2639" s="21"/>
      <c r="AE2639" s="6"/>
      <c r="AF2639" s="6"/>
      <c r="AG2639" s="6"/>
      <c r="AH2639" s="6"/>
    </row>
    <row r="2640" spans="1:34" x14ac:dyDescent="0.35">
      <c r="A2640" s="20"/>
      <c r="B2640" s="6"/>
      <c r="C2640" s="6"/>
      <c r="D2640" s="6"/>
      <c r="E2640" s="6"/>
      <c r="F2640" s="6"/>
      <c r="G2640" s="6"/>
      <c r="H2640" s="6"/>
      <c r="I2640" s="6"/>
      <c r="J2640" s="6"/>
      <c r="K2640" s="6"/>
      <c r="L2640" s="6"/>
      <c r="M2640" s="6"/>
      <c r="N2640" s="6"/>
      <c r="O2640" s="6"/>
      <c r="P2640" s="6"/>
      <c r="Q2640" s="6"/>
      <c r="R2640" s="6"/>
      <c r="S2640" s="6"/>
      <c r="T2640" s="6"/>
      <c r="U2640" s="6"/>
      <c r="V2640" s="6"/>
      <c r="W2640" s="6"/>
      <c r="X2640" s="6"/>
      <c r="Y2640" s="6"/>
      <c r="Z2640" s="6"/>
      <c r="AA2640" s="6"/>
      <c r="AB2640" s="21"/>
      <c r="AC2640" s="21"/>
      <c r="AD2640" s="21"/>
      <c r="AE2640" s="6"/>
      <c r="AF2640" s="6"/>
      <c r="AG2640" s="6"/>
      <c r="AH2640" s="6"/>
    </row>
    <row r="2641" spans="1:34" x14ac:dyDescent="0.35">
      <c r="A2641" s="20"/>
      <c r="B2641" s="6"/>
      <c r="C2641" s="6"/>
      <c r="D2641" s="6"/>
      <c r="E2641" s="6"/>
      <c r="F2641" s="6"/>
      <c r="G2641" s="6"/>
      <c r="H2641" s="6"/>
      <c r="I2641" s="6"/>
      <c r="J2641" s="6"/>
      <c r="K2641" s="6"/>
      <c r="L2641" s="6"/>
      <c r="M2641" s="6"/>
      <c r="N2641" s="6"/>
      <c r="O2641" s="6"/>
      <c r="P2641" s="6"/>
      <c r="Q2641" s="6"/>
      <c r="R2641" s="6"/>
      <c r="S2641" s="6"/>
      <c r="T2641" s="6"/>
      <c r="U2641" s="6"/>
      <c r="V2641" s="6"/>
      <c r="W2641" s="6"/>
      <c r="X2641" s="6"/>
      <c r="Y2641" s="6"/>
      <c r="Z2641" s="6"/>
      <c r="AA2641" s="6"/>
      <c r="AB2641" s="21"/>
      <c r="AC2641" s="21"/>
      <c r="AD2641" s="21"/>
      <c r="AE2641" s="6"/>
      <c r="AF2641" s="6"/>
      <c r="AG2641" s="6"/>
      <c r="AH2641" s="6"/>
    </row>
    <row r="2642" spans="1:34" x14ac:dyDescent="0.35">
      <c r="A2642" s="20"/>
      <c r="B2642" s="6"/>
      <c r="C2642" s="6"/>
      <c r="D2642" s="6"/>
      <c r="E2642" s="6"/>
      <c r="F2642" s="6"/>
      <c r="G2642" s="6"/>
      <c r="H2642" s="6"/>
      <c r="I2642" s="6"/>
      <c r="J2642" s="6"/>
      <c r="K2642" s="6"/>
      <c r="L2642" s="6"/>
      <c r="M2642" s="6"/>
      <c r="N2642" s="6"/>
      <c r="O2642" s="6"/>
      <c r="P2642" s="6"/>
      <c r="Q2642" s="6"/>
      <c r="R2642" s="6"/>
      <c r="S2642" s="6"/>
      <c r="T2642" s="6"/>
      <c r="U2642" s="6"/>
      <c r="V2642" s="6"/>
      <c r="W2642" s="6"/>
      <c r="X2642" s="6"/>
      <c r="Y2642" s="6"/>
      <c r="Z2642" s="6"/>
      <c r="AA2642" s="6"/>
      <c r="AB2642" s="21"/>
      <c r="AC2642" s="21"/>
      <c r="AD2642" s="21"/>
      <c r="AE2642" s="6"/>
      <c r="AF2642" s="6"/>
      <c r="AG2642" s="6"/>
      <c r="AH2642" s="6"/>
    </row>
    <row r="2643" spans="1:34" x14ac:dyDescent="0.35">
      <c r="A2643" s="20"/>
      <c r="B2643" s="6"/>
      <c r="C2643" s="6"/>
      <c r="D2643" s="6"/>
      <c r="E2643" s="6"/>
      <c r="F2643" s="6"/>
      <c r="G2643" s="6"/>
      <c r="H2643" s="6"/>
      <c r="I2643" s="6"/>
      <c r="J2643" s="6"/>
      <c r="K2643" s="6"/>
      <c r="L2643" s="6"/>
      <c r="M2643" s="6"/>
      <c r="N2643" s="6"/>
      <c r="O2643" s="6"/>
      <c r="P2643" s="6"/>
      <c r="Q2643" s="6"/>
      <c r="R2643" s="6"/>
      <c r="S2643" s="6"/>
      <c r="T2643" s="6"/>
      <c r="U2643" s="6"/>
      <c r="V2643" s="6"/>
      <c r="W2643" s="6"/>
      <c r="X2643" s="6"/>
      <c r="Y2643" s="6"/>
      <c r="Z2643" s="6"/>
      <c r="AA2643" s="6"/>
      <c r="AB2643" s="21"/>
      <c r="AC2643" s="21"/>
      <c r="AD2643" s="21"/>
      <c r="AE2643" s="6"/>
      <c r="AF2643" s="6"/>
      <c r="AG2643" s="6"/>
      <c r="AH2643" s="6"/>
    </row>
    <row r="2644" spans="1:34" x14ac:dyDescent="0.35">
      <c r="A2644" s="20"/>
      <c r="B2644" s="6"/>
      <c r="C2644" s="6"/>
      <c r="D2644" s="6"/>
      <c r="E2644" s="6"/>
      <c r="F2644" s="6"/>
      <c r="G2644" s="6"/>
      <c r="H2644" s="6"/>
      <c r="I2644" s="6"/>
      <c r="J2644" s="6"/>
      <c r="K2644" s="6"/>
      <c r="L2644" s="6"/>
      <c r="M2644" s="6"/>
      <c r="N2644" s="6"/>
      <c r="O2644" s="6"/>
      <c r="P2644" s="6"/>
      <c r="Q2644" s="6"/>
      <c r="R2644" s="6"/>
      <c r="S2644" s="6"/>
      <c r="T2644" s="6"/>
      <c r="U2644" s="6"/>
      <c r="V2644" s="6"/>
      <c r="W2644" s="6"/>
      <c r="X2644" s="6"/>
      <c r="Y2644" s="6"/>
      <c r="Z2644" s="6"/>
      <c r="AA2644" s="6"/>
      <c r="AB2644" s="21"/>
      <c r="AC2644" s="21"/>
      <c r="AD2644" s="21"/>
      <c r="AE2644" s="6"/>
      <c r="AF2644" s="6"/>
      <c r="AG2644" s="6"/>
      <c r="AH2644" s="6"/>
    </row>
    <row r="2645" spans="1:34" x14ac:dyDescent="0.35">
      <c r="A2645" s="20"/>
      <c r="B2645" s="6"/>
      <c r="C2645" s="6"/>
      <c r="D2645" s="6"/>
      <c r="E2645" s="6"/>
      <c r="F2645" s="6"/>
      <c r="G2645" s="6"/>
      <c r="H2645" s="6"/>
      <c r="I2645" s="6"/>
      <c r="J2645" s="6"/>
      <c r="K2645" s="6"/>
      <c r="L2645" s="6"/>
      <c r="M2645" s="6"/>
      <c r="N2645" s="6"/>
      <c r="O2645" s="6"/>
      <c r="P2645" s="6"/>
      <c r="Q2645" s="6"/>
      <c r="R2645" s="6"/>
      <c r="S2645" s="6"/>
      <c r="T2645" s="6"/>
      <c r="U2645" s="6"/>
      <c r="V2645" s="6"/>
      <c r="W2645" s="6"/>
      <c r="X2645" s="6"/>
      <c r="Y2645" s="6"/>
      <c r="Z2645" s="6"/>
      <c r="AA2645" s="6"/>
      <c r="AB2645" s="21"/>
      <c r="AC2645" s="21"/>
      <c r="AD2645" s="21"/>
      <c r="AE2645" s="6"/>
      <c r="AF2645" s="6"/>
      <c r="AG2645" s="6"/>
      <c r="AH2645" s="6"/>
    </row>
    <row r="2646" spans="1:34" x14ac:dyDescent="0.35">
      <c r="A2646" s="20"/>
      <c r="B2646" s="6"/>
      <c r="C2646" s="6"/>
      <c r="D2646" s="6"/>
      <c r="E2646" s="6"/>
      <c r="F2646" s="6"/>
      <c r="G2646" s="6"/>
      <c r="H2646" s="6"/>
      <c r="I2646" s="6"/>
      <c r="J2646" s="6"/>
      <c r="K2646" s="6"/>
      <c r="L2646" s="6"/>
      <c r="M2646" s="6"/>
      <c r="N2646" s="6"/>
      <c r="O2646" s="6"/>
      <c r="P2646" s="6"/>
      <c r="Q2646" s="6"/>
      <c r="R2646" s="6"/>
      <c r="S2646" s="6"/>
      <c r="T2646" s="6"/>
      <c r="U2646" s="6"/>
      <c r="V2646" s="6"/>
      <c r="W2646" s="6"/>
      <c r="X2646" s="6"/>
      <c r="Y2646" s="6"/>
      <c r="Z2646" s="6"/>
      <c r="AA2646" s="6"/>
      <c r="AB2646" s="21"/>
      <c r="AC2646" s="21"/>
      <c r="AD2646" s="21"/>
      <c r="AE2646" s="6"/>
      <c r="AF2646" s="6"/>
      <c r="AG2646" s="6"/>
      <c r="AH2646" s="6"/>
    </row>
    <row r="2647" spans="1:34" x14ac:dyDescent="0.35">
      <c r="A2647" s="20"/>
      <c r="B2647" s="6"/>
      <c r="C2647" s="6"/>
      <c r="D2647" s="6"/>
      <c r="E2647" s="6"/>
      <c r="F2647" s="6"/>
      <c r="G2647" s="6"/>
      <c r="H2647" s="6"/>
      <c r="I2647" s="6"/>
      <c r="J2647" s="6"/>
      <c r="K2647" s="6"/>
      <c r="L2647" s="6"/>
      <c r="M2647" s="6"/>
      <c r="N2647" s="6"/>
      <c r="O2647" s="6"/>
      <c r="P2647" s="6"/>
      <c r="Q2647" s="6"/>
      <c r="R2647" s="6"/>
      <c r="S2647" s="6"/>
      <c r="T2647" s="6"/>
      <c r="U2647" s="6"/>
      <c r="V2647" s="6"/>
      <c r="W2647" s="6"/>
      <c r="X2647" s="6"/>
      <c r="Y2647" s="6"/>
      <c r="Z2647" s="6"/>
      <c r="AA2647" s="6"/>
      <c r="AB2647" s="21"/>
      <c r="AC2647" s="21"/>
      <c r="AD2647" s="21"/>
      <c r="AE2647" s="6"/>
      <c r="AF2647" s="6"/>
      <c r="AG2647" s="6"/>
      <c r="AH2647" s="6"/>
    </row>
    <row r="2648" spans="1:34" x14ac:dyDescent="0.35">
      <c r="A2648" s="20"/>
      <c r="B2648" s="6"/>
      <c r="C2648" s="6"/>
      <c r="D2648" s="6"/>
      <c r="E2648" s="6"/>
      <c r="F2648" s="6"/>
      <c r="G2648" s="6"/>
      <c r="H2648" s="6"/>
      <c r="I2648" s="6"/>
      <c r="J2648" s="6"/>
      <c r="K2648" s="6"/>
      <c r="L2648" s="6"/>
      <c r="M2648" s="6"/>
      <c r="N2648" s="6"/>
      <c r="O2648" s="6"/>
      <c r="P2648" s="6"/>
      <c r="Q2648" s="6"/>
      <c r="R2648" s="6"/>
      <c r="S2648" s="6"/>
      <c r="T2648" s="6"/>
      <c r="U2648" s="6"/>
      <c r="V2648" s="6"/>
      <c r="W2648" s="6"/>
      <c r="X2648" s="6"/>
      <c r="Y2648" s="6"/>
      <c r="Z2648" s="6"/>
      <c r="AA2648" s="6"/>
      <c r="AB2648" s="21"/>
      <c r="AC2648" s="21"/>
      <c r="AD2648" s="21"/>
      <c r="AE2648" s="6"/>
      <c r="AF2648" s="6"/>
      <c r="AG2648" s="6"/>
      <c r="AH2648" s="6"/>
    </row>
    <row r="2649" spans="1:34" x14ac:dyDescent="0.35">
      <c r="A2649" s="20"/>
      <c r="B2649" s="6"/>
      <c r="C2649" s="6"/>
      <c r="D2649" s="6"/>
      <c r="E2649" s="6"/>
      <c r="F2649" s="6"/>
      <c r="G2649" s="6"/>
      <c r="H2649" s="6"/>
      <c r="I2649" s="6"/>
      <c r="J2649" s="6"/>
      <c r="K2649" s="6"/>
      <c r="L2649" s="6"/>
      <c r="M2649" s="6"/>
      <c r="N2649" s="6"/>
      <c r="O2649" s="6"/>
      <c r="P2649" s="6"/>
      <c r="Q2649" s="6"/>
      <c r="R2649" s="6"/>
      <c r="S2649" s="6"/>
      <c r="T2649" s="6"/>
      <c r="U2649" s="6"/>
      <c r="V2649" s="6"/>
      <c r="W2649" s="6"/>
      <c r="X2649" s="6"/>
      <c r="Y2649" s="6"/>
      <c r="Z2649" s="6"/>
      <c r="AA2649" s="6"/>
      <c r="AB2649" s="21"/>
      <c r="AC2649" s="21"/>
      <c r="AD2649" s="21"/>
      <c r="AE2649" s="6"/>
      <c r="AF2649" s="6"/>
      <c r="AG2649" s="6"/>
      <c r="AH2649" s="6"/>
    </row>
    <row r="2650" spans="1:34" x14ac:dyDescent="0.35">
      <c r="A2650" s="20"/>
      <c r="B2650" s="6"/>
      <c r="C2650" s="6"/>
      <c r="D2650" s="6"/>
      <c r="E2650" s="6"/>
      <c r="F2650" s="6"/>
      <c r="G2650" s="6"/>
      <c r="H2650" s="6"/>
      <c r="I2650" s="6"/>
      <c r="J2650" s="6"/>
      <c r="K2650" s="6"/>
      <c r="L2650" s="6"/>
      <c r="M2650" s="6"/>
      <c r="N2650" s="6"/>
      <c r="O2650" s="6"/>
      <c r="P2650" s="6"/>
      <c r="Q2650" s="6"/>
      <c r="R2650" s="6"/>
      <c r="S2650" s="6"/>
      <c r="T2650" s="6"/>
      <c r="U2650" s="6"/>
      <c r="V2650" s="6"/>
      <c r="W2650" s="6"/>
      <c r="X2650" s="6"/>
      <c r="Y2650" s="6"/>
      <c r="Z2650" s="6"/>
      <c r="AA2650" s="6"/>
      <c r="AB2650" s="21"/>
      <c r="AC2650" s="21"/>
      <c r="AD2650" s="21"/>
      <c r="AE2650" s="6"/>
      <c r="AF2650" s="6"/>
      <c r="AG2650" s="6"/>
      <c r="AH2650" s="6"/>
    </row>
    <row r="2651" spans="1:34" x14ac:dyDescent="0.35">
      <c r="A2651" s="20"/>
      <c r="B2651" s="6"/>
      <c r="C2651" s="6"/>
      <c r="D2651" s="6"/>
      <c r="E2651" s="6"/>
      <c r="F2651" s="6"/>
      <c r="G2651" s="6"/>
      <c r="H2651" s="6"/>
      <c r="I2651" s="6"/>
      <c r="J2651" s="6"/>
      <c r="K2651" s="6"/>
      <c r="L2651" s="6"/>
      <c r="M2651" s="6"/>
      <c r="N2651" s="6"/>
      <c r="O2651" s="6"/>
      <c r="P2651" s="6"/>
      <c r="Q2651" s="6"/>
      <c r="R2651" s="6"/>
      <c r="S2651" s="6"/>
      <c r="T2651" s="6"/>
      <c r="U2651" s="6"/>
      <c r="V2651" s="6"/>
      <c r="W2651" s="6"/>
      <c r="X2651" s="6"/>
      <c r="Y2651" s="6"/>
      <c r="Z2651" s="6"/>
      <c r="AA2651" s="6"/>
      <c r="AB2651" s="21"/>
      <c r="AC2651" s="21"/>
      <c r="AD2651" s="21"/>
      <c r="AE2651" s="6"/>
      <c r="AF2651" s="6"/>
      <c r="AG2651" s="6"/>
      <c r="AH2651" s="6"/>
    </row>
    <row r="2652" spans="1:34" x14ac:dyDescent="0.35">
      <c r="A2652" s="20"/>
      <c r="B2652" s="6"/>
      <c r="C2652" s="6"/>
      <c r="D2652" s="6"/>
      <c r="E2652" s="6"/>
      <c r="F2652" s="6"/>
      <c r="G2652" s="6"/>
      <c r="H2652" s="6"/>
      <c r="I2652" s="6"/>
      <c r="J2652" s="6"/>
      <c r="K2652" s="6"/>
      <c r="L2652" s="6"/>
      <c r="M2652" s="6"/>
      <c r="N2652" s="6"/>
      <c r="O2652" s="6"/>
      <c r="P2652" s="6"/>
      <c r="Q2652" s="6"/>
      <c r="R2652" s="6"/>
      <c r="S2652" s="6"/>
      <c r="T2652" s="6"/>
      <c r="U2652" s="6"/>
      <c r="V2652" s="6"/>
      <c r="W2652" s="6"/>
      <c r="X2652" s="6"/>
      <c r="Y2652" s="6"/>
      <c r="Z2652" s="6"/>
      <c r="AA2652" s="6"/>
      <c r="AB2652" s="21"/>
      <c r="AC2652" s="21"/>
      <c r="AD2652" s="21"/>
      <c r="AE2652" s="6"/>
      <c r="AF2652" s="6"/>
      <c r="AG2652" s="6"/>
      <c r="AH2652" s="6"/>
    </row>
    <row r="2653" spans="1:34" x14ac:dyDescent="0.35">
      <c r="A2653" s="20"/>
      <c r="B2653" s="6"/>
      <c r="C2653" s="6"/>
      <c r="D2653" s="6"/>
      <c r="E2653" s="6"/>
      <c r="F2653" s="6"/>
      <c r="G2653" s="6"/>
      <c r="H2653" s="6"/>
      <c r="I2653" s="6"/>
      <c r="J2653" s="6"/>
      <c r="K2653" s="6"/>
      <c r="L2653" s="6"/>
      <c r="M2653" s="6"/>
      <c r="N2653" s="6"/>
      <c r="O2653" s="6"/>
      <c r="P2653" s="6"/>
      <c r="Q2653" s="6"/>
      <c r="R2653" s="6"/>
      <c r="S2653" s="6"/>
      <c r="T2653" s="6"/>
      <c r="U2653" s="6"/>
      <c r="V2653" s="6"/>
      <c r="W2653" s="6"/>
      <c r="X2653" s="6"/>
      <c r="Y2653" s="6"/>
      <c r="Z2653" s="6"/>
      <c r="AA2653" s="6"/>
      <c r="AB2653" s="21"/>
      <c r="AC2653" s="21"/>
      <c r="AD2653" s="21"/>
      <c r="AE2653" s="6"/>
      <c r="AF2653" s="6"/>
      <c r="AG2653" s="6"/>
      <c r="AH2653" s="6"/>
    </row>
    <row r="2654" spans="1:34" x14ac:dyDescent="0.35">
      <c r="A2654" s="20"/>
      <c r="B2654" s="6"/>
      <c r="C2654" s="6"/>
      <c r="D2654" s="6"/>
      <c r="E2654" s="6"/>
      <c r="F2654" s="6"/>
      <c r="G2654" s="6"/>
      <c r="H2654" s="6"/>
      <c r="I2654" s="6"/>
      <c r="J2654" s="6"/>
      <c r="K2654" s="6"/>
      <c r="L2654" s="6"/>
      <c r="M2654" s="6"/>
      <c r="N2654" s="6"/>
      <c r="O2654" s="6"/>
      <c r="P2654" s="6"/>
      <c r="Q2654" s="6"/>
      <c r="R2654" s="6"/>
      <c r="S2654" s="6"/>
      <c r="T2654" s="6"/>
      <c r="U2654" s="6"/>
      <c r="V2654" s="6"/>
      <c r="W2654" s="6"/>
      <c r="X2654" s="6"/>
      <c r="Y2654" s="6"/>
      <c r="Z2654" s="6"/>
      <c r="AA2654" s="6"/>
      <c r="AB2654" s="21"/>
      <c r="AC2654" s="21"/>
      <c r="AD2654" s="21"/>
      <c r="AE2654" s="6"/>
      <c r="AF2654" s="6"/>
      <c r="AG2654" s="6"/>
      <c r="AH2654" s="6"/>
    </row>
    <row r="2655" spans="1:34" x14ac:dyDescent="0.35">
      <c r="A2655" s="20"/>
      <c r="B2655" s="6"/>
      <c r="C2655" s="6"/>
      <c r="D2655" s="6"/>
      <c r="E2655" s="6"/>
      <c r="F2655" s="6"/>
      <c r="G2655" s="6"/>
      <c r="H2655" s="6"/>
      <c r="I2655" s="6"/>
      <c r="J2655" s="6"/>
      <c r="K2655" s="6"/>
      <c r="L2655" s="6"/>
      <c r="M2655" s="6"/>
      <c r="N2655" s="6"/>
      <c r="O2655" s="6"/>
      <c r="P2655" s="6"/>
      <c r="Q2655" s="6"/>
      <c r="R2655" s="6"/>
      <c r="S2655" s="6"/>
      <c r="T2655" s="6"/>
      <c r="U2655" s="6"/>
      <c r="V2655" s="6"/>
      <c r="W2655" s="6"/>
      <c r="X2655" s="6"/>
      <c r="Y2655" s="6"/>
      <c r="Z2655" s="6"/>
      <c r="AA2655" s="6"/>
      <c r="AB2655" s="21"/>
      <c r="AC2655" s="21"/>
      <c r="AD2655" s="21"/>
      <c r="AE2655" s="6"/>
      <c r="AF2655" s="6"/>
      <c r="AG2655" s="6"/>
      <c r="AH2655" s="6"/>
    </row>
    <row r="2656" spans="1:34" x14ac:dyDescent="0.35">
      <c r="A2656" s="20"/>
      <c r="B2656" s="6"/>
      <c r="C2656" s="6"/>
      <c r="D2656" s="6"/>
      <c r="E2656" s="6"/>
      <c r="F2656" s="6"/>
      <c r="G2656" s="6"/>
      <c r="H2656" s="6"/>
      <c r="I2656" s="6"/>
      <c r="J2656" s="6"/>
      <c r="K2656" s="6"/>
      <c r="L2656" s="6"/>
      <c r="M2656" s="6"/>
      <c r="N2656" s="6"/>
      <c r="O2656" s="6"/>
      <c r="P2656" s="6"/>
      <c r="Q2656" s="6"/>
      <c r="R2656" s="6"/>
      <c r="S2656" s="6"/>
      <c r="T2656" s="6"/>
      <c r="U2656" s="6"/>
      <c r="V2656" s="6"/>
      <c r="W2656" s="6"/>
      <c r="X2656" s="6"/>
      <c r="Y2656" s="6"/>
      <c r="Z2656" s="6"/>
      <c r="AA2656" s="6"/>
      <c r="AB2656" s="21"/>
      <c r="AC2656" s="21"/>
      <c r="AD2656" s="21"/>
      <c r="AE2656" s="6"/>
      <c r="AF2656" s="6"/>
      <c r="AG2656" s="6"/>
      <c r="AH2656" s="6"/>
    </row>
    <row r="2657" spans="1:34" x14ac:dyDescent="0.35">
      <c r="A2657" s="20"/>
      <c r="B2657" s="6"/>
      <c r="C2657" s="6"/>
      <c r="D2657" s="6"/>
      <c r="E2657" s="6"/>
      <c r="F2657" s="6"/>
      <c r="G2657" s="6"/>
      <c r="H2657" s="6"/>
      <c r="I2657" s="6"/>
      <c r="J2657" s="6"/>
      <c r="K2657" s="6"/>
      <c r="L2657" s="6"/>
      <c r="M2657" s="6"/>
      <c r="N2657" s="6"/>
      <c r="O2657" s="6"/>
      <c r="P2657" s="6"/>
      <c r="Q2657" s="6"/>
      <c r="R2657" s="6"/>
      <c r="S2657" s="6"/>
      <c r="T2657" s="6"/>
      <c r="U2657" s="6"/>
      <c r="V2657" s="6"/>
      <c r="W2657" s="6"/>
      <c r="X2657" s="6"/>
      <c r="Y2657" s="6"/>
      <c r="Z2657" s="6"/>
      <c r="AA2657" s="6"/>
      <c r="AB2657" s="21"/>
      <c r="AC2657" s="21"/>
      <c r="AD2657" s="21"/>
      <c r="AE2657" s="6"/>
      <c r="AF2657" s="6"/>
      <c r="AG2657" s="6"/>
      <c r="AH2657" s="6"/>
    </row>
    <row r="2658" spans="1:34" x14ac:dyDescent="0.35">
      <c r="A2658" s="20"/>
      <c r="B2658" s="6"/>
      <c r="C2658" s="6"/>
      <c r="D2658" s="6"/>
      <c r="E2658" s="6"/>
      <c r="F2658" s="6"/>
      <c r="G2658" s="6"/>
      <c r="H2658" s="6"/>
      <c r="I2658" s="6"/>
      <c r="J2658" s="6"/>
      <c r="K2658" s="6"/>
      <c r="L2658" s="6"/>
      <c r="M2658" s="6"/>
      <c r="N2658" s="6"/>
      <c r="O2658" s="6"/>
      <c r="P2658" s="6"/>
      <c r="Q2658" s="6"/>
      <c r="R2658" s="6"/>
      <c r="S2658" s="6"/>
      <c r="T2658" s="6"/>
      <c r="U2658" s="6"/>
      <c r="V2658" s="6"/>
      <c r="W2658" s="6"/>
      <c r="X2658" s="6"/>
      <c r="Y2658" s="6"/>
      <c r="Z2658" s="6"/>
      <c r="AA2658" s="6"/>
      <c r="AB2658" s="21"/>
      <c r="AC2658" s="21"/>
      <c r="AD2658" s="21"/>
      <c r="AE2658" s="6"/>
      <c r="AF2658" s="6"/>
      <c r="AG2658" s="6"/>
      <c r="AH2658" s="6"/>
    </row>
    <row r="2659" spans="1:34" x14ac:dyDescent="0.35">
      <c r="A2659" s="20"/>
      <c r="B2659" s="6"/>
      <c r="C2659" s="6"/>
      <c r="D2659" s="6"/>
      <c r="E2659" s="6"/>
      <c r="F2659" s="6"/>
      <c r="G2659" s="6"/>
      <c r="H2659" s="6"/>
      <c r="I2659" s="6"/>
      <c r="J2659" s="6"/>
      <c r="K2659" s="6"/>
      <c r="L2659" s="6"/>
      <c r="M2659" s="6"/>
      <c r="N2659" s="6"/>
      <c r="O2659" s="6"/>
      <c r="P2659" s="6"/>
      <c r="Q2659" s="6"/>
      <c r="R2659" s="6"/>
      <c r="S2659" s="6"/>
      <c r="T2659" s="6"/>
      <c r="U2659" s="6"/>
      <c r="V2659" s="6"/>
      <c r="W2659" s="6"/>
      <c r="X2659" s="6"/>
      <c r="Y2659" s="6"/>
      <c r="Z2659" s="6"/>
      <c r="AA2659" s="6"/>
      <c r="AB2659" s="21"/>
      <c r="AC2659" s="21"/>
      <c r="AD2659" s="21"/>
      <c r="AE2659" s="6"/>
      <c r="AF2659" s="6"/>
      <c r="AG2659" s="6"/>
      <c r="AH2659" s="6"/>
    </row>
    <row r="2660" spans="1:34" x14ac:dyDescent="0.35">
      <c r="A2660" s="20"/>
      <c r="B2660" s="6"/>
      <c r="C2660" s="6"/>
      <c r="D2660" s="6"/>
      <c r="E2660" s="6"/>
      <c r="F2660" s="6"/>
      <c r="G2660" s="6"/>
      <c r="H2660" s="6"/>
      <c r="I2660" s="6"/>
      <c r="J2660" s="6"/>
      <c r="K2660" s="6"/>
      <c r="L2660" s="6"/>
      <c r="M2660" s="6"/>
      <c r="N2660" s="6"/>
      <c r="O2660" s="6"/>
      <c r="P2660" s="6"/>
      <c r="Q2660" s="6"/>
      <c r="R2660" s="6"/>
      <c r="S2660" s="6"/>
      <c r="T2660" s="6"/>
      <c r="U2660" s="6"/>
      <c r="V2660" s="6"/>
      <c r="W2660" s="6"/>
      <c r="X2660" s="6"/>
      <c r="Y2660" s="6"/>
      <c r="Z2660" s="6"/>
      <c r="AA2660" s="6"/>
      <c r="AB2660" s="21"/>
      <c r="AC2660" s="21"/>
      <c r="AD2660" s="21"/>
      <c r="AE2660" s="6"/>
      <c r="AF2660" s="6"/>
      <c r="AG2660" s="6"/>
      <c r="AH2660" s="6"/>
    </row>
    <row r="2661" spans="1:34" x14ac:dyDescent="0.35">
      <c r="A2661" s="20"/>
      <c r="B2661" s="6"/>
      <c r="C2661" s="6"/>
      <c r="D2661" s="6"/>
      <c r="E2661" s="6"/>
      <c r="F2661" s="6"/>
      <c r="G2661" s="6"/>
      <c r="H2661" s="6"/>
      <c r="I2661" s="6"/>
      <c r="J2661" s="6"/>
      <c r="K2661" s="6"/>
      <c r="L2661" s="6"/>
      <c r="M2661" s="6"/>
      <c r="N2661" s="6"/>
      <c r="O2661" s="6"/>
      <c r="P2661" s="6"/>
      <c r="Q2661" s="6"/>
      <c r="R2661" s="6"/>
      <c r="S2661" s="6"/>
      <c r="T2661" s="6"/>
      <c r="U2661" s="6"/>
      <c r="V2661" s="6"/>
      <c r="W2661" s="6"/>
      <c r="X2661" s="6"/>
      <c r="Y2661" s="6"/>
      <c r="Z2661" s="6"/>
      <c r="AA2661" s="6"/>
      <c r="AB2661" s="21"/>
      <c r="AC2661" s="21"/>
      <c r="AD2661" s="21"/>
      <c r="AE2661" s="6"/>
      <c r="AF2661" s="6"/>
      <c r="AG2661" s="6"/>
      <c r="AH2661" s="6"/>
    </row>
    <row r="2662" spans="1:34" x14ac:dyDescent="0.35">
      <c r="A2662" s="20"/>
      <c r="B2662" s="6"/>
      <c r="C2662" s="6"/>
      <c r="D2662" s="6"/>
      <c r="E2662" s="6"/>
      <c r="F2662" s="6"/>
      <c r="G2662" s="6"/>
      <c r="H2662" s="6"/>
      <c r="I2662" s="6"/>
      <c r="J2662" s="6"/>
      <c r="K2662" s="6"/>
      <c r="L2662" s="6"/>
      <c r="M2662" s="6"/>
      <c r="N2662" s="6"/>
      <c r="O2662" s="6"/>
      <c r="P2662" s="6"/>
      <c r="Q2662" s="6"/>
      <c r="R2662" s="6"/>
      <c r="S2662" s="6"/>
      <c r="T2662" s="6"/>
      <c r="U2662" s="6"/>
      <c r="V2662" s="6"/>
      <c r="W2662" s="6"/>
      <c r="X2662" s="6"/>
      <c r="Y2662" s="6"/>
      <c r="Z2662" s="6"/>
      <c r="AA2662" s="6"/>
      <c r="AB2662" s="21"/>
      <c r="AC2662" s="21"/>
      <c r="AD2662" s="21"/>
      <c r="AE2662" s="6"/>
      <c r="AF2662" s="6"/>
      <c r="AG2662" s="6"/>
      <c r="AH2662" s="6"/>
    </row>
    <row r="2663" spans="1:34" x14ac:dyDescent="0.35">
      <c r="A2663" s="20"/>
      <c r="B2663" s="6"/>
      <c r="C2663" s="6"/>
      <c r="D2663" s="6"/>
      <c r="E2663" s="6"/>
      <c r="F2663" s="6"/>
      <c r="G2663" s="6"/>
      <c r="H2663" s="6"/>
      <c r="I2663" s="6"/>
      <c r="J2663" s="6"/>
      <c r="K2663" s="6"/>
      <c r="L2663" s="6"/>
      <c r="M2663" s="6"/>
      <c r="N2663" s="6"/>
      <c r="O2663" s="6"/>
      <c r="P2663" s="6"/>
      <c r="Q2663" s="6"/>
      <c r="R2663" s="6"/>
      <c r="S2663" s="6"/>
      <c r="T2663" s="6"/>
      <c r="U2663" s="6"/>
      <c r="V2663" s="6"/>
      <c r="W2663" s="6"/>
      <c r="X2663" s="6"/>
      <c r="Y2663" s="6"/>
      <c r="Z2663" s="6"/>
      <c r="AA2663" s="6"/>
      <c r="AB2663" s="21"/>
      <c r="AC2663" s="21"/>
      <c r="AD2663" s="21"/>
      <c r="AE2663" s="6"/>
      <c r="AF2663" s="6"/>
      <c r="AG2663" s="6"/>
      <c r="AH2663" s="6"/>
    </row>
    <row r="2664" spans="1:34" x14ac:dyDescent="0.35">
      <c r="A2664" s="20"/>
      <c r="B2664" s="6"/>
      <c r="C2664" s="6"/>
      <c r="D2664" s="6"/>
      <c r="E2664" s="6"/>
      <c r="F2664" s="6"/>
      <c r="G2664" s="6"/>
      <c r="H2664" s="6"/>
      <c r="I2664" s="6"/>
      <c r="J2664" s="6"/>
      <c r="K2664" s="6"/>
      <c r="L2664" s="6"/>
      <c r="M2664" s="6"/>
      <c r="N2664" s="6"/>
      <c r="O2664" s="6"/>
      <c r="P2664" s="6"/>
      <c r="Q2664" s="6"/>
      <c r="R2664" s="6"/>
      <c r="S2664" s="6"/>
      <c r="T2664" s="6"/>
      <c r="U2664" s="6"/>
      <c r="V2664" s="6"/>
      <c r="W2664" s="6"/>
      <c r="X2664" s="6"/>
      <c r="Y2664" s="6"/>
      <c r="Z2664" s="6"/>
      <c r="AA2664" s="6"/>
      <c r="AB2664" s="21"/>
      <c r="AC2664" s="21"/>
      <c r="AD2664" s="21"/>
      <c r="AE2664" s="6"/>
      <c r="AF2664" s="6"/>
      <c r="AG2664" s="6"/>
      <c r="AH2664" s="6"/>
    </row>
    <row r="2665" spans="1:34" x14ac:dyDescent="0.35">
      <c r="A2665" s="20"/>
      <c r="B2665" s="6"/>
      <c r="C2665" s="6"/>
      <c r="D2665" s="6"/>
      <c r="E2665" s="6"/>
      <c r="F2665" s="6"/>
      <c r="G2665" s="6"/>
      <c r="H2665" s="6"/>
      <c r="I2665" s="6"/>
      <c r="J2665" s="6"/>
      <c r="K2665" s="6"/>
      <c r="L2665" s="6"/>
      <c r="M2665" s="6"/>
      <c r="N2665" s="6"/>
      <c r="O2665" s="6"/>
      <c r="P2665" s="6"/>
      <c r="Q2665" s="6"/>
      <c r="R2665" s="6"/>
      <c r="S2665" s="6"/>
      <c r="T2665" s="6"/>
      <c r="U2665" s="6"/>
      <c r="V2665" s="6"/>
      <c r="W2665" s="6"/>
      <c r="X2665" s="6"/>
      <c r="Y2665" s="6"/>
      <c r="Z2665" s="6"/>
      <c r="AA2665" s="6"/>
      <c r="AB2665" s="21"/>
      <c r="AC2665" s="21"/>
      <c r="AD2665" s="21"/>
      <c r="AE2665" s="6"/>
      <c r="AF2665" s="6"/>
      <c r="AG2665" s="6"/>
      <c r="AH2665" s="6"/>
    </row>
    <row r="2666" spans="1:34" x14ac:dyDescent="0.35">
      <c r="A2666" s="20"/>
      <c r="B2666" s="6"/>
      <c r="C2666" s="6"/>
      <c r="D2666" s="6"/>
      <c r="E2666" s="6"/>
      <c r="F2666" s="6"/>
      <c r="G2666" s="6"/>
      <c r="H2666" s="6"/>
      <c r="I2666" s="6"/>
      <c r="J2666" s="6"/>
      <c r="K2666" s="6"/>
      <c r="L2666" s="6"/>
      <c r="M2666" s="6"/>
      <c r="N2666" s="6"/>
      <c r="O2666" s="6"/>
      <c r="P2666" s="6"/>
      <c r="Q2666" s="6"/>
      <c r="R2666" s="6"/>
      <c r="S2666" s="6"/>
      <c r="T2666" s="6"/>
      <c r="U2666" s="6"/>
      <c r="V2666" s="6"/>
      <c r="W2666" s="6"/>
      <c r="X2666" s="6"/>
      <c r="Y2666" s="6"/>
      <c r="Z2666" s="6"/>
      <c r="AA2666" s="6"/>
      <c r="AB2666" s="21"/>
      <c r="AC2666" s="21"/>
      <c r="AD2666" s="21"/>
      <c r="AE2666" s="6"/>
      <c r="AF2666" s="6"/>
      <c r="AG2666" s="6"/>
      <c r="AH2666" s="6"/>
    </row>
    <row r="2667" spans="1:34" x14ac:dyDescent="0.35">
      <c r="A2667" s="20"/>
      <c r="B2667" s="6"/>
      <c r="C2667" s="6"/>
      <c r="D2667" s="6"/>
      <c r="E2667" s="6"/>
      <c r="F2667" s="6"/>
      <c r="G2667" s="6"/>
      <c r="H2667" s="6"/>
      <c r="I2667" s="6"/>
      <c r="J2667" s="6"/>
      <c r="K2667" s="6"/>
      <c r="L2667" s="6"/>
      <c r="M2667" s="6"/>
      <c r="N2667" s="6"/>
      <c r="O2667" s="6"/>
      <c r="P2667" s="6"/>
      <c r="Q2667" s="6"/>
      <c r="R2667" s="6"/>
      <c r="S2667" s="6"/>
      <c r="T2667" s="6"/>
      <c r="U2667" s="6"/>
      <c r="V2667" s="6"/>
      <c r="W2667" s="6"/>
      <c r="X2667" s="6"/>
      <c r="Y2667" s="6"/>
      <c r="Z2667" s="6"/>
      <c r="AA2667" s="6"/>
      <c r="AB2667" s="21"/>
      <c r="AC2667" s="21"/>
      <c r="AD2667" s="21"/>
      <c r="AE2667" s="6"/>
      <c r="AF2667" s="6"/>
      <c r="AG2667" s="6"/>
      <c r="AH2667" s="6"/>
    </row>
    <row r="2668" spans="1:34" x14ac:dyDescent="0.35">
      <c r="A2668" s="20"/>
      <c r="B2668" s="6"/>
      <c r="C2668" s="6"/>
      <c r="D2668" s="6"/>
      <c r="E2668" s="6"/>
      <c r="F2668" s="6"/>
      <c r="G2668" s="6"/>
      <c r="H2668" s="6"/>
      <c r="I2668" s="6"/>
      <c r="J2668" s="6"/>
      <c r="K2668" s="6"/>
      <c r="L2668" s="6"/>
      <c r="M2668" s="6"/>
      <c r="N2668" s="6"/>
      <c r="O2668" s="6"/>
      <c r="P2668" s="6"/>
      <c r="Q2668" s="6"/>
      <c r="R2668" s="6"/>
      <c r="S2668" s="6"/>
      <c r="T2668" s="6"/>
      <c r="U2668" s="6"/>
      <c r="V2668" s="6"/>
      <c r="W2668" s="6"/>
      <c r="X2668" s="6"/>
      <c r="Y2668" s="6"/>
      <c r="Z2668" s="6"/>
      <c r="AA2668" s="6"/>
      <c r="AB2668" s="21"/>
      <c r="AC2668" s="21"/>
      <c r="AD2668" s="21"/>
      <c r="AE2668" s="6"/>
      <c r="AF2668" s="6"/>
      <c r="AG2668" s="6"/>
      <c r="AH2668" s="6"/>
    </row>
    <row r="2669" spans="1:34" x14ac:dyDescent="0.35">
      <c r="A2669" s="20"/>
      <c r="B2669" s="6"/>
      <c r="C2669" s="6"/>
      <c r="D2669" s="6"/>
      <c r="E2669" s="6"/>
      <c r="F2669" s="6"/>
      <c r="G2669" s="6"/>
      <c r="H2669" s="6"/>
      <c r="I2669" s="6"/>
      <c r="J2669" s="6"/>
      <c r="K2669" s="6"/>
      <c r="L2669" s="6"/>
      <c r="M2669" s="6"/>
      <c r="N2669" s="6"/>
      <c r="O2669" s="6"/>
      <c r="P2669" s="6"/>
      <c r="Q2669" s="6"/>
      <c r="R2669" s="6"/>
      <c r="S2669" s="6"/>
      <c r="T2669" s="6"/>
      <c r="U2669" s="6"/>
      <c r="V2669" s="6"/>
      <c r="W2669" s="6"/>
      <c r="X2669" s="6"/>
      <c r="Y2669" s="6"/>
      <c r="Z2669" s="6"/>
      <c r="AA2669" s="6"/>
      <c r="AB2669" s="21"/>
      <c r="AC2669" s="21"/>
      <c r="AD2669" s="21"/>
      <c r="AE2669" s="6"/>
      <c r="AF2669" s="6"/>
      <c r="AG2669" s="6"/>
      <c r="AH2669" s="6"/>
    </row>
    <row r="2670" spans="1:34" x14ac:dyDescent="0.35">
      <c r="A2670" s="20"/>
      <c r="B2670" s="6"/>
      <c r="C2670" s="6"/>
      <c r="D2670" s="6"/>
      <c r="E2670" s="6"/>
      <c r="F2670" s="6"/>
      <c r="G2670" s="6"/>
      <c r="H2670" s="6"/>
      <c r="I2670" s="6"/>
      <c r="J2670" s="6"/>
      <c r="K2670" s="6"/>
      <c r="L2670" s="6"/>
      <c r="M2670" s="6"/>
      <c r="N2670" s="6"/>
      <c r="O2670" s="6"/>
      <c r="P2670" s="6"/>
      <c r="Q2670" s="6"/>
      <c r="R2670" s="6"/>
      <c r="S2670" s="6"/>
      <c r="T2670" s="6"/>
      <c r="U2670" s="6"/>
      <c r="V2670" s="6"/>
      <c r="W2670" s="6"/>
      <c r="X2670" s="6"/>
      <c r="Y2670" s="6"/>
      <c r="Z2670" s="6"/>
      <c r="AA2670" s="6"/>
      <c r="AB2670" s="21"/>
      <c r="AC2670" s="21"/>
      <c r="AD2670" s="21"/>
      <c r="AE2670" s="6"/>
      <c r="AF2670" s="6"/>
      <c r="AG2670" s="6"/>
      <c r="AH2670" s="6"/>
    </row>
    <row r="2671" spans="1:34" x14ac:dyDescent="0.35">
      <c r="A2671" s="20"/>
      <c r="B2671" s="6"/>
      <c r="C2671" s="6"/>
      <c r="D2671" s="6"/>
      <c r="E2671" s="6"/>
      <c r="F2671" s="6"/>
      <c r="G2671" s="6"/>
      <c r="H2671" s="6"/>
      <c r="I2671" s="6"/>
      <c r="J2671" s="6"/>
      <c r="K2671" s="6"/>
      <c r="L2671" s="6"/>
      <c r="M2671" s="6"/>
      <c r="N2671" s="6"/>
      <c r="O2671" s="6"/>
      <c r="P2671" s="6"/>
      <c r="Q2671" s="6"/>
      <c r="R2671" s="6"/>
      <c r="S2671" s="6"/>
      <c r="T2671" s="6"/>
      <c r="U2671" s="6"/>
      <c r="V2671" s="6"/>
      <c r="W2671" s="6"/>
      <c r="X2671" s="6"/>
      <c r="Y2671" s="6"/>
      <c r="Z2671" s="6"/>
      <c r="AA2671" s="6"/>
      <c r="AB2671" s="21"/>
      <c r="AC2671" s="21"/>
      <c r="AD2671" s="21"/>
      <c r="AE2671" s="6"/>
      <c r="AF2671" s="6"/>
      <c r="AG2671" s="6"/>
      <c r="AH2671" s="6"/>
    </row>
    <row r="2672" spans="1:34" x14ac:dyDescent="0.35">
      <c r="A2672" s="20"/>
      <c r="B2672" s="6"/>
      <c r="C2672" s="6"/>
      <c r="D2672" s="6"/>
      <c r="E2672" s="6"/>
      <c r="F2672" s="6"/>
      <c r="G2672" s="6"/>
      <c r="H2672" s="6"/>
      <c r="I2672" s="6"/>
      <c r="J2672" s="6"/>
      <c r="K2672" s="6"/>
      <c r="L2672" s="6"/>
      <c r="M2672" s="6"/>
      <c r="N2672" s="6"/>
      <c r="O2672" s="6"/>
      <c r="P2672" s="6"/>
      <c r="Q2672" s="6"/>
      <c r="R2672" s="6"/>
      <c r="S2672" s="6"/>
      <c r="T2672" s="6"/>
      <c r="U2672" s="6"/>
      <c r="V2672" s="6"/>
      <c r="W2672" s="6"/>
      <c r="X2672" s="6"/>
      <c r="Y2672" s="6"/>
      <c r="Z2672" s="6"/>
      <c r="AA2672" s="6"/>
      <c r="AB2672" s="21"/>
      <c r="AC2672" s="21"/>
      <c r="AD2672" s="21"/>
      <c r="AE2672" s="6"/>
      <c r="AF2672" s="6"/>
      <c r="AG2672" s="6"/>
      <c r="AH2672" s="6"/>
    </row>
    <row r="2673" spans="1:34" x14ac:dyDescent="0.35">
      <c r="A2673" s="20"/>
      <c r="B2673" s="6"/>
      <c r="C2673" s="6"/>
      <c r="D2673" s="6"/>
      <c r="E2673" s="6"/>
      <c r="F2673" s="6"/>
      <c r="G2673" s="6"/>
      <c r="H2673" s="6"/>
      <c r="I2673" s="6"/>
      <c r="J2673" s="6"/>
      <c r="K2673" s="6"/>
      <c r="L2673" s="6"/>
      <c r="M2673" s="6"/>
      <c r="N2673" s="6"/>
      <c r="O2673" s="6"/>
      <c r="P2673" s="6"/>
      <c r="Q2673" s="6"/>
      <c r="R2673" s="6"/>
      <c r="S2673" s="6"/>
      <c r="T2673" s="6"/>
      <c r="U2673" s="6"/>
      <c r="V2673" s="6"/>
      <c r="W2673" s="6"/>
      <c r="X2673" s="6"/>
      <c r="Y2673" s="6"/>
      <c r="Z2673" s="6"/>
      <c r="AA2673" s="6"/>
      <c r="AB2673" s="21"/>
      <c r="AC2673" s="21"/>
      <c r="AD2673" s="21"/>
      <c r="AE2673" s="6"/>
      <c r="AF2673" s="6"/>
      <c r="AG2673" s="6"/>
      <c r="AH2673" s="6"/>
    </row>
    <row r="2674" spans="1:34" x14ac:dyDescent="0.35">
      <c r="A2674" s="20"/>
      <c r="B2674" s="6"/>
      <c r="C2674" s="6"/>
      <c r="D2674" s="6"/>
      <c r="E2674" s="6"/>
      <c r="F2674" s="6"/>
      <c r="G2674" s="6"/>
      <c r="H2674" s="6"/>
      <c r="I2674" s="6"/>
      <c r="J2674" s="6"/>
      <c r="K2674" s="6"/>
      <c r="L2674" s="6"/>
      <c r="M2674" s="6"/>
      <c r="N2674" s="6"/>
      <c r="O2674" s="6"/>
      <c r="P2674" s="6"/>
      <c r="Q2674" s="6"/>
      <c r="R2674" s="6"/>
      <c r="S2674" s="6"/>
      <c r="T2674" s="6"/>
      <c r="U2674" s="6"/>
      <c r="V2674" s="6"/>
      <c r="W2674" s="6"/>
      <c r="X2674" s="6"/>
      <c r="Y2674" s="6"/>
      <c r="Z2674" s="6"/>
      <c r="AA2674" s="6"/>
      <c r="AB2674" s="21"/>
      <c r="AC2674" s="21"/>
      <c r="AD2674" s="21"/>
      <c r="AE2674" s="6"/>
      <c r="AF2674" s="6"/>
      <c r="AG2674" s="6"/>
      <c r="AH2674" s="6"/>
    </row>
    <row r="2675" spans="1:34" x14ac:dyDescent="0.35">
      <c r="A2675" s="20"/>
      <c r="B2675" s="6"/>
      <c r="C2675" s="6"/>
      <c r="D2675" s="6"/>
      <c r="E2675" s="6"/>
      <c r="F2675" s="6"/>
      <c r="G2675" s="6"/>
      <c r="H2675" s="6"/>
      <c r="I2675" s="6"/>
      <c r="J2675" s="6"/>
      <c r="K2675" s="6"/>
      <c r="L2675" s="6"/>
      <c r="M2675" s="6"/>
      <c r="N2675" s="6"/>
      <c r="O2675" s="6"/>
      <c r="P2675" s="6"/>
      <c r="Q2675" s="6"/>
      <c r="R2675" s="6"/>
      <c r="S2675" s="6"/>
      <c r="T2675" s="6"/>
      <c r="U2675" s="6"/>
      <c r="V2675" s="6"/>
      <c r="W2675" s="6"/>
      <c r="X2675" s="6"/>
      <c r="Y2675" s="6"/>
      <c r="Z2675" s="6"/>
      <c r="AA2675" s="6"/>
      <c r="AB2675" s="21"/>
      <c r="AC2675" s="21"/>
      <c r="AD2675" s="21"/>
      <c r="AE2675" s="6"/>
      <c r="AF2675" s="6"/>
      <c r="AG2675" s="6"/>
      <c r="AH2675" s="6"/>
    </row>
    <row r="2676" spans="1:34" x14ac:dyDescent="0.35">
      <c r="A2676" s="20"/>
      <c r="B2676" s="6"/>
      <c r="C2676" s="6"/>
      <c r="D2676" s="6"/>
      <c r="E2676" s="6"/>
      <c r="F2676" s="6"/>
      <c r="G2676" s="6"/>
      <c r="H2676" s="6"/>
      <c r="I2676" s="6"/>
      <c r="J2676" s="6"/>
      <c r="K2676" s="6"/>
      <c r="L2676" s="6"/>
      <c r="M2676" s="6"/>
      <c r="N2676" s="6"/>
      <c r="O2676" s="6"/>
      <c r="P2676" s="6"/>
      <c r="Q2676" s="6"/>
      <c r="R2676" s="6"/>
      <c r="S2676" s="6"/>
      <c r="T2676" s="6"/>
      <c r="U2676" s="6"/>
      <c r="V2676" s="6"/>
      <c r="W2676" s="6"/>
      <c r="X2676" s="6"/>
      <c r="Y2676" s="6"/>
      <c r="Z2676" s="6"/>
      <c r="AA2676" s="6"/>
      <c r="AB2676" s="21"/>
      <c r="AC2676" s="21"/>
      <c r="AD2676" s="21"/>
      <c r="AE2676" s="6"/>
      <c r="AF2676" s="6"/>
      <c r="AG2676" s="6"/>
      <c r="AH2676" s="6"/>
    </row>
    <row r="2677" spans="1:34" x14ac:dyDescent="0.35">
      <c r="A2677" s="20"/>
      <c r="B2677" s="6"/>
      <c r="C2677" s="6"/>
      <c r="D2677" s="6"/>
      <c r="E2677" s="6"/>
      <c r="F2677" s="6"/>
      <c r="G2677" s="6"/>
      <c r="H2677" s="6"/>
      <c r="I2677" s="6"/>
      <c r="J2677" s="6"/>
      <c r="K2677" s="6"/>
      <c r="L2677" s="6"/>
      <c r="M2677" s="6"/>
      <c r="N2677" s="6"/>
      <c r="O2677" s="6"/>
      <c r="P2677" s="6"/>
      <c r="Q2677" s="6"/>
      <c r="R2677" s="6"/>
      <c r="S2677" s="6"/>
      <c r="T2677" s="6"/>
      <c r="U2677" s="6"/>
      <c r="V2677" s="6"/>
      <c r="W2677" s="6"/>
      <c r="X2677" s="6"/>
      <c r="Y2677" s="6"/>
      <c r="Z2677" s="6"/>
      <c r="AA2677" s="6"/>
      <c r="AB2677" s="21"/>
      <c r="AC2677" s="21"/>
      <c r="AD2677" s="21"/>
      <c r="AE2677" s="6"/>
      <c r="AF2677" s="6"/>
      <c r="AG2677" s="6"/>
      <c r="AH2677" s="6"/>
    </row>
    <row r="2678" spans="1:34" x14ac:dyDescent="0.35">
      <c r="A2678" s="20"/>
      <c r="B2678" s="6"/>
      <c r="C2678" s="6"/>
      <c r="D2678" s="6"/>
      <c r="E2678" s="6"/>
      <c r="F2678" s="6"/>
      <c r="G2678" s="6"/>
      <c r="H2678" s="6"/>
      <c r="I2678" s="6"/>
      <c r="J2678" s="6"/>
      <c r="K2678" s="6"/>
      <c r="L2678" s="6"/>
      <c r="M2678" s="6"/>
      <c r="N2678" s="6"/>
      <c r="O2678" s="6"/>
      <c r="P2678" s="6"/>
      <c r="Q2678" s="6"/>
      <c r="R2678" s="6"/>
      <c r="S2678" s="6"/>
      <c r="T2678" s="6"/>
      <c r="U2678" s="6"/>
      <c r="V2678" s="6"/>
      <c r="W2678" s="6"/>
      <c r="X2678" s="6"/>
      <c r="Y2678" s="6"/>
      <c r="Z2678" s="6"/>
      <c r="AA2678" s="6"/>
      <c r="AB2678" s="21"/>
      <c r="AC2678" s="21"/>
      <c r="AD2678" s="21"/>
      <c r="AE2678" s="6"/>
      <c r="AF2678" s="6"/>
      <c r="AG2678" s="6"/>
      <c r="AH2678" s="6"/>
    </row>
    <row r="2679" spans="1:34" x14ac:dyDescent="0.35">
      <c r="A2679" s="20"/>
      <c r="B2679" s="6"/>
      <c r="C2679" s="6"/>
      <c r="D2679" s="6"/>
      <c r="E2679" s="6"/>
      <c r="F2679" s="6"/>
      <c r="G2679" s="6"/>
      <c r="H2679" s="6"/>
      <c r="I2679" s="6"/>
      <c r="J2679" s="6"/>
      <c r="K2679" s="6"/>
      <c r="L2679" s="6"/>
      <c r="M2679" s="6"/>
      <c r="N2679" s="6"/>
      <c r="O2679" s="6"/>
      <c r="P2679" s="6"/>
      <c r="Q2679" s="6"/>
      <c r="R2679" s="6"/>
      <c r="S2679" s="6"/>
      <c r="T2679" s="6"/>
      <c r="U2679" s="6"/>
      <c r="V2679" s="6"/>
      <c r="W2679" s="6"/>
      <c r="X2679" s="6"/>
      <c r="Y2679" s="6"/>
      <c r="Z2679" s="6"/>
      <c r="AA2679" s="6"/>
      <c r="AB2679" s="21"/>
      <c r="AC2679" s="21"/>
      <c r="AD2679" s="21"/>
      <c r="AE2679" s="6"/>
      <c r="AF2679" s="6"/>
      <c r="AG2679" s="6"/>
      <c r="AH2679" s="6"/>
    </row>
    <row r="2680" spans="1:34" x14ac:dyDescent="0.35">
      <c r="A2680" s="20"/>
      <c r="B2680" s="6"/>
      <c r="C2680" s="6"/>
      <c r="D2680" s="6"/>
      <c r="E2680" s="6"/>
      <c r="F2680" s="6"/>
      <c r="G2680" s="6"/>
      <c r="H2680" s="6"/>
      <c r="I2680" s="6"/>
      <c r="J2680" s="6"/>
      <c r="K2680" s="6"/>
      <c r="L2680" s="6"/>
      <c r="M2680" s="6"/>
      <c r="N2680" s="6"/>
      <c r="O2680" s="6"/>
      <c r="P2680" s="6"/>
      <c r="Q2680" s="6"/>
      <c r="R2680" s="6"/>
      <c r="S2680" s="6"/>
      <c r="T2680" s="6"/>
      <c r="U2680" s="6"/>
      <c r="V2680" s="6"/>
      <c r="W2680" s="6"/>
      <c r="X2680" s="6"/>
      <c r="Y2680" s="6"/>
      <c r="Z2680" s="6"/>
      <c r="AA2680" s="6"/>
      <c r="AB2680" s="21"/>
      <c r="AC2680" s="21"/>
      <c r="AD2680" s="21"/>
      <c r="AE2680" s="6"/>
      <c r="AF2680" s="6"/>
      <c r="AG2680" s="6"/>
      <c r="AH2680" s="6"/>
    </row>
    <row r="2681" spans="1:34" x14ac:dyDescent="0.35">
      <c r="A2681" s="20"/>
      <c r="B2681" s="6"/>
      <c r="C2681" s="6"/>
      <c r="D2681" s="6"/>
      <c r="E2681" s="6"/>
      <c r="F2681" s="6"/>
      <c r="G2681" s="6"/>
      <c r="H2681" s="6"/>
      <c r="I2681" s="6"/>
      <c r="J2681" s="6"/>
      <c r="K2681" s="6"/>
      <c r="L2681" s="6"/>
      <c r="M2681" s="6"/>
      <c r="N2681" s="6"/>
      <c r="O2681" s="6"/>
      <c r="P2681" s="6"/>
      <c r="Q2681" s="6"/>
      <c r="R2681" s="6"/>
      <c r="S2681" s="6"/>
      <c r="T2681" s="6"/>
      <c r="U2681" s="6"/>
      <c r="V2681" s="6"/>
      <c r="W2681" s="6"/>
      <c r="X2681" s="6"/>
      <c r="Y2681" s="6"/>
      <c r="Z2681" s="6"/>
      <c r="AA2681" s="6"/>
      <c r="AB2681" s="21"/>
      <c r="AC2681" s="21"/>
      <c r="AD2681" s="21"/>
      <c r="AE2681" s="6"/>
      <c r="AF2681" s="6"/>
      <c r="AG2681" s="6"/>
      <c r="AH2681" s="6"/>
    </row>
    <row r="2682" spans="1:34" x14ac:dyDescent="0.35">
      <c r="A2682" s="20"/>
      <c r="B2682" s="6"/>
      <c r="C2682" s="6"/>
      <c r="D2682" s="6"/>
      <c r="E2682" s="6"/>
      <c r="F2682" s="6"/>
      <c r="G2682" s="6"/>
      <c r="H2682" s="6"/>
      <c r="I2682" s="6"/>
      <c r="J2682" s="6"/>
      <c r="K2682" s="6"/>
      <c r="L2682" s="6"/>
      <c r="M2682" s="6"/>
      <c r="N2682" s="6"/>
      <c r="O2682" s="6"/>
      <c r="P2682" s="6"/>
      <c r="Q2682" s="6"/>
      <c r="R2682" s="6"/>
      <c r="S2682" s="6"/>
      <c r="T2682" s="6"/>
      <c r="U2682" s="6"/>
      <c r="V2682" s="6"/>
      <c r="W2682" s="6"/>
      <c r="X2682" s="6"/>
      <c r="Y2682" s="6"/>
      <c r="Z2682" s="6"/>
      <c r="AA2682" s="6"/>
      <c r="AB2682" s="21"/>
      <c r="AC2682" s="21"/>
      <c r="AD2682" s="21"/>
      <c r="AE2682" s="6"/>
      <c r="AF2682" s="6"/>
      <c r="AG2682" s="6"/>
      <c r="AH2682" s="6"/>
    </row>
    <row r="2683" spans="1:34" x14ac:dyDescent="0.35">
      <c r="A2683" s="20"/>
      <c r="B2683" s="6"/>
      <c r="C2683" s="6"/>
      <c r="D2683" s="6"/>
      <c r="E2683" s="6"/>
      <c r="F2683" s="6"/>
      <c r="G2683" s="6"/>
      <c r="H2683" s="6"/>
      <c r="I2683" s="6"/>
      <c r="J2683" s="6"/>
      <c r="K2683" s="6"/>
      <c r="L2683" s="6"/>
      <c r="M2683" s="6"/>
      <c r="N2683" s="6"/>
      <c r="O2683" s="6"/>
      <c r="P2683" s="6"/>
      <c r="Q2683" s="6"/>
      <c r="R2683" s="6"/>
      <c r="S2683" s="6"/>
      <c r="T2683" s="6"/>
      <c r="U2683" s="6"/>
      <c r="V2683" s="6"/>
      <c r="W2683" s="6"/>
      <c r="X2683" s="6"/>
      <c r="Y2683" s="6"/>
      <c r="Z2683" s="6"/>
      <c r="AA2683" s="6"/>
      <c r="AB2683" s="21"/>
      <c r="AC2683" s="21"/>
      <c r="AD2683" s="21"/>
      <c r="AE2683" s="6"/>
      <c r="AF2683" s="6"/>
      <c r="AG2683" s="6"/>
      <c r="AH2683" s="6"/>
    </row>
    <row r="2684" spans="1:34" x14ac:dyDescent="0.35">
      <c r="A2684" s="20"/>
      <c r="B2684" s="6"/>
      <c r="C2684" s="6"/>
      <c r="D2684" s="6"/>
      <c r="E2684" s="6"/>
      <c r="F2684" s="6"/>
      <c r="G2684" s="6"/>
      <c r="H2684" s="6"/>
      <c r="I2684" s="6"/>
      <c r="J2684" s="6"/>
      <c r="K2684" s="6"/>
      <c r="L2684" s="6"/>
      <c r="M2684" s="6"/>
      <c r="N2684" s="6"/>
      <c r="O2684" s="6"/>
      <c r="P2684" s="6"/>
      <c r="Q2684" s="6"/>
      <c r="R2684" s="6"/>
      <c r="S2684" s="6"/>
      <c r="T2684" s="6"/>
      <c r="U2684" s="6"/>
      <c r="V2684" s="6"/>
      <c r="W2684" s="6"/>
      <c r="X2684" s="6"/>
      <c r="Y2684" s="6"/>
      <c r="Z2684" s="6"/>
      <c r="AA2684" s="6"/>
      <c r="AB2684" s="21"/>
      <c r="AC2684" s="21"/>
      <c r="AD2684" s="21"/>
      <c r="AE2684" s="6"/>
      <c r="AF2684" s="6"/>
      <c r="AG2684" s="6"/>
      <c r="AH2684" s="6"/>
    </row>
    <row r="2685" spans="1:34" x14ac:dyDescent="0.35">
      <c r="A2685" s="20"/>
      <c r="B2685" s="6"/>
      <c r="C2685" s="6"/>
      <c r="D2685" s="6"/>
      <c r="E2685" s="6"/>
      <c r="F2685" s="6"/>
      <c r="G2685" s="6"/>
      <c r="H2685" s="6"/>
      <c r="I2685" s="6"/>
      <c r="J2685" s="6"/>
      <c r="K2685" s="6"/>
      <c r="L2685" s="6"/>
      <c r="M2685" s="6"/>
      <c r="N2685" s="6"/>
      <c r="O2685" s="6"/>
      <c r="P2685" s="6"/>
      <c r="Q2685" s="6"/>
      <c r="R2685" s="6"/>
      <c r="S2685" s="6"/>
      <c r="T2685" s="6"/>
      <c r="U2685" s="6"/>
      <c r="V2685" s="6"/>
      <c r="W2685" s="6"/>
      <c r="X2685" s="6"/>
      <c r="Y2685" s="6"/>
      <c r="Z2685" s="6"/>
      <c r="AA2685" s="6"/>
      <c r="AB2685" s="21"/>
      <c r="AC2685" s="21"/>
      <c r="AD2685" s="21"/>
      <c r="AE2685" s="6"/>
      <c r="AF2685" s="6"/>
      <c r="AG2685" s="6"/>
      <c r="AH2685" s="6"/>
    </row>
    <row r="2686" spans="1:34" x14ac:dyDescent="0.35">
      <c r="A2686" s="20"/>
      <c r="B2686" s="6"/>
      <c r="C2686" s="6"/>
      <c r="D2686" s="6"/>
      <c r="E2686" s="6"/>
      <c r="F2686" s="6"/>
      <c r="G2686" s="6"/>
      <c r="H2686" s="6"/>
      <c r="I2686" s="6"/>
      <c r="J2686" s="6"/>
      <c r="K2686" s="6"/>
      <c r="L2686" s="6"/>
      <c r="M2686" s="6"/>
      <c r="N2686" s="6"/>
      <c r="O2686" s="6"/>
      <c r="P2686" s="6"/>
      <c r="Q2686" s="6"/>
      <c r="R2686" s="6"/>
      <c r="S2686" s="6"/>
      <c r="T2686" s="6"/>
      <c r="U2686" s="6"/>
      <c r="V2686" s="6"/>
      <c r="W2686" s="6"/>
      <c r="X2686" s="6"/>
      <c r="Y2686" s="6"/>
      <c r="Z2686" s="6"/>
      <c r="AA2686" s="6"/>
      <c r="AB2686" s="21"/>
      <c r="AC2686" s="21"/>
      <c r="AD2686" s="21"/>
      <c r="AE2686" s="6"/>
      <c r="AF2686" s="6"/>
      <c r="AG2686" s="6"/>
      <c r="AH2686" s="6"/>
    </row>
    <row r="2687" spans="1:34" x14ac:dyDescent="0.35">
      <c r="A2687" s="20"/>
      <c r="B2687" s="6"/>
      <c r="C2687" s="6"/>
      <c r="D2687" s="6"/>
      <c r="E2687" s="6"/>
      <c r="F2687" s="6"/>
      <c r="G2687" s="6"/>
      <c r="H2687" s="6"/>
      <c r="I2687" s="6"/>
      <c r="J2687" s="6"/>
      <c r="K2687" s="6"/>
      <c r="L2687" s="6"/>
      <c r="M2687" s="6"/>
      <c r="N2687" s="6"/>
      <c r="O2687" s="6"/>
      <c r="P2687" s="6"/>
      <c r="Q2687" s="6"/>
      <c r="R2687" s="6"/>
      <c r="S2687" s="6"/>
      <c r="T2687" s="6"/>
      <c r="U2687" s="6"/>
      <c r="V2687" s="6"/>
      <c r="W2687" s="6"/>
      <c r="X2687" s="6"/>
      <c r="Y2687" s="6"/>
      <c r="Z2687" s="6"/>
      <c r="AA2687" s="6"/>
      <c r="AB2687" s="21"/>
      <c r="AC2687" s="21"/>
      <c r="AD2687" s="21"/>
      <c r="AE2687" s="6"/>
      <c r="AF2687" s="6"/>
      <c r="AG2687" s="6"/>
      <c r="AH2687" s="6"/>
    </row>
    <row r="2688" spans="1:34" x14ac:dyDescent="0.35">
      <c r="A2688" s="20"/>
      <c r="B2688" s="6"/>
      <c r="C2688" s="6"/>
      <c r="D2688" s="6"/>
      <c r="E2688" s="6"/>
      <c r="F2688" s="6"/>
      <c r="G2688" s="6"/>
      <c r="H2688" s="6"/>
      <c r="I2688" s="6"/>
      <c r="J2688" s="6"/>
      <c r="K2688" s="6"/>
      <c r="L2688" s="6"/>
      <c r="M2688" s="6"/>
      <c r="N2688" s="6"/>
      <c r="O2688" s="6"/>
      <c r="P2688" s="6"/>
      <c r="Q2688" s="6"/>
      <c r="R2688" s="6"/>
      <c r="S2688" s="6"/>
      <c r="T2688" s="6"/>
      <c r="U2688" s="6"/>
      <c r="V2688" s="6"/>
      <c r="W2688" s="6"/>
      <c r="X2688" s="6"/>
      <c r="Y2688" s="6"/>
      <c r="Z2688" s="6"/>
      <c r="AA2688" s="6"/>
      <c r="AB2688" s="21"/>
      <c r="AC2688" s="21"/>
      <c r="AD2688" s="21"/>
      <c r="AE2688" s="6"/>
      <c r="AF2688" s="6"/>
      <c r="AG2688" s="6"/>
      <c r="AH2688" s="6"/>
    </row>
    <row r="2689" spans="1:34" x14ac:dyDescent="0.35">
      <c r="A2689" s="20"/>
      <c r="B2689" s="6"/>
      <c r="C2689" s="6"/>
      <c r="D2689" s="6"/>
      <c r="E2689" s="6"/>
      <c r="F2689" s="6"/>
      <c r="G2689" s="6"/>
      <c r="H2689" s="6"/>
      <c r="I2689" s="6"/>
      <c r="J2689" s="6"/>
      <c r="K2689" s="6"/>
      <c r="L2689" s="6"/>
      <c r="M2689" s="6"/>
      <c r="N2689" s="6"/>
      <c r="O2689" s="6"/>
      <c r="P2689" s="6"/>
      <c r="Q2689" s="6"/>
      <c r="R2689" s="6"/>
      <c r="S2689" s="6"/>
      <c r="T2689" s="6"/>
      <c r="U2689" s="6"/>
      <c r="V2689" s="6"/>
      <c r="W2689" s="6"/>
      <c r="X2689" s="6"/>
      <c r="Y2689" s="6"/>
      <c r="Z2689" s="6"/>
      <c r="AA2689" s="6"/>
      <c r="AB2689" s="21"/>
      <c r="AC2689" s="21"/>
      <c r="AD2689" s="21"/>
      <c r="AE2689" s="6"/>
      <c r="AF2689" s="6"/>
      <c r="AG2689" s="6"/>
      <c r="AH2689" s="6"/>
    </row>
    <row r="2690" spans="1:34" x14ac:dyDescent="0.35">
      <c r="A2690" s="20"/>
      <c r="B2690" s="6"/>
      <c r="C2690" s="6"/>
      <c r="D2690" s="6"/>
      <c r="E2690" s="6"/>
      <c r="F2690" s="6"/>
      <c r="G2690" s="6"/>
      <c r="H2690" s="6"/>
      <c r="I2690" s="6"/>
      <c r="J2690" s="6"/>
      <c r="K2690" s="6"/>
      <c r="L2690" s="6"/>
      <c r="M2690" s="6"/>
      <c r="N2690" s="6"/>
      <c r="O2690" s="6"/>
      <c r="P2690" s="6"/>
      <c r="Q2690" s="6"/>
      <c r="R2690" s="6"/>
      <c r="S2690" s="6"/>
      <c r="T2690" s="6"/>
      <c r="U2690" s="6"/>
      <c r="V2690" s="6"/>
      <c r="W2690" s="6"/>
      <c r="X2690" s="6"/>
      <c r="Y2690" s="6"/>
      <c r="Z2690" s="6"/>
      <c r="AA2690" s="6"/>
      <c r="AB2690" s="21"/>
      <c r="AC2690" s="21"/>
      <c r="AD2690" s="21"/>
      <c r="AE2690" s="6"/>
      <c r="AF2690" s="6"/>
      <c r="AG2690" s="6"/>
      <c r="AH2690" s="6"/>
    </row>
    <row r="2691" spans="1:34" x14ac:dyDescent="0.35">
      <c r="A2691" s="20"/>
      <c r="B2691" s="6"/>
      <c r="C2691" s="6"/>
      <c r="D2691" s="6"/>
      <c r="E2691" s="6"/>
      <c r="F2691" s="6"/>
      <c r="G2691" s="6"/>
      <c r="H2691" s="6"/>
      <c r="I2691" s="6"/>
      <c r="J2691" s="6"/>
      <c r="K2691" s="6"/>
      <c r="L2691" s="6"/>
      <c r="M2691" s="6"/>
      <c r="N2691" s="6"/>
      <c r="O2691" s="6"/>
      <c r="P2691" s="6"/>
      <c r="Q2691" s="6"/>
      <c r="R2691" s="6"/>
      <c r="S2691" s="6"/>
      <c r="T2691" s="6"/>
      <c r="U2691" s="6"/>
      <c r="V2691" s="6"/>
      <c r="W2691" s="6"/>
      <c r="X2691" s="6"/>
      <c r="Y2691" s="6"/>
      <c r="Z2691" s="6"/>
      <c r="AA2691" s="6"/>
      <c r="AB2691" s="21"/>
      <c r="AC2691" s="21"/>
      <c r="AD2691" s="21"/>
      <c r="AE2691" s="6"/>
      <c r="AF2691" s="6"/>
      <c r="AG2691" s="6"/>
      <c r="AH2691" s="6"/>
    </row>
    <row r="2692" spans="1:34" x14ac:dyDescent="0.35">
      <c r="A2692" s="20"/>
      <c r="B2692" s="6"/>
      <c r="C2692" s="6"/>
      <c r="D2692" s="6"/>
      <c r="E2692" s="6"/>
      <c r="F2692" s="6"/>
      <c r="G2692" s="6"/>
      <c r="H2692" s="6"/>
      <c r="I2692" s="6"/>
      <c r="J2692" s="6"/>
      <c r="K2692" s="6"/>
      <c r="L2692" s="6"/>
      <c r="M2692" s="6"/>
      <c r="N2692" s="6"/>
      <c r="O2692" s="6"/>
      <c r="P2692" s="6"/>
      <c r="Q2692" s="6"/>
      <c r="R2692" s="6"/>
      <c r="S2692" s="6"/>
      <c r="T2692" s="6"/>
      <c r="U2692" s="6"/>
      <c r="V2692" s="6"/>
      <c r="W2692" s="6"/>
      <c r="X2692" s="6"/>
      <c r="Y2692" s="6"/>
      <c r="Z2692" s="6"/>
      <c r="AA2692" s="6"/>
      <c r="AB2692" s="21"/>
      <c r="AC2692" s="21"/>
      <c r="AD2692" s="21"/>
      <c r="AE2692" s="6"/>
      <c r="AF2692" s="6"/>
      <c r="AG2692" s="6"/>
      <c r="AH2692" s="6"/>
    </row>
    <row r="2693" spans="1:34" x14ac:dyDescent="0.35">
      <c r="A2693" s="20"/>
      <c r="B2693" s="6"/>
      <c r="C2693" s="6"/>
      <c r="D2693" s="6"/>
      <c r="E2693" s="6"/>
      <c r="F2693" s="6"/>
      <c r="G2693" s="6"/>
      <c r="H2693" s="6"/>
      <c r="I2693" s="6"/>
      <c r="J2693" s="6"/>
      <c r="K2693" s="6"/>
      <c r="L2693" s="6"/>
      <c r="M2693" s="6"/>
      <c r="N2693" s="6"/>
      <c r="O2693" s="6"/>
      <c r="P2693" s="6"/>
      <c r="Q2693" s="6"/>
      <c r="R2693" s="6"/>
      <c r="S2693" s="6"/>
      <c r="T2693" s="6"/>
      <c r="U2693" s="6"/>
      <c r="V2693" s="6"/>
      <c r="W2693" s="6"/>
      <c r="X2693" s="6"/>
      <c r="Y2693" s="6"/>
      <c r="Z2693" s="6"/>
      <c r="AA2693" s="6"/>
      <c r="AB2693" s="21"/>
      <c r="AC2693" s="21"/>
      <c r="AD2693" s="21"/>
      <c r="AE2693" s="6"/>
      <c r="AF2693" s="6"/>
      <c r="AG2693" s="6"/>
      <c r="AH2693" s="6"/>
    </row>
    <row r="2694" spans="1:34" x14ac:dyDescent="0.35">
      <c r="A2694" s="20"/>
      <c r="B2694" s="6"/>
      <c r="C2694" s="6"/>
      <c r="D2694" s="6"/>
      <c r="E2694" s="6"/>
      <c r="F2694" s="6"/>
      <c r="G2694" s="6"/>
      <c r="H2694" s="6"/>
      <c r="I2694" s="6"/>
      <c r="J2694" s="6"/>
      <c r="K2694" s="6"/>
      <c r="L2694" s="6"/>
      <c r="M2694" s="6"/>
      <c r="N2694" s="6"/>
      <c r="O2694" s="6"/>
      <c r="P2694" s="6"/>
      <c r="Q2694" s="6"/>
      <c r="R2694" s="6"/>
      <c r="S2694" s="6"/>
      <c r="T2694" s="6"/>
      <c r="U2694" s="6"/>
      <c r="V2694" s="6"/>
      <c r="W2694" s="6"/>
      <c r="X2694" s="6"/>
      <c r="Y2694" s="6"/>
      <c r="Z2694" s="6"/>
      <c r="AA2694" s="6"/>
      <c r="AB2694" s="21"/>
      <c r="AC2694" s="21"/>
      <c r="AD2694" s="21"/>
      <c r="AE2694" s="6"/>
      <c r="AF2694" s="6"/>
      <c r="AG2694" s="6"/>
      <c r="AH2694" s="6"/>
    </row>
    <row r="2695" spans="1:34" x14ac:dyDescent="0.35">
      <c r="A2695" s="20"/>
      <c r="B2695" s="6"/>
      <c r="C2695" s="6"/>
      <c r="D2695" s="6"/>
      <c r="E2695" s="6"/>
      <c r="F2695" s="6"/>
      <c r="G2695" s="6"/>
      <c r="H2695" s="6"/>
      <c r="I2695" s="6"/>
      <c r="J2695" s="6"/>
      <c r="K2695" s="6"/>
      <c r="L2695" s="6"/>
      <c r="M2695" s="6"/>
      <c r="N2695" s="6"/>
      <c r="O2695" s="6"/>
      <c r="P2695" s="6"/>
      <c r="Q2695" s="6"/>
      <c r="R2695" s="6"/>
      <c r="S2695" s="6"/>
      <c r="T2695" s="6"/>
      <c r="U2695" s="6"/>
      <c r="V2695" s="6"/>
      <c r="W2695" s="6"/>
      <c r="X2695" s="6"/>
      <c r="Y2695" s="6"/>
      <c r="Z2695" s="6"/>
      <c r="AA2695" s="6"/>
      <c r="AB2695" s="21"/>
      <c r="AC2695" s="21"/>
      <c r="AD2695" s="21"/>
      <c r="AE2695" s="6"/>
      <c r="AF2695" s="6"/>
      <c r="AG2695" s="6"/>
      <c r="AH2695" s="6"/>
    </row>
    <row r="2696" spans="1:34" x14ac:dyDescent="0.35">
      <c r="A2696" s="20"/>
      <c r="B2696" s="6"/>
      <c r="C2696" s="6"/>
      <c r="D2696" s="6"/>
      <c r="E2696" s="6"/>
      <c r="F2696" s="6"/>
      <c r="G2696" s="6"/>
      <c r="H2696" s="6"/>
      <c r="I2696" s="6"/>
      <c r="J2696" s="6"/>
      <c r="K2696" s="6"/>
      <c r="L2696" s="6"/>
      <c r="M2696" s="6"/>
      <c r="N2696" s="6"/>
      <c r="O2696" s="6"/>
      <c r="P2696" s="6"/>
      <c r="Q2696" s="6"/>
      <c r="R2696" s="6"/>
      <c r="S2696" s="6"/>
      <c r="T2696" s="6"/>
      <c r="U2696" s="6"/>
      <c r="V2696" s="6"/>
      <c r="W2696" s="6"/>
      <c r="X2696" s="6"/>
      <c r="Y2696" s="6"/>
      <c r="Z2696" s="6"/>
      <c r="AA2696" s="6"/>
      <c r="AB2696" s="21"/>
      <c r="AC2696" s="21"/>
      <c r="AD2696" s="21"/>
      <c r="AE2696" s="6"/>
      <c r="AF2696" s="6"/>
      <c r="AG2696" s="6"/>
      <c r="AH2696" s="6"/>
    </row>
    <row r="2697" spans="1:34" x14ac:dyDescent="0.35">
      <c r="A2697" s="20"/>
      <c r="B2697" s="6"/>
      <c r="C2697" s="6"/>
      <c r="D2697" s="6"/>
      <c r="E2697" s="6"/>
      <c r="F2697" s="6"/>
      <c r="G2697" s="6"/>
      <c r="H2697" s="6"/>
      <c r="I2697" s="6"/>
      <c r="J2697" s="6"/>
      <c r="K2697" s="6"/>
      <c r="L2697" s="6"/>
      <c r="M2697" s="6"/>
      <c r="N2697" s="6"/>
      <c r="O2697" s="6"/>
      <c r="P2697" s="6"/>
      <c r="Q2697" s="6"/>
      <c r="R2697" s="6"/>
      <c r="S2697" s="6"/>
      <c r="T2697" s="6"/>
      <c r="U2697" s="6"/>
      <c r="V2697" s="6"/>
      <c r="W2697" s="6"/>
      <c r="X2697" s="6"/>
      <c r="Y2697" s="6"/>
      <c r="Z2697" s="6"/>
      <c r="AA2697" s="6"/>
      <c r="AB2697" s="21"/>
      <c r="AC2697" s="21"/>
      <c r="AD2697" s="21"/>
      <c r="AE2697" s="6"/>
      <c r="AF2697" s="6"/>
      <c r="AG2697" s="6"/>
      <c r="AH2697" s="6"/>
    </row>
    <row r="2698" spans="1:34" x14ac:dyDescent="0.35">
      <c r="A2698" s="20"/>
      <c r="B2698" s="6"/>
      <c r="C2698" s="6"/>
      <c r="D2698" s="6"/>
      <c r="E2698" s="6"/>
      <c r="F2698" s="6"/>
      <c r="G2698" s="6"/>
      <c r="H2698" s="6"/>
      <c r="I2698" s="6"/>
      <c r="J2698" s="6"/>
      <c r="K2698" s="6"/>
      <c r="L2698" s="6"/>
      <c r="M2698" s="6"/>
      <c r="N2698" s="6"/>
      <c r="O2698" s="6"/>
      <c r="P2698" s="6"/>
      <c r="Q2698" s="6"/>
      <c r="R2698" s="6"/>
      <c r="S2698" s="6"/>
      <c r="T2698" s="6"/>
      <c r="U2698" s="6"/>
      <c r="V2698" s="6"/>
      <c r="W2698" s="6"/>
      <c r="X2698" s="6"/>
      <c r="Y2698" s="6"/>
      <c r="Z2698" s="6"/>
      <c r="AA2698" s="6"/>
      <c r="AB2698" s="21"/>
      <c r="AC2698" s="21"/>
      <c r="AD2698" s="21"/>
      <c r="AE2698" s="6"/>
      <c r="AF2698" s="6"/>
      <c r="AG2698" s="6"/>
      <c r="AH2698" s="6"/>
    </row>
    <row r="2699" spans="1:34" x14ac:dyDescent="0.35">
      <c r="A2699" s="20"/>
      <c r="B2699" s="6"/>
      <c r="C2699" s="6"/>
      <c r="D2699" s="6"/>
      <c r="E2699" s="6"/>
      <c r="F2699" s="6"/>
      <c r="G2699" s="6"/>
      <c r="H2699" s="6"/>
      <c r="I2699" s="6"/>
      <c r="J2699" s="6"/>
      <c r="K2699" s="6"/>
      <c r="L2699" s="6"/>
      <c r="M2699" s="6"/>
      <c r="N2699" s="6"/>
      <c r="O2699" s="6"/>
      <c r="P2699" s="6"/>
      <c r="Q2699" s="6"/>
      <c r="R2699" s="6"/>
      <c r="S2699" s="6"/>
      <c r="T2699" s="6"/>
      <c r="U2699" s="6"/>
      <c r="V2699" s="6"/>
      <c r="W2699" s="6"/>
      <c r="X2699" s="6"/>
      <c r="Y2699" s="6"/>
      <c r="Z2699" s="6"/>
      <c r="AA2699" s="6"/>
      <c r="AB2699" s="21"/>
      <c r="AC2699" s="21"/>
      <c r="AD2699" s="21"/>
      <c r="AE2699" s="6"/>
      <c r="AF2699" s="6"/>
      <c r="AG2699" s="6"/>
      <c r="AH2699" s="6"/>
    </row>
    <row r="2700" spans="1:34" x14ac:dyDescent="0.35">
      <c r="A2700" s="20"/>
      <c r="B2700" s="6"/>
      <c r="C2700" s="6"/>
      <c r="D2700" s="6"/>
      <c r="E2700" s="6"/>
      <c r="F2700" s="6"/>
      <c r="G2700" s="6"/>
      <c r="H2700" s="6"/>
      <c r="I2700" s="6"/>
      <c r="J2700" s="6"/>
      <c r="K2700" s="6"/>
      <c r="L2700" s="6"/>
      <c r="M2700" s="6"/>
      <c r="N2700" s="6"/>
      <c r="O2700" s="6"/>
      <c r="P2700" s="6"/>
      <c r="Q2700" s="6"/>
      <c r="R2700" s="6"/>
      <c r="S2700" s="6"/>
      <c r="T2700" s="6"/>
      <c r="U2700" s="6"/>
      <c r="V2700" s="6"/>
      <c r="W2700" s="6"/>
      <c r="X2700" s="6"/>
      <c r="Y2700" s="6"/>
      <c r="Z2700" s="6"/>
      <c r="AA2700" s="6"/>
      <c r="AB2700" s="21"/>
      <c r="AC2700" s="21"/>
      <c r="AD2700" s="21"/>
      <c r="AE2700" s="6"/>
      <c r="AF2700" s="6"/>
      <c r="AG2700" s="6"/>
      <c r="AH2700" s="6"/>
    </row>
    <row r="2701" spans="1:34" x14ac:dyDescent="0.35">
      <c r="A2701" s="20"/>
      <c r="B2701" s="6"/>
      <c r="C2701" s="6"/>
      <c r="D2701" s="6"/>
      <c r="E2701" s="6"/>
      <c r="F2701" s="6"/>
      <c r="G2701" s="6"/>
      <c r="H2701" s="6"/>
      <c r="I2701" s="6"/>
      <c r="J2701" s="6"/>
      <c r="K2701" s="6"/>
      <c r="L2701" s="6"/>
      <c r="M2701" s="6"/>
      <c r="N2701" s="6"/>
      <c r="O2701" s="6"/>
      <c r="P2701" s="6"/>
      <c r="Q2701" s="6"/>
      <c r="R2701" s="6"/>
      <c r="S2701" s="6"/>
      <c r="T2701" s="6"/>
      <c r="U2701" s="6"/>
      <c r="V2701" s="6"/>
      <c r="W2701" s="6"/>
      <c r="X2701" s="6"/>
      <c r="Y2701" s="6"/>
      <c r="Z2701" s="6"/>
      <c r="AA2701" s="6"/>
      <c r="AB2701" s="21"/>
      <c r="AC2701" s="21"/>
      <c r="AD2701" s="21"/>
      <c r="AE2701" s="6"/>
      <c r="AF2701" s="6"/>
      <c r="AG2701" s="6"/>
      <c r="AH2701" s="6"/>
    </row>
    <row r="2702" spans="1:34" x14ac:dyDescent="0.35">
      <c r="A2702" s="20"/>
      <c r="B2702" s="6"/>
      <c r="C2702" s="6"/>
      <c r="D2702" s="6"/>
      <c r="E2702" s="6"/>
      <c r="F2702" s="6"/>
      <c r="G2702" s="6"/>
      <c r="H2702" s="6"/>
      <c r="I2702" s="6"/>
      <c r="J2702" s="6"/>
      <c r="K2702" s="6"/>
      <c r="L2702" s="6"/>
      <c r="M2702" s="6"/>
      <c r="N2702" s="6"/>
      <c r="O2702" s="6"/>
      <c r="P2702" s="6"/>
      <c r="Q2702" s="6"/>
      <c r="R2702" s="6"/>
      <c r="S2702" s="6"/>
      <c r="T2702" s="6"/>
      <c r="U2702" s="6"/>
      <c r="V2702" s="6"/>
      <c r="W2702" s="6"/>
      <c r="X2702" s="6"/>
      <c r="Y2702" s="6"/>
      <c r="Z2702" s="6"/>
      <c r="AA2702" s="6"/>
      <c r="AB2702" s="21"/>
      <c r="AC2702" s="21"/>
      <c r="AD2702" s="21"/>
      <c r="AE2702" s="6"/>
      <c r="AF2702" s="6"/>
      <c r="AG2702" s="6"/>
      <c r="AH2702" s="6"/>
    </row>
    <row r="2703" spans="1:34" x14ac:dyDescent="0.35">
      <c r="A2703" s="20"/>
      <c r="B2703" s="6"/>
      <c r="C2703" s="6"/>
      <c r="D2703" s="6"/>
      <c r="E2703" s="6"/>
      <c r="F2703" s="6"/>
      <c r="G2703" s="6"/>
      <c r="H2703" s="6"/>
      <c r="I2703" s="6"/>
      <c r="J2703" s="6"/>
      <c r="K2703" s="6"/>
      <c r="L2703" s="6"/>
      <c r="M2703" s="6"/>
      <c r="N2703" s="6"/>
      <c r="O2703" s="6"/>
      <c r="P2703" s="6"/>
      <c r="Q2703" s="6"/>
      <c r="R2703" s="6"/>
      <c r="S2703" s="6"/>
      <c r="T2703" s="6"/>
      <c r="U2703" s="6"/>
      <c r="V2703" s="6"/>
      <c r="W2703" s="6"/>
      <c r="X2703" s="6"/>
      <c r="Y2703" s="6"/>
      <c r="Z2703" s="6"/>
      <c r="AA2703" s="6"/>
      <c r="AB2703" s="21"/>
      <c r="AC2703" s="21"/>
      <c r="AD2703" s="21"/>
      <c r="AE2703" s="6"/>
      <c r="AF2703" s="6"/>
      <c r="AG2703" s="6"/>
      <c r="AH2703" s="6"/>
    </row>
    <row r="2704" spans="1:34" x14ac:dyDescent="0.35">
      <c r="A2704" s="20"/>
      <c r="B2704" s="6"/>
      <c r="C2704" s="6"/>
      <c r="D2704" s="6"/>
      <c r="E2704" s="6"/>
      <c r="F2704" s="6"/>
      <c r="G2704" s="6"/>
      <c r="H2704" s="6"/>
      <c r="I2704" s="6"/>
      <c r="J2704" s="6"/>
      <c r="K2704" s="6"/>
      <c r="L2704" s="6"/>
      <c r="M2704" s="6"/>
      <c r="N2704" s="6"/>
      <c r="O2704" s="6"/>
      <c r="P2704" s="6"/>
      <c r="Q2704" s="6"/>
      <c r="R2704" s="6"/>
      <c r="S2704" s="6"/>
      <c r="T2704" s="6"/>
      <c r="U2704" s="6"/>
      <c r="V2704" s="6"/>
      <c r="W2704" s="6"/>
      <c r="X2704" s="6"/>
      <c r="Y2704" s="6"/>
      <c r="Z2704" s="6"/>
      <c r="AA2704" s="6"/>
      <c r="AB2704" s="21"/>
      <c r="AC2704" s="21"/>
      <c r="AD2704" s="21"/>
      <c r="AE2704" s="6"/>
      <c r="AF2704" s="6"/>
      <c r="AG2704" s="6"/>
      <c r="AH2704" s="6"/>
    </row>
    <row r="2705" spans="1:34" x14ac:dyDescent="0.35">
      <c r="A2705" s="20"/>
      <c r="B2705" s="6"/>
      <c r="C2705" s="6"/>
      <c r="D2705" s="6"/>
      <c r="E2705" s="6"/>
      <c r="F2705" s="6"/>
      <c r="G2705" s="6"/>
      <c r="H2705" s="6"/>
      <c r="I2705" s="6"/>
      <c r="J2705" s="6"/>
      <c r="K2705" s="6"/>
      <c r="L2705" s="6"/>
      <c r="M2705" s="6"/>
      <c r="N2705" s="6"/>
      <c r="O2705" s="6"/>
      <c r="P2705" s="6"/>
      <c r="Q2705" s="6"/>
      <c r="R2705" s="6"/>
      <c r="S2705" s="6"/>
      <c r="T2705" s="6"/>
      <c r="U2705" s="6"/>
      <c r="V2705" s="6"/>
      <c r="W2705" s="6"/>
      <c r="X2705" s="6"/>
      <c r="Y2705" s="6"/>
      <c r="Z2705" s="6"/>
      <c r="AA2705" s="6"/>
      <c r="AB2705" s="21"/>
      <c r="AC2705" s="21"/>
      <c r="AD2705" s="21"/>
      <c r="AE2705" s="6"/>
      <c r="AF2705" s="6"/>
      <c r="AG2705" s="6"/>
      <c r="AH2705" s="6"/>
    </row>
    <row r="2706" spans="1:34" x14ac:dyDescent="0.35">
      <c r="A2706" s="20"/>
      <c r="B2706" s="6"/>
      <c r="C2706" s="6"/>
      <c r="D2706" s="6"/>
      <c r="E2706" s="6"/>
      <c r="F2706" s="6"/>
      <c r="G2706" s="6"/>
      <c r="H2706" s="6"/>
      <c r="I2706" s="6"/>
      <c r="J2706" s="6"/>
      <c r="K2706" s="6"/>
      <c r="L2706" s="6"/>
      <c r="M2706" s="6"/>
      <c r="N2706" s="6"/>
      <c r="O2706" s="6"/>
      <c r="P2706" s="6"/>
      <c r="Q2706" s="6"/>
      <c r="R2706" s="6"/>
      <c r="S2706" s="6"/>
      <c r="T2706" s="6"/>
      <c r="U2706" s="6"/>
      <c r="V2706" s="6"/>
      <c r="W2706" s="6"/>
      <c r="X2706" s="6"/>
      <c r="Y2706" s="6"/>
      <c r="Z2706" s="6"/>
      <c r="AA2706" s="6"/>
      <c r="AB2706" s="21"/>
      <c r="AC2706" s="21"/>
      <c r="AD2706" s="21"/>
      <c r="AE2706" s="6"/>
      <c r="AF2706" s="6"/>
      <c r="AG2706" s="6"/>
      <c r="AH2706" s="6"/>
    </row>
    <row r="2707" spans="1:34" x14ac:dyDescent="0.35">
      <c r="A2707" s="20"/>
      <c r="B2707" s="6"/>
      <c r="C2707" s="6"/>
      <c r="D2707" s="6"/>
      <c r="E2707" s="6"/>
      <c r="F2707" s="6"/>
      <c r="G2707" s="6"/>
      <c r="H2707" s="6"/>
      <c r="I2707" s="6"/>
      <c r="J2707" s="6"/>
      <c r="K2707" s="6"/>
      <c r="L2707" s="6"/>
      <c r="M2707" s="6"/>
      <c r="N2707" s="6"/>
      <c r="O2707" s="6"/>
      <c r="P2707" s="6"/>
      <c r="Q2707" s="6"/>
      <c r="R2707" s="6"/>
      <c r="S2707" s="6"/>
      <c r="T2707" s="6"/>
      <c r="U2707" s="6"/>
      <c r="V2707" s="6"/>
      <c r="W2707" s="6"/>
      <c r="X2707" s="6"/>
      <c r="Y2707" s="6"/>
      <c r="Z2707" s="6"/>
      <c r="AA2707" s="6"/>
      <c r="AB2707" s="21"/>
      <c r="AC2707" s="21"/>
      <c r="AD2707" s="21"/>
      <c r="AE2707" s="6"/>
      <c r="AF2707" s="6"/>
      <c r="AG2707" s="6"/>
      <c r="AH2707" s="6"/>
    </row>
    <row r="2708" spans="1:34" x14ac:dyDescent="0.35">
      <c r="A2708" s="20"/>
      <c r="B2708" s="6"/>
      <c r="C2708" s="6"/>
      <c r="D2708" s="6"/>
      <c r="E2708" s="6"/>
      <c r="F2708" s="6"/>
      <c r="G2708" s="6"/>
      <c r="H2708" s="6"/>
      <c r="I2708" s="6"/>
      <c r="J2708" s="6"/>
      <c r="K2708" s="6"/>
      <c r="L2708" s="6"/>
      <c r="M2708" s="6"/>
      <c r="N2708" s="6"/>
      <c r="O2708" s="6"/>
      <c r="P2708" s="6"/>
      <c r="Q2708" s="6"/>
      <c r="R2708" s="6"/>
      <c r="S2708" s="6"/>
      <c r="T2708" s="6"/>
      <c r="U2708" s="6"/>
      <c r="V2708" s="6"/>
      <c r="W2708" s="6"/>
      <c r="X2708" s="6"/>
      <c r="Y2708" s="6"/>
      <c r="Z2708" s="6"/>
      <c r="AA2708" s="6"/>
      <c r="AB2708" s="21"/>
      <c r="AC2708" s="21"/>
      <c r="AD2708" s="21"/>
      <c r="AE2708" s="6"/>
      <c r="AF2708" s="6"/>
      <c r="AG2708" s="6"/>
      <c r="AH2708" s="6"/>
    </row>
    <row r="2709" spans="1:34" x14ac:dyDescent="0.35">
      <c r="A2709" s="20"/>
      <c r="B2709" s="6"/>
      <c r="C2709" s="6"/>
      <c r="D2709" s="6"/>
      <c r="E2709" s="6"/>
      <c r="F2709" s="6"/>
      <c r="G2709" s="6"/>
      <c r="H2709" s="6"/>
      <c r="I2709" s="6"/>
      <c r="J2709" s="6"/>
      <c r="K2709" s="6"/>
      <c r="L2709" s="6"/>
      <c r="M2709" s="6"/>
      <c r="N2709" s="6"/>
      <c r="O2709" s="6"/>
      <c r="P2709" s="6"/>
      <c r="Q2709" s="6"/>
      <c r="R2709" s="6"/>
      <c r="S2709" s="6"/>
      <c r="T2709" s="6"/>
      <c r="U2709" s="6"/>
      <c r="V2709" s="6"/>
      <c r="W2709" s="6"/>
      <c r="X2709" s="6"/>
      <c r="Y2709" s="6"/>
      <c r="Z2709" s="6"/>
      <c r="AA2709" s="6"/>
      <c r="AB2709" s="21"/>
      <c r="AC2709" s="21"/>
      <c r="AD2709" s="21"/>
      <c r="AE2709" s="6"/>
      <c r="AF2709" s="6"/>
      <c r="AG2709" s="6"/>
      <c r="AH2709" s="6"/>
    </row>
    <row r="2710" spans="1:34" x14ac:dyDescent="0.35">
      <c r="A2710" s="20"/>
      <c r="B2710" s="6"/>
      <c r="C2710" s="6"/>
      <c r="D2710" s="6"/>
      <c r="E2710" s="6"/>
      <c r="F2710" s="6"/>
      <c r="G2710" s="6"/>
      <c r="H2710" s="6"/>
      <c r="I2710" s="6"/>
      <c r="J2710" s="6"/>
      <c r="K2710" s="6"/>
      <c r="L2710" s="6"/>
      <c r="M2710" s="6"/>
      <c r="N2710" s="6"/>
      <c r="O2710" s="6"/>
      <c r="P2710" s="6"/>
      <c r="Q2710" s="6"/>
      <c r="R2710" s="6"/>
      <c r="S2710" s="6"/>
      <c r="T2710" s="6"/>
      <c r="U2710" s="6"/>
      <c r="V2710" s="6"/>
      <c r="W2710" s="6"/>
      <c r="X2710" s="6"/>
      <c r="Y2710" s="6"/>
      <c r="Z2710" s="6"/>
      <c r="AA2710" s="6"/>
      <c r="AB2710" s="21"/>
      <c r="AC2710" s="21"/>
      <c r="AD2710" s="21"/>
      <c r="AE2710" s="6"/>
      <c r="AF2710" s="6"/>
      <c r="AG2710" s="6"/>
      <c r="AH2710" s="6"/>
    </row>
    <row r="2711" spans="1:34" x14ac:dyDescent="0.35">
      <c r="A2711" s="20"/>
      <c r="B2711" s="6"/>
      <c r="C2711" s="6"/>
      <c r="D2711" s="6"/>
      <c r="E2711" s="6"/>
      <c r="F2711" s="6"/>
      <c r="G2711" s="6"/>
      <c r="H2711" s="6"/>
      <c r="I2711" s="6"/>
      <c r="J2711" s="6"/>
      <c r="K2711" s="6"/>
      <c r="L2711" s="6"/>
      <c r="M2711" s="6"/>
      <c r="N2711" s="6"/>
      <c r="O2711" s="6"/>
      <c r="P2711" s="6"/>
      <c r="Q2711" s="6"/>
      <c r="R2711" s="6"/>
      <c r="S2711" s="6"/>
      <c r="T2711" s="6"/>
      <c r="U2711" s="6"/>
      <c r="V2711" s="6"/>
      <c r="W2711" s="6"/>
      <c r="X2711" s="6"/>
      <c r="Y2711" s="6"/>
      <c r="Z2711" s="6"/>
      <c r="AA2711" s="6"/>
      <c r="AB2711" s="21"/>
      <c r="AC2711" s="21"/>
      <c r="AD2711" s="21"/>
      <c r="AE2711" s="6"/>
      <c r="AF2711" s="6"/>
      <c r="AG2711" s="6"/>
      <c r="AH2711" s="6"/>
    </row>
    <row r="2712" spans="1:34" x14ac:dyDescent="0.35">
      <c r="A2712" s="20"/>
      <c r="B2712" s="6"/>
      <c r="C2712" s="6"/>
      <c r="D2712" s="6"/>
      <c r="E2712" s="6"/>
      <c r="F2712" s="6"/>
      <c r="G2712" s="6"/>
      <c r="H2712" s="6"/>
      <c r="I2712" s="6"/>
      <c r="J2712" s="6"/>
      <c r="K2712" s="6"/>
      <c r="L2712" s="6"/>
      <c r="M2712" s="6"/>
      <c r="N2712" s="6"/>
      <c r="O2712" s="6"/>
      <c r="P2712" s="6"/>
      <c r="Q2712" s="6"/>
      <c r="R2712" s="6"/>
      <c r="S2712" s="6"/>
      <c r="T2712" s="6"/>
      <c r="U2712" s="6"/>
      <c r="V2712" s="6"/>
      <c r="W2712" s="6"/>
      <c r="X2712" s="6"/>
      <c r="Y2712" s="6"/>
      <c r="Z2712" s="6"/>
      <c r="AA2712" s="6"/>
      <c r="AB2712" s="21"/>
      <c r="AC2712" s="21"/>
      <c r="AD2712" s="21"/>
      <c r="AE2712" s="6"/>
      <c r="AF2712" s="6"/>
      <c r="AG2712" s="6"/>
      <c r="AH2712" s="6"/>
    </row>
    <row r="2713" spans="1:34" x14ac:dyDescent="0.35">
      <c r="A2713" s="20"/>
      <c r="B2713" s="6"/>
      <c r="C2713" s="6"/>
      <c r="D2713" s="6"/>
      <c r="E2713" s="6"/>
      <c r="F2713" s="6"/>
      <c r="G2713" s="6"/>
      <c r="H2713" s="6"/>
      <c r="I2713" s="6"/>
      <c r="J2713" s="6"/>
      <c r="K2713" s="6"/>
      <c r="L2713" s="6"/>
      <c r="M2713" s="6"/>
      <c r="N2713" s="6"/>
      <c r="O2713" s="6"/>
      <c r="P2713" s="6"/>
      <c r="Q2713" s="6"/>
      <c r="R2713" s="6"/>
      <c r="S2713" s="6"/>
      <c r="T2713" s="6"/>
      <c r="U2713" s="6"/>
      <c r="V2713" s="6"/>
      <c r="W2713" s="6"/>
      <c r="X2713" s="6"/>
      <c r="Y2713" s="6"/>
      <c r="Z2713" s="6"/>
      <c r="AA2713" s="6"/>
      <c r="AB2713" s="21"/>
      <c r="AC2713" s="21"/>
      <c r="AD2713" s="21"/>
      <c r="AE2713" s="6"/>
      <c r="AF2713" s="6"/>
      <c r="AG2713" s="6"/>
      <c r="AH2713" s="6"/>
    </row>
    <row r="2714" spans="1:34" x14ac:dyDescent="0.35">
      <c r="A2714" s="20"/>
      <c r="B2714" s="6"/>
      <c r="C2714" s="6"/>
      <c r="D2714" s="6"/>
      <c r="E2714" s="6"/>
      <c r="F2714" s="6"/>
      <c r="G2714" s="6"/>
      <c r="H2714" s="6"/>
      <c r="I2714" s="6"/>
      <c r="J2714" s="6"/>
      <c r="K2714" s="6"/>
      <c r="L2714" s="6"/>
      <c r="M2714" s="6"/>
      <c r="N2714" s="6"/>
      <c r="O2714" s="6"/>
      <c r="P2714" s="6"/>
      <c r="Q2714" s="6"/>
      <c r="R2714" s="6"/>
      <c r="S2714" s="6"/>
      <c r="T2714" s="6"/>
      <c r="U2714" s="6"/>
      <c r="V2714" s="6"/>
      <c r="W2714" s="6"/>
      <c r="X2714" s="6"/>
      <c r="Y2714" s="6"/>
      <c r="Z2714" s="6"/>
      <c r="AA2714" s="6"/>
      <c r="AB2714" s="21"/>
      <c r="AC2714" s="21"/>
      <c r="AD2714" s="21"/>
      <c r="AE2714" s="6"/>
      <c r="AF2714" s="6"/>
      <c r="AG2714" s="6"/>
      <c r="AH2714" s="6"/>
    </row>
    <row r="2715" spans="1:34" x14ac:dyDescent="0.35">
      <c r="A2715" s="20"/>
      <c r="B2715" s="6"/>
      <c r="C2715" s="6"/>
      <c r="D2715" s="6"/>
      <c r="E2715" s="6"/>
      <c r="F2715" s="6"/>
      <c r="G2715" s="6"/>
      <c r="H2715" s="6"/>
      <c r="I2715" s="6"/>
      <c r="J2715" s="6"/>
      <c r="K2715" s="6"/>
      <c r="L2715" s="6"/>
      <c r="M2715" s="6"/>
      <c r="N2715" s="6"/>
      <c r="O2715" s="6"/>
      <c r="P2715" s="6"/>
      <c r="Q2715" s="6"/>
      <c r="R2715" s="6"/>
      <c r="S2715" s="6"/>
      <c r="T2715" s="6"/>
      <c r="U2715" s="6"/>
      <c r="V2715" s="6"/>
      <c r="W2715" s="6"/>
      <c r="X2715" s="6"/>
      <c r="Y2715" s="6"/>
      <c r="Z2715" s="6"/>
      <c r="AA2715" s="6"/>
      <c r="AB2715" s="21"/>
      <c r="AC2715" s="21"/>
      <c r="AD2715" s="21"/>
      <c r="AE2715" s="6"/>
      <c r="AF2715" s="6"/>
      <c r="AG2715" s="6"/>
      <c r="AH2715" s="6"/>
    </row>
    <row r="2716" spans="1:34" x14ac:dyDescent="0.35">
      <c r="A2716" s="20"/>
      <c r="B2716" s="6"/>
      <c r="C2716" s="6"/>
      <c r="D2716" s="6"/>
      <c r="E2716" s="6"/>
      <c r="F2716" s="6"/>
      <c r="G2716" s="6"/>
      <c r="H2716" s="6"/>
      <c r="I2716" s="6"/>
      <c r="J2716" s="6"/>
      <c r="K2716" s="6"/>
      <c r="L2716" s="6"/>
      <c r="M2716" s="6"/>
      <c r="N2716" s="6"/>
      <c r="O2716" s="6"/>
      <c r="P2716" s="6"/>
      <c r="Q2716" s="6"/>
      <c r="R2716" s="6"/>
      <c r="S2716" s="6"/>
      <c r="T2716" s="6"/>
      <c r="U2716" s="6"/>
      <c r="V2716" s="6"/>
      <c r="W2716" s="6"/>
      <c r="X2716" s="6"/>
      <c r="Y2716" s="6"/>
      <c r="Z2716" s="6"/>
      <c r="AA2716" s="6"/>
      <c r="AB2716" s="21"/>
      <c r="AC2716" s="21"/>
      <c r="AD2716" s="21"/>
      <c r="AE2716" s="6"/>
      <c r="AF2716" s="6"/>
      <c r="AG2716" s="6"/>
      <c r="AH2716" s="6"/>
    </row>
    <row r="2717" spans="1:34" x14ac:dyDescent="0.35">
      <c r="A2717" s="20"/>
      <c r="B2717" s="6"/>
      <c r="C2717" s="6"/>
      <c r="D2717" s="6"/>
      <c r="E2717" s="6"/>
      <c r="F2717" s="6"/>
      <c r="G2717" s="6"/>
      <c r="H2717" s="6"/>
      <c r="I2717" s="6"/>
      <c r="J2717" s="6"/>
      <c r="K2717" s="6"/>
      <c r="L2717" s="6"/>
      <c r="M2717" s="6"/>
      <c r="N2717" s="6"/>
      <c r="O2717" s="6"/>
      <c r="P2717" s="6"/>
      <c r="Q2717" s="6"/>
      <c r="R2717" s="6"/>
      <c r="S2717" s="6"/>
      <c r="T2717" s="6"/>
      <c r="U2717" s="6"/>
      <c r="V2717" s="6"/>
      <c r="W2717" s="6"/>
      <c r="X2717" s="6"/>
      <c r="Y2717" s="6"/>
      <c r="Z2717" s="6"/>
      <c r="AA2717" s="6"/>
      <c r="AB2717" s="21"/>
      <c r="AC2717" s="21"/>
      <c r="AD2717" s="21"/>
      <c r="AE2717" s="6"/>
      <c r="AF2717" s="6"/>
      <c r="AG2717" s="6"/>
      <c r="AH2717" s="6"/>
    </row>
    <row r="2718" spans="1:34" x14ac:dyDescent="0.35">
      <c r="A2718" s="20"/>
      <c r="B2718" s="6"/>
      <c r="C2718" s="6"/>
      <c r="D2718" s="6"/>
      <c r="E2718" s="6"/>
      <c r="F2718" s="6"/>
      <c r="G2718" s="6"/>
      <c r="H2718" s="6"/>
      <c r="I2718" s="6"/>
      <c r="J2718" s="6"/>
      <c r="K2718" s="6"/>
      <c r="L2718" s="6"/>
      <c r="M2718" s="6"/>
      <c r="N2718" s="6"/>
      <c r="O2718" s="6"/>
      <c r="P2718" s="6"/>
      <c r="Q2718" s="6"/>
      <c r="R2718" s="6"/>
      <c r="S2718" s="6"/>
      <c r="T2718" s="6"/>
      <c r="U2718" s="6"/>
      <c r="V2718" s="6"/>
      <c r="W2718" s="6"/>
      <c r="X2718" s="6"/>
      <c r="Y2718" s="6"/>
      <c r="Z2718" s="6"/>
      <c r="AA2718" s="6"/>
      <c r="AB2718" s="21"/>
      <c r="AC2718" s="21"/>
      <c r="AD2718" s="21"/>
      <c r="AE2718" s="6"/>
      <c r="AF2718" s="6"/>
      <c r="AG2718" s="6"/>
      <c r="AH2718" s="6"/>
    </row>
    <row r="2719" spans="1:34" x14ac:dyDescent="0.35">
      <c r="A2719" s="20"/>
      <c r="B2719" s="6"/>
      <c r="C2719" s="6"/>
      <c r="D2719" s="6"/>
      <c r="E2719" s="6"/>
      <c r="F2719" s="6"/>
      <c r="G2719" s="6"/>
      <c r="H2719" s="6"/>
      <c r="I2719" s="6"/>
      <c r="J2719" s="6"/>
      <c r="K2719" s="6"/>
      <c r="L2719" s="6"/>
      <c r="M2719" s="6"/>
      <c r="N2719" s="6"/>
      <c r="O2719" s="6"/>
      <c r="P2719" s="6"/>
      <c r="Q2719" s="6"/>
      <c r="R2719" s="6"/>
      <c r="S2719" s="6"/>
      <c r="T2719" s="6"/>
      <c r="U2719" s="6"/>
      <c r="V2719" s="6"/>
      <c r="W2719" s="6"/>
      <c r="X2719" s="6"/>
      <c r="Y2719" s="6"/>
      <c r="Z2719" s="6"/>
      <c r="AA2719" s="6"/>
      <c r="AB2719" s="21"/>
      <c r="AC2719" s="21"/>
      <c r="AD2719" s="21"/>
      <c r="AE2719" s="6"/>
      <c r="AF2719" s="6"/>
      <c r="AG2719" s="6"/>
      <c r="AH2719" s="6"/>
    </row>
    <row r="2720" spans="1:34" x14ac:dyDescent="0.35">
      <c r="A2720" s="20"/>
      <c r="B2720" s="6"/>
      <c r="C2720" s="6"/>
      <c r="D2720" s="6"/>
      <c r="E2720" s="6"/>
      <c r="F2720" s="6"/>
      <c r="G2720" s="6"/>
      <c r="H2720" s="6"/>
      <c r="I2720" s="6"/>
      <c r="J2720" s="6"/>
      <c r="K2720" s="6"/>
      <c r="L2720" s="6"/>
      <c r="M2720" s="6"/>
      <c r="N2720" s="6"/>
      <c r="O2720" s="6"/>
      <c r="P2720" s="6"/>
      <c r="Q2720" s="6"/>
      <c r="R2720" s="6"/>
      <c r="S2720" s="6"/>
      <c r="T2720" s="6"/>
      <c r="U2720" s="6"/>
      <c r="V2720" s="6"/>
      <c r="W2720" s="6"/>
      <c r="X2720" s="6"/>
      <c r="Y2720" s="6"/>
      <c r="Z2720" s="6"/>
      <c r="AA2720" s="6"/>
      <c r="AB2720" s="21"/>
      <c r="AC2720" s="21"/>
      <c r="AD2720" s="21"/>
      <c r="AE2720" s="6"/>
      <c r="AF2720" s="6"/>
      <c r="AG2720" s="6"/>
      <c r="AH2720" s="6"/>
    </row>
    <row r="2721" spans="1:34" x14ac:dyDescent="0.35">
      <c r="A2721" s="20"/>
      <c r="B2721" s="6"/>
      <c r="C2721" s="6"/>
      <c r="D2721" s="6"/>
      <c r="E2721" s="6"/>
      <c r="F2721" s="6"/>
      <c r="G2721" s="6"/>
      <c r="H2721" s="6"/>
      <c r="I2721" s="6"/>
      <c r="J2721" s="6"/>
      <c r="K2721" s="6"/>
      <c r="L2721" s="6"/>
      <c r="M2721" s="6"/>
      <c r="N2721" s="6"/>
      <c r="O2721" s="6"/>
      <c r="P2721" s="6"/>
      <c r="Q2721" s="6"/>
      <c r="R2721" s="6"/>
      <c r="S2721" s="6"/>
      <c r="T2721" s="6"/>
      <c r="U2721" s="6"/>
      <c r="V2721" s="6"/>
      <c r="W2721" s="6"/>
      <c r="X2721" s="6"/>
      <c r="Y2721" s="6"/>
      <c r="Z2721" s="6"/>
      <c r="AA2721" s="6"/>
      <c r="AB2721" s="21"/>
      <c r="AC2721" s="21"/>
      <c r="AD2721" s="21"/>
      <c r="AE2721" s="6"/>
      <c r="AF2721" s="6"/>
      <c r="AG2721" s="6"/>
      <c r="AH2721" s="6"/>
    </row>
    <row r="2722" spans="1:34" x14ac:dyDescent="0.35">
      <c r="A2722" s="20"/>
      <c r="B2722" s="6"/>
      <c r="C2722" s="6"/>
      <c r="D2722" s="6"/>
      <c r="E2722" s="6"/>
      <c r="F2722" s="6"/>
      <c r="G2722" s="6"/>
      <c r="H2722" s="6"/>
      <c r="I2722" s="6"/>
      <c r="J2722" s="6"/>
      <c r="K2722" s="6"/>
      <c r="L2722" s="6"/>
      <c r="M2722" s="6"/>
      <c r="N2722" s="6"/>
      <c r="O2722" s="6"/>
      <c r="P2722" s="6"/>
      <c r="Q2722" s="6"/>
      <c r="R2722" s="6"/>
      <c r="S2722" s="6"/>
      <c r="T2722" s="6"/>
      <c r="U2722" s="6"/>
      <c r="V2722" s="6"/>
      <c r="W2722" s="6"/>
      <c r="X2722" s="6"/>
      <c r="Y2722" s="6"/>
      <c r="Z2722" s="6"/>
      <c r="AA2722" s="6"/>
      <c r="AB2722" s="21"/>
      <c r="AC2722" s="21"/>
      <c r="AD2722" s="21"/>
      <c r="AE2722" s="6"/>
      <c r="AF2722" s="6"/>
      <c r="AG2722" s="6"/>
      <c r="AH2722" s="6"/>
    </row>
    <row r="2723" spans="1:34" x14ac:dyDescent="0.35">
      <c r="A2723" s="20"/>
      <c r="B2723" s="6"/>
      <c r="C2723" s="6"/>
      <c r="D2723" s="6"/>
      <c r="E2723" s="6"/>
      <c r="F2723" s="6"/>
      <c r="G2723" s="6"/>
      <c r="H2723" s="6"/>
      <c r="I2723" s="6"/>
      <c r="J2723" s="6"/>
      <c r="K2723" s="6"/>
      <c r="L2723" s="6"/>
      <c r="M2723" s="6"/>
      <c r="N2723" s="6"/>
      <c r="O2723" s="6"/>
      <c r="P2723" s="6"/>
      <c r="Q2723" s="6"/>
      <c r="R2723" s="6"/>
      <c r="S2723" s="6"/>
      <c r="T2723" s="6"/>
      <c r="U2723" s="6"/>
      <c r="V2723" s="6"/>
      <c r="W2723" s="6"/>
      <c r="X2723" s="6"/>
      <c r="Y2723" s="6"/>
      <c r="Z2723" s="6"/>
      <c r="AA2723" s="6"/>
      <c r="AB2723" s="21"/>
      <c r="AC2723" s="21"/>
      <c r="AD2723" s="21"/>
      <c r="AE2723" s="6"/>
      <c r="AF2723" s="6"/>
      <c r="AG2723" s="6"/>
      <c r="AH2723" s="6"/>
    </row>
    <row r="2724" spans="1:34" x14ac:dyDescent="0.35">
      <c r="A2724" s="20"/>
      <c r="B2724" s="6"/>
      <c r="C2724" s="6"/>
      <c r="D2724" s="6"/>
      <c r="E2724" s="6"/>
      <c r="F2724" s="6"/>
      <c r="G2724" s="6"/>
      <c r="H2724" s="6"/>
      <c r="I2724" s="6"/>
      <c r="J2724" s="6"/>
      <c r="K2724" s="6"/>
      <c r="L2724" s="6"/>
      <c r="M2724" s="6"/>
      <c r="N2724" s="6"/>
      <c r="O2724" s="6"/>
      <c r="P2724" s="6"/>
      <c r="Q2724" s="6"/>
      <c r="R2724" s="6"/>
      <c r="S2724" s="6"/>
      <c r="T2724" s="6"/>
      <c r="U2724" s="6"/>
      <c r="V2724" s="6"/>
      <c r="W2724" s="6"/>
      <c r="X2724" s="6"/>
      <c r="Y2724" s="6"/>
      <c r="Z2724" s="6"/>
      <c r="AA2724" s="6"/>
      <c r="AB2724" s="21"/>
      <c r="AC2724" s="21"/>
      <c r="AD2724" s="21"/>
      <c r="AE2724" s="6"/>
      <c r="AF2724" s="6"/>
      <c r="AG2724" s="6"/>
      <c r="AH2724" s="6"/>
    </row>
    <row r="2725" spans="1:34" x14ac:dyDescent="0.35">
      <c r="A2725" s="20"/>
      <c r="B2725" s="6"/>
      <c r="C2725" s="6"/>
      <c r="D2725" s="6"/>
      <c r="E2725" s="6"/>
      <c r="F2725" s="6"/>
      <c r="G2725" s="6"/>
      <c r="H2725" s="6"/>
      <c r="I2725" s="6"/>
      <c r="J2725" s="6"/>
      <c r="K2725" s="6"/>
      <c r="L2725" s="6"/>
      <c r="M2725" s="6"/>
      <c r="N2725" s="6"/>
      <c r="O2725" s="6"/>
      <c r="P2725" s="6"/>
      <c r="Q2725" s="6"/>
      <c r="R2725" s="6"/>
      <c r="S2725" s="6"/>
      <c r="T2725" s="6"/>
      <c r="U2725" s="6"/>
      <c r="V2725" s="6"/>
      <c r="W2725" s="6"/>
      <c r="X2725" s="6"/>
      <c r="Y2725" s="6"/>
      <c r="Z2725" s="6"/>
      <c r="AA2725" s="6"/>
      <c r="AB2725" s="21"/>
      <c r="AC2725" s="21"/>
      <c r="AD2725" s="21"/>
      <c r="AE2725" s="6"/>
      <c r="AF2725" s="6"/>
      <c r="AG2725" s="6"/>
      <c r="AH2725" s="6"/>
    </row>
    <row r="2726" spans="1:34" x14ac:dyDescent="0.35">
      <c r="A2726" s="20"/>
      <c r="B2726" s="6"/>
      <c r="C2726" s="6"/>
      <c r="D2726" s="6"/>
      <c r="E2726" s="6"/>
      <c r="F2726" s="6"/>
      <c r="G2726" s="6"/>
      <c r="H2726" s="6"/>
      <c r="I2726" s="6"/>
      <c r="J2726" s="6"/>
      <c r="K2726" s="6"/>
      <c r="L2726" s="6"/>
      <c r="M2726" s="6"/>
      <c r="N2726" s="6"/>
      <c r="O2726" s="6"/>
      <c r="P2726" s="6"/>
      <c r="Q2726" s="6"/>
      <c r="R2726" s="6"/>
      <c r="S2726" s="6"/>
      <c r="T2726" s="6"/>
      <c r="U2726" s="6"/>
      <c r="V2726" s="6"/>
      <c r="W2726" s="6"/>
      <c r="X2726" s="6"/>
      <c r="Y2726" s="6"/>
      <c r="Z2726" s="6"/>
      <c r="AA2726" s="6"/>
      <c r="AB2726" s="21"/>
      <c r="AC2726" s="21"/>
      <c r="AD2726" s="21"/>
      <c r="AE2726" s="6"/>
      <c r="AF2726" s="6"/>
      <c r="AG2726" s="6"/>
      <c r="AH2726" s="6"/>
    </row>
    <row r="2727" spans="1:34" x14ac:dyDescent="0.35">
      <c r="A2727" s="20"/>
      <c r="B2727" s="6"/>
      <c r="C2727" s="6"/>
      <c r="D2727" s="6"/>
      <c r="E2727" s="6"/>
      <c r="F2727" s="6"/>
      <c r="G2727" s="6"/>
      <c r="H2727" s="6"/>
      <c r="I2727" s="6"/>
      <c r="J2727" s="6"/>
      <c r="K2727" s="6"/>
      <c r="L2727" s="6"/>
      <c r="M2727" s="6"/>
      <c r="N2727" s="6"/>
      <c r="O2727" s="6"/>
      <c r="P2727" s="6"/>
      <c r="Q2727" s="6"/>
      <c r="R2727" s="6"/>
      <c r="S2727" s="6"/>
      <c r="T2727" s="6"/>
      <c r="U2727" s="6"/>
      <c r="V2727" s="6"/>
      <c r="W2727" s="6"/>
      <c r="X2727" s="6"/>
      <c r="Y2727" s="6"/>
      <c r="Z2727" s="6"/>
      <c r="AA2727" s="6"/>
      <c r="AB2727" s="21"/>
      <c r="AC2727" s="21"/>
      <c r="AD2727" s="21"/>
      <c r="AE2727" s="6"/>
      <c r="AF2727" s="6"/>
      <c r="AG2727" s="6"/>
      <c r="AH2727" s="6"/>
    </row>
    <row r="2728" spans="1:34" x14ac:dyDescent="0.35">
      <c r="A2728" s="20"/>
      <c r="B2728" s="6"/>
      <c r="C2728" s="6"/>
      <c r="D2728" s="6"/>
      <c r="E2728" s="6"/>
      <c r="F2728" s="6"/>
      <c r="G2728" s="6"/>
      <c r="H2728" s="6"/>
      <c r="I2728" s="6"/>
      <c r="J2728" s="6"/>
      <c r="K2728" s="6"/>
      <c r="L2728" s="6"/>
      <c r="M2728" s="6"/>
      <c r="N2728" s="6"/>
      <c r="O2728" s="6"/>
      <c r="P2728" s="6"/>
      <c r="Q2728" s="6"/>
      <c r="R2728" s="6"/>
      <c r="S2728" s="6"/>
      <c r="T2728" s="6"/>
      <c r="U2728" s="6"/>
      <c r="V2728" s="6"/>
      <c r="W2728" s="6"/>
      <c r="X2728" s="6"/>
      <c r="Y2728" s="6"/>
      <c r="Z2728" s="6"/>
      <c r="AA2728" s="6"/>
      <c r="AB2728" s="21"/>
      <c r="AC2728" s="21"/>
      <c r="AD2728" s="21"/>
      <c r="AE2728" s="6"/>
      <c r="AF2728" s="6"/>
      <c r="AG2728" s="6"/>
      <c r="AH2728" s="6"/>
    </row>
    <row r="2729" spans="1:34" x14ac:dyDescent="0.35">
      <c r="A2729" s="20"/>
      <c r="B2729" s="6"/>
      <c r="C2729" s="6"/>
      <c r="D2729" s="6"/>
      <c r="E2729" s="6"/>
      <c r="F2729" s="6"/>
      <c r="G2729" s="6"/>
      <c r="H2729" s="6"/>
      <c r="I2729" s="6"/>
      <c r="J2729" s="6"/>
      <c r="K2729" s="6"/>
      <c r="L2729" s="6"/>
      <c r="M2729" s="6"/>
      <c r="N2729" s="6"/>
      <c r="O2729" s="6"/>
      <c r="P2729" s="6"/>
      <c r="Q2729" s="6"/>
      <c r="R2729" s="6"/>
      <c r="S2729" s="6"/>
      <c r="T2729" s="6"/>
      <c r="U2729" s="6"/>
      <c r="V2729" s="6"/>
      <c r="W2729" s="6"/>
      <c r="X2729" s="6"/>
      <c r="Y2729" s="6"/>
      <c r="Z2729" s="6"/>
      <c r="AA2729" s="6"/>
      <c r="AB2729" s="21"/>
      <c r="AC2729" s="21"/>
      <c r="AD2729" s="21"/>
      <c r="AE2729" s="6"/>
      <c r="AF2729" s="6"/>
      <c r="AG2729" s="6"/>
      <c r="AH2729" s="6"/>
    </row>
    <row r="2730" spans="1:34" x14ac:dyDescent="0.35">
      <c r="A2730" s="20"/>
      <c r="B2730" s="6"/>
      <c r="C2730" s="6"/>
      <c r="D2730" s="6"/>
      <c r="E2730" s="6"/>
      <c r="F2730" s="6"/>
      <c r="G2730" s="6"/>
      <c r="H2730" s="6"/>
      <c r="I2730" s="6"/>
      <c r="J2730" s="6"/>
      <c r="K2730" s="6"/>
      <c r="L2730" s="6"/>
      <c r="M2730" s="6"/>
      <c r="N2730" s="6"/>
      <c r="O2730" s="6"/>
      <c r="P2730" s="6"/>
      <c r="Q2730" s="6"/>
      <c r="R2730" s="6"/>
      <c r="S2730" s="6"/>
      <c r="T2730" s="6"/>
      <c r="U2730" s="6"/>
      <c r="V2730" s="6"/>
      <c r="W2730" s="6"/>
      <c r="X2730" s="6"/>
      <c r="Y2730" s="6"/>
      <c r="Z2730" s="6"/>
      <c r="AA2730" s="6"/>
      <c r="AB2730" s="21"/>
      <c r="AC2730" s="21"/>
      <c r="AD2730" s="21"/>
      <c r="AE2730" s="6"/>
      <c r="AF2730" s="6"/>
      <c r="AG2730" s="6"/>
      <c r="AH2730" s="6"/>
    </row>
    <row r="2731" spans="1:34" x14ac:dyDescent="0.35">
      <c r="A2731" s="20"/>
      <c r="B2731" s="6"/>
      <c r="C2731" s="6"/>
      <c r="D2731" s="6"/>
      <c r="E2731" s="6"/>
      <c r="F2731" s="6"/>
      <c r="G2731" s="6"/>
      <c r="H2731" s="6"/>
      <c r="I2731" s="6"/>
      <c r="J2731" s="6"/>
      <c r="K2731" s="6"/>
      <c r="L2731" s="6"/>
      <c r="M2731" s="6"/>
      <c r="N2731" s="6"/>
      <c r="O2731" s="6"/>
      <c r="P2731" s="6"/>
      <c r="Q2731" s="6"/>
      <c r="R2731" s="6"/>
      <c r="S2731" s="6"/>
      <c r="T2731" s="6"/>
      <c r="U2731" s="6"/>
      <c r="V2731" s="6"/>
      <c r="W2731" s="6"/>
      <c r="X2731" s="6"/>
      <c r="Y2731" s="6"/>
      <c r="Z2731" s="6"/>
      <c r="AA2731" s="6"/>
      <c r="AB2731" s="21"/>
      <c r="AC2731" s="21"/>
      <c r="AD2731" s="21"/>
      <c r="AE2731" s="6"/>
      <c r="AF2731" s="6"/>
      <c r="AG2731" s="6"/>
      <c r="AH2731" s="6"/>
    </row>
    <row r="2732" spans="1:34" x14ac:dyDescent="0.35">
      <c r="A2732" s="20"/>
      <c r="B2732" s="6"/>
      <c r="C2732" s="6"/>
      <c r="D2732" s="6"/>
      <c r="E2732" s="6"/>
      <c r="F2732" s="6"/>
      <c r="G2732" s="6"/>
      <c r="H2732" s="6"/>
      <c r="I2732" s="6"/>
      <c r="J2732" s="6"/>
      <c r="K2732" s="6"/>
      <c r="L2732" s="6"/>
      <c r="M2732" s="6"/>
      <c r="N2732" s="6"/>
      <c r="O2732" s="6"/>
      <c r="P2732" s="6"/>
      <c r="Q2732" s="6"/>
      <c r="R2732" s="6"/>
      <c r="S2732" s="6"/>
      <c r="T2732" s="6"/>
      <c r="U2732" s="6"/>
      <c r="V2732" s="6"/>
      <c r="W2732" s="6"/>
      <c r="X2732" s="6"/>
      <c r="Y2732" s="6"/>
      <c r="Z2732" s="6"/>
      <c r="AA2732" s="6"/>
      <c r="AB2732" s="21"/>
      <c r="AC2732" s="21"/>
      <c r="AD2732" s="21"/>
      <c r="AE2732" s="6"/>
      <c r="AF2732" s="6"/>
      <c r="AG2732" s="6"/>
      <c r="AH2732" s="6"/>
    </row>
    <row r="2733" spans="1:34" x14ac:dyDescent="0.35">
      <c r="A2733" s="20"/>
      <c r="B2733" s="6"/>
      <c r="C2733" s="6"/>
      <c r="D2733" s="6"/>
      <c r="E2733" s="6"/>
      <c r="F2733" s="6"/>
      <c r="G2733" s="6"/>
      <c r="H2733" s="6"/>
      <c r="I2733" s="6"/>
      <c r="J2733" s="6"/>
      <c r="K2733" s="6"/>
      <c r="L2733" s="6"/>
      <c r="M2733" s="6"/>
      <c r="N2733" s="6"/>
      <c r="O2733" s="6"/>
      <c r="P2733" s="6"/>
      <c r="Q2733" s="6"/>
      <c r="R2733" s="6"/>
      <c r="S2733" s="6"/>
      <c r="T2733" s="6"/>
      <c r="U2733" s="6"/>
      <c r="V2733" s="6"/>
      <c r="W2733" s="6"/>
      <c r="X2733" s="6"/>
      <c r="Y2733" s="6"/>
      <c r="Z2733" s="6"/>
      <c r="AA2733" s="6"/>
      <c r="AB2733" s="21"/>
      <c r="AC2733" s="21"/>
      <c r="AD2733" s="21"/>
      <c r="AE2733" s="6"/>
      <c r="AF2733" s="6"/>
      <c r="AG2733" s="6"/>
      <c r="AH2733" s="6"/>
    </row>
    <row r="2734" spans="1:34" x14ac:dyDescent="0.35">
      <c r="A2734" s="20"/>
      <c r="B2734" s="6"/>
      <c r="C2734" s="6"/>
      <c r="D2734" s="6"/>
      <c r="E2734" s="6"/>
      <c r="F2734" s="6"/>
      <c r="G2734" s="6"/>
      <c r="H2734" s="6"/>
      <c r="I2734" s="6"/>
      <c r="J2734" s="6"/>
      <c r="K2734" s="6"/>
      <c r="L2734" s="6"/>
      <c r="M2734" s="6"/>
      <c r="N2734" s="6"/>
      <c r="O2734" s="6"/>
      <c r="P2734" s="6"/>
      <c r="Q2734" s="6"/>
      <c r="R2734" s="6"/>
      <c r="S2734" s="6"/>
      <c r="T2734" s="6"/>
      <c r="U2734" s="6"/>
      <c r="V2734" s="6"/>
      <c r="W2734" s="6"/>
      <c r="X2734" s="6"/>
      <c r="Y2734" s="6"/>
      <c r="Z2734" s="6"/>
      <c r="AA2734" s="6"/>
      <c r="AB2734" s="21"/>
      <c r="AC2734" s="21"/>
      <c r="AD2734" s="21"/>
      <c r="AE2734" s="6"/>
      <c r="AF2734" s="6"/>
      <c r="AG2734" s="6"/>
      <c r="AH2734" s="6"/>
    </row>
    <row r="2735" spans="1:34" x14ac:dyDescent="0.35">
      <c r="A2735" s="20"/>
      <c r="B2735" s="6"/>
      <c r="C2735" s="6"/>
      <c r="D2735" s="6"/>
      <c r="E2735" s="6"/>
      <c r="F2735" s="6"/>
      <c r="G2735" s="6"/>
      <c r="H2735" s="6"/>
      <c r="I2735" s="6"/>
      <c r="J2735" s="6"/>
      <c r="K2735" s="6"/>
      <c r="L2735" s="6"/>
      <c r="M2735" s="6"/>
      <c r="N2735" s="6"/>
      <c r="O2735" s="6"/>
      <c r="P2735" s="6"/>
      <c r="Q2735" s="6"/>
      <c r="R2735" s="6"/>
      <c r="S2735" s="6"/>
      <c r="T2735" s="6"/>
      <c r="U2735" s="6"/>
      <c r="V2735" s="6"/>
      <c r="W2735" s="6"/>
      <c r="X2735" s="6"/>
      <c r="Y2735" s="6"/>
      <c r="Z2735" s="6"/>
      <c r="AA2735" s="6"/>
      <c r="AB2735" s="21"/>
      <c r="AC2735" s="21"/>
      <c r="AD2735" s="21"/>
      <c r="AE2735" s="6"/>
      <c r="AF2735" s="6"/>
      <c r="AG2735" s="6"/>
      <c r="AH2735" s="6"/>
    </row>
    <row r="2736" spans="1:34" x14ac:dyDescent="0.35">
      <c r="A2736" s="20"/>
      <c r="B2736" s="6"/>
      <c r="C2736" s="6"/>
      <c r="D2736" s="6"/>
      <c r="E2736" s="6"/>
      <c r="F2736" s="6"/>
      <c r="G2736" s="6"/>
      <c r="H2736" s="6"/>
      <c r="I2736" s="6"/>
      <c r="J2736" s="6"/>
      <c r="K2736" s="6"/>
      <c r="L2736" s="6"/>
      <c r="M2736" s="6"/>
      <c r="N2736" s="6"/>
      <c r="O2736" s="6"/>
      <c r="P2736" s="6"/>
      <c r="Q2736" s="6"/>
      <c r="R2736" s="6"/>
      <c r="S2736" s="6"/>
      <c r="T2736" s="6"/>
      <c r="U2736" s="6"/>
      <c r="V2736" s="6"/>
      <c r="W2736" s="6"/>
      <c r="X2736" s="6"/>
      <c r="Y2736" s="6"/>
      <c r="Z2736" s="6"/>
      <c r="AA2736" s="6"/>
      <c r="AB2736" s="21"/>
      <c r="AC2736" s="21"/>
      <c r="AD2736" s="21"/>
      <c r="AE2736" s="6"/>
      <c r="AF2736" s="6"/>
      <c r="AG2736" s="6"/>
      <c r="AH2736" s="6"/>
    </row>
    <row r="2737" spans="1:34" x14ac:dyDescent="0.35">
      <c r="A2737" s="20"/>
      <c r="B2737" s="6"/>
      <c r="C2737" s="6"/>
      <c r="D2737" s="6"/>
      <c r="E2737" s="6"/>
      <c r="F2737" s="6"/>
      <c r="G2737" s="6"/>
      <c r="H2737" s="6"/>
      <c r="I2737" s="6"/>
      <c r="J2737" s="6"/>
      <c r="K2737" s="6"/>
      <c r="L2737" s="6"/>
      <c r="M2737" s="6"/>
      <c r="N2737" s="6"/>
      <c r="O2737" s="6"/>
      <c r="P2737" s="6"/>
      <c r="Q2737" s="6"/>
      <c r="R2737" s="6"/>
      <c r="S2737" s="6"/>
      <c r="T2737" s="6"/>
      <c r="U2737" s="6"/>
      <c r="V2737" s="6"/>
      <c r="W2737" s="6"/>
      <c r="X2737" s="6"/>
      <c r="Y2737" s="6"/>
      <c r="Z2737" s="6"/>
      <c r="AA2737" s="6"/>
      <c r="AB2737" s="21"/>
      <c r="AC2737" s="21"/>
      <c r="AD2737" s="21"/>
      <c r="AE2737" s="6"/>
      <c r="AF2737" s="6"/>
      <c r="AG2737" s="6"/>
      <c r="AH2737" s="6"/>
    </row>
    <row r="2738" spans="1:34" x14ac:dyDescent="0.35">
      <c r="A2738" s="20"/>
      <c r="B2738" s="6"/>
      <c r="C2738" s="6"/>
      <c r="D2738" s="6"/>
      <c r="E2738" s="6"/>
      <c r="F2738" s="6"/>
      <c r="G2738" s="6"/>
      <c r="H2738" s="6"/>
      <c r="I2738" s="6"/>
      <c r="J2738" s="6"/>
      <c r="K2738" s="6"/>
      <c r="L2738" s="6"/>
      <c r="M2738" s="6"/>
      <c r="N2738" s="6"/>
      <c r="O2738" s="6"/>
      <c r="P2738" s="6"/>
      <c r="Q2738" s="6"/>
      <c r="R2738" s="6"/>
      <c r="S2738" s="6"/>
      <c r="T2738" s="6"/>
      <c r="U2738" s="6"/>
      <c r="V2738" s="6"/>
      <c r="W2738" s="6"/>
      <c r="X2738" s="6"/>
      <c r="Y2738" s="6"/>
      <c r="Z2738" s="6"/>
      <c r="AA2738" s="6"/>
      <c r="AB2738" s="21"/>
      <c r="AC2738" s="21"/>
      <c r="AD2738" s="21"/>
      <c r="AE2738" s="6"/>
      <c r="AF2738" s="6"/>
      <c r="AG2738" s="6"/>
      <c r="AH2738" s="6"/>
    </row>
    <row r="2739" spans="1:34" x14ac:dyDescent="0.35">
      <c r="A2739" s="20"/>
      <c r="B2739" s="6"/>
      <c r="C2739" s="6"/>
      <c r="D2739" s="6"/>
      <c r="E2739" s="6"/>
      <c r="F2739" s="6"/>
      <c r="G2739" s="6"/>
      <c r="H2739" s="6"/>
      <c r="I2739" s="6"/>
      <c r="J2739" s="6"/>
      <c r="K2739" s="6"/>
      <c r="L2739" s="6"/>
      <c r="M2739" s="6"/>
      <c r="N2739" s="6"/>
      <c r="O2739" s="6"/>
      <c r="P2739" s="6"/>
      <c r="Q2739" s="6"/>
      <c r="R2739" s="6"/>
      <c r="S2739" s="6"/>
      <c r="T2739" s="6"/>
      <c r="U2739" s="6"/>
      <c r="V2739" s="6"/>
      <c r="W2739" s="6"/>
      <c r="X2739" s="6"/>
      <c r="Y2739" s="6"/>
      <c r="Z2739" s="6"/>
      <c r="AA2739" s="6"/>
      <c r="AB2739" s="21"/>
      <c r="AC2739" s="21"/>
      <c r="AD2739" s="21"/>
      <c r="AE2739" s="6"/>
      <c r="AF2739" s="6"/>
      <c r="AG2739" s="6"/>
      <c r="AH2739" s="6"/>
    </row>
    <row r="2740" spans="1:34" x14ac:dyDescent="0.35">
      <c r="A2740" s="20"/>
      <c r="B2740" s="6"/>
      <c r="C2740" s="6"/>
      <c r="D2740" s="6"/>
      <c r="E2740" s="6"/>
      <c r="F2740" s="6"/>
      <c r="G2740" s="6"/>
      <c r="H2740" s="6"/>
      <c r="I2740" s="6"/>
      <c r="J2740" s="6"/>
      <c r="K2740" s="6"/>
      <c r="L2740" s="6"/>
      <c r="M2740" s="6"/>
      <c r="N2740" s="6"/>
      <c r="O2740" s="6"/>
      <c r="P2740" s="6"/>
      <c r="Q2740" s="6"/>
      <c r="R2740" s="6"/>
      <c r="S2740" s="6"/>
      <c r="T2740" s="6"/>
      <c r="U2740" s="6"/>
      <c r="V2740" s="6"/>
      <c r="W2740" s="6"/>
      <c r="X2740" s="6"/>
      <c r="Y2740" s="6"/>
      <c r="Z2740" s="6"/>
      <c r="AA2740" s="6"/>
      <c r="AB2740" s="21"/>
      <c r="AC2740" s="21"/>
      <c r="AD2740" s="21"/>
      <c r="AE2740" s="6"/>
      <c r="AF2740" s="6"/>
      <c r="AG2740" s="6"/>
      <c r="AH2740" s="6"/>
    </row>
    <row r="2741" spans="1:34" x14ac:dyDescent="0.35">
      <c r="A2741" s="20"/>
      <c r="B2741" s="6"/>
      <c r="C2741" s="6"/>
      <c r="D2741" s="6"/>
      <c r="E2741" s="6"/>
      <c r="F2741" s="6"/>
      <c r="G2741" s="6"/>
      <c r="H2741" s="6"/>
      <c r="I2741" s="6"/>
      <c r="J2741" s="6"/>
      <c r="K2741" s="6"/>
      <c r="L2741" s="6"/>
      <c r="M2741" s="6"/>
      <c r="N2741" s="6"/>
      <c r="O2741" s="6"/>
      <c r="P2741" s="6"/>
      <c r="Q2741" s="6"/>
      <c r="R2741" s="6"/>
      <c r="S2741" s="6"/>
      <c r="T2741" s="6"/>
      <c r="U2741" s="6"/>
      <c r="V2741" s="6"/>
      <c r="W2741" s="6"/>
      <c r="X2741" s="6"/>
      <c r="Y2741" s="6"/>
      <c r="Z2741" s="6"/>
      <c r="AA2741" s="6"/>
      <c r="AB2741" s="21"/>
      <c r="AC2741" s="21"/>
      <c r="AD2741" s="21"/>
      <c r="AE2741" s="6"/>
      <c r="AF2741" s="6"/>
      <c r="AG2741" s="6"/>
      <c r="AH2741" s="6"/>
    </row>
    <row r="2742" spans="1:34" x14ac:dyDescent="0.35">
      <c r="A2742" s="20"/>
      <c r="B2742" s="6"/>
      <c r="C2742" s="6"/>
      <c r="D2742" s="6"/>
      <c r="E2742" s="6"/>
      <c r="F2742" s="6"/>
      <c r="G2742" s="6"/>
      <c r="H2742" s="6"/>
      <c r="I2742" s="6"/>
      <c r="J2742" s="6"/>
      <c r="K2742" s="6"/>
      <c r="L2742" s="6"/>
      <c r="M2742" s="6"/>
      <c r="N2742" s="6"/>
      <c r="O2742" s="6"/>
      <c r="P2742" s="6"/>
      <c r="Q2742" s="6"/>
      <c r="R2742" s="6"/>
      <c r="S2742" s="6"/>
      <c r="T2742" s="6"/>
      <c r="U2742" s="6"/>
      <c r="V2742" s="6"/>
      <c r="W2742" s="6"/>
      <c r="X2742" s="6"/>
      <c r="Y2742" s="6"/>
      <c r="Z2742" s="6"/>
      <c r="AA2742" s="6"/>
      <c r="AB2742" s="21"/>
      <c r="AC2742" s="21"/>
      <c r="AD2742" s="21"/>
      <c r="AE2742" s="6"/>
      <c r="AF2742" s="6"/>
      <c r="AG2742" s="6"/>
      <c r="AH2742" s="6"/>
    </row>
    <row r="2743" spans="1:34" x14ac:dyDescent="0.35">
      <c r="A2743" s="20"/>
      <c r="B2743" s="6"/>
      <c r="C2743" s="6"/>
      <c r="D2743" s="6"/>
      <c r="E2743" s="6"/>
      <c r="F2743" s="6"/>
      <c r="G2743" s="6"/>
      <c r="H2743" s="6"/>
      <c r="I2743" s="6"/>
      <c r="J2743" s="6"/>
      <c r="K2743" s="6"/>
      <c r="L2743" s="6"/>
      <c r="M2743" s="6"/>
      <c r="N2743" s="6"/>
      <c r="O2743" s="6"/>
      <c r="P2743" s="6"/>
      <c r="Q2743" s="6"/>
      <c r="R2743" s="6"/>
      <c r="S2743" s="6"/>
      <c r="T2743" s="6"/>
      <c r="U2743" s="6"/>
      <c r="V2743" s="6"/>
      <c r="W2743" s="6"/>
      <c r="X2743" s="6"/>
      <c r="Y2743" s="6"/>
      <c r="Z2743" s="6"/>
      <c r="AA2743" s="6"/>
      <c r="AB2743" s="21"/>
      <c r="AC2743" s="21"/>
      <c r="AD2743" s="21"/>
      <c r="AE2743" s="6"/>
      <c r="AF2743" s="6"/>
      <c r="AG2743" s="6"/>
      <c r="AH2743" s="6"/>
    </row>
    <row r="2744" spans="1:34" x14ac:dyDescent="0.35">
      <c r="A2744" s="20"/>
      <c r="B2744" s="6"/>
      <c r="C2744" s="6"/>
      <c r="D2744" s="6"/>
      <c r="E2744" s="6"/>
      <c r="F2744" s="6"/>
      <c r="G2744" s="6"/>
      <c r="H2744" s="6"/>
      <c r="I2744" s="6"/>
      <c r="J2744" s="6"/>
      <c r="K2744" s="6"/>
      <c r="L2744" s="6"/>
      <c r="M2744" s="6"/>
      <c r="N2744" s="6"/>
      <c r="O2744" s="6"/>
      <c r="P2744" s="6"/>
      <c r="Q2744" s="6"/>
      <c r="R2744" s="6"/>
      <c r="S2744" s="6"/>
      <c r="T2744" s="6"/>
      <c r="U2744" s="6"/>
      <c r="V2744" s="6"/>
      <c r="W2744" s="6"/>
      <c r="X2744" s="6"/>
      <c r="Y2744" s="6"/>
      <c r="Z2744" s="6"/>
      <c r="AA2744" s="6"/>
      <c r="AB2744" s="21"/>
      <c r="AC2744" s="21"/>
      <c r="AD2744" s="21"/>
      <c r="AE2744" s="6"/>
      <c r="AF2744" s="6"/>
      <c r="AG2744" s="6"/>
      <c r="AH2744" s="6"/>
    </row>
    <row r="2745" spans="1:34" x14ac:dyDescent="0.35">
      <c r="A2745" s="20"/>
      <c r="B2745" s="6"/>
      <c r="C2745" s="6"/>
      <c r="D2745" s="6"/>
      <c r="E2745" s="6"/>
      <c r="F2745" s="6"/>
      <c r="G2745" s="6"/>
      <c r="H2745" s="6"/>
      <c r="I2745" s="6"/>
      <c r="J2745" s="6"/>
      <c r="K2745" s="6"/>
      <c r="L2745" s="6"/>
      <c r="M2745" s="6"/>
      <c r="N2745" s="6"/>
      <c r="O2745" s="6"/>
      <c r="P2745" s="6"/>
      <c r="Q2745" s="6"/>
      <c r="R2745" s="6"/>
      <c r="S2745" s="6"/>
      <c r="T2745" s="6"/>
      <c r="U2745" s="6"/>
      <c r="V2745" s="6"/>
      <c r="W2745" s="6"/>
      <c r="X2745" s="6"/>
      <c r="Y2745" s="6"/>
      <c r="Z2745" s="6"/>
      <c r="AA2745" s="6"/>
      <c r="AB2745" s="21"/>
      <c r="AC2745" s="21"/>
      <c r="AD2745" s="21"/>
      <c r="AE2745" s="6"/>
      <c r="AF2745" s="6"/>
      <c r="AG2745" s="6"/>
      <c r="AH2745" s="6"/>
    </row>
    <row r="2746" spans="1:34" x14ac:dyDescent="0.35">
      <c r="A2746" s="20"/>
      <c r="B2746" s="6"/>
      <c r="C2746" s="6"/>
      <c r="D2746" s="6"/>
      <c r="E2746" s="6"/>
      <c r="F2746" s="6"/>
      <c r="G2746" s="6"/>
      <c r="H2746" s="6"/>
      <c r="I2746" s="6"/>
      <c r="J2746" s="6"/>
      <c r="K2746" s="6"/>
      <c r="L2746" s="6"/>
      <c r="M2746" s="6"/>
      <c r="N2746" s="6"/>
      <c r="O2746" s="6"/>
      <c r="P2746" s="6"/>
      <c r="Q2746" s="6"/>
      <c r="R2746" s="6"/>
      <c r="S2746" s="6"/>
      <c r="T2746" s="6"/>
      <c r="U2746" s="6"/>
      <c r="V2746" s="6"/>
      <c r="W2746" s="6"/>
      <c r="X2746" s="6"/>
      <c r="Y2746" s="6"/>
      <c r="Z2746" s="6"/>
      <c r="AA2746" s="6"/>
      <c r="AB2746" s="21"/>
      <c r="AC2746" s="21"/>
      <c r="AD2746" s="21"/>
      <c r="AE2746" s="6"/>
      <c r="AF2746" s="6"/>
      <c r="AG2746" s="6"/>
      <c r="AH2746" s="6"/>
    </row>
    <row r="2747" spans="1:34" x14ac:dyDescent="0.35">
      <c r="A2747" s="20"/>
      <c r="B2747" s="6"/>
      <c r="C2747" s="6"/>
      <c r="D2747" s="6"/>
      <c r="E2747" s="6"/>
      <c r="F2747" s="6"/>
      <c r="G2747" s="6"/>
      <c r="H2747" s="6"/>
      <c r="I2747" s="6"/>
      <c r="J2747" s="6"/>
      <c r="K2747" s="6"/>
      <c r="L2747" s="6"/>
      <c r="M2747" s="6"/>
      <c r="N2747" s="6"/>
      <c r="O2747" s="6"/>
      <c r="P2747" s="6"/>
      <c r="Q2747" s="6"/>
      <c r="R2747" s="6"/>
      <c r="S2747" s="6"/>
      <c r="T2747" s="6"/>
      <c r="U2747" s="6"/>
      <c r="V2747" s="6"/>
      <c r="W2747" s="6"/>
      <c r="X2747" s="6"/>
      <c r="Y2747" s="6"/>
      <c r="Z2747" s="6"/>
      <c r="AA2747" s="6"/>
      <c r="AB2747" s="21"/>
      <c r="AC2747" s="21"/>
      <c r="AD2747" s="21"/>
      <c r="AE2747" s="6"/>
      <c r="AF2747" s="6"/>
      <c r="AG2747" s="6"/>
      <c r="AH2747" s="6"/>
    </row>
    <row r="2748" spans="1:34" x14ac:dyDescent="0.35">
      <c r="A2748" s="20"/>
      <c r="B2748" s="6"/>
      <c r="C2748" s="6"/>
      <c r="D2748" s="6"/>
      <c r="E2748" s="6"/>
      <c r="F2748" s="6"/>
      <c r="G2748" s="6"/>
      <c r="H2748" s="6"/>
      <c r="I2748" s="6"/>
      <c r="J2748" s="6"/>
      <c r="K2748" s="6"/>
      <c r="L2748" s="6"/>
      <c r="M2748" s="6"/>
      <c r="N2748" s="6"/>
      <c r="O2748" s="6"/>
      <c r="P2748" s="6"/>
      <c r="Q2748" s="6"/>
      <c r="R2748" s="6"/>
      <c r="S2748" s="6"/>
      <c r="T2748" s="6"/>
      <c r="U2748" s="6"/>
      <c r="V2748" s="6"/>
      <c r="W2748" s="6"/>
      <c r="X2748" s="6"/>
      <c r="Y2748" s="6"/>
      <c r="Z2748" s="6"/>
      <c r="AA2748" s="6"/>
      <c r="AB2748" s="21"/>
      <c r="AC2748" s="21"/>
      <c r="AD2748" s="21"/>
      <c r="AE2748" s="6"/>
      <c r="AF2748" s="6"/>
      <c r="AG2748" s="6"/>
      <c r="AH2748" s="6"/>
    </row>
    <row r="2749" spans="1:34" x14ac:dyDescent="0.35">
      <c r="A2749" s="20"/>
      <c r="B2749" s="6"/>
      <c r="C2749" s="6"/>
      <c r="D2749" s="6"/>
      <c r="E2749" s="6"/>
      <c r="F2749" s="6"/>
      <c r="G2749" s="6"/>
      <c r="H2749" s="6"/>
      <c r="I2749" s="6"/>
      <c r="J2749" s="6"/>
      <c r="K2749" s="6"/>
      <c r="L2749" s="6"/>
      <c r="M2749" s="6"/>
      <c r="N2749" s="6"/>
      <c r="O2749" s="6"/>
      <c r="P2749" s="6"/>
      <c r="Q2749" s="6"/>
      <c r="R2749" s="6"/>
      <c r="S2749" s="6"/>
      <c r="T2749" s="6"/>
      <c r="U2749" s="6"/>
      <c r="V2749" s="6"/>
      <c r="W2749" s="6"/>
      <c r="X2749" s="6"/>
      <c r="Y2749" s="6"/>
      <c r="Z2749" s="6"/>
      <c r="AA2749" s="6"/>
      <c r="AB2749" s="21"/>
      <c r="AC2749" s="21"/>
      <c r="AD2749" s="21"/>
      <c r="AE2749" s="6"/>
      <c r="AF2749" s="6"/>
      <c r="AG2749" s="6"/>
      <c r="AH2749" s="6"/>
    </row>
    <row r="2750" spans="1:34" x14ac:dyDescent="0.35">
      <c r="A2750" s="20"/>
      <c r="B2750" s="6"/>
      <c r="C2750" s="6"/>
      <c r="D2750" s="6"/>
      <c r="E2750" s="6"/>
      <c r="F2750" s="6"/>
      <c r="G2750" s="6"/>
      <c r="H2750" s="6"/>
      <c r="I2750" s="6"/>
      <c r="J2750" s="6"/>
      <c r="K2750" s="6"/>
      <c r="L2750" s="6"/>
      <c r="M2750" s="6"/>
      <c r="N2750" s="6"/>
      <c r="O2750" s="6"/>
      <c r="P2750" s="6"/>
      <c r="Q2750" s="6"/>
      <c r="R2750" s="6"/>
      <c r="S2750" s="6"/>
      <c r="T2750" s="6"/>
      <c r="U2750" s="6"/>
      <c r="V2750" s="6"/>
      <c r="W2750" s="6"/>
      <c r="X2750" s="6"/>
      <c r="Y2750" s="6"/>
      <c r="Z2750" s="6"/>
      <c r="AA2750" s="6"/>
      <c r="AB2750" s="21"/>
      <c r="AC2750" s="21"/>
      <c r="AD2750" s="21"/>
      <c r="AE2750" s="6"/>
      <c r="AF2750" s="6"/>
      <c r="AG2750" s="6"/>
      <c r="AH2750" s="6"/>
    </row>
    <row r="2751" spans="1:34" x14ac:dyDescent="0.35">
      <c r="A2751" s="20"/>
      <c r="B2751" s="6"/>
      <c r="C2751" s="6"/>
      <c r="D2751" s="6"/>
      <c r="E2751" s="6"/>
      <c r="F2751" s="6"/>
      <c r="G2751" s="6"/>
      <c r="H2751" s="6"/>
      <c r="I2751" s="6"/>
      <c r="J2751" s="6"/>
      <c r="K2751" s="6"/>
      <c r="L2751" s="6"/>
      <c r="M2751" s="6"/>
      <c r="N2751" s="6"/>
      <c r="O2751" s="6"/>
      <c r="P2751" s="6"/>
      <c r="Q2751" s="6"/>
      <c r="R2751" s="6"/>
      <c r="S2751" s="6"/>
      <c r="T2751" s="6"/>
      <c r="U2751" s="6"/>
      <c r="V2751" s="6"/>
      <c r="W2751" s="6"/>
      <c r="X2751" s="6"/>
      <c r="Y2751" s="6"/>
      <c r="Z2751" s="6"/>
      <c r="AA2751" s="6"/>
      <c r="AB2751" s="21"/>
      <c r="AC2751" s="21"/>
      <c r="AD2751" s="21"/>
      <c r="AE2751" s="6"/>
      <c r="AF2751" s="6"/>
      <c r="AG2751" s="6"/>
      <c r="AH2751" s="6"/>
    </row>
    <row r="2752" spans="1:34" x14ac:dyDescent="0.35">
      <c r="A2752" s="20"/>
      <c r="B2752" s="6"/>
      <c r="C2752" s="6"/>
      <c r="D2752" s="6"/>
      <c r="E2752" s="6"/>
      <c r="F2752" s="6"/>
      <c r="G2752" s="6"/>
      <c r="H2752" s="6"/>
      <c r="I2752" s="6"/>
      <c r="J2752" s="6"/>
      <c r="K2752" s="6"/>
      <c r="L2752" s="6"/>
      <c r="M2752" s="6"/>
      <c r="N2752" s="6"/>
      <c r="O2752" s="6"/>
      <c r="P2752" s="6"/>
      <c r="Q2752" s="6"/>
      <c r="R2752" s="6"/>
      <c r="S2752" s="6"/>
      <c r="T2752" s="6"/>
      <c r="U2752" s="6"/>
      <c r="V2752" s="6"/>
      <c r="W2752" s="6"/>
      <c r="X2752" s="6"/>
      <c r="Y2752" s="6"/>
      <c r="Z2752" s="6"/>
      <c r="AA2752" s="6"/>
      <c r="AB2752" s="21"/>
      <c r="AC2752" s="21"/>
      <c r="AD2752" s="21"/>
      <c r="AE2752" s="6"/>
      <c r="AF2752" s="6"/>
      <c r="AG2752" s="6"/>
      <c r="AH2752" s="6"/>
    </row>
    <row r="2753" spans="1:34" x14ac:dyDescent="0.35">
      <c r="A2753" s="20"/>
      <c r="B2753" s="6"/>
      <c r="C2753" s="6"/>
      <c r="D2753" s="6"/>
      <c r="E2753" s="6"/>
      <c r="F2753" s="6"/>
      <c r="G2753" s="6"/>
      <c r="H2753" s="6"/>
      <c r="I2753" s="6"/>
      <c r="J2753" s="6"/>
      <c r="K2753" s="6"/>
      <c r="L2753" s="6"/>
      <c r="M2753" s="6"/>
      <c r="N2753" s="6"/>
      <c r="O2753" s="6"/>
      <c r="P2753" s="6"/>
      <c r="Q2753" s="6"/>
      <c r="R2753" s="6"/>
      <c r="S2753" s="6"/>
      <c r="T2753" s="6"/>
      <c r="U2753" s="6"/>
      <c r="V2753" s="6"/>
      <c r="W2753" s="6"/>
      <c r="X2753" s="6"/>
      <c r="Y2753" s="6"/>
      <c r="Z2753" s="6"/>
      <c r="AA2753" s="6"/>
      <c r="AB2753" s="21"/>
      <c r="AC2753" s="21"/>
      <c r="AD2753" s="21"/>
      <c r="AE2753" s="6"/>
      <c r="AF2753" s="6"/>
      <c r="AG2753" s="6"/>
      <c r="AH2753" s="6"/>
    </row>
    <row r="2754" spans="1:34" x14ac:dyDescent="0.35">
      <c r="A2754" s="20"/>
      <c r="B2754" s="6"/>
      <c r="C2754" s="6"/>
      <c r="D2754" s="6"/>
      <c r="E2754" s="6"/>
      <c r="F2754" s="6"/>
      <c r="G2754" s="6"/>
      <c r="H2754" s="6"/>
      <c r="I2754" s="6"/>
      <c r="J2754" s="6"/>
      <c r="K2754" s="6"/>
      <c r="L2754" s="6"/>
      <c r="M2754" s="6"/>
      <c r="N2754" s="6"/>
      <c r="O2754" s="6"/>
      <c r="P2754" s="6"/>
      <c r="Q2754" s="6"/>
      <c r="R2754" s="6"/>
      <c r="S2754" s="6"/>
      <c r="T2754" s="6"/>
      <c r="U2754" s="6"/>
      <c r="V2754" s="6"/>
      <c r="W2754" s="6"/>
      <c r="X2754" s="6"/>
      <c r="Y2754" s="6"/>
      <c r="Z2754" s="6"/>
      <c r="AA2754" s="6"/>
      <c r="AB2754" s="21"/>
      <c r="AC2754" s="21"/>
      <c r="AD2754" s="21"/>
      <c r="AE2754" s="6"/>
      <c r="AF2754" s="6"/>
      <c r="AG2754" s="6"/>
      <c r="AH2754" s="6"/>
    </row>
    <row r="2755" spans="1:34" x14ac:dyDescent="0.35">
      <c r="A2755" s="20"/>
      <c r="B2755" s="6"/>
      <c r="C2755" s="6"/>
      <c r="D2755" s="6"/>
      <c r="E2755" s="6"/>
      <c r="F2755" s="6"/>
      <c r="G2755" s="6"/>
      <c r="H2755" s="6"/>
      <c r="I2755" s="6"/>
      <c r="J2755" s="6"/>
      <c r="K2755" s="6"/>
      <c r="L2755" s="6"/>
      <c r="M2755" s="6"/>
      <c r="N2755" s="6"/>
      <c r="O2755" s="6"/>
      <c r="P2755" s="6"/>
      <c r="Q2755" s="6"/>
      <c r="R2755" s="6"/>
      <c r="S2755" s="6"/>
      <c r="T2755" s="6"/>
      <c r="U2755" s="6"/>
      <c r="V2755" s="6"/>
      <c r="W2755" s="6"/>
      <c r="X2755" s="6"/>
      <c r="Y2755" s="6"/>
      <c r="Z2755" s="6"/>
      <c r="AA2755" s="6"/>
      <c r="AB2755" s="21"/>
      <c r="AC2755" s="21"/>
      <c r="AD2755" s="21"/>
      <c r="AE2755" s="6"/>
      <c r="AF2755" s="6"/>
      <c r="AG2755" s="6"/>
      <c r="AH2755" s="6"/>
    </row>
    <row r="2756" spans="1:34" x14ac:dyDescent="0.35">
      <c r="A2756" s="20"/>
      <c r="B2756" s="6"/>
      <c r="C2756" s="6"/>
      <c r="D2756" s="6"/>
      <c r="E2756" s="6"/>
      <c r="F2756" s="6"/>
      <c r="G2756" s="6"/>
      <c r="H2756" s="6"/>
      <c r="I2756" s="6"/>
      <c r="J2756" s="6"/>
      <c r="K2756" s="6"/>
      <c r="L2756" s="6"/>
      <c r="M2756" s="6"/>
      <c r="N2756" s="6"/>
      <c r="O2756" s="6"/>
      <c r="P2756" s="6"/>
      <c r="Q2756" s="6"/>
      <c r="R2756" s="6"/>
      <c r="S2756" s="6"/>
      <c r="T2756" s="6"/>
      <c r="U2756" s="6"/>
      <c r="V2756" s="6"/>
      <c r="W2756" s="6"/>
      <c r="X2756" s="6"/>
      <c r="Y2756" s="6"/>
      <c r="Z2756" s="6"/>
      <c r="AA2756" s="6"/>
      <c r="AB2756" s="21"/>
      <c r="AC2756" s="21"/>
      <c r="AD2756" s="21"/>
      <c r="AE2756" s="6"/>
      <c r="AF2756" s="6"/>
      <c r="AG2756" s="6"/>
      <c r="AH2756" s="6"/>
    </row>
    <row r="2757" spans="1:34" x14ac:dyDescent="0.35">
      <c r="A2757" s="20"/>
      <c r="B2757" s="6"/>
      <c r="C2757" s="6"/>
      <c r="D2757" s="6"/>
      <c r="E2757" s="6"/>
      <c r="F2757" s="6"/>
      <c r="G2757" s="6"/>
      <c r="H2757" s="6"/>
      <c r="I2757" s="6"/>
      <c r="J2757" s="6"/>
      <c r="K2757" s="6"/>
      <c r="L2757" s="6"/>
      <c r="M2757" s="6"/>
      <c r="N2757" s="6"/>
      <c r="O2757" s="6"/>
      <c r="P2757" s="6"/>
      <c r="Q2757" s="6"/>
      <c r="R2757" s="6"/>
      <c r="S2757" s="6"/>
      <c r="T2757" s="6"/>
      <c r="U2757" s="6"/>
      <c r="V2757" s="6"/>
      <c r="W2757" s="6"/>
      <c r="X2757" s="6"/>
      <c r="Y2757" s="6"/>
      <c r="Z2757" s="6"/>
      <c r="AA2757" s="6"/>
      <c r="AB2757" s="21"/>
      <c r="AC2757" s="21"/>
      <c r="AD2757" s="21"/>
      <c r="AE2757" s="6"/>
      <c r="AF2757" s="6"/>
      <c r="AG2757" s="6"/>
      <c r="AH2757" s="6"/>
    </row>
    <row r="2758" spans="1:34" x14ac:dyDescent="0.35">
      <c r="A2758" s="20"/>
      <c r="B2758" s="6"/>
      <c r="C2758" s="6"/>
      <c r="D2758" s="6"/>
      <c r="E2758" s="6"/>
      <c r="F2758" s="6"/>
      <c r="G2758" s="6"/>
      <c r="H2758" s="6"/>
      <c r="I2758" s="6"/>
      <c r="J2758" s="6"/>
      <c r="K2758" s="6"/>
      <c r="L2758" s="6"/>
      <c r="M2758" s="6"/>
      <c r="N2758" s="6"/>
      <c r="O2758" s="6"/>
      <c r="P2758" s="6"/>
      <c r="Q2758" s="6"/>
      <c r="R2758" s="6"/>
      <c r="S2758" s="6"/>
      <c r="T2758" s="6"/>
      <c r="U2758" s="6"/>
      <c r="V2758" s="6"/>
      <c r="W2758" s="6"/>
      <c r="X2758" s="6"/>
      <c r="Y2758" s="6"/>
      <c r="Z2758" s="6"/>
      <c r="AA2758" s="6"/>
      <c r="AB2758" s="21"/>
      <c r="AC2758" s="21"/>
      <c r="AD2758" s="21"/>
      <c r="AE2758" s="6"/>
      <c r="AF2758" s="6"/>
      <c r="AG2758" s="6"/>
      <c r="AH2758" s="6"/>
    </row>
    <row r="2759" spans="1:34" x14ac:dyDescent="0.35">
      <c r="A2759" s="20"/>
      <c r="B2759" s="6"/>
      <c r="C2759" s="6"/>
      <c r="D2759" s="6"/>
      <c r="E2759" s="6"/>
      <c r="F2759" s="6"/>
      <c r="G2759" s="6"/>
      <c r="H2759" s="6"/>
      <c r="I2759" s="6"/>
      <c r="J2759" s="6"/>
      <c r="K2759" s="6"/>
      <c r="L2759" s="6"/>
      <c r="M2759" s="6"/>
      <c r="N2759" s="6"/>
      <c r="O2759" s="6"/>
      <c r="P2759" s="6"/>
      <c r="Q2759" s="6"/>
      <c r="R2759" s="6"/>
      <c r="S2759" s="6"/>
      <c r="T2759" s="6"/>
      <c r="U2759" s="6"/>
      <c r="V2759" s="6"/>
      <c r="W2759" s="6"/>
      <c r="X2759" s="6"/>
      <c r="Y2759" s="6"/>
      <c r="Z2759" s="6"/>
      <c r="AA2759" s="6"/>
      <c r="AB2759" s="21"/>
      <c r="AC2759" s="21"/>
      <c r="AD2759" s="21"/>
      <c r="AE2759" s="6"/>
      <c r="AF2759" s="6"/>
      <c r="AG2759" s="6"/>
      <c r="AH2759" s="6"/>
    </row>
    <row r="2760" spans="1:34" x14ac:dyDescent="0.35">
      <c r="A2760" s="20"/>
      <c r="B2760" s="6"/>
      <c r="C2760" s="6"/>
      <c r="D2760" s="6"/>
      <c r="E2760" s="6"/>
      <c r="F2760" s="6"/>
      <c r="G2760" s="6"/>
      <c r="H2760" s="6"/>
      <c r="I2760" s="6"/>
      <c r="J2760" s="6"/>
      <c r="K2760" s="6"/>
      <c r="L2760" s="6"/>
      <c r="M2760" s="6"/>
      <c r="N2760" s="6"/>
      <c r="O2760" s="6"/>
      <c r="P2760" s="6"/>
      <c r="Q2760" s="6"/>
      <c r="R2760" s="6"/>
      <c r="S2760" s="6"/>
      <c r="T2760" s="6"/>
      <c r="U2760" s="6"/>
      <c r="V2760" s="6"/>
      <c r="W2760" s="6"/>
      <c r="X2760" s="6"/>
      <c r="Y2760" s="6"/>
      <c r="Z2760" s="6"/>
      <c r="AA2760" s="6"/>
      <c r="AB2760" s="21"/>
      <c r="AC2760" s="21"/>
      <c r="AD2760" s="21"/>
      <c r="AE2760" s="6"/>
      <c r="AF2760" s="6"/>
      <c r="AG2760" s="6"/>
      <c r="AH2760" s="6"/>
    </row>
    <row r="2761" spans="1:34" x14ac:dyDescent="0.35">
      <c r="A2761" s="20"/>
      <c r="B2761" s="6"/>
      <c r="C2761" s="6"/>
      <c r="D2761" s="6"/>
      <c r="E2761" s="6"/>
      <c r="F2761" s="6"/>
      <c r="G2761" s="6"/>
      <c r="H2761" s="6"/>
      <c r="I2761" s="6"/>
      <c r="J2761" s="6"/>
      <c r="K2761" s="6"/>
      <c r="L2761" s="6"/>
      <c r="M2761" s="6"/>
      <c r="N2761" s="6"/>
      <c r="O2761" s="6"/>
      <c r="P2761" s="6"/>
      <c r="Q2761" s="6"/>
      <c r="R2761" s="6"/>
      <c r="S2761" s="6"/>
      <c r="T2761" s="6"/>
      <c r="U2761" s="6"/>
      <c r="V2761" s="6"/>
      <c r="W2761" s="6"/>
      <c r="X2761" s="6"/>
      <c r="Y2761" s="6"/>
      <c r="Z2761" s="6"/>
      <c r="AA2761" s="6"/>
      <c r="AB2761" s="21"/>
      <c r="AC2761" s="21"/>
      <c r="AD2761" s="21"/>
      <c r="AE2761" s="6"/>
      <c r="AF2761" s="6"/>
      <c r="AG2761" s="6"/>
      <c r="AH2761" s="6"/>
    </row>
    <row r="2762" spans="1:34" x14ac:dyDescent="0.35">
      <c r="A2762" s="20"/>
      <c r="B2762" s="6"/>
      <c r="C2762" s="6"/>
      <c r="D2762" s="6"/>
      <c r="E2762" s="6"/>
      <c r="F2762" s="6"/>
      <c r="G2762" s="6"/>
      <c r="H2762" s="6"/>
      <c r="I2762" s="6"/>
      <c r="J2762" s="6"/>
      <c r="K2762" s="6"/>
      <c r="L2762" s="6"/>
      <c r="M2762" s="6"/>
      <c r="N2762" s="6"/>
      <c r="O2762" s="6"/>
      <c r="P2762" s="6"/>
      <c r="Q2762" s="6"/>
      <c r="R2762" s="6"/>
      <c r="S2762" s="6"/>
      <c r="T2762" s="6"/>
      <c r="U2762" s="6"/>
      <c r="V2762" s="6"/>
      <c r="W2762" s="6"/>
      <c r="X2762" s="6"/>
      <c r="Y2762" s="6"/>
      <c r="Z2762" s="6"/>
      <c r="AA2762" s="6"/>
      <c r="AB2762" s="21"/>
      <c r="AC2762" s="21"/>
      <c r="AD2762" s="21"/>
      <c r="AE2762" s="6"/>
      <c r="AF2762" s="6"/>
      <c r="AG2762" s="6"/>
      <c r="AH2762" s="6"/>
    </row>
    <row r="2763" spans="1:34" x14ac:dyDescent="0.35">
      <c r="A2763" s="20"/>
      <c r="B2763" s="6"/>
      <c r="C2763" s="6"/>
      <c r="D2763" s="6"/>
      <c r="E2763" s="6"/>
      <c r="F2763" s="6"/>
      <c r="G2763" s="6"/>
      <c r="H2763" s="6"/>
      <c r="I2763" s="6"/>
      <c r="J2763" s="6"/>
      <c r="K2763" s="6"/>
      <c r="L2763" s="6"/>
      <c r="M2763" s="6"/>
      <c r="N2763" s="6"/>
      <c r="O2763" s="6"/>
      <c r="P2763" s="6"/>
      <c r="Q2763" s="6"/>
      <c r="R2763" s="6"/>
      <c r="S2763" s="6"/>
      <c r="T2763" s="6"/>
      <c r="U2763" s="6"/>
      <c r="V2763" s="6"/>
      <c r="W2763" s="6"/>
      <c r="X2763" s="6"/>
      <c r="Y2763" s="6"/>
      <c r="Z2763" s="6"/>
      <c r="AA2763" s="6"/>
      <c r="AB2763" s="21"/>
      <c r="AC2763" s="21"/>
      <c r="AD2763" s="21"/>
      <c r="AE2763" s="6"/>
      <c r="AF2763" s="6"/>
      <c r="AG2763" s="6"/>
      <c r="AH2763" s="6"/>
    </row>
    <row r="2764" spans="1:34" x14ac:dyDescent="0.35">
      <c r="A2764" s="20"/>
      <c r="B2764" s="6"/>
      <c r="C2764" s="6"/>
      <c r="D2764" s="6"/>
      <c r="E2764" s="6"/>
      <c r="F2764" s="6"/>
      <c r="G2764" s="6"/>
      <c r="H2764" s="6"/>
      <c r="I2764" s="6"/>
      <c r="J2764" s="6"/>
      <c r="K2764" s="6"/>
      <c r="L2764" s="6"/>
      <c r="M2764" s="6"/>
      <c r="N2764" s="6"/>
      <c r="O2764" s="6"/>
      <c r="P2764" s="6"/>
      <c r="Q2764" s="6"/>
      <c r="R2764" s="6"/>
      <c r="S2764" s="6"/>
      <c r="T2764" s="6"/>
      <c r="U2764" s="6"/>
      <c r="V2764" s="6"/>
      <c r="W2764" s="6"/>
      <c r="X2764" s="6"/>
      <c r="Y2764" s="6"/>
      <c r="Z2764" s="6"/>
      <c r="AA2764" s="6"/>
      <c r="AB2764" s="21"/>
      <c r="AC2764" s="21"/>
      <c r="AD2764" s="21"/>
      <c r="AE2764" s="6"/>
      <c r="AF2764" s="6"/>
      <c r="AG2764" s="6"/>
      <c r="AH2764" s="6"/>
    </row>
    <row r="2765" spans="1:34" x14ac:dyDescent="0.35">
      <c r="A2765" s="20"/>
      <c r="B2765" s="6"/>
      <c r="C2765" s="6"/>
      <c r="D2765" s="6"/>
      <c r="E2765" s="6"/>
      <c r="F2765" s="6"/>
      <c r="G2765" s="6"/>
      <c r="H2765" s="6"/>
      <c r="I2765" s="6"/>
      <c r="J2765" s="6"/>
      <c r="K2765" s="6"/>
      <c r="L2765" s="6"/>
      <c r="M2765" s="6"/>
      <c r="N2765" s="6"/>
      <c r="O2765" s="6"/>
      <c r="P2765" s="6"/>
      <c r="Q2765" s="6"/>
      <c r="R2765" s="6"/>
      <c r="S2765" s="6"/>
      <c r="T2765" s="6"/>
      <c r="U2765" s="6"/>
      <c r="V2765" s="6"/>
      <c r="W2765" s="6"/>
      <c r="X2765" s="6"/>
      <c r="Y2765" s="6"/>
      <c r="Z2765" s="6"/>
      <c r="AA2765" s="6"/>
      <c r="AB2765" s="21"/>
      <c r="AC2765" s="21"/>
      <c r="AD2765" s="21"/>
      <c r="AE2765" s="6"/>
      <c r="AF2765" s="6"/>
      <c r="AG2765" s="6"/>
      <c r="AH2765" s="6"/>
    </row>
    <row r="2766" spans="1:34" x14ac:dyDescent="0.35">
      <c r="A2766" s="20"/>
      <c r="B2766" s="6"/>
      <c r="C2766" s="6"/>
      <c r="D2766" s="6"/>
      <c r="E2766" s="6"/>
      <c r="F2766" s="6"/>
      <c r="G2766" s="6"/>
      <c r="H2766" s="6"/>
      <c r="I2766" s="6"/>
      <c r="J2766" s="6"/>
      <c r="K2766" s="6"/>
      <c r="L2766" s="6"/>
      <c r="M2766" s="6"/>
      <c r="N2766" s="6"/>
      <c r="O2766" s="6"/>
      <c r="P2766" s="6"/>
      <c r="Q2766" s="6"/>
      <c r="R2766" s="6"/>
      <c r="S2766" s="6"/>
      <c r="T2766" s="6"/>
      <c r="U2766" s="6"/>
      <c r="V2766" s="6"/>
      <c r="W2766" s="6"/>
      <c r="X2766" s="6"/>
      <c r="Y2766" s="6"/>
      <c r="Z2766" s="6"/>
      <c r="AA2766" s="6"/>
      <c r="AB2766" s="21"/>
      <c r="AC2766" s="21"/>
      <c r="AD2766" s="21"/>
      <c r="AE2766" s="6"/>
      <c r="AF2766" s="6"/>
      <c r="AG2766" s="6"/>
      <c r="AH2766" s="6"/>
    </row>
    <row r="2767" spans="1:34" x14ac:dyDescent="0.35">
      <c r="A2767" s="20"/>
      <c r="B2767" s="6"/>
      <c r="C2767" s="6"/>
      <c r="D2767" s="6"/>
      <c r="E2767" s="6"/>
      <c r="F2767" s="6"/>
      <c r="G2767" s="6"/>
      <c r="H2767" s="6"/>
      <c r="I2767" s="6"/>
      <c r="J2767" s="6"/>
      <c r="K2767" s="6"/>
      <c r="L2767" s="6"/>
      <c r="M2767" s="6"/>
      <c r="N2767" s="6"/>
      <c r="O2767" s="6"/>
      <c r="P2767" s="6"/>
      <c r="Q2767" s="6"/>
      <c r="R2767" s="6"/>
      <c r="S2767" s="6"/>
      <c r="T2767" s="6"/>
      <c r="U2767" s="6"/>
      <c r="V2767" s="6"/>
      <c r="W2767" s="6"/>
      <c r="X2767" s="6"/>
      <c r="Y2767" s="6"/>
      <c r="Z2767" s="6"/>
      <c r="AA2767" s="6"/>
      <c r="AB2767" s="21"/>
      <c r="AC2767" s="21"/>
      <c r="AD2767" s="21"/>
      <c r="AE2767" s="6"/>
      <c r="AF2767" s="6"/>
      <c r="AG2767" s="6"/>
      <c r="AH2767" s="6"/>
    </row>
    <row r="2768" spans="1:34" x14ac:dyDescent="0.35">
      <c r="A2768" s="20"/>
      <c r="B2768" s="6"/>
      <c r="C2768" s="6"/>
      <c r="D2768" s="6"/>
      <c r="E2768" s="6"/>
      <c r="F2768" s="6"/>
      <c r="G2768" s="6"/>
      <c r="H2768" s="6"/>
      <c r="I2768" s="6"/>
      <c r="J2768" s="6"/>
      <c r="K2768" s="6"/>
      <c r="L2768" s="6"/>
      <c r="M2768" s="6"/>
      <c r="N2768" s="6"/>
      <c r="O2768" s="6"/>
      <c r="P2768" s="6"/>
      <c r="Q2768" s="6"/>
      <c r="R2768" s="6"/>
      <c r="S2768" s="6"/>
      <c r="T2768" s="6"/>
      <c r="U2768" s="6"/>
      <c r="V2768" s="6"/>
      <c r="W2768" s="6"/>
      <c r="X2768" s="6"/>
      <c r="Y2768" s="6"/>
      <c r="Z2768" s="6"/>
      <c r="AA2768" s="6"/>
      <c r="AB2768" s="21"/>
      <c r="AC2768" s="21"/>
      <c r="AD2768" s="21"/>
      <c r="AE2768" s="6"/>
      <c r="AF2768" s="6"/>
      <c r="AG2768" s="6"/>
      <c r="AH2768" s="6"/>
    </row>
    <row r="2769" spans="1:34" x14ac:dyDescent="0.35">
      <c r="A2769" s="20"/>
      <c r="B2769" s="6"/>
      <c r="C2769" s="6"/>
      <c r="D2769" s="6"/>
      <c r="E2769" s="6"/>
      <c r="F2769" s="6"/>
      <c r="G2769" s="6"/>
      <c r="H2769" s="6"/>
      <c r="I2769" s="6"/>
      <c r="J2769" s="6"/>
      <c r="K2769" s="6"/>
      <c r="L2769" s="6"/>
      <c r="M2769" s="6"/>
      <c r="N2769" s="6"/>
      <c r="O2769" s="6"/>
      <c r="P2769" s="6"/>
      <c r="Q2769" s="6"/>
      <c r="R2769" s="6"/>
      <c r="S2769" s="6"/>
      <c r="T2769" s="6"/>
      <c r="U2769" s="6"/>
      <c r="V2769" s="6"/>
      <c r="W2769" s="6"/>
      <c r="X2769" s="6"/>
      <c r="Y2769" s="6"/>
      <c r="Z2769" s="6"/>
      <c r="AA2769" s="6"/>
      <c r="AB2769" s="21"/>
      <c r="AC2769" s="21"/>
      <c r="AD2769" s="21"/>
      <c r="AE2769" s="6"/>
      <c r="AF2769" s="6"/>
      <c r="AG2769" s="6"/>
      <c r="AH2769" s="6"/>
    </row>
    <row r="2770" spans="1:34" x14ac:dyDescent="0.35">
      <c r="A2770" s="20"/>
      <c r="B2770" s="6"/>
      <c r="C2770" s="6"/>
      <c r="D2770" s="6"/>
      <c r="E2770" s="6"/>
      <c r="F2770" s="6"/>
      <c r="G2770" s="6"/>
      <c r="H2770" s="6"/>
      <c r="I2770" s="6"/>
      <c r="J2770" s="6"/>
      <c r="K2770" s="6"/>
      <c r="L2770" s="6"/>
      <c r="M2770" s="6"/>
      <c r="N2770" s="6"/>
      <c r="O2770" s="6"/>
      <c r="P2770" s="6"/>
      <c r="Q2770" s="6"/>
      <c r="R2770" s="6"/>
      <c r="S2770" s="6"/>
      <c r="T2770" s="6"/>
      <c r="U2770" s="6"/>
      <c r="V2770" s="6"/>
      <c r="W2770" s="6"/>
      <c r="X2770" s="6"/>
      <c r="Y2770" s="6"/>
      <c r="Z2770" s="6"/>
      <c r="AA2770" s="6"/>
      <c r="AB2770" s="21"/>
      <c r="AC2770" s="21"/>
      <c r="AD2770" s="21"/>
      <c r="AE2770" s="6"/>
      <c r="AF2770" s="6"/>
      <c r="AG2770" s="6"/>
      <c r="AH2770" s="6"/>
    </row>
    <row r="2771" spans="1:34" x14ac:dyDescent="0.35">
      <c r="A2771" s="20"/>
      <c r="B2771" s="6"/>
      <c r="C2771" s="6"/>
      <c r="D2771" s="6"/>
      <c r="E2771" s="6"/>
      <c r="F2771" s="6"/>
      <c r="G2771" s="6"/>
      <c r="H2771" s="6"/>
      <c r="I2771" s="6"/>
      <c r="J2771" s="6"/>
      <c r="K2771" s="6"/>
      <c r="L2771" s="6"/>
      <c r="M2771" s="6"/>
      <c r="N2771" s="6"/>
      <c r="O2771" s="6"/>
      <c r="P2771" s="6"/>
      <c r="Q2771" s="6"/>
      <c r="R2771" s="6"/>
      <c r="S2771" s="6"/>
      <c r="T2771" s="6"/>
      <c r="U2771" s="6"/>
      <c r="V2771" s="6"/>
      <c r="W2771" s="6"/>
      <c r="X2771" s="6"/>
      <c r="Y2771" s="6"/>
      <c r="Z2771" s="6"/>
      <c r="AA2771" s="6"/>
      <c r="AB2771" s="21"/>
      <c r="AC2771" s="21"/>
      <c r="AD2771" s="21"/>
      <c r="AE2771" s="6"/>
      <c r="AF2771" s="6"/>
      <c r="AG2771" s="6"/>
      <c r="AH2771" s="6"/>
    </row>
    <row r="2772" spans="1:34" x14ac:dyDescent="0.35">
      <c r="A2772" s="20"/>
      <c r="B2772" s="6"/>
      <c r="C2772" s="6"/>
      <c r="D2772" s="6"/>
      <c r="E2772" s="6"/>
      <c r="F2772" s="6"/>
      <c r="G2772" s="6"/>
      <c r="H2772" s="6"/>
      <c r="I2772" s="6"/>
      <c r="J2772" s="6"/>
      <c r="K2772" s="6"/>
      <c r="L2772" s="6"/>
      <c r="M2772" s="6"/>
      <c r="N2772" s="6"/>
      <c r="O2772" s="6"/>
      <c r="P2772" s="6"/>
      <c r="Q2772" s="6"/>
      <c r="R2772" s="6"/>
      <c r="S2772" s="6"/>
      <c r="T2772" s="6"/>
      <c r="U2772" s="6"/>
      <c r="V2772" s="6"/>
      <c r="W2772" s="6"/>
      <c r="X2772" s="6"/>
      <c r="Y2772" s="6"/>
      <c r="Z2772" s="6"/>
      <c r="AA2772" s="6"/>
      <c r="AB2772" s="21"/>
      <c r="AC2772" s="21"/>
      <c r="AD2772" s="21"/>
      <c r="AE2772" s="6"/>
      <c r="AF2772" s="6"/>
      <c r="AG2772" s="6"/>
      <c r="AH2772" s="6"/>
    </row>
    <row r="2773" spans="1:34" x14ac:dyDescent="0.35">
      <c r="A2773" s="20"/>
      <c r="B2773" s="6"/>
      <c r="C2773" s="6"/>
      <c r="D2773" s="6"/>
      <c r="E2773" s="6"/>
      <c r="F2773" s="6"/>
      <c r="G2773" s="6"/>
      <c r="H2773" s="6"/>
      <c r="I2773" s="6"/>
      <c r="J2773" s="6"/>
      <c r="K2773" s="6"/>
      <c r="L2773" s="6"/>
      <c r="M2773" s="6"/>
      <c r="N2773" s="6"/>
      <c r="O2773" s="6"/>
      <c r="P2773" s="6"/>
      <c r="Q2773" s="6"/>
      <c r="R2773" s="6"/>
      <c r="S2773" s="6"/>
      <c r="T2773" s="6"/>
      <c r="U2773" s="6"/>
      <c r="V2773" s="6"/>
      <c r="W2773" s="6"/>
      <c r="X2773" s="6"/>
      <c r="Y2773" s="6"/>
      <c r="Z2773" s="6"/>
      <c r="AA2773" s="6"/>
      <c r="AB2773" s="21"/>
      <c r="AC2773" s="21"/>
      <c r="AD2773" s="21"/>
      <c r="AE2773" s="6"/>
      <c r="AF2773" s="6"/>
      <c r="AG2773" s="6"/>
      <c r="AH2773" s="6"/>
    </row>
    <row r="2774" spans="1:34" x14ac:dyDescent="0.35">
      <c r="A2774" s="20"/>
      <c r="B2774" s="6"/>
      <c r="C2774" s="6"/>
      <c r="D2774" s="6"/>
      <c r="E2774" s="6"/>
      <c r="F2774" s="6"/>
      <c r="G2774" s="6"/>
      <c r="H2774" s="6"/>
      <c r="I2774" s="6"/>
      <c r="J2774" s="6"/>
      <c r="K2774" s="6"/>
      <c r="L2774" s="6"/>
      <c r="M2774" s="6"/>
      <c r="N2774" s="6"/>
      <c r="O2774" s="6"/>
      <c r="P2774" s="6"/>
      <c r="Q2774" s="6"/>
      <c r="R2774" s="6"/>
      <c r="S2774" s="6"/>
      <c r="T2774" s="6"/>
      <c r="U2774" s="6"/>
      <c r="V2774" s="6"/>
      <c r="W2774" s="6"/>
      <c r="X2774" s="6"/>
      <c r="Y2774" s="6"/>
      <c r="Z2774" s="6"/>
      <c r="AA2774" s="6"/>
      <c r="AB2774" s="21"/>
      <c r="AC2774" s="21"/>
      <c r="AD2774" s="21"/>
      <c r="AE2774" s="6"/>
      <c r="AF2774" s="6"/>
      <c r="AG2774" s="6"/>
      <c r="AH2774" s="6"/>
    </row>
    <row r="2775" spans="1:34" x14ac:dyDescent="0.35">
      <c r="A2775" s="20"/>
      <c r="B2775" s="6"/>
      <c r="C2775" s="6"/>
      <c r="D2775" s="6"/>
      <c r="E2775" s="6"/>
      <c r="F2775" s="6"/>
      <c r="G2775" s="6"/>
      <c r="H2775" s="6"/>
      <c r="I2775" s="6"/>
      <c r="J2775" s="6"/>
      <c r="K2775" s="6"/>
      <c r="L2775" s="6"/>
      <c r="M2775" s="6"/>
      <c r="N2775" s="6"/>
      <c r="O2775" s="6"/>
      <c r="P2775" s="6"/>
      <c r="Q2775" s="6"/>
      <c r="R2775" s="6"/>
      <c r="S2775" s="6"/>
      <c r="T2775" s="6"/>
      <c r="U2775" s="6"/>
      <c r="V2775" s="6"/>
      <c r="W2775" s="6"/>
      <c r="X2775" s="6"/>
      <c r="Y2775" s="6"/>
      <c r="Z2775" s="6"/>
      <c r="AA2775" s="6"/>
      <c r="AB2775" s="21"/>
      <c r="AC2775" s="21"/>
      <c r="AD2775" s="21"/>
      <c r="AE2775" s="6"/>
      <c r="AF2775" s="6"/>
      <c r="AG2775" s="6"/>
      <c r="AH2775" s="6"/>
    </row>
    <row r="2776" spans="1:34" x14ac:dyDescent="0.35">
      <c r="A2776" s="20"/>
      <c r="B2776" s="6"/>
      <c r="C2776" s="6"/>
      <c r="D2776" s="6"/>
      <c r="E2776" s="6"/>
      <c r="F2776" s="6"/>
      <c r="G2776" s="6"/>
      <c r="H2776" s="6"/>
      <c r="I2776" s="6"/>
      <c r="J2776" s="6"/>
      <c r="K2776" s="6"/>
      <c r="L2776" s="6"/>
      <c r="M2776" s="6"/>
      <c r="N2776" s="6"/>
      <c r="O2776" s="6"/>
      <c r="P2776" s="6"/>
      <c r="Q2776" s="6"/>
      <c r="R2776" s="6"/>
      <c r="S2776" s="6"/>
      <c r="T2776" s="6"/>
      <c r="U2776" s="6"/>
      <c r="V2776" s="6"/>
      <c r="W2776" s="6"/>
      <c r="X2776" s="6"/>
      <c r="Y2776" s="6"/>
      <c r="Z2776" s="6"/>
      <c r="AA2776" s="6"/>
      <c r="AB2776" s="21"/>
      <c r="AC2776" s="21"/>
      <c r="AD2776" s="21"/>
      <c r="AE2776" s="6"/>
      <c r="AF2776" s="6"/>
      <c r="AG2776" s="6"/>
      <c r="AH2776" s="6"/>
    </row>
    <row r="2777" spans="1:34" x14ac:dyDescent="0.35">
      <c r="A2777" s="20"/>
      <c r="B2777" s="6"/>
      <c r="C2777" s="6"/>
      <c r="D2777" s="6"/>
      <c r="E2777" s="6"/>
      <c r="F2777" s="6"/>
      <c r="G2777" s="6"/>
      <c r="H2777" s="6"/>
      <c r="I2777" s="6"/>
      <c r="J2777" s="6"/>
      <c r="K2777" s="6"/>
      <c r="L2777" s="6"/>
      <c r="M2777" s="6"/>
      <c r="N2777" s="6"/>
      <c r="O2777" s="6"/>
      <c r="P2777" s="6"/>
      <c r="Q2777" s="6"/>
      <c r="R2777" s="6"/>
      <c r="S2777" s="6"/>
      <c r="T2777" s="6"/>
      <c r="U2777" s="6"/>
      <c r="V2777" s="6"/>
      <c r="W2777" s="6"/>
      <c r="X2777" s="6"/>
      <c r="Y2777" s="6"/>
      <c r="Z2777" s="6"/>
      <c r="AA2777" s="6"/>
      <c r="AB2777" s="21"/>
      <c r="AC2777" s="21"/>
      <c r="AD2777" s="21"/>
      <c r="AE2777" s="6"/>
      <c r="AF2777" s="6"/>
      <c r="AG2777" s="6"/>
      <c r="AH2777" s="6"/>
    </row>
    <row r="2778" spans="1:34" x14ac:dyDescent="0.35">
      <c r="A2778" s="20"/>
      <c r="B2778" s="6"/>
      <c r="C2778" s="6"/>
      <c r="D2778" s="6"/>
      <c r="E2778" s="6"/>
      <c r="F2778" s="6"/>
      <c r="G2778" s="6"/>
      <c r="H2778" s="6"/>
      <c r="I2778" s="6"/>
      <c r="J2778" s="6"/>
      <c r="K2778" s="6"/>
      <c r="L2778" s="6"/>
      <c r="M2778" s="6"/>
      <c r="N2778" s="6"/>
      <c r="O2778" s="6"/>
      <c r="P2778" s="6"/>
      <c r="Q2778" s="6"/>
      <c r="R2778" s="6"/>
      <c r="S2778" s="6"/>
      <c r="T2778" s="6"/>
      <c r="U2778" s="6"/>
      <c r="V2778" s="6"/>
      <c r="W2778" s="6"/>
      <c r="X2778" s="6"/>
      <c r="Y2778" s="6"/>
      <c r="Z2778" s="6"/>
      <c r="AA2778" s="6"/>
      <c r="AB2778" s="21"/>
      <c r="AC2778" s="21"/>
      <c r="AD2778" s="21"/>
      <c r="AE2778" s="6"/>
      <c r="AF2778" s="6"/>
      <c r="AG2778" s="6"/>
      <c r="AH2778" s="6"/>
    </row>
    <row r="2779" spans="1:34" x14ac:dyDescent="0.35">
      <c r="A2779" s="20"/>
      <c r="B2779" s="6"/>
      <c r="C2779" s="6"/>
      <c r="D2779" s="6"/>
      <c r="E2779" s="6"/>
      <c r="F2779" s="6"/>
      <c r="G2779" s="6"/>
      <c r="H2779" s="6"/>
      <c r="I2779" s="6"/>
      <c r="J2779" s="6"/>
      <c r="K2779" s="6"/>
      <c r="L2779" s="6"/>
      <c r="M2779" s="6"/>
      <c r="N2779" s="6"/>
      <c r="O2779" s="6"/>
      <c r="P2779" s="6"/>
      <c r="Q2779" s="6"/>
      <c r="R2779" s="6"/>
      <c r="S2779" s="6"/>
      <c r="T2779" s="6"/>
      <c r="U2779" s="6"/>
      <c r="V2779" s="6"/>
      <c r="W2779" s="6"/>
      <c r="X2779" s="6"/>
      <c r="Y2779" s="6"/>
      <c r="Z2779" s="6"/>
      <c r="AA2779" s="6"/>
      <c r="AB2779" s="21"/>
      <c r="AC2779" s="21"/>
      <c r="AD2779" s="21"/>
      <c r="AE2779" s="6"/>
      <c r="AF2779" s="6"/>
      <c r="AG2779" s="6"/>
      <c r="AH2779" s="6"/>
    </row>
    <row r="2780" spans="1:34" x14ac:dyDescent="0.35">
      <c r="A2780" s="20"/>
      <c r="B2780" s="6"/>
      <c r="C2780" s="6"/>
      <c r="D2780" s="6"/>
      <c r="E2780" s="6"/>
      <c r="F2780" s="6"/>
      <c r="G2780" s="6"/>
      <c r="H2780" s="6"/>
      <c r="I2780" s="6"/>
      <c r="J2780" s="6"/>
      <c r="K2780" s="6"/>
      <c r="L2780" s="6"/>
      <c r="M2780" s="6"/>
      <c r="N2780" s="6"/>
      <c r="O2780" s="6"/>
      <c r="P2780" s="6"/>
      <c r="Q2780" s="6"/>
      <c r="R2780" s="6"/>
      <c r="S2780" s="6"/>
      <c r="T2780" s="6"/>
      <c r="U2780" s="6"/>
      <c r="V2780" s="6"/>
      <c r="W2780" s="6"/>
      <c r="X2780" s="6"/>
      <c r="Y2780" s="6"/>
      <c r="Z2780" s="6"/>
      <c r="AA2780" s="6"/>
      <c r="AB2780" s="21"/>
      <c r="AC2780" s="21"/>
      <c r="AD2780" s="21"/>
      <c r="AE2780" s="6"/>
      <c r="AF2780" s="6"/>
      <c r="AG2780" s="6"/>
      <c r="AH2780" s="6"/>
    </row>
    <row r="2781" spans="1:34" x14ac:dyDescent="0.35">
      <c r="A2781" s="20"/>
      <c r="B2781" s="6"/>
      <c r="C2781" s="6"/>
      <c r="D2781" s="6"/>
      <c r="E2781" s="6"/>
      <c r="F2781" s="6"/>
      <c r="G2781" s="6"/>
      <c r="H2781" s="6"/>
      <c r="I2781" s="6"/>
      <c r="J2781" s="6"/>
      <c r="K2781" s="6"/>
      <c r="L2781" s="6"/>
      <c r="M2781" s="6"/>
      <c r="N2781" s="6"/>
      <c r="O2781" s="6"/>
      <c r="P2781" s="6"/>
      <c r="Q2781" s="6"/>
      <c r="R2781" s="6"/>
      <c r="S2781" s="6"/>
      <c r="T2781" s="6"/>
      <c r="U2781" s="6"/>
      <c r="V2781" s="6"/>
      <c r="W2781" s="6"/>
      <c r="X2781" s="6"/>
      <c r="Y2781" s="6"/>
      <c r="Z2781" s="6"/>
      <c r="AA2781" s="6"/>
      <c r="AB2781" s="21"/>
      <c r="AC2781" s="21"/>
      <c r="AD2781" s="21"/>
      <c r="AE2781" s="6"/>
      <c r="AF2781" s="6"/>
      <c r="AG2781" s="6"/>
      <c r="AH2781" s="6"/>
    </row>
    <row r="2782" spans="1:34" x14ac:dyDescent="0.35">
      <c r="A2782" s="20"/>
      <c r="B2782" s="6"/>
      <c r="C2782" s="6"/>
      <c r="D2782" s="6"/>
      <c r="E2782" s="6"/>
      <c r="F2782" s="6"/>
      <c r="G2782" s="6"/>
      <c r="H2782" s="6"/>
      <c r="I2782" s="6"/>
      <c r="J2782" s="6"/>
      <c r="K2782" s="6"/>
      <c r="L2782" s="6"/>
      <c r="M2782" s="6"/>
      <c r="N2782" s="6"/>
      <c r="O2782" s="6"/>
      <c r="P2782" s="6"/>
      <c r="Q2782" s="6"/>
      <c r="R2782" s="6"/>
      <c r="S2782" s="6"/>
      <c r="T2782" s="6"/>
      <c r="U2782" s="6"/>
      <c r="V2782" s="6"/>
      <c r="W2782" s="6"/>
      <c r="X2782" s="6"/>
      <c r="Y2782" s="6"/>
      <c r="Z2782" s="6"/>
      <c r="AA2782" s="6"/>
      <c r="AB2782" s="21"/>
      <c r="AC2782" s="21"/>
      <c r="AD2782" s="21"/>
      <c r="AE2782" s="6"/>
      <c r="AF2782" s="6"/>
      <c r="AG2782" s="6"/>
      <c r="AH2782" s="6"/>
    </row>
    <row r="2783" spans="1:34" x14ac:dyDescent="0.35">
      <c r="A2783" s="20"/>
      <c r="B2783" s="6"/>
      <c r="C2783" s="6"/>
      <c r="D2783" s="6"/>
      <c r="E2783" s="6"/>
      <c r="F2783" s="6"/>
      <c r="G2783" s="6"/>
      <c r="H2783" s="6"/>
      <c r="I2783" s="6"/>
      <c r="J2783" s="6"/>
      <c r="K2783" s="6"/>
      <c r="L2783" s="6"/>
      <c r="M2783" s="6"/>
      <c r="N2783" s="6"/>
      <c r="O2783" s="6"/>
      <c r="P2783" s="6"/>
      <c r="Q2783" s="6"/>
      <c r="R2783" s="6"/>
      <c r="S2783" s="6"/>
      <c r="T2783" s="6"/>
      <c r="U2783" s="6"/>
      <c r="V2783" s="6"/>
      <c r="W2783" s="6"/>
      <c r="X2783" s="6"/>
      <c r="Y2783" s="6"/>
      <c r="Z2783" s="6"/>
      <c r="AA2783" s="6"/>
      <c r="AB2783" s="21"/>
      <c r="AC2783" s="21"/>
      <c r="AD2783" s="21"/>
      <c r="AE2783" s="6"/>
      <c r="AF2783" s="6"/>
      <c r="AG2783" s="6"/>
      <c r="AH2783" s="6"/>
    </row>
    <row r="2784" spans="1:34" x14ac:dyDescent="0.35">
      <c r="A2784" s="20"/>
      <c r="B2784" s="6"/>
      <c r="C2784" s="6"/>
      <c r="D2784" s="6"/>
      <c r="E2784" s="6"/>
      <c r="F2784" s="6"/>
      <c r="G2784" s="6"/>
      <c r="H2784" s="6"/>
      <c r="I2784" s="6"/>
      <c r="J2784" s="6"/>
      <c r="K2784" s="6"/>
      <c r="L2784" s="6"/>
      <c r="M2784" s="6"/>
      <c r="N2784" s="6"/>
      <c r="O2784" s="6"/>
      <c r="P2784" s="6"/>
      <c r="Q2784" s="6"/>
      <c r="R2784" s="6"/>
      <c r="S2784" s="6"/>
      <c r="T2784" s="6"/>
      <c r="U2784" s="6"/>
      <c r="V2784" s="6"/>
      <c r="W2784" s="6"/>
      <c r="X2784" s="6"/>
      <c r="Y2784" s="6"/>
      <c r="Z2784" s="6"/>
      <c r="AA2784" s="6"/>
      <c r="AB2784" s="21"/>
      <c r="AC2784" s="21"/>
      <c r="AD2784" s="21"/>
      <c r="AE2784" s="6"/>
      <c r="AF2784" s="6"/>
      <c r="AG2784" s="6"/>
      <c r="AH2784" s="6"/>
    </row>
    <row r="2785" spans="1:34" x14ac:dyDescent="0.35">
      <c r="A2785" s="20"/>
      <c r="B2785" s="6"/>
      <c r="C2785" s="6"/>
      <c r="D2785" s="6"/>
      <c r="E2785" s="6"/>
      <c r="F2785" s="6"/>
      <c r="G2785" s="6"/>
      <c r="H2785" s="6"/>
      <c r="I2785" s="6"/>
      <c r="J2785" s="6"/>
      <c r="K2785" s="6"/>
      <c r="L2785" s="6"/>
      <c r="M2785" s="6"/>
      <c r="N2785" s="6"/>
      <c r="O2785" s="6"/>
      <c r="P2785" s="6"/>
      <c r="Q2785" s="6"/>
      <c r="R2785" s="6"/>
      <c r="S2785" s="6"/>
      <c r="T2785" s="6"/>
      <c r="U2785" s="6"/>
      <c r="V2785" s="6"/>
      <c r="W2785" s="6"/>
      <c r="X2785" s="6"/>
      <c r="Y2785" s="6"/>
      <c r="Z2785" s="6"/>
      <c r="AA2785" s="6"/>
      <c r="AB2785" s="21"/>
      <c r="AC2785" s="21"/>
      <c r="AD2785" s="21"/>
      <c r="AE2785" s="6"/>
      <c r="AF2785" s="6"/>
      <c r="AG2785" s="6"/>
      <c r="AH2785" s="6"/>
    </row>
    <row r="2786" spans="1:34" x14ac:dyDescent="0.35">
      <c r="A2786" s="20"/>
      <c r="B2786" s="6"/>
      <c r="C2786" s="6"/>
      <c r="D2786" s="6"/>
      <c r="E2786" s="6"/>
      <c r="F2786" s="6"/>
      <c r="G2786" s="6"/>
      <c r="H2786" s="6"/>
      <c r="I2786" s="6"/>
      <c r="J2786" s="6"/>
      <c r="K2786" s="6"/>
      <c r="L2786" s="6"/>
      <c r="M2786" s="6"/>
      <c r="N2786" s="6"/>
      <c r="O2786" s="6"/>
      <c r="P2786" s="6"/>
      <c r="Q2786" s="6"/>
      <c r="R2786" s="6"/>
      <c r="S2786" s="6"/>
      <c r="T2786" s="6"/>
      <c r="U2786" s="6"/>
      <c r="V2786" s="6"/>
      <c r="W2786" s="6"/>
      <c r="X2786" s="6"/>
      <c r="Y2786" s="6"/>
      <c r="Z2786" s="6"/>
      <c r="AA2786" s="6"/>
      <c r="AB2786" s="21"/>
      <c r="AC2786" s="21"/>
      <c r="AD2786" s="21"/>
      <c r="AE2786" s="6"/>
      <c r="AF2786" s="6"/>
      <c r="AG2786" s="6"/>
      <c r="AH2786" s="6"/>
    </row>
    <row r="2787" spans="1:34" x14ac:dyDescent="0.35">
      <c r="A2787" s="20"/>
      <c r="B2787" s="6"/>
      <c r="C2787" s="6"/>
      <c r="D2787" s="6"/>
      <c r="E2787" s="6"/>
      <c r="F2787" s="6"/>
      <c r="G2787" s="6"/>
      <c r="H2787" s="6"/>
      <c r="I2787" s="6"/>
      <c r="J2787" s="6"/>
      <c r="K2787" s="6"/>
      <c r="L2787" s="6"/>
      <c r="M2787" s="6"/>
      <c r="N2787" s="6"/>
      <c r="O2787" s="6"/>
      <c r="P2787" s="6"/>
      <c r="Q2787" s="6"/>
      <c r="R2787" s="6"/>
      <c r="S2787" s="6"/>
      <c r="T2787" s="6"/>
      <c r="U2787" s="6"/>
      <c r="V2787" s="6"/>
      <c r="W2787" s="6"/>
      <c r="X2787" s="6"/>
      <c r="Y2787" s="6"/>
      <c r="Z2787" s="6"/>
      <c r="AA2787" s="6"/>
      <c r="AB2787" s="21"/>
      <c r="AC2787" s="21"/>
      <c r="AD2787" s="21"/>
      <c r="AE2787" s="6"/>
      <c r="AF2787" s="6"/>
      <c r="AG2787" s="6"/>
      <c r="AH2787" s="6"/>
    </row>
    <row r="2788" spans="1:34" x14ac:dyDescent="0.35">
      <c r="A2788" s="20"/>
      <c r="B2788" s="6"/>
      <c r="C2788" s="6"/>
      <c r="D2788" s="6"/>
      <c r="E2788" s="6"/>
      <c r="F2788" s="6"/>
      <c r="G2788" s="6"/>
      <c r="H2788" s="6"/>
      <c r="I2788" s="6"/>
      <c r="J2788" s="6"/>
      <c r="K2788" s="6"/>
      <c r="L2788" s="6"/>
      <c r="M2788" s="6"/>
      <c r="N2788" s="6"/>
      <c r="O2788" s="6"/>
      <c r="P2788" s="6"/>
      <c r="Q2788" s="6"/>
      <c r="R2788" s="6"/>
      <c r="S2788" s="6"/>
      <c r="T2788" s="6"/>
      <c r="U2788" s="6"/>
      <c r="V2788" s="6"/>
      <c r="W2788" s="6"/>
      <c r="X2788" s="6"/>
      <c r="Y2788" s="6"/>
      <c r="Z2788" s="6"/>
      <c r="AA2788" s="6"/>
      <c r="AB2788" s="21"/>
      <c r="AC2788" s="21"/>
      <c r="AD2788" s="21"/>
      <c r="AE2788" s="6"/>
      <c r="AF2788" s="6"/>
      <c r="AG2788" s="6"/>
      <c r="AH2788" s="6"/>
    </row>
    <row r="2789" spans="1:34" x14ac:dyDescent="0.35">
      <c r="A2789" s="20"/>
      <c r="B2789" s="6"/>
      <c r="C2789" s="6"/>
      <c r="D2789" s="6"/>
      <c r="E2789" s="6"/>
      <c r="F2789" s="6"/>
      <c r="G2789" s="6"/>
      <c r="H2789" s="6"/>
      <c r="I2789" s="6"/>
      <c r="J2789" s="6"/>
      <c r="K2789" s="6"/>
      <c r="L2789" s="6"/>
      <c r="M2789" s="6"/>
      <c r="N2789" s="6"/>
      <c r="O2789" s="6"/>
      <c r="P2789" s="6"/>
      <c r="Q2789" s="6"/>
      <c r="R2789" s="6"/>
      <c r="S2789" s="6"/>
      <c r="T2789" s="6"/>
      <c r="U2789" s="6"/>
      <c r="V2789" s="6"/>
      <c r="W2789" s="6"/>
      <c r="X2789" s="6"/>
      <c r="Y2789" s="6"/>
      <c r="Z2789" s="6"/>
      <c r="AA2789" s="6"/>
      <c r="AB2789" s="21"/>
      <c r="AC2789" s="21"/>
      <c r="AD2789" s="21"/>
      <c r="AE2789" s="6"/>
      <c r="AF2789" s="6"/>
      <c r="AG2789" s="6"/>
      <c r="AH2789" s="6"/>
    </row>
    <row r="2790" spans="1:34" x14ac:dyDescent="0.35">
      <c r="A2790" s="20"/>
      <c r="B2790" s="6"/>
      <c r="C2790" s="6"/>
      <c r="D2790" s="6"/>
      <c r="E2790" s="6"/>
      <c r="F2790" s="6"/>
      <c r="G2790" s="6"/>
      <c r="H2790" s="6"/>
      <c r="I2790" s="6"/>
      <c r="J2790" s="6"/>
      <c r="K2790" s="6"/>
      <c r="L2790" s="6"/>
      <c r="M2790" s="6"/>
      <c r="N2790" s="6"/>
      <c r="O2790" s="6"/>
      <c r="P2790" s="6"/>
      <c r="Q2790" s="6"/>
      <c r="R2790" s="6"/>
      <c r="S2790" s="6"/>
      <c r="T2790" s="6"/>
      <c r="U2790" s="6"/>
      <c r="V2790" s="6"/>
      <c r="W2790" s="6"/>
      <c r="X2790" s="6"/>
      <c r="Y2790" s="6"/>
      <c r="Z2790" s="6"/>
      <c r="AA2790" s="6"/>
      <c r="AB2790" s="21"/>
      <c r="AC2790" s="21"/>
      <c r="AD2790" s="21"/>
      <c r="AE2790" s="6"/>
      <c r="AF2790" s="6"/>
      <c r="AG2790" s="6"/>
      <c r="AH2790" s="6"/>
    </row>
    <row r="2791" spans="1:34" x14ac:dyDescent="0.35">
      <c r="A2791" s="20"/>
      <c r="B2791" s="6"/>
      <c r="C2791" s="6"/>
      <c r="D2791" s="6"/>
      <c r="E2791" s="6"/>
      <c r="F2791" s="6"/>
      <c r="G2791" s="6"/>
      <c r="H2791" s="6"/>
      <c r="I2791" s="6"/>
      <c r="J2791" s="6"/>
      <c r="K2791" s="6"/>
      <c r="L2791" s="6"/>
      <c r="M2791" s="6"/>
      <c r="N2791" s="6"/>
      <c r="O2791" s="6"/>
      <c r="P2791" s="6"/>
      <c r="Q2791" s="6"/>
      <c r="R2791" s="6"/>
      <c r="S2791" s="6"/>
      <c r="T2791" s="6"/>
      <c r="U2791" s="6"/>
      <c r="V2791" s="6"/>
      <c r="W2791" s="6"/>
      <c r="X2791" s="6"/>
      <c r="Y2791" s="6"/>
      <c r="Z2791" s="6"/>
      <c r="AA2791" s="6"/>
      <c r="AB2791" s="21"/>
      <c r="AC2791" s="21"/>
      <c r="AD2791" s="21"/>
      <c r="AE2791" s="6"/>
      <c r="AF2791" s="6"/>
      <c r="AG2791" s="6"/>
      <c r="AH2791" s="6"/>
    </row>
    <row r="2792" spans="1:34" x14ac:dyDescent="0.35">
      <c r="A2792" s="20"/>
      <c r="B2792" s="6"/>
      <c r="C2792" s="6"/>
      <c r="D2792" s="6"/>
      <c r="E2792" s="6"/>
      <c r="F2792" s="6"/>
      <c r="G2792" s="6"/>
      <c r="H2792" s="6"/>
      <c r="I2792" s="6"/>
      <c r="J2792" s="6"/>
      <c r="K2792" s="6"/>
      <c r="L2792" s="6"/>
      <c r="M2792" s="6"/>
      <c r="N2792" s="6"/>
      <c r="O2792" s="6"/>
      <c r="P2792" s="6"/>
      <c r="Q2792" s="6"/>
      <c r="R2792" s="6"/>
      <c r="S2792" s="6"/>
      <c r="T2792" s="6"/>
      <c r="U2792" s="6"/>
      <c r="V2792" s="6"/>
      <c r="W2792" s="6"/>
      <c r="X2792" s="6"/>
      <c r="Y2792" s="6"/>
      <c r="Z2792" s="6"/>
      <c r="AA2792" s="6"/>
      <c r="AB2792" s="21"/>
      <c r="AC2792" s="21"/>
      <c r="AD2792" s="21"/>
      <c r="AE2792" s="6"/>
      <c r="AF2792" s="6"/>
      <c r="AG2792" s="6"/>
      <c r="AH2792" s="6"/>
    </row>
    <row r="2793" spans="1:34" x14ac:dyDescent="0.35">
      <c r="A2793" s="20"/>
      <c r="B2793" s="6"/>
      <c r="C2793" s="6"/>
      <c r="D2793" s="6"/>
      <c r="E2793" s="6"/>
      <c r="F2793" s="6"/>
      <c r="G2793" s="6"/>
      <c r="H2793" s="6"/>
      <c r="I2793" s="6"/>
      <c r="J2793" s="6"/>
      <c r="K2793" s="6"/>
      <c r="L2793" s="6"/>
      <c r="M2793" s="6"/>
      <c r="N2793" s="6"/>
      <c r="O2793" s="6"/>
      <c r="P2793" s="6"/>
      <c r="Q2793" s="6"/>
      <c r="R2793" s="6"/>
      <c r="S2793" s="6"/>
      <c r="T2793" s="6"/>
      <c r="U2793" s="6"/>
      <c r="V2793" s="6"/>
      <c r="W2793" s="6"/>
      <c r="X2793" s="6"/>
      <c r="Y2793" s="6"/>
      <c r="Z2793" s="6"/>
      <c r="AA2793" s="6"/>
      <c r="AB2793" s="21"/>
      <c r="AC2793" s="21"/>
      <c r="AD2793" s="21"/>
      <c r="AE2793" s="6"/>
      <c r="AF2793" s="6"/>
      <c r="AG2793" s="6"/>
      <c r="AH2793" s="6"/>
    </row>
    <row r="2794" spans="1:34" x14ac:dyDescent="0.35">
      <c r="A2794" s="20"/>
      <c r="B2794" s="6"/>
      <c r="C2794" s="6"/>
      <c r="D2794" s="6"/>
      <c r="E2794" s="6"/>
      <c r="F2794" s="6"/>
      <c r="G2794" s="6"/>
      <c r="H2794" s="6"/>
      <c r="I2794" s="6"/>
      <c r="J2794" s="6"/>
      <c r="K2794" s="6"/>
      <c r="L2794" s="6"/>
      <c r="M2794" s="6"/>
      <c r="N2794" s="6"/>
      <c r="O2794" s="6"/>
      <c r="P2794" s="6"/>
      <c r="Q2794" s="6"/>
      <c r="R2794" s="6"/>
      <c r="S2794" s="6"/>
      <c r="T2794" s="6"/>
      <c r="U2794" s="6"/>
      <c r="V2794" s="6"/>
      <c r="W2794" s="6"/>
      <c r="X2794" s="6"/>
      <c r="Y2794" s="6"/>
      <c r="Z2794" s="6"/>
      <c r="AA2794" s="6"/>
      <c r="AB2794" s="21"/>
      <c r="AC2794" s="21"/>
      <c r="AD2794" s="21"/>
      <c r="AE2794" s="6"/>
      <c r="AF2794" s="6"/>
      <c r="AG2794" s="6"/>
      <c r="AH2794" s="6"/>
    </row>
    <row r="2795" spans="1:34" x14ac:dyDescent="0.35">
      <c r="A2795" s="20"/>
      <c r="B2795" s="6"/>
      <c r="C2795" s="6"/>
      <c r="D2795" s="6"/>
      <c r="E2795" s="6"/>
      <c r="F2795" s="6"/>
      <c r="G2795" s="6"/>
      <c r="H2795" s="6"/>
      <c r="I2795" s="6"/>
      <c r="J2795" s="6"/>
      <c r="K2795" s="6"/>
      <c r="L2795" s="6"/>
      <c r="M2795" s="6"/>
      <c r="N2795" s="6"/>
      <c r="O2795" s="6"/>
      <c r="P2795" s="6"/>
      <c r="Q2795" s="6"/>
      <c r="R2795" s="6"/>
      <c r="S2795" s="6"/>
      <c r="T2795" s="6"/>
      <c r="U2795" s="6"/>
      <c r="V2795" s="6"/>
      <c r="W2795" s="6"/>
      <c r="X2795" s="6"/>
      <c r="Y2795" s="6"/>
      <c r="Z2795" s="6"/>
      <c r="AA2795" s="6"/>
      <c r="AB2795" s="21"/>
      <c r="AC2795" s="21"/>
      <c r="AD2795" s="21"/>
      <c r="AE2795" s="6"/>
      <c r="AF2795" s="6"/>
      <c r="AG2795" s="6"/>
      <c r="AH2795" s="6"/>
    </row>
    <row r="2796" spans="1:34" x14ac:dyDescent="0.35">
      <c r="A2796" s="20"/>
      <c r="B2796" s="6"/>
      <c r="C2796" s="6"/>
      <c r="D2796" s="6"/>
      <c r="E2796" s="6"/>
      <c r="F2796" s="6"/>
      <c r="G2796" s="6"/>
      <c r="H2796" s="6"/>
      <c r="I2796" s="6"/>
      <c r="J2796" s="6"/>
      <c r="K2796" s="6"/>
      <c r="L2796" s="6"/>
      <c r="M2796" s="6"/>
      <c r="N2796" s="6"/>
      <c r="O2796" s="6"/>
      <c r="P2796" s="6"/>
      <c r="Q2796" s="6"/>
      <c r="R2796" s="6"/>
      <c r="S2796" s="6"/>
      <c r="T2796" s="6"/>
      <c r="U2796" s="6"/>
      <c r="V2796" s="6"/>
      <c r="W2796" s="6"/>
      <c r="X2796" s="6"/>
      <c r="Y2796" s="6"/>
      <c r="Z2796" s="6"/>
      <c r="AA2796" s="6"/>
      <c r="AB2796" s="21"/>
      <c r="AC2796" s="21"/>
      <c r="AD2796" s="21"/>
      <c r="AE2796" s="6"/>
      <c r="AF2796" s="6"/>
      <c r="AG2796" s="6"/>
      <c r="AH2796" s="6"/>
    </row>
    <row r="2797" spans="1:34" x14ac:dyDescent="0.35">
      <c r="A2797" s="20"/>
      <c r="B2797" s="6"/>
      <c r="C2797" s="6"/>
      <c r="D2797" s="6"/>
      <c r="E2797" s="6"/>
      <c r="F2797" s="6"/>
      <c r="G2797" s="6"/>
      <c r="H2797" s="6"/>
      <c r="I2797" s="6"/>
      <c r="J2797" s="6"/>
      <c r="K2797" s="6"/>
      <c r="L2797" s="6"/>
      <c r="M2797" s="6"/>
      <c r="N2797" s="6"/>
      <c r="O2797" s="6"/>
      <c r="P2797" s="6"/>
      <c r="Q2797" s="6"/>
      <c r="R2797" s="6"/>
      <c r="S2797" s="6"/>
      <c r="T2797" s="6"/>
      <c r="U2797" s="6"/>
      <c r="V2797" s="6"/>
      <c r="W2797" s="6"/>
      <c r="X2797" s="6"/>
      <c r="Y2797" s="6"/>
      <c r="Z2797" s="6"/>
      <c r="AA2797" s="6"/>
      <c r="AB2797" s="21"/>
      <c r="AC2797" s="21"/>
      <c r="AD2797" s="21"/>
      <c r="AE2797" s="6"/>
      <c r="AF2797" s="6"/>
      <c r="AG2797" s="6"/>
      <c r="AH2797" s="6"/>
    </row>
    <row r="2798" spans="1:34" x14ac:dyDescent="0.35">
      <c r="A2798" s="20"/>
      <c r="B2798" s="6"/>
      <c r="C2798" s="6"/>
      <c r="D2798" s="6"/>
      <c r="E2798" s="6"/>
      <c r="F2798" s="6"/>
      <c r="G2798" s="6"/>
      <c r="H2798" s="6"/>
      <c r="I2798" s="6"/>
      <c r="J2798" s="6"/>
      <c r="K2798" s="6"/>
      <c r="L2798" s="6"/>
      <c r="M2798" s="6"/>
      <c r="N2798" s="6"/>
      <c r="O2798" s="6"/>
      <c r="P2798" s="6"/>
      <c r="Q2798" s="6"/>
      <c r="R2798" s="6"/>
      <c r="S2798" s="6"/>
      <c r="T2798" s="6"/>
      <c r="U2798" s="6"/>
      <c r="V2798" s="6"/>
      <c r="W2798" s="6"/>
      <c r="X2798" s="6"/>
      <c r="Y2798" s="6"/>
      <c r="Z2798" s="6"/>
      <c r="AA2798" s="6"/>
      <c r="AB2798" s="21"/>
      <c r="AC2798" s="21"/>
      <c r="AD2798" s="21"/>
      <c r="AE2798" s="6"/>
      <c r="AF2798" s="6"/>
      <c r="AG2798" s="6"/>
      <c r="AH2798" s="6"/>
    </row>
    <row r="2799" spans="1:34" x14ac:dyDescent="0.35">
      <c r="A2799" s="20"/>
      <c r="B2799" s="6"/>
      <c r="C2799" s="6"/>
      <c r="D2799" s="6"/>
      <c r="E2799" s="6"/>
      <c r="F2799" s="6"/>
      <c r="G2799" s="6"/>
      <c r="H2799" s="6"/>
      <c r="I2799" s="6"/>
      <c r="J2799" s="6"/>
      <c r="K2799" s="6"/>
      <c r="L2799" s="6"/>
      <c r="M2799" s="6"/>
      <c r="N2799" s="6"/>
      <c r="O2799" s="6"/>
      <c r="P2799" s="6"/>
      <c r="Q2799" s="6"/>
      <c r="R2799" s="6"/>
      <c r="S2799" s="6"/>
      <c r="T2799" s="6"/>
      <c r="U2799" s="6"/>
      <c r="V2799" s="6"/>
      <c r="W2799" s="6"/>
      <c r="X2799" s="6"/>
      <c r="Y2799" s="6"/>
      <c r="Z2799" s="6"/>
      <c r="AA2799" s="6"/>
      <c r="AB2799" s="21"/>
      <c r="AC2799" s="21"/>
      <c r="AD2799" s="21"/>
      <c r="AE2799" s="6"/>
      <c r="AF2799" s="6"/>
      <c r="AG2799" s="6"/>
      <c r="AH2799" s="6"/>
    </row>
    <row r="2800" spans="1:34" x14ac:dyDescent="0.35">
      <c r="A2800" s="20"/>
      <c r="B2800" s="6"/>
      <c r="C2800" s="6"/>
      <c r="D2800" s="6"/>
      <c r="E2800" s="6"/>
      <c r="F2800" s="6"/>
      <c r="G2800" s="6"/>
      <c r="H2800" s="6"/>
      <c r="I2800" s="6"/>
      <c r="J2800" s="6"/>
      <c r="K2800" s="6"/>
      <c r="L2800" s="6"/>
      <c r="M2800" s="6"/>
      <c r="N2800" s="6"/>
      <c r="O2800" s="6"/>
      <c r="P2800" s="6"/>
      <c r="Q2800" s="6"/>
      <c r="R2800" s="6"/>
      <c r="S2800" s="6"/>
      <c r="T2800" s="6"/>
      <c r="U2800" s="6"/>
      <c r="V2800" s="6"/>
      <c r="W2800" s="6"/>
      <c r="X2800" s="6"/>
      <c r="Y2800" s="6"/>
      <c r="Z2800" s="6"/>
      <c r="AA2800" s="6"/>
      <c r="AB2800" s="21"/>
      <c r="AC2800" s="21"/>
      <c r="AD2800" s="21"/>
      <c r="AE2800" s="6"/>
      <c r="AF2800" s="6"/>
      <c r="AG2800" s="6"/>
      <c r="AH2800" s="6"/>
    </row>
    <row r="2801" spans="1:34" x14ac:dyDescent="0.35">
      <c r="A2801" s="20"/>
      <c r="B2801" s="6"/>
      <c r="C2801" s="6"/>
      <c r="D2801" s="6"/>
      <c r="E2801" s="6"/>
      <c r="F2801" s="6"/>
      <c r="G2801" s="6"/>
      <c r="H2801" s="6"/>
      <c r="I2801" s="6"/>
      <c r="J2801" s="6"/>
      <c r="K2801" s="6"/>
      <c r="L2801" s="6"/>
      <c r="M2801" s="6"/>
      <c r="N2801" s="6"/>
      <c r="O2801" s="6"/>
      <c r="P2801" s="6"/>
      <c r="Q2801" s="6"/>
      <c r="R2801" s="6"/>
      <c r="S2801" s="6"/>
      <c r="T2801" s="6"/>
      <c r="U2801" s="6"/>
      <c r="V2801" s="6"/>
      <c r="W2801" s="6"/>
      <c r="X2801" s="6"/>
      <c r="Y2801" s="6"/>
      <c r="Z2801" s="6"/>
      <c r="AA2801" s="6"/>
      <c r="AB2801" s="21"/>
      <c r="AC2801" s="21"/>
      <c r="AD2801" s="21"/>
      <c r="AE2801" s="6"/>
      <c r="AF2801" s="6"/>
      <c r="AG2801" s="6"/>
      <c r="AH2801" s="6"/>
    </row>
    <row r="2802" spans="1:34" x14ac:dyDescent="0.35">
      <c r="A2802" s="20"/>
      <c r="B2802" s="6"/>
      <c r="C2802" s="6"/>
      <c r="D2802" s="6"/>
      <c r="E2802" s="6"/>
      <c r="F2802" s="6"/>
      <c r="G2802" s="6"/>
      <c r="H2802" s="6"/>
      <c r="I2802" s="6"/>
      <c r="J2802" s="6"/>
      <c r="K2802" s="6"/>
      <c r="L2802" s="6"/>
      <c r="M2802" s="6"/>
      <c r="N2802" s="6"/>
      <c r="O2802" s="6"/>
      <c r="P2802" s="6"/>
      <c r="Q2802" s="6"/>
      <c r="R2802" s="6"/>
      <c r="S2802" s="6"/>
      <c r="T2802" s="6"/>
      <c r="U2802" s="6"/>
      <c r="V2802" s="6"/>
      <c r="W2802" s="6"/>
      <c r="X2802" s="6"/>
      <c r="Y2802" s="6"/>
      <c r="Z2802" s="6"/>
      <c r="AA2802" s="6"/>
      <c r="AB2802" s="21"/>
      <c r="AC2802" s="21"/>
      <c r="AD2802" s="21"/>
      <c r="AE2802" s="6"/>
      <c r="AF2802" s="6"/>
      <c r="AG2802" s="6"/>
      <c r="AH2802" s="6"/>
    </row>
    <row r="2803" spans="1:34" x14ac:dyDescent="0.35">
      <c r="A2803" s="20"/>
      <c r="B2803" s="6"/>
      <c r="C2803" s="6"/>
      <c r="D2803" s="6"/>
      <c r="E2803" s="6"/>
      <c r="F2803" s="6"/>
      <c r="G2803" s="6"/>
      <c r="H2803" s="6"/>
      <c r="I2803" s="6"/>
      <c r="J2803" s="6"/>
      <c r="K2803" s="6"/>
      <c r="L2803" s="6"/>
      <c r="M2803" s="6"/>
      <c r="N2803" s="6"/>
      <c r="O2803" s="6"/>
      <c r="P2803" s="6"/>
      <c r="Q2803" s="6"/>
      <c r="R2803" s="6"/>
      <c r="S2803" s="6"/>
      <c r="T2803" s="6"/>
      <c r="U2803" s="6"/>
      <c r="V2803" s="6"/>
      <c r="W2803" s="6"/>
      <c r="X2803" s="6"/>
      <c r="Y2803" s="6"/>
      <c r="Z2803" s="6"/>
      <c r="AA2803" s="6"/>
      <c r="AB2803" s="21"/>
      <c r="AC2803" s="21"/>
      <c r="AD2803" s="21"/>
      <c r="AE2803" s="6"/>
      <c r="AF2803" s="6"/>
      <c r="AG2803" s="6"/>
      <c r="AH2803" s="6"/>
    </row>
    <row r="2804" spans="1:34" x14ac:dyDescent="0.35">
      <c r="A2804" s="20"/>
      <c r="B2804" s="6"/>
      <c r="C2804" s="6"/>
      <c r="D2804" s="6"/>
      <c r="E2804" s="6"/>
      <c r="F2804" s="6"/>
      <c r="G2804" s="6"/>
      <c r="H2804" s="6"/>
      <c r="I2804" s="6"/>
      <c r="J2804" s="6"/>
      <c r="K2804" s="6"/>
      <c r="L2804" s="6"/>
      <c r="M2804" s="6"/>
      <c r="N2804" s="6"/>
      <c r="O2804" s="6"/>
      <c r="P2804" s="6"/>
      <c r="Q2804" s="6"/>
      <c r="R2804" s="6"/>
      <c r="S2804" s="6"/>
      <c r="T2804" s="6"/>
      <c r="U2804" s="6"/>
      <c r="V2804" s="6"/>
      <c r="W2804" s="6"/>
      <c r="X2804" s="6"/>
      <c r="Y2804" s="6"/>
      <c r="Z2804" s="6"/>
      <c r="AA2804" s="6"/>
      <c r="AB2804" s="21"/>
      <c r="AC2804" s="21"/>
      <c r="AD2804" s="21"/>
      <c r="AE2804" s="6"/>
      <c r="AF2804" s="6"/>
      <c r="AG2804" s="6"/>
      <c r="AH2804" s="6"/>
    </row>
    <row r="2805" spans="1:34" x14ac:dyDescent="0.35">
      <c r="A2805" s="20"/>
      <c r="B2805" s="6"/>
      <c r="C2805" s="6"/>
      <c r="D2805" s="6"/>
      <c r="E2805" s="6"/>
      <c r="F2805" s="6"/>
      <c r="G2805" s="6"/>
      <c r="H2805" s="6"/>
      <c r="I2805" s="6"/>
      <c r="J2805" s="6"/>
      <c r="K2805" s="6"/>
      <c r="L2805" s="6"/>
      <c r="M2805" s="6"/>
      <c r="N2805" s="6"/>
      <c r="O2805" s="6"/>
      <c r="P2805" s="6"/>
      <c r="Q2805" s="6"/>
      <c r="R2805" s="6"/>
      <c r="S2805" s="6"/>
      <c r="T2805" s="6"/>
      <c r="U2805" s="6"/>
      <c r="V2805" s="6"/>
      <c r="W2805" s="6"/>
      <c r="X2805" s="6"/>
      <c r="Y2805" s="6"/>
      <c r="Z2805" s="6"/>
      <c r="AA2805" s="6"/>
      <c r="AB2805" s="21"/>
      <c r="AC2805" s="21"/>
      <c r="AD2805" s="21"/>
      <c r="AE2805" s="6"/>
      <c r="AF2805" s="6"/>
      <c r="AG2805" s="6"/>
      <c r="AH2805" s="6"/>
    </row>
    <row r="2806" spans="1:34" x14ac:dyDescent="0.35">
      <c r="A2806" s="20"/>
      <c r="B2806" s="6"/>
      <c r="C2806" s="6"/>
      <c r="D2806" s="6"/>
      <c r="E2806" s="6"/>
      <c r="F2806" s="6"/>
      <c r="G2806" s="6"/>
      <c r="H2806" s="6"/>
      <c r="I2806" s="6"/>
      <c r="J2806" s="6"/>
      <c r="K2806" s="6"/>
      <c r="L2806" s="6"/>
      <c r="M2806" s="6"/>
      <c r="N2806" s="6"/>
      <c r="O2806" s="6"/>
      <c r="P2806" s="6"/>
      <c r="Q2806" s="6"/>
      <c r="R2806" s="6"/>
      <c r="S2806" s="6"/>
      <c r="T2806" s="6"/>
      <c r="U2806" s="6"/>
      <c r="V2806" s="6"/>
      <c r="W2806" s="6"/>
      <c r="X2806" s="6"/>
      <c r="Y2806" s="6"/>
      <c r="Z2806" s="6"/>
      <c r="AA2806" s="6"/>
      <c r="AB2806" s="21"/>
      <c r="AC2806" s="21"/>
      <c r="AD2806" s="21"/>
      <c r="AE2806" s="6"/>
      <c r="AF2806" s="6"/>
      <c r="AG2806" s="6"/>
      <c r="AH2806" s="6"/>
    </row>
    <row r="2807" spans="1:34" x14ac:dyDescent="0.35">
      <c r="A2807" s="20"/>
      <c r="B2807" s="6"/>
      <c r="C2807" s="6"/>
      <c r="D2807" s="6"/>
      <c r="E2807" s="6"/>
      <c r="F2807" s="6"/>
      <c r="G2807" s="6"/>
      <c r="H2807" s="6"/>
      <c r="I2807" s="6"/>
      <c r="J2807" s="6"/>
      <c r="K2807" s="6"/>
      <c r="L2807" s="6"/>
      <c r="M2807" s="6"/>
      <c r="N2807" s="6"/>
      <c r="O2807" s="6"/>
      <c r="P2807" s="6"/>
      <c r="Q2807" s="6"/>
      <c r="R2807" s="6"/>
      <c r="S2807" s="6"/>
      <c r="T2807" s="6"/>
      <c r="U2807" s="6"/>
      <c r="V2807" s="6"/>
      <c r="W2807" s="6"/>
      <c r="X2807" s="6"/>
      <c r="Y2807" s="6"/>
      <c r="Z2807" s="6"/>
      <c r="AA2807" s="6"/>
      <c r="AB2807" s="21"/>
      <c r="AC2807" s="21"/>
      <c r="AD2807" s="21"/>
      <c r="AE2807" s="6"/>
      <c r="AF2807" s="6"/>
      <c r="AG2807" s="6"/>
      <c r="AH2807" s="6"/>
    </row>
    <row r="2808" spans="1:34" x14ac:dyDescent="0.35">
      <c r="A2808" s="20"/>
      <c r="B2808" s="6"/>
      <c r="C2808" s="6"/>
      <c r="D2808" s="6"/>
      <c r="E2808" s="6"/>
      <c r="F2808" s="6"/>
      <c r="G2808" s="6"/>
      <c r="H2808" s="6"/>
      <c r="I2808" s="6"/>
      <c r="J2808" s="6"/>
      <c r="K2808" s="6"/>
      <c r="L2808" s="6"/>
      <c r="M2808" s="6"/>
      <c r="N2808" s="6"/>
      <c r="O2808" s="6"/>
      <c r="P2808" s="6"/>
      <c r="Q2808" s="6"/>
      <c r="R2808" s="6"/>
      <c r="S2808" s="6"/>
      <c r="T2808" s="6"/>
      <c r="U2808" s="6"/>
      <c r="V2808" s="6"/>
      <c r="W2808" s="6"/>
      <c r="X2808" s="6"/>
      <c r="Y2808" s="6"/>
      <c r="Z2808" s="6"/>
      <c r="AA2808" s="6"/>
      <c r="AB2808" s="21"/>
      <c r="AC2808" s="21"/>
      <c r="AD2808" s="21"/>
      <c r="AE2808" s="6"/>
      <c r="AF2808" s="6"/>
      <c r="AG2808" s="6"/>
      <c r="AH2808" s="6"/>
    </row>
    <row r="2809" spans="1:34" x14ac:dyDescent="0.35">
      <c r="A2809" s="20"/>
      <c r="B2809" s="6"/>
      <c r="C2809" s="6"/>
      <c r="D2809" s="6"/>
      <c r="E2809" s="6"/>
      <c r="F2809" s="6"/>
      <c r="G2809" s="6"/>
      <c r="H2809" s="6"/>
      <c r="I2809" s="6"/>
      <c r="J2809" s="6"/>
      <c r="K2809" s="6"/>
      <c r="L2809" s="6"/>
      <c r="M2809" s="6"/>
      <c r="N2809" s="6"/>
      <c r="O2809" s="6"/>
      <c r="P2809" s="6"/>
      <c r="Q2809" s="6"/>
      <c r="R2809" s="6"/>
      <c r="S2809" s="6"/>
      <c r="T2809" s="6"/>
      <c r="U2809" s="6"/>
      <c r="V2809" s="6"/>
      <c r="W2809" s="6"/>
      <c r="X2809" s="6"/>
      <c r="Y2809" s="6"/>
      <c r="Z2809" s="6"/>
      <c r="AA2809" s="6"/>
      <c r="AB2809" s="21"/>
      <c r="AC2809" s="21"/>
      <c r="AD2809" s="21"/>
      <c r="AE2809" s="6"/>
      <c r="AF2809" s="6"/>
      <c r="AG2809" s="6"/>
      <c r="AH2809" s="6"/>
    </row>
    <row r="2810" spans="1:34" x14ac:dyDescent="0.35">
      <c r="A2810" s="20"/>
      <c r="B2810" s="6"/>
      <c r="C2810" s="6"/>
      <c r="D2810" s="6"/>
      <c r="E2810" s="6"/>
      <c r="F2810" s="6"/>
      <c r="G2810" s="6"/>
      <c r="H2810" s="6"/>
      <c r="I2810" s="6"/>
      <c r="J2810" s="6"/>
      <c r="K2810" s="6"/>
      <c r="L2810" s="6"/>
      <c r="M2810" s="6"/>
      <c r="N2810" s="6"/>
      <c r="O2810" s="6"/>
      <c r="P2810" s="6"/>
      <c r="Q2810" s="6"/>
      <c r="R2810" s="6"/>
      <c r="S2810" s="6"/>
      <c r="T2810" s="6"/>
      <c r="U2810" s="6"/>
      <c r="V2810" s="6"/>
      <c r="W2810" s="6"/>
      <c r="X2810" s="6"/>
      <c r="Y2810" s="6"/>
      <c r="Z2810" s="6"/>
      <c r="AA2810" s="6"/>
      <c r="AB2810" s="21"/>
      <c r="AC2810" s="21"/>
      <c r="AD2810" s="21"/>
      <c r="AE2810" s="6"/>
      <c r="AF2810" s="6"/>
      <c r="AG2810" s="6"/>
      <c r="AH2810" s="6"/>
    </row>
    <row r="2811" spans="1:34" x14ac:dyDescent="0.35">
      <c r="A2811" s="20"/>
      <c r="B2811" s="6"/>
      <c r="C2811" s="6"/>
      <c r="D2811" s="6"/>
      <c r="E2811" s="6"/>
      <c r="F2811" s="6"/>
      <c r="G2811" s="6"/>
      <c r="H2811" s="6"/>
      <c r="I2811" s="6"/>
      <c r="J2811" s="6"/>
      <c r="K2811" s="6"/>
      <c r="L2811" s="6"/>
      <c r="M2811" s="6"/>
      <c r="N2811" s="6"/>
      <c r="O2811" s="6"/>
      <c r="P2811" s="6"/>
      <c r="Q2811" s="6"/>
      <c r="R2811" s="6"/>
      <c r="S2811" s="6"/>
      <c r="T2811" s="6"/>
      <c r="U2811" s="6"/>
      <c r="V2811" s="6"/>
      <c r="W2811" s="6"/>
      <c r="X2811" s="6"/>
      <c r="Y2811" s="6"/>
      <c r="Z2811" s="6"/>
      <c r="AA2811" s="6"/>
      <c r="AB2811" s="21"/>
      <c r="AC2811" s="21"/>
      <c r="AD2811" s="21"/>
      <c r="AE2811" s="6"/>
      <c r="AF2811" s="6"/>
      <c r="AG2811" s="6"/>
      <c r="AH2811" s="6"/>
    </row>
    <row r="2812" spans="1:34" x14ac:dyDescent="0.35">
      <c r="A2812" s="20"/>
      <c r="B2812" s="6"/>
      <c r="C2812" s="6"/>
      <c r="D2812" s="6"/>
      <c r="E2812" s="6"/>
      <c r="F2812" s="6"/>
      <c r="G2812" s="6"/>
      <c r="H2812" s="6"/>
      <c r="I2812" s="6"/>
      <c r="J2812" s="6"/>
      <c r="K2812" s="6"/>
      <c r="L2812" s="6"/>
      <c r="M2812" s="6"/>
      <c r="N2812" s="6"/>
      <c r="O2812" s="6"/>
      <c r="P2812" s="6"/>
      <c r="Q2812" s="6"/>
      <c r="R2812" s="6"/>
      <c r="S2812" s="6"/>
      <c r="T2812" s="6"/>
      <c r="U2812" s="6"/>
      <c r="V2812" s="6"/>
      <c r="W2812" s="6"/>
      <c r="X2812" s="6"/>
      <c r="Y2812" s="6"/>
      <c r="Z2812" s="6"/>
      <c r="AA2812" s="6"/>
      <c r="AB2812" s="21"/>
      <c r="AC2812" s="21"/>
      <c r="AD2812" s="21"/>
      <c r="AE2812" s="6"/>
      <c r="AF2812" s="6"/>
      <c r="AG2812" s="6"/>
      <c r="AH2812" s="6"/>
    </row>
    <row r="2813" spans="1:34" x14ac:dyDescent="0.35">
      <c r="A2813" s="20"/>
      <c r="B2813" s="6"/>
      <c r="C2813" s="6"/>
      <c r="D2813" s="6"/>
      <c r="E2813" s="6"/>
      <c r="F2813" s="6"/>
      <c r="G2813" s="6"/>
      <c r="H2813" s="6"/>
      <c r="I2813" s="6"/>
      <c r="J2813" s="6"/>
      <c r="K2813" s="6"/>
      <c r="L2813" s="6"/>
      <c r="M2813" s="6"/>
      <c r="N2813" s="6"/>
      <c r="O2813" s="6"/>
      <c r="P2813" s="6"/>
      <c r="Q2813" s="6"/>
      <c r="R2813" s="6"/>
      <c r="S2813" s="6"/>
      <c r="T2813" s="6"/>
      <c r="U2813" s="6"/>
      <c r="V2813" s="6"/>
      <c r="W2813" s="6"/>
      <c r="X2813" s="6"/>
      <c r="Y2813" s="6"/>
      <c r="Z2813" s="6"/>
      <c r="AA2813" s="6"/>
      <c r="AB2813" s="21"/>
      <c r="AC2813" s="21"/>
      <c r="AD2813" s="21"/>
      <c r="AE2813" s="6"/>
      <c r="AF2813" s="6"/>
      <c r="AG2813" s="6"/>
      <c r="AH2813" s="6"/>
    </row>
    <row r="2814" spans="1:34" x14ac:dyDescent="0.35">
      <c r="A2814" s="20"/>
      <c r="B2814" s="6"/>
      <c r="C2814" s="6"/>
      <c r="D2814" s="6"/>
      <c r="E2814" s="6"/>
      <c r="F2814" s="6"/>
      <c r="G2814" s="6"/>
      <c r="H2814" s="6"/>
      <c r="I2814" s="6"/>
      <c r="J2814" s="6"/>
      <c r="K2814" s="6"/>
      <c r="L2814" s="6"/>
      <c r="M2814" s="6"/>
      <c r="N2814" s="6"/>
      <c r="O2814" s="6"/>
      <c r="P2814" s="6"/>
      <c r="Q2814" s="6"/>
      <c r="R2814" s="6"/>
      <c r="S2814" s="6"/>
      <c r="T2814" s="6"/>
      <c r="U2814" s="6"/>
      <c r="V2814" s="6"/>
      <c r="W2814" s="6"/>
      <c r="X2814" s="6"/>
      <c r="Y2814" s="6"/>
      <c r="Z2814" s="6"/>
      <c r="AA2814" s="6"/>
      <c r="AB2814" s="21"/>
      <c r="AC2814" s="21"/>
      <c r="AD2814" s="21"/>
      <c r="AE2814" s="6"/>
      <c r="AF2814" s="6"/>
      <c r="AG2814" s="6"/>
      <c r="AH2814" s="6"/>
    </row>
    <row r="2815" spans="1:34" x14ac:dyDescent="0.35">
      <c r="A2815" s="20"/>
      <c r="B2815" s="6"/>
      <c r="C2815" s="6"/>
      <c r="D2815" s="6"/>
      <c r="E2815" s="6"/>
      <c r="F2815" s="6"/>
      <c r="G2815" s="6"/>
      <c r="H2815" s="6"/>
      <c r="I2815" s="6"/>
      <c r="J2815" s="6"/>
      <c r="K2815" s="6"/>
      <c r="L2815" s="6"/>
      <c r="M2815" s="6"/>
      <c r="N2815" s="6"/>
      <c r="O2815" s="6"/>
      <c r="P2815" s="6"/>
      <c r="Q2815" s="6"/>
      <c r="R2815" s="6"/>
      <c r="S2815" s="6"/>
      <c r="T2815" s="6"/>
      <c r="U2815" s="6"/>
      <c r="V2815" s="6"/>
      <c r="W2815" s="6"/>
      <c r="X2815" s="6"/>
      <c r="Y2815" s="6"/>
      <c r="Z2815" s="6"/>
      <c r="AA2815" s="6"/>
      <c r="AB2815" s="21"/>
      <c r="AC2815" s="21"/>
      <c r="AD2815" s="21"/>
      <c r="AE2815" s="6"/>
      <c r="AF2815" s="6"/>
      <c r="AG2815" s="6"/>
      <c r="AH2815" s="6"/>
    </row>
    <row r="2816" spans="1:34" x14ac:dyDescent="0.35">
      <c r="A2816" s="20"/>
      <c r="B2816" s="6"/>
      <c r="C2816" s="6"/>
      <c r="D2816" s="6"/>
      <c r="E2816" s="6"/>
      <c r="F2816" s="6"/>
      <c r="G2816" s="6"/>
      <c r="H2816" s="6"/>
      <c r="I2816" s="6"/>
      <c r="J2816" s="6"/>
      <c r="K2816" s="6"/>
      <c r="L2816" s="6"/>
      <c r="M2816" s="6"/>
      <c r="N2816" s="6"/>
      <c r="O2816" s="6"/>
      <c r="P2816" s="6"/>
      <c r="Q2816" s="6"/>
      <c r="R2816" s="6"/>
      <c r="S2816" s="6"/>
      <c r="T2816" s="6"/>
      <c r="U2816" s="6"/>
      <c r="V2816" s="6"/>
      <c r="W2816" s="6"/>
      <c r="X2816" s="6"/>
      <c r="Y2816" s="6"/>
      <c r="Z2816" s="6"/>
      <c r="AA2816" s="6"/>
      <c r="AB2816" s="21"/>
      <c r="AC2816" s="21"/>
      <c r="AD2816" s="21"/>
      <c r="AE2816" s="6"/>
      <c r="AF2816" s="6"/>
      <c r="AG2816" s="6"/>
      <c r="AH2816" s="6"/>
    </row>
    <row r="2817" spans="1:34" x14ac:dyDescent="0.35">
      <c r="A2817" s="20"/>
      <c r="B2817" s="6"/>
      <c r="C2817" s="6"/>
      <c r="D2817" s="6"/>
      <c r="E2817" s="6"/>
      <c r="F2817" s="6"/>
      <c r="G2817" s="6"/>
      <c r="H2817" s="6"/>
      <c r="I2817" s="6"/>
      <c r="J2817" s="6"/>
      <c r="K2817" s="6"/>
      <c r="L2817" s="6"/>
      <c r="M2817" s="6"/>
      <c r="N2817" s="6"/>
      <c r="O2817" s="6"/>
      <c r="P2817" s="6"/>
      <c r="Q2817" s="6"/>
      <c r="R2817" s="6"/>
      <c r="S2817" s="6"/>
      <c r="T2817" s="6"/>
      <c r="U2817" s="6"/>
      <c r="V2817" s="6"/>
      <c r="W2817" s="6"/>
      <c r="X2817" s="6"/>
      <c r="Y2817" s="6"/>
      <c r="Z2817" s="6"/>
      <c r="AA2817" s="6"/>
      <c r="AB2817" s="21"/>
      <c r="AC2817" s="21"/>
      <c r="AD2817" s="21"/>
      <c r="AE2817" s="6"/>
      <c r="AF2817" s="6"/>
      <c r="AG2817" s="6"/>
      <c r="AH2817" s="6"/>
    </row>
    <row r="2818" spans="1:34" x14ac:dyDescent="0.35">
      <c r="A2818" s="20"/>
      <c r="B2818" s="6"/>
      <c r="C2818" s="6"/>
      <c r="D2818" s="6"/>
      <c r="E2818" s="6"/>
      <c r="F2818" s="6"/>
      <c r="G2818" s="6"/>
      <c r="H2818" s="6"/>
      <c r="I2818" s="6"/>
      <c r="J2818" s="6"/>
      <c r="K2818" s="6"/>
      <c r="L2818" s="6"/>
      <c r="M2818" s="6"/>
      <c r="N2818" s="6"/>
      <c r="O2818" s="6"/>
      <c r="P2818" s="6"/>
      <c r="Q2818" s="6"/>
      <c r="R2818" s="6"/>
      <c r="S2818" s="6"/>
      <c r="T2818" s="6"/>
      <c r="U2818" s="6"/>
      <c r="V2818" s="6"/>
      <c r="W2818" s="6"/>
      <c r="X2818" s="6"/>
      <c r="Y2818" s="6"/>
      <c r="Z2818" s="6"/>
      <c r="AA2818" s="6"/>
      <c r="AB2818" s="21"/>
      <c r="AC2818" s="21"/>
      <c r="AD2818" s="21"/>
      <c r="AE2818" s="6"/>
      <c r="AF2818" s="6"/>
      <c r="AG2818" s="6"/>
      <c r="AH2818" s="6"/>
    </row>
    <row r="2819" spans="1:34" x14ac:dyDescent="0.35">
      <c r="A2819" s="20"/>
      <c r="B2819" s="6"/>
      <c r="C2819" s="6"/>
      <c r="D2819" s="6"/>
      <c r="E2819" s="6"/>
      <c r="F2819" s="6"/>
      <c r="G2819" s="6"/>
      <c r="H2819" s="6"/>
      <c r="I2819" s="6"/>
      <c r="J2819" s="6"/>
      <c r="K2819" s="6"/>
      <c r="L2819" s="6"/>
      <c r="M2819" s="6"/>
      <c r="N2819" s="6"/>
      <c r="O2819" s="6"/>
      <c r="P2819" s="6"/>
      <c r="Q2819" s="6"/>
      <c r="R2819" s="6"/>
      <c r="S2819" s="6"/>
      <c r="T2819" s="6"/>
      <c r="U2819" s="6"/>
      <c r="V2819" s="6"/>
      <c r="W2819" s="6"/>
      <c r="X2819" s="6"/>
      <c r="Y2819" s="6"/>
      <c r="Z2819" s="6"/>
      <c r="AA2819" s="6"/>
      <c r="AB2819" s="21"/>
      <c r="AC2819" s="21"/>
      <c r="AD2819" s="21"/>
      <c r="AE2819" s="6"/>
      <c r="AF2819" s="6"/>
      <c r="AG2819" s="6"/>
      <c r="AH2819" s="6"/>
    </row>
    <row r="2820" spans="1:34" x14ac:dyDescent="0.35">
      <c r="A2820" s="20"/>
      <c r="B2820" s="6"/>
      <c r="C2820" s="6"/>
      <c r="D2820" s="6"/>
      <c r="E2820" s="6"/>
      <c r="F2820" s="6"/>
      <c r="G2820" s="6"/>
      <c r="H2820" s="6"/>
      <c r="I2820" s="6"/>
      <c r="J2820" s="6"/>
      <c r="K2820" s="6"/>
      <c r="L2820" s="6"/>
      <c r="M2820" s="6"/>
      <c r="N2820" s="6"/>
      <c r="O2820" s="6"/>
      <c r="P2820" s="6"/>
      <c r="Q2820" s="6"/>
      <c r="R2820" s="6"/>
      <c r="S2820" s="6"/>
      <c r="T2820" s="6"/>
      <c r="U2820" s="6"/>
      <c r="V2820" s="6"/>
      <c r="W2820" s="6"/>
      <c r="X2820" s="6"/>
      <c r="Y2820" s="6"/>
      <c r="Z2820" s="6"/>
      <c r="AA2820" s="6"/>
      <c r="AB2820" s="21"/>
      <c r="AC2820" s="21"/>
      <c r="AD2820" s="21"/>
      <c r="AE2820" s="6"/>
      <c r="AF2820" s="6"/>
      <c r="AG2820" s="6"/>
      <c r="AH2820" s="6"/>
    </row>
    <row r="2821" spans="1:34" x14ac:dyDescent="0.35">
      <c r="A2821" s="20"/>
      <c r="B2821" s="6"/>
      <c r="C2821" s="6"/>
      <c r="D2821" s="6"/>
      <c r="E2821" s="6"/>
      <c r="F2821" s="6"/>
      <c r="G2821" s="6"/>
      <c r="H2821" s="6"/>
      <c r="I2821" s="6"/>
      <c r="J2821" s="6"/>
      <c r="K2821" s="6"/>
      <c r="L2821" s="6"/>
      <c r="M2821" s="6"/>
      <c r="N2821" s="6"/>
      <c r="O2821" s="6"/>
      <c r="P2821" s="6"/>
      <c r="Q2821" s="6"/>
      <c r="R2821" s="6"/>
      <c r="S2821" s="6"/>
      <c r="T2821" s="6"/>
      <c r="U2821" s="6"/>
      <c r="V2821" s="6"/>
      <c r="W2821" s="6"/>
      <c r="X2821" s="6"/>
      <c r="Y2821" s="6"/>
      <c r="Z2821" s="6"/>
      <c r="AA2821" s="6"/>
      <c r="AB2821" s="21"/>
      <c r="AC2821" s="21"/>
      <c r="AD2821" s="21"/>
      <c r="AE2821" s="6"/>
      <c r="AF2821" s="6"/>
      <c r="AG2821" s="6"/>
      <c r="AH2821" s="6"/>
    </row>
    <row r="2822" spans="1:34" x14ac:dyDescent="0.35">
      <c r="A2822" s="20"/>
      <c r="B2822" s="6"/>
      <c r="C2822" s="6"/>
      <c r="D2822" s="6"/>
      <c r="E2822" s="6"/>
      <c r="F2822" s="6"/>
      <c r="G2822" s="6"/>
      <c r="H2822" s="6"/>
      <c r="I2822" s="6"/>
      <c r="J2822" s="6"/>
      <c r="K2822" s="6"/>
      <c r="L2822" s="6"/>
      <c r="M2822" s="6"/>
      <c r="N2822" s="6"/>
      <c r="O2822" s="6"/>
      <c r="P2822" s="6"/>
      <c r="Q2822" s="6"/>
      <c r="R2822" s="6"/>
      <c r="S2822" s="6"/>
      <c r="T2822" s="6"/>
      <c r="U2822" s="6"/>
      <c r="V2822" s="6"/>
      <c r="W2822" s="6"/>
      <c r="X2822" s="6"/>
      <c r="Y2822" s="6"/>
      <c r="Z2822" s="6"/>
      <c r="AA2822" s="6"/>
      <c r="AB2822" s="21"/>
      <c r="AC2822" s="21"/>
      <c r="AD2822" s="21"/>
      <c r="AE2822" s="6"/>
      <c r="AF2822" s="6"/>
      <c r="AG2822" s="6"/>
      <c r="AH2822" s="6"/>
    </row>
    <row r="2823" spans="1:34" x14ac:dyDescent="0.35">
      <c r="A2823" s="20"/>
      <c r="B2823" s="6"/>
      <c r="C2823" s="6"/>
      <c r="D2823" s="6"/>
      <c r="E2823" s="6"/>
      <c r="F2823" s="6"/>
      <c r="G2823" s="6"/>
      <c r="H2823" s="6"/>
      <c r="I2823" s="6"/>
      <c r="J2823" s="6"/>
      <c r="K2823" s="6"/>
      <c r="L2823" s="6"/>
      <c r="M2823" s="6"/>
      <c r="N2823" s="6"/>
      <c r="O2823" s="6"/>
      <c r="P2823" s="6"/>
      <c r="Q2823" s="6"/>
      <c r="R2823" s="6"/>
      <c r="S2823" s="6"/>
      <c r="T2823" s="6"/>
      <c r="U2823" s="6"/>
      <c r="V2823" s="6"/>
      <c r="W2823" s="6"/>
      <c r="X2823" s="6"/>
      <c r="Y2823" s="6"/>
      <c r="Z2823" s="6"/>
      <c r="AA2823" s="6"/>
      <c r="AB2823" s="21"/>
      <c r="AC2823" s="21"/>
      <c r="AD2823" s="21"/>
      <c r="AE2823" s="6"/>
      <c r="AF2823" s="6"/>
      <c r="AG2823" s="6"/>
      <c r="AH2823" s="6"/>
    </row>
    <row r="2824" spans="1:34" x14ac:dyDescent="0.35">
      <c r="A2824" s="20"/>
      <c r="B2824" s="6"/>
      <c r="C2824" s="6"/>
      <c r="D2824" s="6"/>
      <c r="E2824" s="6"/>
      <c r="F2824" s="6"/>
      <c r="G2824" s="6"/>
      <c r="H2824" s="6"/>
      <c r="I2824" s="6"/>
      <c r="J2824" s="6"/>
      <c r="K2824" s="6"/>
      <c r="L2824" s="6"/>
      <c r="M2824" s="6"/>
      <c r="N2824" s="6"/>
      <c r="O2824" s="6"/>
      <c r="P2824" s="6"/>
      <c r="Q2824" s="6"/>
      <c r="R2824" s="6"/>
      <c r="S2824" s="6"/>
      <c r="T2824" s="6"/>
      <c r="U2824" s="6"/>
      <c r="V2824" s="6"/>
      <c r="W2824" s="6"/>
      <c r="X2824" s="6"/>
      <c r="Y2824" s="6"/>
      <c r="Z2824" s="6"/>
      <c r="AA2824" s="6"/>
      <c r="AB2824" s="21"/>
      <c r="AC2824" s="21"/>
      <c r="AD2824" s="21"/>
      <c r="AE2824" s="6"/>
      <c r="AF2824" s="6"/>
      <c r="AG2824" s="6"/>
      <c r="AH2824" s="6"/>
    </row>
    <row r="2825" spans="1:34" x14ac:dyDescent="0.35">
      <c r="A2825" s="20"/>
      <c r="B2825" s="6"/>
      <c r="C2825" s="6"/>
      <c r="D2825" s="6"/>
      <c r="E2825" s="6"/>
      <c r="F2825" s="6"/>
      <c r="G2825" s="6"/>
      <c r="H2825" s="6"/>
      <c r="I2825" s="6"/>
      <c r="J2825" s="6"/>
      <c r="K2825" s="6"/>
      <c r="L2825" s="6"/>
      <c r="M2825" s="6"/>
      <c r="N2825" s="6"/>
      <c r="O2825" s="6"/>
      <c r="P2825" s="6"/>
      <c r="Q2825" s="6"/>
      <c r="R2825" s="6"/>
      <c r="S2825" s="6"/>
      <c r="T2825" s="6"/>
      <c r="U2825" s="6"/>
      <c r="V2825" s="6"/>
      <c r="W2825" s="6"/>
      <c r="X2825" s="6"/>
      <c r="Y2825" s="6"/>
      <c r="Z2825" s="6"/>
      <c r="AA2825" s="6"/>
      <c r="AB2825" s="21"/>
      <c r="AC2825" s="21"/>
      <c r="AD2825" s="21"/>
      <c r="AE2825" s="6"/>
      <c r="AF2825" s="6"/>
      <c r="AG2825" s="6"/>
      <c r="AH2825" s="6"/>
    </row>
    <row r="2826" spans="1:34" x14ac:dyDescent="0.35">
      <c r="A2826" s="20"/>
      <c r="B2826" s="6"/>
      <c r="C2826" s="6"/>
      <c r="D2826" s="6"/>
      <c r="E2826" s="6"/>
      <c r="F2826" s="6"/>
      <c r="G2826" s="6"/>
      <c r="H2826" s="6"/>
      <c r="I2826" s="6"/>
      <c r="J2826" s="6"/>
      <c r="K2826" s="6"/>
      <c r="L2826" s="6"/>
      <c r="M2826" s="6"/>
      <c r="N2826" s="6"/>
      <c r="O2826" s="6"/>
      <c r="P2826" s="6"/>
      <c r="Q2826" s="6"/>
      <c r="R2826" s="6"/>
      <c r="S2826" s="6"/>
      <c r="T2826" s="6"/>
      <c r="U2826" s="6"/>
      <c r="V2826" s="6"/>
      <c r="W2826" s="6"/>
      <c r="X2826" s="6"/>
      <c r="Y2826" s="6"/>
      <c r="Z2826" s="6"/>
      <c r="AA2826" s="6"/>
      <c r="AB2826" s="21"/>
      <c r="AC2826" s="21"/>
      <c r="AD2826" s="21"/>
      <c r="AE2826" s="6"/>
      <c r="AF2826" s="6"/>
      <c r="AG2826" s="6"/>
      <c r="AH2826" s="6"/>
    </row>
    <row r="2827" spans="1:34" x14ac:dyDescent="0.35">
      <c r="A2827" s="20"/>
      <c r="B2827" s="6"/>
      <c r="C2827" s="6"/>
      <c r="D2827" s="6"/>
      <c r="E2827" s="6"/>
      <c r="F2827" s="6"/>
      <c r="G2827" s="6"/>
      <c r="H2827" s="6"/>
      <c r="I2827" s="6"/>
      <c r="J2827" s="6"/>
      <c r="K2827" s="6"/>
      <c r="L2827" s="6"/>
      <c r="M2827" s="6"/>
      <c r="N2827" s="6"/>
      <c r="O2827" s="6"/>
      <c r="P2827" s="6"/>
      <c r="Q2827" s="6"/>
      <c r="R2827" s="6"/>
      <c r="S2827" s="6"/>
      <c r="T2827" s="6"/>
      <c r="U2827" s="6"/>
      <c r="V2827" s="6"/>
      <c r="W2827" s="6"/>
      <c r="X2827" s="6"/>
      <c r="Y2827" s="6"/>
      <c r="Z2827" s="6"/>
      <c r="AA2827" s="6"/>
      <c r="AB2827" s="21"/>
      <c r="AC2827" s="21"/>
      <c r="AD2827" s="21"/>
      <c r="AE2827" s="6"/>
      <c r="AF2827" s="6"/>
      <c r="AG2827" s="6"/>
      <c r="AH2827" s="6"/>
    </row>
    <row r="2828" spans="1:34" x14ac:dyDescent="0.35">
      <c r="A2828" s="20"/>
      <c r="B2828" s="6"/>
      <c r="C2828" s="6"/>
      <c r="D2828" s="6"/>
      <c r="E2828" s="6"/>
      <c r="F2828" s="6"/>
      <c r="G2828" s="6"/>
      <c r="H2828" s="6"/>
      <c r="I2828" s="6"/>
      <c r="J2828" s="6"/>
      <c r="K2828" s="6"/>
      <c r="L2828" s="6"/>
      <c r="M2828" s="6"/>
      <c r="N2828" s="6"/>
      <c r="O2828" s="6"/>
      <c r="P2828" s="6"/>
      <c r="Q2828" s="6"/>
      <c r="R2828" s="6"/>
      <c r="S2828" s="6"/>
      <c r="T2828" s="6"/>
      <c r="U2828" s="6"/>
      <c r="V2828" s="6"/>
      <c r="W2828" s="6"/>
      <c r="X2828" s="6"/>
      <c r="Y2828" s="6"/>
      <c r="Z2828" s="6"/>
      <c r="AA2828" s="6"/>
      <c r="AB2828" s="21"/>
      <c r="AC2828" s="21"/>
      <c r="AD2828" s="21"/>
      <c r="AE2828" s="6"/>
      <c r="AF2828" s="6"/>
      <c r="AG2828" s="6"/>
      <c r="AH2828" s="6"/>
    </row>
    <row r="2829" spans="1:34" x14ac:dyDescent="0.35">
      <c r="A2829" s="20"/>
      <c r="B2829" s="6"/>
      <c r="C2829" s="6"/>
      <c r="D2829" s="6"/>
      <c r="E2829" s="6"/>
      <c r="F2829" s="6"/>
      <c r="G2829" s="6"/>
      <c r="H2829" s="6"/>
      <c r="I2829" s="6"/>
      <c r="J2829" s="6"/>
      <c r="K2829" s="6"/>
      <c r="L2829" s="6"/>
      <c r="M2829" s="6"/>
      <c r="N2829" s="6"/>
      <c r="O2829" s="6"/>
      <c r="P2829" s="6"/>
      <c r="Q2829" s="6"/>
      <c r="R2829" s="6"/>
      <c r="S2829" s="6"/>
      <c r="T2829" s="6"/>
      <c r="U2829" s="6"/>
      <c r="V2829" s="6"/>
      <c r="W2829" s="6"/>
      <c r="X2829" s="6"/>
      <c r="Y2829" s="6"/>
      <c r="Z2829" s="6"/>
      <c r="AA2829" s="6"/>
      <c r="AB2829" s="21"/>
      <c r="AC2829" s="21"/>
      <c r="AD2829" s="21"/>
      <c r="AE2829" s="6"/>
      <c r="AF2829" s="6"/>
      <c r="AG2829" s="6"/>
      <c r="AH2829" s="6"/>
    </row>
    <row r="2830" spans="1:34" x14ac:dyDescent="0.35">
      <c r="A2830" s="20"/>
      <c r="B2830" s="6"/>
      <c r="C2830" s="6"/>
      <c r="D2830" s="6"/>
      <c r="E2830" s="6"/>
      <c r="F2830" s="6"/>
      <c r="G2830" s="6"/>
      <c r="H2830" s="6"/>
      <c r="I2830" s="6"/>
      <c r="J2830" s="6"/>
      <c r="K2830" s="6"/>
      <c r="L2830" s="6"/>
      <c r="M2830" s="6"/>
      <c r="N2830" s="6"/>
      <c r="O2830" s="6"/>
      <c r="P2830" s="6"/>
      <c r="Q2830" s="6"/>
      <c r="R2830" s="6"/>
      <c r="S2830" s="6"/>
      <c r="T2830" s="6"/>
      <c r="U2830" s="6"/>
      <c r="V2830" s="6"/>
      <c r="W2830" s="6"/>
      <c r="X2830" s="6"/>
      <c r="Y2830" s="6"/>
      <c r="Z2830" s="6"/>
      <c r="AA2830" s="6"/>
      <c r="AB2830" s="21"/>
      <c r="AC2830" s="21"/>
      <c r="AD2830" s="21"/>
      <c r="AE2830" s="6"/>
      <c r="AF2830" s="6"/>
      <c r="AG2830" s="6"/>
      <c r="AH2830" s="6"/>
    </row>
    <row r="2831" spans="1:34" x14ac:dyDescent="0.35">
      <c r="A2831" s="20"/>
      <c r="B2831" s="6"/>
      <c r="C2831" s="6"/>
      <c r="D2831" s="6"/>
      <c r="E2831" s="6"/>
      <c r="F2831" s="6"/>
      <c r="G2831" s="6"/>
      <c r="H2831" s="6"/>
      <c r="I2831" s="6"/>
      <c r="J2831" s="6"/>
      <c r="K2831" s="6"/>
      <c r="L2831" s="6"/>
      <c r="M2831" s="6"/>
      <c r="N2831" s="6"/>
      <c r="O2831" s="6"/>
      <c r="P2831" s="6"/>
      <c r="Q2831" s="6"/>
      <c r="R2831" s="6"/>
      <c r="S2831" s="6"/>
      <c r="T2831" s="6"/>
      <c r="U2831" s="6"/>
      <c r="V2831" s="6"/>
      <c r="W2831" s="6"/>
      <c r="X2831" s="6"/>
      <c r="Y2831" s="6"/>
      <c r="Z2831" s="6"/>
      <c r="AA2831" s="6"/>
      <c r="AB2831" s="21"/>
      <c r="AC2831" s="21"/>
      <c r="AD2831" s="21"/>
      <c r="AE2831" s="6"/>
      <c r="AF2831" s="6"/>
      <c r="AG2831" s="6"/>
      <c r="AH2831" s="6"/>
    </row>
    <row r="2832" spans="1:34" x14ac:dyDescent="0.35">
      <c r="A2832" s="20"/>
      <c r="B2832" s="6"/>
      <c r="C2832" s="6"/>
      <c r="D2832" s="6"/>
      <c r="E2832" s="6"/>
      <c r="F2832" s="6"/>
      <c r="G2832" s="6"/>
      <c r="H2832" s="6"/>
      <c r="I2832" s="6"/>
      <c r="J2832" s="6"/>
      <c r="K2832" s="6"/>
      <c r="L2832" s="6"/>
      <c r="M2832" s="6"/>
      <c r="N2832" s="6"/>
      <c r="O2832" s="6"/>
      <c r="P2832" s="6"/>
      <c r="Q2832" s="6"/>
      <c r="R2832" s="6"/>
      <c r="S2832" s="6"/>
      <c r="T2832" s="6"/>
      <c r="U2832" s="6"/>
      <c r="V2832" s="6"/>
      <c r="W2832" s="6"/>
      <c r="X2832" s="6"/>
      <c r="Y2832" s="6"/>
      <c r="Z2832" s="6"/>
      <c r="AA2832" s="6"/>
      <c r="AB2832" s="21"/>
      <c r="AC2832" s="21"/>
      <c r="AD2832" s="21"/>
      <c r="AE2832" s="6"/>
      <c r="AF2832" s="6"/>
      <c r="AG2832" s="6"/>
      <c r="AH2832" s="6"/>
    </row>
    <row r="2833" spans="1:34" x14ac:dyDescent="0.35">
      <c r="A2833" s="20"/>
      <c r="B2833" s="6"/>
      <c r="C2833" s="6"/>
      <c r="D2833" s="6"/>
      <c r="E2833" s="6"/>
      <c r="F2833" s="6"/>
      <c r="G2833" s="6"/>
      <c r="H2833" s="6"/>
      <c r="I2833" s="6"/>
      <c r="J2833" s="6"/>
      <c r="K2833" s="6"/>
      <c r="L2833" s="6"/>
      <c r="M2833" s="6"/>
      <c r="N2833" s="6"/>
      <c r="O2833" s="6"/>
      <c r="P2833" s="6"/>
      <c r="Q2833" s="6"/>
      <c r="R2833" s="6"/>
      <c r="S2833" s="6"/>
      <c r="T2833" s="6"/>
      <c r="U2833" s="6"/>
      <c r="V2833" s="6"/>
      <c r="W2833" s="6"/>
      <c r="X2833" s="6"/>
      <c r="Y2833" s="6"/>
      <c r="Z2833" s="6"/>
      <c r="AA2833" s="6"/>
      <c r="AB2833" s="21"/>
      <c r="AC2833" s="21"/>
      <c r="AD2833" s="21"/>
      <c r="AE2833" s="6"/>
      <c r="AF2833" s="6"/>
      <c r="AG2833" s="6"/>
      <c r="AH2833" s="6"/>
    </row>
    <row r="2834" spans="1:34" x14ac:dyDescent="0.35">
      <c r="A2834" s="20"/>
      <c r="B2834" s="6"/>
      <c r="C2834" s="6"/>
      <c r="D2834" s="6"/>
      <c r="E2834" s="6"/>
      <c r="F2834" s="6"/>
      <c r="G2834" s="6"/>
      <c r="H2834" s="6"/>
      <c r="I2834" s="6"/>
      <c r="J2834" s="6"/>
      <c r="K2834" s="6"/>
      <c r="L2834" s="6"/>
      <c r="M2834" s="6"/>
      <c r="N2834" s="6"/>
      <c r="O2834" s="6"/>
      <c r="P2834" s="6"/>
      <c r="Q2834" s="6"/>
      <c r="R2834" s="6"/>
      <c r="S2834" s="6"/>
      <c r="T2834" s="6"/>
      <c r="U2834" s="6"/>
      <c r="V2834" s="6"/>
      <c r="W2834" s="6"/>
      <c r="X2834" s="6"/>
      <c r="Y2834" s="6"/>
      <c r="Z2834" s="6"/>
      <c r="AA2834" s="6"/>
      <c r="AB2834" s="21"/>
      <c r="AC2834" s="21"/>
      <c r="AD2834" s="21"/>
      <c r="AE2834" s="6"/>
      <c r="AF2834" s="6"/>
      <c r="AG2834" s="6"/>
      <c r="AH2834" s="6"/>
    </row>
    <row r="2835" spans="1:34" x14ac:dyDescent="0.35">
      <c r="A2835" s="20"/>
      <c r="B2835" s="6"/>
      <c r="C2835" s="6"/>
      <c r="D2835" s="6"/>
      <c r="E2835" s="6"/>
      <c r="F2835" s="6"/>
      <c r="G2835" s="6"/>
      <c r="H2835" s="6"/>
      <c r="I2835" s="6"/>
      <c r="J2835" s="6"/>
      <c r="K2835" s="6"/>
      <c r="L2835" s="6"/>
      <c r="M2835" s="6"/>
      <c r="N2835" s="6"/>
      <c r="O2835" s="6"/>
      <c r="P2835" s="6"/>
      <c r="Q2835" s="6"/>
      <c r="R2835" s="6"/>
      <c r="S2835" s="6"/>
      <c r="T2835" s="6"/>
      <c r="U2835" s="6"/>
      <c r="V2835" s="6"/>
      <c r="W2835" s="6"/>
      <c r="X2835" s="6"/>
      <c r="Y2835" s="6"/>
      <c r="Z2835" s="6"/>
      <c r="AA2835" s="6"/>
      <c r="AB2835" s="21"/>
      <c r="AC2835" s="21"/>
      <c r="AD2835" s="21"/>
      <c r="AE2835" s="6"/>
      <c r="AF2835" s="6"/>
      <c r="AG2835" s="6"/>
      <c r="AH2835" s="6"/>
    </row>
    <row r="2836" spans="1:34" x14ac:dyDescent="0.35">
      <c r="A2836" s="20"/>
      <c r="B2836" s="6"/>
      <c r="C2836" s="6"/>
      <c r="D2836" s="6"/>
      <c r="E2836" s="6"/>
      <c r="F2836" s="6"/>
      <c r="G2836" s="6"/>
      <c r="H2836" s="6"/>
      <c r="I2836" s="6"/>
      <c r="J2836" s="6"/>
      <c r="K2836" s="6"/>
      <c r="L2836" s="6"/>
      <c r="M2836" s="6"/>
      <c r="N2836" s="6"/>
      <c r="O2836" s="6"/>
      <c r="P2836" s="6"/>
      <c r="Q2836" s="6"/>
      <c r="R2836" s="6"/>
      <c r="S2836" s="6"/>
      <c r="T2836" s="6"/>
      <c r="U2836" s="6"/>
      <c r="V2836" s="6"/>
      <c r="W2836" s="6"/>
      <c r="X2836" s="6"/>
      <c r="Y2836" s="6"/>
      <c r="Z2836" s="6"/>
      <c r="AA2836" s="6"/>
      <c r="AB2836" s="21"/>
      <c r="AC2836" s="21"/>
      <c r="AD2836" s="21"/>
      <c r="AE2836" s="6"/>
      <c r="AF2836" s="6"/>
      <c r="AG2836" s="6"/>
      <c r="AH2836" s="6"/>
    </row>
    <row r="2837" spans="1:34" x14ac:dyDescent="0.35">
      <c r="A2837" s="20"/>
      <c r="B2837" s="6"/>
      <c r="C2837" s="6"/>
      <c r="D2837" s="6"/>
      <c r="E2837" s="6"/>
      <c r="F2837" s="6"/>
      <c r="G2837" s="6"/>
      <c r="H2837" s="6"/>
      <c r="I2837" s="6"/>
      <c r="J2837" s="6"/>
      <c r="K2837" s="6"/>
      <c r="L2837" s="6"/>
      <c r="M2837" s="6"/>
      <c r="N2837" s="6"/>
      <c r="O2837" s="6"/>
      <c r="P2837" s="6"/>
      <c r="Q2837" s="6"/>
      <c r="R2837" s="6"/>
      <c r="S2837" s="6"/>
      <c r="T2837" s="6"/>
      <c r="U2837" s="6"/>
      <c r="V2837" s="6"/>
      <c r="W2837" s="6"/>
      <c r="X2837" s="6"/>
      <c r="Y2837" s="6"/>
      <c r="Z2837" s="6"/>
      <c r="AA2837" s="6"/>
      <c r="AB2837" s="21"/>
      <c r="AC2837" s="21"/>
      <c r="AD2837" s="21"/>
      <c r="AE2837" s="6"/>
      <c r="AF2837" s="6"/>
      <c r="AG2837" s="6"/>
      <c r="AH2837" s="6"/>
    </row>
    <row r="2838" spans="1:34" x14ac:dyDescent="0.35">
      <c r="A2838" s="20"/>
      <c r="B2838" s="6"/>
      <c r="C2838" s="6"/>
      <c r="D2838" s="6"/>
      <c r="E2838" s="6"/>
      <c r="F2838" s="6"/>
      <c r="G2838" s="6"/>
      <c r="H2838" s="6"/>
      <c r="I2838" s="6"/>
      <c r="J2838" s="6"/>
      <c r="K2838" s="6"/>
      <c r="L2838" s="6"/>
      <c r="M2838" s="6"/>
      <c r="N2838" s="6"/>
      <c r="O2838" s="6"/>
      <c r="P2838" s="6"/>
      <c r="Q2838" s="6"/>
      <c r="R2838" s="6"/>
      <c r="S2838" s="6"/>
      <c r="T2838" s="6"/>
      <c r="U2838" s="6"/>
      <c r="V2838" s="6"/>
      <c r="W2838" s="6"/>
      <c r="X2838" s="6"/>
      <c r="Y2838" s="6"/>
      <c r="Z2838" s="6"/>
      <c r="AA2838" s="6"/>
      <c r="AB2838" s="21"/>
      <c r="AC2838" s="21"/>
      <c r="AD2838" s="21"/>
      <c r="AE2838" s="6"/>
      <c r="AF2838" s="6"/>
      <c r="AG2838" s="6"/>
      <c r="AH2838" s="6"/>
    </row>
    <row r="2839" spans="1:34" x14ac:dyDescent="0.35">
      <c r="A2839" s="20"/>
      <c r="B2839" s="6"/>
      <c r="C2839" s="6"/>
      <c r="D2839" s="6"/>
      <c r="E2839" s="6"/>
      <c r="F2839" s="6"/>
      <c r="G2839" s="6"/>
      <c r="H2839" s="6"/>
      <c r="I2839" s="6"/>
      <c r="J2839" s="6"/>
      <c r="K2839" s="6"/>
      <c r="L2839" s="6"/>
      <c r="M2839" s="6"/>
      <c r="N2839" s="6"/>
      <c r="O2839" s="6"/>
      <c r="P2839" s="6"/>
      <c r="Q2839" s="6"/>
      <c r="R2839" s="6"/>
      <c r="S2839" s="6"/>
      <c r="T2839" s="6"/>
      <c r="U2839" s="6"/>
      <c r="V2839" s="6"/>
      <c r="W2839" s="6"/>
      <c r="X2839" s="6"/>
      <c r="Y2839" s="6"/>
      <c r="Z2839" s="6"/>
      <c r="AA2839" s="6"/>
      <c r="AB2839" s="21"/>
      <c r="AC2839" s="21"/>
      <c r="AD2839" s="21"/>
      <c r="AE2839" s="6"/>
      <c r="AF2839" s="6"/>
      <c r="AG2839" s="6"/>
      <c r="AH2839" s="6"/>
    </row>
    <row r="2840" spans="1:34" x14ac:dyDescent="0.35">
      <c r="A2840" s="20"/>
      <c r="B2840" s="6"/>
      <c r="C2840" s="6"/>
      <c r="D2840" s="6"/>
      <c r="E2840" s="6"/>
      <c r="F2840" s="6"/>
      <c r="G2840" s="6"/>
      <c r="H2840" s="6"/>
      <c r="I2840" s="6"/>
      <c r="J2840" s="6"/>
      <c r="K2840" s="6"/>
      <c r="L2840" s="6"/>
      <c r="M2840" s="6"/>
      <c r="N2840" s="6"/>
      <c r="O2840" s="6"/>
      <c r="P2840" s="6"/>
      <c r="Q2840" s="6"/>
      <c r="R2840" s="6"/>
      <c r="S2840" s="6"/>
      <c r="T2840" s="6"/>
      <c r="U2840" s="6"/>
      <c r="V2840" s="6"/>
      <c r="W2840" s="6"/>
      <c r="X2840" s="6"/>
      <c r="Y2840" s="6"/>
      <c r="Z2840" s="6"/>
      <c r="AA2840" s="6"/>
      <c r="AB2840" s="21"/>
      <c r="AC2840" s="21"/>
      <c r="AD2840" s="21"/>
      <c r="AE2840" s="6"/>
      <c r="AF2840" s="6"/>
      <c r="AG2840" s="6"/>
      <c r="AH2840" s="6"/>
    </row>
    <row r="2841" spans="1:34" x14ac:dyDescent="0.35">
      <c r="A2841" s="20"/>
      <c r="B2841" s="6"/>
      <c r="C2841" s="6"/>
      <c r="D2841" s="6"/>
      <c r="E2841" s="6"/>
      <c r="F2841" s="6"/>
      <c r="G2841" s="6"/>
      <c r="H2841" s="6"/>
      <c r="I2841" s="6"/>
      <c r="J2841" s="6"/>
      <c r="K2841" s="6"/>
      <c r="L2841" s="6"/>
      <c r="M2841" s="6"/>
      <c r="N2841" s="6"/>
      <c r="O2841" s="6"/>
      <c r="P2841" s="6"/>
      <c r="Q2841" s="6"/>
      <c r="R2841" s="6"/>
      <c r="S2841" s="6"/>
      <c r="T2841" s="6"/>
      <c r="U2841" s="6"/>
      <c r="V2841" s="6"/>
      <c r="W2841" s="6"/>
      <c r="X2841" s="6"/>
      <c r="Y2841" s="6"/>
      <c r="Z2841" s="6"/>
      <c r="AA2841" s="6"/>
      <c r="AB2841" s="21"/>
      <c r="AC2841" s="21"/>
      <c r="AD2841" s="21"/>
      <c r="AE2841" s="6"/>
      <c r="AF2841" s="6"/>
      <c r="AG2841" s="6"/>
      <c r="AH2841" s="6"/>
    </row>
    <row r="2842" spans="1:34" x14ac:dyDescent="0.35">
      <c r="A2842" s="20"/>
      <c r="B2842" s="6"/>
      <c r="C2842" s="6"/>
      <c r="D2842" s="6"/>
      <c r="E2842" s="6"/>
      <c r="F2842" s="6"/>
      <c r="G2842" s="6"/>
      <c r="H2842" s="6"/>
      <c r="I2842" s="6"/>
      <c r="J2842" s="6"/>
      <c r="K2842" s="6"/>
      <c r="L2842" s="6"/>
      <c r="M2842" s="6"/>
      <c r="N2842" s="6"/>
      <c r="O2842" s="6"/>
      <c r="P2842" s="6"/>
      <c r="Q2842" s="6"/>
      <c r="R2842" s="6"/>
      <c r="S2842" s="6"/>
      <c r="T2842" s="6"/>
      <c r="U2842" s="6"/>
      <c r="V2842" s="6"/>
      <c r="W2842" s="6"/>
      <c r="X2842" s="6"/>
      <c r="Y2842" s="6"/>
      <c r="Z2842" s="6"/>
      <c r="AA2842" s="6"/>
      <c r="AB2842" s="21"/>
      <c r="AC2842" s="21"/>
      <c r="AD2842" s="21"/>
      <c r="AE2842" s="6"/>
      <c r="AF2842" s="6"/>
      <c r="AG2842" s="6"/>
      <c r="AH2842" s="6"/>
    </row>
    <row r="2843" spans="1:34" x14ac:dyDescent="0.35">
      <c r="A2843" s="20"/>
      <c r="B2843" s="6"/>
      <c r="C2843" s="6"/>
      <c r="D2843" s="6"/>
      <c r="E2843" s="6"/>
      <c r="F2843" s="6"/>
      <c r="G2843" s="6"/>
      <c r="H2843" s="6"/>
      <c r="I2843" s="6"/>
      <c r="J2843" s="6"/>
      <c r="K2843" s="6"/>
      <c r="L2843" s="6"/>
      <c r="M2843" s="6"/>
      <c r="N2843" s="6"/>
      <c r="O2843" s="6"/>
      <c r="P2843" s="6"/>
      <c r="Q2843" s="6"/>
      <c r="R2843" s="6"/>
      <c r="S2843" s="6"/>
      <c r="T2843" s="6"/>
      <c r="U2843" s="6"/>
      <c r="V2843" s="6"/>
      <c r="W2843" s="6"/>
      <c r="X2843" s="6"/>
      <c r="Y2843" s="6"/>
      <c r="Z2843" s="6"/>
      <c r="AA2843" s="6"/>
      <c r="AB2843" s="21"/>
      <c r="AC2843" s="21"/>
      <c r="AD2843" s="21"/>
      <c r="AE2843" s="6"/>
      <c r="AF2843" s="6"/>
      <c r="AG2843" s="6"/>
      <c r="AH2843" s="6"/>
    </row>
    <row r="2844" spans="1:34" x14ac:dyDescent="0.35">
      <c r="A2844" s="20"/>
      <c r="B2844" s="6"/>
      <c r="C2844" s="6"/>
      <c r="D2844" s="6"/>
      <c r="E2844" s="6"/>
      <c r="F2844" s="6"/>
      <c r="G2844" s="6"/>
      <c r="H2844" s="6"/>
      <c r="I2844" s="6"/>
      <c r="J2844" s="6"/>
      <c r="K2844" s="6"/>
      <c r="L2844" s="6"/>
      <c r="M2844" s="6"/>
      <c r="N2844" s="6"/>
      <c r="O2844" s="6"/>
      <c r="P2844" s="6"/>
      <c r="Q2844" s="6"/>
      <c r="R2844" s="6"/>
      <c r="S2844" s="6"/>
      <c r="T2844" s="6"/>
      <c r="U2844" s="6"/>
      <c r="V2844" s="6"/>
      <c r="W2844" s="6"/>
      <c r="X2844" s="6"/>
      <c r="Y2844" s="6"/>
      <c r="Z2844" s="6"/>
      <c r="AA2844" s="6"/>
      <c r="AB2844" s="21"/>
      <c r="AC2844" s="21"/>
      <c r="AD2844" s="21"/>
      <c r="AE2844" s="6"/>
      <c r="AF2844" s="6"/>
      <c r="AG2844" s="6"/>
      <c r="AH2844" s="6"/>
    </row>
    <row r="2845" spans="1:34" x14ac:dyDescent="0.35">
      <c r="A2845" s="20"/>
      <c r="B2845" s="6"/>
      <c r="C2845" s="6"/>
      <c r="D2845" s="6"/>
      <c r="E2845" s="6"/>
      <c r="F2845" s="6"/>
      <c r="G2845" s="6"/>
      <c r="H2845" s="6"/>
      <c r="I2845" s="6"/>
      <c r="J2845" s="6"/>
      <c r="K2845" s="6"/>
      <c r="L2845" s="6"/>
      <c r="M2845" s="6"/>
      <c r="N2845" s="6"/>
      <c r="O2845" s="6"/>
      <c r="P2845" s="6"/>
      <c r="Q2845" s="6"/>
      <c r="R2845" s="6"/>
      <c r="S2845" s="6"/>
      <c r="T2845" s="6"/>
      <c r="U2845" s="6"/>
      <c r="V2845" s="6"/>
      <c r="W2845" s="6"/>
      <c r="X2845" s="6"/>
      <c r="Y2845" s="6"/>
      <c r="Z2845" s="6"/>
      <c r="AA2845" s="6"/>
      <c r="AB2845" s="21"/>
      <c r="AC2845" s="21"/>
      <c r="AD2845" s="21"/>
      <c r="AE2845" s="6"/>
      <c r="AF2845" s="6"/>
      <c r="AG2845" s="6"/>
      <c r="AH2845" s="6"/>
    </row>
    <row r="2846" spans="1:34" x14ac:dyDescent="0.35">
      <c r="A2846" s="20"/>
      <c r="B2846" s="6"/>
      <c r="C2846" s="6"/>
      <c r="D2846" s="6"/>
      <c r="E2846" s="6"/>
      <c r="F2846" s="6"/>
      <c r="G2846" s="6"/>
      <c r="H2846" s="6"/>
      <c r="I2846" s="6"/>
      <c r="J2846" s="6"/>
      <c r="K2846" s="6"/>
      <c r="L2846" s="6"/>
      <c r="M2846" s="6"/>
      <c r="N2846" s="6"/>
      <c r="O2846" s="6"/>
      <c r="P2846" s="6"/>
      <c r="Q2846" s="6"/>
      <c r="R2846" s="6"/>
      <c r="S2846" s="6"/>
      <c r="T2846" s="6"/>
      <c r="U2846" s="6"/>
      <c r="V2846" s="6"/>
      <c r="W2846" s="6"/>
      <c r="X2846" s="6"/>
      <c r="Y2846" s="6"/>
      <c r="Z2846" s="6"/>
      <c r="AA2846" s="6"/>
      <c r="AB2846" s="21"/>
      <c r="AC2846" s="21"/>
      <c r="AD2846" s="21"/>
      <c r="AE2846" s="6"/>
      <c r="AF2846" s="6"/>
      <c r="AG2846" s="6"/>
      <c r="AH2846" s="6"/>
    </row>
    <row r="2847" spans="1:34" x14ac:dyDescent="0.35">
      <c r="A2847" s="20"/>
      <c r="B2847" s="6"/>
      <c r="C2847" s="6"/>
      <c r="D2847" s="6"/>
      <c r="E2847" s="6"/>
      <c r="F2847" s="6"/>
      <c r="G2847" s="6"/>
      <c r="H2847" s="6"/>
      <c r="I2847" s="6"/>
      <c r="J2847" s="6"/>
      <c r="K2847" s="6"/>
      <c r="L2847" s="6"/>
      <c r="M2847" s="6"/>
      <c r="N2847" s="6"/>
      <c r="O2847" s="6"/>
      <c r="P2847" s="6"/>
      <c r="Q2847" s="6"/>
      <c r="R2847" s="6"/>
      <c r="S2847" s="6"/>
      <c r="T2847" s="6"/>
      <c r="U2847" s="6"/>
      <c r="V2847" s="6"/>
      <c r="W2847" s="6"/>
      <c r="X2847" s="6"/>
      <c r="Y2847" s="6"/>
      <c r="Z2847" s="6"/>
      <c r="AA2847" s="6"/>
      <c r="AB2847" s="21"/>
      <c r="AC2847" s="21"/>
      <c r="AD2847" s="21"/>
      <c r="AE2847" s="6"/>
      <c r="AF2847" s="6"/>
      <c r="AG2847" s="6"/>
      <c r="AH2847" s="6"/>
    </row>
    <row r="2848" spans="1:34" x14ac:dyDescent="0.35">
      <c r="A2848" s="20"/>
      <c r="B2848" s="6"/>
      <c r="C2848" s="6"/>
      <c r="D2848" s="6"/>
      <c r="E2848" s="6"/>
      <c r="F2848" s="6"/>
      <c r="G2848" s="6"/>
      <c r="H2848" s="6"/>
      <c r="I2848" s="6"/>
      <c r="J2848" s="6"/>
      <c r="K2848" s="6"/>
      <c r="L2848" s="6"/>
      <c r="M2848" s="6"/>
      <c r="N2848" s="6"/>
      <c r="O2848" s="6"/>
      <c r="P2848" s="6"/>
      <c r="Q2848" s="6"/>
      <c r="R2848" s="6"/>
      <c r="S2848" s="6"/>
      <c r="T2848" s="6"/>
      <c r="U2848" s="6"/>
      <c r="V2848" s="6"/>
      <c r="W2848" s="6"/>
      <c r="X2848" s="6"/>
      <c r="Y2848" s="6"/>
      <c r="Z2848" s="6"/>
      <c r="AA2848" s="6"/>
      <c r="AB2848" s="21"/>
      <c r="AC2848" s="21"/>
      <c r="AD2848" s="21"/>
      <c r="AE2848" s="6"/>
      <c r="AF2848" s="6"/>
      <c r="AG2848" s="6"/>
      <c r="AH2848" s="6"/>
    </row>
    <row r="2849" spans="1:34" x14ac:dyDescent="0.35">
      <c r="A2849" s="20"/>
      <c r="B2849" s="6"/>
      <c r="C2849" s="6"/>
      <c r="D2849" s="6"/>
      <c r="E2849" s="6"/>
      <c r="F2849" s="6"/>
      <c r="G2849" s="6"/>
      <c r="H2849" s="6"/>
      <c r="I2849" s="6"/>
      <c r="J2849" s="6"/>
      <c r="K2849" s="6"/>
      <c r="L2849" s="6"/>
      <c r="M2849" s="6"/>
      <c r="N2849" s="6"/>
      <c r="O2849" s="6"/>
      <c r="P2849" s="6"/>
      <c r="Q2849" s="6"/>
      <c r="R2849" s="6"/>
      <c r="S2849" s="6"/>
      <c r="T2849" s="6"/>
      <c r="U2849" s="6"/>
      <c r="V2849" s="6"/>
      <c r="W2849" s="6"/>
      <c r="X2849" s="6"/>
      <c r="Y2849" s="6"/>
      <c r="Z2849" s="6"/>
      <c r="AA2849" s="6"/>
      <c r="AB2849" s="21"/>
      <c r="AC2849" s="21"/>
      <c r="AD2849" s="21"/>
      <c r="AE2849" s="6"/>
      <c r="AF2849" s="6"/>
      <c r="AG2849" s="6"/>
      <c r="AH2849" s="6"/>
    </row>
    <row r="2850" spans="1:34" x14ac:dyDescent="0.35">
      <c r="A2850" s="20"/>
      <c r="B2850" s="6"/>
      <c r="C2850" s="6"/>
      <c r="D2850" s="6"/>
      <c r="E2850" s="6"/>
      <c r="F2850" s="6"/>
      <c r="G2850" s="6"/>
      <c r="H2850" s="6"/>
      <c r="I2850" s="6"/>
      <c r="J2850" s="6"/>
      <c r="K2850" s="6"/>
      <c r="L2850" s="6"/>
      <c r="M2850" s="6"/>
      <c r="N2850" s="6"/>
      <c r="O2850" s="6"/>
      <c r="P2850" s="6"/>
      <c r="Q2850" s="6"/>
      <c r="R2850" s="6"/>
      <c r="S2850" s="6"/>
      <c r="T2850" s="6"/>
      <c r="U2850" s="6"/>
      <c r="V2850" s="6"/>
      <c r="W2850" s="6"/>
      <c r="X2850" s="6"/>
      <c r="Y2850" s="6"/>
      <c r="Z2850" s="6"/>
      <c r="AA2850" s="6"/>
      <c r="AB2850" s="21"/>
      <c r="AC2850" s="21"/>
      <c r="AD2850" s="21"/>
      <c r="AE2850" s="6"/>
      <c r="AF2850" s="6"/>
      <c r="AG2850" s="6"/>
      <c r="AH2850" s="6"/>
    </row>
    <row r="2851" spans="1:34" x14ac:dyDescent="0.35">
      <c r="A2851" s="20"/>
      <c r="B2851" s="6"/>
      <c r="C2851" s="6"/>
      <c r="D2851" s="6"/>
      <c r="E2851" s="6"/>
      <c r="F2851" s="6"/>
      <c r="G2851" s="6"/>
      <c r="H2851" s="6"/>
      <c r="I2851" s="6"/>
      <c r="J2851" s="6"/>
      <c r="K2851" s="6"/>
      <c r="L2851" s="6"/>
      <c r="M2851" s="6"/>
      <c r="N2851" s="6"/>
      <c r="O2851" s="6"/>
      <c r="P2851" s="6"/>
      <c r="Q2851" s="6"/>
      <c r="R2851" s="6"/>
      <c r="S2851" s="6"/>
      <c r="T2851" s="6"/>
      <c r="U2851" s="6"/>
      <c r="V2851" s="6"/>
      <c r="W2851" s="6"/>
      <c r="X2851" s="6"/>
      <c r="Y2851" s="6"/>
      <c r="Z2851" s="6"/>
      <c r="AA2851" s="6"/>
      <c r="AB2851" s="21"/>
      <c r="AC2851" s="21"/>
      <c r="AD2851" s="21"/>
      <c r="AE2851" s="6"/>
      <c r="AF2851" s="6"/>
      <c r="AG2851" s="6"/>
      <c r="AH2851" s="6"/>
    </row>
    <row r="2852" spans="1:34" x14ac:dyDescent="0.35">
      <c r="A2852" s="20"/>
      <c r="B2852" s="6"/>
      <c r="C2852" s="6"/>
      <c r="D2852" s="6"/>
      <c r="E2852" s="6"/>
      <c r="F2852" s="6"/>
      <c r="G2852" s="6"/>
      <c r="H2852" s="6"/>
      <c r="I2852" s="6"/>
      <c r="J2852" s="6"/>
      <c r="K2852" s="6"/>
      <c r="L2852" s="6"/>
      <c r="M2852" s="6"/>
      <c r="N2852" s="6"/>
      <c r="O2852" s="6"/>
      <c r="P2852" s="6"/>
      <c r="Q2852" s="6"/>
      <c r="R2852" s="6"/>
      <c r="S2852" s="6"/>
      <c r="T2852" s="6"/>
      <c r="U2852" s="6"/>
      <c r="V2852" s="6"/>
      <c r="W2852" s="6"/>
      <c r="X2852" s="6"/>
      <c r="Y2852" s="6"/>
      <c r="Z2852" s="6"/>
      <c r="AA2852" s="6"/>
      <c r="AB2852" s="21"/>
      <c r="AC2852" s="21"/>
      <c r="AD2852" s="21"/>
      <c r="AE2852" s="6"/>
      <c r="AF2852" s="6"/>
      <c r="AG2852" s="6"/>
      <c r="AH2852" s="6"/>
    </row>
    <row r="2853" spans="1:34" x14ac:dyDescent="0.35">
      <c r="A2853" s="20"/>
      <c r="B2853" s="6"/>
      <c r="C2853" s="6"/>
      <c r="D2853" s="6"/>
      <c r="E2853" s="6"/>
      <c r="F2853" s="6"/>
      <c r="G2853" s="6"/>
      <c r="H2853" s="6"/>
      <c r="I2853" s="6"/>
      <c r="J2853" s="6"/>
      <c r="K2853" s="6"/>
      <c r="L2853" s="6"/>
      <c r="M2853" s="6"/>
      <c r="N2853" s="6"/>
      <c r="O2853" s="6"/>
      <c r="P2853" s="6"/>
      <c r="Q2853" s="6"/>
      <c r="R2853" s="6"/>
      <c r="S2853" s="6"/>
      <c r="T2853" s="6"/>
      <c r="U2853" s="6"/>
      <c r="V2853" s="6"/>
      <c r="W2853" s="6"/>
      <c r="X2853" s="6"/>
      <c r="Y2853" s="6"/>
      <c r="Z2853" s="6"/>
      <c r="AA2853" s="6"/>
      <c r="AB2853" s="21"/>
      <c r="AC2853" s="21"/>
      <c r="AD2853" s="21"/>
      <c r="AE2853" s="6"/>
      <c r="AF2853" s="6"/>
      <c r="AG2853" s="6"/>
      <c r="AH2853" s="6"/>
    </row>
    <row r="2854" spans="1:34" x14ac:dyDescent="0.35">
      <c r="A2854" s="20"/>
      <c r="B2854" s="6"/>
      <c r="C2854" s="6"/>
      <c r="D2854" s="6"/>
      <c r="E2854" s="6"/>
      <c r="F2854" s="6"/>
      <c r="G2854" s="6"/>
      <c r="H2854" s="6"/>
      <c r="I2854" s="6"/>
      <c r="J2854" s="6"/>
      <c r="K2854" s="6"/>
      <c r="L2854" s="6"/>
      <c r="M2854" s="6"/>
      <c r="N2854" s="6"/>
      <c r="O2854" s="6"/>
      <c r="P2854" s="6"/>
      <c r="Q2854" s="6"/>
      <c r="R2854" s="6"/>
      <c r="S2854" s="6"/>
      <c r="T2854" s="6"/>
      <c r="U2854" s="6"/>
      <c r="V2854" s="6"/>
      <c r="W2854" s="6"/>
      <c r="X2854" s="6"/>
      <c r="Y2854" s="6"/>
      <c r="Z2854" s="6"/>
      <c r="AA2854" s="6"/>
      <c r="AB2854" s="21"/>
      <c r="AC2854" s="21"/>
      <c r="AD2854" s="21"/>
      <c r="AE2854" s="6"/>
      <c r="AF2854" s="6"/>
      <c r="AG2854" s="6"/>
      <c r="AH2854" s="6"/>
    </row>
    <row r="2855" spans="1:34" x14ac:dyDescent="0.35">
      <c r="A2855" s="20"/>
      <c r="B2855" s="6"/>
      <c r="C2855" s="6"/>
      <c r="D2855" s="6"/>
      <c r="E2855" s="6"/>
      <c r="F2855" s="6"/>
      <c r="G2855" s="6"/>
      <c r="H2855" s="6"/>
      <c r="I2855" s="6"/>
      <c r="J2855" s="6"/>
      <c r="K2855" s="6"/>
      <c r="L2855" s="6"/>
      <c r="M2855" s="6"/>
      <c r="N2855" s="6"/>
      <c r="O2855" s="6"/>
      <c r="P2855" s="6"/>
      <c r="Q2855" s="6"/>
      <c r="R2855" s="6"/>
      <c r="S2855" s="6"/>
      <c r="T2855" s="6"/>
      <c r="U2855" s="6"/>
      <c r="V2855" s="6"/>
      <c r="W2855" s="6"/>
      <c r="X2855" s="6"/>
      <c r="Y2855" s="6"/>
      <c r="Z2855" s="6"/>
      <c r="AA2855" s="6"/>
      <c r="AB2855" s="21"/>
      <c r="AC2855" s="21"/>
      <c r="AD2855" s="21"/>
      <c r="AE2855" s="6"/>
      <c r="AF2855" s="6"/>
      <c r="AG2855" s="6"/>
      <c r="AH2855" s="6"/>
    </row>
    <row r="2856" spans="1:34" x14ac:dyDescent="0.35">
      <c r="A2856" s="20"/>
      <c r="B2856" s="6"/>
      <c r="C2856" s="6"/>
      <c r="D2856" s="6"/>
      <c r="E2856" s="6"/>
      <c r="F2856" s="6"/>
      <c r="G2856" s="6"/>
      <c r="H2856" s="6"/>
      <c r="I2856" s="6"/>
      <c r="J2856" s="6"/>
      <c r="K2856" s="6"/>
      <c r="L2856" s="6"/>
      <c r="M2856" s="6"/>
      <c r="N2856" s="6"/>
      <c r="O2856" s="6"/>
      <c r="P2856" s="6"/>
      <c r="Q2856" s="6"/>
      <c r="R2856" s="6"/>
      <c r="S2856" s="6"/>
      <c r="T2856" s="6"/>
      <c r="U2856" s="6"/>
      <c r="V2856" s="6"/>
      <c r="W2856" s="6"/>
      <c r="X2856" s="6"/>
      <c r="Y2856" s="6"/>
      <c r="Z2856" s="6"/>
      <c r="AA2856" s="6"/>
      <c r="AB2856" s="21"/>
      <c r="AC2856" s="21"/>
      <c r="AD2856" s="21"/>
      <c r="AE2856" s="6"/>
      <c r="AF2856" s="6"/>
      <c r="AG2856" s="6"/>
      <c r="AH2856" s="6"/>
    </row>
    <row r="2857" spans="1:34" x14ac:dyDescent="0.35">
      <c r="A2857" s="20"/>
      <c r="B2857" s="6"/>
      <c r="C2857" s="6"/>
      <c r="D2857" s="6"/>
      <c r="E2857" s="6"/>
      <c r="F2857" s="6"/>
      <c r="G2857" s="6"/>
      <c r="H2857" s="6"/>
      <c r="I2857" s="6"/>
      <c r="J2857" s="6"/>
      <c r="K2857" s="6"/>
      <c r="L2857" s="6"/>
      <c r="M2857" s="6"/>
      <c r="N2857" s="6"/>
      <c r="O2857" s="6"/>
      <c r="P2857" s="6"/>
      <c r="Q2857" s="6"/>
      <c r="R2857" s="6"/>
      <c r="S2857" s="6"/>
      <c r="T2857" s="6"/>
      <c r="U2857" s="6"/>
      <c r="V2857" s="6"/>
      <c r="W2857" s="6"/>
      <c r="X2857" s="6"/>
      <c r="Y2857" s="6"/>
      <c r="Z2857" s="6"/>
      <c r="AA2857" s="6"/>
      <c r="AB2857" s="21"/>
      <c r="AC2857" s="21"/>
      <c r="AD2857" s="21"/>
      <c r="AE2857" s="6"/>
      <c r="AF2857" s="6"/>
      <c r="AG2857" s="6"/>
      <c r="AH2857" s="6"/>
    </row>
    <row r="2858" spans="1:34" x14ac:dyDescent="0.35">
      <c r="A2858" s="20"/>
      <c r="B2858" s="6"/>
      <c r="C2858" s="6"/>
      <c r="D2858" s="6"/>
      <c r="E2858" s="6"/>
      <c r="F2858" s="6"/>
      <c r="G2858" s="6"/>
      <c r="H2858" s="6"/>
      <c r="I2858" s="6"/>
      <c r="J2858" s="6"/>
      <c r="K2858" s="6"/>
      <c r="L2858" s="6"/>
      <c r="M2858" s="6"/>
      <c r="N2858" s="6"/>
      <c r="O2858" s="6"/>
      <c r="P2858" s="6"/>
      <c r="Q2858" s="6"/>
      <c r="R2858" s="6"/>
      <c r="S2858" s="6"/>
      <c r="T2858" s="6"/>
      <c r="U2858" s="6"/>
      <c r="V2858" s="6"/>
      <c r="W2858" s="6"/>
      <c r="X2858" s="6"/>
      <c r="Y2858" s="6"/>
      <c r="Z2858" s="6"/>
      <c r="AA2858" s="6"/>
      <c r="AB2858" s="21"/>
      <c r="AC2858" s="21"/>
      <c r="AD2858" s="21"/>
      <c r="AE2858" s="6"/>
      <c r="AF2858" s="6"/>
      <c r="AG2858" s="6"/>
      <c r="AH2858" s="6"/>
    </row>
    <row r="2859" spans="1:34" x14ac:dyDescent="0.35">
      <c r="A2859" s="20"/>
      <c r="B2859" s="6"/>
      <c r="C2859" s="6"/>
      <c r="D2859" s="6"/>
      <c r="E2859" s="6"/>
      <c r="F2859" s="6"/>
      <c r="G2859" s="6"/>
      <c r="H2859" s="6"/>
      <c r="I2859" s="6"/>
      <c r="J2859" s="6"/>
      <c r="K2859" s="6"/>
      <c r="L2859" s="6"/>
      <c r="M2859" s="6"/>
      <c r="N2859" s="6"/>
      <c r="O2859" s="6"/>
      <c r="P2859" s="6"/>
      <c r="Q2859" s="6"/>
      <c r="R2859" s="6"/>
      <c r="S2859" s="6"/>
      <c r="T2859" s="6"/>
      <c r="U2859" s="6"/>
      <c r="V2859" s="6"/>
      <c r="W2859" s="6"/>
      <c r="X2859" s="6"/>
      <c r="Y2859" s="6"/>
      <c r="Z2859" s="6"/>
      <c r="AA2859" s="6"/>
      <c r="AB2859" s="21"/>
      <c r="AC2859" s="21"/>
      <c r="AD2859" s="21"/>
      <c r="AE2859" s="6"/>
      <c r="AF2859" s="6"/>
      <c r="AG2859" s="6"/>
      <c r="AH2859" s="6"/>
    </row>
    <row r="2860" spans="1:34" x14ac:dyDescent="0.35">
      <c r="A2860" s="20"/>
      <c r="B2860" s="6"/>
      <c r="C2860" s="6"/>
      <c r="D2860" s="6"/>
      <c r="E2860" s="6"/>
      <c r="F2860" s="6"/>
      <c r="G2860" s="6"/>
      <c r="H2860" s="6"/>
      <c r="I2860" s="6"/>
      <c r="J2860" s="6"/>
      <c r="K2860" s="6"/>
      <c r="L2860" s="6"/>
      <c r="M2860" s="6"/>
      <c r="N2860" s="6"/>
      <c r="O2860" s="6"/>
      <c r="P2860" s="6"/>
      <c r="Q2860" s="6"/>
      <c r="R2860" s="6"/>
      <c r="S2860" s="6"/>
      <c r="T2860" s="6"/>
      <c r="U2860" s="6"/>
      <c r="V2860" s="6"/>
      <c r="W2860" s="6"/>
      <c r="X2860" s="6"/>
      <c r="Y2860" s="6"/>
      <c r="Z2860" s="6"/>
      <c r="AA2860" s="6"/>
      <c r="AB2860" s="21"/>
      <c r="AC2860" s="21"/>
      <c r="AD2860" s="21"/>
      <c r="AE2860" s="6"/>
      <c r="AF2860" s="6"/>
      <c r="AG2860" s="6"/>
      <c r="AH2860" s="6"/>
    </row>
    <row r="2861" spans="1:34" x14ac:dyDescent="0.35">
      <c r="A2861" s="20"/>
      <c r="B2861" s="6"/>
      <c r="C2861" s="6"/>
      <c r="D2861" s="6"/>
      <c r="E2861" s="6"/>
      <c r="F2861" s="6"/>
      <c r="G2861" s="6"/>
      <c r="H2861" s="6"/>
      <c r="I2861" s="6"/>
      <c r="J2861" s="6"/>
      <c r="K2861" s="6"/>
      <c r="L2861" s="6"/>
      <c r="M2861" s="6"/>
      <c r="N2861" s="6"/>
      <c r="O2861" s="6"/>
      <c r="P2861" s="6"/>
      <c r="Q2861" s="6"/>
      <c r="R2861" s="6"/>
      <c r="S2861" s="6"/>
      <c r="T2861" s="6"/>
      <c r="U2861" s="6"/>
      <c r="V2861" s="6"/>
      <c r="W2861" s="6"/>
      <c r="X2861" s="6"/>
      <c r="Y2861" s="6"/>
      <c r="Z2861" s="6"/>
      <c r="AA2861" s="6"/>
      <c r="AB2861" s="21"/>
      <c r="AC2861" s="21"/>
      <c r="AD2861" s="21"/>
      <c r="AE2861" s="6"/>
      <c r="AF2861" s="6"/>
      <c r="AG2861" s="6"/>
      <c r="AH2861" s="6"/>
    </row>
    <row r="2862" spans="1:34" x14ac:dyDescent="0.35">
      <c r="A2862" s="20"/>
      <c r="B2862" s="6"/>
      <c r="C2862" s="6"/>
      <c r="D2862" s="6"/>
      <c r="E2862" s="6"/>
      <c r="F2862" s="6"/>
      <c r="G2862" s="6"/>
      <c r="H2862" s="6"/>
      <c r="I2862" s="6"/>
      <c r="J2862" s="6"/>
      <c r="K2862" s="6"/>
      <c r="L2862" s="6"/>
      <c r="M2862" s="6"/>
      <c r="N2862" s="6"/>
      <c r="O2862" s="6"/>
      <c r="P2862" s="6"/>
      <c r="Q2862" s="6"/>
      <c r="R2862" s="6"/>
      <c r="S2862" s="6"/>
      <c r="T2862" s="6"/>
      <c r="U2862" s="6"/>
      <c r="V2862" s="6"/>
      <c r="W2862" s="6"/>
      <c r="X2862" s="6"/>
      <c r="Y2862" s="6"/>
      <c r="Z2862" s="6"/>
      <c r="AA2862" s="6"/>
      <c r="AB2862" s="21"/>
      <c r="AC2862" s="21"/>
      <c r="AD2862" s="21"/>
      <c r="AE2862" s="6"/>
      <c r="AF2862" s="6"/>
      <c r="AG2862" s="6"/>
      <c r="AH2862" s="6"/>
    </row>
    <row r="2863" spans="1:34" x14ac:dyDescent="0.35">
      <c r="A2863" s="20"/>
      <c r="B2863" s="6"/>
      <c r="C2863" s="6"/>
      <c r="D2863" s="6"/>
      <c r="E2863" s="6"/>
      <c r="F2863" s="6"/>
      <c r="G2863" s="6"/>
      <c r="H2863" s="6"/>
      <c r="I2863" s="6"/>
      <c r="J2863" s="6"/>
      <c r="K2863" s="6"/>
      <c r="L2863" s="6"/>
      <c r="M2863" s="6"/>
      <c r="N2863" s="6"/>
      <c r="O2863" s="6"/>
      <c r="P2863" s="6"/>
      <c r="Q2863" s="6"/>
      <c r="R2863" s="6"/>
      <c r="S2863" s="6"/>
      <c r="T2863" s="6"/>
      <c r="U2863" s="6"/>
      <c r="V2863" s="6"/>
      <c r="W2863" s="6"/>
      <c r="X2863" s="6"/>
      <c r="Y2863" s="6"/>
      <c r="Z2863" s="6"/>
      <c r="AA2863" s="6"/>
      <c r="AB2863" s="21"/>
      <c r="AC2863" s="21"/>
      <c r="AD2863" s="21"/>
      <c r="AE2863" s="6"/>
      <c r="AF2863" s="6"/>
      <c r="AG2863" s="6"/>
      <c r="AH2863" s="6"/>
    </row>
    <row r="2864" spans="1:34" x14ac:dyDescent="0.35">
      <c r="A2864" s="20"/>
      <c r="B2864" s="6"/>
      <c r="C2864" s="6"/>
      <c r="D2864" s="6"/>
      <c r="E2864" s="6"/>
      <c r="F2864" s="6"/>
      <c r="G2864" s="6"/>
      <c r="H2864" s="6"/>
      <c r="I2864" s="6"/>
      <c r="J2864" s="6"/>
      <c r="K2864" s="6"/>
      <c r="L2864" s="6"/>
      <c r="M2864" s="6"/>
      <c r="N2864" s="6"/>
      <c r="O2864" s="6"/>
      <c r="P2864" s="6"/>
      <c r="Q2864" s="6"/>
      <c r="R2864" s="6"/>
      <c r="S2864" s="6"/>
      <c r="T2864" s="6"/>
      <c r="U2864" s="6"/>
      <c r="V2864" s="6"/>
      <c r="W2864" s="6"/>
      <c r="X2864" s="6"/>
      <c r="Y2864" s="6"/>
      <c r="Z2864" s="6"/>
      <c r="AA2864" s="6"/>
      <c r="AB2864" s="21"/>
      <c r="AC2864" s="21"/>
      <c r="AD2864" s="21"/>
      <c r="AE2864" s="6"/>
      <c r="AF2864" s="6"/>
      <c r="AG2864" s="6"/>
      <c r="AH2864" s="6"/>
    </row>
    <row r="2865" spans="1:34" x14ac:dyDescent="0.35">
      <c r="A2865" s="20"/>
      <c r="B2865" s="6"/>
      <c r="C2865" s="6"/>
      <c r="D2865" s="6"/>
      <c r="E2865" s="6"/>
      <c r="F2865" s="6"/>
      <c r="G2865" s="6"/>
      <c r="H2865" s="6"/>
      <c r="I2865" s="6"/>
      <c r="J2865" s="6"/>
      <c r="K2865" s="6"/>
      <c r="L2865" s="6"/>
      <c r="M2865" s="6"/>
      <c r="N2865" s="6"/>
      <c r="O2865" s="6"/>
      <c r="P2865" s="6"/>
      <c r="Q2865" s="6"/>
      <c r="R2865" s="6"/>
      <c r="S2865" s="6"/>
      <c r="T2865" s="6"/>
      <c r="U2865" s="6"/>
      <c r="V2865" s="6"/>
      <c r="W2865" s="6"/>
      <c r="X2865" s="6"/>
      <c r="Y2865" s="6"/>
      <c r="Z2865" s="6"/>
      <c r="AA2865" s="6"/>
      <c r="AB2865" s="21"/>
      <c r="AC2865" s="21"/>
      <c r="AD2865" s="21"/>
      <c r="AE2865" s="6"/>
      <c r="AF2865" s="6"/>
      <c r="AG2865" s="6"/>
      <c r="AH2865" s="6"/>
    </row>
    <row r="2866" spans="1:34" x14ac:dyDescent="0.35">
      <c r="A2866" s="20"/>
      <c r="B2866" s="6"/>
      <c r="C2866" s="6"/>
      <c r="D2866" s="6"/>
      <c r="E2866" s="6"/>
      <c r="F2866" s="6"/>
      <c r="G2866" s="6"/>
      <c r="H2866" s="6"/>
      <c r="I2866" s="6"/>
      <c r="J2866" s="6"/>
      <c r="K2866" s="6"/>
      <c r="L2866" s="6"/>
      <c r="M2866" s="6"/>
      <c r="N2866" s="6"/>
      <c r="O2866" s="6"/>
      <c r="P2866" s="6"/>
      <c r="Q2866" s="6"/>
      <c r="R2866" s="6"/>
      <c r="S2866" s="6"/>
      <c r="T2866" s="6"/>
      <c r="U2866" s="6"/>
      <c r="V2866" s="6"/>
      <c r="W2866" s="6"/>
      <c r="X2866" s="6"/>
      <c r="Y2866" s="6"/>
      <c r="Z2866" s="6"/>
      <c r="AA2866" s="6"/>
      <c r="AB2866" s="21"/>
      <c r="AC2866" s="21"/>
      <c r="AD2866" s="21"/>
      <c r="AE2866" s="6"/>
      <c r="AF2866" s="6"/>
      <c r="AG2866" s="6"/>
      <c r="AH2866" s="6"/>
    </row>
    <row r="2867" spans="1:34" x14ac:dyDescent="0.35">
      <c r="A2867" s="20"/>
      <c r="B2867" s="6"/>
      <c r="C2867" s="6"/>
      <c r="D2867" s="6"/>
      <c r="E2867" s="6"/>
      <c r="F2867" s="6"/>
      <c r="G2867" s="6"/>
      <c r="H2867" s="6"/>
      <c r="I2867" s="6"/>
      <c r="J2867" s="6"/>
      <c r="K2867" s="6"/>
      <c r="L2867" s="6"/>
      <c r="M2867" s="6"/>
      <c r="N2867" s="6"/>
      <c r="O2867" s="6"/>
      <c r="P2867" s="6"/>
      <c r="Q2867" s="6"/>
      <c r="R2867" s="6"/>
      <c r="S2867" s="6"/>
      <c r="T2867" s="6"/>
      <c r="U2867" s="6"/>
      <c r="V2867" s="6"/>
      <c r="W2867" s="6"/>
      <c r="X2867" s="6"/>
      <c r="Y2867" s="6"/>
      <c r="Z2867" s="6"/>
      <c r="AA2867" s="6"/>
      <c r="AB2867" s="21"/>
      <c r="AC2867" s="21"/>
      <c r="AD2867" s="21"/>
      <c r="AE2867" s="6"/>
      <c r="AF2867" s="6"/>
      <c r="AG2867" s="6"/>
      <c r="AH2867" s="6"/>
    </row>
    <row r="2868" spans="1:34" x14ac:dyDescent="0.35">
      <c r="A2868" s="20"/>
      <c r="B2868" s="6"/>
      <c r="C2868" s="6"/>
      <c r="D2868" s="6"/>
      <c r="E2868" s="6"/>
      <c r="F2868" s="6"/>
      <c r="G2868" s="6"/>
      <c r="H2868" s="6"/>
      <c r="I2868" s="6"/>
      <c r="J2868" s="6"/>
      <c r="K2868" s="6"/>
      <c r="L2868" s="6"/>
      <c r="M2868" s="6"/>
      <c r="N2868" s="6"/>
      <c r="O2868" s="6"/>
      <c r="P2868" s="6"/>
      <c r="Q2868" s="6"/>
      <c r="R2868" s="6"/>
      <c r="S2868" s="6"/>
      <c r="T2868" s="6"/>
      <c r="U2868" s="6"/>
      <c r="V2868" s="6"/>
      <c r="W2868" s="6"/>
      <c r="X2868" s="6"/>
      <c r="Y2868" s="6"/>
      <c r="Z2868" s="6"/>
      <c r="AA2868" s="6"/>
      <c r="AB2868" s="21"/>
      <c r="AC2868" s="21"/>
      <c r="AD2868" s="21"/>
      <c r="AE2868" s="6"/>
      <c r="AF2868" s="6"/>
      <c r="AG2868" s="6"/>
      <c r="AH2868" s="6"/>
    </row>
    <row r="2869" spans="1:34" x14ac:dyDescent="0.35">
      <c r="A2869" s="20"/>
      <c r="B2869" s="6"/>
      <c r="C2869" s="6"/>
      <c r="D2869" s="6"/>
      <c r="E2869" s="6"/>
      <c r="F2869" s="6"/>
      <c r="G2869" s="6"/>
      <c r="H2869" s="6"/>
      <c r="I2869" s="6"/>
      <c r="J2869" s="6"/>
      <c r="K2869" s="6"/>
      <c r="L2869" s="6"/>
      <c r="M2869" s="6"/>
      <c r="N2869" s="6"/>
      <c r="O2869" s="6"/>
      <c r="P2869" s="6"/>
      <c r="Q2869" s="6"/>
      <c r="R2869" s="6"/>
      <c r="S2869" s="6"/>
      <c r="T2869" s="6"/>
      <c r="U2869" s="6"/>
      <c r="V2869" s="6"/>
      <c r="W2869" s="6"/>
      <c r="X2869" s="6"/>
      <c r="Y2869" s="6"/>
      <c r="Z2869" s="6"/>
      <c r="AA2869" s="6"/>
      <c r="AB2869" s="21"/>
      <c r="AC2869" s="21"/>
      <c r="AD2869" s="21"/>
      <c r="AE2869" s="6"/>
      <c r="AF2869" s="6"/>
      <c r="AG2869" s="6"/>
      <c r="AH2869" s="6"/>
    </row>
    <row r="2870" spans="1:34" x14ac:dyDescent="0.35">
      <c r="A2870" s="20"/>
      <c r="B2870" s="6"/>
      <c r="C2870" s="6"/>
      <c r="D2870" s="6"/>
      <c r="E2870" s="6"/>
      <c r="F2870" s="6"/>
      <c r="G2870" s="6"/>
      <c r="H2870" s="6"/>
      <c r="I2870" s="6"/>
      <c r="J2870" s="6"/>
      <c r="K2870" s="6"/>
      <c r="L2870" s="6"/>
      <c r="M2870" s="6"/>
      <c r="N2870" s="6"/>
      <c r="O2870" s="6"/>
      <c r="P2870" s="6"/>
      <c r="Q2870" s="6"/>
      <c r="R2870" s="6"/>
      <c r="S2870" s="6"/>
      <c r="T2870" s="6"/>
      <c r="U2870" s="6"/>
      <c r="V2870" s="6"/>
      <c r="W2870" s="6"/>
      <c r="X2870" s="6"/>
      <c r="Y2870" s="6"/>
      <c r="Z2870" s="6"/>
      <c r="AA2870" s="6"/>
      <c r="AB2870" s="21"/>
      <c r="AC2870" s="21"/>
      <c r="AD2870" s="21"/>
      <c r="AE2870" s="6"/>
      <c r="AF2870" s="6"/>
      <c r="AG2870" s="6"/>
      <c r="AH2870" s="6"/>
    </row>
    <row r="2871" spans="1:34" x14ac:dyDescent="0.35">
      <c r="A2871" s="20"/>
      <c r="B2871" s="6"/>
      <c r="C2871" s="6"/>
      <c r="D2871" s="6"/>
      <c r="E2871" s="6"/>
      <c r="F2871" s="6"/>
      <c r="G2871" s="6"/>
      <c r="H2871" s="6"/>
      <c r="I2871" s="6"/>
      <c r="J2871" s="6"/>
      <c r="K2871" s="6"/>
      <c r="L2871" s="6"/>
      <c r="M2871" s="6"/>
      <c r="N2871" s="6"/>
      <c r="O2871" s="6"/>
      <c r="P2871" s="6"/>
      <c r="Q2871" s="6"/>
      <c r="R2871" s="6"/>
      <c r="S2871" s="6"/>
      <c r="T2871" s="6"/>
      <c r="U2871" s="6"/>
      <c r="V2871" s="6"/>
      <c r="W2871" s="6"/>
      <c r="X2871" s="6"/>
      <c r="Y2871" s="6"/>
      <c r="Z2871" s="6"/>
      <c r="AA2871" s="6"/>
      <c r="AB2871" s="21"/>
      <c r="AC2871" s="21"/>
      <c r="AD2871" s="21"/>
      <c r="AE2871" s="6"/>
      <c r="AF2871" s="6"/>
      <c r="AG2871" s="6"/>
      <c r="AH2871" s="6"/>
    </row>
    <row r="2872" spans="1:34" x14ac:dyDescent="0.35">
      <c r="A2872" s="20"/>
      <c r="B2872" s="6"/>
      <c r="C2872" s="6"/>
      <c r="D2872" s="6"/>
      <c r="E2872" s="6"/>
      <c r="F2872" s="6"/>
      <c r="G2872" s="6"/>
      <c r="H2872" s="6"/>
      <c r="I2872" s="6"/>
      <c r="J2872" s="6"/>
      <c r="K2872" s="6"/>
      <c r="L2872" s="6"/>
      <c r="M2872" s="6"/>
      <c r="N2872" s="6"/>
      <c r="O2872" s="6"/>
      <c r="P2872" s="6"/>
      <c r="Q2872" s="6"/>
      <c r="R2872" s="6"/>
      <c r="S2872" s="6"/>
      <c r="T2872" s="6"/>
      <c r="U2872" s="6"/>
      <c r="V2872" s="6"/>
      <c r="W2872" s="6"/>
      <c r="X2872" s="6"/>
      <c r="Y2872" s="6"/>
      <c r="Z2872" s="6"/>
      <c r="AA2872" s="6"/>
      <c r="AB2872" s="21"/>
      <c r="AC2872" s="21"/>
      <c r="AD2872" s="21"/>
      <c r="AE2872" s="6"/>
      <c r="AF2872" s="6"/>
      <c r="AG2872" s="6"/>
      <c r="AH2872" s="6"/>
    </row>
    <row r="2873" spans="1:34" x14ac:dyDescent="0.35">
      <c r="A2873" s="20"/>
      <c r="B2873" s="6"/>
      <c r="C2873" s="6"/>
      <c r="D2873" s="6"/>
      <c r="E2873" s="6"/>
      <c r="F2873" s="6"/>
      <c r="G2873" s="6"/>
      <c r="H2873" s="6"/>
      <c r="I2873" s="6"/>
      <c r="J2873" s="6"/>
      <c r="K2873" s="6"/>
      <c r="L2873" s="6"/>
      <c r="M2873" s="6"/>
      <c r="N2873" s="6"/>
      <c r="O2873" s="6"/>
      <c r="P2873" s="6"/>
      <c r="Q2873" s="6"/>
      <c r="R2873" s="6"/>
      <c r="S2873" s="6"/>
      <c r="T2873" s="6"/>
      <c r="U2873" s="6"/>
      <c r="V2873" s="6"/>
      <c r="W2873" s="6"/>
      <c r="X2873" s="6"/>
      <c r="Y2873" s="6"/>
      <c r="Z2873" s="6"/>
      <c r="AA2873" s="6"/>
      <c r="AB2873" s="21"/>
      <c r="AC2873" s="21"/>
      <c r="AD2873" s="21"/>
      <c r="AE2873" s="6"/>
      <c r="AF2873" s="6"/>
      <c r="AG2873" s="6"/>
      <c r="AH2873" s="6"/>
    </row>
    <row r="2874" spans="1:34" x14ac:dyDescent="0.35">
      <c r="A2874" s="20"/>
      <c r="B2874" s="6"/>
      <c r="C2874" s="6"/>
      <c r="D2874" s="6"/>
      <c r="E2874" s="6"/>
      <c r="F2874" s="6"/>
      <c r="G2874" s="6"/>
      <c r="H2874" s="6"/>
      <c r="I2874" s="6"/>
      <c r="J2874" s="6"/>
      <c r="K2874" s="6"/>
      <c r="L2874" s="6"/>
      <c r="M2874" s="6"/>
      <c r="N2874" s="6"/>
      <c r="O2874" s="6"/>
      <c r="P2874" s="6"/>
      <c r="Q2874" s="6"/>
      <c r="R2874" s="6"/>
      <c r="S2874" s="6"/>
      <c r="T2874" s="6"/>
      <c r="U2874" s="6"/>
      <c r="V2874" s="6"/>
      <c r="W2874" s="6"/>
      <c r="X2874" s="6"/>
      <c r="Y2874" s="6"/>
      <c r="Z2874" s="6"/>
      <c r="AA2874" s="6"/>
      <c r="AB2874" s="21"/>
      <c r="AC2874" s="21"/>
      <c r="AD2874" s="21"/>
      <c r="AE2874" s="6"/>
      <c r="AF2874" s="6"/>
      <c r="AG2874" s="6"/>
      <c r="AH2874" s="6"/>
    </row>
    <row r="2875" spans="1:34" x14ac:dyDescent="0.35">
      <c r="A2875" s="20"/>
      <c r="B2875" s="6"/>
      <c r="C2875" s="6"/>
      <c r="D2875" s="6"/>
      <c r="E2875" s="6"/>
      <c r="F2875" s="6"/>
      <c r="G2875" s="6"/>
      <c r="H2875" s="6"/>
      <c r="I2875" s="6"/>
      <c r="J2875" s="6"/>
      <c r="K2875" s="6"/>
      <c r="L2875" s="6"/>
      <c r="M2875" s="6"/>
      <c r="N2875" s="6"/>
      <c r="O2875" s="6"/>
      <c r="P2875" s="6"/>
      <c r="Q2875" s="6"/>
      <c r="R2875" s="6"/>
      <c r="S2875" s="6"/>
      <c r="T2875" s="6"/>
      <c r="U2875" s="6"/>
      <c r="V2875" s="6"/>
      <c r="W2875" s="6"/>
      <c r="X2875" s="6"/>
      <c r="Y2875" s="6"/>
      <c r="Z2875" s="6"/>
      <c r="AA2875" s="6"/>
      <c r="AB2875" s="21"/>
      <c r="AC2875" s="21"/>
      <c r="AD2875" s="21"/>
      <c r="AE2875" s="6"/>
      <c r="AF2875" s="6"/>
      <c r="AG2875" s="6"/>
      <c r="AH2875" s="6"/>
    </row>
    <row r="2876" spans="1:34" x14ac:dyDescent="0.35">
      <c r="A2876" s="20"/>
      <c r="B2876" s="6"/>
      <c r="C2876" s="6"/>
      <c r="D2876" s="6"/>
      <c r="E2876" s="6"/>
      <c r="F2876" s="6"/>
      <c r="G2876" s="6"/>
      <c r="H2876" s="6"/>
      <c r="I2876" s="6"/>
      <c r="J2876" s="6"/>
      <c r="K2876" s="6"/>
      <c r="L2876" s="6"/>
      <c r="M2876" s="6"/>
      <c r="N2876" s="6"/>
      <c r="O2876" s="6"/>
      <c r="P2876" s="6"/>
      <c r="Q2876" s="6"/>
      <c r="R2876" s="6"/>
      <c r="S2876" s="6"/>
      <c r="T2876" s="6"/>
      <c r="U2876" s="6"/>
      <c r="V2876" s="6"/>
      <c r="W2876" s="6"/>
      <c r="X2876" s="6"/>
      <c r="Y2876" s="6"/>
      <c r="Z2876" s="6"/>
      <c r="AA2876" s="6"/>
      <c r="AB2876" s="21"/>
      <c r="AC2876" s="21"/>
      <c r="AD2876" s="21"/>
      <c r="AE2876" s="6"/>
      <c r="AF2876" s="6"/>
      <c r="AG2876" s="6"/>
      <c r="AH2876" s="6"/>
    </row>
    <row r="2877" spans="1:34" x14ac:dyDescent="0.35">
      <c r="A2877" s="20"/>
      <c r="B2877" s="6"/>
      <c r="C2877" s="6"/>
      <c r="D2877" s="6"/>
      <c r="E2877" s="6"/>
      <c r="F2877" s="6"/>
      <c r="G2877" s="6"/>
      <c r="H2877" s="6"/>
      <c r="I2877" s="6"/>
      <c r="J2877" s="6"/>
      <c r="K2877" s="6"/>
      <c r="L2877" s="6"/>
      <c r="M2877" s="6"/>
      <c r="N2877" s="6"/>
      <c r="O2877" s="6"/>
      <c r="P2877" s="6"/>
      <c r="Q2877" s="6"/>
      <c r="R2877" s="6"/>
      <c r="S2877" s="6"/>
      <c r="T2877" s="6"/>
      <c r="U2877" s="6"/>
      <c r="V2877" s="6"/>
      <c r="W2877" s="6"/>
      <c r="X2877" s="6"/>
      <c r="Y2877" s="6"/>
      <c r="Z2877" s="6"/>
      <c r="AA2877" s="6"/>
      <c r="AB2877" s="21"/>
      <c r="AC2877" s="21"/>
      <c r="AD2877" s="21"/>
      <c r="AE2877" s="6"/>
      <c r="AF2877" s="6"/>
      <c r="AG2877" s="6"/>
      <c r="AH2877" s="6"/>
    </row>
    <row r="2878" spans="1:34" x14ac:dyDescent="0.35">
      <c r="A2878" s="20"/>
      <c r="B2878" s="6"/>
      <c r="C2878" s="6"/>
      <c r="D2878" s="6"/>
      <c r="E2878" s="6"/>
      <c r="F2878" s="6"/>
      <c r="G2878" s="6"/>
      <c r="H2878" s="6"/>
      <c r="I2878" s="6"/>
      <c r="J2878" s="6"/>
      <c r="K2878" s="6"/>
      <c r="L2878" s="6"/>
      <c r="M2878" s="6"/>
      <c r="N2878" s="6"/>
      <c r="O2878" s="6"/>
      <c r="P2878" s="6"/>
      <c r="Q2878" s="6"/>
      <c r="R2878" s="6"/>
      <c r="S2878" s="6"/>
      <c r="T2878" s="6"/>
      <c r="U2878" s="6"/>
      <c r="V2878" s="6"/>
      <c r="W2878" s="6"/>
      <c r="X2878" s="6"/>
      <c r="Y2878" s="6"/>
      <c r="Z2878" s="6"/>
      <c r="AA2878" s="6"/>
      <c r="AB2878" s="21"/>
      <c r="AC2878" s="21"/>
      <c r="AD2878" s="21"/>
      <c r="AE2878" s="6"/>
      <c r="AF2878" s="6"/>
      <c r="AG2878" s="6"/>
      <c r="AH2878" s="6"/>
    </row>
    <row r="2879" spans="1:34" x14ac:dyDescent="0.35">
      <c r="A2879" s="20"/>
      <c r="B2879" s="6"/>
      <c r="C2879" s="6"/>
      <c r="D2879" s="6"/>
      <c r="E2879" s="6"/>
      <c r="F2879" s="6"/>
      <c r="G2879" s="6"/>
      <c r="H2879" s="6"/>
      <c r="I2879" s="6"/>
      <c r="J2879" s="6"/>
      <c r="K2879" s="6"/>
      <c r="L2879" s="6"/>
      <c r="M2879" s="6"/>
      <c r="N2879" s="6"/>
      <c r="O2879" s="6"/>
      <c r="P2879" s="6"/>
      <c r="Q2879" s="6"/>
      <c r="R2879" s="6"/>
      <c r="S2879" s="6"/>
      <c r="T2879" s="6"/>
      <c r="U2879" s="6"/>
      <c r="V2879" s="6"/>
      <c r="W2879" s="6"/>
      <c r="X2879" s="6"/>
      <c r="Y2879" s="6"/>
      <c r="Z2879" s="6"/>
      <c r="AA2879" s="6"/>
      <c r="AB2879" s="21"/>
      <c r="AC2879" s="21"/>
      <c r="AD2879" s="21"/>
      <c r="AE2879" s="6"/>
      <c r="AF2879" s="6"/>
      <c r="AG2879" s="6"/>
      <c r="AH2879" s="6"/>
    </row>
    <row r="2880" spans="1:34" x14ac:dyDescent="0.35">
      <c r="A2880" s="20"/>
      <c r="B2880" s="6"/>
      <c r="C2880" s="6"/>
      <c r="D2880" s="6"/>
      <c r="E2880" s="6"/>
      <c r="F2880" s="6"/>
      <c r="G2880" s="6"/>
      <c r="H2880" s="6"/>
      <c r="I2880" s="6"/>
      <c r="J2880" s="6"/>
      <c r="K2880" s="6"/>
      <c r="L2880" s="6"/>
      <c r="M2880" s="6"/>
      <c r="N2880" s="6"/>
      <c r="O2880" s="6"/>
      <c r="P2880" s="6"/>
      <c r="Q2880" s="6"/>
      <c r="R2880" s="6"/>
      <c r="S2880" s="6"/>
      <c r="T2880" s="6"/>
      <c r="U2880" s="6"/>
      <c r="V2880" s="6"/>
      <c r="W2880" s="6"/>
      <c r="X2880" s="6"/>
      <c r="Y2880" s="6"/>
      <c r="Z2880" s="6"/>
      <c r="AA2880" s="6"/>
      <c r="AB2880" s="21"/>
      <c r="AC2880" s="21"/>
      <c r="AD2880" s="21"/>
      <c r="AE2880" s="6"/>
      <c r="AF2880" s="6"/>
      <c r="AG2880" s="6"/>
      <c r="AH2880" s="6"/>
    </row>
    <row r="2881" spans="1:34" x14ac:dyDescent="0.35">
      <c r="A2881" s="20"/>
      <c r="B2881" s="6"/>
      <c r="C2881" s="6"/>
      <c r="D2881" s="6"/>
      <c r="E2881" s="6"/>
      <c r="F2881" s="6"/>
      <c r="G2881" s="6"/>
      <c r="H2881" s="6"/>
      <c r="I2881" s="6"/>
      <c r="J2881" s="6"/>
      <c r="K2881" s="6"/>
      <c r="L2881" s="6"/>
      <c r="M2881" s="6"/>
      <c r="N2881" s="6"/>
      <c r="O2881" s="6"/>
      <c r="P2881" s="6"/>
      <c r="Q2881" s="6"/>
      <c r="R2881" s="6"/>
      <c r="S2881" s="6"/>
      <c r="T2881" s="6"/>
      <c r="U2881" s="6"/>
      <c r="V2881" s="6"/>
      <c r="W2881" s="6"/>
      <c r="X2881" s="6"/>
      <c r="Y2881" s="6"/>
      <c r="Z2881" s="6"/>
      <c r="AA2881" s="6"/>
      <c r="AB2881" s="21"/>
      <c r="AC2881" s="21"/>
      <c r="AD2881" s="21"/>
      <c r="AE2881" s="6"/>
      <c r="AF2881" s="6"/>
      <c r="AG2881" s="6"/>
      <c r="AH2881" s="6"/>
    </row>
    <row r="2882" spans="1:34" x14ac:dyDescent="0.35">
      <c r="A2882" s="20"/>
      <c r="B2882" s="6"/>
      <c r="C2882" s="6"/>
      <c r="D2882" s="6"/>
      <c r="E2882" s="6"/>
      <c r="F2882" s="6"/>
      <c r="G2882" s="6"/>
      <c r="H2882" s="6"/>
      <c r="I2882" s="6"/>
      <c r="J2882" s="6"/>
      <c r="K2882" s="6"/>
      <c r="L2882" s="6"/>
      <c r="M2882" s="6"/>
      <c r="N2882" s="6"/>
      <c r="O2882" s="6"/>
      <c r="P2882" s="6"/>
      <c r="Q2882" s="6"/>
      <c r="R2882" s="6"/>
      <c r="S2882" s="6"/>
      <c r="T2882" s="6"/>
      <c r="U2882" s="6"/>
      <c r="V2882" s="6"/>
      <c r="W2882" s="6"/>
      <c r="X2882" s="6"/>
      <c r="Y2882" s="6"/>
      <c r="Z2882" s="6"/>
      <c r="AA2882" s="6"/>
      <c r="AB2882" s="21"/>
      <c r="AC2882" s="21"/>
      <c r="AD2882" s="21"/>
      <c r="AE2882" s="6"/>
      <c r="AF2882" s="6"/>
      <c r="AG2882" s="6"/>
      <c r="AH2882" s="6"/>
    </row>
    <row r="2883" spans="1:34" x14ac:dyDescent="0.35">
      <c r="A2883" s="20"/>
      <c r="B2883" s="6"/>
      <c r="C2883" s="6"/>
      <c r="D2883" s="6"/>
      <c r="E2883" s="6"/>
      <c r="F2883" s="6"/>
      <c r="G2883" s="6"/>
      <c r="H2883" s="6"/>
      <c r="I2883" s="6"/>
      <c r="J2883" s="6"/>
      <c r="K2883" s="6"/>
      <c r="L2883" s="6"/>
      <c r="M2883" s="6"/>
      <c r="N2883" s="6"/>
      <c r="O2883" s="6"/>
      <c r="P2883" s="6"/>
      <c r="Q2883" s="6"/>
      <c r="R2883" s="6"/>
      <c r="S2883" s="6"/>
      <c r="T2883" s="6"/>
      <c r="U2883" s="6"/>
      <c r="V2883" s="6"/>
      <c r="W2883" s="6"/>
      <c r="X2883" s="6"/>
      <c r="Y2883" s="6"/>
      <c r="Z2883" s="6"/>
      <c r="AA2883" s="6"/>
      <c r="AB2883" s="21"/>
      <c r="AC2883" s="21"/>
      <c r="AD2883" s="21"/>
      <c r="AE2883" s="6"/>
      <c r="AF2883" s="6"/>
      <c r="AG2883" s="6"/>
      <c r="AH2883" s="6"/>
    </row>
    <row r="2884" spans="1:34" x14ac:dyDescent="0.35">
      <c r="A2884" s="20"/>
      <c r="B2884" s="6"/>
      <c r="C2884" s="6"/>
      <c r="D2884" s="6"/>
      <c r="E2884" s="6"/>
      <c r="F2884" s="6"/>
      <c r="G2884" s="6"/>
      <c r="H2884" s="6"/>
      <c r="I2884" s="6"/>
      <c r="J2884" s="6"/>
      <c r="K2884" s="6"/>
      <c r="L2884" s="6"/>
      <c r="M2884" s="6"/>
      <c r="N2884" s="6"/>
      <c r="O2884" s="6"/>
      <c r="P2884" s="6"/>
      <c r="Q2884" s="6"/>
      <c r="R2884" s="6"/>
      <c r="S2884" s="6"/>
      <c r="T2884" s="6"/>
      <c r="U2884" s="6"/>
      <c r="V2884" s="6"/>
      <c r="W2884" s="6"/>
      <c r="X2884" s="6"/>
      <c r="Y2884" s="6"/>
      <c r="Z2884" s="6"/>
      <c r="AA2884" s="6"/>
      <c r="AB2884" s="21"/>
      <c r="AC2884" s="21"/>
      <c r="AD2884" s="21"/>
      <c r="AE2884" s="6"/>
      <c r="AF2884" s="6"/>
      <c r="AG2884" s="6"/>
      <c r="AH2884" s="6"/>
    </row>
    <row r="2885" spans="1:34" x14ac:dyDescent="0.35">
      <c r="A2885" s="20"/>
      <c r="B2885" s="6"/>
      <c r="C2885" s="6"/>
      <c r="D2885" s="6"/>
      <c r="E2885" s="6"/>
      <c r="F2885" s="6"/>
      <c r="G2885" s="6"/>
      <c r="H2885" s="6"/>
      <c r="I2885" s="6"/>
      <c r="J2885" s="6"/>
      <c r="K2885" s="6"/>
      <c r="L2885" s="6"/>
      <c r="M2885" s="6"/>
      <c r="N2885" s="6"/>
      <c r="O2885" s="6"/>
      <c r="P2885" s="6"/>
      <c r="Q2885" s="6"/>
      <c r="R2885" s="6"/>
      <c r="S2885" s="6"/>
      <c r="T2885" s="6"/>
      <c r="U2885" s="6"/>
      <c r="V2885" s="6"/>
      <c r="W2885" s="6"/>
      <c r="X2885" s="6"/>
      <c r="Y2885" s="6"/>
      <c r="Z2885" s="6"/>
      <c r="AA2885" s="6"/>
      <c r="AB2885" s="21"/>
      <c r="AC2885" s="21"/>
      <c r="AD2885" s="21"/>
      <c r="AE2885" s="6"/>
      <c r="AF2885" s="6"/>
      <c r="AG2885" s="6"/>
      <c r="AH2885" s="6"/>
    </row>
    <row r="2886" spans="1:34" x14ac:dyDescent="0.35">
      <c r="A2886" s="20"/>
      <c r="B2886" s="6"/>
      <c r="C2886" s="6"/>
      <c r="D2886" s="6"/>
      <c r="E2886" s="6"/>
      <c r="F2886" s="6"/>
      <c r="G2886" s="6"/>
      <c r="H2886" s="6"/>
      <c r="I2886" s="6"/>
      <c r="J2886" s="6"/>
      <c r="K2886" s="6"/>
      <c r="L2886" s="6"/>
      <c r="M2886" s="6"/>
      <c r="N2886" s="6"/>
      <c r="O2886" s="6"/>
      <c r="P2886" s="6"/>
      <c r="Q2886" s="6"/>
      <c r="R2886" s="6"/>
      <c r="S2886" s="6"/>
      <c r="T2886" s="6"/>
      <c r="U2886" s="6"/>
      <c r="V2886" s="6"/>
      <c r="W2886" s="6"/>
      <c r="X2886" s="6"/>
      <c r="Y2886" s="6"/>
      <c r="Z2886" s="6"/>
      <c r="AA2886" s="6"/>
      <c r="AB2886" s="21"/>
      <c r="AC2886" s="21"/>
      <c r="AD2886" s="21"/>
      <c r="AE2886" s="6"/>
      <c r="AF2886" s="6"/>
      <c r="AG2886" s="6"/>
      <c r="AH2886" s="6"/>
    </row>
    <row r="2887" spans="1:34" x14ac:dyDescent="0.35">
      <c r="A2887" s="20"/>
      <c r="B2887" s="6"/>
      <c r="C2887" s="6"/>
      <c r="D2887" s="6"/>
      <c r="E2887" s="6"/>
      <c r="F2887" s="6"/>
      <c r="G2887" s="6"/>
      <c r="H2887" s="6"/>
      <c r="I2887" s="6"/>
      <c r="J2887" s="6"/>
      <c r="K2887" s="6"/>
      <c r="L2887" s="6"/>
      <c r="M2887" s="6"/>
      <c r="N2887" s="6"/>
      <c r="O2887" s="6"/>
      <c r="P2887" s="6"/>
      <c r="Q2887" s="6"/>
      <c r="R2887" s="6"/>
      <c r="S2887" s="6"/>
      <c r="T2887" s="6"/>
      <c r="U2887" s="6"/>
      <c r="V2887" s="6"/>
      <c r="W2887" s="6"/>
      <c r="X2887" s="6"/>
      <c r="Y2887" s="6"/>
      <c r="Z2887" s="6"/>
      <c r="AA2887" s="6"/>
      <c r="AB2887" s="21"/>
      <c r="AC2887" s="21"/>
      <c r="AD2887" s="21"/>
      <c r="AE2887" s="6"/>
      <c r="AF2887" s="6"/>
      <c r="AG2887" s="6"/>
      <c r="AH2887" s="6"/>
    </row>
    <row r="2888" spans="1:34" x14ac:dyDescent="0.35">
      <c r="A2888" s="20"/>
      <c r="B2888" s="6"/>
      <c r="C2888" s="6"/>
      <c r="D2888" s="6"/>
      <c r="E2888" s="6"/>
      <c r="F2888" s="6"/>
      <c r="G2888" s="6"/>
      <c r="H2888" s="6"/>
      <c r="I2888" s="6"/>
      <c r="J2888" s="6"/>
      <c r="K2888" s="6"/>
      <c r="L2888" s="6"/>
      <c r="M2888" s="6"/>
      <c r="N2888" s="6"/>
      <c r="O2888" s="6"/>
      <c r="P2888" s="6"/>
      <c r="Q2888" s="6"/>
      <c r="R2888" s="6"/>
      <c r="S2888" s="6"/>
      <c r="T2888" s="6"/>
      <c r="U2888" s="6"/>
      <c r="V2888" s="6"/>
      <c r="W2888" s="6"/>
      <c r="X2888" s="6"/>
      <c r="Y2888" s="6"/>
      <c r="Z2888" s="6"/>
      <c r="AA2888" s="6"/>
      <c r="AB2888" s="21"/>
      <c r="AC2888" s="21"/>
      <c r="AD2888" s="21"/>
      <c r="AE2888" s="6"/>
      <c r="AF2888" s="6"/>
      <c r="AG2888" s="6"/>
      <c r="AH2888" s="6"/>
    </row>
    <row r="2889" spans="1:34" x14ac:dyDescent="0.35">
      <c r="A2889" s="20"/>
      <c r="B2889" s="6"/>
      <c r="C2889" s="6"/>
      <c r="D2889" s="6"/>
      <c r="E2889" s="6"/>
      <c r="F2889" s="6"/>
      <c r="G2889" s="6"/>
      <c r="H2889" s="6"/>
      <c r="I2889" s="6"/>
      <c r="J2889" s="6"/>
      <c r="K2889" s="6"/>
      <c r="L2889" s="6"/>
      <c r="M2889" s="6"/>
      <c r="N2889" s="6"/>
      <c r="O2889" s="6"/>
      <c r="P2889" s="6"/>
      <c r="Q2889" s="6"/>
      <c r="R2889" s="6"/>
      <c r="S2889" s="6"/>
      <c r="T2889" s="6"/>
      <c r="U2889" s="6"/>
      <c r="V2889" s="6"/>
      <c r="W2889" s="6"/>
      <c r="X2889" s="6"/>
      <c r="Y2889" s="6"/>
      <c r="Z2889" s="6"/>
      <c r="AA2889" s="6"/>
      <c r="AB2889" s="21"/>
      <c r="AC2889" s="21"/>
      <c r="AD2889" s="21"/>
      <c r="AE2889" s="6"/>
      <c r="AF2889" s="6"/>
      <c r="AG2889" s="6"/>
      <c r="AH2889" s="6"/>
    </row>
    <row r="2890" spans="1:34" x14ac:dyDescent="0.35">
      <c r="A2890" s="20"/>
      <c r="B2890" s="6"/>
      <c r="C2890" s="6"/>
      <c r="D2890" s="6"/>
      <c r="E2890" s="6"/>
      <c r="F2890" s="6"/>
      <c r="G2890" s="6"/>
      <c r="H2890" s="6"/>
      <c r="I2890" s="6"/>
      <c r="J2890" s="6"/>
      <c r="K2890" s="6"/>
      <c r="L2890" s="6"/>
      <c r="M2890" s="6"/>
      <c r="N2890" s="6"/>
      <c r="O2890" s="6"/>
      <c r="P2890" s="6"/>
      <c r="Q2890" s="6"/>
      <c r="R2890" s="6"/>
      <c r="S2890" s="6"/>
      <c r="T2890" s="6"/>
      <c r="U2890" s="6"/>
      <c r="V2890" s="6"/>
      <c r="W2890" s="6"/>
      <c r="X2890" s="6"/>
      <c r="Y2890" s="6"/>
      <c r="Z2890" s="6"/>
      <c r="AA2890" s="6"/>
      <c r="AB2890" s="21"/>
      <c r="AC2890" s="21"/>
      <c r="AD2890" s="21"/>
      <c r="AE2890" s="6"/>
      <c r="AF2890" s="6"/>
      <c r="AG2890" s="6"/>
      <c r="AH2890" s="6"/>
    </row>
    <row r="2891" spans="1:34" x14ac:dyDescent="0.35">
      <c r="A2891" s="20"/>
      <c r="B2891" s="6"/>
      <c r="C2891" s="6"/>
      <c r="D2891" s="6"/>
      <c r="E2891" s="6"/>
      <c r="F2891" s="6"/>
      <c r="G2891" s="6"/>
      <c r="H2891" s="6"/>
      <c r="I2891" s="6"/>
      <c r="J2891" s="6"/>
      <c r="K2891" s="6"/>
      <c r="L2891" s="6"/>
      <c r="M2891" s="6"/>
      <c r="N2891" s="6"/>
      <c r="O2891" s="6"/>
      <c r="P2891" s="6"/>
      <c r="Q2891" s="6"/>
      <c r="R2891" s="6"/>
      <c r="S2891" s="6"/>
      <c r="T2891" s="6"/>
      <c r="U2891" s="6"/>
      <c r="V2891" s="6"/>
      <c r="W2891" s="6"/>
      <c r="X2891" s="6"/>
      <c r="Y2891" s="6"/>
      <c r="Z2891" s="6"/>
      <c r="AA2891" s="6"/>
      <c r="AB2891" s="21"/>
      <c r="AC2891" s="21"/>
      <c r="AD2891" s="21"/>
      <c r="AE2891" s="6"/>
      <c r="AF2891" s="6"/>
      <c r="AG2891" s="6"/>
      <c r="AH2891" s="6"/>
    </row>
    <row r="2892" spans="1:34" x14ac:dyDescent="0.35">
      <c r="A2892" s="20"/>
      <c r="B2892" s="6"/>
      <c r="C2892" s="6"/>
      <c r="D2892" s="6"/>
      <c r="E2892" s="6"/>
      <c r="F2892" s="6"/>
      <c r="G2892" s="6"/>
      <c r="H2892" s="6"/>
      <c r="I2892" s="6"/>
      <c r="J2892" s="6"/>
      <c r="K2892" s="6"/>
      <c r="L2892" s="6"/>
      <c r="M2892" s="6"/>
      <c r="N2892" s="6"/>
      <c r="O2892" s="6"/>
      <c r="P2892" s="6"/>
      <c r="Q2892" s="6"/>
      <c r="R2892" s="6"/>
      <c r="S2892" s="6"/>
      <c r="T2892" s="6"/>
      <c r="U2892" s="6"/>
      <c r="V2892" s="6"/>
      <c r="W2892" s="6"/>
      <c r="X2892" s="6"/>
      <c r="Y2892" s="6"/>
      <c r="Z2892" s="6"/>
      <c r="AA2892" s="6"/>
      <c r="AB2892" s="21"/>
      <c r="AC2892" s="21"/>
      <c r="AD2892" s="21"/>
      <c r="AE2892" s="6"/>
      <c r="AF2892" s="6"/>
      <c r="AG2892" s="6"/>
      <c r="AH2892" s="6"/>
    </row>
    <row r="2893" spans="1:34" x14ac:dyDescent="0.35">
      <c r="A2893" s="20"/>
      <c r="B2893" s="6"/>
      <c r="C2893" s="6"/>
      <c r="D2893" s="6"/>
      <c r="E2893" s="6"/>
      <c r="F2893" s="6"/>
      <c r="G2893" s="6"/>
      <c r="H2893" s="6"/>
      <c r="I2893" s="6"/>
      <c r="J2893" s="6"/>
      <c r="K2893" s="6"/>
      <c r="L2893" s="6"/>
      <c r="M2893" s="6"/>
      <c r="N2893" s="6"/>
      <c r="O2893" s="6"/>
      <c r="P2893" s="6"/>
      <c r="Q2893" s="6"/>
      <c r="R2893" s="6"/>
      <c r="S2893" s="6"/>
      <c r="T2893" s="6"/>
      <c r="U2893" s="6"/>
      <c r="V2893" s="6"/>
      <c r="W2893" s="6"/>
      <c r="X2893" s="6"/>
      <c r="Y2893" s="6"/>
      <c r="Z2893" s="6"/>
      <c r="AA2893" s="6"/>
      <c r="AB2893" s="21"/>
      <c r="AC2893" s="21"/>
      <c r="AD2893" s="21"/>
      <c r="AE2893" s="6"/>
      <c r="AF2893" s="6"/>
      <c r="AG2893" s="6"/>
      <c r="AH2893" s="6"/>
    </row>
    <row r="2894" spans="1:34" x14ac:dyDescent="0.35">
      <c r="A2894" s="20"/>
      <c r="B2894" s="6"/>
      <c r="C2894" s="6"/>
      <c r="D2894" s="6"/>
      <c r="E2894" s="6"/>
      <c r="F2894" s="6"/>
      <c r="G2894" s="6"/>
      <c r="H2894" s="6"/>
      <c r="I2894" s="6"/>
      <c r="J2894" s="6"/>
      <c r="K2894" s="6"/>
      <c r="L2894" s="6"/>
      <c r="M2894" s="6"/>
      <c r="N2894" s="6"/>
      <c r="O2894" s="6"/>
      <c r="P2894" s="6"/>
      <c r="Q2894" s="6"/>
      <c r="R2894" s="6"/>
      <c r="S2894" s="6"/>
      <c r="T2894" s="6"/>
      <c r="U2894" s="6"/>
      <c r="V2894" s="6"/>
      <c r="W2894" s="6"/>
      <c r="X2894" s="6"/>
      <c r="Y2894" s="6"/>
      <c r="Z2894" s="6"/>
      <c r="AA2894" s="6"/>
      <c r="AB2894" s="21"/>
      <c r="AC2894" s="21"/>
      <c r="AD2894" s="21"/>
      <c r="AE2894" s="6"/>
      <c r="AF2894" s="6"/>
      <c r="AG2894" s="6"/>
      <c r="AH2894" s="6"/>
    </row>
    <row r="2895" spans="1:34" x14ac:dyDescent="0.35">
      <c r="A2895" s="20"/>
      <c r="B2895" s="6"/>
      <c r="C2895" s="6"/>
      <c r="D2895" s="6"/>
      <c r="E2895" s="6"/>
      <c r="F2895" s="6"/>
      <c r="G2895" s="6"/>
      <c r="H2895" s="6"/>
      <c r="I2895" s="6"/>
      <c r="J2895" s="6"/>
      <c r="K2895" s="6"/>
      <c r="L2895" s="6"/>
      <c r="M2895" s="6"/>
      <c r="N2895" s="6"/>
      <c r="O2895" s="6"/>
      <c r="P2895" s="6"/>
      <c r="Q2895" s="6"/>
      <c r="R2895" s="6"/>
      <c r="S2895" s="6"/>
      <c r="T2895" s="6"/>
      <c r="U2895" s="6"/>
      <c r="V2895" s="6"/>
      <c r="W2895" s="6"/>
      <c r="X2895" s="6"/>
      <c r="Y2895" s="6"/>
      <c r="Z2895" s="6"/>
      <c r="AA2895" s="6"/>
      <c r="AB2895" s="21"/>
      <c r="AC2895" s="21"/>
      <c r="AD2895" s="21"/>
      <c r="AE2895" s="6"/>
      <c r="AF2895" s="6"/>
      <c r="AG2895" s="6"/>
      <c r="AH2895" s="6"/>
    </row>
    <row r="2896" spans="1:34" x14ac:dyDescent="0.35">
      <c r="A2896" s="20"/>
      <c r="B2896" s="6"/>
      <c r="C2896" s="6"/>
      <c r="D2896" s="6"/>
      <c r="E2896" s="6"/>
      <c r="F2896" s="6"/>
      <c r="G2896" s="6"/>
      <c r="H2896" s="6"/>
      <c r="I2896" s="6"/>
      <c r="J2896" s="6"/>
      <c r="K2896" s="6"/>
      <c r="L2896" s="6"/>
      <c r="M2896" s="6"/>
      <c r="N2896" s="6"/>
      <c r="O2896" s="6"/>
      <c r="P2896" s="6"/>
      <c r="Q2896" s="6"/>
      <c r="R2896" s="6"/>
      <c r="S2896" s="6"/>
      <c r="T2896" s="6"/>
      <c r="U2896" s="6"/>
      <c r="V2896" s="6"/>
      <c r="W2896" s="6"/>
      <c r="X2896" s="6"/>
      <c r="Y2896" s="6"/>
      <c r="Z2896" s="6"/>
      <c r="AA2896" s="6"/>
      <c r="AB2896" s="21"/>
      <c r="AC2896" s="21"/>
      <c r="AD2896" s="21"/>
      <c r="AE2896" s="6"/>
      <c r="AF2896" s="6"/>
      <c r="AG2896" s="6"/>
      <c r="AH2896" s="6"/>
    </row>
    <row r="2897" spans="1:34" x14ac:dyDescent="0.35">
      <c r="A2897" s="20"/>
      <c r="B2897" s="6"/>
      <c r="C2897" s="6"/>
      <c r="D2897" s="6"/>
      <c r="E2897" s="6"/>
      <c r="F2897" s="6"/>
      <c r="G2897" s="6"/>
      <c r="H2897" s="6"/>
      <c r="I2897" s="6"/>
      <c r="J2897" s="6"/>
      <c r="K2897" s="6"/>
      <c r="L2897" s="6"/>
      <c r="M2897" s="6"/>
      <c r="N2897" s="6"/>
      <c r="O2897" s="6"/>
      <c r="P2897" s="6"/>
      <c r="Q2897" s="6"/>
      <c r="R2897" s="6"/>
      <c r="S2897" s="6"/>
      <c r="T2897" s="6"/>
      <c r="U2897" s="6"/>
      <c r="V2897" s="6"/>
      <c r="W2897" s="6"/>
      <c r="X2897" s="6"/>
      <c r="Y2897" s="6"/>
      <c r="Z2897" s="6"/>
      <c r="AA2897" s="6"/>
      <c r="AB2897" s="21"/>
      <c r="AC2897" s="21"/>
      <c r="AD2897" s="21"/>
      <c r="AE2897" s="6"/>
      <c r="AF2897" s="6"/>
      <c r="AG2897" s="6"/>
      <c r="AH2897" s="6"/>
    </row>
    <row r="2898" spans="1:34" x14ac:dyDescent="0.35">
      <c r="A2898" s="20"/>
      <c r="B2898" s="6"/>
      <c r="C2898" s="6"/>
      <c r="D2898" s="6"/>
      <c r="E2898" s="6"/>
      <c r="F2898" s="6"/>
      <c r="G2898" s="6"/>
      <c r="H2898" s="6"/>
      <c r="I2898" s="6"/>
      <c r="J2898" s="6"/>
      <c r="K2898" s="6"/>
      <c r="L2898" s="6"/>
      <c r="M2898" s="6"/>
      <c r="N2898" s="6"/>
      <c r="O2898" s="6"/>
      <c r="P2898" s="6"/>
      <c r="Q2898" s="6"/>
      <c r="R2898" s="6"/>
      <c r="S2898" s="6"/>
      <c r="T2898" s="6"/>
      <c r="U2898" s="6"/>
      <c r="V2898" s="6"/>
      <c r="W2898" s="6"/>
      <c r="X2898" s="6"/>
      <c r="Y2898" s="6"/>
      <c r="Z2898" s="6"/>
      <c r="AA2898" s="6"/>
      <c r="AB2898" s="21"/>
      <c r="AC2898" s="21"/>
      <c r="AD2898" s="21"/>
      <c r="AE2898" s="6"/>
      <c r="AF2898" s="6"/>
      <c r="AG2898" s="6"/>
      <c r="AH2898" s="6"/>
    </row>
    <row r="2899" spans="1:34" x14ac:dyDescent="0.35">
      <c r="A2899" s="20"/>
      <c r="B2899" s="6"/>
      <c r="C2899" s="6"/>
      <c r="D2899" s="6"/>
      <c r="E2899" s="6"/>
      <c r="F2899" s="6"/>
      <c r="G2899" s="6"/>
      <c r="H2899" s="6"/>
      <c r="I2899" s="6"/>
      <c r="J2899" s="6"/>
      <c r="K2899" s="6"/>
      <c r="L2899" s="6"/>
      <c r="M2899" s="6"/>
      <c r="N2899" s="6"/>
      <c r="O2899" s="6"/>
      <c r="P2899" s="6"/>
      <c r="Q2899" s="6"/>
      <c r="R2899" s="6"/>
      <c r="S2899" s="6"/>
      <c r="T2899" s="6"/>
      <c r="U2899" s="6"/>
      <c r="V2899" s="6"/>
      <c r="W2899" s="6"/>
      <c r="X2899" s="6"/>
      <c r="Y2899" s="6"/>
      <c r="Z2899" s="6"/>
      <c r="AA2899" s="6"/>
      <c r="AB2899" s="21"/>
      <c r="AC2899" s="21"/>
      <c r="AD2899" s="21"/>
      <c r="AE2899" s="6"/>
      <c r="AF2899" s="6"/>
      <c r="AG2899" s="6"/>
      <c r="AH2899" s="6"/>
    </row>
    <row r="2900" spans="1:34" x14ac:dyDescent="0.35">
      <c r="A2900" s="20"/>
      <c r="B2900" s="6"/>
      <c r="C2900" s="6"/>
      <c r="D2900" s="6"/>
      <c r="E2900" s="6"/>
      <c r="F2900" s="6"/>
      <c r="G2900" s="6"/>
      <c r="H2900" s="6"/>
      <c r="I2900" s="6"/>
      <c r="J2900" s="6"/>
      <c r="K2900" s="6"/>
      <c r="L2900" s="6"/>
      <c r="M2900" s="6"/>
      <c r="N2900" s="6"/>
      <c r="O2900" s="6"/>
      <c r="P2900" s="6"/>
      <c r="Q2900" s="6"/>
      <c r="R2900" s="6"/>
      <c r="S2900" s="6"/>
      <c r="T2900" s="6"/>
      <c r="U2900" s="6"/>
      <c r="V2900" s="6"/>
      <c r="W2900" s="6"/>
      <c r="X2900" s="6"/>
      <c r="Y2900" s="6"/>
      <c r="Z2900" s="6"/>
      <c r="AA2900" s="6"/>
      <c r="AB2900" s="21"/>
      <c r="AC2900" s="21"/>
      <c r="AD2900" s="21"/>
      <c r="AE2900" s="6"/>
      <c r="AF2900" s="6"/>
      <c r="AG2900" s="6"/>
      <c r="AH2900" s="6"/>
    </row>
    <row r="2901" spans="1:34" x14ac:dyDescent="0.35">
      <c r="A2901" s="20"/>
      <c r="B2901" s="6"/>
      <c r="C2901" s="6"/>
      <c r="D2901" s="6"/>
      <c r="E2901" s="6"/>
      <c r="F2901" s="6"/>
      <c r="G2901" s="6"/>
      <c r="H2901" s="6"/>
      <c r="I2901" s="6"/>
      <c r="J2901" s="6"/>
      <c r="K2901" s="6"/>
      <c r="L2901" s="6"/>
      <c r="M2901" s="6"/>
      <c r="N2901" s="6"/>
      <c r="O2901" s="6"/>
      <c r="P2901" s="6"/>
      <c r="Q2901" s="6"/>
      <c r="R2901" s="6"/>
      <c r="S2901" s="6"/>
      <c r="T2901" s="6"/>
      <c r="U2901" s="6"/>
      <c r="V2901" s="6"/>
      <c r="W2901" s="6"/>
      <c r="X2901" s="6"/>
      <c r="Y2901" s="6"/>
      <c r="Z2901" s="6"/>
      <c r="AA2901" s="6"/>
      <c r="AB2901" s="21"/>
      <c r="AC2901" s="21"/>
      <c r="AD2901" s="21"/>
      <c r="AE2901" s="6"/>
      <c r="AF2901" s="6"/>
      <c r="AG2901" s="6"/>
      <c r="AH2901" s="6"/>
    </row>
    <row r="2902" spans="1:34" x14ac:dyDescent="0.35">
      <c r="A2902" s="20"/>
      <c r="B2902" s="6"/>
      <c r="C2902" s="6"/>
      <c r="D2902" s="6"/>
      <c r="E2902" s="6"/>
      <c r="F2902" s="6"/>
      <c r="G2902" s="6"/>
      <c r="H2902" s="6"/>
      <c r="I2902" s="6"/>
      <c r="J2902" s="6"/>
      <c r="K2902" s="6"/>
      <c r="L2902" s="6"/>
      <c r="M2902" s="6"/>
      <c r="N2902" s="6"/>
      <c r="O2902" s="6"/>
      <c r="P2902" s="6"/>
      <c r="Q2902" s="6"/>
      <c r="R2902" s="6"/>
      <c r="S2902" s="6"/>
      <c r="T2902" s="6"/>
      <c r="U2902" s="6"/>
      <c r="V2902" s="6"/>
      <c r="W2902" s="6"/>
      <c r="X2902" s="6"/>
      <c r="Y2902" s="6"/>
      <c r="Z2902" s="6"/>
      <c r="AA2902" s="6"/>
      <c r="AB2902" s="21"/>
      <c r="AC2902" s="21"/>
      <c r="AD2902" s="21"/>
      <c r="AE2902" s="6"/>
      <c r="AF2902" s="6"/>
      <c r="AG2902" s="6"/>
      <c r="AH2902" s="6"/>
    </row>
    <row r="2903" spans="1:34" x14ac:dyDescent="0.35">
      <c r="A2903" s="20"/>
      <c r="B2903" s="6"/>
      <c r="C2903" s="6"/>
      <c r="D2903" s="6"/>
      <c r="E2903" s="6"/>
      <c r="F2903" s="6"/>
      <c r="G2903" s="6"/>
      <c r="H2903" s="6"/>
      <c r="I2903" s="6"/>
      <c r="J2903" s="6"/>
      <c r="K2903" s="6"/>
      <c r="L2903" s="6"/>
      <c r="M2903" s="6"/>
      <c r="N2903" s="6"/>
      <c r="O2903" s="6"/>
      <c r="P2903" s="6"/>
      <c r="Q2903" s="6"/>
      <c r="R2903" s="6"/>
      <c r="S2903" s="6"/>
      <c r="T2903" s="6"/>
      <c r="U2903" s="6"/>
      <c r="V2903" s="6"/>
      <c r="W2903" s="6"/>
      <c r="X2903" s="6"/>
      <c r="Y2903" s="6"/>
      <c r="Z2903" s="6"/>
      <c r="AA2903" s="6"/>
      <c r="AB2903" s="21"/>
      <c r="AC2903" s="21"/>
      <c r="AD2903" s="21"/>
      <c r="AE2903" s="6"/>
      <c r="AF2903" s="6"/>
      <c r="AG2903" s="6"/>
      <c r="AH2903" s="6"/>
    </row>
    <row r="2904" spans="1:34" x14ac:dyDescent="0.35">
      <c r="A2904" s="20"/>
      <c r="B2904" s="6"/>
      <c r="C2904" s="6"/>
      <c r="D2904" s="6"/>
      <c r="E2904" s="6"/>
      <c r="F2904" s="6"/>
      <c r="G2904" s="6"/>
      <c r="H2904" s="6"/>
      <c r="I2904" s="6"/>
      <c r="J2904" s="6"/>
      <c r="K2904" s="6"/>
      <c r="L2904" s="6"/>
      <c r="M2904" s="6"/>
      <c r="N2904" s="6"/>
      <c r="O2904" s="6"/>
      <c r="P2904" s="6"/>
      <c r="Q2904" s="6"/>
      <c r="R2904" s="6"/>
      <c r="S2904" s="6"/>
      <c r="T2904" s="6"/>
      <c r="U2904" s="6"/>
      <c r="V2904" s="6"/>
      <c r="W2904" s="6"/>
      <c r="X2904" s="6"/>
      <c r="Y2904" s="6"/>
      <c r="Z2904" s="6"/>
      <c r="AA2904" s="6"/>
      <c r="AB2904" s="21"/>
      <c r="AC2904" s="21"/>
      <c r="AD2904" s="21"/>
      <c r="AE2904" s="6"/>
      <c r="AF2904" s="6"/>
      <c r="AG2904" s="6"/>
      <c r="AH2904" s="6"/>
    </row>
    <row r="2905" spans="1:34" x14ac:dyDescent="0.35">
      <c r="A2905" s="20"/>
      <c r="B2905" s="6"/>
      <c r="C2905" s="6"/>
      <c r="D2905" s="6"/>
      <c r="E2905" s="6"/>
      <c r="F2905" s="6"/>
      <c r="G2905" s="6"/>
      <c r="H2905" s="6"/>
      <c r="I2905" s="6"/>
      <c r="J2905" s="6"/>
      <c r="K2905" s="6"/>
      <c r="L2905" s="6"/>
      <c r="M2905" s="6"/>
      <c r="N2905" s="6"/>
      <c r="O2905" s="6"/>
      <c r="P2905" s="6"/>
      <c r="Q2905" s="6"/>
      <c r="R2905" s="6"/>
      <c r="S2905" s="6"/>
      <c r="T2905" s="6"/>
      <c r="U2905" s="6"/>
      <c r="V2905" s="6"/>
      <c r="W2905" s="6"/>
      <c r="X2905" s="6"/>
      <c r="Y2905" s="6"/>
      <c r="Z2905" s="6"/>
      <c r="AA2905" s="6"/>
      <c r="AB2905" s="21"/>
      <c r="AC2905" s="21"/>
      <c r="AD2905" s="21"/>
      <c r="AE2905" s="6"/>
      <c r="AF2905" s="6"/>
      <c r="AG2905" s="6"/>
      <c r="AH2905" s="6"/>
    </row>
    <row r="2906" spans="1:34" x14ac:dyDescent="0.35">
      <c r="A2906" s="20"/>
      <c r="B2906" s="6"/>
      <c r="C2906" s="6"/>
      <c r="D2906" s="6"/>
      <c r="E2906" s="6"/>
      <c r="F2906" s="6"/>
      <c r="G2906" s="6"/>
      <c r="H2906" s="6"/>
      <c r="I2906" s="6"/>
      <c r="J2906" s="6"/>
      <c r="K2906" s="6"/>
      <c r="L2906" s="6"/>
      <c r="M2906" s="6"/>
      <c r="N2906" s="6"/>
      <c r="O2906" s="6"/>
      <c r="P2906" s="6"/>
      <c r="Q2906" s="6"/>
      <c r="R2906" s="6"/>
      <c r="S2906" s="6"/>
      <c r="T2906" s="6"/>
      <c r="U2906" s="6"/>
      <c r="V2906" s="6"/>
      <c r="W2906" s="6"/>
      <c r="X2906" s="6"/>
      <c r="Y2906" s="6"/>
      <c r="Z2906" s="6"/>
      <c r="AA2906" s="6"/>
      <c r="AB2906" s="21"/>
      <c r="AC2906" s="21"/>
      <c r="AD2906" s="21"/>
      <c r="AE2906" s="6"/>
      <c r="AF2906" s="6"/>
      <c r="AG2906" s="6"/>
      <c r="AH2906" s="6"/>
    </row>
    <row r="2907" spans="1:34" x14ac:dyDescent="0.35">
      <c r="A2907" s="20"/>
      <c r="B2907" s="6"/>
      <c r="C2907" s="6"/>
      <c r="D2907" s="6"/>
      <c r="E2907" s="6"/>
      <c r="F2907" s="6"/>
      <c r="G2907" s="6"/>
      <c r="H2907" s="6"/>
      <c r="I2907" s="6"/>
      <c r="J2907" s="6"/>
      <c r="K2907" s="6"/>
      <c r="L2907" s="6"/>
      <c r="M2907" s="6"/>
      <c r="N2907" s="6"/>
      <c r="O2907" s="6"/>
      <c r="P2907" s="6"/>
      <c r="Q2907" s="6"/>
      <c r="R2907" s="6"/>
      <c r="S2907" s="6"/>
      <c r="T2907" s="6"/>
      <c r="U2907" s="6"/>
      <c r="V2907" s="6"/>
      <c r="W2907" s="6"/>
      <c r="X2907" s="6"/>
      <c r="Y2907" s="6"/>
      <c r="Z2907" s="6"/>
      <c r="AA2907" s="6"/>
      <c r="AB2907" s="21"/>
      <c r="AC2907" s="21"/>
      <c r="AD2907" s="21"/>
      <c r="AE2907" s="6"/>
      <c r="AF2907" s="6"/>
      <c r="AG2907" s="6"/>
      <c r="AH2907" s="6"/>
    </row>
    <row r="2908" spans="1:34" x14ac:dyDescent="0.35">
      <c r="A2908" s="20"/>
      <c r="B2908" s="6"/>
      <c r="C2908" s="6"/>
      <c r="D2908" s="6"/>
      <c r="E2908" s="6"/>
      <c r="F2908" s="6"/>
      <c r="G2908" s="6"/>
      <c r="H2908" s="6"/>
      <c r="I2908" s="6"/>
      <c r="J2908" s="6"/>
      <c r="K2908" s="6"/>
      <c r="L2908" s="6"/>
      <c r="M2908" s="6"/>
      <c r="N2908" s="6"/>
      <c r="O2908" s="6"/>
      <c r="P2908" s="6"/>
      <c r="Q2908" s="6"/>
      <c r="R2908" s="6"/>
      <c r="S2908" s="6"/>
      <c r="T2908" s="6"/>
      <c r="U2908" s="6"/>
      <c r="V2908" s="6"/>
      <c r="W2908" s="6"/>
      <c r="X2908" s="6"/>
      <c r="Y2908" s="6"/>
      <c r="Z2908" s="6"/>
      <c r="AA2908" s="6"/>
      <c r="AB2908" s="21"/>
      <c r="AC2908" s="21"/>
      <c r="AD2908" s="21"/>
      <c r="AE2908" s="6"/>
      <c r="AF2908" s="6"/>
      <c r="AG2908" s="6"/>
      <c r="AH2908" s="6"/>
    </row>
    <row r="2909" spans="1:34" x14ac:dyDescent="0.35">
      <c r="A2909" s="20"/>
      <c r="B2909" s="6"/>
      <c r="C2909" s="6"/>
      <c r="D2909" s="6"/>
      <c r="E2909" s="6"/>
      <c r="F2909" s="6"/>
      <c r="G2909" s="6"/>
      <c r="H2909" s="6"/>
      <c r="I2909" s="6"/>
      <c r="J2909" s="6"/>
      <c r="K2909" s="6"/>
      <c r="L2909" s="6"/>
      <c r="M2909" s="6"/>
      <c r="N2909" s="6"/>
      <c r="O2909" s="6"/>
      <c r="P2909" s="6"/>
      <c r="Q2909" s="6"/>
      <c r="R2909" s="6"/>
      <c r="S2909" s="6"/>
      <c r="T2909" s="6"/>
      <c r="U2909" s="6"/>
      <c r="V2909" s="6"/>
      <c r="W2909" s="6"/>
      <c r="X2909" s="6"/>
      <c r="Y2909" s="6"/>
      <c r="Z2909" s="6"/>
      <c r="AA2909" s="6"/>
      <c r="AB2909" s="21"/>
      <c r="AC2909" s="21"/>
      <c r="AD2909" s="21"/>
      <c r="AE2909" s="6"/>
      <c r="AF2909" s="6"/>
      <c r="AG2909" s="6"/>
      <c r="AH2909" s="6"/>
    </row>
    <row r="2910" spans="1:34" x14ac:dyDescent="0.35">
      <c r="A2910" s="20"/>
      <c r="B2910" s="6"/>
      <c r="C2910" s="6"/>
      <c r="D2910" s="6"/>
      <c r="E2910" s="6"/>
      <c r="F2910" s="6"/>
      <c r="G2910" s="6"/>
      <c r="H2910" s="6"/>
      <c r="I2910" s="6"/>
      <c r="J2910" s="6"/>
      <c r="K2910" s="6"/>
      <c r="L2910" s="6"/>
      <c r="M2910" s="6"/>
      <c r="N2910" s="6"/>
      <c r="O2910" s="6"/>
      <c r="P2910" s="6"/>
      <c r="Q2910" s="6"/>
      <c r="R2910" s="6"/>
      <c r="S2910" s="6"/>
      <c r="T2910" s="6"/>
      <c r="U2910" s="6"/>
      <c r="V2910" s="6"/>
      <c r="W2910" s="6"/>
      <c r="X2910" s="6"/>
      <c r="Y2910" s="6"/>
      <c r="Z2910" s="6"/>
      <c r="AA2910" s="6"/>
      <c r="AB2910" s="21"/>
      <c r="AC2910" s="21"/>
      <c r="AD2910" s="21"/>
      <c r="AE2910" s="6"/>
      <c r="AF2910" s="6"/>
      <c r="AG2910" s="6"/>
      <c r="AH2910" s="6"/>
    </row>
    <row r="2911" spans="1:34" x14ac:dyDescent="0.35">
      <c r="A2911" s="20"/>
      <c r="B2911" s="6"/>
      <c r="C2911" s="6"/>
      <c r="D2911" s="6"/>
      <c r="E2911" s="6"/>
      <c r="F2911" s="6"/>
      <c r="G2911" s="6"/>
      <c r="H2911" s="6"/>
      <c r="I2911" s="6"/>
      <c r="J2911" s="6"/>
      <c r="K2911" s="6"/>
      <c r="L2911" s="6"/>
      <c r="M2911" s="6"/>
      <c r="N2911" s="6"/>
      <c r="O2911" s="6"/>
      <c r="P2911" s="6"/>
      <c r="Q2911" s="6"/>
      <c r="R2911" s="6"/>
      <c r="S2911" s="6"/>
      <c r="T2911" s="6"/>
      <c r="U2911" s="6"/>
      <c r="V2911" s="6"/>
      <c r="W2911" s="6"/>
      <c r="X2911" s="6"/>
      <c r="Y2911" s="6"/>
      <c r="Z2911" s="6"/>
      <c r="AA2911" s="6"/>
      <c r="AB2911" s="21"/>
      <c r="AC2911" s="21"/>
      <c r="AD2911" s="21"/>
      <c r="AE2911" s="6"/>
      <c r="AF2911" s="6"/>
      <c r="AG2911" s="6"/>
      <c r="AH2911" s="6"/>
    </row>
    <row r="2912" spans="1:34" x14ac:dyDescent="0.35">
      <c r="A2912" s="20"/>
      <c r="B2912" s="6"/>
      <c r="C2912" s="6"/>
      <c r="D2912" s="6"/>
      <c r="E2912" s="6"/>
      <c r="F2912" s="6"/>
      <c r="G2912" s="6"/>
      <c r="H2912" s="6"/>
      <c r="I2912" s="6"/>
      <c r="J2912" s="6"/>
      <c r="K2912" s="6"/>
      <c r="L2912" s="6"/>
      <c r="M2912" s="6"/>
      <c r="N2912" s="6"/>
      <c r="O2912" s="6"/>
      <c r="P2912" s="6"/>
      <c r="Q2912" s="6"/>
      <c r="R2912" s="6"/>
      <c r="S2912" s="6"/>
      <c r="T2912" s="6"/>
      <c r="U2912" s="6"/>
      <c r="V2912" s="6"/>
      <c r="W2912" s="6"/>
      <c r="X2912" s="6"/>
      <c r="Y2912" s="6"/>
      <c r="Z2912" s="6"/>
      <c r="AA2912" s="6"/>
      <c r="AB2912" s="21"/>
      <c r="AC2912" s="21"/>
      <c r="AD2912" s="21"/>
      <c r="AE2912" s="6"/>
      <c r="AF2912" s="6"/>
      <c r="AG2912" s="6"/>
      <c r="AH2912" s="6"/>
    </row>
    <row r="2913" spans="1:34" x14ac:dyDescent="0.35">
      <c r="A2913" s="20"/>
      <c r="B2913" s="6"/>
      <c r="C2913" s="6"/>
      <c r="D2913" s="6"/>
      <c r="E2913" s="6"/>
      <c r="F2913" s="6"/>
      <c r="G2913" s="6"/>
      <c r="H2913" s="6"/>
      <c r="I2913" s="6"/>
      <c r="J2913" s="6"/>
      <c r="K2913" s="6"/>
      <c r="L2913" s="6"/>
      <c r="M2913" s="6"/>
      <c r="N2913" s="6"/>
      <c r="O2913" s="6"/>
      <c r="P2913" s="6"/>
      <c r="Q2913" s="6"/>
      <c r="R2913" s="6"/>
      <c r="S2913" s="6"/>
      <c r="T2913" s="6"/>
      <c r="U2913" s="6"/>
      <c r="V2913" s="6"/>
      <c r="W2913" s="6"/>
      <c r="X2913" s="6"/>
      <c r="Y2913" s="6"/>
      <c r="Z2913" s="6"/>
      <c r="AA2913" s="6"/>
      <c r="AB2913" s="21"/>
      <c r="AC2913" s="21"/>
      <c r="AD2913" s="21"/>
      <c r="AE2913" s="6"/>
      <c r="AF2913" s="6"/>
      <c r="AG2913" s="6"/>
      <c r="AH2913" s="6"/>
    </row>
    <row r="2914" spans="1:34" x14ac:dyDescent="0.35">
      <c r="A2914" s="20"/>
      <c r="B2914" s="6"/>
      <c r="C2914" s="6"/>
      <c r="D2914" s="6"/>
      <c r="E2914" s="6"/>
      <c r="F2914" s="6"/>
      <c r="G2914" s="6"/>
      <c r="H2914" s="6"/>
      <c r="I2914" s="6"/>
      <c r="J2914" s="6"/>
      <c r="K2914" s="6"/>
      <c r="L2914" s="6"/>
      <c r="M2914" s="6"/>
      <c r="N2914" s="6"/>
      <c r="O2914" s="6"/>
      <c r="P2914" s="6"/>
      <c r="Q2914" s="6"/>
      <c r="R2914" s="6"/>
      <c r="S2914" s="6"/>
      <c r="T2914" s="6"/>
      <c r="U2914" s="6"/>
      <c r="V2914" s="6"/>
      <c r="W2914" s="6"/>
      <c r="X2914" s="6"/>
      <c r="Y2914" s="6"/>
      <c r="Z2914" s="6"/>
      <c r="AA2914" s="6"/>
      <c r="AB2914" s="21"/>
      <c r="AC2914" s="21"/>
      <c r="AD2914" s="21"/>
      <c r="AE2914" s="6"/>
      <c r="AF2914" s="6"/>
      <c r="AG2914" s="6"/>
      <c r="AH2914" s="6"/>
    </row>
    <row r="2915" spans="1:34" x14ac:dyDescent="0.35">
      <c r="A2915" s="20"/>
      <c r="B2915" s="6"/>
      <c r="C2915" s="6"/>
      <c r="D2915" s="6"/>
      <c r="E2915" s="6"/>
      <c r="F2915" s="6"/>
      <c r="G2915" s="6"/>
      <c r="H2915" s="6"/>
      <c r="I2915" s="6"/>
      <c r="J2915" s="6"/>
      <c r="K2915" s="6"/>
      <c r="L2915" s="6"/>
      <c r="M2915" s="6"/>
      <c r="N2915" s="6"/>
      <c r="O2915" s="6"/>
      <c r="P2915" s="6"/>
      <c r="Q2915" s="6"/>
      <c r="R2915" s="6"/>
      <c r="S2915" s="6"/>
      <c r="T2915" s="6"/>
      <c r="U2915" s="6"/>
      <c r="V2915" s="6"/>
      <c r="W2915" s="6"/>
      <c r="X2915" s="6"/>
      <c r="Y2915" s="6"/>
      <c r="Z2915" s="6"/>
      <c r="AA2915" s="6"/>
      <c r="AB2915" s="21"/>
      <c r="AC2915" s="21"/>
      <c r="AD2915" s="21"/>
      <c r="AE2915" s="6"/>
      <c r="AF2915" s="6"/>
      <c r="AG2915" s="6"/>
      <c r="AH2915" s="6"/>
    </row>
    <row r="2916" spans="1:34" x14ac:dyDescent="0.35">
      <c r="A2916" s="20"/>
      <c r="B2916" s="6"/>
      <c r="C2916" s="6"/>
      <c r="D2916" s="6"/>
      <c r="E2916" s="6"/>
      <c r="F2916" s="6"/>
      <c r="G2916" s="6"/>
      <c r="H2916" s="6"/>
      <c r="I2916" s="6"/>
      <c r="J2916" s="6"/>
      <c r="K2916" s="6"/>
      <c r="L2916" s="6"/>
      <c r="M2916" s="6"/>
      <c r="N2916" s="6"/>
      <c r="O2916" s="6"/>
      <c r="P2916" s="6"/>
      <c r="Q2916" s="6"/>
      <c r="R2916" s="6"/>
      <c r="S2916" s="6"/>
      <c r="T2916" s="6"/>
      <c r="U2916" s="6"/>
      <c r="V2916" s="6"/>
      <c r="W2916" s="6"/>
      <c r="X2916" s="6"/>
      <c r="Y2916" s="6"/>
      <c r="Z2916" s="6"/>
      <c r="AA2916" s="6"/>
      <c r="AB2916" s="21"/>
      <c r="AC2916" s="21"/>
      <c r="AD2916" s="21"/>
      <c r="AE2916" s="6"/>
      <c r="AF2916" s="6"/>
      <c r="AG2916" s="6"/>
      <c r="AH2916" s="6"/>
    </row>
    <row r="2917" spans="1:34" x14ac:dyDescent="0.35">
      <c r="A2917" s="20"/>
      <c r="B2917" s="6"/>
      <c r="C2917" s="6"/>
      <c r="D2917" s="6"/>
      <c r="E2917" s="6"/>
      <c r="F2917" s="6"/>
      <c r="G2917" s="6"/>
      <c r="H2917" s="6"/>
      <c r="I2917" s="6"/>
      <c r="J2917" s="6"/>
      <c r="K2917" s="6"/>
      <c r="L2917" s="6"/>
      <c r="M2917" s="6"/>
      <c r="N2917" s="6"/>
      <c r="O2917" s="6"/>
      <c r="P2917" s="6"/>
      <c r="Q2917" s="6"/>
      <c r="R2917" s="6"/>
      <c r="S2917" s="6"/>
      <c r="T2917" s="6"/>
      <c r="U2917" s="6"/>
      <c r="V2917" s="6"/>
      <c r="W2917" s="6"/>
      <c r="X2917" s="6"/>
      <c r="Y2917" s="6"/>
      <c r="Z2917" s="6"/>
      <c r="AA2917" s="6"/>
      <c r="AB2917" s="21"/>
      <c r="AC2917" s="21"/>
      <c r="AD2917" s="21"/>
      <c r="AE2917" s="6"/>
      <c r="AF2917" s="6"/>
      <c r="AG2917" s="6"/>
      <c r="AH2917" s="6"/>
    </row>
    <row r="2918" spans="1:34" x14ac:dyDescent="0.35">
      <c r="A2918" s="20"/>
      <c r="B2918" s="6"/>
      <c r="C2918" s="6"/>
      <c r="D2918" s="6"/>
      <c r="E2918" s="6"/>
      <c r="F2918" s="6"/>
      <c r="G2918" s="6"/>
      <c r="H2918" s="6"/>
      <c r="I2918" s="6"/>
      <c r="J2918" s="6"/>
      <c r="K2918" s="6"/>
      <c r="L2918" s="6"/>
      <c r="M2918" s="6"/>
      <c r="N2918" s="6"/>
      <c r="O2918" s="6"/>
      <c r="P2918" s="6"/>
      <c r="Q2918" s="6"/>
      <c r="R2918" s="6"/>
      <c r="S2918" s="6"/>
      <c r="T2918" s="6"/>
      <c r="U2918" s="6"/>
      <c r="V2918" s="6"/>
      <c r="W2918" s="6"/>
      <c r="X2918" s="6"/>
      <c r="Y2918" s="6"/>
      <c r="Z2918" s="6"/>
      <c r="AA2918" s="6"/>
      <c r="AB2918" s="21"/>
      <c r="AC2918" s="21"/>
      <c r="AD2918" s="21"/>
      <c r="AE2918" s="6"/>
      <c r="AF2918" s="6"/>
      <c r="AG2918" s="6"/>
      <c r="AH2918" s="6"/>
    </row>
    <row r="2919" spans="1:34" x14ac:dyDescent="0.35">
      <c r="A2919" s="20"/>
      <c r="B2919" s="6"/>
      <c r="C2919" s="6"/>
      <c r="D2919" s="6"/>
      <c r="E2919" s="6"/>
      <c r="F2919" s="6"/>
      <c r="G2919" s="6"/>
      <c r="H2919" s="6"/>
      <c r="I2919" s="6"/>
      <c r="J2919" s="6"/>
      <c r="K2919" s="6"/>
      <c r="L2919" s="6"/>
      <c r="M2919" s="6"/>
      <c r="N2919" s="6"/>
      <c r="O2919" s="6"/>
      <c r="P2919" s="6"/>
      <c r="Q2919" s="6"/>
      <c r="R2919" s="6"/>
      <c r="S2919" s="6"/>
      <c r="T2919" s="6"/>
      <c r="U2919" s="6"/>
      <c r="V2919" s="6"/>
      <c r="W2919" s="6"/>
      <c r="X2919" s="6"/>
      <c r="Y2919" s="6"/>
      <c r="Z2919" s="6"/>
      <c r="AA2919" s="6"/>
      <c r="AB2919" s="21"/>
      <c r="AC2919" s="21"/>
      <c r="AD2919" s="21"/>
      <c r="AE2919" s="6"/>
      <c r="AF2919" s="6"/>
      <c r="AG2919" s="6"/>
      <c r="AH2919" s="6"/>
    </row>
    <row r="2920" spans="1:34" x14ac:dyDescent="0.35">
      <c r="A2920" s="20"/>
      <c r="B2920" s="6"/>
      <c r="C2920" s="6"/>
      <c r="D2920" s="6"/>
      <c r="E2920" s="6"/>
      <c r="F2920" s="6"/>
      <c r="G2920" s="6"/>
      <c r="H2920" s="6"/>
      <c r="I2920" s="6"/>
      <c r="J2920" s="6"/>
      <c r="K2920" s="6"/>
      <c r="L2920" s="6"/>
      <c r="M2920" s="6"/>
      <c r="N2920" s="6"/>
      <c r="O2920" s="6"/>
      <c r="P2920" s="6"/>
      <c r="Q2920" s="6"/>
      <c r="R2920" s="6"/>
      <c r="S2920" s="6"/>
      <c r="T2920" s="6"/>
      <c r="U2920" s="6"/>
      <c r="V2920" s="6"/>
      <c r="W2920" s="6"/>
      <c r="X2920" s="6"/>
      <c r="Y2920" s="6"/>
      <c r="Z2920" s="6"/>
      <c r="AA2920" s="6"/>
      <c r="AB2920" s="21"/>
      <c r="AC2920" s="21"/>
      <c r="AD2920" s="21"/>
      <c r="AE2920" s="6"/>
      <c r="AF2920" s="6"/>
      <c r="AG2920" s="6"/>
      <c r="AH2920" s="6"/>
    </row>
    <row r="2921" spans="1:34" x14ac:dyDescent="0.35">
      <c r="A2921" s="20"/>
      <c r="B2921" s="6"/>
      <c r="C2921" s="6"/>
      <c r="D2921" s="6"/>
      <c r="E2921" s="6"/>
      <c r="F2921" s="6"/>
      <c r="G2921" s="6"/>
      <c r="H2921" s="6"/>
      <c r="I2921" s="6"/>
      <c r="J2921" s="6"/>
      <c r="K2921" s="6"/>
      <c r="L2921" s="6"/>
      <c r="M2921" s="6"/>
      <c r="N2921" s="6"/>
      <c r="O2921" s="6"/>
      <c r="P2921" s="6"/>
      <c r="Q2921" s="6"/>
      <c r="R2921" s="6"/>
      <c r="S2921" s="6"/>
      <c r="T2921" s="6"/>
      <c r="U2921" s="6"/>
      <c r="V2921" s="6"/>
      <c r="W2921" s="6"/>
      <c r="X2921" s="6"/>
      <c r="Y2921" s="6"/>
      <c r="Z2921" s="6"/>
      <c r="AA2921" s="6"/>
      <c r="AB2921" s="21"/>
      <c r="AC2921" s="21"/>
      <c r="AD2921" s="21"/>
      <c r="AE2921" s="6"/>
      <c r="AF2921" s="6"/>
      <c r="AG2921" s="6"/>
      <c r="AH2921" s="6"/>
    </row>
    <row r="2922" spans="1:34" x14ac:dyDescent="0.35">
      <c r="A2922" s="20"/>
      <c r="B2922" s="6"/>
      <c r="C2922" s="6"/>
      <c r="D2922" s="6"/>
      <c r="E2922" s="6"/>
      <c r="F2922" s="6"/>
      <c r="G2922" s="6"/>
      <c r="H2922" s="6"/>
      <c r="I2922" s="6"/>
      <c r="J2922" s="6"/>
      <c r="K2922" s="6"/>
      <c r="L2922" s="6"/>
      <c r="M2922" s="6"/>
      <c r="N2922" s="6"/>
      <c r="O2922" s="6"/>
      <c r="P2922" s="6"/>
      <c r="Q2922" s="6"/>
      <c r="R2922" s="6"/>
      <c r="S2922" s="6"/>
      <c r="T2922" s="6"/>
      <c r="U2922" s="6"/>
      <c r="V2922" s="6"/>
      <c r="W2922" s="6"/>
      <c r="X2922" s="6"/>
      <c r="Y2922" s="6"/>
      <c r="Z2922" s="6"/>
      <c r="AA2922" s="6"/>
      <c r="AB2922" s="21"/>
      <c r="AC2922" s="21"/>
      <c r="AD2922" s="21"/>
      <c r="AE2922" s="6"/>
      <c r="AF2922" s="6"/>
      <c r="AG2922" s="6"/>
      <c r="AH2922" s="6"/>
    </row>
    <row r="2923" spans="1:34" x14ac:dyDescent="0.35">
      <c r="A2923" s="20"/>
      <c r="B2923" s="6"/>
      <c r="C2923" s="6"/>
      <c r="D2923" s="6"/>
      <c r="E2923" s="6"/>
      <c r="F2923" s="6"/>
      <c r="G2923" s="6"/>
      <c r="H2923" s="6"/>
      <c r="I2923" s="6"/>
      <c r="J2923" s="6"/>
      <c r="K2923" s="6"/>
      <c r="L2923" s="6"/>
      <c r="M2923" s="6"/>
      <c r="N2923" s="6"/>
      <c r="O2923" s="6"/>
      <c r="P2923" s="6"/>
      <c r="Q2923" s="6"/>
      <c r="R2923" s="6"/>
      <c r="S2923" s="6"/>
      <c r="T2923" s="6"/>
      <c r="U2923" s="6"/>
      <c r="V2923" s="6"/>
      <c r="W2923" s="6"/>
      <c r="X2923" s="6"/>
      <c r="Y2923" s="6"/>
      <c r="Z2923" s="6"/>
      <c r="AA2923" s="6"/>
      <c r="AB2923" s="21"/>
      <c r="AC2923" s="21"/>
      <c r="AD2923" s="21"/>
      <c r="AE2923" s="6"/>
      <c r="AF2923" s="6"/>
      <c r="AG2923" s="6"/>
      <c r="AH2923" s="6"/>
    </row>
    <row r="2924" spans="1:34" x14ac:dyDescent="0.35">
      <c r="A2924" s="20"/>
      <c r="B2924" s="6"/>
      <c r="C2924" s="6"/>
      <c r="D2924" s="6"/>
      <c r="E2924" s="6"/>
      <c r="F2924" s="6"/>
      <c r="G2924" s="6"/>
      <c r="H2924" s="6"/>
      <c r="I2924" s="6"/>
      <c r="J2924" s="6"/>
      <c r="K2924" s="6"/>
      <c r="L2924" s="6"/>
      <c r="M2924" s="6"/>
      <c r="N2924" s="6"/>
      <c r="O2924" s="6"/>
      <c r="P2924" s="6"/>
      <c r="Q2924" s="6"/>
      <c r="R2924" s="6"/>
      <c r="S2924" s="6"/>
      <c r="T2924" s="6"/>
      <c r="U2924" s="6"/>
      <c r="V2924" s="6"/>
      <c r="W2924" s="6"/>
      <c r="X2924" s="6"/>
      <c r="Y2924" s="6"/>
      <c r="Z2924" s="6"/>
      <c r="AA2924" s="6"/>
      <c r="AB2924" s="21"/>
      <c r="AC2924" s="21"/>
      <c r="AD2924" s="21"/>
      <c r="AE2924" s="6"/>
      <c r="AF2924" s="6"/>
      <c r="AG2924" s="6"/>
      <c r="AH2924" s="6"/>
    </row>
    <row r="2925" spans="1:34" x14ac:dyDescent="0.35">
      <c r="A2925" s="20"/>
      <c r="B2925" s="6"/>
      <c r="C2925" s="6"/>
      <c r="D2925" s="6"/>
      <c r="E2925" s="6"/>
      <c r="F2925" s="6"/>
      <c r="G2925" s="6"/>
      <c r="H2925" s="6"/>
      <c r="I2925" s="6"/>
      <c r="J2925" s="6"/>
      <c r="K2925" s="6"/>
      <c r="L2925" s="6"/>
      <c r="M2925" s="6"/>
      <c r="N2925" s="6"/>
      <c r="O2925" s="6"/>
      <c r="P2925" s="6"/>
      <c r="Q2925" s="6"/>
      <c r="R2925" s="6"/>
      <c r="S2925" s="6"/>
      <c r="T2925" s="6"/>
      <c r="U2925" s="6"/>
      <c r="V2925" s="6"/>
      <c r="W2925" s="6"/>
      <c r="X2925" s="6"/>
      <c r="Y2925" s="6"/>
      <c r="Z2925" s="6"/>
      <c r="AA2925" s="6"/>
      <c r="AB2925" s="21"/>
      <c r="AC2925" s="21"/>
      <c r="AD2925" s="21"/>
      <c r="AE2925" s="6"/>
      <c r="AF2925" s="6"/>
      <c r="AG2925" s="6"/>
      <c r="AH2925" s="6"/>
    </row>
    <row r="2926" spans="1:34" x14ac:dyDescent="0.35">
      <c r="A2926" s="20"/>
      <c r="B2926" s="6"/>
      <c r="C2926" s="6"/>
      <c r="D2926" s="6"/>
      <c r="E2926" s="6"/>
      <c r="F2926" s="6"/>
      <c r="G2926" s="6"/>
      <c r="H2926" s="6"/>
      <c r="I2926" s="6"/>
      <c r="J2926" s="6"/>
      <c r="K2926" s="6"/>
      <c r="L2926" s="6"/>
      <c r="M2926" s="6"/>
      <c r="N2926" s="6"/>
      <c r="O2926" s="6"/>
      <c r="P2926" s="6"/>
      <c r="Q2926" s="6"/>
      <c r="R2926" s="6"/>
      <c r="S2926" s="6"/>
      <c r="T2926" s="6"/>
      <c r="U2926" s="6"/>
      <c r="V2926" s="6"/>
      <c r="W2926" s="6"/>
      <c r="X2926" s="6"/>
      <c r="Y2926" s="6"/>
      <c r="Z2926" s="6"/>
      <c r="AA2926" s="6"/>
      <c r="AB2926" s="21"/>
      <c r="AC2926" s="21"/>
      <c r="AD2926" s="21"/>
      <c r="AE2926" s="6"/>
      <c r="AF2926" s="6"/>
      <c r="AG2926" s="6"/>
      <c r="AH2926" s="6"/>
    </row>
    <row r="2927" spans="1:34" x14ac:dyDescent="0.35">
      <c r="A2927" s="20"/>
      <c r="B2927" s="6"/>
      <c r="C2927" s="6"/>
      <c r="D2927" s="6"/>
      <c r="E2927" s="6"/>
      <c r="F2927" s="6"/>
      <c r="G2927" s="6"/>
      <c r="H2927" s="6"/>
      <c r="I2927" s="6"/>
      <c r="J2927" s="6"/>
      <c r="K2927" s="6"/>
      <c r="L2927" s="6"/>
      <c r="M2927" s="6"/>
      <c r="N2927" s="6"/>
      <c r="O2927" s="6"/>
      <c r="P2927" s="6"/>
      <c r="Q2927" s="6"/>
      <c r="R2927" s="6"/>
      <c r="S2927" s="6"/>
      <c r="T2927" s="6"/>
      <c r="U2927" s="6"/>
      <c r="V2927" s="6"/>
      <c r="W2927" s="6"/>
      <c r="X2927" s="6"/>
      <c r="Y2927" s="6"/>
      <c r="Z2927" s="6"/>
      <c r="AA2927" s="6"/>
      <c r="AB2927" s="21"/>
      <c r="AC2927" s="21"/>
      <c r="AD2927" s="21"/>
      <c r="AE2927" s="6"/>
      <c r="AF2927" s="6"/>
      <c r="AG2927" s="6"/>
      <c r="AH2927" s="6"/>
    </row>
    <row r="2928" spans="1:34" x14ac:dyDescent="0.35">
      <c r="A2928" s="20"/>
      <c r="B2928" s="6"/>
      <c r="C2928" s="6"/>
      <c r="D2928" s="6"/>
      <c r="E2928" s="6"/>
      <c r="F2928" s="6"/>
      <c r="G2928" s="6"/>
      <c r="H2928" s="6"/>
      <c r="I2928" s="6"/>
      <c r="J2928" s="6"/>
      <c r="K2928" s="6"/>
      <c r="L2928" s="6"/>
      <c r="M2928" s="6"/>
      <c r="N2928" s="6"/>
      <c r="O2928" s="6"/>
      <c r="P2928" s="6"/>
      <c r="Q2928" s="6"/>
      <c r="R2928" s="6"/>
      <c r="S2928" s="6"/>
      <c r="T2928" s="6"/>
      <c r="U2928" s="6"/>
      <c r="V2928" s="6"/>
      <c r="W2928" s="6"/>
      <c r="X2928" s="6"/>
      <c r="Y2928" s="6"/>
      <c r="Z2928" s="6"/>
      <c r="AA2928" s="6"/>
      <c r="AB2928" s="21"/>
      <c r="AC2928" s="21"/>
      <c r="AD2928" s="21"/>
      <c r="AE2928" s="6"/>
      <c r="AF2928" s="6"/>
      <c r="AG2928" s="6"/>
      <c r="AH2928" s="6"/>
    </row>
    <row r="2929" spans="1:34" x14ac:dyDescent="0.35">
      <c r="A2929" s="20"/>
      <c r="B2929" s="6"/>
      <c r="C2929" s="6"/>
      <c r="D2929" s="6"/>
      <c r="E2929" s="6"/>
      <c r="F2929" s="6"/>
      <c r="G2929" s="6"/>
      <c r="H2929" s="6"/>
      <c r="I2929" s="6"/>
      <c r="J2929" s="6"/>
      <c r="K2929" s="6"/>
      <c r="L2929" s="6"/>
      <c r="M2929" s="6"/>
      <c r="N2929" s="6"/>
      <c r="O2929" s="6"/>
      <c r="P2929" s="6"/>
      <c r="Q2929" s="6"/>
      <c r="R2929" s="6"/>
      <c r="S2929" s="6"/>
      <c r="T2929" s="6"/>
      <c r="U2929" s="6"/>
      <c r="V2929" s="6"/>
      <c r="W2929" s="6"/>
      <c r="X2929" s="6"/>
      <c r="Y2929" s="6"/>
      <c r="Z2929" s="6"/>
      <c r="AA2929" s="6"/>
      <c r="AB2929" s="21"/>
      <c r="AC2929" s="21"/>
      <c r="AD2929" s="21"/>
      <c r="AE2929" s="6"/>
      <c r="AF2929" s="6"/>
      <c r="AG2929" s="6"/>
      <c r="AH2929" s="6"/>
    </row>
    <row r="2930" spans="1:34" x14ac:dyDescent="0.35">
      <c r="A2930" s="20"/>
      <c r="B2930" s="6"/>
      <c r="C2930" s="6"/>
      <c r="D2930" s="6"/>
      <c r="E2930" s="6"/>
      <c r="F2930" s="6"/>
      <c r="G2930" s="6"/>
      <c r="H2930" s="6"/>
      <c r="I2930" s="6"/>
      <c r="J2930" s="6"/>
      <c r="K2930" s="6"/>
      <c r="L2930" s="6"/>
      <c r="M2930" s="6"/>
      <c r="N2930" s="6"/>
      <c r="O2930" s="6"/>
      <c r="P2930" s="6"/>
      <c r="Q2930" s="6"/>
      <c r="R2930" s="6"/>
      <c r="S2930" s="6"/>
      <c r="T2930" s="6"/>
      <c r="U2930" s="6"/>
      <c r="V2930" s="6"/>
      <c r="W2930" s="6"/>
      <c r="X2930" s="6"/>
      <c r="Y2930" s="6"/>
      <c r="Z2930" s="6"/>
      <c r="AA2930" s="6"/>
      <c r="AB2930" s="21"/>
      <c r="AC2930" s="21"/>
      <c r="AD2930" s="21"/>
      <c r="AE2930" s="6"/>
      <c r="AF2930" s="6"/>
      <c r="AG2930" s="6"/>
      <c r="AH2930" s="6"/>
    </row>
    <row r="2931" spans="1:34" x14ac:dyDescent="0.35">
      <c r="A2931" s="20"/>
      <c r="B2931" s="6"/>
      <c r="C2931" s="6"/>
      <c r="D2931" s="6"/>
      <c r="E2931" s="6"/>
      <c r="F2931" s="6"/>
      <c r="G2931" s="6"/>
      <c r="H2931" s="6"/>
      <c r="I2931" s="6"/>
      <c r="J2931" s="6"/>
      <c r="K2931" s="6"/>
      <c r="L2931" s="6"/>
      <c r="M2931" s="6"/>
      <c r="N2931" s="6"/>
      <c r="O2931" s="6"/>
      <c r="P2931" s="6"/>
      <c r="Q2931" s="6"/>
      <c r="R2931" s="6"/>
      <c r="S2931" s="6"/>
      <c r="T2931" s="6"/>
      <c r="U2931" s="6"/>
      <c r="V2931" s="6"/>
      <c r="W2931" s="6"/>
      <c r="X2931" s="6"/>
      <c r="Y2931" s="6"/>
      <c r="Z2931" s="6"/>
      <c r="AA2931" s="6"/>
      <c r="AB2931" s="21"/>
      <c r="AC2931" s="21"/>
      <c r="AD2931" s="21"/>
      <c r="AE2931" s="6"/>
      <c r="AF2931" s="6"/>
      <c r="AG2931" s="6"/>
      <c r="AH2931" s="6"/>
    </row>
    <row r="2932" spans="1:34" x14ac:dyDescent="0.35">
      <c r="A2932" s="20"/>
      <c r="B2932" s="6"/>
      <c r="C2932" s="6"/>
      <c r="D2932" s="6"/>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21"/>
      <c r="AC2932" s="21"/>
      <c r="AD2932" s="21"/>
      <c r="AE2932" s="6"/>
      <c r="AF2932" s="6"/>
      <c r="AG2932" s="6"/>
      <c r="AH2932" s="6"/>
    </row>
    <row r="2933" spans="1:34" x14ac:dyDescent="0.35">
      <c r="A2933" s="20"/>
      <c r="B2933" s="6"/>
      <c r="C2933" s="6"/>
      <c r="D2933" s="6"/>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21"/>
      <c r="AC2933" s="21"/>
      <c r="AD2933" s="21"/>
      <c r="AE2933" s="6"/>
      <c r="AF2933" s="6"/>
      <c r="AG2933" s="6"/>
      <c r="AH2933" s="6"/>
    </row>
    <row r="2934" spans="1:34" x14ac:dyDescent="0.35">
      <c r="A2934" s="20"/>
      <c r="B2934" s="6"/>
      <c r="C2934" s="6"/>
      <c r="D2934" s="6"/>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21"/>
      <c r="AC2934" s="21"/>
      <c r="AD2934" s="21"/>
      <c r="AE2934" s="6"/>
      <c r="AF2934" s="6"/>
      <c r="AG2934" s="6"/>
      <c r="AH2934" s="6"/>
    </row>
    <row r="2935" spans="1:34" x14ac:dyDescent="0.35">
      <c r="A2935" s="20"/>
      <c r="B2935" s="6"/>
      <c r="C2935" s="6"/>
      <c r="D2935" s="6"/>
      <c r="E2935" s="6"/>
      <c r="F2935" s="6"/>
      <c r="G2935" s="6"/>
      <c r="H2935" s="6"/>
      <c r="I2935" s="6"/>
      <c r="J2935" s="6"/>
      <c r="K2935" s="6"/>
      <c r="L2935" s="6"/>
      <c r="M2935" s="6"/>
      <c r="N2935" s="6"/>
      <c r="O2935" s="6"/>
      <c r="P2935" s="6"/>
      <c r="Q2935" s="6"/>
      <c r="R2935" s="6"/>
      <c r="S2935" s="6"/>
      <c r="T2935" s="6"/>
      <c r="U2935" s="6"/>
      <c r="V2935" s="6"/>
      <c r="W2935" s="6"/>
      <c r="X2935" s="6"/>
      <c r="Y2935" s="6"/>
      <c r="Z2935" s="6"/>
      <c r="AA2935" s="6"/>
      <c r="AB2935" s="21"/>
      <c r="AC2935" s="21"/>
      <c r="AD2935" s="21"/>
      <c r="AE2935" s="6"/>
      <c r="AF2935" s="6"/>
      <c r="AG2935" s="6"/>
      <c r="AH2935" s="6"/>
    </row>
    <row r="2936" spans="1:34" x14ac:dyDescent="0.35">
      <c r="A2936" s="20"/>
      <c r="B2936" s="6"/>
      <c r="C2936" s="6"/>
      <c r="D2936" s="6"/>
      <c r="E2936" s="6"/>
      <c r="F2936" s="6"/>
      <c r="G2936" s="6"/>
      <c r="H2936" s="6"/>
      <c r="I2936" s="6"/>
      <c r="J2936" s="6"/>
      <c r="K2936" s="6"/>
      <c r="L2936" s="6"/>
      <c r="M2936" s="6"/>
      <c r="N2936" s="6"/>
      <c r="O2936" s="6"/>
      <c r="P2936" s="6"/>
      <c r="Q2936" s="6"/>
      <c r="R2936" s="6"/>
      <c r="S2936" s="6"/>
      <c r="T2936" s="6"/>
      <c r="U2936" s="6"/>
      <c r="V2936" s="6"/>
      <c r="W2936" s="6"/>
      <c r="X2936" s="6"/>
      <c r="Y2936" s="6"/>
      <c r="Z2936" s="6"/>
      <c r="AA2936" s="6"/>
      <c r="AB2936" s="21"/>
      <c r="AC2936" s="21"/>
      <c r="AD2936" s="21"/>
      <c r="AE2936" s="6"/>
      <c r="AF2936" s="6"/>
      <c r="AG2936" s="6"/>
      <c r="AH2936" s="6"/>
    </row>
    <row r="2937" spans="1:34" x14ac:dyDescent="0.35">
      <c r="A2937" s="20"/>
      <c r="B2937" s="6"/>
      <c r="C2937" s="6"/>
      <c r="D2937" s="6"/>
      <c r="E2937" s="6"/>
      <c r="F2937" s="6"/>
      <c r="G2937" s="6"/>
      <c r="H2937" s="6"/>
      <c r="I2937" s="6"/>
      <c r="J2937" s="6"/>
      <c r="K2937" s="6"/>
      <c r="L2937" s="6"/>
      <c r="M2937" s="6"/>
      <c r="N2937" s="6"/>
      <c r="O2937" s="6"/>
      <c r="P2937" s="6"/>
      <c r="Q2937" s="6"/>
      <c r="R2937" s="6"/>
      <c r="S2937" s="6"/>
      <c r="T2937" s="6"/>
      <c r="U2937" s="6"/>
      <c r="V2937" s="6"/>
      <c r="W2937" s="6"/>
      <c r="X2937" s="6"/>
      <c r="Y2937" s="6"/>
      <c r="Z2937" s="6"/>
      <c r="AA2937" s="6"/>
      <c r="AB2937" s="21"/>
      <c r="AC2937" s="21"/>
      <c r="AD2937" s="21"/>
      <c r="AE2937" s="6"/>
      <c r="AF2937" s="6"/>
      <c r="AG2937" s="6"/>
      <c r="AH2937" s="6"/>
    </row>
    <row r="2938" spans="1:34" x14ac:dyDescent="0.35">
      <c r="A2938" s="20"/>
      <c r="B2938" s="6"/>
      <c r="C2938" s="6"/>
      <c r="D2938" s="6"/>
      <c r="E2938" s="6"/>
      <c r="F2938" s="6"/>
      <c r="G2938" s="6"/>
      <c r="H2938" s="6"/>
      <c r="I2938" s="6"/>
      <c r="J2938" s="6"/>
      <c r="K2938" s="6"/>
      <c r="L2938" s="6"/>
      <c r="M2938" s="6"/>
      <c r="N2938" s="6"/>
      <c r="O2938" s="6"/>
      <c r="P2938" s="6"/>
      <c r="Q2938" s="6"/>
      <c r="R2938" s="6"/>
      <c r="S2938" s="6"/>
      <c r="T2938" s="6"/>
      <c r="U2938" s="6"/>
      <c r="V2938" s="6"/>
      <c r="W2938" s="6"/>
      <c r="X2938" s="6"/>
      <c r="Y2938" s="6"/>
      <c r="Z2938" s="6"/>
      <c r="AA2938" s="6"/>
      <c r="AB2938" s="21"/>
      <c r="AC2938" s="21"/>
      <c r="AD2938" s="21"/>
      <c r="AE2938" s="6"/>
      <c r="AF2938" s="6"/>
      <c r="AG2938" s="6"/>
      <c r="AH2938" s="6"/>
    </row>
    <row r="2939" spans="1:34" x14ac:dyDescent="0.35">
      <c r="A2939" s="20"/>
      <c r="B2939" s="6"/>
      <c r="C2939" s="6"/>
      <c r="D2939" s="6"/>
      <c r="E2939" s="6"/>
      <c r="F2939" s="6"/>
      <c r="G2939" s="6"/>
      <c r="H2939" s="6"/>
      <c r="I2939" s="6"/>
      <c r="J2939" s="6"/>
      <c r="K2939" s="6"/>
      <c r="L2939" s="6"/>
      <c r="M2939" s="6"/>
      <c r="N2939" s="6"/>
      <c r="O2939" s="6"/>
      <c r="P2939" s="6"/>
      <c r="Q2939" s="6"/>
      <c r="R2939" s="6"/>
      <c r="S2939" s="6"/>
      <c r="T2939" s="6"/>
      <c r="U2939" s="6"/>
      <c r="V2939" s="6"/>
      <c r="W2939" s="6"/>
      <c r="X2939" s="6"/>
      <c r="Y2939" s="6"/>
      <c r="Z2939" s="6"/>
      <c r="AA2939" s="6"/>
      <c r="AB2939" s="21"/>
      <c r="AC2939" s="21"/>
      <c r="AD2939" s="21"/>
      <c r="AE2939" s="6"/>
      <c r="AF2939" s="6"/>
      <c r="AG2939" s="6"/>
      <c r="AH2939" s="6"/>
    </row>
    <row r="2940" spans="1:34" x14ac:dyDescent="0.35">
      <c r="A2940" s="20"/>
      <c r="B2940" s="6"/>
      <c r="C2940" s="6"/>
      <c r="D2940" s="6"/>
      <c r="E2940" s="6"/>
      <c r="F2940" s="6"/>
      <c r="G2940" s="6"/>
      <c r="H2940" s="6"/>
      <c r="I2940" s="6"/>
      <c r="J2940" s="6"/>
      <c r="K2940" s="6"/>
      <c r="L2940" s="6"/>
      <c r="M2940" s="6"/>
      <c r="N2940" s="6"/>
      <c r="O2940" s="6"/>
      <c r="P2940" s="6"/>
      <c r="Q2940" s="6"/>
      <c r="R2940" s="6"/>
      <c r="S2940" s="6"/>
      <c r="T2940" s="6"/>
      <c r="U2940" s="6"/>
      <c r="V2940" s="6"/>
      <c r="W2940" s="6"/>
      <c r="X2940" s="6"/>
      <c r="Y2940" s="6"/>
      <c r="Z2940" s="6"/>
      <c r="AA2940" s="6"/>
      <c r="AB2940" s="21"/>
      <c r="AC2940" s="21"/>
      <c r="AD2940" s="21"/>
      <c r="AE2940" s="6"/>
      <c r="AF2940" s="6"/>
      <c r="AG2940" s="6"/>
      <c r="AH2940" s="6"/>
    </row>
    <row r="2941" spans="1:34" x14ac:dyDescent="0.35">
      <c r="A2941" s="20"/>
      <c r="B2941" s="6"/>
      <c r="C2941" s="6"/>
      <c r="D2941" s="6"/>
      <c r="E2941" s="6"/>
      <c r="F2941" s="6"/>
      <c r="G2941" s="6"/>
      <c r="H2941" s="6"/>
      <c r="I2941" s="6"/>
      <c r="J2941" s="6"/>
      <c r="K2941" s="6"/>
      <c r="L2941" s="6"/>
      <c r="M2941" s="6"/>
      <c r="N2941" s="6"/>
      <c r="O2941" s="6"/>
      <c r="P2941" s="6"/>
      <c r="Q2941" s="6"/>
      <c r="R2941" s="6"/>
      <c r="S2941" s="6"/>
      <c r="T2941" s="6"/>
      <c r="U2941" s="6"/>
      <c r="V2941" s="6"/>
      <c r="W2941" s="6"/>
      <c r="X2941" s="6"/>
      <c r="Y2941" s="6"/>
      <c r="Z2941" s="6"/>
      <c r="AA2941" s="6"/>
      <c r="AB2941" s="21"/>
      <c r="AC2941" s="21"/>
      <c r="AD2941" s="21"/>
      <c r="AE2941" s="6"/>
      <c r="AF2941" s="6"/>
      <c r="AG2941" s="6"/>
      <c r="AH2941" s="6"/>
    </row>
    <row r="2942" spans="1:34" x14ac:dyDescent="0.35">
      <c r="A2942" s="20"/>
      <c r="B2942" s="6"/>
      <c r="C2942" s="6"/>
      <c r="D2942" s="6"/>
      <c r="E2942" s="6"/>
      <c r="F2942" s="6"/>
      <c r="G2942" s="6"/>
      <c r="H2942" s="6"/>
      <c r="I2942" s="6"/>
      <c r="J2942" s="6"/>
      <c r="K2942" s="6"/>
      <c r="L2942" s="6"/>
      <c r="M2942" s="6"/>
      <c r="N2942" s="6"/>
      <c r="O2942" s="6"/>
      <c r="P2942" s="6"/>
      <c r="Q2942" s="6"/>
      <c r="R2942" s="6"/>
      <c r="S2942" s="6"/>
      <c r="T2942" s="6"/>
      <c r="U2942" s="6"/>
      <c r="V2942" s="6"/>
      <c r="W2942" s="6"/>
      <c r="X2942" s="6"/>
      <c r="Y2942" s="6"/>
      <c r="Z2942" s="6"/>
      <c r="AA2942" s="6"/>
      <c r="AB2942" s="21"/>
      <c r="AC2942" s="21"/>
      <c r="AD2942" s="21"/>
      <c r="AE2942" s="6"/>
      <c r="AF2942" s="6"/>
      <c r="AG2942" s="6"/>
      <c r="AH2942" s="6"/>
    </row>
    <row r="2943" spans="1:34" x14ac:dyDescent="0.35">
      <c r="A2943" s="20"/>
      <c r="B2943" s="6"/>
      <c r="C2943" s="6"/>
      <c r="D2943" s="6"/>
      <c r="E2943" s="6"/>
      <c r="F2943" s="6"/>
      <c r="G2943" s="6"/>
      <c r="H2943" s="6"/>
      <c r="I2943" s="6"/>
      <c r="J2943" s="6"/>
      <c r="K2943" s="6"/>
      <c r="L2943" s="6"/>
      <c r="M2943" s="6"/>
      <c r="N2943" s="6"/>
      <c r="O2943" s="6"/>
      <c r="P2943" s="6"/>
      <c r="Q2943" s="6"/>
      <c r="R2943" s="6"/>
      <c r="S2943" s="6"/>
      <c r="T2943" s="6"/>
      <c r="U2943" s="6"/>
      <c r="V2943" s="6"/>
      <c r="W2943" s="6"/>
      <c r="X2943" s="6"/>
      <c r="Y2943" s="6"/>
      <c r="Z2943" s="6"/>
      <c r="AA2943" s="6"/>
      <c r="AB2943" s="21"/>
      <c r="AC2943" s="21"/>
      <c r="AD2943" s="21"/>
      <c r="AE2943" s="6"/>
      <c r="AF2943" s="6"/>
      <c r="AG2943" s="6"/>
      <c r="AH2943" s="6"/>
    </row>
    <row r="2944" spans="1:34" x14ac:dyDescent="0.35">
      <c r="A2944" s="20"/>
      <c r="B2944" s="6"/>
      <c r="C2944" s="6"/>
      <c r="D2944" s="6"/>
      <c r="E2944" s="6"/>
      <c r="F2944" s="6"/>
      <c r="G2944" s="6"/>
      <c r="H2944" s="6"/>
      <c r="I2944" s="6"/>
      <c r="J2944" s="6"/>
      <c r="K2944" s="6"/>
      <c r="L2944" s="6"/>
      <c r="M2944" s="6"/>
      <c r="N2944" s="6"/>
      <c r="O2944" s="6"/>
      <c r="P2944" s="6"/>
      <c r="Q2944" s="6"/>
      <c r="R2944" s="6"/>
      <c r="S2944" s="6"/>
      <c r="T2944" s="6"/>
      <c r="U2944" s="6"/>
      <c r="V2944" s="6"/>
      <c r="W2944" s="6"/>
      <c r="X2944" s="6"/>
      <c r="Y2944" s="6"/>
      <c r="Z2944" s="6"/>
      <c r="AA2944" s="6"/>
      <c r="AB2944" s="21"/>
      <c r="AC2944" s="21"/>
      <c r="AD2944" s="21"/>
      <c r="AE2944" s="6"/>
      <c r="AF2944" s="6"/>
      <c r="AG2944" s="6"/>
      <c r="AH2944" s="6"/>
    </row>
    <row r="2945" spans="1:34" x14ac:dyDescent="0.35">
      <c r="A2945" s="20"/>
      <c r="B2945" s="6"/>
      <c r="C2945" s="6"/>
      <c r="D2945" s="6"/>
      <c r="E2945" s="6"/>
      <c r="F2945" s="6"/>
      <c r="G2945" s="6"/>
      <c r="H2945" s="6"/>
      <c r="I2945" s="6"/>
      <c r="J2945" s="6"/>
      <c r="K2945" s="6"/>
      <c r="L2945" s="6"/>
      <c r="M2945" s="6"/>
      <c r="N2945" s="6"/>
      <c r="O2945" s="6"/>
      <c r="P2945" s="6"/>
      <c r="Q2945" s="6"/>
      <c r="R2945" s="6"/>
      <c r="S2945" s="6"/>
      <c r="T2945" s="6"/>
      <c r="U2945" s="6"/>
      <c r="V2945" s="6"/>
      <c r="W2945" s="6"/>
      <c r="X2945" s="6"/>
      <c r="Y2945" s="6"/>
      <c r="Z2945" s="6"/>
      <c r="AA2945" s="6"/>
      <c r="AB2945" s="21"/>
      <c r="AC2945" s="21"/>
      <c r="AD2945" s="21"/>
      <c r="AE2945" s="6"/>
      <c r="AF2945" s="6"/>
      <c r="AG2945" s="6"/>
      <c r="AH2945" s="6"/>
    </row>
    <row r="2946" spans="1:34" x14ac:dyDescent="0.35">
      <c r="A2946" s="20"/>
      <c r="B2946" s="6"/>
      <c r="C2946" s="6"/>
      <c r="D2946" s="6"/>
      <c r="E2946" s="6"/>
      <c r="F2946" s="6"/>
      <c r="G2946" s="6"/>
      <c r="H2946" s="6"/>
      <c r="I2946" s="6"/>
      <c r="J2946" s="6"/>
      <c r="K2946" s="6"/>
      <c r="L2946" s="6"/>
      <c r="M2946" s="6"/>
      <c r="N2946" s="6"/>
      <c r="O2946" s="6"/>
      <c r="P2946" s="6"/>
      <c r="Q2946" s="6"/>
      <c r="R2946" s="6"/>
      <c r="S2946" s="6"/>
      <c r="T2946" s="6"/>
      <c r="U2946" s="6"/>
      <c r="V2946" s="6"/>
      <c r="W2946" s="6"/>
      <c r="X2946" s="6"/>
      <c r="Y2946" s="6"/>
      <c r="Z2946" s="6"/>
      <c r="AA2946" s="6"/>
      <c r="AB2946" s="21"/>
      <c r="AC2946" s="21"/>
      <c r="AD2946" s="21"/>
      <c r="AE2946" s="6"/>
      <c r="AF2946" s="6"/>
      <c r="AG2946" s="6"/>
      <c r="AH2946" s="6"/>
    </row>
    <row r="2947" spans="1:34" x14ac:dyDescent="0.35">
      <c r="A2947" s="20"/>
      <c r="B2947" s="6"/>
      <c r="C2947" s="6"/>
      <c r="D2947" s="6"/>
      <c r="E2947" s="6"/>
      <c r="F2947" s="6"/>
      <c r="G2947" s="6"/>
      <c r="H2947" s="6"/>
      <c r="I2947" s="6"/>
      <c r="J2947" s="6"/>
      <c r="K2947" s="6"/>
      <c r="L2947" s="6"/>
      <c r="M2947" s="6"/>
      <c r="N2947" s="6"/>
      <c r="O2947" s="6"/>
      <c r="P2947" s="6"/>
      <c r="Q2947" s="6"/>
      <c r="R2947" s="6"/>
      <c r="S2947" s="6"/>
      <c r="T2947" s="6"/>
      <c r="U2947" s="6"/>
      <c r="V2947" s="6"/>
      <c r="W2947" s="6"/>
      <c r="X2947" s="6"/>
      <c r="Y2947" s="6"/>
      <c r="Z2947" s="6"/>
      <c r="AA2947" s="6"/>
      <c r="AB2947" s="21"/>
      <c r="AC2947" s="21"/>
      <c r="AD2947" s="21"/>
      <c r="AE2947" s="6"/>
      <c r="AF2947" s="6"/>
      <c r="AG2947" s="6"/>
      <c r="AH2947" s="6"/>
    </row>
    <row r="2948" spans="1:34" x14ac:dyDescent="0.35">
      <c r="A2948" s="20"/>
      <c r="B2948" s="6"/>
      <c r="C2948" s="6"/>
      <c r="D2948" s="6"/>
      <c r="E2948" s="6"/>
      <c r="F2948" s="6"/>
      <c r="G2948" s="6"/>
      <c r="H2948" s="6"/>
      <c r="I2948" s="6"/>
      <c r="J2948" s="6"/>
      <c r="K2948" s="6"/>
      <c r="L2948" s="6"/>
      <c r="M2948" s="6"/>
      <c r="N2948" s="6"/>
      <c r="O2948" s="6"/>
      <c r="P2948" s="6"/>
      <c r="Q2948" s="6"/>
      <c r="R2948" s="6"/>
      <c r="S2948" s="6"/>
      <c r="T2948" s="6"/>
      <c r="U2948" s="6"/>
      <c r="V2948" s="6"/>
      <c r="W2948" s="6"/>
      <c r="X2948" s="6"/>
      <c r="Y2948" s="6"/>
      <c r="Z2948" s="6"/>
      <c r="AA2948" s="6"/>
      <c r="AB2948" s="21"/>
      <c r="AC2948" s="21"/>
      <c r="AD2948" s="21"/>
      <c r="AE2948" s="6"/>
      <c r="AF2948" s="6"/>
      <c r="AG2948" s="6"/>
      <c r="AH2948" s="6"/>
    </row>
    <row r="2949" spans="1:34" x14ac:dyDescent="0.35">
      <c r="A2949" s="20"/>
      <c r="B2949" s="6"/>
      <c r="C2949" s="6"/>
      <c r="D2949" s="6"/>
      <c r="E2949" s="6"/>
      <c r="F2949" s="6"/>
      <c r="G2949" s="6"/>
      <c r="H2949" s="6"/>
      <c r="I2949" s="6"/>
      <c r="J2949" s="6"/>
      <c r="K2949" s="6"/>
      <c r="L2949" s="6"/>
      <c r="M2949" s="6"/>
      <c r="N2949" s="6"/>
      <c r="O2949" s="6"/>
      <c r="P2949" s="6"/>
      <c r="Q2949" s="6"/>
      <c r="R2949" s="6"/>
      <c r="S2949" s="6"/>
      <c r="T2949" s="6"/>
      <c r="U2949" s="6"/>
      <c r="V2949" s="6"/>
      <c r="W2949" s="6"/>
      <c r="X2949" s="6"/>
      <c r="Y2949" s="6"/>
      <c r="Z2949" s="6"/>
      <c r="AA2949" s="6"/>
      <c r="AB2949" s="21"/>
      <c r="AC2949" s="21"/>
      <c r="AD2949" s="21"/>
      <c r="AE2949" s="6"/>
      <c r="AF2949" s="6"/>
      <c r="AG2949" s="6"/>
      <c r="AH2949" s="6"/>
    </row>
    <row r="2950" spans="1:34" x14ac:dyDescent="0.35">
      <c r="A2950" s="20"/>
      <c r="B2950" s="6"/>
      <c r="C2950" s="6"/>
      <c r="D2950" s="6"/>
      <c r="E2950" s="6"/>
      <c r="F2950" s="6"/>
      <c r="G2950" s="6"/>
      <c r="H2950" s="6"/>
      <c r="I2950" s="6"/>
      <c r="J2950" s="6"/>
      <c r="K2950" s="6"/>
      <c r="L2950" s="6"/>
      <c r="M2950" s="6"/>
      <c r="N2950" s="6"/>
      <c r="O2950" s="6"/>
      <c r="P2950" s="6"/>
      <c r="Q2950" s="6"/>
      <c r="R2950" s="6"/>
      <c r="S2950" s="6"/>
      <c r="T2950" s="6"/>
      <c r="U2950" s="6"/>
      <c r="V2950" s="6"/>
      <c r="W2950" s="6"/>
      <c r="X2950" s="6"/>
      <c r="Y2950" s="6"/>
      <c r="Z2950" s="6"/>
      <c r="AA2950" s="6"/>
      <c r="AB2950" s="21"/>
      <c r="AC2950" s="21"/>
      <c r="AD2950" s="21"/>
      <c r="AE2950" s="6"/>
      <c r="AF2950" s="6"/>
      <c r="AG2950" s="6"/>
      <c r="AH2950" s="6"/>
    </row>
    <row r="2951" spans="1:34" x14ac:dyDescent="0.35">
      <c r="A2951" s="20"/>
      <c r="B2951" s="6"/>
      <c r="C2951" s="6"/>
      <c r="D2951" s="6"/>
      <c r="E2951" s="6"/>
      <c r="F2951" s="6"/>
      <c r="G2951" s="6"/>
      <c r="H2951" s="6"/>
      <c r="I2951" s="6"/>
      <c r="J2951" s="6"/>
      <c r="K2951" s="6"/>
      <c r="L2951" s="6"/>
      <c r="M2951" s="6"/>
      <c r="N2951" s="6"/>
      <c r="O2951" s="6"/>
      <c r="P2951" s="6"/>
      <c r="Q2951" s="6"/>
      <c r="R2951" s="6"/>
      <c r="S2951" s="6"/>
      <c r="T2951" s="6"/>
      <c r="U2951" s="6"/>
      <c r="V2951" s="6"/>
      <c r="W2951" s="6"/>
      <c r="X2951" s="6"/>
      <c r="Y2951" s="6"/>
      <c r="Z2951" s="6"/>
      <c r="AA2951" s="6"/>
      <c r="AB2951" s="21"/>
      <c r="AC2951" s="21"/>
      <c r="AD2951" s="21"/>
      <c r="AE2951" s="6"/>
      <c r="AF2951" s="6"/>
      <c r="AG2951" s="6"/>
      <c r="AH2951" s="6"/>
    </row>
    <row r="2952" spans="1:34" x14ac:dyDescent="0.35">
      <c r="A2952" s="20"/>
      <c r="B2952" s="6"/>
      <c r="C2952" s="6"/>
      <c r="D2952" s="6"/>
      <c r="E2952" s="6"/>
      <c r="F2952" s="6"/>
      <c r="G2952" s="6"/>
      <c r="H2952" s="6"/>
      <c r="I2952" s="6"/>
      <c r="J2952" s="6"/>
      <c r="K2952" s="6"/>
      <c r="L2952" s="6"/>
      <c r="M2952" s="6"/>
      <c r="N2952" s="6"/>
      <c r="O2952" s="6"/>
      <c r="P2952" s="6"/>
      <c r="Q2952" s="6"/>
      <c r="R2952" s="6"/>
      <c r="S2952" s="6"/>
      <c r="T2952" s="6"/>
      <c r="U2952" s="6"/>
      <c r="V2952" s="6"/>
      <c r="W2952" s="6"/>
      <c r="X2952" s="6"/>
      <c r="Y2952" s="6"/>
      <c r="Z2952" s="6"/>
      <c r="AA2952" s="6"/>
      <c r="AB2952" s="21"/>
      <c r="AC2952" s="21"/>
      <c r="AD2952" s="21"/>
      <c r="AE2952" s="6"/>
      <c r="AF2952" s="6"/>
      <c r="AG2952" s="6"/>
      <c r="AH2952" s="6"/>
    </row>
    <row r="2953" spans="1:34" x14ac:dyDescent="0.35">
      <c r="A2953" s="20"/>
      <c r="B2953" s="6"/>
      <c r="C2953" s="6"/>
      <c r="D2953" s="6"/>
      <c r="E2953" s="6"/>
      <c r="F2953" s="6"/>
      <c r="G2953" s="6"/>
      <c r="H2953" s="6"/>
      <c r="I2953" s="6"/>
      <c r="J2953" s="6"/>
      <c r="K2953" s="6"/>
      <c r="L2953" s="6"/>
      <c r="M2953" s="6"/>
      <c r="N2953" s="6"/>
      <c r="O2953" s="6"/>
      <c r="P2953" s="6"/>
      <c r="Q2953" s="6"/>
      <c r="R2953" s="6"/>
      <c r="S2953" s="6"/>
      <c r="T2953" s="6"/>
      <c r="U2953" s="6"/>
      <c r="V2953" s="6"/>
      <c r="W2953" s="6"/>
      <c r="X2953" s="6"/>
      <c r="Y2953" s="6"/>
      <c r="Z2953" s="6"/>
      <c r="AA2953" s="6"/>
      <c r="AB2953" s="21"/>
      <c r="AC2953" s="21"/>
      <c r="AD2953" s="21"/>
      <c r="AE2953" s="6"/>
      <c r="AF2953" s="6"/>
      <c r="AG2953" s="6"/>
      <c r="AH2953" s="6"/>
    </row>
    <row r="2954" spans="1:34" x14ac:dyDescent="0.35">
      <c r="A2954" s="20"/>
      <c r="B2954" s="6"/>
      <c r="C2954" s="6"/>
      <c r="D2954" s="6"/>
      <c r="E2954" s="6"/>
      <c r="F2954" s="6"/>
      <c r="G2954" s="6"/>
      <c r="H2954" s="6"/>
      <c r="I2954" s="6"/>
      <c r="J2954" s="6"/>
      <c r="K2954" s="6"/>
      <c r="L2954" s="6"/>
      <c r="M2954" s="6"/>
      <c r="N2954" s="6"/>
      <c r="O2954" s="6"/>
      <c r="P2954" s="6"/>
      <c r="Q2954" s="6"/>
      <c r="R2954" s="6"/>
      <c r="S2954" s="6"/>
      <c r="T2954" s="6"/>
      <c r="U2954" s="6"/>
      <c r="V2954" s="6"/>
      <c r="W2954" s="6"/>
      <c r="X2954" s="6"/>
      <c r="Y2954" s="6"/>
      <c r="Z2954" s="6"/>
      <c r="AA2954" s="6"/>
      <c r="AB2954" s="21"/>
      <c r="AC2954" s="21"/>
      <c r="AD2954" s="21"/>
      <c r="AE2954" s="6"/>
      <c r="AF2954" s="6"/>
      <c r="AG2954" s="6"/>
      <c r="AH2954" s="6"/>
    </row>
    <row r="2955" spans="1:34" x14ac:dyDescent="0.35">
      <c r="A2955" s="20"/>
      <c r="B2955" s="6"/>
      <c r="C2955" s="6"/>
      <c r="D2955" s="6"/>
      <c r="E2955" s="6"/>
      <c r="F2955" s="6"/>
      <c r="G2955" s="6"/>
      <c r="H2955" s="6"/>
      <c r="I2955" s="6"/>
      <c r="J2955" s="6"/>
      <c r="K2955" s="6"/>
      <c r="L2955" s="6"/>
      <c r="M2955" s="6"/>
      <c r="N2955" s="6"/>
      <c r="O2955" s="6"/>
      <c r="P2955" s="6"/>
      <c r="Q2955" s="6"/>
      <c r="R2955" s="6"/>
      <c r="S2955" s="6"/>
      <c r="T2955" s="6"/>
      <c r="U2955" s="6"/>
      <c r="V2955" s="6"/>
      <c r="W2955" s="6"/>
      <c r="X2955" s="6"/>
      <c r="Y2955" s="6"/>
      <c r="Z2955" s="6"/>
      <c r="AA2955" s="6"/>
      <c r="AB2955" s="21"/>
      <c r="AC2955" s="21"/>
      <c r="AD2955" s="21"/>
      <c r="AE2955" s="6"/>
      <c r="AF2955" s="6"/>
      <c r="AG2955" s="6"/>
      <c r="AH2955" s="6"/>
    </row>
    <row r="2956" spans="1:34" x14ac:dyDescent="0.35">
      <c r="A2956" s="20"/>
      <c r="B2956" s="6"/>
      <c r="C2956" s="6"/>
      <c r="D2956" s="6"/>
      <c r="E2956" s="6"/>
      <c r="F2956" s="6"/>
      <c r="G2956" s="6"/>
      <c r="H2956" s="6"/>
      <c r="I2956" s="6"/>
      <c r="J2956" s="6"/>
      <c r="K2956" s="6"/>
      <c r="L2956" s="6"/>
      <c r="M2956" s="6"/>
      <c r="N2956" s="6"/>
      <c r="O2956" s="6"/>
      <c r="P2956" s="6"/>
      <c r="Q2956" s="6"/>
      <c r="R2956" s="6"/>
      <c r="S2956" s="6"/>
      <c r="T2956" s="6"/>
      <c r="U2956" s="6"/>
      <c r="V2956" s="6"/>
      <c r="W2956" s="6"/>
      <c r="X2956" s="6"/>
      <c r="Y2956" s="6"/>
      <c r="Z2956" s="6"/>
      <c r="AA2956" s="6"/>
      <c r="AB2956" s="21"/>
      <c r="AC2956" s="21"/>
      <c r="AD2956" s="21"/>
      <c r="AE2956" s="6"/>
      <c r="AF2956" s="6"/>
      <c r="AG2956" s="6"/>
      <c r="AH2956" s="6"/>
    </row>
    <row r="2957" spans="1:34" x14ac:dyDescent="0.35">
      <c r="A2957" s="20"/>
      <c r="B2957" s="6"/>
      <c r="C2957" s="6"/>
      <c r="D2957" s="6"/>
      <c r="E2957" s="6"/>
      <c r="F2957" s="6"/>
      <c r="G2957" s="6"/>
      <c r="H2957" s="6"/>
      <c r="I2957" s="6"/>
      <c r="J2957" s="6"/>
      <c r="K2957" s="6"/>
      <c r="L2957" s="6"/>
      <c r="M2957" s="6"/>
      <c r="N2957" s="6"/>
      <c r="O2957" s="6"/>
      <c r="P2957" s="6"/>
      <c r="Q2957" s="6"/>
      <c r="R2957" s="6"/>
      <c r="S2957" s="6"/>
      <c r="T2957" s="6"/>
      <c r="U2957" s="6"/>
      <c r="V2957" s="6"/>
      <c r="W2957" s="6"/>
      <c r="X2957" s="6"/>
      <c r="Y2957" s="6"/>
      <c r="Z2957" s="6"/>
      <c r="AA2957" s="6"/>
      <c r="AB2957" s="21"/>
      <c r="AC2957" s="21"/>
      <c r="AD2957" s="21"/>
      <c r="AE2957" s="6"/>
      <c r="AF2957" s="6"/>
      <c r="AG2957" s="6"/>
      <c r="AH2957" s="6"/>
    </row>
    <row r="2958" spans="1:34" x14ac:dyDescent="0.35">
      <c r="A2958" s="20"/>
      <c r="B2958" s="6"/>
      <c r="C2958" s="6"/>
      <c r="D2958" s="6"/>
      <c r="E2958" s="6"/>
      <c r="F2958" s="6"/>
      <c r="G2958" s="6"/>
      <c r="H2958" s="6"/>
      <c r="I2958" s="6"/>
      <c r="J2958" s="6"/>
      <c r="K2958" s="6"/>
      <c r="L2958" s="6"/>
      <c r="M2958" s="6"/>
      <c r="N2958" s="6"/>
      <c r="O2958" s="6"/>
      <c r="P2958" s="6"/>
      <c r="Q2958" s="6"/>
      <c r="R2958" s="6"/>
      <c r="S2958" s="6"/>
      <c r="T2958" s="6"/>
      <c r="U2958" s="6"/>
      <c r="V2958" s="6"/>
      <c r="W2958" s="6"/>
      <c r="X2958" s="6"/>
      <c r="Y2958" s="6"/>
      <c r="Z2958" s="6"/>
      <c r="AA2958" s="6"/>
      <c r="AB2958" s="21"/>
      <c r="AC2958" s="21"/>
      <c r="AD2958" s="21"/>
      <c r="AE2958" s="6"/>
      <c r="AF2958" s="6"/>
      <c r="AG2958" s="6"/>
      <c r="AH2958" s="6"/>
    </row>
    <row r="2959" spans="1:34" x14ac:dyDescent="0.35">
      <c r="A2959" s="20"/>
      <c r="B2959" s="6"/>
      <c r="C2959" s="6"/>
      <c r="D2959" s="6"/>
      <c r="E2959" s="6"/>
      <c r="F2959" s="6"/>
      <c r="G2959" s="6"/>
      <c r="H2959" s="6"/>
      <c r="I2959" s="6"/>
      <c r="J2959" s="6"/>
      <c r="K2959" s="6"/>
      <c r="L2959" s="6"/>
      <c r="M2959" s="6"/>
      <c r="N2959" s="6"/>
      <c r="O2959" s="6"/>
      <c r="P2959" s="6"/>
      <c r="Q2959" s="6"/>
      <c r="R2959" s="6"/>
      <c r="S2959" s="6"/>
      <c r="T2959" s="6"/>
      <c r="U2959" s="6"/>
      <c r="V2959" s="6"/>
      <c r="W2959" s="6"/>
      <c r="X2959" s="6"/>
      <c r="Y2959" s="6"/>
      <c r="Z2959" s="6"/>
      <c r="AA2959" s="6"/>
      <c r="AB2959" s="21"/>
      <c r="AC2959" s="21"/>
      <c r="AD2959" s="21"/>
      <c r="AE2959" s="6"/>
      <c r="AF2959" s="6"/>
      <c r="AG2959" s="6"/>
      <c r="AH2959" s="6"/>
    </row>
    <row r="2960" spans="1:34" x14ac:dyDescent="0.35">
      <c r="A2960" s="20"/>
      <c r="B2960" s="6"/>
      <c r="C2960" s="6"/>
      <c r="D2960" s="6"/>
      <c r="E2960" s="6"/>
      <c r="F2960" s="6"/>
      <c r="G2960" s="6"/>
      <c r="H2960" s="6"/>
      <c r="I2960" s="6"/>
      <c r="J2960" s="6"/>
      <c r="K2960" s="6"/>
      <c r="L2960" s="6"/>
      <c r="M2960" s="6"/>
      <c r="N2960" s="6"/>
      <c r="O2960" s="6"/>
      <c r="P2960" s="6"/>
      <c r="Q2960" s="6"/>
      <c r="R2960" s="6"/>
      <c r="S2960" s="6"/>
      <c r="T2960" s="6"/>
      <c r="U2960" s="6"/>
      <c r="V2960" s="6"/>
      <c r="W2960" s="6"/>
      <c r="X2960" s="6"/>
      <c r="Y2960" s="6"/>
      <c r="Z2960" s="6"/>
      <c r="AA2960" s="6"/>
      <c r="AB2960" s="21"/>
      <c r="AC2960" s="21"/>
      <c r="AD2960" s="21"/>
      <c r="AE2960" s="6"/>
      <c r="AF2960" s="6"/>
      <c r="AG2960" s="6"/>
      <c r="AH2960" s="6"/>
    </row>
    <row r="2961" spans="1:34" x14ac:dyDescent="0.35">
      <c r="A2961" s="20"/>
      <c r="B2961" s="6"/>
      <c r="C2961" s="6"/>
      <c r="D2961" s="6"/>
      <c r="E2961" s="6"/>
      <c r="F2961" s="6"/>
      <c r="G2961" s="6"/>
      <c r="H2961" s="6"/>
      <c r="I2961" s="6"/>
      <c r="J2961" s="6"/>
      <c r="K2961" s="6"/>
      <c r="L2961" s="6"/>
      <c r="M2961" s="6"/>
      <c r="N2961" s="6"/>
      <c r="O2961" s="6"/>
      <c r="P2961" s="6"/>
      <c r="Q2961" s="6"/>
      <c r="R2961" s="6"/>
      <c r="S2961" s="6"/>
      <c r="T2961" s="6"/>
      <c r="U2961" s="6"/>
      <c r="V2961" s="6"/>
      <c r="W2961" s="6"/>
      <c r="X2961" s="6"/>
      <c r="Y2961" s="6"/>
      <c r="Z2961" s="6"/>
      <c r="AA2961" s="6"/>
      <c r="AB2961" s="21"/>
      <c r="AC2961" s="21"/>
      <c r="AD2961" s="21"/>
      <c r="AE2961" s="6"/>
      <c r="AF2961" s="6"/>
      <c r="AG2961" s="6"/>
      <c r="AH2961" s="6"/>
    </row>
    <row r="2962" spans="1:34" x14ac:dyDescent="0.35">
      <c r="A2962" s="20"/>
      <c r="B2962" s="6"/>
      <c r="C2962" s="6"/>
      <c r="D2962" s="6"/>
      <c r="E2962" s="6"/>
      <c r="F2962" s="6"/>
      <c r="G2962" s="6"/>
      <c r="H2962" s="6"/>
      <c r="I2962" s="6"/>
      <c r="J2962" s="6"/>
      <c r="K2962" s="6"/>
      <c r="L2962" s="6"/>
      <c r="M2962" s="6"/>
      <c r="N2962" s="6"/>
      <c r="O2962" s="6"/>
      <c r="P2962" s="6"/>
      <c r="Q2962" s="6"/>
      <c r="R2962" s="6"/>
      <c r="S2962" s="6"/>
      <c r="T2962" s="6"/>
      <c r="U2962" s="6"/>
      <c r="V2962" s="6"/>
      <c r="W2962" s="6"/>
      <c r="X2962" s="6"/>
      <c r="Y2962" s="6"/>
      <c r="Z2962" s="6"/>
      <c r="AA2962" s="6"/>
      <c r="AB2962" s="21"/>
      <c r="AC2962" s="21"/>
      <c r="AD2962" s="21"/>
      <c r="AE2962" s="6"/>
      <c r="AF2962" s="6"/>
      <c r="AG2962" s="6"/>
      <c r="AH2962" s="6"/>
    </row>
    <row r="2963" spans="1:34" x14ac:dyDescent="0.35">
      <c r="A2963" s="20"/>
      <c r="B2963" s="6"/>
      <c r="C2963" s="6"/>
      <c r="D2963" s="6"/>
      <c r="E2963" s="6"/>
      <c r="F2963" s="6"/>
      <c r="G2963" s="6"/>
      <c r="H2963" s="6"/>
      <c r="I2963" s="6"/>
      <c r="J2963" s="6"/>
      <c r="K2963" s="6"/>
      <c r="L2963" s="6"/>
      <c r="M2963" s="6"/>
      <c r="N2963" s="6"/>
      <c r="O2963" s="6"/>
      <c r="P2963" s="6"/>
      <c r="Q2963" s="6"/>
      <c r="R2963" s="6"/>
      <c r="S2963" s="6"/>
      <c r="T2963" s="6"/>
      <c r="U2963" s="6"/>
      <c r="V2963" s="6"/>
      <c r="W2963" s="6"/>
      <c r="X2963" s="6"/>
      <c r="Y2963" s="6"/>
      <c r="Z2963" s="6"/>
      <c r="AA2963" s="6"/>
      <c r="AB2963" s="21"/>
      <c r="AC2963" s="21"/>
      <c r="AD2963" s="21"/>
      <c r="AE2963" s="6"/>
      <c r="AF2963" s="6"/>
      <c r="AG2963" s="6"/>
      <c r="AH2963" s="6"/>
    </row>
    <row r="2964" spans="1:34" x14ac:dyDescent="0.35">
      <c r="A2964" s="20"/>
      <c r="B2964" s="6"/>
      <c r="C2964" s="6"/>
      <c r="D2964" s="6"/>
      <c r="E2964" s="6"/>
      <c r="F2964" s="6"/>
      <c r="G2964" s="6"/>
      <c r="H2964" s="6"/>
      <c r="I2964" s="6"/>
      <c r="J2964" s="6"/>
      <c r="K2964" s="6"/>
      <c r="L2964" s="6"/>
      <c r="M2964" s="6"/>
      <c r="N2964" s="6"/>
      <c r="O2964" s="6"/>
      <c r="P2964" s="6"/>
      <c r="Q2964" s="6"/>
      <c r="R2964" s="6"/>
      <c r="S2964" s="6"/>
      <c r="T2964" s="6"/>
      <c r="U2964" s="6"/>
      <c r="V2964" s="6"/>
      <c r="W2964" s="6"/>
      <c r="X2964" s="6"/>
      <c r="Y2964" s="6"/>
      <c r="Z2964" s="6"/>
      <c r="AA2964" s="6"/>
      <c r="AB2964" s="21"/>
      <c r="AC2964" s="21"/>
      <c r="AD2964" s="21"/>
      <c r="AE2964" s="6"/>
      <c r="AF2964" s="6"/>
      <c r="AG2964" s="6"/>
      <c r="AH2964" s="6"/>
    </row>
    <row r="2965" spans="1:34" x14ac:dyDescent="0.35">
      <c r="A2965" s="20"/>
      <c r="B2965" s="6"/>
      <c r="C2965" s="6"/>
      <c r="D2965" s="6"/>
      <c r="E2965" s="6"/>
      <c r="F2965" s="6"/>
      <c r="G2965" s="6"/>
      <c r="H2965" s="6"/>
      <c r="I2965" s="6"/>
      <c r="J2965" s="6"/>
      <c r="K2965" s="6"/>
      <c r="L2965" s="6"/>
      <c r="M2965" s="6"/>
      <c r="N2965" s="6"/>
      <c r="O2965" s="6"/>
      <c r="P2965" s="6"/>
      <c r="Q2965" s="6"/>
      <c r="R2965" s="6"/>
      <c r="S2965" s="6"/>
      <c r="T2965" s="6"/>
      <c r="U2965" s="6"/>
      <c r="V2965" s="6"/>
      <c r="W2965" s="6"/>
      <c r="X2965" s="6"/>
      <c r="Y2965" s="6"/>
      <c r="Z2965" s="6"/>
      <c r="AA2965" s="6"/>
      <c r="AB2965" s="21"/>
      <c r="AC2965" s="21"/>
      <c r="AD2965" s="21"/>
      <c r="AE2965" s="6"/>
      <c r="AF2965" s="6"/>
      <c r="AG2965" s="6"/>
      <c r="AH2965" s="6"/>
    </row>
    <row r="2966" spans="1:34" x14ac:dyDescent="0.35">
      <c r="A2966" s="20"/>
      <c r="B2966" s="6"/>
      <c r="C2966" s="6"/>
      <c r="D2966" s="6"/>
      <c r="E2966" s="6"/>
      <c r="F2966" s="6"/>
      <c r="G2966" s="6"/>
      <c r="H2966" s="6"/>
      <c r="I2966" s="6"/>
      <c r="J2966" s="6"/>
      <c r="K2966" s="6"/>
      <c r="L2966" s="6"/>
      <c r="M2966" s="6"/>
      <c r="N2966" s="6"/>
      <c r="O2966" s="6"/>
      <c r="P2966" s="6"/>
      <c r="Q2966" s="6"/>
      <c r="R2966" s="6"/>
      <c r="S2966" s="6"/>
      <c r="T2966" s="6"/>
      <c r="U2966" s="6"/>
      <c r="V2966" s="6"/>
      <c r="W2966" s="6"/>
      <c r="X2966" s="6"/>
      <c r="Y2966" s="6"/>
      <c r="Z2966" s="6"/>
      <c r="AA2966" s="6"/>
      <c r="AB2966" s="21"/>
      <c r="AC2966" s="21"/>
      <c r="AD2966" s="21"/>
      <c r="AE2966" s="6"/>
      <c r="AF2966" s="6"/>
      <c r="AG2966" s="6"/>
      <c r="AH2966" s="6"/>
    </row>
    <row r="2967" spans="1:34" x14ac:dyDescent="0.35">
      <c r="A2967" s="20"/>
      <c r="B2967" s="6"/>
      <c r="C2967" s="6"/>
      <c r="D2967" s="6"/>
      <c r="E2967" s="6"/>
      <c r="F2967" s="6"/>
      <c r="G2967" s="6"/>
      <c r="H2967" s="6"/>
      <c r="I2967" s="6"/>
      <c r="J2967" s="6"/>
      <c r="K2967" s="6"/>
      <c r="L2967" s="6"/>
      <c r="M2967" s="6"/>
      <c r="N2967" s="6"/>
      <c r="O2967" s="6"/>
      <c r="P2967" s="6"/>
      <c r="Q2967" s="6"/>
      <c r="R2967" s="6"/>
      <c r="S2967" s="6"/>
      <c r="T2967" s="6"/>
      <c r="U2967" s="6"/>
      <c r="V2967" s="6"/>
      <c r="W2967" s="6"/>
      <c r="X2967" s="6"/>
      <c r="Y2967" s="6"/>
      <c r="Z2967" s="6"/>
      <c r="AA2967" s="6"/>
      <c r="AB2967" s="21"/>
      <c r="AC2967" s="21"/>
      <c r="AD2967" s="21"/>
      <c r="AE2967" s="6"/>
      <c r="AF2967" s="6"/>
      <c r="AG2967" s="6"/>
      <c r="AH2967" s="6"/>
    </row>
    <row r="2968" spans="1:34" x14ac:dyDescent="0.35">
      <c r="A2968" s="20"/>
      <c r="B2968" s="6"/>
      <c r="C2968" s="6"/>
      <c r="D2968" s="6"/>
      <c r="E2968" s="6"/>
      <c r="F2968" s="6"/>
      <c r="G2968" s="6"/>
      <c r="H2968" s="6"/>
      <c r="I2968" s="6"/>
      <c r="J2968" s="6"/>
      <c r="K2968" s="6"/>
      <c r="L2968" s="6"/>
      <c r="M2968" s="6"/>
      <c r="N2968" s="6"/>
      <c r="O2968" s="6"/>
      <c r="P2968" s="6"/>
      <c r="Q2968" s="6"/>
      <c r="R2968" s="6"/>
      <c r="S2968" s="6"/>
      <c r="T2968" s="6"/>
      <c r="U2968" s="6"/>
      <c r="V2968" s="6"/>
      <c r="W2968" s="6"/>
      <c r="X2968" s="6"/>
      <c r="Y2968" s="6"/>
      <c r="Z2968" s="6"/>
      <c r="AA2968" s="6"/>
      <c r="AB2968" s="21"/>
      <c r="AC2968" s="21"/>
      <c r="AD2968" s="21"/>
      <c r="AE2968" s="6"/>
      <c r="AF2968" s="6"/>
      <c r="AG2968" s="6"/>
      <c r="AH2968" s="6"/>
    </row>
    <row r="2969" spans="1:34" x14ac:dyDescent="0.35">
      <c r="A2969" s="20"/>
      <c r="B2969" s="6"/>
      <c r="C2969" s="6"/>
      <c r="D2969" s="6"/>
      <c r="E2969" s="6"/>
      <c r="F2969" s="6"/>
      <c r="G2969" s="6"/>
      <c r="H2969" s="6"/>
      <c r="I2969" s="6"/>
      <c r="J2969" s="6"/>
      <c r="K2969" s="6"/>
      <c r="L2969" s="6"/>
      <c r="M2969" s="6"/>
      <c r="N2969" s="6"/>
      <c r="O2969" s="6"/>
      <c r="P2969" s="6"/>
      <c r="Q2969" s="6"/>
      <c r="R2969" s="6"/>
      <c r="S2969" s="6"/>
      <c r="T2969" s="6"/>
      <c r="U2969" s="6"/>
      <c r="V2969" s="6"/>
      <c r="W2969" s="6"/>
      <c r="X2969" s="6"/>
      <c r="Y2969" s="6"/>
      <c r="Z2969" s="6"/>
      <c r="AA2969" s="6"/>
      <c r="AB2969" s="21"/>
      <c r="AC2969" s="21"/>
      <c r="AD2969" s="21"/>
      <c r="AE2969" s="6"/>
      <c r="AF2969" s="6"/>
      <c r="AG2969" s="6"/>
      <c r="AH2969" s="6"/>
    </row>
    <row r="2970" spans="1:34" x14ac:dyDescent="0.35">
      <c r="A2970" s="20"/>
      <c r="B2970" s="6"/>
      <c r="C2970" s="6"/>
      <c r="D2970" s="6"/>
      <c r="E2970" s="6"/>
      <c r="F2970" s="6"/>
      <c r="G2970" s="6"/>
      <c r="H2970" s="6"/>
      <c r="I2970" s="6"/>
      <c r="J2970" s="6"/>
      <c r="K2970" s="6"/>
      <c r="L2970" s="6"/>
      <c r="M2970" s="6"/>
      <c r="N2970" s="6"/>
      <c r="O2970" s="6"/>
      <c r="P2970" s="6"/>
      <c r="Q2970" s="6"/>
      <c r="R2970" s="6"/>
      <c r="S2970" s="6"/>
      <c r="T2970" s="6"/>
      <c r="U2970" s="6"/>
      <c r="V2970" s="6"/>
      <c r="W2970" s="6"/>
      <c r="X2970" s="6"/>
      <c r="Y2970" s="6"/>
      <c r="Z2970" s="6"/>
      <c r="AA2970" s="6"/>
      <c r="AB2970" s="21"/>
      <c r="AC2970" s="21"/>
      <c r="AD2970" s="21"/>
      <c r="AE2970" s="6"/>
      <c r="AF2970" s="6"/>
      <c r="AG2970" s="6"/>
      <c r="AH2970" s="6"/>
    </row>
    <row r="2971" spans="1:34" x14ac:dyDescent="0.35">
      <c r="A2971" s="20"/>
      <c r="B2971" s="6"/>
      <c r="C2971" s="6"/>
      <c r="D2971" s="6"/>
      <c r="E2971" s="6"/>
      <c r="F2971" s="6"/>
      <c r="G2971" s="6"/>
      <c r="H2971" s="6"/>
      <c r="I2971" s="6"/>
      <c r="J2971" s="6"/>
      <c r="K2971" s="6"/>
      <c r="L2971" s="6"/>
      <c r="M2971" s="6"/>
      <c r="N2971" s="6"/>
      <c r="O2971" s="6"/>
      <c r="P2971" s="6"/>
      <c r="Q2971" s="6"/>
      <c r="R2971" s="6"/>
      <c r="S2971" s="6"/>
      <c r="T2971" s="6"/>
      <c r="U2971" s="6"/>
      <c r="V2971" s="6"/>
      <c r="W2971" s="6"/>
      <c r="X2971" s="6"/>
      <c r="Y2971" s="6"/>
      <c r="Z2971" s="6"/>
      <c r="AA2971" s="6"/>
      <c r="AB2971" s="21"/>
      <c r="AC2971" s="21"/>
      <c r="AD2971" s="21"/>
      <c r="AE2971" s="6"/>
      <c r="AF2971" s="6"/>
      <c r="AG2971" s="6"/>
      <c r="AH2971" s="6"/>
    </row>
    <row r="2972" spans="1:34" x14ac:dyDescent="0.35">
      <c r="A2972" s="20"/>
      <c r="B2972" s="6"/>
      <c r="C2972" s="6"/>
      <c r="D2972" s="6"/>
      <c r="E2972" s="6"/>
      <c r="F2972" s="6"/>
      <c r="G2972" s="6"/>
      <c r="H2972" s="6"/>
      <c r="I2972" s="6"/>
      <c r="J2972" s="6"/>
      <c r="K2972" s="6"/>
      <c r="L2972" s="6"/>
      <c r="M2972" s="6"/>
      <c r="N2972" s="6"/>
      <c r="O2972" s="6"/>
      <c r="P2972" s="6"/>
      <c r="Q2972" s="6"/>
      <c r="R2972" s="6"/>
      <c r="S2972" s="6"/>
      <c r="T2972" s="6"/>
      <c r="U2972" s="6"/>
      <c r="V2972" s="6"/>
      <c r="W2972" s="6"/>
      <c r="X2972" s="6"/>
      <c r="Y2972" s="6"/>
      <c r="Z2972" s="6"/>
      <c r="AA2972" s="6"/>
      <c r="AB2972" s="21"/>
      <c r="AC2972" s="21"/>
      <c r="AD2972" s="21"/>
      <c r="AE2972" s="6"/>
      <c r="AF2972" s="6"/>
      <c r="AG2972" s="6"/>
      <c r="AH2972" s="6"/>
    </row>
    <row r="2973" spans="1:34" x14ac:dyDescent="0.35">
      <c r="A2973" s="20"/>
      <c r="B2973" s="6"/>
      <c r="C2973" s="6"/>
      <c r="D2973" s="6"/>
      <c r="E2973" s="6"/>
      <c r="F2973" s="6"/>
      <c r="G2973" s="6"/>
      <c r="H2973" s="6"/>
      <c r="I2973" s="6"/>
      <c r="J2973" s="6"/>
      <c r="K2973" s="6"/>
      <c r="L2973" s="6"/>
      <c r="M2973" s="6"/>
      <c r="N2973" s="6"/>
      <c r="O2973" s="6"/>
      <c r="P2973" s="6"/>
      <c r="Q2973" s="6"/>
      <c r="R2973" s="6"/>
      <c r="S2973" s="6"/>
      <c r="T2973" s="6"/>
      <c r="U2973" s="6"/>
      <c r="V2973" s="6"/>
      <c r="W2973" s="6"/>
      <c r="X2973" s="6"/>
      <c r="Y2973" s="6"/>
      <c r="Z2973" s="6"/>
      <c r="AA2973" s="6"/>
      <c r="AB2973" s="21"/>
      <c r="AC2973" s="21"/>
      <c r="AD2973" s="21"/>
      <c r="AE2973" s="6"/>
      <c r="AF2973" s="6"/>
      <c r="AG2973" s="6"/>
      <c r="AH2973" s="6"/>
    </row>
    <row r="2974" spans="1:34" x14ac:dyDescent="0.35">
      <c r="A2974" s="20"/>
      <c r="B2974" s="6"/>
      <c r="C2974" s="6"/>
      <c r="D2974" s="6"/>
      <c r="E2974" s="6"/>
      <c r="F2974" s="6"/>
      <c r="G2974" s="6"/>
      <c r="H2974" s="6"/>
      <c r="I2974" s="6"/>
      <c r="J2974" s="6"/>
      <c r="K2974" s="6"/>
      <c r="L2974" s="6"/>
      <c r="M2974" s="6"/>
      <c r="N2974" s="6"/>
      <c r="O2974" s="6"/>
      <c r="P2974" s="6"/>
      <c r="Q2974" s="6"/>
      <c r="R2974" s="6"/>
      <c r="S2974" s="6"/>
      <c r="T2974" s="6"/>
      <c r="U2974" s="6"/>
      <c r="V2974" s="6"/>
      <c r="W2974" s="6"/>
      <c r="X2974" s="6"/>
      <c r="Y2974" s="6"/>
      <c r="Z2974" s="6"/>
      <c r="AA2974" s="6"/>
      <c r="AB2974" s="21"/>
      <c r="AC2974" s="21"/>
      <c r="AD2974" s="21"/>
      <c r="AE2974" s="6"/>
      <c r="AF2974" s="6"/>
      <c r="AG2974" s="6"/>
      <c r="AH2974" s="6"/>
    </row>
    <row r="2975" spans="1:34" x14ac:dyDescent="0.35">
      <c r="A2975" s="20"/>
      <c r="B2975" s="6"/>
      <c r="C2975" s="6"/>
      <c r="D2975" s="6"/>
      <c r="E2975" s="6"/>
      <c r="F2975" s="6"/>
      <c r="G2975" s="6"/>
      <c r="H2975" s="6"/>
      <c r="I2975" s="6"/>
      <c r="J2975" s="6"/>
      <c r="K2975" s="6"/>
      <c r="L2975" s="6"/>
      <c r="M2975" s="6"/>
      <c r="N2975" s="6"/>
      <c r="O2975" s="6"/>
      <c r="P2975" s="6"/>
      <c r="Q2975" s="6"/>
      <c r="R2975" s="6"/>
      <c r="S2975" s="6"/>
      <c r="T2975" s="6"/>
      <c r="U2975" s="6"/>
      <c r="V2975" s="6"/>
      <c r="W2975" s="6"/>
      <c r="X2975" s="6"/>
      <c r="Y2975" s="6"/>
      <c r="Z2975" s="6"/>
      <c r="AA2975" s="6"/>
      <c r="AB2975" s="21"/>
      <c r="AC2975" s="21"/>
      <c r="AD2975" s="21"/>
      <c r="AE2975" s="6"/>
      <c r="AF2975" s="6"/>
      <c r="AG2975" s="6"/>
      <c r="AH2975" s="6"/>
    </row>
    <row r="2976" spans="1:34" x14ac:dyDescent="0.35">
      <c r="A2976" s="20"/>
      <c r="B2976" s="6"/>
      <c r="C2976" s="6"/>
      <c r="D2976" s="6"/>
      <c r="E2976" s="6"/>
      <c r="F2976" s="6"/>
      <c r="G2976" s="6"/>
      <c r="H2976" s="6"/>
      <c r="I2976" s="6"/>
      <c r="J2976" s="6"/>
      <c r="K2976" s="6"/>
      <c r="L2976" s="6"/>
      <c r="M2976" s="6"/>
      <c r="N2976" s="6"/>
      <c r="O2976" s="6"/>
      <c r="P2976" s="6"/>
      <c r="Q2976" s="6"/>
      <c r="R2976" s="6"/>
      <c r="S2976" s="6"/>
      <c r="T2976" s="6"/>
      <c r="U2976" s="6"/>
      <c r="V2976" s="6"/>
      <c r="W2976" s="6"/>
      <c r="X2976" s="6"/>
      <c r="Y2976" s="6"/>
      <c r="Z2976" s="6"/>
      <c r="AA2976" s="6"/>
      <c r="AB2976" s="21"/>
      <c r="AC2976" s="21"/>
      <c r="AD2976" s="21"/>
      <c r="AE2976" s="6"/>
      <c r="AF2976" s="6"/>
      <c r="AG2976" s="6"/>
      <c r="AH2976" s="6"/>
    </row>
    <row r="2977" spans="1:34" x14ac:dyDescent="0.35">
      <c r="A2977" s="20"/>
      <c r="B2977" s="6"/>
      <c r="C2977" s="6"/>
      <c r="D2977" s="6"/>
      <c r="E2977" s="6"/>
      <c r="F2977" s="6"/>
      <c r="G2977" s="6"/>
      <c r="H2977" s="6"/>
      <c r="I2977" s="6"/>
      <c r="J2977" s="6"/>
      <c r="K2977" s="6"/>
      <c r="L2977" s="6"/>
      <c r="M2977" s="6"/>
      <c r="N2977" s="6"/>
      <c r="O2977" s="6"/>
      <c r="P2977" s="6"/>
      <c r="Q2977" s="6"/>
      <c r="R2977" s="6"/>
      <c r="S2977" s="6"/>
      <c r="T2977" s="6"/>
      <c r="U2977" s="6"/>
      <c r="V2977" s="6"/>
      <c r="W2977" s="6"/>
      <c r="X2977" s="6"/>
      <c r="Y2977" s="6"/>
      <c r="Z2977" s="6"/>
      <c r="AA2977" s="6"/>
      <c r="AB2977" s="21"/>
      <c r="AC2977" s="21"/>
      <c r="AD2977" s="21"/>
      <c r="AE2977" s="6"/>
      <c r="AF2977" s="6"/>
      <c r="AG2977" s="6"/>
      <c r="AH2977" s="6"/>
    </row>
    <row r="2978" spans="1:34" x14ac:dyDescent="0.35">
      <c r="A2978" s="20"/>
      <c r="B2978" s="6"/>
      <c r="C2978" s="6"/>
      <c r="D2978" s="6"/>
      <c r="E2978" s="6"/>
      <c r="F2978" s="6"/>
      <c r="G2978" s="6"/>
      <c r="H2978" s="6"/>
      <c r="I2978" s="6"/>
      <c r="J2978" s="6"/>
      <c r="K2978" s="6"/>
      <c r="L2978" s="6"/>
      <c r="M2978" s="6"/>
      <c r="N2978" s="6"/>
      <c r="O2978" s="6"/>
      <c r="P2978" s="6"/>
      <c r="Q2978" s="6"/>
      <c r="R2978" s="6"/>
      <c r="S2978" s="6"/>
      <c r="T2978" s="6"/>
      <c r="U2978" s="6"/>
      <c r="V2978" s="6"/>
      <c r="W2978" s="6"/>
      <c r="X2978" s="6"/>
      <c r="Y2978" s="6"/>
      <c r="Z2978" s="6"/>
      <c r="AA2978" s="6"/>
      <c r="AB2978" s="21"/>
      <c r="AC2978" s="21"/>
      <c r="AD2978" s="21"/>
      <c r="AE2978" s="6"/>
      <c r="AF2978" s="6"/>
      <c r="AG2978" s="6"/>
      <c r="AH2978" s="6"/>
    </row>
    <row r="2979" spans="1:34" x14ac:dyDescent="0.35">
      <c r="A2979" s="20"/>
      <c r="B2979" s="6"/>
      <c r="C2979" s="6"/>
      <c r="D2979" s="6"/>
      <c r="E2979" s="6"/>
      <c r="F2979" s="6"/>
      <c r="G2979" s="6"/>
      <c r="H2979" s="6"/>
      <c r="I2979" s="6"/>
      <c r="J2979" s="6"/>
      <c r="K2979" s="6"/>
      <c r="L2979" s="6"/>
      <c r="M2979" s="6"/>
      <c r="N2979" s="6"/>
      <c r="O2979" s="6"/>
      <c r="P2979" s="6"/>
      <c r="Q2979" s="6"/>
      <c r="R2979" s="6"/>
      <c r="S2979" s="6"/>
      <c r="T2979" s="6"/>
      <c r="U2979" s="6"/>
      <c r="V2979" s="6"/>
      <c r="W2979" s="6"/>
      <c r="X2979" s="6"/>
      <c r="Y2979" s="6"/>
      <c r="Z2979" s="6"/>
      <c r="AA2979" s="6"/>
      <c r="AB2979" s="21"/>
      <c r="AC2979" s="21"/>
      <c r="AD2979" s="21"/>
      <c r="AE2979" s="6"/>
      <c r="AF2979" s="6"/>
      <c r="AG2979" s="6"/>
      <c r="AH2979" s="6"/>
    </row>
    <row r="2980" spans="1:34" x14ac:dyDescent="0.35">
      <c r="A2980" s="20"/>
      <c r="B2980" s="6"/>
      <c r="C2980" s="6"/>
      <c r="D2980" s="6"/>
      <c r="E2980" s="6"/>
      <c r="F2980" s="6"/>
      <c r="G2980" s="6"/>
      <c r="H2980" s="6"/>
      <c r="I2980" s="6"/>
      <c r="J2980" s="6"/>
      <c r="K2980" s="6"/>
      <c r="L2980" s="6"/>
      <c r="M2980" s="6"/>
      <c r="N2980" s="6"/>
      <c r="O2980" s="6"/>
      <c r="P2980" s="6"/>
      <c r="Q2980" s="6"/>
      <c r="R2980" s="6"/>
      <c r="S2980" s="6"/>
      <c r="T2980" s="6"/>
      <c r="U2980" s="6"/>
      <c r="V2980" s="6"/>
      <c r="W2980" s="6"/>
      <c r="X2980" s="6"/>
      <c r="Y2980" s="6"/>
      <c r="Z2980" s="6"/>
      <c r="AA2980" s="6"/>
      <c r="AB2980" s="21"/>
      <c r="AC2980" s="21"/>
      <c r="AD2980" s="21"/>
      <c r="AE2980" s="6"/>
      <c r="AF2980" s="6"/>
      <c r="AG2980" s="6"/>
      <c r="AH2980" s="6"/>
    </row>
    <row r="2981" spans="1:34" x14ac:dyDescent="0.35">
      <c r="A2981" s="20"/>
      <c r="B2981" s="6"/>
      <c r="C2981" s="6"/>
      <c r="D2981" s="6"/>
      <c r="E2981" s="6"/>
      <c r="F2981" s="6"/>
      <c r="G2981" s="6"/>
      <c r="H2981" s="6"/>
      <c r="I2981" s="6"/>
      <c r="J2981" s="6"/>
      <c r="K2981" s="6"/>
      <c r="L2981" s="6"/>
      <c r="M2981" s="6"/>
      <c r="N2981" s="6"/>
      <c r="O2981" s="6"/>
      <c r="P2981" s="6"/>
      <c r="Q2981" s="6"/>
      <c r="R2981" s="6"/>
      <c r="S2981" s="6"/>
      <c r="T2981" s="6"/>
      <c r="U2981" s="6"/>
      <c r="V2981" s="6"/>
      <c r="W2981" s="6"/>
      <c r="X2981" s="6"/>
      <c r="Y2981" s="6"/>
      <c r="Z2981" s="6"/>
      <c r="AA2981" s="6"/>
      <c r="AB2981" s="21"/>
      <c r="AC2981" s="21"/>
      <c r="AD2981" s="21"/>
      <c r="AE2981" s="6"/>
      <c r="AF2981" s="6"/>
      <c r="AG2981" s="6"/>
      <c r="AH2981" s="6"/>
    </row>
    <row r="2982" spans="1:34" x14ac:dyDescent="0.35">
      <c r="A2982" s="20"/>
      <c r="B2982" s="6"/>
      <c r="C2982" s="6"/>
      <c r="D2982" s="6"/>
      <c r="E2982" s="6"/>
      <c r="F2982" s="6"/>
      <c r="G2982" s="6"/>
      <c r="H2982" s="6"/>
      <c r="I2982" s="6"/>
      <c r="J2982" s="6"/>
      <c r="K2982" s="6"/>
      <c r="L2982" s="6"/>
      <c r="M2982" s="6"/>
      <c r="N2982" s="6"/>
      <c r="O2982" s="6"/>
      <c r="P2982" s="6"/>
      <c r="Q2982" s="6"/>
      <c r="R2982" s="6"/>
      <c r="S2982" s="6"/>
      <c r="T2982" s="6"/>
      <c r="U2982" s="6"/>
      <c r="V2982" s="6"/>
      <c r="W2982" s="6"/>
      <c r="X2982" s="6"/>
      <c r="Y2982" s="6"/>
      <c r="Z2982" s="6"/>
      <c r="AA2982" s="6"/>
      <c r="AB2982" s="21"/>
      <c r="AC2982" s="21"/>
      <c r="AD2982" s="21"/>
      <c r="AE2982" s="6"/>
      <c r="AF2982" s="6"/>
      <c r="AG2982" s="6"/>
      <c r="AH2982" s="6"/>
    </row>
    <row r="2983" spans="1:34" x14ac:dyDescent="0.35">
      <c r="A2983" s="20"/>
      <c r="B2983" s="6"/>
      <c r="C2983" s="6"/>
      <c r="D2983" s="6"/>
      <c r="E2983" s="6"/>
      <c r="F2983" s="6"/>
      <c r="G2983" s="6"/>
      <c r="H2983" s="6"/>
      <c r="I2983" s="6"/>
      <c r="J2983" s="6"/>
      <c r="K2983" s="6"/>
      <c r="L2983" s="6"/>
      <c r="M2983" s="6"/>
      <c r="N2983" s="6"/>
      <c r="O2983" s="6"/>
      <c r="P2983" s="6"/>
      <c r="Q2983" s="6"/>
      <c r="R2983" s="6"/>
      <c r="S2983" s="6"/>
      <c r="T2983" s="6"/>
      <c r="U2983" s="6"/>
      <c r="V2983" s="6"/>
      <c r="W2983" s="6"/>
      <c r="X2983" s="6"/>
      <c r="Y2983" s="6"/>
      <c r="Z2983" s="6"/>
      <c r="AA2983" s="6"/>
      <c r="AB2983" s="21"/>
      <c r="AC2983" s="21"/>
      <c r="AD2983" s="21"/>
      <c r="AE2983" s="6"/>
      <c r="AF2983" s="6"/>
      <c r="AG2983" s="6"/>
      <c r="AH2983" s="6"/>
    </row>
    <row r="2984" spans="1:34" x14ac:dyDescent="0.35">
      <c r="A2984" s="20"/>
      <c r="B2984" s="6"/>
      <c r="C2984" s="6"/>
      <c r="D2984" s="6"/>
      <c r="E2984" s="6"/>
      <c r="F2984" s="6"/>
      <c r="G2984" s="6"/>
      <c r="H2984" s="6"/>
      <c r="I2984" s="6"/>
      <c r="J2984" s="6"/>
      <c r="K2984" s="6"/>
      <c r="L2984" s="6"/>
      <c r="M2984" s="6"/>
      <c r="N2984" s="6"/>
      <c r="O2984" s="6"/>
      <c r="P2984" s="6"/>
      <c r="Q2984" s="6"/>
      <c r="R2984" s="6"/>
      <c r="S2984" s="6"/>
      <c r="T2984" s="6"/>
      <c r="U2984" s="6"/>
      <c r="V2984" s="6"/>
      <c r="W2984" s="6"/>
      <c r="X2984" s="6"/>
      <c r="Y2984" s="6"/>
      <c r="Z2984" s="6"/>
      <c r="AA2984" s="6"/>
      <c r="AB2984" s="21"/>
      <c r="AC2984" s="21"/>
      <c r="AD2984" s="21"/>
      <c r="AE2984" s="6"/>
      <c r="AF2984" s="6"/>
      <c r="AG2984" s="6"/>
      <c r="AH2984" s="6"/>
    </row>
    <row r="2985" spans="1:34" x14ac:dyDescent="0.35">
      <c r="A2985" s="20"/>
      <c r="B2985" s="6"/>
      <c r="C2985" s="6"/>
      <c r="D2985" s="6"/>
      <c r="E2985" s="6"/>
      <c r="F2985" s="6"/>
      <c r="G2985" s="6"/>
      <c r="H2985" s="6"/>
      <c r="I2985" s="6"/>
      <c r="J2985" s="6"/>
      <c r="K2985" s="6"/>
      <c r="L2985" s="6"/>
      <c r="M2985" s="6"/>
      <c r="N2985" s="6"/>
      <c r="O2985" s="6"/>
      <c r="P2985" s="6"/>
      <c r="Q2985" s="6"/>
      <c r="R2985" s="6"/>
      <c r="S2985" s="6"/>
      <c r="T2985" s="6"/>
      <c r="U2985" s="6"/>
      <c r="V2985" s="6"/>
      <c r="W2985" s="6"/>
      <c r="X2985" s="6"/>
      <c r="Y2985" s="6"/>
      <c r="Z2985" s="6"/>
      <c r="AA2985" s="6"/>
      <c r="AB2985" s="21"/>
      <c r="AC2985" s="21"/>
      <c r="AD2985" s="21"/>
      <c r="AE2985" s="6"/>
      <c r="AF2985" s="6"/>
      <c r="AG2985" s="6"/>
      <c r="AH2985" s="6"/>
    </row>
    <row r="2986" spans="1:34" x14ac:dyDescent="0.35">
      <c r="A2986" s="20"/>
      <c r="B2986" s="6"/>
      <c r="C2986" s="6"/>
      <c r="D2986" s="6"/>
      <c r="E2986" s="6"/>
      <c r="F2986" s="6"/>
      <c r="G2986" s="6"/>
      <c r="H2986" s="6"/>
      <c r="I2986" s="6"/>
      <c r="J2986" s="6"/>
      <c r="K2986" s="6"/>
      <c r="L2986" s="6"/>
      <c r="M2986" s="6"/>
      <c r="N2986" s="6"/>
      <c r="O2986" s="6"/>
      <c r="P2986" s="6"/>
      <c r="Q2986" s="6"/>
      <c r="R2986" s="6"/>
      <c r="S2986" s="6"/>
      <c r="T2986" s="6"/>
      <c r="U2986" s="6"/>
      <c r="V2986" s="6"/>
      <c r="W2986" s="6"/>
      <c r="X2986" s="6"/>
      <c r="Y2986" s="6"/>
      <c r="Z2986" s="6"/>
      <c r="AA2986" s="6"/>
      <c r="AB2986" s="21"/>
      <c r="AC2986" s="21"/>
      <c r="AD2986" s="21"/>
      <c r="AE2986" s="6"/>
      <c r="AF2986" s="6"/>
      <c r="AG2986" s="6"/>
      <c r="AH2986" s="6"/>
    </row>
    <row r="2987" spans="1:34" x14ac:dyDescent="0.35">
      <c r="A2987" s="20"/>
      <c r="B2987" s="6"/>
      <c r="C2987" s="6"/>
      <c r="D2987" s="6"/>
      <c r="E2987" s="6"/>
      <c r="F2987" s="6"/>
      <c r="G2987" s="6"/>
      <c r="H2987" s="6"/>
      <c r="I2987" s="6"/>
      <c r="J2987" s="6"/>
      <c r="K2987" s="6"/>
      <c r="L2987" s="6"/>
      <c r="M2987" s="6"/>
      <c r="N2987" s="6"/>
      <c r="O2987" s="6"/>
      <c r="P2987" s="6"/>
      <c r="Q2987" s="6"/>
      <c r="R2987" s="6"/>
      <c r="S2987" s="6"/>
      <c r="T2987" s="6"/>
      <c r="U2987" s="6"/>
      <c r="V2987" s="6"/>
      <c r="W2987" s="6"/>
      <c r="X2987" s="6"/>
      <c r="Y2987" s="6"/>
      <c r="Z2987" s="6"/>
      <c r="AA2987" s="6"/>
      <c r="AB2987" s="21"/>
      <c r="AC2987" s="21"/>
      <c r="AD2987" s="21"/>
      <c r="AE2987" s="6"/>
      <c r="AF2987" s="6"/>
      <c r="AG2987" s="6"/>
      <c r="AH2987" s="6"/>
    </row>
    <row r="2988" spans="1:34" x14ac:dyDescent="0.35">
      <c r="A2988" s="20"/>
      <c r="B2988" s="6"/>
      <c r="C2988" s="6"/>
      <c r="D2988" s="6"/>
      <c r="E2988" s="6"/>
      <c r="F2988" s="6"/>
      <c r="G2988" s="6"/>
      <c r="H2988" s="6"/>
      <c r="I2988" s="6"/>
      <c r="J2988" s="6"/>
      <c r="K2988" s="6"/>
      <c r="L2988" s="6"/>
      <c r="M2988" s="6"/>
      <c r="N2988" s="6"/>
      <c r="O2988" s="6"/>
      <c r="P2988" s="6"/>
      <c r="Q2988" s="6"/>
      <c r="R2988" s="6"/>
      <c r="S2988" s="6"/>
      <c r="T2988" s="6"/>
      <c r="U2988" s="6"/>
      <c r="V2988" s="6"/>
      <c r="W2988" s="6"/>
      <c r="X2988" s="6"/>
      <c r="Y2988" s="6"/>
      <c r="Z2988" s="6"/>
      <c r="AA2988" s="6"/>
      <c r="AB2988" s="21"/>
      <c r="AC2988" s="21"/>
      <c r="AD2988" s="21"/>
      <c r="AE2988" s="6"/>
      <c r="AF2988" s="6"/>
      <c r="AG2988" s="6"/>
      <c r="AH2988" s="6"/>
    </row>
    <row r="2989" spans="1:34" x14ac:dyDescent="0.35">
      <c r="A2989" s="20"/>
      <c r="B2989" s="6"/>
      <c r="C2989" s="6"/>
      <c r="D2989" s="6"/>
      <c r="E2989" s="6"/>
      <c r="F2989" s="6"/>
      <c r="G2989" s="6"/>
      <c r="H2989" s="6"/>
      <c r="I2989" s="6"/>
      <c r="J2989" s="6"/>
      <c r="K2989" s="6"/>
      <c r="L2989" s="6"/>
      <c r="M2989" s="6"/>
      <c r="N2989" s="6"/>
      <c r="O2989" s="6"/>
      <c r="P2989" s="6"/>
      <c r="Q2989" s="6"/>
      <c r="R2989" s="6"/>
      <c r="S2989" s="6"/>
      <c r="T2989" s="6"/>
      <c r="U2989" s="6"/>
      <c r="V2989" s="6"/>
      <c r="W2989" s="6"/>
      <c r="X2989" s="6"/>
      <c r="Y2989" s="6"/>
      <c r="Z2989" s="6"/>
      <c r="AA2989" s="6"/>
      <c r="AB2989" s="21"/>
      <c r="AC2989" s="21"/>
      <c r="AD2989" s="21"/>
      <c r="AE2989" s="6"/>
      <c r="AF2989" s="6"/>
      <c r="AG2989" s="6"/>
      <c r="AH2989" s="6"/>
    </row>
    <row r="2990" spans="1:34" x14ac:dyDescent="0.35">
      <c r="A2990" s="20"/>
      <c r="B2990" s="6"/>
      <c r="C2990" s="6"/>
      <c r="D2990" s="6"/>
      <c r="E2990" s="6"/>
      <c r="F2990" s="6"/>
      <c r="G2990" s="6"/>
      <c r="H2990" s="6"/>
      <c r="I2990" s="6"/>
      <c r="J2990" s="6"/>
      <c r="K2990" s="6"/>
      <c r="L2990" s="6"/>
      <c r="M2990" s="6"/>
      <c r="N2990" s="6"/>
      <c r="O2990" s="6"/>
      <c r="P2990" s="6"/>
      <c r="Q2990" s="6"/>
      <c r="R2990" s="6"/>
      <c r="S2990" s="6"/>
      <c r="T2990" s="6"/>
      <c r="U2990" s="6"/>
      <c r="V2990" s="6"/>
      <c r="W2990" s="6"/>
      <c r="X2990" s="6"/>
      <c r="Y2990" s="6"/>
      <c r="Z2990" s="6"/>
      <c r="AA2990" s="6"/>
      <c r="AB2990" s="21"/>
      <c r="AC2990" s="21"/>
      <c r="AD2990" s="21"/>
      <c r="AE2990" s="6"/>
      <c r="AF2990" s="6"/>
      <c r="AG2990" s="6"/>
      <c r="AH2990" s="6"/>
    </row>
    <row r="2991" spans="1:34" x14ac:dyDescent="0.35">
      <c r="A2991" s="20"/>
      <c r="B2991" s="6"/>
      <c r="C2991" s="6"/>
      <c r="D2991" s="6"/>
      <c r="E2991" s="6"/>
      <c r="F2991" s="6"/>
      <c r="G2991" s="6"/>
      <c r="H2991" s="6"/>
      <c r="I2991" s="6"/>
      <c r="J2991" s="6"/>
      <c r="K2991" s="6"/>
      <c r="L2991" s="6"/>
      <c r="M2991" s="6"/>
      <c r="N2991" s="6"/>
      <c r="O2991" s="6"/>
      <c r="P2991" s="6"/>
      <c r="Q2991" s="6"/>
      <c r="R2991" s="6"/>
      <c r="S2991" s="6"/>
      <c r="T2991" s="6"/>
      <c r="U2991" s="6"/>
      <c r="V2991" s="6"/>
      <c r="W2991" s="6"/>
      <c r="X2991" s="6"/>
      <c r="Y2991" s="6"/>
      <c r="Z2991" s="6"/>
      <c r="AA2991" s="6"/>
      <c r="AB2991" s="21"/>
      <c r="AC2991" s="21"/>
      <c r="AD2991" s="21"/>
      <c r="AE2991" s="6"/>
      <c r="AF2991" s="6"/>
      <c r="AG2991" s="6"/>
      <c r="AH2991" s="6"/>
    </row>
    <row r="2992" spans="1:34" x14ac:dyDescent="0.35">
      <c r="A2992" s="20"/>
      <c r="B2992" s="6"/>
      <c r="C2992" s="6"/>
      <c r="D2992" s="6"/>
      <c r="E2992" s="6"/>
      <c r="F2992" s="6"/>
      <c r="G2992" s="6"/>
      <c r="H2992" s="6"/>
      <c r="I2992" s="6"/>
      <c r="J2992" s="6"/>
      <c r="K2992" s="6"/>
      <c r="L2992" s="6"/>
      <c r="M2992" s="6"/>
      <c r="N2992" s="6"/>
      <c r="O2992" s="6"/>
      <c r="P2992" s="6"/>
      <c r="Q2992" s="6"/>
      <c r="R2992" s="6"/>
      <c r="S2992" s="6"/>
      <c r="T2992" s="6"/>
      <c r="U2992" s="6"/>
      <c r="V2992" s="6"/>
      <c r="W2992" s="6"/>
      <c r="X2992" s="6"/>
      <c r="Y2992" s="6"/>
      <c r="Z2992" s="6"/>
      <c r="AA2992" s="6"/>
      <c r="AB2992" s="21"/>
      <c r="AC2992" s="21"/>
      <c r="AD2992" s="21"/>
      <c r="AE2992" s="6"/>
      <c r="AF2992" s="6"/>
      <c r="AG2992" s="6"/>
      <c r="AH2992" s="6"/>
    </row>
    <row r="2993" spans="1:34" x14ac:dyDescent="0.35">
      <c r="A2993" s="20"/>
      <c r="B2993" s="6"/>
      <c r="C2993" s="6"/>
      <c r="D2993" s="6"/>
      <c r="E2993" s="6"/>
      <c r="F2993" s="6"/>
      <c r="G2993" s="6"/>
      <c r="H2993" s="6"/>
      <c r="I2993" s="6"/>
      <c r="J2993" s="6"/>
      <c r="K2993" s="6"/>
      <c r="L2993" s="6"/>
      <c r="M2993" s="6"/>
      <c r="N2993" s="6"/>
      <c r="O2993" s="6"/>
      <c r="P2993" s="6"/>
      <c r="Q2993" s="6"/>
      <c r="R2993" s="6"/>
      <c r="S2993" s="6"/>
      <c r="T2993" s="6"/>
      <c r="U2993" s="6"/>
      <c r="V2993" s="6"/>
      <c r="W2993" s="6"/>
      <c r="X2993" s="6"/>
      <c r="Y2993" s="6"/>
      <c r="Z2993" s="6"/>
      <c r="AA2993" s="6"/>
      <c r="AB2993" s="21"/>
      <c r="AC2993" s="21"/>
      <c r="AD2993" s="21"/>
      <c r="AE2993" s="6"/>
      <c r="AF2993" s="6"/>
      <c r="AG2993" s="6"/>
      <c r="AH2993" s="6"/>
    </row>
    <row r="2994" spans="1:34" x14ac:dyDescent="0.35">
      <c r="A2994" s="20"/>
      <c r="B2994" s="6"/>
      <c r="C2994" s="6"/>
      <c r="D2994" s="6"/>
      <c r="E2994" s="6"/>
      <c r="F2994" s="6"/>
      <c r="G2994" s="6"/>
      <c r="H2994" s="6"/>
      <c r="I2994" s="6"/>
      <c r="J2994" s="6"/>
      <c r="K2994" s="6"/>
      <c r="L2994" s="6"/>
      <c r="M2994" s="6"/>
      <c r="N2994" s="6"/>
      <c r="O2994" s="6"/>
      <c r="P2994" s="6"/>
      <c r="Q2994" s="6"/>
      <c r="R2994" s="6"/>
      <c r="S2994" s="6"/>
      <c r="T2994" s="6"/>
      <c r="U2994" s="6"/>
      <c r="V2994" s="6"/>
      <c r="W2994" s="6"/>
      <c r="X2994" s="6"/>
      <c r="Y2994" s="6"/>
      <c r="Z2994" s="6"/>
      <c r="AA2994" s="6"/>
      <c r="AB2994" s="21"/>
      <c r="AC2994" s="21"/>
      <c r="AD2994" s="21"/>
      <c r="AE2994" s="6"/>
      <c r="AF2994" s="6"/>
      <c r="AG2994" s="6"/>
      <c r="AH2994" s="6"/>
    </row>
    <row r="2995" spans="1:34" x14ac:dyDescent="0.35">
      <c r="A2995" s="20"/>
      <c r="B2995" s="6"/>
      <c r="C2995" s="6"/>
      <c r="D2995" s="6"/>
      <c r="E2995" s="6"/>
      <c r="F2995" s="6"/>
      <c r="G2995" s="6"/>
      <c r="H2995" s="6"/>
      <c r="I2995" s="6"/>
      <c r="J2995" s="6"/>
      <c r="K2995" s="6"/>
      <c r="L2995" s="6"/>
      <c r="M2995" s="6"/>
      <c r="N2995" s="6"/>
      <c r="O2995" s="6"/>
      <c r="P2995" s="6"/>
      <c r="Q2995" s="6"/>
      <c r="R2995" s="6"/>
      <c r="S2995" s="6"/>
      <c r="T2995" s="6"/>
      <c r="U2995" s="6"/>
      <c r="V2995" s="6"/>
      <c r="W2995" s="6"/>
      <c r="X2995" s="6"/>
      <c r="Y2995" s="6"/>
      <c r="Z2995" s="6"/>
      <c r="AA2995" s="6"/>
      <c r="AB2995" s="21"/>
      <c r="AC2995" s="21"/>
      <c r="AD2995" s="21"/>
      <c r="AE2995" s="6"/>
      <c r="AF2995" s="6"/>
      <c r="AG2995" s="6"/>
      <c r="AH2995" s="6"/>
    </row>
    <row r="2996" spans="1:34" x14ac:dyDescent="0.35">
      <c r="A2996" s="20"/>
      <c r="B2996" s="6"/>
      <c r="C2996" s="6"/>
      <c r="D2996" s="6"/>
      <c r="E2996" s="6"/>
      <c r="F2996" s="6"/>
      <c r="G2996" s="6"/>
      <c r="H2996" s="6"/>
      <c r="I2996" s="6"/>
      <c r="J2996" s="6"/>
      <c r="K2996" s="6"/>
      <c r="L2996" s="6"/>
      <c r="M2996" s="6"/>
      <c r="N2996" s="6"/>
      <c r="O2996" s="6"/>
      <c r="P2996" s="6"/>
      <c r="Q2996" s="6"/>
      <c r="R2996" s="6"/>
      <c r="S2996" s="6"/>
      <c r="T2996" s="6"/>
      <c r="U2996" s="6"/>
      <c r="V2996" s="6"/>
      <c r="W2996" s="6"/>
      <c r="X2996" s="6"/>
      <c r="Y2996" s="6"/>
      <c r="Z2996" s="6"/>
      <c r="AA2996" s="6"/>
      <c r="AB2996" s="21"/>
      <c r="AC2996" s="21"/>
      <c r="AD2996" s="21"/>
      <c r="AE2996" s="6"/>
      <c r="AF2996" s="6"/>
      <c r="AG2996" s="6"/>
      <c r="AH2996" s="6"/>
    </row>
    <row r="2997" spans="1:34" x14ac:dyDescent="0.35">
      <c r="A2997" s="20"/>
      <c r="B2997" s="6"/>
      <c r="C2997" s="6"/>
      <c r="D2997" s="6"/>
      <c r="E2997" s="6"/>
      <c r="F2997" s="6"/>
      <c r="G2997" s="6"/>
      <c r="H2997" s="6"/>
      <c r="I2997" s="6"/>
      <c r="J2997" s="6"/>
      <c r="K2997" s="6"/>
      <c r="L2997" s="6"/>
      <c r="M2997" s="6"/>
      <c r="N2997" s="6"/>
      <c r="O2997" s="6"/>
      <c r="P2997" s="6"/>
      <c r="Q2997" s="6"/>
      <c r="R2997" s="6"/>
      <c r="S2997" s="6"/>
      <c r="T2997" s="6"/>
      <c r="U2997" s="6"/>
      <c r="V2997" s="6"/>
      <c r="W2997" s="6"/>
      <c r="X2997" s="6"/>
      <c r="Y2997" s="6"/>
      <c r="Z2997" s="6"/>
      <c r="AA2997" s="6"/>
      <c r="AB2997" s="21"/>
      <c r="AC2997" s="21"/>
      <c r="AD2997" s="21"/>
      <c r="AE2997" s="6"/>
      <c r="AF2997" s="6"/>
      <c r="AG2997" s="6"/>
      <c r="AH2997" s="6"/>
    </row>
    <row r="2998" spans="1:34" x14ac:dyDescent="0.35">
      <c r="A2998" s="20"/>
      <c r="B2998" s="6"/>
      <c r="C2998" s="6"/>
      <c r="D2998" s="6"/>
      <c r="E2998" s="6"/>
      <c r="F2998" s="6"/>
      <c r="G2998" s="6"/>
      <c r="H2998" s="6"/>
      <c r="I2998" s="6"/>
      <c r="J2998" s="6"/>
      <c r="K2998" s="6"/>
      <c r="L2998" s="6"/>
      <c r="M2998" s="6"/>
      <c r="N2998" s="6"/>
      <c r="O2998" s="6"/>
      <c r="P2998" s="6"/>
      <c r="Q2998" s="6"/>
      <c r="R2998" s="6"/>
      <c r="S2998" s="6"/>
      <c r="T2998" s="6"/>
      <c r="U2998" s="6"/>
      <c r="V2998" s="6"/>
      <c r="W2998" s="6"/>
      <c r="X2998" s="6"/>
      <c r="Y2998" s="6"/>
      <c r="Z2998" s="6"/>
      <c r="AA2998" s="6"/>
      <c r="AB2998" s="21"/>
      <c r="AC2998" s="21"/>
      <c r="AD2998" s="21"/>
      <c r="AE2998" s="6"/>
      <c r="AF2998" s="6"/>
      <c r="AG2998" s="6"/>
      <c r="AH2998" s="6"/>
    </row>
    <row r="2999" spans="1:34" x14ac:dyDescent="0.35">
      <c r="A2999" s="20"/>
      <c r="B2999" s="6"/>
      <c r="C2999" s="6"/>
      <c r="D2999" s="6"/>
      <c r="E2999" s="6"/>
      <c r="F2999" s="6"/>
      <c r="G2999" s="6"/>
      <c r="H2999" s="6"/>
      <c r="I2999" s="6"/>
      <c r="J2999" s="6"/>
      <c r="K2999" s="6"/>
      <c r="L2999" s="6"/>
      <c r="M2999" s="6"/>
      <c r="N2999" s="6"/>
      <c r="O2999" s="6"/>
      <c r="P2999" s="6"/>
      <c r="Q2999" s="6"/>
      <c r="R2999" s="6"/>
      <c r="S2999" s="6"/>
      <c r="T2999" s="6"/>
      <c r="U2999" s="6"/>
      <c r="V2999" s="6"/>
      <c r="W2999" s="6"/>
      <c r="X2999" s="6"/>
      <c r="Y2999" s="6"/>
      <c r="Z2999" s="6"/>
      <c r="AA2999" s="6"/>
      <c r="AB2999" s="21"/>
      <c r="AC2999" s="21"/>
      <c r="AD2999" s="21"/>
      <c r="AE2999" s="6"/>
      <c r="AF2999" s="6"/>
      <c r="AG2999" s="6"/>
      <c r="AH2999" s="6"/>
    </row>
    <row r="3000" spans="1:34" x14ac:dyDescent="0.35">
      <c r="A3000" s="20"/>
      <c r="B3000" s="6"/>
      <c r="C3000" s="6"/>
      <c r="D3000" s="6"/>
      <c r="E3000" s="6"/>
      <c r="F3000" s="6"/>
      <c r="G3000" s="6"/>
      <c r="H3000" s="6"/>
      <c r="I3000" s="6"/>
      <c r="J3000" s="6"/>
      <c r="K3000" s="6"/>
      <c r="L3000" s="6"/>
      <c r="M3000" s="6"/>
      <c r="N3000" s="6"/>
      <c r="O3000" s="6"/>
      <c r="P3000" s="6"/>
      <c r="Q3000" s="6"/>
      <c r="R3000" s="6"/>
      <c r="S3000" s="6"/>
      <c r="T3000" s="6"/>
      <c r="U3000" s="6"/>
      <c r="V3000" s="6"/>
      <c r="W3000" s="6"/>
      <c r="X3000" s="6"/>
      <c r="Y3000" s="6"/>
      <c r="Z3000" s="6"/>
      <c r="AA3000" s="6"/>
      <c r="AB3000" s="21"/>
      <c r="AC3000" s="21"/>
      <c r="AD3000" s="21"/>
      <c r="AE3000" s="6"/>
      <c r="AF3000" s="6"/>
      <c r="AG3000" s="6"/>
      <c r="AH3000" s="6"/>
    </row>
    <row r="3001" spans="1:34" x14ac:dyDescent="0.35">
      <c r="A3001" s="20"/>
      <c r="B3001" s="6"/>
      <c r="C3001" s="6"/>
      <c r="D3001" s="6"/>
      <c r="E3001" s="6"/>
      <c r="F3001" s="6"/>
      <c r="G3001" s="6"/>
      <c r="H3001" s="6"/>
      <c r="I3001" s="6"/>
      <c r="J3001" s="6"/>
      <c r="K3001" s="6"/>
      <c r="L3001" s="6"/>
      <c r="M3001" s="6"/>
      <c r="N3001" s="6"/>
      <c r="O3001" s="6"/>
      <c r="P3001" s="6"/>
      <c r="Q3001" s="6"/>
      <c r="R3001" s="6"/>
      <c r="S3001" s="6"/>
      <c r="T3001" s="6"/>
      <c r="U3001" s="6"/>
      <c r="V3001" s="6"/>
      <c r="W3001" s="6"/>
      <c r="X3001" s="6"/>
      <c r="Y3001" s="6"/>
      <c r="Z3001" s="6"/>
      <c r="AA3001" s="6"/>
      <c r="AB3001" s="21"/>
      <c r="AC3001" s="21"/>
      <c r="AD3001" s="21"/>
      <c r="AE3001" s="6"/>
      <c r="AF3001" s="6"/>
      <c r="AG3001" s="6"/>
      <c r="AH3001" s="6"/>
    </row>
    <row r="3002" spans="1:34" x14ac:dyDescent="0.35">
      <c r="A3002" s="20"/>
      <c r="B3002" s="6"/>
      <c r="C3002" s="6"/>
      <c r="D3002" s="6"/>
      <c r="E3002" s="6"/>
      <c r="F3002" s="6"/>
      <c r="G3002" s="6"/>
      <c r="H3002" s="6"/>
      <c r="I3002" s="6"/>
      <c r="J3002" s="6"/>
      <c r="K3002" s="6"/>
      <c r="L3002" s="6"/>
      <c r="M3002" s="6"/>
      <c r="N3002" s="6"/>
      <c r="O3002" s="6"/>
      <c r="P3002" s="6"/>
      <c r="Q3002" s="6"/>
      <c r="R3002" s="6"/>
      <c r="S3002" s="6"/>
      <c r="T3002" s="6"/>
      <c r="U3002" s="6"/>
      <c r="V3002" s="6"/>
      <c r="W3002" s="6"/>
      <c r="X3002" s="6"/>
      <c r="Y3002" s="6"/>
      <c r="Z3002" s="6"/>
      <c r="AA3002" s="6"/>
      <c r="AB3002" s="21"/>
      <c r="AC3002" s="21"/>
      <c r="AD3002" s="21"/>
      <c r="AE3002" s="6"/>
      <c r="AF3002" s="6"/>
      <c r="AG3002" s="6"/>
      <c r="AH3002" s="6"/>
    </row>
    <row r="3003" spans="1:34" x14ac:dyDescent="0.35">
      <c r="A3003" s="20"/>
      <c r="B3003" s="6"/>
      <c r="C3003" s="6"/>
      <c r="D3003" s="6"/>
      <c r="E3003" s="6"/>
      <c r="F3003" s="6"/>
      <c r="G3003" s="6"/>
      <c r="H3003" s="6"/>
      <c r="I3003" s="6"/>
      <c r="J3003" s="6"/>
      <c r="K3003" s="6"/>
      <c r="L3003" s="6"/>
      <c r="M3003" s="6"/>
      <c r="N3003" s="6"/>
      <c r="O3003" s="6"/>
      <c r="P3003" s="6"/>
      <c r="Q3003" s="6"/>
      <c r="R3003" s="6"/>
      <c r="S3003" s="6"/>
      <c r="T3003" s="6"/>
      <c r="U3003" s="6"/>
      <c r="V3003" s="6"/>
      <c r="W3003" s="6"/>
      <c r="X3003" s="6"/>
      <c r="Y3003" s="6"/>
      <c r="Z3003" s="6"/>
      <c r="AA3003" s="6"/>
      <c r="AB3003" s="21"/>
      <c r="AC3003" s="21"/>
      <c r="AD3003" s="21"/>
      <c r="AE3003" s="6"/>
      <c r="AF3003" s="6"/>
      <c r="AG3003" s="6"/>
      <c r="AH3003" s="6"/>
    </row>
    <row r="3004" spans="1:34" x14ac:dyDescent="0.35">
      <c r="A3004" s="20"/>
      <c r="B3004" s="6"/>
      <c r="C3004" s="6"/>
      <c r="D3004" s="6"/>
      <c r="E3004" s="6"/>
      <c r="F3004" s="6"/>
      <c r="G3004" s="6"/>
      <c r="H3004" s="6"/>
      <c r="I3004" s="6"/>
      <c r="J3004" s="6"/>
      <c r="K3004" s="6"/>
      <c r="L3004" s="6"/>
      <c r="M3004" s="6"/>
      <c r="N3004" s="6"/>
      <c r="O3004" s="6"/>
      <c r="P3004" s="6"/>
      <c r="Q3004" s="6"/>
      <c r="R3004" s="6"/>
      <c r="S3004" s="6"/>
      <c r="T3004" s="6"/>
      <c r="U3004" s="6"/>
      <c r="V3004" s="6"/>
      <c r="W3004" s="6"/>
      <c r="X3004" s="6"/>
      <c r="Y3004" s="6"/>
      <c r="Z3004" s="6"/>
      <c r="AA3004" s="6"/>
      <c r="AB3004" s="21"/>
      <c r="AC3004" s="21"/>
      <c r="AD3004" s="21"/>
      <c r="AE3004" s="6"/>
      <c r="AF3004" s="6"/>
      <c r="AG3004" s="6"/>
      <c r="AH3004" s="6"/>
    </row>
    <row r="3005" spans="1:34" x14ac:dyDescent="0.35">
      <c r="A3005" s="20"/>
      <c r="B3005" s="6"/>
      <c r="C3005" s="6"/>
      <c r="D3005" s="6"/>
      <c r="E3005" s="6"/>
      <c r="F3005" s="6"/>
      <c r="G3005" s="6"/>
      <c r="H3005" s="6"/>
      <c r="I3005" s="6"/>
      <c r="J3005" s="6"/>
      <c r="K3005" s="6"/>
      <c r="L3005" s="6"/>
      <c r="M3005" s="6"/>
      <c r="N3005" s="6"/>
      <c r="O3005" s="6"/>
      <c r="P3005" s="6"/>
      <c r="Q3005" s="6"/>
      <c r="R3005" s="6"/>
      <c r="S3005" s="6"/>
      <c r="T3005" s="6"/>
      <c r="U3005" s="6"/>
      <c r="V3005" s="6"/>
      <c r="W3005" s="6"/>
      <c r="X3005" s="6"/>
      <c r="Y3005" s="6"/>
      <c r="Z3005" s="6"/>
      <c r="AA3005" s="6"/>
      <c r="AB3005" s="21"/>
      <c r="AC3005" s="21"/>
      <c r="AD3005" s="21"/>
      <c r="AE3005" s="6"/>
      <c r="AF3005" s="6"/>
      <c r="AG3005" s="6"/>
      <c r="AH3005" s="6"/>
    </row>
    <row r="3006" spans="1:34" x14ac:dyDescent="0.35">
      <c r="A3006" s="20"/>
      <c r="B3006" s="6"/>
      <c r="C3006" s="6"/>
      <c r="D3006" s="6"/>
      <c r="E3006" s="6"/>
      <c r="F3006" s="6"/>
      <c r="G3006" s="6"/>
      <c r="H3006" s="6"/>
      <c r="I3006" s="6"/>
      <c r="J3006" s="6"/>
      <c r="K3006" s="6"/>
      <c r="L3006" s="6"/>
      <c r="M3006" s="6"/>
      <c r="N3006" s="6"/>
      <c r="O3006" s="6"/>
      <c r="P3006" s="6"/>
      <c r="Q3006" s="6"/>
      <c r="R3006" s="6"/>
      <c r="S3006" s="6"/>
      <c r="T3006" s="6"/>
      <c r="U3006" s="6"/>
      <c r="V3006" s="6"/>
      <c r="W3006" s="6"/>
      <c r="X3006" s="6"/>
      <c r="Y3006" s="6"/>
      <c r="Z3006" s="6"/>
      <c r="AA3006" s="6"/>
      <c r="AB3006" s="21"/>
      <c r="AC3006" s="21"/>
      <c r="AD3006" s="21"/>
      <c r="AE3006" s="6"/>
      <c r="AF3006" s="6"/>
      <c r="AG3006" s="6"/>
      <c r="AH3006" s="6"/>
    </row>
    <row r="3007" spans="1:34" x14ac:dyDescent="0.35">
      <c r="A3007" s="20"/>
      <c r="B3007" s="6"/>
      <c r="C3007" s="6"/>
      <c r="D3007" s="6"/>
      <c r="E3007" s="6"/>
      <c r="F3007" s="6"/>
      <c r="G3007" s="6"/>
      <c r="H3007" s="6"/>
      <c r="I3007" s="6"/>
      <c r="J3007" s="6"/>
      <c r="K3007" s="6"/>
      <c r="L3007" s="6"/>
      <c r="M3007" s="6"/>
      <c r="N3007" s="6"/>
      <c r="O3007" s="6"/>
      <c r="P3007" s="6"/>
      <c r="Q3007" s="6"/>
      <c r="R3007" s="6"/>
      <c r="S3007" s="6"/>
      <c r="T3007" s="6"/>
      <c r="U3007" s="6"/>
      <c r="V3007" s="6"/>
      <c r="W3007" s="6"/>
      <c r="X3007" s="6"/>
      <c r="Y3007" s="6"/>
      <c r="Z3007" s="6"/>
      <c r="AA3007" s="6"/>
      <c r="AB3007" s="21"/>
      <c r="AC3007" s="21"/>
      <c r="AD3007" s="21"/>
      <c r="AE3007" s="6"/>
      <c r="AF3007" s="6"/>
      <c r="AG3007" s="6"/>
      <c r="AH3007" s="6"/>
    </row>
    <row r="3008" spans="1:34" x14ac:dyDescent="0.35">
      <c r="A3008" s="20"/>
      <c r="B3008" s="6"/>
      <c r="C3008" s="6"/>
      <c r="D3008" s="6"/>
      <c r="E3008" s="6"/>
      <c r="F3008" s="6"/>
      <c r="G3008" s="6"/>
      <c r="H3008" s="6"/>
      <c r="I3008" s="6"/>
      <c r="J3008" s="6"/>
      <c r="K3008" s="6"/>
      <c r="L3008" s="6"/>
      <c r="M3008" s="6"/>
      <c r="N3008" s="6"/>
      <c r="O3008" s="6"/>
      <c r="P3008" s="6"/>
      <c r="Q3008" s="6"/>
      <c r="R3008" s="6"/>
      <c r="S3008" s="6"/>
      <c r="T3008" s="6"/>
      <c r="U3008" s="6"/>
      <c r="V3008" s="6"/>
      <c r="W3008" s="6"/>
      <c r="X3008" s="6"/>
      <c r="Y3008" s="6"/>
      <c r="Z3008" s="6"/>
      <c r="AA3008" s="6"/>
      <c r="AB3008" s="21"/>
      <c r="AC3008" s="21"/>
      <c r="AD3008" s="21"/>
      <c r="AE3008" s="6"/>
      <c r="AF3008" s="6"/>
      <c r="AG3008" s="6"/>
      <c r="AH3008" s="6"/>
    </row>
    <row r="3009" spans="1:34" x14ac:dyDescent="0.35">
      <c r="A3009" s="20"/>
      <c r="B3009" s="6"/>
      <c r="C3009" s="6"/>
      <c r="D3009" s="6"/>
      <c r="E3009" s="6"/>
      <c r="F3009" s="6"/>
      <c r="G3009" s="6"/>
      <c r="H3009" s="6"/>
      <c r="I3009" s="6"/>
      <c r="J3009" s="6"/>
      <c r="K3009" s="6"/>
      <c r="L3009" s="6"/>
      <c r="M3009" s="6"/>
      <c r="N3009" s="6"/>
      <c r="O3009" s="6"/>
      <c r="P3009" s="6"/>
      <c r="Q3009" s="6"/>
      <c r="R3009" s="6"/>
      <c r="S3009" s="6"/>
      <c r="T3009" s="6"/>
      <c r="U3009" s="6"/>
      <c r="V3009" s="6"/>
      <c r="W3009" s="6"/>
      <c r="X3009" s="6"/>
      <c r="Y3009" s="6"/>
      <c r="Z3009" s="6"/>
      <c r="AA3009" s="6"/>
      <c r="AB3009" s="21"/>
      <c r="AC3009" s="21"/>
      <c r="AD3009" s="21"/>
      <c r="AE3009" s="6"/>
      <c r="AF3009" s="6"/>
      <c r="AG3009" s="6"/>
      <c r="AH3009" s="6"/>
    </row>
    <row r="3010" spans="1:34" x14ac:dyDescent="0.35">
      <c r="A3010" s="20"/>
      <c r="B3010" s="6"/>
      <c r="C3010" s="6"/>
      <c r="D3010" s="6"/>
      <c r="E3010" s="6"/>
      <c r="F3010" s="6"/>
      <c r="G3010" s="6"/>
      <c r="H3010" s="6"/>
      <c r="I3010" s="6"/>
      <c r="J3010" s="6"/>
      <c r="K3010" s="6"/>
      <c r="L3010" s="6"/>
      <c r="M3010" s="6"/>
      <c r="N3010" s="6"/>
      <c r="O3010" s="6"/>
      <c r="P3010" s="6"/>
      <c r="Q3010" s="6"/>
      <c r="R3010" s="6"/>
      <c r="S3010" s="6"/>
      <c r="T3010" s="6"/>
      <c r="U3010" s="6"/>
      <c r="V3010" s="6"/>
      <c r="W3010" s="6"/>
      <c r="X3010" s="6"/>
      <c r="Y3010" s="6"/>
      <c r="Z3010" s="6"/>
      <c r="AA3010" s="6"/>
      <c r="AB3010" s="21"/>
      <c r="AC3010" s="21"/>
      <c r="AD3010" s="21"/>
      <c r="AE3010" s="6"/>
      <c r="AF3010" s="6"/>
      <c r="AG3010" s="6"/>
      <c r="AH3010" s="6"/>
    </row>
    <row r="3011" spans="1:34" x14ac:dyDescent="0.35">
      <c r="A3011" s="20"/>
      <c r="B3011" s="6"/>
      <c r="C3011" s="6"/>
      <c r="D3011" s="6"/>
      <c r="E3011" s="6"/>
      <c r="F3011" s="6"/>
      <c r="G3011" s="6"/>
      <c r="H3011" s="6"/>
      <c r="I3011" s="6"/>
      <c r="J3011" s="6"/>
      <c r="K3011" s="6"/>
      <c r="L3011" s="6"/>
      <c r="M3011" s="6"/>
      <c r="N3011" s="6"/>
      <c r="O3011" s="6"/>
      <c r="P3011" s="6"/>
      <c r="Q3011" s="6"/>
      <c r="R3011" s="6"/>
      <c r="S3011" s="6"/>
      <c r="T3011" s="6"/>
      <c r="U3011" s="6"/>
      <c r="V3011" s="6"/>
      <c r="W3011" s="6"/>
      <c r="X3011" s="6"/>
      <c r="Y3011" s="6"/>
      <c r="Z3011" s="6"/>
      <c r="AA3011" s="6"/>
      <c r="AB3011" s="21"/>
      <c r="AC3011" s="21"/>
      <c r="AD3011" s="21"/>
      <c r="AE3011" s="6"/>
      <c r="AF3011" s="6"/>
      <c r="AG3011" s="6"/>
      <c r="AH3011" s="6"/>
    </row>
    <row r="3012" spans="1:34" x14ac:dyDescent="0.35">
      <c r="A3012" s="20"/>
      <c r="B3012" s="6"/>
      <c r="C3012" s="6"/>
      <c r="D3012" s="6"/>
      <c r="E3012" s="6"/>
      <c r="F3012" s="6"/>
      <c r="G3012" s="6"/>
      <c r="H3012" s="6"/>
      <c r="I3012" s="6"/>
      <c r="J3012" s="6"/>
      <c r="K3012" s="6"/>
      <c r="L3012" s="6"/>
      <c r="M3012" s="6"/>
      <c r="N3012" s="6"/>
      <c r="O3012" s="6"/>
      <c r="P3012" s="6"/>
      <c r="Q3012" s="6"/>
      <c r="R3012" s="6"/>
      <c r="S3012" s="6"/>
      <c r="T3012" s="6"/>
      <c r="U3012" s="6"/>
      <c r="V3012" s="6"/>
      <c r="W3012" s="6"/>
      <c r="X3012" s="6"/>
      <c r="Y3012" s="6"/>
      <c r="Z3012" s="6"/>
      <c r="AA3012" s="6"/>
      <c r="AB3012" s="21"/>
      <c r="AC3012" s="21"/>
      <c r="AD3012" s="21"/>
      <c r="AE3012" s="6"/>
      <c r="AF3012" s="6"/>
      <c r="AG3012" s="6"/>
      <c r="AH3012" s="6"/>
    </row>
    <row r="3013" spans="1:34" x14ac:dyDescent="0.35">
      <c r="A3013" s="20"/>
      <c r="B3013" s="6"/>
      <c r="C3013" s="6"/>
      <c r="D3013" s="6"/>
      <c r="E3013" s="6"/>
      <c r="F3013" s="6"/>
      <c r="G3013" s="6"/>
      <c r="H3013" s="6"/>
      <c r="I3013" s="6"/>
      <c r="J3013" s="6"/>
      <c r="K3013" s="6"/>
      <c r="L3013" s="6"/>
      <c r="M3013" s="6"/>
      <c r="N3013" s="6"/>
      <c r="O3013" s="6"/>
      <c r="P3013" s="6"/>
      <c r="Q3013" s="6"/>
      <c r="R3013" s="6"/>
      <c r="S3013" s="6"/>
      <c r="T3013" s="6"/>
      <c r="U3013" s="6"/>
      <c r="V3013" s="6"/>
      <c r="W3013" s="6"/>
      <c r="X3013" s="6"/>
      <c r="Y3013" s="6"/>
      <c r="Z3013" s="6"/>
      <c r="AA3013" s="6"/>
      <c r="AB3013" s="21"/>
      <c r="AC3013" s="21"/>
      <c r="AD3013" s="21"/>
      <c r="AE3013" s="6"/>
      <c r="AF3013" s="6"/>
      <c r="AG3013" s="6"/>
      <c r="AH3013" s="6"/>
    </row>
    <row r="3014" spans="1:34" x14ac:dyDescent="0.35">
      <c r="A3014" s="20"/>
      <c r="B3014" s="6"/>
      <c r="C3014" s="6"/>
      <c r="D3014" s="6"/>
      <c r="E3014" s="6"/>
      <c r="F3014" s="6"/>
      <c r="G3014" s="6"/>
      <c r="H3014" s="6"/>
      <c r="I3014" s="6"/>
      <c r="J3014" s="6"/>
      <c r="K3014" s="6"/>
      <c r="L3014" s="6"/>
      <c r="M3014" s="6"/>
      <c r="N3014" s="6"/>
      <c r="O3014" s="6"/>
      <c r="P3014" s="6"/>
      <c r="Q3014" s="6"/>
      <c r="R3014" s="6"/>
      <c r="S3014" s="6"/>
      <c r="T3014" s="6"/>
      <c r="U3014" s="6"/>
      <c r="V3014" s="6"/>
      <c r="W3014" s="6"/>
      <c r="X3014" s="6"/>
      <c r="Y3014" s="6"/>
      <c r="Z3014" s="6"/>
      <c r="AA3014" s="6"/>
      <c r="AB3014" s="21"/>
      <c r="AC3014" s="21"/>
      <c r="AD3014" s="21"/>
      <c r="AE3014" s="6"/>
      <c r="AF3014" s="6"/>
      <c r="AG3014" s="6"/>
      <c r="AH3014" s="6"/>
    </row>
    <row r="3015" spans="1:34" x14ac:dyDescent="0.35">
      <c r="A3015" s="20"/>
      <c r="B3015" s="6"/>
      <c r="C3015" s="6"/>
      <c r="D3015" s="6"/>
      <c r="E3015" s="6"/>
      <c r="F3015" s="6"/>
      <c r="G3015" s="6"/>
      <c r="H3015" s="6"/>
      <c r="I3015" s="6"/>
      <c r="J3015" s="6"/>
      <c r="K3015" s="6"/>
      <c r="L3015" s="6"/>
      <c r="M3015" s="6"/>
      <c r="N3015" s="6"/>
      <c r="O3015" s="6"/>
      <c r="P3015" s="6"/>
      <c r="Q3015" s="6"/>
      <c r="R3015" s="6"/>
      <c r="S3015" s="6"/>
      <c r="T3015" s="6"/>
      <c r="U3015" s="6"/>
      <c r="V3015" s="6"/>
      <c r="W3015" s="6"/>
      <c r="X3015" s="6"/>
      <c r="Y3015" s="6"/>
      <c r="Z3015" s="6"/>
      <c r="AA3015" s="6"/>
      <c r="AB3015" s="21"/>
      <c r="AC3015" s="21"/>
      <c r="AD3015" s="21"/>
      <c r="AE3015" s="6"/>
      <c r="AF3015" s="6"/>
      <c r="AG3015" s="6"/>
      <c r="AH3015" s="6"/>
    </row>
    <row r="3016" spans="1:34" x14ac:dyDescent="0.35">
      <c r="A3016" s="20"/>
      <c r="B3016" s="6"/>
      <c r="C3016" s="6"/>
      <c r="D3016" s="6"/>
      <c r="E3016" s="6"/>
      <c r="F3016" s="6"/>
      <c r="G3016" s="6"/>
      <c r="H3016" s="6"/>
      <c r="I3016" s="6"/>
      <c r="J3016" s="6"/>
      <c r="K3016" s="6"/>
      <c r="L3016" s="6"/>
      <c r="M3016" s="6"/>
      <c r="N3016" s="6"/>
      <c r="O3016" s="6"/>
      <c r="P3016" s="6"/>
      <c r="Q3016" s="6"/>
      <c r="R3016" s="6"/>
      <c r="S3016" s="6"/>
      <c r="T3016" s="6"/>
      <c r="U3016" s="6"/>
      <c r="V3016" s="6"/>
      <c r="W3016" s="6"/>
      <c r="X3016" s="6"/>
      <c r="Y3016" s="6"/>
      <c r="Z3016" s="6"/>
      <c r="AA3016" s="6"/>
      <c r="AB3016" s="21"/>
      <c r="AC3016" s="21"/>
      <c r="AD3016" s="21"/>
      <c r="AE3016" s="6"/>
      <c r="AF3016" s="6"/>
      <c r="AG3016" s="6"/>
      <c r="AH3016" s="6"/>
    </row>
    <row r="3017" spans="1:34" x14ac:dyDescent="0.35">
      <c r="A3017" s="20"/>
      <c r="B3017" s="6"/>
      <c r="C3017" s="6"/>
      <c r="D3017" s="6"/>
      <c r="E3017" s="6"/>
      <c r="F3017" s="6"/>
      <c r="G3017" s="6"/>
      <c r="H3017" s="6"/>
      <c r="I3017" s="6"/>
      <c r="J3017" s="6"/>
      <c r="K3017" s="6"/>
      <c r="L3017" s="6"/>
      <c r="M3017" s="6"/>
      <c r="N3017" s="6"/>
      <c r="O3017" s="6"/>
      <c r="P3017" s="6"/>
      <c r="Q3017" s="6"/>
      <c r="R3017" s="6"/>
      <c r="S3017" s="6"/>
      <c r="T3017" s="6"/>
      <c r="U3017" s="6"/>
      <c r="V3017" s="6"/>
      <c r="W3017" s="6"/>
      <c r="X3017" s="6"/>
      <c r="Y3017" s="6"/>
      <c r="Z3017" s="6"/>
      <c r="AA3017" s="6"/>
      <c r="AB3017" s="21"/>
      <c r="AC3017" s="21"/>
      <c r="AD3017" s="21"/>
      <c r="AE3017" s="6"/>
      <c r="AF3017" s="6"/>
      <c r="AG3017" s="6"/>
      <c r="AH3017" s="6"/>
    </row>
    <row r="3018" spans="1:34" x14ac:dyDescent="0.35">
      <c r="A3018" s="20"/>
      <c r="B3018" s="6"/>
      <c r="C3018" s="6"/>
      <c r="D3018" s="6"/>
      <c r="E3018" s="6"/>
      <c r="F3018" s="6"/>
      <c r="G3018" s="6"/>
      <c r="H3018" s="6"/>
      <c r="I3018" s="6"/>
      <c r="J3018" s="6"/>
      <c r="K3018" s="6"/>
      <c r="L3018" s="6"/>
      <c r="M3018" s="6"/>
      <c r="N3018" s="6"/>
      <c r="O3018" s="6"/>
      <c r="P3018" s="6"/>
      <c r="Q3018" s="6"/>
      <c r="R3018" s="6"/>
      <c r="S3018" s="6"/>
      <c r="T3018" s="6"/>
      <c r="U3018" s="6"/>
      <c r="V3018" s="6"/>
      <c r="W3018" s="6"/>
      <c r="X3018" s="6"/>
      <c r="Y3018" s="6"/>
      <c r="Z3018" s="6"/>
      <c r="AA3018" s="6"/>
      <c r="AB3018" s="21"/>
      <c r="AC3018" s="21"/>
      <c r="AD3018" s="21"/>
      <c r="AE3018" s="6"/>
      <c r="AF3018" s="6"/>
      <c r="AG3018" s="6"/>
      <c r="AH3018" s="6"/>
    </row>
    <row r="3019" spans="1:34" x14ac:dyDescent="0.35">
      <c r="A3019" s="20"/>
      <c r="B3019" s="6"/>
      <c r="C3019" s="6"/>
      <c r="D3019" s="6"/>
      <c r="E3019" s="6"/>
      <c r="F3019" s="6"/>
      <c r="G3019" s="6"/>
      <c r="H3019" s="6"/>
      <c r="I3019" s="6"/>
      <c r="J3019" s="6"/>
      <c r="K3019" s="6"/>
      <c r="L3019" s="6"/>
      <c r="M3019" s="6"/>
      <c r="N3019" s="6"/>
      <c r="O3019" s="6"/>
      <c r="P3019" s="6"/>
      <c r="Q3019" s="6"/>
      <c r="R3019" s="6"/>
      <c r="S3019" s="6"/>
      <c r="T3019" s="6"/>
      <c r="U3019" s="6"/>
      <c r="V3019" s="6"/>
      <c r="W3019" s="6"/>
      <c r="X3019" s="6"/>
      <c r="Y3019" s="6"/>
      <c r="Z3019" s="6"/>
      <c r="AA3019" s="6"/>
      <c r="AB3019" s="21"/>
      <c r="AC3019" s="21"/>
      <c r="AD3019" s="21"/>
      <c r="AE3019" s="6"/>
      <c r="AF3019" s="6"/>
      <c r="AG3019" s="6"/>
      <c r="AH3019" s="6"/>
    </row>
    <row r="3020" spans="1:34" x14ac:dyDescent="0.35">
      <c r="A3020" s="20"/>
      <c r="B3020" s="6"/>
      <c r="C3020" s="6"/>
      <c r="D3020" s="6"/>
      <c r="E3020" s="6"/>
      <c r="F3020" s="6"/>
      <c r="G3020" s="6"/>
      <c r="H3020" s="6"/>
      <c r="I3020" s="6"/>
      <c r="J3020" s="6"/>
      <c r="K3020" s="6"/>
      <c r="L3020" s="6"/>
      <c r="M3020" s="6"/>
      <c r="N3020" s="6"/>
      <c r="O3020" s="6"/>
      <c r="P3020" s="6"/>
      <c r="Q3020" s="6"/>
      <c r="R3020" s="6"/>
      <c r="S3020" s="6"/>
      <c r="T3020" s="6"/>
      <c r="U3020" s="6"/>
      <c r="V3020" s="6"/>
      <c r="W3020" s="6"/>
      <c r="X3020" s="6"/>
      <c r="Y3020" s="6"/>
      <c r="Z3020" s="6"/>
      <c r="AA3020" s="6"/>
      <c r="AB3020" s="21"/>
      <c r="AC3020" s="21"/>
      <c r="AD3020" s="21"/>
      <c r="AE3020" s="6"/>
      <c r="AF3020" s="6"/>
      <c r="AG3020" s="6"/>
      <c r="AH3020" s="6"/>
    </row>
    <row r="3021" spans="1:34" x14ac:dyDescent="0.35">
      <c r="A3021" s="20"/>
      <c r="B3021" s="6"/>
      <c r="C3021" s="6"/>
      <c r="D3021" s="6"/>
      <c r="E3021" s="6"/>
      <c r="F3021" s="6"/>
      <c r="G3021" s="6"/>
      <c r="H3021" s="6"/>
      <c r="I3021" s="6"/>
      <c r="J3021" s="6"/>
      <c r="K3021" s="6"/>
      <c r="L3021" s="6"/>
      <c r="M3021" s="6"/>
      <c r="N3021" s="6"/>
      <c r="O3021" s="6"/>
      <c r="P3021" s="6"/>
      <c r="Q3021" s="6"/>
      <c r="R3021" s="6"/>
      <c r="S3021" s="6"/>
      <c r="T3021" s="6"/>
      <c r="U3021" s="6"/>
      <c r="V3021" s="6"/>
      <c r="W3021" s="6"/>
      <c r="X3021" s="6"/>
      <c r="Y3021" s="6"/>
      <c r="Z3021" s="6"/>
      <c r="AA3021" s="6"/>
      <c r="AB3021" s="21"/>
      <c r="AC3021" s="21"/>
      <c r="AD3021" s="21"/>
      <c r="AE3021" s="6"/>
      <c r="AF3021" s="6"/>
      <c r="AG3021" s="6"/>
      <c r="AH3021" s="6"/>
    </row>
    <row r="3022" spans="1:34" x14ac:dyDescent="0.35">
      <c r="A3022" s="20"/>
      <c r="B3022" s="6"/>
      <c r="C3022" s="6"/>
      <c r="D3022" s="6"/>
      <c r="E3022" s="6"/>
      <c r="F3022" s="6"/>
      <c r="G3022" s="6"/>
      <c r="H3022" s="6"/>
      <c r="I3022" s="6"/>
      <c r="J3022" s="6"/>
      <c r="K3022" s="6"/>
      <c r="L3022" s="6"/>
      <c r="M3022" s="6"/>
      <c r="N3022" s="6"/>
      <c r="O3022" s="6"/>
      <c r="P3022" s="6"/>
      <c r="Q3022" s="6"/>
      <c r="R3022" s="6"/>
      <c r="S3022" s="6"/>
      <c r="T3022" s="6"/>
      <c r="U3022" s="6"/>
      <c r="V3022" s="6"/>
      <c r="W3022" s="6"/>
      <c r="X3022" s="6"/>
      <c r="Y3022" s="6"/>
      <c r="Z3022" s="6"/>
      <c r="AA3022" s="6"/>
      <c r="AB3022" s="21"/>
      <c r="AC3022" s="21"/>
      <c r="AD3022" s="21"/>
      <c r="AE3022" s="6"/>
      <c r="AF3022" s="6"/>
      <c r="AG3022" s="6"/>
      <c r="AH3022" s="6"/>
    </row>
    <row r="3023" spans="1:34" x14ac:dyDescent="0.35">
      <c r="A3023" s="20"/>
      <c r="B3023" s="6"/>
      <c r="C3023" s="6"/>
      <c r="D3023" s="6"/>
      <c r="E3023" s="6"/>
      <c r="F3023" s="6"/>
      <c r="G3023" s="6"/>
      <c r="H3023" s="6"/>
      <c r="I3023" s="6"/>
      <c r="J3023" s="6"/>
      <c r="K3023" s="6"/>
      <c r="L3023" s="6"/>
      <c r="M3023" s="6"/>
      <c r="N3023" s="6"/>
      <c r="O3023" s="6"/>
      <c r="P3023" s="6"/>
      <c r="Q3023" s="6"/>
      <c r="R3023" s="6"/>
      <c r="S3023" s="6"/>
      <c r="T3023" s="6"/>
      <c r="U3023" s="6"/>
      <c r="V3023" s="6"/>
      <c r="W3023" s="6"/>
      <c r="X3023" s="6"/>
      <c r="Y3023" s="6"/>
      <c r="Z3023" s="6"/>
      <c r="AA3023" s="6"/>
      <c r="AB3023" s="21"/>
      <c r="AC3023" s="21"/>
      <c r="AD3023" s="21"/>
      <c r="AE3023" s="6"/>
      <c r="AF3023" s="6"/>
      <c r="AG3023" s="6"/>
      <c r="AH3023" s="6"/>
    </row>
    <row r="3024" spans="1:34" x14ac:dyDescent="0.35">
      <c r="A3024" s="20"/>
      <c r="B3024" s="6"/>
      <c r="C3024" s="6"/>
      <c r="D3024" s="6"/>
      <c r="E3024" s="6"/>
      <c r="F3024" s="6"/>
      <c r="G3024" s="6"/>
      <c r="H3024" s="6"/>
      <c r="I3024" s="6"/>
      <c r="J3024" s="6"/>
      <c r="K3024" s="6"/>
      <c r="L3024" s="6"/>
      <c r="M3024" s="6"/>
      <c r="N3024" s="6"/>
      <c r="O3024" s="6"/>
      <c r="P3024" s="6"/>
      <c r="Q3024" s="6"/>
      <c r="R3024" s="6"/>
      <c r="S3024" s="6"/>
      <c r="T3024" s="6"/>
      <c r="U3024" s="6"/>
      <c r="V3024" s="6"/>
      <c r="W3024" s="6"/>
      <c r="X3024" s="6"/>
      <c r="Y3024" s="6"/>
      <c r="Z3024" s="6"/>
      <c r="AA3024" s="6"/>
      <c r="AB3024" s="21"/>
      <c r="AC3024" s="21"/>
      <c r="AD3024" s="21"/>
      <c r="AE3024" s="6"/>
      <c r="AF3024" s="6"/>
      <c r="AG3024" s="6"/>
      <c r="AH3024" s="6"/>
    </row>
    <row r="3025" spans="1:34" x14ac:dyDescent="0.35">
      <c r="A3025" s="20"/>
      <c r="B3025" s="6"/>
      <c r="C3025" s="6"/>
      <c r="D3025" s="6"/>
      <c r="E3025" s="6"/>
      <c r="F3025" s="6"/>
      <c r="G3025" s="6"/>
      <c r="H3025" s="6"/>
      <c r="I3025" s="6"/>
      <c r="J3025" s="6"/>
      <c r="K3025" s="6"/>
      <c r="L3025" s="6"/>
      <c r="M3025" s="6"/>
      <c r="N3025" s="6"/>
      <c r="O3025" s="6"/>
      <c r="P3025" s="6"/>
      <c r="Q3025" s="6"/>
      <c r="R3025" s="6"/>
      <c r="S3025" s="6"/>
      <c r="T3025" s="6"/>
      <c r="U3025" s="6"/>
      <c r="V3025" s="6"/>
      <c r="W3025" s="6"/>
      <c r="X3025" s="6"/>
      <c r="Y3025" s="6"/>
      <c r="Z3025" s="6"/>
      <c r="AA3025" s="6"/>
      <c r="AB3025" s="21"/>
      <c r="AC3025" s="21"/>
      <c r="AD3025" s="21"/>
      <c r="AE3025" s="6"/>
      <c r="AF3025" s="6"/>
      <c r="AG3025" s="6"/>
      <c r="AH3025" s="6"/>
    </row>
    <row r="3026" spans="1:34" x14ac:dyDescent="0.35">
      <c r="A3026" s="20"/>
      <c r="B3026" s="6"/>
      <c r="C3026" s="6"/>
      <c r="D3026" s="6"/>
      <c r="E3026" s="6"/>
      <c r="F3026" s="6"/>
      <c r="G3026" s="6"/>
      <c r="H3026" s="6"/>
      <c r="I3026" s="6"/>
      <c r="J3026" s="6"/>
      <c r="K3026" s="6"/>
      <c r="L3026" s="6"/>
      <c r="M3026" s="6"/>
      <c r="N3026" s="6"/>
      <c r="O3026" s="6"/>
      <c r="P3026" s="6"/>
      <c r="Q3026" s="6"/>
      <c r="R3026" s="6"/>
      <c r="S3026" s="6"/>
      <c r="T3026" s="6"/>
      <c r="U3026" s="6"/>
      <c r="V3026" s="6"/>
      <c r="W3026" s="6"/>
      <c r="X3026" s="6"/>
      <c r="Y3026" s="6"/>
      <c r="Z3026" s="6"/>
      <c r="AA3026" s="6"/>
      <c r="AB3026" s="21"/>
      <c r="AC3026" s="21"/>
      <c r="AD3026" s="21"/>
      <c r="AE3026" s="6"/>
      <c r="AF3026" s="6"/>
      <c r="AG3026" s="6"/>
      <c r="AH3026" s="6"/>
    </row>
    <row r="3027" spans="1:34" x14ac:dyDescent="0.35">
      <c r="A3027" s="20"/>
      <c r="B3027" s="6"/>
      <c r="C3027" s="6"/>
      <c r="D3027" s="6"/>
      <c r="E3027" s="6"/>
      <c r="F3027" s="6"/>
      <c r="G3027" s="6"/>
      <c r="H3027" s="6"/>
      <c r="I3027" s="6"/>
      <c r="J3027" s="6"/>
      <c r="K3027" s="6"/>
      <c r="L3027" s="6"/>
      <c r="M3027" s="6"/>
      <c r="N3027" s="6"/>
      <c r="O3027" s="6"/>
      <c r="P3027" s="6"/>
      <c r="Q3027" s="6"/>
      <c r="R3027" s="6"/>
      <c r="S3027" s="6"/>
      <c r="T3027" s="6"/>
      <c r="U3027" s="6"/>
      <c r="V3027" s="6"/>
      <c r="W3027" s="6"/>
      <c r="X3027" s="6"/>
      <c r="Y3027" s="6"/>
      <c r="Z3027" s="6"/>
      <c r="AA3027" s="6"/>
      <c r="AB3027" s="21"/>
      <c r="AC3027" s="21"/>
      <c r="AD3027" s="21"/>
      <c r="AE3027" s="6"/>
      <c r="AF3027" s="6"/>
      <c r="AG3027" s="6"/>
      <c r="AH3027" s="6"/>
    </row>
    <row r="3028" spans="1:34" x14ac:dyDescent="0.35">
      <c r="A3028" s="20"/>
      <c r="B3028" s="6"/>
      <c r="C3028" s="6"/>
      <c r="D3028" s="6"/>
      <c r="E3028" s="6"/>
      <c r="F3028" s="6"/>
      <c r="G3028" s="6"/>
      <c r="H3028" s="6"/>
      <c r="I3028" s="6"/>
      <c r="J3028" s="6"/>
      <c r="K3028" s="6"/>
      <c r="L3028" s="6"/>
      <c r="M3028" s="6"/>
      <c r="N3028" s="6"/>
      <c r="O3028" s="6"/>
      <c r="P3028" s="6"/>
      <c r="Q3028" s="6"/>
      <c r="R3028" s="6"/>
      <c r="S3028" s="6"/>
      <c r="T3028" s="6"/>
      <c r="U3028" s="6"/>
      <c r="V3028" s="6"/>
      <c r="W3028" s="6"/>
      <c r="X3028" s="6"/>
      <c r="Y3028" s="6"/>
      <c r="Z3028" s="6"/>
      <c r="AA3028" s="6"/>
      <c r="AB3028" s="21"/>
      <c r="AC3028" s="21"/>
      <c r="AD3028" s="21"/>
      <c r="AE3028" s="6"/>
      <c r="AF3028" s="6"/>
      <c r="AG3028" s="6"/>
      <c r="AH3028" s="6"/>
    </row>
    <row r="3029" spans="1:34" x14ac:dyDescent="0.35">
      <c r="A3029" s="20"/>
      <c r="B3029" s="6"/>
      <c r="C3029" s="6"/>
      <c r="D3029" s="6"/>
      <c r="E3029" s="6"/>
      <c r="F3029" s="6"/>
      <c r="G3029" s="6"/>
      <c r="H3029" s="6"/>
      <c r="I3029" s="6"/>
      <c r="J3029" s="6"/>
      <c r="K3029" s="6"/>
      <c r="L3029" s="6"/>
      <c r="M3029" s="6"/>
      <c r="N3029" s="6"/>
      <c r="O3029" s="6"/>
      <c r="P3029" s="6"/>
      <c r="Q3029" s="6"/>
      <c r="R3029" s="6"/>
      <c r="S3029" s="6"/>
      <c r="T3029" s="6"/>
      <c r="U3029" s="6"/>
      <c r="V3029" s="6"/>
      <c r="W3029" s="6"/>
      <c r="X3029" s="6"/>
      <c r="Y3029" s="6"/>
      <c r="Z3029" s="6"/>
      <c r="AA3029" s="6"/>
      <c r="AB3029" s="21"/>
      <c r="AC3029" s="21"/>
      <c r="AD3029" s="21"/>
      <c r="AE3029" s="6"/>
      <c r="AF3029" s="6"/>
      <c r="AG3029" s="6"/>
      <c r="AH3029" s="6"/>
    </row>
    <row r="3030" spans="1:34" x14ac:dyDescent="0.35">
      <c r="A3030" s="20"/>
      <c r="B3030" s="6"/>
      <c r="C3030" s="6"/>
      <c r="D3030" s="6"/>
      <c r="E3030" s="6"/>
      <c r="F3030" s="6"/>
      <c r="G3030" s="6"/>
      <c r="H3030" s="6"/>
      <c r="I3030" s="6"/>
      <c r="J3030" s="6"/>
      <c r="K3030" s="6"/>
      <c r="L3030" s="6"/>
      <c r="M3030" s="6"/>
      <c r="N3030" s="6"/>
      <c r="O3030" s="6"/>
      <c r="P3030" s="6"/>
      <c r="Q3030" s="6"/>
      <c r="R3030" s="6"/>
      <c r="S3030" s="6"/>
      <c r="T3030" s="6"/>
      <c r="U3030" s="6"/>
      <c r="V3030" s="6"/>
      <c r="W3030" s="6"/>
      <c r="X3030" s="6"/>
      <c r="Y3030" s="6"/>
      <c r="Z3030" s="6"/>
      <c r="AA3030" s="6"/>
      <c r="AB3030" s="21"/>
      <c r="AC3030" s="21"/>
      <c r="AD3030" s="21"/>
      <c r="AE3030" s="6"/>
      <c r="AF3030" s="6"/>
      <c r="AG3030" s="6"/>
      <c r="AH3030" s="6"/>
    </row>
    <row r="3031" spans="1:34" x14ac:dyDescent="0.35">
      <c r="A3031" s="20"/>
      <c r="B3031" s="6"/>
      <c r="C3031" s="6"/>
      <c r="D3031" s="6"/>
      <c r="E3031" s="6"/>
      <c r="F3031" s="6"/>
      <c r="G3031" s="6"/>
      <c r="H3031" s="6"/>
      <c r="I3031" s="6"/>
      <c r="J3031" s="6"/>
      <c r="K3031" s="6"/>
      <c r="L3031" s="6"/>
      <c r="M3031" s="6"/>
      <c r="N3031" s="6"/>
      <c r="O3031" s="6"/>
      <c r="P3031" s="6"/>
      <c r="Q3031" s="6"/>
      <c r="R3031" s="6"/>
      <c r="S3031" s="6"/>
      <c r="T3031" s="6"/>
      <c r="U3031" s="6"/>
      <c r="V3031" s="6"/>
      <c r="W3031" s="6"/>
      <c r="X3031" s="6"/>
      <c r="Y3031" s="6"/>
      <c r="Z3031" s="6"/>
      <c r="AA3031" s="6"/>
      <c r="AB3031" s="21"/>
      <c r="AC3031" s="21"/>
      <c r="AD3031" s="21"/>
      <c r="AE3031" s="6"/>
      <c r="AF3031" s="6"/>
      <c r="AG3031" s="6"/>
      <c r="AH3031" s="6"/>
    </row>
    <row r="3032" spans="1:34" x14ac:dyDescent="0.35">
      <c r="A3032" s="20"/>
      <c r="B3032" s="6"/>
      <c r="C3032" s="6"/>
      <c r="D3032" s="6"/>
      <c r="E3032" s="6"/>
      <c r="F3032" s="6"/>
      <c r="G3032" s="6"/>
      <c r="H3032" s="6"/>
      <c r="I3032" s="6"/>
      <c r="J3032" s="6"/>
      <c r="K3032" s="6"/>
      <c r="L3032" s="6"/>
      <c r="M3032" s="6"/>
      <c r="N3032" s="6"/>
      <c r="O3032" s="6"/>
      <c r="P3032" s="6"/>
      <c r="Q3032" s="6"/>
      <c r="R3032" s="6"/>
      <c r="S3032" s="6"/>
      <c r="T3032" s="6"/>
      <c r="U3032" s="6"/>
      <c r="V3032" s="6"/>
      <c r="W3032" s="6"/>
      <c r="X3032" s="6"/>
      <c r="Y3032" s="6"/>
      <c r="Z3032" s="6"/>
      <c r="AA3032" s="6"/>
      <c r="AB3032" s="21"/>
      <c r="AC3032" s="21"/>
      <c r="AD3032" s="21"/>
      <c r="AE3032" s="6"/>
      <c r="AF3032" s="6"/>
      <c r="AG3032" s="6"/>
      <c r="AH3032" s="6"/>
    </row>
    <row r="3033" spans="1:34" x14ac:dyDescent="0.35">
      <c r="A3033" s="20"/>
      <c r="B3033" s="6"/>
      <c r="C3033" s="6"/>
      <c r="D3033" s="6"/>
      <c r="E3033" s="6"/>
      <c r="F3033" s="6"/>
      <c r="G3033" s="6"/>
      <c r="H3033" s="6"/>
      <c r="I3033" s="6"/>
      <c r="J3033" s="6"/>
      <c r="K3033" s="6"/>
      <c r="L3033" s="6"/>
      <c r="M3033" s="6"/>
      <c r="N3033" s="6"/>
      <c r="O3033" s="6"/>
      <c r="P3033" s="6"/>
      <c r="Q3033" s="6"/>
      <c r="R3033" s="6"/>
      <c r="S3033" s="6"/>
      <c r="T3033" s="6"/>
      <c r="U3033" s="6"/>
      <c r="V3033" s="6"/>
      <c r="W3033" s="6"/>
      <c r="X3033" s="6"/>
      <c r="Y3033" s="6"/>
      <c r="Z3033" s="6"/>
      <c r="AA3033" s="6"/>
      <c r="AB3033" s="21"/>
      <c r="AC3033" s="21"/>
      <c r="AD3033" s="21"/>
      <c r="AE3033" s="6"/>
      <c r="AF3033" s="6"/>
      <c r="AG3033" s="6"/>
      <c r="AH3033" s="6"/>
    </row>
    <row r="3034" spans="1:34" x14ac:dyDescent="0.35">
      <c r="A3034" s="20"/>
      <c r="B3034" s="6"/>
      <c r="C3034" s="6"/>
      <c r="D3034" s="6"/>
      <c r="E3034" s="6"/>
      <c r="F3034" s="6"/>
      <c r="G3034" s="6"/>
      <c r="H3034" s="6"/>
      <c r="I3034" s="6"/>
      <c r="J3034" s="6"/>
      <c r="K3034" s="6"/>
      <c r="L3034" s="6"/>
      <c r="M3034" s="6"/>
      <c r="N3034" s="6"/>
      <c r="O3034" s="6"/>
      <c r="P3034" s="6"/>
      <c r="Q3034" s="6"/>
      <c r="R3034" s="6"/>
      <c r="S3034" s="6"/>
      <c r="T3034" s="6"/>
      <c r="U3034" s="6"/>
      <c r="V3034" s="6"/>
      <c r="W3034" s="6"/>
      <c r="X3034" s="6"/>
      <c r="Y3034" s="6"/>
      <c r="Z3034" s="6"/>
      <c r="AA3034" s="6"/>
      <c r="AB3034" s="21"/>
      <c r="AC3034" s="21"/>
      <c r="AD3034" s="21"/>
      <c r="AE3034" s="6"/>
      <c r="AF3034" s="6"/>
      <c r="AG3034" s="6"/>
      <c r="AH3034" s="6"/>
    </row>
    <row r="3035" spans="1:34" x14ac:dyDescent="0.35">
      <c r="A3035" s="20"/>
      <c r="B3035" s="6"/>
      <c r="C3035" s="6"/>
      <c r="D3035" s="6"/>
      <c r="E3035" s="6"/>
      <c r="F3035" s="6"/>
      <c r="G3035" s="6"/>
      <c r="H3035" s="6"/>
      <c r="I3035" s="6"/>
      <c r="J3035" s="6"/>
      <c r="K3035" s="6"/>
      <c r="L3035" s="6"/>
      <c r="M3035" s="6"/>
      <c r="N3035" s="6"/>
      <c r="O3035" s="6"/>
      <c r="P3035" s="6"/>
      <c r="Q3035" s="6"/>
      <c r="R3035" s="6"/>
      <c r="S3035" s="6"/>
      <c r="T3035" s="6"/>
      <c r="U3035" s="6"/>
      <c r="V3035" s="6"/>
      <c r="W3035" s="6"/>
      <c r="X3035" s="6"/>
      <c r="Y3035" s="6"/>
      <c r="Z3035" s="6"/>
      <c r="AA3035" s="6"/>
      <c r="AB3035" s="21"/>
      <c r="AC3035" s="21"/>
      <c r="AD3035" s="21"/>
      <c r="AE3035" s="6"/>
      <c r="AF3035" s="6"/>
      <c r="AG3035" s="6"/>
      <c r="AH3035" s="6"/>
    </row>
    <row r="3036" spans="1:34" x14ac:dyDescent="0.35">
      <c r="A3036" s="20"/>
      <c r="B3036" s="6"/>
      <c r="C3036" s="6"/>
      <c r="D3036" s="6"/>
      <c r="E3036" s="6"/>
      <c r="F3036" s="6"/>
      <c r="G3036" s="6"/>
      <c r="H3036" s="6"/>
      <c r="I3036" s="6"/>
      <c r="J3036" s="6"/>
      <c r="K3036" s="6"/>
      <c r="L3036" s="6"/>
      <c r="M3036" s="6"/>
      <c r="N3036" s="6"/>
      <c r="O3036" s="6"/>
      <c r="P3036" s="6"/>
      <c r="Q3036" s="6"/>
      <c r="R3036" s="6"/>
      <c r="S3036" s="6"/>
      <c r="T3036" s="6"/>
      <c r="U3036" s="6"/>
      <c r="V3036" s="6"/>
      <c r="W3036" s="6"/>
      <c r="X3036" s="6"/>
      <c r="Y3036" s="6"/>
      <c r="Z3036" s="6"/>
      <c r="AA3036" s="6"/>
      <c r="AB3036" s="21"/>
      <c r="AC3036" s="21"/>
      <c r="AD3036" s="21"/>
      <c r="AE3036" s="6"/>
      <c r="AF3036" s="6"/>
      <c r="AG3036" s="6"/>
      <c r="AH3036" s="6"/>
    </row>
    <row r="3037" spans="1:34" x14ac:dyDescent="0.35">
      <c r="A3037" s="20"/>
      <c r="B3037" s="6"/>
      <c r="C3037" s="6"/>
      <c r="D3037" s="6"/>
      <c r="E3037" s="6"/>
      <c r="F3037" s="6"/>
      <c r="G3037" s="6"/>
      <c r="H3037" s="6"/>
      <c r="I3037" s="6"/>
      <c r="J3037" s="6"/>
      <c r="K3037" s="6"/>
      <c r="L3037" s="6"/>
      <c r="M3037" s="6"/>
      <c r="N3037" s="6"/>
      <c r="O3037" s="6"/>
      <c r="P3037" s="6"/>
      <c r="Q3037" s="6"/>
      <c r="R3037" s="6"/>
      <c r="S3037" s="6"/>
      <c r="T3037" s="6"/>
      <c r="U3037" s="6"/>
      <c r="V3037" s="6"/>
      <c r="W3037" s="6"/>
      <c r="X3037" s="6"/>
      <c r="Y3037" s="6"/>
      <c r="Z3037" s="6"/>
      <c r="AA3037" s="6"/>
      <c r="AB3037" s="21"/>
      <c r="AC3037" s="21"/>
      <c r="AD3037" s="21"/>
      <c r="AE3037" s="6"/>
      <c r="AF3037" s="6"/>
      <c r="AG3037" s="6"/>
      <c r="AH3037" s="6"/>
    </row>
    <row r="3038" spans="1:34" x14ac:dyDescent="0.35">
      <c r="A3038" s="20"/>
      <c r="B3038" s="6"/>
      <c r="C3038" s="6"/>
      <c r="D3038" s="6"/>
      <c r="E3038" s="6"/>
      <c r="F3038" s="6"/>
      <c r="G3038" s="6"/>
      <c r="H3038" s="6"/>
      <c r="I3038" s="6"/>
      <c r="J3038" s="6"/>
      <c r="K3038" s="6"/>
      <c r="L3038" s="6"/>
      <c r="M3038" s="6"/>
      <c r="N3038" s="6"/>
      <c r="O3038" s="6"/>
      <c r="P3038" s="6"/>
      <c r="Q3038" s="6"/>
      <c r="R3038" s="6"/>
      <c r="S3038" s="6"/>
      <c r="T3038" s="6"/>
      <c r="U3038" s="6"/>
      <c r="V3038" s="6"/>
      <c r="W3038" s="6"/>
      <c r="X3038" s="6"/>
      <c r="Y3038" s="6"/>
      <c r="Z3038" s="6"/>
      <c r="AA3038" s="6"/>
      <c r="AB3038" s="21"/>
      <c r="AC3038" s="21"/>
      <c r="AD3038" s="21"/>
      <c r="AE3038" s="6"/>
      <c r="AF3038" s="6"/>
      <c r="AG3038" s="6"/>
      <c r="AH3038" s="6"/>
    </row>
    <row r="3039" spans="1:34" x14ac:dyDescent="0.35">
      <c r="A3039" s="20"/>
      <c r="B3039" s="6"/>
      <c r="C3039" s="6"/>
      <c r="D3039" s="6"/>
      <c r="E3039" s="6"/>
      <c r="F3039" s="6"/>
      <c r="G3039" s="6"/>
      <c r="H3039" s="6"/>
      <c r="I3039" s="6"/>
      <c r="J3039" s="6"/>
      <c r="K3039" s="6"/>
      <c r="L3039" s="6"/>
      <c r="M3039" s="6"/>
      <c r="N3039" s="6"/>
      <c r="O3039" s="6"/>
      <c r="P3039" s="6"/>
      <c r="Q3039" s="6"/>
      <c r="R3039" s="6"/>
      <c r="S3039" s="6"/>
      <c r="T3039" s="6"/>
      <c r="U3039" s="6"/>
      <c r="V3039" s="6"/>
      <c r="W3039" s="6"/>
      <c r="X3039" s="6"/>
      <c r="Y3039" s="6"/>
      <c r="Z3039" s="6"/>
      <c r="AA3039" s="6"/>
      <c r="AB3039" s="21"/>
      <c r="AC3039" s="21"/>
      <c r="AD3039" s="21"/>
      <c r="AE3039" s="6"/>
      <c r="AF3039" s="6"/>
      <c r="AG3039" s="6"/>
      <c r="AH3039" s="6"/>
    </row>
    <row r="3040" spans="1:34" x14ac:dyDescent="0.35">
      <c r="A3040" s="20"/>
      <c r="B3040" s="6"/>
      <c r="C3040" s="6"/>
      <c r="D3040" s="6"/>
      <c r="E3040" s="6"/>
      <c r="F3040" s="6"/>
      <c r="G3040" s="6"/>
      <c r="H3040" s="6"/>
      <c r="I3040" s="6"/>
      <c r="J3040" s="6"/>
      <c r="K3040" s="6"/>
      <c r="L3040" s="6"/>
      <c r="M3040" s="6"/>
      <c r="N3040" s="6"/>
      <c r="O3040" s="6"/>
      <c r="P3040" s="6"/>
      <c r="Q3040" s="6"/>
      <c r="R3040" s="6"/>
      <c r="S3040" s="6"/>
      <c r="T3040" s="6"/>
      <c r="U3040" s="6"/>
      <c r="V3040" s="6"/>
      <c r="W3040" s="6"/>
      <c r="X3040" s="6"/>
      <c r="Y3040" s="6"/>
      <c r="Z3040" s="6"/>
      <c r="AA3040" s="6"/>
      <c r="AB3040" s="21"/>
      <c r="AC3040" s="21"/>
      <c r="AD3040" s="21"/>
      <c r="AE3040" s="6"/>
      <c r="AF3040" s="6"/>
      <c r="AG3040" s="6"/>
      <c r="AH3040" s="6"/>
    </row>
    <row r="3041" spans="1:34" x14ac:dyDescent="0.35">
      <c r="A3041" s="20"/>
      <c r="B3041" s="6"/>
      <c r="C3041" s="6"/>
      <c r="D3041" s="6"/>
      <c r="E3041" s="6"/>
      <c r="F3041" s="6"/>
      <c r="G3041" s="6"/>
      <c r="H3041" s="6"/>
      <c r="I3041" s="6"/>
      <c r="J3041" s="6"/>
      <c r="K3041" s="6"/>
      <c r="L3041" s="6"/>
      <c r="M3041" s="6"/>
      <c r="N3041" s="6"/>
      <c r="O3041" s="6"/>
      <c r="P3041" s="6"/>
      <c r="Q3041" s="6"/>
      <c r="R3041" s="6"/>
      <c r="S3041" s="6"/>
      <c r="T3041" s="6"/>
      <c r="U3041" s="6"/>
      <c r="V3041" s="6"/>
      <c r="W3041" s="6"/>
      <c r="X3041" s="6"/>
      <c r="Y3041" s="6"/>
      <c r="Z3041" s="6"/>
      <c r="AA3041" s="6"/>
      <c r="AB3041" s="21"/>
      <c r="AC3041" s="21"/>
      <c r="AD3041" s="21"/>
      <c r="AE3041" s="6"/>
      <c r="AF3041" s="6"/>
      <c r="AG3041" s="6"/>
      <c r="AH3041" s="6"/>
    </row>
    <row r="3042" spans="1:34" x14ac:dyDescent="0.35">
      <c r="A3042" s="20"/>
      <c r="B3042" s="6"/>
      <c r="C3042" s="6"/>
      <c r="D3042" s="6"/>
      <c r="E3042" s="6"/>
      <c r="F3042" s="6"/>
      <c r="G3042" s="6"/>
      <c r="H3042" s="6"/>
      <c r="I3042" s="6"/>
      <c r="J3042" s="6"/>
      <c r="K3042" s="6"/>
      <c r="L3042" s="6"/>
      <c r="M3042" s="6"/>
      <c r="N3042" s="6"/>
      <c r="O3042" s="6"/>
      <c r="P3042" s="6"/>
      <c r="Q3042" s="6"/>
      <c r="R3042" s="6"/>
      <c r="S3042" s="6"/>
      <c r="T3042" s="6"/>
      <c r="U3042" s="6"/>
      <c r="V3042" s="6"/>
      <c r="W3042" s="6"/>
      <c r="X3042" s="6"/>
      <c r="Y3042" s="6"/>
      <c r="Z3042" s="6"/>
      <c r="AA3042" s="6"/>
      <c r="AB3042" s="21"/>
      <c r="AC3042" s="21"/>
      <c r="AD3042" s="21"/>
      <c r="AE3042" s="6"/>
      <c r="AF3042" s="6"/>
      <c r="AG3042" s="6"/>
      <c r="AH3042" s="6"/>
    </row>
    <row r="3043" spans="1:34" x14ac:dyDescent="0.35">
      <c r="A3043" s="20"/>
      <c r="B3043" s="6"/>
      <c r="C3043" s="6"/>
      <c r="D3043" s="6"/>
      <c r="E3043" s="6"/>
      <c r="F3043" s="6"/>
      <c r="G3043" s="6"/>
      <c r="H3043" s="6"/>
      <c r="I3043" s="6"/>
      <c r="J3043" s="6"/>
      <c r="K3043" s="6"/>
      <c r="L3043" s="6"/>
      <c r="M3043" s="6"/>
      <c r="N3043" s="6"/>
      <c r="O3043" s="6"/>
      <c r="P3043" s="6"/>
      <c r="Q3043" s="6"/>
      <c r="R3043" s="6"/>
      <c r="S3043" s="6"/>
      <c r="T3043" s="6"/>
      <c r="U3043" s="6"/>
      <c r="V3043" s="6"/>
      <c r="W3043" s="6"/>
      <c r="X3043" s="6"/>
      <c r="Y3043" s="6"/>
      <c r="Z3043" s="6"/>
      <c r="AA3043" s="6"/>
      <c r="AB3043" s="21"/>
      <c r="AC3043" s="21"/>
      <c r="AD3043" s="21"/>
      <c r="AE3043" s="6"/>
      <c r="AF3043" s="6"/>
      <c r="AG3043" s="6"/>
      <c r="AH3043" s="6"/>
    </row>
    <row r="3044" spans="1:34" x14ac:dyDescent="0.35">
      <c r="A3044" s="20"/>
      <c r="B3044" s="6"/>
      <c r="C3044" s="6"/>
      <c r="D3044" s="6"/>
      <c r="E3044" s="6"/>
      <c r="F3044" s="6"/>
      <c r="G3044" s="6"/>
      <c r="H3044" s="6"/>
      <c r="I3044" s="6"/>
      <c r="J3044" s="6"/>
      <c r="K3044" s="6"/>
      <c r="L3044" s="6"/>
      <c r="M3044" s="6"/>
      <c r="N3044" s="6"/>
      <c r="O3044" s="6"/>
      <c r="P3044" s="6"/>
      <c r="Q3044" s="6"/>
      <c r="R3044" s="6"/>
      <c r="S3044" s="6"/>
      <c r="T3044" s="6"/>
      <c r="U3044" s="6"/>
      <c r="V3044" s="6"/>
      <c r="W3044" s="6"/>
      <c r="X3044" s="6"/>
      <c r="Y3044" s="6"/>
      <c r="Z3044" s="6"/>
      <c r="AA3044" s="6"/>
      <c r="AB3044" s="21"/>
      <c r="AC3044" s="21"/>
      <c r="AD3044" s="21"/>
      <c r="AE3044" s="6"/>
      <c r="AF3044" s="6"/>
      <c r="AG3044" s="6"/>
      <c r="AH3044" s="6"/>
    </row>
    <row r="3045" spans="1:34" x14ac:dyDescent="0.35">
      <c r="A3045" s="20"/>
      <c r="B3045" s="6"/>
      <c r="C3045" s="6"/>
      <c r="D3045" s="6"/>
      <c r="E3045" s="6"/>
      <c r="F3045" s="6"/>
      <c r="G3045" s="6"/>
      <c r="H3045" s="6"/>
      <c r="I3045" s="6"/>
      <c r="J3045" s="6"/>
      <c r="K3045" s="6"/>
      <c r="L3045" s="6"/>
      <c r="M3045" s="6"/>
      <c r="N3045" s="6"/>
      <c r="O3045" s="6"/>
      <c r="P3045" s="6"/>
      <c r="Q3045" s="6"/>
      <c r="R3045" s="6"/>
      <c r="S3045" s="6"/>
      <c r="T3045" s="6"/>
      <c r="U3045" s="6"/>
      <c r="V3045" s="6"/>
      <c r="W3045" s="6"/>
      <c r="X3045" s="6"/>
      <c r="Y3045" s="6"/>
      <c r="Z3045" s="6"/>
      <c r="AA3045" s="6"/>
      <c r="AB3045" s="21"/>
      <c r="AC3045" s="21"/>
      <c r="AD3045" s="21"/>
      <c r="AE3045" s="6"/>
      <c r="AF3045" s="6"/>
      <c r="AG3045" s="6"/>
      <c r="AH3045" s="6"/>
    </row>
    <row r="3046" spans="1:34" x14ac:dyDescent="0.35">
      <c r="A3046" s="20"/>
      <c r="B3046" s="6"/>
      <c r="C3046" s="6"/>
      <c r="D3046" s="6"/>
      <c r="E3046" s="6"/>
      <c r="F3046" s="6"/>
      <c r="G3046" s="6"/>
      <c r="H3046" s="6"/>
      <c r="I3046" s="6"/>
      <c r="J3046" s="6"/>
      <c r="K3046" s="6"/>
      <c r="L3046" s="6"/>
      <c r="M3046" s="6"/>
      <c r="N3046" s="6"/>
      <c r="O3046" s="6"/>
      <c r="P3046" s="6"/>
      <c r="Q3046" s="6"/>
      <c r="R3046" s="6"/>
      <c r="S3046" s="6"/>
      <c r="T3046" s="6"/>
      <c r="U3046" s="6"/>
      <c r="V3046" s="6"/>
      <c r="W3046" s="6"/>
      <c r="X3046" s="6"/>
      <c r="Y3046" s="6"/>
      <c r="Z3046" s="6"/>
      <c r="AA3046" s="6"/>
      <c r="AB3046" s="21"/>
      <c r="AC3046" s="21"/>
      <c r="AD3046" s="21"/>
      <c r="AE3046" s="6"/>
      <c r="AF3046" s="6"/>
      <c r="AG3046" s="6"/>
      <c r="AH3046" s="6"/>
    </row>
    <row r="3047" spans="1:34" x14ac:dyDescent="0.35">
      <c r="A3047" s="20"/>
      <c r="B3047" s="6"/>
      <c r="C3047" s="6"/>
      <c r="D3047" s="6"/>
      <c r="E3047" s="6"/>
      <c r="F3047" s="6"/>
      <c r="G3047" s="6"/>
      <c r="H3047" s="6"/>
      <c r="I3047" s="6"/>
      <c r="J3047" s="6"/>
      <c r="K3047" s="6"/>
      <c r="L3047" s="6"/>
      <c r="M3047" s="6"/>
      <c r="N3047" s="6"/>
      <c r="O3047" s="6"/>
      <c r="P3047" s="6"/>
      <c r="Q3047" s="6"/>
      <c r="R3047" s="6"/>
      <c r="S3047" s="6"/>
      <c r="T3047" s="6"/>
      <c r="U3047" s="6"/>
      <c r="V3047" s="6"/>
      <c r="W3047" s="6"/>
      <c r="X3047" s="6"/>
      <c r="Y3047" s="6"/>
      <c r="Z3047" s="6"/>
      <c r="AA3047" s="6"/>
      <c r="AB3047" s="21"/>
      <c r="AC3047" s="21"/>
      <c r="AD3047" s="21"/>
      <c r="AE3047" s="6"/>
      <c r="AF3047" s="6"/>
      <c r="AG3047" s="6"/>
      <c r="AH3047" s="6"/>
    </row>
    <row r="3048" spans="1:34" x14ac:dyDescent="0.35">
      <c r="A3048" s="20"/>
      <c r="B3048" s="6"/>
      <c r="C3048" s="6"/>
      <c r="D3048" s="6"/>
      <c r="E3048" s="6"/>
      <c r="F3048" s="6"/>
      <c r="G3048" s="6"/>
      <c r="H3048" s="6"/>
      <c r="I3048" s="6"/>
      <c r="J3048" s="6"/>
      <c r="K3048" s="6"/>
      <c r="L3048" s="6"/>
      <c r="M3048" s="6"/>
      <c r="N3048" s="6"/>
      <c r="O3048" s="6"/>
      <c r="P3048" s="6"/>
      <c r="Q3048" s="6"/>
      <c r="R3048" s="6"/>
      <c r="S3048" s="6"/>
      <c r="T3048" s="6"/>
      <c r="U3048" s="6"/>
      <c r="V3048" s="6"/>
      <c r="W3048" s="6"/>
      <c r="X3048" s="6"/>
      <c r="Y3048" s="6"/>
      <c r="Z3048" s="6"/>
      <c r="AA3048" s="6"/>
      <c r="AB3048" s="21"/>
      <c r="AC3048" s="21"/>
      <c r="AD3048" s="21"/>
      <c r="AE3048" s="6"/>
      <c r="AF3048" s="6"/>
      <c r="AG3048" s="6"/>
      <c r="AH3048" s="6"/>
    </row>
    <row r="3049" spans="1:34" x14ac:dyDescent="0.35">
      <c r="A3049" s="20"/>
      <c r="B3049" s="6"/>
      <c r="C3049" s="6"/>
      <c r="D3049" s="6"/>
      <c r="E3049" s="6"/>
      <c r="F3049" s="6"/>
      <c r="G3049" s="6"/>
      <c r="H3049" s="6"/>
      <c r="I3049" s="6"/>
      <c r="J3049" s="6"/>
      <c r="K3049" s="6"/>
      <c r="L3049" s="6"/>
      <c r="M3049" s="6"/>
      <c r="N3049" s="6"/>
      <c r="O3049" s="6"/>
      <c r="P3049" s="6"/>
      <c r="Q3049" s="6"/>
      <c r="R3049" s="6"/>
      <c r="S3049" s="6"/>
      <c r="T3049" s="6"/>
      <c r="U3049" s="6"/>
      <c r="V3049" s="6"/>
      <c r="W3049" s="6"/>
      <c r="X3049" s="6"/>
      <c r="Y3049" s="6"/>
      <c r="Z3049" s="6"/>
      <c r="AA3049" s="6"/>
      <c r="AB3049" s="21"/>
      <c r="AC3049" s="21"/>
      <c r="AD3049" s="21"/>
      <c r="AE3049" s="6"/>
      <c r="AF3049" s="6"/>
      <c r="AG3049" s="6"/>
      <c r="AH3049" s="6"/>
    </row>
    <row r="3050" spans="1:34" x14ac:dyDescent="0.35">
      <c r="A3050" s="20"/>
      <c r="B3050" s="6"/>
      <c r="C3050" s="6"/>
      <c r="D3050" s="6"/>
      <c r="E3050" s="6"/>
      <c r="F3050" s="6"/>
      <c r="G3050" s="6"/>
      <c r="H3050" s="6"/>
      <c r="I3050" s="6"/>
      <c r="J3050" s="6"/>
      <c r="K3050" s="6"/>
      <c r="L3050" s="6"/>
      <c r="M3050" s="6"/>
      <c r="N3050" s="6"/>
      <c r="O3050" s="6"/>
      <c r="P3050" s="6"/>
      <c r="Q3050" s="6"/>
      <c r="R3050" s="6"/>
      <c r="S3050" s="6"/>
      <c r="T3050" s="6"/>
      <c r="U3050" s="6"/>
      <c r="V3050" s="6"/>
      <c r="W3050" s="6"/>
      <c r="X3050" s="6"/>
      <c r="Y3050" s="6"/>
      <c r="Z3050" s="6"/>
      <c r="AA3050" s="6"/>
      <c r="AB3050" s="21"/>
      <c r="AC3050" s="21"/>
      <c r="AD3050" s="21"/>
      <c r="AE3050" s="6"/>
      <c r="AF3050" s="6"/>
      <c r="AG3050" s="6"/>
      <c r="AH3050" s="6"/>
    </row>
    <row r="3051" spans="1:34" x14ac:dyDescent="0.35">
      <c r="A3051" s="20"/>
      <c r="B3051" s="6"/>
      <c r="C3051" s="6"/>
      <c r="D3051" s="6"/>
      <c r="E3051" s="6"/>
      <c r="F3051" s="6"/>
      <c r="G3051" s="6"/>
      <c r="H3051" s="6"/>
      <c r="I3051" s="6"/>
      <c r="J3051" s="6"/>
      <c r="K3051" s="6"/>
      <c r="L3051" s="6"/>
      <c r="M3051" s="6"/>
      <c r="N3051" s="6"/>
      <c r="O3051" s="6"/>
      <c r="P3051" s="6"/>
      <c r="Q3051" s="6"/>
      <c r="R3051" s="6"/>
      <c r="S3051" s="6"/>
      <c r="T3051" s="6"/>
      <c r="U3051" s="6"/>
      <c r="V3051" s="6"/>
      <c r="W3051" s="6"/>
      <c r="X3051" s="6"/>
      <c r="Y3051" s="6"/>
      <c r="Z3051" s="6"/>
      <c r="AA3051" s="6"/>
      <c r="AB3051" s="21"/>
      <c r="AC3051" s="21"/>
      <c r="AD3051" s="21"/>
      <c r="AE3051" s="6"/>
      <c r="AF3051" s="6"/>
      <c r="AG3051" s="6"/>
      <c r="AH3051" s="6"/>
    </row>
    <row r="3052" spans="1:34" x14ac:dyDescent="0.35">
      <c r="A3052" s="20"/>
      <c r="B3052" s="6"/>
      <c r="C3052" s="6"/>
      <c r="D3052" s="6"/>
      <c r="E3052" s="6"/>
      <c r="F3052" s="6"/>
      <c r="G3052" s="6"/>
      <c r="H3052" s="6"/>
      <c r="I3052" s="6"/>
      <c r="J3052" s="6"/>
      <c r="K3052" s="6"/>
      <c r="L3052" s="6"/>
      <c r="M3052" s="6"/>
      <c r="N3052" s="6"/>
      <c r="O3052" s="6"/>
      <c r="P3052" s="6"/>
      <c r="Q3052" s="6"/>
      <c r="R3052" s="6"/>
      <c r="S3052" s="6"/>
      <c r="T3052" s="6"/>
      <c r="U3052" s="6"/>
      <c r="V3052" s="6"/>
      <c r="W3052" s="6"/>
      <c r="X3052" s="6"/>
      <c r="Y3052" s="6"/>
      <c r="Z3052" s="6"/>
      <c r="AA3052" s="6"/>
      <c r="AB3052" s="21"/>
      <c r="AC3052" s="21"/>
      <c r="AD3052" s="21"/>
      <c r="AE3052" s="6"/>
      <c r="AF3052" s="6"/>
      <c r="AG3052" s="6"/>
      <c r="AH3052" s="6"/>
    </row>
    <row r="3053" spans="1:34" x14ac:dyDescent="0.35">
      <c r="A3053" s="20"/>
      <c r="B3053" s="6"/>
      <c r="C3053" s="6"/>
      <c r="D3053" s="6"/>
      <c r="E3053" s="6"/>
      <c r="F3053" s="6"/>
      <c r="G3053" s="6"/>
      <c r="H3053" s="6"/>
      <c r="I3053" s="6"/>
      <c r="J3053" s="6"/>
      <c r="K3053" s="6"/>
      <c r="L3053" s="6"/>
      <c r="M3053" s="6"/>
      <c r="N3053" s="6"/>
      <c r="O3053" s="6"/>
      <c r="P3053" s="6"/>
      <c r="Q3053" s="6"/>
      <c r="R3053" s="6"/>
      <c r="S3053" s="6"/>
      <c r="T3053" s="6"/>
      <c r="U3053" s="6"/>
      <c r="V3053" s="6"/>
      <c r="W3053" s="6"/>
      <c r="X3053" s="6"/>
      <c r="Y3053" s="6"/>
      <c r="Z3053" s="6"/>
      <c r="AA3053" s="6"/>
      <c r="AB3053" s="21"/>
      <c r="AC3053" s="21"/>
      <c r="AD3053" s="21"/>
      <c r="AE3053" s="6"/>
      <c r="AF3053" s="6"/>
      <c r="AG3053" s="6"/>
      <c r="AH3053" s="6"/>
    </row>
    <row r="3054" spans="1:34" x14ac:dyDescent="0.35">
      <c r="A3054" s="20"/>
      <c r="B3054" s="6"/>
      <c r="C3054" s="6"/>
      <c r="D3054" s="6"/>
      <c r="E3054" s="6"/>
      <c r="F3054" s="6"/>
      <c r="G3054" s="6"/>
      <c r="H3054" s="6"/>
      <c r="I3054" s="6"/>
      <c r="J3054" s="6"/>
      <c r="K3054" s="6"/>
      <c r="L3054" s="6"/>
      <c r="M3054" s="6"/>
      <c r="N3054" s="6"/>
      <c r="O3054" s="6"/>
      <c r="P3054" s="6"/>
      <c r="Q3054" s="6"/>
      <c r="R3054" s="6"/>
      <c r="S3054" s="6"/>
      <c r="T3054" s="6"/>
      <c r="U3054" s="6"/>
      <c r="V3054" s="6"/>
      <c r="W3054" s="6"/>
      <c r="X3054" s="6"/>
      <c r="Y3054" s="6"/>
      <c r="Z3054" s="6"/>
      <c r="AA3054" s="6"/>
      <c r="AB3054" s="21"/>
      <c r="AC3054" s="21"/>
      <c r="AD3054" s="21"/>
      <c r="AE3054" s="6"/>
      <c r="AF3054" s="6"/>
      <c r="AG3054" s="6"/>
      <c r="AH3054" s="6"/>
    </row>
    <row r="3055" spans="1:34" x14ac:dyDescent="0.35">
      <c r="A3055" s="20"/>
      <c r="B3055" s="6"/>
      <c r="C3055" s="6"/>
      <c r="D3055" s="6"/>
      <c r="E3055" s="6"/>
      <c r="F3055" s="6"/>
      <c r="G3055" s="6"/>
      <c r="H3055" s="6"/>
      <c r="I3055" s="6"/>
      <c r="J3055" s="6"/>
      <c r="K3055" s="6"/>
      <c r="L3055" s="6"/>
      <c r="M3055" s="6"/>
      <c r="N3055" s="6"/>
      <c r="O3055" s="6"/>
      <c r="P3055" s="6"/>
      <c r="Q3055" s="6"/>
      <c r="R3055" s="6"/>
      <c r="S3055" s="6"/>
      <c r="T3055" s="6"/>
      <c r="U3055" s="6"/>
      <c r="V3055" s="6"/>
      <c r="W3055" s="6"/>
      <c r="X3055" s="6"/>
      <c r="Y3055" s="6"/>
      <c r="Z3055" s="6"/>
      <c r="AA3055" s="6"/>
      <c r="AB3055" s="21"/>
      <c r="AC3055" s="21"/>
      <c r="AD3055" s="21"/>
      <c r="AE3055" s="6"/>
      <c r="AF3055" s="6"/>
      <c r="AG3055" s="6"/>
      <c r="AH3055" s="6"/>
    </row>
    <row r="3056" spans="1:34" x14ac:dyDescent="0.35">
      <c r="A3056" s="20"/>
      <c r="B3056" s="6"/>
      <c r="C3056" s="6"/>
      <c r="D3056" s="6"/>
      <c r="E3056" s="6"/>
      <c r="F3056" s="6"/>
      <c r="G3056" s="6"/>
      <c r="H3056" s="6"/>
      <c r="I3056" s="6"/>
      <c r="J3056" s="6"/>
      <c r="K3056" s="6"/>
      <c r="L3056" s="6"/>
      <c r="M3056" s="6"/>
      <c r="N3056" s="6"/>
      <c r="O3056" s="6"/>
      <c r="P3056" s="6"/>
      <c r="Q3056" s="6"/>
      <c r="R3056" s="6"/>
      <c r="S3056" s="6"/>
      <c r="T3056" s="6"/>
      <c r="U3056" s="6"/>
      <c r="V3056" s="6"/>
      <c r="W3056" s="6"/>
      <c r="X3056" s="6"/>
      <c r="Y3056" s="6"/>
      <c r="Z3056" s="6"/>
      <c r="AA3056" s="6"/>
      <c r="AB3056" s="21"/>
      <c r="AC3056" s="21"/>
      <c r="AD3056" s="21"/>
      <c r="AE3056" s="6"/>
      <c r="AF3056" s="6"/>
      <c r="AG3056" s="6"/>
      <c r="AH3056" s="6"/>
    </row>
    <row r="3057" spans="1:34" x14ac:dyDescent="0.35">
      <c r="A3057" s="20"/>
      <c r="B3057" s="6"/>
      <c r="C3057" s="6"/>
      <c r="D3057" s="6"/>
      <c r="E3057" s="6"/>
      <c r="F3057" s="6"/>
      <c r="G3057" s="6"/>
      <c r="H3057" s="6"/>
      <c r="I3057" s="6"/>
      <c r="J3057" s="6"/>
      <c r="K3057" s="6"/>
      <c r="L3057" s="6"/>
      <c r="M3057" s="6"/>
      <c r="N3057" s="6"/>
      <c r="O3057" s="6"/>
      <c r="P3057" s="6"/>
      <c r="Q3057" s="6"/>
      <c r="R3057" s="6"/>
      <c r="S3057" s="6"/>
      <c r="T3057" s="6"/>
      <c r="U3057" s="6"/>
      <c r="V3057" s="6"/>
      <c r="W3057" s="6"/>
      <c r="X3057" s="6"/>
      <c r="Y3057" s="6"/>
      <c r="Z3057" s="6"/>
      <c r="AA3057" s="6"/>
      <c r="AB3057" s="21"/>
      <c r="AC3057" s="21"/>
      <c r="AD3057" s="21"/>
      <c r="AE3057" s="6"/>
      <c r="AF3057" s="6"/>
      <c r="AG3057" s="6"/>
      <c r="AH3057" s="6"/>
    </row>
    <row r="3058" spans="1:34" x14ac:dyDescent="0.35">
      <c r="A3058" s="20"/>
      <c r="B3058" s="6"/>
      <c r="C3058" s="6"/>
      <c r="D3058" s="6"/>
      <c r="E3058" s="6"/>
      <c r="F3058" s="6"/>
      <c r="G3058" s="6"/>
      <c r="H3058" s="6"/>
      <c r="I3058" s="6"/>
      <c r="J3058" s="6"/>
      <c r="K3058" s="6"/>
      <c r="L3058" s="6"/>
      <c r="M3058" s="6"/>
      <c r="N3058" s="6"/>
      <c r="O3058" s="6"/>
      <c r="P3058" s="6"/>
      <c r="Q3058" s="6"/>
      <c r="R3058" s="6"/>
      <c r="S3058" s="6"/>
      <c r="T3058" s="6"/>
      <c r="U3058" s="6"/>
      <c r="V3058" s="6"/>
      <c r="W3058" s="6"/>
      <c r="X3058" s="6"/>
      <c r="Y3058" s="6"/>
      <c r="Z3058" s="6"/>
      <c r="AA3058" s="6"/>
      <c r="AB3058" s="21"/>
      <c r="AC3058" s="21"/>
      <c r="AD3058" s="21"/>
      <c r="AE3058" s="6"/>
      <c r="AF3058" s="6"/>
      <c r="AG3058" s="6"/>
      <c r="AH3058" s="6"/>
    </row>
    <row r="3059" spans="1:34" x14ac:dyDescent="0.35">
      <c r="A3059" s="20"/>
      <c r="B3059" s="6"/>
      <c r="C3059" s="6"/>
      <c r="D3059" s="6"/>
      <c r="E3059" s="6"/>
      <c r="F3059" s="6"/>
      <c r="G3059" s="6"/>
      <c r="H3059" s="6"/>
      <c r="I3059" s="6"/>
      <c r="J3059" s="6"/>
      <c r="K3059" s="6"/>
      <c r="L3059" s="6"/>
      <c r="M3059" s="6"/>
      <c r="N3059" s="6"/>
      <c r="O3059" s="6"/>
      <c r="P3059" s="6"/>
      <c r="Q3059" s="6"/>
      <c r="R3059" s="6"/>
      <c r="S3059" s="6"/>
      <c r="T3059" s="6"/>
      <c r="U3059" s="6"/>
      <c r="V3059" s="6"/>
      <c r="W3059" s="6"/>
      <c r="X3059" s="6"/>
      <c r="Y3059" s="6"/>
      <c r="Z3059" s="6"/>
      <c r="AA3059" s="6"/>
      <c r="AB3059" s="21"/>
      <c r="AC3059" s="21"/>
      <c r="AD3059" s="21"/>
      <c r="AE3059" s="6"/>
      <c r="AF3059" s="6"/>
      <c r="AG3059" s="6"/>
      <c r="AH3059" s="6"/>
    </row>
    <row r="3060" spans="1:34" x14ac:dyDescent="0.35">
      <c r="A3060" s="20"/>
      <c r="B3060" s="6"/>
      <c r="C3060" s="6"/>
      <c r="D3060" s="6"/>
      <c r="E3060" s="6"/>
      <c r="F3060" s="6"/>
      <c r="G3060" s="6"/>
      <c r="H3060" s="6"/>
      <c r="I3060" s="6"/>
      <c r="J3060" s="6"/>
      <c r="K3060" s="6"/>
      <c r="L3060" s="6"/>
      <c r="M3060" s="6"/>
      <c r="N3060" s="6"/>
      <c r="O3060" s="6"/>
      <c r="P3060" s="6"/>
      <c r="Q3060" s="6"/>
      <c r="R3060" s="6"/>
      <c r="S3060" s="6"/>
      <c r="T3060" s="6"/>
      <c r="U3060" s="6"/>
      <c r="V3060" s="6"/>
      <c r="W3060" s="6"/>
      <c r="X3060" s="6"/>
      <c r="Y3060" s="6"/>
      <c r="Z3060" s="6"/>
      <c r="AA3060" s="6"/>
      <c r="AB3060" s="21"/>
      <c r="AC3060" s="21"/>
      <c r="AD3060" s="21"/>
      <c r="AE3060" s="6"/>
      <c r="AF3060" s="6"/>
      <c r="AG3060" s="6"/>
      <c r="AH3060" s="6"/>
    </row>
    <row r="3061" spans="1:34" x14ac:dyDescent="0.35">
      <c r="A3061" s="20"/>
      <c r="B3061" s="6"/>
      <c r="C3061" s="6"/>
      <c r="D3061" s="6"/>
      <c r="E3061" s="6"/>
      <c r="F3061" s="6"/>
      <c r="G3061" s="6"/>
      <c r="H3061" s="6"/>
      <c r="I3061" s="6"/>
      <c r="J3061" s="6"/>
      <c r="K3061" s="6"/>
      <c r="L3061" s="6"/>
      <c r="M3061" s="6"/>
      <c r="N3061" s="6"/>
      <c r="O3061" s="6"/>
      <c r="P3061" s="6"/>
      <c r="Q3061" s="6"/>
      <c r="R3061" s="6"/>
      <c r="S3061" s="6"/>
      <c r="T3061" s="6"/>
      <c r="U3061" s="6"/>
      <c r="V3061" s="6"/>
      <c r="W3061" s="6"/>
      <c r="X3061" s="6"/>
      <c r="Y3061" s="6"/>
      <c r="Z3061" s="6"/>
      <c r="AA3061" s="6"/>
      <c r="AB3061" s="21"/>
      <c r="AC3061" s="21"/>
      <c r="AD3061" s="21"/>
      <c r="AE3061" s="6"/>
      <c r="AF3061" s="6"/>
      <c r="AG3061" s="6"/>
      <c r="AH3061" s="6"/>
    </row>
    <row r="3062" spans="1:34" x14ac:dyDescent="0.35">
      <c r="A3062" s="20"/>
      <c r="B3062" s="6"/>
      <c r="C3062" s="6"/>
      <c r="D3062" s="6"/>
      <c r="E3062" s="6"/>
      <c r="F3062" s="6"/>
      <c r="G3062" s="6"/>
      <c r="H3062" s="6"/>
      <c r="I3062" s="6"/>
      <c r="J3062" s="6"/>
      <c r="K3062" s="6"/>
      <c r="L3062" s="6"/>
      <c r="M3062" s="6"/>
      <c r="N3062" s="6"/>
      <c r="O3062" s="6"/>
      <c r="P3062" s="6"/>
      <c r="Q3062" s="6"/>
      <c r="R3062" s="6"/>
      <c r="S3062" s="6"/>
      <c r="T3062" s="6"/>
      <c r="U3062" s="6"/>
      <c r="V3062" s="6"/>
      <c r="W3062" s="6"/>
      <c r="X3062" s="6"/>
      <c r="Y3062" s="6"/>
      <c r="Z3062" s="6"/>
      <c r="AA3062" s="6"/>
      <c r="AB3062" s="21"/>
      <c r="AC3062" s="21"/>
      <c r="AD3062" s="21"/>
      <c r="AE3062" s="6"/>
      <c r="AF3062" s="6"/>
      <c r="AG3062" s="6"/>
      <c r="AH3062" s="6"/>
    </row>
    <row r="3063" spans="1:34" x14ac:dyDescent="0.35">
      <c r="A3063" s="20"/>
      <c r="B3063" s="6"/>
      <c r="C3063" s="6"/>
      <c r="D3063" s="6"/>
      <c r="E3063" s="6"/>
      <c r="F3063" s="6"/>
      <c r="G3063" s="6"/>
      <c r="H3063" s="6"/>
      <c r="I3063" s="6"/>
      <c r="J3063" s="6"/>
      <c r="K3063" s="6"/>
      <c r="L3063" s="6"/>
      <c r="M3063" s="6"/>
      <c r="N3063" s="6"/>
      <c r="O3063" s="6"/>
      <c r="P3063" s="6"/>
      <c r="Q3063" s="6"/>
      <c r="R3063" s="6"/>
      <c r="S3063" s="6"/>
      <c r="T3063" s="6"/>
      <c r="U3063" s="6"/>
      <c r="V3063" s="6"/>
      <c r="W3063" s="6"/>
      <c r="X3063" s="6"/>
      <c r="Y3063" s="6"/>
      <c r="Z3063" s="6"/>
      <c r="AA3063" s="6"/>
      <c r="AB3063" s="21"/>
      <c r="AC3063" s="21"/>
      <c r="AD3063" s="21"/>
      <c r="AE3063" s="6"/>
      <c r="AF3063" s="6"/>
      <c r="AG3063" s="6"/>
      <c r="AH3063" s="6"/>
    </row>
    <row r="3064" spans="1:34" x14ac:dyDescent="0.35">
      <c r="A3064" s="20"/>
      <c r="B3064" s="6"/>
      <c r="C3064" s="6"/>
      <c r="D3064" s="6"/>
      <c r="E3064" s="6"/>
      <c r="F3064" s="6"/>
      <c r="G3064" s="6"/>
      <c r="H3064" s="6"/>
      <c r="I3064" s="6"/>
      <c r="J3064" s="6"/>
      <c r="K3064" s="6"/>
      <c r="L3064" s="6"/>
      <c r="M3064" s="6"/>
      <c r="N3064" s="6"/>
      <c r="O3064" s="6"/>
      <c r="P3064" s="6"/>
      <c r="Q3064" s="6"/>
      <c r="R3064" s="6"/>
      <c r="S3064" s="6"/>
      <c r="T3064" s="6"/>
      <c r="U3064" s="6"/>
      <c r="V3064" s="6"/>
      <c r="W3064" s="6"/>
      <c r="X3064" s="6"/>
      <c r="Y3064" s="6"/>
      <c r="Z3064" s="6"/>
      <c r="AA3064" s="6"/>
      <c r="AB3064" s="21"/>
      <c r="AC3064" s="21"/>
      <c r="AD3064" s="21"/>
      <c r="AE3064" s="6"/>
      <c r="AF3064" s="6"/>
      <c r="AG3064" s="6"/>
      <c r="AH3064" s="6"/>
    </row>
    <row r="3065" spans="1:34" x14ac:dyDescent="0.35">
      <c r="A3065" s="20"/>
      <c r="B3065" s="6"/>
      <c r="C3065" s="6"/>
      <c r="D3065" s="6"/>
      <c r="E3065" s="6"/>
      <c r="F3065" s="6"/>
      <c r="G3065" s="6"/>
      <c r="H3065" s="6"/>
      <c r="I3065" s="6"/>
      <c r="J3065" s="6"/>
      <c r="K3065" s="6"/>
      <c r="L3065" s="6"/>
      <c r="M3065" s="6"/>
      <c r="N3065" s="6"/>
      <c r="O3065" s="6"/>
      <c r="P3065" s="6"/>
      <c r="Q3065" s="6"/>
      <c r="R3065" s="6"/>
      <c r="S3065" s="6"/>
      <c r="T3065" s="6"/>
      <c r="U3065" s="6"/>
      <c r="V3065" s="6"/>
      <c r="W3065" s="6"/>
      <c r="X3065" s="6"/>
      <c r="Y3065" s="6"/>
      <c r="Z3065" s="6"/>
      <c r="AA3065" s="6"/>
      <c r="AB3065" s="21"/>
      <c r="AC3065" s="21"/>
      <c r="AD3065" s="21"/>
      <c r="AE3065" s="6"/>
      <c r="AF3065" s="6"/>
      <c r="AG3065" s="6"/>
      <c r="AH3065" s="6"/>
    </row>
    <row r="3066" spans="1:34" x14ac:dyDescent="0.35">
      <c r="A3066" s="20"/>
      <c r="B3066" s="6"/>
      <c r="C3066" s="6"/>
      <c r="D3066" s="6"/>
      <c r="E3066" s="6"/>
      <c r="F3066" s="6"/>
      <c r="G3066" s="6"/>
      <c r="H3066" s="6"/>
      <c r="I3066" s="6"/>
      <c r="J3066" s="6"/>
      <c r="K3066" s="6"/>
      <c r="L3066" s="6"/>
      <c r="M3066" s="6"/>
      <c r="N3066" s="6"/>
      <c r="O3066" s="6"/>
      <c r="P3066" s="6"/>
      <c r="Q3066" s="6"/>
      <c r="R3066" s="6"/>
      <c r="S3066" s="6"/>
      <c r="T3066" s="6"/>
      <c r="U3066" s="6"/>
      <c r="V3066" s="6"/>
      <c r="W3066" s="6"/>
      <c r="X3066" s="6"/>
      <c r="Y3066" s="6"/>
      <c r="Z3066" s="6"/>
      <c r="AA3066" s="6"/>
      <c r="AB3066" s="21"/>
      <c r="AC3066" s="21"/>
      <c r="AD3066" s="21"/>
      <c r="AE3066" s="6"/>
      <c r="AF3066" s="6"/>
      <c r="AG3066" s="6"/>
      <c r="AH3066" s="6"/>
    </row>
    <row r="3067" spans="1:34" x14ac:dyDescent="0.35">
      <c r="A3067" s="20"/>
      <c r="B3067" s="6"/>
      <c r="C3067" s="6"/>
      <c r="D3067" s="6"/>
      <c r="E3067" s="6"/>
      <c r="F3067" s="6"/>
      <c r="G3067" s="6"/>
      <c r="H3067" s="6"/>
      <c r="I3067" s="6"/>
      <c r="J3067" s="6"/>
      <c r="K3067" s="6"/>
      <c r="L3067" s="6"/>
      <c r="M3067" s="6"/>
      <c r="N3067" s="6"/>
      <c r="O3067" s="6"/>
      <c r="P3067" s="6"/>
      <c r="Q3067" s="6"/>
      <c r="R3067" s="6"/>
      <c r="S3067" s="6"/>
      <c r="T3067" s="6"/>
      <c r="U3067" s="6"/>
      <c r="V3067" s="6"/>
      <c r="W3067" s="6"/>
      <c r="X3067" s="6"/>
      <c r="Y3067" s="6"/>
      <c r="Z3067" s="6"/>
      <c r="AA3067" s="6"/>
      <c r="AB3067" s="21"/>
      <c r="AC3067" s="21"/>
      <c r="AD3067" s="21"/>
      <c r="AE3067" s="6"/>
      <c r="AF3067" s="6"/>
      <c r="AG3067" s="6"/>
      <c r="AH3067" s="6"/>
    </row>
    <row r="3068" spans="1:34" x14ac:dyDescent="0.35">
      <c r="A3068" s="20"/>
      <c r="B3068" s="6"/>
      <c r="C3068" s="6"/>
      <c r="D3068" s="6"/>
      <c r="E3068" s="6"/>
      <c r="F3068" s="6"/>
      <c r="G3068" s="6"/>
      <c r="H3068" s="6"/>
      <c r="I3068" s="6"/>
      <c r="J3068" s="6"/>
      <c r="K3068" s="6"/>
      <c r="L3068" s="6"/>
      <c r="M3068" s="6"/>
      <c r="N3068" s="6"/>
      <c r="O3068" s="6"/>
      <c r="P3068" s="6"/>
      <c r="Q3068" s="6"/>
      <c r="R3068" s="6"/>
      <c r="S3068" s="6"/>
      <c r="T3068" s="6"/>
      <c r="U3068" s="6"/>
      <c r="V3068" s="6"/>
      <c r="W3068" s="6"/>
      <c r="X3068" s="6"/>
      <c r="Y3068" s="6"/>
      <c r="Z3068" s="6"/>
      <c r="AA3068" s="6"/>
      <c r="AB3068" s="21"/>
      <c r="AC3068" s="21"/>
      <c r="AD3068" s="21"/>
      <c r="AE3068" s="6"/>
      <c r="AF3068" s="6"/>
      <c r="AG3068" s="6"/>
      <c r="AH3068" s="6"/>
    </row>
    <row r="3069" spans="1:34" x14ac:dyDescent="0.35">
      <c r="A3069" s="20"/>
      <c r="B3069" s="6"/>
      <c r="C3069" s="6"/>
      <c r="D3069" s="6"/>
      <c r="E3069" s="6"/>
      <c r="F3069" s="6"/>
      <c r="G3069" s="6"/>
      <c r="H3069" s="6"/>
      <c r="I3069" s="6"/>
      <c r="J3069" s="6"/>
      <c r="K3069" s="6"/>
      <c r="L3069" s="6"/>
      <c r="M3069" s="6"/>
      <c r="N3069" s="6"/>
      <c r="O3069" s="6"/>
      <c r="P3069" s="6"/>
      <c r="Q3069" s="6"/>
      <c r="R3069" s="6"/>
      <c r="S3069" s="6"/>
      <c r="T3069" s="6"/>
      <c r="U3069" s="6"/>
      <c r="V3069" s="6"/>
      <c r="W3069" s="6"/>
      <c r="X3069" s="6"/>
      <c r="Y3069" s="6"/>
      <c r="Z3069" s="6"/>
      <c r="AA3069" s="6"/>
      <c r="AB3069" s="21"/>
      <c r="AC3069" s="21"/>
      <c r="AD3069" s="21"/>
      <c r="AE3069" s="6"/>
      <c r="AF3069" s="6"/>
      <c r="AG3069" s="6"/>
      <c r="AH3069" s="6"/>
    </row>
    <row r="3070" spans="1:34" x14ac:dyDescent="0.35">
      <c r="A3070" s="20"/>
      <c r="B3070" s="6"/>
      <c r="C3070" s="6"/>
      <c r="D3070" s="6"/>
      <c r="E3070" s="6"/>
      <c r="F3070" s="6"/>
      <c r="G3070" s="6"/>
      <c r="H3070" s="6"/>
      <c r="I3070" s="6"/>
      <c r="J3070" s="6"/>
      <c r="K3070" s="6"/>
      <c r="L3070" s="6"/>
      <c r="M3070" s="6"/>
      <c r="N3070" s="6"/>
      <c r="O3070" s="6"/>
      <c r="P3070" s="6"/>
      <c r="Q3070" s="6"/>
      <c r="R3070" s="6"/>
      <c r="S3070" s="6"/>
      <c r="T3070" s="6"/>
      <c r="U3070" s="6"/>
      <c r="V3070" s="6"/>
      <c r="W3070" s="6"/>
      <c r="X3070" s="6"/>
      <c r="Y3070" s="6"/>
      <c r="Z3070" s="6"/>
      <c r="AA3070" s="6"/>
      <c r="AB3070" s="21"/>
      <c r="AC3070" s="21"/>
      <c r="AD3070" s="21"/>
      <c r="AE3070" s="6"/>
      <c r="AF3070" s="6"/>
      <c r="AG3070" s="6"/>
      <c r="AH3070" s="6"/>
    </row>
    <row r="3071" spans="1:34" x14ac:dyDescent="0.35">
      <c r="A3071" s="20"/>
      <c r="B3071" s="6"/>
      <c r="C3071" s="6"/>
      <c r="D3071" s="6"/>
      <c r="E3071" s="6"/>
      <c r="F3071" s="6"/>
      <c r="G3071" s="6"/>
      <c r="H3071" s="6"/>
      <c r="I3071" s="6"/>
      <c r="J3071" s="6"/>
      <c r="K3071" s="6"/>
      <c r="L3071" s="6"/>
      <c r="M3071" s="6"/>
      <c r="N3071" s="6"/>
      <c r="O3071" s="6"/>
      <c r="P3071" s="6"/>
      <c r="Q3071" s="6"/>
      <c r="R3071" s="6"/>
      <c r="S3071" s="6"/>
      <c r="T3071" s="6"/>
      <c r="U3071" s="6"/>
      <c r="V3071" s="6"/>
      <c r="W3071" s="6"/>
      <c r="X3071" s="6"/>
      <c r="Y3071" s="6"/>
      <c r="Z3071" s="6"/>
      <c r="AA3071" s="6"/>
      <c r="AB3071" s="21"/>
      <c r="AC3071" s="21"/>
      <c r="AD3071" s="21"/>
      <c r="AE3071" s="6"/>
      <c r="AF3071" s="6"/>
      <c r="AG3071" s="6"/>
      <c r="AH3071" s="6"/>
    </row>
    <row r="3072" spans="1:34" x14ac:dyDescent="0.35">
      <c r="A3072" s="20"/>
      <c r="B3072" s="6"/>
      <c r="C3072" s="6"/>
      <c r="D3072" s="6"/>
      <c r="E3072" s="6"/>
      <c r="F3072" s="6"/>
      <c r="G3072" s="6"/>
      <c r="H3072" s="6"/>
      <c r="I3072" s="6"/>
      <c r="J3072" s="6"/>
      <c r="K3072" s="6"/>
      <c r="L3072" s="6"/>
      <c r="M3072" s="6"/>
      <c r="N3072" s="6"/>
      <c r="O3072" s="6"/>
      <c r="P3072" s="6"/>
      <c r="Q3072" s="6"/>
      <c r="R3072" s="6"/>
      <c r="S3072" s="6"/>
      <c r="T3072" s="6"/>
      <c r="U3072" s="6"/>
      <c r="V3072" s="6"/>
      <c r="W3072" s="6"/>
      <c r="X3072" s="6"/>
      <c r="Y3072" s="6"/>
      <c r="Z3072" s="6"/>
      <c r="AA3072" s="6"/>
      <c r="AB3072" s="21"/>
      <c r="AC3072" s="21"/>
      <c r="AD3072" s="21"/>
      <c r="AE3072" s="6"/>
      <c r="AF3072" s="6"/>
      <c r="AG3072" s="6"/>
      <c r="AH3072" s="6"/>
    </row>
    <row r="3073" spans="1:34" x14ac:dyDescent="0.35">
      <c r="A3073" s="20"/>
      <c r="B3073" s="6"/>
      <c r="C3073" s="6"/>
      <c r="D3073" s="6"/>
      <c r="E3073" s="6"/>
      <c r="F3073" s="6"/>
      <c r="G3073" s="6"/>
      <c r="H3073" s="6"/>
      <c r="I3073" s="6"/>
      <c r="J3073" s="6"/>
      <c r="K3073" s="6"/>
      <c r="L3073" s="6"/>
      <c r="M3073" s="6"/>
      <c r="N3073" s="6"/>
      <c r="O3073" s="6"/>
      <c r="P3073" s="6"/>
      <c r="Q3073" s="6"/>
      <c r="R3073" s="6"/>
      <c r="S3073" s="6"/>
      <c r="T3073" s="6"/>
      <c r="U3073" s="6"/>
      <c r="V3073" s="6"/>
      <c r="W3073" s="6"/>
      <c r="X3073" s="6"/>
      <c r="Y3073" s="6"/>
      <c r="Z3073" s="6"/>
      <c r="AA3073" s="6"/>
      <c r="AB3073" s="21"/>
      <c r="AC3073" s="21"/>
      <c r="AD3073" s="21"/>
      <c r="AE3073" s="6"/>
      <c r="AF3073" s="6"/>
      <c r="AG3073" s="6"/>
      <c r="AH3073" s="6"/>
    </row>
    <row r="3074" spans="1:34" x14ac:dyDescent="0.35">
      <c r="A3074" s="20"/>
      <c r="B3074" s="6"/>
      <c r="C3074" s="6"/>
      <c r="D3074" s="6"/>
      <c r="E3074" s="6"/>
      <c r="F3074" s="6"/>
      <c r="G3074" s="6"/>
      <c r="H3074" s="6"/>
      <c r="I3074" s="6"/>
      <c r="J3074" s="6"/>
      <c r="K3074" s="6"/>
      <c r="L3074" s="6"/>
      <c r="M3074" s="6"/>
      <c r="N3074" s="6"/>
      <c r="O3074" s="6"/>
      <c r="P3074" s="6"/>
      <c r="Q3074" s="6"/>
      <c r="R3074" s="6"/>
      <c r="S3074" s="6"/>
      <c r="T3074" s="6"/>
      <c r="U3074" s="6"/>
      <c r="V3074" s="6"/>
      <c r="W3074" s="6"/>
      <c r="X3074" s="6"/>
      <c r="Y3074" s="6"/>
      <c r="Z3074" s="6"/>
      <c r="AA3074" s="6"/>
      <c r="AB3074" s="21"/>
      <c r="AC3074" s="21"/>
      <c r="AD3074" s="21"/>
      <c r="AE3074" s="6"/>
      <c r="AF3074" s="6"/>
      <c r="AG3074" s="6"/>
      <c r="AH3074" s="6"/>
    </row>
    <row r="3075" spans="1:34" x14ac:dyDescent="0.35">
      <c r="A3075" s="20"/>
      <c r="B3075" s="6"/>
      <c r="C3075" s="6"/>
      <c r="D3075" s="6"/>
      <c r="E3075" s="6"/>
      <c r="F3075" s="6"/>
      <c r="G3075" s="6"/>
      <c r="H3075" s="6"/>
      <c r="I3075" s="6"/>
      <c r="J3075" s="6"/>
      <c r="K3075" s="6"/>
      <c r="L3075" s="6"/>
      <c r="M3075" s="6"/>
      <c r="N3075" s="6"/>
      <c r="O3075" s="6"/>
      <c r="P3075" s="6"/>
      <c r="Q3075" s="6"/>
      <c r="R3075" s="6"/>
      <c r="S3075" s="6"/>
      <c r="T3075" s="6"/>
      <c r="U3075" s="6"/>
      <c r="V3075" s="6"/>
      <c r="W3075" s="6"/>
      <c r="X3075" s="6"/>
      <c r="Y3075" s="6"/>
      <c r="Z3075" s="6"/>
      <c r="AA3075" s="6"/>
      <c r="AB3075" s="21"/>
      <c r="AC3075" s="21"/>
      <c r="AD3075" s="21"/>
      <c r="AE3075" s="6"/>
      <c r="AF3075" s="6"/>
      <c r="AG3075" s="6"/>
      <c r="AH3075" s="6"/>
    </row>
    <row r="3076" spans="1:34" x14ac:dyDescent="0.35">
      <c r="A3076" s="20"/>
      <c r="B3076" s="6"/>
      <c r="C3076" s="6"/>
      <c r="D3076" s="6"/>
      <c r="E3076" s="6"/>
      <c r="F3076" s="6"/>
      <c r="G3076" s="6"/>
      <c r="H3076" s="6"/>
      <c r="I3076" s="6"/>
      <c r="J3076" s="6"/>
      <c r="K3076" s="6"/>
      <c r="L3076" s="6"/>
      <c r="M3076" s="6"/>
      <c r="N3076" s="6"/>
      <c r="O3076" s="6"/>
      <c r="P3076" s="6"/>
      <c r="Q3076" s="6"/>
      <c r="R3076" s="6"/>
      <c r="S3076" s="6"/>
      <c r="T3076" s="6"/>
      <c r="U3076" s="6"/>
      <c r="V3076" s="6"/>
      <c r="W3076" s="6"/>
      <c r="X3076" s="6"/>
      <c r="Y3076" s="6"/>
      <c r="Z3076" s="6"/>
      <c r="AA3076" s="6"/>
      <c r="AB3076" s="21"/>
      <c r="AC3076" s="21"/>
      <c r="AD3076" s="21"/>
      <c r="AE3076" s="6"/>
      <c r="AF3076" s="6"/>
      <c r="AG3076" s="6"/>
      <c r="AH3076" s="6"/>
    </row>
    <row r="3077" spans="1:34" x14ac:dyDescent="0.35">
      <c r="A3077" s="20"/>
      <c r="B3077" s="6"/>
      <c r="C3077" s="6"/>
      <c r="D3077" s="6"/>
      <c r="E3077" s="6"/>
      <c r="F3077" s="6"/>
      <c r="G3077" s="6"/>
      <c r="H3077" s="6"/>
      <c r="I3077" s="6"/>
      <c r="J3077" s="6"/>
      <c r="K3077" s="6"/>
      <c r="L3077" s="6"/>
      <c r="M3077" s="6"/>
      <c r="N3077" s="6"/>
      <c r="O3077" s="6"/>
      <c r="P3077" s="6"/>
      <c r="Q3077" s="6"/>
      <c r="R3077" s="6"/>
      <c r="S3077" s="6"/>
      <c r="T3077" s="6"/>
      <c r="U3077" s="6"/>
      <c r="V3077" s="6"/>
      <c r="W3077" s="6"/>
      <c r="X3077" s="6"/>
      <c r="Y3077" s="6"/>
      <c r="Z3077" s="6"/>
      <c r="AA3077" s="6"/>
      <c r="AB3077" s="21"/>
      <c r="AC3077" s="21"/>
      <c r="AD3077" s="21"/>
      <c r="AE3077" s="6"/>
      <c r="AF3077" s="6"/>
      <c r="AG3077" s="6"/>
      <c r="AH3077" s="6"/>
    </row>
    <row r="3078" spans="1:34" x14ac:dyDescent="0.35">
      <c r="A3078" s="20"/>
      <c r="B3078" s="6"/>
      <c r="C3078" s="6"/>
      <c r="D3078" s="6"/>
      <c r="E3078" s="6"/>
      <c r="F3078" s="6"/>
      <c r="G3078" s="6"/>
      <c r="H3078" s="6"/>
      <c r="I3078" s="6"/>
      <c r="J3078" s="6"/>
      <c r="K3078" s="6"/>
      <c r="L3078" s="6"/>
      <c r="M3078" s="6"/>
      <c r="N3078" s="6"/>
      <c r="O3078" s="6"/>
      <c r="P3078" s="6"/>
      <c r="Q3078" s="6"/>
      <c r="R3078" s="6"/>
      <c r="S3078" s="6"/>
      <c r="T3078" s="6"/>
      <c r="U3078" s="6"/>
      <c r="V3078" s="6"/>
      <c r="W3078" s="6"/>
      <c r="X3078" s="6"/>
      <c r="Y3078" s="6"/>
      <c r="Z3078" s="6"/>
      <c r="AA3078" s="6"/>
      <c r="AB3078" s="21"/>
      <c r="AC3078" s="21"/>
      <c r="AD3078" s="21"/>
      <c r="AE3078" s="6"/>
      <c r="AF3078" s="6"/>
      <c r="AG3078" s="6"/>
      <c r="AH3078" s="6"/>
    </row>
    <row r="3079" spans="1:34" x14ac:dyDescent="0.35">
      <c r="A3079" s="20"/>
      <c r="B3079" s="6"/>
      <c r="C3079" s="6"/>
      <c r="D3079" s="6"/>
      <c r="E3079" s="6"/>
      <c r="F3079" s="6"/>
      <c r="G3079" s="6"/>
      <c r="H3079" s="6"/>
      <c r="I3079" s="6"/>
      <c r="J3079" s="6"/>
      <c r="K3079" s="6"/>
      <c r="L3079" s="6"/>
      <c r="M3079" s="6"/>
      <c r="N3079" s="6"/>
      <c r="O3079" s="6"/>
      <c r="P3079" s="6"/>
      <c r="Q3079" s="6"/>
      <c r="R3079" s="6"/>
      <c r="S3079" s="6"/>
      <c r="T3079" s="6"/>
      <c r="U3079" s="6"/>
      <c r="V3079" s="6"/>
      <c r="W3079" s="6"/>
      <c r="X3079" s="6"/>
      <c r="Y3079" s="6"/>
      <c r="Z3079" s="6"/>
      <c r="AA3079" s="6"/>
      <c r="AB3079" s="21"/>
      <c r="AC3079" s="21"/>
      <c r="AD3079" s="21"/>
      <c r="AE3079" s="6"/>
      <c r="AF3079" s="6"/>
      <c r="AG3079" s="6"/>
      <c r="AH3079" s="6"/>
    </row>
    <row r="3080" spans="1:34" x14ac:dyDescent="0.35">
      <c r="A3080" s="20"/>
      <c r="B3080" s="6"/>
      <c r="C3080" s="6"/>
      <c r="D3080" s="6"/>
      <c r="E3080" s="6"/>
      <c r="F3080" s="6"/>
      <c r="G3080" s="6"/>
      <c r="H3080" s="6"/>
      <c r="I3080" s="6"/>
      <c r="J3080" s="6"/>
      <c r="K3080" s="6"/>
      <c r="L3080" s="6"/>
      <c r="M3080" s="6"/>
      <c r="N3080" s="6"/>
      <c r="O3080" s="6"/>
      <c r="P3080" s="6"/>
      <c r="Q3080" s="6"/>
      <c r="R3080" s="6"/>
      <c r="S3080" s="6"/>
      <c r="T3080" s="6"/>
      <c r="U3080" s="6"/>
      <c r="V3080" s="6"/>
      <c r="W3080" s="6"/>
      <c r="X3080" s="6"/>
      <c r="Y3080" s="6"/>
      <c r="Z3080" s="6"/>
      <c r="AA3080" s="6"/>
      <c r="AB3080" s="21"/>
      <c r="AC3080" s="21"/>
      <c r="AD3080" s="21"/>
      <c r="AE3080" s="6"/>
      <c r="AF3080" s="6"/>
      <c r="AG3080" s="6"/>
      <c r="AH3080" s="6"/>
    </row>
    <row r="3081" spans="1:34" x14ac:dyDescent="0.35">
      <c r="A3081" s="20"/>
      <c r="B3081" s="6"/>
      <c r="C3081" s="6"/>
      <c r="D3081" s="6"/>
      <c r="E3081" s="6"/>
      <c r="F3081" s="6"/>
      <c r="G3081" s="6"/>
      <c r="H3081" s="6"/>
      <c r="I3081" s="6"/>
      <c r="J3081" s="6"/>
      <c r="K3081" s="6"/>
      <c r="L3081" s="6"/>
      <c r="M3081" s="6"/>
      <c r="N3081" s="6"/>
      <c r="O3081" s="6"/>
      <c r="P3081" s="6"/>
      <c r="Q3081" s="6"/>
      <c r="R3081" s="6"/>
      <c r="S3081" s="6"/>
      <c r="T3081" s="6"/>
      <c r="U3081" s="6"/>
      <c r="V3081" s="6"/>
      <c r="W3081" s="6"/>
      <c r="X3081" s="6"/>
      <c r="Y3081" s="6"/>
      <c r="Z3081" s="6"/>
      <c r="AA3081" s="6"/>
      <c r="AB3081" s="21"/>
      <c r="AC3081" s="21"/>
      <c r="AD3081" s="21"/>
      <c r="AE3081" s="6"/>
      <c r="AF3081" s="6"/>
      <c r="AG3081" s="6"/>
      <c r="AH3081" s="6"/>
    </row>
    <row r="3082" spans="1:34" x14ac:dyDescent="0.35">
      <c r="A3082" s="20"/>
      <c r="B3082" s="6"/>
      <c r="C3082" s="6"/>
      <c r="D3082" s="6"/>
      <c r="E3082" s="6"/>
      <c r="F3082" s="6"/>
      <c r="G3082" s="6"/>
      <c r="H3082" s="6"/>
      <c r="I3082" s="6"/>
      <c r="J3082" s="6"/>
      <c r="K3082" s="6"/>
      <c r="L3082" s="6"/>
      <c r="M3082" s="6"/>
      <c r="N3082" s="6"/>
      <c r="O3082" s="6"/>
      <c r="P3082" s="6"/>
      <c r="Q3082" s="6"/>
      <c r="R3082" s="6"/>
      <c r="S3082" s="6"/>
      <c r="T3082" s="6"/>
      <c r="U3082" s="6"/>
      <c r="V3082" s="6"/>
      <c r="W3082" s="6"/>
      <c r="X3082" s="6"/>
      <c r="Y3082" s="6"/>
      <c r="Z3082" s="6"/>
      <c r="AA3082" s="6"/>
      <c r="AB3082" s="21"/>
      <c r="AC3082" s="21"/>
      <c r="AD3082" s="21"/>
      <c r="AE3082" s="6"/>
      <c r="AF3082" s="6"/>
      <c r="AG3082" s="6"/>
      <c r="AH3082" s="6"/>
    </row>
    <row r="3083" spans="1:34" x14ac:dyDescent="0.35">
      <c r="A3083" s="20"/>
      <c r="B3083" s="6"/>
      <c r="C3083" s="6"/>
      <c r="D3083" s="6"/>
      <c r="E3083" s="6"/>
      <c r="F3083" s="6"/>
      <c r="G3083" s="6"/>
      <c r="H3083" s="6"/>
      <c r="I3083" s="6"/>
      <c r="J3083" s="6"/>
      <c r="K3083" s="6"/>
      <c r="L3083" s="6"/>
      <c r="M3083" s="6"/>
      <c r="N3083" s="6"/>
      <c r="O3083" s="6"/>
      <c r="P3083" s="6"/>
      <c r="Q3083" s="6"/>
      <c r="R3083" s="6"/>
      <c r="S3083" s="6"/>
      <c r="T3083" s="6"/>
      <c r="U3083" s="6"/>
      <c r="V3083" s="6"/>
      <c r="W3083" s="6"/>
      <c r="X3083" s="6"/>
      <c r="Y3083" s="6"/>
      <c r="Z3083" s="6"/>
      <c r="AA3083" s="6"/>
      <c r="AB3083" s="21"/>
      <c r="AC3083" s="21"/>
      <c r="AD3083" s="21"/>
      <c r="AE3083" s="6"/>
      <c r="AF3083" s="6"/>
      <c r="AG3083" s="6"/>
      <c r="AH3083" s="6"/>
    </row>
    <row r="3084" spans="1:34" x14ac:dyDescent="0.35">
      <c r="A3084" s="20"/>
      <c r="B3084" s="6"/>
      <c r="C3084" s="6"/>
      <c r="D3084" s="6"/>
      <c r="E3084" s="6"/>
      <c r="F3084" s="6"/>
      <c r="G3084" s="6"/>
      <c r="H3084" s="6"/>
      <c r="I3084" s="6"/>
      <c r="J3084" s="6"/>
      <c r="K3084" s="6"/>
      <c r="L3084" s="6"/>
      <c r="M3084" s="6"/>
      <c r="N3084" s="6"/>
      <c r="O3084" s="6"/>
      <c r="P3084" s="6"/>
      <c r="Q3084" s="6"/>
      <c r="R3084" s="6"/>
      <c r="S3084" s="6"/>
      <c r="T3084" s="6"/>
      <c r="U3084" s="6"/>
      <c r="V3084" s="6"/>
      <c r="W3084" s="6"/>
      <c r="X3084" s="6"/>
      <c r="Y3084" s="6"/>
      <c r="Z3084" s="6"/>
      <c r="AA3084" s="6"/>
      <c r="AB3084" s="21"/>
      <c r="AC3084" s="21"/>
      <c r="AD3084" s="21"/>
      <c r="AE3084" s="6"/>
      <c r="AF3084" s="6"/>
      <c r="AG3084" s="6"/>
      <c r="AH3084" s="6"/>
    </row>
    <row r="3085" spans="1:34" x14ac:dyDescent="0.35">
      <c r="A3085" s="20"/>
      <c r="B3085" s="6"/>
      <c r="C3085" s="6"/>
      <c r="D3085" s="6"/>
      <c r="E3085" s="6"/>
      <c r="F3085" s="6"/>
      <c r="G3085" s="6"/>
      <c r="H3085" s="6"/>
      <c r="I3085" s="6"/>
      <c r="J3085" s="6"/>
      <c r="K3085" s="6"/>
      <c r="L3085" s="6"/>
      <c r="M3085" s="6"/>
      <c r="N3085" s="6"/>
      <c r="O3085" s="6"/>
      <c r="P3085" s="6"/>
      <c r="Q3085" s="6"/>
      <c r="R3085" s="6"/>
      <c r="S3085" s="6"/>
      <c r="T3085" s="6"/>
      <c r="U3085" s="6"/>
      <c r="V3085" s="6"/>
      <c r="W3085" s="6"/>
      <c r="X3085" s="6"/>
      <c r="Y3085" s="6"/>
      <c r="Z3085" s="6"/>
      <c r="AA3085" s="6"/>
      <c r="AB3085" s="21"/>
      <c r="AC3085" s="21"/>
      <c r="AD3085" s="21"/>
      <c r="AE3085" s="6"/>
      <c r="AF3085" s="6"/>
      <c r="AG3085" s="6"/>
      <c r="AH3085" s="6"/>
    </row>
    <row r="3086" spans="1:34" x14ac:dyDescent="0.35">
      <c r="A3086" s="20"/>
      <c r="B3086" s="6"/>
      <c r="C3086" s="6"/>
      <c r="D3086" s="6"/>
      <c r="E3086" s="6"/>
      <c r="F3086" s="6"/>
      <c r="G3086" s="6"/>
      <c r="H3086" s="6"/>
      <c r="I3086" s="6"/>
      <c r="J3086" s="6"/>
      <c r="K3086" s="6"/>
      <c r="L3086" s="6"/>
      <c r="M3086" s="6"/>
      <c r="N3086" s="6"/>
      <c r="O3086" s="6"/>
      <c r="P3086" s="6"/>
      <c r="Q3086" s="6"/>
      <c r="R3086" s="6"/>
      <c r="S3086" s="6"/>
      <c r="T3086" s="6"/>
      <c r="U3086" s="6"/>
      <c r="V3086" s="6"/>
      <c r="W3086" s="6"/>
      <c r="X3086" s="6"/>
      <c r="Y3086" s="6"/>
      <c r="Z3086" s="6"/>
      <c r="AA3086" s="6"/>
      <c r="AB3086" s="21"/>
      <c r="AC3086" s="21"/>
      <c r="AD3086" s="21"/>
      <c r="AE3086" s="6"/>
      <c r="AF3086" s="6"/>
      <c r="AG3086" s="6"/>
      <c r="AH3086" s="6"/>
    </row>
    <row r="3087" spans="1:34" x14ac:dyDescent="0.35">
      <c r="A3087" s="20"/>
      <c r="B3087" s="6"/>
      <c r="C3087" s="6"/>
      <c r="D3087" s="6"/>
      <c r="E3087" s="6"/>
      <c r="F3087" s="6"/>
      <c r="G3087" s="6"/>
      <c r="H3087" s="6"/>
      <c r="I3087" s="6"/>
      <c r="J3087" s="6"/>
      <c r="K3087" s="6"/>
      <c r="L3087" s="6"/>
      <c r="M3087" s="6"/>
      <c r="N3087" s="6"/>
      <c r="O3087" s="6"/>
      <c r="P3087" s="6"/>
      <c r="Q3087" s="6"/>
      <c r="R3087" s="6"/>
      <c r="S3087" s="6"/>
      <c r="T3087" s="6"/>
      <c r="U3087" s="6"/>
      <c r="V3087" s="6"/>
      <c r="W3087" s="6"/>
      <c r="X3087" s="6"/>
      <c r="Y3087" s="6"/>
      <c r="Z3087" s="6"/>
      <c r="AA3087" s="6"/>
      <c r="AB3087" s="21"/>
      <c r="AC3087" s="21"/>
      <c r="AD3087" s="21"/>
      <c r="AE3087" s="6"/>
      <c r="AF3087" s="6"/>
      <c r="AG3087" s="6"/>
      <c r="AH3087" s="6"/>
    </row>
    <row r="3088" spans="1:34" x14ac:dyDescent="0.35">
      <c r="A3088" s="20"/>
      <c r="B3088" s="6"/>
      <c r="C3088" s="6"/>
      <c r="D3088" s="6"/>
      <c r="E3088" s="6"/>
      <c r="F3088" s="6"/>
      <c r="G3088" s="6"/>
      <c r="H3088" s="6"/>
      <c r="I3088" s="6"/>
      <c r="J3088" s="6"/>
      <c r="K3088" s="6"/>
      <c r="L3088" s="6"/>
      <c r="M3088" s="6"/>
      <c r="N3088" s="6"/>
      <c r="O3088" s="6"/>
      <c r="P3088" s="6"/>
      <c r="Q3088" s="6"/>
      <c r="R3088" s="6"/>
      <c r="S3088" s="6"/>
      <c r="T3088" s="6"/>
      <c r="U3088" s="6"/>
      <c r="V3088" s="6"/>
      <c r="W3088" s="6"/>
      <c r="X3088" s="6"/>
      <c r="Y3088" s="6"/>
      <c r="Z3088" s="6"/>
      <c r="AA3088" s="6"/>
      <c r="AB3088" s="21"/>
      <c r="AC3088" s="21"/>
      <c r="AD3088" s="21"/>
      <c r="AE3088" s="6"/>
      <c r="AF3088" s="6"/>
      <c r="AG3088" s="6"/>
      <c r="AH3088" s="6"/>
    </row>
    <row r="3089" spans="1:34" x14ac:dyDescent="0.35">
      <c r="A3089" s="20"/>
      <c r="B3089" s="6"/>
      <c r="C3089" s="6"/>
      <c r="D3089" s="6"/>
      <c r="E3089" s="6"/>
      <c r="F3089" s="6"/>
      <c r="G3089" s="6"/>
      <c r="H3089" s="6"/>
      <c r="I3089" s="6"/>
      <c r="J3089" s="6"/>
      <c r="K3089" s="6"/>
      <c r="L3089" s="6"/>
      <c r="M3089" s="6"/>
      <c r="N3089" s="6"/>
      <c r="O3089" s="6"/>
      <c r="P3089" s="6"/>
      <c r="Q3089" s="6"/>
      <c r="R3089" s="6"/>
      <c r="S3089" s="6"/>
      <c r="T3089" s="6"/>
      <c r="U3089" s="6"/>
      <c r="V3089" s="6"/>
      <c r="W3089" s="6"/>
      <c r="X3089" s="6"/>
      <c r="Y3089" s="6"/>
      <c r="Z3089" s="6"/>
      <c r="AA3089" s="6"/>
      <c r="AB3089" s="21"/>
      <c r="AC3089" s="21"/>
      <c r="AD3089" s="21"/>
      <c r="AE3089" s="6"/>
      <c r="AF3089" s="6"/>
      <c r="AG3089" s="6"/>
      <c r="AH3089" s="6"/>
    </row>
    <row r="3090" spans="1:34" x14ac:dyDescent="0.35">
      <c r="A3090" s="20"/>
      <c r="B3090" s="6"/>
      <c r="C3090" s="6"/>
      <c r="D3090" s="6"/>
      <c r="E3090" s="6"/>
      <c r="F3090" s="6"/>
      <c r="G3090" s="6"/>
      <c r="H3090" s="6"/>
      <c r="I3090" s="6"/>
      <c r="J3090" s="6"/>
      <c r="K3090" s="6"/>
      <c r="L3090" s="6"/>
      <c r="M3090" s="6"/>
      <c r="N3090" s="6"/>
      <c r="O3090" s="6"/>
      <c r="P3090" s="6"/>
      <c r="Q3090" s="6"/>
      <c r="R3090" s="6"/>
      <c r="S3090" s="6"/>
      <c r="T3090" s="6"/>
      <c r="U3090" s="6"/>
      <c r="V3090" s="6"/>
      <c r="W3090" s="6"/>
      <c r="X3090" s="6"/>
      <c r="Y3090" s="6"/>
      <c r="Z3090" s="6"/>
      <c r="AA3090" s="6"/>
      <c r="AB3090" s="21"/>
      <c r="AC3090" s="21"/>
      <c r="AD3090" s="21"/>
      <c r="AE3090" s="6"/>
      <c r="AF3090" s="6"/>
      <c r="AG3090" s="6"/>
      <c r="AH3090" s="6"/>
    </row>
    <row r="3091" spans="1:34" x14ac:dyDescent="0.35">
      <c r="A3091" s="20"/>
      <c r="B3091" s="6"/>
      <c r="C3091" s="6"/>
      <c r="D3091" s="6"/>
      <c r="E3091" s="6"/>
      <c r="F3091" s="6"/>
      <c r="G3091" s="6"/>
      <c r="H3091" s="6"/>
      <c r="I3091" s="6"/>
      <c r="J3091" s="6"/>
      <c r="K3091" s="6"/>
      <c r="L3091" s="6"/>
      <c r="M3091" s="6"/>
      <c r="N3091" s="6"/>
      <c r="O3091" s="6"/>
      <c r="P3091" s="6"/>
      <c r="Q3091" s="6"/>
      <c r="R3091" s="6"/>
      <c r="S3091" s="6"/>
      <c r="T3091" s="6"/>
      <c r="U3091" s="6"/>
      <c r="V3091" s="6"/>
      <c r="W3091" s="6"/>
      <c r="X3091" s="6"/>
      <c r="Y3091" s="6"/>
      <c r="Z3091" s="6"/>
      <c r="AA3091" s="6"/>
      <c r="AB3091" s="21"/>
      <c r="AC3091" s="21"/>
      <c r="AD3091" s="21"/>
      <c r="AE3091" s="6"/>
      <c r="AF3091" s="6"/>
      <c r="AG3091" s="6"/>
      <c r="AH3091" s="6"/>
    </row>
    <row r="3092" spans="1:34" x14ac:dyDescent="0.35">
      <c r="A3092" s="20"/>
      <c r="B3092" s="6"/>
      <c r="C3092" s="6"/>
      <c r="D3092" s="6"/>
      <c r="E3092" s="6"/>
      <c r="F3092" s="6"/>
      <c r="G3092" s="6"/>
      <c r="H3092" s="6"/>
      <c r="I3092" s="6"/>
      <c r="J3092" s="6"/>
      <c r="K3092" s="6"/>
      <c r="L3092" s="6"/>
      <c r="M3092" s="6"/>
      <c r="N3092" s="6"/>
      <c r="O3092" s="6"/>
      <c r="P3092" s="6"/>
      <c r="Q3092" s="6"/>
      <c r="R3092" s="6"/>
      <c r="S3092" s="6"/>
      <c r="T3092" s="6"/>
      <c r="U3092" s="6"/>
      <c r="V3092" s="6"/>
      <c r="W3092" s="6"/>
      <c r="X3092" s="6"/>
      <c r="Y3092" s="6"/>
      <c r="Z3092" s="6"/>
      <c r="AA3092" s="6"/>
      <c r="AB3092" s="21"/>
      <c r="AC3092" s="21"/>
      <c r="AD3092" s="21"/>
      <c r="AE3092" s="6"/>
      <c r="AF3092" s="6"/>
      <c r="AG3092" s="6"/>
      <c r="AH3092" s="6"/>
    </row>
    <row r="3093" spans="1:34" x14ac:dyDescent="0.35">
      <c r="A3093" s="20"/>
      <c r="B3093" s="6"/>
      <c r="C3093" s="6"/>
      <c r="D3093" s="6"/>
      <c r="E3093" s="6"/>
      <c r="F3093" s="6"/>
      <c r="G3093" s="6"/>
      <c r="H3093" s="6"/>
      <c r="I3093" s="6"/>
      <c r="J3093" s="6"/>
      <c r="K3093" s="6"/>
      <c r="L3093" s="6"/>
      <c r="M3093" s="6"/>
      <c r="N3093" s="6"/>
      <c r="O3093" s="6"/>
      <c r="P3093" s="6"/>
      <c r="Q3093" s="6"/>
      <c r="R3093" s="6"/>
      <c r="S3093" s="6"/>
      <c r="T3093" s="6"/>
      <c r="U3093" s="6"/>
      <c r="V3093" s="6"/>
      <c r="W3093" s="6"/>
      <c r="X3093" s="6"/>
      <c r="Y3093" s="6"/>
      <c r="Z3093" s="6"/>
      <c r="AA3093" s="6"/>
      <c r="AB3093" s="21"/>
      <c r="AC3093" s="21"/>
      <c r="AD3093" s="21"/>
      <c r="AE3093" s="6"/>
      <c r="AF3093" s="6"/>
      <c r="AG3093" s="6"/>
      <c r="AH3093" s="6"/>
    </row>
    <row r="3094" spans="1:34" x14ac:dyDescent="0.35">
      <c r="A3094" s="20"/>
      <c r="B3094" s="6"/>
      <c r="C3094" s="6"/>
      <c r="D3094" s="6"/>
      <c r="E3094" s="6"/>
      <c r="F3094" s="6"/>
      <c r="G3094" s="6"/>
      <c r="H3094" s="6"/>
      <c r="I3094" s="6"/>
      <c r="J3094" s="6"/>
      <c r="K3094" s="6"/>
      <c r="L3094" s="6"/>
      <c r="M3094" s="6"/>
      <c r="N3094" s="6"/>
      <c r="O3094" s="6"/>
      <c r="P3094" s="6"/>
      <c r="Q3094" s="6"/>
      <c r="R3094" s="6"/>
      <c r="S3094" s="6"/>
      <c r="T3094" s="6"/>
      <c r="U3094" s="6"/>
      <c r="V3094" s="6"/>
      <c r="W3094" s="6"/>
      <c r="X3094" s="6"/>
      <c r="Y3094" s="6"/>
      <c r="Z3094" s="6"/>
      <c r="AA3094" s="6"/>
      <c r="AB3094" s="21"/>
      <c r="AC3094" s="21"/>
      <c r="AD3094" s="21"/>
      <c r="AE3094" s="6"/>
      <c r="AF3094" s="6"/>
      <c r="AG3094" s="6"/>
      <c r="AH3094" s="6"/>
    </row>
    <row r="3095" spans="1:34" x14ac:dyDescent="0.35">
      <c r="A3095" s="20"/>
      <c r="B3095" s="6"/>
      <c r="C3095" s="6"/>
      <c r="D3095" s="6"/>
      <c r="E3095" s="6"/>
      <c r="F3095" s="6"/>
      <c r="G3095" s="6"/>
      <c r="H3095" s="6"/>
      <c r="I3095" s="6"/>
      <c r="J3095" s="6"/>
      <c r="K3095" s="6"/>
      <c r="L3095" s="6"/>
      <c r="M3095" s="6"/>
      <c r="N3095" s="6"/>
      <c r="O3095" s="6"/>
      <c r="P3095" s="6"/>
      <c r="Q3095" s="6"/>
      <c r="R3095" s="6"/>
      <c r="S3095" s="6"/>
      <c r="T3095" s="6"/>
      <c r="U3095" s="6"/>
      <c r="V3095" s="6"/>
      <c r="W3095" s="6"/>
      <c r="X3095" s="6"/>
      <c r="Y3095" s="6"/>
      <c r="Z3095" s="6"/>
      <c r="AA3095" s="6"/>
      <c r="AB3095" s="21"/>
      <c r="AC3095" s="21"/>
      <c r="AD3095" s="21"/>
      <c r="AE3095" s="6"/>
      <c r="AF3095" s="6"/>
      <c r="AG3095" s="6"/>
      <c r="AH3095" s="6"/>
    </row>
    <row r="3096" spans="1:34" x14ac:dyDescent="0.35">
      <c r="A3096" s="20"/>
      <c r="B3096" s="6"/>
      <c r="C3096" s="6"/>
      <c r="D3096" s="6"/>
      <c r="E3096" s="6"/>
      <c r="F3096" s="6"/>
      <c r="G3096" s="6"/>
      <c r="H3096" s="6"/>
      <c r="I3096" s="6"/>
      <c r="J3096" s="6"/>
      <c r="K3096" s="6"/>
      <c r="L3096" s="6"/>
      <c r="M3096" s="6"/>
      <c r="N3096" s="6"/>
      <c r="O3096" s="6"/>
      <c r="P3096" s="6"/>
      <c r="Q3096" s="6"/>
      <c r="R3096" s="6"/>
      <c r="S3096" s="6"/>
      <c r="T3096" s="6"/>
      <c r="U3096" s="6"/>
      <c r="V3096" s="6"/>
      <c r="W3096" s="6"/>
      <c r="X3096" s="6"/>
      <c r="Y3096" s="6"/>
      <c r="Z3096" s="6"/>
      <c r="AA3096" s="6"/>
      <c r="AB3096" s="21"/>
      <c r="AC3096" s="21"/>
      <c r="AD3096" s="21"/>
      <c r="AE3096" s="6"/>
      <c r="AF3096" s="6"/>
      <c r="AG3096" s="6"/>
      <c r="AH3096" s="6"/>
    </row>
    <row r="3097" spans="1:34" x14ac:dyDescent="0.35">
      <c r="A3097" s="20"/>
      <c r="B3097" s="6"/>
      <c r="C3097" s="6"/>
      <c r="D3097" s="6"/>
      <c r="E3097" s="6"/>
      <c r="F3097" s="6"/>
      <c r="G3097" s="6"/>
      <c r="H3097" s="6"/>
      <c r="I3097" s="6"/>
      <c r="J3097" s="6"/>
      <c r="K3097" s="6"/>
      <c r="L3097" s="6"/>
      <c r="M3097" s="6"/>
      <c r="N3097" s="6"/>
      <c r="O3097" s="6"/>
      <c r="P3097" s="6"/>
      <c r="Q3097" s="6"/>
      <c r="R3097" s="6"/>
      <c r="S3097" s="6"/>
      <c r="T3097" s="6"/>
      <c r="U3097" s="6"/>
      <c r="V3097" s="6"/>
      <c r="W3097" s="6"/>
      <c r="X3097" s="6"/>
      <c r="Y3097" s="6"/>
      <c r="Z3097" s="6"/>
      <c r="AA3097" s="6"/>
      <c r="AB3097" s="21"/>
      <c r="AC3097" s="21"/>
      <c r="AD3097" s="21"/>
      <c r="AE3097" s="6"/>
      <c r="AF3097" s="6"/>
      <c r="AG3097" s="6"/>
      <c r="AH3097" s="6"/>
    </row>
    <row r="3098" spans="1:34" x14ac:dyDescent="0.35">
      <c r="A3098" s="20"/>
      <c r="B3098" s="6"/>
      <c r="C3098" s="6"/>
      <c r="D3098" s="6"/>
      <c r="E3098" s="6"/>
      <c r="F3098" s="6"/>
      <c r="G3098" s="6"/>
      <c r="H3098" s="6"/>
      <c r="I3098" s="6"/>
      <c r="J3098" s="6"/>
      <c r="K3098" s="6"/>
      <c r="L3098" s="6"/>
      <c r="M3098" s="6"/>
      <c r="N3098" s="6"/>
      <c r="O3098" s="6"/>
      <c r="P3098" s="6"/>
      <c r="Q3098" s="6"/>
      <c r="R3098" s="6"/>
      <c r="S3098" s="6"/>
      <c r="T3098" s="6"/>
      <c r="U3098" s="6"/>
      <c r="V3098" s="6"/>
      <c r="W3098" s="6"/>
      <c r="X3098" s="6"/>
      <c r="Y3098" s="6"/>
      <c r="Z3098" s="6"/>
      <c r="AA3098" s="6"/>
      <c r="AB3098" s="21"/>
      <c r="AC3098" s="21"/>
      <c r="AD3098" s="21"/>
      <c r="AE3098" s="6"/>
      <c r="AF3098" s="6"/>
      <c r="AG3098" s="6"/>
      <c r="AH3098" s="6"/>
    </row>
    <row r="3099" spans="1:34" x14ac:dyDescent="0.35">
      <c r="A3099" s="20"/>
      <c r="B3099" s="6"/>
      <c r="C3099" s="6"/>
      <c r="D3099" s="6"/>
      <c r="E3099" s="6"/>
      <c r="F3099" s="6"/>
      <c r="G3099" s="6"/>
      <c r="H3099" s="6"/>
      <c r="I3099" s="6"/>
      <c r="J3099" s="6"/>
      <c r="K3099" s="6"/>
      <c r="L3099" s="6"/>
      <c r="M3099" s="6"/>
      <c r="N3099" s="6"/>
      <c r="O3099" s="6"/>
      <c r="P3099" s="6"/>
      <c r="Q3099" s="6"/>
      <c r="R3099" s="6"/>
      <c r="S3099" s="6"/>
      <c r="T3099" s="6"/>
      <c r="U3099" s="6"/>
      <c r="V3099" s="6"/>
      <c r="W3099" s="6"/>
      <c r="X3099" s="6"/>
      <c r="Y3099" s="6"/>
      <c r="Z3099" s="6"/>
      <c r="AA3099" s="6"/>
      <c r="AB3099" s="21"/>
      <c r="AC3099" s="21"/>
      <c r="AD3099" s="21"/>
      <c r="AE3099" s="6"/>
      <c r="AF3099" s="6"/>
      <c r="AG3099" s="6"/>
      <c r="AH3099" s="6"/>
    </row>
    <row r="3100" spans="1:34" x14ac:dyDescent="0.35">
      <c r="A3100" s="20"/>
      <c r="B3100" s="6"/>
      <c r="C3100" s="6"/>
      <c r="D3100" s="6"/>
      <c r="E3100" s="6"/>
      <c r="F3100" s="6"/>
      <c r="G3100" s="6"/>
      <c r="H3100" s="6"/>
      <c r="I3100" s="6"/>
      <c r="J3100" s="6"/>
      <c r="K3100" s="6"/>
      <c r="L3100" s="6"/>
      <c r="M3100" s="6"/>
      <c r="N3100" s="6"/>
      <c r="O3100" s="6"/>
      <c r="P3100" s="6"/>
      <c r="Q3100" s="6"/>
      <c r="R3100" s="6"/>
      <c r="S3100" s="6"/>
      <c r="T3100" s="6"/>
      <c r="U3100" s="6"/>
      <c r="V3100" s="6"/>
      <c r="W3100" s="6"/>
      <c r="X3100" s="6"/>
      <c r="Y3100" s="6"/>
      <c r="Z3100" s="6"/>
      <c r="AA3100" s="6"/>
      <c r="AB3100" s="21"/>
      <c r="AC3100" s="21"/>
      <c r="AD3100" s="21"/>
      <c r="AE3100" s="6"/>
      <c r="AF3100" s="6"/>
      <c r="AG3100" s="6"/>
      <c r="AH3100" s="6"/>
    </row>
    <row r="3101" spans="1:34" x14ac:dyDescent="0.35">
      <c r="A3101" s="20"/>
      <c r="B3101" s="6"/>
      <c r="C3101" s="6"/>
      <c r="D3101" s="6"/>
      <c r="E3101" s="6"/>
      <c r="F3101" s="6"/>
      <c r="G3101" s="6"/>
      <c r="H3101" s="6"/>
      <c r="I3101" s="6"/>
      <c r="J3101" s="6"/>
      <c r="K3101" s="6"/>
      <c r="L3101" s="6"/>
      <c r="M3101" s="6"/>
      <c r="N3101" s="6"/>
      <c r="O3101" s="6"/>
      <c r="P3101" s="6"/>
      <c r="Q3101" s="6"/>
      <c r="R3101" s="6"/>
      <c r="S3101" s="6"/>
      <c r="T3101" s="6"/>
      <c r="U3101" s="6"/>
      <c r="V3101" s="6"/>
      <c r="W3101" s="6"/>
      <c r="X3101" s="6"/>
      <c r="Y3101" s="6"/>
      <c r="Z3101" s="6"/>
      <c r="AA3101" s="6"/>
      <c r="AB3101" s="21"/>
      <c r="AC3101" s="21"/>
      <c r="AD3101" s="21"/>
      <c r="AE3101" s="6"/>
      <c r="AF3101" s="6"/>
      <c r="AG3101" s="6"/>
      <c r="AH3101" s="6"/>
    </row>
    <row r="3102" spans="1:34" x14ac:dyDescent="0.35">
      <c r="A3102" s="20"/>
      <c r="B3102" s="6"/>
      <c r="C3102" s="6"/>
      <c r="D3102" s="6"/>
      <c r="E3102" s="6"/>
      <c r="F3102" s="6"/>
      <c r="G3102" s="6"/>
      <c r="H3102" s="6"/>
      <c r="I3102" s="6"/>
      <c r="J3102" s="6"/>
      <c r="K3102" s="6"/>
      <c r="L3102" s="6"/>
      <c r="M3102" s="6"/>
      <c r="N3102" s="6"/>
      <c r="O3102" s="6"/>
      <c r="P3102" s="6"/>
      <c r="Q3102" s="6"/>
      <c r="R3102" s="6"/>
      <c r="S3102" s="6"/>
      <c r="T3102" s="6"/>
      <c r="U3102" s="6"/>
      <c r="V3102" s="6"/>
      <c r="W3102" s="6"/>
      <c r="X3102" s="6"/>
      <c r="Y3102" s="6"/>
      <c r="Z3102" s="6"/>
      <c r="AA3102" s="6"/>
      <c r="AB3102" s="21"/>
      <c r="AC3102" s="21"/>
      <c r="AD3102" s="21"/>
      <c r="AE3102" s="6"/>
      <c r="AF3102" s="6"/>
      <c r="AG3102" s="6"/>
      <c r="AH3102" s="6"/>
    </row>
    <row r="3103" spans="1:34" x14ac:dyDescent="0.35">
      <c r="A3103" s="20"/>
      <c r="B3103" s="6"/>
      <c r="C3103" s="6"/>
      <c r="D3103" s="6"/>
      <c r="E3103" s="6"/>
      <c r="F3103" s="6"/>
      <c r="G3103" s="6"/>
      <c r="H3103" s="6"/>
      <c r="I3103" s="6"/>
      <c r="J3103" s="6"/>
      <c r="K3103" s="6"/>
      <c r="L3103" s="6"/>
      <c r="M3103" s="6"/>
      <c r="N3103" s="6"/>
      <c r="O3103" s="6"/>
      <c r="P3103" s="6"/>
      <c r="Q3103" s="6"/>
      <c r="R3103" s="6"/>
      <c r="S3103" s="6"/>
      <c r="T3103" s="6"/>
      <c r="U3103" s="6"/>
      <c r="V3103" s="6"/>
      <c r="W3103" s="6"/>
      <c r="X3103" s="6"/>
      <c r="Y3103" s="6"/>
      <c r="Z3103" s="6"/>
      <c r="AA3103" s="6"/>
      <c r="AB3103" s="21"/>
      <c r="AC3103" s="21"/>
      <c r="AD3103" s="21"/>
      <c r="AE3103" s="6"/>
      <c r="AF3103" s="6"/>
      <c r="AG3103" s="6"/>
      <c r="AH3103" s="6"/>
    </row>
    <row r="3104" spans="1:34" x14ac:dyDescent="0.35">
      <c r="A3104" s="20"/>
      <c r="B3104" s="6"/>
      <c r="C3104" s="6"/>
      <c r="D3104" s="6"/>
      <c r="E3104" s="6"/>
      <c r="F3104" s="6"/>
      <c r="G3104" s="6"/>
      <c r="H3104" s="6"/>
      <c r="I3104" s="6"/>
      <c r="J3104" s="6"/>
      <c r="K3104" s="6"/>
      <c r="L3104" s="6"/>
      <c r="M3104" s="6"/>
      <c r="N3104" s="6"/>
      <c r="O3104" s="6"/>
      <c r="P3104" s="6"/>
      <c r="Q3104" s="6"/>
      <c r="R3104" s="6"/>
      <c r="S3104" s="6"/>
      <c r="T3104" s="6"/>
      <c r="U3104" s="6"/>
      <c r="V3104" s="6"/>
      <c r="W3104" s="6"/>
      <c r="X3104" s="6"/>
      <c r="Y3104" s="6"/>
      <c r="Z3104" s="6"/>
      <c r="AA3104" s="6"/>
      <c r="AB3104" s="21"/>
      <c r="AC3104" s="21"/>
      <c r="AD3104" s="21"/>
      <c r="AE3104" s="6"/>
      <c r="AF3104" s="6"/>
      <c r="AG3104" s="6"/>
      <c r="AH3104" s="6"/>
    </row>
    <row r="3105" spans="1:34" x14ac:dyDescent="0.35">
      <c r="A3105" s="20"/>
      <c r="B3105" s="6"/>
      <c r="C3105" s="6"/>
      <c r="D3105" s="6"/>
      <c r="E3105" s="6"/>
      <c r="F3105" s="6"/>
      <c r="G3105" s="6"/>
      <c r="H3105" s="6"/>
      <c r="I3105" s="6"/>
      <c r="J3105" s="6"/>
      <c r="K3105" s="6"/>
      <c r="L3105" s="6"/>
      <c r="M3105" s="6"/>
      <c r="N3105" s="6"/>
      <c r="O3105" s="6"/>
      <c r="P3105" s="6"/>
      <c r="Q3105" s="6"/>
      <c r="R3105" s="6"/>
      <c r="S3105" s="6"/>
      <c r="T3105" s="6"/>
      <c r="U3105" s="6"/>
      <c r="V3105" s="6"/>
      <c r="W3105" s="6"/>
      <c r="X3105" s="6"/>
      <c r="Y3105" s="6"/>
      <c r="Z3105" s="6"/>
      <c r="AA3105" s="6"/>
      <c r="AB3105" s="21"/>
      <c r="AC3105" s="21"/>
      <c r="AD3105" s="21"/>
      <c r="AE3105" s="6"/>
      <c r="AF3105" s="6"/>
      <c r="AG3105" s="6"/>
      <c r="AH3105" s="6"/>
    </row>
    <row r="3106" spans="1:34" x14ac:dyDescent="0.35">
      <c r="A3106" s="20"/>
      <c r="B3106" s="6"/>
      <c r="C3106" s="6"/>
      <c r="D3106" s="6"/>
      <c r="E3106" s="6"/>
      <c r="F3106" s="6"/>
      <c r="G3106" s="6"/>
      <c r="H3106" s="6"/>
      <c r="I3106" s="6"/>
      <c r="J3106" s="6"/>
      <c r="K3106" s="6"/>
      <c r="L3106" s="6"/>
      <c r="M3106" s="6"/>
      <c r="N3106" s="6"/>
      <c r="O3106" s="6"/>
      <c r="P3106" s="6"/>
      <c r="Q3106" s="6"/>
      <c r="R3106" s="6"/>
      <c r="S3106" s="6"/>
      <c r="T3106" s="6"/>
      <c r="U3106" s="6"/>
      <c r="V3106" s="6"/>
      <c r="W3106" s="6"/>
      <c r="X3106" s="6"/>
      <c r="Y3106" s="6"/>
      <c r="Z3106" s="6"/>
      <c r="AA3106" s="6"/>
      <c r="AB3106" s="21"/>
      <c r="AC3106" s="21"/>
      <c r="AD3106" s="21"/>
      <c r="AE3106" s="6"/>
      <c r="AF3106" s="6"/>
      <c r="AG3106" s="6"/>
      <c r="AH3106" s="6"/>
    </row>
    <row r="3107" spans="1:34" x14ac:dyDescent="0.35">
      <c r="A3107" s="20"/>
      <c r="B3107" s="6"/>
      <c r="C3107" s="6"/>
      <c r="D3107" s="6"/>
      <c r="E3107" s="6"/>
      <c r="F3107" s="6"/>
      <c r="G3107" s="6"/>
      <c r="H3107" s="6"/>
      <c r="I3107" s="6"/>
      <c r="J3107" s="6"/>
      <c r="K3107" s="6"/>
      <c r="L3107" s="6"/>
      <c r="M3107" s="6"/>
      <c r="N3107" s="6"/>
      <c r="O3107" s="6"/>
      <c r="P3107" s="6"/>
      <c r="Q3107" s="6"/>
      <c r="R3107" s="6"/>
      <c r="S3107" s="6"/>
      <c r="T3107" s="6"/>
      <c r="U3107" s="6"/>
      <c r="V3107" s="6"/>
      <c r="W3107" s="6"/>
      <c r="X3107" s="6"/>
      <c r="Y3107" s="6"/>
      <c r="Z3107" s="6"/>
      <c r="AA3107" s="6"/>
      <c r="AB3107" s="21"/>
      <c r="AC3107" s="21"/>
      <c r="AD3107" s="21"/>
      <c r="AE3107" s="6"/>
      <c r="AF3107" s="6"/>
      <c r="AG3107" s="6"/>
      <c r="AH3107" s="6"/>
    </row>
    <row r="3108" spans="1:34" x14ac:dyDescent="0.35">
      <c r="A3108" s="20"/>
      <c r="B3108" s="6"/>
      <c r="C3108" s="6"/>
      <c r="D3108" s="6"/>
      <c r="E3108" s="6"/>
      <c r="F3108" s="6"/>
      <c r="G3108" s="6"/>
      <c r="H3108" s="6"/>
      <c r="I3108" s="6"/>
      <c r="J3108" s="6"/>
      <c r="K3108" s="6"/>
      <c r="L3108" s="6"/>
      <c r="M3108" s="6"/>
      <c r="N3108" s="6"/>
      <c r="O3108" s="6"/>
      <c r="P3108" s="6"/>
      <c r="Q3108" s="6"/>
      <c r="R3108" s="6"/>
      <c r="S3108" s="6"/>
      <c r="T3108" s="6"/>
      <c r="U3108" s="6"/>
      <c r="V3108" s="6"/>
      <c r="W3108" s="6"/>
      <c r="X3108" s="6"/>
      <c r="Y3108" s="6"/>
      <c r="Z3108" s="6"/>
      <c r="AA3108" s="6"/>
      <c r="AB3108" s="21"/>
      <c r="AC3108" s="21"/>
      <c r="AD3108" s="21"/>
      <c r="AE3108" s="6"/>
      <c r="AF3108" s="6"/>
      <c r="AG3108" s="6"/>
      <c r="AH3108" s="6"/>
    </row>
    <row r="3109" spans="1:34" x14ac:dyDescent="0.35">
      <c r="A3109" s="20"/>
      <c r="B3109" s="6"/>
      <c r="C3109" s="6"/>
      <c r="D3109" s="6"/>
      <c r="E3109" s="6"/>
      <c r="F3109" s="6"/>
      <c r="G3109" s="6"/>
      <c r="H3109" s="6"/>
      <c r="I3109" s="6"/>
      <c r="J3109" s="6"/>
      <c r="K3109" s="6"/>
      <c r="L3109" s="6"/>
      <c r="M3109" s="6"/>
      <c r="N3109" s="6"/>
      <c r="O3109" s="6"/>
      <c r="P3109" s="6"/>
      <c r="Q3109" s="6"/>
      <c r="R3109" s="6"/>
      <c r="S3109" s="6"/>
      <c r="T3109" s="6"/>
      <c r="U3109" s="6"/>
      <c r="V3109" s="6"/>
      <c r="W3109" s="6"/>
      <c r="X3109" s="6"/>
      <c r="Y3109" s="6"/>
      <c r="Z3109" s="6"/>
      <c r="AA3109" s="6"/>
      <c r="AB3109" s="21"/>
      <c r="AC3109" s="21"/>
      <c r="AD3109" s="21"/>
      <c r="AE3109" s="6"/>
      <c r="AF3109" s="6"/>
      <c r="AG3109" s="6"/>
      <c r="AH3109" s="6"/>
    </row>
    <row r="3110" spans="1:34" x14ac:dyDescent="0.35">
      <c r="A3110" s="20"/>
      <c r="B3110" s="6"/>
      <c r="C3110" s="6"/>
      <c r="D3110" s="6"/>
      <c r="E3110" s="6"/>
      <c r="F3110" s="6"/>
      <c r="G3110" s="6"/>
      <c r="H3110" s="6"/>
      <c r="I3110" s="6"/>
      <c r="J3110" s="6"/>
      <c r="K3110" s="6"/>
      <c r="L3110" s="6"/>
      <c r="M3110" s="6"/>
      <c r="N3110" s="6"/>
      <c r="O3110" s="6"/>
      <c r="P3110" s="6"/>
      <c r="Q3110" s="6"/>
      <c r="R3110" s="6"/>
      <c r="S3110" s="6"/>
      <c r="T3110" s="6"/>
      <c r="U3110" s="6"/>
      <c r="V3110" s="6"/>
      <c r="W3110" s="6"/>
      <c r="X3110" s="6"/>
      <c r="Y3110" s="6"/>
      <c r="Z3110" s="6"/>
      <c r="AA3110" s="6"/>
      <c r="AB3110" s="21"/>
      <c r="AC3110" s="21"/>
      <c r="AD3110" s="21"/>
      <c r="AE3110" s="6"/>
      <c r="AF3110" s="6"/>
      <c r="AG3110" s="6"/>
      <c r="AH3110" s="6"/>
    </row>
    <row r="3111" spans="1:34" x14ac:dyDescent="0.35">
      <c r="A3111" s="20"/>
      <c r="B3111" s="6"/>
      <c r="C3111" s="6"/>
      <c r="D3111" s="6"/>
      <c r="E3111" s="6"/>
      <c r="F3111" s="6"/>
      <c r="G3111" s="6"/>
      <c r="H3111" s="6"/>
      <c r="I3111" s="6"/>
      <c r="J3111" s="6"/>
      <c r="K3111" s="6"/>
      <c r="L3111" s="6"/>
      <c r="M3111" s="6"/>
      <c r="N3111" s="6"/>
      <c r="O3111" s="6"/>
      <c r="P3111" s="6"/>
      <c r="Q3111" s="6"/>
      <c r="R3111" s="6"/>
      <c r="S3111" s="6"/>
      <c r="T3111" s="6"/>
      <c r="U3111" s="6"/>
      <c r="V3111" s="6"/>
      <c r="W3111" s="6"/>
      <c r="X3111" s="6"/>
      <c r="Y3111" s="6"/>
      <c r="Z3111" s="6"/>
      <c r="AA3111" s="6"/>
      <c r="AB3111" s="21"/>
      <c r="AC3111" s="21"/>
      <c r="AD3111" s="21"/>
      <c r="AE3111" s="6"/>
      <c r="AF3111" s="6"/>
      <c r="AG3111" s="6"/>
      <c r="AH3111" s="6"/>
    </row>
    <row r="3112" spans="1:34" x14ac:dyDescent="0.35">
      <c r="A3112" s="20"/>
      <c r="B3112" s="6"/>
      <c r="C3112" s="6"/>
      <c r="D3112" s="6"/>
      <c r="E3112" s="6"/>
      <c r="F3112" s="6"/>
      <c r="G3112" s="6"/>
      <c r="H3112" s="6"/>
      <c r="I3112" s="6"/>
      <c r="J3112" s="6"/>
      <c r="K3112" s="6"/>
      <c r="L3112" s="6"/>
      <c r="M3112" s="6"/>
      <c r="N3112" s="6"/>
      <c r="O3112" s="6"/>
      <c r="P3112" s="6"/>
      <c r="Q3112" s="6"/>
      <c r="R3112" s="6"/>
      <c r="S3112" s="6"/>
      <c r="T3112" s="6"/>
      <c r="U3112" s="6"/>
      <c r="V3112" s="6"/>
      <c r="W3112" s="6"/>
      <c r="X3112" s="6"/>
      <c r="Y3112" s="6"/>
      <c r="Z3112" s="6"/>
      <c r="AA3112" s="6"/>
      <c r="AB3112" s="21"/>
      <c r="AC3112" s="21"/>
      <c r="AD3112" s="21"/>
      <c r="AE3112" s="6"/>
      <c r="AF3112" s="6"/>
      <c r="AG3112" s="6"/>
      <c r="AH3112" s="6"/>
    </row>
    <row r="3113" spans="1:34" x14ac:dyDescent="0.35">
      <c r="A3113" s="20"/>
      <c r="B3113" s="6"/>
      <c r="C3113" s="6"/>
      <c r="D3113" s="6"/>
      <c r="E3113" s="6"/>
      <c r="F3113" s="6"/>
      <c r="G3113" s="6"/>
      <c r="H3113" s="6"/>
      <c r="I3113" s="6"/>
      <c r="J3113" s="6"/>
      <c r="K3113" s="6"/>
      <c r="L3113" s="6"/>
      <c r="M3113" s="6"/>
      <c r="N3113" s="6"/>
      <c r="O3113" s="6"/>
      <c r="P3113" s="6"/>
      <c r="Q3113" s="6"/>
      <c r="R3113" s="6"/>
      <c r="S3113" s="6"/>
      <c r="T3113" s="6"/>
      <c r="U3113" s="6"/>
      <c r="V3113" s="6"/>
      <c r="W3113" s="6"/>
      <c r="X3113" s="6"/>
      <c r="Y3113" s="6"/>
      <c r="Z3113" s="6"/>
      <c r="AA3113" s="6"/>
      <c r="AB3113" s="21"/>
      <c r="AC3113" s="21"/>
      <c r="AD3113" s="21"/>
      <c r="AE3113" s="6"/>
      <c r="AF3113" s="6"/>
      <c r="AG3113" s="6"/>
      <c r="AH3113" s="6"/>
    </row>
    <row r="3114" spans="1:34" x14ac:dyDescent="0.35">
      <c r="A3114" s="20"/>
      <c r="B3114" s="6"/>
      <c r="C3114" s="6"/>
      <c r="D3114" s="6"/>
      <c r="E3114" s="6"/>
      <c r="F3114" s="6"/>
      <c r="G3114" s="6"/>
      <c r="H3114" s="6"/>
      <c r="I3114" s="6"/>
      <c r="J3114" s="6"/>
      <c r="K3114" s="6"/>
      <c r="L3114" s="6"/>
      <c r="M3114" s="6"/>
      <c r="N3114" s="6"/>
      <c r="O3114" s="6"/>
      <c r="P3114" s="6"/>
      <c r="Q3114" s="6"/>
      <c r="R3114" s="6"/>
      <c r="S3114" s="6"/>
      <c r="T3114" s="6"/>
      <c r="U3114" s="6"/>
      <c r="V3114" s="6"/>
      <c r="W3114" s="6"/>
      <c r="X3114" s="6"/>
      <c r="Y3114" s="6"/>
      <c r="Z3114" s="6"/>
      <c r="AA3114" s="6"/>
      <c r="AB3114" s="21"/>
      <c r="AC3114" s="21"/>
      <c r="AD3114" s="21"/>
      <c r="AE3114" s="6"/>
      <c r="AF3114" s="6"/>
      <c r="AG3114" s="6"/>
      <c r="AH3114" s="6"/>
    </row>
    <row r="3115" spans="1:34" x14ac:dyDescent="0.35">
      <c r="A3115" s="20"/>
      <c r="B3115" s="6"/>
      <c r="C3115" s="6"/>
      <c r="D3115" s="6"/>
      <c r="E3115" s="6"/>
      <c r="F3115" s="6"/>
      <c r="G3115" s="6"/>
      <c r="H3115" s="6"/>
      <c r="I3115" s="6"/>
      <c r="J3115" s="6"/>
      <c r="K3115" s="6"/>
      <c r="L3115" s="6"/>
      <c r="M3115" s="6"/>
      <c r="N3115" s="6"/>
      <c r="O3115" s="6"/>
      <c r="P3115" s="6"/>
      <c r="Q3115" s="6"/>
      <c r="R3115" s="6"/>
      <c r="S3115" s="6"/>
      <c r="T3115" s="6"/>
      <c r="U3115" s="6"/>
      <c r="V3115" s="6"/>
      <c r="W3115" s="6"/>
      <c r="X3115" s="6"/>
      <c r="Y3115" s="6"/>
      <c r="Z3115" s="6"/>
      <c r="AA3115" s="6"/>
      <c r="AB3115" s="21"/>
      <c r="AC3115" s="21"/>
      <c r="AD3115" s="21"/>
      <c r="AE3115" s="6"/>
      <c r="AF3115" s="6"/>
      <c r="AG3115" s="6"/>
      <c r="AH3115" s="6"/>
    </row>
    <row r="3116" spans="1:34" x14ac:dyDescent="0.35">
      <c r="A3116" s="20"/>
      <c r="B3116" s="6"/>
      <c r="C3116" s="6"/>
      <c r="D3116" s="6"/>
      <c r="E3116" s="6"/>
      <c r="F3116" s="6"/>
      <c r="G3116" s="6"/>
      <c r="H3116" s="6"/>
      <c r="I3116" s="6"/>
      <c r="J3116" s="6"/>
      <c r="K3116" s="6"/>
      <c r="L3116" s="6"/>
      <c r="M3116" s="6"/>
      <c r="N3116" s="6"/>
      <c r="O3116" s="6"/>
      <c r="P3116" s="6"/>
      <c r="Q3116" s="6"/>
      <c r="R3116" s="6"/>
      <c r="S3116" s="6"/>
      <c r="T3116" s="6"/>
      <c r="U3116" s="6"/>
      <c r="V3116" s="6"/>
      <c r="W3116" s="6"/>
      <c r="X3116" s="6"/>
      <c r="Y3116" s="6"/>
      <c r="Z3116" s="6"/>
      <c r="AA3116" s="6"/>
      <c r="AB3116" s="21"/>
      <c r="AC3116" s="21"/>
      <c r="AD3116" s="21"/>
      <c r="AE3116" s="6"/>
      <c r="AF3116" s="6"/>
      <c r="AG3116" s="6"/>
      <c r="AH3116" s="6"/>
    </row>
    <row r="3117" spans="1:34" x14ac:dyDescent="0.35">
      <c r="A3117" s="20"/>
      <c r="B3117" s="6"/>
      <c r="C3117" s="6"/>
      <c r="D3117" s="6"/>
      <c r="E3117" s="6"/>
      <c r="F3117" s="6"/>
      <c r="G3117" s="6"/>
      <c r="H3117" s="6"/>
      <c r="I3117" s="6"/>
      <c r="J3117" s="6"/>
      <c r="K3117" s="6"/>
      <c r="L3117" s="6"/>
      <c r="M3117" s="6"/>
      <c r="N3117" s="6"/>
      <c r="O3117" s="6"/>
      <c r="P3117" s="6"/>
      <c r="Q3117" s="6"/>
      <c r="R3117" s="6"/>
      <c r="S3117" s="6"/>
      <c r="T3117" s="6"/>
      <c r="U3117" s="6"/>
      <c r="V3117" s="6"/>
      <c r="W3117" s="6"/>
      <c r="X3117" s="6"/>
      <c r="Y3117" s="6"/>
      <c r="Z3117" s="6"/>
      <c r="AA3117" s="6"/>
      <c r="AB3117" s="21"/>
      <c r="AC3117" s="21"/>
      <c r="AD3117" s="21"/>
      <c r="AE3117" s="6"/>
      <c r="AF3117" s="6"/>
      <c r="AG3117" s="6"/>
      <c r="AH3117" s="6"/>
    </row>
    <row r="3118" spans="1:34" x14ac:dyDescent="0.35">
      <c r="A3118" s="20"/>
      <c r="B3118" s="6"/>
      <c r="C3118" s="6"/>
      <c r="D3118" s="6"/>
      <c r="E3118" s="6"/>
      <c r="F3118" s="6"/>
      <c r="G3118" s="6"/>
      <c r="H3118" s="6"/>
      <c r="I3118" s="6"/>
      <c r="J3118" s="6"/>
      <c r="K3118" s="6"/>
      <c r="L3118" s="6"/>
      <c r="M3118" s="6"/>
      <c r="N3118" s="6"/>
      <c r="O3118" s="6"/>
      <c r="P3118" s="6"/>
      <c r="Q3118" s="6"/>
      <c r="R3118" s="6"/>
      <c r="S3118" s="6"/>
      <c r="T3118" s="6"/>
      <c r="U3118" s="6"/>
      <c r="V3118" s="6"/>
      <c r="W3118" s="6"/>
      <c r="X3118" s="6"/>
      <c r="Y3118" s="6"/>
      <c r="Z3118" s="6"/>
      <c r="AA3118" s="6"/>
      <c r="AB3118" s="21"/>
      <c r="AC3118" s="21"/>
      <c r="AD3118" s="21"/>
      <c r="AE3118" s="6"/>
      <c r="AF3118" s="6"/>
      <c r="AG3118" s="6"/>
      <c r="AH3118" s="6"/>
    </row>
    <row r="3119" spans="1:34" x14ac:dyDescent="0.35">
      <c r="A3119" s="20"/>
      <c r="B3119" s="6"/>
      <c r="C3119" s="6"/>
      <c r="D3119" s="6"/>
      <c r="E3119" s="6"/>
      <c r="F3119" s="6"/>
      <c r="G3119" s="6"/>
      <c r="H3119" s="6"/>
      <c r="I3119" s="6"/>
      <c r="J3119" s="6"/>
      <c r="K3119" s="6"/>
      <c r="L3119" s="6"/>
      <c r="M3119" s="6"/>
      <c r="N3119" s="6"/>
      <c r="O3119" s="6"/>
      <c r="P3119" s="6"/>
      <c r="Q3119" s="6"/>
      <c r="R3119" s="6"/>
      <c r="S3119" s="6"/>
      <c r="T3119" s="6"/>
      <c r="U3119" s="6"/>
      <c r="V3119" s="6"/>
      <c r="W3119" s="6"/>
      <c r="X3119" s="6"/>
      <c r="Y3119" s="6"/>
      <c r="Z3119" s="6"/>
      <c r="AA3119" s="6"/>
      <c r="AB3119" s="21"/>
      <c r="AC3119" s="21"/>
      <c r="AD3119" s="21"/>
      <c r="AE3119" s="6"/>
      <c r="AF3119" s="6"/>
      <c r="AG3119" s="6"/>
      <c r="AH3119" s="6"/>
    </row>
    <row r="3120" spans="1:34" x14ac:dyDescent="0.35">
      <c r="A3120" s="20"/>
      <c r="B3120" s="6"/>
      <c r="C3120" s="6"/>
      <c r="D3120" s="6"/>
      <c r="E3120" s="6"/>
      <c r="F3120" s="6"/>
      <c r="G3120" s="6"/>
      <c r="H3120" s="6"/>
      <c r="I3120" s="6"/>
      <c r="J3120" s="6"/>
      <c r="K3120" s="6"/>
      <c r="L3120" s="6"/>
      <c r="M3120" s="6"/>
      <c r="N3120" s="6"/>
      <c r="O3120" s="6"/>
      <c r="P3120" s="6"/>
      <c r="Q3120" s="6"/>
      <c r="R3120" s="6"/>
      <c r="S3120" s="6"/>
      <c r="T3120" s="6"/>
      <c r="U3120" s="6"/>
      <c r="V3120" s="6"/>
      <c r="W3120" s="6"/>
      <c r="X3120" s="6"/>
      <c r="Y3120" s="6"/>
      <c r="Z3120" s="6"/>
      <c r="AA3120" s="6"/>
      <c r="AB3120" s="21"/>
      <c r="AC3120" s="21"/>
      <c r="AD3120" s="21"/>
      <c r="AE3120" s="6"/>
      <c r="AF3120" s="6"/>
      <c r="AG3120" s="6"/>
      <c r="AH3120" s="6"/>
    </row>
    <row r="3121" spans="1:34" x14ac:dyDescent="0.35">
      <c r="A3121" s="20"/>
      <c r="B3121" s="6"/>
      <c r="C3121" s="6"/>
      <c r="D3121" s="6"/>
      <c r="E3121" s="6"/>
      <c r="F3121" s="6"/>
      <c r="G3121" s="6"/>
      <c r="H3121" s="6"/>
      <c r="I3121" s="6"/>
      <c r="J3121" s="6"/>
      <c r="K3121" s="6"/>
      <c r="L3121" s="6"/>
      <c r="M3121" s="6"/>
      <c r="N3121" s="6"/>
      <c r="O3121" s="6"/>
      <c r="P3121" s="6"/>
      <c r="Q3121" s="6"/>
      <c r="R3121" s="6"/>
      <c r="S3121" s="6"/>
      <c r="T3121" s="6"/>
      <c r="U3121" s="6"/>
      <c r="V3121" s="6"/>
      <c r="W3121" s="6"/>
      <c r="X3121" s="6"/>
      <c r="Y3121" s="6"/>
      <c r="Z3121" s="6"/>
      <c r="AA3121" s="6"/>
      <c r="AB3121" s="21"/>
      <c r="AC3121" s="21"/>
      <c r="AD3121" s="21"/>
      <c r="AE3121" s="6"/>
      <c r="AF3121" s="6"/>
      <c r="AG3121" s="6"/>
      <c r="AH3121" s="6"/>
    </row>
    <row r="3122" spans="1:34" x14ac:dyDescent="0.35">
      <c r="A3122" s="20"/>
      <c r="B3122" s="6"/>
      <c r="C3122" s="6"/>
      <c r="D3122" s="6"/>
      <c r="E3122" s="6"/>
      <c r="F3122" s="6"/>
      <c r="G3122" s="6"/>
      <c r="H3122" s="6"/>
      <c r="I3122" s="6"/>
      <c r="J3122" s="6"/>
      <c r="K3122" s="6"/>
      <c r="L3122" s="6"/>
      <c r="M3122" s="6"/>
      <c r="N3122" s="6"/>
      <c r="O3122" s="6"/>
      <c r="P3122" s="6"/>
      <c r="Q3122" s="6"/>
      <c r="R3122" s="6"/>
      <c r="S3122" s="6"/>
      <c r="T3122" s="6"/>
      <c r="U3122" s="6"/>
      <c r="V3122" s="6"/>
      <c r="W3122" s="6"/>
      <c r="X3122" s="6"/>
      <c r="Y3122" s="6"/>
      <c r="Z3122" s="6"/>
      <c r="AA3122" s="6"/>
      <c r="AB3122" s="21"/>
      <c r="AC3122" s="21"/>
      <c r="AD3122" s="21"/>
      <c r="AE3122" s="6"/>
      <c r="AF3122" s="6"/>
      <c r="AG3122" s="6"/>
      <c r="AH3122" s="6"/>
    </row>
    <row r="3123" spans="1:34" x14ac:dyDescent="0.35">
      <c r="A3123" s="20"/>
      <c r="B3123" s="6"/>
      <c r="C3123" s="6"/>
      <c r="D3123" s="6"/>
      <c r="E3123" s="6"/>
      <c r="F3123" s="6"/>
      <c r="G3123" s="6"/>
      <c r="H3123" s="6"/>
      <c r="I3123" s="6"/>
      <c r="J3123" s="6"/>
      <c r="K3123" s="6"/>
      <c r="L3123" s="6"/>
      <c r="M3123" s="6"/>
      <c r="N3123" s="6"/>
      <c r="O3123" s="6"/>
      <c r="P3123" s="6"/>
      <c r="Q3123" s="6"/>
      <c r="R3123" s="6"/>
      <c r="S3123" s="6"/>
      <c r="T3123" s="6"/>
      <c r="U3123" s="6"/>
      <c r="V3123" s="6"/>
      <c r="W3123" s="6"/>
      <c r="X3123" s="6"/>
      <c r="Y3123" s="6"/>
      <c r="Z3123" s="6"/>
      <c r="AA3123" s="6"/>
      <c r="AB3123" s="21"/>
      <c r="AC3123" s="21"/>
      <c r="AD3123" s="21"/>
      <c r="AE3123" s="6"/>
      <c r="AF3123" s="6"/>
      <c r="AG3123" s="6"/>
      <c r="AH3123" s="6"/>
    </row>
    <row r="3124" spans="1:34" x14ac:dyDescent="0.35">
      <c r="A3124" s="20"/>
      <c r="B3124" s="6"/>
      <c r="C3124" s="6"/>
      <c r="D3124" s="6"/>
      <c r="E3124" s="6"/>
      <c r="F3124" s="6"/>
      <c r="G3124" s="6"/>
      <c r="H3124" s="6"/>
      <c r="I3124" s="6"/>
      <c r="J3124" s="6"/>
      <c r="K3124" s="6"/>
      <c r="L3124" s="6"/>
      <c r="M3124" s="6"/>
      <c r="N3124" s="6"/>
      <c r="O3124" s="6"/>
      <c r="P3124" s="6"/>
      <c r="Q3124" s="6"/>
      <c r="R3124" s="6"/>
      <c r="S3124" s="6"/>
      <c r="T3124" s="6"/>
      <c r="U3124" s="6"/>
      <c r="V3124" s="6"/>
      <c r="W3124" s="6"/>
      <c r="X3124" s="6"/>
      <c r="Y3124" s="6"/>
      <c r="Z3124" s="6"/>
      <c r="AA3124" s="6"/>
      <c r="AB3124" s="21"/>
      <c r="AC3124" s="21"/>
      <c r="AD3124" s="21"/>
      <c r="AE3124" s="6"/>
      <c r="AF3124" s="6"/>
      <c r="AG3124" s="6"/>
      <c r="AH3124" s="6"/>
    </row>
    <row r="3125" spans="1:34" x14ac:dyDescent="0.35">
      <c r="A3125" s="20"/>
      <c r="B3125" s="6"/>
      <c r="C3125" s="6"/>
      <c r="D3125" s="6"/>
      <c r="E3125" s="6"/>
      <c r="F3125" s="6"/>
      <c r="G3125" s="6"/>
      <c r="H3125" s="6"/>
      <c r="I3125" s="6"/>
      <c r="J3125" s="6"/>
      <c r="K3125" s="6"/>
      <c r="L3125" s="6"/>
      <c r="M3125" s="6"/>
      <c r="N3125" s="6"/>
      <c r="O3125" s="6"/>
      <c r="P3125" s="6"/>
      <c r="Q3125" s="6"/>
      <c r="R3125" s="6"/>
      <c r="S3125" s="6"/>
      <c r="T3125" s="6"/>
      <c r="U3125" s="6"/>
      <c r="V3125" s="6"/>
      <c r="W3125" s="6"/>
      <c r="X3125" s="6"/>
      <c r="Y3125" s="6"/>
      <c r="Z3125" s="6"/>
      <c r="AA3125" s="6"/>
      <c r="AB3125" s="21"/>
      <c r="AC3125" s="21"/>
      <c r="AD3125" s="21"/>
      <c r="AE3125" s="6"/>
      <c r="AF3125" s="6"/>
      <c r="AG3125" s="6"/>
      <c r="AH3125" s="6"/>
    </row>
    <row r="3126" spans="1:34" x14ac:dyDescent="0.35">
      <c r="A3126" s="20"/>
      <c r="B3126" s="6"/>
      <c r="C3126" s="6"/>
      <c r="D3126" s="6"/>
      <c r="E3126" s="6"/>
      <c r="F3126" s="6"/>
      <c r="G3126" s="6"/>
      <c r="H3126" s="6"/>
      <c r="I3126" s="6"/>
      <c r="J3126" s="6"/>
      <c r="K3126" s="6"/>
      <c r="L3126" s="6"/>
      <c r="M3126" s="6"/>
      <c r="N3126" s="6"/>
      <c r="O3126" s="6"/>
      <c r="P3126" s="6"/>
      <c r="Q3126" s="6"/>
      <c r="R3126" s="6"/>
      <c r="S3126" s="6"/>
      <c r="T3126" s="6"/>
      <c r="U3126" s="6"/>
      <c r="V3126" s="6"/>
      <c r="W3126" s="6"/>
      <c r="X3126" s="6"/>
      <c r="Y3126" s="6"/>
      <c r="Z3126" s="6"/>
      <c r="AA3126" s="6"/>
      <c r="AB3126" s="21"/>
      <c r="AC3126" s="21"/>
      <c r="AD3126" s="21"/>
      <c r="AE3126" s="6"/>
      <c r="AF3126" s="6"/>
      <c r="AG3126" s="6"/>
      <c r="AH3126" s="6"/>
    </row>
    <row r="3127" spans="1:34" x14ac:dyDescent="0.35">
      <c r="A3127" s="20"/>
      <c r="B3127" s="6"/>
      <c r="C3127" s="6"/>
      <c r="D3127" s="6"/>
      <c r="E3127" s="6"/>
      <c r="F3127" s="6"/>
      <c r="G3127" s="6"/>
      <c r="H3127" s="6"/>
      <c r="I3127" s="6"/>
      <c r="J3127" s="6"/>
      <c r="K3127" s="6"/>
      <c r="L3127" s="6"/>
      <c r="M3127" s="6"/>
      <c r="N3127" s="6"/>
      <c r="O3127" s="6"/>
      <c r="P3127" s="6"/>
      <c r="Q3127" s="6"/>
      <c r="R3127" s="6"/>
      <c r="S3127" s="6"/>
      <c r="T3127" s="6"/>
      <c r="U3127" s="6"/>
      <c r="V3127" s="6"/>
      <c r="W3127" s="6"/>
      <c r="X3127" s="6"/>
      <c r="Y3127" s="6"/>
      <c r="Z3127" s="6"/>
      <c r="AA3127" s="6"/>
      <c r="AB3127" s="21"/>
      <c r="AC3127" s="21"/>
      <c r="AD3127" s="21"/>
      <c r="AE3127" s="6"/>
      <c r="AF3127" s="6"/>
      <c r="AG3127" s="6"/>
      <c r="AH3127" s="6"/>
    </row>
    <row r="3128" spans="1:34" x14ac:dyDescent="0.35">
      <c r="A3128" s="20"/>
      <c r="B3128" s="6"/>
      <c r="C3128" s="6"/>
      <c r="D3128" s="6"/>
      <c r="E3128" s="6"/>
      <c r="F3128" s="6"/>
      <c r="G3128" s="6"/>
      <c r="H3128" s="6"/>
      <c r="I3128" s="6"/>
      <c r="J3128" s="6"/>
      <c r="K3128" s="6"/>
      <c r="L3128" s="6"/>
      <c r="M3128" s="6"/>
      <c r="N3128" s="6"/>
      <c r="O3128" s="6"/>
      <c r="P3128" s="6"/>
      <c r="Q3128" s="6"/>
      <c r="R3128" s="6"/>
      <c r="S3128" s="6"/>
      <c r="T3128" s="6"/>
      <c r="U3128" s="6"/>
      <c r="V3128" s="6"/>
      <c r="W3128" s="6"/>
      <c r="X3128" s="6"/>
      <c r="Y3128" s="6"/>
      <c r="Z3128" s="6"/>
      <c r="AA3128" s="6"/>
      <c r="AB3128" s="21"/>
      <c r="AC3128" s="21"/>
      <c r="AD3128" s="21"/>
      <c r="AE3128" s="6"/>
      <c r="AF3128" s="6"/>
      <c r="AG3128" s="6"/>
      <c r="AH3128" s="6"/>
    </row>
    <row r="3129" spans="1:34" x14ac:dyDescent="0.35">
      <c r="A3129" s="20"/>
      <c r="B3129" s="6"/>
      <c r="C3129" s="6"/>
      <c r="D3129" s="6"/>
      <c r="E3129" s="6"/>
      <c r="F3129" s="6"/>
      <c r="G3129" s="6"/>
      <c r="H3129" s="6"/>
      <c r="I3129" s="6"/>
      <c r="J3129" s="6"/>
      <c r="K3129" s="6"/>
      <c r="L3129" s="6"/>
      <c r="M3129" s="6"/>
      <c r="N3129" s="6"/>
      <c r="O3129" s="6"/>
      <c r="P3129" s="6"/>
      <c r="Q3129" s="6"/>
      <c r="R3129" s="6"/>
      <c r="S3129" s="6"/>
      <c r="T3129" s="6"/>
      <c r="U3129" s="6"/>
      <c r="V3129" s="6"/>
      <c r="W3129" s="6"/>
      <c r="X3129" s="6"/>
      <c r="Y3129" s="6"/>
      <c r="Z3129" s="6"/>
      <c r="AA3129" s="6"/>
      <c r="AB3129" s="21"/>
      <c r="AC3129" s="21"/>
      <c r="AD3129" s="21"/>
      <c r="AE3129" s="6"/>
      <c r="AF3129" s="6"/>
      <c r="AG3129" s="6"/>
      <c r="AH3129" s="6"/>
    </row>
    <row r="3130" spans="1:34" x14ac:dyDescent="0.35">
      <c r="A3130" s="20"/>
      <c r="B3130" s="6"/>
      <c r="C3130" s="6"/>
      <c r="D3130" s="6"/>
      <c r="E3130" s="6"/>
      <c r="F3130" s="6"/>
      <c r="G3130" s="6"/>
      <c r="H3130" s="6"/>
      <c r="I3130" s="6"/>
      <c r="J3130" s="6"/>
      <c r="K3130" s="6"/>
      <c r="L3130" s="6"/>
      <c r="M3130" s="6"/>
      <c r="N3130" s="6"/>
      <c r="O3130" s="6"/>
      <c r="P3130" s="6"/>
      <c r="Q3130" s="6"/>
      <c r="R3130" s="6"/>
      <c r="S3130" s="6"/>
      <c r="T3130" s="6"/>
      <c r="U3130" s="6"/>
      <c r="V3130" s="6"/>
      <c r="W3130" s="6"/>
      <c r="X3130" s="6"/>
      <c r="Y3130" s="6"/>
      <c r="Z3130" s="6"/>
      <c r="AA3130" s="6"/>
      <c r="AB3130" s="21"/>
      <c r="AC3130" s="21"/>
      <c r="AD3130" s="21"/>
      <c r="AE3130" s="6"/>
      <c r="AF3130" s="6"/>
      <c r="AG3130" s="6"/>
      <c r="AH3130" s="6"/>
    </row>
    <row r="3131" spans="1:34" x14ac:dyDescent="0.35">
      <c r="A3131" s="20"/>
      <c r="B3131" s="6"/>
      <c r="C3131" s="6"/>
      <c r="D3131" s="6"/>
      <c r="E3131" s="6"/>
      <c r="F3131" s="6"/>
      <c r="G3131" s="6"/>
      <c r="H3131" s="6"/>
      <c r="I3131" s="6"/>
      <c r="J3131" s="6"/>
      <c r="K3131" s="6"/>
      <c r="L3131" s="6"/>
      <c r="M3131" s="6"/>
      <c r="N3131" s="6"/>
      <c r="O3131" s="6"/>
      <c r="P3131" s="6"/>
      <c r="Q3131" s="6"/>
      <c r="R3131" s="6"/>
      <c r="S3131" s="6"/>
      <c r="T3131" s="6"/>
      <c r="U3131" s="6"/>
      <c r="V3131" s="6"/>
      <c r="W3131" s="6"/>
      <c r="X3131" s="6"/>
      <c r="Y3131" s="6"/>
      <c r="Z3131" s="6"/>
      <c r="AA3131" s="6"/>
      <c r="AB3131" s="21"/>
      <c r="AC3131" s="21"/>
      <c r="AD3131" s="21"/>
      <c r="AE3131" s="6"/>
      <c r="AF3131" s="6"/>
      <c r="AG3131" s="6"/>
      <c r="AH3131" s="6"/>
    </row>
    <row r="3132" spans="1:34" x14ac:dyDescent="0.35">
      <c r="A3132" s="20"/>
      <c r="B3132" s="6"/>
      <c r="C3132" s="6"/>
      <c r="D3132" s="6"/>
      <c r="E3132" s="6"/>
      <c r="F3132" s="6"/>
      <c r="G3132" s="6"/>
      <c r="H3132" s="6"/>
      <c r="I3132" s="6"/>
      <c r="J3132" s="6"/>
      <c r="K3132" s="6"/>
      <c r="L3132" s="6"/>
      <c r="M3132" s="6"/>
      <c r="N3132" s="6"/>
      <c r="O3132" s="6"/>
      <c r="P3132" s="6"/>
      <c r="Q3132" s="6"/>
      <c r="R3132" s="6"/>
      <c r="S3132" s="6"/>
      <c r="T3132" s="6"/>
      <c r="U3132" s="6"/>
      <c r="V3132" s="6"/>
      <c r="W3132" s="6"/>
      <c r="X3132" s="6"/>
      <c r="Y3132" s="6"/>
      <c r="Z3132" s="6"/>
      <c r="AA3132" s="6"/>
      <c r="AB3132" s="21"/>
      <c r="AC3132" s="21"/>
      <c r="AD3132" s="21"/>
      <c r="AE3132" s="6"/>
      <c r="AF3132" s="6"/>
      <c r="AG3132" s="6"/>
      <c r="AH3132" s="6"/>
    </row>
    <row r="3133" spans="1:34" x14ac:dyDescent="0.35">
      <c r="A3133" s="20"/>
      <c r="B3133" s="6"/>
      <c r="C3133" s="6"/>
      <c r="D3133" s="6"/>
      <c r="E3133" s="6"/>
      <c r="F3133" s="6"/>
      <c r="G3133" s="6"/>
      <c r="H3133" s="6"/>
      <c r="I3133" s="6"/>
      <c r="J3133" s="6"/>
      <c r="K3133" s="6"/>
      <c r="L3133" s="6"/>
      <c r="M3133" s="6"/>
      <c r="N3133" s="6"/>
      <c r="O3133" s="6"/>
      <c r="P3133" s="6"/>
      <c r="Q3133" s="6"/>
      <c r="R3133" s="6"/>
      <c r="S3133" s="6"/>
      <c r="T3133" s="6"/>
      <c r="U3133" s="6"/>
      <c r="V3133" s="6"/>
      <c r="W3133" s="6"/>
      <c r="X3133" s="6"/>
      <c r="Y3133" s="6"/>
      <c r="Z3133" s="6"/>
      <c r="AA3133" s="6"/>
      <c r="AB3133" s="21"/>
      <c r="AC3133" s="21"/>
      <c r="AD3133" s="21"/>
      <c r="AE3133" s="6"/>
      <c r="AF3133" s="6"/>
      <c r="AG3133" s="6"/>
      <c r="AH3133" s="6"/>
    </row>
    <row r="3134" spans="1:34" x14ac:dyDescent="0.35">
      <c r="A3134" s="20"/>
      <c r="B3134" s="6"/>
      <c r="C3134" s="6"/>
      <c r="D3134" s="6"/>
      <c r="E3134" s="6"/>
      <c r="F3134" s="6"/>
      <c r="G3134" s="6"/>
      <c r="H3134" s="6"/>
      <c r="I3134" s="6"/>
      <c r="J3134" s="6"/>
      <c r="K3134" s="6"/>
      <c r="L3134" s="6"/>
      <c r="M3134" s="6"/>
      <c r="N3134" s="6"/>
      <c r="O3134" s="6"/>
      <c r="P3134" s="6"/>
      <c r="Q3134" s="6"/>
      <c r="R3134" s="6"/>
      <c r="S3134" s="6"/>
      <c r="T3134" s="6"/>
      <c r="U3134" s="6"/>
      <c r="V3134" s="6"/>
      <c r="W3134" s="6"/>
      <c r="X3134" s="6"/>
      <c r="Y3134" s="6"/>
      <c r="Z3134" s="6"/>
      <c r="AA3134" s="6"/>
      <c r="AB3134" s="21"/>
      <c r="AC3134" s="21"/>
      <c r="AD3134" s="21"/>
      <c r="AE3134" s="6"/>
      <c r="AF3134" s="6"/>
      <c r="AG3134" s="6"/>
      <c r="AH3134" s="6"/>
    </row>
    <row r="3135" spans="1:34" x14ac:dyDescent="0.35">
      <c r="A3135" s="20"/>
      <c r="B3135" s="6"/>
      <c r="C3135" s="6"/>
      <c r="D3135" s="6"/>
      <c r="E3135" s="6"/>
      <c r="F3135" s="6"/>
      <c r="G3135" s="6"/>
      <c r="H3135" s="6"/>
      <c r="I3135" s="6"/>
      <c r="J3135" s="6"/>
      <c r="K3135" s="6"/>
      <c r="L3135" s="6"/>
      <c r="M3135" s="6"/>
      <c r="N3135" s="6"/>
      <c r="O3135" s="6"/>
      <c r="P3135" s="6"/>
      <c r="Q3135" s="6"/>
      <c r="R3135" s="6"/>
      <c r="S3135" s="6"/>
      <c r="T3135" s="6"/>
      <c r="U3135" s="6"/>
      <c r="V3135" s="6"/>
      <c r="W3135" s="6"/>
      <c r="X3135" s="6"/>
      <c r="Y3135" s="6"/>
      <c r="Z3135" s="6"/>
      <c r="AA3135" s="6"/>
      <c r="AB3135" s="21"/>
      <c r="AC3135" s="21"/>
      <c r="AD3135" s="21"/>
      <c r="AE3135" s="6"/>
      <c r="AF3135" s="6"/>
      <c r="AG3135" s="6"/>
      <c r="AH3135" s="6"/>
    </row>
    <row r="3136" spans="1:34" x14ac:dyDescent="0.35">
      <c r="A3136" s="20"/>
      <c r="B3136" s="6"/>
      <c r="C3136" s="6"/>
      <c r="D3136" s="6"/>
      <c r="E3136" s="6"/>
      <c r="F3136" s="6"/>
      <c r="G3136" s="6"/>
      <c r="H3136" s="6"/>
      <c r="I3136" s="6"/>
      <c r="J3136" s="6"/>
      <c r="K3136" s="6"/>
      <c r="L3136" s="6"/>
      <c r="M3136" s="6"/>
      <c r="N3136" s="6"/>
      <c r="O3136" s="6"/>
      <c r="P3136" s="6"/>
      <c r="Q3136" s="6"/>
      <c r="R3136" s="6"/>
      <c r="S3136" s="6"/>
      <c r="T3136" s="6"/>
      <c r="U3136" s="6"/>
      <c r="V3136" s="6"/>
      <c r="W3136" s="6"/>
      <c r="X3136" s="6"/>
      <c r="Y3136" s="6"/>
      <c r="Z3136" s="6"/>
      <c r="AA3136" s="6"/>
      <c r="AB3136" s="21"/>
      <c r="AC3136" s="21"/>
      <c r="AD3136" s="21"/>
      <c r="AE3136" s="6"/>
      <c r="AF3136" s="6"/>
      <c r="AG3136" s="6"/>
      <c r="AH3136" s="6"/>
    </row>
    <row r="3137" spans="1:34" x14ac:dyDescent="0.35">
      <c r="A3137" s="20"/>
      <c r="B3137" s="6"/>
      <c r="C3137" s="6"/>
      <c r="D3137" s="6"/>
      <c r="E3137" s="6"/>
      <c r="F3137" s="6"/>
      <c r="G3137" s="6"/>
      <c r="H3137" s="6"/>
      <c r="I3137" s="6"/>
      <c r="J3137" s="6"/>
      <c r="K3137" s="6"/>
      <c r="L3137" s="6"/>
      <c r="M3137" s="6"/>
      <c r="N3137" s="6"/>
      <c r="O3137" s="6"/>
      <c r="P3137" s="6"/>
      <c r="Q3137" s="6"/>
      <c r="R3137" s="6"/>
      <c r="S3137" s="6"/>
      <c r="T3137" s="6"/>
      <c r="U3137" s="6"/>
      <c r="V3137" s="6"/>
      <c r="W3137" s="6"/>
      <c r="X3137" s="6"/>
      <c r="Y3137" s="6"/>
      <c r="Z3137" s="6"/>
      <c r="AA3137" s="6"/>
      <c r="AB3137" s="21"/>
      <c r="AC3137" s="21"/>
      <c r="AD3137" s="21"/>
      <c r="AE3137" s="6"/>
      <c r="AF3137" s="6"/>
      <c r="AG3137" s="6"/>
      <c r="AH3137" s="6"/>
    </row>
    <row r="3138" spans="1:34" x14ac:dyDescent="0.35">
      <c r="A3138" s="20"/>
      <c r="B3138" s="6"/>
      <c r="C3138" s="6"/>
      <c r="D3138" s="6"/>
      <c r="E3138" s="6"/>
      <c r="F3138" s="6"/>
      <c r="G3138" s="6"/>
      <c r="H3138" s="6"/>
      <c r="I3138" s="6"/>
      <c r="J3138" s="6"/>
      <c r="K3138" s="6"/>
      <c r="L3138" s="6"/>
      <c r="M3138" s="6"/>
      <c r="N3138" s="6"/>
      <c r="O3138" s="6"/>
      <c r="P3138" s="6"/>
      <c r="Q3138" s="6"/>
      <c r="R3138" s="6"/>
      <c r="S3138" s="6"/>
      <c r="T3138" s="6"/>
      <c r="U3138" s="6"/>
      <c r="V3138" s="6"/>
      <c r="W3138" s="6"/>
      <c r="X3138" s="6"/>
      <c r="Y3138" s="6"/>
      <c r="Z3138" s="6"/>
      <c r="AA3138" s="6"/>
      <c r="AB3138" s="21"/>
      <c r="AC3138" s="21"/>
      <c r="AD3138" s="21"/>
      <c r="AE3138" s="6"/>
      <c r="AF3138" s="6"/>
      <c r="AG3138" s="6"/>
      <c r="AH3138" s="6"/>
    </row>
    <row r="3139" spans="1:34" x14ac:dyDescent="0.35">
      <c r="A3139" s="20"/>
      <c r="B3139" s="6"/>
      <c r="C3139" s="6"/>
      <c r="D3139" s="6"/>
      <c r="E3139" s="6"/>
      <c r="F3139" s="6"/>
      <c r="G3139" s="6"/>
      <c r="H3139" s="6"/>
      <c r="I3139" s="6"/>
      <c r="J3139" s="6"/>
      <c r="K3139" s="6"/>
      <c r="L3139" s="6"/>
      <c r="M3139" s="6"/>
      <c r="N3139" s="6"/>
      <c r="O3139" s="6"/>
      <c r="P3139" s="6"/>
      <c r="Q3139" s="6"/>
      <c r="R3139" s="6"/>
      <c r="S3139" s="6"/>
      <c r="T3139" s="6"/>
      <c r="U3139" s="6"/>
      <c r="V3139" s="6"/>
      <c r="W3139" s="6"/>
      <c r="X3139" s="6"/>
      <c r="Y3139" s="6"/>
      <c r="Z3139" s="6"/>
      <c r="AA3139" s="6"/>
      <c r="AB3139" s="21"/>
      <c r="AC3139" s="21"/>
      <c r="AD3139" s="21"/>
      <c r="AE3139" s="6"/>
      <c r="AF3139" s="6"/>
      <c r="AG3139" s="6"/>
      <c r="AH3139" s="6"/>
    </row>
    <row r="3140" spans="1:34" x14ac:dyDescent="0.35">
      <c r="A3140" s="20"/>
      <c r="B3140" s="6"/>
      <c r="C3140" s="6"/>
      <c r="D3140" s="6"/>
      <c r="E3140" s="6"/>
      <c r="F3140" s="6"/>
      <c r="G3140" s="6"/>
      <c r="H3140" s="6"/>
      <c r="I3140" s="6"/>
      <c r="J3140" s="6"/>
      <c r="K3140" s="6"/>
      <c r="L3140" s="6"/>
      <c r="M3140" s="6"/>
      <c r="N3140" s="6"/>
      <c r="O3140" s="6"/>
      <c r="P3140" s="6"/>
      <c r="Q3140" s="6"/>
      <c r="R3140" s="6"/>
      <c r="S3140" s="6"/>
      <c r="T3140" s="6"/>
      <c r="U3140" s="6"/>
      <c r="V3140" s="6"/>
      <c r="W3140" s="6"/>
      <c r="X3140" s="6"/>
      <c r="Y3140" s="6"/>
      <c r="Z3140" s="6"/>
      <c r="AA3140" s="6"/>
      <c r="AB3140" s="21"/>
      <c r="AC3140" s="21"/>
      <c r="AD3140" s="21"/>
      <c r="AE3140" s="6"/>
      <c r="AF3140" s="6"/>
      <c r="AG3140" s="6"/>
      <c r="AH3140" s="6"/>
    </row>
    <row r="3141" spans="1:34" x14ac:dyDescent="0.35">
      <c r="A3141" s="20"/>
      <c r="B3141" s="6"/>
      <c r="C3141" s="6"/>
      <c r="D3141" s="6"/>
      <c r="E3141" s="6"/>
      <c r="F3141" s="6"/>
      <c r="G3141" s="6"/>
      <c r="H3141" s="6"/>
      <c r="I3141" s="6"/>
      <c r="J3141" s="6"/>
      <c r="K3141" s="6"/>
      <c r="L3141" s="6"/>
      <c r="M3141" s="6"/>
      <c r="N3141" s="6"/>
      <c r="O3141" s="6"/>
      <c r="P3141" s="6"/>
      <c r="Q3141" s="6"/>
      <c r="R3141" s="6"/>
      <c r="S3141" s="6"/>
      <c r="T3141" s="6"/>
      <c r="U3141" s="6"/>
      <c r="V3141" s="6"/>
      <c r="W3141" s="6"/>
      <c r="X3141" s="6"/>
      <c r="Y3141" s="6"/>
      <c r="Z3141" s="6"/>
      <c r="AA3141" s="6"/>
      <c r="AB3141" s="21"/>
      <c r="AC3141" s="21"/>
      <c r="AD3141" s="21"/>
      <c r="AE3141" s="6"/>
      <c r="AF3141" s="6"/>
      <c r="AG3141" s="6"/>
      <c r="AH3141" s="6"/>
    </row>
    <row r="3142" spans="1:34" x14ac:dyDescent="0.35">
      <c r="A3142" s="20"/>
      <c r="B3142" s="6"/>
      <c r="C3142" s="6"/>
      <c r="D3142" s="6"/>
      <c r="E3142" s="6"/>
      <c r="F3142" s="6"/>
      <c r="G3142" s="6"/>
      <c r="H3142" s="6"/>
      <c r="I3142" s="6"/>
      <c r="J3142" s="6"/>
      <c r="K3142" s="6"/>
      <c r="L3142" s="6"/>
      <c r="M3142" s="6"/>
      <c r="N3142" s="6"/>
      <c r="O3142" s="6"/>
      <c r="P3142" s="6"/>
      <c r="Q3142" s="6"/>
      <c r="R3142" s="6"/>
      <c r="S3142" s="6"/>
      <c r="T3142" s="6"/>
      <c r="U3142" s="6"/>
      <c r="V3142" s="6"/>
      <c r="W3142" s="6"/>
      <c r="X3142" s="6"/>
      <c r="Y3142" s="6"/>
      <c r="Z3142" s="6"/>
      <c r="AA3142" s="6"/>
      <c r="AB3142" s="21"/>
      <c r="AC3142" s="21"/>
      <c r="AD3142" s="21"/>
      <c r="AE3142" s="6"/>
      <c r="AF3142" s="6"/>
      <c r="AG3142" s="6"/>
      <c r="AH3142" s="6"/>
    </row>
    <row r="3143" spans="1:34" x14ac:dyDescent="0.35">
      <c r="A3143" s="20"/>
      <c r="B3143" s="6"/>
      <c r="C3143" s="6"/>
      <c r="D3143" s="6"/>
      <c r="E3143" s="6"/>
      <c r="F3143" s="6"/>
      <c r="G3143" s="6"/>
      <c r="H3143" s="6"/>
      <c r="I3143" s="6"/>
      <c r="J3143" s="6"/>
      <c r="K3143" s="6"/>
      <c r="L3143" s="6"/>
      <c r="M3143" s="6"/>
      <c r="N3143" s="6"/>
      <c r="O3143" s="6"/>
      <c r="P3143" s="6"/>
      <c r="Q3143" s="6"/>
      <c r="R3143" s="6"/>
      <c r="S3143" s="6"/>
      <c r="T3143" s="6"/>
      <c r="U3143" s="6"/>
      <c r="V3143" s="6"/>
      <c r="W3143" s="6"/>
      <c r="X3143" s="6"/>
      <c r="Y3143" s="6"/>
      <c r="Z3143" s="6"/>
      <c r="AA3143" s="6"/>
      <c r="AB3143" s="21"/>
      <c r="AC3143" s="21"/>
      <c r="AD3143" s="21"/>
      <c r="AE3143" s="6"/>
      <c r="AF3143" s="6"/>
      <c r="AG3143" s="6"/>
      <c r="AH3143" s="6"/>
    </row>
    <row r="3144" spans="1:34" x14ac:dyDescent="0.35">
      <c r="A3144" s="20"/>
      <c r="B3144" s="6"/>
      <c r="C3144" s="6"/>
      <c r="D3144" s="6"/>
      <c r="E3144" s="6"/>
      <c r="F3144" s="6"/>
      <c r="G3144" s="6"/>
      <c r="H3144" s="6"/>
      <c r="I3144" s="6"/>
      <c r="J3144" s="6"/>
      <c r="K3144" s="6"/>
      <c r="L3144" s="6"/>
      <c r="M3144" s="6"/>
      <c r="N3144" s="6"/>
      <c r="O3144" s="6"/>
      <c r="P3144" s="6"/>
      <c r="Q3144" s="6"/>
      <c r="R3144" s="6"/>
      <c r="S3144" s="6"/>
      <c r="T3144" s="6"/>
      <c r="U3144" s="6"/>
      <c r="V3144" s="6"/>
      <c r="W3144" s="6"/>
      <c r="X3144" s="6"/>
      <c r="Y3144" s="6"/>
      <c r="Z3144" s="6"/>
      <c r="AA3144" s="6"/>
      <c r="AB3144" s="21"/>
      <c r="AC3144" s="21"/>
      <c r="AD3144" s="21"/>
      <c r="AE3144" s="6"/>
      <c r="AF3144" s="6"/>
      <c r="AG3144" s="6"/>
      <c r="AH3144" s="6"/>
    </row>
    <row r="3145" spans="1:34" x14ac:dyDescent="0.35">
      <c r="A3145" s="20"/>
      <c r="B3145" s="6"/>
      <c r="C3145" s="6"/>
      <c r="D3145" s="6"/>
      <c r="E3145" s="6"/>
      <c r="F3145" s="6"/>
      <c r="G3145" s="6"/>
      <c r="H3145" s="6"/>
      <c r="I3145" s="6"/>
      <c r="J3145" s="6"/>
      <c r="K3145" s="6"/>
      <c r="L3145" s="6"/>
      <c r="M3145" s="6"/>
      <c r="N3145" s="6"/>
      <c r="O3145" s="6"/>
      <c r="P3145" s="6"/>
      <c r="Q3145" s="6"/>
      <c r="R3145" s="6"/>
      <c r="S3145" s="6"/>
      <c r="T3145" s="6"/>
      <c r="U3145" s="6"/>
      <c r="V3145" s="6"/>
      <c r="W3145" s="6"/>
      <c r="X3145" s="6"/>
      <c r="Y3145" s="6"/>
      <c r="Z3145" s="6"/>
      <c r="AA3145" s="6"/>
      <c r="AB3145" s="21"/>
      <c r="AC3145" s="21"/>
      <c r="AD3145" s="21"/>
      <c r="AE3145" s="6"/>
      <c r="AF3145" s="6"/>
      <c r="AG3145" s="6"/>
      <c r="AH3145" s="6"/>
    </row>
    <row r="3146" spans="1:34" x14ac:dyDescent="0.35">
      <c r="A3146" s="20"/>
      <c r="B3146" s="6"/>
      <c r="C3146" s="6"/>
      <c r="D3146" s="6"/>
      <c r="E3146" s="6"/>
      <c r="F3146" s="6"/>
      <c r="G3146" s="6"/>
      <c r="H3146" s="6"/>
      <c r="I3146" s="6"/>
      <c r="J3146" s="6"/>
      <c r="K3146" s="6"/>
      <c r="L3146" s="6"/>
      <c r="M3146" s="6"/>
      <c r="N3146" s="6"/>
      <c r="O3146" s="6"/>
      <c r="P3146" s="6"/>
      <c r="Q3146" s="6"/>
      <c r="R3146" s="6"/>
      <c r="S3146" s="6"/>
      <c r="T3146" s="6"/>
      <c r="U3146" s="6"/>
      <c r="V3146" s="6"/>
      <c r="W3146" s="6"/>
      <c r="X3146" s="6"/>
      <c r="Y3146" s="6"/>
      <c r="Z3146" s="6"/>
      <c r="AA3146" s="6"/>
      <c r="AB3146" s="21"/>
      <c r="AC3146" s="21"/>
      <c r="AD3146" s="21"/>
      <c r="AE3146" s="6"/>
      <c r="AF3146" s="6"/>
      <c r="AG3146" s="6"/>
      <c r="AH3146" s="6"/>
    </row>
    <row r="3147" spans="1:34" x14ac:dyDescent="0.35">
      <c r="A3147" s="20"/>
      <c r="B3147" s="6"/>
      <c r="C3147" s="6"/>
      <c r="D3147" s="6"/>
      <c r="E3147" s="6"/>
      <c r="F3147" s="6"/>
      <c r="G3147" s="6"/>
      <c r="H3147" s="6"/>
      <c r="I3147" s="6"/>
      <c r="J3147" s="6"/>
      <c r="K3147" s="6"/>
      <c r="L3147" s="6"/>
      <c r="M3147" s="6"/>
      <c r="N3147" s="6"/>
      <c r="O3147" s="6"/>
      <c r="P3147" s="6"/>
      <c r="Q3147" s="6"/>
      <c r="R3147" s="6"/>
      <c r="S3147" s="6"/>
      <c r="T3147" s="6"/>
      <c r="U3147" s="6"/>
      <c r="V3147" s="6"/>
      <c r="W3147" s="6"/>
      <c r="X3147" s="6"/>
      <c r="Y3147" s="6"/>
      <c r="Z3147" s="6"/>
      <c r="AA3147" s="6"/>
      <c r="AB3147" s="21"/>
      <c r="AC3147" s="21"/>
      <c r="AD3147" s="21"/>
      <c r="AE3147" s="6"/>
      <c r="AF3147" s="6"/>
      <c r="AG3147" s="6"/>
      <c r="AH3147" s="6"/>
    </row>
    <row r="3148" spans="1:34" x14ac:dyDescent="0.35">
      <c r="A3148" s="20"/>
      <c r="B3148" s="6"/>
      <c r="C3148" s="6"/>
      <c r="D3148" s="6"/>
      <c r="E3148" s="6"/>
      <c r="F3148" s="6"/>
      <c r="G3148" s="6"/>
      <c r="H3148" s="6"/>
      <c r="I3148" s="6"/>
      <c r="J3148" s="6"/>
      <c r="K3148" s="6"/>
      <c r="L3148" s="6"/>
      <c r="M3148" s="6"/>
      <c r="N3148" s="6"/>
      <c r="O3148" s="6"/>
      <c r="P3148" s="6"/>
      <c r="Q3148" s="6"/>
      <c r="R3148" s="6"/>
      <c r="S3148" s="6"/>
      <c r="T3148" s="6"/>
      <c r="U3148" s="6"/>
      <c r="V3148" s="6"/>
      <c r="W3148" s="6"/>
      <c r="X3148" s="6"/>
      <c r="Y3148" s="6"/>
      <c r="Z3148" s="6"/>
      <c r="AA3148" s="6"/>
      <c r="AB3148" s="21"/>
      <c r="AC3148" s="21"/>
      <c r="AD3148" s="21"/>
      <c r="AE3148" s="6"/>
      <c r="AF3148" s="6"/>
      <c r="AG3148" s="6"/>
      <c r="AH3148" s="6"/>
    </row>
    <row r="3149" spans="1:34" x14ac:dyDescent="0.35">
      <c r="A3149" s="20"/>
      <c r="B3149" s="6"/>
      <c r="C3149" s="6"/>
      <c r="D3149" s="6"/>
      <c r="E3149" s="6"/>
      <c r="F3149" s="6"/>
      <c r="G3149" s="6"/>
      <c r="H3149" s="6"/>
      <c r="I3149" s="6"/>
      <c r="J3149" s="6"/>
      <c r="K3149" s="6"/>
      <c r="L3149" s="6"/>
      <c r="M3149" s="6"/>
      <c r="N3149" s="6"/>
      <c r="O3149" s="6"/>
      <c r="P3149" s="6"/>
      <c r="Q3149" s="6"/>
      <c r="R3149" s="6"/>
      <c r="S3149" s="6"/>
      <c r="T3149" s="6"/>
      <c r="U3149" s="6"/>
      <c r="V3149" s="6"/>
      <c r="W3149" s="6"/>
      <c r="X3149" s="6"/>
      <c r="Y3149" s="6"/>
      <c r="Z3149" s="6"/>
      <c r="AA3149" s="6"/>
      <c r="AB3149" s="21"/>
      <c r="AC3149" s="21"/>
      <c r="AD3149" s="21"/>
      <c r="AE3149" s="6"/>
      <c r="AF3149" s="6"/>
      <c r="AG3149" s="6"/>
      <c r="AH3149" s="6"/>
    </row>
    <row r="3150" spans="1:34" x14ac:dyDescent="0.35">
      <c r="A3150" s="20"/>
      <c r="B3150" s="6"/>
      <c r="C3150" s="6"/>
      <c r="D3150" s="6"/>
      <c r="E3150" s="6"/>
      <c r="F3150" s="6"/>
      <c r="G3150" s="6"/>
      <c r="H3150" s="6"/>
      <c r="I3150" s="6"/>
      <c r="J3150" s="6"/>
      <c r="K3150" s="6"/>
      <c r="L3150" s="6"/>
      <c r="M3150" s="6"/>
      <c r="N3150" s="6"/>
      <c r="O3150" s="6"/>
      <c r="P3150" s="6"/>
      <c r="Q3150" s="6"/>
      <c r="R3150" s="6"/>
      <c r="S3150" s="6"/>
      <c r="T3150" s="6"/>
      <c r="U3150" s="6"/>
      <c r="V3150" s="6"/>
      <c r="W3150" s="6"/>
      <c r="X3150" s="6"/>
      <c r="Y3150" s="6"/>
      <c r="Z3150" s="6"/>
      <c r="AA3150" s="6"/>
      <c r="AB3150" s="21"/>
      <c r="AC3150" s="21"/>
      <c r="AD3150" s="21"/>
      <c r="AE3150" s="6"/>
      <c r="AF3150" s="6"/>
      <c r="AG3150" s="6"/>
      <c r="AH3150" s="6"/>
    </row>
    <row r="3151" spans="1:34" x14ac:dyDescent="0.35">
      <c r="A3151" s="20"/>
      <c r="B3151" s="6"/>
      <c r="C3151" s="6"/>
      <c r="D3151" s="6"/>
      <c r="E3151" s="6"/>
      <c r="F3151" s="6"/>
      <c r="G3151" s="6"/>
      <c r="H3151" s="6"/>
      <c r="I3151" s="6"/>
      <c r="J3151" s="6"/>
      <c r="K3151" s="6"/>
      <c r="L3151" s="6"/>
      <c r="M3151" s="6"/>
      <c r="N3151" s="6"/>
      <c r="O3151" s="6"/>
      <c r="P3151" s="6"/>
      <c r="Q3151" s="6"/>
      <c r="R3151" s="6"/>
      <c r="S3151" s="6"/>
      <c r="T3151" s="6"/>
      <c r="U3151" s="6"/>
      <c r="V3151" s="6"/>
      <c r="W3151" s="6"/>
      <c r="X3151" s="6"/>
      <c r="Y3151" s="6"/>
      <c r="Z3151" s="6"/>
      <c r="AA3151" s="6"/>
      <c r="AB3151" s="21"/>
      <c r="AC3151" s="21"/>
      <c r="AD3151" s="21"/>
      <c r="AE3151" s="6"/>
      <c r="AF3151" s="6"/>
      <c r="AG3151" s="6"/>
      <c r="AH3151" s="6"/>
    </row>
    <row r="3152" spans="1:34" x14ac:dyDescent="0.35">
      <c r="A3152" s="20"/>
      <c r="B3152" s="6"/>
      <c r="C3152" s="6"/>
      <c r="D3152" s="6"/>
      <c r="E3152" s="6"/>
      <c r="F3152" s="6"/>
      <c r="G3152" s="6"/>
      <c r="H3152" s="6"/>
      <c r="I3152" s="6"/>
      <c r="J3152" s="6"/>
      <c r="K3152" s="6"/>
      <c r="L3152" s="6"/>
      <c r="M3152" s="6"/>
      <c r="N3152" s="6"/>
      <c r="O3152" s="6"/>
      <c r="P3152" s="6"/>
      <c r="Q3152" s="6"/>
      <c r="R3152" s="6"/>
      <c r="S3152" s="6"/>
      <c r="T3152" s="6"/>
      <c r="U3152" s="6"/>
      <c r="V3152" s="6"/>
      <c r="W3152" s="6"/>
      <c r="X3152" s="6"/>
      <c r="Y3152" s="6"/>
      <c r="Z3152" s="6"/>
      <c r="AA3152" s="6"/>
      <c r="AB3152" s="21"/>
      <c r="AC3152" s="21"/>
      <c r="AD3152" s="21"/>
      <c r="AE3152" s="6"/>
      <c r="AF3152" s="6"/>
      <c r="AG3152" s="6"/>
      <c r="AH3152" s="6"/>
    </row>
    <row r="3153" spans="1:34" x14ac:dyDescent="0.35">
      <c r="A3153" s="20"/>
      <c r="B3153" s="6"/>
      <c r="C3153" s="6"/>
      <c r="D3153" s="6"/>
      <c r="E3153" s="6"/>
      <c r="F3153" s="6"/>
      <c r="G3153" s="6"/>
      <c r="H3153" s="6"/>
      <c r="I3153" s="6"/>
      <c r="J3153" s="6"/>
      <c r="K3153" s="6"/>
      <c r="L3153" s="6"/>
      <c r="M3153" s="6"/>
      <c r="N3153" s="6"/>
      <c r="O3153" s="6"/>
      <c r="P3153" s="6"/>
      <c r="Q3153" s="6"/>
      <c r="R3153" s="6"/>
      <c r="S3153" s="6"/>
      <c r="T3153" s="6"/>
      <c r="U3153" s="6"/>
      <c r="V3153" s="6"/>
      <c r="W3153" s="6"/>
      <c r="X3153" s="6"/>
      <c r="Y3153" s="6"/>
      <c r="Z3153" s="6"/>
      <c r="AA3153" s="6"/>
      <c r="AB3153" s="21"/>
      <c r="AC3153" s="21"/>
      <c r="AD3153" s="21"/>
      <c r="AE3153" s="6"/>
      <c r="AF3153" s="6"/>
      <c r="AG3153" s="6"/>
      <c r="AH3153" s="6"/>
    </row>
    <row r="3154" spans="1:34" x14ac:dyDescent="0.35">
      <c r="A3154" s="20"/>
      <c r="B3154" s="6"/>
      <c r="C3154" s="6"/>
      <c r="D3154" s="6"/>
      <c r="E3154" s="6"/>
      <c r="F3154" s="6"/>
      <c r="G3154" s="6"/>
      <c r="H3154" s="6"/>
      <c r="I3154" s="6"/>
      <c r="J3154" s="6"/>
      <c r="K3154" s="6"/>
      <c r="L3154" s="6"/>
      <c r="M3154" s="6"/>
      <c r="N3154" s="6"/>
      <c r="O3154" s="6"/>
      <c r="P3154" s="6"/>
      <c r="Q3154" s="6"/>
      <c r="R3154" s="6"/>
      <c r="S3154" s="6"/>
      <c r="T3154" s="6"/>
      <c r="U3154" s="6"/>
      <c r="V3154" s="6"/>
      <c r="W3154" s="6"/>
      <c r="X3154" s="6"/>
      <c r="Y3154" s="6"/>
      <c r="Z3154" s="6"/>
      <c r="AA3154" s="6"/>
      <c r="AB3154" s="21"/>
      <c r="AC3154" s="21"/>
      <c r="AD3154" s="21"/>
      <c r="AE3154" s="6"/>
      <c r="AF3154" s="6"/>
      <c r="AG3154" s="6"/>
      <c r="AH3154" s="6"/>
    </row>
    <row r="3155" spans="1:34" x14ac:dyDescent="0.35">
      <c r="A3155" s="20"/>
      <c r="B3155" s="6"/>
      <c r="C3155" s="6"/>
      <c r="D3155" s="6"/>
      <c r="E3155" s="6"/>
      <c r="F3155" s="6"/>
      <c r="G3155" s="6"/>
      <c r="H3155" s="6"/>
      <c r="I3155" s="6"/>
      <c r="J3155" s="6"/>
      <c r="K3155" s="6"/>
      <c r="L3155" s="6"/>
      <c r="M3155" s="6"/>
      <c r="N3155" s="6"/>
      <c r="O3155" s="6"/>
      <c r="P3155" s="6"/>
      <c r="Q3155" s="6"/>
      <c r="R3155" s="6"/>
      <c r="S3155" s="6"/>
      <c r="T3155" s="6"/>
      <c r="U3155" s="6"/>
      <c r="V3155" s="6"/>
      <c r="W3155" s="6"/>
      <c r="X3155" s="6"/>
      <c r="Y3155" s="6"/>
      <c r="Z3155" s="6"/>
      <c r="AA3155" s="6"/>
      <c r="AB3155" s="21"/>
      <c r="AC3155" s="21"/>
      <c r="AD3155" s="21"/>
      <c r="AE3155" s="6"/>
      <c r="AF3155" s="6"/>
      <c r="AG3155" s="6"/>
      <c r="AH3155" s="6"/>
    </row>
    <row r="3156" spans="1:34" x14ac:dyDescent="0.35">
      <c r="A3156" s="20"/>
      <c r="B3156" s="6"/>
      <c r="C3156" s="6"/>
      <c r="D3156" s="6"/>
      <c r="E3156" s="6"/>
      <c r="F3156" s="6"/>
      <c r="G3156" s="6"/>
      <c r="H3156" s="6"/>
      <c r="I3156" s="6"/>
      <c r="J3156" s="6"/>
      <c r="K3156" s="6"/>
      <c r="L3156" s="6"/>
      <c r="M3156" s="6"/>
      <c r="N3156" s="6"/>
      <c r="O3156" s="6"/>
      <c r="P3156" s="6"/>
      <c r="Q3156" s="6"/>
      <c r="R3156" s="6"/>
      <c r="S3156" s="6"/>
      <c r="T3156" s="6"/>
      <c r="U3156" s="6"/>
      <c r="V3156" s="6"/>
      <c r="W3156" s="6"/>
      <c r="X3156" s="6"/>
      <c r="Y3156" s="6"/>
      <c r="Z3156" s="6"/>
      <c r="AA3156" s="6"/>
      <c r="AB3156" s="21"/>
      <c r="AC3156" s="21"/>
      <c r="AD3156" s="21"/>
      <c r="AE3156" s="6"/>
      <c r="AF3156" s="6"/>
      <c r="AG3156" s="6"/>
      <c r="AH3156" s="6"/>
    </row>
    <row r="3157" spans="1:34" x14ac:dyDescent="0.35">
      <c r="A3157" s="20"/>
      <c r="B3157" s="6"/>
      <c r="C3157" s="6"/>
      <c r="D3157" s="6"/>
      <c r="E3157" s="6"/>
      <c r="F3157" s="6"/>
      <c r="G3157" s="6"/>
      <c r="H3157" s="6"/>
      <c r="I3157" s="6"/>
      <c r="J3157" s="6"/>
      <c r="K3157" s="6"/>
      <c r="L3157" s="6"/>
      <c r="M3157" s="6"/>
      <c r="N3157" s="6"/>
      <c r="O3157" s="6"/>
      <c r="P3157" s="6"/>
      <c r="Q3157" s="6"/>
      <c r="R3157" s="6"/>
      <c r="S3157" s="6"/>
      <c r="T3157" s="6"/>
      <c r="U3157" s="6"/>
      <c r="V3157" s="6"/>
      <c r="W3157" s="6"/>
      <c r="X3157" s="6"/>
      <c r="Y3157" s="6"/>
      <c r="Z3157" s="6"/>
      <c r="AA3157" s="6"/>
      <c r="AB3157" s="21"/>
      <c r="AC3157" s="21"/>
      <c r="AD3157" s="21"/>
      <c r="AE3157" s="6"/>
      <c r="AF3157" s="6"/>
      <c r="AG3157" s="6"/>
      <c r="AH3157" s="6"/>
    </row>
    <row r="3158" spans="1:34" x14ac:dyDescent="0.35">
      <c r="A3158" s="20"/>
      <c r="B3158" s="6"/>
      <c r="C3158" s="6"/>
      <c r="D3158" s="6"/>
      <c r="E3158" s="6"/>
      <c r="F3158" s="6"/>
      <c r="G3158" s="6"/>
      <c r="H3158" s="6"/>
      <c r="I3158" s="6"/>
      <c r="J3158" s="6"/>
      <c r="K3158" s="6"/>
      <c r="L3158" s="6"/>
      <c r="M3158" s="6"/>
      <c r="N3158" s="6"/>
      <c r="O3158" s="6"/>
      <c r="P3158" s="6"/>
      <c r="Q3158" s="6"/>
      <c r="R3158" s="6"/>
      <c r="S3158" s="6"/>
      <c r="T3158" s="6"/>
      <c r="U3158" s="6"/>
      <c r="V3158" s="6"/>
      <c r="W3158" s="6"/>
      <c r="X3158" s="6"/>
      <c r="Y3158" s="6"/>
      <c r="Z3158" s="6"/>
      <c r="AA3158" s="6"/>
      <c r="AB3158" s="21"/>
      <c r="AC3158" s="21"/>
      <c r="AD3158" s="21"/>
      <c r="AE3158" s="6"/>
      <c r="AF3158" s="6"/>
      <c r="AG3158" s="6"/>
      <c r="AH3158" s="6"/>
    </row>
    <row r="3159" spans="1:34" x14ac:dyDescent="0.35">
      <c r="A3159" s="20"/>
      <c r="B3159" s="6"/>
      <c r="C3159" s="6"/>
      <c r="D3159" s="6"/>
      <c r="E3159" s="6"/>
      <c r="F3159" s="6"/>
      <c r="G3159" s="6"/>
      <c r="H3159" s="6"/>
      <c r="I3159" s="6"/>
      <c r="J3159" s="6"/>
      <c r="K3159" s="6"/>
      <c r="L3159" s="6"/>
      <c r="M3159" s="6"/>
      <c r="N3159" s="6"/>
      <c r="O3159" s="6"/>
      <c r="P3159" s="6"/>
      <c r="Q3159" s="6"/>
      <c r="R3159" s="6"/>
      <c r="S3159" s="6"/>
      <c r="T3159" s="6"/>
      <c r="U3159" s="6"/>
      <c r="V3159" s="6"/>
      <c r="W3159" s="6"/>
      <c r="X3159" s="6"/>
      <c r="Y3159" s="6"/>
      <c r="Z3159" s="6"/>
      <c r="AA3159" s="6"/>
      <c r="AB3159" s="21"/>
      <c r="AC3159" s="21"/>
      <c r="AD3159" s="21"/>
      <c r="AE3159" s="6"/>
      <c r="AF3159" s="6"/>
      <c r="AG3159" s="6"/>
      <c r="AH3159" s="6"/>
    </row>
    <row r="3160" spans="1:34" x14ac:dyDescent="0.35">
      <c r="A3160" s="20"/>
      <c r="B3160" s="6"/>
      <c r="C3160" s="6"/>
      <c r="D3160" s="6"/>
      <c r="E3160" s="6"/>
      <c r="F3160" s="6"/>
      <c r="G3160" s="6"/>
      <c r="H3160" s="6"/>
      <c r="I3160" s="6"/>
      <c r="J3160" s="6"/>
      <c r="K3160" s="6"/>
      <c r="L3160" s="6"/>
      <c r="M3160" s="6"/>
      <c r="N3160" s="6"/>
      <c r="O3160" s="6"/>
      <c r="P3160" s="6"/>
      <c r="Q3160" s="6"/>
      <c r="R3160" s="6"/>
      <c r="S3160" s="6"/>
      <c r="T3160" s="6"/>
      <c r="U3160" s="6"/>
      <c r="V3160" s="6"/>
      <c r="W3160" s="6"/>
      <c r="X3160" s="6"/>
      <c r="Y3160" s="6"/>
      <c r="Z3160" s="6"/>
      <c r="AA3160" s="6"/>
      <c r="AB3160" s="21"/>
      <c r="AC3160" s="21"/>
      <c r="AD3160" s="21"/>
      <c r="AE3160" s="6"/>
      <c r="AF3160" s="6"/>
      <c r="AG3160" s="6"/>
      <c r="AH3160" s="6"/>
    </row>
    <row r="3161" spans="1:34" x14ac:dyDescent="0.35">
      <c r="A3161" s="20"/>
      <c r="B3161" s="6"/>
      <c r="C3161" s="6"/>
      <c r="D3161" s="6"/>
      <c r="E3161" s="6"/>
      <c r="F3161" s="6"/>
      <c r="G3161" s="6"/>
      <c r="H3161" s="6"/>
      <c r="I3161" s="6"/>
      <c r="J3161" s="6"/>
      <c r="K3161" s="6"/>
      <c r="L3161" s="6"/>
      <c r="M3161" s="6"/>
      <c r="N3161" s="6"/>
      <c r="O3161" s="6"/>
      <c r="P3161" s="6"/>
      <c r="Q3161" s="6"/>
      <c r="R3161" s="6"/>
      <c r="S3161" s="6"/>
      <c r="T3161" s="6"/>
      <c r="U3161" s="6"/>
      <c r="V3161" s="6"/>
      <c r="W3161" s="6"/>
      <c r="X3161" s="6"/>
      <c r="Y3161" s="6"/>
      <c r="Z3161" s="6"/>
      <c r="AA3161" s="6"/>
      <c r="AB3161" s="21"/>
      <c r="AC3161" s="21"/>
      <c r="AD3161" s="21"/>
      <c r="AE3161" s="6"/>
      <c r="AF3161" s="6"/>
      <c r="AG3161" s="6"/>
      <c r="AH3161" s="6"/>
    </row>
    <row r="3162" spans="1:34" x14ac:dyDescent="0.35">
      <c r="A3162" s="20"/>
      <c r="B3162" s="6"/>
      <c r="C3162" s="6"/>
      <c r="D3162" s="6"/>
      <c r="E3162" s="6"/>
      <c r="F3162" s="6"/>
      <c r="G3162" s="6"/>
      <c r="H3162" s="6"/>
      <c r="I3162" s="6"/>
      <c r="J3162" s="6"/>
      <c r="K3162" s="6"/>
      <c r="L3162" s="6"/>
      <c r="M3162" s="6"/>
      <c r="N3162" s="6"/>
      <c r="O3162" s="6"/>
      <c r="P3162" s="6"/>
      <c r="Q3162" s="6"/>
      <c r="R3162" s="6"/>
      <c r="S3162" s="6"/>
      <c r="T3162" s="6"/>
      <c r="U3162" s="6"/>
      <c r="V3162" s="6"/>
      <c r="W3162" s="6"/>
      <c r="X3162" s="6"/>
      <c r="Y3162" s="6"/>
      <c r="Z3162" s="6"/>
      <c r="AA3162" s="6"/>
      <c r="AB3162" s="21"/>
      <c r="AC3162" s="21"/>
      <c r="AD3162" s="21"/>
      <c r="AE3162" s="6"/>
      <c r="AF3162" s="6"/>
      <c r="AG3162" s="6"/>
      <c r="AH3162" s="6"/>
    </row>
    <row r="3163" spans="1:34" x14ac:dyDescent="0.35">
      <c r="A3163" s="20"/>
      <c r="B3163" s="6"/>
      <c r="C3163" s="6"/>
      <c r="D3163" s="6"/>
      <c r="E3163" s="6"/>
      <c r="F3163" s="6"/>
      <c r="G3163" s="6"/>
      <c r="H3163" s="6"/>
      <c r="I3163" s="6"/>
      <c r="J3163" s="6"/>
      <c r="K3163" s="6"/>
      <c r="L3163" s="6"/>
      <c r="M3163" s="6"/>
      <c r="N3163" s="6"/>
      <c r="O3163" s="6"/>
      <c r="P3163" s="6"/>
      <c r="Q3163" s="6"/>
      <c r="R3163" s="6"/>
      <c r="S3163" s="6"/>
      <c r="T3163" s="6"/>
      <c r="U3163" s="6"/>
      <c r="V3163" s="6"/>
      <c r="W3163" s="6"/>
      <c r="X3163" s="6"/>
      <c r="Y3163" s="6"/>
      <c r="Z3163" s="6"/>
      <c r="AA3163" s="6"/>
      <c r="AB3163" s="21"/>
      <c r="AC3163" s="21"/>
      <c r="AD3163" s="21"/>
      <c r="AE3163" s="6"/>
      <c r="AF3163" s="6"/>
      <c r="AG3163" s="6"/>
      <c r="AH3163" s="6"/>
    </row>
    <row r="3164" spans="1:34" x14ac:dyDescent="0.35">
      <c r="A3164" s="20"/>
      <c r="B3164" s="6"/>
      <c r="C3164" s="6"/>
      <c r="D3164" s="6"/>
      <c r="E3164" s="6"/>
      <c r="F3164" s="6"/>
      <c r="G3164" s="6"/>
      <c r="H3164" s="6"/>
      <c r="I3164" s="6"/>
      <c r="J3164" s="6"/>
      <c r="K3164" s="6"/>
      <c r="L3164" s="6"/>
      <c r="M3164" s="6"/>
      <c r="N3164" s="6"/>
      <c r="O3164" s="6"/>
      <c r="P3164" s="6"/>
      <c r="Q3164" s="6"/>
      <c r="R3164" s="6"/>
      <c r="S3164" s="6"/>
      <c r="T3164" s="6"/>
      <c r="U3164" s="6"/>
      <c r="V3164" s="6"/>
      <c r="W3164" s="6"/>
      <c r="X3164" s="6"/>
      <c r="Y3164" s="6"/>
      <c r="Z3164" s="6"/>
      <c r="AA3164" s="6"/>
      <c r="AB3164" s="21"/>
      <c r="AC3164" s="21"/>
      <c r="AD3164" s="21"/>
      <c r="AE3164" s="6"/>
      <c r="AF3164" s="6"/>
      <c r="AG3164" s="6"/>
      <c r="AH3164" s="6"/>
    </row>
    <row r="3165" spans="1:34" x14ac:dyDescent="0.35">
      <c r="A3165" s="20"/>
      <c r="B3165" s="6"/>
      <c r="C3165" s="6"/>
      <c r="D3165" s="6"/>
      <c r="E3165" s="6"/>
      <c r="F3165" s="6"/>
      <c r="G3165" s="6"/>
      <c r="H3165" s="6"/>
      <c r="I3165" s="6"/>
      <c r="J3165" s="6"/>
      <c r="K3165" s="6"/>
      <c r="L3165" s="6"/>
      <c r="M3165" s="6"/>
      <c r="N3165" s="6"/>
      <c r="O3165" s="6"/>
      <c r="P3165" s="6"/>
      <c r="Q3165" s="6"/>
      <c r="R3165" s="6"/>
      <c r="S3165" s="6"/>
      <c r="T3165" s="6"/>
      <c r="U3165" s="6"/>
      <c r="V3165" s="6"/>
      <c r="W3165" s="6"/>
      <c r="X3165" s="6"/>
      <c r="Y3165" s="6"/>
      <c r="Z3165" s="6"/>
      <c r="AA3165" s="6"/>
      <c r="AB3165" s="21"/>
      <c r="AC3165" s="21"/>
      <c r="AD3165" s="21"/>
      <c r="AE3165" s="6"/>
      <c r="AF3165" s="6"/>
      <c r="AG3165" s="6"/>
      <c r="AH3165" s="6"/>
    </row>
    <row r="3166" spans="1:34" x14ac:dyDescent="0.35">
      <c r="A3166" s="20"/>
      <c r="B3166" s="6"/>
      <c r="C3166" s="6"/>
      <c r="D3166" s="6"/>
      <c r="E3166" s="6"/>
      <c r="F3166" s="6"/>
      <c r="G3166" s="6"/>
      <c r="H3166" s="6"/>
      <c r="I3166" s="6"/>
      <c r="J3166" s="6"/>
      <c r="K3166" s="6"/>
      <c r="L3166" s="6"/>
      <c r="M3166" s="6"/>
      <c r="N3166" s="6"/>
      <c r="O3166" s="6"/>
      <c r="P3166" s="6"/>
      <c r="Q3166" s="6"/>
      <c r="R3166" s="6"/>
      <c r="S3166" s="6"/>
      <c r="T3166" s="6"/>
      <c r="U3166" s="6"/>
      <c r="V3166" s="6"/>
      <c r="W3166" s="6"/>
      <c r="X3166" s="6"/>
      <c r="Y3166" s="6"/>
      <c r="Z3166" s="6"/>
      <c r="AA3166" s="6"/>
      <c r="AB3166" s="21"/>
      <c r="AC3166" s="21"/>
      <c r="AD3166" s="21"/>
      <c r="AE3166" s="6"/>
      <c r="AF3166" s="6"/>
      <c r="AG3166" s="6"/>
      <c r="AH3166" s="6"/>
    </row>
    <row r="3167" spans="1:34" x14ac:dyDescent="0.35">
      <c r="A3167" s="20"/>
      <c r="B3167" s="6"/>
      <c r="C3167" s="6"/>
      <c r="D3167" s="6"/>
      <c r="E3167" s="6"/>
      <c r="F3167" s="6"/>
      <c r="G3167" s="6"/>
      <c r="H3167" s="6"/>
      <c r="I3167" s="6"/>
      <c r="J3167" s="6"/>
      <c r="K3167" s="6"/>
      <c r="L3167" s="6"/>
      <c r="M3167" s="6"/>
      <c r="N3167" s="6"/>
      <c r="O3167" s="6"/>
      <c r="P3167" s="6"/>
      <c r="Q3167" s="6"/>
      <c r="R3167" s="6"/>
      <c r="S3167" s="6"/>
      <c r="T3167" s="6"/>
      <c r="U3167" s="6"/>
      <c r="V3167" s="6"/>
      <c r="W3167" s="6"/>
      <c r="X3167" s="6"/>
      <c r="Y3167" s="6"/>
      <c r="Z3167" s="6"/>
      <c r="AA3167" s="6"/>
      <c r="AB3167" s="21"/>
      <c r="AC3167" s="21"/>
      <c r="AD3167" s="21"/>
      <c r="AE3167" s="6"/>
      <c r="AF3167" s="6"/>
      <c r="AG3167" s="6"/>
      <c r="AH3167" s="6"/>
    </row>
    <row r="3168" spans="1:34" x14ac:dyDescent="0.35">
      <c r="A3168" s="20"/>
      <c r="B3168" s="6"/>
      <c r="C3168" s="6"/>
      <c r="D3168" s="6"/>
      <c r="E3168" s="6"/>
      <c r="F3168" s="6"/>
      <c r="G3168" s="6"/>
      <c r="H3168" s="6"/>
      <c r="I3168" s="6"/>
      <c r="J3168" s="6"/>
      <c r="K3168" s="6"/>
      <c r="L3168" s="6"/>
      <c r="M3168" s="6"/>
      <c r="N3168" s="6"/>
      <c r="O3168" s="6"/>
      <c r="P3168" s="6"/>
      <c r="Q3168" s="6"/>
      <c r="R3168" s="6"/>
      <c r="S3168" s="6"/>
      <c r="T3168" s="6"/>
      <c r="U3168" s="6"/>
      <c r="V3168" s="6"/>
      <c r="W3168" s="6"/>
      <c r="X3168" s="6"/>
      <c r="Y3168" s="6"/>
      <c r="Z3168" s="6"/>
      <c r="AA3168" s="6"/>
      <c r="AB3168" s="21"/>
      <c r="AC3168" s="21"/>
      <c r="AD3168" s="21"/>
      <c r="AE3168" s="6"/>
      <c r="AF3168" s="6"/>
      <c r="AG3168" s="6"/>
      <c r="AH3168" s="6"/>
    </row>
    <row r="3169" spans="1:34" x14ac:dyDescent="0.35">
      <c r="A3169" s="20"/>
      <c r="B3169" s="6"/>
      <c r="C3169" s="6"/>
      <c r="D3169" s="6"/>
      <c r="E3169" s="6"/>
      <c r="F3169" s="6"/>
      <c r="G3169" s="6"/>
      <c r="H3169" s="6"/>
      <c r="I3169" s="6"/>
      <c r="J3169" s="6"/>
      <c r="K3169" s="6"/>
      <c r="L3169" s="6"/>
      <c r="M3169" s="6"/>
      <c r="N3169" s="6"/>
      <c r="O3169" s="6"/>
      <c r="P3169" s="6"/>
      <c r="Q3169" s="6"/>
      <c r="R3169" s="6"/>
      <c r="S3169" s="6"/>
      <c r="T3169" s="6"/>
      <c r="U3169" s="6"/>
      <c r="V3169" s="6"/>
      <c r="W3169" s="6"/>
      <c r="X3169" s="6"/>
      <c r="Y3169" s="6"/>
      <c r="Z3169" s="6"/>
      <c r="AA3169" s="6"/>
      <c r="AB3169" s="21"/>
      <c r="AC3169" s="21"/>
      <c r="AD3169" s="21"/>
      <c r="AE3169" s="6"/>
      <c r="AF3169" s="6"/>
      <c r="AG3169" s="6"/>
      <c r="AH3169" s="6"/>
    </row>
    <row r="3170" spans="1:34" x14ac:dyDescent="0.35">
      <c r="A3170" s="20"/>
      <c r="B3170" s="6"/>
      <c r="C3170" s="6"/>
      <c r="D3170" s="6"/>
      <c r="E3170" s="6"/>
      <c r="F3170" s="6"/>
      <c r="G3170" s="6"/>
      <c r="H3170" s="6"/>
      <c r="I3170" s="6"/>
      <c r="J3170" s="6"/>
      <c r="K3170" s="6"/>
      <c r="L3170" s="6"/>
      <c r="M3170" s="6"/>
      <c r="N3170" s="6"/>
      <c r="O3170" s="6"/>
      <c r="P3170" s="6"/>
      <c r="Q3170" s="6"/>
      <c r="R3170" s="6"/>
      <c r="S3170" s="6"/>
      <c r="T3170" s="6"/>
      <c r="U3170" s="6"/>
      <c r="V3170" s="6"/>
      <c r="W3170" s="6"/>
      <c r="X3170" s="6"/>
      <c r="Y3170" s="6"/>
      <c r="Z3170" s="6"/>
      <c r="AA3170" s="6"/>
      <c r="AB3170" s="21"/>
      <c r="AC3170" s="21"/>
      <c r="AD3170" s="21"/>
      <c r="AE3170" s="6"/>
      <c r="AF3170" s="6"/>
      <c r="AG3170" s="6"/>
      <c r="AH3170" s="6"/>
    </row>
    <row r="3171" spans="1:34" x14ac:dyDescent="0.35">
      <c r="A3171" s="20"/>
      <c r="B3171" s="6"/>
      <c r="C3171" s="6"/>
      <c r="D3171" s="6"/>
      <c r="E3171" s="6"/>
      <c r="F3171" s="6"/>
      <c r="G3171" s="6"/>
      <c r="H3171" s="6"/>
      <c r="I3171" s="6"/>
      <c r="J3171" s="6"/>
      <c r="K3171" s="6"/>
      <c r="L3171" s="6"/>
      <c r="M3171" s="6"/>
      <c r="N3171" s="6"/>
      <c r="O3171" s="6"/>
      <c r="P3171" s="6"/>
      <c r="Q3171" s="6"/>
      <c r="R3171" s="6"/>
      <c r="S3171" s="6"/>
      <c r="T3171" s="6"/>
      <c r="U3171" s="6"/>
      <c r="V3171" s="6"/>
      <c r="W3171" s="6"/>
      <c r="X3171" s="6"/>
      <c r="Y3171" s="6"/>
      <c r="Z3171" s="6"/>
      <c r="AA3171" s="6"/>
      <c r="AB3171" s="21"/>
      <c r="AC3171" s="21"/>
      <c r="AD3171" s="21"/>
      <c r="AE3171" s="6"/>
      <c r="AF3171" s="6"/>
      <c r="AG3171" s="6"/>
      <c r="AH3171" s="6"/>
    </row>
    <row r="3172" spans="1:34" x14ac:dyDescent="0.35">
      <c r="A3172" s="20"/>
      <c r="B3172" s="6"/>
      <c r="C3172" s="6"/>
      <c r="D3172" s="6"/>
      <c r="E3172" s="6"/>
      <c r="F3172" s="6"/>
      <c r="G3172" s="6"/>
      <c r="H3172" s="6"/>
      <c r="I3172" s="6"/>
      <c r="J3172" s="6"/>
      <c r="K3172" s="6"/>
      <c r="L3172" s="6"/>
      <c r="M3172" s="6"/>
      <c r="N3172" s="6"/>
      <c r="O3172" s="6"/>
      <c r="P3172" s="6"/>
      <c r="Q3172" s="6"/>
      <c r="R3172" s="6"/>
      <c r="S3172" s="6"/>
      <c r="T3172" s="6"/>
      <c r="U3172" s="6"/>
      <c r="V3172" s="6"/>
      <c r="W3172" s="6"/>
      <c r="X3172" s="6"/>
      <c r="Y3172" s="6"/>
      <c r="Z3172" s="6"/>
      <c r="AA3172" s="6"/>
      <c r="AB3172" s="21"/>
      <c r="AC3172" s="21"/>
      <c r="AD3172" s="21"/>
      <c r="AE3172" s="6"/>
      <c r="AF3172" s="6"/>
      <c r="AG3172" s="6"/>
      <c r="AH3172" s="6"/>
    </row>
    <row r="3173" spans="1:34" x14ac:dyDescent="0.35">
      <c r="A3173" s="20"/>
      <c r="B3173" s="6"/>
      <c r="C3173" s="6"/>
      <c r="D3173" s="6"/>
      <c r="E3173" s="6"/>
      <c r="F3173" s="6"/>
      <c r="G3173" s="6"/>
      <c r="H3173" s="6"/>
      <c r="I3173" s="6"/>
      <c r="J3173" s="6"/>
      <c r="K3173" s="6"/>
      <c r="L3173" s="6"/>
      <c r="M3173" s="6"/>
      <c r="N3173" s="6"/>
      <c r="O3173" s="6"/>
      <c r="P3173" s="6"/>
      <c r="Q3173" s="6"/>
      <c r="R3173" s="6"/>
      <c r="S3173" s="6"/>
      <c r="T3173" s="6"/>
      <c r="U3173" s="6"/>
      <c r="V3173" s="6"/>
      <c r="W3173" s="6"/>
      <c r="X3173" s="6"/>
      <c r="Y3173" s="6"/>
      <c r="Z3173" s="6"/>
      <c r="AA3173" s="6"/>
      <c r="AB3173" s="21"/>
      <c r="AC3173" s="21"/>
      <c r="AD3173" s="21"/>
      <c r="AE3173" s="6"/>
      <c r="AF3173" s="6"/>
      <c r="AG3173" s="6"/>
      <c r="AH3173" s="6"/>
    </row>
    <row r="3174" spans="1:34" x14ac:dyDescent="0.35">
      <c r="A3174" s="20"/>
      <c r="B3174" s="6"/>
      <c r="C3174" s="6"/>
      <c r="D3174" s="6"/>
      <c r="E3174" s="6"/>
      <c r="F3174" s="6"/>
      <c r="G3174" s="6"/>
      <c r="H3174" s="6"/>
      <c r="I3174" s="6"/>
      <c r="J3174" s="6"/>
      <c r="K3174" s="6"/>
      <c r="L3174" s="6"/>
      <c r="M3174" s="6"/>
      <c r="N3174" s="6"/>
      <c r="O3174" s="6"/>
      <c r="P3174" s="6"/>
      <c r="Q3174" s="6"/>
      <c r="R3174" s="6"/>
      <c r="S3174" s="6"/>
      <c r="T3174" s="6"/>
      <c r="U3174" s="6"/>
      <c r="V3174" s="6"/>
      <c r="W3174" s="6"/>
      <c r="X3174" s="6"/>
      <c r="Y3174" s="6"/>
      <c r="Z3174" s="6"/>
      <c r="AA3174" s="6"/>
      <c r="AB3174" s="21"/>
      <c r="AC3174" s="21"/>
      <c r="AD3174" s="21"/>
      <c r="AE3174" s="6"/>
      <c r="AF3174" s="6"/>
      <c r="AG3174" s="6"/>
      <c r="AH3174" s="6"/>
    </row>
    <row r="3175" spans="1:34" x14ac:dyDescent="0.35">
      <c r="A3175" s="20"/>
      <c r="B3175" s="6"/>
      <c r="C3175" s="6"/>
      <c r="D3175" s="6"/>
      <c r="E3175" s="6"/>
      <c r="F3175" s="6"/>
      <c r="G3175" s="6"/>
      <c r="H3175" s="6"/>
      <c r="I3175" s="6"/>
      <c r="J3175" s="6"/>
      <c r="K3175" s="6"/>
      <c r="L3175" s="6"/>
      <c r="M3175" s="6"/>
      <c r="N3175" s="6"/>
      <c r="O3175" s="6"/>
      <c r="P3175" s="6"/>
      <c r="Q3175" s="6"/>
      <c r="R3175" s="6"/>
      <c r="S3175" s="6"/>
      <c r="T3175" s="6"/>
      <c r="U3175" s="6"/>
      <c r="V3175" s="6"/>
      <c r="W3175" s="6"/>
      <c r="X3175" s="6"/>
      <c r="Y3175" s="6"/>
      <c r="Z3175" s="6"/>
      <c r="AA3175" s="6"/>
      <c r="AB3175" s="21"/>
      <c r="AC3175" s="21"/>
      <c r="AD3175" s="21"/>
      <c r="AE3175" s="6"/>
      <c r="AF3175" s="6"/>
      <c r="AG3175" s="6"/>
      <c r="AH3175" s="6"/>
    </row>
    <row r="3176" spans="1:34" x14ac:dyDescent="0.35">
      <c r="A3176" s="20"/>
      <c r="B3176" s="6"/>
      <c r="C3176" s="6"/>
      <c r="D3176" s="6"/>
      <c r="E3176" s="6"/>
      <c r="F3176" s="6"/>
      <c r="G3176" s="6"/>
      <c r="H3176" s="6"/>
      <c r="I3176" s="6"/>
      <c r="J3176" s="6"/>
      <c r="K3176" s="6"/>
      <c r="L3176" s="6"/>
      <c r="M3176" s="6"/>
      <c r="N3176" s="6"/>
      <c r="O3176" s="6"/>
      <c r="P3176" s="6"/>
      <c r="Q3176" s="6"/>
      <c r="R3176" s="6"/>
      <c r="S3176" s="6"/>
      <c r="T3176" s="6"/>
      <c r="U3176" s="6"/>
      <c r="V3176" s="6"/>
      <c r="W3176" s="6"/>
      <c r="X3176" s="6"/>
      <c r="Y3176" s="6"/>
      <c r="Z3176" s="6"/>
      <c r="AA3176" s="6"/>
      <c r="AB3176" s="21"/>
      <c r="AC3176" s="21"/>
      <c r="AD3176" s="21"/>
      <c r="AE3176" s="6"/>
      <c r="AF3176" s="6"/>
      <c r="AG3176" s="6"/>
      <c r="AH3176" s="6"/>
    </row>
    <row r="3177" spans="1:34" x14ac:dyDescent="0.35">
      <c r="A3177" s="20"/>
      <c r="B3177" s="6"/>
      <c r="C3177" s="6"/>
      <c r="D3177" s="6"/>
      <c r="E3177" s="6"/>
      <c r="F3177" s="6"/>
      <c r="G3177" s="6"/>
      <c r="H3177" s="6"/>
      <c r="I3177" s="6"/>
      <c r="J3177" s="6"/>
      <c r="K3177" s="6"/>
      <c r="L3177" s="6"/>
      <c r="M3177" s="6"/>
      <c r="N3177" s="6"/>
      <c r="O3177" s="6"/>
      <c r="P3177" s="6"/>
      <c r="Q3177" s="6"/>
      <c r="R3177" s="6"/>
      <c r="S3177" s="6"/>
      <c r="T3177" s="6"/>
      <c r="U3177" s="6"/>
      <c r="V3177" s="6"/>
      <c r="W3177" s="6"/>
      <c r="X3177" s="6"/>
      <c r="Y3177" s="6"/>
      <c r="Z3177" s="6"/>
      <c r="AA3177" s="6"/>
      <c r="AB3177" s="21"/>
      <c r="AC3177" s="21"/>
      <c r="AD3177" s="21"/>
      <c r="AE3177" s="6"/>
      <c r="AF3177" s="6"/>
      <c r="AG3177" s="6"/>
      <c r="AH3177" s="6"/>
    </row>
    <row r="3178" spans="1:34" x14ac:dyDescent="0.35">
      <c r="A3178" s="20"/>
      <c r="B3178" s="6"/>
      <c r="C3178" s="6"/>
      <c r="D3178" s="6"/>
      <c r="E3178" s="6"/>
      <c r="F3178" s="6"/>
      <c r="G3178" s="6"/>
      <c r="H3178" s="6"/>
      <c r="I3178" s="6"/>
      <c r="J3178" s="6"/>
      <c r="K3178" s="6"/>
      <c r="L3178" s="6"/>
      <c r="M3178" s="6"/>
      <c r="N3178" s="6"/>
      <c r="O3178" s="6"/>
      <c r="P3178" s="6"/>
      <c r="Q3178" s="6"/>
      <c r="R3178" s="6"/>
      <c r="S3178" s="6"/>
      <c r="T3178" s="6"/>
      <c r="U3178" s="6"/>
      <c r="V3178" s="6"/>
      <c r="W3178" s="6"/>
      <c r="X3178" s="6"/>
      <c r="Y3178" s="6"/>
      <c r="Z3178" s="6"/>
      <c r="AA3178" s="6"/>
      <c r="AB3178" s="21"/>
      <c r="AC3178" s="21"/>
      <c r="AD3178" s="21"/>
      <c r="AE3178" s="6"/>
      <c r="AF3178" s="6"/>
      <c r="AG3178" s="6"/>
      <c r="AH3178" s="6"/>
    </row>
    <row r="3179" spans="1:34" x14ac:dyDescent="0.35">
      <c r="A3179" s="20"/>
      <c r="B3179" s="6"/>
      <c r="C3179" s="6"/>
      <c r="D3179" s="6"/>
      <c r="E3179" s="6"/>
      <c r="F3179" s="6"/>
      <c r="G3179" s="6"/>
      <c r="H3179" s="6"/>
      <c r="I3179" s="6"/>
      <c r="J3179" s="6"/>
      <c r="K3179" s="6"/>
      <c r="L3179" s="6"/>
      <c r="M3179" s="6"/>
      <c r="N3179" s="6"/>
      <c r="O3179" s="6"/>
      <c r="P3179" s="6"/>
      <c r="Q3179" s="6"/>
      <c r="R3179" s="6"/>
      <c r="S3179" s="6"/>
      <c r="T3179" s="6"/>
      <c r="U3179" s="6"/>
      <c r="V3179" s="6"/>
      <c r="W3179" s="6"/>
      <c r="X3179" s="6"/>
      <c r="Y3179" s="6"/>
      <c r="Z3179" s="6"/>
      <c r="AA3179" s="6"/>
      <c r="AB3179" s="21"/>
      <c r="AC3179" s="21"/>
      <c r="AD3179" s="21"/>
      <c r="AE3179" s="6"/>
      <c r="AF3179" s="6"/>
      <c r="AG3179" s="6"/>
      <c r="AH3179" s="6"/>
    </row>
    <row r="3180" spans="1:34" x14ac:dyDescent="0.35">
      <c r="A3180" s="20"/>
      <c r="B3180" s="6"/>
      <c r="C3180" s="6"/>
      <c r="D3180" s="6"/>
      <c r="E3180" s="6"/>
      <c r="F3180" s="6"/>
      <c r="G3180" s="6"/>
      <c r="H3180" s="6"/>
      <c r="I3180" s="6"/>
      <c r="J3180" s="6"/>
      <c r="K3180" s="6"/>
      <c r="L3180" s="6"/>
      <c r="M3180" s="6"/>
      <c r="N3180" s="6"/>
      <c r="O3180" s="6"/>
      <c r="P3180" s="6"/>
      <c r="Q3180" s="6"/>
      <c r="R3180" s="6"/>
      <c r="S3180" s="6"/>
      <c r="T3180" s="6"/>
      <c r="U3180" s="6"/>
      <c r="V3180" s="6"/>
      <c r="W3180" s="6"/>
      <c r="X3180" s="6"/>
      <c r="Y3180" s="6"/>
      <c r="Z3180" s="6"/>
      <c r="AA3180" s="6"/>
      <c r="AB3180" s="21"/>
      <c r="AC3180" s="21"/>
      <c r="AD3180" s="21"/>
      <c r="AE3180" s="6"/>
      <c r="AF3180" s="6"/>
      <c r="AG3180" s="6"/>
      <c r="AH3180" s="6"/>
    </row>
    <row r="3181" spans="1:34" x14ac:dyDescent="0.35">
      <c r="A3181" s="20"/>
      <c r="B3181" s="6"/>
      <c r="C3181" s="6"/>
      <c r="D3181" s="6"/>
      <c r="E3181" s="6"/>
      <c r="F3181" s="6"/>
      <c r="G3181" s="6"/>
      <c r="H3181" s="6"/>
      <c r="I3181" s="6"/>
      <c r="J3181" s="6"/>
      <c r="K3181" s="6"/>
      <c r="L3181" s="6"/>
      <c r="M3181" s="6"/>
      <c r="N3181" s="6"/>
      <c r="O3181" s="6"/>
      <c r="P3181" s="6"/>
      <c r="Q3181" s="6"/>
      <c r="R3181" s="6"/>
      <c r="S3181" s="6"/>
      <c r="T3181" s="6"/>
      <c r="U3181" s="6"/>
      <c r="V3181" s="6"/>
      <c r="W3181" s="6"/>
      <c r="X3181" s="6"/>
      <c r="Y3181" s="6"/>
      <c r="Z3181" s="6"/>
      <c r="AA3181" s="6"/>
      <c r="AB3181" s="21"/>
      <c r="AC3181" s="21"/>
      <c r="AD3181" s="21"/>
      <c r="AE3181" s="6"/>
      <c r="AF3181" s="6"/>
      <c r="AG3181" s="6"/>
      <c r="AH3181" s="6"/>
    </row>
    <row r="3182" spans="1:34" x14ac:dyDescent="0.35">
      <c r="A3182" s="20"/>
      <c r="B3182" s="6"/>
      <c r="C3182" s="6"/>
      <c r="D3182" s="6"/>
      <c r="E3182" s="6"/>
      <c r="F3182" s="6"/>
      <c r="G3182" s="6"/>
      <c r="H3182" s="6"/>
      <c r="I3182" s="6"/>
      <c r="J3182" s="6"/>
      <c r="K3182" s="6"/>
      <c r="L3182" s="6"/>
      <c r="M3182" s="6"/>
      <c r="N3182" s="6"/>
      <c r="O3182" s="6"/>
      <c r="P3182" s="6"/>
      <c r="Q3182" s="6"/>
      <c r="R3182" s="6"/>
      <c r="S3182" s="6"/>
      <c r="T3182" s="6"/>
      <c r="U3182" s="6"/>
      <c r="V3182" s="6"/>
      <c r="W3182" s="6"/>
      <c r="X3182" s="6"/>
      <c r="Y3182" s="6"/>
      <c r="Z3182" s="6"/>
      <c r="AA3182" s="6"/>
      <c r="AB3182" s="21"/>
      <c r="AC3182" s="21"/>
      <c r="AD3182" s="21"/>
      <c r="AE3182" s="6"/>
      <c r="AF3182" s="6"/>
      <c r="AG3182" s="6"/>
      <c r="AH3182" s="6"/>
    </row>
    <row r="3183" spans="1:34" x14ac:dyDescent="0.35">
      <c r="A3183" s="20"/>
      <c r="B3183" s="6"/>
      <c r="C3183" s="6"/>
      <c r="D3183" s="6"/>
      <c r="E3183" s="6"/>
      <c r="F3183" s="6"/>
      <c r="G3183" s="6"/>
      <c r="H3183" s="6"/>
      <c r="I3183" s="6"/>
      <c r="J3183" s="6"/>
      <c r="K3183" s="6"/>
      <c r="L3183" s="6"/>
      <c r="M3183" s="6"/>
      <c r="N3183" s="6"/>
      <c r="O3183" s="6"/>
      <c r="P3183" s="6"/>
      <c r="Q3183" s="6"/>
      <c r="R3183" s="6"/>
      <c r="S3183" s="6"/>
      <c r="T3183" s="6"/>
      <c r="U3183" s="6"/>
      <c r="V3183" s="6"/>
      <c r="W3183" s="6"/>
      <c r="X3183" s="6"/>
      <c r="Y3183" s="6"/>
      <c r="Z3183" s="6"/>
      <c r="AA3183" s="6"/>
      <c r="AB3183" s="21"/>
      <c r="AC3183" s="21"/>
      <c r="AD3183" s="21"/>
      <c r="AE3183" s="6"/>
      <c r="AF3183" s="6"/>
      <c r="AG3183" s="6"/>
      <c r="AH3183" s="6"/>
    </row>
    <row r="3184" spans="1:34" x14ac:dyDescent="0.35">
      <c r="A3184" s="20"/>
      <c r="B3184" s="6"/>
      <c r="C3184" s="6"/>
      <c r="D3184" s="6"/>
      <c r="E3184" s="6"/>
      <c r="F3184" s="6"/>
      <c r="G3184" s="6"/>
      <c r="H3184" s="6"/>
      <c r="I3184" s="6"/>
      <c r="J3184" s="6"/>
      <c r="K3184" s="6"/>
      <c r="L3184" s="6"/>
      <c r="M3184" s="6"/>
      <c r="N3184" s="6"/>
      <c r="O3184" s="6"/>
      <c r="P3184" s="6"/>
      <c r="Q3184" s="6"/>
      <c r="R3184" s="6"/>
      <c r="S3184" s="6"/>
      <c r="T3184" s="6"/>
      <c r="U3184" s="6"/>
      <c r="V3184" s="6"/>
      <c r="W3184" s="6"/>
      <c r="X3184" s="6"/>
      <c r="Y3184" s="6"/>
      <c r="Z3184" s="6"/>
      <c r="AA3184" s="6"/>
      <c r="AB3184" s="21"/>
      <c r="AC3184" s="21"/>
      <c r="AD3184" s="21"/>
      <c r="AE3184" s="6"/>
      <c r="AF3184" s="6"/>
      <c r="AG3184" s="6"/>
      <c r="AH3184" s="6"/>
    </row>
    <row r="3185" spans="1:34" x14ac:dyDescent="0.35">
      <c r="A3185" s="20"/>
      <c r="B3185" s="6"/>
      <c r="C3185" s="6"/>
      <c r="D3185" s="6"/>
      <c r="E3185" s="6"/>
      <c r="F3185" s="6"/>
      <c r="G3185" s="6"/>
      <c r="H3185" s="6"/>
      <c r="I3185" s="6"/>
      <c r="J3185" s="6"/>
      <c r="K3185" s="6"/>
      <c r="L3185" s="6"/>
      <c r="M3185" s="6"/>
      <c r="N3185" s="6"/>
      <c r="O3185" s="6"/>
      <c r="P3185" s="6"/>
      <c r="Q3185" s="6"/>
      <c r="R3185" s="6"/>
      <c r="S3185" s="6"/>
      <c r="T3185" s="6"/>
      <c r="U3185" s="6"/>
      <c r="V3185" s="6"/>
      <c r="W3185" s="6"/>
      <c r="X3185" s="6"/>
      <c r="Y3185" s="6"/>
      <c r="Z3185" s="6"/>
      <c r="AA3185" s="6"/>
      <c r="AB3185" s="21"/>
      <c r="AC3185" s="21"/>
      <c r="AD3185" s="21"/>
      <c r="AE3185" s="6"/>
      <c r="AF3185" s="6"/>
      <c r="AG3185" s="6"/>
      <c r="AH3185" s="6"/>
    </row>
    <row r="3186" spans="1:34" x14ac:dyDescent="0.35">
      <c r="A3186" s="20"/>
      <c r="B3186" s="6"/>
      <c r="C3186" s="6"/>
      <c r="D3186" s="6"/>
      <c r="E3186" s="6"/>
      <c r="F3186" s="6"/>
      <c r="G3186" s="6"/>
      <c r="H3186" s="6"/>
      <c r="I3186" s="6"/>
      <c r="J3186" s="6"/>
      <c r="K3186" s="6"/>
      <c r="L3186" s="6"/>
      <c r="M3186" s="6"/>
      <c r="N3186" s="6"/>
      <c r="O3186" s="6"/>
      <c r="P3186" s="6"/>
      <c r="Q3186" s="6"/>
      <c r="R3186" s="6"/>
      <c r="S3186" s="6"/>
      <c r="T3186" s="6"/>
      <c r="U3186" s="6"/>
      <c r="V3186" s="6"/>
      <c r="W3186" s="6"/>
      <c r="X3186" s="6"/>
      <c r="Y3186" s="6"/>
      <c r="Z3186" s="6"/>
      <c r="AA3186" s="6"/>
      <c r="AB3186" s="21"/>
      <c r="AC3186" s="21"/>
      <c r="AD3186" s="21"/>
      <c r="AE3186" s="6"/>
      <c r="AF3186" s="6"/>
      <c r="AG3186" s="6"/>
      <c r="AH3186" s="6"/>
    </row>
    <row r="3187" spans="1:34" x14ac:dyDescent="0.35">
      <c r="A3187" s="20"/>
      <c r="B3187" s="6"/>
      <c r="C3187" s="6"/>
      <c r="D3187" s="6"/>
      <c r="E3187" s="6"/>
      <c r="F3187" s="6"/>
      <c r="G3187" s="6"/>
      <c r="H3187" s="6"/>
      <c r="I3187" s="6"/>
      <c r="J3187" s="6"/>
      <c r="K3187" s="6"/>
      <c r="L3187" s="6"/>
      <c r="M3187" s="6"/>
      <c r="N3187" s="6"/>
      <c r="O3187" s="6"/>
      <c r="P3187" s="6"/>
      <c r="Q3187" s="6"/>
      <c r="R3187" s="6"/>
      <c r="S3187" s="6"/>
      <c r="T3187" s="6"/>
      <c r="U3187" s="6"/>
      <c r="V3187" s="6"/>
      <c r="W3187" s="6"/>
      <c r="X3187" s="6"/>
      <c r="Y3187" s="6"/>
      <c r="Z3187" s="6"/>
      <c r="AA3187" s="6"/>
      <c r="AB3187" s="21"/>
      <c r="AC3187" s="21"/>
      <c r="AD3187" s="21"/>
      <c r="AE3187" s="6"/>
      <c r="AF3187" s="6"/>
      <c r="AG3187" s="6"/>
      <c r="AH3187" s="6"/>
    </row>
    <row r="3188" spans="1:34" x14ac:dyDescent="0.35">
      <c r="A3188" s="20"/>
      <c r="B3188" s="6"/>
      <c r="C3188" s="6"/>
      <c r="D3188" s="6"/>
      <c r="E3188" s="6"/>
      <c r="F3188" s="6"/>
      <c r="G3188" s="6"/>
      <c r="H3188" s="6"/>
      <c r="I3188" s="6"/>
      <c r="J3188" s="6"/>
      <c r="K3188" s="6"/>
      <c r="L3188" s="6"/>
      <c r="M3188" s="6"/>
      <c r="N3188" s="6"/>
      <c r="O3188" s="6"/>
      <c r="P3188" s="6"/>
      <c r="Q3188" s="6"/>
      <c r="R3188" s="6"/>
      <c r="S3188" s="6"/>
      <c r="T3188" s="6"/>
      <c r="U3188" s="6"/>
      <c r="V3188" s="6"/>
      <c r="W3188" s="6"/>
      <c r="X3188" s="6"/>
      <c r="Y3188" s="6"/>
      <c r="Z3188" s="6"/>
      <c r="AA3188" s="6"/>
      <c r="AB3188" s="21"/>
      <c r="AC3188" s="21"/>
      <c r="AD3188" s="21"/>
      <c r="AE3188" s="6"/>
      <c r="AF3188" s="6"/>
      <c r="AG3188" s="6"/>
      <c r="AH3188" s="6"/>
    </row>
    <row r="3189" spans="1:34" x14ac:dyDescent="0.35">
      <c r="A3189" s="20"/>
      <c r="B3189" s="6"/>
      <c r="C3189" s="6"/>
      <c r="D3189" s="6"/>
      <c r="E3189" s="6"/>
      <c r="F3189" s="6"/>
      <c r="G3189" s="6"/>
      <c r="H3189" s="6"/>
      <c r="I3189" s="6"/>
      <c r="J3189" s="6"/>
      <c r="K3189" s="6"/>
      <c r="L3189" s="6"/>
      <c r="M3189" s="6"/>
      <c r="N3189" s="6"/>
      <c r="O3189" s="6"/>
      <c r="P3189" s="6"/>
      <c r="Q3189" s="6"/>
      <c r="R3189" s="6"/>
      <c r="S3189" s="6"/>
      <c r="T3189" s="6"/>
      <c r="U3189" s="6"/>
      <c r="V3189" s="6"/>
      <c r="W3189" s="6"/>
      <c r="X3189" s="6"/>
      <c r="Y3189" s="6"/>
      <c r="Z3189" s="6"/>
      <c r="AA3189" s="6"/>
      <c r="AB3189" s="21"/>
      <c r="AC3189" s="21"/>
      <c r="AD3189" s="21"/>
      <c r="AE3189" s="6"/>
      <c r="AF3189" s="6"/>
      <c r="AG3189" s="6"/>
      <c r="AH3189" s="6"/>
    </row>
    <row r="3190" spans="1:34" x14ac:dyDescent="0.35">
      <c r="A3190" s="20"/>
      <c r="B3190" s="6"/>
      <c r="C3190" s="6"/>
      <c r="D3190" s="6"/>
      <c r="E3190" s="6"/>
      <c r="F3190" s="6"/>
      <c r="G3190" s="6"/>
      <c r="H3190" s="6"/>
      <c r="I3190" s="6"/>
      <c r="J3190" s="6"/>
      <c r="K3190" s="6"/>
      <c r="L3190" s="6"/>
      <c r="M3190" s="6"/>
      <c r="N3190" s="6"/>
      <c r="O3190" s="6"/>
      <c r="P3190" s="6"/>
      <c r="Q3190" s="6"/>
      <c r="R3190" s="6"/>
      <c r="S3190" s="6"/>
      <c r="T3190" s="6"/>
      <c r="U3190" s="6"/>
      <c r="V3190" s="6"/>
      <c r="W3190" s="6"/>
      <c r="X3190" s="6"/>
      <c r="Y3190" s="6"/>
      <c r="Z3190" s="6"/>
      <c r="AA3190" s="6"/>
      <c r="AB3190" s="21"/>
      <c r="AC3190" s="21"/>
      <c r="AD3190" s="21"/>
      <c r="AE3190" s="6"/>
      <c r="AF3190" s="6"/>
      <c r="AG3190" s="6"/>
      <c r="AH3190" s="6"/>
    </row>
    <row r="3191" spans="1:34" x14ac:dyDescent="0.35">
      <c r="A3191" s="20"/>
      <c r="B3191" s="6"/>
      <c r="C3191" s="6"/>
      <c r="D3191" s="6"/>
      <c r="E3191" s="6"/>
      <c r="F3191" s="6"/>
      <c r="G3191" s="6"/>
      <c r="H3191" s="6"/>
      <c r="I3191" s="6"/>
      <c r="J3191" s="6"/>
      <c r="K3191" s="6"/>
      <c r="L3191" s="6"/>
      <c r="M3191" s="6"/>
      <c r="N3191" s="6"/>
      <c r="O3191" s="6"/>
      <c r="P3191" s="6"/>
      <c r="Q3191" s="6"/>
      <c r="R3191" s="6"/>
      <c r="S3191" s="6"/>
      <c r="T3191" s="6"/>
      <c r="U3191" s="6"/>
      <c r="V3191" s="6"/>
      <c r="W3191" s="6"/>
      <c r="X3191" s="6"/>
      <c r="Y3191" s="6"/>
      <c r="Z3191" s="6"/>
      <c r="AA3191" s="6"/>
      <c r="AB3191" s="21"/>
      <c r="AC3191" s="21"/>
      <c r="AD3191" s="21"/>
      <c r="AE3191" s="6"/>
      <c r="AF3191" s="6"/>
      <c r="AG3191" s="6"/>
      <c r="AH3191" s="6"/>
    </row>
    <row r="3192" spans="1:34" x14ac:dyDescent="0.35">
      <c r="A3192" s="20"/>
      <c r="B3192" s="6"/>
      <c r="C3192" s="6"/>
      <c r="D3192" s="6"/>
      <c r="E3192" s="6"/>
      <c r="F3192" s="6"/>
      <c r="G3192" s="6"/>
      <c r="H3192" s="6"/>
      <c r="I3192" s="6"/>
      <c r="J3192" s="6"/>
      <c r="K3192" s="6"/>
      <c r="L3192" s="6"/>
      <c r="M3192" s="6"/>
      <c r="N3192" s="6"/>
      <c r="O3192" s="6"/>
      <c r="P3192" s="6"/>
      <c r="Q3192" s="6"/>
      <c r="R3192" s="6"/>
      <c r="S3192" s="6"/>
      <c r="T3192" s="6"/>
      <c r="U3192" s="6"/>
      <c r="V3192" s="6"/>
      <c r="W3192" s="6"/>
      <c r="X3192" s="6"/>
      <c r="Y3192" s="6"/>
      <c r="Z3192" s="6"/>
      <c r="AA3192" s="6"/>
      <c r="AB3192" s="21"/>
      <c r="AC3192" s="21"/>
      <c r="AD3192" s="21"/>
      <c r="AE3192" s="6"/>
      <c r="AF3192" s="6"/>
      <c r="AG3192" s="6"/>
      <c r="AH3192" s="6"/>
    </row>
    <row r="3193" spans="1:34" x14ac:dyDescent="0.35">
      <c r="A3193" s="20"/>
      <c r="B3193" s="6"/>
      <c r="C3193" s="6"/>
      <c r="D3193" s="6"/>
      <c r="E3193" s="6"/>
      <c r="F3193" s="6"/>
      <c r="G3193" s="6"/>
      <c r="H3193" s="6"/>
      <c r="I3193" s="6"/>
      <c r="J3193" s="6"/>
      <c r="K3193" s="6"/>
      <c r="L3193" s="6"/>
      <c r="M3193" s="6"/>
      <c r="N3193" s="6"/>
      <c r="O3193" s="6"/>
      <c r="P3193" s="6"/>
      <c r="Q3193" s="6"/>
      <c r="R3193" s="6"/>
      <c r="S3193" s="6"/>
      <c r="T3193" s="6"/>
      <c r="U3193" s="6"/>
      <c r="V3193" s="6"/>
      <c r="W3193" s="6"/>
      <c r="X3193" s="6"/>
      <c r="Y3193" s="6"/>
      <c r="Z3193" s="6"/>
      <c r="AA3193" s="6"/>
      <c r="AB3193" s="21"/>
      <c r="AC3193" s="21"/>
      <c r="AD3193" s="21"/>
      <c r="AE3193" s="6"/>
      <c r="AF3193" s="6"/>
      <c r="AG3193" s="6"/>
      <c r="AH3193" s="6"/>
    </row>
    <row r="3194" spans="1:34" x14ac:dyDescent="0.35">
      <c r="A3194" s="20"/>
      <c r="B3194" s="6"/>
      <c r="C3194" s="6"/>
      <c r="D3194" s="6"/>
      <c r="E3194" s="6"/>
      <c r="F3194" s="6"/>
      <c r="G3194" s="6"/>
      <c r="H3194" s="6"/>
      <c r="I3194" s="6"/>
      <c r="J3194" s="6"/>
      <c r="K3194" s="6"/>
      <c r="L3194" s="6"/>
      <c r="M3194" s="6"/>
      <c r="N3194" s="6"/>
      <c r="O3194" s="6"/>
      <c r="P3194" s="6"/>
      <c r="Q3194" s="6"/>
      <c r="R3194" s="6"/>
      <c r="S3194" s="6"/>
      <c r="T3194" s="6"/>
      <c r="U3194" s="6"/>
      <c r="V3194" s="6"/>
      <c r="W3194" s="6"/>
      <c r="X3194" s="6"/>
      <c r="Y3194" s="6"/>
      <c r="Z3194" s="6"/>
      <c r="AA3194" s="6"/>
      <c r="AB3194" s="21"/>
      <c r="AC3194" s="21"/>
      <c r="AD3194" s="21"/>
      <c r="AE3194" s="6"/>
      <c r="AF3194" s="6"/>
      <c r="AG3194" s="6"/>
      <c r="AH3194" s="6"/>
    </row>
    <row r="3195" spans="1:34" x14ac:dyDescent="0.35">
      <c r="A3195" s="20"/>
      <c r="B3195" s="6"/>
      <c r="C3195" s="6"/>
      <c r="D3195" s="6"/>
      <c r="E3195" s="6"/>
      <c r="F3195" s="6"/>
      <c r="G3195" s="6"/>
      <c r="H3195" s="6"/>
      <c r="I3195" s="6"/>
      <c r="J3195" s="6"/>
      <c r="K3195" s="6"/>
      <c r="L3195" s="6"/>
      <c r="M3195" s="6"/>
      <c r="N3195" s="6"/>
      <c r="O3195" s="6"/>
      <c r="P3195" s="6"/>
      <c r="Q3195" s="6"/>
      <c r="R3195" s="6"/>
      <c r="S3195" s="6"/>
      <c r="T3195" s="6"/>
      <c r="U3195" s="6"/>
      <c r="V3195" s="6"/>
      <c r="W3195" s="6"/>
      <c r="X3195" s="6"/>
      <c r="Y3195" s="6"/>
      <c r="Z3195" s="6"/>
      <c r="AA3195" s="6"/>
      <c r="AB3195" s="21"/>
      <c r="AC3195" s="21"/>
      <c r="AD3195" s="21"/>
      <c r="AE3195" s="6"/>
      <c r="AF3195" s="6"/>
      <c r="AG3195" s="6"/>
      <c r="AH3195" s="6"/>
    </row>
    <row r="3196" spans="1:34" x14ac:dyDescent="0.35">
      <c r="A3196" s="20"/>
      <c r="B3196" s="6"/>
      <c r="C3196" s="6"/>
      <c r="D3196" s="6"/>
      <c r="E3196" s="6"/>
      <c r="F3196" s="6"/>
      <c r="G3196" s="6"/>
      <c r="H3196" s="6"/>
      <c r="I3196" s="6"/>
      <c r="J3196" s="6"/>
      <c r="K3196" s="6"/>
      <c r="L3196" s="6"/>
      <c r="M3196" s="6"/>
      <c r="N3196" s="6"/>
      <c r="O3196" s="6"/>
      <c r="P3196" s="6"/>
      <c r="Q3196" s="6"/>
      <c r="R3196" s="6"/>
      <c r="S3196" s="6"/>
      <c r="T3196" s="6"/>
      <c r="U3196" s="6"/>
      <c r="V3196" s="6"/>
      <c r="W3196" s="6"/>
      <c r="X3196" s="6"/>
      <c r="Y3196" s="6"/>
      <c r="Z3196" s="6"/>
      <c r="AA3196" s="6"/>
      <c r="AB3196" s="21"/>
      <c r="AC3196" s="21"/>
      <c r="AD3196" s="21"/>
      <c r="AE3196" s="6"/>
      <c r="AF3196" s="6"/>
      <c r="AG3196" s="6"/>
      <c r="AH3196" s="6"/>
    </row>
    <row r="3197" spans="1:34" x14ac:dyDescent="0.35">
      <c r="A3197" s="20"/>
      <c r="B3197" s="6"/>
      <c r="C3197" s="6"/>
      <c r="D3197" s="6"/>
      <c r="E3197" s="6"/>
      <c r="F3197" s="6"/>
      <c r="G3197" s="6"/>
      <c r="H3197" s="6"/>
      <c r="I3197" s="6"/>
      <c r="J3197" s="6"/>
      <c r="K3197" s="6"/>
      <c r="L3197" s="6"/>
      <c r="M3197" s="6"/>
      <c r="N3197" s="6"/>
      <c r="O3197" s="6"/>
      <c r="P3197" s="6"/>
      <c r="Q3197" s="6"/>
      <c r="R3197" s="6"/>
      <c r="S3197" s="6"/>
      <c r="T3197" s="6"/>
      <c r="U3197" s="6"/>
      <c r="V3197" s="6"/>
      <c r="W3197" s="6"/>
      <c r="X3197" s="6"/>
      <c r="Y3197" s="6"/>
      <c r="Z3197" s="6"/>
      <c r="AA3197" s="6"/>
      <c r="AB3197" s="21"/>
      <c r="AC3197" s="21"/>
      <c r="AD3197" s="21"/>
      <c r="AE3197" s="6"/>
      <c r="AF3197" s="6"/>
      <c r="AG3197" s="6"/>
      <c r="AH3197" s="6"/>
    </row>
    <row r="3198" spans="1:34" x14ac:dyDescent="0.35">
      <c r="A3198" s="20"/>
      <c r="B3198" s="6"/>
      <c r="C3198" s="6"/>
      <c r="D3198" s="6"/>
      <c r="E3198" s="6"/>
      <c r="F3198" s="6"/>
      <c r="G3198" s="6"/>
      <c r="H3198" s="6"/>
      <c r="I3198" s="6"/>
      <c r="J3198" s="6"/>
      <c r="K3198" s="6"/>
      <c r="L3198" s="6"/>
      <c r="M3198" s="6"/>
      <c r="N3198" s="6"/>
      <c r="O3198" s="6"/>
      <c r="P3198" s="6"/>
      <c r="Q3198" s="6"/>
      <c r="R3198" s="6"/>
      <c r="S3198" s="6"/>
      <c r="T3198" s="6"/>
      <c r="U3198" s="6"/>
      <c r="V3198" s="6"/>
      <c r="W3198" s="6"/>
      <c r="X3198" s="6"/>
      <c r="Y3198" s="6"/>
      <c r="Z3198" s="6"/>
      <c r="AA3198" s="6"/>
      <c r="AB3198" s="21"/>
      <c r="AC3198" s="21"/>
      <c r="AD3198" s="21"/>
      <c r="AE3198" s="6"/>
      <c r="AF3198" s="6"/>
      <c r="AG3198" s="6"/>
      <c r="AH3198" s="6"/>
    </row>
    <row r="3199" spans="1:34" x14ac:dyDescent="0.35">
      <c r="A3199" s="20"/>
      <c r="B3199" s="6"/>
      <c r="C3199" s="6"/>
      <c r="D3199" s="6"/>
      <c r="E3199" s="6"/>
      <c r="F3199" s="6"/>
      <c r="G3199" s="6"/>
      <c r="H3199" s="6"/>
      <c r="I3199" s="6"/>
      <c r="J3199" s="6"/>
      <c r="K3199" s="6"/>
      <c r="L3199" s="6"/>
      <c r="M3199" s="6"/>
      <c r="N3199" s="6"/>
      <c r="O3199" s="6"/>
      <c r="P3199" s="6"/>
      <c r="Q3199" s="6"/>
      <c r="R3199" s="6"/>
      <c r="S3199" s="6"/>
      <c r="T3199" s="6"/>
      <c r="U3199" s="6"/>
      <c r="V3199" s="6"/>
      <c r="W3199" s="6"/>
      <c r="X3199" s="6"/>
      <c r="Y3199" s="6"/>
      <c r="Z3199" s="6"/>
      <c r="AA3199" s="6"/>
      <c r="AB3199" s="21"/>
      <c r="AC3199" s="21"/>
      <c r="AD3199" s="21"/>
      <c r="AE3199" s="6"/>
      <c r="AF3199" s="6"/>
      <c r="AG3199" s="6"/>
      <c r="AH3199" s="6"/>
    </row>
    <row r="3200" spans="1:34" x14ac:dyDescent="0.35">
      <c r="A3200" s="20"/>
      <c r="B3200" s="6"/>
      <c r="C3200" s="6"/>
      <c r="D3200" s="6"/>
      <c r="E3200" s="6"/>
      <c r="F3200" s="6"/>
      <c r="G3200" s="6"/>
      <c r="H3200" s="6"/>
      <c r="I3200" s="6"/>
      <c r="J3200" s="6"/>
      <c r="K3200" s="6"/>
      <c r="L3200" s="6"/>
      <c r="M3200" s="6"/>
      <c r="N3200" s="6"/>
      <c r="O3200" s="6"/>
      <c r="P3200" s="6"/>
      <c r="Q3200" s="6"/>
      <c r="R3200" s="6"/>
      <c r="S3200" s="6"/>
      <c r="T3200" s="6"/>
      <c r="U3200" s="6"/>
      <c r="V3200" s="6"/>
      <c r="W3200" s="6"/>
      <c r="X3200" s="6"/>
      <c r="Y3200" s="6"/>
      <c r="Z3200" s="6"/>
      <c r="AA3200" s="6"/>
      <c r="AB3200" s="21"/>
      <c r="AC3200" s="21"/>
      <c r="AD3200" s="21"/>
      <c r="AE3200" s="6"/>
      <c r="AF3200" s="6"/>
      <c r="AG3200" s="6"/>
      <c r="AH3200" s="6"/>
    </row>
    <row r="3201" spans="1:34" x14ac:dyDescent="0.35">
      <c r="A3201" s="20"/>
      <c r="B3201" s="6"/>
      <c r="C3201" s="6"/>
      <c r="D3201" s="6"/>
      <c r="E3201" s="6"/>
      <c r="F3201" s="6"/>
      <c r="G3201" s="6"/>
      <c r="H3201" s="6"/>
      <c r="I3201" s="6"/>
      <c r="J3201" s="6"/>
      <c r="K3201" s="6"/>
      <c r="L3201" s="6"/>
      <c r="M3201" s="6"/>
      <c r="N3201" s="6"/>
      <c r="O3201" s="6"/>
      <c r="P3201" s="6"/>
      <c r="Q3201" s="6"/>
      <c r="R3201" s="6"/>
      <c r="S3201" s="6"/>
      <c r="T3201" s="6"/>
      <c r="U3201" s="6"/>
      <c r="V3201" s="6"/>
      <c r="W3201" s="6"/>
      <c r="X3201" s="6"/>
      <c r="Y3201" s="6"/>
      <c r="Z3201" s="6"/>
      <c r="AA3201" s="6"/>
      <c r="AB3201" s="21"/>
      <c r="AC3201" s="21"/>
      <c r="AD3201" s="21"/>
      <c r="AE3201" s="6"/>
      <c r="AF3201" s="6"/>
      <c r="AG3201" s="6"/>
      <c r="AH3201" s="6"/>
    </row>
    <row r="3202" spans="1:34" x14ac:dyDescent="0.35">
      <c r="A3202" s="20"/>
      <c r="B3202" s="6"/>
      <c r="C3202" s="6"/>
      <c r="D3202" s="6"/>
      <c r="E3202" s="6"/>
      <c r="F3202" s="6"/>
      <c r="G3202" s="6"/>
      <c r="H3202" s="6"/>
      <c r="I3202" s="6"/>
      <c r="J3202" s="6"/>
      <c r="K3202" s="6"/>
      <c r="L3202" s="6"/>
      <c r="M3202" s="6"/>
      <c r="N3202" s="6"/>
      <c r="O3202" s="6"/>
      <c r="P3202" s="6"/>
      <c r="Q3202" s="6"/>
      <c r="R3202" s="6"/>
      <c r="S3202" s="6"/>
      <c r="T3202" s="6"/>
      <c r="U3202" s="6"/>
      <c r="V3202" s="6"/>
      <c r="W3202" s="6"/>
      <c r="X3202" s="6"/>
      <c r="Y3202" s="6"/>
      <c r="Z3202" s="6"/>
      <c r="AA3202" s="6"/>
      <c r="AB3202" s="21"/>
      <c r="AC3202" s="21"/>
      <c r="AD3202" s="21"/>
      <c r="AE3202" s="6"/>
      <c r="AF3202" s="6"/>
      <c r="AG3202" s="6"/>
      <c r="AH3202" s="6"/>
    </row>
    <row r="3203" spans="1:34" x14ac:dyDescent="0.35">
      <c r="A3203" s="20"/>
      <c r="B3203" s="6"/>
      <c r="C3203" s="6"/>
      <c r="D3203" s="6"/>
      <c r="E3203" s="6"/>
      <c r="F3203" s="6"/>
      <c r="G3203" s="6"/>
      <c r="H3203" s="6"/>
      <c r="I3203" s="6"/>
      <c r="J3203" s="6"/>
      <c r="K3203" s="6"/>
      <c r="L3203" s="6"/>
      <c r="M3203" s="6"/>
      <c r="N3203" s="6"/>
      <c r="O3203" s="6"/>
      <c r="P3203" s="6"/>
      <c r="Q3203" s="6"/>
      <c r="R3203" s="6"/>
      <c r="S3203" s="6"/>
      <c r="T3203" s="6"/>
      <c r="U3203" s="6"/>
      <c r="V3203" s="6"/>
      <c r="W3203" s="6"/>
      <c r="X3203" s="6"/>
      <c r="Y3203" s="6"/>
      <c r="Z3203" s="6"/>
      <c r="AA3203" s="6"/>
      <c r="AB3203" s="21"/>
      <c r="AC3203" s="21"/>
      <c r="AD3203" s="21"/>
      <c r="AE3203" s="6"/>
      <c r="AF3203" s="6"/>
      <c r="AG3203" s="6"/>
      <c r="AH3203" s="6"/>
    </row>
    <row r="3204" spans="1:34" x14ac:dyDescent="0.35">
      <c r="A3204" s="20"/>
      <c r="B3204" s="6"/>
      <c r="C3204" s="6"/>
      <c r="D3204" s="6"/>
      <c r="E3204" s="6"/>
      <c r="F3204" s="6"/>
      <c r="G3204" s="6"/>
      <c r="H3204" s="6"/>
      <c r="I3204" s="6"/>
      <c r="J3204" s="6"/>
      <c r="K3204" s="6"/>
      <c r="L3204" s="6"/>
      <c r="M3204" s="6"/>
      <c r="N3204" s="6"/>
      <c r="O3204" s="6"/>
      <c r="P3204" s="6"/>
      <c r="Q3204" s="6"/>
      <c r="R3204" s="6"/>
      <c r="S3204" s="6"/>
      <c r="T3204" s="6"/>
      <c r="U3204" s="6"/>
      <c r="V3204" s="6"/>
      <c r="W3204" s="6"/>
      <c r="X3204" s="6"/>
      <c r="Y3204" s="6"/>
      <c r="Z3204" s="6"/>
      <c r="AA3204" s="6"/>
      <c r="AB3204" s="21"/>
      <c r="AC3204" s="21"/>
      <c r="AD3204" s="21"/>
      <c r="AE3204" s="6"/>
      <c r="AF3204" s="6"/>
      <c r="AG3204" s="6"/>
      <c r="AH3204" s="6"/>
    </row>
    <row r="3205" spans="1:34" x14ac:dyDescent="0.35">
      <c r="A3205" s="20"/>
      <c r="B3205" s="6"/>
      <c r="C3205" s="6"/>
      <c r="D3205" s="6"/>
      <c r="E3205" s="6"/>
      <c r="F3205" s="6"/>
      <c r="G3205" s="6"/>
      <c r="H3205" s="6"/>
      <c r="I3205" s="6"/>
      <c r="J3205" s="6"/>
      <c r="K3205" s="6"/>
      <c r="L3205" s="6"/>
      <c r="M3205" s="6"/>
      <c r="N3205" s="6"/>
      <c r="O3205" s="6"/>
      <c r="P3205" s="6"/>
      <c r="Q3205" s="6"/>
      <c r="R3205" s="6"/>
      <c r="S3205" s="6"/>
      <c r="T3205" s="6"/>
      <c r="U3205" s="6"/>
      <c r="V3205" s="6"/>
      <c r="W3205" s="6"/>
      <c r="X3205" s="6"/>
      <c r="Y3205" s="6"/>
      <c r="Z3205" s="6"/>
      <c r="AA3205" s="6"/>
      <c r="AB3205" s="21"/>
      <c r="AC3205" s="21"/>
      <c r="AD3205" s="21"/>
      <c r="AE3205" s="6"/>
      <c r="AF3205" s="6"/>
      <c r="AG3205" s="6"/>
      <c r="AH3205" s="6"/>
    </row>
    <row r="3206" spans="1:34" x14ac:dyDescent="0.35">
      <c r="A3206" s="20"/>
      <c r="B3206" s="6"/>
      <c r="C3206" s="6"/>
      <c r="D3206" s="6"/>
      <c r="E3206" s="6"/>
      <c r="F3206" s="6"/>
      <c r="G3206" s="6"/>
      <c r="H3206" s="6"/>
      <c r="I3206" s="6"/>
      <c r="J3206" s="6"/>
      <c r="K3206" s="6"/>
      <c r="L3206" s="6"/>
      <c r="M3206" s="6"/>
      <c r="N3206" s="6"/>
      <c r="O3206" s="6"/>
      <c r="P3206" s="6"/>
      <c r="Q3206" s="6"/>
      <c r="R3206" s="6"/>
      <c r="S3206" s="6"/>
      <c r="T3206" s="6"/>
      <c r="U3206" s="6"/>
      <c r="V3206" s="6"/>
      <c r="W3206" s="6"/>
      <c r="X3206" s="6"/>
      <c r="Y3206" s="6"/>
      <c r="Z3206" s="6"/>
      <c r="AA3206" s="6"/>
      <c r="AB3206" s="21"/>
      <c r="AC3206" s="21"/>
      <c r="AD3206" s="21"/>
      <c r="AE3206" s="6"/>
      <c r="AF3206" s="6"/>
      <c r="AG3206" s="6"/>
      <c r="AH3206" s="6"/>
    </row>
    <row r="3207" spans="1:34" x14ac:dyDescent="0.35">
      <c r="A3207" s="20"/>
      <c r="B3207" s="6"/>
      <c r="C3207" s="6"/>
      <c r="D3207" s="6"/>
      <c r="E3207" s="6"/>
      <c r="F3207" s="6"/>
      <c r="G3207" s="6"/>
      <c r="H3207" s="6"/>
      <c r="I3207" s="6"/>
      <c r="J3207" s="6"/>
      <c r="K3207" s="6"/>
      <c r="L3207" s="6"/>
      <c r="M3207" s="6"/>
      <c r="N3207" s="6"/>
      <c r="O3207" s="6"/>
      <c r="P3207" s="6"/>
      <c r="Q3207" s="6"/>
      <c r="R3207" s="6"/>
      <c r="S3207" s="6"/>
      <c r="T3207" s="6"/>
      <c r="U3207" s="6"/>
      <c r="V3207" s="6"/>
      <c r="W3207" s="6"/>
      <c r="X3207" s="6"/>
      <c r="Y3207" s="6"/>
      <c r="Z3207" s="6"/>
      <c r="AA3207" s="6"/>
      <c r="AB3207" s="21"/>
      <c r="AC3207" s="21"/>
      <c r="AD3207" s="21"/>
      <c r="AE3207" s="6"/>
      <c r="AF3207" s="6"/>
      <c r="AG3207" s="6"/>
      <c r="AH3207" s="6"/>
    </row>
    <row r="3208" spans="1:34" x14ac:dyDescent="0.35">
      <c r="A3208" s="20"/>
      <c r="B3208" s="6"/>
      <c r="C3208" s="6"/>
      <c r="D3208" s="6"/>
      <c r="E3208" s="6"/>
      <c r="F3208" s="6"/>
      <c r="G3208" s="6"/>
      <c r="H3208" s="6"/>
      <c r="I3208" s="6"/>
      <c r="J3208" s="6"/>
      <c r="K3208" s="6"/>
      <c r="L3208" s="6"/>
      <c r="M3208" s="6"/>
      <c r="N3208" s="6"/>
      <c r="O3208" s="6"/>
      <c r="P3208" s="6"/>
      <c r="Q3208" s="6"/>
      <c r="R3208" s="6"/>
      <c r="S3208" s="6"/>
      <c r="T3208" s="6"/>
      <c r="U3208" s="6"/>
      <c r="V3208" s="6"/>
      <c r="W3208" s="6"/>
      <c r="X3208" s="6"/>
      <c r="Y3208" s="6"/>
      <c r="Z3208" s="6"/>
      <c r="AA3208" s="6"/>
      <c r="AB3208" s="21"/>
      <c r="AC3208" s="21"/>
      <c r="AD3208" s="21"/>
      <c r="AE3208" s="6"/>
      <c r="AF3208" s="6"/>
      <c r="AG3208" s="6"/>
      <c r="AH3208" s="6"/>
    </row>
    <row r="3209" spans="1:34" x14ac:dyDescent="0.35">
      <c r="A3209" s="20"/>
      <c r="B3209" s="6"/>
      <c r="C3209" s="6"/>
      <c r="D3209" s="6"/>
      <c r="E3209" s="6"/>
      <c r="F3209" s="6"/>
      <c r="G3209" s="6"/>
      <c r="H3209" s="6"/>
      <c r="I3209" s="6"/>
      <c r="J3209" s="6"/>
      <c r="K3209" s="6"/>
      <c r="L3209" s="6"/>
      <c r="M3209" s="6"/>
      <c r="N3209" s="6"/>
      <c r="O3209" s="6"/>
      <c r="P3209" s="6"/>
      <c r="Q3209" s="6"/>
      <c r="R3209" s="6"/>
      <c r="S3209" s="6"/>
      <c r="T3209" s="6"/>
      <c r="U3209" s="6"/>
      <c r="V3209" s="6"/>
      <c r="W3209" s="6"/>
      <c r="X3209" s="6"/>
      <c r="Y3209" s="6"/>
      <c r="Z3209" s="6"/>
      <c r="AA3209" s="6"/>
      <c r="AB3209" s="21"/>
      <c r="AC3209" s="21"/>
      <c r="AD3209" s="21"/>
      <c r="AE3209" s="6"/>
      <c r="AF3209" s="6"/>
      <c r="AG3209" s="6"/>
      <c r="AH3209" s="6"/>
    </row>
    <row r="3210" spans="1:34" x14ac:dyDescent="0.35">
      <c r="A3210" s="20"/>
      <c r="B3210" s="6"/>
      <c r="C3210" s="6"/>
      <c r="D3210" s="6"/>
      <c r="E3210" s="6"/>
      <c r="F3210" s="6"/>
      <c r="G3210" s="6"/>
      <c r="H3210" s="6"/>
      <c r="I3210" s="6"/>
      <c r="J3210" s="6"/>
      <c r="K3210" s="6"/>
      <c r="L3210" s="6"/>
      <c r="M3210" s="6"/>
      <c r="N3210" s="6"/>
      <c r="O3210" s="6"/>
      <c r="P3210" s="6"/>
      <c r="Q3210" s="6"/>
      <c r="R3210" s="6"/>
      <c r="S3210" s="6"/>
      <c r="T3210" s="6"/>
      <c r="U3210" s="6"/>
      <c r="V3210" s="6"/>
      <c r="W3210" s="6"/>
      <c r="X3210" s="6"/>
      <c r="Y3210" s="6"/>
      <c r="Z3210" s="6"/>
      <c r="AA3210" s="6"/>
      <c r="AB3210" s="21"/>
      <c r="AC3210" s="21"/>
      <c r="AD3210" s="21"/>
      <c r="AE3210" s="6"/>
      <c r="AF3210" s="6"/>
      <c r="AG3210" s="6"/>
      <c r="AH3210" s="6"/>
    </row>
    <row r="3211" spans="1:34" x14ac:dyDescent="0.35">
      <c r="A3211" s="20"/>
      <c r="B3211" s="6"/>
      <c r="C3211" s="6"/>
      <c r="D3211" s="6"/>
      <c r="E3211" s="6"/>
      <c r="F3211" s="6"/>
      <c r="G3211" s="6"/>
      <c r="H3211" s="6"/>
      <c r="I3211" s="6"/>
      <c r="J3211" s="6"/>
      <c r="K3211" s="6"/>
      <c r="L3211" s="6"/>
      <c r="M3211" s="6"/>
      <c r="N3211" s="6"/>
      <c r="O3211" s="6"/>
      <c r="P3211" s="6"/>
      <c r="Q3211" s="6"/>
      <c r="R3211" s="6"/>
      <c r="S3211" s="6"/>
      <c r="T3211" s="6"/>
      <c r="U3211" s="6"/>
      <c r="V3211" s="6"/>
      <c r="W3211" s="6"/>
      <c r="X3211" s="6"/>
      <c r="Y3211" s="6"/>
      <c r="Z3211" s="6"/>
      <c r="AA3211" s="6"/>
      <c r="AB3211" s="21"/>
      <c r="AC3211" s="21"/>
      <c r="AD3211" s="21"/>
      <c r="AE3211" s="6"/>
      <c r="AF3211" s="6"/>
      <c r="AG3211" s="6"/>
      <c r="AH3211" s="6"/>
    </row>
    <row r="3212" spans="1:34" x14ac:dyDescent="0.35">
      <c r="A3212" s="20"/>
      <c r="B3212" s="6"/>
      <c r="C3212" s="6"/>
      <c r="D3212" s="6"/>
      <c r="E3212" s="6"/>
      <c r="F3212" s="6"/>
      <c r="G3212" s="6"/>
      <c r="H3212" s="6"/>
      <c r="I3212" s="6"/>
      <c r="J3212" s="6"/>
      <c r="K3212" s="6"/>
      <c r="L3212" s="6"/>
      <c r="M3212" s="6"/>
      <c r="N3212" s="6"/>
      <c r="O3212" s="6"/>
      <c r="P3212" s="6"/>
      <c r="Q3212" s="6"/>
      <c r="R3212" s="6"/>
      <c r="S3212" s="6"/>
      <c r="T3212" s="6"/>
      <c r="U3212" s="6"/>
      <c r="V3212" s="6"/>
      <c r="W3212" s="6"/>
      <c r="X3212" s="6"/>
      <c r="Y3212" s="6"/>
      <c r="Z3212" s="6"/>
      <c r="AA3212" s="6"/>
      <c r="AB3212" s="21"/>
      <c r="AC3212" s="21"/>
      <c r="AD3212" s="21"/>
      <c r="AE3212" s="6"/>
      <c r="AF3212" s="6"/>
      <c r="AG3212" s="6"/>
      <c r="AH3212" s="6"/>
    </row>
    <row r="3213" spans="1:34" x14ac:dyDescent="0.35">
      <c r="A3213" s="20"/>
      <c r="B3213" s="6"/>
      <c r="C3213" s="6"/>
      <c r="D3213" s="6"/>
      <c r="E3213" s="6"/>
      <c r="F3213" s="6"/>
      <c r="G3213" s="6"/>
      <c r="H3213" s="6"/>
      <c r="I3213" s="6"/>
      <c r="J3213" s="6"/>
      <c r="K3213" s="6"/>
      <c r="L3213" s="6"/>
      <c r="M3213" s="6"/>
      <c r="N3213" s="6"/>
      <c r="O3213" s="6"/>
      <c r="P3213" s="6"/>
      <c r="Q3213" s="6"/>
      <c r="R3213" s="6"/>
      <c r="S3213" s="6"/>
      <c r="T3213" s="6"/>
      <c r="U3213" s="6"/>
      <c r="V3213" s="6"/>
      <c r="W3213" s="6"/>
      <c r="X3213" s="6"/>
      <c r="Y3213" s="6"/>
      <c r="Z3213" s="6"/>
      <c r="AA3213" s="6"/>
      <c r="AB3213" s="21"/>
      <c r="AC3213" s="21"/>
      <c r="AD3213" s="21"/>
      <c r="AE3213" s="6"/>
      <c r="AF3213" s="6"/>
      <c r="AG3213" s="6"/>
      <c r="AH3213" s="6"/>
    </row>
    <row r="3214" spans="1:34" x14ac:dyDescent="0.35">
      <c r="A3214" s="20"/>
      <c r="B3214" s="6"/>
      <c r="C3214" s="6"/>
      <c r="D3214" s="6"/>
      <c r="E3214" s="6"/>
      <c r="F3214" s="6"/>
      <c r="G3214" s="6"/>
      <c r="H3214" s="6"/>
      <c r="I3214" s="6"/>
      <c r="J3214" s="6"/>
      <c r="K3214" s="6"/>
      <c r="L3214" s="6"/>
      <c r="M3214" s="6"/>
      <c r="N3214" s="6"/>
      <c r="O3214" s="6"/>
      <c r="P3214" s="6"/>
      <c r="Q3214" s="6"/>
      <c r="R3214" s="6"/>
      <c r="S3214" s="6"/>
      <c r="T3214" s="6"/>
      <c r="U3214" s="6"/>
      <c r="V3214" s="6"/>
      <c r="W3214" s="6"/>
      <c r="X3214" s="6"/>
      <c r="Y3214" s="6"/>
      <c r="Z3214" s="6"/>
      <c r="AA3214" s="6"/>
      <c r="AB3214" s="21"/>
      <c r="AC3214" s="21"/>
      <c r="AD3214" s="21"/>
      <c r="AE3214" s="6"/>
      <c r="AF3214" s="6"/>
      <c r="AG3214" s="6"/>
      <c r="AH3214" s="6"/>
    </row>
    <row r="3215" spans="1:34" x14ac:dyDescent="0.35">
      <c r="A3215" s="20"/>
      <c r="B3215" s="6"/>
      <c r="C3215" s="6"/>
      <c r="D3215" s="6"/>
      <c r="E3215" s="6"/>
      <c r="F3215" s="6"/>
      <c r="G3215" s="6"/>
      <c r="H3215" s="6"/>
      <c r="I3215" s="6"/>
      <c r="J3215" s="6"/>
      <c r="K3215" s="6"/>
      <c r="L3215" s="6"/>
      <c r="M3215" s="6"/>
      <c r="N3215" s="6"/>
      <c r="O3215" s="6"/>
      <c r="P3215" s="6"/>
      <c r="Q3215" s="6"/>
      <c r="R3215" s="6"/>
      <c r="S3215" s="6"/>
      <c r="T3215" s="6"/>
      <c r="U3215" s="6"/>
      <c r="V3215" s="6"/>
      <c r="W3215" s="6"/>
      <c r="X3215" s="6"/>
      <c r="Y3215" s="6"/>
      <c r="Z3215" s="6"/>
      <c r="AA3215" s="6"/>
      <c r="AB3215" s="21"/>
      <c r="AC3215" s="21"/>
      <c r="AD3215" s="21"/>
      <c r="AE3215" s="6"/>
      <c r="AF3215" s="6"/>
      <c r="AG3215" s="6"/>
      <c r="AH3215" s="6"/>
    </row>
    <row r="3216" spans="1:34" x14ac:dyDescent="0.35">
      <c r="A3216" s="20"/>
      <c r="B3216" s="6"/>
      <c r="C3216" s="6"/>
      <c r="D3216" s="6"/>
      <c r="E3216" s="6"/>
      <c r="F3216" s="6"/>
      <c r="G3216" s="6"/>
      <c r="H3216" s="6"/>
      <c r="I3216" s="6"/>
      <c r="J3216" s="6"/>
      <c r="K3216" s="6"/>
      <c r="L3216" s="6"/>
      <c r="M3216" s="6"/>
      <c r="N3216" s="6"/>
      <c r="O3216" s="6"/>
      <c r="P3216" s="6"/>
      <c r="Q3216" s="6"/>
      <c r="R3216" s="6"/>
      <c r="S3216" s="6"/>
      <c r="T3216" s="6"/>
      <c r="U3216" s="6"/>
      <c r="V3216" s="6"/>
      <c r="W3216" s="6"/>
      <c r="X3216" s="6"/>
      <c r="Y3216" s="6"/>
      <c r="Z3216" s="6"/>
      <c r="AA3216" s="6"/>
      <c r="AB3216" s="21"/>
      <c r="AC3216" s="21"/>
      <c r="AD3216" s="21"/>
      <c r="AE3216" s="6"/>
      <c r="AF3216" s="6"/>
      <c r="AG3216" s="6"/>
      <c r="AH3216" s="6"/>
    </row>
    <row r="3217" spans="1:34" x14ac:dyDescent="0.35">
      <c r="A3217" s="20"/>
      <c r="B3217" s="6"/>
      <c r="C3217" s="6"/>
      <c r="D3217" s="6"/>
      <c r="E3217" s="6"/>
      <c r="F3217" s="6"/>
      <c r="G3217" s="6"/>
      <c r="H3217" s="6"/>
      <c r="I3217" s="6"/>
      <c r="J3217" s="6"/>
      <c r="K3217" s="6"/>
      <c r="L3217" s="6"/>
      <c r="M3217" s="6"/>
      <c r="N3217" s="6"/>
      <c r="O3217" s="6"/>
      <c r="P3217" s="6"/>
      <c r="Q3217" s="6"/>
      <c r="R3217" s="6"/>
      <c r="S3217" s="6"/>
      <c r="T3217" s="6"/>
      <c r="U3217" s="6"/>
      <c r="V3217" s="6"/>
      <c r="W3217" s="6"/>
      <c r="X3217" s="6"/>
      <c r="Y3217" s="6"/>
      <c r="Z3217" s="6"/>
      <c r="AA3217" s="6"/>
      <c r="AB3217" s="21"/>
      <c r="AC3217" s="21"/>
      <c r="AD3217" s="21"/>
      <c r="AE3217" s="6"/>
      <c r="AF3217" s="6"/>
      <c r="AG3217" s="6"/>
      <c r="AH3217" s="6"/>
    </row>
    <row r="3218" spans="1:34" x14ac:dyDescent="0.35">
      <c r="A3218" s="20"/>
      <c r="B3218" s="6"/>
      <c r="C3218" s="6"/>
      <c r="D3218" s="6"/>
      <c r="E3218" s="6"/>
      <c r="F3218" s="6"/>
      <c r="G3218" s="6"/>
      <c r="H3218" s="6"/>
      <c r="I3218" s="6"/>
      <c r="J3218" s="6"/>
      <c r="K3218" s="6"/>
      <c r="L3218" s="6"/>
      <c r="M3218" s="6"/>
      <c r="N3218" s="6"/>
      <c r="O3218" s="6"/>
      <c r="P3218" s="6"/>
      <c r="Q3218" s="6"/>
      <c r="R3218" s="6"/>
      <c r="S3218" s="6"/>
      <c r="T3218" s="6"/>
      <c r="U3218" s="6"/>
      <c r="V3218" s="6"/>
      <c r="W3218" s="6"/>
      <c r="X3218" s="6"/>
      <c r="Y3218" s="6"/>
      <c r="Z3218" s="6"/>
      <c r="AA3218" s="6"/>
      <c r="AB3218" s="21"/>
      <c r="AC3218" s="21"/>
      <c r="AD3218" s="21"/>
      <c r="AE3218" s="6"/>
      <c r="AF3218" s="6"/>
      <c r="AG3218" s="6"/>
      <c r="AH3218" s="6"/>
    </row>
    <row r="3219" spans="1:34" x14ac:dyDescent="0.35">
      <c r="A3219" s="20"/>
      <c r="B3219" s="6"/>
      <c r="C3219" s="6"/>
      <c r="D3219" s="6"/>
      <c r="E3219" s="6"/>
      <c r="F3219" s="6"/>
      <c r="G3219" s="6"/>
      <c r="H3219" s="6"/>
      <c r="I3219" s="6"/>
      <c r="J3219" s="6"/>
      <c r="K3219" s="6"/>
      <c r="L3219" s="6"/>
      <c r="M3219" s="6"/>
      <c r="N3219" s="6"/>
      <c r="O3219" s="6"/>
      <c r="P3219" s="6"/>
      <c r="Q3219" s="6"/>
      <c r="R3219" s="6"/>
      <c r="S3219" s="6"/>
      <c r="T3219" s="6"/>
      <c r="U3219" s="6"/>
      <c r="V3219" s="6"/>
      <c r="W3219" s="6"/>
      <c r="X3219" s="6"/>
      <c r="Y3219" s="6"/>
      <c r="Z3219" s="6"/>
      <c r="AA3219" s="6"/>
      <c r="AB3219" s="21"/>
      <c r="AC3219" s="21"/>
      <c r="AD3219" s="21"/>
      <c r="AE3219" s="6"/>
      <c r="AF3219" s="6"/>
      <c r="AG3219" s="6"/>
      <c r="AH3219" s="6"/>
    </row>
    <row r="3220" spans="1:34" x14ac:dyDescent="0.35">
      <c r="A3220" s="20"/>
      <c r="B3220" s="6"/>
      <c r="C3220" s="6"/>
      <c r="D3220" s="6"/>
      <c r="E3220" s="6"/>
      <c r="F3220" s="6"/>
      <c r="G3220" s="6"/>
      <c r="H3220" s="6"/>
      <c r="I3220" s="6"/>
      <c r="J3220" s="6"/>
      <c r="K3220" s="6"/>
      <c r="L3220" s="6"/>
      <c r="M3220" s="6"/>
      <c r="N3220" s="6"/>
      <c r="O3220" s="6"/>
      <c r="P3220" s="6"/>
      <c r="Q3220" s="6"/>
      <c r="R3220" s="6"/>
      <c r="S3220" s="6"/>
      <c r="T3220" s="6"/>
      <c r="U3220" s="6"/>
      <c r="V3220" s="6"/>
      <c r="W3220" s="6"/>
      <c r="X3220" s="6"/>
      <c r="Y3220" s="6"/>
      <c r="Z3220" s="6"/>
      <c r="AA3220" s="6"/>
      <c r="AB3220" s="21"/>
      <c r="AC3220" s="21"/>
      <c r="AD3220" s="21"/>
      <c r="AE3220" s="6"/>
      <c r="AF3220" s="6"/>
      <c r="AG3220" s="6"/>
      <c r="AH3220" s="6"/>
    </row>
    <row r="3221" spans="1:34" x14ac:dyDescent="0.35">
      <c r="A3221" s="20"/>
      <c r="B3221" s="6"/>
      <c r="C3221" s="6"/>
      <c r="D3221" s="6"/>
      <c r="E3221" s="6"/>
      <c r="F3221" s="6"/>
      <c r="G3221" s="6"/>
      <c r="H3221" s="6"/>
      <c r="I3221" s="6"/>
      <c r="J3221" s="6"/>
      <c r="K3221" s="6"/>
      <c r="L3221" s="6"/>
      <c r="M3221" s="6"/>
      <c r="N3221" s="6"/>
      <c r="O3221" s="6"/>
      <c r="P3221" s="6"/>
      <c r="Q3221" s="6"/>
      <c r="R3221" s="6"/>
      <c r="S3221" s="6"/>
      <c r="T3221" s="6"/>
      <c r="U3221" s="6"/>
      <c r="V3221" s="6"/>
      <c r="W3221" s="6"/>
      <c r="X3221" s="6"/>
      <c r="Y3221" s="6"/>
      <c r="Z3221" s="6"/>
      <c r="AA3221" s="6"/>
      <c r="AB3221" s="21"/>
      <c r="AC3221" s="21"/>
      <c r="AD3221" s="21"/>
      <c r="AE3221" s="6"/>
      <c r="AF3221" s="6"/>
      <c r="AG3221" s="6"/>
      <c r="AH3221" s="6"/>
    </row>
    <row r="3222" spans="1:34" x14ac:dyDescent="0.35">
      <c r="A3222" s="20"/>
      <c r="B3222" s="6"/>
      <c r="C3222" s="6"/>
      <c r="D3222" s="6"/>
      <c r="E3222" s="6"/>
      <c r="F3222" s="6"/>
      <c r="G3222" s="6"/>
      <c r="H3222" s="6"/>
      <c r="I3222" s="6"/>
      <c r="J3222" s="6"/>
      <c r="K3222" s="6"/>
      <c r="L3222" s="6"/>
      <c r="M3222" s="6"/>
      <c r="N3222" s="6"/>
      <c r="O3222" s="6"/>
      <c r="P3222" s="6"/>
      <c r="Q3222" s="6"/>
      <c r="R3222" s="6"/>
      <c r="S3222" s="6"/>
      <c r="T3222" s="6"/>
      <c r="U3222" s="6"/>
      <c r="V3222" s="6"/>
      <c r="W3222" s="6"/>
      <c r="X3222" s="6"/>
      <c r="Y3222" s="6"/>
      <c r="Z3222" s="6"/>
      <c r="AA3222" s="6"/>
      <c r="AB3222" s="21"/>
      <c r="AC3222" s="21"/>
      <c r="AD3222" s="21"/>
      <c r="AE3222" s="6"/>
      <c r="AF3222" s="6"/>
      <c r="AG3222" s="6"/>
      <c r="AH3222" s="6"/>
    </row>
    <row r="3223" spans="1:34" x14ac:dyDescent="0.35">
      <c r="A3223" s="20"/>
      <c r="B3223" s="6"/>
      <c r="C3223" s="6"/>
      <c r="D3223" s="6"/>
      <c r="E3223" s="6"/>
      <c r="F3223" s="6"/>
      <c r="G3223" s="6"/>
      <c r="H3223" s="6"/>
      <c r="I3223" s="6"/>
      <c r="J3223" s="6"/>
      <c r="K3223" s="6"/>
      <c r="L3223" s="6"/>
      <c r="M3223" s="6"/>
      <c r="N3223" s="6"/>
      <c r="O3223" s="6"/>
      <c r="P3223" s="6"/>
      <c r="Q3223" s="6"/>
      <c r="R3223" s="6"/>
      <c r="S3223" s="6"/>
      <c r="T3223" s="6"/>
      <c r="U3223" s="6"/>
      <c r="V3223" s="6"/>
      <c r="W3223" s="6"/>
      <c r="X3223" s="6"/>
      <c r="Y3223" s="6"/>
      <c r="Z3223" s="6"/>
      <c r="AA3223" s="6"/>
      <c r="AB3223" s="21"/>
      <c r="AC3223" s="21"/>
      <c r="AD3223" s="21"/>
      <c r="AE3223" s="6"/>
      <c r="AF3223" s="6"/>
      <c r="AG3223" s="6"/>
      <c r="AH3223" s="6"/>
    </row>
    <row r="3224" spans="1:34" x14ac:dyDescent="0.35">
      <c r="A3224" s="20"/>
      <c r="B3224" s="6"/>
      <c r="C3224" s="6"/>
      <c r="D3224" s="6"/>
      <c r="E3224" s="6"/>
      <c r="F3224" s="6"/>
      <c r="G3224" s="6"/>
      <c r="H3224" s="6"/>
      <c r="I3224" s="6"/>
      <c r="J3224" s="6"/>
      <c r="K3224" s="6"/>
      <c r="L3224" s="6"/>
      <c r="M3224" s="6"/>
      <c r="N3224" s="6"/>
      <c r="O3224" s="6"/>
      <c r="P3224" s="6"/>
      <c r="Q3224" s="6"/>
      <c r="R3224" s="6"/>
      <c r="S3224" s="6"/>
      <c r="T3224" s="6"/>
      <c r="U3224" s="6"/>
      <c r="V3224" s="6"/>
      <c r="W3224" s="6"/>
      <c r="X3224" s="6"/>
      <c r="Y3224" s="6"/>
      <c r="Z3224" s="6"/>
      <c r="AA3224" s="6"/>
      <c r="AB3224" s="21"/>
      <c r="AC3224" s="21"/>
      <c r="AD3224" s="21"/>
      <c r="AE3224" s="6"/>
      <c r="AF3224" s="6"/>
      <c r="AG3224" s="6"/>
      <c r="AH3224" s="6"/>
    </row>
    <row r="3225" spans="1:34" x14ac:dyDescent="0.35">
      <c r="A3225" s="20"/>
      <c r="B3225" s="6"/>
      <c r="C3225" s="6"/>
      <c r="D3225" s="6"/>
      <c r="E3225" s="6"/>
      <c r="F3225" s="6"/>
      <c r="G3225" s="6"/>
      <c r="H3225" s="6"/>
      <c r="I3225" s="6"/>
      <c r="J3225" s="6"/>
      <c r="K3225" s="6"/>
      <c r="L3225" s="6"/>
      <c r="M3225" s="6"/>
      <c r="N3225" s="6"/>
      <c r="O3225" s="6"/>
      <c r="P3225" s="6"/>
      <c r="Q3225" s="6"/>
      <c r="R3225" s="6"/>
      <c r="S3225" s="6"/>
      <c r="T3225" s="6"/>
      <c r="U3225" s="6"/>
      <c r="V3225" s="6"/>
      <c r="W3225" s="6"/>
      <c r="X3225" s="6"/>
      <c r="Y3225" s="6"/>
      <c r="Z3225" s="6"/>
      <c r="AA3225" s="6"/>
      <c r="AB3225" s="21"/>
      <c r="AC3225" s="21"/>
      <c r="AD3225" s="21"/>
      <c r="AE3225" s="6"/>
      <c r="AF3225" s="6"/>
      <c r="AG3225" s="6"/>
      <c r="AH3225" s="6"/>
    </row>
    <row r="3226" spans="1:34" x14ac:dyDescent="0.35">
      <c r="A3226" s="20"/>
      <c r="B3226" s="6"/>
      <c r="C3226" s="6"/>
      <c r="D3226" s="6"/>
      <c r="E3226" s="6"/>
      <c r="F3226" s="6"/>
      <c r="G3226" s="6"/>
      <c r="H3226" s="6"/>
      <c r="I3226" s="6"/>
      <c r="J3226" s="6"/>
      <c r="K3226" s="6"/>
      <c r="L3226" s="6"/>
      <c r="M3226" s="6"/>
      <c r="N3226" s="6"/>
      <c r="O3226" s="6"/>
      <c r="P3226" s="6"/>
      <c r="Q3226" s="6"/>
      <c r="R3226" s="6"/>
      <c r="S3226" s="6"/>
      <c r="T3226" s="6"/>
      <c r="U3226" s="6"/>
      <c r="V3226" s="6"/>
      <c r="W3226" s="6"/>
      <c r="X3226" s="6"/>
      <c r="Y3226" s="6"/>
      <c r="Z3226" s="6"/>
      <c r="AA3226" s="6"/>
      <c r="AB3226" s="21"/>
      <c r="AC3226" s="21"/>
      <c r="AD3226" s="21"/>
      <c r="AE3226" s="6"/>
      <c r="AF3226" s="6"/>
      <c r="AG3226" s="6"/>
      <c r="AH3226" s="6"/>
    </row>
    <row r="3227" spans="1:34" x14ac:dyDescent="0.35">
      <c r="A3227" s="20"/>
      <c r="B3227" s="6"/>
      <c r="C3227" s="6"/>
      <c r="D3227" s="6"/>
      <c r="E3227" s="6"/>
      <c r="F3227" s="6"/>
      <c r="G3227" s="6"/>
      <c r="H3227" s="6"/>
      <c r="I3227" s="6"/>
      <c r="J3227" s="6"/>
      <c r="K3227" s="6"/>
      <c r="L3227" s="6"/>
      <c r="M3227" s="6"/>
      <c r="N3227" s="6"/>
      <c r="O3227" s="6"/>
      <c r="P3227" s="6"/>
      <c r="Q3227" s="6"/>
      <c r="R3227" s="6"/>
      <c r="S3227" s="6"/>
      <c r="T3227" s="6"/>
      <c r="U3227" s="6"/>
      <c r="V3227" s="6"/>
      <c r="W3227" s="6"/>
      <c r="X3227" s="6"/>
      <c r="Y3227" s="6"/>
      <c r="Z3227" s="6"/>
      <c r="AA3227" s="6"/>
      <c r="AB3227" s="21"/>
      <c r="AC3227" s="21"/>
      <c r="AD3227" s="21"/>
      <c r="AE3227" s="6"/>
      <c r="AF3227" s="6"/>
      <c r="AG3227" s="6"/>
      <c r="AH3227" s="6"/>
    </row>
    <row r="3228" spans="1:34" x14ac:dyDescent="0.35">
      <c r="A3228" s="20"/>
      <c r="B3228" s="6"/>
      <c r="C3228" s="6"/>
      <c r="D3228" s="6"/>
      <c r="E3228" s="6"/>
      <c r="F3228" s="6"/>
      <c r="G3228" s="6"/>
      <c r="H3228" s="6"/>
      <c r="I3228" s="6"/>
      <c r="J3228" s="6"/>
      <c r="K3228" s="6"/>
      <c r="L3228" s="6"/>
      <c r="M3228" s="6"/>
      <c r="N3228" s="6"/>
      <c r="O3228" s="6"/>
      <c r="P3228" s="6"/>
      <c r="Q3228" s="6"/>
      <c r="R3228" s="6"/>
      <c r="S3228" s="6"/>
      <c r="T3228" s="6"/>
      <c r="U3228" s="6"/>
      <c r="V3228" s="6"/>
      <c r="W3228" s="6"/>
      <c r="X3228" s="6"/>
      <c r="Y3228" s="6"/>
      <c r="Z3228" s="6"/>
      <c r="AA3228" s="6"/>
      <c r="AB3228" s="21"/>
      <c r="AC3228" s="21"/>
      <c r="AD3228" s="21"/>
      <c r="AE3228" s="6"/>
      <c r="AF3228" s="6"/>
      <c r="AG3228" s="6"/>
      <c r="AH3228" s="6"/>
    </row>
    <row r="3229" spans="1:34" x14ac:dyDescent="0.35">
      <c r="A3229" s="20"/>
      <c r="B3229" s="6"/>
      <c r="C3229" s="6"/>
      <c r="D3229" s="6"/>
      <c r="E3229" s="6"/>
      <c r="F3229" s="6"/>
      <c r="G3229" s="6"/>
      <c r="H3229" s="6"/>
      <c r="I3229" s="6"/>
      <c r="J3229" s="6"/>
      <c r="K3229" s="6"/>
      <c r="L3229" s="6"/>
      <c r="M3229" s="6"/>
      <c r="N3229" s="6"/>
      <c r="O3229" s="6"/>
      <c r="P3229" s="6"/>
      <c r="Q3229" s="6"/>
      <c r="R3229" s="6"/>
      <c r="S3229" s="6"/>
      <c r="T3229" s="6"/>
      <c r="U3229" s="6"/>
      <c r="V3229" s="6"/>
      <c r="W3229" s="6"/>
      <c r="X3229" s="6"/>
      <c r="Y3229" s="6"/>
      <c r="Z3229" s="6"/>
      <c r="AA3229" s="6"/>
      <c r="AB3229" s="21"/>
      <c r="AC3229" s="21"/>
      <c r="AD3229" s="21"/>
      <c r="AE3229" s="6"/>
      <c r="AF3229" s="6"/>
      <c r="AG3229" s="6"/>
      <c r="AH3229" s="6"/>
    </row>
    <row r="3230" spans="1:34" x14ac:dyDescent="0.35">
      <c r="A3230" s="20"/>
      <c r="B3230" s="6"/>
      <c r="C3230" s="6"/>
      <c r="D3230" s="6"/>
      <c r="E3230" s="6"/>
      <c r="F3230" s="6"/>
      <c r="G3230" s="6"/>
      <c r="H3230" s="6"/>
      <c r="I3230" s="6"/>
      <c r="J3230" s="6"/>
      <c r="K3230" s="6"/>
      <c r="L3230" s="6"/>
      <c r="M3230" s="6"/>
      <c r="N3230" s="6"/>
      <c r="O3230" s="6"/>
      <c r="P3230" s="6"/>
      <c r="Q3230" s="6"/>
      <c r="R3230" s="6"/>
      <c r="S3230" s="6"/>
      <c r="T3230" s="6"/>
      <c r="U3230" s="6"/>
      <c r="V3230" s="6"/>
      <c r="W3230" s="6"/>
      <c r="X3230" s="6"/>
      <c r="Y3230" s="6"/>
      <c r="Z3230" s="6"/>
      <c r="AA3230" s="6"/>
      <c r="AB3230" s="21"/>
      <c r="AC3230" s="21"/>
      <c r="AD3230" s="21"/>
      <c r="AE3230" s="6"/>
      <c r="AF3230" s="6"/>
      <c r="AG3230" s="6"/>
      <c r="AH3230" s="6"/>
    </row>
    <row r="3231" spans="1:34" x14ac:dyDescent="0.35">
      <c r="A3231" s="20"/>
      <c r="B3231" s="6"/>
      <c r="C3231" s="6"/>
      <c r="D3231" s="6"/>
      <c r="E3231" s="6"/>
      <c r="F3231" s="6"/>
      <c r="G3231" s="6"/>
      <c r="H3231" s="6"/>
      <c r="I3231" s="6"/>
      <c r="J3231" s="6"/>
      <c r="K3231" s="6"/>
      <c r="L3231" s="6"/>
      <c r="M3231" s="6"/>
      <c r="N3231" s="6"/>
      <c r="O3231" s="6"/>
      <c r="P3231" s="6"/>
      <c r="Q3231" s="6"/>
      <c r="R3231" s="6"/>
      <c r="S3231" s="6"/>
      <c r="T3231" s="6"/>
      <c r="U3231" s="6"/>
      <c r="V3231" s="6"/>
      <c r="W3231" s="6"/>
      <c r="X3231" s="6"/>
      <c r="Y3231" s="6"/>
      <c r="Z3231" s="6"/>
      <c r="AA3231" s="6"/>
      <c r="AB3231" s="21"/>
      <c r="AC3231" s="21"/>
      <c r="AD3231" s="21"/>
      <c r="AE3231" s="6"/>
      <c r="AF3231" s="6"/>
      <c r="AG3231" s="6"/>
      <c r="AH3231" s="6"/>
    </row>
    <row r="3232" spans="1:34" x14ac:dyDescent="0.35">
      <c r="A3232" s="20"/>
      <c r="B3232" s="6"/>
      <c r="C3232" s="6"/>
      <c r="D3232" s="6"/>
      <c r="E3232" s="6"/>
      <c r="F3232" s="6"/>
      <c r="G3232" s="6"/>
      <c r="H3232" s="6"/>
      <c r="I3232" s="6"/>
      <c r="J3232" s="6"/>
      <c r="K3232" s="6"/>
      <c r="L3232" s="6"/>
      <c r="M3232" s="6"/>
      <c r="N3232" s="6"/>
      <c r="O3232" s="6"/>
      <c r="P3232" s="6"/>
      <c r="Q3232" s="6"/>
      <c r="R3232" s="6"/>
      <c r="S3232" s="6"/>
      <c r="T3232" s="6"/>
      <c r="U3232" s="6"/>
      <c r="V3232" s="6"/>
      <c r="W3232" s="6"/>
      <c r="X3232" s="6"/>
      <c r="Y3232" s="6"/>
      <c r="Z3232" s="6"/>
      <c r="AA3232" s="6"/>
      <c r="AB3232" s="21"/>
      <c r="AC3232" s="21"/>
      <c r="AD3232" s="21"/>
      <c r="AE3232" s="6"/>
      <c r="AF3232" s="6"/>
      <c r="AG3232" s="6"/>
      <c r="AH3232" s="6"/>
    </row>
    <row r="3233" spans="1:34" x14ac:dyDescent="0.35">
      <c r="A3233" s="20"/>
      <c r="B3233" s="6"/>
      <c r="C3233" s="6"/>
      <c r="D3233" s="6"/>
      <c r="E3233" s="6"/>
      <c r="F3233" s="6"/>
      <c r="G3233" s="6"/>
      <c r="H3233" s="6"/>
      <c r="I3233" s="6"/>
      <c r="J3233" s="6"/>
      <c r="K3233" s="6"/>
      <c r="L3233" s="6"/>
      <c r="M3233" s="6"/>
      <c r="N3233" s="6"/>
      <c r="O3233" s="6"/>
      <c r="P3233" s="6"/>
      <c r="Q3233" s="6"/>
      <c r="R3233" s="6"/>
      <c r="S3233" s="6"/>
      <c r="T3233" s="6"/>
      <c r="U3233" s="6"/>
      <c r="V3233" s="6"/>
      <c r="W3233" s="6"/>
      <c r="X3233" s="6"/>
      <c r="Y3233" s="6"/>
      <c r="Z3233" s="6"/>
      <c r="AA3233" s="6"/>
      <c r="AB3233" s="21"/>
      <c r="AC3233" s="21"/>
      <c r="AD3233" s="21"/>
      <c r="AE3233" s="6"/>
      <c r="AF3233" s="6"/>
      <c r="AG3233" s="6"/>
      <c r="AH3233" s="6"/>
    </row>
    <row r="3234" spans="1:34" x14ac:dyDescent="0.35">
      <c r="A3234" s="20"/>
      <c r="B3234" s="6"/>
      <c r="C3234" s="6"/>
      <c r="D3234" s="6"/>
      <c r="E3234" s="6"/>
      <c r="F3234" s="6"/>
      <c r="G3234" s="6"/>
      <c r="H3234" s="6"/>
      <c r="I3234" s="6"/>
      <c r="J3234" s="6"/>
      <c r="K3234" s="6"/>
      <c r="L3234" s="6"/>
      <c r="M3234" s="6"/>
      <c r="N3234" s="6"/>
      <c r="O3234" s="6"/>
      <c r="P3234" s="6"/>
      <c r="Q3234" s="6"/>
      <c r="R3234" s="6"/>
      <c r="S3234" s="6"/>
      <c r="T3234" s="6"/>
      <c r="U3234" s="6"/>
      <c r="V3234" s="6"/>
      <c r="W3234" s="6"/>
      <c r="X3234" s="6"/>
      <c r="Y3234" s="6"/>
      <c r="Z3234" s="6"/>
      <c r="AA3234" s="6"/>
      <c r="AB3234" s="21"/>
      <c r="AC3234" s="21"/>
      <c r="AD3234" s="21"/>
      <c r="AE3234" s="6"/>
      <c r="AF3234" s="6"/>
      <c r="AG3234" s="6"/>
      <c r="AH3234" s="6"/>
    </row>
    <row r="3235" spans="1:34" x14ac:dyDescent="0.35">
      <c r="A3235" s="20"/>
      <c r="B3235" s="6"/>
      <c r="C3235" s="6"/>
      <c r="D3235" s="6"/>
      <c r="E3235" s="6"/>
      <c r="F3235" s="6"/>
      <c r="G3235" s="6"/>
      <c r="H3235" s="6"/>
      <c r="I3235" s="6"/>
      <c r="J3235" s="6"/>
      <c r="K3235" s="6"/>
      <c r="L3235" s="6"/>
      <c r="M3235" s="6"/>
      <c r="N3235" s="6"/>
      <c r="O3235" s="6"/>
      <c r="P3235" s="6"/>
      <c r="Q3235" s="6"/>
      <c r="R3235" s="6"/>
      <c r="S3235" s="6"/>
      <c r="T3235" s="6"/>
      <c r="U3235" s="6"/>
      <c r="V3235" s="6"/>
      <c r="W3235" s="6"/>
      <c r="X3235" s="6"/>
      <c r="Y3235" s="6"/>
      <c r="Z3235" s="6"/>
      <c r="AA3235" s="6"/>
      <c r="AB3235" s="21"/>
      <c r="AC3235" s="21"/>
      <c r="AD3235" s="21"/>
      <c r="AE3235" s="6"/>
      <c r="AF3235" s="6"/>
      <c r="AG3235" s="6"/>
      <c r="AH3235" s="6"/>
    </row>
    <row r="3236" spans="1:34" x14ac:dyDescent="0.35">
      <c r="A3236" s="20"/>
      <c r="B3236" s="6"/>
      <c r="C3236" s="6"/>
      <c r="D3236" s="6"/>
      <c r="E3236" s="6"/>
      <c r="F3236" s="6"/>
      <c r="G3236" s="6"/>
      <c r="H3236" s="6"/>
      <c r="I3236" s="6"/>
      <c r="J3236" s="6"/>
      <c r="K3236" s="6"/>
      <c r="L3236" s="6"/>
      <c r="M3236" s="6"/>
      <c r="N3236" s="6"/>
      <c r="O3236" s="6"/>
      <c r="P3236" s="6"/>
      <c r="Q3236" s="6"/>
      <c r="R3236" s="6"/>
      <c r="S3236" s="6"/>
      <c r="T3236" s="6"/>
      <c r="U3236" s="6"/>
      <c r="V3236" s="6"/>
      <c r="W3236" s="6"/>
      <c r="X3236" s="6"/>
      <c r="Y3236" s="6"/>
      <c r="Z3236" s="6"/>
      <c r="AA3236" s="6"/>
      <c r="AB3236" s="21"/>
      <c r="AC3236" s="21"/>
      <c r="AD3236" s="21"/>
      <c r="AE3236" s="6"/>
      <c r="AF3236" s="6"/>
      <c r="AG3236" s="6"/>
      <c r="AH3236" s="6"/>
    </row>
    <row r="3237" spans="1:34" x14ac:dyDescent="0.35">
      <c r="A3237" s="20"/>
      <c r="B3237" s="6"/>
      <c r="C3237" s="6"/>
      <c r="D3237" s="6"/>
      <c r="E3237" s="6"/>
      <c r="F3237" s="6"/>
      <c r="G3237" s="6"/>
      <c r="H3237" s="6"/>
      <c r="I3237" s="6"/>
      <c r="J3237" s="6"/>
      <c r="K3237" s="6"/>
      <c r="L3237" s="6"/>
      <c r="M3237" s="6"/>
      <c r="N3237" s="6"/>
      <c r="O3237" s="6"/>
      <c r="P3237" s="6"/>
      <c r="Q3237" s="6"/>
      <c r="R3237" s="6"/>
      <c r="S3237" s="6"/>
      <c r="T3237" s="6"/>
      <c r="U3237" s="6"/>
      <c r="V3237" s="6"/>
      <c r="W3237" s="6"/>
      <c r="X3237" s="6"/>
      <c r="Y3237" s="6"/>
      <c r="Z3237" s="6"/>
      <c r="AA3237" s="6"/>
      <c r="AB3237" s="21"/>
      <c r="AC3237" s="21"/>
      <c r="AD3237" s="21"/>
      <c r="AE3237" s="6"/>
      <c r="AF3237" s="6"/>
      <c r="AG3237" s="6"/>
      <c r="AH3237" s="6"/>
    </row>
    <row r="3238" spans="1:34" x14ac:dyDescent="0.35">
      <c r="A3238" s="20"/>
      <c r="B3238" s="6"/>
      <c r="C3238" s="6"/>
      <c r="D3238" s="6"/>
      <c r="E3238" s="6"/>
      <c r="F3238" s="6"/>
      <c r="G3238" s="6"/>
      <c r="H3238" s="6"/>
      <c r="I3238" s="6"/>
      <c r="J3238" s="6"/>
      <c r="K3238" s="6"/>
      <c r="L3238" s="6"/>
      <c r="M3238" s="6"/>
      <c r="N3238" s="6"/>
      <c r="O3238" s="6"/>
      <c r="P3238" s="6"/>
      <c r="Q3238" s="6"/>
      <c r="R3238" s="6"/>
      <c r="S3238" s="6"/>
      <c r="T3238" s="6"/>
      <c r="U3238" s="6"/>
      <c r="V3238" s="6"/>
      <c r="W3238" s="6"/>
      <c r="X3238" s="6"/>
      <c r="Y3238" s="6"/>
      <c r="Z3238" s="6"/>
      <c r="AA3238" s="6"/>
      <c r="AB3238" s="21"/>
      <c r="AC3238" s="21"/>
      <c r="AD3238" s="21"/>
      <c r="AE3238" s="6"/>
      <c r="AF3238" s="6"/>
      <c r="AG3238" s="6"/>
      <c r="AH3238" s="6"/>
    </row>
    <row r="3239" spans="1:34" x14ac:dyDescent="0.35">
      <c r="A3239" s="20"/>
      <c r="B3239" s="6"/>
      <c r="C3239" s="6"/>
      <c r="D3239" s="6"/>
      <c r="E3239" s="6"/>
      <c r="F3239" s="6"/>
      <c r="G3239" s="6"/>
      <c r="H3239" s="6"/>
      <c r="I3239" s="6"/>
      <c r="J3239" s="6"/>
      <c r="K3239" s="6"/>
      <c r="L3239" s="6"/>
      <c r="M3239" s="6"/>
      <c r="N3239" s="6"/>
      <c r="O3239" s="6"/>
      <c r="P3239" s="6"/>
      <c r="Q3239" s="6"/>
      <c r="R3239" s="6"/>
      <c r="S3239" s="6"/>
      <c r="T3239" s="6"/>
      <c r="U3239" s="6"/>
      <c r="V3239" s="6"/>
      <c r="W3239" s="6"/>
      <c r="X3239" s="6"/>
      <c r="Y3239" s="6"/>
      <c r="Z3239" s="6"/>
      <c r="AA3239" s="6"/>
      <c r="AB3239" s="21"/>
      <c r="AC3239" s="21"/>
      <c r="AD3239" s="21"/>
      <c r="AE3239" s="6"/>
      <c r="AF3239" s="6"/>
      <c r="AG3239" s="6"/>
      <c r="AH3239" s="6"/>
    </row>
    <row r="3240" spans="1:34" x14ac:dyDescent="0.35">
      <c r="A3240" s="20"/>
      <c r="B3240" s="6"/>
      <c r="C3240" s="6"/>
      <c r="D3240" s="6"/>
      <c r="E3240" s="6"/>
      <c r="F3240" s="6"/>
      <c r="G3240" s="6"/>
      <c r="H3240" s="6"/>
      <c r="I3240" s="6"/>
      <c r="J3240" s="6"/>
      <c r="K3240" s="6"/>
      <c r="L3240" s="6"/>
      <c r="M3240" s="6"/>
      <c r="N3240" s="6"/>
      <c r="O3240" s="6"/>
      <c r="P3240" s="6"/>
      <c r="Q3240" s="6"/>
      <c r="R3240" s="6"/>
      <c r="S3240" s="6"/>
      <c r="T3240" s="6"/>
      <c r="U3240" s="6"/>
      <c r="V3240" s="6"/>
      <c r="W3240" s="6"/>
      <c r="X3240" s="6"/>
      <c r="Y3240" s="6"/>
      <c r="Z3240" s="6"/>
      <c r="AA3240" s="6"/>
      <c r="AB3240" s="21"/>
      <c r="AC3240" s="21"/>
      <c r="AD3240" s="21"/>
      <c r="AE3240" s="6"/>
      <c r="AF3240" s="6"/>
      <c r="AG3240" s="6"/>
      <c r="AH3240" s="6"/>
    </row>
    <row r="3241" spans="1:34" x14ac:dyDescent="0.35">
      <c r="A3241" s="20"/>
      <c r="B3241" s="6"/>
      <c r="C3241" s="6"/>
      <c r="D3241" s="6"/>
      <c r="E3241" s="6"/>
      <c r="F3241" s="6"/>
      <c r="G3241" s="6"/>
      <c r="H3241" s="6"/>
      <c r="I3241" s="6"/>
      <c r="J3241" s="6"/>
      <c r="K3241" s="6"/>
      <c r="L3241" s="6"/>
      <c r="M3241" s="6"/>
      <c r="N3241" s="6"/>
      <c r="O3241" s="6"/>
      <c r="P3241" s="6"/>
      <c r="Q3241" s="6"/>
      <c r="R3241" s="6"/>
      <c r="S3241" s="6"/>
      <c r="T3241" s="6"/>
      <c r="U3241" s="6"/>
      <c r="V3241" s="6"/>
      <c r="W3241" s="6"/>
      <c r="X3241" s="6"/>
      <c r="Y3241" s="6"/>
      <c r="Z3241" s="6"/>
      <c r="AA3241" s="6"/>
      <c r="AB3241" s="21"/>
      <c r="AC3241" s="21"/>
      <c r="AD3241" s="21"/>
      <c r="AE3241" s="6"/>
      <c r="AF3241" s="6"/>
      <c r="AG3241" s="6"/>
      <c r="AH3241" s="6"/>
    </row>
    <row r="3242" spans="1:34" x14ac:dyDescent="0.35">
      <c r="A3242" s="20"/>
      <c r="B3242" s="6"/>
      <c r="C3242" s="6"/>
      <c r="D3242" s="6"/>
      <c r="E3242" s="6"/>
      <c r="F3242" s="6"/>
      <c r="G3242" s="6"/>
      <c r="H3242" s="6"/>
      <c r="I3242" s="6"/>
      <c r="J3242" s="6"/>
      <c r="K3242" s="6"/>
      <c r="L3242" s="6"/>
      <c r="M3242" s="6"/>
      <c r="N3242" s="6"/>
      <c r="O3242" s="6"/>
      <c r="P3242" s="6"/>
      <c r="Q3242" s="6"/>
      <c r="R3242" s="6"/>
      <c r="S3242" s="6"/>
      <c r="T3242" s="6"/>
      <c r="U3242" s="6"/>
      <c r="V3242" s="6"/>
      <c r="W3242" s="6"/>
      <c r="X3242" s="6"/>
      <c r="Y3242" s="6"/>
      <c r="Z3242" s="6"/>
      <c r="AA3242" s="6"/>
      <c r="AB3242" s="21"/>
      <c r="AC3242" s="21"/>
      <c r="AD3242" s="21"/>
      <c r="AE3242" s="6"/>
      <c r="AF3242" s="6"/>
      <c r="AG3242" s="6"/>
      <c r="AH3242" s="6"/>
    </row>
    <row r="3243" spans="1:34" x14ac:dyDescent="0.35">
      <c r="A3243" s="20"/>
      <c r="B3243" s="6"/>
      <c r="C3243" s="6"/>
      <c r="D3243" s="6"/>
      <c r="E3243" s="6"/>
      <c r="F3243" s="6"/>
      <c r="G3243" s="6"/>
      <c r="H3243" s="6"/>
      <c r="I3243" s="6"/>
      <c r="J3243" s="6"/>
      <c r="K3243" s="6"/>
      <c r="L3243" s="6"/>
      <c r="M3243" s="6"/>
      <c r="N3243" s="6"/>
      <c r="O3243" s="6"/>
      <c r="P3243" s="6"/>
      <c r="Q3243" s="6"/>
      <c r="R3243" s="6"/>
      <c r="S3243" s="6"/>
      <c r="T3243" s="6"/>
      <c r="U3243" s="6"/>
      <c r="V3243" s="6"/>
      <c r="W3243" s="6"/>
      <c r="X3243" s="6"/>
      <c r="Y3243" s="6"/>
      <c r="Z3243" s="6"/>
      <c r="AA3243" s="6"/>
      <c r="AB3243" s="21"/>
      <c r="AC3243" s="21"/>
      <c r="AD3243" s="21"/>
      <c r="AE3243" s="6"/>
      <c r="AF3243" s="6"/>
      <c r="AG3243" s="6"/>
      <c r="AH3243" s="6"/>
    </row>
    <row r="3244" spans="1:34" x14ac:dyDescent="0.35">
      <c r="A3244" s="20"/>
      <c r="B3244" s="6"/>
      <c r="C3244" s="6"/>
      <c r="D3244" s="6"/>
      <c r="E3244" s="6"/>
      <c r="F3244" s="6"/>
      <c r="G3244" s="6"/>
      <c r="H3244" s="6"/>
      <c r="I3244" s="6"/>
      <c r="J3244" s="6"/>
      <c r="K3244" s="6"/>
      <c r="L3244" s="6"/>
      <c r="M3244" s="6"/>
      <c r="N3244" s="6"/>
      <c r="O3244" s="6"/>
      <c r="P3244" s="6"/>
      <c r="Q3244" s="6"/>
      <c r="R3244" s="6"/>
      <c r="S3244" s="6"/>
      <c r="T3244" s="6"/>
      <c r="U3244" s="6"/>
      <c r="V3244" s="6"/>
      <c r="W3244" s="6"/>
      <c r="X3244" s="6"/>
      <c r="Y3244" s="6"/>
      <c r="Z3244" s="6"/>
      <c r="AA3244" s="6"/>
      <c r="AB3244" s="21"/>
      <c r="AC3244" s="21"/>
      <c r="AD3244" s="21"/>
      <c r="AE3244" s="6"/>
      <c r="AF3244" s="6"/>
      <c r="AG3244" s="6"/>
      <c r="AH3244" s="6"/>
    </row>
    <row r="3245" spans="1:34" x14ac:dyDescent="0.35">
      <c r="A3245" s="20"/>
      <c r="B3245" s="6"/>
      <c r="C3245" s="6"/>
      <c r="D3245" s="6"/>
      <c r="E3245" s="6"/>
      <c r="F3245" s="6"/>
      <c r="G3245" s="6"/>
      <c r="H3245" s="6"/>
      <c r="I3245" s="6"/>
      <c r="J3245" s="6"/>
      <c r="K3245" s="6"/>
      <c r="L3245" s="6"/>
      <c r="M3245" s="6"/>
      <c r="N3245" s="6"/>
      <c r="O3245" s="6"/>
      <c r="P3245" s="6"/>
      <c r="Q3245" s="6"/>
      <c r="R3245" s="6"/>
      <c r="S3245" s="6"/>
      <c r="T3245" s="6"/>
      <c r="U3245" s="6"/>
      <c r="V3245" s="6"/>
      <c r="W3245" s="6"/>
      <c r="X3245" s="6"/>
      <c r="Y3245" s="6"/>
      <c r="Z3245" s="6"/>
      <c r="AA3245" s="6"/>
      <c r="AB3245" s="21"/>
      <c r="AC3245" s="21"/>
      <c r="AD3245" s="21"/>
      <c r="AE3245" s="6"/>
      <c r="AF3245" s="6"/>
      <c r="AG3245" s="6"/>
      <c r="AH3245" s="6"/>
    </row>
    <row r="3246" spans="1:34" x14ac:dyDescent="0.35">
      <c r="A3246" s="20"/>
      <c r="B3246" s="6"/>
      <c r="C3246" s="6"/>
      <c r="D3246" s="6"/>
      <c r="E3246" s="6"/>
      <c r="F3246" s="6"/>
      <c r="G3246" s="6"/>
      <c r="H3246" s="6"/>
      <c r="I3246" s="6"/>
      <c r="J3246" s="6"/>
      <c r="K3246" s="6"/>
      <c r="L3246" s="6"/>
      <c r="M3246" s="6"/>
      <c r="N3246" s="6"/>
      <c r="O3246" s="6"/>
      <c r="P3246" s="6"/>
      <c r="Q3246" s="6"/>
      <c r="R3246" s="6"/>
      <c r="S3246" s="6"/>
      <c r="T3246" s="6"/>
      <c r="U3246" s="6"/>
      <c r="V3246" s="6"/>
      <c r="W3246" s="6"/>
      <c r="X3246" s="6"/>
      <c r="Y3246" s="6"/>
      <c r="Z3246" s="6"/>
      <c r="AA3246" s="6"/>
      <c r="AB3246" s="21"/>
      <c r="AC3246" s="21"/>
      <c r="AD3246" s="21"/>
      <c r="AE3246" s="6"/>
      <c r="AF3246" s="6"/>
      <c r="AG3246" s="6"/>
      <c r="AH3246" s="6"/>
    </row>
    <row r="3247" spans="1:34" x14ac:dyDescent="0.35">
      <c r="A3247" s="20"/>
      <c r="B3247" s="6"/>
      <c r="C3247" s="6"/>
      <c r="D3247" s="6"/>
      <c r="E3247" s="6"/>
      <c r="F3247" s="6"/>
      <c r="G3247" s="6"/>
      <c r="H3247" s="6"/>
      <c r="I3247" s="6"/>
      <c r="J3247" s="6"/>
      <c r="K3247" s="6"/>
      <c r="L3247" s="6"/>
      <c r="M3247" s="6"/>
      <c r="N3247" s="6"/>
      <c r="O3247" s="6"/>
      <c r="P3247" s="6"/>
      <c r="Q3247" s="6"/>
      <c r="R3247" s="6"/>
      <c r="S3247" s="6"/>
      <c r="T3247" s="6"/>
      <c r="U3247" s="6"/>
      <c r="V3247" s="6"/>
      <c r="W3247" s="6"/>
      <c r="X3247" s="6"/>
      <c r="Y3247" s="6"/>
      <c r="Z3247" s="6"/>
      <c r="AA3247" s="6"/>
      <c r="AB3247" s="21"/>
      <c r="AC3247" s="21"/>
      <c r="AD3247" s="21"/>
      <c r="AE3247" s="6"/>
      <c r="AF3247" s="6"/>
      <c r="AG3247" s="6"/>
      <c r="AH3247" s="6"/>
    </row>
    <row r="3248" spans="1:34" x14ac:dyDescent="0.35">
      <c r="A3248" s="20"/>
      <c r="B3248" s="6"/>
      <c r="C3248" s="6"/>
      <c r="D3248" s="6"/>
      <c r="E3248" s="6"/>
      <c r="F3248" s="6"/>
      <c r="G3248" s="6"/>
      <c r="H3248" s="6"/>
      <c r="I3248" s="6"/>
      <c r="J3248" s="6"/>
      <c r="K3248" s="6"/>
      <c r="L3248" s="6"/>
      <c r="M3248" s="6"/>
      <c r="N3248" s="6"/>
      <c r="O3248" s="6"/>
      <c r="P3248" s="6"/>
      <c r="Q3248" s="6"/>
      <c r="R3248" s="6"/>
      <c r="S3248" s="6"/>
      <c r="T3248" s="6"/>
      <c r="U3248" s="6"/>
      <c r="V3248" s="6"/>
      <c r="W3248" s="6"/>
      <c r="X3248" s="6"/>
      <c r="Y3248" s="6"/>
      <c r="Z3248" s="6"/>
      <c r="AA3248" s="6"/>
      <c r="AB3248" s="21"/>
      <c r="AC3248" s="21"/>
      <c r="AD3248" s="21"/>
      <c r="AE3248" s="6"/>
      <c r="AF3248" s="6"/>
      <c r="AG3248" s="6"/>
      <c r="AH3248" s="6"/>
    </row>
    <row r="3249" spans="1:34" x14ac:dyDescent="0.35">
      <c r="A3249" s="20"/>
      <c r="B3249" s="6"/>
      <c r="C3249" s="6"/>
      <c r="D3249" s="6"/>
      <c r="E3249" s="6"/>
      <c r="F3249" s="6"/>
      <c r="G3249" s="6"/>
      <c r="H3249" s="6"/>
      <c r="I3249" s="6"/>
      <c r="J3249" s="6"/>
      <c r="K3249" s="6"/>
      <c r="L3249" s="6"/>
      <c r="M3249" s="6"/>
      <c r="N3249" s="6"/>
      <c r="O3249" s="6"/>
      <c r="P3249" s="6"/>
      <c r="Q3249" s="6"/>
      <c r="R3249" s="6"/>
      <c r="S3249" s="6"/>
      <c r="T3249" s="6"/>
      <c r="U3249" s="6"/>
      <c r="V3249" s="6"/>
      <c r="W3249" s="6"/>
      <c r="X3249" s="6"/>
      <c r="Y3249" s="6"/>
      <c r="Z3249" s="6"/>
      <c r="AA3249" s="6"/>
      <c r="AB3249" s="21"/>
      <c r="AC3249" s="21"/>
      <c r="AD3249" s="21"/>
      <c r="AE3249" s="6"/>
      <c r="AF3249" s="6"/>
      <c r="AG3249" s="6"/>
      <c r="AH3249" s="6"/>
    </row>
    <row r="3250" spans="1:34" x14ac:dyDescent="0.35">
      <c r="A3250" s="20"/>
      <c r="B3250" s="6"/>
      <c r="C3250" s="6"/>
      <c r="D3250" s="6"/>
      <c r="E3250" s="6"/>
      <c r="F3250" s="6"/>
      <c r="G3250" s="6"/>
      <c r="H3250" s="6"/>
      <c r="I3250" s="6"/>
      <c r="J3250" s="6"/>
      <c r="K3250" s="6"/>
      <c r="L3250" s="6"/>
      <c r="M3250" s="6"/>
      <c r="N3250" s="6"/>
      <c r="O3250" s="6"/>
      <c r="P3250" s="6"/>
      <c r="Q3250" s="6"/>
      <c r="R3250" s="6"/>
      <c r="S3250" s="6"/>
      <c r="T3250" s="6"/>
      <c r="U3250" s="6"/>
      <c r="V3250" s="6"/>
      <c r="W3250" s="6"/>
      <c r="X3250" s="6"/>
      <c r="Y3250" s="6"/>
      <c r="Z3250" s="6"/>
      <c r="AA3250" s="6"/>
      <c r="AB3250" s="21"/>
      <c r="AC3250" s="21"/>
      <c r="AD3250" s="21"/>
      <c r="AE3250" s="6"/>
      <c r="AF3250" s="6"/>
      <c r="AG3250" s="6"/>
      <c r="AH3250" s="6"/>
    </row>
    <row r="3251" spans="1:34" x14ac:dyDescent="0.35">
      <c r="A3251" s="20"/>
      <c r="B3251" s="6"/>
      <c r="C3251" s="6"/>
      <c r="D3251" s="6"/>
      <c r="E3251" s="6"/>
      <c r="F3251" s="6"/>
      <c r="G3251" s="6"/>
      <c r="H3251" s="6"/>
      <c r="I3251" s="6"/>
      <c r="J3251" s="6"/>
      <c r="K3251" s="6"/>
      <c r="L3251" s="6"/>
      <c r="M3251" s="6"/>
      <c r="N3251" s="6"/>
      <c r="O3251" s="6"/>
      <c r="P3251" s="6"/>
      <c r="Q3251" s="6"/>
      <c r="R3251" s="6"/>
      <c r="S3251" s="6"/>
      <c r="T3251" s="6"/>
      <c r="U3251" s="6"/>
      <c r="V3251" s="6"/>
      <c r="W3251" s="6"/>
      <c r="X3251" s="6"/>
      <c r="Y3251" s="6"/>
      <c r="Z3251" s="6"/>
      <c r="AA3251" s="6"/>
      <c r="AB3251" s="21"/>
      <c r="AC3251" s="21"/>
      <c r="AD3251" s="21"/>
      <c r="AE3251" s="6"/>
      <c r="AF3251" s="6"/>
      <c r="AG3251" s="6"/>
      <c r="AH3251" s="6"/>
    </row>
    <row r="3252" spans="1:34" x14ac:dyDescent="0.35">
      <c r="A3252" s="20"/>
      <c r="B3252" s="6"/>
      <c r="C3252" s="6"/>
      <c r="D3252" s="6"/>
      <c r="E3252" s="6"/>
      <c r="F3252" s="6"/>
      <c r="G3252" s="6"/>
      <c r="H3252" s="6"/>
      <c r="I3252" s="6"/>
      <c r="J3252" s="6"/>
      <c r="K3252" s="6"/>
      <c r="L3252" s="6"/>
      <c r="M3252" s="6"/>
      <c r="N3252" s="6"/>
      <c r="O3252" s="6"/>
      <c r="P3252" s="6"/>
      <c r="Q3252" s="6"/>
      <c r="R3252" s="6"/>
      <c r="S3252" s="6"/>
      <c r="T3252" s="6"/>
      <c r="U3252" s="6"/>
      <c r="V3252" s="6"/>
      <c r="W3252" s="6"/>
      <c r="X3252" s="6"/>
      <c r="Y3252" s="6"/>
      <c r="Z3252" s="6"/>
      <c r="AA3252" s="6"/>
      <c r="AB3252" s="21"/>
      <c r="AC3252" s="21"/>
      <c r="AD3252" s="21"/>
      <c r="AE3252" s="6"/>
      <c r="AF3252" s="6"/>
      <c r="AG3252" s="6"/>
      <c r="AH3252" s="6"/>
    </row>
    <row r="3253" spans="1:34" x14ac:dyDescent="0.35">
      <c r="A3253" s="20"/>
      <c r="B3253" s="6"/>
      <c r="C3253" s="6"/>
      <c r="D3253" s="6"/>
      <c r="E3253" s="6"/>
      <c r="F3253" s="6"/>
      <c r="G3253" s="6"/>
      <c r="H3253" s="6"/>
      <c r="I3253" s="6"/>
      <c r="J3253" s="6"/>
      <c r="K3253" s="6"/>
      <c r="L3253" s="6"/>
      <c r="M3253" s="6"/>
      <c r="N3253" s="6"/>
      <c r="O3253" s="6"/>
      <c r="P3253" s="6"/>
      <c r="Q3253" s="6"/>
      <c r="R3253" s="6"/>
      <c r="S3253" s="6"/>
      <c r="T3253" s="6"/>
      <c r="U3253" s="6"/>
      <c r="V3253" s="6"/>
      <c r="W3253" s="6"/>
      <c r="X3253" s="6"/>
      <c r="Y3253" s="6"/>
      <c r="Z3253" s="6"/>
      <c r="AA3253" s="6"/>
      <c r="AB3253" s="21"/>
      <c r="AC3253" s="21"/>
      <c r="AD3253" s="21"/>
      <c r="AE3253" s="6"/>
      <c r="AF3253" s="6"/>
      <c r="AG3253" s="6"/>
      <c r="AH3253" s="6"/>
    </row>
    <row r="3254" spans="1:34" x14ac:dyDescent="0.35">
      <c r="A3254" s="20"/>
      <c r="B3254" s="6"/>
      <c r="C3254" s="6"/>
      <c r="D3254" s="6"/>
      <c r="E3254" s="6"/>
      <c r="F3254" s="6"/>
      <c r="G3254" s="6"/>
      <c r="H3254" s="6"/>
      <c r="I3254" s="6"/>
      <c r="J3254" s="6"/>
      <c r="K3254" s="6"/>
      <c r="L3254" s="6"/>
      <c r="M3254" s="6"/>
      <c r="N3254" s="6"/>
      <c r="O3254" s="6"/>
      <c r="P3254" s="6"/>
      <c r="Q3254" s="6"/>
      <c r="R3254" s="6"/>
      <c r="S3254" s="6"/>
      <c r="T3254" s="6"/>
      <c r="U3254" s="6"/>
      <c r="V3254" s="6"/>
      <c r="W3254" s="6"/>
      <c r="X3254" s="6"/>
      <c r="Y3254" s="6"/>
      <c r="Z3254" s="6"/>
      <c r="AA3254" s="6"/>
      <c r="AB3254" s="21"/>
      <c r="AC3254" s="21"/>
      <c r="AD3254" s="21"/>
      <c r="AE3254" s="6"/>
      <c r="AF3254" s="6"/>
      <c r="AG3254" s="6"/>
      <c r="AH3254" s="6"/>
    </row>
    <row r="3255" spans="1:34" x14ac:dyDescent="0.35">
      <c r="A3255" s="20"/>
      <c r="B3255" s="6"/>
      <c r="C3255" s="6"/>
      <c r="D3255" s="6"/>
      <c r="E3255" s="6"/>
      <c r="F3255" s="6"/>
      <c r="G3255" s="6"/>
      <c r="H3255" s="6"/>
      <c r="I3255" s="6"/>
      <c r="J3255" s="6"/>
      <c r="K3255" s="6"/>
      <c r="L3255" s="6"/>
      <c r="M3255" s="6"/>
      <c r="N3255" s="6"/>
      <c r="O3255" s="6"/>
      <c r="P3255" s="6"/>
      <c r="Q3255" s="6"/>
      <c r="R3255" s="6"/>
      <c r="S3255" s="6"/>
      <c r="T3255" s="6"/>
      <c r="U3255" s="6"/>
      <c r="V3255" s="6"/>
      <c r="W3255" s="6"/>
      <c r="X3255" s="6"/>
      <c r="Y3255" s="6"/>
      <c r="Z3255" s="6"/>
      <c r="AA3255" s="6"/>
      <c r="AB3255" s="21"/>
      <c r="AC3255" s="21"/>
      <c r="AD3255" s="21"/>
      <c r="AE3255" s="6"/>
      <c r="AF3255" s="6"/>
      <c r="AG3255" s="6"/>
      <c r="AH3255" s="6"/>
    </row>
    <row r="3256" spans="1:34" x14ac:dyDescent="0.35">
      <c r="A3256" s="20"/>
      <c r="B3256" s="6"/>
      <c r="C3256" s="6"/>
      <c r="D3256" s="6"/>
      <c r="E3256" s="6"/>
      <c r="F3256" s="6"/>
      <c r="G3256" s="6"/>
      <c r="H3256" s="6"/>
      <c r="I3256" s="6"/>
      <c r="J3256" s="6"/>
      <c r="K3256" s="6"/>
      <c r="L3256" s="6"/>
      <c r="M3256" s="6"/>
      <c r="N3256" s="6"/>
      <c r="O3256" s="6"/>
      <c r="P3256" s="6"/>
      <c r="Q3256" s="6"/>
      <c r="R3256" s="6"/>
      <c r="S3256" s="6"/>
      <c r="T3256" s="6"/>
      <c r="U3256" s="6"/>
      <c r="V3256" s="6"/>
      <c r="W3256" s="6"/>
      <c r="X3256" s="6"/>
      <c r="Y3256" s="6"/>
      <c r="Z3256" s="6"/>
      <c r="AA3256" s="6"/>
      <c r="AB3256" s="21"/>
      <c r="AC3256" s="21"/>
      <c r="AD3256" s="21"/>
      <c r="AE3256" s="6"/>
      <c r="AF3256" s="6"/>
      <c r="AG3256" s="6"/>
      <c r="AH3256" s="6"/>
    </row>
    <row r="3257" spans="1:34" x14ac:dyDescent="0.35">
      <c r="A3257" s="20"/>
      <c r="B3257" s="6"/>
      <c r="C3257" s="6"/>
      <c r="D3257" s="6"/>
      <c r="E3257" s="6"/>
      <c r="F3257" s="6"/>
      <c r="G3257" s="6"/>
      <c r="H3257" s="6"/>
      <c r="I3257" s="6"/>
      <c r="J3257" s="6"/>
      <c r="K3257" s="6"/>
      <c r="L3257" s="6"/>
      <c r="M3257" s="6"/>
      <c r="N3257" s="6"/>
      <c r="O3257" s="6"/>
      <c r="P3257" s="6"/>
      <c r="Q3257" s="6"/>
      <c r="R3257" s="6"/>
      <c r="S3257" s="6"/>
      <c r="T3257" s="6"/>
      <c r="U3257" s="6"/>
      <c r="V3257" s="6"/>
      <c r="W3257" s="6"/>
      <c r="X3257" s="6"/>
      <c r="Y3257" s="6"/>
      <c r="Z3257" s="6"/>
      <c r="AA3257" s="6"/>
      <c r="AB3257" s="21"/>
      <c r="AC3257" s="21"/>
      <c r="AD3257" s="21"/>
      <c r="AE3257" s="6"/>
      <c r="AF3257" s="6"/>
      <c r="AG3257" s="6"/>
      <c r="AH3257" s="6"/>
    </row>
    <row r="3258" spans="1:34" x14ac:dyDescent="0.35">
      <c r="A3258" s="20"/>
      <c r="B3258" s="6"/>
      <c r="C3258" s="6"/>
      <c r="D3258" s="6"/>
      <c r="E3258" s="6"/>
      <c r="F3258" s="6"/>
      <c r="G3258" s="6"/>
      <c r="H3258" s="6"/>
      <c r="I3258" s="6"/>
      <c r="J3258" s="6"/>
      <c r="K3258" s="6"/>
      <c r="L3258" s="6"/>
      <c r="M3258" s="6"/>
      <c r="N3258" s="6"/>
      <c r="O3258" s="6"/>
      <c r="P3258" s="6"/>
      <c r="Q3258" s="6"/>
      <c r="R3258" s="6"/>
      <c r="S3258" s="6"/>
      <c r="T3258" s="6"/>
      <c r="U3258" s="6"/>
      <c r="V3258" s="6"/>
      <c r="W3258" s="6"/>
      <c r="X3258" s="6"/>
      <c r="Y3258" s="6"/>
      <c r="Z3258" s="6"/>
      <c r="AA3258" s="6"/>
      <c r="AB3258" s="21"/>
      <c r="AC3258" s="21"/>
      <c r="AD3258" s="21"/>
      <c r="AE3258" s="6"/>
      <c r="AF3258" s="6"/>
      <c r="AG3258" s="6"/>
      <c r="AH3258" s="6"/>
    </row>
    <row r="3259" spans="1:34" x14ac:dyDescent="0.35">
      <c r="A3259" s="20"/>
      <c r="B3259" s="6"/>
      <c r="C3259" s="6"/>
      <c r="D3259" s="6"/>
      <c r="E3259" s="6"/>
      <c r="F3259" s="6"/>
      <c r="G3259" s="6"/>
      <c r="H3259" s="6"/>
      <c r="I3259" s="6"/>
      <c r="J3259" s="6"/>
      <c r="K3259" s="6"/>
      <c r="L3259" s="6"/>
      <c r="M3259" s="6"/>
      <c r="N3259" s="6"/>
      <c r="O3259" s="6"/>
      <c r="P3259" s="6"/>
      <c r="Q3259" s="6"/>
      <c r="R3259" s="6"/>
      <c r="S3259" s="6"/>
      <c r="T3259" s="6"/>
      <c r="U3259" s="6"/>
      <c r="V3259" s="6"/>
      <c r="W3259" s="6"/>
      <c r="X3259" s="6"/>
      <c r="Y3259" s="6"/>
      <c r="Z3259" s="6"/>
      <c r="AA3259" s="6"/>
      <c r="AB3259" s="21"/>
      <c r="AC3259" s="21"/>
      <c r="AD3259" s="21"/>
      <c r="AE3259" s="6"/>
      <c r="AF3259" s="6"/>
      <c r="AG3259" s="6"/>
      <c r="AH3259" s="6"/>
    </row>
    <row r="3260" spans="1:34" x14ac:dyDescent="0.35">
      <c r="A3260" s="20"/>
      <c r="B3260" s="6"/>
      <c r="C3260" s="6"/>
      <c r="D3260" s="6"/>
      <c r="E3260" s="6"/>
      <c r="F3260" s="6"/>
      <c r="G3260" s="6"/>
      <c r="H3260" s="6"/>
      <c r="I3260" s="6"/>
      <c r="J3260" s="6"/>
      <c r="K3260" s="6"/>
      <c r="L3260" s="6"/>
      <c r="M3260" s="6"/>
      <c r="N3260" s="6"/>
      <c r="O3260" s="6"/>
      <c r="P3260" s="6"/>
      <c r="Q3260" s="6"/>
      <c r="R3260" s="6"/>
      <c r="S3260" s="6"/>
      <c r="T3260" s="6"/>
      <c r="U3260" s="6"/>
      <c r="V3260" s="6"/>
      <c r="W3260" s="6"/>
      <c r="X3260" s="6"/>
      <c r="Y3260" s="6"/>
      <c r="Z3260" s="6"/>
      <c r="AA3260" s="6"/>
      <c r="AB3260" s="21"/>
      <c r="AC3260" s="21"/>
      <c r="AD3260" s="21"/>
      <c r="AE3260" s="6"/>
      <c r="AF3260" s="6"/>
      <c r="AG3260" s="6"/>
      <c r="AH3260" s="6"/>
    </row>
    <row r="3261" spans="1:34" x14ac:dyDescent="0.35">
      <c r="A3261" s="20"/>
      <c r="B3261" s="6"/>
      <c r="C3261" s="6"/>
      <c r="D3261" s="6"/>
      <c r="E3261" s="6"/>
      <c r="F3261" s="6"/>
      <c r="G3261" s="6"/>
      <c r="H3261" s="6"/>
      <c r="I3261" s="6"/>
      <c r="J3261" s="6"/>
      <c r="K3261" s="6"/>
      <c r="L3261" s="6"/>
      <c r="M3261" s="6"/>
      <c r="N3261" s="6"/>
      <c r="O3261" s="6"/>
      <c r="P3261" s="6"/>
      <c r="Q3261" s="6"/>
      <c r="R3261" s="6"/>
      <c r="S3261" s="6"/>
      <c r="T3261" s="6"/>
      <c r="U3261" s="6"/>
      <c r="V3261" s="6"/>
      <c r="W3261" s="6"/>
      <c r="X3261" s="6"/>
      <c r="Y3261" s="6"/>
      <c r="Z3261" s="6"/>
      <c r="AA3261" s="6"/>
      <c r="AB3261" s="21"/>
      <c r="AC3261" s="21"/>
      <c r="AD3261" s="21"/>
      <c r="AE3261" s="6"/>
      <c r="AF3261" s="6"/>
      <c r="AG3261" s="6"/>
      <c r="AH3261" s="6"/>
    </row>
    <row r="3262" spans="1:34" x14ac:dyDescent="0.35">
      <c r="A3262" s="20"/>
      <c r="B3262" s="6"/>
      <c r="C3262" s="6"/>
      <c r="D3262" s="6"/>
      <c r="E3262" s="6"/>
      <c r="F3262" s="6"/>
      <c r="G3262" s="6"/>
      <c r="H3262" s="6"/>
      <c r="I3262" s="6"/>
      <c r="J3262" s="6"/>
      <c r="K3262" s="6"/>
      <c r="L3262" s="6"/>
      <c r="M3262" s="6"/>
      <c r="N3262" s="6"/>
      <c r="O3262" s="6"/>
      <c r="P3262" s="6"/>
      <c r="Q3262" s="6"/>
      <c r="R3262" s="6"/>
      <c r="S3262" s="6"/>
      <c r="T3262" s="6"/>
      <c r="U3262" s="6"/>
      <c r="V3262" s="6"/>
      <c r="W3262" s="6"/>
      <c r="X3262" s="6"/>
      <c r="Y3262" s="6"/>
      <c r="Z3262" s="6"/>
      <c r="AA3262" s="6"/>
      <c r="AB3262" s="21"/>
      <c r="AC3262" s="21"/>
      <c r="AD3262" s="21"/>
      <c r="AE3262" s="6"/>
      <c r="AF3262" s="6"/>
      <c r="AG3262" s="6"/>
      <c r="AH3262" s="6"/>
    </row>
    <row r="3263" spans="1:34" x14ac:dyDescent="0.35">
      <c r="A3263" s="20"/>
      <c r="B3263" s="6"/>
      <c r="C3263" s="6"/>
      <c r="D3263" s="6"/>
      <c r="E3263" s="6"/>
      <c r="F3263" s="6"/>
      <c r="G3263" s="6"/>
      <c r="H3263" s="6"/>
      <c r="I3263" s="6"/>
      <c r="J3263" s="6"/>
      <c r="K3263" s="6"/>
      <c r="L3263" s="6"/>
      <c r="M3263" s="6"/>
      <c r="N3263" s="6"/>
      <c r="O3263" s="6"/>
      <c r="P3263" s="6"/>
      <c r="Q3263" s="6"/>
      <c r="R3263" s="6"/>
      <c r="S3263" s="6"/>
      <c r="T3263" s="6"/>
      <c r="U3263" s="6"/>
      <c r="V3263" s="6"/>
      <c r="W3263" s="6"/>
      <c r="X3263" s="6"/>
      <c r="Y3263" s="6"/>
      <c r="Z3263" s="6"/>
      <c r="AA3263" s="6"/>
      <c r="AB3263" s="21"/>
      <c r="AC3263" s="21"/>
      <c r="AD3263" s="21"/>
      <c r="AE3263" s="6"/>
      <c r="AF3263" s="6"/>
      <c r="AG3263" s="6"/>
      <c r="AH3263" s="6"/>
    </row>
    <row r="3264" spans="1:34" x14ac:dyDescent="0.35">
      <c r="A3264" s="20"/>
      <c r="B3264" s="6"/>
      <c r="C3264" s="6"/>
      <c r="D3264" s="6"/>
      <c r="E3264" s="6"/>
      <c r="F3264" s="6"/>
      <c r="G3264" s="6"/>
      <c r="H3264" s="6"/>
      <c r="I3264" s="6"/>
      <c r="J3264" s="6"/>
      <c r="K3264" s="6"/>
      <c r="L3264" s="6"/>
      <c r="M3264" s="6"/>
      <c r="N3264" s="6"/>
      <c r="O3264" s="6"/>
      <c r="P3264" s="6"/>
      <c r="Q3264" s="6"/>
      <c r="R3264" s="6"/>
      <c r="S3264" s="6"/>
      <c r="T3264" s="6"/>
      <c r="U3264" s="6"/>
      <c r="V3264" s="6"/>
      <c r="W3264" s="6"/>
      <c r="X3264" s="6"/>
      <c r="Y3264" s="6"/>
      <c r="Z3264" s="6"/>
      <c r="AA3264" s="6"/>
      <c r="AB3264" s="21"/>
      <c r="AC3264" s="21"/>
      <c r="AD3264" s="21"/>
      <c r="AE3264" s="6"/>
      <c r="AF3264" s="6"/>
      <c r="AG3264" s="6"/>
      <c r="AH3264" s="6"/>
    </row>
    <row r="3265" spans="1:34" x14ac:dyDescent="0.35">
      <c r="A3265" s="20"/>
      <c r="B3265" s="6"/>
      <c r="C3265" s="6"/>
      <c r="D3265" s="6"/>
      <c r="E3265" s="6"/>
      <c r="F3265" s="6"/>
      <c r="G3265" s="6"/>
      <c r="H3265" s="6"/>
      <c r="I3265" s="6"/>
      <c r="J3265" s="6"/>
      <c r="K3265" s="6"/>
      <c r="L3265" s="6"/>
      <c r="M3265" s="6"/>
      <c r="N3265" s="6"/>
      <c r="O3265" s="6"/>
      <c r="P3265" s="6"/>
      <c r="Q3265" s="6"/>
      <c r="R3265" s="6"/>
      <c r="S3265" s="6"/>
      <c r="T3265" s="6"/>
      <c r="U3265" s="6"/>
      <c r="V3265" s="6"/>
      <c r="W3265" s="6"/>
      <c r="X3265" s="6"/>
      <c r="Y3265" s="6"/>
      <c r="Z3265" s="6"/>
      <c r="AA3265" s="6"/>
      <c r="AB3265" s="21"/>
      <c r="AC3265" s="21"/>
      <c r="AD3265" s="21"/>
      <c r="AE3265" s="6"/>
      <c r="AF3265" s="6"/>
      <c r="AG3265" s="6"/>
      <c r="AH3265" s="6"/>
    </row>
    <row r="3266" spans="1:34" x14ac:dyDescent="0.35">
      <c r="A3266" s="20"/>
      <c r="B3266" s="6"/>
      <c r="C3266" s="6"/>
      <c r="D3266" s="6"/>
      <c r="E3266" s="6"/>
      <c r="F3266" s="6"/>
      <c r="G3266" s="6"/>
      <c r="H3266" s="6"/>
      <c r="I3266" s="6"/>
      <c r="J3266" s="6"/>
      <c r="K3266" s="6"/>
      <c r="L3266" s="6"/>
      <c r="M3266" s="6"/>
      <c r="N3266" s="6"/>
      <c r="O3266" s="6"/>
      <c r="P3266" s="6"/>
      <c r="Q3266" s="6"/>
      <c r="R3266" s="6"/>
      <c r="S3266" s="6"/>
      <c r="T3266" s="6"/>
      <c r="U3266" s="6"/>
      <c r="V3266" s="6"/>
      <c r="W3266" s="6"/>
      <c r="X3266" s="6"/>
      <c r="Y3266" s="6"/>
      <c r="Z3266" s="6"/>
      <c r="AA3266" s="6"/>
      <c r="AB3266" s="21"/>
      <c r="AC3266" s="21"/>
      <c r="AD3266" s="21"/>
      <c r="AE3266" s="6"/>
      <c r="AF3266" s="6"/>
      <c r="AG3266" s="6"/>
      <c r="AH3266" s="6"/>
    </row>
    <row r="3267" spans="1:34" x14ac:dyDescent="0.35">
      <c r="A3267" s="20"/>
      <c r="B3267" s="6"/>
      <c r="C3267" s="6"/>
      <c r="D3267" s="6"/>
      <c r="E3267" s="6"/>
      <c r="F3267" s="6"/>
      <c r="G3267" s="6"/>
      <c r="H3267" s="6"/>
      <c r="I3267" s="6"/>
      <c r="J3267" s="6"/>
      <c r="K3267" s="6"/>
      <c r="L3267" s="6"/>
      <c r="M3267" s="6"/>
      <c r="N3267" s="6"/>
      <c r="O3267" s="6"/>
      <c r="P3267" s="6"/>
      <c r="Q3267" s="6"/>
      <c r="R3267" s="6"/>
      <c r="S3267" s="6"/>
      <c r="T3267" s="6"/>
      <c r="U3267" s="6"/>
      <c r="V3267" s="6"/>
      <c r="W3267" s="6"/>
      <c r="X3267" s="6"/>
      <c r="Y3267" s="6"/>
      <c r="Z3267" s="6"/>
      <c r="AA3267" s="6"/>
      <c r="AB3267" s="21"/>
      <c r="AC3267" s="21"/>
      <c r="AD3267" s="21"/>
      <c r="AE3267" s="6"/>
      <c r="AF3267" s="6"/>
      <c r="AG3267" s="6"/>
      <c r="AH3267" s="6"/>
    </row>
    <row r="3268" spans="1:34" x14ac:dyDescent="0.35">
      <c r="A3268" s="20"/>
      <c r="B3268" s="6"/>
      <c r="C3268" s="6"/>
      <c r="D3268" s="6"/>
      <c r="E3268" s="6"/>
      <c r="F3268" s="6"/>
      <c r="G3268" s="6"/>
      <c r="H3268" s="6"/>
      <c r="I3268" s="6"/>
      <c r="J3268" s="6"/>
      <c r="K3268" s="6"/>
      <c r="L3268" s="6"/>
      <c r="M3268" s="6"/>
      <c r="N3268" s="6"/>
      <c r="O3268" s="6"/>
      <c r="P3268" s="6"/>
      <c r="Q3268" s="6"/>
      <c r="R3268" s="6"/>
      <c r="S3268" s="6"/>
      <c r="T3268" s="6"/>
      <c r="U3268" s="6"/>
      <c r="V3268" s="6"/>
      <c r="W3268" s="6"/>
      <c r="X3268" s="6"/>
      <c r="Y3268" s="6"/>
      <c r="Z3268" s="6"/>
      <c r="AA3268" s="6"/>
      <c r="AB3268" s="21"/>
      <c r="AC3268" s="21"/>
      <c r="AD3268" s="21"/>
      <c r="AE3268" s="6"/>
      <c r="AF3268" s="6"/>
      <c r="AG3268" s="6"/>
      <c r="AH3268" s="6"/>
    </row>
    <row r="3269" spans="1:34" x14ac:dyDescent="0.35">
      <c r="A3269" s="20"/>
      <c r="B3269" s="6"/>
      <c r="C3269" s="6"/>
      <c r="D3269" s="6"/>
      <c r="E3269" s="6"/>
      <c r="F3269" s="6"/>
      <c r="G3269" s="6"/>
      <c r="H3269" s="6"/>
      <c r="I3269" s="6"/>
      <c r="J3269" s="6"/>
      <c r="K3269" s="6"/>
      <c r="L3269" s="6"/>
      <c r="M3269" s="6"/>
      <c r="N3269" s="6"/>
      <c r="O3269" s="6"/>
      <c r="P3269" s="6"/>
      <c r="Q3269" s="6"/>
      <c r="R3269" s="6"/>
      <c r="S3269" s="6"/>
      <c r="T3269" s="6"/>
      <c r="U3269" s="6"/>
      <c r="V3269" s="6"/>
      <c r="W3269" s="6"/>
      <c r="X3269" s="6"/>
      <c r="Y3269" s="6"/>
      <c r="Z3269" s="6"/>
      <c r="AA3269" s="6"/>
      <c r="AB3269" s="21"/>
      <c r="AC3269" s="21"/>
      <c r="AD3269" s="21"/>
      <c r="AE3269" s="6"/>
      <c r="AF3269" s="6"/>
      <c r="AG3269" s="6"/>
      <c r="AH3269" s="6"/>
    </row>
    <row r="3270" spans="1:34" x14ac:dyDescent="0.35">
      <c r="A3270" s="20"/>
      <c r="B3270" s="6"/>
      <c r="C3270" s="6"/>
      <c r="D3270" s="6"/>
      <c r="E3270" s="6"/>
      <c r="F3270" s="6"/>
      <c r="G3270" s="6"/>
      <c r="H3270" s="6"/>
      <c r="I3270" s="6"/>
      <c r="J3270" s="6"/>
      <c r="K3270" s="6"/>
      <c r="L3270" s="6"/>
      <c r="M3270" s="6"/>
      <c r="N3270" s="6"/>
      <c r="O3270" s="6"/>
      <c r="P3270" s="6"/>
      <c r="Q3270" s="6"/>
      <c r="R3270" s="6"/>
      <c r="S3270" s="6"/>
      <c r="T3270" s="6"/>
      <c r="U3270" s="6"/>
      <c r="V3270" s="6"/>
      <c r="W3270" s="6"/>
      <c r="X3270" s="6"/>
      <c r="Y3270" s="6"/>
      <c r="Z3270" s="6"/>
      <c r="AA3270" s="6"/>
      <c r="AB3270" s="21"/>
      <c r="AC3270" s="21"/>
      <c r="AD3270" s="21"/>
      <c r="AE3270" s="6"/>
      <c r="AF3270" s="6"/>
      <c r="AG3270" s="6"/>
      <c r="AH3270" s="6"/>
    </row>
    <row r="3271" spans="1:34" x14ac:dyDescent="0.35">
      <c r="A3271" s="20"/>
      <c r="B3271" s="6"/>
      <c r="C3271" s="6"/>
      <c r="D3271" s="6"/>
      <c r="E3271" s="6"/>
      <c r="F3271" s="6"/>
      <c r="G3271" s="6"/>
      <c r="H3271" s="6"/>
      <c r="I3271" s="6"/>
      <c r="J3271" s="6"/>
      <c r="K3271" s="6"/>
      <c r="L3271" s="6"/>
      <c r="M3271" s="6"/>
      <c r="N3271" s="6"/>
      <c r="O3271" s="6"/>
      <c r="P3271" s="6"/>
      <c r="Q3271" s="6"/>
      <c r="R3271" s="6"/>
      <c r="S3271" s="6"/>
      <c r="T3271" s="6"/>
      <c r="U3271" s="6"/>
      <c r="V3271" s="6"/>
      <c r="W3271" s="6"/>
      <c r="X3271" s="6"/>
      <c r="Y3271" s="6"/>
      <c r="Z3271" s="6"/>
      <c r="AA3271" s="6"/>
      <c r="AB3271" s="21"/>
      <c r="AC3271" s="21"/>
      <c r="AD3271" s="21"/>
      <c r="AE3271" s="6"/>
      <c r="AF3271" s="6"/>
      <c r="AG3271" s="6"/>
      <c r="AH3271" s="6"/>
    </row>
    <row r="3272" spans="1:34" x14ac:dyDescent="0.35">
      <c r="A3272" s="20"/>
      <c r="B3272" s="6"/>
      <c r="C3272" s="6"/>
      <c r="D3272" s="6"/>
      <c r="E3272" s="6"/>
      <c r="F3272" s="6"/>
      <c r="G3272" s="6"/>
      <c r="H3272" s="6"/>
      <c r="I3272" s="6"/>
      <c r="J3272" s="6"/>
      <c r="K3272" s="6"/>
      <c r="L3272" s="6"/>
      <c r="M3272" s="6"/>
      <c r="N3272" s="6"/>
      <c r="O3272" s="6"/>
      <c r="P3272" s="6"/>
      <c r="Q3272" s="6"/>
      <c r="R3272" s="6"/>
      <c r="S3272" s="6"/>
      <c r="T3272" s="6"/>
      <c r="U3272" s="6"/>
      <c r="V3272" s="6"/>
      <c r="W3272" s="6"/>
      <c r="X3272" s="6"/>
      <c r="Y3272" s="6"/>
      <c r="Z3272" s="6"/>
      <c r="AA3272" s="6"/>
      <c r="AB3272" s="21"/>
      <c r="AC3272" s="21"/>
      <c r="AD3272" s="21"/>
      <c r="AE3272" s="6"/>
      <c r="AF3272" s="6"/>
      <c r="AG3272" s="6"/>
      <c r="AH3272" s="6"/>
    </row>
    <row r="3273" spans="1:34" x14ac:dyDescent="0.35">
      <c r="A3273" s="20"/>
      <c r="B3273" s="6"/>
      <c r="C3273" s="6"/>
      <c r="D3273" s="6"/>
      <c r="E3273" s="6"/>
      <c r="F3273" s="6"/>
      <c r="G3273" s="6"/>
      <c r="H3273" s="6"/>
      <c r="I3273" s="6"/>
      <c r="J3273" s="6"/>
      <c r="K3273" s="6"/>
      <c r="L3273" s="6"/>
      <c r="M3273" s="6"/>
      <c r="N3273" s="6"/>
      <c r="O3273" s="6"/>
      <c r="P3273" s="6"/>
      <c r="Q3273" s="6"/>
      <c r="R3273" s="6"/>
      <c r="S3273" s="6"/>
      <c r="T3273" s="6"/>
      <c r="U3273" s="6"/>
      <c r="V3273" s="6"/>
      <c r="W3273" s="6"/>
      <c r="X3273" s="6"/>
      <c r="Y3273" s="6"/>
      <c r="Z3273" s="6"/>
      <c r="AA3273" s="6"/>
      <c r="AB3273" s="21"/>
      <c r="AC3273" s="21"/>
      <c r="AD3273" s="21"/>
      <c r="AE3273" s="6"/>
      <c r="AF3273" s="6"/>
      <c r="AG3273" s="6"/>
      <c r="AH3273" s="6"/>
    </row>
    <row r="3274" spans="1:34" x14ac:dyDescent="0.35">
      <c r="A3274" s="20"/>
      <c r="B3274" s="6"/>
      <c r="C3274" s="6"/>
      <c r="D3274" s="6"/>
      <c r="E3274" s="6"/>
      <c r="F3274" s="6"/>
      <c r="G3274" s="6"/>
      <c r="H3274" s="6"/>
      <c r="I3274" s="6"/>
      <c r="J3274" s="6"/>
      <c r="K3274" s="6"/>
      <c r="L3274" s="6"/>
      <c r="M3274" s="6"/>
      <c r="N3274" s="6"/>
      <c r="O3274" s="6"/>
      <c r="P3274" s="6"/>
      <c r="Q3274" s="6"/>
      <c r="R3274" s="6"/>
      <c r="S3274" s="6"/>
      <c r="T3274" s="6"/>
      <c r="U3274" s="6"/>
      <c r="V3274" s="6"/>
      <c r="W3274" s="6"/>
      <c r="X3274" s="6"/>
      <c r="Y3274" s="6"/>
      <c r="Z3274" s="6"/>
      <c r="AA3274" s="6"/>
      <c r="AB3274" s="21"/>
      <c r="AC3274" s="21"/>
      <c r="AD3274" s="21"/>
      <c r="AE3274" s="6"/>
      <c r="AF3274" s="6"/>
      <c r="AG3274" s="6"/>
      <c r="AH3274" s="6"/>
    </row>
    <row r="3275" spans="1:34" x14ac:dyDescent="0.35">
      <c r="A3275" s="20"/>
      <c r="B3275" s="6"/>
      <c r="C3275" s="6"/>
      <c r="D3275" s="6"/>
      <c r="E3275" s="6"/>
      <c r="F3275" s="6"/>
      <c r="G3275" s="6"/>
      <c r="H3275" s="6"/>
      <c r="I3275" s="6"/>
      <c r="J3275" s="6"/>
      <c r="K3275" s="6"/>
      <c r="L3275" s="6"/>
      <c r="M3275" s="6"/>
      <c r="N3275" s="6"/>
      <c r="O3275" s="6"/>
      <c r="P3275" s="6"/>
      <c r="Q3275" s="6"/>
      <c r="R3275" s="6"/>
      <c r="S3275" s="6"/>
      <c r="T3275" s="6"/>
      <c r="U3275" s="6"/>
      <c r="V3275" s="6"/>
      <c r="W3275" s="6"/>
      <c r="X3275" s="6"/>
      <c r="Y3275" s="6"/>
      <c r="Z3275" s="6"/>
      <c r="AA3275" s="6"/>
      <c r="AB3275" s="21"/>
      <c r="AC3275" s="21"/>
      <c r="AD3275" s="21"/>
      <c r="AE3275" s="6"/>
      <c r="AF3275" s="6"/>
      <c r="AG3275" s="6"/>
      <c r="AH3275" s="6"/>
    </row>
    <row r="3276" spans="1:34" x14ac:dyDescent="0.35">
      <c r="A3276" s="20"/>
      <c r="B3276" s="6"/>
      <c r="C3276" s="6"/>
      <c r="D3276" s="6"/>
      <c r="E3276" s="6"/>
      <c r="F3276" s="6"/>
      <c r="G3276" s="6"/>
      <c r="H3276" s="6"/>
      <c r="I3276" s="6"/>
      <c r="J3276" s="6"/>
      <c r="K3276" s="6"/>
      <c r="L3276" s="6"/>
      <c r="M3276" s="6"/>
      <c r="N3276" s="6"/>
      <c r="O3276" s="6"/>
      <c r="P3276" s="6"/>
      <c r="Q3276" s="6"/>
      <c r="R3276" s="6"/>
      <c r="S3276" s="6"/>
      <c r="T3276" s="6"/>
      <c r="U3276" s="6"/>
      <c r="V3276" s="6"/>
      <c r="W3276" s="6"/>
      <c r="X3276" s="6"/>
      <c r="Y3276" s="6"/>
      <c r="Z3276" s="6"/>
      <c r="AA3276" s="6"/>
      <c r="AB3276" s="21"/>
      <c r="AC3276" s="21"/>
      <c r="AD3276" s="21"/>
      <c r="AE3276" s="6"/>
      <c r="AF3276" s="6"/>
      <c r="AG3276" s="6"/>
      <c r="AH3276" s="6"/>
    </row>
    <row r="3277" spans="1:34" x14ac:dyDescent="0.35">
      <c r="A3277" s="20"/>
      <c r="B3277" s="6"/>
      <c r="C3277" s="6"/>
      <c r="D3277" s="6"/>
      <c r="E3277" s="6"/>
      <c r="F3277" s="6"/>
      <c r="G3277" s="6"/>
      <c r="H3277" s="6"/>
      <c r="I3277" s="6"/>
      <c r="J3277" s="6"/>
      <c r="K3277" s="6"/>
      <c r="L3277" s="6"/>
      <c r="M3277" s="6"/>
      <c r="N3277" s="6"/>
      <c r="O3277" s="6"/>
      <c r="P3277" s="6"/>
      <c r="Q3277" s="6"/>
      <c r="R3277" s="6"/>
      <c r="S3277" s="6"/>
      <c r="T3277" s="6"/>
      <c r="U3277" s="6"/>
      <c r="V3277" s="6"/>
      <c r="W3277" s="6"/>
      <c r="X3277" s="6"/>
      <c r="Y3277" s="6"/>
      <c r="Z3277" s="6"/>
      <c r="AA3277" s="6"/>
      <c r="AB3277" s="21"/>
      <c r="AC3277" s="21"/>
      <c r="AD3277" s="21"/>
      <c r="AE3277" s="6"/>
      <c r="AF3277" s="6"/>
      <c r="AG3277" s="6"/>
      <c r="AH3277" s="6"/>
    </row>
    <row r="3278" spans="1:34" x14ac:dyDescent="0.35">
      <c r="A3278" s="20"/>
      <c r="B3278" s="6"/>
      <c r="C3278" s="6"/>
      <c r="D3278" s="6"/>
      <c r="E3278" s="6"/>
      <c r="F3278" s="6"/>
      <c r="G3278" s="6"/>
      <c r="H3278" s="6"/>
      <c r="I3278" s="6"/>
      <c r="J3278" s="6"/>
      <c r="K3278" s="6"/>
      <c r="L3278" s="6"/>
      <c r="M3278" s="6"/>
      <c r="N3278" s="6"/>
      <c r="O3278" s="6"/>
      <c r="P3278" s="6"/>
      <c r="Q3278" s="6"/>
      <c r="R3278" s="6"/>
      <c r="S3278" s="6"/>
      <c r="T3278" s="6"/>
      <c r="U3278" s="6"/>
      <c r="V3278" s="6"/>
      <c r="W3278" s="6"/>
      <c r="X3278" s="6"/>
      <c r="Y3278" s="6"/>
      <c r="Z3278" s="6"/>
      <c r="AA3278" s="6"/>
      <c r="AB3278" s="21"/>
      <c r="AC3278" s="21"/>
      <c r="AD3278" s="21"/>
      <c r="AE3278" s="6"/>
      <c r="AF3278" s="6"/>
      <c r="AG3278" s="6"/>
      <c r="AH3278" s="6"/>
    </row>
    <row r="3279" spans="1:34" x14ac:dyDescent="0.35">
      <c r="A3279" s="20"/>
      <c r="B3279" s="6"/>
      <c r="C3279" s="6"/>
      <c r="D3279" s="6"/>
      <c r="E3279" s="6"/>
      <c r="F3279" s="6"/>
      <c r="G3279" s="6"/>
      <c r="H3279" s="6"/>
      <c r="I3279" s="6"/>
      <c r="J3279" s="6"/>
      <c r="K3279" s="6"/>
      <c r="L3279" s="6"/>
      <c r="M3279" s="6"/>
      <c r="N3279" s="6"/>
      <c r="O3279" s="6"/>
      <c r="P3279" s="6"/>
      <c r="Q3279" s="6"/>
      <c r="R3279" s="6"/>
      <c r="S3279" s="6"/>
      <c r="T3279" s="6"/>
      <c r="U3279" s="6"/>
      <c r="V3279" s="6"/>
      <c r="W3279" s="6"/>
      <c r="X3279" s="6"/>
      <c r="Y3279" s="6"/>
      <c r="Z3279" s="6"/>
      <c r="AA3279" s="6"/>
      <c r="AB3279" s="21"/>
      <c r="AC3279" s="21"/>
      <c r="AD3279" s="21"/>
      <c r="AE3279" s="6"/>
      <c r="AF3279" s="6"/>
      <c r="AG3279" s="6"/>
      <c r="AH3279" s="6"/>
    </row>
    <row r="3280" spans="1:34" x14ac:dyDescent="0.35">
      <c r="A3280" s="20"/>
      <c r="B3280" s="6"/>
      <c r="C3280" s="6"/>
      <c r="D3280" s="6"/>
      <c r="E3280" s="6"/>
      <c r="F3280" s="6"/>
      <c r="G3280" s="6"/>
      <c r="H3280" s="6"/>
      <c r="I3280" s="6"/>
      <c r="J3280" s="6"/>
      <c r="K3280" s="6"/>
      <c r="L3280" s="6"/>
      <c r="M3280" s="6"/>
      <c r="N3280" s="6"/>
      <c r="O3280" s="6"/>
      <c r="P3280" s="6"/>
      <c r="Q3280" s="6"/>
      <c r="R3280" s="6"/>
      <c r="S3280" s="6"/>
      <c r="T3280" s="6"/>
      <c r="U3280" s="6"/>
      <c r="V3280" s="6"/>
      <c r="W3280" s="6"/>
      <c r="X3280" s="6"/>
      <c r="Y3280" s="6"/>
      <c r="Z3280" s="6"/>
      <c r="AA3280" s="6"/>
      <c r="AB3280" s="21"/>
      <c r="AC3280" s="21"/>
      <c r="AD3280" s="21"/>
      <c r="AE3280" s="6"/>
      <c r="AF3280" s="6"/>
      <c r="AG3280" s="6"/>
      <c r="AH3280" s="6"/>
    </row>
    <row r="3281" spans="1:34" x14ac:dyDescent="0.35">
      <c r="A3281" s="20"/>
      <c r="B3281" s="6"/>
      <c r="C3281" s="6"/>
      <c r="D3281" s="6"/>
      <c r="E3281" s="6"/>
      <c r="F3281" s="6"/>
      <c r="G3281" s="6"/>
      <c r="H3281" s="6"/>
      <c r="I3281" s="6"/>
      <c r="J3281" s="6"/>
      <c r="K3281" s="6"/>
      <c r="L3281" s="6"/>
      <c r="M3281" s="6"/>
      <c r="N3281" s="6"/>
      <c r="O3281" s="6"/>
      <c r="P3281" s="6"/>
      <c r="Q3281" s="6"/>
      <c r="R3281" s="6"/>
      <c r="S3281" s="6"/>
      <c r="T3281" s="6"/>
      <c r="U3281" s="6"/>
      <c r="V3281" s="6"/>
      <c r="W3281" s="6"/>
      <c r="X3281" s="6"/>
      <c r="Y3281" s="6"/>
      <c r="Z3281" s="6"/>
      <c r="AA3281" s="6"/>
      <c r="AB3281" s="21"/>
      <c r="AC3281" s="21"/>
      <c r="AD3281" s="21"/>
      <c r="AE3281" s="6"/>
      <c r="AF3281" s="6"/>
      <c r="AG3281" s="6"/>
      <c r="AH3281" s="6"/>
    </row>
    <row r="3282" spans="1:34" x14ac:dyDescent="0.35">
      <c r="A3282" s="20"/>
      <c r="B3282" s="6"/>
      <c r="C3282" s="6"/>
      <c r="D3282" s="6"/>
      <c r="E3282" s="6"/>
      <c r="F3282" s="6"/>
      <c r="G3282" s="6"/>
      <c r="H3282" s="6"/>
      <c r="I3282" s="6"/>
      <c r="J3282" s="6"/>
      <c r="K3282" s="6"/>
      <c r="L3282" s="6"/>
      <c r="M3282" s="6"/>
      <c r="N3282" s="6"/>
      <c r="O3282" s="6"/>
      <c r="P3282" s="6"/>
      <c r="Q3282" s="6"/>
      <c r="R3282" s="6"/>
      <c r="S3282" s="6"/>
      <c r="T3282" s="6"/>
      <c r="U3282" s="6"/>
      <c r="V3282" s="6"/>
      <c r="W3282" s="6"/>
      <c r="X3282" s="6"/>
      <c r="Y3282" s="6"/>
      <c r="Z3282" s="6"/>
      <c r="AA3282" s="6"/>
      <c r="AB3282" s="21"/>
      <c r="AC3282" s="21"/>
      <c r="AD3282" s="21"/>
      <c r="AE3282" s="6"/>
      <c r="AF3282" s="6"/>
      <c r="AG3282" s="6"/>
      <c r="AH3282" s="6"/>
    </row>
    <row r="3283" spans="1:34" x14ac:dyDescent="0.35">
      <c r="A3283" s="20"/>
      <c r="B3283" s="6"/>
      <c r="C3283" s="6"/>
      <c r="D3283" s="6"/>
      <c r="E3283" s="6"/>
      <c r="F3283" s="6"/>
      <c r="G3283" s="6"/>
      <c r="H3283" s="6"/>
      <c r="I3283" s="6"/>
      <c r="J3283" s="6"/>
      <c r="K3283" s="6"/>
      <c r="L3283" s="6"/>
      <c r="M3283" s="6"/>
      <c r="N3283" s="6"/>
      <c r="O3283" s="6"/>
      <c r="P3283" s="6"/>
      <c r="Q3283" s="6"/>
      <c r="R3283" s="6"/>
      <c r="S3283" s="6"/>
      <c r="T3283" s="6"/>
      <c r="U3283" s="6"/>
      <c r="V3283" s="6"/>
      <c r="W3283" s="6"/>
      <c r="X3283" s="6"/>
      <c r="Y3283" s="6"/>
      <c r="Z3283" s="6"/>
      <c r="AA3283" s="6"/>
      <c r="AB3283" s="21"/>
      <c r="AC3283" s="21"/>
      <c r="AD3283" s="21"/>
      <c r="AE3283" s="6"/>
      <c r="AF3283" s="6"/>
      <c r="AG3283" s="6"/>
      <c r="AH3283" s="6"/>
    </row>
    <row r="3284" spans="1:34" x14ac:dyDescent="0.35">
      <c r="A3284" s="20"/>
      <c r="B3284" s="6"/>
      <c r="C3284" s="6"/>
      <c r="D3284" s="6"/>
      <c r="E3284" s="6"/>
      <c r="F3284" s="6"/>
      <c r="G3284" s="6"/>
      <c r="H3284" s="6"/>
      <c r="I3284" s="6"/>
      <c r="J3284" s="6"/>
      <c r="K3284" s="6"/>
      <c r="L3284" s="6"/>
      <c r="M3284" s="6"/>
      <c r="N3284" s="6"/>
      <c r="O3284" s="6"/>
      <c r="P3284" s="6"/>
      <c r="Q3284" s="6"/>
      <c r="R3284" s="6"/>
      <c r="S3284" s="6"/>
      <c r="T3284" s="6"/>
      <c r="U3284" s="6"/>
      <c r="V3284" s="6"/>
      <c r="W3284" s="6"/>
      <c r="X3284" s="6"/>
      <c r="Y3284" s="6"/>
      <c r="Z3284" s="6"/>
      <c r="AA3284" s="6"/>
      <c r="AB3284" s="21"/>
      <c r="AC3284" s="21"/>
      <c r="AD3284" s="21"/>
      <c r="AE3284" s="6"/>
      <c r="AF3284" s="6"/>
      <c r="AG3284" s="6"/>
      <c r="AH3284" s="6"/>
    </row>
    <row r="3285" spans="1:34" x14ac:dyDescent="0.35">
      <c r="A3285" s="20"/>
      <c r="B3285" s="6"/>
      <c r="C3285" s="6"/>
      <c r="D3285" s="6"/>
      <c r="E3285" s="6"/>
      <c r="F3285" s="6"/>
      <c r="G3285" s="6"/>
      <c r="H3285" s="6"/>
      <c r="I3285" s="6"/>
      <c r="J3285" s="6"/>
      <c r="K3285" s="6"/>
      <c r="L3285" s="6"/>
      <c r="M3285" s="6"/>
      <c r="N3285" s="6"/>
      <c r="O3285" s="6"/>
      <c r="P3285" s="6"/>
      <c r="Q3285" s="6"/>
      <c r="R3285" s="6"/>
      <c r="S3285" s="6"/>
      <c r="T3285" s="6"/>
      <c r="U3285" s="6"/>
      <c r="V3285" s="6"/>
      <c r="W3285" s="6"/>
      <c r="X3285" s="6"/>
      <c r="Y3285" s="6"/>
      <c r="Z3285" s="6"/>
      <c r="AA3285" s="6"/>
      <c r="AB3285" s="21"/>
      <c r="AC3285" s="21"/>
      <c r="AD3285" s="21"/>
      <c r="AE3285" s="6"/>
      <c r="AF3285" s="6"/>
      <c r="AG3285" s="6"/>
      <c r="AH3285" s="6"/>
    </row>
    <row r="3286" spans="1:34" x14ac:dyDescent="0.35">
      <c r="A3286" s="20"/>
      <c r="B3286" s="6"/>
      <c r="C3286" s="6"/>
      <c r="D3286" s="6"/>
      <c r="E3286" s="6"/>
      <c r="F3286" s="6"/>
      <c r="G3286" s="6"/>
      <c r="H3286" s="6"/>
      <c r="I3286" s="6"/>
      <c r="J3286" s="6"/>
      <c r="K3286" s="6"/>
      <c r="L3286" s="6"/>
      <c r="M3286" s="6"/>
      <c r="N3286" s="6"/>
      <c r="O3286" s="6"/>
      <c r="P3286" s="6"/>
      <c r="Q3286" s="6"/>
      <c r="R3286" s="6"/>
      <c r="S3286" s="6"/>
      <c r="T3286" s="6"/>
      <c r="U3286" s="6"/>
      <c r="V3286" s="6"/>
      <c r="W3286" s="6"/>
      <c r="X3286" s="6"/>
      <c r="Y3286" s="6"/>
      <c r="Z3286" s="6"/>
      <c r="AA3286" s="6"/>
      <c r="AB3286" s="21"/>
      <c r="AC3286" s="21"/>
      <c r="AD3286" s="21"/>
      <c r="AE3286" s="6"/>
      <c r="AF3286" s="6"/>
      <c r="AG3286" s="6"/>
      <c r="AH3286" s="6"/>
    </row>
    <row r="3287" spans="1:34" x14ac:dyDescent="0.35">
      <c r="A3287" s="20"/>
      <c r="B3287" s="6"/>
      <c r="C3287" s="6"/>
      <c r="D3287" s="6"/>
      <c r="E3287" s="6"/>
      <c r="F3287" s="6"/>
      <c r="G3287" s="6"/>
      <c r="H3287" s="6"/>
      <c r="I3287" s="6"/>
      <c r="J3287" s="6"/>
      <c r="K3287" s="6"/>
      <c r="L3287" s="6"/>
      <c r="M3287" s="6"/>
      <c r="N3287" s="6"/>
      <c r="O3287" s="6"/>
      <c r="P3287" s="6"/>
      <c r="Q3287" s="6"/>
      <c r="R3287" s="6"/>
      <c r="S3287" s="6"/>
      <c r="T3287" s="6"/>
      <c r="U3287" s="6"/>
      <c r="V3287" s="6"/>
      <c r="W3287" s="6"/>
      <c r="X3287" s="6"/>
      <c r="Y3287" s="6"/>
      <c r="Z3287" s="6"/>
      <c r="AA3287" s="6"/>
      <c r="AB3287" s="21"/>
      <c r="AC3287" s="21"/>
      <c r="AD3287" s="21"/>
      <c r="AE3287" s="6"/>
      <c r="AF3287" s="6"/>
      <c r="AG3287" s="6"/>
      <c r="AH3287" s="6"/>
    </row>
    <row r="3288" spans="1:34" x14ac:dyDescent="0.35">
      <c r="A3288" s="20"/>
      <c r="B3288" s="6"/>
      <c r="C3288" s="6"/>
      <c r="D3288" s="6"/>
      <c r="E3288" s="6"/>
      <c r="F3288" s="6"/>
      <c r="G3288" s="6"/>
      <c r="H3288" s="6"/>
      <c r="I3288" s="6"/>
      <c r="J3288" s="6"/>
      <c r="K3288" s="6"/>
      <c r="L3288" s="6"/>
      <c r="M3288" s="6"/>
      <c r="N3288" s="6"/>
      <c r="O3288" s="6"/>
      <c r="P3288" s="6"/>
      <c r="Q3288" s="6"/>
      <c r="R3288" s="6"/>
      <c r="S3288" s="6"/>
      <c r="T3288" s="6"/>
      <c r="U3288" s="6"/>
      <c r="V3288" s="6"/>
      <c r="W3288" s="6"/>
      <c r="X3288" s="6"/>
      <c r="Y3288" s="6"/>
      <c r="Z3288" s="6"/>
      <c r="AA3288" s="6"/>
      <c r="AB3288" s="21"/>
      <c r="AC3288" s="21"/>
      <c r="AD3288" s="21"/>
      <c r="AE3288" s="6"/>
      <c r="AF3288" s="6"/>
      <c r="AG3288" s="6"/>
      <c r="AH3288" s="6"/>
    </row>
    <row r="3289" spans="1:34" x14ac:dyDescent="0.35">
      <c r="A3289" s="20"/>
      <c r="B3289" s="6"/>
      <c r="C3289" s="6"/>
      <c r="D3289" s="6"/>
      <c r="E3289" s="6"/>
      <c r="F3289" s="6"/>
      <c r="G3289" s="6"/>
      <c r="H3289" s="6"/>
      <c r="I3289" s="6"/>
      <c r="J3289" s="6"/>
      <c r="K3289" s="6"/>
      <c r="L3289" s="6"/>
      <c r="M3289" s="6"/>
      <c r="N3289" s="6"/>
      <c r="O3289" s="6"/>
      <c r="P3289" s="6"/>
      <c r="Q3289" s="6"/>
      <c r="R3289" s="6"/>
      <c r="S3289" s="6"/>
      <c r="T3289" s="6"/>
      <c r="U3289" s="6"/>
      <c r="V3289" s="6"/>
      <c r="W3289" s="6"/>
      <c r="X3289" s="6"/>
      <c r="Y3289" s="6"/>
      <c r="Z3289" s="6"/>
      <c r="AA3289" s="6"/>
      <c r="AB3289" s="21"/>
      <c r="AC3289" s="21"/>
      <c r="AD3289" s="21"/>
      <c r="AE3289" s="6"/>
      <c r="AF3289" s="6"/>
      <c r="AG3289" s="6"/>
      <c r="AH3289" s="6"/>
    </row>
    <row r="3290" spans="1:34" x14ac:dyDescent="0.35">
      <c r="A3290" s="20"/>
      <c r="B3290" s="6"/>
      <c r="C3290" s="6"/>
      <c r="D3290" s="6"/>
      <c r="E3290" s="6"/>
      <c r="F3290" s="6"/>
      <c r="G3290" s="6"/>
      <c r="H3290" s="6"/>
      <c r="I3290" s="6"/>
      <c r="J3290" s="6"/>
      <c r="K3290" s="6"/>
      <c r="L3290" s="6"/>
      <c r="M3290" s="6"/>
      <c r="N3290" s="6"/>
      <c r="O3290" s="6"/>
      <c r="P3290" s="6"/>
      <c r="Q3290" s="6"/>
      <c r="R3290" s="6"/>
      <c r="S3290" s="6"/>
      <c r="T3290" s="6"/>
      <c r="U3290" s="6"/>
      <c r="V3290" s="6"/>
      <c r="W3290" s="6"/>
      <c r="X3290" s="6"/>
      <c r="Y3290" s="6"/>
      <c r="Z3290" s="6"/>
      <c r="AA3290" s="6"/>
      <c r="AB3290" s="21"/>
      <c r="AC3290" s="21"/>
      <c r="AD3290" s="21"/>
      <c r="AE3290" s="6"/>
      <c r="AF3290" s="6"/>
      <c r="AG3290" s="6"/>
      <c r="AH3290" s="6"/>
    </row>
    <row r="3291" spans="1:34" x14ac:dyDescent="0.35">
      <c r="A3291" s="20"/>
      <c r="B3291" s="6"/>
      <c r="C3291" s="6"/>
      <c r="D3291" s="6"/>
      <c r="E3291" s="6"/>
      <c r="F3291" s="6"/>
      <c r="G3291" s="6"/>
      <c r="H3291" s="6"/>
      <c r="I3291" s="6"/>
      <c r="J3291" s="6"/>
      <c r="K3291" s="6"/>
      <c r="L3291" s="6"/>
      <c r="M3291" s="6"/>
      <c r="N3291" s="6"/>
      <c r="O3291" s="6"/>
      <c r="P3291" s="6"/>
      <c r="Q3291" s="6"/>
      <c r="R3291" s="6"/>
      <c r="S3291" s="6"/>
      <c r="T3291" s="6"/>
      <c r="U3291" s="6"/>
      <c r="V3291" s="6"/>
      <c r="W3291" s="6"/>
      <c r="X3291" s="6"/>
      <c r="Y3291" s="6"/>
      <c r="Z3291" s="6"/>
      <c r="AA3291" s="6"/>
      <c r="AB3291" s="21"/>
      <c r="AC3291" s="21"/>
      <c r="AD3291" s="21"/>
      <c r="AE3291" s="6"/>
      <c r="AF3291" s="6"/>
      <c r="AG3291" s="6"/>
      <c r="AH3291" s="6"/>
    </row>
    <row r="3292" spans="1:34" x14ac:dyDescent="0.35">
      <c r="A3292" s="20"/>
      <c r="B3292" s="6"/>
      <c r="C3292" s="6"/>
      <c r="D3292" s="6"/>
      <c r="E3292" s="6"/>
      <c r="F3292" s="6"/>
      <c r="G3292" s="6"/>
      <c r="H3292" s="6"/>
      <c r="I3292" s="6"/>
      <c r="J3292" s="6"/>
      <c r="K3292" s="6"/>
      <c r="L3292" s="6"/>
      <c r="M3292" s="6"/>
      <c r="N3292" s="6"/>
      <c r="O3292" s="6"/>
      <c r="P3292" s="6"/>
      <c r="Q3292" s="6"/>
      <c r="R3292" s="6"/>
      <c r="S3292" s="6"/>
      <c r="T3292" s="6"/>
      <c r="U3292" s="6"/>
      <c r="V3292" s="6"/>
      <c r="W3292" s="6"/>
      <c r="X3292" s="6"/>
      <c r="Y3292" s="6"/>
      <c r="Z3292" s="6"/>
      <c r="AA3292" s="6"/>
      <c r="AB3292" s="21"/>
      <c r="AC3292" s="21"/>
      <c r="AD3292" s="21"/>
      <c r="AE3292" s="6"/>
      <c r="AF3292" s="6"/>
      <c r="AG3292" s="6"/>
      <c r="AH3292" s="6"/>
    </row>
    <row r="3293" spans="1:34" x14ac:dyDescent="0.35">
      <c r="A3293" s="20"/>
      <c r="B3293" s="6"/>
      <c r="C3293" s="6"/>
      <c r="D3293" s="6"/>
      <c r="E3293" s="6"/>
      <c r="F3293" s="6"/>
      <c r="G3293" s="6"/>
      <c r="H3293" s="6"/>
      <c r="I3293" s="6"/>
      <c r="J3293" s="6"/>
      <c r="K3293" s="6"/>
      <c r="L3293" s="6"/>
      <c r="M3293" s="6"/>
      <c r="N3293" s="6"/>
      <c r="O3293" s="6"/>
      <c r="P3293" s="6"/>
      <c r="Q3293" s="6"/>
      <c r="R3293" s="6"/>
      <c r="S3293" s="6"/>
      <c r="T3293" s="6"/>
      <c r="U3293" s="6"/>
      <c r="V3293" s="6"/>
      <c r="W3293" s="6"/>
      <c r="X3293" s="6"/>
      <c r="Y3293" s="6"/>
      <c r="Z3293" s="6"/>
      <c r="AA3293" s="6"/>
      <c r="AB3293" s="21"/>
      <c r="AC3293" s="21"/>
      <c r="AD3293" s="21"/>
      <c r="AE3293" s="6"/>
      <c r="AF3293" s="6"/>
      <c r="AG3293" s="6"/>
      <c r="AH3293" s="6"/>
    </row>
    <row r="3294" spans="1:34" x14ac:dyDescent="0.35">
      <c r="A3294" s="20"/>
      <c r="B3294" s="6"/>
      <c r="C3294" s="6"/>
      <c r="D3294" s="6"/>
      <c r="E3294" s="6"/>
      <c r="F3294" s="6"/>
      <c r="G3294" s="6"/>
      <c r="H3294" s="6"/>
      <c r="I3294" s="6"/>
      <c r="J3294" s="6"/>
      <c r="K3294" s="6"/>
      <c r="L3294" s="6"/>
      <c r="M3294" s="6"/>
      <c r="N3294" s="6"/>
      <c r="O3294" s="6"/>
      <c r="P3294" s="6"/>
      <c r="Q3294" s="6"/>
      <c r="R3294" s="6"/>
      <c r="S3294" s="6"/>
      <c r="T3294" s="6"/>
      <c r="U3294" s="6"/>
      <c r="V3294" s="6"/>
      <c r="W3294" s="6"/>
      <c r="X3294" s="6"/>
      <c r="Y3294" s="6"/>
      <c r="Z3294" s="6"/>
      <c r="AA3294" s="6"/>
      <c r="AB3294" s="21"/>
      <c r="AC3294" s="21"/>
      <c r="AD3294" s="21"/>
      <c r="AE3294" s="6"/>
      <c r="AF3294" s="6"/>
      <c r="AG3294" s="6"/>
      <c r="AH3294" s="6"/>
    </row>
    <row r="3295" spans="1:34" x14ac:dyDescent="0.35">
      <c r="A3295" s="20"/>
      <c r="B3295" s="6"/>
      <c r="C3295" s="6"/>
      <c r="D3295" s="6"/>
      <c r="E3295" s="6"/>
      <c r="F3295" s="6"/>
      <c r="G3295" s="6"/>
      <c r="H3295" s="6"/>
      <c r="I3295" s="6"/>
      <c r="J3295" s="6"/>
      <c r="K3295" s="6"/>
      <c r="L3295" s="6"/>
      <c r="M3295" s="6"/>
      <c r="N3295" s="6"/>
      <c r="O3295" s="6"/>
      <c r="P3295" s="6"/>
      <c r="Q3295" s="6"/>
      <c r="R3295" s="6"/>
      <c r="S3295" s="6"/>
      <c r="T3295" s="6"/>
      <c r="U3295" s="6"/>
      <c r="V3295" s="6"/>
      <c r="W3295" s="6"/>
      <c r="X3295" s="6"/>
      <c r="Y3295" s="6"/>
      <c r="Z3295" s="6"/>
      <c r="AA3295" s="6"/>
      <c r="AB3295" s="21"/>
      <c r="AC3295" s="21"/>
      <c r="AD3295" s="21"/>
      <c r="AE3295" s="6"/>
      <c r="AF3295" s="6"/>
      <c r="AG3295" s="6"/>
      <c r="AH3295" s="6"/>
    </row>
    <row r="3296" spans="1:34" x14ac:dyDescent="0.35">
      <c r="A3296" s="20"/>
      <c r="B3296" s="6"/>
      <c r="C3296" s="6"/>
      <c r="D3296" s="6"/>
      <c r="E3296" s="6"/>
      <c r="F3296" s="6"/>
      <c r="G3296" s="6"/>
      <c r="H3296" s="6"/>
      <c r="I3296" s="6"/>
      <c r="J3296" s="6"/>
      <c r="K3296" s="6"/>
      <c r="L3296" s="6"/>
      <c r="M3296" s="6"/>
      <c r="N3296" s="6"/>
      <c r="O3296" s="6"/>
      <c r="P3296" s="6"/>
      <c r="Q3296" s="6"/>
      <c r="R3296" s="6"/>
      <c r="S3296" s="6"/>
      <c r="T3296" s="6"/>
      <c r="U3296" s="6"/>
      <c r="V3296" s="6"/>
      <c r="W3296" s="6"/>
      <c r="X3296" s="6"/>
      <c r="Y3296" s="6"/>
      <c r="Z3296" s="6"/>
      <c r="AA3296" s="6"/>
      <c r="AB3296" s="21"/>
      <c r="AC3296" s="21"/>
      <c r="AD3296" s="21"/>
      <c r="AE3296" s="6"/>
      <c r="AF3296" s="6"/>
      <c r="AG3296" s="6"/>
      <c r="AH3296" s="6"/>
    </row>
    <row r="3297" spans="1:34" x14ac:dyDescent="0.35">
      <c r="A3297" s="20"/>
      <c r="B3297" s="6"/>
      <c r="C3297" s="6"/>
      <c r="D3297" s="6"/>
      <c r="E3297" s="6"/>
      <c r="F3297" s="6"/>
      <c r="G3297" s="6"/>
      <c r="H3297" s="6"/>
      <c r="I3297" s="6"/>
      <c r="J3297" s="6"/>
      <c r="K3297" s="6"/>
      <c r="L3297" s="6"/>
      <c r="M3297" s="6"/>
      <c r="N3297" s="6"/>
      <c r="O3297" s="6"/>
      <c r="P3297" s="6"/>
      <c r="Q3297" s="6"/>
      <c r="R3297" s="6"/>
      <c r="S3297" s="6"/>
      <c r="T3297" s="6"/>
      <c r="U3297" s="6"/>
      <c r="V3297" s="6"/>
      <c r="W3297" s="6"/>
      <c r="X3297" s="6"/>
      <c r="Y3297" s="6"/>
      <c r="Z3297" s="6"/>
      <c r="AA3297" s="6"/>
      <c r="AB3297" s="21"/>
      <c r="AC3297" s="21"/>
      <c r="AD3297" s="21"/>
      <c r="AE3297" s="6"/>
      <c r="AF3297" s="6"/>
      <c r="AG3297" s="6"/>
      <c r="AH3297" s="6"/>
    </row>
    <row r="3298" spans="1:34" x14ac:dyDescent="0.35">
      <c r="A3298" s="20"/>
      <c r="B3298" s="6"/>
      <c r="C3298" s="6"/>
      <c r="D3298" s="6"/>
      <c r="E3298" s="6"/>
      <c r="F3298" s="6"/>
      <c r="G3298" s="6"/>
      <c r="H3298" s="6"/>
      <c r="I3298" s="6"/>
      <c r="J3298" s="6"/>
      <c r="K3298" s="6"/>
      <c r="L3298" s="6"/>
      <c r="M3298" s="6"/>
      <c r="N3298" s="6"/>
      <c r="O3298" s="6"/>
      <c r="P3298" s="6"/>
      <c r="Q3298" s="6"/>
      <c r="R3298" s="6"/>
      <c r="S3298" s="6"/>
      <c r="T3298" s="6"/>
      <c r="U3298" s="6"/>
      <c r="V3298" s="6"/>
      <c r="W3298" s="6"/>
      <c r="X3298" s="6"/>
      <c r="Y3298" s="6"/>
      <c r="Z3298" s="6"/>
      <c r="AA3298" s="6"/>
      <c r="AB3298" s="21"/>
      <c r="AC3298" s="21"/>
      <c r="AD3298" s="21"/>
      <c r="AE3298" s="6"/>
      <c r="AF3298" s="6"/>
      <c r="AG3298" s="6"/>
      <c r="AH3298" s="6"/>
    </row>
    <row r="3299" spans="1:34" x14ac:dyDescent="0.35">
      <c r="A3299" s="20"/>
      <c r="B3299" s="6"/>
      <c r="C3299" s="6"/>
      <c r="D3299" s="6"/>
      <c r="E3299" s="6"/>
      <c r="F3299" s="6"/>
      <c r="G3299" s="6"/>
      <c r="H3299" s="6"/>
      <c r="I3299" s="6"/>
      <c r="J3299" s="6"/>
      <c r="K3299" s="6"/>
      <c r="L3299" s="6"/>
      <c r="M3299" s="6"/>
      <c r="N3299" s="6"/>
      <c r="O3299" s="6"/>
      <c r="P3299" s="6"/>
      <c r="Q3299" s="6"/>
      <c r="R3299" s="6"/>
      <c r="S3299" s="6"/>
      <c r="T3299" s="6"/>
      <c r="U3299" s="6"/>
      <c r="V3299" s="6"/>
      <c r="W3299" s="6"/>
      <c r="X3299" s="6"/>
      <c r="Y3299" s="6"/>
      <c r="Z3299" s="6"/>
      <c r="AA3299" s="6"/>
      <c r="AB3299" s="21"/>
      <c r="AC3299" s="21"/>
      <c r="AD3299" s="21"/>
      <c r="AE3299" s="6"/>
      <c r="AF3299" s="6"/>
      <c r="AG3299" s="6"/>
      <c r="AH3299" s="6"/>
    </row>
    <row r="3300" spans="1:34" x14ac:dyDescent="0.35">
      <c r="A3300" s="20"/>
      <c r="B3300" s="6"/>
      <c r="C3300" s="6"/>
      <c r="D3300" s="6"/>
      <c r="E3300" s="6"/>
      <c r="F3300" s="6"/>
      <c r="G3300" s="6"/>
      <c r="H3300" s="6"/>
      <c r="I3300" s="6"/>
      <c r="J3300" s="6"/>
      <c r="K3300" s="6"/>
      <c r="L3300" s="6"/>
      <c r="M3300" s="6"/>
      <c r="N3300" s="6"/>
      <c r="O3300" s="6"/>
      <c r="P3300" s="6"/>
      <c r="Q3300" s="6"/>
      <c r="R3300" s="6"/>
      <c r="S3300" s="6"/>
      <c r="T3300" s="6"/>
      <c r="U3300" s="6"/>
      <c r="V3300" s="6"/>
      <c r="W3300" s="6"/>
      <c r="X3300" s="6"/>
      <c r="Y3300" s="6"/>
      <c r="Z3300" s="6"/>
      <c r="AA3300" s="6"/>
      <c r="AB3300" s="21"/>
      <c r="AC3300" s="21"/>
      <c r="AD3300" s="21"/>
      <c r="AE3300" s="6"/>
      <c r="AF3300" s="6"/>
      <c r="AG3300" s="6"/>
      <c r="AH3300" s="6"/>
    </row>
    <row r="3301" spans="1:34" x14ac:dyDescent="0.35">
      <c r="A3301" s="20"/>
      <c r="B3301" s="6"/>
      <c r="C3301" s="6"/>
      <c r="D3301" s="6"/>
      <c r="E3301" s="6"/>
      <c r="F3301" s="6"/>
      <c r="G3301" s="6"/>
      <c r="H3301" s="6"/>
      <c r="I3301" s="6"/>
      <c r="J3301" s="6"/>
      <c r="K3301" s="6"/>
      <c r="L3301" s="6"/>
      <c r="M3301" s="6"/>
      <c r="N3301" s="6"/>
      <c r="O3301" s="6"/>
      <c r="P3301" s="6"/>
      <c r="Q3301" s="6"/>
      <c r="R3301" s="6"/>
      <c r="S3301" s="6"/>
      <c r="T3301" s="6"/>
      <c r="U3301" s="6"/>
      <c r="V3301" s="6"/>
      <c r="W3301" s="6"/>
      <c r="X3301" s="6"/>
      <c r="Y3301" s="6"/>
      <c r="Z3301" s="6"/>
      <c r="AA3301" s="6"/>
      <c r="AB3301" s="21"/>
      <c r="AC3301" s="21"/>
      <c r="AD3301" s="21"/>
      <c r="AE3301" s="6"/>
      <c r="AF3301" s="6"/>
      <c r="AG3301" s="6"/>
      <c r="AH3301" s="6"/>
    </row>
    <row r="3302" spans="1:34" x14ac:dyDescent="0.35">
      <c r="A3302" s="20"/>
      <c r="B3302" s="6"/>
      <c r="C3302" s="6"/>
      <c r="D3302" s="6"/>
      <c r="E3302" s="6"/>
      <c r="F3302" s="6"/>
      <c r="G3302" s="6"/>
      <c r="H3302" s="6"/>
      <c r="I3302" s="6"/>
      <c r="J3302" s="6"/>
      <c r="K3302" s="6"/>
      <c r="L3302" s="6"/>
      <c r="M3302" s="6"/>
      <c r="N3302" s="6"/>
      <c r="O3302" s="6"/>
      <c r="P3302" s="6"/>
      <c r="Q3302" s="6"/>
      <c r="R3302" s="6"/>
      <c r="S3302" s="6"/>
      <c r="T3302" s="6"/>
      <c r="U3302" s="6"/>
      <c r="V3302" s="6"/>
      <c r="W3302" s="6"/>
      <c r="X3302" s="6"/>
      <c r="Y3302" s="6"/>
      <c r="Z3302" s="6"/>
      <c r="AA3302" s="6"/>
      <c r="AB3302" s="21"/>
      <c r="AC3302" s="21"/>
      <c r="AD3302" s="21"/>
      <c r="AE3302" s="6"/>
      <c r="AF3302" s="6"/>
      <c r="AG3302" s="6"/>
      <c r="AH3302" s="6"/>
    </row>
    <row r="3303" spans="1:34" x14ac:dyDescent="0.35">
      <c r="A3303" s="20"/>
      <c r="B3303" s="6"/>
      <c r="C3303" s="6"/>
      <c r="D3303" s="6"/>
      <c r="E3303" s="6"/>
      <c r="F3303" s="6"/>
      <c r="G3303" s="6"/>
      <c r="H3303" s="6"/>
      <c r="I3303" s="6"/>
      <c r="J3303" s="6"/>
      <c r="K3303" s="6"/>
      <c r="L3303" s="6"/>
      <c r="M3303" s="6"/>
      <c r="N3303" s="6"/>
      <c r="O3303" s="6"/>
      <c r="P3303" s="6"/>
      <c r="Q3303" s="6"/>
      <c r="R3303" s="6"/>
      <c r="S3303" s="6"/>
      <c r="T3303" s="6"/>
      <c r="U3303" s="6"/>
      <c r="V3303" s="6"/>
      <c r="W3303" s="6"/>
      <c r="X3303" s="6"/>
      <c r="Y3303" s="6"/>
      <c r="Z3303" s="6"/>
      <c r="AA3303" s="6"/>
      <c r="AB3303" s="21"/>
      <c r="AC3303" s="21"/>
      <c r="AD3303" s="21"/>
      <c r="AE3303" s="6"/>
      <c r="AF3303" s="6"/>
      <c r="AG3303" s="6"/>
      <c r="AH3303" s="6"/>
    </row>
    <row r="3304" spans="1:34" x14ac:dyDescent="0.35">
      <c r="A3304" s="20"/>
      <c r="B3304" s="6"/>
      <c r="C3304" s="6"/>
      <c r="D3304" s="6"/>
      <c r="E3304" s="6"/>
      <c r="F3304" s="6"/>
      <c r="G3304" s="6"/>
      <c r="H3304" s="6"/>
      <c r="I3304" s="6"/>
      <c r="J3304" s="6"/>
      <c r="K3304" s="6"/>
      <c r="L3304" s="6"/>
      <c r="M3304" s="6"/>
      <c r="N3304" s="6"/>
      <c r="O3304" s="6"/>
      <c r="P3304" s="6"/>
      <c r="Q3304" s="6"/>
      <c r="R3304" s="6"/>
      <c r="S3304" s="6"/>
      <c r="T3304" s="6"/>
      <c r="U3304" s="6"/>
      <c r="V3304" s="6"/>
      <c r="W3304" s="6"/>
      <c r="X3304" s="6"/>
      <c r="Y3304" s="6"/>
      <c r="Z3304" s="6"/>
      <c r="AA3304" s="6"/>
      <c r="AB3304" s="21"/>
      <c r="AC3304" s="21"/>
      <c r="AD3304" s="21"/>
      <c r="AE3304" s="6"/>
      <c r="AF3304" s="6"/>
      <c r="AG3304" s="6"/>
      <c r="AH3304" s="6"/>
    </row>
    <row r="3305" spans="1:34" x14ac:dyDescent="0.35">
      <c r="A3305" s="20"/>
      <c r="B3305" s="6"/>
      <c r="C3305" s="6"/>
      <c r="D3305" s="6"/>
      <c r="E3305" s="6"/>
      <c r="F3305" s="6"/>
      <c r="G3305" s="6"/>
      <c r="H3305" s="6"/>
      <c r="I3305" s="6"/>
      <c r="J3305" s="6"/>
      <c r="K3305" s="6"/>
      <c r="L3305" s="6"/>
      <c r="M3305" s="6"/>
      <c r="N3305" s="6"/>
      <c r="O3305" s="6"/>
      <c r="P3305" s="6"/>
      <c r="Q3305" s="6"/>
      <c r="R3305" s="6"/>
      <c r="S3305" s="6"/>
      <c r="T3305" s="6"/>
      <c r="U3305" s="6"/>
      <c r="V3305" s="6"/>
      <c r="W3305" s="6"/>
      <c r="X3305" s="6"/>
      <c r="Y3305" s="6"/>
      <c r="Z3305" s="6"/>
      <c r="AA3305" s="6"/>
      <c r="AB3305" s="21"/>
      <c r="AC3305" s="21"/>
      <c r="AD3305" s="21"/>
      <c r="AE3305" s="6"/>
      <c r="AF3305" s="6"/>
      <c r="AG3305" s="6"/>
      <c r="AH3305" s="6"/>
    </row>
    <row r="3306" spans="1:34" x14ac:dyDescent="0.35">
      <c r="A3306" s="20"/>
      <c r="B3306" s="6"/>
      <c r="C3306" s="6"/>
      <c r="D3306" s="6"/>
      <c r="E3306" s="6"/>
      <c r="F3306" s="6"/>
      <c r="G3306" s="6"/>
      <c r="H3306" s="6"/>
      <c r="I3306" s="6"/>
      <c r="J3306" s="6"/>
      <c r="K3306" s="6"/>
      <c r="L3306" s="6"/>
      <c r="M3306" s="6"/>
      <c r="N3306" s="6"/>
      <c r="O3306" s="6"/>
      <c r="P3306" s="6"/>
      <c r="Q3306" s="6"/>
      <c r="R3306" s="6"/>
      <c r="S3306" s="6"/>
      <c r="T3306" s="6"/>
      <c r="U3306" s="6"/>
      <c r="V3306" s="6"/>
      <c r="W3306" s="6"/>
      <c r="X3306" s="6"/>
      <c r="Y3306" s="6"/>
      <c r="Z3306" s="6"/>
      <c r="AA3306" s="6"/>
      <c r="AB3306" s="21"/>
      <c r="AC3306" s="21"/>
      <c r="AD3306" s="21"/>
      <c r="AE3306" s="6"/>
      <c r="AF3306" s="6"/>
      <c r="AG3306" s="6"/>
      <c r="AH3306" s="6"/>
    </row>
    <row r="3307" spans="1:34" x14ac:dyDescent="0.35">
      <c r="A3307" s="20"/>
      <c r="B3307" s="6"/>
      <c r="C3307" s="6"/>
      <c r="D3307" s="6"/>
      <c r="E3307" s="6"/>
      <c r="F3307" s="6"/>
      <c r="G3307" s="6"/>
      <c r="H3307" s="6"/>
      <c r="I3307" s="6"/>
      <c r="J3307" s="6"/>
      <c r="K3307" s="6"/>
      <c r="L3307" s="6"/>
      <c r="M3307" s="6"/>
      <c r="N3307" s="6"/>
      <c r="O3307" s="6"/>
      <c r="P3307" s="6"/>
      <c r="Q3307" s="6"/>
      <c r="R3307" s="6"/>
      <c r="S3307" s="6"/>
      <c r="T3307" s="6"/>
      <c r="U3307" s="6"/>
      <c r="V3307" s="6"/>
      <c r="W3307" s="6"/>
      <c r="X3307" s="6"/>
      <c r="Y3307" s="6"/>
      <c r="Z3307" s="6"/>
      <c r="AA3307" s="6"/>
      <c r="AB3307" s="21"/>
      <c r="AC3307" s="21"/>
      <c r="AD3307" s="21"/>
      <c r="AE3307" s="6"/>
      <c r="AF3307" s="6"/>
      <c r="AG3307" s="6"/>
      <c r="AH3307" s="6"/>
    </row>
    <row r="3308" spans="1:34" x14ac:dyDescent="0.35">
      <c r="A3308" s="20"/>
      <c r="B3308" s="6"/>
      <c r="C3308" s="6"/>
      <c r="D3308" s="6"/>
      <c r="E3308" s="6"/>
      <c r="F3308" s="6"/>
      <c r="G3308" s="6"/>
      <c r="H3308" s="6"/>
      <c r="I3308" s="6"/>
      <c r="J3308" s="6"/>
      <c r="K3308" s="6"/>
      <c r="L3308" s="6"/>
      <c r="M3308" s="6"/>
      <c r="N3308" s="6"/>
      <c r="O3308" s="6"/>
      <c r="P3308" s="6"/>
      <c r="Q3308" s="6"/>
      <c r="R3308" s="6"/>
      <c r="S3308" s="6"/>
      <c r="T3308" s="6"/>
      <c r="U3308" s="6"/>
      <c r="V3308" s="6"/>
      <c r="W3308" s="6"/>
      <c r="X3308" s="6"/>
      <c r="Y3308" s="6"/>
      <c r="Z3308" s="6"/>
      <c r="AA3308" s="6"/>
      <c r="AB3308" s="21"/>
      <c r="AC3308" s="21"/>
      <c r="AD3308" s="21"/>
      <c r="AE3308" s="6"/>
      <c r="AF3308" s="6"/>
      <c r="AG3308" s="6"/>
      <c r="AH3308" s="6"/>
    </row>
    <row r="3309" spans="1:34" x14ac:dyDescent="0.35">
      <c r="A3309" s="20"/>
      <c r="B3309" s="6"/>
      <c r="C3309" s="6"/>
      <c r="D3309" s="6"/>
      <c r="E3309" s="6"/>
      <c r="F3309" s="6"/>
      <c r="G3309" s="6"/>
      <c r="H3309" s="6"/>
      <c r="I3309" s="6"/>
      <c r="J3309" s="6"/>
      <c r="K3309" s="6"/>
      <c r="L3309" s="6"/>
      <c r="M3309" s="6"/>
      <c r="N3309" s="6"/>
      <c r="O3309" s="6"/>
      <c r="P3309" s="6"/>
      <c r="Q3309" s="6"/>
      <c r="R3309" s="6"/>
      <c r="S3309" s="6"/>
      <c r="T3309" s="6"/>
      <c r="U3309" s="6"/>
      <c r="V3309" s="6"/>
      <c r="W3309" s="6"/>
      <c r="X3309" s="6"/>
      <c r="Y3309" s="6"/>
      <c r="Z3309" s="6"/>
      <c r="AA3309" s="6"/>
      <c r="AB3309" s="21"/>
      <c r="AC3309" s="21"/>
      <c r="AD3309" s="21"/>
      <c r="AE3309" s="6"/>
      <c r="AF3309" s="6"/>
      <c r="AG3309" s="6"/>
      <c r="AH3309" s="6"/>
    </row>
    <row r="3310" spans="1:34" x14ac:dyDescent="0.35">
      <c r="A3310" s="20"/>
      <c r="B3310" s="6"/>
      <c r="C3310" s="6"/>
      <c r="D3310" s="6"/>
      <c r="E3310" s="6"/>
      <c r="F3310" s="6"/>
      <c r="G3310" s="6"/>
      <c r="H3310" s="6"/>
      <c r="I3310" s="6"/>
      <c r="J3310" s="6"/>
      <c r="K3310" s="6"/>
      <c r="L3310" s="6"/>
      <c r="M3310" s="6"/>
      <c r="N3310" s="6"/>
      <c r="O3310" s="6"/>
      <c r="P3310" s="6"/>
      <c r="Q3310" s="6"/>
      <c r="R3310" s="6"/>
      <c r="S3310" s="6"/>
      <c r="T3310" s="6"/>
      <c r="U3310" s="6"/>
      <c r="V3310" s="6"/>
      <c r="W3310" s="6"/>
      <c r="X3310" s="6"/>
      <c r="Y3310" s="6"/>
      <c r="Z3310" s="6"/>
      <c r="AA3310" s="6"/>
      <c r="AB3310" s="21"/>
      <c r="AC3310" s="21"/>
      <c r="AD3310" s="21"/>
      <c r="AE3310" s="6"/>
      <c r="AF3310" s="6"/>
      <c r="AG3310" s="6"/>
      <c r="AH3310" s="6"/>
    </row>
    <row r="3311" spans="1:34" x14ac:dyDescent="0.35">
      <c r="A3311" s="20"/>
      <c r="B3311" s="6"/>
      <c r="C3311" s="6"/>
      <c r="D3311" s="6"/>
      <c r="E3311" s="6"/>
      <c r="F3311" s="6"/>
      <c r="G3311" s="6"/>
      <c r="H3311" s="6"/>
      <c r="I3311" s="6"/>
      <c r="J3311" s="6"/>
      <c r="K3311" s="6"/>
      <c r="L3311" s="6"/>
      <c r="M3311" s="6"/>
      <c r="N3311" s="6"/>
      <c r="O3311" s="6"/>
      <c r="P3311" s="6"/>
      <c r="Q3311" s="6"/>
      <c r="R3311" s="6"/>
      <c r="S3311" s="6"/>
      <c r="T3311" s="6"/>
      <c r="U3311" s="6"/>
      <c r="V3311" s="6"/>
      <c r="W3311" s="6"/>
      <c r="X3311" s="6"/>
      <c r="Y3311" s="6"/>
      <c r="Z3311" s="6"/>
      <c r="AA3311" s="6"/>
      <c r="AB3311" s="21"/>
      <c r="AC3311" s="21"/>
      <c r="AD3311" s="21"/>
      <c r="AE3311" s="6"/>
      <c r="AF3311" s="6"/>
      <c r="AG3311" s="6"/>
      <c r="AH3311" s="6"/>
    </row>
    <row r="3312" spans="1:34" x14ac:dyDescent="0.35">
      <c r="A3312" s="20"/>
      <c r="B3312" s="6"/>
      <c r="C3312" s="6"/>
      <c r="D3312" s="6"/>
      <c r="E3312" s="6"/>
      <c r="F3312" s="6"/>
      <c r="G3312" s="6"/>
      <c r="H3312" s="6"/>
      <c r="I3312" s="6"/>
      <c r="J3312" s="6"/>
      <c r="K3312" s="6"/>
      <c r="L3312" s="6"/>
      <c r="M3312" s="6"/>
      <c r="N3312" s="6"/>
      <c r="O3312" s="6"/>
      <c r="P3312" s="6"/>
      <c r="Q3312" s="6"/>
      <c r="R3312" s="6"/>
      <c r="S3312" s="6"/>
      <c r="T3312" s="6"/>
      <c r="U3312" s="6"/>
      <c r="V3312" s="6"/>
      <c r="W3312" s="6"/>
      <c r="X3312" s="6"/>
      <c r="Y3312" s="6"/>
      <c r="Z3312" s="6"/>
      <c r="AA3312" s="6"/>
      <c r="AB3312" s="21"/>
      <c r="AC3312" s="21"/>
      <c r="AD3312" s="21"/>
      <c r="AE3312" s="6"/>
      <c r="AF3312" s="6"/>
      <c r="AG3312" s="6"/>
      <c r="AH3312" s="6"/>
    </row>
    <row r="3313" spans="1:34" x14ac:dyDescent="0.35">
      <c r="A3313" s="20"/>
      <c r="B3313" s="6"/>
      <c r="C3313" s="6"/>
      <c r="D3313" s="6"/>
      <c r="E3313" s="6"/>
      <c r="F3313" s="6"/>
      <c r="G3313" s="6"/>
      <c r="H3313" s="6"/>
      <c r="I3313" s="6"/>
      <c r="J3313" s="6"/>
      <c r="K3313" s="6"/>
      <c r="L3313" s="6"/>
      <c r="M3313" s="6"/>
      <c r="N3313" s="6"/>
      <c r="O3313" s="6"/>
      <c r="P3313" s="6"/>
      <c r="Q3313" s="6"/>
      <c r="R3313" s="6"/>
      <c r="S3313" s="6"/>
      <c r="T3313" s="6"/>
      <c r="U3313" s="6"/>
      <c r="V3313" s="6"/>
      <c r="W3313" s="6"/>
      <c r="X3313" s="6"/>
      <c r="Y3313" s="6"/>
      <c r="Z3313" s="6"/>
      <c r="AA3313" s="6"/>
      <c r="AB3313" s="21"/>
      <c r="AC3313" s="21"/>
      <c r="AD3313" s="21"/>
      <c r="AE3313" s="6"/>
      <c r="AF3313" s="6"/>
      <c r="AG3313" s="6"/>
      <c r="AH3313" s="6"/>
    </row>
    <row r="3314" spans="1:34" x14ac:dyDescent="0.35">
      <c r="A3314" s="20"/>
      <c r="B3314" s="6"/>
      <c r="C3314" s="6"/>
      <c r="D3314" s="6"/>
      <c r="E3314" s="6"/>
      <c r="F3314" s="6"/>
      <c r="G3314" s="6"/>
      <c r="H3314" s="6"/>
      <c r="I3314" s="6"/>
      <c r="J3314" s="6"/>
      <c r="K3314" s="6"/>
      <c r="L3314" s="6"/>
      <c r="M3314" s="6"/>
      <c r="N3314" s="6"/>
      <c r="O3314" s="6"/>
      <c r="P3314" s="6"/>
      <c r="Q3314" s="6"/>
      <c r="R3314" s="6"/>
      <c r="S3314" s="6"/>
      <c r="T3314" s="6"/>
      <c r="U3314" s="6"/>
      <c r="V3314" s="6"/>
      <c r="W3314" s="6"/>
      <c r="X3314" s="6"/>
      <c r="Y3314" s="6"/>
      <c r="Z3314" s="6"/>
      <c r="AA3314" s="6"/>
      <c r="AB3314" s="21"/>
      <c r="AC3314" s="21"/>
      <c r="AD3314" s="21"/>
      <c r="AE3314" s="6"/>
      <c r="AF3314" s="6"/>
      <c r="AG3314" s="6"/>
      <c r="AH3314" s="6"/>
    </row>
    <row r="3315" spans="1:34" x14ac:dyDescent="0.35">
      <c r="A3315" s="20"/>
      <c r="B3315" s="6"/>
      <c r="C3315" s="6"/>
      <c r="D3315" s="6"/>
      <c r="E3315" s="6"/>
      <c r="F3315" s="6"/>
      <c r="G3315" s="6"/>
      <c r="H3315" s="6"/>
      <c r="I3315" s="6"/>
      <c r="J3315" s="6"/>
      <c r="K3315" s="6"/>
      <c r="L3315" s="6"/>
      <c r="M3315" s="6"/>
      <c r="N3315" s="6"/>
      <c r="O3315" s="6"/>
      <c r="P3315" s="6"/>
      <c r="Q3315" s="6"/>
      <c r="R3315" s="6"/>
      <c r="S3315" s="6"/>
      <c r="T3315" s="6"/>
      <c r="U3315" s="6"/>
      <c r="V3315" s="6"/>
      <c r="W3315" s="6"/>
      <c r="X3315" s="6"/>
      <c r="Y3315" s="6"/>
      <c r="Z3315" s="6"/>
      <c r="AA3315" s="6"/>
      <c r="AB3315" s="21"/>
      <c r="AC3315" s="21"/>
      <c r="AD3315" s="21"/>
      <c r="AE3315" s="6"/>
      <c r="AF3315" s="6"/>
      <c r="AG3315" s="6"/>
      <c r="AH3315" s="6"/>
    </row>
    <row r="3316" spans="1:34" x14ac:dyDescent="0.35">
      <c r="A3316" s="20"/>
      <c r="B3316" s="6"/>
      <c r="C3316" s="6"/>
      <c r="D3316" s="6"/>
      <c r="E3316" s="6"/>
      <c r="F3316" s="6"/>
      <c r="G3316" s="6"/>
      <c r="H3316" s="6"/>
      <c r="I3316" s="6"/>
      <c r="J3316" s="6"/>
      <c r="K3316" s="6"/>
      <c r="L3316" s="6"/>
      <c r="M3316" s="6"/>
      <c r="N3316" s="6"/>
      <c r="O3316" s="6"/>
      <c r="P3316" s="6"/>
      <c r="Q3316" s="6"/>
      <c r="R3316" s="6"/>
      <c r="S3316" s="6"/>
      <c r="T3316" s="6"/>
      <c r="U3316" s="6"/>
      <c r="V3316" s="6"/>
      <c r="W3316" s="6"/>
      <c r="X3316" s="6"/>
      <c r="Y3316" s="6"/>
      <c r="Z3316" s="6"/>
      <c r="AA3316" s="6"/>
      <c r="AB3316" s="21"/>
      <c r="AC3316" s="21"/>
      <c r="AD3316" s="21"/>
      <c r="AE3316" s="6"/>
      <c r="AF3316" s="6"/>
      <c r="AG3316" s="6"/>
      <c r="AH3316" s="6"/>
    </row>
    <row r="3317" spans="1:34" x14ac:dyDescent="0.35">
      <c r="A3317" s="20"/>
      <c r="B3317" s="6"/>
      <c r="C3317" s="6"/>
      <c r="D3317" s="6"/>
      <c r="E3317" s="6"/>
      <c r="F3317" s="6"/>
      <c r="G3317" s="6"/>
      <c r="H3317" s="6"/>
      <c r="I3317" s="6"/>
      <c r="J3317" s="6"/>
      <c r="K3317" s="6"/>
      <c r="L3317" s="6"/>
      <c r="M3317" s="6"/>
      <c r="N3317" s="6"/>
      <c r="O3317" s="6"/>
      <c r="P3317" s="6"/>
      <c r="Q3317" s="6"/>
      <c r="R3317" s="6"/>
      <c r="S3317" s="6"/>
      <c r="T3317" s="6"/>
      <c r="U3317" s="6"/>
      <c r="V3317" s="6"/>
      <c r="W3317" s="6"/>
      <c r="X3317" s="6"/>
      <c r="Y3317" s="6"/>
      <c r="Z3317" s="6"/>
      <c r="AA3317" s="6"/>
      <c r="AB3317" s="21"/>
      <c r="AC3317" s="21"/>
      <c r="AD3317" s="21"/>
      <c r="AE3317" s="6"/>
      <c r="AF3317" s="6"/>
      <c r="AG3317" s="6"/>
      <c r="AH3317" s="6"/>
    </row>
    <row r="3318" spans="1:34" x14ac:dyDescent="0.35">
      <c r="A3318" s="20"/>
      <c r="B3318" s="6"/>
      <c r="C3318" s="6"/>
      <c r="D3318" s="6"/>
      <c r="E3318" s="6"/>
      <c r="F3318" s="6"/>
      <c r="G3318" s="6"/>
      <c r="H3318" s="6"/>
      <c r="I3318" s="6"/>
      <c r="J3318" s="6"/>
      <c r="K3318" s="6"/>
      <c r="L3318" s="6"/>
      <c r="M3318" s="6"/>
      <c r="N3318" s="6"/>
      <c r="O3318" s="6"/>
      <c r="P3318" s="6"/>
      <c r="Q3318" s="6"/>
      <c r="R3318" s="6"/>
      <c r="S3318" s="6"/>
      <c r="T3318" s="6"/>
      <c r="U3318" s="6"/>
      <c r="V3318" s="6"/>
      <c r="W3318" s="6"/>
      <c r="X3318" s="6"/>
      <c r="Y3318" s="6"/>
      <c r="Z3318" s="6"/>
      <c r="AA3318" s="6"/>
      <c r="AB3318" s="21"/>
      <c r="AC3318" s="21"/>
      <c r="AD3318" s="21"/>
      <c r="AE3318" s="6"/>
      <c r="AF3318" s="6"/>
      <c r="AG3318" s="6"/>
      <c r="AH3318" s="6"/>
    </row>
    <row r="3319" spans="1:34" x14ac:dyDescent="0.35">
      <c r="A3319" s="20"/>
      <c r="B3319" s="6"/>
      <c r="C3319" s="6"/>
      <c r="D3319" s="6"/>
      <c r="E3319" s="6"/>
      <c r="F3319" s="6"/>
      <c r="G3319" s="6"/>
      <c r="H3319" s="6"/>
      <c r="I3319" s="6"/>
      <c r="J3319" s="6"/>
      <c r="K3319" s="6"/>
      <c r="L3319" s="6"/>
      <c r="M3319" s="6"/>
      <c r="N3319" s="6"/>
      <c r="O3319" s="6"/>
      <c r="P3319" s="6"/>
      <c r="Q3319" s="6"/>
      <c r="R3319" s="6"/>
      <c r="S3319" s="6"/>
      <c r="T3319" s="6"/>
      <c r="U3319" s="6"/>
      <c r="V3319" s="6"/>
      <c r="W3319" s="6"/>
      <c r="X3319" s="6"/>
      <c r="Y3319" s="6"/>
      <c r="Z3319" s="6"/>
      <c r="AA3319" s="6"/>
      <c r="AB3319" s="21"/>
      <c r="AC3319" s="21"/>
      <c r="AD3319" s="21"/>
      <c r="AE3319" s="6"/>
      <c r="AF3319" s="6"/>
      <c r="AG3319" s="6"/>
      <c r="AH3319" s="6"/>
    </row>
    <row r="3320" spans="1:34" x14ac:dyDescent="0.35">
      <c r="A3320" s="20"/>
      <c r="B3320" s="6"/>
      <c r="C3320" s="6"/>
      <c r="D3320" s="6"/>
      <c r="E3320" s="6"/>
      <c r="F3320" s="6"/>
      <c r="G3320" s="6"/>
      <c r="H3320" s="6"/>
      <c r="I3320" s="6"/>
      <c r="J3320" s="6"/>
      <c r="K3320" s="6"/>
      <c r="L3320" s="6"/>
      <c r="M3320" s="6"/>
      <c r="N3320" s="6"/>
      <c r="O3320" s="6"/>
      <c r="P3320" s="6"/>
      <c r="Q3320" s="6"/>
      <c r="R3320" s="6"/>
      <c r="S3320" s="6"/>
      <c r="T3320" s="6"/>
      <c r="U3320" s="6"/>
      <c r="V3320" s="6"/>
      <c r="W3320" s="6"/>
      <c r="X3320" s="6"/>
      <c r="Y3320" s="6"/>
      <c r="Z3320" s="6"/>
      <c r="AA3320" s="6"/>
      <c r="AB3320" s="21"/>
      <c r="AC3320" s="21"/>
      <c r="AD3320" s="21"/>
      <c r="AE3320" s="6"/>
      <c r="AF3320" s="6"/>
      <c r="AG3320" s="6"/>
      <c r="AH3320" s="6"/>
    </row>
    <row r="3321" spans="1:34" x14ac:dyDescent="0.35">
      <c r="A3321" s="20"/>
      <c r="B3321" s="6"/>
      <c r="C3321" s="6"/>
      <c r="D3321" s="6"/>
      <c r="E3321" s="6"/>
      <c r="F3321" s="6"/>
      <c r="G3321" s="6"/>
      <c r="H3321" s="6"/>
      <c r="I3321" s="6"/>
      <c r="J3321" s="6"/>
      <c r="K3321" s="6"/>
      <c r="L3321" s="6"/>
      <c r="M3321" s="6"/>
      <c r="N3321" s="6"/>
      <c r="O3321" s="6"/>
      <c r="P3321" s="6"/>
      <c r="Q3321" s="6"/>
      <c r="R3321" s="6"/>
      <c r="S3321" s="6"/>
      <c r="T3321" s="6"/>
      <c r="U3321" s="6"/>
      <c r="V3321" s="6"/>
      <c r="W3321" s="6"/>
      <c r="X3321" s="6"/>
      <c r="Y3321" s="6"/>
      <c r="Z3321" s="6"/>
      <c r="AA3321" s="6"/>
      <c r="AB3321" s="21"/>
      <c r="AC3321" s="21"/>
      <c r="AD3321" s="21"/>
      <c r="AE3321" s="6"/>
      <c r="AF3321" s="6"/>
      <c r="AG3321" s="6"/>
      <c r="AH3321" s="6"/>
    </row>
    <row r="3322" spans="1:34" x14ac:dyDescent="0.35">
      <c r="A3322" s="20"/>
      <c r="B3322" s="6"/>
      <c r="C3322" s="6"/>
      <c r="D3322" s="6"/>
      <c r="E3322" s="6"/>
      <c r="F3322" s="6"/>
      <c r="G3322" s="6"/>
      <c r="H3322" s="6"/>
      <c r="I3322" s="6"/>
      <c r="J3322" s="6"/>
      <c r="K3322" s="6"/>
      <c r="L3322" s="6"/>
      <c r="M3322" s="6"/>
      <c r="N3322" s="6"/>
      <c r="O3322" s="6"/>
      <c r="P3322" s="6"/>
      <c r="Q3322" s="6"/>
      <c r="R3322" s="6"/>
      <c r="S3322" s="6"/>
      <c r="T3322" s="6"/>
      <c r="U3322" s="6"/>
      <c r="V3322" s="6"/>
      <c r="W3322" s="6"/>
      <c r="X3322" s="6"/>
      <c r="Y3322" s="6"/>
      <c r="Z3322" s="6"/>
      <c r="AA3322" s="6"/>
      <c r="AB3322" s="21"/>
      <c r="AC3322" s="21"/>
      <c r="AD3322" s="21"/>
      <c r="AE3322" s="6"/>
      <c r="AF3322" s="6"/>
      <c r="AG3322" s="6"/>
      <c r="AH3322" s="6"/>
    </row>
    <row r="3323" spans="1:34" x14ac:dyDescent="0.35">
      <c r="A3323" s="20"/>
      <c r="B3323" s="6"/>
      <c r="C3323" s="6"/>
      <c r="D3323" s="6"/>
      <c r="E3323" s="6"/>
      <c r="F3323" s="6"/>
      <c r="G3323" s="6"/>
      <c r="H3323" s="6"/>
      <c r="I3323" s="6"/>
      <c r="J3323" s="6"/>
      <c r="K3323" s="6"/>
      <c r="L3323" s="6"/>
      <c r="M3323" s="6"/>
      <c r="N3323" s="6"/>
      <c r="O3323" s="6"/>
      <c r="P3323" s="6"/>
      <c r="Q3323" s="6"/>
      <c r="R3323" s="6"/>
      <c r="S3323" s="6"/>
      <c r="T3323" s="6"/>
      <c r="U3323" s="6"/>
      <c r="V3323" s="6"/>
      <c r="W3323" s="6"/>
      <c r="X3323" s="6"/>
      <c r="Y3323" s="6"/>
      <c r="Z3323" s="6"/>
      <c r="AA3323" s="6"/>
      <c r="AB3323" s="21"/>
      <c r="AC3323" s="21"/>
      <c r="AD3323" s="21"/>
      <c r="AE3323" s="6"/>
      <c r="AF3323" s="6"/>
      <c r="AG3323" s="6"/>
      <c r="AH3323" s="6"/>
    </row>
    <row r="3324" spans="1:34" x14ac:dyDescent="0.35">
      <c r="A3324" s="20"/>
      <c r="B3324" s="6"/>
      <c r="C3324" s="6"/>
      <c r="D3324" s="6"/>
      <c r="E3324" s="6"/>
      <c r="F3324" s="6"/>
      <c r="G3324" s="6"/>
      <c r="H3324" s="6"/>
      <c r="I3324" s="6"/>
      <c r="J3324" s="6"/>
      <c r="K3324" s="6"/>
      <c r="L3324" s="6"/>
      <c r="M3324" s="6"/>
      <c r="N3324" s="6"/>
      <c r="O3324" s="6"/>
      <c r="P3324" s="6"/>
      <c r="Q3324" s="6"/>
      <c r="R3324" s="6"/>
      <c r="S3324" s="6"/>
      <c r="T3324" s="6"/>
      <c r="U3324" s="6"/>
      <c r="V3324" s="6"/>
      <c r="W3324" s="6"/>
      <c r="X3324" s="6"/>
      <c r="Y3324" s="6"/>
      <c r="Z3324" s="6"/>
      <c r="AA3324" s="6"/>
      <c r="AB3324" s="21"/>
      <c r="AC3324" s="21"/>
      <c r="AD3324" s="21"/>
      <c r="AE3324" s="6"/>
      <c r="AF3324" s="6"/>
      <c r="AG3324" s="6"/>
      <c r="AH3324" s="6"/>
    </row>
    <row r="3325" spans="1:34" x14ac:dyDescent="0.35">
      <c r="A3325" s="20"/>
      <c r="B3325" s="6"/>
      <c r="C3325" s="6"/>
      <c r="D3325" s="6"/>
      <c r="E3325" s="6"/>
      <c r="F3325" s="6"/>
      <c r="G3325" s="6"/>
      <c r="H3325" s="6"/>
      <c r="I3325" s="6"/>
      <c r="J3325" s="6"/>
      <c r="K3325" s="6"/>
      <c r="L3325" s="6"/>
      <c r="M3325" s="6"/>
      <c r="N3325" s="6"/>
      <c r="O3325" s="6"/>
      <c r="P3325" s="6"/>
      <c r="Q3325" s="6"/>
      <c r="R3325" s="6"/>
      <c r="S3325" s="6"/>
      <c r="T3325" s="6"/>
      <c r="U3325" s="6"/>
      <c r="V3325" s="6"/>
      <c r="W3325" s="6"/>
      <c r="X3325" s="6"/>
      <c r="Y3325" s="6"/>
      <c r="Z3325" s="6"/>
      <c r="AA3325" s="6"/>
      <c r="AB3325" s="21"/>
      <c r="AC3325" s="21"/>
      <c r="AD3325" s="21"/>
      <c r="AE3325" s="6"/>
      <c r="AF3325" s="6"/>
      <c r="AG3325" s="6"/>
      <c r="AH3325" s="6"/>
    </row>
    <row r="3326" spans="1:34" x14ac:dyDescent="0.35">
      <c r="A3326" s="20"/>
      <c r="B3326" s="6"/>
      <c r="C3326" s="6"/>
      <c r="D3326" s="6"/>
      <c r="E3326" s="6"/>
      <c r="F3326" s="6"/>
      <c r="G3326" s="6"/>
      <c r="H3326" s="6"/>
      <c r="I3326" s="6"/>
      <c r="J3326" s="6"/>
      <c r="K3326" s="6"/>
      <c r="L3326" s="6"/>
      <c r="M3326" s="6"/>
      <c r="N3326" s="6"/>
      <c r="O3326" s="6"/>
      <c r="P3326" s="6"/>
      <c r="Q3326" s="6"/>
      <c r="R3326" s="6"/>
      <c r="S3326" s="6"/>
      <c r="T3326" s="6"/>
      <c r="U3326" s="6"/>
      <c r="V3326" s="6"/>
      <c r="W3326" s="6"/>
      <c r="X3326" s="6"/>
      <c r="Y3326" s="6"/>
      <c r="Z3326" s="6"/>
      <c r="AA3326" s="6"/>
      <c r="AB3326" s="21"/>
      <c r="AC3326" s="21"/>
      <c r="AD3326" s="21"/>
      <c r="AE3326" s="6"/>
      <c r="AF3326" s="6"/>
      <c r="AG3326" s="6"/>
      <c r="AH3326" s="6"/>
    </row>
    <row r="3327" spans="1:34" x14ac:dyDescent="0.35">
      <c r="A3327" s="20"/>
      <c r="B3327" s="6"/>
      <c r="C3327" s="6"/>
      <c r="D3327" s="6"/>
      <c r="E3327" s="6"/>
      <c r="F3327" s="6"/>
      <c r="G3327" s="6"/>
      <c r="H3327" s="6"/>
      <c r="I3327" s="6"/>
      <c r="J3327" s="6"/>
      <c r="K3327" s="6"/>
      <c r="L3327" s="6"/>
      <c r="M3327" s="6"/>
      <c r="N3327" s="6"/>
      <c r="O3327" s="6"/>
      <c r="P3327" s="6"/>
      <c r="Q3327" s="6"/>
      <c r="R3327" s="6"/>
      <c r="S3327" s="6"/>
      <c r="T3327" s="6"/>
      <c r="U3327" s="6"/>
      <c r="V3327" s="6"/>
      <c r="W3327" s="6"/>
      <c r="X3327" s="6"/>
      <c r="Y3327" s="6"/>
      <c r="Z3327" s="6"/>
      <c r="AA3327" s="6"/>
      <c r="AB3327" s="21"/>
      <c r="AC3327" s="21"/>
      <c r="AD3327" s="21"/>
      <c r="AE3327" s="6"/>
      <c r="AF3327" s="6"/>
      <c r="AG3327" s="6"/>
      <c r="AH3327" s="6"/>
    </row>
    <row r="3328" spans="1:34" x14ac:dyDescent="0.35">
      <c r="A3328" s="20"/>
      <c r="B3328" s="6"/>
      <c r="C3328" s="6"/>
      <c r="D3328" s="6"/>
      <c r="E3328" s="6"/>
      <c r="F3328" s="6"/>
      <c r="G3328" s="6"/>
      <c r="H3328" s="6"/>
      <c r="I3328" s="6"/>
      <c r="J3328" s="6"/>
      <c r="K3328" s="6"/>
      <c r="L3328" s="6"/>
      <c r="M3328" s="6"/>
      <c r="N3328" s="6"/>
      <c r="O3328" s="6"/>
      <c r="P3328" s="6"/>
      <c r="Q3328" s="6"/>
      <c r="R3328" s="6"/>
      <c r="S3328" s="6"/>
      <c r="T3328" s="6"/>
      <c r="U3328" s="6"/>
      <c r="V3328" s="6"/>
      <c r="W3328" s="6"/>
      <c r="X3328" s="6"/>
      <c r="Y3328" s="6"/>
      <c r="Z3328" s="6"/>
      <c r="AA3328" s="6"/>
      <c r="AB3328" s="21"/>
      <c r="AC3328" s="21"/>
      <c r="AD3328" s="21"/>
      <c r="AE3328" s="6"/>
      <c r="AF3328" s="6"/>
      <c r="AG3328" s="6"/>
      <c r="AH3328" s="6"/>
    </row>
    <row r="3329" spans="1:34" x14ac:dyDescent="0.35">
      <c r="A3329" s="20"/>
      <c r="B3329" s="6"/>
      <c r="C3329" s="6"/>
      <c r="D3329" s="6"/>
      <c r="E3329" s="6"/>
      <c r="F3329" s="6"/>
      <c r="G3329" s="6"/>
      <c r="H3329" s="6"/>
      <c r="I3329" s="6"/>
      <c r="J3329" s="6"/>
      <c r="K3329" s="6"/>
      <c r="L3329" s="6"/>
      <c r="M3329" s="6"/>
      <c r="N3329" s="6"/>
      <c r="O3329" s="6"/>
      <c r="P3329" s="6"/>
      <c r="Q3329" s="6"/>
      <c r="R3329" s="6"/>
      <c r="S3329" s="6"/>
      <c r="T3329" s="6"/>
      <c r="U3329" s="6"/>
      <c r="V3329" s="6"/>
      <c r="W3329" s="6"/>
      <c r="X3329" s="6"/>
      <c r="Y3329" s="6"/>
      <c r="Z3329" s="6"/>
      <c r="AA3329" s="6"/>
      <c r="AB3329" s="21"/>
      <c r="AC3329" s="21"/>
      <c r="AD3329" s="21"/>
      <c r="AE3329" s="6"/>
      <c r="AF3329" s="6"/>
      <c r="AG3329" s="6"/>
      <c r="AH3329" s="6"/>
    </row>
    <row r="3330" spans="1:34" x14ac:dyDescent="0.35">
      <c r="A3330" s="20"/>
      <c r="B3330" s="6"/>
      <c r="C3330" s="6"/>
      <c r="D3330" s="6"/>
      <c r="E3330" s="6"/>
      <c r="F3330" s="6"/>
      <c r="G3330" s="6"/>
      <c r="H3330" s="6"/>
      <c r="I3330" s="6"/>
      <c r="J3330" s="6"/>
      <c r="K3330" s="6"/>
      <c r="L3330" s="6"/>
      <c r="M3330" s="6"/>
      <c r="N3330" s="6"/>
      <c r="O3330" s="6"/>
      <c r="P3330" s="6"/>
      <c r="Q3330" s="6"/>
      <c r="R3330" s="6"/>
      <c r="S3330" s="6"/>
      <c r="T3330" s="6"/>
      <c r="U3330" s="6"/>
      <c r="V3330" s="6"/>
      <c r="W3330" s="6"/>
      <c r="X3330" s="6"/>
      <c r="Y3330" s="6"/>
      <c r="Z3330" s="6"/>
      <c r="AA3330" s="6"/>
      <c r="AB3330" s="21"/>
      <c r="AC3330" s="21"/>
      <c r="AD3330" s="21"/>
      <c r="AE3330" s="6"/>
      <c r="AF3330" s="6"/>
      <c r="AG3330" s="6"/>
      <c r="AH3330" s="6"/>
    </row>
    <row r="3331" spans="1:34" x14ac:dyDescent="0.35">
      <c r="A3331" s="20"/>
      <c r="B3331" s="6"/>
      <c r="C3331" s="6"/>
      <c r="D3331" s="6"/>
      <c r="E3331" s="6"/>
      <c r="F3331" s="6"/>
      <c r="G3331" s="6"/>
      <c r="H3331" s="6"/>
      <c r="I3331" s="6"/>
      <c r="J3331" s="6"/>
      <c r="K3331" s="6"/>
      <c r="L3331" s="6"/>
      <c r="M3331" s="6"/>
      <c r="N3331" s="6"/>
      <c r="O3331" s="6"/>
      <c r="P3331" s="6"/>
      <c r="Q3331" s="6"/>
      <c r="R3331" s="6"/>
      <c r="S3331" s="6"/>
      <c r="T3331" s="6"/>
      <c r="U3331" s="6"/>
      <c r="V3331" s="6"/>
      <c r="W3331" s="6"/>
      <c r="X3331" s="6"/>
      <c r="Y3331" s="6"/>
      <c r="Z3331" s="6"/>
      <c r="AA3331" s="6"/>
      <c r="AB3331" s="21"/>
      <c r="AC3331" s="21"/>
      <c r="AD3331" s="21"/>
      <c r="AE3331" s="6"/>
      <c r="AF3331" s="6"/>
      <c r="AG3331" s="6"/>
      <c r="AH3331" s="6"/>
    </row>
    <row r="3332" spans="1:34" x14ac:dyDescent="0.35">
      <c r="A3332" s="20"/>
      <c r="B3332" s="6"/>
      <c r="C3332" s="6"/>
      <c r="D3332" s="6"/>
      <c r="E3332" s="6"/>
      <c r="F3332" s="6"/>
      <c r="G3332" s="6"/>
      <c r="H3332" s="6"/>
      <c r="I3332" s="6"/>
      <c r="J3332" s="6"/>
      <c r="K3332" s="6"/>
      <c r="L3332" s="6"/>
      <c r="M3332" s="6"/>
      <c r="N3332" s="6"/>
      <c r="O3332" s="6"/>
      <c r="P3332" s="6"/>
      <c r="Q3332" s="6"/>
      <c r="R3332" s="6"/>
      <c r="S3332" s="6"/>
      <c r="T3332" s="6"/>
      <c r="U3332" s="6"/>
      <c r="V3332" s="6"/>
      <c r="W3332" s="6"/>
      <c r="X3332" s="6"/>
      <c r="Y3332" s="6"/>
      <c r="Z3332" s="6"/>
      <c r="AA3332" s="6"/>
      <c r="AB3332" s="21"/>
      <c r="AC3332" s="21"/>
      <c r="AD3332" s="21"/>
      <c r="AE3332" s="6"/>
      <c r="AF3332" s="6"/>
      <c r="AG3332" s="6"/>
      <c r="AH3332" s="6"/>
    </row>
    <row r="3333" spans="1:34" x14ac:dyDescent="0.35">
      <c r="A3333" s="20"/>
      <c r="B3333" s="6"/>
      <c r="C3333" s="6"/>
      <c r="D3333" s="6"/>
      <c r="E3333" s="6"/>
      <c r="F3333" s="6"/>
      <c r="G3333" s="6"/>
      <c r="H3333" s="6"/>
      <c r="I3333" s="6"/>
      <c r="J3333" s="6"/>
      <c r="K3333" s="6"/>
      <c r="L3333" s="6"/>
      <c r="M3333" s="6"/>
      <c r="N3333" s="6"/>
      <c r="O3333" s="6"/>
      <c r="P3333" s="6"/>
      <c r="Q3333" s="6"/>
      <c r="R3333" s="6"/>
      <c r="S3333" s="6"/>
      <c r="T3333" s="6"/>
      <c r="U3333" s="6"/>
      <c r="V3333" s="6"/>
      <c r="W3333" s="6"/>
      <c r="X3333" s="6"/>
      <c r="Y3333" s="6"/>
      <c r="Z3333" s="6"/>
      <c r="AA3333" s="6"/>
      <c r="AB3333" s="21"/>
      <c r="AC3333" s="21"/>
      <c r="AD3333" s="21"/>
      <c r="AE3333" s="6"/>
      <c r="AF3333" s="6"/>
      <c r="AG3333" s="6"/>
      <c r="AH3333" s="6"/>
    </row>
    <row r="3334" spans="1:34" x14ac:dyDescent="0.35">
      <c r="A3334" s="20"/>
      <c r="B3334" s="6"/>
      <c r="C3334" s="6"/>
      <c r="D3334" s="6"/>
      <c r="E3334" s="6"/>
      <c r="F3334" s="6"/>
      <c r="G3334" s="6"/>
      <c r="H3334" s="6"/>
      <c r="I3334" s="6"/>
      <c r="J3334" s="6"/>
      <c r="K3334" s="6"/>
      <c r="L3334" s="6"/>
      <c r="M3334" s="6"/>
      <c r="N3334" s="6"/>
      <c r="O3334" s="6"/>
      <c r="P3334" s="6"/>
      <c r="Q3334" s="6"/>
      <c r="R3334" s="6"/>
      <c r="S3334" s="6"/>
      <c r="T3334" s="6"/>
      <c r="U3334" s="6"/>
      <c r="V3334" s="6"/>
      <c r="W3334" s="6"/>
      <c r="X3334" s="6"/>
      <c r="Y3334" s="6"/>
      <c r="Z3334" s="6"/>
      <c r="AA3334" s="6"/>
      <c r="AB3334" s="21"/>
      <c r="AC3334" s="21"/>
      <c r="AD3334" s="21"/>
      <c r="AE3334" s="6"/>
      <c r="AF3334" s="6"/>
      <c r="AG3334" s="6"/>
      <c r="AH3334" s="6"/>
    </row>
    <row r="3335" spans="1:34" x14ac:dyDescent="0.35">
      <c r="A3335" s="20"/>
      <c r="B3335" s="6"/>
      <c r="C3335" s="6"/>
      <c r="D3335" s="6"/>
      <c r="E3335" s="6"/>
      <c r="F3335" s="6"/>
      <c r="G3335" s="6"/>
      <c r="H3335" s="6"/>
      <c r="I3335" s="6"/>
      <c r="J3335" s="6"/>
      <c r="K3335" s="6"/>
      <c r="L3335" s="6"/>
      <c r="M3335" s="6"/>
      <c r="N3335" s="6"/>
      <c r="O3335" s="6"/>
      <c r="P3335" s="6"/>
      <c r="Q3335" s="6"/>
      <c r="R3335" s="6"/>
      <c r="S3335" s="6"/>
      <c r="T3335" s="6"/>
      <c r="U3335" s="6"/>
      <c r="V3335" s="6"/>
      <c r="W3335" s="6"/>
      <c r="X3335" s="6"/>
      <c r="Y3335" s="6"/>
      <c r="Z3335" s="6"/>
      <c r="AA3335" s="6"/>
      <c r="AB3335" s="21"/>
      <c r="AC3335" s="21"/>
      <c r="AD3335" s="21"/>
      <c r="AE3335" s="6"/>
      <c r="AF3335" s="6"/>
      <c r="AG3335" s="6"/>
      <c r="AH3335" s="6"/>
    </row>
    <row r="3336" spans="1:34" x14ac:dyDescent="0.35">
      <c r="A3336" s="20"/>
      <c r="B3336" s="6"/>
      <c r="C3336" s="6"/>
      <c r="D3336" s="6"/>
      <c r="E3336" s="6"/>
      <c r="F3336" s="6"/>
      <c r="G3336" s="6"/>
      <c r="H3336" s="6"/>
      <c r="I3336" s="6"/>
      <c r="J3336" s="6"/>
      <c r="K3336" s="6"/>
      <c r="L3336" s="6"/>
      <c r="M3336" s="6"/>
      <c r="N3336" s="6"/>
      <c r="O3336" s="6"/>
      <c r="P3336" s="6"/>
      <c r="Q3336" s="6"/>
      <c r="R3336" s="6"/>
      <c r="S3336" s="6"/>
      <c r="T3336" s="6"/>
      <c r="U3336" s="6"/>
      <c r="V3336" s="6"/>
      <c r="W3336" s="6"/>
      <c r="X3336" s="6"/>
      <c r="Y3336" s="6"/>
      <c r="Z3336" s="6"/>
      <c r="AA3336" s="6"/>
      <c r="AB3336" s="21"/>
      <c r="AC3336" s="21"/>
      <c r="AD3336" s="21"/>
      <c r="AE3336" s="6"/>
      <c r="AF3336" s="6"/>
      <c r="AG3336" s="6"/>
      <c r="AH3336" s="6"/>
    </row>
    <row r="3337" spans="1:34" x14ac:dyDescent="0.35">
      <c r="A3337" s="20"/>
      <c r="B3337" s="6"/>
      <c r="C3337" s="6"/>
      <c r="D3337" s="6"/>
      <c r="E3337" s="6"/>
      <c r="F3337" s="6"/>
      <c r="G3337" s="6"/>
      <c r="H3337" s="6"/>
      <c r="I3337" s="6"/>
      <c r="J3337" s="6"/>
      <c r="K3337" s="6"/>
      <c r="L3337" s="6"/>
      <c r="M3337" s="6"/>
      <c r="N3337" s="6"/>
      <c r="O3337" s="6"/>
      <c r="P3337" s="6"/>
      <c r="Q3337" s="6"/>
      <c r="R3337" s="6"/>
      <c r="S3337" s="6"/>
      <c r="T3337" s="6"/>
      <c r="U3337" s="6"/>
      <c r="V3337" s="6"/>
      <c r="W3337" s="6"/>
      <c r="X3337" s="6"/>
      <c r="Y3337" s="6"/>
      <c r="Z3337" s="6"/>
      <c r="AA3337" s="6"/>
      <c r="AB3337" s="21"/>
      <c r="AC3337" s="21"/>
      <c r="AD3337" s="21"/>
      <c r="AE3337" s="6"/>
      <c r="AF3337" s="6"/>
      <c r="AG3337" s="6"/>
      <c r="AH3337" s="6"/>
    </row>
    <row r="3338" spans="1:34" x14ac:dyDescent="0.35">
      <c r="A3338" s="20"/>
      <c r="B3338" s="6"/>
      <c r="C3338" s="6"/>
      <c r="D3338" s="6"/>
      <c r="E3338" s="6"/>
      <c r="F3338" s="6"/>
      <c r="G3338" s="6"/>
      <c r="H3338" s="6"/>
      <c r="I3338" s="6"/>
      <c r="J3338" s="6"/>
      <c r="K3338" s="6"/>
      <c r="L3338" s="6"/>
      <c r="M3338" s="6"/>
      <c r="N3338" s="6"/>
      <c r="O3338" s="6"/>
      <c r="P3338" s="6"/>
      <c r="Q3338" s="6"/>
      <c r="R3338" s="6"/>
      <c r="S3338" s="6"/>
      <c r="T3338" s="6"/>
      <c r="U3338" s="6"/>
      <c r="V3338" s="6"/>
      <c r="W3338" s="6"/>
      <c r="X3338" s="6"/>
      <c r="Y3338" s="6"/>
      <c r="Z3338" s="6"/>
      <c r="AA3338" s="6"/>
      <c r="AB3338" s="21"/>
      <c r="AC3338" s="21"/>
      <c r="AD3338" s="21"/>
      <c r="AE3338" s="6"/>
      <c r="AF3338" s="6"/>
      <c r="AG3338" s="6"/>
      <c r="AH3338" s="6"/>
    </row>
    <row r="3339" spans="1:34" x14ac:dyDescent="0.35">
      <c r="A3339" s="20"/>
      <c r="B3339" s="6"/>
      <c r="C3339" s="6"/>
      <c r="D3339" s="6"/>
      <c r="E3339" s="6"/>
      <c r="F3339" s="6"/>
      <c r="G3339" s="6"/>
      <c r="H3339" s="6"/>
      <c r="I3339" s="6"/>
      <c r="J3339" s="6"/>
      <c r="K3339" s="6"/>
      <c r="L3339" s="6"/>
      <c r="M3339" s="6"/>
      <c r="N3339" s="6"/>
      <c r="O3339" s="6"/>
      <c r="P3339" s="6"/>
      <c r="Q3339" s="6"/>
      <c r="R3339" s="6"/>
      <c r="S3339" s="6"/>
      <c r="T3339" s="6"/>
      <c r="U3339" s="6"/>
      <c r="V3339" s="6"/>
      <c r="W3339" s="6"/>
      <c r="X3339" s="6"/>
      <c r="Y3339" s="6"/>
      <c r="Z3339" s="6"/>
      <c r="AA3339" s="6"/>
      <c r="AB3339" s="21"/>
      <c r="AC3339" s="21"/>
      <c r="AD3339" s="21"/>
      <c r="AE3339" s="6"/>
      <c r="AF3339" s="6"/>
      <c r="AG3339" s="6"/>
      <c r="AH3339" s="6"/>
    </row>
    <row r="3340" spans="1:34" x14ac:dyDescent="0.35">
      <c r="A3340" s="20"/>
      <c r="B3340" s="6"/>
      <c r="C3340" s="6"/>
      <c r="D3340" s="6"/>
      <c r="E3340" s="6"/>
      <c r="F3340" s="6"/>
      <c r="G3340" s="6"/>
      <c r="H3340" s="6"/>
      <c r="I3340" s="6"/>
      <c r="J3340" s="6"/>
      <c r="K3340" s="6"/>
      <c r="L3340" s="6"/>
      <c r="M3340" s="6"/>
      <c r="N3340" s="6"/>
      <c r="O3340" s="6"/>
      <c r="P3340" s="6"/>
      <c r="Q3340" s="6"/>
      <c r="R3340" s="6"/>
      <c r="S3340" s="6"/>
      <c r="T3340" s="6"/>
      <c r="U3340" s="6"/>
      <c r="V3340" s="6"/>
      <c r="W3340" s="6"/>
      <c r="X3340" s="6"/>
      <c r="Y3340" s="6"/>
      <c r="Z3340" s="6"/>
      <c r="AA3340" s="6"/>
      <c r="AB3340" s="21"/>
      <c r="AC3340" s="21"/>
      <c r="AD3340" s="21"/>
      <c r="AE3340" s="6"/>
      <c r="AF3340" s="6"/>
      <c r="AG3340" s="6"/>
      <c r="AH3340" s="6"/>
    </row>
    <row r="3341" spans="1:34" x14ac:dyDescent="0.35">
      <c r="A3341" s="20"/>
      <c r="B3341" s="6"/>
      <c r="C3341" s="6"/>
      <c r="D3341" s="6"/>
      <c r="E3341" s="6"/>
      <c r="F3341" s="6"/>
      <c r="G3341" s="6"/>
      <c r="H3341" s="6"/>
      <c r="I3341" s="6"/>
      <c r="J3341" s="6"/>
      <c r="K3341" s="6"/>
      <c r="L3341" s="6"/>
      <c r="M3341" s="6"/>
      <c r="N3341" s="6"/>
      <c r="O3341" s="6"/>
      <c r="P3341" s="6"/>
      <c r="Q3341" s="6"/>
      <c r="R3341" s="6"/>
      <c r="S3341" s="6"/>
      <c r="T3341" s="6"/>
      <c r="U3341" s="6"/>
      <c r="V3341" s="6"/>
      <c r="W3341" s="6"/>
      <c r="X3341" s="6"/>
      <c r="Y3341" s="6"/>
      <c r="Z3341" s="6"/>
      <c r="AA3341" s="6"/>
      <c r="AB3341" s="21"/>
      <c r="AC3341" s="21"/>
      <c r="AD3341" s="21"/>
      <c r="AE3341" s="6"/>
      <c r="AF3341" s="6"/>
      <c r="AG3341" s="6"/>
      <c r="AH3341" s="6"/>
    </row>
    <row r="3342" spans="1:34" x14ac:dyDescent="0.35">
      <c r="A3342" s="20"/>
      <c r="B3342" s="6"/>
      <c r="C3342" s="6"/>
      <c r="D3342" s="6"/>
      <c r="E3342" s="6"/>
      <c r="F3342" s="6"/>
      <c r="G3342" s="6"/>
      <c r="H3342" s="6"/>
      <c r="I3342" s="6"/>
      <c r="J3342" s="6"/>
      <c r="K3342" s="6"/>
      <c r="L3342" s="6"/>
      <c r="M3342" s="6"/>
      <c r="N3342" s="6"/>
      <c r="O3342" s="6"/>
      <c r="P3342" s="6"/>
      <c r="Q3342" s="6"/>
      <c r="R3342" s="6"/>
      <c r="S3342" s="6"/>
      <c r="T3342" s="6"/>
      <c r="U3342" s="6"/>
      <c r="V3342" s="6"/>
      <c r="W3342" s="6"/>
      <c r="X3342" s="6"/>
      <c r="Y3342" s="6"/>
      <c r="Z3342" s="6"/>
      <c r="AA3342" s="6"/>
      <c r="AB3342" s="21"/>
      <c r="AC3342" s="21"/>
      <c r="AD3342" s="21"/>
      <c r="AE3342" s="6"/>
      <c r="AF3342" s="6"/>
      <c r="AG3342" s="6"/>
      <c r="AH3342" s="6"/>
    </row>
    <row r="3343" spans="1:34" x14ac:dyDescent="0.35">
      <c r="A3343" s="20"/>
      <c r="B3343" s="6"/>
      <c r="C3343" s="6"/>
      <c r="D3343" s="6"/>
      <c r="E3343" s="6"/>
      <c r="F3343" s="6"/>
      <c r="G3343" s="6"/>
      <c r="H3343" s="6"/>
      <c r="I3343" s="6"/>
      <c r="J3343" s="6"/>
      <c r="K3343" s="6"/>
      <c r="L3343" s="6"/>
      <c r="M3343" s="6"/>
      <c r="N3343" s="6"/>
      <c r="O3343" s="6"/>
      <c r="P3343" s="6"/>
      <c r="Q3343" s="6"/>
      <c r="R3343" s="6"/>
      <c r="S3343" s="6"/>
      <c r="T3343" s="6"/>
      <c r="U3343" s="6"/>
      <c r="V3343" s="6"/>
      <c r="W3343" s="6"/>
      <c r="X3343" s="6"/>
      <c r="Y3343" s="6"/>
      <c r="Z3343" s="6"/>
      <c r="AA3343" s="6"/>
      <c r="AB3343" s="21"/>
      <c r="AC3343" s="21"/>
      <c r="AD3343" s="21"/>
      <c r="AE3343" s="6"/>
      <c r="AF3343" s="6"/>
      <c r="AG3343" s="6"/>
      <c r="AH3343" s="6"/>
    </row>
    <row r="3344" spans="1:34" x14ac:dyDescent="0.35">
      <c r="A3344" s="20"/>
      <c r="B3344" s="6"/>
      <c r="C3344" s="6"/>
      <c r="D3344" s="6"/>
      <c r="E3344" s="6"/>
      <c r="F3344" s="6"/>
      <c r="G3344" s="6"/>
      <c r="H3344" s="6"/>
      <c r="I3344" s="6"/>
      <c r="J3344" s="6"/>
      <c r="K3344" s="6"/>
      <c r="L3344" s="6"/>
      <c r="M3344" s="6"/>
      <c r="N3344" s="6"/>
      <c r="O3344" s="6"/>
      <c r="P3344" s="6"/>
      <c r="Q3344" s="6"/>
      <c r="R3344" s="6"/>
      <c r="S3344" s="6"/>
      <c r="T3344" s="6"/>
      <c r="U3344" s="6"/>
      <c r="V3344" s="6"/>
      <c r="W3344" s="6"/>
      <c r="X3344" s="6"/>
      <c r="Y3344" s="6"/>
      <c r="Z3344" s="6"/>
      <c r="AA3344" s="6"/>
      <c r="AB3344" s="21"/>
      <c r="AC3344" s="21"/>
      <c r="AD3344" s="21"/>
      <c r="AE3344" s="6"/>
      <c r="AF3344" s="6"/>
      <c r="AG3344" s="6"/>
      <c r="AH3344" s="6"/>
    </row>
    <row r="3345" spans="1:34" x14ac:dyDescent="0.35">
      <c r="A3345" s="20"/>
      <c r="B3345" s="6"/>
      <c r="C3345" s="6"/>
      <c r="D3345" s="6"/>
      <c r="E3345" s="6"/>
      <c r="F3345" s="6"/>
      <c r="G3345" s="6"/>
      <c r="H3345" s="6"/>
      <c r="I3345" s="6"/>
      <c r="J3345" s="6"/>
      <c r="K3345" s="6"/>
      <c r="L3345" s="6"/>
      <c r="M3345" s="6"/>
      <c r="N3345" s="6"/>
      <c r="O3345" s="6"/>
      <c r="P3345" s="6"/>
      <c r="Q3345" s="6"/>
      <c r="R3345" s="6"/>
      <c r="S3345" s="6"/>
      <c r="T3345" s="6"/>
      <c r="U3345" s="6"/>
      <c r="V3345" s="6"/>
      <c r="W3345" s="6"/>
      <c r="X3345" s="6"/>
      <c r="Y3345" s="6"/>
      <c r="Z3345" s="6"/>
      <c r="AA3345" s="6"/>
      <c r="AB3345" s="21"/>
      <c r="AC3345" s="21"/>
      <c r="AD3345" s="21"/>
      <c r="AE3345" s="6"/>
      <c r="AF3345" s="6"/>
      <c r="AG3345" s="6"/>
      <c r="AH3345" s="6"/>
    </row>
    <row r="3346" spans="1:34" x14ac:dyDescent="0.35">
      <c r="A3346" s="20"/>
      <c r="B3346" s="6"/>
      <c r="C3346" s="6"/>
      <c r="D3346" s="6"/>
      <c r="E3346" s="6"/>
      <c r="F3346" s="6"/>
      <c r="G3346" s="6"/>
      <c r="H3346" s="6"/>
      <c r="I3346" s="6"/>
      <c r="J3346" s="6"/>
      <c r="K3346" s="6"/>
      <c r="L3346" s="6"/>
      <c r="M3346" s="6"/>
      <c r="N3346" s="6"/>
      <c r="O3346" s="6"/>
      <c r="P3346" s="6"/>
      <c r="Q3346" s="6"/>
      <c r="R3346" s="6"/>
      <c r="S3346" s="6"/>
      <c r="T3346" s="6"/>
      <c r="U3346" s="6"/>
      <c r="V3346" s="6"/>
      <c r="W3346" s="6"/>
      <c r="X3346" s="6"/>
      <c r="Y3346" s="6"/>
      <c r="Z3346" s="6"/>
      <c r="AA3346" s="6"/>
      <c r="AB3346" s="21"/>
      <c r="AC3346" s="21"/>
      <c r="AD3346" s="21"/>
      <c r="AE3346" s="6"/>
      <c r="AF3346" s="6"/>
      <c r="AG3346" s="6"/>
      <c r="AH3346" s="6"/>
    </row>
    <row r="3347" spans="1:34" x14ac:dyDescent="0.35">
      <c r="A3347" s="20"/>
      <c r="B3347" s="6"/>
      <c r="C3347" s="6"/>
      <c r="D3347" s="6"/>
      <c r="E3347" s="6"/>
      <c r="F3347" s="6"/>
      <c r="G3347" s="6"/>
      <c r="H3347" s="6"/>
      <c r="I3347" s="6"/>
      <c r="J3347" s="6"/>
      <c r="K3347" s="6"/>
      <c r="L3347" s="6"/>
      <c r="M3347" s="6"/>
      <c r="N3347" s="6"/>
      <c r="O3347" s="6"/>
      <c r="P3347" s="6"/>
      <c r="Q3347" s="6"/>
      <c r="R3347" s="6"/>
      <c r="S3347" s="6"/>
      <c r="T3347" s="6"/>
      <c r="U3347" s="6"/>
      <c r="V3347" s="6"/>
      <c r="W3347" s="6"/>
      <c r="X3347" s="6"/>
      <c r="Y3347" s="6"/>
      <c r="Z3347" s="6"/>
      <c r="AA3347" s="6"/>
      <c r="AB3347" s="21"/>
      <c r="AC3347" s="21"/>
      <c r="AD3347" s="21"/>
      <c r="AE3347" s="6"/>
      <c r="AF3347" s="6"/>
      <c r="AG3347" s="6"/>
      <c r="AH3347" s="6"/>
    </row>
    <row r="3348" spans="1:34" x14ac:dyDescent="0.35">
      <c r="A3348" s="20"/>
      <c r="B3348" s="6"/>
      <c r="C3348" s="6"/>
      <c r="D3348" s="6"/>
      <c r="E3348" s="6"/>
      <c r="F3348" s="6"/>
      <c r="G3348" s="6"/>
      <c r="H3348" s="6"/>
      <c r="I3348" s="6"/>
      <c r="J3348" s="6"/>
      <c r="K3348" s="6"/>
      <c r="L3348" s="6"/>
      <c r="M3348" s="6"/>
      <c r="N3348" s="6"/>
      <c r="O3348" s="6"/>
      <c r="P3348" s="6"/>
      <c r="Q3348" s="6"/>
      <c r="R3348" s="6"/>
      <c r="S3348" s="6"/>
      <c r="T3348" s="6"/>
      <c r="U3348" s="6"/>
      <c r="V3348" s="6"/>
      <c r="W3348" s="6"/>
      <c r="X3348" s="6"/>
      <c r="Y3348" s="6"/>
      <c r="Z3348" s="6"/>
      <c r="AA3348" s="6"/>
      <c r="AB3348" s="21"/>
      <c r="AC3348" s="21"/>
      <c r="AD3348" s="21"/>
      <c r="AE3348" s="6"/>
      <c r="AF3348" s="6"/>
      <c r="AG3348" s="6"/>
      <c r="AH3348" s="6"/>
    </row>
    <row r="3349" spans="1:34" x14ac:dyDescent="0.35">
      <c r="A3349" s="20"/>
      <c r="B3349" s="6"/>
      <c r="C3349" s="6"/>
      <c r="D3349" s="6"/>
      <c r="E3349" s="6"/>
      <c r="F3349" s="6"/>
      <c r="G3349" s="6"/>
      <c r="H3349" s="6"/>
      <c r="I3349" s="6"/>
      <c r="J3349" s="6"/>
      <c r="K3349" s="6"/>
      <c r="L3349" s="6"/>
      <c r="M3349" s="6"/>
      <c r="N3349" s="6"/>
      <c r="O3349" s="6"/>
      <c r="P3349" s="6"/>
      <c r="Q3349" s="6"/>
      <c r="R3349" s="6"/>
      <c r="S3349" s="6"/>
      <c r="T3349" s="6"/>
      <c r="U3349" s="6"/>
      <c r="V3349" s="6"/>
      <c r="W3349" s="6"/>
      <c r="X3349" s="6"/>
      <c r="Y3349" s="6"/>
      <c r="Z3349" s="6"/>
      <c r="AA3349" s="6"/>
      <c r="AB3349" s="21"/>
      <c r="AC3349" s="21"/>
      <c r="AD3349" s="21"/>
      <c r="AE3349" s="6"/>
      <c r="AF3349" s="6"/>
      <c r="AG3349" s="6"/>
      <c r="AH3349" s="6"/>
    </row>
    <row r="3350" spans="1:34" x14ac:dyDescent="0.35">
      <c r="A3350" s="20"/>
      <c r="B3350" s="6"/>
      <c r="C3350" s="6"/>
      <c r="D3350" s="6"/>
      <c r="E3350" s="6"/>
      <c r="F3350" s="6"/>
      <c r="G3350" s="6"/>
      <c r="H3350" s="6"/>
      <c r="I3350" s="6"/>
      <c r="J3350" s="6"/>
      <c r="K3350" s="6"/>
      <c r="L3350" s="6"/>
      <c r="M3350" s="6"/>
      <c r="N3350" s="6"/>
      <c r="O3350" s="6"/>
      <c r="P3350" s="6"/>
      <c r="Q3350" s="6"/>
      <c r="R3350" s="6"/>
      <c r="S3350" s="6"/>
      <c r="T3350" s="6"/>
      <c r="U3350" s="6"/>
      <c r="V3350" s="6"/>
      <c r="W3350" s="6"/>
      <c r="X3350" s="6"/>
      <c r="Y3350" s="6"/>
      <c r="Z3350" s="6"/>
      <c r="AA3350" s="6"/>
      <c r="AB3350" s="21"/>
      <c r="AC3350" s="21"/>
      <c r="AD3350" s="21"/>
      <c r="AE3350" s="6"/>
      <c r="AF3350" s="6"/>
      <c r="AG3350" s="6"/>
      <c r="AH3350" s="6"/>
    </row>
    <row r="3351" spans="1:34" x14ac:dyDescent="0.35">
      <c r="A3351" s="20"/>
      <c r="B3351" s="6"/>
      <c r="C3351" s="6"/>
      <c r="D3351" s="6"/>
      <c r="E3351" s="6"/>
      <c r="F3351" s="6"/>
      <c r="G3351" s="6"/>
      <c r="H3351" s="6"/>
      <c r="I3351" s="6"/>
      <c r="J3351" s="6"/>
      <c r="K3351" s="6"/>
      <c r="L3351" s="6"/>
      <c r="M3351" s="6"/>
      <c r="N3351" s="6"/>
      <c r="O3351" s="6"/>
      <c r="P3351" s="6"/>
      <c r="Q3351" s="6"/>
      <c r="R3351" s="6"/>
      <c r="S3351" s="6"/>
      <c r="T3351" s="6"/>
      <c r="U3351" s="6"/>
      <c r="V3351" s="6"/>
      <c r="W3351" s="6"/>
      <c r="X3351" s="6"/>
      <c r="Y3351" s="6"/>
      <c r="Z3351" s="6"/>
      <c r="AA3351" s="6"/>
      <c r="AB3351" s="21"/>
      <c r="AC3351" s="21"/>
      <c r="AD3351" s="21"/>
      <c r="AE3351" s="6"/>
      <c r="AF3351" s="6"/>
      <c r="AG3351" s="6"/>
      <c r="AH3351" s="6"/>
    </row>
    <row r="3352" spans="1:34" x14ac:dyDescent="0.35">
      <c r="A3352" s="20"/>
      <c r="B3352" s="6"/>
      <c r="C3352" s="6"/>
      <c r="D3352" s="6"/>
      <c r="E3352" s="6"/>
      <c r="F3352" s="6"/>
      <c r="G3352" s="6"/>
      <c r="H3352" s="6"/>
      <c r="I3352" s="6"/>
      <c r="J3352" s="6"/>
      <c r="K3352" s="6"/>
      <c r="L3352" s="6"/>
      <c r="M3352" s="6"/>
      <c r="N3352" s="6"/>
      <c r="O3352" s="6"/>
      <c r="P3352" s="6"/>
      <c r="Q3352" s="6"/>
      <c r="R3352" s="6"/>
      <c r="S3352" s="6"/>
      <c r="T3352" s="6"/>
      <c r="U3352" s="6"/>
      <c r="V3352" s="6"/>
      <c r="W3352" s="6"/>
      <c r="X3352" s="6"/>
      <c r="Y3352" s="6"/>
      <c r="Z3352" s="6"/>
      <c r="AA3352" s="6"/>
      <c r="AB3352" s="21"/>
      <c r="AC3352" s="21"/>
      <c r="AD3352" s="21"/>
      <c r="AE3352" s="6"/>
      <c r="AF3352" s="6"/>
      <c r="AG3352" s="6"/>
      <c r="AH3352" s="6"/>
    </row>
    <row r="3353" spans="1:34" x14ac:dyDescent="0.35">
      <c r="A3353" s="20"/>
      <c r="B3353" s="6"/>
      <c r="C3353" s="6"/>
      <c r="D3353" s="6"/>
      <c r="E3353" s="6"/>
      <c r="F3353" s="6"/>
      <c r="G3353" s="6"/>
      <c r="H3353" s="6"/>
      <c r="I3353" s="6"/>
      <c r="J3353" s="6"/>
      <c r="K3353" s="6"/>
      <c r="L3353" s="6"/>
      <c r="M3353" s="6"/>
      <c r="N3353" s="6"/>
      <c r="O3353" s="6"/>
      <c r="P3353" s="6"/>
      <c r="Q3353" s="6"/>
      <c r="R3353" s="6"/>
      <c r="S3353" s="6"/>
      <c r="T3353" s="6"/>
      <c r="U3353" s="6"/>
      <c r="V3353" s="6"/>
      <c r="W3353" s="6"/>
      <c r="X3353" s="6"/>
      <c r="Y3353" s="6"/>
      <c r="Z3353" s="6"/>
      <c r="AA3353" s="6"/>
      <c r="AB3353" s="21"/>
      <c r="AC3353" s="21"/>
      <c r="AD3353" s="21"/>
      <c r="AE3353" s="6"/>
      <c r="AF3353" s="6"/>
      <c r="AG3353" s="6"/>
      <c r="AH3353" s="6"/>
    </row>
    <row r="3354" spans="1:34" x14ac:dyDescent="0.35">
      <c r="A3354" s="20"/>
      <c r="B3354" s="6"/>
      <c r="C3354" s="6"/>
      <c r="D3354" s="6"/>
      <c r="E3354" s="6"/>
      <c r="F3354" s="6"/>
      <c r="G3354" s="6"/>
      <c r="H3354" s="6"/>
      <c r="I3354" s="6"/>
      <c r="J3354" s="6"/>
      <c r="K3354" s="6"/>
      <c r="L3354" s="6"/>
      <c r="M3354" s="6"/>
      <c r="N3354" s="6"/>
      <c r="O3354" s="6"/>
      <c r="P3354" s="6"/>
      <c r="Q3354" s="6"/>
      <c r="R3354" s="6"/>
      <c r="S3354" s="6"/>
      <c r="T3354" s="6"/>
      <c r="U3354" s="6"/>
      <c r="V3354" s="6"/>
      <c r="W3354" s="6"/>
      <c r="X3354" s="6"/>
      <c r="Y3354" s="6"/>
      <c r="Z3354" s="6"/>
      <c r="AA3354" s="6"/>
      <c r="AB3354" s="21"/>
      <c r="AC3354" s="21"/>
      <c r="AD3354" s="21"/>
      <c r="AE3354" s="6"/>
      <c r="AF3354" s="6"/>
      <c r="AG3354" s="6"/>
      <c r="AH3354" s="6"/>
    </row>
    <row r="3355" spans="1:34" x14ac:dyDescent="0.35">
      <c r="A3355" s="20"/>
      <c r="B3355" s="6"/>
      <c r="C3355" s="6"/>
      <c r="D3355" s="6"/>
      <c r="E3355" s="6"/>
      <c r="F3355" s="6"/>
      <c r="G3355" s="6"/>
      <c r="H3355" s="6"/>
      <c r="I3355" s="6"/>
      <c r="J3355" s="6"/>
      <c r="K3355" s="6"/>
      <c r="L3355" s="6"/>
      <c r="M3355" s="6"/>
      <c r="N3355" s="6"/>
      <c r="O3355" s="6"/>
      <c r="P3355" s="6"/>
      <c r="Q3355" s="6"/>
      <c r="R3355" s="6"/>
      <c r="S3355" s="6"/>
      <c r="T3355" s="6"/>
      <c r="U3355" s="6"/>
      <c r="V3355" s="6"/>
      <c r="W3355" s="6"/>
      <c r="X3355" s="6"/>
      <c r="Y3355" s="6"/>
      <c r="Z3355" s="6"/>
      <c r="AA3355" s="6"/>
      <c r="AB3355" s="21"/>
      <c r="AC3355" s="21"/>
      <c r="AD3355" s="21"/>
      <c r="AE3355" s="6"/>
      <c r="AF3355" s="6"/>
      <c r="AG3355" s="6"/>
      <c r="AH3355" s="6"/>
    </row>
    <row r="3356" spans="1:34" x14ac:dyDescent="0.35">
      <c r="A3356" s="20"/>
      <c r="B3356" s="6"/>
      <c r="C3356" s="6"/>
      <c r="D3356" s="6"/>
      <c r="E3356" s="6"/>
      <c r="F3356" s="6"/>
      <c r="G3356" s="6"/>
      <c r="H3356" s="6"/>
      <c r="I3356" s="6"/>
      <c r="J3356" s="6"/>
      <c r="K3356" s="6"/>
      <c r="L3356" s="6"/>
      <c r="M3356" s="6"/>
      <c r="N3356" s="6"/>
      <c r="O3356" s="6"/>
      <c r="P3356" s="6"/>
      <c r="Q3356" s="6"/>
      <c r="R3356" s="6"/>
      <c r="S3356" s="6"/>
      <c r="T3356" s="6"/>
      <c r="U3356" s="6"/>
      <c r="V3356" s="6"/>
      <c r="W3356" s="6"/>
      <c r="X3356" s="6"/>
      <c r="Y3356" s="6"/>
      <c r="Z3356" s="6"/>
      <c r="AA3356" s="6"/>
      <c r="AB3356" s="21"/>
      <c r="AC3356" s="21"/>
      <c r="AD3356" s="21"/>
      <c r="AE3356" s="6"/>
      <c r="AF3356" s="6"/>
      <c r="AG3356" s="6"/>
      <c r="AH3356" s="6"/>
    </row>
    <row r="3357" spans="1:34" x14ac:dyDescent="0.35">
      <c r="A3357" s="20"/>
      <c r="B3357" s="6"/>
      <c r="C3357" s="6"/>
      <c r="D3357" s="6"/>
      <c r="E3357" s="6"/>
      <c r="F3357" s="6"/>
      <c r="G3357" s="6"/>
      <c r="H3357" s="6"/>
      <c r="I3357" s="6"/>
      <c r="J3357" s="6"/>
      <c r="K3357" s="6"/>
      <c r="L3357" s="6"/>
      <c r="M3357" s="6"/>
      <c r="N3357" s="6"/>
      <c r="O3357" s="6"/>
      <c r="P3357" s="6"/>
      <c r="Q3357" s="6"/>
      <c r="R3357" s="6"/>
      <c r="S3357" s="6"/>
      <c r="T3357" s="6"/>
      <c r="U3357" s="6"/>
      <c r="V3357" s="6"/>
      <c r="W3357" s="6"/>
      <c r="X3357" s="6"/>
      <c r="Y3357" s="6"/>
      <c r="Z3357" s="6"/>
      <c r="AA3357" s="6"/>
      <c r="AB3357" s="21"/>
      <c r="AC3357" s="21"/>
      <c r="AD3357" s="21"/>
      <c r="AE3357" s="6"/>
      <c r="AF3357" s="6"/>
      <c r="AG3357" s="6"/>
      <c r="AH3357" s="6"/>
    </row>
    <row r="3358" spans="1:34" x14ac:dyDescent="0.35">
      <c r="A3358" s="20"/>
      <c r="B3358" s="6"/>
      <c r="C3358" s="6"/>
      <c r="D3358" s="6"/>
      <c r="E3358" s="6"/>
      <c r="F3358" s="6"/>
      <c r="G3358" s="6"/>
      <c r="H3358" s="6"/>
      <c r="I3358" s="6"/>
      <c r="J3358" s="6"/>
      <c r="K3358" s="6"/>
      <c r="L3358" s="6"/>
      <c r="M3358" s="6"/>
      <c r="N3358" s="6"/>
      <c r="O3358" s="6"/>
      <c r="P3358" s="6"/>
      <c r="Q3358" s="6"/>
      <c r="R3358" s="6"/>
      <c r="S3358" s="6"/>
      <c r="T3358" s="6"/>
      <c r="U3358" s="6"/>
      <c r="V3358" s="6"/>
      <c r="W3358" s="6"/>
      <c r="X3358" s="6"/>
      <c r="Y3358" s="6"/>
      <c r="Z3358" s="6"/>
      <c r="AA3358" s="6"/>
      <c r="AB3358" s="21"/>
      <c r="AC3358" s="21"/>
      <c r="AD3358" s="21"/>
      <c r="AE3358" s="6"/>
      <c r="AF3358" s="6"/>
      <c r="AG3358" s="6"/>
      <c r="AH3358" s="6"/>
    </row>
    <row r="3359" spans="1:34" x14ac:dyDescent="0.35">
      <c r="A3359" s="20"/>
      <c r="B3359" s="6"/>
      <c r="C3359" s="6"/>
      <c r="D3359" s="6"/>
      <c r="E3359" s="6"/>
      <c r="F3359" s="6"/>
      <c r="G3359" s="6"/>
      <c r="H3359" s="6"/>
      <c r="I3359" s="6"/>
      <c r="J3359" s="6"/>
      <c r="K3359" s="6"/>
      <c r="L3359" s="6"/>
      <c r="M3359" s="6"/>
      <c r="N3359" s="6"/>
      <c r="O3359" s="6"/>
      <c r="P3359" s="6"/>
      <c r="Q3359" s="6"/>
      <c r="R3359" s="6"/>
      <c r="S3359" s="6"/>
      <c r="T3359" s="6"/>
      <c r="U3359" s="6"/>
      <c r="V3359" s="6"/>
      <c r="W3359" s="6"/>
      <c r="X3359" s="6"/>
      <c r="Y3359" s="6"/>
      <c r="Z3359" s="6"/>
      <c r="AA3359" s="6"/>
      <c r="AB3359" s="21"/>
      <c r="AC3359" s="21"/>
      <c r="AD3359" s="21"/>
      <c r="AE3359" s="6"/>
      <c r="AF3359" s="6"/>
      <c r="AG3359" s="6"/>
      <c r="AH3359" s="6"/>
    </row>
    <row r="3360" spans="1:34" x14ac:dyDescent="0.35">
      <c r="A3360" s="20"/>
      <c r="B3360" s="6"/>
      <c r="C3360" s="6"/>
      <c r="D3360" s="6"/>
      <c r="E3360" s="6"/>
      <c r="F3360" s="6"/>
      <c r="G3360" s="6"/>
      <c r="H3360" s="6"/>
      <c r="I3360" s="6"/>
      <c r="J3360" s="6"/>
      <c r="K3360" s="6"/>
      <c r="L3360" s="6"/>
      <c r="M3360" s="6"/>
      <c r="N3360" s="6"/>
      <c r="O3360" s="6"/>
      <c r="P3360" s="6"/>
      <c r="Q3360" s="6"/>
      <c r="R3360" s="6"/>
      <c r="S3360" s="6"/>
      <c r="T3360" s="6"/>
      <c r="U3360" s="6"/>
      <c r="V3360" s="6"/>
      <c r="W3360" s="6"/>
      <c r="X3360" s="6"/>
      <c r="Y3360" s="6"/>
      <c r="Z3360" s="6"/>
      <c r="AA3360" s="6"/>
      <c r="AB3360" s="21"/>
      <c r="AC3360" s="21"/>
      <c r="AD3360" s="21"/>
      <c r="AE3360" s="6"/>
      <c r="AF3360" s="6"/>
      <c r="AG3360" s="6"/>
      <c r="AH3360" s="6"/>
    </row>
    <row r="3361" spans="1:34" x14ac:dyDescent="0.35">
      <c r="A3361" s="20"/>
      <c r="B3361" s="6"/>
      <c r="C3361" s="6"/>
      <c r="D3361" s="6"/>
      <c r="E3361" s="6"/>
      <c r="F3361" s="6"/>
      <c r="G3361" s="6"/>
      <c r="H3361" s="6"/>
      <c r="I3361" s="6"/>
      <c r="J3361" s="6"/>
      <c r="K3361" s="6"/>
      <c r="L3361" s="6"/>
      <c r="M3361" s="6"/>
      <c r="N3361" s="6"/>
      <c r="O3361" s="6"/>
      <c r="P3361" s="6"/>
      <c r="Q3361" s="6"/>
      <c r="R3361" s="6"/>
      <c r="S3361" s="6"/>
      <c r="T3361" s="6"/>
      <c r="U3361" s="6"/>
      <c r="V3361" s="6"/>
      <c r="W3361" s="6"/>
      <c r="X3361" s="6"/>
      <c r="Y3361" s="6"/>
      <c r="Z3361" s="6"/>
      <c r="AA3361" s="6"/>
      <c r="AB3361" s="21"/>
      <c r="AC3361" s="21"/>
      <c r="AD3361" s="21"/>
      <c r="AE3361" s="6"/>
      <c r="AF3361" s="6"/>
      <c r="AG3361" s="6"/>
      <c r="AH3361" s="6"/>
    </row>
    <row r="3362" spans="1:34" x14ac:dyDescent="0.35">
      <c r="A3362" s="20"/>
      <c r="B3362" s="6"/>
      <c r="C3362" s="6"/>
      <c r="D3362" s="6"/>
      <c r="E3362" s="6"/>
      <c r="F3362" s="6"/>
      <c r="G3362" s="6"/>
      <c r="H3362" s="6"/>
      <c r="I3362" s="6"/>
      <c r="J3362" s="6"/>
      <c r="K3362" s="6"/>
      <c r="L3362" s="6"/>
      <c r="M3362" s="6"/>
      <c r="N3362" s="6"/>
      <c r="O3362" s="6"/>
      <c r="P3362" s="6"/>
      <c r="Q3362" s="6"/>
      <c r="R3362" s="6"/>
      <c r="S3362" s="6"/>
      <c r="T3362" s="6"/>
      <c r="U3362" s="6"/>
      <c r="V3362" s="6"/>
      <c r="W3362" s="6"/>
      <c r="X3362" s="6"/>
      <c r="Y3362" s="6"/>
      <c r="Z3362" s="6"/>
      <c r="AA3362" s="6"/>
      <c r="AB3362" s="21"/>
      <c r="AC3362" s="21"/>
      <c r="AD3362" s="21"/>
      <c r="AE3362" s="6"/>
      <c r="AF3362" s="6"/>
      <c r="AG3362" s="6"/>
      <c r="AH3362" s="6"/>
    </row>
    <row r="3363" spans="1:34" x14ac:dyDescent="0.35">
      <c r="A3363" s="20"/>
      <c r="B3363" s="6"/>
      <c r="C3363" s="6"/>
      <c r="D3363" s="6"/>
      <c r="E3363" s="6"/>
      <c r="F3363" s="6"/>
      <c r="G3363" s="6"/>
      <c r="H3363" s="6"/>
      <c r="I3363" s="6"/>
      <c r="J3363" s="6"/>
      <c r="K3363" s="6"/>
      <c r="L3363" s="6"/>
      <c r="M3363" s="6"/>
      <c r="N3363" s="6"/>
      <c r="O3363" s="6"/>
      <c r="P3363" s="6"/>
      <c r="Q3363" s="6"/>
      <c r="R3363" s="6"/>
      <c r="S3363" s="6"/>
      <c r="T3363" s="6"/>
      <c r="U3363" s="6"/>
      <c r="V3363" s="6"/>
      <c r="W3363" s="6"/>
      <c r="X3363" s="6"/>
      <c r="Y3363" s="6"/>
      <c r="Z3363" s="6"/>
      <c r="AA3363" s="6"/>
      <c r="AB3363" s="21"/>
      <c r="AC3363" s="21"/>
      <c r="AD3363" s="21"/>
      <c r="AE3363" s="6"/>
      <c r="AF3363" s="6"/>
      <c r="AG3363" s="6"/>
      <c r="AH3363" s="6"/>
    </row>
    <row r="3364" spans="1:34" x14ac:dyDescent="0.35">
      <c r="A3364" s="20"/>
      <c r="B3364" s="6"/>
      <c r="C3364" s="6"/>
      <c r="D3364" s="6"/>
      <c r="E3364" s="6"/>
      <c r="F3364" s="6"/>
      <c r="G3364" s="6"/>
      <c r="H3364" s="6"/>
      <c r="I3364" s="6"/>
      <c r="J3364" s="6"/>
      <c r="K3364" s="6"/>
      <c r="L3364" s="6"/>
      <c r="M3364" s="6"/>
      <c r="N3364" s="6"/>
      <c r="O3364" s="6"/>
      <c r="P3364" s="6"/>
      <c r="Q3364" s="6"/>
      <c r="R3364" s="6"/>
      <c r="S3364" s="6"/>
      <c r="T3364" s="6"/>
      <c r="U3364" s="6"/>
      <c r="V3364" s="6"/>
      <c r="W3364" s="6"/>
      <c r="X3364" s="6"/>
      <c r="Y3364" s="6"/>
      <c r="Z3364" s="6"/>
      <c r="AA3364" s="6"/>
      <c r="AB3364" s="21"/>
      <c r="AC3364" s="21"/>
      <c r="AD3364" s="21"/>
      <c r="AE3364" s="6"/>
      <c r="AF3364" s="6"/>
      <c r="AG3364" s="6"/>
      <c r="AH3364" s="6"/>
    </row>
    <row r="3365" spans="1:34" x14ac:dyDescent="0.35">
      <c r="A3365" s="20"/>
      <c r="B3365" s="6"/>
      <c r="C3365" s="6"/>
      <c r="D3365" s="6"/>
      <c r="E3365" s="6"/>
      <c r="F3365" s="6"/>
      <c r="G3365" s="6"/>
      <c r="H3365" s="6"/>
      <c r="I3365" s="6"/>
      <c r="J3365" s="6"/>
      <c r="K3365" s="6"/>
      <c r="L3365" s="6"/>
      <c r="M3365" s="6"/>
      <c r="N3365" s="6"/>
      <c r="O3365" s="6"/>
      <c r="P3365" s="6"/>
      <c r="Q3365" s="6"/>
      <c r="R3365" s="6"/>
      <c r="S3365" s="6"/>
      <c r="T3365" s="6"/>
      <c r="U3365" s="6"/>
      <c r="V3365" s="6"/>
      <c r="W3365" s="6"/>
      <c r="X3365" s="6"/>
      <c r="Y3365" s="6"/>
      <c r="Z3365" s="6"/>
      <c r="AA3365" s="6"/>
      <c r="AB3365" s="21"/>
      <c r="AC3365" s="21"/>
      <c r="AD3365" s="21"/>
      <c r="AE3365" s="6"/>
      <c r="AF3365" s="6"/>
      <c r="AG3365" s="6"/>
      <c r="AH3365" s="6"/>
    </row>
    <row r="3366" spans="1:34" x14ac:dyDescent="0.35">
      <c r="A3366" s="20"/>
      <c r="B3366" s="6"/>
      <c r="C3366" s="6"/>
      <c r="D3366" s="6"/>
      <c r="E3366" s="6"/>
      <c r="F3366" s="6"/>
      <c r="G3366" s="6"/>
      <c r="H3366" s="6"/>
      <c r="I3366" s="6"/>
      <c r="J3366" s="6"/>
      <c r="K3366" s="6"/>
      <c r="L3366" s="6"/>
      <c r="M3366" s="6"/>
      <c r="N3366" s="6"/>
      <c r="O3366" s="6"/>
      <c r="P3366" s="6"/>
      <c r="Q3366" s="6"/>
      <c r="R3366" s="6"/>
      <c r="S3366" s="6"/>
      <c r="T3366" s="6"/>
      <c r="U3366" s="6"/>
      <c r="V3366" s="6"/>
      <c r="W3366" s="6"/>
      <c r="X3366" s="6"/>
      <c r="Y3366" s="6"/>
      <c r="Z3366" s="6"/>
      <c r="AA3366" s="6"/>
      <c r="AB3366" s="21"/>
      <c r="AC3366" s="21"/>
      <c r="AD3366" s="21"/>
      <c r="AE3366" s="6"/>
      <c r="AF3366" s="6"/>
      <c r="AG3366" s="6"/>
      <c r="AH3366" s="6"/>
    </row>
    <row r="3367" spans="1:34" x14ac:dyDescent="0.35">
      <c r="A3367" s="20"/>
      <c r="B3367" s="6"/>
      <c r="C3367" s="6"/>
      <c r="D3367" s="6"/>
      <c r="E3367" s="6"/>
      <c r="F3367" s="6"/>
      <c r="G3367" s="6"/>
      <c r="H3367" s="6"/>
      <c r="I3367" s="6"/>
      <c r="J3367" s="6"/>
      <c r="K3367" s="6"/>
      <c r="L3367" s="6"/>
      <c r="M3367" s="6"/>
      <c r="N3367" s="6"/>
      <c r="O3367" s="6"/>
      <c r="P3367" s="6"/>
      <c r="Q3367" s="6"/>
      <c r="R3367" s="6"/>
      <c r="S3367" s="6"/>
      <c r="T3367" s="6"/>
      <c r="U3367" s="6"/>
      <c r="V3367" s="6"/>
      <c r="W3367" s="6"/>
      <c r="X3367" s="6"/>
      <c r="Y3367" s="6"/>
      <c r="Z3367" s="6"/>
      <c r="AA3367" s="6"/>
      <c r="AB3367" s="21"/>
      <c r="AC3367" s="21"/>
      <c r="AD3367" s="21"/>
      <c r="AE3367" s="6"/>
      <c r="AF3367" s="6"/>
      <c r="AG3367" s="6"/>
      <c r="AH3367" s="6"/>
    </row>
    <row r="3368" spans="1:34" x14ac:dyDescent="0.35">
      <c r="A3368" s="20"/>
      <c r="B3368" s="6"/>
      <c r="C3368" s="6"/>
      <c r="D3368" s="6"/>
      <c r="E3368" s="6"/>
      <c r="F3368" s="6"/>
      <c r="G3368" s="6"/>
      <c r="H3368" s="6"/>
      <c r="I3368" s="6"/>
      <c r="J3368" s="6"/>
      <c r="K3368" s="6"/>
      <c r="L3368" s="6"/>
      <c r="M3368" s="6"/>
      <c r="N3368" s="6"/>
      <c r="O3368" s="6"/>
      <c r="P3368" s="6"/>
      <c r="Q3368" s="6"/>
      <c r="R3368" s="6"/>
      <c r="S3368" s="6"/>
      <c r="T3368" s="6"/>
      <c r="U3368" s="6"/>
      <c r="V3368" s="6"/>
      <c r="W3368" s="6"/>
      <c r="X3368" s="6"/>
      <c r="Y3368" s="6"/>
      <c r="Z3368" s="6"/>
      <c r="AA3368" s="6"/>
      <c r="AB3368" s="21"/>
      <c r="AC3368" s="21"/>
      <c r="AD3368" s="21"/>
      <c r="AE3368" s="6"/>
      <c r="AF3368" s="6"/>
      <c r="AG3368" s="6"/>
      <c r="AH3368" s="6"/>
    </row>
    <row r="3369" spans="1:34" x14ac:dyDescent="0.35">
      <c r="A3369" s="20"/>
      <c r="B3369" s="6"/>
      <c r="C3369" s="6"/>
      <c r="D3369" s="6"/>
      <c r="E3369" s="6"/>
      <c r="F3369" s="6"/>
      <c r="G3369" s="6"/>
      <c r="H3369" s="6"/>
      <c r="I3369" s="6"/>
      <c r="J3369" s="6"/>
      <c r="K3369" s="6"/>
      <c r="L3369" s="6"/>
      <c r="M3369" s="6"/>
      <c r="N3369" s="6"/>
      <c r="O3369" s="6"/>
      <c r="P3369" s="6"/>
      <c r="Q3369" s="6"/>
      <c r="R3369" s="6"/>
      <c r="S3369" s="6"/>
      <c r="T3369" s="6"/>
      <c r="U3369" s="6"/>
      <c r="V3369" s="6"/>
      <c r="W3369" s="6"/>
      <c r="X3369" s="6"/>
      <c r="Y3369" s="6"/>
      <c r="Z3369" s="6"/>
      <c r="AA3369" s="6"/>
      <c r="AB3369" s="21"/>
      <c r="AC3369" s="21"/>
      <c r="AD3369" s="21"/>
      <c r="AE3369" s="6"/>
      <c r="AF3369" s="6"/>
      <c r="AG3369" s="6"/>
      <c r="AH3369" s="6"/>
    </row>
    <row r="3370" spans="1:34" x14ac:dyDescent="0.35">
      <c r="A3370" s="20"/>
      <c r="B3370" s="6"/>
      <c r="C3370" s="6"/>
      <c r="D3370" s="6"/>
      <c r="E3370" s="6"/>
      <c r="F3370" s="6"/>
      <c r="G3370" s="6"/>
      <c r="H3370" s="6"/>
      <c r="I3370" s="6"/>
      <c r="J3370" s="6"/>
      <c r="K3370" s="6"/>
      <c r="L3370" s="6"/>
      <c r="M3370" s="6"/>
      <c r="N3370" s="6"/>
      <c r="O3370" s="6"/>
      <c r="P3370" s="6"/>
      <c r="Q3370" s="6"/>
      <c r="R3370" s="6"/>
      <c r="S3370" s="6"/>
      <c r="T3370" s="6"/>
      <c r="U3370" s="6"/>
      <c r="V3370" s="6"/>
      <c r="W3370" s="6"/>
      <c r="X3370" s="6"/>
      <c r="Y3370" s="6"/>
      <c r="Z3370" s="6"/>
      <c r="AA3370" s="6"/>
      <c r="AB3370" s="21"/>
      <c r="AC3370" s="21"/>
      <c r="AD3370" s="21"/>
      <c r="AE3370" s="6"/>
      <c r="AF3370" s="6"/>
      <c r="AG3370" s="6"/>
      <c r="AH3370" s="6"/>
    </row>
    <row r="3371" spans="1:34" x14ac:dyDescent="0.35">
      <c r="A3371" s="20"/>
      <c r="B3371" s="6"/>
      <c r="C3371" s="6"/>
      <c r="D3371" s="6"/>
      <c r="E3371" s="6"/>
      <c r="F3371" s="6"/>
      <c r="G3371" s="6"/>
      <c r="H3371" s="6"/>
      <c r="I3371" s="6"/>
      <c r="J3371" s="6"/>
      <c r="K3371" s="6"/>
      <c r="L3371" s="6"/>
      <c r="M3371" s="6"/>
      <c r="N3371" s="6"/>
      <c r="O3371" s="6"/>
      <c r="P3371" s="6"/>
      <c r="Q3371" s="6"/>
      <c r="R3371" s="6"/>
      <c r="S3371" s="6"/>
      <c r="T3371" s="6"/>
      <c r="U3371" s="6"/>
      <c r="V3371" s="6"/>
      <c r="W3371" s="6"/>
      <c r="X3371" s="6"/>
      <c r="Y3371" s="6"/>
      <c r="Z3371" s="6"/>
      <c r="AA3371" s="6"/>
      <c r="AB3371" s="21"/>
      <c r="AC3371" s="21"/>
      <c r="AD3371" s="21"/>
      <c r="AE3371" s="6"/>
      <c r="AF3371" s="6"/>
      <c r="AG3371" s="6"/>
      <c r="AH3371" s="6"/>
    </row>
    <row r="3372" spans="1:34" x14ac:dyDescent="0.35">
      <c r="A3372" s="20"/>
      <c r="B3372" s="6"/>
      <c r="C3372" s="6"/>
      <c r="D3372" s="6"/>
      <c r="E3372" s="6"/>
      <c r="F3372" s="6"/>
      <c r="G3372" s="6"/>
      <c r="H3372" s="6"/>
      <c r="I3372" s="6"/>
      <c r="J3372" s="6"/>
      <c r="K3372" s="6"/>
      <c r="L3372" s="6"/>
      <c r="M3372" s="6"/>
      <c r="N3372" s="6"/>
      <c r="O3372" s="6"/>
      <c r="P3372" s="6"/>
      <c r="Q3372" s="6"/>
      <c r="R3372" s="6"/>
      <c r="S3372" s="6"/>
      <c r="T3372" s="6"/>
      <c r="U3372" s="6"/>
      <c r="V3372" s="6"/>
      <c r="W3372" s="6"/>
      <c r="X3372" s="6"/>
      <c r="Y3372" s="6"/>
      <c r="Z3372" s="6"/>
      <c r="AA3372" s="6"/>
      <c r="AB3372" s="21"/>
      <c r="AC3372" s="21"/>
      <c r="AD3372" s="21"/>
      <c r="AE3372" s="6"/>
      <c r="AF3372" s="6"/>
      <c r="AG3372" s="6"/>
      <c r="AH3372" s="6"/>
    </row>
    <row r="3373" spans="1:34" x14ac:dyDescent="0.35">
      <c r="A3373" s="20"/>
      <c r="B3373" s="6"/>
      <c r="C3373" s="6"/>
      <c r="D3373" s="6"/>
      <c r="E3373" s="6"/>
      <c r="F3373" s="6"/>
      <c r="G3373" s="6"/>
      <c r="H3373" s="6"/>
      <c r="I3373" s="6"/>
      <c r="J3373" s="6"/>
      <c r="K3373" s="6"/>
      <c r="L3373" s="6"/>
      <c r="M3373" s="6"/>
      <c r="N3373" s="6"/>
      <c r="O3373" s="6"/>
      <c r="P3373" s="6"/>
      <c r="Q3373" s="6"/>
      <c r="R3373" s="6"/>
      <c r="S3373" s="6"/>
      <c r="T3373" s="6"/>
      <c r="U3373" s="6"/>
      <c r="V3373" s="6"/>
      <c r="W3373" s="6"/>
      <c r="X3373" s="6"/>
      <c r="Y3373" s="6"/>
      <c r="Z3373" s="6"/>
      <c r="AA3373" s="6"/>
      <c r="AB3373" s="21"/>
      <c r="AC3373" s="21"/>
      <c r="AD3373" s="21"/>
      <c r="AE3373" s="6"/>
      <c r="AF3373" s="6"/>
      <c r="AG3373" s="6"/>
      <c r="AH3373" s="6"/>
    </row>
    <row r="3374" spans="1:34" x14ac:dyDescent="0.35">
      <c r="A3374" s="20"/>
      <c r="B3374" s="6"/>
      <c r="C3374" s="6"/>
      <c r="D3374" s="6"/>
      <c r="E3374" s="6"/>
      <c r="F3374" s="6"/>
      <c r="G3374" s="6"/>
      <c r="H3374" s="6"/>
      <c r="I3374" s="6"/>
      <c r="J3374" s="6"/>
      <c r="K3374" s="6"/>
      <c r="L3374" s="6"/>
      <c r="M3374" s="6"/>
      <c r="N3374" s="6"/>
      <c r="O3374" s="6"/>
      <c r="P3374" s="6"/>
      <c r="Q3374" s="6"/>
      <c r="R3374" s="6"/>
      <c r="S3374" s="6"/>
      <c r="T3374" s="6"/>
      <c r="U3374" s="6"/>
      <c r="V3374" s="6"/>
      <c r="W3374" s="6"/>
      <c r="X3374" s="6"/>
      <c r="Y3374" s="6"/>
      <c r="Z3374" s="6"/>
      <c r="AA3374" s="6"/>
      <c r="AB3374" s="21"/>
      <c r="AC3374" s="21"/>
      <c r="AD3374" s="21"/>
      <c r="AE3374" s="6"/>
      <c r="AF3374" s="6"/>
      <c r="AG3374" s="6"/>
      <c r="AH3374" s="6"/>
    </row>
    <row r="3375" spans="1:34" x14ac:dyDescent="0.35">
      <c r="A3375" s="20"/>
      <c r="B3375" s="6"/>
      <c r="C3375" s="6"/>
      <c r="D3375" s="6"/>
      <c r="E3375" s="6"/>
      <c r="F3375" s="6"/>
      <c r="G3375" s="6"/>
      <c r="H3375" s="6"/>
      <c r="I3375" s="6"/>
      <c r="J3375" s="6"/>
      <c r="K3375" s="6"/>
      <c r="L3375" s="6"/>
      <c r="M3375" s="6"/>
      <c r="N3375" s="6"/>
      <c r="O3375" s="6"/>
      <c r="P3375" s="6"/>
      <c r="Q3375" s="6"/>
      <c r="R3375" s="6"/>
      <c r="S3375" s="6"/>
      <c r="T3375" s="6"/>
      <c r="U3375" s="6"/>
      <c r="V3375" s="6"/>
      <c r="W3375" s="6"/>
      <c r="X3375" s="6"/>
      <c r="Y3375" s="6"/>
      <c r="Z3375" s="6"/>
      <c r="AA3375" s="6"/>
      <c r="AB3375" s="21"/>
      <c r="AC3375" s="21"/>
      <c r="AD3375" s="21"/>
      <c r="AE3375" s="6"/>
      <c r="AF3375" s="6"/>
      <c r="AG3375" s="6"/>
      <c r="AH3375" s="6"/>
    </row>
    <row r="3376" spans="1:34" x14ac:dyDescent="0.35">
      <c r="A3376" s="20"/>
      <c r="B3376" s="6"/>
      <c r="C3376" s="6"/>
      <c r="D3376" s="6"/>
      <c r="E3376" s="6"/>
      <c r="F3376" s="6"/>
      <c r="G3376" s="6"/>
      <c r="H3376" s="6"/>
      <c r="I3376" s="6"/>
      <c r="J3376" s="6"/>
      <c r="K3376" s="6"/>
      <c r="L3376" s="6"/>
      <c r="M3376" s="6"/>
      <c r="N3376" s="6"/>
      <c r="O3376" s="6"/>
      <c r="P3376" s="6"/>
      <c r="Q3376" s="6"/>
      <c r="R3376" s="6"/>
      <c r="S3376" s="6"/>
      <c r="T3376" s="6"/>
      <c r="U3376" s="6"/>
      <c r="V3376" s="6"/>
      <c r="W3376" s="6"/>
      <c r="X3376" s="6"/>
      <c r="Y3376" s="6"/>
      <c r="Z3376" s="6"/>
      <c r="AA3376" s="6"/>
      <c r="AB3376" s="21"/>
      <c r="AC3376" s="21"/>
      <c r="AD3376" s="21"/>
      <c r="AE3376" s="6"/>
      <c r="AF3376" s="6"/>
      <c r="AG3376" s="6"/>
      <c r="AH3376" s="6"/>
    </row>
    <row r="3377" spans="1:34" x14ac:dyDescent="0.35">
      <c r="A3377" s="20"/>
      <c r="B3377" s="6"/>
      <c r="C3377" s="6"/>
      <c r="D3377" s="6"/>
      <c r="E3377" s="6"/>
      <c r="F3377" s="6"/>
      <c r="G3377" s="6"/>
      <c r="H3377" s="6"/>
      <c r="I3377" s="6"/>
      <c r="J3377" s="6"/>
      <c r="K3377" s="6"/>
      <c r="L3377" s="6"/>
      <c r="M3377" s="6"/>
      <c r="N3377" s="6"/>
      <c r="O3377" s="6"/>
      <c r="P3377" s="6"/>
      <c r="Q3377" s="6"/>
      <c r="R3377" s="6"/>
      <c r="S3377" s="6"/>
      <c r="T3377" s="6"/>
      <c r="U3377" s="6"/>
      <c r="V3377" s="6"/>
      <c r="W3377" s="6"/>
      <c r="X3377" s="6"/>
      <c r="Y3377" s="6"/>
      <c r="Z3377" s="6"/>
      <c r="AA3377" s="6"/>
      <c r="AB3377" s="21"/>
      <c r="AC3377" s="21"/>
      <c r="AD3377" s="21"/>
      <c r="AE3377" s="6"/>
      <c r="AF3377" s="6"/>
      <c r="AG3377" s="6"/>
      <c r="AH3377" s="6"/>
    </row>
    <row r="3378" spans="1:34" x14ac:dyDescent="0.35">
      <c r="A3378" s="20"/>
      <c r="B3378" s="6"/>
      <c r="C3378" s="6"/>
      <c r="D3378" s="6"/>
      <c r="E3378" s="6"/>
      <c r="F3378" s="6"/>
      <c r="G3378" s="6"/>
      <c r="H3378" s="6"/>
      <c r="I3378" s="6"/>
      <c r="J3378" s="6"/>
      <c r="K3378" s="6"/>
      <c r="L3378" s="6"/>
      <c r="M3378" s="6"/>
      <c r="N3378" s="6"/>
      <c r="O3378" s="6"/>
      <c r="P3378" s="6"/>
      <c r="Q3378" s="6"/>
      <c r="R3378" s="6"/>
      <c r="S3378" s="6"/>
      <c r="T3378" s="6"/>
      <c r="U3378" s="6"/>
      <c r="V3378" s="6"/>
      <c r="W3378" s="6"/>
      <c r="X3378" s="6"/>
      <c r="Y3378" s="6"/>
      <c r="Z3378" s="6"/>
      <c r="AA3378" s="6"/>
      <c r="AB3378" s="21"/>
      <c r="AC3378" s="21"/>
      <c r="AD3378" s="21"/>
      <c r="AE3378" s="6"/>
      <c r="AF3378" s="6"/>
      <c r="AG3378" s="6"/>
      <c r="AH3378" s="6"/>
    </row>
    <row r="3379" spans="1:34" x14ac:dyDescent="0.35">
      <c r="A3379" s="20"/>
      <c r="B3379" s="6"/>
      <c r="C3379" s="6"/>
      <c r="D3379" s="6"/>
      <c r="E3379" s="6"/>
      <c r="F3379" s="6"/>
      <c r="G3379" s="6"/>
      <c r="H3379" s="6"/>
      <c r="I3379" s="6"/>
      <c r="J3379" s="6"/>
      <c r="K3379" s="6"/>
      <c r="L3379" s="6"/>
      <c r="M3379" s="6"/>
      <c r="N3379" s="6"/>
      <c r="O3379" s="6"/>
      <c r="P3379" s="6"/>
      <c r="Q3379" s="6"/>
      <c r="R3379" s="6"/>
      <c r="S3379" s="6"/>
      <c r="T3379" s="6"/>
      <c r="U3379" s="6"/>
      <c r="V3379" s="6"/>
      <c r="W3379" s="6"/>
      <c r="X3379" s="6"/>
      <c r="Y3379" s="6"/>
      <c r="Z3379" s="6"/>
      <c r="AA3379" s="6"/>
      <c r="AB3379" s="21"/>
      <c r="AC3379" s="21"/>
      <c r="AD3379" s="21"/>
      <c r="AE3379" s="6"/>
      <c r="AF3379" s="6"/>
      <c r="AG3379" s="6"/>
      <c r="AH3379" s="6"/>
    </row>
    <row r="3380" spans="1:34" x14ac:dyDescent="0.35">
      <c r="A3380" s="20"/>
      <c r="B3380" s="6"/>
      <c r="C3380" s="6"/>
      <c r="D3380" s="6"/>
      <c r="E3380" s="6"/>
      <c r="F3380" s="6"/>
      <c r="G3380" s="6"/>
      <c r="H3380" s="6"/>
      <c r="I3380" s="6"/>
      <c r="J3380" s="6"/>
      <c r="K3380" s="6"/>
      <c r="L3380" s="6"/>
      <c r="M3380" s="6"/>
      <c r="N3380" s="6"/>
      <c r="O3380" s="6"/>
      <c r="P3380" s="6"/>
      <c r="Q3380" s="6"/>
      <c r="R3380" s="6"/>
      <c r="S3380" s="6"/>
      <c r="T3380" s="6"/>
      <c r="U3380" s="6"/>
      <c r="V3380" s="6"/>
      <c r="W3380" s="6"/>
      <c r="X3380" s="6"/>
      <c r="Y3380" s="6"/>
      <c r="Z3380" s="6"/>
      <c r="AA3380" s="6"/>
      <c r="AB3380" s="21"/>
      <c r="AC3380" s="21"/>
      <c r="AD3380" s="21"/>
      <c r="AE3380" s="6"/>
      <c r="AF3380" s="6"/>
      <c r="AG3380" s="6"/>
      <c r="AH3380" s="6"/>
    </row>
    <row r="3381" spans="1:34" x14ac:dyDescent="0.35">
      <c r="A3381" s="20"/>
      <c r="B3381" s="6"/>
      <c r="C3381" s="6"/>
      <c r="D3381" s="6"/>
      <c r="E3381" s="6"/>
      <c r="F3381" s="6"/>
      <c r="G3381" s="6"/>
      <c r="H3381" s="6"/>
      <c r="I3381" s="6"/>
      <c r="J3381" s="6"/>
      <c r="K3381" s="6"/>
      <c r="L3381" s="6"/>
      <c r="M3381" s="6"/>
      <c r="N3381" s="6"/>
      <c r="O3381" s="6"/>
      <c r="P3381" s="6"/>
      <c r="Q3381" s="6"/>
      <c r="R3381" s="6"/>
      <c r="S3381" s="6"/>
      <c r="T3381" s="6"/>
      <c r="U3381" s="6"/>
      <c r="V3381" s="6"/>
      <c r="W3381" s="6"/>
      <c r="X3381" s="6"/>
      <c r="Y3381" s="6"/>
      <c r="Z3381" s="6"/>
      <c r="AA3381" s="6"/>
      <c r="AB3381" s="21"/>
      <c r="AC3381" s="21"/>
      <c r="AD3381" s="21"/>
      <c r="AE3381" s="6"/>
      <c r="AF3381" s="6"/>
      <c r="AG3381" s="6"/>
      <c r="AH3381" s="6"/>
    </row>
    <row r="3382" spans="1:34" x14ac:dyDescent="0.35">
      <c r="A3382" s="20"/>
      <c r="B3382" s="6"/>
      <c r="C3382" s="6"/>
      <c r="D3382" s="6"/>
      <c r="E3382" s="6"/>
      <c r="F3382" s="6"/>
      <c r="G3382" s="6"/>
      <c r="H3382" s="6"/>
      <c r="I3382" s="6"/>
      <c r="J3382" s="6"/>
      <c r="K3382" s="6"/>
      <c r="L3382" s="6"/>
      <c r="M3382" s="6"/>
      <c r="N3382" s="6"/>
      <c r="O3382" s="6"/>
      <c r="P3382" s="6"/>
      <c r="Q3382" s="6"/>
      <c r="R3382" s="6"/>
      <c r="S3382" s="6"/>
      <c r="T3382" s="6"/>
      <c r="U3382" s="6"/>
      <c r="V3382" s="6"/>
      <c r="W3382" s="6"/>
      <c r="X3382" s="6"/>
      <c r="Y3382" s="6"/>
      <c r="Z3382" s="6"/>
      <c r="AA3382" s="6"/>
      <c r="AB3382" s="21"/>
      <c r="AC3382" s="21"/>
      <c r="AD3382" s="21"/>
      <c r="AE3382" s="6"/>
      <c r="AF3382" s="6"/>
      <c r="AG3382" s="6"/>
      <c r="AH3382" s="6"/>
    </row>
    <row r="3383" spans="1:34" x14ac:dyDescent="0.35">
      <c r="A3383" s="20"/>
      <c r="B3383" s="6"/>
      <c r="C3383" s="6"/>
      <c r="D3383" s="6"/>
      <c r="E3383" s="6"/>
      <c r="F3383" s="6"/>
      <c r="G3383" s="6"/>
      <c r="H3383" s="6"/>
      <c r="I3383" s="6"/>
      <c r="J3383" s="6"/>
      <c r="K3383" s="6"/>
      <c r="L3383" s="6"/>
      <c r="M3383" s="6"/>
      <c r="N3383" s="6"/>
      <c r="O3383" s="6"/>
      <c r="P3383" s="6"/>
      <c r="Q3383" s="6"/>
      <c r="R3383" s="6"/>
      <c r="S3383" s="6"/>
      <c r="T3383" s="6"/>
      <c r="U3383" s="6"/>
      <c r="V3383" s="6"/>
      <c r="W3383" s="6"/>
      <c r="X3383" s="6"/>
      <c r="Y3383" s="6"/>
      <c r="Z3383" s="6"/>
      <c r="AA3383" s="6"/>
      <c r="AB3383" s="21"/>
      <c r="AC3383" s="21"/>
      <c r="AD3383" s="21"/>
      <c r="AE3383" s="6"/>
      <c r="AF3383" s="6"/>
      <c r="AG3383" s="6"/>
      <c r="AH3383" s="6"/>
    </row>
    <row r="3384" spans="1:34" x14ac:dyDescent="0.35">
      <c r="A3384" s="20"/>
      <c r="B3384" s="6"/>
      <c r="C3384" s="6"/>
      <c r="D3384" s="6"/>
      <c r="E3384" s="6"/>
      <c r="F3384" s="6"/>
      <c r="G3384" s="6"/>
      <c r="H3384" s="6"/>
      <c r="I3384" s="6"/>
      <c r="J3384" s="6"/>
      <c r="K3384" s="6"/>
      <c r="L3384" s="6"/>
      <c r="M3384" s="6"/>
      <c r="N3384" s="6"/>
      <c r="O3384" s="6"/>
      <c r="P3384" s="6"/>
      <c r="Q3384" s="6"/>
      <c r="R3384" s="6"/>
      <c r="S3384" s="6"/>
      <c r="T3384" s="6"/>
      <c r="U3384" s="6"/>
      <c r="V3384" s="6"/>
      <c r="W3384" s="6"/>
      <c r="X3384" s="6"/>
      <c r="Y3384" s="6"/>
      <c r="Z3384" s="6"/>
      <c r="AA3384" s="6"/>
      <c r="AB3384" s="21"/>
      <c r="AC3384" s="21"/>
      <c r="AD3384" s="21"/>
      <c r="AE3384" s="6"/>
      <c r="AF3384" s="6"/>
      <c r="AG3384" s="6"/>
      <c r="AH3384" s="6"/>
    </row>
    <row r="3385" spans="1:34" x14ac:dyDescent="0.35">
      <c r="A3385" s="20"/>
      <c r="B3385" s="6"/>
      <c r="C3385" s="6"/>
      <c r="D3385" s="6"/>
      <c r="E3385" s="6"/>
      <c r="F3385" s="6"/>
      <c r="G3385" s="6"/>
      <c r="H3385" s="6"/>
      <c r="I3385" s="6"/>
      <c r="J3385" s="6"/>
      <c r="K3385" s="6"/>
      <c r="L3385" s="6"/>
      <c r="M3385" s="6"/>
      <c r="N3385" s="6"/>
      <c r="O3385" s="6"/>
      <c r="P3385" s="6"/>
      <c r="Q3385" s="6"/>
      <c r="R3385" s="6"/>
      <c r="S3385" s="6"/>
      <c r="T3385" s="6"/>
      <c r="U3385" s="6"/>
      <c r="V3385" s="6"/>
      <c r="W3385" s="6"/>
      <c r="X3385" s="6"/>
      <c r="Y3385" s="6"/>
      <c r="Z3385" s="6"/>
      <c r="AA3385" s="6"/>
      <c r="AB3385" s="21"/>
      <c r="AC3385" s="21"/>
      <c r="AD3385" s="21"/>
      <c r="AE3385" s="6"/>
      <c r="AF3385" s="6"/>
      <c r="AG3385" s="6"/>
      <c r="AH3385" s="6"/>
    </row>
    <row r="3386" spans="1:34" x14ac:dyDescent="0.35">
      <c r="A3386" s="20"/>
      <c r="B3386" s="6"/>
      <c r="C3386" s="6"/>
      <c r="D3386" s="6"/>
      <c r="E3386" s="6"/>
      <c r="F3386" s="6"/>
      <c r="G3386" s="6"/>
      <c r="H3386" s="6"/>
      <c r="I3386" s="6"/>
      <c r="J3386" s="6"/>
      <c r="K3386" s="6"/>
      <c r="L3386" s="6"/>
      <c r="M3386" s="6"/>
      <c r="N3386" s="6"/>
      <c r="O3386" s="6"/>
      <c r="P3386" s="6"/>
      <c r="Q3386" s="6"/>
      <c r="R3386" s="6"/>
      <c r="S3386" s="6"/>
      <c r="T3386" s="6"/>
      <c r="U3386" s="6"/>
      <c r="V3386" s="6"/>
      <c r="W3386" s="6"/>
      <c r="X3386" s="6"/>
      <c r="Y3386" s="6"/>
      <c r="Z3386" s="6"/>
      <c r="AA3386" s="6"/>
      <c r="AB3386" s="21"/>
      <c r="AC3386" s="21"/>
      <c r="AD3386" s="21"/>
      <c r="AE3386" s="6"/>
      <c r="AF3386" s="6"/>
      <c r="AG3386" s="6"/>
      <c r="AH3386" s="6"/>
    </row>
    <row r="3387" spans="1:34" x14ac:dyDescent="0.35">
      <c r="A3387" s="20"/>
      <c r="B3387" s="6"/>
      <c r="C3387" s="6"/>
      <c r="D3387" s="6"/>
      <c r="E3387" s="6"/>
      <c r="F3387" s="6"/>
      <c r="G3387" s="6"/>
      <c r="H3387" s="6"/>
      <c r="I3387" s="6"/>
      <c r="J3387" s="6"/>
      <c r="K3387" s="6"/>
      <c r="L3387" s="6"/>
      <c r="M3387" s="6"/>
      <c r="N3387" s="6"/>
      <c r="O3387" s="6"/>
      <c r="P3387" s="6"/>
      <c r="Q3387" s="6"/>
      <c r="R3387" s="6"/>
      <c r="S3387" s="6"/>
      <c r="T3387" s="6"/>
      <c r="U3387" s="6"/>
      <c r="V3387" s="6"/>
      <c r="W3387" s="6"/>
      <c r="X3387" s="6"/>
      <c r="Y3387" s="6"/>
      <c r="Z3387" s="6"/>
      <c r="AA3387" s="6"/>
      <c r="AB3387" s="21"/>
      <c r="AC3387" s="21"/>
      <c r="AD3387" s="21"/>
      <c r="AE3387" s="6"/>
      <c r="AF3387" s="6"/>
      <c r="AG3387" s="6"/>
      <c r="AH3387" s="6"/>
    </row>
    <row r="3388" spans="1:34" x14ac:dyDescent="0.35">
      <c r="A3388" s="20"/>
      <c r="B3388" s="6"/>
      <c r="C3388" s="6"/>
      <c r="D3388" s="6"/>
      <c r="E3388" s="6"/>
      <c r="F3388" s="6"/>
      <c r="G3388" s="6"/>
      <c r="H3388" s="6"/>
      <c r="I3388" s="6"/>
      <c r="J3388" s="6"/>
      <c r="K3388" s="6"/>
      <c r="L3388" s="6"/>
      <c r="M3388" s="6"/>
      <c r="N3388" s="6"/>
      <c r="O3388" s="6"/>
      <c r="P3388" s="6"/>
      <c r="Q3388" s="6"/>
      <c r="R3388" s="6"/>
      <c r="S3388" s="6"/>
      <c r="T3388" s="6"/>
      <c r="U3388" s="6"/>
      <c r="V3388" s="6"/>
      <c r="W3388" s="6"/>
      <c r="X3388" s="6"/>
      <c r="Y3388" s="6"/>
      <c r="Z3388" s="6"/>
      <c r="AA3388" s="6"/>
      <c r="AB3388" s="21"/>
      <c r="AC3388" s="21"/>
      <c r="AD3388" s="21"/>
      <c r="AE3388" s="6"/>
      <c r="AF3388" s="6"/>
      <c r="AG3388" s="6"/>
      <c r="AH3388" s="6"/>
    </row>
    <row r="3389" spans="1:34" x14ac:dyDescent="0.35">
      <c r="A3389" s="20"/>
      <c r="B3389" s="6"/>
      <c r="C3389" s="6"/>
      <c r="D3389" s="6"/>
      <c r="E3389" s="6"/>
      <c r="F3389" s="6"/>
      <c r="G3389" s="6"/>
      <c r="H3389" s="6"/>
      <c r="I3389" s="6"/>
      <c r="J3389" s="6"/>
      <c r="K3389" s="6"/>
      <c r="L3389" s="6"/>
      <c r="M3389" s="6"/>
      <c r="N3389" s="6"/>
      <c r="O3389" s="6"/>
      <c r="P3389" s="6"/>
      <c r="Q3389" s="6"/>
      <c r="R3389" s="6"/>
      <c r="S3389" s="6"/>
      <c r="T3389" s="6"/>
      <c r="U3389" s="6"/>
      <c r="V3389" s="6"/>
      <c r="W3389" s="6"/>
      <c r="X3389" s="6"/>
      <c r="Y3389" s="6"/>
      <c r="Z3389" s="6"/>
      <c r="AA3389" s="6"/>
      <c r="AB3389" s="21"/>
      <c r="AC3389" s="21"/>
      <c r="AD3389" s="21"/>
      <c r="AE3389" s="6"/>
      <c r="AF3389" s="6"/>
      <c r="AG3389" s="6"/>
      <c r="AH3389" s="6"/>
    </row>
    <row r="3390" spans="1:34" x14ac:dyDescent="0.35">
      <c r="A3390" s="20"/>
      <c r="B3390" s="6"/>
      <c r="C3390" s="6"/>
      <c r="D3390" s="6"/>
      <c r="E3390" s="6"/>
      <c r="F3390" s="6"/>
      <c r="G3390" s="6"/>
      <c r="H3390" s="6"/>
      <c r="I3390" s="6"/>
      <c r="J3390" s="6"/>
      <c r="K3390" s="6"/>
      <c r="L3390" s="6"/>
      <c r="M3390" s="6"/>
      <c r="N3390" s="6"/>
      <c r="O3390" s="6"/>
      <c r="P3390" s="6"/>
      <c r="Q3390" s="6"/>
      <c r="R3390" s="6"/>
      <c r="S3390" s="6"/>
      <c r="T3390" s="6"/>
      <c r="U3390" s="6"/>
      <c r="V3390" s="6"/>
      <c r="W3390" s="6"/>
      <c r="X3390" s="6"/>
      <c r="Y3390" s="6"/>
      <c r="Z3390" s="6"/>
      <c r="AA3390" s="6"/>
      <c r="AB3390" s="21"/>
      <c r="AC3390" s="21"/>
      <c r="AD3390" s="21"/>
      <c r="AE3390" s="6"/>
      <c r="AF3390" s="6"/>
      <c r="AG3390" s="6"/>
      <c r="AH3390" s="6"/>
    </row>
    <row r="3391" spans="1:34" x14ac:dyDescent="0.35">
      <c r="A3391" s="20"/>
      <c r="B3391" s="6"/>
      <c r="C3391" s="6"/>
      <c r="D3391" s="6"/>
      <c r="E3391" s="6"/>
      <c r="F3391" s="6"/>
      <c r="G3391" s="6"/>
      <c r="H3391" s="6"/>
      <c r="I3391" s="6"/>
      <c r="J3391" s="6"/>
      <c r="K3391" s="6"/>
      <c r="L3391" s="6"/>
      <c r="M3391" s="6"/>
      <c r="N3391" s="6"/>
      <c r="O3391" s="6"/>
      <c r="P3391" s="6"/>
      <c r="Q3391" s="6"/>
      <c r="R3391" s="6"/>
      <c r="S3391" s="6"/>
      <c r="T3391" s="6"/>
      <c r="U3391" s="6"/>
      <c r="V3391" s="6"/>
      <c r="W3391" s="6"/>
      <c r="X3391" s="6"/>
      <c r="Y3391" s="6"/>
      <c r="Z3391" s="6"/>
      <c r="AA3391" s="6"/>
      <c r="AB3391" s="21"/>
      <c r="AC3391" s="21"/>
      <c r="AD3391" s="21"/>
      <c r="AE3391" s="6"/>
      <c r="AF3391" s="6"/>
      <c r="AG3391" s="6"/>
      <c r="AH3391" s="6"/>
    </row>
    <row r="3392" spans="1:34" x14ac:dyDescent="0.35">
      <c r="A3392" s="20"/>
      <c r="B3392" s="6"/>
      <c r="C3392" s="6"/>
      <c r="D3392" s="6"/>
      <c r="E3392" s="6"/>
      <c r="F3392" s="6"/>
      <c r="G3392" s="6"/>
      <c r="H3392" s="6"/>
      <c r="I3392" s="6"/>
      <c r="J3392" s="6"/>
      <c r="K3392" s="6"/>
      <c r="L3392" s="6"/>
      <c r="M3392" s="6"/>
      <c r="N3392" s="6"/>
      <c r="O3392" s="6"/>
      <c r="P3392" s="6"/>
      <c r="Q3392" s="6"/>
      <c r="R3392" s="6"/>
      <c r="S3392" s="6"/>
      <c r="T3392" s="6"/>
      <c r="U3392" s="6"/>
      <c r="V3392" s="6"/>
      <c r="W3392" s="6"/>
      <c r="X3392" s="6"/>
      <c r="Y3392" s="6"/>
      <c r="Z3392" s="6"/>
      <c r="AA3392" s="6"/>
      <c r="AB3392" s="21"/>
      <c r="AC3392" s="21"/>
      <c r="AD3392" s="21"/>
      <c r="AE3392" s="6"/>
      <c r="AF3392" s="6"/>
      <c r="AG3392" s="6"/>
      <c r="AH3392" s="6"/>
    </row>
    <row r="3393" spans="1:34" x14ac:dyDescent="0.35">
      <c r="A3393" s="20"/>
      <c r="B3393" s="6"/>
      <c r="C3393" s="6"/>
      <c r="D3393" s="6"/>
      <c r="E3393" s="6"/>
      <c r="F3393" s="6"/>
      <c r="G3393" s="6"/>
      <c r="H3393" s="6"/>
      <c r="I3393" s="6"/>
      <c r="J3393" s="6"/>
      <c r="K3393" s="6"/>
      <c r="L3393" s="6"/>
      <c r="M3393" s="6"/>
      <c r="N3393" s="6"/>
      <c r="O3393" s="6"/>
      <c r="P3393" s="6"/>
      <c r="Q3393" s="6"/>
      <c r="R3393" s="6"/>
      <c r="S3393" s="6"/>
      <c r="T3393" s="6"/>
      <c r="U3393" s="6"/>
      <c r="V3393" s="6"/>
      <c r="W3393" s="6"/>
      <c r="X3393" s="6"/>
      <c r="Y3393" s="6"/>
      <c r="Z3393" s="6"/>
      <c r="AA3393" s="6"/>
      <c r="AB3393" s="21"/>
      <c r="AC3393" s="21"/>
      <c r="AD3393" s="21"/>
      <c r="AE3393" s="6"/>
      <c r="AF3393" s="6"/>
      <c r="AG3393" s="6"/>
      <c r="AH3393" s="6"/>
    </row>
    <row r="3394" spans="1:34" x14ac:dyDescent="0.35">
      <c r="A3394" s="20"/>
      <c r="B3394" s="6"/>
      <c r="C3394" s="6"/>
      <c r="D3394" s="6"/>
      <c r="E3394" s="6"/>
      <c r="F3394" s="6"/>
      <c r="G3394" s="6"/>
      <c r="H3394" s="6"/>
      <c r="I3394" s="6"/>
      <c r="J3394" s="6"/>
      <c r="K3394" s="6"/>
      <c r="L3394" s="6"/>
      <c r="M3394" s="6"/>
      <c r="N3394" s="6"/>
      <c r="O3394" s="6"/>
      <c r="P3394" s="6"/>
      <c r="Q3394" s="6"/>
      <c r="R3394" s="6"/>
      <c r="S3394" s="6"/>
      <c r="T3394" s="6"/>
      <c r="U3394" s="6"/>
      <c r="V3394" s="6"/>
      <c r="W3394" s="6"/>
      <c r="X3394" s="6"/>
      <c r="Y3394" s="6"/>
      <c r="Z3394" s="6"/>
      <c r="AA3394" s="6"/>
      <c r="AB3394" s="21"/>
      <c r="AC3394" s="21"/>
      <c r="AD3394" s="21"/>
      <c r="AE3394" s="6"/>
      <c r="AF3394" s="6"/>
      <c r="AG3394" s="6"/>
      <c r="AH3394" s="6"/>
    </row>
    <row r="3395" spans="1:34" x14ac:dyDescent="0.35">
      <c r="A3395" s="20"/>
      <c r="B3395" s="6"/>
      <c r="C3395" s="6"/>
      <c r="D3395" s="6"/>
      <c r="E3395" s="6"/>
      <c r="F3395" s="6"/>
      <c r="G3395" s="6"/>
      <c r="H3395" s="6"/>
      <c r="I3395" s="6"/>
      <c r="J3395" s="6"/>
      <c r="K3395" s="6"/>
      <c r="L3395" s="6"/>
      <c r="M3395" s="6"/>
      <c r="N3395" s="6"/>
      <c r="O3395" s="6"/>
      <c r="P3395" s="6"/>
      <c r="Q3395" s="6"/>
      <c r="R3395" s="6"/>
      <c r="S3395" s="6"/>
      <c r="T3395" s="6"/>
      <c r="U3395" s="6"/>
      <c r="V3395" s="6"/>
      <c r="W3395" s="6"/>
      <c r="X3395" s="6"/>
      <c r="Y3395" s="6"/>
      <c r="Z3395" s="6"/>
      <c r="AA3395" s="6"/>
      <c r="AB3395" s="21"/>
      <c r="AC3395" s="21"/>
      <c r="AD3395" s="21"/>
      <c r="AE3395" s="6"/>
      <c r="AF3395" s="6"/>
      <c r="AG3395" s="6"/>
      <c r="AH3395" s="6"/>
    </row>
    <row r="3396" spans="1:34" x14ac:dyDescent="0.35">
      <c r="A3396" s="20"/>
      <c r="B3396" s="6"/>
      <c r="C3396" s="6"/>
      <c r="D3396" s="6"/>
      <c r="E3396" s="6"/>
      <c r="F3396" s="6"/>
      <c r="G3396" s="6"/>
      <c r="H3396" s="6"/>
      <c r="I3396" s="6"/>
      <c r="J3396" s="6"/>
      <c r="K3396" s="6"/>
      <c r="L3396" s="6"/>
      <c r="M3396" s="6"/>
      <c r="N3396" s="6"/>
      <c r="O3396" s="6"/>
      <c r="P3396" s="6"/>
      <c r="Q3396" s="6"/>
      <c r="R3396" s="6"/>
      <c r="S3396" s="6"/>
      <c r="T3396" s="6"/>
      <c r="U3396" s="6"/>
      <c r="V3396" s="6"/>
      <c r="W3396" s="6"/>
      <c r="X3396" s="6"/>
      <c r="Y3396" s="6"/>
      <c r="Z3396" s="6"/>
      <c r="AA3396" s="6"/>
      <c r="AB3396" s="21"/>
      <c r="AC3396" s="21"/>
      <c r="AD3396" s="21"/>
      <c r="AE3396" s="6"/>
      <c r="AF3396" s="6"/>
      <c r="AG3396" s="6"/>
      <c r="AH3396" s="6"/>
    </row>
    <row r="3397" spans="1:34" x14ac:dyDescent="0.35">
      <c r="A3397" s="20"/>
      <c r="B3397" s="6"/>
      <c r="C3397" s="6"/>
      <c r="D3397" s="6"/>
      <c r="E3397" s="6"/>
      <c r="F3397" s="6"/>
      <c r="G3397" s="6"/>
      <c r="H3397" s="6"/>
      <c r="I3397" s="6"/>
      <c r="J3397" s="6"/>
      <c r="K3397" s="6"/>
      <c r="L3397" s="6"/>
      <c r="M3397" s="6"/>
      <c r="N3397" s="6"/>
      <c r="O3397" s="6"/>
      <c r="P3397" s="6"/>
      <c r="Q3397" s="6"/>
      <c r="R3397" s="6"/>
      <c r="S3397" s="6"/>
      <c r="T3397" s="6"/>
      <c r="U3397" s="6"/>
      <c r="V3397" s="6"/>
      <c r="W3397" s="6"/>
      <c r="X3397" s="6"/>
      <c r="Y3397" s="6"/>
      <c r="Z3397" s="6"/>
      <c r="AA3397" s="6"/>
      <c r="AB3397" s="21"/>
      <c r="AC3397" s="21"/>
      <c r="AD3397" s="21"/>
      <c r="AE3397" s="6"/>
      <c r="AF3397" s="6"/>
      <c r="AG3397" s="6"/>
      <c r="AH3397" s="6"/>
    </row>
    <row r="3398" spans="1:34" x14ac:dyDescent="0.35">
      <c r="A3398" s="20"/>
      <c r="B3398" s="6"/>
      <c r="C3398" s="6"/>
      <c r="D3398" s="6"/>
      <c r="E3398" s="6"/>
      <c r="F3398" s="6"/>
      <c r="G3398" s="6"/>
      <c r="H3398" s="6"/>
      <c r="I3398" s="6"/>
      <c r="J3398" s="6"/>
      <c r="K3398" s="6"/>
      <c r="L3398" s="6"/>
      <c r="M3398" s="6"/>
      <c r="N3398" s="6"/>
      <c r="O3398" s="6"/>
      <c r="P3398" s="6"/>
      <c r="Q3398" s="6"/>
      <c r="R3398" s="6"/>
      <c r="S3398" s="6"/>
      <c r="T3398" s="6"/>
      <c r="U3398" s="6"/>
      <c r="V3398" s="6"/>
      <c r="W3398" s="6"/>
      <c r="X3398" s="6"/>
      <c r="Y3398" s="6"/>
      <c r="Z3398" s="6"/>
      <c r="AA3398" s="6"/>
      <c r="AB3398" s="21"/>
      <c r="AC3398" s="21"/>
      <c r="AD3398" s="21"/>
      <c r="AE3398" s="6"/>
      <c r="AF3398" s="6"/>
      <c r="AG3398" s="6"/>
      <c r="AH3398" s="6"/>
    </row>
    <row r="3399" spans="1:34" x14ac:dyDescent="0.35">
      <c r="A3399" s="20"/>
      <c r="B3399" s="6"/>
      <c r="C3399" s="6"/>
      <c r="D3399" s="6"/>
      <c r="E3399" s="6"/>
      <c r="F3399" s="6"/>
      <c r="G3399" s="6"/>
      <c r="H3399" s="6"/>
      <c r="I3399" s="6"/>
      <c r="J3399" s="6"/>
      <c r="K3399" s="6"/>
      <c r="L3399" s="6"/>
      <c r="M3399" s="6"/>
      <c r="N3399" s="6"/>
      <c r="O3399" s="6"/>
      <c r="P3399" s="6"/>
      <c r="Q3399" s="6"/>
      <c r="R3399" s="6"/>
      <c r="S3399" s="6"/>
      <c r="T3399" s="6"/>
      <c r="U3399" s="6"/>
      <c r="V3399" s="6"/>
      <c r="W3399" s="6"/>
      <c r="X3399" s="6"/>
      <c r="Y3399" s="6"/>
      <c r="Z3399" s="6"/>
      <c r="AA3399" s="6"/>
      <c r="AB3399" s="21"/>
      <c r="AC3399" s="21"/>
      <c r="AD3399" s="21"/>
      <c r="AE3399" s="6"/>
      <c r="AF3399" s="6"/>
      <c r="AG3399" s="6"/>
      <c r="AH3399" s="6"/>
    </row>
    <row r="3400" spans="1:34" x14ac:dyDescent="0.35">
      <c r="A3400" s="20"/>
      <c r="B3400" s="6"/>
      <c r="C3400" s="6"/>
      <c r="D3400" s="6"/>
      <c r="E3400" s="6"/>
      <c r="F3400" s="6"/>
      <c r="G3400" s="6"/>
      <c r="H3400" s="6"/>
      <c r="I3400" s="6"/>
      <c r="J3400" s="6"/>
      <c r="K3400" s="6"/>
      <c r="L3400" s="6"/>
      <c r="M3400" s="6"/>
      <c r="N3400" s="6"/>
      <c r="O3400" s="6"/>
      <c r="P3400" s="6"/>
      <c r="Q3400" s="6"/>
      <c r="R3400" s="6"/>
      <c r="S3400" s="6"/>
      <c r="T3400" s="6"/>
      <c r="U3400" s="6"/>
      <c r="V3400" s="6"/>
      <c r="W3400" s="6"/>
      <c r="X3400" s="6"/>
      <c r="Y3400" s="6"/>
      <c r="Z3400" s="6"/>
      <c r="AA3400" s="6"/>
      <c r="AB3400" s="21"/>
      <c r="AC3400" s="21"/>
      <c r="AD3400" s="21"/>
      <c r="AE3400" s="6"/>
      <c r="AF3400" s="6"/>
      <c r="AG3400" s="6"/>
      <c r="AH3400" s="6"/>
    </row>
    <row r="3401" spans="1:34" x14ac:dyDescent="0.35">
      <c r="A3401" s="20"/>
      <c r="B3401" s="6"/>
      <c r="C3401" s="6"/>
      <c r="D3401" s="6"/>
      <c r="E3401" s="6"/>
      <c r="F3401" s="6"/>
      <c r="G3401" s="6"/>
      <c r="H3401" s="6"/>
      <c r="I3401" s="6"/>
      <c r="J3401" s="6"/>
      <c r="K3401" s="6"/>
      <c r="L3401" s="6"/>
      <c r="M3401" s="6"/>
      <c r="N3401" s="6"/>
      <c r="O3401" s="6"/>
      <c r="P3401" s="6"/>
      <c r="Q3401" s="6"/>
      <c r="R3401" s="6"/>
      <c r="S3401" s="6"/>
      <c r="T3401" s="6"/>
      <c r="U3401" s="6"/>
      <c r="V3401" s="6"/>
      <c r="W3401" s="6"/>
      <c r="X3401" s="6"/>
      <c r="Y3401" s="6"/>
      <c r="Z3401" s="6"/>
      <c r="AA3401" s="6"/>
      <c r="AB3401" s="21"/>
      <c r="AC3401" s="21"/>
      <c r="AD3401" s="21"/>
      <c r="AE3401" s="6"/>
      <c r="AF3401" s="6"/>
      <c r="AG3401" s="6"/>
      <c r="AH3401" s="6"/>
    </row>
    <row r="3402" spans="1:34" x14ac:dyDescent="0.35">
      <c r="A3402" s="20"/>
      <c r="B3402" s="6"/>
      <c r="C3402" s="6"/>
      <c r="D3402" s="6"/>
      <c r="E3402" s="6"/>
      <c r="F3402" s="6"/>
      <c r="G3402" s="6"/>
      <c r="H3402" s="6"/>
      <c r="I3402" s="6"/>
      <c r="J3402" s="6"/>
      <c r="K3402" s="6"/>
      <c r="L3402" s="6"/>
      <c r="M3402" s="6"/>
      <c r="N3402" s="6"/>
      <c r="O3402" s="6"/>
      <c r="P3402" s="6"/>
      <c r="Q3402" s="6"/>
      <c r="R3402" s="6"/>
      <c r="S3402" s="6"/>
      <c r="T3402" s="6"/>
      <c r="U3402" s="6"/>
      <c r="V3402" s="6"/>
      <c r="W3402" s="6"/>
      <c r="X3402" s="6"/>
      <c r="Y3402" s="6"/>
      <c r="Z3402" s="6"/>
      <c r="AA3402" s="6"/>
      <c r="AB3402" s="21"/>
      <c r="AC3402" s="21"/>
      <c r="AD3402" s="21"/>
      <c r="AE3402" s="6"/>
      <c r="AF3402" s="6"/>
      <c r="AG3402" s="6"/>
      <c r="AH3402" s="6"/>
    </row>
    <row r="3403" spans="1:34" x14ac:dyDescent="0.35">
      <c r="A3403" s="20"/>
      <c r="B3403" s="6"/>
      <c r="C3403" s="6"/>
      <c r="D3403" s="6"/>
      <c r="E3403" s="6"/>
      <c r="F3403" s="6"/>
      <c r="G3403" s="6"/>
      <c r="H3403" s="6"/>
      <c r="I3403" s="6"/>
      <c r="J3403" s="6"/>
      <c r="K3403" s="6"/>
      <c r="L3403" s="6"/>
      <c r="M3403" s="6"/>
      <c r="N3403" s="6"/>
      <c r="O3403" s="6"/>
      <c r="P3403" s="6"/>
      <c r="Q3403" s="6"/>
      <c r="R3403" s="6"/>
      <c r="S3403" s="6"/>
      <c r="T3403" s="6"/>
      <c r="U3403" s="6"/>
      <c r="V3403" s="6"/>
      <c r="W3403" s="6"/>
      <c r="X3403" s="6"/>
      <c r="Y3403" s="6"/>
      <c r="Z3403" s="6"/>
      <c r="AA3403" s="6"/>
      <c r="AB3403" s="21"/>
      <c r="AC3403" s="21"/>
      <c r="AD3403" s="21"/>
      <c r="AE3403" s="6"/>
      <c r="AF3403" s="6"/>
      <c r="AG3403" s="6"/>
      <c r="AH3403" s="6"/>
    </row>
    <row r="3404" spans="1:34" x14ac:dyDescent="0.35">
      <c r="A3404" s="20"/>
      <c r="B3404" s="6"/>
      <c r="C3404" s="6"/>
      <c r="D3404" s="6"/>
      <c r="E3404" s="6"/>
      <c r="F3404" s="6"/>
      <c r="G3404" s="6"/>
      <c r="H3404" s="6"/>
      <c r="I3404" s="6"/>
      <c r="J3404" s="6"/>
      <c r="K3404" s="6"/>
      <c r="L3404" s="6"/>
      <c r="M3404" s="6"/>
      <c r="N3404" s="6"/>
      <c r="O3404" s="6"/>
      <c r="P3404" s="6"/>
      <c r="Q3404" s="6"/>
      <c r="R3404" s="6"/>
      <c r="S3404" s="6"/>
      <c r="T3404" s="6"/>
      <c r="U3404" s="6"/>
      <c r="V3404" s="6"/>
      <c r="W3404" s="6"/>
      <c r="X3404" s="6"/>
      <c r="Y3404" s="6"/>
      <c r="Z3404" s="6"/>
      <c r="AA3404" s="6"/>
      <c r="AB3404" s="21"/>
      <c r="AC3404" s="21"/>
      <c r="AD3404" s="21"/>
      <c r="AE3404" s="6"/>
      <c r="AF3404" s="6"/>
      <c r="AG3404" s="6"/>
      <c r="AH3404" s="6"/>
    </row>
    <row r="3405" spans="1:34" x14ac:dyDescent="0.35">
      <c r="A3405" s="20"/>
      <c r="B3405" s="6"/>
      <c r="C3405" s="6"/>
      <c r="D3405" s="6"/>
      <c r="E3405" s="6"/>
      <c r="F3405" s="6"/>
      <c r="G3405" s="6"/>
      <c r="H3405" s="6"/>
      <c r="I3405" s="6"/>
      <c r="J3405" s="6"/>
      <c r="K3405" s="6"/>
      <c r="L3405" s="6"/>
      <c r="M3405" s="6"/>
      <c r="N3405" s="6"/>
      <c r="O3405" s="6"/>
      <c r="P3405" s="6"/>
      <c r="Q3405" s="6"/>
      <c r="R3405" s="6"/>
      <c r="S3405" s="6"/>
      <c r="T3405" s="6"/>
      <c r="U3405" s="6"/>
      <c r="V3405" s="6"/>
      <c r="W3405" s="6"/>
      <c r="X3405" s="6"/>
      <c r="Y3405" s="6"/>
      <c r="Z3405" s="6"/>
      <c r="AA3405" s="6"/>
      <c r="AB3405" s="21"/>
      <c r="AC3405" s="21"/>
      <c r="AD3405" s="21"/>
      <c r="AE3405" s="6"/>
      <c r="AF3405" s="6"/>
      <c r="AG3405" s="6"/>
      <c r="AH3405" s="6"/>
    </row>
    <row r="3406" spans="1:34" x14ac:dyDescent="0.35">
      <c r="A3406" s="20"/>
      <c r="B3406" s="6"/>
      <c r="C3406" s="6"/>
      <c r="D3406" s="6"/>
      <c r="E3406" s="6"/>
      <c r="F3406" s="6"/>
      <c r="G3406" s="6"/>
      <c r="H3406" s="6"/>
      <c r="I3406" s="6"/>
      <c r="J3406" s="6"/>
      <c r="K3406" s="6"/>
      <c r="L3406" s="6"/>
      <c r="M3406" s="6"/>
      <c r="N3406" s="6"/>
      <c r="O3406" s="6"/>
      <c r="P3406" s="6"/>
      <c r="Q3406" s="6"/>
      <c r="R3406" s="6"/>
      <c r="S3406" s="6"/>
      <c r="T3406" s="6"/>
      <c r="U3406" s="6"/>
      <c r="V3406" s="6"/>
      <c r="W3406" s="6"/>
      <c r="X3406" s="6"/>
      <c r="Y3406" s="6"/>
      <c r="Z3406" s="6"/>
      <c r="AA3406" s="6"/>
      <c r="AB3406" s="21"/>
      <c r="AC3406" s="21"/>
      <c r="AD3406" s="21"/>
      <c r="AE3406" s="6"/>
      <c r="AF3406" s="6"/>
      <c r="AG3406" s="6"/>
      <c r="AH3406" s="6"/>
    </row>
    <row r="3407" spans="1:34" x14ac:dyDescent="0.35">
      <c r="A3407" s="20"/>
      <c r="B3407" s="6"/>
      <c r="C3407" s="6"/>
      <c r="D3407" s="6"/>
      <c r="E3407" s="6"/>
      <c r="F3407" s="6"/>
      <c r="G3407" s="6"/>
      <c r="H3407" s="6"/>
      <c r="I3407" s="6"/>
      <c r="J3407" s="6"/>
      <c r="K3407" s="6"/>
      <c r="L3407" s="6"/>
      <c r="M3407" s="6"/>
      <c r="N3407" s="6"/>
      <c r="O3407" s="6"/>
      <c r="P3407" s="6"/>
      <c r="Q3407" s="6"/>
      <c r="R3407" s="6"/>
      <c r="S3407" s="6"/>
      <c r="T3407" s="6"/>
      <c r="U3407" s="6"/>
      <c r="V3407" s="6"/>
      <c r="W3407" s="6"/>
      <c r="X3407" s="6"/>
      <c r="Y3407" s="6"/>
      <c r="Z3407" s="6"/>
      <c r="AA3407" s="6"/>
      <c r="AB3407" s="21"/>
      <c r="AC3407" s="21"/>
      <c r="AD3407" s="21"/>
      <c r="AE3407" s="6"/>
      <c r="AF3407" s="6"/>
      <c r="AG3407" s="6"/>
      <c r="AH3407" s="6"/>
    </row>
    <row r="3408" spans="1:34" x14ac:dyDescent="0.35">
      <c r="A3408" s="20"/>
      <c r="B3408" s="6"/>
      <c r="C3408" s="6"/>
      <c r="D3408" s="6"/>
      <c r="E3408" s="6"/>
      <c r="F3408" s="6"/>
      <c r="G3408" s="6"/>
      <c r="H3408" s="6"/>
      <c r="I3408" s="6"/>
      <c r="J3408" s="6"/>
      <c r="K3408" s="6"/>
      <c r="L3408" s="6"/>
      <c r="M3408" s="6"/>
      <c r="N3408" s="6"/>
      <c r="O3408" s="6"/>
      <c r="P3408" s="6"/>
      <c r="Q3408" s="6"/>
      <c r="R3408" s="6"/>
      <c r="S3408" s="6"/>
      <c r="T3408" s="6"/>
      <c r="U3408" s="6"/>
      <c r="V3408" s="6"/>
      <c r="W3408" s="6"/>
      <c r="X3408" s="6"/>
      <c r="Y3408" s="6"/>
      <c r="Z3408" s="6"/>
      <c r="AA3408" s="6"/>
      <c r="AB3408" s="21"/>
      <c r="AC3408" s="21"/>
      <c r="AD3408" s="21"/>
      <c r="AE3408" s="6"/>
      <c r="AF3408" s="6"/>
      <c r="AG3408" s="6"/>
      <c r="AH3408" s="6"/>
    </row>
    <row r="3409" spans="1:34" x14ac:dyDescent="0.35">
      <c r="A3409" s="20"/>
      <c r="B3409" s="6"/>
      <c r="C3409" s="6"/>
      <c r="D3409" s="6"/>
      <c r="E3409" s="6"/>
      <c r="F3409" s="6"/>
      <c r="G3409" s="6"/>
      <c r="H3409" s="6"/>
      <c r="I3409" s="6"/>
      <c r="J3409" s="6"/>
      <c r="K3409" s="6"/>
      <c r="L3409" s="6"/>
      <c r="M3409" s="6"/>
      <c r="N3409" s="6"/>
      <c r="O3409" s="6"/>
      <c r="P3409" s="6"/>
      <c r="Q3409" s="6"/>
      <c r="R3409" s="6"/>
      <c r="S3409" s="6"/>
      <c r="T3409" s="6"/>
      <c r="U3409" s="6"/>
      <c r="V3409" s="6"/>
      <c r="W3409" s="6"/>
      <c r="X3409" s="6"/>
      <c r="Y3409" s="6"/>
      <c r="Z3409" s="6"/>
      <c r="AA3409" s="6"/>
      <c r="AB3409" s="21"/>
      <c r="AC3409" s="21"/>
      <c r="AD3409" s="21"/>
      <c r="AE3409" s="6"/>
      <c r="AF3409" s="6"/>
      <c r="AG3409" s="6"/>
      <c r="AH3409" s="6"/>
    </row>
    <row r="3410" spans="1:34" x14ac:dyDescent="0.35">
      <c r="A3410" s="20"/>
      <c r="B3410" s="6"/>
      <c r="C3410" s="6"/>
      <c r="D3410" s="6"/>
      <c r="E3410" s="6"/>
      <c r="F3410" s="6"/>
      <c r="G3410" s="6"/>
      <c r="H3410" s="6"/>
      <c r="I3410" s="6"/>
      <c r="J3410" s="6"/>
      <c r="K3410" s="6"/>
      <c r="L3410" s="6"/>
      <c r="M3410" s="6"/>
      <c r="N3410" s="6"/>
      <c r="O3410" s="6"/>
      <c r="P3410" s="6"/>
      <c r="Q3410" s="6"/>
      <c r="R3410" s="6"/>
      <c r="S3410" s="6"/>
      <c r="T3410" s="6"/>
      <c r="U3410" s="6"/>
      <c r="V3410" s="6"/>
      <c r="W3410" s="6"/>
      <c r="X3410" s="6"/>
      <c r="Y3410" s="6"/>
      <c r="Z3410" s="6"/>
      <c r="AA3410" s="6"/>
      <c r="AB3410" s="21"/>
      <c r="AC3410" s="21"/>
      <c r="AD3410" s="21"/>
      <c r="AE3410" s="6"/>
      <c r="AF3410" s="6"/>
      <c r="AG3410" s="6"/>
      <c r="AH3410" s="6"/>
    </row>
    <row r="3411" spans="1:34" x14ac:dyDescent="0.35">
      <c r="A3411" s="20"/>
      <c r="B3411" s="6"/>
      <c r="C3411" s="6"/>
      <c r="D3411" s="6"/>
      <c r="E3411" s="6"/>
      <c r="F3411" s="6"/>
      <c r="G3411" s="6"/>
      <c r="H3411" s="6"/>
      <c r="I3411" s="6"/>
      <c r="J3411" s="6"/>
      <c r="K3411" s="6"/>
      <c r="L3411" s="6"/>
      <c r="M3411" s="6"/>
      <c r="N3411" s="6"/>
      <c r="O3411" s="6"/>
      <c r="P3411" s="6"/>
      <c r="Q3411" s="6"/>
      <c r="R3411" s="6"/>
      <c r="S3411" s="6"/>
      <c r="T3411" s="6"/>
      <c r="U3411" s="6"/>
      <c r="V3411" s="6"/>
      <c r="W3411" s="6"/>
      <c r="X3411" s="6"/>
      <c r="Y3411" s="6"/>
      <c r="Z3411" s="6"/>
      <c r="AA3411" s="6"/>
      <c r="AB3411" s="21"/>
      <c r="AC3411" s="21"/>
      <c r="AD3411" s="21"/>
      <c r="AE3411" s="6"/>
      <c r="AF3411" s="6"/>
      <c r="AG3411" s="6"/>
      <c r="AH3411" s="6"/>
    </row>
    <row r="3412" spans="1:34" x14ac:dyDescent="0.35">
      <c r="A3412" s="20"/>
      <c r="B3412" s="6"/>
      <c r="C3412" s="6"/>
      <c r="D3412" s="6"/>
      <c r="E3412" s="6"/>
      <c r="F3412" s="6"/>
      <c r="G3412" s="6"/>
      <c r="H3412" s="6"/>
      <c r="I3412" s="6"/>
      <c r="J3412" s="6"/>
      <c r="K3412" s="6"/>
      <c r="L3412" s="6"/>
      <c r="M3412" s="6"/>
      <c r="N3412" s="6"/>
      <c r="O3412" s="6"/>
      <c r="P3412" s="6"/>
      <c r="Q3412" s="6"/>
      <c r="R3412" s="6"/>
      <c r="S3412" s="6"/>
      <c r="T3412" s="6"/>
      <c r="U3412" s="6"/>
      <c r="V3412" s="6"/>
      <c r="W3412" s="6"/>
      <c r="X3412" s="6"/>
      <c r="Y3412" s="6"/>
      <c r="Z3412" s="6"/>
      <c r="AA3412" s="6"/>
      <c r="AB3412" s="21"/>
      <c r="AC3412" s="21"/>
      <c r="AD3412" s="21"/>
      <c r="AE3412" s="6"/>
      <c r="AF3412" s="6"/>
      <c r="AG3412" s="6"/>
      <c r="AH3412" s="6"/>
    </row>
    <row r="3413" spans="1:34" x14ac:dyDescent="0.35">
      <c r="A3413" s="20"/>
      <c r="B3413" s="6"/>
      <c r="C3413" s="6"/>
      <c r="D3413" s="6"/>
      <c r="E3413" s="6"/>
      <c r="F3413" s="6"/>
      <c r="G3413" s="6"/>
      <c r="H3413" s="6"/>
      <c r="I3413" s="6"/>
      <c r="J3413" s="6"/>
      <c r="K3413" s="6"/>
      <c r="L3413" s="6"/>
      <c r="M3413" s="6"/>
      <c r="N3413" s="6"/>
      <c r="O3413" s="6"/>
      <c r="P3413" s="6"/>
      <c r="Q3413" s="6"/>
      <c r="R3413" s="6"/>
      <c r="S3413" s="6"/>
      <c r="T3413" s="6"/>
      <c r="U3413" s="6"/>
      <c r="V3413" s="6"/>
      <c r="W3413" s="6"/>
      <c r="X3413" s="6"/>
      <c r="Y3413" s="6"/>
      <c r="Z3413" s="6"/>
      <c r="AA3413" s="6"/>
      <c r="AB3413" s="21"/>
      <c r="AC3413" s="21"/>
      <c r="AD3413" s="21"/>
      <c r="AE3413" s="6"/>
      <c r="AF3413" s="6"/>
      <c r="AG3413" s="6"/>
      <c r="AH3413" s="6"/>
    </row>
    <row r="3414" spans="1:34" x14ac:dyDescent="0.35">
      <c r="A3414" s="20"/>
      <c r="B3414" s="6"/>
      <c r="C3414" s="6"/>
      <c r="D3414" s="6"/>
      <c r="E3414" s="6"/>
      <c r="F3414" s="6"/>
      <c r="G3414" s="6"/>
      <c r="H3414" s="6"/>
      <c r="I3414" s="6"/>
      <c r="J3414" s="6"/>
      <c r="K3414" s="6"/>
      <c r="L3414" s="6"/>
      <c r="M3414" s="6"/>
      <c r="N3414" s="6"/>
      <c r="O3414" s="6"/>
      <c r="P3414" s="6"/>
      <c r="Q3414" s="6"/>
      <c r="R3414" s="6"/>
      <c r="S3414" s="6"/>
      <c r="T3414" s="6"/>
      <c r="U3414" s="6"/>
      <c r="V3414" s="6"/>
      <c r="W3414" s="6"/>
      <c r="X3414" s="6"/>
      <c r="Y3414" s="6"/>
      <c r="Z3414" s="6"/>
      <c r="AA3414" s="6"/>
      <c r="AB3414" s="21"/>
      <c r="AC3414" s="21"/>
      <c r="AD3414" s="21"/>
      <c r="AE3414" s="6"/>
      <c r="AF3414" s="6"/>
      <c r="AG3414" s="6"/>
      <c r="AH3414" s="6"/>
    </row>
    <row r="3415" spans="1:34" x14ac:dyDescent="0.35">
      <c r="A3415" s="20"/>
      <c r="B3415" s="6"/>
      <c r="C3415" s="6"/>
      <c r="D3415" s="6"/>
      <c r="E3415" s="6"/>
      <c r="F3415" s="6"/>
      <c r="G3415" s="6"/>
      <c r="H3415" s="6"/>
      <c r="I3415" s="6"/>
      <c r="J3415" s="6"/>
      <c r="K3415" s="6"/>
      <c r="L3415" s="6"/>
      <c r="M3415" s="6"/>
      <c r="N3415" s="6"/>
      <c r="O3415" s="6"/>
      <c r="P3415" s="6"/>
      <c r="Q3415" s="6"/>
      <c r="R3415" s="6"/>
      <c r="S3415" s="6"/>
      <c r="T3415" s="6"/>
      <c r="U3415" s="6"/>
      <c r="V3415" s="6"/>
      <c r="W3415" s="6"/>
      <c r="X3415" s="6"/>
      <c r="Y3415" s="6"/>
      <c r="Z3415" s="6"/>
      <c r="AA3415" s="6"/>
      <c r="AB3415" s="21"/>
      <c r="AC3415" s="21"/>
      <c r="AD3415" s="21"/>
      <c r="AE3415" s="6"/>
      <c r="AF3415" s="6"/>
      <c r="AG3415" s="6"/>
      <c r="AH3415" s="6"/>
    </row>
    <row r="3416" spans="1:34" x14ac:dyDescent="0.35">
      <c r="A3416" s="20"/>
      <c r="B3416" s="6"/>
      <c r="C3416" s="6"/>
      <c r="D3416" s="6"/>
      <c r="E3416" s="6"/>
      <c r="F3416" s="6"/>
      <c r="G3416" s="6"/>
      <c r="H3416" s="6"/>
      <c r="I3416" s="6"/>
      <c r="J3416" s="6"/>
      <c r="K3416" s="6"/>
      <c r="L3416" s="6"/>
      <c r="M3416" s="6"/>
      <c r="N3416" s="6"/>
      <c r="O3416" s="6"/>
      <c r="P3416" s="6"/>
      <c r="Q3416" s="6"/>
      <c r="R3416" s="6"/>
      <c r="S3416" s="6"/>
      <c r="T3416" s="6"/>
      <c r="U3416" s="6"/>
      <c r="V3416" s="6"/>
      <c r="W3416" s="6"/>
      <c r="X3416" s="6"/>
      <c r="Y3416" s="6"/>
      <c r="Z3416" s="6"/>
      <c r="AA3416" s="6"/>
      <c r="AB3416" s="21"/>
      <c r="AC3416" s="21"/>
      <c r="AD3416" s="21"/>
      <c r="AE3416" s="6"/>
      <c r="AF3416" s="6"/>
      <c r="AG3416" s="6"/>
      <c r="AH3416" s="6"/>
    </row>
    <row r="3417" spans="1:34" x14ac:dyDescent="0.35">
      <c r="A3417" s="20"/>
      <c r="B3417" s="6"/>
      <c r="C3417" s="6"/>
      <c r="D3417" s="6"/>
      <c r="E3417" s="6"/>
      <c r="F3417" s="6"/>
      <c r="G3417" s="6"/>
      <c r="H3417" s="6"/>
      <c r="I3417" s="6"/>
      <c r="J3417" s="6"/>
      <c r="K3417" s="6"/>
      <c r="L3417" s="6"/>
      <c r="M3417" s="6"/>
      <c r="N3417" s="6"/>
      <c r="O3417" s="6"/>
      <c r="P3417" s="6"/>
      <c r="Q3417" s="6"/>
      <c r="R3417" s="6"/>
      <c r="S3417" s="6"/>
      <c r="T3417" s="6"/>
      <c r="U3417" s="6"/>
      <c r="V3417" s="6"/>
      <c r="W3417" s="6"/>
      <c r="X3417" s="6"/>
      <c r="Y3417" s="6"/>
      <c r="Z3417" s="6"/>
      <c r="AA3417" s="6"/>
      <c r="AB3417" s="21"/>
      <c r="AC3417" s="21"/>
      <c r="AD3417" s="21"/>
      <c r="AE3417" s="6"/>
      <c r="AF3417" s="6"/>
      <c r="AG3417" s="6"/>
      <c r="AH3417" s="6"/>
    </row>
    <row r="3418" spans="1:34" x14ac:dyDescent="0.35">
      <c r="A3418" s="20"/>
      <c r="B3418" s="6"/>
      <c r="C3418" s="6"/>
      <c r="D3418" s="6"/>
      <c r="E3418" s="6"/>
      <c r="F3418" s="6"/>
      <c r="G3418" s="6"/>
      <c r="H3418" s="6"/>
      <c r="I3418" s="6"/>
      <c r="J3418" s="6"/>
      <c r="K3418" s="6"/>
      <c r="L3418" s="6"/>
      <c r="M3418" s="6"/>
      <c r="N3418" s="6"/>
      <c r="O3418" s="6"/>
      <c r="P3418" s="6"/>
      <c r="Q3418" s="6"/>
      <c r="R3418" s="6"/>
      <c r="S3418" s="6"/>
      <c r="T3418" s="6"/>
      <c r="U3418" s="6"/>
      <c r="V3418" s="6"/>
      <c r="W3418" s="6"/>
      <c r="X3418" s="6"/>
      <c r="Y3418" s="6"/>
      <c r="Z3418" s="6"/>
      <c r="AA3418" s="6"/>
      <c r="AB3418" s="21"/>
      <c r="AC3418" s="21"/>
      <c r="AD3418" s="21"/>
      <c r="AE3418" s="6"/>
      <c r="AF3418" s="6"/>
      <c r="AG3418" s="6"/>
      <c r="AH3418" s="6"/>
    </row>
    <row r="3419" spans="1:34" x14ac:dyDescent="0.35">
      <c r="A3419" s="20"/>
      <c r="B3419" s="6"/>
      <c r="C3419" s="6"/>
      <c r="D3419" s="6"/>
      <c r="E3419" s="6"/>
      <c r="F3419" s="6"/>
      <c r="G3419" s="6"/>
      <c r="H3419" s="6"/>
      <c r="I3419" s="6"/>
      <c r="J3419" s="6"/>
      <c r="K3419" s="6"/>
      <c r="L3419" s="6"/>
      <c r="M3419" s="6"/>
      <c r="N3419" s="6"/>
      <c r="O3419" s="6"/>
      <c r="P3419" s="6"/>
      <c r="Q3419" s="6"/>
      <c r="R3419" s="6"/>
      <c r="S3419" s="6"/>
      <c r="T3419" s="6"/>
      <c r="U3419" s="6"/>
      <c r="V3419" s="6"/>
      <c r="W3419" s="6"/>
      <c r="X3419" s="6"/>
      <c r="Y3419" s="6"/>
      <c r="Z3419" s="6"/>
      <c r="AA3419" s="6"/>
      <c r="AB3419" s="21"/>
      <c r="AC3419" s="21"/>
      <c r="AD3419" s="21"/>
      <c r="AE3419" s="6"/>
      <c r="AF3419" s="6"/>
      <c r="AG3419" s="6"/>
      <c r="AH3419" s="6"/>
    </row>
    <row r="3420" spans="1:34" x14ac:dyDescent="0.35">
      <c r="A3420" s="20"/>
      <c r="B3420" s="6"/>
      <c r="C3420" s="6"/>
      <c r="D3420" s="6"/>
      <c r="E3420" s="6"/>
      <c r="F3420" s="6"/>
      <c r="G3420" s="6"/>
      <c r="H3420" s="6"/>
      <c r="I3420" s="6"/>
      <c r="J3420" s="6"/>
      <c r="K3420" s="6"/>
      <c r="L3420" s="6"/>
      <c r="M3420" s="6"/>
      <c r="N3420" s="6"/>
      <c r="O3420" s="6"/>
      <c r="P3420" s="6"/>
      <c r="Q3420" s="6"/>
      <c r="R3420" s="6"/>
      <c r="S3420" s="6"/>
      <c r="T3420" s="6"/>
      <c r="U3420" s="6"/>
      <c r="V3420" s="6"/>
      <c r="W3420" s="6"/>
      <c r="X3420" s="6"/>
      <c r="Y3420" s="6"/>
      <c r="Z3420" s="6"/>
      <c r="AA3420" s="6"/>
      <c r="AB3420" s="21"/>
      <c r="AC3420" s="21"/>
      <c r="AD3420" s="21"/>
      <c r="AE3420" s="6"/>
      <c r="AF3420" s="6"/>
      <c r="AG3420" s="6"/>
      <c r="AH3420" s="6"/>
    </row>
    <row r="3421" spans="1:34" x14ac:dyDescent="0.35">
      <c r="A3421" s="20"/>
      <c r="B3421" s="6"/>
      <c r="C3421" s="6"/>
      <c r="D3421" s="6"/>
      <c r="E3421" s="6"/>
      <c r="F3421" s="6"/>
      <c r="G3421" s="6"/>
      <c r="H3421" s="6"/>
      <c r="I3421" s="6"/>
      <c r="J3421" s="6"/>
      <c r="K3421" s="6"/>
      <c r="L3421" s="6"/>
      <c r="M3421" s="6"/>
      <c r="N3421" s="6"/>
      <c r="O3421" s="6"/>
      <c r="P3421" s="6"/>
      <c r="Q3421" s="6"/>
      <c r="R3421" s="6"/>
      <c r="S3421" s="6"/>
      <c r="T3421" s="6"/>
      <c r="U3421" s="6"/>
      <c r="V3421" s="6"/>
      <c r="W3421" s="6"/>
      <c r="X3421" s="6"/>
      <c r="Y3421" s="6"/>
      <c r="Z3421" s="6"/>
      <c r="AA3421" s="6"/>
      <c r="AB3421" s="21"/>
      <c r="AC3421" s="21"/>
      <c r="AD3421" s="21"/>
      <c r="AE3421" s="6"/>
      <c r="AF3421" s="6"/>
      <c r="AG3421" s="6"/>
      <c r="AH3421" s="6"/>
    </row>
    <row r="3422" spans="1:34" x14ac:dyDescent="0.35">
      <c r="A3422" s="20"/>
      <c r="B3422" s="6"/>
      <c r="C3422" s="6"/>
      <c r="D3422" s="6"/>
      <c r="E3422" s="6"/>
      <c r="F3422" s="6"/>
      <c r="G3422" s="6"/>
      <c r="H3422" s="6"/>
      <c r="I3422" s="6"/>
      <c r="J3422" s="6"/>
      <c r="K3422" s="6"/>
      <c r="L3422" s="6"/>
      <c r="M3422" s="6"/>
      <c r="N3422" s="6"/>
      <c r="O3422" s="6"/>
      <c r="P3422" s="6"/>
      <c r="Q3422" s="6"/>
      <c r="R3422" s="6"/>
      <c r="S3422" s="6"/>
      <c r="T3422" s="6"/>
      <c r="U3422" s="6"/>
      <c r="V3422" s="6"/>
      <c r="W3422" s="6"/>
      <c r="X3422" s="6"/>
      <c r="Y3422" s="6"/>
      <c r="Z3422" s="6"/>
      <c r="AA3422" s="6"/>
      <c r="AB3422" s="21"/>
      <c r="AC3422" s="21"/>
      <c r="AD3422" s="21"/>
      <c r="AE3422" s="6"/>
      <c r="AF3422" s="6"/>
      <c r="AG3422" s="6"/>
      <c r="AH3422" s="6"/>
    </row>
    <row r="3423" spans="1:34" x14ac:dyDescent="0.35">
      <c r="A3423" s="20"/>
      <c r="B3423" s="6"/>
      <c r="C3423" s="6"/>
      <c r="D3423" s="6"/>
      <c r="E3423" s="6"/>
      <c r="F3423" s="6"/>
      <c r="G3423" s="6"/>
      <c r="H3423" s="6"/>
      <c r="I3423" s="6"/>
      <c r="J3423" s="6"/>
      <c r="K3423" s="6"/>
      <c r="L3423" s="6"/>
      <c r="M3423" s="6"/>
      <c r="N3423" s="6"/>
      <c r="O3423" s="6"/>
      <c r="P3423" s="6"/>
      <c r="Q3423" s="6"/>
      <c r="R3423" s="6"/>
      <c r="S3423" s="6"/>
      <c r="T3423" s="6"/>
      <c r="U3423" s="6"/>
      <c r="V3423" s="6"/>
      <c r="W3423" s="6"/>
      <c r="X3423" s="6"/>
      <c r="Y3423" s="6"/>
      <c r="Z3423" s="6"/>
      <c r="AA3423" s="6"/>
      <c r="AB3423" s="21"/>
      <c r="AC3423" s="21"/>
      <c r="AD3423" s="21"/>
      <c r="AE3423" s="6"/>
      <c r="AF3423" s="6"/>
      <c r="AG3423" s="6"/>
      <c r="AH3423" s="6"/>
    </row>
    <row r="3424" spans="1:34" x14ac:dyDescent="0.35">
      <c r="A3424" s="20"/>
      <c r="B3424" s="6"/>
      <c r="C3424" s="6"/>
      <c r="D3424" s="6"/>
      <c r="E3424" s="6"/>
      <c r="F3424" s="6"/>
      <c r="G3424" s="6"/>
      <c r="H3424" s="6"/>
      <c r="I3424" s="6"/>
      <c r="J3424" s="6"/>
      <c r="K3424" s="6"/>
      <c r="L3424" s="6"/>
      <c r="M3424" s="6"/>
      <c r="N3424" s="6"/>
      <c r="O3424" s="6"/>
      <c r="P3424" s="6"/>
      <c r="Q3424" s="6"/>
      <c r="R3424" s="6"/>
      <c r="S3424" s="6"/>
      <c r="T3424" s="6"/>
      <c r="U3424" s="6"/>
      <c r="V3424" s="6"/>
      <c r="W3424" s="6"/>
      <c r="X3424" s="6"/>
      <c r="Y3424" s="6"/>
      <c r="Z3424" s="6"/>
      <c r="AA3424" s="6"/>
      <c r="AB3424" s="21"/>
      <c r="AC3424" s="21"/>
      <c r="AD3424" s="21"/>
      <c r="AE3424" s="6"/>
      <c r="AF3424" s="6"/>
      <c r="AG3424" s="6"/>
      <c r="AH3424" s="6"/>
    </row>
    <row r="3425" spans="1:34" x14ac:dyDescent="0.35">
      <c r="A3425" s="20"/>
      <c r="B3425" s="6"/>
      <c r="C3425" s="6"/>
      <c r="D3425" s="6"/>
      <c r="E3425" s="6"/>
      <c r="F3425" s="6"/>
      <c r="G3425" s="6"/>
      <c r="H3425" s="6"/>
      <c r="I3425" s="6"/>
      <c r="J3425" s="6"/>
      <c r="K3425" s="6"/>
      <c r="L3425" s="6"/>
      <c r="M3425" s="6"/>
      <c r="N3425" s="6"/>
      <c r="O3425" s="6"/>
      <c r="P3425" s="6"/>
      <c r="Q3425" s="6"/>
      <c r="R3425" s="6"/>
      <c r="S3425" s="6"/>
      <c r="T3425" s="6"/>
      <c r="U3425" s="6"/>
      <c r="V3425" s="6"/>
      <c r="W3425" s="6"/>
      <c r="X3425" s="6"/>
      <c r="Y3425" s="6"/>
      <c r="Z3425" s="6"/>
      <c r="AA3425" s="6"/>
      <c r="AB3425" s="21"/>
      <c r="AC3425" s="21"/>
      <c r="AD3425" s="21"/>
      <c r="AE3425" s="6"/>
      <c r="AF3425" s="6"/>
      <c r="AG3425" s="6"/>
      <c r="AH3425" s="6"/>
    </row>
    <row r="3426" spans="1:34" x14ac:dyDescent="0.35">
      <c r="A3426" s="20"/>
      <c r="B3426" s="6"/>
      <c r="C3426" s="6"/>
      <c r="D3426" s="6"/>
      <c r="E3426" s="6"/>
      <c r="F3426" s="6"/>
      <c r="G3426" s="6"/>
      <c r="H3426" s="6"/>
      <c r="I3426" s="6"/>
      <c r="J3426" s="6"/>
      <c r="K3426" s="6"/>
      <c r="L3426" s="6"/>
      <c r="M3426" s="6"/>
      <c r="N3426" s="6"/>
      <c r="O3426" s="6"/>
      <c r="P3426" s="6"/>
      <c r="Q3426" s="6"/>
      <c r="R3426" s="6"/>
      <c r="S3426" s="6"/>
      <c r="T3426" s="6"/>
      <c r="U3426" s="6"/>
      <c r="V3426" s="6"/>
      <c r="W3426" s="6"/>
      <c r="X3426" s="6"/>
      <c r="Y3426" s="6"/>
      <c r="Z3426" s="6"/>
      <c r="AA3426" s="6"/>
      <c r="AB3426" s="21"/>
      <c r="AC3426" s="21"/>
      <c r="AD3426" s="21"/>
      <c r="AE3426" s="6"/>
      <c r="AF3426" s="6"/>
      <c r="AG3426" s="6"/>
      <c r="AH3426" s="6"/>
    </row>
    <row r="3427" spans="1:34" x14ac:dyDescent="0.35">
      <c r="A3427" s="20"/>
      <c r="B3427" s="6"/>
      <c r="C3427" s="6"/>
      <c r="D3427" s="6"/>
      <c r="E3427" s="6"/>
      <c r="F3427" s="6"/>
      <c r="G3427" s="6"/>
      <c r="H3427" s="6"/>
      <c r="I3427" s="6"/>
      <c r="J3427" s="6"/>
      <c r="K3427" s="6"/>
      <c r="L3427" s="6"/>
      <c r="M3427" s="6"/>
      <c r="N3427" s="6"/>
      <c r="O3427" s="6"/>
      <c r="P3427" s="6"/>
      <c r="Q3427" s="6"/>
      <c r="R3427" s="6"/>
      <c r="S3427" s="6"/>
      <c r="T3427" s="6"/>
      <c r="U3427" s="6"/>
      <c r="V3427" s="6"/>
      <c r="W3427" s="6"/>
      <c r="X3427" s="6"/>
      <c r="Y3427" s="6"/>
      <c r="Z3427" s="6"/>
      <c r="AA3427" s="6"/>
      <c r="AB3427" s="21"/>
      <c r="AC3427" s="21"/>
      <c r="AD3427" s="21"/>
      <c r="AE3427" s="6"/>
      <c r="AF3427" s="6"/>
      <c r="AG3427" s="6"/>
      <c r="AH3427" s="6"/>
    </row>
    <row r="3428" spans="1:34" x14ac:dyDescent="0.35">
      <c r="A3428" s="20"/>
      <c r="B3428" s="6"/>
      <c r="C3428" s="6"/>
      <c r="D3428" s="6"/>
      <c r="E3428" s="6"/>
      <c r="F3428" s="6"/>
      <c r="G3428" s="6"/>
      <c r="H3428" s="6"/>
      <c r="I3428" s="6"/>
      <c r="J3428" s="6"/>
      <c r="K3428" s="6"/>
      <c r="L3428" s="6"/>
      <c r="M3428" s="6"/>
      <c r="N3428" s="6"/>
      <c r="O3428" s="6"/>
      <c r="P3428" s="6"/>
      <c r="Q3428" s="6"/>
      <c r="R3428" s="6"/>
      <c r="S3428" s="6"/>
      <c r="T3428" s="6"/>
      <c r="U3428" s="6"/>
      <c r="V3428" s="6"/>
      <c r="W3428" s="6"/>
      <c r="X3428" s="6"/>
      <c r="Y3428" s="6"/>
      <c r="Z3428" s="6"/>
      <c r="AA3428" s="6"/>
      <c r="AB3428" s="21"/>
      <c r="AC3428" s="21"/>
      <c r="AD3428" s="21"/>
      <c r="AE3428" s="6"/>
      <c r="AF3428" s="6"/>
      <c r="AG3428" s="6"/>
      <c r="AH3428" s="6"/>
    </row>
    <row r="3429" spans="1:34" x14ac:dyDescent="0.35">
      <c r="A3429" s="20"/>
      <c r="B3429" s="6"/>
      <c r="C3429" s="6"/>
      <c r="D3429" s="6"/>
      <c r="E3429" s="6"/>
      <c r="F3429" s="6"/>
      <c r="G3429" s="6"/>
      <c r="H3429" s="6"/>
      <c r="I3429" s="6"/>
      <c r="J3429" s="6"/>
      <c r="K3429" s="6"/>
      <c r="L3429" s="6"/>
      <c r="M3429" s="6"/>
      <c r="N3429" s="6"/>
      <c r="O3429" s="6"/>
      <c r="P3429" s="6"/>
      <c r="Q3429" s="6"/>
      <c r="R3429" s="6"/>
      <c r="S3429" s="6"/>
      <c r="T3429" s="6"/>
      <c r="U3429" s="6"/>
      <c r="V3429" s="6"/>
      <c r="W3429" s="6"/>
      <c r="X3429" s="6"/>
      <c r="Y3429" s="6"/>
      <c r="Z3429" s="6"/>
      <c r="AA3429" s="6"/>
      <c r="AB3429" s="21"/>
      <c r="AC3429" s="21"/>
      <c r="AD3429" s="21"/>
      <c r="AE3429" s="6"/>
      <c r="AF3429" s="6"/>
      <c r="AG3429" s="6"/>
      <c r="AH3429" s="6"/>
    </row>
    <row r="3430" spans="1:34" x14ac:dyDescent="0.35">
      <c r="A3430" s="20"/>
      <c r="B3430" s="6"/>
      <c r="C3430" s="6"/>
      <c r="D3430" s="6"/>
      <c r="E3430" s="6"/>
      <c r="F3430" s="6"/>
      <c r="G3430" s="6"/>
      <c r="H3430" s="6"/>
      <c r="I3430" s="6"/>
      <c r="J3430" s="6"/>
      <c r="K3430" s="6"/>
      <c r="L3430" s="6"/>
      <c r="M3430" s="6"/>
      <c r="N3430" s="6"/>
      <c r="O3430" s="6"/>
      <c r="P3430" s="6"/>
      <c r="Q3430" s="6"/>
      <c r="R3430" s="6"/>
      <c r="S3430" s="6"/>
      <c r="T3430" s="6"/>
      <c r="U3430" s="6"/>
      <c r="V3430" s="6"/>
      <c r="W3430" s="6"/>
      <c r="X3430" s="6"/>
      <c r="Y3430" s="6"/>
      <c r="Z3430" s="6"/>
      <c r="AA3430" s="6"/>
      <c r="AB3430" s="21"/>
      <c r="AC3430" s="21"/>
      <c r="AD3430" s="21"/>
      <c r="AE3430" s="6"/>
      <c r="AF3430" s="6"/>
      <c r="AG3430" s="6"/>
      <c r="AH3430" s="6"/>
    </row>
    <row r="3431" spans="1:34" x14ac:dyDescent="0.35">
      <c r="A3431" s="20"/>
      <c r="B3431" s="6"/>
      <c r="C3431" s="6"/>
      <c r="D3431" s="6"/>
      <c r="E3431" s="6"/>
      <c r="F3431" s="6"/>
      <c r="G3431" s="6"/>
      <c r="H3431" s="6"/>
      <c r="I3431" s="6"/>
      <c r="J3431" s="6"/>
      <c r="K3431" s="6"/>
      <c r="L3431" s="6"/>
      <c r="M3431" s="6"/>
      <c r="N3431" s="6"/>
      <c r="O3431" s="6"/>
      <c r="P3431" s="6"/>
      <c r="Q3431" s="6"/>
      <c r="R3431" s="6"/>
      <c r="S3431" s="6"/>
      <c r="T3431" s="6"/>
      <c r="U3431" s="6"/>
      <c r="V3431" s="6"/>
      <c r="W3431" s="6"/>
      <c r="X3431" s="6"/>
      <c r="Y3431" s="6"/>
      <c r="Z3431" s="6"/>
      <c r="AA3431" s="6"/>
      <c r="AB3431" s="21"/>
      <c r="AC3431" s="21"/>
      <c r="AD3431" s="21"/>
      <c r="AE3431" s="6"/>
      <c r="AF3431" s="6"/>
      <c r="AG3431" s="6"/>
      <c r="AH3431" s="6"/>
    </row>
    <row r="3432" spans="1:34" x14ac:dyDescent="0.35">
      <c r="A3432" s="20"/>
      <c r="B3432" s="6"/>
      <c r="C3432" s="6"/>
      <c r="D3432" s="6"/>
      <c r="E3432" s="6"/>
      <c r="F3432" s="6"/>
      <c r="G3432" s="6"/>
      <c r="H3432" s="6"/>
      <c r="I3432" s="6"/>
      <c r="J3432" s="6"/>
      <c r="K3432" s="6"/>
      <c r="L3432" s="6"/>
      <c r="M3432" s="6"/>
      <c r="N3432" s="6"/>
      <c r="O3432" s="6"/>
      <c r="P3432" s="6"/>
      <c r="Q3432" s="6"/>
      <c r="R3432" s="6"/>
      <c r="S3432" s="6"/>
      <c r="T3432" s="6"/>
      <c r="U3432" s="6"/>
      <c r="V3432" s="6"/>
      <c r="W3432" s="6"/>
      <c r="X3432" s="6"/>
      <c r="Y3432" s="6"/>
      <c r="Z3432" s="6"/>
      <c r="AA3432" s="6"/>
      <c r="AB3432" s="21"/>
      <c r="AC3432" s="21"/>
      <c r="AD3432" s="21"/>
      <c r="AE3432" s="6"/>
      <c r="AF3432" s="6"/>
      <c r="AG3432" s="6"/>
      <c r="AH3432" s="6"/>
    </row>
    <row r="3433" spans="1:34" x14ac:dyDescent="0.35">
      <c r="A3433" s="20"/>
      <c r="B3433" s="6"/>
      <c r="C3433" s="6"/>
      <c r="D3433" s="6"/>
      <c r="E3433" s="6"/>
      <c r="F3433" s="6"/>
      <c r="G3433" s="6"/>
      <c r="H3433" s="6"/>
      <c r="I3433" s="6"/>
      <c r="J3433" s="6"/>
      <c r="K3433" s="6"/>
      <c r="L3433" s="6"/>
      <c r="M3433" s="6"/>
      <c r="N3433" s="6"/>
      <c r="O3433" s="6"/>
      <c r="P3433" s="6"/>
      <c r="Q3433" s="6"/>
      <c r="R3433" s="6"/>
      <c r="S3433" s="6"/>
      <c r="T3433" s="6"/>
      <c r="U3433" s="6"/>
      <c r="V3433" s="6"/>
      <c r="W3433" s="6"/>
      <c r="X3433" s="6"/>
      <c r="Y3433" s="6"/>
      <c r="Z3433" s="6"/>
      <c r="AA3433" s="6"/>
      <c r="AB3433" s="21"/>
      <c r="AC3433" s="21"/>
      <c r="AD3433" s="21"/>
      <c r="AE3433" s="6"/>
      <c r="AF3433" s="6"/>
      <c r="AG3433" s="6"/>
      <c r="AH3433" s="6"/>
    </row>
    <row r="3434" spans="1:34" x14ac:dyDescent="0.35">
      <c r="A3434" s="20"/>
      <c r="B3434" s="6"/>
      <c r="C3434" s="6"/>
      <c r="D3434" s="6"/>
      <c r="E3434" s="6"/>
      <c r="F3434" s="6"/>
      <c r="G3434" s="6"/>
      <c r="H3434" s="6"/>
      <c r="I3434" s="6"/>
      <c r="J3434" s="6"/>
      <c r="K3434" s="6"/>
      <c r="L3434" s="6"/>
      <c r="M3434" s="6"/>
      <c r="N3434" s="6"/>
      <c r="O3434" s="6"/>
      <c r="P3434" s="6"/>
      <c r="Q3434" s="6"/>
      <c r="R3434" s="6"/>
      <c r="S3434" s="6"/>
      <c r="T3434" s="6"/>
      <c r="U3434" s="6"/>
      <c r="V3434" s="6"/>
      <c r="W3434" s="6"/>
      <c r="X3434" s="6"/>
      <c r="Y3434" s="6"/>
      <c r="Z3434" s="6"/>
      <c r="AA3434" s="6"/>
      <c r="AB3434" s="21"/>
      <c r="AC3434" s="21"/>
      <c r="AD3434" s="21"/>
      <c r="AE3434" s="6"/>
      <c r="AF3434" s="6"/>
      <c r="AG3434" s="6"/>
      <c r="AH3434" s="6"/>
    </row>
    <row r="3435" spans="1:34" x14ac:dyDescent="0.35">
      <c r="A3435" s="20"/>
      <c r="B3435" s="6"/>
      <c r="C3435" s="6"/>
      <c r="D3435" s="6"/>
      <c r="E3435" s="6"/>
      <c r="F3435" s="6"/>
      <c r="G3435" s="6"/>
      <c r="H3435" s="6"/>
      <c r="I3435" s="6"/>
      <c r="J3435" s="6"/>
      <c r="K3435" s="6"/>
      <c r="L3435" s="6"/>
      <c r="M3435" s="6"/>
      <c r="N3435" s="6"/>
      <c r="O3435" s="6"/>
      <c r="P3435" s="6"/>
      <c r="Q3435" s="6"/>
      <c r="R3435" s="6"/>
      <c r="S3435" s="6"/>
      <c r="T3435" s="6"/>
      <c r="U3435" s="6"/>
      <c r="V3435" s="6"/>
      <c r="W3435" s="6"/>
      <c r="X3435" s="6"/>
      <c r="Y3435" s="6"/>
      <c r="Z3435" s="6"/>
      <c r="AA3435" s="6"/>
      <c r="AB3435" s="21"/>
      <c r="AC3435" s="21"/>
      <c r="AD3435" s="21"/>
      <c r="AE3435" s="6"/>
      <c r="AF3435" s="6"/>
      <c r="AG3435" s="6"/>
      <c r="AH3435" s="6"/>
    </row>
    <row r="3436" spans="1:34" x14ac:dyDescent="0.35">
      <c r="A3436" s="20"/>
      <c r="B3436" s="6"/>
      <c r="C3436" s="6"/>
      <c r="D3436" s="6"/>
      <c r="E3436" s="6"/>
      <c r="F3436" s="6"/>
      <c r="G3436" s="6"/>
      <c r="H3436" s="6"/>
      <c r="I3436" s="6"/>
      <c r="J3436" s="6"/>
      <c r="K3436" s="6"/>
      <c r="L3436" s="6"/>
      <c r="M3436" s="6"/>
      <c r="N3436" s="6"/>
      <c r="O3436" s="6"/>
      <c r="P3436" s="6"/>
      <c r="Q3436" s="6"/>
      <c r="R3436" s="6"/>
      <c r="S3436" s="6"/>
      <c r="T3436" s="6"/>
      <c r="U3436" s="6"/>
      <c r="V3436" s="6"/>
      <c r="W3436" s="6"/>
      <c r="X3436" s="6"/>
      <c r="Y3436" s="6"/>
      <c r="Z3436" s="6"/>
      <c r="AA3436" s="6"/>
      <c r="AB3436" s="21"/>
      <c r="AC3436" s="21"/>
      <c r="AD3436" s="21"/>
      <c r="AE3436" s="6"/>
      <c r="AF3436" s="6"/>
      <c r="AG3436" s="6"/>
      <c r="AH3436" s="6"/>
    </row>
    <row r="3437" spans="1:34" x14ac:dyDescent="0.35">
      <c r="A3437" s="20"/>
      <c r="B3437" s="6"/>
      <c r="C3437" s="6"/>
      <c r="D3437" s="6"/>
      <c r="E3437" s="6"/>
      <c r="F3437" s="6"/>
      <c r="G3437" s="6"/>
      <c r="H3437" s="6"/>
      <c r="I3437" s="6"/>
      <c r="J3437" s="6"/>
      <c r="K3437" s="6"/>
      <c r="L3437" s="6"/>
      <c r="M3437" s="6"/>
      <c r="N3437" s="6"/>
      <c r="O3437" s="6"/>
      <c r="P3437" s="6"/>
      <c r="Q3437" s="6"/>
      <c r="R3437" s="6"/>
      <c r="S3437" s="6"/>
      <c r="T3437" s="6"/>
      <c r="U3437" s="6"/>
      <c r="V3437" s="6"/>
      <c r="W3437" s="6"/>
      <c r="X3437" s="6"/>
      <c r="Y3437" s="6"/>
      <c r="Z3437" s="6"/>
      <c r="AA3437" s="6"/>
      <c r="AB3437" s="21"/>
      <c r="AC3437" s="21"/>
      <c r="AD3437" s="21"/>
      <c r="AE3437" s="6"/>
      <c r="AF3437" s="6"/>
      <c r="AG3437" s="6"/>
      <c r="AH3437" s="6"/>
    </row>
    <row r="3438" spans="1:34" x14ac:dyDescent="0.35">
      <c r="A3438" s="20"/>
      <c r="B3438" s="6"/>
      <c r="C3438" s="6"/>
      <c r="D3438" s="6"/>
      <c r="E3438" s="6"/>
      <c r="F3438" s="6"/>
      <c r="G3438" s="6"/>
      <c r="H3438" s="6"/>
      <c r="I3438" s="6"/>
      <c r="J3438" s="6"/>
      <c r="K3438" s="6"/>
      <c r="L3438" s="6"/>
      <c r="M3438" s="6"/>
      <c r="N3438" s="6"/>
      <c r="O3438" s="6"/>
      <c r="P3438" s="6"/>
      <c r="Q3438" s="6"/>
      <c r="R3438" s="6"/>
      <c r="S3438" s="6"/>
      <c r="T3438" s="6"/>
      <c r="U3438" s="6"/>
      <c r="V3438" s="6"/>
      <c r="W3438" s="6"/>
      <c r="X3438" s="6"/>
      <c r="Y3438" s="6"/>
      <c r="Z3438" s="6"/>
      <c r="AA3438" s="6"/>
      <c r="AB3438" s="21"/>
      <c r="AC3438" s="21"/>
      <c r="AD3438" s="21"/>
      <c r="AE3438" s="6"/>
      <c r="AF3438" s="6"/>
      <c r="AG3438" s="6"/>
      <c r="AH3438" s="6"/>
    </row>
    <row r="3439" spans="1:34" x14ac:dyDescent="0.35">
      <c r="A3439" s="20"/>
      <c r="B3439" s="6"/>
      <c r="C3439" s="6"/>
      <c r="D3439" s="6"/>
      <c r="E3439" s="6"/>
      <c r="F3439" s="6"/>
      <c r="G3439" s="6"/>
      <c r="H3439" s="6"/>
      <c r="I3439" s="6"/>
      <c r="J3439" s="6"/>
      <c r="K3439" s="6"/>
      <c r="L3439" s="6"/>
      <c r="M3439" s="6"/>
      <c r="N3439" s="6"/>
      <c r="O3439" s="6"/>
      <c r="P3439" s="6"/>
      <c r="Q3439" s="6"/>
      <c r="R3439" s="6"/>
      <c r="S3439" s="6"/>
      <c r="T3439" s="6"/>
      <c r="U3439" s="6"/>
      <c r="V3439" s="6"/>
      <c r="W3439" s="6"/>
      <c r="X3439" s="6"/>
      <c r="Y3439" s="6"/>
      <c r="Z3439" s="6"/>
      <c r="AA3439" s="6"/>
      <c r="AB3439" s="21"/>
      <c r="AC3439" s="21"/>
      <c r="AD3439" s="21"/>
      <c r="AE3439" s="6"/>
      <c r="AF3439" s="6"/>
      <c r="AG3439" s="6"/>
      <c r="AH3439" s="6"/>
    </row>
    <row r="3440" spans="1:34" x14ac:dyDescent="0.35">
      <c r="A3440" s="20"/>
      <c r="B3440" s="6"/>
      <c r="C3440" s="6"/>
      <c r="D3440" s="6"/>
      <c r="E3440" s="6"/>
      <c r="F3440" s="6"/>
      <c r="G3440" s="6"/>
      <c r="H3440" s="6"/>
      <c r="I3440" s="6"/>
      <c r="J3440" s="6"/>
      <c r="K3440" s="6"/>
      <c r="L3440" s="6"/>
      <c r="M3440" s="6"/>
      <c r="N3440" s="6"/>
      <c r="O3440" s="6"/>
      <c r="P3440" s="6"/>
      <c r="Q3440" s="6"/>
      <c r="R3440" s="6"/>
      <c r="S3440" s="6"/>
      <c r="T3440" s="6"/>
      <c r="U3440" s="6"/>
      <c r="V3440" s="6"/>
      <c r="W3440" s="6"/>
      <c r="X3440" s="6"/>
      <c r="Y3440" s="6"/>
      <c r="Z3440" s="6"/>
      <c r="AA3440" s="6"/>
      <c r="AB3440" s="21"/>
      <c r="AC3440" s="21"/>
      <c r="AD3440" s="21"/>
      <c r="AE3440" s="6"/>
      <c r="AF3440" s="6"/>
      <c r="AG3440" s="6"/>
      <c r="AH3440" s="6"/>
    </row>
    <row r="3441" spans="1:34" x14ac:dyDescent="0.35">
      <c r="A3441" s="20"/>
      <c r="B3441" s="6"/>
      <c r="C3441" s="6"/>
      <c r="D3441" s="6"/>
      <c r="E3441" s="6"/>
      <c r="F3441" s="6"/>
      <c r="G3441" s="6"/>
      <c r="H3441" s="6"/>
      <c r="I3441" s="6"/>
      <c r="J3441" s="6"/>
      <c r="K3441" s="6"/>
      <c r="L3441" s="6"/>
      <c r="M3441" s="6"/>
      <c r="N3441" s="6"/>
      <c r="O3441" s="6"/>
      <c r="P3441" s="6"/>
      <c r="Q3441" s="6"/>
      <c r="R3441" s="6"/>
      <c r="S3441" s="6"/>
      <c r="T3441" s="6"/>
      <c r="U3441" s="6"/>
      <c r="V3441" s="6"/>
      <c r="W3441" s="6"/>
      <c r="X3441" s="6"/>
      <c r="Y3441" s="6"/>
      <c r="Z3441" s="6"/>
      <c r="AA3441" s="6"/>
      <c r="AB3441" s="21"/>
      <c r="AC3441" s="21"/>
      <c r="AD3441" s="21"/>
      <c r="AE3441" s="6"/>
      <c r="AF3441" s="6"/>
      <c r="AG3441" s="6"/>
      <c r="AH3441" s="6"/>
    </row>
    <row r="3442" spans="1:34" x14ac:dyDescent="0.35">
      <c r="A3442" s="20"/>
      <c r="B3442" s="6"/>
      <c r="C3442" s="6"/>
      <c r="D3442" s="6"/>
      <c r="E3442" s="6"/>
      <c r="F3442" s="6"/>
      <c r="G3442" s="6"/>
      <c r="H3442" s="6"/>
      <c r="I3442" s="6"/>
      <c r="J3442" s="6"/>
      <c r="K3442" s="6"/>
      <c r="L3442" s="6"/>
      <c r="M3442" s="6"/>
      <c r="N3442" s="6"/>
      <c r="O3442" s="6"/>
      <c r="P3442" s="6"/>
      <c r="Q3442" s="6"/>
      <c r="R3442" s="6"/>
      <c r="S3442" s="6"/>
      <c r="T3442" s="6"/>
      <c r="U3442" s="6"/>
      <c r="V3442" s="6"/>
      <c r="W3442" s="6"/>
      <c r="X3442" s="6"/>
      <c r="Y3442" s="6"/>
      <c r="Z3442" s="6"/>
      <c r="AA3442" s="6"/>
      <c r="AB3442" s="21"/>
      <c r="AC3442" s="21"/>
      <c r="AD3442" s="21"/>
      <c r="AE3442" s="6"/>
      <c r="AF3442" s="6"/>
      <c r="AG3442" s="6"/>
      <c r="AH3442" s="6"/>
    </row>
    <row r="3443" spans="1:34" x14ac:dyDescent="0.35">
      <c r="A3443" s="20"/>
      <c r="B3443" s="6"/>
      <c r="C3443" s="6"/>
      <c r="D3443" s="6"/>
      <c r="E3443" s="6"/>
      <c r="F3443" s="6"/>
      <c r="G3443" s="6"/>
      <c r="H3443" s="6"/>
      <c r="I3443" s="6"/>
      <c r="J3443" s="6"/>
      <c r="K3443" s="6"/>
      <c r="L3443" s="6"/>
      <c r="M3443" s="6"/>
      <c r="N3443" s="6"/>
      <c r="O3443" s="6"/>
      <c r="P3443" s="6"/>
      <c r="Q3443" s="6"/>
      <c r="R3443" s="6"/>
      <c r="S3443" s="6"/>
      <c r="T3443" s="6"/>
      <c r="U3443" s="6"/>
      <c r="V3443" s="6"/>
      <c r="W3443" s="6"/>
      <c r="X3443" s="6"/>
      <c r="Y3443" s="6"/>
      <c r="Z3443" s="6"/>
      <c r="AA3443" s="6"/>
      <c r="AB3443" s="21"/>
      <c r="AC3443" s="21"/>
      <c r="AD3443" s="21"/>
      <c r="AE3443" s="6"/>
      <c r="AF3443" s="6"/>
      <c r="AG3443" s="6"/>
      <c r="AH3443" s="6"/>
    </row>
    <row r="3444" spans="1:34" x14ac:dyDescent="0.35">
      <c r="A3444" s="20"/>
      <c r="B3444" s="6"/>
      <c r="C3444" s="6"/>
      <c r="D3444" s="6"/>
      <c r="E3444" s="6"/>
      <c r="F3444" s="6"/>
      <c r="G3444" s="6"/>
      <c r="H3444" s="6"/>
      <c r="I3444" s="6"/>
      <c r="J3444" s="6"/>
      <c r="K3444" s="6"/>
      <c r="L3444" s="6"/>
      <c r="M3444" s="6"/>
      <c r="N3444" s="6"/>
      <c r="O3444" s="6"/>
      <c r="P3444" s="6"/>
      <c r="Q3444" s="6"/>
      <c r="R3444" s="6"/>
      <c r="S3444" s="6"/>
      <c r="T3444" s="6"/>
      <c r="U3444" s="6"/>
      <c r="V3444" s="6"/>
      <c r="W3444" s="6"/>
      <c r="X3444" s="6"/>
      <c r="Y3444" s="6"/>
      <c r="Z3444" s="6"/>
      <c r="AA3444" s="6"/>
      <c r="AB3444" s="21"/>
      <c r="AC3444" s="21"/>
      <c r="AD3444" s="21"/>
      <c r="AE3444" s="6"/>
      <c r="AF3444" s="6"/>
      <c r="AG3444" s="6"/>
      <c r="AH3444" s="6"/>
    </row>
    <row r="3445" spans="1:34" x14ac:dyDescent="0.35">
      <c r="A3445" s="20"/>
      <c r="B3445" s="6"/>
      <c r="C3445" s="6"/>
      <c r="D3445" s="6"/>
      <c r="E3445" s="6"/>
      <c r="F3445" s="6"/>
      <c r="G3445" s="6"/>
      <c r="H3445" s="6"/>
      <c r="I3445" s="6"/>
      <c r="J3445" s="6"/>
      <c r="K3445" s="6"/>
      <c r="L3445" s="6"/>
      <c r="M3445" s="6"/>
      <c r="N3445" s="6"/>
      <c r="O3445" s="6"/>
      <c r="P3445" s="6"/>
      <c r="Q3445" s="6"/>
      <c r="R3445" s="6"/>
      <c r="S3445" s="6"/>
      <c r="T3445" s="6"/>
      <c r="U3445" s="6"/>
      <c r="V3445" s="6"/>
      <c r="W3445" s="6"/>
      <c r="X3445" s="6"/>
      <c r="Y3445" s="6"/>
      <c r="Z3445" s="6"/>
      <c r="AA3445" s="6"/>
      <c r="AB3445" s="21"/>
      <c r="AC3445" s="21"/>
      <c r="AD3445" s="21"/>
      <c r="AE3445" s="6"/>
      <c r="AF3445" s="6"/>
      <c r="AG3445" s="6"/>
      <c r="AH3445" s="6"/>
    </row>
    <row r="3446" spans="1:34" x14ac:dyDescent="0.35">
      <c r="A3446" s="20"/>
      <c r="B3446" s="6"/>
      <c r="C3446" s="6"/>
      <c r="D3446" s="6"/>
      <c r="E3446" s="6"/>
      <c r="F3446" s="6"/>
      <c r="G3446" s="6"/>
      <c r="H3446" s="6"/>
      <c r="I3446" s="6"/>
      <c r="J3446" s="6"/>
      <c r="K3446" s="6"/>
      <c r="L3446" s="6"/>
      <c r="M3446" s="6"/>
      <c r="N3446" s="6"/>
      <c r="O3446" s="6"/>
      <c r="P3446" s="6"/>
      <c r="Q3446" s="6"/>
      <c r="R3446" s="6"/>
      <c r="S3446" s="6"/>
      <c r="T3446" s="6"/>
      <c r="U3446" s="6"/>
      <c r="V3446" s="6"/>
      <c r="W3446" s="6"/>
      <c r="X3446" s="6"/>
      <c r="Y3446" s="6"/>
      <c r="Z3446" s="6"/>
      <c r="AA3446" s="6"/>
      <c r="AB3446" s="21"/>
      <c r="AC3446" s="21"/>
      <c r="AD3446" s="21"/>
      <c r="AE3446" s="6"/>
      <c r="AF3446" s="6"/>
      <c r="AG3446" s="6"/>
      <c r="AH3446" s="6"/>
    </row>
    <row r="3447" spans="1:34" x14ac:dyDescent="0.35">
      <c r="A3447" s="20"/>
      <c r="B3447" s="6"/>
      <c r="C3447" s="6"/>
      <c r="D3447" s="6"/>
      <c r="E3447" s="6"/>
      <c r="F3447" s="6"/>
      <c r="G3447" s="6"/>
      <c r="H3447" s="6"/>
      <c r="I3447" s="6"/>
      <c r="J3447" s="6"/>
      <c r="K3447" s="6"/>
      <c r="L3447" s="6"/>
      <c r="M3447" s="6"/>
      <c r="N3447" s="6"/>
      <c r="O3447" s="6"/>
      <c r="P3447" s="6"/>
      <c r="Q3447" s="6"/>
      <c r="R3447" s="6"/>
      <c r="S3447" s="6"/>
      <c r="T3447" s="6"/>
      <c r="U3447" s="6"/>
      <c r="V3447" s="6"/>
      <c r="W3447" s="6"/>
      <c r="X3447" s="6"/>
      <c r="Y3447" s="6"/>
      <c r="Z3447" s="6"/>
      <c r="AA3447" s="6"/>
      <c r="AB3447" s="21"/>
      <c r="AC3447" s="21"/>
      <c r="AD3447" s="21"/>
      <c r="AE3447" s="6"/>
      <c r="AF3447" s="6"/>
      <c r="AG3447" s="6"/>
      <c r="AH3447" s="6"/>
    </row>
    <row r="3448" spans="1:34" x14ac:dyDescent="0.35">
      <c r="A3448" s="20"/>
      <c r="B3448" s="6"/>
      <c r="C3448" s="6"/>
      <c r="D3448" s="6"/>
      <c r="E3448" s="6"/>
      <c r="F3448" s="6"/>
      <c r="G3448" s="6"/>
      <c r="H3448" s="6"/>
      <c r="I3448" s="6"/>
      <c r="J3448" s="6"/>
      <c r="K3448" s="6"/>
      <c r="L3448" s="6"/>
      <c r="M3448" s="6"/>
      <c r="N3448" s="6"/>
      <c r="O3448" s="6"/>
      <c r="P3448" s="6"/>
      <c r="Q3448" s="6"/>
      <c r="R3448" s="6"/>
      <c r="S3448" s="6"/>
      <c r="T3448" s="6"/>
      <c r="U3448" s="6"/>
      <c r="V3448" s="6"/>
      <c r="W3448" s="6"/>
      <c r="X3448" s="6"/>
      <c r="Y3448" s="6"/>
      <c r="Z3448" s="6"/>
      <c r="AA3448" s="6"/>
      <c r="AB3448" s="21"/>
      <c r="AC3448" s="21"/>
      <c r="AD3448" s="21"/>
      <c r="AE3448" s="6"/>
      <c r="AF3448" s="6"/>
      <c r="AG3448" s="6"/>
      <c r="AH3448" s="6"/>
    </row>
    <row r="3449" spans="1:34" x14ac:dyDescent="0.35">
      <c r="A3449" s="20"/>
      <c r="B3449" s="6"/>
      <c r="C3449" s="6"/>
      <c r="D3449" s="6"/>
      <c r="E3449" s="6"/>
      <c r="F3449" s="6"/>
      <c r="G3449" s="6"/>
      <c r="H3449" s="6"/>
      <c r="I3449" s="6"/>
      <c r="J3449" s="6"/>
      <c r="K3449" s="6"/>
      <c r="L3449" s="6"/>
      <c r="M3449" s="6"/>
      <c r="N3449" s="6"/>
      <c r="O3449" s="6"/>
      <c r="P3449" s="6"/>
      <c r="Q3449" s="6"/>
      <c r="R3449" s="6"/>
      <c r="S3449" s="6"/>
      <c r="T3449" s="6"/>
      <c r="U3449" s="6"/>
      <c r="V3449" s="6"/>
      <c r="W3449" s="6"/>
      <c r="X3449" s="6"/>
      <c r="Y3449" s="6"/>
      <c r="Z3449" s="6"/>
      <c r="AA3449" s="6"/>
      <c r="AB3449" s="21"/>
      <c r="AC3449" s="21"/>
      <c r="AD3449" s="21"/>
      <c r="AE3449" s="6"/>
      <c r="AF3449" s="6"/>
      <c r="AG3449" s="6"/>
      <c r="AH3449" s="6"/>
    </row>
    <row r="3450" spans="1:34" x14ac:dyDescent="0.35">
      <c r="A3450" s="20"/>
      <c r="B3450" s="6"/>
      <c r="C3450" s="6"/>
      <c r="D3450" s="6"/>
      <c r="E3450" s="6"/>
      <c r="F3450" s="6"/>
      <c r="G3450" s="6"/>
      <c r="H3450" s="6"/>
      <c r="I3450" s="6"/>
      <c r="J3450" s="6"/>
      <c r="K3450" s="6"/>
      <c r="L3450" s="6"/>
      <c r="M3450" s="6"/>
      <c r="N3450" s="6"/>
      <c r="O3450" s="6"/>
      <c r="P3450" s="6"/>
      <c r="Q3450" s="6"/>
      <c r="R3450" s="6"/>
      <c r="S3450" s="6"/>
      <c r="T3450" s="6"/>
      <c r="U3450" s="6"/>
      <c r="V3450" s="6"/>
      <c r="W3450" s="6"/>
      <c r="X3450" s="6"/>
      <c r="Y3450" s="6"/>
      <c r="Z3450" s="6"/>
      <c r="AA3450" s="6"/>
      <c r="AB3450" s="21"/>
      <c r="AC3450" s="21"/>
      <c r="AD3450" s="21"/>
      <c r="AE3450" s="6"/>
      <c r="AF3450" s="6"/>
      <c r="AG3450" s="6"/>
      <c r="AH3450" s="6"/>
    </row>
    <row r="3451" spans="1:34" x14ac:dyDescent="0.35">
      <c r="A3451" s="20"/>
      <c r="B3451" s="6"/>
      <c r="C3451" s="6"/>
      <c r="D3451" s="6"/>
      <c r="E3451" s="6"/>
      <c r="F3451" s="6"/>
      <c r="G3451" s="6"/>
      <c r="H3451" s="6"/>
      <c r="I3451" s="6"/>
      <c r="J3451" s="6"/>
      <c r="K3451" s="6"/>
      <c r="L3451" s="6"/>
      <c r="M3451" s="6"/>
      <c r="N3451" s="6"/>
      <c r="O3451" s="6"/>
      <c r="P3451" s="6"/>
      <c r="Q3451" s="6"/>
      <c r="R3451" s="6"/>
      <c r="S3451" s="6"/>
      <c r="T3451" s="6"/>
      <c r="U3451" s="6"/>
      <c r="V3451" s="6"/>
      <c r="W3451" s="6"/>
      <c r="X3451" s="6"/>
      <c r="Y3451" s="6"/>
      <c r="Z3451" s="6"/>
      <c r="AA3451" s="6"/>
      <c r="AB3451" s="21"/>
      <c r="AC3451" s="21"/>
      <c r="AD3451" s="21"/>
      <c r="AE3451" s="6"/>
      <c r="AF3451" s="6"/>
      <c r="AG3451" s="6"/>
      <c r="AH3451" s="6"/>
    </row>
    <row r="3452" spans="1:34" x14ac:dyDescent="0.35">
      <c r="A3452" s="20"/>
      <c r="B3452" s="6"/>
      <c r="C3452" s="6"/>
      <c r="D3452" s="6"/>
      <c r="E3452" s="6"/>
      <c r="F3452" s="6"/>
      <c r="G3452" s="6"/>
      <c r="H3452" s="6"/>
      <c r="I3452" s="6"/>
      <c r="J3452" s="6"/>
      <c r="K3452" s="6"/>
      <c r="L3452" s="6"/>
      <c r="M3452" s="6"/>
      <c r="N3452" s="6"/>
      <c r="O3452" s="6"/>
      <c r="P3452" s="6"/>
      <c r="Q3452" s="6"/>
      <c r="R3452" s="6"/>
      <c r="S3452" s="6"/>
      <c r="T3452" s="6"/>
      <c r="U3452" s="6"/>
      <c r="V3452" s="6"/>
      <c r="W3452" s="6"/>
      <c r="X3452" s="6"/>
      <c r="Y3452" s="6"/>
      <c r="Z3452" s="6"/>
      <c r="AA3452" s="6"/>
      <c r="AB3452" s="21"/>
      <c r="AC3452" s="21"/>
      <c r="AD3452" s="21"/>
      <c r="AE3452" s="6"/>
      <c r="AF3452" s="6"/>
      <c r="AG3452" s="6"/>
      <c r="AH3452" s="6"/>
    </row>
    <row r="3453" spans="1:34" x14ac:dyDescent="0.35">
      <c r="A3453" s="20"/>
      <c r="B3453" s="6"/>
      <c r="C3453" s="6"/>
      <c r="D3453" s="6"/>
      <c r="E3453" s="6"/>
      <c r="F3453" s="6"/>
      <c r="G3453" s="6"/>
      <c r="H3453" s="6"/>
      <c r="I3453" s="6"/>
      <c r="J3453" s="6"/>
      <c r="K3453" s="6"/>
      <c r="L3453" s="6"/>
      <c r="M3453" s="6"/>
      <c r="N3453" s="6"/>
      <c r="O3453" s="6"/>
      <c r="P3453" s="6"/>
      <c r="Q3453" s="6"/>
      <c r="R3453" s="6"/>
      <c r="S3453" s="6"/>
      <c r="T3453" s="6"/>
      <c r="U3453" s="6"/>
      <c r="V3453" s="6"/>
      <c r="W3453" s="6"/>
      <c r="X3453" s="6"/>
      <c r="Y3453" s="6"/>
      <c r="Z3453" s="6"/>
      <c r="AA3453" s="6"/>
      <c r="AB3453" s="21"/>
      <c r="AC3453" s="21"/>
      <c r="AD3453" s="21"/>
      <c r="AE3453" s="6"/>
      <c r="AF3453" s="6"/>
      <c r="AG3453" s="6"/>
      <c r="AH3453" s="6"/>
    </row>
    <row r="3454" spans="1:34" x14ac:dyDescent="0.35">
      <c r="A3454" s="20"/>
      <c r="B3454" s="6"/>
      <c r="C3454" s="6"/>
      <c r="D3454" s="6"/>
      <c r="E3454" s="6"/>
      <c r="F3454" s="6"/>
      <c r="G3454" s="6"/>
      <c r="H3454" s="6"/>
      <c r="I3454" s="6"/>
      <c r="J3454" s="6"/>
      <c r="K3454" s="6"/>
      <c r="L3454" s="6"/>
      <c r="M3454" s="6"/>
      <c r="N3454" s="6"/>
      <c r="O3454" s="6"/>
      <c r="P3454" s="6"/>
      <c r="Q3454" s="6"/>
      <c r="R3454" s="6"/>
      <c r="S3454" s="6"/>
      <c r="T3454" s="6"/>
      <c r="U3454" s="6"/>
      <c r="V3454" s="6"/>
      <c r="W3454" s="6"/>
      <c r="X3454" s="6"/>
      <c r="Y3454" s="6"/>
      <c r="Z3454" s="6"/>
      <c r="AA3454" s="6"/>
      <c r="AB3454" s="21"/>
      <c r="AC3454" s="21"/>
      <c r="AD3454" s="21"/>
      <c r="AE3454" s="6"/>
      <c r="AF3454" s="6"/>
      <c r="AG3454" s="6"/>
      <c r="AH3454" s="6"/>
    </row>
    <row r="3455" spans="1:34" x14ac:dyDescent="0.35">
      <c r="A3455" s="20"/>
      <c r="B3455" s="6"/>
      <c r="C3455" s="6"/>
      <c r="D3455" s="6"/>
      <c r="E3455" s="6"/>
      <c r="F3455" s="6"/>
      <c r="G3455" s="6"/>
      <c r="H3455" s="6"/>
      <c r="I3455" s="6"/>
      <c r="J3455" s="6"/>
      <c r="K3455" s="6"/>
      <c r="L3455" s="6"/>
      <c r="M3455" s="6"/>
      <c r="N3455" s="6"/>
      <c r="O3455" s="6"/>
      <c r="P3455" s="6"/>
      <c r="Q3455" s="6"/>
      <c r="R3455" s="6"/>
      <c r="S3455" s="6"/>
      <c r="T3455" s="6"/>
      <c r="U3455" s="6"/>
      <c r="V3455" s="6"/>
      <c r="W3455" s="6"/>
      <c r="X3455" s="6"/>
      <c r="Y3455" s="6"/>
      <c r="Z3455" s="6"/>
      <c r="AA3455" s="6"/>
      <c r="AB3455" s="21"/>
      <c r="AC3455" s="21"/>
      <c r="AD3455" s="21"/>
      <c r="AE3455" s="6"/>
      <c r="AF3455" s="6"/>
      <c r="AG3455" s="6"/>
      <c r="AH3455" s="6"/>
    </row>
    <row r="3456" spans="1:34" x14ac:dyDescent="0.35">
      <c r="A3456" s="20"/>
      <c r="B3456" s="6"/>
      <c r="C3456" s="6"/>
      <c r="D3456" s="6"/>
      <c r="E3456" s="6"/>
      <c r="F3456" s="6"/>
      <c r="G3456" s="6"/>
      <c r="H3456" s="6"/>
      <c r="I3456" s="6"/>
      <c r="J3456" s="6"/>
      <c r="K3456" s="6"/>
      <c r="L3456" s="6"/>
      <c r="M3456" s="6"/>
      <c r="N3456" s="6"/>
      <c r="O3456" s="6"/>
      <c r="P3456" s="6"/>
      <c r="Q3456" s="6"/>
      <c r="R3456" s="6"/>
      <c r="S3456" s="6"/>
      <c r="T3456" s="6"/>
      <c r="U3456" s="6"/>
      <c r="V3456" s="6"/>
      <c r="W3456" s="6"/>
      <c r="X3456" s="6"/>
      <c r="Y3456" s="6"/>
      <c r="Z3456" s="6"/>
      <c r="AA3456" s="6"/>
      <c r="AB3456" s="21"/>
      <c r="AC3456" s="21"/>
      <c r="AD3456" s="21"/>
      <c r="AE3456" s="6"/>
      <c r="AF3456" s="6"/>
      <c r="AG3456" s="6"/>
      <c r="AH3456" s="6"/>
    </row>
    <row r="3457" spans="1:34" x14ac:dyDescent="0.35">
      <c r="A3457" s="20"/>
      <c r="B3457" s="6"/>
      <c r="C3457" s="6"/>
      <c r="D3457" s="6"/>
      <c r="E3457" s="6"/>
      <c r="F3457" s="6"/>
      <c r="G3457" s="6"/>
      <c r="H3457" s="6"/>
      <c r="I3457" s="6"/>
      <c r="J3457" s="6"/>
      <c r="K3457" s="6"/>
      <c r="L3457" s="6"/>
      <c r="M3457" s="6"/>
      <c r="N3457" s="6"/>
      <c r="O3457" s="6"/>
      <c r="P3457" s="6"/>
      <c r="Q3457" s="6"/>
      <c r="R3457" s="6"/>
      <c r="S3457" s="6"/>
      <c r="T3457" s="6"/>
      <c r="U3457" s="6"/>
      <c r="V3457" s="6"/>
      <c r="W3457" s="6"/>
      <c r="X3457" s="6"/>
      <c r="Y3457" s="6"/>
      <c r="Z3457" s="6"/>
      <c r="AA3457" s="6"/>
      <c r="AB3457" s="21"/>
      <c r="AC3457" s="21"/>
      <c r="AD3457" s="21"/>
      <c r="AE3457" s="6"/>
      <c r="AF3457" s="6"/>
      <c r="AG3457" s="6"/>
      <c r="AH3457" s="6"/>
    </row>
    <row r="3458" spans="1:34" x14ac:dyDescent="0.35">
      <c r="A3458" s="20"/>
      <c r="B3458" s="6"/>
      <c r="C3458" s="6"/>
      <c r="D3458" s="6"/>
      <c r="E3458" s="6"/>
      <c r="F3458" s="6"/>
      <c r="G3458" s="6"/>
      <c r="H3458" s="6"/>
      <c r="I3458" s="6"/>
      <c r="J3458" s="6"/>
      <c r="K3458" s="6"/>
      <c r="L3458" s="6"/>
      <c r="M3458" s="6"/>
      <c r="N3458" s="6"/>
      <c r="O3458" s="6"/>
      <c r="P3458" s="6"/>
      <c r="Q3458" s="6"/>
      <c r="R3458" s="6"/>
      <c r="S3458" s="6"/>
      <c r="T3458" s="6"/>
      <c r="U3458" s="6"/>
      <c r="V3458" s="6"/>
      <c r="W3458" s="6"/>
      <c r="X3458" s="6"/>
      <c r="Y3458" s="6"/>
      <c r="Z3458" s="6"/>
      <c r="AA3458" s="6"/>
      <c r="AB3458" s="21"/>
      <c r="AC3458" s="21"/>
      <c r="AD3458" s="21"/>
      <c r="AE3458" s="6"/>
      <c r="AF3458" s="6"/>
      <c r="AG3458" s="6"/>
      <c r="AH3458" s="6"/>
    </row>
    <row r="3459" spans="1:34" x14ac:dyDescent="0.35">
      <c r="A3459" s="20"/>
      <c r="B3459" s="6"/>
      <c r="C3459" s="6"/>
      <c r="D3459" s="6"/>
      <c r="E3459" s="6"/>
      <c r="F3459" s="6"/>
      <c r="G3459" s="6"/>
      <c r="H3459" s="6"/>
      <c r="I3459" s="6"/>
      <c r="J3459" s="6"/>
      <c r="K3459" s="6"/>
      <c r="L3459" s="6"/>
      <c r="M3459" s="6"/>
      <c r="N3459" s="6"/>
      <c r="O3459" s="6"/>
      <c r="P3459" s="6"/>
      <c r="Q3459" s="6"/>
      <c r="R3459" s="6"/>
      <c r="S3459" s="6"/>
      <c r="T3459" s="6"/>
      <c r="U3459" s="6"/>
      <c r="V3459" s="6"/>
      <c r="W3459" s="6"/>
      <c r="X3459" s="6"/>
      <c r="Y3459" s="6"/>
      <c r="Z3459" s="6"/>
      <c r="AA3459" s="6"/>
      <c r="AB3459" s="21"/>
      <c r="AC3459" s="21"/>
      <c r="AD3459" s="21"/>
      <c r="AE3459" s="6"/>
      <c r="AF3459" s="6"/>
      <c r="AG3459" s="6"/>
      <c r="AH3459" s="6"/>
    </row>
    <row r="3460" spans="1:34" x14ac:dyDescent="0.35">
      <c r="A3460" s="20"/>
      <c r="B3460" s="6"/>
      <c r="C3460" s="6"/>
      <c r="D3460" s="6"/>
      <c r="E3460" s="6"/>
      <c r="F3460" s="6"/>
      <c r="G3460" s="6"/>
      <c r="H3460" s="6"/>
      <c r="I3460" s="6"/>
      <c r="J3460" s="6"/>
      <c r="K3460" s="6"/>
      <c r="L3460" s="6"/>
      <c r="M3460" s="6"/>
      <c r="N3460" s="6"/>
      <c r="O3460" s="6"/>
      <c r="P3460" s="6"/>
      <c r="Q3460" s="6"/>
      <c r="R3460" s="6"/>
      <c r="S3460" s="6"/>
      <c r="T3460" s="6"/>
      <c r="U3460" s="6"/>
      <c r="V3460" s="6"/>
      <c r="W3460" s="6"/>
      <c r="X3460" s="6"/>
      <c r="Y3460" s="6"/>
      <c r="Z3460" s="6"/>
      <c r="AA3460" s="6"/>
      <c r="AB3460" s="21"/>
      <c r="AC3460" s="21"/>
      <c r="AD3460" s="21"/>
      <c r="AE3460" s="6"/>
      <c r="AF3460" s="6"/>
      <c r="AG3460" s="6"/>
      <c r="AH3460" s="6"/>
    </row>
    <row r="3461" spans="1:34" x14ac:dyDescent="0.35">
      <c r="A3461" s="20"/>
      <c r="B3461" s="6"/>
      <c r="C3461" s="6"/>
      <c r="D3461" s="6"/>
      <c r="E3461" s="6"/>
      <c r="F3461" s="6"/>
      <c r="G3461" s="6"/>
      <c r="H3461" s="6"/>
      <c r="I3461" s="6"/>
      <c r="J3461" s="6"/>
      <c r="K3461" s="6"/>
      <c r="L3461" s="6"/>
      <c r="M3461" s="6"/>
      <c r="N3461" s="6"/>
      <c r="O3461" s="6"/>
      <c r="P3461" s="6"/>
      <c r="Q3461" s="6"/>
      <c r="R3461" s="6"/>
      <c r="S3461" s="6"/>
      <c r="T3461" s="6"/>
      <c r="U3461" s="6"/>
      <c r="V3461" s="6"/>
      <c r="W3461" s="6"/>
      <c r="X3461" s="6"/>
      <c r="Y3461" s="6"/>
      <c r="Z3461" s="6"/>
      <c r="AA3461" s="6"/>
      <c r="AB3461" s="21"/>
      <c r="AC3461" s="21"/>
      <c r="AD3461" s="21"/>
      <c r="AE3461" s="6"/>
      <c r="AF3461" s="6"/>
      <c r="AG3461" s="6"/>
      <c r="AH3461" s="6"/>
    </row>
    <row r="3462" spans="1:34" x14ac:dyDescent="0.35">
      <c r="A3462" s="20"/>
      <c r="B3462" s="6"/>
      <c r="C3462" s="6"/>
      <c r="D3462" s="6"/>
      <c r="E3462" s="6"/>
      <c r="F3462" s="6"/>
      <c r="G3462" s="6"/>
      <c r="H3462" s="6"/>
      <c r="I3462" s="6"/>
      <c r="J3462" s="6"/>
      <c r="K3462" s="6"/>
      <c r="L3462" s="6"/>
      <c r="M3462" s="6"/>
      <c r="N3462" s="6"/>
      <c r="O3462" s="6"/>
      <c r="P3462" s="6"/>
      <c r="Q3462" s="6"/>
      <c r="R3462" s="6"/>
      <c r="S3462" s="6"/>
      <c r="T3462" s="6"/>
      <c r="U3462" s="6"/>
      <c r="V3462" s="6"/>
      <c r="W3462" s="6"/>
      <c r="X3462" s="6"/>
      <c r="Y3462" s="6"/>
      <c r="Z3462" s="6"/>
      <c r="AA3462" s="6"/>
      <c r="AB3462" s="21"/>
      <c r="AC3462" s="21"/>
      <c r="AD3462" s="21"/>
      <c r="AE3462" s="6"/>
      <c r="AF3462" s="6"/>
      <c r="AG3462" s="6"/>
      <c r="AH3462" s="6"/>
    </row>
    <row r="3463" spans="1:34" x14ac:dyDescent="0.35">
      <c r="A3463" s="20"/>
      <c r="B3463" s="6"/>
      <c r="C3463" s="6"/>
      <c r="D3463" s="6"/>
      <c r="E3463" s="6"/>
      <c r="F3463" s="6"/>
      <c r="G3463" s="6"/>
      <c r="H3463" s="6"/>
      <c r="I3463" s="6"/>
      <c r="J3463" s="6"/>
      <c r="K3463" s="6"/>
      <c r="L3463" s="6"/>
      <c r="M3463" s="6"/>
      <c r="N3463" s="6"/>
      <c r="O3463" s="6"/>
      <c r="P3463" s="6"/>
      <c r="Q3463" s="6"/>
      <c r="R3463" s="6"/>
      <c r="S3463" s="6"/>
      <c r="T3463" s="6"/>
      <c r="U3463" s="6"/>
      <c r="V3463" s="6"/>
      <c r="W3463" s="6"/>
      <c r="X3463" s="6"/>
      <c r="Y3463" s="6"/>
      <c r="Z3463" s="6"/>
      <c r="AA3463" s="6"/>
      <c r="AB3463" s="21"/>
      <c r="AC3463" s="21"/>
      <c r="AD3463" s="21"/>
      <c r="AE3463" s="6"/>
      <c r="AF3463" s="6"/>
      <c r="AG3463" s="6"/>
      <c r="AH3463" s="6"/>
    </row>
    <row r="3464" spans="1:34" x14ac:dyDescent="0.35">
      <c r="A3464" s="20"/>
      <c r="B3464" s="6"/>
      <c r="C3464" s="6"/>
      <c r="D3464" s="6"/>
      <c r="E3464" s="6"/>
      <c r="F3464" s="6"/>
      <c r="G3464" s="6"/>
      <c r="H3464" s="6"/>
      <c r="I3464" s="6"/>
      <c r="J3464" s="6"/>
      <c r="K3464" s="6"/>
      <c r="L3464" s="6"/>
      <c r="M3464" s="6"/>
      <c r="N3464" s="6"/>
      <c r="O3464" s="6"/>
      <c r="P3464" s="6"/>
      <c r="Q3464" s="6"/>
      <c r="R3464" s="6"/>
      <c r="S3464" s="6"/>
      <c r="T3464" s="6"/>
      <c r="U3464" s="6"/>
      <c r="V3464" s="6"/>
      <c r="W3464" s="6"/>
      <c r="X3464" s="6"/>
      <c r="Y3464" s="6"/>
      <c r="Z3464" s="6"/>
      <c r="AA3464" s="6"/>
      <c r="AB3464" s="21"/>
      <c r="AC3464" s="21"/>
      <c r="AD3464" s="21"/>
      <c r="AE3464" s="6"/>
      <c r="AF3464" s="6"/>
      <c r="AG3464" s="6"/>
      <c r="AH3464" s="6"/>
    </row>
    <row r="3465" spans="1:34" x14ac:dyDescent="0.35">
      <c r="A3465" s="20"/>
      <c r="B3465" s="6"/>
      <c r="C3465" s="6"/>
      <c r="D3465" s="6"/>
      <c r="E3465" s="6"/>
      <c r="F3465" s="6"/>
      <c r="G3465" s="6"/>
      <c r="H3465" s="6"/>
      <c r="I3465" s="6"/>
      <c r="J3465" s="6"/>
      <c r="K3465" s="6"/>
      <c r="L3465" s="6"/>
      <c r="M3465" s="6"/>
      <c r="N3465" s="6"/>
      <c r="O3465" s="6"/>
      <c r="P3465" s="6"/>
      <c r="Q3465" s="6"/>
      <c r="R3465" s="6"/>
      <c r="S3465" s="6"/>
      <c r="T3465" s="6"/>
      <c r="U3465" s="6"/>
      <c r="V3465" s="6"/>
      <c r="W3465" s="6"/>
      <c r="X3465" s="6"/>
      <c r="Y3465" s="6"/>
      <c r="Z3465" s="6"/>
      <c r="AA3465" s="6"/>
      <c r="AB3465" s="21"/>
      <c r="AC3465" s="21"/>
      <c r="AD3465" s="21"/>
      <c r="AE3465" s="6"/>
      <c r="AF3465" s="6"/>
      <c r="AG3465" s="6"/>
      <c r="AH3465" s="6"/>
    </row>
    <row r="3466" spans="1:34" x14ac:dyDescent="0.35">
      <c r="A3466" s="20"/>
      <c r="B3466" s="6"/>
      <c r="C3466" s="6"/>
      <c r="D3466" s="6"/>
      <c r="E3466" s="6"/>
      <c r="F3466" s="6"/>
      <c r="G3466" s="6"/>
      <c r="H3466" s="6"/>
      <c r="I3466" s="6"/>
      <c r="J3466" s="6"/>
      <c r="K3466" s="6"/>
      <c r="L3466" s="6"/>
      <c r="M3466" s="6"/>
      <c r="N3466" s="6"/>
      <c r="O3466" s="6"/>
      <c r="P3466" s="6"/>
      <c r="Q3466" s="6"/>
      <c r="R3466" s="6"/>
      <c r="S3466" s="6"/>
      <c r="T3466" s="6"/>
      <c r="U3466" s="6"/>
      <c r="V3466" s="6"/>
      <c r="W3466" s="6"/>
      <c r="X3466" s="6"/>
      <c r="Y3466" s="6"/>
      <c r="Z3466" s="6"/>
      <c r="AA3466" s="6"/>
      <c r="AB3466" s="21"/>
      <c r="AC3466" s="21"/>
      <c r="AD3466" s="21"/>
      <c r="AE3466" s="6"/>
      <c r="AF3466" s="6"/>
      <c r="AG3466" s="6"/>
      <c r="AH3466" s="6"/>
    </row>
    <row r="3467" spans="1:34" x14ac:dyDescent="0.35">
      <c r="A3467" s="20"/>
      <c r="B3467" s="6"/>
      <c r="C3467" s="6"/>
      <c r="D3467" s="6"/>
      <c r="E3467" s="6"/>
      <c r="F3467" s="6"/>
      <c r="G3467" s="6"/>
      <c r="H3467" s="6"/>
      <c r="I3467" s="6"/>
      <c r="J3467" s="6"/>
      <c r="K3467" s="6"/>
      <c r="L3467" s="6"/>
      <c r="M3467" s="6"/>
      <c r="N3467" s="6"/>
      <c r="O3467" s="6"/>
      <c r="P3467" s="6"/>
      <c r="Q3467" s="6"/>
      <c r="R3467" s="6"/>
      <c r="S3467" s="6"/>
      <c r="T3467" s="6"/>
      <c r="U3467" s="6"/>
      <c r="V3467" s="6"/>
      <c r="W3467" s="6"/>
      <c r="X3467" s="6"/>
      <c r="Y3467" s="6"/>
      <c r="Z3467" s="6"/>
      <c r="AA3467" s="6"/>
      <c r="AB3467" s="21"/>
      <c r="AC3467" s="21"/>
      <c r="AD3467" s="21"/>
      <c r="AE3467" s="6"/>
      <c r="AF3467" s="6"/>
      <c r="AG3467" s="6"/>
      <c r="AH3467" s="6"/>
    </row>
    <row r="3468" spans="1:34" x14ac:dyDescent="0.35">
      <c r="A3468" s="20"/>
      <c r="B3468" s="6"/>
      <c r="C3468" s="6"/>
      <c r="D3468" s="6"/>
      <c r="E3468" s="6"/>
      <c r="F3468" s="6"/>
      <c r="G3468" s="6"/>
      <c r="H3468" s="6"/>
      <c r="I3468" s="6"/>
      <c r="J3468" s="6"/>
      <c r="K3468" s="6"/>
      <c r="L3468" s="6"/>
      <c r="M3468" s="6"/>
      <c r="N3468" s="6"/>
      <c r="O3468" s="6"/>
      <c r="P3468" s="6"/>
      <c r="Q3468" s="6"/>
      <c r="R3468" s="6"/>
      <c r="S3468" s="6"/>
      <c r="T3468" s="6"/>
      <c r="U3468" s="6"/>
      <c r="V3468" s="6"/>
      <c r="W3468" s="6"/>
      <c r="X3468" s="6"/>
      <c r="Y3468" s="6"/>
      <c r="Z3468" s="6"/>
      <c r="AA3468" s="6"/>
      <c r="AB3468" s="21"/>
      <c r="AC3468" s="21"/>
      <c r="AD3468" s="21"/>
      <c r="AE3468" s="6"/>
      <c r="AF3468" s="6"/>
      <c r="AG3468" s="6"/>
      <c r="AH3468" s="6"/>
    </row>
    <row r="3469" spans="1:34" x14ac:dyDescent="0.35">
      <c r="A3469" s="20"/>
      <c r="B3469" s="6"/>
      <c r="C3469" s="6"/>
      <c r="D3469" s="6"/>
      <c r="E3469" s="6"/>
      <c r="F3469" s="6"/>
      <c r="G3469" s="6"/>
      <c r="H3469" s="6"/>
      <c r="I3469" s="6"/>
      <c r="J3469" s="6"/>
      <c r="K3469" s="6"/>
      <c r="L3469" s="6"/>
      <c r="M3469" s="6"/>
      <c r="N3469" s="6"/>
      <c r="O3469" s="6"/>
      <c r="P3469" s="6"/>
      <c r="Q3469" s="6"/>
      <c r="R3469" s="6"/>
      <c r="S3469" s="6"/>
      <c r="T3469" s="6"/>
      <c r="U3469" s="6"/>
      <c r="V3469" s="6"/>
      <c r="W3469" s="6"/>
      <c r="X3469" s="6"/>
      <c r="Y3469" s="6"/>
      <c r="Z3469" s="6"/>
      <c r="AA3469" s="6"/>
      <c r="AB3469" s="21"/>
      <c r="AC3469" s="21"/>
      <c r="AD3469" s="21"/>
      <c r="AE3469" s="6"/>
      <c r="AF3469" s="6"/>
      <c r="AG3469" s="6"/>
      <c r="AH3469" s="6"/>
    </row>
    <row r="3470" spans="1:34" x14ac:dyDescent="0.35">
      <c r="A3470" s="20"/>
      <c r="B3470" s="6"/>
      <c r="C3470" s="6"/>
      <c r="D3470" s="6"/>
      <c r="E3470" s="6"/>
      <c r="F3470" s="6"/>
      <c r="G3470" s="6"/>
      <c r="H3470" s="6"/>
      <c r="I3470" s="6"/>
      <c r="J3470" s="6"/>
      <c r="K3470" s="6"/>
      <c r="L3470" s="6"/>
      <c r="M3470" s="6"/>
      <c r="N3470" s="6"/>
      <c r="O3470" s="6"/>
      <c r="P3470" s="6"/>
      <c r="Q3470" s="6"/>
      <c r="R3470" s="6"/>
      <c r="S3470" s="6"/>
      <c r="T3470" s="6"/>
      <c r="U3470" s="6"/>
      <c r="V3470" s="6"/>
      <c r="W3470" s="6"/>
      <c r="X3470" s="6"/>
      <c r="Y3470" s="6"/>
      <c r="Z3470" s="6"/>
      <c r="AA3470" s="6"/>
      <c r="AB3470" s="21"/>
      <c r="AC3470" s="21"/>
      <c r="AD3470" s="21"/>
      <c r="AE3470" s="6"/>
      <c r="AF3470" s="6"/>
      <c r="AG3470" s="6"/>
      <c r="AH3470" s="6"/>
    </row>
    <row r="3471" spans="1:34" x14ac:dyDescent="0.35">
      <c r="A3471" s="20"/>
      <c r="B3471" s="6"/>
      <c r="C3471" s="6"/>
      <c r="D3471" s="6"/>
      <c r="E3471" s="6"/>
      <c r="F3471" s="6"/>
      <c r="G3471" s="6"/>
      <c r="H3471" s="6"/>
      <c r="I3471" s="6"/>
      <c r="J3471" s="6"/>
      <c r="K3471" s="6"/>
      <c r="L3471" s="6"/>
      <c r="M3471" s="6"/>
      <c r="N3471" s="6"/>
      <c r="O3471" s="6"/>
      <c r="P3471" s="6"/>
      <c r="Q3471" s="6"/>
      <c r="R3471" s="6"/>
      <c r="S3471" s="6"/>
      <c r="T3471" s="6"/>
      <c r="U3471" s="6"/>
      <c r="V3471" s="6"/>
      <c r="W3471" s="6"/>
      <c r="X3471" s="6"/>
      <c r="Y3471" s="6"/>
      <c r="Z3471" s="6"/>
      <c r="AA3471" s="6"/>
      <c r="AB3471" s="21"/>
      <c r="AC3471" s="21"/>
      <c r="AD3471" s="21"/>
      <c r="AE3471" s="6"/>
      <c r="AF3471" s="6"/>
      <c r="AG3471" s="6"/>
      <c r="AH3471" s="6"/>
    </row>
    <row r="3472" spans="1:34" x14ac:dyDescent="0.35">
      <c r="A3472" s="20"/>
      <c r="B3472" s="6"/>
      <c r="C3472" s="6"/>
      <c r="D3472" s="6"/>
      <c r="E3472" s="6"/>
      <c r="F3472" s="6"/>
      <c r="G3472" s="6"/>
      <c r="H3472" s="6"/>
      <c r="I3472" s="6"/>
      <c r="J3472" s="6"/>
      <c r="K3472" s="6"/>
      <c r="L3472" s="6"/>
      <c r="M3472" s="6"/>
      <c r="N3472" s="6"/>
      <c r="O3472" s="6"/>
      <c r="P3472" s="6"/>
      <c r="Q3472" s="6"/>
      <c r="R3472" s="6"/>
      <c r="S3472" s="6"/>
      <c r="T3472" s="6"/>
      <c r="U3472" s="6"/>
      <c r="V3472" s="6"/>
      <c r="W3472" s="6"/>
      <c r="X3472" s="6"/>
      <c r="Y3472" s="6"/>
      <c r="Z3472" s="6"/>
      <c r="AA3472" s="6"/>
      <c r="AB3472" s="21"/>
      <c r="AC3472" s="21"/>
      <c r="AD3472" s="21"/>
      <c r="AE3472" s="6"/>
      <c r="AF3472" s="6"/>
      <c r="AG3472" s="6"/>
      <c r="AH3472" s="6"/>
    </row>
    <row r="3473" spans="1:34" x14ac:dyDescent="0.35">
      <c r="A3473" s="20"/>
      <c r="B3473" s="6"/>
      <c r="C3473" s="6"/>
      <c r="D3473" s="6"/>
      <c r="E3473" s="6"/>
      <c r="F3473" s="6"/>
      <c r="G3473" s="6"/>
      <c r="H3473" s="6"/>
      <c r="I3473" s="6"/>
      <c r="J3473" s="6"/>
      <c r="K3473" s="6"/>
      <c r="L3473" s="6"/>
      <c r="M3473" s="6"/>
      <c r="N3473" s="6"/>
      <c r="O3473" s="6"/>
      <c r="P3473" s="6"/>
      <c r="Q3473" s="6"/>
      <c r="R3473" s="6"/>
      <c r="S3473" s="6"/>
      <c r="T3473" s="6"/>
      <c r="U3473" s="6"/>
      <c r="V3473" s="6"/>
      <c r="W3473" s="6"/>
      <c r="X3473" s="6"/>
      <c r="Y3473" s="6"/>
      <c r="Z3473" s="6"/>
      <c r="AA3473" s="6"/>
      <c r="AB3473" s="21"/>
      <c r="AC3473" s="21"/>
      <c r="AD3473" s="21"/>
      <c r="AE3473" s="6"/>
      <c r="AF3473" s="6"/>
      <c r="AG3473" s="6"/>
      <c r="AH3473" s="6"/>
    </row>
    <row r="3474" spans="1:34" x14ac:dyDescent="0.35">
      <c r="A3474" s="20"/>
      <c r="B3474" s="6"/>
      <c r="C3474" s="6"/>
      <c r="D3474" s="6"/>
      <c r="E3474" s="6"/>
      <c r="F3474" s="6"/>
      <c r="G3474" s="6"/>
      <c r="H3474" s="6"/>
      <c r="I3474" s="6"/>
      <c r="J3474" s="6"/>
      <c r="K3474" s="6"/>
      <c r="L3474" s="6"/>
      <c r="M3474" s="6"/>
      <c r="N3474" s="6"/>
      <c r="O3474" s="6"/>
      <c r="P3474" s="6"/>
      <c r="Q3474" s="6"/>
      <c r="R3474" s="6"/>
      <c r="S3474" s="6"/>
      <c r="T3474" s="6"/>
      <c r="U3474" s="6"/>
      <c r="V3474" s="6"/>
      <c r="W3474" s="6"/>
      <c r="X3474" s="6"/>
      <c r="Y3474" s="6"/>
      <c r="Z3474" s="6"/>
      <c r="AA3474" s="6"/>
      <c r="AB3474" s="21"/>
      <c r="AC3474" s="21"/>
      <c r="AD3474" s="21"/>
      <c r="AE3474" s="6"/>
      <c r="AF3474" s="6"/>
      <c r="AG3474" s="6"/>
      <c r="AH3474" s="6"/>
    </row>
    <row r="3475" spans="1:34" x14ac:dyDescent="0.35">
      <c r="A3475" s="20"/>
      <c r="B3475" s="6"/>
      <c r="C3475" s="6"/>
      <c r="D3475" s="6"/>
      <c r="E3475" s="6"/>
      <c r="F3475" s="6"/>
      <c r="G3475" s="6"/>
      <c r="H3475" s="6"/>
      <c r="I3475" s="6"/>
      <c r="J3475" s="6"/>
      <c r="K3475" s="6"/>
      <c r="L3475" s="6"/>
      <c r="M3475" s="6"/>
      <c r="N3475" s="6"/>
      <c r="O3475" s="6"/>
      <c r="P3475" s="6"/>
      <c r="Q3475" s="6"/>
      <c r="R3475" s="6"/>
      <c r="S3475" s="6"/>
      <c r="T3475" s="6"/>
      <c r="U3475" s="6"/>
      <c r="V3475" s="6"/>
      <c r="W3475" s="6"/>
      <c r="X3475" s="6"/>
      <c r="Y3475" s="6"/>
      <c r="Z3475" s="6"/>
      <c r="AA3475" s="6"/>
      <c r="AB3475" s="21"/>
      <c r="AC3475" s="21"/>
      <c r="AD3475" s="21"/>
      <c r="AE3475" s="6"/>
      <c r="AF3475" s="6"/>
      <c r="AG3475" s="6"/>
      <c r="AH3475" s="6"/>
    </row>
    <row r="3476" spans="1:34" x14ac:dyDescent="0.35">
      <c r="A3476" s="20"/>
      <c r="B3476" s="6"/>
      <c r="C3476" s="6"/>
      <c r="D3476" s="6"/>
      <c r="E3476" s="6"/>
      <c r="F3476" s="6"/>
      <c r="G3476" s="6"/>
      <c r="H3476" s="6"/>
      <c r="I3476" s="6"/>
      <c r="J3476" s="6"/>
      <c r="K3476" s="6"/>
      <c r="L3476" s="6"/>
      <c r="M3476" s="6"/>
      <c r="N3476" s="6"/>
      <c r="O3476" s="6"/>
      <c r="P3476" s="6"/>
      <c r="Q3476" s="6"/>
      <c r="R3476" s="6"/>
      <c r="S3476" s="6"/>
      <c r="T3476" s="6"/>
      <c r="U3476" s="6"/>
      <c r="V3476" s="6"/>
      <c r="W3476" s="6"/>
      <c r="X3476" s="6"/>
      <c r="Y3476" s="6"/>
      <c r="Z3476" s="6"/>
      <c r="AA3476" s="6"/>
      <c r="AB3476" s="21"/>
      <c r="AC3476" s="21"/>
      <c r="AD3476" s="21"/>
      <c r="AE3476" s="6"/>
      <c r="AF3476" s="6"/>
      <c r="AG3476" s="6"/>
      <c r="AH3476" s="6"/>
    </row>
    <row r="3477" spans="1:34" x14ac:dyDescent="0.35">
      <c r="A3477" s="20"/>
      <c r="B3477" s="6"/>
      <c r="C3477" s="6"/>
      <c r="D3477" s="6"/>
      <c r="E3477" s="6"/>
      <c r="F3477" s="6"/>
      <c r="G3477" s="6"/>
      <c r="H3477" s="6"/>
      <c r="I3477" s="6"/>
      <c r="J3477" s="6"/>
      <c r="K3477" s="6"/>
      <c r="L3477" s="6"/>
      <c r="M3477" s="6"/>
      <c r="N3477" s="6"/>
      <c r="O3477" s="6"/>
      <c r="P3477" s="6"/>
      <c r="Q3477" s="6"/>
      <c r="R3477" s="6"/>
      <c r="S3477" s="6"/>
      <c r="T3477" s="6"/>
      <c r="U3477" s="6"/>
      <c r="V3477" s="6"/>
      <c r="W3477" s="6"/>
      <c r="X3477" s="6"/>
      <c r="Y3477" s="6"/>
      <c r="Z3477" s="6"/>
      <c r="AA3477" s="6"/>
      <c r="AB3477" s="21"/>
      <c r="AC3477" s="21"/>
      <c r="AD3477" s="21"/>
      <c r="AE3477" s="6"/>
      <c r="AF3477" s="6"/>
      <c r="AG3477" s="6"/>
      <c r="AH3477" s="6"/>
    </row>
    <row r="3478" spans="1:34" x14ac:dyDescent="0.35">
      <c r="A3478" s="20"/>
      <c r="B3478" s="6"/>
      <c r="C3478" s="6"/>
      <c r="D3478" s="6"/>
      <c r="E3478" s="6"/>
      <c r="F3478" s="6"/>
      <c r="G3478" s="6"/>
      <c r="H3478" s="6"/>
      <c r="I3478" s="6"/>
      <c r="J3478" s="6"/>
      <c r="K3478" s="6"/>
      <c r="L3478" s="6"/>
      <c r="M3478" s="6"/>
      <c r="N3478" s="6"/>
      <c r="O3478" s="6"/>
      <c r="P3478" s="6"/>
      <c r="Q3478" s="6"/>
      <c r="R3478" s="6"/>
      <c r="S3478" s="6"/>
      <c r="T3478" s="6"/>
      <c r="U3478" s="6"/>
      <c r="V3478" s="6"/>
      <c r="W3478" s="6"/>
      <c r="X3478" s="6"/>
      <c r="Y3478" s="6"/>
      <c r="Z3478" s="6"/>
      <c r="AA3478" s="6"/>
      <c r="AB3478" s="21"/>
      <c r="AC3478" s="21"/>
      <c r="AD3478" s="21"/>
      <c r="AE3478" s="6"/>
      <c r="AF3478" s="6"/>
      <c r="AG3478" s="6"/>
      <c r="AH3478" s="6"/>
    </row>
    <row r="3479" spans="1:34" x14ac:dyDescent="0.35">
      <c r="A3479" s="20"/>
      <c r="B3479" s="6"/>
      <c r="C3479" s="6"/>
      <c r="D3479" s="6"/>
      <c r="E3479" s="6"/>
      <c r="F3479" s="6"/>
      <c r="G3479" s="6"/>
      <c r="H3479" s="6"/>
      <c r="I3479" s="6"/>
      <c r="J3479" s="6"/>
      <c r="K3479" s="6"/>
      <c r="L3479" s="6"/>
      <c r="M3479" s="6"/>
      <c r="N3479" s="6"/>
      <c r="O3479" s="6"/>
      <c r="P3479" s="6"/>
      <c r="Q3479" s="6"/>
      <c r="R3479" s="6"/>
      <c r="S3479" s="6"/>
      <c r="T3479" s="6"/>
      <c r="U3479" s="6"/>
      <c r="V3479" s="6"/>
      <c r="W3479" s="6"/>
      <c r="X3479" s="6"/>
      <c r="Y3479" s="6"/>
      <c r="Z3479" s="6"/>
      <c r="AA3479" s="6"/>
      <c r="AB3479" s="21"/>
      <c r="AC3479" s="21"/>
      <c r="AD3479" s="21"/>
      <c r="AE3479" s="6"/>
      <c r="AF3479" s="6"/>
      <c r="AG3479" s="6"/>
      <c r="AH3479" s="6"/>
    </row>
    <row r="3480" spans="1:34" x14ac:dyDescent="0.35">
      <c r="A3480" s="20"/>
      <c r="B3480" s="6"/>
      <c r="C3480" s="6"/>
      <c r="D3480" s="6"/>
      <c r="E3480" s="6"/>
      <c r="F3480" s="6"/>
      <c r="G3480" s="6"/>
      <c r="H3480" s="6"/>
      <c r="I3480" s="6"/>
      <c r="J3480" s="6"/>
      <c r="K3480" s="6"/>
      <c r="L3480" s="6"/>
      <c r="M3480" s="6"/>
      <c r="N3480" s="6"/>
      <c r="O3480" s="6"/>
      <c r="P3480" s="6"/>
      <c r="Q3480" s="6"/>
      <c r="R3480" s="6"/>
      <c r="S3480" s="6"/>
      <c r="T3480" s="6"/>
      <c r="U3480" s="6"/>
      <c r="V3480" s="6"/>
      <c r="W3480" s="6"/>
      <c r="X3480" s="6"/>
      <c r="Y3480" s="6"/>
      <c r="Z3480" s="6"/>
      <c r="AA3480" s="6"/>
      <c r="AB3480" s="21"/>
      <c r="AC3480" s="21"/>
      <c r="AD3480" s="21"/>
      <c r="AE3480" s="6"/>
      <c r="AF3480" s="6"/>
      <c r="AG3480" s="6"/>
      <c r="AH3480" s="6"/>
    </row>
    <row r="3481" spans="1:34" x14ac:dyDescent="0.35">
      <c r="A3481" s="20"/>
      <c r="B3481" s="6"/>
      <c r="C3481" s="6"/>
      <c r="D3481" s="6"/>
      <c r="E3481" s="6"/>
      <c r="F3481" s="6"/>
      <c r="G3481" s="6"/>
      <c r="H3481" s="6"/>
      <c r="I3481" s="6"/>
      <c r="J3481" s="6"/>
      <c r="K3481" s="6"/>
      <c r="L3481" s="6"/>
      <c r="M3481" s="6"/>
      <c r="N3481" s="6"/>
      <c r="O3481" s="6"/>
      <c r="P3481" s="6"/>
      <c r="Q3481" s="6"/>
      <c r="R3481" s="6"/>
      <c r="S3481" s="6"/>
      <c r="T3481" s="6"/>
      <c r="U3481" s="6"/>
      <c r="V3481" s="6"/>
      <c r="W3481" s="6"/>
      <c r="X3481" s="6"/>
      <c r="Y3481" s="6"/>
      <c r="Z3481" s="6"/>
      <c r="AA3481" s="6"/>
      <c r="AB3481" s="21"/>
      <c r="AC3481" s="21"/>
      <c r="AD3481" s="21"/>
      <c r="AE3481" s="6"/>
      <c r="AF3481" s="6"/>
      <c r="AG3481" s="6"/>
      <c r="AH3481" s="6"/>
    </row>
    <row r="3482" spans="1:34" x14ac:dyDescent="0.35">
      <c r="A3482" s="20"/>
      <c r="B3482" s="6"/>
      <c r="C3482" s="6"/>
      <c r="D3482" s="6"/>
      <c r="E3482" s="6"/>
      <c r="F3482" s="6"/>
      <c r="G3482" s="6"/>
      <c r="H3482" s="6"/>
      <c r="I3482" s="6"/>
      <c r="J3482" s="6"/>
      <c r="K3482" s="6"/>
      <c r="L3482" s="6"/>
      <c r="M3482" s="6"/>
      <c r="N3482" s="6"/>
      <c r="O3482" s="6"/>
      <c r="P3482" s="6"/>
      <c r="Q3482" s="6"/>
      <c r="R3482" s="6"/>
      <c r="S3482" s="6"/>
      <c r="T3482" s="6"/>
      <c r="U3482" s="6"/>
      <c r="V3482" s="6"/>
      <c r="W3482" s="6"/>
      <c r="X3482" s="6"/>
      <c r="Y3482" s="6"/>
      <c r="Z3482" s="6"/>
      <c r="AA3482" s="6"/>
      <c r="AB3482" s="21"/>
      <c r="AC3482" s="21"/>
      <c r="AD3482" s="21"/>
      <c r="AE3482" s="6"/>
      <c r="AF3482" s="6"/>
      <c r="AG3482" s="6"/>
      <c r="AH3482" s="6"/>
    </row>
    <row r="3483" spans="1:34" x14ac:dyDescent="0.35">
      <c r="A3483" s="20"/>
      <c r="B3483" s="6"/>
      <c r="C3483" s="6"/>
      <c r="D3483" s="6"/>
      <c r="E3483" s="6"/>
      <c r="F3483" s="6"/>
      <c r="G3483" s="6"/>
      <c r="H3483" s="6"/>
      <c r="I3483" s="6"/>
      <c r="J3483" s="6"/>
      <c r="K3483" s="6"/>
      <c r="L3483" s="6"/>
      <c r="M3483" s="6"/>
      <c r="N3483" s="6"/>
      <c r="O3483" s="6"/>
      <c r="P3483" s="6"/>
      <c r="Q3483" s="6"/>
      <c r="R3483" s="6"/>
      <c r="S3483" s="6"/>
      <c r="T3483" s="6"/>
      <c r="U3483" s="6"/>
      <c r="V3483" s="6"/>
      <c r="W3483" s="6"/>
      <c r="X3483" s="6"/>
      <c r="Y3483" s="6"/>
      <c r="Z3483" s="6"/>
      <c r="AA3483" s="6"/>
      <c r="AB3483" s="21"/>
      <c r="AC3483" s="21"/>
      <c r="AD3483" s="21"/>
      <c r="AE3483" s="6"/>
      <c r="AF3483" s="6"/>
      <c r="AG3483" s="6"/>
      <c r="AH3483" s="6"/>
    </row>
    <row r="3484" spans="1:34" x14ac:dyDescent="0.35">
      <c r="A3484" s="20"/>
      <c r="B3484" s="6"/>
      <c r="C3484" s="6"/>
      <c r="D3484" s="6"/>
      <c r="E3484" s="6"/>
      <c r="F3484" s="6"/>
      <c r="G3484" s="6"/>
      <c r="H3484" s="6"/>
      <c r="I3484" s="6"/>
      <c r="J3484" s="6"/>
      <c r="K3484" s="6"/>
      <c r="L3484" s="6"/>
      <c r="M3484" s="6"/>
      <c r="N3484" s="6"/>
      <c r="O3484" s="6"/>
      <c r="P3484" s="6"/>
      <c r="Q3484" s="6"/>
      <c r="R3484" s="6"/>
      <c r="S3484" s="6"/>
      <c r="T3484" s="6"/>
      <c r="U3484" s="6"/>
      <c r="V3484" s="6"/>
      <c r="W3484" s="6"/>
      <c r="X3484" s="6"/>
      <c r="Y3484" s="6"/>
      <c r="Z3484" s="6"/>
      <c r="AA3484" s="6"/>
      <c r="AB3484" s="21"/>
      <c r="AC3484" s="21"/>
      <c r="AD3484" s="21"/>
      <c r="AE3484" s="6"/>
      <c r="AF3484" s="6"/>
      <c r="AG3484" s="6"/>
      <c r="AH3484" s="6"/>
    </row>
    <row r="3485" spans="1:34" x14ac:dyDescent="0.35">
      <c r="A3485" s="20"/>
      <c r="B3485" s="6"/>
      <c r="C3485" s="6"/>
      <c r="D3485" s="6"/>
      <c r="E3485" s="6"/>
      <c r="F3485" s="6"/>
      <c r="G3485" s="6"/>
      <c r="H3485" s="6"/>
      <c r="I3485" s="6"/>
      <c r="J3485" s="6"/>
      <c r="K3485" s="6"/>
      <c r="L3485" s="6"/>
      <c r="M3485" s="6"/>
      <c r="N3485" s="6"/>
      <c r="O3485" s="6"/>
      <c r="P3485" s="6"/>
      <c r="Q3485" s="6"/>
      <c r="R3485" s="6"/>
      <c r="S3485" s="6"/>
      <c r="T3485" s="6"/>
      <c r="U3485" s="6"/>
      <c r="V3485" s="6"/>
      <c r="W3485" s="6"/>
      <c r="X3485" s="6"/>
      <c r="Y3485" s="6"/>
      <c r="Z3485" s="6"/>
      <c r="AA3485" s="6"/>
      <c r="AB3485" s="21"/>
      <c r="AC3485" s="21"/>
      <c r="AD3485" s="21"/>
      <c r="AE3485" s="6"/>
      <c r="AF3485" s="6"/>
      <c r="AG3485" s="6"/>
      <c r="AH3485" s="6"/>
    </row>
    <row r="3486" spans="1:34" x14ac:dyDescent="0.35">
      <c r="A3486" s="20"/>
      <c r="B3486" s="6"/>
      <c r="C3486" s="6"/>
      <c r="D3486" s="6"/>
      <c r="E3486" s="6"/>
      <c r="F3486" s="6"/>
      <c r="G3486" s="6"/>
      <c r="H3486" s="6"/>
      <c r="I3486" s="6"/>
      <c r="J3486" s="6"/>
      <c r="K3486" s="6"/>
      <c r="L3486" s="6"/>
      <c r="M3486" s="6"/>
      <c r="N3486" s="6"/>
      <c r="O3486" s="6"/>
      <c r="P3486" s="6"/>
      <c r="Q3486" s="6"/>
      <c r="R3486" s="6"/>
      <c r="S3486" s="6"/>
      <c r="T3486" s="6"/>
      <c r="U3486" s="6"/>
      <c r="V3486" s="6"/>
      <c r="W3486" s="6"/>
      <c r="X3486" s="6"/>
      <c r="Y3486" s="6"/>
      <c r="Z3486" s="6"/>
      <c r="AA3486" s="6"/>
      <c r="AB3486" s="21"/>
      <c r="AC3486" s="21"/>
      <c r="AD3486" s="21"/>
      <c r="AE3486" s="6"/>
      <c r="AF3486" s="6"/>
      <c r="AG3486" s="6"/>
      <c r="AH3486" s="6"/>
    </row>
    <row r="3487" spans="1:34" x14ac:dyDescent="0.35">
      <c r="A3487" s="20"/>
      <c r="B3487" s="6"/>
      <c r="C3487" s="6"/>
      <c r="D3487" s="6"/>
      <c r="E3487" s="6"/>
      <c r="F3487" s="6"/>
      <c r="G3487" s="6"/>
      <c r="H3487" s="6"/>
      <c r="I3487" s="6"/>
      <c r="J3487" s="6"/>
      <c r="K3487" s="6"/>
      <c r="L3487" s="6"/>
      <c r="M3487" s="6"/>
      <c r="N3487" s="6"/>
      <c r="O3487" s="6"/>
      <c r="P3487" s="6"/>
      <c r="Q3487" s="6"/>
      <c r="R3487" s="6"/>
      <c r="S3487" s="6"/>
      <c r="T3487" s="6"/>
      <c r="U3487" s="6"/>
      <c r="V3487" s="6"/>
      <c r="W3487" s="6"/>
      <c r="X3487" s="6"/>
      <c r="Y3487" s="6"/>
      <c r="Z3487" s="6"/>
      <c r="AA3487" s="6"/>
      <c r="AB3487" s="21"/>
      <c r="AC3487" s="21"/>
      <c r="AD3487" s="21"/>
      <c r="AE3487" s="6"/>
      <c r="AF3487" s="6"/>
      <c r="AG3487" s="6"/>
      <c r="AH3487" s="6"/>
    </row>
    <row r="3488" spans="1:34" x14ac:dyDescent="0.35">
      <c r="A3488" s="20"/>
      <c r="B3488" s="6"/>
      <c r="C3488" s="6"/>
      <c r="D3488" s="6"/>
      <c r="E3488" s="6"/>
      <c r="F3488" s="6"/>
      <c r="G3488" s="6"/>
      <c r="H3488" s="6"/>
      <c r="I3488" s="6"/>
      <c r="J3488" s="6"/>
      <c r="K3488" s="6"/>
      <c r="L3488" s="6"/>
      <c r="M3488" s="6"/>
      <c r="N3488" s="6"/>
      <c r="O3488" s="6"/>
      <c r="P3488" s="6"/>
      <c r="Q3488" s="6"/>
      <c r="R3488" s="6"/>
      <c r="S3488" s="6"/>
      <c r="T3488" s="6"/>
      <c r="U3488" s="6"/>
      <c r="V3488" s="6"/>
      <c r="W3488" s="6"/>
      <c r="X3488" s="6"/>
      <c r="Y3488" s="6"/>
      <c r="Z3488" s="6"/>
      <c r="AA3488" s="6"/>
      <c r="AB3488" s="21"/>
      <c r="AC3488" s="21"/>
      <c r="AD3488" s="21"/>
      <c r="AE3488" s="6"/>
      <c r="AF3488" s="6"/>
      <c r="AG3488" s="6"/>
      <c r="AH3488" s="6"/>
    </row>
    <row r="3489" spans="1:34" x14ac:dyDescent="0.35">
      <c r="A3489" s="20"/>
      <c r="B3489" s="6"/>
      <c r="C3489" s="6"/>
      <c r="D3489" s="6"/>
      <c r="E3489" s="6"/>
      <c r="F3489" s="6"/>
      <c r="G3489" s="6"/>
      <c r="H3489" s="6"/>
      <c r="I3489" s="6"/>
      <c r="J3489" s="6"/>
      <c r="K3489" s="6"/>
      <c r="L3489" s="6"/>
      <c r="M3489" s="6"/>
      <c r="N3489" s="6"/>
      <c r="O3489" s="6"/>
      <c r="P3489" s="6"/>
      <c r="Q3489" s="6"/>
      <c r="R3489" s="6"/>
      <c r="S3489" s="6"/>
      <c r="T3489" s="6"/>
      <c r="U3489" s="6"/>
      <c r="V3489" s="6"/>
      <c r="W3489" s="6"/>
      <c r="X3489" s="6"/>
      <c r="Y3489" s="6"/>
      <c r="Z3489" s="6"/>
      <c r="AA3489" s="6"/>
      <c r="AB3489" s="21"/>
      <c r="AC3489" s="21"/>
      <c r="AD3489" s="21"/>
      <c r="AE3489" s="6"/>
      <c r="AF3489" s="6"/>
      <c r="AG3489" s="6"/>
      <c r="AH3489" s="6"/>
    </row>
    <row r="3490" spans="1:34" x14ac:dyDescent="0.35">
      <c r="A3490" s="20"/>
      <c r="B3490" s="6"/>
      <c r="C3490" s="6"/>
      <c r="D3490" s="6"/>
      <c r="E3490" s="6"/>
      <c r="F3490" s="6"/>
      <c r="G3490" s="6"/>
      <c r="H3490" s="6"/>
      <c r="I3490" s="6"/>
      <c r="J3490" s="6"/>
      <c r="K3490" s="6"/>
      <c r="L3490" s="6"/>
      <c r="M3490" s="6"/>
      <c r="N3490" s="6"/>
      <c r="O3490" s="6"/>
      <c r="P3490" s="6"/>
      <c r="Q3490" s="6"/>
      <c r="R3490" s="6"/>
      <c r="S3490" s="6"/>
      <c r="T3490" s="6"/>
      <c r="U3490" s="6"/>
      <c r="V3490" s="6"/>
      <c r="W3490" s="6"/>
      <c r="X3490" s="6"/>
      <c r="Y3490" s="6"/>
      <c r="Z3490" s="6"/>
      <c r="AA3490" s="6"/>
      <c r="AB3490" s="21"/>
      <c r="AC3490" s="21"/>
      <c r="AD3490" s="21"/>
      <c r="AE3490" s="6"/>
      <c r="AF3490" s="6"/>
      <c r="AG3490" s="6"/>
      <c r="AH3490" s="6"/>
    </row>
    <row r="3491" spans="1:34" x14ac:dyDescent="0.35">
      <c r="A3491" s="20"/>
      <c r="B3491" s="6"/>
      <c r="C3491" s="6"/>
      <c r="D3491" s="6"/>
      <c r="E3491" s="6"/>
      <c r="F3491" s="6"/>
      <c r="G3491" s="6"/>
      <c r="H3491" s="6"/>
      <c r="I3491" s="6"/>
      <c r="J3491" s="6"/>
      <c r="K3491" s="6"/>
      <c r="L3491" s="6"/>
      <c r="M3491" s="6"/>
      <c r="N3491" s="6"/>
      <c r="O3491" s="6"/>
      <c r="P3491" s="6"/>
      <c r="Q3491" s="6"/>
      <c r="R3491" s="6"/>
      <c r="S3491" s="6"/>
      <c r="T3491" s="6"/>
      <c r="U3491" s="6"/>
      <c r="V3491" s="6"/>
      <c r="W3491" s="6"/>
      <c r="X3491" s="6"/>
      <c r="Y3491" s="6"/>
      <c r="Z3491" s="6"/>
      <c r="AA3491" s="6"/>
      <c r="AB3491" s="21"/>
      <c r="AC3491" s="21"/>
      <c r="AD3491" s="21"/>
      <c r="AE3491" s="6"/>
      <c r="AF3491" s="6"/>
      <c r="AG3491" s="6"/>
      <c r="AH3491" s="6"/>
    </row>
    <row r="3492" spans="1:34" x14ac:dyDescent="0.35">
      <c r="A3492" s="20"/>
      <c r="B3492" s="6"/>
      <c r="C3492" s="6"/>
      <c r="D3492" s="6"/>
      <c r="E3492" s="6"/>
      <c r="F3492" s="6"/>
      <c r="G3492" s="6"/>
      <c r="H3492" s="6"/>
      <c r="I3492" s="6"/>
      <c r="J3492" s="6"/>
      <c r="K3492" s="6"/>
      <c r="L3492" s="6"/>
      <c r="M3492" s="6"/>
      <c r="N3492" s="6"/>
      <c r="O3492" s="6"/>
      <c r="P3492" s="6"/>
      <c r="Q3492" s="6"/>
      <c r="R3492" s="6"/>
      <c r="S3492" s="6"/>
      <c r="T3492" s="6"/>
      <c r="U3492" s="6"/>
      <c r="V3492" s="6"/>
      <c r="W3492" s="6"/>
      <c r="X3492" s="6"/>
      <c r="Y3492" s="6"/>
      <c r="Z3492" s="6"/>
      <c r="AA3492" s="6"/>
      <c r="AB3492" s="21"/>
      <c r="AC3492" s="21"/>
      <c r="AD3492" s="21"/>
      <c r="AE3492" s="6"/>
      <c r="AF3492" s="6"/>
      <c r="AG3492" s="6"/>
      <c r="AH3492" s="6"/>
    </row>
    <row r="3493" spans="1:34" x14ac:dyDescent="0.35">
      <c r="A3493" s="20"/>
      <c r="B3493" s="6"/>
      <c r="C3493" s="6"/>
      <c r="D3493" s="6"/>
      <c r="E3493" s="6"/>
      <c r="F3493" s="6"/>
      <c r="G3493" s="6"/>
      <c r="H3493" s="6"/>
      <c r="I3493" s="6"/>
      <c r="J3493" s="6"/>
      <c r="K3493" s="6"/>
      <c r="L3493" s="6"/>
      <c r="M3493" s="6"/>
      <c r="N3493" s="6"/>
      <c r="O3493" s="6"/>
      <c r="P3493" s="6"/>
      <c r="Q3493" s="6"/>
      <c r="R3493" s="6"/>
      <c r="S3493" s="6"/>
      <c r="T3493" s="6"/>
      <c r="U3493" s="6"/>
      <c r="V3493" s="6"/>
      <c r="W3493" s="6"/>
      <c r="X3493" s="6"/>
      <c r="Y3493" s="6"/>
      <c r="Z3493" s="6"/>
      <c r="AA3493" s="6"/>
      <c r="AB3493" s="21"/>
      <c r="AC3493" s="21"/>
      <c r="AD3493" s="21"/>
      <c r="AE3493" s="6"/>
      <c r="AF3493" s="6"/>
      <c r="AG3493" s="6"/>
      <c r="AH3493" s="6"/>
    </row>
    <row r="3494" spans="1:34" x14ac:dyDescent="0.35">
      <c r="A3494" s="20"/>
      <c r="B3494" s="6"/>
      <c r="C3494" s="6"/>
      <c r="D3494" s="6"/>
      <c r="E3494" s="6"/>
      <c r="F3494" s="6"/>
      <c r="G3494" s="6"/>
      <c r="H3494" s="6"/>
      <c r="I3494" s="6"/>
      <c r="J3494" s="6"/>
      <c r="K3494" s="6"/>
      <c r="L3494" s="6"/>
      <c r="M3494" s="6"/>
      <c r="N3494" s="6"/>
      <c r="O3494" s="6"/>
      <c r="P3494" s="6"/>
      <c r="Q3494" s="6"/>
      <c r="R3494" s="6"/>
      <c r="S3494" s="6"/>
      <c r="T3494" s="6"/>
      <c r="U3494" s="6"/>
      <c r="V3494" s="6"/>
      <c r="W3494" s="6"/>
      <c r="X3494" s="6"/>
      <c r="Y3494" s="6"/>
      <c r="Z3494" s="6"/>
      <c r="AA3494" s="6"/>
      <c r="AB3494" s="21"/>
      <c r="AC3494" s="21"/>
      <c r="AD3494" s="21"/>
      <c r="AE3494" s="6"/>
      <c r="AF3494" s="6"/>
      <c r="AG3494" s="6"/>
      <c r="AH3494" s="6"/>
    </row>
    <row r="3495" spans="1:34" x14ac:dyDescent="0.35">
      <c r="A3495" s="20"/>
      <c r="B3495" s="6"/>
      <c r="C3495" s="6"/>
      <c r="D3495" s="6"/>
      <c r="E3495" s="6"/>
      <c r="F3495" s="6"/>
      <c r="G3495" s="6"/>
      <c r="H3495" s="6"/>
      <c r="I3495" s="6"/>
      <c r="J3495" s="6"/>
      <c r="K3495" s="6"/>
      <c r="L3495" s="6"/>
      <c r="M3495" s="6"/>
      <c r="N3495" s="6"/>
      <c r="O3495" s="6"/>
      <c r="P3495" s="6"/>
      <c r="Q3495" s="6"/>
      <c r="R3495" s="6"/>
      <c r="S3495" s="6"/>
      <c r="T3495" s="6"/>
      <c r="U3495" s="6"/>
      <c r="V3495" s="6"/>
      <c r="W3495" s="6"/>
      <c r="X3495" s="6"/>
      <c r="Y3495" s="6"/>
      <c r="Z3495" s="6"/>
      <c r="AA3495" s="6"/>
      <c r="AB3495" s="21"/>
      <c r="AC3495" s="21"/>
      <c r="AD3495" s="21"/>
      <c r="AE3495" s="6"/>
      <c r="AF3495" s="6"/>
      <c r="AG3495" s="6"/>
      <c r="AH3495" s="6"/>
    </row>
    <row r="3496" spans="1:34" x14ac:dyDescent="0.35">
      <c r="A3496" s="20"/>
      <c r="B3496" s="6"/>
      <c r="C3496" s="6"/>
      <c r="D3496" s="6"/>
      <c r="E3496" s="6"/>
      <c r="F3496" s="6"/>
      <c r="G3496" s="6"/>
      <c r="H3496" s="6"/>
      <c r="I3496" s="6"/>
      <c r="J3496" s="6"/>
      <c r="K3496" s="6"/>
      <c r="L3496" s="6"/>
      <c r="M3496" s="6"/>
      <c r="N3496" s="6"/>
      <c r="O3496" s="6"/>
      <c r="P3496" s="6"/>
      <c r="Q3496" s="6"/>
      <c r="R3496" s="6"/>
      <c r="S3496" s="6"/>
      <c r="T3496" s="6"/>
      <c r="U3496" s="6"/>
      <c r="V3496" s="6"/>
      <c r="W3496" s="6"/>
      <c r="X3496" s="6"/>
      <c r="Y3496" s="6"/>
      <c r="Z3496" s="6"/>
      <c r="AA3496" s="6"/>
      <c r="AB3496" s="21"/>
      <c r="AC3496" s="21"/>
      <c r="AD3496" s="21"/>
      <c r="AE3496" s="6"/>
      <c r="AF3496" s="6"/>
      <c r="AG3496" s="6"/>
      <c r="AH3496" s="6"/>
    </row>
    <row r="3497" spans="1:34" x14ac:dyDescent="0.35">
      <c r="A3497" s="20"/>
      <c r="B3497" s="6"/>
      <c r="C3497" s="6"/>
      <c r="D3497" s="6"/>
      <c r="E3497" s="6"/>
      <c r="F3497" s="6"/>
      <c r="G3497" s="6"/>
      <c r="H3497" s="6"/>
      <c r="I3497" s="6"/>
      <c r="J3497" s="6"/>
      <c r="K3497" s="6"/>
      <c r="L3497" s="6"/>
      <c r="M3497" s="6"/>
      <c r="N3497" s="6"/>
      <c r="O3497" s="6"/>
      <c r="P3497" s="6"/>
      <c r="Q3497" s="6"/>
      <c r="R3497" s="6"/>
      <c r="S3497" s="6"/>
      <c r="T3497" s="6"/>
      <c r="U3497" s="6"/>
      <c r="V3497" s="6"/>
      <c r="W3497" s="6"/>
      <c r="X3497" s="6"/>
      <c r="Y3497" s="6"/>
      <c r="Z3497" s="6"/>
      <c r="AA3497" s="6"/>
      <c r="AB3497" s="21"/>
      <c r="AC3497" s="21"/>
      <c r="AD3497" s="21"/>
      <c r="AE3497" s="6"/>
      <c r="AF3497" s="6"/>
      <c r="AG3497" s="6"/>
      <c r="AH3497" s="6"/>
    </row>
    <row r="3498" spans="1:34" x14ac:dyDescent="0.35">
      <c r="A3498" s="20"/>
      <c r="B3498" s="6"/>
      <c r="C3498" s="6"/>
      <c r="D3498" s="6"/>
      <c r="E3498" s="6"/>
      <c r="F3498" s="6"/>
      <c r="G3498" s="6"/>
      <c r="H3498" s="6"/>
      <c r="I3498" s="6"/>
      <c r="J3498" s="6"/>
      <c r="K3498" s="6"/>
      <c r="L3498" s="6"/>
      <c r="M3498" s="6"/>
      <c r="N3498" s="6"/>
      <c r="O3498" s="6"/>
      <c r="P3498" s="6"/>
      <c r="Q3498" s="6"/>
      <c r="R3498" s="6"/>
      <c r="S3498" s="6"/>
      <c r="T3498" s="6"/>
      <c r="U3498" s="6"/>
      <c r="V3498" s="6"/>
      <c r="W3498" s="6"/>
      <c r="X3498" s="6"/>
      <c r="Y3498" s="6"/>
      <c r="Z3498" s="6"/>
      <c r="AA3498" s="6"/>
      <c r="AB3498" s="21"/>
      <c r="AC3498" s="21"/>
      <c r="AD3498" s="21"/>
      <c r="AE3498" s="6"/>
      <c r="AF3498" s="6"/>
      <c r="AG3498" s="6"/>
      <c r="AH3498" s="6"/>
    </row>
    <row r="3499" spans="1:34" x14ac:dyDescent="0.35">
      <c r="A3499" s="20"/>
      <c r="B3499" s="6"/>
      <c r="C3499" s="6"/>
      <c r="D3499" s="6"/>
      <c r="E3499" s="6"/>
      <c r="F3499" s="6"/>
      <c r="G3499" s="6"/>
      <c r="H3499" s="6"/>
      <c r="I3499" s="6"/>
      <c r="J3499" s="6"/>
      <c r="K3499" s="6"/>
      <c r="L3499" s="6"/>
      <c r="M3499" s="6"/>
      <c r="N3499" s="6"/>
      <c r="O3499" s="6"/>
      <c r="P3499" s="6"/>
      <c r="Q3499" s="6"/>
      <c r="R3499" s="6"/>
      <c r="S3499" s="6"/>
      <c r="T3499" s="6"/>
      <c r="U3499" s="6"/>
      <c r="V3499" s="6"/>
      <c r="W3499" s="6"/>
      <c r="X3499" s="6"/>
      <c r="Y3499" s="6"/>
      <c r="Z3499" s="6"/>
      <c r="AA3499" s="6"/>
      <c r="AB3499" s="21"/>
      <c r="AC3499" s="21"/>
      <c r="AD3499" s="21"/>
      <c r="AE3499" s="6"/>
      <c r="AF3499" s="6"/>
      <c r="AG3499" s="6"/>
      <c r="AH3499" s="6"/>
    </row>
    <row r="3500" spans="1:34" x14ac:dyDescent="0.35">
      <c r="A3500" s="20"/>
      <c r="B3500" s="6"/>
      <c r="C3500" s="6"/>
      <c r="D3500" s="6"/>
      <c r="E3500" s="6"/>
      <c r="F3500" s="6"/>
      <c r="G3500" s="6"/>
      <c r="H3500" s="6"/>
      <c r="I3500" s="6"/>
      <c r="J3500" s="6"/>
      <c r="K3500" s="6"/>
      <c r="L3500" s="6"/>
      <c r="M3500" s="6"/>
      <c r="N3500" s="6"/>
      <c r="O3500" s="6"/>
      <c r="P3500" s="6"/>
      <c r="Q3500" s="6"/>
      <c r="R3500" s="6"/>
      <c r="S3500" s="6"/>
      <c r="T3500" s="6"/>
      <c r="U3500" s="6"/>
      <c r="V3500" s="6"/>
      <c r="W3500" s="6"/>
      <c r="X3500" s="6"/>
      <c r="Y3500" s="6"/>
      <c r="Z3500" s="6"/>
      <c r="AA3500" s="6"/>
      <c r="AB3500" s="21"/>
      <c r="AC3500" s="21"/>
      <c r="AD3500" s="21"/>
      <c r="AE3500" s="6"/>
      <c r="AF3500" s="6"/>
      <c r="AG3500" s="6"/>
      <c r="AH3500" s="6"/>
    </row>
    <row r="3501" spans="1:34" x14ac:dyDescent="0.35">
      <c r="A3501" s="20"/>
      <c r="B3501" s="6"/>
      <c r="C3501" s="6"/>
      <c r="D3501" s="6"/>
      <c r="E3501" s="6"/>
      <c r="F3501" s="6"/>
      <c r="G3501" s="6"/>
      <c r="H3501" s="6"/>
      <c r="I3501" s="6"/>
      <c r="J3501" s="6"/>
      <c r="K3501" s="6"/>
      <c r="L3501" s="6"/>
      <c r="M3501" s="6"/>
      <c r="N3501" s="6"/>
      <c r="O3501" s="6"/>
      <c r="P3501" s="6"/>
      <c r="Q3501" s="6"/>
      <c r="R3501" s="6"/>
      <c r="S3501" s="6"/>
      <c r="T3501" s="6"/>
      <c r="U3501" s="6"/>
      <c r="V3501" s="6"/>
      <c r="W3501" s="6"/>
      <c r="X3501" s="6"/>
      <c r="Y3501" s="6"/>
      <c r="Z3501" s="6"/>
      <c r="AA3501" s="6"/>
      <c r="AB3501" s="21"/>
      <c r="AC3501" s="21"/>
      <c r="AD3501" s="21"/>
      <c r="AE3501" s="6"/>
      <c r="AF3501" s="6"/>
      <c r="AG3501" s="6"/>
      <c r="AH3501" s="6"/>
    </row>
    <row r="3502" spans="1:34" x14ac:dyDescent="0.35">
      <c r="A3502" s="20"/>
      <c r="B3502" s="6"/>
      <c r="C3502" s="6"/>
      <c r="D3502" s="6"/>
      <c r="E3502" s="6"/>
      <c r="F3502" s="6"/>
      <c r="G3502" s="6"/>
      <c r="H3502" s="6"/>
      <c r="I3502" s="6"/>
      <c r="J3502" s="6"/>
      <c r="K3502" s="6"/>
      <c r="L3502" s="6"/>
      <c r="M3502" s="6"/>
      <c r="N3502" s="6"/>
      <c r="O3502" s="6"/>
      <c r="P3502" s="6"/>
      <c r="Q3502" s="6"/>
      <c r="R3502" s="6"/>
      <c r="S3502" s="6"/>
      <c r="T3502" s="6"/>
      <c r="U3502" s="6"/>
      <c r="V3502" s="6"/>
      <c r="W3502" s="6"/>
      <c r="X3502" s="6"/>
      <c r="Y3502" s="6"/>
      <c r="Z3502" s="6"/>
      <c r="AA3502" s="6"/>
      <c r="AB3502" s="21"/>
      <c r="AC3502" s="21"/>
      <c r="AD3502" s="21"/>
      <c r="AE3502" s="6"/>
      <c r="AF3502" s="6"/>
      <c r="AG3502" s="6"/>
      <c r="AH3502" s="6"/>
    </row>
    <row r="3503" spans="1:34" x14ac:dyDescent="0.35">
      <c r="A3503" s="20"/>
      <c r="B3503" s="6"/>
      <c r="C3503" s="6"/>
      <c r="D3503" s="6"/>
      <c r="E3503" s="6"/>
      <c r="F3503" s="6"/>
      <c r="G3503" s="6"/>
      <c r="H3503" s="6"/>
      <c r="I3503" s="6"/>
      <c r="J3503" s="6"/>
      <c r="K3503" s="6"/>
      <c r="L3503" s="6"/>
      <c r="M3503" s="6"/>
      <c r="N3503" s="6"/>
      <c r="O3503" s="6"/>
      <c r="P3503" s="6"/>
      <c r="Q3503" s="6"/>
      <c r="R3503" s="6"/>
      <c r="S3503" s="6"/>
      <c r="T3503" s="6"/>
      <c r="U3503" s="6"/>
      <c r="V3503" s="6"/>
      <c r="W3503" s="6"/>
      <c r="X3503" s="6"/>
      <c r="Y3503" s="6"/>
      <c r="Z3503" s="6"/>
      <c r="AA3503" s="6"/>
      <c r="AB3503" s="21"/>
      <c r="AC3503" s="21"/>
      <c r="AD3503" s="21"/>
      <c r="AE3503" s="6"/>
      <c r="AF3503" s="6"/>
      <c r="AG3503" s="6"/>
      <c r="AH3503" s="6"/>
    </row>
    <row r="3504" spans="1:34" x14ac:dyDescent="0.35">
      <c r="A3504" s="20"/>
      <c r="B3504" s="6"/>
      <c r="C3504" s="6"/>
      <c r="D3504" s="6"/>
      <c r="E3504" s="6"/>
      <c r="F3504" s="6"/>
      <c r="G3504" s="6"/>
      <c r="H3504" s="6"/>
      <c r="I3504" s="6"/>
      <c r="J3504" s="6"/>
      <c r="K3504" s="6"/>
      <c r="L3504" s="6"/>
      <c r="M3504" s="6"/>
      <c r="N3504" s="6"/>
      <c r="O3504" s="6"/>
      <c r="P3504" s="6"/>
      <c r="Q3504" s="6"/>
      <c r="R3504" s="6"/>
      <c r="S3504" s="6"/>
      <c r="T3504" s="6"/>
      <c r="U3504" s="6"/>
      <c r="V3504" s="6"/>
      <c r="W3504" s="6"/>
      <c r="X3504" s="6"/>
      <c r="Y3504" s="6"/>
      <c r="Z3504" s="6"/>
      <c r="AA3504" s="6"/>
      <c r="AB3504" s="21"/>
      <c r="AC3504" s="21"/>
      <c r="AD3504" s="21"/>
      <c r="AE3504" s="6"/>
      <c r="AF3504" s="6"/>
      <c r="AG3504" s="6"/>
      <c r="AH3504" s="6"/>
    </row>
    <row r="3505" spans="1:34" x14ac:dyDescent="0.35">
      <c r="A3505" s="20"/>
      <c r="B3505" s="6"/>
      <c r="C3505" s="6"/>
      <c r="D3505" s="6"/>
      <c r="E3505" s="6"/>
      <c r="F3505" s="6"/>
      <c r="G3505" s="6"/>
      <c r="H3505" s="6"/>
      <c r="I3505" s="6"/>
      <c r="J3505" s="6"/>
      <c r="K3505" s="6"/>
      <c r="L3505" s="6"/>
      <c r="M3505" s="6"/>
      <c r="N3505" s="6"/>
      <c r="O3505" s="6"/>
      <c r="P3505" s="6"/>
      <c r="Q3505" s="6"/>
      <c r="R3505" s="6"/>
      <c r="S3505" s="6"/>
      <c r="T3505" s="6"/>
      <c r="U3505" s="6"/>
      <c r="V3505" s="6"/>
      <c r="W3505" s="6"/>
      <c r="X3505" s="6"/>
      <c r="Y3505" s="6"/>
      <c r="Z3505" s="6"/>
      <c r="AA3505" s="6"/>
      <c r="AB3505" s="21"/>
      <c r="AC3505" s="21"/>
      <c r="AD3505" s="21"/>
      <c r="AE3505" s="6"/>
      <c r="AF3505" s="6"/>
      <c r="AG3505" s="6"/>
      <c r="AH3505" s="6"/>
    </row>
    <row r="3506" spans="1:34" x14ac:dyDescent="0.35">
      <c r="A3506" s="20"/>
      <c r="B3506" s="6"/>
      <c r="C3506" s="6"/>
      <c r="D3506" s="6"/>
      <c r="E3506" s="6"/>
      <c r="F3506" s="6"/>
      <c r="G3506" s="6"/>
      <c r="H3506" s="6"/>
      <c r="I3506" s="6"/>
      <c r="J3506" s="6"/>
      <c r="K3506" s="6"/>
      <c r="L3506" s="6"/>
      <c r="M3506" s="6"/>
      <c r="N3506" s="6"/>
      <c r="O3506" s="6"/>
      <c r="P3506" s="6"/>
      <c r="Q3506" s="6"/>
      <c r="R3506" s="6"/>
      <c r="S3506" s="6"/>
      <c r="T3506" s="6"/>
      <c r="U3506" s="6"/>
      <c r="V3506" s="6"/>
      <c r="W3506" s="6"/>
      <c r="X3506" s="6"/>
      <c r="Y3506" s="6"/>
      <c r="Z3506" s="6"/>
      <c r="AA3506" s="6"/>
      <c r="AB3506" s="21"/>
      <c r="AC3506" s="21"/>
      <c r="AD3506" s="21"/>
      <c r="AE3506" s="6"/>
      <c r="AF3506" s="6"/>
      <c r="AG3506" s="6"/>
      <c r="AH3506" s="6"/>
    </row>
    <row r="3507" spans="1:34" x14ac:dyDescent="0.35">
      <c r="A3507" s="20"/>
      <c r="B3507" s="6"/>
      <c r="C3507" s="6"/>
      <c r="D3507" s="6"/>
      <c r="E3507" s="6"/>
      <c r="F3507" s="6"/>
      <c r="G3507" s="6"/>
      <c r="H3507" s="6"/>
      <c r="I3507" s="6"/>
      <c r="J3507" s="6"/>
      <c r="K3507" s="6"/>
      <c r="L3507" s="6"/>
      <c r="M3507" s="6"/>
      <c r="N3507" s="6"/>
      <c r="O3507" s="6"/>
      <c r="P3507" s="6"/>
      <c r="Q3507" s="6"/>
      <c r="R3507" s="6"/>
      <c r="S3507" s="6"/>
      <c r="T3507" s="6"/>
      <c r="U3507" s="6"/>
      <c r="V3507" s="6"/>
      <c r="W3507" s="6"/>
      <c r="X3507" s="6"/>
      <c r="Y3507" s="6"/>
      <c r="Z3507" s="6"/>
      <c r="AA3507" s="6"/>
      <c r="AB3507" s="21"/>
      <c r="AC3507" s="21"/>
      <c r="AD3507" s="21"/>
      <c r="AE3507" s="6"/>
      <c r="AF3507" s="6"/>
      <c r="AG3507" s="6"/>
      <c r="AH3507" s="6"/>
    </row>
    <row r="3508" spans="1:34" x14ac:dyDescent="0.35">
      <c r="A3508" s="20"/>
      <c r="B3508" s="6"/>
      <c r="C3508" s="6"/>
      <c r="D3508" s="6"/>
      <c r="E3508" s="6"/>
      <c r="F3508" s="6"/>
      <c r="G3508" s="6"/>
      <c r="H3508" s="6"/>
      <c r="I3508" s="6"/>
      <c r="J3508" s="6"/>
      <c r="K3508" s="6"/>
      <c r="L3508" s="6"/>
      <c r="M3508" s="6"/>
      <c r="N3508" s="6"/>
      <c r="O3508" s="6"/>
      <c r="P3508" s="6"/>
      <c r="Q3508" s="6"/>
      <c r="R3508" s="6"/>
      <c r="S3508" s="6"/>
      <c r="T3508" s="6"/>
      <c r="U3508" s="6"/>
      <c r="V3508" s="6"/>
      <c r="W3508" s="6"/>
      <c r="X3508" s="6"/>
      <c r="Y3508" s="6"/>
      <c r="Z3508" s="6"/>
      <c r="AA3508" s="6"/>
      <c r="AB3508" s="21"/>
      <c r="AC3508" s="21"/>
      <c r="AD3508" s="21"/>
      <c r="AE3508" s="6"/>
      <c r="AF3508" s="6"/>
      <c r="AG3508" s="6"/>
      <c r="AH3508" s="6"/>
    </row>
    <row r="3509" spans="1:34" x14ac:dyDescent="0.35">
      <c r="A3509" s="20"/>
      <c r="B3509" s="6"/>
      <c r="C3509" s="6"/>
      <c r="D3509" s="6"/>
      <c r="E3509" s="6"/>
      <c r="F3509" s="6"/>
      <c r="G3509" s="6"/>
      <c r="H3509" s="6"/>
      <c r="I3509" s="6"/>
      <c r="J3509" s="6"/>
      <c r="K3509" s="6"/>
      <c r="L3509" s="6"/>
      <c r="M3509" s="6"/>
      <c r="N3509" s="6"/>
      <c r="O3509" s="6"/>
      <c r="P3509" s="6"/>
      <c r="Q3509" s="6"/>
      <c r="R3509" s="6"/>
      <c r="S3509" s="6"/>
      <c r="T3509" s="6"/>
      <c r="U3509" s="6"/>
      <c r="V3509" s="6"/>
      <c r="W3509" s="6"/>
      <c r="X3509" s="6"/>
      <c r="Y3509" s="6"/>
      <c r="Z3509" s="6"/>
      <c r="AA3509" s="6"/>
      <c r="AB3509" s="21"/>
      <c r="AC3509" s="21"/>
      <c r="AD3509" s="21"/>
      <c r="AE3509" s="6"/>
      <c r="AF3509" s="6"/>
      <c r="AG3509" s="6"/>
      <c r="AH3509" s="6"/>
    </row>
    <row r="3510" spans="1:34" x14ac:dyDescent="0.35">
      <c r="A3510" s="20"/>
      <c r="B3510" s="6"/>
      <c r="C3510" s="6"/>
      <c r="D3510" s="6"/>
      <c r="E3510" s="6"/>
      <c r="F3510" s="6"/>
      <c r="G3510" s="6"/>
      <c r="H3510" s="6"/>
      <c r="I3510" s="6"/>
      <c r="J3510" s="6"/>
      <c r="K3510" s="6"/>
      <c r="L3510" s="6"/>
      <c r="M3510" s="6"/>
      <c r="N3510" s="6"/>
      <c r="O3510" s="6"/>
      <c r="P3510" s="6"/>
      <c r="Q3510" s="6"/>
      <c r="R3510" s="6"/>
      <c r="S3510" s="6"/>
      <c r="T3510" s="6"/>
      <c r="U3510" s="6"/>
      <c r="V3510" s="6"/>
      <c r="W3510" s="6"/>
      <c r="X3510" s="6"/>
      <c r="Y3510" s="6"/>
      <c r="Z3510" s="6"/>
      <c r="AA3510" s="6"/>
      <c r="AB3510" s="21"/>
      <c r="AC3510" s="21"/>
      <c r="AD3510" s="21"/>
      <c r="AE3510" s="6"/>
      <c r="AF3510" s="6"/>
      <c r="AG3510" s="6"/>
      <c r="AH3510" s="6"/>
    </row>
    <row r="3511" spans="1:34" x14ac:dyDescent="0.35">
      <c r="A3511" s="20"/>
      <c r="B3511" s="6"/>
      <c r="C3511" s="6"/>
      <c r="D3511" s="6"/>
      <c r="E3511" s="6"/>
      <c r="F3511" s="6"/>
      <c r="G3511" s="6"/>
      <c r="H3511" s="6"/>
      <c r="I3511" s="6"/>
      <c r="J3511" s="6"/>
      <c r="K3511" s="6"/>
      <c r="L3511" s="6"/>
      <c r="M3511" s="6"/>
      <c r="N3511" s="6"/>
      <c r="O3511" s="6"/>
      <c r="P3511" s="6"/>
      <c r="Q3511" s="6"/>
      <c r="R3511" s="6"/>
      <c r="S3511" s="6"/>
      <c r="T3511" s="6"/>
      <c r="U3511" s="6"/>
      <c r="V3511" s="6"/>
      <c r="W3511" s="6"/>
      <c r="X3511" s="6"/>
      <c r="Y3511" s="6"/>
      <c r="Z3511" s="6"/>
      <c r="AA3511" s="6"/>
      <c r="AB3511" s="21"/>
      <c r="AC3511" s="21"/>
      <c r="AD3511" s="21"/>
      <c r="AE3511" s="6"/>
      <c r="AF3511" s="6"/>
      <c r="AG3511" s="6"/>
      <c r="AH3511" s="6"/>
    </row>
    <row r="3512" spans="1:34" x14ac:dyDescent="0.35">
      <c r="A3512" s="20"/>
      <c r="B3512" s="6"/>
      <c r="C3512" s="6"/>
      <c r="D3512" s="6"/>
      <c r="E3512" s="6"/>
      <c r="F3512" s="6"/>
      <c r="G3512" s="6"/>
      <c r="H3512" s="6"/>
      <c r="I3512" s="6"/>
      <c r="J3512" s="6"/>
      <c r="K3512" s="6"/>
      <c r="L3512" s="6"/>
      <c r="M3512" s="6"/>
      <c r="N3512" s="6"/>
      <c r="O3512" s="6"/>
      <c r="P3512" s="6"/>
      <c r="Q3512" s="6"/>
      <c r="R3512" s="6"/>
      <c r="S3512" s="6"/>
      <c r="T3512" s="6"/>
      <c r="U3512" s="6"/>
      <c r="V3512" s="6"/>
      <c r="W3512" s="6"/>
      <c r="X3512" s="6"/>
      <c r="Y3512" s="6"/>
      <c r="Z3512" s="6"/>
      <c r="AA3512" s="6"/>
      <c r="AB3512" s="21"/>
      <c r="AC3512" s="21"/>
      <c r="AD3512" s="21"/>
      <c r="AE3512" s="6"/>
      <c r="AF3512" s="6"/>
      <c r="AG3512" s="6"/>
      <c r="AH3512" s="6"/>
    </row>
    <row r="3513" spans="1:34" x14ac:dyDescent="0.35">
      <c r="A3513" s="20"/>
      <c r="B3513" s="6"/>
      <c r="C3513" s="6"/>
      <c r="D3513" s="6"/>
      <c r="E3513" s="6"/>
      <c r="F3513" s="6"/>
      <c r="G3513" s="6"/>
      <c r="H3513" s="6"/>
      <c r="I3513" s="6"/>
      <c r="J3513" s="6"/>
      <c r="K3513" s="6"/>
      <c r="L3513" s="6"/>
      <c r="M3513" s="6"/>
      <c r="N3513" s="6"/>
      <c r="O3513" s="6"/>
      <c r="P3513" s="6"/>
      <c r="Q3513" s="6"/>
      <c r="R3513" s="6"/>
      <c r="S3513" s="6"/>
      <c r="T3513" s="6"/>
      <c r="U3513" s="6"/>
      <c r="V3513" s="6"/>
      <c r="W3513" s="6"/>
      <c r="X3513" s="6"/>
      <c r="Y3513" s="6"/>
      <c r="Z3513" s="6"/>
      <c r="AA3513" s="6"/>
      <c r="AB3513" s="21"/>
      <c r="AC3513" s="21"/>
      <c r="AD3513" s="21"/>
      <c r="AE3513" s="6"/>
      <c r="AF3513" s="6"/>
      <c r="AG3513" s="6"/>
      <c r="AH3513" s="6"/>
    </row>
    <row r="3514" spans="1:34" x14ac:dyDescent="0.35">
      <c r="A3514" s="20"/>
      <c r="B3514" s="6"/>
      <c r="C3514" s="6"/>
      <c r="D3514" s="6"/>
      <c r="E3514" s="6"/>
      <c r="F3514" s="6"/>
      <c r="G3514" s="6"/>
      <c r="H3514" s="6"/>
      <c r="I3514" s="6"/>
      <c r="J3514" s="6"/>
      <c r="K3514" s="6"/>
      <c r="L3514" s="6"/>
      <c r="M3514" s="6"/>
      <c r="N3514" s="6"/>
      <c r="O3514" s="6"/>
      <c r="P3514" s="6"/>
      <c r="Q3514" s="6"/>
      <c r="R3514" s="6"/>
      <c r="S3514" s="6"/>
      <c r="T3514" s="6"/>
      <c r="U3514" s="6"/>
      <c r="V3514" s="6"/>
      <c r="W3514" s="6"/>
      <c r="X3514" s="6"/>
      <c r="Y3514" s="6"/>
      <c r="Z3514" s="6"/>
      <c r="AA3514" s="6"/>
      <c r="AB3514" s="21"/>
      <c r="AC3514" s="21"/>
      <c r="AD3514" s="21"/>
      <c r="AE3514" s="6"/>
      <c r="AF3514" s="6"/>
      <c r="AG3514" s="6"/>
      <c r="AH3514" s="6"/>
    </row>
    <row r="3515" spans="1:34" x14ac:dyDescent="0.35">
      <c r="A3515" s="20"/>
      <c r="B3515" s="6"/>
      <c r="C3515" s="6"/>
      <c r="D3515" s="6"/>
      <c r="E3515" s="6"/>
      <c r="F3515" s="6"/>
      <c r="G3515" s="6"/>
      <c r="H3515" s="6"/>
      <c r="I3515" s="6"/>
      <c r="J3515" s="6"/>
      <c r="K3515" s="6"/>
      <c r="L3515" s="6"/>
      <c r="M3515" s="6"/>
      <c r="N3515" s="6"/>
      <c r="O3515" s="6"/>
      <c r="P3515" s="6"/>
      <c r="Q3515" s="6"/>
      <c r="R3515" s="6"/>
      <c r="S3515" s="6"/>
      <c r="T3515" s="6"/>
      <c r="U3515" s="6"/>
      <c r="V3515" s="6"/>
      <c r="W3515" s="6"/>
      <c r="X3515" s="6"/>
      <c r="Y3515" s="6"/>
      <c r="Z3515" s="6"/>
      <c r="AA3515" s="6"/>
      <c r="AB3515" s="21"/>
      <c r="AC3515" s="21"/>
      <c r="AD3515" s="21"/>
      <c r="AE3515" s="6"/>
      <c r="AF3515" s="6"/>
      <c r="AG3515" s="6"/>
      <c r="AH3515" s="6"/>
    </row>
    <row r="3516" spans="1:34" x14ac:dyDescent="0.35">
      <c r="A3516" s="20"/>
      <c r="B3516" s="6"/>
      <c r="C3516" s="6"/>
      <c r="D3516" s="6"/>
      <c r="E3516" s="6"/>
      <c r="F3516" s="6"/>
      <c r="G3516" s="6"/>
      <c r="H3516" s="6"/>
      <c r="I3516" s="6"/>
      <c r="J3516" s="6"/>
      <c r="K3516" s="6"/>
      <c r="L3516" s="6"/>
      <c r="M3516" s="6"/>
      <c r="N3516" s="6"/>
      <c r="O3516" s="6"/>
      <c r="P3516" s="6"/>
      <c r="Q3516" s="6"/>
      <c r="R3516" s="6"/>
      <c r="S3516" s="6"/>
      <c r="T3516" s="6"/>
      <c r="U3516" s="6"/>
      <c r="V3516" s="6"/>
      <c r="W3516" s="6"/>
      <c r="X3516" s="6"/>
      <c r="Y3516" s="6"/>
      <c r="Z3516" s="6"/>
      <c r="AA3516" s="6"/>
      <c r="AB3516" s="21"/>
      <c r="AC3516" s="21"/>
      <c r="AD3516" s="21"/>
      <c r="AE3516" s="6"/>
      <c r="AF3516" s="6"/>
      <c r="AG3516" s="6"/>
      <c r="AH3516" s="6"/>
    </row>
    <row r="3517" spans="1:34" x14ac:dyDescent="0.35">
      <c r="A3517" s="20"/>
      <c r="B3517" s="6"/>
      <c r="C3517" s="6"/>
      <c r="D3517" s="6"/>
      <c r="E3517" s="6"/>
      <c r="F3517" s="6"/>
      <c r="G3517" s="6"/>
      <c r="H3517" s="6"/>
      <c r="I3517" s="6"/>
      <c r="J3517" s="6"/>
      <c r="K3517" s="6"/>
      <c r="L3517" s="6"/>
      <c r="M3517" s="6"/>
      <c r="N3517" s="6"/>
      <c r="O3517" s="6"/>
      <c r="P3517" s="6"/>
      <c r="Q3517" s="6"/>
      <c r="R3517" s="6"/>
      <c r="S3517" s="6"/>
      <c r="T3517" s="6"/>
      <c r="U3517" s="6"/>
      <c r="V3517" s="6"/>
      <c r="W3517" s="6"/>
      <c r="X3517" s="6"/>
      <c r="Y3517" s="6"/>
      <c r="Z3517" s="6"/>
      <c r="AA3517" s="6"/>
      <c r="AB3517" s="21"/>
      <c r="AC3517" s="21"/>
      <c r="AD3517" s="21"/>
      <c r="AE3517" s="6"/>
      <c r="AF3517" s="6"/>
      <c r="AG3517" s="6"/>
      <c r="AH3517" s="6"/>
    </row>
    <row r="3518" spans="1:34" x14ac:dyDescent="0.35">
      <c r="A3518" s="20"/>
      <c r="B3518" s="6"/>
      <c r="C3518" s="6"/>
      <c r="D3518" s="6"/>
      <c r="E3518" s="6"/>
      <c r="F3518" s="6"/>
      <c r="G3518" s="6"/>
      <c r="H3518" s="6"/>
      <c r="I3518" s="6"/>
      <c r="J3518" s="6"/>
      <c r="K3518" s="6"/>
      <c r="L3518" s="6"/>
      <c r="M3518" s="6"/>
      <c r="N3518" s="6"/>
      <c r="O3518" s="6"/>
      <c r="P3518" s="6"/>
      <c r="Q3518" s="6"/>
      <c r="R3518" s="6"/>
      <c r="S3518" s="6"/>
      <c r="T3518" s="6"/>
      <c r="U3518" s="6"/>
      <c r="V3518" s="6"/>
      <c r="W3518" s="6"/>
      <c r="X3518" s="6"/>
      <c r="Y3518" s="6"/>
      <c r="Z3518" s="6"/>
      <c r="AA3518" s="6"/>
      <c r="AB3518" s="21"/>
      <c r="AC3518" s="21"/>
      <c r="AD3518" s="21"/>
      <c r="AE3518" s="6"/>
      <c r="AF3518" s="6"/>
      <c r="AG3518" s="6"/>
      <c r="AH3518" s="6"/>
    </row>
    <row r="3519" spans="1:34" x14ac:dyDescent="0.35">
      <c r="A3519" s="20"/>
      <c r="B3519" s="6"/>
      <c r="C3519" s="6"/>
      <c r="D3519" s="6"/>
      <c r="E3519" s="6"/>
      <c r="F3519" s="6"/>
      <c r="G3519" s="6"/>
      <c r="H3519" s="6"/>
      <c r="I3519" s="6"/>
      <c r="J3519" s="6"/>
      <c r="K3519" s="6"/>
      <c r="L3519" s="6"/>
      <c r="M3519" s="6"/>
      <c r="N3519" s="6"/>
      <c r="O3519" s="6"/>
      <c r="P3519" s="6"/>
      <c r="Q3519" s="6"/>
      <c r="R3519" s="6"/>
      <c r="S3519" s="6"/>
      <c r="T3519" s="6"/>
      <c r="U3519" s="6"/>
      <c r="V3519" s="6"/>
      <c r="W3519" s="6"/>
      <c r="X3519" s="6"/>
      <c r="Y3519" s="6"/>
      <c r="Z3519" s="6"/>
      <c r="AA3519" s="6"/>
      <c r="AB3519" s="21"/>
      <c r="AC3519" s="21"/>
      <c r="AD3519" s="21"/>
      <c r="AE3519" s="6"/>
      <c r="AF3519" s="6"/>
      <c r="AG3519" s="6"/>
      <c r="AH3519" s="6"/>
    </row>
    <row r="3520" spans="1:34" x14ac:dyDescent="0.35">
      <c r="A3520" s="20"/>
      <c r="B3520" s="6"/>
      <c r="C3520" s="6"/>
      <c r="D3520" s="6"/>
      <c r="E3520" s="6"/>
      <c r="F3520" s="6"/>
      <c r="G3520" s="6"/>
      <c r="H3520" s="6"/>
      <c r="I3520" s="6"/>
      <c r="J3520" s="6"/>
      <c r="K3520" s="6"/>
      <c r="L3520" s="6"/>
      <c r="M3520" s="6"/>
      <c r="N3520" s="6"/>
      <c r="O3520" s="6"/>
      <c r="P3520" s="6"/>
      <c r="Q3520" s="6"/>
      <c r="R3520" s="6"/>
      <c r="S3520" s="6"/>
      <c r="T3520" s="6"/>
      <c r="U3520" s="6"/>
      <c r="V3520" s="6"/>
      <c r="W3520" s="6"/>
      <c r="X3520" s="6"/>
      <c r="Y3520" s="6"/>
      <c r="Z3520" s="6"/>
      <c r="AA3520" s="6"/>
      <c r="AB3520" s="21"/>
      <c r="AC3520" s="21"/>
      <c r="AD3520" s="21"/>
      <c r="AE3520" s="6"/>
      <c r="AF3520" s="6"/>
      <c r="AG3520" s="6"/>
      <c r="AH3520" s="6"/>
    </row>
    <row r="3521" spans="1:34" x14ac:dyDescent="0.35">
      <c r="A3521" s="20"/>
      <c r="B3521" s="6"/>
      <c r="C3521" s="6"/>
      <c r="D3521" s="6"/>
      <c r="E3521" s="6"/>
      <c r="F3521" s="6"/>
      <c r="G3521" s="6"/>
      <c r="H3521" s="6"/>
      <c r="I3521" s="6"/>
      <c r="J3521" s="6"/>
      <c r="K3521" s="6"/>
      <c r="L3521" s="6"/>
      <c r="M3521" s="6"/>
      <c r="N3521" s="6"/>
      <c r="O3521" s="6"/>
      <c r="P3521" s="6"/>
      <c r="Q3521" s="6"/>
      <c r="R3521" s="6"/>
      <c r="S3521" s="6"/>
      <c r="T3521" s="6"/>
      <c r="U3521" s="6"/>
      <c r="V3521" s="6"/>
      <c r="W3521" s="6"/>
      <c r="X3521" s="6"/>
      <c r="Y3521" s="6"/>
      <c r="Z3521" s="6"/>
      <c r="AA3521" s="6"/>
      <c r="AB3521" s="21"/>
      <c r="AC3521" s="21"/>
      <c r="AD3521" s="21"/>
      <c r="AE3521" s="6"/>
      <c r="AF3521" s="6"/>
      <c r="AG3521" s="6"/>
      <c r="AH3521" s="6"/>
    </row>
    <row r="3522" spans="1:34" x14ac:dyDescent="0.35">
      <c r="A3522" s="20"/>
      <c r="B3522" s="6"/>
      <c r="C3522" s="6"/>
      <c r="D3522" s="6"/>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21"/>
      <c r="AC3522" s="21"/>
      <c r="AD3522" s="21"/>
      <c r="AE3522" s="6"/>
      <c r="AF3522" s="6"/>
      <c r="AG3522" s="6"/>
      <c r="AH3522" s="6"/>
    </row>
    <row r="3523" spans="1:34" x14ac:dyDescent="0.35">
      <c r="A3523" s="20"/>
      <c r="B3523" s="6"/>
      <c r="C3523" s="6"/>
      <c r="D3523" s="6"/>
      <c r="E3523" s="6"/>
      <c r="F3523" s="6"/>
      <c r="G3523" s="6"/>
      <c r="H3523" s="6"/>
      <c r="I3523" s="6"/>
      <c r="J3523" s="6"/>
      <c r="K3523" s="6"/>
      <c r="L3523" s="6"/>
      <c r="M3523" s="6"/>
      <c r="N3523" s="6"/>
      <c r="O3523" s="6"/>
      <c r="P3523" s="6"/>
      <c r="Q3523" s="6"/>
      <c r="R3523" s="6"/>
      <c r="S3523" s="6"/>
      <c r="T3523" s="6"/>
      <c r="U3523" s="6"/>
      <c r="V3523" s="6"/>
      <c r="W3523" s="6"/>
      <c r="X3523" s="6"/>
      <c r="Y3523" s="6"/>
      <c r="Z3523" s="6"/>
      <c r="AA3523" s="6"/>
      <c r="AB3523" s="21"/>
      <c r="AC3523" s="21"/>
      <c r="AD3523" s="21"/>
      <c r="AE3523" s="6"/>
      <c r="AF3523" s="6"/>
      <c r="AG3523" s="6"/>
      <c r="AH3523" s="6"/>
    </row>
    <row r="3524" spans="1:34" x14ac:dyDescent="0.35">
      <c r="A3524" s="20"/>
      <c r="B3524" s="6"/>
      <c r="C3524" s="6"/>
      <c r="D3524" s="6"/>
      <c r="E3524" s="6"/>
      <c r="F3524" s="6"/>
      <c r="G3524" s="6"/>
      <c r="H3524" s="6"/>
      <c r="I3524" s="6"/>
      <c r="J3524" s="6"/>
      <c r="K3524" s="6"/>
      <c r="L3524" s="6"/>
      <c r="M3524" s="6"/>
      <c r="N3524" s="6"/>
      <c r="O3524" s="6"/>
      <c r="P3524" s="6"/>
      <c r="Q3524" s="6"/>
      <c r="R3524" s="6"/>
      <c r="S3524" s="6"/>
      <c r="T3524" s="6"/>
      <c r="U3524" s="6"/>
      <c r="V3524" s="6"/>
      <c r="W3524" s="6"/>
      <c r="X3524" s="6"/>
      <c r="Y3524" s="6"/>
      <c r="Z3524" s="6"/>
      <c r="AA3524" s="6"/>
      <c r="AB3524" s="21"/>
      <c r="AC3524" s="21"/>
      <c r="AD3524" s="21"/>
      <c r="AE3524" s="6"/>
      <c r="AF3524" s="6"/>
      <c r="AG3524" s="6"/>
      <c r="AH3524" s="6"/>
    </row>
    <row r="3525" spans="1:34" x14ac:dyDescent="0.35">
      <c r="A3525" s="20"/>
      <c r="B3525" s="6"/>
      <c r="C3525" s="6"/>
      <c r="D3525" s="6"/>
      <c r="E3525" s="6"/>
      <c r="F3525" s="6"/>
      <c r="G3525" s="6"/>
      <c r="H3525" s="6"/>
      <c r="I3525" s="6"/>
      <c r="J3525" s="6"/>
      <c r="K3525" s="6"/>
      <c r="L3525" s="6"/>
      <c r="M3525" s="6"/>
      <c r="N3525" s="6"/>
      <c r="O3525" s="6"/>
      <c r="P3525" s="6"/>
      <c r="Q3525" s="6"/>
      <c r="R3525" s="6"/>
      <c r="S3525" s="6"/>
      <c r="T3525" s="6"/>
      <c r="U3525" s="6"/>
      <c r="V3525" s="6"/>
      <c r="W3525" s="6"/>
      <c r="X3525" s="6"/>
      <c r="Y3525" s="6"/>
      <c r="Z3525" s="6"/>
      <c r="AA3525" s="6"/>
      <c r="AB3525" s="21"/>
      <c r="AC3525" s="21"/>
      <c r="AD3525" s="21"/>
      <c r="AE3525" s="6"/>
      <c r="AF3525" s="6"/>
      <c r="AG3525" s="6"/>
      <c r="AH3525" s="6"/>
    </row>
    <row r="3526" spans="1:34" x14ac:dyDescent="0.35">
      <c r="A3526" s="20"/>
      <c r="B3526" s="6"/>
      <c r="C3526" s="6"/>
      <c r="D3526" s="6"/>
      <c r="E3526" s="6"/>
      <c r="F3526" s="6"/>
      <c r="G3526" s="6"/>
      <c r="H3526" s="6"/>
      <c r="I3526" s="6"/>
      <c r="J3526" s="6"/>
      <c r="K3526" s="6"/>
      <c r="L3526" s="6"/>
      <c r="M3526" s="6"/>
      <c r="N3526" s="6"/>
      <c r="O3526" s="6"/>
      <c r="P3526" s="6"/>
      <c r="Q3526" s="6"/>
      <c r="R3526" s="6"/>
      <c r="S3526" s="6"/>
      <c r="T3526" s="6"/>
      <c r="U3526" s="6"/>
      <c r="V3526" s="6"/>
      <c r="W3526" s="6"/>
      <c r="X3526" s="6"/>
      <c r="Y3526" s="6"/>
      <c r="Z3526" s="6"/>
      <c r="AA3526" s="6"/>
      <c r="AB3526" s="21"/>
      <c r="AC3526" s="21"/>
      <c r="AD3526" s="21"/>
      <c r="AE3526" s="6"/>
      <c r="AF3526" s="6"/>
      <c r="AG3526" s="6"/>
      <c r="AH3526" s="6"/>
    </row>
    <row r="3527" spans="1:34" x14ac:dyDescent="0.35">
      <c r="A3527" s="20"/>
      <c r="B3527" s="6"/>
      <c r="C3527" s="6"/>
      <c r="D3527" s="6"/>
      <c r="E3527" s="6"/>
      <c r="F3527" s="6"/>
      <c r="G3527" s="6"/>
      <c r="H3527" s="6"/>
      <c r="I3527" s="6"/>
      <c r="J3527" s="6"/>
      <c r="K3527" s="6"/>
      <c r="L3527" s="6"/>
      <c r="M3527" s="6"/>
      <c r="N3527" s="6"/>
      <c r="O3527" s="6"/>
      <c r="P3527" s="6"/>
      <c r="Q3527" s="6"/>
      <c r="R3527" s="6"/>
      <c r="S3527" s="6"/>
      <c r="T3527" s="6"/>
      <c r="U3527" s="6"/>
      <c r="V3527" s="6"/>
      <c r="W3527" s="6"/>
      <c r="X3527" s="6"/>
      <c r="Y3527" s="6"/>
      <c r="Z3527" s="6"/>
      <c r="AA3527" s="6"/>
      <c r="AB3527" s="21"/>
      <c r="AC3527" s="21"/>
      <c r="AD3527" s="21"/>
      <c r="AE3527" s="6"/>
      <c r="AF3527" s="6"/>
      <c r="AG3527" s="6"/>
      <c r="AH3527" s="6"/>
    </row>
    <row r="3528" spans="1:34" x14ac:dyDescent="0.35">
      <c r="A3528" s="20"/>
      <c r="B3528" s="6"/>
      <c r="C3528" s="6"/>
      <c r="D3528" s="6"/>
      <c r="E3528" s="6"/>
      <c r="F3528" s="6"/>
      <c r="G3528" s="6"/>
      <c r="H3528" s="6"/>
      <c r="I3528" s="6"/>
      <c r="J3528" s="6"/>
      <c r="K3528" s="6"/>
      <c r="L3528" s="6"/>
      <c r="M3528" s="6"/>
      <c r="N3528" s="6"/>
      <c r="O3528" s="6"/>
      <c r="P3528" s="6"/>
      <c r="Q3528" s="6"/>
      <c r="R3528" s="6"/>
      <c r="S3528" s="6"/>
      <c r="T3528" s="6"/>
      <c r="U3528" s="6"/>
      <c r="V3528" s="6"/>
      <c r="W3528" s="6"/>
      <c r="X3528" s="6"/>
      <c r="Y3528" s="6"/>
      <c r="Z3528" s="6"/>
      <c r="AA3528" s="6"/>
      <c r="AB3528" s="21"/>
      <c r="AC3528" s="21"/>
      <c r="AD3528" s="21"/>
      <c r="AE3528" s="6"/>
      <c r="AF3528" s="6"/>
      <c r="AG3528" s="6"/>
      <c r="AH3528" s="6"/>
    </row>
    <row r="3529" spans="1:34" x14ac:dyDescent="0.35">
      <c r="A3529" s="20"/>
      <c r="B3529" s="6"/>
      <c r="C3529" s="6"/>
      <c r="D3529" s="6"/>
      <c r="E3529" s="6"/>
      <c r="F3529" s="6"/>
      <c r="G3529" s="6"/>
      <c r="H3529" s="6"/>
      <c r="I3529" s="6"/>
      <c r="J3529" s="6"/>
      <c r="K3529" s="6"/>
      <c r="L3529" s="6"/>
      <c r="M3529" s="6"/>
      <c r="N3529" s="6"/>
      <c r="O3529" s="6"/>
      <c r="P3529" s="6"/>
      <c r="Q3529" s="6"/>
      <c r="R3529" s="6"/>
      <c r="S3529" s="6"/>
      <c r="T3529" s="6"/>
      <c r="U3529" s="6"/>
      <c r="V3529" s="6"/>
      <c r="W3529" s="6"/>
      <c r="X3529" s="6"/>
      <c r="Y3529" s="6"/>
      <c r="Z3529" s="6"/>
      <c r="AA3529" s="6"/>
      <c r="AB3529" s="21"/>
      <c r="AC3529" s="21"/>
      <c r="AD3529" s="21"/>
      <c r="AE3529" s="6"/>
      <c r="AF3529" s="6"/>
      <c r="AG3529" s="6"/>
      <c r="AH3529" s="6"/>
    </row>
    <row r="3530" spans="1:34" x14ac:dyDescent="0.35">
      <c r="A3530" s="20"/>
      <c r="B3530" s="6"/>
      <c r="C3530" s="6"/>
      <c r="D3530" s="6"/>
      <c r="E3530" s="6"/>
      <c r="F3530" s="6"/>
      <c r="G3530" s="6"/>
      <c r="H3530" s="6"/>
      <c r="I3530" s="6"/>
      <c r="J3530" s="6"/>
      <c r="K3530" s="6"/>
      <c r="L3530" s="6"/>
      <c r="M3530" s="6"/>
      <c r="N3530" s="6"/>
      <c r="O3530" s="6"/>
      <c r="P3530" s="6"/>
      <c r="Q3530" s="6"/>
      <c r="R3530" s="6"/>
      <c r="S3530" s="6"/>
      <c r="T3530" s="6"/>
      <c r="U3530" s="6"/>
      <c r="V3530" s="6"/>
      <c r="W3530" s="6"/>
      <c r="X3530" s="6"/>
      <c r="Y3530" s="6"/>
      <c r="Z3530" s="6"/>
      <c r="AA3530" s="6"/>
      <c r="AB3530" s="21"/>
      <c r="AC3530" s="21"/>
      <c r="AD3530" s="21"/>
      <c r="AE3530" s="6"/>
      <c r="AF3530" s="6"/>
      <c r="AG3530" s="6"/>
      <c r="AH3530" s="6"/>
    </row>
    <row r="3531" spans="1:34" x14ac:dyDescent="0.35">
      <c r="A3531" s="20"/>
      <c r="B3531" s="6"/>
      <c r="C3531" s="6"/>
      <c r="D3531" s="6"/>
      <c r="E3531" s="6"/>
      <c r="F3531" s="6"/>
      <c r="G3531" s="6"/>
      <c r="H3531" s="6"/>
      <c r="I3531" s="6"/>
      <c r="J3531" s="6"/>
      <c r="K3531" s="6"/>
      <c r="L3531" s="6"/>
      <c r="M3531" s="6"/>
      <c r="N3531" s="6"/>
      <c r="O3531" s="6"/>
      <c r="P3531" s="6"/>
      <c r="Q3531" s="6"/>
      <c r="R3531" s="6"/>
      <c r="S3531" s="6"/>
      <c r="T3531" s="6"/>
      <c r="U3531" s="6"/>
      <c r="V3531" s="6"/>
      <c r="W3531" s="6"/>
      <c r="X3531" s="6"/>
      <c r="Y3531" s="6"/>
      <c r="Z3531" s="6"/>
      <c r="AA3531" s="6"/>
      <c r="AB3531" s="21"/>
      <c r="AC3531" s="21"/>
      <c r="AD3531" s="21"/>
      <c r="AE3531" s="6"/>
      <c r="AF3531" s="6"/>
      <c r="AG3531" s="6"/>
      <c r="AH3531" s="6"/>
    </row>
    <row r="3532" spans="1:34" x14ac:dyDescent="0.35">
      <c r="A3532" s="20"/>
      <c r="B3532" s="6"/>
      <c r="C3532" s="6"/>
      <c r="D3532" s="6"/>
      <c r="E3532" s="6"/>
      <c r="F3532" s="6"/>
      <c r="G3532" s="6"/>
      <c r="H3532" s="6"/>
      <c r="I3532" s="6"/>
      <c r="J3532" s="6"/>
      <c r="K3532" s="6"/>
      <c r="L3532" s="6"/>
      <c r="M3532" s="6"/>
      <c r="N3532" s="6"/>
      <c r="O3532" s="6"/>
      <c r="P3532" s="6"/>
      <c r="Q3532" s="6"/>
      <c r="R3532" s="6"/>
      <c r="S3532" s="6"/>
      <c r="T3532" s="6"/>
      <c r="U3532" s="6"/>
      <c r="V3532" s="6"/>
      <c r="W3532" s="6"/>
      <c r="X3532" s="6"/>
      <c r="Y3532" s="6"/>
      <c r="Z3532" s="6"/>
      <c r="AA3532" s="6"/>
      <c r="AB3532" s="21"/>
      <c r="AC3532" s="21"/>
      <c r="AD3532" s="21"/>
      <c r="AE3532" s="6"/>
      <c r="AF3532" s="6"/>
      <c r="AG3532" s="6"/>
      <c r="AH3532" s="6"/>
    </row>
    <row r="3533" spans="1:34" x14ac:dyDescent="0.35">
      <c r="A3533" s="20"/>
      <c r="B3533" s="6"/>
      <c r="C3533" s="6"/>
      <c r="D3533" s="6"/>
      <c r="E3533" s="6"/>
      <c r="F3533" s="6"/>
      <c r="G3533" s="6"/>
      <c r="H3533" s="6"/>
      <c r="I3533" s="6"/>
      <c r="J3533" s="6"/>
      <c r="K3533" s="6"/>
      <c r="L3533" s="6"/>
      <c r="M3533" s="6"/>
      <c r="N3533" s="6"/>
      <c r="O3533" s="6"/>
      <c r="P3533" s="6"/>
      <c r="Q3533" s="6"/>
      <c r="R3533" s="6"/>
      <c r="S3533" s="6"/>
      <c r="T3533" s="6"/>
      <c r="U3533" s="6"/>
      <c r="V3533" s="6"/>
      <c r="W3533" s="6"/>
      <c r="X3533" s="6"/>
      <c r="Y3533" s="6"/>
      <c r="Z3533" s="6"/>
      <c r="AA3533" s="6"/>
      <c r="AB3533" s="21"/>
      <c r="AC3533" s="21"/>
      <c r="AD3533" s="21"/>
      <c r="AE3533" s="6"/>
      <c r="AF3533" s="6"/>
      <c r="AG3533" s="6"/>
      <c r="AH3533" s="6"/>
    </row>
    <row r="3534" spans="1:34" x14ac:dyDescent="0.35">
      <c r="A3534" s="20"/>
      <c r="B3534" s="6"/>
      <c r="C3534" s="6"/>
      <c r="D3534" s="6"/>
      <c r="E3534" s="6"/>
      <c r="F3534" s="6"/>
      <c r="G3534" s="6"/>
      <c r="H3534" s="6"/>
      <c r="I3534" s="6"/>
      <c r="J3534" s="6"/>
      <c r="K3534" s="6"/>
      <c r="L3534" s="6"/>
      <c r="M3534" s="6"/>
      <c r="N3534" s="6"/>
      <c r="O3534" s="6"/>
      <c r="P3534" s="6"/>
      <c r="Q3534" s="6"/>
      <c r="R3534" s="6"/>
      <c r="S3534" s="6"/>
      <c r="T3534" s="6"/>
      <c r="U3534" s="6"/>
      <c r="V3534" s="6"/>
      <c r="W3534" s="6"/>
      <c r="X3534" s="6"/>
      <c r="Y3534" s="6"/>
      <c r="Z3534" s="6"/>
      <c r="AA3534" s="6"/>
      <c r="AB3534" s="21"/>
      <c r="AC3534" s="21"/>
      <c r="AD3534" s="21"/>
      <c r="AE3534" s="6"/>
      <c r="AF3534" s="6"/>
      <c r="AG3534" s="6"/>
      <c r="AH3534" s="6"/>
    </row>
    <row r="3535" spans="1:34" x14ac:dyDescent="0.35">
      <c r="A3535" s="20"/>
      <c r="B3535" s="6"/>
      <c r="C3535" s="6"/>
      <c r="D3535" s="6"/>
      <c r="E3535" s="6"/>
      <c r="F3535" s="6"/>
      <c r="G3535" s="6"/>
      <c r="H3535" s="6"/>
      <c r="I3535" s="6"/>
      <c r="J3535" s="6"/>
      <c r="K3535" s="6"/>
      <c r="L3535" s="6"/>
      <c r="M3535" s="6"/>
      <c r="N3535" s="6"/>
      <c r="O3535" s="6"/>
      <c r="P3535" s="6"/>
      <c r="Q3535" s="6"/>
      <c r="R3535" s="6"/>
      <c r="S3535" s="6"/>
      <c r="T3535" s="6"/>
      <c r="U3535" s="6"/>
      <c r="V3535" s="6"/>
      <c r="W3535" s="6"/>
      <c r="X3535" s="6"/>
      <c r="Y3535" s="6"/>
      <c r="Z3535" s="6"/>
      <c r="AA3535" s="6"/>
      <c r="AB3535" s="21"/>
      <c r="AC3535" s="21"/>
      <c r="AD3535" s="21"/>
      <c r="AE3535" s="6"/>
      <c r="AF3535" s="6"/>
      <c r="AG3535" s="6"/>
      <c r="AH3535" s="6"/>
    </row>
    <row r="3536" spans="1:34" x14ac:dyDescent="0.35">
      <c r="A3536" s="20"/>
      <c r="B3536" s="6"/>
      <c r="C3536" s="6"/>
      <c r="D3536" s="6"/>
      <c r="E3536" s="6"/>
      <c r="F3536" s="6"/>
      <c r="G3536" s="6"/>
      <c r="H3536" s="6"/>
      <c r="I3536" s="6"/>
      <c r="J3536" s="6"/>
      <c r="K3536" s="6"/>
      <c r="L3536" s="6"/>
      <c r="M3536" s="6"/>
      <c r="N3536" s="6"/>
      <c r="O3536" s="6"/>
      <c r="P3536" s="6"/>
      <c r="Q3536" s="6"/>
      <c r="R3536" s="6"/>
      <c r="S3536" s="6"/>
      <c r="T3536" s="6"/>
      <c r="U3536" s="6"/>
      <c r="V3536" s="6"/>
      <c r="W3536" s="6"/>
      <c r="X3536" s="6"/>
      <c r="Y3536" s="6"/>
      <c r="Z3536" s="6"/>
      <c r="AA3536" s="6"/>
      <c r="AB3536" s="21"/>
      <c r="AC3536" s="21"/>
      <c r="AD3536" s="21"/>
      <c r="AE3536" s="6"/>
      <c r="AF3536" s="6"/>
      <c r="AG3536" s="6"/>
      <c r="AH3536" s="6"/>
    </row>
    <row r="3537" spans="1:34" x14ac:dyDescent="0.35">
      <c r="A3537" s="20"/>
      <c r="B3537" s="6"/>
      <c r="C3537" s="6"/>
      <c r="D3537" s="6"/>
      <c r="E3537" s="6"/>
      <c r="F3537" s="6"/>
      <c r="G3537" s="6"/>
      <c r="H3537" s="6"/>
      <c r="I3537" s="6"/>
      <c r="J3537" s="6"/>
      <c r="K3537" s="6"/>
      <c r="L3537" s="6"/>
      <c r="M3537" s="6"/>
      <c r="N3537" s="6"/>
      <c r="O3537" s="6"/>
      <c r="P3537" s="6"/>
      <c r="Q3537" s="6"/>
      <c r="R3537" s="6"/>
      <c r="S3537" s="6"/>
      <c r="T3537" s="6"/>
      <c r="U3537" s="6"/>
      <c r="V3537" s="6"/>
      <c r="W3537" s="6"/>
      <c r="X3537" s="6"/>
      <c r="Y3537" s="6"/>
      <c r="Z3537" s="6"/>
      <c r="AA3537" s="6"/>
      <c r="AB3537" s="21"/>
      <c r="AC3537" s="21"/>
      <c r="AD3537" s="21"/>
      <c r="AE3537" s="6"/>
      <c r="AF3537" s="6"/>
      <c r="AG3537" s="6"/>
      <c r="AH3537" s="6"/>
    </row>
    <row r="3538" spans="1:34" x14ac:dyDescent="0.35">
      <c r="A3538" s="20"/>
      <c r="B3538" s="6"/>
      <c r="C3538" s="6"/>
      <c r="D3538" s="6"/>
      <c r="E3538" s="6"/>
      <c r="F3538" s="6"/>
      <c r="G3538" s="6"/>
      <c r="H3538" s="6"/>
      <c r="I3538" s="6"/>
      <c r="J3538" s="6"/>
      <c r="K3538" s="6"/>
      <c r="L3538" s="6"/>
      <c r="M3538" s="6"/>
      <c r="N3538" s="6"/>
      <c r="O3538" s="6"/>
      <c r="P3538" s="6"/>
      <c r="Q3538" s="6"/>
      <c r="R3538" s="6"/>
      <c r="S3538" s="6"/>
      <c r="T3538" s="6"/>
      <c r="U3538" s="6"/>
      <c r="V3538" s="6"/>
      <c r="W3538" s="6"/>
      <c r="X3538" s="6"/>
      <c r="Y3538" s="6"/>
      <c r="Z3538" s="6"/>
      <c r="AA3538" s="6"/>
      <c r="AB3538" s="21"/>
      <c r="AC3538" s="21"/>
      <c r="AD3538" s="21"/>
      <c r="AE3538" s="6"/>
      <c r="AF3538" s="6"/>
      <c r="AG3538" s="6"/>
      <c r="AH3538" s="6"/>
    </row>
    <row r="3539" spans="1:34" x14ac:dyDescent="0.35">
      <c r="A3539" s="20"/>
      <c r="B3539" s="6"/>
      <c r="C3539" s="6"/>
      <c r="D3539" s="6"/>
      <c r="E3539" s="6"/>
      <c r="F3539" s="6"/>
      <c r="G3539" s="6"/>
      <c r="H3539" s="6"/>
      <c r="I3539" s="6"/>
      <c r="J3539" s="6"/>
      <c r="K3539" s="6"/>
      <c r="L3539" s="6"/>
      <c r="M3539" s="6"/>
      <c r="N3539" s="6"/>
      <c r="O3539" s="6"/>
      <c r="P3539" s="6"/>
      <c r="Q3539" s="6"/>
      <c r="R3539" s="6"/>
      <c r="S3539" s="6"/>
      <c r="T3539" s="6"/>
      <c r="U3539" s="6"/>
      <c r="V3539" s="6"/>
      <c r="W3539" s="6"/>
      <c r="X3539" s="6"/>
      <c r="Y3539" s="6"/>
      <c r="Z3539" s="6"/>
      <c r="AA3539" s="6"/>
      <c r="AB3539" s="21"/>
      <c r="AC3539" s="21"/>
      <c r="AD3539" s="21"/>
      <c r="AE3539" s="6"/>
      <c r="AF3539" s="6"/>
      <c r="AG3539" s="6"/>
      <c r="AH3539" s="6"/>
    </row>
    <row r="3540" spans="1:34" x14ac:dyDescent="0.35">
      <c r="A3540" s="20"/>
      <c r="B3540" s="6"/>
      <c r="C3540" s="6"/>
      <c r="D3540" s="6"/>
      <c r="E3540" s="6"/>
      <c r="F3540" s="6"/>
      <c r="G3540" s="6"/>
      <c r="H3540" s="6"/>
      <c r="I3540" s="6"/>
      <c r="J3540" s="6"/>
      <c r="K3540" s="6"/>
      <c r="L3540" s="6"/>
      <c r="M3540" s="6"/>
      <c r="N3540" s="6"/>
      <c r="O3540" s="6"/>
      <c r="P3540" s="6"/>
      <c r="Q3540" s="6"/>
      <c r="R3540" s="6"/>
      <c r="S3540" s="6"/>
      <c r="T3540" s="6"/>
      <c r="U3540" s="6"/>
      <c r="V3540" s="6"/>
      <c r="W3540" s="6"/>
      <c r="X3540" s="6"/>
      <c r="Y3540" s="6"/>
      <c r="Z3540" s="6"/>
      <c r="AA3540" s="6"/>
      <c r="AB3540" s="21"/>
      <c r="AC3540" s="21"/>
      <c r="AD3540" s="21"/>
      <c r="AE3540" s="6"/>
      <c r="AF3540" s="6"/>
      <c r="AG3540" s="6"/>
      <c r="AH3540" s="6"/>
    </row>
    <row r="3541" spans="1:34" x14ac:dyDescent="0.35">
      <c r="A3541" s="20"/>
      <c r="B3541" s="6"/>
      <c r="C3541" s="6"/>
      <c r="D3541" s="6"/>
      <c r="E3541" s="6"/>
      <c r="F3541" s="6"/>
      <c r="G3541" s="6"/>
      <c r="H3541" s="6"/>
      <c r="I3541" s="6"/>
      <c r="J3541" s="6"/>
      <c r="K3541" s="6"/>
      <c r="L3541" s="6"/>
      <c r="M3541" s="6"/>
      <c r="N3541" s="6"/>
      <c r="O3541" s="6"/>
      <c r="P3541" s="6"/>
      <c r="Q3541" s="6"/>
      <c r="R3541" s="6"/>
      <c r="S3541" s="6"/>
      <c r="T3541" s="6"/>
      <c r="U3541" s="6"/>
      <c r="V3541" s="6"/>
      <c r="W3541" s="6"/>
      <c r="X3541" s="6"/>
      <c r="Y3541" s="6"/>
      <c r="Z3541" s="6"/>
      <c r="AA3541" s="6"/>
      <c r="AB3541" s="21"/>
      <c r="AC3541" s="21"/>
      <c r="AD3541" s="21"/>
      <c r="AE3541" s="6"/>
      <c r="AF3541" s="6"/>
      <c r="AG3541" s="6"/>
      <c r="AH3541" s="6"/>
    </row>
    <row r="3542" spans="1:34" x14ac:dyDescent="0.35">
      <c r="A3542" s="20"/>
      <c r="B3542" s="6"/>
      <c r="C3542" s="6"/>
      <c r="D3542" s="6"/>
      <c r="E3542" s="6"/>
      <c r="F3542" s="6"/>
      <c r="G3542" s="6"/>
      <c r="H3542" s="6"/>
      <c r="I3542" s="6"/>
      <c r="J3542" s="6"/>
      <c r="K3542" s="6"/>
      <c r="L3542" s="6"/>
      <c r="M3542" s="6"/>
      <c r="N3542" s="6"/>
      <c r="O3542" s="6"/>
      <c r="P3542" s="6"/>
      <c r="Q3542" s="6"/>
      <c r="R3542" s="6"/>
      <c r="S3542" s="6"/>
      <c r="T3542" s="6"/>
      <c r="U3542" s="6"/>
      <c r="V3542" s="6"/>
      <c r="W3542" s="6"/>
      <c r="X3542" s="6"/>
      <c r="Y3542" s="6"/>
      <c r="Z3542" s="6"/>
      <c r="AA3542" s="6"/>
      <c r="AB3542" s="21"/>
      <c r="AC3542" s="21"/>
      <c r="AD3542" s="21"/>
      <c r="AE3542" s="6"/>
      <c r="AF3542" s="6"/>
      <c r="AG3542" s="6"/>
      <c r="AH3542" s="6"/>
    </row>
    <row r="3543" spans="1:34" x14ac:dyDescent="0.35">
      <c r="A3543" s="20"/>
      <c r="B3543" s="6"/>
      <c r="C3543" s="6"/>
      <c r="D3543" s="6"/>
      <c r="E3543" s="6"/>
      <c r="F3543" s="6"/>
      <c r="G3543" s="6"/>
      <c r="H3543" s="6"/>
      <c r="I3543" s="6"/>
      <c r="J3543" s="6"/>
      <c r="K3543" s="6"/>
      <c r="L3543" s="6"/>
      <c r="M3543" s="6"/>
      <c r="N3543" s="6"/>
      <c r="O3543" s="6"/>
      <c r="P3543" s="6"/>
      <c r="Q3543" s="6"/>
      <c r="R3543" s="6"/>
      <c r="S3543" s="6"/>
      <c r="T3543" s="6"/>
      <c r="U3543" s="6"/>
      <c r="V3543" s="6"/>
      <c r="W3543" s="6"/>
      <c r="X3543" s="6"/>
      <c r="Y3543" s="6"/>
      <c r="Z3543" s="6"/>
      <c r="AA3543" s="6"/>
      <c r="AB3543" s="21"/>
      <c r="AC3543" s="21"/>
      <c r="AD3543" s="21"/>
      <c r="AE3543" s="6"/>
      <c r="AF3543" s="6"/>
      <c r="AG3543" s="6"/>
      <c r="AH3543" s="6"/>
    </row>
    <row r="3544" spans="1:34" x14ac:dyDescent="0.35">
      <c r="A3544" s="20"/>
      <c r="B3544" s="6"/>
      <c r="C3544" s="6"/>
      <c r="D3544" s="6"/>
      <c r="E3544" s="6"/>
      <c r="F3544" s="6"/>
      <c r="G3544" s="6"/>
      <c r="H3544" s="6"/>
      <c r="I3544" s="6"/>
      <c r="J3544" s="6"/>
      <c r="K3544" s="6"/>
      <c r="L3544" s="6"/>
      <c r="M3544" s="6"/>
      <c r="N3544" s="6"/>
      <c r="O3544" s="6"/>
      <c r="P3544" s="6"/>
      <c r="Q3544" s="6"/>
      <c r="R3544" s="6"/>
      <c r="S3544" s="6"/>
      <c r="T3544" s="6"/>
      <c r="U3544" s="6"/>
      <c r="V3544" s="6"/>
      <c r="W3544" s="6"/>
      <c r="X3544" s="6"/>
      <c r="Y3544" s="6"/>
      <c r="Z3544" s="6"/>
      <c r="AA3544" s="6"/>
      <c r="AB3544" s="21"/>
      <c r="AC3544" s="21"/>
      <c r="AD3544" s="21"/>
      <c r="AE3544" s="6"/>
      <c r="AF3544" s="6"/>
      <c r="AG3544" s="6"/>
      <c r="AH3544" s="6"/>
    </row>
    <row r="3545" spans="1:34" x14ac:dyDescent="0.35">
      <c r="A3545" s="20"/>
      <c r="B3545" s="6"/>
      <c r="C3545" s="6"/>
      <c r="D3545" s="6"/>
      <c r="E3545" s="6"/>
      <c r="F3545" s="6"/>
      <c r="G3545" s="6"/>
      <c r="H3545" s="6"/>
      <c r="I3545" s="6"/>
      <c r="J3545" s="6"/>
      <c r="K3545" s="6"/>
      <c r="L3545" s="6"/>
      <c r="M3545" s="6"/>
      <c r="N3545" s="6"/>
      <c r="O3545" s="6"/>
      <c r="P3545" s="6"/>
      <c r="Q3545" s="6"/>
      <c r="R3545" s="6"/>
      <c r="S3545" s="6"/>
      <c r="T3545" s="6"/>
      <c r="U3545" s="6"/>
      <c r="V3545" s="6"/>
      <c r="W3545" s="6"/>
      <c r="X3545" s="6"/>
      <c r="Y3545" s="6"/>
      <c r="Z3545" s="6"/>
      <c r="AA3545" s="6"/>
      <c r="AB3545" s="21"/>
      <c r="AC3545" s="21"/>
      <c r="AD3545" s="21"/>
      <c r="AE3545" s="6"/>
      <c r="AF3545" s="6"/>
      <c r="AG3545" s="6"/>
      <c r="AH3545" s="6"/>
    </row>
    <row r="3546" spans="1:34" x14ac:dyDescent="0.35">
      <c r="A3546" s="20"/>
      <c r="B3546" s="6"/>
      <c r="C3546" s="6"/>
      <c r="D3546" s="6"/>
      <c r="E3546" s="6"/>
      <c r="F3546" s="6"/>
      <c r="G3546" s="6"/>
      <c r="H3546" s="6"/>
      <c r="I3546" s="6"/>
      <c r="J3546" s="6"/>
      <c r="K3546" s="6"/>
      <c r="L3546" s="6"/>
      <c r="M3546" s="6"/>
      <c r="N3546" s="6"/>
      <c r="O3546" s="6"/>
      <c r="P3546" s="6"/>
      <c r="Q3546" s="6"/>
      <c r="R3546" s="6"/>
      <c r="S3546" s="6"/>
      <c r="T3546" s="6"/>
      <c r="U3546" s="6"/>
      <c r="V3546" s="6"/>
      <c r="W3546" s="6"/>
      <c r="X3546" s="6"/>
      <c r="Y3546" s="6"/>
      <c r="Z3546" s="6"/>
      <c r="AA3546" s="6"/>
      <c r="AB3546" s="21"/>
      <c r="AC3546" s="21"/>
      <c r="AD3546" s="21"/>
      <c r="AE3546" s="6"/>
      <c r="AF3546" s="6"/>
      <c r="AG3546" s="6"/>
      <c r="AH3546" s="6"/>
    </row>
    <row r="3547" spans="1:34" x14ac:dyDescent="0.35">
      <c r="A3547" s="20"/>
      <c r="B3547" s="6"/>
      <c r="C3547" s="6"/>
      <c r="D3547" s="6"/>
      <c r="E3547" s="6"/>
      <c r="F3547" s="6"/>
      <c r="G3547" s="6"/>
      <c r="H3547" s="6"/>
      <c r="I3547" s="6"/>
      <c r="J3547" s="6"/>
      <c r="K3547" s="6"/>
      <c r="L3547" s="6"/>
      <c r="M3547" s="6"/>
      <c r="N3547" s="6"/>
      <c r="O3547" s="6"/>
      <c r="P3547" s="6"/>
      <c r="Q3547" s="6"/>
      <c r="R3547" s="6"/>
      <c r="S3547" s="6"/>
      <c r="T3547" s="6"/>
      <c r="U3547" s="6"/>
      <c r="V3547" s="6"/>
      <c r="W3547" s="6"/>
      <c r="X3547" s="6"/>
      <c r="Y3547" s="6"/>
      <c r="Z3547" s="6"/>
      <c r="AA3547" s="6"/>
      <c r="AB3547" s="21"/>
      <c r="AC3547" s="21"/>
      <c r="AD3547" s="21"/>
      <c r="AE3547" s="6"/>
      <c r="AF3547" s="6"/>
      <c r="AG3547" s="6"/>
      <c r="AH3547" s="6"/>
    </row>
    <row r="3548" spans="1:34" x14ac:dyDescent="0.35">
      <c r="A3548" s="20"/>
      <c r="B3548" s="6"/>
      <c r="C3548" s="6"/>
      <c r="D3548" s="6"/>
      <c r="E3548" s="6"/>
      <c r="F3548" s="6"/>
      <c r="G3548" s="6"/>
      <c r="H3548" s="6"/>
      <c r="I3548" s="6"/>
      <c r="J3548" s="6"/>
      <c r="K3548" s="6"/>
      <c r="L3548" s="6"/>
      <c r="M3548" s="6"/>
      <c r="N3548" s="6"/>
      <c r="O3548" s="6"/>
      <c r="P3548" s="6"/>
      <c r="Q3548" s="6"/>
      <c r="R3548" s="6"/>
      <c r="S3548" s="6"/>
      <c r="T3548" s="6"/>
      <c r="U3548" s="6"/>
      <c r="V3548" s="6"/>
      <c r="W3548" s="6"/>
      <c r="X3548" s="6"/>
      <c r="Y3548" s="6"/>
      <c r="Z3548" s="6"/>
      <c r="AA3548" s="6"/>
      <c r="AB3548" s="21"/>
      <c r="AC3548" s="21"/>
      <c r="AD3548" s="21"/>
      <c r="AE3548" s="6"/>
      <c r="AF3548" s="6"/>
      <c r="AG3548" s="6"/>
      <c r="AH3548" s="6"/>
    </row>
    <row r="3549" spans="1:34" x14ac:dyDescent="0.35">
      <c r="A3549" s="20"/>
      <c r="B3549" s="6"/>
      <c r="C3549" s="6"/>
      <c r="D3549" s="6"/>
      <c r="E3549" s="6"/>
      <c r="F3549" s="6"/>
      <c r="G3549" s="6"/>
      <c r="H3549" s="6"/>
      <c r="I3549" s="6"/>
      <c r="J3549" s="6"/>
      <c r="K3549" s="6"/>
      <c r="L3549" s="6"/>
      <c r="M3549" s="6"/>
      <c r="N3549" s="6"/>
      <c r="O3549" s="6"/>
      <c r="P3549" s="6"/>
      <c r="Q3549" s="6"/>
      <c r="R3549" s="6"/>
      <c r="S3549" s="6"/>
      <c r="T3549" s="6"/>
      <c r="U3549" s="6"/>
      <c r="V3549" s="6"/>
      <c r="W3549" s="6"/>
      <c r="X3549" s="6"/>
      <c r="Y3549" s="6"/>
      <c r="Z3549" s="6"/>
      <c r="AA3549" s="6"/>
      <c r="AB3549" s="21"/>
      <c r="AC3549" s="21"/>
      <c r="AD3549" s="21"/>
      <c r="AE3549" s="6"/>
      <c r="AF3549" s="6"/>
      <c r="AG3549" s="6"/>
      <c r="AH3549" s="6"/>
    </row>
    <row r="3550" spans="1:34" x14ac:dyDescent="0.35">
      <c r="A3550" s="20"/>
      <c r="B3550" s="6"/>
      <c r="C3550" s="6"/>
      <c r="D3550" s="6"/>
      <c r="E3550" s="6"/>
      <c r="F3550" s="6"/>
      <c r="G3550" s="6"/>
      <c r="H3550" s="6"/>
      <c r="I3550" s="6"/>
      <c r="J3550" s="6"/>
      <c r="K3550" s="6"/>
      <c r="L3550" s="6"/>
      <c r="M3550" s="6"/>
      <c r="N3550" s="6"/>
      <c r="O3550" s="6"/>
      <c r="P3550" s="6"/>
      <c r="Q3550" s="6"/>
      <c r="R3550" s="6"/>
      <c r="S3550" s="6"/>
      <c r="T3550" s="6"/>
      <c r="U3550" s="6"/>
      <c r="V3550" s="6"/>
      <c r="W3550" s="6"/>
      <c r="X3550" s="6"/>
      <c r="Y3550" s="6"/>
      <c r="Z3550" s="6"/>
      <c r="AA3550" s="6"/>
      <c r="AB3550" s="21"/>
      <c r="AC3550" s="21"/>
      <c r="AD3550" s="21"/>
      <c r="AE3550" s="6"/>
      <c r="AF3550" s="6"/>
      <c r="AG3550" s="6"/>
      <c r="AH3550" s="6"/>
    </row>
    <row r="3551" spans="1:34" x14ac:dyDescent="0.35">
      <c r="A3551" s="20"/>
      <c r="B3551" s="6"/>
      <c r="C3551" s="6"/>
      <c r="D3551" s="6"/>
      <c r="E3551" s="6"/>
      <c r="F3551" s="6"/>
      <c r="G3551" s="6"/>
      <c r="H3551" s="6"/>
      <c r="I3551" s="6"/>
      <c r="J3551" s="6"/>
      <c r="K3551" s="6"/>
      <c r="L3551" s="6"/>
      <c r="M3551" s="6"/>
      <c r="N3551" s="6"/>
      <c r="O3551" s="6"/>
      <c r="P3551" s="6"/>
      <c r="Q3551" s="6"/>
      <c r="R3551" s="6"/>
      <c r="S3551" s="6"/>
      <c r="T3551" s="6"/>
      <c r="U3551" s="6"/>
      <c r="V3551" s="6"/>
      <c r="W3551" s="6"/>
      <c r="X3551" s="6"/>
      <c r="Y3551" s="6"/>
      <c r="Z3551" s="6"/>
      <c r="AA3551" s="6"/>
      <c r="AB3551" s="21"/>
      <c r="AC3551" s="21"/>
      <c r="AD3551" s="21"/>
      <c r="AE3551" s="6"/>
      <c r="AF3551" s="6"/>
      <c r="AG3551" s="6"/>
      <c r="AH3551" s="6"/>
    </row>
    <row r="3552" spans="1:34" x14ac:dyDescent="0.35">
      <c r="A3552" s="20"/>
      <c r="B3552" s="6"/>
      <c r="C3552" s="6"/>
      <c r="D3552" s="6"/>
      <c r="E3552" s="6"/>
      <c r="F3552" s="6"/>
      <c r="G3552" s="6"/>
      <c r="H3552" s="6"/>
      <c r="I3552" s="6"/>
      <c r="J3552" s="6"/>
      <c r="K3552" s="6"/>
      <c r="L3552" s="6"/>
      <c r="M3552" s="6"/>
      <c r="N3552" s="6"/>
      <c r="O3552" s="6"/>
      <c r="P3552" s="6"/>
      <c r="Q3552" s="6"/>
      <c r="R3552" s="6"/>
      <c r="S3552" s="6"/>
      <c r="T3552" s="6"/>
      <c r="U3552" s="6"/>
      <c r="V3552" s="6"/>
      <c r="W3552" s="6"/>
      <c r="X3552" s="6"/>
      <c r="Y3552" s="6"/>
      <c r="Z3552" s="6"/>
      <c r="AA3552" s="6"/>
      <c r="AB3552" s="21"/>
      <c r="AC3552" s="21"/>
      <c r="AD3552" s="21"/>
      <c r="AE3552" s="6"/>
      <c r="AF3552" s="6"/>
      <c r="AG3552" s="6"/>
      <c r="AH3552" s="6"/>
    </row>
    <row r="3553" spans="1:34" x14ac:dyDescent="0.35">
      <c r="A3553" s="20"/>
      <c r="B3553" s="6"/>
      <c r="C3553" s="6"/>
      <c r="D3553" s="6"/>
      <c r="E3553" s="6"/>
      <c r="F3553" s="6"/>
      <c r="G3553" s="6"/>
      <c r="H3553" s="6"/>
      <c r="I3553" s="6"/>
      <c r="J3553" s="6"/>
      <c r="K3553" s="6"/>
      <c r="L3553" s="6"/>
      <c r="M3553" s="6"/>
      <c r="N3553" s="6"/>
      <c r="O3553" s="6"/>
      <c r="P3553" s="6"/>
      <c r="Q3553" s="6"/>
      <c r="R3553" s="6"/>
      <c r="S3553" s="6"/>
      <c r="T3553" s="6"/>
      <c r="U3553" s="6"/>
      <c r="V3553" s="6"/>
      <c r="W3553" s="6"/>
      <c r="X3553" s="6"/>
      <c r="Y3553" s="6"/>
      <c r="Z3553" s="6"/>
      <c r="AA3553" s="6"/>
      <c r="AB3553" s="21"/>
      <c r="AC3553" s="21"/>
      <c r="AD3553" s="21"/>
      <c r="AE3553" s="6"/>
      <c r="AF3553" s="6"/>
      <c r="AG3553" s="6"/>
      <c r="AH3553" s="6"/>
    </row>
    <row r="3554" spans="1:34" x14ac:dyDescent="0.35">
      <c r="A3554" s="20"/>
      <c r="B3554" s="6"/>
      <c r="C3554" s="6"/>
      <c r="D3554" s="6"/>
      <c r="E3554" s="6"/>
      <c r="F3554" s="6"/>
      <c r="G3554" s="6"/>
      <c r="H3554" s="6"/>
      <c r="I3554" s="6"/>
      <c r="J3554" s="6"/>
      <c r="K3554" s="6"/>
      <c r="L3554" s="6"/>
      <c r="M3554" s="6"/>
      <c r="N3554" s="6"/>
      <c r="O3554" s="6"/>
      <c r="P3554" s="6"/>
      <c r="Q3554" s="6"/>
      <c r="R3554" s="6"/>
      <c r="S3554" s="6"/>
      <c r="T3554" s="6"/>
      <c r="U3554" s="6"/>
      <c r="V3554" s="6"/>
      <c r="W3554" s="6"/>
      <c r="X3554" s="6"/>
      <c r="Y3554" s="6"/>
      <c r="Z3554" s="6"/>
      <c r="AA3554" s="6"/>
      <c r="AB3554" s="21"/>
      <c r="AC3554" s="21"/>
      <c r="AD3554" s="21"/>
      <c r="AE3554" s="6"/>
      <c r="AF3554" s="6"/>
      <c r="AG3554" s="6"/>
      <c r="AH3554" s="6"/>
    </row>
    <row r="3555" spans="1:34" x14ac:dyDescent="0.35">
      <c r="A3555" s="20"/>
      <c r="B3555" s="6"/>
      <c r="C3555" s="6"/>
      <c r="D3555" s="6"/>
      <c r="E3555" s="6"/>
      <c r="F3555" s="6"/>
      <c r="G3555" s="6"/>
      <c r="H3555" s="6"/>
      <c r="I3555" s="6"/>
      <c r="J3555" s="6"/>
      <c r="K3555" s="6"/>
      <c r="L3555" s="6"/>
      <c r="M3555" s="6"/>
      <c r="N3555" s="6"/>
      <c r="O3555" s="6"/>
      <c r="P3555" s="6"/>
      <c r="Q3555" s="6"/>
      <c r="R3555" s="6"/>
      <c r="S3555" s="6"/>
      <c r="T3555" s="6"/>
      <c r="U3555" s="6"/>
      <c r="V3555" s="6"/>
      <c r="W3555" s="6"/>
      <c r="X3555" s="6"/>
      <c r="Y3555" s="6"/>
      <c r="Z3555" s="6"/>
      <c r="AA3555" s="6"/>
      <c r="AB3555" s="21"/>
      <c r="AC3555" s="21"/>
      <c r="AD3555" s="21"/>
      <c r="AE3555" s="6"/>
      <c r="AF3555" s="6"/>
      <c r="AG3555" s="6"/>
      <c r="AH3555" s="6"/>
    </row>
    <row r="3556" spans="1:34" x14ac:dyDescent="0.35">
      <c r="A3556" s="20"/>
      <c r="B3556" s="6"/>
      <c r="C3556" s="6"/>
      <c r="D3556" s="6"/>
      <c r="E3556" s="6"/>
      <c r="F3556" s="6"/>
      <c r="G3556" s="6"/>
      <c r="H3556" s="6"/>
      <c r="I3556" s="6"/>
      <c r="J3556" s="6"/>
      <c r="K3556" s="6"/>
      <c r="L3556" s="6"/>
      <c r="M3556" s="6"/>
      <c r="N3556" s="6"/>
      <c r="O3556" s="6"/>
      <c r="P3556" s="6"/>
      <c r="Q3556" s="6"/>
      <c r="R3556" s="6"/>
      <c r="S3556" s="6"/>
      <c r="T3556" s="6"/>
      <c r="U3556" s="6"/>
      <c r="V3556" s="6"/>
      <c r="W3556" s="6"/>
      <c r="X3556" s="6"/>
      <c r="Y3556" s="6"/>
      <c r="Z3556" s="6"/>
      <c r="AA3556" s="6"/>
      <c r="AB3556" s="21"/>
      <c r="AC3556" s="21"/>
      <c r="AD3556" s="21"/>
      <c r="AE3556" s="6"/>
      <c r="AF3556" s="6"/>
      <c r="AG3556" s="6"/>
      <c r="AH3556" s="6"/>
    </row>
    <row r="3557" spans="1:34" x14ac:dyDescent="0.35">
      <c r="A3557" s="20"/>
      <c r="B3557" s="6"/>
      <c r="C3557" s="6"/>
      <c r="D3557" s="6"/>
      <c r="E3557" s="6"/>
      <c r="F3557" s="6"/>
      <c r="G3557" s="6"/>
      <c r="H3557" s="6"/>
      <c r="I3557" s="6"/>
      <c r="J3557" s="6"/>
      <c r="K3557" s="6"/>
      <c r="L3557" s="6"/>
      <c r="M3557" s="6"/>
      <c r="N3557" s="6"/>
      <c r="O3557" s="6"/>
      <c r="P3557" s="6"/>
      <c r="Q3557" s="6"/>
      <c r="R3557" s="6"/>
      <c r="S3557" s="6"/>
      <c r="T3557" s="6"/>
      <c r="U3557" s="6"/>
      <c r="V3557" s="6"/>
      <c r="W3557" s="6"/>
      <c r="X3557" s="6"/>
      <c r="Y3557" s="6"/>
      <c r="Z3557" s="6"/>
      <c r="AA3557" s="6"/>
      <c r="AB3557" s="21"/>
      <c r="AC3557" s="21"/>
      <c r="AD3557" s="21"/>
      <c r="AE3557" s="6"/>
      <c r="AF3557" s="6"/>
      <c r="AG3557" s="6"/>
      <c r="AH3557" s="6"/>
    </row>
    <row r="3558" spans="1:34" x14ac:dyDescent="0.35">
      <c r="A3558" s="20"/>
      <c r="B3558" s="6"/>
      <c r="C3558" s="6"/>
      <c r="D3558" s="6"/>
      <c r="E3558" s="6"/>
      <c r="F3558" s="6"/>
      <c r="G3558" s="6"/>
      <c r="H3558" s="6"/>
      <c r="I3558" s="6"/>
      <c r="J3558" s="6"/>
      <c r="K3558" s="6"/>
      <c r="L3558" s="6"/>
      <c r="M3558" s="6"/>
      <c r="N3558" s="6"/>
      <c r="O3558" s="6"/>
      <c r="P3558" s="6"/>
      <c r="Q3558" s="6"/>
      <c r="R3558" s="6"/>
      <c r="S3558" s="6"/>
      <c r="T3558" s="6"/>
      <c r="U3558" s="6"/>
      <c r="V3558" s="6"/>
      <c r="W3558" s="6"/>
      <c r="X3558" s="6"/>
      <c r="Y3558" s="6"/>
      <c r="Z3558" s="6"/>
      <c r="AA3558" s="6"/>
      <c r="AB3558" s="21"/>
      <c r="AC3558" s="21"/>
      <c r="AD3558" s="21"/>
      <c r="AE3558" s="6"/>
      <c r="AF3558" s="6"/>
      <c r="AG3558" s="6"/>
      <c r="AH3558" s="6"/>
    </row>
    <row r="3559" spans="1:34" x14ac:dyDescent="0.35">
      <c r="A3559" s="20"/>
      <c r="B3559" s="6"/>
      <c r="C3559" s="6"/>
      <c r="D3559" s="6"/>
      <c r="E3559" s="6"/>
      <c r="F3559" s="6"/>
      <c r="G3559" s="6"/>
      <c r="H3559" s="6"/>
      <c r="I3559" s="6"/>
      <c r="J3559" s="6"/>
      <c r="K3559" s="6"/>
      <c r="L3559" s="6"/>
      <c r="M3559" s="6"/>
      <c r="N3559" s="6"/>
      <c r="O3559" s="6"/>
      <c r="P3559" s="6"/>
      <c r="Q3559" s="6"/>
      <c r="R3559" s="6"/>
      <c r="S3559" s="6"/>
      <c r="T3559" s="6"/>
      <c r="U3559" s="6"/>
      <c r="V3559" s="6"/>
      <c r="W3559" s="6"/>
      <c r="X3559" s="6"/>
      <c r="Y3559" s="6"/>
      <c r="Z3559" s="6"/>
      <c r="AA3559" s="6"/>
      <c r="AB3559" s="21"/>
      <c r="AC3559" s="21"/>
      <c r="AD3559" s="21"/>
      <c r="AE3559" s="6"/>
      <c r="AF3559" s="6"/>
      <c r="AG3559" s="6"/>
      <c r="AH3559" s="6"/>
    </row>
    <row r="3560" spans="1:34" x14ac:dyDescent="0.35">
      <c r="A3560" s="20"/>
      <c r="B3560" s="6"/>
      <c r="C3560" s="6"/>
      <c r="D3560" s="6"/>
      <c r="E3560" s="6"/>
      <c r="F3560" s="6"/>
      <c r="G3560" s="6"/>
      <c r="H3560" s="6"/>
      <c r="I3560" s="6"/>
      <c r="J3560" s="6"/>
      <c r="K3560" s="6"/>
      <c r="L3560" s="6"/>
      <c r="M3560" s="6"/>
      <c r="N3560" s="6"/>
      <c r="O3560" s="6"/>
      <c r="P3560" s="6"/>
      <c r="Q3560" s="6"/>
      <c r="R3560" s="6"/>
      <c r="S3560" s="6"/>
      <c r="T3560" s="6"/>
      <c r="U3560" s="6"/>
      <c r="V3560" s="6"/>
      <c r="W3560" s="6"/>
      <c r="X3560" s="6"/>
      <c r="Y3560" s="6"/>
      <c r="Z3560" s="6"/>
      <c r="AA3560" s="6"/>
      <c r="AB3560" s="21"/>
      <c r="AC3560" s="21"/>
      <c r="AD3560" s="21"/>
      <c r="AE3560" s="6"/>
      <c r="AF3560" s="6"/>
      <c r="AG3560" s="6"/>
      <c r="AH3560" s="6"/>
    </row>
    <row r="3561" spans="1:34" x14ac:dyDescent="0.35">
      <c r="A3561" s="20"/>
      <c r="B3561" s="6"/>
      <c r="C3561" s="6"/>
      <c r="D3561" s="6"/>
      <c r="E3561" s="6"/>
      <c r="F3561" s="6"/>
      <c r="G3561" s="6"/>
      <c r="H3561" s="6"/>
      <c r="I3561" s="6"/>
      <c r="J3561" s="6"/>
      <c r="K3561" s="6"/>
      <c r="L3561" s="6"/>
      <c r="M3561" s="6"/>
      <c r="N3561" s="6"/>
      <c r="O3561" s="6"/>
      <c r="P3561" s="6"/>
      <c r="Q3561" s="6"/>
      <c r="R3561" s="6"/>
      <c r="S3561" s="6"/>
      <c r="T3561" s="6"/>
      <c r="U3561" s="6"/>
      <c r="V3561" s="6"/>
      <c r="W3561" s="6"/>
      <c r="X3561" s="6"/>
      <c r="Y3561" s="6"/>
      <c r="Z3561" s="6"/>
      <c r="AA3561" s="6"/>
      <c r="AB3561" s="21"/>
      <c r="AC3561" s="21"/>
      <c r="AD3561" s="21"/>
      <c r="AE3561" s="6"/>
      <c r="AF3561" s="6"/>
      <c r="AG3561" s="6"/>
      <c r="AH3561" s="6"/>
    </row>
    <row r="3562" spans="1:34" x14ac:dyDescent="0.35">
      <c r="A3562" s="20"/>
      <c r="B3562" s="6"/>
      <c r="C3562" s="6"/>
      <c r="D3562" s="6"/>
      <c r="E3562" s="6"/>
      <c r="F3562" s="6"/>
      <c r="G3562" s="6"/>
      <c r="H3562" s="6"/>
      <c r="I3562" s="6"/>
      <c r="J3562" s="6"/>
      <c r="K3562" s="6"/>
      <c r="L3562" s="6"/>
      <c r="M3562" s="6"/>
      <c r="N3562" s="6"/>
      <c r="O3562" s="6"/>
      <c r="P3562" s="6"/>
      <c r="Q3562" s="6"/>
      <c r="R3562" s="6"/>
      <c r="S3562" s="6"/>
      <c r="T3562" s="6"/>
      <c r="U3562" s="6"/>
      <c r="V3562" s="6"/>
      <c r="W3562" s="6"/>
      <c r="X3562" s="6"/>
      <c r="Y3562" s="6"/>
      <c r="Z3562" s="6"/>
      <c r="AA3562" s="6"/>
      <c r="AB3562" s="21"/>
      <c r="AC3562" s="21"/>
      <c r="AD3562" s="21"/>
      <c r="AE3562" s="6"/>
      <c r="AF3562" s="6"/>
      <c r="AG3562" s="6"/>
      <c r="AH3562" s="6"/>
    </row>
    <row r="3563" spans="1:34" x14ac:dyDescent="0.35">
      <c r="A3563" s="20"/>
      <c r="B3563" s="6"/>
      <c r="C3563" s="6"/>
      <c r="D3563" s="6"/>
      <c r="E3563" s="6"/>
      <c r="F3563" s="6"/>
      <c r="G3563" s="6"/>
      <c r="H3563" s="6"/>
      <c r="I3563" s="6"/>
      <c r="J3563" s="6"/>
      <c r="K3563" s="6"/>
      <c r="L3563" s="6"/>
      <c r="M3563" s="6"/>
      <c r="N3563" s="6"/>
      <c r="O3563" s="6"/>
      <c r="P3563" s="6"/>
      <c r="Q3563" s="6"/>
      <c r="R3563" s="6"/>
      <c r="S3563" s="6"/>
      <c r="T3563" s="6"/>
      <c r="U3563" s="6"/>
      <c r="V3563" s="6"/>
      <c r="W3563" s="6"/>
      <c r="X3563" s="6"/>
      <c r="Y3563" s="6"/>
      <c r="Z3563" s="6"/>
      <c r="AA3563" s="6"/>
      <c r="AB3563" s="21"/>
      <c r="AC3563" s="21"/>
      <c r="AD3563" s="21"/>
      <c r="AE3563" s="6"/>
      <c r="AF3563" s="6"/>
      <c r="AG3563" s="6"/>
      <c r="AH3563" s="6"/>
    </row>
    <row r="3564" spans="1:34" x14ac:dyDescent="0.35">
      <c r="A3564" s="20"/>
      <c r="B3564" s="6"/>
      <c r="C3564" s="6"/>
      <c r="D3564" s="6"/>
      <c r="E3564" s="6"/>
      <c r="F3564" s="6"/>
      <c r="G3564" s="6"/>
      <c r="H3564" s="6"/>
      <c r="I3564" s="6"/>
      <c r="J3564" s="6"/>
      <c r="K3564" s="6"/>
      <c r="L3564" s="6"/>
      <c r="M3564" s="6"/>
      <c r="N3564" s="6"/>
      <c r="O3564" s="6"/>
      <c r="P3564" s="6"/>
      <c r="Q3564" s="6"/>
      <c r="R3564" s="6"/>
      <c r="S3564" s="6"/>
      <c r="T3564" s="6"/>
      <c r="U3564" s="6"/>
      <c r="V3564" s="6"/>
      <c r="W3564" s="6"/>
      <c r="X3564" s="6"/>
      <c r="Y3564" s="6"/>
      <c r="Z3564" s="6"/>
      <c r="AA3564" s="6"/>
      <c r="AB3564" s="21"/>
      <c r="AC3564" s="21"/>
      <c r="AD3564" s="21"/>
      <c r="AE3564" s="6"/>
      <c r="AF3564" s="6"/>
      <c r="AG3564" s="6"/>
      <c r="AH3564" s="6"/>
    </row>
    <row r="3565" spans="1:34" x14ac:dyDescent="0.35">
      <c r="A3565" s="20"/>
      <c r="B3565" s="6"/>
      <c r="C3565" s="6"/>
      <c r="D3565" s="6"/>
      <c r="E3565" s="6"/>
      <c r="F3565" s="6"/>
      <c r="G3565" s="6"/>
      <c r="H3565" s="6"/>
      <c r="I3565" s="6"/>
      <c r="J3565" s="6"/>
      <c r="K3565" s="6"/>
      <c r="L3565" s="6"/>
      <c r="M3565" s="6"/>
      <c r="N3565" s="6"/>
      <c r="O3565" s="6"/>
      <c r="P3565" s="6"/>
      <c r="Q3565" s="6"/>
      <c r="R3565" s="6"/>
      <c r="S3565" s="6"/>
      <c r="T3565" s="6"/>
      <c r="U3565" s="6"/>
      <c r="V3565" s="6"/>
      <c r="W3565" s="6"/>
      <c r="X3565" s="6"/>
      <c r="Y3565" s="6"/>
      <c r="Z3565" s="6"/>
      <c r="AA3565" s="6"/>
      <c r="AB3565" s="21"/>
      <c r="AC3565" s="21"/>
      <c r="AD3565" s="21"/>
      <c r="AE3565" s="6"/>
      <c r="AF3565" s="6"/>
      <c r="AG3565" s="6"/>
      <c r="AH3565" s="6"/>
    </row>
    <row r="3566" spans="1:34" x14ac:dyDescent="0.35">
      <c r="A3566" s="20"/>
      <c r="B3566" s="6"/>
      <c r="C3566" s="6"/>
      <c r="D3566" s="6"/>
      <c r="E3566" s="6"/>
      <c r="F3566" s="6"/>
      <c r="G3566" s="6"/>
      <c r="H3566" s="6"/>
      <c r="I3566" s="6"/>
      <c r="J3566" s="6"/>
      <c r="K3566" s="6"/>
      <c r="L3566" s="6"/>
      <c r="M3566" s="6"/>
      <c r="N3566" s="6"/>
      <c r="O3566" s="6"/>
      <c r="P3566" s="6"/>
      <c r="Q3566" s="6"/>
      <c r="R3566" s="6"/>
      <c r="S3566" s="6"/>
      <c r="T3566" s="6"/>
      <c r="U3566" s="6"/>
      <c r="V3566" s="6"/>
      <c r="W3566" s="6"/>
      <c r="X3566" s="6"/>
      <c r="Y3566" s="6"/>
      <c r="Z3566" s="6"/>
      <c r="AA3566" s="6"/>
      <c r="AB3566" s="21"/>
      <c r="AC3566" s="21"/>
      <c r="AD3566" s="21"/>
      <c r="AE3566" s="6"/>
      <c r="AF3566" s="6"/>
      <c r="AG3566" s="6"/>
      <c r="AH3566" s="6"/>
    </row>
    <row r="3567" spans="1:34" x14ac:dyDescent="0.35">
      <c r="A3567" s="20"/>
      <c r="B3567" s="6"/>
      <c r="C3567" s="6"/>
      <c r="D3567" s="6"/>
      <c r="E3567" s="6"/>
      <c r="F3567" s="6"/>
      <c r="G3567" s="6"/>
      <c r="H3567" s="6"/>
      <c r="I3567" s="6"/>
      <c r="J3567" s="6"/>
      <c r="K3567" s="6"/>
      <c r="L3567" s="6"/>
      <c r="M3567" s="6"/>
      <c r="N3567" s="6"/>
      <c r="O3567" s="6"/>
      <c r="P3567" s="6"/>
      <c r="Q3567" s="6"/>
      <c r="R3567" s="6"/>
      <c r="S3567" s="6"/>
      <c r="T3567" s="6"/>
      <c r="U3567" s="6"/>
      <c r="V3567" s="6"/>
      <c r="W3567" s="6"/>
      <c r="X3567" s="6"/>
      <c r="Y3567" s="6"/>
      <c r="Z3567" s="6"/>
      <c r="AA3567" s="6"/>
      <c r="AB3567" s="21"/>
      <c r="AC3567" s="21"/>
      <c r="AD3567" s="21"/>
      <c r="AE3567" s="6"/>
      <c r="AF3567" s="6"/>
      <c r="AG3567" s="6"/>
      <c r="AH3567" s="6"/>
    </row>
    <row r="3568" spans="1:34" x14ac:dyDescent="0.35">
      <c r="A3568" s="20"/>
      <c r="B3568" s="6"/>
      <c r="C3568" s="6"/>
      <c r="D3568" s="6"/>
      <c r="E3568" s="6"/>
      <c r="F3568" s="6"/>
      <c r="G3568" s="6"/>
      <c r="H3568" s="6"/>
      <c r="I3568" s="6"/>
      <c r="J3568" s="6"/>
      <c r="K3568" s="6"/>
      <c r="L3568" s="6"/>
      <c r="M3568" s="6"/>
      <c r="N3568" s="6"/>
      <c r="O3568" s="6"/>
      <c r="P3568" s="6"/>
      <c r="Q3568" s="6"/>
      <c r="R3568" s="6"/>
      <c r="S3568" s="6"/>
      <c r="T3568" s="6"/>
      <c r="U3568" s="6"/>
      <c r="V3568" s="6"/>
      <c r="W3568" s="6"/>
      <c r="X3568" s="6"/>
      <c r="Y3568" s="6"/>
      <c r="Z3568" s="6"/>
      <c r="AA3568" s="6"/>
      <c r="AB3568" s="21"/>
      <c r="AC3568" s="21"/>
      <c r="AD3568" s="21"/>
      <c r="AE3568" s="6"/>
      <c r="AF3568" s="6"/>
      <c r="AG3568" s="6"/>
      <c r="AH3568" s="6"/>
    </row>
    <row r="3569" spans="1:34" x14ac:dyDescent="0.35">
      <c r="A3569" s="20"/>
      <c r="B3569" s="6"/>
      <c r="C3569" s="6"/>
      <c r="D3569" s="6"/>
      <c r="E3569" s="6"/>
      <c r="F3569" s="6"/>
      <c r="G3569" s="6"/>
      <c r="H3569" s="6"/>
      <c r="I3569" s="6"/>
      <c r="J3569" s="6"/>
      <c r="K3569" s="6"/>
      <c r="L3569" s="6"/>
      <c r="M3569" s="6"/>
      <c r="N3569" s="6"/>
      <c r="O3569" s="6"/>
      <c r="P3569" s="6"/>
      <c r="Q3569" s="6"/>
      <c r="R3569" s="6"/>
      <c r="S3569" s="6"/>
      <c r="T3569" s="6"/>
      <c r="U3569" s="6"/>
      <c r="V3569" s="6"/>
      <c r="W3569" s="6"/>
      <c r="X3569" s="6"/>
      <c r="Y3569" s="6"/>
      <c r="Z3569" s="6"/>
      <c r="AA3569" s="6"/>
      <c r="AB3569" s="21"/>
      <c r="AC3569" s="21"/>
      <c r="AD3569" s="21"/>
      <c r="AE3569" s="6"/>
      <c r="AF3569" s="6"/>
      <c r="AG3569" s="6"/>
      <c r="AH3569" s="6"/>
    </row>
    <row r="3570" spans="1:34" x14ac:dyDescent="0.35">
      <c r="A3570" s="20"/>
      <c r="B3570" s="6"/>
      <c r="C3570" s="6"/>
      <c r="D3570" s="6"/>
      <c r="E3570" s="6"/>
      <c r="F3570" s="6"/>
      <c r="G3570" s="6"/>
      <c r="H3570" s="6"/>
      <c r="I3570" s="6"/>
      <c r="J3570" s="6"/>
      <c r="K3570" s="6"/>
      <c r="L3570" s="6"/>
      <c r="M3570" s="6"/>
      <c r="N3570" s="6"/>
      <c r="O3570" s="6"/>
      <c r="P3570" s="6"/>
      <c r="Q3570" s="6"/>
      <c r="R3570" s="6"/>
      <c r="S3570" s="6"/>
      <c r="T3570" s="6"/>
      <c r="U3570" s="6"/>
      <c r="V3570" s="6"/>
      <c r="W3570" s="6"/>
      <c r="X3570" s="6"/>
      <c r="Y3570" s="6"/>
      <c r="Z3570" s="6"/>
      <c r="AA3570" s="6"/>
      <c r="AB3570" s="21"/>
      <c r="AC3570" s="21"/>
      <c r="AD3570" s="21"/>
      <c r="AE3570" s="6"/>
      <c r="AF3570" s="6"/>
      <c r="AG3570" s="6"/>
      <c r="AH3570" s="6"/>
    </row>
    <row r="3571" spans="1:34" x14ac:dyDescent="0.35">
      <c r="A3571" s="20"/>
      <c r="B3571" s="6"/>
      <c r="C3571" s="6"/>
      <c r="D3571" s="6"/>
      <c r="E3571" s="6"/>
      <c r="F3571" s="6"/>
      <c r="G3571" s="6"/>
      <c r="H3571" s="6"/>
      <c r="I3571" s="6"/>
      <c r="J3571" s="6"/>
      <c r="K3571" s="6"/>
      <c r="L3571" s="6"/>
      <c r="M3571" s="6"/>
      <c r="N3571" s="6"/>
      <c r="O3571" s="6"/>
      <c r="P3571" s="6"/>
      <c r="Q3571" s="6"/>
      <c r="R3571" s="6"/>
      <c r="S3571" s="6"/>
      <c r="T3571" s="6"/>
      <c r="U3571" s="6"/>
      <c r="V3571" s="6"/>
      <c r="W3571" s="6"/>
      <c r="X3571" s="6"/>
      <c r="Y3571" s="6"/>
      <c r="Z3571" s="6"/>
      <c r="AA3571" s="6"/>
      <c r="AB3571" s="21"/>
      <c r="AC3571" s="21"/>
      <c r="AD3571" s="21"/>
      <c r="AE3571" s="6"/>
      <c r="AF3571" s="6"/>
      <c r="AG3571" s="6"/>
      <c r="AH3571" s="6"/>
    </row>
    <row r="3572" spans="1:34" x14ac:dyDescent="0.35">
      <c r="A3572" s="20"/>
      <c r="B3572" s="6"/>
      <c r="C3572" s="6"/>
      <c r="D3572" s="6"/>
      <c r="E3572" s="6"/>
      <c r="F3572" s="6"/>
      <c r="G3572" s="6"/>
      <c r="H3572" s="6"/>
      <c r="I3572" s="6"/>
      <c r="J3572" s="6"/>
      <c r="K3572" s="6"/>
      <c r="L3572" s="6"/>
      <c r="M3572" s="6"/>
      <c r="N3572" s="6"/>
      <c r="O3572" s="6"/>
      <c r="P3572" s="6"/>
      <c r="Q3572" s="6"/>
      <c r="R3572" s="6"/>
      <c r="S3572" s="6"/>
      <c r="T3572" s="6"/>
      <c r="U3572" s="6"/>
      <c r="V3572" s="6"/>
      <c r="W3572" s="6"/>
      <c r="X3572" s="6"/>
      <c r="Y3572" s="6"/>
      <c r="Z3572" s="6"/>
      <c r="AA3572" s="6"/>
      <c r="AB3572" s="21"/>
      <c r="AC3572" s="21"/>
      <c r="AD3572" s="21"/>
      <c r="AE3572" s="6"/>
      <c r="AF3572" s="6"/>
      <c r="AG3572" s="6"/>
      <c r="AH3572" s="6"/>
    </row>
    <row r="3573" spans="1:34" x14ac:dyDescent="0.35">
      <c r="A3573" s="20"/>
      <c r="B3573" s="6"/>
      <c r="C3573" s="6"/>
      <c r="D3573" s="6"/>
      <c r="E3573" s="6"/>
      <c r="F3573" s="6"/>
      <c r="G3573" s="6"/>
      <c r="H3573" s="6"/>
      <c r="I3573" s="6"/>
      <c r="J3573" s="6"/>
      <c r="K3573" s="6"/>
      <c r="L3573" s="6"/>
      <c r="M3573" s="6"/>
      <c r="N3573" s="6"/>
      <c r="O3573" s="6"/>
      <c r="P3573" s="6"/>
      <c r="Q3573" s="6"/>
      <c r="R3573" s="6"/>
      <c r="S3573" s="6"/>
      <c r="T3573" s="6"/>
      <c r="U3573" s="6"/>
      <c r="V3573" s="6"/>
      <c r="W3573" s="6"/>
      <c r="X3573" s="6"/>
      <c r="Y3573" s="6"/>
      <c r="Z3573" s="6"/>
      <c r="AA3573" s="6"/>
      <c r="AB3573" s="21"/>
      <c r="AC3573" s="21"/>
      <c r="AD3573" s="21"/>
      <c r="AE3573" s="6"/>
      <c r="AF3573" s="6"/>
      <c r="AG3573" s="6"/>
      <c r="AH3573" s="6"/>
    </row>
    <row r="3574" spans="1:34" x14ac:dyDescent="0.35">
      <c r="A3574" s="20"/>
      <c r="B3574" s="6"/>
      <c r="C3574" s="6"/>
      <c r="D3574" s="6"/>
      <c r="E3574" s="6"/>
      <c r="F3574" s="6"/>
      <c r="G3574" s="6"/>
      <c r="H3574" s="6"/>
      <c r="I3574" s="6"/>
      <c r="J3574" s="6"/>
      <c r="K3574" s="6"/>
      <c r="L3574" s="6"/>
      <c r="M3574" s="6"/>
      <c r="N3574" s="6"/>
      <c r="O3574" s="6"/>
      <c r="P3574" s="6"/>
      <c r="Q3574" s="6"/>
      <c r="R3574" s="6"/>
      <c r="S3574" s="6"/>
      <c r="T3574" s="6"/>
      <c r="U3574" s="6"/>
      <c r="V3574" s="6"/>
      <c r="W3574" s="6"/>
      <c r="X3574" s="6"/>
      <c r="Y3574" s="6"/>
      <c r="Z3574" s="6"/>
      <c r="AA3574" s="6"/>
      <c r="AB3574" s="21"/>
      <c r="AC3574" s="21"/>
      <c r="AD3574" s="21"/>
      <c r="AE3574" s="6"/>
      <c r="AF3574" s="6"/>
      <c r="AG3574" s="6"/>
      <c r="AH3574" s="6"/>
    </row>
    <row r="3575" spans="1:34" x14ac:dyDescent="0.35">
      <c r="A3575" s="20"/>
      <c r="B3575" s="6"/>
      <c r="C3575" s="6"/>
      <c r="D3575" s="6"/>
      <c r="E3575" s="6"/>
      <c r="F3575" s="6"/>
      <c r="G3575" s="6"/>
      <c r="H3575" s="6"/>
      <c r="I3575" s="6"/>
      <c r="J3575" s="6"/>
      <c r="K3575" s="6"/>
      <c r="L3575" s="6"/>
      <c r="M3575" s="6"/>
      <c r="N3575" s="6"/>
      <c r="O3575" s="6"/>
      <c r="P3575" s="6"/>
      <c r="Q3575" s="6"/>
      <c r="R3575" s="6"/>
      <c r="S3575" s="6"/>
      <c r="T3575" s="6"/>
      <c r="U3575" s="6"/>
      <c r="V3575" s="6"/>
      <c r="W3575" s="6"/>
      <c r="X3575" s="6"/>
      <c r="Y3575" s="6"/>
      <c r="Z3575" s="6"/>
      <c r="AA3575" s="6"/>
      <c r="AB3575" s="21"/>
      <c r="AC3575" s="21"/>
      <c r="AD3575" s="21"/>
      <c r="AE3575" s="6"/>
      <c r="AF3575" s="6"/>
      <c r="AG3575" s="6"/>
      <c r="AH3575" s="6"/>
    </row>
    <row r="3576" spans="1:34" x14ac:dyDescent="0.35">
      <c r="A3576" s="20"/>
      <c r="B3576" s="6"/>
      <c r="C3576" s="6"/>
      <c r="D3576" s="6"/>
      <c r="E3576" s="6"/>
      <c r="F3576" s="6"/>
      <c r="G3576" s="6"/>
      <c r="H3576" s="6"/>
      <c r="I3576" s="6"/>
      <c r="J3576" s="6"/>
      <c r="K3576" s="6"/>
      <c r="L3576" s="6"/>
      <c r="M3576" s="6"/>
      <c r="N3576" s="6"/>
      <c r="O3576" s="6"/>
      <c r="P3576" s="6"/>
      <c r="Q3576" s="6"/>
      <c r="R3576" s="6"/>
      <c r="S3576" s="6"/>
      <c r="T3576" s="6"/>
      <c r="U3576" s="6"/>
      <c r="V3576" s="6"/>
      <c r="W3576" s="6"/>
      <c r="X3576" s="6"/>
      <c r="Y3576" s="6"/>
      <c r="Z3576" s="6"/>
      <c r="AA3576" s="6"/>
      <c r="AB3576" s="21"/>
      <c r="AC3576" s="21"/>
      <c r="AD3576" s="21"/>
      <c r="AE3576" s="6"/>
      <c r="AF3576" s="6"/>
      <c r="AG3576" s="6"/>
      <c r="AH3576" s="6"/>
    </row>
    <row r="3577" spans="1:34" x14ac:dyDescent="0.35">
      <c r="A3577" s="20"/>
      <c r="B3577" s="6"/>
      <c r="C3577" s="6"/>
      <c r="D3577" s="6"/>
      <c r="E3577" s="6"/>
      <c r="F3577" s="6"/>
      <c r="G3577" s="6"/>
      <c r="H3577" s="6"/>
      <c r="I3577" s="6"/>
      <c r="J3577" s="6"/>
      <c r="K3577" s="6"/>
      <c r="L3577" s="6"/>
      <c r="M3577" s="6"/>
      <c r="N3577" s="6"/>
      <c r="O3577" s="6"/>
      <c r="P3577" s="6"/>
      <c r="Q3577" s="6"/>
      <c r="R3577" s="6"/>
      <c r="S3577" s="6"/>
      <c r="T3577" s="6"/>
      <c r="U3577" s="6"/>
      <c r="V3577" s="6"/>
      <c r="W3577" s="6"/>
      <c r="X3577" s="6"/>
      <c r="Y3577" s="6"/>
      <c r="Z3577" s="6"/>
      <c r="AA3577" s="6"/>
      <c r="AB3577" s="21"/>
      <c r="AC3577" s="21"/>
      <c r="AD3577" s="21"/>
      <c r="AE3577" s="6"/>
      <c r="AF3577" s="6"/>
      <c r="AG3577" s="6"/>
      <c r="AH3577" s="6"/>
    </row>
    <row r="3578" spans="1:34" x14ac:dyDescent="0.35">
      <c r="A3578" s="20"/>
      <c r="B3578" s="6"/>
      <c r="C3578" s="6"/>
      <c r="D3578" s="6"/>
      <c r="E3578" s="6"/>
      <c r="F3578" s="6"/>
      <c r="G3578" s="6"/>
      <c r="H3578" s="6"/>
      <c r="I3578" s="6"/>
      <c r="J3578" s="6"/>
      <c r="K3578" s="6"/>
      <c r="L3578" s="6"/>
      <c r="M3578" s="6"/>
      <c r="N3578" s="6"/>
      <c r="O3578" s="6"/>
      <c r="P3578" s="6"/>
      <c r="Q3578" s="6"/>
      <c r="R3578" s="6"/>
      <c r="S3578" s="6"/>
      <c r="T3578" s="6"/>
      <c r="U3578" s="6"/>
      <c r="V3578" s="6"/>
      <c r="W3578" s="6"/>
      <c r="X3578" s="6"/>
      <c r="Y3578" s="6"/>
      <c r="Z3578" s="6"/>
      <c r="AA3578" s="6"/>
      <c r="AB3578" s="21"/>
      <c r="AC3578" s="21"/>
      <c r="AD3578" s="21"/>
      <c r="AE3578" s="6"/>
      <c r="AF3578" s="6"/>
      <c r="AG3578" s="6"/>
      <c r="AH3578" s="6"/>
    </row>
    <row r="3579" spans="1:34" x14ac:dyDescent="0.35">
      <c r="A3579" s="20"/>
      <c r="B3579" s="6"/>
      <c r="C3579" s="6"/>
      <c r="D3579" s="6"/>
      <c r="E3579" s="6"/>
      <c r="F3579" s="6"/>
      <c r="G3579" s="6"/>
      <c r="H3579" s="6"/>
      <c r="I3579" s="6"/>
      <c r="J3579" s="6"/>
      <c r="K3579" s="6"/>
      <c r="L3579" s="6"/>
      <c r="M3579" s="6"/>
      <c r="N3579" s="6"/>
      <c r="O3579" s="6"/>
      <c r="P3579" s="6"/>
      <c r="Q3579" s="6"/>
      <c r="R3579" s="6"/>
      <c r="S3579" s="6"/>
      <c r="T3579" s="6"/>
      <c r="U3579" s="6"/>
      <c r="V3579" s="6"/>
      <c r="W3579" s="6"/>
      <c r="X3579" s="6"/>
      <c r="Y3579" s="6"/>
      <c r="Z3579" s="6"/>
      <c r="AA3579" s="6"/>
      <c r="AB3579" s="21"/>
      <c r="AC3579" s="21"/>
      <c r="AD3579" s="21"/>
      <c r="AE3579" s="6"/>
      <c r="AF3579" s="6"/>
      <c r="AG3579" s="6"/>
      <c r="AH3579" s="6"/>
    </row>
    <row r="3580" spans="1:34" x14ac:dyDescent="0.35">
      <c r="A3580" s="20"/>
      <c r="B3580" s="6"/>
      <c r="C3580" s="6"/>
      <c r="D3580" s="6"/>
      <c r="E3580" s="6"/>
      <c r="F3580" s="6"/>
      <c r="G3580" s="6"/>
      <c r="H3580" s="6"/>
      <c r="I3580" s="6"/>
      <c r="J3580" s="6"/>
      <c r="K3580" s="6"/>
      <c r="L3580" s="6"/>
      <c r="M3580" s="6"/>
      <c r="N3580" s="6"/>
      <c r="O3580" s="6"/>
      <c r="P3580" s="6"/>
      <c r="Q3580" s="6"/>
      <c r="R3580" s="6"/>
      <c r="S3580" s="6"/>
      <c r="T3580" s="6"/>
      <c r="U3580" s="6"/>
      <c r="V3580" s="6"/>
      <c r="W3580" s="6"/>
      <c r="X3580" s="6"/>
      <c r="Y3580" s="6"/>
      <c r="Z3580" s="6"/>
      <c r="AA3580" s="6"/>
      <c r="AB3580" s="21"/>
      <c r="AC3580" s="21"/>
      <c r="AD3580" s="21"/>
      <c r="AE3580" s="6"/>
      <c r="AF3580" s="6"/>
      <c r="AG3580" s="6"/>
      <c r="AH3580" s="6"/>
    </row>
    <row r="3581" spans="1:34" x14ac:dyDescent="0.35">
      <c r="A3581" s="20"/>
      <c r="B3581" s="6"/>
      <c r="C3581" s="6"/>
      <c r="D3581" s="6"/>
      <c r="E3581" s="6"/>
      <c r="F3581" s="6"/>
      <c r="G3581" s="6"/>
      <c r="H3581" s="6"/>
      <c r="I3581" s="6"/>
      <c r="J3581" s="6"/>
      <c r="K3581" s="6"/>
      <c r="L3581" s="6"/>
      <c r="M3581" s="6"/>
      <c r="N3581" s="6"/>
      <c r="O3581" s="6"/>
      <c r="P3581" s="6"/>
      <c r="Q3581" s="6"/>
      <c r="R3581" s="6"/>
      <c r="S3581" s="6"/>
      <c r="T3581" s="6"/>
      <c r="U3581" s="6"/>
      <c r="V3581" s="6"/>
      <c r="W3581" s="6"/>
      <c r="X3581" s="6"/>
      <c r="Y3581" s="6"/>
      <c r="Z3581" s="6"/>
      <c r="AA3581" s="6"/>
      <c r="AB3581" s="21"/>
      <c r="AC3581" s="21"/>
      <c r="AD3581" s="21"/>
      <c r="AE3581" s="6"/>
      <c r="AF3581" s="6"/>
      <c r="AG3581" s="6"/>
      <c r="AH3581" s="6"/>
    </row>
    <row r="3582" spans="1:34" x14ac:dyDescent="0.35">
      <c r="A3582" s="20"/>
      <c r="B3582" s="6"/>
      <c r="C3582" s="6"/>
      <c r="D3582" s="6"/>
      <c r="E3582" s="6"/>
      <c r="F3582" s="6"/>
      <c r="G3582" s="6"/>
      <c r="H3582" s="6"/>
      <c r="I3582" s="6"/>
      <c r="J3582" s="6"/>
      <c r="K3582" s="6"/>
      <c r="L3582" s="6"/>
      <c r="M3582" s="6"/>
      <c r="N3582" s="6"/>
      <c r="O3582" s="6"/>
      <c r="P3582" s="6"/>
      <c r="Q3582" s="6"/>
      <c r="R3582" s="6"/>
      <c r="S3582" s="6"/>
      <c r="T3582" s="6"/>
      <c r="U3582" s="6"/>
      <c r="V3582" s="6"/>
      <c r="W3582" s="6"/>
      <c r="X3582" s="6"/>
      <c r="Y3582" s="6"/>
      <c r="Z3582" s="6"/>
      <c r="AA3582" s="6"/>
      <c r="AB3582" s="21"/>
      <c r="AC3582" s="21"/>
      <c r="AD3582" s="21"/>
      <c r="AE3582" s="6"/>
      <c r="AF3582" s="6"/>
      <c r="AG3582" s="6"/>
      <c r="AH3582" s="6"/>
    </row>
    <row r="3583" spans="1:34" x14ac:dyDescent="0.35">
      <c r="A3583" s="20"/>
      <c r="B3583" s="6"/>
      <c r="C3583" s="6"/>
      <c r="D3583" s="6"/>
      <c r="E3583" s="6"/>
      <c r="F3583" s="6"/>
      <c r="G3583" s="6"/>
      <c r="H3583" s="6"/>
      <c r="I3583" s="6"/>
      <c r="J3583" s="6"/>
      <c r="K3583" s="6"/>
      <c r="L3583" s="6"/>
      <c r="M3583" s="6"/>
      <c r="N3583" s="6"/>
      <c r="O3583" s="6"/>
      <c r="P3583" s="6"/>
      <c r="Q3583" s="6"/>
      <c r="R3583" s="6"/>
      <c r="S3583" s="6"/>
      <c r="T3583" s="6"/>
      <c r="U3583" s="6"/>
      <c r="V3583" s="6"/>
      <c r="W3583" s="6"/>
      <c r="X3583" s="6"/>
      <c r="Y3583" s="6"/>
      <c r="Z3583" s="6"/>
      <c r="AA3583" s="6"/>
      <c r="AB3583" s="21"/>
      <c r="AC3583" s="21"/>
      <c r="AD3583" s="21"/>
      <c r="AE3583" s="6"/>
      <c r="AF3583" s="6"/>
      <c r="AG3583" s="6"/>
      <c r="AH3583" s="6"/>
    </row>
    <row r="3584" spans="1:34" x14ac:dyDescent="0.35">
      <c r="A3584" s="20"/>
      <c r="B3584" s="6"/>
      <c r="C3584" s="6"/>
      <c r="D3584" s="6"/>
      <c r="E3584" s="6"/>
      <c r="F3584" s="6"/>
      <c r="G3584" s="6"/>
      <c r="H3584" s="6"/>
      <c r="I3584" s="6"/>
      <c r="J3584" s="6"/>
      <c r="K3584" s="6"/>
      <c r="L3584" s="6"/>
      <c r="M3584" s="6"/>
      <c r="N3584" s="6"/>
      <c r="O3584" s="6"/>
      <c r="P3584" s="6"/>
      <c r="Q3584" s="6"/>
      <c r="R3584" s="6"/>
      <c r="S3584" s="6"/>
      <c r="T3584" s="6"/>
      <c r="U3584" s="6"/>
      <c r="V3584" s="6"/>
      <c r="W3584" s="6"/>
      <c r="X3584" s="6"/>
      <c r="Y3584" s="6"/>
      <c r="Z3584" s="6"/>
      <c r="AA3584" s="6"/>
      <c r="AB3584" s="21"/>
      <c r="AC3584" s="21"/>
      <c r="AD3584" s="21"/>
      <c r="AE3584" s="6"/>
      <c r="AF3584" s="6"/>
      <c r="AG3584" s="6"/>
      <c r="AH3584" s="6"/>
    </row>
    <row r="3585" spans="1:34" x14ac:dyDescent="0.35">
      <c r="A3585" s="20"/>
      <c r="B3585" s="6"/>
      <c r="C3585" s="6"/>
      <c r="D3585" s="6"/>
      <c r="E3585" s="6"/>
      <c r="F3585" s="6"/>
      <c r="G3585" s="6"/>
      <c r="H3585" s="6"/>
      <c r="I3585" s="6"/>
      <c r="J3585" s="6"/>
      <c r="K3585" s="6"/>
      <c r="L3585" s="6"/>
      <c r="M3585" s="6"/>
      <c r="N3585" s="6"/>
      <c r="O3585" s="6"/>
      <c r="P3585" s="6"/>
      <c r="Q3585" s="6"/>
      <c r="R3585" s="6"/>
      <c r="S3585" s="6"/>
      <c r="T3585" s="6"/>
      <c r="U3585" s="6"/>
      <c r="V3585" s="6"/>
      <c r="W3585" s="6"/>
      <c r="X3585" s="6"/>
      <c r="Y3585" s="6"/>
      <c r="Z3585" s="6"/>
      <c r="AA3585" s="6"/>
      <c r="AB3585" s="21"/>
      <c r="AC3585" s="21"/>
      <c r="AD3585" s="21"/>
      <c r="AE3585" s="6"/>
      <c r="AF3585" s="6"/>
      <c r="AG3585" s="6"/>
      <c r="AH3585" s="6"/>
    </row>
    <row r="3586" spans="1:34" x14ac:dyDescent="0.35">
      <c r="A3586" s="20"/>
      <c r="B3586" s="6"/>
      <c r="C3586" s="6"/>
      <c r="D3586" s="6"/>
      <c r="E3586" s="6"/>
      <c r="F3586" s="6"/>
      <c r="G3586" s="6"/>
      <c r="H3586" s="6"/>
      <c r="I3586" s="6"/>
      <c r="J3586" s="6"/>
      <c r="K3586" s="6"/>
      <c r="L3586" s="6"/>
      <c r="M3586" s="6"/>
      <c r="N3586" s="6"/>
      <c r="O3586" s="6"/>
      <c r="P3586" s="6"/>
      <c r="Q3586" s="6"/>
      <c r="R3586" s="6"/>
      <c r="S3586" s="6"/>
      <c r="T3586" s="6"/>
      <c r="U3586" s="6"/>
      <c r="V3586" s="6"/>
      <c r="W3586" s="6"/>
      <c r="X3586" s="6"/>
      <c r="Y3586" s="6"/>
      <c r="Z3586" s="6"/>
      <c r="AA3586" s="6"/>
      <c r="AB3586" s="21"/>
      <c r="AC3586" s="21"/>
      <c r="AD3586" s="21"/>
      <c r="AE3586" s="6"/>
      <c r="AF3586" s="6"/>
      <c r="AG3586" s="6"/>
      <c r="AH3586" s="6"/>
    </row>
    <row r="3587" spans="1:34" x14ac:dyDescent="0.35">
      <c r="A3587" s="20"/>
      <c r="B3587" s="6"/>
      <c r="C3587" s="6"/>
      <c r="D3587" s="6"/>
      <c r="E3587" s="6"/>
      <c r="F3587" s="6"/>
      <c r="G3587" s="6"/>
      <c r="H3587" s="6"/>
      <c r="I3587" s="6"/>
      <c r="J3587" s="6"/>
      <c r="K3587" s="6"/>
      <c r="L3587" s="6"/>
      <c r="M3587" s="6"/>
      <c r="N3587" s="6"/>
      <c r="O3587" s="6"/>
      <c r="P3587" s="6"/>
      <c r="Q3587" s="6"/>
      <c r="R3587" s="6"/>
      <c r="S3587" s="6"/>
      <c r="T3587" s="6"/>
      <c r="U3587" s="6"/>
      <c r="V3587" s="6"/>
      <c r="W3587" s="6"/>
      <c r="X3587" s="6"/>
      <c r="Y3587" s="6"/>
      <c r="Z3587" s="6"/>
      <c r="AA3587" s="6"/>
      <c r="AB3587" s="21"/>
      <c r="AC3587" s="21"/>
      <c r="AD3587" s="21"/>
      <c r="AE3587" s="6"/>
      <c r="AF3587" s="6"/>
      <c r="AG3587" s="6"/>
      <c r="AH3587" s="6"/>
    </row>
    <row r="3588" spans="1:34" x14ac:dyDescent="0.35">
      <c r="A3588" s="20"/>
      <c r="B3588" s="6"/>
      <c r="C3588" s="6"/>
      <c r="D3588" s="6"/>
      <c r="E3588" s="6"/>
      <c r="F3588" s="6"/>
      <c r="G3588" s="6"/>
      <c r="H3588" s="6"/>
      <c r="I3588" s="6"/>
      <c r="J3588" s="6"/>
      <c r="K3588" s="6"/>
      <c r="L3588" s="6"/>
      <c r="M3588" s="6"/>
      <c r="N3588" s="6"/>
      <c r="O3588" s="6"/>
      <c r="P3588" s="6"/>
      <c r="Q3588" s="6"/>
      <c r="R3588" s="6"/>
      <c r="S3588" s="6"/>
      <c r="T3588" s="6"/>
      <c r="U3588" s="6"/>
      <c r="V3588" s="6"/>
      <c r="W3588" s="6"/>
      <c r="X3588" s="6"/>
      <c r="Y3588" s="6"/>
      <c r="Z3588" s="6"/>
      <c r="AA3588" s="6"/>
      <c r="AB3588" s="21"/>
      <c r="AC3588" s="21"/>
      <c r="AD3588" s="21"/>
      <c r="AE3588" s="6"/>
      <c r="AF3588" s="6"/>
      <c r="AG3588" s="6"/>
      <c r="AH3588" s="6"/>
    </row>
    <row r="3589" spans="1:34" x14ac:dyDescent="0.35">
      <c r="A3589" s="20"/>
      <c r="B3589" s="6"/>
      <c r="C3589" s="6"/>
      <c r="D3589" s="6"/>
      <c r="E3589" s="6"/>
      <c r="F3589" s="6"/>
      <c r="G3589" s="6"/>
      <c r="H3589" s="6"/>
      <c r="I3589" s="6"/>
      <c r="J3589" s="6"/>
      <c r="K3589" s="6"/>
      <c r="L3589" s="6"/>
      <c r="M3589" s="6"/>
      <c r="N3589" s="6"/>
      <c r="O3589" s="6"/>
      <c r="P3589" s="6"/>
      <c r="Q3589" s="6"/>
      <c r="R3589" s="6"/>
      <c r="S3589" s="6"/>
      <c r="T3589" s="6"/>
      <c r="U3589" s="6"/>
      <c r="V3589" s="6"/>
      <c r="W3589" s="6"/>
      <c r="X3589" s="6"/>
      <c r="Y3589" s="6"/>
      <c r="Z3589" s="6"/>
      <c r="AA3589" s="6"/>
      <c r="AB3589" s="21"/>
      <c r="AC3589" s="21"/>
      <c r="AD3589" s="21"/>
      <c r="AE3589" s="6"/>
      <c r="AF3589" s="6"/>
      <c r="AG3589" s="6"/>
      <c r="AH3589" s="6"/>
    </row>
    <row r="3590" spans="1:34" x14ac:dyDescent="0.35">
      <c r="A3590" s="20"/>
      <c r="B3590" s="6"/>
      <c r="C3590" s="6"/>
      <c r="D3590" s="6"/>
      <c r="E3590" s="6"/>
      <c r="F3590" s="6"/>
      <c r="G3590" s="6"/>
      <c r="H3590" s="6"/>
      <c r="I3590" s="6"/>
      <c r="J3590" s="6"/>
      <c r="K3590" s="6"/>
      <c r="L3590" s="6"/>
      <c r="M3590" s="6"/>
      <c r="N3590" s="6"/>
      <c r="O3590" s="6"/>
      <c r="P3590" s="6"/>
      <c r="Q3590" s="6"/>
      <c r="R3590" s="6"/>
      <c r="S3590" s="6"/>
      <c r="T3590" s="6"/>
      <c r="U3590" s="6"/>
      <c r="V3590" s="6"/>
      <c r="W3590" s="6"/>
      <c r="X3590" s="6"/>
      <c r="Y3590" s="6"/>
      <c r="Z3590" s="6"/>
      <c r="AA3590" s="6"/>
      <c r="AB3590" s="21"/>
      <c r="AC3590" s="21"/>
      <c r="AD3590" s="21"/>
      <c r="AE3590" s="6"/>
      <c r="AF3590" s="6"/>
      <c r="AG3590" s="6"/>
      <c r="AH3590" s="6"/>
    </row>
    <row r="3591" spans="1:34" x14ac:dyDescent="0.35">
      <c r="A3591" s="20"/>
      <c r="B3591" s="6"/>
      <c r="C3591" s="6"/>
      <c r="D3591" s="6"/>
      <c r="E3591" s="6"/>
      <c r="F3591" s="6"/>
      <c r="G3591" s="6"/>
      <c r="H3591" s="6"/>
      <c r="I3591" s="6"/>
      <c r="J3591" s="6"/>
      <c r="K3591" s="6"/>
      <c r="L3591" s="6"/>
      <c r="M3591" s="6"/>
      <c r="N3591" s="6"/>
      <c r="O3591" s="6"/>
      <c r="P3591" s="6"/>
      <c r="Q3591" s="6"/>
      <c r="R3591" s="6"/>
      <c r="S3591" s="6"/>
      <c r="T3591" s="6"/>
      <c r="U3591" s="6"/>
      <c r="V3591" s="6"/>
      <c r="W3591" s="6"/>
      <c r="X3591" s="6"/>
      <c r="Y3591" s="6"/>
      <c r="Z3591" s="6"/>
      <c r="AA3591" s="6"/>
      <c r="AB3591" s="21"/>
      <c r="AC3591" s="21"/>
      <c r="AD3591" s="21"/>
      <c r="AE3591" s="6"/>
      <c r="AF3591" s="6"/>
      <c r="AG3591" s="6"/>
      <c r="AH3591" s="6"/>
    </row>
    <row r="3592" spans="1:34" x14ac:dyDescent="0.35">
      <c r="A3592" s="20"/>
      <c r="B3592" s="6"/>
      <c r="C3592" s="6"/>
      <c r="D3592" s="6"/>
      <c r="E3592" s="6"/>
      <c r="F3592" s="6"/>
      <c r="G3592" s="6"/>
      <c r="H3592" s="6"/>
      <c r="I3592" s="6"/>
      <c r="J3592" s="6"/>
      <c r="K3592" s="6"/>
      <c r="L3592" s="6"/>
      <c r="M3592" s="6"/>
      <c r="N3592" s="6"/>
      <c r="O3592" s="6"/>
      <c r="P3592" s="6"/>
      <c r="Q3592" s="6"/>
      <c r="R3592" s="6"/>
      <c r="S3592" s="6"/>
      <c r="T3592" s="6"/>
      <c r="U3592" s="6"/>
      <c r="V3592" s="6"/>
      <c r="W3592" s="6"/>
      <c r="X3592" s="6"/>
      <c r="Y3592" s="6"/>
      <c r="Z3592" s="6"/>
      <c r="AA3592" s="6"/>
      <c r="AB3592" s="21"/>
      <c r="AC3592" s="21"/>
      <c r="AD3592" s="21"/>
      <c r="AE3592" s="6"/>
      <c r="AF3592" s="6"/>
      <c r="AG3592" s="6"/>
      <c r="AH3592" s="6"/>
    </row>
    <row r="3593" spans="1:34" x14ac:dyDescent="0.35">
      <c r="A3593" s="20"/>
      <c r="B3593" s="6"/>
      <c r="C3593" s="6"/>
      <c r="D3593" s="6"/>
      <c r="E3593" s="6"/>
      <c r="F3593" s="6"/>
      <c r="G3593" s="6"/>
      <c r="H3593" s="6"/>
      <c r="I3593" s="6"/>
      <c r="J3593" s="6"/>
      <c r="K3593" s="6"/>
      <c r="L3593" s="6"/>
      <c r="M3593" s="6"/>
      <c r="N3593" s="6"/>
      <c r="O3593" s="6"/>
      <c r="P3593" s="6"/>
      <c r="Q3593" s="6"/>
      <c r="R3593" s="6"/>
      <c r="S3593" s="6"/>
      <c r="T3593" s="6"/>
      <c r="U3593" s="6"/>
      <c r="V3593" s="6"/>
      <c r="W3593" s="6"/>
      <c r="X3593" s="6"/>
      <c r="Y3593" s="6"/>
      <c r="Z3593" s="6"/>
      <c r="AA3593" s="6"/>
      <c r="AB3593" s="21"/>
      <c r="AC3593" s="21"/>
      <c r="AD3593" s="21"/>
      <c r="AE3593" s="6"/>
      <c r="AF3593" s="6"/>
      <c r="AG3593" s="6"/>
      <c r="AH3593" s="6"/>
    </row>
    <row r="3594" spans="1:34" x14ac:dyDescent="0.35">
      <c r="A3594" s="20"/>
      <c r="B3594" s="6"/>
      <c r="C3594" s="6"/>
      <c r="D3594" s="6"/>
      <c r="E3594" s="6"/>
      <c r="F3594" s="6"/>
      <c r="G3594" s="6"/>
      <c r="H3594" s="6"/>
      <c r="I3594" s="6"/>
      <c r="J3594" s="6"/>
      <c r="K3594" s="6"/>
      <c r="L3594" s="6"/>
      <c r="M3594" s="6"/>
      <c r="N3594" s="6"/>
      <c r="O3594" s="6"/>
      <c r="P3594" s="6"/>
      <c r="Q3594" s="6"/>
      <c r="R3594" s="6"/>
      <c r="S3594" s="6"/>
      <c r="T3594" s="6"/>
      <c r="U3594" s="6"/>
      <c r="V3594" s="6"/>
      <c r="W3594" s="6"/>
      <c r="X3594" s="6"/>
      <c r="Y3594" s="6"/>
      <c r="Z3594" s="6"/>
      <c r="AA3594" s="6"/>
      <c r="AB3594" s="21"/>
      <c r="AC3594" s="21"/>
      <c r="AD3594" s="21"/>
      <c r="AE3594" s="6"/>
      <c r="AF3594" s="6"/>
      <c r="AG3594" s="6"/>
      <c r="AH3594" s="6"/>
    </row>
    <row r="3595" spans="1:34" x14ac:dyDescent="0.35">
      <c r="A3595" s="20"/>
      <c r="B3595" s="6"/>
      <c r="C3595" s="6"/>
      <c r="D3595" s="6"/>
      <c r="E3595" s="6"/>
      <c r="F3595" s="6"/>
      <c r="G3595" s="6"/>
      <c r="H3595" s="6"/>
      <c r="I3595" s="6"/>
      <c r="J3595" s="6"/>
      <c r="K3595" s="6"/>
      <c r="L3595" s="6"/>
      <c r="M3595" s="6"/>
      <c r="N3595" s="6"/>
      <c r="O3595" s="6"/>
      <c r="P3595" s="6"/>
      <c r="Q3595" s="6"/>
      <c r="R3595" s="6"/>
      <c r="S3595" s="6"/>
      <c r="T3595" s="6"/>
      <c r="U3595" s="6"/>
      <c r="V3595" s="6"/>
      <c r="W3595" s="6"/>
      <c r="X3595" s="6"/>
      <c r="Y3595" s="6"/>
      <c r="Z3595" s="6"/>
      <c r="AA3595" s="6"/>
      <c r="AB3595" s="21"/>
      <c r="AC3595" s="21"/>
      <c r="AD3595" s="21"/>
      <c r="AE3595" s="6"/>
      <c r="AF3595" s="6"/>
      <c r="AG3595" s="6"/>
      <c r="AH3595" s="6"/>
    </row>
    <row r="3596" spans="1:34" x14ac:dyDescent="0.35">
      <c r="A3596" s="20"/>
      <c r="B3596" s="6"/>
      <c r="C3596" s="6"/>
      <c r="D3596" s="6"/>
      <c r="E3596" s="6"/>
      <c r="F3596" s="6"/>
      <c r="G3596" s="6"/>
      <c r="H3596" s="6"/>
      <c r="I3596" s="6"/>
      <c r="J3596" s="6"/>
      <c r="K3596" s="6"/>
      <c r="L3596" s="6"/>
      <c r="M3596" s="6"/>
      <c r="N3596" s="6"/>
      <c r="O3596" s="6"/>
      <c r="P3596" s="6"/>
      <c r="Q3596" s="6"/>
      <c r="R3596" s="6"/>
      <c r="S3596" s="6"/>
      <c r="T3596" s="6"/>
      <c r="U3596" s="6"/>
      <c r="V3596" s="6"/>
      <c r="W3596" s="6"/>
      <c r="X3596" s="6"/>
      <c r="Y3596" s="6"/>
      <c r="Z3596" s="6"/>
      <c r="AA3596" s="6"/>
      <c r="AB3596" s="21"/>
      <c r="AC3596" s="21"/>
      <c r="AD3596" s="21"/>
      <c r="AE3596" s="6"/>
      <c r="AF3596" s="6"/>
      <c r="AG3596" s="6"/>
      <c r="AH3596" s="6"/>
    </row>
    <row r="3597" spans="1:34" x14ac:dyDescent="0.35">
      <c r="A3597" s="20"/>
      <c r="B3597" s="6"/>
      <c r="C3597" s="6"/>
      <c r="D3597" s="6"/>
      <c r="E3597" s="6"/>
      <c r="F3597" s="6"/>
      <c r="G3597" s="6"/>
      <c r="H3597" s="6"/>
      <c r="I3597" s="6"/>
      <c r="J3597" s="6"/>
      <c r="K3597" s="6"/>
      <c r="L3597" s="6"/>
      <c r="M3597" s="6"/>
      <c r="N3597" s="6"/>
      <c r="O3597" s="6"/>
      <c r="P3597" s="6"/>
      <c r="Q3597" s="6"/>
      <c r="R3597" s="6"/>
      <c r="S3597" s="6"/>
      <c r="T3597" s="6"/>
      <c r="U3597" s="6"/>
      <c r="V3597" s="6"/>
      <c r="W3597" s="6"/>
      <c r="X3597" s="6"/>
      <c r="Y3597" s="6"/>
      <c r="Z3597" s="6"/>
      <c r="AA3597" s="6"/>
      <c r="AB3597" s="21"/>
      <c r="AC3597" s="21"/>
      <c r="AD3597" s="21"/>
      <c r="AE3597" s="6"/>
      <c r="AF3597" s="6"/>
      <c r="AG3597" s="6"/>
      <c r="AH3597" s="6"/>
    </row>
    <row r="3598" spans="1:34" x14ac:dyDescent="0.35">
      <c r="A3598" s="20"/>
      <c r="B3598" s="6"/>
      <c r="C3598" s="6"/>
      <c r="D3598" s="6"/>
      <c r="E3598" s="6"/>
      <c r="F3598" s="6"/>
      <c r="G3598" s="6"/>
      <c r="H3598" s="6"/>
      <c r="I3598" s="6"/>
      <c r="J3598" s="6"/>
      <c r="K3598" s="6"/>
      <c r="L3598" s="6"/>
      <c r="M3598" s="6"/>
      <c r="N3598" s="6"/>
      <c r="O3598" s="6"/>
      <c r="P3598" s="6"/>
      <c r="Q3598" s="6"/>
      <c r="R3598" s="6"/>
      <c r="S3598" s="6"/>
      <c r="T3598" s="6"/>
      <c r="U3598" s="6"/>
      <c r="V3598" s="6"/>
      <c r="W3598" s="6"/>
      <c r="X3598" s="6"/>
      <c r="Y3598" s="6"/>
      <c r="Z3598" s="6"/>
      <c r="AA3598" s="6"/>
      <c r="AB3598" s="21"/>
      <c r="AC3598" s="21"/>
      <c r="AD3598" s="21"/>
      <c r="AE3598" s="6"/>
      <c r="AF3598" s="6"/>
      <c r="AG3598" s="6"/>
      <c r="AH3598" s="6"/>
    </row>
    <row r="3599" spans="1:34" x14ac:dyDescent="0.35">
      <c r="A3599" s="20"/>
      <c r="B3599" s="6"/>
      <c r="C3599" s="6"/>
      <c r="D3599" s="6"/>
      <c r="E3599" s="6"/>
      <c r="F3599" s="6"/>
      <c r="G3599" s="6"/>
      <c r="H3599" s="6"/>
      <c r="I3599" s="6"/>
      <c r="J3599" s="6"/>
      <c r="K3599" s="6"/>
      <c r="L3599" s="6"/>
      <c r="M3599" s="6"/>
      <c r="N3599" s="6"/>
      <c r="O3599" s="6"/>
      <c r="P3599" s="6"/>
      <c r="Q3599" s="6"/>
      <c r="R3599" s="6"/>
      <c r="S3599" s="6"/>
      <c r="T3599" s="6"/>
      <c r="U3599" s="6"/>
      <c r="V3599" s="6"/>
      <c r="W3599" s="6"/>
      <c r="X3599" s="6"/>
      <c r="Y3599" s="6"/>
      <c r="Z3599" s="6"/>
      <c r="AA3599" s="6"/>
      <c r="AB3599" s="21"/>
      <c r="AC3599" s="21"/>
      <c r="AD3599" s="21"/>
      <c r="AE3599" s="6"/>
      <c r="AF3599" s="6"/>
      <c r="AG3599" s="6"/>
      <c r="AH3599" s="6"/>
    </row>
    <row r="3600" spans="1:34" x14ac:dyDescent="0.35">
      <c r="A3600" s="20"/>
      <c r="B3600" s="6"/>
      <c r="C3600" s="6"/>
      <c r="D3600" s="6"/>
      <c r="E3600" s="6"/>
      <c r="F3600" s="6"/>
      <c r="G3600" s="6"/>
      <c r="H3600" s="6"/>
      <c r="I3600" s="6"/>
      <c r="J3600" s="6"/>
      <c r="K3600" s="6"/>
      <c r="L3600" s="6"/>
      <c r="M3600" s="6"/>
      <c r="N3600" s="6"/>
      <c r="O3600" s="6"/>
      <c r="P3600" s="6"/>
      <c r="Q3600" s="6"/>
      <c r="R3600" s="6"/>
      <c r="S3600" s="6"/>
      <c r="T3600" s="6"/>
      <c r="U3600" s="6"/>
      <c r="V3600" s="6"/>
      <c r="W3600" s="6"/>
      <c r="X3600" s="6"/>
      <c r="Y3600" s="6"/>
      <c r="Z3600" s="6"/>
      <c r="AA3600" s="6"/>
      <c r="AB3600" s="21"/>
      <c r="AC3600" s="21"/>
      <c r="AD3600" s="21"/>
      <c r="AE3600" s="6"/>
      <c r="AF3600" s="6"/>
      <c r="AG3600" s="6"/>
      <c r="AH3600" s="6"/>
    </row>
    <row r="3601" spans="1:34" x14ac:dyDescent="0.35">
      <c r="A3601" s="20"/>
      <c r="B3601" s="6"/>
      <c r="C3601" s="6"/>
      <c r="D3601" s="6"/>
      <c r="E3601" s="6"/>
      <c r="F3601" s="6"/>
      <c r="G3601" s="6"/>
      <c r="H3601" s="6"/>
      <c r="I3601" s="6"/>
      <c r="J3601" s="6"/>
      <c r="K3601" s="6"/>
      <c r="L3601" s="6"/>
      <c r="M3601" s="6"/>
      <c r="N3601" s="6"/>
      <c r="O3601" s="6"/>
      <c r="P3601" s="6"/>
      <c r="Q3601" s="6"/>
      <c r="R3601" s="6"/>
      <c r="S3601" s="6"/>
      <c r="T3601" s="6"/>
      <c r="U3601" s="6"/>
      <c r="V3601" s="6"/>
      <c r="W3601" s="6"/>
      <c r="X3601" s="6"/>
      <c r="Y3601" s="6"/>
      <c r="Z3601" s="6"/>
      <c r="AA3601" s="6"/>
      <c r="AB3601" s="21"/>
      <c r="AC3601" s="21"/>
      <c r="AD3601" s="21"/>
      <c r="AE3601" s="6"/>
      <c r="AF3601" s="6"/>
      <c r="AG3601" s="6"/>
      <c r="AH3601" s="6"/>
    </row>
    <row r="3602" spans="1:34" x14ac:dyDescent="0.35">
      <c r="A3602" s="20"/>
      <c r="B3602" s="6"/>
      <c r="C3602" s="6"/>
      <c r="D3602" s="6"/>
      <c r="E3602" s="6"/>
      <c r="F3602" s="6"/>
      <c r="G3602" s="6"/>
      <c r="H3602" s="6"/>
      <c r="I3602" s="6"/>
      <c r="J3602" s="6"/>
      <c r="K3602" s="6"/>
      <c r="L3602" s="6"/>
      <c r="M3602" s="6"/>
      <c r="N3602" s="6"/>
      <c r="O3602" s="6"/>
      <c r="P3602" s="6"/>
      <c r="Q3602" s="6"/>
      <c r="R3602" s="6"/>
      <c r="S3602" s="6"/>
      <c r="T3602" s="6"/>
      <c r="U3602" s="6"/>
      <c r="V3602" s="6"/>
      <c r="W3602" s="6"/>
      <c r="X3602" s="6"/>
      <c r="Y3602" s="6"/>
      <c r="Z3602" s="6"/>
      <c r="AA3602" s="6"/>
      <c r="AB3602" s="21"/>
      <c r="AC3602" s="21"/>
      <c r="AD3602" s="21"/>
      <c r="AE3602" s="6"/>
      <c r="AF3602" s="6"/>
      <c r="AG3602" s="6"/>
      <c r="AH3602" s="6"/>
    </row>
    <row r="3603" spans="1:34" x14ac:dyDescent="0.35">
      <c r="A3603" s="20"/>
      <c r="B3603" s="6"/>
      <c r="C3603" s="6"/>
      <c r="D3603" s="6"/>
      <c r="E3603" s="6"/>
      <c r="F3603" s="6"/>
      <c r="G3603" s="6"/>
      <c r="H3603" s="6"/>
      <c r="I3603" s="6"/>
      <c r="J3603" s="6"/>
      <c r="K3603" s="6"/>
      <c r="L3603" s="6"/>
      <c r="M3603" s="6"/>
      <c r="N3603" s="6"/>
      <c r="O3603" s="6"/>
      <c r="P3603" s="6"/>
      <c r="Q3603" s="6"/>
      <c r="R3603" s="6"/>
      <c r="S3603" s="6"/>
      <c r="T3603" s="6"/>
      <c r="U3603" s="6"/>
      <c r="V3603" s="6"/>
      <c r="W3603" s="6"/>
      <c r="X3603" s="6"/>
      <c r="Y3603" s="6"/>
      <c r="Z3603" s="6"/>
      <c r="AA3603" s="6"/>
      <c r="AB3603" s="21"/>
      <c r="AC3603" s="21"/>
      <c r="AD3603" s="21"/>
      <c r="AE3603" s="6"/>
      <c r="AF3603" s="6"/>
      <c r="AG3603" s="6"/>
      <c r="AH3603" s="6"/>
    </row>
    <row r="3604" spans="1:34" x14ac:dyDescent="0.35">
      <c r="A3604" s="20"/>
      <c r="B3604" s="6"/>
      <c r="C3604" s="6"/>
      <c r="D3604" s="6"/>
      <c r="E3604" s="6"/>
      <c r="F3604" s="6"/>
      <c r="G3604" s="6"/>
      <c r="H3604" s="6"/>
      <c r="I3604" s="6"/>
      <c r="J3604" s="6"/>
      <c r="K3604" s="6"/>
      <c r="L3604" s="6"/>
      <c r="M3604" s="6"/>
      <c r="N3604" s="6"/>
      <c r="O3604" s="6"/>
      <c r="P3604" s="6"/>
      <c r="Q3604" s="6"/>
      <c r="R3604" s="6"/>
      <c r="S3604" s="6"/>
      <c r="T3604" s="6"/>
      <c r="U3604" s="6"/>
      <c r="V3604" s="6"/>
      <c r="W3604" s="6"/>
      <c r="X3604" s="6"/>
      <c r="Y3604" s="6"/>
      <c r="Z3604" s="6"/>
      <c r="AA3604" s="6"/>
      <c r="AB3604" s="21"/>
      <c r="AC3604" s="21"/>
      <c r="AD3604" s="21"/>
      <c r="AE3604" s="6"/>
      <c r="AF3604" s="6"/>
      <c r="AG3604" s="6"/>
      <c r="AH3604" s="6"/>
    </row>
    <row r="3605" spans="1:34" x14ac:dyDescent="0.35">
      <c r="A3605" s="20"/>
      <c r="B3605" s="6"/>
      <c r="C3605" s="6"/>
      <c r="D3605" s="6"/>
      <c r="E3605" s="6"/>
      <c r="F3605" s="6"/>
      <c r="G3605" s="6"/>
      <c r="H3605" s="6"/>
      <c r="I3605" s="6"/>
      <c r="J3605" s="6"/>
      <c r="K3605" s="6"/>
      <c r="L3605" s="6"/>
      <c r="M3605" s="6"/>
      <c r="N3605" s="6"/>
      <c r="O3605" s="6"/>
      <c r="P3605" s="6"/>
      <c r="Q3605" s="6"/>
      <c r="R3605" s="6"/>
      <c r="S3605" s="6"/>
      <c r="T3605" s="6"/>
      <c r="U3605" s="6"/>
      <c r="V3605" s="6"/>
      <c r="W3605" s="6"/>
      <c r="X3605" s="6"/>
      <c r="Y3605" s="6"/>
      <c r="Z3605" s="6"/>
      <c r="AA3605" s="6"/>
      <c r="AB3605" s="21"/>
      <c r="AC3605" s="21"/>
      <c r="AD3605" s="21"/>
      <c r="AE3605" s="6"/>
      <c r="AF3605" s="6"/>
      <c r="AG3605" s="6"/>
      <c r="AH3605" s="6"/>
    </row>
    <row r="3606" spans="1:34" x14ac:dyDescent="0.35">
      <c r="A3606" s="20"/>
      <c r="B3606" s="6"/>
      <c r="C3606" s="6"/>
      <c r="D3606" s="6"/>
      <c r="E3606" s="6"/>
      <c r="F3606" s="6"/>
      <c r="G3606" s="6"/>
      <c r="H3606" s="6"/>
      <c r="I3606" s="6"/>
      <c r="J3606" s="6"/>
      <c r="K3606" s="6"/>
      <c r="L3606" s="6"/>
      <c r="M3606" s="6"/>
      <c r="N3606" s="6"/>
      <c r="O3606" s="6"/>
      <c r="P3606" s="6"/>
      <c r="Q3606" s="6"/>
      <c r="R3606" s="6"/>
      <c r="S3606" s="6"/>
      <c r="T3606" s="6"/>
      <c r="U3606" s="6"/>
      <c r="V3606" s="6"/>
      <c r="W3606" s="6"/>
      <c r="X3606" s="6"/>
      <c r="Y3606" s="6"/>
      <c r="Z3606" s="6"/>
      <c r="AA3606" s="6"/>
      <c r="AB3606" s="21"/>
      <c r="AC3606" s="21"/>
      <c r="AD3606" s="21"/>
      <c r="AE3606" s="6"/>
      <c r="AF3606" s="6"/>
      <c r="AG3606" s="6"/>
      <c r="AH3606" s="6"/>
    </row>
    <row r="3607" spans="1:34" x14ac:dyDescent="0.35">
      <c r="A3607" s="20"/>
      <c r="B3607" s="6"/>
      <c r="C3607" s="6"/>
      <c r="D3607" s="6"/>
      <c r="E3607" s="6"/>
      <c r="F3607" s="6"/>
      <c r="G3607" s="6"/>
      <c r="H3607" s="6"/>
      <c r="I3607" s="6"/>
      <c r="J3607" s="6"/>
      <c r="K3607" s="6"/>
      <c r="L3607" s="6"/>
      <c r="M3607" s="6"/>
      <c r="N3607" s="6"/>
      <c r="O3607" s="6"/>
      <c r="P3607" s="6"/>
      <c r="Q3607" s="6"/>
      <c r="R3607" s="6"/>
      <c r="S3607" s="6"/>
      <c r="T3607" s="6"/>
      <c r="U3607" s="6"/>
      <c r="V3607" s="6"/>
      <c r="W3607" s="6"/>
      <c r="X3607" s="6"/>
      <c r="Y3607" s="6"/>
      <c r="Z3607" s="6"/>
      <c r="AA3607" s="6"/>
      <c r="AB3607" s="21"/>
      <c r="AC3607" s="21"/>
      <c r="AD3607" s="21"/>
      <c r="AE3607" s="6"/>
      <c r="AF3607" s="6"/>
      <c r="AG3607" s="6"/>
      <c r="AH3607" s="6"/>
    </row>
    <row r="3608" spans="1:34" x14ac:dyDescent="0.35">
      <c r="A3608" s="20"/>
      <c r="B3608" s="6"/>
      <c r="C3608" s="6"/>
      <c r="D3608" s="6"/>
      <c r="E3608" s="6"/>
      <c r="F3608" s="6"/>
      <c r="G3608" s="6"/>
      <c r="H3608" s="6"/>
      <c r="I3608" s="6"/>
      <c r="J3608" s="6"/>
      <c r="K3608" s="6"/>
      <c r="L3608" s="6"/>
      <c r="M3608" s="6"/>
      <c r="N3608" s="6"/>
      <c r="O3608" s="6"/>
      <c r="P3608" s="6"/>
      <c r="Q3608" s="6"/>
      <c r="R3608" s="6"/>
      <c r="S3608" s="6"/>
      <c r="T3608" s="6"/>
      <c r="U3608" s="6"/>
      <c r="V3608" s="6"/>
      <c r="W3608" s="6"/>
      <c r="X3608" s="6"/>
      <c r="Y3608" s="6"/>
      <c r="Z3608" s="6"/>
      <c r="AA3608" s="6"/>
      <c r="AB3608" s="21"/>
      <c r="AC3608" s="21"/>
      <c r="AD3608" s="21"/>
      <c r="AE3608" s="6"/>
      <c r="AF3608" s="6"/>
      <c r="AG3608" s="6"/>
      <c r="AH3608" s="6"/>
    </row>
    <row r="3609" spans="1:34" x14ac:dyDescent="0.35">
      <c r="A3609" s="20"/>
      <c r="B3609" s="6"/>
      <c r="C3609" s="6"/>
      <c r="D3609" s="6"/>
      <c r="E3609" s="6"/>
      <c r="F3609" s="6"/>
      <c r="G3609" s="6"/>
      <c r="H3609" s="6"/>
      <c r="I3609" s="6"/>
      <c r="J3609" s="6"/>
      <c r="K3609" s="6"/>
      <c r="L3609" s="6"/>
      <c r="M3609" s="6"/>
      <c r="N3609" s="6"/>
      <c r="O3609" s="6"/>
      <c r="P3609" s="6"/>
      <c r="Q3609" s="6"/>
      <c r="R3609" s="6"/>
      <c r="S3609" s="6"/>
      <c r="T3609" s="6"/>
      <c r="U3609" s="6"/>
      <c r="V3609" s="6"/>
      <c r="W3609" s="6"/>
      <c r="X3609" s="6"/>
      <c r="Y3609" s="6"/>
      <c r="Z3609" s="6"/>
      <c r="AA3609" s="6"/>
      <c r="AB3609" s="21"/>
      <c r="AC3609" s="21"/>
      <c r="AD3609" s="21"/>
      <c r="AE3609" s="6"/>
      <c r="AF3609" s="6"/>
      <c r="AG3609" s="6"/>
      <c r="AH3609" s="6"/>
    </row>
    <row r="3610" spans="1:34" x14ac:dyDescent="0.35">
      <c r="A3610" s="20"/>
      <c r="B3610" s="6"/>
      <c r="C3610" s="6"/>
      <c r="D3610" s="6"/>
      <c r="E3610" s="6"/>
      <c r="F3610" s="6"/>
      <c r="G3610" s="6"/>
      <c r="H3610" s="6"/>
      <c r="I3610" s="6"/>
      <c r="J3610" s="6"/>
      <c r="K3610" s="6"/>
      <c r="L3610" s="6"/>
      <c r="M3610" s="6"/>
      <c r="N3610" s="6"/>
      <c r="O3610" s="6"/>
      <c r="P3610" s="6"/>
      <c r="Q3610" s="6"/>
      <c r="R3610" s="6"/>
      <c r="S3610" s="6"/>
      <c r="T3610" s="6"/>
      <c r="U3610" s="6"/>
      <c r="V3610" s="6"/>
      <c r="W3610" s="6"/>
      <c r="X3610" s="6"/>
      <c r="Y3610" s="6"/>
      <c r="Z3610" s="6"/>
      <c r="AA3610" s="6"/>
      <c r="AB3610" s="21"/>
      <c r="AC3610" s="21"/>
      <c r="AD3610" s="21"/>
      <c r="AE3610" s="6"/>
      <c r="AF3610" s="6"/>
      <c r="AG3610" s="6"/>
      <c r="AH3610" s="6"/>
    </row>
    <row r="3611" spans="1:34" x14ac:dyDescent="0.35">
      <c r="A3611" s="20"/>
      <c r="B3611" s="6"/>
      <c r="C3611" s="6"/>
      <c r="D3611" s="6"/>
      <c r="E3611" s="6"/>
      <c r="F3611" s="6"/>
      <c r="G3611" s="6"/>
      <c r="H3611" s="6"/>
      <c r="I3611" s="6"/>
      <c r="J3611" s="6"/>
      <c r="K3611" s="6"/>
      <c r="L3611" s="6"/>
      <c r="M3611" s="6"/>
      <c r="N3611" s="6"/>
      <c r="O3611" s="6"/>
      <c r="P3611" s="6"/>
      <c r="Q3611" s="6"/>
      <c r="R3611" s="6"/>
      <c r="S3611" s="6"/>
      <c r="T3611" s="6"/>
      <c r="U3611" s="6"/>
      <c r="V3611" s="6"/>
      <c r="W3611" s="6"/>
      <c r="X3611" s="6"/>
      <c r="Y3611" s="6"/>
      <c r="Z3611" s="6"/>
      <c r="AA3611" s="6"/>
      <c r="AB3611" s="21"/>
      <c r="AC3611" s="21"/>
      <c r="AD3611" s="21"/>
      <c r="AE3611" s="6"/>
      <c r="AF3611" s="6"/>
      <c r="AG3611" s="6"/>
      <c r="AH3611" s="6"/>
    </row>
    <row r="3612" spans="1:34" x14ac:dyDescent="0.35">
      <c r="A3612" s="20"/>
      <c r="B3612" s="6"/>
      <c r="C3612" s="6"/>
      <c r="D3612" s="6"/>
      <c r="E3612" s="6"/>
      <c r="F3612" s="6"/>
      <c r="G3612" s="6"/>
      <c r="H3612" s="6"/>
      <c r="I3612" s="6"/>
      <c r="J3612" s="6"/>
      <c r="K3612" s="6"/>
      <c r="L3612" s="6"/>
      <c r="M3612" s="6"/>
      <c r="N3612" s="6"/>
      <c r="O3612" s="6"/>
      <c r="P3612" s="6"/>
      <c r="Q3612" s="6"/>
      <c r="R3612" s="6"/>
      <c r="S3612" s="6"/>
      <c r="T3612" s="6"/>
      <c r="U3612" s="6"/>
      <c r="V3612" s="6"/>
      <c r="W3612" s="6"/>
      <c r="X3612" s="6"/>
      <c r="Y3612" s="6"/>
      <c r="Z3612" s="6"/>
      <c r="AA3612" s="6"/>
      <c r="AB3612" s="21"/>
      <c r="AC3612" s="21"/>
      <c r="AD3612" s="21"/>
      <c r="AE3612" s="6"/>
      <c r="AF3612" s="6"/>
      <c r="AG3612" s="6"/>
      <c r="AH3612" s="6"/>
    </row>
    <row r="3613" spans="1:34" x14ac:dyDescent="0.35">
      <c r="A3613" s="20"/>
      <c r="B3613" s="6"/>
      <c r="C3613" s="6"/>
      <c r="D3613" s="6"/>
      <c r="E3613" s="6"/>
      <c r="F3613" s="6"/>
      <c r="G3613" s="6"/>
      <c r="H3613" s="6"/>
      <c r="I3613" s="6"/>
      <c r="J3613" s="6"/>
      <c r="K3613" s="6"/>
      <c r="L3613" s="6"/>
      <c r="M3613" s="6"/>
      <c r="N3613" s="6"/>
      <c r="O3613" s="6"/>
      <c r="P3613" s="6"/>
      <c r="Q3613" s="6"/>
      <c r="R3613" s="6"/>
      <c r="S3613" s="6"/>
      <c r="T3613" s="6"/>
      <c r="U3613" s="6"/>
      <c r="V3613" s="6"/>
      <c r="W3613" s="6"/>
      <c r="X3613" s="6"/>
      <c r="Y3613" s="6"/>
      <c r="Z3613" s="6"/>
      <c r="AA3613" s="6"/>
      <c r="AB3613" s="21"/>
      <c r="AC3613" s="21"/>
      <c r="AD3613" s="21"/>
      <c r="AE3613" s="6"/>
      <c r="AF3613" s="6"/>
      <c r="AG3613" s="6"/>
      <c r="AH3613" s="6"/>
    </row>
    <row r="3614" spans="1:34" x14ac:dyDescent="0.35">
      <c r="A3614" s="20"/>
      <c r="B3614" s="6"/>
      <c r="C3614" s="6"/>
      <c r="D3614" s="6"/>
      <c r="E3614" s="6"/>
      <c r="F3614" s="6"/>
      <c r="G3614" s="6"/>
      <c r="H3614" s="6"/>
      <c r="I3614" s="6"/>
      <c r="J3614" s="6"/>
      <c r="K3614" s="6"/>
      <c r="L3614" s="6"/>
      <c r="M3614" s="6"/>
      <c r="N3614" s="6"/>
      <c r="O3614" s="6"/>
      <c r="P3614" s="6"/>
      <c r="Q3614" s="6"/>
      <c r="R3614" s="6"/>
      <c r="S3614" s="6"/>
      <c r="T3614" s="6"/>
      <c r="U3614" s="6"/>
      <c r="V3614" s="6"/>
      <c r="W3614" s="6"/>
      <c r="X3614" s="6"/>
      <c r="Y3614" s="6"/>
      <c r="Z3614" s="6"/>
      <c r="AA3614" s="6"/>
      <c r="AB3614" s="21"/>
      <c r="AC3614" s="21"/>
      <c r="AD3614" s="21"/>
      <c r="AE3614" s="6"/>
      <c r="AF3614" s="6"/>
      <c r="AG3614" s="6"/>
      <c r="AH3614" s="6"/>
    </row>
    <row r="3615" spans="1:34" x14ac:dyDescent="0.35">
      <c r="A3615" s="20"/>
      <c r="B3615" s="6"/>
      <c r="C3615" s="6"/>
      <c r="D3615" s="6"/>
      <c r="E3615" s="6"/>
      <c r="F3615" s="6"/>
      <c r="G3615" s="6"/>
      <c r="H3615" s="6"/>
      <c r="I3615" s="6"/>
      <c r="J3615" s="6"/>
      <c r="K3615" s="6"/>
      <c r="L3615" s="6"/>
      <c r="M3615" s="6"/>
      <c r="N3615" s="6"/>
      <c r="O3615" s="6"/>
      <c r="P3615" s="6"/>
      <c r="Q3615" s="6"/>
      <c r="R3615" s="6"/>
      <c r="S3615" s="6"/>
      <c r="T3615" s="6"/>
      <c r="U3615" s="6"/>
      <c r="V3615" s="6"/>
      <c r="W3615" s="6"/>
      <c r="X3615" s="6"/>
      <c r="Y3615" s="6"/>
      <c r="Z3615" s="6"/>
      <c r="AA3615" s="6"/>
      <c r="AB3615" s="21"/>
      <c r="AC3615" s="21"/>
      <c r="AD3615" s="21"/>
      <c r="AE3615" s="6"/>
      <c r="AF3615" s="6"/>
      <c r="AG3615" s="6"/>
      <c r="AH3615" s="6"/>
    </row>
    <row r="3616" spans="1:34" x14ac:dyDescent="0.35">
      <c r="A3616" s="20"/>
      <c r="B3616" s="6"/>
      <c r="C3616" s="6"/>
      <c r="D3616" s="6"/>
      <c r="E3616" s="6"/>
      <c r="F3616" s="6"/>
      <c r="G3616" s="6"/>
      <c r="H3616" s="6"/>
      <c r="I3616" s="6"/>
      <c r="J3616" s="6"/>
      <c r="K3616" s="6"/>
      <c r="L3616" s="6"/>
      <c r="M3616" s="6"/>
      <c r="N3616" s="6"/>
      <c r="O3616" s="6"/>
      <c r="P3616" s="6"/>
      <c r="Q3616" s="6"/>
      <c r="R3616" s="6"/>
      <c r="S3616" s="6"/>
      <c r="T3616" s="6"/>
      <c r="U3616" s="6"/>
      <c r="V3616" s="6"/>
      <c r="W3616" s="6"/>
      <c r="X3616" s="6"/>
      <c r="Y3616" s="6"/>
      <c r="Z3616" s="6"/>
      <c r="AA3616" s="6"/>
      <c r="AB3616" s="21"/>
      <c r="AC3616" s="21"/>
      <c r="AD3616" s="21"/>
      <c r="AE3616" s="6"/>
      <c r="AF3616" s="6"/>
      <c r="AG3616" s="6"/>
      <c r="AH3616" s="6"/>
    </row>
    <row r="3617" spans="1:34" x14ac:dyDescent="0.35">
      <c r="A3617" s="20"/>
      <c r="B3617" s="6"/>
      <c r="C3617" s="6"/>
      <c r="D3617" s="6"/>
      <c r="E3617" s="6"/>
      <c r="F3617" s="6"/>
      <c r="G3617" s="6"/>
      <c r="H3617" s="6"/>
      <c r="I3617" s="6"/>
      <c r="J3617" s="6"/>
      <c r="K3617" s="6"/>
      <c r="L3617" s="6"/>
      <c r="M3617" s="6"/>
      <c r="N3617" s="6"/>
      <c r="O3617" s="6"/>
      <c r="P3617" s="6"/>
      <c r="Q3617" s="6"/>
      <c r="R3617" s="6"/>
      <c r="S3617" s="6"/>
      <c r="T3617" s="6"/>
      <c r="U3617" s="6"/>
      <c r="V3617" s="6"/>
      <c r="W3617" s="6"/>
      <c r="X3617" s="6"/>
      <c r="Y3617" s="6"/>
      <c r="Z3617" s="6"/>
      <c r="AA3617" s="6"/>
      <c r="AB3617" s="21"/>
      <c r="AC3617" s="21"/>
      <c r="AD3617" s="21"/>
      <c r="AE3617" s="6"/>
      <c r="AF3617" s="6"/>
      <c r="AG3617" s="6"/>
      <c r="AH3617" s="6"/>
    </row>
    <row r="3618" spans="1:34" x14ac:dyDescent="0.35">
      <c r="A3618" s="20"/>
      <c r="B3618" s="6"/>
      <c r="C3618" s="6"/>
      <c r="D3618" s="6"/>
      <c r="E3618" s="6"/>
      <c r="F3618" s="6"/>
      <c r="G3618" s="6"/>
      <c r="H3618" s="6"/>
      <c r="I3618" s="6"/>
      <c r="J3618" s="6"/>
      <c r="K3618" s="6"/>
      <c r="L3618" s="6"/>
      <c r="M3618" s="6"/>
      <c r="N3618" s="6"/>
      <c r="O3618" s="6"/>
      <c r="P3618" s="6"/>
      <c r="Q3618" s="6"/>
      <c r="R3618" s="6"/>
      <c r="S3618" s="6"/>
      <c r="T3618" s="6"/>
      <c r="U3618" s="6"/>
      <c r="V3618" s="6"/>
      <c r="W3618" s="6"/>
      <c r="X3618" s="6"/>
      <c r="Y3618" s="6"/>
      <c r="Z3618" s="6"/>
      <c r="AA3618" s="6"/>
      <c r="AB3618" s="21"/>
      <c r="AC3618" s="21"/>
      <c r="AD3618" s="21"/>
      <c r="AE3618" s="6"/>
      <c r="AF3618" s="6"/>
      <c r="AG3618" s="6"/>
      <c r="AH3618" s="6"/>
    </row>
    <row r="3619" spans="1:34" x14ac:dyDescent="0.35">
      <c r="A3619" s="20"/>
      <c r="B3619" s="6"/>
      <c r="C3619" s="6"/>
      <c r="D3619" s="6"/>
      <c r="E3619" s="6"/>
      <c r="F3619" s="6"/>
      <c r="G3619" s="6"/>
      <c r="H3619" s="6"/>
      <c r="I3619" s="6"/>
      <c r="J3619" s="6"/>
      <c r="K3619" s="6"/>
      <c r="L3619" s="6"/>
      <c r="M3619" s="6"/>
      <c r="N3619" s="6"/>
      <c r="O3619" s="6"/>
      <c r="P3619" s="6"/>
      <c r="Q3619" s="6"/>
      <c r="R3619" s="6"/>
      <c r="S3619" s="6"/>
      <c r="T3619" s="6"/>
      <c r="U3619" s="6"/>
      <c r="V3619" s="6"/>
      <c r="W3619" s="6"/>
      <c r="X3619" s="6"/>
      <c r="Y3619" s="6"/>
      <c r="Z3619" s="6"/>
      <c r="AA3619" s="6"/>
      <c r="AB3619" s="21"/>
      <c r="AC3619" s="21"/>
      <c r="AD3619" s="21"/>
      <c r="AE3619" s="6"/>
      <c r="AF3619" s="6"/>
      <c r="AG3619" s="6"/>
      <c r="AH3619" s="6"/>
    </row>
    <row r="3620" spans="1:34" x14ac:dyDescent="0.35">
      <c r="A3620" s="20"/>
      <c r="B3620" s="6"/>
      <c r="C3620" s="6"/>
      <c r="D3620" s="6"/>
      <c r="E3620" s="6"/>
      <c r="F3620" s="6"/>
      <c r="G3620" s="6"/>
      <c r="H3620" s="6"/>
      <c r="I3620" s="6"/>
      <c r="J3620" s="6"/>
      <c r="K3620" s="6"/>
      <c r="L3620" s="6"/>
      <c r="M3620" s="6"/>
      <c r="N3620" s="6"/>
      <c r="O3620" s="6"/>
      <c r="P3620" s="6"/>
      <c r="Q3620" s="6"/>
      <c r="R3620" s="6"/>
      <c r="S3620" s="6"/>
      <c r="T3620" s="6"/>
      <c r="U3620" s="6"/>
      <c r="V3620" s="6"/>
      <c r="W3620" s="6"/>
      <c r="X3620" s="6"/>
      <c r="Y3620" s="6"/>
      <c r="Z3620" s="6"/>
      <c r="AA3620" s="6"/>
      <c r="AB3620" s="21"/>
      <c r="AC3620" s="21"/>
      <c r="AD3620" s="21"/>
      <c r="AE3620" s="6"/>
      <c r="AF3620" s="6"/>
      <c r="AG3620" s="6"/>
      <c r="AH3620" s="6"/>
    </row>
    <row r="3621" spans="1:34" x14ac:dyDescent="0.35">
      <c r="A3621" s="20"/>
      <c r="B3621" s="6"/>
      <c r="C3621" s="6"/>
      <c r="D3621" s="6"/>
      <c r="E3621" s="6"/>
      <c r="F3621" s="6"/>
      <c r="G3621" s="6"/>
      <c r="H3621" s="6"/>
      <c r="I3621" s="6"/>
      <c r="J3621" s="6"/>
      <c r="K3621" s="6"/>
      <c r="L3621" s="6"/>
      <c r="M3621" s="6"/>
      <c r="N3621" s="6"/>
      <c r="O3621" s="6"/>
      <c r="P3621" s="6"/>
      <c r="Q3621" s="6"/>
      <c r="R3621" s="6"/>
      <c r="S3621" s="6"/>
      <c r="T3621" s="6"/>
      <c r="U3621" s="6"/>
      <c r="V3621" s="6"/>
      <c r="W3621" s="6"/>
      <c r="X3621" s="6"/>
      <c r="Y3621" s="6"/>
      <c r="Z3621" s="6"/>
      <c r="AA3621" s="6"/>
      <c r="AB3621" s="21"/>
      <c r="AC3621" s="21"/>
      <c r="AD3621" s="21"/>
      <c r="AE3621" s="6"/>
      <c r="AF3621" s="6"/>
      <c r="AG3621" s="6"/>
      <c r="AH3621" s="6"/>
    </row>
    <row r="3622" spans="1:34" x14ac:dyDescent="0.35">
      <c r="A3622" s="20"/>
      <c r="B3622" s="6"/>
      <c r="C3622" s="6"/>
      <c r="D3622" s="6"/>
      <c r="E3622" s="6"/>
      <c r="F3622" s="6"/>
      <c r="G3622" s="6"/>
      <c r="H3622" s="6"/>
      <c r="I3622" s="6"/>
      <c r="J3622" s="6"/>
      <c r="K3622" s="6"/>
      <c r="L3622" s="6"/>
      <c r="M3622" s="6"/>
      <c r="N3622" s="6"/>
      <c r="O3622" s="6"/>
      <c r="P3622" s="6"/>
      <c r="Q3622" s="6"/>
      <c r="R3622" s="6"/>
      <c r="S3622" s="6"/>
      <c r="T3622" s="6"/>
      <c r="U3622" s="6"/>
      <c r="V3622" s="6"/>
      <c r="W3622" s="6"/>
      <c r="X3622" s="6"/>
      <c r="Y3622" s="6"/>
      <c r="Z3622" s="6"/>
      <c r="AA3622" s="6"/>
      <c r="AB3622" s="21"/>
      <c r="AC3622" s="21"/>
      <c r="AD3622" s="21"/>
      <c r="AE3622" s="6"/>
      <c r="AF3622" s="6"/>
      <c r="AG3622" s="6"/>
      <c r="AH3622" s="6"/>
    </row>
    <row r="3623" spans="1:34" x14ac:dyDescent="0.35">
      <c r="A3623" s="20"/>
      <c r="B3623" s="6"/>
      <c r="C3623" s="6"/>
      <c r="D3623" s="6"/>
      <c r="E3623" s="6"/>
      <c r="F3623" s="6"/>
      <c r="G3623" s="6"/>
      <c r="H3623" s="6"/>
      <c r="I3623" s="6"/>
      <c r="J3623" s="6"/>
      <c r="K3623" s="6"/>
      <c r="L3623" s="6"/>
      <c r="M3623" s="6"/>
      <c r="N3623" s="6"/>
      <c r="O3623" s="6"/>
      <c r="P3623" s="6"/>
      <c r="Q3623" s="6"/>
      <c r="R3623" s="6"/>
      <c r="S3623" s="6"/>
      <c r="T3623" s="6"/>
      <c r="U3623" s="6"/>
      <c r="V3623" s="6"/>
      <c r="W3623" s="6"/>
      <c r="X3623" s="6"/>
      <c r="Y3623" s="6"/>
      <c r="Z3623" s="6"/>
      <c r="AA3623" s="6"/>
      <c r="AB3623" s="21"/>
      <c r="AC3623" s="21"/>
      <c r="AD3623" s="21"/>
      <c r="AE3623" s="6"/>
      <c r="AF3623" s="6"/>
      <c r="AG3623" s="6"/>
      <c r="AH3623" s="6"/>
    </row>
    <row r="3624" spans="1:34" x14ac:dyDescent="0.35">
      <c r="A3624" s="20"/>
      <c r="B3624" s="6"/>
      <c r="C3624" s="6"/>
      <c r="D3624" s="6"/>
      <c r="E3624" s="6"/>
      <c r="F3624" s="6"/>
      <c r="G3624" s="6"/>
      <c r="H3624" s="6"/>
      <c r="I3624" s="6"/>
      <c r="J3624" s="6"/>
      <c r="K3624" s="6"/>
      <c r="L3624" s="6"/>
      <c r="M3624" s="6"/>
      <c r="N3624" s="6"/>
      <c r="O3624" s="6"/>
      <c r="P3624" s="6"/>
      <c r="Q3624" s="6"/>
      <c r="R3624" s="6"/>
      <c r="S3624" s="6"/>
      <c r="T3624" s="6"/>
      <c r="U3624" s="6"/>
      <c r="V3624" s="6"/>
      <c r="W3624" s="6"/>
      <c r="X3624" s="6"/>
      <c r="Y3624" s="6"/>
      <c r="Z3624" s="6"/>
      <c r="AA3624" s="6"/>
      <c r="AB3624" s="21"/>
      <c r="AC3624" s="21"/>
      <c r="AD3624" s="21"/>
      <c r="AE3624" s="6"/>
      <c r="AF3624" s="6"/>
      <c r="AG3624" s="6"/>
      <c r="AH3624" s="6"/>
    </row>
    <row r="3625" spans="1:34" x14ac:dyDescent="0.35">
      <c r="A3625" s="20"/>
      <c r="B3625" s="6"/>
      <c r="C3625" s="6"/>
      <c r="D3625" s="6"/>
      <c r="E3625" s="6"/>
      <c r="F3625" s="6"/>
      <c r="G3625" s="6"/>
      <c r="H3625" s="6"/>
      <c r="I3625" s="6"/>
      <c r="J3625" s="6"/>
      <c r="K3625" s="6"/>
      <c r="L3625" s="6"/>
      <c r="M3625" s="6"/>
      <c r="N3625" s="6"/>
      <c r="O3625" s="6"/>
      <c r="P3625" s="6"/>
      <c r="Q3625" s="6"/>
      <c r="R3625" s="6"/>
      <c r="S3625" s="6"/>
      <c r="T3625" s="6"/>
      <c r="U3625" s="6"/>
      <c r="V3625" s="6"/>
      <c r="W3625" s="6"/>
      <c r="X3625" s="6"/>
      <c r="Y3625" s="6"/>
      <c r="Z3625" s="6"/>
      <c r="AA3625" s="6"/>
      <c r="AB3625" s="21"/>
      <c r="AC3625" s="21"/>
      <c r="AD3625" s="21"/>
      <c r="AE3625" s="6"/>
      <c r="AF3625" s="6"/>
      <c r="AG3625" s="6"/>
      <c r="AH3625" s="6"/>
    </row>
    <row r="3626" spans="1:34" x14ac:dyDescent="0.35">
      <c r="A3626" s="20"/>
      <c r="B3626" s="6"/>
      <c r="C3626" s="6"/>
      <c r="D3626" s="6"/>
      <c r="E3626" s="6"/>
      <c r="F3626" s="6"/>
      <c r="G3626" s="6"/>
      <c r="H3626" s="6"/>
      <c r="I3626" s="6"/>
      <c r="J3626" s="6"/>
      <c r="K3626" s="6"/>
      <c r="L3626" s="6"/>
      <c r="M3626" s="6"/>
      <c r="N3626" s="6"/>
      <c r="O3626" s="6"/>
      <c r="P3626" s="6"/>
      <c r="Q3626" s="6"/>
      <c r="R3626" s="6"/>
      <c r="S3626" s="6"/>
      <c r="T3626" s="6"/>
      <c r="U3626" s="6"/>
      <c r="V3626" s="6"/>
      <c r="W3626" s="6"/>
      <c r="X3626" s="6"/>
      <c r="Y3626" s="6"/>
      <c r="Z3626" s="6"/>
      <c r="AA3626" s="6"/>
      <c r="AB3626" s="21"/>
      <c r="AC3626" s="21"/>
      <c r="AD3626" s="21"/>
      <c r="AE3626" s="6"/>
      <c r="AF3626" s="6"/>
      <c r="AG3626" s="6"/>
      <c r="AH3626" s="6"/>
    </row>
    <row r="3627" spans="1:34" x14ac:dyDescent="0.35">
      <c r="A3627" s="20"/>
      <c r="B3627" s="6"/>
      <c r="C3627" s="6"/>
      <c r="D3627" s="6"/>
      <c r="E3627" s="6"/>
      <c r="F3627" s="6"/>
      <c r="G3627" s="6"/>
      <c r="H3627" s="6"/>
      <c r="I3627" s="6"/>
      <c r="J3627" s="6"/>
      <c r="K3627" s="6"/>
      <c r="L3627" s="6"/>
      <c r="M3627" s="6"/>
      <c r="N3627" s="6"/>
      <c r="O3627" s="6"/>
      <c r="P3627" s="6"/>
      <c r="Q3627" s="6"/>
      <c r="R3627" s="6"/>
      <c r="S3627" s="6"/>
      <c r="T3627" s="6"/>
      <c r="U3627" s="6"/>
      <c r="V3627" s="6"/>
      <c r="W3627" s="6"/>
      <c r="X3627" s="6"/>
      <c r="Y3627" s="6"/>
      <c r="Z3627" s="6"/>
      <c r="AA3627" s="6"/>
      <c r="AB3627" s="21"/>
      <c r="AC3627" s="21"/>
      <c r="AD3627" s="21"/>
      <c r="AE3627" s="6"/>
      <c r="AF3627" s="6"/>
      <c r="AG3627" s="6"/>
      <c r="AH3627" s="6"/>
    </row>
    <row r="3628" spans="1:34" x14ac:dyDescent="0.35">
      <c r="A3628" s="20"/>
      <c r="B3628" s="6"/>
      <c r="C3628" s="6"/>
      <c r="D3628" s="6"/>
      <c r="E3628" s="6"/>
      <c r="F3628" s="6"/>
      <c r="G3628" s="6"/>
      <c r="H3628" s="6"/>
      <c r="I3628" s="6"/>
      <c r="J3628" s="6"/>
      <c r="K3628" s="6"/>
      <c r="L3628" s="6"/>
      <c r="M3628" s="6"/>
      <c r="N3628" s="6"/>
      <c r="O3628" s="6"/>
      <c r="P3628" s="6"/>
      <c r="Q3628" s="6"/>
      <c r="R3628" s="6"/>
      <c r="S3628" s="6"/>
      <c r="T3628" s="6"/>
      <c r="U3628" s="6"/>
      <c r="V3628" s="6"/>
      <c r="W3628" s="6"/>
      <c r="X3628" s="6"/>
      <c r="Y3628" s="6"/>
      <c r="Z3628" s="6"/>
      <c r="AA3628" s="6"/>
      <c r="AB3628" s="21"/>
      <c r="AC3628" s="21"/>
      <c r="AD3628" s="21"/>
      <c r="AE3628" s="6"/>
      <c r="AF3628" s="6"/>
      <c r="AG3628" s="6"/>
      <c r="AH3628" s="6"/>
    </row>
    <row r="3629" spans="1:34" x14ac:dyDescent="0.35">
      <c r="A3629" s="20"/>
      <c r="B3629" s="6"/>
      <c r="C3629" s="6"/>
      <c r="D3629" s="6"/>
      <c r="E3629" s="6"/>
      <c r="F3629" s="6"/>
      <c r="G3629" s="6"/>
      <c r="H3629" s="6"/>
      <c r="I3629" s="6"/>
      <c r="J3629" s="6"/>
      <c r="K3629" s="6"/>
      <c r="L3629" s="6"/>
      <c r="M3629" s="6"/>
      <c r="N3629" s="6"/>
      <c r="O3629" s="6"/>
      <c r="P3629" s="6"/>
      <c r="Q3629" s="6"/>
      <c r="R3629" s="6"/>
      <c r="S3629" s="6"/>
      <c r="T3629" s="6"/>
      <c r="U3629" s="6"/>
      <c r="V3629" s="6"/>
      <c r="W3629" s="6"/>
      <c r="X3629" s="6"/>
      <c r="Y3629" s="6"/>
      <c r="Z3629" s="6"/>
      <c r="AA3629" s="6"/>
      <c r="AB3629" s="21"/>
      <c r="AC3629" s="21"/>
      <c r="AD3629" s="21"/>
      <c r="AE3629" s="6"/>
      <c r="AF3629" s="6"/>
      <c r="AG3629" s="6"/>
      <c r="AH3629" s="6"/>
    </row>
    <row r="3630" spans="1:34" x14ac:dyDescent="0.35">
      <c r="A3630" s="20"/>
      <c r="B3630" s="6"/>
      <c r="C3630" s="6"/>
      <c r="D3630" s="6"/>
      <c r="E3630" s="6"/>
      <c r="F3630" s="6"/>
      <c r="G3630" s="6"/>
      <c r="H3630" s="6"/>
      <c r="I3630" s="6"/>
      <c r="J3630" s="6"/>
      <c r="K3630" s="6"/>
      <c r="L3630" s="6"/>
      <c r="M3630" s="6"/>
      <c r="N3630" s="6"/>
      <c r="O3630" s="6"/>
      <c r="P3630" s="6"/>
      <c r="Q3630" s="6"/>
      <c r="R3630" s="6"/>
      <c r="S3630" s="6"/>
      <c r="T3630" s="6"/>
      <c r="U3630" s="6"/>
      <c r="V3630" s="6"/>
      <c r="W3630" s="6"/>
      <c r="X3630" s="6"/>
      <c r="Y3630" s="6"/>
      <c r="Z3630" s="6"/>
      <c r="AA3630" s="6"/>
      <c r="AB3630" s="21"/>
      <c r="AC3630" s="21"/>
      <c r="AD3630" s="21"/>
      <c r="AE3630" s="6"/>
      <c r="AF3630" s="6"/>
      <c r="AG3630" s="6"/>
      <c r="AH3630" s="6"/>
    </row>
    <row r="3631" spans="1:34" x14ac:dyDescent="0.35">
      <c r="A3631" s="20"/>
      <c r="B3631" s="6"/>
      <c r="C3631" s="6"/>
      <c r="D3631" s="6"/>
      <c r="E3631" s="6"/>
      <c r="F3631" s="6"/>
      <c r="G3631" s="6"/>
      <c r="H3631" s="6"/>
      <c r="I3631" s="6"/>
      <c r="J3631" s="6"/>
      <c r="K3631" s="6"/>
      <c r="L3631" s="6"/>
      <c r="M3631" s="6"/>
      <c r="N3631" s="6"/>
      <c r="O3631" s="6"/>
      <c r="P3631" s="6"/>
      <c r="Q3631" s="6"/>
      <c r="R3631" s="6"/>
      <c r="S3631" s="6"/>
      <c r="T3631" s="6"/>
      <c r="U3631" s="6"/>
      <c r="V3631" s="6"/>
      <c r="W3631" s="6"/>
      <c r="X3631" s="6"/>
      <c r="Y3631" s="6"/>
      <c r="Z3631" s="6"/>
      <c r="AA3631" s="6"/>
      <c r="AB3631" s="21"/>
      <c r="AC3631" s="21"/>
      <c r="AD3631" s="21"/>
      <c r="AE3631" s="6"/>
      <c r="AF3631" s="6"/>
      <c r="AG3631" s="6"/>
      <c r="AH3631" s="6"/>
    </row>
    <row r="3632" spans="1:34" x14ac:dyDescent="0.35">
      <c r="A3632" s="20"/>
      <c r="B3632" s="6"/>
      <c r="C3632" s="6"/>
      <c r="D3632" s="6"/>
      <c r="E3632" s="6"/>
      <c r="F3632" s="6"/>
      <c r="G3632" s="6"/>
      <c r="H3632" s="6"/>
      <c r="I3632" s="6"/>
      <c r="J3632" s="6"/>
      <c r="K3632" s="6"/>
      <c r="L3632" s="6"/>
      <c r="M3632" s="6"/>
      <c r="N3632" s="6"/>
      <c r="O3632" s="6"/>
      <c r="P3632" s="6"/>
      <c r="Q3632" s="6"/>
      <c r="R3632" s="6"/>
      <c r="S3632" s="6"/>
      <c r="T3632" s="6"/>
      <c r="U3632" s="6"/>
      <c r="V3632" s="6"/>
      <c r="W3632" s="6"/>
      <c r="X3632" s="6"/>
      <c r="Y3632" s="6"/>
      <c r="Z3632" s="6"/>
      <c r="AA3632" s="6"/>
      <c r="AB3632" s="21"/>
      <c r="AC3632" s="21"/>
      <c r="AD3632" s="21"/>
      <c r="AE3632" s="6"/>
      <c r="AF3632" s="6"/>
      <c r="AG3632" s="6"/>
      <c r="AH3632" s="6"/>
    </row>
    <row r="3633" spans="1:34" x14ac:dyDescent="0.35">
      <c r="A3633" s="20"/>
      <c r="B3633" s="6"/>
      <c r="C3633" s="6"/>
      <c r="D3633" s="6"/>
      <c r="E3633" s="6"/>
      <c r="F3633" s="6"/>
      <c r="G3633" s="6"/>
      <c r="H3633" s="6"/>
      <c r="I3633" s="6"/>
      <c r="J3633" s="6"/>
      <c r="K3633" s="6"/>
      <c r="L3633" s="6"/>
      <c r="M3633" s="6"/>
      <c r="N3633" s="6"/>
      <c r="O3633" s="6"/>
      <c r="P3633" s="6"/>
      <c r="Q3633" s="6"/>
      <c r="R3633" s="6"/>
      <c r="S3633" s="6"/>
      <c r="T3633" s="6"/>
      <c r="U3633" s="6"/>
      <c r="V3633" s="6"/>
      <c r="W3633" s="6"/>
      <c r="X3633" s="6"/>
      <c r="Y3633" s="6"/>
      <c r="Z3633" s="6"/>
      <c r="AA3633" s="6"/>
      <c r="AB3633" s="21"/>
      <c r="AC3633" s="21"/>
      <c r="AD3633" s="21"/>
      <c r="AE3633" s="6"/>
      <c r="AF3633" s="6"/>
      <c r="AG3633" s="6"/>
      <c r="AH3633" s="6"/>
    </row>
    <row r="3634" spans="1:34" x14ac:dyDescent="0.35">
      <c r="A3634" s="20"/>
      <c r="B3634" s="6"/>
      <c r="C3634" s="6"/>
      <c r="D3634" s="6"/>
      <c r="E3634" s="6"/>
      <c r="F3634" s="6"/>
      <c r="G3634" s="6"/>
      <c r="H3634" s="6"/>
      <c r="I3634" s="6"/>
      <c r="J3634" s="6"/>
      <c r="K3634" s="6"/>
      <c r="L3634" s="6"/>
      <c r="M3634" s="6"/>
      <c r="N3634" s="6"/>
      <c r="O3634" s="6"/>
      <c r="P3634" s="6"/>
      <c r="Q3634" s="6"/>
      <c r="R3634" s="6"/>
      <c r="S3634" s="6"/>
      <c r="T3634" s="6"/>
      <c r="U3634" s="6"/>
      <c r="V3634" s="6"/>
      <c r="W3634" s="6"/>
      <c r="X3634" s="6"/>
      <c r="Y3634" s="6"/>
      <c r="Z3634" s="6"/>
      <c r="AA3634" s="6"/>
      <c r="AB3634" s="21"/>
      <c r="AC3634" s="21"/>
      <c r="AD3634" s="21"/>
      <c r="AE3634" s="6"/>
      <c r="AF3634" s="6"/>
      <c r="AG3634" s="6"/>
      <c r="AH3634" s="6"/>
    </row>
    <row r="3635" spans="1:34" x14ac:dyDescent="0.35">
      <c r="A3635" s="20"/>
      <c r="B3635" s="6"/>
      <c r="C3635" s="6"/>
      <c r="D3635" s="6"/>
      <c r="E3635" s="6"/>
      <c r="F3635" s="6"/>
      <c r="G3635" s="6"/>
      <c r="H3635" s="6"/>
      <c r="I3635" s="6"/>
      <c r="J3635" s="6"/>
      <c r="K3635" s="6"/>
      <c r="L3635" s="6"/>
      <c r="M3635" s="6"/>
      <c r="N3635" s="6"/>
      <c r="O3635" s="6"/>
      <c r="P3635" s="6"/>
      <c r="Q3635" s="6"/>
      <c r="R3635" s="6"/>
      <c r="S3635" s="6"/>
      <c r="T3635" s="6"/>
      <c r="U3635" s="6"/>
      <c r="V3635" s="6"/>
      <c r="W3635" s="6"/>
      <c r="X3635" s="6"/>
      <c r="Y3635" s="6"/>
      <c r="Z3635" s="6"/>
      <c r="AA3635" s="6"/>
      <c r="AB3635" s="21"/>
      <c r="AC3635" s="21"/>
      <c r="AD3635" s="21"/>
      <c r="AE3635" s="6"/>
      <c r="AF3635" s="6"/>
      <c r="AG3635" s="6"/>
      <c r="AH3635" s="6"/>
    </row>
    <row r="3636" spans="1:34" x14ac:dyDescent="0.35">
      <c r="A3636" s="20"/>
      <c r="B3636" s="6"/>
      <c r="C3636" s="6"/>
      <c r="D3636" s="6"/>
      <c r="E3636" s="6"/>
      <c r="F3636" s="6"/>
      <c r="G3636" s="6"/>
      <c r="H3636" s="6"/>
      <c r="I3636" s="6"/>
      <c r="J3636" s="6"/>
      <c r="K3636" s="6"/>
      <c r="L3636" s="6"/>
      <c r="M3636" s="6"/>
      <c r="N3636" s="6"/>
      <c r="O3636" s="6"/>
      <c r="P3636" s="6"/>
      <c r="Q3636" s="6"/>
      <c r="R3636" s="6"/>
      <c r="S3636" s="6"/>
      <c r="T3636" s="6"/>
      <c r="U3636" s="6"/>
      <c r="V3636" s="6"/>
      <c r="W3636" s="6"/>
      <c r="X3636" s="6"/>
      <c r="Y3636" s="6"/>
      <c r="Z3636" s="6"/>
      <c r="AA3636" s="6"/>
      <c r="AB3636" s="21"/>
      <c r="AC3636" s="21"/>
      <c r="AD3636" s="21"/>
      <c r="AE3636" s="6"/>
      <c r="AF3636" s="6"/>
      <c r="AG3636" s="6"/>
      <c r="AH3636" s="6"/>
    </row>
    <row r="3637" spans="1:34" x14ac:dyDescent="0.35">
      <c r="A3637" s="20"/>
      <c r="B3637" s="6"/>
      <c r="C3637" s="6"/>
      <c r="D3637" s="6"/>
      <c r="E3637" s="6"/>
      <c r="F3637" s="6"/>
      <c r="G3637" s="6"/>
      <c r="H3637" s="6"/>
      <c r="I3637" s="6"/>
      <c r="J3637" s="6"/>
      <c r="K3637" s="6"/>
      <c r="L3637" s="6"/>
      <c r="M3637" s="6"/>
      <c r="N3637" s="6"/>
      <c r="O3637" s="6"/>
      <c r="P3637" s="6"/>
      <c r="Q3637" s="6"/>
      <c r="R3637" s="6"/>
      <c r="S3637" s="6"/>
      <c r="T3637" s="6"/>
      <c r="U3637" s="6"/>
      <c r="V3637" s="6"/>
      <c r="W3637" s="6"/>
      <c r="X3637" s="6"/>
      <c r="Y3637" s="6"/>
      <c r="Z3637" s="6"/>
      <c r="AA3637" s="6"/>
      <c r="AB3637" s="21"/>
      <c r="AC3637" s="21"/>
      <c r="AD3637" s="21"/>
      <c r="AE3637" s="6"/>
      <c r="AF3637" s="6"/>
      <c r="AG3637" s="6"/>
      <c r="AH3637" s="6"/>
    </row>
    <row r="3638" spans="1:34" x14ac:dyDescent="0.35">
      <c r="A3638" s="20"/>
      <c r="B3638" s="6"/>
      <c r="C3638" s="6"/>
      <c r="D3638" s="6"/>
      <c r="E3638" s="6"/>
      <c r="F3638" s="6"/>
      <c r="G3638" s="6"/>
      <c r="H3638" s="6"/>
      <c r="I3638" s="6"/>
      <c r="J3638" s="6"/>
      <c r="K3638" s="6"/>
      <c r="L3638" s="6"/>
      <c r="M3638" s="6"/>
      <c r="N3638" s="6"/>
      <c r="O3638" s="6"/>
      <c r="P3638" s="6"/>
      <c r="Q3638" s="6"/>
      <c r="R3638" s="6"/>
      <c r="S3638" s="6"/>
      <c r="T3638" s="6"/>
      <c r="U3638" s="6"/>
      <c r="V3638" s="6"/>
      <c r="W3638" s="6"/>
      <c r="X3638" s="6"/>
      <c r="Y3638" s="6"/>
      <c r="Z3638" s="6"/>
      <c r="AA3638" s="6"/>
      <c r="AB3638" s="21"/>
      <c r="AC3638" s="21"/>
      <c r="AD3638" s="21"/>
      <c r="AE3638" s="6"/>
      <c r="AF3638" s="6"/>
      <c r="AG3638" s="6"/>
      <c r="AH3638" s="6"/>
    </row>
    <row r="3639" spans="1:34" x14ac:dyDescent="0.35">
      <c r="A3639" s="20"/>
      <c r="B3639" s="6"/>
      <c r="C3639" s="6"/>
      <c r="D3639" s="6"/>
      <c r="E3639" s="6"/>
      <c r="F3639" s="6"/>
      <c r="G3639" s="6"/>
      <c r="H3639" s="6"/>
      <c r="I3639" s="6"/>
      <c r="J3639" s="6"/>
      <c r="K3639" s="6"/>
      <c r="L3639" s="6"/>
      <c r="M3639" s="6"/>
      <c r="N3639" s="6"/>
      <c r="O3639" s="6"/>
      <c r="P3639" s="6"/>
      <c r="Q3639" s="6"/>
      <c r="R3639" s="6"/>
      <c r="S3639" s="6"/>
      <c r="T3639" s="6"/>
      <c r="U3639" s="6"/>
      <c r="V3639" s="6"/>
      <c r="W3639" s="6"/>
      <c r="X3639" s="6"/>
      <c r="Y3639" s="6"/>
      <c r="Z3639" s="6"/>
      <c r="AA3639" s="6"/>
      <c r="AB3639" s="21"/>
      <c r="AC3639" s="21"/>
      <c r="AD3639" s="21"/>
      <c r="AE3639" s="6"/>
      <c r="AF3639" s="6"/>
      <c r="AG3639" s="6"/>
      <c r="AH3639" s="6"/>
    </row>
    <row r="3640" spans="1:34" x14ac:dyDescent="0.35">
      <c r="A3640" s="20"/>
      <c r="B3640" s="6"/>
      <c r="C3640" s="6"/>
      <c r="D3640" s="6"/>
      <c r="E3640" s="6"/>
      <c r="F3640" s="6"/>
      <c r="G3640" s="6"/>
      <c r="H3640" s="6"/>
      <c r="I3640" s="6"/>
      <c r="J3640" s="6"/>
      <c r="K3640" s="6"/>
      <c r="L3640" s="6"/>
      <c r="M3640" s="6"/>
      <c r="N3640" s="6"/>
      <c r="O3640" s="6"/>
      <c r="P3640" s="6"/>
      <c r="Q3640" s="6"/>
      <c r="R3640" s="6"/>
      <c r="S3640" s="6"/>
      <c r="T3640" s="6"/>
      <c r="U3640" s="6"/>
      <c r="V3640" s="6"/>
      <c r="W3640" s="6"/>
      <c r="X3640" s="6"/>
      <c r="Y3640" s="6"/>
      <c r="Z3640" s="6"/>
      <c r="AA3640" s="6"/>
      <c r="AB3640" s="21"/>
      <c r="AC3640" s="21"/>
      <c r="AD3640" s="21"/>
      <c r="AE3640" s="6"/>
      <c r="AF3640" s="6"/>
      <c r="AG3640" s="6"/>
      <c r="AH3640" s="6"/>
    </row>
    <row r="3641" spans="1:34" x14ac:dyDescent="0.35">
      <c r="A3641" s="20"/>
      <c r="B3641" s="6"/>
      <c r="C3641" s="6"/>
      <c r="D3641" s="6"/>
      <c r="E3641" s="6"/>
      <c r="F3641" s="6"/>
      <c r="G3641" s="6"/>
      <c r="H3641" s="6"/>
      <c r="I3641" s="6"/>
      <c r="J3641" s="6"/>
      <c r="K3641" s="6"/>
      <c r="L3641" s="6"/>
      <c r="M3641" s="6"/>
      <c r="N3641" s="6"/>
      <c r="O3641" s="6"/>
      <c r="P3641" s="6"/>
      <c r="Q3641" s="6"/>
      <c r="R3641" s="6"/>
      <c r="S3641" s="6"/>
      <c r="T3641" s="6"/>
      <c r="U3641" s="6"/>
      <c r="V3641" s="6"/>
      <c r="W3641" s="6"/>
      <c r="X3641" s="6"/>
      <c r="Y3641" s="6"/>
      <c r="Z3641" s="6"/>
      <c r="AA3641" s="6"/>
      <c r="AB3641" s="21"/>
      <c r="AC3641" s="21"/>
      <c r="AD3641" s="21"/>
      <c r="AE3641" s="6"/>
      <c r="AF3641" s="6"/>
      <c r="AG3641" s="6"/>
      <c r="AH3641" s="6"/>
    </row>
    <row r="3642" spans="1:34" x14ac:dyDescent="0.35">
      <c r="A3642" s="20"/>
      <c r="B3642" s="6"/>
      <c r="C3642" s="6"/>
      <c r="D3642" s="6"/>
      <c r="E3642" s="6"/>
      <c r="F3642" s="6"/>
      <c r="G3642" s="6"/>
      <c r="H3642" s="6"/>
      <c r="I3642" s="6"/>
      <c r="J3642" s="6"/>
      <c r="K3642" s="6"/>
      <c r="L3642" s="6"/>
      <c r="M3642" s="6"/>
      <c r="N3642" s="6"/>
      <c r="O3642" s="6"/>
      <c r="P3642" s="6"/>
      <c r="Q3642" s="6"/>
      <c r="R3642" s="6"/>
      <c r="S3642" s="6"/>
      <c r="T3642" s="6"/>
      <c r="U3642" s="6"/>
      <c r="V3642" s="6"/>
      <c r="W3642" s="6"/>
      <c r="X3642" s="6"/>
      <c r="Y3642" s="6"/>
      <c r="Z3642" s="6"/>
      <c r="AA3642" s="6"/>
      <c r="AB3642" s="21"/>
      <c r="AC3642" s="21"/>
      <c r="AD3642" s="21"/>
      <c r="AE3642" s="6"/>
      <c r="AF3642" s="6"/>
      <c r="AG3642" s="6"/>
      <c r="AH3642" s="6"/>
    </row>
    <row r="3643" spans="1:34" x14ac:dyDescent="0.35">
      <c r="A3643" s="20"/>
      <c r="B3643" s="6"/>
      <c r="C3643" s="6"/>
      <c r="D3643" s="6"/>
      <c r="E3643" s="6"/>
      <c r="F3643" s="6"/>
      <c r="G3643" s="6"/>
      <c r="H3643" s="6"/>
      <c r="I3643" s="6"/>
      <c r="J3643" s="6"/>
      <c r="K3643" s="6"/>
      <c r="L3643" s="6"/>
      <c r="M3643" s="6"/>
      <c r="N3643" s="6"/>
      <c r="O3643" s="6"/>
      <c r="P3643" s="6"/>
      <c r="Q3643" s="6"/>
      <c r="R3643" s="6"/>
      <c r="S3643" s="6"/>
      <c r="T3643" s="6"/>
      <c r="U3643" s="6"/>
      <c r="V3643" s="6"/>
      <c r="W3643" s="6"/>
      <c r="X3643" s="6"/>
      <c r="Y3643" s="6"/>
      <c r="Z3643" s="6"/>
      <c r="AA3643" s="6"/>
      <c r="AB3643" s="21"/>
      <c r="AC3643" s="21"/>
      <c r="AD3643" s="21"/>
      <c r="AE3643" s="6"/>
      <c r="AF3643" s="6"/>
      <c r="AG3643" s="6"/>
      <c r="AH3643" s="6"/>
    </row>
    <row r="3644" spans="1:34" x14ac:dyDescent="0.35">
      <c r="A3644" s="20"/>
      <c r="B3644" s="6"/>
      <c r="C3644" s="6"/>
      <c r="D3644" s="6"/>
      <c r="E3644" s="6"/>
      <c r="F3644" s="6"/>
      <c r="G3644" s="6"/>
      <c r="H3644" s="6"/>
      <c r="I3644" s="6"/>
      <c r="J3644" s="6"/>
      <c r="K3644" s="6"/>
      <c r="L3644" s="6"/>
      <c r="M3644" s="6"/>
      <c r="N3644" s="6"/>
      <c r="O3644" s="6"/>
      <c r="P3644" s="6"/>
      <c r="Q3644" s="6"/>
      <c r="R3644" s="6"/>
      <c r="S3644" s="6"/>
      <c r="T3644" s="6"/>
      <c r="U3644" s="6"/>
      <c r="V3644" s="6"/>
      <c r="W3644" s="6"/>
      <c r="X3644" s="6"/>
      <c r="Y3644" s="6"/>
      <c r="Z3644" s="6"/>
      <c r="AA3644" s="6"/>
      <c r="AB3644" s="21"/>
      <c r="AC3644" s="21"/>
      <c r="AD3644" s="21"/>
      <c r="AE3644" s="6"/>
      <c r="AF3644" s="6"/>
      <c r="AG3644" s="6"/>
      <c r="AH3644" s="6"/>
    </row>
    <row r="3645" spans="1:34" x14ac:dyDescent="0.35">
      <c r="A3645" s="20"/>
      <c r="B3645" s="6"/>
      <c r="C3645" s="6"/>
      <c r="D3645" s="6"/>
      <c r="E3645" s="6"/>
      <c r="F3645" s="6"/>
      <c r="G3645" s="6"/>
      <c r="H3645" s="6"/>
      <c r="I3645" s="6"/>
      <c r="J3645" s="6"/>
      <c r="K3645" s="6"/>
      <c r="L3645" s="6"/>
      <c r="M3645" s="6"/>
      <c r="N3645" s="6"/>
      <c r="O3645" s="6"/>
      <c r="P3645" s="6"/>
      <c r="Q3645" s="6"/>
      <c r="R3645" s="6"/>
      <c r="S3645" s="6"/>
      <c r="T3645" s="6"/>
      <c r="U3645" s="6"/>
      <c r="V3645" s="6"/>
      <c r="W3645" s="6"/>
      <c r="X3645" s="6"/>
      <c r="Y3645" s="6"/>
      <c r="Z3645" s="6"/>
      <c r="AA3645" s="6"/>
      <c r="AB3645" s="21"/>
      <c r="AC3645" s="21"/>
      <c r="AD3645" s="21"/>
      <c r="AE3645" s="6"/>
      <c r="AF3645" s="6"/>
      <c r="AG3645" s="6"/>
      <c r="AH3645" s="6"/>
    </row>
    <row r="3646" spans="1:34" x14ac:dyDescent="0.35">
      <c r="A3646" s="20"/>
      <c r="B3646" s="6"/>
      <c r="C3646" s="6"/>
      <c r="D3646" s="6"/>
      <c r="E3646" s="6"/>
      <c r="F3646" s="6"/>
      <c r="G3646" s="6"/>
      <c r="H3646" s="6"/>
      <c r="I3646" s="6"/>
      <c r="J3646" s="6"/>
      <c r="K3646" s="6"/>
      <c r="L3646" s="6"/>
      <c r="M3646" s="6"/>
      <c r="N3646" s="6"/>
      <c r="O3646" s="6"/>
      <c r="P3646" s="6"/>
      <c r="Q3646" s="6"/>
      <c r="R3646" s="6"/>
      <c r="S3646" s="6"/>
      <c r="T3646" s="6"/>
      <c r="U3646" s="6"/>
      <c r="V3646" s="6"/>
      <c r="W3646" s="6"/>
      <c r="X3646" s="6"/>
      <c r="Y3646" s="6"/>
      <c r="Z3646" s="6"/>
      <c r="AA3646" s="6"/>
      <c r="AB3646" s="21"/>
      <c r="AC3646" s="21"/>
      <c r="AD3646" s="21"/>
      <c r="AE3646" s="6"/>
      <c r="AF3646" s="6"/>
      <c r="AG3646" s="6"/>
      <c r="AH3646" s="6"/>
    </row>
    <row r="3647" spans="1:34" x14ac:dyDescent="0.35">
      <c r="A3647" s="20"/>
      <c r="B3647" s="6"/>
      <c r="C3647" s="6"/>
      <c r="D3647" s="6"/>
      <c r="E3647" s="6"/>
      <c r="F3647" s="6"/>
      <c r="G3647" s="6"/>
      <c r="H3647" s="6"/>
      <c r="I3647" s="6"/>
      <c r="J3647" s="6"/>
      <c r="K3647" s="6"/>
      <c r="L3647" s="6"/>
      <c r="M3647" s="6"/>
      <c r="N3647" s="6"/>
      <c r="O3647" s="6"/>
      <c r="P3647" s="6"/>
      <c r="Q3647" s="6"/>
      <c r="R3647" s="6"/>
      <c r="S3647" s="6"/>
      <c r="T3647" s="6"/>
      <c r="U3647" s="6"/>
      <c r="V3647" s="6"/>
      <c r="W3647" s="6"/>
      <c r="X3647" s="6"/>
      <c r="Y3647" s="6"/>
      <c r="Z3647" s="6"/>
      <c r="AA3647" s="6"/>
      <c r="AB3647" s="21"/>
      <c r="AC3647" s="21"/>
      <c r="AD3647" s="21"/>
      <c r="AE3647" s="6"/>
      <c r="AF3647" s="6"/>
      <c r="AG3647" s="6"/>
      <c r="AH3647" s="6"/>
    </row>
    <row r="3648" spans="1:34" x14ac:dyDescent="0.35">
      <c r="A3648" s="20"/>
      <c r="B3648" s="6"/>
      <c r="C3648" s="6"/>
      <c r="D3648" s="6"/>
      <c r="E3648" s="6"/>
      <c r="F3648" s="6"/>
      <c r="G3648" s="6"/>
      <c r="H3648" s="6"/>
      <c r="I3648" s="6"/>
      <c r="J3648" s="6"/>
      <c r="K3648" s="6"/>
      <c r="L3648" s="6"/>
      <c r="M3648" s="6"/>
      <c r="N3648" s="6"/>
      <c r="O3648" s="6"/>
      <c r="P3648" s="6"/>
      <c r="Q3648" s="6"/>
      <c r="R3648" s="6"/>
      <c r="S3648" s="6"/>
      <c r="T3648" s="6"/>
      <c r="U3648" s="6"/>
      <c r="V3648" s="6"/>
      <c r="W3648" s="6"/>
      <c r="X3648" s="6"/>
      <c r="Y3648" s="6"/>
      <c r="Z3648" s="6"/>
      <c r="AA3648" s="6"/>
      <c r="AB3648" s="21"/>
      <c r="AC3648" s="21"/>
      <c r="AD3648" s="21"/>
      <c r="AE3648" s="6"/>
      <c r="AF3648" s="6"/>
      <c r="AG3648" s="6"/>
      <c r="AH3648" s="6"/>
    </row>
    <row r="3649" spans="1:34" x14ac:dyDescent="0.35">
      <c r="A3649" s="20"/>
      <c r="B3649" s="6"/>
      <c r="C3649" s="6"/>
      <c r="D3649" s="6"/>
      <c r="E3649" s="6"/>
      <c r="F3649" s="6"/>
      <c r="G3649" s="6"/>
      <c r="H3649" s="6"/>
      <c r="I3649" s="6"/>
      <c r="J3649" s="6"/>
      <c r="K3649" s="6"/>
      <c r="L3649" s="6"/>
      <c r="M3649" s="6"/>
      <c r="N3649" s="6"/>
      <c r="O3649" s="6"/>
      <c r="P3649" s="6"/>
      <c r="Q3649" s="6"/>
      <c r="R3649" s="6"/>
      <c r="S3649" s="6"/>
      <c r="T3649" s="6"/>
      <c r="U3649" s="6"/>
      <c r="V3649" s="6"/>
      <c r="W3649" s="6"/>
      <c r="X3649" s="6"/>
      <c r="Y3649" s="6"/>
      <c r="Z3649" s="6"/>
      <c r="AA3649" s="6"/>
      <c r="AB3649" s="21"/>
      <c r="AC3649" s="21"/>
      <c r="AD3649" s="21"/>
      <c r="AE3649" s="6"/>
      <c r="AF3649" s="6"/>
      <c r="AG3649" s="6"/>
      <c r="AH3649" s="6"/>
    </row>
    <row r="3650" spans="1:34" x14ac:dyDescent="0.35">
      <c r="A3650" s="20"/>
      <c r="B3650" s="6"/>
      <c r="C3650" s="6"/>
      <c r="D3650" s="6"/>
      <c r="E3650" s="6"/>
      <c r="F3650" s="6"/>
      <c r="G3650" s="6"/>
      <c r="H3650" s="6"/>
      <c r="I3650" s="6"/>
      <c r="J3650" s="6"/>
      <c r="K3650" s="6"/>
      <c r="L3650" s="6"/>
      <c r="M3650" s="6"/>
      <c r="N3650" s="6"/>
      <c r="O3650" s="6"/>
      <c r="P3650" s="6"/>
      <c r="Q3650" s="6"/>
      <c r="R3650" s="6"/>
      <c r="S3650" s="6"/>
      <c r="T3650" s="6"/>
      <c r="U3650" s="6"/>
      <c r="V3650" s="6"/>
      <c r="W3650" s="6"/>
      <c r="X3650" s="6"/>
      <c r="Y3650" s="6"/>
      <c r="Z3650" s="6"/>
      <c r="AA3650" s="6"/>
      <c r="AB3650" s="21"/>
      <c r="AC3650" s="21"/>
      <c r="AD3650" s="21"/>
      <c r="AE3650" s="6"/>
      <c r="AF3650" s="6"/>
      <c r="AG3650" s="6"/>
      <c r="AH3650" s="6"/>
    </row>
    <row r="3651" spans="1:34" x14ac:dyDescent="0.35">
      <c r="A3651" s="20"/>
      <c r="B3651" s="6"/>
      <c r="C3651" s="6"/>
      <c r="D3651" s="6"/>
      <c r="E3651" s="6"/>
      <c r="F3651" s="6"/>
      <c r="G3651" s="6"/>
      <c r="H3651" s="6"/>
      <c r="I3651" s="6"/>
      <c r="J3651" s="6"/>
      <c r="K3651" s="6"/>
      <c r="L3651" s="6"/>
      <c r="M3651" s="6"/>
      <c r="N3651" s="6"/>
      <c r="O3651" s="6"/>
      <c r="P3651" s="6"/>
      <c r="Q3651" s="6"/>
      <c r="R3651" s="6"/>
      <c r="S3651" s="6"/>
      <c r="T3651" s="6"/>
      <c r="U3651" s="6"/>
      <c r="V3651" s="6"/>
      <c r="W3651" s="6"/>
      <c r="X3651" s="6"/>
      <c r="Y3651" s="6"/>
      <c r="Z3651" s="6"/>
      <c r="AA3651" s="6"/>
      <c r="AB3651" s="21"/>
      <c r="AC3651" s="21"/>
      <c r="AD3651" s="21"/>
      <c r="AE3651" s="6"/>
      <c r="AF3651" s="6"/>
      <c r="AG3651" s="6"/>
      <c r="AH3651" s="6"/>
    </row>
    <row r="3652" spans="1:34" x14ac:dyDescent="0.35">
      <c r="A3652" s="20"/>
      <c r="B3652" s="6"/>
      <c r="C3652" s="6"/>
      <c r="D3652" s="6"/>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21"/>
      <c r="AC3652" s="21"/>
      <c r="AD3652" s="21"/>
      <c r="AE3652" s="6"/>
      <c r="AF3652" s="6"/>
      <c r="AG3652" s="6"/>
      <c r="AH3652" s="6"/>
    </row>
    <row r="3653" spans="1:34" x14ac:dyDescent="0.35">
      <c r="A3653" s="20"/>
      <c r="B3653" s="6"/>
      <c r="C3653" s="6"/>
      <c r="D3653" s="6"/>
      <c r="E3653" s="6"/>
      <c r="F3653" s="6"/>
      <c r="G3653" s="6"/>
      <c r="H3653" s="6"/>
      <c r="I3653" s="6"/>
      <c r="J3653" s="6"/>
      <c r="K3653" s="6"/>
      <c r="L3653" s="6"/>
      <c r="M3653" s="6"/>
      <c r="N3653" s="6"/>
      <c r="O3653" s="6"/>
      <c r="P3653" s="6"/>
      <c r="Q3653" s="6"/>
      <c r="R3653" s="6"/>
      <c r="S3653" s="6"/>
      <c r="T3653" s="6"/>
      <c r="U3653" s="6"/>
      <c r="V3653" s="6"/>
      <c r="W3653" s="6"/>
      <c r="X3653" s="6"/>
      <c r="Y3653" s="6"/>
      <c r="Z3653" s="6"/>
      <c r="AA3653" s="6"/>
      <c r="AB3653" s="21"/>
      <c r="AC3653" s="21"/>
      <c r="AD3653" s="21"/>
      <c r="AE3653" s="6"/>
      <c r="AF3653" s="6"/>
      <c r="AG3653" s="6"/>
      <c r="AH3653" s="6"/>
    </row>
    <row r="3654" spans="1:34" x14ac:dyDescent="0.35">
      <c r="A3654" s="20"/>
      <c r="B3654" s="6"/>
      <c r="C3654" s="6"/>
      <c r="D3654" s="6"/>
      <c r="E3654" s="6"/>
      <c r="F3654" s="6"/>
      <c r="G3654" s="6"/>
      <c r="H3654" s="6"/>
      <c r="I3654" s="6"/>
      <c r="J3654" s="6"/>
      <c r="K3654" s="6"/>
      <c r="L3654" s="6"/>
      <c r="M3654" s="6"/>
      <c r="N3654" s="6"/>
      <c r="O3654" s="6"/>
      <c r="P3654" s="6"/>
      <c r="Q3654" s="6"/>
      <c r="R3654" s="6"/>
      <c r="S3654" s="6"/>
      <c r="T3654" s="6"/>
      <c r="U3654" s="6"/>
      <c r="V3654" s="6"/>
      <c r="W3654" s="6"/>
      <c r="X3654" s="6"/>
      <c r="Y3654" s="6"/>
      <c r="Z3654" s="6"/>
      <c r="AA3654" s="6"/>
      <c r="AB3654" s="21"/>
      <c r="AC3654" s="21"/>
      <c r="AD3654" s="21"/>
      <c r="AE3654" s="6"/>
      <c r="AF3654" s="6"/>
      <c r="AG3654" s="6"/>
      <c r="AH3654" s="6"/>
    </row>
    <row r="3655" spans="1:34" x14ac:dyDescent="0.35">
      <c r="A3655" s="20"/>
      <c r="B3655" s="6"/>
      <c r="C3655" s="6"/>
      <c r="D3655" s="6"/>
      <c r="E3655" s="6"/>
      <c r="F3655" s="6"/>
      <c r="G3655" s="6"/>
      <c r="H3655" s="6"/>
      <c r="I3655" s="6"/>
      <c r="J3655" s="6"/>
      <c r="K3655" s="6"/>
      <c r="L3655" s="6"/>
      <c r="M3655" s="6"/>
      <c r="N3655" s="6"/>
      <c r="O3655" s="6"/>
      <c r="P3655" s="6"/>
      <c r="Q3655" s="6"/>
      <c r="R3655" s="6"/>
      <c r="S3655" s="6"/>
      <c r="T3655" s="6"/>
      <c r="U3655" s="6"/>
      <c r="V3655" s="6"/>
      <c r="W3655" s="6"/>
      <c r="X3655" s="6"/>
      <c r="Y3655" s="6"/>
      <c r="Z3655" s="6"/>
      <c r="AA3655" s="6"/>
      <c r="AB3655" s="21"/>
      <c r="AC3655" s="21"/>
      <c r="AD3655" s="21"/>
      <c r="AE3655" s="6"/>
      <c r="AF3655" s="6"/>
      <c r="AG3655" s="6"/>
      <c r="AH3655" s="6"/>
    </row>
    <row r="3656" spans="1:34" x14ac:dyDescent="0.35">
      <c r="A3656" s="20"/>
      <c r="B3656" s="6"/>
      <c r="C3656" s="6"/>
      <c r="D3656" s="6"/>
      <c r="E3656" s="6"/>
      <c r="F3656" s="6"/>
      <c r="G3656" s="6"/>
      <c r="H3656" s="6"/>
      <c r="I3656" s="6"/>
      <c r="J3656" s="6"/>
      <c r="K3656" s="6"/>
      <c r="L3656" s="6"/>
      <c r="M3656" s="6"/>
      <c r="N3656" s="6"/>
      <c r="O3656" s="6"/>
      <c r="P3656" s="6"/>
      <c r="Q3656" s="6"/>
      <c r="R3656" s="6"/>
      <c r="S3656" s="6"/>
      <c r="T3656" s="6"/>
      <c r="U3656" s="6"/>
      <c r="V3656" s="6"/>
      <c r="W3656" s="6"/>
      <c r="X3656" s="6"/>
      <c r="Y3656" s="6"/>
      <c r="Z3656" s="6"/>
      <c r="AA3656" s="6"/>
      <c r="AB3656" s="21"/>
      <c r="AC3656" s="21"/>
      <c r="AD3656" s="21"/>
      <c r="AE3656" s="6"/>
      <c r="AF3656" s="6"/>
      <c r="AG3656" s="6"/>
      <c r="AH3656" s="6"/>
    </row>
    <row r="3657" spans="1:34" x14ac:dyDescent="0.35">
      <c r="A3657" s="20"/>
      <c r="B3657" s="6"/>
      <c r="C3657" s="6"/>
      <c r="D3657" s="6"/>
      <c r="E3657" s="6"/>
      <c r="F3657" s="6"/>
      <c r="G3657" s="6"/>
      <c r="H3657" s="6"/>
      <c r="I3657" s="6"/>
      <c r="J3657" s="6"/>
      <c r="K3657" s="6"/>
      <c r="L3657" s="6"/>
      <c r="M3657" s="6"/>
      <c r="N3657" s="6"/>
      <c r="O3657" s="6"/>
      <c r="P3657" s="6"/>
      <c r="Q3657" s="6"/>
      <c r="R3657" s="6"/>
      <c r="S3657" s="6"/>
      <c r="T3657" s="6"/>
      <c r="U3657" s="6"/>
      <c r="V3657" s="6"/>
      <c r="W3657" s="6"/>
      <c r="X3657" s="6"/>
      <c r="Y3657" s="6"/>
      <c r="Z3657" s="6"/>
      <c r="AA3657" s="6"/>
      <c r="AB3657" s="21"/>
      <c r="AC3657" s="21"/>
      <c r="AD3657" s="21"/>
      <c r="AE3657" s="6"/>
      <c r="AF3657" s="6"/>
      <c r="AG3657" s="6"/>
      <c r="AH3657" s="6"/>
    </row>
    <row r="3658" spans="1:34" x14ac:dyDescent="0.35">
      <c r="A3658" s="20"/>
      <c r="B3658" s="6"/>
      <c r="C3658" s="6"/>
      <c r="D3658" s="6"/>
      <c r="E3658" s="6"/>
      <c r="F3658" s="6"/>
      <c r="G3658" s="6"/>
      <c r="H3658" s="6"/>
      <c r="I3658" s="6"/>
      <c r="J3658" s="6"/>
      <c r="K3658" s="6"/>
      <c r="L3658" s="6"/>
      <c r="M3658" s="6"/>
      <c r="N3658" s="6"/>
      <c r="O3658" s="6"/>
      <c r="P3658" s="6"/>
      <c r="Q3658" s="6"/>
      <c r="R3658" s="6"/>
      <c r="S3658" s="6"/>
      <c r="T3658" s="6"/>
      <c r="U3658" s="6"/>
      <c r="V3658" s="6"/>
      <c r="W3658" s="6"/>
      <c r="X3658" s="6"/>
      <c r="Y3658" s="6"/>
      <c r="Z3658" s="6"/>
      <c r="AA3658" s="6"/>
      <c r="AB3658" s="21"/>
      <c r="AC3658" s="21"/>
      <c r="AD3658" s="21"/>
      <c r="AE3658" s="6"/>
      <c r="AF3658" s="6"/>
      <c r="AG3658" s="6"/>
      <c r="AH3658" s="6"/>
    </row>
    <row r="3659" spans="1:34" x14ac:dyDescent="0.35">
      <c r="A3659" s="20"/>
      <c r="B3659" s="6"/>
      <c r="C3659" s="6"/>
      <c r="D3659" s="6"/>
      <c r="E3659" s="6"/>
      <c r="F3659" s="6"/>
      <c r="G3659" s="6"/>
      <c r="H3659" s="6"/>
      <c r="I3659" s="6"/>
      <c r="J3659" s="6"/>
      <c r="K3659" s="6"/>
      <c r="L3659" s="6"/>
      <c r="M3659" s="6"/>
      <c r="N3659" s="6"/>
      <c r="O3659" s="6"/>
      <c r="P3659" s="6"/>
      <c r="Q3659" s="6"/>
      <c r="R3659" s="6"/>
      <c r="S3659" s="6"/>
      <c r="T3659" s="6"/>
      <c r="U3659" s="6"/>
      <c r="V3659" s="6"/>
      <c r="W3659" s="6"/>
      <c r="X3659" s="6"/>
      <c r="Y3659" s="6"/>
      <c r="Z3659" s="6"/>
      <c r="AA3659" s="6"/>
      <c r="AB3659" s="21"/>
      <c r="AC3659" s="21"/>
      <c r="AD3659" s="21"/>
      <c r="AE3659" s="6"/>
      <c r="AF3659" s="6"/>
      <c r="AG3659" s="6"/>
      <c r="AH3659" s="6"/>
    </row>
    <row r="3660" spans="1:34" x14ac:dyDescent="0.35">
      <c r="A3660" s="20"/>
      <c r="B3660" s="6"/>
      <c r="C3660" s="6"/>
      <c r="D3660" s="6"/>
      <c r="E3660" s="6"/>
      <c r="F3660" s="6"/>
      <c r="G3660" s="6"/>
      <c r="H3660" s="6"/>
      <c r="I3660" s="6"/>
      <c r="J3660" s="6"/>
      <c r="K3660" s="6"/>
      <c r="L3660" s="6"/>
      <c r="M3660" s="6"/>
      <c r="N3660" s="6"/>
      <c r="O3660" s="6"/>
      <c r="P3660" s="6"/>
      <c r="Q3660" s="6"/>
      <c r="R3660" s="6"/>
      <c r="S3660" s="6"/>
      <c r="T3660" s="6"/>
      <c r="U3660" s="6"/>
      <c r="V3660" s="6"/>
      <c r="W3660" s="6"/>
      <c r="X3660" s="6"/>
      <c r="Y3660" s="6"/>
      <c r="Z3660" s="6"/>
      <c r="AA3660" s="6"/>
      <c r="AB3660" s="21"/>
      <c r="AC3660" s="21"/>
      <c r="AD3660" s="21"/>
      <c r="AE3660" s="6"/>
      <c r="AF3660" s="6"/>
      <c r="AG3660" s="6"/>
      <c r="AH3660" s="6"/>
    </row>
    <row r="3661" spans="1:34" x14ac:dyDescent="0.35">
      <c r="A3661" s="20"/>
      <c r="B3661" s="6"/>
      <c r="C3661" s="6"/>
      <c r="D3661" s="6"/>
      <c r="E3661" s="6"/>
      <c r="F3661" s="6"/>
      <c r="G3661" s="6"/>
      <c r="H3661" s="6"/>
      <c r="I3661" s="6"/>
      <c r="J3661" s="6"/>
      <c r="K3661" s="6"/>
      <c r="L3661" s="6"/>
      <c r="M3661" s="6"/>
      <c r="N3661" s="6"/>
      <c r="O3661" s="6"/>
      <c r="P3661" s="6"/>
      <c r="Q3661" s="6"/>
      <c r="R3661" s="6"/>
      <c r="S3661" s="6"/>
      <c r="T3661" s="6"/>
      <c r="U3661" s="6"/>
      <c r="V3661" s="6"/>
      <c r="W3661" s="6"/>
      <c r="X3661" s="6"/>
      <c r="Y3661" s="6"/>
      <c r="Z3661" s="6"/>
      <c r="AA3661" s="6"/>
      <c r="AB3661" s="21"/>
      <c r="AC3661" s="21"/>
      <c r="AD3661" s="21"/>
      <c r="AE3661" s="6"/>
      <c r="AF3661" s="6"/>
      <c r="AG3661" s="6"/>
      <c r="AH3661" s="6"/>
    </row>
    <row r="3662" spans="1:34" x14ac:dyDescent="0.35">
      <c r="A3662" s="20"/>
      <c r="B3662" s="6"/>
      <c r="C3662" s="6"/>
      <c r="D3662" s="6"/>
      <c r="E3662" s="6"/>
      <c r="F3662" s="6"/>
      <c r="G3662" s="6"/>
      <c r="H3662" s="6"/>
      <c r="I3662" s="6"/>
      <c r="J3662" s="6"/>
      <c r="K3662" s="6"/>
      <c r="L3662" s="6"/>
      <c r="M3662" s="6"/>
      <c r="N3662" s="6"/>
      <c r="O3662" s="6"/>
      <c r="P3662" s="6"/>
      <c r="Q3662" s="6"/>
      <c r="R3662" s="6"/>
      <c r="S3662" s="6"/>
      <c r="T3662" s="6"/>
      <c r="U3662" s="6"/>
      <c r="V3662" s="6"/>
      <c r="W3662" s="6"/>
      <c r="X3662" s="6"/>
      <c r="Y3662" s="6"/>
      <c r="Z3662" s="6"/>
      <c r="AA3662" s="6"/>
      <c r="AB3662" s="21"/>
      <c r="AC3662" s="21"/>
      <c r="AD3662" s="21"/>
      <c r="AE3662" s="6"/>
      <c r="AF3662" s="6"/>
      <c r="AG3662" s="6"/>
      <c r="AH3662" s="6"/>
    </row>
    <row r="3663" spans="1:34" x14ac:dyDescent="0.35">
      <c r="A3663" s="20"/>
      <c r="B3663" s="6"/>
      <c r="C3663" s="6"/>
      <c r="D3663" s="6"/>
      <c r="E3663" s="6"/>
      <c r="F3663" s="6"/>
      <c r="G3663" s="6"/>
      <c r="H3663" s="6"/>
      <c r="I3663" s="6"/>
      <c r="J3663" s="6"/>
      <c r="K3663" s="6"/>
      <c r="L3663" s="6"/>
      <c r="M3663" s="6"/>
      <c r="N3663" s="6"/>
      <c r="O3663" s="6"/>
      <c r="P3663" s="6"/>
      <c r="Q3663" s="6"/>
      <c r="R3663" s="6"/>
      <c r="S3663" s="6"/>
      <c r="T3663" s="6"/>
      <c r="U3663" s="6"/>
      <c r="V3663" s="6"/>
      <c r="W3663" s="6"/>
      <c r="X3663" s="6"/>
      <c r="Y3663" s="6"/>
      <c r="Z3663" s="6"/>
      <c r="AA3663" s="6"/>
      <c r="AB3663" s="21"/>
      <c r="AC3663" s="21"/>
      <c r="AD3663" s="21"/>
      <c r="AE3663" s="6"/>
      <c r="AF3663" s="6"/>
      <c r="AG3663" s="6"/>
      <c r="AH3663" s="6"/>
    </row>
    <row r="3664" spans="1:34" x14ac:dyDescent="0.35">
      <c r="A3664" s="20"/>
      <c r="B3664" s="6"/>
      <c r="C3664" s="6"/>
      <c r="D3664" s="6"/>
      <c r="E3664" s="6"/>
      <c r="F3664" s="6"/>
      <c r="G3664" s="6"/>
      <c r="H3664" s="6"/>
      <c r="I3664" s="6"/>
      <c r="J3664" s="6"/>
      <c r="K3664" s="6"/>
      <c r="L3664" s="6"/>
      <c r="M3664" s="6"/>
      <c r="N3664" s="6"/>
      <c r="O3664" s="6"/>
      <c r="P3664" s="6"/>
      <c r="Q3664" s="6"/>
      <c r="R3664" s="6"/>
      <c r="S3664" s="6"/>
      <c r="T3664" s="6"/>
      <c r="U3664" s="6"/>
      <c r="V3664" s="6"/>
      <c r="W3664" s="6"/>
      <c r="X3664" s="6"/>
      <c r="Y3664" s="6"/>
      <c r="Z3664" s="6"/>
      <c r="AA3664" s="6"/>
      <c r="AB3664" s="21"/>
      <c r="AC3664" s="21"/>
      <c r="AD3664" s="21"/>
      <c r="AE3664" s="6"/>
      <c r="AF3664" s="6"/>
      <c r="AG3664" s="6"/>
      <c r="AH3664" s="6"/>
    </row>
    <row r="3665" spans="1:34" x14ac:dyDescent="0.35">
      <c r="A3665" s="20"/>
      <c r="B3665" s="6"/>
      <c r="C3665" s="6"/>
      <c r="D3665" s="6"/>
      <c r="E3665" s="6"/>
      <c r="F3665" s="6"/>
      <c r="G3665" s="6"/>
      <c r="H3665" s="6"/>
      <c r="I3665" s="6"/>
      <c r="J3665" s="6"/>
      <c r="K3665" s="6"/>
      <c r="L3665" s="6"/>
      <c r="M3665" s="6"/>
      <c r="N3665" s="6"/>
      <c r="O3665" s="6"/>
      <c r="P3665" s="6"/>
      <c r="Q3665" s="6"/>
      <c r="R3665" s="6"/>
      <c r="S3665" s="6"/>
      <c r="T3665" s="6"/>
      <c r="U3665" s="6"/>
      <c r="V3665" s="6"/>
      <c r="W3665" s="6"/>
      <c r="X3665" s="6"/>
      <c r="Y3665" s="6"/>
      <c r="Z3665" s="6"/>
      <c r="AA3665" s="6"/>
      <c r="AB3665" s="21"/>
      <c r="AC3665" s="21"/>
      <c r="AD3665" s="21"/>
      <c r="AE3665" s="6"/>
      <c r="AF3665" s="6"/>
      <c r="AG3665" s="6"/>
      <c r="AH3665" s="6"/>
    </row>
    <row r="3666" spans="1:34" x14ac:dyDescent="0.35">
      <c r="A3666" s="20"/>
      <c r="B3666" s="6"/>
      <c r="C3666" s="6"/>
      <c r="D3666" s="6"/>
      <c r="E3666" s="6"/>
      <c r="F3666" s="6"/>
      <c r="G3666" s="6"/>
      <c r="H3666" s="6"/>
      <c r="I3666" s="6"/>
      <c r="J3666" s="6"/>
      <c r="K3666" s="6"/>
      <c r="L3666" s="6"/>
      <c r="M3666" s="6"/>
      <c r="N3666" s="6"/>
      <c r="O3666" s="6"/>
      <c r="P3666" s="6"/>
      <c r="Q3666" s="6"/>
      <c r="R3666" s="6"/>
      <c r="S3666" s="6"/>
      <c r="T3666" s="6"/>
      <c r="U3666" s="6"/>
      <c r="V3666" s="6"/>
      <c r="W3666" s="6"/>
      <c r="X3666" s="6"/>
      <c r="Y3666" s="6"/>
      <c r="Z3666" s="6"/>
      <c r="AA3666" s="6"/>
      <c r="AB3666" s="21"/>
      <c r="AC3666" s="21"/>
      <c r="AD3666" s="21"/>
      <c r="AE3666" s="6"/>
      <c r="AF3666" s="6"/>
      <c r="AG3666" s="6"/>
      <c r="AH3666" s="6"/>
    </row>
    <row r="3667" spans="1:34" x14ac:dyDescent="0.35">
      <c r="A3667" s="20"/>
      <c r="B3667" s="6"/>
      <c r="C3667" s="6"/>
      <c r="D3667" s="6"/>
      <c r="E3667" s="6"/>
      <c r="F3667" s="6"/>
      <c r="G3667" s="6"/>
      <c r="H3667" s="6"/>
      <c r="I3667" s="6"/>
      <c r="J3667" s="6"/>
      <c r="K3667" s="6"/>
      <c r="L3667" s="6"/>
      <c r="M3667" s="6"/>
      <c r="N3667" s="6"/>
      <c r="O3667" s="6"/>
      <c r="P3667" s="6"/>
      <c r="Q3667" s="6"/>
      <c r="R3667" s="6"/>
      <c r="S3667" s="6"/>
      <c r="T3667" s="6"/>
      <c r="U3667" s="6"/>
      <c r="V3667" s="6"/>
      <c r="W3667" s="6"/>
      <c r="X3667" s="6"/>
      <c r="Y3667" s="6"/>
      <c r="Z3667" s="6"/>
      <c r="AA3667" s="6"/>
      <c r="AB3667" s="21"/>
      <c r="AC3667" s="21"/>
      <c r="AD3667" s="21"/>
      <c r="AE3667" s="6"/>
      <c r="AF3667" s="6"/>
      <c r="AG3667" s="6"/>
      <c r="AH3667" s="6"/>
    </row>
    <row r="3668" spans="1:34" x14ac:dyDescent="0.35">
      <c r="A3668" s="20"/>
      <c r="B3668" s="6"/>
      <c r="C3668" s="6"/>
      <c r="D3668" s="6"/>
      <c r="E3668" s="6"/>
      <c r="F3668" s="6"/>
      <c r="G3668" s="6"/>
      <c r="H3668" s="6"/>
      <c r="I3668" s="6"/>
      <c r="J3668" s="6"/>
      <c r="K3668" s="6"/>
      <c r="L3668" s="6"/>
      <c r="M3668" s="6"/>
      <c r="N3668" s="6"/>
      <c r="O3668" s="6"/>
      <c r="P3668" s="6"/>
      <c r="Q3668" s="6"/>
      <c r="R3668" s="6"/>
      <c r="S3668" s="6"/>
      <c r="T3668" s="6"/>
      <c r="U3668" s="6"/>
      <c r="V3668" s="6"/>
      <c r="W3668" s="6"/>
      <c r="X3668" s="6"/>
      <c r="Y3668" s="6"/>
      <c r="Z3668" s="6"/>
      <c r="AA3668" s="6"/>
      <c r="AB3668" s="21"/>
      <c r="AC3668" s="21"/>
      <c r="AD3668" s="21"/>
      <c r="AE3668" s="6"/>
      <c r="AF3668" s="6"/>
      <c r="AG3668" s="6"/>
      <c r="AH3668" s="6"/>
    </row>
    <row r="3669" spans="1:34" x14ac:dyDescent="0.35">
      <c r="A3669" s="20"/>
      <c r="B3669" s="6"/>
      <c r="C3669" s="6"/>
      <c r="D3669" s="6"/>
      <c r="E3669" s="6"/>
      <c r="F3669" s="6"/>
      <c r="G3669" s="6"/>
      <c r="H3669" s="6"/>
      <c r="I3669" s="6"/>
      <c r="J3669" s="6"/>
      <c r="K3669" s="6"/>
      <c r="L3669" s="6"/>
      <c r="M3669" s="6"/>
      <c r="N3669" s="6"/>
      <c r="O3669" s="6"/>
      <c r="P3669" s="6"/>
      <c r="Q3669" s="6"/>
      <c r="R3669" s="6"/>
      <c r="S3669" s="6"/>
      <c r="T3669" s="6"/>
      <c r="U3669" s="6"/>
      <c r="V3669" s="6"/>
      <c r="W3669" s="6"/>
      <c r="X3669" s="6"/>
      <c r="Y3669" s="6"/>
      <c r="Z3669" s="6"/>
      <c r="AA3669" s="6"/>
      <c r="AB3669" s="21"/>
      <c r="AC3669" s="21"/>
      <c r="AD3669" s="21"/>
      <c r="AE3669" s="6"/>
      <c r="AF3669" s="6"/>
      <c r="AG3669" s="6"/>
      <c r="AH3669" s="6"/>
    </row>
    <row r="3670" spans="1:34" x14ac:dyDescent="0.35">
      <c r="A3670" s="20"/>
      <c r="B3670" s="6"/>
      <c r="C3670" s="6"/>
      <c r="D3670" s="6"/>
      <c r="E3670" s="6"/>
      <c r="F3670" s="6"/>
      <c r="G3670" s="6"/>
      <c r="H3670" s="6"/>
      <c r="I3670" s="6"/>
      <c r="J3670" s="6"/>
      <c r="K3670" s="6"/>
      <c r="L3670" s="6"/>
      <c r="M3670" s="6"/>
      <c r="N3670" s="6"/>
      <c r="O3670" s="6"/>
      <c r="P3670" s="6"/>
      <c r="Q3670" s="6"/>
      <c r="R3670" s="6"/>
      <c r="S3670" s="6"/>
      <c r="T3670" s="6"/>
      <c r="U3670" s="6"/>
      <c r="V3670" s="6"/>
      <c r="W3670" s="6"/>
      <c r="X3670" s="6"/>
      <c r="Y3670" s="6"/>
      <c r="Z3670" s="6"/>
      <c r="AA3670" s="6"/>
      <c r="AB3670" s="21"/>
      <c r="AC3670" s="21"/>
      <c r="AD3670" s="21"/>
      <c r="AE3670" s="6"/>
      <c r="AF3670" s="6"/>
      <c r="AG3670" s="6"/>
      <c r="AH3670" s="6"/>
    </row>
    <row r="3671" spans="1:34" x14ac:dyDescent="0.35">
      <c r="A3671" s="20"/>
      <c r="B3671" s="6"/>
      <c r="C3671" s="6"/>
      <c r="D3671" s="6"/>
      <c r="E3671" s="6"/>
      <c r="F3671" s="6"/>
      <c r="G3671" s="6"/>
      <c r="H3671" s="6"/>
      <c r="I3671" s="6"/>
      <c r="J3671" s="6"/>
      <c r="K3671" s="6"/>
      <c r="L3671" s="6"/>
      <c r="M3671" s="6"/>
      <c r="N3671" s="6"/>
      <c r="O3671" s="6"/>
      <c r="P3671" s="6"/>
      <c r="Q3671" s="6"/>
      <c r="R3671" s="6"/>
      <c r="S3671" s="6"/>
      <c r="T3671" s="6"/>
      <c r="U3671" s="6"/>
      <c r="V3671" s="6"/>
      <c r="W3671" s="6"/>
      <c r="X3671" s="6"/>
      <c r="Y3671" s="6"/>
      <c r="Z3671" s="6"/>
      <c r="AA3671" s="6"/>
      <c r="AB3671" s="21"/>
      <c r="AC3671" s="21"/>
      <c r="AD3671" s="21"/>
      <c r="AE3671" s="6"/>
      <c r="AF3671" s="6"/>
      <c r="AG3671" s="6"/>
      <c r="AH3671" s="6"/>
    </row>
    <row r="3672" spans="1:34" x14ac:dyDescent="0.35">
      <c r="A3672" s="20"/>
      <c r="B3672" s="6"/>
      <c r="C3672" s="6"/>
      <c r="D3672" s="6"/>
      <c r="E3672" s="6"/>
      <c r="F3672" s="6"/>
      <c r="G3672" s="6"/>
      <c r="H3672" s="6"/>
      <c r="I3672" s="6"/>
      <c r="J3672" s="6"/>
      <c r="K3672" s="6"/>
      <c r="L3672" s="6"/>
      <c r="M3672" s="6"/>
      <c r="N3672" s="6"/>
      <c r="O3672" s="6"/>
      <c r="P3672" s="6"/>
      <c r="Q3672" s="6"/>
      <c r="R3672" s="6"/>
      <c r="S3672" s="6"/>
      <c r="T3672" s="6"/>
      <c r="U3672" s="6"/>
      <c r="V3672" s="6"/>
      <c r="W3672" s="6"/>
      <c r="X3672" s="6"/>
      <c r="Y3672" s="6"/>
      <c r="Z3672" s="6"/>
      <c r="AA3672" s="6"/>
      <c r="AB3672" s="21"/>
      <c r="AC3672" s="21"/>
      <c r="AD3672" s="21"/>
      <c r="AE3672" s="6"/>
      <c r="AF3672" s="6"/>
      <c r="AG3672" s="6"/>
      <c r="AH3672" s="6"/>
    </row>
    <row r="3673" spans="1:34" x14ac:dyDescent="0.35">
      <c r="A3673" s="20"/>
      <c r="B3673" s="6"/>
      <c r="C3673" s="6"/>
      <c r="D3673" s="6"/>
      <c r="E3673" s="6"/>
      <c r="F3673" s="6"/>
      <c r="G3673" s="6"/>
      <c r="H3673" s="6"/>
      <c r="I3673" s="6"/>
      <c r="J3673" s="6"/>
      <c r="K3673" s="6"/>
      <c r="L3673" s="6"/>
      <c r="M3673" s="6"/>
      <c r="N3673" s="6"/>
      <c r="O3673" s="6"/>
      <c r="P3673" s="6"/>
      <c r="Q3673" s="6"/>
      <c r="R3673" s="6"/>
      <c r="S3673" s="6"/>
      <c r="T3673" s="6"/>
      <c r="U3673" s="6"/>
      <c r="V3673" s="6"/>
      <c r="W3673" s="6"/>
      <c r="X3673" s="6"/>
      <c r="Y3673" s="6"/>
      <c r="Z3673" s="6"/>
      <c r="AA3673" s="6"/>
      <c r="AB3673" s="21"/>
      <c r="AC3673" s="21"/>
      <c r="AD3673" s="21"/>
      <c r="AE3673" s="6"/>
      <c r="AF3673" s="6"/>
      <c r="AG3673" s="6"/>
      <c r="AH3673" s="6"/>
    </row>
    <row r="3674" spans="1:34" x14ac:dyDescent="0.35">
      <c r="A3674" s="20"/>
      <c r="B3674" s="6"/>
      <c r="C3674" s="6"/>
      <c r="D3674" s="6"/>
      <c r="E3674" s="6"/>
      <c r="F3674" s="6"/>
      <c r="G3674" s="6"/>
      <c r="H3674" s="6"/>
      <c r="I3674" s="6"/>
      <c r="J3674" s="6"/>
      <c r="K3674" s="6"/>
      <c r="L3674" s="6"/>
      <c r="M3674" s="6"/>
      <c r="N3674" s="6"/>
      <c r="O3674" s="6"/>
      <c r="P3674" s="6"/>
      <c r="Q3674" s="6"/>
      <c r="R3674" s="6"/>
      <c r="S3674" s="6"/>
      <c r="T3674" s="6"/>
      <c r="U3674" s="6"/>
      <c r="V3674" s="6"/>
      <c r="W3674" s="6"/>
      <c r="X3674" s="6"/>
      <c r="Y3674" s="6"/>
      <c r="Z3674" s="6"/>
      <c r="AA3674" s="6"/>
      <c r="AB3674" s="21"/>
      <c r="AC3674" s="21"/>
      <c r="AD3674" s="21"/>
      <c r="AE3674" s="6"/>
      <c r="AF3674" s="6"/>
      <c r="AG3674" s="6"/>
      <c r="AH3674" s="6"/>
    </row>
    <row r="3675" spans="1:34" x14ac:dyDescent="0.35">
      <c r="A3675" s="20"/>
      <c r="B3675" s="6"/>
      <c r="C3675" s="6"/>
      <c r="D3675" s="6"/>
      <c r="E3675" s="6"/>
      <c r="F3675" s="6"/>
      <c r="G3675" s="6"/>
      <c r="H3675" s="6"/>
      <c r="I3675" s="6"/>
      <c r="J3675" s="6"/>
      <c r="K3675" s="6"/>
      <c r="L3675" s="6"/>
      <c r="M3675" s="6"/>
      <c r="N3675" s="6"/>
      <c r="O3675" s="6"/>
      <c r="P3675" s="6"/>
      <c r="Q3675" s="6"/>
      <c r="R3675" s="6"/>
      <c r="S3675" s="6"/>
      <c r="T3675" s="6"/>
      <c r="U3675" s="6"/>
      <c r="V3675" s="6"/>
      <c r="W3675" s="6"/>
      <c r="X3675" s="6"/>
      <c r="Y3675" s="6"/>
      <c r="Z3675" s="6"/>
      <c r="AA3675" s="6"/>
      <c r="AB3675" s="21"/>
      <c r="AC3675" s="21"/>
      <c r="AD3675" s="21"/>
      <c r="AE3675" s="6"/>
      <c r="AF3675" s="6"/>
      <c r="AG3675" s="6"/>
      <c r="AH3675" s="6"/>
    </row>
    <row r="3676" spans="1:34" x14ac:dyDescent="0.35">
      <c r="A3676" s="20"/>
      <c r="B3676" s="6"/>
      <c r="C3676" s="6"/>
      <c r="D3676" s="6"/>
      <c r="E3676" s="6"/>
      <c r="F3676" s="6"/>
      <c r="G3676" s="6"/>
      <c r="H3676" s="6"/>
      <c r="I3676" s="6"/>
      <c r="J3676" s="6"/>
      <c r="K3676" s="6"/>
      <c r="L3676" s="6"/>
      <c r="M3676" s="6"/>
      <c r="N3676" s="6"/>
      <c r="O3676" s="6"/>
      <c r="P3676" s="6"/>
      <c r="Q3676" s="6"/>
      <c r="R3676" s="6"/>
      <c r="S3676" s="6"/>
      <c r="T3676" s="6"/>
      <c r="U3676" s="6"/>
      <c r="V3676" s="6"/>
      <c r="W3676" s="6"/>
      <c r="X3676" s="6"/>
      <c r="Y3676" s="6"/>
      <c r="Z3676" s="6"/>
      <c r="AA3676" s="6"/>
      <c r="AB3676" s="21"/>
      <c r="AC3676" s="21"/>
      <c r="AD3676" s="21"/>
      <c r="AE3676" s="6"/>
      <c r="AF3676" s="6"/>
      <c r="AG3676" s="6"/>
      <c r="AH3676" s="6"/>
    </row>
    <row r="3677" spans="1:34" x14ac:dyDescent="0.35">
      <c r="A3677" s="20"/>
      <c r="B3677" s="6"/>
      <c r="C3677" s="6"/>
      <c r="D3677" s="6"/>
      <c r="E3677" s="6"/>
      <c r="F3677" s="6"/>
      <c r="G3677" s="6"/>
      <c r="H3677" s="6"/>
      <c r="I3677" s="6"/>
      <c r="J3677" s="6"/>
      <c r="K3677" s="6"/>
      <c r="L3677" s="6"/>
      <c r="M3677" s="6"/>
      <c r="N3677" s="6"/>
      <c r="O3677" s="6"/>
      <c r="P3677" s="6"/>
      <c r="Q3677" s="6"/>
      <c r="R3677" s="6"/>
      <c r="S3677" s="6"/>
      <c r="T3677" s="6"/>
      <c r="U3677" s="6"/>
      <c r="V3677" s="6"/>
      <c r="W3677" s="6"/>
      <c r="X3677" s="6"/>
      <c r="Y3677" s="6"/>
      <c r="Z3677" s="6"/>
      <c r="AA3677" s="6"/>
      <c r="AB3677" s="21"/>
      <c r="AC3677" s="21"/>
      <c r="AD3677" s="21"/>
      <c r="AE3677" s="6"/>
      <c r="AF3677" s="6"/>
      <c r="AG3677" s="6"/>
      <c r="AH3677" s="6"/>
    </row>
    <row r="3678" spans="1:34" x14ac:dyDescent="0.35">
      <c r="A3678" s="20"/>
      <c r="B3678" s="6"/>
      <c r="C3678" s="6"/>
      <c r="D3678" s="6"/>
      <c r="E3678" s="6"/>
      <c r="F3678" s="6"/>
      <c r="G3678" s="6"/>
      <c r="H3678" s="6"/>
      <c r="I3678" s="6"/>
      <c r="J3678" s="6"/>
      <c r="K3678" s="6"/>
      <c r="L3678" s="6"/>
      <c r="M3678" s="6"/>
      <c r="N3678" s="6"/>
      <c r="O3678" s="6"/>
      <c r="P3678" s="6"/>
      <c r="Q3678" s="6"/>
      <c r="R3678" s="6"/>
      <c r="S3678" s="6"/>
      <c r="T3678" s="6"/>
      <c r="U3678" s="6"/>
      <c r="V3678" s="6"/>
      <c r="W3678" s="6"/>
      <c r="X3678" s="6"/>
      <c r="Y3678" s="6"/>
      <c r="Z3678" s="6"/>
      <c r="AA3678" s="6"/>
      <c r="AB3678" s="21"/>
      <c r="AC3678" s="21"/>
      <c r="AD3678" s="21"/>
      <c r="AE3678" s="6"/>
      <c r="AF3678" s="6"/>
      <c r="AG3678" s="6"/>
      <c r="AH3678" s="6"/>
    </row>
    <row r="3679" spans="1:34" x14ac:dyDescent="0.35">
      <c r="A3679" s="20"/>
      <c r="B3679" s="6"/>
      <c r="C3679" s="6"/>
      <c r="D3679" s="6"/>
      <c r="E3679" s="6"/>
      <c r="F3679" s="6"/>
      <c r="G3679" s="6"/>
      <c r="H3679" s="6"/>
      <c r="I3679" s="6"/>
      <c r="J3679" s="6"/>
      <c r="K3679" s="6"/>
      <c r="L3679" s="6"/>
      <c r="M3679" s="6"/>
      <c r="N3679" s="6"/>
      <c r="O3679" s="6"/>
      <c r="P3679" s="6"/>
      <c r="Q3679" s="6"/>
      <c r="R3679" s="6"/>
      <c r="S3679" s="6"/>
      <c r="T3679" s="6"/>
      <c r="U3679" s="6"/>
      <c r="V3679" s="6"/>
      <c r="W3679" s="6"/>
      <c r="X3679" s="6"/>
      <c r="Y3679" s="6"/>
      <c r="Z3679" s="6"/>
      <c r="AA3679" s="6"/>
      <c r="AB3679" s="21"/>
      <c r="AC3679" s="21"/>
      <c r="AD3679" s="21"/>
      <c r="AE3679" s="6"/>
      <c r="AF3679" s="6"/>
      <c r="AG3679" s="6"/>
      <c r="AH3679" s="6"/>
    </row>
    <row r="3680" spans="1:34" x14ac:dyDescent="0.35">
      <c r="A3680" s="20"/>
      <c r="B3680" s="6"/>
      <c r="C3680" s="6"/>
      <c r="D3680" s="6"/>
      <c r="E3680" s="6"/>
      <c r="F3680" s="6"/>
      <c r="G3680" s="6"/>
      <c r="H3680" s="6"/>
      <c r="I3680" s="6"/>
      <c r="J3680" s="6"/>
      <c r="K3680" s="6"/>
      <c r="L3680" s="6"/>
      <c r="M3680" s="6"/>
      <c r="N3680" s="6"/>
      <c r="O3680" s="6"/>
      <c r="P3680" s="6"/>
      <c r="Q3680" s="6"/>
      <c r="R3680" s="6"/>
      <c r="S3680" s="6"/>
      <c r="T3680" s="6"/>
      <c r="U3680" s="6"/>
      <c r="V3680" s="6"/>
      <c r="W3680" s="6"/>
      <c r="X3680" s="6"/>
      <c r="Y3680" s="6"/>
      <c r="Z3680" s="6"/>
      <c r="AA3680" s="6"/>
      <c r="AB3680" s="21"/>
      <c r="AC3680" s="21"/>
      <c r="AD3680" s="21"/>
      <c r="AE3680" s="6"/>
      <c r="AF3680" s="6"/>
      <c r="AG3680" s="6"/>
      <c r="AH3680" s="6"/>
    </row>
    <row r="3681" spans="1:34" x14ac:dyDescent="0.35">
      <c r="A3681" s="20"/>
      <c r="B3681" s="6"/>
      <c r="C3681" s="6"/>
      <c r="D3681" s="6"/>
      <c r="E3681" s="6"/>
      <c r="F3681" s="6"/>
      <c r="G3681" s="6"/>
      <c r="H3681" s="6"/>
      <c r="I3681" s="6"/>
      <c r="J3681" s="6"/>
      <c r="K3681" s="6"/>
      <c r="L3681" s="6"/>
      <c r="M3681" s="6"/>
      <c r="N3681" s="6"/>
      <c r="O3681" s="6"/>
      <c r="P3681" s="6"/>
      <c r="Q3681" s="6"/>
      <c r="R3681" s="6"/>
      <c r="S3681" s="6"/>
      <c r="T3681" s="6"/>
      <c r="U3681" s="6"/>
      <c r="V3681" s="6"/>
      <c r="W3681" s="6"/>
      <c r="X3681" s="6"/>
      <c r="Y3681" s="6"/>
      <c r="Z3681" s="6"/>
      <c r="AA3681" s="6"/>
      <c r="AB3681" s="21"/>
      <c r="AC3681" s="21"/>
      <c r="AD3681" s="21"/>
      <c r="AE3681" s="6"/>
      <c r="AF3681" s="6"/>
      <c r="AG3681" s="6"/>
      <c r="AH3681" s="6"/>
    </row>
    <row r="3682" spans="1:34" x14ac:dyDescent="0.35">
      <c r="A3682" s="20"/>
      <c r="B3682" s="6"/>
      <c r="C3682" s="6"/>
      <c r="D3682" s="6"/>
      <c r="E3682" s="6"/>
      <c r="F3682" s="6"/>
      <c r="G3682" s="6"/>
      <c r="H3682" s="6"/>
      <c r="I3682" s="6"/>
      <c r="J3682" s="6"/>
      <c r="K3682" s="6"/>
      <c r="L3682" s="6"/>
      <c r="M3682" s="6"/>
      <c r="N3682" s="6"/>
      <c r="O3682" s="6"/>
      <c r="P3682" s="6"/>
      <c r="Q3682" s="6"/>
      <c r="R3682" s="6"/>
      <c r="S3682" s="6"/>
      <c r="T3682" s="6"/>
      <c r="U3682" s="6"/>
      <c r="V3682" s="6"/>
      <c r="W3682" s="6"/>
      <c r="X3682" s="6"/>
      <c r="Y3682" s="6"/>
      <c r="Z3682" s="6"/>
      <c r="AA3682" s="6"/>
      <c r="AB3682" s="21"/>
      <c r="AC3682" s="21"/>
      <c r="AD3682" s="21"/>
      <c r="AE3682" s="6"/>
      <c r="AF3682" s="6"/>
      <c r="AG3682" s="6"/>
      <c r="AH3682" s="6"/>
    </row>
    <row r="3683" spans="1:34" x14ac:dyDescent="0.35">
      <c r="A3683" s="20"/>
      <c r="B3683" s="6"/>
      <c r="C3683" s="6"/>
      <c r="D3683" s="6"/>
      <c r="E3683" s="6"/>
      <c r="F3683" s="6"/>
      <c r="G3683" s="6"/>
      <c r="H3683" s="6"/>
      <c r="I3683" s="6"/>
      <c r="J3683" s="6"/>
      <c r="K3683" s="6"/>
      <c r="L3683" s="6"/>
      <c r="M3683" s="6"/>
      <c r="N3683" s="6"/>
      <c r="O3683" s="6"/>
      <c r="P3683" s="6"/>
      <c r="Q3683" s="6"/>
      <c r="R3683" s="6"/>
      <c r="S3683" s="6"/>
      <c r="T3683" s="6"/>
      <c r="U3683" s="6"/>
      <c r="V3683" s="6"/>
      <c r="W3683" s="6"/>
      <c r="X3683" s="6"/>
      <c r="Y3683" s="6"/>
      <c r="Z3683" s="6"/>
      <c r="AA3683" s="6"/>
      <c r="AB3683" s="21"/>
      <c r="AC3683" s="21"/>
      <c r="AD3683" s="21"/>
      <c r="AE3683" s="6"/>
      <c r="AF3683" s="6"/>
      <c r="AG3683" s="6"/>
      <c r="AH3683" s="6"/>
    </row>
    <row r="3684" spans="1:34" x14ac:dyDescent="0.35">
      <c r="A3684" s="20"/>
      <c r="B3684" s="6"/>
      <c r="C3684" s="6"/>
      <c r="D3684" s="6"/>
      <c r="E3684" s="6"/>
      <c r="F3684" s="6"/>
      <c r="G3684" s="6"/>
      <c r="H3684" s="6"/>
      <c r="I3684" s="6"/>
      <c r="J3684" s="6"/>
      <c r="K3684" s="6"/>
      <c r="L3684" s="6"/>
      <c r="M3684" s="6"/>
      <c r="N3684" s="6"/>
      <c r="O3684" s="6"/>
      <c r="P3684" s="6"/>
      <c r="Q3684" s="6"/>
      <c r="R3684" s="6"/>
      <c r="S3684" s="6"/>
      <c r="T3684" s="6"/>
      <c r="U3684" s="6"/>
      <c r="V3684" s="6"/>
      <c r="W3684" s="6"/>
      <c r="X3684" s="6"/>
      <c r="Y3684" s="6"/>
      <c r="Z3684" s="6"/>
      <c r="AA3684" s="6"/>
      <c r="AB3684" s="21"/>
      <c r="AC3684" s="21"/>
      <c r="AD3684" s="21"/>
      <c r="AE3684" s="6"/>
      <c r="AF3684" s="6"/>
      <c r="AG3684" s="6"/>
      <c r="AH3684" s="6"/>
    </row>
    <row r="3685" spans="1:34" x14ac:dyDescent="0.35">
      <c r="A3685" s="20"/>
      <c r="B3685" s="6"/>
      <c r="C3685" s="6"/>
      <c r="D3685" s="6"/>
      <c r="E3685" s="6"/>
      <c r="F3685" s="6"/>
      <c r="G3685" s="6"/>
      <c r="H3685" s="6"/>
      <c r="I3685" s="6"/>
      <c r="J3685" s="6"/>
      <c r="K3685" s="6"/>
      <c r="L3685" s="6"/>
      <c r="M3685" s="6"/>
      <c r="N3685" s="6"/>
      <c r="O3685" s="6"/>
      <c r="P3685" s="6"/>
      <c r="Q3685" s="6"/>
      <c r="R3685" s="6"/>
      <c r="S3685" s="6"/>
      <c r="T3685" s="6"/>
      <c r="U3685" s="6"/>
      <c r="V3685" s="6"/>
      <c r="W3685" s="6"/>
      <c r="X3685" s="6"/>
      <c r="Y3685" s="6"/>
      <c r="Z3685" s="6"/>
      <c r="AA3685" s="6"/>
      <c r="AB3685" s="21"/>
      <c r="AC3685" s="21"/>
      <c r="AD3685" s="21"/>
      <c r="AE3685" s="6"/>
      <c r="AF3685" s="6"/>
      <c r="AG3685" s="6"/>
      <c r="AH3685" s="6"/>
    </row>
    <row r="3686" spans="1:34" x14ac:dyDescent="0.35">
      <c r="A3686" s="20"/>
      <c r="B3686" s="6"/>
      <c r="C3686" s="6"/>
      <c r="D3686" s="6"/>
      <c r="E3686" s="6"/>
      <c r="F3686" s="6"/>
      <c r="G3686" s="6"/>
      <c r="H3686" s="6"/>
      <c r="I3686" s="6"/>
      <c r="J3686" s="6"/>
      <c r="K3686" s="6"/>
      <c r="L3686" s="6"/>
      <c r="M3686" s="6"/>
      <c r="N3686" s="6"/>
      <c r="O3686" s="6"/>
      <c r="P3686" s="6"/>
      <c r="Q3686" s="6"/>
      <c r="R3686" s="6"/>
      <c r="S3686" s="6"/>
      <c r="T3686" s="6"/>
      <c r="U3686" s="6"/>
      <c r="V3686" s="6"/>
      <c r="W3686" s="6"/>
      <c r="X3686" s="6"/>
      <c r="Y3686" s="6"/>
      <c r="Z3686" s="6"/>
      <c r="AA3686" s="6"/>
      <c r="AB3686" s="21"/>
      <c r="AC3686" s="21"/>
      <c r="AD3686" s="21"/>
      <c r="AE3686" s="6"/>
      <c r="AF3686" s="6"/>
      <c r="AG3686" s="6"/>
      <c r="AH3686" s="6"/>
    </row>
    <row r="3687" spans="1:34" x14ac:dyDescent="0.35">
      <c r="A3687" s="20"/>
      <c r="B3687" s="6"/>
      <c r="C3687" s="6"/>
      <c r="D3687" s="6"/>
      <c r="E3687" s="6"/>
      <c r="F3687" s="6"/>
      <c r="G3687" s="6"/>
      <c r="H3687" s="6"/>
      <c r="I3687" s="6"/>
      <c r="J3687" s="6"/>
      <c r="K3687" s="6"/>
      <c r="L3687" s="6"/>
      <c r="M3687" s="6"/>
      <c r="N3687" s="6"/>
      <c r="O3687" s="6"/>
      <c r="P3687" s="6"/>
      <c r="Q3687" s="6"/>
      <c r="R3687" s="6"/>
      <c r="S3687" s="6"/>
      <c r="T3687" s="6"/>
      <c r="U3687" s="6"/>
      <c r="V3687" s="6"/>
      <c r="W3687" s="6"/>
      <c r="X3687" s="6"/>
      <c r="Y3687" s="6"/>
      <c r="Z3687" s="6"/>
      <c r="AA3687" s="6"/>
      <c r="AB3687" s="21"/>
      <c r="AC3687" s="21"/>
      <c r="AD3687" s="21"/>
      <c r="AE3687" s="6"/>
      <c r="AF3687" s="6"/>
      <c r="AG3687" s="6"/>
      <c r="AH3687" s="6"/>
    </row>
    <row r="3688" spans="1:34" x14ac:dyDescent="0.35">
      <c r="A3688" s="20"/>
      <c r="B3688" s="6"/>
      <c r="C3688" s="6"/>
      <c r="D3688" s="6"/>
      <c r="E3688" s="6"/>
      <c r="F3688" s="6"/>
      <c r="G3688" s="6"/>
      <c r="H3688" s="6"/>
      <c r="I3688" s="6"/>
      <c r="J3688" s="6"/>
      <c r="K3688" s="6"/>
      <c r="L3688" s="6"/>
      <c r="M3688" s="6"/>
      <c r="N3688" s="6"/>
      <c r="O3688" s="6"/>
      <c r="P3688" s="6"/>
      <c r="Q3688" s="6"/>
      <c r="R3688" s="6"/>
      <c r="S3688" s="6"/>
      <c r="T3688" s="6"/>
      <c r="U3688" s="6"/>
      <c r="V3688" s="6"/>
      <c r="W3688" s="6"/>
      <c r="X3688" s="6"/>
      <c r="Y3688" s="6"/>
      <c r="Z3688" s="6"/>
      <c r="AA3688" s="6"/>
      <c r="AB3688" s="21"/>
      <c r="AC3688" s="21"/>
      <c r="AD3688" s="21"/>
      <c r="AE3688" s="6"/>
      <c r="AF3688" s="6"/>
      <c r="AG3688" s="6"/>
      <c r="AH3688" s="6"/>
    </row>
    <row r="3689" spans="1:34" x14ac:dyDescent="0.35">
      <c r="A3689" s="20"/>
      <c r="B3689" s="6"/>
      <c r="C3689" s="6"/>
      <c r="D3689" s="6"/>
      <c r="E3689" s="6"/>
      <c r="F3689" s="6"/>
      <c r="G3689" s="6"/>
      <c r="H3689" s="6"/>
      <c r="I3689" s="6"/>
      <c r="J3689" s="6"/>
      <c r="K3689" s="6"/>
      <c r="L3689" s="6"/>
      <c r="M3689" s="6"/>
      <c r="N3689" s="6"/>
      <c r="O3689" s="6"/>
      <c r="P3689" s="6"/>
      <c r="Q3689" s="6"/>
      <c r="R3689" s="6"/>
      <c r="S3689" s="6"/>
      <c r="T3689" s="6"/>
      <c r="U3689" s="6"/>
      <c r="V3689" s="6"/>
      <c r="W3689" s="6"/>
      <c r="X3689" s="6"/>
      <c r="Y3689" s="6"/>
      <c r="Z3689" s="6"/>
      <c r="AA3689" s="6"/>
      <c r="AB3689" s="21"/>
      <c r="AC3689" s="21"/>
      <c r="AD3689" s="21"/>
      <c r="AE3689" s="6"/>
      <c r="AF3689" s="6"/>
      <c r="AG3689" s="6"/>
      <c r="AH3689" s="6"/>
    </row>
    <row r="3690" spans="1:34" x14ac:dyDescent="0.35">
      <c r="A3690" s="20"/>
      <c r="B3690" s="6"/>
      <c r="C3690" s="6"/>
      <c r="D3690" s="6"/>
      <c r="E3690" s="6"/>
      <c r="F3690" s="6"/>
      <c r="G3690" s="6"/>
      <c r="H3690" s="6"/>
      <c r="I3690" s="6"/>
      <c r="J3690" s="6"/>
      <c r="K3690" s="6"/>
      <c r="L3690" s="6"/>
      <c r="M3690" s="6"/>
      <c r="N3690" s="6"/>
      <c r="O3690" s="6"/>
      <c r="P3690" s="6"/>
      <c r="Q3690" s="6"/>
      <c r="R3690" s="6"/>
      <c r="S3690" s="6"/>
      <c r="T3690" s="6"/>
      <c r="U3690" s="6"/>
      <c r="V3690" s="6"/>
      <c r="W3690" s="6"/>
      <c r="X3690" s="6"/>
      <c r="Y3690" s="6"/>
      <c r="Z3690" s="6"/>
      <c r="AA3690" s="6"/>
      <c r="AB3690" s="21"/>
      <c r="AC3690" s="21"/>
      <c r="AD3690" s="21"/>
      <c r="AE3690" s="6"/>
      <c r="AF3690" s="6"/>
      <c r="AG3690" s="6"/>
      <c r="AH3690" s="6"/>
    </row>
    <row r="3691" spans="1:34" x14ac:dyDescent="0.35">
      <c r="A3691" s="20"/>
      <c r="B3691" s="6"/>
      <c r="C3691" s="6"/>
      <c r="D3691" s="6"/>
      <c r="E3691" s="6"/>
      <c r="F3691" s="6"/>
      <c r="G3691" s="6"/>
      <c r="H3691" s="6"/>
      <c r="I3691" s="6"/>
      <c r="J3691" s="6"/>
      <c r="K3691" s="6"/>
      <c r="L3691" s="6"/>
      <c r="M3691" s="6"/>
      <c r="N3691" s="6"/>
      <c r="O3691" s="6"/>
      <c r="P3691" s="6"/>
      <c r="Q3691" s="6"/>
      <c r="R3691" s="6"/>
      <c r="S3691" s="6"/>
      <c r="T3691" s="6"/>
      <c r="U3691" s="6"/>
      <c r="V3691" s="6"/>
      <c r="W3691" s="6"/>
      <c r="X3691" s="6"/>
      <c r="Y3691" s="6"/>
      <c r="Z3691" s="6"/>
      <c r="AA3691" s="6"/>
      <c r="AB3691" s="21"/>
      <c r="AC3691" s="21"/>
      <c r="AD3691" s="21"/>
      <c r="AE3691" s="6"/>
      <c r="AF3691" s="6"/>
      <c r="AG3691" s="6"/>
      <c r="AH3691" s="6"/>
    </row>
    <row r="3692" spans="1:34" x14ac:dyDescent="0.35">
      <c r="A3692" s="20"/>
      <c r="B3692" s="6"/>
      <c r="C3692" s="6"/>
      <c r="D3692" s="6"/>
      <c r="E3692" s="6"/>
      <c r="F3692" s="6"/>
      <c r="G3692" s="6"/>
      <c r="H3692" s="6"/>
      <c r="I3692" s="6"/>
      <c r="J3692" s="6"/>
      <c r="K3692" s="6"/>
      <c r="L3692" s="6"/>
      <c r="M3692" s="6"/>
      <c r="N3692" s="6"/>
      <c r="O3692" s="6"/>
      <c r="P3692" s="6"/>
      <c r="Q3692" s="6"/>
      <c r="R3692" s="6"/>
      <c r="S3692" s="6"/>
      <c r="T3692" s="6"/>
      <c r="U3692" s="6"/>
      <c r="V3692" s="6"/>
      <c r="W3692" s="6"/>
      <c r="X3692" s="6"/>
      <c r="Y3692" s="6"/>
      <c r="Z3692" s="6"/>
      <c r="AA3692" s="6"/>
      <c r="AB3692" s="21"/>
      <c r="AC3692" s="21"/>
      <c r="AD3692" s="21"/>
      <c r="AE3692" s="6"/>
      <c r="AF3692" s="6"/>
      <c r="AG3692" s="6"/>
      <c r="AH3692" s="6"/>
    </row>
    <row r="3693" spans="1:34" x14ac:dyDescent="0.35">
      <c r="A3693" s="20"/>
      <c r="B3693" s="6"/>
      <c r="C3693" s="6"/>
      <c r="D3693" s="6"/>
      <c r="E3693" s="6"/>
      <c r="F3693" s="6"/>
      <c r="G3693" s="6"/>
      <c r="H3693" s="6"/>
      <c r="I3693" s="6"/>
      <c r="J3693" s="6"/>
      <c r="K3693" s="6"/>
      <c r="L3693" s="6"/>
      <c r="M3693" s="6"/>
      <c r="N3693" s="6"/>
      <c r="O3693" s="6"/>
      <c r="P3693" s="6"/>
      <c r="Q3693" s="6"/>
      <c r="R3693" s="6"/>
      <c r="S3693" s="6"/>
      <c r="T3693" s="6"/>
      <c r="U3693" s="6"/>
      <c r="V3693" s="6"/>
      <c r="W3693" s="6"/>
      <c r="X3693" s="6"/>
      <c r="Y3693" s="6"/>
      <c r="Z3693" s="6"/>
      <c r="AA3693" s="6"/>
      <c r="AB3693" s="21"/>
      <c r="AC3693" s="21"/>
      <c r="AD3693" s="21"/>
      <c r="AE3693" s="6"/>
      <c r="AF3693" s="6"/>
      <c r="AG3693" s="6"/>
      <c r="AH3693" s="6"/>
    </row>
    <row r="3694" spans="1:34" x14ac:dyDescent="0.35">
      <c r="A3694" s="20"/>
      <c r="B3694" s="6"/>
      <c r="C3694" s="6"/>
      <c r="D3694" s="6"/>
      <c r="E3694" s="6"/>
      <c r="F3694" s="6"/>
      <c r="G3694" s="6"/>
      <c r="H3694" s="6"/>
      <c r="I3694" s="6"/>
      <c r="J3694" s="6"/>
      <c r="K3694" s="6"/>
      <c r="L3694" s="6"/>
      <c r="M3694" s="6"/>
      <c r="N3694" s="6"/>
      <c r="O3694" s="6"/>
      <c r="P3694" s="6"/>
      <c r="Q3694" s="6"/>
      <c r="R3694" s="6"/>
      <c r="S3694" s="6"/>
      <c r="T3694" s="6"/>
      <c r="U3694" s="6"/>
      <c r="V3694" s="6"/>
      <c r="W3694" s="6"/>
      <c r="X3694" s="6"/>
      <c r="Y3694" s="6"/>
      <c r="Z3694" s="6"/>
      <c r="AA3694" s="6"/>
      <c r="AB3694" s="21"/>
      <c r="AC3694" s="21"/>
      <c r="AD3694" s="21"/>
      <c r="AE3694" s="6"/>
      <c r="AF3694" s="6"/>
      <c r="AG3694" s="6"/>
      <c r="AH3694" s="6"/>
    </row>
    <row r="3695" spans="1:34" x14ac:dyDescent="0.35">
      <c r="A3695" s="20"/>
      <c r="B3695" s="6"/>
      <c r="C3695" s="6"/>
      <c r="D3695" s="6"/>
      <c r="E3695" s="6"/>
      <c r="F3695" s="6"/>
      <c r="G3695" s="6"/>
      <c r="H3695" s="6"/>
      <c r="I3695" s="6"/>
      <c r="J3695" s="6"/>
      <c r="K3695" s="6"/>
      <c r="L3695" s="6"/>
      <c r="M3695" s="6"/>
      <c r="N3695" s="6"/>
      <c r="O3695" s="6"/>
      <c r="P3695" s="6"/>
      <c r="Q3695" s="6"/>
      <c r="R3695" s="6"/>
      <c r="S3695" s="6"/>
      <c r="T3695" s="6"/>
      <c r="U3695" s="6"/>
      <c r="V3695" s="6"/>
      <c r="W3695" s="6"/>
      <c r="X3695" s="6"/>
      <c r="Y3695" s="6"/>
      <c r="Z3695" s="6"/>
      <c r="AA3695" s="6"/>
      <c r="AB3695" s="21"/>
      <c r="AC3695" s="21"/>
      <c r="AD3695" s="21"/>
      <c r="AE3695" s="6"/>
      <c r="AF3695" s="6"/>
      <c r="AG3695" s="6"/>
      <c r="AH3695" s="6"/>
    </row>
    <row r="3696" spans="1:34" x14ac:dyDescent="0.35">
      <c r="A3696" s="20"/>
      <c r="B3696" s="6"/>
      <c r="C3696" s="6"/>
      <c r="D3696" s="6"/>
      <c r="E3696" s="6"/>
      <c r="F3696" s="6"/>
      <c r="G3696" s="6"/>
      <c r="H3696" s="6"/>
      <c r="I3696" s="6"/>
      <c r="J3696" s="6"/>
      <c r="K3696" s="6"/>
      <c r="L3696" s="6"/>
      <c r="M3696" s="6"/>
      <c r="N3696" s="6"/>
      <c r="O3696" s="6"/>
      <c r="P3696" s="6"/>
      <c r="Q3696" s="6"/>
      <c r="R3696" s="6"/>
      <c r="S3696" s="6"/>
      <c r="T3696" s="6"/>
      <c r="U3696" s="6"/>
      <c r="V3696" s="6"/>
      <c r="W3696" s="6"/>
      <c r="X3696" s="6"/>
      <c r="Y3696" s="6"/>
      <c r="Z3696" s="6"/>
      <c r="AA3696" s="6"/>
      <c r="AB3696" s="21"/>
      <c r="AC3696" s="21"/>
      <c r="AD3696" s="21"/>
      <c r="AE3696" s="6"/>
      <c r="AF3696" s="6"/>
      <c r="AG3696" s="6"/>
      <c r="AH3696" s="6"/>
    </row>
    <row r="3697" spans="1:34" x14ac:dyDescent="0.35">
      <c r="A3697" s="20"/>
      <c r="B3697" s="6"/>
      <c r="C3697" s="6"/>
      <c r="D3697" s="6"/>
      <c r="E3697" s="6"/>
      <c r="F3697" s="6"/>
      <c r="G3697" s="6"/>
      <c r="H3697" s="6"/>
      <c r="I3697" s="6"/>
      <c r="J3697" s="6"/>
      <c r="K3697" s="6"/>
      <c r="L3697" s="6"/>
      <c r="M3697" s="6"/>
      <c r="N3697" s="6"/>
      <c r="O3697" s="6"/>
      <c r="P3697" s="6"/>
      <c r="Q3697" s="6"/>
      <c r="R3697" s="6"/>
      <c r="S3697" s="6"/>
      <c r="T3697" s="6"/>
      <c r="U3697" s="6"/>
      <c r="V3697" s="6"/>
      <c r="W3697" s="6"/>
      <c r="X3697" s="6"/>
      <c r="Y3697" s="6"/>
      <c r="Z3697" s="6"/>
      <c r="AA3697" s="6"/>
      <c r="AB3697" s="21"/>
      <c r="AC3697" s="21"/>
      <c r="AD3697" s="21"/>
      <c r="AE3697" s="6"/>
      <c r="AF3697" s="6"/>
      <c r="AG3697" s="6"/>
      <c r="AH3697" s="6"/>
    </row>
    <row r="3698" spans="1:34" x14ac:dyDescent="0.35">
      <c r="A3698" s="20"/>
      <c r="B3698" s="6"/>
      <c r="C3698" s="6"/>
      <c r="D3698" s="6"/>
      <c r="E3698" s="6"/>
      <c r="F3698" s="6"/>
      <c r="G3698" s="6"/>
      <c r="H3698" s="6"/>
      <c r="I3698" s="6"/>
      <c r="J3698" s="6"/>
      <c r="K3698" s="6"/>
      <c r="L3698" s="6"/>
      <c r="M3698" s="6"/>
      <c r="N3698" s="6"/>
      <c r="O3698" s="6"/>
      <c r="P3698" s="6"/>
      <c r="Q3698" s="6"/>
      <c r="R3698" s="6"/>
      <c r="S3698" s="6"/>
      <c r="T3698" s="6"/>
      <c r="U3698" s="6"/>
      <c r="V3698" s="6"/>
      <c r="W3698" s="6"/>
      <c r="X3698" s="6"/>
      <c r="Y3698" s="6"/>
      <c r="Z3698" s="6"/>
      <c r="AA3698" s="6"/>
      <c r="AB3698" s="21"/>
      <c r="AC3698" s="21"/>
      <c r="AD3698" s="21"/>
      <c r="AE3698" s="6"/>
      <c r="AF3698" s="6"/>
      <c r="AG3698" s="6"/>
      <c r="AH3698" s="6"/>
    </row>
    <row r="3699" spans="1:34" x14ac:dyDescent="0.35">
      <c r="A3699" s="20"/>
      <c r="B3699" s="6"/>
      <c r="C3699" s="6"/>
      <c r="D3699" s="6"/>
      <c r="E3699" s="6"/>
      <c r="F3699" s="6"/>
      <c r="G3699" s="6"/>
      <c r="H3699" s="6"/>
      <c r="I3699" s="6"/>
      <c r="J3699" s="6"/>
      <c r="K3699" s="6"/>
      <c r="L3699" s="6"/>
      <c r="M3699" s="6"/>
      <c r="N3699" s="6"/>
      <c r="O3699" s="6"/>
      <c r="P3699" s="6"/>
      <c r="Q3699" s="6"/>
      <c r="R3699" s="6"/>
      <c r="S3699" s="6"/>
      <c r="T3699" s="6"/>
      <c r="U3699" s="6"/>
      <c r="V3699" s="6"/>
      <c r="W3699" s="6"/>
      <c r="X3699" s="6"/>
      <c r="Y3699" s="6"/>
      <c r="Z3699" s="6"/>
      <c r="AA3699" s="6"/>
      <c r="AB3699" s="21"/>
      <c r="AC3699" s="21"/>
      <c r="AD3699" s="21"/>
      <c r="AE3699" s="6"/>
      <c r="AF3699" s="6"/>
      <c r="AG3699" s="6"/>
      <c r="AH3699" s="6"/>
    </row>
    <row r="3700" spans="1:34" x14ac:dyDescent="0.35">
      <c r="A3700" s="20"/>
      <c r="B3700" s="6"/>
      <c r="C3700" s="6"/>
      <c r="D3700" s="6"/>
      <c r="E3700" s="6"/>
      <c r="F3700" s="6"/>
      <c r="G3700" s="6"/>
      <c r="H3700" s="6"/>
      <c r="I3700" s="6"/>
      <c r="J3700" s="6"/>
      <c r="K3700" s="6"/>
      <c r="L3700" s="6"/>
      <c r="M3700" s="6"/>
      <c r="N3700" s="6"/>
      <c r="O3700" s="6"/>
      <c r="P3700" s="6"/>
      <c r="Q3700" s="6"/>
      <c r="R3700" s="6"/>
      <c r="S3700" s="6"/>
      <c r="T3700" s="6"/>
      <c r="U3700" s="6"/>
      <c r="V3700" s="6"/>
      <c r="W3700" s="6"/>
      <c r="X3700" s="6"/>
      <c r="Y3700" s="6"/>
      <c r="Z3700" s="6"/>
      <c r="AA3700" s="6"/>
      <c r="AB3700" s="21"/>
      <c r="AC3700" s="21"/>
      <c r="AD3700" s="21"/>
      <c r="AE3700" s="6"/>
      <c r="AF3700" s="6"/>
      <c r="AG3700" s="6"/>
      <c r="AH3700" s="6"/>
    </row>
    <row r="3701" spans="1:34" x14ac:dyDescent="0.35">
      <c r="A3701" s="20"/>
      <c r="B3701" s="6"/>
      <c r="C3701" s="6"/>
      <c r="D3701" s="6"/>
      <c r="E3701" s="6"/>
      <c r="F3701" s="6"/>
      <c r="G3701" s="6"/>
      <c r="H3701" s="6"/>
      <c r="I3701" s="6"/>
      <c r="J3701" s="6"/>
      <c r="K3701" s="6"/>
      <c r="L3701" s="6"/>
      <c r="M3701" s="6"/>
      <c r="N3701" s="6"/>
      <c r="O3701" s="6"/>
      <c r="P3701" s="6"/>
      <c r="Q3701" s="6"/>
      <c r="R3701" s="6"/>
      <c r="S3701" s="6"/>
      <c r="T3701" s="6"/>
      <c r="U3701" s="6"/>
      <c r="V3701" s="6"/>
      <c r="W3701" s="6"/>
      <c r="X3701" s="6"/>
      <c r="Y3701" s="6"/>
      <c r="Z3701" s="6"/>
      <c r="AA3701" s="6"/>
      <c r="AB3701" s="21"/>
      <c r="AC3701" s="21"/>
      <c r="AD3701" s="21"/>
      <c r="AE3701" s="6"/>
      <c r="AF3701" s="6"/>
      <c r="AG3701" s="6"/>
      <c r="AH3701" s="6"/>
    </row>
    <row r="3702" spans="1:34" x14ac:dyDescent="0.35">
      <c r="A3702" s="20"/>
      <c r="B3702" s="6"/>
      <c r="C3702" s="6"/>
      <c r="D3702" s="6"/>
      <c r="E3702" s="6"/>
      <c r="F3702" s="6"/>
      <c r="G3702" s="6"/>
      <c r="H3702" s="6"/>
      <c r="I3702" s="6"/>
      <c r="J3702" s="6"/>
      <c r="K3702" s="6"/>
      <c r="L3702" s="6"/>
      <c r="M3702" s="6"/>
      <c r="N3702" s="6"/>
      <c r="O3702" s="6"/>
      <c r="P3702" s="6"/>
      <c r="Q3702" s="6"/>
      <c r="R3702" s="6"/>
      <c r="S3702" s="6"/>
      <c r="T3702" s="6"/>
      <c r="U3702" s="6"/>
      <c r="V3702" s="6"/>
      <c r="W3702" s="6"/>
      <c r="X3702" s="6"/>
      <c r="Y3702" s="6"/>
      <c r="Z3702" s="6"/>
      <c r="AA3702" s="6"/>
      <c r="AB3702" s="21"/>
      <c r="AC3702" s="21"/>
      <c r="AD3702" s="21"/>
      <c r="AE3702" s="6"/>
      <c r="AF3702" s="6"/>
      <c r="AG3702" s="6"/>
      <c r="AH3702" s="6"/>
    </row>
    <row r="3703" spans="1:34" x14ac:dyDescent="0.35">
      <c r="A3703" s="20"/>
      <c r="B3703" s="6"/>
      <c r="C3703" s="6"/>
      <c r="D3703" s="6"/>
      <c r="E3703" s="6"/>
      <c r="F3703" s="6"/>
      <c r="G3703" s="6"/>
      <c r="H3703" s="6"/>
      <c r="I3703" s="6"/>
      <c r="J3703" s="6"/>
      <c r="K3703" s="6"/>
      <c r="L3703" s="6"/>
      <c r="M3703" s="6"/>
      <c r="N3703" s="6"/>
      <c r="O3703" s="6"/>
      <c r="P3703" s="6"/>
      <c r="Q3703" s="6"/>
      <c r="R3703" s="6"/>
      <c r="S3703" s="6"/>
      <c r="T3703" s="6"/>
      <c r="U3703" s="6"/>
      <c r="V3703" s="6"/>
      <c r="W3703" s="6"/>
      <c r="X3703" s="6"/>
      <c r="Y3703" s="6"/>
      <c r="Z3703" s="6"/>
      <c r="AA3703" s="6"/>
      <c r="AB3703" s="21"/>
      <c r="AC3703" s="21"/>
      <c r="AD3703" s="21"/>
      <c r="AE3703" s="6"/>
      <c r="AF3703" s="6"/>
      <c r="AG3703" s="6"/>
      <c r="AH3703" s="6"/>
    </row>
    <row r="3704" spans="1:34" x14ac:dyDescent="0.35">
      <c r="A3704" s="20"/>
      <c r="B3704" s="6"/>
      <c r="C3704" s="6"/>
      <c r="D3704" s="6"/>
      <c r="E3704" s="6"/>
      <c r="F3704" s="6"/>
      <c r="G3704" s="6"/>
      <c r="H3704" s="6"/>
      <c r="I3704" s="6"/>
      <c r="J3704" s="6"/>
      <c r="K3704" s="6"/>
      <c r="L3704" s="6"/>
      <c r="M3704" s="6"/>
      <c r="N3704" s="6"/>
      <c r="O3704" s="6"/>
      <c r="P3704" s="6"/>
      <c r="Q3704" s="6"/>
      <c r="R3704" s="6"/>
      <c r="S3704" s="6"/>
      <c r="T3704" s="6"/>
      <c r="U3704" s="6"/>
      <c r="V3704" s="6"/>
      <c r="W3704" s="6"/>
      <c r="X3704" s="6"/>
      <c r="Y3704" s="6"/>
      <c r="Z3704" s="6"/>
      <c r="AA3704" s="6"/>
      <c r="AB3704" s="21"/>
      <c r="AC3704" s="21"/>
      <c r="AD3704" s="21"/>
      <c r="AE3704" s="6"/>
      <c r="AF3704" s="6"/>
      <c r="AG3704" s="6"/>
      <c r="AH3704" s="6"/>
    </row>
    <row r="3705" spans="1:34" x14ac:dyDescent="0.35">
      <c r="A3705" s="20"/>
      <c r="B3705" s="6"/>
      <c r="C3705" s="6"/>
      <c r="D3705" s="6"/>
      <c r="E3705" s="6"/>
      <c r="F3705" s="6"/>
      <c r="G3705" s="6"/>
      <c r="H3705" s="6"/>
      <c r="I3705" s="6"/>
      <c r="J3705" s="6"/>
      <c r="K3705" s="6"/>
      <c r="L3705" s="6"/>
      <c r="M3705" s="6"/>
      <c r="N3705" s="6"/>
      <c r="O3705" s="6"/>
      <c r="P3705" s="6"/>
      <c r="Q3705" s="6"/>
      <c r="R3705" s="6"/>
      <c r="S3705" s="6"/>
      <c r="T3705" s="6"/>
      <c r="U3705" s="6"/>
      <c r="V3705" s="6"/>
      <c r="W3705" s="6"/>
      <c r="X3705" s="6"/>
      <c r="Y3705" s="6"/>
      <c r="Z3705" s="6"/>
      <c r="AA3705" s="6"/>
      <c r="AB3705" s="21"/>
      <c r="AC3705" s="21"/>
      <c r="AD3705" s="21"/>
      <c r="AE3705" s="6"/>
      <c r="AF3705" s="6"/>
      <c r="AG3705" s="6"/>
      <c r="AH3705" s="6"/>
    </row>
    <row r="3706" spans="1:34" x14ac:dyDescent="0.35">
      <c r="A3706" s="20"/>
      <c r="B3706" s="6"/>
      <c r="C3706" s="6"/>
      <c r="D3706" s="6"/>
      <c r="E3706" s="6"/>
      <c r="F3706" s="6"/>
      <c r="G3706" s="6"/>
      <c r="H3706" s="6"/>
      <c r="I3706" s="6"/>
      <c r="J3706" s="6"/>
      <c r="K3706" s="6"/>
      <c r="L3706" s="6"/>
      <c r="M3706" s="6"/>
      <c r="N3706" s="6"/>
      <c r="O3706" s="6"/>
      <c r="P3706" s="6"/>
      <c r="Q3706" s="6"/>
      <c r="R3706" s="6"/>
      <c r="S3706" s="6"/>
      <c r="T3706" s="6"/>
      <c r="U3706" s="6"/>
      <c r="V3706" s="6"/>
      <c r="W3706" s="6"/>
      <c r="X3706" s="6"/>
      <c r="Y3706" s="6"/>
      <c r="Z3706" s="6"/>
      <c r="AA3706" s="6"/>
      <c r="AB3706" s="21"/>
      <c r="AC3706" s="21"/>
      <c r="AD3706" s="21"/>
      <c r="AE3706" s="6"/>
      <c r="AF3706" s="6"/>
      <c r="AG3706" s="6"/>
      <c r="AH3706" s="6"/>
    </row>
    <row r="3707" spans="1:34" x14ac:dyDescent="0.35">
      <c r="A3707" s="20"/>
      <c r="B3707" s="6"/>
      <c r="C3707" s="6"/>
      <c r="D3707" s="6"/>
      <c r="E3707" s="6"/>
      <c r="F3707" s="6"/>
      <c r="G3707" s="6"/>
      <c r="H3707" s="6"/>
      <c r="I3707" s="6"/>
      <c r="J3707" s="6"/>
      <c r="K3707" s="6"/>
      <c r="L3707" s="6"/>
      <c r="M3707" s="6"/>
      <c r="N3707" s="6"/>
      <c r="O3707" s="6"/>
      <c r="P3707" s="6"/>
      <c r="Q3707" s="6"/>
      <c r="R3707" s="6"/>
      <c r="S3707" s="6"/>
      <c r="T3707" s="6"/>
      <c r="U3707" s="6"/>
      <c r="V3707" s="6"/>
      <c r="W3707" s="6"/>
      <c r="X3707" s="6"/>
      <c r="Y3707" s="6"/>
      <c r="Z3707" s="6"/>
      <c r="AA3707" s="6"/>
      <c r="AB3707" s="21"/>
      <c r="AC3707" s="21"/>
      <c r="AD3707" s="21"/>
      <c r="AE3707" s="6"/>
      <c r="AF3707" s="6"/>
      <c r="AG3707" s="6"/>
      <c r="AH3707" s="6"/>
    </row>
    <row r="3708" spans="1:34" x14ac:dyDescent="0.35">
      <c r="A3708" s="20"/>
      <c r="B3708" s="6"/>
      <c r="C3708" s="6"/>
      <c r="D3708" s="6"/>
      <c r="E3708" s="6"/>
      <c r="F3708" s="6"/>
      <c r="G3708" s="6"/>
      <c r="H3708" s="6"/>
      <c r="I3708" s="6"/>
      <c r="J3708" s="6"/>
      <c r="K3708" s="6"/>
      <c r="L3708" s="6"/>
      <c r="M3708" s="6"/>
      <c r="N3708" s="6"/>
      <c r="O3708" s="6"/>
      <c r="P3708" s="6"/>
      <c r="Q3708" s="6"/>
      <c r="R3708" s="6"/>
      <c r="S3708" s="6"/>
      <c r="T3708" s="6"/>
      <c r="U3708" s="6"/>
      <c r="V3708" s="6"/>
      <c r="W3708" s="6"/>
      <c r="X3708" s="6"/>
      <c r="Y3708" s="6"/>
      <c r="Z3708" s="6"/>
      <c r="AA3708" s="6"/>
      <c r="AB3708" s="21"/>
      <c r="AC3708" s="21"/>
      <c r="AD3708" s="21"/>
      <c r="AE3708" s="6"/>
      <c r="AF3708" s="6"/>
      <c r="AG3708" s="6"/>
      <c r="AH3708" s="6"/>
    </row>
    <row r="3709" spans="1:34" x14ac:dyDescent="0.35">
      <c r="A3709" s="20"/>
      <c r="B3709" s="6"/>
      <c r="C3709" s="6"/>
      <c r="D3709" s="6"/>
      <c r="E3709" s="6"/>
      <c r="F3709" s="6"/>
      <c r="G3709" s="6"/>
      <c r="H3709" s="6"/>
      <c r="I3709" s="6"/>
      <c r="J3709" s="6"/>
      <c r="K3709" s="6"/>
      <c r="L3709" s="6"/>
      <c r="M3709" s="6"/>
      <c r="N3709" s="6"/>
      <c r="O3709" s="6"/>
      <c r="P3709" s="6"/>
      <c r="Q3709" s="6"/>
      <c r="R3709" s="6"/>
      <c r="S3709" s="6"/>
      <c r="T3709" s="6"/>
      <c r="U3709" s="6"/>
      <c r="V3709" s="6"/>
      <c r="W3709" s="6"/>
      <c r="X3709" s="6"/>
      <c r="Y3709" s="6"/>
      <c r="Z3709" s="6"/>
      <c r="AA3709" s="6"/>
      <c r="AB3709" s="21"/>
      <c r="AC3709" s="21"/>
      <c r="AD3709" s="21"/>
      <c r="AE3709" s="6"/>
      <c r="AF3709" s="6"/>
      <c r="AG3709" s="6"/>
      <c r="AH3709" s="6"/>
    </row>
    <row r="3710" spans="1:34" x14ac:dyDescent="0.35">
      <c r="A3710" s="20"/>
      <c r="B3710" s="6"/>
      <c r="C3710" s="6"/>
      <c r="D3710" s="6"/>
      <c r="E3710" s="6"/>
      <c r="F3710" s="6"/>
      <c r="G3710" s="6"/>
      <c r="H3710" s="6"/>
      <c r="I3710" s="6"/>
      <c r="J3710" s="6"/>
      <c r="K3710" s="6"/>
      <c r="L3710" s="6"/>
      <c r="M3710" s="6"/>
      <c r="N3710" s="6"/>
      <c r="O3710" s="6"/>
      <c r="P3710" s="6"/>
      <c r="Q3710" s="6"/>
      <c r="R3710" s="6"/>
      <c r="S3710" s="6"/>
      <c r="T3710" s="6"/>
      <c r="U3710" s="6"/>
      <c r="V3710" s="6"/>
      <c r="W3710" s="6"/>
      <c r="X3710" s="6"/>
      <c r="Y3710" s="6"/>
      <c r="Z3710" s="6"/>
      <c r="AA3710" s="6"/>
      <c r="AB3710" s="21"/>
      <c r="AC3710" s="21"/>
      <c r="AD3710" s="21"/>
      <c r="AE3710" s="6"/>
      <c r="AF3710" s="6"/>
      <c r="AG3710" s="6"/>
      <c r="AH3710" s="6"/>
    </row>
    <row r="3711" spans="1:34" x14ac:dyDescent="0.35">
      <c r="A3711" s="20"/>
      <c r="B3711" s="6"/>
      <c r="C3711" s="6"/>
      <c r="D3711" s="6"/>
      <c r="E3711" s="6"/>
      <c r="F3711" s="6"/>
      <c r="G3711" s="6"/>
      <c r="H3711" s="6"/>
      <c r="I3711" s="6"/>
      <c r="J3711" s="6"/>
      <c r="K3711" s="6"/>
      <c r="L3711" s="6"/>
      <c r="M3711" s="6"/>
      <c r="N3711" s="6"/>
      <c r="O3711" s="6"/>
      <c r="P3711" s="6"/>
      <c r="Q3711" s="6"/>
      <c r="R3711" s="6"/>
      <c r="S3711" s="6"/>
      <c r="T3711" s="6"/>
      <c r="U3711" s="6"/>
      <c r="V3711" s="6"/>
      <c r="W3711" s="6"/>
      <c r="X3711" s="6"/>
      <c r="Y3711" s="6"/>
      <c r="Z3711" s="6"/>
      <c r="AA3711" s="6"/>
      <c r="AB3711" s="21"/>
      <c r="AC3711" s="21"/>
      <c r="AD3711" s="21"/>
      <c r="AE3711" s="6"/>
      <c r="AF3711" s="6"/>
      <c r="AG3711" s="6"/>
      <c r="AH3711" s="6"/>
    </row>
    <row r="3712" spans="1:34" x14ac:dyDescent="0.35">
      <c r="A3712" s="20"/>
      <c r="B3712" s="6"/>
      <c r="C3712" s="6"/>
      <c r="D3712" s="6"/>
      <c r="E3712" s="6"/>
      <c r="F3712" s="6"/>
      <c r="G3712" s="6"/>
      <c r="H3712" s="6"/>
      <c r="I3712" s="6"/>
      <c r="J3712" s="6"/>
      <c r="K3712" s="6"/>
      <c r="L3712" s="6"/>
      <c r="M3712" s="6"/>
      <c r="N3712" s="6"/>
      <c r="O3712" s="6"/>
      <c r="P3712" s="6"/>
      <c r="Q3712" s="6"/>
      <c r="R3712" s="6"/>
      <c r="S3712" s="6"/>
      <c r="T3712" s="6"/>
      <c r="U3712" s="6"/>
      <c r="V3712" s="6"/>
      <c r="W3712" s="6"/>
      <c r="X3712" s="6"/>
      <c r="Y3712" s="6"/>
      <c r="Z3712" s="6"/>
      <c r="AA3712" s="6"/>
      <c r="AB3712" s="21"/>
      <c r="AC3712" s="21"/>
      <c r="AD3712" s="21"/>
      <c r="AE3712" s="6"/>
      <c r="AF3712" s="6"/>
      <c r="AG3712" s="6"/>
      <c r="AH3712" s="6"/>
    </row>
    <row r="3713" spans="1:34" x14ac:dyDescent="0.35">
      <c r="A3713" s="20"/>
      <c r="B3713" s="6"/>
      <c r="C3713" s="6"/>
      <c r="D3713" s="6"/>
      <c r="E3713" s="6"/>
      <c r="F3713" s="6"/>
      <c r="G3713" s="6"/>
      <c r="H3713" s="6"/>
      <c r="I3713" s="6"/>
      <c r="J3713" s="6"/>
      <c r="K3713" s="6"/>
      <c r="L3713" s="6"/>
      <c r="M3713" s="6"/>
      <c r="N3713" s="6"/>
      <c r="O3713" s="6"/>
      <c r="P3713" s="6"/>
      <c r="Q3713" s="6"/>
      <c r="R3713" s="6"/>
      <c r="S3713" s="6"/>
      <c r="T3713" s="6"/>
      <c r="U3713" s="6"/>
      <c r="V3713" s="6"/>
      <c r="W3713" s="6"/>
      <c r="X3713" s="6"/>
      <c r="Y3713" s="6"/>
      <c r="Z3713" s="6"/>
      <c r="AA3713" s="6"/>
      <c r="AB3713" s="21"/>
      <c r="AC3713" s="21"/>
      <c r="AD3713" s="21"/>
      <c r="AE3713" s="6"/>
      <c r="AF3713" s="6"/>
      <c r="AG3713" s="6"/>
      <c r="AH3713" s="6"/>
    </row>
    <row r="3714" spans="1:34" x14ac:dyDescent="0.35">
      <c r="A3714" s="20"/>
      <c r="B3714" s="6"/>
      <c r="C3714" s="6"/>
      <c r="D3714" s="6"/>
      <c r="E3714" s="6"/>
      <c r="F3714" s="6"/>
      <c r="G3714" s="6"/>
      <c r="H3714" s="6"/>
      <c r="I3714" s="6"/>
      <c r="J3714" s="6"/>
      <c r="K3714" s="6"/>
      <c r="L3714" s="6"/>
      <c r="M3714" s="6"/>
      <c r="N3714" s="6"/>
      <c r="O3714" s="6"/>
      <c r="P3714" s="6"/>
      <c r="Q3714" s="6"/>
      <c r="R3714" s="6"/>
      <c r="S3714" s="6"/>
      <c r="T3714" s="6"/>
      <c r="U3714" s="6"/>
      <c r="V3714" s="6"/>
      <c r="W3714" s="6"/>
      <c r="X3714" s="6"/>
      <c r="Y3714" s="6"/>
      <c r="Z3714" s="6"/>
      <c r="AA3714" s="6"/>
      <c r="AB3714" s="21"/>
      <c r="AC3714" s="21"/>
      <c r="AD3714" s="21"/>
      <c r="AE3714" s="6"/>
      <c r="AF3714" s="6"/>
      <c r="AG3714" s="6"/>
      <c r="AH3714" s="6"/>
    </row>
    <row r="3715" spans="1:34" x14ac:dyDescent="0.35">
      <c r="A3715" s="20"/>
      <c r="B3715" s="6"/>
      <c r="C3715" s="6"/>
      <c r="D3715" s="6"/>
      <c r="E3715" s="6"/>
      <c r="F3715" s="6"/>
      <c r="G3715" s="6"/>
      <c r="H3715" s="6"/>
      <c r="I3715" s="6"/>
      <c r="J3715" s="6"/>
      <c r="K3715" s="6"/>
      <c r="L3715" s="6"/>
      <c r="M3715" s="6"/>
      <c r="N3715" s="6"/>
      <c r="O3715" s="6"/>
      <c r="P3715" s="6"/>
      <c r="Q3715" s="6"/>
      <c r="R3715" s="6"/>
      <c r="S3715" s="6"/>
      <c r="T3715" s="6"/>
      <c r="U3715" s="6"/>
      <c r="V3715" s="6"/>
      <c r="W3715" s="6"/>
      <c r="X3715" s="6"/>
      <c r="Y3715" s="6"/>
      <c r="Z3715" s="6"/>
      <c r="AA3715" s="6"/>
      <c r="AB3715" s="21"/>
      <c r="AC3715" s="21"/>
      <c r="AD3715" s="21"/>
      <c r="AE3715" s="6"/>
      <c r="AF3715" s="6"/>
      <c r="AG3715" s="6"/>
      <c r="AH3715" s="6"/>
    </row>
    <row r="3716" spans="1:34" x14ac:dyDescent="0.35">
      <c r="A3716" s="20"/>
      <c r="B3716" s="6"/>
      <c r="C3716" s="6"/>
      <c r="D3716" s="6"/>
      <c r="E3716" s="6"/>
      <c r="F3716" s="6"/>
      <c r="G3716" s="6"/>
      <c r="H3716" s="6"/>
      <c r="I3716" s="6"/>
      <c r="J3716" s="6"/>
      <c r="K3716" s="6"/>
      <c r="L3716" s="6"/>
      <c r="M3716" s="6"/>
      <c r="N3716" s="6"/>
      <c r="O3716" s="6"/>
      <c r="P3716" s="6"/>
      <c r="Q3716" s="6"/>
      <c r="R3716" s="6"/>
      <c r="S3716" s="6"/>
      <c r="T3716" s="6"/>
      <c r="U3716" s="6"/>
      <c r="V3716" s="6"/>
      <c r="W3716" s="6"/>
      <c r="X3716" s="6"/>
      <c r="Y3716" s="6"/>
      <c r="Z3716" s="6"/>
      <c r="AA3716" s="6"/>
      <c r="AB3716" s="21"/>
      <c r="AC3716" s="21"/>
      <c r="AD3716" s="21"/>
      <c r="AE3716" s="6"/>
      <c r="AF3716" s="6"/>
      <c r="AG3716" s="6"/>
      <c r="AH3716" s="6"/>
    </row>
    <row r="3717" spans="1:34" x14ac:dyDescent="0.35">
      <c r="A3717" s="20"/>
      <c r="B3717" s="6"/>
      <c r="C3717" s="6"/>
      <c r="D3717" s="6"/>
      <c r="E3717" s="6"/>
      <c r="F3717" s="6"/>
      <c r="G3717" s="6"/>
      <c r="H3717" s="6"/>
      <c r="I3717" s="6"/>
      <c r="J3717" s="6"/>
      <c r="K3717" s="6"/>
      <c r="L3717" s="6"/>
      <c r="M3717" s="6"/>
      <c r="N3717" s="6"/>
      <c r="O3717" s="6"/>
      <c r="P3717" s="6"/>
      <c r="Q3717" s="6"/>
      <c r="R3717" s="6"/>
      <c r="S3717" s="6"/>
      <c r="T3717" s="6"/>
      <c r="U3717" s="6"/>
      <c r="V3717" s="6"/>
      <c r="W3717" s="6"/>
      <c r="X3717" s="6"/>
      <c r="Y3717" s="6"/>
      <c r="Z3717" s="6"/>
      <c r="AA3717" s="6"/>
      <c r="AB3717" s="21"/>
      <c r="AC3717" s="21"/>
      <c r="AD3717" s="21"/>
      <c r="AE3717" s="6"/>
      <c r="AF3717" s="6"/>
      <c r="AG3717" s="6"/>
      <c r="AH3717" s="6"/>
    </row>
    <row r="3718" spans="1:34" x14ac:dyDescent="0.35">
      <c r="A3718" s="20"/>
      <c r="B3718" s="6"/>
      <c r="C3718" s="6"/>
      <c r="D3718" s="6"/>
      <c r="E3718" s="6"/>
      <c r="F3718" s="6"/>
      <c r="G3718" s="6"/>
      <c r="H3718" s="6"/>
      <c r="I3718" s="6"/>
      <c r="J3718" s="6"/>
      <c r="K3718" s="6"/>
      <c r="L3718" s="6"/>
      <c r="M3718" s="6"/>
      <c r="N3718" s="6"/>
      <c r="O3718" s="6"/>
      <c r="P3718" s="6"/>
      <c r="Q3718" s="6"/>
      <c r="R3718" s="6"/>
      <c r="S3718" s="6"/>
      <c r="T3718" s="6"/>
      <c r="U3718" s="6"/>
      <c r="V3718" s="6"/>
      <c r="W3718" s="6"/>
      <c r="X3718" s="6"/>
      <c r="Y3718" s="6"/>
      <c r="Z3718" s="6"/>
      <c r="AA3718" s="6"/>
      <c r="AB3718" s="21"/>
      <c r="AC3718" s="21"/>
      <c r="AD3718" s="21"/>
      <c r="AE3718" s="6"/>
      <c r="AF3718" s="6"/>
      <c r="AG3718" s="6"/>
      <c r="AH3718" s="6"/>
    </row>
    <row r="3719" spans="1:34" x14ac:dyDescent="0.35">
      <c r="A3719" s="20"/>
      <c r="B3719" s="6"/>
      <c r="C3719" s="6"/>
      <c r="D3719" s="6"/>
      <c r="E3719" s="6"/>
      <c r="F3719" s="6"/>
      <c r="G3719" s="6"/>
      <c r="H3719" s="6"/>
      <c r="I3719" s="6"/>
      <c r="J3719" s="6"/>
      <c r="K3719" s="6"/>
      <c r="L3719" s="6"/>
      <c r="M3719" s="6"/>
      <c r="N3719" s="6"/>
      <c r="O3719" s="6"/>
      <c r="P3719" s="6"/>
      <c r="Q3719" s="6"/>
      <c r="R3719" s="6"/>
      <c r="S3719" s="6"/>
      <c r="T3719" s="6"/>
      <c r="U3719" s="6"/>
      <c r="V3719" s="6"/>
      <c r="W3719" s="6"/>
      <c r="X3719" s="6"/>
      <c r="Y3719" s="6"/>
      <c r="Z3719" s="6"/>
      <c r="AA3719" s="6"/>
      <c r="AB3719" s="21"/>
      <c r="AC3719" s="21"/>
      <c r="AD3719" s="21"/>
      <c r="AE3719" s="6"/>
      <c r="AF3719" s="6"/>
      <c r="AG3719" s="6"/>
      <c r="AH3719" s="6"/>
    </row>
    <row r="3720" spans="1:34" x14ac:dyDescent="0.35">
      <c r="A3720" s="20"/>
      <c r="B3720" s="6"/>
      <c r="C3720" s="6"/>
      <c r="D3720" s="6"/>
      <c r="E3720" s="6"/>
      <c r="F3720" s="6"/>
      <c r="G3720" s="6"/>
      <c r="H3720" s="6"/>
      <c r="I3720" s="6"/>
      <c r="J3720" s="6"/>
      <c r="K3720" s="6"/>
      <c r="L3720" s="6"/>
      <c r="M3720" s="6"/>
      <c r="N3720" s="6"/>
      <c r="O3720" s="6"/>
      <c r="P3720" s="6"/>
      <c r="Q3720" s="6"/>
      <c r="R3720" s="6"/>
      <c r="S3720" s="6"/>
      <c r="T3720" s="6"/>
      <c r="U3720" s="6"/>
      <c r="V3720" s="6"/>
      <c r="W3720" s="6"/>
      <c r="X3720" s="6"/>
      <c r="Y3720" s="6"/>
      <c r="Z3720" s="6"/>
      <c r="AA3720" s="6"/>
      <c r="AB3720" s="21"/>
      <c r="AC3720" s="21"/>
      <c r="AD3720" s="21"/>
      <c r="AE3720" s="6"/>
      <c r="AF3720" s="6"/>
      <c r="AG3720" s="6"/>
      <c r="AH3720" s="6"/>
    </row>
    <row r="3721" spans="1:34" x14ac:dyDescent="0.35">
      <c r="A3721" s="20"/>
      <c r="B3721" s="6"/>
      <c r="C3721" s="6"/>
      <c r="D3721" s="6"/>
      <c r="E3721" s="6"/>
      <c r="F3721" s="6"/>
      <c r="G3721" s="6"/>
      <c r="H3721" s="6"/>
      <c r="I3721" s="6"/>
      <c r="J3721" s="6"/>
      <c r="K3721" s="6"/>
      <c r="L3721" s="6"/>
      <c r="M3721" s="6"/>
      <c r="N3721" s="6"/>
      <c r="O3721" s="6"/>
      <c r="P3721" s="6"/>
      <c r="Q3721" s="6"/>
      <c r="R3721" s="6"/>
      <c r="S3721" s="6"/>
      <c r="T3721" s="6"/>
      <c r="U3721" s="6"/>
      <c r="V3721" s="6"/>
      <c r="W3721" s="6"/>
      <c r="X3721" s="6"/>
      <c r="Y3721" s="6"/>
      <c r="Z3721" s="6"/>
      <c r="AA3721" s="6"/>
      <c r="AB3721" s="21"/>
      <c r="AC3721" s="21"/>
      <c r="AD3721" s="21"/>
      <c r="AE3721" s="6"/>
      <c r="AF3721" s="6"/>
      <c r="AG3721" s="6"/>
      <c r="AH3721" s="6"/>
    </row>
    <row r="3722" spans="1:34" x14ac:dyDescent="0.35">
      <c r="A3722" s="20"/>
      <c r="B3722" s="6"/>
      <c r="C3722" s="6"/>
      <c r="D3722" s="6"/>
      <c r="E3722" s="6"/>
      <c r="F3722" s="6"/>
      <c r="G3722" s="6"/>
      <c r="H3722" s="6"/>
      <c r="I3722" s="6"/>
      <c r="J3722" s="6"/>
      <c r="K3722" s="6"/>
      <c r="L3722" s="6"/>
      <c r="M3722" s="6"/>
      <c r="N3722" s="6"/>
      <c r="O3722" s="6"/>
      <c r="P3722" s="6"/>
      <c r="Q3722" s="6"/>
      <c r="R3722" s="6"/>
      <c r="S3722" s="6"/>
      <c r="T3722" s="6"/>
      <c r="U3722" s="6"/>
      <c r="V3722" s="6"/>
      <c r="W3722" s="6"/>
      <c r="X3722" s="6"/>
      <c r="Y3722" s="6"/>
      <c r="Z3722" s="6"/>
      <c r="AA3722" s="6"/>
      <c r="AB3722" s="21"/>
      <c r="AC3722" s="21"/>
      <c r="AD3722" s="21"/>
      <c r="AE3722" s="6"/>
      <c r="AF3722" s="6"/>
      <c r="AG3722" s="6"/>
      <c r="AH3722" s="6"/>
    </row>
    <row r="3723" spans="1:34" x14ac:dyDescent="0.35">
      <c r="A3723" s="20"/>
      <c r="B3723" s="6"/>
      <c r="C3723" s="6"/>
      <c r="D3723" s="6"/>
      <c r="E3723" s="6"/>
      <c r="F3723" s="6"/>
      <c r="G3723" s="6"/>
      <c r="H3723" s="6"/>
      <c r="I3723" s="6"/>
      <c r="J3723" s="6"/>
      <c r="K3723" s="6"/>
      <c r="L3723" s="6"/>
      <c r="M3723" s="6"/>
      <c r="N3723" s="6"/>
      <c r="O3723" s="6"/>
      <c r="P3723" s="6"/>
      <c r="Q3723" s="6"/>
      <c r="R3723" s="6"/>
      <c r="S3723" s="6"/>
      <c r="T3723" s="6"/>
      <c r="U3723" s="6"/>
      <c r="V3723" s="6"/>
      <c r="W3723" s="6"/>
      <c r="X3723" s="6"/>
      <c r="Y3723" s="6"/>
      <c r="Z3723" s="6"/>
      <c r="AA3723" s="6"/>
      <c r="AB3723" s="21"/>
      <c r="AC3723" s="21"/>
      <c r="AD3723" s="21"/>
      <c r="AE3723" s="6"/>
      <c r="AF3723" s="6"/>
      <c r="AG3723" s="6"/>
      <c r="AH3723" s="6"/>
    </row>
    <row r="3724" spans="1:34" x14ac:dyDescent="0.35">
      <c r="A3724" s="20"/>
      <c r="B3724" s="6"/>
      <c r="C3724" s="6"/>
      <c r="D3724" s="6"/>
      <c r="E3724" s="6"/>
      <c r="F3724" s="6"/>
      <c r="G3724" s="6"/>
      <c r="H3724" s="6"/>
      <c r="I3724" s="6"/>
      <c r="J3724" s="6"/>
      <c r="K3724" s="6"/>
      <c r="L3724" s="6"/>
      <c r="M3724" s="6"/>
      <c r="N3724" s="6"/>
      <c r="O3724" s="6"/>
      <c r="P3724" s="6"/>
      <c r="Q3724" s="6"/>
      <c r="R3724" s="6"/>
      <c r="S3724" s="6"/>
      <c r="T3724" s="6"/>
      <c r="U3724" s="6"/>
      <c r="V3724" s="6"/>
      <c r="W3724" s="6"/>
      <c r="X3724" s="6"/>
      <c r="Y3724" s="6"/>
      <c r="Z3724" s="6"/>
      <c r="AA3724" s="6"/>
      <c r="AB3724" s="21"/>
      <c r="AC3724" s="21"/>
      <c r="AD3724" s="21"/>
      <c r="AE3724" s="6"/>
      <c r="AF3724" s="6"/>
      <c r="AG3724" s="6"/>
      <c r="AH3724" s="6"/>
    </row>
    <row r="3725" spans="1:34" x14ac:dyDescent="0.35">
      <c r="A3725" s="20"/>
      <c r="B3725" s="6"/>
      <c r="C3725" s="6"/>
      <c r="D3725" s="6"/>
      <c r="E3725" s="6"/>
      <c r="F3725" s="6"/>
      <c r="G3725" s="6"/>
      <c r="H3725" s="6"/>
      <c r="I3725" s="6"/>
      <c r="J3725" s="6"/>
      <c r="K3725" s="6"/>
      <c r="L3725" s="6"/>
      <c r="M3725" s="6"/>
      <c r="N3725" s="6"/>
      <c r="O3725" s="6"/>
      <c r="P3725" s="6"/>
      <c r="Q3725" s="6"/>
      <c r="R3725" s="6"/>
      <c r="S3725" s="6"/>
      <c r="T3725" s="6"/>
      <c r="U3725" s="6"/>
      <c r="V3725" s="6"/>
      <c r="W3725" s="6"/>
      <c r="X3725" s="6"/>
      <c r="Y3725" s="6"/>
      <c r="Z3725" s="6"/>
      <c r="AA3725" s="6"/>
      <c r="AB3725" s="21"/>
      <c r="AC3725" s="21"/>
      <c r="AD3725" s="21"/>
      <c r="AE3725" s="6"/>
      <c r="AF3725" s="6"/>
      <c r="AG3725" s="6"/>
      <c r="AH3725" s="6"/>
    </row>
    <row r="3726" spans="1:34" x14ac:dyDescent="0.35">
      <c r="A3726" s="20"/>
      <c r="B3726" s="6"/>
      <c r="C3726" s="6"/>
      <c r="D3726" s="6"/>
      <c r="E3726" s="6"/>
      <c r="F3726" s="6"/>
      <c r="G3726" s="6"/>
      <c r="H3726" s="6"/>
      <c r="I3726" s="6"/>
      <c r="J3726" s="6"/>
      <c r="K3726" s="6"/>
      <c r="L3726" s="6"/>
      <c r="M3726" s="6"/>
      <c r="N3726" s="6"/>
      <c r="O3726" s="6"/>
      <c r="P3726" s="6"/>
      <c r="Q3726" s="6"/>
      <c r="R3726" s="6"/>
      <c r="S3726" s="6"/>
      <c r="T3726" s="6"/>
      <c r="U3726" s="6"/>
      <c r="V3726" s="6"/>
      <c r="W3726" s="6"/>
      <c r="X3726" s="6"/>
      <c r="Y3726" s="6"/>
      <c r="Z3726" s="6"/>
      <c r="AA3726" s="6"/>
      <c r="AB3726" s="21"/>
      <c r="AC3726" s="21"/>
      <c r="AD3726" s="21"/>
      <c r="AE3726" s="6"/>
      <c r="AF3726" s="6"/>
      <c r="AG3726" s="6"/>
      <c r="AH3726" s="6"/>
    </row>
    <row r="3727" spans="1:34" x14ac:dyDescent="0.35">
      <c r="A3727" s="20"/>
      <c r="B3727" s="6"/>
      <c r="C3727" s="6"/>
      <c r="D3727" s="6"/>
      <c r="E3727" s="6"/>
      <c r="F3727" s="6"/>
      <c r="G3727" s="6"/>
      <c r="H3727" s="6"/>
      <c r="I3727" s="6"/>
      <c r="J3727" s="6"/>
      <c r="K3727" s="6"/>
      <c r="L3727" s="6"/>
      <c r="M3727" s="6"/>
      <c r="N3727" s="6"/>
      <c r="O3727" s="6"/>
      <c r="P3727" s="6"/>
      <c r="Q3727" s="6"/>
      <c r="R3727" s="6"/>
      <c r="S3727" s="6"/>
      <c r="T3727" s="6"/>
      <c r="U3727" s="6"/>
      <c r="V3727" s="6"/>
      <c r="W3727" s="6"/>
      <c r="X3727" s="6"/>
      <c r="Y3727" s="6"/>
      <c r="Z3727" s="6"/>
      <c r="AA3727" s="6"/>
      <c r="AB3727" s="21"/>
      <c r="AC3727" s="21"/>
      <c r="AD3727" s="21"/>
      <c r="AE3727" s="6"/>
      <c r="AF3727" s="6"/>
      <c r="AG3727" s="6"/>
      <c r="AH3727" s="6"/>
    </row>
    <row r="3728" spans="1:34" x14ac:dyDescent="0.35">
      <c r="A3728" s="20"/>
      <c r="B3728" s="6"/>
      <c r="C3728" s="6"/>
      <c r="D3728" s="6"/>
      <c r="E3728" s="6"/>
      <c r="F3728" s="6"/>
      <c r="G3728" s="6"/>
      <c r="H3728" s="6"/>
      <c r="I3728" s="6"/>
      <c r="J3728" s="6"/>
      <c r="K3728" s="6"/>
      <c r="L3728" s="6"/>
      <c r="M3728" s="6"/>
      <c r="N3728" s="6"/>
      <c r="O3728" s="6"/>
      <c r="P3728" s="6"/>
      <c r="Q3728" s="6"/>
      <c r="R3728" s="6"/>
      <c r="S3728" s="6"/>
      <c r="T3728" s="6"/>
      <c r="U3728" s="6"/>
      <c r="V3728" s="6"/>
      <c r="W3728" s="6"/>
      <c r="X3728" s="6"/>
      <c r="Y3728" s="6"/>
      <c r="Z3728" s="6"/>
      <c r="AA3728" s="6"/>
      <c r="AB3728" s="21"/>
      <c r="AC3728" s="21"/>
      <c r="AD3728" s="21"/>
      <c r="AE3728" s="6"/>
      <c r="AF3728" s="6"/>
      <c r="AG3728" s="6"/>
      <c r="AH3728" s="6"/>
    </row>
    <row r="3729" spans="1:34" x14ac:dyDescent="0.35">
      <c r="A3729" s="20"/>
      <c r="B3729" s="6"/>
      <c r="C3729" s="6"/>
      <c r="D3729" s="6"/>
      <c r="E3729" s="6"/>
      <c r="F3729" s="6"/>
      <c r="G3729" s="6"/>
      <c r="H3729" s="6"/>
      <c r="I3729" s="6"/>
      <c r="J3729" s="6"/>
      <c r="K3729" s="6"/>
      <c r="L3729" s="6"/>
      <c r="M3729" s="6"/>
      <c r="N3729" s="6"/>
      <c r="O3729" s="6"/>
      <c r="P3729" s="6"/>
      <c r="Q3729" s="6"/>
      <c r="R3729" s="6"/>
      <c r="S3729" s="6"/>
      <c r="T3729" s="6"/>
      <c r="U3729" s="6"/>
      <c r="V3729" s="6"/>
      <c r="W3729" s="6"/>
      <c r="X3729" s="6"/>
      <c r="Y3729" s="6"/>
      <c r="Z3729" s="6"/>
      <c r="AA3729" s="6"/>
      <c r="AB3729" s="21"/>
      <c r="AC3729" s="21"/>
      <c r="AD3729" s="21"/>
      <c r="AE3729" s="6"/>
      <c r="AF3729" s="6"/>
      <c r="AG3729" s="6"/>
      <c r="AH3729" s="6"/>
    </row>
    <row r="3730" spans="1:34" x14ac:dyDescent="0.35">
      <c r="A3730" s="20"/>
      <c r="B3730" s="6"/>
      <c r="C3730" s="6"/>
      <c r="D3730" s="6"/>
      <c r="E3730" s="6"/>
      <c r="F3730" s="6"/>
      <c r="G3730" s="6"/>
      <c r="H3730" s="6"/>
      <c r="I3730" s="6"/>
      <c r="J3730" s="6"/>
      <c r="K3730" s="6"/>
      <c r="L3730" s="6"/>
      <c r="M3730" s="6"/>
      <c r="N3730" s="6"/>
      <c r="O3730" s="6"/>
      <c r="P3730" s="6"/>
      <c r="Q3730" s="6"/>
      <c r="R3730" s="6"/>
      <c r="S3730" s="6"/>
      <c r="T3730" s="6"/>
      <c r="U3730" s="6"/>
      <c r="V3730" s="6"/>
      <c r="W3730" s="6"/>
      <c r="X3730" s="6"/>
      <c r="Y3730" s="6"/>
      <c r="Z3730" s="6"/>
      <c r="AA3730" s="6"/>
      <c r="AB3730" s="21"/>
      <c r="AC3730" s="21"/>
      <c r="AD3730" s="21"/>
      <c r="AE3730" s="6"/>
      <c r="AF3730" s="6"/>
      <c r="AG3730" s="6"/>
      <c r="AH3730" s="6"/>
    </row>
    <row r="3731" spans="1:34" x14ac:dyDescent="0.35">
      <c r="A3731" s="20"/>
      <c r="B3731" s="6"/>
      <c r="C3731" s="6"/>
      <c r="D3731" s="6"/>
      <c r="E3731" s="6"/>
      <c r="F3731" s="6"/>
      <c r="G3731" s="6"/>
      <c r="H3731" s="6"/>
      <c r="I3731" s="6"/>
      <c r="J3731" s="6"/>
      <c r="K3731" s="6"/>
      <c r="L3731" s="6"/>
      <c r="M3731" s="6"/>
      <c r="N3731" s="6"/>
      <c r="O3731" s="6"/>
      <c r="P3731" s="6"/>
      <c r="Q3731" s="6"/>
      <c r="R3731" s="6"/>
      <c r="S3731" s="6"/>
      <c r="T3731" s="6"/>
      <c r="U3731" s="6"/>
      <c r="V3731" s="6"/>
      <c r="W3731" s="6"/>
      <c r="X3731" s="6"/>
      <c r="Y3731" s="6"/>
      <c r="Z3731" s="6"/>
      <c r="AA3731" s="6"/>
      <c r="AB3731" s="21"/>
      <c r="AC3731" s="21"/>
      <c r="AD3731" s="21"/>
      <c r="AE3731" s="6"/>
      <c r="AF3731" s="6"/>
      <c r="AG3731" s="6"/>
      <c r="AH3731" s="6"/>
    </row>
    <row r="3732" spans="1:34" x14ac:dyDescent="0.35">
      <c r="A3732" s="20"/>
      <c r="B3732" s="6"/>
      <c r="C3732" s="6"/>
      <c r="D3732" s="6"/>
      <c r="E3732" s="6"/>
      <c r="F3732" s="6"/>
      <c r="G3732" s="6"/>
      <c r="H3732" s="6"/>
      <c r="I3732" s="6"/>
      <c r="J3732" s="6"/>
      <c r="K3732" s="6"/>
      <c r="L3732" s="6"/>
      <c r="M3732" s="6"/>
      <c r="N3732" s="6"/>
      <c r="O3732" s="6"/>
      <c r="P3732" s="6"/>
      <c r="Q3732" s="6"/>
      <c r="R3732" s="6"/>
      <c r="S3732" s="6"/>
      <c r="T3732" s="6"/>
      <c r="U3732" s="6"/>
      <c r="V3732" s="6"/>
      <c r="W3732" s="6"/>
      <c r="X3732" s="6"/>
      <c r="Y3732" s="6"/>
      <c r="Z3732" s="6"/>
      <c r="AA3732" s="6"/>
      <c r="AB3732" s="21"/>
      <c r="AC3732" s="21"/>
      <c r="AD3732" s="21"/>
      <c r="AE3732" s="6"/>
      <c r="AF3732" s="6"/>
      <c r="AG3732" s="6"/>
      <c r="AH3732" s="6"/>
    </row>
    <row r="3733" spans="1:34" x14ac:dyDescent="0.35">
      <c r="A3733" s="20"/>
      <c r="B3733" s="6"/>
      <c r="C3733" s="6"/>
      <c r="D3733" s="6"/>
      <c r="E3733" s="6"/>
      <c r="F3733" s="6"/>
      <c r="G3733" s="6"/>
      <c r="H3733" s="6"/>
      <c r="I3733" s="6"/>
      <c r="J3733" s="6"/>
      <c r="K3733" s="6"/>
      <c r="L3733" s="6"/>
      <c r="M3733" s="6"/>
      <c r="N3733" s="6"/>
      <c r="O3733" s="6"/>
      <c r="P3733" s="6"/>
      <c r="Q3733" s="6"/>
      <c r="R3733" s="6"/>
      <c r="S3733" s="6"/>
      <c r="T3733" s="6"/>
      <c r="U3733" s="6"/>
      <c r="V3733" s="6"/>
      <c r="W3733" s="6"/>
      <c r="X3733" s="6"/>
      <c r="Y3733" s="6"/>
      <c r="Z3733" s="6"/>
      <c r="AA3733" s="6"/>
      <c r="AB3733" s="21"/>
      <c r="AC3733" s="21"/>
      <c r="AD3733" s="21"/>
      <c r="AE3733" s="6"/>
      <c r="AF3733" s="6"/>
      <c r="AG3733" s="6"/>
      <c r="AH3733" s="6"/>
    </row>
    <row r="3734" spans="1:34" x14ac:dyDescent="0.35">
      <c r="A3734" s="20"/>
      <c r="B3734" s="6"/>
      <c r="C3734" s="6"/>
      <c r="D3734" s="6"/>
      <c r="E3734" s="6"/>
      <c r="F3734" s="6"/>
      <c r="G3734" s="6"/>
      <c r="H3734" s="6"/>
      <c r="I3734" s="6"/>
      <c r="J3734" s="6"/>
      <c r="K3734" s="6"/>
      <c r="L3734" s="6"/>
      <c r="M3734" s="6"/>
      <c r="N3734" s="6"/>
      <c r="O3734" s="6"/>
      <c r="P3734" s="6"/>
      <c r="Q3734" s="6"/>
      <c r="R3734" s="6"/>
      <c r="S3734" s="6"/>
      <c r="T3734" s="6"/>
      <c r="U3734" s="6"/>
      <c r="V3734" s="6"/>
      <c r="W3734" s="6"/>
      <c r="X3734" s="6"/>
      <c r="Y3734" s="6"/>
      <c r="Z3734" s="6"/>
      <c r="AA3734" s="6"/>
      <c r="AB3734" s="21"/>
      <c r="AC3734" s="21"/>
      <c r="AD3734" s="21"/>
      <c r="AE3734" s="6"/>
      <c r="AF3734" s="6"/>
      <c r="AG3734" s="6"/>
      <c r="AH3734" s="6"/>
    </row>
    <row r="3735" spans="1:34" x14ac:dyDescent="0.35">
      <c r="A3735" s="20"/>
      <c r="B3735" s="6"/>
      <c r="C3735" s="6"/>
      <c r="D3735" s="6"/>
      <c r="E3735" s="6"/>
      <c r="F3735" s="6"/>
      <c r="G3735" s="6"/>
      <c r="H3735" s="6"/>
      <c r="I3735" s="6"/>
      <c r="J3735" s="6"/>
      <c r="K3735" s="6"/>
      <c r="L3735" s="6"/>
      <c r="M3735" s="6"/>
      <c r="N3735" s="6"/>
      <c r="O3735" s="6"/>
      <c r="P3735" s="6"/>
      <c r="Q3735" s="6"/>
      <c r="R3735" s="6"/>
      <c r="S3735" s="6"/>
      <c r="T3735" s="6"/>
      <c r="U3735" s="6"/>
      <c r="V3735" s="6"/>
      <c r="W3735" s="6"/>
      <c r="X3735" s="6"/>
      <c r="Y3735" s="6"/>
      <c r="Z3735" s="6"/>
      <c r="AA3735" s="6"/>
      <c r="AB3735" s="21"/>
      <c r="AC3735" s="21"/>
      <c r="AD3735" s="21"/>
      <c r="AE3735" s="6"/>
      <c r="AF3735" s="6"/>
      <c r="AG3735" s="6"/>
      <c r="AH3735" s="6"/>
    </row>
    <row r="3736" spans="1:34" x14ac:dyDescent="0.35">
      <c r="A3736" s="20"/>
      <c r="B3736" s="6"/>
      <c r="C3736" s="6"/>
      <c r="D3736" s="6"/>
      <c r="E3736" s="6"/>
      <c r="F3736" s="6"/>
      <c r="G3736" s="6"/>
      <c r="H3736" s="6"/>
      <c r="I3736" s="6"/>
      <c r="J3736" s="6"/>
      <c r="K3736" s="6"/>
      <c r="L3736" s="6"/>
      <c r="M3736" s="6"/>
      <c r="N3736" s="6"/>
      <c r="O3736" s="6"/>
      <c r="P3736" s="6"/>
      <c r="Q3736" s="6"/>
      <c r="R3736" s="6"/>
      <c r="S3736" s="6"/>
      <c r="T3736" s="6"/>
      <c r="U3736" s="6"/>
      <c r="V3736" s="6"/>
      <c r="W3736" s="6"/>
      <c r="X3736" s="6"/>
      <c r="Y3736" s="6"/>
      <c r="Z3736" s="6"/>
      <c r="AA3736" s="6"/>
      <c r="AB3736" s="21"/>
      <c r="AC3736" s="21"/>
      <c r="AD3736" s="21"/>
      <c r="AE3736" s="6"/>
      <c r="AF3736" s="6"/>
      <c r="AG3736" s="6"/>
      <c r="AH3736" s="6"/>
    </row>
    <row r="3737" spans="1:34" x14ac:dyDescent="0.35">
      <c r="A3737" s="20"/>
      <c r="B3737" s="6"/>
      <c r="C3737" s="6"/>
      <c r="D3737" s="6"/>
      <c r="E3737" s="6"/>
      <c r="F3737" s="6"/>
      <c r="G3737" s="6"/>
      <c r="H3737" s="6"/>
      <c r="I3737" s="6"/>
      <c r="J3737" s="6"/>
      <c r="K3737" s="6"/>
      <c r="L3737" s="6"/>
      <c r="M3737" s="6"/>
      <c r="N3737" s="6"/>
      <c r="O3737" s="6"/>
      <c r="P3737" s="6"/>
      <c r="Q3737" s="6"/>
      <c r="R3737" s="6"/>
      <c r="S3737" s="6"/>
      <c r="T3737" s="6"/>
      <c r="U3737" s="6"/>
      <c r="V3737" s="6"/>
      <c r="W3737" s="6"/>
      <c r="X3737" s="6"/>
      <c r="Y3737" s="6"/>
      <c r="Z3737" s="6"/>
      <c r="AA3737" s="6"/>
      <c r="AB3737" s="21"/>
      <c r="AC3737" s="21"/>
      <c r="AD3737" s="21"/>
      <c r="AE3737" s="6"/>
      <c r="AF3737" s="6"/>
      <c r="AG3737" s="6"/>
      <c r="AH3737" s="6"/>
    </row>
    <row r="3738" spans="1:34" x14ac:dyDescent="0.35">
      <c r="A3738" s="20"/>
      <c r="B3738" s="6"/>
      <c r="C3738" s="6"/>
      <c r="D3738" s="6"/>
      <c r="E3738" s="6"/>
      <c r="F3738" s="6"/>
      <c r="G3738" s="6"/>
      <c r="H3738" s="6"/>
      <c r="I3738" s="6"/>
      <c r="J3738" s="6"/>
      <c r="K3738" s="6"/>
      <c r="L3738" s="6"/>
      <c r="M3738" s="6"/>
      <c r="N3738" s="6"/>
      <c r="O3738" s="6"/>
      <c r="P3738" s="6"/>
      <c r="Q3738" s="6"/>
      <c r="R3738" s="6"/>
      <c r="S3738" s="6"/>
      <c r="T3738" s="6"/>
      <c r="U3738" s="6"/>
      <c r="V3738" s="6"/>
      <c r="W3738" s="6"/>
      <c r="X3738" s="6"/>
      <c r="Y3738" s="6"/>
      <c r="Z3738" s="6"/>
      <c r="AA3738" s="6"/>
      <c r="AB3738" s="21"/>
      <c r="AC3738" s="21"/>
      <c r="AD3738" s="21"/>
      <c r="AE3738" s="6"/>
      <c r="AF3738" s="6"/>
      <c r="AG3738" s="6"/>
      <c r="AH3738" s="6"/>
    </row>
    <row r="3739" spans="1:34" x14ac:dyDescent="0.35">
      <c r="A3739" s="20"/>
      <c r="B3739" s="6"/>
      <c r="C3739" s="6"/>
      <c r="D3739" s="6"/>
      <c r="E3739" s="6"/>
      <c r="F3739" s="6"/>
      <c r="G3739" s="6"/>
      <c r="H3739" s="6"/>
      <c r="I3739" s="6"/>
      <c r="J3739" s="6"/>
      <c r="K3739" s="6"/>
      <c r="L3739" s="6"/>
      <c r="M3739" s="6"/>
      <c r="N3739" s="6"/>
      <c r="O3739" s="6"/>
      <c r="P3739" s="6"/>
      <c r="Q3739" s="6"/>
      <c r="R3739" s="6"/>
      <c r="S3739" s="6"/>
      <c r="T3739" s="6"/>
      <c r="U3739" s="6"/>
      <c r="V3739" s="6"/>
      <c r="W3739" s="6"/>
      <c r="X3739" s="6"/>
      <c r="Y3739" s="6"/>
      <c r="Z3739" s="6"/>
      <c r="AA3739" s="6"/>
      <c r="AB3739" s="21"/>
      <c r="AC3739" s="21"/>
      <c r="AD3739" s="21"/>
      <c r="AE3739" s="6"/>
      <c r="AF3739" s="6"/>
      <c r="AG3739" s="6"/>
      <c r="AH3739" s="6"/>
    </row>
    <row r="3740" spans="1:34" x14ac:dyDescent="0.35">
      <c r="A3740" s="20"/>
      <c r="B3740" s="6"/>
      <c r="C3740" s="6"/>
      <c r="D3740" s="6"/>
      <c r="E3740" s="6"/>
      <c r="F3740" s="6"/>
      <c r="G3740" s="6"/>
      <c r="H3740" s="6"/>
      <c r="I3740" s="6"/>
      <c r="J3740" s="6"/>
      <c r="K3740" s="6"/>
      <c r="L3740" s="6"/>
      <c r="M3740" s="6"/>
      <c r="N3740" s="6"/>
      <c r="O3740" s="6"/>
      <c r="P3740" s="6"/>
      <c r="Q3740" s="6"/>
      <c r="R3740" s="6"/>
      <c r="S3740" s="6"/>
      <c r="T3740" s="6"/>
      <c r="U3740" s="6"/>
      <c r="V3740" s="6"/>
      <c r="W3740" s="6"/>
      <c r="X3740" s="6"/>
      <c r="Y3740" s="6"/>
      <c r="Z3740" s="6"/>
      <c r="AA3740" s="6"/>
      <c r="AB3740" s="21"/>
      <c r="AC3740" s="21"/>
      <c r="AD3740" s="21"/>
      <c r="AE3740" s="6"/>
      <c r="AF3740" s="6"/>
      <c r="AG3740" s="6"/>
      <c r="AH3740" s="6"/>
    </row>
    <row r="3741" spans="1:34" x14ac:dyDescent="0.35">
      <c r="A3741" s="20"/>
      <c r="B3741" s="6"/>
      <c r="C3741" s="6"/>
      <c r="D3741" s="6"/>
      <c r="E3741" s="6"/>
      <c r="F3741" s="6"/>
      <c r="G3741" s="6"/>
      <c r="H3741" s="6"/>
      <c r="I3741" s="6"/>
      <c r="J3741" s="6"/>
      <c r="K3741" s="6"/>
      <c r="L3741" s="6"/>
      <c r="M3741" s="6"/>
      <c r="N3741" s="6"/>
      <c r="O3741" s="6"/>
      <c r="P3741" s="6"/>
      <c r="Q3741" s="6"/>
      <c r="R3741" s="6"/>
      <c r="S3741" s="6"/>
      <c r="T3741" s="6"/>
      <c r="U3741" s="6"/>
      <c r="V3741" s="6"/>
      <c r="W3741" s="6"/>
      <c r="X3741" s="6"/>
      <c r="Y3741" s="6"/>
      <c r="Z3741" s="6"/>
      <c r="AA3741" s="6"/>
      <c r="AB3741" s="21"/>
      <c r="AC3741" s="21"/>
      <c r="AD3741" s="21"/>
      <c r="AE3741" s="6"/>
      <c r="AF3741" s="6"/>
      <c r="AG3741" s="6"/>
      <c r="AH3741" s="6"/>
    </row>
    <row r="3742" spans="1:34" x14ac:dyDescent="0.35">
      <c r="A3742" s="20"/>
      <c r="B3742" s="6"/>
      <c r="C3742" s="6"/>
      <c r="D3742" s="6"/>
      <c r="E3742" s="6"/>
      <c r="F3742" s="6"/>
      <c r="G3742" s="6"/>
      <c r="H3742" s="6"/>
      <c r="I3742" s="6"/>
      <c r="J3742" s="6"/>
      <c r="K3742" s="6"/>
      <c r="L3742" s="6"/>
      <c r="M3742" s="6"/>
      <c r="N3742" s="6"/>
      <c r="O3742" s="6"/>
      <c r="P3742" s="6"/>
      <c r="Q3742" s="6"/>
      <c r="R3742" s="6"/>
      <c r="S3742" s="6"/>
      <c r="T3742" s="6"/>
      <c r="U3742" s="6"/>
      <c r="V3742" s="6"/>
      <c r="W3742" s="6"/>
      <c r="X3742" s="6"/>
      <c r="Y3742" s="6"/>
      <c r="Z3742" s="6"/>
      <c r="AA3742" s="6"/>
      <c r="AB3742" s="21"/>
      <c r="AC3742" s="21"/>
      <c r="AD3742" s="21"/>
      <c r="AE3742" s="6"/>
      <c r="AF3742" s="6"/>
      <c r="AG3742" s="6"/>
      <c r="AH3742" s="6"/>
    </row>
    <row r="3743" spans="1:34" x14ac:dyDescent="0.35">
      <c r="A3743" s="20"/>
      <c r="B3743" s="6"/>
      <c r="C3743" s="6"/>
      <c r="D3743" s="6"/>
      <c r="E3743" s="6"/>
      <c r="F3743" s="6"/>
      <c r="G3743" s="6"/>
      <c r="H3743" s="6"/>
      <c r="I3743" s="6"/>
      <c r="J3743" s="6"/>
      <c r="K3743" s="6"/>
      <c r="L3743" s="6"/>
      <c r="M3743" s="6"/>
      <c r="N3743" s="6"/>
      <c r="O3743" s="6"/>
      <c r="P3743" s="6"/>
      <c r="Q3743" s="6"/>
      <c r="R3743" s="6"/>
      <c r="S3743" s="6"/>
      <c r="T3743" s="6"/>
      <c r="U3743" s="6"/>
      <c r="V3743" s="6"/>
      <c r="W3743" s="6"/>
      <c r="X3743" s="6"/>
      <c r="Y3743" s="6"/>
      <c r="Z3743" s="6"/>
      <c r="AA3743" s="6"/>
      <c r="AB3743" s="21"/>
      <c r="AC3743" s="21"/>
      <c r="AD3743" s="21"/>
      <c r="AE3743" s="6"/>
      <c r="AF3743" s="6"/>
      <c r="AG3743" s="6"/>
      <c r="AH3743" s="6"/>
    </row>
    <row r="3744" spans="1:34" x14ac:dyDescent="0.35">
      <c r="A3744" s="20"/>
      <c r="B3744" s="6"/>
      <c r="C3744" s="6"/>
      <c r="D3744" s="6"/>
      <c r="E3744" s="6"/>
      <c r="F3744" s="6"/>
      <c r="G3744" s="6"/>
      <c r="H3744" s="6"/>
      <c r="I3744" s="6"/>
      <c r="J3744" s="6"/>
      <c r="K3744" s="6"/>
      <c r="L3744" s="6"/>
      <c r="M3744" s="6"/>
      <c r="N3744" s="6"/>
      <c r="O3744" s="6"/>
      <c r="P3744" s="6"/>
      <c r="Q3744" s="6"/>
      <c r="R3744" s="6"/>
      <c r="S3744" s="6"/>
      <c r="T3744" s="6"/>
      <c r="U3744" s="6"/>
      <c r="V3744" s="6"/>
      <c r="W3744" s="6"/>
      <c r="X3744" s="6"/>
      <c r="Y3744" s="6"/>
      <c r="Z3744" s="6"/>
      <c r="AA3744" s="6"/>
      <c r="AB3744" s="21"/>
      <c r="AC3744" s="21"/>
      <c r="AD3744" s="21"/>
      <c r="AE3744" s="6"/>
      <c r="AF3744" s="6"/>
      <c r="AG3744" s="6"/>
      <c r="AH3744" s="6"/>
    </row>
    <row r="3745" spans="1:34" x14ac:dyDescent="0.35">
      <c r="A3745" s="20"/>
      <c r="B3745" s="6"/>
      <c r="C3745" s="6"/>
      <c r="D3745" s="6"/>
      <c r="E3745" s="6"/>
      <c r="F3745" s="6"/>
      <c r="G3745" s="6"/>
      <c r="H3745" s="6"/>
      <c r="I3745" s="6"/>
      <c r="J3745" s="6"/>
      <c r="K3745" s="6"/>
      <c r="L3745" s="6"/>
      <c r="M3745" s="6"/>
      <c r="N3745" s="6"/>
      <c r="O3745" s="6"/>
      <c r="P3745" s="6"/>
      <c r="Q3745" s="6"/>
      <c r="R3745" s="6"/>
      <c r="S3745" s="6"/>
      <c r="T3745" s="6"/>
      <c r="U3745" s="6"/>
      <c r="V3745" s="6"/>
      <c r="W3745" s="6"/>
      <c r="X3745" s="6"/>
      <c r="Y3745" s="6"/>
      <c r="Z3745" s="6"/>
      <c r="AA3745" s="6"/>
      <c r="AB3745" s="21"/>
      <c r="AC3745" s="21"/>
      <c r="AD3745" s="21"/>
      <c r="AE3745" s="6"/>
      <c r="AF3745" s="6"/>
      <c r="AG3745" s="6"/>
      <c r="AH3745" s="6"/>
    </row>
    <row r="3746" spans="1:34" x14ac:dyDescent="0.35">
      <c r="A3746" s="20"/>
      <c r="B3746" s="6"/>
      <c r="C3746" s="6"/>
      <c r="D3746" s="6"/>
      <c r="E3746" s="6"/>
      <c r="F3746" s="6"/>
      <c r="G3746" s="6"/>
      <c r="H3746" s="6"/>
      <c r="I3746" s="6"/>
      <c r="J3746" s="6"/>
      <c r="K3746" s="6"/>
      <c r="L3746" s="6"/>
      <c r="M3746" s="6"/>
      <c r="N3746" s="6"/>
      <c r="O3746" s="6"/>
      <c r="P3746" s="6"/>
      <c r="Q3746" s="6"/>
      <c r="R3746" s="6"/>
      <c r="S3746" s="6"/>
      <c r="T3746" s="6"/>
      <c r="U3746" s="6"/>
      <c r="V3746" s="6"/>
      <c r="W3746" s="6"/>
      <c r="X3746" s="6"/>
      <c r="Y3746" s="6"/>
      <c r="Z3746" s="6"/>
      <c r="AA3746" s="6"/>
      <c r="AB3746" s="21"/>
      <c r="AC3746" s="21"/>
      <c r="AD3746" s="21"/>
      <c r="AE3746" s="6"/>
      <c r="AF3746" s="6"/>
      <c r="AG3746" s="6"/>
      <c r="AH3746" s="6"/>
    </row>
    <row r="3747" spans="1:34" x14ac:dyDescent="0.35">
      <c r="A3747" s="20"/>
      <c r="B3747" s="6"/>
      <c r="C3747" s="6"/>
      <c r="D3747" s="6"/>
      <c r="E3747" s="6"/>
      <c r="F3747" s="6"/>
      <c r="G3747" s="6"/>
      <c r="H3747" s="6"/>
      <c r="I3747" s="6"/>
      <c r="J3747" s="6"/>
      <c r="K3747" s="6"/>
      <c r="L3747" s="6"/>
      <c r="M3747" s="6"/>
      <c r="N3747" s="6"/>
      <c r="O3747" s="6"/>
      <c r="P3747" s="6"/>
      <c r="Q3747" s="6"/>
      <c r="R3747" s="6"/>
      <c r="S3747" s="6"/>
      <c r="T3747" s="6"/>
      <c r="U3747" s="6"/>
      <c r="V3747" s="6"/>
      <c r="W3747" s="6"/>
      <c r="X3747" s="6"/>
      <c r="Y3747" s="6"/>
      <c r="Z3747" s="6"/>
      <c r="AA3747" s="6"/>
      <c r="AB3747" s="21"/>
      <c r="AC3747" s="21"/>
      <c r="AD3747" s="21"/>
      <c r="AE3747" s="6"/>
      <c r="AF3747" s="6"/>
      <c r="AG3747" s="6"/>
      <c r="AH3747" s="6"/>
    </row>
    <row r="3748" spans="1:34" x14ac:dyDescent="0.35">
      <c r="A3748" s="20"/>
      <c r="B3748" s="6"/>
      <c r="C3748" s="6"/>
      <c r="D3748" s="6"/>
      <c r="E3748" s="6"/>
      <c r="F3748" s="6"/>
      <c r="G3748" s="6"/>
      <c r="H3748" s="6"/>
      <c r="I3748" s="6"/>
      <c r="J3748" s="6"/>
      <c r="K3748" s="6"/>
      <c r="L3748" s="6"/>
      <c r="M3748" s="6"/>
      <c r="N3748" s="6"/>
      <c r="O3748" s="6"/>
      <c r="P3748" s="6"/>
      <c r="Q3748" s="6"/>
      <c r="R3748" s="6"/>
      <c r="S3748" s="6"/>
      <c r="T3748" s="6"/>
      <c r="U3748" s="6"/>
      <c r="V3748" s="6"/>
      <c r="W3748" s="6"/>
      <c r="X3748" s="6"/>
      <c r="Y3748" s="6"/>
      <c r="Z3748" s="6"/>
      <c r="AA3748" s="6"/>
      <c r="AB3748" s="21"/>
      <c r="AC3748" s="21"/>
      <c r="AD3748" s="21"/>
      <c r="AE3748" s="6"/>
      <c r="AF3748" s="6"/>
      <c r="AG3748" s="6"/>
      <c r="AH3748" s="6"/>
    </row>
    <row r="3749" spans="1:34" x14ac:dyDescent="0.35">
      <c r="A3749" s="20"/>
      <c r="B3749" s="6"/>
      <c r="C3749" s="6"/>
      <c r="D3749" s="6"/>
      <c r="E3749" s="6"/>
      <c r="F3749" s="6"/>
      <c r="G3749" s="6"/>
      <c r="H3749" s="6"/>
      <c r="I3749" s="6"/>
      <c r="J3749" s="6"/>
      <c r="K3749" s="6"/>
      <c r="L3749" s="6"/>
      <c r="M3749" s="6"/>
      <c r="N3749" s="6"/>
      <c r="O3749" s="6"/>
      <c r="P3749" s="6"/>
      <c r="Q3749" s="6"/>
      <c r="R3749" s="6"/>
      <c r="S3749" s="6"/>
      <c r="T3749" s="6"/>
      <c r="U3749" s="6"/>
      <c r="V3749" s="6"/>
      <c r="W3749" s="6"/>
      <c r="X3749" s="6"/>
      <c r="Y3749" s="6"/>
      <c r="Z3749" s="6"/>
      <c r="AA3749" s="6"/>
      <c r="AB3749" s="21"/>
      <c r="AC3749" s="21"/>
      <c r="AD3749" s="21"/>
      <c r="AE3749" s="6"/>
      <c r="AF3749" s="6"/>
      <c r="AG3749" s="6"/>
      <c r="AH3749" s="6"/>
    </row>
    <row r="3750" spans="1:34" x14ac:dyDescent="0.35">
      <c r="A3750" s="20"/>
      <c r="B3750" s="6"/>
      <c r="C3750" s="6"/>
      <c r="D3750" s="6"/>
      <c r="E3750" s="6"/>
      <c r="F3750" s="6"/>
      <c r="G3750" s="6"/>
      <c r="H3750" s="6"/>
      <c r="I3750" s="6"/>
      <c r="J3750" s="6"/>
      <c r="K3750" s="6"/>
      <c r="L3750" s="6"/>
      <c r="M3750" s="6"/>
      <c r="N3750" s="6"/>
      <c r="O3750" s="6"/>
      <c r="P3750" s="6"/>
      <c r="Q3750" s="6"/>
      <c r="R3750" s="6"/>
      <c r="S3750" s="6"/>
      <c r="T3750" s="6"/>
      <c r="U3750" s="6"/>
      <c r="V3750" s="6"/>
      <c r="W3750" s="6"/>
      <c r="X3750" s="6"/>
      <c r="Y3750" s="6"/>
      <c r="Z3750" s="6"/>
      <c r="AA3750" s="6"/>
      <c r="AB3750" s="21"/>
      <c r="AC3750" s="21"/>
      <c r="AD3750" s="21"/>
      <c r="AE3750" s="6"/>
      <c r="AF3750" s="6"/>
      <c r="AG3750" s="6"/>
      <c r="AH3750" s="6"/>
    </row>
    <row r="3751" spans="1:34" x14ac:dyDescent="0.35">
      <c r="A3751" s="20"/>
      <c r="B3751" s="6"/>
      <c r="C3751" s="6"/>
      <c r="D3751" s="6"/>
      <c r="E3751" s="6"/>
      <c r="F3751" s="6"/>
      <c r="G3751" s="6"/>
      <c r="H3751" s="6"/>
      <c r="I3751" s="6"/>
      <c r="J3751" s="6"/>
      <c r="K3751" s="6"/>
      <c r="L3751" s="6"/>
      <c r="M3751" s="6"/>
      <c r="N3751" s="6"/>
      <c r="O3751" s="6"/>
      <c r="P3751" s="6"/>
      <c r="Q3751" s="6"/>
      <c r="R3751" s="6"/>
      <c r="S3751" s="6"/>
      <c r="T3751" s="6"/>
      <c r="U3751" s="6"/>
      <c r="V3751" s="6"/>
      <c r="W3751" s="6"/>
      <c r="X3751" s="6"/>
      <c r="Y3751" s="6"/>
      <c r="Z3751" s="6"/>
      <c r="AA3751" s="6"/>
      <c r="AB3751" s="21"/>
      <c r="AC3751" s="21"/>
      <c r="AD3751" s="21"/>
      <c r="AE3751" s="6"/>
      <c r="AF3751" s="6"/>
      <c r="AG3751" s="6"/>
      <c r="AH3751" s="6"/>
    </row>
    <row r="3752" spans="1:34" x14ac:dyDescent="0.35">
      <c r="A3752" s="20"/>
      <c r="B3752" s="6"/>
      <c r="C3752" s="6"/>
      <c r="D3752" s="6"/>
      <c r="E3752" s="6"/>
      <c r="F3752" s="6"/>
      <c r="G3752" s="6"/>
      <c r="H3752" s="6"/>
      <c r="I3752" s="6"/>
      <c r="J3752" s="6"/>
      <c r="K3752" s="6"/>
      <c r="L3752" s="6"/>
      <c r="M3752" s="6"/>
      <c r="N3752" s="6"/>
      <c r="O3752" s="6"/>
      <c r="P3752" s="6"/>
      <c r="Q3752" s="6"/>
      <c r="R3752" s="6"/>
      <c r="S3752" s="6"/>
      <c r="T3752" s="6"/>
      <c r="U3752" s="6"/>
      <c r="V3752" s="6"/>
      <c r="W3752" s="6"/>
      <c r="X3752" s="6"/>
      <c r="Y3752" s="6"/>
      <c r="Z3752" s="6"/>
      <c r="AA3752" s="6"/>
      <c r="AB3752" s="21"/>
      <c r="AC3752" s="21"/>
      <c r="AD3752" s="21"/>
      <c r="AE3752" s="6"/>
      <c r="AF3752" s="6"/>
      <c r="AG3752" s="6"/>
      <c r="AH3752" s="6"/>
    </row>
    <row r="3753" spans="1:34" x14ac:dyDescent="0.35">
      <c r="A3753" s="20"/>
      <c r="B3753" s="6"/>
      <c r="C3753" s="6"/>
      <c r="D3753" s="6"/>
      <c r="E3753" s="6"/>
      <c r="F3753" s="6"/>
      <c r="G3753" s="6"/>
      <c r="H3753" s="6"/>
      <c r="I3753" s="6"/>
      <c r="J3753" s="6"/>
      <c r="K3753" s="6"/>
      <c r="L3753" s="6"/>
      <c r="M3753" s="6"/>
      <c r="N3753" s="6"/>
      <c r="O3753" s="6"/>
      <c r="P3753" s="6"/>
      <c r="Q3753" s="6"/>
      <c r="R3753" s="6"/>
      <c r="S3753" s="6"/>
      <c r="T3753" s="6"/>
      <c r="U3753" s="6"/>
      <c r="V3753" s="6"/>
      <c r="W3753" s="6"/>
      <c r="X3753" s="6"/>
      <c r="Y3753" s="6"/>
      <c r="Z3753" s="6"/>
      <c r="AA3753" s="6"/>
      <c r="AB3753" s="21"/>
      <c r="AC3753" s="21"/>
      <c r="AD3753" s="21"/>
      <c r="AE3753" s="6"/>
      <c r="AF3753" s="6"/>
      <c r="AG3753" s="6"/>
      <c r="AH3753" s="6"/>
    </row>
    <row r="3754" spans="1:34" x14ac:dyDescent="0.35">
      <c r="A3754" s="20"/>
      <c r="B3754" s="6"/>
      <c r="C3754" s="6"/>
      <c r="D3754" s="6"/>
      <c r="E3754" s="6"/>
      <c r="F3754" s="6"/>
      <c r="G3754" s="6"/>
      <c r="H3754" s="6"/>
      <c r="I3754" s="6"/>
      <c r="J3754" s="6"/>
      <c r="K3754" s="6"/>
      <c r="L3754" s="6"/>
      <c r="M3754" s="6"/>
      <c r="N3754" s="6"/>
      <c r="O3754" s="6"/>
      <c r="P3754" s="6"/>
      <c r="Q3754" s="6"/>
      <c r="R3754" s="6"/>
      <c r="S3754" s="6"/>
      <c r="T3754" s="6"/>
      <c r="U3754" s="6"/>
      <c r="V3754" s="6"/>
      <c r="W3754" s="6"/>
      <c r="X3754" s="6"/>
      <c r="Y3754" s="6"/>
      <c r="Z3754" s="6"/>
      <c r="AA3754" s="6"/>
      <c r="AB3754" s="21"/>
      <c r="AC3754" s="21"/>
      <c r="AD3754" s="21"/>
      <c r="AE3754" s="6"/>
      <c r="AF3754" s="6"/>
      <c r="AG3754" s="6"/>
      <c r="AH3754" s="6"/>
    </row>
    <row r="3755" spans="1:34" x14ac:dyDescent="0.35">
      <c r="A3755" s="20"/>
      <c r="B3755" s="6"/>
      <c r="C3755" s="6"/>
      <c r="D3755" s="6"/>
      <c r="E3755" s="6"/>
      <c r="F3755" s="6"/>
      <c r="G3755" s="6"/>
      <c r="H3755" s="6"/>
      <c r="I3755" s="6"/>
      <c r="J3755" s="6"/>
      <c r="K3755" s="6"/>
      <c r="L3755" s="6"/>
      <c r="M3755" s="6"/>
      <c r="N3755" s="6"/>
      <c r="O3755" s="6"/>
      <c r="P3755" s="6"/>
      <c r="Q3755" s="6"/>
      <c r="R3755" s="6"/>
      <c r="S3755" s="6"/>
      <c r="T3755" s="6"/>
      <c r="U3755" s="6"/>
      <c r="V3755" s="6"/>
      <c r="W3755" s="6"/>
      <c r="X3755" s="6"/>
      <c r="Y3755" s="6"/>
      <c r="Z3755" s="6"/>
      <c r="AA3755" s="6"/>
      <c r="AB3755" s="21"/>
      <c r="AC3755" s="21"/>
      <c r="AD3755" s="21"/>
      <c r="AE3755" s="6"/>
      <c r="AF3755" s="6"/>
      <c r="AG3755" s="6"/>
      <c r="AH3755" s="6"/>
    </row>
    <row r="3756" spans="1:34" x14ac:dyDescent="0.35">
      <c r="A3756" s="20"/>
      <c r="B3756" s="6"/>
      <c r="C3756" s="6"/>
      <c r="D3756" s="6"/>
      <c r="E3756" s="6"/>
      <c r="F3756" s="6"/>
      <c r="G3756" s="6"/>
      <c r="H3756" s="6"/>
      <c r="I3756" s="6"/>
      <c r="J3756" s="6"/>
      <c r="K3756" s="6"/>
      <c r="L3756" s="6"/>
      <c r="M3756" s="6"/>
      <c r="N3756" s="6"/>
      <c r="O3756" s="6"/>
      <c r="P3756" s="6"/>
      <c r="Q3756" s="6"/>
      <c r="R3756" s="6"/>
      <c r="S3756" s="6"/>
      <c r="T3756" s="6"/>
      <c r="U3756" s="6"/>
      <c r="V3756" s="6"/>
      <c r="W3756" s="6"/>
      <c r="X3756" s="6"/>
      <c r="Y3756" s="6"/>
      <c r="Z3756" s="6"/>
      <c r="AA3756" s="6"/>
      <c r="AB3756" s="21"/>
      <c r="AC3756" s="21"/>
      <c r="AD3756" s="21"/>
      <c r="AE3756" s="6"/>
      <c r="AF3756" s="6"/>
      <c r="AG3756" s="6"/>
      <c r="AH3756" s="6"/>
    </row>
    <row r="3757" spans="1:34" x14ac:dyDescent="0.35">
      <c r="A3757" s="20"/>
      <c r="B3757" s="6"/>
      <c r="C3757" s="6"/>
      <c r="D3757" s="6"/>
      <c r="E3757" s="6"/>
      <c r="F3757" s="6"/>
      <c r="G3757" s="6"/>
      <c r="H3757" s="6"/>
      <c r="I3757" s="6"/>
      <c r="J3757" s="6"/>
      <c r="K3757" s="6"/>
      <c r="L3757" s="6"/>
      <c r="M3757" s="6"/>
      <c r="N3757" s="6"/>
      <c r="O3757" s="6"/>
      <c r="P3757" s="6"/>
      <c r="Q3757" s="6"/>
      <c r="R3757" s="6"/>
      <c r="S3757" s="6"/>
      <c r="T3757" s="6"/>
      <c r="U3757" s="6"/>
      <c r="V3757" s="6"/>
      <c r="W3757" s="6"/>
      <c r="X3757" s="6"/>
      <c r="Y3757" s="6"/>
      <c r="Z3757" s="6"/>
      <c r="AA3757" s="6"/>
      <c r="AB3757" s="21"/>
      <c r="AC3757" s="21"/>
      <c r="AD3757" s="21"/>
      <c r="AE3757" s="6"/>
      <c r="AF3757" s="6"/>
      <c r="AG3757" s="6"/>
      <c r="AH3757" s="6"/>
    </row>
    <row r="3758" spans="1:34" x14ac:dyDescent="0.35">
      <c r="A3758" s="20"/>
      <c r="B3758" s="6"/>
      <c r="C3758" s="6"/>
      <c r="D3758" s="6"/>
      <c r="E3758" s="6"/>
      <c r="F3758" s="6"/>
      <c r="G3758" s="6"/>
      <c r="H3758" s="6"/>
      <c r="I3758" s="6"/>
      <c r="J3758" s="6"/>
      <c r="K3758" s="6"/>
      <c r="L3758" s="6"/>
      <c r="M3758" s="6"/>
      <c r="N3758" s="6"/>
      <c r="O3758" s="6"/>
      <c r="P3758" s="6"/>
      <c r="Q3758" s="6"/>
      <c r="R3758" s="6"/>
      <c r="S3758" s="6"/>
      <c r="T3758" s="6"/>
      <c r="U3758" s="6"/>
      <c r="V3758" s="6"/>
      <c r="W3758" s="6"/>
      <c r="X3758" s="6"/>
      <c r="Y3758" s="6"/>
      <c r="Z3758" s="6"/>
      <c r="AA3758" s="6"/>
      <c r="AB3758" s="21"/>
      <c r="AC3758" s="21"/>
      <c r="AD3758" s="21"/>
      <c r="AE3758" s="6"/>
      <c r="AF3758" s="6"/>
      <c r="AG3758" s="6"/>
      <c r="AH3758" s="6"/>
    </row>
    <row r="3759" spans="1:34" x14ac:dyDescent="0.35">
      <c r="A3759" s="20"/>
      <c r="B3759" s="6"/>
      <c r="C3759" s="6"/>
      <c r="D3759" s="6"/>
      <c r="E3759" s="6"/>
      <c r="F3759" s="6"/>
      <c r="G3759" s="6"/>
      <c r="H3759" s="6"/>
      <c r="I3759" s="6"/>
      <c r="J3759" s="6"/>
      <c r="K3759" s="6"/>
      <c r="L3759" s="6"/>
      <c r="M3759" s="6"/>
      <c r="N3759" s="6"/>
      <c r="O3759" s="6"/>
      <c r="P3759" s="6"/>
      <c r="Q3759" s="6"/>
      <c r="R3759" s="6"/>
      <c r="S3759" s="6"/>
      <c r="T3759" s="6"/>
      <c r="U3759" s="6"/>
      <c r="V3759" s="6"/>
      <c r="W3759" s="6"/>
      <c r="X3759" s="6"/>
      <c r="Y3759" s="6"/>
      <c r="Z3759" s="6"/>
      <c r="AA3759" s="6"/>
      <c r="AB3759" s="21"/>
      <c r="AC3759" s="21"/>
      <c r="AD3759" s="21"/>
      <c r="AE3759" s="6"/>
      <c r="AF3759" s="6"/>
      <c r="AG3759" s="6"/>
      <c r="AH3759" s="6"/>
    </row>
    <row r="3760" spans="1:34" x14ac:dyDescent="0.35">
      <c r="A3760" s="20"/>
      <c r="B3760" s="6"/>
      <c r="C3760" s="6"/>
      <c r="D3760" s="6"/>
      <c r="E3760" s="6"/>
      <c r="F3760" s="6"/>
      <c r="G3760" s="6"/>
      <c r="H3760" s="6"/>
      <c r="I3760" s="6"/>
      <c r="J3760" s="6"/>
      <c r="K3760" s="6"/>
      <c r="L3760" s="6"/>
      <c r="M3760" s="6"/>
      <c r="N3760" s="6"/>
      <c r="O3760" s="6"/>
      <c r="P3760" s="6"/>
      <c r="Q3760" s="6"/>
      <c r="R3760" s="6"/>
      <c r="S3760" s="6"/>
      <c r="T3760" s="6"/>
      <c r="U3760" s="6"/>
      <c r="V3760" s="6"/>
      <c r="W3760" s="6"/>
      <c r="X3760" s="6"/>
      <c r="Y3760" s="6"/>
      <c r="Z3760" s="6"/>
      <c r="AA3760" s="6"/>
      <c r="AB3760" s="21"/>
      <c r="AC3760" s="21"/>
      <c r="AD3760" s="21"/>
      <c r="AE3760" s="6"/>
      <c r="AF3760" s="6"/>
      <c r="AG3760" s="6"/>
      <c r="AH3760" s="6"/>
    </row>
    <row r="3761" spans="1:34" x14ac:dyDescent="0.35">
      <c r="A3761" s="20"/>
      <c r="B3761" s="6"/>
      <c r="C3761" s="6"/>
      <c r="D3761" s="6"/>
      <c r="E3761" s="6"/>
      <c r="F3761" s="6"/>
      <c r="G3761" s="6"/>
      <c r="H3761" s="6"/>
      <c r="I3761" s="6"/>
      <c r="J3761" s="6"/>
      <c r="K3761" s="6"/>
      <c r="L3761" s="6"/>
      <c r="M3761" s="6"/>
      <c r="N3761" s="6"/>
      <c r="O3761" s="6"/>
      <c r="P3761" s="6"/>
      <c r="Q3761" s="6"/>
      <c r="R3761" s="6"/>
      <c r="S3761" s="6"/>
      <c r="T3761" s="6"/>
      <c r="U3761" s="6"/>
      <c r="V3761" s="6"/>
      <c r="W3761" s="6"/>
      <c r="X3761" s="6"/>
      <c r="Y3761" s="6"/>
      <c r="Z3761" s="6"/>
      <c r="AA3761" s="6"/>
      <c r="AB3761" s="21"/>
      <c r="AC3761" s="21"/>
      <c r="AD3761" s="21"/>
      <c r="AE3761" s="6"/>
      <c r="AF3761" s="6"/>
      <c r="AG3761" s="6"/>
      <c r="AH3761" s="6"/>
    </row>
    <row r="3762" spans="1:34" x14ac:dyDescent="0.35">
      <c r="A3762" s="20"/>
      <c r="B3762" s="6"/>
      <c r="C3762" s="6"/>
      <c r="D3762" s="6"/>
      <c r="E3762" s="6"/>
      <c r="F3762" s="6"/>
      <c r="G3762" s="6"/>
      <c r="H3762" s="6"/>
      <c r="I3762" s="6"/>
      <c r="J3762" s="6"/>
      <c r="K3762" s="6"/>
      <c r="L3762" s="6"/>
      <c r="M3762" s="6"/>
      <c r="N3762" s="6"/>
      <c r="O3762" s="6"/>
      <c r="P3762" s="6"/>
      <c r="Q3762" s="6"/>
      <c r="R3762" s="6"/>
      <c r="S3762" s="6"/>
      <c r="T3762" s="6"/>
      <c r="U3762" s="6"/>
      <c r="V3762" s="6"/>
      <c r="W3762" s="6"/>
      <c r="X3762" s="6"/>
      <c r="Y3762" s="6"/>
      <c r="Z3762" s="6"/>
      <c r="AA3762" s="6"/>
      <c r="AB3762" s="21"/>
      <c r="AC3762" s="21"/>
      <c r="AD3762" s="21"/>
      <c r="AE3762" s="6"/>
      <c r="AF3762" s="6"/>
      <c r="AG3762" s="6"/>
      <c r="AH3762" s="6"/>
    </row>
    <row r="3763" spans="1:34" x14ac:dyDescent="0.35">
      <c r="A3763" s="20"/>
      <c r="B3763" s="6"/>
      <c r="C3763" s="6"/>
      <c r="D3763" s="6"/>
      <c r="E3763" s="6"/>
      <c r="F3763" s="6"/>
      <c r="G3763" s="6"/>
      <c r="H3763" s="6"/>
      <c r="I3763" s="6"/>
      <c r="J3763" s="6"/>
      <c r="K3763" s="6"/>
      <c r="L3763" s="6"/>
      <c r="M3763" s="6"/>
      <c r="N3763" s="6"/>
      <c r="O3763" s="6"/>
      <c r="P3763" s="6"/>
      <c r="Q3763" s="6"/>
      <c r="R3763" s="6"/>
      <c r="S3763" s="6"/>
      <c r="T3763" s="6"/>
      <c r="U3763" s="6"/>
      <c r="V3763" s="6"/>
      <c r="W3763" s="6"/>
      <c r="X3763" s="6"/>
      <c r="Y3763" s="6"/>
      <c r="Z3763" s="6"/>
      <c r="AA3763" s="6"/>
      <c r="AB3763" s="21"/>
      <c r="AC3763" s="21"/>
      <c r="AD3763" s="21"/>
      <c r="AE3763" s="6"/>
      <c r="AF3763" s="6"/>
      <c r="AG3763" s="6"/>
      <c r="AH3763" s="6"/>
    </row>
    <row r="3764" spans="1:34" x14ac:dyDescent="0.35">
      <c r="A3764" s="20"/>
      <c r="B3764" s="6"/>
      <c r="C3764" s="6"/>
      <c r="D3764" s="6"/>
      <c r="E3764" s="6"/>
      <c r="F3764" s="6"/>
      <c r="G3764" s="6"/>
      <c r="H3764" s="6"/>
      <c r="I3764" s="6"/>
      <c r="J3764" s="6"/>
      <c r="K3764" s="6"/>
      <c r="L3764" s="6"/>
      <c r="M3764" s="6"/>
      <c r="N3764" s="6"/>
      <c r="O3764" s="6"/>
      <c r="P3764" s="6"/>
      <c r="Q3764" s="6"/>
      <c r="R3764" s="6"/>
      <c r="S3764" s="6"/>
      <c r="T3764" s="6"/>
      <c r="U3764" s="6"/>
      <c r="V3764" s="6"/>
      <c r="W3764" s="6"/>
      <c r="X3764" s="6"/>
      <c r="Y3764" s="6"/>
      <c r="Z3764" s="6"/>
      <c r="AA3764" s="6"/>
      <c r="AB3764" s="21"/>
      <c r="AC3764" s="21"/>
      <c r="AD3764" s="21"/>
      <c r="AE3764" s="6"/>
      <c r="AF3764" s="6"/>
      <c r="AG3764" s="6"/>
      <c r="AH3764" s="6"/>
    </row>
    <row r="3765" spans="1:34" x14ac:dyDescent="0.35">
      <c r="A3765" s="20"/>
      <c r="B3765" s="6"/>
      <c r="C3765" s="6"/>
      <c r="D3765" s="6"/>
      <c r="E3765" s="6"/>
      <c r="F3765" s="6"/>
      <c r="G3765" s="6"/>
      <c r="H3765" s="6"/>
      <c r="I3765" s="6"/>
      <c r="J3765" s="6"/>
      <c r="K3765" s="6"/>
      <c r="L3765" s="6"/>
      <c r="M3765" s="6"/>
      <c r="N3765" s="6"/>
      <c r="O3765" s="6"/>
      <c r="P3765" s="6"/>
      <c r="Q3765" s="6"/>
      <c r="R3765" s="6"/>
      <c r="S3765" s="6"/>
      <c r="T3765" s="6"/>
      <c r="U3765" s="6"/>
      <c r="V3765" s="6"/>
      <c r="W3765" s="6"/>
      <c r="X3765" s="6"/>
      <c r="Y3765" s="6"/>
      <c r="Z3765" s="6"/>
      <c r="AA3765" s="6"/>
      <c r="AB3765" s="21"/>
      <c r="AC3765" s="21"/>
      <c r="AD3765" s="21"/>
      <c r="AE3765" s="6"/>
      <c r="AF3765" s="6"/>
      <c r="AG3765" s="6"/>
      <c r="AH3765" s="6"/>
    </row>
    <row r="3766" spans="1:34" x14ac:dyDescent="0.35">
      <c r="A3766" s="20"/>
      <c r="B3766" s="6"/>
      <c r="C3766" s="6"/>
      <c r="D3766" s="6"/>
      <c r="E3766" s="6"/>
      <c r="F3766" s="6"/>
      <c r="G3766" s="6"/>
      <c r="H3766" s="6"/>
      <c r="I3766" s="6"/>
      <c r="J3766" s="6"/>
      <c r="K3766" s="6"/>
      <c r="L3766" s="6"/>
      <c r="M3766" s="6"/>
      <c r="N3766" s="6"/>
      <c r="O3766" s="6"/>
      <c r="P3766" s="6"/>
      <c r="Q3766" s="6"/>
      <c r="R3766" s="6"/>
      <c r="S3766" s="6"/>
      <c r="T3766" s="6"/>
      <c r="U3766" s="6"/>
      <c r="V3766" s="6"/>
      <c r="W3766" s="6"/>
      <c r="X3766" s="6"/>
      <c r="Y3766" s="6"/>
      <c r="Z3766" s="6"/>
      <c r="AA3766" s="6"/>
      <c r="AB3766" s="21"/>
      <c r="AC3766" s="21"/>
      <c r="AD3766" s="21"/>
      <c r="AE3766" s="6"/>
      <c r="AF3766" s="6"/>
      <c r="AG3766" s="6"/>
      <c r="AH3766" s="6"/>
    </row>
    <row r="3767" spans="1:34" x14ac:dyDescent="0.35">
      <c r="A3767" s="20"/>
      <c r="B3767" s="6"/>
      <c r="C3767" s="6"/>
      <c r="D3767" s="6"/>
      <c r="E3767" s="6"/>
      <c r="F3767" s="6"/>
      <c r="G3767" s="6"/>
      <c r="H3767" s="6"/>
      <c r="I3767" s="6"/>
      <c r="J3767" s="6"/>
      <c r="K3767" s="6"/>
      <c r="L3767" s="6"/>
      <c r="M3767" s="6"/>
      <c r="N3767" s="6"/>
      <c r="O3767" s="6"/>
      <c r="P3767" s="6"/>
      <c r="Q3767" s="6"/>
      <c r="R3767" s="6"/>
      <c r="S3767" s="6"/>
      <c r="T3767" s="6"/>
      <c r="U3767" s="6"/>
      <c r="V3767" s="6"/>
      <c r="W3767" s="6"/>
      <c r="X3767" s="6"/>
      <c r="Y3767" s="6"/>
      <c r="Z3767" s="6"/>
      <c r="AA3767" s="6"/>
      <c r="AB3767" s="21"/>
      <c r="AC3767" s="21"/>
      <c r="AD3767" s="21"/>
      <c r="AE3767" s="6"/>
      <c r="AF3767" s="6"/>
      <c r="AG3767" s="6"/>
      <c r="AH3767" s="6"/>
    </row>
    <row r="3768" spans="1:34" x14ac:dyDescent="0.35">
      <c r="A3768" s="20"/>
      <c r="B3768" s="6"/>
      <c r="C3768" s="6"/>
      <c r="D3768" s="6"/>
      <c r="E3768" s="6"/>
      <c r="F3768" s="6"/>
      <c r="G3768" s="6"/>
      <c r="H3768" s="6"/>
      <c r="I3768" s="6"/>
      <c r="J3768" s="6"/>
      <c r="K3768" s="6"/>
      <c r="L3768" s="6"/>
      <c r="M3768" s="6"/>
      <c r="N3768" s="6"/>
      <c r="O3768" s="6"/>
      <c r="P3768" s="6"/>
      <c r="Q3768" s="6"/>
      <c r="R3768" s="6"/>
      <c r="S3768" s="6"/>
      <c r="T3768" s="6"/>
      <c r="U3768" s="6"/>
      <c r="V3768" s="6"/>
      <c r="W3768" s="6"/>
      <c r="X3768" s="6"/>
      <c r="Y3768" s="6"/>
      <c r="Z3768" s="6"/>
      <c r="AA3768" s="6"/>
      <c r="AB3768" s="21"/>
      <c r="AC3768" s="21"/>
      <c r="AD3768" s="21"/>
      <c r="AE3768" s="6"/>
      <c r="AF3768" s="6"/>
      <c r="AG3768" s="6"/>
      <c r="AH3768" s="6"/>
    </row>
    <row r="3769" spans="1:34" x14ac:dyDescent="0.35">
      <c r="A3769" s="20"/>
      <c r="B3769" s="6"/>
      <c r="C3769" s="6"/>
      <c r="D3769" s="6"/>
      <c r="E3769" s="6"/>
      <c r="F3769" s="6"/>
      <c r="G3769" s="6"/>
      <c r="H3769" s="6"/>
      <c r="I3769" s="6"/>
      <c r="J3769" s="6"/>
      <c r="K3769" s="6"/>
      <c r="L3769" s="6"/>
      <c r="M3769" s="6"/>
      <c r="N3769" s="6"/>
      <c r="O3769" s="6"/>
      <c r="P3769" s="6"/>
      <c r="Q3769" s="6"/>
      <c r="R3769" s="6"/>
      <c r="S3769" s="6"/>
      <c r="T3769" s="6"/>
      <c r="U3769" s="6"/>
      <c r="V3769" s="6"/>
      <c r="W3769" s="6"/>
      <c r="X3769" s="6"/>
      <c r="Y3769" s="6"/>
      <c r="Z3769" s="6"/>
      <c r="AA3769" s="6"/>
      <c r="AB3769" s="21"/>
      <c r="AC3769" s="21"/>
      <c r="AD3769" s="21"/>
      <c r="AE3769" s="6"/>
      <c r="AF3769" s="6"/>
      <c r="AG3769" s="6"/>
      <c r="AH3769" s="6"/>
    </row>
    <row r="3770" spans="1:34" x14ac:dyDescent="0.35">
      <c r="A3770" s="20"/>
      <c r="B3770" s="6"/>
      <c r="C3770" s="6"/>
      <c r="D3770" s="6"/>
      <c r="E3770" s="6"/>
      <c r="F3770" s="6"/>
      <c r="G3770" s="6"/>
      <c r="H3770" s="6"/>
      <c r="I3770" s="6"/>
      <c r="J3770" s="6"/>
      <c r="K3770" s="6"/>
      <c r="L3770" s="6"/>
      <c r="M3770" s="6"/>
      <c r="N3770" s="6"/>
      <c r="O3770" s="6"/>
      <c r="P3770" s="6"/>
      <c r="Q3770" s="6"/>
      <c r="R3770" s="6"/>
      <c r="S3770" s="6"/>
      <c r="T3770" s="6"/>
      <c r="U3770" s="6"/>
      <c r="V3770" s="6"/>
      <c r="W3770" s="6"/>
      <c r="X3770" s="6"/>
      <c r="Y3770" s="6"/>
      <c r="Z3770" s="6"/>
      <c r="AA3770" s="6"/>
      <c r="AB3770" s="21"/>
      <c r="AC3770" s="21"/>
      <c r="AD3770" s="21"/>
      <c r="AE3770" s="6"/>
      <c r="AF3770" s="6"/>
      <c r="AG3770" s="6"/>
      <c r="AH3770" s="6"/>
    </row>
    <row r="3771" spans="1:34" x14ac:dyDescent="0.35">
      <c r="A3771" s="20"/>
      <c r="B3771" s="6"/>
      <c r="C3771" s="6"/>
      <c r="D3771" s="6"/>
      <c r="E3771" s="6"/>
      <c r="F3771" s="6"/>
      <c r="G3771" s="6"/>
      <c r="H3771" s="6"/>
      <c r="I3771" s="6"/>
      <c r="J3771" s="6"/>
      <c r="K3771" s="6"/>
      <c r="L3771" s="6"/>
      <c r="M3771" s="6"/>
      <c r="N3771" s="6"/>
      <c r="O3771" s="6"/>
      <c r="P3771" s="6"/>
      <c r="Q3771" s="6"/>
      <c r="R3771" s="6"/>
      <c r="S3771" s="6"/>
      <c r="T3771" s="6"/>
      <c r="U3771" s="6"/>
      <c r="V3771" s="6"/>
      <c r="W3771" s="6"/>
      <c r="X3771" s="6"/>
      <c r="Y3771" s="6"/>
      <c r="Z3771" s="6"/>
      <c r="AA3771" s="6"/>
      <c r="AB3771" s="21"/>
      <c r="AC3771" s="21"/>
      <c r="AD3771" s="21"/>
      <c r="AE3771" s="6"/>
      <c r="AF3771" s="6"/>
      <c r="AG3771" s="6"/>
      <c r="AH3771" s="6"/>
    </row>
    <row r="3772" spans="1:34" x14ac:dyDescent="0.35">
      <c r="A3772" s="20"/>
      <c r="B3772" s="6"/>
      <c r="C3772" s="6"/>
      <c r="D3772" s="6"/>
      <c r="E3772" s="6"/>
      <c r="F3772" s="6"/>
      <c r="G3772" s="6"/>
      <c r="H3772" s="6"/>
      <c r="I3772" s="6"/>
      <c r="J3772" s="6"/>
      <c r="K3772" s="6"/>
      <c r="L3772" s="6"/>
      <c r="M3772" s="6"/>
      <c r="N3772" s="6"/>
      <c r="O3772" s="6"/>
      <c r="P3772" s="6"/>
      <c r="Q3772" s="6"/>
      <c r="R3772" s="6"/>
      <c r="S3772" s="6"/>
      <c r="T3772" s="6"/>
      <c r="U3772" s="6"/>
      <c r="V3772" s="6"/>
      <c r="W3772" s="6"/>
      <c r="X3772" s="6"/>
      <c r="Y3772" s="6"/>
      <c r="Z3772" s="6"/>
      <c r="AA3772" s="6"/>
      <c r="AB3772" s="21"/>
      <c r="AC3772" s="21"/>
      <c r="AD3772" s="21"/>
      <c r="AE3772" s="6"/>
      <c r="AF3772" s="6"/>
      <c r="AG3772" s="6"/>
      <c r="AH3772" s="6"/>
    </row>
    <row r="3773" spans="1:34" x14ac:dyDescent="0.35">
      <c r="A3773" s="20"/>
      <c r="B3773" s="6"/>
      <c r="C3773" s="6"/>
      <c r="D3773" s="6"/>
      <c r="E3773" s="6"/>
      <c r="F3773" s="6"/>
      <c r="G3773" s="6"/>
      <c r="H3773" s="6"/>
      <c r="I3773" s="6"/>
      <c r="J3773" s="6"/>
      <c r="K3773" s="6"/>
      <c r="L3773" s="6"/>
      <c r="M3773" s="6"/>
      <c r="N3773" s="6"/>
      <c r="O3773" s="6"/>
      <c r="P3773" s="6"/>
      <c r="Q3773" s="6"/>
      <c r="R3773" s="6"/>
      <c r="S3773" s="6"/>
      <c r="T3773" s="6"/>
      <c r="U3773" s="6"/>
      <c r="V3773" s="6"/>
      <c r="W3773" s="6"/>
      <c r="X3773" s="6"/>
      <c r="Y3773" s="6"/>
      <c r="Z3773" s="6"/>
      <c r="AA3773" s="6"/>
      <c r="AB3773" s="21"/>
      <c r="AC3773" s="21"/>
      <c r="AD3773" s="21"/>
      <c r="AE3773" s="6"/>
      <c r="AF3773" s="6"/>
      <c r="AG3773" s="6"/>
      <c r="AH3773" s="6"/>
    </row>
    <row r="3774" spans="1:34" x14ac:dyDescent="0.35">
      <c r="A3774" s="20"/>
      <c r="B3774" s="6"/>
      <c r="C3774" s="6"/>
      <c r="D3774" s="6"/>
      <c r="E3774" s="6"/>
      <c r="F3774" s="6"/>
      <c r="G3774" s="6"/>
      <c r="H3774" s="6"/>
      <c r="I3774" s="6"/>
      <c r="J3774" s="6"/>
      <c r="K3774" s="6"/>
      <c r="L3774" s="6"/>
      <c r="M3774" s="6"/>
      <c r="N3774" s="6"/>
      <c r="O3774" s="6"/>
      <c r="P3774" s="6"/>
      <c r="Q3774" s="6"/>
      <c r="R3774" s="6"/>
      <c r="S3774" s="6"/>
      <c r="T3774" s="6"/>
      <c r="U3774" s="6"/>
      <c r="V3774" s="6"/>
      <c r="W3774" s="6"/>
      <c r="X3774" s="6"/>
      <c r="Y3774" s="6"/>
      <c r="Z3774" s="6"/>
      <c r="AA3774" s="6"/>
      <c r="AB3774" s="21"/>
      <c r="AC3774" s="21"/>
      <c r="AD3774" s="21"/>
      <c r="AE3774" s="6"/>
      <c r="AF3774" s="6"/>
      <c r="AG3774" s="6"/>
      <c r="AH3774" s="6"/>
    </row>
    <row r="3775" spans="1:34" x14ac:dyDescent="0.35">
      <c r="A3775" s="20"/>
      <c r="B3775" s="6"/>
      <c r="C3775" s="6"/>
      <c r="D3775" s="6"/>
      <c r="E3775" s="6"/>
      <c r="F3775" s="6"/>
      <c r="G3775" s="6"/>
      <c r="H3775" s="6"/>
      <c r="I3775" s="6"/>
      <c r="J3775" s="6"/>
      <c r="K3775" s="6"/>
      <c r="L3775" s="6"/>
      <c r="M3775" s="6"/>
      <c r="N3775" s="6"/>
      <c r="O3775" s="6"/>
      <c r="P3775" s="6"/>
      <c r="Q3775" s="6"/>
      <c r="R3775" s="6"/>
      <c r="S3775" s="6"/>
      <c r="T3775" s="6"/>
      <c r="U3775" s="6"/>
      <c r="V3775" s="6"/>
      <c r="W3775" s="6"/>
      <c r="X3775" s="6"/>
      <c r="Y3775" s="6"/>
      <c r="Z3775" s="6"/>
      <c r="AA3775" s="6"/>
      <c r="AB3775" s="21"/>
      <c r="AC3775" s="21"/>
      <c r="AD3775" s="21"/>
      <c r="AE3775" s="6"/>
      <c r="AF3775" s="6"/>
      <c r="AG3775" s="6"/>
      <c r="AH3775" s="6"/>
    </row>
    <row r="3776" spans="1:34" x14ac:dyDescent="0.35">
      <c r="A3776" s="20"/>
      <c r="B3776" s="6"/>
      <c r="C3776" s="6"/>
      <c r="D3776" s="6"/>
      <c r="E3776" s="6"/>
      <c r="F3776" s="6"/>
      <c r="G3776" s="6"/>
      <c r="H3776" s="6"/>
      <c r="I3776" s="6"/>
      <c r="J3776" s="6"/>
      <c r="K3776" s="6"/>
      <c r="L3776" s="6"/>
      <c r="M3776" s="6"/>
      <c r="N3776" s="6"/>
      <c r="O3776" s="6"/>
      <c r="P3776" s="6"/>
      <c r="Q3776" s="6"/>
      <c r="R3776" s="6"/>
      <c r="S3776" s="6"/>
      <c r="T3776" s="6"/>
      <c r="U3776" s="6"/>
      <c r="V3776" s="6"/>
      <c r="W3776" s="6"/>
      <c r="X3776" s="6"/>
      <c r="Y3776" s="6"/>
      <c r="Z3776" s="6"/>
      <c r="AA3776" s="6"/>
      <c r="AB3776" s="21"/>
      <c r="AC3776" s="21"/>
      <c r="AD3776" s="21"/>
      <c r="AE3776" s="6"/>
      <c r="AF3776" s="6"/>
      <c r="AG3776" s="6"/>
      <c r="AH3776" s="6"/>
    </row>
    <row r="3777" spans="1:34" x14ac:dyDescent="0.35">
      <c r="A3777" s="20"/>
      <c r="B3777" s="6"/>
      <c r="C3777" s="6"/>
      <c r="D3777" s="6"/>
      <c r="E3777" s="6"/>
      <c r="F3777" s="6"/>
      <c r="G3777" s="6"/>
      <c r="H3777" s="6"/>
      <c r="I3777" s="6"/>
      <c r="J3777" s="6"/>
      <c r="K3777" s="6"/>
      <c r="L3777" s="6"/>
      <c r="M3777" s="6"/>
      <c r="N3777" s="6"/>
      <c r="O3777" s="6"/>
      <c r="P3777" s="6"/>
      <c r="Q3777" s="6"/>
      <c r="R3777" s="6"/>
      <c r="S3777" s="6"/>
      <c r="T3777" s="6"/>
      <c r="U3777" s="6"/>
      <c r="V3777" s="6"/>
      <c r="W3777" s="6"/>
      <c r="X3777" s="6"/>
      <c r="Y3777" s="6"/>
      <c r="Z3777" s="6"/>
      <c r="AA3777" s="6"/>
      <c r="AB3777" s="21"/>
      <c r="AC3777" s="21"/>
      <c r="AD3777" s="21"/>
      <c r="AE3777" s="6"/>
      <c r="AF3777" s="6"/>
      <c r="AG3777" s="6"/>
      <c r="AH3777" s="6"/>
    </row>
    <row r="3778" spans="1:34" x14ac:dyDescent="0.35">
      <c r="A3778" s="20"/>
      <c r="B3778" s="6"/>
      <c r="C3778" s="6"/>
      <c r="D3778" s="6"/>
      <c r="E3778" s="6"/>
      <c r="F3778" s="6"/>
      <c r="G3778" s="6"/>
      <c r="H3778" s="6"/>
      <c r="I3778" s="6"/>
      <c r="J3778" s="6"/>
      <c r="K3778" s="6"/>
      <c r="L3778" s="6"/>
      <c r="M3778" s="6"/>
      <c r="N3778" s="6"/>
      <c r="O3778" s="6"/>
      <c r="P3778" s="6"/>
      <c r="Q3778" s="6"/>
      <c r="R3778" s="6"/>
      <c r="S3778" s="6"/>
      <c r="T3778" s="6"/>
      <c r="U3778" s="6"/>
      <c r="V3778" s="6"/>
      <c r="W3778" s="6"/>
      <c r="X3778" s="6"/>
      <c r="Y3778" s="6"/>
      <c r="Z3778" s="6"/>
      <c r="AA3778" s="6"/>
      <c r="AB3778" s="21"/>
      <c r="AC3778" s="21"/>
      <c r="AD3778" s="21"/>
      <c r="AE3778" s="6"/>
      <c r="AF3778" s="6"/>
      <c r="AG3778" s="6"/>
      <c r="AH3778" s="6"/>
    </row>
    <row r="3779" spans="1:34" x14ac:dyDescent="0.35">
      <c r="A3779" s="20"/>
      <c r="B3779" s="6"/>
      <c r="C3779" s="6"/>
      <c r="D3779" s="6"/>
      <c r="E3779" s="6"/>
      <c r="F3779" s="6"/>
      <c r="G3779" s="6"/>
      <c r="H3779" s="6"/>
      <c r="I3779" s="6"/>
      <c r="J3779" s="6"/>
      <c r="K3779" s="6"/>
      <c r="L3779" s="6"/>
      <c r="M3779" s="6"/>
      <c r="N3779" s="6"/>
      <c r="O3779" s="6"/>
      <c r="P3779" s="6"/>
      <c r="Q3779" s="6"/>
      <c r="R3779" s="6"/>
      <c r="S3779" s="6"/>
      <c r="T3779" s="6"/>
      <c r="U3779" s="6"/>
      <c r="V3779" s="6"/>
      <c r="W3779" s="6"/>
      <c r="X3779" s="6"/>
      <c r="Y3779" s="6"/>
      <c r="Z3779" s="6"/>
      <c r="AA3779" s="6"/>
      <c r="AB3779" s="21"/>
      <c r="AC3779" s="21"/>
      <c r="AD3779" s="21"/>
      <c r="AE3779" s="6"/>
      <c r="AF3779" s="6"/>
      <c r="AG3779" s="6"/>
      <c r="AH3779" s="6"/>
    </row>
    <row r="3780" spans="1:34" x14ac:dyDescent="0.35">
      <c r="A3780" s="20"/>
      <c r="B3780" s="6"/>
      <c r="C3780" s="6"/>
      <c r="D3780" s="6"/>
      <c r="E3780" s="6"/>
      <c r="F3780" s="6"/>
      <c r="G3780" s="6"/>
      <c r="H3780" s="6"/>
      <c r="I3780" s="6"/>
      <c r="J3780" s="6"/>
      <c r="K3780" s="6"/>
      <c r="L3780" s="6"/>
      <c r="M3780" s="6"/>
      <c r="N3780" s="6"/>
      <c r="O3780" s="6"/>
      <c r="P3780" s="6"/>
      <c r="Q3780" s="6"/>
      <c r="R3780" s="6"/>
      <c r="S3780" s="6"/>
      <c r="T3780" s="6"/>
      <c r="U3780" s="6"/>
      <c r="V3780" s="6"/>
      <c r="W3780" s="6"/>
      <c r="X3780" s="6"/>
      <c r="Y3780" s="6"/>
      <c r="Z3780" s="6"/>
      <c r="AA3780" s="6"/>
      <c r="AB3780" s="21"/>
      <c r="AC3780" s="21"/>
      <c r="AD3780" s="21"/>
      <c r="AE3780" s="6"/>
      <c r="AF3780" s="6"/>
      <c r="AG3780" s="6"/>
      <c r="AH3780" s="6"/>
    </row>
    <row r="3781" spans="1:34" x14ac:dyDescent="0.35">
      <c r="A3781" s="20"/>
      <c r="B3781" s="6"/>
      <c r="C3781" s="6"/>
      <c r="D3781" s="6"/>
      <c r="E3781" s="6"/>
      <c r="F3781" s="6"/>
      <c r="G3781" s="6"/>
      <c r="H3781" s="6"/>
      <c r="I3781" s="6"/>
      <c r="J3781" s="6"/>
      <c r="K3781" s="6"/>
      <c r="L3781" s="6"/>
      <c r="M3781" s="6"/>
      <c r="N3781" s="6"/>
      <c r="O3781" s="6"/>
      <c r="P3781" s="6"/>
      <c r="Q3781" s="6"/>
      <c r="R3781" s="6"/>
      <c r="S3781" s="6"/>
      <c r="T3781" s="6"/>
      <c r="U3781" s="6"/>
      <c r="V3781" s="6"/>
      <c r="W3781" s="6"/>
      <c r="X3781" s="6"/>
      <c r="Y3781" s="6"/>
      <c r="Z3781" s="6"/>
      <c r="AA3781" s="6"/>
      <c r="AB3781" s="21"/>
      <c r="AC3781" s="21"/>
      <c r="AD3781" s="21"/>
      <c r="AE3781" s="6"/>
      <c r="AF3781" s="6"/>
      <c r="AG3781" s="6"/>
      <c r="AH3781" s="6"/>
    </row>
    <row r="3782" spans="1:34" x14ac:dyDescent="0.35">
      <c r="A3782" s="20"/>
      <c r="B3782" s="6"/>
      <c r="C3782" s="6"/>
      <c r="D3782" s="6"/>
      <c r="E3782" s="6"/>
      <c r="F3782" s="6"/>
      <c r="G3782" s="6"/>
      <c r="H3782" s="6"/>
      <c r="I3782" s="6"/>
      <c r="J3782" s="6"/>
      <c r="K3782" s="6"/>
      <c r="L3782" s="6"/>
      <c r="M3782" s="6"/>
      <c r="N3782" s="6"/>
      <c r="O3782" s="6"/>
      <c r="P3782" s="6"/>
      <c r="Q3782" s="6"/>
      <c r="R3782" s="6"/>
      <c r="S3782" s="6"/>
      <c r="T3782" s="6"/>
      <c r="U3782" s="6"/>
      <c r="V3782" s="6"/>
      <c r="W3782" s="6"/>
      <c r="X3782" s="6"/>
      <c r="Y3782" s="6"/>
      <c r="Z3782" s="6"/>
      <c r="AA3782" s="6"/>
      <c r="AB3782" s="21"/>
      <c r="AC3782" s="21"/>
      <c r="AD3782" s="21"/>
      <c r="AE3782" s="6"/>
      <c r="AF3782" s="6"/>
      <c r="AG3782" s="6"/>
      <c r="AH3782" s="6"/>
    </row>
    <row r="3783" spans="1:34" x14ac:dyDescent="0.35">
      <c r="A3783" s="20"/>
      <c r="B3783" s="6"/>
      <c r="C3783" s="6"/>
      <c r="D3783" s="6"/>
      <c r="E3783" s="6"/>
      <c r="F3783" s="6"/>
      <c r="G3783" s="6"/>
      <c r="H3783" s="6"/>
      <c r="I3783" s="6"/>
      <c r="J3783" s="6"/>
      <c r="K3783" s="6"/>
      <c r="L3783" s="6"/>
      <c r="M3783" s="6"/>
      <c r="N3783" s="6"/>
      <c r="O3783" s="6"/>
      <c r="P3783" s="6"/>
      <c r="Q3783" s="6"/>
      <c r="R3783" s="6"/>
      <c r="S3783" s="6"/>
      <c r="T3783" s="6"/>
      <c r="U3783" s="6"/>
      <c r="V3783" s="6"/>
      <c r="W3783" s="6"/>
      <c r="X3783" s="6"/>
      <c r="Y3783" s="6"/>
      <c r="Z3783" s="6"/>
      <c r="AA3783" s="6"/>
      <c r="AB3783" s="21"/>
      <c r="AC3783" s="21"/>
      <c r="AD3783" s="21"/>
      <c r="AE3783" s="6"/>
      <c r="AF3783" s="6"/>
      <c r="AG3783" s="6"/>
      <c r="AH3783" s="6"/>
    </row>
    <row r="3784" spans="1:34" x14ac:dyDescent="0.35">
      <c r="A3784" s="20"/>
      <c r="B3784" s="6"/>
      <c r="C3784" s="6"/>
      <c r="D3784" s="6"/>
      <c r="E3784" s="6"/>
      <c r="F3784" s="6"/>
      <c r="G3784" s="6"/>
      <c r="H3784" s="6"/>
      <c r="I3784" s="6"/>
      <c r="J3784" s="6"/>
      <c r="K3784" s="6"/>
      <c r="L3784" s="6"/>
      <c r="M3784" s="6"/>
      <c r="N3784" s="6"/>
      <c r="O3784" s="6"/>
      <c r="P3784" s="6"/>
      <c r="Q3784" s="6"/>
      <c r="R3784" s="6"/>
      <c r="S3784" s="6"/>
      <c r="T3784" s="6"/>
      <c r="U3784" s="6"/>
      <c r="V3784" s="6"/>
      <c r="W3784" s="6"/>
      <c r="X3784" s="6"/>
      <c r="Y3784" s="6"/>
      <c r="Z3784" s="6"/>
      <c r="AA3784" s="6"/>
      <c r="AB3784" s="21"/>
      <c r="AC3784" s="21"/>
      <c r="AD3784" s="21"/>
      <c r="AE3784" s="6"/>
      <c r="AF3784" s="6"/>
      <c r="AG3784" s="6"/>
      <c r="AH3784" s="6"/>
    </row>
    <row r="3785" spans="1:34" x14ac:dyDescent="0.35">
      <c r="A3785" s="20"/>
      <c r="B3785" s="6"/>
      <c r="C3785" s="6"/>
      <c r="D3785" s="6"/>
      <c r="E3785" s="6"/>
      <c r="F3785" s="6"/>
      <c r="G3785" s="6"/>
      <c r="H3785" s="6"/>
      <c r="I3785" s="6"/>
      <c r="J3785" s="6"/>
      <c r="K3785" s="6"/>
      <c r="L3785" s="6"/>
      <c r="M3785" s="6"/>
      <c r="N3785" s="6"/>
      <c r="O3785" s="6"/>
      <c r="P3785" s="6"/>
      <c r="Q3785" s="6"/>
      <c r="R3785" s="6"/>
      <c r="S3785" s="6"/>
      <c r="T3785" s="6"/>
      <c r="U3785" s="6"/>
      <c r="V3785" s="6"/>
      <c r="W3785" s="6"/>
      <c r="X3785" s="6"/>
      <c r="Y3785" s="6"/>
      <c r="Z3785" s="6"/>
      <c r="AA3785" s="6"/>
      <c r="AB3785" s="21"/>
      <c r="AC3785" s="21"/>
      <c r="AD3785" s="21"/>
      <c r="AE3785" s="6"/>
      <c r="AF3785" s="6"/>
      <c r="AG3785" s="6"/>
      <c r="AH3785" s="6"/>
    </row>
    <row r="3786" spans="1:34" x14ac:dyDescent="0.35">
      <c r="A3786" s="20"/>
      <c r="B3786" s="6"/>
      <c r="C3786" s="6"/>
      <c r="D3786" s="6"/>
      <c r="E3786" s="6"/>
      <c r="F3786" s="6"/>
      <c r="G3786" s="6"/>
      <c r="H3786" s="6"/>
      <c r="I3786" s="6"/>
      <c r="J3786" s="6"/>
      <c r="K3786" s="6"/>
      <c r="L3786" s="6"/>
      <c r="M3786" s="6"/>
      <c r="N3786" s="6"/>
      <c r="O3786" s="6"/>
      <c r="P3786" s="6"/>
      <c r="Q3786" s="6"/>
      <c r="R3786" s="6"/>
      <c r="S3786" s="6"/>
      <c r="T3786" s="6"/>
      <c r="U3786" s="6"/>
      <c r="V3786" s="6"/>
      <c r="W3786" s="6"/>
      <c r="X3786" s="6"/>
      <c r="Y3786" s="6"/>
      <c r="Z3786" s="6"/>
      <c r="AA3786" s="6"/>
      <c r="AB3786" s="21"/>
      <c r="AC3786" s="21"/>
      <c r="AD3786" s="21"/>
      <c r="AE3786" s="6"/>
      <c r="AF3786" s="6"/>
      <c r="AG3786" s="6"/>
      <c r="AH3786" s="6"/>
    </row>
    <row r="3787" spans="1:34" x14ac:dyDescent="0.35">
      <c r="A3787" s="20"/>
      <c r="B3787" s="6"/>
      <c r="C3787" s="6"/>
      <c r="D3787" s="6"/>
      <c r="E3787" s="6"/>
      <c r="F3787" s="6"/>
      <c r="G3787" s="6"/>
      <c r="H3787" s="6"/>
      <c r="I3787" s="6"/>
      <c r="J3787" s="6"/>
      <c r="K3787" s="6"/>
      <c r="L3787" s="6"/>
      <c r="M3787" s="6"/>
      <c r="N3787" s="6"/>
      <c r="O3787" s="6"/>
      <c r="P3787" s="6"/>
      <c r="Q3787" s="6"/>
      <c r="R3787" s="6"/>
      <c r="S3787" s="6"/>
      <c r="T3787" s="6"/>
      <c r="U3787" s="6"/>
      <c r="V3787" s="6"/>
      <c r="W3787" s="6"/>
      <c r="X3787" s="6"/>
      <c r="Y3787" s="6"/>
      <c r="Z3787" s="6"/>
      <c r="AA3787" s="6"/>
      <c r="AB3787" s="21"/>
      <c r="AC3787" s="21"/>
      <c r="AD3787" s="21"/>
      <c r="AE3787" s="6"/>
      <c r="AF3787" s="6"/>
      <c r="AG3787" s="6"/>
      <c r="AH3787" s="6"/>
    </row>
    <row r="3788" spans="1:34" x14ac:dyDescent="0.35">
      <c r="A3788" s="20"/>
      <c r="B3788" s="6"/>
      <c r="C3788" s="6"/>
      <c r="D3788" s="6"/>
      <c r="E3788" s="6"/>
      <c r="F3788" s="6"/>
      <c r="G3788" s="6"/>
      <c r="H3788" s="6"/>
      <c r="I3788" s="6"/>
      <c r="J3788" s="6"/>
      <c r="K3788" s="6"/>
      <c r="L3788" s="6"/>
      <c r="M3788" s="6"/>
      <c r="N3788" s="6"/>
      <c r="O3788" s="6"/>
      <c r="P3788" s="6"/>
      <c r="Q3788" s="6"/>
      <c r="R3788" s="6"/>
      <c r="S3788" s="6"/>
      <c r="T3788" s="6"/>
      <c r="U3788" s="6"/>
      <c r="V3788" s="6"/>
      <c r="W3788" s="6"/>
      <c r="X3788" s="6"/>
      <c r="Y3788" s="6"/>
      <c r="Z3788" s="6"/>
      <c r="AA3788" s="6"/>
      <c r="AB3788" s="21"/>
      <c r="AC3788" s="21"/>
      <c r="AD3788" s="21"/>
      <c r="AE3788" s="6"/>
      <c r="AF3788" s="6"/>
      <c r="AG3788" s="6"/>
      <c r="AH3788" s="6"/>
    </row>
    <row r="3789" spans="1:34" x14ac:dyDescent="0.35">
      <c r="A3789" s="20"/>
      <c r="B3789" s="6"/>
      <c r="C3789" s="6"/>
      <c r="D3789" s="6"/>
      <c r="E3789" s="6"/>
      <c r="F3789" s="6"/>
      <c r="G3789" s="6"/>
      <c r="H3789" s="6"/>
      <c r="I3789" s="6"/>
      <c r="J3789" s="6"/>
      <c r="K3789" s="6"/>
      <c r="L3789" s="6"/>
      <c r="M3789" s="6"/>
      <c r="N3789" s="6"/>
      <c r="O3789" s="6"/>
      <c r="P3789" s="6"/>
      <c r="Q3789" s="6"/>
      <c r="R3789" s="6"/>
      <c r="S3789" s="6"/>
      <c r="T3789" s="6"/>
      <c r="U3789" s="6"/>
      <c r="V3789" s="6"/>
      <c r="W3789" s="6"/>
      <c r="X3789" s="6"/>
      <c r="Y3789" s="6"/>
      <c r="Z3789" s="6"/>
      <c r="AA3789" s="6"/>
      <c r="AB3789" s="21"/>
      <c r="AC3789" s="21"/>
      <c r="AD3789" s="21"/>
      <c r="AE3789" s="6"/>
      <c r="AF3789" s="6"/>
      <c r="AG3789" s="6"/>
      <c r="AH3789" s="6"/>
    </row>
    <row r="3790" spans="1:34" x14ac:dyDescent="0.35">
      <c r="A3790" s="20"/>
      <c r="B3790" s="6"/>
      <c r="C3790" s="6"/>
      <c r="D3790" s="6"/>
      <c r="E3790" s="6"/>
      <c r="F3790" s="6"/>
      <c r="G3790" s="6"/>
      <c r="H3790" s="6"/>
      <c r="I3790" s="6"/>
      <c r="J3790" s="6"/>
      <c r="K3790" s="6"/>
      <c r="L3790" s="6"/>
      <c r="M3790" s="6"/>
      <c r="N3790" s="6"/>
      <c r="O3790" s="6"/>
      <c r="P3790" s="6"/>
      <c r="Q3790" s="6"/>
      <c r="R3790" s="6"/>
      <c r="S3790" s="6"/>
      <c r="T3790" s="6"/>
      <c r="U3790" s="6"/>
      <c r="V3790" s="6"/>
      <c r="W3790" s="6"/>
      <c r="X3790" s="6"/>
      <c r="Y3790" s="6"/>
      <c r="Z3790" s="6"/>
      <c r="AA3790" s="6"/>
      <c r="AB3790" s="21"/>
      <c r="AC3790" s="21"/>
      <c r="AD3790" s="21"/>
      <c r="AE3790" s="6"/>
      <c r="AF3790" s="6"/>
      <c r="AG3790" s="6"/>
      <c r="AH3790" s="6"/>
    </row>
    <row r="3791" spans="1:34" x14ac:dyDescent="0.35">
      <c r="A3791" s="20"/>
      <c r="B3791" s="6"/>
      <c r="C3791" s="6"/>
      <c r="D3791" s="6"/>
      <c r="E3791" s="6"/>
      <c r="F3791" s="6"/>
      <c r="G3791" s="6"/>
      <c r="H3791" s="6"/>
      <c r="I3791" s="6"/>
      <c r="J3791" s="6"/>
      <c r="K3791" s="6"/>
      <c r="L3791" s="6"/>
      <c r="M3791" s="6"/>
      <c r="N3791" s="6"/>
      <c r="O3791" s="6"/>
      <c r="P3791" s="6"/>
      <c r="Q3791" s="6"/>
      <c r="R3791" s="6"/>
      <c r="S3791" s="6"/>
      <c r="T3791" s="6"/>
      <c r="U3791" s="6"/>
      <c r="V3791" s="6"/>
      <c r="W3791" s="6"/>
      <c r="X3791" s="6"/>
      <c r="Y3791" s="6"/>
      <c r="Z3791" s="6"/>
      <c r="AA3791" s="6"/>
      <c r="AB3791" s="21"/>
      <c r="AC3791" s="21"/>
      <c r="AD3791" s="21"/>
      <c r="AE3791" s="6"/>
      <c r="AF3791" s="6"/>
      <c r="AG3791" s="6"/>
      <c r="AH3791" s="6"/>
    </row>
    <row r="3792" spans="1:34" x14ac:dyDescent="0.35">
      <c r="A3792" s="20"/>
      <c r="B3792" s="6"/>
      <c r="C3792" s="6"/>
      <c r="D3792" s="6"/>
      <c r="E3792" s="6"/>
      <c r="F3792" s="6"/>
      <c r="G3792" s="6"/>
      <c r="H3792" s="6"/>
      <c r="I3792" s="6"/>
      <c r="J3792" s="6"/>
      <c r="K3792" s="6"/>
      <c r="L3792" s="6"/>
      <c r="M3792" s="6"/>
      <c r="N3792" s="6"/>
      <c r="O3792" s="6"/>
      <c r="P3792" s="6"/>
      <c r="Q3792" s="6"/>
      <c r="R3792" s="6"/>
      <c r="S3792" s="6"/>
      <c r="T3792" s="6"/>
      <c r="U3792" s="6"/>
      <c r="V3792" s="6"/>
      <c r="W3792" s="6"/>
      <c r="X3792" s="6"/>
      <c r="Y3792" s="6"/>
      <c r="Z3792" s="6"/>
      <c r="AA3792" s="6"/>
      <c r="AB3792" s="21"/>
      <c r="AC3792" s="21"/>
      <c r="AD3792" s="21"/>
      <c r="AE3792" s="6"/>
      <c r="AF3792" s="6"/>
      <c r="AG3792" s="6"/>
      <c r="AH3792" s="6"/>
    </row>
    <row r="3793" spans="1:34" x14ac:dyDescent="0.35">
      <c r="A3793" s="20"/>
      <c r="B3793" s="6"/>
      <c r="C3793" s="6"/>
      <c r="D3793" s="6"/>
      <c r="E3793" s="6"/>
      <c r="F3793" s="6"/>
      <c r="G3793" s="6"/>
      <c r="H3793" s="6"/>
      <c r="I3793" s="6"/>
      <c r="J3793" s="6"/>
      <c r="K3793" s="6"/>
      <c r="L3793" s="6"/>
      <c r="M3793" s="6"/>
      <c r="N3793" s="6"/>
      <c r="O3793" s="6"/>
      <c r="P3793" s="6"/>
      <c r="Q3793" s="6"/>
      <c r="R3793" s="6"/>
      <c r="S3793" s="6"/>
      <c r="T3793" s="6"/>
      <c r="U3793" s="6"/>
      <c r="V3793" s="6"/>
      <c r="W3793" s="6"/>
      <c r="X3793" s="6"/>
      <c r="Y3793" s="6"/>
      <c r="Z3793" s="6"/>
      <c r="AA3793" s="6"/>
      <c r="AB3793" s="21"/>
      <c r="AC3793" s="21"/>
      <c r="AD3793" s="21"/>
      <c r="AE3793" s="6"/>
      <c r="AF3793" s="6"/>
      <c r="AG3793" s="6"/>
      <c r="AH3793" s="6"/>
    </row>
    <row r="3794" spans="1:34" x14ac:dyDescent="0.35">
      <c r="A3794" s="20"/>
      <c r="B3794" s="6"/>
      <c r="C3794" s="6"/>
      <c r="D3794" s="6"/>
      <c r="E3794" s="6"/>
      <c r="F3794" s="6"/>
      <c r="G3794" s="6"/>
      <c r="H3794" s="6"/>
      <c r="I3794" s="6"/>
      <c r="J3794" s="6"/>
      <c r="K3794" s="6"/>
      <c r="L3794" s="6"/>
      <c r="M3794" s="6"/>
      <c r="N3794" s="6"/>
      <c r="O3794" s="6"/>
      <c r="P3794" s="6"/>
      <c r="Q3794" s="6"/>
      <c r="R3794" s="6"/>
      <c r="S3794" s="6"/>
      <c r="T3794" s="6"/>
      <c r="U3794" s="6"/>
      <c r="V3794" s="6"/>
      <c r="W3794" s="6"/>
      <c r="X3794" s="6"/>
      <c r="Y3794" s="6"/>
      <c r="Z3794" s="6"/>
      <c r="AA3794" s="6"/>
      <c r="AB3794" s="21"/>
      <c r="AC3794" s="21"/>
      <c r="AD3794" s="21"/>
      <c r="AE3794" s="6"/>
      <c r="AF3794" s="6"/>
      <c r="AG3794" s="6"/>
      <c r="AH3794" s="6"/>
    </row>
    <row r="3795" spans="1:34" x14ac:dyDescent="0.35">
      <c r="A3795" s="20"/>
      <c r="B3795" s="6"/>
      <c r="C3795" s="6"/>
      <c r="D3795" s="6"/>
      <c r="E3795" s="6"/>
      <c r="F3795" s="6"/>
      <c r="G3795" s="6"/>
      <c r="H3795" s="6"/>
      <c r="I3795" s="6"/>
      <c r="J3795" s="6"/>
      <c r="K3795" s="6"/>
      <c r="L3795" s="6"/>
      <c r="M3795" s="6"/>
      <c r="N3795" s="6"/>
      <c r="O3795" s="6"/>
      <c r="P3795" s="6"/>
      <c r="Q3795" s="6"/>
      <c r="R3795" s="6"/>
      <c r="S3795" s="6"/>
      <c r="T3795" s="6"/>
      <c r="U3795" s="6"/>
      <c r="V3795" s="6"/>
      <c r="W3795" s="6"/>
      <c r="X3795" s="6"/>
      <c r="Y3795" s="6"/>
      <c r="Z3795" s="6"/>
      <c r="AA3795" s="6"/>
      <c r="AB3795" s="21"/>
      <c r="AC3795" s="21"/>
      <c r="AD3795" s="21"/>
      <c r="AE3795" s="6"/>
      <c r="AF3795" s="6"/>
      <c r="AG3795" s="6"/>
      <c r="AH3795" s="6"/>
    </row>
    <row r="3796" spans="1:34" x14ac:dyDescent="0.35">
      <c r="A3796" s="20"/>
      <c r="B3796" s="6"/>
      <c r="C3796" s="6"/>
      <c r="D3796" s="6"/>
      <c r="E3796" s="6"/>
      <c r="F3796" s="6"/>
      <c r="G3796" s="6"/>
      <c r="H3796" s="6"/>
      <c r="I3796" s="6"/>
      <c r="J3796" s="6"/>
      <c r="K3796" s="6"/>
      <c r="L3796" s="6"/>
      <c r="M3796" s="6"/>
      <c r="N3796" s="6"/>
      <c r="O3796" s="6"/>
      <c r="P3796" s="6"/>
      <c r="Q3796" s="6"/>
      <c r="R3796" s="6"/>
      <c r="S3796" s="6"/>
      <c r="T3796" s="6"/>
      <c r="U3796" s="6"/>
      <c r="V3796" s="6"/>
      <c r="W3796" s="6"/>
      <c r="X3796" s="6"/>
      <c r="Y3796" s="6"/>
      <c r="Z3796" s="6"/>
      <c r="AA3796" s="6"/>
      <c r="AB3796" s="21"/>
      <c r="AC3796" s="21"/>
      <c r="AD3796" s="21"/>
      <c r="AE3796" s="6"/>
      <c r="AF3796" s="6"/>
      <c r="AG3796" s="6"/>
      <c r="AH3796" s="6"/>
    </row>
    <row r="3797" spans="1:34" x14ac:dyDescent="0.35">
      <c r="A3797" s="20"/>
      <c r="B3797" s="6"/>
      <c r="C3797" s="6"/>
      <c r="D3797" s="6"/>
      <c r="E3797" s="6"/>
      <c r="F3797" s="6"/>
      <c r="G3797" s="6"/>
      <c r="H3797" s="6"/>
      <c r="I3797" s="6"/>
      <c r="J3797" s="6"/>
      <c r="K3797" s="6"/>
      <c r="L3797" s="6"/>
      <c r="M3797" s="6"/>
      <c r="N3797" s="6"/>
      <c r="O3797" s="6"/>
      <c r="P3797" s="6"/>
      <c r="Q3797" s="6"/>
      <c r="R3797" s="6"/>
      <c r="S3797" s="6"/>
      <c r="T3797" s="6"/>
      <c r="U3797" s="6"/>
      <c r="V3797" s="6"/>
      <c r="W3797" s="6"/>
      <c r="X3797" s="6"/>
      <c r="Y3797" s="6"/>
      <c r="Z3797" s="6"/>
      <c r="AA3797" s="6"/>
      <c r="AB3797" s="21"/>
      <c r="AC3797" s="21"/>
      <c r="AD3797" s="21"/>
      <c r="AE3797" s="6"/>
      <c r="AF3797" s="6"/>
      <c r="AG3797" s="6"/>
      <c r="AH3797" s="6"/>
    </row>
    <row r="3798" spans="1:34" x14ac:dyDescent="0.35">
      <c r="A3798" s="20"/>
      <c r="B3798" s="6"/>
      <c r="C3798" s="6"/>
      <c r="D3798" s="6"/>
      <c r="E3798" s="6"/>
      <c r="F3798" s="6"/>
      <c r="G3798" s="6"/>
      <c r="H3798" s="6"/>
      <c r="I3798" s="6"/>
      <c r="J3798" s="6"/>
      <c r="K3798" s="6"/>
      <c r="L3798" s="6"/>
      <c r="M3798" s="6"/>
      <c r="N3798" s="6"/>
      <c r="O3798" s="6"/>
      <c r="P3798" s="6"/>
      <c r="Q3798" s="6"/>
      <c r="R3798" s="6"/>
      <c r="S3798" s="6"/>
      <c r="T3798" s="6"/>
      <c r="U3798" s="6"/>
      <c r="V3798" s="6"/>
      <c r="W3798" s="6"/>
      <c r="X3798" s="6"/>
      <c r="Y3798" s="6"/>
      <c r="Z3798" s="6"/>
      <c r="AA3798" s="6"/>
      <c r="AB3798" s="21"/>
      <c r="AC3798" s="21"/>
      <c r="AD3798" s="21"/>
      <c r="AE3798" s="6"/>
      <c r="AF3798" s="6"/>
      <c r="AG3798" s="6"/>
      <c r="AH3798" s="6"/>
    </row>
    <row r="3799" spans="1:34" x14ac:dyDescent="0.35">
      <c r="A3799" s="20"/>
      <c r="B3799" s="6"/>
      <c r="C3799" s="6"/>
      <c r="D3799" s="6"/>
      <c r="E3799" s="6"/>
      <c r="F3799" s="6"/>
      <c r="G3799" s="6"/>
      <c r="H3799" s="6"/>
      <c r="I3799" s="6"/>
      <c r="J3799" s="6"/>
      <c r="K3799" s="6"/>
      <c r="L3799" s="6"/>
      <c r="M3799" s="6"/>
      <c r="N3799" s="6"/>
      <c r="O3799" s="6"/>
      <c r="P3799" s="6"/>
      <c r="Q3799" s="6"/>
      <c r="R3799" s="6"/>
      <c r="S3799" s="6"/>
      <c r="T3799" s="6"/>
      <c r="U3799" s="6"/>
      <c r="V3799" s="6"/>
      <c r="W3799" s="6"/>
      <c r="X3799" s="6"/>
      <c r="Y3799" s="6"/>
      <c r="Z3799" s="6"/>
      <c r="AA3799" s="6"/>
      <c r="AB3799" s="21"/>
      <c r="AC3799" s="21"/>
      <c r="AD3799" s="21"/>
      <c r="AE3799" s="6"/>
      <c r="AF3799" s="6"/>
      <c r="AG3799" s="6"/>
      <c r="AH3799" s="6"/>
    </row>
    <row r="3800" spans="1:34" x14ac:dyDescent="0.35">
      <c r="A3800" s="20"/>
      <c r="B3800" s="6"/>
      <c r="C3800" s="6"/>
      <c r="D3800" s="6"/>
      <c r="E3800" s="6"/>
      <c r="F3800" s="6"/>
      <c r="G3800" s="6"/>
      <c r="H3800" s="6"/>
      <c r="I3800" s="6"/>
      <c r="J3800" s="6"/>
      <c r="K3800" s="6"/>
      <c r="L3800" s="6"/>
      <c r="M3800" s="6"/>
      <c r="N3800" s="6"/>
      <c r="O3800" s="6"/>
      <c r="P3800" s="6"/>
      <c r="Q3800" s="6"/>
      <c r="R3800" s="6"/>
      <c r="S3800" s="6"/>
      <c r="T3800" s="6"/>
      <c r="U3800" s="6"/>
      <c r="V3800" s="6"/>
      <c r="W3800" s="6"/>
      <c r="X3800" s="6"/>
      <c r="Y3800" s="6"/>
      <c r="Z3800" s="6"/>
      <c r="AA3800" s="6"/>
      <c r="AB3800" s="21"/>
      <c r="AC3800" s="21"/>
      <c r="AD3800" s="21"/>
      <c r="AE3800" s="6"/>
      <c r="AF3800" s="6"/>
      <c r="AG3800" s="6"/>
      <c r="AH3800" s="6"/>
    </row>
    <row r="3801" spans="1:34" x14ac:dyDescent="0.35">
      <c r="A3801" s="20"/>
      <c r="B3801" s="6"/>
      <c r="C3801" s="6"/>
      <c r="D3801" s="6"/>
      <c r="E3801" s="6"/>
      <c r="F3801" s="6"/>
      <c r="G3801" s="6"/>
      <c r="H3801" s="6"/>
      <c r="I3801" s="6"/>
      <c r="J3801" s="6"/>
      <c r="K3801" s="6"/>
      <c r="L3801" s="6"/>
      <c r="M3801" s="6"/>
      <c r="N3801" s="6"/>
      <c r="O3801" s="6"/>
      <c r="P3801" s="6"/>
      <c r="Q3801" s="6"/>
      <c r="R3801" s="6"/>
      <c r="S3801" s="6"/>
      <c r="T3801" s="6"/>
      <c r="U3801" s="6"/>
      <c r="V3801" s="6"/>
      <c r="W3801" s="6"/>
      <c r="X3801" s="6"/>
      <c r="Y3801" s="6"/>
      <c r="Z3801" s="6"/>
      <c r="AA3801" s="6"/>
      <c r="AB3801" s="21"/>
      <c r="AC3801" s="21"/>
      <c r="AD3801" s="21"/>
      <c r="AE3801" s="6"/>
      <c r="AF3801" s="6"/>
      <c r="AG3801" s="6"/>
      <c r="AH3801" s="6"/>
    </row>
    <row r="3802" spans="1:34" x14ac:dyDescent="0.35">
      <c r="A3802" s="20"/>
      <c r="B3802" s="6"/>
      <c r="C3802" s="6"/>
      <c r="D3802" s="6"/>
      <c r="E3802" s="6"/>
      <c r="F3802" s="6"/>
      <c r="G3802" s="6"/>
      <c r="H3802" s="6"/>
      <c r="I3802" s="6"/>
      <c r="J3802" s="6"/>
      <c r="K3802" s="6"/>
      <c r="L3802" s="6"/>
      <c r="M3802" s="6"/>
      <c r="N3802" s="6"/>
      <c r="O3802" s="6"/>
      <c r="P3802" s="6"/>
      <c r="Q3802" s="6"/>
      <c r="R3802" s="6"/>
      <c r="S3802" s="6"/>
      <c r="T3802" s="6"/>
      <c r="U3802" s="6"/>
      <c r="V3802" s="6"/>
      <c r="W3802" s="6"/>
      <c r="X3802" s="6"/>
      <c r="Y3802" s="6"/>
      <c r="Z3802" s="6"/>
      <c r="AA3802" s="6"/>
      <c r="AB3802" s="21"/>
      <c r="AC3802" s="21"/>
      <c r="AD3802" s="21"/>
      <c r="AE3802" s="6"/>
      <c r="AF3802" s="6"/>
      <c r="AG3802" s="6"/>
      <c r="AH3802" s="6"/>
    </row>
    <row r="3803" spans="1:34" x14ac:dyDescent="0.35">
      <c r="A3803" s="20"/>
      <c r="B3803" s="6"/>
      <c r="C3803" s="6"/>
      <c r="D3803" s="6"/>
      <c r="E3803" s="6"/>
      <c r="F3803" s="6"/>
      <c r="G3803" s="6"/>
      <c r="H3803" s="6"/>
      <c r="I3803" s="6"/>
      <c r="J3803" s="6"/>
      <c r="K3803" s="6"/>
      <c r="L3803" s="6"/>
      <c r="M3803" s="6"/>
      <c r="N3803" s="6"/>
      <c r="O3803" s="6"/>
      <c r="P3803" s="6"/>
      <c r="Q3803" s="6"/>
      <c r="R3803" s="6"/>
      <c r="S3803" s="6"/>
      <c r="T3803" s="6"/>
      <c r="U3803" s="6"/>
      <c r="V3803" s="6"/>
      <c r="W3803" s="6"/>
      <c r="X3803" s="6"/>
      <c r="Y3803" s="6"/>
      <c r="Z3803" s="6"/>
      <c r="AA3803" s="6"/>
      <c r="AB3803" s="21"/>
      <c r="AC3803" s="21"/>
      <c r="AD3803" s="21"/>
      <c r="AE3803" s="6"/>
      <c r="AF3803" s="6"/>
      <c r="AG3803" s="6"/>
      <c r="AH3803" s="6"/>
    </row>
    <row r="3804" spans="1:34" x14ac:dyDescent="0.35">
      <c r="A3804" s="20"/>
      <c r="B3804" s="6"/>
      <c r="C3804" s="6"/>
      <c r="D3804" s="6"/>
      <c r="E3804" s="6"/>
      <c r="F3804" s="6"/>
      <c r="G3804" s="6"/>
      <c r="H3804" s="6"/>
      <c r="I3804" s="6"/>
      <c r="J3804" s="6"/>
      <c r="K3804" s="6"/>
      <c r="L3804" s="6"/>
      <c r="M3804" s="6"/>
      <c r="N3804" s="6"/>
      <c r="O3804" s="6"/>
      <c r="P3804" s="6"/>
      <c r="Q3804" s="6"/>
      <c r="R3804" s="6"/>
      <c r="S3804" s="6"/>
      <c r="T3804" s="6"/>
      <c r="U3804" s="6"/>
      <c r="V3804" s="6"/>
      <c r="W3804" s="6"/>
      <c r="X3804" s="6"/>
      <c r="Y3804" s="6"/>
      <c r="Z3804" s="6"/>
      <c r="AA3804" s="6"/>
      <c r="AB3804" s="21"/>
      <c r="AC3804" s="21"/>
      <c r="AD3804" s="21"/>
      <c r="AE3804" s="6"/>
      <c r="AF3804" s="6"/>
      <c r="AG3804" s="6"/>
      <c r="AH3804" s="6"/>
    </row>
    <row r="3805" spans="1:34" x14ac:dyDescent="0.35">
      <c r="A3805" s="20"/>
      <c r="B3805" s="6"/>
      <c r="C3805" s="6"/>
      <c r="D3805" s="6"/>
      <c r="E3805" s="6"/>
      <c r="F3805" s="6"/>
      <c r="G3805" s="6"/>
      <c r="H3805" s="6"/>
      <c r="I3805" s="6"/>
      <c r="J3805" s="6"/>
      <c r="K3805" s="6"/>
      <c r="L3805" s="6"/>
      <c r="M3805" s="6"/>
      <c r="N3805" s="6"/>
      <c r="O3805" s="6"/>
      <c r="P3805" s="6"/>
      <c r="Q3805" s="6"/>
      <c r="R3805" s="6"/>
      <c r="S3805" s="6"/>
      <c r="T3805" s="6"/>
      <c r="U3805" s="6"/>
      <c r="V3805" s="6"/>
      <c r="W3805" s="6"/>
      <c r="X3805" s="6"/>
      <c r="Y3805" s="6"/>
      <c r="Z3805" s="6"/>
      <c r="AA3805" s="6"/>
      <c r="AB3805" s="21"/>
      <c r="AC3805" s="21"/>
      <c r="AD3805" s="21"/>
      <c r="AE3805" s="6"/>
      <c r="AF3805" s="6"/>
      <c r="AG3805" s="6"/>
      <c r="AH3805" s="6"/>
    </row>
    <row r="3806" spans="1:34" x14ac:dyDescent="0.35">
      <c r="A3806" s="20"/>
      <c r="B3806" s="6"/>
      <c r="C3806" s="6"/>
      <c r="D3806" s="6"/>
      <c r="E3806" s="6"/>
      <c r="F3806" s="6"/>
      <c r="G3806" s="6"/>
      <c r="H3806" s="6"/>
      <c r="I3806" s="6"/>
      <c r="J3806" s="6"/>
      <c r="K3806" s="6"/>
      <c r="L3806" s="6"/>
      <c r="M3806" s="6"/>
      <c r="N3806" s="6"/>
      <c r="O3806" s="6"/>
      <c r="P3806" s="6"/>
      <c r="Q3806" s="6"/>
      <c r="R3806" s="6"/>
      <c r="S3806" s="6"/>
      <c r="T3806" s="6"/>
      <c r="U3806" s="6"/>
      <c r="V3806" s="6"/>
      <c r="W3806" s="6"/>
      <c r="X3806" s="6"/>
      <c r="Y3806" s="6"/>
      <c r="Z3806" s="6"/>
      <c r="AA3806" s="6"/>
      <c r="AB3806" s="21"/>
      <c r="AC3806" s="21"/>
      <c r="AD3806" s="21"/>
      <c r="AE3806" s="6"/>
      <c r="AF3806" s="6"/>
      <c r="AG3806" s="6"/>
      <c r="AH3806" s="6"/>
    </row>
    <row r="3807" spans="1:34" x14ac:dyDescent="0.35">
      <c r="A3807" s="20"/>
      <c r="B3807" s="6"/>
      <c r="C3807" s="6"/>
      <c r="D3807" s="6"/>
      <c r="E3807" s="6"/>
      <c r="F3807" s="6"/>
      <c r="G3807" s="6"/>
      <c r="H3807" s="6"/>
      <c r="I3807" s="6"/>
      <c r="J3807" s="6"/>
      <c r="K3807" s="6"/>
      <c r="L3807" s="6"/>
      <c r="M3807" s="6"/>
      <c r="N3807" s="6"/>
      <c r="O3807" s="6"/>
      <c r="P3807" s="6"/>
      <c r="Q3807" s="6"/>
      <c r="R3807" s="6"/>
      <c r="S3807" s="6"/>
      <c r="T3807" s="6"/>
      <c r="U3807" s="6"/>
      <c r="V3807" s="6"/>
      <c r="W3807" s="6"/>
      <c r="X3807" s="6"/>
      <c r="Y3807" s="6"/>
      <c r="Z3807" s="6"/>
      <c r="AA3807" s="6"/>
      <c r="AB3807" s="21"/>
      <c r="AC3807" s="21"/>
      <c r="AD3807" s="21"/>
      <c r="AE3807" s="6"/>
      <c r="AF3807" s="6"/>
      <c r="AG3807" s="6"/>
      <c r="AH3807" s="6"/>
    </row>
    <row r="3808" spans="1:34" x14ac:dyDescent="0.35">
      <c r="A3808" s="20"/>
      <c r="B3808" s="6"/>
      <c r="C3808" s="6"/>
      <c r="D3808" s="6"/>
      <c r="E3808" s="6"/>
      <c r="F3808" s="6"/>
      <c r="G3808" s="6"/>
      <c r="H3808" s="6"/>
      <c r="I3808" s="6"/>
      <c r="J3808" s="6"/>
      <c r="K3808" s="6"/>
      <c r="L3808" s="6"/>
      <c r="M3808" s="6"/>
      <c r="N3808" s="6"/>
      <c r="O3808" s="6"/>
      <c r="P3808" s="6"/>
      <c r="Q3808" s="6"/>
      <c r="R3808" s="6"/>
      <c r="S3808" s="6"/>
      <c r="T3808" s="6"/>
      <c r="U3808" s="6"/>
      <c r="V3808" s="6"/>
      <c r="W3808" s="6"/>
      <c r="X3808" s="6"/>
      <c r="Y3808" s="6"/>
      <c r="Z3808" s="6"/>
      <c r="AA3808" s="6"/>
      <c r="AB3808" s="21"/>
      <c r="AC3808" s="21"/>
      <c r="AD3808" s="21"/>
      <c r="AE3808" s="6"/>
      <c r="AF3808" s="6"/>
      <c r="AG3808" s="6"/>
      <c r="AH3808" s="6"/>
    </row>
    <row r="3809" spans="1:34" x14ac:dyDescent="0.35">
      <c r="A3809" s="20"/>
      <c r="B3809" s="6"/>
      <c r="C3809" s="6"/>
      <c r="D3809" s="6"/>
      <c r="E3809" s="6"/>
      <c r="F3809" s="6"/>
      <c r="G3809" s="6"/>
      <c r="H3809" s="6"/>
      <c r="I3809" s="6"/>
      <c r="J3809" s="6"/>
      <c r="K3809" s="6"/>
      <c r="L3809" s="6"/>
      <c r="M3809" s="6"/>
      <c r="N3809" s="6"/>
      <c r="O3809" s="6"/>
      <c r="P3809" s="6"/>
      <c r="Q3809" s="6"/>
      <c r="R3809" s="6"/>
      <c r="S3809" s="6"/>
      <c r="T3809" s="6"/>
      <c r="U3809" s="6"/>
      <c r="V3809" s="6"/>
      <c r="W3809" s="6"/>
      <c r="X3809" s="6"/>
      <c r="Y3809" s="6"/>
      <c r="Z3809" s="6"/>
      <c r="AA3809" s="6"/>
      <c r="AB3809" s="21"/>
      <c r="AC3809" s="21"/>
      <c r="AD3809" s="21"/>
      <c r="AE3809" s="6"/>
      <c r="AF3809" s="6"/>
      <c r="AG3809" s="6"/>
      <c r="AH3809" s="6"/>
    </row>
    <row r="3810" spans="1:34" x14ac:dyDescent="0.35">
      <c r="A3810" s="20"/>
      <c r="B3810" s="6"/>
      <c r="C3810" s="6"/>
      <c r="D3810" s="6"/>
      <c r="E3810" s="6"/>
      <c r="F3810" s="6"/>
      <c r="G3810" s="6"/>
      <c r="H3810" s="6"/>
      <c r="I3810" s="6"/>
      <c r="J3810" s="6"/>
      <c r="K3810" s="6"/>
      <c r="L3810" s="6"/>
      <c r="M3810" s="6"/>
      <c r="N3810" s="6"/>
      <c r="O3810" s="6"/>
      <c r="P3810" s="6"/>
      <c r="Q3810" s="6"/>
      <c r="R3810" s="6"/>
      <c r="S3810" s="6"/>
      <c r="T3810" s="6"/>
      <c r="U3810" s="6"/>
      <c r="V3810" s="6"/>
      <c r="W3810" s="6"/>
      <c r="X3810" s="6"/>
      <c r="Y3810" s="6"/>
      <c r="Z3810" s="6"/>
      <c r="AA3810" s="6"/>
      <c r="AB3810" s="21"/>
      <c r="AC3810" s="21"/>
      <c r="AD3810" s="21"/>
      <c r="AE3810" s="6"/>
      <c r="AF3810" s="6"/>
      <c r="AG3810" s="6"/>
      <c r="AH3810" s="6"/>
    </row>
    <row r="3811" spans="1:34" x14ac:dyDescent="0.35">
      <c r="A3811" s="20"/>
      <c r="B3811" s="6"/>
      <c r="C3811" s="6"/>
      <c r="D3811" s="6"/>
      <c r="E3811" s="6"/>
      <c r="F3811" s="6"/>
      <c r="G3811" s="6"/>
      <c r="H3811" s="6"/>
      <c r="I3811" s="6"/>
      <c r="J3811" s="6"/>
      <c r="K3811" s="6"/>
      <c r="L3811" s="6"/>
      <c r="M3811" s="6"/>
      <c r="N3811" s="6"/>
      <c r="O3811" s="6"/>
      <c r="P3811" s="6"/>
      <c r="Q3811" s="6"/>
      <c r="R3811" s="6"/>
      <c r="S3811" s="6"/>
      <c r="T3811" s="6"/>
      <c r="U3811" s="6"/>
      <c r="V3811" s="6"/>
      <c r="W3811" s="6"/>
      <c r="X3811" s="6"/>
      <c r="Y3811" s="6"/>
      <c r="Z3811" s="6"/>
      <c r="AA3811" s="6"/>
      <c r="AB3811" s="21"/>
      <c r="AC3811" s="21"/>
      <c r="AD3811" s="21"/>
      <c r="AE3811" s="6"/>
      <c r="AF3811" s="6"/>
      <c r="AG3811" s="6"/>
      <c r="AH3811" s="6"/>
    </row>
    <row r="3812" spans="1:34" x14ac:dyDescent="0.35">
      <c r="A3812" s="20"/>
      <c r="B3812" s="6"/>
      <c r="C3812" s="6"/>
      <c r="D3812" s="6"/>
      <c r="E3812" s="6"/>
      <c r="F3812" s="6"/>
      <c r="G3812" s="6"/>
      <c r="H3812" s="6"/>
      <c r="I3812" s="6"/>
      <c r="J3812" s="6"/>
      <c r="K3812" s="6"/>
      <c r="L3812" s="6"/>
      <c r="M3812" s="6"/>
      <c r="N3812" s="6"/>
      <c r="O3812" s="6"/>
      <c r="P3812" s="6"/>
      <c r="Q3812" s="6"/>
      <c r="R3812" s="6"/>
      <c r="S3812" s="6"/>
      <c r="T3812" s="6"/>
      <c r="U3812" s="6"/>
      <c r="V3812" s="6"/>
      <c r="W3812" s="6"/>
      <c r="X3812" s="6"/>
      <c r="Y3812" s="6"/>
      <c r="Z3812" s="6"/>
      <c r="AA3812" s="6"/>
      <c r="AB3812" s="21"/>
      <c r="AC3812" s="21"/>
      <c r="AD3812" s="21"/>
      <c r="AE3812" s="6"/>
      <c r="AF3812" s="6"/>
      <c r="AG3812" s="6"/>
      <c r="AH3812" s="6"/>
    </row>
    <row r="3813" spans="1:34" x14ac:dyDescent="0.35">
      <c r="A3813" s="20"/>
      <c r="B3813" s="6"/>
      <c r="C3813" s="6"/>
      <c r="D3813" s="6"/>
      <c r="E3813" s="6"/>
      <c r="F3813" s="6"/>
      <c r="G3813" s="6"/>
      <c r="H3813" s="6"/>
      <c r="I3813" s="6"/>
      <c r="J3813" s="6"/>
      <c r="K3813" s="6"/>
      <c r="L3813" s="6"/>
      <c r="M3813" s="6"/>
      <c r="N3813" s="6"/>
      <c r="O3813" s="6"/>
      <c r="P3813" s="6"/>
      <c r="Q3813" s="6"/>
      <c r="R3813" s="6"/>
      <c r="S3813" s="6"/>
      <c r="T3813" s="6"/>
      <c r="U3813" s="6"/>
      <c r="V3813" s="6"/>
      <c r="W3813" s="6"/>
      <c r="X3813" s="6"/>
      <c r="Y3813" s="6"/>
      <c r="Z3813" s="6"/>
      <c r="AA3813" s="6"/>
      <c r="AB3813" s="21"/>
      <c r="AC3813" s="21"/>
      <c r="AD3813" s="21"/>
      <c r="AE3813" s="6"/>
      <c r="AF3813" s="6"/>
      <c r="AG3813" s="6"/>
      <c r="AH3813" s="6"/>
    </row>
    <row r="3814" spans="1:34" x14ac:dyDescent="0.35">
      <c r="A3814" s="20"/>
      <c r="B3814" s="6"/>
      <c r="C3814" s="6"/>
      <c r="D3814" s="6"/>
      <c r="E3814" s="6"/>
      <c r="F3814" s="6"/>
      <c r="G3814" s="6"/>
      <c r="H3814" s="6"/>
      <c r="I3814" s="6"/>
      <c r="J3814" s="6"/>
      <c r="K3814" s="6"/>
      <c r="L3814" s="6"/>
      <c r="M3814" s="6"/>
      <c r="N3814" s="6"/>
      <c r="O3814" s="6"/>
      <c r="P3814" s="6"/>
      <c r="Q3814" s="6"/>
      <c r="R3814" s="6"/>
      <c r="S3814" s="6"/>
      <c r="T3814" s="6"/>
      <c r="U3814" s="6"/>
      <c r="V3814" s="6"/>
      <c r="W3814" s="6"/>
      <c r="X3814" s="6"/>
      <c r="Y3814" s="6"/>
      <c r="Z3814" s="6"/>
      <c r="AA3814" s="6"/>
      <c r="AB3814" s="21"/>
      <c r="AC3814" s="21"/>
      <c r="AD3814" s="21"/>
      <c r="AE3814" s="6"/>
      <c r="AF3814" s="6"/>
      <c r="AG3814" s="6"/>
      <c r="AH3814" s="6"/>
    </row>
    <row r="3815" spans="1:34" x14ac:dyDescent="0.35">
      <c r="A3815" s="20"/>
      <c r="B3815" s="6"/>
      <c r="C3815" s="6"/>
      <c r="D3815" s="6"/>
      <c r="E3815" s="6"/>
      <c r="F3815" s="6"/>
      <c r="G3815" s="6"/>
      <c r="H3815" s="6"/>
      <c r="I3815" s="6"/>
      <c r="J3815" s="6"/>
      <c r="K3815" s="6"/>
      <c r="L3815" s="6"/>
      <c r="M3815" s="6"/>
      <c r="N3815" s="6"/>
      <c r="O3815" s="6"/>
      <c r="P3815" s="6"/>
      <c r="Q3815" s="6"/>
      <c r="R3815" s="6"/>
      <c r="S3815" s="6"/>
      <c r="T3815" s="6"/>
      <c r="U3815" s="6"/>
      <c r="V3815" s="6"/>
      <c r="W3815" s="6"/>
      <c r="X3815" s="6"/>
      <c r="Y3815" s="6"/>
      <c r="Z3815" s="6"/>
      <c r="AA3815" s="6"/>
      <c r="AB3815" s="21"/>
      <c r="AC3815" s="21"/>
      <c r="AD3815" s="21"/>
      <c r="AE3815" s="6"/>
      <c r="AF3815" s="6"/>
      <c r="AG3815" s="6"/>
      <c r="AH3815" s="6"/>
    </row>
    <row r="3816" spans="1:34" x14ac:dyDescent="0.35">
      <c r="A3816" s="20"/>
      <c r="B3816" s="6"/>
      <c r="C3816" s="6"/>
      <c r="D3816" s="6"/>
      <c r="E3816" s="6"/>
      <c r="F3816" s="6"/>
      <c r="G3816" s="6"/>
      <c r="H3816" s="6"/>
      <c r="I3816" s="6"/>
      <c r="J3816" s="6"/>
      <c r="K3816" s="6"/>
      <c r="L3816" s="6"/>
      <c r="M3816" s="6"/>
      <c r="N3816" s="6"/>
      <c r="O3816" s="6"/>
      <c r="P3816" s="6"/>
      <c r="Q3816" s="6"/>
      <c r="R3816" s="6"/>
      <c r="S3816" s="6"/>
      <c r="T3816" s="6"/>
      <c r="U3816" s="6"/>
      <c r="V3816" s="6"/>
      <c r="W3816" s="6"/>
      <c r="X3816" s="6"/>
      <c r="Y3816" s="6"/>
      <c r="Z3816" s="6"/>
      <c r="AA3816" s="6"/>
      <c r="AB3816" s="21"/>
      <c r="AC3816" s="21"/>
      <c r="AD3816" s="21"/>
      <c r="AE3816" s="6"/>
      <c r="AF3816" s="6"/>
      <c r="AG3816" s="6"/>
      <c r="AH3816" s="6"/>
    </row>
    <row r="3817" spans="1:34" x14ac:dyDescent="0.35">
      <c r="A3817" s="20"/>
      <c r="B3817" s="6"/>
      <c r="C3817" s="6"/>
      <c r="D3817" s="6"/>
      <c r="E3817" s="6"/>
      <c r="F3817" s="6"/>
      <c r="G3817" s="6"/>
      <c r="H3817" s="6"/>
      <c r="I3817" s="6"/>
      <c r="J3817" s="6"/>
      <c r="K3817" s="6"/>
      <c r="L3817" s="6"/>
      <c r="M3817" s="6"/>
      <c r="N3817" s="6"/>
      <c r="O3817" s="6"/>
      <c r="P3817" s="6"/>
      <c r="Q3817" s="6"/>
      <c r="R3817" s="6"/>
      <c r="S3817" s="6"/>
      <c r="T3817" s="6"/>
      <c r="U3817" s="6"/>
      <c r="V3817" s="6"/>
      <c r="W3817" s="6"/>
      <c r="X3817" s="6"/>
      <c r="Y3817" s="6"/>
      <c r="Z3817" s="6"/>
      <c r="AA3817" s="6"/>
      <c r="AB3817" s="21"/>
      <c r="AC3817" s="21"/>
      <c r="AD3817" s="21"/>
      <c r="AE3817" s="6"/>
      <c r="AF3817" s="6"/>
      <c r="AG3817" s="6"/>
      <c r="AH3817" s="6"/>
    </row>
    <row r="3818" spans="1:34" x14ac:dyDescent="0.35">
      <c r="A3818" s="20"/>
      <c r="B3818" s="6"/>
      <c r="C3818" s="6"/>
      <c r="D3818" s="6"/>
      <c r="E3818" s="6"/>
      <c r="F3818" s="6"/>
      <c r="G3818" s="6"/>
      <c r="H3818" s="6"/>
      <c r="I3818" s="6"/>
      <c r="J3818" s="6"/>
      <c r="K3818" s="6"/>
      <c r="L3818" s="6"/>
      <c r="M3818" s="6"/>
      <c r="N3818" s="6"/>
      <c r="O3818" s="6"/>
      <c r="P3818" s="6"/>
      <c r="Q3818" s="6"/>
      <c r="R3818" s="6"/>
      <c r="S3818" s="6"/>
      <c r="T3818" s="6"/>
      <c r="U3818" s="6"/>
      <c r="V3818" s="6"/>
      <c r="W3818" s="6"/>
      <c r="X3818" s="6"/>
      <c r="Y3818" s="6"/>
      <c r="Z3818" s="6"/>
      <c r="AA3818" s="6"/>
      <c r="AB3818" s="21"/>
      <c r="AC3818" s="21"/>
      <c r="AD3818" s="21"/>
      <c r="AE3818" s="6"/>
      <c r="AF3818" s="6"/>
      <c r="AG3818" s="6"/>
      <c r="AH3818" s="6"/>
    </row>
    <row r="3819" spans="1:34" x14ac:dyDescent="0.35">
      <c r="A3819" s="20"/>
      <c r="B3819" s="6"/>
      <c r="C3819" s="6"/>
      <c r="D3819" s="6"/>
      <c r="E3819" s="6"/>
      <c r="F3819" s="6"/>
      <c r="G3819" s="6"/>
      <c r="H3819" s="6"/>
      <c r="I3819" s="6"/>
      <c r="J3819" s="6"/>
      <c r="K3819" s="6"/>
      <c r="L3819" s="6"/>
      <c r="M3819" s="6"/>
      <c r="N3819" s="6"/>
      <c r="O3819" s="6"/>
      <c r="P3819" s="6"/>
      <c r="Q3819" s="6"/>
      <c r="R3819" s="6"/>
      <c r="S3819" s="6"/>
      <c r="T3819" s="6"/>
      <c r="U3819" s="6"/>
      <c r="V3819" s="6"/>
      <c r="W3819" s="6"/>
      <c r="X3819" s="6"/>
      <c r="Y3819" s="6"/>
      <c r="Z3819" s="6"/>
      <c r="AA3819" s="6"/>
      <c r="AB3819" s="21"/>
      <c r="AC3819" s="21"/>
      <c r="AD3819" s="21"/>
      <c r="AE3819" s="6"/>
      <c r="AF3819" s="6"/>
      <c r="AG3819" s="6"/>
      <c r="AH3819" s="6"/>
    </row>
    <row r="3820" spans="1:34" x14ac:dyDescent="0.35">
      <c r="A3820" s="20"/>
      <c r="B3820" s="6"/>
      <c r="C3820" s="6"/>
      <c r="D3820" s="6"/>
      <c r="E3820" s="6"/>
      <c r="F3820" s="6"/>
      <c r="G3820" s="6"/>
      <c r="H3820" s="6"/>
      <c r="I3820" s="6"/>
      <c r="J3820" s="6"/>
      <c r="K3820" s="6"/>
      <c r="L3820" s="6"/>
      <c r="M3820" s="6"/>
      <c r="N3820" s="6"/>
      <c r="O3820" s="6"/>
      <c r="P3820" s="6"/>
      <c r="Q3820" s="6"/>
      <c r="R3820" s="6"/>
      <c r="S3820" s="6"/>
      <c r="T3820" s="6"/>
      <c r="U3820" s="6"/>
      <c r="V3820" s="6"/>
      <c r="W3820" s="6"/>
      <c r="X3820" s="6"/>
      <c r="Y3820" s="6"/>
      <c r="Z3820" s="6"/>
      <c r="AA3820" s="6"/>
      <c r="AB3820" s="21"/>
      <c r="AC3820" s="21"/>
      <c r="AD3820" s="21"/>
      <c r="AE3820" s="6"/>
      <c r="AF3820" s="6"/>
      <c r="AG3820" s="6"/>
      <c r="AH3820" s="6"/>
    </row>
    <row r="3821" spans="1:34" x14ac:dyDescent="0.35">
      <c r="A3821" s="20"/>
      <c r="B3821" s="6"/>
      <c r="C3821" s="6"/>
      <c r="D3821" s="6"/>
      <c r="E3821" s="6"/>
      <c r="F3821" s="6"/>
      <c r="G3821" s="6"/>
      <c r="H3821" s="6"/>
      <c r="I3821" s="6"/>
      <c r="J3821" s="6"/>
      <c r="K3821" s="6"/>
      <c r="L3821" s="6"/>
      <c r="M3821" s="6"/>
      <c r="N3821" s="6"/>
      <c r="O3821" s="6"/>
      <c r="P3821" s="6"/>
      <c r="Q3821" s="6"/>
      <c r="R3821" s="6"/>
      <c r="S3821" s="6"/>
      <c r="T3821" s="6"/>
      <c r="U3821" s="6"/>
      <c r="V3821" s="6"/>
      <c r="W3821" s="6"/>
      <c r="X3821" s="6"/>
      <c r="Y3821" s="6"/>
      <c r="Z3821" s="6"/>
      <c r="AA3821" s="6"/>
      <c r="AB3821" s="21"/>
      <c r="AC3821" s="21"/>
      <c r="AD3821" s="21"/>
      <c r="AE3821" s="6"/>
      <c r="AF3821" s="6"/>
      <c r="AG3821" s="6"/>
      <c r="AH3821" s="6"/>
    </row>
    <row r="3822" spans="1:34" x14ac:dyDescent="0.35">
      <c r="A3822" s="20"/>
      <c r="B3822" s="6"/>
      <c r="C3822" s="6"/>
      <c r="D3822" s="6"/>
      <c r="E3822" s="6"/>
      <c r="F3822" s="6"/>
      <c r="G3822" s="6"/>
      <c r="H3822" s="6"/>
      <c r="I3822" s="6"/>
      <c r="J3822" s="6"/>
      <c r="K3822" s="6"/>
      <c r="L3822" s="6"/>
      <c r="M3822" s="6"/>
      <c r="N3822" s="6"/>
      <c r="O3822" s="6"/>
      <c r="P3822" s="6"/>
      <c r="Q3822" s="6"/>
      <c r="R3822" s="6"/>
      <c r="S3822" s="6"/>
      <c r="T3822" s="6"/>
      <c r="U3822" s="6"/>
      <c r="V3822" s="6"/>
      <c r="W3822" s="6"/>
      <c r="X3822" s="6"/>
      <c r="Y3822" s="6"/>
      <c r="Z3822" s="6"/>
      <c r="AA3822" s="6"/>
      <c r="AB3822" s="21"/>
      <c r="AC3822" s="21"/>
      <c r="AD3822" s="21"/>
      <c r="AE3822" s="6"/>
      <c r="AF3822" s="6"/>
      <c r="AG3822" s="6"/>
      <c r="AH3822" s="6"/>
    </row>
    <row r="3823" spans="1:34" x14ac:dyDescent="0.35">
      <c r="A3823" s="20"/>
      <c r="B3823" s="6"/>
      <c r="C3823" s="6"/>
      <c r="D3823" s="6"/>
      <c r="E3823" s="6"/>
      <c r="F3823" s="6"/>
      <c r="G3823" s="6"/>
      <c r="H3823" s="6"/>
      <c r="I3823" s="6"/>
      <c r="J3823" s="6"/>
      <c r="K3823" s="6"/>
      <c r="L3823" s="6"/>
      <c r="M3823" s="6"/>
      <c r="N3823" s="6"/>
      <c r="O3823" s="6"/>
      <c r="P3823" s="6"/>
      <c r="Q3823" s="6"/>
      <c r="R3823" s="6"/>
      <c r="S3823" s="6"/>
      <c r="T3823" s="6"/>
      <c r="U3823" s="6"/>
      <c r="V3823" s="6"/>
      <c r="W3823" s="6"/>
      <c r="X3823" s="6"/>
      <c r="Y3823" s="6"/>
      <c r="Z3823" s="6"/>
      <c r="AA3823" s="6"/>
      <c r="AB3823" s="21"/>
      <c r="AC3823" s="21"/>
      <c r="AD3823" s="21"/>
      <c r="AE3823" s="6"/>
      <c r="AF3823" s="6"/>
      <c r="AG3823" s="6"/>
      <c r="AH3823" s="6"/>
    </row>
    <row r="3824" spans="1:34" x14ac:dyDescent="0.35">
      <c r="A3824" s="20"/>
      <c r="B3824" s="6"/>
      <c r="C3824" s="6"/>
      <c r="D3824" s="6"/>
      <c r="E3824" s="6"/>
      <c r="F3824" s="6"/>
      <c r="G3824" s="6"/>
      <c r="H3824" s="6"/>
      <c r="I3824" s="6"/>
      <c r="J3824" s="6"/>
      <c r="K3824" s="6"/>
      <c r="L3824" s="6"/>
      <c r="M3824" s="6"/>
      <c r="N3824" s="6"/>
      <c r="O3824" s="6"/>
      <c r="P3824" s="6"/>
      <c r="Q3824" s="6"/>
      <c r="R3824" s="6"/>
      <c r="S3824" s="6"/>
      <c r="T3824" s="6"/>
      <c r="U3824" s="6"/>
      <c r="V3824" s="6"/>
      <c r="W3824" s="6"/>
      <c r="X3824" s="6"/>
      <c r="Y3824" s="6"/>
      <c r="Z3824" s="6"/>
      <c r="AA3824" s="6"/>
      <c r="AB3824" s="21"/>
      <c r="AC3824" s="21"/>
      <c r="AD3824" s="21"/>
      <c r="AE3824" s="6"/>
      <c r="AF3824" s="6"/>
      <c r="AG3824" s="6"/>
      <c r="AH3824" s="6"/>
    </row>
    <row r="3825" spans="1:34" x14ac:dyDescent="0.35">
      <c r="A3825" s="20"/>
      <c r="B3825" s="6"/>
      <c r="C3825" s="6"/>
      <c r="D3825" s="6"/>
      <c r="E3825" s="6"/>
      <c r="F3825" s="6"/>
      <c r="G3825" s="6"/>
      <c r="H3825" s="6"/>
      <c r="I3825" s="6"/>
      <c r="J3825" s="6"/>
      <c r="K3825" s="6"/>
      <c r="L3825" s="6"/>
      <c r="M3825" s="6"/>
      <c r="N3825" s="6"/>
      <c r="O3825" s="6"/>
      <c r="P3825" s="6"/>
      <c r="Q3825" s="6"/>
      <c r="R3825" s="6"/>
      <c r="S3825" s="6"/>
      <c r="T3825" s="6"/>
      <c r="U3825" s="6"/>
      <c r="V3825" s="6"/>
      <c r="W3825" s="6"/>
      <c r="X3825" s="6"/>
      <c r="Y3825" s="6"/>
      <c r="Z3825" s="6"/>
      <c r="AA3825" s="6"/>
      <c r="AB3825" s="21"/>
      <c r="AC3825" s="21"/>
      <c r="AD3825" s="21"/>
      <c r="AE3825" s="6"/>
      <c r="AF3825" s="6"/>
      <c r="AG3825" s="6"/>
      <c r="AH3825" s="6"/>
    </row>
    <row r="3826" spans="1:34" x14ac:dyDescent="0.35">
      <c r="A3826" s="20"/>
      <c r="B3826" s="6"/>
      <c r="C3826" s="6"/>
      <c r="D3826" s="6"/>
      <c r="E3826" s="6"/>
      <c r="F3826" s="6"/>
      <c r="G3826" s="6"/>
      <c r="H3826" s="6"/>
      <c r="I3826" s="6"/>
      <c r="J3826" s="6"/>
      <c r="K3826" s="6"/>
      <c r="L3826" s="6"/>
      <c r="M3826" s="6"/>
      <c r="N3826" s="6"/>
      <c r="O3826" s="6"/>
      <c r="P3826" s="6"/>
      <c r="Q3826" s="6"/>
      <c r="R3826" s="6"/>
      <c r="S3826" s="6"/>
      <c r="T3826" s="6"/>
      <c r="U3826" s="6"/>
      <c r="V3826" s="6"/>
      <c r="W3826" s="6"/>
      <c r="X3826" s="6"/>
      <c r="Y3826" s="6"/>
      <c r="Z3826" s="6"/>
      <c r="AA3826" s="6"/>
      <c r="AB3826" s="21"/>
      <c r="AC3826" s="21"/>
      <c r="AD3826" s="21"/>
      <c r="AE3826" s="6"/>
      <c r="AF3826" s="6"/>
      <c r="AG3826" s="6"/>
      <c r="AH3826" s="6"/>
    </row>
    <row r="3827" spans="1:34" x14ac:dyDescent="0.35">
      <c r="A3827" s="20"/>
      <c r="B3827" s="6"/>
      <c r="C3827" s="6"/>
      <c r="D3827" s="6"/>
      <c r="E3827" s="6"/>
      <c r="F3827" s="6"/>
      <c r="G3827" s="6"/>
      <c r="H3827" s="6"/>
      <c r="I3827" s="6"/>
      <c r="J3827" s="6"/>
      <c r="K3827" s="6"/>
      <c r="L3827" s="6"/>
      <c r="M3827" s="6"/>
      <c r="N3827" s="6"/>
      <c r="O3827" s="6"/>
      <c r="P3827" s="6"/>
      <c r="Q3827" s="6"/>
      <c r="R3827" s="6"/>
      <c r="S3827" s="6"/>
      <c r="T3827" s="6"/>
      <c r="U3827" s="6"/>
      <c r="V3827" s="6"/>
      <c r="W3827" s="6"/>
      <c r="X3827" s="6"/>
      <c r="Y3827" s="6"/>
      <c r="Z3827" s="6"/>
      <c r="AA3827" s="6"/>
      <c r="AB3827" s="21"/>
      <c r="AC3827" s="21"/>
      <c r="AD3827" s="21"/>
      <c r="AE3827" s="6"/>
      <c r="AF3827" s="6"/>
      <c r="AG3827" s="6"/>
      <c r="AH3827" s="6"/>
    </row>
    <row r="3828" spans="1:34" x14ac:dyDescent="0.35">
      <c r="A3828" s="20"/>
      <c r="B3828" s="6"/>
      <c r="C3828" s="6"/>
      <c r="D3828" s="6"/>
      <c r="E3828" s="6"/>
      <c r="F3828" s="6"/>
      <c r="G3828" s="6"/>
      <c r="H3828" s="6"/>
      <c r="I3828" s="6"/>
      <c r="J3828" s="6"/>
      <c r="K3828" s="6"/>
      <c r="L3828" s="6"/>
      <c r="M3828" s="6"/>
      <c r="N3828" s="6"/>
      <c r="O3828" s="6"/>
      <c r="P3828" s="6"/>
      <c r="Q3828" s="6"/>
      <c r="R3828" s="6"/>
      <c r="S3828" s="6"/>
      <c r="T3828" s="6"/>
      <c r="U3828" s="6"/>
      <c r="V3828" s="6"/>
      <c r="W3828" s="6"/>
      <c r="X3828" s="6"/>
      <c r="Y3828" s="6"/>
      <c r="Z3828" s="6"/>
      <c r="AA3828" s="6"/>
      <c r="AB3828" s="21"/>
      <c r="AC3828" s="21"/>
      <c r="AD3828" s="21"/>
      <c r="AE3828" s="6"/>
      <c r="AF3828" s="6"/>
      <c r="AG3828" s="6"/>
      <c r="AH3828" s="6"/>
    </row>
    <row r="3829" spans="1:34" x14ac:dyDescent="0.35">
      <c r="A3829" s="20"/>
      <c r="B3829" s="6"/>
      <c r="C3829" s="6"/>
      <c r="D3829" s="6"/>
      <c r="E3829" s="6"/>
      <c r="F3829" s="6"/>
      <c r="G3829" s="6"/>
      <c r="H3829" s="6"/>
      <c r="I3829" s="6"/>
      <c r="J3829" s="6"/>
      <c r="K3829" s="6"/>
      <c r="L3829" s="6"/>
      <c r="M3829" s="6"/>
      <c r="N3829" s="6"/>
      <c r="O3829" s="6"/>
      <c r="P3829" s="6"/>
      <c r="Q3829" s="6"/>
      <c r="R3829" s="6"/>
      <c r="S3829" s="6"/>
      <c r="T3829" s="6"/>
      <c r="U3829" s="6"/>
      <c r="V3829" s="6"/>
      <c r="W3829" s="6"/>
      <c r="X3829" s="6"/>
      <c r="Y3829" s="6"/>
      <c r="Z3829" s="6"/>
      <c r="AA3829" s="6"/>
      <c r="AB3829" s="21"/>
      <c r="AC3829" s="21"/>
      <c r="AD3829" s="21"/>
      <c r="AE3829" s="6"/>
      <c r="AF3829" s="6"/>
      <c r="AG3829" s="6"/>
      <c r="AH3829" s="6"/>
    </row>
    <row r="3830" spans="1:34" x14ac:dyDescent="0.35">
      <c r="A3830" s="20"/>
      <c r="B3830" s="6"/>
      <c r="C3830" s="6"/>
      <c r="D3830" s="6"/>
      <c r="E3830" s="6"/>
      <c r="F3830" s="6"/>
      <c r="G3830" s="6"/>
      <c r="H3830" s="6"/>
      <c r="I3830" s="6"/>
      <c r="J3830" s="6"/>
      <c r="K3830" s="6"/>
      <c r="L3830" s="6"/>
      <c r="M3830" s="6"/>
      <c r="N3830" s="6"/>
      <c r="O3830" s="6"/>
      <c r="P3830" s="6"/>
      <c r="Q3830" s="6"/>
      <c r="R3830" s="6"/>
      <c r="S3830" s="6"/>
      <c r="T3830" s="6"/>
      <c r="U3830" s="6"/>
      <c r="V3830" s="6"/>
      <c r="W3830" s="6"/>
      <c r="X3830" s="6"/>
      <c r="Y3830" s="6"/>
      <c r="Z3830" s="6"/>
      <c r="AA3830" s="6"/>
      <c r="AB3830" s="21"/>
      <c r="AC3830" s="21"/>
      <c r="AD3830" s="21"/>
      <c r="AE3830" s="6"/>
      <c r="AF3830" s="6"/>
      <c r="AG3830" s="6"/>
      <c r="AH3830" s="6"/>
    </row>
    <row r="3831" spans="1:34" x14ac:dyDescent="0.35">
      <c r="A3831" s="20"/>
      <c r="B3831" s="6"/>
      <c r="C3831" s="6"/>
      <c r="D3831" s="6"/>
      <c r="E3831" s="6"/>
      <c r="F3831" s="6"/>
      <c r="G3831" s="6"/>
      <c r="H3831" s="6"/>
      <c r="I3831" s="6"/>
      <c r="J3831" s="6"/>
      <c r="K3831" s="6"/>
      <c r="L3831" s="6"/>
      <c r="M3831" s="6"/>
      <c r="N3831" s="6"/>
      <c r="O3831" s="6"/>
      <c r="P3831" s="6"/>
      <c r="Q3831" s="6"/>
      <c r="R3831" s="6"/>
      <c r="S3831" s="6"/>
      <c r="T3831" s="6"/>
      <c r="U3831" s="6"/>
      <c r="V3831" s="6"/>
      <c r="W3831" s="6"/>
      <c r="X3831" s="6"/>
      <c r="Y3831" s="6"/>
      <c r="Z3831" s="6"/>
      <c r="AA3831" s="6"/>
      <c r="AB3831" s="21"/>
      <c r="AC3831" s="21"/>
      <c r="AD3831" s="21"/>
      <c r="AE3831" s="6"/>
      <c r="AF3831" s="6"/>
      <c r="AG3831" s="6"/>
      <c r="AH3831" s="6"/>
    </row>
    <row r="3832" spans="1:34" x14ac:dyDescent="0.35">
      <c r="A3832" s="20"/>
      <c r="B3832" s="6"/>
      <c r="C3832" s="6"/>
      <c r="D3832" s="6"/>
      <c r="E3832" s="6"/>
      <c r="F3832" s="6"/>
      <c r="G3832" s="6"/>
      <c r="H3832" s="6"/>
      <c r="I3832" s="6"/>
      <c r="J3832" s="6"/>
      <c r="K3832" s="6"/>
      <c r="L3832" s="6"/>
      <c r="M3832" s="6"/>
      <c r="N3832" s="6"/>
      <c r="O3832" s="6"/>
      <c r="P3832" s="6"/>
      <c r="Q3832" s="6"/>
      <c r="R3832" s="6"/>
      <c r="S3832" s="6"/>
      <c r="T3832" s="6"/>
      <c r="U3832" s="6"/>
      <c r="V3832" s="6"/>
      <c r="W3832" s="6"/>
      <c r="X3832" s="6"/>
      <c r="Y3832" s="6"/>
      <c r="Z3832" s="6"/>
      <c r="AA3832" s="6"/>
      <c r="AB3832" s="21"/>
      <c r="AC3832" s="21"/>
      <c r="AD3832" s="21"/>
      <c r="AE3832" s="6"/>
      <c r="AF3832" s="6"/>
      <c r="AG3832" s="6"/>
      <c r="AH3832" s="6"/>
    </row>
    <row r="3833" spans="1:34" x14ac:dyDescent="0.35">
      <c r="A3833" s="20"/>
      <c r="B3833" s="6"/>
      <c r="C3833" s="6"/>
      <c r="D3833" s="6"/>
      <c r="E3833" s="6"/>
      <c r="F3833" s="6"/>
      <c r="G3833" s="6"/>
      <c r="H3833" s="6"/>
      <c r="I3833" s="6"/>
      <c r="J3833" s="6"/>
      <c r="K3833" s="6"/>
      <c r="L3833" s="6"/>
      <c r="M3833" s="6"/>
      <c r="N3833" s="6"/>
      <c r="O3833" s="6"/>
      <c r="P3833" s="6"/>
      <c r="Q3833" s="6"/>
      <c r="R3833" s="6"/>
      <c r="S3833" s="6"/>
      <c r="T3833" s="6"/>
      <c r="U3833" s="6"/>
      <c r="V3833" s="6"/>
      <c r="W3833" s="6"/>
      <c r="X3833" s="6"/>
      <c r="Y3833" s="6"/>
      <c r="Z3833" s="6"/>
      <c r="AA3833" s="6"/>
      <c r="AB3833" s="21"/>
      <c r="AC3833" s="21"/>
      <c r="AD3833" s="21"/>
      <c r="AE3833" s="6"/>
      <c r="AF3833" s="6"/>
      <c r="AG3833" s="6"/>
      <c r="AH3833" s="6"/>
    </row>
    <row r="3834" spans="1:34" x14ac:dyDescent="0.35">
      <c r="A3834" s="20"/>
      <c r="B3834" s="6"/>
      <c r="C3834" s="6"/>
      <c r="D3834" s="6"/>
      <c r="E3834" s="6"/>
      <c r="F3834" s="6"/>
      <c r="G3834" s="6"/>
      <c r="H3834" s="6"/>
      <c r="I3834" s="6"/>
      <c r="J3834" s="6"/>
      <c r="K3834" s="6"/>
      <c r="L3834" s="6"/>
      <c r="M3834" s="6"/>
      <c r="N3834" s="6"/>
      <c r="O3834" s="6"/>
      <c r="P3834" s="6"/>
      <c r="Q3834" s="6"/>
      <c r="R3834" s="6"/>
      <c r="S3834" s="6"/>
      <c r="T3834" s="6"/>
      <c r="U3834" s="6"/>
      <c r="V3834" s="6"/>
      <c r="W3834" s="6"/>
      <c r="X3834" s="6"/>
      <c r="Y3834" s="6"/>
      <c r="Z3834" s="6"/>
      <c r="AA3834" s="6"/>
      <c r="AB3834" s="21"/>
      <c r="AC3834" s="21"/>
      <c r="AD3834" s="21"/>
      <c r="AE3834" s="6"/>
      <c r="AF3834" s="6"/>
      <c r="AG3834" s="6"/>
      <c r="AH3834" s="6"/>
    </row>
    <row r="3835" spans="1:34" x14ac:dyDescent="0.35">
      <c r="A3835" s="20"/>
      <c r="B3835" s="6"/>
      <c r="C3835" s="6"/>
      <c r="D3835" s="6"/>
      <c r="E3835" s="6"/>
      <c r="F3835" s="6"/>
      <c r="G3835" s="6"/>
      <c r="H3835" s="6"/>
      <c r="I3835" s="6"/>
      <c r="J3835" s="6"/>
      <c r="K3835" s="6"/>
      <c r="L3835" s="6"/>
      <c r="M3835" s="6"/>
      <c r="N3835" s="6"/>
      <c r="O3835" s="6"/>
      <c r="P3835" s="6"/>
      <c r="Q3835" s="6"/>
      <c r="R3835" s="6"/>
      <c r="S3835" s="6"/>
      <c r="T3835" s="6"/>
      <c r="U3835" s="6"/>
      <c r="V3835" s="6"/>
      <c r="W3835" s="6"/>
      <c r="X3835" s="6"/>
      <c r="Y3835" s="6"/>
      <c r="Z3835" s="6"/>
      <c r="AA3835" s="6"/>
      <c r="AB3835" s="21"/>
      <c r="AC3835" s="21"/>
      <c r="AD3835" s="21"/>
      <c r="AE3835" s="6"/>
      <c r="AF3835" s="6"/>
      <c r="AG3835" s="6"/>
      <c r="AH3835" s="6"/>
    </row>
    <row r="3836" spans="1:34" x14ac:dyDescent="0.35">
      <c r="A3836" s="20"/>
      <c r="B3836" s="6"/>
      <c r="C3836" s="6"/>
      <c r="D3836" s="6"/>
      <c r="E3836" s="6"/>
      <c r="F3836" s="6"/>
      <c r="G3836" s="6"/>
      <c r="H3836" s="6"/>
      <c r="I3836" s="6"/>
      <c r="J3836" s="6"/>
      <c r="K3836" s="6"/>
      <c r="L3836" s="6"/>
      <c r="M3836" s="6"/>
      <c r="N3836" s="6"/>
      <c r="O3836" s="6"/>
      <c r="P3836" s="6"/>
      <c r="Q3836" s="6"/>
      <c r="R3836" s="6"/>
      <c r="S3836" s="6"/>
      <c r="T3836" s="6"/>
      <c r="U3836" s="6"/>
      <c r="V3836" s="6"/>
      <c r="W3836" s="6"/>
      <c r="X3836" s="6"/>
      <c r="Y3836" s="6"/>
      <c r="Z3836" s="6"/>
      <c r="AA3836" s="6"/>
      <c r="AB3836" s="21"/>
      <c r="AC3836" s="21"/>
      <c r="AD3836" s="21"/>
      <c r="AE3836" s="6"/>
      <c r="AF3836" s="6"/>
      <c r="AG3836" s="6"/>
      <c r="AH3836" s="6"/>
    </row>
    <row r="3837" spans="1:34" x14ac:dyDescent="0.35">
      <c r="A3837" s="20"/>
      <c r="B3837" s="6"/>
      <c r="C3837" s="6"/>
      <c r="D3837" s="6"/>
      <c r="E3837" s="6"/>
      <c r="F3837" s="6"/>
      <c r="G3837" s="6"/>
      <c r="H3837" s="6"/>
      <c r="I3837" s="6"/>
      <c r="J3837" s="6"/>
      <c r="K3837" s="6"/>
      <c r="L3837" s="6"/>
      <c r="M3837" s="6"/>
      <c r="N3837" s="6"/>
      <c r="O3837" s="6"/>
      <c r="P3837" s="6"/>
      <c r="Q3837" s="6"/>
      <c r="R3837" s="6"/>
      <c r="S3837" s="6"/>
      <c r="T3837" s="6"/>
      <c r="U3837" s="6"/>
      <c r="V3837" s="6"/>
      <c r="W3837" s="6"/>
      <c r="X3837" s="6"/>
      <c r="Y3837" s="6"/>
      <c r="Z3837" s="6"/>
      <c r="AA3837" s="6"/>
      <c r="AB3837" s="21"/>
      <c r="AC3837" s="21"/>
      <c r="AD3837" s="21"/>
      <c r="AE3837" s="6"/>
      <c r="AF3837" s="6"/>
      <c r="AG3837" s="6"/>
      <c r="AH3837" s="6"/>
    </row>
    <row r="3838" spans="1:34" x14ac:dyDescent="0.35">
      <c r="A3838" s="20"/>
      <c r="B3838" s="6"/>
      <c r="C3838" s="6"/>
      <c r="D3838" s="6"/>
      <c r="E3838" s="6"/>
      <c r="F3838" s="6"/>
      <c r="G3838" s="6"/>
      <c r="H3838" s="6"/>
      <c r="I3838" s="6"/>
      <c r="J3838" s="6"/>
      <c r="K3838" s="6"/>
      <c r="L3838" s="6"/>
      <c r="M3838" s="6"/>
      <c r="N3838" s="6"/>
      <c r="O3838" s="6"/>
      <c r="P3838" s="6"/>
      <c r="Q3838" s="6"/>
      <c r="R3838" s="6"/>
      <c r="S3838" s="6"/>
      <c r="T3838" s="6"/>
      <c r="U3838" s="6"/>
      <c r="V3838" s="6"/>
      <c r="W3838" s="6"/>
      <c r="X3838" s="6"/>
      <c r="Y3838" s="6"/>
      <c r="Z3838" s="6"/>
      <c r="AA3838" s="6"/>
      <c r="AB3838" s="21"/>
      <c r="AC3838" s="21"/>
      <c r="AD3838" s="21"/>
      <c r="AE3838" s="6"/>
      <c r="AF3838" s="6"/>
      <c r="AG3838" s="6"/>
      <c r="AH3838" s="6"/>
    </row>
    <row r="3839" spans="1:34" x14ac:dyDescent="0.35">
      <c r="A3839" s="20"/>
      <c r="B3839" s="6"/>
      <c r="C3839" s="6"/>
      <c r="D3839" s="6"/>
      <c r="E3839" s="6"/>
      <c r="F3839" s="6"/>
      <c r="G3839" s="6"/>
      <c r="H3839" s="6"/>
      <c r="I3839" s="6"/>
      <c r="J3839" s="6"/>
      <c r="K3839" s="6"/>
      <c r="L3839" s="6"/>
      <c r="M3839" s="6"/>
      <c r="N3839" s="6"/>
      <c r="O3839" s="6"/>
      <c r="P3839" s="6"/>
      <c r="Q3839" s="6"/>
      <c r="R3839" s="6"/>
      <c r="S3839" s="6"/>
      <c r="T3839" s="6"/>
      <c r="U3839" s="6"/>
      <c r="V3839" s="6"/>
      <c r="W3839" s="6"/>
      <c r="X3839" s="6"/>
      <c r="Y3839" s="6"/>
      <c r="Z3839" s="6"/>
      <c r="AA3839" s="6"/>
      <c r="AB3839" s="21"/>
      <c r="AC3839" s="21"/>
      <c r="AD3839" s="21"/>
      <c r="AE3839" s="6"/>
      <c r="AF3839" s="6"/>
      <c r="AG3839" s="6"/>
      <c r="AH3839" s="6"/>
    </row>
    <row r="3840" spans="1:34" x14ac:dyDescent="0.35">
      <c r="A3840" s="20"/>
      <c r="B3840" s="6"/>
      <c r="C3840" s="6"/>
      <c r="D3840" s="6"/>
      <c r="E3840" s="6"/>
      <c r="F3840" s="6"/>
      <c r="G3840" s="6"/>
      <c r="H3840" s="6"/>
      <c r="I3840" s="6"/>
      <c r="J3840" s="6"/>
      <c r="K3840" s="6"/>
      <c r="L3840" s="6"/>
      <c r="M3840" s="6"/>
      <c r="N3840" s="6"/>
      <c r="O3840" s="6"/>
      <c r="P3840" s="6"/>
      <c r="Q3840" s="6"/>
      <c r="R3840" s="6"/>
      <c r="S3840" s="6"/>
      <c r="T3840" s="6"/>
      <c r="U3840" s="6"/>
      <c r="V3840" s="6"/>
      <c r="W3840" s="6"/>
      <c r="X3840" s="6"/>
      <c r="Y3840" s="6"/>
      <c r="Z3840" s="6"/>
      <c r="AA3840" s="6"/>
      <c r="AB3840" s="21"/>
      <c r="AC3840" s="21"/>
      <c r="AD3840" s="21"/>
      <c r="AE3840" s="6"/>
      <c r="AF3840" s="6"/>
      <c r="AG3840" s="6"/>
      <c r="AH3840" s="6"/>
    </row>
    <row r="3841" spans="1:34" x14ac:dyDescent="0.35">
      <c r="A3841" s="20"/>
      <c r="B3841" s="6"/>
      <c r="C3841" s="6"/>
      <c r="D3841" s="6"/>
      <c r="E3841" s="6"/>
      <c r="F3841" s="6"/>
      <c r="G3841" s="6"/>
      <c r="H3841" s="6"/>
      <c r="I3841" s="6"/>
      <c r="J3841" s="6"/>
      <c r="K3841" s="6"/>
      <c r="L3841" s="6"/>
      <c r="M3841" s="6"/>
      <c r="N3841" s="6"/>
      <c r="O3841" s="6"/>
      <c r="P3841" s="6"/>
      <c r="Q3841" s="6"/>
      <c r="R3841" s="6"/>
      <c r="S3841" s="6"/>
      <c r="T3841" s="6"/>
      <c r="U3841" s="6"/>
      <c r="V3841" s="6"/>
      <c r="W3841" s="6"/>
      <c r="X3841" s="6"/>
      <c r="Y3841" s="6"/>
      <c r="Z3841" s="6"/>
      <c r="AA3841" s="6"/>
      <c r="AB3841" s="21"/>
      <c r="AC3841" s="21"/>
      <c r="AD3841" s="21"/>
      <c r="AE3841" s="6"/>
      <c r="AF3841" s="6"/>
      <c r="AG3841" s="6"/>
      <c r="AH3841" s="6"/>
    </row>
    <row r="3842" spans="1:34" x14ac:dyDescent="0.35">
      <c r="A3842" s="20"/>
      <c r="B3842" s="6"/>
      <c r="C3842" s="6"/>
      <c r="D3842" s="6"/>
      <c r="E3842" s="6"/>
      <c r="F3842" s="6"/>
      <c r="G3842" s="6"/>
      <c r="H3842" s="6"/>
      <c r="I3842" s="6"/>
      <c r="J3842" s="6"/>
      <c r="K3842" s="6"/>
      <c r="L3842" s="6"/>
      <c r="M3842" s="6"/>
      <c r="N3842" s="6"/>
      <c r="O3842" s="6"/>
      <c r="P3842" s="6"/>
      <c r="Q3842" s="6"/>
      <c r="R3842" s="6"/>
      <c r="S3842" s="6"/>
      <c r="T3842" s="6"/>
      <c r="U3842" s="6"/>
      <c r="V3842" s="6"/>
      <c r="W3842" s="6"/>
      <c r="X3842" s="6"/>
      <c r="Y3842" s="6"/>
      <c r="Z3842" s="6"/>
      <c r="AA3842" s="6"/>
      <c r="AB3842" s="21"/>
      <c r="AC3842" s="21"/>
      <c r="AD3842" s="21"/>
      <c r="AE3842" s="6"/>
      <c r="AF3842" s="6"/>
      <c r="AG3842" s="6"/>
      <c r="AH3842" s="6"/>
    </row>
    <row r="3843" spans="1:34" x14ac:dyDescent="0.35">
      <c r="A3843" s="20"/>
      <c r="B3843" s="6"/>
      <c r="C3843" s="6"/>
      <c r="D3843" s="6"/>
      <c r="E3843" s="6"/>
      <c r="F3843" s="6"/>
      <c r="G3843" s="6"/>
      <c r="H3843" s="6"/>
      <c r="I3843" s="6"/>
      <c r="J3843" s="6"/>
      <c r="K3843" s="6"/>
      <c r="L3843" s="6"/>
      <c r="M3843" s="6"/>
      <c r="N3843" s="6"/>
      <c r="O3843" s="6"/>
      <c r="P3843" s="6"/>
      <c r="Q3843" s="6"/>
      <c r="R3843" s="6"/>
      <c r="S3843" s="6"/>
      <c r="T3843" s="6"/>
      <c r="U3843" s="6"/>
      <c r="V3843" s="6"/>
      <c r="W3843" s="6"/>
      <c r="X3843" s="6"/>
      <c r="Y3843" s="6"/>
      <c r="Z3843" s="6"/>
      <c r="AA3843" s="6"/>
      <c r="AB3843" s="21"/>
      <c r="AC3843" s="21"/>
      <c r="AD3843" s="21"/>
      <c r="AE3843" s="6"/>
      <c r="AF3843" s="6"/>
      <c r="AG3843" s="6"/>
      <c r="AH3843" s="6"/>
    </row>
    <row r="3844" spans="1:34" x14ac:dyDescent="0.35">
      <c r="A3844" s="20"/>
      <c r="B3844" s="6"/>
      <c r="C3844" s="6"/>
      <c r="D3844" s="6"/>
      <c r="E3844" s="6"/>
      <c r="F3844" s="6"/>
      <c r="G3844" s="6"/>
      <c r="H3844" s="6"/>
      <c r="I3844" s="6"/>
      <c r="J3844" s="6"/>
      <c r="K3844" s="6"/>
      <c r="L3844" s="6"/>
      <c r="M3844" s="6"/>
      <c r="N3844" s="6"/>
      <c r="O3844" s="6"/>
      <c r="P3844" s="6"/>
      <c r="Q3844" s="6"/>
      <c r="R3844" s="6"/>
      <c r="S3844" s="6"/>
      <c r="T3844" s="6"/>
      <c r="U3844" s="6"/>
      <c r="V3844" s="6"/>
      <c r="W3844" s="6"/>
      <c r="X3844" s="6"/>
      <c r="Y3844" s="6"/>
      <c r="Z3844" s="6"/>
      <c r="AA3844" s="6"/>
      <c r="AB3844" s="21"/>
      <c r="AC3844" s="21"/>
      <c r="AD3844" s="21"/>
      <c r="AE3844" s="6"/>
      <c r="AF3844" s="6"/>
      <c r="AG3844" s="6"/>
      <c r="AH3844" s="6"/>
    </row>
    <row r="3845" spans="1:34" x14ac:dyDescent="0.35">
      <c r="A3845" s="20"/>
      <c r="B3845" s="6"/>
      <c r="C3845" s="6"/>
      <c r="D3845" s="6"/>
      <c r="E3845" s="6"/>
      <c r="F3845" s="6"/>
      <c r="G3845" s="6"/>
      <c r="H3845" s="6"/>
      <c r="I3845" s="6"/>
      <c r="J3845" s="6"/>
      <c r="K3845" s="6"/>
      <c r="L3845" s="6"/>
      <c r="M3845" s="6"/>
      <c r="N3845" s="6"/>
      <c r="O3845" s="6"/>
      <c r="P3845" s="6"/>
      <c r="Q3845" s="6"/>
      <c r="R3845" s="6"/>
      <c r="S3845" s="6"/>
      <c r="T3845" s="6"/>
      <c r="U3845" s="6"/>
      <c r="V3845" s="6"/>
      <c r="W3845" s="6"/>
      <c r="X3845" s="6"/>
      <c r="Y3845" s="6"/>
      <c r="Z3845" s="6"/>
      <c r="AA3845" s="6"/>
      <c r="AB3845" s="21"/>
      <c r="AC3845" s="21"/>
      <c r="AD3845" s="21"/>
      <c r="AE3845" s="6"/>
      <c r="AF3845" s="6"/>
      <c r="AG3845" s="6"/>
      <c r="AH3845" s="6"/>
    </row>
    <row r="3846" spans="1:34" x14ac:dyDescent="0.35">
      <c r="A3846" s="20"/>
      <c r="B3846" s="6"/>
      <c r="C3846" s="6"/>
      <c r="D3846" s="6"/>
      <c r="E3846" s="6"/>
      <c r="F3846" s="6"/>
      <c r="G3846" s="6"/>
      <c r="H3846" s="6"/>
      <c r="I3846" s="6"/>
      <c r="J3846" s="6"/>
      <c r="K3846" s="6"/>
      <c r="L3846" s="6"/>
      <c r="M3846" s="6"/>
      <c r="N3846" s="6"/>
      <c r="O3846" s="6"/>
      <c r="P3846" s="6"/>
      <c r="Q3846" s="6"/>
      <c r="R3846" s="6"/>
      <c r="S3846" s="6"/>
      <c r="T3846" s="6"/>
      <c r="U3846" s="6"/>
      <c r="V3846" s="6"/>
      <c r="W3846" s="6"/>
      <c r="X3846" s="6"/>
      <c r="Y3846" s="6"/>
      <c r="Z3846" s="6"/>
      <c r="AA3846" s="6"/>
      <c r="AB3846" s="21"/>
      <c r="AC3846" s="21"/>
      <c r="AD3846" s="21"/>
      <c r="AE3846" s="6"/>
      <c r="AF3846" s="6"/>
      <c r="AG3846" s="6"/>
      <c r="AH3846" s="6"/>
    </row>
    <row r="3847" spans="1:34" x14ac:dyDescent="0.35">
      <c r="A3847" s="20"/>
      <c r="B3847" s="6"/>
      <c r="C3847" s="6"/>
      <c r="D3847" s="6"/>
      <c r="E3847" s="6"/>
      <c r="F3847" s="6"/>
      <c r="G3847" s="6"/>
      <c r="H3847" s="6"/>
      <c r="I3847" s="6"/>
      <c r="J3847" s="6"/>
      <c r="K3847" s="6"/>
      <c r="L3847" s="6"/>
      <c r="M3847" s="6"/>
      <c r="N3847" s="6"/>
      <c r="O3847" s="6"/>
      <c r="P3847" s="6"/>
      <c r="Q3847" s="6"/>
      <c r="R3847" s="6"/>
      <c r="S3847" s="6"/>
      <c r="T3847" s="6"/>
      <c r="U3847" s="6"/>
      <c r="V3847" s="6"/>
      <c r="W3847" s="6"/>
      <c r="X3847" s="6"/>
      <c r="Y3847" s="6"/>
      <c r="Z3847" s="6"/>
      <c r="AA3847" s="6"/>
      <c r="AB3847" s="21"/>
      <c r="AC3847" s="21"/>
      <c r="AD3847" s="21"/>
      <c r="AE3847" s="6"/>
      <c r="AF3847" s="6"/>
      <c r="AG3847" s="6"/>
      <c r="AH3847" s="6"/>
    </row>
    <row r="3848" spans="1:34" x14ac:dyDescent="0.35">
      <c r="A3848" s="20"/>
      <c r="B3848" s="6"/>
      <c r="C3848" s="6"/>
      <c r="D3848" s="6"/>
      <c r="E3848" s="6"/>
      <c r="F3848" s="6"/>
      <c r="G3848" s="6"/>
      <c r="H3848" s="6"/>
      <c r="I3848" s="6"/>
      <c r="J3848" s="6"/>
      <c r="K3848" s="6"/>
      <c r="L3848" s="6"/>
      <c r="M3848" s="6"/>
      <c r="N3848" s="6"/>
      <c r="O3848" s="6"/>
      <c r="P3848" s="6"/>
      <c r="Q3848" s="6"/>
      <c r="R3848" s="6"/>
      <c r="S3848" s="6"/>
      <c r="T3848" s="6"/>
      <c r="U3848" s="6"/>
      <c r="V3848" s="6"/>
      <c r="W3848" s="6"/>
      <c r="X3848" s="6"/>
      <c r="Y3848" s="6"/>
      <c r="Z3848" s="6"/>
      <c r="AA3848" s="6"/>
      <c r="AB3848" s="21"/>
      <c r="AC3848" s="21"/>
      <c r="AD3848" s="21"/>
      <c r="AE3848" s="6"/>
      <c r="AF3848" s="6"/>
      <c r="AG3848" s="6"/>
      <c r="AH3848" s="6"/>
    </row>
    <row r="3849" spans="1:34" x14ac:dyDescent="0.35">
      <c r="A3849" s="20"/>
      <c r="B3849" s="6"/>
      <c r="C3849" s="6"/>
      <c r="D3849" s="6"/>
      <c r="E3849" s="6"/>
      <c r="F3849" s="6"/>
      <c r="G3849" s="6"/>
      <c r="H3849" s="6"/>
      <c r="I3849" s="6"/>
      <c r="J3849" s="6"/>
      <c r="K3849" s="6"/>
      <c r="L3849" s="6"/>
      <c r="M3849" s="6"/>
      <c r="N3849" s="6"/>
      <c r="O3849" s="6"/>
      <c r="P3849" s="6"/>
      <c r="Q3849" s="6"/>
      <c r="R3849" s="6"/>
      <c r="S3849" s="6"/>
      <c r="T3849" s="6"/>
      <c r="U3849" s="6"/>
      <c r="V3849" s="6"/>
      <c r="W3849" s="6"/>
      <c r="X3849" s="6"/>
      <c r="Y3849" s="6"/>
      <c r="Z3849" s="6"/>
      <c r="AA3849" s="6"/>
      <c r="AB3849" s="21"/>
      <c r="AC3849" s="21"/>
      <c r="AD3849" s="21"/>
      <c r="AE3849" s="6"/>
      <c r="AF3849" s="6"/>
      <c r="AG3849" s="6"/>
      <c r="AH3849" s="6"/>
    </row>
    <row r="3850" spans="1:34" x14ac:dyDescent="0.35">
      <c r="A3850" s="20"/>
      <c r="B3850" s="6"/>
      <c r="C3850" s="6"/>
      <c r="D3850" s="6"/>
      <c r="E3850" s="6"/>
      <c r="F3850" s="6"/>
      <c r="G3850" s="6"/>
      <c r="H3850" s="6"/>
      <c r="I3850" s="6"/>
      <c r="J3850" s="6"/>
      <c r="K3850" s="6"/>
      <c r="L3850" s="6"/>
      <c r="M3850" s="6"/>
      <c r="N3850" s="6"/>
      <c r="O3850" s="6"/>
      <c r="P3850" s="6"/>
      <c r="Q3850" s="6"/>
      <c r="R3850" s="6"/>
      <c r="S3850" s="6"/>
      <c r="T3850" s="6"/>
      <c r="U3850" s="6"/>
      <c r="V3850" s="6"/>
      <c r="W3850" s="6"/>
      <c r="X3850" s="6"/>
      <c r="Y3850" s="6"/>
      <c r="Z3850" s="6"/>
      <c r="AA3850" s="6"/>
      <c r="AB3850" s="21"/>
      <c r="AC3850" s="21"/>
      <c r="AD3850" s="21"/>
      <c r="AE3850" s="6"/>
      <c r="AF3850" s="6"/>
      <c r="AG3850" s="6"/>
      <c r="AH3850" s="6"/>
    </row>
    <row r="3851" spans="1:34" x14ac:dyDescent="0.35">
      <c r="A3851" s="20"/>
      <c r="B3851" s="6"/>
      <c r="C3851" s="6"/>
      <c r="D3851" s="6"/>
      <c r="E3851" s="6"/>
      <c r="F3851" s="6"/>
      <c r="G3851" s="6"/>
      <c r="H3851" s="6"/>
      <c r="I3851" s="6"/>
      <c r="J3851" s="6"/>
      <c r="K3851" s="6"/>
      <c r="L3851" s="6"/>
      <c r="M3851" s="6"/>
      <c r="N3851" s="6"/>
      <c r="O3851" s="6"/>
      <c r="P3851" s="6"/>
      <c r="Q3851" s="6"/>
      <c r="R3851" s="6"/>
      <c r="S3851" s="6"/>
      <c r="T3851" s="6"/>
      <c r="U3851" s="6"/>
      <c r="V3851" s="6"/>
      <c r="W3851" s="6"/>
      <c r="X3851" s="6"/>
      <c r="Y3851" s="6"/>
      <c r="Z3851" s="6"/>
      <c r="AA3851" s="6"/>
      <c r="AB3851" s="21"/>
      <c r="AC3851" s="21"/>
      <c r="AD3851" s="21"/>
      <c r="AE3851" s="6"/>
      <c r="AF3851" s="6"/>
      <c r="AG3851" s="6"/>
      <c r="AH3851" s="6"/>
    </row>
    <row r="3852" spans="1:34" x14ac:dyDescent="0.35">
      <c r="A3852" s="20"/>
      <c r="B3852" s="6"/>
      <c r="C3852" s="6"/>
      <c r="D3852" s="6"/>
      <c r="E3852" s="6"/>
      <c r="F3852" s="6"/>
      <c r="G3852" s="6"/>
      <c r="H3852" s="6"/>
      <c r="I3852" s="6"/>
      <c r="J3852" s="6"/>
      <c r="K3852" s="6"/>
      <c r="L3852" s="6"/>
      <c r="M3852" s="6"/>
      <c r="N3852" s="6"/>
      <c r="O3852" s="6"/>
      <c r="P3852" s="6"/>
      <c r="Q3852" s="6"/>
      <c r="R3852" s="6"/>
      <c r="S3852" s="6"/>
      <c r="T3852" s="6"/>
      <c r="U3852" s="6"/>
      <c r="V3852" s="6"/>
      <c r="W3852" s="6"/>
      <c r="X3852" s="6"/>
      <c r="Y3852" s="6"/>
      <c r="Z3852" s="6"/>
      <c r="AA3852" s="6"/>
      <c r="AB3852" s="21"/>
      <c r="AC3852" s="21"/>
      <c r="AD3852" s="21"/>
      <c r="AE3852" s="6"/>
      <c r="AF3852" s="6"/>
      <c r="AG3852" s="6"/>
      <c r="AH3852" s="6"/>
    </row>
    <row r="3853" spans="1:34" x14ac:dyDescent="0.35">
      <c r="A3853" s="20"/>
      <c r="B3853" s="6"/>
      <c r="C3853" s="6"/>
      <c r="D3853" s="6"/>
      <c r="E3853" s="6"/>
      <c r="F3853" s="6"/>
      <c r="G3853" s="6"/>
      <c r="H3853" s="6"/>
      <c r="I3853" s="6"/>
      <c r="J3853" s="6"/>
      <c r="K3853" s="6"/>
      <c r="L3853" s="6"/>
      <c r="M3853" s="6"/>
      <c r="N3853" s="6"/>
      <c r="O3853" s="6"/>
      <c r="P3853" s="6"/>
      <c r="Q3853" s="6"/>
      <c r="R3853" s="6"/>
      <c r="S3853" s="6"/>
      <c r="T3853" s="6"/>
      <c r="U3853" s="6"/>
      <c r="V3853" s="6"/>
      <c r="W3853" s="6"/>
      <c r="X3853" s="6"/>
      <c r="Y3853" s="6"/>
      <c r="Z3853" s="6"/>
      <c r="AA3853" s="6"/>
      <c r="AB3853" s="21"/>
      <c r="AC3853" s="21"/>
      <c r="AD3853" s="21"/>
      <c r="AE3853" s="6"/>
      <c r="AF3853" s="6"/>
      <c r="AG3853" s="6"/>
      <c r="AH3853" s="6"/>
    </row>
    <row r="3854" spans="1:34" x14ac:dyDescent="0.35">
      <c r="A3854" s="20"/>
      <c r="B3854" s="6"/>
      <c r="C3854" s="6"/>
      <c r="D3854" s="6"/>
      <c r="E3854" s="6"/>
      <c r="F3854" s="6"/>
      <c r="G3854" s="6"/>
      <c r="H3854" s="6"/>
      <c r="I3854" s="6"/>
      <c r="J3854" s="6"/>
      <c r="K3854" s="6"/>
      <c r="L3854" s="6"/>
      <c r="M3854" s="6"/>
      <c r="N3854" s="6"/>
      <c r="O3854" s="6"/>
      <c r="P3854" s="6"/>
      <c r="Q3854" s="6"/>
      <c r="R3854" s="6"/>
      <c r="S3854" s="6"/>
      <c r="T3854" s="6"/>
      <c r="U3854" s="6"/>
      <c r="V3854" s="6"/>
      <c r="W3854" s="6"/>
      <c r="X3854" s="6"/>
      <c r="Y3854" s="6"/>
      <c r="Z3854" s="6"/>
      <c r="AA3854" s="6"/>
      <c r="AB3854" s="21"/>
      <c r="AC3854" s="21"/>
      <c r="AD3854" s="21"/>
      <c r="AE3854" s="6"/>
      <c r="AF3854" s="6"/>
      <c r="AG3854" s="6"/>
      <c r="AH3854" s="6"/>
    </row>
    <row r="3855" spans="1:34" x14ac:dyDescent="0.35">
      <c r="A3855" s="20"/>
      <c r="B3855" s="6"/>
      <c r="C3855" s="6"/>
      <c r="D3855" s="6"/>
      <c r="E3855" s="6"/>
      <c r="F3855" s="6"/>
      <c r="G3855" s="6"/>
      <c r="H3855" s="6"/>
      <c r="I3855" s="6"/>
      <c r="J3855" s="6"/>
      <c r="K3855" s="6"/>
      <c r="L3855" s="6"/>
      <c r="M3855" s="6"/>
      <c r="N3855" s="6"/>
      <c r="O3855" s="6"/>
      <c r="P3855" s="6"/>
      <c r="Q3855" s="6"/>
      <c r="R3855" s="6"/>
      <c r="S3855" s="6"/>
      <c r="T3855" s="6"/>
      <c r="U3855" s="6"/>
      <c r="V3855" s="6"/>
      <c r="W3855" s="6"/>
      <c r="X3855" s="6"/>
      <c r="Y3855" s="6"/>
      <c r="Z3855" s="6"/>
      <c r="AA3855" s="6"/>
      <c r="AB3855" s="21"/>
      <c r="AC3855" s="21"/>
      <c r="AD3855" s="21"/>
      <c r="AE3855" s="6"/>
      <c r="AF3855" s="6"/>
      <c r="AG3855" s="6"/>
      <c r="AH3855" s="6"/>
    </row>
    <row r="3856" spans="1:34" x14ac:dyDescent="0.35">
      <c r="A3856" s="20"/>
      <c r="B3856" s="6"/>
      <c r="C3856" s="6"/>
      <c r="D3856" s="6"/>
      <c r="E3856" s="6"/>
      <c r="F3856" s="6"/>
      <c r="G3856" s="6"/>
      <c r="H3856" s="6"/>
      <c r="I3856" s="6"/>
      <c r="J3856" s="6"/>
      <c r="K3856" s="6"/>
      <c r="L3856" s="6"/>
      <c r="M3856" s="6"/>
      <c r="N3856" s="6"/>
      <c r="O3856" s="6"/>
      <c r="P3856" s="6"/>
      <c r="Q3856" s="6"/>
      <c r="R3856" s="6"/>
      <c r="S3856" s="6"/>
      <c r="T3856" s="6"/>
      <c r="U3856" s="6"/>
      <c r="V3856" s="6"/>
      <c r="W3856" s="6"/>
      <c r="X3856" s="6"/>
      <c r="Y3856" s="6"/>
      <c r="Z3856" s="6"/>
      <c r="AA3856" s="6"/>
      <c r="AB3856" s="21"/>
      <c r="AC3856" s="21"/>
      <c r="AD3856" s="21"/>
      <c r="AE3856" s="6"/>
      <c r="AF3856" s="6"/>
      <c r="AG3856" s="6"/>
      <c r="AH3856" s="6"/>
    </row>
    <row r="3857" spans="1:34" x14ac:dyDescent="0.35">
      <c r="A3857" s="20"/>
      <c r="B3857" s="6"/>
      <c r="C3857" s="6"/>
      <c r="D3857" s="6"/>
      <c r="E3857" s="6"/>
      <c r="F3857" s="6"/>
      <c r="G3857" s="6"/>
      <c r="H3857" s="6"/>
      <c r="I3857" s="6"/>
      <c r="J3857" s="6"/>
      <c r="K3857" s="6"/>
      <c r="L3857" s="6"/>
      <c r="M3857" s="6"/>
      <c r="N3857" s="6"/>
      <c r="O3857" s="6"/>
      <c r="P3857" s="6"/>
      <c r="Q3857" s="6"/>
      <c r="R3857" s="6"/>
      <c r="S3857" s="6"/>
      <c r="T3857" s="6"/>
      <c r="U3857" s="6"/>
      <c r="V3857" s="6"/>
      <c r="W3857" s="6"/>
      <c r="X3857" s="6"/>
      <c r="Y3857" s="6"/>
      <c r="Z3857" s="6"/>
      <c r="AA3857" s="6"/>
      <c r="AB3857" s="21"/>
      <c r="AC3857" s="21"/>
      <c r="AD3857" s="21"/>
      <c r="AE3857" s="6"/>
      <c r="AF3857" s="6"/>
      <c r="AG3857" s="6"/>
      <c r="AH3857" s="6"/>
    </row>
    <row r="3858" spans="1:34" x14ac:dyDescent="0.35">
      <c r="A3858" s="20"/>
      <c r="B3858" s="6"/>
      <c r="C3858" s="6"/>
      <c r="D3858" s="6"/>
      <c r="E3858" s="6"/>
      <c r="F3858" s="6"/>
      <c r="G3858" s="6"/>
      <c r="H3858" s="6"/>
      <c r="I3858" s="6"/>
      <c r="J3858" s="6"/>
      <c r="K3858" s="6"/>
      <c r="L3858" s="6"/>
      <c r="M3858" s="6"/>
      <c r="N3858" s="6"/>
      <c r="O3858" s="6"/>
      <c r="P3858" s="6"/>
      <c r="Q3858" s="6"/>
      <c r="R3858" s="6"/>
      <c r="S3858" s="6"/>
      <c r="T3858" s="6"/>
      <c r="U3858" s="6"/>
      <c r="V3858" s="6"/>
      <c r="W3858" s="6"/>
      <c r="X3858" s="6"/>
      <c r="Y3858" s="6"/>
      <c r="Z3858" s="6"/>
      <c r="AA3858" s="6"/>
      <c r="AB3858" s="21"/>
      <c r="AC3858" s="21"/>
      <c r="AD3858" s="21"/>
      <c r="AE3858" s="6"/>
      <c r="AF3858" s="6"/>
      <c r="AG3858" s="6"/>
      <c r="AH3858" s="6"/>
    </row>
    <row r="3859" spans="1:34" x14ac:dyDescent="0.35">
      <c r="A3859" s="20"/>
      <c r="B3859" s="6"/>
      <c r="C3859" s="6"/>
      <c r="D3859" s="6"/>
      <c r="E3859" s="6"/>
      <c r="F3859" s="6"/>
      <c r="G3859" s="6"/>
      <c r="H3859" s="6"/>
      <c r="I3859" s="6"/>
      <c r="J3859" s="6"/>
      <c r="K3859" s="6"/>
      <c r="L3859" s="6"/>
      <c r="M3859" s="6"/>
      <c r="N3859" s="6"/>
      <c r="O3859" s="6"/>
      <c r="P3859" s="6"/>
      <c r="Q3859" s="6"/>
      <c r="R3859" s="6"/>
      <c r="S3859" s="6"/>
      <c r="T3859" s="6"/>
      <c r="U3859" s="6"/>
      <c r="V3859" s="6"/>
      <c r="W3859" s="6"/>
      <c r="X3859" s="6"/>
      <c r="Y3859" s="6"/>
      <c r="Z3859" s="6"/>
      <c r="AA3859" s="6"/>
      <c r="AB3859" s="21"/>
      <c r="AC3859" s="21"/>
      <c r="AD3859" s="21"/>
      <c r="AE3859" s="6"/>
      <c r="AF3859" s="6"/>
      <c r="AG3859" s="6"/>
      <c r="AH3859" s="6"/>
    </row>
    <row r="3860" spans="1:34" x14ac:dyDescent="0.35">
      <c r="A3860" s="20"/>
      <c r="B3860" s="6"/>
      <c r="C3860" s="6"/>
      <c r="D3860" s="6"/>
      <c r="E3860" s="6"/>
      <c r="F3860" s="6"/>
      <c r="G3860" s="6"/>
      <c r="H3860" s="6"/>
      <c r="I3860" s="6"/>
      <c r="J3860" s="6"/>
      <c r="K3860" s="6"/>
      <c r="L3860" s="6"/>
      <c r="M3860" s="6"/>
      <c r="N3860" s="6"/>
      <c r="O3860" s="6"/>
      <c r="P3860" s="6"/>
      <c r="Q3860" s="6"/>
      <c r="R3860" s="6"/>
      <c r="S3860" s="6"/>
      <c r="T3860" s="6"/>
      <c r="U3860" s="6"/>
      <c r="V3860" s="6"/>
      <c r="W3860" s="6"/>
      <c r="X3860" s="6"/>
      <c r="Y3860" s="6"/>
      <c r="Z3860" s="6"/>
      <c r="AA3860" s="6"/>
      <c r="AB3860" s="21"/>
      <c r="AC3860" s="21"/>
      <c r="AD3860" s="21"/>
      <c r="AE3860" s="6"/>
      <c r="AF3860" s="6"/>
      <c r="AG3860" s="6"/>
      <c r="AH3860" s="6"/>
    </row>
    <row r="3861" spans="1:34" x14ac:dyDescent="0.35">
      <c r="A3861" s="20"/>
      <c r="B3861" s="6"/>
      <c r="C3861" s="6"/>
      <c r="D3861" s="6"/>
      <c r="E3861" s="6"/>
      <c r="F3861" s="6"/>
      <c r="G3861" s="6"/>
      <c r="H3861" s="6"/>
      <c r="I3861" s="6"/>
      <c r="J3861" s="6"/>
      <c r="K3861" s="6"/>
      <c r="L3861" s="6"/>
      <c r="M3861" s="6"/>
      <c r="N3861" s="6"/>
      <c r="O3861" s="6"/>
      <c r="P3861" s="6"/>
      <c r="Q3861" s="6"/>
      <c r="R3861" s="6"/>
      <c r="S3861" s="6"/>
      <c r="T3861" s="6"/>
      <c r="U3861" s="6"/>
      <c r="V3861" s="6"/>
      <c r="W3861" s="6"/>
      <c r="X3861" s="6"/>
      <c r="Y3861" s="6"/>
      <c r="Z3861" s="6"/>
      <c r="AA3861" s="6"/>
      <c r="AB3861" s="21"/>
      <c r="AC3861" s="21"/>
      <c r="AD3861" s="21"/>
      <c r="AE3861" s="6"/>
      <c r="AF3861" s="6"/>
      <c r="AG3861" s="6"/>
      <c r="AH3861" s="6"/>
    </row>
    <row r="3862" spans="1:34" x14ac:dyDescent="0.35">
      <c r="A3862" s="20"/>
      <c r="B3862" s="6"/>
      <c r="C3862" s="6"/>
      <c r="D3862" s="6"/>
      <c r="E3862" s="6"/>
      <c r="F3862" s="6"/>
      <c r="G3862" s="6"/>
      <c r="H3862" s="6"/>
      <c r="I3862" s="6"/>
      <c r="J3862" s="6"/>
      <c r="K3862" s="6"/>
      <c r="L3862" s="6"/>
      <c r="M3862" s="6"/>
      <c r="N3862" s="6"/>
      <c r="O3862" s="6"/>
      <c r="P3862" s="6"/>
      <c r="Q3862" s="6"/>
      <c r="R3862" s="6"/>
      <c r="S3862" s="6"/>
      <c r="T3862" s="6"/>
      <c r="U3862" s="6"/>
      <c r="V3862" s="6"/>
      <c r="W3862" s="6"/>
      <c r="X3862" s="6"/>
      <c r="Y3862" s="6"/>
      <c r="Z3862" s="6"/>
      <c r="AA3862" s="6"/>
      <c r="AB3862" s="21"/>
      <c r="AC3862" s="21"/>
      <c r="AD3862" s="21"/>
      <c r="AE3862" s="6"/>
      <c r="AF3862" s="6"/>
      <c r="AG3862" s="6"/>
      <c r="AH3862" s="6"/>
    </row>
    <row r="3863" spans="1:34" x14ac:dyDescent="0.35">
      <c r="A3863" s="20"/>
      <c r="B3863" s="6"/>
      <c r="C3863" s="6"/>
      <c r="D3863" s="6"/>
      <c r="E3863" s="6"/>
      <c r="F3863" s="6"/>
      <c r="G3863" s="6"/>
      <c r="H3863" s="6"/>
      <c r="I3863" s="6"/>
      <c r="J3863" s="6"/>
      <c r="K3863" s="6"/>
      <c r="L3863" s="6"/>
      <c r="M3863" s="6"/>
      <c r="N3863" s="6"/>
      <c r="O3863" s="6"/>
      <c r="P3863" s="6"/>
      <c r="Q3863" s="6"/>
      <c r="R3863" s="6"/>
      <c r="S3863" s="6"/>
      <c r="T3863" s="6"/>
      <c r="U3863" s="6"/>
      <c r="V3863" s="6"/>
      <c r="W3863" s="6"/>
      <c r="X3863" s="6"/>
      <c r="Y3863" s="6"/>
      <c r="Z3863" s="6"/>
      <c r="AA3863" s="6"/>
      <c r="AB3863" s="21"/>
      <c r="AC3863" s="21"/>
      <c r="AD3863" s="21"/>
      <c r="AE3863" s="6"/>
      <c r="AF3863" s="6"/>
      <c r="AG3863" s="6"/>
      <c r="AH3863" s="6"/>
    </row>
    <row r="3864" spans="1:34" x14ac:dyDescent="0.35">
      <c r="A3864" s="20"/>
      <c r="B3864" s="6"/>
      <c r="C3864" s="6"/>
      <c r="D3864" s="6"/>
      <c r="E3864" s="6"/>
      <c r="F3864" s="6"/>
      <c r="G3864" s="6"/>
      <c r="H3864" s="6"/>
      <c r="I3864" s="6"/>
      <c r="J3864" s="6"/>
      <c r="K3864" s="6"/>
      <c r="L3864" s="6"/>
      <c r="M3864" s="6"/>
      <c r="N3864" s="6"/>
      <c r="O3864" s="6"/>
      <c r="P3864" s="6"/>
      <c r="Q3864" s="6"/>
      <c r="R3864" s="6"/>
      <c r="S3864" s="6"/>
      <c r="T3864" s="6"/>
      <c r="U3864" s="6"/>
      <c r="V3864" s="6"/>
      <c r="W3864" s="6"/>
      <c r="X3864" s="6"/>
      <c r="Y3864" s="6"/>
      <c r="Z3864" s="6"/>
      <c r="AA3864" s="6"/>
      <c r="AB3864" s="21"/>
      <c r="AC3864" s="21"/>
      <c r="AD3864" s="21"/>
      <c r="AE3864" s="6"/>
      <c r="AF3864" s="6"/>
      <c r="AG3864" s="6"/>
      <c r="AH3864" s="6"/>
    </row>
    <row r="3865" spans="1:34" x14ac:dyDescent="0.35">
      <c r="A3865" s="20"/>
      <c r="B3865" s="6"/>
      <c r="C3865" s="6"/>
      <c r="D3865" s="6"/>
      <c r="E3865" s="6"/>
      <c r="F3865" s="6"/>
      <c r="G3865" s="6"/>
      <c r="H3865" s="6"/>
      <c r="I3865" s="6"/>
      <c r="J3865" s="6"/>
      <c r="K3865" s="6"/>
      <c r="L3865" s="6"/>
      <c r="M3865" s="6"/>
      <c r="N3865" s="6"/>
      <c r="O3865" s="6"/>
      <c r="P3865" s="6"/>
      <c r="Q3865" s="6"/>
      <c r="R3865" s="6"/>
      <c r="S3865" s="6"/>
      <c r="T3865" s="6"/>
      <c r="U3865" s="6"/>
      <c r="V3865" s="6"/>
      <c r="W3865" s="6"/>
      <c r="X3865" s="6"/>
      <c r="Y3865" s="6"/>
      <c r="Z3865" s="6"/>
      <c r="AA3865" s="6"/>
      <c r="AB3865" s="21"/>
      <c r="AC3865" s="21"/>
      <c r="AD3865" s="21"/>
      <c r="AE3865" s="6"/>
      <c r="AF3865" s="6"/>
      <c r="AG3865" s="6"/>
      <c r="AH3865" s="6"/>
    </row>
    <row r="3866" spans="1:34" x14ac:dyDescent="0.35">
      <c r="A3866" s="20"/>
      <c r="B3866" s="6"/>
      <c r="C3866" s="6"/>
      <c r="D3866" s="6"/>
      <c r="E3866" s="6"/>
      <c r="F3866" s="6"/>
      <c r="G3866" s="6"/>
      <c r="H3866" s="6"/>
      <c r="I3866" s="6"/>
      <c r="J3866" s="6"/>
      <c r="K3866" s="6"/>
      <c r="L3866" s="6"/>
      <c r="M3866" s="6"/>
      <c r="N3866" s="6"/>
      <c r="O3866" s="6"/>
      <c r="P3866" s="6"/>
      <c r="Q3866" s="6"/>
      <c r="R3866" s="6"/>
      <c r="S3866" s="6"/>
      <c r="T3866" s="6"/>
      <c r="U3866" s="6"/>
      <c r="V3866" s="6"/>
      <c r="W3866" s="6"/>
      <c r="X3866" s="6"/>
      <c r="Y3866" s="6"/>
      <c r="Z3866" s="6"/>
      <c r="AA3866" s="6"/>
      <c r="AB3866" s="21"/>
      <c r="AC3866" s="21"/>
      <c r="AD3866" s="21"/>
      <c r="AE3866" s="6"/>
      <c r="AF3866" s="6"/>
      <c r="AG3866" s="6"/>
      <c r="AH3866" s="6"/>
    </row>
    <row r="3867" spans="1:34" x14ac:dyDescent="0.35">
      <c r="A3867" s="20"/>
      <c r="B3867" s="6"/>
      <c r="C3867" s="6"/>
      <c r="D3867" s="6"/>
      <c r="E3867" s="6"/>
      <c r="F3867" s="6"/>
      <c r="G3867" s="6"/>
      <c r="H3867" s="6"/>
      <c r="I3867" s="6"/>
      <c r="J3867" s="6"/>
      <c r="K3867" s="6"/>
      <c r="L3867" s="6"/>
      <c r="M3867" s="6"/>
      <c r="N3867" s="6"/>
      <c r="O3867" s="6"/>
      <c r="P3867" s="6"/>
      <c r="Q3867" s="6"/>
      <c r="R3867" s="6"/>
      <c r="S3867" s="6"/>
      <c r="T3867" s="6"/>
      <c r="U3867" s="6"/>
      <c r="V3867" s="6"/>
      <c r="W3867" s="6"/>
      <c r="X3867" s="6"/>
      <c r="Y3867" s="6"/>
      <c r="Z3867" s="6"/>
      <c r="AA3867" s="6"/>
      <c r="AB3867" s="21"/>
      <c r="AC3867" s="21"/>
      <c r="AD3867" s="21"/>
      <c r="AE3867" s="6"/>
      <c r="AF3867" s="6"/>
      <c r="AG3867" s="6"/>
      <c r="AH3867" s="6"/>
    </row>
    <row r="3868" spans="1:34" x14ac:dyDescent="0.35">
      <c r="A3868" s="20"/>
      <c r="B3868" s="6"/>
      <c r="C3868" s="6"/>
      <c r="D3868" s="6"/>
      <c r="E3868" s="6"/>
      <c r="F3868" s="6"/>
      <c r="G3868" s="6"/>
      <c r="H3868" s="6"/>
      <c r="I3868" s="6"/>
      <c r="J3868" s="6"/>
      <c r="K3868" s="6"/>
      <c r="L3868" s="6"/>
      <c r="M3868" s="6"/>
      <c r="N3868" s="6"/>
      <c r="O3868" s="6"/>
      <c r="P3868" s="6"/>
      <c r="Q3868" s="6"/>
      <c r="R3868" s="6"/>
      <c r="S3868" s="6"/>
      <c r="T3868" s="6"/>
      <c r="U3868" s="6"/>
      <c r="V3868" s="6"/>
      <c r="W3868" s="6"/>
      <c r="X3868" s="6"/>
      <c r="Y3868" s="6"/>
      <c r="Z3868" s="6"/>
      <c r="AA3868" s="6"/>
      <c r="AB3868" s="21"/>
      <c r="AC3868" s="21"/>
      <c r="AD3868" s="21"/>
      <c r="AE3868" s="6"/>
      <c r="AF3868" s="6"/>
      <c r="AG3868" s="6"/>
      <c r="AH3868" s="6"/>
    </row>
    <row r="3869" spans="1:34" x14ac:dyDescent="0.35">
      <c r="A3869" s="20"/>
      <c r="B3869" s="6"/>
      <c r="C3869" s="6"/>
      <c r="D3869" s="6"/>
      <c r="E3869" s="6"/>
      <c r="F3869" s="6"/>
      <c r="G3869" s="6"/>
      <c r="H3869" s="6"/>
      <c r="I3869" s="6"/>
      <c r="J3869" s="6"/>
      <c r="K3869" s="6"/>
      <c r="L3869" s="6"/>
      <c r="M3869" s="6"/>
      <c r="N3869" s="6"/>
      <c r="O3869" s="6"/>
      <c r="P3869" s="6"/>
      <c r="Q3869" s="6"/>
      <c r="R3869" s="6"/>
      <c r="S3869" s="6"/>
      <c r="T3869" s="6"/>
      <c r="U3869" s="6"/>
      <c r="V3869" s="6"/>
      <c r="W3869" s="6"/>
      <c r="X3869" s="6"/>
      <c r="Y3869" s="6"/>
      <c r="Z3869" s="6"/>
      <c r="AA3869" s="6"/>
      <c r="AB3869" s="21"/>
      <c r="AC3869" s="21"/>
      <c r="AD3869" s="21"/>
      <c r="AE3869" s="6"/>
      <c r="AF3869" s="6"/>
      <c r="AG3869" s="6"/>
      <c r="AH3869" s="6"/>
    </row>
    <row r="3870" spans="1:34" x14ac:dyDescent="0.35">
      <c r="A3870" s="20"/>
      <c r="B3870" s="6"/>
      <c r="C3870" s="6"/>
      <c r="D3870" s="6"/>
      <c r="E3870" s="6"/>
      <c r="F3870" s="6"/>
      <c r="G3870" s="6"/>
      <c r="H3870" s="6"/>
      <c r="I3870" s="6"/>
      <c r="J3870" s="6"/>
      <c r="K3870" s="6"/>
      <c r="L3870" s="6"/>
      <c r="M3870" s="6"/>
      <c r="N3870" s="6"/>
      <c r="O3870" s="6"/>
      <c r="P3870" s="6"/>
      <c r="Q3870" s="6"/>
      <c r="R3870" s="6"/>
      <c r="S3870" s="6"/>
      <c r="T3870" s="6"/>
      <c r="U3870" s="6"/>
      <c r="V3870" s="6"/>
      <c r="W3870" s="6"/>
      <c r="X3870" s="6"/>
      <c r="Y3870" s="6"/>
      <c r="Z3870" s="6"/>
      <c r="AA3870" s="6"/>
      <c r="AB3870" s="21"/>
      <c r="AC3870" s="21"/>
      <c r="AD3870" s="21"/>
      <c r="AE3870" s="6"/>
      <c r="AF3870" s="6"/>
      <c r="AG3870" s="6"/>
      <c r="AH3870" s="6"/>
    </row>
    <row r="3871" spans="1:34" x14ac:dyDescent="0.35">
      <c r="A3871" s="20"/>
      <c r="B3871" s="6"/>
      <c r="C3871" s="6"/>
      <c r="D3871" s="6"/>
      <c r="E3871" s="6"/>
      <c r="F3871" s="6"/>
      <c r="G3871" s="6"/>
      <c r="H3871" s="6"/>
      <c r="I3871" s="6"/>
      <c r="J3871" s="6"/>
      <c r="K3871" s="6"/>
      <c r="L3871" s="6"/>
      <c r="M3871" s="6"/>
      <c r="N3871" s="6"/>
      <c r="O3871" s="6"/>
      <c r="P3871" s="6"/>
      <c r="Q3871" s="6"/>
      <c r="R3871" s="6"/>
      <c r="S3871" s="6"/>
      <c r="T3871" s="6"/>
      <c r="U3871" s="6"/>
      <c r="V3871" s="6"/>
      <c r="W3871" s="6"/>
      <c r="X3871" s="6"/>
      <c r="Y3871" s="6"/>
      <c r="Z3871" s="6"/>
      <c r="AA3871" s="6"/>
      <c r="AB3871" s="21"/>
      <c r="AC3871" s="21"/>
      <c r="AD3871" s="21"/>
      <c r="AE3871" s="6"/>
      <c r="AF3871" s="6"/>
      <c r="AG3871" s="6"/>
      <c r="AH3871" s="6"/>
    </row>
    <row r="3872" spans="1:34" x14ac:dyDescent="0.35">
      <c r="A3872" s="20"/>
      <c r="B3872" s="6"/>
      <c r="C3872" s="6"/>
      <c r="D3872" s="6"/>
      <c r="E3872" s="6"/>
      <c r="F3872" s="6"/>
      <c r="G3872" s="6"/>
      <c r="H3872" s="6"/>
      <c r="I3872" s="6"/>
      <c r="J3872" s="6"/>
      <c r="K3872" s="6"/>
      <c r="L3872" s="6"/>
      <c r="M3872" s="6"/>
      <c r="N3872" s="6"/>
      <c r="O3872" s="6"/>
      <c r="P3872" s="6"/>
      <c r="Q3872" s="6"/>
      <c r="R3872" s="6"/>
      <c r="S3872" s="6"/>
      <c r="T3872" s="6"/>
      <c r="U3872" s="6"/>
      <c r="V3872" s="6"/>
      <c r="W3872" s="6"/>
      <c r="X3872" s="6"/>
      <c r="Y3872" s="6"/>
      <c r="Z3872" s="6"/>
      <c r="AA3872" s="6"/>
      <c r="AB3872" s="21"/>
      <c r="AC3872" s="21"/>
      <c r="AD3872" s="21"/>
      <c r="AE3872" s="6"/>
      <c r="AF3872" s="6"/>
      <c r="AG3872" s="6"/>
      <c r="AH3872" s="6"/>
    </row>
    <row r="3873" spans="1:34" x14ac:dyDescent="0.35">
      <c r="A3873" s="20"/>
      <c r="B3873" s="6"/>
      <c r="C3873" s="6"/>
      <c r="D3873" s="6"/>
      <c r="E3873" s="6"/>
      <c r="F3873" s="6"/>
      <c r="G3873" s="6"/>
      <c r="H3873" s="6"/>
      <c r="I3873" s="6"/>
      <c r="J3873" s="6"/>
      <c r="K3873" s="6"/>
      <c r="L3873" s="6"/>
      <c r="M3873" s="6"/>
      <c r="N3873" s="6"/>
      <c r="O3873" s="6"/>
      <c r="P3873" s="6"/>
      <c r="Q3873" s="6"/>
      <c r="R3873" s="6"/>
      <c r="S3873" s="6"/>
      <c r="T3873" s="6"/>
      <c r="U3873" s="6"/>
      <c r="V3873" s="6"/>
      <c r="W3873" s="6"/>
      <c r="X3873" s="6"/>
      <c r="Y3873" s="6"/>
      <c r="Z3873" s="6"/>
      <c r="AA3873" s="6"/>
      <c r="AB3873" s="21"/>
      <c r="AC3873" s="21"/>
      <c r="AD3873" s="21"/>
      <c r="AE3873" s="6"/>
      <c r="AF3873" s="6"/>
      <c r="AG3873" s="6"/>
      <c r="AH3873" s="6"/>
    </row>
    <row r="3874" spans="1:34" x14ac:dyDescent="0.35">
      <c r="A3874" s="20"/>
      <c r="B3874" s="6"/>
      <c r="C3874" s="6"/>
      <c r="D3874" s="6"/>
      <c r="E3874" s="6"/>
      <c r="F3874" s="6"/>
      <c r="G3874" s="6"/>
      <c r="H3874" s="6"/>
      <c r="I3874" s="6"/>
      <c r="J3874" s="6"/>
      <c r="K3874" s="6"/>
      <c r="L3874" s="6"/>
      <c r="M3874" s="6"/>
      <c r="N3874" s="6"/>
      <c r="O3874" s="6"/>
      <c r="P3874" s="6"/>
      <c r="Q3874" s="6"/>
      <c r="R3874" s="6"/>
      <c r="S3874" s="6"/>
      <c r="T3874" s="6"/>
      <c r="U3874" s="6"/>
      <c r="V3874" s="6"/>
      <c r="W3874" s="6"/>
      <c r="X3874" s="6"/>
      <c r="Y3874" s="6"/>
      <c r="Z3874" s="6"/>
      <c r="AA3874" s="6"/>
      <c r="AB3874" s="21"/>
      <c r="AC3874" s="21"/>
      <c r="AD3874" s="21"/>
      <c r="AE3874" s="6"/>
      <c r="AF3874" s="6"/>
      <c r="AG3874" s="6"/>
      <c r="AH3874" s="6"/>
    </row>
    <row r="3875" spans="1:34" x14ac:dyDescent="0.35">
      <c r="A3875" s="20"/>
      <c r="B3875" s="6"/>
      <c r="C3875" s="6"/>
      <c r="D3875" s="6"/>
      <c r="E3875" s="6"/>
      <c r="F3875" s="6"/>
      <c r="G3875" s="6"/>
      <c r="H3875" s="6"/>
      <c r="I3875" s="6"/>
      <c r="J3875" s="6"/>
      <c r="K3875" s="6"/>
      <c r="L3875" s="6"/>
      <c r="M3875" s="6"/>
      <c r="N3875" s="6"/>
      <c r="O3875" s="6"/>
      <c r="P3875" s="6"/>
      <c r="Q3875" s="6"/>
      <c r="R3875" s="6"/>
      <c r="S3875" s="6"/>
      <c r="T3875" s="6"/>
      <c r="U3875" s="6"/>
      <c r="V3875" s="6"/>
      <c r="W3875" s="6"/>
      <c r="X3875" s="6"/>
      <c r="Y3875" s="6"/>
      <c r="Z3875" s="6"/>
      <c r="AA3875" s="6"/>
      <c r="AB3875" s="21"/>
      <c r="AC3875" s="21"/>
      <c r="AD3875" s="21"/>
      <c r="AE3875" s="6"/>
      <c r="AF3875" s="6"/>
      <c r="AG3875" s="6"/>
      <c r="AH3875" s="6"/>
    </row>
    <row r="3876" spans="1:34" x14ac:dyDescent="0.35">
      <c r="A3876" s="20"/>
      <c r="B3876" s="6"/>
      <c r="C3876" s="6"/>
      <c r="D3876" s="6"/>
      <c r="E3876" s="6"/>
      <c r="F3876" s="6"/>
      <c r="G3876" s="6"/>
      <c r="H3876" s="6"/>
      <c r="I3876" s="6"/>
      <c r="J3876" s="6"/>
      <c r="K3876" s="6"/>
      <c r="L3876" s="6"/>
      <c r="M3876" s="6"/>
      <c r="N3876" s="6"/>
      <c r="O3876" s="6"/>
      <c r="P3876" s="6"/>
      <c r="Q3876" s="6"/>
      <c r="R3876" s="6"/>
      <c r="S3876" s="6"/>
      <c r="T3876" s="6"/>
      <c r="U3876" s="6"/>
      <c r="V3876" s="6"/>
      <c r="W3876" s="6"/>
      <c r="X3876" s="6"/>
      <c r="Y3876" s="6"/>
      <c r="Z3876" s="6"/>
      <c r="AA3876" s="6"/>
      <c r="AB3876" s="21"/>
      <c r="AC3876" s="21"/>
      <c r="AD3876" s="21"/>
      <c r="AE3876" s="6"/>
      <c r="AF3876" s="6"/>
      <c r="AG3876" s="6"/>
      <c r="AH3876" s="6"/>
    </row>
    <row r="3877" spans="1:34" x14ac:dyDescent="0.35">
      <c r="A3877" s="20"/>
      <c r="B3877" s="6"/>
      <c r="C3877" s="6"/>
      <c r="D3877" s="6"/>
      <c r="E3877" s="6"/>
      <c r="F3877" s="6"/>
      <c r="G3877" s="6"/>
      <c r="H3877" s="6"/>
      <c r="I3877" s="6"/>
      <c r="J3877" s="6"/>
      <c r="K3877" s="6"/>
      <c r="L3877" s="6"/>
      <c r="M3877" s="6"/>
      <c r="N3877" s="6"/>
      <c r="O3877" s="6"/>
      <c r="P3877" s="6"/>
      <c r="Q3877" s="6"/>
      <c r="R3877" s="6"/>
      <c r="S3877" s="6"/>
      <c r="T3877" s="6"/>
      <c r="U3877" s="6"/>
      <c r="V3877" s="6"/>
      <c r="W3877" s="6"/>
      <c r="X3877" s="6"/>
      <c r="Y3877" s="6"/>
      <c r="Z3877" s="6"/>
      <c r="AA3877" s="6"/>
      <c r="AB3877" s="21"/>
      <c r="AC3877" s="21"/>
      <c r="AD3877" s="21"/>
      <c r="AE3877" s="6"/>
      <c r="AF3877" s="6"/>
      <c r="AG3877" s="6"/>
      <c r="AH3877" s="6"/>
    </row>
    <row r="3878" spans="1:34" x14ac:dyDescent="0.35">
      <c r="A3878" s="20"/>
      <c r="B3878" s="6"/>
      <c r="C3878" s="6"/>
      <c r="D3878" s="6"/>
      <c r="E3878" s="6"/>
      <c r="F3878" s="6"/>
      <c r="G3878" s="6"/>
      <c r="H3878" s="6"/>
      <c r="I3878" s="6"/>
      <c r="J3878" s="6"/>
      <c r="K3878" s="6"/>
      <c r="L3878" s="6"/>
      <c r="M3878" s="6"/>
      <c r="N3878" s="6"/>
      <c r="O3878" s="6"/>
      <c r="P3878" s="6"/>
      <c r="Q3878" s="6"/>
      <c r="R3878" s="6"/>
      <c r="S3878" s="6"/>
      <c r="T3878" s="6"/>
      <c r="U3878" s="6"/>
      <c r="V3878" s="6"/>
      <c r="W3878" s="6"/>
      <c r="X3878" s="6"/>
      <c r="Y3878" s="6"/>
      <c r="Z3878" s="6"/>
      <c r="AA3878" s="6"/>
      <c r="AB3878" s="21"/>
      <c r="AC3878" s="21"/>
      <c r="AD3878" s="21"/>
      <c r="AE3878" s="6"/>
      <c r="AF3878" s="6"/>
      <c r="AG3878" s="6"/>
      <c r="AH3878" s="6"/>
    </row>
    <row r="3879" spans="1:34" x14ac:dyDescent="0.35">
      <c r="A3879" s="20"/>
      <c r="B3879" s="6"/>
      <c r="C3879" s="6"/>
      <c r="D3879" s="6"/>
      <c r="E3879" s="6"/>
      <c r="F3879" s="6"/>
      <c r="G3879" s="6"/>
      <c r="H3879" s="6"/>
      <c r="I3879" s="6"/>
      <c r="J3879" s="6"/>
      <c r="K3879" s="6"/>
      <c r="L3879" s="6"/>
      <c r="M3879" s="6"/>
      <c r="N3879" s="6"/>
      <c r="O3879" s="6"/>
      <c r="P3879" s="6"/>
      <c r="Q3879" s="6"/>
      <c r="R3879" s="6"/>
      <c r="S3879" s="6"/>
      <c r="T3879" s="6"/>
      <c r="U3879" s="6"/>
      <c r="V3879" s="6"/>
      <c r="W3879" s="6"/>
      <c r="X3879" s="6"/>
      <c r="Y3879" s="6"/>
      <c r="Z3879" s="6"/>
      <c r="AA3879" s="6"/>
      <c r="AB3879" s="21"/>
      <c r="AC3879" s="21"/>
      <c r="AD3879" s="21"/>
      <c r="AE3879" s="6"/>
      <c r="AF3879" s="6"/>
      <c r="AG3879" s="6"/>
      <c r="AH3879" s="6"/>
    </row>
    <row r="3880" spans="1:34" x14ac:dyDescent="0.35">
      <c r="A3880" s="20"/>
      <c r="B3880" s="6"/>
      <c r="C3880" s="6"/>
      <c r="D3880" s="6"/>
      <c r="E3880" s="6"/>
      <c r="F3880" s="6"/>
      <c r="G3880" s="6"/>
      <c r="H3880" s="6"/>
      <c r="I3880" s="6"/>
      <c r="J3880" s="6"/>
      <c r="K3880" s="6"/>
      <c r="L3880" s="6"/>
      <c r="M3880" s="6"/>
      <c r="N3880" s="6"/>
      <c r="O3880" s="6"/>
      <c r="P3880" s="6"/>
      <c r="Q3880" s="6"/>
      <c r="R3880" s="6"/>
      <c r="S3880" s="6"/>
      <c r="T3880" s="6"/>
      <c r="U3880" s="6"/>
      <c r="V3880" s="6"/>
      <c r="W3880" s="6"/>
      <c r="X3880" s="6"/>
      <c r="Y3880" s="6"/>
      <c r="Z3880" s="6"/>
      <c r="AA3880" s="6"/>
      <c r="AB3880" s="21"/>
      <c r="AC3880" s="21"/>
      <c r="AD3880" s="21"/>
      <c r="AE3880" s="6"/>
      <c r="AF3880" s="6"/>
      <c r="AG3880" s="6"/>
      <c r="AH3880" s="6"/>
    </row>
    <row r="3881" spans="1:34" x14ac:dyDescent="0.35">
      <c r="A3881" s="20"/>
      <c r="B3881" s="6"/>
      <c r="C3881" s="6"/>
      <c r="D3881" s="6"/>
      <c r="E3881" s="6"/>
      <c r="F3881" s="6"/>
      <c r="G3881" s="6"/>
      <c r="H3881" s="6"/>
      <c r="I3881" s="6"/>
      <c r="J3881" s="6"/>
      <c r="K3881" s="6"/>
      <c r="L3881" s="6"/>
      <c r="M3881" s="6"/>
      <c r="N3881" s="6"/>
      <c r="O3881" s="6"/>
      <c r="P3881" s="6"/>
      <c r="Q3881" s="6"/>
      <c r="R3881" s="6"/>
      <c r="S3881" s="6"/>
      <c r="T3881" s="6"/>
      <c r="U3881" s="6"/>
      <c r="V3881" s="6"/>
      <c r="W3881" s="6"/>
      <c r="X3881" s="6"/>
      <c r="Y3881" s="6"/>
      <c r="Z3881" s="6"/>
      <c r="AA3881" s="6"/>
      <c r="AB3881" s="21"/>
      <c r="AC3881" s="21"/>
      <c r="AD3881" s="21"/>
      <c r="AE3881" s="6"/>
      <c r="AF3881" s="6"/>
      <c r="AG3881" s="6"/>
      <c r="AH3881" s="6"/>
    </row>
    <row r="3882" spans="1:34" x14ac:dyDescent="0.35">
      <c r="A3882" s="20"/>
      <c r="B3882" s="6"/>
      <c r="C3882" s="6"/>
      <c r="D3882" s="6"/>
      <c r="E3882" s="6"/>
      <c r="F3882" s="6"/>
      <c r="G3882" s="6"/>
      <c r="H3882" s="6"/>
      <c r="I3882" s="6"/>
      <c r="J3882" s="6"/>
      <c r="K3882" s="6"/>
      <c r="L3882" s="6"/>
      <c r="M3882" s="6"/>
      <c r="N3882" s="6"/>
      <c r="O3882" s="6"/>
      <c r="P3882" s="6"/>
      <c r="Q3882" s="6"/>
      <c r="R3882" s="6"/>
      <c r="S3882" s="6"/>
      <c r="T3882" s="6"/>
      <c r="U3882" s="6"/>
      <c r="V3882" s="6"/>
      <c r="W3882" s="6"/>
      <c r="X3882" s="6"/>
      <c r="Y3882" s="6"/>
      <c r="Z3882" s="6"/>
      <c r="AA3882" s="6"/>
      <c r="AB3882" s="21"/>
      <c r="AC3882" s="21"/>
      <c r="AD3882" s="21"/>
      <c r="AE3882" s="6"/>
      <c r="AF3882" s="6"/>
      <c r="AG3882" s="6"/>
      <c r="AH3882" s="6"/>
    </row>
    <row r="3883" spans="1:34" x14ac:dyDescent="0.35">
      <c r="A3883" s="20"/>
      <c r="B3883" s="6"/>
      <c r="C3883" s="6"/>
      <c r="D3883" s="6"/>
      <c r="E3883" s="6"/>
      <c r="F3883" s="6"/>
      <c r="G3883" s="6"/>
      <c r="H3883" s="6"/>
      <c r="I3883" s="6"/>
      <c r="J3883" s="6"/>
      <c r="K3883" s="6"/>
      <c r="L3883" s="6"/>
      <c r="M3883" s="6"/>
      <c r="N3883" s="6"/>
      <c r="O3883" s="6"/>
      <c r="P3883" s="6"/>
      <c r="Q3883" s="6"/>
      <c r="R3883" s="6"/>
      <c r="S3883" s="6"/>
      <c r="T3883" s="6"/>
      <c r="U3883" s="6"/>
      <c r="V3883" s="6"/>
      <c r="W3883" s="6"/>
      <c r="X3883" s="6"/>
      <c r="Y3883" s="6"/>
      <c r="Z3883" s="6"/>
      <c r="AA3883" s="6"/>
      <c r="AB3883" s="21"/>
      <c r="AC3883" s="21"/>
      <c r="AD3883" s="21"/>
      <c r="AE3883" s="6"/>
      <c r="AF3883" s="6"/>
      <c r="AG3883" s="6"/>
      <c r="AH3883" s="6"/>
    </row>
    <row r="3884" spans="1:34" x14ac:dyDescent="0.35">
      <c r="A3884" s="20"/>
      <c r="B3884" s="6"/>
      <c r="C3884" s="6"/>
      <c r="D3884" s="6"/>
      <c r="E3884" s="6"/>
      <c r="F3884" s="6"/>
      <c r="G3884" s="6"/>
      <c r="H3884" s="6"/>
      <c r="I3884" s="6"/>
      <c r="J3884" s="6"/>
      <c r="K3884" s="6"/>
      <c r="L3884" s="6"/>
      <c r="M3884" s="6"/>
      <c r="N3884" s="6"/>
      <c r="O3884" s="6"/>
      <c r="P3884" s="6"/>
      <c r="Q3884" s="6"/>
      <c r="R3884" s="6"/>
      <c r="S3884" s="6"/>
      <c r="T3884" s="6"/>
      <c r="U3884" s="6"/>
      <c r="V3884" s="6"/>
      <c r="W3884" s="6"/>
      <c r="X3884" s="6"/>
      <c r="Y3884" s="6"/>
      <c r="Z3884" s="6"/>
      <c r="AA3884" s="6"/>
      <c r="AB3884" s="21"/>
      <c r="AC3884" s="21"/>
      <c r="AD3884" s="21"/>
      <c r="AE3884" s="6"/>
      <c r="AF3884" s="6"/>
      <c r="AG3884" s="6"/>
      <c r="AH3884" s="6"/>
    </row>
    <row r="3885" spans="1:34" x14ac:dyDescent="0.35">
      <c r="A3885" s="20"/>
      <c r="B3885" s="6"/>
      <c r="C3885" s="6"/>
      <c r="D3885" s="6"/>
      <c r="E3885" s="6"/>
      <c r="F3885" s="6"/>
      <c r="G3885" s="6"/>
      <c r="H3885" s="6"/>
      <c r="I3885" s="6"/>
      <c r="J3885" s="6"/>
      <c r="K3885" s="6"/>
      <c r="L3885" s="6"/>
      <c r="M3885" s="6"/>
      <c r="N3885" s="6"/>
      <c r="O3885" s="6"/>
      <c r="P3885" s="6"/>
      <c r="Q3885" s="6"/>
      <c r="R3885" s="6"/>
      <c r="S3885" s="6"/>
      <c r="T3885" s="6"/>
      <c r="U3885" s="6"/>
      <c r="V3885" s="6"/>
      <c r="W3885" s="6"/>
      <c r="X3885" s="6"/>
      <c r="Y3885" s="6"/>
      <c r="Z3885" s="6"/>
      <c r="AA3885" s="6"/>
      <c r="AB3885" s="21"/>
      <c r="AC3885" s="21"/>
      <c r="AD3885" s="21"/>
      <c r="AE3885" s="6"/>
      <c r="AF3885" s="6"/>
      <c r="AG3885" s="6"/>
      <c r="AH3885" s="6"/>
    </row>
    <row r="3886" spans="1:34" x14ac:dyDescent="0.35">
      <c r="A3886" s="20"/>
      <c r="B3886" s="6"/>
      <c r="C3886" s="6"/>
      <c r="D3886" s="6"/>
      <c r="E3886" s="6"/>
      <c r="F3886" s="6"/>
      <c r="G3886" s="6"/>
      <c r="H3886" s="6"/>
      <c r="I3886" s="6"/>
      <c r="J3886" s="6"/>
      <c r="K3886" s="6"/>
      <c r="L3886" s="6"/>
      <c r="M3886" s="6"/>
      <c r="N3886" s="6"/>
      <c r="O3886" s="6"/>
      <c r="P3886" s="6"/>
      <c r="Q3886" s="6"/>
      <c r="R3886" s="6"/>
      <c r="S3886" s="6"/>
      <c r="T3886" s="6"/>
      <c r="U3886" s="6"/>
      <c r="V3886" s="6"/>
      <c r="W3886" s="6"/>
      <c r="X3886" s="6"/>
      <c r="Y3886" s="6"/>
      <c r="Z3886" s="6"/>
      <c r="AA3886" s="6"/>
      <c r="AB3886" s="21"/>
      <c r="AC3886" s="21"/>
      <c r="AD3886" s="21"/>
      <c r="AE3886" s="6"/>
      <c r="AF3886" s="6"/>
      <c r="AG3886" s="6"/>
      <c r="AH3886" s="6"/>
    </row>
    <row r="3887" spans="1:34" x14ac:dyDescent="0.35">
      <c r="A3887" s="20"/>
      <c r="B3887" s="6"/>
      <c r="C3887" s="6"/>
      <c r="D3887" s="6"/>
      <c r="E3887" s="6"/>
      <c r="F3887" s="6"/>
      <c r="G3887" s="6"/>
      <c r="H3887" s="6"/>
      <c r="I3887" s="6"/>
      <c r="J3887" s="6"/>
      <c r="K3887" s="6"/>
      <c r="L3887" s="6"/>
      <c r="M3887" s="6"/>
      <c r="N3887" s="6"/>
      <c r="O3887" s="6"/>
      <c r="P3887" s="6"/>
      <c r="Q3887" s="6"/>
      <c r="R3887" s="6"/>
      <c r="S3887" s="6"/>
      <c r="T3887" s="6"/>
      <c r="U3887" s="6"/>
      <c r="V3887" s="6"/>
      <c r="W3887" s="6"/>
      <c r="X3887" s="6"/>
      <c r="Y3887" s="6"/>
      <c r="Z3887" s="6"/>
      <c r="AA3887" s="6"/>
      <c r="AB3887" s="21"/>
      <c r="AC3887" s="21"/>
      <c r="AD3887" s="21"/>
      <c r="AE3887" s="6"/>
      <c r="AF3887" s="6"/>
      <c r="AG3887" s="6"/>
      <c r="AH3887" s="6"/>
    </row>
    <row r="3888" spans="1:34" x14ac:dyDescent="0.35">
      <c r="A3888" s="20"/>
      <c r="B3888" s="6"/>
      <c r="C3888" s="6"/>
      <c r="D3888" s="6"/>
      <c r="E3888" s="6"/>
      <c r="F3888" s="6"/>
      <c r="G3888" s="6"/>
      <c r="H3888" s="6"/>
      <c r="I3888" s="6"/>
      <c r="J3888" s="6"/>
      <c r="K3888" s="6"/>
      <c r="L3888" s="6"/>
      <c r="M3888" s="6"/>
      <c r="N3888" s="6"/>
      <c r="O3888" s="6"/>
      <c r="P3888" s="6"/>
      <c r="Q3888" s="6"/>
      <c r="R3888" s="6"/>
      <c r="S3888" s="6"/>
      <c r="T3888" s="6"/>
      <c r="U3888" s="6"/>
      <c r="V3888" s="6"/>
      <c r="W3888" s="6"/>
      <c r="X3888" s="6"/>
      <c r="Y3888" s="6"/>
      <c r="Z3888" s="6"/>
      <c r="AA3888" s="6"/>
      <c r="AB3888" s="21"/>
      <c r="AC3888" s="21"/>
      <c r="AD3888" s="21"/>
      <c r="AE3888" s="6"/>
      <c r="AF3888" s="6"/>
      <c r="AG3888" s="6"/>
      <c r="AH3888" s="6"/>
    </row>
    <row r="3889" spans="1:34" x14ac:dyDescent="0.35">
      <c r="A3889" s="20"/>
      <c r="B3889" s="6"/>
      <c r="C3889" s="6"/>
      <c r="D3889" s="6"/>
      <c r="E3889" s="6"/>
      <c r="F3889" s="6"/>
      <c r="G3889" s="6"/>
      <c r="H3889" s="6"/>
      <c r="I3889" s="6"/>
      <c r="J3889" s="6"/>
      <c r="K3889" s="6"/>
      <c r="L3889" s="6"/>
      <c r="M3889" s="6"/>
      <c r="N3889" s="6"/>
      <c r="O3889" s="6"/>
      <c r="P3889" s="6"/>
      <c r="Q3889" s="6"/>
      <c r="R3889" s="6"/>
      <c r="S3889" s="6"/>
      <c r="T3889" s="6"/>
      <c r="U3889" s="6"/>
      <c r="V3889" s="6"/>
      <c r="W3889" s="6"/>
      <c r="X3889" s="6"/>
      <c r="Y3889" s="6"/>
      <c r="Z3889" s="6"/>
      <c r="AA3889" s="6"/>
      <c r="AB3889" s="21"/>
      <c r="AC3889" s="21"/>
      <c r="AD3889" s="21"/>
      <c r="AE3889" s="6"/>
      <c r="AF3889" s="6"/>
      <c r="AG3889" s="6"/>
      <c r="AH3889" s="6"/>
    </row>
    <row r="3890" spans="1:34" x14ac:dyDescent="0.35">
      <c r="A3890" s="20"/>
      <c r="B3890" s="6"/>
      <c r="C3890" s="6"/>
      <c r="D3890" s="6"/>
      <c r="E3890" s="6"/>
      <c r="F3890" s="6"/>
      <c r="G3890" s="6"/>
      <c r="H3890" s="6"/>
      <c r="I3890" s="6"/>
      <c r="J3890" s="6"/>
      <c r="K3890" s="6"/>
      <c r="L3890" s="6"/>
      <c r="M3890" s="6"/>
      <c r="N3890" s="6"/>
      <c r="O3890" s="6"/>
      <c r="P3890" s="6"/>
      <c r="Q3890" s="6"/>
      <c r="R3890" s="6"/>
      <c r="S3890" s="6"/>
      <c r="T3890" s="6"/>
      <c r="U3890" s="6"/>
      <c r="V3890" s="6"/>
      <c r="W3890" s="6"/>
      <c r="X3890" s="6"/>
      <c r="Y3890" s="6"/>
      <c r="Z3890" s="6"/>
      <c r="AA3890" s="6"/>
      <c r="AB3890" s="21"/>
      <c r="AC3890" s="21"/>
      <c r="AD3890" s="21"/>
      <c r="AE3890" s="6"/>
      <c r="AF3890" s="6"/>
      <c r="AG3890" s="6"/>
      <c r="AH3890" s="6"/>
    </row>
    <row r="3891" spans="1:34" x14ac:dyDescent="0.35">
      <c r="A3891" s="20"/>
      <c r="B3891" s="6"/>
      <c r="C3891" s="6"/>
      <c r="D3891" s="6"/>
      <c r="E3891" s="6"/>
      <c r="F3891" s="6"/>
      <c r="G3891" s="6"/>
      <c r="H3891" s="6"/>
      <c r="I3891" s="6"/>
      <c r="J3891" s="6"/>
      <c r="K3891" s="6"/>
      <c r="L3891" s="6"/>
      <c r="M3891" s="6"/>
      <c r="N3891" s="6"/>
      <c r="O3891" s="6"/>
      <c r="P3891" s="6"/>
      <c r="Q3891" s="6"/>
      <c r="R3891" s="6"/>
      <c r="S3891" s="6"/>
      <c r="T3891" s="6"/>
      <c r="U3891" s="6"/>
      <c r="V3891" s="6"/>
      <c r="W3891" s="6"/>
      <c r="X3891" s="6"/>
      <c r="Y3891" s="6"/>
      <c r="Z3891" s="6"/>
      <c r="AA3891" s="6"/>
      <c r="AB3891" s="21"/>
      <c r="AC3891" s="21"/>
      <c r="AD3891" s="21"/>
      <c r="AE3891" s="6"/>
      <c r="AF3891" s="6"/>
      <c r="AG3891" s="6"/>
      <c r="AH3891" s="6"/>
    </row>
    <row r="3892" spans="1:34" x14ac:dyDescent="0.35">
      <c r="A3892" s="20"/>
      <c r="B3892" s="6"/>
      <c r="C3892" s="6"/>
      <c r="D3892" s="6"/>
      <c r="E3892" s="6"/>
      <c r="F3892" s="6"/>
      <c r="G3892" s="6"/>
      <c r="H3892" s="6"/>
      <c r="I3892" s="6"/>
      <c r="J3892" s="6"/>
      <c r="K3892" s="6"/>
      <c r="L3892" s="6"/>
      <c r="M3892" s="6"/>
      <c r="N3892" s="6"/>
      <c r="O3892" s="6"/>
      <c r="P3892" s="6"/>
      <c r="Q3892" s="6"/>
      <c r="R3892" s="6"/>
      <c r="S3892" s="6"/>
      <c r="T3892" s="6"/>
      <c r="U3892" s="6"/>
      <c r="V3892" s="6"/>
      <c r="W3892" s="6"/>
      <c r="X3892" s="6"/>
      <c r="Y3892" s="6"/>
      <c r="Z3892" s="6"/>
      <c r="AA3892" s="6"/>
      <c r="AB3892" s="21"/>
      <c r="AC3892" s="21"/>
      <c r="AD3892" s="21"/>
      <c r="AE3892" s="6"/>
      <c r="AF3892" s="6"/>
      <c r="AG3892" s="6"/>
      <c r="AH3892" s="6"/>
    </row>
    <row r="3893" spans="1:34" x14ac:dyDescent="0.35">
      <c r="A3893" s="20"/>
      <c r="B3893" s="6"/>
      <c r="C3893" s="6"/>
      <c r="D3893" s="6"/>
      <c r="E3893" s="6"/>
      <c r="F3893" s="6"/>
      <c r="G3893" s="6"/>
      <c r="H3893" s="6"/>
      <c r="I3893" s="6"/>
      <c r="J3893" s="6"/>
      <c r="K3893" s="6"/>
      <c r="L3893" s="6"/>
      <c r="M3893" s="6"/>
      <c r="N3893" s="6"/>
      <c r="O3893" s="6"/>
      <c r="P3893" s="6"/>
      <c r="Q3893" s="6"/>
      <c r="R3893" s="6"/>
      <c r="S3893" s="6"/>
      <c r="T3893" s="6"/>
      <c r="U3893" s="6"/>
      <c r="V3893" s="6"/>
      <c r="W3893" s="6"/>
      <c r="X3893" s="6"/>
      <c r="Y3893" s="6"/>
      <c r="Z3893" s="6"/>
      <c r="AA3893" s="6"/>
      <c r="AB3893" s="21"/>
      <c r="AC3893" s="21"/>
      <c r="AD3893" s="21"/>
      <c r="AE3893" s="6"/>
      <c r="AF3893" s="6"/>
      <c r="AG3893" s="6"/>
      <c r="AH3893" s="6"/>
    </row>
    <row r="3894" spans="1:34" x14ac:dyDescent="0.35">
      <c r="A3894" s="20"/>
      <c r="B3894" s="6"/>
      <c r="C3894" s="6"/>
      <c r="D3894" s="6"/>
      <c r="E3894" s="6"/>
      <c r="F3894" s="6"/>
      <c r="G3894" s="6"/>
      <c r="H3894" s="6"/>
      <c r="I3894" s="6"/>
      <c r="J3894" s="6"/>
      <c r="K3894" s="6"/>
      <c r="L3894" s="6"/>
      <c r="M3894" s="6"/>
      <c r="N3894" s="6"/>
      <c r="O3894" s="6"/>
      <c r="P3894" s="6"/>
      <c r="Q3894" s="6"/>
      <c r="R3894" s="6"/>
      <c r="S3894" s="6"/>
      <c r="T3894" s="6"/>
      <c r="U3894" s="6"/>
      <c r="V3894" s="6"/>
      <c r="W3894" s="6"/>
      <c r="X3894" s="6"/>
      <c r="Y3894" s="6"/>
      <c r="Z3894" s="6"/>
      <c r="AA3894" s="6"/>
      <c r="AB3894" s="21"/>
      <c r="AC3894" s="21"/>
      <c r="AD3894" s="21"/>
      <c r="AE3894" s="6"/>
      <c r="AF3894" s="6"/>
      <c r="AG3894" s="6"/>
      <c r="AH3894" s="6"/>
    </row>
    <row r="3895" spans="1:34" x14ac:dyDescent="0.35">
      <c r="A3895" s="20"/>
      <c r="B3895" s="6"/>
      <c r="C3895" s="6"/>
      <c r="D3895" s="6"/>
      <c r="E3895" s="6"/>
      <c r="F3895" s="6"/>
      <c r="G3895" s="6"/>
      <c r="H3895" s="6"/>
      <c r="I3895" s="6"/>
      <c r="J3895" s="6"/>
      <c r="K3895" s="6"/>
      <c r="L3895" s="6"/>
      <c r="M3895" s="6"/>
      <c r="N3895" s="6"/>
      <c r="O3895" s="6"/>
      <c r="P3895" s="6"/>
      <c r="Q3895" s="6"/>
      <c r="R3895" s="6"/>
      <c r="S3895" s="6"/>
      <c r="T3895" s="6"/>
      <c r="U3895" s="6"/>
      <c r="V3895" s="6"/>
      <c r="W3895" s="6"/>
      <c r="X3895" s="6"/>
      <c r="Y3895" s="6"/>
      <c r="Z3895" s="6"/>
      <c r="AA3895" s="6"/>
      <c r="AB3895" s="21"/>
      <c r="AC3895" s="21"/>
      <c r="AD3895" s="21"/>
      <c r="AE3895" s="6"/>
      <c r="AF3895" s="6"/>
      <c r="AG3895" s="6"/>
      <c r="AH3895" s="6"/>
    </row>
    <row r="3896" spans="1:34" x14ac:dyDescent="0.35">
      <c r="A3896" s="20"/>
      <c r="B3896" s="6"/>
      <c r="C3896" s="6"/>
      <c r="D3896" s="6"/>
      <c r="E3896" s="6"/>
      <c r="F3896" s="6"/>
      <c r="G3896" s="6"/>
      <c r="H3896" s="6"/>
      <c r="I3896" s="6"/>
      <c r="J3896" s="6"/>
      <c r="K3896" s="6"/>
      <c r="L3896" s="6"/>
      <c r="M3896" s="6"/>
      <c r="N3896" s="6"/>
      <c r="O3896" s="6"/>
      <c r="P3896" s="6"/>
      <c r="Q3896" s="6"/>
      <c r="R3896" s="6"/>
      <c r="S3896" s="6"/>
      <c r="T3896" s="6"/>
      <c r="U3896" s="6"/>
      <c r="V3896" s="6"/>
      <c r="W3896" s="6"/>
      <c r="X3896" s="6"/>
      <c r="Y3896" s="6"/>
      <c r="Z3896" s="6"/>
      <c r="AA3896" s="6"/>
      <c r="AB3896" s="21"/>
      <c r="AC3896" s="21"/>
      <c r="AD3896" s="21"/>
      <c r="AE3896" s="6"/>
      <c r="AF3896" s="6"/>
      <c r="AG3896" s="6"/>
      <c r="AH3896" s="6"/>
    </row>
    <row r="3897" spans="1:34" x14ac:dyDescent="0.35">
      <c r="A3897" s="20"/>
      <c r="B3897" s="6"/>
      <c r="C3897" s="6"/>
      <c r="D3897" s="6"/>
      <c r="E3897" s="6"/>
      <c r="F3897" s="6"/>
      <c r="G3897" s="6"/>
      <c r="H3897" s="6"/>
      <c r="I3897" s="6"/>
      <c r="J3897" s="6"/>
      <c r="K3897" s="6"/>
      <c r="L3897" s="6"/>
      <c r="M3897" s="6"/>
      <c r="N3897" s="6"/>
      <c r="O3897" s="6"/>
      <c r="P3897" s="6"/>
      <c r="Q3897" s="6"/>
      <c r="R3897" s="6"/>
      <c r="S3897" s="6"/>
      <c r="T3897" s="6"/>
      <c r="U3897" s="6"/>
      <c r="V3897" s="6"/>
      <c r="W3897" s="6"/>
      <c r="X3897" s="6"/>
      <c r="Y3897" s="6"/>
      <c r="Z3897" s="6"/>
      <c r="AA3897" s="6"/>
      <c r="AB3897" s="21"/>
      <c r="AC3897" s="21"/>
      <c r="AD3897" s="21"/>
      <c r="AE3897" s="6"/>
      <c r="AF3897" s="6"/>
      <c r="AG3897" s="6"/>
      <c r="AH3897" s="6"/>
    </row>
    <row r="3898" spans="1:34" x14ac:dyDescent="0.35">
      <c r="A3898" s="20"/>
      <c r="B3898" s="6"/>
      <c r="C3898" s="6"/>
      <c r="D3898" s="6"/>
      <c r="E3898" s="6"/>
      <c r="F3898" s="6"/>
      <c r="G3898" s="6"/>
      <c r="H3898" s="6"/>
      <c r="I3898" s="6"/>
      <c r="J3898" s="6"/>
      <c r="K3898" s="6"/>
      <c r="L3898" s="6"/>
      <c r="M3898" s="6"/>
      <c r="N3898" s="6"/>
      <c r="O3898" s="6"/>
      <c r="P3898" s="6"/>
      <c r="Q3898" s="6"/>
      <c r="R3898" s="6"/>
      <c r="S3898" s="6"/>
      <c r="T3898" s="6"/>
      <c r="U3898" s="6"/>
      <c r="V3898" s="6"/>
      <c r="W3898" s="6"/>
      <c r="X3898" s="6"/>
      <c r="Y3898" s="6"/>
      <c r="Z3898" s="6"/>
      <c r="AA3898" s="6"/>
      <c r="AB3898" s="21"/>
      <c r="AC3898" s="21"/>
      <c r="AD3898" s="21"/>
      <c r="AE3898" s="6"/>
      <c r="AF3898" s="6"/>
      <c r="AG3898" s="6"/>
      <c r="AH3898" s="6"/>
    </row>
    <row r="3899" spans="1:34" x14ac:dyDescent="0.35">
      <c r="A3899" s="20"/>
      <c r="B3899" s="6"/>
      <c r="C3899" s="6"/>
      <c r="D3899" s="6"/>
      <c r="E3899" s="6"/>
      <c r="F3899" s="6"/>
      <c r="G3899" s="6"/>
      <c r="H3899" s="6"/>
      <c r="I3899" s="6"/>
      <c r="J3899" s="6"/>
      <c r="K3899" s="6"/>
      <c r="L3899" s="6"/>
      <c r="M3899" s="6"/>
      <c r="N3899" s="6"/>
      <c r="O3899" s="6"/>
      <c r="P3899" s="6"/>
      <c r="Q3899" s="6"/>
      <c r="R3899" s="6"/>
      <c r="S3899" s="6"/>
      <c r="T3899" s="6"/>
      <c r="U3899" s="6"/>
      <c r="V3899" s="6"/>
      <c r="W3899" s="6"/>
      <c r="X3899" s="6"/>
      <c r="Y3899" s="6"/>
      <c r="Z3899" s="6"/>
      <c r="AA3899" s="6"/>
      <c r="AB3899" s="21"/>
      <c r="AC3899" s="21"/>
      <c r="AD3899" s="21"/>
      <c r="AE3899" s="6"/>
      <c r="AF3899" s="6"/>
      <c r="AG3899" s="6"/>
      <c r="AH3899" s="6"/>
    </row>
    <row r="3900" spans="1:34" x14ac:dyDescent="0.35">
      <c r="A3900" s="20"/>
      <c r="B3900" s="6"/>
      <c r="C3900" s="6"/>
      <c r="D3900" s="6"/>
      <c r="E3900" s="6"/>
      <c r="F3900" s="6"/>
      <c r="G3900" s="6"/>
      <c r="H3900" s="6"/>
      <c r="I3900" s="6"/>
      <c r="J3900" s="6"/>
      <c r="K3900" s="6"/>
      <c r="L3900" s="6"/>
      <c r="M3900" s="6"/>
      <c r="N3900" s="6"/>
      <c r="O3900" s="6"/>
      <c r="P3900" s="6"/>
      <c r="Q3900" s="6"/>
      <c r="R3900" s="6"/>
      <c r="S3900" s="6"/>
      <c r="T3900" s="6"/>
      <c r="U3900" s="6"/>
      <c r="V3900" s="6"/>
      <c r="W3900" s="6"/>
      <c r="X3900" s="6"/>
      <c r="Y3900" s="6"/>
      <c r="Z3900" s="6"/>
      <c r="AA3900" s="6"/>
      <c r="AB3900" s="21"/>
      <c r="AC3900" s="21"/>
      <c r="AD3900" s="21"/>
      <c r="AE3900" s="6"/>
      <c r="AF3900" s="6"/>
      <c r="AG3900" s="6"/>
      <c r="AH3900" s="6"/>
    </row>
    <row r="3901" spans="1:34" x14ac:dyDescent="0.35">
      <c r="A3901" s="20"/>
      <c r="B3901" s="6"/>
      <c r="C3901" s="6"/>
      <c r="D3901" s="6"/>
      <c r="E3901" s="6"/>
      <c r="F3901" s="6"/>
      <c r="G3901" s="6"/>
      <c r="H3901" s="6"/>
      <c r="I3901" s="6"/>
      <c r="J3901" s="6"/>
      <c r="K3901" s="6"/>
      <c r="L3901" s="6"/>
      <c r="M3901" s="6"/>
      <c r="N3901" s="6"/>
      <c r="O3901" s="6"/>
      <c r="P3901" s="6"/>
      <c r="Q3901" s="6"/>
      <c r="R3901" s="6"/>
      <c r="S3901" s="6"/>
      <c r="T3901" s="6"/>
      <c r="U3901" s="6"/>
      <c r="V3901" s="6"/>
      <c r="W3901" s="6"/>
      <c r="X3901" s="6"/>
      <c r="Y3901" s="6"/>
      <c r="Z3901" s="6"/>
      <c r="AA3901" s="6"/>
      <c r="AB3901" s="21"/>
      <c r="AC3901" s="21"/>
      <c r="AD3901" s="21"/>
      <c r="AE3901" s="6"/>
      <c r="AF3901" s="6"/>
      <c r="AG3901" s="6"/>
      <c r="AH3901" s="6"/>
    </row>
    <row r="3902" spans="1:34" x14ac:dyDescent="0.35">
      <c r="A3902" s="20"/>
      <c r="B3902" s="6"/>
      <c r="C3902" s="6"/>
      <c r="D3902" s="6"/>
      <c r="E3902" s="6"/>
      <c r="F3902" s="6"/>
      <c r="G3902" s="6"/>
      <c r="H3902" s="6"/>
      <c r="I3902" s="6"/>
      <c r="J3902" s="6"/>
      <c r="K3902" s="6"/>
      <c r="L3902" s="6"/>
      <c r="M3902" s="6"/>
      <c r="N3902" s="6"/>
      <c r="O3902" s="6"/>
      <c r="P3902" s="6"/>
      <c r="Q3902" s="6"/>
      <c r="R3902" s="6"/>
      <c r="S3902" s="6"/>
      <c r="T3902" s="6"/>
      <c r="U3902" s="6"/>
      <c r="V3902" s="6"/>
      <c r="W3902" s="6"/>
      <c r="X3902" s="6"/>
      <c r="Y3902" s="6"/>
      <c r="Z3902" s="6"/>
      <c r="AA3902" s="6"/>
      <c r="AB3902" s="21"/>
      <c r="AC3902" s="21"/>
      <c r="AD3902" s="21"/>
      <c r="AE3902" s="6"/>
      <c r="AF3902" s="6"/>
      <c r="AG3902" s="6"/>
      <c r="AH3902" s="6"/>
    </row>
    <row r="3903" spans="1:34" x14ac:dyDescent="0.35">
      <c r="A3903" s="20"/>
      <c r="B3903" s="6"/>
      <c r="C3903" s="6"/>
      <c r="D3903" s="6"/>
      <c r="E3903" s="6"/>
      <c r="F3903" s="6"/>
      <c r="G3903" s="6"/>
      <c r="H3903" s="6"/>
      <c r="I3903" s="6"/>
      <c r="J3903" s="6"/>
      <c r="K3903" s="6"/>
      <c r="L3903" s="6"/>
      <c r="M3903" s="6"/>
      <c r="N3903" s="6"/>
      <c r="O3903" s="6"/>
      <c r="P3903" s="6"/>
      <c r="Q3903" s="6"/>
      <c r="R3903" s="6"/>
      <c r="S3903" s="6"/>
      <c r="T3903" s="6"/>
      <c r="U3903" s="6"/>
      <c r="V3903" s="6"/>
      <c r="W3903" s="6"/>
      <c r="X3903" s="6"/>
      <c r="Y3903" s="6"/>
      <c r="Z3903" s="6"/>
      <c r="AA3903" s="6"/>
      <c r="AB3903" s="21"/>
      <c r="AC3903" s="21"/>
      <c r="AD3903" s="21"/>
      <c r="AE3903" s="6"/>
      <c r="AF3903" s="6"/>
      <c r="AG3903" s="6"/>
      <c r="AH3903" s="6"/>
    </row>
    <row r="3904" spans="1:34" x14ac:dyDescent="0.35">
      <c r="A3904" s="20"/>
      <c r="B3904" s="6"/>
      <c r="C3904" s="6"/>
      <c r="D3904" s="6"/>
      <c r="E3904" s="6"/>
      <c r="F3904" s="6"/>
      <c r="G3904" s="6"/>
      <c r="H3904" s="6"/>
      <c r="I3904" s="6"/>
      <c r="J3904" s="6"/>
      <c r="K3904" s="6"/>
      <c r="L3904" s="6"/>
      <c r="M3904" s="6"/>
      <c r="N3904" s="6"/>
      <c r="O3904" s="6"/>
      <c r="P3904" s="6"/>
      <c r="Q3904" s="6"/>
      <c r="R3904" s="6"/>
      <c r="S3904" s="6"/>
      <c r="T3904" s="6"/>
      <c r="U3904" s="6"/>
      <c r="V3904" s="6"/>
      <c r="W3904" s="6"/>
      <c r="X3904" s="6"/>
      <c r="Y3904" s="6"/>
      <c r="Z3904" s="6"/>
      <c r="AA3904" s="6"/>
      <c r="AB3904" s="21"/>
      <c r="AC3904" s="21"/>
      <c r="AD3904" s="21"/>
      <c r="AE3904" s="6"/>
      <c r="AF3904" s="6"/>
      <c r="AG3904" s="6"/>
      <c r="AH3904" s="6"/>
    </row>
    <row r="3905" spans="1:34" x14ac:dyDescent="0.35">
      <c r="A3905" s="20"/>
      <c r="B3905" s="6"/>
      <c r="C3905" s="6"/>
      <c r="D3905" s="6"/>
      <c r="E3905" s="6"/>
      <c r="F3905" s="6"/>
      <c r="G3905" s="6"/>
      <c r="H3905" s="6"/>
      <c r="I3905" s="6"/>
      <c r="J3905" s="6"/>
      <c r="K3905" s="6"/>
      <c r="L3905" s="6"/>
      <c r="M3905" s="6"/>
      <c r="N3905" s="6"/>
      <c r="O3905" s="6"/>
      <c r="P3905" s="6"/>
      <c r="Q3905" s="6"/>
      <c r="R3905" s="6"/>
      <c r="S3905" s="6"/>
      <c r="T3905" s="6"/>
      <c r="U3905" s="6"/>
      <c r="V3905" s="6"/>
      <c r="W3905" s="6"/>
      <c r="X3905" s="6"/>
      <c r="Y3905" s="6"/>
      <c r="Z3905" s="6"/>
      <c r="AA3905" s="6"/>
      <c r="AB3905" s="21"/>
      <c r="AC3905" s="21"/>
      <c r="AD3905" s="21"/>
      <c r="AE3905" s="6"/>
      <c r="AF3905" s="6"/>
      <c r="AG3905" s="6"/>
      <c r="AH3905" s="6"/>
    </row>
    <row r="3906" spans="1:34" x14ac:dyDescent="0.35">
      <c r="A3906" s="20"/>
      <c r="B3906" s="6"/>
      <c r="C3906" s="6"/>
      <c r="D3906" s="6"/>
      <c r="E3906" s="6"/>
      <c r="F3906" s="6"/>
      <c r="G3906" s="6"/>
      <c r="H3906" s="6"/>
      <c r="I3906" s="6"/>
      <c r="J3906" s="6"/>
      <c r="K3906" s="6"/>
      <c r="L3906" s="6"/>
      <c r="M3906" s="6"/>
      <c r="N3906" s="6"/>
      <c r="O3906" s="6"/>
      <c r="P3906" s="6"/>
      <c r="Q3906" s="6"/>
      <c r="R3906" s="6"/>
      <c r="S3906" s="6"/>
      <c r="T3906" s="6"/>
      <c r="U3906" s="6"/>
      <c r="V3906" s="6"/>
      <c r="W3906" s="6"/>
      <c r="X3906" s="6"/>
      <c r="Y3906" s="6"/>
      <c r="Z3906" s="6"/>
      <c r="AA3906" s="6"/>
      <c r="AB3906" s="21"/>
      <c r="AC3906" s="21"/>
      <c r="AD3906" s="21"/>
      <c r="AE3906" s="6"/>
      <c r="AF3906" s="6"/>
      <c r="AG3906" s="6"/>
      <c r="AH3906" s="6"/>
    </row>
    <row r="3907" spans="1:34" x14ac:dyDescent="0.35">
      <c r="A3907" s="20"/>
      <c r="B3907" s="6"/>
      <c r="C3907" s="6"/>
      <c r="D3907" s="6"/>
      <c r="E3907" s="6"/>
      <c r="F3907" s="6"/>
      <c r="G3907" s="6"/>
      <c r="H3907" s="6"/>
      <c r="I3907" s="6"/>
      <c r="J3907" s="6"/>
      <c r="K3907" s="6"/>
      <c r="L3907" s="6"/>
      <c r="M3907" s="6"/>
      <c r="N3907" s="6"/>
      <c r="O3907" s="6"/>
      <c r="P3907" s="6"/>
      <c r="Q3907" s="6"/>
      <c r="R3907" s="6"/>
      <c r="S3907" s="6"/>
      <c r="T3907" s="6"/>
      <c r="U3907" s="6"/>
      <c r="V3907" s="6"/>
      <c r="W3907" s="6"/>
      <c r="X3907" s="6"/>
      <c r="Y3907" s="6"/>
      <c r="Z3907" s="6"/>
      <c r="AA3907" s="6"/>
      <c r="AB3907" s="21"/>
      <c r="AC3907" s="21"/>
      <c r="AD3907" s="21"/>
      <c r="AE3907" s="6"/>
      <c r="AF3907" s="6"/>
      <c r="AG3907" s="6"/>
      <c r="AH3907" s="6"/>
    </row>
    <row r="3908" spans="1:34" x14ac:dyDescent="0.35">
      <c r="A3908" s="20"/>
      <c r="B3908" s="6"/>
      <c r="C3908" s="6"/>
      <c r="D3908" s="6"/>
      <c r="E3908" s="6"/>
      <c r="F3908" s="6"/>
      <c r="G3908" s="6"/>
      <c r="H3908" s="6"/>
      <c r="I3908" s="6"/>
      <c r="J3908" s="6"/>
      <c r="K3908" s="6"/>
      <c r="L3908" s="6"/>
      <c r="M3908" s="6"/>
      <c r="N3908" s="6"/>
      <c r="O3908" s="6"/>
      <c r="P3908" s="6"/>
      <c r="Q3908" s="6"/>
      <c r="R3908" s="6"/>
      <c r="S3908" s="6"/>
      <c r="T3908" s="6"/>
      <c r="U3908" s="6"/>
      <c r="V3908" s="6"/>
      <c r="W3908" s="6"/>
      <c r="X3908" s="6"/>
      <c r="Y3908" s="6"/>
      <c r="Z3908" s="6"/>
      <c r="AA3908" s="6"/>
      <c r="AB3908" s="21"/>
      <c r="AC3908" s="21"/>
      <c r="AD3908" s="21"/>
      <c r="AE3908" s="6"/>
      <c r="AF3908" s="6"/>
      <c r="AG3908" s="6"/>
      <c r="AH3908" s="6"/>
    </row>
    <row r="3909" spans="1:34" x14ac:dyDescent="0.35">
      <c r="A3909" s="20"/>
      <c r="B3909" s="6"/>
      <c r="C3909" s="6"/>
      <c r="D3909" s="6"/>
      <c r="E3909" s="6"/>
      <c r="F3909" s="6"/>
      <c r="G3909" s="6"/>
      <c r="H3909" s="6"/>
      <c r="I3909" s="6"/>
      <c r="J3909" s="6"/>
      <c r="K3909" s="6"/>
      <c r="L3909" s="6"/>
      <c r="M3909" s="6"/>
      <c r="N3909" s="6"/>
      <c r="O3909" s="6"/>
      <c r="P3909" s="6"/>
      <c r="Q3909" s="6"/>
      <c r="R3909" s="6"/>
      <c r="S3909" s="6"/>
      <c r="T3909" s="6"/>
      <c r="U3909" s="6"/>
      <c r="V3909" s="6"/>
      <c r="W3909" s="6"/>
      <c r="X3909" s="6"/>
      <c r="Y3909" s="6"/>
      <c r="Z3909" s="6"/>
      <c r="AA3909" s="6"/>
      <c r="AB3909" s="21"/>
      <c r="AC3909" s="21"/>
      <c r="AD3909" s="21"/>
      <c r="AE3909" s="6"/>
      <c r="AF3909" s="6"/>
      <c r="AG3909" s="6"/>
      <c r="AH3909" s="6"/>
    </row>
    <row r="3910" spans="1:34" x14ac:dyDescent="0.35">
      <c r="A3910" s="20"/>
      <c r="B3910" s="6"/>
      <c r="C3910" s="6"/>
      <c r="D3910" s="6"/>
      <c r="E3910" s="6"/>
      <c r="F3910" s="6"/>
      <c r="G3910" s="6"/>
      <c r="H3910" s="6"/>
      <c r="I3910" s="6"/>
      <c r="J3910" s="6"/>
      <c r="K3910" s="6"/>
      <c r="L3910" s="6"/>
      <c r="M3910" s="6"/>
      <c r="N3910" s="6"/>
      <c r="O3910" s="6"/>
      <c r="P3910" s="6"/>
      <c r="Q3910" s="6"/>
      <c r="R3910" s="6"/>
      <c r="S3910" s="6"/>
      <c r="T3910" s="6"/>
      <c r="U3910" s="6"/>
      <c r="V3910" s="6"/>
      <c r="W3910" s="6"/>
      <c r="X3910" s="6"/>
      <c r="Y3910" s="6"/>
      <c r="Z3910" s="6"/>
      <c r="AA3910" s="6"/>
      <c r="AB3910" s="21"/>
      <c r="AC3910" s="21"/>
      <c r="AD3910" s="21"/>
      <c r="AE3910" s="6"/>
      <c r="AF3910" s="6"/>
      <c r="AG3910" s="6"/>
      <c r="AH3910" s="6"/>
    </row>
    <row r="3911" spans="1:34" x14ac:dyDescent="0.35">
      <c r="A3911" s="20"/>
      <c r="B3911" s="6"/>
      <c r="C3911" s="6"/>
      <c r="D3911" s="6"/>
      <c r="E3911" s="6"/>
      <c r="F3911" s="6"/>
      <c r="G3911" s="6"/>
      <c r="H3911" s="6"/>
      <c r="I3911" s="6"/>
      <c r="J3911" s="6"/>
      <c r="K3911" s="6"/>
      <c r="L3911" s="6"/>
      <c r="M3911" s="6"/>
      <c r="N3911" s="6"/>
      <c r="O3911" s="6"/>
      <c r="P3911" s="6"/>
      <c r="Q3911" s="6"/>
      <c r="R3911" s="6"/>
      <c r="S3911" s="6"/>
      <c r="T3911" s="6"/>
      <c r="U3911" s="6"/>
      <c r="V3911" s="6"/>
      <c r="W3911" s="6"/>
      <c r="X3911" s="6"/>
      <c r="Y3911" s="6"/>
      <c r="Z3911" s="6"/>
      <c r="AA3911" s="6"/>
      <c r="AB3911" s="21"/>
      <c r="AC3911" s="21"/>
      <c r="AD3911" s="21"/>
      <c r="AE3911" s="6"/>
      <c r="AF3911" s="6"/>
      <c r="AG3911" s="6"/>
      <c r="AH3911" s="6"/>
    </row>
    <row r="3912" spans="1:34" x14ac:dyDescent="0.35">
      <c r="A3912" s="20"/>
      <c r="B3912" s="6"/>
      <c r="C3912" s="6"/>
      <c r="D3912" s="6"/>
      <c r="E3912" s="6"/>
      <c r="F3912" s="6"/>
      <c r="G3912" s="6"/>
      <c r="H3912" s="6"/>
      <c r="I3912" s="6"/>
      <c r="J3912" s="6"/>
      <c r="K3912" s="6"/>
      <c r="L3912" s="6"/>
      <c r="M3912" s="6"/>
      <c r="N3912" s="6"/>
      <c r="O3912" s="6"/>
      <c r="P3912" s="6"/>
      <c r="Q3912" s="6"/>
      <c r="R3912" s="6"/>
      <c r="S3912" s="6"/>
      <c r="T3912" s="6"/>
      <c r="U3912" s="6"/>
      <c r="V3912" s="6"/>
      <c r="W3912" s="6"/>
      <c r="X3912" s="6"/>
      <c r="Y3912" s="6"/>
      <c r="Z3912" s="6"/>
      <c r="AA3912" s="6"/>
      <c r="AB3912" s="21"/>
      <c r="AC3912" s="21"/>
      <c r="AD3912" s="21"/>
      <c r="AE3912" s="6"/>
      <c r="AF3912" s="6"/>
      <c r="AG3912" s="6"/>
      <c r="AH3912" s="6"/>
    </row>
    <row r="3913" spans="1:34" x14ac:dyDescent="0.35">
      <c r="A3913" s="20"/>
      <c r="B3913" s="6"/>
      <c r="C3913" s="6"/>
      <c r="D3913" s="6"/>
      <c r="E3913" s="6"/>
      <c r="F3913" s="6"/>
      <c r="G3913" s="6"/>
      <c r="H3913" s="6"/>
      <c r="I3913" s="6"/>
      <c r="J3913" s="6"/>
      <c r="K3913" s="6"/>
      <c r="L3913" s="6"/>
      <c r="M3913" s="6"/>
      <c r="N3913" s="6"/>
      <c r="O3913" s="6"/>
      <c r="P3913" s="6"/>
      <c r="Q3913" s="6"/>
      <c r="R3913" s="6"/>
      <c r="S3913" s="6"/>
      <c r="T3913" s="6"/>
      <c r="U3913" s="6"/>
      <c r="V3913" s="6"/>
      <c r="W3913" s="6"/>
      <c r="X3913" s="6"/>
      <c r="Y3913" s="6"/>
      <c r="Z3913" s="6"/>
      <c r="AA3913" s="6"/>
      <c r="AB3913" s="21"/>
      <c r="AC3913" s="21"/>
      <c r="AD3913" s="21"/>
      <c r="AE3913" s="6"/>
      <c r="AF3913" s="6"/>
      <c r="AG3913" s="6"/>
      <c r="AH3913" s="6"/>
    </row>
    <row r="3914" spans="1:34" x14ac:dyDescent="0.35">
      <c r="A3914" s="20"/>
      <c r="B3914" s="6"/>
      <c r="C3914" s="6"/>
      <c r="D3914" s="6"/>
      <c r="E3914" s="6"/>
      <c r="F3914" s="6"/>
      <c r="G3914" s="6"/>
      <c r="H3914" s="6"/>
      <c r="I3914" s="6"/>
      <c r="J3914" s="6"/>
      <c r="K3914" s="6"/>
      <c r="L3914" s="6"/>
      <c r="M3914" s="6"/>
      <c r="N3914" s="6"/>
      <c r="O3914" s="6"/>
      <c r="P3914" s="6"/>
      <c r="Q3914" s="6"/>
      <c r="R3914" s="6"/>
      <c r="S3914" s="6"/>
      <c r="T3914" s="6"/>
      <c r="U3914" s="6"/>
      <c r="V3914" s="6"/>
      <c r="W3914" s="6"/>
      <c r="X3914" s="6"/>
      <c r="Y3914" s="6"/>
      <c r="Z3914" s="6"/>
      <c r="AA3914" s="6"/>
      <c r="AB3914" s="21"/>
      <c r="AC3914" s="21"/>
      <c r="AD3914" s="21"/>
      <c r="AE3914" s="6"/>
      <c r="AF3914" s="6"/>
      <c r="AG3914" s="6"/>
      <c r="AH3914" s="6"/>
    </row>
    <row r="3915" spans="1:34" x14ac:dyDescent="0.35">
      <c r="A3915" s="20"/>
      <c r="B3915" s="6"/>
      <c r="C3915" s="6"/>
      <c r="D3915" s="6"/>
      <c r="E3915" s="6"/>
      <c r="F3915" s="6"/>
      <c r="G3915" s="6"/>
      <c r="H3915" s="6"/>
      <c r="I3915" s="6"/>
      <c r="J3915" s="6"/>
      <c r="K3915" s="6"/>
      <c r="L3915" s="6"/>
      <c r="M3915" s="6"/>
      <c r="N3915" s="6"/>
      <c r="O3915" s="6"/>
      <c r="P3915" s="6"/>
      <c r="Q3915" s="6"/>
      <c r="R3915" s="6"/>
      <c r="S3915" s="6"/>
      <c r="T3915" s="6"/>
      <c r="U3915" s="6"/>
      <c r="V3915" s="6"/>
      <c r="W3915" s="6"/>
      <c r="X3915" s="6"/>
      <c r="Y3915" s="6"/>
      <c r="Z3915" s="6"/>
      <c r="AA3915" s="6"/>
      <c r="AB3915" s="21"/>
      <c r="AC3915" s="21"/>
      <c r="AD3915" s="21"/>
      <c r="AE3915" s="6"/>
      <c r="AF3915" s="6"/>
      <c r="AG3915" s="6"/>
      <c r="AH3915" s="6"/>
    </row>
    <row r="3916" spans="1:34" x14ac:dyDescent="0.35">
      <c r="A3916" s="20"/>
      <c r="B3916" s="6"/>
      <c r="C3916" s="6"/>
      <c r="D3916" s="6"/>
      <c r="E3916" s="6"/>
      <c r="F3916" s="6"/>
      <c r="G3916" s="6"/>
      <c r="H3916" s="6"/>
      <c r="I3916" s="6"/>
      <c r="J3916" s="6"/>
      <c r="K3916" s="6"/>
      <c r="L3916" s="6"/>
      <c r="M3916" s="6"/>
      <c r="N3916" s="6"/>
      <c r="O3916" s="6"/>
      <c r="P3916" s="6"/>
      <c r="Q3916" s="6"/>
      <c r="R3916" s="6"/>
      <c r="S3916" s="6"/>
      <c r="T3916" s="6"/>
      <c r="U3916" s="6"/>
      <c r="V3916" s="6"/>
      <c r="W3916" s="6"/>
      <c r="X3916" s="6"/>
      <c r="Y3916" s="6"/>
      <c r="Z3916" s="6"/>
      <c r="AA3916" s="6"/>
      <c r="AB3916" s="21"/>
      <c r="AC3916" s="21"/>
      <c r="AD3916" s="21"/>
      <c r="AE3916" s="6"/>
      <c r="AF3916" s="6"/>
      <c r="AG3916" s="6"/>
      <c r="AH3916" s="6"/>
    </row>
    <row r="3917" spans="1:34" x14ac:dyDescent="0.35">
      <c r="A3917" s="20"/>
      <c r="B3917" s="6"/>
      <c r="C3917" s="6"/>
      <c r="D3917" s="6"/>
      <c r="E3917" s="6"/>
      <c r="F3917" s="6"/>
      <c r="G3917" s="6"/>
      <c r="H3917" s="6"/>
      <c r="I3917" s="6"/>
      <c r="J3917" s="6"/>
      <c r="K3917" s="6"/>
      <c r="L3917" s="6"/>
      <c r="M3917" s="6"/>
      <c r="N3917" s="6"/>
      <c r="O3917" s="6"/>
      <c r="P3917" s="6"/>
      <c r="Q3917" s="6"/>
      <c r="R3917" s="6"/>
      <c r="S3917" s="6"/>
      <c r="T3917" s="6"/>
      <c r="U3917" s="6"/>
      <c r="V3917" s="6"/>
      <c r="W3917" s="6"/>
      <c r="X3917" s="6"/>
      <c r="Y3917" s="6"/>
      <c r="Z3917" s="6"/>
      <c r="AA3917" s="6"/>
      <c r="AB3917" s="21"/>
      <c r="AC3917" s="21"/>
      <c r="AD3917" s="21"/>
      <c r="AE3917" s="6"/>
      <c r="AF3917" s="6"/>
      <c r="AG3917" s="6"/>
      <c r="AH3917" s="6"/>
    </row>
    <row r="3918" spans="1:34" x14ac:dyDescent="0.35">
      <c r="A3918" s="20"/>
      <c r="B3918" s="6"/>
      <c r="C3918" s="6"/>
      <c r="D3918" s="6"/>
      <c r="E3918" s="6"/>
      <c r="F3918" s="6"/>
      <c r="G3918" s="6"/>
      <c r="H3918" s="6"/>
      <c r="I3918" s="6"/>
      <c r="J3918" s="6"/>
      <c r="K3918" s="6"/>
      <c r="L3918" s="6"/>
      <c r="M3918" s="6"/>
      <c r="N3918" s="6"/>
      <c r="O3918" s="6"/>
      <c r="P3918" s="6"/>
      <c r="Q3918" s="6"/>
      <c r="R3918" s="6"/>
      <c r="S3918" s="6"/>
      <c r="T3918" s="6"/>
      <c r="U3918" s="6"/>
      <c r="V3918" s="6"/>
      <c r="W3918" s="6"/>
      <c r="X3918" s="6"/>
      <c r="Y3918" s="6"/>
      <c r="Z3918" s="6"/>
      <c r="AA3918" s="6"/>
      <c r="AB3918" s="21"/>
      <c r="AC3918" s="21"/>
      <c r="AD3918" s="21"/>
      <c r="AE3918" s="6"/>
      <c r="AF3918" s="6"/>
      <c r="AG3918" s="6"/>
      <c r="AH3918" s="6"/>
    </row>
    <row r="3919" spans="1:34" x14ac:dyDescent="0.35">
      <c r="A3919" s="20"/>
      <c r="B3919" s="6"/>
      <c r="C3919" s="6"/>
      <c r="D3919" s="6"/>
      <c r="E3919" s="6"/>
      <c r="F3919" s="6"/>
      <c r="G3919" s="6"/>
      <c r="H3919" s="6"/>
      <c r="I3919" s="6"/>
      <c r="J3919" s="6"/>
      <c r="K3919" s="6"/>
      <c r="L3919" s="6"/>
      <c r="M3919" s="6"/>
      <c r="N3919" s="6"/>
      <c r="O3919" s="6"/>
      <c r="P3919" s="6"/>
      <c r="Q3919" s="6"/>
      <c r="R3919" s="6"/>
      <c r="S3919" s="6"/>
      <c r="T3919" s="6"/>
      <c r="U3919" s="6"/>
      <c r="V3919" s="6"/>
      <c r="W3919" s="6"/>
      <c r="X3919" s="6"/>
      <c r="Y3919" s="6"/>
      <c r="Z3919" s="6"/>
      <c r="AA3919" s="6"/>
      <c r="AB3919" s="21"/>
      <c r="AC3919" s="21"/>
      <c r="AD3919" s="21"/>
      <c r="AE3919" s="6"/>
      <c r="AF3919" s="6"/>
      <c r="AG3919" s="6"/>
      <c r="AH3919" s="6"/>
    </row>
    <row r="3920" spans="1:34" x14ac:dyDescent="0.35">
      <c r="A3920" s="20"/>
      <c r="B3920" s="6"/>
      <c r="C3920" s="6"/>
      <c r="D3920" s="6"/>
      <c r="E3920" s="6"/>
      <c r="F3920" s="6"/>
      <c r="G3920" s="6"/>
      <c r="H3920" s="6"/>
      <c r="I3920" s="6"/>
      <c r="J3920" s="6"/>
      <c r="K3920" s="6"/>
      <c r="L3920" s="6"/>
      <c r="M3920" s="6"/>
      <c r="N3920" s="6"/>
      <c r="O3920" s="6"/>
      <c r="P3920" s="6"/>
      <c r="Q3920" s="6"/>
      <c r="R3920" s="6"/>
      <c r="S3920" s="6"/>
      <c r="T3920" s="6"/>
      <c r="U3920" s="6"/>
      <c r="V3920" s="6"/>
      <c r="W3920" s="6"/>
      <c r="X3920" s="6"/>
      <c r="Y3920" s="6"/>
      <c r="Z3920" s="6"/>
      <c r="AA3920" s="6"/>
      <c r="AB3920" s="21"/>
      <c r="AC3920" s="21"/>
      <c r="AD3920" s="21"/>
      <c r="AE3920" s="6"/>
      <c r="AF3920" s="6"/>
      <c r="AG3920" s="6"/>
      <c r="AH3920" s="6"/>
    </row>
    <row r="3921" spans="1:34" x14ac:dyDescent="0.35">
      <c r="A3921" s="20"/>
      <c r="B3921" s="6"/>
      <c r="C3921" s="6"/>
      <c r="D3921" s="6"/>
      <c r="E3921" s="6"/>
      <c r="F3921" s="6"/>
      <c r="G3921" s="6"/>
      <c r="H3921" s="6"/>
      <c r="I3921" s="6"/>
      <c r="J3921" s="6"/>
      <c r="K3921" s="6"/>
      <c r="L3921" s="6"/>
      <c r="M3921" s="6"/>
      <c r="N3921" s="6"/>
      <c r="O3921" s="6"/>
      <c r="P3921" s="6"/>
      <c r="Q3921" s="6"/>
      <c r="R3921" s="6"/>
      <c r="S3921" s="6"/>
      <c r="T3921" s="6"/>
      <c r="U3921" s="6"/>
      <c r="V3921" s="6"/>
      <c r="W3921" s="6"/>
      <c r="X3921" s="6"/>
      <c r="Y3921" s="6"/>
      <c r="Z3921" s="6"/>
      <c r="AA3921" s="6"/>
      <c r="AB3921" s="21"/>
      <c r="AC3921" s="21"/>
      <c r="AD3921" s="21"/>
      <c r="AE3921" s="6"/>
      <c r="AF3921" s="6"/>
      <c r="AG3921" s="6"/>
      <c r="AH3921" s="6"/>
    </row>
    <row r="3922" spans="1:34" x14ac:dyDescent="0.35">
      <c r="A3922" s="20"/>
      <c r="B3922" s="6"/>
      <c r="C3922" s="6"/>
      <c r="D3922" s="6"/>
      <c r="E3922" s="6"/>
      <c r="F3922" s="6"/>
      <c r="G3922" s="6"/>
      <c r="H3922" s="6"/>
      <c r="I3922" s="6"/>
      <c r="J3922" s="6"/>
      <c r="K3922" s="6"/>
      <c r="L3922" s="6"/>
      <c r="M3922" s="6"/>
      <c r="N3922" s="6"/>
      <c r="O3922" s="6"/>
      <c r="P3922" s="6"/>
      <c r="Q3922" s="6"/>
      <c r="R3922" s="6"/>
      <c r="S3922" s="6"/>
      <c r="T3922" s="6"/>
      <c r="U3922" s="6"/>
      <c r="V3922" s="6"/>
      <c r="W3922" s="6"/>
      <c r="X3922" s="6"/>
      <c r="Y3922" s="6"/>
      <c r="Z3922" s="6"/>
      <c r="AA3922" s="6"/>
      <c r="AB3922" s="21"/>
      <c r="AC3922" s="21"/>
      <c r="AD3922" s="21"/>
      <c r="AE3922" s="6"/>
      <c r="AF3922" s="6"/>
      <c r="AG3922" s="6"/>
      <c r="AH3922" s="6"/>
    </row>
    <row r="3923" spans="1:34" x14ac:dyDescent="0.35">
      <c r="A3923" s="20"/>
      <c r="B3923" s="6"/>
      <c r="C3923" s="6"/>
      <c r="D3923" s="6"/>
      <c r="E3923" s="6"/>
      <c r="F3923" s="6"/>
      <c r="G3923" s="6"/>
      <c r="H3923" s="6"/>
      <c r="I3923" s="6"/>
      <c r="J3923" s="6"/>
      <c r="K3923" s="6"/>
      <c r="L3923" s="6"/>
      <c r="M3923" s="6"/>
      <c r="N3923" s="6"/>
      <c r="O3923" s="6"/>
      <c r="P3923" s="6"/>
      <c r="Q3923" s="6"/>
      <c r="R3923" s="6"/>
      <c r="S3923" s="6"/>
      <c r="T3923" s="6"/>
      <c r="U3923" s="6"/>
      <c r="V3923" s="6"/>
      <c r="W3923" s="6"/>
      <c r="X3923" s="6"/>
      <c r="Y3923" s="6"/>
      <c r="Z3923" s="6"/>
      <c r="AA3923" s="6"/>
      <c r="AB3923" s="21"/>
      <c r="AC3923" s="21"/>
      <c r="AD3923" s="21"/>
      <c r="AE3923" s="6"/>
      <c r="AF3923" s="6"/>
      <c r="AG3923" s="6"/>
      <c r="AH3923" s="6"/>
    </row>
    <row r="3924" spans="1:34" x14ac:dyDescent="0.35">
      <c r="A3924" s="20"/>
      <c r="B3924" s="6"/>
      <c r="C3924" s="6"/>
      <c r="D3924" s="6"/>
      <c r="E3924" s="6"/>
      <c r="F3924" s="6"/>
      <c r="G3924" s="6"/>
      <c r="H3924" s="6"/>
      <c r="I3924" s="6"/>
      <c r="J3924" s="6"/>
      <c r="K3924" s="6"/>
      <c r="L3924" s="6"/>
      <c r="M3924" s="6"/>
      <c r="N3924" s="6"/>
      <c r="O3924" s="6"/>
      <c r="P3924" s="6"/>
      <c r="Q3924" s="6"/>
      <c r="R3924" s="6"/>
      <c r="S3924" s="6"/>
      <c r="T3924" s="6"/>
      <c r="U3924" s="6"/>
      <c r="V3924" s="6"/>
      <c r="W3924" s="6"/>
      <c r="X3924" s="6"/>
      <c r="Y3924" s="6"/>
      <c r="Z3924" s="6"/>
      <c r="AA3924" s="6"/>
      <c r="AB3924" s="21"/>
      <c r="AC3924" s="21"/>
      <c r="AD3924" s="21"/>
      <c r="AE3924" s="6"/>
      <c r="AF3924" s="6"/>
      <c r="AG3924" s="6"/>
      <c r="AH3924" s="6"/>
    </row>
    <row r="3925" spans="1:34" x14ac:dyDescent="0.35">
      <c r="A3925" s="20"/>
      <c r="B3925" s="6"/>
      <c r="C3925" s="6"/>
      <c r="D3925" s="6"/>
      <c r="E3925" s="6"/>
      <c r="F3925" s="6"/>
      <c r="G3925" s="6"/>
      <c r="H3925" s="6"/>
      <c r="I3925" s="6"/>
      <c r="J3925" s="6"/>
      <c r="K3925" s="6"/>
      <c r="L3925" s="6"/>
      <c r="M3925" s="6"/>
      <c r="N3925" s="6"/>
      <c r="O3925" s="6"/>
      <c r="P3925" s="6"/>
      <c r="Q3925" s="6"/>
      <c r="R3925" s="6"/>
      <c r="S3925" s="6"/>
      <c r="T3925" s="6"/>
      <c r="U3925" s="6"/>
      <c r="V3925" s="6"/>
      <c r="W3925" s="6"/>
      <c r="X3925" s="6"/>
      <c r="Y3925" s="6"/>
      <c r="Z3925" s="6"/>
      <c r="AA3925" s="6"/>
      <c r="AB3925" s="21"/>
      <c r="AC3925" s="21"/>
      <c r="AD3925" s="21"/>
      <c r="AE3925" s="6"/>
      <c r="AF3925" s="6"/>
      <c r="AG3925" s="6"/>
      <c r="AH3925" s="6"/>
    </row>
    <row r="3926" spans="1:34" x14ac:dyDescent="0.35">
      <c r="A3926" s="20"/>
      <c r="B3926" s="6"/>
      <c r="C3926" s="6"/>
      <c r="D3926" s="6"/>
      <c r="E3926" s="6"/>
      <c r="F3926" s="6"/>
      <c r="G3926" s="6"/>
      <c r="H3926" s="6"/>
      <c r="I3926" s="6"/>
      <c r="J3926" s="6"/>
      <c r="K3926" s="6"/>
      <c r="L3926" s="6"/>
      <c r="M3926" s="6"/>
      <c r="N3926" s="6"/>
      <c r="O3926" s="6"/>
      <c r="P3926" s="6"/>
      <c r="Q3926" s="6"/>
      <c r="R3926" s="6"/>
      <c r="S3926" s="6"/>
      <c r="T3926" s="6"/>
      <c r="U3926" s="6"/>
      <c r="V3926" s="6"/>
      <c r="W3926" s="6"/>
      <c r="X3926" s="6"/>
      <c r="Y3926" s="6"/>
      <c r="Z3926" s="6"/>
      <c r="AA3926" s="6"/>
      <c r="AB3926" s="21"/>
      <c r="AC3926" s="21"/>
      <c r="AD3926" s="21"/>
      <c r="AE3926" s="6"/>
      <c r="AF3926" s="6"/>
      <c r="AG3926" s="6"/>
      <c r="AH3926" s="6"/>
    </row>
    <row r="3927" spans="1:34" x14ac:dyDescent="0.35">
      <c r="A3927" s="20"/>
      <c r="B3927" s="6"/>
      <c r="C3927" s="6"/>
      <c r="D3927" s="6"/>
      <c r="E3927" s="6"/>
      <c r="F3927" s="6"/>
      <c r="G3927" s="6"/>
      <c r="H3927" s="6"/>
      <c r="I3927" s="6"/>
      <c r="J3927" s="6"/>
      <c r="K3927" s="6"/>
      <c r="L3927" s="6"/>
      <c r="M3927" s="6"/>
      <c r="N3927" s="6"/>
      <c r="O3927" s="6"/>
      <c r="P3927" s="6"/>
      <c r="Q3927" s="6"/>
      <c r="R3927" s="6"/>
      <c r="S3927" s="6"/>
      <c r="T3927" s="6"/>
      <c r="U3927" s="6"/>
      <c r="V3927" s="6"/>
      <c r="W3927" s="6"/>
      <c r="X3927" s="6"/>
      <c r="Y3927" s="6"/>
      <c r="Z3927" s="6"/>
      <c r="AA3927" s="6"/>
      <c r="AB3927" s="21"/>
      <c r="AC3927" s="21"/>
      <c r="AD3927" s="21"/>
      <c r="AE3927" s="6"/>
      <c r="AF3927" s="6"/>
      <c r="AG3927" s="6"/>
      <c r="AH3927" s="6"/>
    </row>
    <row r="3928" spans="1:34" x14ac:dyDescent="0.35">
      <c r="A3928" s="20"/>
      <c r="B3928" s="6"/>
      <c r="C3928" s="6"/>
      <c r="D3928" s="6"/>
      <c r="E3928" s="6"/>
      <c r="F3928" s="6"/>
      <c r="G3928" s="6"/>
      <c r="H3928" s="6"/>
      <c r="I3928" s="6"/>
      <c r="J3928" s="6"/>
      <c r="K3928" s="6"/>
      <c r="L3928" s="6"/>
      <c r="M3928" s="6"/>
      <c r="N3928" s="6"/>
      <c r="O3928" s="6"/>
      <c r="P3928" s="6"/>
      <c r="Q3928" s="6"/>
      <c r="R3928" s="6"/>
      <c r="S3928" s="6"/>
      <c r="T3928" s="6"/>
      <c r="U3928" s="6"/>
      <c r="V3928" s="6"/>
      <c r="W3928" s="6"/>
      <c r="X3928" s="6"/>
      <c r="Y3928" s="6"/>
      <c r="Z3928" s="6"/>
      <c r="AA3928" s="6"/>
      <c r="AB3928" s="21"/>
      <c r="AC3928" s="21"/>
      <c r="AD3928" s="21"/>
      <c r="AE3928" s="6"/>
      <c r="AF3928" s="6"/>
      <c r="AG3928" s="6"/>
      <c r="AH3928" s="6"/>
    </row>
    <row r="3929" spans="1:34" x14ac:dyDescent="0.35">
      <c r="A3929" s="20"/>
      <c r="B3929" s="6"/>
      <c r="C3929" s="6"/>
      <c r="D3929" s="6"/>
      <c r="E3929" s="6"/>
      <c r="F3929" s="6"/>
      <c r="G3929" s="6"/>
      <c r="H3929" s="6"/>
      <c r="I3929" s="6"/>
      <c r="J3929" s="6"/>
      <c r="K3929" s="6"/>
      <c r="L3929" s="6"/>
      <c r="M3929" s="6"/>
      <c r="N3929" s="6"/>
      <c r="O3929" s="6"/>
      <c r="P3929" s="6"/>
      <c r="Q3929" s="6"/>
      <c r="R3929" s="6"/>
      <c r="S3929" s="6"/>
      <c r="T3929" s="6"/>
      <c r="U3929" s="6"/>
      <c r="V3929" s="6"/>
      <c r="W3929" s="6"/>
      <c r="X3929" s="6"/>
      <c r="Y3929" s="6"/>
      <c r="Z3929" s="6"/>
      <c r="AA3929" s="6"/>
      <c r="AB3929" s="21"/>
      <c r="AC3929" s="21"/>
      <c r="AD3929" s="21"/>
      <c r="AE3929" s="6"/>
      <c r="AF3929" s="6"/>
      <c r="AG3929" s="6"/>
      <c r="AH3929" s="6"/>
    </row>
    <row r="3930" spans="1:34" x14ac:dyDescent="0.35">
      <c r="A3930" s="20"/>
      <c r="B3930" s="6"/>
      <c r="C3930" s="6"/>
      <c r="D3930" s="6"/>
      <c r="E3930" s="6"/>
      <c r="F3930" s="6"/>
      <c r="G3930" s="6"/>
      <c r="H3930" s="6"/>
      <c r="I3930" s="6"/>
      <c r="J3930" s="6"/>
      <c r="K3930" s="6"/>
      <c r="L3930" s="6"/>
      <c r="M3930" s="6"/>
      <c r="N3930" s="6"/>
      <c r="O3930" s="6"/>
      <c r="P3930" s="6"/>
      <c r="Q3930" s="6"/>
      <c r="R3930" s="6"/>
      <c r="S3930" s="6"/>
      <c r="T3930" s="6"/>
      <c r="U3930" s="6"/>
      <c r="V3930" s="6"/>
      <c r="W3930" s="6"/>
      <c r="X3930" s="6"/>
      <c r="Y3930" s="6"/>
      <c r="Z3930" s="6"/>
      <c r="AA3930" s="6"/>
      <c r="AB3930" s="21"/>
      <c r="AC3930" s="21"/>
      <c r="AD3930" s="21"/>
      <c r="AE3930" s="6"/>
      <c r="AF3930" s="6"/>
      <c r="AG3930" s="6"/>
      <c r="AH3930" s="6"/>
    </row>
    <row r="3931" spans="1:34" x14ac:dyDescent="0.35">
      <c r="A3931" s="20"/>
      <c r="B3931" s="6"/>
      <c r="C3931" s="6"/>
      <c r="D3931" s="6"/>
      <c r="E3931" s="6"/>
      <c r="F3931" s="6"/>
      <c r="G3931" s="6"/>
      <c r="H3931" s="6"/>
      <c r="I3931" s="6"/>
      <c r="J3931" s="6"/>
      <c r="K3931" s="6"/>
      <c r="L3931" s="6"/>
      <c r="M3931" s="6"/>
      <c r="N3931" s="6"/>
      <c r="O3931" s="6"/>
      <c r="P3931" s="6"/>
      <c r="Q3931" s="6"/>
      <c r="R3931" s="6"/>
      <c r="S3931" s="6"/>
      <c r="T3931" s="6"/>
      <c r="U3931" s="6"/>
      <c r="V3931" s="6"/>
      <c r="W3931" s="6"/>
      <c r="X3931" s="6"/>
      <c r="Y3931" s="6"/>
      <c r="Z3931" s="6"/>
      <c r="AA3931" s="6"/>
      <c r="AB3931" s="21"/>
      <c r="AC3931" s="21"/>
      <c r="AD3931" s="21"/>
      <c r="AE3931" s="6"/>
      <c r="AF3931" s="6"/>
      <c r="AG3931" s="6"/>
      <c r="AH3931" s="6"/>
    </row>
    <row r="3932" spans="1:34" x14ac:dyDescent="0.35">
      <c r="A3932" s="20"/>
      <c r="B3932" s="6"/>
      <c r="C3932" s="6"/>
      <c r="D3932" s="6"/>
      <c r="E3932" s="6"/>
      <c r="F3932" s="6"/>
      <c r="G3932" s="6"/>
      <c r="H3932" s="6"/>
      <c r="I3932" s="6"/>
      <c r="J3932" s="6"/>
      <c r="K3932" s="6"/>
      <c r="L3932" s="6"/>
      <c r="M3932" s="6"/>
      <c r="N3932" s="6"/>
      <c r="O3932" s="6"/>
      <c r="P3932" s="6"/>
      <c r="Q3932" s="6"/>
      <c r="R3932" s="6"/>
      <c r="S3932" s="6"/>
      <c r="T3932" s="6"/>
      <c r="U3932" s="6"/>
      <c r="V3932" s="6"/>
      <c r="W3932" s="6"/>
      <c r="X3932" s="6"/>
      <c r="Y3932" s="6"/>
      <c r="Z3932" s="6"/>
      <c r="AA3932" s="6"/>
      <c r="AB3932" s="21"/>
      <c r="AC3932" s="21"/>
      <c r="AD3932" s="21"/>
      <c r="AE3932" s="6"/>
      <c r="AF3932" s="6"/>
      <c r="AG3932" s="6"/>
      <c r="AH3932" s="6"/>
    </row>
    <row r="3933" spans="1:34" x14ac:dyDescent="0.35">
      <c r="A3933" s="20"/>
      <c r="B3933" s="6"/>
      <c r="C3933" s="6"/>
      <c r="D3933" s="6"/>
      <c r="E3933" s="6"/>
      <c r="F3933" s="6"/>
      <c r="G3933" s="6"/>
      <c r="H3933" s="6"/>
      <c r="I3933" s="6"/>
      <c r="J3933" s="6"/>
      <c r="K3933" s="6"/>
      <c r="L3933" s="6"/>
      <c r="M3933" s="6"/>
      <c r="N3933" s="6"/>
      <c r="O3933" s="6"/>
      <c r="P3933" s="6"/>
      <c r="Q3933" s="6"/>
      <c r="R3933" s="6"/>
      <c r="S3933" s="6"/>
      <c r="T3933" s="6"/>
      <c r="U3933" s="6"/>
      <c r="V3933" s="6"/>
      <c r="W3933" s="6"/>
      <c r="X3933" s="6"/>
      <c r="Y3933" s="6"/>
      <c r="Z3933" s="6"/>
      <c r="AA3933" s="6"/>
      <c r="AB3933" s="21"/>
      <c r="AC3933" s="21"/>
      <c r="AD3933" s="21"/>
      <c r="AE3933" s="6"/>
      <c r="AF3933" s="6"/>
      <c r="AG3933" s="6"/>
      <c r="AH3933" s="6"/>
    </row>
    <row r="3934" spans="1:34" x14ac:dyDescent="0.35">
      <c r="A3934" s="20"/>
      <c r="B3934" s="6"/>
      <c r="C3934" s="6"/>
      <c r="D3934" s="6"/>
      <c r="E3934" s="6"/>
      <c r="F3934" s="6"/>
      <c r="G3934" s="6"/>
      <c r="H3934" s="6"/>
      <c r="I3934" s="6"/>
      <c r="J3934" s="6"/>
      <c r="K3934" s="6"/>
      <c r="L3934" s="6"/>
      <c r="M3934" s="6"/>
      <c r="N3934" s="6"/>
      <c r="O3934" s="6"/>
      <c r="P3934" s="6"/>
      <c r="Q3934" s="6"/>
      <c r="R3934" s="6"/>
      <c r="S3934" s="6"/>
      <c r="T3934" s="6"/>
      <c r="U3934" s="6"/>
      <c r="V3934" s="6"/>
      <c r="W3934" s="6"/>
      <c r="X3934" s="6"/>
      <c r="Y3934" s="6"/>
      <c r="Z3934" s="6"/>
      <c r="AA3934" s="6"/>
      <c r="AB3934" s="21"/>
      <c r="AC3934" s="21"/>
      <c r="AD3934" s="21"/>
      <c r="AE3934" s="6"/>
      <c r="AF3934" s="6"/>
      <c r="AG3934" s="6"/>
      <c r="AH3934" s="6"/>
    </row>
    <row r="3935" spans="1:34" x14ac:dyDescent="0.35">
      <c r="A3935" s="20"/>
      <c r="B3935" s="6"/>
      <c r="C3935" s="6"/>
      <c r="D3935" s="6"/>
      <c r="E3935" s="6"/>
      <c r="F3935" s="6"/>
      <c r="G3935" s="6"/>
      <c r="H3935" s="6"/>
      <c r="I3935" s="6"/>
      <c r="J3935" s="6"/>
      <c r="K3935" s="6"/>
      <c r="L3935" s="6"/>
      <c r="M3935" s="6"/>
      <c r="N3935" s="6"/>
      <c r="O3935" s="6"/>
      <c r="P3935" s="6"/>
      <c r="Q3935" s="6"/>
      <c r="R3935" s="6"/>
      <c r="S3935" s="6"/>
      <c r="T3935" s="6"/>
      <c r="U3935" s="6"/>
      <c r="V3935" s="6"/>
      <c r="W3935" s="6"/>
      <c r="X3935" s="6"/>
      <c r="Y3935" s="6"/>
      <c r="Z3935" s="6"/>
      <c r="AA3935" s="6"/>
      <c r="AB3935" s="21"/>
      <c r="AC3935" s="21"/>
      <c r="AD3935" s="21"/>
      <c r="AE3935" s="6"/>
      <c r="AF3935" s="6"/>
      <c r="AG3935" s="6"/>
      <c r="AH3935" s="6"/>
    </row>
    <row r="3936" spans="1:34" x14ac:dyDescent="0.35">
      <c r="A3936" s="20"/>
      <c r="B3936" s="6"/>
      <c r="C3936" s="6"/>
      <c r="D3936" s="6"/>
      <c r="E3936" s="6"/>
      <c r="F3936" s="6"/>
      <c r="G3936" s="6"/>
      <c r="H3936" s="6"/>
      <c r="I3936" s="6"/>
      <c r="J3936" s="6"/>
      <c r="K3936" s="6"/>
      <c r="L3936" s="6"/>
      <c r="M3936" s="6"/>
      <c r="N3936" s="6"/>
      <c r="O3936" s="6"/>
      <c r="P3936" s="6"/>
      <c r="Q3936" s="6"/>
      <c r="R3936" s="6"/>
      <c r="S3936" s="6"/>
      <c r="T3936" s="6"/>
      <c r="U3936" s="6"/>
      <c r="V3936" s="6"/>
      <c r="W3936" s="6"/>
      <c r="X3936" s="6"/>
      <c r="Y3936" s="6"/>
      <c r="Z3936" s="6"/>
      <c r="AA3936" s="6"/>
      <c r="AB3936" s="21"/>
      <c r="AC3936" s="21"/>
      <c r="AD3936" s="21"/>
      <c r="AE3936" s="6"/>
      <c r="AF3936" s="6"/>
      <c r="AG3936" s="6"/>
      <c r="AH3936" s="6"/>
    </row>
    <row r="3937" spans="1:34" x14ac:dyDescent="0.35">
      <c r="A3937" s="20"/>
      <c r="B3937" s="6"/>
      <c r="C3937" s="6"/>
      <c r="D3937" s="6"/>
      <c r="E3937" s="6"/>
      <c r="F3937" s="6"/>
      <c r="G3937" s="6"/>
      <c r="H3937" s="6"/>
      <c r="I3937" s="6"/>
      <c r="J3937" s="6"/>
      <c r="K3937" s="6"/>
      <c r="L3937" s="6"/>
      <c r="M3937" s="6"/>
      <c r="N3937" s="6"/>
      <c r="O3937" s="6"/>
      <c r="P3937" s="6"/>
      <c r="Q3937" s="6"/>
      <c r="R3937" s="6"/>
      <c r="S3937" s="6"/>
      <c r="T3937" s="6"/>
      <c r="U3937" s="6"/>
      <c r="V3937" s="6"/>
      <c r="W3937" s="6"/>
      <c r="X3937" s="6"/>
      <c r="Y3937" s="6"/>
      <c r="Z3937" s="6"/>
      <c r="AA3937" s="6"/>
      <c r="AB3937" s="21"/>
      <c r="AC3937" s="21"/>
      <c r="AD3937" s="21"/>
      <c r="AE3937" s="6"/>
      <c r="AF3937" s="6"/>
      <c r="AG3937" s="6"/>
      <c r="AH3937" s="6"/>
    </row>
    <row r="3938" spans="1:34" x14ac:dyDescent="0.35">
      <c r="A3938" s="20"/>
      <c r="B3938" s="6"/>
      <c r="C3938" s="6"/>
      <c r="D3938" s="6"/>
      <c r="E3938" s="6"/>
      <c r="F3938" s="6"/>
      <c r="G3938" s="6"/>
      <c r="H3938" s="6"/>
      <c r="I3938" s="6"/>
      <c r="J3938" s="6"/>
      <c r="K3938" s="6"/>
      <c r="L3938" s="6"/>
      <c r="M3938" s="6"/>
      <c r="N3938" s="6"/>
      <c r="O3938" s="6"/>
      <c r="P3938" s="6"/>
      <c r="Q3938" s="6"/>
      <c r="R3938" s="6"/>
      <c r="S3938" s="6"/>
      <c r="T3938" s="6"/>
      <c r="U3938" s="6"/>
      <c r="V3938" s="6"/>
      <c r="W3938" s="6"/>
      <c r="X3938" s="6"/>
      <c r="Y3938" s="6"/>
      <c r="Z3938" s="6"/>
      <c r="AA3938" s="6"/>
      <c r="AB3938" s="21"/>
      <c r="AC3938" s="21"/>
      <c r="AD3938" s="21"/>
      <c r="AE3938" s="6"/>
      <c r="AF3938" s="6"/>
      <c r="AG3938" s="6"/>
      <c r="AH3938" s="6"/>
    </row>
    <row r="3939" spans="1:34" x14ac:dyDescent="0.35">
      <c r="A3939" s="20"/>
      <c r="B3939" s="6"/>
      <c r="C3939" s="6"/>
      <c r="D3939" s="6"/>
      <c r="E3939" s="6"/>
      <c r="F3939" s="6"/>
      <c r="G3939" s="6"/>
      <c r="H3939" s="6"/>
      <c r="I3939" s="6"/>
      <c r="J3939" s="6"/>
      <c r="K3939" s="6"/>
      <c r="L3939" s="6"/>
      <c r="M3939" s="6"/>
      <c r="N3939" s="6"/>
      <c r="O3939" s="6"/>
      <c r="P3939" s="6"/>
      <c r="Q3939" s="6"/>
      <c r="R3939" s="6"/>
      <c r="S3939" s="6"/>
      <c r="T3939" s="6"/>
      <c r="U3939" s="6"/>
      <c r="V3939" s="6"/>
      <c r="W3939" s="6"/>
      <c r="X3939" s="6"/>
      <c r="Y3939" s="6"/>
      <c r="Z3939" s="6"/>
      <c r="AA3939" s="6"/>
      <c r="AB3939" s="21"/>
      <c r="AC3939" s="21"/>
      <c r="AD3939" s="21"/>
      <c r="AE3939" s="6"/>
      <c r="AF3939" s="6"/>
      <c r="AG3939" s="6"/>
      <c r="AH3939" s="6"/>
    </row>
    <row r="3940" spans="1:34" x14ac:dyDescent="0.35">
      <c r="A3940" s="20"/>
      <c r="B3940" s="6"/>
      <c r="C3940" s="6"/>
      <c r="D3940" s="6"/>
      <c r="E3940" s="6"/>
      <c r="F3940" s="6"/>
      <c r="G3940" s="6"/>
      <c r="H3940" s="6"/>
      <c r="I3940" s="6"/>
      <c r="J3940" s="6"/>
      <c r="K3940" s="6"/>
      <c r="L3940" s="6"/>
      <c r="M3940" s="6"/>
      <c r="N3940" s="6"/>
      <c r="O3940" s="6"/>
      <c r="P3940" s="6"/>
      <c r="Q3940" s="6"/>
      <c r="R3940" s="6"/>
      <c r="S3940" s="6"/>
      <c r="T3940" s="6"/>
      <c r="U3940" s="6"/>
      <c r="V3940" s="6"/>
      <c r="W3940" s="6"/>
      <c r="X3940" s="6"/>
      <c r="Y3940" s="6"/>
      <c r="Z3940" s="6"/>
      <c r="AA3940" s="6"/>
      <c r="AB3940" s="21"/>
      <c r="AC3940" s="21"/>
      <c r="AD3940" s="21"/>
      <c r="AE3940" s="6"/>
      <c r="AF3940" s="6"/>
      <c r="AG3940" s="6"/>
      <c r="AH3940" s="6"/>
    </row>
    <row r="3941" spans="1:34" x14ac:dyDescent="0.35">
      <c r="A3941" s="20"/>
      <c r="B3941" s="6"/>
      <c r="C3941" s="6"/>
      <c r="D3941" s="6"/>
      <c r="E3941" s="6"/>
      <c r="F3941" s="6"/>
      <c r="G3941" s="6"/>
      <c r="H3941" s="6"/>
      <c r="I3941" s="6"/>
      <c r="J3941" s="6"/>
      <c r="K3941" s="6"/>
      <c r="L3941" s="6"/>
      <c r="M3941" s="6"/>
      <c r="N3941" s="6"/>
      <c r="O3941" s="6"/>
      <c r="P3941" s="6"/>
      <c r="Q3941" s="6"/>
      <c r="R3941" s="6"/>
      <c r="S3941" s="6"/>
      <c r="T3941" s="6"/>
      <c r="U3941" s="6"/>
      <c r="V3941" s="6"/>
      <c r="W3941" s="6"/>
      <c r="X3941" s="6"/>
      <c r="Y3941" s="6"/>
      <c r="Z3941" s="6"/>
      <c r="AA3941" s="6"/>
      <c r="AB3941" s="21"/>
      <c r="AC3941" s="21"/>
      <c r="AD3941" s="21"/>
      <c r="AE3941" s="6"/>
      <c r="AF3941" s="6"/>
      <c r="AG3941" s="6"/>
      <c r="AH3941" s="6"/>
    </row>
    <row r="3942" spans="1:34" x14ac:dyDescent="0.35">
      <c r="A3942" s="20"/>
      <c r="B3942" s="6"/>
      <c r="C3942" s="6"/>
      <c r="D3942" s="6"/>
      <c r="E3942" s="6"/>
      <c r="F3942" s="6"/>
      <c r="G3942" s="6"/>
      <c r="H3942" s="6"/>
      <c r="I3942" s="6"/>
      <c r="J3942" s="6"/>
      <c r="K3942" s="6"/>
      <c r="L3942" s="6"/>
      <c r="M3942" s="6"/>
      <c r="N3942" s="6"/>
      <c r="O3942" s="6"/>
      <c r="P3942" s="6"/>
      <c r="Q3942" s="6"/>
      <c r="R3942" s="6"/>
      <c r="S3942" s="6"/>
      <c r="T3942" s="6"/>
      <c r="U3942" s="6"/>
      <c r="V3942" s="6"/>
      <c r="W3942" s="6"/>
      <c r="X3942" s="6"/>
      <c r="Y3942" s="6"/>
      <c r="Z3942" s="6"/>
      <c r="AA3942" s="6"/>
      <c r="AB3942" s="21"/>
      <c r="AC3942" s="21"/>
      <c r="AD3942" s="21"/>
      <c r="AE3942" s="6"/>
      <c r="AF3942" s="6"/>
      <c r="AG3942" s="6"/>
      <c r="AH3942" s="6"/>
    </row>
    <row r="3943" spans="1:34" x14ac:dyDescent="0.35">
      <c r="A3943" s="20"/>
      <c r="B3943" s="6"/>
      <c r="C3943" s="6"/>
      <c r="D3943" s="6"/>
      <c r="E3943" s="6"/>
      <c r="F3943" s="6"/>
      <c r="G3943" s="6"/>
      <c r="H3943" s="6"/>
      <c r="I3943" s="6"/>
      <c r="J3943" s="6"/>
      <c r="K3943" s="6"/>
      <c r="L3943" s="6"/>
      <c r="M3943" s="6"/>
      <c r="N3943" s="6"/>
      <c r="O3943" s="6"/>
      <c r="P3943" s="6"/>
      <c r="Q3943" s="6"/>
      <c r="R3943" s="6"/>
      <c r="S3943" s="6"/>
      <c r="T3943" s="6"/>
      <c r="U3943" s="6"/>
      <c r="V3943" s="6"/>
      <c r="W3943" s="6"/>
      <c r="X3943" s="6"/>
      <c r="Y3943" s="6"/>
      <c r="Z3943" s="6"/>
      <c r="AA3943" s="6"/>
      <c r="AB3943" s="21"/>
      <c r="AC3943" s="21"/>
      <c r="AD3943" s="21"/>
      <c r="AE3943" s="6"/>
      <c r="AF3943" s="6"/>
      <c r="AG3943" s="6"/>
      <c r="AH3943" s="6"/>
    </row>
    <row r="3944" spans="1:34" x14ac:dyDescent="0.35">
      <c r="A3944" s="20"/>
      <c r="B3944" s="6"/>
      <c r="C3944" s="6"/>
      <c r="D3944" s="6"/>
      <c r="E3944" s="6"/>
      <c r="F3944" s="6"/>
      <c r="G3944" s="6"/>
      <c r="H3944" s="6"/>
      <c r="I3944" s="6"/>
      <c r="J3944" s="6"/>
      <c r="K3944" s="6"/>
      <c r="L3944" s="6"/>
      <c r="M3944" s="6"/>
      <c r="N3944" s="6"/>
      <c r="O3944" s="6"/>
      <c r="P3944" s="6"/>
      <c r="Q3944" s="6"/>
      <c r="R3944" s="6"/>
      <c r="S3944" s="6"/>
      <c r="T3944" s="6"/>
      <c r="U3944" s="6"/>
      <c r="V3944" s="6"/>
      <c r="W3944" s="6"/>
      <c r="X3944" s="6"/>
      <c r="Y3944" s="6"/>
      <c r="Z3944" s="6"/>
      <c r="AA3944" s="6"/>
      <c r="AB3944" s="21"/>
      <c r="AC3944" s="21"/>
      <c r="AD3944" s="21"/>
      <c r="AE3944" s="6"/>
      <c r="AF3944" s="6"/>
      <c r="AG3944" s="6"/>
      <c r="AH3944" s="6"/>
    </row>
    <row r="3945" spans="1:34" x14ac:dyDescent="0.35">
      <c r="A3945" s="20"/>
      <c r="B3945" s="6"/>
      <c r="C3945" s="6"/>
      <c r="D3945" s="6"/>
      <c r="E3945" s="6"/>
      <c r="F3945" s="6"/>
      <c r="G3945" s="6"/>
      <c r="H3945" s="6"/>
      <c r="I3945" s="6"/>
      <c r="J3945" s="6"/>
      <c r="K3945" s="6"/>
      <c r="L3945" s="6"/>
      <c r="M3945" s="6"/>
      <c r="N3945" s="6"/>
      <c r="O3945" s="6"/>
      <c r="P3945" s="6"/>
      <c r="Q3945" s="6"/>
      <c r="R3945" s="6"/>
      <c r="S3945" s="6"/>
      <c r="T3945" s="6"/>
      <c r="U3945" s="6"/>
      <c r="V3945" s="6"/>
      <c r="W3945" s="6"/>
      <c r="X3945" s="6"/>
      <c r="Y3945" s="6"/>
      <c r="Z3945" s="6"/>
      <c r="AA3945" s="6"/>
      <c r="AB3945" s="21"/>
      <c r="AC3945" s="21"/>
      <c r="AD3945" s="21"/>
      <c r="AE3945" s="6"/>
      <c r="AF3945" s="6"/>
      <c r="AG3945" s="6"/>
      <c r="AH3945" s="6"/>
    </row>
    <row r="3946" spans="1:34" x14ac:dyDescent="0.35">
      <c r="A3946" s="20"/>
      <c r="B3946" s="6"/>
      <c r="C3946" s="6"/>
      <c r="D3946" s="6"/>
      <c r="E3946" s="6"/>
      <c r="F3946" s="6"/>
      <c r="G3946" s="6"/>
      <c r="H3946" s="6"/>
      <c r="I3946" s="6"/>
      <c r="J3946" s="6"/>
      <c r="K3946" s="6"/>
      <c r="L3946" s="6"/>
      <c r="M3946" s="6"/>
      <c r="N3946" s="6"/>
      <c r="O3946" s="6"/>
      <c r="P3946" s="6"/>
      <c r="Q3946" s="6"/>
      <c r="R3946" s="6"/>
      <c r="S3946" s="6"/>
      <c r="T3946" s="6"/>
      <c r="U3946" s="6"/>
      <c r="V3946" s="6"/>
      <c r="W3946" s="6"/>
      <c r="X3946" s="6"/>
      <c r="Y3946" s="6"/>
      <c r="Z3946" s="6"/>
      <c r="AA3946" s="6"/>
      <c r="AB3946" s="21"/>
      <c r="AC3946" s="21"/>
      <c r="AD3946" s="21"/>
      <c r="AE3946" s="6"/>
      <c r="AF3946" s="6"/>
      <c r="AG3946" s="6"/>
      <c r="AH3946" s="6"/>
    </row>
    <row r="3947" spans="1:34" x14ac:dyDescent="0.35">
      <c r="A3947" s="20"/>
      <c r="B3947" s="6"/>
      <c r="C3947" s="6"/>
      <c r="D3947" s="6"/>
      <c r="E3947" s="6"/>
      <c r="F3947" s="6"/>
      <c r="G3947" s="6"/>
      <c r="H3947" s="6"/>
      <c r="I3947" s="6"/>
      <c r="J3947" s="6"/>
      <c r="K3947" s="6"/>
      <c r="L3947" s="6"/>
      <c r="M3947" s="6"/>
      <c r="N3947" s="6"/>
      <c r="O3947" s="6"/>
      <c r="P3947" s="6"/>
      <c r="Q3947" s="6"/>
      <c r="R3947" s="6"/>
      <c r="S3947" s="6"/>
      <c r="T3947" s="6"/>
      <c r="U3947" s="6"/>
      <c r="V3947" s="6"/>
      <c r="W3947" s="6"/>
      <c r="X3947" s="6"/>
      <c r="Y3947" s="6"/>
      <c r="Z3947" s="6"/>
      <c r="AA3947" s="6"/>
      <c r="AB3947" s="21"/>
      <c r="AC3947" s="21"/>
      <c r="AD3947" s="21"/>
      <c r="AE3947" s="6"/>
      <c r="AF3947" s="6"/>
      <c r="AG3947" s="6"/>
      <c r="AH3947" s="6"/>
    </row>
    <row r="3948" spans="1:34" x14ac:dyDescent="0.35">
      <c r="A3948" s="20"/>
      <c r="B3948" s="6"/>
      <c r="C3948" s="6"/>
      <c r="D3948" s="6"/>
      <c r="E3948" s="6"/>
      <c r="F3948" s="6"/>
      <c r="G3948" s="6"/>
      <c r="H3948" s="6"/>
      <c r="I3948" s="6"/>
      <c r="J3948" s="6"/>
      <c r="K3948" s="6"/>
      <c r="L3948" s="6"/>
      <c r="M3948" s="6"/>
      <c r="N3948" s="6"/>
      <c r="O3948" s="6"/>
      <c r="P3948" s="6"/>
      <c r="Q3948" s="6"/>
      <c r="R3948" s="6"/>
      <c r="S3948" s="6"/>
      <c r="T3948" s="6"/>
      <c r="U3948" s="6"/>
      <c r="V3948" s="6"/>
      <c r="W3948" s="6"/>
      <c r="X3948" s="6"/>
      <c r="Y3948" s="6"/>
      <c r="Z3948" s="6"/>
      <c r="AA3948" s="6"/>
      <c r="AB3948" s="21"/>
      <c r="AC3948" s="21"/>
      <c r="AD3948" s="21"/>
      <c r="AE3948" s="6"/>
      <c r="AF3948" s="6"/>
      <c r="AG3948" s="6"/>
      <c r="AH3948" s="6"/>
    </row>
    <row r="3949" spans="1:34" x14ac:dyDescent="0.35">
      <c r="A3949" s="20"/>
      <c r="B3949" s="6"/>
      <c r="C3949" s="6"/>
      <c r="D3949" s="6"/>
      <c r="E3949" s="6"/>
      <c r="F3949" s="6"/>
      <c r="G3949" s="6"/>
      <c r="H3949" s="6"/>
      <c r="I3949" s="6"/>
      <c r="J3949" s="6"/>
      <c r="K3949" s="6"/>
      <c r="L3949" s="6"/>
      <c r="M3949" s="6"/>
      <c r="N3949" s="6"/>
      <c r="O3949" s="6"/>
      <c r="P3949" s="6"/>
      <c r="Q3949" s="6"/>
      <c r="R3949" s="6"/>
      <c r="S3949" s="6"/>
      <c r="T3949" s="6"/>
      <c r="U3949" s="6"/>
      <c r="V3949" s="6"/>
      <c r="W3949" s="6"/>
      <c r="X3949" s="6"/>
      <c r="Y3949" s="6"/>
      <c r="Z3949" s="6"/>
      <c r="AA3949" s="6"/>
      <c r="AB3949" s="21"/>
      <c r="AC3949" s="21"/>
      <c r="AD3949" s="21"/>
      <c r="AE3949" s="6"/>
      <c r="AF3949" s="6"/>
      <c r="AG3949" s="6"/>
      <c r="AH3949" s="6"/>
    </row>
    <row r="3950" spans="1:34" x14ac:dyDescent="0.35">
      <c r="A3950" s="20"/>
      <c r="B3950" s="6"/>
      <c r="C3950" s="6"/>
      <c r="D3950" s="6"/>
      <c r="E3950" s="6"/>
      <c r="F3950" s="6"/>
      <c r="G3950" s="6"/>
      <c r="H3950" s="6"/>
      <c r="I3950" s="6"/>
      <c r="J3950" s="6"/>
      <c r="K3950" s="6"/>
      <c r="L3950" s="6"/>
      <c r="M3950" s="6"/>
      <c r="N3950" s="6"/>
      <c r="O3950" s="6"/>
      <c r="P3950" s="6"/>
      <c r="Q3950" s="6"/>
      <c r="R3950" s="6"/>
      <c r="S3950" s="6"/>
      <c r="T3950" s="6"/>
      <c r="U3950" s="6"/>
      <c r="V3950" s="6"/>
      <c r="W3950" s="6"/>
      <c r="X3950" s="6"/>
      <c r="Y3950" s="6"/>
      <c r="Z3950" s="6"/>
      <c r="AA3950" s="6"/>
      <c r="AB3950" s="21"/>
      <c r="AC3950" s="21"/>
      <c r="AD3950" s="21"/>
      <c r="AE3950" s="6"/>
      <c r="AF3950" s="6"/>
      <c r="AG3950" s="6"/>
      <c r="AH3950" s="6"/>
    </row>
    <row r="3951" spans="1:34" x14ac:dyDescent="0.35">
      <c r="A3951" s="20"/>
      <c r="B3951" s="6"/>
      <c r="C3951" s="6"/>
      <c r="D3951" s="6"/>
      <c r="E3951" s="6"/>
      <c r="F3951" s="6"/>
      <c r="G3951" s="6"/>
      <c r="H3951" s="6"/>
      <c r="I3951" s="6"/>
      <c r="J3951" s="6"/>
      <c r="K3951" s="6"/>
      <c r="L3951" s="6"/>
      <c r="M3951" s="6"/>
      <c r="N3951" s="6"/>
      <c r="O3951" s="6"/>
      <c r="P3951" s="6"/>
      <c r="Q3951" s="6"/>
      <c r="R3951" s="6"/>
      <c r="S3951" s="6"/>
      <c r="T3951" s="6"/>
      <c r="U3951" s="6"/>
      <c r="V3951" s="6"/>
      <c r="W3951" s="6"/>
      <c r="X3951" s="6"/>
      <c r="Y3951" s="6"/>
      <c r="Z3951" s="6"/>
      <c r="AA3951" s="6"/>
      <c r="AB3951" s="21"/>
      <c r="AC3951" s="21"/>
      <c r="AD3951" s="21"/>
      <c r="AE3951" s="6"/>
      <c r="AF3951" s="6"/>
      <c r="AG3951" s="6"/>
      <c r="AH3951" s="6"/>
    </row>
    <row r="3952" spans="1:34" x14ac:dyDescent="0.35">
      <c r="A3952" s="20"/>
      <c r="B3952" s="6"/>
      <c r="C3952" s="6"/>
      <c r="D3952" s="6"/>
      <c r="E3952" s="6"/>
      <c r="F3952" s="6"/>
      <c r="G3952" s="6"/>
      <c r="H3952" s="6"/>
      <c r="I3952" s="6"/>
      <c r="J3952" s="6"/>
      <c r="K3952" s="6"/>
      <c r="L3952" s="6"/>
      <c r="M3952" s="6"/>
      <c r="N3952" s="6"/>
      <c r="O3952" s="6"/>
      <c r="P3952" s="6"/>
      <c r="Q3952" s="6"/>
      <c r="R3952" s="6"/>
      <c r="S3952" s="6"/>
      <c r="T3952" s="6"/>
      <c r="U3952" s="6"/>
      <c r="V3952" s="6"/>
      <c r="W3952" s="6"/>
      <c r="X3952" s="6"/>
      <c r="Y3952" s="6"/>
      <c r="Z3952" s="6"/>
      <c r="AA3952" s="6"/>
      <c r="AB3952" s="21"/>
      <c r="AC3952" s="21"/>
      <c r="AD3952" s="21"/>
      <c r="AE3952" s="6"/>
      <c r="AF3952" s="6"/>
      <c r="AG3952" s="6"/>
      <c r="AH3952" s="6"/>
    </row>
    <row r="3953" spans="1:34" x14ac:dyDescent="0.35">
      <c r="A3953" s="20"/>
      <c r="B3953" s="6"/>
      <c r="C3953" s="6"/>
      <c r="D3953" s="6"/>
      <c r="E3953" s="6"/>
      <c r="F3953" s="6"/>
      <c r="G3953" s="6"/>
      <c r="H3953" s="6"/>
      <c r="I3953" s="6"/>
      <c r="J3953" s="6"/>
      <c r="K3953" s="6"/>
      <c r="L3953" s="6"/>
      <c r="M3953" s="6"/>
      <c r="N3953" s="6"/>
      <c r="O3953" s="6"/>
      <c r="P3953" s="6"/>
      <c r="Q3953" s="6"/>
      <c r="R3953" s="6"/>
      <c r="S3953" s="6"/>
      <c r="T3953" s="6"/>
      <c r="U3953" s="6"/>
      <c r="V3953" s="6"/>
      <c r="W3953" s="6"/>
      <c r="X3953" s="6"/>
      <c r="Y3953" s="6"/>
      <c r="Z3953" s="6"/>
      <c r="AA3953" s="6"/>
      <c r="AB3953" s="21"/>
      <c r="AC3953" s="21"/>
      <c r="AD3953" s="21"/>
      <c r="AE3953" s="6"/>
      <c r="AF3953" s="6"/>
      <c r="AG3953" s="6"/>
      <c r="AH3953" s="6"/>
    </row>
    <row r="3954" spans="1:34" x14ac:dyDescent="0.35">
      <c r="A3954" s="20"/>
      <c r="B3954" s="6"/>
      <c r="C3954" s="6"/>
      <c r="D3954" s="6"/>
      <c r="E3954" s="6"/>
      <c r="F3954" s="6"/>
      <c r="G3954" s="6"/>
      <c r="H3954" s="6"/>
      <c r="I3954" s="6"/>
      <c r="J3954" s="6"/>
      <c r="K3954" s="6"/>
      <c r="L3954" s="6"/>
      <c r="M3954" s="6"/>
      <c r="N3954" s="6"/>
      <c r="O3954" s="6"/>
      <c r="P3954" s="6"/>
      <c r="Q3954" s="6"/>
      <c r="R3954" s="6"/>
      <c r="S3954" s="6"/>
      <c r="T3954" s="6"/>
      <c r="U3954" s="6"/>
      <c r="V3954" s="6"/>
      <c r="W3954" s="6"/>
      <c r="X3954" s="6"/>
      <c r="Y3954" s="6"/>
      <c r="Z3954" s="6"/>
      <c r="AA3954" s="6"/>
      <c r="AB3954" s="21"/>
      <c r="AC3954" s="21"/>
      <c r="AD3954" s="21"/>
      <c r="AE3954" s="6"/>
      <c r="AF3954" s="6"/>
      <c r="AG3954" s="6"/>
      <c r="AH3954" s="6"/>
    </row>
    <row r="3955" spans="1:34" x14ac:dyDescent="0.35">
      <c r="A3955" s="20"/>
      <c r="B3955" s="6"/>
      <c r="C3955" s="6"/>
      <c r="D3955" s="6"/>
      <c r="E3955" s="6"/>
      <c r="F3955" s="6"/>
      <c r="G3955" s="6"/>
      <c r="H3955" s="6"/>
      <c r="I3955" s="6"/>
      <c r="J3955" s="6"/>
      <c r="K3955" s="6"/>
      <c r="L3955" s="6"/>
      <c r="M3955" s="6"/>
      <c r="N3955" s="6"/>
      <c r="O3955" s="6"/>
      <c r="P3955" s="6"/>
      <c r="Q3955" s="6"/>
      <c r="R3955" s="6"/>
      <c r="S3955" s="6"/>
      <c r="T3955" s="6"/>
      <c r="U3955" s="6"/>
      <c r="V3955" s="6"/>
      <c r="W3955" s="6"/>
      <c r="X3955" s="6"/>
      <c r="Y3955" s="6"/>
      <c r="Z3955" s="6"/>
      <c r="AA3955" s="6"/>
      <c r="AB3955" s="21"/>
      <c r="AC3955" s="21"/>
      <c r="AD3955" s="21"/>
      <c r="AE3955" s="6"/>
      <c r="AF3955" s="6"/>
      <c r="AG3955" s="6"/>
      <c r="AH3955" s="6"/>
    </row>
    <row r="3956" spans="1:34" x14ac:dyDescent="0.35">
      <c r="A3956" s="20"/>
      <c r="B3956" s="6"/>
      <c r="C3956" s="6"/>
      <c r="D3956" s="6"/>
      <c r="E3956" s="6"/>
      <c r="F3956" s="6"/>
      <c r="G3956" s="6"/>
      <c r="H3956" s="6"/>
      <c r="I3956" s="6"/>
      <c r="J3956" s="6"/>
      <c r="K3956" s="6"/>
      <c r="L3956" s="6"/>
      <c r="M3956" s="6"/>
      <c r="N3956" s="6"/>
      <c r="O3956" s="6"/>
      <c r="P3956" s="6"/>
      <c r="Q3956" s="6"/>
      <c r="R3956" s="6"/>
      <c r="S3956" s="6"/>
      <c r="T3956" s="6"/>
      <c r="U3956" s="6"/>
      <c r="V3956" s="6"/>
      <c r="W3956" s="6"/>
      <c r="X3956" s="6"/>
      <c r="Y3956" s="6"/>
      <c r="Z3956" s="6"/>
      <c r="AA3956" s="6"/>
      <c r="AB3956" s="21"/>
      <c r="AC3956" s="21"/>
      <c r="AD3956" s="21"/>
      <c r="AE3956" s="6"/>
      <c r="AF3956" s="6"/>
      <c r="AG3956" s="6"/>
      <c r="AH3956" s="6"/>
    </row>
    <row r="3957" spans="1:34" x14ac:dyDescent="0.35">
      <c r="A3957" s="20"/>
      <c r="B3957" s="6"/>
      <c r="C3957" s="6"/>
      <c r="D3957" s="6"/>
      <c r="E3957" s="6"/>
      <c r="F3957" s="6"/>
      <c r="G3957" s="6"/>
      <c r="H3957" s="6"/>
      <c r="I3957" s="6"/>
      <c r="J3957" s="6"/>
      <c r="K3957" s="6"/>
      <c r="L3957" s="6"/>
      <c r="M3957" s="6"/>
      <c r="N3957" s="6"/>
      <c r="O3957" s="6"/>
      <c r="P3957" s="6"/>
      <c r="Q3957" s="6"/>
      <c r="R3957" s="6"/>
      <c r="S3957" s="6"/>
      <c r="T3957" s="6"/>
      <c r="U3957" s="6"/>
      <c r="V3957" s="6"/>
      <c r="W3957" s="6"/>
      <c r="X3957" s="6"/>
      <c r="Y3957" s="6"/>
      <c r="Z3957" s="6"/>
      <c r="AA3957" s="6"/>
      <c r="AB3957" s="21"/>
      <c r="AC3957" s="21"/>
      <c r="AD3957" s="21"/>
      <c r="AE3957" s="6"/>
      <c r="AF3957" s="6"/>
      <c r="AG3957" s="6"/>
      <c r="AH3957" s="6"/>
    </row>
    <row r="3958" spans="1:34" x14ac:dyDescent="0.35">
      <c r="A3958" s="20"/>
      <c r="B3958" s="6"/>
      <c r="C3958" s="6"/>
      <c r="D3958" s="6"/>
      <c r="E3958" s="6"/>
      <c r="F3958" s="6"/>
      <c r="G3958" s="6"/>
      <c r="H3958" s="6"/>
      <c r="I3958" s="6"/>
      <c r="J3958" s="6"/>
      <c r="K3958" s="6"/>
      <c r="L3958" s="6"/>
      <c r="M3958" s="6"/>
      <c r="N3958" s="6"/>
      <c r="O3958" s="6"/>
      <c r="P3958" s="6"/>
      <c r="Q3958" s="6"/>
      <c r="R3958" s="6"/>
      <c r="S3958" s="6"/>
      <c r="T3958" s="6"/>
      <c r="U3958" s="6"/>
      <c r="V3958" s="6"/>
      <c r="W3958" s="6"/>
      <c r="X3958" s="6"/>
      <c r="Y3958" s="6"/>
      <c r="Z3958" s="6"/>
      <c r="AA3958" s="6"/>
      <c r="AB3958" s="21"/>
      <c r="AC3958" s="21"/>
      <c r="AD3958" s="21"/>
      <c r="AE3958" s="6"/>
      <c r="AF3958" s="6"/>
      <c r="AG3958" s="6"/>
      <c r="AH3958" s="6"/>
    </row>
    <row r="3959" spans="1:34" x14ac:dyDescent="0.35">
      <c r="A3959" s="20"/>
      <c r="B3959" s="6"/>
      <c r="C3959" s="6"/>
      <c r="D3959" s="6"/>
      <c r="E3959" s="6"/>
      <c r="F3959" s="6"/>
      <c r="G3959" s="6"/>
      <c r="H3959" s="6"/>
      <c r="I3959" s="6"/>
      <c r="J3959" s="6"/>
      <c r="K3959" s="6"/>
      <c r="L3959" s="6"/>
      <c r="M3959" s="6"/>
      <c r="N3959" s="6"/>
      <c r="O3959" s="6"/>
      <c r="P3959" s="6"/>
      <c r="Q3959" s="6"/>
      <c r="R3959" s="6"/>
      <c r="S3959" s="6"/>
      <c r="T3959" s="6"/>
      <c r="U3959" s="6"/>
      <c r="V3959" s="6"/>
      <c r="W3959" s="6"/>
      <c r="X3959" s="6"/>
      <c r="Y3959" s="6"/>
      <c r="Z3959" s="6"/>
      <c r="AA3959" s="6"/>
      <c r="AB3959" s="21"/>
      <c r="AC3959" s="21"/>
      <c r="AD3959" s="21"/>
      <c r="AE3959" s="6"/>
      <c r="AF3959" s="6"/>
      <c r="AG3959" s="6"/>
      <c r="AH3959" s="6"/>
    </row>
    <row r="3960" spans="1:34" x14ac:dyDescent="0.35">
      <c r="A3960" s="20"/>
      <c r="B3960" s="6"/>
      <c r="C3960" s="6"/>
      <c r="D3960" s="6"/>
      <c r="E3960" s="6"/>
      <c r="F3960" s="6"/>
      <c r="G3960" s="6"/>
      <c r="H3960" s="6"/>
      <c r="I3960" s="6"/>
      <c r="J3960" s="6"/>
      <c r="K3960" s="6"/>
      <c r="L3960" s="6"/>
      <c r="M3960" s="6"/>
      <c r="N3960" s="6"/>
      <c r="O3960" s="6"/>
      <c r="P3960" s="6"/>
      <c r="Q3960" s="6"/>
      <c r="R3960" s="6"/>
      <c r="S3960" s="6"/>
      <c r="T3960" s="6"/>
      <c r="U3960" s="6"/>
      <c r="V3960" s="6"/>
      <c r="W3960" s="6"/>
      <c r="X3960" s="6"/>
      <c r="Y3960" s="6"/>
      <c r="Z3960" s="6"/>
      <c r="AA3960" s="6"/>
      <c r="AB3960" s="21"/>
      <c r="AC3960" s="21"/>
      <c r="AD3960" s="21"/>
      <c r="AE3960" s="6"/>
      <c r="AF3960" s="6"/>
      <c r="AG3960" s="6"/>
      <c r="AH3960" s="6"/>
    </row>
    <row r="3961" spans="1:34" x14ac:dyDescent="0.35">
      <c r="A3961" s="20"/>
      <c r="B3961" s="6"/>
      <c r="C3961" s="6"/>
      <c r="D3961" s="6"/>
      <c r="E3961" s="6"/>
      <c r="F3961" s="6"/>
      <c r="G3961" s="6"/>
      <c r="H3961" s="6"/>
      <c r="I3961" s="6"/>
      <c r="J3961" s="6"/>
      <c r="K3961" s="6"/>
      <c r="L3961" s="6"/>
      <c r="M3961" s="6"/>
      <c r="N3961" s="6"/>
      <c r="O3961" s="6"/>
      <c r="P3961" s="6"/>
      <c r="Q3961" s="6"/>
      <c r="R3961" s="6"/>
      <c r="S3961" s="6"/>
      <c r="T3961" s="6"/>
      <c r="U3961" s="6"/>
      <c r="V3961" s="6"/>
      <c r="W3961" s="6"/>
      <c r="X3961" s="6"/>
      <c r="Y3961" s="6"/>
      <c r="Z3961" s="6"/>
      <c r="AA3961" s="6"/>
      <c r="AB3961" s="21"/>
      <c r="AC3961" s="21"/>
      <c r="AD3961" s="21"/>
      <c r="AE3961" s="6"/>
      <c r="AF3961" s="6"/>
      <c r="AG3961" s="6"/>
      <c r="AH3961" s="6"/>
    </row>
    <row r="3962" spans="1:34" x14ac:dyDescent="0.35">
      <c r="A3962" s="20"/>
      <c r="B3962" s="6"/>
      <c r="C3962" s="6"/>
      <c r="D3962" s="6"/>
      <c r="E3962" s="6"/>
      <c r="F3962" s="6"/>
      <c r="G3962" s="6"/>
      <c r="H3962" s="6"/>
      <c r="I3962" s="6"/>
      <c r="J3962" s="6"/>
      <c r="K3962" s="6"/>
      <c r="L3962" s="6"/>
      <c r="M3962" s="6"/>
      <c r="N3962" s="6"/>
      <c r="O3962" s="6"/>
      <c r="P3962" s="6"/>
      <c r="Q3962" s="6"/>
      <c r="R3962" s="6"/>
      <c r="S3962" s="6"/>
      <c r="T3962" s="6"/>
      <c r="U3962" s="6"/>
      <c r="V3962" s="6"/>
      <c r="W3962" s="6"/>
      <c r="X3962" s="6"/>
      <c r="Y3962" s="6"/>
      <c r="Z3962" s="6"/>
      <c r="AA3962" s="6"/>
      <c r="AB3962" s="21"/>
      <c r="AC3962" s="21"/>
      <c r="AD3962" s="21"/>
      <c r="AE3962" s="6"/>
      <c r="AF3962" s="6"/>
      <c r="AG3962" s="6"/>
      <c r="AH3962" s="6"/>
    </row>
    <row r="3963" spans="1:34" x14ac:dyDescent="0.35">
      <c r="A3963" s="20"/>
      <c r="B3963" s="6"/>
      <c r="C3963" s="6"/>
      <c r="D3963" s="6"/>
      <c r="E3963" s="6"/>
      <c r="F3963" s="6"/>
      <c r="G3963" s="6"/>
      <c r="H3963" s="6"/>
      <c r="I3963" s="6"/>
      <c r="J3963" s="6"/>
      <c r="K3963" s="6"/>
      <c r="L3963" s="6"/>
      <c r="M3963" s="6"/>
      <c r="N3963" s="6"/>
      <c r="O3963" s="6"/>
      <c r="P3963" s="6"/>
      <c r="Q3963" s="6"/>
      <c r="R3963" s="6"/>
      <c r="S3963" s="6"/>
      <c r="T3963" s="6"/>
      <c r="U3963" s="6"/>
      <c r="V3963" s="6"/>
      <c r="W3963" s="6"/>
      <c r="X3963" s="6"/>
      <c r="Y3963" s="6"/>
      <c r="Z3963" s="6"/>
      <c r="AA3963" s="6"/>
      <c r="AB3963" s="21"/>
      <c r="AC3963" s="21"/>
      <c r="AD3963" s="21"/>
      <c r="AE3963" s="6"/>
      <c r="AF3963" s="6"/>
      <c r="AG3963" s="6"/>
      <c r="AH3963" s="6"/>
    </row>
    <row r="3964" spans="1:34" x14ac:dyDescent="0.35">
      <c r="A3964" s="20"/>
      <c r="B3964" s="6"/>
      <c r="C3964" s="6"/>
      <c r="D3964" s="6"/>
      <c r="E3964" s="6"/>
      <c r="F3964" s="6"/>
      <c r="G3964" s="6"/>
      <c r="H3964" s="6"/>
      <c r="I3964" s="6"/>
      <c r="J3964" s="6"/>
      <c r="K3964" s="6"/>
      <c r="L3964" s="6"/>
      <c r="M3964" s="6"/>
      <c r="N3964" s="6"/>
      <c r="O3964" s="6"/>
      <c r="P3964" s="6"/>
      <c r="Q3964" s="6"/>
      <c r="R3964" s="6"/>
      <c r="S3964" s="6"/>
      <c r="T3964" s="6"/>
      <c r="U3964" s="6"/>
      <c r="V3964" s="6"/>
      <c r="W3964" s="6"/>
      <c r="X3964" s="6"/>
      <c r="Y3964" s="6"/>
      <c r="Z3964" s="6"/>
      <c r="AA3964" s="6"/>
      <c r="AB3964" s="21"/>
      <c r="AC3964" s="21"/>
      <c r="AD3964" s="21"/>
      <c r="AE3964" s="6"/>
      <c r="AF3964" s="6"/>
      <c r="AG3964" s="6"/>
      <c r="AH3964" s="6"/>
    </row>
    <row r="3965" spans="1:34" x14ac:dyDescent="0.35">
      <c r="A3965" s="20"/>
      <c r="B3965" s="6"/>
      <c r="C3965" s="6"/>
      <c r="D3965" s="6"/>
      <c r="E3965" s="6"/>
      <c r="F3965" s="6"/>
      <c r="G3965" s="6"/>
      <c r="H3965" s="6"/>
      <c r="I3965" s="6"/>
      <c r="J3965" s="6"/>
      <c r="K3965" s="6"/>
      <c r="L3965" s="6"/>
      <c r="M3965" s="6"/>
      <c r="N3965" s="6"/>
      <c r="O3965" s="6"/>
      <c r="P3965" s="6"/>
      <c r="Q3965" s="6"/>
      <c r="R3965" s="6"/>
      <c r="S3965" s="6"/>
      <c r="T3965" s="6"/>
      <c r="U3965" s="6"/>
      <c r="V3965" s="6"/>
      <c r="W3965" s="6"/>
      <c r="X3965" s="6"/>
      <c r="Y3965" s="6"/>
      <c r="Z3965" s="6"/>
      <c r="AA3965" s="6"/>
      <c r="AB3965" s="21"/>
      <c r="AC3965" s="21"/>
      <c r="AD3965" s="21"/>
      <c r="AE3965" s="6"/>
      <c r="AF3965" s="6"/>
      <c r="AG3965" s="6"/>
      <c r="AH3965" s="6"/>
    </row>
    <row r="3966" spans="1:34" x14ac:dyDescent="0.35">
      <c r="A3966" s="20"/>
      <c r="B3966" s="6"/>
      <c r="C3966" s="6"/>
      <c r="D3966" s="6"/>
      <c r="E3966" s="6"/>
      <c r="F3966" s="6"/>
      <c r="G3966" s="6"/>
      <c r="H3966" s="6"/>
      <c r="I3966" s="6"/>
      <c r="J3966" s="6"/>
      <c r="K3966" s="6"/>
      <c r="L3966" s="6"/>
      <c r="M3966" s="6"/>
      <c r="N3966" s="6"/>
      <c r="O3966" s="6"/>
      <c r="P3966" s="6"/>
      <c r="Q3966" s="6"/>
      <c r="R3966" s="6"/>
      <c r="S3966" s="6"/>
      <c r="T3966" s="6"/>
      <c r="U3966" s="6"/>
      <c r="V3966" s="6"/>
      <c r="W3966" s="6"/>
      <c r="X3966" s="6"/>
      <c r="Y3966" s="6"/>
      <c r="Z3966" s="6"/>
      <c r="AA3966" s="6"/>
      <c r="AB3966" s="21"/>
      <c r="AC3966" s="21"/>
      <c r="AD3966" s="21"/>
      <c r="AE3966" s="6"/>
      <c r="AF3966" s="6"/>
      <c r="AG3966" s="6"/>
      <c r="AH3966" s="6"/>
    </row>
    <row r="3967" spans="1:34" x14ac:dyDescent="0.35">
      <c r="A3967" s="20"/>
      <c r="B3967" s="6"/>
      <c r="C3967" s="6"/>
      <c r="D3967" s="6"/>
      <c r="E3967" s="6"/>
      <c r="F3967" s="6"/>
      <c r="G3967" s="6"/>
      <c r="H3967" s="6"/>
      <c r="I3967" s="6"/>
      <c r="J3967" s="6"/>
      <c r="K3967" s="6"/>
      <c r="L3967" s="6"/>
      <c r="M3967" s="6"/>
      <c r="N3967" s="6"/>
      <c r="O3967" s="6"/>
      <c r="P3967" s="6"/>
      <c r="Q3967" s="6"/>
      <c r="R3967" s="6"/>
      <c r="S3967" s="6"/>
      <c r="T3967" s="6"/>
      <c r="U3967" s="6"/>
      <c r="V3967" s="6"/>
      <c r="W3967" s="6"/>
      <c r="X3967" s="6"/>
      <c r="Y3967" s="6"/>
      <c r="Z3967" s="6"/>
      <c r="AA3967" s="6"/>
      <c r="AB3967" s="21"/>
      <c r="AC3967" s="21"/>
      <c r="AD3967" s="21"/>
      <c r="AE3967" s="6"/>
      <c r="AF3967" s="6"/>
      <c r="AG3967" s="6"/>
      <c r="AH3967" s="6"/>
    </row>
    <row r="3968" spans="1:34" x14ac:dyDescent="0.35">
      <c r="A3968" s="20"/>
      <c r="B3968" s="6"/>
      <c r="C3968" s="6"/>
      <c r="D3968" s="6"/>
      <c r="E3968" s="6"/>
      <c r="F3968" s="6"/>
      <c r="G3968" s="6"/>
      <c r="H3968" s="6"/>
      <c r="I3968" s="6"/>
      <c r="J3968" s="6"/>
      <c r="K3968" s="6"/>
      <c r="L3968" s="6"/>
      <c r="M3968" s="6"/>
      <c r="N3968" s="6"/>
      <c r="O3968" s="6"/>
      <c r="P3968" s="6"/>
      <c r="Q3968" s="6"/>
      <c r="R3968" s="6"/>
      <c r="S3968" s="6"/>
      <c r="T3968" s="6"/>
      <c r="U3968" s="6"/>
      <c r="V3968" s="6"/>
      <c r="W3968" s="6"/>
      <c r="X3968" s="6"/>
      <c r="Y3968" s="6"/>
      <c r="Z3968" s="6"/>
      <c r="AA3968" s="6"/>
      <c r="AB3968" s="21"/>
      <c r="AC3968" s="21"/>
      <c r="AD3968" s="21"/>
      <c r="AE3968" s="6"/>
      <c r="AF3968" s="6"/>
      <c r="AG3968" s="6"/>
      <c r="AH3968" s="6"/>
    </row>
    <row r="3969" spans="1:34" x14ac:dyDescent="0.35">
      <c r="A3969" s="20"/>
      <c r="B3969" s="6"/>
      <c r="C3969" s="6"/>
      <c r="D3969" s="6"/>
      <c r="E3969" s="6"/>
      <c r="F3969" s="6"/>
      <c r="G3969" s="6"/>
      <c r="H3969" s="6"/>
      <c r="I3969" s="6"/>
      <c r="J3969" s="6"/>
      <c r="K3969" s="6"/>
      <c r="L3969" s="6"/>
      <c r="M3969" s="6"/>
      <c r="N3969" s="6"/>
      <c r="O3969" s="6"/>
      <c r="P3969" s="6"/>
      <c r="Q3969" s="6"/>
      <c r="R3969" s="6"/>
      <c r="S3969" s="6"/>
      <c r="T3969" s="6"/>
      <c r="U3969" s="6"/>
      <c r="V3969" s="6"/>
      <c r="W3969" s="6"/>
      <c r="X3969" s="6"/>
      <c r="Y3969" s="6"/>
      <c r="Z3969" s="6"/>
      <c r="AA3969" s="6"/>
      <c r="AB3969" s="21"/>
      <c r="AC3969" s="21"/>
      <c r="AD3969" s="21"/>
      <c r="AE3969" s="6"/>
      <c r="AF3969" s="6"/>
      <c r="AG3969" s="6"/>
      <c r="AH3969" s="6"/>
    </row>
    <row r="3970" spans="1:34" x14ac:dyDescent="0.35">
      <c r="A3970" s="20"/>
      <c r="B3970" s="6"/>
      <c r="C3970" s="6"/>
      <c r="D3970" s="6"/>
      <c r="E3970" s="6"/>
      <c r="F3970" s="6"/>
      <c r="G3970" s="6"/>
      <c r="H3970" s="6"/>
      <c r="I3970" s="6"/>
      <c r="J3970" s="6"/>
      <c r="K3970" s="6"/>
      <c r="L3970" s="6"/>
      <c r="M3970" s="6"/>
      <c r="N3970" s="6"/>
      <c r="O3970" s="6"/>
      <c r="P3970" s="6"/>
      <c r="Q3970" s="6"/>
      <c r="R3970" s="6"/>
      <c r="S3970" s="6"/>
      <c r="T3970" s="6"/>
      <c r="U3970" s="6"/>
      <c r="V3970" s="6"/>
      <c r="W3970" s="6"/>
      <c r="X3970" s="6"/>
      <c r="Y3970" s="6"/>
      <c r="Z3970" s="6"/>
      <c r="AA3970" s="6"/>
      <c r="AB3970" s="21"/>
      <c r="AC3970" s="21"/>
      <c r="AD3970" s="21"/>
      <c r="AE3970" s="6"/>
      <c r="AF3970" s="6"/>
      <c r="AG3970" s="6"/>
      <c r="AH3970" s="6"/>
    </row>
    <row r="3971" spans="1:34" x14ac:dyDescent="0.35">
      <c r="A3971" s="20"/>
      <c r="B3971" s="6"/>
      <c r="C3971" s="6"/>
      <c r="D3971" s="6"/>
      <c r="E3971" s="6"/>
      <c r="F3971" s="6"/>
      <c r="G3971" s="6"/>
      <c r="H3971" s="6"/>
      <c r="I3971" s="6"/>
      <c r="J3971" s="6"/>
      <c r="K3971" s="6"/>
      <c r="L3971" s="6"/>
      <c r="M3971" s="6"/>
      <c r="N3971" s="6"/>
      <c r="O3971" s="6"/>
      <c r="P3971" s="6"/>
      <c r="Q3971" s="6"/>
      <c r="R3971" s="6"/>
      <c r="S3971" s="6"/>
      <c r="T3971" s="6"/>
      <c r="U3971" s="6"/>
      <c r="V3971" s="6"/>
      <c r="W3971" s="6"/>
      <c r="X3971" s="6"/>
      <c r="Y3971" s="6"/>
      <c r="Z3971" s="6"/>
      <c r="AA3971" s="6"/>
      <c r="AB3971" s="21"/>
      <c r="AC3971" s="21"/>
      <c r="AD3971" s="21"/>
      <c r="AE3971" s="6"/>
      <c r="AF3971" s="6"/>
      <c r="AG3971" s="6"/>
      <c r="AH3971" s="6"/>
    </row>
    <row r="3972" spans="1:34" x14ac:dyDescent="0.35">
      <c r="A3972" s="20"/>
      <c r="B3972" s="6"/>
      <c r="C3972" s="6"/>
      <c r="D3972" s="6"/>
      <c r="E3972" s="6"/>
      <c r="F3972" s="6"/>
      <c r="G3972" s="6"/>
      <c r="H3972" s="6"/>
      <c r="I3972" s="6"/>
      <c r="J3972" s="6"/>
      <c r="K3972" s="6"/>
      <c r="L3972" s="6"/>
      <c r="M3972" s="6"/>
      <c r="N3972" s="6"/>
      <c r="O3972" s="6"/>
      <c r="P3972" s="6"/>
      <c r="Q3972" s="6"/>
      <c r="R3972" s="6"/>
      <c r="S3972" s="6"/>
      <c r="T3972" s="6"/>
      <c r="U3972" s="6"/>
      <c r="V3972" s="6"/>
      <c r="W3972" s="6"/>
      <c r="X3972" s="6"/>
      <c r="Y3972" s="6"/>
      <c r="Z3972" s="6"/>
      <c r="AA3972" s="6"/>
      <c r="AB3972" s="21"/>
      <c r="AC3972" s="21"/>
      <c r="AD3972" s="21"/>
      <c r="AE3972" s="6"/>
      <c r="AF3972" s="6"/>
      <c r="AG3972" s="6"/>
      <c r="AH3972" s="6"/>
    </row>
    <row r="3973" spans="1:34" x14ac:dyDescent="0.35">
      <c r="A3973" s="20"/>
      <c r="B3973" s="6"/>
      <c r="C3973" s="6"/>
      <c r="D3973" s="6"/>
      <c r="E3973" s="6"/>
      <c r="F3973" s="6"/>
      <c r="G3973" s="6"/>
      <c r="H3973" s="6"/>
      <c r="I3973" s="6"/>
      <c r="J3973" s="6"/>
      <c r="K3973" s="6"/>
      <c r="L3973" s="6"/>
      <c r="M3973" s="6"/>
      <c r="N3973" s="6"/>
      <c r="O3973" s="6"/>
      <c r="P3973" s="6"/>
      <c r="Q3973" s="6"/>
      <c r="R3973" s="6"/>
      <c r="S3973" s="6"/>
      <c r="T3973" s="6"/>
      <c r="U3973" s="6"/>
      <c r="V3973" s="6"/>
      <c r="W3973" s="6"/>
      <c r="X3973" s="6"/>
      <c r="Y3973" s="6"/>
      <c r="Z3973" s="6"/>
      <c r="AA3973" s="6"/>
      <c r="AB3973" s="21"/>
      <c r="AC3973" s="21"/>
      <c r="AD3973" s="21"/>
      <c r="AE3973" s="6"/>
      <c r="AF3973" s="6"/>
      <c r="AG3973" s="6"/>
      <c r="AH3973" s="6"/>
    </row>
    <row r="3974" spans="1:34" x14ac:dyDescent="0.35">
      <c r="A3974" s="20"/>
      <c r="B3974" s="6"/>
      <c r="C3974" s="6"/>
      <c r="D3974" s="6"/>
      <c r="E3974" s="6"/>
      <c r="F3974" s="6"/>
      <c r="G3974" s="6"/>
      <c r="H3974" s="6"/>
      <c r="I3974" s="6"/>
      <c r="J3974" s="6"/>
      <c r="K3974" s="6"/>
      <c r="L3974" s="6"/>
      <c r="M3974" s="6"/>
      <c r="N3974" s="6"/>
      <c r="O3974" s="6"/>
      <c r="P3974" s="6"/>
      <c r="Q3974" s="6"/>
      <c r="R3974" s="6"/>
      <c r="S3974" s="6"/>
      <c r="T3974" s="6"/>
      <c r="U3974" s="6"/>
      <c r="V3974" s="6"/>
      <c r="W3974" s="6"/>
      <c r="X3974" s="6"/>
      <c r="Y3974" s="6"/>
      <c r="Z3974" s="6"/>
      <c r="AA3974" s="6"/>
      <c r="AB3974" s="21"/>
      <c r="AC3974" s="21"/>
      <c r="AD3974" s="21"/>
      <c r="AE3974" s="6"/>
      <c r="AF3974" s="6"/>
      <c r="AG3974" s="6"/>
      <c r="AH3974" s="6"/>
    </row>
    <row r="3975" spans="1:34" x14ac:dyDescent="0.35">
      <c r="A3975" s="20"/>
      <c r="B3975" s="6"/>
      <c r="C3975" s="6"/>
      <c r="D3975" s="6"/>
      <c r="E3975" s="6"/>
      <c r="F3975" s="6"/>
      <c r="G3975" s="6"/>
      <c r="H3975" s="6"/>
      <c r="I3975" s="6"/>
      <c r="J3975" s="6"/>
      <c r="K3975" s="6"/>
      <c r="L3975" s="6"/>
      <c r="M3975" s="6"/>
      <c r="N3975" s="6"/>
      <c r="O3975" s="6"/>
      <c r="P3975" s="6"/>
      <c r="Q3975" s="6"/>
      <c r="R3975" s="6"/>
      <c r="S3975" s="6"/>
      <c r="T3975" s="6"/>
      <c r="U3975" s="6"/>
      <c r="V3975" s="6"/>
      <c r="W3975" s="6"/>
      <c r="X3975" s="6"/>
      <c r="Y3975" s="6"/>
      <c r="Z3975" s="6"/>
      <c r="AA3975" s="6"/>
      <c r="AB3975" s="21"/>
      <c r="AC3975" s="21"/>
      <c r="AD3975" s="21"/>
      <c r="AE3975" s="6"/>
      <c r="AF3975" s="6"/>
      <c r="AG3975" s="6"/>
      <c r="AH3975" s="6"/>
    </row>
    <row r="3976" spans="1:34" x14ac:dyDescent="0.35">
      <c r="A3976" s="20"/>
      <c r="B3976" s="6"/>
      <c r="C3976" s="6"/>
      <c r="D3976" s="6"/>
      <c r="E3976" s="6"/>
      <c r="F3976" s="6"/>
      <c r="G3976" s="6"/>
      <c r="H3976" s="6"/>
      <c r="I3976" s="6"/>
      <c r="J3976" s="6"/>
      <c r="K3976" s="6"/>
      <c r="L3976" s="6"/>
      <c r="M3976" s="6"/>
      <c r="N3976" s="6"/>
      <c r="O3976" s="6"/>
      <c r="P3976" s="6"/>
      <c r="Q3976" s="6"/>
      <c r="R3976" s="6"/>
      <c r="S3976" s="6"/>
      <c r="T3976" s="6"/>
      <c r="U3976" s="6"/>
      <c r="V3976" s="6"/>
      <c r="W3976" s="6"/>
      <c r="X3976" s="6"/>
      <c r="Y3976" s="6"/>
      <c r="Z3976" s="6"/>
      <c r="AA3976" s="6"/>
      <c r="AB3976" s="21"/>
      <c r="AC3976" s="21"/>
      <c r="AD3976" s="21"/>
      <c r="AE3976" s="6"/>
      <c r="AF3976" s="6"/>
      <c r="AG3976" s="6"/>
      <c r="AH3976" s="6"/>
    </row>
    <row r="3977" spans="1:34" x14ac:dyDescent="0.35">
      <c r="A3977" s="20"/>
      <c r="B3977" s="6"/>
      <c r="C3977" s="6"/>
      <c r="D3977" s="6"/>
      <c r="E3977" s="6"/>
      <c r="F3977" s="6"/>
      <c r="G3977" s="6"/>
      <c r="H3977" s="6"/>
      <c r="I3977" s="6"/>
      <c r="J3977" s="6"/>
      <c r="K3977" s="6"/>
      <c r="L3977" s="6"/>
      <c r="M3977" s="6"/>
      <c r="N3977" s="6"/>
      <c r="O3977" s="6"/>
      <c r="P3977" s="6"/>
      <c r="Q3977" s="6"/>
      <c r="R3977" s="6"/>
      <c r="S3977" s="6"/>
      <c r="T3977" s="6"/>
      <c r="U3977" s="6"/>
      <c r="V3977" s="6"/>
      <c r="W3977" s="6"/>
      <c r="X3977" s="6"/>
      <c r="Y3977" s="6"/>
      <c r="Z3977" s="6"/>
      <c r="AA3977" s="6"/>
      <c r="AB3977" s="21"/>
      <c r="AC3977" s="21"/>
      <c r="AD3977" s="21"/>
      <c r="AE3977" s="6"/>
      <c r="AF3977" s="6"/>
      <c r="AG3977" s="6"/>
      <c r="AH3977" s="6"/>
    </row>
    <row r="3978" spans="1:34" x14ac:dyDescent="0.35">
      <c r="A3978" s="20"/>
      <c r="B3978" s="6"/>
      <c r="C3978" s="6"/>
      <c r="D3978" s="6"/>
      <c r="E3978" s="6"/>
      <c r="F3978" s="6"/>
      <c r="G3978" s="6"/>
      <c r="H3978" s="6"/>
      <c r="I3978" s="6"/>
      <c r="J3978" s="6"/>
      <c r="K3978" s="6"/>
      <c r="L3978" s="6"/>
      <c r="M3978" s="6"/>
      <c r="N3978" s="6"/>
      <c r="O3978" s="6"/>
      <c r="P3978" s="6"/>
      <c r="Q3978" s="6"/>
      <c r="R3978" s="6"/>
      <c r="S3978" s="6"/>
      <c r="T3978" s="6"/>
      <c r="U3978" s="6"/>
      <c r="V3978" s="6"/>
      <c r="W3978" s="6"/>
      <c r="X3978" s="6"/>
      <c r="Y3978" s="6"/>
      <c r="Z3978" s="6"/>
      <c r="AA3978" s="6"/>
      <c r="AB3978" s="21"/>
      <c r="AC3978" s="21"/>
      <c r="AD3978" s="21"/>
      <c r="AE3978" s="6"/>
      <c r="AF3978" s="6"/>
      <c r="AG3978" s="6"/>
      <c r="AH3978" s="6"/>
    </row>
    <row r="3979" spans="1:34" x14ac:dyDescent="0.35">
      <c r="A3979" s="20"/>
      <c r="B3979" s="6"/>
      <c r="C3979" s="6"/>
      <c r="D3979" s="6"/>
      <c r="E3979" s="6"/>
      <c r="F3979" s="6"/>
      <c r="G3979" s="6"/>
      <c r="H3979" s="6"/>
      <c r="I3979" s="6"/>
      <c r="J3979" s="6"/>
      <c r="K3979" s="6"/>
      <c r="L3979" s="6"/>
      <c r="M3979" s="6"/>
      <c r="N3979" s="6"/>
      <c r="O3979" s="6"/>
      <c r="P3979" s="6"/>
      <c r="Q3979" s="6"/>
      <c r="R3979" s="6"/>
      <c r="S3979" s="6"/>
      <c r="T3979" s="6"/>
      <c r="U3979" s="6"/>
      <c r="V3979" s="6"/>
      <c r="W3979" s="6"/>
      <c r="X3979" s="6"/>
      <c r="Y3979" s="6"/>
      <c r="Z3979" s="6"/>
      <c r="AA3979" s="6"/>
      <c r="AB3979" s="21"/>
      <c r="AC3979" s="21"/>
      <c r="AD3979" s="21"/>
      <c r="AE3979" s="6"/>
      <c r="AF3979" s="6"/>
      <c r="AG3979" s="6"/>
      <c r="AH3979" s="6"/>
    </row>
    <row r="3980" spans="1:34" x14ac:dyDescent="0.35">
      <c r="A3980" s="20"/>
      <c r="B3980" s="6"/>
      <c r="C3980" s="6"/>
      <c r="D3980" s="6"/>
      <c r="E3980" s="6"/>
      <c r="F3980" s="6"/>
      <c r="G3980" s="6"/>
      <c r="H3980" s="6"/>
      <c r="I3980" s="6"/>
      <c r="J3980" s="6"/>
      <c r="K3980" s="6"/>
      <c r="L3980" s="6"/>
      <c r="M3980" s="6"/>
      <c r="N3980" s="6"/>
      <c r="O3980" s="6"/>
      <c r="P3980" s="6"/>
      <c r="Q3980" s="6"/>
      <c r="R3980" s="6"/>
      <c r="S3980" s="6"/>
      <c r="T3980" s="6"/>
      <c r="U3980" s="6"/>
      <c r="V3980" s="6"/>
      <c r="W3980" s="6"/>
      <c r="X3980" s="6"/>
      <c r="Y3980" s="6"/>
      <c r="Z3980" s="6"/>
      <c r="AA3980" s="6"/>
      <c r="AB3980" s="21"/>
      <c r="AC3980" s="21"/>
      <c r="AD3980" s="21"/>
      <c r="AE3980" s="6"/>
      <c r="AF3980" s="6"/>
      <c r="AG3980" s="6"/>
      <c r="AH3980" s="6"/>
    </row>
    <row r="3981" spans="1:34" x14ac:dyDescent="0.35">
      <c r="A3981" s="20"/>
      <c r="B3981" s="6"/>
      <c r="C3981" s="6"/>
      <c r="D3981" s="6"/>
      <c r="E3981" s="6"/>
      <c r="F3981" s="6"/>
      <c r="G3981" s="6"/>
      <c r="H3981" s="6"/>
      <c r="I3981" s="6"/>
      <c r="J3981" s="6"/>
      <c r="K3981" s="6"/>
      <c r="L3981" s="6"/>
      <c r="M3981" s="6"/>
      <c r="N3981" s="6"/>
      <c r="O3981" s="6"/>
      <c r="P3981" s="6"/>
      <c r="Q3981" s="6"/>
      <c r="R3981" s="6"/>
      <c r="S3981" s="6"/>
      <c r="T3981" s="6"/>
      <c r="U3981" s="6"/>
      <c r="V3981" s="6"/>
      <c r="W3981" s="6"/>
      <c r="X3981" s="6"/>
      <c r="Y3981" s="6"/>
      <c r="Z3981" s="6"/>
      <c r="AA3981" s="6"/>
      <c r="AB3981" s="21"/>
      <c r="AC3981" s="21"/>
      <c r="AD3981" s="21"/>
      <c r="AE3981" s="6"/>
      <c r="AF3981" s="6"/>
      <c r="AG3981" s="6"/>
      <c r="AH3981" s="6"/>
    </row>
    <row r="3982" spans="1:34" x14ac:dyDescent="0.35">
      <c r="A3982" s="20"/>
      <c r="B3982" s="6"/>
      <c r="C3982" s="6"/>
      <c r="D3982" s="6"/>
      <c r="E3982" s="6"/>
      <c r="F3982" s="6"/>
      <c r="G3982" s="6"/>
      <c r="H3982" s="6"/>
      <c r="I3982" s="6"/>
      <c r="J3982" s="6"/>
      <c r="K3982" s="6"/>
      <c r="L3982" s="6"/>
      <c r="M3982" s="6"/>
      <c r="N3982" s="6"/>
      <c r="O3982" s="6"/>
      <c r="P3982" s="6"/>
      <c r="Q3982" s="6"/>
      <c r="R3982" s="6"/>
      <c r="S3982" s="6"/>
      <c r="T3982" s="6"/>
      <c r="U3982" s="6"/>
      <c r="V3982" s="6"/>
      <c r="W3982" s="6"/>
      <c r="X3982" s="6"/>
      <c r="Y3982" s="6"/>
      <c r="Z3982" s="6"/>
      <c r="AA3982" s="6"/>
      <c r="AB3982" s="21"/>
      <c r="AC3982" s="21"/>
      <c r="AD3982" s="21"/>
      <c r="AE3982" s="6"/>
      <c r="AF3982" s="6"/>
      <c r="AG3982" s="6"/>
      <c r="AH3982" s="6"/>
    </row>
    <row r="3983" spans="1:34" x14ac:dyDescent="0.35">
      <c r="A3983" s="20"/>
      <c r="B3983" s="6"/>
      <c r="C3983" s="6"/>
      <c r="D3983" s="6"/>
      <c r="E3983" s="6"/>
      <c r="F3983" s="6"/>
      <c r="G3983" s="6"/>
      <c r="H3983" s="6"/>
      <c r="I3983" s="6"/>
      <c r="J3983" s="6"/>
      <c r="K3983" s="6"/>
      <c r="L3983" s="6"/>
      <c r="M3983" s="6"/>
      <c r="N3983" s="6"/>
      <c r="O3983" s="6"/>
      <c r="P3983" s="6"/>
      <c r="Q3983" s="6"/>
      <c r="R3983" s="6"/>
      <c r="S3983" s="6"/>
      <c r="T3983" s="6"/>
      <c r="U3983" s="6"/>
      <c r="V3983" s="6"/>
      <c r="W3983" s="6"/>
      <c r="X3983" s="6"/>
      <c r="Y3983" s="6"/>
      <c r="Z3983" s="6"/>
      <c r="AA3983" s="6"/>
      <c r="AB3983" s="21"/>
      <c r="AC3983" s="21"/>
      <c r="AD3983" s="21"/>
      <c r="AE3983" s="6"/>
      <c r="AF3983" s="6"/>
      <c r="AG3983" s="6"/>
      <c r="AH3983" s="6"/>
    </row>
    <row r="3984" spans="1:34" x14ac:dyDescent="0.35">
      <c r="A3984" s="20"/>
      <c r="B3984" s="6"/>
      <c r="C3984" s="6"/>
      <c r="D3984" s="6"/>
      <c r="E3984" s="6"/>
      <c r="F3984" s="6"/>
      <c r="G3984" s="6"/>
      <c r="H3984" s="6"/>
      <c r="I3984" s="6"/>
      <c r="J3984" s="6"/>
      <c r="K3984" s="6"/>
      <c r="L3984" s="6"/>
      <c r="M3984" s="6"/>
      <c r="N3984" s="6"/>
      <c r="O3984" s="6"/>
      <c r="P3984" s="6"/>
      <c r="Q3984" s="6"/>
      <c r="R3984" s="6"/>
      <c r="S3984" s="6"/>
      <c r="T3984" s="6"/>
      <c r="U3984" s="6"/>
      <c r="V3984" s="6"/>
      <c r="W3984" s="6"/>
      <c r="X3984" s="6"/>
      <c r="Y3984" s="6"/>
      <c r="Z3984" s="6"/>
      <c r="AA3984" s="6"/>
      <c r="AB3984" s="21"/>
      <c r="AC3984" s="21"/>
      <c r="AD3984" s="21"/>
      <c r="AE3984" s="6"/>
      <c r="AF3984" s="6"/>
      <c r="AG3984" s="6"/>
      <c r="AH3984" s="6"/>
    </row>
    <row r="3985" spans="1:34" x14ac:dyDescent="0.35">
      <c r="A3985" s="20"/>
      <c r="B3985" s="6"/>
      <c r="C3985" s="6"/>
      <c r="D3985" s="6"/>
      <c r="E3985" s="6"/>
      <c r="F3985" s="6"/>
      <c r="G3985" s="6"/>
      <c r="H3985" s="6"/>
      <c r="I3985" s="6"/>
      <c r="J3985" s="6"/>
      <c r="K3985" s="6"/>
      <c r="L3985" s="6"/>
      <c r="M3985" s="6"/>
      <c r="N3985" s="6"/>
      <c r="O3985" s="6"/>
      <c r="P3985" s="6"/>
      <c r="Q3985" s="6"/>
      <c r="R3985" s="6"/>
      <c r="S3985" s="6"/>
      <c r="T3985" s="6"/>
      <c r="U3985" s="6"/>
      <c r="V3985" s="6"/>
      <c r="W3985" s="6"/>
      <c r="X3985" s="6"/>
      <c r="Y3985" s="6"/>
      <c r="Z3985" s="6"/>
      <c r="AA3985" s="6"/>
      <c r="AB3985" s="21"/>
      <c r="AC3985" s="21"/>
      <c r="AD3985" s="21"/>
      <c r="AE3985" s="6"/>
      <c r="AF3985" s="6"/>
      <c r="AG3985" s="6"/>
      <c r="AH3985" s="6"/>
    </row>
    <row r="3986" spans="1:34" x14ac:dyDescent="0.35">
      <c r="A3986" s="20"/>
      <c r="B3986" s="6"/>
      <c r="C3986" s="6"/>
      <c r="D3986" s="6"/>
      <c r="E3986" s="6"/>
      <c r="F3986" s="6"/>
      <c r="G3986" s="6"/>
      <c r="H3986" s="6"/>
      <c r="I3986" s="6"/>
      <c r="J3986" s="6"/>
      <c r="K3986" s="6"/>
      <c r="L3986" s="6"/>
      <c r="M3986" s="6"/>
      <c r="N3986" s="6"/>
      <c r="O3986" s="6"/>
      <c r="P3986" s="6"/>
      <c r="Q3986" s="6"/>
      <c r="R3986" s="6"/>
      <c r="S3986" s="6"/>
      <c r="T3986" s="6"/>
      <c r="U3986" s="6"/>
      <c r="V3986" s="6"/>
      <c r="W3986" s="6"/>
      <c r="X3986" s="6"/>
      <c r="Y3986" s="6"/>
      <c r="Z3986" s="6"/>
      <c r="AA3986" s="6"/>
      <c r="AB3986" s="21"/>
      <c r="AC3986" s="21"/>
      <c r="AD3986" s="21"/>
      <c r="AE3986" s="6"/>
      <c r="AF3986" s="6"/>
      <c r="AG3986" s="6"/>
      <c r="AH3986" s="6"/>
    </row>
    <row r="3987" spans="1:34" x14ac:dyDescent="0.35">
      <c r="A3987" s="20"/>
      <c r="B3987" s="6"/>
      <c r="C3987" s="6"/>
      <c r="D3987" s="6"/>
      <c r="E3987" s="6"/>
      <c r="F3987" s="6"/>
      <c r="G3987" s="6"/>
      <c r="H3987" s="6"/>
      <c r="I3987" s="6"/>
      <c r="J3987" s="6"/>
      <c r="K3987" s="6"/>
      <c r="L3987" s="6"/>
      <c r="M3987" s="6"/>
      <c r="N3987" s="6"/>
      <c r="O3987" s="6"/>
      <c r="P3987" s="6"/>
      <c r="Q3987" s="6"/>
      <c r="R3987" s="6"/>
      <c r="S3987" s="6"/>
      <c r="T3987" s="6"/>
      <c r="U3987" s="6"/>
      <c r="V3987" s="6"/>
      <c r="W3987" s="6"/>
      <c r="X3987" s="6"/>
      <c r="Y3987" s="6"/>
      <c r="Z3987" s="6"/>
      <c r="AA3987" s="6"/>
      <c r="AB3987" s="21"/>
      <c r="AC3987" s="21"/>
      <c r="AD3987" s="21"/>
      <c r="AE3987" s="6"/>
      <c r="AF3987" s="6"/>
      <c r="AG3987" s="6"/>
      <c r="AH3987" s="6"/>
    </row>
    <row r="3988" spans="1:34" x14ac:dyDescent="0.35">
      <c r="A3988" s="20"/>
      <c r="B3988" s="6"/>
      <c r="C3988" s="6"/>
      <c r="D3988" s="6"/>
      <c r="E3988" s="6"/>
      <c r="F3988" s="6"/>
      <c r="G3988" s="6"/>
      <c r="H3988" s="6"/>
      <c r="I3988" s="6"/>
      <c r="J3988" s="6"/>
      <c r="K3988" s="6"/>
      <c r="L3988" s="6"/>
      <c r="M3988" s="6"/>
      <c r="N3988" s="6"/>
      <c r="O3988" s="6"/>
      <c r="P3988" s="6"/>
      <c r="Q3988" s="6"/>
      <c r="R3988" s="6"/>
      <c r="S3988" s="6"/>
      <c r="T3988" s="6"/>
      <c r="U3988" s="6"/>
      <c r="V3988" s="6"/>
      <c r="W3988" s="6"/>
      <c r="X3988" s="6"/>
      <c r="Y3988" s="6"/>
      <c r="Z3988" s="6"/>
      <c r="AA3988" s="6"/>
      <c r="AB3988" s="21"/>
      <c r="AC3988" s="21"/>
      <c r="AD3988" s="21"/>
      <c r="AE3988" s="6"/>
      <c r="AF3988" s="6"/>
      <c r="AG3988" s="6"/>
      <c r="AH3988" s="6"/>
    </row>
    <row r="3989" spans="1:34" x14ac:dyDescent="0.35">
      <c r="A3989" s="20"/>
      <c r="B3989" s="6"/>
      <c r="C3989" s="6"/>
      <c r="D3989" s="6"/>
      <c r="E3989" s="6"/>
      <c r="F3989" s="6"/>
      <c r="G3989" s="6"/>
      <c r="H3989" s="6"/>
      <c r="I3989" s="6"/>
      <c r="J3989" s="6"/>
      <c r="K3989" s="6"/>
      <c r="L3989" s="6"/>
      <c r="M3989" s="6"/>
      <c r="N3989" s="6"/>
      <c r="O3989" s="6"/>
      <c r="P3989" s="6"/>
      <c r="Q3989" s="6"/>
      <c r="R3989" s="6"/>
      <c r="S3989" s="6"/>
      <c r="T3989" s="6"/>
      <c r="U3989" s="6"/>
      <c r="V3989" s="6"/>
      <c r="W3989" s="6"/>
      <c r="X3989" s="6"/>
      <c r="Y3989" s="6"/>
      <c r="Z3989" s="6"/>
      <c r="AA3989" s="6"/>
      <c r="AB3989" s="21"/>
      <c r="AC3989" s="21"/>
      <c r="AD3989" s="21"/>
      <c r="AE3989" s="6"/>
      <c r="AF3989" s="6"/>
      <c r="AG3989" s="6"/>
      <c r="AH3989" s="6"/>
    </row>
    <row r="3990" spans="1:34" x14ac:dyDescent="0.35">
      <c r="A3990" s="20"/>
      <c r="B3990" s="6"/>
      <c r="C3990" s="6"/>
      <c r="D3990" s="6"/>
      <c r="E3990" s="6"/>
      <c r="F3990" s="6"/>
      <c r="G3990" s="6"/>
      <c r="H3990" s="6"/>
      <c r="I3990" s="6"/>
      <c r="J3990" s="6"/>
      <c r="K3990" s="6"/>
      <c r="L3990" s="6"/>
      <c r="M3990" s="6"/>
      <c r="N3990" s="6"/>
      <c r="O3990" s="6"/>
      <c r="P3990" s="6"/>
      <c r="Q3990" s="6"/>
      <c r="R3990" s="6"/>
      <c r="S3990" s="6"/>
      <c r="T3990" s="6"/>
      <c r="U3990" s="6"/>
      <c r="V3990" s="6"/>
      <c r="W3990" s="6"/>
      <c r="X3990" s="6"/>
      <c r="Y3990" s="6"/>
      <c r="Z3990" s="6"/>
      <c r="AA3990" s="6"/>
      <c r="AB3990" s="21"/>
      <c r="AC3990" s="21"/>
      <c r="AD3990" s="21"/>
      <c r="AE3990" s="6"/>
      <c r="AF3990" s="6"/>
      <c r="AG3990" s="6"/>
      <c r="AH3990" s="6"/>
    </row>
    <row r="3991" spans="1:34" x14ac:dyDescent="0.35">
      <c r="A3991" s="20"/>
      <c r="B3991" s="6"/>
      <c r="C3991" s="6"/>
      <c r="D3991" s="6"/>
      <c r="E3991" s="6"/>
      <c r="F3991" s="6"/>
      <c r="G3991" s="6"/>
      <c r="H3991" s="6"/>
      <c r="I3991" s="6"/>
      <c r="J3991" s="6"/>
      <c r="K3991" s="6"/>
      <c r="L3991" s="6"/>
      <c r="M3991" s="6"/>
      <c r="N3991" s="6"/>
      <c r="O3991" s="6"/>
      <c r="P3991" s="6"/>
      <c r="Q3991" s="6"/>
      <c r="R3991" s="6"/>
      <c r="S3991" s="6"/>
      <c r="T3991" s="6"/>
      <c r="U3991" s="6"/>
      <c r="V3991" s="6"/>
      <c r="W3991" s="6"/>
      <c r="X3991" s="6"/>
      <c r="Y3991" s="6"/>
      <c r="Z3991" s="6"/>
      <c r="AA3991" s="6"/>
      <c r="AB3991" s="21"/>
      <c r="AC3991" s="21"/>
      <c r="AD3991" s="21"/>
      <c r="AE3991" s="6"/>
      <c r="AF3991" s="6"/>
      <c r="AG3991" s="6"/>
      <c r="AH3991" s="6"/>
    </row>
    <row r="3992" spans="1:34" x14ac:dyDescent="0.35">
      <c r="A3992" s="20"/>
      <c r="B3992" s="6"/>
      <c r="C3992" s="6"/>
      <c r="D3992" s="6"/>
      <c r="E3992" s="6"/>
      <c r="F3992" s="6"/>
      <c r="G3992" s="6"/>
      <c r="H3992" s="6"/>
      <c r="I3992" s="6"/>
      <c r="J3992" s="6"/>
      <c r="K3992" s="6"/>
      <c r="L3992" s="6"/>
      <c r="M3992" s="6"/>
      <c r="N3992" s="6"/>
      <c r="O3992" s="6"/>
      <c r="P3992" s="6"/>
      <c r="Q3992" s="6"/>
      <c r="R3992" s="6"/>
      <c r="S3992" s="6"/>
      <c r="T3992" s="6"/>
      <c r="U3992" s="6"/>
      <c r="V3992" s="6"/>
      <c r="W3992" s="6"/>
      <c r="X3992" s="6"/>
      <c r="Y3992" s="6"/>
      <c r="Z3992" s="6"/>
      <c r="AA3992" s="6"/>
      <c r="AB3992" s="21"/>
      <c r="AC3992" s="21"/>
      <c r="AD3992" s="21"/>
      <c r="AE3992" s="6"/>
      <c r="AF3992" s="6"/>
      <c r="AG3992" s="6"/>
      <c r="AH3992" s="6"/>
    </row>
    <row r="3993" spans="1:34" x14ac:dyDescent="0.35">
      <c r="A3993" s="20"/>
      <c r="B3993" s="6"/>
      <c r="C3993" s="6"/>
      <c r="D3993" s="6"/>
      <c r="E3993" s="6"/>
      <c r="F3993" s="6"/>
      <c r="G3993" s="6"/>
      <c r="H3993" s="6"/>
      <c r="I3993" s="6"/>
      <c r="J3993" s="6"/>
      <c r="K3993" s="6"/>
      <c r="L3993" s="6"/>
      <c r="M3993" s="6"/>
      <c r="N3993" s="6"/>
      <c r="O3993" s="6"/>
      <c r="P3993" s="6"/>
      <c r="Q3993" s="6"/>
      <c r="R3993" s="6"/>
      <c r="S3993" s="6"/>
      <c r="T3993" s="6"/>
      <c r="U3993" s="6"/>
      <c r="V3993" s="6"/>
      <c r="W3993" s="6"/>
      <c r="X3993" s="6"/>
      <c r="Y3993" s="6"/>
      <c r="Z3993" s="6"/>
      <c r="AA3993" s="6"/>
      <c r="AB3993" s="21"/>
      <c r="AC3993" s="21"/>
      <c r="AD3993" s="21"/>
      <c r="AE3993" s="6"/>
      <c r="AF3993" s="6"/>
      <c r="AG3993" s="6"/>
      <c r="AH3993" s="6"/>
    </row>
    <row r="3994" spans="1:34" x14ac:dyDescent="0.35">
      <c r="A3994" s="20"/>
      <c r="B3994" s="6"/>
      <c r="C3994" s="6"/>
      <c r="D3994" s="6"/>
      <c r="E3994" s="6"/>
      <c r="F3994" s="6"/>
      <c r="G3994" s="6"/>
      <c r="H3994" s="6"/>
      <c r="I3994" s="6"/>
      <c r="J3994" s="6"/>
      <c r="K3994" s="6"/>
      <c r="L3994" s="6"/>
      <c r="M3994" s="6"/>
      <c r="N3994" s="6"/>
      <c r="O3994" s="6"/>
      <c r="P3994" s="6"/>
      <c r="Q3994" s="6"/>
      <c r="R3994" s="6"/>
      <c r="S3994" s="6"/>
      <c r="T3994" s="6"/>
      <c r="U3994" s="6"/>
      <c r="V3994" s="6"/>
      <c r="W3994" s="6"/>
      <c r="X3994" s="6"/>
      <c r="Y3994" s="6"/>
      <c r="Z3994" s="6"/>
      <c r="AA3994" s="6"/>
      <c r="AB3994" s="21"/>
      <c r="AC3994" s="21"/>
      <c r="AD3994" s="21"/>
      <c r="AE3994" s="6"/>
      <c r="AF3994" s="6"/>
      <c r="AG3994" s="6"/>
      <c r="AH3994" s="6"/>
    </row>
    <row r="3995" spans="1:34" x14ac:dyDescent="0.35">
      <c r="A3995" s="20"/>
      <c r="B3995" s="6"/>
      <c r="C3995" s="6"/>
      <c r="D3995" s="6"/>
      <c r="E3995" s="6"/>
      <c r="F3995" s="6"/>
      <c r="G3995" s="6"/>
      <c r="H3995" s="6"/>
      <c r="I3995" s="6"/>
      <c r="J3995" s="6"/>
      <c r="K3995" s="6"/>
      <c r="L3995" s="6"/>
      <c r="M3995" s="6"/>
      <c r="N3995" s="6"/>
      <c r="O3995" s="6"/>
      <c r="P3995" s="6"/>
      <c r="Q3995" s="6"/>
      <c r="R3995" s="6"/>
      <c r="S3995" s="6"/>
      <c r="T3995" s="6"/>
      <c r="U3995" s="6"/>
      <c r="V3995" s="6"/>
      <c r="W3995" s="6"/>
      <c r="X3995" s="6"/>
      <c r="Y3995" s="6"/>
      <c r="Z3995" s="6"/>
      <c r="AA3995" s="6"/>
      <c r="AB3995" s="21"/>
      <c r="AC3995" s="21"/>
      <c r="AD3995" s="21"/>
      <c r="AE3995" s="6"/>
      <c r="AF3995" s="6"/>
      <c r="AG3995" s="6"/>
      <c r="AH3995" s="6"/>
    </row>
    <row r="3996" spans="1:34" x14ac:dyDescent="0.35">
      <c r="A3996" s="20"/>
      <c r="B3996" s="6"/>
      <c r="C3996" s="6"/>
      <c r="D3996" s="6"/>
      <c r="E3996" s="6"/>
      <c r="F3996" s="6"/>
      <c r="G3996" s="6"/>
      <c r="H3996" s="6"/>
      <c r="I3996" s="6"/>
      <c r="J3996" s="6"/>
      <c r="K3996" s="6"/>
      <c r="L3996" s="6"/>
      <c r="M3996" s="6"/>
      <c r="N3996" s="6"/>
      <c r="O3996" s="6"/>
      <c r="P3996" s="6"/>
      <c r="Q3996" s="6"/>
      <c r="R3996" s="6"/>
      <c r="S3996" s="6"/>
      <c r="T3996" s="6"/>
      <c r="U3996" s="6"/>
      <c r="V3996" s="6"/>
      <c r="W3996" s="6"/>
      <c r="X3996" s="6"/>
      <c r="Y3996" s="6"/>
      <c r="Z3996" s="6"/>
      <c r="AA3996" s="6"/>
      <c r="AB3996" s="21"/>
      <c r="AC3996" s="21"/>
      <c r="AD3996" s="21"/>
      <c r="AE3996" s="6"/>
      <c r="AF3996" s="6"/>
      <c r="AG3996" s="6"/>
      <c r="AH3996" s="6"/>
    </row>
    <row r="3997" spans="1:34" x14ac:dyDescent="0.35">
      <c r="A3997" s="20"/>
      <c r="B3997" s="6"/>
      <c r="C3997" s="6"/>
      <c r="D3997" s="6"/>
      <c r="E3997" s="6"/>
      <c r="F3997" s="6"/>
      <c r="G3997" s="6"/>
      <c r="H3997" s="6"/>
      <c r="I3997" s="6"/>
      <c r="J3997" s="6"/>
      <c r="K3997" s="6"/>
      <c r="L3997" s="6"/>
      <c r="M3997" s="6"/>
      <c r="N3997" s="6"/>
      <c r="O3997" s="6"/>
      <c r="P3997" s="6"/>
      <c r="Q3997" s="6"/>
      <c r="R3997" s="6"/>
      <c r="S3997" s="6"/>
      <c r="T3997" s="6"/>
      <c r="U3997" s="6"/>
      <c r="V3997" s="6"/>
      <c r="W3997" s="6"/>
      <c r="X3997" s="6"/>
      <c r="Y3997" s="6"/>
      <c r="Z3997" s="6"/>
      <c r="AA3997" s="6"/>
      <c r="AB3997" s="21"/>
      <c r="AC3997" s="21"/>
      <c r="AD3997" s="21"/>
      <c r="AE3997" s="6"/>
      <c r="AF3997" s="6"/>
      <c r="AG3997" s="6"/>
      <c r="AH3997" s="6"/>
    </row>
    <row r="3998" spans="1:34" x14ac:dyDescent="0.35">
      <c r="A3998" s="20"/>
      <c r="B3998" s="6"/>
      <c r="C3998" s="6"/>
      <c r="D3998" s="6"/>
      <c r="E3998" s="6"/>
      <c r="F3998" s="6"/>
      <c r="G3998" s="6"/>
      <c r="H3998" s="6"/>
      <c r="I3998" s="6"/>
      <c r="J3998" s="6"/>
      <c r="K3998" s="6"/>
      <c r="L3998" s="6"/>
      <c r="M3998" s="6"/>
      <c r="N3998" s="6"/>
      <c r="O3998" s="6"/>
      <c r="P3998" s="6"/>
      <c r="Q3998" s="6"/>
      <c r="R3998" s="6"/>
      <c r="S3998" s="6"/>
      <c r="T3998" s="6"/>
      <c r="U3998" s="6"/>
      <c r="V3998" s="6"/>
      <c r="W3998" s="6"/>
      <c r="X3998" s="6"/>
      <c r="Y3998" s="6"/>
      <c r="Z3998" s="6"/>
      <c r="AA3998" s="6"/>
      <c r="AB3998" s="21"/>
      <c r="AC3998" s="21"/>
      <c r="AD3998" s="21"/>
      <c r="AE3998" s="6"/>
      <c r="AF3998" s="6"/>
      <c r="AG3998" s="6"/>
      <c r="AH3998" s="6"/>
    </row>
    <row r="3999" spans="1:34" x14ac:dyDescent="0.35">
      <c r="A3999" s="20"/>
      <c r="B3999" s="6"/>
      <c r="C3999" s="6"/>
      <c r="D3999" s="6"/>
      <c r="E3999" s="6"/>
      <c r="F3999" s="6"/>
      <c r="G3999" s="6"/>
      <c r="H3999" s="6"/>
      <c r="I3999" s="6"/>
      <c r="J3999" s="6"/>
      <c r="K3999" s="6"/>
      <c r="L3999" s="6"/>
      <c r="M3999" s="6"/>
      <c r="N3999" s="6"/>
      <c r="O3999" s="6"/>
      <c r="P3999" s="6"/>
      <c r="Q3999" s="6"/>
      <c r="R3999" s="6"/>
      <c r="S3999" s="6"/>
      <c r="T3999" s="6"/>
      <c r="U3999" s="6"/>
      <c r="V3999" s="6"/>
      <c r="W3999" s="6"/>
      <c r="X3999" s="6"/>
      <c r="Y3999" s="6"/>
      <c r="Z3999" s="6"/>
      <c r="AA3999" s="6"/>
      <c r="AB3999" s="21"/>
      <c r="AC3999" s="21"/>
      <c r="AD3999" s="21"/>
      <c r="AE3999" s="6"/>
      <c r="AF3999" s="6"/>
      <c r="AG3999" s="6"/>
      <c r="AH3999" s="6"/>
    </row>
    <row r="4000" spans="1:34" x14ac:dyDescent="0.35">
      <c r="A4000" s="20"/>
      <c r="B4000" s="6"/>
      <c r="C4000" s="6"/>
      <c r="D4000" s="6"/>
      <c r="E4000" s="6"/>
      <c r="F4000" s="6"/>
      <c r="G4000" s="6"/>
      <c r="H4000" s="6"/>
      <c r="I4000" s="6"/>
      <c r="J4000" s="6"/>
      <c r="K4000" s="6"/>
      <c r="L4000" s="6"/>
      <c r="M4000" s="6"/>
      <c r="N4000" s="6"/>
      <c r="O4000" s="6"/>
      <c r="P4000" s="6"/>
      <c r="Q4000" s="6"/>
      <c r="R4000" s="6"/>
      <c r="S4000" s="6"/>
      <c r="T4000" s="6"/>
      <c r="U4000" s="6"/>
      <c r="V4000" s="6"/>
      <c r="W4000" s="6"/>
      <c r="X4000" s="6"/>
      <c r="Y4000" s="6"/>
      <c r="Z4000" s="6"/>
      <c r="AA4000" s="6"/>
      <c r="AB4000" s="21"/>
      <c r="AC4000" s="21"/>
      <c r="AD4000" s="21"/>
      <c r="AE4000" s="6"/>
      <c r="AF4000" s="6"/>
      <c r="AG4000" s="6"/>
      <c r="AH4000" s="6"/>
    </row>
    <row r="4001" spans="1:34" x14ac:dyDescent="0.35">
      <c r="A4001" s="20"/>
      <c r="B4001" s="6"/>
      <c r="C4001" s="6"/>
      <c r="D4001" s="6"/>
      <c r="E4001" s="6"/>
      <c r="F4001" s="6"/>
      <c r="G4001" s="6"/>
      <c r="H4001" s="6"/>
      <c r="I4001" s="6"/>
      <c r="J4001" s="6"/>
      <c r="K4001" s="6"/>
      <c r="L4001" s="6"/>
      <c r="M4001" s="6"/>
      <c r="N4001" s="6"/>
      <c r="O4001" s="6"/>
      <c r="P4001" s="6"/>
      <c r="Q4001" s="6"/>
      <c r="R4001" s="6"/>
      <c r="S4001" s="6"/>
      <c r="T4001" s="6"/>
      <c r="U4001" s="6"/>
      <c r="V4001" s="6"/>
      <c r="W4001" s="6"/>
      <c r="X4001" s="6"/>
      <c r="Y4001" s="6"/>
      <c r="Z4001" s="6"/>
      <c r="AA4001" s="6"/>
      <c r="AB4001" s="21"/>
      <c r="AC4001" s="21"/>
      <c r="AD4001" s="21"/>
      <c r="AE4001" s="6"/>
      <c r="AF4001" s="6"/>
      <c r="AG4001" s="6"/>
      <c r="AH4001" s="6"/>
    </row>
    <row r="4002" spans="1:34" x14ac:dyDescent="0.35">
      <c r="A4002" s="20"/>
      <c r="B4002" s="6"/>
      <c r="C4002" s="6"/>
      <c r="D4002" s="6"/>
      <c r="E4002" s="6"/>
      <c r="F4002" s="6"/>
      <c r="G4002" s="6"/>
      <c r="H4002" s="6"/>
      <c r="I4002" s="6"/>
      <c r="J4002" s="6"/>
      <c r="K4002" s="6"/>
      <c r="L4002" s="6"/>
      <c r="M4002" s="6"/>
      <c r="N4002" s="6"/>
      <c r="O4002" s="6"/>
      <c r="P4002" s="6"/>
      <c r="Q4002" s="6"/>
      <c r="R4002" s="6"/>
      <c r="S4002" s="6"/>
      <c r="T4002" s="6"/>
      <c r="U4002" s="6"/>
      <c r="V4002" s="6"/>
      <c r="W4002" s="6"/>
      <c r="X4002" s="6"/>
      <c r="Y4002" s="6"/>
      <c r="Z4002" s="6"/>
      <c r="AA4002" s="6"/>
      <c r="AB4002" s="21"/>
      <c r="AC4002" s="21"/>
      <c r="AD4002" s="21"/>
      <c r="AE4002" s="6"/>
      <c r="AF4002" s="6"/>
      <c r="AG4002" s="6"/>
      <c r="AH4002" s="6"/>
    </row>
    <row r="4003" spans="1:34" x14ac:dyDescent="0.35">
      <c r="A4003" s="20"/>
      <c r="B4003" s="6"/>
      <c r="C4003" s="6"/>
      <c r="D4003" s="6"/>
      <c r="E4003" s="6"/>
      <c r="F4003" s="6"/>
      <c r="G4003" s="6"/>
      <c r="H4003" s="6"/>
      <c r="I4003" s="6"/>
      <c r="J4003" s="6"/>
      <c r="K4003" s="6"/>
      <c r="L4003" s="6"/>
      <c r="M4003" s="6"/>
      <c r="N4003" s="6"/>
      <c r="O4003" s="6"/>
      <c r="P4003" s="6"/>
      <c r="Q4003" s="6"/>
      <c r="R4003" s="6"/>
      <c r="S4003" s="6"/>
      <c r="T4003" s="6"/>
      <c r="U4003" s="6"/>
      <c r="V4003" s="6"/>
      <c r="W4003" s="6"/>
      <c r="X4003" s="6"/>
      <c r="Y4003" s="6"/>
      <c r="Z4003" s="6"/>
      <c r="AA4003" s="6"/>
      <c r="AB4003" s="21"/>
      <c r="AC4003" s="21"/>
      <c r="AD4003" s="21"/>
      <c r="AE4003" s="6"/>
      <c r="AF4003" s="6"/>
      <c r="AG4003" s="6"/>
      <c r="AH4003" s="6"/>
    </row>
    <row r="4004" spans="1:34" x14ac:dyDescent="0.35">
      <c r="A4004" s="20"/>
      <c r="B4004" s="6"/>
      <c r="C4004" s="6"/>
      <c r="D4004" s="6"/>
      <c r="E4004" s="6"/>
      <c r="F4004" s="6"/>
      <c r="G4004" s="6"/>
      <c r="H4004" s="6"/>
      <c r="I4004" s="6"/>
      <c r="J4004" s="6"/>
      <c r="K4004" s="6"/>
      <c r="L4004" s="6"/>
      <c r="M4004" s="6"/>
      <c r="N4004" s="6"/>
      <c r="O4004" s="6"/>
      <c r="P4004" s="6"/>
      <c r="Q4004" s="6"/>
      <c r="R4004" s="6"/>
      <c r="S4004" s="6"/>
      <c r="T4004" s="6"/>
      <c r="U4004" s="6"/>
      <c r="V4004" s="6"/>
      <c r="W4004" s="6"/>
      <c r="X4004" s="6"/>
      <c r="Y4004" s="6"/>
      <c r="Z4004" s="6"/>
      <c r="AA4004" s="6"/>
      <c r="AB4004" s="21"/>
      <c r="AC4004" s="21"/>
      <c r="AD4004" s="21"/>
      <c r="AE4004" s="6"/>
      <c r="AF4004" s="6"/>
      <c r="AG4004" s="6"/>
      <c r="AH4004" s="6"/>
    </row>
    <row r="4005" spans="1:34" x14ac:dyDescent="0.35">
      <c r="A4005" s="20"/>
      <c r="B4005" s="6"/>
      <c r="C4005" s="6"/>
      <c r="D4005" s="6"/>
      <c r="E4005" s="6"/>
      <c r="F4005" s="6"/>
      <c r="G4005" s="6"/>
      <c r="H4005" s="6"/>
      <c r="I4005" s="6"/>
      <c r="J4005" s="6"/>
      <c r="K4005" s="6"/>
      <c r="L4005" s="6"/>
      <c r="M4005" s="6"/>
      <c r="N4005" s="6"/>
      <c r="O4005" s="6"/>
      <c r="P4005" s="6"/>
      <c r="Q4005" s="6"/>
      <c r="R4005" s="6"/>
      <c r="S4005" s="6"/>
      <c r="T4005" s="6"/>
      <c r="U4005" s="6"/>
      <c r="V4005" s="6"/>
      <c r="W4005" s="6"/>
      <c r="X4005" s="6"/>
      <c r="Y4005" s="6"/>
      <c r="Z4005" s="6"/>
      <c r="AA4005" s="6"/>
      <c r="AB4005" s="21"/>
      <c r="AC4005" s="21"/>
      <c r="AD4005" s="21"/>
      <c r="AE4005" s="6"/>
      <c r="AF4005" s="6"/>
      <c r="AG4005" s="6"/>
      <c r="AH4005" s="6"/>
    </row>
    <row r="4006" spans="1:34" x14ac:dyDescent="0.35">
      <c r="A4006" s="20"/>
      <c r="B4006" s="6"/>
      <c r="C4006" s="6"/>
      <c r="D4006" s="6"/>
      <c r="E4006" s="6"/>
      <c r="F4006" s="6"/>
      <c r="G4006" s="6"/>
      <c r="H4006" s="6"/>
      <c r="I4006" s="6"/>
      <c r="J4006" s="6"/>
      <c r="K4006" s="6"/>
      <c r="L4006" s="6"/>
      <c r="M4006" s="6"/>
      <c r="N4006" s="6"/>
      <c r="O4006" s="6"/>
      <c r="P4006" s="6"/>
      <c r="Q4006" s="6"/>
      <c r="R4006" s="6"/>
      <c r="S4006" s="6"/>
      <c r="T4006" s="6"/>
      <c r="U4006" s="6"/>
      <c r="V4006" s="6"/>
      <c r="W4006" s="6"/>
      <c r="X4006" s="6"/>
      <c r="Y4006" s="6"/>
      <c r="Z4006" s="6"/>
      <c r="AA4006" s="6"/>
      <c r="AB4006" s="21"/>
      <c r="AC4006" s="21"/>
      <c r="AD4006" s="21"/>
      <c r="AE4006" s="6"/>
      <c r="AF4006" s="6"/>
      <c r="AG4006" s="6"/>
      <c r="AH4006" s="6"/>
    </row>
    <row r="4007" spans="1:34" x14ac:dyDescent="0.35">
      <c r="A4007" s="20"/>
      <c r="B4007" s="6"/>
      <c r="C4007" s="6"/>
      <c r="D4007" s="6"/>
      <c r="E4007" s="6"/>
      <c r="F4007" s="6"/>
      <c r="G4007" s="6"/>
      <c r="H4007" s="6"/>
      <c r="I4007" s="6"/>
      <c r="J4007" s="6"/>
      <c r="K4007" s="6"/>
      <c r="L4007" s="6"/>
      <c r="M4007" s="6"/>
      <c r="N4007" s="6"/>
      <c r="O4007" s="6"/>
      <c r="P4007" s="6"/>
      <c r="Q4007" s="6"/>
      <c r="R4007" s="6"/>
      <c r="S4007" s="6"/>
      <c r="T4007" s="6"/>
      <c r="U4007" s="6"/>
      <c r="V4007" s="6"/>
      <c r="W4007" s="6"/>
      <c r="X4007" s="6"/>
      <c r="Y4007" s="6"/>
      <c r="Z4007" s="6"/>
      <c r="AA4007" s="6"/>
      <c r="AB4007" s="21"/>
      <c r="AC4007" s="21"/>
      <c r="AD4007" s="21"/>
      <c r="AE4007" s="6"/>
      <c r="AF4007" s="6"/>
      <c r="AG4007" s="6"/>
      <c r="AH4007" s="6"/>
    </row>
    <row r="4008" spans="1:34" x14ac:dyDescent="0.35">
      <c r="A4008" s="20"/>
      <c r="B4008" s="6"/>
      <c r="C4008" s="6"/>
      <c r="D4008" s="6"/>
      <c r="E4008" s="6"/>
      <c r="F4008" s="6"/>
      <c r="G4008" s="6"/>
      <c r="H4008" s="6"/>
      <c r="I4008" s="6"/>
      <c r="J4008" s="6"/>
      <c r="K4008" s="6"/>
      <c r="L4008" s="6"/>
      <c r="M4008" s="6"/>
      <c r="N4008" s="6"/>
      <c r="O4008" s="6"/>
      <c r="P4008" s="6"/>
      <c r="Q4008" s="6"/>
      <c r="R4008" s="6"/>
      <c r="S4008" s="6"/>
      <c r="T4008" s="6"/>
      <c r="U4008" s="6"/>
      <c r="V4008" s="6"/>
      <c r="W4008" s="6"/>
      <c r="X4008" s="6"/>
      <c r="Y4008" s="6"/>
      <c r="Z4008" s="6"/>
      <c r="AA4008" s="6"/>
      <c r="AB4008" s="21"/>
      <c r="AC4008" s="21"/>
      <c r="AD4008" s="21"/>
      <c r="AE4008" s="6"/>
      <c r="AF4008" s="6"/>
      <c r="AG4008" s="6"/>
      <c r="AH4008" s="6"/>
    </row>
    <row r="4009" spans="1:34" x14ac:dyDescent="0.35">
      <c r="A4009" s="20"/>
      <c r="B4009" s="6"/>
      <c r="C4009" s="6"/>
      <c r="D4009" s="6"/>
      <c r="E4009" s="6"/>
      <c r="F4009" s="6"/>
      <c r="G4009" s="6"/>
      <c r="H4009" s="6"/>
      <c r="I4009" s="6"/>
      <c r="J4009" s="6"/>
      <c r="K4009" s="6"/>
      <c r="L4009" s="6"/>
      <c r="M4009" s="6"/>
      <c r="N4009" s="6"/>
      <c r="O4009" s="6"/>
      <c r="P4009" s="6"/>
      <c r="Q4009" s="6"/>
      <c r="R4009" s="6"/>
      <c r="S4009" s="6"/>
      <c r="T4009" s="6"/>
      <c r="U4009" s="6"/>
      <c r="V4009" s="6"/>
      <c r="W4009" s="6"/>
      <c r="X4009" s="6"/>
      <c r="Y4009" s="6"/>
      <c r="Z4009" s="6"/>
      <c r="AA4009" s="6"/>
      <c r="AB4009" s="21"/>
      <c r="AC4009" s="21"/>
      <c r="AD4009" s="21"/>
      <c r="AE4009" s="6"/>
      <c r="AF4009" s="6"/>
      <c r="AG4009" s="6"/>
      <c r="AH4009" s="6"/>
    </row>
    <row r="4010" spans="1:34" x14ac:dyDescent="0.35">
      <c r="A4010" s="20"/>
      <c r="B4010" s="6"/>
      <c r="C4010" s="6"/>
      <c r="D4010" s="6"/>
      <c r="E4010" s="6"/>
      <c r="F4010" s="6"/>
      <c r="G4010" s="6"/>
      <c r="H4010" s="6"/>
      <c r="I4010" s="6"/>
      <c r="J4010" s="6"/>
      <c r="K4010" s="6"/>
      <c r="L4010" s="6"/>
      <c r="M4010" s="6"/>
      <c r="N4010" s="6"/>
      <c r="O4010" s="6"/>
      <c r="P4010" s="6"/>
      <c r="Q4010" s="6"/>
      <c r="R4010" s="6"/>
      <c r="S4010" s="6"/>
      <c r="T4010" s="6"/>
      <c r="U4010" s="6"/>
      <c r="V4010" s="6"/>
      <c r="W4010" s="6"/>
      <c r="X4010" s="6"/>
      <c r="Y4010" s="6"/>
      <c r="Z4010" s="6"/>
      <c r="AA4010" s="6"/>
      <c r="AB4010" s="21"/>
      <c r="AC4010" s="21"/>
      <c r="AD4010" s="21"/>
      <c r="AE4010" s="6"/>
      <c r="AF4010" s="6"/>
      <c r="AG4010" s="6"/>
      <c r="AH4010" s="6"/>
    </row>
    <row r="4011" spans="1:34" x14ac:dyDescent="0.35">
      <c r="A4011" s="20"/>
      <c r="B4011" s="6"/>
      <c r="C4011" s="6"/>
      <c r="D4011" s="6"/>
      <c r="E4011" s="6"/>
      <c r="F4011" s="6"/>
      <c r="G4011" s="6"/>
      <c r="H4011" s="6"/>
      <c r="I4011" s="6"/>
      <c r="J4011" s="6"/>
      <c r="K4011" s="6"/>
      <c r="L4011" s="6"/>
      <c r="M4011" s="6"/>
      <c r="N4011" s="6"/>
      <c r="O4011" s="6"/>
      <c r="P4011" s="6"/>
      <c r="Q4011" s="6"/>
      <c r="R4011" s="6"/>
      <c r="S4011" s="6"/>
      <c r="T4011" s="6"/>
      <c r="U4011" s="6"/>
      <c r="V4011" s="6"/>
      <c r="W4011" s="6"/>
      <c r="X4011" s="6"/>
      <c r="Y4011" s="6"/>
      <c r="Z4011" s="6"/>
      <c r="AA4011" s="6"/>
      <c r="AB4011" s="21"/>
      <c r="AC4011" s="21"/>
      <c r="AD4011" s="21"/>
      <c r="AE4011" s="6"/>
      <c r="AF4011" s="6"/>
      <c r="AG4011" s="6"/>
      <c r="AH4011" s="6"/>
    </row>
    <row r="4012" spans="1:34" x14ac:dyDescent="0.35">
      <c r="A4012" s="20"/>
      <c r="B4012" s="6"/>
      <c r="C4012" s="6"/>
      <c r="D4012" s="6"/>
      <c r="E4012" s="6"/>
      <c r="F4012" s="6"/>
      <c r="G4012" s="6"/>
      <c r="H4012" s="6"/>
      <c r="I4012" s="6"/>
      <c r="J4012" s="6"/>
      <c r="K4012" s="6"/>
      <c r="L4012" s="6"/>
      <c r="M4012" s="6"/>
      <c r="N4012" s="6"/>
      <c r="O4012" s="6"/>
      <c r="P4012" s="6"/>
      <c r="Q4012" s="6"/>
      <c r="R4012" s="6"/>
      <c r="S4012" s="6"/>
      <c r="T4012" s="6"/>
      <c r="U4012" s="6"/>
      <c r="V4012" s="6"/>
      <c r="W4012" s="6"/>
      <c r="X4012" s="6"/>
      <c r="Y4012" s="6"/>
      <c r="Z4012" s="6"/>
      <c r="AA4012" s="6"/>
      <c r="AB4012" s="21"/>
      <c r="AC4012" s="21"/>
      <c r="AD4012" s="21"/>
      <c r="AE4012" s="6"/>
      <c r="AF4012" s="6"/>
      <c r="AG4012" s="6"/>
      <c r="AH4012" s="6"/>
    </row>
    <row r="4013" spans="1:34" x14ac:dyDescent="0.35">
      <c r="A4013" s="20"/>
      <c r="B4013" s="6"/>
      <c r="C4013" s="6"/>
      <c r="D4013" s="6"/>
      <c r="E4013" s="6"/>
      <c r="F4013" s="6"/>
      <c r="G4013" s="6"/>
      <c r="H4013" s="6"/>
      <c r="I4013" s="6"/>
      <c r="J4013" s="6"/>
      <c r="K4013" s="6"/>
      <c r="L4013" s="6"/>
      <c r="M4013" s="6"/>
      <c r="N4013" s="6"/>
      <c r="O4013" s="6"/>
      <c r="P4013" s="6"/>
      <c r="Q4013" s="6"/>
      <c r="R4013" s="6"/>
      <c r="S4013" s="6"/>
      <c r="T4013" s="6"/>
      <c r="U4013" s="6"/>
      <c r="V4013" s="6"/>
      <c r="W4013" s="6"/>
      <c r="X4013" s="6"/>
      <c r="Y4013" s="6"/>
      <c r="Z4013" s="6"/>
      <c r="AA4013" s="6"/>
      <c r="AB4013" s="21"/>
      <c r="AC4013" s="21"/>
      <c r="AD4013" s="21"/>
      <c r="AE4013" s="6"/>
      <c r="AF4013" s="6"/>
      <c r="AG4013" s="6"/>
      <c r="AH4013" s="6"/>
    </row>
    <row r="4014" spans="1:34" x14ac:dyDescent="0.35">
      <c r="A4014" s="20"/>
      <c r="B4014" s="6"/>
      <c r="C4014" s="6"/>
      <c r="D4014" s="6"/>
      <c r="E4014" s="6"/>
      <c r="F4014" s="6"/>
      <c r="G4014" s="6"/>
      <c r="H4014" s="6"/>
      <c r="I4014" s="6"/>
      <c r="J4014" s="6"/>
      <c r="K4014" s="6"/>
      <c r="L4014" s="6"/>
      <c r="M4014" s="6"/>
      <c r="N4014" s="6"/>
      <c r="O4014" s="6"/>
      <c r="P4014" s="6"/>
      <c r="Q4014" s="6"/>
      <c r="R4014" s="6"/>
      <c r="S4014" s="6"/>
      <c r="T4014" s="6"/>
      <c r="U4014" s="6"/>
      <c r="V4014" s="6"/>
      <c r="W4014" s="6"/>
      <c r="X4014" s="6"/>
      <c r="Y4014" s="6"/>
      <c r="Z4014" s="6"/>
      <c r="AA4014" s="6"/>
      <c r="AB4014" s="21"/>
      <c r="AC4014" s="21"/>
      <c r="AD4014" s="21"/>
      <c r="AE4014" s="6"/>
      <c r="AF4014" s="6"/>
      <c r="AG4014" s="6"/>
      <c r="AH4014" s="6"/>
    </row>
    <row r="4015" spans="1:34" x14ac:dyDescent="0.35">
      <c r="A4015" s="20"/>
      <c r="B4015" s="6"/>
      <c r="C4015" s="6"/>
      <c r="D4015" s="6"/>
      <c r="E4015" s="6"/>
      <c r="F4015" s="6"/>
      <c r="G4015" s="6"/>
      <c r="H4015" s="6"/>
      <c r="I4015" s="6"/>
      <c r="J4015" s="6"/>
      <c r="K4015" s="6"/>
      <c r="L4015" s="6"/>
      <c r="M4015" s="6"/>
      <c r="N4015" s="6"/>
      <c r="O4015" s="6"/>
      <c r="P4015" s="6"/>
      <c r="Q4015" s="6"/>
      <c r="R4015" s="6"/>
      <c r="S4015" s="6"/>
      <c r="T4015" s="6"/>
      <c r="U4015" s="6"/>
      <c r="V4015" s="6"/>
      <c r="W4015" s="6"/>
      <c r="X4015" s="6"/>
      <c r="Y4015" s="6"/>
      <c r="Z4015" s="6"/>
      <c r="AA4015" s="6"/>
      <c r="AB4015" s="21"/>
      <c r="AC4015" s="21"/>
      <c r="AD4015" s="21"/>
      <c r="AE4015" s="6"/>
      <c r="AF4015" s="6"/>
      <c r="AG4015" s="6"/>
      <c r="AH4015" s="6"/>
    </row>
    <row r="4016" spans="1:34" x14ac:dyDescent="0.35">
      <c r="A4016" s="20"/>
      <c r="B4016" s="6"/>
      <c r="C4016" s="6"/>
      <c r="D4016" s="6"/>
      <c r="E4016" s="6"/>
      <c r="F4016" s="6"/>
      <c r="G4016" s="6"/>
      <c r="H4016" s="6"/>
      <c r="I4016" s="6"/>
      <c r="J4016" s="6"/>
      <c r="K4016" s="6"/>
      <c r="L4016" s="6"/>
      <c r="M4016" s="6"/>
      <c r="N4016" s="6"/>
      <c r="O4016" s="6"/>
      <c r="P4016" s="6"/>
      <c r="Q4016" s="6"/>
      <c r="R4016" s="6"/>
      <c r="S4016" s="6"/>
      <c r="T4016" s="6"/>
      <c r="U4016" s="6"/>
      <c r="V4016" s="6"/>
      <c r="W4016" s="6"/>
      <c r="X4016" s="6"/>
      <c r="Y4016" s="6"/>
      <c r="Z4016" s="6"/>
      <c r="AA4016" s="6"/>
      <c r="AB4016" s="21"/>
      <c r="AC4016" s="21"/>
      <c r="AD4016" s="21"/>
      <c r="AE4016" s="6"/>
      <c r="AF4016" s="6"/>
      <c r="AG4016" s="6"/>
      <c r="AH4016" s="6"/>
    </row>
    <row r="4017" spans="1:34" x14ac:dyDescent="0.35">
      <c r="A4017" s="20"/>
      <c r="B4017" s="6"/>
      <c r="C4017" s="6"/>
      <c r="D4017" s="6"/>
      <c r="E4017" s="6"/>
      <c r="F4017" s="6"/>
      <c r="G4017" s="6"/>
      <c r="H4017" s="6"/>
      <c r="I4017" s="6"/>
      <c r="J4017" s="6"/>
      <c r="K4017" s="6"/>
      <c r="L4017" s="6"/>
      <c r="M4017" s="6"/>
      <c r="N4017" s="6"/>
      <c r="O4017" s="6"/>
      <c r="P4017" s="6"/>
      <c r="Q4017" s="6"/>
      <c r="R4017" s="6"/>
      <c r="S4017" s="6"/>
      <c r="T4017" s="6"/>
      <c r="U4017" s="6"/>
      <c r="V4017" s="6"/>
      <c r="W4017" s="6"/>
      <c r="X4017" s="6"/>
      <c r="Y4017" s="6"/>
      <c r="Z4017" s="6"/>
      <c r="AA4017" s="6"/>
      <c r="AB4017" s="21"/>
      <c r="AC4017" s="21"/>
      <c r="AD4017" s="21"/>
      <c r="AE4017" s="6"/>
      <c r="AF4017" s="6"/>
      <c r="AG4017" s="6"/>
      <c r="AH4017" s="6"/>
    </row>
    <row r="4018" spans="1:34" x14ac:dyDescent="0.35">
      <c r="A4018" s="20"/>
      <c r="B4018" s="6"/>
      <c r="C4018" s="6"/>
      <c r="D4018" s="6"/>
      <c r="E4018" s="6"/>
      <c r="F4018" s="6"/>
      <c r="G4018" s="6"/>
      <c r="H4018" s="6"/>
      <c r="I4018" s="6"/>
      <c r="J4018" s="6"/>
      <c r="K4018" s="6"/>
      <c r="L4018" s="6"/>
      <c r="M4018" s="6"/>
      <c r="N4018" s="6"/>
      <c r="O4018" s="6"/>
      <c r="P4018" s="6"/>
      <c r="Q4018" s="6"/>
      <c r="R4018" s="6"/>
      <c r="S4018" s="6"/>
      <c r="T4018" s="6"/>
      <c r="U4018" s="6"/>
      <c r="V4018" s="6"/>
      <c r="W4018" s="6"/>
      <c r="X4018" s="6"/>
      <c r="Y4018" s="6"/>
      <c r="Z4018" s="6"/>
      <c r="AA4018" s="6"/>
      <c r="AB4018" s="21"/>
      <c r="AC4018" s="21"/>
      <c r="AD4018" s="21"/>
      <c r="AE4018" s="6"/>
      <c r="AF4018" s="6"/>
      <c r="AG4018" s="6"/>
      <c r="AH4018" s="6"/>
    </row>
    <row r="4019" spans="1:34" x14ac:dyDescent="0.35">
      <c r="A4019" s="20"/>
      <c r="B4019" s="6"/>
      <c r="C4019" s="6"/>
      <c r="D4019" s="6"/>
      <c r="E4019" s="6"/>
      <c r="F4019" s="6"/>
      <c r="G4019" s="6"/>
      <c r="H4019" s="6"/>
      <c r="I4019" s="6"/>
      <c r="J4019" s="6"/>
      <c r="K4019" s="6"/>
      <c r="L4019" s="6"/>
      <c r="M4019" s="6"/>
      <c r="N4019" s="6"/>
      <c r="O4019" s="6"/>
      <c r="P4019" s="6"/>
      <c r="Q4019" s="6"/>
      <c r="R4019" s="6"/>
      <c r="S4019" s="6"/>
      <c r="T4019" s="6"/>
      <c r="U4019" s="6"/>
      <c r="V4019" s="6"/>
      <c r="W4019" s="6"/>
      <c r="X4019" s="6"/>
      <c r="Y4019" s="6"/>
      <c r="Z4019" s="6"/>
      <c r="AA4019" s="6"/>
      <c r="AB4019" s="21"/>
      <c r="AC4019" s="21"/>
      <c r="AD4019" s="21"/>
      <c r="AE4019" s="6"/>
      <c r="AF4019" s="6"/>
      <c r="AG4019" s="6"/>
      <c r="AH4019" s="6"/>
    </row>
    <row r="4020" spans="1:34" x14ac:dyDescent="0.35">
      <c r="A4020" s="20"/>
      <c r="B4020" s="6"/>
      <c r="C4020" s="6"/>
      <c r="D4020" s="6"/>
      <c r="E4020" s="6"/>
      <c r="F4020" s="6"/>
      <c r="G4020" s="6"/>
      <c r="H4020" s="6"/>
      <c r="I4020" s="6"/>
      <c r="J4020" s="6"/>
      <c r="K4020" s="6"/>
      <c r="L4020" s="6"/>
      <c r="M4020" s="6"/>
      <c r="N4020" s="6"/>
      <c r="O4020" s="6"/>
      <c r="P4020" s="6"/>
      <c r="Q4020" s="6"/>
      <c r="R4020" s="6"/>
      <c r="S4020" s="6"/>
      <c r="T4020" s="6"/>
      <c r="U4020" s="6"/>
      <c r="V4020" s="6"/>
      <c r="W4020" s="6"/>
      <c r="X4020" s="6"/>
      <c r="Y4020" s="6"/>
      <c r="Z4020" s="6"/>
      <c r="AA4020" s="6"/>
      <c r="AB4020" s="21"/>
      <c r="AC4020" s="21"/>
      <c r="AD4020" s="21"/>
      <c r="AE4020" s="6"/>
      <c r="AF4020" s="6"/>
      <c r="AG4020" s="6"/>
      <c r="AH4020" s="6"/>
    </row>
    <row r="4021" spans="1:34" x14ac:dyDescent="0.35">
      <c r="A4021" s="20"/>
      <c r="B4021" s="6"/>
      <c r="C4021" s="6"/>
      <c r="D4021" s="6"/>
      <c r="E4021" s="6"/>
      <c r="F4021" s="6"/>
      <c r="G4021" s="6"/>
      <c r="H4021" s="6"/>
      <c r="I4021" s="6"/>
      <c r="J4021" s="6"/>
      <c r="K4021" s="6"/>
      <c r="L4021" s="6"/>
      <c r="M4021" s="6"/>
      <c r="N4021" s="6"/>
      <c r="O4021" s="6"/>
      <c r="P4021" s="6"/>
      <c r="Q4021" s="6"/>
      <c r="R4021" s="6"/>
      <c r="S4021" s="6"/>
      <c r="T4021" s="6"/>
      <c r="U4021" s="6"/>
      <c r="V4021" s="6"/>
      <c r="W4021" s="6"/>
      <c r="X4021" s="6"/>
      <c r="Y4021" s="6"/>
      <c r="Z4021" s="6"/>
      <c r="AA4021" s="6"/>
      <c r="AB4021" s="21"/>
      <c r="AC4021" s="21"/>
      <c r="AD4021" s="21"/>
      <c r="AE4021" s="6"/>
      <c r="AF4021" s="6"/>
      <c r="AG4021" s="6"/>
      <c r="AH4021" s="6"/>
    </row>
    <row r="4022" spans="1:34" x14ac:dyDescent="0.35">
      <c r="A4022" s="20"/>
      <c r="B4022" s="6"/>
      <c r="C4022" s="6"/>
      <c r="D4022" s="6"/>
      <c r="E4022" s="6"/>
      <c r="F4022" s="6"/>
      <c r="G4022" s="6"/>
      <c r="H4022" s="6"/>
      <c r="I4022" s="6"/>
      <c r="J4022" s="6"/>
      <c r="K4022" s="6"/>
      <c r="L4022" s="6"/>
      <c r="M4022" s="6"/>
      <c r="N4022" s="6"/>
      <c r="O4022" s="6"/>
      <c r="P4022" s="6"/>
      <c r="Q4022" s="6"/>
      <c r="R4022" s="6"/>
      <c r="S4022" s="6"/>
      <c r="T4022" s="6"/>
      <c r="U4022" s="6"/>
      <c r="V4022" s="6"/>
      <c r="W4022" s="6"/>
      <c r="X4022" s="6"/>
      <c r="Y4022" s="6"/>
      <c r="Z4022" s="6"/>
      <c r="AA4022" s="6"/>
      <c r="AB4022" s="21"/>
      <c r="AC4022" s="21"/>
      <c r="AD4022" s="21"/>
      <c r="AE4022" s="6"/>
      <c r="AF4022" s="6"/>
      <c r="AG4022" s="6"/>
      <c r="AH4022" s="6"/>
    </row>
    <row r="4023" spans="1:34" x14ac:dyDescent="0.35">
      <c r="A4023" s="20"/>
      <c r="B4023" s="6"/>
      <c r="C4023" s="6"/>
      <c r="D4023" s="6"/>
      <c r="E4023" s="6"/>
      <c r="F4023" s="6"/>
      <c r="G4023" s="6"/>
      <c r="H4023" s="6"/>
      <c r="I4023" s="6"/>
      <c r="J4023" s="6"/>
      <c r="K4023" s="6"/>
      <c r="L4023" s="6"/>
      <c r="M4023" s="6"/>
      <c r="N4023" s="6"/>
      <c r="O4023" s="6"/>
      <c r="P4023" s="6"/>
      <c r="Q4023" s="6"/>
      <c r="R4023" s="6"/>
      <c r="S4023" s="6"/>
      <c r="T4023" s="6"/>
      <c r="U4023" s="6"/>
      <c r="V4023" s="6"/>
      <c r="W4023" s="6"/>
      <c r="X4023" s="6"/>
      <c r="Y4023" s="6"/>
      <c r="Z4023" s="6"/>
      <c r="AA4023" s="6"/>
      <c r="AB4023" s="21"/>
      <c r="AC4023" s="21"/>
      <c r="AD4023" s="21"/>
      <c r="AE4023" s="6"/>
      <c r="AF4023" s="6"/>
      <c r="AG4023" s="6"/>
      <c r="AH4023" s="6"/>
    </row>
    <row r="4024" spans="1:34" x14ac:dyDescent="0.35">
      <c r="A4024" s="20"/>
      <c r="B4024" s="6"/>
      <c r="C4024" s="6"/>
      <c r="D4024" s="6"/>
      <c r="E4024" s="6"/>
      <c r="F4024" s="6"/>
      <c r="G4024" s="6"/>
      <c r="H4024" s="6"/>
      <c r="I4024" s="6"/>
      <c r="J4024" s="6"/>
      <c r="K4024" s="6"/>
      <c r="L4024" s="6"/>
      <c r="M4024" s="6"/>
      <c r="N4024" s="6"/>
      <c r="O4024" s="6"/>
      <c r="P4024" s="6"/>
      <c r="Q4024" s="6"/>
      <c r="R4024" s="6"/>
      <c r="S4024" s="6"/>
      <c r="T4024" s="6"/>
      <c r="U4024" s="6"/>
      <c r="V4024" s="6"/>
      <c r="W4024" s="6"/>
      <c r="X4024" s="6"/>
      <c r="Y4024" s="6"/>
      <c r="Z4024" s="6"/>
      <c r="AA4024" s="6"/>
      <c r="AB4024" s="21"/>
      <c r="AC4024" s="21"/>
      <c r="AD4024" s="21"/>
      <c r="AE4024" s="6"/>
      <c r="AF4024" s="6"/>
      <c r="AG4024" s="6"/>
      <c r="AH4024" s="6"/>
    </row>
    <row r="4025" spans="1:34" x14ac:dyDescent="0.35">
      <c r="A4025" s="20"/>
      <c r="B4025" s="6"/>
      <c r="C4025" s="6"/>
      <c r="D4025" s="6"/>
      <c r="E4025" s="6"/>
      <c r="F4025" s="6"/>
      <c r="G4025" s="6"/>
      <c r="H4025" s="6"/>
      <c r="I4025" s="6"/>
      <c r="J4025" s="6"/>
      <c r="K4025" s="6"/>
      <c r="L4025" s="6"/>
      <c r="M4025" s="6"/>
      <c r="N4025" s="6"/>
      <c r="O4025" s="6"/>
      <c r="P4025" s="6"/>
      <c r="Q4025" s="6"/>
      <c r="R4025" s="6"/>
      <c r="S4025" s="6"/>
      <c r="T4025" s="6"/>
      <c r="U4025" s="6"/>
      <c r="V4025" s="6"/>
      <c r="W4025" s="6"/>
      <c r="X4025" s="6"/>
      <c r="Y4025" s="6"/>
      <c r="Z4025" s="6"/>
      <c r="AA4025" s="6"/>
      <c r="AB4025" s="21"/>
      <c r="AC4025" s="21"/>
      <c r="AD4025" s="21"/>
      <c r="AE4025" s="6"/>
      <c r="AF4025" s="6"/>
      <c r="AG4025" s="6"/>
      <c r="AH4025" s="6"/>
    </row>
    <row r="4026" spans="1:34" x14ac:dyDescent="0.35">
      <c r="A4026" s="20"/>
      <c r="B4026" s="6"/>
      <c r="C4026" s="6"/>
      <c r="D4026" s="6"/>
      <c r="E4026" s="6"/>
      <c r="F4026" s="6"/>
      <c r="G4026" s="6"/>
      <c r="H4026" s="6"/>
      <c r="I4026" s="6"/>
      <c r="J4026" s="6"/>
      <c r="K4026" s="6"/>
      <c r="L4026" s="6"/>
      <c r="M4026" s="6"/>
      <c r="N4026" s="6"/>
      <c r="O4026" s="6"/>
      <c r="P4026" s="6"/>
      <c r="Q4026" s="6"/>
      <c r="R4026" s="6"/>
      <c r="S4026" s="6"/>
      <c r="T4026" s="6"/>
      <c r="U4026" s="6"/>
      <c r="V4026" s="6"/>
      <c r="W4026" s="6"/>
      <c r="X4026" s="6"/>
      <c r="Y4026" s="6"/>
      <c r="Z4026" s="6"/>
      <c r="AA4026" s="6"/>
      <c r="AB4026" s="21"/>
      <c r="AC4026" s="21"/>
      <c r="AD4026" s="21"/>
      <c r="AE4026" s="6"/>
      <c r="AF4026" s="6"/>
      <c r="AG4026" s="6"/>
      <c r="AH4026" s="6"/>
    </row>
    <row r="4027" spans="1:34" x14ac:dyDescent="0.35">
      <c r="A4027" s="20"/>
      <c r="B4027" s="6"/>
      <c r="C4027" s="6"/>
      <c r="D4027" s="6"/>
      <c r="E4027" s="6"/>
      <c r="F4027" s="6"/>
      <c r="G4027" s="6"/>
      <c r="H4027" s="6"/>
      <c r="I4027" s="6"/>
      <c r="J4027" s="6"/>
      <c r="K4027" s="6"/>
      <c r="L4027" s="6"/>
      <c r="M4027" s="6"/>
      <c r="N4027" s="6"/>
      <c r="O4027" s="6"/>
      <c r="P4027" s="6"/>
      <c r="Q4027" s="6"/>
      <c r="R4027" s="6"/>
      <c r="S4027" s="6"/>
      <c r="T4027" s="6"/>
      <c r="U4027" s="6"/>
      <c r="V4027" s="6"/>
      <c r="W4027" s="6"/>
      <c r="X4027" s="6"/>
      <c r="Y4027" s="6"/>
      <c r="Z4027" s="6"/>
      <c r="AA4027" s="6"/>
      <c r="AB4027" s="21"/>
      <c r="AC4027" s="21"/>
      <c r="AD4027" s="21"/>
      <c r="AE4027" s="6"/>
      <c r="AF4027" s="6"/>
      <c r="AG4027" s="6"/>
      <c r="AH4027" s="6"/>
    </row>
    <row r="4028" spans="1:34" x14ac:dyDescent="0.35">
      <c r="A4028" s="20"/>
      <c r="B4028" s="6"/>
      <c r="C4028" s="6"/>
      <c r="D4028" s="6"/>
      <c r="E4028" s="6"/>
      <c r="F4028" s="6"/>
      <c r="G4028" s="6"/>
      <c r="H4028" s="6"/>
      <c r="I4028" s="6"/>
      <c r="J4028" s="6"/>
      <c r="K4028" s="6"/>
      <c r="L4028" s="6"/>
      <c r="M4028" s="6"/>
      <c r="N4028" s="6"/>
      <c r="O4028" s="6"/>
      <c r="P4028" s="6"/>
      <c r="Q4028" s="6"/>
      <c r="R4028" s="6"/>
      <c r="S4028" s="6"/>
      <c r="T4028" s="6"/>
      <c r="U4028" s="6"/>
      <c r="V4028" s="6"/>
      <c r="W4028" s="6"/>
      <c r="X4028" s="6"/>
      <c r="Y4028" s="6"/>
      <c r="Z4028" s="6"/>
      <c r="AA4028" s="6"/>
      <c r="AB4028" s="21"/>
      <c r="AC4028" s="21"/>
      <c r="AD4028" s="21"/>
      <c r="AE4028" s="6"/>
      <c r="AF4028" s="6"/>
      <c r="AG4028" s="6"/>
      <c r="AH4028" s="6"/>
    </row>
    <row r="4029" spans="1:34" x14ac:dyDescent="0.35">
      <c r="A4029" s="20"/>
      <c r="B4029" s="6"/>
      <c r="C4029" s="6"/>
      <c r="D4029" s="6"/>
      <c r="E4029" s="6"/>
      <c r="F4029" s="6"/>
      <c r="G4029" s="6"/>
      <c r="H4029" s="6"/>
      <c r="I4029" s="6"/>
      <c r="J4029" s="6"/>
      <c r="K4029" s="6"/>
      <c r="L4029" s="6"/>
      <c r="M4029" s="6"/>
      <c r="N4029" s="6"/>
      <c r="O4029" s="6"/>
      <c r="P4029" s="6"/>
      <c r="Q4029" s="6"/>
      <c r="R4029" s="6"/>
      <c r="S4029" s="6"/>
      <c r="T4029" s="6"/>
      <c r="U4029" s="6"/>
      <c r="V4029" s="6"/>
      <c r="W4029" s="6"/>
      <c r="X4029" s="6"/>
      <c r="Y4029" s="6"/>
      <c r="Z4029" s="6"/>
      <c r="AA4029" s="6"/>
      <c r="AB4029" s="21"/>
      <c r="AC4029" s="21"/>
      <c r="AD4029" s="21"/>
      <c r="AE4029" s="6"/>
      <c r="AF4029" s="6"/>
      <c r="AG4029" s="6"/>
      <c r="AH4029" s="6"/>
    </row>
    <row r="4030" spans="1:34" x14ac:dyDescent="0.35">
      <c r="A4030" s="20"/>
      <c r="B4030" s="6"/>
      <c r="C4030" s="6"/>
      <c r="D4030" s="6"/>
      <c r="E4030" s="6"/>
      <c r="F4030" s="6"/>
      <c r="G4030" s="6"/>
      <c r="H4030" s="6"/>
      <c r="I4030" s="6"/>
      <c r="J4030" s="6"/>
      <c r="K4030" s="6"/>
      <c r="L4030" s="6"/>
      <c r="M4030" s="6"/>
      <c r="N4030" s="6"/>
      <c r="O4030" s="6"/>
      <c r="P4030" s="6"/>
      <c r="Q4030" s="6"/>
      <c r="R4030" s="6"/>
      <c r="S4030" s="6"/>
      <c r="T4030" s="6"/>
      <c r="U4030" s="6"/>
      <c r="V4030" s="6"/>
      <c r="W4030" s="6"/>
      <c r="X4030" s="6"/>
      <c r="Y4030" s="6"/>
      <c r="Z4030" s="6"/>
      <c r="AA4030" s="6"/>
      <c r="AB4030" s="21"/>
      <c r="AC4030" s="21"/>
      <c r="AD4030" s="21"/>
      <c r="AE4030" s="6"/>
      <c r="AF4030" s="6"/>
      <c r="AG4030" s="6"/>
      <c r="AH4030" s="6"/>
    </row>
    <row r="4031" spans="1:34" x14ac:dyDescent="0.35">
      <c r="A4031" s="20"/>
      <c r="B4031" s="6"/>
      <c r="C4031" s="6"/>
      <c r="D4031" s="6"/>
      <c r="E4031" s="6"/>
      <c r="F4031" s="6"/>
      <c r="G4031" s="6"/>
      <c r="H4031" s="6"/>
      <c r="I4031" s="6"/>
      <c r="J4031" s="6"/>
      <c r="K4031" s="6"/>
      <c r="L4031" s="6"/>
      <c r="M4031" s="6"/>
      <c r="N4031" s="6"/>
      <c r="O4031" s="6"/>
      <c r="P4031" s="6"/>
      <c r="Q4031" s="6"/>
      <c r="R4031" s="6"/>
      <c r="S4031" s="6"/>
      <c r="T4031" s="6"/>
      <c r="U4031" s="6"/>
      <c r="V4031" s="6"/>
      <c r="W4031" s="6"/>
      <c r="X4031" s="6"/>
      <c r="Y4031" s="6"/>
      <c r="Z4031" s="6"/>
      <c r="AA4031" s="6"/>
      <c r="AB4031" s="21"/>
      <c r="AC4031" s="21"/>
      <c r="AD4031" s="21"/>
      <c r="AE4031" s="6"/>
      <c r="AF4031" s="6"/>
      <c r="AG4031" s="6"/>
      <c r="AH4031" s="6"/>
    </row>
    <row r="4032" spans="1:34" x14ac:dyDescent="0.35">
      <c r="A4032" s="20"/>
      <c r="B4032" s="6"/>
      <c r="C4032" s="6"/>
      <c r="D4032" s="6"/>
      <c r="E4032" s="6"/>
      <c r="F4032" s="6"/>
      <c r="G4032" s="6"/>
      <c r="H4032" s="6"/>
      <c r="I4032" s="6"/>
      <c r="J4032" s="6"/>
      <c r="K4032" s="6"/>
      <c r="L4032" s="6"/>
      <c r="M4032" s="6"/>
      <c r="N4032" s="6"/>
      <c r="O4032" s="6"/>
      <c r="P4032" s="6"/>
      <c r="Q4032" s="6"/>
      <c r="R4032" s="6"/>
      <c r="S4032" s="6"/>
      <c r="T4032" s="6"/>
      <c r="U4032" s="6"/>
      <c r="V4032" s="6"/>
      <c r="W4032" s="6"/>
      <c r="X4032" s="6"/>
      <c r="Y4032" s="6"/>
      <c r="Z4032" s="6"/>
      <c r="AA4032" s="6"/>
      <c r="AB4032" s="21"/>
      <c r="AC4032" s="21"/>
      <c r="AD4032" s="21"/>
      <c r="AE4032" s="6"/>
      <c r="AF4032" s="6"/>
      <c r="AG4032" s="6"/>
      <c r="AH4032" s="6"/>
    </row>
    <row r="4033" spans="1:34" x14ac:dyDescent="0.35">
      <c r="A4033" s="20"/>
      <c r="B4033" s="6"/>
      <c r="C4033" s="6"/>
      <c r="D4033" s="6"/>
      <c r="E4033" s="6"/>
      <c r="F4033" s="6"/>
      <c r="G4033" s="6"/>
      <c r="H4033" s="6"/>
      <c r="I4033" s="6"/>
      <c r="J4033" s="6"/>
      <c r="K4033" s="6"/>
      <c r="L4033" s="6"/>
      <c r="M4033" s="6"/>
      <c r="N4033" s="6"/>
      <c r="O4033" s="6"/>
      <c r="P4033" s="6"/>
      <c r="Q4033" s="6"/>
      <c r="R4033" s="6"/>
      <c r="S4033" s="6"/>
      <c r="T4033" s="6"/>
      <c r="U4033" s="6"/>
      <c r="V4033" s="6"/>
      <c r="W4033" s="6"/>
      <c r="X4033" s="6"/>
      <c r="Y4033" s="6"/>
      <c r="Z4033" s="6"/>
      <c r="AA4033" s="6"/>
      <c r="AB4033" s="21"/>
      <c r="AC4033" s="21"/>
      <c r="AD4033" s="21"/>
      <c r="AE4033" s="6"/>
      <c r="AF4033" s="6"/>
      <c r="AG4033" s="6"/>
      <c r="AH4033" s="6"/>
    </row>
    <row r="4034" spans="1:34" x14ac:dyDescent="0.35">
      <c r="A4034" s="20"/>
      <c r="B4034" s="6"/>
      <c r="C4034" s="6"/>
      <c r="D4034" s="6"/>
      <c r="E4034" s="6"/>
      <c r="F4034" s="6"/>
      <c r="G4034" s="6"/>
      <c r="H4034" s="6"/>
      <c r="I4034" s="6"/>
      <c r="J4034" s="6"/>
      <c r="K4034" s="6"/>
      <c r="L4034" s="6"/>
      <c r="M4034" s="6"/>
      <c r="N4034" s="6"/>
      <c r="O4034" s="6"/>
      <c r="P4034" s="6"/>
      <c r="Q4034" s="6"/>
      <c r="R4034" s="6"/>
      <c r="S4034" s="6"/>
      <c r="T4034" s="6"/>
      <c r="U4034" s="6"/>
      <c r="V4034" s="6"/>
      <c r="W4034" s="6"/>
      <c r="X4034" s="6"/>
      <c r="Y4034" s="6"/>
      <c r="Z4034" s="6"/>
      <c r="AA4034" s="6"/>
      <c r="AB4034" s="21"/>
      <c r="AC4034" s="21"/>
      <c r="AD4034" s="21"/>
      <c r="AE4034" s="6"/>
      <c r="AF4034" s="6"/>
      <c r="AG4034" s="6"/>
      <c r="AH4034" s="6"/>
    </row>
    <row r="4035" spans="1:34" x14ac:dyDescent="0.35">
      <c r="A4035" s="20"/>
      <c r="B4035" s="6"/>
      <c r="C4035" s="6"/>
      <c r="D4035" s="6"/>
      <c r="E4035" s="6"/>
      <c r="F4035" s="6"/>
      <c r="G4035" s="6"/>
      <c r="H4035" s="6"/>
      <c r="I4035" s="6"/>
      <c r="J4035" s="6"/>
      <c r="K4035" s="6"/>
      <c r="L4035" s="6"/>
      <c r="M4035" s="6"/>
      <c r="N4035" s="6"/>
      <c r="O4035" s="6"/>
      <c r="P4035" s="6"/>
      <c r="Q4035" s="6"/>
      <c r="R4035" s="6"/>
      <c r="S4035" s="6"/>
      <c r="T4035" s="6"/>
      <c r="U4035" s="6"/>
      <c r="V4035" s="6"/>
      <c r="W4035" s="6"/>
      <c r="X4035" s="6"/>
      <c r="Y4035" s="6"/>
      <c r="Z4035" s="6"/>
      <c r="AA4035" s="6"/>
      <c r="AB4035" s="21"/>
      <c r="AC4035" s="21"/>
      <c r="AD4035" s="21"/>
      <c r="AE4035" s="6"/>
      <c r="AF4035" s="6"/>
      <c r="AG4035" s="6"/>
      <c r="AH4035" s="6"/>
    </row>
    <row r="4036" spans="1:34" x14ac:dyDescent="0.35">
      <c r="A4036" s="20"/>
      <c r="B4036" s="6"/>
      <c r="C4036" s="6"/>
      <c r="D4036" s="6"/>
      <c r="E4036" s="6"/>
      <c r="F4036" s="6"/>
      <c r="G4036" s="6"/>
      <c r="H4036" s="6"/>
      <c r="I4036" s="6"/>
      <c r="J4036" s="6"/>
      <c r="K4036" s="6"/>
      <c r="L4036" s="6"/>
      <c r="M4036" s="6"/>
      <c r="N4036" s="6"/>
      <c r="O4036" s="6"/>
      <c r="P4036" s="6"/>
      <c r="Q4036" s="6"/>
      <c r="R4036" s="6"/>
      <c r="S4036" s="6"/>
      <c r="T4036" s="6"/>
      <c r="U4036" s="6"/>
      <c r="V4036" s="6"/>
      <c r="W4036" s="6"/>
      <c r="X4036" s="6"/>
      <c r="Y4036" s="6"/>
      <c r="Z4036" s="6"/>
      <c r="AA4036" s="6"/>
      <c r="AB4036" s="21"/>
      <c r="AC4036" s="21"/>
      <c r="AD4036" s="21"/>
      <c r="AE4036" s="6"/>
      <c r="AF4036" s="6"/>
      <c r="AG4036" s="6"/>
      <c r="AH4036" s="6"/>
    </row>
    <row r="4037" spans="1:34" x14ac:dyDescent="0.35">
      <c r="A4037" s="20"/>
      <c r="B4037" s="6"/>
      <c r="C4037" s="6"/>
      <c r="D4037" s="6"/>
      <c r="E4037" s="6"/>
      <c r="F4037" s="6"/>
      <c r="G4037" s="6"/>
      <c r="H4037" s="6"/>
      <c r="I4037" s="6"/>
      <c r="J4037" s="6"/>
      <c r="K4037" s="6"/>
      <c r="L4037" s="6"/>
      <c r="M4037" s="6"/>
      <c r="N4037" s="6"/>
      <c r="O4037" s="6"/>
      <c r="P4037" s="6"/>
      <c r="Q4037" s="6"/>
      <c r="R4037" s="6"/>
      <c r="S4037" s="6"/>
      <c r="T4037" s="6"/>
      <c r="U4037" s="6"/>
      <c r="V4037" s="6"/>
      <c r="W4037" s="6"/>
      <c r="X4037" s="6"/>
      <c r="Y4037" s="6"/>
      <c r="Z4037" s="6"/>
      <c r="AA4037" s="6"/>
      <c r="AB4037" s="21"/>
      <c r="AC4037" s="21"/>
      <c r="AD4037" s="21"/>
      <c r="AE4037" s="6"/>
      <c r="AF4037" s="6"/>
      <c r="AG4037" s="6"/>
      <c r="AH4037" s="6"/>
    </row>
    <row r="4038" spans="1:34" x14ac:dyDescent="0.35">
      <c r="A4038" s="20"/>
      <c r="B4038" s="6"/>
      <c r="C4038" s="6"/>
      <c r="D4038" s="6"/>
      <c r="E4038" s="6"/>
      <c r="F4038" s="6"/>
      <c r="G4038" s="6"/>
      <c r="H4038" s="6"/>
      <c r="I4038" s="6"/>
      <c r="J4038" s="6"/>
      <c r="K4038" s="6"/>
      <c r="L4038" s="6"/>
      <c r="M4038" s="6"/>
      <c r="N4038" s="6"/>
      <c r="O4038" s="6"/>
      <c r="P4038" s="6"/>
      <c r="Q4038" s="6"/>
      <c r="R4038" s="6"/>
      <c r="S4038" s="6"/>
      <c r="T4038" s="6"/>
      <c r="U4038" s="6"/>
      <c r="V4038" s="6"/>
      <c r="W4038" s="6"/>
      <c r="X4038" s="6"/>
      <c r="Y4038" s="6"/>
      <c r="Z4038" s="6"/>
      <c r="AA4038" s="6"/>
      <c r="AB4038" s="21"/>
      <c r="AC4038" s="21"/>
      <c r="AD4038" s="21"/>
      <c r="AE4038" s="6"/>
      <c r="AF4038" s="6"/>
      <c r="AG4038" s="6"/>
      <c r="AH4038" s="6"/>
    </row>
    <row r="4039" spans="1:34" x14ac:dyDescent="0.35">
      <c r="A4039" s="20"/>
      <c r="B4039" s="6"/>
      <c r="C4039" s="6"/>
      <c r="D4039" s="6"/>
      <c r="E4039" s="6"/>
      <c r="F4039" s="6"/>
      <c r="G4039" s="6"/>
      <c r="H4039" s="6"/>
      <c r="I4039" s="6"/>
      <c r="J4039" s="6"/>
      <c r="K4039" s="6"/>
      <c r="L4039" s="6"/>
      <c r="M4039" s="6"/>
      <c r="N4039" s="6"/>
      <c r="O4039" s="6"/>
      <c r="P4039" s="6"/>
      <c r="Q4039" s="6"/>
      <c r="R4039" s="6"/>
      <c r="S4039" s="6"/>
      <c r="T4039" s="6"/>
      <c r="U4039" s="6"/>
      <c r="V4039" s="6"/>
      <c r="W4039" s="6"/>
      <c r="X4039" s="6"/>
      <c r="Y4039" s="6"/>
      <c r="Z4039" s="6"/>
      <c r="AA4039" s="6"/>
      <c r="AB4039" s="21"/>
      <c r="AC4039" s="21"/>
      <c r="AD4039" s="21"/>
      <c r="AE4039" s="6"/>
      <c r="AF4039" s="6"/>
      <c r="AG4039" s="6"/>
      <c r="AH4039" s="6"/>
    </row>
    <row r="4040" spans="1:34" x14ac:dyDescent="0.35">
      <c r="A4040" s="20"/>
      <c r="B4040" s="6"/>
      <c r="C4040" s="6"/>
      <c r="D4040" s="6"/>
      <c r="E4040" s="6"/>
      <c r="F4040" s="6"/>
      <c r="G4040" s="6"/>
      <c r="H4040" s="6"/>
      <c r="I4040" s="6"/>
      <c r="J4040" s="6"/>
      <c r="K4040" s="6"/>
      <c r="L4040" s="6"/>
      <c r="M4040" s="6"/>
      <c r="N4040" s="6"/>
      <c r="O4040" s="6"/>
      <c r="P4040" s="6"/>
      <c r="Q4040" s="6"/>
      <c r="R4040" s="6"/>
      <c r="S4040" s="6"/>
      <c r="T4040" s="6"/>
      <c r="U4040" s="6"/>
      <c r="V4040" s="6"/>
      <c r="W4040" s="6"/>
      <c r="X4040" s="6"/>
      <c r="Y4040" s="6"/>
      <c r="Z4040" s="6"/>
      <c r="AA4040" s="6"/>
      <c r="AB4040" s="21"/>
      <c r="AC4040" s="21"/>
      <c r="AD4040" s="21"/>
      <c r="AE4040" s="6"/>
      <c r="AF4040" s="6"/>
      <c r="AG4040" s="6"/>
      <c r="AH4040" s="6"/>
    </row>
    <row r="4041" spans="1:34" x14ac:dyDescent="0.35">
      <c r="A4041" s="20"/>
      <c r="B4041" s="6"/>
      <c r="C4041" s="6"/>
      <c r="D4041" s="6"/>
      <c r="E4041" s="6"/>
      <c r="F4041" s="6"/>
      <c r="G4041" s="6"/>
      <c r="H4041" s="6"/>
      <c r="I4041" s="6"/>
      <c r="J4041" s="6"/>
      <c r="K4041" s="6"/>
      <c r="L4041" s="6"/>
      <c r="M4041" s="6"/>
      <c r="N4041" s="6"/>
      <c r="O4041" s="6"/>
      <c r="P4041" s="6"/>
      <c r="Q4041" s="6"/>
      <c r="R4041" s="6"/>
      <c r="S4041" s="6"/>
      <c r="T4041" s="6"/>
      <c r="U4041" s="6"/>
      <c r="V4041" s="6"/>
      <c r="W4041" s="6"/>
      <c r="X4041" s="6"/>
      <c r="Y4041" s="6"/>
      <c r="Z4041" s="6"/>
      <c r="AA4041" s="6"/>
      <c r="AB4041" s="21"/>
      <c r="AC4041" s="21"/>
      <c r="AD4041" s="21"/>
      <c r="AE4041" s="6"/>
      <c r="AF4041" s="6"/>
      <c r="AG4041" s="6"/>
      <c r="AH4041" s="6"/>
    </row>
    <row r="4042" spans="1:34" x14ac:dyDescent="0.35">
      <c r="A4042" s="20"/>
      <c r="B4042" s="6"/>
      <c r="C4042" s="6"/>
      <c r="D4042" s="6"/>
      <c r="E4042" s="6"/>
      <c r="F4042" s="6"/>
      <c r="G4042" s="6"/>
      <c r="H4042" s="6"/>
      <c r="I4042" s="6"/>
      <c r="J4042" s="6"/>
      <c r="K4042" s="6"/>
      <c r="L4042" s="6"/>
      <c r="M4042" s="6"/>
      <c r="N4042" s="6"/>
      <c r="O4042" s="6"/>
      <c r="P4042" s="6"/>
      <c r="Q4042" s="6"/>
      <c r="R4042" s="6"/>
      <c r="S4042" s="6"/>
      <c r="T4042" s="6"/>
      <c r="U4042" s="6"/>
      <c r="V4042" s="6"/>
      <c r="W4042" s="6"/>
      <c r="X4042" s="6"/>
      <c r="Y4042" s="6"/>
      <c r="Z4042" s="6"/>
      <c r="AA4042" s="6"/>
      <c r="AB4042" s="21"/>
      <c r="AC4042" s="21"/>
      <c r="AD4042" s="21"/>
      <c r="AE4042" s="6"/>
      <c r="AF4042" s="6"/>
      <c r="AG4042" s="6"/>
      <c r="AH4042" s="6"/>
    </row>
    <row r="4043" spans="1:34" x14ac:dyDescent="0.35">
      <c r="A4043" s="20"/>
      <c r="B4043" s="6"/>
      <c r="C4043" s="6"/>
      <c r="D4043" s="6"/>
      <c r="E4043" s="6"/>
      <c r="F4043" s="6"/>
      <c r="G4043" s="6"/>
      <c r="H4043" s="6"/>
      <c r="I4043" s="6"/>
      <c r="J4043" s="6"/>
      <c r="K4043" s="6"/>
      <c r="L4043" s="6"/>
      <c r="M4043" s="6"/>
      <c r="N4043" s="6"/>
      <c r="O4043" s="6"/>
      <c r="P4043" s="6"/>
      <c r="Q4043" s="6"/>
      <c r="R4043" s="6"/>
      <c r="S4043" s="6"/>
      <c r="T4043" s="6"/>
      <c r="U4043" s="6"/>
      <c r="V4043" s="6"/>
      <c r="W4043" s="6"/>
      <c r="X4043" s="6"/>
      <c r="Y4043" s="6"/>
      <c r="Z4043" s="6"/>
      <c r="AA4043" s="6"/>
      <c r="AB4043" s="21"/>
      <c r="AC4043" s="21"/>
      <c r="AD4043" s="21"/>
      <c r="AE4043" s="6"/>
      <c r="AF4043" s="6"/>
      <c r="AG4043" s="6"/>
      <c r="AH4043" s="6"/>
    </row>
    <row r="4044" spans="1:34" x14ac:dyDescent="0.35">
      <c r="A4044" s="20"/>
      <c r="B4044" s="6"/>
      <c r="C4044" s="6"/>
      <c r="D4044" s="6"/>
      <c r="E4044" s="6"/>
      <c r="F4044" s="6"/>
      <c r="G4044" s="6"/>
      <c r="H4044" s="6"/>
      <c r="I4044" s="6"/>
      <c r="J4044" s="6"/>
      <c r="K4044" s="6"/>
      <c r="L4044" s="6"/>
      <c r="M4044" s="6"/>
      <c r="N4044" s="6"/>
      <c r="O4044" s="6"/>
      <c r="P4044" s="6"/>
      <c r="Q4044" s="6"/>
      <c r="R4044" s="6"/>
      <c r="S4044" s="6"/>
      <c r="T4044" s="6"/>
      <c r="U4044" s="6"/>
      <c r="V4044" s="6"/>
      <c r="W4044" s="6"/>
      <c r="X4044" s="6"/>
      <c r="Y4044" s="6"/>
      <c r="Z4044" s="6"/>
      <c r="AA4044" s="6"/>
      <c r="AB4044" s="21"/>
      <c r="AC4044" s="21"/>
      <c r="AD4044" s="21"/>
      <c r="AE4044" s="6"/>
      <c r="AF4044" s="6"/>
      <c r="AG4044" s="6"/>
      <c r="AH4044" s="6"/>
    </row>
    <row r="4045" spans="1:34" x14ac:dyDescent="0.35">
      <c r="A4045" s="20"/>
      <c r="B4045" s="6"/>
      <c r="C4045" s="6"/>
      <c r="D4045" s="6"/>
      <c r="E4045" s="6"/>
      <c r="F4045" s="6"/>
      <c r="G4045" s="6"/>
      <c r="H4045" s="6"/>
      <c r="I4045" s="6"/>
      <c r="J4045" s="6"/>
      <c r="K4045" s="6"/>
      <c r="L4045" s="6"/>
      <c r="M4045" s="6"/>
      <c r="N4045" s="6"/>
      <c r="O4045" s="6"/>
      <c r="P4045" s="6"/>
      <c r="Q4045" s="6"/>
      <c r="R4045" s="6"/>
      <c r="S4045" s="6"/>
      <c r="T4045" s="6"/>
      <c r="U4045" s="6"/>
      <c r="V4045" s="6"/>
      <c r="W4045" s="6"/>
      <c r="X4045" s="6"/>
      <c r="Y4045" s="6"/>
      <c r="Z4045" s="6"/>
      <c r="AA4045" s="6"/>
      <c r="AB4045" s="21"/>
      <c r="AC4045" s="21"/>
      <c r="AD4045" s="21"/>
      <c r="AE4045" s="6"/>
      <c r="AF4045" s="6"/>
      <c r="AG4045" s="6"/>
      <c r="AH4045" s="6"/>
    </row>
    <row r="4046" spans="1:34" x14ac:dyDescent="0.35">
      <c r="A4046" s="20"/>
      <c r="B4046" s="6"/>
      <c r="C4046" s="6"/>
      <c r="D4046" s="6"/>
      <c r="E4046" s="6"/>
      <c r="F4046" s="6"/>
      <c r="G4046" s="6"/>
      <c r="H4046" s="6"/>
      <c r="I4046" s="6"/>
      <c r="J4046" s="6"/>
      <c r="K4046" s="6"/>
      <c r="L4046" s="6"/>
      <c r="M4046" s="6"/>
      <c r="N4046" s="6"/>
      <c r="O4046" s="6"/>
      <c r="P4046" s="6"/>
      <c r="Q4046" s="6"/>
      <c r="R4046" s="6"/>
      <c r="S4046" s="6"/>
      <c r="T4046" s="6"/>
      <c r="U4046" s="6"/>
      <c r="V4046" s="6"/>
      <c r="W4046" s="6"/>
      <c r="X4046" s="6"/>
      <c r="Y4046" s="6"/>
      <c r="Z4046" s="6"/>
      <c r="AA4046" s="6"/>
      <c r="AB4046" s="21"/>
      <c r="AC4046" s="21"/>
      <c r="AD4046" s="21"/>
      <c r="AE4046" s="6"/>
      <c r="AF4046" s="6"/>
      <c r="AG4046" s="6"/>
      <c r="AH4046" s="6"/>
    </row>
    <row r="4047" spans="1:34" x14ac:dyDescent="0.35">
      <c r="A4047" s="20"/>
      <c r="B4047" s="6"/>
      <c r="C4047" s="6"/>
      <c r="D4047" s="6"/>
      <c r="E4047" s="6"/>
      <c r="F4047" s="6"/>
      <c r="G4047" s="6"/>
      <c r="H4047" s="6"/>
      <c r="I4047" s="6"/>
      <c r="J4047" s="6"/>
      <c r="K4047" s="6"/>
      <c r="L4047" s="6"/>
      <c r="M4047" s="6"/>
      <c r="N4047" s="6"/>
      <c r="O4047" s="6"/>
      <c r="P4047" s="6"/>
      <c r="Q4047" s="6"/>
      <c r="R4047" s="6"/>
      <c r="S4047" s="6"/>
      <c r="T4047" s="6"/>
      <c r="U4047" s="6"/>
      <c r="V4047" s="6"/>
      <c r="W4047" s="6"/>
      <c r="X4047" s="6"/>
      <c r="Y4047" s="6"/>
      <c r="Z4047" s="6"/>
      <c r="AA4047" s="6"/>
      <c r="AB4047" s="21"/>
      <c r="AC4047" s="21"/>
      <c r="AD4047" s="21"/>
      <c r="AE4047" s="6"/>
      <c r="AF4047" s="6"/>
      <c r="AG4047" s="6"/>
      <c r="AH4047" s="6"/>
    </row>
    <row r="4048" spans="1:34" x14ac:dyDescent="0.35">
      <c r="A4048" s="20"/>
      <c r="B4048" s="6"/>
      <c r="C4048" s="6"/>
      <c r="D4048" s="6"/>
      <c r="E4048" s="6"/>
      <c r="F4048" s="6"/>
      <c r="G4048" s="6"/>
      <c r="H4048" s="6"/>
      <c r="I4048" s="6"/>
      <c r="J4048" s="6"/>
      <c r="K4048" s="6"/>
      <c r="L4048" s="6"/>
      <c r="M4048" s="6"/>
      <c r="N4048" s="6"/>
      <c r="O4048" s="6"/>
      <c r="P4048" s="6"/>
      <c r="Q4048" s="6"/>
      <c r="R4048" s="6"/>
      <c r="S4048" s="6"/>
      <c r="T4048" s="6"/>
      <c r="U4048" s="6"/>
      <c r="V4048" s="6"/>
      <c r="W4048" s="6"/>
      <c r="X4048" s="6"/>
      <c r="Y4048" s="6"/>
      <c r="Z4048" s="6"/>
      <c r="AA4048" s="6"/>
      <c r="AB4048" s="21"/>
      <c r="AC4048" s="21"/>
      <c r="AD4048" s="21"/>
      <c r="AE4048" s="6"/>
      <c r="AF4048" s="6"/>
      <c r="AG4048" s="6"/>
      <c r="AH4048" s="6"/>
    </row>
    <row r="4049" spans="1:34" x14ac:dyDescent="0.35">
      <c r="A4049" s="20"/>
      <c r="B4049" s="6"/>
      <c r="C4049" s="6"/>
      <c r="D4049" s="6"/>
      <c r="E4049" s="6"/>
      <c r="F4049" s="6"/>
      <c r="G4049" s="6"/>
      <c r="H4049" s="6"/>
      <c r="I4049" s="6"/>
      <c r="J4049" s="6"/>
      <c r="K4049" s="6"/>
      <c r="L4049" s="6"/>
      <c r="M4049" s="6"/>
      <c r="N4049" s="6"/>
      <c r="O4049" s="6"/>
      <c r="P4049" s="6"/>
      <c r="Q4049" s="6"/>
      <c r="R4049" s="6"/>
      <c r="S4049" s="6"/>
      <c r="T4049" s="6"/>
      <c r="U4049" s="6"/>
      <c r="V4049" s="6"/>
      <c r="W4049" s="6"/>
      <c r="X4049" s="6"/>
      <c r="Y4049" s="6"/>
      <c r="Z4049" s="6"/>
      <c r="AA4049" s="6"/>
      <c r="AB4049" s="21"/>
      <c r="AC4049" s="21"/>
      <c r="AD4049" s="21"/>
      <c r="AE4049" s="6"/>
      <c r="AF4049" s="6"/>
      <c r="AG4049" s="6"/>
      <c r="AH4049" s="6"/>
    </row>
    <row r="4050" spans="1:34" x14ac:dyDescent="0.35">
      <c r="A4050" s="20"/>
      <c r="B4050" s="6"/>
      <c r="C4050" s="6"/>
      <c r="D4050" s="6"/>
      <c r="E4050" s="6"/>
      <c r="F4050" s="6"/>
      <c r="G4050" s="6"/>
      <c r="H4050" s="6"/>
      <c r="I4050" s="6"/>
      <c r="J4050" s="6"/>
      <c r="K4050" s="6"/>
      <c r="L4050" s="6"/>
      <c r="M4050" s="6"/>
      <c r="N4050" s="6"/>
      <c r="O4050" s="6"/>
      <c r="P4050" s="6"/>
      <c r="Q4050" s="6"/>
      <c r="R4050" s="6"/>
      <c r="S4050" s="6"/>
      <c r="T4050" s="6"/>
      <c r="U4050" s="6"/>
      <c r="V4050" s="6"/>
      <c r="W4050" s="6"/>
      <c r="X4050" s="6"/>
      <c r="Y4050" s="6"/>
      <c r="Z4050" s="6"/>
      <c r="AA4050" s="6"/>
      <c r="AB4050" s="21"/>
      <c r="AC4050" s="21"/>
      <c r="AD4050" s="21"/>
      <c r="AE4050" s="6"/>
      <c r="AF4050" s="6"/>
      <c r="AG4050" s="6"/>
      <c r="AH4050" s="6"/>
    </row>
    <row r="4051" spans="1:34" x14ac:dyDescent="0.35">
      <c r="A4051" s="20"/>
      <c r="B4051" s="6"/>
      <c r="C4051" s="6"/>
      <c r="D4051" s="6"/>
      <c r="E4051" s="6"/>
      <c r="F4051" s="6"/>
      <c r="G4051" s="6"/>
      <c r="H4051" s="6"/>
      <c r="I4051" s="6"/>
      <c r="J4051" s="6"/>
      <c r="K4051" s="6"/>
      <c r="L4051" s="6"/>
      <c r="M4051" s="6"/>
      <c r="N4051" s="6"/>
      <c r="O4051" s="6"/>
      <c r="P4051" s="6"/>
      <c r="Q4051" s="6"/>
      <c r="R4051" s="6"/>
      <c r="S4051" s="6"/>
      <c r="T4051" s="6"/>
      <c r="U4051" s="6"/>
      <c r="V4051" s="6"/>
      <c r="W4051" s="6"/>
      <c r="X4051" s="6"/>
      <c r="Y4051" s="6"/>
      <c r="Z4051" s="6"/>
      <c r="AA4051" s="6"/>
      <c r="AB4051" s="21"/>
      <c r="AC4051" s="21"/>
      <c r="AD4051" s="21"/>
      <c r="AE4051" s="6"/>
      <c r="AF4051" s="6"/>
      <c r="AG4051" s="6"/>
      <c r="AH4051" s="6"/>
    </row>
    <row r="4052" spans="1:34" x14ac:dyDescent="0.35">
      <c r="A4052" s="20"/>
      <c r="B4052" s="6"/>
      <c r="C4052" s="6"/>
      <c r="D4052" s="6"/>
      <c r="E4052" s="6"/>
      <c r="F4052" s="6"/>
      <c r="G4052" s="6"/>
      <c r="H4052" s="6"/>
      <c r="I4052" s="6"/>
      <c r="J4052" s="6"/>
      <c r="K4052" s="6"/>
      <c r="L4052" s="6"/>
      <c r="M4052" s="6"/>
      <c r="N4052" s="6"/>
      <c r="O4052" s="6"/>
      <c r="P4052" s="6"/>
      <c r="Q4052" s="6"/>
      <c r="R4052" s="6"/>
      <c r="S4052" s="6"/>
      <c r="T4052" s="6"/>
      <c r="U4052" s="6"/>
      <c r="V4052" s="6"/>
      <c r="W4052" s="6"/>
      <c r="X4052" s="6"/>
      <c r="Y4052" s="6"/>
      <c r="Z4052" s="6"/>
      <c r="AA4052" s="6"/>
      <c r="AB4052" s="21"/>
      <c r="AC4052" s="21"/>
      <c r="AD4052" s="21"/>
      <c r="AE4052" s="6"/>
      <c r="AF4052" s="6"/>
      <c r="AG4052" s="6"/>
      <c r="AH4052" s="6"/>
    </row>
    <row r="4053" spans="1:34" x14ac:dyDescent="0.35">
      <c r="A4053" s="20"/>
      <c r="B4053" s="6"/>
      <c r="C4053" s="6"/>
      <c r="D4053" s="6"/>
      <c r="E4053" s="6"/>
      <c r="F4053" s="6"/>
      <c r="G4053" s="6"/>
      <c r="H4053" s="6"/>
      <c r="I4053" s="6"/>
      <c r="J4053" s="6"/>
      <c r="K4053" s="6"/>
      <c r="L4053" s="6"/>
      <c r="M4053" s="6"/>
      <c r="N4053" s="6"/>
      <c r="O4053" s="6"/>
      <c r="P4053" s="6"/>
      <c r="Q4053" s="6"/>
      <c r="R4053" s="6"/>
      <c r="S4053" s="6"/>
      <c r="T4053" s="6"/>
      <c r="U4053" s="6"/>
      <c r="V4053" s="6"/>
      <c r="W4053" s="6"/>
      <c r="X4053" s="6"/>
      <c r="Y4053" s="6"/>
      <c r="Z4053" s="6"/>
      <c r="AA4053" s="6"/>
      <c r="AB4053" s="21"/>
      <c r="AC4053" s="21"/>
      <c r="AD4053" s="21"/>
      <c r="AE4053" s="6"/>
      <c r="AF4053" s="6"/>
      <c r="AG4053" s="6"/>
      <c r="AH4053" s="6"/>
    </row>
    <row r="4054" spans="1:34" x14ac:dyDescent="0.35">
      <c r="A4054" s="20"/>
      <c r="B4054" s="6"/>
      <c r="C4054" s="6"/>
      <c r="D4054" s="6"/>
      <c r="E4054" s="6"/>
      <c r="F4054" s="6"/>
      <c r="G4054" s="6"/>
      <c r="H4054" s="6"/>
      <c r="I4054" s="6"/>
      <c r="J4054" s="6"/>
      <c r="K4054" s="6"/>
      <c r="L4054" s="6"/>
      <c r="M4054" s="6"/>
      <c r="N4054" s="6"/>
      <c r="O4054" s="6"/>
      <c r="P4054" s="6"/>
      <c r="Q4054" s="6"/>
      <c r="R4054" s="6"/>
      <c r="S4054" s="6"/>
      <c r="T4054" s="6"/>
      <c r="U4054" s="6"/>
      <c r="V4054" s="6"/>
      <c r="W4054" s="6"/>
      <c r="X4054" s="6"/>
      <c r="Y4054" s="6"/>
      <c r="Z4054" s="6"/>
      <c r="AA4054" s="6"/>
      <c r="AB4054" s="21"/>
      <c r="AC4054" s="21"/>
      <c r="AD4054" s="21"/>
      <c r="AE4054" s="6"/>
      <c r="AF4054" s="6"/>
      <c r="AG4054" s="6"/>
      <c r="AH4054" s="6"/>
    </row>
    <row r="4055" spans="1:34" x14ac:dyDescent="0.35">
      <c r="A4055" s="20"/>
      <c r="B4055" s="6"/>
      <c r="C4055" s="6"/>
      <c r="D4055" s="6"/>
      <c r="E4055" s="6"/>
      <c r="F4055" s="6"/>
      <c r="G4055" s="6"/>
      <c r="H4055" s="6"/>
      <c r="I4055" s="6"/>
      <c r="J4055" s="6"/>
      <c r="K4055" s="6"/>
      <c r="L4055" s="6"/>
      <c r="M4055" s="6"/>
      <c r="N4055" s="6"/>
      <c r="O4055" s="6"/>
      <c r="P4055" s="6"/>
      <c r="Q4055" s="6"/>
      <c r="R4055" s="6"/>
      <c r="S4055" s="6"/>
      <c r="T4055" s="6"/>
      <c r="U4055" s="6"/>
      <c r="V4055" s="6"/>
      <c r="W4055" s="6"/>
      <c r="X4055" s="6"/>
      <c r="Y4055" s="6"/>
      <c r="Z4055" s="6"/>
      <c r="AA4055" s="6"/>
      <c r="AB4055" s="21"/>
      <c r="AC4055" s="21"/>
      <c r="AD4055" s="21"/>
      <c r="AE4055" s="6"/>
      <c r="AF4055" s="6"/>
      <c r="AG4055" s="6"/>
      <c r="AH4055" s="6"/>
    </row>
    <row r="4056" spans="1:34" x14ac:dyDescent="0.35">
      <c r="A4056" s="20"/>
      <c r="B4056" s="6"/>
      <c r="C4056" s="6"/>
      <c r="D4056" s="6"/>
      <c r="E4056" s="6"/>
      <c r="F4056" s="6"/>
      <c r="G4056" s="6"/>
      <c r="H4056" s="6"/>
      <c r="I4056" s="6"/>
      <c r="J4056" s="6"/>
      <c r="K4056" s="6"/>
      <c r="L4056" s="6"/>
      <c r="M4056" s="6"/>
      <c r="N4056" s="6"/>
      <c r="O4056" s="6"/>
      <c r="P4056" s="6"/>
      <c r="Q4056" s="6"/>
      <c r="R4056" s="6"/>
      <c r="S4056" s="6"/>
      <c r="T4056" s="6"/>
      <c r="U4056" s="6"/>
      <c r="V4056" s="6"/>
      <c r="W4056" s="6"/>
      <c r="X4056" s="6"/>
      <c r="Y4056" s="6"/>
      <c r="Z4056" s="6"/>
      <c r="AA4056" s="6"/>
      <c r="AB4056" s="21"/>
      <c r="AC4056" s="21"/>
      <c r="AD4056" s="21"/>
      <c r="AE4056" s="6"/>
      <c r="AF4056" s="6"/>
      <c r="AG4056" s="6"/>
      <c r="AH4056" s="6"/>
    </row>
    <row r="4057" spans="1:34" x14ac:dyDescent="0.35">
      <c r="A4057" s="20"/>
      <c r="B4057" s="6"/>
      <c r="C4057" s="6"/>
      <c r="D4057" s="6"/>
      <c r="E4057" s="6"/>
      <c r="F4057" s="6"/>
      <c r="G4057" s="6"/>
      <c r="H4057" s="6"/>
      <c r="I4057" s="6"/>
      <c r="J4057" s="6"/>
      <c r="K4057" s="6"/>
      <c r="L4057" s="6"/>
      <c r="M4057" s="6"/>
      <c r="N4057" s="6"/>
      <c r="O4057" s="6"/>
      <c r="P4057" s="6"/>
      <c r="Q4057" s="6"/>
      <c r="R4057" s="6"/>
      <c r="S4057" s="6"/>
      <c r="T4057" s="6"/>
      <c r="U4057" s="6"/>
      <c r="V4057" s="6"/>
      <c r="W4057" s="6"/>
      <c r="X4057" s="6"/>
      <c r="Y4057" s="6"/>
      <c r="Z4057" s="6"/>
      <c r="AA4057" s="6"/>
      <c r="AB4057" s="21"/>
      <c r="AC4057" s="21"/>
      <c r="AD4057" s="21"/>
      <c r="AE4057" s="6"/>
      <c r="AF4057" s="6"/>
      <c r="AG4057" s="6"/>
      <c r="AH4057" s="6"/>
    </row>
    <row r="4058" spans="1:34" x14ac:dyDescent="0.35">
      <c r="A4058" s="20"/>
      <c r="B4058" s="6"/>
      <c r="C4058" s="6"/>
      <c r="D4058" s="6"/>
      <c r="E4058" s="6"/>
      <c r="F4058" s="6"/>
      <c r="G4058" s="6"/>
      <c r="H4058" s="6"/>
      <c r="I4058" s="6"/>
      <c r="J4058" s="6"/>
      <c r="K4058" s="6"/>
      <c r="L4058" s="6"/>
      <c r="M4058" s="6"/>
      <c r="N4058" s="6"/>
      <c r="O4058" s="6"/>
      <c r="P4058" s="6"/>
      <c r="Q4058" s="6"/>
      <c r="R4058" s="6"/>
      <c r="S4058" s="6"/>
      <c r="T4058" s="6"/>
      <c r="U4058" s="6"/>
      <c r="V4058" s="6"/>
      <c r="W4058" s="6"/>
      <c r="X4058" s="6"/>
      <c r="Y4058" s="6"/>
      <c r="Z4058" s="6"/>
      <c r="AA4058" s="6"/>
      <c r="AB4058" s="21"/>
      <c r="AC4058" s="21"/>
      <c r="AD4058" s="21"/>
      <c r="AE4058" s="6"/>
      <c r="AF4058" s="6"/>
      <c r="AG4058" s="6"/>
      <c r="AH4058" s="6"/>
    </row>
    <row r="4059" spans="1:34" x14ac:dyDescent="0.35">
      <c r="A4059" s="20"/>
      <c r="B4059" s="6"/>
      <c r="C4059" s="6"/>
      <c r="D4059" s="6"/>
      <c r="E4059" s="6"/>
      <c r="F4059" s="6"/>
      <c r="G4059" s="6"/>
      <c r="H4059" s="6"/>
      <c r="I4059" s="6"/>
      <c r="J4059" s="6"/>
      <c r="K4059" s="6"/>
      <c r="L4059" s="6"/>
      <c r="M4059" s="6"/>
      <c r="N4059" s="6"/>
      <c r="O4059" s="6"/>
      <c r="P4059" s="6"/>
      <c r="Q4059" s="6"/>
      <c r="R4059" s="6"/>
      <c r="S4059" s="6"/>
      <c r="T4059" s="6"/>
      <c r="U4059" s="6"/>
      <c r="V4059" s="6"/>
      <c r="W4059" s="6"/>
      <c r="X4059" s="6"/>
      <c r="Y4059" s="6"/>
      <c r="Z4059" s="6"/>
      <c r="AA4059" s="6"/>
      <c r="AB4059" s="21"/>
      <c r="AC4059" s="21"/>
      <c r="AD4059" s="21"/>
      <c r="AE4059" s="6"/>
      <c r="AF4059" s="6"/>
      <c r="AG4059" s="6"/>
      <c r="AH4059" s="6"/>
    </row>
    <row r="4060" spans="1:34" x14ac:dyDescent="0.35">
      <c r="A4060" s="20"/>
      <c r="B4060" s="6"/>
      <c r="C4060" s="6"/>
      <c r="D4060" s="6"/>
      <c r="E4060" s="6"/>
      <c r="F4060" s="6"/>
      <c r="G4060" s="6"/>
      <c r="H4060" s="6"/>
      <c r="I4060" s="6"/>
      <c r="J4060" s="6"/>
      <c r="K4060" s="6"/>
      <c r="L4060" s="6"/>
      <c r="M4060" s="6"/>
      <c r="N4060" s="6"/>
      <c r="O4060" s="6"/>
      <c r="P4060" s="6"/>
      <c r="Q4060" s="6"/>
      <c r="R4060" s="6"/>
      <c r="S4060" s="6"/>
      <c r="T4060" s="6"/>
      <c r="U4060" s="6"/>
      <c r="V4060" s="6"/>
      <c r="W4060" s="6"/>
      <c r="X4060" s="6"/>
      <c r="Y4060" s="6"/>
      <c r="Z4060" s="6"/>
      <c r="AA4060" s="6"/>
      <c r="AB4060" s="21"/>
      <c r="AC4060" s="21"/>
      <c r="AD4060" s="21"/>
      <c r="AE4060" s="6"/>
      <c r="AF4060" s="6"/>
      <c r="AG4060" s="6"/>
      <c r="AH4060" s="6"/>
    </row>
    <row r="4061" spans="1:34" x14ac:dyDescent="0.35">
      <c r="A4061" s="20"/>
      <c r="B4061" s="6"/>
      <c r="C4061" s="6"/>
      <c r="D4061" s="6"/>
      <c r="E4061" s="6"/>
      <c r="F4061" s="6"/>
      <c r="G4061" s="6"/>
      <c r="H4061" s="6"/>
      <c r="I4061" s="6"/>
      <c r="J4061" s="6"/>
      <c r="K4061" s="6"/>
      <c r="L4061" s="6"/>
      <c r="M4061" s="6"/>
      <c r="N4061" s="6"/>
      <c r="O4061" s="6"/>
      <c r="P4061" s="6"/>
      <c r="Q4061" s="6"/>
      <c r="R4061" s="6"/>
      <c r="S4061" s="6"/>
      <c r="T4061" s="6"/>
      <c r="U4061" s="6"/>
      <c r="V4061" s="6"/>
      <c r="W4061" s="6"/>
      <c r="X4061" s="6"/>
      <c r="Y4061" s="6"/>
      <c r="Z4061" s="6"/>
      <c r="AA4061" s="6"/>
      <c r="AB4061" s="21"/>
      <c r="AC4061" s="21"/>
      <c r="AD4061" s="21"/>
      <c r="AE4061" s="6"/>
      <c r="AF4061" s="6"/>
      <c r="AG4061" s="6"/>
      <c r="AH4061" s="6"/>
    </row>
    <row r="4062" spans="1:34" x14ac:dyDescent="0.35">
      <c r="A4062" s="20"/>
      <c r="B4062" s="6"/>
      <c r="C4062" s="6"/>
      <c r="D4062" s="6"/>
      <c r="E4062" s="6"/>
      <c r="F4062" s="6"/>
      <c r="G4062" s="6"/>
      <c r="H4062" s="6"/>
      <c r="I4062" s="6"/>
      <c r="J4062" s="6"/>
      <c r="K4062" s="6"/>
      <c r="L4062" s="6"/>
      <c r="M4062" s="6"/>
      <c r="N4062" s="6"/>
      <c r="O4062" s="6"/>
      <c r="P4062" s="6"/>
      <c r="Q4062" s="6"/>
      <c r="R4062" s="6"/>
      <c r="S4062" s="6"/>
      <c r="T4062" s="6"/>
      <c r="U4062" s="6"/>
      <c r="V4062" s="6"/>
      <c r="W4062" s="6"/>
      <c r="X4062" s="6"/>
      <c r="Y4062" s="6"/>
      <c r="Z4062" s="6"/>
      <c r="AA4062" s="6"/>
      <c r="AB4062" s="21"/>
      <c r="AC4062" s="21"/>
      <c r="AD4062" s="21"/>
      <c r="AE4062" s="6"/>
      <c r="AF4062" s="6"/>
      <c r="AG4062" s="6"/>
      <c r="AH4062" s="6"/>
    </row>
    <row r="4063" spans="1:34" x14ac:dyDescent="0.35">
      <c r="A4063" s="20"/>
      <c r="B4063" s="6"/>
      <c r="C4063" s="6"/>
      <c r="D4063" s="6"/>
      <c r="E4063" s="6"/>
      <c r="F4063" s="6"/>
      <c r="G4063" s="6"/>
      <c r="H4063" s="6"/>
      <c r="I4063" s="6"/>
      <c r="J4063" s="6"/>
      <c r="K4063" s="6"/>
      <c r="L4063" s="6"/>
      <c r="M4063" s="6"/>
      <c r="N4063" s="6"/>
      <c r="O4063" s="6"/>
      <c r="P4063" s="6"/>
      <c r="Q4063" s="6"/>
      <c r="R4063" s="6"/>
      <c r="S4063" s="6"/>
      <c r="T4063" s="6"/>
      <c r="U4063" s="6"/>
      <c r="V4063" s="6"/>
      <c r="W4063" s="6"/>
      <c r="X4063" s="6"/>
      <c r="Y4063" s="6"/>
      <c r="Z4063" s="6"/>
      <c r="AA4063" s="6"/>
      <c r="AB4063" s="21"/>
      <c r="AC4063" s="21"/>
      <c r="AD4063" s="21"/>
      <c r="AE4063" s="6"/>
      <c r="AF4063" s="6"/>
      <c r="AG4063" s="6"/>
      <c r="AH4063" s="6"/>
    </row>
    <row r="4064" spans="1:34" x14ac:dyDescent="0.35">
      <c r="A4064" s="20"/>
      <c r="B4064" s="6"/>
      <c r="C4064" s="6"/>
      <c r="D4064" s="6"/>
      <c r="E4064" s="6"/>
      <c r="F4064" s="6"/>
      <c r="G4064" s="6"/>
      <c r="H4064" s="6"/>
      <c r="I4064" s="6"/>
      <c r="J4064" s="6"/>
      <c r="K4064" s="6"/>
      <c r="L4064" s="6"/>
      <c r="M4064" s="6"/>
      <c r="N4064" s="6"/>
      <c r="O4064" s="6"/>
      <c r="P4064" s="6"/>
      <c r="Q4064" s="6"/>
      <c r="R4064" s="6"/>
      <c r="S4064" s="6"/>
      <c r="T4064" s="6"/>
      <c r="U4064" s="6"/>
      <c r="V4064" s="6"/>
      <c r="W4064" s="6"/>
      <c r="X4064" s="6"/>
      <c r="Y4064" s="6"/>
      <c r="Z4064" s="6"/>
      <c r="AA4064" s="6"/>
      <c r="AB4064" s="21"/>
      <c r="AC4064" s="21"/>
      <c r="AD4064" s="21"/>
      <c r="AE4064" s="6"/>
      <c r="AF4064" s="6"/>
      <c r="AG4064" s="6"/>
      <c r="AH4064" s="6"/>
    </row>
    <row r="4065" spans="1:34" x14ac:dyDescent="0.35">
      <c r="A4065" s="20"/>
      <c r="B4065" s="6"/>
      <c r="C4065" s="6"/>
      <c r="D4065" s="6"/>
      <c r="E4065" s="6"/>
      <c r="F4065" s="6"/>
      <c r="G4065" s="6"/>
      <c r="H4065" s="6"/>
      <c r="I4065" s="6"/>
      <c r="J4065" s="6"/>
      <c r="K4065" s="6"/>
      <c r="L4065" s="6"/>
      <c r="M4065" s="6"/>
      <c r="N4065" s="6"/>
      <c r="O4065" s="6"/>
      <c r="P4065" s="6"/>
      <c r="Q4065" s="6"/>
      <c r="R4065" s="6"/>
      <c r="S4065" s="6"/>
      <c r="T4065" s="6"/>
      <c r="U4065" s="6"/>
      <c r="V4065" s="6"/>
      <c r="W4065" s="6"/>
      <c r="X4065" s="6"/>
      <c r="Y4065" s="6"/>
      <c r="Z4065" s="6"/>
      <c r="AA4065" s="6"/>
      <c r="AB4065" s="21"/>
      <c r="AC4065" s="21"/>
      <c r="AD4065" s="21"/>
      <c r="AE4065" s="6"/>
      <c r="AF4065" s="6"/>
      <c r="AG4065" s="6"/>
      <c r="AH4065" s="6"/>
    </row>
    <row r="4066" spans="1:34" x14ac:dyDescent="0.35">
      <c r="A4066" s="20"/>
      <c r="B4066" s="6"/>
      <c r="C4066" s="6"/>
      <c r="D4066" s="6"/>
      <c r="E4066" s="6"/>
      <c r="F4066" s="6"/>
      <c r="G4066" s="6"/>
      <c r="H4066" s="6"/>
      <c r="I4066" s="6"/>
      <c r="J4066" s="6"/>
      <c r="K4066" s="6"/>
      <c r="L4066" s="6"/>
      <c r="M4066" s="6"/>
      <c r="N4066" s="6"/>
      <c r="O4066" s="6"/>
      <c r="P4066" s="6"/>
      <c r="Q4066" s="6"/>
      <c r="R4066" s="6"/>
      <c r="S4066" s="6"/>
      <c r="T4066" s="6"/>
      <c r="U4066" s="6"/>
      <c r="V4066" s="6"/>
      <c r="W4066" s="6"/>
      <c r="X4066" s="6"/>
      <c r="Y4066" s="6"/>
      <c r="Z4066" s="6"/>
      <c r="AA4066" s="6"/>
      <c r="AB4066" s="21"/>
      <c r="AC4066" s="21"/>
      <c r="AD4066" s="21"/>
      <c r="AE4066" s="6"/>
      <c r="AF4066" s="6"/>
      <c r="AG4066" s="6"/>
      <c r="AH4066" s="6"/>
    </row>
    <row r="4067" spans="1:34" x14ac:dyDescent="0.35">
      <c r="A4067" s="20"/>
      <c r="B4067" s="6"/>
      <c r="C4067" s="6"/>
      <c r="D4067" s="6"/>
      <c r="E4067" s="6"/>
      <c r="F4067" s="6"/>
      <c r="G4067" s="6"/>
      <c r="H4067" s="6"/>
      <c r="I4067" s="6"/>
      <c r="J4067" s="6"/>
      <c r="K4067" s="6"/>
      <c r="L4067" s="6"/>
      <c r="M4067" s="6"/>
      <c r="N4067" s="6"/>
      <c r="O4067" s="6"/>
      <c r="P4067" s="6"/>
      <c r="Q4067" s="6"/>
      <c r="R4067" s="6"/>
      <c r="S4067" s="6"/>
      <c r="T4067" s="6"/>
      <c r="U4067" s="6"/>
      <c r="V4067" s="6"/>
      <c r="W4067" s="6"/>
      <c r="X4067" s="6"/>
      <c r="Y4067" s="6"/>
      <c r="Z4067" s="6"/>
      <c r="AA4067" s="6"/>
      <c r="AB4067" s="21"/>
      <c r="AC4067" s="21"/>
      <c r="AD4067" s="21"/>
      <c r="AE4067" s="6"/>
      <c r="AF4067" s="6"/>
      <c r="AG4067" s="6"/>
      <c r="AH4067" s="6"/>
    </row>
    <row r="4068" spans="1:34" x14ac:dyDescent="0.35">
      <c r="A4068" s="20"/>
      <c r="B4068" s="6"/>
      <c r="C4068" s="6"/>
      <c r="D4068" s="6"/>
      <c r="E4068" s="6"/>
      <c r="F4068" s="6"/>
      <c r="G4068" s="6"/>
      <c r="H4068" s="6"/>
      <c r="I4068" s="6"/>
      <c r="J4068" s="6"/>
      <c r="K4068" s="6"/>
      <c r="L4068" s="6"/>
      <c r="M4068" s="6"/>
      <c r="N4068" s="6"/>
      <c r="O4068" s="6"/>
      <c r="P4068" s="6"/>
      <c r="Q4068" s="6"/>
      <c r="R4068" s="6"/>
      <c r="S4068" s="6"/>
      <c r="T4068" s="6"/>
      <c r="U4068" s="6"/>
      <c r="V4068" s="6"/>
      <c r="W4068" s="6"/>
      <c r="X4068" s="6"/>
      <c r="Y4068" s="6"/>
      <c r="Z4068" s="6"/>
      <c r="AA4068" s="6"/>
      <c r="AB4068" s="21"/>
      <c r="AC4068" s="21"/>
      <c r="AD4068" s="21"/>
      <c r="AE4068" s="6"/>
      <c r="AF4068" s="6"/>
      <c r="AG4068" s="6"/>
      <c r="AH4068" s="6"/>
    </row>
    <row r="4069" spans="1:34" x14ac:dyDescent="0.35">
      <c r="A4069" s="20"/>
      <c r="B4069" s="6"/>
      <c r="C4069" s="6"/>
      <c r="D4069" s="6"/>
      <c r="E4069" s="6"/>
      <c r="F4069" s="6"/>
      <c r="G4069" s="6"/>
      <c r="H4069" s="6"/>
      <c r="I4069" s="6"/>
      <c r="J4069" s="6"/>
      <c r="K4069" s="6"/>
      <c r="L4069" s="6"/>
      <c r="M4069" s="6"/>
      <c r="N4069" s="6"/>
      <c r="O4069" s="6"/>
      <c r="P4069" s="6"/>
      <c r="Q4069" s="6"/>
      <c r="R4069" s="6"/>
      <c r="S4069" s="6"/>
      <c r="T4069" s="6"/>
      <c r="U4069" s="6"/>
      <c r="V4069" s="6"/>
      <c r="W4069" s="6"/>
      <c r="X4069" s="6"/>
      <c r="Y4069" s="6"/>
      <c r="Z4069" s="6"/>
      <c r="AA4069" s="6"/>
      <c r="AB4069" s="21"/>
      <c r="AC4069" s="21"/>
      <c r="AD4069" s="21"/>
      <c r="AE4069" s="6"/>
      <c r="AF4069" s="6"/>
      <c r="AG4069" s="6"/>
      <c r="AH4069" s="6"/>
    </row>
    <row r="4070" spans="1:34" x14ac:dyDescent="0.35">
      <c r="A4070" s="20"/>
      <c r="B4070" s="6"/>
      <c r="C4070" s="6"/>
      <c r="D4070" s="6"/>
      <c r="E4070" s="6"/>
      <c r="F4070" s="6"/>
      <c r="G4070" s="6"/>
      <c r="H4070" s="6"/>
      <c r="I4070" s="6"/>
      <c r="J4070" s="6"/>
      <c r="K4070" s="6"/>
      <c r="L4070" s="6"/>
      <c r="M4070" s="6"/>
      <c r="N4070" s="6"/>
      <c r="O4070" s="6"/>
      <c r="P4070" s="6"/>
      <c r="Q4070" s="6"/>
      <c r="R4070" s="6"/>
      <c r="S4070" s="6"/>
      <c r="T4070" s="6"/>
      <c r="U4070" s="6"/>
      <c r="V4070" s="6"/>
      <c r="W4070" s="6"/>
      <c r="X4070" s="6"/>
      <c r="Y4070" s="6"/>
      <c r="Z4070" s="6"/>
      <c r="AA4070" s="6"/>
      <c r="AB4070" s="21"/>
      <c r="AC4070" s="21"/>
      <c r="AD4070" s="21"/>
      <c r="AE4070" s="6"/>
      <c r="AF4070" s="6"/>
      <c r="AG4070" s="6"/>
      <c r="AH4070" s="6"/>
    </row>
    <row r="4071" spans="1:34" x14ac:dyDescent="0.35">
      <c r="A4071" s="20"/>
      <c r="B4071" s="6"/>
      <c r="C4071" s="6"/>
      <c r="D4071" s="6"/>
      <c r="E4071" s="6"/>
      <c r="F4071" s="6"/>
      <c r="G4071" s="6"/>
      <c r="H4071" s="6"/>
      <c r="I4071" s="6"/>
      <c r="J4071" s="6"/>
      <c r="K4071" s="6"/>
      <c r="L4071" s="6"/>
      <c r="M4071" s="6"/>
      <c r="N4071" s="6"/>
      <c r="O4071" s="6"/>
      <c r="P4071" s="6"/>
      <c r="Q4071" s="6"/>
      <c r="R4071" s="6"/>
      <c r="S4071" s="6"/>
      <c r="T4071" s="6"/>
      <c r="U4071" s="6"/>
      <c r="V4071" s="6"/>
      <c r="W4071" s="6"/>
      <c r="X4071" s="6"/>
      <c r="Y4071" s="6"/>
      <c r="Z4071" s="6"/>
      <c r="AA4071" s="6"/>
      <c r="AB4071" s="21"/>
      <c r="AC4071" s="21"/>
      <c r="AD4071" s="21"/>
      <c r="AE4071" s="6"/>
      <c r="AF4071" s="6"/>
      <c r="AG4071" s="6"/>
      <c r="AH4071" s="6"/>
    </row>
    <row r="4072" spans="1:34" x14ac:dyDescent="0.35">
      <c r="A4072" s="20"/>
      <c r="B4072" s="6"/>
      <c r="C4072" s="6"/>
      <c r="D4072" s="6"/>
      <c r="E4072" s="6"/>
      <c r="F4072" s="6"/>
      <c r="G4072" s="6"/>
      <c r="H4072" s="6"/>
      <c r="I4072" s="6"/>
      <c r="J4072" s="6"/>
      <c r="K4072" s="6"/>
      <c r="L4072" s="6"/>
      <c r="M4072" s="6"/>
      <c r="N4072" s="6"/>
      <c r="O4072" s="6"/>
      <c r="P4072" s="6"/>
      <c r="Q4072" s="6"/>
      <c r="R4072" s="6"/>
      <c r="S4072" s="6"/>
      <c r="T4072" s="6"/>
      <c r="U4072" s="6"/>
      <c r="V4072" s="6"/>
      <c r="W4072" s="6"/>
      <c r="X4072" s="6"/>
      <c r="Y4072" s="6"/>
      <c r="Z4072" s="6"/>
      <c r="AA4072" s="6"/>
      <c r="AB4072" s="21"/>
      <c r="AC4072" s="21"/>
      <c r="AD4072" s="21"/>
      <c r="AE4072" s="6"/>
      <c r="AF4072" s="6"/>
      <c r="AG4072" s="6"/>
      <c r="AH4072" s="6"/>
    </row>
    <row r="4073" spans="1:34" x14ac:dyDescent="0.35">
      <c r="A4073" s="20"/>
      <c r="B4073" s="6"/>
      <c r="C4073" s="6"/>
      <c r="D4073" s="6"/>
      <c r="E4073" s="6"/>
      <c r="F4073" s="6"/>
      <c r="G4073" s="6"/>
      <c r="H4073" s="6"/>
      <c r="I4073" s="6"/>
      <c r="J4073" s="6"/>
      <c r="K4073" s="6"/>
      <c r="L4073" s="6"/>
      <c r="M4073" s="6"/>
      <c r="N4073" s="6"/>
      <c r="O4073" s="6"/>
      <c r="P4073" s="6"/>
      <c r="Q4073" s="6"/>
      <c r="R4073" s="6"/>
      <c r="S4073" s="6"/>
      <c r="T4073" s="6"/>
      <c r="U4073" s="6"/>
      <c r="V4073" s="6"/>
      <c r="W4073" s="6"/>
      <c r="X4073" s="6"/>
      <c r="Y4073" s="6"/>
      <c r="Z4073" s="6"/>
      <c r="AA4073" s="6"/>
      <c r="AB4073" s="21"/>
      <c r="AC4073" s="21"/>
      <c r="AD4073" s="21"/>
      <c r="AE4073" s="6"/>
      <c r="AF4073" s="6"/>
      <c r="AG4073" s="6"/>
      <c r="AH4073" s="6"/>
    </row>
    <row r="4074" spans="1:34" x14ac:dyDescent="0.35">
      <c r="A4074" s="20"/>
      <c r="B4074" s="6"/>
      <c r="C4074" s="6"/>
      <c r="D4074" s="6"/>
      <c r="E4074" s="6"/>
      <c r="F4074" s="6"/>
      <c r="G4074" s="6"/>
      <c r="H4074" s="6"/>
      <c r="I4074" s="6"/>
      <c r="J4074" s="6"/>
      <c r="K4074" s="6"/>
      <c r="L4074" s="6"/>
      <c r="M4074" s="6"/>
      <c r="N4074" s="6"/>
      <c r="O4074" s="6"/>
      <c r="P4074" s="6"/>
      <c r="Q4074" s="6"/>
      <c r="R4074" s="6"/>
      <c r="S4074" s="6"/>
      <c r="T4074" s="6"/>
      <c r="U4074" s="6"/>
      <c r="V4074" s="6"/>
      <c r="W4074" s="6"/>
      <c r="X4074" s="6"/>
      <c r="Y4074" s="6"/>
      <c r="Z4074" s="6"/>
      <c r="AA4074" s="6"/>
      <c r="AB4074" s="21"/>
      <c r="AC4074" s="21"/>
      <c r="AD4074" s="21"/>
      <c r="AE4074" s="6"/>
      <c r="AF4074" s="6"/>
      <c r="AG4074" s="6"/>
      <c r="AH4074" s="6"/>
    </row>
    <row r="4075" spans="1:34" x14ac:dyDescent="0.35">
      <c r="A4075" s="20"/>
      <c r="B4075" s="6"/>
      <c r="C4075" s="6"/>
      <c r="D4075" s="6"/>
      <c r="E4075" s="6"/>
      <c r="F4075" s="6"/>
      <c r="G4075" s="6"/>
      <c r="H4075" s="6"/>
      <c r="I4075" s="6"/>
      <c r="J4075" s="6"/>
      <c r="K4075" s="6"/>
      <c r="L4075" s="6"/>
      <c r="M4075" s="6"/>
      <c r="N4075" s="6"/>
      <c r="O4075" s="6"/>
      <c r="P4075" s="6"/>
      <c r="Q4075" s="6"/>
      <c r="R4075" s="6"/>
      <c r="S4075" s="6"/>
      <c r="T4075" s="6"/>
      <c r="U4075" s="6"/>
      <c r="V4075" s="6"/>
      <c r="W4075" s="6"/>
      <c r="X4075" s="6"/>
      <c r="Y4075" s="6"/>
      <c r="Z4075" s="6"/>
      <c r="AA4075" s="6"/>
      <c r="AB4075" s="21"/>
      <c r="AC4075" s="21"/>
      <c r="AD4075" s="21"/>
      <c r="AE4075" s="6"/>
      <c r="AF4075" s="6"/>
      <c r="AG4075" s="6"/>
      <c r="AH4075" s="6"/>
    </row>
    <row r="4076" spans="1:34" x14ac:dyDescent="0.35">
      <c r="A4076" s="20"/>
      <c r="B4076" s="6"/>
      <c r="C4076" s="6"/>
      <c r="D4076" s="6"/>
      <c r="E4076" s="6"/>
      <c r="F4076" s="6"/>
      <c r="G4076" s="6"/>
      <c r="H4076" s="6"/>
      <c r="I4076" s="6"/>
      <c r="J4076" s="6"/>
      <c r="K4076" s="6"/>
      <c r="L4076" s="6"/>
      <c r="M4076" s="6"/>
      <c r="N4076" s="6"/>
      <c r="O4076" s="6"/>
      <c r="P4076" s="6"/>
      <c r="Q4076" s="6"/>
      <c r="R4076" s="6"/>
      <c r="S4076" s="6"/>
      <c r="T4076" s="6"/>
      <c r="U4076" s="6"/>
      <c r="V4076" s="6"/>
      <c r="W4076" s="6"/>
      <c r="X4076" s="6"/>
      <c r="Y4076" s="6"/>
      <c r="Z4076" s="6"/>
      <c r="AA4076" s="6"/>
      <c r="AB4076" s="21"/>
      <c r="AC4076" s="21"/>
      <c r="AD4076" s="21"/>
      <c r="AE4076" s="6"/>
      <c r="AF4076" s="6"/>
      <c r="AG4076" s="6"/>
      <c r="AH4076" s="6"/>
    </row>
    <row r="4077" spans="1:34" x14ac:dyDescent="0.35">
      <c r="A4077" s="20"/>
      <c r="B4077" s="6"/>
      <c r="C4077" s="6"/>
      <c r="D4077" s="6"/>
      <c r="E4077" s="6"/>
      <c r="F4077" s="6"/>
      <c r="G4077" s="6"/>
      <c r="H4077" s="6"/>
      <c r="I4077" s="6"/>
      <c r="J4077" s="6"/>
      <c r="K4077" s="6"/>
      <c r="L4077" s="6"/>
      <c r="M4077" s="6"/>
      <c r="N4077" s="6"/>
      <c r="O4077" s="6"/>
      <c r="P4077" s="6"/>
      <c r="Q4077" s="6"/>
      <c r="R4077" s="6"/>
      <c r="S4077" s="6"/>
      <c r="T4077" s="6"/>
      <c r="U4077" s="6"/>
      <c r="V4077" s="6"/>
      <c r="W4077" s="6"/>
      <c r="X4077" s="6"/>
      <c r="Y4077" s="6"/>
      <c r="Z4077" s="6"/>
      <c r="AA4077" s="6"/>
      <c r="AB4077" s="21"/>
      <c r="AC4077" s="21"/>
      <c r="AD4077" s="21"/>
      <c r="AE4077" s="6"/>
      <c r="AF4077" s="6"/>
      <c r="AG4077" s="6"/>
      <c r="AH4077" s="6"/>
    </row>
    <row r="4078" spans="1:34" x14ac:dyDescent="0.35">
      <c r="A4078" s="20"/>
      <c r="B4078" s="6"/>
      <c r="C4078" s="6"/>
      <c r="D4078" s="6"/>
      <c r="E4078" s="6"/>
      <c r="F4078" s="6"/>
      <c r="G4078" s="6"/>
      <c r="H4078" s="6"/>
      <c r="I4078" s="6"/>
      <c r="J4078" s="6"/>
      <c r="K4078" s="6"/>
      <c r="L4078" s="6"/>
      <c r="M4078" s="6"/>
      <c r="N4078" s="6"/>
      <c r="O4078" s="6"/>
      <c r="P4078" s="6"/>
      <c r="Q4078" s="6"/>
      <c r="R4078" s="6"/>
      <c r="S4078" s="6"/>
      <c r="T4078" s="6"/>
      <c r="U4078" s="6"/>
      <c r="V4078" s="6"/>
      <c r="W4078" s="6"/>
      <c r="X4078" s="6"/>
      <c r="Y4078" s="6"/>
      <c r="Z4078" s="6"/>
      <c r="AA4078" s="6"/>
      <c r="AB4078" s="21"/>
      <c r="AC4078" s="21"/>
      <c r="AD4078" s="21"/>
      <c r="AE4078" s="6"/>
      <c r="AF4078" s="6"/>
      <c r="AG4078" s="6"/>
      <c r="AH4078" s="6"/>
    </row>
    <row r="4079" spans="1:34" x14ac:dyDescent="0.35">
      <c r="A4079" s="20"/>
      <c r="B4079" s="6"/>
      <c r="C4079" s="6"/>
      <c r="D4079" s="6"/>
      <c r="E4079" s="6"/>
      <c r="F4079" s="6"/>
      <c r="G4079" s="6"/>
      <c r="H4079" s="6"/>
      <c r="I4079" s="6"/>
      <c r="J4079" s="6"/>
      <c r="K4079" s="6"/>
      <c r="L4079" s="6"/>
      <c r="M4079" s="6"/>
      <c r="N4079" s="6"/>
      <c r="O4079" s="6"/>
      <c r="P4079" s="6"/>
      <c r="Q4079" s="6"/>
      <c r="R4079" s="6"/>
      <c r="S4079" s="6"/>
      <c r="T4079" s="6"/>
      <c r="U4079" s="6"/>
      <c r="V4079" s="6"/>
      <c r="W4079" s="6"/>
      <c r="X4079" s="6"/>
      <c r="Y4079" s="6"/>
      <c r="Z4079" s="6"/>
      <c r="AA4079" s="6"/>
      <c r="AB4079" s="21"/>
      <c r="AC4079" s="21"/>
      <c r="AD4079" s="21"/>
      <c r="AE4079" s="6"/>
      <c r="AF4079" s="6"/>
      <c r="AG4079" s="6"/>
      <c r="AH4079" s="6"/>
    </row>
    <row r="4080" spans="1:34" x14ac:dyDescent="0.35">
      <c r="A4080" s="20"/>
      <c r="B4080" s="6"/>
      <c r="C4080" s="6"/>
      <c r="D4080" s="6"/>
      <c r="E4080" s="6"/>
      <c r="F4080" s="6"/>
      <c r="G4080" s="6"/>
      <c r="H4080" s="6"/>
      <c r="I4080" s="6"/>
      <c r="J4080" s="6"/>
      <c r="K4080" s="6"/>
      <c r="L4080" s="6"/>
      <c r="M4080" s="6"/>
      <c r="N4080" s="6"/>
      <c r="O4080" s="6"/>
      <c r="P4080" s="6"/>
      <c r="Q4080" s="6"/>
      <c r="R4080" s="6"/>
      <c r="S4080" s="6"/>
      <c r="T4080" s="6"/>
      <c r="U4080" s="6"/>
      <c r="V4080" s="6"/>
      <c r="W4080" s="6"/>
      <c r="X4080" s="6"/>
      <c r="Y4080" s="6"/>
      <c r="Z4080" s="6"/>
      <c r="AA4080" s="6"/>
      <c r="AB4080" s="21"/>
      <c r="AC4080" s="21"/>
      <c r="AD4080" s="21"/>
      <c r="AE4080" s="6"/>
      <c r="AF4080" s="6"/>
      <c r="AG4080" s="6"/>
      <c r="AH4080" s="6"/>
    </row>
    <row r="4081" spans="1:34" x14ac:dyDescent="0.35">
      <c r="A4081" s="20"/>
      <c r="B4081" s="6"/>
      <c r="C4081" s="6"/>
      <c r="D4081" s="6"/>
      <c r="E4081" s="6"/>
      <c r="F4081" s="6"/>
      <c r="G4081" s="6"/>
      <c r="H4081" s="6"/>
      <c r="I4081" s="6"/>
      <c r="J4081" s="6"/>
      <c r="K4081" s="6"/>
      <c r="L4081" s="6"/>
      <c r="M4081" s="6"/>
      <c r="N4081" s="6"/>
      <c r="O4081" s="6"/>
      <c r="P4081" s="6"/>
      <c r="Q4081" s="6"/>
      <c r="R4081" s="6"/>
      <c r="S4081" s="6"/>
      <c r="T4081" s="6"/>
      <c r="U4081" s="6"/>
      <c r="V4081" s="6"/>
      <c r="W4081" s="6"/>
      <c r="X4081" s="6"/>
      <c r="Y4081" s="6"/>
      <c r="Z4081" s="6"/>
      <c r="AA4081" s="6"/>
      <c r="AB4081" s="21"/>
      <c r="AC4081" s="21"/>
      <c r="AD4081" s="21"/>
      <c r="AE4081" s="6"/>
      <c r="AF4081" s="6"/>
      <c r="AG4081" s="6"/>
      <c r="AH4081" s="6"/>
    </row>
    <row r="4082" spans="1:34" x14ac:dyDescent="0.35">
      <c r="A4082" s="20"/>
      <c r="B4082" s="6"/>
      <c r="C4082" s="6"/>
      <c r="D4082" s="6"/>
      <c r="E4082" s="6"/>
      <c r="F4082" s="6"/>
      <c r="G4082" s="6"/>
      <c r="H4082" s="6"/>
      <c r="I4082" s="6"/>
      <c r="J4082" s="6"/>
      <c r="K4082" s="6"/>
      <c r="L4082" s="6"/>
      <c r="M4082" s="6"/>
      <c r="N4082" s="6"/>
      <c r="O4082" s="6"/>
      <c r="P4082" s="6"/>
      <c r="Q4082" s="6"/>
      <c r="R4082" s="6"/>
      <c r="S4082" s="6"/>
      <c r="T4082" s="6"/>
      <c r="U4082" s="6"/>
      <c r="V4082" s="6"/>
      <c r="W4082" s="6"/>
      <c r="X4082" s="6"/>
      <c r="Y4082" s="6"/>
      <c r="Z4082" s="6"/>
      <c r="AA4082" s="6"/>
      <c r="AB4082" s="21"/>
      <c r="AC4082" s="21"/>
      <c r="AD4082" s="21"/>
      <c r="AE4082" s="6"/>
      <c r="AF4082" s="6"/>
      <c r="AG4082" s="6"/>
      <c r="AH4082" s="6"/>
    </row>
    <row r="4083" spans="1:34" x14ac:dyDescent="0.35">
      <c r="A4083" s="20"/>
      <c r="B4083" s="6"/>
      <c r="C4083" s="6"/>
      <c r="D4083" s="6"/>
      <c r="E4083" s="6"/>
      <c r="F4083" s="6"/>
      <c r="G4083" s="6"/>
      <c r="H4083" s="6"/>
      <c r="I4083" s="6"/>
      <c r="J4083" s="6"/>
      <c r="K4083" s="6"/>
      <c r="L4083" s="6"/>
      <c r="M4083" s="6"/>
      <c r="N4083" s="6"/>
      <c r="O4083" s="6"/>
      <c r="P4083" s="6"/>
      <c r="Q4083" s="6"/>
      <c r="R4083" s="6"/>
      <c r="S4083" s="6"/>
      <c r="T4083" s="6"/>
      <c r="U4083" s="6"/>
      <c r="V4083" s="6"/>
      <c r="W4083" s="6"/>
      <c r="X4083" s="6"/>
      <c r="Y4083" s="6"/>
      <c r="Z4083" s="6"/>
      <c r="AA4083" s="6"/>
      <c r="AB4083" s="21"/>
      <c r="AC4083" s="21"/>
      <c r="AD4083" s="21"/>
      <c r="AE4083" s="6"/>
      <c r="AF4083" s="6"/>
      <c r="AG4083" s="6"/>
      <c r="AH4083" s="6"/>
    </row>
    <row r="4084" spans="1:34" x14ac:dyDescent="0.35">
      <c r="A4084" s="20"/>
      <c r="B4084" s="6"/>
      <c r="C4084" s="6"/>
      <c r="D4084" s="6"/>
      <c r="E4084" s="6"/>
      <c r="F4084" s="6"/>
      <c r="G4084" s="6"/>
      <c r="H4084" s="6"/>
      <c r="I4084" s="6"/>
      <c r="J4084" s="6"/>
      <c r="K4084" s="6"/>
      <c r="L4084" s="6"/>
      <c r="M4084" s="6"/>
      <c r="N4084" s="6"/>
      <c r="O4084" s="6"/>
      <c r="P4084" s="6"/>
      <c r="Q4084" s="6"/>
      <c r="R4084" s="6"/>
      <c r="S4084" s="6"/>
      <c r="T4084" s="6"/>
      <c r="U4084" s="6"/>
      <c r="V4084" s="6"/>
      <c r="W4084" s="6"/>
      <c r="X4084" s="6"/>
      <c r="Y4084" s="6"/>
      <c r="Z4084" s="6"/>
      <c r="AA4084" s="6"/>
      <c r="AB4084" s="21"/>
      <c r="AC4084" s="21"/>
      <c r="AD4084" s="21"/>
      <c r="AE4084" s="6"/>
      <c r="AF4084" s="6"/>
      <c r="AG4084" s="6"/>
      <c r="AH4084" s="6"/>
    </row>
    <row r="4085" spans="1:34" x14ac:dyDescent="0.35">
      <c r="A4085" s="20"/>
      <c r="B4085" s="6"/>
      <c r="C4085" s="6"/>
      <c r="D4085" s="6"/>
      <c r="E4085" s="6"/>
      <c r="F4085" s="6"/>
      <c r="G4085" s="6"/>
      <c r="H4085" s="6"/>
      <c r="I4085" s="6"/>
      <c r="J4085" s="6"/>
      <c r="K4085" s="6"/>
      <c r="L4085" s="6"/>
      <c r="M4085" s="6"/>
      <c r="N4085" s="6"/>
      <c r="O4085" s="6"/>
      <c r="P4085" s="6"/>
      <c r="Q4085" s="6"/>
      <c r="R4085" s="6"/>
      <c r="S4085" s="6"/>
      <c r="T4085" s="6"/>
      <c r="U4085" s="6"/>
      <c r="V4085" s="6"/>
      <c r="W4085" s="6"/>
      <c r="X4085" s="6"/>
      <c r="Y4085" s="6"/>
      <c r="Z4085" s="6"/>
      <c r="AA4085" s="6"/>
      <c r="AB4085" s="21"/>
      <c r="AC4085" s="21"/>
      <c r="AD4085" s="21"/>
      <c r="AE4085" s="6"/>
      <c r="AF4085" s="6"/>
      <c r="AG4085" s="6"/>
      <c r="AH4085" s="6"/>
    </row>
    <row r="4086" spans="1:34" x14ac:dyDescent="0.35">
      <c r="A4086" s="20"/>
      <c r="B4086" s="6"/>
      <c r="C4086" s="6"/>
      <c r="D4086" s="6"/>
      <c r="E4086" s="6"/>
      <c r="F4086" s="6"/>
      <c r="G4086" s="6"/>
      <c r="H4086" s="6"/>
      <c r="I4086" s="6"/>
      <c r="J4086" s="6"/>
      <c r="K4086" s="6"/>
      <c r="L4086" s="6"/>
      <c r="M4086" s="6"/>
      <c r="N4086" s="6"/>
      <c r="O4086" s="6"/>
      <c r="P4086" s="6"/>
      <c r="Q4086" s="6"/>
      <c r="R4086" s="6"/>
      <c r="S4086" s="6"/>
      <c r="T4086" s="6"/>
      <c r="U4086" s="6"/>
      <c r="V4086" s="6"/>
      <c r="W4086" s="6"/>
      <c r="X4086" s="6"/>
      <c r="Y4086" s="6"/>
      <c r="Z4086" s="6"/>
      <c r="AA4086" s="6"/>
      <c r="AB4086" s="21"/>
      <c r="AC4086" s="21"/>
      <c r="AD4086" s="21"/>
      <c r="AE4086" s="6"/>
      <c r="AF4086" s="6"/>
      <c r="AG4086" s="6"/>
      <c r="AH4086" s="6"/>
    </row>
    <row r="4087" spans="1:34" x14ac:dyDescent="0.35">
      <c r="A4087" s="20"/>
      <c r="B4087" s="6"/>
      <c r="C4087" s="6"/>
      <c r="D4087" s="6"/>
      <c r="E4087" s="6"/>
      <c r="F4087" s="6"/>
      <c r="G4087" s="6"/>
      <c r="H4087" s="6"/>
      <c r="I4087" s="6"/>
      <c r="J4087" s="6"/>
      <c r="K4087" s="6"/>
      <c r="L4087" s="6"/>
      <c r="M4087" s="6"/>
      <c r="N4087" s="6"/>
      <c r="O4087" s="6"/>
      <c r="P4087" s="6"/>
      <c r="Q4087" s="6"/>
      <c r="R4087" s="6"/>
      <c r="S4087" s="6"/>
      <c r="T4087" s="6"/>
      <c r="U4087" s="6"/>
      <c r="V4087" s="6"/>
      <c r="W4087" s="6"/>
      <c r="X4087" s="6"/>
      <c r="Y4087" s="6"/>
      <c r="Z4087" s="6"/>
      <c r="AA4087" s="6"/>
      <c r="AB4087" s="21"/>
      <c r="AC4087" s="21"/>
      <c r="AD4087" s="21"/>
      <c r="AE4087" s="6"/>
      <c r="AF4087" s="6"/>
      <c r="AG4087" s="6"/>
      <c r="AH4087" s="6"/>
    </row>
    <row r="4088" spans="1:34" x14ac:dyDescent="0.35">
      <c r="A4088" s="20"/>
      <c r="B4088" s="6"/>
      <c r="C4088" s="6"/>
      <c r="D4088" s="6"/>
      <c r="E4088" s="6"/>
      <c r="F4088" s="6"/>
      <c r="G4088" s="6"/>
      <c r="H4088" s="6"/>
      <c r="I4088" s="6"/>
      <c r="J4088" s="6"/>
      <c r="K4088" s="6"/>
      <c r="L4088" s="6"/>
      <c r="M4088" s="6"/>
      <c r="N4088" s="6"/>
      <c r="O4088" s="6"/>
      <c r="P4088" s="6"/>
      <c r="Q4088" s="6"/>
      <c r="R4088" s="6"/>
      <c r="S4088" s="6"/>
      <c r="T4088" s="6"/>
      <c r="U4088" s="6"/>
      <c r="V4088" s="6"/>
      <c r="W4088" s="6"/>
      <c r="X4088" s="6"/>
      <c r="Y4088" s="6"/>
      <c r="Z4088" s="6"/>
      <c r="AA4088" s="6"/>
      <c r="AB4088" s="21"/>
      <c r="AC4088" s="21"/>
      <c r="AD4088" s="21"/>
      <c r="AE4088" s="6"/>
      <c r="AF4088" s="6"/>
      <c r="AG4088" s="6"/>
      <c r="AH4088" s="6"/>
    </row>
    <row r="4089" spans="1:34" x14ac:dyDescent="0.35">
      <c r="A4089" s="20"/>
      <c r="B4089" s="6"/>
      <c r="C4089" s="6"/>
      <c r="D4089" s="6"/>
      <c r="E4089" s="6"/>
      <c r="F4089" s="6"/>
      <c r="G4089" s="6"/>
      <c r="H4089" s="6"/>
      <c r="I4089" s="6"/>
      <c r="J4089" s="6"/>
      <c r="K4089" s="6"/>
      <c r="L4089" s="6"/>
      <c r="M4089" s="6"/>
      <c r="N4089" s="6"/>
      <c r="O4089" s="6"/>
      <c r="P4089" s="6"/>
      <c r="Q4089" s="6"/>
      <c r="R4089" s="6"/>
      <c r="S4089" s="6"/>
      <c r="T4089" s="6"/>
      <c r="U4089" s="6"/>
      <c r="V4089" s="6"/>
      <c r="W4089" s="6"/>
      <c r="X4089" s="6"/>
      <c r="Y4089" s="6"/>
      <c r="Z4089" s="6"/>
      <c r="AA4089" s="6"/>
      <c r="AB4089" s="21"/>
      <c r="AC4089" s="21"/>
      <c r="AD4089" s="21"/>
      <c r="AE4089" s="6"/>
      <c r="AF4089" s="6"/>
      <c r="AG4089" s="6"/>
      <c r="AH4089" s="6"/>
    </row>
    <row r="4090" spans="1:34" x14ac:dyDescent="0.35">
      <c r="A4090" s="20"/>
      <c r="B4090" s="6"/>
      <c r="C4090" s="6"/>
      <c r="D4090" s="6"/>
      <c r="E4090" s="6"/>
      <c r="F4090" s="6"/>
      <c r="G4090" s="6"/>
      <c r="H4090" s="6"/>
      <c r="I4090" s="6"/>
      <c r="J4090" s="6"/>
      <c r="K4090" s="6"/>
      <c r="L4090" s="6"/>
      <c r="M4090" s="6"/>
      <c r="N4090" s="6"/>
      <c r="O4090" s="6"/>
      <c r="P4090" s="6"/>
      <c r="Q4090" s="6"/>
      <c r="R4090" s="6"/>
      <c r="S4090" s="6"/>
      <c r="T4090" s="6"/>
      <c r="U4090" s="6"/>
      <c r="V4090" s="6"/>
      <c r="W4090" s="6"/>
      <c r="X4090" s="6"/>
      <c r="Y4090" s="6"/>
      <c r="Z4090" s="6"/>
      <c r="AA4090" s="6"/>
      <c r="AB4090" s="21"/>
      <c r="AC4090" s="21"/>
      <c r="AD4090" s="21"/>
      <c r="AE4090" s="6"/>
      <c r="AF4090" s="6"/>
      <c r="AG4090" s="6"/>
      <c r="AH4090" s="6"/>
    </row>
    <row r="4091" spans="1:34" x14ac:dyDescent="0.35">
      <c r="A4091" s="20"/>
      <c r="B4091" s="6"/>
      <c r="C4091" s="6"/>
      <c r="D4091" s="6"/>
      <c r="E4091" s="6"/>
      <c r="F4091" s="6"/>
      <c r="G4091" s="6"/>
      <c r="H4091" s="6"/>
      <c r="I4091" s="6"/>
      <c r="J4091" s="6"/>
      <c r="K4091" s="6"/>
      <c r="L4091" s="6"/>
      <c r="M4091" s="6"/>
      <c r="N4091" s="6"/>
      <c r="O4091" s="6"/>
      <c r="P4091" s="6"/>
      <c r="Q4091" s="6"/>
      <c r="R4091" s="6"/>
      <c r="S4091" s="6"/>
      <c r="T4091" s="6"/>
      <c r="U4091" s="6"/>
      <c r="V4091" s="6"/>
      <c r="W4091" s="6"/>
      <c r="X4091" s="6"/>
      <c r="Y4091" s="6"/>
      <c r="Z4091" s="6"/>
      <c r="AA4091" s="6"/>
      <c r="AB4091" s="21"/>
      <c r="AC4091" s="21"/>
      <c r="AD4091" s="21"/>
      <c r="AE4091" s="6"/>
      <c r="AF4091" s="6"/>
      <c r="AG4091" s="6"/>
      <c r="AH4091" s="6"/>
    </row>
    <row r="4092" spans="1:34" x14ac:dyDescent="0.35">
      <c r="A4092" s="20"/>
      <c r="B4092" s="6"/>
      <c r="C4092" s="6"/>
      <c r="D4092" s="6"/>
      <c r="E4092" s="6"/>
      <c r="F4092" s="6"/>
      <c r="G4092" s="6"/>
      <c r="H4092" s="6"/>
      <c r="I4092" s="6"/>
      <c r="J4092" s="6"/>
      <c r="K4092" s="6"/>
      <c r="L4092" s="6"/>
      <c r="M4092" s="6"/>
      <c r="N4092" s="6"/>
      <c r="O4092" s="6"/>
      <c r="P4092" s="6"/>
      <c r="Q4092" s="6"/>
      <c r="R4092" s="6"/>
      <c r="S4092" s="6"/>
      <c r="T4092" s="6"/>
      <c r="U4092" s="6"/>
      <c r="V4092" s="6"/>
      <c r="W4092" s="6"/>
      <c r="X4092" s="6"/>
      <c r="Y4092" s="6"/>
      <c r="Z4092" s="6"/>
      <c r="AA4092" s="6"/>
      <c r="AB4092" s="21"/>
      <c r="AC4092" s="21"/>
      <c r="AD4092" s="21"/>
      <c r="AE4092" s="6"/>
      <c r="AF4092" s="6"/>
      <c r="AG4092" s="6"/>
      <c r="AH4092" s="6"/>
    </row>
    <row r="4093" spans="1:34" x14ac:dyDescent="0.35">
      <c r="A4093" s="20"/>
      <c r="B4093" s="6"/>
      <c r="C4093" s="6"/>
      <c r="D4093" s="6"/>
      <c r="E4093" s="6"/>
      <c r="F4093" s="6"/>
      <c r="G4093" s="6"/>
      <c r="H4093" s="6"/>
      <c r="I4093" s="6"/>
      <c r="J4093" s="6"/>
      <c r="K4093" s="6"/>
      <c r="L4093" s="6"/>
      <c r="M4093" s="6"/>
      <c r="N4093" s="6"/>
      <c r="O4093" s="6"/>
      <c r="P4093" s="6"/>
      <c r="Q4093" s="6"/>
      <c r="R4093" s="6"/>
      <c r="S4093" s="6"/>
      <c r="T4093" s="6"/>
      <c r="U4093" s="6"/>
      <c r="V4093" s="6"/>
      <c r="W4093" s="6"/>
      <c r="X4093" s="6"/>
      <c r="Y4093" s="6"/>
      <c r="Z4093" s="6"/>
      <c r="AA4093" s="6"/>
      <c r="AB4093" s="21"/>
      <c r="AC4093" s="21"/>
      <c r="AD4093" s="21"/>
      <c r="AE4093" s="6"/>
      <c r="AF4093" s="6"/>
      <c r="AG4093" s="6"/>
      <c r="AH4093" s="6"/>
    </row>
    <row r="4094" spans="1:34" x14ac:dyDescent="0.35">
      <c r="A4094" s="20"/>
      <c r="B4094" s="6"/>
      <c r="C4094" s="6"/>
      <c r="D4094" s="6"/>
      <c r="E4094" s="6"/>
      <c r="F4094" s="6"/>
      <c r="G4094" s="6"/>
      <c r="H4094" s="6"/>
      <c r="I4094" s="6"/>
      <c r="J4094" s="6"/>
      <c r="K4094" s="6"/>
      <c r="L4094" s="6"/>
      <c r="M4094" s="6"/>
      <c r="N4094" s="6"/>
      <c r="O4094" s="6"/>
      <c r="P4094" s="6"/>
      <c r="Q4094" s="6"/>
      <c r="R4094" s="6"/>
      <c r="S4094" s="6"/>
      <c r="T4094" s="6"/>
      <c r="U4094" s="6"/>
      <c r="V4094" s="6"/>
      <c r="W4094" s="6"/>
      <c r="X4094" s="6"/>
      <c r="Y4094" s="6"/>
      <c r="Z4094" s="6"/>
      <c r="AA4094" s="6"/>
      <c r="AB4094" s="21"/>
      <c r="AC4094" s="21"/>
      <c r="AD4094" s="21"/>
      <c r="AE4094" s="6"/>
      <c r="AF4094" s="6"/>
      <c r="AG4094" s="6"/>
      <c r="AH4094" s="6"/>
    </row>
    <row r="4095" spans="1:34" x14ac:dyDescent="0.35">
      <c r="A4095" s="20"/>
      <c r="B4095" s="6"/>
      <c r="C4095" s="6"/>
      <c r="D4095" s="6"/>
      <c r="E4095" s="6"/>
      <c r="F4095" s="6"/>
      <c r="G4095" s="6"/>
      <c r="H4095" s="6"/>
      <c r="I4095" s="6"/>
      <c r="J4095" s="6"/>
      <c r="K4095" s="6"/>
      <c r="L4095" s="6"/>
      <c r="M4095" s="6"/>
      <c r="N4095" s="6"/>
      <c r="O4095" s="6"/>
      <c r="P4095" s="6"/>
      <c r="Q4095" s="6"/>
      <c r="R4095" s="6"/>
      <c r="S4095" s="6"/>
      <c r="T4095" s="6"/>
      <c r="U4095" s="6"/>
      <c r="V4095" s="6"/>
      <c r="W4095" s="6"/>
      <c r="X4095" s="6"/>
      <c r="Y4095" s="6"/>
      <c r="Z4095" s="6"/>
      <c r="AA4095" s="6"/>
      <c r="AB4095" s="21"/>
      <c r="AC4095" s="21"/>
      <c r="AD4095" s="21"/>
      <c r="AE4095" s="6"/>
      <c r="AF4095" s="6"/>
      <c r="AG4095" s="6"/>
      <c r="AH4095" s="6"/>
    </row>
    <row r="4096" spans="1:34" x14ac:dyDescent="0.35">
      <c r="A4096" s="20"/>
      <c r="B4096" s="6"/>
      <c r="C4096" s="6"/>
      <c r="D4096" s="6"/>
      <c r="E4096" s="6"/>
      <c r="F4096" s="6"/>
      <c r="G4096" s="6"/>
      <c r="H4096" s="6"/>
      <c r="I4096" s="6"/>
      <c r="J4096" s="6"/>
      <c r="K4096" s="6"/>
      <c r="L4096" s="6"/>
      <c r="M4096" s="6"/>
      <c r="N4096" s="6"/>
      <c r="O4096" s="6"/>
      <c r="P4096" s="6"/>
      <c r="Q4096" s="6"/>
      <c r="R4096" s="6"/>
      <c r="S4096" s="6"/>
      <c r="T4096" s="6"/>
      <c r="U4096" s="6"/>
      <c r="V4096" s="6"/>
      <c r="W4096" s="6"/>
      <c r="X4096" s="6"/>
      <c r="Y4096" s="6"/>
      <c r="Z4096" s="6"/>
      <c r="AA4096" s="6"/>
      <c r="AB4096" s="21"/>
      <c r="AC4096" s="21"/>
      <c r="AD4096" s="21"/>
      <c r="AE4096" s="6"/>
      <c r="AF4096" s="6"/>
      <c r="AG4096" s="6"/>
      <c r="AH4096" s="6"/>
    </row>
    <row r="4097" spans="1:34" x14ac:dyDescent="0.35">
      <c r="A4097" s="20"/>
      <c r="B4097" s="6"/>
      <c r="C4097" s="6"/>
      <c r="D4097" s="6"/>
      <c r="E4097" s="6"/>
      <c r="F4097" s="6"/>
      <c r="G4097" s="6"/>
      <c r="H4097" s="6"/>
      <c r="I4097" s="6"/>
      <c r="J4097" s="6"/>
      <c r="K4097" s="6"/>
      <c r="L4097" s="6"/>
      <c r="M4097" s="6"/>
      <c r="N4097" s="6"/>
      <c r="O4097" s="6"/>
      <c r="P4097" s="6"/>
      <c r="Q4097" s="6"/>
      <c r="R4097" s="6"/>
      <c r="S4097" s="6"/>
      <c r="T4097" s="6"/>
      <c r="U4097" s="6"/>
      <c r="V4097" s="6"/>
      <c r="W4097" s="6"/>
      <c r="X4097" s="6"/>
      <c r="Y4097" s="6"/>
      <c r="Z4097" s="6"/>
      <c r="AA4097" s="6"/>
      <c r="AB4097" s="21"/>
      <c r="AC4097" s="21"/>
      <c r="AD4097" s="21"/>
      <c r="AE4097" s="6"/>
      <c r="AF4097" s="6"/>
      <c r="AG4097" s="6"/>
      <c r="AH4097" s="6"/>
    </row>
    <row r="4098" spans="1:34" x14ac:dyDescent="0.35">
      <c r="A4098" s="20"/>
      <c r="B4098" s="6"/>
      <c r="C4098" s="6"/>
      <c r="D4098" s="6"/>
      <c r="E4098" s="6"/>
      <c r="F4098" s="6"/>
      <c r="G4098" s="6"/>
      <c r="H4098" s="6"/>
      <c r="I4098" s="6"/>
      <c r="J4098" s="6"/>
      <c r="K4098" s="6"/>
      <c r="L4098" s="6"/>
      <c r="M4098" s="6"/>
      <c r="N4098" s="6"/>
      <c r="O4098" s="6"/>
      <c r="P4098" s="6"/>
      <c r="Q4098" s="6"/>
      <c r="R4098" s="6"/>
      <c r="S4098" s="6"/>
      <c r="T4098" s="6"/>
      <c r="U4098" s="6"/>
      <c r="V4098" s="6"/>
      <c r="W4098" s="6"/>
      <c r="X4098" s="6"/>
      <c r="Y4098" s="6"/>
      <c r="Z4098" s="6"/>
      <c r="AA4098" s="6"/>
      <c r="AB4098" s="21"/>
      <c r="AC4098" s="21"/>
      <c r="AD4098" s="21"/>
      <c r="AE4098" s="6"/>
      <c r="AF4098" s="6"/>
      <c r="AG4098" s="6"/>
      <c r="AH4098" s="6"/>
    </row>
    <row r="4099" spans="1:34" x14ac:dyDescent="0.35">
      <c r="A4099" s="20"/>
      <c r="B4099" s="6"/>
      <c r="C4099" s="6"/>
      <c r="D4099" s="6"/>
      <c r="E4099" s="6"/>
      <c r="F4099" s="6"/>
      <c r="G4099" s="6"/>
      <c r="H4099" s="6"/>
      <c r="I4099" s="6"/>
      <c r="J4099" s="6"/>
      <c r="K4099" s="6"/>
      <c r="L4099" s="6"/>
      <c r="M4099" s="6"/>
      <c r="N4099" s="6"/>
      <c r="O4099" s="6"/>
      <c r="P4099" s="6"/>
      <c r="Q4099" s="6"/>
      <c r="R4099" s="6"/>
      <c r="S4099" s="6"/>
      <c r="T4099" s="6"/>
      <c r="U4099" s="6"/>
      <c r="V4099" s="6"/>
      <c r="W4099" s="6"/>
      <c r="X4099" s="6"/>
      <c r="Y4099" s="6"/>
      <c r="Z4099" s="6"/>
      <c r="AA4099" s="6"/>
      <c r="AB4099" s="21"/>
      <c r="AC4099" s="21"/>
      <c r="AD4099" s="21"/>
      <c r="AE4099" s="6"/>
      <c r="AF4099" s="6"/>
      <c r="AG4099" s="6"/>
      <c r="AH4099" s="6"/>
    </row>
    <row r="4100" spans="1:34" x14ac:dyDescent="0.35">
      <c r="A4100" s="20"/>
      <c r="B4100" s="6"/>
      <c r="C4100" s="6"/>
      <c r="D4100" s="6"/>
      <c r="E4100" s="6"/>
      <c r="F4100" s="6"/>
      <c r="G4100" s="6"/>
      <c r="H4100" s="6"/>
      <c r="I4100" s="6"/>
      <c r="J4100" s="6"/>
      <c r="K4100" s="6"/>
      <c r="L4100" s="6"/>
      <c r="M4100" s="6"/>
      <c r="N4100" s="6"/>
      <c r="O4100" s="6"/>
      <c r="P4100" s="6"/>
      <c r="Q4100" s="6"/>
      <c r="R4100" s="6"/>
      <c r="S4100" s="6"/>
      <c r="T4100" s="6"/>
      <c r="U4100" s="6"/>
      <c r="V4100" s="6"/>
      <c r="W4100" s="6"/>
      <c r="X4100" s="6"/>
      <c r="Y4100" s="6"/>
      <c r="Z4100" s="6"/>
      <c r="AA4100" s="6"/>
      <c r="AB4100" s="21"/>
      <c r="AC4100" s="21"/>
      <c r="AD4100" s="21"/>
      <c r="AE4100" s="6"/>
      <c r="AF4100" s="6"/>
      <c r="AG4100" s="6"/>
      <c r="AH4100" s="6"/>
    </row>
    <row r="4101" spans="1:34" x14ac:dyDescent="0.35">
      <c r="A4101" s="20"/>
      <c r="B4101" s="6"/>
      <c r="C4101" s="6"/>
      <c r="D4101" s="6"/>
      <c r="E4101" s="6"/>
      <c r="F4101" s="6"/>
      <c r="G4101" s="6"/>
      <c r="H4101" s="6"/>
      <c r="I4101" s="6"/>
      <c r="J4101" s="6"/>
      <c r="K4101" s="6"/>
      <c r="L4101" s="6"/>
      <c r="M4101" s="6"/>
      <c r="N4101" s="6"/>
      <c r="O4101" s="6"/>
      <c r="P4101" s="6"/>
      <c r="Q4101" s="6"/>
      <c r="R4101" s="6"/>
      <c r="S4101" s="6"/>
      <c r="T4101" s="6"/>
      <c r="U4101" s="6"/>
      <c r="V4101" s="6"/>
      <c r="W4101" s="6"/>
      <c r="X4101" s="6"/>
      <c r="Y4101" s="6"/>
      <c r="Z4101" s="6"/>
      <c r="AA4101" s="6"/>
      <c r="AB4101" s="21"/>
      <c r="AC4101" s="21"/>
      <c r="AD4101" s="21"/>
      <c r="AE4101" s="6"/>
      <c r="AF4101" s="6"/>
      <c r="AG4101" s="6"/>
      <c r="AH4101" s="6"/>
    </row>
    <row r="4102" spans="1:34" x14ac:dyDescent="0.35">
      <c r="A4102" s="20"/>
      <c r="B4102" s="6"/>
      <c r="C4102" s="6"/>
      <c r="D4102" s="6"/>
      <c r="E4102" s="6"/>
      <c r="F4102" s="6"/>
      <c r="G4102" s="6"/>
      <c r="H4102" s="6"/>
      <c r="I4102" s="6"/>
      <c r="J4102" s="6"/>
      <c r="K4102" s="6"/>
      <c r="L4102" s="6"/>
      <c r="M4102" s="6"/>
      <c r="N4102" s="6"/>
      <c r="O4102" s="6"/>
      <c r="P4102" s="6"/>
      <c r="Q4102" s="6"/>
      <c r="R4102" s="6"/>
      <c r="S4102" s="6"/>
      <c r="T4102" s="6"/>
      <c r="U4102" s="6"/>
      <c r="V4102" s="6"/>
      <c r="W4102" s="6"/>
      <c r="X4102" s="6"/>
      <c r="Y4102" s="6"/>
      <c r="Z4102" s="6"/>
      <c r="AA4102" s="6"/>
      <c r="AB4102" s="21"/>
      <c r="AC4102" s="21"/>
      <c r="AD4102" s="21"/>
      <c r="AE4102" s="6"/>
      <c r="AF4102" s="6"/>
      <c r="AG4102" s="6"/>
      <c r="AH4102" s="6"/>
    </row>
    <row r="4103" spans="1:34" x14ac:dyDescent="0.35">
      <c r="A4103" s="20"/>
      <c r="B4103" s="6"/>
      <c r="C4103" s="6"/>
      <c r="D4103" s="6"/>
      <c r="E4103" s="6"/>
      <c r="F4103" s="6"/>
      <c r="G4103" s="6"/>
      <c r="H4103" s="6"/>
      <c r="I4103" s="6"/>
      <c r="J4103" s="6"/>
      <c r="K4103" s="6"/>
      <c r="L4103" s="6"/>
      <c r="M4103" s="6"/>
      <c r="N4103" s="6"/>
      <c r="O4103" s="6"/>
      <c r="P4103" s="6"/>
      <c r="Q4103" s="6"/>
      <c r="R4103" s="6"/>
      <c r="S4103" s="6"/>
      <c r="T4103" s="6"/>
      <c r="U4103" s="6"/>
      <c r="V4103" s="6"/>
      <c r="W4103" s="6"/>
      <c r="X4103" s="6"/>
      <c r="Y4103" s="6"/>
      <c r="Z4103" s="6"/>
      <c r="AA4103" s="6"/>
      <c r="AB4103" s="21"/>
      <c r="AC4103" s="21"/>
      <c r="AD4103" s="21"/>
      <c r="AE4103" s="6"/>
      <c r="AF4103" s="6"/>
      <c r="AG4103" s="6"/>
      <c r="AH4103" s="6"/>
    </row>
    <row r="4104" spans="1:34" x14ac:dyDescent="0.35">
      <c r="A4104" s="20"/>
      <c r="B4104" s="6"/>
      <c r="C4104" s="6"/>
      <c r="D4104" s="6"/>
      <c r="E4104" s="6"/>
      <c r="F4104" s="6"/>
      <c r="G4104" s="6"/>
      <c r="H4104" s="6"/>
      <c r="I4104" s="6"/>
      <c r="J4104" s="6"/>
      <c r="K4104" s="6"/>
      <c r="L4104" s="6"/>
      <c r="M4104" s="6"/>
      <c r="N4104" s="6"/>
      <c r="O4104" s="6"/>
      <c r="P4104" s="6"/>
      <c r="Q4104" s="6"/>
      <c r="R4104" s="6"/>
      <c r="S4104" s="6"/>
      <c r="T4104" s="6"/>
      <c r="U4104" s="6"/>
      <c r="V4104" s="6"/>
      <c r="W4104" s="6"/>
      <c r="X4104" s="6"/>
      <c r="Y4104" s="6"/>
      <c r="Z4104" s="6"/>
      <c r="AA4104" s="6"/>
      <c r="AB4104" s="21"/>
      <c r="AC4104" s="21"/>
      <c r="AD4104" s="21"/>
      <c r="AE4104" s="6"/>
      <c r="AF4104" s="6"/>
      <c r="AG4104" s="6"/>
      <c r="AH4104" s="6"/>
    </row>
    <row r="4105" spans="1:34" x14ac:dyDescent="0.35">
      <c r="A4105" s="20"/>
      <c r="B4105" s="6"/>
      <c r="C4105" s="6"/>
      <c r="D4105" s="6"/>
      <c r="E4105" s="6"/>
      <c r="F4105" s="6"/>
      <c r="G4105" s="6"/>
      <c r="H4105" s="6"/>
      <c r="I4105" s="6"/>
      <c r="J4105" s="6"/>
      <c r="K4105" s="6"/>
      <c r="L4105" s="6"/>
      <c r="M4105" s="6"/>
      <c r="N4105" s="6"/>
      <c r="O4105" s="6"/>
      <c r="P4105" s="6"/>
      <c r="Q4105" s="6"/>
      <c r="R4105" s="6"/>
      <c r="S4105" s="6"/>
      <c r="T4105" s="6"/>
      <c r="U4105" s="6"/>
      <c r="V4105" s="6"/>
      <c r="W4105" s="6"/>
      <c r="X4105" s="6"/>
      <c r="Y4105" s="6"/>
      <c r="Z4105" s="6"/>
      <c r="AA4105" s="6"/>
      <c r="AB4105" s="21"/>
      <c r="AC4105" s="21"/>
      <c r="AD4105" s="21"/>
      <c r="AE4105" s="6"/>
      <c r="AF4105" s="6"/>
      <c r="AG4105" s="6"/>
      <c r="AH4105" s="6"/>
    </row>
    <row r="4106" spans="1:34" x14ac:dyDescent="0.35">
      <c r="A4106" s="20"/>
      <c r="B4106" s="6"/>
      <c r="C4106" s="6"/>
      <c r="D4106" s="6"/>
      <c r="E4106" s="6"/>
      <c r="F4106" s="6"/>
      <c r="G4106" s="6"/>
      <c r="H4106" s="6"/>
      <c r="I4106" s="6"/>
      <c r="J4106" s="6"/>
      <c r="K4106" s="6"/>
      <c r="L4106" s="6"/>
      <c r="M4106" s="6"/>
      <c r="N4106" s="6"/>
      <c r="O4106" s="6"/>
      <c r="P4106" s="6"/>
      <c r="Q4106" s="6"/>
      <c r="R4106" s="6"/>
      <c r="S4106" s="6"/>
      <c r="T4106" s="6"/>
      <c r="U4106" s="6"/>
      <c r="V4106" s="6"/>
      <c r="W4106" s="6"/>
      <c r="X4106" s="6"/>
      <c r="Y4106" s="6"/>
      <c r="Z4106" s="6"/>
      <c r="AA4106" s="6"/>
      <c r="AB4106" s="21"/>
      <c r="AC4106" s="21"/>
      <c r="AD4106" s="21"/>
      <c r="AE4106" s="6"/>
      <c r="AF4106" s="6"/>
      <c r="AG4106" s="6"/>
      <c r="AH4106" s="6"/>
    </row>
    <row r="4107" spans="1:34" x14ac:dyDescent="0.35">
      <c r="A4107" s="20"/>
      <c r="B4107" s="6"/>
      <c r="C4107" s="6"/>
      <c r="D4107" s="6"/>
      <c r="E4107" s="6"/>
      <c r="F4107" s="6"/>
      <c r="G4107" s="6"/>
      <c r="H4107" s="6"/>
      <c r="I4107" s="6"/>
      <c r="J4107" s="6"/>
      <c r="K4107" s="6"/>
      <c r="L4107" s="6"/>
      <c r="M4107" s="6"/>
      <c r="N4107" s="6"/>
      <c r="O4107" s="6"/>
      <c r="P4107" s="6"/>
      <c r="Q4107" s="6"/>
      <c r="R4107" s="6"/>
      <c r="S4107" s="6"/>
      <c r="T4107" s="6"/>
      <c r="U4107" s="6"/>
      <c r="V4107" s="6"/>
      <c r="W4107" s="6"/>
      <c r="X4107" s="6"/>
      <c r="Y4107" s="6"/>
      <c r="Z4107" s="6"/>
      <c r="AA4107" s="6"/>
      <c r="AB4107" s="21"/>
      <c r="AC4107" s="21"/>
      <c r="AD4107" s="21"/>
      <c r="AE4107" s="6"/>
      <c r="AF4107" s="6"/>
      <c r="AG4107" s="6"/>
      <c r="AH4107" s="6"/>
    </row>
    <row r="4108" spans="1:34" x14ac:dyDescent="0.35">
      <c r="A4108" s="20"/>
      <c r="B4108" s="6"/>
      <c r="C4108" s="6"/>
      <c r="D4108" s="6"/>
      <c r="E4108" s="6"/>
      <c r="F4108" s="6"/>
      <c r="G4108" s="6"/>
      <c r="H4108" s="6"/>
      <c r="I4108" s="6"/>
      <c r="J4108" s="6"/>
      <c r="K4108" s="6"/>
      <c r="L4108" s="6"/>
      <c r="M4108" s="6"/>
      <c r="N4108" s="6"/>
      <c r="O4108" s="6"/>
      <c r="P4108" s="6"/>
      <c r="Q4108" s="6"/>
      <c r="R4108" s="6"/>
      <c r="S4108" s="6"/>
      <c r="T4108" s="6"/>
      <c r="U4108" s="6"/>
      <c r="V4108" s="6"/>
      <c r="W4108" s="6"/>
      <c r="X4108" s="6"/>
      <c r="Y4108" s="6"/>
      <c r="Z4108" s="6"/>
      <c r="AA4108" s="6"/>
      <c r="AB4108" s="21"/>
      <c r="AC4108" s="21"/>
      <c r="AD4108" s="21"/>
      <c r="AE4108" s="6"/>
      <c r="AF4108" s="6"/>
      <c r="AG4108" s="6"/>
      <c r="AH4108" s="6"/>
    </row>
    <row r="4109" spans="1:34" x14ac:dyDescent="0.35">
      <c r="A4109" s="20"/>
      <c r="B4109" s="6"/>
      <c r="C4109" s="6"/>
      <c r="D4109" s="6"/>
      <c r="E4109" s="6"/>
      <c r="F4109" s="6"/>
      <c r="G4109" s="6"/>
      <c r="H4109" s="6"/>
      <c r="I4109" s="6"/>
      <c r="J4109" s="6"/>
      <c r="K4109" s="6"/>
      <c r="L4109" s="6"/>
      <c r="M4109" s="6"/>
      <c r="N4109" s="6"/>
      <c r="O4109" s="6"/>
      <c r="P4109" s="6"/>
      <c r="Q4109" s="6"/>
      <c r="R4109" s="6"/>
      <c r="S4109" s="6"/>
      <c r="T4109" s="6"/>
      <c r="U4109" s="6"/>
      <c r="V4109" s="6"/>
      <c r="W4109" s="6"/>
      <c r="X4109" s="6"/>
      <c r="Y4109" s="6"/>
      <c r="Z4109" s="6"/>
      <c r="AA4109" s="6"/>
      <c r="AB4109" s="21"/>
      <c r="AC4109" s="21"/>
      <c r="AD4109" s="21"/>
      <c r="AE4109" s="6"/>
      <c r="AF4109" s="6"/>
      <c r="AG4109" s="6"/>
      <c r="AH4109" s="6"/>
    </row>
    <row r="4110" spans="1:34" x14ac:dyDescent="0.35">
      <c r="A4110" s="20"/>
      <c r="B4110" s="6"/>
      <c r="C4110" s="6"/>
      <c r="D4110" s="6"/>
      <c r="E4110" s="6"/>
      <c r="F4110" s="6"/>
      <c r="G4110" s="6"/>
      <c r="H4110" s="6"/>
      <c r="I4110" s="6"/>
      <c r="J4110" s="6"/>
      <c r="K4110" s="6"/>
      <c r="L4110" s="6"/>
      <c r="M4110" s="6"/>
      <c r="N4110" s="6"/>
      <c r="O4110" s="6"/>
      <c r="P4110" s="6"/>
      <c r="Q4110" s="6"/>
      <c r="R4110" s="6"/>
      <c r="S4110" s="6"/>
      <c r="T4110" s="6"/>
      <c r="U4110" s="6"/>
      <c r="V4110" s="6"/>
      <c r="W4110" s="6"/>
      <c r="X4110" s="6"/>
      <c r="Y4110" s="6"/>
      <c r="Z4110" s="6"/>
      <c r="AA4110" s="6"/>
      <c r="AB4110" s="21"/>
      <c r="AC4110" s="21"/>
      <c r="AD4110" s="21"/>
      <c r="AE4110" s="6"/>
      <c r="AF4110" s="6"/>
      <c r="AG4110" s="6"/>
      <c r="AH4110" s="6"/>
    </row>
    <row r="4111" spans="1:34" x14ac:dyDescent="0.35">
      <c r="A4111" s="20"/>
      <c r="B4111" s="6"/>
      <c r="C4111" s="6"/>
      <c r="D4111" s="6"/>
      <c r="E4111" s="6"/>
      <c r="F4111" s="6"/>
      <c r="G4111" s="6"/>
      <c r="H4111" s="6"/>
      <c r="I4111" s="6"/>
      <c r="J4111" s="6"/>
      <c r="K4111" s="6"/>
      <c r="L4111" s="6"/>
      <c r="M4111" s="6"/>
      <c r="N4111" s="6"/>
      <c r="O4111" s="6"/>
      <c r="P4111" s="6"/>
      <c r="Q4111" s="6"/>
      <c r="R4111" s="6"/>
      <c r="S4111" s="6"/>
      <c r="T4111" s="6"/>
      <c r="U4111" s="6"/>
      <c r="V4111" s="6"/>
      <c r="W4111" s="6"/>
      <c r="X4111" s="6"/>
      <c r="Y4111" s="6"/>
      <c r="Z4111" s="6"/>
      <c r="AA4111" s="6"/>
      <c r="AB4111" s="21"/>
      <c r="AC4111" s="21"/>
      <c r="AD4111" s="21"/>
      <c r="AE4111" s="6"/>
      <c r="AF4111" s="6"/>
      <c r="AG4111" s="6"/>
      <c r="AH4111" s="6"/>
    </row>
    <row r="4112" spans="1:34" x14ac:dyDescent="0.35">
      <c r="A4112" s="20"/>
      <c r="B4112" s="6"/>
      <c r="C4112" s="6"/>
      <c r="D4112" s="6"/>
      <c r="E4112" s="6"/>
      <c r="F4112" s="6"/>
      <c r="G4112" s="6"/>
      <c r="H4112" s="6"/>
      <c r="I4112" s="6"/>
      <c r="J4112" s="6"/>
      <c r="K4112" s="6"/>
      <c r="L4112" s="6"/>
      <c r="M4112" s="6"/>
      <c r="N4112" s="6"/>
      <c r="O4112" s="6"/>
      <c r="P4112" s="6"/>
      <c r="Q4112" s="6"/>
      <c r="R4112" s="6"/>
      <c r="S4112" s="6"/>
      <c r="T4112" s="6"/>
      <c r="U4112" s="6"/>
      <c r="V4112" s="6"/>
      <c r="W4112" s="6"/>
      <c r="X4112" s="6"/>
      <c r="Y4112" s="6"/>
      <c r="Z4112" s="6"/>
      <c r="AA4112" s="6"/>
      <c r="AB4112" s="21"/>
      <c r="AC4112" s="21"/>
      <c r="AD4112" s="21"/>
      <c r="AE4112" s="6"/>
      <c r="AF4112" s="6"/>
      <c r="AG4112" s="6"/>
      <c r="AH4112" s="6"/>
    </row>
    <row r="4113" spans="1:34" x14ac:dyDescent="0.35">
      <c r="A4113" s="20"/>
      <c r="B4113" s="6"/>
      <c r="C4113" s="6"/>
      <c r="D4113" s="6"/>
      <c r="E4113" s="6"/>
      <c r="F4113" s="6"/>
      <c r="G4113" s="6"/>
      <c r="H4113" s="6"/>
      <c r="I4113" s="6"/>
      <c r="J4113" s="6"/>
      <c r="K4113" s="6"/>
      <c r="L4113" s="6"/>
      <c r="M4113" s="6"/>
      <c r="N4113" s="6"/>
      <c r="O4113" s="6"/>
      <c r="P4113" s="6"/>
      <c r="Q4113" s="6"/>
      <c r="R4113" s="6"/>
      <c r="S4113" s="6"/>
      <c r="T4113" s="6"/>
      <c r="U4113" s="6"/>
      <c r="V4113" s="6"/>
      <c r="W4113" s="6"/>
      <c r="X4113" s="6"/>
      <c r="Y4113" s="6"/>
      <c r="Z4113" s="6"/>
      <c r="AA4113" s="6"/>
      <c r="AB4113" s="21"/>
      <c r="AC4113" s="21"/>
      <c r="AD4113" s="21"/>
      <c r="AE4113" s="6"/>
      <c r="AF4113" s="6"/>
      <c r="AG4113" s="6"/>
      <c r="AH4113" s="6"/>
    </row>
    <row r="4114" spans="1:34" x14ac:dyDescent="0.35">
      <c r="A4114" s="20"/>
      <c r="B4114" s="6"/>
      <c r="C4114" s="6"/>
      <c r="D4114" s="6"/>
      <c r="E4114" s="6"/>
      <c r="F4114" s="6"/>
      <c r="G4114" s="6"/>
      <c r="H4114" s="6"/>
      <c r="I4114" s="6"/>
      <c r="J4114" s="6"/>
      <c r="K4114" s="6"/>
      <c r="L4114" s="6"/>
      <c r="M4114" s="6"/>
      <c r="N4114" s="6"/>
      <c r="O4114" s="6"/>
      <c r="P4114" s="6"/>
      <c r="Q4114" s="6"/>
      <c r="R4114" s="6"/>
      <c r="S4114" s="6"/>
      <c r="T4114" s="6"/>
      <c r="U4114" s="6"/>
      <c r="V4114" s="6"/>
      <c r="W4114" s="6"/>
      <c r="X4114" s="6"/>
      <c r="Y4114" s="6"/>
      <c r="Z4114" s="6"/>
      <c r="AA4114" s="6"/>
      <c r="AB4114" s="21"/>
      <c r="AC4114" s="21"/>
      <c r="AD4114" s="21"/>
      <c r="AE4114" s="6"/>
      <c r="AF4114" s="6"/>
      <c r="AG4114" s="6"/>
      <c r="AH4114" s="6"/>
    </row>
    <row r="4115" spans="1:34" x14ac:dyDescent="0.35">
      <c r="A4115" s="20"/>
      <c r="B4115" s="6"/>
      <c r="C4115" s="6"/>
      <c r="D4115" s="6"/>
      <c r="E4115" s="6"/>
      <c r="F4115" s="6"/>
      <c r="G4115" s="6"/>
      <c r="H4115" s="6"/>
      <c r="I4115" s="6"/>
      <c r="J4115" s="6"/>
      <c r="K4115" s="6"/>
      <c r="L4115" s="6"/>
      <c r="M4115" s="6"/>
      <c r="N4115" s="6"/>
      <c r="O4115" s="6"/>
      <c r="P4115" s="6"/>
      <c r="Q4115" s="6"/>
      <c r="R4115" s="6"/>
      <c r="S4115" s="6"/>
      <c r="T4115" s="6"/>
      <c r="U4115" s="6"/>
      <c r="V4115" s="6"/>
      <c r="W4115" s="6"/>
      <c r="X4115" s="6"/>
      <c r="Y4115" s="6"/>
      <c r="Z4115" s="6"/>
      <c r="AA4115" s="6"/>
      <c r="AB4115" s="21"/>
      <c r="AC4115" s="21"/>
      <c r="AD4115" s="21"/>
      <c r="AE4115" s="6"/>
      <c r="AF4115" s="6"/>
      <c r="AG4115" s="6"/>
      <c r="AH4115" s="6"/>
    </row>
    <row r="4116" spans="1:34" x14ac:dyDescent="0.35">
      <c r="A4116" s="20"/>
      <c r="B4116" s="6"/>
      <c r="C4116" s="6"/>
      <c r="D4116" s="6"/>
      <c r="E4116" s="6"/>
      <c r="F4116" s="6"/>
      <c r="G4116" s="6"/>
      <c r="H4116" s="6"/>
      <c r="I4116" s="6"/>
      <c r="J4116" s="6"/>
      <c r="K4116" s="6"/>
      <c r="L4116" s="6"/>
      <c r="M4116" s="6"/>
      <c r="N4116" s="6"/>
      <c r="O4116" s="6"/>
      <c r="P4116" s="6"/>
      <c r="Q4116" s="6"/>
      <c r="R4116" s="6"/>
      <c r="S4116" s="6"/>
      <c r="T4116" s="6"/>
      <c r="U4116" s="6"/>
      <c r="V4116" s="6"/>
      <c r="W4116" s="6"/>
      <c r="X4116" s="6"/>
      <c r="Y4116" s="6"/>
      <c r="Z4116" s="6"/>
      <c r="AA4116" s="6"/>
      <c r="AB4116" s="21"/>
      <c r="AC4116" s="21"/>
      <c r="AD4116" s="21"/>
      <c r="AE4116" s="6"/>
      <c r="AF4116" s="6"/>
      <c r="AG4116" s="6"/>
      <c r="AH4116" s="6"/>
    </row>
    <row r="4117" spans="1:34" x14ac:dyDescent="0.35">
      <c r="A4117" s="20"/>
      <c r="B4117" s="6"/>
      <c r="C4117" s="6"/>
      <c r="D4117" s="6"/>
      <c r="E4117" s="6"/>
      <c r="F4117" s="6"/>
      <c r="G4117" s="6"/>
      <c r="H4117" s="6"/>
      <c r="I4117" s="6"/>
      <c r="J4117" s="6"/>
      <c r="K4117" s="6"/>
      <c r="L4117" s="6"/>
      <c r="M4117" s="6"/>
      <c r="N4117" s="6"/>
      <c r="O4117" s="6"/>
      <c r="P4117" s="6"/>
      <c r="Q4117" s="6"/>
      <c r="R4117" s="6"/>
      <c r="S4117" s="6"/>
      <c r="T4117" s="6"/>
      <c r="U4117" s="6"/>
      <c r="V4117" s="6"/>
      <c r="W4117" s="6"/>
      <c r="X4117" s="6"/>
      <c r="Y4117" s="6"/>
      <c r="Z4117" s="6"/>
      <c r="AA4117" s="6"/>
      <c r="AB4117" s="21"/>
      <c r="AC4117" s="21"/>
      <c r="AD4117" s="21"/>
      <c r="AE4117" s="6"/>
      <c r="AF4117" s="6"/>
      <c r="AG4117" s="6"/>
      <c r="AH4117" s="6"/>
    </row>
    <row r="4118" spans="1:34" x14ac:dyDescent="0.35">
      <c r="A4118" s="20"/>
      <c r="B4118" s="6"/>
      <c r="C4118" s="6"/>
      <c r="D4118" s="6"/>
      <c r="E4118" s="6"/>
      <c r="F4118" s="6"/>
      <c r="G4118" s="6"/>
      <c r="H4118" s="6"/>
      <c r="I4118" s="6"/>
      <c r="J4118" s="6"/>
      <c r="K4118" s="6"/>
      <c r="L4118" s="6"/>
      <c r="M4118" s="6"/>
      <c r="N4118" s="6"/>
      <c r="O4118" s="6"/>
      <c r="P4118" s="6"/>
      <c r="Q4118" s="6"/>
      <c r="R4118" s="6"/>
      <c r="S4118" s="6"/>
      <c r="T4118" s="6"/>
      <c r="U4118" s="6"/>
      <c r="V4118" s="6"/>
      <c r="W4118" s="6"/>
      <c r="X4118" s="6"/>
      <c r="Y4118" s="6"/>
      <c r="Z4118" s="6"/>
      <c r="AA4118" s="6"/>
      <c r="AB4118" s="21"/>
      <c r="AC4118" s="21"/>
      <c r="AD4118" s="21"/>
      <c r="AE4118" s="6"/>
      <c r="AF4118" s="6"/>
      <c r="AG4118" s="6"/>
      <c r="AH4118" s="6"/>
    </row>
    <row r="4119" spans="1:34" x14ac:dyDescent="0.35">
      <c r="A4119" s="20"/>
      <c r="B4119" s="6"/>
      <c r="C4119" s="6"/>
      <c r="D4119" s="6"/>
      <c r="E4119" s="6"/>
      <c r="F4119" s="6"/>
      <c r="G4119" s="6"/>
      <c r="H4119" s="6"/>
      <c r="I4119" s="6"/>
      <c r="J4119" s="6"/>
      <c r="K4119" s="6"/>
      <c r="L4119" s="6"/>
      <c r="M4119" s="6"/>
      <c r="N4119" s="6"/>
      <c r="O4119" s="6"/>
      <c r="P4119" s="6"/>
      <c r="Q4119" s="6"/>
      <c r="R4119" s="6"/>
      <c r="S4119" s="6"/>
      <c r="T4119" s="6"/>
      <c r="U4119" s="6"/>
      <c r="V4119" s="6"/>
      <c r="W4119" s="6"/>
      <c r="X4119" s="6"/>
      <c r="Y4119" s="6"/>
      <c r="Z4119" s="6"/>
      <c r="AA4119" s="6"/>
      <c r="AB4119" s="21"/>
      <c r="AC4119" s="21"/>
      <c r="AD4119" s="21"/>
      <c r="AE4119" s="6"/>
      <c r="AF4119" s="6"/>
      <c r="AG4119" s="6"/>
      <c r="AH4119" s="6"/>
    </row>
    <row r="4120" spans="1:34" x14ac:dyDescent="0.35">
      <c r="A4120" s="20"/>
      <c r="B4120" s="6"/>
      <c r="C4120" s="6"/>
      <c r="D4120" s="6"/>
      <c r="E4120" s="6"/>
      <c r="F4120" s="6"/>
      <c r="G4120" s="6"/>
      <c r="H4120" s="6"/>
      <c r="I4120" s="6"/>
      <c r="J4120" s="6"/>
      <c r="K4120" s="6"/>
      <c r="L4120" s="6"/>
      <c r="M4120" s="6"/>
      <c r="N4120" s="6"/>
      <c r="O4120" s="6"/>
      <c r="P4120" s="6"/>
      <c r="Q4120" s="6"/>
      <c r="R4120" s="6"/>
      <c r="S4120" s="6"/>
      <c r="T4120" s="6"/>
      <c r="U4120" s="6"/>
      <c r="V4120" s="6"/>
      <c r="W4120" s="6"/>
      <c r="X4120" s="6"/>
      <c r="Y4120" s="6"/>
      <c r="Z4120" s="6"/>
      <c r="AA4120" s="6"/>
      <c r="AB4120" s="21"/>
      <c r="AC4120" s="21"/>
      <c r="AD4120" s="21"/>
      <c r="AE4120" s="6"/>
      <c r="AF4120" s="6"/>
      <c r="AG4120" s="6"/>
      <c r="AH4120" s="6"/>
    </row>
    <row r="4121" spans="1:34" x14ac:dyDescent="0.35">
      <c r="A4121" s="20"/>
      <c r="B4121" s="6"/>
      <c r="C4121" s="6"/>
      <c r="D4121" s="6"/>
      <c r="E4121" s="6"/>
      <c r="F4121" s="6"/>
      <c r="G4121" s="6"/>
      <c r="H4121" s="6"/>
      <c r="I4121" s="6"/>
      <c r="J4121" s="6"/>
      <c r="K4121" s="6"/>
      <c r="L4121" s="6"/>
      <c r="M4121" s="6"/>
      <c r="N4121" s="6"/>
      <c r="O4121" s="6"/>
      <c r="P4121" s="6"/>
      <c r="Q4121" s="6"/>
      <c r="R4121" s="6"/>
      <c r="S4121" s="6"/>
      <c r="T4121" s="6"/>
      <c r="U4121" s="6"/>
      <c r="V4121" s="6"/>
      <c r="W4121" s="6"/>
      <c r="X4121" s="6"/>
      <c r="Y4121" s="6"/>
      <c r="Z4121" s="6"/>
      <c r="AA4121" s="6"/>
      <c r="AB4121" s="21"/>
      <c r="AC4121" s="21"/>
      <c r="AD4121" s="21"/>
      <c r="AE4121" s="6"/>
      <c r="AF4121" s="6"/>
      <c r="AG4121" s="6"/>
      <c r="AH4121" s="6"/>
    </row>
    <row r="4122" spans="1:34" x14ac:dyDescent="0.35">
      <c r="A4122" s="20"/>
      <c r="B4122" s="6"/>
      <c r="C4122" s="6"/>
      <c r="D4122" s="6"/>
      <c r="E4122" s="6"/>
      <c r="F4122" s="6"/>
      <c r="G4122" s="6"/>
      <c r="H4122" s="6"/>
      <c r="I4122" s="6"/>
      <c r="J4122" s="6"/>
      <c r="K4122" s="6"/>
      <c r="L4122" s="6"/>
      <c r="M4122" s="6"/>
      <c r="N4122" s="6"/>
      <c r="O4122" s="6"/>
      <c r="P4122" s="6"/>
      <c r="Q4122" s="6"/>
      <c r="R4122" s="6"/>
      <c r="S4122" s="6"/>
      <c r="T4122" s="6"/>
      <c r="U4122" s="6"/>
      <c r="V4122" s="6"/>
      <c r="W4122" s="6"/>
      <c r="X4122" s="6"/>
      <c r="Y4122" s="6"/>
      <c r="Z4122" s="6"/>
      <c r="AA4122" s="6"/>
      <c r="AB4122" s="21"/>
      <c r="AC4122" s="21"/>
      <c r="AD4122" s="21"/>
      <c r="AE4122" s="6"/>
      <c r="AF4122" s="6"/>
      <c r="AG4122" s="6"/>
      <c r="AH4122" s="6"/>
    </row>
    <row r="4123" spans="1:34" x14ac:dyDescent="0.35">
      <c r="A4123" s="20"/>
      <c r="B4123" s="6"/>
      <c r="C4123" s="6"/>
      <c r="D4123" s="6"/>
      <c r="E4123" s="6"/>
      <c r="F4123" s="6"/>
      <c r="G4123" s="6"/>
      <c r="H4123" s="6"/>
      <c r="I4123" s="6"/>
      <c r="J4123" s="6"/>
      <c r="K4123" s="6"/>
      <c r="L4123" s="6"/>
      <c r="M4123" s="6"/>
      <c r="N4123" s="6"/>
      <c r="O4123" s="6"/>
      <c r="P4123" s="6"/>
      <c r="Q4123" s="6"/>
      <c r="R4123" s="6"/>
      <c r="S4123" s="6"/>
      <c r="T4123" s="6"/>
      <c r="U4123" s="6"/>
      <c r="V4123" s="6"/>
      <c r="W4123" s="6"/>
      <c r="X4123" s="6"/>
      <c r="Y4123" s="6"/>
      <c r="Z4123" s="6"/>
      <c r="AA4123" s="6"/>
      <c r="AB4123" s="21"/>
      <c r="AC4123" s="21"/>
      <c r="AD4123" s="21"/>
      <c r="AE4123" s="6"/>
      <c r="AF4123" s="6"/>
      <c r="AG4123" s="6"/>
      <c r="AH4123" s="6"/>
    </row>
    <row r="4124" spans="1:34" x14ac:dyDescent="0.35">
      <c r="A4124" s="20"/>
      <c r="B4124" s="6"/>
      <c r="C4124" s="6"/>
      <c r="D4124" s="6"/>
      <c r="E4124" s="6"/>
      <c r="F4124" s="6"/>
      <c r="G4124" s="6"/>
      <c r="H4124" s="6"/>
      <c r="I4124" s="6"/>
      <c r="J4124" s="6"/>
      <c r="K4124" s="6"/>
      <c r="L4124" s="6"/>
      <c r="M4124" s="6"/>
      <c r="N4124" s="6"/>
      <c r="O4124" s="6"/>
      <c r="P4124" s="6"/>
      <c r="Q4124" s="6"/>
      <c r="R4124" s="6"/>
      <c r="S4124" s="6"/>
      <c r="T4124" s="6"/>
      <c r="U4124" s="6"/>
      <c r="V4124" s="6"/>
      <c r="W4124" s="6"/>
      <c r="X4124" s="6"/>
      <c r="Y4124" s="6"/>
      <c r="Z4124" s="6"/>
      <c r="AA4124" s="6"/>
      <c r="AB4124" s="21"/>
      <c r="AC4124" s="21"/>
      <c r="AD4124" s="21"/>
      <c r="AE4124" s="6"/>
      <c r="AF4124" s="6"/>
      <c r="AG4124" s="6"/>
      <c r="AH4124" s="6"/>
    </row>
    <row r="4125" spans="1:34" x14ac:dyDescent="0.35">
      <c r="A4125" s="20"/>
      <c r="B4125" s="6"/>
      <c r="C4125" s="6"/>
      <c r="D4125" s="6"/>
      <c r="E4125" s="6"/>
      <c r="F4125" s="6"/>
      <c r="G4125" s="6"/>
      <c r="H4125" s="6"/>
      <c r="I4125" s="6"/>
      <c r="J4125" s="6"/>
      <c r="K4125" s="6"/>
      <c r="L4125" s="6"/>
      <c r="M4125" s="6"/>
      <c r="N4125" s="6"/>
      <c r="O4125" s="6"/>
      <c r="P4125" s="6"/>
      <c r="Q4125" s="6"/>
      <c r="R4125" s="6"/>
      <c r="S4125" s="6"/>
      <c r="T4125" s="6"/>
      <c r="U4125" s="6"/>
      <c r="V4125" s="6"/>
      <c r="W4125" s="6"/>
      <c r="X4125" s="6"/>
      <c r="Y4125" s="6"/>
      <c r="Z4125" s="6"/>
      <c r="AA4125" s="6"/>
      <c r="AB4125" s="21"/>
      <c r="AC4125" s="21"/>
      <c r="AD4125" s="21"/>
      <c r="AE4125" s="6"/>
      <c r="AF4125" s="6"/>
      <c r="AG4125" s="6"/>
      <c r="AH4125" s="6"/>
    </row>
    <row r="4126" spans="1:34" x14ac:dyDescent="0.35">
      <c r="A4126" s="20"/>
      <c r="B4126" s="6"/>
      <c r="C4126" s="6"/>
      <c r="D4126" s="6"/>
      <c r="E4126" s="6"/>
      <c r="F4126" s="6"/>
      <c r="G4126" s="6"/>
      <c r="H4126" s="6"/>
      <c r="I4126" s="6"/>
      <c r="J4126" s="6"/>
      <c r="K4126" s="6"/>
      <c r="L4126" s="6"/>
      <c r="M4126" s="6"/>
      <c r="N4126" s="6"/>
      <c r="O4126" s="6"/>
      <c r="P4126" s="6"/>
      <c r="Q4126" s="6"/>
      <c r="R4126" s="6"/>
      <c r="S4126" s="6"/>
      <c r="T4126" s="6"/>
      <c r="U4126" s="6"/>
      <c r="V4126" s="6"/>
      <c r="W4126" s="6"/>
      <c r="X4126" s="6"/>
      <c r="Y4126" s="6"/>
      <c r="Z4126" s="6"/>
      <c r="AA4126" s="6"/>
      <c r="AB4126" s="21"/>
      <c r="AC4126" s="21"/>
      <c r="AD4126" s="21"/>
      <c r="AE4126" s="6"/>
      <c r="AF4126" s="6"/>
      <c r="AG4126" s="6"/>
      <c r="AH4126" s="6"/>
    </row>
    <row r="4127" spans="1:34" x14ac:dyDescent="0.35">
      <c r="A4127" s="20"/>
      <c r="B4127" s="6"/>
      <c r="C4127" s="6"/>
      <c r="D4127" s="6"/>
      <c r="E4127" s="6"/>
      <c r="F4127" s="6"/>
      <c r="G4127" s="6"/>
      <c r="H4127" s="6"/>
      <c r="I4127" s="6"/>
      <c r="J4127" s="6"/>
      <c r="K4127" s="6"/>
      <c r="L4127" s="6"/>
      <c r="M4127" s="6"/>
      <c r="N4127" s="6"/>
      <c r="O4127" s="6"/>
      <c r="P4127" s="6"/>
      <c r="Q4127" s="6"/>
      <c r="R4127" s="6"/>
      <c r="S4127" s="6"/>
      <c r="T4127" s="6"/>
      <c r="U4127" s="6"/>
      <c r="V4127" s="6"/>
      <c r="W4127" s="6"/>
      <c r="X4127" s="6"/>
      <c r="Y4127" s="6"/>
      <c r="Z4127" s="6"/>
      <c r="AA4127" s="6"/>
      <c r="AB4127" s="21"/>
      <c r="AC4127" s="21"/>
      <c r="AD4127" s="21"/>
      <c r="AE4127" s="6"/>
      <c r="AF4127" s="6"/>
      <c r="AG4127" s="6"/>
      <c r="AH4127" s="6"/>
    </row>
    <row r="4128" spans="1:34" x14ac:dyDescent="0.35">
      <c r="A4128" s="20"/>
      <c r="B4128" s="6"/>
      <c r="C4128" s="6"/>
      <c r="D4128" s="6"/>
      <c r="E4128" s="6"/>
      <c r="F4128" s="6"/>
      <c r="G4128" s="6"/>
      <c r="H4128" s="6"/>
      <c r="I4128" s="6"/>
      <c r="J4128" s="6"/>
      <c r="K4128" s="6"/>
      <c r="L4128" s="6"/>
      <c r="M4128" s="6"/>
      <c r="N4128" s="6"/>
      <c r="O4128" s="6"/>
      <c r="P4128" s="6"/>
      <c r="Q4128" s="6"/>
      <c r="R4128" s="6"/>
      <c r="S4128" s="6"/>
      <c r="T4128" s="6"/>
      <c r="U4128" s="6"/>
      <c r="V4128" s="6"/>
      <c r="W4128" s="6"/>
      <c r="X4128" s="6"/>
      <c r="Y4128" s="6"/>
      <c r="Z4128" s="6"/>
      <c r="AA4128" s="6"/>
      <c r="AB4128" s="21"/>
      <c r="AC4128" s="21"/>
      <c r="AD4128" s="21"/>
      <c r="AE4128" s="6"/>
      <c r="AF4128" s="6"/>
      <c r="AG4128" s="6"/>
      <c r="AH4128" s="6"/>
    </row>
    <row r="4129" spans="1:34" x14ac:dyDescent="0.35">
      <c r="A4129" s="20"/>
      <c r="B4129" s="6"/>
      <c r="C4129" s="6"/>
      <c r="D4129" s="6"/>
      <c r="E4129" s="6"/>
      <c r="F4129" s="6"/>
      <c r="G4129" s="6"/>
      <c r="H4129" s="6"/>
      <c r="I4129" s="6"/>
      <c r="J4129" s="6"/>
      <c r="K4129" s="6"/>
      <c r="L4129" s="6"/>
      <c r="M4129" s="6"/>
      <c r="N4129" s="6"/>
      <c r="O4129" s="6"/>
      <c r="P4129" s="6"/>
      <c r="Q4129" s="6"/>
      <c r="R4129" s="6"/>
      <c r="S4129" s="6"/>
      <c r="T4129" s="6"/>
      <c r="U4129" s="6"/>
      <c r="V4129" s="6"/>
      <c r="W4129" s="6"/>
      <c r="X4129" s="6"/>
      <c r="Y4129" s="6"/>
      <c r="Z4129" s="6"/>
      <c r="AA4129" s="6"/>
      <c r="AB4129" s="21"/>
      <c r="AC4129" s="21"/>
      <c r="AD4129" s="21"/>
      <c r="AE4129" s="6"/>
      <c r="AF4129" s="6"/>
      <c r="AG4129" s="6"/>
      <c r="AH4129" s="6"/>
    </row>
    <row r="4130" spans="1:34" x14ac:dyDescent="0.35">
      <c r="A4130" s="20"/>
      <c r="B4130" s="6"/>
      <c r="C4130" s="6"/>
      <c r="D4130" s="6"/>
      <c r="E4130" s="6"/>
      <c r="F4130" s="6"/>
      <c r="G4130" s="6"/>
      <c r="H4130" s="6"/>
      <c r="I4130" s="6"/>
      <c r="J4130" s="6"/>
      <c r="K4130" s="6"/>
      <c r="L4130" s="6"/>
      <c r="M4130" s="6"/>
      <c r="N4130" s="6"/>
      <c r="O4130" s="6"/>
      <c r="P4130" s="6"/>
      <c r="Q4130" s="6"/>
      <c r="R4130" s="6"/>
      <c r="S4130" s="6"/>
      <c r="T4130" s="6"/>
      <c r="U4130" s="6"/>
      <c r="V4130" s="6"/>
      <c r="W4130" s="6"/>
      <c r="X4130" s="6"/>
      <c r="Y4130" s="6"/>
      <c r="Z4130" s="6"/>
      <c r="AA4130" s="6"/>
      <c r="AB4130" s="21"/>
      <c r="AC4130" s="21"/>
      <c r="AD4130" s="21"/>
      <c r="AE4130" s="6"/>
      <c r="AF4130" s="6"/>
      <c r="AG4130" s="6"/>
      <c r="AH4130" s="6"/>
    </row>
    <row r="4131" spans="1:34" x14ac:dyDescent="0.35">
      <c r="A4131" s="20"/>
      <c r="B4131" s="6"/>
      <c r="C4131" s="6"/>
      <c r="D4131" s="6"/>
      <c r="E4131" s="6"/>
      <c r="F4131" s="6"/>
      <c r="G4131" s="6"/>
      <c r="H4131" s="6"/>
      <c r="I4131" s="6"/>
      <c r="J4131" s="6"/>
      <c r="K4131" s="6"/>
      <c r="L4131" s="6"/>
      <c r="M4131" s="6"/>
      <c r="N4131" s="6"/>
      <c r="O4131" s="6"/>
      <c r="P4131" s="6"/>
      <c r="Q4131" s="6"/>
      <c r="R4131" s="6"/>
      <c r="S4131" s="6"/>
      <c r="T4131" s="6"/>
      <c r="U4131" s="6"/>
      <c r="V4131" s="6"/>
      <c r="W4131" s="6"/>
      <c r="X4131" s="6"/>
      <c r="Y4131" s="6"/>
      <c r="Z4131" s="6"/>
      <c r="AA4131" s="6"/>
      <c r="AB4131" s="21"/>
      <c r="AC4131" s="21"/>
      <c r="AD4131" s="21"/>
      <c r="AE4131" s="6"/>
      <c r="AF4131" s="6"/>
      <c r="AG4131" s="6"/>
      <c r="AH4131" s="6"/>
    </row>
    <row r="4132" spans="1:34" x14ac:dyDescent="0.35">
      <c r="A4132" s="20"/>
      <c r="B4132" s="6"/>
      <c r="C4132" s="6"/>
      <c r="D4132" s="6"/>
      <c r="E4132" s="6"/>
      <c r="F4132" s="6"/>
      <c r="G4132" s="6"/>
      <c r="H4132" s="6"/>
      <c r="I4132" s="6"/>
      <c r="J4132" s="6"/>
      <c r="K4132" s="6"/>
      <c r="L4132" s="6"/>
      <c r="M4132" s="6"/>
      <c r="N4132" s="6"/>
      <c r="O4132" s="6"/>
      <c r="P4132" s="6"/>
      <c r="Q4132" s="6"/>
      <c r="R4132" s="6"/>
      <c r="S4132" s="6"/>
      <c r="T4132" s="6"/>
      <c r="U4132" s="6"/>
      <c r="V4132" s="6"/>
      <c r="W4132" s="6"/>
      <c r="X4132" s="6"/>
      <c r="Y4132" s="6"/>
      <c r="Z4132" s="6"/>
      <c r="AA4132" s="6"/>
      <c r="AB4132" s="21"/>
      <c r="AC4132" s="21"/>
      <c r="AD4132" s="21"/>
      <c r="AE4132" s="6"/>
      <c r="AF4132" s="6"/>
      <c r="AG4132" s="6"/>
      <c r="AH4132" s="6"/>
    </row>
    <row r="4133" spans="1:34" x14ac:dyDescent="0.35">
      <c r="A4133" s="20"/>
      <c r="B4133" s="6"/>
      <c r="C4133" s="6"/>
      <c r="D4133" s="6"/>
      <c r="E4133" s="6"/>
      <c r="F4133" s="6"/>
      <c r="G4133" s="6"/>
      <c r="H4133" s="6"/>
      <c r="I4133" s="6"/>
      <c r="J4133" s="6"/>
      <c r="K4133" s="6"/>
      <c r="L4133" s="6"/>
      <c r="M4133" s="6"/>
      <c r="N4133" s="6"/>
      <c r="O4133" s="6"/>
      <c r="P4133" s="6"/>
      <c r="Q4133" s="6"/>
      <c r="R4133" s="6"/>
      <c r="S4133" s="6"/>
      <c r="T4133" s="6"/>
      <c r="U4133" s="6"/>
      <c r="V4133" s="6"/>
      <c r="W4133" s="6"/>
      <c r="X4133" s="6"/>
      <c r="Y4133" s="6"/>
      <c r="Z4133" s="6"/>
      <c r="AA4133" s="6"/>
      <c r="AB4133" s="21"/>
      <c r="AC4133" s="21"/>
      <c r="AD4133" s="21"/>
      <c r="AE4133" s="6"/>
      <c r="AF4133" s="6"/>
      <c r="AG4133" s="6"/>
      <c r="AH4133" s="6"/>
    </row>
    <row r="4134" spans="1:34" x14ac:dyDescent="0.35">
      <c r="A4134" s="20"/>
      <c r="B4134" s="6"/>
      <c r="C4134" s="6"/>
      <c r="D4134" s="6"/>
      <c r="E4134" s="6"/>
      <c r="F4134" s="6"/>
      <c r="G4134" s="6"/>
      <c r="H4134" s="6"/>
      <c r="I4134" s="6"/>
      <c r="J4134" s="6"/>
      <c r="K4134" s="6"/>
      <c r="L4134" s="6"/>
      <c r="M4134" s="6"/>
      <c r="N4134" s="6"/>
      <c r="O4134" s="6"/>
      <c r="P4134" s="6"/>
      <c r="Q4134" s="6"/>
      <c r="R4134" s="6"/>
      <c r="S4134" s="6"/>
      <c r="T4134" s="6"/>
      <c r="U4134" s="6"/>
      <c r="V4134" s="6"/>
      <c r="W4134" s="6"/>
      <c r="X4134" s="6"/>
      <c r="Y4134" s="6"/>
      <c r="Z4134" s="6"/>
      <c r="AA4134" s="6"/>
      <c r="AB4134" s="21"/>
      <c r="AC4134" s="21"/>
      <c r="AD4134" s="21"/>
      <c r="AE4134" s="6"/>
      <c r="AF4134" s="6"/>
      <c r="AG4134" s="6"/>
      <c r="AH4134" s="6"/>
    </row>
    <row r="4135" spans="1:34" x14ac:dyDescent="0.35">
      <c r="A4135" s="20"/>
      <c r="B4135" s="6"/>
      <c r="C4135" s="6"/>
      <c r="D4135" s="6"/>
      <c r="E4135" s="6"/>
      <c r="F4135" s="6"/>
      <c r="G4135" s="6"/>
      <c r="H4135" s="6"/>
      <c r="I4135" s="6"/>
      <c r="J4135" s="6"/>
      <c r="K4135" s="6"/>
      <c r="L4135" s="6"/>
      <c r="M4135" s="6"/>
      <c r="N4135" s="6"/>
      <c r="O4135" s="6"/>
      <c r="P4135" s="6"/>
      <c r="Q4135" s="6"/>
      <c r="R4135" s="6"/>
      <c r="S4135" s="6"/>
      <c r="T4135" s="6"/>
      <c r="U4135" s="6"/>
      <c r="V4135" s="6"/>
      <c r="W4135" s="6"/>
      <c r="X4135" s="6"/>
      <c r="Y4135" s="6"/>
      <c r="Z4135" s="6"/>
      <c r="AA4135" s="6"/>
      <c r="AB4135" s="21"/>
      <c r="AC4135" s="21"/>
      <c r="AD4135" s="21"/>
      <c r="AE4135" s="6"/>
      <c r="AF4135" s="6"/>
      <c r="AG4135" s="6"/>
      <c r="AH4135" s="6"/>
    </row>
    <row r="4136" spans="1:34" x14ac:dyDescent="0.35">
      <c r="A4136" s="20"/>
      <c r="B4136" s="6"/>
      <c r="C4136" s="6"/>
      <c r="D4136" s="6"/>
      <c r="E4136" s="6"/>
      <c r="F4136" s="6"/>
      <c r="G4136" s="6"/>
      <c r="H4136" s="6"/>
      <c r="I4136" s="6"/>
      <c r="J4136" s="6"/>
      <c r="K4136" s="6"/>
      <c r="L4136" s="6"/>
      <c r="M4136" s="6"/>
      <c r="N4136" s="6"/>
      <c r="O4136" s="6"/>
      <c r="P4136" s="6"/>
      <c r="Q4136" s="6"/>
      <c r="R4136" s="6"/>
      <c r="S4136" s="6"/>
      <c r="T4136" s="6"/>
      <c r="U4136" s="6"/>
      <c r="V4136" s="6"/>
      <c r="W4136" s="6"/>
      <c r="X4136" s="6"/>
      <c r="Y4136" s="6"/>
      <c r="Z4136" s="6"/>
      <c r="AA4136" s="6"/>
      <c r="AB4136" s="21"/>
      <c r="AC4136" s="21"/>
      <c r="AD4136" s="21"/>
      <c r="AE4136" s="6"/>
      <c r="AF4136" s="6"/>
      <c r="AG4136" s="6"/>
      <c r="AH4136" s="6"/>
    </row>
    <row r="4137" spans="1:34" x14ac:dyDescent="0.35">
      <c r="A4137" s="20"/>
      <c r="B4137" s="6"/>
      <c r="C4137" s="6"/>
      <c r="D4137" s="6"/>
      <c r="E4137" s="6"/>
      <c r="F4137" s="6"/>
      <c r="G4137" s="6"/>
      <c r="H4137" s="6"/>
      <c r="I4137" s="6"/>
      <c r="J4137" s="6"/>
      <c r="K4137" s="6"/>
      <c r="L4137" s="6"/>
      <c r="M4137" s="6"/>
      <c r="N4137" s="6"/>
      <c r="O4137" s="6"/>
      <c r="P4137" s="6"/>
      <c r="Q4137" s="6"/>
      <c r="R4137" s="6"/>
      <c r="S4137" s="6"/>
      <c r="T4137" s="6"/>
      <c r="U4137" s="6"/>
      <c r="V4137" s="6"/>
      <c r="W4137" s="6"/>
      <c r="X4137" s="6"/>
      <c r="Y4137" s="6"/>
      <c r="Z4137" s="6"/>
      <c r="AA4137" s="6"/>
      <c r="AB4137" s="21"/>
      <c r="AC4137" s="21"/>
      <c r="AD4137" s="21"/>
      <c r="AE4137" s="6"/>
      <c r="AF4137" s="6"/>
      <c r="AG4137" s="6"/>
      <c r="AH4137" s="6"/>
    </row>
    <row r="4138" spans="1:34" x14ac:dyDescent="0.35">
      <c r="A4138" s="20"/>
      <c r="B4138" s="6"/>
      <c r="C4138" s="6"/>
      <c r="D4138" s="6"/>
      <c r="E4138" s="6"/>
      <c r="F4138" s="6"/>
      <c r="G4138" s="6"/>
      <c r="H4138" s="6"/>
      <c r="I4138" s="6"/>
      <c r="J4138" s="6"/>
      <c r="K4138" s="6"/>
      <c r="L4138" s="6"/>
      <c r="M4138" s="6"/>
      <c r="N4138" s="6"/>
      <c r="O4138" s="6"/>
      <c r="P4138" s="6"/>
      <c r="Q4138" s="6"/>
      <c r="R4138" s="6"/>
      <c r="S4138" s="6"/>
      <c r="T4138" s="6"/>
      <c r="U4138" s="6"/>
      <c r="V4138" s="6"/>
      <c r="W4138" s="6"/>
      <c r="X4138" s="6"/>
      <c r="Y4138" s="6"/>
      <c r="Z4138" s="6"/>
      <c r="AA4138" s="6"/>
      <c r="AB4138" s="21"/>
      <c r="AC4138" s="21"/>
      <c r="AD4138" s="21"/>
      <c r="AE4138" s="6"/>
      <c r="AF4138" s="6"/>
      <c r="AG4138" s="6"/>
      <c r="AH4138" s="6"/>
    </row>
    <row r="4139" spans="1:34" x14ac:dyDescent="0.35">
      <c r="A4139" s="20"/>
      <c r="B4139" s="6"/>
      <c r="C4139" s="6"/>
      <c r="D4139" s="6"/>
      <c r="E4139" s="6"/>
      <c r="F4139" s="6"/>
      <c r="G4139" s="6"/>
      <c r="H4139" s="6"/>
      <c r="I4139" s="6"/>
      <c r="J4139" s="6"/>
      <c r="K4139" s="6"/>
      <c r="L4139" s="6"/>
      <c r="M4139" s="6"/>
      <c r="N4139" s="6"/>
      <c r="O4139" s="6"/>
      <c r="P4139" s="6"/>
      <c r="Q4139" s="6"/>
      <c r="R4139" s="6"/>
      <c r="S4139" s="6"/>
      <c r="T4139" s="6"/>
      <c r="U4139" s="6"/>
      <c r="V4139" s="6"/>
      <c r="W4139" s="6"/>
      <c r="X4139" s="6"/>
      <c r="Y4139" s="6"/>
      <c r="Z4139" s="6"/>
      <c r="AA4139" s="6"/>
      <c r="AB4139" s="21"/>
      <c r="AC4139" s="21"/>
      <c r="AD4139" s="21"/>
      <c r="AE4139" s="6"/>
      <c r="AF4139" s="6"/>
      <c r="AG4139" s="6"/>
      <c r="AH4139" s="6"/>
    </row>
    <row r="4140" spans="1:34" x14ac:dyDescent="0.35">
      <c r="A4140" s="20"/>
      <c r="B4140" s="6"/>
      <c r="C4140" s="6"/>
      <c r="D4140" s="6"/>
      <c r="E4140" s="6"/>
      <c r="F4140" s="6"/>
      <c r="G4140" s="6"/>
      <c r="H4140" s="6"/>
      <c r="I4140" s="6"/>
      <c r="J4140" s="6"/>
      <c r="K4140" s="6"/>
      <c r="L4140" s="6"/>
      <c r="M4140" s="6"/>
      <c r="N4140" s="6"/>
      <c r="O4140" s="6"/>
      <c r="P4140" s="6"/>
      <c r="Q4140" s="6"/>
      <c r="R4140" s="6"/>
      <c r="S4140" s="6"/>
      <c r="T4140" s="6"/>
      <c r="U4140" s="6"/>
      <c r="V4140" s="6"/>
      <c r="W4140" s="6"/>
      <c r="X4140" s="6"/>
      <c r="Y4140" s="6"/>
      <c r="Z4140" s="6"/>
      <c r="AA4140" s="6"/>
      <c r="AB4140" s="21"/>
      <c r="AC4140" s="21"/>
      <c r="AD4140" s="21"/>
      <c r="AE4140" s="6"/>
      <c r="AF4140" s="6"/>
      <c r="AG4140" s="6"/>
      <c r="AH4140" s="6"/>
    </row>
    <row r="4141" spans="1:34" x14ac:dyDescent="0.35">
      <c r="A4141" s="20"/>
      <c r="B4141" s="6"/>
      <c r="C4141" s="6"/>
      <c r="D4141" s="6"/>
      <c r="E4141" s="6"/>
      <c r="F4141" s="6"/>
      <c r="G4141" s="6"/>
      <c r="H4141" s="6"/>
      <c r="I4141" s="6"/>
      <c r="J4141" s="6"/>
      <c r="K4141" s="6"/>
      <c r="L4141" s="6"/>
      <c r="M4141" s="6"/>
      <c r="N4141" s="6"/>
      <c r="O4141" s="6"/>
      <c r="P4141" s="6"/>
      <c r="Q4141" s="6"/>
      <c r="R4141" s="6"/>
      <c r="S4141" s="6"/>
      <c r="T4141" s="6"/>
      <c r="U4141" s="6"/>
      <c r="V4141" s="6"/>
      <c r="W4141" s="6"/>
      <c r="X4141" s="6"/>
      <c r="Y4141" s="6"/>
      <c r="Z4141" s="6"/>
      <c r="AA4141" s="6"/>
      <c r="AB4141" s="21"/>
      <c r="AC4141" s="21"/>
      <c r="AD4141" s="21"/>
      <c r="AE4141" s="6"/>
      <c r="AF4141" s="6"/>
      <c r="AG4141" s="6"/>
      <c r="AH4141" s="6"/>
    </row>
    <row r="4142" spans="1:34" x14ac:dyDescent="0.35">
      <c r="A4142" s="20"/>
      <c r="B4142" s="6"/>
      <c r="C4142" s="6"/>
      <c r="D4142" s="6"/>
      <c r="E4142" s="6"/>
      <c r="F4142" s="6"/>
      <c r="G4142" s="6"/>
      <c r="H4142" s="6"/>
      <c r="I4142" s="6"/>
      <c r="J4142" s="6"/>
      <c r="K4142" s="6"/>
      <c r="L4142" s="6"/>
      <c r="M4142" s="6"/>
      <c r="N4142" s="6"/>
      <c r="O4142" s="6"/>
      <c r="P4142" s="6"/>
      <c r="Q4142" s="6"/>
      <c r="R4142" s="6"/>
      <c r="S4142" s="6"/>
      <c r="T4142" s="6"/>
      <c r="U4142" s="6"/>
      <c r="V4142" s="6"/>
      <c r="W4142" s="6"/>
      <c r="X4142" s="6"/>
      <c r="Y4142" s="6"/>
      <c r="Z4142" s="6"/>
      <c r="AA4142" s="6"/>
      <c r="AB4142" s="21"/>
      <c r="AC4142" s="21"/>
      <c r="AD4142" s="21"/>
      <c r="AE4142" s="6"/>
      <c r="AF4142" s="6"/>
      <c r="AG4142" s="6"/>
      <c r="AH4142" s="6"/>
    </row>
    <row r="4143" spans="1:34" x14ac:dyDescent="0.35">
      <c r="A4143" s="20"/>
      <c r="B4143" s="6"/>
      <c r="C4143" s="6"/>
      <c r="D4143" s="6"/>
      <c r="E4143" s="6"/>
      <c r="F4143" s="6"/>
      <c r="G4143" s="6"/>
      <c r="H4143" s="6"/>
      <c r="I4143" s="6"/>
      <c r="J4143" s="6"/>
      <c r="K4143" s="6"/>
      <c r="L4143" s="6"/>
      <c r="M4143" s="6"/>
      <c r="N4143" s="6"/>
      <c r="O4143" s="6"/>
      <c r="P4143" s="6"/>
      <c r="Q4143" s="6"/>
      <c r="R4143" s="6"/>
      <c r="S4143" s="6"/>
      <c r="T4143" s="6"/>
      <c r="U4143" s="6"/>
      <c r="V4143" s="6"/>
      <c r="W4143" s="6"/>
      <c r="X4143" s="6"/>
      <c r="Y4143" s="6"/>
      <c r="Z4143" s="6"/>
      <c r="AA4143" s="6"/>
      <c r="AB4143" s="21"/>
      <c r="AC4143" s="21"/>
      <c r="AD4143" s="21"/>
      <c r="AE4143" s="6"/>
      <c r="AF4143" s="6"/>
      <c r="AG4143" s="6"/>
      <c r="AH4143" s="6"/>
    </row>
    <row r="4144" spans="1:34" x14ac:dyDescent="0.35">
      <c r="A4144" s="20"/>
      <c r="B4144" s="6"/>
      <c r="C4144" s="6"/>
      <c r="D4144" s="6"/>
      <c r="E4144" s="6"/>
      <c r="F4144" s="6"/>
      <c r="G4144" s="6"/>
      <c r="H4144" s="6"/>
      <c r="I4144" s="6"/>
      <c r="J4144" s="6"/>
      <c r="K4144" s="6"/>
      <c r="L4144" s="6"/>
      <c r="M4144" s="6"/>
      <c r="N4144" s="6"/>
      <c r="O4144" s="6"/>
      <c r="P4144" s="6"/>
      <c r="Q4144" s="6"/>
      <c r="R4144" s="6"/>
      <c r="S4144" s="6"/>
      <c r="T4144" s="6"/>
      <c r="U4144" s="6"/>
      <c r="V4144" s="6"/>
      <c r="W4144" s="6"/>
      <c r="X4144" s="6"/>
      <c r="Y4144" s="6"/>
      <c r="Z4144" s="6"/>
      <c r="AA4144" s="6"/>
      <c r="AB4144" s="21"/>
      <c r="AC4144" s="21"/>
      <c r="AD4144" s="21"/>
      <c r="AE4144" s="6"/>
      <c r="AF4144" s="6"/>
      <c r="AG4144" s="6"/>
      <c r="AH4144" s="6"/>
    </row>
    <row r="4145" spans="1:34" x14ac:dyDescent="0.35">
      <c r="A4145" s="20"/>
      <c r="B4145" s="6"/>
      <c r="C4145" s="6"/>
      <c r="D4145" s="6"/>
      <c r="E4145" s="6"/>
      <c r="F4145" s="6"/>
      <c r="G4145" s="6"/>
      <c r="H4145" s="6"/>
      <c r="I4145" s="6"/>
      <c r="J4145" s="6"/>
      <c r="K4145" s="6"/>
      <c r="L4145" s="6"/>
      <c r="M4145" s="6"/>
      <c r="N4145" s="6"/>
      <c r="O4145" s="6"/>
      <c r="P4145" s="6"/>
      <c r="Q4145" s="6"/>
      <c r="R4145" s="6"/>
      <c r="S4145" s="6"/>
      <c r="T4145" s="6"/>
      <c r="U4145" s="6"/>
      <c r="V4145" s="6"/>
      <c r="W4145" s="6"/>
      <c r="X4145" s="6"/>
      <c r="Y4145" s="6"/>
      <c r="Z4145" s="6"/>
      <c r="AA4145" s="6"/>
      <c r="AB4145" s="21"/>
      <c r="AC4145" s="21"/>
      <c r="AD4145" s="21"/>
      <c r="AE4145" s="6"/>
      <c r="AF4145" s="6"/>
      <c r="AG4145" s="6"/>
      <c r="AH4145" s="6"/>
    </row>
    <row r="4146" spans="1:34" x14ac:dyDescent="0.35">
      <c r="A4146" s="20"/>
      <c r="B4146" s="6"/>
      <c r="C4146" s="6"/>
      <c r="D4146" s="6"/>
      <c r="E4146" s="6"/>
      <c r="F4146" s="6"/>
      <c r="G4146" s="6"/>
      <c r="H4146" s="6"/>
      <c r="I4146" s="6"/>
      <c r="J4146" s="6"/>
      <c r="K4146" s="6"/>
      <c r="L4146" s="6"/>
      <c r="M4146" s="6"/>
      <c r="N4146" s="6"/>
      <c r="O4146" s="6"/>
      <c r="P4146" s="6"/>
      <c r="Q4146" s="6"/>
      <c r="R4146" s="6"/>
      <c r="S4146" s="6"/>
      <c r="T4146" s="6"/>
      <c r="U4146" s="6"/>
      <c r="V4146" s="6"/>
      <c r="W4146" s="6"/>
      <c r="X4146" s="6"/>
      <c r="Y4146" s="6"/>
      <c r="Z4146" s="6"/>
      <c r="AA4146" s="6"/>
      <c r="AB4146" s="21"/>
      <c r="AC4146" s="21"/>
      <c r="AD4146" s="21"/>
      <c r="AE4146" s="6"/>
      <c r="AF4146" s="6"/>
      <c r="AG4146" s="6"/>
      <c r="AH4146" s="6"/>
    </row>
    <row r="4147" spans="1:34" x14ac:dyDescent="0.35">
      <c r="A4147" s="20"/>
      <c r="B4147" s="6"/>
      <c r="C4147" s="6"/>
      <c r="D4147" s="6"/>
      <c r="E4147" s="6"/>
      <c r="F4147" s="6"/>
      <c r="G4147" s="6"/>
      <c r="H4147" s="6"/>
      <c r="I4147" s="6"/>
      <c r="J4147" s="6"/>
      <c r="K4147" s="6"/>
      <c r="L4147" s="6"/>
      <c r="M4147" s="6"/>
      <c r="N4147" s="6"/>
      <c r="O4147" s="6"/>
      <c r="P4147" s="6"/>
      <c r="Q4147" s="6"/>
      <c r="R4147" s="6"/>
      <c r="S4147" s="6"/>
      <c r="T4147" s="6"/>
      <c r="U4147" s="6"/>
      <c r="V4147" s="6"/>
      <c r="W4147" s="6"/>
      <c r="X4147" s="6"/>
      <c r="Y4147" s="6"/>
      <c r="Z4147" s="6"/>
      <c r="AA4147" s="6"/>
      <c r="AB4147" s="21"/>
      <c r="AC4147" s="21"/>
      <c r="AD4147" s="21"/>
      <c r="AE4147" s="6"/>
      <c r="AF4147" s="6"/>
      <c r="AG4147" s="6"/>
      <c r="AH4147" s="6"/>
    </row>
    <row r="4148" spans="1:34" x14ac:dyDescent="0.35">
      <c r="A4148" s="20"/>
      <c r="B4148" s="6"/>
      <c r="C4148" s="6"/>
      <c r="D4148" s="6"/>
      <c r="E4148" s="6"/>
      <c r="F4148" s="6"/>
      <c r="G4148" s="6"/>
      <c r="H4148" s="6"/>
      <c r="I4148" s="6"/>
      <c r="J4148" s="6"/>
      <c r="K4148" s="6"/>
      <c r="L4148" s="6"/>
      <c r="M4148" s="6"/>
      <c r="N4148" s="6"/>
      <c r="O4148" s="6"/>
      <c r="P4148" s="6"/>
      <c r="Q4148" s="6"/>
      <c r="R4148" s="6"/>
      <c r="S4148" s="6"/>
      <c r="T4148" s="6"/>
      <c r="U4148" s="6"/>
      <c r="V4148" s="6"/>
      <c r="W4148" s="6"/>
      <c r="X4148" s="6"/>
      <c r="Y4148" s="6"/>
      <c r="Z4148" s="6"/>
      <c r="AA4148" s="6"/>
      <c r="AB4148" s="21"/>
      <c r="AC4148" s="21"/>
      <c r="AD4148" s="21"/>
      <c r="AE4148" s="6"/>
      <c r="AF4148" s="6"/>
      <c r="AG4148" s="6"/>
      <c r="AH4148" s="6"/>
    </row>
    <row r="4149" spans="1:34" x14ac:dyDescent="0.35">
      <c r="A4149" s="20"/>
      <c r="B4149" s="6"/>
      <c r="C4149" s="6"/>
      <c r="D4149" s="6"/>
      <c r="E4149" s="6"/>
      <c r="F4149" s="6"/>
      <c r="G4149" s="6"/>
      <c r="H4149" s="6"/>
      <c r="I4149" s="6"/>
      <c r="J4149" s="6"/>
      <c r="K4149" s="6"/>
      <c r="L4149" s="6"/>
      <c r="M4149" s="6"/>
      <c r="N4149" s="6"/>
      <c r="O4149" s="6"/>
      <c r="P4149" s="6"/>
      <c r="Q4149" s="6"/>
      <c r="R4149" s="6"/>
      <c r="S4149" s="6"/>
      <c r="T4149" s="6"/>
      <c r="U4149" s="6"/>
      <c r="V4149" s="6"/>
      <c r="W4149" s="6"/>
      <c r="X4149" s="6"/>
      <c r="Y4149" s="6"/>
      <c r="Z4149" s="6"/>
      <c r="AA4149" s="6"/>
      <c r="AB4149" s="21"/>
      <c r="AC4149" s="21"/>
      <c r="AD4149" s="21"/>
      <c r="AE4149" s="6"/>
      <c r="AF4149" s="6"/>
      <c r="AG4149" s="6"/>
      <c r="AH4149" s="6"/>
    </row>
    <row r="4150" spans="1:34" x14ac:dyDescent="0.35">
      <c r="A4150" s="20"/>
      <c r="B4150" s="6"/>
      <c r="C4150" s="6"/>
      <c r="D4150" s="6"/>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21"/>
      <c r="AC4150" s="21"/>
      <c r="AD4150" s="21"/>
      <c r="AE4150" s="6"/>
      <c r="AF4150" s="6"/>
      <c r="AG4150" s="6"/>
      <c r="AH4150" s="6"/>
    </row>
    <row r="4151" spans="1:34" x14ac:dyDescent="0.35">
      <c r="A4151" s="20"/>
      <c r="B4151" s="6"/>
      <c r="C4151" s="6"/>
      <c r="D4151" s="6"/>
      <c r="E4151" s="6"/>
      <c r="F4151" s="6"/>
      <c r="G4151" s="6"/>
      <c r="H4151" s="6"/>
      <c r="I4151" s="6"/>
      <c r="J4151" s="6"/>
      <c r="K4151" s="6"/>
      <c r="L4151" s="6"/>
      <c r="M4151" s="6"/>
      <c r="N4151" s="6"/>
      <c r="O4151" s="6"/>
      <c r="P4151" s="6"/>
      <c r="Q4151" s="6"/>
      <c r="R4151" s="6"/>
      <c r="S4151" s="6"/>
      <c r="T4151" s="6"/>
      <c r="U4151" s="6"/>
      <c r="V4151" s="6"/>
      <c r="W4151" s="6"/>
      <c r="X4151" s="6"/>
      <c r="Y4151" s="6"/>
      <c r="Z4151" s="6"/>
      <c r="AA4151" s="6"/>
      <c r="AB4151" s="21"/>
      <c r="AC4151" s="21"/>
      <c r="AD4151" s="21"/>
      <c r="AE4151" s="6"/>
      <c r="AF4151" s="6"/>
      <c r="AG4151" s="6"/>
      <c r="AH4151" s="6"/>
    </row>
    <row r="4152" spans="1:34" x14ac:dyDescent="0.35">
      <c r="A4152" s="20"/>
      <c r="B4152" s="6"/>
      <c r="C4152" s="6"/>
      <c r="D4152" s="6"/>
      <c r="E4152" s="6"/>
      <c r="F4152" s="6"/>
      <c r="G4152" s="6"/>
      <c r="H4152" s="6"/>
      <c r="I4152" s="6"/>
      <c r="J4152" s="6"/>
      <c r="K4152" s="6"/>
      <c r="L4152" s="6"/>
      <c r="M4152" s="6"/>
      <c r="N4152" s="6"/>
      <c r="O4152" s="6"/>
      <c r="P4152" s="6"/>
      <c r="Q4152" s="6"/>
      <c r="R4152" s="6"/>
      <c r="S4152" s="6"/>
      <c r="T4152" s="6"/>
      <c r="U4152" s="6"/>
      <c r="V4152" s="6"/>
      <c r="W4152" s="6"/>
      <c r="X4152" s="6"/>
      <c r="Y4152" s="6"/>
      <c r="Z4152" s="6"/>
      <c r="AA4152" s="6"/>
      <c r="AB4152" s="21"/>
      <c r="AC4152" s="21"/>
      <c r="AD4152" s="21"/>
      <c r="AE4152" s="6"/>
      <c r="AF4152" s="6"/>
      <c r="AG4152" s="6"/>
      <c r="AH4152" s="6"/>
    </row>
    <row r="4153" spans="1:34" x14ac:dyDescent="0.35">
      <c r="A4153" s="20"/>
      <c r="B4153" s="6"/>
      <c r="C4153" s="6"/>
      <c r="D4153" s="6"/>
      <c r="E4153" s="6"/>
      <c r="F4153" s="6"/>
      <c r="G4153" s="6"/>
      <c r="H4153" s="6"/>
      <c r="I4153" s="6"/>
      <c r="J4153" s="6"/>
      <c r="K4153" s="6"/>
      <c r="L4153" s="6"/>
      <c r="M4153" s="6"/>
      <c r="N4153" s="6"/>
      <c r="O4153" s="6"/>
      <c r="P4153" s="6"/>
      <c r="Q4153" s="6"/>
      <c r="R4153" s="6"/>
      <c r="S4153" s="6"/>
      <c r="T4153" s="6"/>
      <c r="U4153" s="6"/>
      <c r="V4153" s="6"/>
      <c r="W4153" s="6"/>
      <c r="X4153" s="6"/>
      <c r="Y4153" s="6"/>
      <c r="Z4153" s="6"/>
      <c r="AA4153" s="6"/>
      <c r="AB4153" s="21"/>
      <c r="AC4153" s="21"/>
      <c r="AD4153" s="21"/>
      <c r="AE4153" s="6"/>
      <c r="AF4153" s="6"/>
      <c r="AG4153" s="6"/>
      <c r="AH4153" s="6"/>
    </row>
    <row r="4154" spans="1:34" x14ac:dyDescent="0.35">
      <c r="A4154" s="20"/>
      <c r="B4154" s="6"/>
      <c r="C4154" s="6"/>
      <c r="D4154" s="6"/>
      <c r="E4154" s="6"/>
      <c r="F4154" s="6"/>
      <c r="G4154" s="6"/>
      <c r="H4154" s="6"/>
      <c r="I4154" s="6"/>
      <c r="J4154" s="6"/>
      <c r="K4154" s="6"/>
      <c r="L4154" s="6"/>
      <c r="M4154" s="6"/>
      <c r="N4154" s="6"/>
      <c r="O4154" s="6"/>
      <c r="P4154" s="6"/>
      <c r="Q4154" s="6"/>
      <c r="R4154" s="6"/>
      <c r="S4154" s="6"/>
      <c r="T4154" s="6"/>
      <c r="U4154" s="6"/>
      <c r="V4154" s="6"/>
      <c r="W4154" s="6"/>
      <c r="X4154" s="6"/>
      <c r="Y4154" s="6"/>
      <c r="Z4154" s="6"/>
      <c r="AA4154" s="6"/>
      <c r="AB4154" s="21"/>
      <c r="AC4154" s="21"/>
      <c r="AD4154" s="21"/>
      <c r="AE4154" s="6"/>
      <c r="AF4154" s="6"/>
      <c r="AG4154" s="6"/>
      <c r="AH4154" s="6"/>
    </row>
    <row r="4155" spans="1:34" x14ac:dyDescent="0.35">
      <c r="A4155" s="20"/>
      <c r="B4155" s="6"/>
      <c r="C4155" s="6"/>
      <c r="D4155" s="6"/>
      <c r="E4155" s="6"/>
      <c r="F4155" s="6"/>
      <c r="G4155" s="6"/>
      <c r="H4155" s="6"/>
      <c r="I4155" s="6"/>
      <c r="J4155" s="6"/>
      <c r="K4155" s="6"/>
      <c r="L4155" s="6"/>
      <c r="M4155" s="6"/>
      <c r="N4155" s="6"/>
      <c r="O4155" s="6"/>
      <c r="P4155" s="6"/>
      <c r="Q4155" s="6"/>
      <c r="R4155" s="6"/>
      <c r="S4155" s="6"/>
      <c r="T4155" s="6"/>
      <c r="U4155" s="6"/>
      <c r="V4155" s="6"/>
      <c r="W4155" s="6"/>
      <c r="X4155" s="6"/>
      <c r="Y4155" s="6"/>
      <c r="Z4155" s="6"/>
      <c r="AA4155" s="6"/>
      <c r="AB4155" s="21"/>
      <c r="AC4155" s="21"/>
      <c r="AD4155" s="21"/>
      <c r="AE4155" s="6"/>
      <c r="AF4155" s="6"/>
      <c r="AG4155" s="6"/>
      <c r="AH4155" s="6"/>
    </row>
    <row r="4156" spans="1:34" x14ac:dyDescent="0.35">
      <c r="A4156" s="20"/>
      <c r="B4156" s="6"/>
      <c r="C4156" s="6"/>
      <c r="D4156" s="6"/>
      <c r="E4156" s="6"/>
      <c r="F4156" s="6"/>
      <c r="G4156" s="6"/>
      <c r="H4156" s="6"/>
      <c r="I4156" s="6"/>
      <c r="J4156" s="6"/>
      <c r="K4156" s="6"/>
      <c r="L4156" s="6"/>
      <c r="M4156" s="6"/>
      <c r="N4156" s="6"/>
      <c r="O4156" s="6"/>
      <c r="P4156" s="6"/>
      <c r="Q4156" s="6"/>
      <c r="R4156" s="6"/>
      <c r="S4156" s="6"/>
      <c r="T4156" s="6"/>
      <c r="U4156" s="6"/>
      <c r="V4156" s="6"/>
      <c r="W4156" s="6"/>
      <c r="X4156" s="6"/>
      <c r="Y4156" s="6"/>
      <c r="Z4156" s="6"/>
      <c r="AA4156" s="6"/>
      <c r="AB4156" s="21"/>
      <c r="AC4156" s="21"/>
      <c r="AD4156" s="21"/>
      <c r="AE4156" s="6"/>
      <c r="AF4156" s="6"/>
      <c r="AG4156" s="6"/>
      <c r="AH4156" s="6"/>
    </row>
    <row r="4157" spans="1:34" x14ac:dyDescent="0.35">
      <c r="A4157" s="20"/>
      <c r="B4157" s="6"/>
      <c r="C4157" s="6"/>
      <c r="D4157" s="6"/>
      <c r="E4157" s="6"/>
      <c r="F4157" s="6"/>
      <c r="G4157" s="6"/>
      <c r="H4157" s="6"/>
      <c r="I4157" s="6"/>
      <c r="J4157" s="6"/>
      <c r="K4157" s="6"/>
      <c r="L4157" s="6"/>
      <c r="M4157" s="6"/>
      <c r="N4157" s="6"/>
      <c r="O4157" s="6"/>
      <c r="P4157" s="6"/>
      <c r="Q4157" s="6"/>
      <c r="R4157" s="6"/>
      <c r="S4157" s="6"/>
      <c r="T4157" s="6"/>
      <c r="U4157" s="6"/>
      <c r="V4157" s="6"/>
      <c r="W4157" s="6"/>
      <c r="X4157" s="6"/>
      <c r="Y4157" s="6"/>
      <c r="Z4157" s="6"/>
      <c r="AA4157" s="6"/>
      <c r="AB4157" s="21"/>
      <c r="AC4157" s="21"/>
      <c r="AD4157" s="21"/>
      <c r="AE4157" s="6"/>
      <c r="AF4157" s="6"/>
      <c r="AG4157" s="6"/>
      <c r="AH4157" s="6"/>
    </row>
    <row r="4158" spans="1:34" x14ac:dyDescent="0.35">
      <c r="A4158" s="20"/>
      <c r="B4158" s="6"/>
      <c r="C4158" s="6"/>
      <c r="D4158" s="6"/>
      <c r="E4158" s="6"/>
      <c r="F4158" s="6"/>
      <c r="G4158" s="6"/>
      <c r="H4158" s="6"/>
      <c r="I4158" s="6"/>
      <c r="J4158" s="6"/>
      <c r="K4158" s="6"/>
      <c r="L4158" s="6"/>
      <c r="M4158" s="6"/>
      <c r="N4158" s="6"/>
      <c r="O4158" s="6"/>
      <c r="P4158" s="6"/>
      <c r="Q4158" s="6"/>
      <c r="R4158" s="6"/>
      <c r="S4158" s="6"/>
      <c r="T4158" s="6"/>
      <c r="U4158" s="6"/>
      <c r="V4158" s="6"/>
      <c r="W4158" s="6"/>
      <c r="X4158" s="6"/>
      <c r="Y4158" s="6"/>
      <c r="Z4158" s="6"/>
      <c r="AA4158" s="6"/>
      <c r="AB4158" s="21"/>
      <c r="AC4158" s="21"/>
      <c r="AD4158" s="21"/>
      <c r="AE4158" s="6"/>
      <c r="AF4158" s="6"/>
      <c r="AG4158" s="6"/>
      <c r="AH4158" s="6"/>
    </row>
    <row r="4159" spans="1:34" x14ac:dyDescent="0.35">
      <c r="A4159" s="20"/>
      <c r="B4159" s="6"/>
      <c r="C4159" s="6"/>
      <c r="D4159" s="6"/>
      <c r="E4159" s="6"/>
      <c r="F4159" s="6"/>
      <c r="G4159" s="6"/>
      <c r="H4159" s="6"/>
      <c r="I4159" s="6"/>
      <c r="J4159" s="6"/>
      <c r="K4159" s="6"/>
      <c r="L4159" s="6"/>
      <c r="M4159" s="6"/>
      <c r="N4159" s="6"/>
      <c r="O4159" s="6"/>
      <c r="P4159" s="6"/>
      <c r="Q4159" s="6"/>
      <c r="R4159" s="6"/>
      <c r="S4159" s="6"/>
      <c r="T4159" s="6"/>
      <c r="U4159" s="6"/>
      <c r="V4159" s="6"/>
      <c r="W4159" s="6"/>
      <c r="X4159" s="6"/>
      <c r="Y4159" s="6"/>
      <c r="Z4159" s="6"/>
      <c r="AA4159" s="6"/>
      <c r="AB4159" s="21"/>
      <c r="AC4159" s="21"/>
      <c r="AD4159" s="21"/>
      <c r="AE4159" s="6"/>
      <c r="AF4159" s="6"/>
      <c r="AG4159" s="6"/>
      <c r="AH4159" s="6"/>
    </row>
    <row r="4160" spans="1:34" x14ac:dyDescent="0.35">
      <c r="A4160" s="20"/>
      <c r="B4160" s="6"/>
      <c r="C4160" s="6"/>
      <c r="D4160" s="6"/>
      <c r="E4160" s="6"/>
      <c r="F4160" s="6"/>
      <c r="G4160" s="6"/>
      <c r="H4160" s="6"/>
      <c r="I4160" s="6"/>
      <c r="J4160" s="6"/>
      <c r="K4160" s="6"/>
      <c r="L4160" s="6"/>
      <c r="M4160" s="6"/>
      <c r="N4160" s="6"/>
      <c r="O4160" s="6"/>
      <c r="P4160" s="6"/>
      <c r="Q4160" s="6"/>
      <c r="R4160" s="6"/>
      <c r="S4160" s="6"/>
      <c r="T4160" s="6"/>
      <c r="U4160" s="6"/>
      <c r="V4160" s="6"/>
      <c r="W4160" s="6"/>
      <c r="X4160" s="6"/>
      <c r="Y4160" s="6"/>
      <c r="Z4160" s="6"/>
      <c r="AA4160" s="6"/>
      <c r="AB4160" s="21"/>
      <c r="AC4160" s="21"/>
      <c r="AD4160" s="21"/>
      <c r="AE4160" s="6"/>
      <c r="AF4160" s="6"/>
      <c r="AG4160" s="6"/>
      <c r="AH4160" s="6"/>
    </row>
    <row r="4161" spans="1:34" x14ac:dyDescent="0.35">
      <c r="A4161" s="20"/>
      <c r="B4161" s="6"/>
      <c r="C4161" s="6"/>
      <c r="D4161" s="6"/>
      <c r="E4161" s="6"/>
      <c r="F4161" s="6"/>
      <c r="G4161" s="6"/>
      <c r="H4161" s="6"/>
      <c r="I4161" s="6"/>
      <c r="J4161" s="6"/>
      <c r="K4161" s="6"/>
      <c r="L4161" s="6"/>
      <c r="M4161" s="6"/>
      <c r="N4161" s="6"/>
      <c r="O4161" s="6"/>
      <c r="P4161" s="6"/>
      <c r="Q4161" s="6"/>
      <c r="R4161" s="6"/>
      <c r="S4161" s="6"/>
      <c r="T4161" s="6"/>
      <c r="U4161" s="6"/>
      <c r="V4161" s="6"/>
      <c r="W4161" s="6"/>
      <c r="X4161" s="6"/>
      <c r="Y4161" s="6"/>
      <c r="Z4161" s="6"/>
      <c r="AA4161" s="6"/>
      <c r="AB4161" s="21"/>
      <c r="AC4161" s="21"/>
      <c r="AD4161" s="21"/>
      <c r="AE4161" s="6"/>
      <c r="AF4161" s="6"/>
      <c r="AG4161" s="6"/>
      <c r="AH4161" s="6"/>
    </row>
    <row r="4162" spans="1:34" x14ac:dyDescent="0.35">
      <c r="A4162" s="20"/>
      <c r="B4162" s="6"/>
      <c r="C4162" s="6"/>
      <c r="D4162" s="6"/>
      <c r="E4162" s="6"/>
      <c r="F4162" s="6"/>
      <c r="G4162" s="6"/>
      <c r="H4162" s="6"/>
      <c r="I4162" s="6"/>
      <c r="J4162" s="6"/>
      <c r="K4162" s="6"/>
      <c r="L4162" s="6"/>
      <c r="M4162" s="6"/>
      <c r="N4162" s="6"/>
      <c r="O4162" s="6"/>
      <c r="P4162" s="6"/>
      <c r="Q4162" s="6"/>
      <c r="R4162" s="6"/>
      <c r="S4162" s="6"/>
      <c r="T4162" s="6"/>
      <c r="U4162" s="6"/>
      <c r="V4162" s="6"/>
      <c r="W4162" s="6"/>
      <c r="X4162" s="6"/>
      <c r="Y4162" s="6"/>
      <c r="Z4162" s="6"/>
      <c r="AA4162" s="6"/>
      <c r="AB4162" s="21"/>
      <c r="AC4162" s="21"/>
      <c r="AD4162" s="21"/>
      <c r="AE4162" s="6"/>
      <c r="AF4162" s="6"/>
      <c r="AG4162" s="6"/>
      <c r="AH4162" s="6"/>
    </row>
    <row r="4163" spans="1:34" x14ac:dyDescent="0.35">
      <c r="A4163" s="20"/>
      <c r="B4163" s="6"/>
      <c r="C4163" s="6"/>
      <c r="D4163" s="6"/>
      <c r="E4163" s="6"/>
      <c r="F4163" s="6"/>
      <c r="G4163" s="6"/>
      <c r="H4163" s="6"/>
      <c r="I4163" s="6"/>
      <c r="J4163" s="6"/>
      <c r="K4163" s="6"/>
      <c r="L4163" s="6"/>
      <c r="M4163" s="6"/>
      <c r="N4163" s="6"/>
      <c r="O4163" s="6"/>
      <c r="P4163" s="6"/>
      <c r="Q4163" s="6"/>
      <c r="R4163" s="6"/>
      <c r="S4163" s="6"/>
      <c r="T4163" s="6"/>
      <c r="U4163" s="6"/>
      <c r="V4163" s="6"/>
      <c r="W4163" s="6"/>
      <c r="X4163" s="6"/>
      <c r="Y4163" s="6"/>
      <c r="Z4163" s="6"/>
      <c r="AA4163" s="6"/>
      <c r="AB4163" s="21"/>
      <c r="AC4163" s="21"/>
      <c r="AD4163" s="21"/>
      <c r="AE4163" s="6"/>
      <c r="AF4163" s="6"/>
      <c r="AG4163" s="6"/>
      <c r="AH4163" s="6"/>
    </row>
    <row r="4164" spans="1:34" x14ac:dyDescent="0.35">
      <c r="A4164" s="20"/>
      <c r="B4164" s="6"/>
      <c r="C4164" s="6"/>
      <c r="D4164" s="6"/>
      <c r="E4164" s="6"/>
      <c r="F4164" s="6"/>
      <c r="G4164" s="6"/>
      <c r="H4164" s="6"/>
      <c r="I4164" s="6"/>
      <c r="J4164" s="6"/>
      <c r="K4164" s="6"/>
      <c r="L4164" s="6"/>
      <c r="M4164" s="6"/>
      <c r="N4164" s="6"/>
      <c r="O4164" s="6"/>
      <c r="P4164" s="6"/>
      <c r="Q4164" s="6"/>
      <c r="R4164" s="6"/>
      <c r="S4164" s="6"/>
      <c r="T4164" s="6"/>
      <c r="U4164" s="6"/>
      <c r="V4164" s="6"/>
      <c r="W4164" s="6"/>
      <c r="X4164" s="6"/>
      <c r="Y4164" s="6"/>
      <c r="Z4164" s="6"/>
      <c r="AA4164" s="6"/>
      <c r="AB4164" s="21"/>
      <c r="AC4164" s="21"/>
      <c r="AD4164" s="21"/>
      <c r="AE4164" s="6"/>
      <c r="AF4164" s="6"/>
      <c r="AG4164" s="6"/>
      <c r="AH4164" s="6"/>
    </row>
    <row r="4165" spans="1:34" x14ac:dyDescent="0.35">
      <c r="A4165" s="20"/>
      <c r="B4165" s="6"/>
      <c r="C4165" s="6"/>
      <c r="D4165" s="6"/>
      <c r="E4165" s="6"/>
      <c r="F4165" s="6"/>
      <c r="G4165" s="6"/>
      <c r="H4165" s="6"/>
      <c r="I4165" s="6"/>
      <c r="J4165" s="6"/>
      <c r="K4165" s="6"/>
      <c r="L4165" s="6"/>
      <c r="M4165" s="6"/>
      <c r="N4165" s="6"/>
      <c r="O4165" s="6"/>
      <c r="P4165" s="6"/>
      <c r="Q4165" s="6"/>
      <c r="R4165" s="6"/>
      <c r="S4165" s="6"/>
      <c r="T4165" s="6"/>
      <c r="U4165" s="6"/>
      <c r="V4165" s="6"/>
      <c r="W4165" s="6"/>
      <c r="X4165" s="6"/>
      <c r="Y4165" s="6"/>
      <c r="Z4165" s="6"/>
      <c r="AA4165" s="6"/>
      <c r="AB4165" s="21"/>
      <c r="AC4165" s="21"/>
      <c r="AD4165" s="21"/>
      <c r="AE4165" s="6"/>
      <c r="AF4165" s="6"/>
      <c r="AG4165" s="6"/>
      <c r="AH4165" s="6"/>
    </row>
    <row r="4166" spans="1:34" x14ac:dyDescent="0.35">
      <c r="A4166" s="20"/>
      <c r="B4166" s="6"/>
      <c r="C4166" s="6"/>
      <c r="D4166" s="6"/>
      <c r="E4166" s="6"/>
      <c r="F4166" s="6"/>
      <c r="G4166" s="6"/>
      <c r="H4166" s="6"/>
      <c r="I4166" s="6"/>
      <c r="J4166" s="6"/>
      <c r="K4166" s="6"/>
      <c r="L4166" s="6"/>
      <c r="M4166" s="6"/>
      <c r="N4166" s="6"/>
      <c r="O4166" s="6"/>
      <c r="P4166" s="6"/>
      <c r="Q4166" s="6"/>
      <c r="R4166" s="6"/>
      <c r="S4166" s="6"/>
      <c r="T4166" s="6"/>
      <c r="U4166" s="6"/>
      <c r="V4166" s="6"/>
      <c r="W4166" s="6"/>
      <c r="X4166" s="6"/>
      <c r="Y4166" s="6"/>
      <c r="Z4166" s="6"/>
      <c r="AA4166" s="6"/>
      <c r="AB4166" s="21"/>
      <c r="AC4166" s="21"/>
      <c r="AD4166" s="21"/>
      <c r="AE4166" s="6"/>
      <c r="AF4166" s="6"/>
      <c r="AG4166" s="6"/>
      <c r="AH4166" s="6"/>
    </row>
    <row r="4167" spans="1:34" x14ac:dyDescent="0.35">
      <c r="A4167" s="20"/>
      <c r="B4167" s="6"/>
      <c r="C4167" s="6"/>
      <c r="D4167" s="6"/>
      <c r="E4167" s="6"/>
      <c r="F4167" s="6"/>
      <c r="G4167" s="6"/>
      <c r="H4167" s="6"/>
      <c r="I4167" s="6"/>
      <c r="J4167" s="6"/>
      <c r="K4167" s="6"/>
      <c r="L4167" s="6"/>
      <c r="M4167" s="6"/>
      <c r="N4167" s="6"/>
      <c r="O4167" s="6"/>
      <c r="P4167" s="6"/>
      <c r="Q4167" s="6"/>
      <c r="R4167" s="6"/>
      <c r="S4167" s="6"/>
      <c r="T4167" s="6"/>
      <c r="U4167" s="6"/>
      <c r="V4167" s="6"/>
      <c r="W4167" s="6"/>
      <c r="X4167" s="6"/>
      <c r="Y4167" s="6"/>
      <c r="Z4167" s="6"/>
      <c r="AA4167" s="6"/>
      <c r="AB4167" s="21"/>
      <c r="AC4167" s="21"/>
      <c r="AD4167" s="21"/>
      <c r="AE4167" s="6"/>
      <c r="AF4167" s="6"/>
      <c r="AG4167" s="6"/>
      <c r="AH4167" s="6"/>
    </row>
    <row r="4168" spans="1:34" x14ac:dyDescent="0.35">
      <c r="A4168" s="20"/>
      <c r="B4168" s="6"/>
      <c r="C4168" s="6"/>
      <c r="D4168" s="6"/>
      <c r="E4168" s="6"/>
      <c r="F4168" s="6"/>
      <c r="G4168" s="6"/>
      <c r="H4168" s="6"/>
      <c r="I4168" s="6"/>
      <c r="J4168" s="6"/>
      <c r="K4168" s="6"/>
      <c r="L4168" s="6"/>
      <c r="M4168" s="6"/>
      <c r="N4168" s="6"/>
      <c r="O4168" s="6"/>
      <c r="P4168" s="6"/>
      <c r="Q4168" s="6"/>
      <c r="R4168" s="6"/>
      <c r="S4168" s="6"/>
      <c r="T4168" s="6"/>
      <c r="U4168" s="6"/>
      <c r="V4168" s="6"/>
      <c r="W4168" s="6"/>
      <c r="X4168" s="6"/>
      <c r="Y4168" s="6"/>
      <c r="Z4168" s="6"/>
      <c r="AA4168" s="6"/>
      <c r="AB4168" s="21"/>
      <c r="AC4168" s="21"/>
      <c r="AD4168" s="21"/>
      <c r="AE4168" s="6"/>
      <c r="AF4168" s="6"/>
      <c r="AG4168" s="6"/>
      <c r="AH4168" s="6"/>
    </row>
    <row r="4169" spans="1:34" x14ac:dyDescent="0.35">
      <c r="A4169" s="20"/>
      <c r="B4169" s="6"/>
      <c r="C4169" s="6"/>
      <c r="D4169" s="6"/>
      <c r="E4169" s="6"/>
      <c r="F4169" s="6"/>
      <c r="G4169" s="6"/>
      <c r="H4169" s="6"/>
      <c r="I4169" s="6"/>
      <c r="J4169" s="6"/>
      <c r="K4169" s="6"/>
      <c r="L4169" s="6"/>
      <c r="M4169" s="6"/>
      <c r="N4169" s="6"/>
      <c r="O4169" s="6"/>
      <c r="P4169" s="6"/>
      <c r="Q4169" s="6"/>
      <c r="R4169" s="6"/>
      <c r="S4169" s="6"/>
      <c r="T4169" s="6"/>
      <c r="U4169" s="6"/>
      <c r="V4169" s="6"/>
      <c r="W4169" s="6"/>
      <c r="X4169" s="6"/>
      <c r="Y4169" s="6"/>
      <c r="Z4169" s="6"/>
      <c r="AA4169" s="6"/>
      <c r="AB4169" s="21"/>
      <c r="AC4169" s="21"/>
      <c r="AD4169" s="21"/>
      <c r="AE4169" s="6"/>
      <c r="AF4169" s="6"/>
      <c r="AG4169" s="6"/>
      <c r="AH4169" s="6"/>
    </row>
    <row r="4170" spans="1:34" x14ac:dyDescent="0.35">
      <c r="A4170" s="20"/>
      <c r="B4170" s="6"/>
      <c r="C4170" s="6"/>
      <c r="D4170" s="6"/>
      <c r="E4170" s="6"/>
      <c r="F4170" s="6"/>
      <c r="G4170" s="6"/>
      <c r="H4170" s="6"/>
      <c r="I4170" s="6"/>
      <c r="J4170" s="6"/>
      <c r="K4170" s="6"/>
      <c r="L4170" s="6"/>
      <c r="M4170" s="6"/>
      <c r="N4170" s="6"/>
      <c r="O4170" s="6"/>
      <c r="P4170" s="6"/>
      <c r="Q4170" s="6"/>
      <c r="R4170" s="6"/>
      <c r="S4170" s="6"/>
      <c r="T4170" s="6"/>
      <c r="U4170" s="6"/>
      <c r="V4170" s="6"/>
      <c r="W4170" s="6"/>
      <c r="X4170" s="6"/>
      <c r="Y4170" s="6"/>
      <c r="Z4170" s="6"/>
      <c r="AA4170" s="6"/>
      <c r="AB4170" s="21"/>
      <c r="AC4170" s="21"/>
      <c r="AD4170" s="21"/>
      <c r="AE4170" s="6"/>
      <c r="AF4170" s="6"/>
      <c r="AG4170" s="6"/>
      <c r="AH4170" s="6"/>
    </row>
    <row r="4171" spans="1:34" x14ac:dyDescent="0.35">
      <c r="A4171" s="20"/>
      <c r="B4171" s="6"/>
      <c r="C4171" s="6"/>
      <c r="D4171" s="6"/>
      <c r="E4171" s="6"/>
      <c r="F4171" s="6"/>
      <c r="G4171" s="6"/>
      <c r="H4171" s="6"/>
      <c r="I4171" s="6"/>
      <c r="J4171" s="6"/>
      <c r="K4171" s="6"/>
      <c r="L4171" s="6"/>
      <c r="M4171" s="6"/>
      <c r="N4171" s="6"/>
      <c r="O4171" s="6"/>
      <c r="P4171" s="6"/>
      <c r="Q4171" s="6"/>
      <c r="R4171" s="6"/>
      <c r="S4171" s="6"/>
      <c r="T4171" s="6"/>
      <c r="U4171" s="6"/>
      <c r="V4171" s="6"/>
      <c r="W4171" s="6"/>
      <c r="X4171" s="6"/>
      <c r="Y4171" s="6"/>
      <c r="Z4171" s="6"/>
      <c r="AA4171" s="6"/>
      <c r="AB4171" s="21"/>
      <c r="AC4171" s="21"/>
      <c r="AD4171" s="21"/>
      <c r="AE4171" s="6"/>
      <c r="AF4171" s="6"/>
      <c r="AG4171" s="6"/>
      <c r="AH4171" s="6"/>
    </row>
    <row r="4172" spans="1:34" x14ac:dyDescent="0.35">
      <c r="A4172" s="20"/>
      <c r="B4172" s="6"/>
      <c r="C4172" s="6"/>
      <c r="D4172" s="6"/>
      <c r="E4172" s="6"/>
      <c r="F4172" s="6"/>
      <c r="G4172" s="6"/>
      <c r="H4172" s="6"/>
      <c r="I4172" s="6"/>
      <c r="J4172" s="6"/>
      <c r="K4172" s="6"/>
      <c r="L4172" s="6"/>
      <c r="M4172" s="6"/>
      <c r="N4172" s="6"/>
      <c r="O4172" s="6"/>
      <c r="P4172" s="6"/>
      <c r="Q4172" s="6"/>
      <c r="R4172" s="6"/>
      <c r="S4172" s="6"/>
      <c r="T4172" s="6"/>
      <c r="U4172" s="6"/>
      <c r="V4172" s="6"/>
      <c r="W4172" s="6"/>
      <c r="X4172" s="6"/>
      <c r="Y4172" s="6"/>
      <c r="Z4172" s="6"/>
      <c r="AA4172" s="6"/>
      <c r="AB4172" s="21"/>
      <c r="AC4172" s="21"/>
      <c r="AD4172" s="21"/>
      <c r="AE4172" s="6"/>
      <c r="AF4172" s="6"/>
      <c r="AG4172" s="6"/>
      <c r="AH4172" s="6"/>
    </row>
    <row r="4173" spans="1:34" x14ac:dyDescent="0.35">
      <c r="A4173" s="20"/>
      <c r="B4173" s="6"/>
      <c r="C4173" s="6"/>
      <c r="D4173" s="6"/>
      <c r="E4173" s="6"/>
      <c r="F4173" s="6"/>
      <c r="G4173" s="6"/>
      <c r="H4173" s="6"/>
      <c r="I4173" s="6"/>
      <c r="J4173" s="6"/>
      <c r="K4173" s="6"/>
      <c r="L4173" s="6"/>
      <c r="M4173" s="6"/>
      <c r="N4173" s="6"/>
      <c r="O4173" s="6"/>
      <c r="P4173" s="6"/>
      <c r="Q4173" s="6"/>
      <c r="R4173" s="6"/>
      <c r="S4173" s="6"/>
      <c r="T4173" s="6"/>
      <c r="U4173" s="6"/>
      <c r="V4173" s="6"/>
      <c r="W4173" s="6"/>
      <c r="X4173" s="6"/>
      <c r="Y4173" s="6"/>
      <c r="Z4173" s="6"/>
      <c r="AA4173" s="6"/>
      <c r="AB4173" s="21"/>
      <c r="AC4173" s="21"/>
      <c r="AD4173" s="21"/>
      <c r="AE4173" s="6"/>
      <c r="AF4173" s="6"/>
      <c r="AG4173" s="6"/>
      <c r="AH4173" s="6"/>
    </row>
    <row r="4174" spans="1:34" x14ac:dyDescent="0.35">
      <c r="A4174" s="20"/>
      <c r="B4174" s="6"/>
      <c r="C4174" s="6"/>
      <c r="D4174" s="6"/>
      <c r="E4174" s="6"/>
      <c r="F4174" s="6"/>
      <c r="G4174" s="6"/>
      <c r="H4174" s="6"/>
      <c r="I4174" s="6"/>
      <c r="J4174" s="6"/>
      <c r="K4174" s="6"/>
      <c r="L4174" s="6"/>
      <c r="M4174" s="6"/>
      <c r="N4174" s="6"/>
      <c r="O4174" s="6"/>
      <c r="P4174" s="6"/>
      <c r="Q4174" s="6"/>
      <c r="R4174" s="6"/>
      <c r="S4174" s="6"/>
      <c r="T4174" s="6"/>
      <c r="U4174" s="6"/>
      <c r="V4174" s="6"/>
      <c r="W4174" s="6"/>
      <c r="X4174" s="6"/>
      <c r="Y4174" s="6"/>
      <c r="Z4174" s="6"/>
      <c r="AA4174" s="6"/>
      <c r="AB4174" s="21"/>
      <c r="AC4174" s="21"/>
      <c r="AD4174" s="21"/>
      <c r="AE4174" s="6"/>
      <c r="AF4174" s="6"/>
      <c r="AG4174" s="6"/>
      <c r="AH4174" s="6"/>
    </row>
    <row r="4175" spans="1:34" x14ac:dyDescent="0.35">
      <c r="A4175" s="20"/>
      <c r="B4175" s="6"/>
      <c r="C4175" s="6"/>
      <c r="D4175" s="6"/>
      <c r="E4175" s="6"/>
      <c r="F4175" s="6"/>
      <c r="G4175" s="6"/>
      <c r="H4175" s="6"/>
      <c r="I4175" s="6"/>
      <c r="J4175" s="6"/>
      <c r="K4175" s="6"/>
      <c r="L4175" s="6"/>
      <c r="M4175" s="6"/>
      <c r="N4175" s="6"/>
      <c r="O4175" s="6"/>
      <c r="P4175" s="6"/>
      <c r="Q4175" s="6"/>
      <c r="R4175" s="6"/>
      <c r="S4175" s="6"/>
      <c r="T4175" s="6"/>
      <c r="U4175" s="6"/>
      <c r="V4175" s="6"/>
      <c r="W4175" s="6"/>
      <c r="X4175" s="6"/>
      <c r="Y4175" s="6"/>
      <c r="Z4175" s="6"/>
      <c r="AA4175" s="6"/>
      <c r="AB4175" s="21"/>
      <c r="AC4175" s="21"/>
      <c r="AD4175" s="21"/>
      <c r="AE4175" s="6"/>
      <c r="AF4175" s="6"/>
      <c r="AG4175" s="6"/>
      <c r="AH4175" s="6"/>
    </row>
    <row r="4176" spans="1:34" x14ac:dyDescent="0.35">
      <c r="A4176" s="20"/>
      <c r="B4176" s="6"/>
      <c r="C4176" s="6"/>
      <c r="D4176" s="6"/>
      <c r="E4176" s="6"/>
      <c r="F4176" s="6"/>
      <c r="G4176" s="6"/>
      <c r="H4176" s="6"/>
      <c r="I4176" s="6"/>
      <c r="J4176" s="6"/>
      <c r="K4176" s="6"/>
      <c r="L4176" s="6"/>
      <c r="M4176" s="6"/>
      <c r="N4176" s="6"/>
      <c r="O4176" s="6"/>
      <c r="P4176" s="6"/>
      <c r="Q4176" s="6"/>
      <c r="R4176" s="6"/>
      <c r="S4176" s="6"/>
      <c r="T4176" s="6"/>
      <c r="U4176" s="6"/>
      <c r="V4176" s="6"/>
      <c r="W4176" s="6"/>
      <c r="X4176" s="6"/>
      <c r="Y4176" s="6"/>
      <c r="Z4176" s="6"/>
      <c r="AA4176" s="6"/>
      <c r="AB4176" s="21"/>
      <c r="AC4176" s="21"/>
      <c r="AD4176" s="21"/>
      <c r="AE4176" s="6"/>
      <c r="AF4176" s="6"/>
      <c r="AG4176" s="6"/>
      <c r="AH4176" s="6"/>
    </row>
    <row r="4177" spans="1:34" x14ac:dyDescent="0.35">
      <c r="A4177" s="20"/>
      <c r="B4177" s="6"/>
      <c r="C4177" s="6"/>
      <c r="D4177" s="6"/>
      <c r="E4177" s="6"/>
      <c r="F4177" s="6"/>
      <c r="G4177" s="6"/>
      <c r="H4177" s="6"/>
      <c r="I4177" s="6"/>
      <c r="J4177" s="6"/>
      <c r="K4177" s="6"/>
      <c r="L4177" s="6"/>
      <c r="M4177" s="6"/>
      <c r="N4177" s="6"/>
      <c r="O4177" s="6"/>
      <c r="P4177" s="6"/>
      <c r="Q4177" s="6"/>
      <c r="R4177" s="6"/>
      <c r="S4177" s="6"/>
      <c r="T4177" s="6"/>
      <c r="U4177" s="6"/>
      <c r="V4177" s="6"/>
      <c r="W4177" s="6"/>
      <c r="X4177" s="6"/>
      <c r="Y4177" s="6"/>
      <c r="Z4177" s="6"/>
      <c r="AA4177" s="6"/>
      <c r="AB4177" s="21"/>
      <c r="AC4177" s="21"/>
      <c r="AD4177" s="21"/>
      <c r="AE4177" s="6"/>
      <c r="AF4177" s="6"/>
      <c r="AG4177" s="6"/>
      <c r="AH4177" s="6"/>
    </row>
    <row r="4178" spans="1:34" x14ac:dyDescent="0.35">
      <c r="A4178" s="20"/>
      <c r="B4178" s="6"/>
      <c r="C4178" s="6"/>
      <c r="D4178" s="6"/>
      <c r="E4178" s="6"/>
      <c r="F4178" s="6"/>
      <c r="G4178" s="6"/>
      <c r="H4178" s="6"/>
      <c r="I4178" s="6"/>
      <c r="J4178" s="6"/>
      <c r="K4178" s="6"/>
      <c r="L4178" s="6"/>
      <c r="M4178" s="6"/>
      <c r="N4178" s="6"/>
      <c r="O4178" s="6"/>
      <c r="P4178" s="6"/>
      <c r="Q4178" s="6"/>
      <c r="R4178" s="6"/>
      <c r="S4178" s="6"/>
      <c r="T4178" s="6"/>
      <c r="U4178" s="6"/>
      <c r="V4178" s="6"/>
      <c r="W4178" s="6"/>
      <c r="X4178" s="6"/>
      <c r="Y4178" s="6"/>
      <c r="Z4178" s="6"/>
      <c r="AA4178" s="6"/>
      <c r="AB4178" s="21"/>
      <c r="AC4178" s="21"/>
      <c r="AD4178" s="21"/>
      <c r="AE4178" s="6"/>
      <c r="AF4178" s="6"/>
      <c r="AG4178" s="6"/>
      <c r="AH4178" s="6"/>
    </row>
    <row r="4179" spans="1:34" x14ac:dyDescent="0.35">
      <c r="A4179" s="20"/>
      <c r="B4179" s="6"/>
      <c r="C4179" s="6"/>
      <c r="D4179" s="6"/>
      <c r="E4179" s="6"/>
      <c r="F4179" s="6"/>
      <c r="G4179" s="6"/>
      <c r="H4179" s="6"/>
      <c r="I4179" s="6"/>
      <c r="J4179" s="6"/>
      <c r="K4179" s="6"/>
      <c r="L4179" s="6"/>
      <c r="M4179" s="6"/>
      <c r="N4179" s="6"/>
      <c r="O4179" s="6"/>
      <c r="P4179" s="6"/>
      <c r="Q4179" s="6"/>
      <c r="R4179" s="6"/>
      <c r="S4179" s="6"/>
      <c r="T4179" s="6"/>
      <c r="U4179" s="6"/>
      <c r="V4179" s="6"/>
      <c r="W4179" s="6"/>
      <c r="X4179" s="6"/>
      <c r="Y4179" s="6"/>
      <c r="Z4179" s="6"/>
      <c r="AA4179" s="6"/>
      <c r="AB4179" s="21"/>
      <c r="AC4179" s="21"/>
      <c r="AD4179" s="21"/>
      <c r="AE4179" s="6"/>
      <c r="AF4179" s="6"/>
      <c r="AG4179" s="6"/>
      <c r="AH4179" s="6"/>
    </row>
    <row r="4180" spans="1:34" x14ac:dyDescent="0.35">
      <c r="A4180" s="20"/>
      <c r="B4180" s="6"/>
      <c r="C4180" s="6"/>
      <c r="D4180" s="6"/>
      <c r="E4180" s="6"/>
      <c r="F4180" s="6"/>
      <c r="G4180" s="6"/>
      <c r="H4180" s="6"/>
      <c r="I4180" s="6"/>
      <c r="J4180" s="6"/>
      <c r="K4180" s="6"/>
      <c r="L4180" s="6"/>
      <c r="M4180" s="6"/>
      <c r="N4180" s="6"/>
      <c r="O4180" s="6"/>
      <c r="P4180" s="6"/>
      <c r="Q4180" s="6"/>
      <c r="R4180" s="6"/>
      <c r="S4180" s="6"/>
      <c r="T4180" s="6"/>
      <c r="U4180" s="6"/>
      <c r="V4180" s="6"/>
      <c r="W4180" s="6"/>
      <c r="X4180" s="6"/>
      <c r="Y4180" s="6"/>
      <c r="Z4180" s="6"/>
      <c r="AA4180" s="6"/>
      <c r="AB4180" s="21"/>
      <c r="AC4180" s="21"/>
      <c r="AD4180" s="21"/>
      <c r="AE4180" s="6"/>
      <c r="AF4180" s="6"/>
      <c r="AG4180" s="6"/>
      <c r="AH4180" s="6"/>
    </row>
    <row r="4181" spans="1:34" x14ac:dyDescent="0.35">
      <c r="A4181" s="20"/>
      <c r="B4181" s="6"/>
      <c r="C4181" s="6"/>
      <c r="D4181" s="6"/>
      <c r="E4181" s="6"/>
      <c r="F4181" s="6"/>
      <c r="G4181" s="6"/>
      <c r="H4181" s="6"/>
      <c r="I4181" s="6"/>
      <c r="J4181" s="6"/>
      <c r="K4181" s="6"/>
      <c r="L4181" s="6"/>
      <c r="M4181" s="6"/>
      <c r="N4181" s="6"/>
      <c r="O4181" s="6"/>
      <c r="P4181" s="6"/>
      <c r="Q4181" s="6"/>
      <c r="R4181" s="6"/>
      <c r="S4181" s="6"/>
      <c r="T4181" s="6"/>
      <c r="U4181" s="6"/>
      <c r="V4181" s="6"/>
      <c r="W4181" s="6"/>
      <c r="X4181" s="6"/>
      <c r="Y4181" s="6"/>
      <c r="Z4181" s="6"/>
      <c r="AA4181" s="6"/>
      <c r="AB4181" s="21"/>
      <c r="AC4181" s="21"/>
      <c r="AD4181" s="21"/>
      <c r="AE4181" s="6"/>
      <c r="AF4181" s="6"/>
      <c r="AG4181" s="6"/>
      <c r="AH4181" s="6"/>
    </row>
    <row r="4182" spans="1:34" x14ac:dyDescent="0.35">
      <c r="A4182" s="20"/>
      <c r="B4182" s="6"/>
      <c r="C4182" s="6"/>
      <c r="D4182" s="6"/>
      <c r="E4182" s="6"/>
      <c r="F4182" s="6"/>
      <c r="G4182" s="6"/>
      <c r="H4182" s="6"/>
      <c r="I4182" s="6"/>
      <c r="J4182" s="6"/>
      <c r="K4182" s="6"/>
      <c r="L4182" s="6"/>
      <c r="M4182" s="6"/>
      <c r="N4182" s="6"/>
      <c r="O4182" s="6"/>
      <c r="P4182" s="6"/>
      <c r="Q4182" s="6"/>
      <c r="R4182" s="6"/>
      <c r="S4182" s="6"/>
      <c r="T4182" s="6"/>
      <c r="U4182" s="6"/>
      <c r="V4182" s="6"/>
      <c r="W4182" s="6"/>
      <c r="X4182" s="6"/>
      <c r="Y4182" s="6"/>
      <c r="Z4182" s="6"/>
      <c r="AA4182" s="6"/>
      <c r="AB4182" s="21"/>
      <c r="AC4182" s="21"/>
      <c r="AD4182" s="21"/>
      <c r="AE4182" s="6"/>
      <c r="AF4182" s="6"/>
      <c r="AG4182" s="6"/>
      <c r="AH4182" s="6"/>
    </row>
    <row r="4183" spans="1:34" x14ac:dyDescent="0.35">
      <c r="A4183" s="20"/>
      <c r="B4183" s="6"/>
      <c r="C4183" s="6"/>
      <c r="D4183" s="6"/>
      <c r="E4183" s="6"/>
      <c r="F4183" s="6"/>
      <c r="G4183" s="6"/>
      <c r="H4183" s="6"/>
      <c r="I4183" s="6"/>
      <c r="J4183" s="6"/>
      <c r="K4183" s="6"/>
      <c r="L4183" s="6"/>
      <c r="M4183" s="6"/>
      <c r="N4183" s="6"/>
      <c r="O4183" s="6"/>
      <c r="P4183" s="6"/>
      <c r="Q4183" s="6"/>
      <c r="R4183" s="6"/>
      <c r="S4183" s="6"/>
      <c r="T4183" s="6"/>
      <c r="U4183" s="6"/>
      <c r="V4183" s="6"/>
      <c r="W4183" s="6"/>
      <c r="X4183" s="6"/>
      <c r="Y4183" s="6"/>
      <c r="Z4183" s="6"/>
      <c r="AA4183" s="6"/>
      <c r="AB4183" s="21"/>
      <c r="AC4183" s="21"/>
      <c r="AD4183" s="21"/>
      <c r="AE4183" s="6"/>
      <c r="AF4183" s="6"/>
      <c r="AG4183" s="6"/>
      <c r="AH4183" s="6"/>
    </row>
    <row r="4184" spans="1:34" x14ac:dyDescent="0.35">
      <c r="A4184" s="20"/>
      <c r="B4184" s="6"/>
      <c r="C4184" s="6"/>
      <c r="D4184" s="6"/>
      <c r="E4184" s="6"/>
      <c r="F4184" s="6"/>
      <c r="G4184" s="6"/>
      <c r="H4184" s="6"/>
      <c r="I4184" s="6"/>
      <c r="J4184" s="6"/>
      <c r="K4184" s="6"/>
      <c r="L4184" s="6"/>
      <c r="M4184" s="6"/>
      <c r="N4184" s="6"/>
      <c r="O4184" s="6"/>
      <c r="P4184" s="6"/>
      <c r="Q4184" s="6"/>
      <c r="R4184" s="6"/>
      <c r="S4184" s="6"/>
      <c r="T4184" s="6"/>
      <c r="U4184" s="6"/>
      <c r="V4184" s="6"/>
      <c r="W4184" s="6"/>
      <c r="X4184" s="6"/>
      <c r="Y4184" s="6"/>
      <c r="Z4184" s="6"/>
      <c r="AA4184" s="6"/>
      <c r="AB4184" s="21"/>
      <c r="AC4184" s="21"/>
      <c r="AD4184" s="21"/>
      <c r="AE4184" s="6"/>
      <c r="AF4184" s="6"/>
      <c r="AG4184" s="6"/>
      <c r="AH4184" s="6"/>
    </row>
    <row r="4185" spans="1:34" x14ac:dyDescent="0.35">
      <c r="A4185" s="20"/>
      <c r="B4185" s="6"/>
      <c r="C4185" s="6"/>
      <c r="D4185" s="6"/>
      <c r="E4185" s="6"/>
      <c r="F4185" s="6"/>
      <c r="G4185" s="6"/>
      <c r="H4185" s="6"/>
      <c r="I4185" s="6"/>
      <c r="J4185" s="6"/>
      <c r="K4185" s="6"/>
      <c r="L4185" s="6"/>
      <c r="M4185" s="6"/>
      <c r="N4185" s="6"/>
      <c r="O4185" s="6"/>
      <c r="P4185" s="6"/>
      <c r="Q4185" s="6"/>
      <c r="R4185" s="6"/>
      <c r="S4185" s="6"/>
      <c r="T4185" s="6"/>
      <c r="U4185" s="6"/>
      <c r="V4185" s="6"/>
      <c r="W4185" s="6"/>
      <c r="X4185" s="6"/>
      <c r="Y4185" s="6"/>
      <c r="Z4185" s="6"/>
      <c r="AA4185" s="6"/>
      <c r="AB4185" s="21"/>
      <c r="AC4185" s="21"/>
      <c r="AD4185" s="21"/>
      <c r="AE4185" s="6"/>
      <c r="AF4185" s="6"/>
      <c r="AG4185" s="6"/>
      <c r="AH4185" s="6"/>
    </row>
    <row r="4186" spans="1:34" x14ac:dyDescent="0.35">
      <c r="A4186" s="20"/>
      <c r="B4186" s="6"/>
      <c r="C4186" s="6"/>
      <c r="D4186" s="6"/>
      <c r="E4186" s="6"/>
      <c r="F4186" s="6"/>
      <c r="G4186" s="6"/>
      <c r="H4186" s="6"/>
      <c r="I4186" s="6"/>
      <c r="J4186" s="6"/>
      <c r="K4186" s="6"/>
      <c r="L4186" s="6"/>
      <c r="M4186" s="6"/>
      <c r="N4186" s="6"/>
      <c r="O4186" s="6"/>
      <c r="P4186" s="6"/>
      <c r="Q4186" s="6"/>
      <c r="R4186" s="6"/>
      <c r="S4186" s="6"/>
      <c r="T4186" s="6"/>
      <c r="U4186" s="6"/>
      <c r="V4186" s="6"/>
      <c r="W4186" s="6"/>
      <c r="X4186" s="6"/>
      <c r="Y4186" s="6"/>
      <c r="Z4186" s="6"/>
      <c r="AA4186" s="6"/>
      <c r="AB4186" s="21"/>
      <c r="AC4186" s="21"/>
      <c r="AD4186" s="21"/>
      <c r="AE4186" s="6"/>
      <c r="AF4186" s="6"/>
      <c r="AG4186" s="6"/>
      <c r="AH4186" s="6"/>
    </row>
    <row r="4187" spans="1:34" x14ac:dyDescent="0.35">
      <c r="A4187" s="20"/>
      <c r="B4187" s="6"/>
      <c r="C4187" s="6"/>
      <c r="D4187" s="6"/>
      <c r="E4187" s="6"/>
      <c r="F4187" s="6"/>
      <c r="G4187" s="6"/>
      <c r="H4187" s="6"/>
      <c r="I4187" s="6"/>
      <c r="J4187" s="6"/>
      <c r="K4187" s="6"/>
      <c r="L4187" s="6"/>
      <c r="M4187" s="6"/>
      <c r="N4187" s="6"/>
      <c r="O4187" s="6"/>
      <c r="P4187" s="6"/>
      <c r="Q4187" s="6"/>
      <c r="R4187" s="6"/>
      <c r="S4187" s="6"/>
      <c r="T4187" s="6"/>
      <c r="U4187" s="6"/>
      <c r="V4187" s="6"/>
      <c r="W4187" s="6"/>
      <c r="X4187" s="6"/>
      <c r="Y4187" s="6"/>
      <c r="Z4187" s="6"/>
      <c r="AA4187" s="6"/>
      <c r="AB4187" s="21"/>
      <c r="AC4187" s="21"/>
      <c r="AD4187" s="21"/>
      <c r="AE4187" s="6"/>
      <c r="AF4187" s="6"/>
      <c r="AG4187" s="6"/>
      <c r="AH4187" s="6"/>
    </row>
    <row r="4188" spans="1:34" x14ac:dyDescent="0.35">
      <c r="A4188" s="20"/>
      <c r="B4188" s="6"/>
      <c r="C4188" s="6"/>
      <c r="D4188" s="6"/>
      <c r="E4188" s="6"/>
      <c r="F4188" s="6"/>
      <c r="G4188" s="6"/>
      <c r="H4188" s="6"/>
      <c r="I4188" s="6"/>
      <c r="J4188" s="6"/>
      <c r="K4188" s="6"/>
      <c r="L4188" s="6"/>
      <c r="M4188" s="6"/>
      <c r="N4188" s="6"/>
      <c r="O4188" s="6"/>
      <c r="P4188" s="6"/>
      <c r="Q4188" s="6"/>
      <c r="R4188" s="6"/>
      <c r="S4188" s="6"/>
      <c r="T4188" s="6"/>
      <c r="U4188" s="6"/>
      <c r="V4188" s="6"/>
      <c r="W4188" s="6"/>
      <c r="X4188" s="6"/>
      <c r="Y4188" s="6"/>
      <c r="Z4188" s="6"/>
      <c r="AA4188" s="6"/>
      <c r="AB4188" s="21"/>
      <c r="AC4188" s="21"/>
      <c r="AD4188" s="21"/>
      <c r="AE4188" s="6"/>
      <c r="AF4188" s="6"/>
      <c r="AG4188" s="6"/>
      <c r="AH4188" s="6"/>
    </row>
    <row r="4189" spans="1:34" x14ac:dyDescent="0.35">
      <c r="A4189" s="20"/>
      <c r="B4189" s="6"/>
      <c r="C4189" s="6"/>
      <c r="D4189" s="6"/>
      <c r="E4189" s="6"/>
      <c r="F4189" s="6"/>
      <c r="G4189" s="6"/>
      <c r="H4189" s="6"/>
      <c r="I4189" s="6"/>
      <c r="J4189" s="6"/>
      <c r="K4189" s="6"/>
      <c r="L4189" s="6"/>
      <c r="M4189" s="6"/>
      <c r="N4189" s="6"/>
      <c r="O4189" s="6"/>
      <c r="P4189" s="6"/>
      <c r="Q4189" s="6"/>
      <c r="R4189" s="6"/>
      <c r="S4189" s="6"/>
      <c r="T4189" s="6"/>
      <c r="U4189" s="6"/>
      <c r="V4189" s="6"/>
      <c r="W4189" s="6"/>
      <c r="X4189" s="6"/>
      <c r="Y4189" s="6"/>
      <c r="Z4189" s="6"/>
      <c r="AA4189" s="6"/>
      <c r="AB4189" s="21"/>
      <c r="AC4189" s="21"/>
      <c r="AD4189" s="21"/>
      <c r="AE4189" s="6"/>
      <c r="AF4189" s="6"/>
      <c r="AG4189" s="6"/>
      <c r="AH4189" s="6"/>
    </row>
    <row r="4190" spans="1:34" x14ac:dyDescent="0.35">
      <c r="A4190" s="20"/>
      <c r="B4190" s="6"/>
      <c r="C4190" s="6"/>
      <c r="D4190" s="6"/>
      <c r="E4190" s="6"/>
      <c r="F4190" s="6"/>
      <c r="G4190" s="6"/>
      <c r="H4190" s="6"/>
      <c r="I4190" s="6"/>
      <c r="J4190" s="6"/>
      <c r="K4190" s="6"/>
      <c r="L4190" s="6"/>
      <c r="M4190" s="6"/>
      <c r="N4190" s="6"/>
      <c r="O4190" s="6"/>
      <c r="P4190" s="6"/>
      <c r="Q4190" s="6"/>
      <c r="R4190" s="6"/>
      <c r="S4190" s="6"/>
      <c r="T4190" s="6"/>
      <c r="U4190" s="6"/>
      <c r="V4190" s="6"/>
      <c r="W4190" s="6"/>
      <c r="X4190" s="6"/>
      <c r="Y4190" s="6"/>
      <c r="Z4190" s="6"/>
      <c r="AA4190" s="6"/>
      <c r="AB4190" s="21"/>
      <c r="AC4190" s="21"/>
      <c r="AD4190" s="21"/>
      <c r="AE4190" s="6"/>
      <c r="AF4190" s="6"/>
      <c r="AG4190" s="6"/>
      <c r="AH4190" s="6"/>
    </row>
    <row r="4191" spans="1:34" x14ac:dyDescent="0.35">
      <c r="A4191" s="20"/>
      <c r="B4191" s="6"/>
      <c r="C4191" s="6"/>
      <c r="D4191" s="6"/>
      <c r="E4191" s="6"/>
      <c r="F4191" s="6"/>
      <c r="G4191" s="6"/>
      <c r="H4191" s="6"/>
      <c r="I4191" s="6"/>
      <c r="J4191" s="6"/>
      <c r="K4191" s="6"/>
      <c r="L4191" s="6"/>
      <c r="M4191" s="6"/>
      <c r="N4191" s="6"/>
      <c r="O4191" s="6"/>
      <c r="P4191" s="6"/>
      <c r="Q4191" s="6"/>
      <c r="R4191" s="6"/>
      <c r="S4191" s="6"/>
      <c r="T4191" s="6"/>
      <c r="U4191" s="6"/>
      <c r="V4191" s="6"/>
      <c r="W4191" s="6"/>
      <c r="X4191" s="6"/>
      <c r="Y4191" s="6"/>
      <c r="Z4191" s="6"/>
      <c r="AA4191" s="6"/>
      <c r="AB4191" s="21"/>
      <c r="AC4191" s="21"/>
      <c r="AD4191" s="21"/>
      <c r="AE4191" s="6"/>
      <c r="AF4191" s="6"/>
      <c r="AG4191" s="6"/>
      <c r="AH4191" s="6"/>
    </row>
    <row r="4192" spans="1:34" x14ac:dyDescent="0.35">
      <c r="A4192" s="20"/>
      <c r="B4192" s="6"/>
      <c r="C4192" s="6"/>
      <c r="D4192" s="6"/>
      <c r="E4192" s="6"/>
      <c r="F4192" s="6"/>
      <c r="G4192" s="6"/>
      <c r="H4192" s="6"/>
      <c r="I4192" s="6"/>
      <c r="J4192" s="6"/>
      <c r="K4192" s="6"/>
      <c r="L4192" s="6"/>
      <c r="M4192" s="6"/>
      <c r="N4192" s="6"/>
      <c r="O4192" s="6"/>
      <c r="P4192" s="6"/>
      <c r="Q4192" s="6"/>
      <c r="R4192" s="6"/>
      <c r="S4192" s="6"/>
      <c r="T4192" s="6"/>
      <c r="U4192" s="6"/>
      <c r="V4192" s="6"/>
      <c r="W4192" s="6"/>
      <c r="X4192" s="6"/>
      <c r="Y4192" s="6"/>
      <c r="Z4192" s="6"/>
      <c r="AA4192" s="6"/>
      <c r="AB4192" s="21"/>
      <c r="AC4192" s="21"/>
      <c r="AD4192" s="21"/>
      <c r="AE4192" s="6"/>
      <c r="AF4192" s="6"/>
      <c r="AG4192" s="6"/>
      <c r="AH4192" s="6"/>
    </row>
    <row r="4193" spans="1:34" x14ac:dyDescent="0.35">
      <c r="A4193" s="20"/>
      <c r="B4193" s="6"/>
      <c r="C4193" s="6"/>
      <c r="D4193" s="6"/>
      <c r="E4193" s="6"/>
      <c r="F4193" s="6"/>
      <c r="G4193" s="6"/>
      <c r="H4193" s="6"/>
      <c r="I4193" s="6"/>
      <c r="J4193" s="6"/>
      <c r="K4193" s="6"/>
      <c r="L4193" s="6"/>
      <c r="M4193" s="6"/>
      <c r="N4193" s="6"/>
      <c r="O4193" s="6"/>
      <c r="P4193" s="6"/>
      <c r="Q4193" s="6"/>
      <c r="R4193" s="6"/>
      <c r="S4193" s="6"/>
      <c r="T4193" s="6"/>
      <c r="U4193" s="6"/>
      <c r="V4193" s="6"/>
      <c r="W4193" s="6"/>
      <c r="X4193" s="6"/>
      <c r="Y4193" s="6"/>
      <c r="Z4193" s="6"/>
      <c r="AA4193" s="6"/>
      <c r="AB4193" s="21"/>
      <c r="AC4193" s="21"/>
      <c r="AD4193" s="21"/>
      <c r="AE4193" s="6"/>
      <c r="AF4193" s="6"/>
      <c r="AG4193" s="6"/>
      <c r="AH4193" s="6"/>
    </row>
    <row r="4194" spans="1:34" x14ac:dyDescent="0.35">
      <c r="A4194" s="20"/>
      <c r="B4194" s="6"/>
      <c r="C4194" s="6"/>
      <c r="D4194" s="6"/>
      <c r="E4194" s="6"/>
      <c r="F4194" s="6"/>
      <c r="G4194" s="6"/>
      <c r="H4194" s="6"/>
      <c r="I4194" s="6"/>
      <c r="J4194" s="6"/>
      <c r="K4194" s="6"/>
      <c r="L4194" s="6"/>
      <c r="M4194" s="6"/>
      <c r="N4194" s="6"/>
      <c r="O4194" s="6"/>
      <c r="P4194" s="6"/>
      <c r="Q4194" s="6"/>
      <c r="R4194" s="6"/>
      <c r="S4194" s="6"/>
      <c r="T4194" s="6"/>
      <c r="U4194" s="6"/>
      <c r="V4194" s="6"/>
      <c r="W4194" s="6"/>
      <c r="X4194" s="6"/>
      <c r="Y4194" s="6"/>
      <c r="Z4194" s="6"/>
      <c r="AA4194" s="6"/>
      <c r="AB4194" s="21"/>
      <c r="AC4194" s="21"/>
      <c r="AD4194" s="21"/>
      <c r="AE4194" s="6"/>
      <c r="AF4194" s="6"/>
      <c r="AG4194" s="6"/>
      <c r="AH4194" s="6"/>
    </row>
    <row r="4195" spans="1:34" x14ac:dyDescent="0.35">
      <c r="A4195" s="20"/>
      <c r="B4195" s="6"/>
      <c r="C4195" s="6"/>
      <c r="D4195" s="6"/>
      <c r="E4195" s="6"/>
      <c r="F4195" s="6"/>
      <c r="G4195" s="6"/>
      <c r="H4195" s="6"/>
      <c r="I4195" s="6"/>
      <c r="J4195" s="6"/>
      <c r="K4195" s="6"/>
      <c r="L4195" s="6"/>
      <c r="M4195" s="6"/>
      <c r="N4195" s="6"/>
      <c r="O4195" s="6"/>
      <c r="P4195" s="6"/>
      <c r="Q4195" s="6"/>
      <c r="R4195" s="6"/>
      <c r="S4195" s="6"/>
      <c r="T4195" s="6"/>
      <c r="U4195" s="6"/>
      <c r="V4195" s="6"/>
      <c r="W4195" s="6"/>
      <c r="X4195" s="6"/>
      <c r="Y4195" s="6"/>
      <c r="Z4195" s="6"/>
      <c r="AA4195" s="6"/>
      <c r="AB4195" s="21"/>
      <c r="AC4195" s="21"/>
      <c r="AD4195" s="21"/>
      <c r="AE4195" s="6"/>
      <c r="AF4195" s="6"/>
      <c r="AG4195" s="6"/>
      <c r="AH4195" s="6"/>
    </row>
    <row r="4196" spans="1:34" x14ac:dyDescent="0.35">
      <c r="A4196" s="20"/>
      <c r="B4196" s="6"/>
      <c r="C4196" s="6"/>
      <c r="D4196" s="6"/>
      <c r="E4196" s="6"/>
      <c r="F4196" s="6"/>
      <c r="G4196" s="6"/>
      <c r="H4196" s="6"/>
      <c r="I4196" s="6"/>
      <c r="J4196" s="6"/>
      <c r="K4196" s="6"/>
      <c r="L4196" s="6"/>
      <c r="M4196" s="6"/>
      <c r="N4196" s="6"/>
      <c r="O4196" s="6"/>
      <c r="P4196" s="6"/>
      <c r="Q4196" s="6"/>
      <c r="R4196" s="6"/>
      <c r="S4196" s="6"/>
      <c r="T4196" s="6"/>
      <c r="U4196" s="6"/>
      <c r="V4196" s="6"/>
      <c r="W4196" s="6"/>
      <c r="X4196" s="6"/>
      <c r="Y4196" s="6"/>
      <c r="Z4196" s="6"/>
      <c r="AA4196" s="6"/>
      <c r="AB4196" s="21"/>
      <c r="AC4196" s="21"/>
      <c r="AD4196" s="21"/>
      <c r="AE4196" s="6"/>
      <c r="AF4196" s="6"/>
      <c r="AG4196" s="6"/>
      <c r="AH4196" s="6"/>
    </row>
    <row r="4197" spans="1:34" x14ac:dyDescent="0.35">
      <c r="A4197" s="20"/>
      <c r="B4197" s="6"/>
      <c r="C4197" s="6"/>
      <c r="D4197" s="6"/>
      <c r="E4197" s="6"/>
      <c r="F4197" s="6"/>
      <c r="G4197" s="6"/>
      <c r="H4197" s="6"/>
      <c r="I4197" s="6"/>
      <c r="J4197" s="6"/>
      <c r="K4197" s="6"/>
      <c r="L4197" s="6"/>
      <c r="M4197" s="6"/>
      <c r="N4197" s="6"/>
      <c r="O4197" s="6"/>
      <c r="P4197" s="6"/>
      <c r="Q4197" s="6"/>
      <c r="R4197" s="6"/>
      <c r="S4197" s="6"/>
      <c r="T4197" s="6"/>
      <c r="U4197" s="6"/>
      <c r="V4197" s="6"/>
      <c r="W4197" s="6"/>
      <c r="X4197" s="6"/>
      <c r="Y4197" s="6"/>
      <c r="Z4197" s="6"/>
      <c r="AA4197" s="6"/>
      <c r="AB4197" s="21"/>
      <c r="AC4197" s="21"/>
      <c r="AD4197" s="21"/>
      <c r="AE4197" s="6"/>
      <c r="AF4197" s="6"/>
      <c r="AG4197" s="6"/>
      <c r="AH4197" s="6"/>
    </row>
    <row r="4198" spans="1:34" x14ac:dyDescent="0.35">
      <c r="A4198" s="20"/>
      <c r="B4198" s="6"/>
      <c r="C4198" s="6"/>
      <c r="D4198" s="6"/>
      <c r="E4198" s="6"/>
      <c r="F4198" s="6"/>
      <c r="G4198" s="6"/>
      <c r="H4198" s="6"/>
      <c r="I4198" s="6"/>
      <c r="J4198" s="6"/>
      <c r="K4198" s="6"/>
      <c r="L4198" s="6"/>
      <c r="M4198" s="6"/>
      <c r="N4198" s="6"/>
      <c r="O4198" s="6"/>
      <c r="P4198" s="6"/>
      <c r="Q4198" s="6"/>
      <c r="R4198" s="6"/>
      <c r="S4198" s="6"/>
      <c r="T4198" s="6"/>
      <c r="U4198" s="6"/>
      <c r="V4198" s="6"/>
      <c r="W4198" s="6"/>
      <c r="X4198" s="6"/>
      <c r="Y4198" s="6"/>
      <c r="Z4198" s="6"/>
      <c r="AA4198" s="6"/>
      <c r="AB4198" s="21"/>
      <c r="AC4198" s="21"/>
      <c r="AD4198" s="21"/>
      <c r="AE4198" s="6"/>
      <c r="AF4198" s="6"/>
      <c r="AG4198" s="6"/>
      <c r="AH4198" s="6"/>
    </row>
    <row r="4199" spans="1:34" x14ac:dyDescent="0.35">
      <c r="A4199" s="20"/>
      <c r="B4199" s="6"/>
      <c r="C4199" s="6"/>
      <c r="D4199" s="6"/>
      <c r="E4199" s="6"/>
      <c r="F4199" s="6"/>
      <c r="G4199" s="6"/>
      <c r="H4199" s="6"/>
      <c r="I4199" s="6"/>
      <c r="J4199" s="6"/>
      <c r="K4199" s="6"/>
      <c r="L4199" s="6"/>
      <c r="M4199" s="6"/>
      <c r="N4199" s="6"/>
      <c r="O4199" s="6"/>
      <c r="P4199" s="6"/>
      <c r="Q4199" s="6"/>
      <c r="R4199" s="6"/>
      <c r="S4199" s="6"/>
      <c r="T4199" s="6"/>
      <c r="U4199" s="6"/>
      <c r="V4199" s="6"/>
      <c r="W4199" s="6"/>
      <c r="X4199" s="6"/>
      <c r="Y4199" s="6"/>
      <c r="Z4199" s="6"/>
      <c r="AA4199" s="6"/>
      <c r="AB4199" s="21"/>
      <c r="AC4199" s="21"/>
      <c r="AD4199" s="21"/>
      <c r="AE4199" s="6"/>
      <c r="AF4199" s="6"/>
      <c r="AG4199" s="6"/>
      <c r="AH4199" s="6"/>
    </row>
    <row r="4200" spans="1:34" x14ac:dyDescent="0.35">
      <c r="A4200" s="20"/>
      <c r="B4200" s="6"/>
      <c r="C4200" s="6"/>
      <c r="D4200" s="6"/>
      <c r="E4200" s="6"/>
      <c r="F4200" s="6"/>
      <c r="G4200" s="6"/>
      <c r="H4200" s="6"/>
      <c r="I4200" s="6"/>
      <c r="J4200" s="6"/>
      <c r="K4200" s="6"/>
      <c r="L4200" s="6"/>
      <c r="M4200" s="6"/>
      <c r="N4200" s="6"/>
      <c r="O4200" s="6"/>
      <c r="P4200" s="6"/>
      <c r="Q4200" s="6"/>
      <c r="R4200" s="6"/>
      <c r="S4200" s="6"/>
      <c r="T4200" s="6"/>
      <c r="U4200" s="6"/>
      <c r="V4200" s="6"/>
      <c r="W4200" s="6"/>
      <c r="X4200" s="6"/>
      <c r="Y4200" s="6"/>
      <c r="Z4200" s="6"/>
      <c r="AA4200" s="6"/>
      <c r="AB4200" s="21"/>
      <c r="AC4200" s="21"/>
      <c r="AD4200" s="21"/>
      <c r="AE4200" s="6"/>
      <c r="AF4200" s="6"/>
      <c r="AG4200" s="6"/>
      <c r="AH4200" s="6"/>
    </row>
    <row r="4201" spans="1:34" x14ac:dyDescent="0.35">
      <c r="A4201" s="20"/>
      <c r="B4201" s="6"/>
      <c r="C4201" s="6"/>
      <c r="D4201" s="6"/>
      <c r="E4201" s="6"/>
      <c r="F4201" s="6"/>
      <c r="G4201" s="6"/>
      <c r="H4201" s="6"/>
      <c r="I4201" s="6"/>
      <c r="J4201" s="6"/>
      <c r="K4201" s="6"/>
      <c r="L4201" s="6"/>
      <c r="M4201" s="6"/>
      <c r="N4201" s="6"/>
      <c r="O4201" s="6"/>
      <c r="P4201" s="6"/>
      <c r="Q4201" s="6"/>
      <c r="R4201" s="6"/>
      <c r="S4201" s="6"/>
      <c r="T4201" s="6"/>
      <c r="U4201" s="6"/>
      <c r="V4201" s="6"/>
      <c r="W4201" s="6"/>
      <c r="X4201" s="6"/>
      <c r="Y4201" s="6"/>
      <c r="Z4201" s="6"/>
      <c r="AA4201" s="6"/>
      <c r="AB4201" s="21"/>
      <c r="AC4201" s="21"/>
      <c r="AD4201" s="21"/>
      <c r="AE4201" s="6"/>
      <c r="AF4201" s="6"/>
      <c r="AG4201" s="6"/>
      <c r="AH4201" s="6"/>
    </row>
    <row r="4202" spans="1:34" x14ac:dyDescent="0.35">
      <c r="A4202" s="20"/>
      <c r="B4202" s="6"/>
      <c r="C4202" s="6"/>
      <c r="D4202" s="6"/>
      <c r="E4202" s="6"/>
      <c r="F4202" s="6"/>
      <c r="G4202" s="6"/>
      <c r="H4202" s="6"/>
      <c r="I4202" s="6"/>
      <c r="J4202" s="6"/>
      <c r="K4202" s="6"/>
      <c r="L4202" s="6"/>
      <c r="M4202" s="6"/>
      <c r="N4202" s="6"/>
      <c r="O4202" s="6"/>
      <c r="P4202" s="6"/>
      <c r="Q4202" s="6"/>
      <c r="R4202" s="6"/>
      <c r="S4202" s="6"/>
      <c r="T4202" s="6"/>
      <c r="U4202" s="6"/>
      <c r="V4202" s="6"/>
      <c r="W4202" s="6"/>
      <c r="X4202" s="6"/>
      <c r="Y4202" s="6"/>
      <c r="Z4202" s="6"/>
      <c r="AA4202" s="6"/>
      <c r="AB4202" s="21"/>
      <c r="AC4202" s="21"/>
      <c r="AD4202" s="21"/>
      <c r="AE4202" s="6"/>
      <c r="AF4202" s="6"/>
      <c r="AG4202" s="6"/>
      <c r="AH4202" s="6"/>
    </row>
    <row r="4203" spans="1:34" x14ac:dyDescent="0.35">
      <c r="A4203" s="20"/>
      <c r="B4203" s="6"/>
      <c r="C4203" s="6"/>
      <c r="D4203" s="6"/>
      <c r="E4203" s="6"/>
      <c r="F4203" s="6"/>
      <c r="G4203" s="6"/>
      <c r="H4203" s="6"/>
      <c r="I4203" s="6"/>
      <c r="J4203" s="6"/>
      <c r="K4203" s="6"/>
      <c r="L4203" s="6"/>
      <c r="M4203" s="6"/>
      <c r="N4203" s="6"/>
      <c r="O4203" s="6"/>
      <c r="P4203" s="6"/>
      <c r="Q4203" s="6"/>
      <c r="R4203" s="6"/>
      <c r="S4203" s="6"/>
      <c r="T4203" s="6"/>
      <c r="U4203" s="6"/>
      <c r="V4203" s="6"/>
      <c r="W4203" s="6"/>
      <c r="X4203" s="6"/>
      <c r="Y4203" s="6"/>
      <c r="Z4203" s="6"/>
      <c r="AA4203" s="6"/>
      <c r="AB4203" s="21"/>
      <c r="AC4203" s="21"/>
      <c r="AD4203" s="21"/>
      <c r="AE4203" s="6"/>
      <c r="AF4203" s="6"/>
      <c r="AG4203" s="6"/>
      <c r="AH4203" s="6"/>
    </row>
    <row r="4204" spans="1:34" x14ac:dyDescent="0.35">
      <c r="A4204" s="20"/>
      <c r="B4204" s="6"/>
      <c r="C4204" s="6"/>
      <c r="D4204" s="6"/>
      <c r="E4204" s="6"/>
      <c r="F4204" s="6"/>
      <c r="G4204" s="6"/>
      <c r="H4204" s="6"/>
      <c r="I4204" s="6"/>
      <c r="J4204" s="6"/>
      <c r="K4204" s="6"/>
      <c r="L4204" s="6"/>
      <c r="M4204" s="6"/>
      <c r="N4204" s="6"/>
      <c r="O4204" s="6"/>
      <c r="P4204" s="6"/>
      <c r="Q4204" s="6"/>
      <c r="R4204" s="6"/>
      <c r="S4204" s="6"/>
      <c r="T4204" s="6"/>
      <c r="U4204" s="6"/>
      <c r="V4204" s="6"/>
      <c r="W4204" s="6"/>
      <c r="X4204" s="6"/>
      <c r="Y4204" s="6"/>
      <c r="Z4204" s="6"/>
      <c r="AA4204" s="6"/>
      <c r="AB4204" s="21"/>
      <c r="AC4204" s="21"/>
      <c r="AD4204" s="21"/>
      <c r="AE4204" s="6"/>
      <c r="AF4204" s="6"/>
      <c r="AG4204" s="6"/>
      <c r="AH4204" s="6"/>
    </row>
    <row r="4205" spans="1:34" x14ac:dyDescent="0.35">
      <c r="A4205" s="20"/>
      <c r="B4205" s="6"/>
      <c r="C4205" s="6"/>
      <c r="D4205" s="6"/>
      <c r="E4205" s="6"/>
      <c r="F4205" s="6"/>
      <c r="G4205" s="6"/>
      <c r="H4205" s="6"/>
      <c r="I4205" s="6"/>
      <c r="J4205" s="6"/>
      <c r="K4205" s="6"/>
      <c r="L4205" s="6"/>
      <c r="M4205" s="6"/>
      <c r="N4205" s="6"/>
      <c r="O4205" s="6"/>
      <c r="P4205" s="6"/>
      <c r="Q4205" s="6"/>
      <c r="R4205" s="6"/>
      <c r="S4205" s="6"/>
      <c r="T4205" s="6"/>
      <c r="U4205" s="6"/>
      <c r="V4205" s="6"/>
      <c r="W4205" s="6"/>
      <c r="X4205" s="6"/>
      <c r="Y4205" s="6"/>
      <c r="Z4205" s="6"/>
      <c r="AA4205" s="6"/>
      <c r="AB4205" s="21"/>
      <c r="AC4205" s="21"/>
      <c r="AD4205" s="21"/>
      <c r="AE4205" s="6"/>
      <c r="AF4205" s="6"/>
      <c r="AG4205" s="6"/>
      <c r="AH4205" s="6"/>
    </row>
    <row r="4206" spans="1:34" x14ac:dyDescent="0.35">
      <c r="A4206" s="20"/>
      <c r="B4206" s="6"/>
      <c r="C4206" s="6"/>
      <c r="D4206" s="6"/>
      <c r="E4206" s="6"/>
      <c r="F4206" s="6"/>
      <c r="G4206" s="6"/>
      <c r="H4206" s="6"/>
      <c r="I4206" s="6"/>
      <c r="J4206" s="6"/>
      <c r="K4206" s="6"/>
      <c r="L4206" s="6"/>
      <c r="M4206" s="6"/>
      <c r="N4206" s="6"/>
      <c r="O4206" s="6"/>
      <c r="P4206" s="6"/>
      <c r="Q4206" s="6"/>
      <c r="R4206" s="6"/>
      <c r="S4206" s="6"/>
      <c r="T4206" s="6"/>
      <c r="U4206" s="6"/>
      <c r="V4206" s="6"/>
      <c r="W4206" s="6"/>
      <c r="X4206" s="6"/>
      <c r="Y4206" s="6"/>
      <c r="Z4206" s="6"/>
      <c r="AA4206" s="6"/>
      <c r="AB4206" s="21"/>
      <c r="AC4206" s="21"/>
      <c r="AD4206" s="21"/>
      <c r="AE4206" s="6"/>
      <c r="AF4206" s="6"/>
      <c r="AG4206" s="6"/>
      <c r="AH4206" s="6"/>
    </row>
    <row r="4207" spans="1:34" x14ac:dyDescent="0.35">
      <c r="A4207" s="20"/>
      <c r="B4207" s="6"/>
      <c r="C4207" s="6"/>
      <c r="D4207" s="6"/>
      <c r="E4207" s="6"/>
      <c r="F4207" s="6"/>
      <c r="G4207" s="6"/>
      <c r="H4207" s="6"/>
      <c r="I4207" s="6"/>
      <c r="J4207" s="6"/>
      <c r="K4207" s="6"/>
      <c r="L4207" s="6"/>
      <c r="M4207" s="6"/>
      <c r="N4207" s="6"/>
      <c r="O4207" s="6"/>
      <c r="P4207" s="6"/>
      <c r="Q4207" s="6"/>
      <c r="R4207" s="6"/>
      <c r="S4207" s="6"/>
      <c r="T4207" s="6"/>
      <c r="U4207" s="6"/>
      <c r="V4207" s="6"/>
      <c r="W4207" s="6"/>
      <c r="X4207" s="6"/>
      <c r="Y4207" s="6"/>
      <c r="Z4207" s="6"/>
      <c r="AA4207" s="6"/>
      <c r="AB4207" s="21"/>
      <c r="AC4207" s="21"/>
      <c r="AD4207" s="21"/>
      <c r="AE4207" s="6"/>
      <c r="AF4207" s="6"/>
      <c r="AG4207" s="6"/>
      <c r="AH4207" s="6"/>
    </row>
    <row r="4208" spans="1:34" x14ac:dyDescent="0.35">
      <c r="A4208" s="20"/>
      <c r="B4208" s="6"/>
      <c r="C4208" s="6"/>
      <c r="D4208" s="6"/>
      <c r="E4208" s="6"/>
      <c r="F4208" s="6"/>
      <c r="G4208" s="6"/>
      <c r="H4208" s="6"/>
      <c r="I4208" s="6"/>
      <c r="J4208" s="6"/>
      <c r="K4208" s="6"/>
      <c r="L4208" s="6"/>
      <c r="M4208" s="6"/>
      <c r="N4208" s="6"/>
      <c r="O4208" s="6"/>
      <c r="P4208" s="6"/>
      <c r="Q4208" s="6"/>
      <c r="R4208" s="6"/>
      <c r="S4208" s="6"/>
      <c r="T4208" s="6"/>
      <c r="U4208" s="6"/>
      <c r="V4208" s="6"/>
      <c r="W4208" s="6"/>
      <c r="X4208" s="6"/>
      <c r="Y4208" s="6"/>
      <c r="Z4208" s="6"/>
      <c r="AA4208" s="6"/>
      <c r="AB4208" s="21"/>
      <c r="AC4208" s="21"/>
      <c r="AD4208" s="21"/>
      <c r="AE4208" s="6"/>
      <c r="AF4208" s="6"/>
      <c r="AG4208" s="6"/>
      <c r="AH4208" s="6"/>
    </row>
    <row r="4209" spans="1:34" x14ac:dyDescent="0.35">
      <c r="A4209" s="20"/>
      <c r="B4209" s="6"/>
      <c r="C4209" s="6"/>
      <c r="D4209" s="6"/>
      <c r="E4209" s="6"/>
      <c r="F4209" s="6"/>
      <c r="G4209" s="6"/>
      <c r="H4209" s="6"/>
      <c r="I4209" s="6"/>
      <c r="J4209" s="6"/>
      <c r="K4209" s="6"/>
      <c r="L4209" s="6"/>
      <c r="M4209" s="6"/>
      <c r="N4209" s="6"/>
      <c r="O4209" s="6"/>
      <c r="P4209" s="6"/>
      <c r="Q4209" s="6"/>
      <c r="R4209" s="6"/>
      <c r="S4209" s="6"/>
      <c r="T4209" s="6"/>
      <c r="U4209" s="6"/>
      <c r="V4209" s="6"/>
      <c r="W4209" s="6"/>
      <c r="X4209" s="6"/>
      <c r="Y4209" s="6"/>
      <c r="Z4209" s="6"/>
      <c r="AA4209" s="6"/>
      <c r="AB4209" s="21"/>
      <c r="AC4209" s="21"/>
      <c r="AD4209" s="21"/>
      <c r="AE4209" s="6"/>
      <c r="AF4209" s="6"/>
      <c r="AG4209" s="6"/>
      <c r="AH4209" s="6"/>
    </row>
    <row r="4210" spans="1:34" x14ac:dyDescent="0.35">
      <c r="A4210" s="20"/>
      <c r="B4210" s="6"/>
      <c r="C4210" s="6"/>
      <c r="D4210" s="6"/>
      <c r="E4210" s="6"/>
      <c r="F4210" s="6"/>
      <c r="G4210" s="6"/>
      <c r="H4210" s="6"/>
      <c r="I4210" s="6"/>
      <c r="J4210" s="6"/>
      <c r="K4210" s="6"/>
      <c r="L4210" s="6"/>
      <c r="M4210" s="6"/>
      <c r="N4210" s="6"/>
      <c r="O4210" s="6"/>
      <c r="P4210" s="6"/>
      <c r="Q4210" s="6"/>
      <c r="R4210" s="6"/>
      <c r="S4210" s="6"/>
      <c r="T4210" s="6"/>
      <c r="U4210" s="6"/>
      <c r="V4210" s="6"/>
      <c r="W4210" s="6"/>
      <c r="X4210" s="6"/>
      <c r="Y4210" s="6"/>
      <c r="Z4210" s="6"/>
      <c r="AA4210" s="6"/>
      <c r="AB4210" s="21"/>
      <c r="AC4210" s="21"/>
      <c r="AD4210" s="21"/>
      <c r="AE4210" s="6"/>
      <c r="AF4210" s="6"/>
      <c r="AG4210" s="6"/>
      <c r="AH4210" s="6"/>
    </row>
    <row r="4211" spans="1:34" x14ac:dyDescent="0.35">
      <c r="A4211" s="20"/>
      <c r="B4211" s="6"/>
      <c r="C4211" s="6"/>
      <c r="D4211" s="6"/>
      <c r="E4211" s="6"/>
      <c r="F4211" s="6"/>
      <c r="G4211" s="6"/>
      <c r="H4211" s="6"/>
      <c r="I4211" s="6"/>
      <c r="J4211" s="6"/>
      <c r="K4211" s="6"/>
      <c r="L4211" s="6"/>
      <c r="M4211" s="6"/>
      <c r="N4211" s="6"/>
      <c r="O4211" s="6"/>
      <c r="P4211" s="6"/>
      <c r="Q4211" s="6"/>
      <c r="R4211" s="6"/>
      <c r="S4211" s="6"/>
      <c r="T4211" s="6"/>
      <c r="U4211" s="6"/>
      <c r="V4211" s="6"/>
      <c r="W4211" s="6"/>
      <c r="X4211" s="6"/>
      <c r="Y4211" s="6"/>
      <c r="Z4211" s="6"/>
      <c r="AA4211" s="6"/>
      <c r="AB4211" s="21"/>
      <c r="AC4211" s="21"/>
      <c r="AD4211" s="21"/>
      <c r="AE4211" s="6"/>
      <c r="AF4211" s="6"/>
      <c r="AG4211" s="6"/>
      <c r="AH4211" s="6"/>
    </row>
    <row r="4212" spans="1:34" x14ac:dyDescent="0.35">
      <c r="A4212" s="20"/>
      <c r="B4212" s="6"/>
      <c r="C4212" s="6"/>
      <c r="D4212" s="6"/>
      <c r="E4212" s="6"/>
      <c r="F4212" s="6"/>
      <c r="G4212" s="6"/>
      <c r="H4212" s="6"/>
      <c r="I4212" s="6"/>
      <c r="J4212" s="6"/>
      <c r="K4212" s="6"/>
      <c r="L4212" s="6"/>
      <c r="M4212" s="6"/>
      <c r="N4212" s="6"/>
      <c r="O4212" s="6"/>
      <c r="P4212" s="6"/>
      <c r="Q4212" s="6"/>
      <c r="R4212" s="6"/>
      <c r="S4212" s="6"/>
      <c r="T4212" s="6"/>
      <c r="U4212" s="6"/>
      <c r="V4212" s="6"/>
      <c r="W4212" s="6"/>
      <c r="X4212" s="6"/>
      <c r="Y4212" s="6"/>
      <c r="Z4212" s="6"/>
      <c r="AA4212" s="6"/>
      <c r="AB4212" s="21"/>
      <c r="AC4212" s="21"/>
      <c r="AD4212" s="21"/>
      <c r="AE4212" s="6"/>
      <c r="AF4212" s="6"/>
      <c r="AG4212" s="6"/>
      <c r="AH4212" s="6"/>
    </row>
    <row r="4213" spans="1:34" x14ac:dyDescent="0.35">
      <c r="A4213" s="20"/>
      <c r="B4213" s="6"/>
      <c r="C4213" s="6"/>
      <c r="D4213" s="6"/>
      <c r="E4213" s="6"/>
      <c r="F4213" s="6"/>
      <c r="G4213" s="6"/>
      <c r="H4213" s="6"/>
      <c r="I4213" s="6"/>
      <c r="J4213" s="6"/>
      <c r="K4213" s="6"/>
      <c r="L4213" s="6"/>
      <c r="M4213" s="6"/>
      <c r="N4213" s="6"/>
      <c r="O4213" s="6"/>
      <c r="P4213" s="6"/>
      <c r="Q4213" s="6"/>
      <c r="R4213" s="6"/>
      <c r="S4213" s="6"/>
      <c r="T4213" s="6"/>
      <c r="U4213" s="6"/>
      <c r="V4213" s="6"/>
      <c r="W4213" s="6"/>
      <c r="X4213" s="6"/>
      <c r="Y4213" s="6"/>
      <c r="Z4213" s="6"/>
      <c r="AA4213" s="6"/>
      <c r="AB4213" s="21"/>
      <c r="AC4213" s="21"/>
      <c r="AD4213" s="21"/>
      <c r="AE4213" s="6"/>
      <c r="AF4213" s="6"/>
      <c r="AG4213" s="6"/>
      <c r="AH4213" s="6"/>
    </row>
    <row r="4214" spans="1:34" x14ac:dyDescent="0.35">
      <c r="A4214" s="20"/>
      <c r="B4214" s="6"/>
      <c r="C4214" s="6"/>
      <c r="D4214" s="6"/>
      <c r="E4214" s="6"/>
      <c r="F4214" s="6"/>
      <c r="G4214" s="6"/>
      <c r="H4214" s="6"/>
      <c r="I4214" s="6"/>
      <c r="J4214" s="6"/>
      <c r="K4214" s="6"/>
      <c r="L4214" s="6"/>
      <c r="M4214" s="6"/>
      <c r="N4214" s="6"/>
      <c r="O4214" s="6"/>
      <c r="P4214" s="6"/>
      <c r="Q4214" s="6"/>
      <c r="R4214" s="6"/>
      <c r="S4214" s="6"/>
      <c r="T4214" s="6"/>
      <c r="U4214" s="6"/>
      <c r="V4214" s="6"/>
      <c r="W4214" s="6"/>
      <c r="X4214" s="6"/>
      <c r="Y4214" s="6"/>
      <c r="Z4214" s="6"/>
      <c r="AA4214" s="6"/>
      <c r="AB4214" s="21"/>
      <c r="AC4214" s="21"/>
      <c r="AD4214" s="21"/>
      <c r="AE4214" s="6"/>
      <c r="AF4214" s="6"/>
      <c r="AG4214" s="6"/>
      <c r="AH4214" s="6"/>
    </row>
    <row r="4215" spans="1:34" x14ac:dyDescent="0.35">
      <c r="A4215" s="20"/>
      <c r="B4215" s="6"/>
      <c r="C4215" s="6"/>
      <c r="D4215" s="6"/>
      <c r="E4215" s="6"/>
      <c r="F4215" s="6"/>
      <c r="G4215" s="6"/>
      <c r="H4215" s="6"/>
      <c r="I4215" s="6"/>
      <c r="J4215" s="6"/>
      <c r="K4215" s="6"/>
      <c r="L4215" s="6"/>
      <c r="M4215" s="6"/>
      <c r="N4215" s="6"/>
      <c r="O4215" s="6"/>
      <c r="P4215" s="6"/>
      <c r="Q4215" s="6"/>
      <c r="R4215" s="6"/>
      <c r="S4215" s="6"/>
      <c r="T4215" s="6"/>
      <c r="U4215" s="6"/>
      <c r="V4215" s="6"/>
      <c r="W4215" s="6"/>
      <c r="X4215" s="6"/>
      <c r="Y4215" s="6"/>
      <c r="Z4215" s="6"/>
      <c r="AA4215" s="6"/>
      <c r="AB4215" s="21"/>
      <c r="AC4215" s="21"/>
      <c r="AD4215" s="21"/>
      <c r="AE4215" s="6"/>
      <c r="AF4215" s="6"/>
      <c r="AG4215" s="6"/>
      <c r="AH4215" s="6"/>
    </row>
    <row r="4216" spans="1:34" x14ac:dyDescent="0.35">
      <c r="A4216" s="20"/>
      <c r="B4216" s="6"/>
      <c r="C4216" s="6"/>
      <c r="D4216" s="6"/>
      <c r="E4216" s="6"/>
      <c r="F4216" s="6"/>
      <c r="G4216" s="6"/>
      <c r="H4216" s="6"/>
      <c r="I4216" s="6"/>
      <c r="J4216" s="6"/>
      <c r="K4216" s="6"/>
      <c r="L4216" s="6"/>
      <c r="M4216" s="6"/>
      <c r="N4216" s="6"/>
      <c r="O4216" s="6"/>
      <c r="P4216" s="6"/>
      <c r="Q4216" s="6"/>
      <c r="R4216" s="6"/>
      <c r="S4216" s="6"/>
      <c r="T4216" s="6"/>
      <c r="U4216" s="6"/>
      <c r="V4216" s="6"/>
      <c r="W4216" s="6"/>
      <c r="X4216" s="6"/>
      <c r="Y4216" s="6"/>
      <c r="Z4216" s="6"/>
      <c r="AA4216" s="6"/>
      <c r="AB4216" s="21"/>
      <c r="AC4216" s="21"/>
      <c r="AD4216" s="21"/>
      <c r="AE4216" s="6"/>
      <c r="AF4216" s="6"/>
      <c r="AG4216" s="6"/>
      <c r="AH4216" s="6"/>
    </row>
    <row r="4217" spans="1:34" x14ac:dyDescent="0.35">
      <c r="A4217" s="20"/>
      <c r="B4217" s="6"/>
      <c r="C4217" s="6"/>
      <c r="D4217" s="6"/>
      <c r="E4217" s="6"/>
      <c r="F4217" s="6"/>
      <c r="G4217" s="6"/>
      <c r="H4217" s="6"/>
      <c r="I4217" s="6"/>
      <c r="J4217" s="6"/>
      <c r="K4217" s="6"/>
      <c r="L4217" s="6"/>
      <c r="M4217" s="6"/>
      <c r="N4217" s="6"/>
      <c r="O4217" s="6"/>
      <c r="P4217" s="6"/>
      <c r="Q4217" s="6"/>
      <c r="R4217" s="6"/>
      <c r="S4217" s="6"/>
      <c r="T4217" s="6"/>
      <c r="U4217" s="6"/>
      <c r="V4217" s="6"/>
      <c r="W4217" s="6"/>
      <c r="X4217" s="6"/>
      <c r="Y4217" s="6"/>
      <c r="Z4217" s="6"/>
      <c r="AA4217" s="6"/>
      <c r="AB4217" s="21"/>
      <c r="AC4217" s="21"/>
      <c r="AD4217" s="21"/>
      <c r="AE4217" s="6"/>
      <c r="AF4217" s="6"/>
      <c r="AG4217" s="6"/>
      <c r="AH4217" s="6"/>
    </row>
    <row r="4218" spans="1:34" x14ac:dyDescent="0.35">
      <c r="A4218" s="20"/>
      <c r="B4218" s="6"/>
      <c r="C4218" s="6"/>
      <c r="D4218" s="6"/>
      <c r="E4218" s="6"/>
      <c r="F4218" s="6"/>
      <c r="G4218" s="6"/>
      <c r="H4218" s="6"/>
      <c r="I4218" s="6"/>
      <c r="J4218" s="6"/>
      <c r="K4218" s="6"/>
      <c r="L4218" s="6"/>
      <c r="M4218" s="6"/>
      <c r="N4218" s="6"/>
      <c r="O4218" s="6"/>
      <c r="P4218" s="6"/>
      <c r="Q4218" s="6"/>
      <c r="R4218" s="6"/>
      <c r="S4218" s="6"/>
      <c r="T4218" s="6"/>
      <c r="U4218" s="6"/>
      <c r="V4218" s="6"/>
      <c r="W4218" s="6"/>
      <c r="X4218" s="6"/>
      <c r="Y4218" s="6"/>
      <c r="Z4218" s="6"/>
      <c r="AA4218" s="6"/>
      <c r="AB4218" s="21"/>
      <c r="AC4218" s="21"/>
      <c r="AD4218" s="21"/>
      <c r="AE4218" s="6"/>
      <c r="AF4218" s="6"/>
      <c r="AG4218" s="6"/>
      <c r="AH4218" s="6"/>
    </row>
    <row r="4219" spans="1:34" x14ac:dyDescent="0.35">
      <c r="A4219" s="20"/>
      <c r="B4219" s="6"/>
      <c r="C4219" s="6"/>
      <c r="D4219" s="6"/>
      <c r="E4219" s="6"/>
      <c r="F4219" s="6"/>
      <c r="G4219" s="6"/>
      <c r="H4219" s="6"/>
      <c r="I4219" s="6"/>
      <c r="J4219" s="6"/>
      <c r="K4219" s="6"/>
      <c r="L4219" s="6"/>
      <c r="M4219" s="6"/>
      <c r="N4219" s="6"/>
      <c r="O4219" s="6"/>
      <c r="P4219" s="6"/>
      <c r="Q4219" s="6"/>
      <c r="R4219" s="6"/>
      <c r="S4219" s="6"/>
      <c r="T4219" s="6"/>
      <c r="U4219" s="6"/>
      <c r="V4219" s="6"/>
      <c r="W4219" s="6"/>
      <c r="X4219" s="6"/>
      <c r="Y4219" s="6"/>
      <c r="Z4219" s="6"/>
      <c r="AA4219" s="6"/>
      <c r="AB4219" s="21"/>
      <c r="AC4219" s="21"/>
      <c r="AD4219" s="21"/>
      <c r="AE4219" s="6"/>
      <c r="AF4219" s="6"/>
      <c r="AG4219" s="6"/>
      <c r="AH4219" s="6"/>
    </row>
    <row r="4220" spans="1:34" x14ac:dyDescent="0.35">
      <c r="A4220" s="20"/>
      <c r="B4220" s="6"/>
      <c r="C4220" s="6"/>
      <c r="D4220" s="6"/>
      <c r="E4220" s="6"/>
      <c r="F4220" s="6"/>
      <c r="G4220" s="6"/>
      <c r="H4220" s="6"/>
      <c r="I4220" s="6"/>
      <c r="J4220" s="6"/>
      <c r="K4220" s="6"/>
      <c r="L4220" s="6"/>
      <c r="M4220" s="6"/>
      <c r="N4220" s="6"/>
      <c r="O4220" s="6"/>
      <c r="P4220" s="6"/>
      <c r="Q4220" s="6"/>
      <c r="R4220" s="6"/>
      <c r="S4220" s="6"/>
      <c r="T4220" s="6"/>
      <c r="U4220" s="6"/>
      <c r="V4220" s="6"/>
      <c r="W4220" s="6"/>
      <c r="X4220" s="6"/>
      <c r="Y4220" s="6"/>
      <c r="Z4220" s="6"/>
      <c r="AA4220" s="6"/>
      <c r="AB4220" s="21"/>
      <c r="AC4220" s="21"/>
      <c r="AD4220" s="21"/>
      <c r="AE4220" s="6"/>
      <c r="AF4220" s="6"/>
      <c r="AG4220" s="6"/>
      <c r="AH4220" s="6"/>
    </row>
    <row r="4221" spans="1:34" x14ac:dyDescent="0.35">
      <c r="A4221" s="20"/>
      <c r="B4221" s="6"/>
      <c r="C4221" s="6"/>
      <c r="D4221" s="6"/>
      <c r="E4221" s="6"/>
      <c r="F4221" s="6"/>
      <c r="G4221" s="6"/>
      <c r="H4221" s="6"/>
      <c r="I4221" s="6"/>
      <c r="J4221" s="6"/>
      <c r="K4221" s="6"/>
      <c r="L4221" s="6"/>
      <c r="M4221" s="6"/>
      <c r="N4221" s="6"/>
      <c r="O4221" s="6"/>
      <c r="P4221" s="6"/>
      <c r="Q4221" s="6"/>
      <c r="R4221" s="6"/>
      <c r="S4221" s="6"/>
      <c r="T4221" s="6"/>
      <c r="U4221" s="6"/>
      <c r="V4221" s="6"/>
      <c r="W4221" s="6"/>
      <c r="X4221" s="6"/>
      <c r="Y4221" s="6"/>
      <c r="Z4221" s="6"/>
      <c r="AA4221" s="6"/>
      <c r="AB4221" s="21"/>
      <c r="AC4221" s="21"/>
      <c r="AD4221" s="21"/>
      <c r="AE4221" s="6"/>
      <c r="AF4221" s="6"/>
      <c r="AG4221" s="6"/>
      <c r="AH4221" s="6"/>
    </row>
    <row r="4222" spans="1:34" x14ac:dyDescent="0.35">
      <c r="A4222" s="20"/>
      <c r="B4222" s="6"/>
      <c r="C4222" s="6"/>
      <c r="D4222" s="6"/>
      <c r="E4222" s="6"/>
      <c r="F4222" s="6"/>
      <c r="G4222" s="6"/>
      <c r="H4222" s="6"/>
      <c r="I4222" s="6"/>
      <c r="J4222" s="6"/>
      <c r="K4222" s="6"/>
      <c r="L4222" s="6"/>
      <c r="M4222" s="6"/>
      <c r="N4222" s="6"/>
      <c r="O4222" s="6"/>
      <c r="P4222" s="6"/>
      <c r="Q4222" s="6"/>
      <c r="R4222" s="6"/>
      <c r="S4222" s="6"/>
      <c r="T4222" s="6"/>
      <c r="U4222" s="6"/>
      <c r="V4222" s="6"/>
      <c r="W4222" s="6"/>
      <c r="X4222" s="6"/>
      <c r="Y4222" s="6"/>
      <c r="Z4222" s="6"/>
      <c r="AA4222" s="6"/>
      <c r="AB4222" s="21"/>
      <c r="AC4222" s="21"/>
      <c r="AD4222" s="21"/>
      <c r="AE4222" s="6"/>
      <c r="AF4222" s="6"/>
      <c r="AG4222" s="6"/>
      <c r="AH4222" s="6"/>
    </row>
    <row r="4223" spans="1:34" x14ac:dyDescent="0.35">
      <c r="A4223" s="20"/>
      <c r="B4223" s="6"/>
      <c r="C4223" s="6"/>
      <c r="D4223" s="6"/>
      <c r="E4223" s="6"/>
      <c r="F4223" s="6"/>
      <c r="G4223" s="6"/>
      <c r="H4223" s="6"/>
      <c r="I4223" s="6"/>
      <c r="J4223" s="6"/>
      <c r="K4223" s="6"/>
      <c r="L4223" s="6"/>
      <c r="M4223" s="6"/>
      <c r="N4223" s="6"/>
      <c r="O4223" s="6"/>
      <c r="P4223" s="6"/>
      <c r="Q4223" s="6"/>
      <c r="R4223" s="6"/>
      <c r="S4223" s="6"/>
      <c r="T4223" s="6"/>
      <c r="U4223" s="6"/>
      <c r="V4223" s="6"/>
      <c r="W4223" s="6"/>
      <c r="X4223" s="6"/>
      <c r="Y4223" s="6"/>
      <c r="Z4223" s="6"/>
      <c r="AA4223" s="6"/>
      <c r="AB4223" s="21"/>
      <c r="AC4223" s="21"/>
      <c r="AD4223" s="21"/>
      <c r="AE4223" s="6"/>
      <c r="AF4223" s="6"/>
      <c r="AG4223" s="6"/>
      <c r="AH4223" s="6"/>
    </row>
    <row r="4224" spans="1:34" x14ac:dyDescent="0.35">
      <c r="A4224" s="20"/>
      <c r="B4224" s="6"/>
      <c r="C4224" s="6"/>
      <c r="D4224" s="6"/>
      <c r="E4224" s="6"/>
      <c r="F4224" s="6"/>
      <c r="G4224" s="6"/>
      <c r="H4224" s="6"/>
      <c r="I4224" s="6"/>
      <c r="J4224" s="6"/>
      <c r="K4224" s="6"/>
      <c r="L4224" s="6"/>
      <c r="M4224" s="6"/>
      <c r="N4224" s="6"/>
      <c r="O4224" s="6"/>
      <c r="P4224" s="6"/>
      <c r="Q4224" s="6"/>
      <c r="R4224" s="6"/>
      <c r="S4224" s="6"/>
      <c r="T4224" s="6"/>
      <c r="U4224" s="6"/>
      <c r="V4224" s="6"/>
      <c r="W4224" s="6"/>
      <c r="X4224" s="6"/>
      <c r="Y4224" s="6"/>
      <c r="Z4224" s="6"/>
      <c r="AA4224" s="6"/>
      <c r="AB4224" s="21"/>
      <c r="AC4224" s="21"/>
      <c r="AD4224" s="21"/>
      <c r="AE4224" s="6"/>
      <c r="AF4224" s="6"/>
      <c r="AG4224" s="6"/>
      <c r="AH4224" s="6"/>
    </row>
    <row r="4225" spans="1:34" x14ac:dyDescent="0.35">
      <c r="A4225" s="20"/>
      <c r="B4225" s="6"/>
      <c r="C4225" s="6"/>
      <c r="D4225" s="6"/>
      <c r="E4225" s="6"/>
      <c r="F4225" s="6"/>
      <c r="G4225" s="6"/>
      <c r="H4225" s="6"/>
      <c r="I4225" s="6"/>
      <c r="J4225" s="6"/>
      <c r="K4225" s="6"/>
      <c r="L4225" s="6"/>
      <c r="M4225" s="6"/>
      <c r="N4225" s="6"/>
      <c r="O4225" s="6"/>
      <c r="P4225" s="6"/>
      <c r="Q4225" s="6"/>
      <c r="R4225" s="6"/>
      <c r="S4225" s="6"/>
      <c r="T4225" s="6"/>
      <c r="U4225" s="6"/>
      <c r="V4225" s="6"/>
      <c r="W4225" s="6"/>
      <c r="X4225" s="6"/>
      <c r="Y4225" s="6"/>
      <c r="Z4225" s="6"/>
      <c r="AA4225" s="6"/>
      <c r="AB4225" s="21"/>
      <c r="AC4225" s="21"/>
      <c r="AD4225" s="21"/>
      <c r="AE4225" s="6"/>
      <c r="AF4225" s="6"/>
      <c r="AG4225" s="6"/>
      <c r="AH4225" s="6"/>
    </row>
    <row r="4226" spans="1:34" x14ac:dyDescent="0.35">
      <c r="A4226" s="20"/>
      <c r="B4226" s="6"/>
      <c r="C4226" s="6"/>
      <c r="D4226" s="6"/>
      <c r="E4226" s="6"/>
      <c r="F4226" s="6"/>
      <c r="G4226" s="6"/>
      <c r="H4226" s="6"/>
      <c r="I4226" s="6"/>
      <c r="J4226" s="6"/>
      <c r="K4226" s="6"/>
      <c r="L4226" s="6"/>
      <c r="M4226" s="6"/>
      <c r="N4226" s="6"/>
      <c r="O4226" s="6"/>
      <c r="P4226" s="6"/>
      <c r="Q4226" s="6"/>
      <c r="R4226" s="6"/>
      <c r="S4226" s="6"/>
      <c r="T4226" s="6"/>
      <c r="U4226" s="6"/>
      <c r="V4226" s="6"/>
      <c r="W4226" s="6"/>
      <c r="X4226" s="6"/>
      <c r="Y4226" s="6"/>
      <c r="Z4226" s="6"/>
      <c r="AA4226" s="6"/>
      <c r="AB4226" s="21"/>
      <c r="AC4226" s="21"/>
      <c r="AD4226" s="21"/>
      <c r="AE4226" s="6"/>
      <c r="AF4226" s="6"/>
      <c r="AG4226" s="6"/>
      <c r="AH4226" s="6"/>
    </row>
    <row r="4227" spans="1:34" x14ac:dyDescent="0.35">
      <c r="A4227" s="20"/>
      <c r="B4227" s="6"/>
      <c r="C4227" s="6"/>
      <c r="D4227" s="6"/>
      <c r="E4227" s="6"/>
      <c r="F4227" s="6"/>
      <c r="G4227" s="6"/>
      <c r="H4227" s="6"/>
      <c r="I4227" s="6"/>
      <c r="J4227" s="6"/>
      <c r="K4227" s="6"/>
      <c r="L4227" s="6"/>
      <c r="M4227" s="6"/>
      <c r="N4227" s="6"/>
      <c r="O4227" s="6"/>
      <c r="P4227" s="6"/>
      <c r="Q4227" s="6"/>
      <c r="R4227" s="6"/>
      <c r="S4227" s="6"/>
      <c r="T4227" s="6"/>
      <c r="U4227" s="6"/>
      <c r="V4227" s="6"/>
      <c r="W4227" s="6"/>
      <c r="X4227" s="6"/>
      <c r="Y4227" s="6"/>
      <c r="Z4227" s="6"/>
      <c r="AA4227" s="6"/>
      <c r="AB4227" s="21"/>
      <c r="AC4227" s="21"/>
      <c r="AD4227" s="21"/>
      <c r="AE4227" s="6"/>
      <c r="AF4227" s="6"/>
      <c r="AG4227" s="6"/>
      <c r="AH4227" s="6"/>
    </row>
    <row r="4228" spans="1:34" x14ac:dyDescent="0.35">
      <c r="A4228" s="20"/>
      <c r="B4228" s="6"/>
      <c r="C4228" s="6"/>
      <c r="D4228" s="6"/>
      <c r="E4228" s="6"/>
      <c r="F4228" s="6"/>
      <c r="G4228" s="6"/>
      <c r="H4228" s="6"/>
      <c r="I4228" s="6"/>
      <c r="J4228" s="6"/>
      <c r="K4228" s="6"/>
      <c r="L4228" s="6"/>
      <c r="M4228" s="6"/>
      <c r="N4228" s="6"/>
      <c r="O4228" s="6"/>
      <c r="P4228" s="6"/>
      <c r="Q4228" s="6"/>
      <c r="R4228" s="6"/>
      <c r="S4228" s="6"/>
      <c r="T4228" s="6"/>
      <c r="U4228" s="6"/>
      <c r="V4228" s="6"/>
      <c r="W4228" s="6"/>
      <c r="X4228" s="6"/>
      <c r="Y4228" s="6"/>
      <c r="Z4228" s="6"/>
      <c r="AA4228" s="6"/>
      <c r="AB4228" s="21"/>
      <c r="AC4228" s="21"/>
      <c r="AD4228" s="21"/>
      <c r="AE4228" s="6"/>
      <c r="AF4228" s="6"/>
      <c r="AG4228" s="6"/>
      <c r="AH4228" s="6"/>
    </row>
    <row r="4229" spans="1:34" x14ac:dyDescent="0.35">
      <c r="A4229" s="20"/>
      <c r="B4229" s="6"/>
      <c r="C4229" s="6"/>
      <c r="D4229" s="6"/>
      <c r="E4229" s="6"/>
      <c r="F4229" s="6"/>
      <c r="G4229" s="6"/>
      <c r="H4229" s="6"/>
      <c r="I4229" s="6"/>
      <c r="J4229" s="6"/>
      <c r="K4229" s="6"/>
      <c r="L4229" s="6"/>
      <c r="M4229" s="6"/>
      <c r="N4229" s="6"/>
      <c r="O4229" s="6"/>
      <c r="P4229" s="6"/>
      <c r="Q4229" s="6"/>
      <c r="R4229" s="6"/>
      <c r="S4229" s="6"/>
      <c r="T4229" s="6"/>
      <c r="U4229" s="6"/>
      <c r="V4229" s="6"/>
      <c r="W4229" s="6"/>
      <c r="X4229" s="6"/>
      <c r="Y4229" s="6"/>
      <c r="Z4229" s="6"/>
      <c r="AA4229" s="6"/>
      <c r="AB4229" s="21"/>
      <c r="AC4229" s="21"/>
      <c r="AD4229" s="21"/>
      <c r="AE4229" s="6"/>
      <c r="AF4229" s="6"/>
      <c r="AG4229" s="6"/>
      <c r="AH4229" s="6"/>
    </row>
    <row r="4230" spans="1:34" x14ac:dyDescent="0.35">
      <c r="A4230" s="20"/>
      <c r="B4230" s="6"/>
      <c r="C4230" s="6"/>
      <c r="D4230" s="6"/>
      <c r="E4230" s="6"/>
      <c r="F4230" s="6"/>
      <c r="G4230" s="6"/>
      <c r="H4230" s="6"/>
      <c r="I4230" s="6"/>
      <c r="J4230" s="6"/>
      <c r="K4230" s="6"/>
      <c r="L4230" s="6"/>
      <c r="M4230" s="6"/>
      <c r="N4230" s="6"/>
      <c r="O4230" s="6"/>
      <c r="P4230" s="6"/>
      <c r="Q4230" s="6"/>
      <c r="R4230" s="6"/>
      <c r="S4230" s="6"/>
      <c r="T4230" s="6"/>
      <c r="U4230" s="6"/>
      <c r="V4230" s="6"/>
      <c r="W4230" s="6"/>
      <c r="X4230" s="6"/>
      <c r="Y4230" s="6"/>
      <c r="Z4230" s="6"/>
      <c r="AA4230" s="6"/>
      <c r="AB4230" s="21"/>
      <c r="AC4230" s="21"/>
      <c r="AD4230" s="21"/>
      <c r="AE4230" s="6"/>
      <c r="AF4230" s="6"/>
      <c r="AG4230" s="6"/>
      <c r="AH4230" s="6"/>
    </row>
    <row r="4231" spans="1:34" x14ac:dyDescent="0.35">
      <c r="A4231" s="20"/>
      <c r="B4231" s="6"/>
      <c r="C4231" s="6"/>
      <c r="D4231" s="6"/>
      <c r="E4231" s="6"/>
      <c r="F4231" s="6"/>
      <c r="G4231" s="6"/>
      <c r="H4231" s="6"/>
      <c r="I4231" s="6"/>
      <c r="J4231" s="6"/>
      <c r="K4231" s="6"/>
      <c r="L4231" s="6"/>
      <c r="M4231" s="6"/>
      <c r="N4231" s="6"/>
      <c r="O4231" s="6"/>
      <c r="P4231" s="6"/>
      <c r="Q4231" s="6"/>
      <c r="R4231" s="6"/>
      <c r="S4231" s="6"/>
      <c r="T4231" s="6"/>
      <c r="U4231" s="6"/>
      <c r="V4231" s="6"/>
      <c r="W4231" s="6"/>
      <c r="X4231" s="6"/>
      <c r="Y4231" s="6"/>
      <c r="Z4231" s="6"/>
      <c r="AA4231" s="6"/>
      <c r="AB4231" s="21"/>
      <c r="AC4231" s="21"/>
      <c r="AD4231" s="21"/>
      <c r="AE4231" s="6"/>
      <c r="AF4231" s="6"/>
      <c r="AG4231" s="6"/>
      <c r="AH4231" s="6"/>
    </row>
    <row r="4232" spans="1:34" x14ac:dyDescent="0.35">
      <c r="A4232" s="20"/>
      <c r="B4232" s="6"/>
      <c r="C4232" s="6"/>
      <c r="D4232" s="6"/>
      <c r="E4232" s="6"/>
      <c r="F4232" s="6"/>
      <c r="G4232" s="6"/>
      <c r="H4232" s="6"/>
      <c r="I4232" s="6"/>
      <c r="J4232" s="6"/>
      <c r="K4232" s="6"/>
      <c r="L4232" s="6"/>
      <c r="M4232" s="6"/>
      <c r="N4232" s="6"/>
      <c r="O4232" s="6"/>
      <c r="P4232" s="6"/>
      <c r="Q4232" s="6"/>
      <c r="R4232" s="6"/>
      <c r="S4232" s="6"/>
      <c r="T4232" s="6"/>
      <c r="U4232" s="6"/>
      <c r="V4232" s="6"/>
      <c r="W4232" s="6"/>
      <c r="X4232" s="6"/>
      <c r="Y4232" s="6"/>
      <c r="Z4232" s="6"/>
      <c r="AA4232" s="6"/>
      <c r="AB4232" s="21"/>
      <c r="AC4232" s="21"/>
      <c r="AD4232" s="21"/>
      <c r="AE4232" s="6"/>
      <c r="AF4232" s="6"/>
      <c r="AG4232" s="6"/>
      <c r="AH4232" s="6"/>
    </row>
    <row r="4233" spans="1:34" x14ac:dyDescent="0.35">
      <c r="A4233" s="20"/>
      <c r="B4233" s="6"/>
      <c r="C4233" s="6"/>
      <c r="D4233" s="6"/>
      <c r="E4233" s="6"/>
      <c r="F4233" s="6"/>
      <c r="G4233" s="6"/>
      <c r="H4233" s="6"/>
      <c r="I4233" s="6"/>
      <c r="J4233" s="6"/>
      <c r="K4233" s="6"/>
      <c r="L4233" s="6"/>
      <c r="M4233" s="6"/>
      <c r="N4233" s="6"/>
      <c r="O4233" s="6"/>
      <c r="P4233" s="6"/>
      <c r="Q4233" s="6"/>
      <c r="R4233" s="6"/>
      <c r="S4233" s="6"/>
      <c r="T4233" s="6"/>
      <c r="U4233" s="6"/>
      <c r="V4233" s="6"/>
      <c r="W4233" s="6"/>
      <c r="X4233" s="6"/>
      <c r="Y4233" s="6"/>
      <c r="Z4233" s="6"/>
      <c r="AA4233" s="6"/>
      <c r="AB4233" s="21"/>
      <c r="AC4233" s="21"/>
      <c r="AD4233" s="21"/>
      <c r="AE4233" s="6"/>
      <c r="AF4233" s="6"/>
      <c r="AG4233" s="6"/>
      <c r="AH4233" s="6"/>
    </row>
    <row r="4234" spans="1:34" x14ac:dyDescent="0.35">
      <c r="A4234" s="20"/>
      <c r="B4234" s="6"/>
      <c r="C4234" s="6"/>
      <c r="D4234" s="6"/>
      <c r="E4234" s="6"/>
      <c r="F4234" s="6"/>
      <c r="G4234" s="6"/>
      <c r="H4234" s="6"/>
      <c r="I4234" s="6"/>
      <c r="J4234" s="6"/>
      <c r="K4234" s="6"/>
      <c r="L4234" s="6"/>
      <c r="M4234" s="6"/>
      <c r="N4234" s="6"/>
      <c r="O4234" s="6"/>
      <c r="P4234" s="6"/>
      <c r="Q4234" s="6"/>
      <c r="R4234" s="6"/>
      <c r="S4234" s="6"/>
      <c r="T4234" s="6"/>
      <c r="U4234" s="6"/>
      <c r="V4234" s="6"/>
      <c r="W4234" s="6"/>
      <c r="X4234" s="6"/>
      <c r="Y4234" s="6"/>
      <c r="Z4234" s="6"/>
      <c r="AA4234" s="6"/>
      <c r="AB4234" s="21"/>
      <c r="AC4234" s="21"/>
      <c r="AD4234" s="21"/>
      <c r="AE4234" s="6"/>
      <c r="AF4234" s="6"/>
      <c r="AG4234" s="6"/>
      <c r="AH4234" s="6"/>
    </row>
    <row r="4235" spans="1:34" x14ac:dyDescent="0.35">
      <c r="A4235" s="20"/>
      <c r="B4235" s="6"/>
      <c r="C4235" s="6"/>
      <c r="D4235" s="6"/>
      <c r="E4235" s="6"/>
      <c r="F4235" s="6"/>
      <c r="G4235" s="6"/>
      <c r="H4235" s="6"/>
      <c r="I4235" s="6"/>
      <c r="J4235" s="6"/>
      <c r="K4235" s="6"/>
      <c r="L4235" s="6"/>
      <c r="M4235" s="6"/>
      <c r="N4235" s="6"/>
      <c r="O4235" s="6"/>
      <c r="P4235" s="6"/>
      <c r="Q4235" s="6"/>
      <c r="R4235" s="6"/>
      <c r="S4235" s="6"/>
      <c r="T4235" s="6"/>
      <c r="U4235" s="6"/>
      <c r="V4235" s="6"/>
      <c r="W4235" s="6"/>
      <c r="X4235" s="6"/>
      <c r="Y4235" s="6"/>
      <c r="Z4235" s="6"/>
      <c r="AA4235" s="6"/>
      <c r="AB4235" s="21"/>
      <c r="AC4235" s="21"/>
      <c r="AD4235" s="21"/>
      <c r="AE4235" s="6"/>
      <c r="AF4235" s="6"/>
      <c r="AG4235" s="6"/>
      <c r="AH4235" s="6"/>
    </row>
    <row r="4236" spans="1:34" x14ac:dyDescent="0.35">
      <c r="A4236" s="20"/>
      <c r="B4236" s="6"/>
      <c r="C4236" s="6"/>
      <c r="D4236" s="6"/>
      <c r="E4236" s="6"/>
      <c r="F4236" s="6"/>
      <c r="G4236" s="6"/>
      <c r="H4236" s="6"/>
      <c r="I4236" s="6"/>
      <c r="J4236" s="6"/>
      <c r="K4236" s="6"/>
      <c r="L4236" s="6"/>
      <c r="M4236" s="6"/>
      <c r="N4236" s="6"/>
      <c r="O4236" s="6"/>
      <c r="P4236" s="6"/>
      <c r="Q4236" s="6"/>
      <c r="R4236" s="6"/>
      <c r="S4236" s="6"/>
      <c r="T4236" s="6"/>
      <c r="U4236" s="6"/>
      <c r="V4236" s="6"/>
      <c r="W4236" s="6"/>
      <c r="X4236" s="6"/>
      <c r="Y4236" s="6"/>
      <c r="Z4236" s="6"/>
      <c r="AA4236" s="6"/>
      <c r="AB4236" s="21"/>
      <c r="AC4236" s="21"/>
      <c r="AD4236" s="21"/>
      <c r="AE4236" s="6"/>
      <c r="AF4236" s="6"/>
      <c r="AG4236" s="6"/>
      <c r="AH4236" s="6"/>
    </row>
    <row r="4237" spans="1:34" x14ac:dyDescent="0.35">
      <c r="A4237" s="20"/>
      <c r="B4237" s="6"/>
      <c r="C4237" s="6"/>
      <c r="D4237" s="6"/>
      <c r="E4237" s="6"/>
      <c r="F4237" s="6"/>
      <c r="G4237" s="6"/>
      <c r="H4237" s="6"/>
      <c r="I4237" s="6"/>
      <c r="J4237" s="6"/>
      <c r="K4237" s="6"/>
      <c r="L4237" s="6"/>
      <c r="M4237" s="6"/>
      <c r="N4237" s="6"/>
      <c r="O4237" s="6"/>
      <c r="P4237" s="6"/>
      <c r="Q4237" s="6"/>
      <c r="R4237" s="6"/>
      <c r="S4237" s="6"/>
      <c r="T4237" s="6"/>
      <c r="U4237" s="6"/>
      <c r="V4237" s="6"/>
      <c r="W4237" s="6"/>
      <c r="X4237" s="6"/>
      <c r="Y4237" s="6"/>
      <c r="Z4237" s="6"/>
      <c r="AA4237" s="6"/>
      <c r="AB4237" s="21"/>
      <c r="AC4237" s="21"/>
      <c r="AD4237" s="21"/>
      <c r="AE4237" s="6"/>
      <c r="AF4237" s="6"/>
      <c r="AG4237" s="6"/>
      <c r="AH4237" s="6"/>
    </row>
    <row r="4238" spans="1:34" x14ac:dyDescent="0.35">
      <c r="A4238" s="20"/>
      <c r="B4238" s="6"/>
      <c r="C4238" s="6"/>
      <c r="D4238" s="6"/>
      <c r="E4238" s="6"/>
      <c r="F4238" s="6"/>
      <c r="G4238" s="6"/>
      <c r="H4238" s="6"/>
      <c r="I4238" s="6"/>
      <c r="J4238" s="6"/>
      <c r="K4238" s="6"/>
      <c r="L4238" s="6"/>
      <c r="M4238" s="6"/>
      <c r="N4238" s="6"/>
      <c r="O4238" s="6"/>
      <c r="P4238" s="6"/>
      <c r="Q4238" s="6"/>
      <c r="R4238" s="6"/>
      <c r="S4238" s="6"/>
      <c r="T4238" s="6"/>
      <c r="U4238" s="6"/>
      <c r="V4238" s="6"/>
      <c r="W4238" s="6"/>
      <c r="X4238" s="6"/>
      <c r="Y4238" s="6"/>
      <c r="Z4238" s="6"/>
      <c r="AA4238" s="6"/>
      <c r="AB4238" s="21"/>
      <c r="AC4238" s="21"/>
      <c r="AD4238" s="21"/>
      <c r="AE4238" s="6"/>
      <c r="AF4238" s="6"/>
      <c r="AG4238" s="6"/>
      <c r="AH4238" s="6"/>
    </row>
    <row r="4239" spans="1:34" x14ac:dyDescent="0.35">
      <c r="A4239" s="20"/>
      <c r="B4239" s="6"/>
      <c r="C4239" s="6"/>
      <c r="D4239" s="6"/>
      <c r="E4239" s="6"/>
      <c r="F4239" s="6"/>
      <c r="G4239" s="6"/>
      <c r="H4239" s="6"/>
      <c r="I4239" s="6"/>
      <c r="J4239" s="6"/>
      <c r="K4239" s="6"/>
      <c r="L4239" s="6"/>
      <c r="M4239" s="6"/>
      <c r="N4239" s="6"/>
      <c r="O4239" s="6"/>
      <c r="P4239" s="6"/>
      <c r="Q4239" s="6"/>
      <c r="R4239" s="6"/>
      <c r="S4239" s="6"/>
      <c r="T4239" s="6"/>
      <c r="U4239" s="6"/>
      <c r="V4239" s="6"/>
      <c r="W4239" s="6"/>
      <c r="X4239" s="6"/>
      <c r="Y4239" s="6"/>
      <c r="Z4239" s="6"/>
      <c r="AA4239" s="6"/>
      <c r="AB4239" s="21"/>
      <c r="AC4239" s="21"/>
      <c r="AD4239" s="21"/>
      <c r="AE4239" s="6"/>
      <c r="AF4239" s="6"/>
      <c r="AG4239" s="6"/>
      <c r="AH4239" s="6"/>
    </row>
    <row r="4240" spans="1:34" x14ac:dyDescent="0.35">
      <c r="A4240" s="20"/>
      <c r="B4240" s="6"/>
      <c r="C4240" s="6"/>
      <c r="D4240" s="6"/>
      <c r="E4240" s="6"/>
      <c r="F4240" s="6"/>
      <c r="G4240" s="6"/>
      <c r="H4240" s="6"/>
      <c r="I4240" s="6"/>
      <c r="J4240" s="6"/>
      <c r="K4240" s="6"/>
      <c r="L4240" s="6"/>
      <c r="M4240" s="6"/>
      <c r="N4240" s="6"/>
      <c r="O4240" s="6"/>
      <c r="P4240" s="6"/>
      <c r="Q4240" s="6"/>
      <c r="R4240" s="6"/>
      <c r="S4240" s="6"/>
      <c r="T4240" s="6"/>
      <c r="U4240" s="6"/>
      <c r="V4240" s="6"/>
      <c r="W4240" s="6"/>
      <c r="X4240" s="6"/>
      <c r="Y4240" s="6"/>
      <c r="Z4240" s="6"/>
      <c r="AA4240" s="6"/>
      <c r="AB4240" s="21"/>
      <c r="AC4240" s="21"/>
      <c r="AD4240" s="21"/>
      <c r="AE4240" s="6"/>
      <c r="AF4240" s="6"/>
      <c r="AG4240" s="6"/>
      <c r="AH4240" s="6"/>
    </row>
    <row r="4241" spans="1:34" x14ac:dyDescent="0.35">
      <c r="A4241" s="20"/>
      <c r="B4241" s="6"/>
      <c r="C4241" s="6"/>
      <c r="D4241" s="6"/>
      <c r="E4241" s="6"/>
      <c r="F4241" s="6"/>
      <c r="G4241" s="6"/>
      <c r="H4241" s="6"/>
      <c r="I4241" s="6"/>
      <c r="J4241" s="6"/>
      <c r="K4241" s="6"/>
      <c r="L4241" s="6"/>
      <c r="M4241" s="6"/>
      <c r="N4241" s="6"/>
      <c r="O4241" s="6"/>
      <c r="P4241" s="6"/>
      <c r="Q4241" s="6"/>
      <c r="R4241" s="6"/>
      <c r="S4241" s="6"/>
      <c r="T4241" s="6"/>
      <c r="U4241" s="6"/>
      <c r="V4241" s="6"/>
      <c r="W4241" s="6"/>
      <c r="X4241" s="6"/>
      <c r="Y4241" s="6"/>
      <c r="Z4241" s="6"/>
      <c r="AA4241" s="6"/>
      <c r="AB4241" s="21"/>
      <c r="AC4241" s="21"/>
      <c r="AD4241" s="21"/>
      <c r="AE4241" s="6"/>
      <c r="AF4241" s="6"/>
      <c r="AG4241" s="6"/>
      <c r="AH4241" s="6"/>
    </row>
    <row r="4242" spans="1:34" x14ac:dyDescent="0.35">
      <c r="A4242" s="20"/>
      <c r="B4242" s="6"/>
      <c r="C4242" s="6"/>
      <c r="D4242" s="6"/>
      <c r="E4242" s="6"/>
      <c r="F4242" s="6"/>
      <c r="G4242" s="6"/>
      <c r="H4242" s="6"/>
      <c r="I4242" s="6"/>
      <c r="J4242" s="6"/>
      <c r="K4242" s="6"/>
      <c r="L4242" s="6"/>
      <c r="M4242" s="6"/>
      <c r="N4242" s="6"/>
      <c r="O4242" s="6"/>
      <c r="P4242" s="6"/>
      <c r="Q4242" s="6"/>
      <c r="R4242" s="6"/>
      <c r="S4242" s="6"/>
      <c r="T4242" s="6"/>
      <c r="U4242" s="6"/>
      <c r="V4242" s="6"/>
      <c r="W4242" s="6"/>
      <c r="X4242" s="6"/>
      <c r="Y4242" s="6"/>
      <c r="Z4242" s="6"/>
      <c r="AA4242" s="6"/>
      <c r="AB4242" s="21"/>
      <c r="AC4242" s="21"/>
      <c r="AD4242" s="21"/>
      <c r="AE4242" s="6"/>
      <c r="AF4242" s="6"/>
      <c r="AG4242" s="6"/>
      <c r="AH4242" s="6"/>
    </row>
    <row r="4243" spans="1:34" x14ac:dyDescent="0.35">
      <c r="A4243" s="20"/>
      <c r="B4243" s="6"/>
      <c r="C4243" s="6"/>
      <c r="D4243" s="6"/>
      <c r="E4243" s="6"/>
      <c r="F4243" s="6"/>
      <c r="G4243" s="6"/>
      <c r="H4243" s="6"/>
      <c r="I4243" s="6"/>
      <c r="J4243" s="6"/>
      <c r="K4243" s="6"/>
      <c r="L4243" s="6"/>
      <c r="M4243" s="6"/>
      <c r="N4243" s="6"/>
      <c r="O4243" s="6"/>
      <c r="P4243" s="6"/>
      <c r="Q4243" s="6"/>
      <c r="R4243" s="6"/>
      <c r="S4243" s="6"/>
      <c r="T4243" s="6"/>
      <c r="U4243" s="6"/>
      <c r="V4243" s="6"/>
      <c r="W4243" s="6"/>
      <c r="X4243" s="6"/>
      <c r="Y4243" s="6"/>
      <c r="Z4243" s="6"/>
      <c r="AA4243" s="6"/>
      <c r="AB4243" s="21"/>
      <c r="AC4243" s="21"/>
      <c r="AD4243" s="21"/>
      <c r="AE4243" s="6"/>
      <c r="AF4243" s="6"/>
      <c r="AG4243" s="6"/>
      <c r="AH4243" s="6"/>
    </row>
    <row r="4244" spans="1:34" x14ac:dyDescent="0.35">
      <c r="A4244" s="20"/>
      <c r="B4244" s="6"/>
      <c r="C4244" s="6"/>
      <c r="D4244" s="6"/>
      <c r="E4244" s="6"/>
      <c r="F4244" s="6"/>
      <c r="G4244" s="6"/>
      <c r="H4244" s="6"/>
      <c r="I4244" s="6"/>
      <c r="J4244" s="6"/>
      <c r="K4244" s="6"/>
      <c r="L4244" s="6"/>
      <c r="M4244" s="6"/>
      <c r="N4244" s="6"/>
      <c r="O4244" s="6"/>
      <c r="P4244" s="6"/>
      <c r="Q4244" s="6"/>
      <c r="R4244" s="6"/>
      <c r="S4244" s="6"/>
      <c r="T4244" s="6"/>
      <c r="U4244" s="6"/>
      <c r="V4244" s="6"/>
      <c r="W4244" s="6"/>
      <c r="X4244" s="6"/>
      <c r="Y4244" s="6"/>
      <c r="Z4244" s="6"/>
      <c r="AA4244" s="6"/>
      <c r="AB4244" s="21"/>
      <c r="AC4244" s="21"/>
      <c r="AD4244" s="21"/>
      <c r="AE4244" s="6"/>
      <c r="AF4244" s="6"/>
      <c r="AG4244" s="6"/>
      <c r="AH4244" s="6"/>
    </row>
    <row r="4245" spans="1:34" x14ac:dyDescent="0.35">
      <c r="A4245" s="20"/>
      <c r="B4245" s="6"/>
      <c r="C4245" s="6"/>
      <c r="D4245" s="6"/>
      <c r="E4245" s="6"/>
      <c r="F4245" s="6"/>
      <c r="G4245" s="6"/>
      <c r="H4245" s="6"/>
      <c r="I4245" s="6"/>
      <c r="J4245" s="6"/>
      <c r="K4245" s="6"/>
      <c r="L4245" s="6"/>
      <c r="M4245" s="6"/>
      <c r="N4245" s="6"/>
      <c r="O4245" s="6"/>
      <c r="P4245" s="6"/>
      <c r="Q4245" s="6"/>
      <c r="R4245" s="6"/>
      <c r="S4245" s="6"/>
      <c r="T4245" s="6"/>
      <c r="U4245" s="6"/>
      <c r="V4245" s="6"/>
      <c r="W4245" s="6"/>
      <c r="X4245" s="6"/>
      <c r="Y4245" s="6"/>
      <c r="Z4245" s="6"/>
      <c r="AA4245" s="6"/>
      <c r="AB4245" s="21"/>
      <c r="AC4245" s="21"/>
      <c r="AD4245" s="21"/>
      <c r="AE4245" s="6"/>
      <c r="AF4245" s="6"/>
      <c r="AG4245" s="6"/>
      <c r="AH4245" s="6"/>
    </row>
    <row r="4246" spans="1:34" x14ac:dyDescent="0.35">
      <c r="A4246" s="20"/>
      <c r="B4246" s="6"/>
      <c r="C4246" s="6"/>
      <c r="D4246" s="6"/>
      <c r="E4246" s="6"/>
      <c r="F4246" s="6"/>
      <c r="G4246" s="6"/>
      <c r="H4246" s="6"/>
      <c r="I4246" s="6"/>
      <c r="J4246" s="6"/>
      <c r="K4246" s="6"/>
      <c r="L4246" s="6"/>
      <c r="M4246" s="6"/>
      <c r="N4246" s="6"/>
      <c r="O4246" s="6"/>
      <c r="P4246" s="6"/>
      <c r="Q4246" s="6"/>
      <c r="R4246" s="6"/>
      <c r="S4246" s="6"/>
      <c r="T4246" s="6"/>
      <c r="U4246" s="6"/>
      <c r="V4246" s="6"/>
      <c r="W4246" s="6"/>
      <c r="X4246" s="6"/>
      <c r="Y4246" s="6"/>
      <c r="Z4246" s="6"/>
      <c r="AA4246" s="6"/>
      <c r="AB4246" s="21"/>
      <c r="AC4246" s="21"/>
      <c r="AD4246" s="21"/>
      <c r="AE4246" s="6"/>
      <c r="AF4246" s="6"/>
      <c r="AG4246" s="6"/>
      <c r="AH4246" s="6"/>
    </row>
    <row r="4247" spans="1:34" x14ac:dyDescent="0.35">
      <c r="A4247" s="20"/>
      <c r="B4247" s="6"/>
      <c r="C4247" s="6"/>
      <c r="D4247" s="6"/>
      <c r="E4247" s="6"/>
      <c r="F4247" s="6"/>
      <c r="G4247" s="6"/>
      <c r="H4247" s="6"/>
      <c r="I4247" s="6"/>
      <c r="J4247" s="6"/>
      <c r="K4247" s="6"/>
      <c r="L4247" s="6"/>
      <c r="M4247" s="6"/>
      <c r="N4247" s="6"/>
      <c r="O4247" s="6"/>
      <c r="P4247" s="6"/>
      <c r="Q4247" s="6"/>
      <c r="R4247" s="6"/>
      <c r="S4247" s="6"/>
      <c r="T4247" s="6"/>
      <c r="U4247" s="6"/>
      <c r="V4247" s="6"/>
      <c r="W4247" s="6"/>
      <c r="X4247" s="6"/>
      <c r="Y4247" s="6"/>
      <c r="Z4247" s="6"/>
      <c r="AA4247" s="6"/>
      <c r="AB4247" s="21"/>
      <c r="AC4247" s="21"/>
      <c r="AD4247" s="21"/>
      <c r="AE4247" s="6"/>
      <c r="AF4247" s="6"/>
      <c r="AG4247" s="6"/>
      <c r="AH4247" s="6"/>
    </row>
    <row r="4248" spans="1:34" x14ac:dyDescent="0.35">
      <c r="A4248" s="20"/>
      <c r="B4248" s="6"/>
      <c r="C4248" s="6"/>
      <c r="D4248" s="6"/>
      <c r="E4248" s="6"/>
      <c r="F4248" s="6"/>
      <c r="G4248" s="6"/>
      <c r="H4248" s="6"/>
      <c r="I4248" s="6"/>
      <c r="J4248" s="6"/>
      <c r="K4248" s="6"/>
      <c r="L4248" s="6"/>
      <c r="M4248" s="6"/>
      <c r="N4248" s="6"/>
      <c r="O4248" s="6"/>
      <c r="P4248" s="6"/>
      <c r="Q4248" s="6"/>
      <c r="R4248" s="6"/>
      <c r="S4248" s="6"/>
      <c r="T4248" s="6"/>
      <c r="U4248" s="6"/>
      <c r="V4248" s="6"/>
      <c r="W4248" s="6"/>
      <c r="X4248" s="6"/>
      <c r="Y4248" s="6"/>
      <c r="Z4248" s="6"/>
      <c r="AA4248" s="6"/>
      <c r="AB4248" s="21"/>
      <c r="AC4248" s="21"/>
      <c r="AD4248" s="21"/>
      <c r="AE4248" s="6"/>
      <c r="AF4248" s="6"/>
      <c r="AG4248" s="6"/>
      <c r="AH4248" s="6"/>
    </row>
    <row r="4249" spans="1:34" x14ac:dyDescent="0.35">
      <c r="A4249" s="20"/>
      <c r="B4249" s="6"/>
      <c r="C4249" s="6"/>
      <c r="D4249" s="6"/>
      <c r="E4249" s="6"/>
      <c r="F4249" s="6"/>
      <c r="G4249" s="6"/>
      <c r="H4249" s="6"/>
      <c r="I4249" s="6"/>
      <c r="J4249" s="6"/>
      <c r="K4249" s="6"/>
      <c r="L4249" s="6"/>
      <c r="M4249" s="6"/>
      <c r="N4249" s="6"/>
      <c r="O4249" s="6"/>
      <c r="P4249" s="6"/>
      <c r="Q4249" s="6"/>
      <c r="R4249" s="6"/>
      <c r="S4249" s="6"/>
      <c r="T4249" s="6"/>
      <c r="U4249" s="6"/>
      <c r="V4249" s="6"/>
      <c r="W4249" s="6"/>
      <c r="X4249" s="6"/>
      <c r="Y4249" s="6"/>
      <c r="Z4249" s="6"/>
      <c r="AA4249" s="6"/>
      <c r="AB4249" s="21"/>
      <c r="AC4249" s="21"/>
      <c r="AD4249" s="21"/>
      <c r="AE4249" s="6"/>
      <c r="AF4249" s="6"/>
      <c r="AG4249" s="6"/>
      <c r="AH4249" s="6"/>
    </row>
    <row r="4250" spans="1:34" x14ac:dyDescent="0.35">
      <c r="A4250" s="20"/>
      <c r="B4250" s="6"/>
      <c r="C4250" s="6"/>
      <c r="D4250" s="6"/>
      <c r="E4250" s="6"/>
      <c r="F4250" s="6"/>
      <c r="G4250" s="6"/>
      <c r="H4250" s="6"/>
      <c r="I4250" s="6"/>
      <c r="J4250" s="6"/>
      <c r="K4250" s="6"/>
      <c r="L4250" s="6"/>
      <c r="M4250" s="6"/>
      <c r="N4250" s="6"/>
      <c r="O4250" s="6"/>
      <c r="P4250" s="6"/>
      <c r="Q4250" s="6"/>
      <c r="R4250" s="6"/>
      <c r="S4250" s="6"/>
      <c r="T4250" s="6"/>
      <c r="U4250" s="6"/>
      <c r="V4250" s="6"/>
      <c r="W4250" s="6"/>
      <c r="X4250" s="6"/>
      <c r="Y4250" s="6"/>
      <c r="Z4250" s="6"/>
      <c r="AA4250" s="6"/>
      <c r="AB4250" s="21"/>
      <c r="AC4250" s="21"/>
      <c r="AD4250" s="21"/>
      <c r="AE4250" s="6"/>
      <c r="AF4250" s="6"/>
      <c r="AG4250" s="6"/>
      <c r="AH4250" s="6"/>
    </row>
    <row r="4251" spans="1:34" x14ac:dyDescent="0.35">
      <c r="A4251" s="20"/>
      <c r="B4251" s="6"/>
      <c r="C4251" s="6"/>
      <c r="D4251" s="6"/>
      <c r="E4251" s="6"/>
      <c r="F4251" s="6"/>
      <c r="G4251" s="6"/>
      <c r="H4251" s="6"/>
      <c r="I4251" s="6"/>
      <c r="J4251" s="6"/>
      <c r="K4251" s="6"/>
      <c r="L4251" s="6"/>
      <c r="M4251" s="6"/>
      <c r="N4251" s="6"/>
      <c r="O4251" s="6"/>
      <c r="P4251" s="6"/>
      <c r="Q4251" s="6"/>
      <c r="R4251" s="6"/>
      <c r="S4251" s="6"/>
      <c r="T4251" s="6"/>
      <c r="U4251" s="6"/>
      <c r="V4251" s="6"/>
      <c r="W4251" s="6"/>
      <c r="X4251" s="6"/>
      <c r="Y4251" s="6"/>
      <c r="Z4251" s="6"/>
      <c r="AA4251" s="6"/>
      <c r="AB4251" s="21"/>
      <c r="AC4251" s="21"/>
      <c r="AD4251" s="21"/>
      <c r="AE4251" s="6"/>
      <c r="AF4251" s="6"/>
      <c r="AG4251" s="6"/>
      <c r="AH4251" s="6"/>
    </row>
    <row r="4252" spans="1:34" x14ac:dyDescent="0.35">
      <c r="A4252" s="20"/>
      <c r="B4252" s="6"/>
      <c r="C4252" s="6"/>
      <c r="D4252" s="6"/>
      <c r="E4252" s="6"/>
      <c r="F4252" s="6"/>
      <c r="G4252" s="6"/>
      <c r="H4252" s="6"/>
      <c r="I4252" s="6"/>
      <c r="J4252" s="6"/>
      <c r="K4252" s="6"/>
      <c r="L4252" s="6"/>
      <c r="M4252" s="6"/>
      <c r="N4252" s="6"/>
      <c r="O4252" s="6"/>
      <c r="P4252" s="6"/>
      <c r="Q4252" s="6"/>
      <c r="R4252" s="6"/>
      <c r="S4252" s="6"/>
      <c r="T4252" s="6"/>
      <c r="U4252" s="6"/>
      <c r="V4252" s="6"/>
      <c r="W4252" s="6"/>
      <c r="X4252" s="6"/>
      <c r="Y4252" s="6"/>
      <c r="Z4252" s="6"/>
      <c r="AA4252" s="6"/>
      <c r="AB4252" s="21"/>
      <c r="AC4252" s="21"/>
      <c r="AD4252" s="21"/>
      <c r="AE4252" s="6"/>
      <c r="AF4252" s="6"/>
      <c r="AG4252" s="6"/>
      <c r="AH4252" s="6"/>
    </row>
    <row r="4253" spans="1:34" x14ac:dyDescent="0.35">
      <c r="A4253" s="20"/>
      <c r="B4253" s="6"/>
      <c r="C4253" s="6"/>
      <c r="D4253" s="6"/>
      <c r="E4253" s="6"/>
      <c r="F4253" s="6"/>
      <c r="G4253" s="6"/>
      <c r="H4253" s="6"/>
      <c r="I4253" s="6"/>
      <c r="J4253" s="6"/>
      <c r="K4253" s="6"/>
      <c r="L4253" s="6"/>
      <c r="M4253" s="6"/>
      <c r="N4253" s="6"/>
      <c r="O4253" s="6"/>
      <c r="P4253" s="6"/>
      <c r="Q4253" s="6"/>
      <c r="R4253" s="6"/>
      <c r="S4253" s="6"/>
      <c r="T4253" s="6"/>
      <c r="U4253" s="6"/>
      <c r="V4253" s="6"/>
      <c r="W4253" s="6"/>
      <c r="X4253" s="6"/>
      <c r="Y4253" s="6"/>
      <c r="Z4253" s="6"/>
      <c r="AA4253" s="6"/>
      <c r="AB4253" s="21"/>
      <c r="AC4253" s="21"/>
      <c r="AD4253" s="21"/>
      <c r="AE4253" s="6"/>
      <c r="AF4253" s="6"/>
      <c r="AG4253" s="6"/>
      <c r="AH4253" s="6"/>
    </row>
    <row r="4254" spans="1:34" x14ac:dyDescent="0.35">
      <c r="A4254" s="20"/>
      <c r="B4254" s="6"/>
      <c r="C4254" s="6"/>
      <c r="D4254" s="6"/>
      <c r="E4254" s="6"/>
      <c r="F4254" s="6"/>
      <c r="G4254" s="6"/>
      <c r="H4254" s="6"/>
      <c r="I4254" s="6"/>
      <c r="J4254" s="6"/>
      <c r="K4254" s="6"/>
      <c r="L4254" s="6"/>
      <c r="M4254" s="6"/>
      <c r="N4254" s="6"/>
      <c r="O4254" s="6"/>
      <c r="P4254" s="6"/>
      <c r="Q4254" s="6"/>
      <c r="R4254" s="6"/>
      <c r="S4254" s="6"/>
      <c r="T4254" s="6"/>
      <c r="U4254" s="6"/>
      <c r="V4254" s="6"/>
      <c r="W4254" s="6"/>
      <c r="X4254" s="6"/>
      <c r="Y4254" s="6"/>
      <c r="Z4254" s="6"/>
      <c r="AA4254" s="6"/>
      <c r="AB4254" s="21"/>
      <c r="AC4254" s="21"/>
      <c r="AD4254" s="21"/>
      <c r="AE4254" s="6"/>
      <c r="AF4254" s="6"/>
      <c r="AG4254" s="6"/>
      <c r="AH4254" s="6"/>
    </row>
    <row r="4255" spans="1:34" x14ac:dyDescent="0.35">
      <c r="A4255" s="20"/>
      <c r="B4255" s="6"/>
      <c r="C4255" s="6"/>
      <c r="D4255" s="6"/>
      <c r="E4255" s="6"/>
      <c r="F4255" s="6"/>
      <c r="G4255" s="6"/>
      <c r="H4255" s="6"/>
      <c r="I4255" s="6"/>
      <c r="J4255" s="6"/>
      <c r="K4255" s="6"/>
      <c r="L4255" s="6"/>
      <c r="M4255" s="6"/>
      <c r="N4255" s="6"/>
      <c r="O4255" s="6"/>
      <c r="P4255" s="6"/>
      <c r="Q4255" s="6"/>
      <c r="R4255" s="6"/>
      <c r="S4255" s="6"/>
      <c r="T4255" s="6"/>
      <c r="U4255" s="6"/>
      <c r="V4255" s="6"/>
      <c r="W4255" s="6"/>
      <c r="X4255" s="6"/>
      <c r="Y4255" s="6"/>
      <c r="Z4255" s="6"/>
      <c r="AA4255" s="6"/>
      <c r="AB4255" s="21"/>
      <c r="AC4255" s="21"/>
      <c r="AD4255" s="21"/>
      <c r="AE4255" s="6"/>
      <c r="AF4255" s="6"/>
      <c r="AG4255" s="6"/>
      <c r="AH4255" s="6"/>
    </row>
    <row r="4256" spans="1:34" x14ac:dyDescent="0.35">
      <c r="A4256" s="20"/>
      <c r="B4256" s="6"/>
      <c r="C4256" s="6"/>
      <c r="D4256" s="6"/>
      <c r="E4256" s="6"/>
      <c r="F4256" s="6"/>
      <c r="G4256" s="6"/>
      <c r="H4256" s="6"/>
      <c r="I4256" s="6"/>
      <c r="J4256" s="6"/>
      <c r="K4256" s="6"/>
      <c r="L4256" s="6"/>
      <c r="M4256" s="6"/>
      <c r="N4256" s="6"/>
      <c r="O4256" s="6"/>
      <c r="P4256" s="6"/>
      <c r="Q4256" s="6"/>
      <c r="R4256" s="6"/>
      <c r="S4256" s="6"/>
      <c r="T4256" s="6"/>
      <c r="U4256" s="6"/>
      <c r="V4256" s="6"/>
      <c r="W4256" s="6"/>
      <c r="X4256" s="6"/>
      <c r="Y4256" s="6"/>
      <c r="Z4256" s="6"/>
      <c r="AA4256" s="6"/>
      <c r="AB4256" s="21"/>
      <c r="AC4256" s="21"/>
      <c r="AD4256" s="21"/>
      <c r="AE4256" s="6"/>
      <c r="AF4256" s="6"/>
      <c r="AG4256" s="6"/>
      <c r="AH4256" s="6"/>
    </row>
    <row r="4257" spans="1:34" x14ac:dyDescent="0.35">
      <c r="A4257" s="20"/>
      <c r="B4257" s="6"/>
      <c r="C4257" s="6"/>
      <c r="D4257" s="6"/>
      <c r="E4257" s="6"/>
      <c r="F4257" s="6"/>
      <c r="G4257" s="6"/>
      <c r="H4257" s="6"/>
      <c r="I4257" s="6"/>
      <c r="J4257" s="6"/>
      <c r="K4257" s="6"/>
      <c r="L4257" s="6"/>
      <c r="M4257" s="6"/>
      <c r="N4257" s="6"/>
      <c r="O4257" s="6"/>
      <c r="P4257" s="6"/>
      <c r="Q4257" s="6"/>
      <c r="R4257" s="6"/>
      <c r="S4257" s="6"/>
      <c r="T4257" s="6"/>
      <c r="U4257" s="6"/>
      <c r="V4257" s="6"/>
      <c r="W4257" s="6"/>
      <c r="X4257" s="6"/>
      <c r="Y4257" s="6"/>
      <c r="Z4257" s="6"/>
      <c r="AA4257" s="6"/>
      <c r="AB4257" s="21"/>
      <c r="AC4257" s="21"/>
      <c r="AD4257" s="21"/>
      <c r="AE4257" s="6"/>
      <c r="AF4257" s="6"/>
      <c r="AG4257" s="6"/>
      <c r="AH4257" s="6"/>
    </row>
    <row r="4258" spans="1:34" x14ac:dyDescent="0.35">
      <c r="A4258" s="20"/>
      <c r="B4258" s="6"/>
      <c r="C4258" s="6"/>
      <c r="D4258" s="6"/>
      <c r="E4258" s="6"/>
      <c r="F4258" s="6"/>
      <c r="G4258" s="6"/>
      <c r="H4258" s="6"/>
      <c r="I4258" s="6"/>
      <c r="J4258" s="6"/>
      <c r="K4258" s="6"/>
      <c r="L4258" s="6"/>
      <c r="M4258" s="6"/>
      <c r="N4258" s="6"/>
      <c r="O4258" s="6"/>
      <c r="P4258" s="6"/>
      <c r="Q4258" s="6"/>
      <c r="R4258" s="6"/>
      <c r="S4258" s="6"/>
      <c r="T4258" s="6"/>
      <c r="U4258" s="6"/>
      <c r="V4258" s="6"/>
      <c r="W4258" s="6"/>
      <c r="X4258" s="6"/>
      <c r="Y4258" s="6"/>
      <c r="Z4258" s="6"/>
      <c r="AA4258" s="6"/>
      <c r="AB4258" s="21"/>
      <c r="AC4258" s="21"/>
      <c r="AD4258" s="21"/>
      <c r="AE4258" s="6"/>
      <c r="AF4258" s="6"/>
      <c r="AG4258" s="6"/>
      <c r="AH4258" s="6"/>
    </row>
    <row r="4259" spans="1:34" x14ac:dyDescent="0.35">
      <c r="A4259" s="20"/>
      <c r="B4259" s="6"/>
      <c r="C4259" s="6"/>
      <c r="D4259" s="6"/>
      <c r="E4259" s="6"/>
      <c r="F4259" s="6"/>
      <c r="G4259" s="6"/>
      <c r="H4259" s="6"/>
      <c r="I4259" s="6"/>
      <c r="J4259" s="6"/>
      <c r="K4259" s="6"/>
      <c r="L4259" s="6"/>
      <c r="M4259" s="6"/>
      <c r="N4259" s="6"/>
      <c r="O4259" s="6"/>
      <c r="P4259" s="6"/>
      <c r="Q4259" s="6"/>
      <c r="R4259" s="6"/>
      <c r="S4259" s="6"/>
      <c r="T4259" s="6"/>
      <c r="U4259" s="6"/>
      <c r="V4259" s="6"/>
      <c r="W4259" s="6"/>
      <c r="X4259" s="6"/>
      <c r="Y4259" s="6"/>
      <c r="Z4259" s="6"/>
      <c r="AA4259" s="6"/>
      <c r="AB4259" s="21"/>
      <c r="AC4259" s="21"/>
      <c r="AD4259" s="21"/>
      <c r="AE4259" s="6"/>
      <c r="AF4259" s="6"/>
      <c r="AG4259" s="6"/>
      <c r="AH4259" s="6"/>
    </row>
    <row r="4260" spans="1:34" x14ac:dyDescent="0.35">
      <c r="A4260" s="20"/>
      <c r="B4260" s="6"/>
      <c r="C4260" s="6"/>
      <c r="D4260" s="6"/>
      <c r="E4260" s="6"/>
      <c r="F4260" s="6"/>
      <c r="G4260" s="6"/>
      <c r="H4260" s="6"/>
      <c r="I4260" s="6"/>
      <c r="J4260" s="6"/>
      <c r="K4260" s="6"/>
      <c r="L4260" s="6"/>
      <c r="M4260" s="6"/>
      <c r="N4260" s="6"/>
      <c r="O4260" s="6"/>
      <c r="P4260" s="6"/>
      <c r="Q4260" s="6"/>
      <c r="R4260" s="6"/>
      <c r="S4260" s="6"/>
      <c r="T4260" s="6"/>
      <c r="U4260" s="6"/>
      <c r="V4260" s="6"/>
      <c r="W4260" s="6"/>
      <c r="X4260" s="6"/>
      <c r="Y4260" s="6"/>
      <c r="Z4260" s="6"/>
      <c r="AA4260" s="6"/>
      <c r="AB4260" s="21"/>
      <c r="AC4260" s="21"/>
      <c r="AD4260" s="21"/>
      <c r="AE4260" s="6"/>
      <c r="AF4260" s="6"/>
      <c r="AG4260" s="6"/>
      <c r="AH4260" s="6"/>
    </row>
    <row r="4261" spans="1:34" x14ac:dyDescent="0.35">
      <c r="A4261" s="20"/>
      <c r="B4261" s="6"/>
      <c r="C4261" s="6"/>
      <c r="D4261" s="6"/>
      <c r="E4261" s="6"/>
      <c r="F4261" s="6"/>
      <c r="G4261" s="6"/>
      <c r="H4261" s="6"/>
      <c r="I4261" s="6"/>
      <c r="J4261" s="6"/>
      <c r="K4261" s="6"/>
      <c r="L4261" s="6"/>
      <c r="M4261" s="6"/>
      <c r="N4261" s="6"/>
      <c r="O4261" s="6"/>
      <c r="P4261" s="6"/>
      <c r="Q4261" s="6"/>
      <c r="R4261" s="6"/>
      <c r="S4261" s="6"/>
      <c r="T4261" s="6"/>
      <c r="U4261" s="6"/>
      <c r="V4261" s="6"/>
      <c r="W4261" s="6"/>
      <c r="X4261" s="6"/>
      <c r="Y4261" s="6"/>
      <c r="Z4261" s="6"/>
      <c r="AA4261" s="6"/>
      <c r="AB4261" s="21"/>
      <c r="AC4261" s="21"/>
      <c r="AD4261" s="21"/>
      <c r="AE4261" s="6"/>
      <c r="AF4261" s="6"/>
      <c r="AG4261" s="6"/>
      <c r="AH4261" s="6"/>
    </row>
    <row r="4262" spans="1:34" x14ac:dyDescent="0.35">
      <c r="A4262" s="20"/>
      <c r="B4262" s="6"/>
      <c r="C4262" s="6"/>
      <c r="D4262" s="6"/>
      <c r="E4262" s="6"/>
      <c r="F4262" s="6"/>
      <c r="G4262" s="6"/>
      <c r="H4262" s="6"/>
      <c r="I4262" s="6"/>
      <c r="J4262" s="6"/>
      <c r="K4262" s="6"/>
      <c r="L4262" s="6"/>
      <c r="M4262" s="6"/>
      <c r="N4262" s="6"/>
      <c r="O4262" s="6"/>
      <c r="P4262" s="6"/>
      <c r="Q4262" s="6"/>
      <c r="R4262" s="6"/>
      <c r="S4262" s="6"/>
      <c r="T4262" s="6"/>
      <c r="U4262" s="6"/>
      <c r="V4262" s="6"/>
      <c r="W4262" s="6"/>
      <c r="X4262" s="6"/>
      <c r="Y4262" s="6"/>
      <c r="Z4262" s="6"/>
      <c r="AA4262" s="6"/>
      <c r="AB4262" s="21"/>
      <c r="AC4262" s="21"/>
      <c r="AD4262" s="21"/>
      <c r="AE4262" s="6"/>
      <c r="AF4262" s="6"/>
      <c r="AG4262" s="6"/>
      <c r="AH4262" s="6"/>
    </row>
    <row r="4263" spans="1:34" x14ac:dyDescent="0.35">
      <c r="A4263" s="20"/>
      <c r="B4263" s="6"/>
      <c r="C4263" s="6"/>
      <c r="D4263" s="6"/>
      <c r="E4263" s="6"/>
      <c r="F4263" s="6"/>
      <c r="G4263" s="6"/>
      <c r="H4263" s="6"/>
      <c r="I4263" s="6"/>
      <c r="J4263" s="6"/>
      <c r="K4263" s="6"/>
      <c r="L4263" s="6"/>
      <c r="M4263" s="6"/>
      <c r="N4263" s="6"/>
      <c r="O4263" s="6"/>
      <c r="P4263" s="6"/>
      <c r="Q4263" s="6"/>
      <c r="R4263" s="6"/>
      <c r="S4263" s="6"/>
      <c r="T4263" s="6"/>
      <c r="U4263" s="6"/>
      <c r="V4263" s="6"/>
      <c r="W4263" s="6"/>
      <c r="X4263" s="6"/>
      <c r="Y4263" s="6"/>
      <c r="Z4263" s="6"/>
      <c r="AA4263" s="6"/>
      <c r="AB4263" s="21"/>
      <c r="AC4263" s="21"/>
      <c r="AD4263" s="21"/>
      <c r="AE4263" s="6"/>
      <c r="AF4263" s="6"/>
      <c r="AG4263" s="6"/>
      <c r="AH4263" s="6"/>
    </row>
    <row r="4264" spans="1:34" x14ac:dyDescent="0.35">
      <c r="A4264" s="20"/>
      <c r="B4264" s="6"/>
      <c r="C4264" s="6"/>
      <c r="D4264" s="6"/>
      <c r="E4264" s="6"/>
      <c r="F4264" s="6"/>
      <c r="G4264" s="6"/>
      <c r="H4264" s="6"/>
      <c r="I4264" s="6"/>
      <c r="J4264" s="6"/>
      <c r="K4264" s="6"/>
      <c r="L4264" s="6"/>
      <c r="M4264" s="6"/>
      <c r="N4264" s="6"/>
      <c r="O4264" s="6"/>
      <c r="P4264" s="6"/>
      <c r="Q4264" s="6"/>
      <c r="R4264" s="6"/>
      <c r="S4264" s="6"/>
      <c r="T4264" s="6"/>
      <c r="U4264" s="6"/>
      <c r="V4264" s="6"/>
      <c r="W4264" s="6"/>
      <c r="X4264" s="6"/>
      <c r="Y4264" s="6"/>
      <c r="Z4264" s="6"/>
      <c r="AA4264" s="6"/>
      <c r="AB4264" s="21"/>
      <c r="AC4264" s="21"/>
      <c r="AD4264" s="21"/>
      <c r="AE4264" s="6"/>
      <c r="AF4264" s="6"/>
      <c r="AG4264" s="6"/>
      <c r="AH4264" s="6"/>
    </row>
    <row r="4265" spans="1:34" x14ac:dyDescent="0.35">
      <c r="A4265" s="20"/>
      <c r="B4265" s="6"/>
      <c r="C4265" s="6"/>
      <c r="D4265" s="6"/>
      <c r="E4265" s="6"/>
      <c r="F4265" s="6"/>
      <c r="G4265" s="6"/>
      <c r="H4265" s="6"/>
      <c r="I4265" s="6"/>
      <c r="J4265" s="6"/>
      <c r="K4265" s="6"/>
      <c r="L4265" s="6"/>
      <c r="M4265" s="6"/>
      <c r="N4265" s="6"/>
      <c r="O4265" s="6"/>
      <c r="P4265" s="6"/>
      <c r="Q4265" s="6"/>
      <c r="R4265" s="6"/>
      <c r="S4265" s="6"/>
      <c r="T4265" s="6"/>
      <c r="U4265" s="6"/>
      <c r="V4265" s="6"/>
      <c r="W4265" s="6"/>
      <c r="X4265" s="6"/>
      <c r="Y4265" s="6"/>
      <c r="Z4265" s="6"/>
      <c r="AA4265" s="6"/>
      <c r="AB4265" s="21"/>
      <c r="AC4265" s="21"/>
      <c r="AD4265" s="21"/>
      <c r="AE4265" s="6"/>
      <c r="AF4265" s="6"/>
      <c r="AG4265" s="6"/>
      <c r="AH4265" s="6"/>
    </row>
    <row r="4266" spans="1:34" x14ac:dyDescent="0.35">
      <c r="A4266" s="20"/>
      <c r="B4266" s="6"/>
      <c r="C4266" s="6"/>
      <c r="D4266" s="6"/>
      <c r="E4266" s="6"/>
      <c r="F4266" s="6"/>
      <c r="G4266" s="6"/>
      <c r="H4266" s="6"/>
      <c r="I4266" s="6"/>
      <c r="J4266" s="6"/>
      <c r="K4266" s="6"/>
      <c r="L4266" s="6"/>
      <c r="M4266" s="6"/>
      <c r="N4266" s="6"/>
      <c r="O4266" s="6"/>
      <c r="P4266" s="6"/>
      <c r="Q4266" s="6"/>
      <c r="R4266" s="6"/>
      <c r="S4266" s="6"/>
      <c r="T4266" s="6"/>
      <c r="U4266" s="6"/>
      <c r="V4266" s="6"/>
      <c r="W4266" s="6"/>
      <c r="X4266" s="6"/>
      <c r="Y4266" s="6"/>
      <c r="Z4266" s="6"/>
      <c r="AA4266" s="6"/>
      <c r="AB4266" s="21"/>
      <c r="AC4266" s="21"/>
      <c r="AD4266" s="21"/>
      <c r="AE4266" s="6"/>
      <c r="AF4266" s="6"/>
      <c r="AG4266" s="6"/>
      <c r="AH4266" s="6"/>
    </row>
    <row r="4267" spans="1:34" x14ac:dyDescent="0.35">
      <c r="A4267" s="20"/>
      <c r="B4267" s="6"/>
      <c r="C4267" s="6"/>
      <c r="D4267" s="6"/>
      <c r="E4267" s="6"/>
      <c r="F4267" s="6"/>
      <c r="G4267" s="6"/>
      <c r="H4267" s="6"/>
      <c r="I4267" s="6"/>
      <c r="J4267" s="6"/>
      <c r="K4267" s="6"/>
      <c r="L4267" s="6"/>
      <c r="M4267" s="6"/>
      <c r="N4267" s="6"/>
      <c r="O4267" s="6"/>
      <c r="P4267" s="6"/>
      <c r="Q4267" s="6"/>
      <c r="R4267" s="6"/>
      <c r="S4267" s="6"/>
      <c r="T4267" s="6"/>
      <c r="U4267" s="6"/>
      <c r="V4267" s="6"/>
      <c r="W4267" s="6"/>
      <c r="X4267" s="6"/>
      <c r="Y4267" s="6"/>
      <c r="Z4267" s="6"/>
      <c r="AA4267" s="6"/>
      <c r="AB4267" s="21"/>
      <c r="AC4267" s="21"/>
      <c r="AD4267" s="21"/>
      <c r="AE4267" s="6"/>
      <c r="AF4267" s="6"/>
      <c r="AG4267" s="6"/>
      <c r="AH4267" s="6"/>
    </row>
    <row r="4268" spans="1:34" x14ac:dyDescent="0.35">
      <c r="A4268" s="20"/>
      <c r="B4268" s="6"/>
      <c r="C4268" s="6"/>
      <c r="D4268" s="6"/>
      <c r="E4268" s="6"/>
      <c r="F4268" s="6"/>
      <c r="G4268" s="6"/>
      <c r="H4268" s="6"/>
      <c r="I4268" s="6"/>
      <c r="J4268" s="6"/>
      <c r="K4268" s="6"/>
      <c r="L4268" s="6"/>
      <c r="M4268" s="6"/>
      <c r="N4268" s="6"/>
      <c r="O4268" s="6"/>
      <c r="P4268" s="6"/>
      <c r="Q4268" s="6"/>
      <c r="R4268" s="6"/>
      <c r="S4268" s="6"/>
      <c r="T4268" s="6"/>
      <c r="U4268" s="6"/>
      <c r="V4268" s="6"/>
      <c r="W4268" s="6"/>
      <c r="X4268" s="6"/>
      <c r="Y4268" s="6"/>
      <c r="Z4268" s="6"/>
      <c r="AA4268" s="6"/>
      <c r="AB4268" s="21"/>
      <c r="AC4268" s="21"/>
      <c r="AD4268" s="21"/>
      <c r="AE4268" s="6"/>
      <c r="AF4268" s="6"/>
      <c r="AG4268" s="6"/>
      <c r="AH4268" s="6"/>
    </row>
    <row r="4269" spans="1:34" x14ac:dyDescent="0.35">
      <c r="A4269" s="20"/>
      <c r="B4269" s="6"/>
      <c r="C4269" s="6"/>
      <c r="D4269" s="6"/>
      <c r="E4269" s="6"/>
      <c r="F4269" s="6"/>
      <c r="G4269" s="6"/>
      <c r="H4269" s="6"/>
      <c r="I4269" s="6"/>
      <c r="J4269" s="6"/>
      <c r="K4269" s="6"/>
      <c r="L4269" s="6"/>
      <c r="M4269" s="6"/>
      <c r="N4269" s="6"/>
      <c r="O4269" s="6"/>
      <c r="P4269" s="6"/>
      <c r="Q4269" s="6"/>
      <c r="R4269" s="6"/>
      <c r="S4269" s="6"/>
      <c r="T4269" s="6"/>
      <c r="U4269" s="6"/>
      <c r="V4269" s="6"/>
      <c r="W4269" s="6"/>
      <c r="X4269" s="6"/>
      <c r="Y4269" s="6"/>
      <c r="Z4269" s="6"/>
      <c r="AA4269" s="6"/>
      <c r="AB4269" s="21"/>
      <c r="AC4269" s="21"/>
      <c r="AD4269" s="21"/>
      <c r="AE4269" s="6"/>
      <c r="AF4269" s="6"/>
      <c r="AG4269" s="6"/>
      <c r="AH4269" s="6"/>
    </row>
    <row r="4270" spans="1:34" x14ac:dyDescent="0.35">
      <c r="A4270" s="20"/>
      <c r="B4270" s="6"/>
      <c r="C4270" s="6"/>
      <c r="D4270" s="6"/>
      <c r="E4270" s="6"/>
      <c r="F4270" s="6"/>
      <c r="G4270" s="6"/>
      <c r="H4270" s="6"/>
      <c r="I4270" s="6"/>
      <c r="J4270" s="6"/>
      <c r="K4270" s="6"/>
      <c r="L4270" s="6"/>
      <c r="M4270" s="6"/>
      <c r="N4270" s="6"/>
      <c r="O4270" s="6"/>
      <c r="P4270" s="6"/>
      <c r="Q4270" s="6"/>
      <c r="R4270" s="6"/>
      <c r="S4270" s="6"/>
      <c r="T4270" s="6"/>
      <c r="U4270" s="6"/>
      <c r="V4270" s="6"/>
      <c r="W4270" s="6"/>
      <c r="X4270" s="6"/>
      <c r="Y4270" s="6"/>
      <c r="Z4270" s="6"/>
      <c r="AA4270" s="6"/>
      <c r="AB4270" s="21"/>
      <c r="AC4270" s="21"/>
      <c r="AD4270" s="21"/>
      <c r="AE4270" s="6"/>
      <c r="AF4270" s="6"/>
      <c r="AG4270" s="6"/>
      <c r="AH4270" s="6"/>
    </row>
    <row r="4271" spans="1:34" x14ac:dyDescent="0.35">
      <c r="A4271" s="20"/>
      <c r="B4271" s="6"/>
      <c r="C4271" s="6"/>
      <c r="D4271" s="6"/>
      <c r="E4271" s="6"/>
      <c r="F4271" s="6"/>
      <c r="G4271" s="6"/>
      <c r="H4271" s="6"/>
      <c r="I4271" s="6"/>
      <c r="J4271" s="6"/>
      <c r="K4271" s="6"/>
      <c r="L4271" s="6"/>
      <c r="M4271" s="6"/>
      <c r="N4271" s="6"/>
      <c r="O4271" s="6"/>
      <c r="P4271" s="6"/>
      <c r="Q4271" s="6"/>
      <c r="R4271" s="6"/>
      <c r="S4271" s="6"/>
      <c r="T4271" s="6"/>
      <c r="U4271" s="6"/>
      <c r="V4271" s="6"/>
      <c r="W4271" s="6"/>
      <c r="X4271" s="6"/>
      <c r="Y4271" s="6"/>
      <c r="Z4271" s="6"/>
      <c r="AA4271" s="6"/>
      <c r="AB4271" s="21"/>
      <c r="AC4271" s="21"/>
      <c r="AD4271" s="21"/>
      <c r="AE4271" s="6"/>
      <c r="AF4271" s="6"/>
      <c r="AG4271" s="6"/>
      <c r="AH4271" s="6"/>
    </row>
    <row r="4272" spans="1:34" x14ac:dyDescent="0.35">
      <c r="A4272" s="20"/>
      <c r="B4272" s="6"/>
      <c r="C4272" s="6"/>
      <c r="D4272" s="6"/>
      <c r="E4272" s="6"/>
      <c r="F4272" s="6"/>
      <c r="G4272" s="6"/>
      <c r="H4272" s="6"/>
      <c r="I4272" s="6"/>
      <c r="J4272" s="6"/>
      <c r="K4272" s="6"/>
      <c r="L4272" s="6"/>
      <c r="M4272" s="6"/>
      <c r="N4272" s="6"/>
      <c r="O4272" s="6"/>
      <c r="P4272" s="6"/>
      <c r="Q4272" s="6"/>
      <c r="R4272" s="6"/>
      <c r="S4272" s="6"/>
      <c r="T4272" s="6"/>
      <c r="U4272" s="6"/>
      <c r="V4272" s="6"/>
      <c r="W4272" s="6"/>
      <c r="X4272" s="6"/>
      <c r="Y4272" s="6"/>
      <c r="Z4272" s="6"/>
      <c r="AA4272" s="6"/>
      <c r="AB4272" s="21"/>
      <c r="AC4272" s="21"/>
      <c r="AD4272" s="21"/>
      <c r="AE4272" s="6"/>
      <c r="AF4272" s="6"/>
      <c r="AG4272" s="6"/>
      <c r="AH4272" s="6"/>
    </row>
    <row r="4273" spans="1:34" x14ac:dyDescent="0.35">
      <c r="A4273" s="20"/>
      <c r="B4273" s="6"/>
      <c r="C4273" s="6"/>
      <c r="D4273" s="6"/>
      <c r="E4273" s="6"/>
      <c r="F4273" s="6"/>
      <c r="G4273" s="6"/>
      <c r="H4273" s="6"/>
      <c r="I4273" s="6"/>
      <c r="J4273" s="6"/>
      <c r="K4273" s="6"/>
      <c r="L4273" s="6"/>
      <c r="M4273" s="6"/>
      <c r="N4273" s="6"/>
      <c r="O4273" s="6"/>
      <c r="P4273" s="6"/>
      <c r="Q4273" s="6"/>
      <c r="R4273" s="6"/>
      <c r="S4273" s="6"/>
      <c r="T4273" s="6"/>
      <c r="U4273" s="6"/>
      <c r="V4273" s="6"/>
      <c r="W4273" s="6"/>
      <c r="X4273" s="6"/>
      <c r="Y4273" s="6"/>
      <c r="Z4273" s="6"/>
      <c r="AA4273" s="6"/>
      <c r="AB4273" s="21"/>
      <c r="AC4273" s="21"/>
      <c r="AD4273" s="21"/>
      <c r="AE4273" s="6"/>
      <c r="AF4273" s="6"/>
      <c r="AG4273" s="6"/>
      <c r="AH4273" s="6"/>
    </row>
    <row r="4274" spans="1:34" x14ac:dyDescent="0.35">
      <c r="A4274" s="20"/>
      <c r="B4274" s="6"/>
      <c r="C4274" s="6"/>
      <c r="D4274" s="6"/>
      <c r="E4274" s="6"/>
      <c r="F4274" s="6"/>
      <c r="G4274" s="6"/>
      <c r="H4274" s="6"/>
      <c r="I4274" s="6"/>
      <c r="J4274" s="6"/>
      <c r="K4274" s="6"/>
      <c r="L4274" s="6"/>
      <c r="M4274" s="6"/>
      <c r="N4274" s="6"/>
      <c r="O4274" s="6"/>
      <c r="P4274" s="6"/>
      <c r="Q4274" s="6"/>
      <c r="R4274" s="6"/>
      <c r="S4274" s="6"/>
      <c r="T4274" s="6"/>
      <c r="U4274" s="6"/>
      <c r="V4274" s="6"/>
      <c r="W4274" s="6"/>
      <c r="X4274" s="6"/>
      <c r="Y4274" s="6"/>
      <c r="Z4274" s="6"/>
      <c r="AA4274" s="6"/>
      <c r="AB4274" s="21"/>
      <c r="AC4274" s="21"/>
      <c r="AD4274" s="21"/>
      <c r="AE4274" s="6"/>
      <c r="AF4274" s="6"/>
      <c r="AG4274" s="6"/>
      <c r="AH4274" s="6"/>
    </row>
    <row r="4275" spans="1:34" x14ac:dyDescent="0.35">
      <c r="A4275" s="20"/>
      <c r="B4275" s="6"/>
      <c r="C4275" s="6"/>
      <c r="D4275" s="6"/>
      <c r="E4275" s="6"/>
      <c r="F4275" s="6"/>
      <c r="G4275" s="6"/>
      <c r="H4275" s="6"/>
      <c r="I4275" s="6"/>
      <c r="J4275" s="6"/>
      <c r="K4275" s="6"/>
      <c r="L4275" s="6"/>
      <c r="M4275" s="6"/>
      <c r="N4275" s="6"/>
      <c r="O4275" s="6"/>
      <c r="P4275" s="6"/>
      <c r="Q4275" s="6"/>
      <c r="R4275" s="6"/>
      <c r="S4275" s="6"/>
      <c r="T4275" s="6"/>
      <c r="U4275" s="6"/>
      <c r="V4275" s="6"/>
      <c r="W4275" s="6"/>
      <c r="X4275" s="6"/>
      <c r="Y4275" s="6"/>
      <c r="Z4275" s="6"/>
      <c r="AA4275" s="6"/>
      <c r="AB4275" s="21"/>
      <c r="AC4275" s="21"/>
      <c r="AD4275" s="21"/>
      <c r="AE4275" s="6"/>
      <c r="AF4275" s="6"/>
      <c r="AG4275" s="6"/>
      <c r="AH4275" s="6"/>
    </row>
    <row r="4276" spans="1:34" x14ac:dyDescent="0.35">
      <c r="A4276" s="20"/>
      <c r="B4276" s="6"/>
      <c r="C4276" s="6"/>
      <c r="D4276" s="6"/>
      <c r="E4276" s="6"/>
      <c r="F4276" s="6"/>
      <c r="G4276" s="6"/>
      <c r="H4276" s="6"/>
      <c r="I4276" s="6"/>
      <c r="J4276" s="6"/>
      <c r="K4276" s="6"/>
      <c r="L4276" s="6"/>
      <c r="M4276" s="6"/>
      <c r="N4276" s="6"/>
      <c r="O4276" s="6"/>
      <c r="P4276" s="6"/>
      <c r="Q4276" s="6"/>
      <c r="R4276" s="6"/>
      <c r="S4276" s="6"/>
      <c r="T4276" s="6"/>
      <c r="U4276" s="6"/>
      <c r="V4276" s="6"/>
      <c r="W4276" s="6"/>
      <c r="X4276" s="6"/>
      <c r="Y4276" s="6"/>
      <c r="Z4276" s="6"/>
      <c r="AA4276" s="6"/>
      <c r="AB4276" s="21"/>
      <c r="AC4276" s="21"/>
      <c r="AD4276" s="21"/>
      <c r="AE4276" s="6"/>
      <c r="AF4276" s="6"/>
      <c r="AG4276" s="6"/>
      <c r="AH4276" s="6"/>
    </row>
    <row r="4277" spans="1:34" x14ac:dyDescent="0.35">
      <c r="A4277" s="20"/>
      <c r="B4277" s="6"/>
      <c r="C4277" s="6"/>
      <c r="D4277" s="6"/>
      <c r="E4277" s="6"/>
      <c r="F4277" s="6"/>
      <c r="G4277" s="6"/>
      <c r="H4277" s="6"/>
      <c r="I4277" s="6"/>
      <c r="J4277" s="6"/>
      <c r="K4277" s="6"/>
      <c r="L4277" s="6"/>
      <c r="M4277" s="6"/>
      <c r="N4277" s="6"/>
      <c r="O4277" s="6"/>
      <c r="P4277" s="6"/>
      <c r="Q4277" s="6"/>
      <c r="R4277" s="6"/>
      <c r="S4277" s="6"/>
      <c r="T4277" s="6"/>
      <c r="U4277" s="6"/>
      <c r="V4277" s="6"/>
      <c r="W4277" s="6"/>
      <c r="X4277" s="6"/>
      <c r="Y4277" s="6"/>
      <c r="Z4277" s="6"/>
      <c r="AA4277" s="6"/>
      <c r="AB4277" s="21"/>
      <c r="AC4277" s="21"/>
      <c r="AD4277" s="21"/>
      <c r="AE4277" s="6"/>
      <c r="AF4277" s="6"/>
      <c r="AG4277" s="6"/>
      <c r="AH4277" s="6"/>
    </row>
    <row r="4278" spans="1:34" x14ac:dyDescent="0.35">
      <c r="A4278" s="20"/>
      <c r="B4278" s="6"/>
      <c r="C4278" s="6"/>
      <c r="D4278" s="6"/>
      <c r="E4278" s="6"/>
      <c r="F4278" s="6"/>
      <c r="G4278" s="6"/>
      <c r="H4278" s="6"/>
      <c r="I4278" s="6"/>
      <c r="J4278" s="6"/>
      <c r="K4278" s="6"/>
      <c r="L4278" s="6"/>
      <c r="M4278" s="6"/>
      <c r="N4278" s="6"/>
      <c r="O4278" s="6"/>
      <c r="P4278" s="6"/>
      <c r="Q4278" s="6"/>
      <c r="R4278" s="6"/>
      <c r="S4278" s="6"/>
      <c r="T4278" s="6"/>
      <c r="U4278" s="6"/>
      <c r="V4278" s="6"/>
      <c r="W4278" s="6"/>
      <c r="X4278" s="6"/>
      <c r="Y4278" s="6"/>
      <c r="Z4278" s="6"/>
      <c r="AA4278" s="6"/>
      <c r="AB4278" s="21"/>
      <c r="AC4278" s="21"/>
      <c r="AD4278" s="21"/>
      <c r="AE4278" s="6"/>
      <c r="AF4278" s="6"/>
      <c r="AG4278" s="6"/>
      <c r="AH4278" s="6"/>
    </row>
    <row r="4279" spans="1:34" x14ac:dyDescent="0.35">
      <c r="A4279" s="20"/>
      <c r="B4279" s="6"/>
      <c r="C4279" s="6"/>
      <c r="D4279" s="6"/>
      <c r="E4279" s="6"/>
      <c r="F4279" s="6"/>
      <c r="G4279" s="6"/>
      <c r="H4279" s="6"/>
      <c r="I4279" s="6"/>
      <c r="J4279" s="6"/>
      <c r="K4279" s="6"/>
      <c r="L4279" s="6"/>
      <c r="M4279" s="6"/>
      <c r="N4279" s="6"/>
      <c r="O4279" s="6"/>
      <c r="P4279" s="6"/>
      <c r="Q4279" s="6"/>
      <c r="R4279" s="6"/>
      <c r="S4279" s="6"/>
      <c r="T4279" s="6"/>
      <c r="U4279" s="6"/>
      <c r="V4279" s="6"/>
      <c r="W4279" s="6"/>
      <c r="X4279" s="6"/>
      <c r="Y4279" s="6"/>
      <c r="Z4279" s="6"/>
      <c r="AA4279" s="6"/>
      <c r="AB4279" s="21"/>
      <c r="AC4279" s="21"/>
      <c r="AD4279" s="21"/>
      <c r="AE4279" s="6"/>
      <c r="AF4279" s="6"/>
      <c r="AG4279" s="6"/>
      <c r="AH4279" s="6"/>
    </row>
    <row r="4280" spans="1:34" x14ac:dyDescent="0.35">
      <c r="A4280" s="20"/>
      <c r="B4280" s="6"/>
      <c r="C4280" s="6"/>
      <c r="D4280" s="6"/>
      <c r="E4280" s="6"/>
      <c r="F4280" s="6"/>
      <c r="G4280" s="6"/>
      <c r="H4280" s="6"/>
      <c r="I4280" s="6"/>
      <c r="J4280" s="6"/>
      <c r="K4280" s="6"/>
      <c r="L4280" s="6"/>
      <c r="M4280" s="6"/>
      <c r="N4280" s="6"/>
      <c r="O4280" s="6"/>
      <c r="P4280" s="6"/>
      <c r="Q4280" s="6"/>
      <c r="R4280" s="6"/>
      <c r="S4280" s="6"/>
      <c r="T4280" s="6"/>
      <c r="U4280" s="6"/>
      <c r="V4280" s="6"/>
      <c r="W4280" s="6"/>
      <c r="X4280" s="6"/>
      <c r="Y4280" s="6"/>
      <c r="Z4280" s="6"/>
      <c r="AA4280" s="6"/>
      <c r="AB4280" s="21"/>
      <c r="AC4280" s="21"/>
      <c r="AD4280" s="21"/>
      <c r="AE4280" s="6"/>
      <c r="AF4280" s="6"/>
      <c r="AG4280" s="6"/>
      <c r="AH4280" s="6"/>
    </row>
    <row r="4281" spans="1:34" x14ac:dyDescent="0.35">
      <c r="A4281" s="20"/>
      <c r="B4281" s="6"/>
      <c r="C4281" s="6"/>
      <c r="D4281" s="6"/>
      <c r="E4281" s="6"/>
      <c r="F4281" s="6"/>
      <c r="G4281" s="6"/>
      <c r="H4281" s="6"/>
      <c r="I4281" s="6"/>
      <c r="J4281" s="6"/>
      <c r="K4281" s="6"/>
      <c r="L4281" s="6"/>
      <c r="M4281" s="6"/>
      <c r="N4281" s="6"/>
      <c r="O4281" s="6"/>
      <c r="P4281" s="6"/>
      <c r="Q4281" s="6"/>
      <c r="R4281" s="6"/>
      <c r="S4281" s="6"/>
      <c r="T4281" s="6"/>
      <c r="U4281" s="6"/>
      <c r="V4281" s="6"/>
      <c r="W4281" s="6"/>
      <c r="X4281" s="6"/>
      <c r="Y4281" s="6"/>
      <c r="Z4281" s="6"/>
      <c r="AA4281" s="6"/>
      <c r="AB4281" s="21"/>
      <c r="AC4281" s="21"/>
      <c r="AD4281" s="21"/>
      <c r="AE4281" s="6"/>
      <c r="AF4281" s="6"/>
      <c r="AG4281" s="6"/>
      <c r="AH4281" s="6"/>
    </row>
    <row r="4282" spans="1:34" x14ac:dyDescent="0.35">
      <c r="A4282" s="20"/>
      <c r="B4282" s="6"/>
      <c r="C4282" s="6"/>
      <c r="D4282" s="6"/>
      <c r="E4282" s="6"/>
      <c r="F4282" s="6"/>
      <c r="G4282" s="6"/>
      <c r="H4282" s="6"/>
      <c r="I4282" s="6"/>
      <c r="J4282" s="6"/>
      <c r="K4282" s="6"/>
      <c r="L4282" s="6"/>
      <c r="M4282" s="6"/>
      <c r="N4282" s="6"/>
      <c r="O4282" s="6"/>
      <c r="P4282" s="6"/>
      <c r="Q4282" s="6"/>
      <c r="R4282" s="6"/>
      <c r="S4282" s="6"/>
      <c r="T4282" s="6"/>
      <c r="U4282" s="6"/>
      <c r="V4282" s="6"/>
      <c r="W4282" s="6"/>
      <c r="X4282" s="6"/>
      <c r="Y4282" s="6"/>
      <c r="Z4282" s="6"/>
      <c r="AA4282" s="6"/>
      <c r="AB4282" s="21"/>
      <c r="AC4282" s="21"/>
      <c r="AD4282" s="21"/>
      <c r="AE4282" s="6"/>
      <c r="AF4282" s="6"/>
      <c r="AG4282" s="6"/>
      <c r="AH4282" s="6"/>
    </row>
    <row r="4283" spans="1:34" x14ac:dyDescent="0.35">
      <c r="A4283" s="20"/>
      <c r="B4283" s="6"/>
      <c r="C4283" s="6"/>
      <c r="D4283" s="6"/>
      <c r="E4283" s="6"/>
      <c r="F4283" s="6"/>
      <c r="G4283" s="6"/>
      <c r="H4283" s="6"/>
      <c r="I4283" s="6"/>
      <c r="J4283" s="6"/>
      <c r="K4283" s="6"/>
      <c r="L4283" s="6"/>
      <c r="M4283" s="6"/>
      <c r="N4283" s="6"/>
      <c r="O4283" s="6"/>
      <c r="P4283" s="6"/>
      <c r="Q4283" s="6"/>
      <c r="R4283" s="6"/>
      <c r="S4283" s="6"/>
      <c r="T4283" s="6"/>
      <c r="U4283" s="6"/>
      <c r="V4283" s="6"/>
      <c r="W4283" s="6"/>
      <c r="X4283" s="6"/>
      <c r="Y4283" s="6"/>
      <c r="Z4283" s="6"/>
      <c r="AA4283" s="6"/>
      <c r="AB4283" s="21"/>
      <c r="AC4283" s="21"/>
      <c r="AD4283" s="21"/>
      <c r="AE4283" s="6"/>
      <c r="AF4283" s="6"/>
      <c r="AG4283" s="6"/>
      <c r="AH4283" s="6"/>
    </row>
    <row r="4284" spans="1:34" x14ac:dyDescent="0.35">
      <c r="A4284" s="20"/>
      <c r="B4284" s="6"/>
      <c r="C4284" s="6"/>
      <c r="D4284" s="6"/>
      <c r="E4284" s="6"/>
      <c r="F4284" s="6"/>
      <c r="G4284" s="6"/>
      <c r="H4284" s="6"/>
      <c r="I4284" s="6"/>
      <c r="J4284" s="6"/>
      <c r="K4284" s="6"/>
      <c r="L4284" s="6"/>
      <c r="M4284" s="6"/>
      <c r="N4284" s="6"/>
      <c r="O4284" s="6"/>
      <c r="P4284" s="6"/>
      <c r="Q4284" s="6"/>
      <c r="R4284" s="6"/>
      <c r="S4284" s="6"/>
      <c r="T4284" s="6"/>
      <c r="U4284" s="6"/>
      <c r="V4284" s="6"/>
      <c r="W4284" s="6"/>
      <c r="X4284" s="6"/>
      <c r="Y4284" s="6"/>
      <c r="Z4284" s="6"/>
      <c r="AA4284" s="6"/>
      <c r="AB4284" s="21"/>
      <c r="AC4284" s="21"/>
      <c r="AD4284" s="21"/>
      <c r="AE4284" s="6"/>
      <c r="AF4284" s="6"/>
      <c r="AG4284" s="6"/>
      <c r="AH4284" s="6"/>
    </row>
    <row r="4285" spans="1:34" x14ac:dyDescent="0.35">
      <c r="A4285" s="20"/>
      <c r="B4285" s="6"/>
      <c r="C4285" s="6"/>
      <c r="D4285" s="6"/>
      <c r="E4285" s="6"/>
      <c r="F4285" s="6"/>
      <c r="G4285" s="6"/>
      <c r="H4285" s="6"/>
      <c r="I4285" s="6"/>
      <c r="J4285" s="6"/>
      <c r="K4285" s="6"/>
      <c r="L4285" s="6"/>
      <c r="M4285" s="6"/>
      <c r="N4285" s="6"/>
      <c r="O4285" s="6"/>
      <c r="P4285" s="6"/>
      <c r="Q4285" s="6"/>
      <c r="R4285" s="6"/>
      <c r="S4285" s="6"/>
      <c r="T4285" s="6"/>
      <c r="U4285" s="6"/>
      <c r="V4285" s="6"/>
      <c r="W4285" s="6"/>
      <c r="X4285" s="6"/>
      <c r="Y4285" s="6"/>
      <c r="Z4285" s="6"/>
      <c r="AA4285" s="6"/>
      <c r="AB4285" s="21"/>
      <c r="AC4285" s="21"/>
      <c r="AD4285" s="21"/>
      <c r="AE4285" s="6"/>
      <c r="AF4285" s="6"/>
      <c r="AG4285" s="6"/>
      <c r="AH4285" s="6"/>
    </row>
    <row r="4286" spans="1:34" x14ac:dyDescent="0.35">
      <c r="A4286" s="20"/>
      <c r="B4286" s="6"/>
      <c r="C4286" s="6"/>
      <c r="D4286" s="6"/>
      <c r="E4286" s="6"/>
      <c r="F4286" s="6"/>
      <c r="G4286" s="6"/>
      <c r="H4286" s="6"/>
      <c r="I4286" s="6"/>
      <c r="J4286" s="6"/>
      <c r="K4286" s="6"/>
      <c r="L4286" s="6"/>
      <c r="M4286" s="6"/>
      <c r="N4286" s="6"/>
      <c r="O4286" s="6"/>
      <c r="P4286" s="6"/>
      <c r="Q4286" s="6"/>
      <c r="R4286" s="6"/>
      <c r="S4286" s="6"/>
      <c r="T4286" s="6"/>
      <c r="U4286" s="6"/>
      <c r="V4286" s="6"/>
      <c r="W4286" s="6"/>
      <c r="X4286" s="6"/>
      <c r="Y4286" s="6"/>
      <c r="Z4286" s="6"/>
      <c r="AA4286" s="6"/>
      <c r="AB4286" s="21"/>
      <c r="AC4286" s="21"/>
      <c r="AD4286" s="21"/>
      <c r="AE4286" s="6"/>
      <c r="AF4286" s="6"/>
      <c r="AG4286" s="6"/>
      <c r="AH4286" s="6"/>
    </row>
    <row r="4287" spans="1:34" x14ac:dyDescent="0.35">
      <c r="A4287" s="20"/>
      <c r="B4287" s="6"/>
      <c r="C4287" s="6"/>
      <c r="D4287" s="6"/>
      <c r="E4287" s="6"/>
      <c r="F4287" s="6"/>
      <c r="G4287" s="6"/>
      <c r="H4287" s="6"/>
      <c r="I4287" s="6"/>
      <c r="J4287" s="6"/>
      <c r="K4287" s="6"/>
      <c r="L4287" s="6"/>
      <c r="M4287" s="6"/>
      <c r="N4287" s="6"/>
      <c r="O4287" s="6"/>
      <c r="P4287" s="6"/>
      <c r="Q4287" s="6"/>
      <c r="R4287" s="6"/>
      <c r="S4287" s="6"/>
      <c r="T4287" s="6"/>
      <c r="U4287" s="6"/>
      <c r="V4287" s="6"/>
      <c r="W4287" s="6"/>
      <c r="X4287" s="6"/>
      <c r="Y4287" s="6"/>
      <c r="Z4287" s="6"/>
      <c r="AA4287" s="6"/>
      <c r="AB4287" s="21"/>
      <c r="AC4287" s="21"/>
      <c r="AD4287" s="21"/>
      <c r="AE4287" s="6"/>
      <c r="AF4287" s="6"/>
      <c r="AG4287" s="6"/>
      <c r="AH4287" s="6"/>
    </row>
    <row r="4288" spans="1:34" x14ac:dyDescent="0.35">
      <c r="A4288" s="20"/>
      <c r="B4288" s="6"/>
      <c r="C4288" s="6"/>
      <c r="D4288" s="6"/>
      <c r="E4288" s="6"/>
      <c r="F4288" s="6"/>
      <c r="G4288" s="6"/>
      <c r="H4288" s="6"/>
      <c r="I4288" s="6"/>
      <c r="J4288" s="6"/>
      <c r="K4288" s="6"/>
      <c r="L4288" s="6"/>
      <c r="M4288" s="6"/>
      <c r="N4288" s="6"/>
      <c r="O4288" s="6"/>
      <c r="P4288" s="6"/>
      <c r="Q4288" s="6"/>
      <c r="R4288" s="6"/>
      <c r="S4288" s="6"/>
      <c r="T4288" s="6"/>
      <c r="U4288" s="6"/>
      <c r="V4288" s="6"/>
      <c r="W4288" s="6"/>
      <c r="X4288" s="6"/>
      <c r="Y4288" s="6"/>
      <c r="Z4288" s="6"/>
      <c r="AA4288" s="6"/>
      <c r="AB4288" s="21"/>
      <c r="AC4288" s="21"/>
      <c r="AD4288" s="21"/>
      <c r="AE4288" s="6"/>
      <c r="AF4288" s="6"/>
      <c r="AG4288" s="6"/>
      <c r="AH4288" s="6"/>
    </row>
    <row r="4289" spans="1:34" x14ac:dyDescent="0.35">
      <c r="A4289" s="20"/>
      <c r="B4289" s="6"/>
      <c r="C4289" s="6"/>
      <c r="D4289" s="6"/>
      <c r="E4289" s="6"/>
      <c r="F4289" s="6"/>
      <c r="G4289" s="6"/>
      <c r="H4289" s="6"/>
      <c r="I4289" s="6"/>
      <c r="J4289" s="6"/>
      <c r="K4289" s="6"/>
      <c r="L4289" s="6"/>
      <c r="M4289" s="6"/>
      <c r="N4289" s="6"/>
      <c r="O4289" s="6"/>
      <c r="P4289" s="6"/>
      <c r="Q4289" s="6"/>
      <c r="R4289" s="6"/>
      <c r="S4289" s="6"/>
      <c r="T4289" s="6"/>
      <c r="U4289" s="6"/>
      <c r="V4289" s="6"/>
      <c r="W4289" s="6"/>
      <c r="X4289" s="6"/>
      <c r="Y4289" s="6"/>
      <c r="Z4289" s="6"/>
      <c r="AA4289" s="6"/>
      <c r="AB4289" s="21"/>
      <c r="AC4289" s="21"/>
      <c r="AD4289" s="21"/>
      <c r="AE4289" s="6"/>
      <c r="AF4289" s="6"/>
      <c r="AG4289" s="6"/>
      <c r="AH4289" s="6"/>
    </row>
    <row r="4290" spans="1:34" x14ac:dyDescent="0.35">
      <c r="A4290" s="20"/>
      <c r="B4290" s="6"/>
      <c r="C4290" s="6"/>
      <c r="D4290" s="6"/>
      <c r="E4290" s="6"/>
      <c r="F4290" s="6"/>
      <c r="G4290" s="6"/>
      <c r="H4290" s="6"/>
      <c r="I4290" s="6"/>
      <c r="J4290" s="6"/>
      <c r="K4290" s="6"/>
      <c r="L4290" s="6"/>
      <c r="M4290" s="6"/>
      <c r="N4290" s="6"/>
      <c r="O4290" s="6"/>
      <c r="P4290" s="6"/>
      <c r="Q4290" s="6"/>
      <c r="R4290" s="6"/>
      <c r="S4290" s="6"/>
      <c r="T4290" s="6"/>
      <c r="U4290" s="6"/>
      <c r="V4290" s="6"/>
      <c r="W4290" s="6"/>
      <c r="X4290" s="6"/>
      <c r="Y4290" s="6"/>
      <c r="Z4290" s="6"/>
      <c r="AA4290" s="6"/>
      <c r="AB4290" s="21"/>
      <c r="AC4290" s="21"/>
      <c r="AD4290" s="21"/>
      <c r="AE4290" s="6"/>
      <c r="AF4290" s="6"/>
      <c r="AG4290" s="6"/>
      <c r="AH4290" s="6"/>
    </row>
    <row r="4291" spans="1:34" x14ac:dyDescent="0.35">
      <c r="A4291" s="20"/>
      <c r="B4291" s="6"/>
      <c r="C4291" s="6"/>
      <c r="D4291" s="6"/>
      <c r="E4291" s="6"/>
      <c r="F4291" s="6"/>
      <c r="G4291" s="6"/>
      <c r="H4291" s="6"/>
      <c r="I4291" s="6"/>
      <c r="J4291" s="6"/>
      <c r="K4291" s="6"/>
      <c r="L4291" s="6"/>
      <c r="M4291" s="6"/>
      <c r="N4291" s="6"/>
      <c r="O4291" s="6"/>
      <c r="P4291" s="6"/>
      <c r="Q4291" s="6"/>
      <c r="R4291" s="6"/>
      <c r="S4291" s="6"/>
      <c r="T4291" s="6"/>
      <c r="U4291" s="6"/>
      <c r="V4291" s="6"/>
      <c r="W4291" s="6"/>
      <c r="X4291" s="6"/>
      <c r="Y4291" s="6"/>
      <c r="Z4291" s="6"/>
      <c r="AA4291" s="6"/>
      <c r="AB4291" s="21"/>
      <c r="AC4291" s="21"/>
      <c r="AD4291" s="21"/>
      <c r="AE4291" s="6"/>
      <c r="AF4291" s="6"/>
      <c r="AG4291" s="6"/>
      <c r="AH4291" s="6"/>
    </row>
    <row r="4292" spans="1:34" x14ac:dyDescent="0.35">
      <c r="A4292" s="20"/>
      <c r="B4292" s="6"/>
      <c r="C4292" s="6"/>
      <c r="D4292" s="6"/>
      <c r="E4292" s="6"/>
      <c r="F4292" s="6"/>
      <c r="G4292" s="6"/>
      <c r="H4292" s="6"/>
      <c r="I4292" s="6"/>
      <c r="J4292" s="6"/>
      <c r="K4292" s="6"/>
      <c r="L4292" s="6"/>
      <c r="M4292" s="6"/>
      <c r="N4292" s="6"/>
      <c r="O4292" s="6"/>
      <c r="P4292" s="6"/>
      <c r="Q4292" s="6"/>
      <c r="R4292" s="6"/>
      <c r="S4292" s="6"/>
      <c r="T4292" s="6"/>
      <c r="U4292" s="6"/>
      <c r="V4292" s="6"/>
      <c r="W4292" s="6"/>
      <c r="X4292" s="6"/>
      <c r="Y4292" s="6"/>
      <c r="Z4292" s="6"/>
      <c r="AA4292" s="6"/>
      <c r="AB4292" s="21"/>
      <c r="AC4292" s="21"/>
      <c r="AD4292" s="21"/>
      <c r="AE4292" s="6"/>
      <c r="AF4292" s="6"/>
      <c r="AG4292" s="6"/>
      <c r="AH4292" s="6"/>
    </row>
    <row r="4293" spans="1:34" x14ac:dyDescent="0.35">
      <c r="A4293" s="20"/>
      <c r="B4293" s="6"/>
      <c r="C4293" s="6"/>
      <c r="D4293" s="6"/>
      <c r="E4293" s="6"/>
      <c r="F4293" s="6"/>
      <c r="G4293" s="6"/>
      <c r="H4293" s="6"/>
      <c r="I4293" s="6"/>
      <c r="J4293" s="6"/>
      <c r="K4293" s="6"/>
      <c r="L4293" s="6"/>
      <c r="M4293" s="6"/>
      <c r="N4293" s="6"/>
      <c r="O4293" s="6"/>
      <c r="P4293" s="6"/>
      <c r="Q4293" s="6"/>
      <c r="R4293" s="6"/>
      <c r="S4293" s="6"/>
      <c r="T4293" s="6"/>
      <c r="U4293" s="6"/>
      <c r="V4293" s="6"/>
      <c r="W4293" s="6"/>
      <c r="X4293" s="6"/>
      <c r="Y4293" s="6"/>
      <c r="Z4293" s="6"/>
      <c r="AA4293" s="6"/>
      <c r="AB4293" s="21"/>
      <c r="AC4293" s="21"/>
      <c r="AD4293" s="21"/>
      <c r="AE4293" s="6"/>
      <c r="AF4293" s="6"/>
      <c r="AG4293" s="6"/>
      <c r="AH4293" s="6"/>
    </row>
    <row r="4294" spans="1:34" x14ac:dyDescent="0.35">
      <c r="A4294" s="20"/>
      <c r="B4294" s="6"/>
      <c r="C4294" s="6"/>
      <c r="D4294" s="6"/>
      <c r="E4294" s="6"/>
      <c r="F4294" s="6"/>
      <c r="G4294" s="6"/>
      <c r="H4294" s="6"/>
      <c r="I4294" s="6"/>
      <c r="J4294" s="6"/>
      <c r="K4294" s="6"/>
      <c r="L4294" s="6"/>
      <c r="M4294" s="6"/>
      <c r="N4294" s="6"/>
      <c r="O4294" s="6"/>
      <c r="P4294" s="6"/>
      <c r="Q4294" s="6"/>
      <c r="R4294" s="6"/>
      <c r="S4294" s="6"/>
      <c r="T4294" s="6"/>
      <c r="U4294" s="6"/>
      <c r="V4294" s="6"/>
      <c r="W4294" s="6"/>
      <c r="X4294" s="6"/>
      <c r="Y4294" s="6"/>
      <c r="Z4294" s="6"/>
      <c r="AA4294" s="6"/>
      <c r="AB4294" s="21"/>
      <c r="AC4294" s="21"/>
      <c r="AD4294" s="21"/>
      <c r="AE4294" s="6"/>
      <c r="AF4294" s="6"/>
      <c r="AG4294" s="6"/>
      <c r="AH4294" s="6"/>
    </row>
    <row r="4295" spans="1:34" x14ac:dyDescent="0.35">
      <c r="A4295" s="20"/>
      <c r="B4295" s="6"/>
      <c r="C4295" s="6"/>
      <c r="D4295" s="6"/>
      <c r="E4295" s="6"/>
      <c r="F4295" s="6"/>
      <c r="G4295" s="6"/>
      <c r="H4295" s="6"/>
      <c r="I4295" s="6"/>
      <c r="J4295" s="6"/>
      <c r="K4295" s="6"/>
      <c r="L4295" s="6"/>
      <c r="M4295" s="6"/>
      <c r="N4295" s="6"/>
      <c r="O4295" s="6"/>
      <c r="P4295" s="6"/>
      <c r="Q4295" s="6"/>
      <c r="R4295" s="6"/>
      <c r="S4295" s="6"/>
      <c r="T4295" s="6"/>
      <c r="U4295" s="6"/>
      <c r="V4295" s="6"/>
      <c r="W4295" s="6"/>
      <c r="X4295" s="6"/>
      <c r="Y4295" s="6"/>
      <c r="Z4295" s="6"/>
      <c r="AA4295" s="6"/>
      <c r="AB4295" s="21"/>
      <c r="AC4295" s="21"/>
      <c r="AD4295" s="21"/>
      <c r="AE4295" s="6"/>
      <c r="AF4295" s="6"/>
      <c r="AG4295" s="6"/>
      <c r="AH4295" s="6"/>
    </row>
    <row r="4296" spans="1:34" x14ac:dyDescent="0.35">
      <c r="A4296" s="20"/>
      <c r="B4296" s="6"/>
      <c r="C4296" s="6"/>
      <c r="D4296" s="6"/>
      <c r="E4296" s="6"/>
      <c r="F4296" s="6"/>
      <c r="G4296" s="6"/>
      <c r="H4296" s="6"/>
      <c r="I4296" s="6"/>
      <c r="J4296" s="6"/>
      <c r="K4296" s="6"/>
      <c r="L4296" s="6"/>
      <c r="M4296" s="6"/>
      <c r="N4296" s="6"/>
      <c r="O4296" s="6"/>
      <c r="P4296" s="6"/>
      <c r="Q4296" s="6"/>
      <c r="R4296" s="6"/>
      <c r="S4296" s="6"/>
      <c r="T4296" s="6"/>
      <c r="U4296" s="6"/>
      <c r="V4296" s="6"/>
      <c r="W4296" s="6"/>
      <c r="X4296" s="6"/>
      <c r="Y4296" s="6"/>
      <c r="Z4296" s="6"/>
      <c r="AA4296" s="6"/>
      <c r="AB4296" s="21"/>
      <c r="AC4296" s="21"/>
      <c r="AD4296" s="21"/>
      <c r="AE4296" s="6"/>
      <c r="AF4296" s="6"/>
      <c r="AG4296" s="6"/>
      <c r="AH4296" s="6"/>
    </row>
    <row r="4297" spans="1:34" x14ac:dyDescent="0.35">
      <c r="A4297" s="20"/>
      <c r="B4297" s="6"/>
      <c r="C4297" s="6"/>
      <c r="D4297" s="6"/>
      <c r="E4297" s="6"/>
      <c r="F4297" s="6"/>
      <c r="G4297" s="6"/>
      <c r="H4297" s="6"/>
      <c r="I4297" s="6"/>
      <c r="J4297" s="6"/>
      <c r="K4297" s="6"/>
      <c r="L4297" s="6"/>
      <c r="M4297" s="6"/>
      <c r="N4297" s="6"/>
      <c r="O4297" s="6"/>
      <c r="P4297" s="6"/>
      <c r="Q4297" s="6"/>
      <c r="R4297" s="6"/>
      <c r="S4297" s="6"/>
      <c r="T4297" s="6"/>
      <c r="U4297" s="6"/>
      <c r="V4297" s="6"/>
      <c r="W4297" s="6"/>
      <c r="X4297" s="6"/>
      <c r="Y4297" s="6"/>
      <c r="Z4297" s="6"/>
      <c r="AA4297" s="6"/>
      <c r="AB4297" s="21"/>
      <c r="AC4297" s="21"/>
      <c r="AD4297" s="21"/>
      <c r="AE4297" s="6"/>
      <c r="AF4297" s="6"/>
      <c r="AG4297" s="6"/>
      <c r="AH4297" s="6"/>
    </row>
    <row r="4298" spans="1:34" x14ac:dyDescent="0.35">
      <c r="A4298" s="20"/>
      <c r="B4298" s="6"/>
      <c r="C4298" s="6"/>
      <c r="D4298" s="6"/>
      <c r="E4298" s="6"/>
      <c r="F4298" s="6"/>
      <c r="G4298" s="6"/>
      <c r="H4298" s="6"/>
      <c r="I4298" s="6"/>
      <c r="J4298" s="6"/>
      <c r="K4298" s="6"/>
      <c r="L4298" s="6"/>
      <c r="M4298" s="6"/>
      <c r="N4298" s="6"/>
      <c r="O4298" s="6"/>
      <c r="P4298" s="6"/>
      <c r="Q4298" s="6"/>
      <c r="R4298" s="6"/>
      <c r="S4298" s="6"/>
      <c r="T4298" s="6"/>
      <c r="U4298" s="6"/>
      <c r="V4298" s="6"/>
      <c r="W4298" s="6"/>
      <c r="X4298" s="6"/>
      <c r="Y4298" s="6"/>
      <c r="Z4298" s="6"/>
      <c r="AA4298" s="6"/>
      <c r="AB4298" s="21"/>
      <c r="AC4298" s="21"/>
      <c r="AD4298" s="21"/>
      <c r="AE4298" s="6"/>
      <c r="AF4298" s="6"/>
      <c r="AG4298" s="6"/>
      <c r="AH4298" s="6"/>
    </row>
    <row r="4299" spans="1:34" x14ac:dyDescent="0.35">
      <c r="A4299" s="20"/>
      <c r="B4299" s="6"/>
      <c r="C4299" s="6"/>
      <c r="D4299" s="6"/>
      <c r="E4299" s="6"/>
      <c r="F4299" s="6"/>
      <c r="G4299" s="6"/>
      <c r="H4299" s="6"/>
      <c r="I4299" s="6"/>
      <c r="J4299" s="6"/>
      <c r="K4299" s="6"/>
      <c r="L4299" s="6"/>
      <c r="M4299" s="6"/>
      <c r="N4299" s="6"/>
      <c r="O4299" s="6"/>
      <c r="P4299" s="6"/>
      <c r="Q4299" s="6"/>
      <c r="R4299" s="6"/>
      <c r="S4299" s="6"/>
      <c r="T4299" s="6"/>
      <c r="U4299" s="6"/>
      <c r="V4299" s="6"/>
      <c r="W4299" s="6"/>
      <c r="X4299" s="6"/>
      <c r="Y4299" s="6"/>
      <c r="Z4299" s="6"/>
      <c r="AA4299" s="6"/>
      <c r="AB4299" s="21"/>
      <c r="AC4299" s="21"/>
      <c r="AD4299" s="21"/>
      <c r="AE4299" s="6"/>
      <c r="AF4299" s="6"/>
      <c r="AG4299" s="6"/>
      <c r="AH4299" s="6"/>
    </row>
    <row r="4300" spans="1:34" x14ac:dyDescent="0.35">
      <c r="A4300" s="20"/>
      <c r="B4300" s="6"/>
      <c r="C4300" s="6"/>
      <c r="D4300" s="6"/>
      <c r="E4300" s="6"/>
      <c r="F4300" s="6"/>
      <c r="G4300" s="6"/>
      <c r="H4300" s="6"/>
      <c r="I4300" s="6"/>
      <c r="J4300" s="6"/>
      <c r="K4300" s="6"/>
      <c r="L4300" s="6"/>
      <c r="M4300" s="6"/>
      <c r="N4300" s="6"/>
      <c r="O4300" s="6"/>
      <c r="P4300" s="6"/>
      <c r="Q4300" s="6"/>
      <c r="R4300" s="6"/>
      <c r="S4300" s="6"/>
      <c r="T4300" s="6"/>
      <c r="U4300" s="6"/>
      <c r="V4300" s="6"/>
      <c r="W4300" s="6"/>
      <c r="X4300" s="6"/>
      <c r="Y4300" s="6"/>
      <c r="Z4300" s="6"/>
      <c r="AA4300" s="6"/>
      <c r="AB4300" s="21"/>
      <c r="AC4300" s="21"/>
      <c r="AD4300" s="21"/>
      <c r="AE4300" s="6"/>
      <c r="AF4300" s="6"/>
      <c r="AG4300" s="6"/>
      <c r="AH4300" s="6"/>
    </row>
    <row r="4301" spans="1:34" x14ac:dyDescent="0.35">
      <c r="A4301" s="20"/>
      <c r="B4301" s="6"/>
      <c r="C4301" s="6"/>
      <c r="D4301" s="6"/>
      <c r="E4301" s="6"/>
      <c r="F4301" s="6"/>
      <c r="G4301" s="6"/>
      <c r="H4301" s="6"/>
      <c r="I4301" s="6"/>
      <c r="J4301" s="6"/>
      <c r="K4301" s="6"/>
      <c r="L4301" s="6"/>
      <c r="M4301" s="6"/>
      <c r="N4301" s="6"/>
      <c r="O4301" s="6"/>
      <c r="P4301" s="6"/>
      <c r="Q4301" s="6"/>
      <c r="R4301" s="6"/>
      <c r="S4301" s="6"/>
      <c r="T4301" s="6"/>
      <c r="U4301" s="6"/>
      <c r="V4301" s="6"/>
      <c r="W4301" s="6"/>
      <c r="X4301" s="6"/>
      <c r="Y4301" s="6"/>
      <c r="Z4301" s="6"/>
      <c r="AA4301" s="6"/>
      <c r="AB4301" s="21"/>
      <c r="AC4301" s="21"/>
      <c r="AD4301" s="21"/>
      <c r="AE4301" s="6"/>
      <c r="AF4301" s="6"/>
      <c r="AG4301" s="6"/>
      <c r="AH4301" s="6"/>
    </row>
    <row r="4302" spans="1:34" x14ac:dyDescent="0.35">
      <c r="A4302" s="20"/>
      <c r="B4302" s="6"/>
      <c r="C4302" s="6"/>
      <c r="D4302" s="6"/>
      <c r="E4302" s="6"/>
      <c r="F4302" s="6"/>
      <c r="G4302" s="6"/>
      <c r="H4302" s="6"/>
      <c r="I4302" s="6"/>
      <c r="J4302" s="6"/>
      <c r="K4302" s="6"/>
      <c r="L4302" s="6"/>
      <c r="M4302" s="6"/>
      <c r="N4302" s="6"/>
      <c r="O4302" s="6"/>
      <c r="P4302" s="6"/>
      <c r="Q4302" s="6"/>
      <c r="R4302" s="6"/>
      <c r="S4302" s="6"/>
      <c r="T4302" s="6"/>
      <c r="U4302" s="6"/>
      <c r="V4302" s="6"/>
      <c r="W4302" s="6"/>
      <c r="X4302" s="6"/>
      <c r="Y4302" s="6"/>
      <c r="Z4302" s="6"/>
      <c r="AA4302" s="6"/>
      <c r="AB4302" s="21"/>
      <c r="AC4302" s="21"/>
      <c r="AD4302" s="21"/>
      <c r="AE4302" s="6"/>
      <c r="AF4302" s="6"/>
      <c r="AG4302" s="6"/>
      <c r="AH4302" s="6"/>
    </row>
    <row r="4303" spans="1:34" x14ac:dyDescent="0.35">
      <c r="A4303" s="20"/>
      <c r="B4303" s="6"/>
      <c r="C4303" s="6"/>
      <c r="D4303" s="6"/>
      <c r="E4303" s="6"/>
      <c r="F4303" s="6"/>
      <c r="G4303" s="6"/>
      <c r="H4303" s="6"/>
      <c r="I4303" s="6"/>
      <c r="J4303" s="6"/>
      <c r="K4303" s="6"/>
      <c r="L4303" s="6"/>
      <c r="M4303" s="6"/>
      <c r="N4303" s="6"/>
      <c r="O4303" s="6"/>
      <c r="P4303" s="6"/>
      <c r="Q4303" s="6"/>
      <c r="R4303" s="6"/>
      <c r="S4303" s="6"/>
      <c r="T4303" s="6"/>
      <c r="U4303" s="6"/>
      <c r="V4303" s="6"/>
      <c r="W4303" s="6"/>
      <c r="X4303" s="6"/>
      <c r="Y4303" s="6"/>
      <c r="Z4303" s="6"/>
      <c r="AA4303" s="6"/>
      <c r="AB4303" s="21"/>
      <c r="AC4303" s="21"/>
      <c r="AD4303" s="21"/>
      <c r="AE4303" s="6"/>
      <c r="AF4303" s="6"/>
      <c r="AG4303" s="6"/>
      <c r="AH4303" s="6"/>
    </row>
    <row r="4304" spans="1:34" x14ac:dyDescent="0.35">
      <c r="A4304" s="20"/>
      <c r="B4304" s="6"/>
      <c r="C4304" s="6"/>
      <c r="D4304" s="6"/>
      <c r="E4304" s="6"/>
      <c r="F4304" s="6"/>
      <c r="G4304" s="6"/>
      <c r="H4304" s="6"/>
      <c r="I4304" s="6"/>
      <c r="J4304" s="6"/>
      <c r="K4304" s="6"/>
      <c r="L4304" s="6"/>
      <c r="M4304" s="6"/>
      <c r="N4304" s="6"/>
      <c r="O4304" s="6"/>
      <c r="P4304" s="6"/>
      <c r="Q4304" s="6"/>
      <c r="R4304" s="6"/>
      <c r="S4304" s="6"/>
      <c r="T4304" s="6"/>
      <c r="U4304" s="6"/>
      <c r="V4304" s="6"/>
      <c r="W4304" s="6"/>
      <c r="X4304" s="6"/>
      <c r="Y4304" s="6"/>
      <c r="Z4304" s="6"/>
      <c r="AA4304" s="6"/>
      <c r="AB4304" s="21"/>
      <c r="AC4304" s="21"/>
      <c r="AD4304" s="21"/>
      <c r="AE4304" s="6"/>
      <c r="AF4304" s="6"/>
      <c r="AG4304" s="6"/>
      <c r="AH4304" s="6"/>
    </row>
    <row r="4305" spans="1:34" x14ac:dyDescent="0.35">
      <c r="A4305" s="20"/>
      <c r="B4305" s="6"/>
      <c r="C4305" s="6"/>
      <c r="D4305" s="6"/>
      <c r="E4305" s="6"/>
      <c r="F4305" s="6"/>
      <c r="G4305" s="6"/>
      <c r="H4305" s="6"/>
      <c r="I4305" s="6"/>
      <c r="J4305" s="6"/>
      <c r="K4305" s="6"/>
      <c r="L4305" s="6"/>
      <c r="M4305" s="6"/>
      <c r="N4305" s="6"/>
      <c r="O4305" s="6"/>
      <c r="P4305" s="6"/>
      <c r="Q4305" s="6"/>
      <c r="R4305" s="6"/>
      <c r="S4305" s="6"/>
      <c r="T4305" s="6"/>
      <c r="U4305" s="6"/>
      <c r="V4305" s="6"/>
      <c r="W4305" s="6"/>
      <c r="X4305" s="6"/>
      <c r="Y4305" s="6"/>
      <c r="Z4305" s="6"/>
      <c r="AA4305" s="6"/>
      <c r="AB4305" s="21"/>
      <c r="AC4305" s="21"/>
      <c r="AD4305" s="21"/>
      <c r="AE4305" s="6"/>
      <c r="AF4305" s="6"/>
      <c r="AG4305" s="6"/>
      <c r="AH4305" s="6"/>
    </row>
    <row r="4306" spans="1:34" x14ac:dyDescent="0.35">
      <c r="A4306" s="20"/>
      <c r="B4306" s="6"/>
      <c r="C4306" s="6"/>
      <c r="D4306" s="6"/>
      <c r="E4306" s="6"/>
      <c r="F4306" s="6"/>
      <c r="G4306" s="6"/>
      <c r="H4306" s="6"/>
      <c r="I4306" s="6"/>
      <c r="J4306" s="6"/>
      <c r="K4306" s="6"/>
      <c r="L4306" s="6"/>
      <c r="M4306" s="6"/>
      <c r="N4306" s="6"/>
      <c r="O4306" s="6"/>
      <c r="P4306" s="6"/>
      <c r="Q4306" s="6"/>
      <c r="R4306" s="6"/>
      <c r="S4306" s="6"/>
      <c r="T4306" s="6"/>
      <c r="U4306" s="6"/>
      <c r="V4306" s="6"/>
      <c r="W4306" s="6"/>
      <c r="X4306" s="6"/>
      <c r="Y4306" s="6"/>
      <c r="Z4306" s="6"/>
      <c r="AA4306" s="6"/>
      <c r="AB4306" s="21"/>
      <c r="AC4306" s="21"/>
      <c r="AD4306" s="21"/>
      <c r="AE4306" s="6"/>
      <c r="AF4306" s="6"/>
      <c r="AG4306" s="6"/>
      <c r="AH4306" s="6"/>
    </row>
    <row r="4307" spans="1:34" x14ac:dyDescent="0.35">
      <c r="A4307" s="20"/>
      <c r="B4307" s="6"/>
      <c r="C4307" s="6"/>
      <c r="D4307" s="6"/>
      <c r="E4307" s="6"/>
      <c r="F4307" s="6"/>
      <c r="G4307" s="6"/>
      <c r="H4307" s="6"/>
      <c r="I4307" s="6"/>
      <c r="J4307" s="6"/>
      <c r="K4307" s="6"/>
      <c r="L4307" s="6"/>
      <c r="M4307" s="6"/>
      <c r="N4307" s="6"/>
      <c r="O4307" s="6"/>
      <c r="P4307" s="6"/>
      <c r="Q4307" s="6"/>
      <c r="R4307" s="6"/>
      <c r="S4307" s="6"/>
      <c r="T4307" s="6"/>
      <c r="U4307" s="6"/>
      <c r="V4307" s="6"/>
      <c r="W4307" s="6"/>
      <c r="X4307" s="6"/>
      <c r="Y4307" s="6"/>
      <c r="Z4307" s="6"/>
      <c r="AA4307" s="6"/>
      <c r="AB4307" s="21"/>
      <c r="AC4307" s="21"/>
      <c r="AD4307" s="21"/>
      <c r="AE4307" s="6"/>
      <c r="AF4307" s="6"/>
      <c r="AG4307" s="6"/>
      <c r="AH4307" s="6"/>
    </row>
    <row r="4308" spans="1:34" x14ac:dyDescent="0.35">
      <c r="A4308" s="20"/>
      <c r="B4308" s="6"/>
      <c r="C4308" s="6"/>
      <c r="D4308" s="6"/>
      <c r="E4308" s="6"/>
      <c r="F4308" s="6"/>
      <c r="G4308" s="6"/>
      <c r="H4308" s="6"/>
      <c r="I4308" s="6"/>
      <c r="J4308" s="6"/>
      <c r="K4308" s="6"/>
      <c r="L4308" s="6"/>
      <c r="M4308" s="6"/>
      <c r="N4308" s="6"/>
      <c r="O4308" s="6"/>
      <c r="P4308" s="6"/>
      <c r="Q4308" s="6"/>
      <c r="R4308" s="6"/>
      <c r="S4308" s="6"/>
      <c r="T4308" s="6"/>
      <c r="U4308" s="6"/>
      <c r="V4308" s="6"/>
      <c r="W4308" s="6"/>
      <c r="X4308" s="6"/>
      <c r="Y4308" s="6"/>
      <c r="Z4308" s="6"/>
      <c r="AA4308" s="6"/>
      <c r="AB4308" s="21"/>
      <c r="AC4308" s="21"/>
      <c r="AD4308" s="21"/>
      <c r="AE4308" s="6"/>
      <c r="AF4308" s="6"/>
      <c r="AG4308" s="6"/>
      <c r="AH4308" s="6"/>
    </row>
    <row r="4309" spans="1:34" x14ac:dyDescent="0.35">
      <c r="A4309" s="20"/>
      <c r="B4309" s="6"/>
      <c r="C4309" s="6"/>
      <c r="D4309" s="6"/>
      <c r="E4309" s="6"/>
      <c r="F4309" s="6"/>
      <c r="G4309" s="6"/>
      <c r="H4309" s="6"/>
      <c r="I4309" s="6"/>
      <c r="J4309" s="6"/>
      <c r="K4309" s="6"/>
      <c r="L4309" s="6"/>
      <c r="M4309" s="6"/>
      <c r="N4309" s="6"/>
      <c r="O4309" s="6"/>
      <c r="P4309" s="6"/>
      <c r="Q4309" s="6"/>
      <c r="R4309" s="6"/>
      <c r="S4309" s="6"/>
      <c r="T4309" s="6"/>
      <c r="U4309" s="6"/>
      <c r="V4309" s="6"/>
      <c r="W4309" s="6"/>
      <c r="X4309" s="6"/>
      <c r="Y4309" s="6"/>
      <c r="Z4309" s="6"/>
      <c r="AA4309" s="6"/>
      <c r="AB4309" s="21"/>
      <c r="AC4309" s="21"/>
      <c r="AD4309" s="21"/>
      <c r="AE4309" s="6"/>
      <c r="AF4309" s="6"/>
      <c r="AG4309" s="6"/>
      <c r="AH4309" s="6"/>
    </row>
    <row r="4310" spans="1:34" x14ac:dyDescent="0.35">
      <c r="A4310" s="20"/>
      <c r="B4310" s="6"/>
      <c r="C4310" s="6"/>
      <c r="D4310" s="6"/>
      <c r="E4310" s="6"/>
      <c r="F4310" s="6"/>
      <c r="G4310" s="6"/>
      <c r="H4310" s="6"/>
      <c r="I4310" s="6"/>
      <c r="J4310" s="6"/>
      <c r="K4310" s="6"/>
      <c r="L4310" s="6"/>
      <c r="M4310" s="6"/>
      <c r="N4310" s="6"/>
      <c r="O4310" s="6"/>
      <c r="P4310" s="6"/>
      <c r="Q4310" s="6"/>
      <c r="R4310" s="6"/>
      <c r="S4310" s="6"/>
      <c r="T4310" s="6"/>
      <c r="U4310" s="6"/>
      <c r="V4310" s="6"/>
      <c r="W4310" s="6"/>
      <c r="X4310" s="6"/>
      <c r="Y4310" s="6"/>
      <c r="Z4310" s="6"/>
      <c r="AA4310" s="6"/>
      <c r="AB4310" s="21"/>
      <c r="AC4310" s="21"/>
      <c r="AD4310" s="21"/>
      <c r="AE4310" s="6"/>
      <c r="AF4310" s="6"/>
      <c r="AG4310" s="6"/>
      <c r="AH4310" s="6"/>
    </row>
    <row r="4311" spans="1:34" x14ac:dyDescent="0.35">
      <c r="A4311" s="20"/>
      <c r="B4311" s="6"/>
      <c r="C4311" s="6"/>
      <c r="D4311" s="6"/>
      <c r="E4311" s="6"/>
      <c r="F4311" s="6"/>
      <c r="G4311" s="6"/>
      <c r="H4311" s="6"/>
      <c r="I4311" s="6"/>
      <c r="J4311" s="6"/>
      <c r="K4311" s="6"/>
      <c r="L4311" s="6"/>
      <c r="M4311" s="6"/>
      <c r="N4311" s="6"/>
      <c r="O4311" s="6"/>
      <c r="P4311" s="6"/>
      <c r="Q4311" s="6"/>
      <c r="R4311" s="6"/>
      <c r="S4311" s="6"/>
      <c r="T4311" s="6"/>
      <c r="U4311" s="6"/>
      <c r="V4311" s="6"/>
      <c r="W4311" s="6"/>
      <c r="X4311" s="6"/>
      <c r="Y4311" s="6"/>
      <c r="Z4311" s="6"/>
      <c r="AA4311" s="6"/>
      <c r="AB4311" s="21"/>
      <c r="AC4311" s="21"/>
      <c r="AD4311" s="21"/>
      <c r="AE4311" s="6"/>
      <c r="AF4311" s="6"/>
      <c r="AG4311" s="6"/>
      <c r="AH4311" s="6"/>
    </row>
    <row r="4312" spans="1:34" x14ac:dyDescent="0.35">
      <c r="A4312" s="20"/>
      <c r="B4312" s="6"/>
      <c r="C4312" s="6"/>
      <c r="D4312" s="6"/>
      <c r="E4312" s="6"/>
      <c r="F4312" s="6"/>
      <c r="G4312" s="6"/>
      <c r="H4312" s="6"/>
      <c r="I4312" s="6"/>
      <c r="J4312" s="6"/>
      <c r="K4312" s="6"/>
      <c r="L4312" s="6"/>
      <c r="M4312" s="6"/>
      <c r="N4312" s="6"/>
      <c r="O4312" s="6"/>
      <c r="P4312" s="6"/>
      <c r="Q4312" s="6"/>
      <c r="R4312" s="6"/>
      <c r="S4312" s="6"/>
      <c r="T4312" s="6"/>
      <c r="U4312" s="6"/>
      <c r="V4312" s="6"/>
      <c r="W4312" s="6"/>
      <c r="X4312" s="6"/>
      <c r="Y4312" s="6"/>
      <c r="Z4312" s="6"/>
      <c r="AA4312" s="6"/>
      <c r="AB4312" s="21"/>
      <c r="AC4312" s="21"/>
      <c r="AD4312" s="21"/>
      <c r="AE4312" s="6"/>
      <c r="AF4312" s="6"/>
      <c r="AG4312" s="6"/>
      <c r="AH4312" s="6"/>
    </row>
    <row r="4313" spans="1:34" x14ac:dyDescent="0.35">
      <c r="A4313" s="20"/>
      <c r="B4313" s="6"/>
      <c r="C4313" s="6"/>
      <c r="D4313" s="6"/>
      <c r="E4313" s="6"/>
      <c r="F4313" s="6"/>
      <c r="G4313" s="6"/>
      <c r="H4313" s="6"/>
      <c r="I4313" s="6"/>
      <c r="J4313" s="6"/>
      <c r="K4313" s="6"/>
      <c r="L4313" s="6"/>
      <c r="M4313" s="6"/>
      <c r="N4313" s="6"/>
      <c r="O4313" s="6"/>
      <c r="P4313" s="6"/>
      <c r="Q4313" s="6"/>
      <c r="R4313" s="6"/>
      <c r="S4313" s="6"/>
      <c r="T4313" s="6"/>
      <c r="U4313" s="6"/>
      <c r="V4313" s="6"/>
      <c r="W4313" s="6"/>
      <c r="X4313" s="6"/>
      <c r="Y4313" s="6"/>
      <c r="Z4313" s="6"/>
      <c r="AA4313" s="6"/>
      <c r="AB4313" s="21"/>
      <c r="AC4313" s="21"/>
      <c r="AD4313" s="21"/>
      <c r="AE4313" s="6"/>
      <c r="AF4313" s="6"/>
      <c r="AG4313" s="6"/>
      <c r="AH4313" s="6"/>
    </row>
    <row r="4314" spans="1:34" x14ac:dyDescent="0.35">
      <c r="A4314" s="20"/>
      <c r="B4314" s="6"/>
      <c r="C4314" s="6"/>
      <c r="D4314" s="6"/>
      <c r="E4314" s="6"/>
      <c r="F4314" s="6"/>
      <c r="G4314" s="6"/>
      <c r="H4314" s="6"/>
      <c r="I4314" s="6"/>
      <c r="J4314" s="6"/>
      <c r="K4314" s="6"/>
      <c r="L4314" s="6"/>
      <c r="M4314" s="6"/>
      <c r="N4314" s="6"/>
      <c r="O4314" s="6"/>
      <c r="P4314" s="6"/>
      <c r="Q4314" s="6"/>
      <c r="R4314" s="6"/>
      <c r="S4314" s="6"/>
      <c r="T4314" s="6"/>
      <c r="U4314" s="6"/>
      <c r="V4314" s="6"/>
      <c r="W4314" s="6"/>
      <c r="X4314" s="6"/>
      <c r="Y4314" s="6"/>
      <c r="Z4314" s="6"/>
      <c r="AA4314" s="6"/>
      <c r="AB4314" s="21"/>
      <c r="AC4314" s="21"/>
      <c r="AD4314" s="21"/>
      <c r="AE4314" s="6"/>
      <c r="AF4314" s="6"/>
      <c r="AG4314" s="6"/>
      <c r="AH4314" s="6"/>
    </row>
    <row r="4315" spans="1:34" x14ac:dyDescent="0.35">
      <c r="A4315" s="20"/>
      <c r="B4315" s="6"/>
      <c r="C4315" s="6"/>
      <c r="D4315" s="6"/>
      <c r="E4315" s="6"/>
      <c r="F4315" s="6"/>
      <c r="G4315" s="6"/>
      <c r="H4315" s="6"/>
      <c r="I4315" s="6"/>
      <c r="J4315" s="6"/>
      <c r="K4315" s="6"/>
      <c r="L4315" s="6"/>
      <c r="M4315" s="6"/>
      <c r="N4315" s="6"/>
      <c r="O4315" s="6"/>
      <c r="P4315" s="6"/>
      <c r="Q4315" s="6"/>
      <c r="R4315" s="6"/>
      <c r="S4315" s="6"/>
      <c r="T4315" s="6"/>
      <c r="U4315" s="6"/>
      <c r="V4315" s="6"/>
      <c r="W4315" s="6"/>
      <c r="X4315" s="6"/>
      <c r="Y4315" s="6"/>
      <c r="Z4315" s="6"/>
      <c r="AA4315" s="6"/>
      <c r="AB4315" s="21"/>
      <c r="AC4315" s="21"/>
      <c r="AD4315" s="21"/>
      <c r="AE4315" s="6"/>
      <c r="AF4315" s="6"/>
      <c r="AG4315" s="6"/>
      <c r="AH4315" s="6"/>
    </row>
    <row r="4316" spans="1:34" x14ac:dyDescent="0.35">
      <c r="A4316" s="20"/>
      <c r="B4316" s="6"/>
      <c r="C4316" s="6"/>
      <c r="D4316" s="6"/>
      <c r="E4316" s="6"/>
      <c r="F4316" s="6"/>
      <c r="G4316" s="6"/>
      <c r="H4316" s="6"/>
      <c r="I4316" s="6"/>
      <c r="J4316" s="6"/>
      <c r="K4316" s="6"/>
      <c r="L4316" s="6"/>
      <c r="M4316" s="6"/>
      <c r="N4316" s="6"/>
      <c r="O4316" s="6"/>
      <c r="P4316" s="6"/>
      <c r="Q4316" s="6"/>
      <c r="R4316" s="6"/>
      <c r="S4316" s="6"/>
      <c r="T4316" s="6"/>
      <c r="U4316" s="6"/>
      <c r="V4316" s="6"/>
      <c r="W4316" s="6"/>
      <c r="X4316" s="6"/>
      <c r="Y4316" s="6"/>
      <c r="Z4316" s="6"/>
      <c r="AA4316" s="6"/>
      <c r="AB4316" s="21"/>
      <c r="AC4316" s="21"/>
      <c r="AD4316" s="21"/>
      <c r="AE4316" s="6"/>
      <c r="AF4316" s="6"/>
      <c r="AG4316" s="6"/>
      <c r="AH4316" s="6"/>
    </row>
    <row r="4317" spans="1:34" x14ac:dyDescent="0.35">
      <c r="A4317" s="20"/>
      <c r="B4317" s="6"/>
      <c r="C4317" s="6"/>
      <c r="D4317" s="6"/>
      <c r="E4317" s="6"/>
      <c r="F4317" s="6"/>
      <c r="G4317" s="6"/>
      <c r="H4317" s="6"/>
      <c r="I4317" s="6"/>
      <c r="J4317" s="6"/>
      <c r="K4317" s="6"/>
      <c r="L4317" s="6"/>
      <c r="M4317" s="6"/>
      <c r="N4317" s="6"/>
      <c r="O4317" s="6"/>
      <c r="P4317" s="6"/>
      <c r="Q4317" s="6"/>
      <c r="R4317" s="6"/>
      <c r="S4317" s="6"/>
      <c r="T4317" s="6"/>
      <c r="U4317" s="6"/>
      <c r="V4317" s="6"/>
      <c r="W4317" s="6"/>
      <c r="X4317" s="6"/>
      <c r="Y4317" s="6"/>
      <c r="Z4317" s="6"/>
      <c r="AA4317" s="6"/>
      <c r="AB4317" s="21"/>
      <c r="AC4317" s="21"/>
      <c r="AD4317" s="21"/>
      <c r="AE4317" s="6"/>
      <c r="AF4317" s="6"/>
      <c r="AG4317" s="6"/>
      <c r="AH4317" s="6"/>
    </row>
    <row r="4318" spans="1:34" x14ac:dyDescent="0.35">
      <c r="A4318" s="20"/>
      <c r="B4318" s="6"/>
      <c r="C4318" s="6"/>
      <c r="D4318" s="6"/>
      <c r="E4318" s="6"/>
      <c r="F4318" s="6"/>
      <c r="G4318" s="6"/>
      <c r="H4318" s="6"/>
      <c r="I4318" s="6"/>
      <c r="J4318" s="6"/>
      <c r="K4318" s="6"/>
      <c r="L4318" s="6"/>
      <c r="M4318" s="6"/>
      <c r="N4318" s="6"/>
      <c r="O4318" s="6"/>
      <c r="P4318" s="6"/>
      <c r="Q4318" s="6"/>
      <c r="R4318" s="6"/>
      <c r="S4318" s="6"/>
      <c r="T4318" s="6"/>
      <c r="U4318" s="6"/>
      <c r="V4318" s="6"/>
      <c r="W4318" s="6"/>
      <c r="X4318" s="6"/>
      <c r="Y4318" s="6"/>
      <c r="Z4318" s="6"/>
      <c r="AA4318" s="6"/>
      <c r="AB4318" s="21"/>
      <c r="AC4318" s="21"/>
      <c r="AD4318" s="21"/>
      <c r="AE4318" s="6"/>
      <c r="AF4318" s="6"/>
      <c r="AG4318" s="6"/>
      <c r="AH4318" s="6"/>
    </row>
    <row r="4319" spans="1:34" x14ac:dyDescent="0.35">
      <c r="A4319" s="20"/>
      <c r="B4319" s="6"/>
      <c r="C4319" s="6"/>
      <c r="D4319" s="6"/>
      <c r="E4319" s="6"/>
      <c r="F4319" s="6"/>
      <c r="G4319" s="6"/>
      <c r="H4319" s="6"/>
      <c r="I4319" s="6"/>
      <c r="J4319" s="6"/>
      <c r="K4319" s="6"/>
      <c r="L4319" s="6"/>
      <c r="M4319" s="6"/>
      <c r="N4319" s="6"/>
      <c r="O4319" s="6"/>
      <c r="P4319" s="6"/>
      <c r="Q4319" s="6"/>
      <c r="R4319" s="6"/>
      <c r="S4319" s="6"/>
      <c r="T4319" s="6"/>
      <c r="U4319" s="6"/>
      <c r="V4319" s="6"/>
      <c r="W4319" s="6"/>
      <c r="X4319" s="6"/>
      <c r="Y4319" s="6"/>
      <c r="Z4319" s="6"/>
      <c r="AA4319" s="6"/>
      <c r="AB4319" s="21"/>
      <c r="AC4319" s="21"/>
      <c r="AD4319" s="21"/>
      <c r="AE4319" s="6"/>
      <c r="AF4319" s="6"/>
      <c r="AG4319" s="6"/>
      <c r="AH4319" s="6"/>
    </row>
    <row r="4320" spans="1:34" x14ac:dyDescent="0.35">
      <c r="A4320" s="20"/>
      <c r="B4320" s="6"/>
      <c r="C4320" s="6"/>
      <c r="D4320" s="6"/>
      <c r="E4320" s="6"/>
      <c r="F4320" s="6"/>
      <c r="G4320" s="6"/>
      <c r="H4320" s="6"/>
      <c r="I4320" s="6"/>
      <c r="J4320" s="6"/>
      <c r="K4320" s="6"/>
      <c r="L4320" s="6"/>
      <c r="M4320" s="6"/>
      <c r="N4320" s="6"/>
      <c r="O4320" s="6"/>
      <c r="P4320" s="6"/>
      <c r="Q4320" s="6"/>
      <c r="R4320" s="6"/>
      <c r="S4320" s="6"/>
      <c r="T4320" s="6"/>
      <c r="U4320" s="6"/>
      <c r="V4320" s="6"/>
      <c r="W4320" s="6"/>
      <c r="X4320" s="6"/>
      <c r="Y4320" s="6"/>
      <c r="Z4320" s="6"/>
      <c r="AA4320" s="6"/>
      <c r="AB4320" s="21"/>
      <c r="AC4320" s="21"/>
      <c r="AD4320" s="21"/>
      <c r="AE4320" s="6"/>
      <c r="AF4320" s="6"/>
      <c r="AG4320" s="6"/>
      <c r="AH4320" s="6"/>
    </row>
    <row r="4321" spans="1:34" x14ac:dyDescent="0.35">
      <c r="A4321" s="20"/>
      <c r="B4321" s="6"/>
      <c r="C4321" s="6"/>
      <c r="D4321" s="6"/>
      <c r="E4321" s="6"/>
      <c r="F4321" s="6"/>
      <c r="G4321" s="6"/>
      <c r="H4321" s="6"/>
      <c r="I4321" s="6"/>
      <c r="J4321" s="6"/>
      <c r="K4321" s="6"/>
      <c r="L4321" s="6"/>
      <c r="M4321" s="6"/>
      <c r="N4321" s="6"/>
      <c r="O4321" s="6"/>
      <c r="P4321" s="6"/>
      <c r="Q4321" s="6"/>
      <c r="R4321" s="6"/>
      <c r="S4321" s="6"/>
      <c r="T4321" s="6"/>
      <c r="U4321" s="6"/>
      <c r="V4321" s="6"/>
      <c r="W4321" s="6"/>
      <c r="X4321" s="6"/>
      <c r="Y4321" s="6"/>
      <c r="Z4321" s="6"/>
      <c r="AA4321" s="6"/>
      <c r="AB4321" s="21"/>
      <c r="AC4321" s="21"/>
      <c r="AD4321" s="21"/>
      <c r="AE4321" s="6"/>
      <c r="AF4321" s="6"/>
      <c r="AG4321" s="6"/>
      <c r="AH4321" s="6"/>
    </row>
    <row r="4322" spans="1:34" x14ac:dyDescent="0.35">
      <c r="A4322" s="20"/>
      <c r="B4322" s="6"/>
      <c r="C4322" s="6"/>
      <c r="D4322" s="6"/>
      <c r="E4322" s="6"/>
      <c r="F4322" s="6"/>
      <c r="G4322" s="6"/>
      <c r="H4322" s="6"/>
      <c r="I4322" s="6"/>
      <c r="J4322" s="6"/>
      <c r="K4322" s="6"/>
      <c r="L4322" s="6"/>
      <c r="M4322" s="6"/>
      <c r="N4322" s="6"/>
      <c r="O4322" s="6"/>
      <c r="P4322" s="6"/>
      <c r="Q4322" s="6"/>
      <c r="R4322" s="6"/>
      <c r="S4322" s="6"/>
      <c r="T4322" s="6"/>
      <c r="U4322" s="6"/>
      <c r="V4322" s="6"/>
      <c r="W4322" s="6"/>
      <c r="X4322" s="6"/>
      <c r="Y4322" s="6"/>
      <c r="Z4322" s="6"/>
      <c r="AA4322" s="6"/>
      <c r="AB4322" s="21"/>
      <c r="AC4322" s="21"/>
      <c r="AD4322" s="21"/>
      <c r="AE4322" s="6"/>
      <c r="AF4322" s="6"/>
      <c r="AG4322" s="6"/>
      <c r="AH4322" s="6"/>
    </row>
    <row r="4323" spans="1:34" x14ac:dyDescent="0.35">
      <c r="A4323" s="20"/>
      <c r="B4323" s="6"/>
      <c r="C4323" s="6"/>
      <c r="D4323" s="6"/>
      <c r="E4323" s="6"/>
      <c r="F4323" s="6"/>
      <c r="G4323" s="6"/>
      <c r="H4323" s="6"/>
      <c r="I4323" s="6"/>
      <c r="J4323" s="6"/>
      <c r="K4323" s="6"/>
      <c r="L4323" s="6"/>
      <c r="M4323" s="6"/>
      <c r="N4323" s="6"/>
      <c r="O4323" s="6"/>
      <c r="P4323" s="6"/>
      <c r="Q4323" s="6"/>
      <c r="R4323" s="6"/>
      <c r="S4323" s="6"/>
      <c r="T4323" s="6"/>
      <c r="U4323" s="6"/>
      <c r="V4323" s="6"/>
      <c r="W4323" s="6"/>
      <c r="X4323" s="6"/>
      <c r="Y4323" s="6"/>
      <c r="Z4323" s="6"/>
      <c r="AA4323" s="6"/>
      <c r="AB4323" s="21"/>
      <c r="AC4323" s="21"/>
      <c r="AD4323" s="21"/>
      <c r="AE4323" s="6"/>
      <c r="AF4323" s="6"/>
      <c r="AG4323" s="6"/>
      <c r="AH4323" s="6"/>
    </row>
    <row r="4324" spans="1:34" x14ac:dyDescent="0.35">
      <c r="A4324" s="20"/>
      <c r="B4324" s="6"/>
      <c r="C4324" s="6"/>
      <c r="D4324" s="6"/>
      <c r="E4324" s="6"/>
      <c r="F4324" s="6"/>
      <c r="G4324" s="6"/>
      <c r="H4324" s="6"/>
      <c r="I4324" s="6"/>
      <c r="J4324" s="6"/>
      <c r="K4324" s="6"/>
      <c r="L4324" s="6"/>
      <c r="M4324" s="6"/>
      <c r="N4324" s="6"/>
      <c r="O4324" s="6"/>
      <c r="P4324" s="6"/>
      <c r="Q4324" s="6"/>
      <c r="R4324" s="6"/>
      <c r="S4324" s="6"/>
      <c r="T4324" s="6"/>
      <c r="U4324" s="6"/>
      <c r="V4324" s="6"/>
      <c r="W4324" s="6"/>
      <c r="X4324" s="6"/>
      <c r="Y4324" s="6"/>
      <c r="Z4324" s="6"/>
      <c r="AA4324" s="6"/>
      <c r="AB4324" s="21"/>
      <c r="AC4324" s="21"/>
      <c r="AD4324" s="21"/>
      <c r="AE4324" s="6"/>
      <c r="AF4324" s="6"/>
      <c r="AG4324" s="6"/>
      <c r="AH4324" s="6"/>
    </row>
    <row r="4325" spans="1:34" x14ac:dyDescent="0.35">
      <c r="A4325" s="20"/>
      <c r="B4325" s="6"/>
      <c r="C4325" s="6"/>
      <c r="D4325" s="6"/>
      <c r="E4325" s="6"/>
      <c r="F4325" s="6"/>
      <c r="G4325" s="6"/>
      <c r="H4325" s="6"/>
      <c r="I4325" s="6"/>
      <c r="J4325" s="6"/>
      <c r="K4325" s="6"/>
      <c r="L4325" s="6"/>
      <c r="M4325" s="6"/>
      <c r="N4325" s="6"/>
      <c r="O4325" s="6"/>
      <c r="P4325" s="6"/>
      <c r="Q4325" s="6"/>
      <c r="R4325" s="6"/>
      <c r="S4325" s="6"/>
      <c r="T4325" s="6"/>
      <c r="U4325" s="6"/>
      <c r="V4325" s="6"/>
      <c r="W4325" s="6"/>
      <c r="X4325" s="6"/>
      <c r="Y4325" s="6"/>
      <c r="Z4325" s="6"/>
      <c r="AA4325" s="6"/>
      <c r="AB4325" s="21"/>
      <c r="AC4325" s="21"/>
      <c r="AD4325" s="21"/>
      <c r="AE4325" s="6"/>
      <c r="AF4325" s="6"/>
      <c r="AG4325" s="6"/>
      <c r="AH4325" s="6"/>
    </row>
    <row r="4326" spans="1:34" x14ac:dyDescent="0.35">
      <c r="A4326" s="20"/>
      <c r="B4326" s="6"/>
      <c r="C4326" s="6"/>
      <c r="D4326" s="6"/>
      <c r="E4326" s="6"/>
      <c r="F4326" s="6"/>
      <c r="G4326" s="6"/>
      <c r="H4326" s="6"/>
      <c r="I4326" s="6"/>
      <c r="J4326" s="6"/>
      <c r="K4326" s="6"/>
      <c r="L4326" s="6"/>
      <c r="M4326" s="6"/>
      <c r="N4326" s="6"/>
      <c r="O4326" s="6"/>
      <c r="P4326" s="6"/>
      <c r="Q4326" s="6"/>
      <c r="R4326" s="6"/>
      <c r="S4326" s="6"/>
      <c r="T4326" s="6"/>
      <c r="U4326" s="6"/>
      <c r="V4326" s="6"/>
      <c r="W4326" s="6"/>
      <c r="X4326" s="6"/>
      <c r="Y4326" s="6"/>
      <c r="Z4326" s="6"/>
      <c r="AA4326" s="6"/>
      <c r="AB4326" s="21"/>
      <c r="AC4326" s="21"/>
      <c r="AD4326" s="21"/>
      <c r="AE4326" s="6"/>
      <c r="AF4326" s="6"/>
      <c r="AG4326" s="6"/>
      <c r="AH4326" s="6"/>
    </row>
    <row r="4327" spans="1:34" x14ac:dyDescent="0.35">
      <c r="A4327" s="20"/>
      <c r="B4327" s="6"/>
      <c r="C4327" s="6"/>
      <c r="D4327" s="6"/>
      <c r="E4327" s="6"/>
      <c r="F4327" s="6"/>
      <c r="G4327" s="6"/>
      <c r="H4327" s="6"/>
      <c r="I4327" s="6"/>
      <c r="J4327" s="6"/>
      <c r="K4327" s="6"/>
      <c r="L4327" s="6"/>
      <c r="M4327" s="6"/>
      <c r="N4327" s="6"/>
      <c r="O4327" s="6"/>
      <c r="P4327" s="6"/>
      <c r="Q4327" s="6"/>
      <c r="R4327" s="6"/>
      <c r="S4327" s="6"/>
      <c r="T4327" s="6"/>
      <c r="U4327" s="6"/>
      <c r="V4327" s="6"/>
      <c r="W4327" s="6"/>
      <c r="X4327" s="6"/>
      <c r="Y4327" s="6"/>
      <c r="Z4327" s="6"/>
      <c r="AA4327" s="6"/>
      <c r="AB4327" s="21"/>
      <c r="AC4327" s="21"/>
      <c r="AD4327" s="21"/>
      <c r="AE4327" s="6"/>
      <c r="AF4327" s="6"/>
      <c r="AG4327" s="6"/>
      <c r="AH4327" s="6"/>
    </row>
    <row r="4328" spans="1:34" x14ac:dyDescent="0.35">
      <c r="A4328" s="20"/>
      <c r="B4328" s="6"/>
      <c r="C4328" s="6"/>
      <c r="D4328" s="6"/>
      <c r="E4328" s="6"/>
      <c r="F4328" s="6"/>
      <c r="G4328" s="6"/>
      <c r="H4328" s="6"/>
      <c r="I4328" s="6"/>
      <c r="J4328" s="6"/>
      <c r="K4328" s="6"/>
      <c r="L4328" s="6"/>
      <c r="M4328" s="6"/>
      <c r="N4328" s="6"/>
      <c r="O4328" s="6"/>
      <c r="P4328" s="6"/>
      <c r="Q4328" s="6"/>
      <c r="R4328" s="6"/>
      <c r="S4328" s="6"/>
      <c r="T4328" s="6"/>
      <c r="U4328" s="6"/>
      <c r="V4328" s="6"/>
      <c r="W4328" s="6"/>
      <c r="X4328" s="6"/>
      <c r="Y4328" s="6"/>
      <c r="Z4328" s="6"/>
      <c r="AA4328" s="6"/>
      <c r="AB4328" s="21"/>
      <c r="AC4328" s="21"/>
      <c r="AD4328" s="21"/>
      <c r="AE4328" s="6"/>
      <c r="AF4328" s="6"/>
      <c r="AG4328" s="6"/>
      <c r="AH4328" s="6"/>
    </row>
    <row r="4329" spans="1:34" x14ac:dyDescent="0.35">
      <c r="A4329" s="20"/>
      <c r="B4329" s="6"/>
      <c r="C4329" s="6"/>
      <c r="D4329" s="6"/>
      <c r="E4329" s="6"/>
      <c r="F4329" s="6"/>
      <c r="G4329" s="6"/>
      <c r="H4329" s="6"/>
      <c r="I4329" s="6"/>
      <c r="J4329" s="6"/>
      <c r="K4329" s="6"/>
      <c r="L4329" s="6"/>
      <c r="M4329" s="6"/>
      <c r="N4329" s="6"/>
      <c r="O4329" s="6"/>
      <c r="P4329" s="6"/>
      <c r="Q4329" s="6"/>
      <c r="R4329" s="6"/>
      <c r="S4329" s="6"/>
      <c r="T4329" s="6"/>
      <c r="U4329" s="6"/>
      <c r="V4329" s="6"/>
      <c r="W4329" s="6"/>
      <c r="X4329" s="6"/>
      <c r="Y4329" s="6"/>
      <c r="Z4329" s="6"/>
      <c r="AA4329" s="6"/>
      <c r="AB4329" s="21"/>
      <c r="AC4329" s="21"/>
      <c r="AD4329" s="21"/>
      <c r="AE4329" s="6"/>
      <c r="AF4329" s="6"/>
      <c r="AG4329" s="6"/>
      <c r="AH4329" s="6"/>
    </row>
    <row r="4330" spans="1:34" x14ac:dyDescent="0.35">
      <c r="A4330" s="20"/>
      <c r="B4330" s="6"/>
      <c r="C4330" s="6"/>
      <c r="D4330" s="6"/>
      <c r="E4330" s="6"/>
      <c r="F4330" s="6"/>
      <c r="G4330" s="6"/>
      <c r="H4330" s="6"/>
      <c r="I4330" s="6"/>
      <c r="J4330" s="6"/>
      <c r="K4330" s="6"/>
      <c r="L4330" s="6"/>
      <c r="M4330" s="6"/>
      <c r="N4330" s="6"/>
      <c r="O4330" s="6"/>
      <c r="P4330" s="6"/>
      <c r="Q4330" s="6"/>
      <c r="R4330" s="6"/>
      <c r="S4330" s="6"/>
      <c r="T4330" s="6"/>
      <c r="U4330" s="6"/>
      <c r="V4330" s="6"/>
      <c r="W4330" s="6"/>
      <c r="X4330" s="6"/>
      <c r="Y4330" s="6"/>
      <c r="Z4330" s="6"/>
      <c r="AA4330" s="6"/>
      <c r="AB4330" s="21"/>
      <c r="AC4330" s="21"/>
      <c r="AD4330" s="21"/>
      <c r="AE4330" s="6"/>
      <c r="AF4330" s="6"/>
      <c r="AG4330" s="6"/>
      <c r="AH4330" s="6"/>
    </row>
    <row r="4331" spans="1:34" x14ac:dyDescent="0.35">
      <c r="A4331" s="20"/>
      <c r="B4331" s="6"/>
      <c r="C4331" s="6"/>
      <c r="D4331" s="6"/>
      <c r="E4331" s="6"/>
      <c r="F4331" s="6"/>
      <c r="G4331" s="6"/>
      <c r="H4331" s="6"/>
      <c r="I4331" s="6"/>
      <c r="J4331" s="6"/>
      <c r="K4331" s="6"/>
      <c r="L4331" s="6"/>
      <c r="M4331" s="6"/>
      <c r="N4331" s="6"/>
      <c r="O4331" s="6"/>
      <c r="P4331" s="6"/>
      <c r="Q4331" s="6"/>
      <c r="R4331" s="6"/>
      <c r="S4331" s="6"/>
      <c r="T4331" s="6"/>
      <c r="U4331" s="6"/>
      <c r="V4331" s="6"/>
      <c r="W4331" s="6"/>
      <c r="X4331" s="6"/>
      <c r="Y4331" s="6"/>
      <c r="Z4331" s="6"/>
      <c r="AA4331" s="6"/>
      <c r="AB4331" s="21"/>
      <c r="AC4331" s="21"/>
      <c r="AD4331" s="21"/>
      <c r="AE4331" s="6"/>
      <c r="AF4331" s="6"/>
      <c r="AG4331" s="6"/>
      <c r="AH4331" s="6"/>
    </row>
    <row r="4332" spans="1:34" x14ac:dyDescent="0.35">
      <c r="A4332" s="20"/>
      <c r="B4332" s="6"/>
      <c r="C4332" s="6"/>
      <c r="D4332" s="6"/>
      <c r="E4332" s="6"/>
      <c r="F4332" s="6"/>
      <c r="G4332" s="6"/>
      <c r="H4332" s="6"/>
      <c r="I4332" s="6"/>
      <c r="J4332" s="6"/>
      <c r="K4332" s="6"/>
      <c r="L4332" s="6"/>
      <c r="M4332" s="6"/>
      <c r="N4332" s="6"/>
      <c r="O4332" s="6"/>
      <c r="P4332" s="6"/>
      <c r="Q4332" s="6"/>
      <c r="R4332" s="6"/>
      <c r="S4332" s="6"/>
      <c r="T4332" s="6"/>
      <c r="U4332" s="6"/>
      <c r="V4332" s="6"/>
      <c r="W4332" s="6"/>
      <c r="X4332" s="6"/>
      <c r="Y4332" s="6"/>
      <c r="Z4332" s="6"/>
      <c r="AA4332" s="6"/>
      <c r="AB4332" s="21"/>
      <c r="AC4332" s="21"/>
      <c r="AD4332" s="21"/>
      <c r="AE4332" s="6"/>
      <c r="AF4332" s="6"/>
      <c r="AG4332" s="6"/>
      <c r="AH4332" s="6"/>
    </row>
    <row r="4333" spans="1:34" x14ac:dyDescent="0.35">
      <c r="A4333" s="20"/>
      <c r="B4333" s="6"/>
      <c r="C4333" s="6"/>
      <c r="D4333" s="6"/>
      <c r="E4333" s="6"/>
      <c r="F4333" s="6"/>
      <c r="G4333" s="6"/>
      <c r="H4333" s="6"/>
      <c r="I4333" s="6"/>
      <c r="J4333" s="6"/>
      <c r="K4333" s="6"/>
      <c r="L4333" s="6"/>
      <c r="M4333" s="6"/>
      <c r="N4333" s="6"/>
      <c r="O4333" s="6"/>
      <c r="P4333" s="6"/>
      <c r="Q4333" s="6"/>
      <c r="R4333" s="6"/>
      <c r="S4333" s="6"/>
      <c r="T4333" s="6"/>
      <c r="U4333" s="6"/>
      <c r="V4333" s="6"/>
      <c r="W4333" s="6"/>
      <c r="X4333" s="6"/>
      <c r="Y4333" s="6"/>
      <c r="Z4333" s="6"/>
      <c r="AA4333" s="6"/>
      <c r="AB4333" s="21"/>
      <c r="AC4333" s="21"/>
      <c r="AD4333" s="21"/>
      <c r="AE4333" s="6"/>
      <c r="AF4333" s="6"/>
      <c r="AG4333" s="6"/>
      <c r="AH4333" s="6"/>
    </row>
    <row r="4334" spans="1:34" x14ac:dyDescent="0.35">
      <c r="A4334" s="20"/>
      <c r="B4334" s="6"/>
      <c r="C4334" s="6"/>
      <c r="D4334" s="6"/>
      <c r="E4334" s="6"/>
      <c r="F4334" s="6"/>
      <c r="G4334" s="6"/>
      <c r="H4334" s="6"/>
      <c r="I4334" s="6"/>
      <c r="J4334" s="6"/>
      <c r="K4334" s="6"/>
      <c r="L4334" s="6"/>
      <c r="M4334" s="6"/>
      <c r="N4334" s="6"/>
      <c r="O4334" s="6"/>
      <c r="P4334" s="6"/>
      <c r="Q4334" s="6"/>
      <c r="R4334" s="6"/>
      <c r="S4334" s="6"/>
      <c r="T4334" s="6"/>
      <c r="U4334" s="6"/>
      <c r="V4334" s="6"/>
      <c r="W4334" s="6"/>
      <c r="X4334" s="6"/>
      <c r="Y4334" s="6"/>
      <c r="Z4334" s="6"/>
      <c r="AA4334" s="6"/>
      <c r="AB4334" s="21"/>
      <c r="AC4334" s="21"/>
      <c r="AD4334" s="21"/>
      <c r="AE4334" s="6"/>
      <c r="AF4334" s="6"/>
      <c r="AG4334" s="6"/>
      <c r="AH4334" s="6"/>
    </row>
    <row r="4335" spans="1:34" x14ac:dyDescent="0.35">
      <c r="A4335" s="20"/>
      <c r="B4335" s="6"/>
      <c r="C4335" s="6"/>
      <c r="D4335" s="6"/>
      <c r="E4335" s="6"/>
      <c r="F4335" s="6"/>
      <c r="G4335" s="6"/>
      <c r="H4335" s="6"/>
      <c r="I4335" s="6"/>
      <c r="J4335" s="6"/>
      <c r="K4335" s="6"/>
      <c r="L4335" s="6"/>
      <c r="M4335" s="6"/>
      <c r="N4335" s="6"/>
      <c r="O4335" s="6"/>
      <c r="P4335" s="6"/>
      <c r="Q4335" s="6"/>
      <c r="R4335" s="6"/>
      <c r="S4335" s="6"/>
      <c r="T4335" s="6"/>
      <c r="U4335" s="6"/>
      <c r="V4335" s="6"/>
      <c r="W4335" s="6"/>
      <c r="X4335" s="6"/>
      <c r="Y4335" s="6"/>
      <c r="Z4335" s="6"/>
      <c r="AA4335" s="6"/>
      <c r="AB4335" s="21"/>
      <c r="AC4335" s="21"/>
      <c r="AD4335" s="21"/>
      <c r="AE4335" s="6"/>
      <c r="AF4335" s="6"/>
      <c r="AG4335" s="6"/>
      <c r="AH4335" s="6"/>
    </row>
    <row r="4336" spans="1:34" x14ac:dyDescent="0.35">
      <c r="A4336" s="20"/>
      <c r="B4336" s="6"/>
      <c r="C4336" s="6"/>
      <c r="D4336" s="6"/>
      <c r="E4336" s="6"/>
      <c r="F4336" s="6"/>
      <c r="G4336" s="6"/>
      <c r="H4336" s="6"/>
      <c r="I4336" s="6"/>
      <c r="J4336" s="6"/>
      <c r="K4336" s="6"/>
      <c r="L4336" s="6"/>
      <c r="M4336" s="6"/>
      <c r="N4336" s="6"/>
      <c r="O4336" s="6"/>
      <c r="P4336" s="6"/>
      <c r="Q4336" s="6"/>
      <c r="R4336" s="6"/>
      <c r="S4336" s="6"/>
      <c r="T4336" s="6"/>
      <c r="U4336" s="6"/>
      <c r="V4336" s="6"/>
      <c r="W4336" s="6"/>
      <c r="X4336" s="6"/>
      <c r="Y4336" s="6"/>
      <c r="Z4336" s="6"/>
      <c r="AA4336" s="6"/>
      <c r="AB4336" s="21"/>
      <c r="AC4336" s="21"/>
      <c r="AD4336" s="21"/>
      <c r="AE4336" s="6"/>
      <c r="AF4336" s="6"/>
      <c r="AG4336" s="6"/>
      <c r="AH4336" s="6"/>
    </row>
    <row r="4337" spans="1:34" x14ac:dyDescent="0.35">
      <c r="A4337" s="20"/>
      <c r="B4337" s="6"/>
      <c r="C4337" s="6"/>
      <c r="D4337" s="6"/>
      <c r="E4337" s="6"/>
      <c r="F4337" s="6"/>
      <c r="G4337" s="6"/>
      <c r="H4337" s="6"/>
      <c r="I4337" s="6"/>
      <c r="J4337" s="6"/>
      <c r="K4337" s="6"/>
      <c r="L4337" s="6"/>
      <c r="M4337" s="6"/>
      <c r="N4337" s="6"/>
      <c r="O4337" s="6"/>
      <c r="P4337" s="6"/>
      <c r="Q4337" s="6"/>
      <c r="R4337" s="6"/>
      <c r="S4337" s="6"/>
      <c r="T4337" s="6"/>
      <c r="U4337" s="6"/>
      <c r="V4337" s="6"/>
      <c r="W4337" s="6"/>
      <c r="X4337" s="6"/>
      <c r="Y4337" s="6"/>
      <c r="Z4337" s="6"/>
      <c r="AA4337" s="6"/>
      <c r="AB4337" s="21"/>
      <c r="AC4337" s="21"/>
      <c r="AD4337" s="21"/>
      <c r="AE4337" s="6"/>
      <c r="AF4337" s="6"/>
      <c r="AG4337" s="6"/>
      <c r="AH4337" s="6"/>
    </row>
    <row r="4338" spans="1:34" x14ac:dyDescent="0.35">
      <c r="A4338" s="20"/>
      <c r="B4338" s="6"/>
      <c r="C4338" s="6"/>
      <c r="D4338" s="6"/>
      <c r="E4338" s="6"/>
      <c r="F4338" s="6"/>
      <c r="G4338" s="6"/>
      <c r="H4338" s="6"/>
      <c r="I4338" s="6"/>
      <c r="J4338" s="6"/>
      <c r="K4338" s="6"/>
      <c r="L4338" s="6"/>
      <c r="M4338" s="6"/>
      <c r="N4338" s="6"/>
      <c r="O4338" s="6"/>
      <c r="P4338" s="6"/>
      <c r="Q4338" s="6"/>
      <c r="R4338" s="6"/>
      <c r="S4338" s="6"/>
      <c r="T4338" s="6"/>
      <c r="U4338" s="6"/>
      <c r="V4338" s="6"/>
      <c r="W4338" s="6"/>
      <c r="X4338" s="6"/>
      <c r="Y4338" s="6"/>
      <c r="Z4338" s="6"/>
      <c r="AA4338" s="6"/>
      <c r="AB4338" s="21"/>
      <c r="AC4338" s="21"/>
      <c r="AD4338" s="21"/>
      <c r="AE4338" s="6"/>
      <c r="AF4338" s="6"/>
      <c r="AG4338" s="6"/>
      <c r="AH4338" s="6"/>
    </row>
    <row r="4339" spans="1:34" x14ac:dyDescent="0.35">
      <c r="A4339" s="20"/>
      <c r="B4339" s="6"/>
      <c r="C4339" s="6"/>
      <c r="D4339" s="6"/>
      <c r="E4339" s="6"/>
      <c r="F4339" s="6"/>
      <c r="G4339" s="6"/>
      <c r="H4339" s="6"/>
      <c r="I4339" s="6"/>
      <c r="J4339" s="6"/>
      <c r="K4339" s="6"/>
      <c r="L4339" s="6"/>
      <c r="M4339" s="6"/>
      <c r="N4339" s="6"/>
      <c r="O4339" s="6"/>
      <c r="P4339" s="6"/>
      <c r="Q4339" s="6"/>
      <c r="R4339" s="6"/>
      <c r="S4339" s="6"/>
      <c r="T4339" s="6"/>
      <c r="U4339" s="6"/>
      <c r="V4339" s="6"/>
      <c r="W4339" s="6"/>
      <c r="X4339" s="6"/>
      <c r="Y4339" s="6"/>
      <c r="Z4339" s="6"/>
      <c r="AA4339" s="6"/>
      <c r="AB4339" s="21"/>
      <c r="AC4339" s="21"/>
      <c r="AD4339" s="21"/>
      <c r="AE4339" s="6"/>
      <c r="AF4339" s="6"/>
      <c r="AG4339" s="6"/>
      <c r="AH4339" s="6"/>
    </row>
    <row r="4340" spans="1:34" x14ac:dyDescent="0.35">
      <c r="A4340" s="20"/>
      <c r="B4340" s="6"/>
      <c r="C4340" s="6"/>
      <c r="D4340" s="6"/>
      <c r="E4340" s="6"/>
      <c r="F4340" s="6"/>
      <c r="G4340" s="6"/>
      <c r="H4340" s="6"/>
      <c r="I4340" s="6"/>
      <c r="J4340" s="6"/>
      <c r="K4340" s="6"/>
      <c r="L4340" s="6"/>
      <c r="M4340" s="6"/>
      <c r="N4340" s="6"/>
      <c r="O4340" s="6"/>
      <c r="P4340" s="6"/>
      <c r="Q4340" s="6"/>
      <c r="R4340" s="6"/>
      <c r="S4340" s="6"/>
      <c r="T4340" s="6"/>
      <c r="U4340" s="6"/>
      <c r="V4340" s="6"/>
      <c r="W4340" s="6"/>
      <c r="X4340" s="6"/>
      <c r="Y4340" s="6"/>
      <c r="Z4340" s="6"/>
      <c r="AA4340" s="6"/>
      <c r="AB4340" s="21"/>
      <c r="AC4340" s="21"/>
      <c r="AD4340" s="21"/>
      <c r="AE4340" s="6"/>
      <c r="AF4340" s="6"/>
      <c r="AG4340" s="6"/>
      <c r="AH4340" s="6"/>
    </row>
    <row r="4341" spans="1:34" x14ac:dyDescent="0.35">
      <c r="A4341" s="20"/>
      <c r="B4341" s="6"/>
      <c r="C4341" s="6"/>
      <c r="D4341" s="6"/>
      <c r="E4341" s="6"/>
      <c r="F4341" s="6"/>
      <c r="G4341" s="6"/>
      <c r="H4341" s="6"/>
      <c r="I4341" s="6"/>
      <c r="J4341" s="6"/>
      <c r="K4341" s="6"/>
      <c r="L4341" s="6"/>
      <c r="M4341" s="6"/>
      <c r="N4341" s="6"/>
      <c r="O4341" s="6"/>
      <c r="P4341" s="6"/>
      <c r="Q4341" s="6"/>
      <c r="R4341" s="6"/>
      <c r="S4341" s="6"/>
      <c r="T4341" s="6"/>
      <c r="U4341" s="6"/>
      <c r="V4341" s="6"/>
      <c r="W4341" s="6"/>
      <c r="X4341" s="6"/>
      <c r="Y4341" s="6"/>
      <c r="Z4341" s="6"/>
      <c r="AA4341" s="6"/>
      <c r="AB4341" s="21"/>
      <c r="AC4341" s="21"/>
      <c r="AD4341" s="21"/>
      <c r="AE4341" s="6"/>
      <c r="AF4341" s="6"/>
      <c r="AG4341" s="6"/>
      <c r="AH4341" s="6"/>
    </row>
    <row r="4342" spans="1:34" x14ac:dyDescent="0.35">
      <c r="A4342" s="20"/>
      <c r="B4342" s="6"/>
      <c r="C4342" s="6"/>
      <c r="D4342" s="6"/>
      <c r="E4342" s="6"/>
      <c r="F4342" s="6"/>
      <c r="G4342" s="6"/>
      <c r="H4342" s="6"/>
      <c r="I4342" s="6"/>
      <c r="J4342" s="6"/>
      <c r="K4342" s="6"/>
      <c r="L4342" s="6"/>
      <c r="M4342" s="6"/>
      <c r="N4342" s="6"/>
      <c r="O4342" s="6"/>
      <c r="P4342" s="6"/>
      <c r="Q4342" s="6"/>
      <c r="R4342" s="6"/>
      <c r="S4342" s="6"/>
      <c r="T4342" s="6"/>
      <c r="U4342" s="6"/>
      <c r="V4342" s="6"/>
      <c r="W4342" s="6"/>
      <c r="X4342" s="6"/>
      <c r="Y4342" s="6"/>
      <c r="Z4342" s="6"/>
      <c r="AA4342" s="6"/>
      <c r="AB4342" s="21"/>
      <c r="AC4342" s="21"/>
      <c r="AD4342" s="21"/>
      <c r="AE4342" s="6"/>
      <c r="AF4342" s="6"/>
      <c r="AG4342" s="6"/>
      <c r="AH4342" s="6"/>
    </row>
    <row r="4343" spans="1:34" x14ac:dyDescent="0.35">
      <c r="A4343" s="20"/>
      <c r="B4343" s="6"/>
      <c r="C4343" s="6"/>
      <c r="D4343" s="6"/>
      <c r="E4343" s="6"/>
      <c r="F4343" s="6"/>
      <c r="G4343" s="6"/>
      <c r="H4343" s="6"/>
      <c r="I4343" s="6"/>
      <c r="J4343" s="6"/>
      <c r="K4343" s="6"/>
      <c r="L4343" s="6"/>
      <c r="M4343" s="6"/>
      <c r="N4343" s="6"/>
      <c r="O4343" s="6"/>
      <c r="P4343" s="6"/>
      <c r="Q4343" s="6"/>
      <c r="R4343" s="6"/>
      <c r="S4343" s="6"/>
      <c r="T4343" s="6"/>
      <c r="U4343" s="6"/>
      <c r="V4343" s="6"/>
      <c r="W4343" s="6"/>
      <c r="X4343" s="6"/>
      <c r="Y4343" s="6"/>
      <c r="Z4343" s="6"/>
      <c r="AA4343" s="6"/>
      <c r="AB4343" s="21"/>
      <c r="AC4343" s="21"/>
      <c r="AD4343" s="21"/>
      <c r="AE4343" s="6"/>
      <c r="AF4343" s="6"/>
      <c r="AG4343" s="6"/>
      <c r="AH4343" s="6"/>
    </row>
    <row r="4344" spans="1:34" x14ac:dyDescent="0.35">
      <c r="A4344" s="20"/>
      <c r="B4344" s="6"/>
      <c r="C4344" s="6"/>
      <c r="D4344" s="6"/>
      <c r="E4344" s="6"/>
      <c r="F4344" s="6"/>
      <c r="G4344" s="6"/>
      <c r="H4344" s="6"/>
      <c r="I4344" s="6"/>
      <c r="J4344" s="6"/>
      <c r="K4344" s="6"/>
      <c r="L4344" s="6"/>
      <c r="M4344" s="6"/>
      <c r="N4344" s="6"/>
      <c r="O4344" s="6"/>
      <c r="P4344" s="6"/>
      <c r="Q4344" s="6"/>
      <c r="R4344" s="6"/>
      <c r="S4344" s="6"/>
      <c r="T4344" s="6"/>
      <c r="U4344" s="6"/>
      <c r="V4344" s="6"/>
      <c r="W4344" s="6"/>
      <c r="X4344" s="6"/>
      <c r="Y4344" s="6"/>
      <c r="Z4344" s="6"/>
      <c r="AA4344" s="6"/>
      <c r="AB4344" s="21"/>
      <c r="AC4344" s="21"/>
      <c r="AD4344" s="21"/>
      <c r="AE4344" s="6"/>
      <c r="AF4344" s="6"/>
      <c r="AG4344" s="6"/>
      <c r="AH4344" s="6"/>
    </row>
    <row r="4345" spans="1:34" x14ac:dyDescent="0.35">
      <c r="A4345" s="20"/>
      <c r="B4345" s="6"/>
      <c r="C4345" s="6"/>
      <c r="D4345" s="6"/>
      <c r="E4345" s="6"/>
      <c r="F4345" s="6"/>
      <c r="G4345" s="6"/>
      <c r="H4345" s="6"/>
      <c r="I4345" s="6"/>
      <c r="J4345" s="6"/>
      <c r="K4345" s="6"/>
      <c r="L4345" s="6"/>
      <c r="M4345" s="6"/>
      <c r="N4345" s="6"/>
      <c r="O4345" s="6"/>
      <c r="P4345" s="6"/>
      <c r="Q4345" s="6"/>
      <c r="R4345" s="6"/>
      <c r="S4345" s="6"/>
      <c r="T4345" s="6"/>
      <c r="U4345" s="6"/>
      <c r="V4345" s="6"/>
      <c r="W4345" s="6"/>
      <c r="X4345" s="6"/>
      <c r="Y4345" s="6"/>
      <c r="Z4345" s="6"/>
      <c r="AA4345" s="6"/>
      <c r="AB4345" s="21"/>
      <c r="AC4345" s="21"/>
      <c r="AD4345" s="21"/>
      <c r="AE4345" s="6"/>
      <c r="AF4345" s="6"/>
      <c r="AG4345" s="6"/>
      <c r="AH4345" s="6"/>
    </row>
    <row r="4346" spans="1:34" x14ac:dyDescent="0.35">
      <c r="A4346" s="20"/>
      <c r="B4346" s="6"/>
      <c r="C4346" s="6"/>
      <c r="D4346" s="6"/>
      <c r="E4346" s="6"/>
      <c r="F4346" s="6"/>
      <c r="G4346" s="6"/>
      <c r="H4346" s="6"/>
      <c r="I4346" s="6"/>
      <c r="J4346" s="6"/>
      <c r="K4346" s="6"/>
      <c r="L4346" s="6"/>
      <c r="M4346" s="6"/>
      <c r="N4346" s="6"/>
      <c r="O4346" s="6"/>
      <c r="P4346" s="6"/>
      <c r="Q4346" s="6"/>
      <c r="R4346" s="6"/>
      <c r="S4346" s="6"/>
      <c r="T4346" s="6"/>
      <c r="U4346" s="6"/>
      <c r="V4346" s="6"/>
      <c r="W4346" s="6"/>
      <c r="X4346" s="6"/>
      <c r="Y4346" s="6"/>
      <c r="Z4346" s="6"/>
      <c r="AA4346" s="6"/>
      <c r="AB4346" s="21"/>
      <c r="AC4346" s="21"/>
      <c r="AD4346" s="21"/>
      <c r="AE4346" s="6"/>
      <c r="AF4346" s="6"/>
      <c r="AG4346" s="6"/>
      <c r="AH4346" s="6"/>
    </row>
    <row r="4347" spans="1:34" x14ac:dyDescent="0.35">
      <c r="A4347" s="20"/>
      <c r="B4347" s="6"/>
      <c r="C4347" s="6"/>
      <c r="D4347" s="6"/>
      <c r="E4347" s="6"/>
      <c r="F4347" s="6"/>
      <c r="G4347" s="6"/>
      <c r="H4347" s="6"/>
      <c r="I4347" s="6"/>
      <c r="J4347" s="6"/>
      <c r="K4347" s="6"/>
      <c r="L4347" s="6"/>
      <c r="M4347" s="6"/>
      <c r="N4347" s="6"/>
      <c r="O4347" s="6"/>
      <c r="P4347" s="6"/>
      <c r="Q4347" s="6"/>
      <c r="R4347" s="6"/>
      <c r="S4347" s="6"/>
      <c r="T4347" s="6"/>
      <c r="U4347" s="6"/>
      <c r="V4347" s="6"/>
      <c r="W4347" s="6"/>
      <c r="X4347" s="6"/>
      <c r="Y4347" s="6"/>
      <c r="Z4347" s="6"/>
      <c r="AA4347" s="6"/>
      <c r="AB4347" s="21"/>
      <c r="AC4347" s="21"/>
      <c r="AD4347" s="21"/>
      <c r="AE4347" s="6"/>
      <c r="AF4347" s="6"/>
      <c r="AG4347" s="6"/>
      <c r="AH4347" s="6"/>
    </row>
    <row r="4348" spans="1:34" x14ac:dyDescent="0.35">
      <c r="A4348" s="20"/>
      <c r="B4348" s="6"/>
      <c r="C4348" s="6"/>
      <c r="D4348" s="6"/>
      <c r="E4348" s="6"/>
      <c r="F4348" s="6"/>
      <c r="G4348" s="6"/>
      <c r="H4348" s="6"/>
      <c r="I4348" s="6"/>
      <c r="J4348" s="6"/>
      <c r="K4348" s="6"/>
      <c r="L4348" s="6"/>
      <c r="M4348" s="6"/>
      <c r="N4348" s="6"/>
      <c r="O4348" s="6"/>
      <c r="P4348" s="6"/>
      <c r="Q4348" s="6"/>
      <c r="R4348" s="6"/>
      <c r="S4348" s="6"/>
      <c r="T4348" s="6"/>
      <c r="U4348" s="6"/>
      <c r="V4348" s="6"/>
      <c r="W4348" s="6"/>
      <c r="X4348" s="6"/>
      <c r="Y4348" s="6"/>
      <c r="Z4348" s="6"/>
      <c r="AA4348" s="6"/>
      <c r="AB4348" s="21"/>
      <c r="AC4348" s="21"/>
      <c r="AD4348" s="21"/>
      <c r="AE4348" s="6"/>
      <c r="AF4348" s="6"/>
      <c r="AG4348" s="6"/>
      <c r="AH4348" s="6"/>
    </row>
    <row r="4349" spans="1:34" x14ac:dyDescent="0.35">
      <c r="A4349" s="20"/>
      <c r="B4349" s="6"/>
      <c r="C4349" s="6"/>
      <c r="D4349" s="6"/>
      <c r="E4349" s="6"/>
      <c r="F4349" s="6"/>
      <c r="G4349" s="6"/>
      <c r="H4349" s="6"/>
      <c r="I4349" s="6"/>
      <c r="J4349" s="6"/>
      <c r="K4349" s="6"/>
      <c r="L4349" s="6"/>
      <c r="M4349" s="6"/>
      <c r="N4349" s="6"/>
      <c r="O4349" s="6"/>
      <c r="P4349" s="6"/>
      <c r="Q4349" s="6"/>
      <c r="R4349" s="6"/>
      <c r="S4349" s="6"/>
      <c r="T4349" s="6"/>
      <c r="U4349" s="6"/>
      <c r="V4349" s="6"/>
      <c r="W4349" s="6"/>
      <c r="X4349" s="6"/>
      <c r="Y4349" s="6"/>
      <c r="Z4349" s="6"/>
      <c r="AA4349" s="6"/>
      <c r="AB4349" s="21"/>
      <c r="AC4349" s="21"/>
      <c r="AD4349" s="21"/>
      <c r="AE4349" s="6"/>
      <c r="AF4349" s="6"/>
      <c r="AG4349" s="6"/>
      <c r="AH4349" s="6"/>
    </row>
    <row r="4350" spans="1:34" x14ac:dyDescent="0.35">
      <c r="A4350" s="20"/>
      <c r="B4350" s="6"/>
      <c r="C4350" s="6"/>
      <c r="D4350" s="6"/>
      <c r="E4350" s="6"/>
      <c r="F4350" s="6"/>
      <c r="G4350" s="6"/>
      <c r="H4350" s="6"/>
      <c r="I4350" s="6"/>
      <c r="J4350" s="6"/>
      <c r="K4350" s="6"/>
      <c r="L4350" s="6"/>
      <c r="M4350" s="6"/>
      <c r="N4350" s="6"/>
      <c r="O4350" s="6"/>
      <c r="P4350" s="6"/>
      <c r="Q4350" s="6"/>
      <c r="R4350" s="6"/>
      <c r="S4350" s="6"/>
      <c r="T4350" s="6"/>
      <c r="U4350" s="6"/>
      <c r="V4350" s="6"/>
      <c r="W4350" s="6"/>
      <c r="X4350" s="6"/>
      <c r="Y4350" s="6"/>
      <c r="Z4350" s="6"/>
      <c r="AA4350" s="6"/>
      <c r="AB4350" s="21"/>
      <c r="AC4350" s="21"/>
      <c r="AD4350" s="21"/>
      <c r="AE4350" s="6"/>
      <c r="AF4350" s="6"/>
      <c r="AG4350" s="6"/>
      <c r="AH4350" s="6"/>
    </row>
    <row r="4351" spans="1:34" x14ac:dyDescent="0.35">
      <c r="A4351" s="20"/>
      <c r="B4351" s="6"/>
      <c r="C4351" s="6"/>
      <c r="D4351" s="6"/>
      <c r="E4351" s="6"/>
      <c r="F4351" s="6"/>
      <c r="G4351" s="6"/>
      <c r="H4351" s="6"/>
      <c r="I4351" s="6"/>
      <c r="J4351" s="6"/>
      <c r="K4351" s="6"/>
      <c r="L4351" s="6"/>
      <c r="M4351" s="6"/>
      <c r="N4351" s="6"/>
      <c r="O4351" s="6"/>
      <c r="P4351" s="6"/>
      <c r="Q4351" s="6"/>
      <c r="R4351" s="6"/>
      <c r="S4351" s="6"/>
      <c r="T4351" s="6"/>
      <c r="U4351" s="6"/>
      <c r="V4351" s="6"/>
      <c r="W4351" s="6"/>
      <c r="X4351" s="6"/>
      <c r="Y4351" s="6"/>
      <c r="Z4351" s="6"/>
      <c r="AA4351" s="6"/>
      <c r="AB4351" s="21"/>
      <c r="AC4351" s="21"/>
      <c r="AD4351" s="21"/>
      <c r="AE4351" s="6"/>
      <c r="AF4351" s="6"/>
      <c r="AG4351" s="6"/>
      <c r="AH4351" s="6"/>
    </row>
    <row r="4352" spans="1:34" x14ac:dyDescent="0.35">
      <c r="A4352" s="20"/>
      <c r="B4352" s="6"/>
      <c r="C4352" s="6"/>
      <c r="D4352" s="6"/>
      <c r="E4352" s="6"/>
      <c r="F4352" s="6"/>
      <c r="G4352" s="6"/>
      <c r="H4352" s="6"/>
      <c r="I4352" s="6"/>
      <c r="J4352" s="6"/>
      <c r="K4352" s="6"/>
      <c r="L4352" s="6"/>
      <c r="M4352" s="6"/>
      <c r="N4352" s="6"/>
      <c r="O4352" s="6"/>
      <c r="P4352" s="6"/>
      <c r="Q4352" s="6"/>
      <c r="R4352" s="6"/>
      <c r="S4352" s="6"/>
      <c r="T4352" s="6"/>
      <c r="U4352" s="6"/>
      <c r="V4352" s="6"/>
      <c r="W4352" s="6"/>
      <c r="X4352" s="6"/>
      <c r="Y4352" s="6"/>
      <c r="Z4352" s="6"/>
      <c r="AA4352" s="6"/>
      <c r="AB4352" s="21"/>
      <c r="AC4352" s="21"/>
      <c r="AD4352" s="21"/>
      <c r="AE4352" s="6"/>
      <c r="AF4352" s="6"/>
      <c r="AG4352" s="6"/>
      <c r="AH4352" s="6"/>
    </row>
    <row r="4353" spans="1:34" x14ac:dyDescent="0.35">
      <c r="A4353" s="20"/>
      <c r="B4353" s="6"/>
      <c r="C4353" s="6"/>
      <c r="D4353" s="6"/>
      <c r="E4353" s="6"/>
      <c r="F4353" s="6"/>
      <c r="G4353" s="6"/>
      <c r="H4353" s="6"/>
      <c r="I4353" s="6"/>
      <c r="J4353" s="6"/>
      <c r="K4353" s="6"/>
      <c r="L4353" s="6"/>
      <c r="M4353" s="6"/>
      <c r="N4353" s="6"/>
      <c r="O4353" s="6"/>
      <c r="P4353" s="6"/>
      <c r="Q4353" s="6"/>
      <c r="R4353" s="6"/>
      <c r="S4353" s="6"/>
      <c r="T4353" s="6"/>
      <c r="U4353" s="6"/>
      <c r="V4353" s="6"/>
      <c r="W4353" s="6"/>
      <c r="X4353" s="6"/>
      <c r="Y4353" s="6"/>
      <c r="Z4353" s="6"/>
      <c r="AA4353" s="6"/>
      <c r="AB4353" s="21"/>
      <c r="AC4353" s="21"/>
      <c r="AD4353" s="21"/>
      <c r="AE4353" s="6"/>
      <c r="AF4353" s="6"/>
      <c r="AG4353" s="6"/>
      <c r="AH4353" s="6"/>
    </row>
    <row r="4354" spans="1:34" x14ac:dyDescent="0.35">
      <c r="A4354" s="20"/>
      <c r="B4354" s="6"/>
      <c r="C4354" s="6"/>
      <c r="D4354" s="6"/>
      <c r="E4354" s="6"/>
      <c r="F4354" s="6"/>
      <c r="G4354" s="6"/>
      <c r="H4354" s="6"/>
      <c r="I4354" s="6"/>
      <c r="J4354" s="6"/>
      <c r="K4354" s="6"/>
      <c r="L4354" s="6"/>
      <c r="M4354" s="6"/>
      <c r="N4354" s="6"/>
      <c r="O4354" s="6"/>
      <c r="P4354" s="6"/>
      <c r="Q4354" s="6"/>
      <c r="R4354" s="6"/>
      <c r="S4354" s="6"/>
      <c r="T4354" s="6"/>
      <c r="U4354" s="6"/>
      <c r="V4354" s="6"/>
      <c r="W4354" s="6"/>
      <c r="X4354" s="6"/>
      <c r="Y4354" s="6"/>
      <c r="Z4354" s="6"/>
      <c r="AA4354" s="6"/>
      <c r="AB4354" s="21"/>
      <c r="AC4354" s="21"/>
      <c r="AD4354" s="21"/>
      <c r="AE4354" s="6"/>
      <c r="AF4354" s="6"/>
      <c r="AG4354" s="6"/>
      <c r="AH4354" s="6"/>
    </row>
    <row r="4355" spans="1:34" x14ac:dyDescent="0.35">
      <c r="A4355" s="20"/>
      <c r="B4355" s="6"/>
      <c r="C4355" s="6"/>
      <c r="D4355" s="6"/>
      <c r="E4355" s="6"/>
      <c r="F4355" s="6"/>
      <c r="G4355" s="6"/>
      <c r="H4355" s="6"/>
      <c r="I4355" s="6"/>
      <c r="J4355" s="6"/>
      <c r="K4355" s="6"/>
      <c r="L4355" s="6"/>
      <c r="M4355" s="6"/>
      <c r="N4355" s="6"/>
      <c r="O4355" s="6"/>
      <c r="P4355" s="6"/>
      <c r="Q4355" s="6"/>
      <c r="R4355" s="6"/>
      <c r="S4355" s="6"/>
      <c r="T4355" s="6"/>
      <c r="U4355" s="6"/>
      <c r="V4355" s="6"/>
      <c r="W4355" s="6"/>
      <c r="X4355" s="6"/>
      <c r="Y4355" s="6"/>
      <c r="Z4355" s="6"/>
      <c r="AA4355" s="6"/>
      <c r="AB4355" s="21"/>
      <c r="AC4355" s="21"/>
      <c r="AD4355" s="21"/>
      <c r="AE4355" s="6"/>
      <c r="AF4355" s="6"/>
      <c r="AG4355" s="6"/>
      <c r="AH4355" s="6"/>
    </row>
    <row r="4356" spans="1:34" x14ac:dyDescent="0.35">
      <c r="A4356" s="20"/>
      <c r="B4356" s="6"/>
      <c r="C4356" s="6"/>
      <c r="D4356" s="6"/>
      <c r="E4356" s="6"/>
      <c r="F4356" s="6"/>
      <c r="G4356" s="6"/>
      <c r="H4356" s="6"/>
      <c r="I4356" s="6"/>
      <c r="J4356" s="6"/>
      <c r="K4356" s="6"/>
      <c r="L4356" s="6"/>
      <c r="M4356" s="6"/>
      <c r="N4356" s="6"/>
      <c r="O4356" s="6"/>
      <c r="P4356" s="6"/>
      <c r="Q4356" s="6"/>
      <c r="R4356" s="6"/>
      <c r="S4356" s="6"/>
      <c r="T4356" s="6"/>
      <c r="U4356" s="6"/>
      <c r="V4356" s="6"/>
      <c r="W4356" s="6"/>
      <c r="X4356" s="6"/>
      <c r="Y4356" s="6"/>
      <c r="Z4356" s="6"/>
      <c r="AA4356" s="6"/>
      <c r="AB4356" s="21"/>
      <c r="AC4356" s="21"/>
      <c r="AD4356" s="21"/>
      <c r="AE4356" s="6"/>
      <c r="AF4356" s="6"/>
      <c r="AG4356" s="6"/>
      <c r="AH4356" s="6"/>
    </row>
    <row r="4357" spans="1:34" x14ac:dyDescent="0.35">
      <c r="A4357" s="20"/>
      <c r="B4357" s="6"/>
      <c r="C4357" s="6"/>
      <c r="D4357" s="6"/>
      <c r="E4357" s="6"/>
      <c r="F4357" s="6"/>
      <c r="G4357" s="6"/>
      <c r="H4357" s="6"/>
      <c r="I4357" s="6"/>
      <c r="J4357" s="6"/>
      <c r="K4357" s="6"/>
      <c r="L4357" s="6"/>
      <c r="M4357" s="6"/>
      <c r="N4357" s="6"/>
      <c r="O4357" s="6"/>
      <c r="P4357" s="6"/>
      <c r="Q4357" s="6"/>
      <c r="R4357" s="6"/>
      <c r="S4357" s="6"/>
      <c r="T4357" s="6"/>
      <c r="U4357" s="6"/>
      <c r="V4357" s="6"/>
      <c r="W4357" s="6"/>
      <c r="X4357" s="6"/>
      <c r="Y4357" s="6"/>
      <c r="Z4357" s="6"/>
      <c r="AA4357" s="6"/>
      <c r="AB4357" s="21"/>
      <c r="AC4357" s="21"/>
      <c r="AD4357" s="21"/>
      <c r="AE4357" s="6"/>
      <c r="AF4357" s="6"/>
      <c r="AG4357" s="6"/>
      <c r="AH4357" s="6"/>
    </row>
    <row r="4358" spans="1:34" x14ac:dyDescent="0.35">
      <c r="A4358" s="20"/>
      <c r="B4358" s="6"/>
      <c r="C4358" s="6"/>
      <c r="D4358" s="6"/>
      <c r="E4358" s="6"/>
      <c r="F4358" s="6"/>
      <c r="G4358" s="6"/>
      <c r="H4358" s="6"/>
      <c r="I4358" s="6"/>
      <c r="J4358" s="6"/>
      <c r="K4358" s="6"/>
      <c r="L4358" s="6"/>
      <c r="M4358" s="6"/>
      <c r="N4358" s="6"/>
      <c r="O4358" s="6"/>
      <c r="P4358" s="6"/>
      <c r="Q4358" s="6"/>
      <c r="R4358" s="6"/>
      <c r="S4358" s="6"/>
      <c r="T4358" s="6"/>
      <c r="U4358" s="6"/>
      <c r="V4358" s="6"/>
      <c r="W4358" s="6"/>
      <c r="X4358" s="6"/>
      <c r="Y4358" s="6"/>
      <c r="Z4358" s="6"/>
      <c r="AA4358" s="6"/>
      <c r="AB4358" s="21"/>
      <c r="AC4358" s="21"/>
      <c r="AD4358" s="21"/>
      <c r="AE4358" s="6"/>
      <c r="AF4358" s="6"/>
      <c r="AG4358" s="6"/>
      <c r="AH4358" s="6"/>
    </row>
    <row r="4359" spans="1:34" x14ac:dyDescent="0.35">
      <c r="A4359" s="20"/>
      <c r="B4359" s="6"/>
      <c r="C4359" s="6"/>
      <c r="D4359" s="6"/>
      <c r="E4359" s="6"/>
      <c r="F4359" s="6"/>
      <c r="G4359" s="6"/>
      <c r="H4359" s="6"/>
      <c r="I4359" s="6"/>
      <c r="J4359" s="6"/>
      <c r="K4359" s="6"/>
      <c r="L4359" s="6"/>
      <c r="M4359" s="6"/>
      <c r="N4359" s="6"/>
      <c r="O4359" s="6"/>
      <c r="P4359" s="6"/>
      <c r="Q4359" s="6"/>
      <c r="R4359" s="6"/>
      <c r="S4359" s="6"/>
      <c r="T4359" s="6"/>
      <c r="U4359" s="6"/>
      <c r="V4359" s="6"/>
      <c r="W4359" s="6"/>
      <c r="X4359" s="6"/>
      <c r="Y4359" s="6"/>
      <c r="Z4359" s="6"/>
      <c r="AA4359" s="6"/>
      <c r="AB4359" s="21"/>
      <c r="AC4359" s="21"/>
      <c r="AD4359" s="21"/>
      <c r="AE4359" s="6"/>
      <c r="AF4359" s="6"/>
      <c r="AG4359" s="6"/>
      <c r="AH4359" s="6"/>
    </row>
    <row r="4360" spans="1:34" x14ac:dyDescent="0.35">
      <c r="A4360" s="20"/>
      <c r="B4360" s="6"/>
      <c r="C4360" s="6"/>
      <c r="D4360" s="6"/>
      <c r="E4360" s="6"/>
      <c r="F4360" s="6"/>
      <c r="G4360" s="6"/>
      <c r="H4360" s="6"/>
      <c r="I4360" s="6"/>
      <c r="J4360" s="6"/>
      <c r="K4360" s="6"/>
      <c r="L4360" s="6"/>
      <c r="M4360" s="6"/>
      <c r="N4360" s="6"/>
      <c r="O4360" s="6"/>
      <c r="P4360" s="6"/>
      <c r="Q4360" s="6"/>
      <c r="R4360" s="6"/>
      <c r="S4360" s="6"/>
      <c r="T4360" s="6"/>
      <c r="U4360" s="6"/>
      <c r="V4360" s="6"/>
      <c r="W4360" s="6"/>
      <c r="X4360" s="6"/>
      <c r="Y4360" s="6"/>
      <c r="Z4360" s="6"/>
      <c r="AA4360" s="6"/>
      <c r="AB4360" s="21"/>
      <c r="AC4360" s="21"/>
      <c r="AD4360" s="21"/>
      <c r="AE4360" s="6"/>
      <c r="AF4360" s="6"/>
      <c r="AG4360" s="6"/>
      <c r="AH4360" s="6"/>
    </row>
    <row r="4361" spans="1:34" x14ac:dyDescent="0.35">
      <c r="A4361" s="20"/>
      <c r="B4361" s="6"/>
      <c r="C4361" s="6"/>
      <c r="D4361" s="6"/>
      <c r="E4361" s="6"/>
      <c r="F4361" s="6"/>
      <c r="G4361" s="6"/>
      <c r="H4361" s="6"/>
      <c r="I4361" s="6"/>
      <c r="J4361" s="6"/>
      <c r="K4361" s="6"/>
      <c r="L4361" s="6"/>
      <c r="M4361" s="6"/>
      <c r="N4361" s="6"/>
      <c r="O4361" s="6"/>
      <c r="P4361" s="6"/>
      <c r="Q4361" s="6"/>
      <c r="R4361" s="6"/>
      <c r="S4361" s="6"/>
      <c r="T4361" s="6"/>
      <c r="U4361" s="6"/>
      <c r="V4361" s="6"/>
      <c r="W4361" s="6"/>
      <c r="X4361" s="6"/>
      <c r="Y4361" s="6"/>
      <c r="Z4361" s="6"/>
      <c r="AA4361" s="6"/>
      <c r="AB4361" s="21"/>
      <c r="AC4361" s="21"/>
      <c r="AD4361" s="21"/>
      <c r="AE4361" s="6"/>
      <c r="AF4361" s="6"/>
      <c r="AG4361" s="6"/>
      <c r="AH4361" s="6"/>
    </row>
    <row r="4362" spans="1:34" x14ac:dyDescent="0.35">
      <c r="A4362" s="20"/>
      <c r="B4362" s="6"/>
      <c r="C4362" s="6"/>
      <c r="D4362" s="6"/>
      <c r="E4362" s="6"/>
      <c r="F4362" s="6"/>
      <c r="G4362" s="6"/>
      <c r="H4362" s="6"/>
      <c r="I4362" s="6"/>
      <c r="J4362" s="6"/>
      <c r="K4362" s="6"/>
      <c r="L4362" s="6"/>
      <c r="M4362" s="6"/>
      <c r="N4362" s="6"/>
      <c r="O4362" s="6"/>
      <c r="P4362" s="6"/>
      <c r="Q4362" s="6"/>
      <c r="R4362" s="6"/>
      <c r="S4362" s="6"/>
      <c r="T4362" s="6"/>
      <c r="U4362" s="6"/>
      <c r="V4362" s="6"/>
      <c r="W4362" s="6"/>
      <c r="X4362" s="6"/>
      <c r="Y4362" s="6"/>
      <c r="Z4362" s="6"/>
      <c r="AA4362" s="6"/>
      <c r="AB4362" s="21"/>
      <c r="AC4362" s="21"/>
      <c r="AD4362" s="21"/>
      <c r="AE4362" s="6"/>
      <c r="AF4362" s="6"/>
      <c r="AG4362" s="6"/>
      <c r="AH4362" s="6"/>
    </row>
    <row r="4363" spans="1:34" x14ac:dyDescent="0.35">
      <c r="A4363" s="20"/>
      <c r="B4363" s="6"/>
      <c r="C4363" s="6"/>
      <c r="D4363" s="6"/>
      <c r="E4363" s="6"/>
      <c r="F4363" s="6"/>
      <c r="G4363" s="6"/>
      <c r="H4363" s="6"/>
      <c r="I4363" s="6"/>
      <c r="J4363" s="6"/>
      <c r="K4363" s="6"/>
      <c r="L4363" s="6"/>
      <c r="M4363" s="6"/>
      <c r="N4363" s="6"/>
      <c r="O4363" s="6"/>
      <c r="P4363" s="6"/>
      <c r="Q4363" s="6"/>
      <c r="R4363" s="6"/>
      <c r="S4363" s="6"/>
      <c r="T4363" s="6"/>
      <c r="U4363" s="6"/>
      <c r="V4363" s="6"/>
      <c r="W4363" s="6"/>
      <c r="X4363" s="6"/>
      <c r="Y4363" s="6"/>
      <c r="Z4363" s="6"/>
      <c r="AA4363" s="6"/>
      <c r="AB4363" s="21"/>
      <c r="AC4363" s="21"/>
      <c r="AD4363" s="21"/>
      <c r="AE4363" s="6"/>
      <c r="AF4363" s="6"/>
      <c r="AG4363" s="6"/>
      <c r="AH4363" s="6"/>
    </row>
    <row r="4364" spans="1:34" x14ac:dyDescent="0.35">
      <c r="A4364" s="20"/>
      <c r="B4364" s="6"/>
      <c r="C4364" s="6"/>
      <c r="D4364" s="6"/>
      <c r="E4364" s="6"/>
      <c r="F4364" s="6"/>
      <c r="G4364" s="6"/>
      <c r="H4364" s="6"/>
      <c r="I4364" s="6"/>
      <c r="J4364" s="6"/>
      <c r="K4364" s="6"/>
      <c r="L4364" s="6"/>
      <c r="M4364" s="6"/>
      <c r="N4364" s="6"/>
      <c r="O4364" s="6"/>
      <c r="P4364" s="6"/>
      <c r="Q4364" s="6"/>
      <c r="R4364" s="6"/>
      <c r="S4364" s="6"/>
      <c r="T4364" s="6"/>
      <c r="U4364" s="6"/>
      <c r="V4364" s="6"/>
      <c r="W4364" s="6"/>
      <c r="X4364" s="6"/>
      <c r="Y4364" s="6"/>
      <c r="Z4364" s="6"/>
      <c r="AA4364" s="6"/>
      <c r="AB4364" s="21"/>
      <c r="AC4364" s="21"/>
      <c r="AD4364" s="21"/>
      <c r="AE4364" s="6"/>
      <c r="AF4364" s="6"/>
      <c r="AG4364" s="6"/>
      <c r="AH4364" s="6"/>
    </row>
    <row r="4365" spans="1:34" x14ac:dyDescent="0.35">
      <c r="A4365" s="20"/>
      <c r="B4365" s="6"/>
      <c r="C4365" s="6"/>
      <c r="D4365" s="6"/>
      <c r="E4365" s="6"/>
      <c r="F4365" s="6"/>
      <c r="G4365" s="6"/>
      <c r="H4365" s="6"/>
      <c r="I4365" s="6"/>
      <c r="J4365" s="6"/>
      <c r="K4365" s="6"/>
      <c r="L4365" s="6"/>
      <c r="M4365" s="6"/>
      <c r="N4365" s="6"/>
      <c r="O4365" s="6"/>
      <c r="P4365" s="6"/>
      <c r="Q4365" s="6"/>
      <c r="R4365" s="6"/>
      <c r="S4365" s="6"/>
      <c r="T4365" s="6"/>
      <c r="U4365" s="6"/>
      <c r="V4365" s="6"/>
      <c r="W4365" s="6"/>
      <c r="X4365" s="6"/>
      <c r="Y4365" s="6"/>
      <c r="Z4365" s="6"/>
      <c r="AA4365" s="6"/>
      <c r="AB4365" s="21"/>
      <c r="AC4365" s="21"/>
      <c r="AD4365" s="21"/>
      <c r="AE4365" s="6"/>
      <c r="AF4365" s="6"/>
      <c r="AG4365" s="6"/>
      <c r="AH4365" s="6"/>
    </row>
    <row r="4366" spans="1:34" x14ac:dyDescent="0.35">
      <c r="A4366" s="20"/>
      <c r="B4366" s="6"/>
      <c r="C4366" s="6"/>
      <c r="D4366" s="6"/>
      <c r="E4366" s="6"/>
      <c r="F4366" s="6"/>
      <c r="G4366" s="6"/>
      <c r="H4366" s="6"/>
      <c r="I4366" s="6"/>
      <c r="J4366" s="6"/>
      <c r="K4366" s="6"/>
      <c r="L4366" s="6"/>
      <c r="M4366" s="6"/>
      <c r="N4366" s="6"/>
      <c r="O4366" s="6"/>
      <c r="P4366" s="6"/>
      <c r="Q4366" s="6"/>
      <c r="R4366" s="6"/>
      <c r="S4366" s="6"/>
      <c r="T4366" s="6"/>
      <c r="U4366" s="6"/>
      <c r="V4366" s="6"/>
      <c r="W4366" s="6"/>
      <c r="X4366" s="6"/>
      <c r="Y4366" s="6"/>
      <c r="Z4366" s="6"/>
      <c r="AA4366" s="6"/>
      <c r="AB4366" s="21"/>
      <c r="AC4366" s="21"/>
      <c r="AD4366" s="21"/>
      <c r="AE4366" s="6"/>
      <c r="AF4366" s="6"/>
      <c r="AG4366" s="6"/>
      <c r="AH4366" s="6"/>
    </row>
    <row r="4367" spans="1:34" x14ac:dyDescent="0.35">
      <c r="A4367" s="20"/>
      <c r="B4367" s="6"/>
      <c r="C4367" s="6"/>
      <c r="D4367" s="6"/>
      <c r="E4367" s="6"/>
      <c r="F4367" s="6"/>
      <c r="G4367" s="6"/>
      <c r="H4367" s="6"/>
      <c r="I4367" s="6"/>
      <c r="J4367" s="6"/>
      <c r="K4367" s="6"/>
      <c r="L4367" s="6"/>
      <c r="M4367" s="6"/>
      <c r="N4367" s="6"/>
      <c r="O4367" s="6"/>
      <c r="P4367" s="6"/>
      <c r="Q4367" s="6"/>
      <c r="R4367" s="6"/>
      <c r="S4367" s="6"/>
      <c r="T4367" s="6"/>
      <c r="U4367" s="6"/>
      <c r="V4367" s="6"/>
      <c r="W4367" s="6"/>
      <c r="X4367" s="6"/>
      <c r="Y4367" s="6"/>
      <c r="Z4367" s="6"/>
      <c r="AA4367" s="6"/>
      <c r="AB4367" s="21"/>
      <c r="AC4367" s="21"/>
      <c r="AD4367" s="21"/>
      <c r="AE4367" s="6"/>
      <c r="AF4367" s="6"/>
      <c r="AG4367" s="6"/>
      <c r="AH4367" s="6"/>
    </row>
    <row r="4368" spans="1:34" x14ac:dyDescent="0.35">
      <c r="A4368" s="20"/>
      <c r="B4368" s="6"/>
      <c r="C4368" s="6"/>
      <c r="D4368" s="6"/>
      <c r="E4368" s="6"/>
      <c r="F4368" s="6"/>
      <c r="G4368" s="6"/>
      <c r="H4368" s="6"/>
      <c r="I4368" s="6"/>
      <c r="J4368" s="6"/>
      <c r="K4368" s="6"/>
      <c r="L4368" s="6"/>
      <c r="M4368" s="6"/>
      <c r="N4368" s="6"/>
      <c r="O4368" s="6"/>
      <c r="P4368" s="6"/>
      <c r="Q4368" s="6"/>
      <c r="R4368" s="6"/>
      <c r="S4368" s="6"/>
      <c r="T4368" s="6"/>
      <c r="U4368" s="6"/>
      <c r="V4368" s="6"/>
      <c r="W4368" s="6"/>
      <c r="X4368" s="6"/>
      <c r="Y4368" s="6"/>
      <c r="Z4368" s="6"/>
      <c r="AA4368" s="6"/>
      <c r="AB4368" s="21"/>
      <c r="AC4368" s="21"/>
      <c r="AD4368" s="21"/>
      <c r="AE4368" s="6"/>
      <c r="AF4368" s="6"/>
      <c r="AG4368" s="6"/>
      <c r="AH4368" s="6"/>
    </row>
    <row r="4369" spans="1:34" x14ac:dyDescent="0.35">
      <c r="A4369" s="20"/>
      <c r="B4369" s="6"/>
      <c r="C4369" s="6"/>
      <c r="D4369" s="6"/>
      <c r="E4369" s="6"/>
      <c r="F4369" s="6"/>
      <c r="G4369" s="6"/>
      <c r="H4369" s="6"/>
      <c r="I4369" s="6"/>
      <c r="J4369" s="6"/>
      <c r="K4369" s="6"/>
      <c r="L4369" s="6"/>
      <c r="M4369" s="6"/>
      <c r="N4369" s="6"/>
      <c r="O4369" s="6"/>
      <c r="P4369" s="6"/>
      <c r="Q4369" s="6"/>
      <c r="R4369" s="6"/>
      <c r="S4369" s="6"/>
      <c r="T4369" s="6"/>
      <c r="U4369" s="6"/>
      <c r="V4369" s="6"/>
      <c r="W4369" s="6"/>
      <c r="X4369" s="6"/>
      <c r="Y4369" s="6"/>
      <c r="Z4369" s="6"/>
      <c r="AA4369" s="6"/>
      <c r="AB4369" s="21"/>
      <c r="AC4369" s="21"/>
      <c r="AD4369" s="21"/>
      <c r="AE4369" s="6"/>
      <c r="AF4369" s="6"/>
      <c r="AG4369" s="6"/>
      <c r="AH4369" s="6"/>
    </row>
    <row r="4370" spans="1:34" x14ac:dyDescent="0.35">
      <c r="A4370" s="20"/>
      <c r="B4370" s="6"/>
      <c r="C4370" s="6"/>
      <c r="D4370" s="6"/>
      <c r="E4370" s="6"/>
      <c r="F4370" s="6"/>
      <c r="G4370" s="6"/>
      <c r="H4370" s="6"/>
      <c r="I4370" s="6"/>
      <c r="J4370" s="6"/>
      <c r="K4370" s="6"/>
      <c r="L4370" s="6"/>
      <c r="M4370" s="6"/>
      <c r="N4370" s="6"/>
      <c r="O4370" s="6"/>
      <c r="P4370" s="6"/>
      <c r="Q4370" s="6"/>
      <c r="R4370" s="6"/>
      <c r="S4370" s="6"/>
      <c r="T4370" s="6"/>
      <c r="U4370" s="6"/>
      <c r="V4370" s="6"/>
      <c r="W4370" s="6"/>
      <c r="X4370" s="6"/>
      <c r="Y4370" s="6"/>
      <c r="Z4370" s="6"/>
      <c r="AA4370" s="6"/>
      <c r="AB4370" s="21"/>
      <c r="AC4370" s="21"/>
      <c r="AD4370" s="21"/>
      <c r="AE4370" s="6"/>
      <c r="AF4370" s="6"/>
      <c r="AG4370" s="6"/>
      <c r="AH4370" s="6"/>
    </row>
    <row r="4371" spans="1:34" x14ac:dyDescent="0.35">
      <c r="A4371" s="20"/>
      <c r="B4371" s="6"/>
      <c r="C4371" s="6"/>
      <c r="D4371" s="6"/>
      <c r="E4371" s="6"/>
      <c r="F4371" s="6"/>
      <c r="G4371" s="6"/>
      <c r="H4371" s="6"/>
      <c r="I4371" s="6"/>
      <c r="J4371" s="6"/>
      <c r="K4371" s="6"/>
      <c r="L4371" s="6"/>
      <c r="M4371" s="6"/>
      <c r="N4371" s="6"/>
      <c r="O4371" s="6"/>
      <c r="P4371" s="6"/>
      <c r="Q4371" s="6"/>
      <c r="R4371" s="6"/>
      <c r="S4371" s="6"/>
      <c r="T4371" s="6"/>
      <c r="U4371" s="6"/>
      <c r="V4371" s="6"/>
      <c r="W4371" s="6"/>
      <c r="X4371" s="6"/>
      <c r="Y4371" s="6"/>
      <c r="Z4371" s="6"/>
      <c r="AA4371" s="6"/>
      <c r="AB4371" s="21"/>
      <c r="AC4371" s="21"/>
      <c r="AD4371" s="21"/>
      <c r="AE4371" s="6"/>
      <c r="AF4371" s="6"/>
      <c r="AG4371" s="6"/>
      <c r="AH4371" s="6"/>
    </row>
    <row r="4372" spans="1:34" x14ac:dyDescent="0.35">
      <c r="A4372" s="20"/>
      <c r="B4372" s="6"/>
      <c r="C4372" s="6"/>
      <c r="D4372" s="6"/>
      <c r="E4372" s="6"/>
      <c r="F4372" s="6"/>
      <c r="G4372" s="6"/>
      <c r="H4372" s="6"/>
      <c r="I4372" s="6"/>
      <c r="J4372" s="6"/>
      <c r="K4372" s="6"/>
      <c r="L4372" s="6"/>
      <c r="M4372" s="6"/>
      <c r="N4372" s="6"/>
      <c r="O4372" s="6"/>
      <c r="P4372" s="6"/>
      <c r="Q4372" s="6"/>
      <c r="R4372" s="6"/>
      <c r="S4372" s="6"/>
      <c r="T4372" s="6"/>
      <c r="U4372" s="6"/>
      <c r="V4372" s="6"/>
      <c r="W4372" s="6"/>
      <c r="X4372" s="6"/>
      <c r="Y4372" s="6"/>
      <c r="Z4372" s="6"/>
      <c r="AA4372" s="6"/>
      <c r="AB4372" s="21"/>
      <c r="AC4372" s="21"/>
      <c r="AD4372" s="21"/>
      <c r="AE4372" s="6"/>
      <c r="AF4372" s="6"/>
      <c r="AG4372" s="6"/>
      <c r="AH4372" s="6"/>
    </row>
    <row r="4373" spans="1:34" x14ac:dyDescent="0.35">
      <c r="A4373" s="20"/>
      <c r="B4373" s="6"/>
      <c r="C4373" s="6"/>
      <c r="D4373" s="6"/>
      <c r="E4373" s="6"/>
      <c r="F4373" s="6"/>
      <c r="G4373" s="6"/>
      <c r="H4373" s="6"/>
      <c r="I4373" s="6"/>
      <c r="J4373" s="6"/>
      <c r="K4373" s="6"/>
      <c r="L4373" s="6"/>
      <c r="M4373" s="6"/>
      <c r="N4373" s="6"/>
      <c r="O4373" s="6"/>
      <c r="P4373" s="6"/>
      <c r="Q4373" s="6"/>
      <c r="R4373" s="6"/>
      <c r="S4373" s="6"/>
      <c r="T4373" s="6"/>
      <c r="U4373" s="6"/>
      <c r="V4373" s="6"/>
      <c r="W4373" s="6"/>
      <c r="X4373" s="6"/>
      <c r="Y4373" s="6"/>
      <c r="Z4373" s="6"/>
      <c r="AA4373" s="6"/>
      <c r="AB4373" s="21"/>
      <c r="AC4373" s="21"/>
      <c r="AD4373" s="21"/>
      <c r="AE4373" s="6"/>
      <c r="AF4373" s="6"/>
      <c r="AG4373" s="6"/>
      <c r="AH4373" s="6"/>
    </row>
    <row r="4374" spans="1:34" x14ac:dyDescent="0.35">
      <c r="A4374" s="20"/>
      <c r="B4374" s="6"/>
      <c r="C4374" s="6"/>
      <c r="D4374" s="6"/>
      <c r="E4374" s="6"/>
      <c r="F4374" s="6"/>
      <c r="G4374" s="6"/>
      <c r="H4374" s="6"/>
      <c r="I4374" s="6"/>
      <c r="J4374" s="6"/>
      <c r="K4374" s="6"/>
      <c r="L4374" s="6"/>
      <c r="M4374" s="6"/>
      <c r="N4374" s="6"/>
      <c r="O4374" s="6"/>
      <c r="P4374" s="6"/>
      <c r="Q4374" s="6"/>
      <c r="R4374" s="6"/>
      <c r="S4374" s="6"/>
      <c r="T4374" s="6"/>
      <c r="U4374" s="6"/>
      <c r="V4374" s="6"/>
      <c r="W4374" s="6"/>
      <c r="X4374" s="6"/>
      <c r="Y4374" s="6"/>
      <c r="Z4374" s="6"/>
      <c r="AA4374" s="6"/>
      <c r="AB4374" s="21"/>
      <c r="AC4374" s="21"/>
      <c r="AD4374" s="21"/>
      <c r="AE4374" s="6"/>
      <c r="AF4374" s="6"/>
      <c r="AG4374" s="6"/>
      <c r="AH4374" s="6"/>
    </row>
    <row r="4375" spans="1:34" x14ac:dyDescent="0.35">
      <c r="A4375" s="20"/>
      <c r="B4375" s="6"/>
      <c r="C4375" s="6"/>
      <c r="D4375" s="6"/>
      <c r="E4375" s="6"/>
      <c r="F4375" s="6"/>
      <c r="G4375" s="6"/>
      <c r="H4375" s="6"/>
      <c r="I4375" s="6"/>
      <c r="J4375" s="6"/>
      <c r="K4375" s="6"/>
      <c r="L4375" s="6"/>
      <c r="M4375" s="6"/>
      <c r="N4375" s="6"/>
      <c r="O4375" s="6"/>
      <c r="P4375" s="6"/>
      <c r="Q4375" s="6"/>
      <c r="R4375" s="6"/>
      <c r="S4375" s="6"/>
      <c r="T4375" s="6"/>
      <c r="U4375" s="6"/>
      <c r="V4375" s="6"/>
      <c r="W4375" s="6"/>
      <c r="X4375" s="6"/>
      <c r="Y4375" s="6"/>
      <c r="Z4375" s="6"/>
      <c r="AA4375" s="6"/>
      <c r="AB4375" s="21"/>
      <c r="AC4375" s="21"/>
      <c r="AD4375" s="21"/>
      <c r="AE4375" s="6"/>
      <c r="AF4375" s="6"/>
      <c r="AG4375" s="6"/>
      <c r="AH4375" s="6"/>
    </row>
    <row r="4376" spans="1:34" x14ac:dyDescent="0.35">
      <c r="A4376" s="20"/>
      <c r="B4376" s="6"/>
      <c r="C4376" s="6"/>
      <c r="D4376" s="6"/>
      <c r="E4376" s="6"/>
      <c r="F4376" s="6"/>
      <c r="G4376" s="6"/>
      <c r="H4376" s="6"/>
      <c r="I4376" s="6"/>
      <c r="J4376" s="6"/>
      <c r="K4376" s="6"/>
      <c r="L4376" s="6"/>
      <c r="M4376" s="6"/>
      <c r="N4376" s="6"/>
      <c r="O4376" s="6"/>
      <c r="P4376" s="6"/>
      <c r="Q4376" s="6"/>
      <c r="R4376" s="6"/>
      <c r="S4376" s="6"/>
      <c r="T4376" s="6"/>
      <c r="U4376" s="6"/>
      <c r="V4376" s="6"/>
      <c r="W4376" s="6"/>
      <c r="X4376" s="6"/>
      <c r="Y4376" s="6"/>
      <c r="Z4376" s="6"/>
      <c r="AA4376" s="6"/>
      <c r="AB4376" s="21"/>
      <c r="AC4376" s="21"/>
      <c r="AD4376" s="21"/>
      <c r="AE4376" s="6"/>
      <c r="AF4376" s="6"/>
      <c r="AG4376" s="6"/>
      <c r="AH4376" s="6"/>
    </row>
    <row r="4377" spans="1:34" x14ac:dyDescent="0.35">
      <c r="A4377" s="20"/>
      <c r="B4377" s="6"/>
      <c r="C4377" s="6"/>
      <c r="D4377" s="6"/>
      <c r="E4377" s="6"/>
      <c r="F4377" s="6"/>
      <c r="G4377" s="6"/>
      <c r="H4377" s="6"/>
      <c r="I4377" s="6"/>
      <c r="J4377" s="6"/>
      <c r="K4377" s="6"/>
      <c r="L4377" s="6"/>
      <c r="M4377" s="6"/>
      <c r="N4377" s="6"/>
      <c r="O4377" s="6"/>
      <c r="P4377" s="6"/>
      <c r="Q4377" s="6"/>
      <c r="R4377" s="6"/>
      <c r="S4377" s="6"/>
      <c r="T4377" s="6"/>
      <c r="U4377" s="6"/>
      <c r="V4377" s="6"/>
      <c r="W4377" s="6"/>
      <c r="X4377" s="6"/>
      <c r="Y4377" s="6"/>
      <c r="Z4377" s="6"/>
      <c r="AA4377" s="6"/>
      <c r="AB4377" s="21"/>
      <c r="AC4377" s="21"/>
      <c r="AD4377" s="21"/>
      <c r="AE4377" s="6"/>
      <c r="AF4377" s="6"/>
      <c r="AG4377" s="6"/>
      <c r="AH4377" s="6"/>
    </row>
    <row r="4378" spans="1:34" x14ac:dyDescent="0.35">
      <c r="A4378" s="20"/>
      <c r="B4378" s="6"/>
      <c r="C4378" s="6"/>
      <c r="D4378" s="6"/>
      <c r="E4378" s="6"/>
      <c r="F4378" s="6"/>
      <c r="G4378" s="6"/>
      <c r="H4378" s="6"/>
      <c r="I4378" s="6"/>
      <c r="J4378" s="6"/>
      <c r="K4378" s="6"/>
      <c r="L4378" s="6"/>
      <c r="M4378" s="6"/>
      <c r="N4378" s="6"/>
      <c r="O4378" s="6"/>
      <c r="P4378" s="6"/>
      <c r="Q4378" s="6"/>
      <c r="R4378" s="6"/>
      <c r="S4378" s="6"/>
      <c r="T4378" s="6"/>
      <c r="U4378" s="6"/>
      <c r="V4378" s="6"/>
      <c r="W4378" s="6"/>
      <c r="X4378" s="6"/>
      <c r="Y4378" s="6"/>
      <c r="Z4378" s="6"/>
      <c r="AA4378" s="6"/>
      <c r="AB4378" s="21"/>
      <c r="AC4378" s="21"/>
      <c r="AD4378" s="21"/>
      <c r="AE4378" s="6"/>
      <c r="AF4378" s="6"/>
      <c r="AG4378" s="6"/>
      <c r="AH4378" s="6"/>
    </row>
    <row r="4379" spans="1:34" x14ac:dyDescent="0.35">
      <c r="A4379" s="20"/>
      <c r="B4379" s="6"/>
      <c r="C4379" s="6"/>
      <c r="D4379" s="6"/>
      <c r="E4379" s="6"/>
      <c r="F4379" s="6"/>
      <c r="G4379" s="6"/>
      <c r="H4379" s="6"/>
      <c r="I4379" s="6"/>
      <c r="J4379" s="6"/>
      <c r="K4379" s="6"/>
      <c r="L4379" s="6"/>
      <c r="M4379" s="6"/>
      <c r="N4379" s="6"/>
      <c r="O4379" s="6"/>
      <c r="P4379" s="6"/>
      <c r="Q4379" s="6"/>
      <c r="R4379" s="6"/>
      <c r="S4379" s="6"/>
      <c r="T4379" s="6"/>
      <c r="U4379" s="6"/>
      <c r="V4379" s="6"/>
      <c r="W4379" s="6"/>
      <c r="X4379" s="6"/>
      <c r="Y4379" s="6"/>
      <c r="Z4379" s="6"/>
      <c r="AA4379" s="6"/>
      <c r="AB4379" s="21"/>
      <c r="AC4379" s="21"/>
      <c r="AD4379" s="21"/>
      <c r="AE4379" s="6"/>
      <c r="AF4379" s="6"/>
      <c r="AG4379" s="6"/>
      <c r="AH4379" s="6"/>
    </row>
    <row r="4380" spans="1:34" x14ac:dyDescent="0.35">
      <c r="A4380" s="20"/>
      <c r="B4380" s="6"/>
      <c r="C4380" s="6"/>
      <c r="D4380" s="6"/>
      <c r="E4380" s="6"/>
      <c r="F4380" s="6"/>
      <c r="G4380" s="6"/>
      <c r="H4380" s="6"/>
      <c r="I4380" s="6"/>
      <c r="J4380" s="6"/>
      <c r="K4380" s="6"/>
      <c r="L4380" s="6"/>
      <c r="M4380" s="6"/>
      <c r="N4380" s="6"/>
      <c r="O4380" s="6"/>
      <c r="P4380" s="6"/>
      <c r="Q4380" s="6"/>
      <c r="R4380" s="6"/>
      <c r="S4380" s="6"/>
      <c r="T4380" s="6"/>
      <c r="U4380" s="6"/>
      <c r="V4380" s="6"/>
      <c r="W4380" s="6"/>
      <c r="X4380" s="6"/>
      <c r="Y4380" s="6"/>
      <c r="Z4380" s="6"/>
      <c r="AA4380" s="6"/>
      <c r="AB4380" s="21"/>
      <c r="AC4380" s="21"/>
      <c r="AD4380" s="21"/>
      <c r="AE4380" s="6"/>
      <c r="AF4380" s="6"/>
      <c r="AG4380" s="6"/>
      <c r="AH4380" s="6"/>
    </row>
    <row r="4381" spans="1:34" x14ac:dyDescent="0.35">
      <c r="A4381" s="20"/>
      <c r="B4381" s="6"/>
      <c r="C4381" s="6"/>
      <c r="D4381" s="6"/>
      <c r="E4381" s="6"/>
      <c r="F4381" s="6"/>
      <c r="G4381" s="6"/>
      <c r="H4381" s="6"/>
      <c r="I4381" s="6"/>
      <c r="J4381" s="6"/>
      <c r="K4381" s="6"/>
      <c r="L4381" s="6"/>
      <c r="M4381" s="6"/>
      <c r="N4381" s="6"/>
      <c r="O4381" s="6"/>
      <c r="P4381" s="6"/>
      <c r="Q4381" s="6"/>
      <c r="R4381" s="6"/>
      <c r="S4381" s="6"/>
      <c r="T4381" s="6"/>
      <c r="U4381" s="6"/>
      <c r="V4381" s="6"/>
      <c r="W4381" s="6"/>
      <c r="X4381" s="6"/>
      <c r="Y4381" s="6"/>
      <c r="Z4381" s="6"/>
      <c r="AA4381" s="6"/>
      <c r="AB4381" s="21"/>
      <c r="AC4381" s="21"/>
      <c r="AD4381" s="21"/>
      <c r="AE4381" s="6"/>
      <c r="AF4381" s="6"/>
      <c r="AG4381" s="6"/>
      <c r="AH4381" s="6"/>
    </row>
    <row r="4382" spans="1:34" x14ac:dyDescent="0.35">
      <c r="A4382" s="20"/>
      <c r="B4382" s="6"/>
      <c r="C4382" s="6"/>
      <c r="D4382" s="6"/>
      <c r="E4382" s="6"/>
      <c r="F4382" s="6"/>
      <c r="G4382" s="6"/>
      <c r="H4382" s="6"/>
      <c r="I4382" s="6"/>
      <c r="J4382" s="6"/>
      <c r="K4382" s="6"/>
      <c r="L4382" s="6"/>
      <c r="M4382" s="6"/>
      <c r="N4382" s="6"/>
      <c r="O4382" s="6"/>
      <c r="P4382" s="6"/>
      <c r="Q4382" s="6"/>
      <c r="R4382" s="6"/>
      <c r="S4382" s="6"/>
      <c r="T4382" s="6"/>
      <c r="U4382" s="6"/>
      <c r="V4382" s="6"/>
      <c r="W4382" s="6"/>
      <c r="X4382" s="6"/>
      <c r="Y4382" s="6"/>
      <c r="Z4382" s="6"/>
      <c r="AA4382" s="6"/>
      <c r="AB4382" s="21"/>
      <c r="AC4382" s="21"/>
      <c r="AD4382" s="21"/>
      <c r="AE4382" s="6"/>
      <c r="AF4382" s="6"/>
      <c r="AG4382" s="6"/>
      <c r="AH4382" s="6"/>
    </row>
    <row r="4383" spans="1:34" x14ac:dyDescent="0.35">
      <c r="A4383" s="20"/>
      <c r="B4383" s="6"/>
      <c r="C4383" s="6"/>
      <c r="D4383" s="6"/>
      <c r="E4383" s="6"/>
      <c r="F4383" s="6"/>
      <c r="G4383" s="6"/>
      <c r="H4383" s="6"/>
      <c r="I4383" s="6"/>
      <c r="J4383" s="6"/>
      <c r="K4383" s="6"/>
      <c r="L4383" s="6"/>
      <c r="M4383" s="6"/>
      <c r="N4383" s="6"/>
      <c r="O4383" s="6"/>
      <c r="P4383" s="6"/>
      <c r="Q4383" s="6"/>
      <c r="R4383" s="6"/>
      <c r="S4383" s="6"/>
      <c r="T4383" s="6"/>
      <c r="U4383" s="6"/>
      <c r="V4383" s="6"/>
      <c r="W4383" s="6"/>
      <c r="X4383" s="6"/>
      <c r="Y4383" s="6"/>
      <c r="Z4383" s="6"/>
      <c r="AA4383" s="6"/>
      <c r="AB4383" s="21"/>
      <c r="AC4383" s="21"/>
      <c r="AD4383" s="21"/>
      <c r="AE4383" s="6"/>
      <c r="AF4383" s="6"/>
      <c r="AG4383" s="6"/>
      <c r="AH4383" s="6"/>
    </row>
    <row r="4384" spans="1:34" x14ac:dyDescent="0.35">
      <c r="A4384" s="20"/>
      <c r="B4384" s="6"/>
      <c r="C4384" s="6"/>
      <c r="D4384" s="6"/>
      <c r="E4384" s="6"/>
      <c r="F4384" s="6"/>
      <c r="G4384" s="6"/>
      <c r="H4384" s="6"/>
      <c r="I4384" s="6"/>
      <c r="J4384" s="6"/>
      <c r="K4384" s="6"/>
      <c r="L4384" s="6"/>
      <c r="M4384" s="6"/>
      <c r="N4384" s="6"/>
      <c r="O4384" s="6"/>
      <c r="P4384" s="6"/>
      <c r="Q4384" s="6"/>
      <c r="R4384" s="6"/>
      <c r="S4384" s="6"/>
      <c r="T4384" s="6"/>
      <c r="U4384" s="6"/>
      <c r="V4384" s="6"/>
      <c r="W4384" s="6"/>
      <c r="X4384" s="6"/>
      <c r="Y4384" s="6"/>
      <c r="Z4384" s="6"/>
      <c r="AA4384" s="6"/>
      <c r="AB4384" s="21"/>
      <c r="AC4384" s="21"/>
      <c r="AD4384" s="21"/>
      <c r="AE4384" s="6"/>
      <c r="AF4384" s="6"/>
      <c r="AG4384" s="6"/>
      <c r="AH4384" s="6"/>
    </row>
    <row r="4385" spans="1:34" x14ac:dyDescent="0.35">
      <c r="A4385" s="20"/>
      <c r="B4385" s="6"/>
      <c r="C4385" s="6"/>
      <c r="D4385" s="6"/>
      <c r="E4385" s="6"/>
      <c r="F4385" s="6"/>
      <c r="G4385" s="6"/>
      <c r="H4385" s="6"/>
      <c r="I4385" s="6"/>
      <c r="J4385" s="6"/>
      <c r="K4385" s="6"/>
      <c r="L4385" s="6"/>
      <c r="M4385" s="6"/>
      <c r="N4385" s="6"/>
      <c r="O4385" s="6"/>
      <c r="P4385" s="6"/>
      <c r="Q4385" s="6"/>
      <c r="R4385" s="6"/>
      <c r="S4385" s="6"/>
      <c r="T4385" s="6"/>
      <c r="U4385" s="6"/>
      <c r="V4385" s="6"/>
      <c r="W4385" s="6"/>
      <c r="X4385" s="6"/>
      <c r="Y4385" s="6"/>
      <c r="Z4385" s="6"/>
      <c r="AA4385" s="6"/>
      <c r="AB4385" s="21"/>
      <c r="AC4385" s="21"/>
      <c r="AD4385" s="21"/>
      <c r="AE4385" s="6"/>
      <c r="AF4385" s="6"/>
      <c r="AG4385" s="6"/>
      <c r="AH4385" s="6"/>
    </row>
    <row r="4386" spans="1:34" x14ac:dyDescent="0.35">
      <c r="A4386" s="20"/>
      <c r="B4386" s="6"/>
      <c r="C4386" s="6"/>
      <c r="D4386" s="6"/>
      <c r="E4386" s="6"/>
      <c r="F4386" s="6"/>
      <c r="G4386" s="6"/>
      <c r="H4386" s="6"/>
      <c r="I4386" s="6"/>
      <c r="J4386" s="6"/>
      <c r="K4386" s="6"/>
      <c r="L4386" s="6"/>
      <c r="M4386" s="6"/>
      <c r="N4386" s="6"/>
      <c r="O4386" s="6"/>
      <c r="P4386" s="6"/>
      <c r="Q4386" s="6"/>
      <c r="R4386" s="6"/>
      <c r="S4386" s="6"/>
      <c r="T4386" s="6"/>
      <c r="U4386" s="6"/>
      <c r="V4386" s="6"/>
      <c r="W4386" s="6"/>
      <c r="X4386" s="6"/>
      <c r="Y4386" s="6"/>
      <c r="Z4386" s="6"/>
      <c r="AA4386" s="6"/>
      <c r="AB4386" s="21"/>
      <c r="AC4386" s="21"/>
      <c r="AD4386" s="21"/>
      <c r="AE4386" s="6"/>
      <c r="AF4386" s="6"/>
      <c r="AG4386" s="6"/>
      <c r="AH4386" s="6"/>
    </row>
    <row r="4387" spans="1:34" x14ac:dyDescent="0.35">
      <c r="A4387" s="20"/>
      <c r="B4387" s="6"/>
      <c r="C4387" s="6"/>
      <c r="D4387" s="6"/>
      <c r="E4387" s="6"/>
      <c r="F4387" s="6"/>
      <c r="G4387" s="6"/>
      <c r="H4387" s="6"/>
      <c r="I4387" s="6"/>
      <c r="J4387" s="6"/>
      <c r="K4387" s="6"/>
      <c r="L4387" s="6"/>
      <c r="M4387" s="6"/>
      <c r="N4387" s="6"/>
      <c r="O4387" s="6"/>
      <c r="P4387" s="6"/>
      <c r="Q4387" s="6"/>
      <c r="R4387" s="6"/>
      <c r="S4387" s="6"/>
      <c r="T4387" s="6"/>
      <c r="U4387" s="6"/>
      <c r="V4387" s="6"/>
      <c r="W4387" s="6"/>
      <c r="X4387" s="6"/>
      <c r="Y4387" s="6"/>
      <c r="Z4387" s="6"/>
      <c r="AA4387" s="6"/>
      <c r="AB4387" s="21"/>
      <c r="AC4387" s="21"/>
      <c r="AD4387" s="21"/>
      <c r="AE4387" s="6"/>
      <c r="AF4387" s="6"/>
      <c r="AG4387" s="6"/>
      <c r="AH4387" s="6"/>
    </row>
    <row r="4388" spans="1:34" x14ac:dyDescent="0.35">
      <c r="A4388" s="20"/>
      <c r="B4388" s="6"/>
      <c r="C4388" s="6"/>
      <c r="D4388" s="6"/>
      <c r="E4388" s="6"/>
      <c r="F4388" s="6"/>
      <c r="G4388" s="6"/>
      <c r="H4388" s="6"/>
      <c r="I4388" s="6"/>
      <c r="J4388" s="6"/>
      <c r="K4388" s="6"/>
      <c r="L4388" s="6"/>
      <c r="M4388" s="6"/>
      <c r="N4388" s="6"/>
      <c r="O4388" s="6"/>
      <c r="P4388" s="6"/>
      <c r="Q4388" s="6"/>
      <c r="R4388" s="6"/>
      <c r="S4388" s="6"/>
      <c r="T4388" s="6"/>
      <c r="U4388" s="6"/>
      <c r="V4388" s="6"/>
      <c r="W4388" s="6"/>
      <c r="X4388" s="6"/>
      <c r="Y4388" s="6"/>
      <c r="Z4388" s="6"/>
      <c r="AA4388" s="6"/>
      <c r="AB4388" s="21"/>
      <c r="AC4388" s="21"/>
      <c r="AD4388" s="21"/>
      <c r="AE4388" s="6"/>
      <c r="AF4388" s="6"/>
      <c r="AG4388" s="6"/>
      <c r="AH4388" s="6"/>
    </row>
    <row r="4389" spans="1:34" x14ac:dyDescent="0.35">
      <c r="A4389" s="20"/>
      <c r="B4389" s="6"/>
      <c r="C4389" s="6"/>
      <c r="D4389" s="6"/>
      <c r="E4389" s="6"/>
      <c r="F4389" s="6"/>
      <c r="G4389" s="6"/>
      <c r="H4389" s="6"/>
      <c r="I4389" s="6"/>
      <c r="J4389" s="6"/>
      <c r="K4389" s="6"/>
      <c r="L4389" s="6"/>
      <c r="M4389" s="6"/>
      <c r="N4389" s="6"/>
      <c r="O4389" s="6"/>
      <c r="P4389" s="6"/>
      <c r="Q4389" s="6"/>
      <c r="R4389" s="6"/>
      <c r="S4389" s="6"/>
      <c r="T4389" s="6"/>
      <c r="U4389" s="6"/>
      <c r="V4389" s="6"/>
      <c r="W4389" s="6"/>
      <c r="X4389" s="6"/>
      <c r="Y4389" s="6"/>
      <c r="Z4389" s="6"/>
      <c r="AA4389" s="6"/>
      <c r="AB4389" s="21"/>
      <c r="AC4389" s="21"/>
      <c r="AD4389" s="21"/>
      <c r="AE4389" s="6"/>
      <c r="AF4389" s="6"/>
      <c r="AG4389" s="6"/>
      <c r="AH4389" s="6"/>
    </row>
    <row r="4390" spans="1:34" x14ac:dyDescent="0.35">
      <c r="A4390" s="20"/>
      <c r="B4390" s="6"/>
      <c r="C4390" s="6"/>
      <c r="D4390" s="6"/>
      <c r="E4390" s="6"/>
      <c r="F4390" s="6"/>
      <c r="G4390" s="6"/>
      <c r="H4390" s="6"/>
      <c r="I4390" s="6"/>
      <c r="J4390" s="6"/>
      <c r="K4390" s="6"/>
      <c r="L4390" s="6"/>
      <c r="M4390" s="6"/>
      <c r="N4390" s="6"/>
      <c r="O4390" s="6"/>
      <c r="P4390" s="6"/>
      <c r="Q4390" s="6"/>
      <c r="R4390" s="6"/>
      <c r="S4390" s="6"/>
      <c r="T4390" s="6"/>
      <c r="U4390" s="6"/>
      <c r="V4390" s="6"/>
      <c r="W4390" s="6"/>
      <c r="X4390" s="6"/>
      <c r="Y4390" s="6"/>
      <c r="Z4390" s="6"/>
      <c r="AA4390" s="6"/>
      <c r="AB4390" s="21"/>
      <c r="AC4390" s="21"/>
      <c r="AD4390" s="21"/>
      <c r="AE4390" s="6"/>
      <c r="AF4390" s="6"/>
      <c r="AG4390" s="6"/>
      <c r="AH4390" s="6"/>
    </row>
    <row r="4391" spans="1:34" x14ac:dyDescent="0.35">
      <c r="A4391" s="20"/>
      <c r="B4391" s="6"/>
      <c r="C4391" s="6"/>
      <c r="D4391" s="6"/>
      <c r="E4391" s="6"/>
      <c r="F4391" s="6"/>
      <c r="G4391" s="6"/>
      <c r="H4391" s="6"/>
      <c r="I4391" s="6"/>
      <c r="J4391" s="6"/>
      <c r="K4391" s="6"/>
      <c r="L4391" s="6"/>
      <c r="M4391" s="6"/>
      <c r="N4391" s="6"/>
      <c r="O4391" s="6"/>
      <c r="P4391" s="6"/>
      <c r="Q4391" s="6"/>
      <c r="R4391" s="6"/>
      <c r="S4391" s="6"/>
      <c r="T4391" s="6"/>
      <c r="U4391" s="6"/>
      <c r="V4391" s="6"/>
      <c r="W4391" s="6"/>
      <c r="X4391" s="6"/>
      <c r="Y4391" s="6"/>
      <c r="Z4391" s="6"/>
      <c r="AA4391" s="6"/>
      <c r="AB4391" s="21"/>
      <c r="AC4391" s="21"/>
      <c r="AD4391" s="21"/>
      <c r="AE4391" s="6"/>
      <c r="AF4391" s="6"/>
      <c r="AG4391" s="6"/>
      <c r="AH4391" s="6"/>
    </row>
    <row r="4392" spans="1:34" x14ac:dyDescent="0.35">
      <c r="A4392" s="20"/>
      <c r="B4392" s="6"/>
      <c r="C4392" s="6"/>
      <c r="D4392" s="6"/>
      <c r="E4392" s="6"/>
      <c r="F4392" s="6"/>
      <c r="G4392" s="6"/>
      <c r="H4392" s="6"/>
      <c r="I4392" s="6"/>
      <c r="J4392" s="6"/>
      <c r="K4392" s="6"/>
      <c r="L4392" s="6"/>
      <c r="M4392" s="6"/>
      <c r="N4392" s="6"/>
      <c r="O4392" s="6"/>
      <c r="P4392" s="6"/>
      <c r="Q4392" s="6"/>
      <c r="R4392" s="6"/>
      <c r="S4392" s="6"/>
      <c r="T4392" s="6"/>
      <c r="U4392" s="6"/>
      <c r="V4392" s="6"/>
      <c r="W4392" s="6"/>
      <c r="X4392" s="6"/>
      <c r="Y4392" s="6"/>
      <c r="Z4392" s="6"/>
      <c r="AA4392" s="6"/>
      <c r="AB4392" s="21"/>
      <c r="AC4392" s="21"/>
      <c r="AD4392" s="21"/>
      <c r="AE4392" s="6"/>
      <c r="AF4392" s="6"/>
      <c r="AG4392" s="6"/>
      <c r="AH4392" s="6"/>
    </row>
    <row r="4393" spans="1:34" x14ac:dyDescent="0.35">
      <c r="A4393" s="20"/>
      <c r="B4393" s="6"/>
      <c r="C4393" s="6"/>
      <c r="D4393" s="6"/>
      <c r="E4393" s="6"/>
      <c r="F4393" s="6"/>
      <c r="G4393" s="6"/>
      <c r="H4393" s="6"/>
      <c r="I4393" s="6"/>
      <c r="J4393" s="6"/>
      <c r="K4393" s="6"/>
      <c r="L4393" s="6"/>
      <c r="M4393" s="6"/>
      <c r="N4393" s="6"/>
      <c r="O4393" s="6"/>
      <c r="P4393" s="6"/>
      <c r="Q4393" s="6"/>
      <c r="R4393" s="6"/>
      <c r="S4393" s="6"/>
      <c r="T4393" s="6"/>
      <c r="U4393" s="6"/>
      <c r="V4393" s="6"/>
      <c r="W4393" s="6"/>
      <c r="X4393" s="6"/>
      <c r="Y4393" s="6"/>
      <c r="Z4393" s="6"/>
      <c r="AA4393" s="6"/>
      <c r="AB4393" s="21"/>
      <c r="AC4393" s="21"/>
      <c r="AD4393" s="21"/>
      <c r="AE4393" s="6"/>
      <c r="AF4393" s="6"/>
      <c r="AG4393" s="6"/>
      <c r="AH4393" s="6"/>
    </row>
    <row r="4394" spans="1:34" x14ac:dyDescent="0.35">
      <c r="A4394" s="20"/>
      <c r="B4394" s="6"/>
      <c r="C4394" s="6"/>
      <c r="D4394" s="6"/>
      <c r="E4394" s="6"/>
      <c r="F4394" s="6"/>
      <c r="G4394" s="6"/>
      <c r="H4394" s="6"/>
      <c r="I4394" s="6"/>
      <c r="J4394" s="6"/>
      <c r="K4394" s="6"/>
      <c r="L4394" s="6"/>
      <c r="M4394" s="6"/>
      <c r="N4394" s="6"/>
      <c r="O4394" s="6"/>
      <c r="P4394" s="6"/>
      <c r="Q4394" s="6"/>
      <c r="R4394" s="6"/>
      <c r="S4394" s="6"/>
      <c r="T4394" s="6"/>
      <c r="U4394" s="6"/>
      <c r="V4394" s="6"/>
      <c r="W4394" s="6"/>
      <c r="X4394" s="6"/>
      <c r="Y4394" s="6"/>
      <c r="Z4394" s="6"/>
      <c r="AA4394" s="6"/>
      <c r="AB4394" s="21"/>
      <c r="AC4394" s="21"/>
      <c r="AD4394" s="21"/>
      <c r="AE4394" s="6"/>
      <c r="AF4394" s="6"/>
      <c r="AG4394" s="6"/>
      <c r="AH4394" s="6"/>
    </row>
    <row r="4395" spans="1:34" x14ac:dyDescent="0.35">
      <c r="A4395" s="20"/>
      <c r="B4395" s="6"/>
      <c r="C4395" s="6"/>
      <c r="D4395" s="6"/>
      <c r="E4395" s="6"/>
      <c r="F4395" s="6"/>
      <c r="G4395" s="6"/>
      <c r="H4395" s="6"/>
      <c r="I4395" s="6"/>
      <c r="J4395" s="6"/>
      <c r="K4395" s="6"/>
      <c r="L4395" s="6"/>
      <c r="M4395" s="6"/>
      <c r="N4395" s="6"/>
      <c r="O4395" s="6"/>
      <c r="P4395" s="6"/>
      <c r="Q4395" s="6"/>
      <c r="R4395" s="6"/>
      <c r="S4395" s="6"/>
      <c r="T4395" s="6"/>
      <c r="U4395" s="6"/>
      <c r="V4395" s="6"/>
      <c r="W4395" s="6"/>
      <c r="X4395" s="6"/>
      <c r="Y4395" s="6"/>
      <c r="Z4395" s="6"/>
      <c r="AA4395" s="6"/>
      <c r="AB4395" s="21"/>
      <c r="AC4395" s="21"/>
      <c r="AD4395" s="21"/>
      <c r="AE4395" s="6"/>
      <c r="AF4395" s="6"/>
      <c r="AG4395" s="6"/>
      <c r="AH4395" s="6"/>
    </row>
    <row r="4396" spans="1:34" x14ac:dyDescent="0.35">
      <c r="A4396" s="20"/>
      <c r="B4396" s="6"/>
      <c r="C4396" s="6"/>
      <c r="D4396" s="6"/>
      <c r="E4396" s="6"/>
      <c r="F4396" s="6"/>
      <c r="G4396" s="6"/>
      <c r="H4396" s="6"/>
      <c r="I4396" s="6"/>
      <c r="J4396" s="6"/>
      <c r="K4396" s="6"/>
      <c r="L4396" s="6"/>
      <c r="M4396" s="6"/>
      <c r="N4396" s="6"/>
      <c r="O4396" s="6"/>
      <c r="P4396" s="6"/>
      <c r="Q4396" s="6"/>
      <c r="R4396" s="6"/>
      <c r="S4396" s="6"/>
      <c r="T4396" s="6"/>
      <c r="U4396" s="6"/>
      <c r="V4396" s="6"/>
      <c r="W4396" s="6"/>
      <c r="X4396" s="6"/>
      <c r="Y4396" s="6"/>
      <c r="Z4396" s="6"/>
      <c r="AA4396" s="6"/>
      <c r="AB4396" s="21"/>
      <c r="AC4396" s="21"/>
      <c r="AD4396" s="21"/>
      <c r="AE4396" s="6"/>
      <c r="AF4396" s="6"/>
      <c r="AG4396" s="6"/>
      <c r="AH4396" s="6"/>
    </row>
    <row r="4397" spans="1:34" x14ac:dyDescent="0.35">
      <c r="A4397" s="20"/>
      <c r="B4397" s="6"/>
      <c r="C4397" s="6"/>
      <c r="D4397" s="6"/>
      <c r="E4397" s="6"/>
      <c r="F4397" s="6"/>
      <c r="G4397" s="6"/>
      <c r="H4397" s="6"/>
      <c r="I4397" s="6"/>
      <c r="J4397" s="6"/>
      <c r="K4397" s="6"/>
      <c r="L4397" s="6"/>
      <c r="M4397" s="6"/>
      <c r="N4397" s="6"/>
      <c r="O4397" s="6"/>
      <c r="P4397" s="6"/>
      <c r="Q4397" s="6"/>
      <c r="R4397" s="6"/>
      <c r="S4397" s="6"/>
      <c r="T4397" s="6"/>
      <c r="U4397" s="6"/>
      <c r="V4397" s="6"/>
      <c r="W4397" s="6"/>
      <c r="X4397" s="6"/>
      <c r="Y4397" s="6"/>
      <c r="Z4397" s="6"/>
      <c r="AA4397" s="6"/>
      <c r="AB4397" s="21"/>
      <c r="AC4397" s="21"/>
      <c r="AD4397" s="21"/>
      <c r="AE4397" s="6"/>
      <c r="AF4397" s="6"/>
      <c r="AG4397" s="6"/>
      <c r="AH4397" s="6"/>
    </row>
    <row r="4398" spans="1:34" x14ac:dyDescent="0.35">
      <c r="A4398" s="20"/>
      <c r="B4398" s="6"/>
      <c r="C4398" s="6"/>
      <c r="D4398" s="6"/>
      <c r="E4398" s="6"/>
      <c r="F4398" s="6"/>
      <c r="G4398" s="6"/>
      <c r="H4398" s="6"/>
      <c r="I4398" s="6"/>
      <c r="J4398" s="6"/>
      <c r="K4398" s="6"/>
      <c r="L4398" s="6"/>
      <c r="M4398" s="6"/>
      <c r="N4398" s="6"/>
      <c r="O4398" s="6"/>
      <c r="P4398" s="6"/>
      <c r="Q4398" s="6"/>
      <c r="R4398" s="6"/>
      <c r="S4398" s="6"/>
      <c r="T4398" s="6"/>
      <c r="U4398" s="6"/>
      <c r="V4398" s="6"/>
      <c r="W4398" s="6"/>
      <c r="X4398" s="6"/>
      <c r="Y4398" s="6"/>
      <c r="Z4398" s="6"/>
      <c r="AA4398" s="6"/>
      <c r="AB4398" s="21"/>
      <c r="AC4398" s="21"/>
      <c r="AD4398" s="21"/>
      <c r="AE4398" s="6"/>
      <c r="AF4398" s="6"/>
      <c r="AG4398" s="6"/>
      <c r="AH4398" s="6"/>
    </row>
    <row r="4399" spans="1:34" x14ac:dyDescent="0.35">
      <c r="A4399" s="20"/>
      <c r="B4399" s="6"/>
      <c r="C4399" s="6"/>
      <c r="D4399" s="6"/>
      <c r="E4399" s="6"/>
      <c r="F4399" s="6"/>
      <c r="G4399" s="6"/>
      <c r="H4399" s="6"/>
      <c r="I4399" s="6"/>
      <c r="J4399" s="6"/>
      <c r="K4399" s="6"/>
      <c r="L4399" s="6"/>
      <c r="M4399" s="6"/>
      <c r="N4399" s="6"/>
      <c r="O4399" s="6"/>
      <c r="P4399" s="6"/>
      <c r="Q4399" s="6"/>
      <c r="R4399" s="6"/>
      <c r="S4399" s="6"/>
      <c r="T4399" s="6"/>
      <c r="U4399" s="6"/>
      <c r="V4399" s="6"/>
      <c r="W4399" s="6"/>
      <c r="X4399" s="6"/>
      <c r="Y4399" s="6"/>
      <c r="Z4399" s="6"/>
      <c r="AA4399" s="6"/>
      <c r="AB4399" s="21"/>
      <c r="AC4399" s="21"/>
      <c r="AD4399" s="21"/>
      <c r="AE4399" s="6"/>
      <c r="AF4399" s="6"/>
      <c r="AG4399" s="6"/>
      <c r="AH4399" s="6"/>
    </row>
    <row r="4400" spans="1:34" x14ac:dyDescent="0.35">
      <c r="A4400" s="20"/>
      <c r="B4400" s="6"/>
      <c r="C4400" s="6"/>
      <c r="D4400" s="6"/>
      <c r="E4400" s="6"/>
      <c r="F4400" s="6"/>
      <c r="G4400" s="6"/>
      <c r="H4400" s="6"/>
      <c r="I4400" s="6"/>
      <c r="J4400" s="6"/>
      <c r="K4400" s="6"/>
      <c r="L4400" s="6"/>
      <c r="M4400" s="6"/>
      <c r="N4400" s="6"/>
      <c r="O4400" s="6"/>
      <c r="P4400" s="6"/>
      <c r="Q4400" s="6"/>
      <c r="R4400" s="6"/>
      <c r="S4400" s="6"/>
      <c r="T4400" s="6"/>
      <c r="U4400" s="6"/>
      <c r="V4400" s="6"/>
      <c r="W4400" s="6"/>
      <c r="X4400" s="6"/>
      <c r="Y4400" s="6"/>
      <c r="Z4400" s="6"/>
      <c r="AA4400" s="6"/>
      <c r="AB4400" s="21"/>
      <c r="AC4400" s="21"/>
      <c r="AD4400" s="21"/>
      <c r="AE4400" s="6"/>
      <c r="AF4400" s="6"/>
      <c r="AG4400" s="6"/>
      <c r="AH4400" s="6"/>
    </row>
    <row r="4401" spans="1:34" x14ac:dyDescent="0.35">
      <c r="A4401" s="20"/>
      <c r="B4401" s="6"/>
      <c r="C4401" s="6"/>
      <c r="D4401" s="6"/>
      <c r="E4401" s="6"/>
      <c r="F4401" s="6"/>
      <c r="G4401" s="6"/>
      <c r="H4401" s="6"/>
      <c r="I4401" s="6"/>
      <c r="J4401" s="6"/>
      <c r="K4401" s="6"/>
      <c r="L4401" s="6"/>
      <c r="M4401" s="6"/>
      <c r="N4401" s="6"/>
      <c r="O4401" s="6"/>
      <c r="P4401" s="6"/>
      <c r="Q4401" s="6"/>
      <c r="R4401" s="6"/>
      <c r="S4401" s="6"/>
      <c r="T4401" s="6"/>
      <c r="U4401" s="6"/>
      <c r="V4401" s="6"/>
      <c r="W4401" s="6"/>
      <c r="X4401" s="6"/>
      <c r="Y4401" s="6"/>
      <c r="Z4401" s="6"/>
      <c r="AA4401" s="6"/>
      <c r="AB4401" s="21"/>
      <c r="AC4401" s="21"/>
      <c r="AD4401" s="21"/>
      <c r="AE4401" s="6"/>
      <c r="AF4401" s="6"/>
      <c r="AG4401" s="6"/>
      <c r="AH4401" s="6"/>
    </row>
    <row r="4402" spans="1:34" x14ac:dyDescent="0.35">
      <c r="A4402" s="20"/>
      <c r="B4402" s="6"/>
      <c r="C4402" s="6"/>
      <c r="D4402" s="6"/>
      <c r="E4402" s="6"/>
      <c r="F4402" s="6"/>
      <c r="G4402" s="6"/>
      <c r="H4402" s="6"/>
      <c r="I4402" s="6"/>
      <c r="J4402" s="6"/>
      <c r="K4402" s="6"/>
      <c r="L4402" s="6"/>
      <c r="M4402" s="6"/>
      <c r="N4402" s="6"/>
      <c r="O4402" s="6"/>
      <c r="P4402" s="6"/>
      <c r="Q4402" s="6"/>
      <c r="R4402" s="6"/>
      <c r="S4402" s="6"/>
      <c r="T4402" s="6"/>
      <c r="U4402" s="6"/>
      <c r="V4402" s="6"/>
      <c r="W4402" s="6"/>
      <c r="X4402" s="6"/>
      <c r="Y4402" s="6"/>
      <c r="Z4402" s="6"/>
      <c r="AA4402" s="6"/>
      <c r="AB4402" s="21"/>
      <c r="AC4402" s="21"/>
      <c r="AD4402" s="21"/>
      <c r="AE4402" s="6"/>
      <c r="AF4402" s="6"/>
      <c r="AG4402" s="6"/>
      <c r="AH4402" s="6"/>
    </row>
    <row r="4403" spans="1:34" x14ac:dyDescent="0.35">
      <c r="A4403" s="20"/>
      <c r="B4403" s="6"/>
      <c r="C4403" s="6"/>
      <c r="D4403" s="6"/>
      <c r="E4403" s="6"/>
      <c r="F4403" s="6"/>
      <c r="G4403" s="6"/>
      <c r="H4403" s="6"/>
      <c r="I4403" s="6"/>
      <c r="J4403" s="6"/>
      <c r="K4403" s="6"/>
      <c r="L4403" s="6"/>
      <c r="M4403" s="6"/>
      <c r="N4403" s="6"/>
      <c r="O4403" s="6"/>
      <c r="P4403" s="6"/>
      <c r="Q4403" s="6"/>
      <c r="R4403" s="6"/>
      <c r="S4403" s="6"/>
      <c r="T4403" s="6"/>
      <c r="U4403" s="6"/>
      <c r="V4403" s="6"/>
      <c r="W4403" s="6"/>
      <c r="X4403" s="6"/>
      <c r="Y4403" s="6"/>
      <c r="Z4403" s="6"/>
      <c r="AA4403" s="6"/>
      <c r="AB4403" s="21"/>
      <c r="AC4403" s="21"/>
      <c r="AD4403" s="21"/>
      <c r="AE4403" s="6"/>
      <c r="AF4403" s="6"/>
      <c r="AG4403" s="6"/>
      <c r="AH4403" s="6"/>
    </row>
    <row r="4404" spans="1:34" x14ac:dyDescent="0.35">
      <c r="A4404" s="20"/>
      <c r="B4404" s="6"/>
      <c r="C4404" s="6"/>
      <c r="D4404" s="6"/>
      <c r="E4404" s="6"/>
      <c r="F4404" s="6"/>
      <c r="G4404" s="6"/>
      <c r="H4404" s="6"/>
      <c r="I4404" s="6"/>
      <c r="J4404" s="6"/>
      <c r="K4404" s="6"/>
      <c r="L4404" s="6"/>
      <c r="M4404" s="6"/>
      <c r="N4404" s="6"/>
      <c r="O4404" s="6"/>
      <c r="P4404" s="6"/>
      <c r="Q4404" s="6"/>
      <c r="R4404" s="6"/>
      <c r="S4404" s="6"/>
      <c r="T4404" s="6"/>
      <c r="U4404" s="6"/>
      <c r="V4404" s="6"/>
      <c r="W4404" s="6"/>
      <c r="X4404" s="6"/>
      <c r="Y4404" s="6"/>
      <c r="Z4404" s="6"/>
      <c r="AA4404" s="6"/>
      <c r="AB4404" s="21"/>
      <c r="AC4404" s="21"/>
      <c r="AD4404" s="21"/>
      <c r="AE4404" s="6"/>
      <c r="AF4404" s="6"/>
      <c r="AG4404" s="6"/>
      <c r="AH4404" s="6"/>
    </row>
    <row r="4405" spans="1:34" x14ac:dyDescent="0.35">
      <c r="A4405" s="20"/>
      <c r="B4405" s="6"/>
      <c r="C4405" s="6"/>
      <c r="D4405" s="6"/>
      <c r="E4405" s="6"/>
      <c r="F4405" s="6"/>
      <c r="G4405" s="6"/>
      <c r="H4405" s="6"/>
      <c r="I4405" s="6"/>
      <c r="J4405" s="6"/>
      <c r="K4405" s="6"/>
      <c r="L4405" s="6"/>
      <c r="M4405" s="6"/>
      <c r="N4405" s="6"/>
      <c r="O4405" s="6"/>
      <c r="P4405" s="6"/>
      <c r="Q4405" s="6"/>
      <c r="R4405" s="6"/>
      <c r="S4405" s="6"/>
      <c r="T4405" s="6"/>
      <c r="U4405" s="6"/>
      <c r="V4405" s="6"/>
      <c r="W4405" s="6"/>
      <c r="X4405" s="6"/>
      <c r="Y4405" s="6"/>
      <c r="Z4405" s="6"/>
      <c r="AA4405" s="6"/>
      <c r="AB4405" s="21"/>
      <c r="AC4405" s="21"/>
      <c r="AD4405" s="21"/>
      <c r="AE4405" s="6"/>
      <c r="AF4405" s="6"/>
      <c r="AG4405" s="6"/>
      <c r="AH4405" s="6"/>
    </row>
    <row r="4406" spans="1:34" x14ac:dyDescent="0.35">
      <c r="A4406" s="20"/>
      <c r="B4406" s="6"/>
      <c r="C4406" s="6"/>
      <c r="D4406" s="6"/>
      <c r="E4406" s="6"/>
      <c r="F4406" s="6"/>
      <c r="G4406" s="6"/>
      <c r="H4406" s="6"/>
      <c r="I4406" s="6"/>
      <c r="J4406" s="6"/>
      <c r="K4406" s="6"/>
      <c r="L4406" s="6"/>
      <c r="M4406" s="6"/>
      <c r="N4406" s="6"/>
      <c r="O4406" s="6"/>
      <c r="P4406" s="6"/>
      <c r="Q4406" s="6"/>
      <c r="R4406" s="6"/>
      <c r="S4406" s="6"/>
      <c r="T4406" s="6"/>
      <c r="U4406" s="6"/>
      <c r="V4406" s="6"/>
      <c r="W4406" s="6"/>
      <c r="X4406" s="6"/>
      <c r="Y4406" s="6"/>
      <c r="Z4406" s="6"/>
      <c r="AA4406" s="6"/>
      <c r="AB4406" s="21"/>
      <c r="AC4406" s="21"/>
      <c r="AD4406" s="21"/>
      <c r="AE4406" s="6"/>
      <c r="AF4406" s="6"/>
      <c r="AG4406" s="6"/>
      <c r="AH4406" s="6"/>
    </row>
    <row r="4407" spans="1:34" x14ac:dyDescent="0.35">
      <c r="A4407" s="20"/>
      <c r="B4407" s="6"/>
      <c r="C4407" s="6"/>
      <c r="D4407" s="6"/>
      <c r="E4407" s="6"/>
      <c r="F4407" s="6"/>
      <c r="G4407" s="6"/>
      <c r="H4407" s="6"/>
      <c r="I4407" s="6"/>
      <c r="J4407" s="6"/>
      <c r="K4407" s="6"/>
      <c r="L4407" s="6"/>
      <c r="M4407" s="6"/>
      <c r="N4407" s="6"/>
      <c r="O4407" s="6"/>
      <c r="P4407" s="6"/>
      <c r="Q4407" s="6"/>
      <c r="R4407" s="6"/>
      <c r="S4407" s="6"/>
      <c r="T4407" s="6"/>
      <c r="U4407" s="6"/>
      <c r="V4407" s="6"/>
      <c r="W4407" s="6"/>
      <c r="X4407" s="6"/>
      <c r="Y4407" s="6"/>
      <c r="Z4407" s="6"/>
      <c r="AA4407" s="6"/>
      <c r="AB4407" s="21"/>
      <c r="AC4407" s="21"/>
      <c r="AD4407" s="21"/>
      <c r="AE4407" s="6"/>
      <c r="AF4407" s="6"/>
      <c r="AG4407" s="6"/>
      <c r="AH4407" s="6"/>
    </row>
    <row r="4408" spans="1:34" x14ac:dyDescent="0.35">
      <c r="A4408" s="20"/>
      <c r="B4408" s="6"/>
      <c r="C4408" s="6"/>
      <c r="D4408" s="6"/>
      <c r="E4408" s="6"/>
      <c r="F4408" s="6"/>
      <c r="G4408" s="6"/>
      <c r="H4408" s="6"/>
      <c r="I4408" s="6"/>
      <c r="J4408" s="6"/>
      <c r="K4408" s="6"/>
      <c r="L4408" s="6"/>
      <c r="M4408" s="6"/>
      <c r="N4408" s="6"/>
      <c r="O4408" s="6"/>
      <c r="P4408" s="6"/>
      <c r="Q4408" s="6"/>
      <c r="R4408" s="6"/>
      <c r="S4408" s="6"/>
      <c r="T4408" s="6"/>
      <c r="U4408" s="6"/>
      <c r="V4408" s="6"/>
      <c r="W4408" s="6"/>
      <c r="X4408" s="6"/>
      <c r="Y4408" s="6"/>
      <c r="Z4408" s="6"/>
      <c r="AA4408" s="6"/>
      <c r="AB4408" s="21"/>
      <c r="AC4408" s="21"/>
      <c r="AD4408" s="21"/>
      <c r="AE4408" s="6"/>
      <c r="AF4408" s="6"/>
      <c r="AG4408" s="6"/>
      <c r="AH4408" s="6"/>
    </row>
    <row r="4409" spans="1:34" x14ac:dyDescent="0.35">
      <c r="A4409" s="20"/>
      <c r="B4409" s="6"/>
      <c r="C4409" s="6"/>
      <c r="D4409" s="6"/>
      <c r="E4409" s="6"/>
      <c r="F4409" s="6"/>
      <c r="G4409" s="6"/>
      <c r="H4409" s="6"/>
      <c r="I4409" s="6"/>
      <c r="J4409" s="6"/>
      <c r="K4409" s="6"/>
      <c r="L4409" s="6"/>
      <c r="M4409" s="6"/>
      <c r="N4409" s="6"/>
      <c r="O4409" s="6"/>
      <c r="P4409" s="6"/>
      <c r="Q4409" s="6"/>
      <c r="R4409" s="6"/>
      <c r="S4409" s="6"/>
      <c r="T4409" s="6"/>
      <c r="U4409" s="6"/>
      <c r="V4409" s="6"/>
      <c r="W4409" s="6"/>
      <c r="X4409" s="6"/>
      <c r="Y4409" s="6"/>
      <c r="Z4409" s="6"/>
      <c r="AA4409" s="6"/>
      <c r="AB4409" s="21"/>
      <c r="AC4409" s="21"/>
      <c r="AD4409" s="21"/>
      <c r="AE4409" s="6"/>
      <c r="AF4409" s="6"/>
      <c r="AG4409" s="6"/>
      <c r="AH4409" s="6"/>
    </row>
    <row r="4410" spans="1:34" x14ac:dyDescent="0.35">
      <c r="A4410" s="20"/>
      <c r="B4410" s="6"/>
      <c r="C4410" s="6"/>
      <c r="D4410" s="6"/>
      <c r="E4410" s="6"/>
      <c r="F4410" s="6"/>
      <c r="G4410" s="6"/>
      <c r="H4410" s="6"/>
      <c r="I4410" s="6"/>
      <c r="J4410" s="6"/>
      <c r="K4410" s="6"/>
      <c r="L4410" s="6"/>
      <c r="M4410" s="6"/>
      <c r="N4410" s="6"/>
      <c r="O4410" s="6"/>
      <c r="P4410" s="6"/>
      <c r="Q4410" s="6"/>
      <c r="R4410" s="6"/>
      <c r="S4410" s="6"/>
      <c r="T4410" s="6"/>
      <c r="U4410" s="6"/>
      <c r="V4410" s="6"/>
      <c r="W4410" s="6"/>
      <c r="X4410" s="6"/>
      <c r="Y4410" s="6"/>
      <c r="Z4410" s="6"/>
      <c r="AA4410" s="6"/>
      <c r="AB4410" s="21"/>
      <c r="AC4410" s="21"/>
      <c r="AD4410" s="21"/>
      <c r="AE4410" s="6"/>
      <c r="AF4410" s="6"/>
      <c r="AG4410" s="6"/>
      <c r="AH4410" s="6"/>
    </row>
    <row r="4411" spans="1:34" x14ac:dyDescent="0.35">
      <c r="A4411" s="20"/>
      <c r="B4411" s="6"/>
      <c r="C4411" s="6"/>
      <c r="D4411" s="6"/>
      <c r="E4411" s="6"/>
      <c r="F4411" s="6"/>
      <c r="G4411" s="6"/>
      <c r="H4411" s="6"/>
      <c r="I4411" s="6"/>
      <c r="J4411" s="6"/>
      <c r="K4411" s="6"/>
      <c r="L4411" s="6"/>
      <c r="M4411" s="6"/>
      <c r="N4411" s="6"/>
      <c r="O4411" s="6"/>
      <c r="P4411" s="6"/>
      <c r="Q4411" s="6"/>
      <c r="R4411" s="6"/>
      <c r="S4411" s="6"/>
      <c r="T4411" s="6"/>
      <c r="U4411" s="6"/>
      <c r="V4411" s="6"/>
      <c r="W4411" s="6"/>
      <c r="X4411" s="6"/>
      <c r="Y4411" s="6"/>
      <c r="Z4411" s="6"/>
      <c r="AA4411" s="6"/>
      <c r="AB4411" s="21"/>
      <c r="AC4411" s="21"/>
      <c r="AD4411" s="21"/>
      <c r="AE4411" s="6"/>
      <c r="AF4411" s="6"/>
      <c r="AG4411" s="6"/>
      <c r="AH4411" s="6"/>
    </row>
    <row r="4412" spans="1:34" x14ac:dyDescent="0.35">
      <c r="A4412" s="20"/>
      <c r="B4412" s="6"/>
      <c r="C4412" s="6"/>
      <c r="D4412" s="6"/>
      <c r="E4412" s="6"/>
      <c r="F4412" s="6"/>
      <c r="G4412" s="6"/>
      <c r="H4412" s="6"/>
      <c r="I4412" s="6"/>
      <c r="J4412" s="6"/>
      <c r="K4412" s="6"/>
      <c r="L4412" s="6"/>
      <c r="M4412" s="6"/>
      <c r="N4412" s="6"/>
      <c r="O4412" s="6"/>
      <c r="P4412" s="6"/>
      <c r="Q4412" s="6"/>
      <c r="R4412" s="6"/>
      <c r="S4412" s="6"/>
      <c r="T4412" s="6"/>
      <c r="U4412" s="6"/>
      <c r="V4412" s="6"/>
      <c r="W4412" s="6"/>
      <c r="X4412" s="6"/>
      <c r="Y4412" s="6"/>
      <c r="Z4412" s="6"/>
      <c r="AA4412" s="6"/>
      <c r="AB4412" s="21"/>
      <c r="AC4412" s="21"/>
      <c r="AD4412" s="21"/>
      <c r="AE4412" s="6"/>
      <c r="AF4412" s="6"/>
      <c r="AG4412" s="6"/>
      <c r="AH4412" s="6"/>
    </row>
    <row r="4413" spans="1:34" x14ac:dyDescent="0.35">
      <c r="A4413" s="20"/>
      <c r="B4413" s="6"/>
      <c r="C4413" s="6"/>
      <c r="D4413" s="6"/>
      <c r="E4413" s="6"/>
      <c r="F4413" s="6"/>
      <c r="G4413" s="6"/>
      <c r="H4413" s="6"/>
      <c r="I4413" s="6"/>
      <c r="J4413" s="6"/>
      <c r="K4413" s="6"/>
      <c r="L4413" s="6"/>
      <c r="M4413" s="6"/>
      <c r="N4413" s="6"/>
      <c r="O4413" s="6"/>
      <c r="P4413" s="6"/>
      <c r="Q4413" s="6"/>
      <c r="R4413" s="6"/>
      <c r="S4413" s="6"/>
      <c r="T4413" s="6"/>
      <c r="U4413" s="6"/>
      <c r="V4413" s="6"/>
      <c r="W4413" s="6"/>
      <c r="X4413" s="6"/>
      <c r="Y4413" s="6"/>
      <c r="Z4413" s="6"/>
      <c r="AA4413" s="6"/>
      <c r="AB4413" s="21"/>
      <c r="AC4413" s="21"/>
      <c r="AD4413" s="21"/>
      <c r="AE4413" s="6"/>
      <c r="AF4413" s="6"/>
      <c r="AG4413" s="6"/>
      <c r="AH4413" s="6"/>
    </row>
    <row r="4414" spans="1:34" x14ac:dyDescent="0.35">
      <c r="A4414" s="20"/>
      <c r="B4414" s="6"/>
      <c r="C4414" s="6"/>
      <c r="D4414" s="6"/>
      <c r="E4414" s="6"/>
      <c r="F4414" s="6"/>
      <c r="G4414" s="6"/>
      <c r="H4414" s="6"/>
      <c r="I4414" s="6"/>
      <c r="J4414" s="6"/>
      <c r="K4414" s="6"/>
      <c r="L4414" s="6"/>
      <c r="M4414" s="6"/>
      <c r="N4414" s="6"/>
      <c r="O4414" s="6"/>
      <c r="P4414" s="6"/>
      <c r="Q4414" s="6"/>
      <c r="R4414" s="6"/>
      <c r="S4414" s="6"/>
      <c r="T4414" s="6"/>
      <c r="U4414" s="6"/>
      <c r="V4414" s="6"/>
      <c r="W4414" s="6"/>
      <c r="X4414" s="6"/>
      <c r="Y4414" s="6"/>
      <c r="Z4414" s="6"/>
      <c r="AA4414" s="6"/>
      <c r="AB4414" s="21"/>
      <c r="AC4414" s="21"/>
      <c r="AD4414" s="21"/>
      <c r="AE4414" s="6"/>
      <c r="AF4414" s="6"/>
      <c r="AG4414" s="6"/>
      <c r="AH4414" s="6"/>
    </row>
    <row r="4415" spans="1:34" x14ac:dyDescent="0.35">
      <c r="A4415" s="20"/>
      <c r="B4415" s="6"/>
      <c r="C4415" s="6"/>
      <c r="D4415" s="6"/>
      <c r="E4415" s="6"/>
      <c r="F4415" s="6"/>
      <c r="G4415" s="6"/>
      <c r="H4415" s="6"/>
      <c r="I4415" s="6"/>
      <c r="J4415" s="6"/>
      <c r="K4415" s="6"/>
      <c r="L4415" s="6"/>
      <c r="M4415" s="6"/>
      <c r="N4415" s="6"/>
      <c r="O4415" s="6"/>
      <c r="P4415" s="6"/>
      <c r="Q4415" s="6"/>
      <c r="R4415" s="6"/>
      <c r="S4415" s="6"/>
      <c r="T4415" s="6"/>
      <c r="U4415" s="6"/>
      <c r="V4415" s="6"/>
      <c r="W4415" s="6"/>
      <c r="X4415" s="6"/>
      <c r="Y4415" s="6"/>
      <c r="Z4415" s="6"/>
      <c r="AA4415" s="6"/>
      <c r="AB4415" s="21"/>
      <c r="AC4415" s="21"/>
      <c r="AD4415" s="21"/>
      <c r="AE4415" s="6"/>
      <c r="AF4415" s="6"/>
      <c r="AG4415" s="6"/>
      <c r="AH4415" s="6"/>
    </row>
    <row r="4416" spans="1:34" x14ac:dyDescent="0.35">
      <c r="A4416" s="20"/>
      <c r="B4416" s="6"/>
      <c r="C4416" s="6"/>
      <c r="D4416" s="6"/>
      <c r="E4416" s="6"/>
      <c r="F4416" s="6"/>
      <c r="G4416" s="6"/>
      <c r="H4416" s="6"/>
      <c r="I4416" s="6"/>
      <c r="J4416" s="6"/>
      <c r="K4416" s="6"/>
      <c r="L4416" s="6"/>
      <c r="M4416" s="6"/>
      <c r="N4416" s="6"/>
      <c r="O4416" s="6"/>
      <c r="P4416" s="6"/>
      <c r="Q4416" s="6"/>
      <c r="R4416" s="6"/>
      <c r="S4416" s="6"/>
      <c r="T4416" s="6"/>
      <c r="U4416" s="6"/>
      <c r="V4416" s="6"/>
      <c r="W4416" s="6"/>
      <c r="X4416" s="6"/>
      <c r="Y4416" s="6"/>
      <c r="Z4416" s="6"/>
      <c r="AA4416" s="6"/>
      <c r="AB4416" s="21"/>
      <c r="AC4416" s="21"/>
      <c r="AD4416" s="21"/>
      <c r="AE4416" s="6"/>
      <c r="AF4416" s="6"/>
      <c r="AG4416" s="6"/>
      <c r="AH4416" s="6"/>
    </row>
    <row r="4417" spans="1:34" x14ac:dyDescent="0.35">
      <c r="A4417" s="20"/>
      <c r="B4417" s="6"/>
      <c r="C4417" s="6"/>
      <c r="D4417" s="6"/>
      <c r="E4417" s="6"/>
      <c r="F4417" s="6"/>
      <c r="G4417" s="6"/>
      <c r="H4417" s="6"/>
      <c r="I4417" s="6"/>
      <c r="J4417" s="6"/>
      <c r="K4417" s="6"/>
      <c r="L4417" s="6"/>
      <c r="M4417" s="6"/>
      <c r="N4417" s="6"/>
      <c r="O4417" s="6"/>
      <c r="P4417" s="6"/>
      <c r="Q4417" s="6"/>
      <c r="R4417" s="6"/>
      <c r="S4417" s="6"/>
      <c r="T4417" s="6"/>
      <c r="U4417" s="6"/>
      <c r="V4417" s="6"/>
      <c r="W4417" s="6"/>
      <c r="X4417" s="6"/>
      <c r="Y4417" s="6"/>
      <c r="Z4417" s="6"/>
      <c r="AA4417" s="6"/>
      <c r="AB4417" s="21"/>
      <c r="AC4417" s="21"/>
      <c r="AD4417" s="21"/>
      <c r="AE4417" s="6"/>
      <c r="AF4417" s="6"/>
      <c r="AG4417" s="6"/>
      <c r="AH4417" s="6"/>
    </row>
    <row r="4418" spans="1:34" x14ac:dyDescent="0.35">
      <c r="A4418" s="20"/>
      <c r="B4418" s="6"/>
      <c r="C4418" s="6"/>
      <c r="D4418" s="6"/>
      <c r="E4418" s="6"/>
      <c r="F4418" s="6"/>
      <c r="G4418" s="6"/>
      <c r="H4418" s="6"/>
      <c r="I4418" s="6"/>
      <c r="J4418" s="6"/>
      <c r="K4418" s="6"/>
      <c r="L4418" s="6"/>
      <c r="M4418" s="6"/>
      <c r="N4418" s="6"/>
      <c r="O4418" s="6"/>
      <c r="P4418" s="6"/>
      <c r="Q4418" s="6"/>
      <c r="R4418" s="6"/>
      <c r="S4418" s="6"/>
      <c r="T4418" s="6"/>
      <c r="U4418" s="6"/>
      <c r="V4418" s="6"/>
      <c r="W4418" s="6"/>
      <c r="X4418" s="6"/>
      <c r="Y4418" s="6"/>
      <c r="Z4418" s="6"/>
      <c r="AA4418" s="6"/>
      <c r="AB4418" s="21"/>
      <c r="AC4418" s="21"/>
      <c r="AD4418" s="21"/>
      <c r="AE4418" s="6"/>
      <c r="AF4418" s="6"/>
      <c r="AG4418" s="6"/>
      <c r="AH4418" s="6"/>
    </row>
    <row r="4419" spans="1:34" x14ac:dyDescent="0.35">
      <c r="A4419" s="20"/>
      <c r="B4419" s="6"/>
      <c r="C4419" s="6"/>
      <c r="D4419" s="6"/>
      <c r="E4419" s="6"/>
      <c r="F4419" s="6"/>
      <c r="G4419" s="6"/>
      <c r="H4419" s="6"/>
      <c r="I4419" s="6"/>
      <c r="J4419" s="6"/>
      <c r="K4419" s="6"/>
      <c r="L4419" s="6"/>
      <c r="M4419" s="6"/>
      <c r="N4419" s="6"/>
      <c r="O4419" s="6"/>
      <c r="P4419" s="6"/>
      <c r="Q4419" s="6"/>
      <c r="R4419" s="6"/>
      <c r="S4419" s="6"/>
      <c r="T4419" s="6"/>
      <c r="U4419" s="6"/>
      <c r="V4419" s="6"/>
      <c r="W4419" s="6"/>
      <c r="X4419" s="6"/>
      <c r="Y4419" s="6"/>
      <c r="Z4419" s="6"/>
      <c r="AA4419" s="6"/>
      <c r="AB4419" s="21"/>
      <c r="AC4419" s="21"/>
      <c r="AD4419" s="21"/>
      <c r="AE4419" s="6"/>
      <c r="AF4419" s="6"/>
      <c r="AG4419" s="6"/>
      <c r="AH4419" s="6"/>
    </row>
    <row r="4420" spans="1:34" x14ac:dyDescent="0.35">
      <c r="A4420" s="20"/>
      <c r="B4420" s="6"/>
      <c r="C4420" s="6"/>
      <c r="D4420" s="6"/>
      <c r="E4420" s="6"/>
      <c r="F4420" s="6"/>
      <c r="G4420" s="6"/>
      <c r="H4420" s="6"/>
      <c r="I4420" s="6"/>
      <c r="J4420" s="6"/>
      <c r="K4420" s="6"/>
      <c r="L4420" s="6"/>
      <c r="M4420" s="6"/>
      <c r="N4420" s="6"/>
      <c r="O4420" s="6"/>
      <c r="P4420" s="6"/>
      <c r="Q4420" s="6"/>
      <c r="R4420" s="6"/>
      <c r="S4420" s="6"/>
      <c r="T4420" s="6"/>
      <c r="U4420" s="6"/>
      <c r="V4420" s="6"/>
      <c r="W4420" s="6"/>
      <c r="X4420" s="6"/>
      <c r="Y4420" s="6"/>
      <c r="Z4420" s="6"/>
      <c r="AA4420" s="6"/>
      <c r="AB4420" s="21"/>
      <c r="AC4420" s="21"/>
      <c r="AD4420" s="21"/>
      <c r="AE4420" s="6"/>
      <c r="AF4420" s="6"/>
      <c r="AG4420" s="6"/>
      <c r="AH4420" s="6"/>
    </row>
    <row r="4421" spans="1:34" x14ac:dyDescent="0.35">
      <c r="A4421" s="20"/>
      <c r="B4421" s="6"/>
      <c r="C4421" s="6"/>
      <c r="D4421" s="6"/>
      <c r="E4421" s="6"/>
      <c r="F4421" s="6"/>
      <c r="G4421" s="6"/>
      <c r="H4421" s="6"/>
      <c r="I4421" s="6"/>
      <c r="J4421" s="6"/>
      <c r="K4421" s="6"/>
      <c r="L4421" s="6"/>
      <c r="M4421" s="6"/>
      <c r="N4421" s="6"/>
      <c r="O4421" s="6"/>
      <c r="P4421" s="6"/>
      <c r="Q4421" s="6"/>
      <c r="R4421" s="6"/>
      <c r="S4421" s="6"/>
      <c r="T4421" s="6"/>
      <c r="U4421" s="6"/>
      <c r="V4421" s="6"/>
      <c r="W4421" s="6"/>
      <c r="X4421" s="6"/>
      <c r="Y4421" s="6"/>
      <c r="Z4421" s="6"/>
      <c r="AA4421" s="6"/>
      <c r="AB4421" s="21"/>
      <c r="AC4421" s="21"/>
      <c r="AD4421" s="21"/>
      <c r="AE4421" s="6"/>
      <c r="AF4421" s="6"/>
      <c r="AG4421" s="6"/>
      <c r="AH4421" s="6"/>
    </row>
    <row r="4422" spans="1:34" x14ac:dyDescent="0.35">
      <c r="A4422" s="20"/>
      <c r="B4422" s="6"/>
      <c r="C4422" s="6"/>
      <c r="D4422" s="6"/>
      <c r="E4422" s="6"/>
      <c r="F4422" s="6"/>
      <c r="G4422" s="6"/>
      <c r="H4422" s="6"/>
      <c r="I4422" s="6"/>
      <c r="J4422" s="6"/>
      <c r="K4422" s="6"/>
      <c r="L4422" s="6"/>
      <c r="M4422" s="6"/>
      <c r="N4422" s="6"/>
      <c r="O4422" s="6"/>
      <c r="P4422" s="6"/>
      <c r="Q4422" s="6"/>
      <c r="R4422" s="6"/>
      <c r="S4422" s="6"/>
      <c r="T4422" s="6"/>
      <c r="U4422" s="6"/>
      <c r="V4422" s="6"/>
      <c r="W4422" s="6"/>
      <c r="X4422" s="6"/>
      <c r="Y4422" s="6"/>
      <c r="Z4422" s="6"/>
      <c r="AA4422" s="6"/>
      <c r="AB4422" s="21"/>
      <c r="AC4422" s="21"/>
      <c r="AD4422" s="21"/>
      <c r="AE4422" s="6"/>
      <c r="AF4422" s="6"/>
      <c r="AG4422" s="6"/>
      <c r="AH4422" s="6"/>
    </row>
    <row r="4423" spans="1:34" x14ac:dyDescent="0.35">
      <c r="A4423" s="20"/>
      <c r="B4423" s="6"/>
      <c r="C4423" s="6"/>
      <c r="D4423" s="6"/>
      <c r="E4423" s="6"/>
      <c r="F4423" s="6"/>
      <c r="G4423" s="6"/>
      <c r="H4423" s="6"/>
      <c r="I4423" s="6"/>
      <c r="J4423" s="6"/>
      <c r="K4423" s="6"/>
      <c r="L4423" s="6"/>
      <c r="M4423" s="6"/>
      <c r="N4423" s="6"/>
      <c r="O4423" s="6"/>
      <c r="P4423" s="6"/>
      <c r="Q4423" s="6"/>
      <c r="R4423" s="6"/>
      <c r="S4423" s="6"/>
      <c r="T4423" s="6"/>
      <c r="U4423" s="6"/>
      <c r="V4423" s="6"/>
      <c r="W4423" s="6"/>
      <c r="X4423" s="6"/>
      <c r="Y4423" s="6"/>
      <c r="Z4423" s="6"/>
      <c r="AA4423" s="6"/>
      <c r="AB4423" s="21"/>
      <c r="AC4423" s="21"/>
      <c r="AD4423" s="21"/>
      <c r="AE4423" s="6"/>
      <c r="AF4423" s="6"/>
      <c r="AG4423" s="6"/>
      <c r="AH4423" s="6"/>
    </row>
    <row r="4424" spans="1:34" x14ac:dyDescent="0.35">
      <c r="A4424" s="20"/>
      <c r="B4424" s="6"/>
      <c r="C4424" s="6"/>
      <c r="D4424" s="6"/>
      <c r="E4424" s="6"/>
      <c r="F4424" s="6"/>
      <c r="G4424" s="6"/>
      <c r="H4424" s="6"/>
      <c r="I4424" s="6"/>
      <c r="J4424" s="6"/>
      <c r="K4424" s="6"/>
      <c r="L4424" s="6"/>
      <c r="M4424" s="6"/>
      <c r="N4424" s="6"/>
      <c r="O4424" s="6"/>
      <c r="P4424" s="6"/>
      <c r="Q4424" s="6"/>
      <c r="R4424" s="6"/>
      <c r="S4424" s="6"/>
      <c r="T4424" s="6"/>
      <c r="U4424" s="6"/>
      <c r="V4424" s="6"/>
      <c r="W4424" s="6"/>
      <c r="X4424" s="6"/>
      <c r="Y4424" s="6"/>
      <c r="Z4424" s="6"/>
      <c r="AA4424" s="6"/>
      <c r="AB4424" s="21"/>
      <c r="AC4424" s="21"/>
      <c r="AD4424" s="21"/>
      <c r="AE4424" s="6"/>
      <c r="AF4424" s="6"/>
      <c r="AG4424" s="6"/>
      <c r="AH4424" s="6"/>
    </row>
    <row r="4425" spans="1:34" x14ac:dyDescent="0.35">
      <c r="A4425" s="20"/>
      <c r="B4425" s="6"/>
      <c r="C4425" s="6"/>
      <c r="D4425" s="6"/>
      <c r="E4425" s="6"/>
      <c r="F4425" s="6"/>
      <c r="G4425" s="6"/>
      <c r="H4425" s="6"/>
      <c r="I4425" s="6"/>
      <c r="J4425" s="6"/>
      <c r="K4425" s="6"/>
      <c r="L4425" s="6"/>
      <c r="M4425" s="6"/>
      <c r="N4425" s="6"/>
      <c r="O4425" s="6"/>
      <c r="P4425" s="6"/>
      <c r="Q4425" s="6"/>
      <c r="R4425" s="6"/>
      <c r="S4425" s="6"/>
      <c r="T4425" s="6"/>
      <c r="U4425" s="6"/>
      <c r="V4425" s="6"/>
      <c r="W4425" s="6"/>
      <c r="X4425" s="6"/>
      <c r="Y4425" s="6"/>
      <c r="Z4425" s="6"/>
      <c r="AA4425" s="6"/>
      <c r="AB4425" s="21"/>
      <c r="AC4425" s="21"/>
      <c r="AD4425" s="21"/>
      <c r="AE4425" s="6"/>
      <c r="AF4425" s="6"/>
      <c r="AG4425" s="6"/>
      <c r="AH4425" s="6"/>
    </row>
    <row r="4426" spans="1:34" x14ac:dyDescent="0.35">
      <c r="A4426" s="20"/>
      <c r="B4426" s="6"/>
      <c r="C4426" s="6"/>
      <c r="D4426" s="6"/>
      <c r="E4426" s="6"/>
      <c r="F4426" s="6"/>
      <c r="G4426" s="6"/>
      <c r="H4426" s="6"/>
      <c r="I4426" s="6"/>
      <c r="J4426" s="6"/>
      <c r="K4426" s="6"/>
      <c r="L4426" s="6"/>
      <c r="M4426" s="6"/>
      <c r="N4426" s="6"/>
      <c r="O4426" s="6"/>
      <c r="P4426" s="6"/>
      <c r="Q4426" s="6"/>
      <c r="R4426" s="6"/>
      <c r="S4426" s="6"/>
      <c r="T4426" s="6"/>
      <c r="U4426" s="6"/>
      <c r="V4426" s="6"/>
      <c r="W4426" s="6"/>
      <c r="X4426" s="6"/>
      <c r="Y4426" s="6"/>
      <c r="Z4426" s="6"/>
      <c r="AA4426" s="6"/>
      <c r="AB4426" s="21"/>
      <c r="AC4426" s="21"/>
      <c r="AD4426" s="21"/>
      <c r="AE4426" s="6"/>
      <c r="AF4426" s="6"/>
      <c r="AG4426" s="6"/>
      <c r="AH4426" s="6"/>
    </row>
    <row r="4427" spans="1:34" x14ac:dyDescent="0.35">
      <c r="A4427" s="20"/>
      <c r="B4427" s="6"/>
      <c r="C4427" s="6"/>
      <c r="D4427" s="6"/>
      <c r="E4427" s="6"/>
      <c r="F4427" s="6"/>
      <c r="G4427" s="6"/>
      <c r="H4427" s="6"/>
      <c r="I4427" s="6"/>
      <c r="J4427" s="6"/>
      <c r="K4427" s="6"/>
      <c r="L4427" s="6"/>
      <c r="M4427" s="6"/>
      <c r="N4427" s="6"/>
      <c r="O4427" s="6"/>
      <c r="P4427" s="6"/>
      <c r="Q4427" s="6"/>
      <c r="R4427" s="6"/>
      <c r="S4427" s="6"/>
      <c r="T4427" s="6"/>
      <c r="U4427" s="6"/>
      <c r="V4427" s="6"/>
      <c r="W4427" s="6"/>
      <c r="X4427" s="6"/>
      <c r="Y4427" s="6"/>
      <c r="Z4427" s="6"/>
      <c r="AA4427" s="6"/>
      <c r="AB4427" s="21"/>
      <c r="AC4427" s="21"/>
      <c r="AD4427" s="21"/>
      <c r="AE4427" s="6"/>
      <c r="AF4427" s="6"/>
      <c r="AG4427" s="6"/>
      <c r="AH4427" s="6"/>
    </row>
    <row r="4428" spans="1:34" x14ac:dyDescent="0.35">
      <c r="A4428" s="20"/>
      <c r="B4428" s="6"/>
      <c r="C4428" s="6"/>
      <c r="D4428" s="6"/>
      <c r="E4428" s="6"/>
      <c r="F4428" s="6"/>
      <c r="G4428" s="6"/>
      <c r="H4428" s="6"/>
      <c r="I4428" s="6"/>
      <c r="J4428" s="6"/>
      <c r="K4428" s="6"/>
      <c r="L4428" s="6"/>
      <c r="M4428" s="6"/>
      <c r="N4428" s="6"/>
      <c r="O4428" s="6"/>
      <c r="P4428" s="6"/>
      <c r="Q4428" s="6"/>
      <c r="R4428" s="6"/>
      <c r="S4428" s="6"/>
      <c r="T4428" s="6"/>
      <c r="U4428" s="6"/>
      <c r="V4428" s="6"/>
      <c r="W4428" s="6"/>
      <c r="X4428" s="6"/>
      <c r="Y4428" s="6"/>
      <c r="Z4428" s="6"/>
      <c r="AA4428" s="6"/>
      <c r="AB4428" s="21"/>
      <c r="AC4428" s="21"/>
      <c r="AD4428" s="21"/>
      <c r="AE4428" s="6"/>
      <c r="AF4428" s="6"/>
      <c r="AG4428" s="6"/>
      <c r="AH4428" s="6"/>
    </row>
    <row r="4429" spans="1:34" x14ac:dyDescent="0.35">
      <c r="A4429" s="20"/>
      <c r="B4429" s="6"/>
      <c r="C4429" s="6"/>
      <c r="D4429" s="6"/>
      <c r="E4429" s="6"/>
      <c r="F4429" s="6"/>
      <c r="G4429" s="6"/>
      <c r="H4429" s="6"/>
      <c r="I4429" s="6"/>
      <c r="J4429" s="6"/>
      <c r="K4429" s="6"/>
      <c r="L4429" s="6"/>
      <c r="M4429" s="6"/>
      <c r="N4429" s="6"/>
      <c r="O4429" s="6"/>
      <c r="P4429" s="6"/>
      <c r="Q4429" s="6"/>
      <c r="R4429" s="6"/>
      <c r="S4429" s="6"/>
      <c r="T4429" s="6"/>
      <c r="U4429" s="6"/>
      <c r="V4429" s="6"/>
      <c r="W4429" s="6"/>
      <c r="X4429" s="6"/>
      <c r="Y4429" s="6"/>
      <c r="Z4429" s="6"/>
      <c r="AA4429" s="6"/>
      <c r="AB4429" s="21"/>
      <c r="AC4429" s="21"/>
      <c r="AD4429" s="21"/>
      <c r="AE4429" s="6"/>
      <c r="AF4429" s="6"/>
      <c r="AG4429" s="6"/>
      <c r="AH4429" s="6"/>
    </row>
    <row r="4430" spans="1:34" x14ac:dyDescent="0.35">
      <c r="A4430" s="20"/>
      <c r="B4430" s="6"/>
      <c r="C4430" s="6"/>
      <c r="D4430" s="6"/>
      <c r="E4430" s="6"/>
      <c r="F4430" s="6"/>
      <c r="G4430" s="6"/>
      <c r="H4430" s="6"/>
      <c r="I4430" s="6"/>
      <c r="J4430" s="6"/>
      <c r="K4430" s="6"/>
      <c r="L4430" s="6"/>
      <c r="M4430" s="6"/>
      <c r="N4430" s="6"/>
      <c r="O4430" s="6"/>
      <c r="P4430" s="6"/>
      <c r="Q4430" s="6"/>
      <c r="R4430" s="6"/>
      <c r="S4430" s="6"/>
      <c r="T4430" s="6"/>
      <c r="U4430" s="6"/>
      <c r="V4430" s="6"/>
      <c r="W4430" s="6"/>
      <c r="X4430" s="6"/>
      <c r="Y4430" s="6"/>
      <c r="Z4430" s="6"/>
      <c r="AA4430" s="6"/>
      <c r="AB4430" s="21"/>
      <c r="AC4430" s="21"/>
      <c r="AD4430" s="21"/>
      <c r="AE4430" s="6"/>
      <c r="AF4430" s="6"/>
      <c r="AG4430" s="6"/>
      <c r="AH4430" s="6"/>
    </row>
    <row r="4431" spans="1:34" x14ac:dyDescent="0.35">
      <c r="A4431" s="20"/>
      <c r="B4431" s="6"/>
      <c r="C4431" s="6"/>
      <c r="D4431" s="6"/>
      <c r="E4431" s="6"/>
      <c r="F4431" s="6"/>
      <c r="G4431" s="6"/>
      <c r="H4431" s="6"/>
      <c r="I4431" s="6"/>
      <c r="J4431" s="6"/>
      <c r="K4431" s="6"/>
      <c r="L4431" s="6"/>
      <c r="M4431" s="6"/>
      <c r="N4431" s="6"/>
      <c r="O4431" s="6"/>
      <c r="P4431" s="6"/>
      <c r="Q4431" s="6"/>
      <c r="R4431" s="6"/>
      <c r="S4431" s="6"/>
      <c r="T4431" s="6"/>
      <c r="U4431" s="6"/>
      <c r="V4431" s="6"/>
      <c r="W4431" s="6"/>
      <c r="X4431" s="6"/>
      <c r="Y4431" s="6"/>
      <c r="Z4431" s="6"/>
      <c r="AA4431" s="6"/>
      <c r="AB4431" s="21"/>
      <c r="AC4431" s="21"/>
      <c r="AD4431" s="21"/>
      <c r="AE4431" s="6"/>
      <c r="AF4431" s="6"/>
      <c r="AG4431" s="6"/>
      <c r="AH4431" s="6"/>
    </row>
    <row r="4432" spans="1:34" x14ac:dyDescent="0.35">
      <c r="A4432" s="20"/>
      <c r="B4432" s="6"/>
      <c r="C4432" s="6"/>
      <c r="D4432" s="6"/>
      <c r="E4432" s="6"/>
      <c r="F4432" s="6"/>
      <c r="G4432" s="6"/>
      <c r="H4432" s="6"/>
      <c r="I4432" s="6"/>
      <c r="J4432" s="6"/>
      <c r="K4432" s="6"/>
      <c r="L4432" s="6"/>
      <c r="M4432" s="6"/>
      <c r="N4432" s="6"/>
      <c r="O4432" s="6"/>
      <c r="P4432" s="6"/>
      <c r="Q4432" s="6"/>
      <c r="R4432" s="6"/>
      <c r="S4432" s="6"/>
      <c r="T4432" s="6"/>
      <c r="U4432" s="6"/>
      <c r="V4432" s="6"/>
      <c r="W4432" s="6"/>
      <c r="X4432" s="6"/>
      <c r="Y4432" s="6"/>
      <c r="Z4432" s="6"/>
      <c r="AA4432" s="6"/>
      <c r="AB4432" s="21"/>
      <c r="AC4432" s="21"/>
      <c r="AD4432" s="21"/>
      <c r="AE4432" s="6"/>
      <c r="AF4432" s="6"/>
      <c r="AG4432" s="6"/>
      <c r="AH4432" s="6"/>
    </row>
    <row r="4433" spans="1:34" x14ac:dyDescent="0.35">
      <c r="A4433" s="20"/>
      <c r="B4433" s="6"/>
      <c r="C4433" s="6"/>
      <c r="D4433" s="6"/>
      <c r="E4433" s="6"/>
      <c r="F4433" s="6"/>
      <c r="G4433" s="6"/>
      <c r="H4433" s="6"/>
      <c r="I4433" s="6"/>
      <c r="J4433" s="6"/>
      <c r="K4433" s="6"/>
      <c r="L4433" s="6"/>
      <c r="M4433" s="6"/>
      <c r="N4433" s="6"/>
      <c r="O4433" s="6"/>
      <c r="P4433" s="6"/>
      <c r="Q4433" s="6"/>
      <c r="R4433" s="6"/>
      <c r="S4433" s="6"/>
      <c r="T4433" s="6"/>
      <c r="U4433" s="6"/>
      <c r="V4433" s="6"/>
      <c r="W4433" s="6"/>
      <c r="X4433" s="6"/>
      <c r="Y4433" s="6"/>
      <c r="Z4433" s="6"/>
      <c r="AA4433" s="6"/>
      <c r="AB4433" s="21"/>
      <c r="AC4433" s="21"/>
      <c r="AD4433" s="21"/>
      <c r="AE4433" s="6"/>
      <c r="AF4433" s="6"/>
      <c r="AG4433" s="6"/>
      <c r="AH4433" s="6"/>
    </row>
    <row r="4434" spans="1:34" x14ac:dyDescent="0.35">
      <c r="A4434" s="20"/>
      <c r="B4434" s="6"/>
      <c r="C4434" s="6"/>
      <c r="D4434" s="6"/>
      <c r="E4434" s="6"/>
      <c r="F4434" s="6"/>
      <c r="G4434" s="6"/>
      <c r="H4434" s="6"/>
      <c r="I4434" s="6"/>
      <c r="J4434" s="6"/>
      <c r="K4434" s="6"/>
      <c r="L4434" s="6"/>
      <c r="M4434" s="6"/>
      <c r="N4434" s="6"/>
      <c r="O4434" s="6"/>
      <c r="P4434" s="6"/>
      <c r="Q4434" s="6"/>
      <c r="R4434" s="6"/>
      <c r="S4434" s="6"/>
      <c r="T4434" s="6"/>
      <c r="U4434" s="6"/>
      <c r="V4434" s="6"/>
      <c r="W4434" s="6"/>
      <c r="X4434" s="6"/>
      <c r="Y4434" s="6"/>
      <c r="Z4434" s="6"/>
      <c r="AA4434" s="6"/>
      <c r="AB4434" s="21"/>
      <c r="AC4434" s="21"/>
      <c r="AD4434" s="21"/>
      <c r="AE4434" s="6"/>
      <c r="AF4434" s="6"/>
      <c r="AG4434" s="6"/>
      <c r="AH4434" s="6"/>
    </row>
    <row r="4435" spans="1:34" x14ac:dyDescent="0.35">
      <c r="A4435" s="20"/>
      <c r="B4435" s="6"/>
      <c r="C4435" s="6"/>
      <c r="D4435" s="6"/>
      <c r="E4435" s="6"/>
      <c r="F4435" s="6"/>
      <c r="G4435" s="6"/>
      <c r="H4435" s="6"/>
      <c r="I4435" s="6"/>
      <c r="J4435" s="6"/>
      <c r="K4435" s="6"/>
      <c r="L4435" s="6"/>
      <c r="M4435" s="6"/>
      <c r="N4435" s="6"/>
      <c r="O4435" s="6"/>
      <c r="P4435" s="6"/>
      <c r="Q4435" s="6"/>
      <c r="R4435" s="6"/>
      <c r="S4435" s="6"/>
      <c r="T4435" s="6"/>
      <c r="U4435" s="6"/>
      <c r="V4435" s="6"/>
      <c r="W4435" s="6"/>
      <c r="X4435" s="6"/>
      <c r="Y4435" s="6"/>
      <c r="Z4435" s="6"/>
      <c r="AA4435" s="6"/>
      <c r="AB4435" s="21"/>
      <c r="AC4435" s="21"/>
      <c r="AD4435" s="21"/>
      <c r="AE4435" s="6"/>
      <c r="AF4435" s="6"/>
      <c r="AG4435" s="6"/>
      <c r="AH4435" s="6"/>
    </row>
    <row r="4436" spans="1:34" x14ac:dyDescent="0.35">
      <c r="A4436" s="20"/>
      <c r="B4436" s="6"/>
      <c r="C4436" s="6"/>
      <c r="D4436" s="6"/>
      <c r="E4436" s="6"/>
      <c r="F4436" s="6"/>
      <c r="G4436" s="6"/>
      <c r="H4436" s="6"/>
      <c r="I4436" s="6"/>
      <c r="J4436" s="6"/>
      <c r="K4436" s="6"/>
      <c r="L4436" s="6"/>
      <c r="M4436" s="6"/>
      <c r="N4436" s="6"/>
      <c r="O4436" s="6"/>
      <c r="P4436" s="6"/>
      <c r="Q4436" s="6"/>
      <c r="R4436" s="6"/>
      <c r="S4436" s="6"/>
      <c r="T4436" s="6"/>
      <c r="U4436" s="6"/>
      <c r="V4436" s="6"/>
      <c r="W4436" s="6"/>
      <c r="X4436" s="6"/>
      <c r="Y4436" s="6"/>
      <c r="Z4436" s="6"/>
      <c r="AA4436" s="6"/>
      <c r="AB4436" s="21"/>
      <c r="AC4436" s="21"/>
      <c r="AD4436" s="21"/>
      <c r="AE4436" s="6"/>
      <c r="AF4436" s="6"/>
      <c r="AG4436" s="6"/>
      <c r="AH4436" s="6"/>
    </row>
    <row r="4437" spans="1:34" x14ac:dyDescent="0.35">
      <c r="A4437" s="20"/>
      <c r="B4437" s="6"/>
      <c r="C4437" s="6"/>
      <c r="D4437" s="6"/>
      <c r="E4437" s="6"/>
      <c r="F4437" s="6"/>
      <c r="G4437" s="6"/>
      <c r="H4437" s="6"/>
      <c r="I4437" s="6"/>
      <c r="J4437" s="6"/>
      <c r="K4437" s="6"/>
      <c r="L4437" s="6"/>
      <c r="M4437" s="6"/>
      <c r="N4437" s="6"/>
      <c r="O4437" s="6"/>
      <c r="P4437" s="6"/>
      <c r="Q4437" s="6"/>
      <c r="R4437" s="6"/>
      <c r="S4437" s="6"/>
      <c r="T4437" s="6"/>
      <c r="U4437" s="6"/>
      <c r="V4437" s="6"/>
      <c r="W4437" s="6"/>
      <c r="X4437" s="6"/>
      <c r="Y4437" s="6"/>
      <c r="Z4437" s="6"/>
      <c r="AA4437" s="6"/>
      <c r="AB4437" s="21"/>
      <c r="AC4437" s="21"/>
      <c r="AD4437" s="21"/>
      <c r="AE4437" s="6"/>
      <c r="AF4437" s="6"/>
      <c r="AG4437" s="6"/>
      <c r="AH4437" s="6"/>
    </row>
    <row r="4438" spans="1:34" x14ac:dyDescent="0.35">
      <c r="A4438" s="20"/>
      <c r="B4438" s="6"/>
      <c r="C4438" s="6"/>
      <c r="D4438" s="6"/>
      <c r="E4438" s="6"/>
      <c r="F4438" s="6"/>
      <c r="G4438" s="6"/>
      <c r="H4438" s="6"/>
      <c r="I4438" s="6"/>
      <c r="J4438" s="6"/>
      <c r="K4438" s="6"/>
      <c r="L4438" s="6"/>
      <c r="M4438" s="6"/>
      <c r="N4438" s="6"/>
      <c r="O4438" s="6"/>
      <c r="P4438" s="6"/>
      <c r="Q4438" s="6"/>
      <c r="R4438" s="6"/>
      <c r="S4438" s="6"/>
      <c r="T4438" s="6"/>
      <c r="U4438" s="6"/>
      <c r="V4438" s="6"/>
      <c r="W4438" s="6"/>
      <c r="X4438" s="6"/>
      <c r="Y4438" s="6"/>
      <c r="Z4438" s="6"/>
      <c r="AA4438" s="6"/>
      <c r="AB4438" s="21"/>
      <c r="AC4438" s="21"/>
      <c r="AD4438" s="21"/>
      <c r="AE4438" s="6"/>
      <c r="AF4438" s="6"/>
      <c r="AG4438" s="6"/>
      <c r="AH4438" s="6"/>
    </row>
    <row r="4439" spans="1:34" x14ac:dyDescent="0.35">
      <c r="A4439" s="20"/>
      <c r="B4439" s="6"/>
      <c r="C4439" s="6"/>
      <c r="D4439" s="6"/>
      <c r="E4439" s="6"/>
      <c r="F4439" s="6"/>
      <c r="G4439" s="6"/>
      <c r="H4439" s="6"/>
      <c r="I4439" s="6"/>
      <c r="J4439" s="6"/>
      <c r="K4439" s="6"/>
      <c r="L4439" s="6"/>
      <c r="M4439" s="6"/>
      <c r="N4439" s="6"/>
      <c r="O4439" s="6"/>
      <c r="P4439" s="6"/>
      <c r="Q4439" s="6"/>
      <c r="R4439" s="6"/>
      <c r="S4439" s="6"/>
      <c r="T4439" s="6"/>
      <c r="U4439" s="6"/>
      <c r="V4439" s="6"/>
      <c r="W4439" s="6"/>
      <c r="X4439" s="6"/>
      <c r="Y4439" s="6"/>
      <c r="Z4439" s="6"/>
      <c r="AA4439" s="6"/>
      <c r="AB4439" s="21"/>
      <c r="AC4439" s="21"/>
      <c r="AD4439" s="21"/>
      <c r="AE4439" s="6"/>
      <c r="AF4439" s="6"/>
      <c r="AG4439" s="6"/>
      <c r="AH4439" s="6"/>
    </row>
    <row r="4440" spans="1:34" x14ac:dyDescent="0.35">
      <c r="A4440" s="20"/>
      <c r="B4440" s="6"/>
      <c r="C4440" s="6"/>
      <c r="D4440" s="6"/>
      <c r="E4440" s="6"/>
      <c r="F4440" s="6"/>
      <c r="G4440" s="6"/>
      <c r="H4440" s="6"/>
      <c r="I4440" s="6"/>
      <c r="J4440" s="6"/>
      <c r="K4440" s="6"/>
      <c r="L4440" s="6"/>
      <c r="M4440" s="6"/>
      <c r="N4440" s="6"/>
      <c r="O4440" s="6"/>
      <c r="P4440" s="6"/>
      <c r="Q4440" s="6"/>
      <c r="R4440" s="6"/>
      <c r="S4440" s="6"/>
      <c r="T4440" s="6"/>
      <c r="U4440" s="6"/>
      <c r="V4440" s="6"/>
      <c r="W4440" s="6"/>
      <c r="X4440" s="6"/>
      <c r="Y4440" s="6"/>
      <c r="Z4440" s="6"/>
      <c r="AA4440" s="6"/>
      <c r="AB4440" s="21"/>
      <c r="AC4440" s="21"/>
      <c r="AD4440" s="21"/>
      <c r="AE4440" s="6"/>
      <c r="AF4440" s="6"/>
      <c r="AG4440" s="6"/>
      <c r="AH4440" s="6"/>
    </row>
    <row r="4441" spans="1:34" x14ac:dyDescent="0.35">
      <c r="A4441" s="20"/>
      <c r="B4441" s="6"/>
      <c r="C4441" s="6"/>
      <c r="D4441" s="6"/>
      <c r="E4441" s="6"/>
      <c r="F4441" s="6"/>
      <c r="G4441" s="6"/>
      <c r="H4441" s="6"/>
      <c r="I4441" s="6"/>
      <c r="J4441" s="6"/>
      <c r="K4441" s="6"/>
      <c r="L4441" s="6"/>
      <c r="M4441" s="6"/>
      <c r="N4441" s="6"/>
      <c r="O4441" s="6"/>
      <c r="P4441" s="6"/>
      <c r="Q4441" s="6"/>
      <c r="R4441" s="6"/>
      <c r="S4441" s="6"/>
      <c r="T4441" s="6"/>
      <c r="U4441" s="6"/>
      <c r="V4441" s="6"/>
      <c r="W4441" s="6"/>
      <c r="X4441" s="6"/>
      <c r="Y4441" s="6"/>
      <c r="Z4441" s="6"/>
      <c r="AA4441" s="6"/>
      <c r="AB4441" s="21"/>
      <c r="AC4441" s="21"/>
      <c r="AD4441" s="21"/>
      <c r="AE4441" s="6"/>
      <c r="AF4441" s="6"/>
      <c r="AG4441" s="6"/>
      <c r="AH4441" s="6"/>
    </row>
    <row r="4442" spans="1:34" x14ac:dyDescent="0.35">
      <c r="A4442" s="20"/>
      <c r="B4442" s="6"/>
      <c r="C4442" s="6"/>
      <c r="D4442" s="6"/>
      <c r="E4442" s="6"/>
      <c r="F4442" s="6"/>
      <c r="G4442" s="6"/>
      <c r="H4442" s="6"/>
      <c r="I4442" s="6"/>
      <c r="J4442" s="6"/>
      <c r="K4442" s="6"/>
      <c r="L4442" s="6"/>
      <c r="M4442" s="6"/>
      <c r="N4442" s="6"/>
      <c r="O4442" s="6"/>
      <c r="P4442" s="6"/>
      <c r="Q4442" s="6"/>
      <c r="R4442" s="6"/>
      <c r="S4442" s="6"/>
      <c r="T4442" s="6"/>
      <c r="U4442" s="6"/>
      <c r="V4442" s="6"/>
      <c r="W4442" s="6"/>
      <c r="X4442" s="6"/>
      <c r="Y4442" s="6"/>
      <c r="Z4442" s="6"/>
      <c r="AA4442" s="6"/>
      <c r="AB4442" s="21"/>
      <c r="AC4442" s="21"/>
      <c r="AD4442" s="21"/>
      <c r="AE4442" s="6"/>
      <c r="AF4442" s="6"/>
      <c r="AG4442" s="6"/>
      <c r="AH4442" s="6"/>
    </row>
    <row r="4443" spans="1:34" x14ac:dyDescent="0.35">
      <c r="A4443" s="20"/>
      <c r="B4443" s="6"/>
      <c r="C4443" s="6"/>
      <c r="D4443" s="6"/>
      <c r="E4443" s="6"/>
      <c r="F4443" s="6"/>
      <c r="G4443" s="6"/>
      <c r="H4443" s="6"/>
      <c r="I4443" s="6"/>
      <c r="J4443" s="6"/>
      <c r="K4443" s="6"/>
      <c r="L4443" s="6"/>
      <c r="M4443" s="6"/>
      <c r="N4443" s="6"/>
      <c r="O4443" s="6"/>
      <c r="P4443" s="6"/>
      <c r="Q4443" s="6"/>
      <c r="R4443" s="6"/>
      <c r="S4443" s="6"/>
      <c r="T4443" s="6"/>
      <c r="U4443" s="6"/>
      <c r="V4443" s="6"/>
      <c r="W4443" s="6"/>
      <c r="X4443" s="6"/>
      <c r="Y4443" s="6"/>
      <c r="Z4443" s="6"/>
      <c r="AA4443" s="6"/>
      <c r="AB4443" s="21"/>
      <c r="AC4443" s="21"/>
      <c r="AD4443" s="21"/>
      <c r="AE4443" s="6"/>
      <c r="AF4443" s="6"/>
      <c r="AG4443" s="6"/>
      <c r="AH4443" s="6"/>
    </row>
    <row r="4444" spans="1:34" x14ac:dyDescent="0.35">
      <c r="A4444" s="20"/>
      <c r="B4444" s="6"/>
      <c r="C4444" s="6"/>
      <c r="D4444" s="6"/>
      <c r="E4444" s="6"/>
      <c r="F4444" s="6"/>
      <c r="G4444" s="6"/>
      <c r="H4444" s="6"/>
      <c r="I4444" s="6"/>
      <c r="J4444" s="6"/>
      <c r="K4444" s="6"/>
      <c r="L4444" s="6"/>
      <c r="M4444" s="6"/>
      <c r="N4444" s="6"/>
      <c r="O4444" s="6"/>
      <c r="P4444" s="6"/>
      <c r="Q4444" s="6"/>
      <c r="R4444" s="6"/>
      <c r="S4444" s="6"/>
      <c r="T4444" s="6"/>
      <c r="U4444" s="6"/>
      <c r="V4444" s="6"/>
      <c r="W4444" s="6"/>
      <c r="X4444" s="6"/>
      <c r="Y4444" s="6"/>
      <c r="Z4444" s="6"/>
      <c r="AA4444" s="6"/>
      <c r="AB4444" s="21"/>
      <c r="AC4444" s="21"/>
      <c r="AD4444" s="21"/>
      <c r="AE4444" s="6"/>
      <c r="AF4444" s="6"/>
      <c r="AG4444" s="6"/>
      <c r="AH4444" s="6"/>
    </row>
    <row r="4445" spans="1:34" x14ac:dyDescent="0.35">
      <c r="A4445" s="20"/>
      <c r="B4445" s="6"/>
      <c r="C4445" s="6"/>
      <c r="D4445" s="6"/>
      <c r="E4445" s="6"/>
      <c r="F4445" s="6"/>
      <c r="G4445" s="6"/>
      <c r="H4445" s="6"/>
      <c r="I4445" s="6"/>
      <c r="J4445" s="6"/>
      <c r="K4445" s="6"/>
      <c r="L4445" s="6"/>
      <c r="M4445" s="6"/>
      <c r="N4445" s="6"/>
      <c r="O4445" s="6"/>
      <c r="P4445" s="6"/>
      <c r="Q4445" s="6"/>
      <c r="R4445" s="6"/>
      <c r="S4445" s="6"/>
      <c r="T4445" s="6"/>
      <c r="U4445" s="6"/>
      <c r="V4445" s="6"/>
      <c r="W4445" s="6"/>
      <c r="X4445" s="6"/>
      <c r="Y4445" s="6"/>
      <c r="Z4445" s="6"/>
      <c r="AA4445" s="6"/>
      <c r="AB4445" s="21"/>
      <c r="AC4445" s="21"/>
      <c r="AD4445" s="21"/>
      <c r="AE4445" s="6"/>
      <c r="AF4445" s="6"/>
      <c r="AG4445" s="6"/>
      <c r="AH4445" s="6"/>
    </row>
    <row r="4446" spans="1:34" x14ac:dyDescent="0.35">
      <c r="A4446" s="20"/>
      <c r="B4446" s="6"/>
      <c r="C4446" s="6"/>
      <c r="D4446" s="6"/>
      <c r="E4446" s="6"/>
      <c r="F4446" s="6"/>
      <c r="G4446" s="6"/>
      <c r="H4446" s="6"/>
      <c r="I4446" s="6"/>
      <c r="J4446" s="6"/>
      <c r="K4446" s="6"/>
      <c r="L4446" s="6"/>
      <c r="M4446" s="6"/>
      <c r="N4446" s="6"/>
      <c r="O4446" s="6"/>
      <c r="P4446" s="6"/>
      <c r="Q4446" s="6"/>
      <c r="R4446" s="6"/>
      <c r="S4446" s="6"/>
      <c r="T4446" s="6"/>
      <c r="U4446" s="6"/>
      <c r="V4446" s="6"/>
      <c r="W4446" s="6"/>
      <c r="X4446" s="6"/>
      <c r="Y4446" s="6"/>
      <c r="Z4446" s="6"/>
      <c r="AA4446" s="6"/>
      <c r="AB4446" s="21"/>
      <c r="AC4446" s="21"/>
      <c r="AD4446" s="21"/>
      <c r="AE4446" s="6"/>
      <c r="AF4446" s="6"/>
      <c r="AG4446" s="6"/>
      <c r="AH4446" s="6"/>
    </row>
    <row r="4447" spans="1:34" x14ac:dyDescent="0.35">
      <c r="A4447" s="20"/>
      <c r="B4447" s="6"/>
      <c r="C4447" s="6"/>
      <c r="D4447" s="6"/>
      <c r="E4447" s="6"/>
      <c r="F4447" s="6"/>
      <c r="G4447" s="6"/>
      <c r="H4447" s="6"/>
      <c r="I4447" s="6"/>
      <c r="J4447" s="6"/>
      <c r="K4447" s="6"/>
      <c r="L4447" s="6"/>
      <c r="M4447" s="6"/>
      <c r="N4447" s="6"/>
      <c r="O4447" s="6"/>
      <c r="P4447" s="6"/>
      <c r="Q4447" s="6"/>
      <c r="R4447" s="6"/>
      <c r="S4447" s="6"/>
      <c r="T4447" s="6"/>
      <c r="U4447" s="6"/>
      <c r="V4447" s="6"/>
      <c r="W4447" s="6"/>
      <c r="X4447" s="6"/>
      <c r="Y4447" s="6"/>
      <c r="Z4447" s="6"/>
      <c r="AA4447" s="6"/>
      <c r="AB4447" s="21"/>
      <c r="AC4447" s="21"/>
      <c r="AD4447" s="21"/>
      <c r="AE4447" s="6"/>
      <c r="AF4447" s="6"/>
      <c r="AG4447" s="6"/>
      <c r="AH4447" s="6"/>
    </row>
    <row r="4448" spans="1:34" x14ac:dyDescent="0.35">
      <c r="A4448" s="20"/>
      <c r="B4448" s="6"/>
      <c r="C4448" s="6"/>
      <c r="D4448" s="6"/>
      <c r="E4448" s="6"/>
      <c r="F4448" s="6"/>
      <c r="G4448" s="6"/>
      <c r="H4448" s="6"/>
      <c r="I4448" s="6"/>
      <c r="J4448" s="6"/>
      <c r="K4448" s="6"/>
      <c r="L4448" s="6"/>
      <c r="M4448" s="6"/>
      <c r="N4448" s="6"/>
      <c r="O4448" s="6"/>
      <c r="P4448" s="6"/>
      <c r="Q4448" s="6"/>
      <c r="R4448" s="6"/>
      <c r="S4448" s="6"/>
      <c r="T4448" s="6"/>
      <c r="U4448" s="6"/>
      <c r="V4448" s="6"/>
      <c r="W4448" s="6"/>
      <c r="X4448" s="6"/>
      <c r="Y4448" s="6"/>
      <c r="Z4448" s="6"/>
      <c r="AA4448" s="6"/>
      <c r="AB4448" s="21"/>
      <c r="AC4448" s="21"/>
      <c r="AD4448" s="21"/>
      <c r="AE4448" s="6"/>
      <c r="AF4448" s="6"/>
      <c r="AG4448" s="6"/>
      <c r="AH4448" s="6"/>
    </row>
    <row r="4449" spans="1:34" x14ac:dyDescent="0.35">
      <c r="A4449" s="20"/>
      <c r="B4449" s="6"/>
      <c r="C4449" s="6"/>
      <c r="D4449" s="6"/>
      <c r="E4449" s="6"/>
      <c r="F4449" s="6"/>
      <c r="G4449" s="6"/>
      <c r="H4449" s="6"/>
      <c r="I4449" s="6"/>
      <c r="J4449" s="6"/>
      <c r="K4449" s="6"/>
      <c r="L4449" s="6"/>
      <c r="M4449" s="6"/>
      <c r="N4449" s="6"/>
      <c r="O4449" s="6"/>
      <c r="P4449" s="6"/>
      <c r="Q4449" s="6"/>
      <c r="R4449" s="6"/>
      <c r="S4449" s="6"/>
      <c r="T4449" s="6"/>
      <c r="U4449" s="6"/>
      <c r="V4449" s="6"/>
      <c r="W4449" s="6"/>
      <c r="X4449" s="6"/>
      <c r="Y4449" s="6"/>
      <c r="Z4449" s="6"/>
      <c r="AA4449" s="6"/>
      <c r="AB4449" s="21"/>
      <c r="AC4449" s="21"/>
      <c r="AD4449" s="21"/>
      <c r="AE4449" s="6"/>
      <c r="AF4449" s="6"/>
      <c r="AG4449" s="6"/>
      <c r="AH4449" s="6"/>
    </row>
    <row r="4450" spans="1:34" x14ac:dyDescent="0.35">
      <c r="A4450" s="20"/>
      <c r="B4450" s="6"/>
      <c r="C4450" s="6"/>
      <c r="D4450" s="6"/>
      <c r="E4450" s="6"/>
      <c r="F4450" s="6"/>
      <c r="G4450" s="6"/>
      <c r="H4450" s="6"/>
      <c r="I4450" s="6"/>
      <c r="J4450" s="6"/>
      <c r="K4450" s="6"/>
      <c r="L4450" s="6"/>
      <c r="M4450" s="6"/>
      <c r="N4450" s="6"/>
      <c r="O4450" s="6"/>
      <c r="P4450" s="6"/>
      <c r="Q4450" s="6"/>
      <c r="R4450" s="6"/>
      <c r="S4450" s="6"/>
      <c r="T4450" s="6"/>
      <c r="U4450" s="6"/>
      <c r="V4450" s="6"/>
      <c r="W4450" s="6"/>
      <c r="X4450" s="6"/>
      <c r="Y4450" s="6"/>
      <c r="Z4450" s="6"/>
      <c r="AA4450" s="6"/>
      <c r="AB4450" s="21"/>
      <c r="AC4450" s="21"/>
      <c r="AD4450" s="21"/>
      <c r="AE4450" s="6"/>
      <c r="AF4450" s="6"/>
      <c r="AG4450" s="6"/>
      <c r="AH4450" s="6"/>
    </row>
    <row r="4451" spans="1:34" x14ac:dyDescent="0.35">
      <c r="A4451" s="20"/>
      <c r="B4451" s="6"/>
      <c r="C4451" s="6"/>
      <c r="D4451" s="6"/>
      <c r="E4451" s="6"/>
      <c r="F4451" s="6"/>
      <c r="G4451" s="6"/>
      <c r="H4451" s="6"/>
      <c r="I4451" s="6"/>
      <c r="J4451" s="6"/>
      <c r="K4451" s="6"/>
      <c r="L4451" s="6"/>
      <c r="M4451" s="6"/>
      <c r="N4451" s="6"/>
      <c r="O4451" s="6"/>
      <c r="P4451" s="6"/>
      <c r="Q4451" s="6"/>
      <c r="R4451" s="6"/>
      <c r="S4451" s="6"/>
      <c r="T4451" s="6"/>
      <c r="U4451" s="6"/>
      <c r="V4451" s="6"/>
      <c r="W4451" s="6"/>
      <c r="X4451" s="6"/>
      <c r="Y4451" s="6"/>
      <c r="Z4451" s="6"/>
      <c r="AA4451" s="6"/>
      <c r="AB4451" s="21"/>
      <c r="AC4451" s="21"/>
      <c r="AD4451" s="21"/>
      <c r="AE4451" s="6"/>
      <c r="AF4451" s="6"/>
      <c r="AG4451" s="6"/>
      <c r="AH4451" s="6"/>
    </row>
    <row r="4452" spans="1:34" x14ac:dyDescent="0.35">
      <c r="A4452" s="20"/>
      <c r="B4452" s="6"/>
      <c r="C4452" s="6"/>
      <c r="D4452" s="6"/>
      <c r="E4452" s="6"/>
      <c r="F4452" s="6"/>
      <c r="G4452" s="6"/>
      <c r="H4452" s="6"/>
      <c r="I4452" s="6"/>
      <c r="J4452" s="6"/>
      <c r="K4452" s="6"/>
      <c r="L4452" s="6"/>
      <c r="M4452" s="6"/>
      <c r="N4452" s="6"/>
      <c r="O4452" s="6"/>
      <c r="P4452" s="6"/>
      <c r="Q4452" s="6"/>
      <c r="R4452" s="6"/>
      <c r="S4452" s="6"/>
      <c r="T4452" s="6"/>
      <c r="U4452" s="6"/>
      <c r="V4452" s="6"/>
      <c r="W4452" s="6"/>
      <c r="X4452" s="6"/>
      <c r="Y4452" s="6"/>
      <c r="Z4452" s="6"/>
      <c r="AA4452" s="6"/>
      <c r="AB4452" s="21"/>
      <c r="AC4452" s="21"/>
      <c r="AD4452" s="21"/>
      <c r="AE4452" s="6"/>
      <c r="AF4452" s="6"/>
      <c r="AG4452" s="6"/>
      <c r="AH4452" s="6"/>
    </row>
    <row r="4453" spans="1:34" x14ac:dyDescent="0.35">
      <c r="A4453" s="20"/>
      <c r="B4453" s="6"/>
      <c r="C4453" s="6"/>
      <c r="D4453" s="6"/>
      <c r="E4453" s="6"/>
      <c r="F4453" s="6"/>
      <c r="G4453" s="6"/>
      <c r="H4453" s="6"/>
      <c r="I4453" s="6"/>
      <c r="J4453" s="6"/>
      <c r="K4453" s="6"/>
      <c r="L4453" s="6"/>
      <c r="M4453" s="6"/>
      <c r="N4453" s="6"/>
      <c r="O4453" s="6"/>
      <c r="P4453" s="6"/>
      <c r="Q4453" s="6"/>
      <c r="R4453" s="6"/>
      <c r="S4453" s="6"/>
      <c r="T4453" s="6"/>
      <c r="U4453" s="6"/>
      <c r="V4453" s="6"/>
      <c r="W4453" s="6"/>
      <c r="X4453" s="6"/>
      <c r="Y4453" s="6"/>
      <c r="Z4453" s="6"/>
      <c r="AA4453" s="6"/>
      <c r="AB4453" s="21"/>
      <c r="AC4453" s="21"/>
      <c r="AD4453" s="21"/>
      <c r="AE4453" s="6"/>
      <c r="AF4453" s="6"/>
      <c r="AG4453" s="6"/>
      <c r="AH4453" s="6"/>
    </row>
    <row r="4454" spans="1:34" x14ac:dyDescent="0.35">
      <c r="A4454" s="20"/>
      <c r="B4454" s="6"/>
      <c r="C4454" s="6"/>
      <c r="D4454" s="6"/>
      <c r="E4454" s="6"/>
      <c r="F4454" s="6"/>
      <c r="G4454" s="6"/>
      <c r="H4454" s="6"/>
      <c r="I4454" s="6"/>
      <c r="J4454" s="6"/>
      <c r="K4454" s="6"/>
      <c r="L4454" s="6"/>
      <c r="M4454" s="6"/>
      <c r="N4454" s="6"/>
      <c r="O4454" s="6"/>
      <c r="P4454" s="6"/>
      <c r="Q4454" s="6"/>
      <c r="R4454" s="6"/>
      <c r="S4454" s="6"/>
      <c r="T4454" s="6"/>
      <c r="U4454" s="6"/>
      <c r="V4454" s="6"/>
      <c r="W4454" s="6"/>
      <c r="X4454" s="6"/>
      <c r="Y4454" s="6"/>
      <c r="Z4454" s="6"/>
      <c r="AA4454" s="6"/>
      <c r="AB4454" s="21"/>
      <c r="AC4454" s="21"/>
      <c r="AD4454" s="21"/>
      <c r="AE4454" s="6"/>
      <c r="AF4454" s="6"/>
      <c r="AG4454" s="6"/>
      <c r="AH4454" s="6"/>
    </row>
    <row r="4455" spans="1:34" x14ac:dyDescent="0.35">
      <c r="A4455" s="20"/>
      <c r="B4455" s="6"/>
      <c r="C4455" s="6"/>
      <c r="D4455" s="6"/>
      <c r="E4455" s="6"/>
      <c r="F4455" s="6"/>
      <c r="G4455" s="6"/>
      <c r="H4455" s="6"/>
      <c r="I4455" s="6"/>
      <c r="J4455" s="6"/>
      <c r="K4455" s="6"/>
      <c r="L4455" s="6"/>
      <c r="M4455" s="6"/>
      <c r="N4455" s="6"/>
      <c r="O4455" s="6"/>
      <c r="P4455" s="6"/>
      <c r="Q4455" s="6"/>
      <c r="R4455" s="6"/>
      <c r="S4455" s="6"/>
      <c r="T4455" s="6"/>
      <c r="U4455" s="6"/>
      <c r="V4455" s="6"/>
      <c r="W4455" s="6"/>
      <c r="X4455" s="6"/>
      <c r="Y4455" s="6"/>
      <c r="Z4455" s="6"/>
      <c r="AA4455" s="6"/>
      <c r="AB4455" s="21"/>
      <c r="AC4455" s="21"/>
      <c r="AD4455" s="21"/>
      <c r="AE4455" s="6"/>
      <c r="AF4455" s="6"/>
      <c r="AG4455" s="6"/>
      <c r="AH4455" s="6"/>
    </row>
    <row r="4456" spans="1:34" x14ac:dyDescent="0.35">
      <c r="A4456" s="20"/>
      <c r="B4456" s="6"/>
      <c r="C4456" s="6"/>
      <c r="D4456" s="6"/>
      <c r="E4456" s="6"/>
      <c r="F4456" s="6"/>
      <c r="G4456" s="6"/>
      <c r="H4456" s="6"/>
      <c r="I4456" s="6"/>
      <c r="J4456" s="6"/>
      <c r="K4456" s="6"/>
      <c r="L4456" s="6"/>
      <c r="M4456" s="6"/>
      <c r="N4456" s="6"/>
      <c r="O4456" s="6"/>
      <c r="P4456" s="6"/>
      <c r="Q4456" s="6"/>
      <c r="R4456" s="6"/>
      <c r="S4456" s="6"/>
      <c r="T4456" s="6"/>
      <c r="U4456" s="6"/>
      <c r="V4456" s="6"/>
      <c r="W4456" s="6"/>
      <c r="X4456" s="6"/>
      <c r="Y4456" s="6"/>
      <c r="Z4456" s="6"/>
      <c r="AA4456" s="6"/>
      <c r="AB4456" s="21"/>
      <c r="AC4456" s="21"/>
      <c r="AD4456" s="21"/>
      <c r="AE4456" s="6"/>
      <c r="AF4456" s="6"/>
      <c r="AG4456" s="6"/>
      <c r="AH4456" s="6"/>
    </row>
    <row r="4457" spans="1:34" x14ac:dyDescent="0.35">
      <c r="A4457" s="20"/>
      <c r="B4457" s="6"/>
      <c r="C4457" s="6"/>
      <c r="D4457" s="6"/>
      <c r="E4457" s="6"/>
      <c r="F4457" s="6"/>
      <c r="G4457" s="6"/>
      <c r="H4457" s="6"/>
      <c r="I4457" s="6"/>
      <c r="J4457" s="6"/>
      <c r="K4457" s="6"/>
      <c r="L4457" s="6"/>
      <c r="M4457" s="6"/>
      <c r="N4457" s="6"/>
      <c r="O4457" s="6"/>
      <c r="P4457" s="6"/>
      <c r="Q4457" s="6"/>
      <c r="R4457" s="6"/>
      <c r="S4457" s="6"/>
      <c r="T4457" s="6"/>
      <c r="U4457" s="6"/>
      <c r="V4457" s="6"/>
      <c r="W4457" s="6"/>
      <c r="X4457" s="6"/>
      <c r="Y4457" s="6"/>
      <c r="Z4457" s="6"/>
      <c r="AA4457" s="6"/>
      <c r="AB4457" s="21"/>
      <c r="AC4457" s="21"/>
      <c r="AD4457" s="21"/>
      <c r="AE4457" s="6"/>
      <c r="AF4457" s="6"/>
      <c r="AG4457" s="6"/>
      <c r="AH4457" s="6"/>
    </row>
    <row r="4458" spans="1:34" x14ac:dyDescent="0.35">
      <c r="A4458" s="20"/>
      <c r="B4458" s="6"/>
      <c r="C4458" s="6"/>
      <c r="D4458" s="6"/>
      <c r="E4458" s="6"/>
      <c r="F4458" s="6"/>
      <c r="G4458" s="6"/>
      <c r="H4458" s="6"/>
      <c r="I4458" s="6"/>
      <c r="J4458" s="6"/>
      <c r="K4458" s="6"/>
      <c r="L4458" s="6"/>
      <c r="M4458" s="6"/>
      <c r="N4458" s="6"/>
      <c r="O4458" s="6"/>
      <c r="P4458" s="6"/>
      <c r="Q4458" s="6"/>
      <c r="R4458" s="6"/>
      <c r="S4458" s="6"/>
      <c r="T4458" s="6"/>
      <c r="U4458" s="6"/>
      <c r="V4458" s="6"/>
      <c r="W4458" s="6"/>
      <c r="X4458" s="6"/>
      <c r="Y4458" s="6"/>
      <c r="Z4458" s="6"/>
      <c r="AA4458" s="6"/>
      <c r="AB4458" s="21"/>
      <c r="AC4458" s="21"/>
      <c r="AD4458" s="21"/>
      <c r="AE4458" s="6"/>
      <c r="AF4458" s="6"/>
      <c r="AG4458" s="6"/>
      <c r="AH4458" s="6"/>
    </row>
    <row r="4459" spans="1:34" x14ac:dyDescent="0.35">
      <c r="A4459" s="20"/>
      <c r="B4459" s="6"/>
      <c r="C4459" s="6"/>
      <c r="D4459" s="6"/>
      <c r="E4459" s="6"/>
      <c r="F4459" s="6"/>
      <c r="G4459" s="6"/>
      <c r="H4459" s="6"/>
      <c r="I4459" s="6"/>
      <c r="J4459" s="6"/>
      <c r="K4459" s="6"/>
      <c r="L4459" s="6"/>
      <c r="M4459" s="6"/>
      <c r="N4459" s="6"/>
      <c r="O4459" s="6"/>
      <c r="P4459" s="6"/>
      <c r="Q4459" s="6"/>
      <c r="R4459" s="6"/>
      <c r="S4459" s="6"/>
      <c r="T4459" s="6"/>
      <c r="U4459" s="6"/>
      <c r="V4459" s="6"/>
      <c r="W4459" s="6"/>
      <c r="X4459" s="6"/>
      <c r="Y4459" s="6"/>
      <c r="Z4459" s="6"/>
      <c r="AA4459" s="6"/>
      <c r="AB4459" s="21"/>
      <c r="AC4459" s="21"/>
      <c r="AD4459" s="21"/>
      <c r="AE4459" s="6"/>
      <c r="AF4459" s="6"/>
      <c r="AG4459" s="6"/>
      <c r="AH4459" s="6"/>
    </row>
    <row r="4460" spans="1:34" x14ac:dyDescent="0.35">
      <c r="A4460" s="20"/>
      <c r="B4460" s="6"/>
      <c r="C4460" s="6"/>
      <c r="D4460" s="6"/>
      <c r="E4460" s="6"/>
      <c r="F4460" s="6"/>
      <c r="G4460" s="6"/>
      <c r="H4460" s="6"/>
      <c r="I4460" s="6"/>
      <c r="J4460" s="6"/>
      <c r="K4460" s="6"/>
      <c r="L4460" s="6"/>
      <c r="M4460" s="6"/>
      <c r="N4460" s="6"/>
      <c r="O4460" s="6"/>
      <c r="P4460" s="6"/>
      <c r="Q4460" s="6"/>
      <c r="R4460" s="6"/>
      <c r="S4460" s="6"/>
      <c r="T4460" s="6"/>
      <c r="U4460" s="6"/>
      <c r="V4460" s="6"/>
      <c r="W4460" s="6"/>
      <c r="X4460" s="6"/>
      <c r="Y4460" s="6"/>
      <c r="Z4460" s="6"/>
      <c r="AA4460" s="6"/>
      <c r="AB4460" s="21"/>
      <c r="AC4460" s="21"/>
      <c r="AD4460" s="21"/>
      <c r="AE4460" s="6"/>
      <c r="AF4460" s="6"/>
      <c r="AG4460" s="6"/>
      <c r="AH4460" s="6"/>
    </row>
    <row r="4461" spans="1:34" x14ac:dyDescent="0.35">
      <c r="A4461" s="20"/>
      <c r="B4461" s="6"/>
      <c r="C4461" s="6"/>
      <c r="D4461" s="6"/>
      <c r="E4461" s="6"/>
      <c r="F4461" s="6"/>
      <c r="G4461" s="6"/>
      <c r="H4461" s="6"/>
      <c r="I4461" s="6"/>
      <c r="J4461" s="6"/>
      <c r="K4461" s="6"/>
      <c r="L4461" s="6"/>
      <c r="M4461" s="6"/>
      <c r="N4461" s="6"/>
      <c r="O4461" s="6"/>
      <c r="P4461" s="6"/>
      <c r="Q4461" s="6"/>
      <c r="R4461" s="6"/>
      <c r="S4461" s="6"/>
      <c r="T4461" s="6"/>
      <c r="U4461" s="6"/>
      <c r="V4461" s="6"/>
      <c r="W4461" s="6"/>
      <c r="X4461" s="6"/>
      <c r="Y4461" s="6"/>
      <c r="Z4461" s="6"/>
      <c r="AA4461" s="6"/>
      <c r="AB4461" s="21"/>
      <c r="AC4461" s="21"/>
      <c r="AD4461" s="21"/>
      <c r="AE4461" s="6"/>
      <c r="AF4461" s="6"/>
      <c r="AG4461" s="6"/>
      <c r="AH4461" s="6"/>
    </row>
    <row r="4462" spans="1:34" x14ac:dyDescent="0.35">
      <c r="A4462" s="20"/>
      <c r="B4462" s="6"/>
      <c r="C4462" s="6"/>
      <c r="D4462" s="6"/>
      <c r="E4462" s="6"/>
      <c r="F4462" s="6"/>
      <c r="G4462" s="6"/>
      <c r="H4462" s="6"/>
      <c r="I4462" s="6"/>
      <c r="J4462" s="6"/>
      <c r="K4462" s="6"/>
      <c r="L4462" s="6"/>
      <c r="M4462" s="6"/>
      <c r="N4462" s="6"/>
      <c r="O4462" s="6"/>
      <c r="P4462" s="6"/>
      <c r="Q4462" s="6"/>
      <c r="R4462" s="6"/>
      <c r="S4462" s="6"/>
      <c r="T4462" s="6"/>
      <c r="U4462" s="6"/>
      <c r="V4462" s="6"/>
      <c r="W4462" s="6"/>
      <c r="X4462" s="6"/>
      <c r="Y4462" s="6"/>
      <c r="Z4462" s="6"/>
      <c r="AA4462" s="6"/>
      <c r="AB4462" s="21"/>
      <c r="AC4462" s="21"/>
      <c r="AD4462" s="21"/>
      <c r="AE4462" s="6"/>
      <c r="AF4462" s="6"/>
      <c r="AG4462" s="6"/>
      <c r="AH4462" s="6"/>
    </row>
    <row r="4463" spans="1:34" x14ac:dyDescent="0.35">
      <c r="A4463" s="20"/>
      <c r="B4463" s="6"/>
      <c r="C4463" s="6"/>
      <c r="D4463" s="6"/>
      <c r="E4463" s="6"/>
      <c r="F4463" s="6"/>
      <c r="G4463" s="6"/>
      <c r="H4463" s="6"/>
      <c r="I4463" s="6"/>
      <c r="J4463" s="6"/>
      <c r="K4463" s="6"/>
      <c r="L4463" s="6"/>
      <c r="M4463" s="6"/>
      <c r="N4463" s="6"/>
      <c r="O4463" s="6"/>
      <c r="P4463" s="6"/>
      <c r="Q4463" s="6"/>
      <c r="R4463" s="6"/>
      <c r="S4463" s="6"/>
      <c r="T4463" s="6"/>
      <c r="U4463" s="6"/>
      <c r="V4463" s="6"/>
      <c r="W4463" s="6"/>
      <c r="X4463" s="6"/>
      <c r="Y4463" s="6"/>
      <c r="Z4463" s="6"/>
      <c r="AA4463" s="6"/>
      <c r="AB4463" s="21"/>
      <c r="AC4463" s="21"/>
      <c r="AD4463" s="21"/>
      <c r="AE4463" s="6"/>
      <c r="AF4463" s="6"/>
      <c r="AG4463" s="6"/>
      <c r="AH4463" s="6"/>
    </row>
    <row r="4464" spans="1:34" x14ac:dyDescent="0.35">
      <c r="A4464" s="20"/>
      <c r="B4464" s="6"/>
      <c r="C4464" s="6"/>
      <c r="D4464" s="6"/>
      <c r="E4464" s="6"/>
      <c r="F4464" s="6"/>
      <c r="G4464" s="6"/>
      <c r="H4464" s="6"/>
      <c r="I4464" s="6"/>
      <c r="J4464" s="6"/>
      <c r="K4464" s="6"/>
      <c r="L4464" s="6"/>
      <c r="M4464" s="6"/>
      <c r="N4464" s="6"/>
      <c r="O4464" s="6"/>
      <c r="P4464" s="6"/>
      <c r="Q4464" s="6"/>
      <c r="R4464" s="6"/>
      <c r="S4464" s="6"/>
      <c r="T4464" s="6"/>
      <c r="U4464" s="6"/>
      <c r="V4464" s="6"/>
      <c r="W4464" s="6"/>
      <c r="X4464" s="6"/>
      <c r="Y4464" s="6"/>
      <c r="Z4464" s="6"/>
      <c r="AA4464" s="6"/>
      <c r="AB4464" s="21"/>
      <c r="AC4464" s="21"/>
      <c r="AD4464" s="21"/>
      <c r="AE4464" s="6"/>
      <c r="AF4464" s="6"/>
      <c r="AG4464" s="6"/>
      <c r="AH4464" s="6"/>
    </row>
    <row r="4465" spans="1:34" x14ac:dyDescent="0.35">
      <c r="A4465" s="20"/>
      <c r="B4465" s="6"/>
      <c r="C4465" s="6"/>
      <c r="D4465" s="6"/>
      <c r="E4465" s="6"/>
      <c r="F4465" s="6"/>
      <c r="G4465" s="6"/>
      <c r="H4465" s="6"/>
      <c r="I4465" s="6"/>
      <c r="J4465" s="6"/>
      <c r="K4465" s="6"/>
      <c r="L4465" s="6"/>
      <c r="M4465" s="6"/>
      <c r="N4465" s="6"/>
      <c r="O4465" s="6"/>
      <c r="P4465" s="6"/>
      <c r="Q4465" s="6"/>
      <c r="R4465" s="6"/>
      <c r="S4465" s="6"/>
      <c r="T4465" s="6"/>
      <c r="U4465" s="6"/>
      <c r="V4465" s="6"/>
      <c r="W4465" s="6"/>
      <c r="X4465" s="6"/>
      <c r="Y4465" s="6"/>
      <c r="Z4465" s="6"/>
      <c r="AA4465" s="6"/>
      <c r="AB4465" s="21"/>
      <c r="AC4465" s="21"/>
      <c r="AD4465" s="21"/>
      <c r="AE4465" s="6"/>
      <c r="AF4465" s="6"/>
      <c r="AG4465" s="6"/>
      <c r="AH4465" s="6"/>
    </row>
    <row r="4466" spans="1:34" x14ac:dyDescent="0.35">
      <c r="A4466" s="20"/>
      <c r="B4466" s="6"/>
      <c r="C4466" s="6"/>
      <c r="D4466" s="6"/>
      <c r="E4466" s="6"/>
      <c r="F4466" s="6"/>
      <c r="G4466" s="6"/>
      <c r="H4466" s="6"/>
      <c r="I4466" s="6"/>
      <c r="J4466" s="6"/>
      <c r="K4466" s="6"/>
      <c r="L4466" s="6"/>
      <c r="M4466" s="6"/>
      <c r="N4466" s="6"/>
      <c r="O4466" s="6"/>
      <c r="P4466" s="6"/>
      <c r="Q4466" s="6"/>
      <c r="R4466" s="6"/>
      <c r="S4466" s="6"/>
      <c r="T4466" s="6"/>
      <c r="U4466" s="6"/>
      <c r="V4466" s="6"/>
      <c r="W4466" s="6"/>
      <c r="X4466" s="6"/>
      <c r="Y4466" s="6"/>
      <c r="Z4466" s="6"/>
      <c r="AA4466" s="6"/>
      <c r="AB4466" s="21"/>
      <c r="AC4466" s="21"/>
      <c r="AD4466" s="21"/>
      <c r="AE4466" s="6"/>
      <c r="AF4466" s="6"/>
      <c r="AG4466" s="6"/>
      <c r="AH4466" s="6"/>
    </row>
    <row r="4467" spans="1:34" x14ac:dyDescent="0.35">
      <c r="A4467" s="20"/>
      <c r="B4467" s="6"/>
      <c r="C4467" s="6"/>
      <c r="D4467" s="6"/>
      <c r="E4467" s="6"/>
      <c r="F4467" s="6"/>
      <c r="G4467" s="6"/>
      <c r="H4467" s="6"/>
      <c r="I4467" s="6"/>
      <c r="J4467" s="6"/>
      <c r="K4467" s="6"/>
      <c r="L4467" s="6"/>
      <c r="M4467" s="6"/>
      <c r="N4467" s="6"/>
      <c r="O4467" s="6"/>
      <c r="P4467" s="6"/>
      <c r="Q4467" s="6"/>
      <c r="R4467" s="6"/>
      <c r="S4467" s="6"/>
      <c r="T4467" s="6"/>
      <c r="U4467" s="6"/>
      <c r="V4467" s="6"/>
      <c r="W4467" s="6"/>
      <c r="X4467" s="6"/>
      <c r="Y4467" s="6"/>
      <c r="Z4467" s="6"/>
      <c r="AA4467" s="6"/>
      <c r="AB4467" s="21"/>
      <c r="AC4467" s="21"/>
      <c r="AD4467" s="21"/>
      <c r="AE4467" s="6"/>
      <c r="AF4467" s="6"/>
      <c r="AG4467" s="6"/>
      <c r="AH4467" s="6"/>
    </row>
    <row r="4468" spans="1:34" x14ac:dyDescent="0.35">
      <c r="A4468" s="20"/>
      <c r="B4468" s="6"/>
      <c r="C4468" s="6"/>
      <c r="D4468" s="6"/>
      <c r="E4468" s="6"/>
      <c r="F4468" s="6"/>
      <c r="G4468" s="6"/>
      <c r="H4468" s="6"/>
      <c r="I4468" s="6"/>
      <c r="J4468" s="6"/>
      <c r="K4468" s="6"/>
      <c r="L4468" s="6"/>
      <c r="M4468" s="6"/>
      <c r="N4468" s="6"/>
      <c r="O4468" s="6"/>
      <c r="P4468" s="6"/>
      <c r="Q4468" s="6"/>
      <c r="R4468" s="6"/>
      <c r="S4468" s="6"/>
      <c r="T4468" s="6"/>
      <c r="U4468" s="6"/>
      <c r="V4468" s="6"/>
      <c r="W4468" s="6"/>
      <c r="X4468" s="6"/>
      <c r="Y4468" s="6"/>
      <c r="Z4468" s="6"/>
      <c r="AA4468" s="6"/>
      <c r="AB4468" s="21"/>
      <c r="AC4468" s="21"/>
      <c r="AD4468" s="21"/>
      <c r="AE4468" s="6"/>
      <c r="AF4468" s="6"/>
      <c r="AG4468" s="6"/>
      <c r="AH4468" s="6"/>
    </row>
    <row r="4469" spans="1:34" x14ac:dyDescent="0.35">
      <c r="A4469" s="20"/>
      <c r="B4469" s="6"/>
      <c r="C4469" s="6"/>
      <c r="D4469" s="6"/>
      <c r="E4469" s="6"/>
      <c r="F4469" s="6"/>
      <c r="G4469" s="6"/>
      <c r="H4469" s="6"/>
      <c r="I4469" s="6"/>
      <c r="J4469" s="6"/>
      <c r="K4469" s="6"/>
      <c r="L4469" s="6"/>
      <c r="M4469" s="6"/>
      <c r="N4469" s="6"/>
      <c r="O4469" s="6"/>
      <c r="P4469" s="6"/>
      <c r="Q4469" s="6"/>
      <c r="R4469" s="6"/>
      <c r="S4469" s="6"/>
      <c r="T4469" s="6"/>
      <c r="U4469" s="6"/>
      <c r="V4469" s="6"/>
      <c r="W4469" s="6"/>
      <c r="X4469" s="6"/>
      <c r="Y4469" s="6"/>
      <c r="Z4469" s="6"/>
      <c r="AA4469" s="6"/>
      <c r="AB4469" s="21"/>
      <c r="AC4469" s="21"/>
      <c r="AD4469" s="21"/>
      <c r="AE4469" s="6"/>
      <c r="AF4469" s="6"/>
      <c r="AG4469" s="6"/>
      <c r="AH4469" s="6"/>
    </row>
    <row r="4470" spans="1:34" x14ac:dyDescent="0.35">
      <c r="A4470" s="20"/>
      <c r="B4470" s="6"/>
      <c r="C4470" s="6"/>
      <c r="D4470" s="6"/>
      <c r="E4470" s="6"/>
      <c r="F4470" s="6"/>
      <c r="G4470" s="6"/>
      <c r="H4470" s="6"/>
      <c r="I4470" s="6"/>
      <c r="J4470" s="6"/>
      <c r="K4470" s="6"/>
      <c r="L4470" s="6"/>
      <c r="M4470" s="6"/>
      <c r="N4470" s="6"/>
      <c r="O4470" s="6"/>
      <c r="P4470" s="6"/>
      <c r="Q4470" s="6"/>
      <c r="R4470" s="6"/>
      <c r="S4470" s="6"/>
      <c r="T4470" s="6"/>
      <c r="U4470" s="6"/>
      <c r="V4470" s="6"/>
      <c r="W4470" s="6"/>
      <c r="X4470" s="6"/>
      <c r="Y4470" s="6"/>
      <c r="Z4470" s="6"/>
      <c r="AA4470" s="6"/>
      <c r="AB4470" s="21"/>
      <c r="AC4470" s="21"/>
      <c r="AD4470" s="21"/>
      <c r="AE4470" s="6"/>
      <c r="AF4470" s="6"/>
      <c r="AG4470" s="6"/>
      <c r="AH4470" s="6"/>
    </row>
    <row r="4471" spans="1:34" x14ac:dyDescent="0.35">
      <c r="A4471" s="20"/>
      <c r="B4471" s="6"/>
      <c r="C4471" s="6"/>
      <c r="D4471" s="6"/>
      <c r="E4471" s="6"/>
      <c r="F4471" s="6"/>
      <c r="G4471" s="6"/>
      <c r="H4471" s="6"/>
      <c r="I4471" s="6"/>
      <c r="J4471" s="6"/>
      <c r="K4471" s="6"/>
      <c r="L4471" s="6"/>
      <c r="M4471" s="6"/>
      <c r="N4471" s="6"/>
      <c r="O4471" s="6"/>
      <c r="P4471" s="6"/>
      <c r="Q4471" s="6"/>
      <c r="R4471" s="6"/>
      <c r="S4471" s="6"/>
      <c r="T4471" s="6"/>
      <c r="U4471" s="6"/>
      <c r="V4471" s="6"/>
      <c r="W4471" s="6"/>
      <c r="X4471" s="6"/>
      <c r="Y4471" s="6"/>
      <c r="Z4471" s="6"/>
      <c r="AA4471" s="6"/>
      <c r="AB4471" s="21"/>
      <c r="AC4471" s="21"/>
      <c r="AD4471" s="21"/>
      <c r="AE4471" s="6"/>
      <c r="AF4471" s="6"/>
      <c r="AG4471" s="6"/>
      <c r="AH4471" s="6"/>
    </row>
    <row r="4472" spans="1:34" x14ac:dyDescent="0.35">
      <c r="A4472" s="20"/>
      <c r="B4472" s="6"/>
      <c r="C4472" s="6"/>
      <c r="D4472" s="6"/>
      <c r="E4472" s="6"/>
      <c r="F4472" s="6"/>
      <c r="G4472" s="6"/>
      <c r="H4472" s="6"/>
      <c r="I4472" s="6"/>
      <c r="J4472" s="6"/>
      <c r="K4472" s="6"/>
      <c r="L4472" s="6"/>
      <c r="M4472" s="6"/>
      <c r="N4472" s="6"/>
      <c r="O4472" s="6"/>
      <c r="P4472" s="6"/>
      <c r="Q4472" s="6"/>
      <c r="R4472" s="6"/>
      <c r="S4472" s="6"/>
      <c r="T4472" s="6"/>
      <c r="U4472" s="6"/>
      <c r="V4472" s="6"/>
      <c r="W4472" s="6"/>
      <c r="X4472" s="6"/>
      <c r="Y4472" s="6"/>
      <c r="Z4472" s="6"/>
      <c r="AA4472" s="6"/>
      <c r="AB4472" s="21"/>
      <c r="AC4472" s="21"/>
      <c r="AD4472" s="21"/>
      <c r="AE4472" s="6"/>
      <c r="AF4472" s="6"/>
      <c r="AG4472" s="6"/>
      <c r="AH4472" s="6"/>
    </row>
    <row r="4473" spans="1:34" x14ac:dyDescent="0.35">
      <c r="A4473" s="20"/>
      <c r="B4473" s="6"/>
      <c r="C4473" s="6"/>
      <c r="D4473" s="6"/>
      <c r="E4473" s="6"/>
      <c r="F4473" s="6"/>
      <c r="G4473" s="6"/>
      <c r="H4473" s="6"/>
      <c r="I4473" s="6"/>
      <c r="J4473" s="6"/>
      <c r="K4473" s="6"/>
      <c r="L4473" s="6"/>
      <c r="M4473" s="6"/>
      <c r="N4473" s="6"/>
      <c r="O4473" s="6"/>
      <c r="P4473" s="6"/>
      <c r="Q4473" s="6"/>
      <c r="R4473" s="6"/>
      <c r="S4473" s="6"/>
      <c r="T4473" s="6"/>
      <c r="U4473" s="6"/>
      <c r="V4473" s="6"/>
      <c r="W4473" s="6"/>
      <c r="X4473" s="6"/>
      <c r="Y4473" s="6"/>
      <c r="Z4473" s="6"/>
      <c r="AA4473" s="6"/>
      <c r="AB4473" s="21"/>
      <c r="AC4473" s="21"/>
      <c r="AD4473" s="21"/>
      <c r="AE4473" s="6"/>
      <c r="AF4473" s="6"/>
      <c r="AG4473" s="6"/>
      <c r="AH4473" s="6"/>
    </row>
    <row r="4474" spans="1:34" x14ac:dyDescent="0.35">
      <c r="A4474" s="20"/>
      <c r="B4474" s="6"/>
      <c r="C4474" s="6"/>
      <c r="D4474" s="6"/>
      <c r="E4474" s="6"/>
      <c r="F4474" s="6"/>
      <c r="G4474" s="6"/>
      <c r="H4474" s="6"/>
      <c r="I4474" s="6"/>
      <c r="J4474" s="6"/>
      <c r="K4474" s="6"/>
      <c r="L4474" s="6"/>
      <c r="M4474" s="6"/>
      <c r="N4474" s="6"/>
      <c r="O4474" s="6"/>
      <c r="P4474" s="6"/>
      <c r="Q4474" s="6"/>
      <c r="R4474" s="6"/>
      <c r="S4474" s="6"/>
      <c r="T4474" s="6"/>
      <c r="U4474" s="6"/>
      <c r="V4474" s="6"/>
      <c r="W4474" s="6"/>
      <c r="X4474" s="6"/>
      <c r="Y4474" s="6"/>
      <c r="Z4474" s="6"/>
      <c r="AA4474" s="6"/>
      <c r="AB4474" s="21"/>
      <c r="AC4474" s="21"/>
      <c r="AD4474" s="21"/>
      <c r="AE4474" s="6"/>
      <c r="AF4474" s="6"/>
      <c r="AG4474" s="6"/>
      <c r="AH4474" s="6"/>
    </row>
    <row r="4475" spans="1:34" x14ac:dyDescent="0.35">
      <c r="A4475" s="20"/>
      <c r="B4475" s="6"/>
      <c r="C4475" s="6"/>
      <c r="D4475" s="6"/>
      <c r="E4475" s="6"/>
      <c r="F4475" s="6"/>
      <c r="G4475" s="6"/>
      <c r="H4475" s="6"/>
      <c r="I4475" s="6"/>
      <c r="J4475" s="6"/>
      <c r="K4475" s="6"/>
      <c r="L4475" s="6"/>
      <c r="M4475" s="6"/>
      <c r="N4475" s="6"/>
      <c r="O4475" s="6"/>
      <c r="P4475" s="6"/>
      <c r="Q4475" s="6"/>
      <c r="R4475" s="6"/>
      <c r="S4475" s="6"/>
      <c r="T4475" s="6"/>
      <c r="U4475" s="6"/>
      <c r="V4475" s="6"/>
      <c r="W4475" s="6"/>
      <c r="X4475" s="6"/>
      <c r="Y4475" s="6"/>
      <c r="Z4475" s="6"/>
      <c r="AA4475" s="6"/>
      <c r="AB4475" s="21"/>
      <c r="AC4475" s="21"/>
      <c r="AD4475" s="21"/>
      <c r="AE4475" s="6"/>
      <c r="AF4475" s="6"/>
      <c r="AG4475" s="6"/>
      <c r="AH4475" s="6"/>
    </row>
    <row r="4476" spans="1:34" x14ac:dyDescent="0.35">
      <c r="A4476" s="20"/>
      <c r="B4476" s="6"/>
      <c r="C4476" s="6"/>
      <c r="D4476" s="6"/>
      <c r="E4476" s="6"/>
      <c r="F4476" s="6"/>
      <c r="G4476" s="6"/>
      <c r="H4476" s="6"/>
      <c r="I4476" s="6"/>
      <c r="J4476" s="6"/>
      <c r="K4476" s="6"/>
      <c r="L4476" s="6"/>
      <c r="M4476" s="6"/>
      <c r="N4476" s="6"/>
      <c r="O4476" s="6"/>
      <c r="P4476" s="6"/>
      <c r="Q4476" s="6"/>
      <c r="R4476" s="6"/>
      <c r="S4476" s="6"/>
      <c r="T4476" s="6"/>
      <c r="U4476" s="6"/>
      <c r="V4476" s="6"/>
      <c r="W4476" s="6"/>
      <c r="X4476" s="6"/>
      <c r="Y4476" s="6"/>
      <c r="Z4476" s="6"/>
      <c r="AA4476" s="6"/>
      <c r="AB4476" s="21"/>
      <c r="AC4476" s="21"/>
      <c r="AD4476" s="21"/>
      <c r="AE4476" s="6"/>
      <c r="AF4476" s="6"/>
      <c r="AG4476" s="6"/>
      <c r="AH4476" s="6"/>
    </row>
    <row r="4477" spans="1:34" x14ac:dyDescent="0.35">
      <c r="A4477" s="20"/>
      <c r="B4477" s="6"/>
      <c r="C4477" s="6"/>
      <c r="D4477" s="6"/>
      <c r="E4477" s="6"/>
      <c r="F4477" s="6"/>
      <c r="G4477" s="6"/>
      <c r="H4477" s="6"/>
      <c r="I4477" s="6"/>
      <c r="J4477" s="6"/>
      <c r="K4477" s="6"/>
      <c r="L4477" s="6"/>
      <c r="M4477" s="6"/>
      <c r="N4477" s="6"/>
      <c r="O4477" s="6"/>
      <c r="P4477" s="6"/>
      <c r="Q4477" s="6"/>
      <c r="R4477" s="6"/>
      <c r="S4477" s="6"/>
      <c r="T4477" s="6"/>
      <c r="U4477" s="6"/>
      <c r="V4477" s="6"/>
      <c r="W4477" s="6"/>
      <c r="X4477" s="6"/>
      <c r="Y4477" s="6"/>
      <c r="Z4477" s="6"/>
      <c r="AA4477" s="6"/>
      <c r="AB4477" s="21"/>
      <c r="AC4477" s="21"/>
      <c r="AD4477" s="21"/>
      <c r="AE4477" s="6"/>
      <c r="AF4477" s="6"/>
      <c r="AG4477" s="6"/>
      <c r="AH4477" s="6"/>
    </row>
    <row r="4478" spans="1:34" x14ac:dyDescent="0.35">
      <c r="A4478" s="20"/>
      <c r="B4478" s="6"/>
      <c r="C4478" s="6"/>
      <c r="D4478" s="6"/>
      <c r="E4478" s="6"/>
      <c r="F4478" s="6"/>
      <c r="G4478" s="6"/>
      <c r="H4478" s="6"/>
      <c r="I4478" s="6"/>
      <c r="J4478" s="6"/>
      <c r="K4478" s="6"/>
      <c r="L4478" s="6"/>
      <c r="M4478" s="6"/>
      <c r="N4478" s="6"/>
      <c r="O4478" s="6"/>
      <c r="P4478" s="6"/>
      <c r="Q4478" s="6"/>
      <c r="R4478" s="6"/>
      <c r="S4478" s="6"/>
      <c r="T4478" s="6"/>
      <c r="U4478" s="6"/>
      <c r="V4478" s="6"/>
      <c r="W4478" s="6"/>
      <c r="X4478" s="6"/>
      <c r="Y4478" s="6"/>
      <c r="Z4478" s="6"/>
      <c r="AA4478" s="6"/>
      <c r="AB4478" s="21"/>
      <c r="AC4478" s="21"/>
      <c r="AD4478" s="21"/>
      <c r="AE4478" s="6"/>
      <c r="AF4478" s="6"/>
      <c r="AG4478" s="6"/>
      <c r="AH4478" s="6"/>
    </row>
    <row r="4479" spans="1:34" x14ac:dyDescent="0.35">
      <c r="A4479" s="20"/>
      <c r="B4479" s="6"/>
      <c r="C4479" s="6"/>
      <c r="D4479" s="6"/>
      <c r="E4479" s="6"/>
      <c r="F4479" s="6"/>
      <c r="G4479" s="6"/>
      <c r="H4479" s="6"/>
      <c r="I4479" s="6"/>
      <c r="J4479" s="6"/>
      <c r="K4479" s="6"/>
      <c r="L4479" s="6"/>
      <c r="M4479" s="6"/>
      <c r="N4479" s="6"/>
      <c r="O4479" s="6"/>
      <c r="P4479" s="6"/>
      <c r="Q4479" s="6"/>
      <c r="R4479" s="6"/>
      <c r="S4479" s="6"/>
      <c r="T4479" s="6"/>
      <c r="U4479" s="6"/>
      <c r="V4479" s="6"/>
      <c r="W4479" s="6"/>
      <c r="X4479" s="6"/>
      <c r="Y4479" s="6"/>
      <c r="Z4479" s="6"/>
      <c r="AA4479" s="6"/>
      <c r="AB4479" s="21"/>
      <c r="AC4479" s="21"/>
      <c r="AD4479" s="21"/>
      <c r="AE4479" s="6"/>
      <c r="AF4479" s="6"/>
      <c r="AG4479" s="6"/>
      <c r="AH4479" s="6"/>
    </row>
    <row r="4480" spans="1:34" x14ac:dyDescent="0.35">
      <c r="A4480" s="20"/>
      <c r="B4480" s="6"/>
      <c r="C4480" s="6"/>
      <c r="D4480" s="6"/>
      <c r="E4480" s="6"/>
      <c r="F4480" s="6"/>
      <c r="G4480" s="6"/>
      <c r="H4480" s="6"/>
      <c r="I4480" s="6"/>
      <c r="J4480" s="6"/>
      <c r="K4480" s="6"/>
      <c r="L4480" s="6"/>
      <c r="M4480" s="6"/>
      <c r="N4480" s="6"/>
      <c r="O4480" s="6"/>
      <c r="P4480" s="6"/>
      <c r="Q4480" s="6"/>
      <c r="R4480" s="6"/>
      <c r="S4480" s="6"/>
      <c r="T4480" s="6"/>
      <c r="U4480" s="6"/>
      <c r="V4480" s="6"/>
      <c r="W4480" s="6"/>
      <c r="X4480" s="6"/>
      <c r="Y4480" s="6"/>
      <c r="Z4480" s="6"/>
      <c r="AA4480" s="6"/>
      <c r="AB4480" s="21"/>
      <c r="AC4480" s="21"/>
      <c r="AD4480" s="21"/>
      <c r="AE4480" s="6"/>
      <c r="AF4480" s="6"/>
      <c r="AG4480" s="6"/>
      <c r="AH4480" s="6"/>
    </row>
    <row r="4481" spans="1:34" x14ac:dyDescent="0.35">
      <c r="A4481" s="20"/>
      <c r="B4481" s="6"/>
      <c r="C4481" s="6"/>
      <c r="D4481" s="6"/>
      <c r="E4481" s="6"/>
      <c r="F4481" s="6"/>
      <c r="G4481" s="6"/>
      <c r="H4481" s="6"/>
      <c r="I4481" s="6"/>
      <c r="J4481" s="6"/>
      <c r="K4481" s="6"/>
      <c r="L4481" s="6"/>
      <c r="M4481" s="6"/>
      <c r="N4481" s="6"/>
      <c r="O4481" s="6"/>
      <c r="P4481" s="6"/>
      <c r="Q4481" s="6"/>
      <c r="R4481" s="6"/>
      <c r="S4481" s="6"/>
      <c r="T4481" s="6"/>
      <c r="U4481" s="6"/>
      <c r="V4481" s="6"/>
      <c r="W4481" s="6"/>
      <c r="X4481" s="6"/>
      <c r="Y4481" s="6"/>
      <c r="Z4481" s="6"/>
      <c r="AA4481" s="6"/>
      <c r="AB4481" s="21"/>
      <c r="AC4481" s="21"/>
      <c r="AD4481" s="21"/>
      <c r="AE4481" s="6"/>
      <c r="AF4481" s="6"/>
      <c r="AG4481" s="6"/>
      <c r="AH4481" s="6"/>
    </row>
    <row r="4482" spans="1:34" x14ac:dyDescent="0.35">
      <c r="A4482" s="20"/>
      <c r="B4482" s="6"/>
      <c r="C4482" s="6"/>
      <c r="D4482" s="6"/>
      <c r="E4482" s="6"/>
      <c r="F4482" s="6"/>
      <c r="G4482" s="6"/>
      <c r="H4482" s="6"/>
      <c r="I4482" s="6"/>
      <c r="J4482" s="6"/>
      <c r="K4482" s="6"/>
      <c r="L4482" s="6"/>
      <c r="M4482" s="6"/>
      <c r="N4482" s="6"/>
      <c r="O4482" s="6"/>
      <c r="P4482" s="6"/>
      <c r="Q4482" s="6"/>
      <c r="R4482" s="6"/>
      <c r="S4482" s="6"/>
      <c r="T4482" s="6"/>
      <c r="U4482" s="6"/>
      <c r="V4482" s="6"/>
      <c r="W4482" s="6"/>
      <c r="X4482" s="6"/>
      <c r="Y4482" s="6"/>
      <c r="Z4482" s="6"/>
      <c r="AA4482" s="6"/>
      <c r="AB4482" s="21"/>
      <c r="AC4482" s="21"/>
      <c r="AD4482" s="21"/>
      <c r="AE4482" s="6"/>
      <c r="AF4482" s="6"/>
      <c r="AG4482" s="6"/>
      <c r="AH4482" s="6"/>
    </row>
    <row r="4483" spans="1:34" x14ac:dyDescent="0.35">
      <c r="A4483" s="20"/>
      <c r="B4483" s="6"/>
      <c r="C4483" s="6"/>
      <c r="D4483" s="6"/>
      <c r="E4483" s="6"/>
      <c r="F4483" s="6"/>
      <c r="G4483" s="6"/>
      <c r="H4483" s="6"/>
      <c r="I4483" s="6"/>
      <c r="J4483" s="6"/>
      <c r="K4483" s="6"/>
      <c r="L4483" s="6"/>
      <c r="M4483" s="6"/>
      <c r="N4483" s="6"/>
      <c r="O4483" s="6"/>
      <c r="P4483" s="6"/>
      <c r="Q4483" s="6"/>
      <c r="R4483" s="6"/>
      <c r="S4483" s="6"/>
      <c r="T4483" s="6"/>
      <c r="U4483" s="6"/>
      <c r="V4483" s="6"/>
      <c r="W4483" s="6"/>
      <c r="X4483" s="6"/>
      <c r="Y4483" s="6"/>
      <c r="Z4483" s="6"/>
      <c r="AA4483" s="6"/>
      <c r="AB4483" s="21"/>
      <c r="AC4483" s="21"/>
      <c r="AD4483" s="21"/>
      <c r="AE4483" s="6"/>
      <c r="AF4483" s="6"/>
      <c r="AG4483" s="6"/>
      <c r="AH4483" s="6"/>
    </row>
    <row r="4484" spans="1:34" x14ac:dyDescent="0.35">
      <c r="A4484" s="20"/>
      <c r="B4484" s="6"/>
      <c r="C4484" s="6"/>
      <c r="D4484" s="6"/>
      <c r="E4484" s="6"/>
      <c r="F4484" s="6"/>
      <c r="G4484" s="6"/>
      <c r="H4484" s="6"/>
      <c r="I4484" s="6"/>
      <c r="J4484" s="6"/>
      <c r="K4484" s="6"/>
      <c r="L4484" s="6"/>
      <c r="M4484" s="6"/>
      <c r="N4484" s="6"/>
      <c r="O4484" s="6"/>
      <c r="P4484" s="6"/>
      <c r="Q4484" s="6"/>
      <c r="R4484" s="6"/>
      <c r="S4484" s="6"/>
      <c r="T4484" s="6"/>
      <c r="U4484" s="6"/>
      <c r="V4484" s="6"/>
      <c r="W4484" s="6"/>
      <c r="X4484" s="6"/>
      <c r="Y4484" s="6"/>
      <c r="Z4484" s="6"/>
      <c r="AA4484" s="6"/>
      <c r="AB4484" s="21"/>
      <c r="AC4484" s="21"/>
      <c r="AD4484" s="21"/>
      <c r="AE4484" s="6"/>
      <c r="AF4484" s="6"/>
      <c r="AG4484" s="6"/>
      <c r="AH4484" s="6"/>
    </row>
    <row r="4485" spans="1:34" x14ac:dyDescent="0.35">
      <c r="A4485" s="20"/>
      <c r="B4485" s="6"/>
      <c r="C4485" s="6"/>
      <c r="D4485" s="6"/>
      <c r="E4485" s="6"/>
      <c r="F4485" s="6"/>
      <c r="G4485" s="6"/>
      <c r="H4485" s="6"/>
      <c r="I4485" s="6"/>
      <c r="J4485" s="6"/>
      <c r="K4485" s="6"/>
      <c r="L4485" s="6"/>
      <c r="M4485" s="6"/>
      <c r="N4485" s="6"/>
      <c r="O4485" s="6"/>
      <c r="P4485" s="6"/>
      <c r="Q4485" s="6"/>
      <c r="R4485" s="6"/>
      <c r="S4485" s="6"/>
      <c r="T4485" s="6"/>
      <c r="U4485" s="6"/>
      <c r="V4485" s="6"/>
      <c r="W4485" s="6"/>
      <c r="X4485" s="6"/>
      <c r="Y4485" s="6"/>
      <c r="Z4485" s="6"/>
      <c r="AA4485" s="6"/>
      <c r="AB4485" s="21"/>
      <c r="AC4485" s="21"/>
      <c r="AD4485" s="21"/>
      <c r="AE4485" s="6"/>
      <c r="AF4485" s="6"/>
      <c r="AG4485" s="6"/>
      <c r="AH4485" s="6"/>
    </row>
    <row r="4486" spans="1:34" x14ac:dyDescent="0.35">
      <c r="A4486" s="20"/>
      <c r="B4486" s="6"/>
      <c r="C4486" s="6"/>
      <c r="D4486" s="6"/>
      <c r="E4486" s="6"/>
      <c r="F4486" s="6"/>
      <c r="G4486" s="6"/>
      <c r="H4486" s="6"/>
      <c r="I4486" s="6"/>
      <c r="J4486" s="6"/>
      <c r="K4486" s="6"/>
      <c r="L4486" s="6"/>
      <c r="M4486" s="6"/>
      <c r="N4486" s="6"/>
      <c r="O4486" s="6"/>
      <c r="P4486" s="6"/>
      <c r="Q4486" s="6"/>
      <c r="R4486" s="6"/>
      <c r="S4486" s="6"/>
      <c r="T4486" s="6"/>
      <c r="U4486" s="6"/>
      <c r="V4486" s="6"/>
      <c r="W4486" s="6"/>
      <c r="X4486" s="6"/>
      <c r="Y4486" s="6"/>
      <c r="Z4486" s="6"/>
      <c r="AA4486" s="6"/>
      <c r="AB4486" s="21"/>
      <c r="AC4486" s="21"/>
      <c r="AD4486" s="21"/>
      <c r="AE4486" s="6"/>
      <c r="AF4486" s="6"/>
      <c r="AG4486" s="6"/>
      <c r="AH4486" s="6"/>
    </row>
    <row r="4487" spans="1:34" x14ac:dyDescent="0.35">
      <c r="A4487" s="20"/>
      <c r="B4487" s="6"/>
      <c r="C4487" s="6"/>
      <c r="D4487" s="6"/>
      <c r="E4487" s="6"/>
      <c r="F4487" s="6"/>
      <c r="G4487" s="6"/>
      <c r="H4487" s="6"/>
      <c r="I4487" s="6"/>
      <c r="J4487" s="6"/>
      <c r="K4487" s="6"/>
      <c r="L4487" s="6"/>
      <c r="M4487" s="6"/>
      <c r="N4487" s="6"/>
      <c r="O4487" s="6"/>
      <c r="P4487" s="6"/>
      <c r="Q4487" s="6"/>
      <c r="R4487" s="6"/>
      <c r="S4487" s="6"/>
      <c r="T4487" s="6"/>
      <c r="U4487" s="6"/>
      <c r="V4487" s="6"/>
      <c r="W4487" s="6"/>
      <c r="X4487" s="6"/>
      <c r="Y4487" s="6"/>
      <c r="Z4487" s="6"/>
      <c r="AA4487" s="6"/>
      <c r="AB4487" s="21"/>
      <c r="AC4487" s="21"/>
      <c r="AD4487" s="21"/>
      <c r="AE4487" s="6"/>
      <c r="AF4487" s="6"/>
      <c r="AG4487" s="6"/>
      <c r="AH4487" s="6"/>
    </row>
    <row r="4488" spans="1:34" x14ac:dyDescent="0.35">
      <c r="A4488" s="20"/>
      <c r="B4488" s="6"/>
      <c r="C4488" s="6"/>
      <c r="D4488" s="6"/>
      <c r="E4488" s="6"/>
      <c r="F4488" s="6"/>
      <c r="G4488" s="6"/>
      <c r="H4488" s="6"/>
      <c r="I4488" s="6"/>
      <c r="J4488" s="6"/>
      <c r="K4488" s="6"/>
      <c r="L4488" s="6"/>
      <c r="M4488" s="6"/>
      <c r="N4488" s="6"/>
      <c r="O4488" s="6"/>
      <c r="P4488" s="6"/>
      <c r="Q4488" s="6"/>
      <c r="R4488" s="6"/>
      <c r="S4488" s="6"/>
      <c r="T4488" s="6"/>
      <c r="U4488" s="6"/>
      <c r="V4488" s="6"/>
      <c r="W4488" s="6"/>
      <c r="X4488" s="6"/>
      <c r="Y4488" s="6"/>
      <c r="Z4488" s="6"/>
      <c r="AA4488" s="6"/>
      <c r="AB4488" s="21"/>
      <c r="AC4488" s="21"/>
      <c r="AD4488" s="21"/>
      <c r="AE4488" s="6"/>
      <c r="AF4488" s="6"/>
      <c r="AG4488" s="6"/>
      <c r="AH4488" s="6"/>
    </row>
    <row r="4489" spans="1:34" x14ac:dyDescent="0.35">
      <c r="A4489" s="20"/>
      <c r="B4489" s="6"/>
      <c r="C4489" s="6"/>
      <c r="D4489" s="6"/>
      <c r="E4489" s="6"/>
      <c r="F4489" s="6"/>
      <c r="G4489" s="6"/>
      <c r="H4489" s="6"/>
      <c r="I4489" s="6"/>
      <c r="J4489" s="6"/>
      <c r="K4489" s="6"/>
      <c r="L4489" s="6"/>
      <c r="M4489" s="6"/>
      <c r="N4489" s="6"/>
      <c r="O4489" s="6"/>
      <c r="P4489" s="6"/>
      <c r="Q4489" s="6"/>
      <c r="R4489" s="6"/>
      <c r="S4489" s="6"/>
      <c r="T4489" s="6"/>
      <c r="U4489" s="6"/>
      <c r="V4489" s="6"/>
      <c r="W4489" s="6"/>
      <c r="X4489" s="6"/>
      <c r="Y4489" s="6"/>
      <c r="Z4489" s="6"/>
      <c r="AA4489" s="6"/>
      <c r="AB4489" s="21"/>
      <c r="AC4489" s="21"/>
      <c r="AD4489" s="21"/>
      <c r="AE4489" s="6"/>
      <c r="AF4489" s="6"/>
      <c r="AG4489" s="6"/>
      <c r="AH4489" s="6"/>
    </row>
    <row r="4490" spans="1:34" x14ac:dyDescent="0.35">
      <c r="A4490" s="20"/>
      <c r="B4490" s="6"/>
      <c r="C4490" s="6"/>
      <c r="D4490" s="6"/>
      <c r="E4490" s="6"/>
      <c r="F4490" s="6"/>
      <c r="G4490" s="6"/>
      <c r="H4490" s="6"/>
      <c r="I4490" s="6"/>
      <c r="J4490" s="6"/>
      <c r="K4490" s="6"/>
      <c r="L4490" s="6"/>
      <c r="M4490" s="6"/>
      <c r="N4490" s="6"/>
      <c r="O4490" s="6"/>
      <c r="P4490" s="6"/>
      <c r="Q4490" s="6"/>
      <c r="R4490" s="6"/>
      <c r="S4490" s="6"/>
      <c r="T4490" s="6"/>
      <c r="U4490" s="6"/>
      <c r="V4490" s="6"/>
      <c r="W4490" s="6"/>
      <c r="X4490" s="6"/>
      <c r="Y4490" s="6"/>
      <c r="Z4490" s="6"/>
      <c r="AA4490" s="6"/>
      <c r="AB4490" s="21"/>
      <c r="AC4490" s="21"/>
      <c r="AD4490" s="21"/>
      <c r="AE4490" s="6"/>
      <c r="AF4490" s="6"/>
      <c r="AG4490" s="6"/>
      <c r="AH4490" s="6"/>
    </row>
    <row r="4491" spans="1:34" x14ac:dyDescent="0.35">
      <c r="A4491" s="20"/>
      <c r="B4491" s="6"/>
      <c r="C4491" s="6"/>
      <c r="D4491" s="6"/>
      <c r="E4491" s="6"/>
      <c r="F4491" s="6"/>
      <c r="G4491" s="6"/>
      <c r="H4491" s="6"/>
      <c r="I4491" s="6"/>
      <c r="J4491" s="6"/>
      <c r="K4491" s="6"/>
      <c r="L4491" s="6"/>
      <c r="M4491" s="6"/>
      <c r="N4491" s="6"/>
      <c r="O4491" s="6"/>
      <c r="P4491" s="6"/>
      <c r="Q4491" s="6"/>
      <c r="R4491" s="6"/>
      <c r="S4491" s="6"/>
      <c r="T4491" s="6"/>
      <c r="U4491" s="6"/>
      <c r="V4491" s="6"/>
      <c r="W4491" s="6"/>
      <c r="X4491" s="6"/>
      <c r="Y4491" s="6"/>
      <c r="Z4491" s="6"/>
      <c r="AA4491" s="6"/>
      <c r="AB4491" s="21"/>
      <c r="AC4491" s="21"/>
      <c r="AD4491" s="21"/>
      <c r="AE4491" s="6"/>
      <c r="AF4491" s="6"/>
      <c r="AG4491" s="6"/>
      <c r="AH4491" s="6"/>
    </row>
    <row r="4492" spans="1:34" x14ac:dyDescent="0.35">
      <c r="A4492" s="20"/>
      <c r="B4492" s="6"/>
      <c r="C4492" s="6"/>
      <c r="D4492" s="6"/>
      <c r="E4492" s="6"/>
      <c r="F4492" s="6"/>
      <c r="G4492" s="6"/>
      <c r="H4492" s="6"/>
      <c r="I4492" s="6"/>
      <c r="J4492" s="6"/>
      <c r="K4492" s="6"/>
      <c r="L4492" s="6"/>
      <c r="M4492" s="6"/>
      <c r="N4492" s="6"/>
      <c r="O4492" s="6"/>
      <c r="P4492" s="6"/>
      <c r="Q4492" s="6"/>
      <c r="R4492" s="6"/>
      <c r="S4492" s="6"/>
      <c r="T4492" s="6"/>
      <c r="U4492" s="6"/>
      <c r="V4492" s="6"/>
      <c r="W4492" s="6"/>
      <c r="X4492" s="6"/>
      <c r="Y4492" s="6"/>
      <c r="Z4492" s="6"/>
      <c r="AA4492" s="6"/>
      <c r="AB4492" s="21"/>
      <c r="AC4492" s="21"/>
      <c r="AD4492" s="21"/>
      <c r="AE4492" s="6"/>
      <c r="AF4492" s="6"/>
      <c r="AG4492" s="6"/>
      <c r="AH4492" s="6"/>
    </row>
    <row r="4493" spans="1:34" x14ac:dyDescent="0.35">
      <c r="A4493" s="20"/>
      <c r="B4493" s="6"/>
      <c r="C4493" s="6"/>
      <c r="D4493" s="6"/>
      <c r="E4493" s="6"/>
      <c r="F4493" s="6"/>
      <c r="G4493" s="6"/>
      <c r="H4493" s="6"/>
      <c r="I4493" s="6"/>
      <c r="J4493" s="6"/>
      <c r="K4493" s="6"/>
      <c r="L4493" s="6"/>
      <c r="M4493" s="6"/>
      <c r="N4493" s="6"/>
      <c r="O4493" s="6"/>
      <c r="P4493" s="6"/>
      <c r="Q4493" s="6"/>
      <c r="R4493" s="6"/>
      <c r="S4493" s="6"/>
      <c r="T4493" s="6"/>
      <c r="U4493" s="6"/>
      <c r="V4493" s="6"/>
      <c r="W4493" s="6"/>
      <c r="X4493" s="6"/>
      <c r="Y4493" s="6"/>
      <c r="Z4493" s="6"/>
      <c r="AA4493" s="6"/>
      <c r="AB4493" s="21"/>
      <c r="AC4493" s="21"/>
      <c r="AD4493" s="21"/>
      <c r="AE4493" s="6"/>
      <c r="AF4493" s="6"/>
      <c r="AG4493" s="6"/>
      <c r="AH4493" s="6"/>
    </row>
    <row r="4494" spans="1:34" x14ac:dyDescent="0.35">
      <c r="A4494" s="20"/>
      <c r="B4494" s="6"/>
      <c r="C4494" s="6"/>
      <c r="D4494" s="6"/>
      <c r="E4494" s="6"/>
      <c r="F4494" s="6"/>
      <c r="G4494" s="6"/>
      <c r="H4494" s="6"/>
      <c r="I4494" s="6"/>
      <c r="J4494" s="6"/>
      <c r="K4494" s="6"/>
      <c r="L4494" s="6"/>
      <c r="M4494" s="6"/>
      <c r="N4494" s="6"/>
      <c r="O4494" s="6"/>
      <c r="P4494" s="6"/>
      <c r="Q4494" s="6"/>
      <c r="R4494" s="6"/>
      <c r="S4494" s="6"/>
      <c r="T4494" s="6"/>
      <c r="U4494" s="6"/>
      <c r="V4494" s="6"/>
      <c r="W4494" s="6"/>
      <c r="X4494" s="6"/>
      <c r="Y4494" s="6"/>
      <c r="Z4494" s="6"/>
      <c r="AA4494" s="6"/>
      <c r="AB4494" s="21"/>
      <c r="AC4494" s="21"/>
      <c r="AD4494" s="21"/>
      <c r="AE4494" s="6"/>
      <c r="AF4494" s="6"/>
      <c r="AG4494" s="6"/>
      <c r="AH4494" s="6"/>
    </row>
    <row r="4495" spans="1:34" x14ac:dyDescent="0.35">
      <c r="A4495" s="20"/>
      <c r="B4495" s="6"/>
      <c r="C4495" s="6"/>
      <c r="D4495" s="6"/>
      <c r="E4495" s="6"/>
      <c r="F4495" s="6"/>
      <c r="G4495" s="6"/>
      <c r="H4495" s="6"/>
      <c r="I4495" s="6"/>
      <c r="J4495" s="6"/>
      <c r="K4495" s="6"/>
      <c r="L4495" s="6"/>
      <c r="M4495" s="6"/>
      <c r="N4495" s="6"/>
      <c r="O4495" s="6"/>
      <c r="P4495" s="6"/>
      <c r="Q4495" s="6"/>
      <c r="R4495" s="6"/>
      <c r="S4495" s="6"/>
      <c r="T4495" s="6"/>
      <c r="U4495" s="6"/>
      <c r="V4495" s="6"/>
      <c r="W4495" s="6"/>
      <c r="X4495" s="6"/>
      <c r="Y4495" s="6"/>
      <c r="Z4495" s="6"/>
      <c r="AA4495" s="6"/>
      <c r="AB4495" s="21"/>
      <c r="AC4495" s="21"/>
      <c r="AD4495" s="21"/>
      <c r="AE4495" s="6"/>
      <c r="AF4495" s="6"/>
      <c r="AG4495" s="6"/>
      <c r="AH4495" s="6"/>
    </row>
    <row r="4496" spans="1:34" x14ac:dyDescent="0.35">
      <c r="A4496" s="20"/>
      <c r="B4496" s="6"/>
      <c r="C4496" s="6"/>
      <c r="D4496" s="6"/>
      <c r="E4496" s="6"/>
      <c r="F4496" s="6"/>
      <c r="G4496" s="6"/>
      <c r="H4496" s="6"/>
      <c r="I4496" s="6"/>
      <c r="J4496" s="6"/>
      <c r="K4496" s="6"/>
      <c r="L4496" s="6"/>
      <c r="M4496" s="6"/>
      <c r="N4496" s="6"/>
      <c r="O4496" s="6"/>
      <c r="P4496" s="6"/>
      <c r="Q4496" s="6"/>
      <c r="R4496" s="6"/>
      <c r="S4496" s="6"/>
      <c r="T4496" s="6"/>
      <c r="U4496" s="6"/>
      <c r="V4496" s="6"/>
      <c r="W4496" s="6"/>
      <c r="X4496" s="6"/>
      <c r="Y4496" s="6"/>
      <c r="Z4496" s="6"/>
      <c r="AA4496" s="6"/>
      <c r="AB4496" s="21"/>
      <c r="AC4496" s="21"/>
      <c r="AD4496" s="21"/>
      <c r="AE4496" s="6"/>
      <c r="AF4496" s="6"/>
      <c r="AG4496" s="6"/>
      <c r="AH4496" s="6"/>
    </row>
    <row r="4497" spans="1:34" x14ac:dyDescent="0.35">
      <c r="A4497" s="20"/>
      <c r="B4497" s="6"/>
      <c r="C4497" s="6"/>
      <c r="D4497" s="6"/>
      <c r="E4497" s="6"/>
      <c r="F4497" s="6"/>
      <c r="G4497" s="6"/>
      <c r="H4497" s="6"/>
      <c r="I4497" s="6"/>
      <c r="J4497" s="6"/>
      <c r="K4497" s="6"/>
      <c r="L4497" s="6"/>
      <c r="M4497" s="6"/>
      <c r="N4497" s="6"/>
      <c r="O4497" s="6"/>
      <c r="P4497" s="6"/>
      <c r="Q4497" s="6"/>
      <c r="R4497" s="6"/>
      <c r="S4497" s="6"/>
      <c r="T4497" s="6"/>
      <c r="U4497" s="6"/>
      <c r="V4497" s="6"/>
      <c r="W4497" s="6"/>
      <c r="X4497" s="6"/>
      <c r="Y4497" s="6"/>
      <c r="Z4497" s="6"/>
      <c r="AA4497" s="6"/>
      <c r="AB4497" s="21"/>
      <c r="AC4497" s="21"/>
      <c r="AD4497" s="21"/>
      <c r="AE4497" s="6"/>
      <c r="AF4497" s="6"/>
      <c r="AG4497" s="6"/>
      <c r="AH4497" s="6"/>
    </row>
    <row r="4498" spans="1:34" x14ac:dyDescent="0.35">
      <c r="A4498" s="20"/>
      <c r="B4498" s="6"/>
      <c r="C4498" s="6"/>
      <c r="D4498" s="6"/>
      <c r="E4498" s="6"/>
      <c r="F4498" s="6"/>
      <c r="G4498" s="6"/>
      <c r="H4498" s="6"/>
      <c r="I4498" s="6"/>
      <c r="J4498" s="6"/>
      <c r="K4498" s="6"/>
      <c r="L4498" s="6"/>
      <c r="M4498" s="6"/>
      <c r="N4498" s="6"/>
      <c r="O4498" s="6"/>
      <c r="P4498" s="6"/>
      <c r="Q4498" s="6"/>
      <c r="R4498" s="6"/>
      <c r="S4498" s="6"/>
      <c r="T4498" s="6"/>
      <c r="U4498" s="6"/>
      <c r="V4498" s="6"/>
      <c r="W4498" s="6"/>
      <c r="X4498" s="6"/>
      <c r="Y4498" s="6"/>
      <c r="Z4498" s="6"/>
      <c r="AA4498" s="6"/>
      <c r="AB4498" s="21"/>
      <c r="AC4498" s="21"/>
      <c r="AD4498" s="21"/>
      <c r="AE4498" s="6"/>
      <c r="AF4498" s="6"/>
      <c r="AG4498" s="6"/>
      <c r="AH4498" s="6"/>
    </row>
    <row r="4499" spans="1:34" x14ac:dyDescent="0.35">
      <c r="A4499" s="20"/>
      <c r="B4499" s="6"/>
      <c r="C4499" s="6"/>
      <c r="D4499" s="6"/>
      <c r="E4499" s="6"/>
      <c r="F4499" s="6"/>
      <c r="G4499" s="6"/>
      <c r="H4499" s="6"/>
      <c r="I4499" s="6"/>
      <c r="J4499" s="6"/>
      <c r="K4499" s="6"/>
      <c r="L4499" s="6"/>
      <c r="M4499" s="6"/>
      <c r="N4499" s="6"/>
      <c r="O4499" s="6"/>
      <c r="P4499" s="6"/>
      <c r="Q4499" s="6"/>
      <c r="R4499" s="6"/>
      <c r="S4499" s="6"/>
      <c r="T4499" s="6"/>
      <c r="U4499" s="6"/>
      <c r="V4499" s="6"/>
      <c r="W4499" s="6"/>
      <c r="X4499" s="6"/>
      <c r="Y4499" s="6"/>
      <c r="Z4499" s="6"/>
      <c r="AA4499" s="6"/>
      <c r="AB4499" s="21"/>
      <c r="AC4499" s="21"/>
      <c r="AD4499" s="21"/>
      <c r="AE4499" s="6"/>
      <c r="AF4499" s="6"/>
      <c r="AG4499" s="6"/>
      <c r="AH4499" s="6"/>
    </row>
    <row r="4500" spans="1:34" x14ac:dyDescent="0.35">
      <c r="A4500" s="20"/>
      <c r="B4500" s="6"/>
      <c r="C4500" s="6"/>
      <c r="D4500" s="6"/>
      <c r="E4500" s="6"/>
      <c r="F4500" s="6"/>
      <c r="G4500" s="6"/>
      <c r="H4500" s="6"/>
      <c r="I4500" s="6"/>
      <c r="J4500" s="6"/>
      <c r="K4500" s="6"/>
      <c r="L4500" s="6"/>
      <c r="M4500" s="6"/>
      <c r="N4500" s="6"/>
      <c r="O4500" s="6"/>
      <c r="P4500" s="6"/>
      <c r="Q4500" s="6"/>
      <c r="R4500" s="6"/>
      <c r="S4500" s="6"/>
      <c r="T4500" s="6"/>
      <c r="U4500" s="6"/>
      <c r="V4500" s="6"/>
      <c r="W4500" s="6"/>
      <c r="X4500" s="6"/>
      <c r="Y4500" s="6"/>
      <c r="Z4500" s="6"/>
      <c r="AA4500" s="6"/>
      <c r="AB4500" s="21"/>
      <c r="AC4500" s="21"/>
      <c r="AD4500" s="21"/>
      <c r="AE4500" s="6"/>
      <c r="AF4500" s="6"/>
      <c r="AG4500" s="6"/>
      <c r="AH4500" s="6"/>
    </row>
    <row r="4501" spans="1:34" x14ac:dyDescent="0.35">
      <c r="A4501" s="20"/>
      <c r="B4501" s="6"/>
      <c r="C4501" s="6"/>
      <c r="D4501" s="6"/>
      <c r="E4501" s="6"/>
      <c r="F4501" s="6"/>
      <c r="G4501" s="6"/>
      <c r="H4501" s="6"/>
      <c r="I4501" s="6"/>
      <c r="J4501" s="6"/>
      <c r="K4501" s="6"/>
      <c r="L4501" s="6"/>
      <c r="M4501" s="6"/>
      <c r="N4501" s="6"/>
      <c r="O4501" s="6"/>
      <c r="P4501" s="6"/>
      <c r="Q4501" s="6"/>
      <c r="R4501" s="6"/>
      <c r="S4501" s="6"/>
      <c r="T4501" s="6"/>
      <c r="U4501" s="6"/>
      <c r="V4501" s="6"/>
      <c r="W4501" s="6"/>
      <c r="X4501" s="6"/>
      <c r="Y4501" s="6"/>
      <c r="Z4501" s="6"/>
      <c r="AA4501" s="6"/>
      <c r="AB4501" s="21"/>
      <c r="AC4501" s="21"/>
      <c r="AD4501" s="21"/>
      <c r="AE4501" s="6"/>
      <c r="AF4501" s="6"/>
      <c r="AG4501" s="6"/>
      <c r="AH4501" s="6"/>
    </row>
    <row r="4502" spans="1:34" x14ac:dyDescent="0.35">
      <c r="A4502" s="20"/>
      <c r="B4502" s="6"/>
      <c r="C4502" s="6"/>
      <c r="D4502" s="6"/>
      <c r="E4502" s="6"/>
      <c r="F4502" s="6"/>
      <c r="G4502" s="6"/>
      <c r="H4502" s="6"/>
      <c r="I4502" s="6"/>
      <c r="J4502" s="6"/>
      <c r="K4502" s="6"/>
      <c r="L4502" s="6"/>
      <c r="M4502" s="6"/>
      <c r="N4502" s="6"/>
      <c r="O4502" s="6"/>
      <c r="P4502" s="6"/>
      <c r="Q4502" s="6"/>
      <c r="R4502" s="6"/>
      <c r="S4502" s="6"/>
      <c r="T4502" s="6"/>
      <c r="U4502" s="6"/>
      <c r="V4502" s="6"/>
      <c r="W4502" s="6"/>
      <c r="X4502" s="6"/>
      <c r="Y4502" s="6"/>
      <c r="Z4502" s="6"/>
      <c r="AA4502" s="6"/>
      <c r="AB4502" s="21"/>
      <c r="AC4502" s="21"/>
      <c r="AD4502" s="21"/>
      <c r="AE4502" s="6"/>
      <c r="AF4502" s="6"/>
      <c r="AG4502" s="6"/>
      <c r="AH4502" s="6"/>
    </row>
    <row r="4503" spans="1:34" x14ac:dyDescent="0.35">
      <c r="A4503" s="20"/>
      <c r="B4503" s="6"/>
      <c r="C4503" s="6"/>
      <c r="D4503" s="6"/>
      <c r="E4503" s="6"/>
      <c r="F4503" s="6"/>
      <c r="G4503" s="6"/>
      <c r="H4503" s="6"/>
      <c r="I4503" s="6"/>
      <c r="J4503" s="6"/>
      <c r="K4503" s="6"/>
      <c r="L4503" s="6"/>
      <c r="M4503" s="6"/>
      <c r="N4503" s="6"/>
      <c r="O4503" s="6"/>
      <c r="P4503" s="6"/>
      <c r="Q4503" s="6"/>
      <c r="R4503" s="6"/>
      <c r="S4503" s="6"/>
      <c r="T4503" s="6"/>
      <c r="U4503" s="6"/>
      <c r="V4503" s="6"/>
      <c r="W4503" s="6"/>
      <c r="X4503" s="6"/>
      <c r="Y4503" s="6"/>
      <c r="Z4503" s="6"/>
      <c r="AA4503" s="6"/>
      <c r="AB4503" s="21"/>
      <c r="AC4503" s="21"/>
      <c r="AD4503" s="21"/>
      <c r="AE4503" s="6"/>
      <c r="AF4503" s="6"/>
      <c r="AG4503" s="6"/>
      <c r="AH4503" s="6"/>
    </row>
    <row r="4504" spans="1:34" x14ac:dyDescent="0.35">
      <c r="A4504" s="20"/>
      <c r="B4504" s="6"/>
      <c r="C4504" s="6"/>
      <c r="D4504" s="6"/>
      <c r="E4504" s="6"/>
      <c r="F4504" s="6"/>
      <c r="G4504" s="6"/>
      <c r="H4504" s="6"/>
      <c r="I4504" s="6"/>
      <c r="J4504" s="6"/>
      <c r="K4504" s="6"/>
      <c r="L4504" s="6"/>
      <c r="M4504" s="6"/>
      <c r="N4504" s="6"/>
      <c r="O4504" s="6"/>
      <c r="P4504" s="6"/>
      <c r="Q4504" s="6"/>
      <c r="R4504" s="6"/>
      <c r="S4504" s="6"/>
      <c r="T4504" s="6"/>
      <c r="U4504" s="6"/>
      <c r="V4504" s="6"/>
      <c r="W4504" s="6"/>
      <c r="X4504" s="6"/>
      <c r="Y4504" s="6"/>
      <c r="Z4504" s="6"/>
      <c r="AA4504" s="6"/>
      <c r="AB4504" s="21"/>
      <c r="AC4504" s="21"/>
      <c r="AD4504" s="21"/>
      <c r="AE4504" s="6"/>
      <c r="AF4504" s="6"/>
      <c r="AG4504" s="6"/>
      <c r="AH4504" s="6"/>
    </row>
    <row r="4505" spans="1:34" x14ac:dyDescent="0.35">
      <c r="A4505" s="20"/>
      <c r="B4505" s="6"/>
      <c r="C4505" s="6"/>
      <c r="D4505" s="6"/>
      <c r="E4505" s="6"/>
      <c r="F4505" s="6"/>
      <c r="G4505" s="6"/>
      <c r="H4505" s="6"/>
      <c r="I4505" s="6"/>
      <c r="J4505" s="6"/>
      <c r="K4505" s="6"/>
      <c r="L4505" s="6"/>
      <c r="M4505" s="6"/>
      <c r="N4505" s="6"/>
      <c r="O4505" s="6"/>
      <c r="P4505" s="6"/>
      <c r="Q4505" s="6"/>
      <c r="R4505" s="6"/>
      <c r="S4505" s="6"/>
      <c r="T4505" s="6"/>
      <c r="U4505" s="6"/>
      <c r="V4505" s="6"/>
      <c r="W4505" s="6"/>
      <c r="X4505" s="6"/>
      <c r="Y4505" s="6"/>
      <c r="Z4505" s="6"/>
      <c r="AA4505" s="6"/>
      <c r="AB4505" s="21"/>
      <c r="AC4505" s="21"/>
      <c r="AD4505" s="21"/>
      <c r="AE4505" s="6"/>
      <c r="AF4505" s="6"/>
      <c r="AG4505" s="6"/>
      <c r="AH4505" s="6"/>
    </row>
    <row r="4506" spans="1:34" x14ac:dyDescent="0.35">
      <c r="A4506" s="20"/>
      <c r="B4506" s="6"/>
      <c r="C4506" s="6"/>
      <c r="D4506" s="6"/>
      <c r="E4506" s="6"/>
      <c r="F4506" s="6"/>
      <c r="G4506" s="6"/>
      <c r="H4506" s="6"/>
      <c r="I4506" s="6"/>
      <c r="J4506" s="6"/>
      <c r="K4506" s="6"/>
      <c r="L4506" s="6"/>
      <c r="M4506" s="6"/>
      <c r="N4506" s="6"/>
      <c r="O4506" s="6"/>
      <c r="P4506" s="6"/>
      <c r="Q4506" s="6"/>
      <c r="R4506" s="6"/>
      <c r="S4506" s="6"/>
      <c r="T4506" s="6"/>
      <c r="U4506" s="6"/>
      <c r="V4506" s="6"/>
      <c r="W4506" s="6"/>
      <c r="X4506" s="6"/>
      <c r="Y4506" s="6"/>
      <c r="Z4506" s="6"/>
      <c r="AA4506" s="6"/>
      <c r="AB4506" s="21"/>
      <c r="AC4506" s="21"/>
      <c r="AD4506" s="21"/>
      <c r="AE4506" s="6"/>
      <c r="AF4506" s="6"/>
      <c r="AG4506" s="6"/>
      <c r="AH4506" s="6"/>
    </row>
    <row r="4507" spans="1:34" x14ac:dyDescent="0.35">
      <c r="A4507" s="20"/>
      <c r="B4507" s="6"/>
      <c r="C4507" s="6"/>
      <c r="D4507" s="6"/>
      <c r="E4507" s="6"/>
      <c r="F4507" s="6"/>
      <c r="G4507" s="6"/>
      <c r="H4507" s="6"/>
      <c r="I4507" s="6"/>
      <c r="J4507" s="6"/>
      <c r="K4507" s="6"/>
      <c r="L4507" s="6"/>
      <c r="M4507" s="6"/>
      <c r="N4507" s="6"/>
      <c r="O4507" s="6"/>
      <c r="P4507" s="6"/>
      <c r="Q4507" s="6"/>
      <c r="R4507" s="6"/>
      <c r="S4507" s="6"/>
      <c r="T4507" s="6"/>
      <c r="U4507" s="6"/>
      <c r="V4507" s="6"/>
      <c r="W4507" s="6"/>
      <c r="X4507" s="6"/>
      <c r="Y4507" s="6"/>
      <c r="Z4507" s="6"/>
      <c r="AA4507" s="6"/>
      <c r="AB4507" s="21"/>
      <c r="AC4507" s="21"/>
      <c r="AD4507" s="21"/>
      <c r="AE4507" s="6"/>
      <c r="AF4507" s="6"/>
      <c r="AG4507" s="6"/>
      <c r="AH4507" s="6"/>
    </row>
    <row r="4508" spans="1:34" x14ac:dyDescent="0.35">
      <c r="A4508" s="20"/>
      <c r="B4508" s="6"/>
      <c r="C4508" s="6"/>
      <c r="D4508" s="6"/>
      <c r="E4508" s="6"/>
      <c r="F4508" s="6"/>
      <c r="G4508" s="6"/>
      <c r="H4508" s="6"/>
      <c r="I4508" s="6"/>
      <c r="J4508" s="6"/>
      <c r="K4508" s="6"/>
      <c r="L4508" s="6"/>
      <c r="M4508" s="6"/>
      <c r="N4508" s="6"/>
      <c r="O4508" s="6"/>
      <c r="P4508" s="6"/>
      <c r="Q4508" s="6"/>
      <c r="R4508" s="6"/>
      <c r="S4508" s="6"/>
      <c r="T4508" s="6"/>
      <c r="U4508" s="6"/>
      <c r="V4508" s="6"/>
      <c r="W4508" s="6"/>
      <c r="X4508" s="6"/>
      <c r="Y4508" s="6"/>
      <c r="Z4508" s="6"/>
      <c r="AA4508" s="6"/>
      <c r="AB4508" s="21"/>
      <c r="AC4508" s="21"/>
      <c r="AD4508" s="21"/>
      <c r="AE4508" s="6"/>
      <c r="AF4508" s="6"/>
      <c r="AG4508" s="6"/>
      <c r="AH4508" s="6"/>
    </row>
    <row r="4509" spans="1:34" x14ac:dyDescent="0.35">
      <c r="A4509" s="20"/>
      <c r="B4509" s="6"/>
      <c r="C4509" s="6"/>
      <c r="D4509" s="6"/>
      <c r="E4509" s="6"/>
      <c r="F4509" s="6"/>
      <c r="G4509" s="6"/>
      <c r="H4509" s="6"/>
      <c r="I4509" s="6"/>
      <c r="J4509" s="6"/>
      <c r="K4509" s="6"/>
      <c r="L4509" s="6"/>
      <c r="M4509" s="6"/>
      <c r="N4509" s="6"/>
      <c r="O4509" s="6"/>
      <c r="P4509" s="6"/>
      <c r="Q4509" s="6"/>
      <c r="R4509" s="6"/>
      <c r="S4509" s="6"/>
      <c r="T4509" s="6"/>
      <c r="U4509" s="6"/>
      <c r="V4509" s="6"/>
      <c r="W4509" s="6"/>
      <c r="X4509" s="6"/>
      <c r="Y4509" s="6"/>
      <c r="Z4509" s="6"/>
      <c r="AA4509" s="6"/>
      <c r="AB4509" s="21"/>
      <c r="AC4509" s="21"/>
      <c r="AD4509" s="21"/>
      <c r="AE4509" s="6"/>
      <c r="AF4509" s="6"/>
      <c r="AG4509" s="6"/>
      <c r="AH4509" s="6"/>
    </row>
    <row r="4510" spans="1:34" x14ac:dyDescent="0.35">
      <c r="A4510" s="20"/>
      <c r="B4510" s="6"/>
      <c r="C4510" s="6"/>
      <c r="D4510" s="6"/>
      <c r="E4510" s="6"/>
      <c r="F4510" s="6"/>
      <c r="G4510" s="6"/>
      <c r="H4510" s="6"/>
      <c r="I4510" s="6"/>
      <c r="J4510" s="6"/>
      <c r="K4510" s="6"/>
      <c r="L4510" s="6"/>
      <c r="M4510" s="6"/>
      <c r="N4510" s="6"/>
      <c r="O4510" s="6"/>
      <c r="P4510" s="6"/>
      <c r="Q4510" s="6"/>
      <c r="R4510" s="6"/>
      <c r="S4510" s="6"/>
      <c r="T4510" s="6"/>
      <c r="U4510" s="6"/>
      <c r="V4510" s="6"/>
      <c r="W4510" s="6"/>
      <c r="X4510" s="6"/>
      <c r="Y4510" s="6"/>
      <c r="Z4510" s="6"/>
      <c r="AA4510" s="6"/>
      <c r="AB4510" s="21"/>
      <c r="AC4510" s="21"/>
      <c r="AD4510" s="21"/>
      <c r="AE4510" s="6"/>
      <c r="AF4510" s="6"/>
      <c r="AG4510" s="6"/>
      <c r="AH4510" s="6"/>
    </row>
    <row r="4511" spans="1:34" x14ac:dyDescent="0.35">
      <c r="A4511" s="20"/>
      <c r="B4511" s="6"/>
      <c r="C4511" s="6"/>
      <c r="D4511" s="6"/>
      <c r="E4511" s="6"/>
      <c r="F4511" s="6"/>
      <c r="G4511" s="6"/>
      <c r="H4511" s="6"/>
      <c r="I4511" s="6"/>
      <c r="J4511" s="6"/>
      <c r="K4511" s="6"/>
      <c r="L4511" s="6"/>
      <c r="M4511" s="6"/>
      <c r="N4511" s="6"/>
      <c r="O4511" s="6"/>
      <c r="P4511" s="6"/>
      <c r="Q4511" s="6"/>
      <c r="R4511" s="6"/>
      <c r="S4511" s="6"/>
      <c r="T4511" s="6"/>
      <c r="U4511" s="6"/>
      <c r="V4511" s="6"/>
      <c r="W4511" s="6"/>
      <c r="X4511" s="6"/>
      <c r="Y4511" s="6"/>
      <c r="Z4511" s="6"/>
      <c r="AA4511" s="6"/>
      <c r="AB4511" s="21"/>
      <c r="AC4511" s="21"/>
      <c r="AD4511" s="21"/>
      <c r="AE4511" s="6"/>
      <c r="AF4511" s="6"/>
      <c r="AG4511" s="6"/>
      <c r="AH4511" s="6"/>
    </row>
    <row r="4512" spans="1:34" x14ac:dyDescent="0.35">
      <c r="A4512" s="20"/>
      <c r="B4512" s="6"/>
      <c r="C4512" s="6"/>
      <c r="D4512" s="6"/>
      <c r="E4512" s="6"/>
      <c r="F4512" s="6"/>
      <c r="G4512" s="6"/>
      <c r="H4512" s="6"/>
      <c r="I4512" s="6"/>
      <c r="J4512" s="6"/>
      <c r="K4512" s="6"/>
      <c r="L4512" s="6"/>
      <c r="M4512" s="6"/>
      <c r="N4512" s="6"/>
      <c r="O4512" s="6"/>
      <c r="P4512" s="6"/>
      <c r="Q4512" s="6"/>
      <c r="R4512" s="6"/>
      <c r="S4512" s="6"/>
      <c r="T4512" s="6"/>
      <c r="U4512" s="6"/>
      <c r="V4512" s="6"/>
      <c r="W4512" s="6"/>
      <c r="X4512" s="6"/>
      <c r="Y4512" s="6"/>
      <c r="Z4512" s="6"/>
      <c r="AA4512" s="6"/>
      <c r="AB4512" s="21"/>
      <c r="AC4512" s="21"/>
      <c r="AD4512" s="21"/>
      <c r="AE4512" s="6"/>
      <c r="AF4512" s="6"/>
      <c r="AG4512" s="6"/>
      <c r="AH4512" s="6"/>
    </row>
    <row r="4513" spans="1:34" x14ac:dyDescent="0.35">
      <c r="A4513" s="20"/>
      <c r="B4513" s="6"/>
      <c r="C4513" s="6"/>
      <c r="D4513" s="6"/>
      <c r="E4513" s="6"/>
      <c r="F4513" s="6"/>
      <c r="G4513" s="6"/>
      <c r="H4513" s="6"/>
      <c r="I4513" s="6"/>
      <c r="J4513" s="6"/>
      <c r="K4513" s="6"/>
      <c r="L4513" s="6"/>
      <c r="M4513" s="6"/>
      <c r="N4513" s="6"/>
      <c r="O4513" s="6"/>
      <c r="P4513" s="6"/>
      <c r="Q4513" s="6"/>
      <c r="R4513" s="6"/>
      <c r="S4513" s="6"/>
      <c r="T4513" s="6"/>
      <c r="U4513" s="6"/>
      <c r="V4513" s="6"/>
      <c r="W4513" s="6"/>
      <c r="X4513" s="6"/>
      <c r="Y4513" s="6"/>
      <c r="Z4513" s="6"/>
      <c r="AA4513" s="6"/>
      <c r="AB4513" s="21"/>
      <c r="AC4513" s="21"/>
      <c r="AD4513" s="21"/>
      <c r="AE4513" s="6"/>
      <c r="AF4513" s="6"/>
      <c r="AG4513" s="6"/>
      <c r="AH4513" s="6"/>
    </row>
    <row r="4514" spans="1:34" x14ac:dyDescent="0.35">
      <c r="A4514" s="20"/>
      <c r="B4514" s="6"/>
      <c r="C4514" s="6"/>
      <c r="D4514" s="6"/>
      <c r="E4514" s="6"/>
      <c r="F4514" s="6"/>
      <c r="G4514" s="6"/>
      <c r="H4514" s="6"/>
      <c r="I4514" s="6"/>
      <c r="J4514" s="6"/>
      <c r="K4514" s="6"/>
      <c r="L4514" s="6"/>
      <c r="M4514" s="6"/>
      <c r="N4514" s="6"/>
      <c r="O4514" s="6"/>
      <c r="P4514" s="6"/>
      <c r="Q4514" s="6"/>
      <c r="R4514" s="6"/>
      <c r="S4514" s="6"/>
      <c r="T4514" s="6"/>
      <c r="U4514" s="6"/>
      <c r="V4514" s="6"/>
      <c r="W4514" s="6"/>
      <c r="X4514" s="6"/>
      <c r="Y4514" s="6"/>
      <c r="Z4514" s="6"/>
      <c r="AA4514" s="6"/>
      <c r="AB4514" s="21"/>
      <c r="AC4514" s="21"/>
      <c r="AD4514" s="21"/>
      <c r="AE4514" s="6"/>
      <c r="AF4514" s="6"/>
      <c r="AG4514" s="6"/>
      <c r="AH4514" s="6"/>
    </row>
    <row r="4515" spans="1:34" x14ac:dyDescent="0.35">
      <c r="A4515" s="20"/>
      <c r="B4515" s="6"/>
      <c r="C4515" s="6"/>
      <c r="D4515" s="6"/>
      <c r="E4515" s="6"/>
      <c r="F4515" s="6"/>
      <c r="G4515" s="6"/>
      <c r="H4515" s="6"/>
      <c r="I4515" s="6"/>
      <c r="J4515" s="6"/>
      <c r="K4515" s="6"/>
      <c r="L4515" s="6"/>
      <c r="M4515" s="6"/>
      <c r="N4515" s="6"/>
      <c r="O4515" s="6"/>
      <c r="P4515" s="6"/>
      <c r="Q4515" s="6"/>
      <c r="R4515" s="6"/>
      <c r="S4515" s="6"/>
      <c r="T4515" s="6"/>
      <c r="U4515" s="6"/>
      <c r="V4515" s="6"/>
      <c r="W4515" s="6"/>
      <c r="X4515" s="6"/>
      <c r="Y4515" s="6"/>
      <c r="Z4515" s="6"/>
      <c r="AA4515" s="6"/>
      <c r="AB4515" s="21"/>
      <c r="AC4515" s="21"/>
      <c r="AD4515" s="21"/>
      <c r="AE4515" s="6"/>
      <c r="AF4515" s="6"/>
      <c r="AG4515" s="6"/>
      <c r="AH4515" s="6"/>
    </row>
    <row r="4516" spans="1:34" x14ac:dyDescent="0.35">
      <c r="A4516" s="20"/>
      <c r="B4516" s="6"/>
      <c r="C4516" s="6"/>
      <c r="D4516" s="6"/>
      <c r="E4516" s="6"/>
      <c r="F4516" s="6"/>
      <c r="G4516" s="6"/>
      <c r="H4516" s="6"/>
      <c r="I4516" s="6"/>
      <c r="J4516" s="6"/>
      <c r="K4516" s="6"/>
      <c r="L4516" s="6"/>
      <c r="M4516" s="6"/>
      <c r="N4516" s="6"/>
      <c r="O4516" s="6"/>
      <c r="P4516" s="6"/>
      <c r="Q4516" s="6"/>
      <c r="R4516" s="6"/>
      <c r="S4516" s="6"/>
      <c r="T4516" s="6"/>
      <c r="U4516" s="6"/>
      <c r="V4516" s="6"/>
      <c r="W4516" s="6"/>
      <c r="X4516" s="6"/>
      <c r="Y4516" s="6"/>
      <c r="Z4516" s="6"/>
      <c r="AA4516" s="6"/>
      <c r="AB4516" s="21"/>
      <c r="AC4516" s="21"/>
      <c r="AD4516" s="21"/>
      <c r="AE4516" s="6"/>
      <c r="AF4516" s="6"/>
      <c r="AG4516" s="6"/>
      <c r="AH4516" s="6"/>
    </row>
    <row r="4517" spans="1:34" x14ac:dyDescent="0.35">
      <c r="A4517" s="20"/>
      <c r="B4517" s="6"/>
      <c r="C4517" s="6"/>
      <c r="D4517" s="6"/>
      <c r="E4517" s="6"/>
      <c r="F4517" s="6"/>
      <c r="G4517" s="6"/>
      <c r="H4517" s="6"/>
      <c r="I4517" s="6"/>
      <c r="J4517" s="6"/>
      <c r="K4517" s="6"/>
      <c r="L4517" s="6"/>
      <c r="M4517" s="6"/>
      <c r="N4517" s="6"/>
      <c r="O4517" s="6"/>
      <c r="P4517" s="6"/>
      <c r="Q4517" s="6"/>
      <c r="R4517" s="6"/>
      <c r="S4517" s="6"/>
      <c r="T4517" s="6"/>
      <c r="U4517" s="6"/>
      <c r="V4517" s="6"/>
      <c r="W4517" s="6"/>
      <c r="X4517" s="6"/>
      <c r="Y4517" s="6"/>
      <c r="Z4517" s="6"/>
      <c r="AA4517" s="6"/>
      <c r="AB4517" s="21"/>
      <c r="AC4517" s="21"/>
      <c r="AD4517" s="21"/>
      <c r="AE4517" s="6"/>
      <c r="AF4517" s="6"/>
      <c r="AG4517" s="6"/>
      <c r="AH4517" s="6"/>
    </row>
    <row r="4518" spans="1:34" x14ac:dyDescent="0.35">
      <c r="A4518" s="20"/>
      <c r="B4518" s="6"/>
      <c r="C4518" s="6"/>
      <c r="D4518" s="6"/>
      <c r="E4518" s="6"/>
      <c r="F4518" s="6"/>
      <c r="G4518" s="6"/>
      <c r="H4518" s="6"/>
      <c r="I4518" s="6"/>
      <c r="J4518" s="6"/>
      <c r="K4518" s="6"/>
      <c r="L4518" s="6"/>
      <c r="M4518" s="6"/>
      <c r="N4518" s="6"/>
      <c r="O4518" s="6"/>
      <c r="P4518" s="6"/>
      <c r="Q4518" s="6"/>
      <c r="R4518" s="6"/>
      <c r="S4518" s="6"/>
      <c r="T4518" s="6"/>
      <c r="U4518" s="6"/>
      <c r="V4518" s="6"/>
      <c r="W4518" s="6"/>
      <c r="X4518" s="6"/>
      <c r="Y4518" s="6"/>
      <c r="Z4518" s="6"/>
      <c r="AA4518" s="6"/>
      <c r="AB4518" s="21"/>
      <c r="AC4518" s="21"/>
      <c r="AD4518" s="21"/>
      <c r="AE4518" s="6"/>
      <c r="AF4518" s="6"/>
      <c r="AG4518" s="6"/>
      <c r="AH4518" s="6"/>
    </row>
    <row r="4519" spans="1:34" x14ac:dyDescent="0.35">
      <c r="A4519" s="20"/>
      <c r="B4519" s="6"/>
      <c r="C4519" s="6"/>
      <c r="D4519" s="6"/>
      <c r="E4519" s="6"/>
      <c r="F4519" s="6"/>
      <c r="G4519" s="6"/>
      <c r="H4519" s="6"/>
      <c r="I4519" s="6"/>
      <c r="J4519" s="6"/>
      <c r="K4519" s="6"/>
      <c r="L4519" s="6"/>
      <c r="M4519" s="6"/>
      <c r="N4519" s="6"/>
      <c r="O4519" s="6"/>
      <c r="P4519" s="6"/>
      <c r="Q4519" s="6"/>
      <c r="R4519" s="6"/>
      <c r="S4519" s="6"/>
      <c r="T4519" s="6"/>
      <c r="U4519" s="6"/>
      <c r="V4519" s="6"/>
      <c r="W4519" s="6"/>
      <c r="X4519" s="6"/>
      <c r="Y4519" s="6"/>
      <c r="Z4519" s="6"/>
      <c r="AA4519" s="6"/>
      <c r="AB4519" s="21"/>
      <c r="AC4519" s="21"/>
      <c r="AD4519" s="21"/>
      <c r="AE4519" s="6"/>
      <c r="AF4519" s="6"/>
      <c r="AG4519" s="6"/>
      <c r="AH4519" s="6"/>
    </row>
    <row r="4520" spans="1:34" x14ac:dyDescent="0.35">
      <c r="A4520" s="20"/>
      <c r="B4520" s="6"/>
      <c r="C4520" s="6"/>
      <c r="D4520" s="6"/>
      <c r="E4520" s="6"/>
      <c r="F4520" s="6"/>
      <c r="G4520" s="6"/>
      <c r="H4520" s="6"/>
      <c r="I4520" s="6"/>
      <c r="J4520" s="6"/>
      <c r="K4520" s="6"/>
      <c r="L4520" s="6"/>
      <c r="M4520" s="6"/>
      <c r="N4520" s="6"/>
      <c r="O4520" s="6"/>
      <c r="P4520" s="6"/>
      <c r="Q4520" s="6"/>
      <c r="R4520" s="6"/>
      <c r="S4520" s="6"/>
      <c r="T4520" s="6"/>
      <c r="U4520" s="6"/>
      <c r="V4520" s="6"/>
      <c r="W4520" s="6"/>
      <c r="X4520" s="6"/>
      <c r="Y4520" s="6"/>
      <c r="Z4520" s="6"/>
      <c r="AA4520" s="6"/>
      <c r="AB4520" s="21"/>
      <c r="AC4520" s="21"/>
      <c r="AD4520" s="21"/>
      <c r="AE4520" s="6"/>
      <c r="AF4520" s="6"/>
      <c r="AG4520" s="6"/>
      <c r="AH4520" s="6"/>
    </row>
    <row r="4521" spans="1:34" x14ac:dyDescent="0.35">
      <c r="A4521" s="20"/>
      <c r="B4521" s="6"/>
      <c r="C4521" s="6"/>
      <c r="D4521" s="6"/>
      <c r="E4521" s="6"/>
      <c r="F4521" s="6"/>
      <c r="G4521" s="6"/>
      <c r="H4521" s="6"/>
      <c r="I4521" s="6"/>
      <c r="J4521" s="6"/>
      <c r="K4521" s="6"/>
      <c r="L4521" s="6"/>
      <c r="M4521" s="6"/>
      <c r="N4521" s="6"/>
      <c r="O4521" s="6"/>
      <c r="P4521" s="6"/>
      <c r="Q4521" s="6"/>
      <c r="R4521" s="6"/>
      <c r="S4521" s="6"/>
      <c r="T4521" s="6"/>
      <c r="U4521" s="6"/>
      <c r="V4521" s="6"/>
      <c r="W4521" s="6"/>
      <c r="X4521" s="6"/>
      <c r="Y4521" s="6"/>
      <c r="Z4521" s="6"/>
      <c r="AA4521" s="6"/>
      <c r="AB4521" s="21"/>
      <c r="AC4521" s="21"/>
      <c r="AD4521" s="21"/>
      <c r="AE4521" s="6"/>
      <c r="AF4521" s="6"/>
      <c r="AG4521" s="6"/>
      <c r="AH4521" s="6"/>
    </row>
    <row r="4522" spans="1:34" x14ac:dyDescent="0.35">
      <c r="A4522" s="20"/>
      <c r="B4522" s="6"/>
      <c r="C4522" s="6"/>
      <c r="D4522" s="6"/>
      <c r="E4522" s="6"/>
      <c r="F4522" s="6"/>
      <c r="G4522" s="6"/>
      <c r="H4522" s="6"/>
      <c r="I4522" s="6"/>
      <c r="J4522" s="6"/>
      <c r="K4522" s="6"/>
      <c r="L4522" s="6"/>
      <c r="M4522" s="6"/>
      <c r="N4522" s="6"/>
      <c r="O4522" s="6"/>
      <c r="P4522" s="6"/>
      <c r="Q4522" s="6"/>
      <c r="R4522" s="6"/>
      <c r="S4522" s="6"/>
      <c r="T4522" s="6"/>
      <c r="U4522" s="6"/>
      <c r="V4522" s="6"/>
      <c r="W4522" s="6"/>
      <c r="X4522" s="6"/>
      <c r="Y4522" s="6"/>
      <c r="Z4522" s="6"/>
      <c r="AA4522" s="6"/>
      <c r="AB4522" s="21"/>
      <c r="AC4522" s="21"/>
      <c r="AD4522" s="21"/>
      <c r="AE4522" s="6"/>
      <c r="AF4522" s="6"/>
      <c r="AG4522" s="6"/>
      <c r="AH4522" s="6"/>
    </row>
    <row r="4523" spans="1:34" x14ac:dyDescent="0.35">
      <c r="A4523" s="20"/>
      <c r="B4523" s="6"/>
      <c r="C4523" s="6"/>
      <c r="D4523" s="6"/>
      <c r="E4523" s="6"/>
      <c r="F4523" s="6"/>
      <c r="G4523" s="6"/>
      <c r="H4523" s="6"/>
      <c r="I4523" s="6"/>
      <c r="J4523" s="6"/>
      <c r="K4523" s="6"/>
      <c r="L4523" s="6"/>
      <c r="M4523" s="6"/>
      <c r="N4523" s="6"/>
      <c r="O4523" s="6"/>
      <c r="P4523" s="6"/>
      <c r="Q4523" s="6"/>
      <c r="R4523" s="6"/>
      <c r="S4523" s="6"/>
      <c r="T4523" s="6"/>
      <c r="U4523" s="6"/>
      <c r="V4523" s="6"/>
      <c r="W4523" s="6"/>
      <c r="X4523" s="6"/>
      <c r="Y4523" s="6"/>
      <c r="Z4523" s="6"/>
      <c r="AA4523" s="6"/>
      <c r="AB4523" s="21"/>
      <c r="AC4523" s="21"/>
      <c r="AD4523" s="21"/>
      <c r="AE4523" s="6"/>
      <c r="AF4523" s="6"/>
      <c r="AG4523" s="6"/>
      <c r="AH4523" s="6"/>
    </row>
    <row r="4524" spans="1:34" x14ac:dyDescent="0.35">
      <c r="A4524" s="20"/>
      <c r="B4524" s="6"/>
      <c r="C4524" s="6"/>
      <c r="D4524" s="6"/>
      <c r="E4524" s="6"/>
      <c r="F4524" s="6"/>
      <c r="G4524" s="6"/>
      <c r="H4524" s="6"/>
      <c r="I4524" s="6"/>
      <c r="J4524" s="6"/>
      <c r="K4524" s="6"/>
      <c r="L4524" s="6"/>
      <c r="M4524" s="6"/>
      <c r="N4524" s="6"/>
      <c r="O4524" s="6"/>
      <c r="P4524" s="6"/>
      <c r="Q4524" s="6"/>
      <c r="R4524" s="6"/>
      <c r="S4524" s="6"/>
      <c r="T4524" s="6"/>
      <c r="U4524" s="6"/>
      <c r="V4524" s="6"/>
      <c r="W4524" s="6"/>
      <c r="X4524" s="6"/>
      <c r="Y4524" s="6"/>
      <c r="Z4524" s="6"/>
      <c r="AA4524" s="6"/>
      <c r="AB4524" s="21"/>
      <c r="AC4524" s="21"/>
      <c r="AD4524" s="21"/>
      <c r="AE4524" s="6"/>
      <c r="AF4524" s="6"/>
      <c r="AG4524" s="6"/>
      <c r="AH4524" s="6"/>
    </row>
    <row r="4525" spans="1:34" x14ac:dyDescent="0.35">
      <c r="A4525" s="20"/>
      <c r="B4525" s="6"/>
      <c r="C4525" s="6"/>
      <c r="D4525" s="6"/>
      <c r="E4525" s="6"/>
      <c r="F4525" s="6"/>
      <c r="G4525" s="6"/>
      <c r="H4525" s="6"/>
      <c r="I4525" s="6"/>
      <c r="J4525" s="6"/>
      <c r="K4525" s="6"/>
      <c r="L4525" s="6"/>
      <c r="M4525" s="6"/>
      <c r="N4525" s="6"/>
      <c r="O4525" s="6"/>
      <c r="P4525" s="6"/>
      <c r="Q4525" s="6"/>
      <c r="R4525" s="6"/>
      <c r="S4525" s="6"/>
      <c r="T4525" s="6"/>
      <c r="U4525" s="6"/>
      <c r="V4525" s="6"/>
      <c r="W4525" s="6"/>
      <c r="X4525" s="6"/>
      <c r="Y4525" s="6"/>
      <c r="Z4525" s="6"/>
      <c r="AA4525" s="6"/>
      <c r="AB4525" s="21"/>
      <c r="AC4525" s="21"/>
      <c r="AD4525" s="21"/>
      <c r="AE4525" s="6"/>
      <c r="AF4525" s="6"/>
      <c r="AG4525" s="6"/>
      <c r="AH4525" s="6"/>
    </row>
    <row r="4526" spans="1:34" x14ac:dyDescent="0.35">
      <c r="A4526" s="20"/>
      <c r="B4526" s="6"/>
      <c r="C4526" s="6"/>
      <c r="D4526" s="6"/>
      <c r="E4526" s="6"/>
      <c r="F4526" s="6"/>
      <c r="G4526" s="6"/>
      <c r="H4526" s="6"/>
      <c r="I4526" s="6"/>
      <c r="J4526" s="6"/>
      <c r="K4526" s="6"/>
      <c r="L4526" s="6"/>
      <c r="M4526" s="6"/>
      <c r="N4526" s="6"/>
      <c r="O4526" s="6"/>
      <c r="P4526" s="6"/>
      <c r="Q4526" s="6"/>
      <c r="R4526" s="6"/>
      <c r="S4526" s="6"/>
      <c r="T4526" s="6"/>
      <c r="U4526" s="6"/>
      <c r="V4526" s="6"/>
      <c r="W4526" s="6"/>
      <c r="X4526" s="6"/>
      <c r="Y4526" s="6"/>
      <c r="Z4526" s="6"/>
      <c r="AA4526" s="6"/>
      <c r="AB4526" s="21"/>
      <c r="AC4526" s="21"/>
      <c r="AD4526" s="21"/>
      <c r="AE4526" s="6"/>
      <c r="AF4526" s="6"/>
      <c r="AG4526" s="6"/>
      <c r="AH4526" s="6"/>
    </row>
    <row r="4527" spans="1:34" x14ac:dyDescent="0.35">
      <c r="A4527" s="20"/>
      <c r="B4527" s="6"/>
      <c r="C4527" s="6"/>
      <c r="D4527" s="6"/>
      <c r="E4527" s="6"/>
      <c r="F4527" s="6"/>
      <c r="G4527" s="6"/>
      <c r="H4527" s="6"/>
      <c r="I4527" s="6"/>
      <c r="J4527" s="6"/>
      <c r="K4527" s="6"/>
      <c r="L4527" s="6"/>
      <c r="M4527" s="6"/>
      <c r="N4527" s="6"/>
      <c r="O4527" s="6"/>
      <c r="P4527" s="6"/>
      <c r="Q4527" s="6"/>
      <c r="R4527" s="6"/>
      <c r="S4527" s="6"/>
      <c r="T4527" s="6"/>
      <c r="U4527" s="6"/>
      <c r="V4527" s="6"/>
      <c r="W4527" s="6"/>
      <c r="X4527" s="6"/>
      <c r="Y4527" s="6"/>
      <c r="Z4527" s="6"/>
      <c r="AA4527" s="6"/>
      <c r="AB4527" s="21"/>
      <c r="AC4527" s="21"/>
      <c r="AD4527" s="21"/>
      <c r="AE4527" s="6"/>
      <c r="AF4527" s="6"/>
      <c r="AG4527" s="6"/>
      <c r="AH4527" s="6"/>
    </row>
    <row r="4528" spans="1:34" x14ac:dyDescent="0.35">
      <c r="A4528" s="20"/>
      <c r="B4528" s="6"/>
      <c r="C4528" s="6"/>
      <c r="D4528" s="6"/>
      <c r="E4528" s="6"/>
      <c r="F4528" s="6"/>
      <c r="G4528" s="6"/>
      <c r="H4528" s="6"/>
      <c r="I4528" s="6"/>
      <c r="J4528" s="6"/>
      <c r="K4528" s="6"/>
      <c r="L4528" s="6"/>
      <c r="M4528" s="6"/>
      <c r="N4528" s="6"/>
      <c r="O4528" s="6"/>
      <c r="P4528" s="6"/>
      <c r="Q4528" s="6"/>
      <c r="R4528" s="6"/>
      <c r="S4528" s="6"/>
      <c r="T4528" s="6"/>
      <c r="U4528" s="6"/>
      <c r="V4528" s="6"/>
      <c r="W4528" s="6"/>
      <c r="X4528" s="6"/>
      <c r="Y4528" s="6"/>
      <c r="Z4528" s="6"/>
      <c r="AA4528" s="6"/>
      <c r="AB4528" s="21"/>
      <c r="AC4528" s="21"/>
      <c r="AD4528" s="21"/>
      <c r="AE4528" s="6"/>
      <c r="AF4528" s="6"/>
      <c r="AG4528" s="6"/>
      <c r="AH4528" s="6"/>
    </row>
    <row r="4529" spans="1:34" x14ac:dyDescent="0.35">
      <c r="A4529" s="20"/>
      <c r="B4529" s="6"/>
      <c r="C4529" s="6"/>
      <c r="D4529" s="6"/>
      <c r="E4529" s="6"/>
      <c r="F4529" s="6"/>
      <c r="G4529" s="6"/>
      <c r="H4529" s="6"/>
      <c r="I4529" s="6"/>
      <c r="J4529" s="6"/>
      <c r="K4529" s="6"/>
      <c r="L4529" s="6"/>
      <c r="M4529" s="6"/>
      <c r="N4529" s="6"/>
      <c r="O4529" s="6"/>
      <c r="P4529" s="6"/>
      <c r="Q4529" s="6"/>
      <c r="R4529" s="6"/>
      <c r="S4529" s="6"/>
      <c r="T4529" s="6"/>
      <c r="U4529" s="6"/>
      <c r="V4529" s="6"/>
      <c r="W4529" s="6"/>
      <c r="X4529" s="6"/>
      <c r="Y4529" s="6"/>
      <c r="Z4529" s="6"/>
      <c r="AA4529" s="6"/>
      <c r="AB4529" s="21"/>
      <c r="AC4529" s="21"/>
      <c r="AD4529" s="21"/>
      <c r="AE4529" s="6"/>
      <c r="AF4529" s="6"/>
      <c r="AG4529" s="6"/>
      <c r="AH4529" s="6"/>
    </row>
    <row r="4530" spans="1:34" x14ac:dyDescent="0.35">
      <c r="A4530" s="20"/>
      <c r="B4530" s="6"/>
      <c r="C4530" s="6"/>
      <c r="D4530" s="6"/>
      <c r="E4530" s="6"/>
      <c r="F4530" s="6"/>
      <c r="G4530" s="6"/>
      <c r="H4530" s="6"/>
      <c r="I4530" s="6"/>
      <c r="J4530" s="6"/>
      <c r="K4530" s="6"/>
      <c r="L4530" s="6"/>
      <c r="M4530" s="6"/>
      <c r="N4530" s="6"/>
      <c r="O4530" s="6"/>
      <c r="P4530" s="6"/>
      <c r="Q4530" s="6"/>
      <c r="R4530" s="6"/>
      <c r="S4530" s="6"/>
      <c r="T4530" s="6"/>
      <c r="U4530" s="6"/>
      <c r="V4530" s="6"/>
      <c r="W4530" s="6"/>
      <c r="X4530" s="6"/>
      <c r="Y4530" s="6"/>
      <c r="Z4530" s="6"/>
      <c r="AA4530" s="6"/>
      <c r="AB4530" s="21"/>
      <c r="AC4530" s="21"/>
      <c r="AD4530" s="21"/>
      <c r="AE4530" s="6"/>
      <c r="AF4530" s="6"/>
      <c r="AG4530" s="6"/>
      <c r="AH4530" s="6"/>
    </row>
    <row r="4531" spans="1:34" x14ac:dyDescent="0.35">
      <c r="A4531" s="20"/>
      <c r="B4531" s="6"/>
      <c r="C4531" s="6"/>
      <c r="D4531" s="6"/>
      <c r="E4531" s="6"/>
      <c r="F4531" s="6"/>
      <c r="G4531" s="6"/>
      <c r="H4531" s="6"/>
      <c r="I4531" s="6"/>
      <c r="J4531" s="6"/>
      <c r="K4531" s="6"/>
      <c r="L4531" s="6"/>
      <c r="M4531" s="6"/>
      <c r="N4531" s="6"/>
      <c r="O4531" s="6"/>
      <c r="P4531" s="6"/>
      <c r="Q4531" s="6"/>
      <c r="R4531" s="6"/>
      <c r="S4531" s="6"/>
      <c r="T4531" s="6"/>
      <c r="U4531" s="6"/>
      <c r="V4531" s="6"/>
      <c r="W4531" s="6"/>
      <c r="X4531" s="6"/>
      <c r="Y4531" s="6"/>
      <c r="Z4531" s="6"/>
      <c r="AA4531" s="6"/>
      <c r="AB4531" s="21"/>
      <c r="AC4531" s="21"/>
      <c r="AD4531" s="21"/>
      <c r="AE4531" s="6"/>
      <c r="AF4531" s="6"/>
      <c r="AG4531" s="6"/>
      <c r="AH4531" s="6"/>
    </row>
    <row r="4532" spans="1:34" x14ac:dyDescent="0.35">
      <c r="A4532" s="20"/>
      <c r="B4532" s="6"/>
      <c r="C4532" s="6"/>
      <c r="D4532" s="6"/>
      <c r="E4532" s="6"/>
      <c r="F4532" s="6"/>
      <c r="G4532" s="6"/>
      <c r="H4532" s="6"/>
      <c r="I4532" s="6"/>
      <c r="J4532" s="6"/>
      <c r="K4532" s="6"/>
      <c r="L4532" s="6"/>
      <c r="M4532" s="6"/>
      <c r="N4532" s="6"/>
      <c r="O4532" s="6"/>
      <c r="P4532" s="6"/>
      <c r="Q4532" s="6"/>
      <c r="R4532" s="6"/>
      <c r="S4532" s="6"/>
      <c r="T4532" s="6"/>
      <c r="U4532" s="6"/>
      <c r="V4532" s="6"/>
      <c r="W4532" s="6"/>
      <c r="X4532" s="6"/>
      <c r="Y4532" s="6"/>
      <c r="Z4532" s="6"/>
      <c r="AA4532" s="6"/>
      <c r="AB4532" s="21"/>
      <c r="AC4532" s="21"/>
      <c r="AD4532" s="21"/>
      <c r="AE4532" s="6"/>
      <c r="AF4532" s="6"/>
      <c r="AG4532" s="6"/>
      <c r="AH4532" s="6"/>
    </row>
    <row r="4533" spans="1:34" x14ac:dyDescent="0.35">
      <c r="A4533" s="20"/>
      <c r="B4533" s="6"/>
      <c r="C4533" s="6"/>
      <c r="D4533" s="6"/>
      <c r="E4533" s="6"/>
      <c r="F4533" s="6"/>
      <c r="G4533" s="6"/>
      <c r="H4533" s="6"/>
      <c r="I4533" s="6"/>
      <c r="J4533" s="6"/>
      <c r="K4533" s="6"/>
      <c r="L4533" s="6"/>
      <c r="M4533" s="6"/>
      <c r="N4533" s="6"/>
      <c r="O4533" s="6"/>
      <c r="P4533" s="6"/>
      <c r="Q4533" s="6"/>
      <c r="R4533" s="6"/>
      <c r="S4533" s="6"/>
      <c r="T4533" s="6"/>
      <c r="U4533" s="6"/>
      <c r="V4533" s="6"/>
      <c r="W4533" s="6"/>
      <c r="X4533" s="6"/>
      <c r="Y4533" s="6"/>
      <c r="Z4533" s="6"/>
      <c r="AA4533" s="6"/>
      <c r="AB4533" s="21"/>
      <c r="AC4533" s="21"/>
      <c r="AD4533" s="21"/>
      <c r="AE4533" s="6"/>
      <c r="AF4533" s="6"/>
      <c r="AG4533" s="6"/>
      <c r="AH4533" s="6"/>
    </row>
    <row r="4534" spans="1:34" x14ac:dyDescent="0.35">
      <c r="A4534" s="20"/>
      <c r="B4534" s="6"/>
      <c r="C4534" s="6"/>
      <c r="D4534" s="6"/>
      <c r="E4534" s="6"/>
      <c r="F4534" s="6"/>
      <c r="G4534" s="6"/>
      <c r="H4534" s="6"/>
      <c r="I4534" s="6"/>
      <c r="J4534" s="6"/>
      <c r="K4534" s="6"/>
      <c r="L4534" s="6"/>
      <c r="M4534" s="6"/>
      <c r="N4534" s="6"/>
      <c r="O4534" s="6"/>
      <c r="P4534" s="6"/>
      <c r="Q4534" s="6"/>
      <c r="R4534" s="6"/>
      <c r="S4534" s="6"/>
      <c r="T4534" s="6"/>
      <c r="U4534" s="6"/>
      <c r="V4534" s="6"/>
      <c r="W4534" s="6"/>
      <c r="X4534" s="6"/>
      <c r="Y4534" s="6"/>
      <c r="Z4534" s="6"/>
      <c r="AA4534" s="6"/>
      <c r="AB4534" s="21"/>
      <c r="AC4534" s="21"/>
      <c r="AD4534" s="21"/>
      <c r="AE4534" s="6"/>
      <c r="AF4534" s="6"/>
      <c r="AG4534" s="6"/>
      <c r="AH4534" s="6"/>
    </row>
    <row r="4535" spans="1:34" x14ac:dyDescent="0.35">
      <c r="A4535" s="20"/>
      <c r="B4535" s="6"/>
      <c r="C4535" s="6"/>
      <c r="D4535" s="6"/>
      <c r="E4535" s="6"/>
      <c r="F4535" s="6"/>
      <c r="G4535" s="6"/>
      <c r="H4535" s="6"/>
      <c r="I4535" s="6"/>
      <c r="J4535" s="6"/>
      <c r="K4535" s="6"/>
      <c r="L4535" s="6"/>
      <c r="M4535" s="6"/>
      <c r="N4535" s="6"/>
      <c r="O4535" s="6"/>
      <c r="P4535" s="6"/>
      <c r="Q4535" s="6"/>
      <c r="R4535" s="6"/>
      <c r="S4535" s="6"/>
      <c r="T4535" s="6"/>
      <c r="U4535" s="6"/>
      <c r="V4535" s="6"/>
      <c r="W4535" s="6"/>
      <c r="X4535" s="6"/>
      <c r="Y4535" s="6"/>
      <c r="Z4535" s="6"/>
      <c r="AA4535" s="6"/>
      <c r="AB4535" s="21"/>
      <c r="AC4535" s="21"/>
      <c r="AD4535" s="21"/>
      <c r="AE4535" s="6"/>
      <c r="AF4535" s="6"/>
      <c r="AG4535" s="6"/>
      <c r="AH4535" s="6"/>
    </row>
    <row r="4536" spans="1:34" x14ac:dyDescent="0.35">
      <c r="A4536" s="20"/>
      <c r="B4536" s="6"/>
      <c r="C4536" s="6"/>
      <c r="D4536" s="6"/>
      <c r="E4536" s="6"/>
      <c r="F4536" s="6"/>
      <c r="G4536" s="6"/>
      <c r="H4536" s="6"/>
      <c r="I4536" s="6"/>
      <c r="J4536" s="6"/>
      <c r="K4536" s="6"/>
      <c r="L4536" s="6"/>
      <c r="M4536" s="6"/>
      <c r="N4536" s="6"/>
      <c r="O4536" s="6"/>
      <c r="P4536" s="6"/>
      <c r="Q4536" s="6"/>
      <c r="R4536" s="6"/>
      <c r="S4536" s="6"/>
      <c r="T4536" s="6"/>
      <c r="U4536" s="6"/>
      <c r="V4536" s="6"/>
      <c r="W4536" s="6"/>
      <c r="X4536" s="6"/>
      <c r="Y4536" s="6"/>
      <c r="Z4536" s="6"/>
      <c r="AA4536" s="6"/>
      <c r="AB4536" s="21"/>
      <c r="AC4536" s="21"/>
      <c r="AD4536" s="21"/>
      <c r="AE4536" s="6"/>
      <c r="AF4536" s="6"/>
      <c r="AG4536" s="6"/>
      <c r="AH4536" s="6"/>
    </row>
    <row r="4537" spans="1:34" x14ac:dyDescent="0.35">
      <c r="A4537" s="20"/>
      <c r="B4537" s="6"/>
      <c r="C4537" s="6"/>
      <c r="D4537" s="6"/>
      <c r="E4537" s="6"/>
      <c r="F4537" s="6"/>
      <c r="G4537" s="6"/>
      <c r="H4537" s="6"/>
      <c r="I4537" s="6"/>
      <c r="J4537" s="6"/>
      <c r="K4537" s="6"/>
      <c r="L4537" s="6"/>
      <c r="M4537" s="6"/>
      <c r="N4537" s="6"/>
      <c r="O4537" s="6"/>
      <c r="P4537" s="6"/>
      <c r="Q4537" s="6"/>
      <c r="R4537" s="6"/>
      <c r="S4537" s="6"/>
      <c r="T4537" s="6"/>
      <c r="U4537" s="6"/>
      <c r="V4537" s="6"/>
      <c r="W4537" s="6"/>
      <c r="X4537" s="6"/>
      <c r="Y4537" s="6"/>
      <c r="Z4537" s="6"/>
      <c r="AA4537" s="6"/>
      <c r="AB4537" s="21"/>
      <c r="AC4537" s="21"/>
      <c r="AD4537" s="21"/>
      <c r="AE4537" s="6"/>
      <c r="AF4537" s="6"/>
      <c r="AG4537" s="6"/>
      <c r="AH4537" s="6"/>
    </row>
    <row r="4538" spans="1:34" x14ac:dyDescent="0.35">
      <c r="A4538" s="20"/>
      <c r="B4538" s="6"/>
      <c r="C4538" s="6"/>
      <c r="D4538" s="6"/>
      <c r="E4538" s="6"/>
      <c r="F4538" s="6"/>
      <c r="G4538" s="6"/>
      <c r="H4538" s="6"/>
      <c r="I4538" s="6"/>
      <c r="J4538" s="6"/>
      <c r="K4538" s="6"/>
      <c r="L4538" s="6"/>
      <c r="M4538" s="6"/>
      <c r="N4538" s="6"/>
      <c r="O4538" s="6"/>
      <c r="P4538" s="6"/>
      <c r="Q4538" s="6"/>
      <c r="R4538" s="6"/>
      <c r="S4538" s="6"/>
      <c r="T4538" s="6"/>
      <c r="U4538" s="6"/>
      <c r="V4538" s="6"/>
      <c r="W4538" s="6"/>
      <c r="X4538" s="6"/>
      <c r="Y4538" s="6"/>
      <c r="Z4538" s="6"/>
      <c r="AA4538" s="6"/>
      <c r="AB4538" s="21"/>
      <c r="AC4538" s="21"/>
      <c r="AD4538" s="21"/>
      <c r="AE4538" s="6"/>
      <c r="AF4538" s="6"/>
      <c r="AG4538" s="6"/>
      <c r="AH4538" s="6"/>
    </row>
    <row r="4539" spans="1:34" x14ac:dyDescent="0.35">
      <c r="A4539" s="20"/>
      <c r="B4539" s="6"/>
      <c r="C4539" s="6"/>
      <c r="D4539" s="6"/>
      <c r="E4539" s="6"/>
      <c r="F4539" s="6"/>
      <c r="G4539" s="6"/>
      <c r="H4539" s="6"/>
      <c r="I4539" s="6"/>
      <c r="J4539" s="6"/>
      <c r="K4539" s="6"/>
      <c r="L4539" s="6"/>
      <c r="M4539" s="6"/>
      <c r="N4539" s="6"/>
      <c r="O4539" s="6"/>
      <c r="P4539" s="6"/>
      <c r="Q4539" s="6"/>
      <c r="R4539" s="6"/>
      <c r="S4539" s="6"/>
      <c r="T4539" s="6"/>
      <c r="U4539" s="6"/>
      <c r="V4539" s="6"/>
      <c r="W4539" s="6"/>
      <c r="X4539" s="6"/>
      <c r="Y4539" s="6"/>
      <c r="Z4539" s="6"/>
      <c r="AA4539" s="6"/>
      <c r="AB4539" s="21"/>
      <c r="AC4539" s="21"/>
      <c r="AD4539" s="21"/>
      <c r="AE4539" s="6"/>
      <c r="AF4539" s="6"/>
      <c r="AG4539" s="6"/>
      <c r="AH4539" s="6"/>
    </row>
    <row r="4540" spans="1:34" x14ac:dyDescent="0.35">
      <c r="A4540" s="20"/>
      <c r="B4540" s="6"/>
      <c r="C4540" s="6"/>
      <c r="D4540" s="6"/>
      <c r="E4540" s="6"/>
      <c r="F4540" s="6"/>
      <c r="G4540" s="6"/>
      <c r="H4540" s="6"/>
      <c r="I4540" s="6"/>
      <c r="J4540" s="6"/>
      <c r="K4540" s="6"/>
      <c r="L4540" s="6"/>
      <c r="M4540" s="6"/>
      <c r="N4540" s="6"/>
      <c r="O4540" s="6"/>
      <c r="P4540" s="6"/>
      <c r="Q4540" s="6"/>
      <c r="R4540" s="6"/>
      <c r="S4540" s="6"/>
      <c r="T4540" s="6"/>
      <c r="U4540" s="6"/>
      <c r="V4540" s="6"/>
      <c r="W4540" s="6"/>
      <c r="X4540" s="6"/>
      <c r="Y4540" s="6"/>
      <c r="Z4540" s="6"/>
      <c r="AA4540" s="6"/>
      <c r="AB4540" s="21"/>
      <c r="AC4540" s="21"/>
      <c r="AD4540" s="21"/>
      <c r="AE4540" s="6"/>
      <c r="AF4540" s="6"/>
      <c r="AG4540" s="6"/>
      <c r="AH4540" s="6"/>
    </row>
    <row r="4541" spans="1:34" x14ac:dyDescent="0.35">
      <c r="A4541" s="20"/>
      <c r="B4541" s="6"/>
      <c r="C4541" s="6"/>
      <c r="D4541" s="6"/>
      <c r="E4541" s="6"/>
      <c r="F4541" s="6"/>
      <c r="G4541" s="6"/>
      <c r="H4541" s="6"/>
      <c r="I4541" s="6"/>
      <c r="J4541" s="6"/>
      <c r="K4541" s="6"/>
      <c r="L4541" s="6"/>
      <c r="M4541" s="6"/>
      <c r="N4541" s="6"/>
      <c r="O4541" s="6"/>
      <c r="P4541" s="6"/>
      <c r="Q4541" s="6"/>
      <c r="R4541" s="6"/>
      <c r="S4541" s="6"/>
      <c r="T4541" s="6"/>
      <c r="U4541" s="6"/>
      <c r="V4541" s="6"/>
      <c r="W4541" s="6"/>
      <c r="X4541" s="6"/>
      <c r="Y4541" s="6"/>
      <c r="Z4541" s="6"/>
      <c r="AA4541" s="6"/>
      <c r="AB4541" s="21"/>
      <c r="AC4541" s="21"/>
      <c r="AD4541" s="21"/>
      <c r="AE4541" s="6"/>
      <c r="AF4541" s="6"/>
      <c r="AG4541" s="6"/>
      <c r="AH4541" s="6"/>
    </row>
    <row r="4542" spans="1:34" x14ac:dyDescent="0.35">
      <c r="A4542" s="20"/>
      <c r="B4542" s="6"/>
      <c r="C4542" s="6"/>
      <c r="D4542" s="6"/>
      <c r="E4542" s="6"/>
      <c r="F4542" s="6"/>
      <c r="G4542" s="6"/>
      <c r="H4542" s="6"/>
      <c r="I4542" s="6"/>
      <c r="J4542" s="6"/>
      <c r="K4542" s="6"/>
      <c r="L4542" s="6"/>
      <c r="M4542" s="6"/>
      <c r="N4542" s="6"/>
      <c r="O4542" s="6"/>
      <c r="P4542" s="6"/>
      <c r="Q4542" s="6"/>
      <c r="R4542" s="6"/>
      <c r="S4542" s="6"/>
      <c r="T4542" s="6"/>
      <c r="U4542" s="6"/>
      <c r="V4542" s="6"/>
      <c r="W4542" s="6"/>
      <c r="X4542" s="6"/>
      <c r="Y4542" s="6"/>
      <c r="Z4542" s="6"/>
      <c r="AA4542" s="6"/>
      <c r="AB4542" s="21"/>
      <c r="AC4542" s="21"/>
      <c r="AD4542" s="21"/>
      <c r="AE4542" s="6"/>
      <c r="AF4542" s="6"/>
      <c r="AG4542" s="6"/>
      <c r="AH4542" s="6"/>
    </row>
    <row r="4543" spans="1:34" x14ac:dyDescent="0.35">
      <c r="A4543" s="20"/>
      <c r="B4543" s="6"/>
      <c r="C4543" s="6"/>
      <c r="D4543" s="6"/>
      <c r="E4543" s="6"/>
      <c r="F4543" s="6"/>
      <c r="G4543" s="6"/>
      <c r="H4543" s="6"/>
      <c r="I4543" s="6"/>
      <c r="J4543" s="6"/>
      <c r="K4543" s="6"/>
      <c r="L4543" s="6"/>
      <c r="M4543" s="6"/>
      <c r="N4543" s="6"/>
      <c r="O4543" s="6"/>
      <c r="P4543" s="6"/>
      <c r="Q4543" s="6"/>
      <c r="R4543" s="6"/>
      <c r="S4543" s="6"/>
      <c r="T4543" s="6"/>
      <c r="U4543" s="6"/>
      <c r="V4543" s="6"/>
      <c r="W4543" s="6"/>
      <c r="X4543" s="6"/>
      <c r="Y4543" s="6"/>
      <c r="Z4543" s="6"/>
      <c r="AA4543" s="6"/>
      <c r="AB4543" s="21"/>
      <c r="AC4543" s="21"/>
      <c r="AD4543" s="21"/>
      <c r="AE4543" s="6"/>
      <c r="AF4543" s="6"/>
      <c r="AG4543" s="6"/>
      <c r="AH4543" s="6"/>
    </row>
    <row r="4544" spans="1:34" x14ac:dyDescent="0.35">
      <c r="A4544" s="20"/>
      <c r="B4544" s="6"/>
      <c r="C4544" s="6"/>
      <c r="D4544" s="6"/>
      <c r="E4544" s="6"/>
      <c r="F4544" s="6"/>
      <c r="G4544" s="6"/>
      <c r="H4544" s="6"/>
      <c r="I4544" s="6"/>
      <c r="J4544" s="6"/>
      <c r="K4544" s="6"/>
      <c r="L4544" s="6"/>
      <c r="M4544" s="6"/>
      <c r="N4544" s="6"/>
      <c r="O4544" s="6"/>
      <c r="P4544" s="6"/>
      <c r="Q4544" s="6"/>
      <c r="R4544" s="6"/>
      <c r="S4544" s="6"/>
      <c r="T4544" s="6"/>
      <c r="U4544" s="6"/>
      <c r="V4544" s="6"/>
      <c r="W4544" s="6"/>
      <c r="X4544" s="6"/>
      <c r="Y4544" s="6"/>
      <c r="Z4544" s="6"/>
      <c r="AA4544" s="6"/>
      <c r="AB4544" s="21"/>
      <c r="AC4544" s="21"/>
      <c r="AD4544" s="21"/>
      <c r="AE4544" s="6"/>
      <c r="AF4544" s="6"/>
      <c r="AG4544" s="6"/>
      <c r="AH4544" s="6"/>
    </row>
    <row r="4545" spans="1:34" x14ac:dyDescent="0.35">
      <c r="A4545" s="20"/>
      <c r="B4545" s="6"/>
      <c r="C4545" s="6"/>
      <c r="D4545" s="6"/>
      <c r="E4545" s="6"/>
      <c r="F4545" s="6"/>
      <c r="G4545" s="6"/>
      <c r="H4545" s="6"/>
      <c r="I4545" s="6"/>
      <c r="J4545" s="6"/>
      <c r="K4545" s="6"/>
      <c r="L4545" s="6"/>
      <c r="M4545" s="6"/>
      <c r="N4545" s="6"/>
      <c r="O4545" s="6"/>
      <c r="P4545" s="6"/>
      <c r="Q4545" s="6"/>
      <c r="R4545" s="6"/>
      <c r="S4545" s="6"/>
      <c r="T4545" s="6"/>
      <c r="U4545" s="6"/>
      <c r="V4545" s="6"/>
      <c r="W4545" s="6"/>
      <c r="X4545" s="6"/>
      <c r="Y4545" s="6"/>
      <c r="Z4545" s="6"/>
      <c r="AA4545" s="6"/>
      <c r="AB4545" s="21"/>
      <c r="AC4545" s="21"/>
      <c r="AD4545" s="21"/>
      <c r="AE4545" s="6"/>
      <c r="AF4545" s="6"/>
      <c r="AG4545" s="6"/>
      <c r="AH4545" s="6"/>
    </row>
    <row r="4546" spans="1:34" x14ac:dyDescent="0.35">
      <c r="A4546" s="20"/>
      <c r="B4546" s="6"/>
      <c r="C4546" s="6"/>
      <c r="D4546" s="6"/>
      <c r="E4546" s="6"/>
      <c r="F4546" s="6"/>
      <c r="G4546" s="6"/>
      <c r="H4546" s="6"/>
      <c r="I4546" s="6"/>
      <c r="J4546" s="6"/>
      <c r="K4546" s="6"/>
      <c r="L4546" s="6"/>
      <c r="M4546" s="6"/>
      <c r="N4546" s="6"/>
      <c r="O4546" s="6"/>
      <c r="P4546" s="6"/>
      <c r="Q4546" s="6"/>
      <c r="R4546" s="6"/>
      <c r="S4546" s="6"/>
      <c r="T4546" s="6"/>
      <c r="U4546" s="6"/>
      <c r="V4546" s="6"/>
      <c r="W4546" s="6"/>
      <c r="X4546" s="6"/>
      <c r="Y4546" s="6"/>
      <c r="Z4546" s="6"/>
      <c r="AA4546" s="6"/>
      <c r="AB4546" s="21"/>
      <c r="AC4546" s="21"/>
      <c r="AD4546" s="21"/>
      <c r="AE4546" s="6"/>
      <c r="AF4546" s="6"/>
      <c r="AG4546" s="6"/>
      <c r="AH4546" s="6"/>
    </row>
    <row r="4547" spans="1:34" x14ac:dyDescent="0.35">
      <c r="A4547" s="20"/>
      <c r="B4547" s="6"/>
      <c r="C4547" s="6"/>
      <c r="D4547" s="6"/>
      <c r="E4547" s="6"/>
      <c r="F4547" s="6"/>
      <c r="G4547" s="6"/>
      <c r="H4547" s="6"/>
      <c r="I4547" s="6"/>
      <c r="J4547" s="6"/>
      <c r="K4547" s="6"/>
      <c r="L4547" s="6"/>
      <c r="M4547" s="6"/>
      <c r="N4547" s="6"/>
      <c r="O4547" s="6"/>
      <c r="P4547" s="6"/>
      <c r="Q4547" s="6"/>
      <c r="R4547" s="6"/>
      <c r="S4547" s="6"/>
      <c r="T4547" s="6"/>
      <c r="U4547" s="6"/>
      <c r="V4547" s="6"/>
      <c r="W4547" s="6"/>
      <c r="X4547" s="6"/>
      <c r="Y4547" s="6"/>
      <c r="Z4547" s="6"/>
      <c r="AA4547" s="6"/>
      <c r="AB4547" s="21"/>
      <c r="AC4547" s="21"/>
      <c r="AD4547" s="21"/>
      <c r="AE4547" s="6"/>
      <c r="AF4547" s="6"/>
      <c r="AG4547" s="6"/>
      <c r="AH4547" s="6"/>
    </row>
    <row r="4548" spans="1:34" x14ac:dyDescent="0.35">
      <c r="A4548" s="20"/>
      <c r="B4548" s="6"/>
      <c r="C4548" s="6"/>
      <c r="D4548" s="6"/>
      <c r="E4548" s="6"/>
      <c r="F4548" s="6"/>
      <c r="G4548" s="6"/>
      <c r="H4548" s="6"/>
      <c r="I4548" s="6"/>
      <c r="J4548" s="6"/>
      <c r="K4548" s="6"/>
      <c r="L4548" s="6"/>
      <c r="M4548" s="6"/>
      <c r="N4548" s="6"/>
      <c r="O4548" s="6"/>
      <c r="P4548" s="6"/>
      <c r="Q4548" s="6"/>
      <c r="R4548" s="6"/>
      <c r="S4548" s="6"/>
      <c r="T4548" s="6"/>
      <c r="U4548" s="6"/>
      <c r="V4548" s="6"/>
      <c r="W4548" s="6"/>
      <c r="X4548" s="6"/>
      <c r="Y4548" s="6"/>
      <c r="Z4548" s="6"/>
      <c r="AA4548" s="6"/>
      <c r="AB4548" s="21"/>
      <c r="AC4548" s="21"/>
      <c r="AD4548" s="21"/>
      <c r="AE4548" s="6"/>
      <c r="AF4548" s="6"/>
      <c r="AG4548" s="6"/>
      <c r="AH4548" s="6"/>
    </row>
    <row r="4549" spans="1:34" x14ac:dyDescent="0.35">
      <c r="A4549" s="20"/>
      <c r="B4549" s="6"/>
      <c r="C4549" s="6"/>
      <c r="D4549" s="6"/>
      <c r="E4549" s="6"/>
      <c r="F4549" s="6"/>
      <c r="G4549" s="6"/>
      <c r="H4549" s="6"/>
      <c r="I4549" s="6"/>
      <c r="J4549" s="6"/>
      <c r="K4549" s="6"/>
      <c r="L4549" s="6"/>
      <c r="M4549" s="6"/>
      <c r="N4549" s="6"/>
      <c r="O4549" s="6"/>
      <c r="P4549" s="6"/>
      <c r="Q4549" s="6"/>
      <c r="R4549" s="6"/>
      <c r="S4549" s="6"/>
      <c r="T4549" s="6"/>
      <c r="U4549" s="6"/>
      <c r="V4549" s="6"/>
      <c r="W4549" s="6"/>
      <c r="X4549" s="6"/>
      <c r="Y4549" s="6"/>
      <c r="Z4549" s="6"/>
      <c r="AA4549" s="6"/>
      <c r="AB4549" s="21"/>
      <c r="AC4549" s="21"/>
      <c r="AD4549" s="21"/>
      <c r="AE4549" s="6"/>
      <c r="AF4549" s="6"/>
      <c r="AG4549" s="6"/>
      <c r="AH4549" s="6"/>
    </row>
    <row r="4550" spans="1:34" x14ac:dyDescent="0.35">
      <c r="A4550" s="20"/>
      <c r="B4550" s="6"/>
      <c r="C4550" s="6"/>
      <c r="D4550" s="6"/>
      <c r="E4550" s="6"/>
      <c r="F4550" s="6"/>
      <c r="G4550" s="6"/>
      <c r="H4550" s="6"/>
      <c r="I4550" s="6"/>
      <c r="J4550" s="6"/>
      <c r="K4550" s="6"/>
      <c r="L4550" s="6"/>
      <c r="M4550" s="6"/>
      <c r="N4550" s="6"/>
      <c r="O4550" s="6"/>
      <c r="P4550" s="6"/>
      <c r="Q4550" s="6"/>
      <c r="R4550" s="6"/>
      <c r="S4550" s="6"/>
      <c r="T4550" s="6"/>
      <c r="U4550" s="6"/>
      <c r="V4550" s="6"/>
      <c r="W4550" s="6"/>
      <c r="X4550" s="6"/>
      <c r="Y4550" s="6"/>
      <c r="Z4550" s="6"/>
      <c r="AA4550" s="6"/>
      <c r="AB4550" s="21"/>
      <c r="AC4550" s="21"/>
      <c r="AD4550" s="21"/>
      <c r="AE4550" s="6"/>
      <c r="AF4550" s="6"/>
      <c r="AG4550" s="6"/>
      <c r="AH4550" s="6"/>
    </row>
    <row r="4551" spans="1:34" x14ac:dyDescent="0.35">
      <c r="A4551" s="20"/>
      <c r="B4551" s="6"/>
      <c r="C4551" s="6"/>
      <c r="D4551" s="6"/>
      <c r="E4551" s="6"/>
      <c r="F4551" s="6"/>
      <c r="G4551" s="6"/>
      <c r="H4551" s="6"/>
      <c r="I4551" s="6"/>
      <c r="J4551" s="6"/>
      <c r="K4551" s="6"/>
      <c r="L4551" s="6"/>
      <c r="M4551" s="6"/>
      <c r="N4551" s="6"/>
      <c r="O4551" s="6"/>
      <c r="P4551" s="6"/>
      <c r="Q4551" s="6"/>
      <c r="R4551" s="6"/>
      <c r="S4551" s="6"/>
      <c r="T4551" s="6"/>
      <c r="U4551" s="6"/>
      <c r="V4551" s="6"/>
      <c r="W4551" s="6"/>
      <c r="X4551" s="6"/>
      <c r="Y4551" s="6"/>
      <c r="Z4551" s="6"/>
      <c r="AA4551" s="6"/>
      <c r="AB4551" s="21"/>
      <c r="AC4551" s="21"/>
      <c r="AD4551" s="21"/>
      <c r="AE4551" s="6"/>
      <c r="AF4551" s="6"/>
      <c r="AG4551" s="6"/>
      <c r="AH4551" s="6"/>
    </row>
    <row r="4552" spans="1:34" x14ac:dyDescent="0.35">
      <c r="A4552" s="20"/>
      <c r="B4552" s="6"/>
      <c r="C4552" s="6"/>
      <c r="D4552" s="6"/>
      <c r="E4552" s="6"/>
      <c r="F4552" s="6"/>
      <c r="G4552" s="6"/>
      <c r="H4552" s="6"/>
      <c r="I4552" s="6"/>
      <c r="J4552" s="6"/>
      <c r="K4552" s="6"/>
      <c r="L4552" s="6"/>
      <c r="M4552" s="6"/>
      <c r="N4552" s="6"/>
      <c r="O4552" s="6"/>
      <c r="P4552" s="6"/>
      <c r="Q4552" s="6"/>
      <c r="R4552" s="6"/>
      <c r="S4552" s="6"/>
      <c r="T4552" s="6"/>
      <c r="U4552" s="6"/>
      <c r="V4552" s="6"/>
      <c r="W4552" s="6"/>
      <c r="X4552" s="6"/>
      <c r="Y4552" s="6"/>
      <c r="Z4552" s="6"/>
      <c r="AA4552" s="6"/>
      <c r="AB4552" s="21"/>
      <c r="AC4552" s="21"/>
      <c r="AD4552" s="21"/>
      <c r="AE4552" s="6"/>
      <c r="AF4552" s="6"/>
      <c r="AG4552" s="6"/>
      <c r="AH4552" s="6"/>
    </row>
    <row r="4553" spans="1:34" x14ac:dyDescent="0.35">
      <c r="A4553" s="20"/>
      <c r="B4553" s="6"/>
      <c r="C4553" s="6"/>
      <c r="D4553" s="6"/>
      <c r="E4553" s="6"/>
      <c r="F4553" s="6"/>
      <c r="G4553" s="6"/>
      <c r="H4553" s="6"/>
      <c r="I4553" s="6"/>
      <c r="J4553" s="6"/>
      <c r="K4553" s="6"/>
      <c r="L4553" s="6"/>
      <c r="M4553" s="6"/>
      <c r="N4553" s="6"/>
      <c r="O4553" s="6"/>
      <c r="P4553" s="6"/>
      <c r="Q4553" s="6"/>
      <c r="R4553" s="6"/>
      <c r="S4553" s="6"/>
      <c r="T4553" s="6"/>
      <c r="U4553" s="6"/>
      <c r="V4553" s="6"/>
      <c r="W4553" s="6"/>
      <c r="X4553" s="6"/>
      <c r="Y4553" s="6"/>
      <c r="Z4553" s="6"/>
      <c r="AA4553" s="6"/>
      <c r="AB4553" s="21"/>
      <c r="AC4553" s="21"/>
      <c r="AD4553" s="21"/>
      <c r="AE4553" s="6"/>
      <c r="AF4553" s="6"/>
      <c r="AG4553" s="6"/>
      <c r="AH4553" s="6"/>
    </row>
    <row r="4554" spans="1:34" x14ac:dyDescent="0.35">
      <c r="A4554" s="20"/>
      <c r="B4554" s="6"/>
      <c r="C4554" s="6"/>
      <c r="D4554" s="6"/>
      <c r="E4554" s="6"/>
      <c r="F4554" s="6"/>
      <c r="G4554" s="6"/>
      <c r="H4554" s="6"/>
      <c r="I4554" s="6"/>
      <c r="J4554" s="6"/>
      <c r="K4554" s="6"/>
      <c r="L4554" s="6"/>
      <c r="M4554" s="6"/>
      <c r="N4554" s="6"/>
      <c r="O4554" s="6"/>
      <c r="P4554" s="6"/>
      <c r="Q4554" s="6"/>
      <c r="R4554" s="6"/>
      <c r="S4554" s="6"/>
      <c r="T4554" s="6"/>
      <c r="U4554" s="6"/>
      <c r="V4554" s="6"/>
      <c r="W4554" s="6"/>
      <c r="X4554" s="6"/>
      <c r="Y4554" s="6"/>
      <c r="Z4554" s="6"/>
      <c r="AA4554" s="6"/>
      <c r="AB4554" s="21"/>
      <c r="AC4554" s="21"/>
      <c r="AD4554" s="21"/>
      <c r="AE4554" s="6"/>
      <c r="AF4554" s="6"/>
      <c r="AG4554" s="6"/>
      <c r="AH4554" s="6"/>
    </row>
    <row r="4555" spans="1:34" x14ac:dyDescent="0.35">
      <c r="A4555" s="20"/>
      <c r="B4555" s="6"/>
      <c r="C4555" s="6"/>
      <c r="D4555" s="6"/>
      <c r="E4555" s="6"/>
      <c r="F4555" s="6"/>
      <c r="G4555" s="6"/>
      <c r="H4555" s="6"/>
      <c r="I4555" s="6"/>
      <c r="J4555" s="6"/>
      <c r="K4555" s="6"/>
      <c r="L4555" s="6"/>
      <c r="M4555" s="6"/>
      <c r="N4555" s="6"/>
      <c r="O4555" s="6"/>
      <c r="P4555" s="6"/>
      <c r="Q4555" s="6"/>
      <c r="R4555" s="6"/>
      <c r="S4555" s="6"/>
      <c r="T4555" s="6"/>
      <c r="U4555" s="6"/>
      <c r="V4555" s="6"/>
      <c r="W4555" s="6"/>
      <c r="X4555" s="6"/>
      <c r="Y4555" s="6"/>
      <c r="Z4555" s="6"/>
      <c r="AA4555" s="6"/>
      <c r="AB4555" s="21"/>
      <c r="AC4555" s="21"/>
      <c r="AD4555" s="21"/>
      <c r="AE4555" s="6"/>
      <c r="AF4555" s="6"/>
      <c r="AG4555" s="6"/>
      <c r="AH4555" s="6"/>
    </row>
    <row r="4556" spans="1:34" x14ac:dyDescent="0.35">
      <c r="A4556" s="20"/>
      <c r="B4556" s="6"/>
      <c r="C4556" s="6"/>
      <c r="D4556" s="6"/>
      <c r="E4556" s="6"/>
      <c r="F4556" s="6"/>
      <c r="G4556" s="6"/>
      <c r="H4556" s="6"/>
      <c r="I4556" s="6"/>
      <c r="J4556" s="6"/>
      <c r="K4556" s="6"/>
      <c r="L4556" s="6"/>
      <c r="M4556" s="6"/>
      <c r="N4556" s="6"/>
      <c r="O4556" s="6"/>
      <c r="P4556" s="6"/>
      <c r="Q4556" s="6"/>
      <c r="R4556" s="6"/>
      <c r="S4556" s="6"/>
      <c r="T4556" s="6"/>
      <c r="U4556" s="6"/>
      <c r="V4556" s="6"/>
      <c r="W4556" s="6"/>
      <c r="X4556" s="6"/>
      <c r="Y4556" s="6"/>
      <c r="Z4556" s="6"/>
      <c r="AA4556" s="6"/>
      <c r="AB4556" s="21"/>
      <c r="AC4556" s="21"/>
      <c r="AD4556" s="21"/>
      <c r="AE4556" s="6"/>
      <c r="AF4556" s="6"/>
      <c r="AG4556" s="6"/>
      <c r="AH4556" s="6"/>
    </row>
    <row r="4557" spans="1:34" x14ac:dyDescent="0.35">
      <c r="A4557" s="20"/>
      <c r="B4557" s="6"/>
      <c r="C4557" s="6"/>
      <c r="D4557" s="6"/>
      <c r="E4557" s="6"/>
      <c r="F4557" s="6"/>
      <c r="G4557" s="6"/>
      <c r="H4557" s="6"/>
      <c r="I4557" s="6"/>
      <c r="J4557" s="6"/>
      <c r="K4557" s="6"/>
      <c r="L4557" s="6"/>
      <c r="M4557" s="6"/>
      <c r="N4557" s="6"/>
      <c r="O4557" s="6"/>
      <c r="P4557" s="6"/>
      <c r="Q4557" s="6"/>
      <c r="R4557" s="6"/>
      <c r="S4557" s="6"/>
      <c r="T4557" s="6"/>
      <c r="U4557" s="6"/>
      <c r="V4557" s="6"/>
      <c r="W4557" s="6"/>
      <c r="X4557" s="6"/>
      <c r="Y4557" s="6"/>
      <c r="Z4557" s="6"/>
      <c r="AA4557" s="6"/>
      <c r="AB4557" s="21"/>
      <c r="AC4557" s="21"/>
      <c r="AD4557" s="21"/>
      <c r="AE4557" s="6"/>
      <c r="AF4557" s="6"/>
      <c r="AG4557" s="6"/>
      <c r="AH4557" s="6"/>
    </row>
    <row r="4558" spans="1:34" x14ac:dyDescent="0.35">
      <c r="A4558" s="20"/>
      <c r="B4558" s="6"/>
      <c r="C4558" s="6"/>
      <c r="D4558" s="6"/>
      <c r="E4558" s="6"/>
      <c r="F4558" s="6"/>
      <c r="G4558" s="6"/>
      <c r="H4558" s="6"/>
      <c r="I4558" s="6"/>
      <c r="J4558" s="6"/>
      <c r="K4558" s="6"/>
      <c r="L4558" s="6"/>
      <c r="M4558" s="6"/>
      <c r="N4558" s="6"/>
      <c r="O4558" s="6"/>
      <c r="P4558" s="6"/>
      <c r="Q4558" s="6"/>
      <c r="R4558" s="6"/>
      <c r="S4558" s="6"/>
      <c r="T4558" s="6"/>
      <c r="U4558" s="6"/>
      <c r="V4558" s="6"/>
      <c r="W4558" s="6"/>
      <c r="X4558" s="6"/>
      <c r="Y4558" s="6"/>
      <c r="Z4558" s="6"/>
      <c r="AA4558" s="6"/>
      <c r="AB4558" s="21"/>
      <c r="AC4558" s="21"/>
      <c r="AD4558" s="21"/>
      <c r="AE4558" s="6"/>
      <c r="AF4558" s="6"/>
      <c r="AG4558" s="6"/>
      <c r="AH4558" s="6"/>
    </row>
    <row r="4559" spans="1:34" x14ac:dyDescent="0.35">
      <c r="A4559" s="20"/>
      <c r="B4559" s="6"/>
      <c r="C4559" s="6"/>
      <c r="D4559" s="6"/>
      <c r="E4559" s="6"/>
      <c r="F4559" s="6"/>
      <c r="G4559" s="6"/>
      <c r="H4559" s="6"/>
      <c r="I4559" s="6"/>
      <c r="J4559" s="6"/>
      <c r="K4559" s="6"/>
      <c r="L4559" s="6"/>
      <c r="M4559" s="6"/>
      <c r="N4559" s="6"/>
      <c r="O4559" s="6"/>
      <c r="P4559" s="6"/>
      <c r="Q4559" s="6"/>
      <c r="R4559" s="6"/>
      <c r="S4559" s="6"/>
      <c r="T4559" s="6"/>
      <c r="U4559" s="6"/>
      <c r="V4559" s="6"/>
      <c r="W4559" s="6"/>
      <c r="X4559" s="6"/>
      <c r="Y4559" s="6"/>
      <c r="Z4559" s="6"/>
      <c r="AA4559" s="6"/>
      <c r="AB4559" s="21"/>
      <c r="AC4559" s="21"/>
      <c r="AD4559" s="21"/>
      <c r="AE4559" s="6"/>
      <c r="AF4559" s="6"/>
      <c r="AG4559" s="6"/>
      <c r="AH4559" s="6"/>
    </row>
    <row r="4560" spans="1:34" x14ac:dyDescent="0.35">
      <c r="A4560" s="20"/>
      <c r="B4560" s="6"/>
      <c r="C4560" s="6"/>
      <c r="D4560" s="6"/>
      <c r="E4560" s="6"/>
      <c r="F4560" s="6"/>
      <c r="G4560" s="6"/>
      <c r="H4560" s="6"/>
      <c r="I4560" s="6"/>
      <c r="J4560" s="6"/>
      <c r="K4560" s="6"/>
      <c r="L4560" s="6"/>
      <c r="M4560" s="6"/>
      <c r="N4560" s="6"/>
      <c r="O4560" s="6"/>
      <c r="P4560" s="6"/>
      <c r="Q4560" s="6"/>
      <c r="R4560" s="6"/>
      <c r="S4560" s="6"/>
      <c r="T4560" s="6"/>
      <c r="U4560" s="6"/>
      <c r="V4560" s="6"/>
      <c r="W4560" s="6"/>
      <c r="X4560" s="6"/>
      <c r="Y4560" s="6"/>
      <c r="Z4560" s="6"/>
      <c r="AA4560" s="6"/>
      <c r="AB4560" s="21"/>
      <c r="AC4560" s="21"/>
      <c r="AD4560" s="21"/>
      <c r="AE4560" s="6"/>
      <c r="AF4560" s="6"/>
      <c r="AG4560" s="6"/>
      <c r="AH4560" s="6"/>
    </row>
    <row r="4561" spans="1:34" x14ac:dyDescent="0.35">
      <c r="A4561" s="20"/>
      <c r="B4561" s="6"/>
      <c r="C4561" s="6"/>
      <c r="D4561" s="6"/>
      <c r="E4561" s="6"/>
      <c r="F4561" s="6"/>
      <c r="G4561" s="6"/>
      <c r="H4561" s="6"/>
      <c r="I4561" s="6"/>
      <c r="J4561" s="6"/>
      <c r="K4561" s="6"/>
      <c r="L4561" s="6"/>
      <c r="M4561" s="6"/>
      <c r="N4561" s="6"/>
      <c r="O4561" s="6"/>
      <c r="P4561" s="6"/>
      <c r="Q4561" s="6"/>
      <c r="R4561" s="6"/>
      <c r="S4561" s="6"/>
      <c r="T4561" s="6"/>
      <c r="U4561" s="6"/>
      <c r="V4561" s="6"/>
      <c r="W4561" s="6"/>
      <c r="X4561" s="6"/>
      <c r="Y4561" s="6"/>
      <c r="Z4561" s="6"/>
      <c r="AA4561" s="6"/>
      <c r="AB4561" s="21"/>
      <c r="AC4561" s="21"/>
      <c r="AD4561" s="21"/>
      <c r="AE4561" s="6"/>
      <c r="AF4561" s="6"/>
      <c r="AG4561" s="6"/>
      <c r="AH4561" s="6"/>
    </row>
    <row r="4562" spans="1:34" x14ac:dyDescent="0.35">
      <c r="A4562" s="20"/>
      <c r="B4562" s="6"/>
      <c r="C4562" s="6"/>
      <c r="D4562" s="6"/>
      <c r="E4562" s="6"/>
      <c r="F4562" s="6"/>
      <c r="G4562" s="6"/>
      <c r="H4562" s="6"/>
      <c r="I4562" s="6"/>
      <c r="J4562" s="6"/>
      <c r="K4562" s="6"/>
      <c r="L4562" s="6"/>
      <c r="M4562" s="6"/>
      <c r="N4562" s="6"/>
      <c r="O4562" s="6"/>
      <c r="P4562" s="6"/>
      <c r="Q4562" s="6"/>
      <c r="R4562" s="6"/>
      <c r="S4562" s="6"/>
      <c r="T4562" s="6"/>
      <c r="U4562" s="6"/>
      <c r="V4562" s="6"/>
      <c r="W4562" s="6"/>
      <c r="X4562" s="6"/>
      <c r="Y4562" s="6"/>
      <c r="Z4562" s="6"/>
      <c r="AA4562" s="6"/>
      <c r="AB4562" s="21"/>
      <c r="AC4562" s="21"/>
      <c r="AD4562" s="21"/>
      <c r="AE4562" s="6"/>
      <c r="AF4562" s="6"/>
      <c r="AG4562" s="6"/>
      <c r="AH4562" s="6"/>
    </row>
    <row r="4563" spans="1:34" x14ac:dyDescent="0.35">
      <c r="A4563" s="20"/>
      <c r="B4563" s="6"/>
      <c r="C4563" s="6"/>
      <c r="D4563" s="6"/>
      <c r="E4563" s="6"/>
      <c r="F4563" s="6"/>
      <c r="G4563" s="6"/>
      <c r="H4563" s="6"/>
      <c r="I4563" s="6"/>
      <c r="J4563" s="6"/>
      <c r="K4563" s="6"/>
      <c r="L4563" s="6"/>
      <c r="M4563" s="6"/>
      <c r="N4563" s="6"/>
      <c r="O4563" s="6"/>
      <c r="P4563" s="6"/>
      <c r="Q4563" s="6"/>
      <c r="R4563" s="6"/>
      <c r="S4563" s="6"/>
      <c r="T4563" s="6"/>
      <c r="U4563" s="6"/>
      <c r="V4563" s="6"/>
      <c r="W4563" s="6"/>
      <c r="X4563" s="6"/>
      <c r="Y4563" s="6"/>
      <c r="Z4563" s="6"/>
      <c r="AA4563" s="6"/>
      <c r="AB4563" s="21"/>
      <c r="AC4563" s="21"/>
      <c r="AD4563" s="21"/>
      <c r="AE4563" s="6"/>
      <c r="AF4563" s="6"/>
      <c r="AG4563" s="6"/>
      <c r="AH4563" s="6"/>
    </row>
    <row r="4564" spans="1:34" x14ac:dyDescent="0.35">
      <c r="A4564" s="20"/>
      <c r="B4564" s="6"/>
      <c r="C4564" s="6"/>
      <c r="D4564" s="6"/>
      <c r="E4564" s="6"/>
      <c r="F4564" s="6"/>
      <c r="G4564" s="6"/>
      <c r="H4564" s="6"/>
      <c r="I4564" s="6"/>
      <c r="J4564" s="6"/>
      <c r="K4564" s="6"/>
      <c r="L4564" s="6"/>
      <c r="M4564" s="6"/>
      <c r="N4564" s="6"/>
      <c r="O4564" s="6"/>
      <c r="P4564" s="6"/>
      <c r="Q4564" s="6"/>
      <c r="R4564" s="6"/>
      <c r="S4564" s="6"/>
      <c r="T4564" s="6"/>
      <c r="U4564" s="6"/>
      <c r="V4564" s="6"/>
      <c r="W4564" s="6"/>
      <c r="X4564" s="6"/>
      <c r="Y4564" s="6"/>
      <c r="Z4564" s="6"/>
      <c r="AA4564" s="6"/>
      <c r="AB4564" s="21"/>
      <c r="AC4564" s="21"/>
      <c r="AD4564" s="21"/>
      <c r="AE4564" s="6"/>
      <c r="AF4564" s="6"/>
      <c r="AG4564" s="6"/>
      <c r="AH4564" s="6"/>
    </row>
    <row r="4565" spans="1:34" x14ac:dyDescent="0.35">
      <c r="A4565" s="20"/>
      <c r="B4565" s="6"/>
      <c r="C4565" s="6"/>
      <c r="D4565" s="6"/>
      <c r="E4565" s="6"/>
      <c r="F4565" s="6"/>
      <c r="G4565" s="6"/>
      <c r="H4565" s="6"/>
      <c r="I4565" s="6"/>
      <c r="J4565" s="6"/>
      <c r="K4565" s="6"/>
      <c r="L4565" s="6"/>
      <c r="M4565" s="6"/>
      <c r="N4565" s="6"/>
      <c r="O4565" s="6"/>
      <c r="P4565" s="6"/>
      <c r="Q4565" s="6"/>
      <c r="R4565" s="6"/>
      <c r="S4565" s="6"/>
      <c r="T4565" s="6"/>
      <c r="U4565" s="6"/>
      <c r="V4565" s="6"/>
      <c r="W4565" s="6"/>
      <c r="X4565" s="6"/>
      <c r="Y4565" s="6"/>
      <c r="Z4565" s="6"/>
      <c r="AA4565" s="6"/>
      <c r="AB4565" s="21"/>
      <c r="AC4565" s="21"/>
      <c r="AD4565" s="21"/>
      <c r="AE4565" s="6"/>
      <c r="AF4565" s="6"/>
      <c r="AG4565" s="6"/>
      <c r="AH4565" s="6"/>
    </row>
    <row r="4566" spans="1:34" x14ac:dyDescent="0.35">
      <c r="A4566" s="20"/>
      <c r="B4566" s="6"/>
      <c r="C4566" s="6"/>
      <c r="D4566" s="6"/>
      <c r="E4566" s="6"/>
      <c r="F4566" s="6"/>
      <c r="G4566" s="6"/>
      <c r="H4566" s="6"/>
      <c r="I4566" s="6"/>
      <c r="J4566" s="6"/>
      <c r="K4566" s="6"/>
      <c r="L4566" s="6"/>
      <c r="M4566" s="6"/>
      <c r="N4566" s="6"/>
      <c r="O4566" s="6"/>
      <c r="P4566" s="6"/>
      <c r="Q4566" s="6"/>
      <c r="R4566" s="6"/>
      <c r="S4566" s="6"/>
      <c r="T4566" s="6"/>
      <c r="U4566" s="6"/>
      <c r="V4566" s="6"/>
      <c r="W4566" s="6"/>
      <c r="X4566" s="6"/>
      <c r="Y4566" s="6"/>
      <c r="Z4566" s="6"/>
      <c r="AA4566" s="6"/>
      <c r="AB4566" s="21"/>
      <c r="AC4566" s="21"/>
      <c r="AD4566" s="21"/>
      <c r="AE4566" s="6"/>
      <c r="AF4566" s="6"/>
      <c r="AG4566" s="6"/>
      <c r="AH4566" s="6"/>
    </row>
    <row r="4567" spans="1:34" x14ac:dyDescent="0.35">
      <c r="A4567" s="20"/>
      <c r="B4567" s="6"/>
      <c r="C4567" s="6"/>
      <c r="D4567" s="6"/>
      <c r="E4567" s="6"/>
      <c r="F4567" s="6"/>
      <c r="G4567" s="6"/>
      <c r="H4567" s="6"/>
      <c r="I4567" s="6"/>
      <c r="J4567" s="6"/>
      <c r="K4567" s="6"/>
      <c r="L4567" s="6"/>
      <c r="M4567" s="6"/>
      <c r="N4567" s="6"/>
      <c r="O4567" s="6"/>
      <c r="P4567" s="6"/>
      <c r="Q4567" s="6"/>
      <c r="R4567" s="6"/>
      <c r="S4567" s="6"/>
      <c r="T4567" s="6"/>
      <c r="U4567" s="6"/>
      <c r="V4567" s="6"/>
      <c r="W4567" s="6"/>
      <c r="X4567" s="6"/>
      <c r="Y4567" s="6"/>
      <c r="Z4567" s="6"/>
      <c r="AA4567" s="6"/>
      <c r="AB4567" s="21"/>
      <c r="AC4567" s="21"/>
      <c r="AD4567" s="21"/>
      <c r="AE4567" s="6"/>
      <c r="AF4567" s="6"/>
      <c r="AG4567" s="6"/>
      <c r="AH4567" s="6"/>
    </row>
    <row r="4568" spans="1:34" x14ac:dyDescent="0.35">
      <c r="A4568" s="20"/>
      <c r="B4568" s="6"/>
      <c r="C4568" s="6"/>
      <c r="D4568" s="6"/>
      <c r="E4568" s="6"/>
      <c r="F4568" s="6"/>
      <c r="G4568" s="6"/>
      <c r="H4568" s="6"/>
      <c r="I4568" s="6"/>
      <c r="J4568" s="6"/>
      <c r="K4568" s="6"/>
      <c r="L4568" s="6"/>
      <c r="M4568" s="6"/>
      <c r="N4568" s="6"/>
      <c r="O4568" s="6"/>
      <c r="P4568" s="6"/>
      <c r="Q4568" s="6"/>
      <c r="R4568" s="6"/>
      <c r="S4568" s="6"/>
      <c r="T4568" s="6"/>
      <c r="U4568" s="6"/>
      <c r="V4568" s="6"/>
      <c r="W4568" s="6"/>
      <c r="X4568" s="6"/>
      <c r="Y4568" s="6"/>
      <c r="Z4568" s="6"/>
      <c r="AA4568" s="6"/>
      <c r="AB4568" s="21"/>
      <c r="AC4568" s="21"/>
      <c r="AD4568" s="21"/>
      <c r="AE4568" s="6"/>
      <c r="AF4568" s="6"/>
      <c r="AG4568" s="6"/>
      <c r="AH4568" s="6"/>
    </row>
    <row r="4569" spans="1:34" x14ac:dyDescent="0.35">
      <c r="A4569" s="20"/>
      <c r="B4569" s="6"/>
      <c r="C4569" s="6"/>
      <c r="D4569" s="6"/>
      <c r="E4569" s="6"/>
      <c r="F4569" s="6"/>
      <c r="G4569" s="6"/>
      <c r="H4569" s="6"/>
      <c r="I4569" s="6"/>
      <c r="J4569" s="6"/>
      <c r="K4569" s="6"/>
      <c r="L4569" s="6"/>
      <c r="M4569" s="6"/>
      <c r="N4569" s="6"/>
      <c r="O4569" s="6"/>
      <c r="P4569" s="6"/>
      <c r="Q4569" s="6"/>
      <c r="R4569" s="6"/>
      <c r="S4569" s="6"/>
      <c r="T4569" s="6"/>
      <c r="U4569" s="6"/>
      <c r="V4569" s="6"/>
      <c r="W4569" s="6"/>
      <c r="X4569" s="6"/>
      <c r="Y4569" s="6"/>
      <c r="Z4569" s="6"/>
      <c r="AA4569" s="6"/>
      <c r="AB4569" s="21"/>
      <c r="AC4569" s="21"/>
      <c r="AD4569" s="21"/>
      <c r="AE4569" s="6"/>
      <c r="AF4569" s="6"/>
      <c r="AG4569" s="6"/>
      <c r="AH4569" s="6"/>
    </row>
    <row r="4570" spans="1:34" x14ac:dyDescent="0.35">
      <c r="A4570" s="20"/>
      <c r="B4570" s="6"/>
      <c r="C4570" s="6"/>
      <c r="D4570" s="6"/>
      <c r="E4570" s="6"/>
      <c r="F4570" s="6"/>
      <c r="G4570" s="6"/>
      <c r="H4570" s="6"/>
      <c r="I4570" s="6"/>
      <c r="J4570" s="6"/>
      <c r="K4570" s="6"/>
      <c r="L4570" s="6"/>
      <c r="M4570" s="6"/>
      <c r="N4570" s="6"/>
      <c r="O4570" s="6"/>
      <c r="P4570" s="6"/>
      <c r="Q4570" s="6"/>
      <c r="R4570" s="6"/>
      <c r="S4570" s="6"/>
      <c r="T4570" s="6"/>
      <c r="U4570" s="6"/>
      <c r="V4570" s="6"/>
      <c r="W4570" s="6"/>
      <c r="X4570" s="6"/>
      <c r="Y4570" s="6"/>
      <c r="Z4570" s="6"/>
      <c r="AA4570" s="6"/>
      <c r="AB4570" s="21"/>
      <c r="AC4570" s="21"/>
      <c r="AD4570" s="21"/>
      <c r="AE4570" s="6"/>
      <c r="AF4570" s="6"/>
      <c r="AG4570" s="6"/>
      <c r="AH4570" s="6"/>
    </row>
    <row r="4571" spans="1:34" x14ac:dyDescent="0.35">
      <c r="A4571" s="20"/>
      <c r="B4571" s="6"/>
      <c r="C4571" s="6"/>
      <c r="D4571" s="6"/>
      <c r="E4571" s="6"/>
      <c r="F4571" s="6"/>
      <c r="G4571" s="6"/>
      <c r="H4571" s="6"/>
      <c r="I4571" s="6"/>
      <c r="J4571" s="6"/>
      <c r="K4571" s="6"/>
      <c r="L4571" s="6"/>
      <c r="M4571" s="6"/>
      <c r="N4571" s="6"/>
      <c r="O4571" s="6"/>
      <c r="P4571" s="6"/>
      <c r="Q4571" s="6"/>
      <c r="R4571" s="6"/>
      <c r="S4571" s="6"/>
      <c r="T4571" s="6"/>
      <c r="U4571" s="6"/>
      <c r="V4571" s="6"/>
      <c r="W4571" s="6"/>
      <c r="X4571" s="6"/>
      <c r="Y4571" s="6"/>
      <c r="Z4571" s="6"/>
      <c r="AA4571" s="6"/>
      <c r="AB4571" s="21"/>
      <c r="AC4571" s="21"/>
      <c r="AD4571" s="21"/>
      <c r="AE4571" s="6"/>
      <c r="AF4571" s="6"/>
      <c r="AG4571" s="6"/>
      <c r="AH4571" s="6"/>
    </row>
    <row r="4572" spans="1:34" x14ac:dyDescent="0.35">
      <c r="A4572" s="20"/>
      <c r="B4572" s="6"/>
      <c r="C4572" s="6"/>
      <c r="D4572" s="6"/>
      <c r="E4572" s="6"/>
      <c r="F4572" s="6"/>
      <c r="G4572" s="6"/>
      <c r="H4572" s="6"/>
      <c r="I4572" s="6"/>
      <c r="J4572" s="6"/>
      <c r="K4572" s="6"/>
      <c r="L4572" s="6"/>
      <c r="M4572" s="6"/>
      <c r="N4572" s="6"/>
      <c r="O4572" s="6"/>
      <c r="P4572" s="6"/>
      <c r="Q4572" s="6"/>
      <c r="R4572" s="6"/>
      <c r="S4572" s="6"/>
      <c r="T4572" s="6"/>
      <c r="U4572" s="6"/>
      <c r="V4572" s="6"/>
      <c r="W4572" s="6"/>
      <c r="X4572" s="6"/>
      <c r="Y4572" s="6"/>
      <c r="Z4572" s="6"/>
      <c r="AA4572" s="6"/>
      <c r="AB4572" s="21"/>
      <c r="AC4572" s="21"/>
      <c r="AD4572" s="21"/>
      <c r="AE4572" s="6"/>
      <c r="AF4572" s="6"/>
      <c r="AG4572" s="6"/>
      <c r="AH4572" s="6"/>
    </row>
    <row r="4573" spans="1:34" x14ac:dyDescent="0.35">
      <c r="A4573" s="20"/>
      <c r="B4573" s="6"/>
      <c r="C4573" s="6"/>
      <c r="D4573" s="6"/>
      <c r="E4573" s="6"/>
      <c r="F4573" s="6"/>
      <c r="G4573" s="6"/>
      <c r="H4573" s="6"/>
      <c r="I4573" s="6"/>
      <c r="J4573" s="6"/>
      <c r="K4573" s="6"/>
      <c r="L4573" s="6"/>
      <c r="M4573" s="6"/>
      <c r="N4573" s="6"/>
      <c r="O4573" s="6"/>
      <c r="P4573" s="6"/>
      <c r="Q4573" s="6"/>
      <c r="R4573" s="6"/>
      <c r="S4573" s="6"/>
      <c r="T4573" s="6"/>
      <c r="U4573" s="6"/>
      <c r="V4573" s="6"/>
      <c r="W4573" s="6"/>
      <c r="X4573" s="6"/>
      <c r="Y4573" s="6"/>
      <c r="Z4573" s="6"/>
      <c r="AA4573" s="6"/>
      <c r="AB4573" s="21"/>
      <c r="AC4573" s="21"/>
      <c r="AD4573" s="21"/>
      <c r="AE4573" s="6"/>
      <c r="AF4573" s="6"/>
      <c r="AG4573" s="6"/>
      <c r="AH4573" s="6"/>
    </row>
    <row r="4574" spans="1:34" x14ac:dyDescent="0.35">
      <c r="A4574" s="20"/>
      <c r="B4574" s="6"/>
      <c r="C4574" s="6"/>
      <c r="D4574" s="6"/>
      <c r="E4574" s="6"/>
      <c r="F4574" s="6"/>
      <c r="G4574" s="6"/>
      <c r="H4574" s="6"/>
      <c r="I4574" s="6"/>
      <c r="J4574" s="6"/>
      <c r="K4574" s="6"/>
      <c r="L4574" s="6"/>
      <c r="M4574" s="6"/>
      <c r="N4574" s="6"/>
      <c r="O4574" s="6"/>
      <c r="P4574" s="6"/>
      <c r="Q4574" s="6"/>
      <c r="R4574" s="6"/>
      <c r="S4574" s="6"/>
      <c r="T4574" s="6"/>
      <c r="U4574" s="6"/>
      <c r="V4574" s="6"/>
      <c r="W4574" s="6"/>
      <c r="X4574" s="6"/>
      <c r="Y4574" s="6"/>
      <c r="Z4574" s="6"/>
      <c r="AA4574" s="6"/>
      <c r="AB4574" s="21"/>
      <c r="AC4574" s="21"/>
      <c r="AD4574" s="21"/>
      <c r="AE4574" s="6"/>
      <c r="AF4574" s="6"/>
      <c r="AG4574" s="6"/>
      <c r="AH4574" s="6"/>
    </row>
    <row r="4575" spans="1:34" x14ac:dyDescent="0.35">
      <c r="A4575" s="20"/>
      <c r="B4575" s="6"/>
      <c r="C4575" s="6"/>
      <c r="D4575" s="6"/>
      <c r="E4575" s="6"/>
      <c r="F4575" s="6"/>
      <c r="G4575" s="6"/>
      <c r="H4575" s="6"/>
      <c r="I4575" s="6"/>
      <c r="J4575" s="6"/>
      <c r="K4575" s="6"/>
      <c r="L4575" s="6"/>
      <c r="M4575" s="6"/>
      <c r="N4575" s="6"/>
      <c r="O4575" s="6"/>
      <c r="P4575" s="6"/>
      <c r="Q4575" s="6"/>
      <c r="R4575" s="6"/>
      <c r="S4575" s="6"/>
      <c r="T4575" s="6"/>
      <c r="U4575" s="6"/>
      <c r="V4575" s="6"/>
      <c r="W4575" s="6"/>
      <c r="X4575" s="6"/>
      <c r="Y4575" s="6"/>
      <c r="Z4575" s="6"/>
      <c r="AA4575" s="6"/>
      <c r="AB4575" s="21"/>
      <c r="AC4575" s="21"/>
      <c r="AD4575" s="21"/>
      <c r="AE4575" s="6"/>
      <c r="AF4575" s="6"/>
      <c r="AG4575" s="6"/>
      <c r="AH4575" s="6"/>
    </row>
    <row r="4576" spans="1:34" x14ac:dyDescent="0.35">
      <c r="A4576" s="20"/>
      <c r="B4576" s="6"/>
      <c r="C4576" s="6"/>
      <c r="D4576" s="6"/>
      <c r="E4576" s="6"/>
      <c r="F4576" s="6"/>
      <c r="G4576" s="6"/>
      <c r="H4576" s="6"/>
      <c r="I4576" s="6"/>
      <c r="J4576" s="6"/>
      <c r="K4576" s="6"/>
      <c r="L4576" s="6"/>
      <c r="M4576" s="6"/>
      <c r="N4576" s="6"/>
      <c r="O4576" s="6"/>
      <c r="P4576" s="6"/>
      <c r="Q4576" s="6"/>
      <c r="R4576" s="6"/>
      <c r="S4576" s="6"/>
      <c r="T4576" s="6"/>
      <c r="U4576" s="6"/>
      <c r="V4576" s="6"/>
      <c r="W4576" s="6"/>
      <c r="X4576" s="6"/>
      <c r="Y4576" s="6"/>
      <c r="Z4576" s="6"/>
      <c r="AA4576" s="6"/>
      <c r="AB4576" s="21"/>
      <c r="AC4576" s="21"/>
      <c r="AD4576" s="21"/>
      <c r="AE4576" s="6"/>
      <c r="AF4576" s="6"/>
      <c r="AG4576" s="6"/>
      <c r="AH4576" s="6"/>
    </row>
    <row r="4577" spans="1:34" x14ac:dyDescent="0.35">
      <c r="A4577" s="20"/>
      <c r="B4577" s="6"/>
      <c r="C4577" s="6"/>
      <c r="D4577" s="6"/>
      <c r="E4577" s="6"/>
      <c r="F4577" s="6"/>
      <c r="G4577" s="6"/>
      <c r="H4577" s="6"/>
      <c r="I4577" s="6"/>
      <c r="J4577" s="6"/>
      <c r="K4577" s="6"/>
      <c r="L4577" s="6"/>
      <c r="M4577" s="6"/>
      <c r="N4577" s="6"/>
      <c r="O4577" s="6"/>
      <c r="P4577" s="6"/>
      <c r="Q4577" s="6"/>
      <c r="R4577" s="6"/>
      <c r="S4577" s="6"/>
      <c r="T4577" s="6"/>
      <c r="U4577" s="6"/>
      <c r="V4577" s="6"/>
      <c r="W4577" s="6"/>
      <c r="X4577" s="6"/>
      <c r="Y4577" s="6"/>
      <c r="Z4577" s="6"/>
      <c r="AA4577" s="6"/>
      <c r="AB4577" s="21"/>
      <c r="AC4577" s="21"/>
      <c r="AD4577" s="21"/>
      <c r="AE4577" s="6"/>
      <c r="AF4577" s="6"/>
      <c r="AG4577" s="6"/>
      <c r="AH4577" s="6"/>
    </row>
    <row r="4578" spans="1:34" x14ac:dyDescent="0.35">
      <c r="A4578" s="20"/>
      <c r="B4578" s="6"/>
      <c r="C4578" s="6"/>
      <c r="D4578" s="6"/>
      <c r="E4578" s="6"/>
      <c r="F4578" s="6"/>
      <c r="G4578" s="6"/>
      <c r="H4578" s="6"/>
      <c r="I4578" s="6"/>
      <c r="J4578" s="6"/>
      <c r="K4578" s="6"/>
      <c r="L4578" s="6"/>
      <c r="M4578" s="6"/>
      <c r="N4578" s="6"/>
      <c r="O4578" s="6"/>
      <c r="P4578" s="6"/>
      <c r="Q4578" s="6"/>
      <c r="R4578" s="6"/>
      <c r="S4578" s="6"/>
      <c r="T4578" s="6"/>
      <c r="U4578" s="6"/>
      <c r="V4578" s="6"/>
      <c r="W4578" s="6"/>
      <c r="X4578" s="6"/>
      <c r="Y4578" s="6"/>
      <c r="Z4578" s="6"/>
      <c r="AA4578" s="6"/>
      <c r="AB4578" s="21"/>
      <c r="AC4578" s="21"/>
      <c r="AD4578" s="21"/>
      <c r="AE4578" s="6"/>
      <c r="AF4578" s="6"/>
      <c r="AG4578" s="6"/>
      <c r="AH4578" s="6"/>
    </row>
    <row r="4579" spans="1:34" x14ac:dyDescent="0.35">
      <c r="A4579" s="20"/>
      <c r="B4579" s="6"/>
      <c r="C4579" s="6"/>
      <c r="D4579" s="6"/>
      <c r="E4579" s="6"/>
      <c r="F4579" s="6"/>
      <c r="G4579" s="6"/>
      <c r="H4579" s="6"/>
      <c r="I4579" s="6"/>
      <c r="J4579" s="6"/>
      <c r="K4579" s="6"/>
      <c r="L4579" s="6"/>
      <c r="M4579" s="6"/>
      <c r="N4579" s="6"/>
      <c r="O4579" s="6"/>
      <c r="P4579" s="6"/>
      <c r="Q4579" s="6"/>
      <c r="R4579" s="6"/>
      <c r="S4579" s="6"/>
      <c r="T4579" s="6"/>
      <c r="U4579" s="6"/>
      <c r="V4579" s="6"/>
      <c r="W4579" s="6"/>
      <c r="X4579" s="6"/>
      <c r="Y4579" s="6"/>
      <c r="Z4579" s="6"/>
      <c r="AA4579" s="6"/>
      <c r="AB4579" s="21"/>
      <c r="AC4579" s="21"/>
      <c r="AD4579" s="21"/>
      <c r="AE4579" s="6"/>
      <c r="AF4579" s="6"/>
      <c r="AG4579" s="6"/>
      <c r="AH4579" s="6"/>
    </row>
    <row r="4580" spans="1:34" x14ac:dyDescent="0.35">
      <c r="A4580" s="20"/>
      <c r="B4580" s="6"/>
      <c r="C4580" s="6"/>
      <c r="D4580" s="6"/>
      <c r="E4580" s="6"/>
      <c r="F4580" s="6"/>
      <c r="G4580" s="6"/>
      <c r="H4580" s="6"/>
      <c r="I4580" s="6"/>
      <c r="J4580" s="6"/>
      <c r="K4580" s="6"/>
      <c r="L4580" s="6"/>
      <c r="M4580" s="6"/>
      <c r="N4580" s="6"/>
      <c r="O4580" s="6"/>
      <c r="P4580" s="6"/>
      <c r="Q4580" s="6"/>
      <c r="R4580" s="6"/>
      <c r="S4580" s="6"/>
      <c r="T4580" s="6"/>
      <c r="U4580" s="6"/>
      <c r="V4580" s="6"/>
      <c r="W4580" s="6"/>
      <c r="X4580" s="6"/>
      <c r="Y4580" s="6"/>
      <c r="Z4580" s="6"/>
      <c r="AA4580" s="6"/>
      <c r="AB4580" s="21"/>
      <c r="AC4580" s="21"/>
      <c r="AD4580" s="21"/>
      <c r="AE4580" s="6"/>
      <c r="AF4580" s="6"/>
      <c r="AG4580" s="6"/>
      <c r="AH4580" s="6"/>
    </row>
    <row r="4581" spans="1:34" x14ac:dyDescent="0.35">
      <c r="A4581" s="20"/>
      <c r="B4581" s="6"/>
      <c r="C4581" s="6"/>
      <c r="D4581" s="6"/>
      <c r="E4581" s="6"/>
      <c r="F4581" s="6"/>
      <c r="G4581" s="6"/>
      <c r="H4581" s="6"/>
      <c r="I4581" s="6"/>
      <c r="J4581" s="6"/>
      <c r="K4581" s="6"/>
      <c r="L4581" s="6"/>
      <c r="M4581" s="6"/>
      <c r="N4581" s="6"/>
      <c r="O4581" s="6"/>
      <c r="P4581" s="6"/>
      <c r="Q4581" s="6"/>
      <c r="R4581" s="6"/>
      <c r="S4581" s="6"/>
      <c r="T4581" s="6"/>
      <c r="U4581" s="6"/>
      <c r="V4581" s="6"/>
      <c r="W4581" s="6"/>
      <c r="X4581" s="6"/>
      <c r="Y4581" s="6"/>
      <c r="Z4581" s="6"/>
      <c r="AA4581" s="6"/>
      <c r="AB4581" s="21"/>
      <c r="AC4581" s="21"/>
      <c r="AD4581" s="21"/>
      <c r="AE4581" s="6"/>
      <c r="AF4581" s="6"/>
      <c r="AG4581" s="6"/>
      <c r="AH4581" s="6"/>
    </row>
    <row r="4582" spans="1:34" x14ac:dyDescent="0.35">
      <c r="A4582" s="20"/>
      <c r="B4582" s="6"/>
      <c r="C4582" s="6"/>
      <c r="D4582" s="6"/>
      <c r="E4582" s="6"/>
      <c r="F4582" s="6"/>
      <c r="G4582" s="6"/>
      <c r="H4582" s="6"/>
      <c r="I4582" s="6"/>
      <c r="J4582" s="6"/>
      <c r="K4582" s="6"/>
      <c r="L4582" s="6"/>
      <c r="M4582" s="6"/>
      <c r="N4582" s="6"/>
      <c r="O4582" s="6"/>
      <c r="P4582" s="6"/>
      <c r="Q4582" s="6"/>
      <c r="R4582" s="6"/>
      <c r="S4582" s="6"/>
      <c r="T4582" s="6"/>
      <c r="U4582" s="6"/>
      <c r="V4582" s="6"/>
      <c r="W4582" s="6"/>
      <c r="X4582" s="6"/>
      <c r="Y4582" s="6"/>
      <c r="Z4582" s="6"/>
      <c r="AA4582" s="6"/>
      <c r="AB4582" s="21"/>
      <c r="AC4582" s="21"/>
      <c r="AD4582" s="21"/>
      <c r="AE4582" s="6"/>
      <c r="AF4582" s="6"/>
      <c r="AG4582" s="6"/>
      <c r="AH4582" s="6"/>
    </row>
    <row r="4583" spans="1:34" x14ac:dyDescent="0.35">
      <c r="A4583" s="20"/>
      <c r="B4583" s="6"/>
      <c r="C4583" s="6"/>
      <c r="D4583" s="6"/>
      <c r="E4583" s="6"/>
      <c r="F4583" s="6"/>
      <c r="G4583" s="6"/>
      <c r="H4583" s="6"/>
      <c r="I4583" s="6"/>
      <c r="J4583" s="6"/>
      <c r="K4583" s="6"/>
      <c r="L4583" s="6"/>
      <c r="M4583" s="6"/>
      <c r="N4583" s="6"/>
      <c r="O4583" s="6"/>
      <c r="P4583" s="6"/>
      <c r="Q4583" s="6"/>
      <c r="R4583" s="6"/>
      <c r="S4583" s="6"/>
      <c r="T4583" s="6"/>
      <c r="U4583" s="6"/>
      <c r="V4583" s="6"/>
      <c r="W4583" s="6"/>
      <c r="X4583" s="6"/>
      <c r="Y4583" s="6"/>
      <c r="Z4583" s="6"/>
      <c r="AA4583" s="6"/>
      <c r="AB4583" s="21"/>
      <c r="AC4583" s="21"/>
      <c r="AD4583" s="21"/>
      <c r="AE4583" s="6"/>
      <c r="AF4583" s="6"/>
      <c r="AG4583" s="6"/>
      <c r="AH4583" s="6"/>
    </row>
    <row r="4584" spans="1:34" x14ac:dyDescent="0.35">
      <c r="A4584" s="20"/>
      <c r="B4584" s="6"/>
      <c r="C4584" s="6"/>
      <c r="D4584" s="6"/>
      <c r="E4584" s="6"/>
      <c r="F4584" s="6"/>
      <c r="G4584" s="6"/>
      <c r="H4584" s="6"/>
      <c r="I4584" s="6"/>
      <c r="J4584" s="6"/>
      <c r="K4584" s="6"/>
      <c r="L4584" s="6"/>
      <c r="M4584" s="6"/>
      <c r="N4584" s="6"/>
      <c r="O4584" s="6"/>
      <c r="P4584" s="6"/>
      <c r="Q4584" s="6"/>
      <c r="R4584" s="6"/>
      <c r="S4584" s="6"/>
      <c r="T4584" s="6"/>
      <c r="U4584" s="6"/>
      <c r="V4584" s="6"/>
      <c r="W4584" s="6"/>
      <c r="X4584" s="6"/>
      <c r="Y4584" s="6"/>
      <c r="Z4584" s="6"/>
      <c r="AA4584" s="6"/>
      <c r="AB4584" s="21"/>
      <c r="AC4584" s="21"/>
      <c r="AD4584" s="21"/>
      <c r="AE4584" s="6"/>
      <c r="AF4584" s="6"/>
      <c r="AG4584" s="6"/>
      <c r="AH4584" s="6"/>
    </row>
    <row r="4585" spans="1:34" x14ac:dyDescent="0.35">
      <c r="A4585" s="20"/>
      <c r="B4585" s="6"/>
      <c r="C4585" s="6"/>
      <c r="D4585" s="6"/>
      <c r="E4585" s="6"/>
      <c r="F4585" s="6"/>
      <c r="G4585" s="6"/>
      <c r="H4585" s="6"/>
      <c r="I4585" s="6"/>
      <c r="J4585" s="6"/>
      <c r="K4585" s="6"/>
      <c r="L4585" s="6"/>
      <c r="M4585" s="6"/>
      <c r="N4585" s="6"/>
      <c r="O4585" s="6"/>
      <c r="P4585" s="6"/>
      <c r="Q4585" s="6"/>
      <c r="R4585" s="6"/>
      <c r="S4585" s="6"/>
      <c r="T4585" s="6"/>
      <c r="U4585" s="6"/>
      <c r="V4585" s="6"/>
      <c r="W4585" s="6"/>
      <c r="X4585" s="6"/>
      <c r="Y4585" s="6"/>
      <c r="Z4585" s="6"/>
      <c r="AA4585" s="6"/>
      <c r="AB4585" s="21"/>
      <c r="AC4585" s="21"/>
      <c r="AD4585" s="21"/>
      <c r="AE4585" s="6"/>
      <c r="AF4585" s="6"/>
      <c r="AG4585" s="6"/>
      <c r="AH4585" s="6"/>
    </row>
    <row r="4586" spans="1:34" x14ac:dyDescent="0.35">
      <c r="A4586" s="20"/>
      <c r="B4586" s="6"/>
      <c r="C4586" s="6"/>
      <c r="D4586" s="6"/>
      <c r="E4586" s="6"/>
      <c r="F4586" s="6"/>
      <c r="G4586" s="6"/>
      <c r="H4586" s="6"/>
      <c r="I4586" s="6"/>
      <c r="J4586" s="6"/>
      <c r="K4586" s="6"/>
      <c r="L4586" s="6"/>
      <c r="M4586" s="6"/>
      <c r="N4586" s="6"/>
      <c r="O4586" s="6"/>
      <c r="P4586" s="6"/>
      <c r="Q4586" s="6"/>
      <c r="R4586" s="6"/>
      <c r="S4586" s="6"/>
      <c r="T4586" s="6"/>
      <c r="U4586" s="6"/>
      <c r="V4586" s="6"/>
      <c r="W4586" s="6"/>
      <c r="X4586" s="6"/>
      <c r="Y4586" s="6"/>
      <c r="Z4586" s="6"/>
      <c r="AA4586" s="6"/>
      <c r="AB4586" s="21"/>
      <c r="AC4586" s="21"/>
      <c r="AD4586" s="21"/>
      <c r="AE4586" s="6"/>
      <c r="AF4586" s="6"/>
      <c r="AG4586" s="6"/>
      <c r="AH4586" s="6"/>
    </row>
    <row r="4587" spans="1:34" x14ac:dyDescent="0.35">
      <c r="A4587" s="20"/>
      <c r="B4587" s="6"/>
      <c r="C4587" s="6"/>
      <c r="D4587" s="6"/>
      <c r="E4587" s="6"/>
      <c r="F4587" s="6"/>
      <c r="G4587" s="6"/>
      <c r="H4587" s="6"/>
      <c r="I4587" s="6"/>
      <c r="J4587" s="6"/>
      <c r="K4587" s="6"/>
      <c r="L4587" s="6"/>
      <c r="M4587" s="6"/>
      <c r="N4587" s="6"/>
      <c r="O4587" s="6"/>
      <c r="P4587" s="6"/>
      <c r="Q4587" s="6"/>
      <c r="R4587" s="6"/>
      <c r="S4587" s="6"/>
      <c r="T4587" s="6"/>
      <c r="U4587" s="6"/>
      <c r="V4587" s="6"/>
      <c r="W4587" s="6"/>
      <c r="X4587" s="6"/>
      <c r="Y4587" s="6"/>
      <c r="Z4587" s="6"/>
      <c r="AA4587" s="6"/>
      <c r="AB4587" s="21"/>
      <c r="AC4587" s="21"/>
      <c r="AD4587" s="21"/>
      <c r="AE4587" s="6"/>
      <c r="AF4587" s="6"/>
      <c r="AG4587" s="6"/>
      <c r="AH4587" s="6"/>
    </row>
    <row r="4588" spans="1:34" x14ac:dyDescent="0.35">
      <c r="A4588" s="20"/>
      <c r="B4588" s="6"/>
      <c r="C4588" s="6"/>
      <c r="D4588" s="6"/>
      <c r="E4588" s="6"/>
      <c r="F4588" s="6"/>
      <c r="G4588" s="6"/>
      <c r="H4588" s="6"/>
      <c r="I4588" s="6"/>
      <c r="J4588" s="6"/>
      <c r="K4588" s="6"/>
      <c r="L4588" s="6"/>
      <c r="M4588" s="6"/>
      <c r="N4588" s="6"/>
      <c r="O4588" s="6"/>
      <c r="P4588" s="6"/>
      <c r="Q4588" s="6"/>
      <c r="R4588" s="6"/>
      <c r="S4588" s="6"/>
      <c r="T4588" s="6"/>
      <c r="U4588" s="6"/>
      <c r="V4588" s="6"/>
      <c r="W4588" s="6"/>
      <c r="X4588" s="6"/>
      <c r="Y4588" s="6"/>
      <c r="Z4588" s="6"/>
      <c r="AA4588" s="6"/>
      <c r="AB4588" s="21"/>
      <c r="AC4588" s="21"/>
      <c r="AD4588" s="21"/>
      <c r="AE4588" s="6"/>
      <c r="AF4588" s="6"/>
      <c r="AG4588" s="6"/>
      <c r="AH4588" s="6"/>
    </row>
    <row r="4589" spans="1:34" x14ac:dyDescent="0.35">
      <c r="A4589" s="20"/>
      <c r="B4589" s="6"/>
      <c r="C4589" s="6"/>
      <c r="D4589" s="6"/>
      <c r="E4589" s="6"/>
      <c r="F4589" s="6"/>
      <c r="G4589" s="6"/>
      <c r="H4589" s="6"/>
      <c r="I4589" s="6"/>
      <c r="J4589" s="6"/>
      <c r="K4589" s="6"/>
      <c r="L4589" s="6"/>
      <c r="M4589" s="6"/>
      <c r="N4589" s="6"/>
      <c r="O4589" s="6"/>
      <c r="P4589" s="6"/>
      <c r="Q4589" s="6"/>
      <c r="R4589" s="6"/>
      <c r="S4589" s="6"/>
      <c r="T4589" s="6"/>
      <c r="U4589" s="6"/>
      <c r="V4589" s="6"/>
      <c r="W4589" s="6"/>
      <c r="X4589" s="6"/>
      <c r="Y4589" s="6"/>
      <c r="Z4589" s="6"/>
      <c r="AA4589" s="6"/>
      <c r="AB4589" s="21"/>
      <c r="AC4589" s="21"/>
      <c r="AD4589" s="21"/>
      <c r="AE4589" s="6"/>
      <c r="AF4589" s="6"/>
      <c r="AG4589" s="6"/>
      <c r="AH4589" s="6"/>
    </row>
    <row r="4590" spans="1:34" x14ac:dyDescent="0.35">
      <c r="A4590" s="20"/>
      <c r="B4590" s="6"/>
      <c r="C4590" s="6"/>
      <c r="D4590" s="6"/>
      <c r="E4590" s="6"/>
      <c r="F4590" s="6"/>
      <c r="G4590" s="6"/>
      <c r="H4590" s="6"/>
      <c r="I4590" s="6"/>
      <c r="J4590" s="6"/>
      <c r="K4590" s="6"/>
      <c r="L4590" s="6"/>
      <c r="M4590" s="6"/>
      <c r="N4590" s="6"/>
      <c r="O4590" s="6"/>
      <c r="P4590" s="6"/>
      <c r="Q4590" s="6"/>
      <c r="R4590" s="6"/>
      <c r="S4590" s="6"/>
      <c r="T4590" s="6"/>
      <c r="U4590" s="6"/>
      <c r="V4590" s="6"/>
      <c r="W4590" s="6"/>
      <c r="X4590" s="6"/>
      <c r="Y4590" s="6"/>
      <c r="Z4590" s="6"/>
      <c r="AA4590" s="6"/>
      <c r="AB4590" s="21"/>
      <c r="AC4590" s="21"/>
      <c r="AD4590" s="21"/>
      <c r="AE4590" s="6"/>
      <c r="AF4590" s="6"/>
      <c r="AG4590" s="6"/>
      <c r="AH4590" s="6"/>
    </row>
    <row r="4591" spans="1:34" x14ac:dyDescent="0.35">
      <c r="A4591" s="20"/>
      <c r="B4591" s="6"/>
      <c r="C4591" s="6"/>
      <c r="D4591" s="6"/>
      <c r="E4591" s="6"/>
      <c r="F4591" s="6"/>
      <c r="G4591" s="6"/>
      <c r="H4591" s="6"/>
      <c r="I4591" s="6"/>
      <c r="J4591" s="6"/>
      <c r="K4591" s="6"/>
      <c r="L4591" s="6"/>
      <c r="M4591" s="6"/>
      <c r="N4591" s="6"/>
      <c r="O4591" s="6"/>
      <c r="P4591" s="6"/>
      <c r="Q4591" s="6"/>
      <c r="R4591" s="6"/>
      <c r="S4591" s="6"/>
      <c r="T4591" s="6"/>
      <c r="U4591" s="6"/>
      <c r="V4591" s="6"/>
      <c r="W4591" s="6"/>
      <c r="X4591" s="6"/>
      <c r="Y4591" s="6"/>
      <c r="Z4591" s="6"/>
      <c r="AA4591" s="6"/>
      <c r="AB4591" s="21"/>
      <c r="AC4591" s="21"/>
      <c r="AD4591" s="21"/>
      <c r="AE4591" s="6"/>
      <c r="AF4591" s="6"/>
      <c r="AG4591" s="6"/>
      <c r="AH4591" s="6"/>
    </row>
    <row r="4592" spans="1:34" x14ac:dyDescent="0.35">
      <c r="A4592" s="20"/>
      <c r="B4592" s="6"/>
      <c r="C4592" s="6"/>
      <c r="D4592" s="6"/>
      <c r="E4592" s="6"/>
      <c r="F4592" s="6"/>
      <c r="G4592" s="6"/>
      <c r="H4592" s="6"/>
      <c r="I4592" s="6"/>
      <c r="J4592" s="6"/>
      <c r="K4592" s="6"/>
      <c r="L4592" s="6"/>
      <c r="M4592" s="6"/>
      <c r="N4592" s="6"/>
      <c r="O4592" s="6"/>
      <c r="P4592" s="6"/>
      <c r="Q4592" s="6"/>
      <c r="R4592" s="6"/>
      <c r="S4592" s="6"/>
      <c r="T4592" s="6"/>
      <c r="U4592" s="6"/>
      <c r="V4592" s="6"/>
      <c r="W4592" s="6"/>
      <c r="X4592" s="6"/>
      <c r="Y4592" s="6"/>
      <c r="Z4592" s="6"/>
      <c r="AA4592" s="6"/>
      <c r="AB4592" s="21"/>
      <c r="AC4592" s="21"/>
      <c r="AD4592" s="21"/>
      <c r="AE4592" s="6"/>
      <c r="AF4592" s="6"/>
      <c r="AG4592" s="6"/>
      <c r="AH4592" s="6"/>
    </row>
    <row r="4593" spans="1:34" x14ac:dyDescent="0.35">
      <c r="A4593" s="20"/>
      <c r="B4593" s="6"/>
      <c r="C4593" s="6"/>
      <c r="D4593" s="6"/>
      <c r="E4593" s="6"/>
      <c r="F4593" s="6"/>
      <c r="G4593" s="6"/>
      <c r="H4593" s="6"/>
      <c r="I4593" s="6"/>
      <c r="J4593" s="6"/>
      <c r="K4593" s="6"/>
      <c r="L4593" s="6"/>
      <c r="M4593" s="6"/>
      <c r="N4593" s="6"/>
      <c r="O4593" s="6"/>
      <c r="P4593" s="6"/>
      <c r="Q4593" s="6"/>
      <c r="R4593" s="6"/>
      <c r="S4593" s="6"/>
      <c r="T4593" s="6"/>
      <c r="U4593" s="6"/>
      <c r="V4593" s="6"/>
      <c r="W4593" s="6"/>
      <c r="X4593" s="6"/>
      <c r="Y4593" s="6"/>
      <c r="Z4593" s="6"/>
      <c r="AA4593" s="6"/>
      <c r="AB4593" s="21"/>
      <c r="AC4593" s="21"/>
      <c r="AD4593" s="21"/>
      <c r="AE4593" s="6"/>
      <c r="AF4593" s="6"/>
      <c r="AG4593" s="6"/>
      <c r="AH4593" s="6"/>
    </row>
    <row r="4594" spans="1:34" x14ac:dyDescent="0.35">
      <c r="A4594" s="20"/>
      <c r="B4594" s="6"/>
      <c r="C4594" s="6"/>
      <c r="D4594" s="6"/>
      <c r="E4594" s="6"/>
      <c r="F4594" s="6"/>
      <c r="G4594" s="6"/>
      <c r="H4594" s="6"/>
      <c r="I4594" s="6"/>
      <c r="J4594" s="6"/>
      <c r="K4594" s="6"/>
      <c r="L4594" s="6"/>
      <c r="M4594" s="6"/>
      <c r="N4594" s="6"/>
      <c r="O4594" s="6"/>
      <c r="P4594" s="6"/>
      <c r="Q4594" s="6"/>
      <c r="R4594" s="6"/>
      <c r="S4594" s="6"/>
      <c r="T4594" s="6"/>
      <c r="U4594" s="6"/>
      <c r="V4594" s="6"/>
      <c r="W4594" s="6"/>
      <c r="X4594" s="6"/>
      <c r="Y4594" s="6"/>
      <c r="Z4594" s="6"/>
      <c r="AA4594" s="6"/>
      <c r="AB4594" s="21"/>
      <c r="AC4594" s="21"/>
      <c r="AD4594" s="21"/>
      <c r="AE4594" s="6"/>
      <c r="AF4594" s="6"/>
      <c r="AG4594" s="6"/>
      <c r="AH4594" s="6"/>
    </row>
    <row r="4595" spans="1:34" x14ac:dyDescent="0.35">
      <c r="A4595" s="20"/>
      <c r="B4595" s="6"/>
      <c r="C4595" s="6"/>
      <c r="D4595" s="6"/>
      <c r="E4595" s="6"/>
      <c r="F4595" s="6"/>
      <c r="G4595" s="6"/>
      <c r="H4595" s="6"/>
      <c r="I4595" s="6"/>
      <c r="J4595" s="6"/>
      <c r="K4595" s="6"/>
      <c r="L4595" s="6"/>
      <c r="M4595" s="6"/>
      <c r="N4595" s="6"/>
      <c r="O4595" s="6"/>
      <c r="P4595" s="6"/>
      <c r="Q4595" s="6"/>
      <c r="R4595" s="6"/>
      <c r="S4595" s="6"/>
      <c r="T4595" s="6"/>
      <c r="U4595" s="6"/>
      <c r="V4595" s="6"/>
      <c r="W4595" s="6"/>
      <c r="X4595" s="6"/>
      <c r="Y4595" s="6"/>
      <c r="Z4595" s="6"/>
      <c r="AA4595" s="6"/>
      <c r="AB4595" s="21"/>
      <c r="AC4595" s="21"/>
      <c r="AD4595" s="21"/>
      <c r="AE4595" s="6"/>
      <c r="AF4595" s="6"/>
      <c r="AG4595" s="6"/>
      <c r="AH4595" s="6"/>
    </row>
    <row r="4596" spans="1:34" x14ac:dyDescent="0.35">
      <c r="A4596" s="20"/>
      <c r="B4596" s="6"/>
      <c r="C4596" s="6"/>
      <c r="D4596" s="6"/>
      <c r="E4596" s="6"/>
      <c r="F4596" s="6"/>
      <c r="G4596" s="6"/>
      <c r="H4596" s="6"/>
      <c r="I4596" s="6"/>
      <c r="J4596" s="6"/>
      <c r="K4596" s="6"/>
      <c r="L4596" s="6"/>
      <c r="M4596" s="6"/>
      <c r="N4596" s="6"/>
      <c r="O4596" s="6"/>
      <c r="P4596" s="6"/>
      <c r="Q4596" s="6"/>
      <c r="R4596" s="6"/>
      <c r="S4596" s="6"/>
      <c r="T4596" s="6"/>
      <c r="U4596" s="6"/>
      <c r="V4596" s="6"/>
      <c r="W4596" s="6"/>
      <c r="X4596" s="6"/>
      <c r="Y4596" s="6"/>
      <c r="Z4596" s="6"/>
      <c r="AA4596" s="6"/>
      <c r="AB4596" s="21"/>
      <c r="AC4596" s="21"/>
      <c r="AD4596" s="21"/>
      <c r="AE4596" s="6"/>
      <c r="AF4596" s="6"/>
      <c r="AG4596" s="6"/>
      <c r="AH4596" s="6"/>
    </row>
    <row r="4597" spans="1:34" x14ac:dyDescent="0.35">
      <c r="A4597" s="20"/>
      <c r="B4597" s="6"/>
      <c r="C4597" s="6"/>
      <c r="D4597" s="6"/>
      <c r="E4597" s="6"/>
      <c r="F4597" s="6"/>
      <c r="G4597" s="6"/>
      <c r="H4597" s="6"/>
      <c r="I4597" s="6"/>
      <c r="J4597" s="6"/>
      <c r="K4597" s="6"/>
      <c r="L4597" s="6"/>
      <c r="M4597" s="6"/>
      <c r="N4597" s="6"/>
      <c r="O4597" s="6"/>
      <c r="P4597" s="6"/>
      <c r="Q4597" s="6"/>
      <c r="R4597" s="6"/>
      <c r="S4597" s="6"/>
      <c r="T4597" s="6"/>
      <c r="U4597" s="6"/>
      <c r="V4597" s="6"/>
      <c r="W4597" s="6"/>
      <c r="X4597" s="6"/>
      <c r="Y4597" s="6"/>
      <c r="Z4597" s="6"/>
      <c r="AA4597" s="6"/>
      <c r="AB4597" s="21"/>
      <c r="AC4597" s="21"/>
      <c r="AD4597" s="21"/>
      <c r="AE4597" s="6"/>
      <c r="AF4597" s="6"/>
      <c r="AG4597" s="6"/>
      <c r="AH4597" s="6"/>
    </row>
    <row r="4598" spans="1:34" x14ac:dyDescent="0.35">
      <c r="A4598" s="20"/>
      <c r="B4598" s="6"/>
      <c r="C4598" s="6"/>
      <c r="D4598" s="6"/>
      <c r="E4598" s="6"/>
      <c r="F4598" s="6"/>
      <c r="G4598" s="6"/>
      <c r="H4598" s="6"/>
      <c r="I4598" s="6"/>
      <c r="J4598" s="6"/>
      <c r="K4598" s="6"/>
      <c r="L4598" s="6"/>
      <c r="M4598" s="6"/>
      <c r="N4598" s="6"/>
      <c r="O4598" s="6"/>
      <c r="P4598" s="6"/>
      <c r="Q4598" s="6"/>
      <c r="R4598" s="6"/>
      <c r="S4598" s="6"/>
      <c r="T4598" s="6"/>
      <c r="U4598" s="6"/>
      <c r="V4598" s="6"/>
      <c r="W4598" s="6"/>
      <c r="X4598" s="6"/>
      <c r="Y4598" s="6"/>
      <c r="Z4598" s="6"/>
      <c r="AA4598" s="6"/>
      <c r="AB4598" s="21"/>
      <c r="AC4598" s="21"/>
      <c r="AD4598" s="21"/>
      <c r="AE4598" s="6"/>
      <c r="AF4598" s="6"/>
      <c r="AG4598" s="6"/>
      <c r="AH4598" s="6"/>
    </row>
    <row r="4599" spans="1:34" x14ac:dyDescent="0.35">
      <c r="A4599" s="20"/>
      <c r="B4599" s="6"/>
      <c r="C4599" s="6"/>
      <c r="D4599" s="6"/>
      <c r="E4599" s="6"/>
      <c r="F4599" s="6"/>
      <c r="G4599" s="6"/>
      <c r="H4599" s="6"/>
      <c r="I4599" s="6"/>
      <c r="J4599" s="6"/>
      <c r="K4599" s="6"/>
      <c r="L4599" s="6"/>
      <c r="M4599" s="6"/>
      <c r="N4599" s="6"/>
      <c r="O4599" s="6"/>
      <c r="P4599" s="6"/>
      <c r="Q4599" s="6"/>
      <c r="R4599" s="6"/>
      <c r="S4599" s="6"/>
      <c r="T4599" s="6"/>
      <c r="U4599" s="6"/>
      <c r="V4599" s="6"/>
      <c r="W4599" s="6"/>
      <c r="X4599" s="6"/>
      <c r="Y4599" s="6"/>
      <c r="Z4599" s="6"/>
      <c r="AA4599" s="6"/>
      <c r="AB4599" s="21"/>
      <c r="AC4599" s="21"/>
      <c r="AD4599" s="21"/>
      <c r="AE4599" s="6"/>
      <c r="AF4599" s="6"/>
      <c r="AG4599" s="6"/>
      <c r="AH4599" s="6"/>
    </row>
    <row r="4600" spans="1:34" x14ac:dyDescent="0.35">
      <c r="A4600" s="20"/>
      <c r="B4600" s="6"/>
      <c r="C4600" s="6"/>
      <c r="D4600" s="6"/>
      <c r="E4600" s="6"/>
      <c r="F4600" s="6"/>
      <c r="G4600" s="6"/>
      <c r="H4600" s="6"/>
      <c r="I4600" s="6"/>
      <c r="J4600" s="6"/>
      <c r="K4600" s="6"/>
      <c r="L4600" s="6"/>
      <c r="M4600" s="6"/>
      <c r="N4600" s="6"/>
      <c r="O4600" s="6"/>
      <c r="P4600" s="6"/>
      <c r="Q4600" s="6"/>
      <c r="R4600" s="6"/>
      <c r="S4600" s="6"/>
      <c r="T4600" s="6"/>
      <c r="U4600" s="6"/>
      <c r="V4600" s="6"/>
      <c r="W4600" s="6"/>
      <c r="X4600" s="6"/>
      <c r="Y4600" s="6"/>
      <c r="Z4600" s="6"/>
      <c r="AA4600" s="6"/>
      <c r="AB4600" s="21"/>
      <c r="AC4600" s="21"/>
      <c r="AD4600" s="21"/>
      <c r="AE4600" s="6"/>
      <c r="AF4600" s="6"/>
      <c r="AG4600" s="6"/>
      <c r="AH4600" s="6"/>
    </row>
    <row r="4601" spans="1:34" x14ac:dyDescent="0.35">
      <c r="A4601" s="20"/>
      <c r="B4601" s="6"/>
      <c r="C4601" s="6"/>
      <c r="D4601" s="6"/>
      <c r="E4601" s="6"/>
      <c r="F4601" s="6"/>
      <c r="G4601" s="6"/>
      <c r="H4601" s="6"/>
      <c r="I4601" s="6"/>
      <c r="J4601" s="6"/>
      <c r="K4601" s="6"/>
      <c r="L4601" s="6"/>
      <c r="M4601" s="6"/>
      <c r="N4601" s="6"/>
      <c r="O4601" s="6"/>
      <c r="P4601" s="6"/>
      <c r="Q4601" s="6"/>
      <c r="R4601" s="6"/>
      <c r="S4601" s="6"/>
      <c r="T4601" s="6"/>
      <c r="U4601" s="6"/>
      <c r="V4601" s="6"/>
      <c r="W4601" s="6"/>
      <c r="X4601" s="6"/>
      <c r="Y4601" s="6"/>
      <c r="Z4601" s="6"/>
      <c r="AA4601" s="6"/>
      <c r="AB4601" s="21"/>
      <c r="AC4601" s="21"/>
      <c r="AD4601" s="21"/>
      <c r="AE4601" s="6"/>
      <c r="AF4601" s="6"/>
      <c r="AG4601" s="6"/>
      <c r="AH4601" s="6"/>
    </row>
    <row r="4602" spans="1:34" x14ac:dyDescent="0.35">
      <c r="A4602" s="20"/>
      <c r="B4602" s="6"/>
      <c r="C4602" s="6"/>
      <c r="D4602" s="6"/>
      <c r="E4602" s="6"/>
      <c r="F4602" s="6"/>
      <c r="G4602" s="6"/>
      <c r="H4602" s="6"/>
      <c r="I4602" s="6"/>
      <c r="J4602" s="6"/>
      <c r="K4602" s="6"/>
      <c r="L4602" s="6"/>
      <c r="M4602" s="6"/>
      <c r="N4602" s="6"/>
      <c r="O4602" s="6"/>
      <c r="P4602" s="6"/>
      <c r="Q4602" s="6"/>
      <c r="R4602" s="6"/>
      <c r="S4602" s="6"/>
      <c r="T4602" s="6"/>
      <c r="U4602" s="6"/>
      <c r="V4602" s="6"/>
      <c r="W4602" s="6"/>
      <c r="X4602" s="6"/>
      <c r="Y4602" s="6"/>
      <c r="Z4602" s="6"/>
      <c r="AA4602" s="6"/>
      <c r="AB4602" s="21"/>
      <c r="AC4602" s="21"/>
      <c r="AD4602" s="21"/>
      <c r="AE4602" s="6"/>
      <c r="AF4602" s="6"/>
      <c r="AG4602" s="6"/>
      <c r="AH4602" s="6"/>
    </row>
    <row r="4603" spans="1:34" x14ac:dyDescent="0.35">
      <c r="A4603" s="20"/>
      <c r="B4603" s="6"/>
      <c r="C4603" s="6"/>
      <c r="D4603" s="6"/>
      <c r="E4603" s="6"/>
      <c r="F4603" s="6"/>
      <c r="G4603" s="6"/>
      <c r="H4603" s="6"/>
      <c r="I4603" s="6"/>
      <c r="J4603" s="6"/>
      <c r="K4603" s="6"/>
      <c r="L4603" s="6"/>
      <c r="M4603" s="6"/>
      <c r="N4603" s="6"/>
      <c r="O4603" s="6"/>
      <c r="P4603" s="6"/>
      <c r="Q4603" s="6"/>
      <c r="R4603" s="6"/>
      <c r="S4603" s="6"/>
      <c r="T4603" s="6"/>
      <c r="U4603" s="6"/>
      <c r="V4603" s="6"/>
      <c r="W4603" s="6"/>
      <c r="X4603" s="6"/>
      <c r="Y4603" s="6"/>
      <c r="Z4603" s="6"/>
      <c r="AA4603" s="6"/>
      <c r="AB4603" s="21"/>
      <c r="AC4603" s="21"/>
      <c r="AD4603" s="21"/>
      <c r="AE4603" s="6"/>
      <c r="AF4603" s="6"/>
      <c r="AG4603" s="6"/>
      <c r="AH4603" s="6"/>
    </row>
    <row r="4604" spans="1:34" x14ac:dyDescent="0.35">
      <c r="A4604" s="20"/>
      <c r="B4604" s="6"/>
      <c r="C4604" s="6"/>
      <c r="D4604" s="6"/>
      <c r="E4604" s="6"/>
      <c r="F4604" s="6"/>
      <c r="G4604" s="6"/>
      <c r="H4604" s="6"/>
      <c r="I4604" s="6"/>
      <c r="J4604" s="6"/>
      <c r="K4604" s="6"/>
      <c r="L4604" s="6"/>
      <c r="M4604" s="6"/>
      <c r="N4604" s="6"/>
      <c r="O4604" s="6"/>
      <c r="P4604" s="6"/>
      <c r="Q4604" s="6"/>
      <c r="R4604" s="6"/>
      <c r="S4604" s="6"/>
      <c r="T4604" s="6"/>
      <c r="U4604" s="6"/>
      <c r="V4604" s="6"/>
      <c r="W4604" s="6"/>
      <c r="X4604" s="6"/>
      <c r="Y4604" s="6"/>
      <c r="Z4604" s="6"/>
      <c r="AA4604" s="6"/>
      <c r="AB4604" s="21"/>
      <c r="AC4604" s="21"/>
      <c r="AD4604" s="21"/>
      <c r="AE4604" s="6"/>
      <c r="AF4604" s="6"/>
      <c r="AG4604" s="6"/>
      <c r="AH4604" s="6"/>
    </row>
    <row r="4605" spans="1:34" x14ac:dyDescent="0.35">
      <c r="A4605" s="20"/>
      <c r="B4605" s="6"/>
      <c r="C4605" s="6"/>
      <c r="D4605" s="6"/>
      <c r="E4605" s="6"/>
      <c r="F4605" s="6"/>
      <c r="G4605" s="6"/>
      <c r="H4605" s="6"/>
      <c r="I4605" s="6"/>
      <c r="J4605" s="6"/>
      <c r="K4605" s="6"/>
      <c r="L4605" s="6"/>
      <c r="M4605" s="6"/>
      <c r="N4605" s="6"/>
      <c r="O4605" s="6"/>
      <c r="P4605" s="6"/>
      <c r="Q4605" s="6"/>
      <c r="R4605" s="6"/>
      <c r="S4605" s="6"/>
      <c r="T4605" s="6"/>
      <c r="U4605" s="6"/>
      <c r="V4605" s="6"/>
      <c r="W4605" s="6"/>
      <c r="X4605" s="6"/>
      <c r="Y4605" s="6"/>
      <c r="Z4605" s="6"/>
      <c r="AA4605" s="6"/>
      <c r="AB4605" s="21"/>
      <c r="AC4605" s="21"/>
      <c r="AD4605" s="21"/>
      <c r="AE4605" s="6"/>
      <c r="AF4605" s="6"/>
      <c r="AG4605" s="6"/>
      <c r="AH4605" s="6"/>
    </row>
    <row r="4606" spans="1:34" x14ac:dyDescent="0.35">
      <c r="A4606" s="20"/>
      <c r="B4606" s="6"/>
      <c r="C4606" s="6"/>
      <c r="D4606" s="6"/>
      <c r="E4606" s="6"/>
      <c r="F4606" s="6"/>
      <c r="G4606" s="6"/>
      <c r="H4606" s="6"/>
      <c r="I4606" s="6"/>
      <c r="J4606" s="6"/>
      <c r="K4606" s="6"/>
      <c r="L4606" s="6"/>
      <c r="M4606" s="6"/>
      <c r="N4606" s="6"/>
      <c r="O4606" s="6"/>
      <c r="P4606" s="6"/>
      <c r="Q4606" s="6"/>
      <c r="R4606" s="6"/>
      <c r="S4606" s="6"/>
      <c r="T4606" s="6"/>
      <c r="U4606" s="6"/>
      <c r="V4606" s="6"/>
      <c r="W4606" s="6"/>
      <c r="X4606" s="6"/>
      <c r="Y4606" s="6"/>
      <c r="Z4606" s="6"/>
      <c r="AA4606" s="6"/>
      <c r="AB4606" s="21"/>
      <c r="AC4606" s="21"/>
      <c r="AD4606" s="21"/>
      <c r="AE4606" s="6"/>
      <c r="AF4606" s="6"/>
      <c r="AG4606" s="6"/>
      <c r="AH4606" s="6"/>
    </row>
    <row r="4607" spans="1:34" x14ac:dyDescent="0.35">
      <c r="A4607" s="20"/>
      <c r="B4607" s="6"/>
      <c r="C4607" s="6"/>
      <c r="D4607" s="6"/>
      <c r="E4607" s="6"/>
      <c r="F4607" s="6"/>
      <c r="G4607" s="6"/>
      <c r="H4607" s="6"/>
      <c r="I4607" s="6"/>
      <c r="J4607" s="6"/>
      <c r="K4607" s="6"/>
      <c r="L4607" s="6"/>
      <c r="M4607" s="6"/>
      <c r="N4607" s="6"/>
      <c r="O4607" s="6"/>
      <c r="P4607" s="6"/>
      <c r="Q4607" s="6"/>
      <c r="R4607" s="6"/>
      <c r="S4607" s="6"/>
      <c r="T4607" s="6"/>
      <c r="U4607" s="6"/>
      <c r="V4607" s="6"/>
      <c r="W4607" s="6"/>
      <c r="X4607" s="6"/>
      <c r="Y4607" s="6"/>
      <c r="Z4607" s="6"/>
      <c r="AA4607" s="6"/>
      <c r="AB4607" s="21"/>
      <c r="AC4607" s="21"/>
      <c r="AD4607" s="21"/>
      <c r="AE4607" s="6"/>
      <c r="AF4607" s="6"/>
      <c r="AG4607" s="6"/>
      <c r="AH4607" s="6"/>
    </row>
    <row r="4608" spans="1:34" x14ac:dyDescent="0.35">
      <c r="A4608" s="20"/>
      <c r="B4608" s="6"/>
      <c r="C4608" s="6"/>
      <c r="D4608" s="6"/>
      <c r="E4608" s="6"/>
      <c r="F4608" s="6"/>
      <c r="G4608" s="6"/>
      <c r="H4608" s="6"/>
      <c r="I4608" s="6"/>
      <c r="J4608" s="6"/>
      <c r="K4608" s="6"/>
      <c r="L4608" s="6"/>
      <c r="M4608" s="6"/>
      <c r="N4608" s="6"/>
      <c r="O4608" s="6"/>
      <c r="P4608" s="6"/>
      <c r="Q4608" s="6"/>
      <c r="R4608" s="6"/>
      <c r="S4608" s="6"/>
      <c r="T4608" s="6"/>
      <c r="U4608" s="6"/>
      <c r="V4608" s="6"/>
      <c r="W4608" s="6"/>
      <c r="X4608" s="6"/>
      <c r="Y4608" s="6"/>
      <c r="Z4608" s="6"/>
      <c r="AA4608" s="6"/>
      <c r="AB4608" s="21"/>
      <c r="AC4608" s="21"/>
      <c r="AD4608" s="21"/>
      <c r="AE4608" s="6"/>
      <c r="AF4608" s="6"/>
      <c r="AG4608" s="6"/>
      <c r="AH4608" s="6"/>
    </row>
    <row r="4609" spans="1:34" x14ac:dyDescent="0.35">
      <c r="A4609" s="20"/>
      <c r="B4609" s="6"/>
      <c r="C4609" s="6"/>
      <c r="D4609" s="6"/>
      <c r="E4609" s="6"/>
      <c r="F4609" s="6"/>
      <c r="G4609" s="6"/>
      <c r="H4609" s="6"/>
      <c r="I4609" s="6"/>
      <c r="J4609" s="6"/>
      <c r="K4609" s="6"/>
      <c r="L4609" s="6"/>
      <c r="M4609" s="6"/>
      <c r="N4609" s="6"/>
      <c r="O4609" s="6"/>
      <c r="P4609" s="6"/>
      <c r="Q4609" s="6"/>
      <c r="R4609" s="6"/>
      <c r="S4609" s="6"/>
      <c r="T4609" s="6"/>
      <c r="U4609" s="6"/>
      <c r="V4609" s="6"/>
      <c r="W4609" s="6"/>
      <c r="X4609" s="6"/>
      <c r="Y4609" s="6"/>
      <c r="Z4609" s="6"/>
      <c r="AA4609" s="6"/>
      <c r="AB4609" s="21"/>
      <c r="AC4609" s="21"/>
      <c r="AD4609" s="21"/>
      <c r="AE4609" s="6"/>
      <c r="AF4609" s="6"/>
      <c r="AG4609" s="6"/>
      <c r="AH4609" s="6"/>
    </row>
    <row r="4610" spans="1:34" x14ac:dyDescent="0.35">
      <c r="A4610" s="20"/>
      <c r="B4610" s="6"/>
      <c r="C4610" s="6"/>
      <c r="D4610" s="6"/>
      <c r="E4610" s="6"/>
      <c r="F4610" s="6"/>
      <c r="G4610" s="6"/>
      <c r="H4610" s="6"/>
      <c r="I4610" s="6"/>
      <c r="J4610" s="6"/>
      <c r="K4610" s="6"/>
      <c r="L4610" s="6"/>
      <c r="M4610" s="6"/>
      <c r="N4610" s="6"/>
      <c r="O4610" s="6"/>
      <c r="P4610" s="6"/>
      <c r="Q4610" s="6"/>
      <c r="R4610" s="6"/>
      <c r="S4610" s="6"/>
      <c r="T4610" s="6"/>
      <c r="U4610" s="6"/>
      <c r="V4610" s="6"/>
      <c r="W4610" s="6"/>
      <c r="X4610" s="6"/>
      <c r="Y4610" s="6"/>
      <c r="Z4610" s="6"/>
      <c r="AA4610" s="6"/>
      <c r="AB4610" s="21"/>
      <c r="AC4610" s="21"/>
      <c r="AD4610" s="21"/>
      <c r="AE4610" s="6"/>
      <c r="AF4610" s="6"/>
      <c r="AG4610" s="6"/>
      <c r="AH4610" s="6"/>
    </row>
    <row r="4611" spans="1:34" x14ac:dyDescent="0.35">
      <c r="A4611" s="20"/>
      <c r="B4611" s="6"/>
      <c r="C4611" s="6"/>
      <c r="D4611" s="6"/>
      <c r="E4611" s="6"/>
      <c r="F4611" s="6"/>
      <c r="G4611" s="6"/>
      <c r="H4611" s="6"/>
      <c r="I4611" s="6"/>
      <c r="J4611" s="6"/>
      <c r="K4611" s="6"/>
      <c r="L4611" s="6"/>
      <c r="M4611" s="6"/>
      <c r="N4611" s="6"/>
      <c r="O4611" s="6"/>
      <c r="P4611" s="6"/>
      <c r="Q4611" s="6"/>
      <c r="R4611" s="6"/>
      <c r="S4611" s="6"/>
      <c r="T4611" s="6"/>
      <c r="U4611" s="6"/>
      <c r="V4611" s="6"/>
      <c r="W4611" s="6"/>
      <c r="X4611" s="6"/>
      <c r="Y4611" s="6"/>
      <c r="Z4611" s="6"/>
      <c r="AA4611" s="6"/>
      <c r="AB4611" s="21"/>
      <c r="AC4611" s="21"/>
      <c r="AD4611" s="21"/>
      <c r="AE4611" s="6"/>
      <c r="AF4611" s="6"/>
      <c r="AG4611" s="6"/>
      <c r="AH4611" s="6"/>
    </row>
    <row r="4612" spans="1:34" x14ac:dyDescent="0.35">
      <c r="A4612" s="20"/>
      <c r="B4612" s="6"/>
      <c r="C4612" s="6"/>
      <c r="D4612" s="6"/>
      <c r="E4612" s="6"/>
      <c r="F4612" s="6"/>
      <c r="G4612" s="6"/>
      <c r="H4612" s="6"/>
      <c r="I4612" s="6"/>
      <c r="J4612" s="6"/>
      <c r="K4612" s="6"/>
      <c r="L4612" s="6"/>
      <c r="M4612" s="6"/>
      <c r="N4612" s="6"/>
      <c r="O4612" s="6"/>
      <c r="P4612" s="6"/>
      <c r="Q4612" s="6"/>
      <c r="R4612" s="6"/>
      <c r="S4612" s="6"/>
      <c r="T4612" s="6"/>
      <c r="U4612" s="6"/>
      <c r="V4612" s="6"/>
      <c r="W4612" s="6"/>
      <c r="X4612" s="6"/>
      <c r="Y4612" s="6"/>
      <c r="Z4612" s="6"/>
      <c r="AA4612" s="6"/>
      <c r="AB4612" s="21"/>
      <c r="AC4612" s="21"/>
      <c r="AD4612" s="21"/>
      <c r="AE4612" s="6"/>
      <c r="AF4612" s="6"/>
      <c r="AG4612" s="6"/>
      <c r="AH4612" s="6"/>
    </row>
    <row r="4613" spans="1:34" x14ac:dyDescent="0.35">
      <c r="A4613" s="20"/>
      <c r="B4613" s="6"/>
      <c r="C4613" s="6"/>
      <c r="D4613" s="6"/>
      <c r="E4613" s="6"/>
      <c r="F4613" s="6"/>
      <c r="G4613" s="6"/>
      <c r="H4613" s="6"/>
      <c r="I4613" s="6"/>
      <c r="J4613" s="6"/>
      <c r="K4613" s="6"/>
      <c r="L4613" s="6"/>
      <c r="M4613" s="6"/>
      <c r="N4613" s="6"/>
      <c r="O4613" s="6"/>
      <c r="P4613" s="6"/>
      <c r="Q4613" s="6"/>
      <c r="R4613" s="6"/>
      <c r="S4613" s="6"/>
      <c r="T4613" s="6"/>
      <c r="U4613" s="6"/>
      <c r="V4613" s="6"/>
      <c r="W4613" s="6"/>
      <c r="X4613" s="6"/>
      <c r="Y4613" s="6"/>
      <c r="Z4613" s="6"/>
      <c r="AA4613" s="6"/>
      <c r="AB4613" s="21"/>
      <c r="AC4613" s="21"/>
      <c r="AD4613" s="21"/>
      <c r="AE4613" s="6"/>
      <c r="AF4613" s="6"/>
      <c r="AG4613" s="6"/>
      <c r="AH4613" s="6"/>
    </row>
    <row r="4614" spans="1:34" x14ac:dyDescent="0.35">
      <c r="A4614" s="20"/>
      <c r="B4614" s="6"/>
      <c r="C4614" s="6"/>
      <c r="D4614" s="6"/>
      <c r="E4614" s="6"/>
      <c r="F4614" s="6"/>
      <c r="G4614" s="6"/>
      <c r="H4614" s="6"/>
      <c r="I4614" s="6"/>
      <c r="J4614" s="6"/>
      <c r="K4614" s="6"/>
      <c r="L4614" s="6"/>
      <c r="M4614" s="6"/>
      <c r="N4614" s="6"/>
      <c r="O4614" s="6"/>
      <c r="P4614" s="6"/>
      <c r="Q4614" s="6"/>
      <c r="R4614" s="6"/>
      <c r="S4614" s="6"/>
      <c r="T4614" s="6"/>
      <c r="U4614" s="6"/>
      <c r="V4614" s="6"/>
      <c r="W4614" s="6"/>
      <c r="X4614" s="6"/>
      <c r="Y4614" s="6"/>
      <c r="Z4614" s="6"/>
      <c r="AA4614" s="6"/>
      <c r="AB4614" s="21"/>
      <c r="AC4614" s="21"/>
      <c r="AD4614" s="21"/>
      <c r="AE4614" s="6"/>
      <c r="AF4614" s="6"/>
      <c r="AG4614" s="6"/>
      <c r="AH4614" s="6"/>
    </row>
    <row r="4615" spans="1:34" x14ac:dyDescent="0.35">
      <c r="A4615" s="20"/>
      <c r="B4615" s="6"/>
      <c r="C4615" s="6"/>
      <c r="D4615" s="6"/>
      <c r="E4615" s="6"/>
      <c r="F4615" s="6"/>
      <c r="G4615" s="6"/>
      <c r="H4615" s="6"/>
      <c r="I4615" s="6"/>
      <c r="J4615" s="6"/>
      <c r="K4615" s="6"/>
      <c r="L4615" s="6"/>
      <c r="M4615" s="6"/>
      <c r="N4615" s="6"/>
      <c r="O4615" s="6"/>
      <c r="P4615" s="6"/>
      <c r="Q4615" s="6"/>
      <c r="R4615" s="6"/>
      <c r="S4615" s="6"/>
      <c r="T4615" s="6"/>
      <c r="U4615" s="6"/>
      <c r="V4615" s="6"/>
      <c r="W4615" s="6"/>
      <c r="X4615" s="6"/>
      <c r="Y4615" s="6"/>
      <c r="Z4615" s="6"/>
      <c r="AA4615" s="6"/>
      <c r="AB4615" s="21"/>
      <c r="AC4615" s="21"/>
      <c r="AD4615" s="21"/>
      <c r="AE4615" s="6"/>
      <c r="AF4615" s="6"/>
      <c r="AG4615" s="6"/>
      <c r="AH4615" s="6"/>
    </row>
    <row r="4616" spans="1:34" x14ac:dyDescent="0.35">
      <c r="A4616" s="20"/>
      <c r="B4616" s="6"/>
      <c r="C4616" s="6"/>
      <c r="D4616" s="6"/>
      <c r="E4616" s="6"/>
      <c r="F4616" s="6"/>
      <c r="G4616" s="6"/>
      <c r="H4616" s="6"/>
      <c r="I4616" s="6"/>
      <c r="J4616" s="6"/>
      <c r="K4616" s="6"/>
      <c r="L4616" s="6"/>
      <c r="M4616" s="6"/>
      <c r="N4616" s="6"/>
      <c r="O4616" s="6"/>
      <c r="P4616" s="6"/>
      <c r="Q4616" s="6"/>
      <c r="R4616" s="6"/>
      <c r="S4616" s="6"/>
      <c r="T4616" s="6"/>
      <c r="U4616" s="6"/>
      <c r="V4616" s="6"/>
      <c r="W4616" s="6"/>
      <c r="X4616" s="6"/>
      <c r="Y4616" s="6"/>
      <c r="Z4616" s="6"/>
      <c r="AA4616" s="6"/>
      <c r="AB4616" s="21"/>
      <c r="AC4616" s="21"/>
      <c r="AD4616" s="21"/>
      <c r="AE4616" s="6"/>
      <c r="AF4616" s="6"/>
      <c r="AG4616" s="6"/>
      <c r="AH4616" s="6"/>
    </row>
    <row r="4617" spans="1:34" x14ac:dyDescent="0.35">
      <c r="A4617" s="20"/>
      <c r="B4617" s="6"/>
      <c r="C4617" s="6"/>
      <c r="D4617" s="6"/>
      <c r="E4617" s="6"/>
      <c r="F4617" s="6"/>
      <c r="G4617" s="6"/>
      <c r="H4617" s="6"/>
      <c r="I4617" s="6"/>
      <c r="J4617" s="6"/>
      <c r="K4617" s="6"/>
      <c r="L4617" s="6"/>
      <c r="M4617" s="6"/>
      <c r="N4617" s="6"/>
      <c r="O4617" s="6"/>
      <c r="P4617" s="6"/>
      <c r="Q4617" s="6"/>
      <c r="R4617" s="6"/>
      <c r="S4617" s="6"/>
      <c r="T4617" s="6"/>
      <c r="U4617" s="6"/>
      <c r="V4617" s="6"/>
      <c r="W4617" s="6"/>
      <c r="X4617" s="6"/>
      <c r="Y4617" s="6"/>
      <c r="Z4617" s="6"/>
      <c r="AA4617" s="6"/>
      <c r="AB4617" s="21"/>
      <c r="AC4617" s="21"/>
      <c r="AD4617" s="21"/>
      <c r="AE4617" s="6"/>
      <c r="AF4617" s="6"/>
      <c r="AG4617" s="6"/>
      <c r="AH4617" s="6"/>
    </row>
    <row r="4618" spans="1:34" x14ac:dyDescent="0.35">
      <c r="A4618" s="20"/>
      <c r="B4618" s="6"/>
      <c r="C4618" s="6"/>
      <c r="D4618" s="6"/>
      <c r="E4618" s="6"/>
      <c r="F4618" s="6"/>
      <c r="G4618" s="6"/>
      <c r="H4618" s="6"/>
      <c r="I4618" s="6"/>
      <c r="J4618" s="6"/>
      <c r="K4618" s="6"/>
      <c r="L4618" s="6"/>
      <c r="M4618" s="6"/>
      <c r="N4618" s="6"/>
      <c r="O4618" s="6"/>
      <c r="P4618" s="6"/>
      <c r="Q4618" s="6"/>
      <c r="R4618" s="6"/>
      <c r="S4618" s="6"/>
      <c r="T4618" s="6"/>
      <c r="U4618" s="6"/>
      <c r="V4618" s="6"/>
      <c r="W4618" s="6"/>
      <c r="X4618" s="6"/>
      <c r="Y4618" s="6"/>
      <c r="Z4618" s="6"/>
      <c r="AA4618" s="6"/>
      <c r="AB4618" s="21"/>
      <c r="AC4618" s="21"/>
      <c r="AD4618" s="21"/>
      <c r="AE4618" s="6"/>
      <c r="AF4618" s="6"/>
      <c r="AG4618" s="6"/>
      <c r="AH4618" s="6"/>
    </row>
    <row r="4619" spans="1:34" x14ac:dyDescent="0.35">
      <c r="A4619" s="20"/>
      <c r="B4619" s="6"/>
      <c r="C4619" s="6"/>
      <c r="D4619" s="6"/>
      <c r="E4619" s="6"/>
      <c r="F4619" s="6"/>
      <c r="G4619" s="6"/>
      <c r="H4619" s="6"/>
      <c r="I4619" s="6"/>
      <c r="J4619" s="6"/>
      <c r="K4619" s="6"/>
      <c r="L4619" s="6"/>
      <c r="M4619" s="6"/>
      <c r="N4619" s="6"/>
      <c r="O4619" s="6"/>
      <c r="P4619" s="6"/>
      <c r="Q4619" s="6"/>
      <c r="R4619" s="6"/>
      <c r="S4619" s="6"/>
      <c r="T4619" s="6"/>
      <c r="U4619" s="6"/>
      <c r="V4619" s="6"/>
      <c r="W4619" s="6"/>
      <c r="X4619" s="6"/>
      <c r="Y4619" s="6"/>
      <c r="Z4619" s="6"/>
      <c r="AA4619" s="6"/>
      <c r="AB4619" s="21"/>
      <c r="AC4619" s="21"/>
      <c r="AD4619" s="21"/>
      <c r="AE4619" s="6"/>
      <c r="AF4619" s="6"/>
      <c r="AG4619" s="6"/>
      <c r="AH4619" s="6"/>
    </row>
    <row r="4620" spans="1:34" x14ac:dyDescent="0.35">
      <c r="A4620" s="20"/>
      <c r="B4620" s="6"/>
      <c r="C4620" s="6"/>
      <c r="D4620" s="6"/>
      <c r="E4620" s="6"/>
      <c r="F4620" s="6"/>
      <c r="G4620" s="6"/>
      <c r="H4620" s="6"/>
      <c r="I4620" s="6"/>
      <c r="J4620" s="6"/>
      <c r="K4620" s="6"/>
      <c r="L4620" s="6"/>
      <c r="M4620" s="6"/>
      <c r="N4620" s="6"/>
      <c r="O4620" s="6"/>
      <c r="P4620" s="6"/>
      <c r="Q4620" s="6"/>
      <c r="R4620" s="6"/>
      <c r="S4620" s="6"/>
      <c r="T4620" s="6"/>
      <c r="U4620" s="6"/>
      <c r="V4620" s="6"/>
      <c r="W4620" s="6"/>
      <c r="X4620" s="6"/>
      <c r="Y4620" s="6"/>
      <c r="Z4620" s="6"/>
      <c r="AA4620" s="6"/>
      <c r="AB4620" s="21"/>
      <c r="AC4620" s="21"/>
      <c r="AD4620" s="21"/>
      <c r="AE4620" s="6"/>
      <c r="AF4620" s="6"/>
      <c r="AG4620" s="6"/>
      <c r="AH4620" s="6"/>
    </row>
    <row r="4621" spans="1:34" x14ac:dyDescent="0.35">
      <c r="A4621" s="20"/>
      <c r="B4621" s="6"/>
      <c r="C4621" s="6"/>
      <c r="D4621" s="6"/>
      <c r="E4621" s="6"/>
      <c r="F4621" s="6"/>
      <c r="G4621" s="6"/>
      <c r="H4621" s="6"/>
      <c r="I4621" s="6"/>
      <c r="J4621" s="6"/>
      <c r="K4621" s="6"/>
      <c r="L4621" s="6"/>
      <c r="M4621" s="6"/>
      <c r="N4621" s="6"/>
      <c r="O4621" s="6"/>
      <c r="P4621" s="6"/>
      <c r="Q4621" s="6"/>
      <c r="R4621" s="6"/>
      <c r="S4621" s="6"/>
      <c r="T4621" s="6"/>
      <c r="U4621" s="6"/>
      <c r="V4621" s="6"/>
      <c r="W4621" s="6"/>
      <c r="X4621" s="6"/>
      <c r="Y4621" s="6"/>
      <c r="Z4621" s="6"/>
      <c r="AA4621" s="6"/>
      <c r="AB4621" s="21"/>
      <c r="AC4621" s="21"/>
      <c r="AD4621" s="21"/>
      <c r="AE4621" s="6"/>
      <c r="AF4621" s="6"/>
      <c r="AG4621" s="6"/>
      <c r="AH4621" s="6"/>
    </row>
    <row r="4622" spans="1:34" x14ac:dyDescent="0.35">
      <c r="A4622" s="20"/>
      <c r="B4622" s="6"/>
      <c r="C4622" s="6"/>
      <c r="D4622" s="6"/>
      <c r="E4622" s="6"/>
      <c r="F4622" s="6"/>
      <c r="G4622" s="6"/>
      <c r="H4622" s="6"/>
      <c r="I4622" s="6"/>
      <c r="J4622" s="6"/>
      <c r="K4622" s="6"/>
      <c r="L4622" s="6"/>
      <c r="M4622" s="6"/>
      <c r="N4622" s="6"/>
      <c r="O4622" s="6"/>
      <c r="P4622" s="6"/>
      <c r="Q4622" s="6"/>
      <c r="R4622" s="6"/>
      <c r="S4622" s="6"/>
      <c r="T4622" s="6"/>
      <c r="U4622" s="6"/>
      <c r="V4622" s="6"/>
      <c r="W4622" s="6"/>
      <c r="X4622" s="6"/>
      <c r="Y4622" s="6"/>
      <c r="Z4622" s="6"/>
      <c r="AA4622" s="6"/>
      <c r="AB4622" s="21"/>
      <c r="AC4622" s="21"/>
      <c r="AD4622" s="21"/>
      <c r="AE4622" s="6"/>
      <c r="AF4622" s="6"/>
      <c r="AG4622" s="6"/>
      <c r="AH4622" s="6"/>
    </row>
    <row r="4623" spans="1:34" x14ac:dyDescent="0.35">
      <c r="A4623" s="20"/>
      <c r="B4623" s="6"/>
      <c r="C4623" s="6"/>
      <c r="D4623" s="6"/>
      <c r="E4623" s="6"/>
      <c r="F4623" s="6"/>
      <c r="G4623" s="6"/>
      <c r="H4623" s="6"/>
      <c r="I4623" s="6"/>
      <c r="J4623" s="6"/>
      <c r="K4623" s="6"/>
      <c r="L4623" s="6"/>
      <c r="M4623" s="6"/>
      <c r="N4623" s="6"/>
      <c r="O4623" s="6"/>
      <c r="P4623" s="6"/>
      <c r="Q4623" s="6"/>
      <c r="R4623" s="6"/>
      <c r="S4623" s="6"/>
      <c r="T4623" s="6"/>
      <c r="U4623" s="6"/>
      <c r="V4623" s="6"/>
      <c r="W4623" s="6"/>
      <c r="X4623" s="6"/>
      <c r="Y4623" s="6"/>
      <c r="Z4623" s="6"/>
      <c r="AA4623" s="6"/>
      <c r="AB4623" s="21"/>
      <c r="AC4623" s="21"/>
      <c r="AD4623" s="21"/>
      <c r="AE4623" s="6"/>
      <c r="AF4623" s="6"/>
      <c r="AG4623" s="6"/>
      <c r="AH4623" s="6"/>
    </row>
    <row r="4624" spans="1:34" x14ac:dyDescent="0.35">
      <c r="A4624" s="20"/>
      <c r="B4624" s="6"/>
      <c r="C4624" s="6"/>
      <c r="D4624" s="6"/>
      <c r="E4624" s="6"/>
      <c r="F4624" s="6"/>
      <c r="G4624" s="6"/>
      <c r="H4624" s="6"/>
      <c r="I4624" s="6"/>
      <c r="J4624" s="6"/>
      <c r="K4624" s="6"/>
      <c r="L4624" s="6"/>
      <c r="M4624" s="6"/>
      <c r="N4624" s="6"/>
      <c r="O4624" s="6"/>
      <c r="P4624" s="6"/>
      <c r="Q4624" s="6"/>
      <c r="R4624" s="6"/>
      <c r="S4624" s="6"/>
      <c r="T4624" s="6"/>
      <c r="U4624" s="6"/>
      <c r="V4624" s="6"/>
      <c r="W4624" s="6"/>
      <c r="X4624" s="6"/>
      <c r="Y4624" s="6"/>
      <c r="Z4624" s="6"/>
      <c r="AA4624" s="6"/>
      <c r="AB4624" s="21"/>
      <c r="AC4624" s="21"/>
      <c r="AD4624" s="21"/>
      <c r="AE4624" s="6"/>
      <c r="AF4624" s="6"/>
      <c r="AG4624" s="6"/>
      <c r="AH4624" s="6"/>
    </row>
    <row r="4625" spans="1:34" x14ac:dyDescent="0.35">
      <c r="A4625" s="20"/>
      <c r="B4625" s="6"/>
      <c r="C4625" s="6"/>
      <c r="D4625" s="6"/>
      <c r="E4625" s="6"/>
      <c r="F4625" s="6"/>
      <c r="G4625" s="6"/>
      <c r="H4625" s="6"/>
      <c r="I4625" s="6"/>
      <c r="J4625" s="6"/>
      <c r="K4625" s="6"/>
      <c r="L4625" s="6"/>
      <c r="M4625" s="6"/>
      <c r="N4625" s="6"/>
      <c r="O4625" s="6"/>
      <c r="P4625" s="6"/>
      <c r="Q4625" s="6"/>
      <c r="R4625" s="6"/>
      <c r="S4625" s="6"/>
      <c r="T4625" s="6"/>
      <c r="U4625" s="6"/>
      <c r="V4625" s="6"/>
      <c r="W4625" s="6"/>
      <c r="X4625" s="6"/>
      <c r="Y4625" s="6"/>
      <c r="Z4625" s="6"/>
      <c r="AA4625" s="6"/>
      <c r="AB4625" s="21"/>
      <c r="AC4625" s="21"/>
      <c r="AD4625" s="21"/>
      <c r="AE4625" s="6"/>
      <c r="AF4625" s="6"/>
      <c r="AG4625" s="6"/>
      <c r="AH4625" s="6"/>
    </row>
    <row r="4626" spans="1:34" x14ac:dyDescent="0.35">
      <c r="A4626" s="20"/>
      <c r="B4626" s="6"/>
      <c r="C4626" s="6"/>
      <c r="D4626" s="6"/>
      <c r="E4626" s="6"/>
      <c r="F4626" s="6"/>
      <c r="G4626" s="6"/>
      <c r="H4626" s="6"/>
      <c r="I4626" s="6"/>
      <c r="J4626" s="6"/>
      <c r="K4626" s="6"/>
      <c r="L4626" s="6"/>
      <c r="M4626" s="6"/>
      <c r="N4626" s="6"/>
      <c r="O4626" s="6"/>
      <c r="P4626" s="6"/>
      <c r="Q4626" s="6"/>
      <c r="R4626" s="6"/>
      <c r="S4626" s="6"/>
      <c r="T4626" s="6"/>
      <c r="U4626" s="6"/>
      <c r="V4626" s="6"/>
      <c r="W4626" s="6"/>
      <c r="X4626" s="6"/>
      <c r="Y4626" s="6"/>
      <c r="Z4626" s="6"/>
      <c r="AA4626" s="6"/>
      <c r="AB4626" s="21"/>
      <c r="AC4626" s="21"/>
      <c r="AD4626" s="21"/>
      <c r="AE4626" s="6"/>
      <c r="AF4626" s="6"/>
      <c r="AG4626" s="6"/>
      <c r="AH4626" s="6"/>
    </row>
    <row r="4627" spans="1:34" x14ac:dyDescent="0.35">
      <c r="A4627" s="20"/>
      <c r="B4627" s="6"/>
      <c r="C4627" s="6"/>
      <c r="D4627" s="6"/>
      <c r="E4627" s="6"/>
      <c r="F4627" s="6"/>
      <c r="G4627" s="6"/>
      <c r="H4627" s="6"/>
      <c r="I4627" s="6"/>
      <c r="J4627" s="6"/>
      <c r="K4627" s="6"/>
      <c r="L4627" s="6"/>
      <c r="M4627" s="6"/>
      <c r="N4627" s="6"/>
      <c r="O4627" s="6"/>
      <c r="P4627" s="6"/>
      <c r="Q4627" s="6"/>
      <c r="R4627" s="6"/>
      <c r="S4627" s="6"/>
      <c r="T4627" s="6"/>
      <c r="U4627" s="6"/>
      <c r="V4627" s="6"/>
      <c r="W4627" s="6"/>
      <c r="X4627" s="6"/>
      <c r="Y4627" s="6"/>
      <c r="Z4627" s="6"/>
      <c r="AA4627" s="6"/>
      <c r="AB4627" s="21"/>
      <c r="AC4627" s="21"/>
      <c r="AD4627" s="21"/>
      <c r="AE4627" s="6"/>
      <c r="AF4627" s="6"/>
      <c r="AG4627" s="6"/>
      <c r="AH4627" s="6"/>
    </row>
    <row r="4628" spans="1:34" x14ac:dyDescent="0.35">
      <c r="A4628" s="20"/>
      <c r="B4628" s="6"/>
      <c r="C4628" s="6"/>
      <c r="D4628" s="6"/>
      <c r="E4628" s="6"/>
      <c r="F4628" s="6"/>
      <c r="G4628" s="6"/>
      <c r="H4628" s="6"/>
      <c r="I4628" s="6"/>
      <c r="J4628" s="6"/>
      <c r="K4628" s="6"/>
      <c r="L4628" s="6"/>
      <c r="M4628" s="6"/>
      <c r="N4628" s="6"/>
      <c r="O4628" s="6"/>
      <c r="P4628" s="6"/>
      <c r="Q4628" s="6"/>
      <c r="R4628" s="6"/>
      <c r="S4628" s="6"/>
      <c r="T4628" s="6"/>
      <c r="U4628" s="6"/>
      <c r="V4628" s="6"/>
      <c r="W4628" s="6"/>
      <c r="X4628" s="6"/>
      <c r="Y4628" s="6"/>
      <c r="Z4628" s="6"/>
      <c r="AA4628" s="6"/>
      <c r="AB4628" s="21"/>
      <c r="AC4628" s="21"/>
      <c r="AD4628" s="21"/>
      <c r="AE4628" s="6"/>
      <c r="AF4628" s="6"/>
      <c r="AG4628" s="6"/>
      <c r="AH4628" s="6"/>
    </row>
    <row r="4629" spans="1:34" x14ac:dyDescent="0.35">
      <c r="A4629" s="20"/>
      <c r="B4629" s="6"/>
      <c r="C4629" s="6"/>
      <c r="D4629" s="6"/>
      <c r="E4629" s="6"/>
      <c r="F4629" s="6"/>
      <c r="G4629" s="6"/>
      <c r="H4629" s="6"/>
      <c r="I4629" s="6"/>
      <c r="J4629" s="6"/>
      <c r="K4629" s="6"/>
      <c r="L4629" s="6"/>
      <c r="M4629" s="6"/>
      <c r="N4629" s="6"/>
      <c r="O4629" s="6"/>
      <c r="P4629" s="6"/>
      <c r="Q4629" s="6"/>
      <c r="R4629" s="6"/>
      <c r="S4629" s="6"/>
      <c r="T4629" s="6"/>
      <c r="U4629" s="6"/>
      <c r="V4629" s="6"/>
      <c r="W4629" s="6"/>
      <c r="X4629" s="6"/>
      <c r="Y4629" s="6"/>
      <c r="Z4629" s="6"/>
      <c r="AA4629" s="6"/>
      <c r="AB4629" s="21"/>
      <c r="AC4629" s="21"/>
      <c r="AD4629" s="21"/>
      <c r="AE4629" s="6"/>
      <c r="AF4629" s="6"/>
      <c r="AG4629" s="6"/>
      <c r="AH4629" s="6"/>
    </row>
    <row r="4630" spans="1:34" x14ac:dyDescent="0.35">
      <c r="A4630" s="20"/>
      <c r="B4630" s="6"/>
      <c r="C4630" s="6"/>
      <c r="D4630" s="6"/>
      <c r="E4630" s="6"/>
      <c r="F4630" s="6"/>
      <c r="G4630" s="6"/>
      <c r="H4630" s="6"/>
      <c r="I4630" s="6"/>
      <c r="J4630" s="6"/>
      <c r="K4630" s="6"/>
      <c r="L4630" s="6"/>
      <c r="M4630" s="6"/>
      <c r="N4630" s="6"/>
      <c r="O4630" s="6"/>
      <c r="P4630" s="6"/>
      <c r="Q4630" s="6"/>
      <c r="R4630" s="6"/>
      <c r="S4630" s="6"/>
      <c r="T4630" s="6"/>
      <c r="U4630" s="6"/>
      <c r="V4630" s="6"/>
      <c r="W4630" s="6"/>
      <c r="X4630" s="6"/>
      <c r="Y4630" s="6"/>
      <c r="Z4630" s="6"/>
      <c r="AA4630" s="6"/>
      <c r="AB4630" s="21"/>
      <c r="AC4630" s="21"/>
      <c r="AD4630" s="21"/>
      <c r="AE4630" s="6"/>
      <c r="AF4630" s="6"/>
      <c r="AG4630" s="6"/>
      <c r="AH4630" s="6"/>
    </row>
    <row r="4631" spans="1:34" x14ac:dyDescent="0.35">
      <c r="A4631" s="20"/>
      <c r="B4631" s="6"/>
      <c r="C4631" s="6"/>
      <c r="D4631" s="6"/>
      <c r="E4631" s="6"/>
      <c r="F4631" s="6"/>
      <c r="G4631" s="6"/>
      <c r="H4631" s="6"/>
      <c r="I4631" s="6"/>
      <c r="J4631" s="6"/>
      <c r="K4631" s="6"/>
      <c r="L4631" s="6"/>
      <c r="M4631" s="6"/>
      <c r="N4631" s="6"/>
      <c r="O4631" s="6"/>
      <c r="P4631" s="6"/>
      <c r="Q4631" s="6"/>
      <c r="R4631" s="6"/>
      <c r="S4631" s="6"/>
      <c r="T4631" s="6"/>
      <c r="U4631" s="6"/>
      <c r="V4631" s="6"/>
      <c r="W4631" s="6"/>
      <c r="X4631" s="6"/>
      <c r="Y4631" s="6"/>
      <c r="Z4631" s="6"/>
      <c r="AA4631" s="6"/>
      <c r="AB4631" s="21"/>
      <c r="AC4631" s="21"/>
      <c r="AD4631" s="21"/>
      <c r="AE4631" s="6"/>
      <c r="AF4631" s="6"/>
      <c r="AG4631" s="6"/>
      <c r="AH4631" s="6"/>
    </row>
    <row r="4632" spans="1:34" x14ac:dyDescent="0.35">
      <c r="A4632" s="20"/>
      <c r="B4632" s="6"/>
      <c r="C4632" s="6"/>
      <c r="D4632" s="6"/>
      <c r="E4632" s="6"/>
      <c r="F4632" s="6"/>
      <c r="G4632" s="6"/>
      <c r="H4632" s="6"/>
      <c r="I4632" s="6"/>
      <c r="J4632" s="6"/>
      <c r="K4632" s="6"/>
      <c r="L4632" s="6"/>
      <c r="M4632" s="6"/>
      <c r="N4632" s="6"/>
      <c r="O4632" s="6"/>
      <c r="P4632" s="6"/>
      <c r="Q4632" s="6"/>
      <c r="R4632" s="6"/>
      <c r="S4632" s="6"/>
      <c r="T4632" s="6"/>
      <c r="U4632" s="6"/>
      <c r="V4632" s="6"/>
      <c r="W4632" s="6"/>
      <c r="X4632" s="6"/>
      <c r="Y4632" s="6"/>
      <c r="Z4632" s="6"/>
      <c r="AA4632" s="6"/>
      <c r="AB4632" s="21"/>
      <c r="AC4632" s="21"/>
      <c r="AD4632" s="21"/>
      <c r="AE4632" s="6"/>
      <c r="AF4632" s="6"/>
      <c r="AG4632" s="6"/>
      <c r="AH4632" s="6"/>
    </row>
    <row r="4633" spans="1:34" x14ac:dyDescent="0.35">
      <c r="A4633" s="20"/>
      <c r="B4633" s="6"/>
      <c r="C4633" s="6"/>
      <c r="D4633" s="6"/>
      <c r="E4633" s="6"/>
      <c r="F4633" s="6"/>
      <c r="G4633" s="6"/>
      <c r="H4633" s="6"/>
      <c r="I4633" s="6"/>
      <c r="J4633" s="6"/>
      <c r="K4633" s="6"/>
      <c r="L4633" s="6"/>
      <c r="M4633" s="6"/>
      <c r="N4633" s="6"/>
      <c r="O4633" s="6"/>
      <c r="P4633" s="6"/>
      <c r="Q4633" s="6"/>
      <c r="R4633" s="6"/>
      <c r="S4633" s="6"/>
      <c r="T4633" s="6"/>
      <c r="U4633" s="6"/>
      <c r="V4633" s="6"/>
      <c r="W4633" s="6"/>
      <c r="X4633" s="6"/>
      <c r="Y4633" s="6"/>
      <c r="Z4633" s="6"/>
      <c r="AA4633" s="6"/>
      <c r="AB4633" s="21"/>
      <c r="AC4633" s="21"/>
      <c r="AD4633" s="21"/>
      <c r="AE4633" s="6"/>
      <c r="AF4633" s="6"/>
      <c r="AG4633" s="6"/>
      <c r="AH4633" s="6"/>
    </row>
    <row r="4634" spans="1:34" x14ac:dyDescent="0.35">
      <c r="A4634" s="20"/>
      <c r="B4634" s="6"/>
      <c r="C4634" s="6"/>
      <c r="D4634" s="6"/>
      <c r="E4634" s="6"/>
      <c r="F4634" s="6"/>
      <c r="G4634" s="6"/>
      <c r="H4634" s="6"/>
      <c r="I4634" s="6"/>
      <c r="J4634" s="6"/>
      <c r="K4634" s="6"/>
      <c r="L4634" s="6"/>
      <c r="M4634" s="6"/>
      <c r="N4634" s="6"/>
      <c r="O4634" s="6"/>
      <c r="P4634" s="6"/>
      <c r="Q4634" s="6"/>
      <c r="R4634" s="6"/>
      <c r="S4634" s="6"/>
      <c r="T4634" s="6"/>
      <c r="U4634" s="6"/>
      <c r="V4634" s="6"/>
      <c r="W4634" s="6"/>
      <c r="X4634" s="6"/>
      <c r="Y4634" s="6"/>
      <c r="Z4634" s="6"/>
      <c r="AA4634" s="6"/>
      <c r="AB4634" s="21"/>
      <c r="AC4634" s="21"/>
      <c r="AD4634" s="21"/>
      <c r="AE4634" s="6"/>
      <c r="AF4634" s="6"/>
      <c r="AG4634" s="6"/>
      <c r="AH4634" s="6"/>
    </row>
    <row r="4635" spans="1:34" x14ac:dyDescent="0.35">
      <c r="A4635" s="20"/>
      <c r="B4635" s="6"/>
      <c r="C4635" s="6"/>
      <c r="D4635" s="6"/>
      <c r="E4635" s="6"/>
      <c r="F4635" s="6"/>
      <c r="G4635" s="6"/>
      <c r="H4635" s="6"/>
      <c r="I4635" s="6"/>
      <c r="J4635" s="6"/>
      <c r="K4635" s="6"/>
      <c r="L4635" s="6"/>
      <c r="M4635" s="6"/>
      <c r="N4635" s="6"/>
      <c r="O4635" s="6"/>
      <c r="P4635" s="6"/>
      <c r="Q4635" s="6"/>
      <c r="R4635" s="6"/>
      <c r="S4635" s="6"/>
      <c r="T4635" s="6"/>
      <c r="U4635" s="6"/>
      <c r="V4635" s="6"/>
      <c r="W4635" s="6"/>
      <c r="X4635" s="6"/>
      <c r="Y4635" s="6"/>
      <c r="Z4635" s="6"/>
      <c r="AA4635" s="6"/>
      <c r="AB4635" s="21"/>
      <c r="AC4635" s="21"/>
      <c r="AD4635" s="21"/>
      <c r="AE4635" s="6"/>
      <c r="AF4635" s="6"/>
      <c r="AG4635" s="6"/>
      <c r="AH4635" s="6"/>
    </row>
    <row r="4636" spans="1:34" x14ac:dyDescent="0.35">
      <c r="A4636" s="20"/>
      <c r="B4636" s="6"/>
      <c r="C4636" s="6"/>
      <c r="D4636" s="6"/>
      <c r="E4636" s="6"/>
      <c r="F4636" s="6"/>
      <c r="G4636" s="6"/>
      <c r="H4636" s="6"/>
      <c r="I4636" s="6"/>
      <c r="J4636" s="6"/>
      <c r="K4636" s="6"/>
      <c r="L4636" s="6"/>
      <c r="M4636" s="6"/>
      <c r="N4636" s="6"/>
      <c r="O4636" s="6"/>
      <c r="P4636" s="6"/>
      <c r="Q4636" s="6"/>
      <c r="R4636" s="6"/>
      <c r="S4636" s="6"/>
      <c r="T4636" s="6"/>
      <c r="U4636" s="6"/>
      <c r="V4636" s="6"/>
      <c r="W4636" s="6"/>
      <c r="X4636" s="6"/>
      <c r="Y4636" s="6"/>
      <c r="Z4636" s="6"/>
      <c r="AA4636" s="6"/>
      <c r="AB4636" s="21"/>
      <c r="AC4636" s="21"/>
      <c r="AD4636" s="21"/>
      <c r="AE4636" s="6"/>
      <c r="AF4636" s="6"/>
      <c r="AG4636" s="6"/>
      <c r="AH4636" s="6"/>
    </row>
    <row r="4637" spans="1:34" x14ac:dyDescent="0.35">
      <c r="A4637" s="20"/>
      <c r="B4637" s="6"/>
      <c r="C4637" s="6"/>
      <c r="D4637" s="6"/>
      <c r="E4637" s="6"/>
      <c r="F4637" s="6"/>
      <c r="G4637" s="6"/>
      <c r="H4637" s="6"/>
      <c r="I4637" s="6"/>
      <c r="J4637" s="6"/>
      <c r="K4637" s="6"/>
      <c r="L4637" s="6"/>
      <c r="M4637" s="6"/>
      <c r="N4637" s="6"/>
      <c r="O4637" s="6"/>
      <c r="P4637" s="6"/>
      <c r="Q4637" s="6"/>
      <c r="R4637" s="6"/>
      <c r="S4637" s="6"/>
      <c r="T4637" s="6"/>
      <c r="U4637" s="6"/>
      <c r="V4637" s="6"/>
      <c r="W4637" s="6"/>
      <c r="X4637" s="6"/>
      <c r="Y4637" s="6"/>
      <c r="Z4637" s="6"/>
      <c r="AA4637" s="6"/>
      <c r="AB4637" s="21"/>
      <c r="AC4637" s="21"/>
      <c r="AD4637" s="21"/>
      <c r="AE4637" s="6"/>
      <c r="AF4637" s="6"/>
      <c r="AG4637" s="6"/>
      <c r="AH4637" s="6"/>
    </row>
    <row r="4638" spans="1:34" x14ac:dyDescent="0.35">
      <c r="A4638" s="20"/>
      <c r="B4638" s="6"/>
      <c r="C4638" s="6"/>
      <c r="D4638" s="6"/>
      <c r="E4638" s="6"/>
      <c r="F4638" s="6"/>
      <c r="G4638" s="6"/>
      <c r="H4638" s="6"/>
      <c r="I4638" s="6"/>
      <c r="J4638" s="6"/>
      <c r="K4638" s="6"/>
      <c r="L4638" s="6"/>
      <c r="M4638" s="6"/>
      <c r="N4638" s="6"/>
      <c r="O4638" s="6"/>
      <c r="P4638" s="6"/>
      <c r="Q4638" s="6"/>
      <c r="R4638" s="6"/>
      <c r="S4638" s="6"/>
      <c r="T4638" s="6"/>
      <c r="U4638" s="6"/>
      <c r="V4638" s="6"/>
      <c r="W4638" s="6"/>
      <c r="X4638" s="6"/>
      <c r="Y4638" s="6"/>
      <c r="Z4638" s="6"/>
      <c r="AA4638" s="6"/>
      <c r="AB4638" s="21"/>
      <c r="AC4638" s="21"/>
      <c r="AD4638" s="21"/>
      <c r="AE4638" s="6"/>
      <c r="AF4638" s="6"/>
      <c r="AG4638" s="6"/>
      <c r="AH4638" s="6"/>
    </row>
    <row r="4639" spans="1:34" x14ac:dyDescent="0.35">
      <c r="A4639" s="20"/>
      <c r="B4639" s="6"/>
      <c r="C4639" s="6"/>
      <c r="D4639" s="6"/>
      <c r="E4639" s="6"/>
      <c r="F4639" s="6"/>
      <c r="G4639" s="6"/>
      <c r="H4639" s="6"/>
      <c r="I4639" s="6"/>
      <c r="J4639" s="6"/>
      <c r="K4639" s="6"/>
      <c r="L4639" s="6"/>
      <c r="M4639" s="6"/>
      <c r="N4639" s="6"/>
      <c r="O4639" s="6"/>
      <c r="P4639" s="6"/>
      <c r="Q4639" s="6"/>
      <c r="R4639" s="6"/>
      <c r="S4639" s="6"/>
      <c r="T4639" s="6"/>
      <c r="U4639" s="6"/>
      <c r="V4639" s="6"/>
      <c r="W4639" s="6"/>
      <c r="X4639" s="6"/>
      <c r="Y4639" s="6"/>
      <c r="Z4639" s="6"/>
      <c r="AA4639" s="6"/>
      <c r="AB4639" s="21"/>
      <c r="AC4639" s="21"/>
      <c r="AD4639" s="21"/>
      <c r="AE4639" s="6"/>
      <c r="AF4639" s="6"/>
      <c r="AG4639" s="6"/>
      <c r="AH4639" s="6"/>
    </row>
    <row r="4640" spans="1:34" x14ac:dyDescent="0.35">
      <c r="A4640" s="20"/>
      <c r="B4640" s="6"/>
      <c r="C4640" s="6"/>
      <c r="D4640" s="6"/>
      <c r="E4640" s="6"/>
      <c r="F4640" s="6"/>
      <c r="G4640" s="6"/>
      <c r="H4640" s="6"/>
      <c r="I4640" s="6"/>
      <c r="J4640" s="6"/>
      <c r="K4640" s="6"/>
      <c r="L4640" s="6"/>
      <c r="M4640" s="6"/>
      <c r="N4640" s="6"/>
      <c r="O4640" s="6"/>
      <c r="P4640" s="6"/>
      <c r="Q4640" s="6"/>
      <c r="R4640" s="6"/>
      <c r="S4640" s="6"/>
      <c r="T4640" s="6"/>
      <c r="U4640" s="6"/>
      <c r="V4640" s="6"/>
      <c r="W4640" s="6"/>
      <c r="X4640" s="6"/>
      <c r="Y4640" s="6"/>
      <c r="Z4640" s="6"/>
      <c r="AA4640" s="6"/>
      <c r="AB4640" s="21"/>
      <c r="AC4640" s="21"/>
      <c r="AD4640" s="21"/>
      <c r="AE4640" s="6"/>
      <c r="AF4640" s="6"/>
      <c r="AG4640" s="6"/>
      <c r="AH4640" s="6"/>
    </row>
    <row r="4641" spans="1:34" x14ac:dyDescent="0.35">
      <c r="A4641" s="20"/>
      <c r="B4641" s="6"/>
      <c r="C4641" s="6"/>
      <c r="D4641" s="6"/>
      <c r="E4641" s="6"/>
      <c r="F4641" s="6"/>
      <c r="G4641" s="6"/>
      <c r="H4641" s="6"/>
      <c r="I4641" s="6"/>
      <c r="J4641" s="6"/>
      <c r="K4641" s="6"/>
      <c r="L4641" s="6"/>
      <c r="M4641" s="6"/>
      <c r="N4641" s="6"/>
      <c r="O4641" s="6"/>
      <c r="P4641" s="6"/>
      <c r="Q4641" s="6"/>
      <c r="R4641" s="6"/>
      <c r="S4641" s="6"/>
      <c r="T4641" s="6"/>
      <c r="U4641" s="6"/>
      <c r="V4641" s="6"/>
      <c r="W4641" s="6"/>
      <c r="X4641" s="6"/>
      <c r="Y4641" s="6"/>
      <c r="Z4641" s="6"/>
      <c r="AA4641" s="6"/>
      <c r="AB4641" s="21"/>
      <c r="AC4641" s="21"/>
      <c r="AD4641" s="21"/>
      <c r="AE4641" s="6"/>
      <c r="AF4641" s="6"/>
      <c r="AG4641" s="6"/>
      <c r="AH4641" s="6"/>
    </row>
    <row r="4642" spans="1:34" x14ac:dyDescent="0.35">
      <c r="A4642" s="20"/>
      <c r="B4642" s="6"/>
      <c r="C4642" s="6"/>
      <c r="D4642" s="6"/>
      <c r="E4642" s="6"/>
      <c r="F4642" s="6"/>
      <c r="G4642" s="6"/>
      <c r="H4642" s="6"/>
      <c r="I4642" s="6"/>
      <c r="J4642" s="6"/>
      <c r="K4642" s="6"/>
      <c r="L4642" s="6"/>
      <c r="M4642" s="6"/>
      <c r="N4642" s="6"/>
      <c r="O4642" s="6"/>
      <c r="P4642" s="6"/>
      <c r="Q4642" s="6"/>
      <c r="R4642" s="6"/>
      <c r="S4642" s="6"/>
      <c r="T4642" s="6"/>
      <c r="U4642" s="6"/>
      <c r="V4642" s="6"/>
      <c r="W4642" s="6"/>
      <c r="X4642" s="6"/>
      <c r="Y4642" s="6"/>
      <c r="Z4642" s="6"/>
      <c r="AA4642" s="6"/>
      <c r="AB4642" s="21"/>
      <c r="AC4642" s="21"/>
      <c r="AD4642" s="21"/>
      <c r="AE4642" s="6"/>
      <c r="AF4642" s="6"/>
      <c r="AG4642" s="6"/>
      <c r="AH4642" s="6"/>
    </row>
    <row r="4643" spans="1:34" x14ac:dyDescent="0.35">
      <c r="A4643" s="20"/>
      <c r="B4643" s="6"/>
      <c r="C4643" s="6"/>
      <c r="D4643" s="6"/>
      <c r="E4643" s="6"/>
      <c r="F4643" s="6"/>
      <c r="G4643" s="6"/>
      <c r="H4643" s="6"/>
      <c r="I4643" s="6"/>
      <c r="J4643" s="6"/>
      <c r="K4643" s="6"/>
      <c r="L4643" s="6"/>
      <c r="M4643" s="6"/>
      <c r="N4643" s="6"/>
      <c r="O4643" s="6"/>
      <c r="P4643" s="6"/>
      <c r="Q4643" s="6"/>
      <c r="R4643" s="6"/>
      <c r="S4643" s="6"/>
      <c r="T4643" s="6"/>
      <c r="U4643" s="6"/>
      <c r="V4643" s="6"/>
      <c r="W4643" s="6"/>
      <c r="X4643" s="6"/>
      <c r="Y4643" s="6"/>
      <c r="Z4643" s="6"/>
      <c r="AA4643" s="6"/>
      <c r="AB4643" s="21"/>
      <c r="AC4643" s="21"/>
      <c r="AD4643" s="21"/>
      <c r="AE4643" s="6"/>
      <c r="AF4643" s="6"/>
      <c r="AG4643" s="6"/>
      <c r="AH4643" s="6"/>
    </row>
    <row r="4644" spans="1:34" x14ac:dyDescent="0.35">
      <c r="A4644" s="20"/>
      <c r="B4644" s="6"/>
      <c r="C4644" s="6"/>
      <c r="D4644" s="6"/>
      <c r="E4644" s="6"/>
      <c r="F4644" s="6"/>
      <c r="G4644" s="6"/>
      <c r="H4644" s="6"/>
      <c r="I4644" s="6"/>
      <c r="J4644" s="6"/>
      <c r="K4644" s="6"/>
      <c r="L4644" s="6"/>
      <c r="M4644" s="6"/>
      <c r="N4644" s="6"/>
      <c r="O4644" s="6"/>
      <c r="P4644" s="6"/>
      <c r="Q4644" s="6"/>
      <c r="R4644" s="6"/>
      <c r="S4644" s="6"/>
      <c r="T4644" s="6"/>
      <c r="U4644" s="6"/>
      <c r="V4644" s="6"/>
      <c r="W4644" s="6"/>
      <c r="X4644" s="6"/>
      <c r="Y4644" s="6"/>
      <c r="Z4644" s="6"/>
      <c r="AA4644" s="6"/>
      <c r="AB4644" s="21"/>
      <c r="AC4644" s="21"/>
      <c r="AD4644" s="21"/>
      <c r="AE4644" s="6"/>
      <c r="AF4644" s="6"/>
      <c r="AG4644" s="6"/>
      <c r="AH4644" s="6"/>
    </row>
    <row r="4645" spans="1:34" x14ac:dyDescent="0.35">
      <c r="A4645" s="20"/>
      <c r="B4645" s="6"/>
      <c r="C4645" s="6"/>
      <c r="D4645" s="6"/>
      <c r="E4645" s="6"/>
      <c r="F4645" s="6"/>
      <c r="G4645" s="6"/>
      <c r="H4645" s="6"/>
      <c r="I4645" s="6"/>
      <c r="J4645" s="6"/>
      <c r="K4645" s="6"/>
      <c r="L4645" s="6"/>
      <c r="M4645" s="6"/>
      <c r="N4645" s="6"/>
      <c r="O4645" s="6"/>
      <c r="P4645" s="6"/>
      <c r="Q4645" s="6"/>
      <c r="R4645" s="6"/>
      <c r="S4645" s="6"/>
      <c r="T4645" s="6"/>
      <c r="U4645" s="6"/>
      <c r="V4645" s="6"/>
      <c r="W4645" s="6"/>
      <c r="X4645" s="6"/>
      <c r="Y4645" s="6"/>
      <c r="Z4645" s="6"/>
      <c r="AA4645" s="6"/>
      <c r="AB4645" s="21"/>
      <c r="AC4645" s="21"/>
      <c r="AD4645" s="21"/>
      <c r="AE4645" s="6"/>
      <c r="AF4645" s="6"/>
      <c r="AG4645" s="6"/>
      <c r="AH4645" s="6"/>
    </row>
    <row r="4646" spans="1:34" x14ac:dyDescent="0.35">
      <c r="A4646" s="20"/>
      <c r="B4646" s="6"/>
      <c r="C4646" s="6"/>
      <c r="D4646" s="6"/>
      <c r="E4646" s="6"/>
      <c r="F4646" s="6"/>
      <c r="G4646" s="6"/>
      <c r="H4646" s="6"/>
      <c r="I4646" s="6"/>
      <c r="J4646" s="6"/>
      <c r="K4646" s="6"/>
      <c r="L4646" s="6"/>
      <c r="M4646" s="6"/>
      <c r="N4646" s="6"/>
      <c r="O4646" s="6"/>
      <c r="P4646" s="6"/>
      <c r="Q4646" s="6"/>
      <c r="R4646" s="6"/>
      <c r="S4646" s="6"/>
      <c r="T4646" s="6"/>
      <c r="U4646" s="6"/>
      <c r="V4646" s="6"/>
      <c r="W4646" s="6"/>
      <c r="X4646" s="6"/>
      <c r="Y4646" s="6"/>
      <c r="Z4646" s="6"/>
      <c r="AA4646" s="6"/>
      <c r="AB4646" s="21"/>
      <c r="AC4646" s="21"/>
      <c r="AD4646" s="21"/>
      <c r="AE4646" s="6"/>
      <c r="AF4646" s="6"/>
      <c r="AG4646" s="6"/>
      <c r="AH4646" s="6"/>
    </row>
    <row r="4647" spans="1:34" x14ac:dyDescent="0.35">
      <c r="A4647" s="20"/>
      <c r="B4647" s="6"/>
      <c r="C4647" s="6"/>
      <c r="D4647" s="6"/>
      <c r="E4647" s="6"/>
      <c r="F4647" s="6"/>
      <c r="G4647" s="6"/>
      <c r="H4647" s="6"/>
      <c r="I4647" s="6"/>
      <c r="J4647" s="6"/>
      <c r="K4647" s="6"/>
      <c r="L4647" s="6"/>
      <c r="M4647" s="6"/>
      <c r="N4647" s="6"/>
      <c r="O4647" s="6"/>
      <c r="P4647" s="6"/>
      <c r="Q4647" s="6"/>
      <c r="R4647" s="6"/>
      <c r="S4647" s="6"/>
      <c r="T4647" s="6"/>
      <c r="U4647" s="6"/>
      <c r="V4647" s="6"/>
      <c r="W4647" s="6"/>
      <c r="X4647" s="6"/>
      <c r="Y4647" s="6"/>
      <c r="Z4647" s="6"/>
      <c r="AA4647" s="6"/>
      <c r="AB4647" s="21"/>
      <c r="AC4647" s="21"/>
      <c r="AD4647" s="21"/>
      <c r="AE4647" s="6"/>
      <c r="AF4647" s="6"/>
      <c r="AG4647" s="6"/>
      <c r="AH4647" s="6"/>
    </row>
    <row r="4648" spans="1:34" x14ac:dyDescent="0.35">
      <c r="A4648" s="20"/>
      <c r="B4648" s="6"/>
      <c r="C4648" s="6"/>
      <c r="D4648" s="6"/>
      <c r="E4648" s="6"/>
      <c r="F4648" s="6"/>
      <c r="G4648" s="6"/>
      <c r="H4648" s="6"/>
      <c r="I4648" s="6"/>
      <c r="J4648" s="6"/>
      <c r="K4648" s="6"/>
      <c r="L4648" s="6"/>
      <c r="M4648" s="6"/>
      <c r="N4648" s="6"/>
      <c r="O4648" s="6"/>
      <c r="P4648" s="6"/>
      <c r="Q4648" s="6"/>
      <c r="R4648" s="6"/>
      <c r="S4648" s="6"/>
      <c r="T4648" s="6"/>
      <c r="U4648" s="6"/>
      <c r="V4648" s="6"/>
      <c r="W4648" s="6"/>
      <c r="X4648" s="6"/>
      <c r="Y4648" s="6"/>
      <c r="Z4648" s="6"/>
      <c r="AA4648" s="6"/>
      <c r="AB4648" s="21"/>
      <c r="AC4648" s="21"/>
      <c r="AD4648" s="21"/>
      <c r="AE4648" s="6"/>
      <c r="AF4648" s="6"/>
      <c r="AG4648" s="6"/>
      <c r="AH4648" s="6"/>
    </row>
    <row r="4649" spans="1:34" x14ac:dyDescent="0.35">
      <c r="A4649" s="20"/>
      <c r="B4649" s="6"/>
      <c r="C4649" s="6"/>
      <c r="D4649" s="6"/>
      <c r="E4649" s="6"/>
      <c r="F4649" s="6"/>
      <c r="G4649" s="6"/>
      <c r="H4649" s="6"/>
      <c r="I4649" s="6"/>
      <c r="J4649" s="6"/>
      <c r="K4649" s="6"/>
      <c r="L4649" s="6"/>
      <c r="M4649" s="6"/>
      <c r="N4649" s="6"/>
      <c r="O4649" s="6"/>
      <c r="P4649" s="6"/>
      <c r="Q4649" s="6"/>
      <c r="R4649" s="6"/>
      <c r="S4649" s="6"/>
      <c r="T4649" s="6"/>
      <c r="U4649" s="6"/>
      <c r="V4649" s="6"/>
      <c r="W4649" s="6"/>
      <c r="X4649" s="6"/>
      <c r="Y4649" s="6"/>
      <c r="Z4649" s="6"/>
      <c r="AA4649" s="6"/>
      <c r="AB4649" s="21"/>
      <c r="AC4649" s="21"/>
      <c r="AD4649" s="21"/>
      <c r="AE4649" s="6"/>
      <c r="AF4649" s="6"/>
      <c r="AG4649" s="6"/>
      <c r="AH4649" s="6"/>
    </row>
    <row r="4650" spans="1:34" x14ac:dyDescent="0.35">
      <c r="A4650" s="20"/>
      <c r="B4650" s="6"/>
      <c r="C4650" s="6"/>
      <c r="D4650" s="6"/>
      <c r="E4650" s="6"/>
      <c r="F4650" s="6"/>
      <c r="G4650" s="6"/>
      <c r="H4650" s="6"/>
      <c r="I4650" s="6"/>
      <c r="J4650" s="6"/>
      <c r="K4650" s="6"/>
      <c r="L4650" s="6"/>
      <c r="M4650" s="6"/>
      <c r="N4650" s="6"/>
      <c r="O4650" s="6"/>
      <c r="P4650" s="6"/>
      <c r="Q4650" s="6"/>
      <c r="R4650" s="6"/>
      <c r="S4650" s="6"/>
      <c r="T4650" s="6"/>
      <c r="U4650" s="6"/>
      <c r="V4650" s="6"/>
      <c r="W4650" s="6"/>
      <c r="X4650" s="6"/>
      <c r="Y4650" s="6"/>
      <c r="Z4650" s="6"/>
      <c r="AA4650" s="6"/>
      <c r="AB4650" s="21"/>
      <c r="AC4650" s="21"/>
      <c r="AD4650" s="21"/>
      <c r="AE4650" s="6"/>
      <c r="AF4650" s="6"/>
      <c r="AG4650" s="6"/>
      <c r="AH4650" s="6"/>
    </row>
    <row r="4651" spans="1:34" x14ac:dyDescent="0.35">
      <c r="A4651" s="20"/>
      <c r="B4651" s="6"/>
      <c r="C4651" s="6"/>
      <c r="D4651" s="6"/>
      <c r="E4651" s="6"/>
      <c r="F4651" s="6"/>
      <c r="G4651" s="6"/>
      <c r="H4651" s="6"/>
      <c r="I4651" s="6"/>
      <c r="J4651" s="6"/>
      <c r="K4651" s="6"/>
      <c r="L4651" s="6"/>
      <c r="M4651" s="6"/>
      <c r="N4651" s="6"/>
      <c r="O4651" s="6"/>
      <c r="P4651" s="6"/>
      <c r="Q4651" s="6"/>
      <c r="R4651" s="6"/>
      <c r="S4651" s="6"/>
      <c r="T4651" s="6"/>
      <c r="U4651" s="6"/>
      <c r="V4651" s="6"/>
      <c r="W4651" s="6"/>
      <c r="X4651" s="6"/>
      <c r="Y4651" s="6"/>
      <c r="Z4651" s="6"/>
      <c r="AA4651" s="6"/>
      <c r="AB4651" s="21"/>
      <c r="AC4651" s="21"/>
      <c r="AD4651" s="21"/>
      <c r="AE4651" s="6"/>
      <c r="AF4651" s="6"/>
      <c r="AG4651" s="6"/>
      <c r="AH4651" s="6"/>
    </row>
    <row r="4652" spans="1:34" x14ac:dyDescent="0.35">
      <c r="A4652" s="20"/>
      <c r="B4652" s="6"/>
      <c r="C4652" s="6"/>
      <c r="D4652" s="6"/>
      <c r="E4652" s="6"/>
      <c r="F4652" s="6"/>
      <c r="G4652" s="6"/>
      <c r="H4652" s="6"/>
      <c r="I4652" s="6"/>
      <c r="J4652" s="6"/>
      <c r="K4652" s="6"/>
      <c r="L4652" s="6"/>
      <c r="M4652" s="6"/>
      <c r="N4652" s="6"/>
      <c r="O4652" s="6"/>
      <c r="P4652" s="6"/>
      <c r="Q4652" s="6"/>
      <c r="R4652" s="6"/>
      <c r="S4652" s="6"/>
      <c r="T4652" s="6"/>
      <c r="U4652" s="6"/>
      <c r="V4652" s="6"/>
      <c r="W4652" s="6"/>
      <c r="X4652" s="6"/>
      <c r="Y4652" s="6"/>
      <c r="Z4652" s="6"/>
      <c r="AA4652" s="6"/>
      <c r="AB4652" s="21"/>
      <c r="AC4652" s="21"/>
      <c r="AD4652" s="21"/>
      <c r="AE4652" s="6"/>
      <c r="AF4652" s="6"/>
      <c r="AG4652" s="6"/>
      <c r="AH4652" s="6"/>
    </row>
    <row r="4653" spans="1:34" x14ac:dyDescent="0.35">
      <c r="A4653" s="20"/>
      <c r="B4653" s="6"/>
      <c r="C4653" s="6"/>
      <c r="D4653" s="6"/>
      <c r="E4653" s="6"/>
      <c r="F4653" s="6"/>
      <c r="G4653" s="6"/>
      <c r="H4653" s="6"/>
      <c r="I4653" s="6"/>
      <c r="J4653" s="6"/>
      <c r="K4653" s="6"/>
      <c r="L4653" s="6"/>
      <c r="M4653" s="6"/>
      <c r="N4653" s="6"/>
      <c r="O4653" s="6"/>
      <c r="P4653" s="6"/>
      <c r="Q4653" s="6"/>
      <c r="R4653" s="6"/>
      <c r="S4653" s="6"/>
      <c r="T4653" s="6"/>
      <c r="U4653" s="6"/>
      <c r="V4653" s="6"/>
      <c r="W4653" s="6"/>
      <c r="X4653" s="6"/>
      <c r="Y4653" s="6"/>
      <c r="Z4653" s="6"/>
      <c r="AA4653" s="6"/>
      <c r="AB4653" s="21"/>
      <c r="AC4653" s="21"/>
      <c r="AD4653" s="21"/>
      <c r="AE4653" s="6"/>
      <c r="AF4653" s="6"/>
      <c r="AG4653" s="6"/>
      <c r="AH4653" s="6"/>
    </row>
    <row r="4654" spans="1:34" x14ac:dyDescent="0.35">
      <c r="A4654" s="20"/>
      <c r="B4654" s="6"/>
      <c r="C4654" s="6"/>
      <c r="D4654" s="6"/>
      <c r="E4654" s="6"/>
      <c r="F4654" s="6"/>
      <c r="G4654" s="6"/>
      <c r="H4654" s="6"/>
      <c r="I4654" s="6"/>
      <c r="J4654" s="6"/>
      <c r="K4654" s="6"/>
      <c r="L4654" s="6"/>
      <c r="M4654" s="6"/>
      <c r="N4654" s="6"/>
      <c r="O4654" s="6"/>
      <c r="P4654" s="6"/>
      <c r="Q4654" s="6"/>
      <c r="R4654" s="6"/>
      <c r="S4654" s="6"/>
      <c r="T4654" s="6"/>
      <c r="U4654" s="6"/>
      <c r="V4654" s="6"/>
      <c r="W4654" s="6"/>
      <c r="X4654" s="6"/>
      <c r="Y4654" s="6"/>
      <c r="Z4654" s="6"/>
      <c r="AA4654" s="6"/>
      <c r="AB4654" s="21"/>
      <c r="AC4654" s="21"/>
      <c r="AD4654" s="21"/>
      <c r="AE4654" s="6"/>
      <c r="AF4654" s="6"/>
      <c r="AG4654" s="6"/>
      <c r="AH4654" s="6"/>
    </row>
    <row r="4655" spans="1:34" x14ac:dyDescent="0.35">
      <c r="A4655" s="20"/>
      <c r="B4655" s="6"/>
      <c r="C4655" s="6"/>
      <c r="D4655" s="6"/>
      <c r="E4655" s="6"/>
      <c r="F4655" s="6"/>
      <c r="G4655" s="6"/>
      <c r="H4655" s="6"/>
      <c r="I4655" s="6"/>
      <c r="J4655" s="6"/>
      <c r="K4655" s="6"/>
      <c r="L4655" s="6"/>
      <c r="M4655" s="6"/>
      <c r="N4655" s="6"/>
      <c r="O4655" s="6"/>
      <c r="P4655" s="6"/>
      <c r="Q4655" s="6"/>
      <c r="R4655" s="6"/>
      <c r="S4655" s="6"/>
      <c r="T4655" s="6"/>
      <c r="U4655" s="6"/>
      <c r="V4655" s="6"/>
      <c r="W4655" s="6"/>
      <c r="X4655" s="6"/>
      <c r="Y4655" s="6"/>
      <c r="Z4655" s="6"/>
      <c r="AA4655" s="6"/>
      <c r="AB4655" s="21"/>
      <c r="AC4655" s="21"/>
      <c r="AD4655" s="21"/>
      <c r="AE4655" s="6"/>
      <c r="AF4655" s="6"/>
      <c r="AG4655" s="6"/>
      <c r="AH4655" s="6"/>
    </row>
    <row r="4656" spans="1:34" x14ac:dyDescent="0.35">
      <c r="A4656" s="20"/>
      <c r="B4656" s="6"/>
      <c r="C4656" s="6"/>
      <c r="D4656" s="6"/>
      <c r="E4656" s="6"/>
      <c r="F4656" s="6"/>
      <c r="G4656" s="6"/>
      <c r="H4656" s="6"/>
      <c r="I4656" s="6"/>
      <c r="J4656" s="6"/>
      <c r="K4656" s="6"/>
      <c r="L4656" s="6"/>
      <c r="M4656" s="6"/>
      <c r="N4656" s="6"/>
      <c r="O4656" s="6"/>
      <c r="P4656" s="6"/>
      <c r="Q4656" s="6"/>
      <c r="R4656" s="6"/>
      <c r="S4656" s="6"/>
      <c r="T4656" s="6"/>
      <c r="U4656" s="6"/>
      <c r="V4656" s="6"/>
      <c r="W4656" s="6"/>
      <c r="X4656" s="6"/>
      <c r="Y4656" s="6"/>
      <c r="Z4656" s="6"/>
      <c r="AA4656" s="6"/>
      <c r="AB4656" s="21"/>
      <c r="AC4656" s="21"/>
      <c r="AD4656" s="21"/>
      <c r="AE4656" s="6"/>
      <c r="AF4656" s="6"/>
      <c r="AG4656" s="6"/>
      <c r="AH4656" s="6"/>
    </row>
    <row r="4657" spans="1:34" x14ac:dyDescent="0.35">
      <c r="A4657" s="20"/>
      <c r="B4657" s="6"/>
      <c r="C4657" s="6"/>
      <c r="D4657" s="6"/>
      <c r="E4657" s="6"/>
      <c r="F4657" s="6"/>
      <c r="G4657" s="6"/>
      <c r="H4657" s="6"/>
      <c r="I4657" s="6"/>
      <c r="J4657" s="6"/>
      <c r="K4657" s="6"/>
      <c r="L4657" s="6"/>
      <c r="M4657" s="6"/>
      <c r="N4657" s="6"/>
      <c r="O4657" s="6"/>
      <c r="P4657" s="6"/>
      <c r="Q4657" s="6"/>
      <c r="R4657" s="6"/>
      <c r="S4657" s="6"/>
      <c r="T4657" s="6"/>
      <c r="U4657" s="6"/>
      <c r="V4657" s="6"/>
      <c r="W4657" s="6"/>
      <c r="X4657" s="6"/>
      <c r="Y4657" s="6"/>
      <c r="Z4657" s="6"/>
      <c r="AA4657" s="6"/>
      <c r="AB4657" s="21"/>
      <c r="AC4657" s="21"/>
      <c r="AD4657" s="21"/>
      <c r="AE4657" s="6"/>
      <c r="AF4657" s="6"/>
      <c r="AG4657" s="6"/>
      <c r="AH4657" s="6"/>
    </row>
    <row r="4658" spans="1:34" x14ac:dyDescent="0.35">
      <c r="A4658" s="20"/>
      <c r="B4658" s="6"/>
      <c r="C4658" s="6"/>
      <c r="D4658" s="6"/>
      <c r="E4658" s="6"/>
      <c r="F4658" s="6"/>
      <c r="G4658" s="6"/>
      <c r="H4658" s="6"/>
      <c r="I4658" s="6"/>
      <c r="J4658" s="6"/>
      <c r="K4658" s="6"/>
      <c r="L4658" s="6"/>
      <c r="M4658" s="6"/>
      <c r="N4658" s="6"/>
      <c r="O4658" s="6"/>
      <c r="P4658" s="6"/>
      <c r="Q4658" s="6"/>
      <c r="R4658" s="6"/>
      <c r="S4658" s="6"/>
      <c r="T4658" s="6"/>
      <c r="U4658" s="6"/>
      <c r="V4658" s="6"/>
      <c r="W4658" s="6"/>
      <c r="X4658" s="6"/>
      <c r="Y4658" s="6"/>
      <c r="Z4658" s="6"/>
      <c r="AA4658" s="6"/>
      <c r="AB4658" s="21"/>
      <c r="AC4658" s="21"/>
      <c r="AD4658" s="21"/>
      <c r="AE4658" s="6"/>
      <c r="AF4658" s="6"/>
      <c r="AG4658" s="6"/>
      <c r="AH4658" s="6"/>
    </row>
    <row r="4659" spans="1:34" x14ac:dyDescent="0.35">
      <c r="A4659" s="20"/>
      <c r="B4659" s="6"/>
      <c r="C4659" s="6"/>
      <c r="D4659" s="6"/>
      <c r="E4659" s="6"/>
      <c r="F4659" s="6"/>
      <c r="G4659" s="6"/>
      <c r="H4659" s="6"/>
      <c r="I4659" s="6"/>
      <c r="J4659" s="6"/>
      <c r="K4659" s="6"/>
      <c r="L4659" s="6"/>
      <c r="M4659" s="6"/>
      <c r="N4659" s="6"/>
      <c r="O4659" s="6"/>
      <c r="P4659" s="6"/>
      <c r="Q4659" s="6"/>
      <c r="R4659" s="6"/>
      <c r="S4659" s="6"/>
      <c r="T4659" s="6"/>
      <c r="U4659" s="6"/>
      <c r="V4659" s="6"/>
      <c r="W4659" s="6"/>
      <c r="X4659" s="6"/>
      <c r="Y4659" s="6"/>
      <c r="Z4659" s="6"/>
      <c r="AA4659" s="6"/>
      <c r="AB4659" s="21"/>
      <c r="AC4659" s="21"/>
      <c r="AD4659" s="21"/>
      <c r="AE4659" s="6"/>
      <c r="AF4659" s="6"/>
      <c r="AG4659" s="6"/>
      <c r="AH4659" s="6"/>
    </row>
    <row r="4660" spans="1:34" x14ac:dyDescent="0.35">
      <c r="A4660" s="20"/>
      <c r="B4660" s="6"/>
      <c r="C4660" s="6"/>
      <c r="D4660" s="6"/>
      <c r="E4660" s="6"/>
      <c r="F4660" s="6"/>
      <c r="G4660" s="6"/>
      <c r="H4660" s="6"/>
      <c r="I4660" s="6"/>
      <c r="J4660" s="6"/>
      <c r="K4660" s="6"/>
      <c r="L4660" s="6"/>
      <c r="M4660" s="6"/>
      <c r="N4660" s="6"/>
      <c r="O4660" s="6"/>
      <c r="P4660" s="6"/>
      <c r="Q4660" s="6"/>
      <c r="R4660" s="6"/>
      <c r="S4660" s="6"/>
      <c r="T4660" s="6"/>
      <c r="U4660" s="6"/>
      <c r="V4660" s="6"/>
      <c r="W4660" s="6"/>
      <c r="X4660" s="6"/>
      <c r="Y4660" s="6"/>
      <c r="Z4660" s="6"/>
      <c r="AA4660" s="6"/>
      <c r="AB4660" s="21"/>
      <c r="AC4660" s="21"/>
      <c r="AD4660" s="21"/>
      <c r="AE4660" s="6"/>
      <c r="AF4660" s="6"/>
      <c r="AG4660" s="6"/>
      <c r="AH4660" s="6"/>
    </row>
    <row r="4661" spans="1:34" x14ac:dyDescent="0.35">
      <c r="A4661" s="20"/>
      <c r="B4661" s="6"/>
      <c r="C4661" s="6"/>
      <c r="D4661" s="6"/>
      <c r="E4661" s="6"/>
      <c r="F4661" s="6"/>
      <c r="G4661" s="6"/>
      <c r="H4661" s="6"/>
      <c r="I4661" s="6"/>
      <c r="J4661" s="6"/>
      <c r="K4661" s="6"/>
      <c r="L4661" s="6"/>
      <c r="M4661" s="6"/>
      <c r="N4661" s="6"/>
      <c r="O4661" s="6"/>
      <c r="P4661" s="6"/>
      <c r="Q4661" s="6"/>
      <c r="R4661" s="6"/>
      <c r="S4661" s="6"/>
      <c r="T4661" s="6"/>
      <c r="U4661" s="6"/>
      <c r="V4661" s="6"/>
      <c r="W4661" s="6"/>
      <c r="X4661" s="6"/>
      <c r="Y4661" s="6"/>
      <c r="Z4661" s="6"/>
      <c r="AA4661" s="6"/>
      <c r="AB4661" s="21"/>
      <c r="AC4661" s="21"/>
      <c r="AD4661" s="21"/>
      <c r="AE4661" s="6"/>
      <c r="AF4661" s="6"/>
      <c r="AG4661" s="6"/>
      <c r="AH4661" s="6"/>
    </row>
    <row r="4662" spans="1:34" x14ac:dyDescent="0.35">
      <c r="A4662" s="20"/>
      <c r="B4662" s="6"/>
      <c r="C4662" s="6"/>
      <c r="D4662" s="6"/>
      <c r="E4662" s="6"/>
      <c r="F4662" s="6"/>
      <c r="G4662" s="6"/>
      <c r="H4662" s="6"/>
      <c r="I4662" s="6"/>
      <c r="J4662" s="6"/>
      <c r="K4662" s="6"/>
      <c r="L4662" s="6"/>
      <c r="M4662" s="6"/>
      <c r="N4662" s="6"/>
      <c r="O4662" s="6"/>
      <c r="P4662" s="6"/>
      <c r="Q4662" s="6"/>
      <c r="R4662" s="6"/>
      <c r="S4662" s="6"/>
      <c r="T4662" s="6"/>
      <c r="U4662" s="6"/>
      <c r="V4662" s="6"/>
      <c r="W4662" s="6"/>
      <c r="X4662" s="6"/>
      <c r="Y4662" s="6"/>
      <c r="Z4662" s="6"/>
      <c r="AA4662" s="6"/>
      <c r="AB4662" s="21"/>
      <c r="AC4662" s="21"/>
      <c r="AD4662" s="21"/>
      <c r="AE4662" s="6"/>
      <c r="AF4662" s="6"/>
      <c r="AG4662" s="6"/>
      <c r="AH4662" s="6"/>
    </row>
    <row r="4663" spans="1:34" x14ac:dyDescent="0.35">
      <c r="A4663" s="20"/>
      <c r="B4663" s="6"/>
      <c r="C4663" s="6"/>
      <c r="D4663" s="6"/>
      <c r="E4663" s="6"/>
      <c r="F4663" s="6"/>
      <c r="G4663" s="6"/>
      <c r="H4663" s="6"/>
      <c r="I4663" s="6"/>
      <c r="J4663" s="6"/>
      <c r="K4663" s="6"/>
      <c r="L4663" s="6"/>
      <c r="M4663" s="6"/>
      <c r="N4663" s="6"/>
      <c r="O4663" s="6"/>
      <c r="P4663" s="6"/>
      <c r="Q4663" s="6"/>
      <c r="R4663" s="6"/>
      <c r="S4663" s="6"/>
      <c r="T4663" s="6"/>
      <c r="U4663" s="6"/>
      <c r="V4663" s="6"/>
      <c r="W4663" s="6"/>
      <c r="X4663" s="6"/>
      <c r="Y4663" s="6"/>
      <c r="Z4663" s="6"/>
      <c r="AA4663" s="6"/>
      <c r="AB4663" s="21"/>
      <c r="AC4663" s="21"/>
      <c r="AD4663" s="21"/>
      <c r="AE4663" s="6"/>
      <c r="AF4663" s="6"/>
      <c r="AG4663" s="6"/>
      <c r="AH4663" s="6"/>
    </row>
    <row r="4664" spans="1:34" x14ac:dyDescent="0.35">
      <c r="A4664" s="20"/>
      <c r="B4664" s="6"/>
      <c r="C4664" s="6"/>
      <c r="D4664" s="6"/>
      <c r="E4664" s="6"/>
      <c r="F4664" s="6"/>
      <c r="G4664" s="6"/>
      <c r="H4664" s="6"/>
      <c r="I4664" s="6"/>
      <c r="J4664" s="6"/>
      <c r="K4664" s="6"/>
      <c r="L4664" s="6"/>
      <c r="M4664" s="6"/>
      <c r="N4664" s="6"/>
      <c r="O4664" s="6"/>
      <c r="P4664" s="6"/>
      <c r="Q4664" s="6"/>
      <c r="R4664" s="6"/>
      <c r="S4664" s="6"/>
      <c r="T4664" s="6"/>
      <c r="U4664" s="6"/>
      <c r="V4664" s="6"/>
      <c r="W4664" s="6"/>
      <c r="X4664" s="6"/>
      <c r="Y4664" s="6"/>
      <c r="Z4664" s="6"/>
      <c r="AA4664" s="6"/>
      <c r="AB4664" s="21"/>
      <c r="AC4664" s="21"/>
      <c r="AD4664" s="21"/>
      <c r="AE4664" s="6"/>
      <c r="AF4664" s="6"/>
      <c r="AG4664" s="6"/>
      <c r="AH4664" s="6"/>
    </row>
    <row r="4665" spans="1:34" x14ac:dyDescent="0.35">
      <c r="A4665" s="20"/>
      <c r="B4665" s="6"/>
      <c r="C4665" s="6"/>
      <c r="D4665" s="6"/>
      <c r="E4665" s="6"/>
      <c r="F4665" s="6"/>
      <c r="G4665" s="6"/>
      <c r="H4665" s="6"/>
      <c r="I4665" s="6"/>
      <c r="J4665" s="6"/>
      <c r="K4665" s="6"/>
      <c r="L4665" s="6"/>
      <c r="M4665" s="6"/>
      <c r="N4665" s="6"/>
      <c r="O4665" s="6"/>
      <c r="P4665" s="6"/>
      <c r="Q4665" s="6"/>
      <c r="R4665" s="6"/>
      <c r="S4665" s="6"/>
      <c r="T4665" s="6"/>
      <c r="U4665" s="6"/>
      <c r="V4665" s="6"/>
      <c r="W4665" s="6"/>
      <c r="X4665" s="6"/>
      <c r="Y4665" s="6"/>
      <c r="Z4665" s="6"/>
      <c r="AA4665" s="6"/>
      <c r="AB4665" s="21"/>
      <c r="AC4665" s="21"/>
      <c r="AD4665" s="21"/>
      <c r="AE4665" s="6"/>
      <c r="AF4665" s="6"/>
      <c r="AG4665" s="6"/>
      <c r="AH4665" s="6"/>
    </row>
    <row r="4666" spans="1:34" x14ac:dyDescent="0.35">
      <c r="A4666" s="20"/>
      <c r="B4666" s="6"/>
      <c r="C4666" s="6"/>
      <c r="D4666" s="6"/>
      <c r="E4666" s="6"/>
      <c r="F4666" s="6"/>
      <c r="G4666" s="6"/>
      <c r="H4666" s="6"/>
      <c r="I4666" s="6"/>
      <c r="J4666" s="6"/>
      <c r="K4666" s="6"/>
      <c r="L4666" s="6"/>
      <c r="M4666" s="6"/>
      <c r="N4666" s="6"/>
      <c r="O4666" s="6"/>
      <c r="P4666" s="6"/>
      <c r="Q4666" s="6"/>
      <c r="R4666" s="6"/>
      <c r="S4666" s="6"/>
      <c r="T4666" s="6"/>
      <c r="U4666" s="6"/>
      <c r="V4666" s="6"/>
      <c r="W4666" s="6"/>
      <c r="X4666" s="6"/>
      <c r="Y4666" s="6"/>
      <c r="Z4666" s="6"/>
      <c r="AA4666" s="6"/>
      <c r="AB4666" s="21"/>
      <c r="AC4666" s="21"/>
      <c r="AD4666" s="21"/>
      <c r="AE4666" s="6"/>
      <c r="AF4666" s="6"/>
      <c r="AG4666" s="6"/>
      <c r="AH4666" s="6"/>
    </row>
    <row r="4667" spans="1:34" x14ac:dyDescent="0.35">
      <c r="A4667" s="20"/>
      <c r="B4667" s="6"/>
      <c r="C4667" s="6"/>
      <c r="D4667" s="6"/>
      <c r="E4667" s="6"/>
      <c r="F4667" s="6"/>
      <c r="G4667" s="6"/>
      <c r="H4667" s="6"/>
      <c r="I4667" s="6"/>
      <c r="J4667" s="6"/>
      <c r="K4667" s="6"/>
      <c r="L4667" s="6"/>
      <c r="M4667" s="6"/>
      <c r="N4667" s="6"/>
      <c r="O4667" s="6"/>
      <c r="P4667" s="6"/>
      <c r="Q4667" s="6"/>
      <c r="R4667" s="6"/>
      <c r="S4667" s="6"/>
      <c r="T4667" s="6"/>
      <c r="U4667" s="6"/>
      <c r="V4667" s="6"/>
      <c r="W4667" s="6"/>
      <c r="X4667" s="6"/>
      <c r="Y4667" s="6"/>
      <c r="Z4667" s="6"/>
      <c r="AA4667" s="6"/>
      <c r="AB4667" s="21"/>
      <c r="AC4667" s="21"/>
      <c r="AD4667" s="21"/>
      <c r="AE4667" s="6"/>
      <c r="AF4667" s="6"/>
      <c r="AG4667" s="6"/>
      <c r="AH4667" s="6"/>
    </row>
    <row r="4668" spans="1:34" x14ac:dyDescent="0.35">
      <c r="A4668" s="20"/>
      <c r="B4668" s="6"/>
      <c r="C4668" s="6"/>
      <c r="D4668" s="6"/>
      <c r="E4668" s="6"/>
      <c r="F4668" s="6"/>
      <c r="G4668" s="6"/>
      <c r="H4668" s="6"/>
      <c r="I4668" s="6"/>
      <c r="J4668" s="6"/>
      <c r="K4668" s="6"/>
      <c r="L4668" s="6"/>
      <c r="M4668" s="6"/>
      <c r="N4668" s="6"/>
      <c r="O4668" s="6"/>
      <c r="P4668" s="6"/>
      <c r="Q4668" s="6"/>
      <c r="R4668" s="6"/>
      <c r="S4668" s="6"/>
      <c r="T4668" s="6"/>
      <c r="U4668" s="6"/>
      <c r="V4668" s="6"/>
      <c r="W4668" s="6"/>
      <c r="X4668" s="6"/>
      <c r="Y4668" s="6"/>
      <c r="Z4668" s="6"/>
      <c r="AA4668" s="6"/>
      <c r="AB4668" s="21"/>
      <c r="AC4668" s="21"/>
      <c r="AD4668" s="21"/>
      <c r="AE4668" s="6"/>
      <c r="AF4668" s="6"/>
      <c r="AG4668" s="6"/>
      <c r="AH4668" s="6"/>
    </row>
    <row r="4669" spans="1:34" x14ac:dyDescent="0.35">
      <c r="A4669" s="20"/>
      <c r="B4669" s="6"/>
      <c r="C4669" s="6"/>
      <c r="D4669" s="6"/>
      <c r="E4669" s="6"/>
      <c r="F4669" s="6"/>
      <c r="G4669" s="6"/>
      <c r="H4669" s="6"/>
      <c r="I4669" s="6"/>
      <c r="J4669" s="6"/>
      <c r="K4669" s="6"/>
      <c r="L4669" s="6"/>
      <c r="M4669" s="6"/>
      <c r="N4669" s="6"/>
      <c r="O4669" s="6"/>
      <c r="P4669" s="6"/>
      <c r="Q4669" s="6"/>
      <c r="R4669" s="6"/>
      <c r="S4669" s="6"/>
      <c r="T4669" s="6"/>
      <c r="U4669" s="6"/>
      <c r="V4669" s="6"/>
      <c r="W4669" s="6"/>
      <c r="X4669" s="6"/>
      <c r="Y4669" s="6"/>
      <c r="Z4669" s="6"/>
      <c r="AA4669" s="6"/>
      <c r="AB4669" s="21"/>
      <c r="AC4669" s="21"/>
      <c r="AD4669" s="21"/>
      <c r="AE4669" s="6"/>
      <c r="AF4669" s="6"/>
      <c r="AG4669" s="6"/>
      <c r="AH4669" s="6"/>
    </row>
    <row r="4670" spans="1:34" x14ac:dyDescent="0.35">
      <c r="A4670" s="20"/>
      <c r="B4670" s="6"/>
      <c r="C4670" s="6"/>
      <c r="D4670" s="6"/>
      <c r="E4670" s="6"/>
      <c r="F4670" s="6"/>
      <c r="G4670" s="6"/>
      <c r="H4670" s="6"/>
      <c r="I4670" s="6"/>
      <c r="J4670" s="6"/>
      <c r="K4670" s="6"/>
      <c r="L4670" s="6"/>
      <c r="M4670" s="6"/>
      <c r="N4670" s="6"/>
      <c r="O4670" s="6"/>
      <c r="P4670" s="6"/>
      <c r="Q4670" s="6"/>
      <c r="R4670" s="6"/>
      <c r="S4670" s="6"/>
      <c r="T4670" s="6"/>
      <c r="U4670" s="6"/>
      <c r="V4670" s="6"/>
      <c r="W4670" s="6"/>
      <c r="X4670" s="6"/>
      <c r="Y4670" s="6"/>
      <c r="Z4670" s="6"/>
      <c r="AA4670" s="6"/>
      <c r="AB4670" s="21"/>
      <c r="AC4670" s="21"/>
      <c r="AD4670" s="21"/>
      <c r="AE4670" s="6"/>
      <c r="AF4670" s="6"/>
      <c r="AG4670" s="6"/>
      <c r="AH4670" s="6"/>
    </row>
    <row r="4671" spans="1:34" x14ac:dyDescent="0.35">
      <c r="A4671" s="20"/>
      <c r="B4671" s="6"/>
      <c r="C4671" s="6"/>
      <c r="D4671" s="6"/>
      <c r="E4671" s="6"/>
      <c r="F4671" s="6"/>
      <c r="G4671" s="6"/>
      <c r="H4671" s="6"/>
      <c r="I4671" s="6"/>
      <c r="J4671" s="6"/>
      <c r="K4671" s="6"/>
      <c r="L4671" s="6"/>
      <c r="M4671" s="6"/>
      <c r="N4671" s="6"/>
      <c r="O4671" s="6"/>
      <c r="P4671" s="6"/>
      <c r="Q4671" s="6"/>
      <c r="R4671" s="6"/>
      <c r="S4671" s="6"/>
      <c r="T4671" s="6"/>
      <c r="U4671" s="6"/>
      <c r="V4671" s="6"/>
      <c r="W4671" s="6"/>
      <c r="X4671" s="6"/>
      <c r="Y4671" s="6"/>
      <c r="Z4671" s="6"/>
      <c r="AA4671" s="6"/>
      <c r="AB4671" s="21"/>
      <c r="AC4671" s="21"/>
      <c r="AD4671" s="21"/>
      <c r="AE4671" s="6"/>
      <c r="AF4671" s="6"/>
      <c r="AG4671" s="6"/>
      <c r="AH4671" s="6"/>
    </row>
    <row r="4672" spans="1:34" x14ac:dyDescent="0.35">
      <c r="A4672" s="20"/>
      <c r="B4672" s="6"/>
      <c r="C4672" s="6"/>
      <c r="D4672" s="6"/>
      <c r="E4672" s="6"/>
      <c r="F4672" s="6"/>
      <c r="G4672" s="6"/>
      <c r="H4672" s="6"/>
      <c r="I4672" s="6"/>
      <c r="J4672" s="6"/>
      <c r="K4672" s="6"/>
      <c r="L4672" s="6"/>
      <c r="M4672" s="6"/>
      <c r="N4672" s="6"/>
      <c r="O4672" s="6"/>
      <c r="P4672" s="6"/>
      <c r="Q4672" s="6"/>
      <c r="R4672" s="6"/>
      <c r="S4672" s="6"/>
      <c r="T4672" s="6"/>
      <c r="U4672" s="6"/>
      <c r="V4672" s="6"/>
      <c r="W4672" s="6"/>
      <c r="X4672" s="6"/>
      <c r="Y4672" s="6"/>
      <c r="Z4672" s="6"/>
      <c r="AA4672" s="6"/>
      <c r="AB4672" s="21"/>
      <c r="AC4672" s="21"/>
      <c r="AD4672" s="21"/>
      <c r="AE4672" s="6"/>
      <c r="AF4672" s="6"/>
      <c r="AG4672" s="6"/>
      <c r="AH4672" s="6"/>
    </row>
    <row r="4673" spans="1:34" x14ac:dyDescent="0.35">
      <c r="A4673" s="20"/>
      <c r="B4673" s="6"/>
      <c r="C4673" s="6"/>
      <c r="D4673" s="6"/>
      <c r="E4673" s="6"/>
      <c r="F4673" s="6"/>
      <c r="G4673" s="6"/>
      <c r="H4673" s="6"/>
      <c r="I4673" s="6"/>
      <c r="J4673" s="6"/>
      <c r="K4673" s="6"/>
      <c r="L4673" s="6"/>
      <c r="M4673" s="6"/>
      <c r="N4673" s="6"/>
      <c r="O4673" s="6"/>
      <c r="P4673" s="6"/>
      <c r="Q4673" s="6"/>
      <c r="R4673" s="6"/>
      <c r="S4673" s="6"/>
      <c r="T4673" s="6"/>
      <c r="U4673" s="6"/>
      <c r="V4673" s="6"/>
      <c r="W4673" s="6"/>
      <c r="X4673" s="6"/>
      <c r="Y4673" s="6"/>
      <c r="Z4673" s="6"/>
      <c r="AA4673" s="6"/>
      <c r="AB4673" s="21"/>
      <c r="AC4673" s="21"/>
      <c r="AD4673" s="21"/>
      <c r="AE4673" s="6"/>
      <c r="AF4673" s="6"/>
      <c r="AG4673" s="6"/>
      <c r="AH4673" s="6"/>
    </row>
    <row r="4674" spans="1:34" x14ac:dyDescent="0.35">
      <c r="A4674" s="20"/>
      <c r="B4674" s="6"/>
      <c r="C4674" s="6"/>
      <c r="D4674" s="6"/>
      <c r="E4674" s="6"/>
      <c r="F4674" s="6"/>
      <c r="G4674" s="6"/>
      <c r="H4674" s="6"/>
      <c r="I4674" s="6"/>
      <c r="J4674" s="6"/>
      <c r="K4674" s="6"/>
      <c r="L4674" s="6"/>
      <c r="M4674" s="6"/>
      <c r="N4674" s="6"/>
      <c r="O4674" s="6"/>
      <c r="P4674" s="6"/>
      <c r="Q4674" s="6"/>
      <c r="R4674" s="6"/>
      <c r="S4674" s="6"/>
      <c r="T4674" s="6"/>
      <c r="U4674" s="6"/>
      <c r="V4674" s="6"/>
      <c r="W4674" s="6"/>
      <c r="X4674" s="6"/>
      <c r="Y4674" s="6"/>
      <c r="Z4674" s="6"/>
      <c r="AA4674" s="6"/>
      <c r="AB4674" s="21"/>
      <c r="AC4674" s="21"/>
      <c r="AD4674" s="21"/>
      <c r="AE4674" s="6"/>
      <c r="AF4674" s="6"/>
      <c r="AG4674" s="6"/>
      <c r="AH4674" s="6"/>
    </row>
    <row r="4675" spans="1:34" x14ac:dyDescent="0.35">
      <c r="A4675" s="20"/>
      <c r="B4675" s="6"/>
      <c r="C4675" s="6"/>
      <c r="D4675" s="6"/>
      <c r="E4675" s="6"/>
      <c r="F4675" s="6"/>
      <c r="G4675" s="6"/>
      <c r="H4675" s="6"/>
      <c r="I4675" s="6"/>
      <c r="J4675" s="6"/>
      <c r="K4675" s="6"/>
      <c r="L4675" s="6"/>
      <c r="M4675" s="6"/>
      <c r="N4675" s="6"/>
      <c r="O4675" s="6"/>
      <c r="P4675" s="6"/>
      <c r="Q4675" s="6"/>
      <c r="R4675" s="6"/>
      <c r="S4675" s="6"/>
      <c r="T4675" s="6"/>
      <c r="U4675" s="6"/>
      <c r="V4675" s="6"/>
      <c r="W4675" s="6"/>
      <c r="X4675" s="6"/>
      <c r="Y4675" s="6"/>
      <c r="Z4675" s="6"/>
      <c r="AA4675" s="6"/>
      <c r="AB4675" s="21"/>
      <c r="AC4675" s="21"/>
      <c r="AD4675" s="21"/>
      <c r="AE4675" s="6"/>
      <c r="AF4675" s="6"/>
      <c r="AG4675" s="6"/>
      <c r="AH4675" s="6"/>
    </row>
    <row r="4676" spans="1:34" x14ac:dyDescent="0.35">
      <c r="A4676" s="20"/>
      <c r="B4676" s="6"/>
      <c r="C4676" s="6"/>
      <c r="D4676" s="6"/>
      <c r="E4676" s="6"/>
      <c r="F4676" s="6"/>
      <c r="G4676" s="6"/>
      <c r="H4676" s="6"/>
      <c r="I4676" s="6"/>
      <c r="J4676" s="6"/>
      <c r="K4676" s="6"/>
      <c r="L4676" s="6"/>
      <c r="M4676" s="6"/>
      <c r="N4676" s="6"/>
      <c r="O4676" s="6"/>
      <c r="P4676" s="6"/>
      <c r="Q4676" s="6"/>
      <c r="R4676" s="6"/>
      <c r="S4676" s="6"/>
      <c r="T4676" s="6"/>
      <c r="U4676" s="6"/>
      <c r="V4676" s="6"/>
      <c r="W4676" s="6"/>
      <c r="X4676" s="6"/>
      <c r="Y4676" s="6"/>
      <c r="Z4676" s="6"/>
      <c r="AA4676" s="6"/>
      <c r="AB4676" s="21"/>
      <c r="AC4676" s="21"/>
      <c r="AD4676" s="21"/>
      <c r="AE4676" s="6"/>
      <c r="AF4676" s="6"/>
      <c r="AG4676" s="6"/>
      <c r="AH4676" s="6"/>
    </row>
    <row r="4677" spans="1:34" x14ac:dyDescent="0.35">
      <c r="A4677" s="20"/>
      <c r="B4677" s="6"/>
      <c r="C4677" s="6"/>
      <c r="D4677" s="6"/>
      <c r="E4677" s="6"/>
      <c r="F4677" s="6"/>
      <c r="G4677" s="6"/>
      <c r="H4677" s="6"/>
      <c r="I4677" s="6"/>
      <c r="J4677" s="6"/>
      <c r="K4677" s="6"/>
      <c r="L4677" s="6"/>
      <c r="M4677" s="6"/>
      <c r="N4677" s="6"/>
      <c r="O4677" s="6"/>
      <c r="P4677" s="6"/>
      <c r="Q4677" s="6"/>
      <c r="R4677" s="6"/>
      <c r="S4677" s="6"/>
      <c r="T4677" s="6"/>
      <c r="U4677" s="6"/>
      <c r="V4677" s="6"/>
      <c r="W4677" s="6"/>
      <c r="X4677" s="6"/>
      <c r="Y4677" s="6"/>
      <c r="Z4677" s="6"/>
      <c r="AA4677" s="6"/>
      <c r="AB4677" s="21"/>
      <c r="AC4677" s="21"/>
      <c r="AD4677" s="21"/>
      <c r="AE4677" s="6"/>
      <c r="AF4677" s="6"/>
      <c r="AG4677" s="6"/>
      <c r="AH4677" s="6"/>
    </row>
    <row r="4678" spans="1:34" x14ac:dyDescent="0.35">
      <c r="A4678" s="20"/>
      <c r="B4678" s="6"/>
      <c r="C4678" s="6"/>
      <c r="D4678" s="6"/>
      <c r="E4678" s="6"/>
      <c r="F4678" s="6"/>
      <c r="G4678" s="6"/>
      <c r="H4678" s="6"/>
      <c r="I4678" s="6"/>
      <c r="J4678" s="6"/>
      <c r="K4678" s="6"/>
      <c r="L4678" s="6"/>
      <c r="M4678" s="6"/>
      <c r="N4678" s="6"/>
      <c r="O4678" s="6"/>
      <c r="P4678" s="6"/>
      <c r="Q4678" s="6"/>
      <c r="R4678" s="6"/>
      <c r="S4678" s="6"/>
      <c r="T4678" s="6"/>
      <c r="U4678" s="6"/>
      <c r="V4678" s="6"/>
      <c r="W4678" s="6"/>
      <c r="X4678" s="6"/>
      <c r="Y4678" s="6"/>
      <c r="Z4678" s="6"/>
      <c r="AA4678" s="6"/>
      <c r="AB4678" s="21"/>
      <c r="AC4678" s="21"/>
      <c r="AD4678" s="21"/>
      <c r="AE4678" s="6"/>
      <c r="AF4678" s="6"/>
      <c r="AG4678" s="6"/>
      <c r="AH4678" s="6"/>
    </row>
    <row r="4679" spans="1:34" x14ac:dyDescent="0.35">
      <c r="A4679" s="20"/>
      <c r="B4679" s="6"/>
      <c r="C4679" s="6"/>
      <c r="D4679" s="6"/>
      <c r="E4679" s="6"/>
      <c r="F4679" s="6"/>
      <c r="G4679" s="6"/>
      <c r="H4679" s="6"/>
      <c r="I4679" s="6"/>
      <c r="J4679" s="6"/>
      <c r="K4679" s="6"/>
      <c r="L4679" s="6"/>
      <c r="M4679" s="6"/>
      <c r="N4679" s="6"/>
      <c r="O4679" s="6"/>
      <c r="P4679" s="6"/>
      <c r="Q4679" s="6"/>
      <c r="R4679" s="6"/>
      <c r="S4679" s="6"/>
      <c r="T4679" s="6"/>
      <c r="U4679" s="6"/>
      <c r="V4679" s="6"/>
      <c r="W4679" s="6"/>
      <c r="X4679" s="6"/>
      <c r="Y4679" s="6"/>
      <c r="Z4679" s="6"/>
      <c r="AA4679" s="6"/>
      <c r="AB4679" s="21"/>
      <c r="AC4679" s="21"/>
      <c r="AD4679" s="21"/>
      <c r="AE4679" s="6"/>
      <c r="AF4679" s="6"/>
      <c r="AG4679" s="6"/>
      <c r="AH4679" s="6"/>
    </row>
    <row r="4680" spans="1:34" x14ac:dyDescent="0.35">
      <c r="A4680" s="20"/>
      <c r="B4680" s="6"/>
      <c r="C4680" s="6"/>
      <c r="D4680" s="6"/>
      <c r="E4680" s="6"/>
      <c r="F4680" s="6"/>
      <c r="G4680" s="6"/>
      <c r="H4680" s="6"/>
      <c r="I4680" s="6"/>
      <c r="J4680" s="6"/>
      <c r="K4680" s="6"/>
      <c r="L4680" s="6"/>
      <c r="M4680" s="6"/>
      <c r="N4680" s="6"/>
      <c r="O4680" s="6"/>
      <c r="P4680" s="6"/>
      <c r="Q4680" s="6"/>
      <c r="R4680" s="6"/>
      <c r="S4680" s="6"/>
      <c r="T4680" s="6"/>
      <c r="U4680" s="6"/>
      <c r="V4680" s="6"/>
      <c r="W4680" s="6"/>
      <c r="X4680" s="6"/>
      <c r="Y4680" s="6"/>
      <c r="Z4680" s="6"/>
      <c r="AA4680" s="6"/>
      <c r="AB4680" s="21"/>
      <c r="AC4680" s="21"/>
      <c r="AD4680" s="21"/>
      <c r="AE4680" s="6"/>
      <c r="AF4680" s="6"/>
      <c r="AG4680" s="6"/>
      <c r="AH4680" s="6"/>
    </row>
    <row r="4681" spans="1:34" x14ac:dyDescent="0.35">
      <c r="A4681" s="20"/>
      <c r="B4681" s="6"/>
      <c r="C4681" s="6"/>
      <c r="D4681" s="6"/>
      <c r="E4681" s="6"/>
      <c r="F4681" s="6"/>
      <c r="G4681" s="6"/>
      <c r="H4681" s="6"/>
      <c r="I4681" s="6"/>
      <c r="J4681" s="6"/>
      <c r="K4681" s="6"/>
      <c r="L4681" s="6"/>
      <c r="M4681" s="6"/>
      <c r="N4681" s="6"/>
      <c r="O4681" s="6"/>
      <c r="P4681" s="6"/>
      <c r="Q4681" s="6"/>
      <c r="R4681" s="6"/>
      <c r="S4681" s="6"/>
      <c r="T4681" s="6"/>
      <c r="U4681" s="6"/>
      <c r="V4681" s="6"/>
      <c r="W4681" s="6"/>
      <c r="X4681" s="6"/>
      <c r="Y4681" s="6"/>
      <c r="Z4681" s="6"/>
      <c r="AA4681" s="6"/>
      <c r="AB4681" s="21"/>
      <c r="AC4681" s="21"/>
      <c r="AD4681" s="21"/>
      <c r="AE4681" s="6"/>
      <c r="AF4681" s="6"/>
      <c r="AG4681" s="6"/>
      <c r="AH4681" s="6"/>
    </row>
    <row r="4682" spans="1:34" x14ac:dyDescent="0.35">
      <c r="A4682" s="20"/>
      <c r="B4682" s="6"/>
      <c r="C4682" s="6"/>
      <c r="D4682" s="6"/>
      <c r="E4682" s="6"/>
      <c r="F4682" s="6"/>
      <c r="G4682" s="6"/>
      <c r="H4682" s="6"/>
      <c r="I4682" s="6"/>
      <c r="J4682" s="6"/>
      <c r="K4682" s="6"/>
      <c r="L4682" s="6"/>
      <c r="M4682" s="6"/>
      <c r="N4682" s="6"/>
      <c r="O4682" s="6"/>
      <c r="P4682" s="6"/>
      <c r="Q4682" s="6"/>
      <c r="R4682" s="6"/>
      <c r="S4682" s="6"/>
      <c r="T4682" s="6"/>
      <c r="U4682" s="6"/>
      <c r="V4682" s="6"/>
      <c r="W4682" s="6"/>
      <c r="X4682" s="6"/>
      <c r="Y4682" s="6"/>
      <c r="Z4682" s="6"/>
      <c r="AA4682" s="6"/>
      <c r="AB4682" s="21"/>
      <c r="AC4682" s="21"/>
      <c r="AD4682" s="21"/>
      <c r="AE4682" s="6"/>
      <c r="AF4682" s="6"/>
      <c r="AG4682" s="6"/>
      <c r="AH4682" s="6"/>
    </row>
    <row r="4683" spans="1:34" x14ac:dyDescent="0.35">
      <c r="A4683" s="20"/>
      <c r="B4683" s="6"/>
      <c r="C4683" s="6"/>
      <c r="D4683" s="6"/>
      <c r="E4683" s="6"/>
      <c r="F4683" s="6"/>
      <c r="G4683" s="6"/>
      <c r="H4683" s="6"/>
      <c r="I4683" s="6"/>
      <c r="J4683" s="6"/>
      <c r="K4683" s="6"/>
      <c r="L4683" s="6"/>
      <c r="M4683" s="6"/>
      <c r="N4683" s="6"/>
      <c r="O4683" s="6"/>
      <c r="P4683" s="6"/>
      <c r="Q4683" s="6"/>
      <c r="R4683" s="6"/>
      <c r="S4683" s="6"/>
      <c r="T4683" s="6"/>
      <c r="U4683" s="6"/>
      <c r="V4683" s="6"/>
      <c r="W4683" s="6"/>
      <c r="X4683" s="6"/>
      <c r="Y4683" s="6"/>
      <c r="Z4683" s="6"/>
      <c r="AA4683" s="6"/>
      <c r="AB4683" s="21"/>
      <c r="AC4683" s="21"/>
      <c r="AD4683" s="21"/>
      <c r="AE4683" s="6"/>
      <c r="AF4683" s="6"/>
      <c r="AG4683" s="6"/>
      <c r="AH4683" s="6"/>
    </row>
    <row r="4684" spans="1:34" x14ac:dyDescent="0.35">
      <c r="A4684" s="20"/>
      <c r="B4684" s="6"/>
      <c r="C4684" s="6"/>
      <c r="D4684" s="6"/>
      <c r="E4684" s="6"/>
      <c r="F4684" s="6"/>
      <c r="G4684" s="6"/>
      <c r="H4684" s="6"/>
      <c r="I4684" s="6"/>
      <c r="J4684" s="6"/>
      <c r="K4684" s="6"/>
      <c r="L4684" s="6"/>
      <c r="M4684" s="6"/>
      <c r="N4684" s="6"/>
      <c r="O4684" s="6"/>
      <c r="P4684" s="6"/>
      <c r="Q4684" s="6"/>
      <c r="R4684" s="6"/>
      <c r="S4684" s="6"/>
      <c r="T4684" s="6"/>
      <c r="U4684" s="6"/>
      <c r="V4684" s="6"/>
      <c r="W4684" s="6"/>
      <c r="X4684" s="6"/>
      <c r="Y4684" s="6"/>
      <c r="Z4684" s="6"/>
      <c r="AA4684" s="6"/>
      <c r="AB4684" s="21"/>
      <c r="AC4684" s="21"/>
      <c r="AD4684" s="21"/>
      <c r="AE4684" s="6"/>
      <c r="AF4684" s="6"/>
      <c r="AG4684" s="6"/>
      <c r="AH4684" s="6"/>
    </row>
    <row r="4685" spans="1:34" x14ac:dyDescent="0.35">
      <c r="A4685" s="20"/>
      <c r="B4685" s="6"/>
      <c r="C4685" s="6"/>
      <c r="D4685" s="6"/>
      <c r="E4685" s="6"/>
      <c r="F4685" s="6"/>
      <c r="G4685" s="6"/>
      <c r="H4685" s="6"/>
      <c r="I4685" s="6"/>
      <c r="J4685" s="6"/>
      <c r="K4685" s="6"/>
      <c r="L4685" s="6"/>
      <c r="M4685" s="6"/>
      <c r="N4685" s="6"/>
      <c r="O4685" s="6"/>
      <c r="P4685" s="6"/>
      <c r="Q4685" s="6"/>
      <c r="R4685" s="6"/>
      <c r="S4685" s="6"/>
      <c r="T4685" s="6"/>
      <c r="U4685" s="6"/>
      <c r="V4685" s="6"/>
      <c r="W4685" s="6"/>
      <c r="X4685" s="6"/>
      <c r="Y4685" s="6"/>
      <c r="Z4685" s="6"/>
      <c r="AA4685" s="6"/>
      <c r="AB4685" s="21"/>
      <c r="AC4685" s="21"/>
      <c r="AD4685" s="21"/>
      <c r="AE4685" s="6"/>
      <c r="AF4685" s="6"/>
      <c r="AG4685" s="6"/>
      <c r="AH4685" s="6"/>
    </row>
    <row r="4686" spans="1:34" x14ac:dyDescent="0.35">
      <c r="A4686" s="20"/>
      <c r="B4686" s="6"/>
      <c r="C4686" s="6"/>
      <c r="D4686" s="6"/>
      <c r="E4686" s="6"/>
      <c r="F4686" s="6"/>
      <c r="G4686" s="6"/>
      <c r="H4686" s="6"/>
      <c r="I4686" s="6"/>
      <c r="J4686" s="6"/>
      <c r="K4686" s="6"/>
      <c r="L4686" s="6"/>
      <c r="M4686" s="6"/>
      <c r="N4686" s="6"/>
      <c r="O4686" s="6"/>
      <c r="P4686" s="6"/>
      <c r="Q4686" s="6"/>
      <c r="R4686" s="6"/>
      <c r="S4686" s="6"/>
      <c r="T4686" s="6"/>
      <c r="U4686" s="6"/>
      <c r="V4686" s="6"/>
      <c r="W4686" s="6"/>
      <c r="X4686" s="6"/>
      <c r="Y4686" s="6"/>
      <c r="Z4686" s="6"/>
      <c r="AA4686" s="6"/>
      <c r="AB4686" s="21"/>
      <c r="AC4686" s="21"/>
      <c r="AD4686" s="21"/>
      <c r="AE4686" s="6"/>
      <c r="AF4686" s="6"/>
      <c r="AG4686" s="6"/>
      <c r="AH4686" s="6"/>
    </row>
    <row r="4687" spans="1:34" x14ac:dyDescent="0.35">
      <c r="A4687" s="20"/>
      <c r="B4687" s="6"/>
      <c r="C4687" s="6"/>
      <c r="D4687" s="6"/>
      <c r="E4687" s="6"/>
      <c r="F4687" s="6"/>
      <c r="G4687" s="6"/>
      <c r="H4687" s="6"/>
      <c r="I4687" s="6"/>
      <c r="J4687" s="6"/>
      <c r="K4687" s="6"/>
      <c r="L4687" s="6"/>
      <c r="M4687" s="6"/>
      <c r="N4687" s="6"/>
      <c r="O4687" s="6"/>
      <c r="P4687" s="6"/>
      <c r="Q4687" s="6"/>
      <c r="R4687" s="6"/>
      <c r="S4687" s="6"/>
      <c r="T4687" s="6"/>
      <c r="U4687" s="6"/>
      <c r="V4687" s="6"/>
      <c r="W4687" s="6"/>
      <c r="X4687" s="6"/>
      <c r="Y4687" s="6"/>
      <c r="Z4687" s="6"/>
      <c r="AA4687" s="6"/>
      <c r="AB4687" s="21"/>
      <c r="AC4687" s="21"/>
      <c r="AD4687" s="21"/>
      <c r="AE4687" s="6"/>
      <c r="AF4687" s="6"/>
      <c r="AG4687" s="6"/>
      <c r="AH4687" s="6"/>
    </row>
    <row r="4688" spans="1:34" x14ac:dyDescent="0.35">
      <c r="A4688" s="20"/>
      <c r="B4688" s="6"/>
      <c r="C4688" s="6"/>
      <c r="D4688" s="6"/>
      <c r="E4688" s="6"/>
      <c r="F4688" s="6"/>
      <c r="G4688" s="6"/>
      <c r="H4688" s="6"/>
      <c r="I4688" s="6"/>
      <c r="J4688" s="6"/>
      <c r="K4688" s="6"/>
      <c r="L4688" s="6"/>
      <c r="M4688" s="6"/>
      <c r="N4688" s="6"/>
      <c r="O4688" s="6"/>
      <c r="P4688" s="6"/>
      <c r="Q4688" s="6"/>
      <c r="R4688" s="6"/>
      <c r="S4688" s="6"/>
      <c r="T4688" s="6"/>
      <c r="U4688" s="6"/>
      <c r="V4688" s="6"/>
      <c r="W4688" s="6"/>
      <c r="X4688" s="6"/>
      <c r="Y4688" s="6"/>
      <c r="Z4688" s="6"/>
      <c r="AA4688" s="6"/>
      <c r="AB4688" s="21"/>
      <c r="AC4688" s="21"/>
      <c r="AD4688" s="21"/>
      <c r="AE4688" s="6"/>
      <c r="AF4688" s="6"/>
      <c r="AG4688" s="6"/>
      <c r="AH4688" s="6"/>
    </row>
    <row r="4689" spans="1:34" x14ac:dyDescent="0.35">
      <c r="A4689" s="20"/>
      <c r="B4689" s="6"/>
      <c r="C4689" s="6"/>
      <c r="D4689" s="6"/>
      <c r="E4689" s="6"/>
      <c r="F4689" s="6"/>
      <c r="G4689" s="6"/>
      <c r="H4689" s="6"/>
      <c r="I4689" s="6"/>
      <c r="J4689" s="6"/>
      <c r="K4689" s="6"/>
      <c r="L4689" s="6"/>
      <c r="M4689" s="6"/>
      <c r="N4689" s="6"/>
      <c r="O4689" s="6"/>
      <c r="P4689" s="6"/>
      <c r="Q4689" s="6"/>
      <c r="R4689" s="6"/>
      <c r="S4689" s="6"/>
      <c r="T4689" s="6"/>
      <c r="U4689" s="6"/>
      <c r="V4689" s="6"/>
      <c r="W4689" s="6"/>
      <c r="X4689" s="6"/>
      <c r="Y4689" s="6"/>
      <c r="Z4689" s="6"/>
      <c r="AA4689" s="6"/>
      <c r="AB4689" s="21"/>
      <c r="AC4689" s="21"/>
      <c r="AD4689" s="21"/>
      <c r="AE4689" s="6"/>
      <c r="AF4689" s="6"/>
      <c r="AG4689" s="6"/>
      <c r="AH4689" s="6"/>
    </row>
    <row r="4690" spans="1:34" x14ac:dyDescent="0.35">
      <c r="A4690" s="20"/>
      <c r="B4690" s="6"/>
      <c r="C4690" s="6"/>
      <c r="D4690" s="6"/>
      <c r="E4690" s="6"/>
      <c r="F4690" s="6"/>
      <c r="G4690" s="6"/>
      <c r="H4690" s="6"/>
      <c r="I4690" s="6"/>
      <c r="J4690" s="6"/>
      <c r="K4690" s="6"/>
      <c r="L4690" s="6"/>
      <c r="M4690" s="6"/>
      <c r="N4690" s="6"/>
      <c r="O4690" s="6"/>
      <c r="P4690" s="6"/>
      <c r="Q4690" s="6"/>
      <c r="R4690" s="6"/>
      <c r="S4690" s="6"/>
      <c r="T4690" s="6"/>
      <c r="U4690" s="6"/>
      <c r="V4690" s="6"/>
      <c r="W4690" s="6"/>
      <c r="X4690" s="6"/>
      <c r="Y4690" s="6"/>
      <c r="Z4690" s="6"/>
      <c r="AA4690" s="6"/>
      <c r="AB4690" s="21"/>
      <c r="AC4690" s="21"/>
      <c r="AD4690" s="21"/>
      <c r="AE4690" s="6"/>
      <c r="AF4690" s="6"/>
      <c r="AG4690" s="6"/>
      <c r="AH4690" s="6"/>
    </row>
    <row r="4691" spans="1:34" x14ac:dyDescent="0.35">
      <c r="A4691" s="20"/>
      <c r="B4691" s="6"/>
      <c r="C4691" s="6"/>
      <c r="D4691" s="6"/>
      <c r="E4691" s="6"/>
      <c r="F4691" s="6"/>
      <c r="G4691" s="6"/>
      <c r="H4691" s="6"/>
      <c r="I4691" s="6"/>
      <c r="J4691" s="6"/>
      <c r="K4691" s="6"/>
      <c r="L4691" s="6"/>
      <c r="M4691" s="6"/>
      <c r="N4691" s="6"/>
      <c r="O4691" s="6"/>
      <c r="P4691" s="6"/>
      <c r="Q4691" s="6"/>
      <c r="R4691" s="6"/>
      <c r="S4691" s="6"/>
      <c r="T4691" s="6"/>
      <c r="U4691" s="6"/>
      <c r="V4691" s="6"/>
      <c r="W4691" s="6"/>
      <c r="X4691" s="6"/>
      <c r="Y4691" s="6"/>
      <c r="Z4691" s="6"/>
      <c r="AA4691" s="6"/>
      <c r="AB4691" s="21"/>
      <c r="AC4691" s="21"/>
      <c r="AD4691" s="21"/>
      <c r="AE4691" s="6"/>
      <c r="AF4691" s="6"/>
      <c r="AG4691" s="6"/>
      <c r="AH4691" s="6"/>
    </row>
    <row r="4692" spans="1:34" x14ac:dyDescent="0.35">
      <c r="A4692" s="20"/>
      <c r="B4692" s="6"/>
      <c r="C4692" s="6"/>
      <c r="D4692" s="6"/>
      <c r="E4692" s="6"/>
      <c r="F4692" s="6"/>
      <c r="G4692" s="6"/>
      <c r="H4692" s="6"/>
      <c r="I4692" s="6"/>
      <c r="J4692" s="6"/>
      <c r="K4692" s="6"/>
      <c r="L4692" s="6"/>
      <c r="M4692" s="6"/>
      <c r="N4692" s="6"/>
      <c r="O4692" s="6"/>
      <c r="P4692" s="6"/>
      <c r="Q4692" s="6"/>
      <c r="R4692" s="6"/>
      <c r="S4692" s="6"/>
      <c r="T4692" s="6"/>
      <c r="U4692" s="6"/>
      <c r="V4692" s="6"/>
      <c r="W4692" s="6"/>
      <c r="X4692" s="6"/>
      <c r="Y4692" s="6"/>
      <c r="Z4692" s="6"/>
      <c r="AA4692" s="6"/>
      <c r="AB4692" s="21"/>
      <c r="AC4692" s="21"/>
      <c r="AD4692" s="21"/>
      <c r="AE4692" s="6"/>
      <c r="AF4692" s="6"/>
      <c r="AG4692" s="6"/>
      <c r="AH4692" s="6"/>
    </row>
    <row r="4693" spans="1:34" x14ac:dyDescent="0.35">
      <c r="A4693" s="20"/>
      <c r="B4693" s="6"/>
      <c r="C4693" s="6"/>
      <c r="D4693" s="6"/>
      <c r="E4693" s="6"/>
      <c r="F4693" s="6"/>
      <c r="G4693" s="6"/>
      <c r="H4693" s="6"/>
      <c r="I4693" s="6"/>
      <c r="J4693" s="6"/>
      <c r="K4693" s="6"/>
      <c r="L4693" s="6"/>
      <c r="M4693" s="6"/>
      <c r="N4693" s="6"/>
      <c r="O4693" s="6"/>
      <c r="P4693" s="6"/>
      <c r="Q4693" s="6"/>
      <c r="R4693" s="6"/>
      <c r="S4693" s="6"/>
      <c r="T4693" s="6"/>
      <c r="U4693" s="6"/>
      <c r="V4693" s="6"/>
      <c r="W4693" s="6"/>
      <c r="X4693" s="6"/>
      <c r="Y4693" s="6"/>
      <c r="Z4693" s="6"/>
      <c r="AA4693" s="6"/>
      <c r="AB4693" s="21"/>
      <c r="AC4693" s="21"/>
      <c r="AD4693" s="21"/>
      <c r="AE4693" s="6"/>
      <c r="AF4693" s="6"/>
      <c r="AG4693" s="6"/>
      <c r="AH4693" s="6"/>
    </row>
    <row r="4694" spans="1:34" x14ac:dyDescent="0.35">
      <c r="A4694" s="20"/>
      <c r="B4694" s="6"/>
      <c r="C4694" s="6"/>
      <c r="D4694" s="6"/>
      <c r="E4694" s="6"/>
      <c r="F4694" s="6"/>
      <c r="G4694" s="6"/>
      <c r="H4694" s="6"/>
      <c r="I4694" s="6"/>
      <c r="J4694" s="6"/>
      <c r="K4694" s="6"/>
      <c r="L4694" s="6"/>
      <c r="M4694" s="6"/>
      <c r="N4694" s="6"/>
      <c r="O4694" s="6"/>
      <c r="P4694" s="6"/>
      <c r="Q4694" s="6"/>
      <c r="R4694" s="6"/>
      <c r="S4694" s="6"/>
      <c r="T4694" s="6"/>
      <c r="U4694" s="6"/>
      <c r="V4694" s="6"/>
      <c r="W4694" s="6"/>
      <c r="X4694" s="6"/>
      <c r="Y4694" s="6"/>
      <c r="Z4694" s="6"/>
      <c r="AA4694" s="6"/>
      <c r="AB4694" s="21"/>
      <c r="AC4694" s="21"/>
      <c r="AD4694" s="21"/>
      <c r="AE4694" s="6"/>
      <c r="AF4694" s="6"/>
      <c r="AG4694" s="6"/>
      <c r="AH4694" s="6"/>
    </row>
    <row r="4695" spans="1:34" x14ac:dyDescent="0.35">
      <c r="A4695" s="20"/>
      <c r="B4695" s="6"/>
      <c r="C4695" s="6"/>
      <c r="D4695" s="6"/>
      <c r="E4695" s="6"/>
      <c r="F4695" s="6"/>
      <c r="G4695" s="6"/>
      <c r="H4695" s="6"/>
      <c r="I4695" s="6"/>
      <c r="J4695" s="6"/>
      <c r="K4695" s="6"/>
      <c r="L4695" s="6"/>
      <c r="M4695" s="6"/>
      <c r="N4695" s="6"/>
      <c r="O4695" s="6"/>
      <c r="P4695" s="6"/>
      <c r="Q4695" s="6"/>
      <c r="R4695" s="6"/>
      <c r="S4695" s="6"/>
      <c r="T4695" s="6"/>
      <c r="U4695" s="6"/>
      <c r="V4695" s="6"/>
      <c r="W4695" s="6"/>
      <c r="X4695" s="6"/>
      <c r="Y4695" s="6"/>
      <c r="Z4695" s="6"/>
      <c r="AA4695" s="6"/>
      <c r="AB4695" s="21"/>
      <c r="AC4695" s="21"/>
      <c r="AD4695" s="21"/>
      <c r="AE4695" s="6"/>
      <c r="AF4695" s="6"/>
      <c r="AG4695" s="6"/>
      <c r="AH4695" s="6"/>
    </row>
    <row r="4696" spans="1:34" x14ac:dyDescent="0.35">
      <c r="A4696" s="20"/>
      <c r="B4696" s="6"/>
      <c r="C4696" s="6"/>
      <c r="D4696" s="6"/>
      <c r="E4696" s="6"/>
      <c r="F4696" s="6"/>
      <c r="G4696" s="6"/>
      <c r="H4696" s="6"/>
      <c r="I4696" s="6"/>
      <c r="J4696" s="6"/>
      <c r="K4696" s="6"/>
      <c r="L4696" s="6"/>
      <c r="M4696" s="6"/>
      <c r="N4696" s="6"/>
      <c r="O4696" s="6"/>
      <c r="P4696" s="6"/>
      <c r="Q4696" s="6"/>
      <c r="R4696" s="6"/>
      <c r="S4696" s="6"/>
      <c r="T4696" s="6"/>
      <c r="U4696" s="6"/>
      <c r="V4696" s="6"/>
      <c r="W4696" s="6"/>
      <c r="X4696" s="6"/>
      <c r="Y4696" s="6"/>
      <c r="Z4696" s="6"/>
      <c r="AA4696" s="6"/>
      <c r="AB4696" s="21"/>
      <c r="AC4696" s="21"/>
      <c r="AD4696" s="21"/>
      <c r="AE4696" s="6"/>
      <c r="AF4696" s="6"/>
      <c r="AG4696" s="6"/>
      <c r="AH4696" s="6"/>
    </row>
    <row r="4697" spans="1:34" x14ac:dyDescent="0.35">
      <c r="A4697" s="20"/>
      <c r="B4697" s="6"/>
      <c r="C4697" s="6"/>
      <c r="D4697" s="6"/>
      <c r="E4697" s="6"/>
      <c r="F4697" s="6"/>
      <c r="G4697" s="6"/>
      <c r="H4697" s="6"/>
      <c r="I4697" s="6"/>
      <c r="J4697" s="6"/>
      <c r="K4697" s="6"/>
      <c r="L4697" s="6"/>
      <c r="M4697" s="6"/>
      <c r="N4697" s="6"/>
      <c r="O4697" s="6"/>
      <c r="P4697" s="6"/>
      <c r="Q4697" s="6"/>
      <c r="R4697" s="6"/>
      <c r="S4697" s="6"/>
      <c r="T4697" s="6"/>
      <c r="U4697" s="6"/>
      <c r="V4697" s="6"/>
      <c r="W4697" s="6"/>
      <c r="X4697" s="6"/>
      <c r="Y4697" s="6"/>
      <c r="Z4697" s="6"/>
      <c r="AA4697" s="6"/>
      <c r="AB4697" s="21"/>
      <c r="AC4697" s="21"/>
      <c r="AD4697" s="21"/>
      <c r="AE4697" s="6"/>
      <c r="AF4697" s="6"/>
      <c r="AG4697" s="6"/>
      <c r="AH4697" s="6"/>
    </row>
    <row r="4698" spans="1:34" x14ac:dyDescent="0.35">
      <c r="A4698" s="20"/>
      <c r="B4698" s="6"/>
      <c r="C4698" s="6"/>
      <c r="D4698" s="6"/>
      <c r="E4698" s="6"/>
      <c r="F4698" s="6"/>
      <c r="G4698" s="6"/>
      <c r="H4698" s="6"/>
      <c r="I4698" s="6"/>
      <c r="J4698" s="6"/>
      <c r="K4698" s="6"/>
      <c r="L4698" s="6"/>
      <c r="M4698" s="6"/>
      <c r="N4698" s="6"/>
      <c r="O4698" s="6"/>
      <c r="P4698" s="6"/>
      <c r="Q4698" s="6"/>
      <c r="R4698" s="6"/>
      <c r="S4698" s="6"/>
      <c r="T4698" s="6"/>
      <c r="U4698" s="6"/>
      <c r="V4698" s="6"/>
      <c r="W4698" s="6"/>
      <c r="X4698" s="6"/>
      <c r="Y4698" s="6"/>
      <c r="Z4698" s="6"/>
      <c r="AA4698" s="6"/>
      <c r="AB4698" s="21"/>
      <c r="AC4698" s="21"/>
      <c r="AD4698" s="21"/>
      <c r="AE4698" s="6"/>
      <c r="AF4698" s="6"/>
      <c r="AG4698" s="6"/>
      <c r="AH4698" s="6"/>
    </row>
    <row r="4699" spans="1:34" x14ac:dyDescent="0.35">
      <c r="A4699" s="20"/>
      <c r="B4699" s="6"/>
      <c r="C4699" s="6"/>
      <c r="D4699" s="6"/>
      <c r="E4699" s="6"/>
      <c r="F4699" s="6"/>
      <c r="G4699" s="6"/>
      <c r="H4699" s="6"/>
      <c r="I4699" s="6"/>
      <c r="J4699" s="6"/>
      <c r="K4699" s="6"/>
      <c r="L4699" s="6"/>
      <c r="M4699" s="6"/>
      <c r="N4699" s="6"/>
      <c r="O4699" s="6"/>
      <c r="P4699" s="6"/>
      <c r="Q4699" s="6"/>
      <c r="R4699" s="6"/>
      <c r="S4699" s="6"/>
      <c r="T4699" s="6"/>
      <c r="U4699" s="6"/>
      <c r="V4699" s="6"/>
      <c r="W4699" s="6"/>
      <c r="X4699" s="6"/>
      <c r="Y4699" s="6"/>
      <c r="Z4699" s="6"/>
      <c r="AA4699" s="6"/>
      <c r="AB4699" s="21"/>
      <c r="AC4699" s="21"/>
      <c r="AD4699" s="21"/>
      <c r="AE4699" s="6"/>
      <c r="AF4699" s="6"/>
      <c r="AG4699" s="6"/>
      <c r="AH4699" s="6"/>
    </row>
    <row r="4700" spans="1:34" x14ac:dyDescent="0.35">
      <c r="A4700" s="20"/>
      <c r="B4700" s="6"/>
      <c r="C4700" s="6"/>
      <c r="D4700" s="6"/>
      <c r="E4700" s="6"/>
      <c r="F4700" s="6"/>
      <c r="G4700" s="6"/>
      <c r="H4700" s="6"/>
      <c r="I4700" s="6"/>
      <c r="J4700" s="6"/>
      <c r="K4700" s="6"/>
      <c r="L4700" s="6"/>
      <c r="M4700" s="6"/>
      <c r="N4700" s="6"/>
      <c r="O4700" s="6"/>
      <c r="P4700" s="6"/>
      <c r="Q4700" s="6"/>
      <c r="R4700" s="6"/>
      <c r="S4700" s="6"/>
      <c r="T4700" s="6"/>
      <c r="U4700" s="6"/>
      <c r="V4700" s="6"/>
      <c r="W4700" s="6"/>
      <c r="X4700" s="6"/>
      <c r="Y4700" s="6"/>
      <c r="Z4700" s="6"/>
      <c r="AA4700" s="6"/>
      <c r="AB4700" s="21"/>
      <c r="AC4700" s="21"/>
      <c r="AD4700" s="21"/>
      <c r="AE4700" s="6"/>
      <c r="AF4700" s="6"/>
      <c r="AG4700" s="6"/>
      <c r="AH4700" s="6"/>
    </row>
    <row r="4701" spans="1:34" x14ac:dyDescent="0.35">
      <c r="A4701" s="20"/>
      <c r="B4701" s="6"/>
      <c r="C4701" s="6"/>
      <c r="D4701" s="6"/>
      <c r="E4701" s="6"/>
      <c r="F4701" s="6"/>
      <c r="G4701" s="6"/>
      <c r="H4701" s="6"/>
      <c r="I4701" s="6"/>
      <c r="J4701" s="6"/>
      <c r="K4701" s="6"/>
      <c r="L4701" s="6"/>
      <c r="M4701" s="6"/>
      <c r="N4701" s="6"/>
      <c r="O4701" s="6"/>
      <c r="P4701" s="6"/>
      <c r="Q4701" s="6"/>
      <c r="R4701" s="6"/>
      <c r="S4701" s="6"/>
      <c r="T4701" s="6"/>
      <c r="U4701" s="6"/>
      <c r="V4701" s="6"/>
      <c r="W4701" s="6"/>
      <c r="X4701" s="6"/>
      <c r="Y4701" s="6"/>
      <c r="Z4701" s="6"/>
      <c r="AA4701" s="6"/>
      <c r="AB4701" s="21"/>
      <c r="AC4701" s="21"/>
      <c r="AD4701" s="21"/>
      <c r="AE4701" s="6"/>
      <c r="AF4701" s="6"/>
      <c r="AG4701" s="6"/>
      <c r="AH4701" s="6"/>
    </row>
    <row r="4702" spans="1:34" x14ac:dyDescent="0.35">
      <c r="A4702" s="20"/>
      <c r="B4702" s="6"/>
      <c r="C4702" s="6"/>
      <c r="D4702" s="6"/>
      <c r="E4702" s="6"/>
      <c r="F4702" s="6"/>
      <c r="G4702" s="6"/>
      <c r="H4702" s="6"/>
      <c r="I4702" s="6"/>
      <c r="J4702" s="6"/>
      <c r="K4702" s="6"/>
      <c r="L4702" s="6"/>
      <c r="M4702" s="6"/>
      <c r="N4702" s="6"/>
      <c r="O4702" s="6"/>
      <c r="P4702" s="6"/>
      <c r="Q4702" s="6"/>
      <c r="R4702" s="6"/>
      <c r="S4702" s="6"/>
      <c r="T4702" s="6"/>
      <c r="U4702" s="6"/>
      <c r="V4702" s="6"/>
      <c r="W4702" s="6"/>
      <c r="X4702" s="6"/>
      <c r="Y4702" s="6"/>
      <c r="Z4702" s="6"/>
      <c r="AA4702" s="6"/>
      <c r="AB4702" s="21"/>
      <c r="AC4702" s="21"/>
      <c r="AD4702" s="21"/>
      <c r="AE4702" s="6"/>
      <c r="AF4702" s="6"/>
      <c r="AG4702" s="6"/>
      <c r="AH4702" s="6"/>
    </row>
    <row r="4703" spans="1:34" x14ac:dyDescent="0.35">
      <c r="A4703" s="20"/>
      <c r="B4703" s="6"/>
      <c r="C4703" s="6"/>
      <c r="D4703" s="6"/>
      <c r="E4703" s="6"/>
      <c r="F4703" s="6"/>
      <c r="G4703" s="6"/>
      <c r="H4703" s="6"/>
      <c r="I4703" s="6"/>
      <c r="J4703" s="6"/>
      <c r="K4703" s="6"/>
      <c r="L4703" s="6"/>
      <c r="M4703" s="6"/>
      <c r="N4703" s="6"/>
      <c r="O4703" s="6"/>
      <c r="P4703" s="6"/>
      <c r="Q4703" s="6"/>
      <c r="R4703" s="6"/>
      <c r="S4703" s="6"/>
      <c r="T4703" s="6"/>
      <c r="U4703" s="6"/>
      <c r="V4703" s="6"/>
      <c r="W4703" s="6"/>
      <c r="X4703" s="6"/>
      <c r="Y4703" s="6"/>
      <c r="Z4703" s="6"/>
      <c r="AA4703" s="6"/>
      <c r="AB4703" s="21"/>
      <c r="AC4703" s="21"/>
      <c r="AD4703" s="21"/>
      <c r="AE4703" s="6"/>
      <c r="AF4703" s="6"/>
      <c r="AG4703" s="6"/>
      <c r="AH4703" s="6"/>
    </row>
    <row r="4704" spans="1:34" x14ac:dyDescent="0.35">
      <c r="A4704" s="20"/>
      <c r="B4704" s="6"/>
      <c r="C4704" s="6"/>
      <c r="D4704" s="6"/>
      <c r="E4704" s="6"/>
      <c r="F4704" s="6"/>
      <c r="G4704" s="6"/>
      <c r="H4704" s="6"/>
      <c r="I4704" s="6"/>
      <c r="J4704" s="6"/>
      <c r="K4704" s="6"/>
      <c r="L4704" s="6"/>
      <c r="M4704" s="6"/>
      <c r="N4704" s="6"/>
      <c r="O4704" s="6"/>
      <c r="P4704" s="6"/>
      <c r="Q4704" s="6"/>
      <c r="R4704" s="6"/>
      <c r="S4704" s="6"/>
      <c r="T4704" s="6"/>
      <c r="U4704" s="6"/>
      <c r="V4704" s="6"/>
      <c r="W4704" s="6"/>
      <c r="X4704" s="6"/>
      <c r="Y4704" s="6"/>
      <c r="Z4704" s="6"/>
      <c r="AA4704" s="6"/>
      <c r="AB4704" s="21"/>
      <c r="AC4704" s="21"/>
      <c r="AD4704" s="21"/>
      <c r="AE4704" s="6"/>
      <c r="AF4704" s="6"/>
      <c r="AG4704" s="6"/>
      <c r="AH4704" s="6"/>
    </row>
    <row r="4705" spans="1:34" x14ac:dyDescent="0.35">
      <c r="A4705" s="20"/>
      <c r="B4705" s="6"/>
      <c r="C4705" s="6"/>
      <c r="D4705" s="6"/>
      <c r="E4705" s="6"/>
      <c r="F4705" s="6"/>
      <c r="G4705" s="6"/>
      <c r="H4705" s="6"/>
      <c r="I4705" s="6"/>
      <c r="J4705" s="6"/>
      <c r="K4705" s="6"/>
      <c r="L4705" s="6"/>
      <c r="M4705" s="6"/>
      <c r="N4705" s="6"/>
      <c r="O4705" s="6"/>
      <c r="P4705" s="6"/>
      <c r="Q4705" s="6"/>
      <c r="R4705" s="6"/>
      <c r="S4705" s="6"/>
      <c r="T4705" s="6"/>
      <c r="U4705" s="6"/>
      <c r="V4705" s="6"/>
      <c r="W4705" s="6"/>
      <c r="X4705" s="6"/>
      <c r="Y4705" s="6"/>
      <c r="Z4705" s="6"/>
      <c r="AA4705" s="6"/>
      <c r="AB4705" s="21"/>
      <c r="AC4705" s="21"/>
      <c r="AD4705" s="21"/>
      <c r="AE4705" s="6"/>
      <c r="AF4705" s="6"/>
      <c r="AG4705" s="6"/>
      <c r="AH4705" s="6"/>
    </row>
    <row r="4706" spans="1:34" x14ac:dyDescent="0.35">
      <c r="A4706" s="20"/>
      <c r="B4706" s="6"/>
      <c r="C4706" s="6"/>
      <c r="D4706" s="6"/>
      <c r="E4706" s="6"/>
      <c r="F4706" s="6"/>
      <c r="G4706" s="6"/>
      <c r="H4706" s="6"/>
      <c r="I4706" s="6"/>
      <c r="J4706" s="6"/>
      <c r="K4706" s="6"/>
      <c r="L4706" s="6"/>
      <c r="M4706" s="6"/>
      <c r="N4706" s="6"/>
      <c r="O4706" s="6"/>
      <c r="P4706" s="6"/>
      <c r="Q4706" s="6"/>
      <c r="R4706" s="6"/>
      <c r="S4706" s="6"/>
      <c r="T4706" s="6"/>
      <c r="U4706" s="6"/>
      <c r="V4706" s="6"/>
      <c r="W4706" s="6"/>
      <c r="X4706" s="6"/>
      <c r="Y4706" s="6"/>
      <c r="Z4706" s="6"/>
      <c r="AA4706" s="6"/>
      <c r="AB4706" s="21"/>
      <c r="AC4706" s="21"/>
      <c r="AD4706" s="21"/>
      <c r="AE4706" s="6"/>
      <c r="AF4706" s="6"/>
      <c r="AG4706" s="6"/>
      <c r="AH4706" s="6"/>
    </row>
    <row r="4707" spans="1:34" x14ac:dyDescent="0.35">
      <c r="A4707" s="20"/>
      <c r="B4707" s="6"/>
      <c r="C4707" s="6"/>
      <c r="D4707" s="6"/>
      <c r="E4707" s="6"/>
      <c r="F4707" s="6"/>
      <c r="G4707" s="6"/>
      <c r="H4707" s="6"/>
      <c r="I4707" s="6"/>
      <c r="J4707" s="6"/>
      <c r="K4707" s="6"/>
      <c r="L4707" s="6"/>
      <c r="M4707" s="6"/>
      <c r="N4707" s="6"/>
      <c r="O4707" s="6"/>
      <c r="P4707" s="6"/>
      <c r="Q4707" s="6"/>
      <c r="R4707" s="6"/>
      <c r="S4707" s="6"/>
      <c r="T4707" s="6"/>
      <c r="U4707" s="6"/>
      <c r="V4707" s="6"/>
      <c r="W4707" s="6"/>
      <c r="X4707" s="6"/>
      <c r="Y4707" s="6"/>
      <c r="Z4707" s="6"/>
      <c r="AA4707" s="6"/>
      <c r="AB4707" s="21"/>
      <c r="AC4707" s="21"/>
      <c r="AD4707" s="21"/>
      <c r="AE4707" s="6"/>
      <c r="AF4707" s="6"/>
      <c r="AG4707" s="6"/>
      <c r="AH4707" s="6"/>
    </row>
    <row r="4708" spans="1:34" x14ac:dyDescent="0.35">
      <c r="A4708" s="20"/>
      <c r="B4708" s="6"/>
      <c r="C4708" s="6"/>
      <c r="D4708" s="6"/>
      <c r="E4708" s="6"/>
      <c r="F4708" s="6"/>
      <c r="G4708" s="6"/>
      <c r="H4708" s="6"/>
      <c r="I4708" s="6"/>
      <c r="J4708" s="6"/>
      <c r="K4708" s="6"/>
      <c r="L4708" s="6"/>
      <c r="M4708" s="6"/>
      <c r="N4708" s="6"/>
      <c r="O4708" s="6"/>
      <c r="P4708" s="6"/>
      <c r="Q4708" s="6"/>
      <c r="R4708" s="6"/>
      <c r="S4708" s="6"/>
      <c r="T4708" s="6"/>
      <c r="U4708" s="6"/>
      <c r="V4708" s="6"/>
      <c r="W4708" s="6"/>
      <c r="X4708" s="6"/>
      <c r="Y4708" s="6"/>
      <c r="Z4708" s="6"/>
      <c r="AA4708" s="6"/>
      <c r="AB4708" s="21"/>
      <c r="AC4708" s="21"/>
      <c r="AD4708" s="21"/>
      <c r="AE4708" s="6"/>
      <c r="AF4708" s="6"/>
      <c r="AG4708" s="6"/>
      <c r="AH4708" s="6"/>
    </row>
    <row r="4709" spans="1:34" x14ac:dyDescent="0.35">
      <c r="A4709" s="20"/>
      <c r="B4709" s="6"/>
      <c r="C4709" s="6"/>
      <c r="D4709" s="6"/>
      <c r="E4709" s="6"/>
      <c r="F4709" s="6"/>
      <c r="G4709" s="6"/>
      <c r="H4709" s="6"/>
      <c r="I4709" s="6"/>
      <c r="J4709" s="6"/>
      <c r="K4709" s="6"/>
      <c r="L4709" s="6"/>
      <c r="M4709" s="6"/>
      <c r="N4709" s="6"/>
      <c r="O4709" s="6"/>
      <c r="P4709" s="6"/>
      <c r="Q4709" s="6"/>
      <c r="R4709" s="6"/>
      <c r="S4709" s="6"/>
      <c r="T4709" s="6"/>
      <c r="U4709" s="6"/>
      <c r="V4709" s="6"/>
      <c r="W4709" s="6"/>
      <c r="X4709" s="6"/>
      <c r="Y4709" s="6"/>
      <c r="Z4709" s="6"/>
      <c r="AA4709" s="6"/>
      <c r="AB4709" s="21"/>
      <c r="AC4709" s="21"/>
      <c r="AD4709" s="21"/>
      <c r="AE4709" s="6"/>
      <c r="AF4709" s="6"/>
      <c r="AG4709" s="6"/>
      <c r="AH4709" s="6"/>
    </row>
    <row r="4710" spans="1:34" x14ac:dyDescent="0.35">
      <c r="A4710" s="20"/>
      <c r="B4710" s="6"/>
      <c r="C4710" s="6"/>
      <c r="D4710" s="6"/>
      <c r="E4710" s="6"/>
      <c r="F4710" s="6"/>
      <c r="G4710" s="6"/>
      <c r="H4710" s="6"/>
      <c r="I4710" s="6"/>
      <c r="J4710" s="6"/>
      <c r="K4710" s="6"/>
      <c r="L4710" s="6"/>
      <c r="M4710" s="6"/>
      <c r="N4710" s="6"/>
      <c r="O4710" s="6"/>
      <c r="P4710" s="6"/>
      <c r="Q4710" s="6"/>
      <c r="R4710" s="6"/>
      <c r="S4710" s="6"/>
      <c r="T4710" s="6"/>
      <c r="U4710" s="6"/>
      <c r="V4710" s="6"/>
      <c r="W4710" s="6"/>
      <c r="X4710" s="6"/>
      <c r="Y4710" s="6"/>
      <c r="Z4710" s="6"/>
      <c r="AA4710" s="6"/>
      <c r="AB4710" s="21"/>
      <c r="AC4710" s="21"/>
      <c r="AD4710" s="21"/>
      <c r="AE4710" s="6"/>
      <c r="AF4710" s="6"/>
      <c r="AG4710" s="6"/>
      <c r="AH4710" s="6"/>
    </row>
    <row r="4711" spans="1:34" x14ac:dyDescent="0.35">
      <c r="A4711" s="20"/>
      <c r="B4711" s="6"/>
      <c r="C4711" s="6"/>
      <c r="D4711" s="6"/>
      <c r="E4711" s="6"/>
      <c r="F4711" s="6"/>
      <c r="G4711" s="6"/>
      <c r="H4711" s="6"/>
      <c r="I4711" s="6"/>
      <c r="J4711" s="6"/>
      <c r="K4711" s="6"/>
      <c r="L4711" s="6"/>
      <c r="M4711" s="6"/>
      <c r="N4711" s="6"/>
      <c r="O4711" s="6"/>
      <c r="P4711" s="6"/>
      <c r="Q4711" s="6"/>
      <c r="R4711" s="6"/>
      <c r="S4711" s="6"/>
      <c r="T4711" s="6"/>
      <c r="U4711" s="6"/>
      <c r="V4711" s="6"/>
      <c r="W4711" s="6"/>
      <c r="X4711" s="6"/>
      <c r="Y4711" s="6"/>
      <c r="Z4711" s="6"/>
      <c r="AA4711" s="6"/>
      <c r="AB4711" s="21"/>
      <c r="AC4711" s="21"/>
      <c r="AD4711" s="21"/>
      <c r="AE4711" s="6"/>
      <c r="AF4711" s="6"/>
      <c r="AG4711" s="6"/>
      <c r="AH4711" s="6"/>
    </row>
    <row r="4712" spans="1:34" x14ac:dyDescent="0.35">
      <c r="A4712" s="20"/>
      <c r="B4712" s="6"/>
      <c r="C4712" s="6"/>
      <c r="D4712" s="6"/>
      <c r="E4712" s="6"/>
      <c r="F4712" s="6"/>
      <c r="G4712" s="6"/>
      <c r="H4712" s="6"/>
      <c r="I4712" s="6"/>
      <c r="J4712" s="6"/>
      <c r="K4712" s="6"/>
      <c r="L4712" s="6"/>
      <c r="M4712" s="6"/>
      <c r="N4712" s="6"/>
      <c r="O4712" s="6"/>
      <c r="P4712" s="6"/>
      <c r="Q4712" s="6"/>
      <c r="R4712" s="6"/>
      <c r="S4712" s="6"/>
      <c r="T4712" s="6"/>
      <c r="U4712" s="6"/>
      <c r="V4712" s="6"/>
      <c r="W4712" s="6"/>
      <c r="X4712" s="6"/>
      <c r="Y4712" s="6"/>
      <c r="Z4712" s="6"/>
      <c r="AA4712" s="6"/>
      <c r="AB4712" s="21"/>
      <c r="AC4712" s="21"/>
      <c r="AD4712" s="21"/>
      <c r="AE4712" s="6"/>
      <c r="AF4712" s="6"/>
      <c r="AG4712" s="6"/>
      <c r="AH4712" s="6"/>
    </row>
    <row r="4713" spans="1:34" x14ac:dyDescent="0.35">
      <c r="A4713" s="20"/>
      <c r="B4713" s="6"/>
      <c r="C4713" s="6"/>
      <c r="D4713" s="6"/>
      <c r="E4713" s="6"/>
      <c r="F4713" s="6"/>
      <c r="G4713" s="6"/>
      <c r="H4713" s="6"/>
      <c r="I4713" s="6"/>
      <c r="J4713" s="6"/>
      <c r="K4713" s="6"/>
      <c r="L4713" s="6"/>
      <c r="M4713" s="6"/>
      <c r="N4713" s="6"/>
      <c r="O4713" s="6"/>
      <c r="P4713" s="6"/>
      <c r="Q4713" s="6"/>
      <c r="R4713" s="6"/>
      <c r="S4713" s="6"/>
      <c r="T4713" s="6"/>
      <c r="U4713" s="6"/>
      <c r="V4713" s="6"/>
      <c r="W4713" s="6"/>
      <c r="X4713" s="6"/>
      <c r="Y4713" s="6"/>
      <c r="Z4713" s="6"/>
      <c r="AA4713" s="6"/>
      <c r="AB4713" s="21"/>
      <c r="AC4713" s="21"/>
      <c r="AD4713" s="21"/>
      <c r="AE4713" s="6"/>
      <c r="AF4713" s="6"/>
      <c r="AG4713" s="6"/>
      <c r="AH4713" s="6"/>
    </row>
    <row r="4714" spans="1:34" x14ac:dyDescent="0.35">
      <c r="A4714" s="20"/>
      <c r="B4714" s="6"/>
      <c r="C4714" s="6"/>
      <c r="D4714" s="6"/>
      <c r="E4714" s="6"/>
      <c r="F4714" s="6"/>
      <c r="G4714" s="6"/>
      <c r="H4714" s="6"/>
      <c r="I4714" s="6"/>
      <c r="J4714" s="6"/>
      <c r="K4714" s="6"/>
      <c r="L4714" s="6"/>
      <c r="M4714" s="6"/>
      <c r="N4714" s="6"/>
      <c r="O4714" s="6"/>
      <c r="P4714" s="6"/>
      <c r="Q4714" s="6"/>
      <c r="R4714" s="6"/>
      <c r="S4714" s="6"/>
      <c r="T4714" s="6"/>
      <c r="U4714" s="6"/>
      <c r="V4714" s="6"/>
      <c r="W4714" s="6"/>
      <c r="X4714" s="6"/>
      <c r="Y4714" s="6"/>
      <c r="Z4714" s="6"/>
      <c r="AA4714" s="6"/>
      <c r="AB4714" s="21"/>
      <c r="AC4714" s="21"/>
      <c r="AD4714" s="21"/>
      <c r="AE4714" s="6"/>
      <c r="AF4714" s="6"/>
      <c r="AG4714" s="6"/>
      <c r="AH4714" s="6"/>
    </row>
    <row r="4715" spans="1:34" x14ac:dyDescent="0.35">
      <c r="A4715" s="20"/>
      <c r="B4715" s="6"/>
      <c r="C4715" s="6"/>
      <c r="D4715" s="6"/>
      <c r="E4715" s="6"/>
      <c r="F4715" s="6"/>
      <c r="G4715" s="6"/>
      <c r="H4715" s="6"/>
      <c r="I4715" s="6"/>
      <c r="J4715" s="6"/>
      <c r="K4715" s="6"/>
      <c r="L4715" s="6"/>
      <c r="M4715" s="6"/>
      <c r="N4715" s="6"/>
      <c r="O4715" s="6"/>
      <c r="P4715" s="6"/>
      <c r="Q4715" s="6"/>
      <c r="R4715" s="6"/>
      <c r="S4715" s="6"/>
      <c r="T4715" s="6"/>
      <c r="U4715" s="6"/>
      <c r="V4715" s="6"/>
      <c r="W4715" s="6"/>
      <c r="X4715" s="6"/>
      <c r="Y4715" s="6"/>
      <c r="Z4715" s="6"/>
      <c r="AA4715" s="6"/>
      <c r="AB4715" s="21"/>
      <c r="AC4715" s="21"/>
      <c r="AD4715" s="21"/>
      <c r="AE4715" s="6"/>
      <c r="AF4715" s="6"/>
      <c r="AG4715" s="6"/>
      <c r="AH4715" s="6"/>
    </row>
    <row r="4716" spans="1:34" x14ac:dyDescent="0.35">
      <c r="A4716" s="20"/>
      <c r="B4716" s="6"/>
      <c r="C4716" s="6"/>
      <c r="D4716" s="6"/>
      <c r="E4716" s="6"/>
      <c r="F4716" s="6"/>
      <c r="G4716" s="6"/>
      <c r="H4716" s="6"/>
      <c r="I4716" s="6"/>
      <c r="J4716" s="6"/>
      <c r="K4716" s="6"/>
      <c r="L4716" s="6"/>
      <c r="M4716" s="6"/>
      <c r="N4716" s="6"/>
      <c r="O4716" s="6"/>
      <c r="P4716" s="6"/>
      <c r="Q4716" s="6"/>
      <c r="R4716" s="6"/>
      <c r="S4716" s="6"/>
      <c r="T4716" s="6"/>
      <c r="U4716" s="6"/>
      <c r="V4716" s="6"/>
      <c r="W4716" s="6"/>
      <c r="X4716" s="6"/>
      <c r="Y4716" s="6"/>
      <c r="Z4716" s="6"/>
      <c r="AA4716" s="6"/>
      <c r="AB4716" s="21"/>
      <c r="AC4716" s="21"/>
      <c r="AD4716" s="21"/>
      <c r="AE4716" s="6"/>
      <c r="AF4716" s="6"/>
      <c r="AG4716" s="6"/>
      <c r="AH4716" s="6"/>
    </row>
    <row r="4717" spans="1:34" x14ac:dyDescent="0.35">
      <c r="A4717" s="20"/>
      <c r="B4717" s="6"/>
      <c r="C4717" s="6"/>
      <c r="D4717" s="6"/>
      <c r="E4717" s="6"/>
      <c r="F4717" s="6"/>
      <c r="G4717" s="6"/>
      <c r="H4717" s="6"/>
      <c r="I4717" s="6"/>
      <c r="J4717" s="6"/>
      <c r="K4717" s="6"/>
      <c r="L4717" s="6"/>
      <c r="M4717" s="6"/>
      <c r="N4717" s="6"/>
      <c r="O4717" s="6"/>
      <c r="P4717" s="6"/>
      <c r="Q4717" s="6"/>
      <c r="R4717" s="6"/>
      <c r="S4717" s="6"/>
      <c r="T4717" s="6"/>
      <c r="U4717" s="6"/>
      <c r="V4717" s="6"/>
      <c r="W4717" s="6"/>
      <c r="X4717" s="6"/>
      <c r="Y4717" s="6"/>
      <c r="Z4717" s="6"/>
      <c r="AA4717" s="6"/>
      <c r="AB4717" s="21"/>
      <c r="AC4717" s="21"/>
      <c r="AD4717" s="21"/>
      <c r="AE4717" s="6"/>
      <c r="AF4717" s="6"/>
      <c r="AG4717" s="6"/>
      <c r="AH4717" s="6"/>
    </row>
    <row r="4718" spans="1:34" x14ac:dyDescent="0.35">
      <c r="A4718" s="20"/>
      <c r="B4718" s="6"/>
      <c r="C4718" s="6"/>
      <c r="D4718" s="6"/>
      <c r="E4718" s="6"/>
      <c r="F4718" s="6"/>
      <c r="G4718" s="6"/>
      <c r="H4718" s="6"/>
      <c r="I4718" s="6"/>
      <c r="J4718" s="6"/>
      <c r="K4718" s="6"/>
      <c r="L4718" s="6"/>
      <c r="M4718" s="6"/>
      <c r="N4718" s="6"/>
      <c r="O4718" s="6"/>
      <c r="P4718" s="6"/>
      <c r="Q4718" s="6"/>
      <c r="R4718" s="6"/>
      <c r="S4718" s="6"/>
      <c r="T4718" s="6"/>
      <c r="U4718" s="6"/>
      <c r="V4718" s="6"/>
      <c r="W4718" s="6"/>
      <c r="X4718" s="6"/>
      <c r="Y4718" s="6"/>
      <c r="Z4718" s="6"/>
      <c r="AA4718" s="6"/>
      <c r="AB4718" s="21"/>
      <c r="AC4718" s="21"/>
      <c r="AD4718" s="21"/>
      <c r="AE4718" s="6"/>
      <c r="AF4718" s="6"/>
      <c r="AG4718" s="6"/>
      <c r="AH4718" s="6"/>
    </row>
    <row r="4719" spans="1:34" x14ac:dyDescent="0.35">
      <c r="A4719" s="20"/>
      <c r="B4719" s="6"/>
      <c r="C4719" s="6"/>
      <c r="D4719" s="6"/>
      <c r="E4719" s="6"/>
      <c r="F4719" s="6"/>
      <c r="G4719" s="6"/>
      <c r="H4719" s="6"/>
      <c r="I4719" s="6"/>
      <c r="J4719" s="6"/>
      <c r="K4719" s="6"/>
      <c r="L4719" s="6"/>
      <c r="M4719" s="6"/>
      <c r="N4719" s="6"/>
      <c r="O4719" s="6"/>
      <c r="P4719" s="6"/>
      <c r="Q4719" s="6"/>
      <c r="R4719" s="6"/>
      <c r="S4719" s="6"/>
      <c r="T4719" s="6"/>
      <c r="U4719" s="6"/>
      <c r="V4719" s="6"/>
      <c r="W4719" s="6"/>
      <c r="X4719" s="6"/>
      <c r="Y4719" s="6"/>
      <c r="Z4719" s="6"/>
      <c r="AA4719" s="6"/>
      <c r="AB4719" s="21"/>
      <c r="AC4719" s="21"/>
      <c r="AD4719" s="21"/>
      <c r="AE4719" s="6"/>
      <c r="AF4719" s="6"/>
      <c r="AG4719" s="6"/>
      <c r="AH4719" s="6"/>
    </row>
    <row r="4720" spans="1:34" x14ac:dyDescent="0.35">
      <c r="A4720" s="20"/>
      <c r="B4720" s="6"/>
      <c r="C4720" s="6"/>
      <c r="D4720" s="6"/>
      <c r="E4720" s="6"/>
      <c r="F4720" s="6"/>
      <c r="G4720" s="6"/>
      <c r="H4720" s="6"/>
      <c r="I4720" s="6"/>
      <c r="J4720" s="6"/>
      <c r="K4720" s="6"/>
      <c r="L4720" s="6"/>
      <c r="M4720" s="6"/>
      <c r="N4720" s="6"/>
      <c r="O4720" s="6"/>
      <c r="P4720" s="6"/>
      <c r="Q4720" s="6"/>
      <c r="R4720" s="6"/>
      <c r="S4720" s="6"/>
      <c r="T4720" s="6"/>
      <c r="U4720" s="6"/>
      <c r="V4720" s="6"/>
      <c r="W4720" s="6"/>
      <c r="X4720" s="6"/>
      <c r="Y4720" s="6"/>
      <c r="Z4720" s="6"/>
      <c r="AA4720" s="6"/>
      <c r="AB4720" s="21"/>
      <c r="AC4720" s="21"/>
      <c r="AD4720" s="21"/>
      <c r="AE4720" s="6"/>
      <c r="AF4720" s="6"/>
      <c r="AG4720" s="6"/>
      <c r="AH4720" s="6"/>
    </row>
    <row r="4721" spans="1:34" x14ac:dyDescent="0.35">
      <c r="A4721" s="20"/>
      <c r="B4721" s="6"/>
      <c r="C4721" s="6"/>
      <c r="D4721" s="6"/>
      <c r="E4721" s="6"/>
      <c r="F4721" s="6"/>
      <c r="G4721" s="6"/>
      <c r="H4721" s="6"/>
      <c r="I4721" s="6"/>
      <c r="J4721" s="6"/>
      <c r="K4721" s="6"/>
      <c r="L4721" s="6"/>
      <c r="M4721" s="6"/>
      <c r="N4721" s="6"/>
      <c r="O4721" s="6"/>
      <c r="P4721" s="6"/>
      <c r="Q4721" s="6"/>
      <c r="R4721" s="6"/>
      <c r="S4721" s="6"/>
      <c r="T4721" s="6"/>
      <c r="U4721" s="6"/>
      <c r="V4721" s="6"/>
      <c r="W4721" s="6"/>
      <c r="X4721" s="6"/>
      <c r="Y4721" s="6"/>
      <c r="Z4721" s="6"/>
      <c r="AA4721" s="6"/>
      <c r="AB4721" s="21"/>
      <c r="AC4721" s="21"/>
      <c r="AD4721" s="21"/>
      <c r="AE4721" s="6"/>
      <c r="AF4721" s="6"/>
      <c r="AG4721" s="6"/>
      <c r="AH4721" s="6"/>
    </row>
    <row r="4722" spans="1:34" x14ac:dyDescent="0.35">
      <c r="A4722" s="20"/>
      <c r="B4722" s="6"/>
      <c r="C4722" s="6"/>
      <c r="D4722" s="6"/>
      <c r="E4722" s="6"/>
      <c r="F4722" s="6"/>
      <c r="G4722" s="6"/>
      <c r="H4722" s="6"/>
      <c r="I4722" s="6"/>
      <c r="J4722" s="6"/>
      <c r="K4722" s="6"/>
      <c r="L4722" s="6"/>
      <c r="M4722" s="6"/>
      <c r="N4722" s="6"/>
      <c r="O4722" s="6"/>
      <c r="P4722" s="6"/>
      <c r="Q4722" s="6"/>
      <c r="R4722" s="6"/>
      <c r="S4722" s="6"/>
      <c r="T4722" s="6"/>
      <c r="U4722" s="6"/>
      <c r="V4722" s="6"/>
      <c r="W4722" s="6"/>
      <c r="X4722" s="6"/>
      <c r="Y4722" s="6"/>
      <c r="Z4722" s="6"/>
      <c r="AA4722" s="6"/>
      <c r="AB4722" s="21"/>
      <c r="AC4722" s="21"/>
      <c r="AD4722" s="21"/>
      <c r="AE4722" s="6"/>
      <c r="AF4722" s="6"/>
      <c r="AG4722" s="6"/>
      <c r="AH4722" s="6"/>
    </row>
    <row r="4723" spans="1:34" x14ac:dyDescent="0.35">
      <c r="A4723" s="20"/>
      <c r="B4723" s="6"/>
      <c r="C4723" s="6"/>
      <c r="D4723" s="6"/>
      <c r="E4723" s="6"/>
      <c r="F4723" s="6"/>
      <c r="G4723" s="6"/>
      <c r="H4723" s="6"/>
      <c r="I4723" s="6"/>
      <c r="J4723" s="6"/>
      <c r="K4723" s="6"/>
      <c r="L4723" s="6"/>
      <c r="M4723" s="6"/>
      <c r="N4723" s="6"/>
      <c r="O4723" s="6"/>
      <c r="P4723" s="6"/>
      <c r="Q4723" s="6"/>
      <c r="R4723" s="6"/>
      <c r="S4723" s="6"/>
      <c r="T4723" s="6"/>
      <c r="U4723" s="6"/>
      <c r="V4723" s="6"/>
      <c r="W4723" s="6"/>
      <c r="X4723" s="6"/>
      <c r="Y4723" s="6"/>
      <c r="Z4723" s="6"/>
      <c r="AA4723" s="6"/>
      <c r="AB4723" s="21"/>
      <c r="AC4723" s="21"/>
      <c r="AD4723" s="21"/>
      <c r="AE4723" s="6"/>
      <c r="AF4723" s="6"/>
      <c r="AG4723" s="6"/>
      <c r="AH4723" s="6"/>
    </row>
    <row r="4724" spans="1:34" x14ac:dyDescent="0.35">
      <c r="A4724" s="20"/>
      <c r="B4724" s="6"/>
      <c r="C4724" s="6"/>
      <c r="D4724" s="6"/>
      <c r="E4724" s="6"/>
      <c r="F4724" s="6"/>
      <c r="G4724" s="6"/>
      <c r="H4724" s="6"/>
      <c r="I4724" s="6"/>
      <c r="J4724" s="6"/>
      <c r="K4724" s="6"/>
      <c r="L4724" s="6"/>
      <c r="M4724" s="6"/>
      <c r="N4724" s="6"/>
      <c r="O4724" s="6"/>
      <c r="P4724" s="6"/>
      <c r="Q4724" s="6"/>
      <c r="R4724" s="6"/>
      <c r="S4724" s="6"/>
      <c r="T4724" s="6"/>
      <c r="U4724" s="6"/>
      <c r="V4724" s="6"/>
      <c r="W4724" s="6"/>
      <c r="X4724" s="6"/>
      <c r="Y4724" s="6"/>
      <c r="Z4724" s="6"/>
      <c r="AA4724" s="6"/>
      <c r="AB4724" s="21"/>
      <c r="AC4724" s="21"/>
      <c r="AD4724" s="21"/>
      <c r="AE4724" s="6"/>
      <c r="AF4724" s="6"/>
      <c r="AG4724" s="6"/>
      <c r="AH4724" s="6"/>
    </row>
    <row r="4725" spans="1:34" x14ac:dyDescent="0.35">
      <c r="A4725" s="20"/>
      <c r="B4725" s="6"/>
      <c r="C4725" s="6"/>
      <c r="D4725" s="6"/>
      <c r="E4725" s="6"/>
      <c r="F4725" s="6"/>
      <c r="G4725" s="6"/>
      <c r="H4725" s="6"/>
      <c r="I4725" s="6"/>
      <c r="J4725" s="6"/>
      <c r="K4725" s="6"/>
      <c r="L4725" s="6"/>
      <c r="M4725" s="6"/>
      <c r="N4725" s="6"/>
      <c r="O4725" s="6"/>
      <c r="P4725" s="6"/>
      <c r="Q4725" s="6"/>
      <c r="R4725" s="6"/>
      <c r="S4725" s="6"/>
      <c r="T4725" s="6"/>
      <c r="U4725" s="6"/>
      <c r="V4725" s="6"/>
      <c r="W4725" s="6"/>
      <c r="X4725" s="6"/>
      <c r="Y4725" s="6"/>
      <c r="Z4725" s="6"/>
      <c r="AA4725" s="6"/>
      <c r="AB4725" s="21"/>
      <c r="AC4725" s="21"/>
      <c r="AD4725" s="21"/>
      <c r="AE4725" s="6"/>
      <c r="AF4725" s="6"/>
      <c r="AG4725" s="6"/>
      <c r="AH4725" s="6"/>
    </row>
    <row r="4726" spans="1:34" x14ac:dyDescent="0.35">
      <c r="A4726" s="20"/>
      <c r="B4726" s="6"/>
      <c r="C4726" s="6"/>
      <c r="D4726" s="6"/>
      <c r="E4726" s="6"/>
      <c r="F4726" s="6"/>
      <c r="G4726" s="6"/>
      <c r="H4726" s="6"/>
      <c r="I4726" s="6"/>
      <c r="J4726" s="6"/>
      <c r="K4726" s="6"/>
      <c r="L4726" s="6"/>
      <c r="M4726" s="6"/>
      <c r="N4726" s="6"/>
      <c r="O4726" s="6"/>
      <c r="P4726" s="6"/>
      <c r="Q4726" s="6"/>
      <c r="R4726" s="6"/>
      <c r="S4726" s="6"/>
      <c r="T4726" s="6"/>
      <c r="U4726" s="6"/>
      <c r="V4726" s="6"/>
      <c r="W4726" s="6"/>
      <c r="X4726" s="6"/>
      <c r="Y4726" s="6"/>
      <c r="Z4726" s="6"/>
      <c r="AA4726" s="6"/>
      <c r="AB4726" s="21"/>
      <c r="AC4726" s="21"/>
      <c r="AD4726" s="21"/>
      <c r="AE4726" s="6"/>
      <c r="AF4726" s="6"/>
      <c r="AG4726" s="6"/>
      <c r="AH4726" s="6"/>
    </row>
    <row r="4727" spans="1:34" x14ac:dyDescent="0.35">
      <c r="A4727" s="20"/>
      <c r="B4727" s="6"/>
      <c r="C4727" s="6"/>
      <c r="D4727" s="6"/>
      <c r="E4727" s="6"/>
      <c r="F4727" s="6"/>
      <c r="G4727" s="6"/>
      <c r="H4727" s="6"/>
      <c r="I4727" s="6"/>
      <c r="J4727" s="6"/>
      <c r="K4727" s="6"/>
      <c r="L4727" s="6"/>
      <c r="M4727" s="6"/>
      <c r="N4727" s="6"/>
      <c r="O4727" s="6"/>
      <c r="P4727" s="6"/>
      <c r="Q4727" s="6"/>
      <c r="R4727" s="6"/>
      <c r="S4727" s="6"/>
      <c r="T4727" s="6"/>
      <c r="U4727" s="6"/>
      <c r="V4727" s="6"/>
      <c r="W4727" s="6"/>
      <c r="X4727" s="6"/>
      <c r="Y4727" s="6"/>
      <c r="Z4727" s="6"/>
      <c r="AA4727" s="6"/>
      <c r="AB4727" s="21"/>
      <c r="AC4727" s="21"/>
      <c r="AD4727" s="21"/>
      <c r="AE4727" s="6"/>
      <c r="AF4727" s="6"/>
      <c r="AG4727" s="6"/>
      <c r="AH4727" s="6"/>
    </row>
    <row r="4728" spans="1:34" x14ac:dyDescent="0.35">
      <c r="A4728" s="20"/>
      <c r="B4728" s="6"/>
      <c r="C4728" s="6"/>
      <c r="D4728" s="6"/>
      <c r="E4728" s="6"/>
      <c r="F4728" s="6"/>
      <c r="G4728" s="6"/>
      <c r="H4728" s="6"/>
      <c r="I4728" s="6"/>
      <c r="J4728" s="6"/>
      <c r="K4728" s="6"/>
      <c r="L4728" s="6"/>
      <c r="M4728" s="6"/>
      <c r="N4728" s="6"/>
      <c r="O4728" s="6"/>
      <c r="P4728" s="6"/>
      <c r="Q4728" s="6"/>
      <c r="R4728" s="6"/>
      <c r="S4728" s="6"/>
      <c r="T4728" s="6"/>
      <c r="U4728" s="6"/>
      <c r="V4728" s="6"/>
      <c r="W4728" s="6"/>
      <c r="X4728" s="6"/>
      <c r="Y4728" s="6"/>
      <c r="Z4728" s="6"/>
      <c r="AA4728" s="6"/>
      <c r="AB4728" s="21"/>
      <c r="AC4728" s="21"/>
      <c r="AD4728" s="21"/>
      <c r="AE4728" s="6"/>
      <c r="AF4728" s="6"/>
      <c r="AG4728" s="6"/>
      <c r="AH4728" s="6"/>
    </row>
    <row r="4729" spans="1:34" x14ac:dyDescent="0.35">
      <c r="A4729" s="20"/>
      <c r="B4729" s="6"/>
      <c r="C4729" s="6"/>
      <c r="D4729" s="6"/>
      <c r="E4729" s="6"/>
      <c r="F4729" s="6"/>
      <c r="G4729" s="6"/>
      <c r="H4729" s="6"/>
      <c r="I4729" s="6"/>
      <c r="J4729" s="6"/>
      <c r="K4729" s="6"/>
      <c r="L4729" s="6"/>
      <c r="M4729" s="6"/>
      <c r="N4729" s="6"/>
      <c r="O4729" s="6"/>
      <c r="P4729" s="6"/>
      <c r="Q4729" s="6"/>
      <c r="R4729" s="6"/>
      <c r="S4729" s="6"/>
      <c r="T4729" s="6"/>
      <c r="U4729" s="6"/>
      <c r="V4729" s="6"/>
      <c r="W4729" s="6"/>
      <c r="X4729" s="6"/>
      <c r="Y4729" s="6"/>
      <c r="Z4729" s="6"/>
      <c r="AA4729" s="6"/>
      <c r="AB4729" s="21"/>
      <c r="AC4729" s="21"/>
      <c r="AD4729" s="21"/>
      <c r="AE4729" s="6"/>
      <c r="AF4729" s="6"/>
      <c r="AG4729" s="6"/>
      <c r="AH4729" s="6"/>
    </row>
    <row r="4730" spans="1:34" x14ac:dyDescent="0.35">
      <c r="A4730" s="20"/>
      <c r="B4730" s="6"/>
      <c r="C4730" s="6"/>
      <c r="D4730" s="6"/>
      <c r="E4730" s="6"/>
      <c r="F4730" s="6"/>
      <c r="G4730" s="6"/>
      <c r="H4730" s="6"/>
      <c r="I4730" s="6"/>
      <c r="J4730" s="6"/>
      <c r="K4730" s="6"/>
      <c r="L4730" s="6"/>
      <c r="M4730" s="6"/>
      <c r="N4730" s="6"/>
      <c r="O4730" s="6"/>
      <c r="P4730" s="6"/>
      <c r="Q4730" s="6"/>
      <c r="R4730" s="6"/>
      <c r="S4730" s="6"/>
      <c r="T4730" s="6"/>
      <c r="U4730" s="6"/>
      <c r="V4730" s="6"/>
      <c r="W4730" s="6"/>
      <c r="X4730" s="6"/>
      <c r="Y4730" s="6"/>
      <c r="Z4730" s="6"/>
      <c r="AA4730" s="6"/>
      <c r="AB4730" s="21"/>
      <c r="AC4730" s="21"/>
      <c r="AD4730" s="21"/>
      <c r="AE4730" s="6"/>
      <c r="AF4730" s="6"/>
      <c r="AG4730" s="6"/>
      <c r="AH4730" s="6"/>
    </row>
    <row r="4731" spans="1:34" x14ac:dyDescent="0.35">
      <c r="A4731" s="20"/>
      <c r="B4731" s="6"/>
      <c r="C4731" s="6"/>
      <c r="D4731" s="6"/>
      <c r="E4731" s="6"/>
      <c r="F4731" s="6"/>
      <c r="G4731" s="6"/>
      <c r="H4731" s="6"/>
      <c r="I4731" s="6"/>
      <c r="J4731" s="6"/>
      <c r="K4731" s="6"/>
      <c r="L4731" s="6"/>
      <c r="M4731" s="6"/>
      <c r="N4731" s="6"/>
      <c r="O4731" s="6"/>
      <c r="P4731" s="6"/>
      <c r="Q4731" s="6"/>
      <c r="R4731" s="6"/>
      <c r="S4731" s="6"/>
      <c r="T4731" s="6"/>
      <c r="U4731" s="6"/>
      <c r="V4731" s="6"/>
      <c r="W4731" s="6"/>
      <c r="X4731" s="6"/>
      <c r="Y4731" s="6"/>
      <c r="Z4731" s="6"/>
      <c r="AA4731" s="6"/>
      <c r="AB4731" s="21"/>
      <c r="AC4731" s="21"/>
      <c r="AD4731" s="21"/>
      <c r="AE4731" s="6"/>
      <c r="AF4731" s="6"/>
      <c r="AG4731" s="6"/>
      <c r="AH4731" s="6"/>
    </row>
    <row r="4732" spans="1:34" x14ac:dyDescent="0.35">
      <c r="A4732" s="20"/>
      <c r="B4732" s="6"/>
      <c r="C4732" s="6"/>
      <c r="D4732" s="6"/>
      <c r="E4732" s="6"/>
      <c r="F4732" s="6"/>
      <c r="G4732" s="6"/>
      <c r="H4732" s="6"/>
      <c r="I4732" s="6"/>
      <c r="J4732" s="6"/>
      <c r="K4732" s="6"/>
      <c r="L4732" s="6"/>
      <c r="M4732" s="6"/>
      <c r="N4732" s="6"/>
      <c r="O4732" s="6"/>
      <c r="P4732" s="6"/>
      <c r="Q4732" s="6"/>
      <c r="R4732" s="6"/>
      <c r="S4732" s="6"/>
      <c r="T4732" s="6"/>
      <c r="U4732" s="6"/>
      <c r="V4732" s="6"/>
      <c r="W4732" s="6"/>
      <c r="X4732" s="6"/>
      <c r="Y4732" s="6"/>
      <c r="Z4732" s="6"/>
      <c r="AA4732" s="6"/>
      <c r="AB4732" s="21"/>
      <c r="AC4732" s="21"/>
      <c r="AD4732" s="21"/>
      <c r="AE4732" s="6"/>
      <c r="AF4732" s="6"/>
      <c r="AG4732" s="6"/>
      <c r="AH4732" s="6"/>
    </row>
    <row r="4733" spans="1:34" x14ac:dyDescent="0.35">
      <c r="A4733" s="20"/>
      <c r="B4733" s="6"/>
      <c r="C4733" s="6"/>
      <c r="D4733" s="6"/>
      <c r="E4733" s="6"/>
      <c r="F4733" s="6"/>
      <c r="G4733" s="6"/>
      <c r="H4733" s="6"/>
      <c r="I4733" s="6"/>
      <c r="J4733" s="6"/>
      <c r="K4733" s="6"/>
      <c r="L4733" s="6"/>
      <c r="M4733" s="6"/>
      <c r="N4733" s="6"/>
      <c r="O4733" s="6"/>
      <c r="P4733" s="6"/>
      <c r="Q4733" s="6"/>
      <c r="R4733" s="6"/>
      <c r="S4733" s="6"/>
      <c r="T4733" s="6"/>
      <c r="U4733" s="6"/>
      <c r="V4733" s="6"/>
      <c r="W4733" s="6"/>
      <c r="X4733" s="6"/>
      <c r="Y4733" s="6"/>
      <c r="Z4733" s="6"/>
      <c r="AA4733" s="6"/>
      <c r="AB4733" s="21"/>
      <c r="AC4733" s="21"/>
      <c r="AD4733" s="21"/>
      <c r="AE4733" s="6"/>
      <c r="AF4733" s="6"/>
      <c r="AG4733" s="6"/>
      <c r="AH4733" s="6"/>
    </row>
    <row r="4734" spans="1:34" x14ac:dyDescent="0.35">
      <c r="A4734" s="20"/>
      <c r="B4734" s="6"/>
      <c r="C4734" s="6"/>
      <c r="D4734" s="6"/>
      <c r="E4734" s="6"/>
      <c r="F4734" s="6"/>
      <c r="G4734" s="6"/>
      <c r="H4734" s="6"/>
      <c r="I4734" s="6"/>
      <c r="J4734" s="6"/>
      <c r="K4734" s="6"/>
      <c r="L4734" s="6"/>
      <c r="M4734" s="6"/>
      <c r="N4734" s="6"/>
      <c r="O4734" s="6"/>
      <c r="P4734" s="6"/>
      <c r="Q4734" s="6"/>
      <c r="R4734" s="6"/>
      <c r="S4734" s="6"/>
      <c r="T4734" s="6"/>
      <c r="U4734" s="6"/>
      <c r="V4734" s="6"/>
      <c r="W4734" s="6"/>
      <c r="X4734" s="6"/>
      <c r="Y4734" s="6"/>
      <c r="Z4734" s="6"/>
      <c r="AA4734" s="6"/>
      <c r="AB4734" s="21"/>
      <c r="AC4734" s="21"/>
      <c r="AD4734" s="21"/>
      <c r="AE4734" s="6"/>
      <c r="AF4734" s="6"/>
      <c r="AG4734" s="6"/>
      <c r="AH4734" s="6"/>
    </row>
    <row r="4735" spans="1:34" x14ac:dyDescent="0.35">
      <c r="A4735" s="20"/>
      <c r="B4735" s="6"/>
      <c r="C4735" s="6"/>
      <c r="D4735" s="6"/>
      <c r="E4735" s="6"/>
      <c r="F4735" s="6"/>
      <c r="G4735" s="6"/>
      <c r="H4735" s="6"/>
      <c r="I4735" s="6"/>
      <c r="J4735" s="6"/>
      <c r="K4735" s="6"/>
      <c r="L4735" s="6"/>
      <c r="M4735" s="6"/>
      <c r="N4735" s="6"/>
      <c r="O4735" s="6"/>
      <c r="P4735" s="6"/>
      <c r="Q4735" s="6"/>
      <c r="R4735" s="6"/>
      <c r="S4735" s="6"/>
      <c r="T4735" s="6"/>
      <c r="U4735" s="6"/>
      <c r="V4735" s="6"/>
      <c r="W4735" s="6"/>
      <c r="X4735" s="6"/>
      <c r="Y4735" s="6"/>
      <c r="Z4735" s="6"/>
      <c r="AA4735" s="6"/>
      <c r="AB4735" s="21"/>
      <c r="AC4735" s="21"/>
      <c r="AD4735" s="21"/>
      <c r="AE4735" s="6"/>
      <c r="AF4735" s="6"/>
      <c r="AG4735" s="6"/>
      <c r="AH4735" s="6"/>
    </row>
    <row r="4736" spans="1:34" x14ac:dyDescent="0.35">
      <c r="A4736" s="20"/>
      <c r="B4736" s="6"/>
      <c r="C4736" s="6"/>
      <c r="D4736" s="6"/>
      <c r="E4736" s="6"/>
      <c r="F4736" s="6"/>
      <c r="G4736" s="6"/>
      <c r="H4736" s="6"/>
      <c r="I4736" s="6"/>
      <c r="J4736" s="6"/>
      <c r="K4736" s="6"/>
      <c r="L4736" s="6"/>
      <c r="M4736" s="6"/>
      <c r="N4736" s="6"/>
      <c r="O4736" s="6"/>
      <c r="P4736" s="6"/>
      <c r="Q4736" s="6"/>
      <c r="R4736" s="6"/>
      <c r="S4736" s="6"/>
      <c r="T4736" s="6"/>
      <c r="U4736" s="6"/>
      <c r="V4736" s="6"/>
      <c r="W4736" s="6"/>
      <c r="X4736" s="6"/>
      <c r="Y4736" s="6"/>
      <c r="Z4736" s="6"/>
      <c r="AA4736" s="6"/>
      <c r="AB4736" s="21"/>
      <c r="AC4736" s="21"/>
      <c r="AD4736" s="21"/>
      <c r="AE4736" s="6"/>
      <c r="AF4736" s="6"/>
      <c r="AG4736" s="6"/>
      <c r="AH4736" s="6"/>
    </row>
    <row r="4737" spans="1:34" x14ac:dyDescent="0.35">
      <c r="A4737" s="20"/>
      <c r="B4737" s="6"/>
      <c r="C4737" s="6"/>
      <c r="D4737" s="6"/>
      <c r="E4737" s="6"/>
      <c r="F4737" s="6"/>
      <c r="G4737" s="6"/>
      <c r="H4737" s="6"/>
      <c r="I4737" s="6"/>
      <c r="J4737" s="6"/>
      <c r="K4737" s="6"/>
      <c r="L4737" s="6"/>
      <c r="M4737" s="6"/>
      <c r="N4737" s="6"/>
      <c r="O4737" s="6"/>
      <c r="P4737" s="6"/>
      <c r="Q4737" s="6"/>
      <c r="R4737" s="6"/>
      <c r="S4737" s="6"/>
      <c r="T4737" s="6"/>
      <c r="U4737" s="6"/>
      <c r="V4737" s="6"/>
      <c r="W4737" s="6"/>
      <c r="X4737" s="6"/>
      <c r="Y4737" s="6"/>
      <c r="Z4737" s="6"/>
      <c r="AA4737" s="6"/>
      <c r="AB4737" s="21"/>
      <c r="AC4737" s="21"/>
      <c r="AD4737" s="21"/>
      <c r="AE4737" s="6"/>
      <c r="AF4737" s="6"/>
      <c r="AG4737" s="6"/>
      <c r="AH4737" s="6"/>
    </row>
    <row r="4738" spans="1:34" x14ac:dyDescent="0.35">
      <c r="A4738" s="20"/>
      <c r="B4738" s="6"/>
      <c r="C4738" s="6"/>
      <c r="D4738" s="6"/>
      <c r="E4738" s="6"/>
      <c r="F4738" s="6"/>
      <c r="G4738" s="6"/>
      <c r="H4738" s="6"/>
      <c r="I4738" s="6"/>
      <c r="J4738" s="6"/>
      <c r="K4738" s="6"/>
      <c r="L4738" s="6"/>
      <c r="M4738" s="6"/>
      <c r="N4738" s="6"/>
      <c r="O4738" s="6"/>
      <c r="P4738" s="6"/>
      <c r="Q4738" s="6"/>
      <c r="R4738" s="6"/>
      <c r="S4738" s="6"/>
      <c r="T4738" s="6"/>
      <c r="U4738" s="6"/>
      <c r="V4738" s="6"/>
      <c r="W4738" s="6"/>
      <c r="X4738" s="6"/>
      <c r="Y4738" s="6"/>
      <c r="Z4738" s="6"/>
      <c r="AA4738" s="6"/>
      <c r="AB4738" s="21"/>
      <c r="AC4738" s="21"/>
      <c r="AD4738" s="21"/>
      <c r="AE4738" s="6"/>
      <c r="AF4738" s="6"/>
      <c r="AG4738" s="6"/>
      <c r="AH4738" s="6"/>
    </row>
    <row r="4739" spans="1:34" x14ac:dyDescent="0.35">
      <c r="A4739" s="20"/>
      <c r="B4739" s="6"/>
      <c r="C4739" s="6"/>
      <c r="D4739" s="6"/>
      <c r="E4739" s="6"/>
      <c r="F4739" s="6"/>
      <c r="G4739" s="6"/>
      <c r="H4739" s="6"/>
      <c r="I4739" s="6"/>
      <c r="J4739" s="6"/>
      <c r="K4739" s="6"/>
      <c r="L4739" s="6"/>
      <c r="M4739" s="6"/>
      <c r="N4739" s="6"/>
      <c r="O4739" s="6"/>
      <c r="P4739" s="6"/>
      <c r="Q4739" s="6"/>
      <c r="R4739" s="6"/>
      <c r="S4739" s="6"/>
      <c r="T4739" s="6"/>
      <c r="U4739" s="6"/>
      <c r="V4739" s="6"/>
      <c r="W4739" s="6"/>
      <c r="X4739" s="6"/>
      <c r="Y4739" s="6"/>
      <c r="Z4739" s="6"/>
      <c r="AA4739" s="6"/>
      <c r="AB4739" s="21"/>
      <c r="AC4739" s="21"/>
      <c r="AD4739" s="21"/>
      <c r="AE4739" s="6"/>
      <c r="AF4739" s="6"/>
      <c r="AG4739" s="6"/>
      <c r="AH4739" s="6"/>
    </row>
    <row r="4740" spans="1:34" x14ac:dyDescent="0.35">
      <c r="A4740" s="20"/>
      <c r="B4740" s="6"/>
      <c r="C4740" s="6"/>
      <c r="D4740" s="6"/>
      <c r="E4740" s="6"/>
      <c r="F4740" s="6"/>
      <c r="G4740" s="6"/>
      <c r="H4740" s="6"/>
      <c r="I4740" s="6"/>
      <c r="J4740" s="6"/>
      <c r="K4740" s="6"/>
      <c r="L4740" s="6"/>
      <c r="M4740" s="6"/>
      <c r="N4740" s="6"/>
      <c r="O4740" s="6"/>
      <c r="P4740" s="6"/>
      <c r="Q4740" s="6"/>
      <c r="R4740" s="6"/>
      <c r="S4740" s="6"/>
      <c r="T4740" s="6"/>
      <c r="U4740" s="6"/>
      <c r="V4740" s="6"/>
      <c r="W4740" s="6"/>
      <c r="X4740" s="6"/>
      <c r="Y4740" s="6"/>
      <c r="Z4740" s="6"/>
      <c r="AA4740" s="6"/>
      <c r="AB4740" s="21"/>
      <c r="AC4740" s="21"/>
      <c r="AD4740" s="21"/>
      <c r="AE4740" s="6"/>
      <c r="AF4740" s="6"/>
      <c r="AG4740" s="6"/>
      <c r="AH4740" s="6"/>
    </row>
    <row r="4741" spans="1:34" x14ac:dyDescent="0.35">
      <c r="A4741" s="20"/>
      <c r="B4741" s="6"/>
      <c r="C4741" s="6"/>
      <c r="D4741" s="6"/>
      <c r="E4741" s="6"/>
      <c r="F4741" s="6"/>
      <c r="G4741" s="6"/>
      <c r="H4741" s="6"/>
      <c r="I4741" s="6"/>
      <c r="J4741" s="6"/>
      <c r="K4741" s="6"/>
      <c r="L4741" s="6"/>
      <c r="M4741" s="6"/>
      <c r="N4741" s="6"/>
      <c r="O4741" s="6"/>
      <c r="P4741" s="6"/>
      <c r="Q4741" s="6"/>
      <c r="R4741" s="6"/>
      <c r="S4741" s="6"/>
      <c r="T4741" s="6"/>
      <c r="U4741" s="6"/>
      <c r="V4741" s="6"/>
      <c r="W4741" s="6"/>
      <c r="X4741" s="6"/>
      <c r="Y4741" s="6"/>
      <c r="Z4741" s="6"/>
      <c r="AA4741" s="6"/>
      <c r="AB4741" s="21"/>
      <c r="AC4741" s="21"/>
      <c r="AD4741" s="21"/>
      <c r="AE4741" s="6"/>
      <c r="AF4741" s="6"/>
      <c r="AG4741" s="6"/>
      <c r="AH4741" s="6"/>
    </row>
    <row r="4742" spans="1:34" x14ac:dyDescent="0.35">
      <c r="A4742" s="20"/>
      <c r="B4742" s="6"/>
      <c r="C4742" s="6"/>
      <c r="D4742" s="6"/>
      <c r="E4742" s="6"/>
      <c r="F4742" s="6"/>
      <c r="G4742" s="6"/>
      <c r="H4742" s="6"/>
      <c r="I4742" s="6"/>
      <c r="J4742" s="6"/>
      <c r="K4742" s="6"/>
      <c r="L4742" s="6"/>
      <c r="M4742" s="6"/>
      <c r="N4742" s="6"/>
      <c r="O4742" s="6"/>
      <c r="P4742" s="6"/>
      <c r="Q4742" s="6"/>
      <c r="R4742" s="6"/>
      <c r="S4742" s="6"/>
      <c r="T4742" s="6"/>
      <c r="U4742" s="6"/>
      <c r="V4742" s="6"/>
      <c r="W4742" s="6"/>
      <c r="X4742" s="6"/>
      <c r="Y4742" s="6"/>
      <c r="Z4742" s="6"/>
      <c r="AA4742" s="6"/>
      <c r="AB4742" s="21"/>
      <c r="AC4742" s="21"/>
      <c r="AD4742" s="21"/>
      <c r="AE4742" s="6"/>
      <c r="AF4742" s="6"/>
      <c r="AG4742" s="6"/>
      <c r="AH4742" s="6"/>
    </row>
    <row r="4743" spans="1:34" x14ac:dyDescent="0.35">
      <c r="A4743" s="20"/>
      <c r="B4743" s="6"/>
      <c r="C4743" s="6"/>
      <c r="D4743" s="6"/>
      <c r="E4743" s="6"/>
      <c r="F4743" s="6"/>
      <c r="G4743" s="6"/>
      <c r="H4743" s="6"/>
      <c r="I4743" s="6"/>
      <c r="J4743" s="6"/>
      <c r="K4743" s="6"/>
      <c r="L4743" s="6"/>
      <c r="M4743" s="6"/>
      <c r="N4743" s="6"/>
      <c r="O4743" s="6"/>
      <c r="P4743" s="6"/>
      <c r="Q4743" s="6"/>
      <c r="R4743" s="6"/>
      <c r="S4743" s="6"/>
      <c r="T4743" s="6"/>
      <c r="U4743" s="6"/>
      <c r="V4743" s="6"/>
      <c r="W4743" s="6"/>
      <c r="X4743" s="6"/>
      <c r="Y4743" s="6"/>
      <c r="Z4743" s="6"/>
      <c r="AA4743" s="6"/>
      <c r="AB4743" s="21"/>
      <c r="AC4743" s="21"/>
      <c r="AD4743" s="21"/>
      <c r="AE4743" s="6"/>
      <c r="AF4743" s="6"/>
      <c r="AG4743" s="6"/>
      <c r="AH4743" s="6"/>
    </row>
    <row r="4744" spans="1:34" x14ac:dyDescent="0.35">
      <c r="A4744" s="20"/>
      <c r="B4744" s="6"/>
      <c r="C4744" s="6"/>
      <c r="D4744" s="6"/>
      <c r="E4744" s="6"/>
      <c r="F4744" s="6"/>
      <c r="G4744" s="6"/>
      <c r="H4744" s="6"/>
      <c r="I4744" s="6"/>
      <c r="J4744" s="6"/>
      <c r="K4744" s="6"/>
      <c r="L4744" s="6"/>
      <c r="M4744" s="6"/>
      <c r="N4744" s="6"/>
      <c r="O4744" s="6"/>
      <c r="P4744" s="6"/>
      <c r="Q4744" s="6"/>
      <c r="R4744" s="6"/>
      <c r="S4744" s="6"/>
      <c r="T4744" s="6"/>
      <c r="U4744" s="6"/>
      <c r="V4744" s="6"/>
      <c r="W4744" s="6"/>
      <c r="X4744" s="6"/>
      <c r="Y4744" s="6"/>
      <c r="Z4744" s="6"/>
      <c r="AA4744" s="6"/>
      <c r="AB4744" s="21"/>
      <c r="AC4744" s="21"/>
      <c r="AD4744" s="21"/>
      <c r="AE4744" s="6"/>
      <c r="AF4744" s="6"/>
      <c r="AG4744" s="6"/>
      <c r="AH4744" s="6"/>
    </row>
    <row r="4745" spans="1:34" x14ac:dyDescent="0.35">
      <c r="A4745" s="20"/>
      <c r="B4745" s="6"/>
      <c r="C4745" s="6"/>
      <c r="D4745" s="6"/>
      <c r="E4745" s="6"/>
      <c r="F4745" s="6"/>
      <c r="G4745" s="6"/>
      <c r="H4745" s="6"/>
      <c r="I4745" s="6"/>
      <c r="J4745" s="6"/>
      <c r="K4745" s="6"/>
      <c r="L4745" s="6"/>
      <c r="M4745" s="6"/>
      <c r="N4745" s="6"/>
      <c r="O4745" s="6"/>
      <c r="P4745" s="6"/>
      <c r="Q4745" s="6"/>
      <c r="R4745" s="6"/>
      <c r="S4745" s="6"/>
      <c r="T4745" s="6"/>
      <c r="U4745" s="6"/>
      <c r="V4745" s="6"/>
      <c r="W4745" s="6"/>
      <c r="X4745" s="6"/>
      <c r="Y4745" s="6"/>
      <c r="Z4745" s="6"/>
      <c r="AA4745" s="6"/>
      <c r="AB4745" s="21"/>
      <c r="AC4745" s="21"/>
      <c r="AD4745" s="21"/>
      <c r="AE4745" s="6"/>
      <c r="AF4745" s="6"/>
      <c r="AG4745" s="6"/>
      <c r="AH4745" s="6"/>
    </row>
    <row r="4746" spans="1:34" x14ac:dyDescent="0.35">
      <c r="A4746" s="20"/>
      <c r="B4746" s="6"/>
      <c r="C4746" s="6"/>
      <c r="D4746" s="6"/>
      <c r="E4746" s="6"/>
      <c r="F4746" s="6"/>
      <c r="G4746" s="6"/>
      <c r="H4746" s="6"/>
      <c r="I4746" s="6"/>
      <c r="J4746" s="6"/>
      <c r="K4746" s="6"/>
      <c r="L4746" s="6"/>
      <c r="M4746" s="6"/>
      <c r="N4746" s="6"/>
      <c r="O4746" s="6"/>
      <c r="P4746" s="6"/>
      <c r="Q4746" s="6"/>
      <c r="R4746" s="6"/>
      <c r="S4746" s="6"/>
      <c r="T4746" s="6"/>
      <c r="U4746" s="6"/>
      <c r="V4746" s="6"/>
      <c r="W4746" s="6"/>
      <c r="X4746" s="6"/>
      <c r="Y4746" s="6"/>
      <c r="Z4746" s="6"/>
      <c r="AA4746" s="6"/>
      <c r="AB4746" s="21"/>
      <c r="AC4746" s="21"/>
      <c r="AD4746" s="21"/>
      <c r="AE4746" s="6"/>
      <c r="AF4746" s="6"/>
      <c r="AG4746" s="6"/>
      <c r="AH4746" s="6"/>
    </row>
    <row r="4747" spans="1:34" x14ac:dyDescent="0.35">
      <c r="A4747" s="20"/>
      <c r="B4747" s="6"/>
      <c r="C4747" s="6"/>
      <c r="D4747" s="6"/>
      <c r="E4747" s="6"/>
      <c r="F4747" s="6"/>
      <c r="G4747" s="6"/>
      <c r="H4747" s="6"/>
      <c r="I4747" s="6"/>
      <c r="J4747" s="6"/>
      <c r="K4747" s="6"/>
      <c r="L4747" s="6"/>
      <c r="M4747" s="6"/>
      <c r="N4747" s="6"/>
      <c r="O4747" s="6"/>
      <c r="P4747" s="6"/>
      <c r="Q4747" s="6"/>
      <c r="R4747" s="6"/>
      <c r="S4747" s="6"/>
      <c r="T4747" s="6"/>
      <c r="U4747" s="6"/>
      <c r="V4747" s="6"/>
      <c r="W4747" s="6"/>
      <c r="X4747" s="6"/>
      <c r="Y4747" s="6"/>
      <c r="Z4747" s="6"/>
      <c r="AA4747" s="6"/>
      <c r="AB4747" s="21"/>
      <c r="AC4747" s="21"/>
      <c r="AD4747" s="21"/>
      <c r="AE4747" s="6"/>
      <c r="AF4747" s="6"/>
      <c r="AG4747" s="6"/>
      <c r="AH4747" s="6"/>
    </row>
    <row r="4748" spans="1:34" x14ac:dyDescent="0.35">
      <c r="A4748" s="20"/>
      <c r="B4748" s="6"/>
      <c r="C4748" s="6"/>
      <c r="D4748" s="6"/>
      <c r="E4748" s="6"/>
      <c r="F4748" s="6"/>
      <c r="G4748" s="6"/>
      <c r="H4748" s="6"/>
      <c r="I4748" s="6"/>
      <c r="J4748" s="6"/>
      <c r="K4748" s="6"/>
      <c r="L4748" s="6"/>
      <c r="M4748" s="6"/>
      <c r="N4748" s="6"/>
      <c r="O4748" s="6"/>
      <c r="P4748" s="6"/>
      <c r="Q4748" s="6"/>
      <c r="R4748" s="6"/>
      <c r="S4748" s="6"/>
      <c r="T4748" s="6"/>
      <c r="U4748" s="6"/>
      <c r="V4748" s="6"/>
      <c r="W4748" s="6"/>
      <c r="X4748" s="6"/>
      <c r="Y4748" s="6"/>
      <c r="Z4748" s="6"/>
      <c r="AA4748" s="6"/>
      <c r="AB4748" s="21"/>
      <c r="AC4748" s="21"/>
      <c r="AD4748" s="21"/>
      <c r="AE4748" s="6"/>
      <c r="AF4748" s="6"/>
      <c r="AG4748" s="6"/>
      <c r="AH4748" s="6"/>
    </row>
    <row r="4749" spans="1:34" x14ac:dyDescent="0.35">
      <c r="A4749" s="20"/>
      <c r="B4749" s="6"/>
      <c r="C4749" s="6"/>
      <c r="D4749" s="6"/>
      <c r="E4749" s="6"/>
      <c r="F4749" s="6"/>
      <c r="G4749" s="6"/>
      <c r="H4749" s="6"/>
      <c r="I4749" s="6"/>
      <c r="J4749" s="6"/>
      <c r="K4749" s="6"/>
      <c r="L4749" s="6"/>
      <c r="M4749" s="6"/>
      <c r="N4749" s="6"/>
      <c r="O4749" s="6"/>
      <c r="P4749" s="6"/>
      <c r="Q4749" s="6"/>
      <c r="R4749" s="6"/>
      <c r="S4749" s="6"/>
      <c r="T4749" s="6"/>
      <c r="U4749" s="6"/>
      <c r="V4749" s="6"/>
      <c r="W4749" s="6"/>
      <c r="X4749" s="6"/>
      <c r="Y4749" s="6"/>
      <c r="Z4749" s="6"/>
      <c r="AA4749" s="6"/>
      <c r="AB4749" s="21"/>
      <c r="AC4749" s="21"/>
      <c r="AD4749" s="21"/>
      <c r="AE4749" s="6"/>
      <c r="AF4749" s="6"/>
      <c r="AG4749" s="6"/>
      <c r="AH4749" s="6"/>
    </row>
    <row r="4750" spans="1:34" x14ac:dyDescent="0.35">
      <c r="A4750" s="20"/>
      <c r="B4750" s="6"/>
      <c r="C4750" s="6"/>
      <c r="D4750" s="6"/>
      <c r="E4750" s="6"/>
      <c r="F4750" s="6"/>
      <c r="G4750" s="6"/>
      <c r="H4750" s="6"/>
      <c r="I4750" s="6"/>
      <c r="J4750" s="6"/>
      <c r="K4750" s="6"/>
      <c r="L4750" s="6"/>
      <c r="M4750" s="6"/>
      <c r="N4750" s="6"/>
      <c r="O4750" s="6"/>
      <c r="P4750" s="6"/>
      <c r="Q4750" s="6"/>
      <c r="R4750" s="6"/>
      <c r="S4750" s="6"/>
      <c r="T4750" s="6"/>
      <c r="U4750" s="6"/>
      <c r="V4750" s="6"/>
      <c r="W4750" s="6"/>
      <c r="X4750" s="6"/>
      <c r="Y4750" s="6"/>
      <c r="Z4750" s="6"/>
      <c r="AA4750" s="6"/>
      <c r="AB4750" s="21"/>
      <c r="AC4750" s="21"/>
      <c r="AD4750" s="21"/>
      <c r="AE4750" s="6"/>
      <c r="AF4750" s="6"/>
      <c r="AG4750" s="6"/>
      <c r="AH4750" s="6"/>
    </row>
    <row r="4751" spans="1:34" x14ac:dyDescent="0.35">
      <c r="A4751" s="20"/>
      <c r="B4751" s="6"/>
      <c r="C4751" s="6"/>
      <c r="D4751" s="6"/>
      <c r="E4751" s="6"/>
      <c r="F4751" s="6"/>
      <c r="G4751" s="6"/>
      <c r="H4751" s="6"/>
      <c r="I4751" s="6"/>
      <c r="J4751" s="6"/>
      <c r="K4751" s="6"/>
      <c r="L4751" s="6"/>
      <c r="M4751" s="6"/>
      <c r="N4751" s="6"/>
      <c r="O4751" s="6"/>
      <c r="P4751" s="6"/>
      <c r="Q4751" s="6"/>
      <c r="R4751" s="6"/>
      <c r="S4751" s="6"/>
      <c r="T4751" s="6"/>
      <c r="U4751" s="6"/>
      <c r="V4751" s="6"/>
      <c r="W4751" s="6"/>
      <c r="X4751" s="6"/>
      <c r="Y4751" s="6"/>
      <c r="Z4751" s="6"/>
      <c r="AA4751" s="6"/>
      <c r="AB4751" s="21"/>
      <c r="AC4751" s="21"/>
      <c r="AD4751" s="21"/>
      <c r="AE4751" s="6"/>
      <c r="AF4751" s="6"/>
      <c r="AG4751" s="6"/>
      <c r="AH4751" s="6"/>
    </row>
    <row r="4752" spans="1:34" x14ac:dyDescent="0.35">
      <c r="A4752" s="20"/>
      <c r="B4752" s="6"/>
      <c r="C4752" s="6"/>
      <c r="D4752" s="6"/>
      <c r="E4752" s="6"/>
      <c r="F4752" s="6"/>
      <c r="G4752" s="6"/>
      <c r="H4752" s="6"/>
      <c r="I4752" s="6"/>
      <c r="J4752" s="6"/>
      <c r="K4752" s="6"/>
      <c r="L4752" s="6"/>
      <c r="M4752" s="6"/>
      <c r="N4752" s="6"/>
      <c r="O4752" s="6"/>
      <c r="P4752" s="6"/>
      <c r="Q4752" s="6"/>
      <c r="R4752" s="6"/>
      <c r="S4752" s="6"/>
      <c r="T4752" s="6"/>
      <c r="U4752" s="6"/>
      <c r="V4752" s="6"/>
      <c r="W4752" s="6"/>
      <c r="X4752" s="6"/>
      <c r="Y4752" s="6"/>
      <c r="Z4752" s="6"/>
      <c r="AA4752" s="6"/>
      <c r="AB4752" s="21"/>
      <c r="AC4752" s="21"/>
      <c r="AD4752" s="21"/>
      <c r="AE4752" s="6"/>
      <c r="AF4752" s="6"/>
      <c r="AG4752" s="6"/>
      <c r="AH4752" s="6"/>
    </row>
    <row r="4753" spans="1:34" x14ac:dyDescent="0.35">
      <c r="A4753" s="20"/>
      <c r="B4753" s="6"/>
      <c r="C4753" s="6"/>
      <c r="D4753" s="6"/>
      <c r="E4753" s="6"/>
      <c r="F4753" s="6"/>
      <c r="G4753" s="6"/>
      <c r="H4753" s="6"/>
      <c r="I4753" s="6"/>
      <c r="J4753" s="6"/>
      <c r="K4753" s="6"/>
      <c r="L4753" s="6"/>
      <c r="M4753" s="6"/>
      <c r="N4753" s="6"/>
      <c r="O4753" s="6"/>
      <c r="P4753" s="6"/>
      <c r="Q4753" s="6"/>
      <c r="R4753" s="6"/>
      <c r="S4753" s="6"/>
      <c r="T4753" s="6"/>
      <c r="U4753" s="6"/>
      <c r="V4753" s="6"/>
      <c r="W4753" s="6"/>
      <c r="X4753" s="6"/>
      <c r="Y4753" s="6"/>
      <c r="Z4753" s="6"/>
      <c r="AA4753" s="6"/>
      <c r="AB4753" s="21"/>
      <c r="AC4753" s="21"/>
      <c r="AD4753" s="21"/>
      <c r="AE4753" s="6"/>
      <c r="AF4753" s="6"/>
      <c r="AG4753" s="6"/>
      <c r="AH4753" s="6"/>
    </row>
    <row r="4754" spans="1:34" x14ac:dyDescent="0.35">
      <c r="A4754" s="20"/>
      <c r="B4754" s="6"/>
      <c r="C4754" s="6"/>
      <c r="D4754" s="6"/>
      <c r="E4754" s="6"/>
      <c r="F4754" s="6"/>
      <c r="G4754" s="6"/>
      <c r="H4754" s="6"/>
      <c r="I4754" s="6"/>
      <c r="J4754" s="6"/>
      <c r="K4754" s="6"/>
      <c r="L4754" s="6"/>
      <c r="M4754" s="6"/>
      <c r="N4754" s="6"/>
      <c r="O4754" s="6"/>
      <c r="P4754" s="6"/>
      <c r="Q4754" s="6"/>
      <c r="R4754" s="6"/>
      <c r="S4754" s="6"/>
      <c r="T4754" s="6"/>
      <c r="U4754" s="6"/>
      <c r="V4754" s="6"/>
      <c r="W4754" s="6"/>
      <c r="X4754" s="6"/>
      <c r="Y4754" s="6"/>
      <c r="Z4754" s="6"/>
      <c r="AA4754" s="6"/>
      <c r="AB4754" s="21"/>
      <c r="AC4754" s="21"/>
      <c r="AD4754" s="21"/>
      <c r="AE4754" s="6"/>
      <c r="AF4754" s="6"/>
      <c r="AG4754" s="6"/>
      <c r="AH4754" s="6"/>
    </row>
    <row r="4755" spans="1:34" x14ac:dyDescent="0.35">
      <c r="A4755" s="20"/>
      <c r="B4755" s="6"/>
      <c r="C4755" s="6"/>
      <c r="D4755" s="6"/>
      <c r="E4755" s="6"/>
      <c r="F4755" s="6"/>
      <c r="G4755" s="6"/>
      <c r="H4755" s="6"/>
      <c r="I4755" s="6"/>
      <c r="J4755" s="6"/>
      <c r="K4755" s="6"/>
      <c r="L4755" s="6"/>
      <c r="M4755" s="6"/>
      <c r="N4755" s="6"/>
      <c r="O4755" s="6"/>
      <c r="P4755" s="6"/>
      <c r="Q4755" s="6"/>
      <c r="R4755" s="6"/>
      <c r="S4755" s="6"/>
      <c r="T4755" s="6"/>
      <c r="U4755" s="6"/>
      <c r="V4755" s="6"/>
      <c r="W4755" s="6"/>
      <c r="X4755" s="6"/>
      <c r="Y4755" s="6"/>
      <c r="Z4755" s="6"/>
      <c r="AA4755" s="6"/>
      <c r="AB4755" s="21"/>
      <c r="AC4755" s="21"/>
      <c r="AD4755" s="21"/>
      <c r="AE4755" s="6"/>
      <c r="AF4755" s="6"/>
      <c r="AG4755" s="6"/>
      <c r="AH4755" s="6"/>
    </row>
    <row r="4756" spans="1:34" x14ac:dyDescent="0.35">
      <c r="A4756" s="20"/>
      <c r="B4756" s="6"/>
      <c r="C4756" s="6"/>
      <c r="D4756" s="6"/>
      <c r="E4756" s="6"/>
      <c r="F4756" s="6"/>
      <c r="G4756" s="6"/>
      <c r="H4756" s="6"/>
      <c r="I4756" s="6"/>
      <c r="J4756" s="6"/>
      <c r="K4756" s="6"/>
      <c r="L4756" s="6"/>
      <c r="M4756" s="6"/>
      <c r="N4756" s="6"/>
      <c r="O4756" s="6"/>
      <c r="P4756" s="6"/>
      <c r="Q4756" s="6"/>
      <c r="R4756" s="6"/>
      <c r="S4756" s="6"/>
      <c r="T4756" s="6"/>
      <c r="U4756" s="6"/>
      <c r="V4756" s="6"/>
      <c r="W4756" s="6"/>
      <c r="X4756" s="6"/>
      <c r="Y4756" s="6"/>
      <c r="Z4756" s="6"/>
      <c r="AA4756" s="6"/>
      <c r="AB4756" s="21"/>
      <c r="AC4756" s="21"/>
      <c r="AD4756" s="21"/>
      <c r="AE4756" s="6"/>
      <c r="AF4756" s="6"/>
      <c r="AG4756" s="6"/>
      <c r="AH4756" s="6"/>
    </row>
    <row r="4757" spans="1:34" x14ac:dyDescent="0.35">
      <c r="A4757" s="20"/>
      <c r="B4757" s="6"/>
      <c r="C4757" s="6"/>
      <c r="D4757" s="6"/>
      <c r="E4757" s="6"/>
      <c r="F4757" s="6"/>
      <c r="G4757" s="6"/>
      <c r="H4757" s="6"/>
      <c r="I4757" s="6"/>
      <c r="J4757" s="6"/>
      <c r="K4757" s="6"/>
      <c r="L4757" s="6"/>
      <c r="M4757" s="6"/>
      <c r="N4757" s="6"/>
      <c r="O4757" s="6"/>
      <c r="P4757" s="6"/>
      <c r="Q4757" s="6"/>
      <c r="R4757" s="6"/>
      <c r="S4757" s="6"/>
      <c r="T4757" s="6"/>
      <c r="U4757" s="6"/>
      <c r="V4757" s="6"/>
      <c r="W4757" s="6"/>
      <c r="X4757" s="6"/>
      <c r="Y4757" s="6"/>
      <c r="Z4757" s="6"/>
      <c r="AA4757" s="6"/>
      <c r="AB4757" s="21"/>
      <c r="AC4757" s="21"/>
      <c r="AD4757" s="21"/>
      <c r="AE4757" s="6"/>
      <c r="AF4757" s="6"/>
      <c r="AG4757" s="6"/>
      <c r="AH4757" s="6"/>
    </row>
    <row r="4758" spans="1:34" x14ac:dyDescent="0.35">
      <c r="A4758" s="20"/>
      <c r="B4758" s="6"/>
      <c r="C4758" s="6"/>
      <c r="D4758" s="6"/>
      <c r="E4758" s="6"/>
      <c r="F4758" s="6"/>
      <c r="G4758" s="6"/>
      <c r="H4758" s="6"/>
      <c r="I4758" s="6"/>
      <c r="J4758" s="6"/>
      <c r="K4758" s="6"/>
      <c r="L4758" s="6"/>
      <c r="M4758" s="6"/>
      <c r="N4758" s="6"/>
      <c r="O4758" s="6"/>
      <c r="P4758" s="6"/>
      <c r="Q4758" s="6"/>
      <c r="R4758" s="6"/>
      <c r="S4758" s="6"/>
      <c r="T4758" s="6"/>
      <c r="U4758" s="6"/>
      <c r="V4758" s="6"/>
      <c r="W4758" s="6"/>
      <c r="X4758" s="6"/>
      <c r="Y4758" s="6"/>
      <c r="Z4758" s="6"/>
      <c r="AA4758" s="6"/>
      <c r="AB4758" s="21"/>
      <c r="AC4758" s="21"/>
      <c r="AD4758" s="21"/>
      <c r="AE4758" s="6"/>
      <c r="AF4758" s="6"/>
      <c r="AG4758" s="6"/>
      <c r="AH4758" s="6"/>
    </row>
    <row r="4759" spans="1:34" x14ac:dyDescent="0.35">
      <c r="A4759" s="20"/>
      <c r="B4759" s="6"/>
      <c r="C4759" s="6"/>
      <c r="D4759" s="6"/>
      <c r="E4759" s="6"/>
      <c r="F4759" s="6"/>
      <c r="G4759" s="6"/>
      <c r="H4759" s="6"/>
      <c r="I4759" s="6"/>
      <c r="J4759" s="6"/>
      <c r="K4759" s="6"/>
      <c r="L4759" s="6"/>
      <c r="M4759" s="6"/>
      <c r="N4759" s="6"/>
      <c r="O4759" s="6"/>
      <c r="P4759" s="6"/>
      <c r="Q4759" s="6"/>
      <c r="R4759" s="6"/>
      <c r="S4759" s="6"/>
      <c r="T4759" s="6"/>
      <c r="U4759" s="6"/>
      <c r="V4759" s="6"/>
      <c r="W4759" s="6"/>
      <c r="X4759" s="6"/>
      <c r="Y4759" s="6"/>
      <c r="Z4759" s="6"/>
      <c r="AA4759" s="6"/>
      <c r="AB4759" s="21"/>
      <c r="AC4759" s="21"/>
      <c r="AD4759" s="21"/>
      <c r="AE4759" s="6"/>
      <c r="AF4759" s="6"/>
      <c r="AG4759" s="6"/>
      <c r="AH4759" s="6"/>
    </row>
    <row r="4760" spans="1:34" x14ac:dyDescent="0.35">
      <c r="A4760" s="20"/>
      <c r="B4760" s="6"/>
      <c r="C4760" s="6"/>
      <c r="D4760" s="6"/>
      <c r="E4760" s="6"/>
      <c r="F4760" s="6"/>
      <c r="G4760" s="6"/>
      <c r="H4760" s="6"/>
      <c r="I4760" s="6"/>
      <c r="J4760" s="6"/>
      <c r="K4760" s="6"/>
      <c r="L4760" s="6"/>
      <c r="M4760" s="6"/>
      <c r="N4760" s="6"/>
      <c r="O4760" s="6"/>
      <c r="P4760" s="6"/>
      <c r="Q4760" s="6"/>
      <c r="R4760" s="6"/>
      <c r="S4760" s="6"/>
      <c r="T4760" s="6"/>
      <c r="U4760" s="6"/>
      <c r="V4760" s="6"/>
      <c r="W4760" s="6"/>
      <c r="X4760" s="6"/>
      <c r="Y4760" s="6"/>
      <c r="Z4760" s="6"/>
      <c r="AA4760" s="6"/>
      <c r="AB4760" s="21"/>
      <c r="AC4760" s="21"/>
      <c r="AD4760" s="21"/>
      <c r="AE4760" s="6"/>
      <c r="AF4760" s="6"/>
      <c r="AG4760" s="6"/>
      <c r="AH4760" s="6"/>
    </row>
    <row r="4761" spans="1:34" x14ac:dyDescent="0.35">
      <c r="A4761" s="20"/>
      <c r="B4761" s="6"/>
      <c r="C4761" s="6"/>
      <c r="D4761" s="6"/>
      <c r="E4761" s="6"/>
      <c r="F4761" s="6"/>
      <c r="G4761" s="6"/>
      <c r="H4761" s="6"/>
      <c r="I4761" s="6"/>
      <c r="J4761" s="6"/>
      <c r="K4761" s="6"/>
      <c r="L4761" s="6"/>
      <c r="M4761" s="6"/>
      <c r="N4761" s="6"/>
      <c r="O4761" s="6"/>
      <c r="P4761" s="6"/>
      <c r="Q4761" s="6"/>
      <c r="R4761" s="6"/>
      <c r="S4761" s="6"/>
      <c r="T4761" s="6"/>
      <c r="U4761" s="6"/>
      <c r="V4761" s="6"/>
      <c r="W4761" s="6"/>
      <c r="X4761" s="6"/>
      <c r="Y4761" s="6"/>
      <c r="Z4761" s="6"/>
      <c r="AA4761" s="6"/>
      <c r="AB4761" s="21"/>
      <c r="AC4761" s="21"/>
      <c r="AD4761" s="21"/>
      <c r="AE4761" s="6"/>
      <c r="AF4761" s="6"/>
      <c r="AG4761" s="6"/>
      <c r="AH4761" s="6"/>
    </row>
    <row r="4762" spans="1:34" x14ac:dyDescent="0.35">
      <c r="A4762" s="20"/>
      <c r="B4762" s="6"/>
      <c r="C4762" s="6"/>
      <c r="D4762" s="6"/>
      <c r="E4762" s="6"/>
      <c r="F4762" s="6"/>
      <c r="G4762" s="6"/>
      <c r="H4762" s="6"/>
      <c r="I4762" s="6"/>
      <c r="J4762" s="6"/>
      <c r="K4762" s="6"/>
      <c r="L4762" s="6"/>
      <c r="M4762" s="6"/>
      <c r="N4762" s="6"/>
      <c r="O4762" s="6"/>
      <c r="P4762" s="6"/>
      <c r="Q4762" s="6"/>
      <c r="R4762" s="6"/>
      <c r="S4762" s="6"/>
      <c r="T4762" s="6"/>
      <c r="U4762" s="6"/>
      <c r="V4762" s="6"/>
      <c r="W4762" s="6"/>
      <c r="X4762" s="6"/>
      <c r="Y4762" s="6"/>
      <c r="Z4762" s="6"/>
      <c r="AA4762" s="6"/>
      <c r="AB4762" s="21"/>
      <c r="AC4762" s="21"/>
      <c r="AD4762" s="21"/>
      <c r="AE4762" s="6"/>
      <c r="AF4762" s="6"/>
      <c r="AG4762" s="6"/>
      <c r="AH4762" s="6"/>
    </row>
    <row r="4763" spans="1:34" x14ac:dyDescent="0.35">
      <c r="A4763" s="20"/>
      <c r="B4763" s="6"/>
      <c r="C4763" s="6"/>
      <c r="D4763" s="6"/>
      <c r="E4763" s="6"/>
      <c r="F4763" s="6"/>
      <c r="G4763" s="6"/>
      <c r="H4763" s="6"/>
      <c r="I4763" s="6"/>
      <c r="J4763" s="6"/>
      <c r="K4763" s="6"/>
      <c r="L4763" s="6"/>
      <c r="M4763" s="6"/>
      <c r="N4763" s="6"/>
      <c r="O4763" s="6"/>
      <c r="P4763" s="6"/>
      <c r="Q4763" s="6"/>
      <c r="R4763" s="6"/>
      <c r="S4763" s="6"/>
      <c r="T4763" s="6"/>
      <c r="U4763" s="6"/>
      <c r="V4763" s="6"/>
      <c r="W4763" s="6"/>
      <c r="X4763" s="6"/>
      <c r="Y4763" s="6"/>
      <c r="Z4763" s="6"/>
      <c r="AA4763" s="6"/>
      <c r="AB4763" s="21"/>
      <c r="AC4763" s="21"/>
      <c r="AD4763" s="21"/>
      <c r="AE4763" s="6"/>
      <c r="AF4763" s="6"/>
      <c r="AG4763" s="6"/>
      <c r="AH4763" s="6"/>
    </row>
    <row r="4764" spans="1:34" x14ac:dyDescent="0.35">
      <c r="A4764" s="20"/>
      <c r="B4764" s="6"/>
      <c r="C4764" s="6"/>
      <c r="D4764" s="6"/>
      <c r="E4764" s="6"/>
      <c r="F4764" s="6"/>
      <c r="G4764" s="6"/>
      <c r="H4764" s="6"/>
      <c r="I4764" s="6"/>
      <c r="J4764" s="6"/>
      <c r="K4764" s="6"/>
      <c r="L4764" s="6"/>
      <c r="M4764" s="6"/>
      <c r="N4764" s="6"/>
      <c r="O4764" s="6"/>
      <c r="P4764" s="6"/>
      <c r="Q4764" s="6"/>
      <c r="R4764" s="6"/>
      <c r="S4764" s="6"/>
      <c r="T4764" s="6"/>
      <c r="U4764" s="6"/>
      <c r="V4764" s="6"/>
      <c r="W4764" s="6"/>
      <c r="X4764" s="6"/>
      <c r="Y4764" s="6"/>
      <c r="Z4764" s="6"/>
      <c r="AA4764" s="6"/>
      <c r="AB4764" s="21"/>
      <c r="AC4764" s="21"/>
      <c r="AD4764" s="21"/>
      <c r="AE4764" s="6"/>
      <c r="AF4764" s="6"/>
      <c r="AG4764" s="6"/>
      <c r="AH4764" s="6"/>
    </row>
    <row r="4765" spans="1:34" x14ac:dyDescent="0.35">
      <c r="A4765" s="20"/>
      <c r="B4765" s="6"/>
      <c r="C4765" s="6"/>
      <c r="D4765" s="6"/>
      <c r="E4765" s="6"/>
      <c r="F4765" s="6"/>
      <c r="G4765" s="6"/>
      <c r="H4765" s="6"/>
      <c r="I4765" s="6"/>
      <c r="J4765" s="6"/>
      <c r="K4765" s="6"/>
      <c r="L4765" s="6"/>
      <c r="M4765" s="6"/>
      <c r="N4765" s="6"/>
      <c r="O4765" s="6"/>
      <c r="P4765" s="6"/>
      <c r="Q4765" s="6"/>
      <c r="R4765" s="6"/>
      <c r="S4765" s="6"/>
      <c r="T4765" s="6"/>
      <c r="U4765" s="6"/>
      <c r="V4765" s="6"/>
      <c r="W4765" s="6"/>
      <c r="X4765" s="6"/>
      <c r="Y4765" s="6"/>
      <c r="Z4765" s="6"/>
      <c r="AA4765" s="6"/>
      <c r="AB4765" s="21"/>
      <c r="AC4765" s="21"/>
      <c r="AD4765" s="21"/>
      <c r="AE4765" s="6"/>
      <c r="AF4765" s="6"/>
      <c r="AG4765" s="6"/>
      <c r="AH4765" s="6"/>
    </row>
    <row r="4766" spans="1:34" x14ac:dyDescent="0.35">
      <c r="A4766" s="20"/>
      <c r="B4766" s="6"/>
      <c r="C4766" s="6"/>
      <c r="D4766" s="6"/>
      <c r="E4766" s="6"/>
      <c r="F4766" s="6"/>
      <c r="G4766" s="6"/>
      <c r="H4766" s="6"/>
      <c r="I4766" s="6"/>
      <c r="J4766" s="6"/>
      <c r="K4766" s="6"/>
      <c r="L4766" s="6"/>
      <c r="M4766" s="6"/>
      <c r="N4766" s="6"/>
      <c r="O4766" s="6"/>
      <c r="P4766" s="6"/>
      <c r="Q4766" s="6"/>
      <c r="R4766" s="6"/>
      <c r="S4766" s="6"/>
      <c r="T4766" s="6"/>
      <c r="U4766" s="6"/>
      <c r="V4766" s="6"/>
      <c r="W4766" s="6"/>
      <c r="X4766" s="6"/>
      <c r="Y4766" s="6"/>
      <c r="Z4766" s="6"/>
      <c r="AA4766" s="6"/>
      <c r="AB4766" s="21"/>
      <c r="AC4766" s="21"/>
      <c r="AD4766" s="21"/>
      <c r="AE4766" s="6"/>
      <c r="AF4766" s="6"/>
      <c r="AG4766" s="6"/>
      <c r="AH4766" s="6"/>
    </row>
    <row r="4767" spans="1:34" x14ac:dyDescent="0.35">
      <c r="A4767" s="20"/>
      <c r="B4767" s="6"/>
      <c r="C4767" s="6"/>
      <c r="D4767" s="6"/>
      <c r="E4767" s="6"/>
      <c r="F4767" s="6"/>
      <c r="G4767" s="6"/>
      <c r="H4767" s="6"/>
      <c r="I4767" s="6"/>
      <c r="J4767" s="6"/>
      <c r="K4767" s="6"/>
      <c r="L4767" s="6"/>
      <c r="M4767" s="6"/>
      <c r="N4767" s="6"/>
      <c r="O4767" s="6"/>
      <c r="P4767" s="6"/>
      <c r="Q4767" s="6"/>
      <c r="R4767" s="6"/>
      <c r="S4767" s="6"/>
      <c r="T4767" s="6"/>
      <c r="U4767" s="6"/>
      <c r="V4767" s="6"/>
      <c r="W4767" s="6"/>
      <c r="X4767" s="6"/>
      <c r="Y4767" s="6"/>
      <c r="Z4767" s="6"/>
      <c r="AA4767" s="6"/>
      <c r="AB4767" s="21"/>
      <c r="AC4767" s="21"/>
      <c r="AD4767" s="21"/>
      <c r="AE4767" s="6"/>
      <c r="AF4767" s="6"/>
      <c r="AG4767" s="6"/>
      <c r="AH4767" s="6"/>
    </row>
    <row r="4768" spans="1:34" x14ac:dyDescent="0.35">
      <c r="A4768" s="20"/>
      <c r="B4768" s="6"/>
      <c r="C4768" s="6"/>
      <c r="D4768" s="6"/>
      <c r="E4768" s="6"/>
      <c r="F4768" s="6"/>
      <c r="G4768" s="6"/>
      <c r="H4768" s="6"/>
      <c r="I4768" s="6"/>
      <c r="J4768" s="6"/>
      <c r="K4768" s="6"/>
      <c r="L4768" s="6"/>
      <c r="M4768" s="6"/>
      <c r="N4768" s="6"/>
      <c r="O4768" s="6"/>
      <c r="P4768" s="6"/>
      <c r="Q4768" s="6"/>
      <c r="R4768" s="6"/>
      <c r="S4768" s="6"/>
      <c r="T4768" s="6"/>
      <c r="U4768" s="6"/>
      <c r="V4768" s="6"/>
      <c r="W4768" s="6"/>
      <c r="X4768" s="6"/>
      <c r="Y4768" s="6"/>
      <c r="Z4768" s="6"/>
      <c r="AA4768" s="6"/>
      <c r="AB4768" s="21"/>
      <c r="AC4768" s="21"/>
      <c r="AD4768" s="21"/>
      <c r="AE4768" s="6"/>
      <c r="AF4768" s="6"/>
      <c r="AG4768" s="6"/>
      <c r="AH4768" s="6"/>
    </row>
    <row r="4769" spans="1:34" x14ac:dyDescent="0.35">
      <c r="A4769" s="20"/>
      <c r="B4769" s="6"/>
      <c r="C4769" s="6"/>
      <c r="D4769" s="6"/>
      <c r="E4769" s="6"/>
      <c r="F4769" s="6"/>
      <c r="G4769" s="6"/>
      <c r="H4769" s="6"/>
      <c r="I4769" s="6"/>
      <c r="J4769" s="6"/>
      <c r="K4769" s="6"/>
      <c r="L4769" s="6"/>
      <c r="M4769" s="6"/>
      <c r="N4769" s="6"/>
      <c r="O4769" s="6"/>
      <c r="P4769" s="6"/>
      <c r="Q4769" s="6"/>
      <c r="R4769" s="6"/>
      <c r="S4769" s="6"/>
      <c r="T4769" s="6"/>
      <c r="U4769" s="6"/>
      <c r="V4769" s="6"/>
      <c r="W4769" s="6"/>
      <c r="X4769" s="6"/>
      <c r="Y4769" s="6"/>
      <c r="Z4769" s="6"/>
      <c r="AA4769" s="6"/>
      <c r="AB4769" s="21"/>
      <c r="AC4769" s="21"/>
      <c r="AD4769" s="21"/>
      <c r="AE4769" s="6"/>
      <c r="AF4769" s="6"/>
      <c r="AG4769" s="6"/>
      <c r="AH4769" s="6"/>
    </row>
    <row r="4770" spans="1:34" x14ac:dyDescent="0.35">
      <c r="A4770" s="20"/>
      <c r="B4770" s="6"/>
      <c r="C4770" s="6"/>
      <c r="D4770" s="6"/>
      <c r="E4770" s="6"/>
      <c r="F4770" s="6"/>
      <c r="G4770" s="6"/>
      <c r="H4770" s="6"/>
      <c r="I4770" s="6"/>
      <c r="J4770" s="6"/>
      <c r="K4770" s="6"/>
      <c r="L4770" s="6"/>
      <c r="M4770" s="6"/>
      <c r="N4770" s="6"/>
      <c r="O4770" s="6"/>
      <c r="P4770" s="6"/>
      <c r="Q4770" s="6"/>
      <c r="R4770" s="6"/>
      <c r="S4770" s="6"/>
      <c r="T4770" s="6"/>
      <c r="U4770" s="6"/>
      <c r="V4770" s="6"/>
      <c r="W4770" s="6"/>
      <c r="X4770" s="6"/>
      <c r="Y4770" s="6"/>
      <c r="Z4770" s="6"/>
      <c r="AA4770" s="6"/>
      <c r="AB4770" s="21"/>
      <c r="AC4770" s="21"/>
      <c r="AD4770" s="21"/>
      <c r="AE4770" s="6"/>
      <c r="AF4770" s="6"/>
      <c r="AG4770" s="6"/>
      <c r="AH4770" s="6"/>
    </row>
    <row r="4771" spans="1:34" x14ac:dyDescent="0.35">
      <c r="A4771" s="20"/>
      <c r="B4771" s="6"/>
      <c r="C4771" s="6"/>
      <c r="D4771" s="6"/>
      <c r="E4771" s="6"/>
      <c r="F4771" s="6"/>
      <c r="G4771" s="6"/>
      <c r="H4771" s="6"/>
      <c r="I4771" s="6"/>
      <c r="J4771" s="6"/>
      <c r="K4771" s="6"/>
      <c r="L4771" s="6"/>
      <c r="M4771" s="6"/>
      <c r="N4771" s="6"/>
      <c r="O4771" s="6"/>
      <c r="P4771" s="6"/>
      <c r="Q4771" s="6"/>
      <c r="R4771" s="6"/>
      <c r="S4771" s="6"/>
      <c r="T4771" s="6"/>
      <c r="U4771" s="6"/>
      <c r="V4771" s="6"/>
      <c r="W4771" s="6"/>
      <c r="X4771" s="6"/>
      <c r="Y4771" s="6"/>
      <c r="Z4771" s="6"/>
      <c r="AA4771" s="6"/>
      <c r="AB4771" s="21"/>
      <c r="AC4771" s="21"/>
      <c r="AD4771" s="21"/>
      <c r="AE4771" s="6"/>
      <c r="AF4771" s="6"/>
      <c r="AG4771" s="6"/>
      <c r="AH4771" s="6"/>
    </row>
    <row r="4772" spans="1:34" x14ac:dyDescent="0.35">
      <c r="A4772" s="20"/>
      <c r="B4772" s="6"/>
      <c r="C4772" s="6"/>
      <c r="D4772" s="6"/>
      <c r="E4772" s="6"/>
      <c r="F4772" s="6"/>
      <c r="G4772" s="6"/>
      <c r="H4772" s="6"/>
      <c r="I4772" s="6"/>
      <c r="J4772" s="6"/>
      <c r="K4772" s="6"/>
      <c r="L4772" s="6"/>
      <c r="M4772" s="6"/>
      <c r="N4772" s="6"/>
      <c r="O4772" s="6"/>
      <c r="P4772" s="6"/>
      <c r="Q4772" s="6"/>
      <c r="R4772" s="6"/>
      <c r="S4772" s="6"/>
      <c r="T4772" s="6"/>
      <c r="U4772" s="6"/>
      <c r="V4772" s="6"/>
      <c r="W4772" s="6"/>
      <c r="X4772" s="6"/>
      <c r="Y4772" s="6"/>
      <c r="Z4772" s="6"/>
      <c r="AA4772" s="6"/>
      <c r="AB4772" s="21"/>
      <c r="AC4772" s="21"/>
      <c r="AD4772" s="21"/>
      <c r="AE4772" s="6"/>
      <c r="AF4772" s="6"/>
      <c r="AG4772" s="6"/>
      <c r="AH4772" s="6"/>
    </row>
    <row r="4773" spans="1:34" x14ac:dyDescent="0.35">
      <c r="A4773" s="20"/>
      <c r="B4773" s="6"/>
      <c r="C4773" s="6"/>
      <c r="D4773" s="6"/>
      <c r="E4773" s="6"/>
      <c r="F4773" s="6"/>
      <c r="G4773" s="6"/>
      <c r="H4773" s="6"/>
      <c r="I4773" s="6"/>
      <c r="J4773" s="6"/>
      <c r="K4773" s="6"/>
      <c r="L4773" s="6"/>
      <c r="M4773" s="6"/>
      <c r="N4773" s="6"/>
      <c r="O4773" s="6"/>
      <c r="P4773" s="6"/>
      <c r="Q4773" s="6"/>
      <c r="R4773" s="6"/>
      <c r="S4773" s="6"/>
      <c r="T4773" s="6"/>
      <c r="U4773" s="6"/>
      <c r="V4773" s="6"/>
      <c r="W4773" s="6"/>
      <c r="X4773" s="6"/>
      <c r="Y4773" s="6"/>
      <c r="Z4773" s="6"/>
      <c r="AA4773" s="6"/>
      <c r="AB4773" s="21"/>
      <c r="AC4773" s="21"/>
      <c r="AD4773" s="21"/>
      <c r="AE4773" s="6"/>
      <c r="AF4773" s="6"/>
      <c r="AG4773" s="6"/>
      <c r="AH4773" s="6"/>
    </row>
    <row r="4774" spans="1:34" x14ac:dyDescent="0.35">
      <c r="A4774" s="20"/>
      <c r="B4774" s="6"/>
      <c r="C4774" s="6"/>
      <c r="D4774" s="6"/>
      <c r="E4774" s="6"/>
      <c r="F4774" s="6"/>
      <c r="G4774" s="6"/>
      <c r="H4774" s="6"/>
      <c r="I4774" s="6"/>
      <c r="J4774" s="6"/>
      <c r="K4774" s="6"/>
      <c r="L4774" s="6"/>
      <c r="M4774" s="6"/>
      <c r="N4774" s="6"/>
      <c r="O4774" s="6"/>
      <c r="P4774" s="6"/>
      <c r="Q4774" s="6"/>
      <c r="R4774" s="6"/>
      <c r="S4774" s="6"/>
      <c r="T4774" s="6"/>
      <c r="U4774" s="6"/>
      <c r="V4774" s="6"/>
      <c r="W4774" s="6"/>
      <c r="X4774" s="6"/>
      <c r="Y4774" s="6"/>
      <c r="Z4774" s="6"/>
      <c r="AA4774" s="6"/>
      <c r="AB4774" s="21"/>
      <c r="AC4774" s="21"/>
      <c r="AD4774" s="21"/>
      <c r="AE4774" s="6"/>
      <c r="AF4774" s="6"/>
      <c r="AG4774" s="6"/>
      <c r="AH4774" s="6"/>
    </row>
    <row r="4775" spans="1:34" x14ac:dyDescent="0.35">
      <c r="A4775" s="20"/>
      <c r="B4775" s="6"/>
      <c r="C4775" s="6"/>
      <c r="D4775" s="6"/>
      <c r="E4775" s="6"/>
      <c r="F4775" s="6"/>
      <c r="G4775" s="6"/>
      <c r="H4775" s="6"/>
      <c r="I4775" s="6"/>
      <c r="J4775" s="6"/>
      <c r="K4775" s="6"/>
      <c r="L4775" s="6"/>
      <c r="M4775" s="6"/>
      <c r="N4775" s="6"/>
      <c r="O4775" s="6"/>
      <c r="P4775" s="6"/>
      <c r="Q4775" s="6"/>
      <c r="R4775" s="6"/>
      <c r="S4775" s="6"/>
      <c r="T4775" s="6"/>
      <c r="U4775" s="6"/>
      <c r="V4775" s="6"/>
      <c r="W4775" s="6"/>
      <c r="X4775" s="6"/>
      <c r="Y4775" s="6"/>
      <c r="Z4775" s="6"/>
      <c r="AA4775" s="6"/>
      <c r="AB4775" s="21"/>
      <c r="AC4775" s="21"/>
      <c r="AD4775" s="21"/>
      <c r="AE4775" s="6"/>
      <c r="AF4775" s="6"/>
      <c r="AG4775" s="6"/>
      <c r="AH4775" s="6"/>
    </row>
    <row r="4776" spans="1:34" x14ac:dyDescent="0.35">
      <c r="A4776" s="20"/>
      <c r="B4776" s="6"/>
      <c r="C4776" s="6"/>
      <c r="D4776" s="6"/>
      <c r="E4776" s="6"/>
      <c r="F4776" s="6"/>
      <c r="G4776" s="6"/>
      <c r="H4776" s="6"/>
      <c r="I4776" s="6"/>
      <c r="J4776" s="6"/>
      <c r="K4776" s="6"/>
      <c r="L4776" s="6"/>
      <c r="M4776" s="6"/>
      <c r="N4776" s="6"/>
      <c r="O4776" s="6"/>
      <c r="P4776" s="6"/>
      <c r="Q4776" s="6"/>
      <c r="R4776" s="6"/>
      <c r="S4776" s="6"/>
      <c r="T4776" s="6"/>
      <c r="U4776" s="6"/>
      <c r="V4776" s="6"/>
      <c r="W4776" s="6"/>
      <c r="X4776" s="6"/>
      <c r="Y4776" s="6"/>
      <c r="Z4776" s="6"/>
      <c r="AA4776" s="6"/>
      <c r="AB4776" s="21"/>
      <c r="AC4776" s="21"/>
      <c r="AD4776" s="21"/>
      <c r="AE4776" s="6"/>
      <c r="AF4776" s="6"/>
      <c r="AG4776" s="6"/>
      <c r="AH4776" s="6"/>
    </row>
    <row r="4777" spans="1:34" x14ac:dyDescent="0.35">
      <c r="A4777" s="20"/>
      <c r="B4777" s="6"/>
      <c r="C4777" s="6"/>
      <c r="D4777" s="6"/>
      <c r="E4777" s="6"/>
      <c r="F4777" s="6"/>
      <c r="G4777" s="6"/>
      <c r="H4777" s="6"/>
      <c r="I4777" s="6"/>
      <c r="J4777" s="6"/>
      <c r="K4777" s="6"/>
      <c r="L4777" s="6"/>
      <c r="M4777" s="6"/>
      <c r="N4777" s="6"/>
      <c r="O4777" s="6"/>
      <c r="P4777" s="6"/>
      <c r="Q4777" s="6"/>
      <c r="R4777" s="6"/>
      <c r="S4777" s="6"/>
      <c r="T4777" s="6"/>
      <c r="U4777" s="6"/>
      <c r="V4777" s="6"/>
      <c r="W4777" s="6"/>
      <c r="X4777" s="6"/>
      <c r="Y4777" s="6"/>
      <c r="Z4777" s="6"/>
      <c r="AA4777" s="6"/>
      <c r="AB4777" s="21"/>
      <c r="AC4777" s="21"/>
      <c r="AD4777" s="21"/>
      <c r="AE4777" s="6"/>
      <c r="AF4777" s="6"/>
      <c r="AG4777" s="6"/>
      <c r="AH4777" s="6"/>
    </row>
    <row r="4778" spans="1:34" x14ac:dyDescent="0.35">
      <c r="A4778" s="20"/>
      <c r="B4778" s="6"/>
      <c r="C4778" s="6"/>
      <c r="D4778" s="6"/>
      <c r="E4778" s="6"/>
      <c r="F4778" s="6"/>
      <c r="G4778" s="6"/>
      <c r="H4778" s="6"/>
      <c r="I4778" s="6"/>
      <c r="J4778" s="6"/>
      <c r="K4778" s="6"/>
      <c r="L4778" s="6"/>
      <c r="M4778" s="6"/>
      <c r="N4778" s="6"/>
      <c r="O4778" s="6"/>
      <c r="P4778" s="6"/>
      <c r="Q4778" s="6"/>
      <c r="R4778" s="6"/>
      <c r="S4778" s="6"/>
      <c r="T4778" s="6"/>
      <c r="U4778" s="6"/>
      <c r="V4778" s="6"/>
      <c r="W4778" s="6"/>
      <c r="X4778" s="6"/>
      <c r="Y4778" s="6"/>
      <c r="Z4778" s="6"/>
      <c r="AA4778" s="6"/>
      <c r="AB4778" s="21"/>
      <c r="AC4778" s="21"/>
      <c r="AD4778" s="21"/>
      <c r="AE4778" s="6"/>
      <c r="AF4778" s="6"/>
      <c r="AG4778" s="6"/>
      <c r="AH4778" s="6"/>
    </row>
    <row r="4779" spans="1:34" x14ac:dyDescent="0.35">
      <c r="A4779" s="20"/>
      <c r="B4779" s="6"/>
      <c r="C4779" s="6"/>
      <c r="D4779" s="6"/>
      <c r="E4779" s="6"/>
      <c r="F4779" s="6"/>
      <c r="G4779" s="6"/>
      <c r="H4779" s="6"/>
      <c r="I4779" s="6"/>
      <c r="J4779" s="6"/>
      <c r="K4779" s="6"/>
      <c r="L4779" s="6"/>
      <c r="M4779" s="6"/>
      <c r="N4779" s="6"/>
      <c r="O4779" s="6"/>
      <c r="P4779" s="6"/>
      <c r="Q4779" s="6"/>
      <c r="R4779" s="6"/>
      <c r="S4779" s="6"/>
      <c r="T4779" s="6"/>
      <c r="U4779" s="6"/>
      <c r="V4779" s="6"/>
      <c r="W4779" s="6"/>
      <c r="X4779" s="6"/>
      <c r="Y4779" s="6"/>
      <c r="Z4779" s="6"/>
      <c r="AA4779" s="6"/>
      <c r="AB4779" s="21"/>
      <c r="AC4779" s="21"/>
      <c r="AD4779" s="21"/>
      <c r="AE4779" s="6"/>
      <c r="AF4779" s="6"/>
      <c r="AG4779" s="6"/>
      <c r="AH4779" s="6"/>
    </row>
    <row r="4780" spans="1:34" x14ac:dyDescent="0.35">
      <c r="A4780" s="20"/>
      <c r="B4780" s="6"/>
      <c r="C4780" s="6"/>
      <c r="D4780" s="6"/>
      <c r="E4780" s="6"/>
      <c r="F4780" s="6"/>
      <c r="G4780" s="6"/>
      <c r="H4780" s="6"/>
      <c r="I4780" s="6"/>
      <c r="J4780" s="6"/>
      <c r="K4780" s="6"/>
      <c r="L4780" s="6"/>
      <c r="M4780" s="6"/>
      <c r="N4780" s="6"/>
      <c r="O4780" s="6"/>
      <c r="P4780" s="6"/>
      <c r="Q4780" s="6"/>
      <c r="R4780" s="6"/>
      <c r="S4780" s="6"/>
      <c r="T4780" s="6"/>
      <c r="U4780" s="6"/>
      <c r="V4780" s="6"/>
      <c r="W4780" s="6"/>
      <c r="X4780" s="6"/>
      <c r="Y4780" s="6"/>
      <c r="Z4780" s="6"/>
      <c r="AA4780" s="6"/>
      <c r="AB4780" s="21"/>
      <c r="AC4780" s="21"/>
      <c r="AD4780" s="21"/>
      <c r="AE4780" s="6"/>
      <c r="AF4780" s="6"/>
      <c r="AG4780" s="6"/>
      <c r="AH4780" s="6"/>
    </row>
    <row r="4781" spans="1:34" x14ac:dyDescent="0.35">
      <c r="A4781" s="20"/>
      <c r="B4781" s="6"/>
      <c r="C4781" s="6"/>
      <c r="D4781" s="6"/>
      <c r="E4781" s="6"/>
      <c r="F4781" s="6"/>
      <c r="G4781" s="6"/>
      <c r="H4781" s="6"/>
      <c r="I4781" s="6"/>
      <c r="J4781" s="6"/>
      <c r="K4781" s="6"/>
      <c r="L4781" s="6"/>
      <c r="M4781" s="6"/>
      <c r="N4781" s="6"/>
      <c r="O4781" s="6"/>
      <c r="P4781" s="6"/>
      <c r="Q4781" s="6"/>
      <c r="R4781" s="6"/>
      <c r="S4781" s="6"/>
      <c r="T4781" s="6"/>
      <c r="U4781" s="6"/>
      <c r="V4781" s="6"/>
      <c r="W4781" s="6"/>
      <c r="X4781" s="6"/>
      <c r="Y4781" s="6"/>
      <c r="Z4781" s="6"/>
      <c r="AA4781" s="6"/>
      <c r="AB4781" s="21"/>
      <c r="AC4781" s="21"/>
      <c r="AD4781" s="21"/>
      <c r="AE4781" s="6"/>
      <c r="AF4781" s="6"/>
      <c r="AG4781" s="6"/>
      <c r="AH4781" s="6"/>
    </row>
    <row r="4782" spans="1:34" x14ac:dyDescent="0.35">
      <c r="A4782" s="20"/>
      <c r="B4782" s="6"/>
      <c r="C4782" s="6"/>
      <c r="D4782" s="6"/>
      <c r="E4782" s="6"/>
      <c r="F4782" s="6"/>
      <c r="G4782" s="6"/>
      <c r="H4782" s="6"/>
      <c r="I4782" s="6"/>
      <c r="J4782" s="6"/>
      <c r="K4782" s="6"/>
      <c r="L4782" s="6"/>
      <c r="M4782" s="6"/>
      <c r="N4782" s="6"/>
      <c r="O4782" s="6"/>
      <c r="P4782" s="6"/>
      <c r="Q4782" s="6"/>
      <c r="R4782" s="6"/>
      <c r="S4782" s="6"/>
      <c r="T4782" s="6"/>
      <c r="U4782" s="6"/>
      <c r="V4782" s="6"/>
      <c r="W4782" s="6"/>
      <c r="X4782" s="6"/>
      <c r="Y4782" s="6"/>
      <c r="Z4782" s="6"/>
      <c r="AA4782" s="6"/>
      <c r="AB4782" s="21"/>
      <c r="AC4782" s="21"/>
      <c r="AD4782" s="21"/>
      <c r="AE4782" s="6"/>
      <c r="AF4782" s="6"/>
      <c r="AG4782" s="6"/>
      <c r="AH4782" s="6"/>
    </row>
    <row r="4783" spans="1:34" x14ac:dyDescent="0.35">
      <c r="A4783" s="20"/>
      <c r="B4783" s="6"/>
      <c r="C4783" s="6"/>
      <c r="D4783" s="6"/>
      <c r="E4783" s="6"/>
      <c r="F4783" s="6"/>
      <c r="G4783" s="6"/>
      <c r="H4783" s="6"/>
      <c r="I4783" s="6"/>
      <c r="J4783" s="6"/>
      <c r="K4783" s="6"/>
      <c r="L4783" s="6"/>
      <c r="M4783" s="6"/>
      <c r="N4783" s="6"/>
      <c r="O4783" s="6"/>
      <c r="P4783" s="6"/>
      <c r="Q4783" s="6"/>
      <c r="R4783" s="6"/>
      <c r="S4783" s="6"/>
      <c r="T4783" s="6"/>
      <c r="U4783" s="6"/>
      <c r="V4783" s="6"/>
      <c r="W4783" s="6"/>
      <c r="X4783" s="6"/>
      <c r="Y4783" s="6"/>
      <c r="Z4783" s="6"/>
      <c r="AA4783" s="6"/>
      <c r="AB4783" s="21"/>
      <c r="AC4783" s="21"/>
      <c r="AD4783" s="21"/>
      <c r="AE4783" s="6"/>
      <c r="AF4783" s="6"/>
      <c r="AG4783" s="6"/>
      <c r="AH4783" s="6"/>
    </row>
    <row r="4784" spans="1:34" x14ac:dyDescent="0.35">
      <c r="A4784" s="20"/>
      <c r="B4784" s="6"/>
      <c r="C4784" s="6"/>
      <c r="D4784" s="6"/>
      <c r="E4784" s="6"/>
      <c r="F4784" s="6"/>
      <c r="G4784" s="6"/>
      <c r="H4784" s="6"/>
      <c r="I4784" s="6"/>
      <c r="J4784" s="6"/>
      <c r="K4784" s="6"/>
      <c r="L4784" s="6"/>
      <c r="M4784" s="6"/>
      <c r="N4784" s="6"/>
      <c r="O4784" s="6"/>
      <c r="P4784" s="6"/>
      <c r="Q4784" s="6"/>
      <c r="R4784" s="6"/>
      <c r="S4784" s="6"/>
      <c r="T4784" s="6"/>
      <c r="U4784" s="6"/>
      <c r="V4784" s="6"/>
      <c r="W4784" s="6"/>
      <c r="X4784" s="6"/>
      <c r="Y4784" s="6"/>
      <c r="Z4784" s="6"/>
      <c r="AA4784" s="6"/>
      <c r="AB4784" s="21"/>
      <c r="AC4784" s="21"/>
      <c r="AD4784" s="21"/>
      <c r="AE4784" s="6"/>
      <c r="AF4784" s="6"/>
      <c r="AG4784" s="6"/>
      <c r="AH4784" s="6"/>
    </row>
    <row r="4785" spans="1:34" x14ac:dyDescent="0.35">
      <c r="A4785" s="20"/>
      <c r="B4785" s="6"/>
      <c r="C4785" s="6"/>
      <c r="D4785" s="6"/>
      <c r="E4785" s="6"/>
      <c r="F4785" s="6"/>
      <c r="G4785" s="6"/>
      <c r="H4785" s="6"/>
      <c r="I4785" s="6"/>
      <c r="J4785" s="6"/>
      <c r="K4785" s="6"/>
      <c r="L4785" s="6"/>
      <c r="M4785" s="6"/>
      <c r="N4785" s="6"/>
      <c r="O4785" s="6"/>
      <c r="P4785" s="6"/>
      <c r="Q4785" s="6"/>
      <c r="R4785" s="6"/>
      <c r="S4785" s="6"/>
      <c r="T4785" s="6"/>
      <c r="U4785" s="6"/>
      <c r="V4785" s="6"/>
      <c r="W4785" s="6"/>
      <c r="X4785" s="6"/>
      <c r="Y4785" s="6"/>
      <c r="Z4785" s="6"/>
      <c r="AA4785" s="6"/>
      <c r="AB4785" s="21"/>
      <c r="AC4785" s="21"/>
      <c r="AD4785" s="21"/>
      <c r="AE4785" s="6"/>
      <c r="AF4785" s="6"/>
      <c r="AG4785" s="6"/>
      <c r="AH4785" s="6"/>
    </row>
    <row r="4786" spans="1:34" x14ac:dyDescent="0.35">
      <c r="A4786" s="20"/>
      <c r="B4786" s="6"/>
      <c r="C4786" s="6"/>
      <c r="D4786" s="6"/>
      <c r="E4786" s="6"/>
      <c r="F4786" s="6"/>
      <c r="G4786" s="6"/>
      <c r="H4786" s="6"/>
      <c r="I4786" s="6"/>
      <c r="J4786" s="6"/>
      <c r="K4786" s="6"/>
      <c r="L4786" s="6"/>
      <c r="M4786" s="6"/>
      <c r="N4786" s="6"/>
      <c r="O4786" s="6"/>
      <c r="P4786" s="6"/>
      <c r="Q4786" s="6"/>
      <c r="R4786" s="6"/>
      <c r="S4786" s="6"/>
      <c r="T4786" s="6"/>
      <c r="U4786" s="6"/>
      <c r="V4786" s="6"/>
      <c r="W4786" s="6"/>
      <c r="X4786" s="6"/>
      <c r="Y4786" s="6"/>
      <c r="Z4786" s="6"/>
      <c r="AA4786" s="6"/>
      <c r="AB4786" s="21"/>
      <c r="AC4786" s="21"/>
      <c r="AD4786" s="21"/>
      <c r="AE4786" s="6"/>
      <c r="AF4786" s="6"/>
      <c r="AG4786" s="6"/>
      <c r="AH4786" s="6"/>
    </row>
    <row r="4787" spans="1:34" x14ac:dyDescent="0.35">
      <c r="A4787" s="20"/>
      <c r="B4787" s="6"/>
      <c r="C4787" s="6"/>
      <c r="D4787" s="6"/>
      <c r="E4787" s="6"/>
      <c r="F4787" s="6"/>
      <c r="G4787" s="6"/>
      <c r="H4787" s="6"/>
      <c r="I4787" s="6"/>
      <c r="J4787" s="6"/>
      <c r="K4787" s="6"/>
      <c r="L4787" s="6"/>
      <c r="M4787" s="6"/>
      <c r="N4787" s="6"/>
      <c r="O4787" s="6"/>
      <c r="P4787" s="6"/>
      <c r="Q4787" s="6"/>
      <c r="R4787" s="6"/>
      <c r="S4787" s="6"/>
      <c r="T4787" s="6"/>
      <c r="U4787" s="6"/>
      <c r="V4787" s="6"/>
      <c r="W4787" s="6"/>
      <c r="X4787" s="6"/>
      <c r="Y4787" s="6"/>
      <c r="Z4787" s="6"/>
      <c r="AA4787" s="6"/>
      <c r="AB4787" s="21"/>
      <c r="AC4787" s="21"/>
      <c r="AD4787" s="21"/>
      <c r="AE4787" s="6"/>
      <c r="AF4787" s="6"/>
      <c r="AG4787" s="6"/>
      <c r="AH4787" s="6"/>
    </row>
    <row r="4788" spans="1:34" x14ac:dyDescent="0.35">
      <c r="A4788" s="20"/>
      <c r="B4788" s="6"/>
      <c r="C4788" s="6"/>
      <c r="D4788" s="6"/>
      <c r="E4788" s="6"/>
      <c r="F4788" s="6"/>
      <c r="G4788" s="6"/>
      <c r="H4788" s="6"/>
      <c r="I4788" s="6"/>
      <c r="J4788" s="6"/>
      <c r="K4788" s="6"/>
      <c r="L4788" s="6"/>
      <c r="M4788" s="6"/>
      <c r="N4788" s="6"/>
      <c r="O4788" s="6"/>
      <c r="P4788" s="6"/>
      <c r="Q4788" s="6"/>
      <c r="R4788" s="6"/>
      <c r="S4788" s="6"/>
      <c r="T4788" s="6"/>
      <c r="U4788" s="6"/>
      <c r="V4788" s="6"/>
      <c r="W4788" s="6"/>
      <c r="X4788" s="6"/>
      <c r="Y4788" s="6"/>
      <c r="Z4788" s="6"/>
      <c r="AA4788" s="6"/>
      <c r="AB4788" s="21"/>
      <c r="AC4788" s="21"/>
      <c r="AD4788" s="21"/>
      <c r="AE4788" s="6"/>
      <c r="AF4788" s="6"/>
      <c r="AG4788" s="6"/>
      <c r="AH4788" s="6"/>
    </row>
    <row r="4789" spans="1:34" x14ac:dyDescent="0.35">
      <c r="A4789" s="20"/>
      <c r="B4789" s="6"/>
      <c r="C4789" s="6"/>
      <c r="D4789" s="6"/>
      <c r="E4789" s="6"/>
      <c r="F4789" s="6"/>
      <c r="G4789" s="6"/>
      <c r="H4789" s="6"/>
      <c r="I4789" s="6"/>
      <c r="J4789" s="6"/>
      <c r="K4789" s="6"/>
      <c r="L4789" s="6"/>
      <c r="M4789" s="6"/>
      <c r="N4789" s="6"/>
      <c r="O4789" s="6"/>
      <c r="P4789" s="6"/>
      <c r="Q4789" s="6"/>
      <c r="R4789" s="6"/>
      <c r="S4789" s="6"/>
      <c r="T4789" s="6"/>
      <c r="U4789" s="6"/>
      <c r="V4789" s="6"/>
      <c r="W4789" s="6"/>
      <c r="X4789" s="6"/>
      <c r="Y4789" s="6"/>
      <c r="Z4789" s="6"/>
      <c r="AA4789" s="6"/>
      <c r="AB4789" s="21"/>
      <c r="AC4789" s="21"/>
      <c r="AD4789" s="21"/>
      <c r="AE4789" s="6"/>
      <c r="AF4789" s="6"/>
      <c r="AG4789" s="6"/>
      <c r="AH4789" s="6"/>
    </row>
    <row r="4790" spans="1:34" x14ac:dyDescent="0.35">
      <c r="A4790" s="20"/>
      <c r="B4790" s="6"/>
      <c r="C4790" s="6"/>
      <c r="D4790" s="6"/>
      <c r="E4790" s="6"/>
      <c r="F4790" s="6"/>
      <c r="G4790" s="6"/>
      <c r="H4790" s="6"/>
      <c r="I4790" s="6"/>
      <c r="J4790" s="6"/>
      <c r="K4790" s="6"/>
      <c r="L4790" s="6"/>
      <c r="M4790" s="6"/>
      <c r="N4790" s="6"/>
      <c r="O4790" s="6"/>
      <c r="P4790" s="6"/>
      <c r="Q4790" s="6"/>
      <c r="R4790" s="6"/>
      <c r="S4790" s="6"/>
      <c r="T4790" s="6"/>
      <c r="U4790" s="6"/>
      <c r="V4790" s="6"/>
      <c r="W4790" s="6"/>
      <c r="X4790" s="6"/>
      <c r="Y4790" s="6"/>
      <c r="Z4790" s="6"/>
      <c r="AA4790" s="6"/>
      <c r="AB4790" s="21"/>
      <c r="AC4790" s="21"/>
      <c r="AD4790" s="21"/>
      <c r="AE4790" s="6"/>
      <c r="AF4790" s="6"/>
      <c r="AG4790" s="6"/>
      <c r="AH4790" s="6"/>
    </row>
    <row r="4791" spans="1:34" x14ac:dyDescent="0.35">
      <c r="A4791" s="20"/>
      <c r="B4791" s="6"/>
      <c r="C4791" s="6"/>
      <c r="D4791" s="6"/>
      <c r="E4791" s="6"/>
      <c r="F4791" s="6"/>
      <c r="G4791" s="6"/>
      <c r="H4791" s="6"/>
      <c r="I4791" s="6"/>
      <c r="J4791" s="6"/>
      <c r="K4791" s="6"/>
      <c r="L4791" s="6"/>
      <c r="M4791" s="6"/>
      <c r="N4791" s="6"/>
      <c r="O4791" s="6"/>
      <c r="P4791" s="6"/>
      <c r="Q4791" s="6"/>
      <c r="R4791" s="6"/>
      <c r="S4791" s="6"/>
      <c r="T4791" s="6"/>
      <c r="U4791" s="6"/>
      <c r="V4791" s="6"/>
      <c r="W4791" s="6"/>
      <c r="X4791" s="6"/>
      <c r="Y4791" s="6"/>
      <c r="Z4791" s="6"/>
      <c r="AA4791" s="6"/>
      <c r="AB4791" s="21"/>
      <c r="AC4791" s="21"/>
      <c r="AD4791" s="21"/>
      <c r="AE4791" s="6"/>
      <c r="AF4791" s="6"/>
      <c r="AG4791" s="6"/>
      <c r="AH4791" s="6"/>
    </row>
    <row r="4792" spans="1:34" x14ac:dyDescent="0.35">
      <c r="A4792" s="20"/>
      <c r="B4792" s="6"/>
      <c r="C4792" s="6"/>
      <c r="D4792" s="6"/>
      <c r="E4792" s="6"/>
      <c r="F4792" s="6"/>
      <c r="G4792" s="6"/>
      <c r="H4792" s="6"/>
      <c r="I4792" s="6"/>
      <c r="J4792" s="6"/>
      <c r="K4792" s="6"/>
      <c r="L4792" s="6"/>
      <c r="M4792" s="6"/>
      <c r="N4792" s="6"/>
      <c r="O4792" s="6"/>
      <c r="P4792" s="6"/>
      <c r="Q4792" s="6"/>
      <c r="R4792" s="6"/>
      <c r="S4792" s="6"/>
      <c r="T4792" s="6"/>
      <c r="U4792" s="6"/>
      <c r="V4792" s="6"/>
      <c r="W4792" s="6"/>
      <c r="X4792" s="6"/>
      <c r="Y4792" s="6"/>
      <c r="Z4792" s="6"/>
      <c r="AA4792" s="6"/>
      <c r="AB4792" s="21"/>
      <c r="AC4792" s="21"/>
      <c r="AD4792" s="21"/>
      <c r="AE4792" s="6"/>
      <c r="AF4792" s="6"/>
      <c r="AG4792" s="6"/>
      <c r="AH4792" s="6"/>
    </row>
    <row r="4793" spans="1:34" x14ac:dyDescent="0.35">
      <c r="A4793" s="20"/>
      <c r="B4793" s="6"/>
      <c r="C4793" s="6"/>
      <c r="D4793" s="6"/>
      <c r="E4793" s="6"/>
      <c r="F4793" s="6"/>
      <c r="G4793" s="6"/>
      <c r="H4793" s="6"/>
      <c r="I4793" s="6"/>
      <c r="J4793" s="6"/>
      <c r="K4793" s="6"/>
      <c r="L4793" s="6"/>
      <c r="M4793" s="6"/>
      <c r="N4793" s="6"/>
      <c r="O4793" s="6"/>
      <c r="P4793" s="6"/>
      <c r="Q4793" s="6"/>
      <c r="R4793" s="6"/>
      <c r="S4793" s="6"/>
      <c r="T4793" s="6"/>
      <c r="U4793" s="6"/>
      <c r="V4793" s="6"/>
      <c r="W4793" s="6"/>
      <c r="X4793" s="6"/>
      <c r="Y4793" s="6"/>
      <c r="Z4793" s="6"/>
      <c r="AA4793" s="6"/>
      <c r="AB4793" s="21"/>
      <c r="AC4793" s="21"/>
      <c r="AD4793" s="21"/>
      <c r="AE4793" s="6"/>
      <c r="AF4793" s="6"/>
      <c r="AG4793" s="6"/>
      <c r="AH4793" s="6"/>
    </row>
    <row r="4794" spans="1:34" x14ac:dyDescent="0.35">
      <c r="A4794" s="20"/>
      <c r="B4794" s="6"/>
      <c r="C4794" s="6"/>
      <c r="D4794" s="6"/>
      <c r="E4794" s="6"/>
      <c r="F4794" s="6"/>
      <c r="G4794" s="6"/>
      <c r="H4794" s="6"/>
      <c r="I4794" s="6"/>
      <c r="J4794" s="6"/>
      <c r="K4794" s="6"/>
      <c r="L4794" s="6"/>
      <c r="M4794" s="6"/>
      <c r="N4794" s="6"/>
      <c r="O4794" s="6"/>
      <c r="P4794" s="6"/>
      <c r="Q4794" s="6"/>
      <c r="R4794" s="6"/>
      <c r="S4794" s="6"/>
      <c r="T4794" s="6"/>
      <c r="U4794" s="6"/>
      <c r="V4794" s="6"/>
      <c r="W4794" s="6"/>
      <c r="X4794" s="6"/>
      <c r="Y4794" s="6"/>
      <c r="Z4794" s="6"/>
      <c r="AA4794" s="6"/>
      <c r="AB4794" s="21"/>
      <c r="AC4794" s="21"/>
      <c r="AD4794" s="21"/>
      <c r="AE4794" s="6"/>
      <c r="AF4794" s="6"/>
      <c r="AG4794" s="6"/>
      <c r="AH4794" s="6"/>
    </row>
    <row r="4795" spans="1:34" x14ac:dyDescent="0.35">
      <c r="A4795" s="20"/>
      <c r="B4795" s="6"/>
      <c r="C4795" s="6"/>
      <c r="D4795" s="6"/>
      <c r="E4795" s="6"/>
      <c r="F4795" s="6"/>
      <c r="G4795" s="6"/>
      <c r="H4795" s="6"/>
      <c r="I4795" s="6"/>
      <c r="J4795" s="6"/>
      <c r="K4795" s="6"/>
      <c r="L4795" s="6"/>
      <c r="M4795" s="6"/>
      <c r="N4795" s="6"/>
      <c r="O4795" s="6"/>
      <c r="P4795" s="6"/>
      <c r="Q4795" s="6"/>
      <c r="R4795" s="6"/>
      <c r="S4795" s="6"/>
      <c r="T4795" s="6"/>
      <c r="U4795" s="6"/>
      <c r="V4795" s="6"/>
      <c r="W4795" s="6"/>
      <c r="X4795" s="6"/>
      <c r="Y4795" s="6"/>
      <c r="Z4795" s="6"/>
      <c r="AA4795" s="6"/>
      <c r="AB4795" s="21"/>
      <c r="AC4795" s="21"/>
      <c r="AD4795" s="21"/>
      <c r="AE4795" s="6"/>
      <c r="AF4795" s="6"/>
      <c r="AG4795" s="6"/>
      <c r="AH4795" s="6"/>
    </row>
    <row r="4796" spans="1:34" x14ac:dyDescent="0.35">
      <c r="A4796" s="20"/>
      <c r="B4796" s="6"/>
      <c r="C4796" s="6"/>
      <c r="D4796" s="6"/>
      <c r="E4796" s="6"/>
      <c r="F4796" s="6"/>
      <c r="G4796" s="6"/>
      <c r="H4796" s="6"/>
      <c r="I4796" s="6"/>
      <c r="J4796" s="6"/>
      <c r="K4796" s="6"/>
      <c r="L4796" s="6"/>
      <c r="M4796" s="6"/>
      <c r="N4796" s="6"/>
      <c r="O4796" s="6"/>
      <c r="P4796" s="6"/>
      <c r="Q4796" s="6"/>
      <c r="R4796" s="6"/>
      <c r="S4796" s="6"/>
      <c r="T4796" s="6"/>
      <c r="U4796" s="6"/>
      <c r="V4796" s="6"/>
      <c r="W4796" s="6"/>
      <c r="X4796" s="6"/>
      <c r="Y4796" s="6"/>
      <c r="Z4796" s="6"/>
      <c r="AA4796" s="6"/>
      <c r="AB4796" s="21"/>
      <c r="AC4796" s="21"/>
      <c r="AD4796" s="21"/>
      <c r="AE4796" s="6"/>
      <c r="AF4796" s="6"/>
      <c r="AG4796" s="6"/>
      <c r="AH4796" s="6"/>
    </row>
    <row r="4797" spans="1:34" x14ac:dyDescent="0.35">
      <c r="A4797" s="20"/>
      <c r="B4797" s="6"/>
      <c r="C4797" s="6"/>
      <c r="D4797" s="6"/>
      <c r="E4797" s="6"/>
      <c r="F4797" s="6"/>
      <c r="G4797" s="6"/>
      <c r="H4797" s="6"/>
      <c r="I4797" s="6"/>
      <c r="J4797" s="6"/>
      <c r="K4797" s="6"/>
      <c r="L4797" s="6"/>
      <c r="M4797" s="6"/>
      <c r="N4797" s="6"/>
      <c r="O4797" s="6"/>
      <c r="P4797" s="6"/>
      <c r="Q4797" s="6"/>
      <c r="R4797" s="6"/>
      <c r="S4797" s="6"/>
      <c r="T4797" s="6"/>
      <c r="U4797" s="6"/>
      <c r="V4797" s="6"/>
      <c r="W4797" s="6"/>
      <c r="X4797" s="6"/>
      <c r="Y4797" s="6"/>
      <c r="Z4797" s="6"/>
      <c r="AA4797" s="6"/>
      <c r="AB4797" s="21"/>
      <c r="AC4797" s="21"/>
      <c r="AD4797" s="21"/>
      <c r="AE4797" s="6"/>
      <c r="AF4797" s="6"/>
      <c r="AG4797" s="6"/>
      <c r="AH4797" s="6"/>
    </row>
    <row r="4798" spans="1:34" x14ac:dyDescent="0.35">
      <c r="A4798" s="20"/>
      <c r="B4798" s="6"/>
      <c r="C4798" s="6"/>
      <c r="D4798" s="6"/>
      <c r="E4798" s="6"/>
      <c r="F4798" s="6"/>
      <c r="G4798" s="6"/>
      <c r="H4798" s="6"/>
      <c r="I4798" s="6"/>
      <c r="J4798" s="6"/>
      <c r="K4798" s="6"/>
      <c r="L4798" s="6"/>
      <c r="M4798" s="6"/>
      <c r="N4798" s="6"/>
      <c r="O4798" s="6"/>
      <c r="P4798" s="6"/>
      <c r="Q4798" s="6"/>
      <c r="R4798" s="6"/>
      <c r="S4798" s="6"/>
      <c r="T4798" s="6"/>
      <c r="U4798" s="6"/>
      <c r="V4798" s="6"/>
      <c r="W4798" s="6"/>
      <c r="X4798" s="6"/>
      <c r="Y4798" s="6"/>
      <c r="Z4798" s="6"/>
      <c r="AA4798" s="6"/>
      <c r="AB4798" s="21"/>
      <c r="AC4798" s="21"/>
      <c r="AD4798" s="21"/>
      <c r="AE4798" s="6"/>
      <c r="AF4798" s="6"/>
      <c r="AG4798" s="6"/>
      <c r="AH4798" s="6"/>
    </row>
    <row r="4799" spans="1:34" x14ac:dyDescent="0.35">
      <c r="A4799" s="20"/>
      <c r="B4799" s="6"/>
      <c r="C4799" s="6"/>
      <c r="D4799" s="6"/>
      <c r="E4799" s="6"/>
      <c r="F4799" s="6"/>
      <c r="G4799" s="6"/>
      <c r="H4799" s="6"/>
      <c r="I4799" s="6"/>
      <c r="J4799" s="6"/>
      <c r="K4799" s="6"/>
      <c r="L4799" s="6"/>
      <c r="M4799" s="6"/>
      <c r="N4799" s="6"/>
      <c r="O4799" s="6"/>
      <c r="P4799" s="6"/>
      <c r="Q4799" s="6"/>
      <c r="R4799" s="6"/>
      <c r="S4799" s="6"/>
      <c r="T4799" s="6"/>
      <c r="U4799" s="6"/>
      <c r="V4799" s="6"/>
      <c r="W4799" s="6"/>
      <c r="X4799" s="6"/>
      <c r="Y4799" s="6"/>
      <c r="Z4799" s="6"/>
      <c r="AA4799" s="6"/>
      <c r="AB4799" s="21"/>
      <c r="AC4799" s="21"/>
      <c r="AD4799" s="21"/>
      <c r="AE4799" s="6"/>
      <c r="AF4799" s="6"/>
      <c r="AG4799" s="6"/>
      <c r="AH4799" s="6"/>
    </row>
    <row r="4800" spans="1:34" x14ac:dyDescent="0.35">
      <c r="A4800" s="20"/>
      <c r="B4800" s="6"/>
      <c r="C4800" s="6"/>
      <c r="D4800" s="6"/>
      <c r="E4800" s="6"/>
      <c r="F4800" s="6"/>
      <c r="G4800" s="6"/>
      <c r="H4800" s="6"/>
      <c r="I4800" s="6"/>
      <c r="J4800" s="6"/>
      <c r="K4800" s="6"/>
      <c r="L4800" s="6"/>
      <c r="M4800" s="6"/>
      <c r="N4800" s="6"/>
      <c r="O4800" s="6"/>
      <c r="P4800" s="6"/>
      <c r="Q4800" s="6"/>
      <c r="R4800" s="6"/>
      <c r="S4800" s="6"/>
      <c r="T4800" s="6"/>
      <c r="U4800" s="6"/>
      <c r="V4800" s="6"/>
      <c r="W4800" s="6"/>
      <c r="X4800" s="6"/>
      <c r="Y4800" s="6"/>
      <c r="Z4800" s="6"/>
      <c r="AA4800" s="6"/>
      <c r="AB4800" s="21"/>
      <c r="AC4800" s="21"/>
      <c r="AD4800" s="21"/>
      <c r="AE4800" s="6"/>
      <c r="AF4800" s="6"/>
      <c r="AG4800" s="6"/>
      <c r="AH4800" s="6"/>
    </row>
    <row r="4801" spans="1:34" x14ac:dyDescent="0.35">
      <c r="A4801" s="20"/>
      <c r="B4801" s="6"/>
      <c r="C4801" s="6"/>
      <c r="D4801" s="6"/>
      <c r="E4801" s="6"/>
      <c r="F4801" s="6"/>
      <c r="G4801" s="6"/>
      <c r="H4801" s="6"/>
      <c r="I4801" s="6"/>
      <c r="J4801" s="6"/>
      <c r="K4801" s="6"/>
      <c r="L4801" s="6"/>
      <c r="M4801" s="6"/>
      <c r="N4801" s="6"/>
      <c r="O4801" s="6"/>
      <c r="P4801" s="6"/>
      <c r="Q4801" s="6"/>
      <c r="R4801" s="6"/>
      <c r="S4801" s="6"/>
      <c r="T4801" s="6"/>
      <c r="U4801" s="6"/>
      <c r="V4801" s="6"/>
      <c r="W4801" s="6"/>
      <c r="X4801" s="6"/>
      <c r="Y4801" s="6"/>
      <c r="Z4801" s="6"/>
      <c r="AA4801" s="6"/>
      <c r="AB4801" s="21"/>
      <c r="AC4801" s="21"/>
      <c r="AD4801" s="21"/>
      <c r="AE4801" s="6"/>
      <c r="AF4801" s="6"/>
      <c r="AG4801" s="6"/>
      <c r="AH4801" s="6"/>
    </row>
    <row r="4802" spans="1:34" x14ac:dyDescent="0.35">
      <c r="A4802" s="20"/>
      <c r="B4802" s="6"/>
      <c r="C4802" s="6"/>
      <c r="D4802" s="6"/>
      <c r="E4802" s="6"/>
      <c r="F4802" s="6"/>
      <c r="G4802" s="6"/>
      <c r="H4802" s="6"/>
      <c r="I4802" s="6"/>
      <c r="J4802" s="6"/>
      <c r="K4802" s="6"/>
      <c r="L4802" s="6"/>
      <c r="M4802" s="6"/>
      <c r="N4802" s="6"/>
      <c r="O4802" s="6"/>
      <c r="P4802" s="6"/>
      <c r="Q4802" s="6"/>
      <c r="R4802" s="6"/>
      <c r="S4802" s="6"/>
      <c r="T4802" s="6"/>
      <c r="U4802" s="6"/>
      <c r="V4802" s="6"/>
      <c r="W4802" s="6"/>
      <c r="X4802" s="6"/>
      <c r="Y4802" s="6"/>
      <c r="Z4802" s="6"/>
      <c r="AA4802" s="6"/>
      <c r="AB4802" s="21"/>
      <c r="AC4802" s="21"/>
      <c r="AD4802" s="21"/>
      <c r="AE4802" s="6"/>
      <c r="AF4802" s="6"/>
      <c r="AG4802" s="6"/>
      <c r="AH4802" s="6"/>
    </row>
    <row r="4803" spans="1:34" x14ac:dyDescent="0.35">
      <c r="A4803" s="20"/>
      <c r="B4803" s="6"/>
      <c r="C4803" s="6"/>
      <c r="D4803" s="6"/>
      <c r="E4803" s="6"/>
      <c r="F4803" s="6"/>
      <c r="G4803" s="6"/>
      <c r="H4803" s="6"/>
      <c r="I4803" s="6"/>
      <c r="J4803" s="6"/>
      <c r="K4803" s="6"/>
      <c r="L4803" s="6"/>
      <c r="M4803" s="6"/>
      <c r="N4803" s="6"/>
      <c r="O4803" s="6"/>
      <c r="P4803" s="6"/>
      <c r="Q4803" s="6"/>
      <c r="R4803" s="6"/>
      <c r="S4803" s="6"/>
      <c r="T4803" s="6"/>
      <c r="U4803" s="6"/>
      <c r="V4803" s="6"/>
      <c r="W4803" s="6"/>
      <c r="X4803" s="6"/>
      <c r="Y4803" s="6"/>
      <c r="Z4803" s="6"/>
      <c r="AA4803" s="6"/>
      <c r="AB4803" s="21"/>
      <c r="AC4803" s="21"/>
      <c r="AD4803" s="21"/>
      <c r="AE4803" s="6"/>
      <c r="AF4803" s="6"/>
      <c r="AG4803" s="6"/>
      <c r="AH4803" s="6"/>
    </row>
    <row r="4804" spans="1:34" x14ac:dyDescent="0.35">
      <c r="A4804" s="20"/>
      <c r="B4804" s="6"/>
      <c r="C4804" s="6"/>
      <c r="D4804" s="6"/>
      <c r="E4804" s="6"/>
      <c r="F4804" s="6"/>
      <c r="G4804" s="6"/>
      <c r="H4804" s="6"/>
      <c r="I4804" s="6"/>
      <c r="J4804" s="6"/>
      <c r="K4804" s="6"/>
      <c r="L4804" s="6"/>
      <c r="M4804" s="6"/>
      <c r="N4804" s="6"/>
      <c r="O4804" s="6"/>
      <c r="P4804" s="6"/>
      <c r="Q4804" s="6"/>
      <c r="R4804" s="6"/>
      <c r="S4804" s="6"/>
      <c r="T4804" s="6"/>
      <c r="U4804" s="6"/>
      <c r="V4804" s="6"/>
      <c r="W4804" s="6"/>
      <c r="X4804" s="6"/>
      <c r="Y4804" s="6"/>
      <c r="Z4804" s="6"/>
      <c r="AA4804" s="6"/>
      <c r="AB4804" s="21"/>
      <c r="AC4804" s="21"/>
      <c r="AD4804" s="21"/>
      <c r="AE4804" s="6"/>
      <c r="AF4804" s="6"/>
      <c r="AG4804" s="6"/>
      <c r="AH4804" s="6"/>
    </row>
    <row r="4805" spans="1:34" x14ac:dyDescent="0.35">
      <c r="A4805" s="20"/>
      <c r="B4805" s="6"/>
      <c r="C4805" s="6"/>
      <c r="D4805" s="6"/>
      <c r="E4805" s="6"/>
      <c r="F4805" s="6"/>
      <c r="G4805" s="6"/>
      <c r="H4805" s="6"/>
      <c r="I4805" s="6"/>
      <c r="J4805" s="6"/>
      <c r="K4805" s="6"/>
      <c r="L4805" s="6"/>
      <c r="M4805" s="6"/>
      <c r="N4805" s="6"/>
      <c r="O4805" s="6"/>
      <c r="P4805" s="6"/>
      <c r="Q4805" s="6"/>
      <c r="R4805" s="6"/>
      <c r="S4805" s="6"/>
      <c r="T4805" s="6"/>
      <c r="U4805" s="6"/>
      <c r="V4805" s="6"/>
      <c r="W4805" s="6"/>
      <c r="X4805" s="6"/>
      <c r="Y4805" s="6"/>
      <c r="Z4805" s="6"/>
      <c r="AA4805" s="6"/>
      <c r="AB4805" s="21"/>
      <c r="AC4805" s="21"/>
      <c r="AD4805" s="21"/>
      <c r="AE4805" s="6"/>
      <c r="AF4805" s="6"/>
      <c r="AG4805" s="6"/>
      <c r="AH4805" s="6"/>
    </row>
    <row r="4806" spans="1:34" x14ac:dyDescent="0.35">
      <c r="A4806" s="20"/>
      <c r="B4806" s="6"/>
      <c r="C4806" s="6"/>
      <c r="D4806" s="6"/>
      <c r="E4806" s="6"/>
      <c r="F4806" s="6"/>
      <c r="G4806" s="6"/>
      <c r="H4806" s="6"/>
      <c r="I4806" s="6"/>
      <c r="J4806" s="6"/>
      <c r="K4806" s="6"/>
      <c r="L4806" s="6"/>
      <c r="M4806" s="6"/>
      <c r="N4806" s="6"/>
      <c r="O4806" s="6"/>
      <c r="P4806" s="6"/>
      <c r="Q4806" s="6"/>
      <c r="R4806" s="6"/>
      <c r="S4806" s="6"/>
      <c r="T4806" s="6"/>
      <c r="U4806" s="6"/>
      <c r="V4806" s="6"/>
      <c r="W4806" s="6"/>
      <c r="X4806" s="6"/>
      <c r="Y4806" s="6"/>
      <c r="Z4806" s="6"/>
      <c r="AA4806" s="6"/>
      <c r="AB4806" s="21"/>
      <c r="AC4806" s="21"/>
      <c r="AD4806" s="21"/>
      <c r="AE4806" s="6"/>
      <c r="AF4806" s="6"/>
      <c r="AG4806" s="6"/>
      <c r="AH4806" s="6"/>
    </row>
    <row r="4807" spans="1:34" x14ac:dyDescent="0.35">
      <c r="A4807" s="20"/>
      <c r="B4807" s="6"/>
      <c r="C4807" s="6"/>
      <c r="D4807" s="6"/>
      <c r="E4807" s="6"/>
      <c r="F4807" s="6"/>
      <c r="G4807" s="6"/>
      <c r="H4807" s="6"/>
      <c r="I4807" s="6"/>
      <c r="J4807" s="6"/>
      <c r="K4807" s="6"/>
      <c r="L4807" s="6"/>
      <c r="M4807" s="6"/>
      <c r="N4807" s="6"/>
      <c r="O4807" s="6"/>
      <c r="P4807" s="6"/>
      <c r="Q4807" s="6"/>
      <c r="R4807" s="6"/>
      <c r="S4807" s="6"/>
      <c r="T4807" s="6"/>
      <c r="U4807" s="6"/>
      <c r="V4807" s="6"/>
      <c r="W4807" s="6"/>
      <c r="X4807" s="6"/>
      <c r="Y4807" s="6"/>
      <c r="Z4807" s="6"/>
      <c r="AA4807" s="6"/>
      <c r="AB4807" s="21"/>
      <c r="AC4807" s="21"/>
      <c r="AD4807" s="21"/>
      <c r="AE4807" s="6"/>
      <c r="AF4807" s="6"/>
      <c r="AG4807" s="6"/>
      <c r="AH4807" s="6"/>
    </row>
    <row r="4808" spans="1:34" x14ac:dyDescent="0.35">
      <c r="A4808" s="20"/>
      <c r="B4808" s="6"/>
      <c r="C4808" s="6"/>
      <c r="D4808" s="6"/>
      <c r="E4808" s="6"/>
      <c r="F4808" s="6"/>
      <c r="G4808" s="6"/>
      <c r="H4808" s="6"/>
      <c r="I4808" s="6"/>
      <c r="J4808" s="6"/>
      <c r="K4808" s="6"/>
      <c r="L4808" s="6"/>
      <c r="M4808" s="6"/>
      <c r="N4808" s="6"/>
      <c r="O4808" s="6"/>
      <c r="P4808" s="6"/>
      <c r="Q4808" s="6"/>
      <c r="R4808" s="6"/>
      <c r="S4808" s="6"/>
      <c r="T4808" s="6"/>
      <c r="U4808" s="6"/>
      <c r="V4808" s="6"/>
      <c r="W4808" s="6"/>
      <c r="X4808" s="6"/>
      <c r="Y4808" s="6"/>
      <c r="Z4808" s="6"/>
      <c r="AA4808" s="6"/>
      <c r="AB4808" s="21"/>
      <c r="AC4808" s="21"/>
      <c r="AD4808" s="21"/>
      <c r="AE4808" s="6"/>
      <c r="AF4808" s="6"/>
      <c r="AG4808" s="6"/>
      <c r="AH4808" s="6"/>
    </row>
    <row r="4809" spans="1:34" x14ac:dyDescent="0.35">
      <c r="A4809" s="20"/>
      <c r="B4809" s="6"/>
      <c r="C4809" s="6"/>
      <c r="D4809" s="6"/>
      <c r="E4809" s="6"/>
      <c r="F4809" s="6"/>
      <c r="G4809" s="6"/>
      <c r="H4809" s="6"/>
      <c r="I4809" s="6"/>
      <c r="J4809" s="6"/>
      <c r="K4809" s="6"/>
      <c r="L4809" s="6"/>
      <c r="M4809" s="6"/>
      <c r="N4809" s="6"/>
      <c r="O4809" s="6"/>
      <c r="P4809" s="6"/>
      <c r="Q4809" s="6"/>
      <c r="R4809" s="6"/>
      <c r="S4809" s="6"/>
      <c r="T4809" s="6"/>
      <c r="U4809" s="6"/>
      <c r="V4809" s="6"/>
      <c r="W4809" s="6"/>
      <c r="X4809" s="6"/>
      <c r="Y4809" s="6"/>
      <c r="Z4809" s="6"/>
      <c r="AA4809" s="6"/>
      <c r="AB4809" s="21"/>
      <c r="AC4809" s="21"/>
      <c r="AD4809" s="21"/>
      <c r="AE4809" s="6"/>
      <c r="AF4809" s="6"/>
      <c r="AG4809" s="6"/>
      <c r="AH4809" s="6"/>
    </row>
    <row r="4810" spans="1:34" x14ac:dyDescent="0.35">
      <c r="A4810" s="20"/>
      <c r="B4810" s="6"/>
      <c r="C4810" s="6"/>
      <c r="D4810" s="6"/>
      <c r="E4810" s="6"/>
      <c r="F4810" s="6"/>
      <c r="G4810" s="6"/>
      <c r="H4810" s="6"/>
      <c r="I4810" s="6"/>
      <c r="J4810" s="6"/>
      <c r="K4810" s="6"/>
      <c r="L4810" s="6"/>
      <c r="M4810" s="6"/>
      <c r="N4810" s="6"/>
      <c r="O4810" s="6"/>
      <c r="P4810" s="6"/>
      <c r="Q4810" s="6"/>
      <c r="R4810" s="6"/>
      <c r="S4810" s="6"/>
      <c r="T4810" s="6"/>
      <c r="U4810" s="6"/>
      <c r="V4810" s="6"/>
      <c r="W4810" s="6"/>
      <c r="X4810" s="6"/>
      <c r="Y4810" s="6"/>
      <c r="Z4810" s="6"/>
      <c r="AA4810" s="6"/>
      <c r="AB4810" s="21"/>
      <c r="AC4810" s="21"/>
      <c r="AD4810" s="21"/>
      <c r="AE4810" s="6"/>
      <c r="AF4810" s="6"/>
      <c r="AG4810" s="6"/>
      <c r="AH4810" s="6"/>
    </row>
    <row r="4811" spans="1:34" x14ac:dyDescent="0.35">
      <c r="A4811" s="20"/>
      <c r="B4811" s="6"/>
      <c r="C4811" s="6"/>
      <c r="D4811" s="6"/>
      <c r="E4811" s="6"/>
      <c r="F4811" s="6"/>
      <c r="G4811" s="6"/>
      <c r="H4811" s="6"/>
      <c r="I4811" s="6"/>
      <c r="J4811" s="6"/>
      <c r="K4811" s="6"/>
      <c r="L4811" s="6"/>
      <c r="M4811" s="6"/>
      <c r="N4811" s="6"/>
      <c r="O4811" s="6"/>
      <c r="P4811" s="6"/>
      <c r="Q4811" s="6"/>
      <c r="R4811" s="6"/>
      <c r="S4811" s="6"/>
      <c r="T4811" s="6"/>
      <c r="U4811" s="6"/>
      <c r="V4811" s="6"/>
      <c r="W4811" s="6"/>
      <c r="X4811" s="6"/>
      <c r="Y4811" s="6"/>
      <c r="Z4811" s="6"/>
      <c r="AA4811" s="6"/>
      <c r="AB4811" s="21"/>
      <c r="AC4811" s="21"/>
      <c r="AD4811" s="21"/>
      <c r="AE4811" s="6"/>
      <c r="AF4811" s="6"/>
      <c r="AG4811" s="6"/>
      <c r="AH4811" s="6"/>
    </row>
    <row r="4812" spans="1:34" x14ac:dyDescent="0.35">
      <c r="A4812" s="20"/>
      <c r="B4812" s="6"/>
      <c r="C4812" s="6"/>
      <c r="D4812" s="6"/>
      <c r="E4812" s="6"/>
      <c r="F4812" s="6"/>
      <c r="G4812" s="6"/>
      <c r="H4812" s="6"/>
      <c r="I4812" s="6"/>
      <c r="J4812" s="6"/>
      <c r="K4812" s="6"/>
      <c r="L4812" s="6"/>
      <c r="M4812" s="6"/>
      <c r="N4812" s="6"/>
      <c r="O4812" s="6"/>
      <c r="P4812" s="6"/>
      <c r="Q4812" s="6"/>
      <c r="R4812" s="6"/>
      <c r="S4812" s="6"/>
      <c r="T4812" s="6"/>
      <c r="U4812" s="6"/>
      <c r="V4812" s="6"/>
      <c r="W4812" s="6"/>
      <c r="X4812" s="6"/>
      <c r="Y4812" s="6"/>
      <c r="Z4812" s="6"/>
      <c r="AA4812" s="6"/>
      <c r="AB4812" s="21"/>
      <c r="AC4812" s="21"/>
      <c r="AD4812" s="21"/>
      <c r="AE4812" s="6"/>
      <c r="AF4812" s="6"/>
      <c r="AG4812" s="6"/>
      <c r="AH4812" s="6"/>
    </row>
    <row r="4813" spans="1:34" x14ac:dyDescent="0.35">
      <c r="A4813" s="20"/>
      <c r="B4813" s="6"/>
      <c r="C4813" s="6"/>
      <c r="D4813" s="6"/>
      <c r="E4813" s="6"/>
      <c r="F4813" s="6"/>
      <c r="G4813" s="6"/>
      <c r="H4813" s="6"/>
      <c r="I4813" s="6"/>
      <c r="J4813" s="6"/>
      <c r="K4813" s="6"/>
      <c r="L4813" s="6"/>
      <c r="M4813" s="6"/>
      <c r="N4813" s="6"/>
      <c r="O4813" s="6"/>
      <c r="P4813" s="6"/>
      <c r="Q4813" s="6"/>
      <c r="R4813" s="6"/>
      <c r="S4813" s="6"/>
      <c r="T4813" s="6"/>
      <c r="U4813" s="6"/>
      <c r="V4813" s="6"/>
      <c r="W4813" s="6"/>
      <c r="X4813" s="6"/>
      <c r="Y4813" s="6"/>
      <c r="Z4813" s="6"/>
      <c r="AA4813" s="6"/>
      <c r="AB4813" s="21"/>
      <c r="AC4813" s="21"/>
      <c r="AD4813" s="21"/>
      <c r="AE4813" s="6"/>
      <c r="AF4813" s="6"/>
      <c r="AG4813" s="6"/>
      <c r="AH4813" s="6"/>
    </row>
    <row r="4814" spans="1:34" x14ac:dyDescent="0.35">
      <c r="A4814" s="20"/>
      <c r="B4814" s="6"/>
      <c r="C4814" s="6"/>
      <c r="D4814" s="6"/>
      <c r="E4814" s="6"/>
      <c r="F4814" s="6"/>
      <c r="G4814" s="6"/>
      <c r="H4814" s="6"/>
      <c r="I4814" s="6"/>
      <c r="J4814" s="6"/>
      <c r="K4814" s="6"/>
      <c r="L4814" s="6"/>
      <c r="M4814" s="6"/>
      <c r="N4814" s="6"/>
      <c r="O4814" s="6"/>
      <c r="P4814" s="6"/>
      <c r="Q4814" s="6"/>
      <c r="R4814" s="6"/>
      <c r="S4814" s="6"/>
      <c r="T4814" s="6"/>
      <c r="U4814" s="6"/>
      <c r="V4814" s="6"/>
      <c r="W4814" s="6"/>
      <c r="X4814" s="6"/>
      <c r="Y4814" s="6"/>
      <c r="Z4814" s="6"/>
      <c r="AA4814" s="6"/>
      <c r="AB4814" s="21"/>
      <c r="AC4814" s="21"/>
      <c r="AD4814" s="21"/>
      <c r="AE4814" s="6"/>
      <c r="AF4814" s="6"/>
      <c r="AG4814" s="6"/>
      <c r="AH4814" s="6"/>
    </row>
    <row r="4815" spans="1:34" x14ac:dyDescent="0.35">
      <c r="A4815" s="20"/>
      <c r="B4815" s="6"/>
      <c r="C4815" s="6"/>
      <c r="D4815" s="6"/>
      <c r="E4815" s="6"/>
      <c r="F4815" s="6"/>
      <c r="G4815" s="6"/>
      <c r="H4815" s="6"/>
      <c r="I4815" s="6"/>
      <c r="J4815" s="6"/>
      <c r="K4815" s="6"/>
      <c r="L4815" s="6"/>
      <c r="M4815" s="6"/>
      <c r="N4815" s="6"/>
      <c r="O4815" s="6"/>
      <c r="P4815" s="6"/>
      <c r="Q4815" s="6"/>
      <c r="R4815" s="6"/>
      <c r="S4815" s="6"/>
      <c r="T4815" s="6"/>
      <c r="U4815" s="6"/>
      <c r="V4815" s="6"/>
      <c r="W4815" s="6"/>
      <c r="X4815" s="6"/>
      <c r="Y4815" s="6"/>
      <c r="Z4815" s="6"/>
      <c r="AA4815" s="6"/>
      <c r="AB4815" s="21"/>
      <c r="AC4815" s="21"/>
      <c r="AD4815" s="21"/>
      <c r="AE4815" s="6"/>
      <c r="AF4815" s="6"/>
      <c r="AG4815" s="6"/>
      <c r="AH4815" s="6"/>
    </row>
    <row r="4816" spans="1:34" x14ac:dyDescent="0.35">
      <c r="A4816" s="20"/>
      <c r="B4816" s="6"/>
      <c r="C4816" s="6"/>
      <c r="D4816" s="6"/>
      <c r="E4816" s="6"/>
      <c r="F4816" s="6"/>
      <c r="G4816" s="6"/>
      <c r="H4816" s="6"/>
      <c r="I4816" s="6"/>
      <c r="J4816" s="6"/>
      <c r="K4816" s="6"/>
      <c r="L4816" s="6"/>
      <c r="M4816" s="6"/>
      <c r="N4816" s="6"/>
      <c r="O4816" s="6"/>
      <c r="P4816" s="6"/>
      <c r="Q4816" s="6"/>
      <c r="R4816" s="6"/>
      <c r="S4816" s="6"/>
      <c r="T4816" s="6"/>
      <c r="U4816" s="6"/>
      <c r="V4816" s="6"/>
      <c r="W4816" s="6"/>
      <c r="X4816" s="6"/>
      <c r="Y4816" s="6"/>
      <c r="Z4816" s="6"/>
      <c r="AA4816" s="6"/>
      <c r="AB4816" s="21"/>
      <c r="AC4816" s="21"/>
      <c r="AD4816" s="21"/>
      <c r="AE4816" s="6"/>
      <c r="AF4816" s="6"/>
      <c r="AG4816" s="6"/>
      <c r="AH4816" s="6"/>
    </row>
    <row r="4817" spans="1:34" x14ac:dyDescent="0.35">
      <c r="A4817" s="20"/>
      <c r="B4817" s="6"/>
      <c r="C4817" s="6"/>
      <c r="D4817" s="6"/>
      <c r="E4817" s="6"/>
      <c r="F4817" s="6"/>
      <c r="G4817" s="6"/>
      <c r="H4817" s="6"/>
      <c r="I4817" s="6"/>
      <c r="J4817" s="6"/>
      <c r="K4817" s="6"/>
      <c r="L4817" s="6"/>
      <c r="M4817" s="6"/>
      <c r="N4817" s="6"/>
      <c r="O4817" s="6"/>
      <c r="P4817" s="6"/>
      <c r="Q4817" s="6"/>
      <c r="R4817" s="6"/>
      <c r="S4817" s="6"/>
      <c r="T4817" s="6"/>
      <c r="U4817" s="6"/>
      <c r="V4817" s="6"/>
      <c r="W4817" s="6"/>
      <c r="X4817" s="6"/>
      <c r="Y4817" s="6"/>
      <c r="Z4817" s="6"/>
      <c r="AA4817" s="6"/>
      <c r="AB4817" s="21"/>
      <c r="AC4817" s="21"/>
      <c r="AD4817" s="21"/>
      <c r="AE4817" s="6"/>
      <c r="AF4817" s="6"/>
      <c r="AG4817" s="6"/>
      <c r="AH4817" s="6"/>
    </row>
    <row r="4818" spans="1:34" x14ac:dyDescent="0.35">
      <c r="A4818" s="20"/>
      <c r="B4818" s="6"/>
      <c r="C4818" s="6"/>
      <c r="D4818" s="6"/>
      <c r="E4818" s="6"/>
      <c r="F4818" s="6"/>
      <c r="G4818" s="6"/>
      <c r="H4818" s="6"/>
      <c r="I4818" s="6"/>
      <c r="J4818" s="6"/>
      <c r="K4818" s="6"/>
      <c r="L4818" s="6"/>
      <c r="M4818" s="6"/>
      <c r="N4818" s="6"/>
      <c r="O4818" s="6"/>
      <c r="P4818" s="6"/>
      <c r="Q4818" s="6"/>
      <c r="R4818" s="6"/>
      <c r="S4818" s="6"/>
      <c r="T4818" s="6"/>
      <c r="U4818" s="6"/>
      <c r="V4818" s="6"/>
      <c r="W4818" s="6"/>
      <c r="X4818" s="6"/>
      <c r="Y4818" s="6"/>
      <c r="Z4818" s="6"/>
      <c r="AA4818" s="6"/>
      <c r="AB4818" s="21"/>
      <c r="AC4818" s="21"/>
      <c r="AD4818" s="21"/>
      <c r="AE4818" s="6"/>
      <c r="AF4818" s="6"/>
      <c r="AG4818" s="6"/>
      <c r="AH4818" s="6"/>
    </row>
    <row r="4819" spans="1:34" x14ac:dyDescent="0.35">
      <c r="A4819" s="20"/>
      <c r="B4819" s="6"/>
      <c r="C4819" s="6"/>
      <c r="D4819" s="6"/>
      <c r="E4819" s="6"/>
      <c r="F4819" s="6"/>
      <c r="G4819" s="6"/>
      <c r="H4819" s="6"/>
      <c r="I4819" s="6"/>
      <c r="J4819" s="6"/>
      <c r="K4819" s="6"/>
      <c r="L4819" s="6"/>
      <c r="M4819" s="6"/>
      <c r="N4819" s="6"/>
      <c r="O4819" s="6"/>
      <c r="P4819" s="6"/>
      <c r="Q4819" s="6"/>
      <c r="R4819" s="6"/>
      <c r="S4819" s="6"/>
      <c r="T4819" s="6"/>
      <c r="U4819" s="6"/>
      <c r="V4819" s="6"/>
      <c r="W4819" s="6"/>
      <c r="X4819" s="6"/>
      <c r="Y4819" s="6"/>
      <c r="Z4819" s="6"/>
      <c r="AA4819" s="6"/>
      <c r="AB4819" s="21"/>
      <c r="AC4819" s="21"/>
      <c r="AD4819" s="21"/>
      <c r="AE4819" s="6"/>
      <c r="AF4819" s="6"/>
      <c r="AG4819" s="6"/>
      <c r="AH4819" s="6"/>
    </row>
    <row r="4820" spans="1:34" x14ac:dyDescent="0.35">
      <c r="A4820" s="20"/>
      <c r="B4820" s="6"/>
      <c r="C4820" s="6"/>
      <c r="D4820" s="6"/>
      <c r="E4820" s="6"/>
      <c r="F4820" s="6"/>
      <c r="G4820" s="6"/>
      <c r="H4820" s="6"/>
      <c r="I4820" s="6"/>
      <c r="J4820" s="6"/>
      <c r="K4820" s="6"/>
      <c r="L4820" s="6"/>
      <c r="M4820" s="6"/>
      <c r="N4820" s="6"/>
      <c r="O4820" s="6"/>
      <c r="P4820" s="6"/>
      <c r="Q4820" s="6"/>
      <c r="R4820" s="6"/>
      <c r="S4820" s="6"/>
      <c r="T4820" s="6"/>
      <c r="U4820" s="6"/>
      <c r="V4820" s="6"/>
      <c r="W4820" s="6"/>
      <c r="X4820" s="6"/>
      <c r="Y4820" s="6"/>
      <c r="Z4820" s="6"/>
      <c r="AA4820" s="6"/>
      <c r="AB4820" s="21"/>
      <c r="AC4820" s="21"/>
      <c r="AD4820" s="21"/>
      <c r="AE4820" s="6"/>
      <c r="AF4820" s="6"/>
      <c r="AG4820" s="6"/>
      <c r="AH4820" s="6"/>
    </row>
    <row r="4821" spans="1:34" x14ac:dyDescent="0.35">
      <c r="A4821" s="20"/>
      <c r="B4821" s="6"/>
      <c r="C4821" s="6"/>
      <c r="D4821" s="6"/>
      <c r="E4821" s="6"/>
      <c r="F4821" s="6"/>
      <c r="G4821" s="6"/>
      <c r="H4821" s="6"/>
      <c r="I4821" s="6"/>
      <c r="J4821" s="6"/>
      <c r="K4821" s="6"/>
      <c r="L4821" s="6"/>
      <c r="M4821" s="6"/>
      <c r="N4821" s="6"/>
      <c r="O4821" s="6"/>
      <c r="P4821" s="6"/>
      <c r="Q4821" s="6"/>
      <c r="R4821" s="6"/>
      <c r="S4821" s="6"/>
      <c r="T4821" s="6"/>
      <c r="U4821" s="6"/>
      <c r="V4821" s="6"/>
      <c r="W4821" s="6"/>
      <c r="X4821" s="6"/>
      <c r="Y4821" s="6"/>
      <c r="Z4821" s="6"/>
      <c r="AA4821" s="6"/>
      <c r="AB4821" s="21"/>
      <c r="AC4821" s="21"/>
      <c r="AD4821" s="21"/>
      <c r="AE4821" s="6"/>
      <c r="AF4821" s="6"/>
      <c r="AG4821" s="6"/>
      <c r="AH4821" s="6"/>
    </row>
    <row r="4822" spans="1:34" x14ac:dyDescent="0.35">
      <c r="A4822" s="20"/>
      <c r="B4822" s="6"/>
      <c r="C4822" s="6"/>
      <c r="D4822" s="6"/>
      <c r="E4822" s="6"/>
      <c r="F4822" s="6"/>
      <c r="G4822" s="6"/>
      <c r="H4822" s="6"/>
      <c r="I4822" s="6"/>
      <c r="J4822" s="6"/>
      <c r="K4822" s="6"/>
      <c r="L4822" s="6"/>
      <c r="M4822" s="6"/>
      <c r="N4822" s="6"/>
      <c r="O4822" s="6"/>
      <c r="P4822" s="6"/>
      <c r="Q4822" s="6"/>
      <c r="R4822" s="6"/>
      <c r="S4822" s="6"/>
      <c r="T4822" s="6"/>
      <c r="U4822" s="6"/>
      <c r="V4822" s="6"/>
      <c r="W4822" s="6"/>
      <c r="X4822" s="6"/>
      <c r="Y4822" s="6"/>
      <c r="Z4822" s="6"/>
      <c r="AA4822" s="6"/>
      <c r="AB4822" s="21"/>
      <c r="AC4822" s="21"/>
      <c r="AD4822" s="21"/>
      <c r="AE4822" s="6"/>
      <c r="AF4822" s="6"/>
      <c r="AG4822" s="6"/>
      <c r="AH4822" s="6"/>
    </row>
    <row r="4823" spans="1:34" x14ac:dyDescent="0.35">
      <c r="A4823" s="20"/>
      <c r="B4823" s="6"/>
      <c r="C4823" s="6"/>
      <c r="D4823" s="6"/>
      <c r="E4823" s="6"/>
      <c r="F4823" s="6"/>
      <c r="G4823" s="6"/>
      <c r="H4823" s="6"/>
      <c r="I4823" s="6"/>
      <c r="J4823" s="6"/>
      <c r="K4823" s="6"/>
      <c r="L4823" s="6"/>
      <c r="M4823" s="6"/>
      <c r="N4823" s="6"/>
      <c r="O4823" s="6"/>
      <c r="P4823" s="6"/>
      <c r="Q4823" s="6"/>
      <c r="R4823" s="6"/>
      <c r="S4823" s="6"/>
      <c r="T4823" s="6"/>
      <c r="U4823" s="6"/>
      <c r="V4823" s="6"/>
      <c r="W4823" s="6"/>
      <c r="X4823" s="6"/>
      <c r="Y4823" s="6"/>
      <c r="Z4823" s="6"/>
      <c r="AA4823" s="6"/>
      <c r="AB4823" s="21"/>
      <c r="AC4823" s="21"/>
      <c r="AD4823" s="21"/>
      <c r="AE4823" s="6"/>
      <c r="AF4823" s="6"/>
      <c r="AG4823" s="6"/>
      <c r="AH4823" s="6"/>
    </row>
    <row r="4824" spans="1:34" x14ac:dyDescent="0.35">
      <c r="A4824" s="20"/>
      <c r="B4824" s="6"/>
      <c r="C4824" s="6"/>
      <c r="D4824" s="6"/>
      <c r="E4824" s="6"/>
      <c r="F4824" s="6"/>
      <c r="G4824" s="6"/>
      <c r="H4824" s="6"/>
      <c r="I4824" s="6"/>
      <c r="J4824" s="6"/>
      <c r="K4824" s="6"/>
      <c r="L4824" s="6"/>
      <c r="M4824" s="6"/>
      <c r="N4824" s="6"/>
      <c r="O4824" s="6"/>
      <c r="P4824" s="6"/>
      <c r="Q4824" s="6"/>
      <c r="R4824" s="6"/>
      <c r="S4824" s="6"/>
      <c r="T4824" s="6"/>
      <c r="U4824" s="6"/>
      <c r="V4824" s="6"/>
      <c r="W4824" s="6"/>
      <c r="X4824" s="6"/>
      <c r="Y4824" s="6"/>
      <c r="Z4824" s="6"/>
      <c r="AA4824" s="6"/>
      <c r="AB4824" s="21"/>
      <c r="AC4824" s="21"/>
      <c r="AD4824" s="21"/>
      <c r="AE4824" s="6"/>
      <c r="AF4824" s="6"/>
      <c r="AG4824" s="6"/>
      <c r="AH4824" s="6"/>
    </row>
    <row r="4825" spans="1:34" x14ac:dyDescent="0.35">
      <c r="A4825" s="20"/>
      <c r="B4825" s="6"/>
      <c r="C4825" s="6"/>
      <c r="D4825" s="6"/>
      <c r="E4825" s="6"/>
      <c r="F4825" s="6"/>
      <c r="G4825" s="6"/>
      <c r="H4825" s="6"/>
      <c r="I4825" s="6"/>
      <c r="J4825" s="6"/>
      <c r="K4825" s="6"/>
      <c r="L4825" s="6"/>
      <c r="M4825" s="6"/>
      <c r="N4825" s="6"/>
      <c r="O4825" s="6"/>
      <c r="P4825" s="6"/>
      <c r="Q4825" s="6"/>
      <c r="R4825" s="6"/>
      <c r="S4825" s="6"/>
      <c r="T4825" s="6"/>
      <c r="U4825" s="6"/>
      <c r="V4825" s="6"/>
      <c r="W4825" s="6"/>
      <c r="X4825" s="6"/>
      <c r="Y4825" s="6"/>
      <c r="Z4825" s="6"/>
      <c r="AA4825" s="6"/>
      <c r="AB4825" s="21"/>
      <c r="AC4825" s="21"/>
      <c r="AD4825" s="21"/>
      <c r="AE4825" s="6"/>
      <c r="AF4825" s="6"/>
      <c r="AG4825" s="6"/>
      <c r="AH4825" s="6"/>
    </row>
    <row r="4826" spans="1:34" x14ac:dyDescent="0.35">
      <c r="A4826" s="20"/>
      <c r="B4826" s="6"/>
      <c r="C4826" s="6"/>
      <c r="D4826" s="6"/>
      <c r="E4826" s="6"/>
      <c r="F4826" s="6"/>
      <c r="G4826" s="6"/>
      <c r="H4826" s="6"/>
      <c r="I4826" s="6"/>
      <c r="J4826" s="6"/>
      <c r="K4826" s="6"/>
      <c r="L4826" s="6"/>
      <c r="M4826" s="6"/>
      <c r="N4826" s="6"/>
      <c r="O4826" s="6"/>
      <c r="P4826" s="6"/>
      <c r="Q4826" s="6"/>
      <c r="R4826" s="6"/>
      <c r="S4826" s="6"/>
      <c r="T4826" s="6"/>
      <c r="U4826" s="6"/>
      <c r="V4826" s="6"/>
      <c r="W4826" s="6"/>
      <c r="X4826" s="6"/>
      <c r="Y4826" s="6"/>
      <c r="Z4826" s="6"/>
      <c r="AA4826" s="6"/>
      <c r="AB4826" s="21"/>
      <c r="AC4826" s="21"/>
      <c r="AD4826" s="21"/>
      <c r="AE4826" s="6"/>
      <c r="AF4826" s="6"/>
      <c r="AG4826" s="6"/>
      <c r="AH4826" s="6"/>
    </row>
    <row r="4827" spans="1:34" x14ac:dyDescent="0.35">
      <c r="A4827" s="20"/>
      <c r="B4827" s="6"/>
      <c r="C4827" s="6"/>
      <c r="D4827" s="6"/>
      <c r="E4827" s="6"/>
      <c r="F4827" s="6"/>
      <c r="G4827" s="6"/>
      <c r="H4827" s="6"/>
      <c r="I4827" s="6"/>
      <c r="J4827" s="6"/>
      <c r="K4827" s="6"/>
      <c r="L4827" s="6"/>
      <c r="M4827" s="6"/>
      <c r="N4827" s="6"/>
      <c r="O4827" s="6"/>
      <c r="P4827" s="6"/>
      <c r="Q4827" s="6"/>
      <c r="R4827" s="6"/>
      <c r="S4827" s="6"/>
      <c r="T4827" s="6"/>
      <c r="U4827" s="6"/>
      <c r="V4827" s="6"/>
      <c r="W4827" s="6"/>
      <c r="X4827" s="6"/>
      <c r="Y4827" s="6"/>
      <c r="Z4827" s="6"/>
      <c r="AA4827" s="6"/>
      <c r="AB4827" s="21"/>
      <c r="AC4827" s="21"/>
      <c r="AD4827" s="21"/>
      <c r="AE4827" s="6"/>
      <c r="AF4827" s="6"/>
      <c r="AG4827" s="6"/>
      <c r="AH4827" s="6"/>
    </row>
    <row r="4828" spans="1:34" x14ac:dyDescent="0.35">
      <c r="A4828" s="20"/>
      <c r="B4828" s="6"/>
      <c r="C4828" s="6"/>
      <c r="D4828" s="6"/>
      <c r="E4828" s="6"/>
      <c r="F4828" s="6"/>
      <c r="G4828" s="6"/>
      <c r="H4828" s="6"/>
      <c r="I4828" s="6"/>
      <c r="J4828" s="6"/>
      <c r="K4828" s="6"/>
      <c r="L4828" s="6"/>
      <c r="M4828" s="6"/>
      <c r="N4828" s="6"/>
      <c r="O4828" s="6"/>
      <c r="P4828" s="6"/>
      <c r="Q4828" s="6"/>
      <c r="R4828" s="6"/>
      <c r="S4828" s="6"/>
      <c r="T4828" s="6"/>
      <c r="U4828" s="6"/>
      <c r="V4828" s="6"/>
      <c r="W4828" s="6"/>
      <c r="X4828" s="6"/>
      <c r="Y4828" s="6"/>
      <c r="Z4828" s="6"/>
      <c r="AA4828" s="6"/>
      <c r="AB4828" s="21"/>
      <c r="AC4828" s="21"/>
      <c r="AD4828" s="21"/>
      <c r="AE4828" s="6"/>
      <c r="AF4828" s="6"/>
      <c r="AG4828" s="6"/>
      <c r="AH4828" s="6"/>
    </row>
    <row r="4829" spans="1:34" x14ac:dyDescent="0.35">
      <c r="A4829" s="20"/>
      <c r="B4829" s="6"/>
      <c r="C4829" s="6"/>
      <c r="D4829" s="6"/>
      <c r="E4829" s="6"/>
      <c r="F4829" s="6"/>
      <c r="G4829" s="6"/>
      <c r="H4829" s="6"/>
      <c r="I4829" s="6"/>
      <c r="J4829" s="6"/>
      <c r="K4829" s="6"/>
      <c r="L4829" s="6"/>
      <c r="M4829" s="6"/>
      <c r="N4829" s="6"/>
      <c r="O4829" s="6"/>
      <c r="P4829" s="6"/>
      <c r="Q4829" s="6"/>
      <c r="R4829" s="6"/>
      <c r="S4829" s="6"/>
      <c r="T4829" s="6"/>
      <c r="U4829" s="6"/>
      <c r="V4829" s="6"/>
      <c r="W4829" s="6"/>
      <c r="X4829" s="6"/>
      <c r="Y4829" s="6"/>
      <c r="Z4829" s="6"/>
      <c r="AA4829" s="6"/>
      <c r="AB4829" s="21"/>
      <c r="AC4829" s="21"/>
      <c r="AD4829" s="21"/>
      <c r="AE4829" s="6"/>
      <c r="AF4829" s="6"/>
      <c r="AG4829" s="6"/>
      <c r="AH4829" s="6"/>
    </row>
    <row r="4830" spans="1:34" x14ac:dyDescent="0.35">
      <c r="A4830" s="20"/>
      <c r="B4830" s="6"/>
      <c r="C4830" s="6"/>
      <c r="D4830" s="6"/>
      <c r="E4830" s="6"/>
      <c r="F4830" s="6"/>
      <c r="G4830" s="6"/>
      <c r="H4830" s="6"/>
      <c r="I4830" s="6"/>
      <c r="J4830" s="6"/>
      <c r="K4830" s="6"/>
      <c r="L4830" s="6"/>
      <c r="M4830" s="6"/>
      <c r="N4830" s="6"/>
      <c r="O4830" s="6"/>
      <c r="P4830" s="6"/>
      <c r="Q4830" s="6"/>
      <c r="R4830" s="6"/>
      <c r="S4830" s="6"/>
      <c r="T4830" s="6"/>
      <c r="U4830" s="6"/>
      <c r="V4830" s="6"/>
      <c r="W4830" s="6"/>
      <c r="X4830" s="6"/>
      <c r="Y4830" s="6"/>
      <c r="Z4830" s="6"/>
      <c r="AA4830" s="6"/>
      <c r="AB4830" s="21"/>
      <c r="AC4830" s="21"/>
      <c r="AD4830" s="21"/>
      <c r="AE4830" s="6"/>
      <c r="AF4830" s="6"/>
      <c r="AG4830" s="6"/>
      <c r="AH4830" s="6"/>
    </row>
    <row r="4831" spans="1:34" x14ac:dyDescent="0.35">
      <c r="A4831" s="20"/>
      <c r="B4831" s="6"/>
      <c r="C4831" s="6"/>
      <c r="D4831" s="6"/>
      <c r="E4831" s="6"/>
      <c r="F4831" s="6"/>
      <c r="G4831" s="6"/>
      <c r="H4831" s="6"/>
      <c r="I4831" s="6"/>
      <c r="J4831" s="6"/>
      <c r="K4831" s="6"/>
      <c r="L4831" s="6"/>
      <c r="M4831" s="6"/>
      <c r="N4831" s="6"/>
      <c r="O4831" s="6"/>
      <c r="P4831" s="6"/>
      <c r="Q4831" s="6"/>
      <c r="R4831" s="6"/>
      <c r="S4831" s="6"/>
      <c r="T4831" s="6"/>
      <c r="U4831" s="6"/>
      <c r="V4831" s="6"/>
      <c r="W4831" s="6"/>
      <c r="X4831" s="6"/>
      <c r="Y4831" s="6"/>
      <c r="Z4831" s="6"/>
      <c r="AA4831" s="6"/>
      <c r="AB4831" s="21"/>
      <c r="AC4831" s="21"/>
      <c r="AD4831" s="21"/>
      <c r="AE4831" s="6"/>
      <c r="AF4831" s="6"/>
      <c r="AG4831" s="6"/>
      <c r="AH4831" s="6"/>
    </row>
    <row r="4832" spans="1:34" x14ac:dyDescent="0.35">
      <c r="A4832" s="20"/>
      <c r="B4832" s="6"/>
      <c r="C4832" s="6"/>
      <c r="D4832" s="6"/>
      <c r="E4832" s="6"/>
      <c r="F4832" s="6"/>
      <c r="G4832" s="6"/>
      <c r="H4832" s="6"/>
      <c r="I4832" s="6"/>
      <c r="J4832" s="6"/>
      <c r="K4832" s="6"/>
      <c r="L4832" s="6"/>
      <c r="M4832" s="6"/>
      <c r="N4832" s="6"/>
      <c r="O4832" s="6"/>
      <c r="P4832" s="6"/>
      <c r="Q4832" s="6"/>
      <c r="R4832" s="6"/>
      <c r="S4832" s="6"/>
      <c r="T4832" s="6"/>
      <c r="U4832" s="6"/>
      <c r="V4832" s="6"/>
      <c r="W4832" s="6"/>
      <c r="X4832" s="6"/>
      <c r="Y4832" s="6"/>
      <c r="Z4832" s="6"/>
      <c r="AA4832" s="6"/>
      <c r="AB4832" s="21"/>
      <c r="AC4832" s="21"/>
      <c r="AD4832" s="21"/>
      <c r="AE4832" s="6"/>
      <c r="AF4832" s="6"/>
      <c r="AG4832" s="6"/>
      <c r="AH4832" s="6"/>
    </row>
    <row r="4833" spans="1:34" x14ac:dyDescent="0.35">
      <c r="A4833" s="20"/>
      <c r="B4833" s="6"/>
      <c r="C4833" s="6"/>
      <c r="D4833" s="6"/>
      <c r="E4833" s="6"/>
      <c r="F4833" s="6"/>
      <c r="G4833" s="6"/>
      <c r="H4833" s="6"/>
      <c r="I4833" s="6"/>
      <c r="J4833" s="6"/>
      <c r="K4833" s="6"/>
      <c r="L4833" s="6"/>
      <c r="M4833" s="6"/>
      <c r="N4833" s="6"/>
      <c r="O4833" s="6"/>
      <c r="P4833" s="6"/>
      <c r="Q4833" s="6"/>
      <c r="R4833" s="6"/>
      <c r="S4833" s="6"/>
      <c r="T4833" s="6"/>
      <c r="U4833" s="6"/>
      <c r="V4833" s="6"/>
      <c r="W4833" s="6"/>
      <c r="X4833" s="6"/>
      <c r="Y4833" s="6"/>
      <c r="Z4833" s="6"/>
      <c r="AA4833" s="6"/>
      <c r="AB4833" s="21"/>
      <c r="AC4833" s="21"/>
      <c r="AD4833" s="21"/>
      <c r="AE4833" s="6"/>
      <c r="AF4833" s="6"/>
      <c r="AG4833" s="6"/>
      <c r="AH4833" s="6"/>
    </row>
    <row r="4834" spans="1:34" x14ac:dyDescent="0.35">
      <c r="A4834" s="20"/>
      <c r="B4834" s="6"/>
      <c r="C4834" s="6"/>
      <c r="D4834" s="6"/>
      <c r="E4834" s="6"/>
      <c r="F4834" s="6"/>
      <c r="G4834" s="6"/>
      <c r="H4834" s="6"/>
      <c r="I4834" s="6"/>
      <c r="J4834" s="6"/>
      <c r="K4834" s="6"/>
      <c r="L4834" s="6"/>
      <c r="M4834" s="6"/>
      <c r="N4834" s="6"/>
      <c r="O4834" s="6"/>
      <c r="P4834" s="6"/>
      <c r="Q4834" s="6"/>
      <c r="R4834" s="6"/>
      <c r="S4834" s="6"/>
      <c r="T4834" s="6"/>
      <c r="U4834" s="6"/>
      <c r="V4834" s="6"/>
      <c r="W4834" s="6"/>
      <c r="X4834" s="6"/>
      <c r="Y4834" s="6"/>
      <c r="Z4834" s="6"/>
      <c r="AA4834" s="6"/>
      <c r="AB4834" s="21"/>
      <c r="AC4834" s="21"/>
      <c r="AD4834" s="21"/>
      <c r="AE4834" s="6"/>
      <c r="AF4834" s="6"/>
      <c r="AG4834" s="6"/>
      <c r="AH4834" s="6"/>
    </row>
    <row r="4835" spans="1:34" x14ac:dyDescent="0.35">
      <c r="A4835" s="20"/>
      <c r="B4835" s="6"/>
      <c r="C4835" s="6"/>
      <c r="D4835" s="6"/>
      <c r="E4835" s="6"/>
      <c r="F4835" s="6"/>
      <c r="G4835" s="6"/>
      <c r="H4835" s="6"/>
      <c r="I4835" s="6"/>
      <c r="J4835" s="6"/>
      <c r="K4835" s="6"/>
      <c r="L4835" s="6"/>
      <c r="M4835" s="6"/>
      <c r="N4835" s="6"/>
      <c r="O4835" s="6"/>
      <c r="P4835" s="6"/>
      <c r="Q4835" s="6"/>
      <c r="R4835" s="6"/>
      <c r="S4835" s="6"/>
      <c r="T4835" s="6"/>
      <c r="U4835" s="6"/>
      <c r="V4835" s="6"/>
      <c r="W4835" s="6"/>
      <c r="X4835" s="6"/>
      <c r="Y4835" s="6"/>
      <c r="Z4835" s="6"/>
      <c r="AA4835" s="6"/>
      <c r="AB4835" s="21"/>
      <c r="AC4835" s="21"/>
      <c r="AD4835" s="21"/>
      <c r="AE4835" s="6"/>
      <c r="AF4835" s="6"/>
      <c r="AG4835" s="6"/>
      <c r="AH4835" s="6"/>
    </row>
    <row r="4836" spans="1:34" x14ac:dyDescent="0.35">
      <c r="A4836" s="20"/>
      <c r="B4836" s="6"/>
      <c r="C4836" s="6"/>
      <c r="D4836" s="6"/>
      <c r="E4836" s="6"/>
      <c r="F4836" s="6"/>
      <c r="G4836" s="6"/>
      <c r="H4836" s="6"/>
      <c r="I4836" s="6"/>
      <c r="J4836" s="6"/>
      <c r="K4836" s="6"/>
      <c r="L4836" s="6"/>
      <c r="M4836" s="6"/>
      <c r="N4836" s="6"/>
      <c r="O4836" s="6"/>
      <c r="P4836" s="6"/>
      <c r="Q4836" s="6"/>
      <c r="R4836" s="6"/>
      <c r="S4836" s="6"/>
      <c r="T4836" s="6"/>
      <c r="U4836" s="6"/>
      <c r="V4836" s="6"/>
      <c r="W4836" s="6"/>
      <c r="X4836" s="6"/>
      <c r="Y4836" s="6"/>
      <c r="Z4836" s="6"/>
      <c r="AA4836" s="6"/>
      <c r="AB4836" s="21"/>
      <c r="AC4836" s="21"/>
      <c r="AD4836" s="21"/>
      <c r="AE4836" s="6"/>
      <c r="AF4836" s="6"/>
      <c r="AG4836" s="6"/>
      <c r="AH4836" s="6"/>
    </row>
    <row r="4837" spans="1:34" x14ac:dyDescent="0.35">
      <c r="A4837" s="20"/>
      <c r="B4837" s="6"/>
      <c r="C4837" s="6"/>
      <c r="D4837" s="6"/>
      <c r="E4837" s="6"/>
      <c r="F4837" s="6"/>
      <c r="G4837" s="6"/>
      <c r="H4837" s="6"/>
      <c r="I4837" s="6"/>
      <c r="J4837" s="6"/>
      <c r="K4837" s="6"/>
      <c r="L4837" s="6"/>
      <c r="M4837" s="6"/>
      <c r="N4837" s="6"/>
      <c r="O4837" s="6"/>
      <c r="P4837" s="6"/>
      <c r="Q4837" s="6"/>
      <c r="R4837" s="6"/>
      <c r="S4837" s="6"/>
      <c r="T4837" s="6"/>
      <c r="U4837" s="6"/>
      <c r="V4837" s="6"/>
      <c r="W4837" s="6"/>
      <c r="X4837" s="6"/>
      <c r="Y4837" s="6"/>
      <c r="Z4837" s="6"/>
      <c r="AA4837" s="6"/>
      <c r="AB4837" s="21"/>
      <c r="AC4837" s="21"/>
      <c r="AD4837" s="21"/>
      <c r="AE4837" s="6"/>
      <c r="AF4837" s="6"/>
      <c r="AG4837" s="6"/>
      <c r="AH4837" s="6"/>
    </row>
    <row r="4838" spans="1:34" x14ac:dyDescent="0.35">
      <c r="A4838" s="20"/>
      <c r="B4838" s="6"/>
      <c r="C4838" s="6"/>
      <c r="D4838" s="6"/>
      <c r="E4838" s="6"/>
      <c r="F4838" s="6"/>
      <c r="G4838" s="6"/>
      <c r="H4838" s="6"/>
      <c r="I4838" s="6"/>
      <c r="J4838" s="6"/>
      <c r="K4838" s="6"/>
      <c r="L4838" s="6"/>
      <c r="M4838" s="6"/>
      <c r="N4838" s="6"/>
      <c r="O4838" s="6"/>
      <c r="P4838" s="6"/>
      <c r="Q4838" s="6"/>
      <c r="R4838" s="6"/>
      <c r="S4838" s="6"/>
      <c r="T4838" s="6"/>
      <c r="U4838" s="6"/>
      <c r="V4838" s="6"/>
      <c r="W4838" s="6"/>
      <c r="X4838" s="6"/>
      <c r="Y4838" s="6"/>
      <c r="Z4838" s="6"/>
      <c r="AA4838" s="6"/>
      <c r="AB4838" s="21"/>
      <c r="AC4838" s="21"/>
      <c r="AD4838" s="21"/>
      <c r="AE4838" s="6"/>
      <c r="AF4838" s="6"/>
      <c r="AG4838" s="6"/>
      <c r="AH4838" s="6"/>
    </row>
    <row r="4839" spans="1:34" x14ac:dyDescent="0.35">
      <c r="A4839" s="20"/>
      <c r="B4839" s="6"/>
      <c r="C4839" s="6"/>
      <c r="D4839" s="6"/>
      <c r="E4839" s="6"/>
      <c r="F4839" s="6"/>
      <c r="G4839" s="6"/>
      <c r="H4839" s="6"/>
      <c r="I4839" s="6"/>
      <c r="J4839" s="6"/>
      <c r="K4839" s="6"/>
      <c r="L4839" s="6"/>
      <c r="M4839" s="6"/>
      <c r="N4839" s="6"/>
      <c r="O4839" s="6"/>
      <c r="P4839" s="6"/>
      <c r="Q4839" s="6"/>
      <c r="R4839" s="6"/>
      <c r="S4839" s="6"/>
      <c r="T4839" s="6"/>
      <c r="U4839" s="6"/>
      <c r="V4839" s="6"/>
      <c r="W4839" s="6"/>
      <c r="X4839" s="6"/>
      <c r="Y4839" s="6"/>
      <c r="Z4839" s="6"/>
      <c r="AA4839" s="6"/>
      <c r="AB4839" s="21"/>
      <c r="AC4839" s="21"/>
      <c r="AD4839" s="21"/>
      <c r="AE4839" s="6"/>
      <c r="AF4839" s="6"/>
      <c r="AG4839" s="6"/>
      <c r="AH4839" s="6"/>
    </row>
    <row r="4840" spans="1:34" x14ac:dyDescent="0.35">
      <c r="A4840" s="20"/>
      <c r="B4840" s="6"/>
      <c r="C4840" s="6"/>
      <c r="D4840" s="6"/>
      <c r="E4840" s="6"/>
      <c r="F4840" s="6"/>
      <c r="G4840" s="6"/>
      <c r="H4840" s="6"/>
      <c r="I4840" s="6"/>
      <c r="J4840" s="6"/>
      <c r="K4840" s="6"/>
      <c r="L4840" s="6"/>
      <c r="M4840" s="6"/>
      <c r="N4840" s="6"/>
      <c r="O4840" s="6"/>
      <c r="P4840" s="6"/>
      <c r="Q4840" s="6"/>
      <c r="R4840" s="6"/>
      <c r="S4840" s="6"/>
      <c r="T4840" s="6"/>
      <c r="U4840" s="6"/>
      <c r="V4840" s="6"/>
      <c r="W4840" s="6"/>
      <c r="X4840" s="6"/>
      <c r="Y4840" s="6"/>
      <c r="Z4840" s="6"/>
      <c r="AA4840" s="6"/>
      <c r="AB4840" s="21"/>
      <c r="AC4840" s="21"/>
      <c r="AD4840" s="21"/>
      <c r="AE4840" s="6"/>
      <c r="AF4840" s="6"/>
      <c r="AG4840" s="6"/>
      <c r="AH4840" s="6"/>
    </row>
    <row r="4841" spans="1:34" x14ac:dyDescent="0.35">
      <c r="A4841" s="20"/>
      <c r="B4841" s="6"/>
      <c r="C4841" s="6"/>
      <c r="D4841" s="6"/>
      <c r="E4841" s="6"/>
      <c r="F4841" s="6"/>
      <c r="G4841" s="6"/>
      <c r="H4841" s="6"/>
      <c r="I4841" s="6"/>
      <c r="J4841" s="6"/>
      <c r="K4841" s="6"/>
      <c r="L4841" s="6"/>
      <c r="M4841" s="6"/>
      <c r="N4841" s="6"/>
      <c r="O4841" s="6"/>
      <c r="P4841" s="6"/>
      <c r="Q4841" s="6"/>
      <c r="R4841" s="6"/>
      <c r="S4841" s="6"/>
      <c r="T4841" s="6"/>
      <c r="U4841" s="6"/>
      <c r="V4841" s="6"/>
      <c r="W4841" s="6"/>
      <c r="X4841" s="6"/>
      <c r="Y4841" s="6"/>
      <c r="Z4841" s="6"/>
      <c r="AA4841" s="6"/>
      <c r="AB4841" s="21"/>
      <c r="AC4841" s="21"/>
      <c r="AD4841" s="21"/>
      <c r="AE4841" s="6"/>
      <c r="AF4841" s="6"/>
      <c r="AG4841" s="6"/>
      <c r="AH4841" s="6"/>
    </row>
    <row r="4842" spans="1:34" x14ac:dyDescent="0.35">
      <c r="A4842" s="20"/>
      <c r="B4842" s="6"/>
      <c r="C4842" s="6"/>
      <c r="D4842" s="6"/>
      <c r="E4842" s="6"/>
      <c r="F4842" s="6"/>
      <c r="G4842" s="6"/>
      <c r="H4842" s="6"/>
      <c r="I4842" s="6"/>
      <c r="J4842" s="6"/>
      <c r="K4842" s="6"/>
      <c r="L4842" s="6"/>
      <c r="M4842" s="6"/>
      <c r="N4842" s="6"/>
      <c r="O4842" s="6"/>
      <c r="P4842" s="6"/>
      <c r="Q4842" s="6"/>
      <c r="R4842" s="6"/>
      <c r="S4842" s="6"/>
      <c r="T4842" s="6"/>
      <c r="U4842" s="6"/>
      <c r="V4842" s="6"/>
      <c r="W4842" s="6"/>
      <c r="X4842" s="6"/>
      <c r="Y4842" s="6"/>
      <c r="Z4842" s="6"/>
      <c r="AA4842" s="6"/>
      <c r="AB4842" s="21"/>
      <c r="AC4842" s="21"/>
      <c r="AD4842" s="21"/>
      <c r="AE4842" s="6"/>
      <c r="AF4842" s="6"/>
      <c r="AG4842" s="6"/>
      <c r="AH4842" s="6"/>
    </row>
    <row r="4843" spans="1:34" x14ac:dyDescent="0.35">
      <c r="A4843" s="20"/>
      <c r="B4843" s="6"/>
      <c r="C4843" s="6"/>
      <c r="D4843" s="6"/>
      <c r="E4843" s="6"/>
      <c r="F4843" s="6"/>
      <c r="G4843" s="6"/>
      <c r="H4843" s="6"/>
      <c r="I4843" s="6"/>
      <c r="J4843" s="6"/>
      <c r="K4843" s="6"/>
      <c r="L4843" s="6"/>
      <c r="M4843" s="6"/>
      <c r="N4843" s="6"/>
      <c r="O4843" s="6"/>
      <c r="P4843" s="6"/>
      <c r="Q4843" s="6"/>
      <c r="R4843" s="6"/>
      <c r="S4843" s="6"/>
      <c r="T4843" s="6"/>
      <c r="U4843" s="6"/>
      <c r="V4843" s="6"/>
      <c r="W4843" s="6"/>
      <c r="X4843" s="6"/>
      <c r="Y4843" s="6"/>
      <c r="Z4843" s="6"/>
      <c r="AA4843" s="6"/>
      <c r="AB4843" s="21"/>
      <c r="AC4843" s="21"/>
      <c r="AD4843" s="21"/>
      <c r="AE4843" s="6"/>
      <c r="AF4843" s="6"/>
      <c r="AG4843" s="6"/>
      <c r="AH4843" s="6"/>
    </row>
    <row r="4844" spans="1:34" x14ac:dyDescent="0.35">
      <c r="A4844" s="20"/>
      <c r="B4844" s="6"/>
      <c r="C4844" s="6"/>
      <c r="D4844" s="6"/>
      <c r="E4844" s="6"/>
      <c r="F4844" s="6"/>
      <c r="G4844" s="6"/>
      <c r="H4844" s="6"/>
      <c r="I4844" s="6"/>
      <c r="J4844" s="6"/>
      <c r="K4844" s="6"/>
      <c r="L4844" s="6"/>
      <c r="M4844" s="6"/>
      <c r="N4844" s="6"/>
      <c r="O4844" s="6"/>
      <c r="P4844" s="6"/>
      <c r="Q4844" s="6"/>
      <c r="R4844" s="6"/>
      <c r="S4844" s="6"/>
      <c r="T4844" s="6"/>
      <c r="U4844" s="6"/>
      <c r="V4844" s="6"/>
      <c r="W4844" s="6"/>
      <c r="X4844" s="6"/>
      <c r="Y4844" s="6"/>
      <c r="Z4844" s="6"/>
      <c r="AA4844" s="6"/>
      <c r="AB4844" s="21"/>
      <c r="AC4844" s="21"/>
      <c r="AD4844" s="21"/>
      <c r="AE4844" s="6"/>
      <c r="AF4844" s="6"/>
      <c r="AG4844" s="6"/>
      <c r="AH4844" s="6"/>
    </row>
    <row r="4845" spans="1:34" x14ac:dyDescent="0.35">
      <c r="A4845" s="20"/>
      <c r="B4845" s="6"/>
      <c r="C4845" s="6"/>
      <c r="D4845" s="6"/>
      <c r="E4845" s="6"/>
      <c r="F4845" s="6"/>
      <c r="G4845" s="6"/>
      <c r="H4845" s="6"/>
      <c r="I4845" s="6"/>
      <c r="J4845" s="6"/>
      <c r="K4845" s="6"/>
      <c r="L4845" s="6"/>
      <c r="M4845" s="6"/>
      <c r="N4845" s="6"/>
      <c r="O4845" s="6"/>
      <c r="P4845" s="6"/>
      <c r="Q4845" s="6"/>
      <c r="R4845" s="6"/>
      <c r="S4845" s="6"/>
      <c r="T4845" s="6"/>
      <c r="U4845" s="6"/>
      <c r="V4845" s="6"/>
      <c r="W4845" s="6"/>
      <c r="X4845" s="6"/>
      <c r="Y4845" s="6"/>
      <c r="Z4845" s="6"/>
      <c r="AA4845" s="6"/>
      <c r="AB4845" s="21"/>
      <c r="AC4845" s="21"/>
      <c r="AD4845" s="21"/>
      <c r="AE4845" s="6"/>
      <c r="AF4845" s="6"/>
      <c r="AG4845" s="6"/>
      <c r="AH4845" s="6"/>
    </row>
    <row r="4846" spans="1:34" x14ac:dyDescent="0.35">
      <c r="A4846" s="20"/>
      <c r="B4846" s="6"/>
      <c r="C4846" s="6"/>
      <c r="D4846" s="6"/>
      <c r="E4846" s="6"/>
      <c r="F4846" s="6"/>
      <c r="G4846" s="6"/>
      <c r="H4846" s="6"/>
      <c r="I4846" s="6"/>
      <c r="J4846" s="6"/>
      <c r="K4846" s="6"/>
      <c r="L4846" s="6"/>
      <c r="M4846" s="6"/>
      <c r="N4846" s="6"/>
      <c r="O4846" s="6"/>
      <c r="P4846" s="6"/>
      <c r="Q4846" s="6"/>
      <c r="R4846" s="6"/>
      <c r="S4846" s="6"/>
      <c r="T4846" s="6"/>
      <c r="U4846" s="6"/>
      <c r="V4846" s="6"/>
      <c r="W4846" s="6"/>
      <c r="X4846" s="6"/>
      <c r="Y4846" s="6"/>
      <c r="Z4846" s="6"/>
      <c r="AA4846" s="6"/>
      <c r="AB4846" s="21"/>
      <c r="AC4846" s="21"/>
      <c r="AD4846" s="21"/>
      <c r="AE4846" s="6"/>
      <c r="AF4846" s="6"/>
      <c r="AG4846" s="6"/>
      <c r="AH4846" s="6"/>
    </row>
    <row r="4847" spans="1:34" x14ac:dyDescent="0.35">
      <c r="A4847" s="20"/>
      <c r="B4847" s="6"/>
      <c r="C4847" s="6"/>
      <c r="D4847" s="6"/>
      <c r="E4847" s="6"/>
      <c r="F4847" s="6"/>
      <c r="G4847" s="6"/>
      <c r="H4847" s="6"/>
      <c r="I4847" s="6"/>
      <c r="J4847" s="6"/>
      <c r="K4847" s="6"/>
      <c r="L4847" s="6"/>
      <c r="M4847" s="6"/>
      <c r="N4847" s="6"/>
      <c r="O4847" s="6"/>
      <c r="P4847" s="6"/>
      <c r="Q4847" s="6"/>
      <c r="R4847" s="6"/>
      <c r="S4847" s="6"/>
      <c r="T4847" s="6"/>
      <c r="U4847" s="6"/>
      <c r="V4847" s="6"/>
      <c r="W4847" s="6"/>
      <c r="X4847" s="6"/>
      <c r="Y4847" s="6"/>
      <c r="Z4847" s="6"/>
      <c r="AA4847" s="6"/>
      <c r="AB4847" s="21"/>
      <c r="AC4847" s="21"/>
      <c r="AD4847" s="21"/>
      <c r="AE4847" s="6"/>
      <c r="AF4847" s="6"/>
      <c r="AG4847" s="6"/>
      <c r="AH4847" s="6"/>
    </row>
    <row r="4848" spans="1:34" x14ac:dyDescent="0.35">
      <c r="A4848" s="20"/>
      <c r="B4848" s="6"/>
      <c r="C4848" s="6"/>
      <c r="D4848" s="6"/>
      <c r="E4848" s="6"/>
      <c r="F4848" s="6"/>
      <c r="G4848" s="6"/>
      <c r="H4848" s="6"/>
      <c r="I4848" s="6"/>
      <c r="J4848" s="6"/>
      <c r="K4848" s="6"/>
      <c r="L4848" s="6"/>
      <c r="M4848" s="6"/>
      <c r="N4848" s="6"/>
      <c r="O4848" s="6"/>
      <c r="P4848" s="6"/>
      <c r="Q4848" s="6"/>
      <c r="R4848" s="6"/>
      <c r="S4848" s="6"/>
      <c r="T4848" s="6"/>
      <c r="U4848" s="6"/>
      <c r="V4848" s="6"/>
      <c r="W4848" s="6"/>
      <c r="X4848" s="6"/>
      <c r="Y4848" s="6"/>
      <c r="Z4848" s="6"/>
      <c r="AA4848" s="6"/>
      <c r="AB4848" s="21"/>
      <c r="AC4848" s="21"/>
      <c r="AD4848" s="21"/>
      <c r="AE4848" s="6"/>
      <c r="AF4848" s="6"/>
      <c r="AG4848" s="6"/>
      <c r="AH4848" s="6"/>
    </row>
    <row r="4849" spans="1:34" x14ac:dyDescent="0.35">
      <c r="A4849" s="20"/>
      <c r="B4849" s="6"/>
      <c r="C4849" s="6"/>
      <c r="D4849" s="6"/>
      <c r="E4849" s="6"/>
      <c r="F4849" s="6"/>
      <c r="G4849" s="6"/>
      <c r="H4849" s="6"/>
      <c r="I4849" s="6"/>
      <c r="J4849" s="6"/>
      <c r="K4849" s="6"/>
      <c r="L4849" s="6"/>
      <c r="M4849" s="6"/>
      <c r="N4849" s="6"/>
      <c r="O4849" s="6"/>
      <c r="P4849" s="6"/>
      <c r="Q4849" s="6"/>
      <c r="R4849" s="6"/>
      <c r="S4849" s="6"/>
      <c r="T4849" s="6"/>
      <c r="U4849" s="6"/>
      <c r="V4849" s="6"/>
      <c r="W4849" s="6"/>
      <c r="X4849" s="6"/>
      <c r="Y4849" s="6"/>
      <c r="Z4849" s="6"/>
      <c r="AA4849" s="6"/>
      <c r="AB4849" s="21"/>
      <c r="AC4849" s="21"/>
      <c r="AD4849" s="21"/>
      <c r="AE4849" s="6"/>
      <c r="AF4849" s="6"/>
      <c r="AG4849" s="6"/>
      <c r="AH4849" s="6"/>
    </row>
    <row r="4850" spans="1:34" x14ac:dyDescent="0.35">
      <c r="A4850" s="20"/>
      <c r="B4850" s="6"/>
      <c r="C4850" s="6"/>
      <c r="D4850" s="6"/>
      <c r="E4850" s="6"/>
      <c r="F4850" s="6"/>
      <c r="G4850" s="6"/>
      <c r="H4850" s="6"/>
      <c r="I4850" s="6"/>
      <c r="J4850" s="6"/>
      <c r="K4850" s="6"/>
      <c r="L4850" s="6"/>
      <c r="M4850" s="6"/>
      <c r="N4850" s="6"/>
      <c r="O4850" s="6"/>
      <c r="P4850" s="6"/>
      <c r="Q4850" s="6"/>
      <c r="R4850" s="6"/>
      <c r="S4850" s="6"/>
      <c r="T4850" s="6"/>
      <c r="U4850" s="6"/>
      <c r="V4850" s="6"/>
      <c r="W4850" s="6"/>
      <c r="X4850" s="6"/>
      <c r="Y4850" s="6"/>
      <c r="Z4850" s="6"/>
      <c r="AA4850" s="6"/>
      <c r="AB4850" s="21"/>
      <c r="AC4850" s="21"/>
      <c r="AD4850" s="21"/>
      <c r="AE4850" s="6"/>
      <c r="AF4850" s="6"/>
      <c r="AG4850" s="6"/>
      <c r="AH4850" s="6"/>
    </row>
    <row r="4851" spans="1:34" x14ac:dyDescent="0.35">
      <c r="A4851" s="20"/>
      <c r="B4851" s="6"/>
      <c r="C4851" s="6"/>
      <c r="D4851" s="6"/>
      <c r="E4851" s="6"/>
      <c r="F4851" s="6"/>
      <c r="G4851" s="6"/>
      <c r="H4851" s="6"/>
      <c r="I4851" s="6"/>
      <c r="J4851" s="6"/>
      <c r="K4851" s="6"/>
      <c r="L4851" s="6"/>
      <c r="M4851" s="6"/>
      <c r="N4851" s="6"/>
      <c r="O4851" s="6"/>
      <c r="P4851" s="6"/>
      <c r="Q4851" s="6"/>
      <c r="R4851" s="6"/>
      <c r="S4851" s="6"/>
      <c r="T4851" s="6"/>
      <c r="U4851" s="6"/>
      <c r="V4851" s="6"/>
      <c r="W4851" s="6"/>
      <c r="X4851" s="6"/>
      <c r="Y4851" s="6"/>
      <c r="Z4851" s="6"/>
      <c r="AA4851" s="6"/>
      <c r="AB4851" s="21"/>
      <c r="AC4851" s="21"/>
      <c r="AD4851" s="21"/>
      <c r="AE4851" s="6"/>
      <c r="AF4851" s="6"/>
      <c r="AG4851" s="6"/>
      <c r="AH4851" s="6"/>
    </row>
    <row r="4852" spans="1:34" x14ac:dyDescent="0.35">
      <c r="A4852" s="20"/>
      <c r="B4852" s="6"/>
      <c r="C4852" s="6"/>
      <c r="D4852" s="6"/>
      <c r="E4852" s="6"/>
      <c r="F4852" s="6"/>
      <c r="G4852" s="6"/>
      <c r="H4852" s="6"/>
      <c r="I4852" s="6"/>
      <c r="J4852" s="6"/>
      <c r="K4852" s="6"/>
      <c r="L4852" s="6"/>
      <c r="M4852" s="6"/>
      <c r="N4852" s="6"/>
      <c r="O4852" s="6"/>
      <c r="P4852" s="6"/>
      <c r="Q4852" s="6"/>
      <c r="R4852" s="6"/>
      <c r="S4852" s="6"/>
      <c r="T4852" s="6"/>
      <c r="U4852" s="6"/>
      <c r="V4852" s="6"/>
      <c r="W4852" s="6"/>
      <c r="X4852" s="6"/>
      <c r="Y4852" s="6"/>
      <c r="Z4852" s="6"/>
      <c r="AA4852" s="6"/>
      <c r="AB4852" s="21"/>
      <c r="AC4852" s="21"/>
      <c r="AD4852" s="21"/>
      <c r="AE4852" s="6"/>
      <c r="AF4852" s="6"/>
      <c r="AG4852" s="6"/>
      <c r="AH4852" s="6"/>
    </row>
    <row r="4853" spans="1:34" x14ac:dyDescent="0.35">
      <c r="A4853" s="20"/>
      <c r="B4853" s="6"/>
      <c r="C4853" s="6"/>
      <c r="D4853" s="6"/>
      <c r="E4853" s="6"/>
      <c r="F4853" s="6"/>
      <c r="G4853" s="6"/>
      <c r="H4853" s="6"/>
      <c r="I4853" s="6"/>
      <c r="J4853" s="6"/>
      <c r="K4853" s="6"/>
      <c r="L4853" s="6"/>
      <c r="M4853" s="6"/>
      <c r="N4853" s="6"/>
      <c r="O4853" s="6"/>
      <c r="P4853" s="6"/>
      <c r="Q4853" s="6"/>
      <c r="R4853" s="6"/>
      <c r="S4853" s="6"/>
      <c r="T4853" s="6"/>
      <c r="U4853" s="6"/>
      <c r="V4853" s="6"/>
      <c r="W4853" s="6"/>
      <c r="X4853" s="6"/>
      <c r="Y4853" s="6"/>
      <c r="Z4853" s="6"/>
      <c r="AA4853" s="6"/>
      <c r="AB4853" s="21"/>
      <c r="AC4853" s="21"/>
      <c r="AD4853" s="21"/>
      <c r="AE4853" s="6"/>
      <c r="AF4853" s="6"/>
      <c r="AG4853" s="6"/>
      <c r="AH4853" s="6"/>
    </row>
    <row r="4854" spans="1:34" x14ac:dyDescent="0.35">
      <c r="A4854" s="20"/>
      <c r="B4854" s="6"/>
      <c r="C4854" s="6"/>
      <c r="D4854" s="6"/>
      <c r="E4854" s="6"/>
      <c r="F4854" s="6"/>
      <c r="G4854" s="6"/>
      <c r="H4854" s="6"/>
      <c r="I4854" s="6"/>
      <c r="J4854" s="6"/>
      <c r="K4854" s="6"/>
      <c r="L4854" s="6"/>
      <c r="M4854" s="6"/>
      <c r="N4854" s="6"/>
      <c r="O4854" s="6"/>
      <c r="P4854" s="6"/>
      <c r="Q4854" s="6"/>
      <c r="R4854" s="6"/>
      <c r="S4854" s="6"/>
      <c r="T4854" s="6"/>
      <c r="U4854" s="6"/>
      <c r="V4854" s="6"/>
      <c r="W4854" s="6"/>
      <c r="X4854" s="6"/>
      <c r="Y4854" s="6"/>
      <c r="Z4854" s="6"/>
      <c r="AA4854" s="6"/>
      <c r="AB4854" s="21"/>
      <c r="AC4854" s="21"/>
      <c r="AD4854" s="21"/>
      <c r="AE4854" s="6"/>
      <c r="AF4854" s="6"/>
      <c r="AG4854" s="6"/>
      <c r="AH4854" s="6"/>
    </row>
    <row r="4855" spans="1:34" x14ac:dyDescent="0.35">
      <c r="A4855" s="20"/>
      <c r="B4855" s="6"/>
      <c r="C4855" s="6"/>
      <c r="D4855" s="6"/>
      <c r="E4855" s="6"/>
      <c r="F4855" s="6"/>
      <c r="G4855" s="6"/>
      <c r="H4855" s="6"/>
      <c r="I4855" s="6"/>
      <c r="J4855" s="6"/>
      <c r="K4855" s="6"/>
      <c r="L4855" s="6"/>
      <c r="M4855" s="6"/>
      <c r="N4855" s="6"/>
      <c r="O4855" s="6"/>
      <c r="P4855" s="6"/>
      <c r="Q4855" s="6"/>
      <c r="R4855" s="6"/>
      <c r="S4855" s="6"/>
      <c r="T4855" s="6"/>
      <c r="U4855" s="6"/>
      <c r="V4855" s="6"/>
      <c r="W4855" s="6"/>
      <c r="X4855" s="6"/>
      <c r="Y4855" s="6"/>
      <c r="Z4855" s="6"/>
      <c r="AA4855" s="6"/>
      <c r="AB4855" s="21"/>
      <c r="AC4855" s="21"/>
      <c r="AD4855" s="21"/>
      <c r="AE4855" s="6"/>
      <c r="AF4855" s="6"/>
      <c r="AG4855" s="6"/>
      <c r="AH4855" s="6"/>
    </row>
    <row r="4856" spans="1:34" x14ac:dyDescent="0.35">
      <c r="A4856" s="20"/>
      <c r="B4856" s="6"/>
      <c r="C4856" s="6"/>
      <c r="D4856" s="6"/>
      <c r="E4856" s="6"/>
      <c r="F4856" s="6"/>
      <c r="G4856" s="6"/>
      <c r="H4856" s="6"/>
      <c r="I4856" s="6"/>
      <c r="J4856" s="6"/>
      <c r="K4856" s="6"/>
      <c r="L4856" s="6"/>
      <c r="M4856" s="6"/>
      <c r="N4856" s="6"/>
      <c r="O4856" s="6"/>
      <c r="P4856" s="6"/>
      <c r="Q4856" s="6"/>
      <c r="R4856" s="6"/>
      <c r="S4856" s="6"/>
      <c r="T4856" s="6"/>
      <c r="U4856" s="6"/>
      <c r="V4856" s="6"/>
      <c r="W4856" s="6"/>
      <c r="X4856" s="6"/>
      <c r="Y4856" s="6"/>
      <c r="Z4856" s="6"/>
      <c r="AA4856" s="6"/>
      <c r="AB4856" s="21"/>
      <c r="AC4856" s="21"/>
      <c r="AD4856" s="21"/>
      <c r="AE4856" s="6"/>
      <c r="AF4856" s="6"/>
      <c r="AG4856" s="6"/>
      <c r="AH4856" s="6"/>
    </row>
    <row r="4857" spans="1:34" x14ac:dyDescent="0.35">
      <c r="A4857" s="20"/>
      <c r="B4857" s="6"/>
      <c r="C4857" s="6"/>
      <c r="D4857" s="6"/>
      <c r="E4857" s="6"/>
      <c r="F4857" s="6"/>
      <c r="G4857" s="6"/>
      <c r="H4857" s="6"/>
      <c r="I4857" s="6"/>
      <c r="J4857" s="6"/>
      <c r="K4857" s="6"/>
      <c r="L4857" s="6"/>
      <c r="M4857" s="6"/>
      <c r="N4857" s="6"/>
      <c r="O4857" s="6"/>
      <c r="P4857" s="6"/>
      <c r="Q4857" s="6"/>
      <c r="R4857" s="6"/>
      <c r="S4857" s="6"/>
      <c r="T4857" s="6"/>
      <c r="U4857" s="6"/>
      <c r="V4857" s="6"/>
      <c r="W4857" s="6"/>
      <c r="X4857" s="6"/>
      <c r="Y4857" s="6"/>
      <c r="Z4857" s="6"/>
      <c r="AA4857" s="6"/>
      <c r="AB4857" s="21"/>
      <c r="AC4857" s="21"/>
      <c r="AD4857" s="21"/>
      <c r="AE4857" s="6"/>
      <c r="AF4857" s="6"/>
      <c r="AG4857" s="6"/>
      <c r="AH4857" s="6"/>
    </row>
    <row r="4858" spans="1:34" x14ac:dyDescent="0.35">
      <c r="A4858" s="20"/>
      <c r="B4858" s="6"/>
      <c r="C4858" s="6"/>
      <c r="D4858" s="6"/>
      <c r="E4858" s="6"/>
      <c r="F4858" s="6"/>
      <c r="G4858" s="6"/>
      <c r="H4858" s="6"/>
      <c r="I4858" s="6"/>
      <c r="J4858" s="6"/>
      <c r="K4858" s="6"/>
      <c r="L4858" s="6"/>
      <c r="M4858" s="6"/>
      <c r="N4858" s="6"/>
      <c r="O4858" s="6"/>
      <c r="P4858" s="6"/>
      <c r="Q4858" s="6"/>
      <c r="R4858" s="6"/>
      <c r="S4858" s="6"/>
      <c r="T4858" s="6"/>
      <c r="U4858" s="6"/>
      <c r="V4858" s="6"/>
      <c r="W4858" s="6"/>
      <c r="X4858" s="6"/>
      <c r="Y4858" s="6"/>
      <c r="Z4858" s="6"/>
      <c r="AA4858" s="6"/>
      <c r="AB4858" s="21"/>
      <c r="AC4858" s="21"/>
      <c r="AD4858" s="21"/>
      <c r="AE4858" s="6"/>
      <c r="AF4858" s="6"/>
      <c r="AG4858" s="6"/>
      <c r="AH4858" s="6"/>
    </row>
    <row r="4859" spans="1:34" x14ac:dyDescent="0.35">
      <c r="A4859" s="20"/>
      <c r="B4859" s="6"/>
      <c r="C4859" s="6"/>
      <c r="D4859" s="6"/>
      <c r="E4859" s="6"/>
      <c r="F4859" s="6"/>
      <c r="G4859" s="6"/>
      <c r="H4859" s="6"/>
      <c r="I4859" s="6"/>
      <c r="J4859" s="6"/>
      <c r="K4859" s="6"/>
      <c r="L4859" s="6"/>
      <c r="M4859" s="6"/>
      <c r="N4859" s="6"/>
      <c r="O4859" s="6"/>
      <c r="P4859" s="6"/>
      <c r="Q4859" s="6"/>
      <c r="R4859" s="6"/>
      <c r="S4859" s="6"/>
      <c r="T4859" s="6"/>
      <c r="U4859" s="6"/>
      <c r="V4859" s="6"/>
      <c r="W4859" s="6"/>
      <c r="X4859" s="6"/>
      <c r="Y4859" s="6"/>
      <c r="Z4859" s="6"/>
      <c r="AA4859" s="6"/>
      <c r="AB4859" s="21"/>
      <c r="AC4859" s="21"/>
      <c r="AD4859" s="21"/>
      <c r="AE4859" s="6"/>
      <c r="AF4859" s="6"/>
      <c r="AG4859" s="6"/>
      <c r="AH4859" s="6"/>
    </row>
    <row r="4860" spans="1:34" x14ac:dyDescent="0.35">
      <c r="A4860" s="20"/>
      <c r="B4860" s="6"/>
      <c r="C4860" s="6"/>
      <c r="D4860" s="6"/>
      <c r="E4860" s="6"/>
      <c r="F4860" s="6"/>
      <c r="G4860" s="6"/>
      <c r="H4860" s="6"/>
      <c r="I4860" s="6"/>
      <c r="J4860" s="6"/>
      <c r="K4860" s="6"/>
      <c r="L4860" s="6"/>
      <c r="M4860" s="6"/>
      <c r="N4860" s="6"/>
      <c r="O4860" s="6"/>
      <c r="P4860" s="6"/>
      <c r="Q4860" s="6"/>
      <c r="R4860" s="6"/>
      <c r="S4860" s="6"/>
      <c r="T4860" s="6"/>
      <c r="U4860" s="6"/>
      <c r="V4860" s="6"/>
      <c r="W4860" s="6"/>
      <c r="X4860" s="6"/>
      <c r="Y4860" s="6"/>
      <c r="Z4860" s="6"/>
      <c r="AA4860" s="6"/>
      <c r="AB4860" s="21"/>
      <c r="AC4860" s="21"/>
      <c r="AD4860" s="21"/>
      <c r="AE4860" s="6"/>
      <c r="AF4860" s="6"/>
      <c r="AG4860" s="6"/>
      <c r="AH4860" s="6"/>
    </row>
    <row r="4861" spans="1:34" x14ac:dyDescent="0.35">
      <c r="A4861" s="20"/>
      <c r="B4861" s="6"/>
      <c r="C4861" s="6"/>
      <c r="D4861" s="6"/>
      <c r="E4861" s="6"/>
      <c r="F4861" s="6"/>
      <c r="G4861" s="6"/>
      <c r="H4861" s="6"/>
      <c r="I4861" s="6"/>
      <c r="J4861" s="6"/>
      <c r="K4861" s="6"/>
      <c r="L4861" s="6"/>
      <c r="M4861" s="6"/>
      <c r="N4861" s="6"/>
      <c r="O4861" s="6"/>
      <c r="P4861" s="6"/>
      <c r="Q4861" s="6"/>
      <c r="R4861" s="6"/>
      <c r="S4861" s="6"/>
      <c r="T4861" s="6"/>
      <c r="U4861" s="6"/>
      <c r="V4861" s="6"/>
      <c r="W4861" s="6"/>
      <c r="X4861" s="6"/>
      <c r="Y4861" s="6"/>
      <c r="Z4861" s="6"/>
      <c r="AA4861" s="6"/>
      <c r="AB4861" s="21"/>
      <c r="AC4861" s="21"/>
      <c r="AD4861" s="21"/>
      <c r="AE4861" s="6"/>
      <c r="AF4861" s="6"/>
      <c r="AG4861" s="6"/>
      <c r="AH4861" s="6"/>
    </row>
    <row r="4862" spans="1:34" x14ac:dyDescent="0.35">
      <c r="A4862" s="20"/>
      <c r="B4862" s="6"/>
      <c r="C4862" s="6"/>
      <c r="D4862" s="6"/>
      <c r="E4862" s="6"/>
      <c r="F4862" s="6"/>
      <c r="G4862" s="6"/>
      <c r="H4862" s="6"/>
      <c r="I4862" s="6"/>
      <c r="J4862" s="6"/>
      <c r="K4862" s="6"/>
      <c r="L4862" s="6"/>
      <c r="M4862" s="6"/>
      <c r="N4862" s="6"/>
      <c r="O4862" s="6"/>
      <c r="P4862" s="6"/>
      <c r="Q4862" s="6"/>
      <c r="R4862" s="6"/>
      <c r="S4862" s="6"/>
      <c r="T4862" s="6"/>
      <c r="U4862" s="6"/>
      <c r="V4862" s="6"/>
      <c r="W4862" s="6"/>
      <c r="X4862" s="6"/>
      <c r="Y4862" s="6"/>
      <c r="Z4862" s="6"/>
      <c r="AA4862" s="6"/>
      <c r="AB4862" s="21"/>
      <c r="AC4862" s="21"/>
      <c r="AD4862" s="21"/>
      <c r="AE4862" s="6"/>
      <c r="AF4862" s="6"/>
      <c r="AG4862" s="6"/>
      <c r="AH4862" s="6"/>
    </row>
    <row r="4863" spans="1:34" x14ac:dyDescent="0.35">
      <c r="A4863" s="20"/>
      <c r="B4863" s="6"/>
      <c r="C4863" s="6"/>
      <c r="D4863" s="6"/>
      <c r="E4863" s="6"/>
      <c r="F4863" s="6"/>
      <c r="G4863" s="6"/>
      <c r="H4863" s="6"/>
      <c r="I4863" s="6"/>
      <c r="J4863" s="6"/>
      <c r="K4863" s="6"/>
      <c r="L4863" s="6"/>
      <c r="M4863" s="6"/>
      <c r="N4863" s="6"/>
      <c r="O4863" s="6"/>
      <c r="P4863" s="6"/>
      <c r="Q4863" s="6"/>
      <c r="R4863" s="6"/>
      <c r="S4863" s="6"/>
      <c r="T4863" s="6"/>
      <c r="U4863" s="6"/>
      <c r="V4863" s="6"/>
      <c r="W4863" s="6"/>
      <c r="X4863" s="6"/>
      <c r="Y4863" s="6"/>
      <c r="Z4863" s="6"/>
      <c r="AA4863" s="6"/>
      <c r="AB4863" s="21"/>
      <c r="AC4863" s="21"/>
      <c r="AD4863" s="21"/>
      <c r="AE4863" s="6"/>
      <c r="AF4863" s="6"/>
      <c r="AG4863" s="6"/>
      <c r="AH4863" s="6"/>
    </row>
    <row r="4864" spans="1:34" x14ac:dyDescent="0.35">
      <c r="A4864" s="20"/>
      <c r="B4864" s="6"/>
      <c r="C4864" s="6"/>
      <c r="D4864" s="6"/>
      <c r="E4864" s="6"/>
      <c r="F4864" s="6"/>
      <c r="G4864" s="6"/>
      <c r="H4864" s="6"/>
      <c r="I4864" s="6"/>
      <c r="J4864" s="6"/>
      <c r="K4864" s="6"/>
      <c r="L4864" s="6"/>
      <c r="M4864" s="6"/>
      <c r="N4864" s="6"/>
      <c r="O4864" s="6"/>
      <c r="P4864" s="6"/>
      <c r="Q4864" s="6"/>
      <c r="R4864" s="6"/>
      <c r="S4864" s="6"/>
      <c r="T4864" s="6"/>
      <c r="U4864" s="6"/>
      <c r="V4864" s="6"/>
      <c r="W4864" s="6"/>
      <c r="X4864" s="6"/>
      <c r="Y4864" s="6"/>
      <c r="Z4864" s="6"/>
      <c r="AA4864" s="6"/>
      <c r="AB4864" s="21"/>
      <c r="AC4864" s="21"/>
      <c r="AD4864" s="21"/>
      <c r="AE4864" s="6"/>
      <c r="AF4864" s="6"/>
      <c r="AG4864" s="6"/>
      <c r="AH4864" s="6"/>
    </row>
    <row r="4865" spans="1:34" x14ac:dyDescent="0.35">
      <c r="A4865" s="20"/>
      <c r="B4865" s="6"/>
      <c r="C4865" s="6"/>
      <c r="D4865" s="6"/>
      <c r="E4865" s="6"/>
      <c r="F4865" s="6"/>
      <c r="G4865" s="6"/>
      <c r="H4865" s="6"/>
      <c r="I4865" s="6"/>
      <c r="J4865" s="6"/>
      <c r="K4865" s="6"/>
      <c r="L4865" s="6"/>
      <c r="M4865" s="6"/>
      <c r="N4865" s="6"/>
      <c r="O4865" s="6"/>
      <c r="P4865" s="6"/>
      <c r="Q4865" s="6"/>
      <c r="R4865" s="6"/>
      <c r="S4865" s="6"/>
      <c r="T4865" s="6"/>
      <c r="U4865" s="6"/>
      <c r="V4865" s="6"/>
      <c r="W4865" s="6"/>
      <c r="X4865" s="6"/>
      <c r="Y4865" s="6"/>
      <c r="Z4865" s="6"/>
      <c r="AA4865" s="6"/>
      <c r="AB4865" s="21"/>
      <c r="AC4865" s="21"/>
      <c r="AD4865" s="21"/>
      <c r="AE4865" s="6"/>
      <c r="AF4865" s="6"/>
      <c r="AG4865" s="6"/>
      <c r="AH4865" s="6"/>
    </row>
    <row r="4866" spans="1:34" x14ac:dyDescent="0.35">
      <c r="A4866" s="20"/>
      <c r="B4866" s="6"/>
      <c r="C4866" s="6"/>
      <c r="D4866" s="6"/>
      <c r="E4866" s="6"/>
      <c r="F4866" s="6"/>
      <c r="G4866" s="6"/>
      <c r="H4866" s="6"/>
      <c r="I4866" s="6"/>
      <c r="J4866" s="6"/>
      <c r="K4866" s="6"/>
      <c r="L4866" s="6"/>
      <c r="M4866" s="6"/>
      <c r="N4866" s="6"/>
      <c r="O4866" s="6"/>
      <c r="P4866" s="6"/>
      <c r="Q4866" s="6"/>
      <c r="R4866" s="6"/>
      <c r="S4866" s="6"/>
      <c r="T4866" s="6"/>
      <c r="U4866" s="6"/>
      <c r="V4866" s="6"/>
      <c r="W4866" s="6"/>
      <c r="X4866" s="6"/>
      <c r="Y4866" s="6"/>
      <c r="Z4866" s="6"/>
      <c r="AA4866" s="6"/>
      <c r="AB4866" s="21"/>
      <c r="AC4866" s="21"/>
      <c r="AD4866" s="21"/>
      <c r="AE4866" s="6"/>
      <c r="AF4866" s="6"/>
      <c r="AG4866" s="6"/>
      <c r="AH4866" s="6"/>
    </row>
    <row r="4867" spans="1:34" x14ac:dyDescent="0.35">
      <c r="A4867" s="20"/>
      <c r="B4867" s="6"/>
      <c r="C4867" s="6"/>
      <c r="D4867" s="6"/>
      <c r="E4867" s="6"/>
      <c r="F4867" s="6"/>
      <c r="G4867" s="6"/>
      <c r="H4867" s="6"/>
      <c r="I4867" s="6"/>
      <c r="J4867" s="6"/>
      <c r="K4867" s="6"/>
      <c r="L4867" s="6"/>
      <c r="M4867" s="6"/>
      <c r="N4867" s="6"/>
      <c r="O4867" s="6"/>
      <c r="P4867" s="6"/>
      <c r="Q4867" s="6"/>
      <c r="R4867" s="6"/>
      <c r="S4867" s="6"/>
      <c r="T4867" s="6"/>
      <c r="U4867" s="6"/>
      <c r="V4867" s="6"/>
      <c r="W4867" s="6"/>
      <c r="X4867" s="6"/>
      <c r="Y4867" s="6"/>
      <c r="Z4867" s="6"/>
      <c r="AA4867" s="6"/>
      <c r="AB4867" s="21"/>
      <c r="AC4867" s="21"/>
      <c r="AD4867" s="21"/>
      <c r="AE4867" s="6"/>
      <c r="AF4867" s="6"/>
      <c r="AG4867" s="6"/>
      <c r="AH4867" s="6"/>
    </row>
    <row r="4868" spans="1:34" x14ac:dyDescent="0.35">
      <c r="A4868" s="20"/>
      <c r="B4868" s="6"/>
      <c r="C4868" s="6"/>
      <c r="D4868" s="6"/>
      <c r="E4868" s="6"/>
      <c r="F4868" s="6"/>
      <c r="G4868" s="6"/>
      <c r="H4868" s="6"/>
      <c r="I4868" s="6"/>
      <c r="J4868" s="6"/>
      <c r="K4868" s="6"/>
      <c r="L4868" s="6"/>
      <c r="M4868" s="6"/>
      <c r="N4868" s="6"/>
      <c r="O4868" s="6"/>
      <c r="P4868" s="6"/>
      <c r="Q4868" s="6"/>
      <c r="R4868" s="6"/>
      <c r="S4868" s="6"/>
      <c r="T4868" s="6"/>
      <c r="U4868" s="6"/>
      <c r="V4868" s="6"/>
      <c r="W4868" s="6"/>
      <c r="X4868" s="6"/>
      <c r="Y4868" s="6"/>
      <c r="Z4868" s="6"/>
      <c r="AA4868" s="6"/>
      <c r="AB4868" s="21"/>
      <c r="AC4868" s="21"/>
      <c r="AD4868" s="21"/>
      <c r="AE4868" s="6"/>
      <c r="AF4868" s="6"/>
      <c r="AG4868" s="6"/>
      <c r="AH4868" s="6"/>
    </row>
    <row r="4869" spans="1:34" x14ac:dyDescent="0.35">
      <c r="A4869" s="20"/>
      <c r="B4869" s="6"/>
      <c r="C4869" s="6"/>
      <c r="D4869" s="6"/>
      <c r="E4869" s="6"/>
      <c r="F4869" s="6"/>
      <c r="G4869" s="6"/>
      <c r="H4869" s="6"/>
      <c r="I4869" s="6"/>
      <c r="J4869" s="6"/>
      <c r="K4869" s="6"/>
      <c r="L4869" s="6"/>
      <c r="M4869" s="6"/>
      <c r="N4869" s="6"/>
      <c r="O4869" s="6"/>
      <c r="P4869" s="6"/>
      <c r="Q4869" s="6"/>
      <c r="R4869" s="6"/>
      <c r="S4869" s="6"/>
      <c r="T4869" s="6"/>
      <c r="U4869" s="6"/>
      <c r="V4869" s="6"/>
      <c r="W4869" s="6"/>
      <c r="X4869" s="6"/>
      <c r="Y4869" s="6"/>
      <c r="Z4869" s="6"/>
      <c r="AA4869" s="6"/>
      <c r="AB4869" s="21"/>
      <c r="AC4869" s="21"/>
      <c r="AD4869" s="21"/>
      <c r="AE4869" s="6"/>
      <c r="AF4869" s="6"/>
      <c r="AG4869" s="6"/>
      <c r="AH4869" s="6"/>
    </row>
    <row r="4870" spans="1:34" x14ac:dyDescent="0.35">
      <c r="A4870" s="20"/>
      <c r="B4870" s="6"/>
      <c r="C4870" s="6"/>
      <c r="D4870" s="6"/>
      <c r="E4870" s="6"/>
      <c r="F4870" s="6"/>
      <c r="G4870" s="6"/>
      <c r="H4870" s="6"/>
      <c r="I4870" s="6"/>
      <c r="J4870" s="6"/>
      <c r="K4870" s="6"/>
      <c r="L4870" s="6"/>
      <c r="M4870" s="6"/>
      <c r="N4870" s="6"/>
      <c r="O4870" s="6"/>
      <c r="P4870" s="6"/>
      <c r="Q4870" s="6"/>
      <c r="R4870" s="6"/>
      <c r="S4870" s="6"/>
      <c r="T4870" s="6"/>
      <c r="U4870" s="6"/>
      <c r="V4870" s="6"/>
      <c r="W4870" s="6"/>
      <c r="X4870" s="6"/>
      <c r="Y4870" s="6"/>
      <c r="Z4870" s="6"/>
      <c r="AA4870" s="6"/>
      <c r="AB4870" s="21"/>
      <c r="AC4870" s="21"/>
      <c r="AD4870" s="21"/>
      <c r="AE4870" s="6"/>
      <c r="AF4870" s="6"/>
      <c r="AG4870" s="6"/>
      <c r="AH4870" s="6"/>
    </row>
    <row r="4871" spans="1:34" x14ac:dyDescent="0.35">
      <c r="A4871" s="20"/>
      <c r="B4871" s="6"/>
      <c r="C4871" s="6"/>
      <c r="D4871" s="6"/>
      <c r="E4871" s="6"/>
      <c r="F4871" s="6"/>
      <c r="G4871" s="6"/>
      <c r="H4871" s="6"/>
      <c r="I4871" s="6"/>
      <c r="J4871" s="6"/>
      <c r="K4871" s="6"/>
      <c r="L4871" s="6"/>
      <c r="M4871" s="6"/>
      <c r="N4871" s="6"/>
      <c r="O4871" s="6"/>
      <c r="P4871" s="6"/>
      <c r="Q4871" s="6"/>
      <c r="R4871" s="6"/>
      <c r="S4871" s="6"/>
      <c r="T4871" s="6"/>
      <c r="U4871" s="6"/>
      <c r="V4871" s="6"/>
      <c r="W4871" s="6"/>
      <c r="X4871" s="6"/>
      <c r="Y4871" s="6"/>
      <c r="Z4871" s="6"/>
      <c r="AA4871" s="6"/>
      <c r="AB4871" s="21"/>
      <c r="AC4871" s="21"/>
      <c r="AD4871" s="21"/>
      <c r="AE4871" s="6"/>
      <c r="AF4871" s="6"/>
      <c r="AG4871" s="6"/>
      <c r="AH4871" s="6"/>
    </row>
    <row r="4872" spans="1:34" x14ac:dyDescent="0.35">
      <c r="A4872" s="20"/>
      <c r="B4872" s="6"/>
      <c r="C4872" s="6"/>
      <c r="D4872" s="6"/>
      <c r="E4872" s="6"/>
      <c r="F4872" s="6"/>
      <c r="G4872" s="6"/>
      <c r="H4872" s="6"/>
      <c r="I4872" s="6"/>
      <c r="J4872" s="6"/>
      <c r="K4872" s="6"/>
      <c r="L4872" s="6"/>
      <c r="M4872" s="6"/>
      <c r="N4872" s="6"/>
      <c r="O4872" s="6"/>
      <c r="P4872" s="6"/>
      <c r="Q4872" s="6"/>
      <c r="R4872" s="6"/>
      <c r="S4872" s="6"/>
      <c r="T4872" s="6"/>
      <c r="U4872" s="6"/>
      <c r="V4872" s="6"/>
      <c r="W4872" s="6"/>
      <c r="X4872" s="6"/>
      <c r="Y4872" s="6"/>
      <c r="Z4872" s="6"/>
      <c r="AA4872" s="6"/>
      <c r="AB4872" s="21"/>
      <c r="AC4872" s="21"/>
      <c r="AD4872" s="21"/>
      <c r="AE4872" s="6"/>
      <c r="AF4872" s="6"/>
      <c r="AG4872" s="6"/>
      <c r="AH4872" s="6"/>
    </row>
    <row r="4873" spans="1:34" x14ac:dyDescent="0.35">
      <c r="A4873" s="20"/>
      <c r="B4873" s="6"/>
      <c r="C4873" s="6"/>
      <c r="D4873" s="6"/>
      <c r="E4873" s="6"/>
      <c r="F4873" s="6"/>
      <c r="G4873" s="6"/>
      <c r="H4873" s="6"/>
      <c r="I4873" s="6"/>
      <c r="J4873" s="6"/>
      <c r="K4873" s="6"/>
      <c r="L4873" s="6"/>
      <c r="M4873" s="6"/>
      <c r="N4873" s="6"/>
      <c r="O4873" s="6"/>
      <c r="P4873" s="6"/>
      <c r="Q4873" s="6"/>
      <c r="R4873" s="6"/>
      <c r="S4873" s="6"/>
      <c r="T4873" s="6"/>
      <c r="U4873" s="6"/>
      <c r="V4873" s="6"/>
      <c r="W4873" s="6"/>
      <c r="X4873" s="6"/>
      <c r="Y4873" s="6"/>
      <c r="Z4873" s="6"/>
      <c r="AA4873" s="6"/>
      <c r="AB4873" s="21"/>
      <c r="AC4873" s="21"/>
      <c r="AD4873" s="21"/>
      <c r="AE4873" s="6"/>
      <c r="AF4873" s="6"/>
      <c r="AG4873" s="6"/>
      <c r="AH4873" s="6"/>
    </row>
    <row r="4874" spans="1:34" x14ac:dyDescent="0.35">
      <c r="A4874" s="20"/>
      <c r="B4874" s="6"/>
      <c r="C4874" s="6"/>
      <c r="D4874" s="6"/>
      <c r="E4874" s="6"/>
      <c r="F4874" s="6"/>
      <c r="G4874" s="6"/>
      <c r="H4874" s="6"/>
      <c r="I4874" s="6"/>
      <c r="J4874" s="6"/>
      <c r="K4874" s="6"/>
      <c r="L4874" s="6"/>
      <c r="M4874" s="6"/>
      <c r="N4874" s="6"/>
      <c r="O4874" s="6"/>
      <c r="P4874" s="6"/>
      <c r="Q4874" s="6"/>
      <c r="R4874" s="6"/>
      <c r="S4874" s="6"/>
      <c r="T4874" s="6"/>
      <c r="U4874" s="6"/>
      <c r="V4874" s="6"/>
      <c r="W4874" s="6"/>
      <c r="X4874" s="6"/>
      <c r="Y4874" s="6"/>
      <c r="Z4874" s="6"/>
      <c r="AA4874" s="6"/>
      <c r="AB4874" s="21"/>
      <c r="AC4874" s="21"/>
      <c r="AD4874" s="21"/>
      <c r="AE4874" s="6"/>
      <c r="AF4874" s="6"/>
      <c r="AG4874" s="6"/>
      <c r="AH4874" s="6"/>
    </row>
    <row r="4875" spans="1:34" x14ac:dyDescent="0.35">
      <c r="A4875" s="20"/>
      <c r="B4875" s="6"/>
      <c r="C4875" s="6"/>
      <c r="D4875" s="6"/>
      <c r="E4875" s="6"/>
      <c r="F4875" s="6"/>
      <c r="G4875" s="6"/>
      <c r="H4875" s="6"/>
      <c r="I4875" s="6"/>
      <c r="J4875" s="6"/>
      <c r="K4875" s="6"/>
      <c r="L4875" s="6"/>
      <c r="M4875" s="6"/>
      <c r="N4875" s="6"/>
      <c r="O4875" s="6"/>
      <c r="P4875" s="6"/>
      <c r="Q4875" s="6"/>
      <c r="R4875" s="6"/>
      <c r="S4875" s="6"/>
      <c r="T4875" s="6"/>
      <c r="U4875" s="6"/>
      <c r="V4875" s="6"/>
      <c r="W4875" s="6"/>
      <c r="X4875" s="6"/>
      <c r="Y4875" s="6"/>
      <c r="Z4875" s="6"/>
      <c r="AA4875" s="6"/>
      <c r="AB4875" s="21"/>
      <c r="AC4875" s="21"/>
      <c r="AD4875" s="21"/>
      <c r="AE4875" s="6"/>
      <c r="AF4875" s="6"/>
      <c r="AG4875" s="6"/>
      <c r="AH4875" s="6"/>
    </row>
    <row r="4876" spans="1:34" x14ac:dyDescent="0.35">
      <c r="A4876" s="20"/>
      <c r="B4876" s="6"/>
      <c r="C4876" s="6"/>
      <c r="D4876" s="6"/>
      <c r="E4876" s="6"/>
      <c r="F4876" s="6"/>
      <c r="G4876" s="6"/>
      <c r="H4876" s="6"/>
      <c r="I4876" s="6"/>
      <c r="J4876" s="6"/>
      <c r="K4876" s="6"/>
      <c r="L4876" s="6"/>
      <c r="M4876" s="6"/>
      <c r="N4876" s="6"/>
      <c r="O4876" s="6"/>
      <c r="P4876" s="6"/>
      <c r="Q4876" s="6"/>
      <c r="R4876" s="6"/>
      <c r="S4876" s="6"/>
      <c r="T4876" s="6"/>
      <c r="U4876" s="6"/>
      <c r="V4876" s="6"/>
      <c r="W4876" s="6"/>
      <c r="X4876" s="6"/>
      <c r="Y4876" s="6"/>
      <c r="Z4876" s="6"/>
      <c r="AA4876" s="6"/>
      <c r="AB4876" s="21"/>
      <c r="AC4876" s="21"/>
      <c r="AD4876" s="21"/>
      <c r="AE4876" s="6"/>
      <c r="AF4876" s="6"/>
      <c r="AG4876" s="6"/>
      <c r="AH4876" s="6"/>
    </row>
    <row r="4877" spans="1:34" x14ac:dyDescent="0.35">
      <c r="A4877" s="20"/>
      <c r="B4877" s="6"/>
      <c r="C4877" s="6"/>
      <c r="D4877" s="6"/>
      <c r="E4877" s="6"/>
      <c r="F4877" s="6"/>
      <c r="G4877" s="6"/>
      <c r="H4877" s="6"/>
      <c r="I4877" s="6"/>
      <c r="J4877" s="6"/>
      <c r="K4877" s="6"/>
      <c r="L4877" s="6"/>
      <c r="M4877" s="6"/>
      <c r="N4877" s="6"/>
      <c r="O4877" s="6"/>
      <c r="P4877" s="6"/>
      <c r="Q4877" s="6"/>
      <c r="R4877" s="6"/>
      <c r="S4877" s="6"/>
      <c r="T4877" s="6"/>
      <c r="U4877" s="6"/>
      <c r="V4877" s="6"/>
      <c r="W4877" s="6"/>
      <c r="X4877" s="6"/>
      <c r="Y4877" s="6"/>
      <c r="Z4877" s="6"/>
      <c r="AA4877" s="6"/>
      <c r="AB4877" s="21"/>
      <c r="AC4877" s="21"/>
      <c r="AD4877" s="21"/>
      <c r="AE4877" s="6"/>
      <c r="AF4877" s="6"/>
      <c r="AG4877" s="6"/>
      <c r="AH4877" s="6"/>
    </row>
    <row r="4878" spans="1:34" x14ac:dyDescent="0.35">
      <c r="A4878" s="20"/>
      <c r="B4878" s="6"/>
      <c r="C4878" s="6"/>
      <c r="D4878" s="6"/>
      <c r="E4878" s="6"/>
      <c r="F4878" s="6"/>
      <c r="G4878" s="6"/>
      <c r="H4878" s="6"/>
      <c r="I4878" s="6"/>
      <c r="J4878" s="6"/>
      <c r="K4878" s="6"/>
      <c r="L4878" s="6"/>
      <c r="M4878" s="6"/>
      <c r="N4878" s="6"/>
      <c r="O4878" s="6"/>
      <c r="P4878" s="6"/>
      <c r="Q4878" s="6"/>
      <c r="R4878" s="6"/>
      <c r="S4878" s="6"/>
      <c r="T4878" s="6"/>
      <c r="U4878" s="6"/>
      <c r="V4878" s="6"/>
      <c r="W4878" s="6"/>
      <c r="X4878" s="6"/>
      <c r="Y4878" s="6"/>
      <c r="Z4878" s="6"/>
      <c r="AA4878" s="6"/>
      <c r="AB4878" s="21"/>
      <c r="AC4878" s="21"/>
      <c r="AD4878" s="21"/>
      <c r="AE4878" s="6"/>
      <c r="AF4878" s="6"/>
      <c r="AG4878" s="6"/>
      <c r="AH4878" s="6"/>
    </row>
    <row r="4879" spans="1:34" x14ac:dyDescent="0.35">
      <c r="A4879" s="20"/>
      <c r="B4879" s="6"/>
      <c r="C4879" s="6"/>
      <c r="D4879" s="6"/>
      <c r="E4879" s="6"/>
      <c r="F4879" s="6"/>
      <c r="G4879" s="6"/>
      <c r="H4879" s="6"/>
      <c r="I4879" s="6"/>
      <c r="J4879" s="6"/>
      <c r="K4879" s="6"/>
      <c r="L4879" s="6"/>
      <c r="M4879" s="6"/>
      <c r="N4879" s="6"/>
      <c r="O4879" s="6"/>
      <c r="P4879" s="6"/>
      <c r="Q4879" s="6"/>
      <c r="R4879" s="6"/>
      <c r="S4879" s="6"/>
      <c r="T4879" s="6"/>
      <c r="U4879" s="6"/>
      <c r="V4879" s="6"/>
      <c r="W4879" s="6"/>
      <c r="X4879" s="6"/>
      <c r="Y4879" s="6"/>
      <c r="Z4879" s="6"/>
      <c r="AA4879" s="6"/>
      <c r="AB4879" s="21"/>
      <c r="AC4879" s="21"/>
      <c r="AD4879" s="21"/>
      <c r="AE4879" s="6"/>
      <c r="AF4879" s="6"/>
      <c r="AG4879" s="6"/>
      <c r="AH4879" s="6"/>
    </row>
    <row r="4880" spans="1:34" x14ac:dyDescent="0.35">
      <c r="A4880" s="20"/>
      <c r="B4880" s="6"/>
      <c r="C4880" s="6"/>
      <c r="D4880" s="6"/>
      <c r="E4880" s="6"/>
      <c r="F4880" s="6"/>
      <c r="G4880" s="6"/>
      <c r="H4880" s="6"/>
      <c r="I4880" s="6"/>
      <c r="J4880" s="6"/>
      <c r="K4880" s="6"/>
      <c r="L4880" s="6"/>
      <c r="M4880" s="6"/>
      <c r="N4880" s="6"/>
      <c r="O4880" s="6"/>
      <c r="P4880" s="6"/>
      <c r="Q4880" s="6"/>
      <c r="R4880" s="6"/>
      <c r="S4880" s="6"/>
      <c r="T4880" s="6"/>
      <c r="U4880" s="6"/>
      <c r="V4880" s="6"/>
      <c r="W4880" s="6"/>
      <c r="X4880" s="6"/>
      <c r="Y4880" s="6"/>
      <c r="Z4880" s="6"/>
      <c r="AA4880" s="6"/>
      <c r="AB4880" s="21"/>
      <c r="AC4880" s="21"/>
      <c r="AD4880" s="21"/>
      <c r="AE4880" s="6"/>
      <c r="AF4880" s="6"/>
      <c r="AG4880" s="6"/>
      <c r="AH4880" s="6"/>
    </row>
    <row r="4881" spans="1:34" x14ac:dyDescent="0.35">
      <c r="A4881" s="20"/>
      <c r="B4881" s="6"/>
      <c r="C4881" s="6"/>
      <c r="D4881" s="6"/>
      <c r="E4881" s="6"/>
      <c r="F4881" s="6"/>
      <c r="G4881" s="6"/>
      <c r="H4881" s="6"/>
      <c r="I4881" s="6"/>
      <c r="J4881" s="6"/>
      <c r="K4881" s="6"/>
      <c r="L4881" s="6"/>
      <c r="M4881" s="6"/>
      <c r="N4881" s="6"/>
      <c r="O4881" s="6"/>
      <c r="P4881" s="6"/>
      <c r="Q4881" s="6"/>
      <c r="R4881" s="6"/>
      <c r="S4881" s="6"/>
      <c r="T4881" s="6"/>
      <c r="U4881" s="6"/>
      <c r="V4881" s="6"/>
      <c r="W4881" s="6"/>
      <c r="X4881" s="6"/>
      <c r="Y4881" s="6"/>
      <c r="Z4881" s="6"/>
      <c r="AA4881" s="6"/>
      <c r="AB4881" s="21"/>
      <c r="AC4881" s="21"/>
      <c r="AD4881" s="21"/>
      <c r="AE4881" s="6"/>
      <c r="AF4881" s="6"/>
      <c r="AG4881" s="6"/>
      <c r="AH4881" s="6"/>
    </row>
    <row r="4882" spans="1:34" x14ac:dyDescent="0.35">
      <c r="A4882" s="20"/>
      <c r="B4882" s="6"/>
      <c r="C4882" s="6"/>
      <c r="D4882" s="6"/>
      <c r="E4882" s="6"/>
      <c r="F4882" s="6"/>
      <c r="G4882" s="6"/>
      <c r="H4882" s="6"/>
      <c r="I4882" s="6"/>
      <c r="J4882" s="6"/>
      <c r="K4882" s="6"/>
      <c r="L4882" s="6"/>
      <c r="M4882" s="6"/>
      <c r="N4882" s="6"/>
      <c r="O4882" s="6"/>
      <c r="P4882" s="6"/>
      <c r="Q4882" s="6"/>
      <c r="R4882" s="6"/>
      <c r="S4882" s="6"/>
      <c r="T4882" s="6"/>
      <c r="U4882" s="6"/>
      <c r="V4882" s="6"/>
      <c r="W4882" s="6"/>
      <c r="X4882" s="6"/>
      <c r="Y4882" s="6"/>
      <c r="Z4882" s="6"/>
      <c r="AA4882" s="6"/>
      <c r="AB4882" s="21"/>
      <c r="AC4882" s="21"/>
      <c r="AD4882" s="21"/>
      <c r="AE4882" s="6"/>
      <c r="AF4882" s="6"/>
      <c r="AG4882" s="6"/>
      <c r="AH4882" s="6"/>
    </row>
    <row r="4883" spans="1:34" x14ac:dyDescent="0.35">
      <c r="A4883" s="20"/>
      <c r="B4883" s="6"/>
      <c r="C4883" s="6"/>
      <c r="D4883" s="6"/>
      <c r="E4883" s="6"/>
      <c r="F4883" s="6"/>
      <c r="G4883" s="6"/>
      <c r="H4883" s="6"/>
      <c r="I4883" s="6"/>
      <c r="J4883" s="6"/>
      <c r="K4883" s="6"/>
      <c r="L4883" s="6"/>
      <c r="M4883" s="6"/>
      <c r="N4883" s="6"/>
      <c r="O4883" s="6"/>
      <c r="P4883" s="6"/>
      <c r="Q4883" s="6"/>
      <c r="R4883" s="6"/>
      <c r="S4883" s="6"/>
      <c r="T4883" s="6"/>
      <c r="U4883" s="6"/>
      <c r="V4883" s="6"/>
      <c r="W4883" s="6"/>
      <c r="X4883" s="6"/>
      <c r="Y4883" s="6"/>
      <c r="Z4883" s="6"/>
      <c r="AA4883" s="6"/>
      <c r="AB4883" s="21"/>
      <c r="AC4883" s="21"/>
      <c r="AD4883" s="21"/>
      <c r="AE4883" s="6"/>
      <c r="AF4883" s="6"/>
      <c r="AG4883" s="6"/>
      <c r="AH4883" s="6"/>
    </row>
    <row r="4884" spans="1:34" x14ac:dyDescent="0.35">
      <c r="A4884" s="20"/>
      <c r="B4884" s="6"/>
      <c r="C4884" s="6"/>
      <c r="D4884" s="6"/>
      <c r="E4884" s="6"/>
      <c r="F4884" s="6"/>
      <c r="G4884" s="6"/>
      <c r="H4884" s="6"/>
      <c r="I4884" s="6"/>
      <c r="J4884" s="6"/>
      <c r="K4884" s="6"/>
      <c r="L4884" s="6"/>
      <c r="M4884" s="6"/>
      <c r="N4884" s="6"/>
      <c r="O4884" s="6"/>
      <c r="P4884" s="6"/>
      <c r="Q4884" s="6"/>
      <c r="R4884" s="6"/>
      <c r="S4884" s="6"/>
      <c r="T4884" s="6"/>
      <c r="U4884" s="6"/>
      <c r="V4884" s="6"/>
      <c r="W4884" s="6"/>
      <c r="X4884" s="6"/>
      <c r="Y4884" s="6"/>
      <c r="Z4884" s="6"/>
      <c r="AA4884" s="6"/>
      <c r="AB4884" s="21"/>
      <c r="AC4884" s="21"/>
      <c r="AD4884" s="21"/>
      <c r="AE4884" s="6"/>
      <c r="AF4884" s="6"/>
      <c r="AG4884" s="6"/>
      <c r="AH4884" s="6"/>
    </row>
    <row r="4885" spans="1:34" x14ac:dyDescent="0.35">
      <c r="A4885" s="20"/>
      <c r="B4885" s="6"/>
      <c r="C4885" s="6"/>
      <c r="D4885" s="6"/>
      <c r="E4885" s="6"/>
      <c r="F4885" s="6"/>
      <c r="G4885" s="6"/>
      <c r="H4885" s="6"/>
      <c r="I4885" s="6"/>
      <c r="J4885" s="6"/>
      <c r="K4885" s="6"/>
      <c r="L4885" s="6"/>
      <c r="M4885" s="6"/>
      <c r="N4885" s="6"/>
      <c r="O4885" s="6"/>
      <c r="P4885" s="6"/>
      <c r="Q4885" s="6"/>
      <c r="R4885" s="6"/>
      <c r="S4885" s="6"/>
      <c r="T4885" s="6"/>
      <c r="U4885" s="6"/>
      <c r="V4885" s="6"/>
      <c r="W4885" s="6"/>
      <c r="X4885" s="6"/>
      <c r="Y4885" s="6"/>
      <c r="Z4885" s="6"/>
      <c r="AA4885" s="6"/>
      <c r="AB4885" s="21"/>
      <c r="AC4885" s="21"/>
      <c r="AD4885" s="21"/>
      <c r="AE4885" s="6"/>
      <c r="AF4885" s="6"/>
      <c r="AG4885" s="6"/>
      <c r="AH4885" s="6"/>
    </row>
    <row r="4886" spans="1:34" x14ac:dyDescent="0.35">
      <c r="A4886" s="20"/>
      <c r="B4886" s="6"/>
      <c r="C4886" s="6"/>
      <c r="D4886" s="6"/>
      <c r="E4886" s="6"/>
      <c r="F4886" s="6"/>
      <c r="G4886" s="6"/>
      <c r="H4886" s="6"/>
      <c r="I4886" s="6"/>
      <c r="J4886" s="6"/>
      <c r="K4886" s="6"/>
      <c r="L4886" s="6"/>
      <c r="M4886" s="6"/>
      <c r="N4886" s="6"/>
      <c r="O4886" s="6"/>
      <c r="P4886" s="6"/>
      <c r="Q4886" s="6"/>
      <c r="R4886" s="6"/>
      <c r="S4886" s="6"/>
      <c r="T4886" s="6"/>
      <c r="U4886" s="6"/>
      <c r="V4886" s="6"/>
      <c r="W4886" s="6"/>
      <c r="X4886" s="6"/>
      <c r="Y4886" s="6"/>
      <c r="Z4886" s="6"/>
      <c r="AA4886" s="6"/>
      <c r="AB4886" s="21"/>
      <c r="AC4886" s="21"/>
      <c r="AD4886" s="21"/>
      <c r="AE4886" s="6"/>
      <c r="AF4886" s="6"/>
      <c r="AG4886" s="6"/>
      <c r="AH4886" s="6"/>
    </row>
    <row r="4887" spans="1:34" x14ac:dyDescent="0.35">
      <c r="A4887" s="20"/>
      <c r="B4887" s="6"/>
      <c r="C4887" s="6"/>
      <c r="D4887" s="6"/>
      <c r="E4887" s="6"/>
      <c r="F4887" s="6"/>
      <c r="G4887" s="6"/>
      <c r="H4887" s="6"/>
      <c r="I4887" s="6"/>
      <c r="J4887" s="6"/>
      <c r="K4887" s="6"/>
      <c r="L4887" s="6"/>
      <c r="M4887" s="6"/>
      <c r="N4887" s="6"/>
      <c r="O4887" s="6"/>
      <c r="P4887" s="6"/>
      <c r="Q4887" s="6"/>
      <c r="R4887" s="6"/>
      <c r="S4887" s="6"/>
      <c r="T4887" s="6"/>
      <c r="U4887" s="6"/>
      <c r="V4887" s="6"/>
      <c r="W4887" s="6"/>
      <c r="X4887" s="6"/>
      <c r="Y4887" s="6"/>
      <c r="Z4887" s="6"/>
      <c r="AA4887" s="6"/>
      <c r="AB4887" s="21"/>
      <c r="AC4887" s="21"/>
      <c r="AD4887" s="21"/>
      <c r="AE4887" s="6"/>
      <c r="AF4887" s="6"/>
      <c r="AG4887" s="6"/>
      <c r="AH4887" s="6"/>
    </row>
    <row r="4888" spans="1:34" x14ac:dyDescent="0.35">
      <c r="A4888" s="20"/>
      <c r="B4888" s="6"/>
      <c r="C4888" s="6"/>
      <c r="D4888" s="6"/>
      <c r="E4888" s="6"/>
      <c r="F4888" s="6"/>
      <c r="G4888" s="6"/>
      <c r="H4888" s="6"/>
      <c r="I4888" s="6"/>
      <c r="J4888" s="6"/>
      <c r="K4888" s="6"/>
      <c r="L4888" s="6"/>
      <c r="M4888" s="6"/>
      <c r="N4888" s="6"/>
      <c r="O4888" s="6"/>
      <c r="P4888" s="6"/>
      <c r="Q4888" s="6"/>
      <c r="R4888" s="6"/>
      <c r="S4888" s="6"/>
      <c r="T4888" s="6"/>
      <c r="U4888" s="6"/>
      <c r="V4888" s="6"/>
      <c r="W4888" s="6"/>
      <c r="X4888" s="6"/>
      <c r="Y4888" s="6"/>
      <c r="Z4888" s="6"/>
      <c r="AA4888" s="6"/>
      <c r="AB4888" s="21"/>
      <c r="AC4888" s="21"/>
      <c r="AD4888" s="21"/>
      <c r="AE4888" s="6"/>
      <c r="AF4888" s="6"/>
      <c r="AG4888" s="6"/>
      <c r="AH4888" s="6"/>
    </row>
    <row r="4889" spans="1:34" x14ac:dyDescent="0.35">
      <c r="A4889" s="20"/>
      <c r="B4889" s="6"/>
      <c r="C4889" s="6"/>
      <c r="D4889" s="6"/>
      <c r="E4889" s="6"/>
      <c r="F4889" s="6"/>
      <c r="G4889" s="6"/>
      <c r="H4889" s="6"/>
      <c r="I4889" s="6"/>
      <c r="J4889" s="6"/>
      <c r="K4889" s="6"/>
      <c r="L4889" s="6"/>
      <c r="M4889" s="6"/>
      <c r="N4889" s="6"/>
      <c r="O4889" s="6"/>
      <c r="P4889" s="6"/>
      <c r="Q4889" s="6"/>
      <c r="R4889" s="6"/>
      <c r="S4889" s="6"/>
      <c r="T4889" s="6"/>
      <c r="U4889" s="6"/>
      <c r="V4889" s="6"/>
      <c r="W4889" s="6"/>
      <c r="X4889" s="6"/>
      <c r="Y4889" s="6"/>
      <c r="Z4889" s="6"/>
      <c r="AA4889" s="6"/>
      <c r="AB4889" s="21"/>
      <c r="AC4889" s="21"/>
      <c r="AD4889" s="21"/>
      <c r="AE4889" s="6"/>
      <c r="AF4889" s="6"/>
      <c r="AG4889" s="6"/>
      <c r="AH4889" s="6"/>
    </row>
    <row r="4890" spans="1:34" x14ac:dyDescent="0.35">
      <c r="A4890" s="20"/>
      <c r="B4890" s="6"/>
      <c r="C4890" s="6"/>
      <c r="D4890" s="6"/>
      <c r="E4890" s="6"/>
      <c r="F4890" s="6"/>
      <c r="G4890" s="6"/>
      <c r="H4890" s="6"/>
      <c r="I4890" s="6"/>
      <c r="J4890" s="6"/>
      <c r="K4890" s="6"/>
      <c r="L4890" s="6"/>
      <c r="M4890" s="6"/>
      <c r="N4890" s="6"/>
      <c r="O4890" s="6"/>
      <c r="P4890" s="6"/>
      <c r="Q4890" s="6"/>
      <c r="R4890" s="6"/>
      <c r="S4890" s="6"/>
      <c r="T4890" s="6"/>
      <c r="U4890" s="6"/>
      <c r="V4890" s="6"/>
      <c r="W4890" s="6"/>
      <c r="X4890" s="6"/>
      <c r="Y4890" s="6"/>
      <c r="Z4890" s="6"/>
      <c r="AA4890" s="6"/>
      <c r="AB4890" s="21"/>
      <c r="AC4890" s="21"/>
      <c r="AD4890" s="21"/>
      <c r="AE4890" s="6"/>
      <c r="AF4890" s="6"/>
      <c r="AG4890" s="6"/>
      <c r="AH4890" s="6"/>
    </row>
    <row r="4891" spans="1:34" x14ac:dyDescent="0.35">
      <c r="A4891" s="20"/>
      <c r="B4891" s="6"/>
      <c r="C4891" s="6"/>
      <c r="D4891" s="6"/>
      <c r="E4891" s="6"/>
      <c r="F4891" s="6"/>
      <c r="G4891" s="6"/>
      <c r="H4891" s="6"/>
      <c r="I4891" s="6"/>
      <c r="J4891" s="6"/>
      <c r="K4891" s="6"/>
      <c r="L4891" s="6"/>
      <c r="M4891" s="6"/>
      <c r="N4891" s="6"/>
      <c r="O4891" s="6"/>
      <c r="P4891" s="6"/>
      <c r="Q4891" s="6"/>
      <c r="R4891" s="6"/>
      <c r="S4891" s="6"/>
      <c r="T4891" s="6"/>
      <c r="U4891" s="6"/>
      <c r="V4891" s="6"/>
      <c r="W4891" s="6"/>
      <c r="X4891" s="6"/>
      <c r="Y4891" s="6"/>
      <c r="Z4891" s="6"/>
      <c r="AA4891" s="6"/>
      <c r="AB4891" s="21"/>
      <c r="AC4891" s="21"/>
      <c r="AD4891" s="21"/>
      <c r="AE4891" s="6"/>
      <c r="AF4891" s="6"/>
      <c r="AG4891" s="6"/>
      <c r="AH4891" s="6"/>
    </row>
    <row r="4892" spans="1:34" x14ac:dyDescent="0.35">
      <c r="A4892" s="20"/>
      <c r="B4892" s="6"/>
      <c r="C4892" s="6"/>
      <c r="D4892" s="6"/>
      <c r="E4892" s="6"/>
      <c r="F4892" s="6"/>
      <c r="G4892" s="6"/>
      <c r="H4892" s="6"/>
      <c r="I4892" s="6"/>
      <c r="J4892" s="6"/>
      <c r="K4892" s="6"/>
      <c r="L4892" s="6"/>
      <c r="M4892" s="6"/>
      <c r="N4892" s="6"/>
      <c r="O4892" s="6"/>
      <c r="P4892" s="6"/>
      <c r="Q4892" s="6"/>
      <c r="R4892" s="6"/>
      <c r="S4892" s="6"/>
      <c r="T4892" s="6"/>
      <c r="U4892" s="6"/>
      <c r="V4892" s="6"/>
      <c r="W4892" s="6"/>
      <c r="X4892" s="6"/>
      <c r="Y4892" s="6"/>
      <c r="Z4892" s="6"/>
      <c r="AA4892" s="6"/>
      <c r="AB4892" s="21"/>
      <c r="AC4892" s="21"/>
      <c r="AD4892" s="21"/>
      <c r="AE4892" s="6"/>
      <c r="AF4892" s="6"/>
      <c r="AG4892" s="6"/>
      <c r="AH4892" s="6"/>
    </row>
    <row r="4893" spans="1:34" x14ac:dyDescent="0.35">
      <c r="A4893" s="20"/>
      <c r="B4893" s="6"/>
      <c r="C4893" s="6"/>
      <c r="D4893" s="6"/>
      <c r="E4893" s="6"/>
      <c r="F4893" s="6"/>
      <c r="G4893" s="6"/>
      <c r="H4893" s="6"/>
      <c r="I4893" s="6"/>
      <c r="J4893" s="6"/>
      <c r="K4893" s="6"/>
      <c r="L4893" s="6"/>
      <c r="M4893" s="6"/>
      <c r="N4893" s="6"/>
      <c r="O4893" s="6"/>
      <c r="P4893" s="6"/>
      <c r="Q4893" s="6"/>
      <c r="R4893" s="6"/>
      <c r="S4893" s="6"/>
      <c r="T4893" s="6"/>
      <c r="U4893" s="6"/>
      <c r="V4893" s="6"/>
      <c r="W4893" s="6"/>
      <c r="X4893" s="6"/>
      <c r="Y4893" s="6"/>
      <c r="Z4893" s="6"/>
      <c r="AA4893" s="6"/>
      <c r="AB4893" s="21"/>
      <c r="AC4893" s="21"/>
      <c r="AD4893" s="21"/>
      <c r="AE4893" s="6"/>
      <c r="AF4893" s="6"/>
      <c r="AG4893" s="6"/>
      <c r="AH4893" s="6"/>
    </row>
    <row r="4894" spans="1:34" x14ac:dyDescent="0.35">
      <c r="A4894" s="20"/>
      <c r="B4894" s="6"/>
      <c r="C4894" s="6"/>
      <c r="D4894" s="6"/>
      <c r="E4894" s="6"/>
      <c r="F4894" s="6"/>
      <c r="G4894" s="6"/>
      <c r="H4894" s="6"/>
      <c r="I4894" s="6"/>
      <c r="J4894" s="6"/>
      <c r="K4894" s="6"/>
      <c r="L4894" s="6"/>
      <c r="M4894" s="6"/>
      <c r="N4894" s="6"/>
      <c r="O4894" s="6"/>
      <c r="P4894" s="6"/>
      <c r="Q4894" s="6"/>
      <c r="R4894" s="6"/>
      <c r="S4894" s="6"/>
      <c r="T4894" s="6"/>
      <c r="U4894" s="6"/>
      <c r="V4894" s="6"/>
      <c r="W4894" s="6"/>
      <c r="X4894" s="6"/>
      <c r="Y4894" s="6"/>
      <c r="Z4894" s="6"/>
      <c r="AA4894" s="6"/>
      <c r="AB4894" s="21"/>
      <c r="AC4894" s="21"/>
      <c r="AD4894" s="21"/>
      <c r="AE4894" s="6"/>
      <c r="AF4894" s="6"/>
      <c r="AG4894" s="6"/>
      <c r="AH4894" s="6"/>
    </row>
    <row r="4895" spans="1:34" x14ac:dyDescent="0.35">
      <c r="A4895" s="20"/>
      <c r="B4895" s="6"/>
      <c r="C4895" s="6"/>
      <c r="D4895" s="6"/>
      <c r="E4895" s="6"/>
      <c r="F4895" s="6"/>
      <c r="G4895" s="6"/>
      <c r="H4895" s="6"/>
      <c r="I4895" s="6"/>
      <c r="J4895" s="6"/>
      <c r="K4895" s="6"/>
      <c r="L4895" s="6"/>
      <c r="M4895" s="6"/>
      <c r="N4895" s="6"/>
      <c r="O4895" s="6"/>
      <c r="P4895" s="6"/>
      <c r="Q4895" s="6"/>
      <c r="R4895" s="6"/>
      <c r="S4895" s="6"/>
      <c r="T4895" s="6"/>
      <c r="U4895" s="6"/>
      <c r="V4895" s="6"/>
      <c r="W4895" s="6"/>
      <c r="X4895" s="6"/>
      <c r="Y4895" s="6"/>
      <c r="Z4895" s="6"/>
      <c r="AA4895" s="6"/>
      <c r="AB4895" s="21"/>
      <c r="AC4895" s="21"/>
      <c r="AD4895" s="21"/>
      <c r="AE4895" s="6"/>
      <c r="AF4895" s="6"/>
      <c r="AG4895" s="6"/>
      <c r="AH4895" s="6"/>
    </row>
    <row r="4896" spans="1:34" x14ac:dyDescent="0.35">
      <c r="A4896" s="20"/>
      <c r="B4896" s="6"/>
      <c r="C4896" s="6"/>
      <c r="D4896" s="6"/>
      <c r="E4896" s="6"/>
      <c r="F4896" s="6"/>
      <c r="G4896" s="6"/>
      <c r="H4896" s="6"/>
      <c r="I4896" s="6"/>
      <c r="J4896" s="6"/>
      <c r="K4896" s="6"/>
      <c r="L4896" s="6"/>
      <c r="M4896" s="6"/>
      <c r="N4896" s="6"/>
      <c r="O4896" s="6"/>
      <c r="P4896" s="6"/>
      <c r="Q4896" s="6"/>
      <c r="R4896" s="6"/>
      <c r="S4896" s="6"/>
      <c r="T4896" s="6"/>
      <c r="U4896" s="6"/>
      <c r="V4896" s="6"/>
      <c r="W4896" s="6"/>
      <c r="X4896" s="6"/>
      <c r="Y4896" s="6"/>
      <c r="Z4896" s="6"/>
      <c r="AA4896" s="6"/>
      <c r="AB4896" s="21"/>
      <c r="AC4896" s="21"/>
      <c r="AD4896" s="21"/>
      <c r="AE4896" s="6"/>
      <c r="AF4896" s="6"/>
      <c r="AG4896" s="6"/>
      <c r="AH4896" s="6"/>
    </row>
    <row r="4897" spans="1:34" x14ac:dyDescent="0.35">
      <c r="A4897" s="20"/>
      <c r="B4897" s="6"/>
      <c r="C4897" s="6"/>
      <c r="D4897" s="6"/>
      <c r="E4897" s="6"/>
      <c r="F4897" s="6"/>
      <c r="G4897" s="6"/>
      <c r="H4897" s="6"/>
      <c r="I4897" s="6"/>
      <c r="J4897" s="6"/>
      <c r="K4897" s="6"/>
      <c r="L4897" s="6"/>
      <c r="M4897" s="6"/>
      <c r="N4897" s="6"/>
      <c r="O4897" s="6"/>
      <c r="P4897" s="6"/>
      <c r="Q4897" s="6"/>
      <c r="R4897" s="6"/>
      <c r="S4897" s="6"/>
      <c r="T4897" s="6"/>
      <c r="U4897" s="6"/>
      <c r="V4897" s="6"/>
      <c r="W4897" s="6"/>
      <c r="X4897" s="6"/>
      <c r="Y4897" s="6"/>
      <c r="Z4897" s="6"/>
      <c r="AA4897" s="6"/>
      <c r="AB4897" s="21"/>
      <c r="AC4897" s="21"/>
      <c r="AD4897" s="21"/>
      <c r="AE4897" s="6"/>
      <c r="AF4897" s="6"/>
      <c r="AG4897" s="6"/>
      <c r="AH4897" s="6"/>
    </row>
    <row r="4898" spans="1:34" x14ac:dyDescent="0.35">
      <c r="A4898" s="20"/>
      <c r="B4898" s="6"/>
      <c r="C4898" s="6"/>
      <c r="D4898" s="6"/>
      <c r="E4898" s="6"/>
      <c r="F4898" s="6"/>
      <c r="G4898" s="6"/>
      <c r="H4898" s="6"/>
      <c r="I4898" s="6"/>
      <c r="J4898" s="6"/>
      <c r="K4898" s="6"/>
      <c r="L4898" s="6"/>
      <c r="M4898" s="6"/>
      <c r="N4898" s="6"/>
      <c r="O4898" s="6"/>
      <c r="P4898" s="6"/>
      <c r="Q4898" s="6"/>
      <c r="R4898" s="6"/>
      <c r="S4898" s="6"/>
      <c r="T4898" s="6"/>
      <c r="U4898" s="6"/>
      <c r="V4898" s="6"/>
      <c r="W4898" s="6"/>
      <c r="X4898" s="6"/>
      <c r="Y4898" s="6"/>
      <c r="Z4898" s="6"/>
      <c r="AA4898" s="6"/>
      <c r="AB4898" s="21"/>
      <c r="AC4898" s="21"/>
      <c r="AD4898" s="21"/>
      <c r="AE4898" s="6"/>
      <c r="AF4898" s="6"/>
      <c r="AG4898" s="6"/>
      <c r="AH4898" s="6"/>
    </row>
    <row r="4899" spans="1:34" x14ac:dyDescent="0.35">
      <c r="A4899" s="20"/>
      <c r="B4899" s="6"/>
      <c r="C4899" s="6"/>
      <c r="D4899" s="6"/>
      <c r="E4899" s="6"/>
      <c r="F4899" s="6"/>
      <c r="G4899" s="6"/>
      <c r="H4899" s="6"/>
      <c r="I4899" s="6"/>
      <c r="J4899" s="6"/>
      <c r="K4899" s="6"/>
      <c r="L4899" s="6"/>
      <c r="M4899" s="6"/>
      <c r="N4899" s="6"/>
      <c r="O4899" s="6"/>
      <c r="P4899" s="6"/>
      <c r="Q4899" s="6"/>
      <c r="R4899" s="6"/>
      <c r="S4899" s="6"/>
      <c r="T4899" s="6"/>
      <c r="U4899" s="6"/>
      <c r="V4899" s="6"/>
      <c r="W4899" s="6"/>
      <c r="X4899" s="6"/>
      <c r="Y4899" s="6"/>
      <c r="Z4899" s="6"/>
      <c r="AA4899" s="6"/>
      <c r="AB4899" s="21"/>
      <c r="AC4899" s="21"/>
      <c r="AD4899" s="21"/>
      <c r="AE4899" s="6"/>
      <c r="AF4899" s="6"/>
      <c r="AG4899" s="6"/>
      <c r="AH4899" s="6"/>
    </row>
    <row r="4900" spans="1:34" x14ac:dyDescent="0.35">
      <c r="A4900" s="20"/>
      <c r="B4900" s="6"/>
      <c r="C4900" s="6"/>
      <c r="D4900" s="6"/>
      <c r="E4900" s="6"/>
      <c r="F4900" s="6"/>
      <c r="G4900" s="6"/>
      <c r="H4900" s="6"/>
      <c r="I4900" s="6"/>
      <c r="J4900" s="6"/>
      <c r="K4900" s="6"/>
      <c r="L4900" s="6"/>
      <c r="M4900" s="6"/>
      <c r="N4900" s="6"/>
      <c r="O4900" s="6"/>
      <c r="P4900" s="6"/>
      <c r="Q4900" s="6"/>
      <c r="R4900" s="6"/>
      <c r="S4900" s="6"/>
      <c r="T4900" s="6"/>
      <c r="U4900" s="6"/>
      <c r="V4900" s="6"/>
      <c r="W4900" s="6"/>
      <c r="X4900" s="6"/>
      <c r="Y4900" s="6"/>
      <c r="Z4900" s="6"/>
      <c r="AA4900" s="6"/>
      <c r="AB4900" s="21"/>
      <c r="AC4900" s="21"/>
      <c r="AD4900" s="21"/>
      <c r="AE4900" s="6"/>
      <c r="AF4900" s="6"/>
      <c r="AG4900" s="6"/>
      <c r="AH4900" s="6"/>
    </row>
    <row r="4901" spans="1:34" x14ac:dyDescent="0.35">
      <c r="A4901" s="20"/>
      <c r="B4901" s="6"/>
      <c r="C4901" s="6"/>
      <c r="D4901" s="6"/>
      <c r="E4901" s="6"/>
      <c r="F4901" s="6"/>
      <c r="G4901" s="6"/>
      <c r="H4901" s="6"/>
      <c r="I4901" s="6"/>
      <c r="J4901" s="6"/>
      <c r="K4901" s="6"/>
      <c r="L4901" s="6"/>
      <c r="M4901" s="6"/>
      <c r="N4901" s="6"/>
      <c r="O4901" s="6"/>
      <c r="P4901" s="6"/>
      <c r="Q4901" s="6"/>
      <c r="R4901" s="6"/>
      <c r="S4901" s="6"/>
      <c r="T4901" s="6"/>
      <c r="U4901" s="6"/>
      <c r="V4901" s="6"/>
      <c r="W4901" s="6"/>
      <c r="X4901" s="6"/>
      <c r="Y4901" s="6"/>
      <c r="Z4901" s="6"/>
      <c r="AA4901" s="6"/>
      <c r="AB4901" s="21"/>
      <c r="AC4901" s="21"/>
      <c r="AD4901" s="21"/>
      <c r="AE4901" s="6"/>
      <c r="AF4901" s="6"/>
      <c r="AG4901" s="6"/>
      <c r="AH4901" s="6"/>
    </row>
    <row r="4902" spans="1:34" x14ac:dyDescent="0.35">
      <c r="A4902" s="20"/>
      <c r="B4902" s="6"/>
      <c r="C4902" s="6"/>
      <c r="D4902" s="6"/>
      <c r="E4902" s="6"/>
      <c r="F4902" s="6"/>
      <c r="G4902" s="6"/>
      <c r="H4902" s="6"/>
      <c r="I4902" s="6"/>
      <c r="J4902" s="6"/>
      <c r="K4902" s="6"/>
      <c r="L4902" s="6"/>
      <c r="M4902" s="6"/>
      <c r="N4902" s="6"/>
      <c r="O4902" s="6"/>
      <c r="P4902" s="6"/>
      <c r="Q4902" s="6"/>
      <c r="R4902" s="6"/>
      <c r="S4902" s="6"/>
      <c r="T4902" s="6"/>
      <c r="U4902" s="6"/>
      <c r="V4902" s="6"/>
      <c r="W4902" s="6"/>
      <c r="X4902" s="6"/>
      <c r="Y4902" s="6"/>
      <c r="Z4902" s="6"/>
      <c r="AA4902" s="6"/>
      <c r="AB4902" s="21"/>
      <c r="AC4902" s="21"/>
      <c r="AD4902" s="21"/>
      <c r="AE4902" s="6"/>
      <c r="AF4902" s="6"/>
      <c r="AG4902" s="6"/>
      <c r="AH4902" s="6"/>
    </row>
    <row r="4903" spans="1:34" x14ac:dyDescent="0.35">
      <c r="A4903" s="20"/>
      <c r="B4903" s="6"/>
      <c r="C4903" s="6"/>
      <c r="D4903" s="6"/>
      <c r="E4903" s="6"/>
      <c r="F4903" s="6"/>
      <c r="G4903" s="6"/>
      <c r="H4903" s="6"/>
      <c r="I4903" s="6"/>
      <c r="J4903" s="6"/>
      <c r="K4903" s="6"/>
      <c r="L4903" s="6"/>
      <c r="M4903" s="6"/>
      <c r="N4903" s="6"/>
      <c r="O4903" s="6"/>
      <c r="P4903" s="6"/>
      <c r="Q4903" s="6"/>
      <c r="R4903" s="6"/>
      <c r="S4903" s="6"/>
      <c r="T4903" s="6"/>
      <c r="U4903" s="6"/>
      <c r="V4903" s="6"/>
      <c r="W4903" s="6"/>
      <c r="X4903" s="6"/>
      <c r="Y4903" s="6"/>
      <c r="Z4903" s="6"/>
      <c r="AA4903" s="6"/>
      <c r="AB4903" s="21"/>
      <c r="AC4903" s="21"/>
      <c r="AD4903" s="21"/>
      <c r="AE4903" s="6"/>
      <c r="AF4903" s="6"/>
      <c r="AG4903" s="6"/>
      <c r="AH4903" s="6"/>
    </row>
    <row r="4904" spans="1:34" x14ac:dyDescent="0.35">
      <c r="A4904" s="20"/>
      <c r="B4904" s="6"/>
      <c r="C4904" s="6"/>
      <c r="D4904" s="6"/>
      <c r="E4904" s="6"/>
      <c r="F4904" s="6"/>
      <c r="G4904" s="6"/>
      <c r="H4904" s="6"/>
      <c r="I4904" s="6"/>
      <c r="J4904" s="6"/>
      <c r="K4904" s="6"/>
      <c r="L4904" s="6"/>
      <c r="M4904" s="6"/>
      <c r="N4904" s="6"/>
      <c r="O4904" s="6"/>
      <c r="P4904" s="6"/>
      <c r="Q4904" s="6"/>
      <c r="R4904" s="6"/>
      <c r="S4904" s="6"/>
      <c r="T4904" s="6"/>
      <c r="U4904" s="6"/>
      <c r="V4904" s="6"/>
      <c r="W4904" s="6"/>
      <c r="X4904" s="6"/>
      <c r="Y4904" s="6"/>
      <c r="Z4904" s="6"/>
      <c r="AA4904" s="6"/>
      <c r="AB4904" s="21"/>
      <c r="AC4904" s="21"/>
      <c r="AD4904" s="21"/>
      <c r="AE4904" s="6"/>
      <c r="AF4904" s="6"/>
      <c r="AG4904" s="6"/>
      <c r="AH4904" s="6"/>
    </row>
    <row r="4905" spans="1:34" x14ac:dyDescent="0.35">
      <c r="A4905" s="20"/>
      <c r="B4905" s="6"/>
      <c r="C4905" s="6"/>
      <c r="D4905" s="6"/>
      <c r="E4905" s="6"/>
      <c r="F4905" s="6"/>
      <c r="G4905" s="6"/>
      <c r="H4905" s="6"/>
      <c r="I4905" s="6"/>
      <c r="J4905" s="6"/>
      <c r="K4905" s="6"/>
      <c r="L4905" s="6"/>
      <c r="M4905" s="6"/>
      <c r="N4905" s="6"/>
      <c r="O4905" s="6"/>
      <c r="P4905" s="6"/>
      <c r="Q4905" s="6"/>
      <c r="R4905" s="6"/>
      <c r="S4905" s="6"/>
      <c r="T4905" s="6"/>
      <c r="U4905" s="6"/>
      <c r="V4905" s="6"/>
      <c r="W4905" s="6"/>
      <c r="X4905" s="6"/>
      <c r="Y4905" s="6"/>
      <c r="Z4905" s="6"/>
      <c r="AA4905" s="6"/>
      <c r="AB4905" s="21"/>
      <c r="AC4905" s="21"/>
      <c r="AD4905" s="21"/>
      <c r="AE4905" s="6"/>
      <c r="AF4905" s="6"/>
      <c r="AG4905" s="6"/>
      <c r="AH4905" s="6"/>
    </row>
    <row r="4906" spans="1:34" x14ac:dyDescent="0.35">
      <c r="A4906" s="20"/>
      <c r="B4906" s="6"/>
      <c r="C4906" s="6"/>
      <c r="D4906" s="6"/>
      <c r="E4906" s="6"/>
      <c r="F4906" s="6"/>
      <c r="G4906" s="6"/>
      <c r="H4906" s="6"/>
      <c r="I4906" s="6"/>
      <c r="J4906" s="6"/>
      <c r="K4906" s="6"/>
      <c r="L4906" s="6"/>
      <c r="M4906" s="6"/>
      <c r="N4906" s="6"/>
      <c r="O4906" s="6"/>
      <c r="P4906" s="6"/>
      <c r="Q4906" s="6"/>
      <c r="R4906" s="6"/>
      <c r="S4906" s="6"/>
      <c r="T4906" s="6"/>
      <c r="U4906" s="6"/>
      <c r="V4906" s="6"/>
      <c r="W4906" s="6"/>
      <c r="X4906" s="6"/>
      <c r="Y4906" s="6"/>
      <c r="Z4906" s="6"/>
      <c r="AA4906" s="6"/>
      <c r="AB4906" s="21"/>
      <c r="AC4906" s="21"/>
      <c r="AD4906" s="21"/>
      <c r="AE4906" s="6"/>
      <c r="AF4906" s="6"/>
      <c r="AG4906" s="6"/>
      <c r="AH4906" s="6"/>
    </row>
    <row r="4907" spans="1:34" x14ac:dyDescent="0.35">
      <c r="A4907" s="20"/>
      <c r="B4907" s="6"/>
      <c r="C4907" s="6"/>
      <c r="D4907" s="6"/>
      <c r="E4907" s="6"/>
      <c r="F4907" s="6"/>
      <c r="G4907" s="6"/>
      <c r="H4907" s="6"/>
      <c r="I4907" s="6"/>
      <c r="J4907" s="6"/>
      <c r="K4907" s="6"/>
      <c r="L4907" s="6"/>
      <c r="M4907" s="6"/>
      <c r="N4907" s="6"/>
      <c r="O4907" s="6"/>
      <c r="P4907" s="6"/>
      <c r="Q4907" s="6"/>
      <c r="R4907" s="6"/>
      <c r="S4907" s="6"/>
      <c r="T4907" s="6"/>
      <c r="U4907" s="6"/>
      <c r="V4907" s="6"/>
      <c r="W4907" s="6"/>
      <c r="X4907" s="6"/>
      <c r="Y4907" s="6"/>
      <c r="Z4907" s="6"/>
      <c r="AA4907" s="6"/>
      <c r="AB4907" s="21"/>
      <c r="AC4907" s="21"/>
      <c r="AD4907" s="21"/>
      <c r="AE4907" s="6"/>
      <c r="AF4907" s="6"/>
      <c r="AG4907" s="6"/>
      <c r="AH4907" s="6"/>
    </row>
    <row r="4908" spans="1:34" x14ac:dyDescent="0.35">
      <c r="A4908" s="20"/>
      <c r="B4908" s="6"/>
      <c r="C4908" s="6"/>
      <c r="D4908" s="6"/>
      <c r="E4908" s="6"/>
      <c r="F4908" s="6"/>
      <c r="G4908" s="6"/>
      <c r="H4908" s="6"/>
      <c r="I4908" s="6"/>
      <c r="J4908" s="6"/>
      <c r="K4908" s="6"/>
      <c r="L4908" s="6"/>
      <c r="M4908" s="6"/>
      <c r="N4908" s="6"/>
      <c r="O4908" s="6"/>
      <c r="P4908" s="6"/>
      <c r="Q4908" s="6"/>
      <c r="R4908" s="6"/>
      <c r="S4908" s="6"/>
      <c r="T4908" s="6"/>
      <c r="U4908" s="6"/>
      <c r="V4908" s="6"/>
      <c r="W4908" s="6"/>
      <c r="X4908" s="6"/>
      <c r="Y4908" s="6"/>
      <c r="Z4908" s="6"/>
      <c r="AA4908" s="6"/>
      <c r="AB4908" s="21"/>
      <c r="AC4908" s="21"/>
      <c r="AD4908" s="21"/>
      <c r="AE4908" s="6"/>
      <c r="AF4908" s="6"/>
      <c r="AG4908" s="6"/>
      <c r="AH4908" s="6"/>
    </row>
    <row r="4909" spans="1:34" x14ac:dyDescent="0.35">
      <c r="A4909" s="20"/>
      <c r="B4909" s="6"/>
      <c r="C4909" s="6"/>
      <c r="D4909" s="6"/>
      <c r="E4909" s="6"/>
      <c r="F4909" s="6"/>
      <c r="G4909" s="6"/>
      <c r="H4909" s="6"/>
      <c r="I4909" s="6"/>
      <c r="J4909" s="6"/>
      <c r="K4909" s="6"/>
      <c r="L4909" s="6"/>
      <c r="M4909" s="6"/>
      <c r="N4909" s="6"/>
      <c r="O4909" s="6"/>
      <c r="P4909" s="6"/>
      <c r="Q4909" s="6"/>
      <c r="R4909" s="6"/>
      <c r="S4909" s="6"/>
      <c r="T4909" s="6"/>
      <c r="U4909" s="6"/>
      <c r="V4909" s="6"/>
      <c r="W4909" s="6"/>
      <c r="X4909" s="6"/>
      <c r="Y4909" s="6"/>
      <c r="Z4909" s="6"/>
      <c r="AA4909" s="6"/>
      <c r="AB4909" s="21"/>
      <c r="AC4909" s="21"/>
      <c r="AD4909" s="21"/>
      <c r="AE4909" s="6"/>
      <c r="AF4909" s="6"/>
      <c r="AG4909" s="6"/>
      <c r="AH4909" s="6"/>
    </row>
    <row r="4910" spans="1:34" x14ac:dyDescent="0.35">
      <c r="A4910" s="20"/>
      <c r="B4910" s="6"/>
      <c r="C4910" s="6"/>
      <c r="D4910" s="6"/>
      <c r="E4910" s="6"/>
      <c r="F4910" s="6"/>
      <c r="G4910" s="6"/>
      <c r="H4910" s="6"/>
      <c r="I4910" s="6"/>
      <c r="J4910" s="6"/>
      <c r="K4910" s="6"/>
      <c r="L4910" s="6"/>
      <c r="M4910" s="6"/>
      <c r="N4910" s="6"/>
      <c r="O4910" s="6"/>
      <c r="P4910" s="6"/>
      <c r="Q4910" s="6"/>
      <c r="R4910" s="6"/>
      <c r="S4910" s="6"/>
      <c r="T4910" s="6"/>
      <c r="U4910" s="6"/>
      <c r="V4910" s="6"/>
      <c r="W4910" s="6"/>
      <c r="X4910" s="6"/>
      <c r="Y4910" s="6"/>
      <c r="Z4910" s="6"/>
      <c r="AA4910" s="6"/>
      <c r="AB4910" s="21"/>
      <c r="AC4910" s="21"/>
      <c r="AD4910" s="21"/>
      <c r="AE4910" s="6"/>
      <c r="AF4910" s="6"/>
      <c r="AG4910" s="6"/>
      <c r="AH4910" s="6"/>
    </row>
    <row r="4911" spans="1:34" x14ac:dyDescent="0.35">
      <c r="A4911" s="20"/>
      <c r="B4911" s="6"/>
      <c r="C4911" s="6"/>
      <c r="D4911" s="6"/>
      <c r="E4911" s="6"/>
      <c r="F4911" s="6"/>
      <c r="G4911" s="6"/>
      <c r="H4911" s="6"/>
      <c r="I4911" s="6"/>
      <c r="J4911" s="6"/>
      <c r="K4911" s="6"/>
      <c r="L4911" s="6"/>
      <c r="M4911" s="6"/>
      <c r="N4911" s="6"/>
      <c r="O4911" s="6"/>
      <c r="P4911" s="6"/>
      <c r="Q4911" s="6"/>
      <c r="R4911" s="6"/>
      <c r="S4911" s="6"/>
      <c r="T4911" s="6"/>
      <c r="U4911" s="6"/>
      <c r="V4911" s="6"/>
      <c r="W4911" s="6"/>
      <c r="X4911" s="6"/>
      <c r="Y4911" s="6"/>
      <c r="Z4911" s="6"/>
      <c r="AA4911" s="6"/>
      <c r="AB4911" s="21"/>
      <c r="AC4911" s="21"/>
      <c r="AD4911" s="21"/>
      <c r="AE4911" s="6"/>
      <c r="AF4911" s="6"/>
      <c r="AG4911" s="6"/>
      <c r="AH4911" s="6"/>
    </row>
    <row r="4912" spans="1:34" x14ac:dyDescent="0.35">
      <c r="A4912" s="20"/>
      <c r="B4912" s="6"/>
      <c r="C4912" s="6"/>
      <c r="D4912" s="6"/>
      <c r="E4912" s="6"/>
      <c r="F4912" s="6"/>
      <c r="G4912" s="6"/>
      <c r="H4912" s="6"/>
      <c r="I4912" s="6"/>
      <c r="J4912" s="6"/>
      <c r="K4912" s="6"/>
      <c r="L4912" s="6"/>
      <c r="M4912" s="6"/>
      <c r="N4912" s="6"/>
      <c r="O4912" s="6"/>
      <c r="P4912" s="6"/>
      <c r="Q4912" s="6"/>
      <c r="R4912" s="6"/>
      <c r="S4912" s="6"/>
      <c r="T4912" s="6"/>
      <c r="U4912" s="6"/>
      <c r="V4912" s="6"/>
      <c r="W4912" s="6"/>
      <c r="X4912" s="6"/>
      <c r="Y4912" s="6"/>
      <c r="Z4912" s="6"/>
      <c r="AA4912" s="6"/>
      <c r="AB4912" s="21"/>
      <c r="AC4912" s="21"/>
      <c r="AD4912" s="21"/>
      <c r="AE4912" s="6"/>
      <c r="AF4912" s="6"/>
      <c r="AG4912" s="6"/>
      <c r="AH4912" s="6"/>
    </row>
    <row r="4913" spans="1:34" x14ac:dyDescent="0.35">
      <c r="A4913" s="20"/>
      <c r="B4913" s="6"/>
      <c r="C4913" s="6"/>
      <c r="D4913" s="6"/>
      <c r="E4913" s="6"/>
      <c r="F4913" s="6"/>
      <c r="G4913" s="6"/>
      <c r="H4913" s="6"/>
      <c r="I4913" s="6"/>
      <c r="J4913" s="6"/>
      <c r="K4913" s="6"/>
      <c r="L4913" s="6"/>
      <c r="M4913" s="6"/>
      <c r="N4913" s="6"/>
      <c r="O4913" s="6"/>
      <c r="P4913" s="6"/>
      <c r="Q4913" s="6"/>
      <c r="R4913" s="6"/>
      <c r="S4913" s="6"/>
      <c r="T4913" s="6"/>
      <c r="U4913" s="6"/>
      <c r="V4913" s="6"/>
      <c r="W4913" s="6"/>
      <c r="X4913" s="6"/>
      <c r="Y4913" s="6"/>
      <c r="Z4913" s="6"/>
      <c r="AA4913" s="6"/>
      <c r="AB4913" s="21"/>
      <c r="AC4913" s="21"/>
      <c r="AD4913" s="21"/>
      <c r="AE4913" s="6"/>
      <c r="AF4913" s="6"/>
      <c r="AG4913" s="6"/>
      <c r="AH4913" s="6"/>
    </row>
    <row r="4914" spans="1:34" x14ac:dyDescent="0.35">
      <c r="A4914" s="20"/>
      <c r="B4914" s="6"/>
      <c r="C4914" s="6"/>
      <c r="D4914" s="6"/>
      <c r="E4914" s="6"/>
      <c r="F4914" s="6"/>
      <c r="G4914" s="6"/>
      <c r="H4914" s="6"/>
      <c r="I4914" s="6"/>
      <c r="J4914" s="6"/>
      <c r="K4914" s="6"/>
      <c r="L4914" s="6"/>
      <c r="M4914" s="6"/>
      <c r="N4914" s="6"/>
      <c r="O4914" s="6"/>
      <c r="P4914" s="6"/>
      <c r="Q4914" s="6"/>
      <c r="R4914" s="6"/>
      <c r="S4914" s="6"/>
      <c r="T4914" s="6"/>
      <c r="U4914" s="6"/>
      <c r="V4914" s="6"/>
      <c r="W4914" s="6"/>
      <c r="X4914" s="6"/>
      <c r="Y4914" s="6"/>
      <c r="Z4914" s="6"/>
      <c r="AA4914" s="6"/>
      <c r="AB4914" s="21"/>
      <c r="AC4914" s="21"/>
      <c r="AD4914" s="21"/>
      <c r="AE4914" s="6"/>
      <c r="AF4914" s="6"/>
      <c r="AG4914" s="6"/>
      <c r="AH4914" s="6"/>
    </row>
    <row r="4915" spans="1:34" x14ac:dyDescent="0.35">
      <c r="A4915" s="20"/>
      <c r="B4915" s="6"/>
      <c r="C4915" s="6"/>
      <c r="D4915" s="6"/>
      <c r="E4915" s="6"/>
      <c r="F4915" s="6"/>
      <c r="G4915" s="6"/>
      <c r="H4915" s="6"/>
      <c r="I4915" s="6"/>
      <c r="J4915" s="6"/>
      <c r="K4915" s="6"/>
      <c r="L4915" s="6"/>
      <c r="M4915" s="6"/>
      <c r="N4915" s="6"/>
      <c r="O4915" s="6"/>
      <c r="P4915" s="6"/>
      <c r="Q4915" s="6"/>
      <c r="R4915" s="6"/>
      <c r="S4915" s="6"/>
      <c r="T4915" s="6"/>
      <c r="U4915" s="6"/>
      <c r="V4915" s="6"/>
      <c r="W4915" s="6"/>
      <c r="X4915" s="6"/>
      <c r="Y4915" s="6"/>
      <c r="Z4915" s="6"/>
      <c r="AA4915" s="6"/>
      <c r="AB4915" s="21"/>
      <c r="AC4915" s="21"/>
      <c r="AD4915" s="21"/>
      <c r="AE4915" s="6"/>
      <c r="AF4915" s="6"/>
      <c r="AG4915" s="6"/>
      <c r="AH4915" s="6"/>
    </row>
    <row r="4916" spans="1:34" x14ac:dyDescent="0.35">
      <c r="A4916" s="20"/>
      <c r="B4916" s="6"/>
      <c r="C4916" s="6"/>
      <c r="D4916" s="6"/>
      <c r="E4916" s="6"/>
      <c r="F4916" s="6"/>
      <c r="G4916" s="6"/>
      <c r="H4916" s="6"/>
      <c r="I4916" s="6"/>
      <c r="J4916" s="6"/>
      <c r="K4916" s="6"/>
      <c r="L4916" s="6"/>
      <c r="M4916" s="6"/>
      <c r="N4916" s="6"/>
      <c r="O4916" s="6"/>
      <c r="P4916" s="6"/>
      <c r="Q4916" s="6"/>
      <c r="R4916" s="6"/>
      <c r="S4916" s="6"/>
      <c r="T4916" s="6"/>
      <c r="U4916" s="6"/>
      <c r="V4916" s="6"/>
      <c r="W4916" s="6"/>
      <c r="X4916" s="6"/>
      <c r="Y4916" s="6"/>
      <c r="Z4916" s="6"/>
      <c r="AA4916" s="6"/>
      <c r="AB4916" s="21"/>
      <c r="AC4916" s="21"/>
      <c r="AD4916" s="21"/>
      <c r="AE4916" s="6"/>
      <c r="AF4916" s="6"/>
      <c r="AG4916" s="6"/>
      <c r="AH4916" s="6"/>
    </row>
    <row r="4917" spans="1:34" x14ac:dyDescent="0.35">
      <c r="A4917" s="20"/>
      <c r="B4917" s="6"/>
      <c r="C4917" s="6"/>
      <c r="D4917" s="6"/>
      <c r="E4917" s="6"/>
      <c r="F4917" s="6"/>
      <c r="G4917" s="6"/>
      <c r="H4917" s="6"/>
      <c r="I4917" s="6"/>
      <c r="J4917" s="6"/>
      <c r="K4917" s="6"/>
      <c r="L4917" s="6"/>
      <c r="M4917" s="6"/>
      <c r="N4917" s="6"/>
      <c r="O4917" s="6"/>
      <c r="P4917" s="6"/>
      <c r="Q4917" s="6"/>
      <c r="R4917" s="6"/>
      <c r="S4917" s="6"/>
      <c r="T4917" s="6"/>
      <c r="U4917" s="6"/>
      <c r="V4917" s="6"/>
      <c r="W4917" s="6"/>
      <c r="X4917" s="6"/>
      <c r="Y4917" s="6"/>
      <c r="Z4917" s="6"/>
      <c r="AA4917" s="6"/>
      <c r="AB4917" s="21"/>
      <c r="AC4917" s="21"/>
      <c r="AD4917" s="21"/>
      <c r="AE4917" s="6"/>
      <c r="AF4917" s="6"/>
      <c r="AG4917" s="6"/>
      <c r="AH4917" s="6"/>
    </row>
    <row r="4918" spans="1:34" x14ac:dyDescent="0.35">
      <c r="A4918" s="20"/>
      <c r="B4918" s="6"/>
      <c r="C4918" s="6"/>
      <c r="D4918" s="6"/>
      <c r="E4918" s="6"/>
      <c r="F4918" s="6"/>
      <c r="G4918" s="6"/>
      <c r="H4918" s="6"/>
      <c r="I4918" s="6"/>
      <c r="J4918" s="6"/>
      <c r="K4918" s="6"/>
      <c r="L4918" s="6"/>
      <c r="M4918" s="6"/>
      <c r="N4918" s="6"/>
      <c r="O4918" s="6"/>
      <c r="P4918" s="6"/>
      <c r="Q4918" s="6"/>
      <c r="R4918" s="6"/>
      <c r="S4918" s="6"/>
      <c r="T4918" s="6"/>
      <c r="U4918" s="6"/>
      <c r="V4918" s="6"/>
      <c r="W4918" s="6"/>
      <c r="X4918" s="6"/>
      <c r="Y4918" s="6"/>
      <c r="Z4918" s="6"/>
      <c r="AA4918" s="6"/>
      <c r="AB4918" s="21"/>
      <c r="AC4918" s="21"/>
      <c r="AD4918" s="21"/>
      <c r="AE4918" s="6"/>
      <c r="AF4918" s="6"/>
      <c r="AG4918" s="6"/>
      <c r="AH4918" s="6"/>
    </row>
    <row r="4919" spans="1:34" x14ac:dyDescent="0.35">
      <c r="A4919" s="20"/>
      <c r="B4919" s="6"/>
      <c r="C4919" s="6"/>
      <c r="D4919" s="6"/>
      <c r="E4919" s="6"/>
      <c r="F4919" s="6"/>
      <c r="G4919" s="6"/>
      <c r="H4919" s="6"/>
      <c r="I4919" s="6"/>
      <c r="J4919" s="6"/>
      <c r="K4919" s="6"/>
      <c r="L4919" s="6"/>
      <c r="M4919" s="6"/>
      <c r="N4919" s="6"/>
      <c r="O4919" s="6"/>
      <c r="P4919" s="6"/>
      <c r="Q4919" s="6"/>
      <c r="R4919" s="6"/>
      <c r="S4919" s="6"/>
      <c r="T4919" s="6"/>
      <c r="U4919" s="6"/>
      <c r="V4919" s="6"/>
      <c r="W4919" s="6"/>
      <c r="X4919" s="6"/>
      <c r="Y4919" s="6"/>
      <c r="Z4919" s="6"/>
      <c r="AA4919" s="6"/>
      <c r="AB4919" s="21"/>
      <c r="AC4919" s="21"/>
      <c r="AD4919" s="21"/>
      <c r="AE4919" s="6"/>
      <c r="AF4919" s="6"/>
      <c r="AG4919" s="6"/>
      <c r="AH4919" s="6"/>
    </row>
    <row r="4920" spans="1:34" x14ac:dyDescent="0.35">
      <c r="A4920" s="20"/>
      <c r="B4920" s="6"/>
      <c r="C4920" s="6"/>
      <c r="D4920" s="6"/>
      <c r="E4920" s="6"/>
      <c r="F4920" s="6"/>
      <c r="G4920" s="6"/>
      <c r="H4920" s="6"/>
      <c r="I4920" s="6"/>
      <c r="J4920" s="6"/>
      <c r="K4920" s="6"/>
      <c r="L4920" s="6"/>
      <c r="M4920" s="6"/>
      <c r="N4920" s="6"/>
      <c r="O4920" s="6"/>
      <c r="P4920" s="6"/>
      <c r="Q4920" s="6"/>
      <c r="R4920" s="6"/>
      <c r="S4920" s="6"/>
      <c r="T4920" s="6"/>
      <c r="U4920" s="6"/>
      <c r="V4920" s="6"/>
      <c r="W4920" s="6"/>
      <c r="X4920" s="6"/>
      <c r="Y4920" s="6"/>
      <c r="Z4920" s="6"/>
      <c r="AA4920" s="6"/>
      <c r="AB4920" s="21"/>
      <c r="AC4920" s="21"/>
      <c r="AD4920" s="21"/>
      <c r="AE4920" s="6"/>
      <c r="AF4920" s="6"/>
      <c r="AG4920" s="6"/>
      <c r="AH4920" s="6"/>
    </row>
    <row r="4921" spans="1:34" x14ac:dyDescent="0.35">
      <c r="A4921" s="20"/>
      <c r="B4921" s="6"/>
      <c r="C4921" s="6"/>
      <c r="D4921" s="6"/>
      <c r="E4921" s="6"/>
      <c r="F4921" s="6"/>
      <c r="G4921" s="6"/>
      <c r="H4921" s="6"/>
      <c r="I4921" s="6"/>
      <c r="J4921" s="6"/>
      <c r="K4921" s="6"/>
      <c r="L4921" s="6"/>
      <c r="M4921" s="6"/>
      <c r="N4921" s="6"/>
      <c r="O4921" s="6"/>
      <c r="P4921" s="6"/>
      <c r="Q4921" s="6"/>
      <c r="R4921" s="6"/>
      <c r="S4921" s="6"/>
      <c r="T4921" s="6"/>
      <c r="U4921" s="6"/>
      <c r="V4921" s="6"/>
      <c r="W4921" s="6"/>
      <c r="X4921" s="6"/>
      <c r="Y4921" s="6"/>
      <c r="Z4921" s="6"/>
      <c r="AA4921" s="6"/>
      <c r="AB4921" s="21"/>
      <c r="AC4921" s="21"/>
      <c r="AD4921" s="21"/>
      <c r="AE4921" s="6"/>
      <c r="AF4921" s="6"/>
      <c r="AG4921" s="6"/>
      <c r="AH4921" s="6"/>
    </row>
    <row r="4922" spans="1:34" x14ac:dyDescent="0.35">
      <c r="A4922" s="20"/>
      <c r="B4922" s="6"/>
      <c r="C4922" s="6"/>
      <c r="D4922" s="6"/>
      <c r="E4922" s="6"/>
      <c r="F4922" s="6"/>
      <c r="G4922" s="6"/>
      <c r="H4922" s="6"/>
      <c r="I4922" s="6"/>
      <c r="J4922" s="6"/>
      <c r="K4922" s="6"/>
      <c r="L4922" s="6"/>
      <c r="M4922" s="6"/>
      <c r="N4922" s="6"/>
      <c r="O4922" s="6"/>
      <c r="P4922" s="6"/>
      <c r="Q4922" s="6"/>
      <c r="R4922" s="6"/>
      <c r="S4922" s="6"/>
      <c r="T4922" s="6"/>
      <c r="U4922" s="6"/>
      <c r="V4922" s="6"/>
      <c r="W4922" s="6"/>
      <c r="X4922" s="6"/>
      <c r="Y4922" s="6"/>
      <c r="Z4922" s="6"/>
      <c r="AA4922" s="6"/>
      <c r="AB4922" s="21"/>
      <c r="AC4922" s="21"/>
      <c r="AD4922" s="21"/>
      <c r="AE4922" s="6"/>
      <c r="AF4922" s="6"/>
      <c r="AG4922" s="6"/>
      <c r="AH4922" s="6"/>
    </row>
    <row r="4923" spans="1:34" x14ac:dyDescent="0.35">
      <c r="A4923" s="20"/>
      <c r="B4923" s="6"/>
      <c r="C4923" s="6"/>
      <c r="D4923" s="6"/>
      <c r="E4923" s="6"/>
      <c r="F4923" s="6"/>
      <c r="G4923" s="6"/>
      <c r="H4923" s="6"/>
      <c r="I4923" s="6"/>
      <c r="J4923" s="6"/>
      <c r="K4923" s="6"/>
      <c r="L4923" s="6"/>
      <c r="M4923" s="6"/>
      <c r="N4923" s="6"/>
      <c r="O4923" s="6"/>
      <c r="P4923" s="6"/>
      <c r="Q4923" s="6"/>
      <c r="R4923" s="6"/>
      <c r="S4923" s="6"/>
      <c r="T4923" s="6"/>
      <c r="U4923" s="6"/>
      <c r="V4923" s="6"/>
      <c r="W4923" s="6"/>
      <c r="X4923" s="6"/>
      <c r="Y4923" s="6"/>
      <c r="Z4923" s="6"/>
      <c r="AA4923" s="6"/>
      <c r="AB4923" s="21"/>
      <c r="AC4923" s="21"/>
      <c r="AD4923" s="21"/>
      <c r="AE4923" s="6"/>
      <c r="AF4923" s="6"/>
      <c r="AG4923" s="6"/>
      <c r="AH4923" s="6"/>
    </row>
    <row r="4924" spans="1:34" x14ac:dyDescent="0.35">
      <c r="A4924" s="20"/>
      <c r="B4924" s="6"/>
      <c r="C4924" s="6"/>
      <c r="D4924" s="6"/>
      <c r="E4924" s="6"/>
      <c r="F4924" s="6"/>
      <c r="G4924" s="6"/>
      <c r="H4924" s="6"/>
      <c r="I4924" s="6"/>
      <c r="J4924" s="6"/>
      <c r="K4924" s="6"/>
      <c r="L4924" s="6"/>
      <c r="M4924" s="6"/>
      <c r="N4924" s="6"/>
      <c r="O4924" s="6"/>
      <c r="P4924" s="6"/>
      <c r="Q4924" s="6"/>
      <c r="R4924" s="6"/>
      <c r="S4924" s="6"/>
      <c r="T4924" s="6"/>
      <c r="U4924" s="6"/>
      <c r="V4924" s="6"/>
      <c r="W4924" s="6"/>
      <c r="X4924" s="6"/>
      <c r="Y4924" s="6"/>
      <c r="Z4924" s="6"/>
      <c r="AA4924" s="6"/>
      <c r="AB4924" s="21"/>
      <c r="AC4924" s="21"/>
      <c r="AD4924" s="21"/>
      <c r="AE4924" s="6"/>
      <c r="AF4924" s="6"/>
      <c r="AG4924" s="6"/>
      <c r="AH4924" s="6"/>
    </row>
    <row r="4925" spans="1:34" x14ac:dyDescent="0.35">
      <c r="A4925" s="20"/>
      <c r="B4925" s="6"/>
      <c r="C4925" s="6"/>
      <c r="D4925" s="6"/>
      <c r="E4925" s="6"/>
      <c r="F4925" s="6"/>
      <c r="G4925" s="6"/>
      <c r="H4925" s="6"/>
      <c r="I4925" s="6"/>
      <c r="J4925" s="6"/>
      <c r="K4925" s="6"/>
      <c r="L4925" s="6"/>
      <c r="M4925" s="6"/>
      <c r="N4925" s="6"/>
      <c r="O4925" s="6"/>
      <c r="P4925" s="6"/>
      <c r="Q4925" s="6"/>
      <c r="R4925" s="6"/>
      <c r="S4925" s="6"/>
      <c r="T4925" s="6"/>
      <c r="U4925" s="6"/>
      <c r="V4925" s="6"/>
      <c r="W4925" s="6"/>
      <c r="X4925" s="6"/>
      <c r="Y4925" s="6"/>
      <c r="Z4925" s="6"/>
      <c r="AA4925" s="6"/>
      <c r="AB4925" s="21"/>
      <c r="AC4925" s="21"/>
      <c r="AD4925" s="21"/>
      <c r="AE4925" s="6"/>
      <c r="AF4925" s="6"/>
      <c r="AG4925" s="6"/>
      <c r="AH4925" s="6"/>
    </row>
    <row r="4926" spans="1:34" x14ac:dyDescent="0.35">
      <c r="A4926" s="20"/>
      <c r="B4926" s="6"/>
      <c r="C4926" s="6"/>
      <c r="D4926" s="6"/>
      <c r="E4926" s="6"/>
      <c r="F4926" s="6"/>
      <c r="G4926" s="6"/>
      <c r="H4926" s="6"/>
      <c r="I4926" s="6"/>
      <c r="J4926" s="6"/>
      <c r="K4926" s="6"/>
      <c r="L4926" s="6"/>
      <c r="M4926" s="6"/>
      <c r="N4926" s="6"/>
      <c r="O4926" s="6"/>
      <c r="P4926" s="6"/>
      <c r="Q4926" s="6"/>
      <c r="R4926" s="6"/>
      <c r="S4926" s="6"/>
      <c r="T4926" s="6"/>
      <c r="U4926" s="6"/>
      <c r="V4926" s="6"/>
      <c r="W4926" s="6"/>
      <c r="X4926" s="6"/>
      <c r="Y4926" s="6"/>
      <c r="Z4926" s="6"/>
      <c r="AA4926" s="6"/>
      <c r="AB4926" s="21"/>
      <c r="AC4926" s="21"/>
      <c r="AD4926" s="21"/>
      <c r="AE4926" s="6"/>
      <c r="AF4926" s="6"/>
      <c r="AG4926" s="6"/>
      <c r="AH4926" s="6"/>
    </row>
    <row r="4927" spans="1:34" x14ac:dyDescent="0.35">
      <c r="A4927" s="20"/>
      <c r="B4927" s="6"/>
      <c r="C4927" s="6"/>
      <c r="D4927" s="6"/>
      <c r="E4927" s="6"/>
      <c r="F4927" s="6"/>
      <c r="G4927" s="6"/>
      <c r="H4927" s="6"/>
      <c r="I4927" s="6"/>
      <c r="J4927" s="6"/>
      <c r="K4927" s="6"/>
      <c r="L4927" s="6"/>
      <c r="M4927" s="6"/>
      <c r="N4927" s="6"/>
      <c r="O4927" s="6"/>
      <c r="P4927" s="6"/>
      <c r="Q4927" s="6"/>
      <c r="R4927" s="6"/>
      <c r="S4927" s="6"/>
      <c r="T4927" s="6"/>
      <c r="U4927" s="6"/>
      <c r="V4927" s="6"/>
      <c r="W4927" s="6"/>
      <c r="X4927" s="6"/>
      <c r="Y4927" s="6"/>
      <c r="Z4927" s="6"/>
      <c r="AA4927" s="6"/>
      <c r="AB4927" s="21"/>
      <c r="AC4927" s="21"/>
      <c r="AD4927" s="21"/>
      <c r="AE4927" s="6"/>
      <c r="AF4927" s="6"/>
      <c r="AG4927" s="6"/>
      <c r="AH4927" s="6"/>
    </row>
    <row r="4928" spans="1:34" x14ac:dyDescent="0.35">
      <c r="A4928" s="20"/>
      <c r="B4928" s="6"/>
      <c r="C4928" s="6"/>
      <c r="D4928" s="6"/>
      <c r="E4928" s="6"/>
      <c r="F4928" s="6"/>
      <c r="G4928" s="6"/>
      <c r="H4928" s="6"/>
      <c r="I4928" s="6"/>
      <c r="J4928" s="6"/>
      <c r="K4928" s="6"/>
      <c r="L4928" s="6"/>
      <c r="M4928" s="6"/>
      <c r="N4928" s="6"/>
      <c r="O4928" s="6"/>
      <c r="P4928" s="6"/>
      <c r="Q4928" s="6"/>
      <c r="R4928" s="6"/>
      <c r="S4928" s="6"/>
      <c r="T4928" s="6"/>
      <c r="U4928" s="6"/>
      <c r="V4928" s="6"/>
      <c r="W4928" s="6"/>
      <c r="X4928" s="6"/>
      <c r="Y4928" s="6"/>
      <c r="Z4928" s="6"/>
      <c r="AA4928" s="6"/>
      <c r="AB4928" s="21"/>
      <c r="AC4928" s="21"/>
      <c r="AD4928" s="21"/>
      <c r="AE4928" s="6"/>
      <c r="AF4928" s="6"/>
      <c r="AG4928" s="6"/>
      <c r="AH4928" s="6"/>
    </row>
    <row r="4929" spans="1:34" x14ac:dyDescent="0.35">
      <c r="A4929" s="20"/>
      <c r="B4929" s="6"/>
      <c r="C4929" s="6"/>
      <c r="D4929" s="6"/>
      <c r="E4929" s="6"/>
      <c r="F4929" s="6"/>
      <c r="G4929" s="6"/>
      <c r="H4929" s="6"/>
      <c r="I4929" s="6"/>
      <c r="J4929" s="6"/>
      <c r="K4929" s="6"/>
      <c r="L4929" s="6"/>
      <c r="M4929" s="6"/>
      <c r="N4929" s="6"/>
      <c r="O4929" s="6"/>
      <c r="P4929" s="6"/>
      <c r="Q4929" s="6"/>
      <c r="R4929" s="6"/>
      <c r="S4929" s="6"/>
      <c r="T4929" s="6"/>
      <c r="U4929" s="6"/>
      <c r="V4929" s="6"/>
      <c r="W4929" s="6"/>
      <c r="X4929" s="6"/>
      <c r="Y4929" s="6"/>
      <c r="Z4929" s="6"/>
      <c r="AA4929" s="6"/>
      <c r="AB4929" s="21"/>
      <c r="AC4929" s="21"/>
      <c r="AD4929" s="21"/>
      <c r="AE4929" s="6"/>
      <c r="AF4929" s="6"/>
      <c r="AG4929" s="6"/>
      <c r="AH4929" s="6"/>
    </row>
    <row r="4930" spans="1:34" x14ac:dyDescent="0.35">
      <c r="A4930" s="20"/>
      <c r="B4930" s="6"/>
      <c r="C4930" s="6"/>
      <c r="D4930" s="6"/>
      <c r="E4930" s="6"/>
      <c r="F4930" s="6"/>
      <c r="G4930" s="6"/>
      <c r="H4930" s="6"/>
      <c r="I4930" s="6"/>
      <c r="J4930" s="6"/>
      <c r="K4930" s="6"/>
      <c r="L4930" s="6"/>
      <c r="M4930" s="6"/>
      <c r="N4930" s="6"/>
      <c r="O4930" s="6"/>
      <c r="P4930" s="6"/>
      <c r="Q4930" s="6"/>
      <c r="R4930" s="6"/>
      <c r="S4930" s="6"/>
      <c r="T4930" s="6"/>
      <c r="U4930" s="6"/>
      <c r="V4930" s="6"/>
      <c r="W4930" s="6"/>
      <c r="X4930" s="6"/>
      <c r="Y4930" s="6"/>
      <c r="Z4930" s="6"/>
      <c r="AA4930" s="6"/>
      <c r="AB4930" s="21"/>
      <c r="AC4930" s="21"/>
      <c r="AD4930" s="21"/>
      <c r="AE4930" s="6"/>
      <c r="AF4930" s="6"/>
      <c r="AG4930" s="6"/>
      <c r="AH4930" s="6"/>
    </row>
    <row r="4931" spans="1:34" x14ac:dyDescent="0.35">
      <c r="A4931" s="20"/>
      <c r="B4931" s="6"/>
      <c r="C4931" s="6"/>
      <c r="D4931" s="6"/>
      <c r="E4931" s="6"/>
      <c r="F4931" s="6"/>
      <c r="G4931" s="6"/>
      <c r="H4931" s="6"/>
      <c r="I4931" s="6"/>
      <c r="J4931" s="6"/>
      <c r="K4931" s="6"/>
      <c r="L4931" s="6"/>
      <c r="M4931" s="6"/>
      <c r="N4931" s="6"/>
      <c r="O4931" s="6"/>
      <c r="P4931" s="6"/>
      <c r="Q4931" s="6"/>
      <c r="R4931" s="6"/>
      <c r="S4931" s="6"/>
      <c r="T4931" s="6"/>
      <c r="U4931" s="6"/>
      <c r="V4931" s="6"/>
      <c r="W4931" s="6"/>
      <c r="X4931" s="6"/>
      <c r="Y4931" s="6"/>
      <c r="Z4931" s="6"/>
      <c r="AA4931" s="6"/>
      <c r="AB4931" s="21"/>
      <c r="AC4931" s="21"/>
      <c r="AD4931" s="21"/>
      <c r="AE4931" s="6"/>
      <c r="AF4931" s="6"/>
      <c r="AG4931" s="6"/>
      <c r="AH4931" s="6"/>
    </row>
    <row r="4932" spans="1:34" x14ac:dyDescent="0.35">
      <c r="A4932" s="20"/>
      <c r="B4932" s="6"/>
      <c r="C4932" s="6"/>
      <c r="D4932" s="6"/>
      <c r="E4932" s="6"/>
      <c r="F4932" s="6"/>
      <c r="G4932" s="6"/>
      <c r="H4932" s="6"/>
      <c r="I4932" s="6"/>
      <c r="J4932" s="6"/>
      <c r="K4932" s="6"/>
      <c r="L4932" s="6"/>
      <c r="M4932" s="6"/>
      <c r="N4932" s="6"/>
      <c r="O4932" s="6"/>
      <c r="P4932" s="6"/>
      <c r="Q4932" s="6"/>
      <c r="R4932" s="6"/>
      <c r="S4932" s="6"/>
      <c r="T4932" s="6"/>
      <c r="U4932" s="6"/>
      <c r="V4932" s="6"/>
      <c r="W4932" s="6"/>
      <c r="X4932" s="6"/>
      <c r="Y4932" s="6"/>
      <c r="Z4932" s="6"/>
      <c r="AA4932" s="6"/>
      <c r="AB4932" s="21"/>
      <c r="AC4932" s="21"/>
      <c r="AD4932" s="21"/>
      <c r="AE4932" s="6"/>
      <c r="AF4932" s="6"/>
      <c r="AG4932" s="6"/>
      <c r="AH4932" s="6"/>
    </row>
    <row r="4933" spans="1:34" x14ac:dyDescent="0.35">
      <c r="A4933" s="20"/>
      <c r="B4933" s="6"/>
      <c r="C4933" s="6"/>
      <c r="D4933" s="6"/>
      <c r="E4933" s="6"/>
      <c r="F4933" s="6"/>
      <c r="G4933" s="6"/>
      <c r="H4933" s="6"/>
      <c r="I4933" s="6"/>
      <c r="J4933" s="6"/>
      <c r="K4933" s="6"/>
      <c r="L4933" s="6"/>
      <c r="M4933" s="6"/>
      <c r="N4933" s="6"/>
      <c r="O4933" s="6"/>
      <c r="P4933" s="6"/>
      <c r="Q4933" s="6"/>
      <c r="R4933" s="6"/>
      <c r="S4933" s="6"/>
      <c r="T4933" s="6"/>
      <c r="U4933" s="6"/>
      <c r="V4933" s="6"/>
      <c r="W4933" s="6"/>
      <c r="X4933" s="6"/>
      <c r="Y4933" s="6"/>
      <c r="Z4933" s="6"/>
      <c r="AA4933" s="6"/>
      <c r="AB4933" s="21"/>
      <c r="AC4933" s="21"/>
      <c r="AD4933" s="21"/>
      <c r="AE4933" s="6"/>
      <c r="AF4933" s="6"/>
      <c r="AG4933" s="6"/>
      <c r="AH4933" s="6"/>
    </row>
    <row r="4934" spans="1:34" x14ac:dyDescent="0.35">
      <c r="A4934" s="20"/>
      <c r="B4934" s="6"/>
      <c r="C4934" s="6"/>
      <c r="D4934" s="6"/>
      <c r="E4934" s="6"/>
      <c r="F4934" s="6"/>
      <c r="G4934" s="6"/>
      <c r="H4934" s="6"/>
      <c r="I4934" s="6"/>
      <c r="J4934" s="6"/>
      <c r="K4934" s="6"/>
      <c r="L4934" s="6"/>
      <c r="M4934" s="6"/>
      <c r="N4934" s="6"/>
      <c r="O4934" s="6"/>
      <c r="P4934" s="6"/>
      <c r="Q4934" s="6"/>
      <c r="R4934" s="6"/>
      <c r="S4934" s="6"/>
      <c r="T4934" s="6"/>
      <c r="U4934" s="6"/>
      <c r="V4934" s="6"/>
      <c r="W4934" s="6"/>
      <c r="X4934" s="6"/>
      <c r="Y4934" s="6"/>
      <c r="Z4934" s="6"/>
      <c r="AA4934" s="6"/>
      <c r="AB4934" s="21"/>
      <c r="AC4934" s="21"/>
      <c r="AD4934" s="21"/>
      <c r="AE4934" s="6"/>
      <c r="AF4934" s="6"/>
      <c r="AG4934" s="6"/>
      <c r="AH4934" s="6"/>
    </row>
    <row r="4935" spans="1:34" x14ac:dyDescent="0.35">
      <c r="A4935" s="20"/>
      <c r="B4935" s="6"/>
      <c r="C4935" s="6"/>
      <c r="D4935" s="6"/>
      <c r="E4935" s="6"/>
      <c r="F4935" s="6"/>
      <c r="G4935" s="6"/>
      <c r="H4935" s="6"/>
      <c r="I4935" s="6"/>
      <c r="J4935" s="6"/>
      <c r="K4935" s="6"/>
      <c r="L4935" s="6"/>
      <c r="M4935" s="6"/>
      <c r="N4935" s="6"/>
      <c r="O4935" s="6"/>
      <c r="P4935" s="6"/>
      <c r="Q4935" s="6"/>
      <c r="R4935" s="6"/>
      <c r="S4935" s="6"/>
      <c r="T4935" s="6"/>
      <c r="U4935" s="6"/>
      <c r="V4935" s="6"/>
      <c r="W4935" s="6"/>
      <c r="X4935" s="6"/>
      <c r="Y4935" s="6"/>
      <c r="Z4935" s="6"/>
      <c r="AA4935" s="6"/>
      <c r="AB4935" s="21"/>
      <c r="AC4935" s="21"/>
      <c r="AD4935" s="21"/>
      <c r="AE4935" s="6"/>
      <c r="AF4935" s="6"/>
      <c r="AG4935" s="6"/>
      <c r="AH4935" s="6"/>
    </row>
    <row r="4936" spans="1:34" x14ac:dyDescent="0.35">
      <c r="A4936" s="20"/>
      <c r="B4936" s="6"/>
      <c r="C4936" s="6"/>
      <c r="D4936" s="6"/>
      <c r="E4936" s="6"/>
      <c r="F4936" s="6"/>
      <c r="G4936" s="6"/>
      <c r="H4936" s="6"/>
      <c r="I4936" s="6"/>
      <c r="J4936" s="6"/>
      <c r="K4936" s="6"/>
      <c r="L4936" s="6"/>
      <c r="M4936" s="6"/>
      <c r="N4936" s="6"/>
      <c r="O4936" s="6"/>
      <c r="P4936" s="6"/>
      <c r="Q4936" s="6"/>
      <c r="R4936" s="6"/>
      <c r="S4936" s="6"/>
      <c r="T4936" s="6"/>
      <c r="U4936" s="6"/>
      <c r="V4936" s="6"/>
      <c r="W4936" s="6"/>
      <c r="X4936" s="6"/>
      <c r="Y4936" s="6"/>
      <c r="Z4936" s="6"/>
      <c r="AA4936" s="6"/>
      <c r="AB4936" s="21"/>
      <c r="AC4936" s="21"/>
      <c r="AD4936" s="21"/>
      <c r="AE4936" s="6"/>
      <c r="AF4936" s="6"/>
      <c r="AG4936" s="6"/>
      <c r="AH4936" s="6"/>
    </row>
    <row r="4937" spans="1:34" x14ac:dyDescent="0.35">
      <c r="A4937" s="20"/>
      <c r="B4937" s="6"/>
      <c r="C4937" s="6"/>
      <c r="D4937" s="6"/>
      <c r="E4937" s="6"/>
      <c r="F4937" s="6"/>
      <c r="G4937" s="6"/>
      <c r="H4937" s="6"/>
      <c r="I4937" s="6"/>
      <c r="J4937" s="6"/>
      <c r="K4937" s="6"/>
      <c r="L4937" s="6"/>
      <c r="M4937" s="6"/>
      <c r="N4937" s="6"/>
      <c r="O4937" s="6"/>
      <c r="P4937" s="6"/>
      <c r="Q4937" s="6"/>
      <c r="R4937" s="6"/>
      <c r="S4937" s="6"/>
      <c r="T4937" s="6"/>
      <c r="U4937" s="6"/>
      <c r="V4937" s="6"/>
      <c r="W4937" s="6"/>
      <c r="X4937" s="6"/>
      <c r="Y4937" s="6"/>
      <c r="Z4937" s="6"/>
      <c r="AA4937" s="6"/>
      <c r="AB4937" s="21"/>
      <c r="AC4937" s="21"/>
      <c r="AD4937" s="21"/>
      <c r="AE4937" s="6"/>
      <c r="AF4937" s="6"/>
      <c r="AG4937" s="6"/>
      <c r="AH4937" s="6"/>
    </row>
    <row r="4938" spans="1:34" x14ac:dyDescent="0.35">
      <c r="A4938" s="20"/>
      <c r="B4938" s="6"/>
      <c r="C4938" s="6"/>
      <c r="D4938" s="6"/>
      <c r="E4938" s="6"/>
      <c r="F4938" s="6"/>
      <c r="G4938" s="6"/>
      <c r="H4938" s="6"/>
      <c r="I4938" s="6"/>
      <c r="J4938" s="6"/>
      <c r="K4938" s="6"/>
      <c r="L4938" s="6"/>
      <c r="M4938" s="6"/>
      <c r="N4938" s="6"/>
      <c r="O4938" s="6"/>
      <c r="P4938" s="6"/>
      <c r="Q4938" s="6"/>
      <c r="R4938" s="6"/>
      <c r="S4938" s="6"/>
      <c r="T4938" s="6"/>
      <c r="U4938" s="6"/>
      <c r="V4938" s="6"/>
      <c r="W4938" s="6"/>
      <c r="X4938" s="6"/>
      <c r="Y4938" s="6"/>
      <c r="Z4938" s="6"/>
      <c r="AA4938" s="6"/>
      <c r="AB4938" s="21"/>
      <c r="AC4938" s="21"/>
      <c r="AD4938" s="21"/>
      <c r="AE4938" s="6"/>
      <c r="AF4938" s="6"/>
      <c r="AG4938" s="6"/>
      <c r="AH4938" s="6"/>
    </row>
    <row r="4939" spans="1:34" x14ac:dyDescent="0.35">
      <c r="A4939" s="20"/>
      <c r="B4939" s="6"/>
      <c r="C4939" s="6"/>
      <c r="D4939" s="6"/>
      <c r="E4939" s="6"/>
      <c r="F4939" s="6"/>
      <c r="G4939" s="6"/>
      <c r="H4939" s="6"/>
      <c r="I4939" s="6"/>
      <c r="J4939" s="6"/>
      <c r="K4939" s="6"/>
      <c r="L4939" s="6"/>
      <c r="M4939" s="6"/>
      <c r="N4939" s="6"/>
      <c r="O4939" s="6"/>
      <c r="P4939" s="6"/>
      <c r="Q4939" s="6"/>
      <c r="R4939" s="6"/>
      <c r="S4939" s="6"/>
      <c r="T4939" s="6"/>
      <c r="U4939" s="6"/>
      <c r="V4939" s="6"/>
      <c r="W4939" s="6"/>
      <c r="X4939" s="6"/>
      <c r="Y4939" s="6"/>
      <c r="Z4939" s="6"/>
      <c r="AA4939" s="6"/>
      <c r="AB4939" s="21"/>
      <c r="AC4939" s="21"/>
      <c r="AD4939" s="21"/>
      <c r="AE4939" s="6"/>
      <c r="AF4939" s="6"/>
      <c r="AG4939" s="6"/>
      <c r="AH4939" s="6"/>
    </row>
    <row r="4940" spans="1:34" x14ac:dyDescent="0.35">
      <c r="A4940" s="20"/>
      <c r="B4940" s="6"/>
      <c r="C4940" s="6"/>
      <c r="D4940" s="6"/>
      <c r="E4940" s="6"/>
      <c r="F4940" s="6"/>
      <c r="G4940" s="6"/>
      <c r="H4940" s="6"/>
      <c r="I4940" s="6"/>
      <c r="J4940" s="6"/>
      <c r="K4940" s="6"/>
      <c r="L4940" s="6"/>
      <c r="M4940" s="6"/>
      <c r="N4940" s="6"/>
      <c r="O4940" s="6"/>
      <c r="P4940" s="6"/>
      <c r="Q4940" s="6"/>
      <c r="R4940" s="6"/>
      <c r="S4940" s="6"/>
      <c r="T4940" s="6"/>
      <c r="U4940" s="6"/>
      <c r="V4940" s="6"/>
      <c r="W4940" s="6"/>
      <c r="X4940" s="6"/>
      <c r="Y4940" s="6"/>
      <c r="Z4940" s="6"/>
      <c r="AA4940" s="6"/>
      <c r="AB4940" s="21"/>
      <c r="AC4940" s="21"/>
      <c r="AD4940" s="21"/>
      <c r="AE4940" s="6"/>
      <c r="AF4940" s="6"/>
      <c r="AG4940" s="6"/>
      <c r="AH4940" s="6"/>
    </row>
    <row r="4941" spans="1:34" x14ac:dyDescent="0.35">
      <c r="A4941" s="20"/>
      <c r="B4941" s="6"/>
      <c r="C4941" s="6"/>
      <c r="D4941" s="6"/>
      <c r="E4941" s="6"/>
      <c r="F4941" s="6"/>
      <c r="G4941" s="6"/>
      <c r="H4941" s="6"/>
      <c r="I4941" s="6"/>
      <c r="J4941" s="6"/>
      <c r="K4941" s="6"/>
      <c r="L4941" s="6"/>
      <c r="M4941" s="6"/>
      <c r="N4941" s="6"/>
      <c r="O4941" s="6"/>
      <c r="P4941" s="6"/>
      <c r="Q4941" s="6"/>
      <c r="R4941" s="6"/>
      <c r="S4941" s="6"/>
      <c r="T4941" s="6"/>
      <c r="U4941" s="6"/>
      <c r="V4941" s="6"/>
      <c r="W4941" s="6"/>
      <c r="X4941" s="6"/>
      <c r="Y4941" s="6"/>
      <c r="Z4941" s="6"/>
      <c r="AA4941" s="6"/>
      <c r="AB4941" s="21"/>
      <c r="AC4941" s="21"/>
      <c r="AD4941" s="21"/>
      <c r="AE4941" s="6"/>
      <c r="AF4941" s="6"/>
      <c r="AG4941" s="6"/>
      <c r="AH4941" s="6"/>
    </row>
    <row r="4942" spans="1:34" x14ac:dyDescent="0.35">
      <c r="A4942" s="20"/>
      <c r="B4942" s="6"/>
      <c r="C4942" s="6"/>
      <c r="D4942" s="6"/>
      <c r="E4942" s="6"/>
      <c r="F4942" s="6"/>
      <c r="G4942" s="6"/>
      <c r="H4942" s="6"/>
      <c r="I4942" s="6"/>
      <c r="J4942" s="6"/>
      <c r="K4942" s="6"/>
      <c r="L4942" s="6"/>
      <c r="M4942" s="6"/>
      <c r="N4942" s="6"/>
      <c r="O4942" s="6"/>
      <c r="P4942" s="6"/>
      <c r="Q4942" s="6"/>
      <c r="R4942" s="6"/>
      <c r="S4942" s="6"/>
      <c r="T4942" s="6"/>
      <c r="U4942" s="6"/>
      <c r="V4942" s="6"/>
      <c r="W4942" s="6"/>
      <c r="X4942" s="6"/>
      <c r="Y4942" s="6"/>
      <c r="Z4942" s="6"/>
      <c r="AA4942" s="6"/>
      <c r="AB4942" s="21"/>
      <c r="AC4942" s="21"/>
      <c r="AD4942" s="21"/>
      <c r="AE4942" s="6"/>
      <c r="AF4942" s="6"/>
      <c r="AG4942" s="6"/>
      <c r="AH4942" s="6"/>
    </row>
    <row r="4943" spans="1:34" x14ac:dyDescent="0.35">
      <c r="A4943" s="20"/>
      <c r="B4943" s="6"/>
      <c r="C4943" s="6"/>
      <c r="D4943" s="6"/>
      <c r="E4943" s="6"/>
      <c r="F4943" s="6"/>
      <c r="G4943" s="6"/>
      <c r="H4943" s="6"/>
      <c r="I4943" s="6"/>
      <c r="J4943" s="6"/>
      <c r="K4943" s="6"/>
      <c r="L4943" s="6"/>
      <c r="M4943" s="6"/>
      <c r="N4943" s="6"/>
      <c r="O4943" s="6"/>
      <c r="P4943" s="6"/>
      <c r="Q4943" s="6"/>
      <c r="R4943" s="6"/>
      <c r="S4943" s="6"/>
      <c r="T4943" s="6"/>
      <c r="U4943" s="6"/>
      <c r="V4943" s="6"/>
      <c r="W4943" s="6"/>
      <c r="X4943" s="6"/>
      <c r="Y4943" s="6"/>
      <c r="Z4943" s="6"/>
      <c r="AA4943" s="6"/>
      <c r="AB4943" s="21"/>
      <c r="AC4943" s="21"/>
      <c r="AD4943" s="21"/>
      <c r="AE4943" s="6"/>
      <c r="AF4943" s="6"/>
      <c r="AG4943" s="6"/>
      <c r="AH4943" s="6"/>
    </row>
    <row r="4944" spans="1:34" x14ac:dyDescent="0.35">
      <c r="A4944" s="20"/>
      <c r="B4944" s="6"/>
      <c r="C4944" s="6"/>
      <c r="D4944" s="6"/>
      <c r="E4944" s="6"/>
      <c r="F4944" s="6"/>
      <c r="G4944" s="6"/>
      <c r="H4944" s="6"/>
      <c r="I4944" s="6"/>
      <c r="J4944" s="6"/>
      <c r="K4944" s="6"/>
      <c r="L4944" s="6"/>
      <c r="M4944" s="6"/>
      <c r="N4944" s="6"/>
      <c r="O4944" s="6"/>
      <c r="P4944" s="6"/>
      <c r="Q4944" s="6"/>
      <c r="R4944" s="6"/>
      <c r="S4944" s="6"/>
      <c r="T4944" s="6"/>
      <c r="U4944" s="6"/>
      <c r="V4944" s="6"/>
      <c r="W4944" s="6"/>
      <c r="X4944" s="6"/>
      <c r="Y4944" s="6"/>
      <c r="Z4944" s="6"/>
      <c r="AA4944" s="6"/>
      <c r="AB4944" s="21"/>
      <c r="AC4944" s="21"/>
      <c r="AD4944" s="21"/>
      <c r="AE4944" s="6"/>
      <c r="AF4944" s="6"/>
      <c r="AG4944" s="6"/>
      <c r="AH4944" s="6"/>
    </row>
    <row r="4945" spans="1:34" x14ac:dyDescent="0.35">
      <c r="A4945" s="20"/>
      <c r="B4945" s="6"/>
      <c r="C4945" s="6"/>
      <c r="D4945" s="6"/>
      <c r="E4945" s="6"/>
      <c r="F4945" s="6"/>
      <c r="G4945" s="6"/>
      <c r="H4945" s="6"/>
      <c r="I4945" s="6"/>
      <c r="J4945" s="6"/>
      <c r="K4945" s="6"/>
      <c r="L4945" s="6"/>
      <c r="M4945" s="6"/>
      <c r="N4945" s="6"/>
      <c r="O4945" s="6"/>
      <c r="P4945" s="6"/>
      <c r="Q4945" s="6"/>
      <c r="R4945" s="6"/>
      <c r="S4945" s="6"/>
      <c r="T4945" s="6"/>
      <c r="U4945" s="6"/>
      <c r="V4945" s="6"/>
      <c r="W4945" s="6"/>
      <c r="X4945" s="6"/>
      <c r="Y4945" s="6"/>
      <c r="Z4945" s="6"/>
      <c r="AA4945" s="6"/>
      <c r="AB4945" s="21"/>
      <c r="AC4945" s="21"/>
      <c r="AD4945" s="21"/>
      <c r="AE4945" s="6"/>
      <c r="AF4945" s="6"/>
      <c r="AG4945" s="6"/>
      <c r="AH4945" s="6"/>
    </row>
    <row r="4946" spans="1:34" x14ac:dyDescent="0.35">
      <c r="A4946" s="20"/>
      <c r="B4946" s="6"/>
      <c r="C4946" s="6"/>
      <c r="D4946" s="6"/>
      <c r="E4946" s="6"/>
      <c r="F4946" s="6"/>
      <c r="G4946" s="6"/>
      <c r="H4946" s="6"/>
      <c r="I4946" s="6"/>
      <c r="J4946" s="6"/>
      <c r="K4946" s="6"/>
      <c r="L4946" s="6"/>
      <c r="M4946" s="6"/>
      <c r="N4946" s="6"/>
      <c r="O4946" s="6"/>
      <c r="P4946" s="6"/>
      <c r="Q4946" s="6"/>
      <c r="R4946" s="6"/>
      <c r="S4946" s="6"/>
      <c r="T4946" s="6"/>
      <c r="U4946" s="6"/>
      <c r="V4946" s="6"/>
      <c r="W4946" s="6"/>
      <c r="X4946" s="6"/>
      <c r="Y4946" s="6"/>
      <c r="Z4946" s="6"/>
      <c r="AA4946" s="6"/>
      <c r="AB4946" s="21"/>
      <c r="AC4946" s="21"/>
      <c r="AD4946" s="21"/>
      <c r="AE4946" s="6"/>
      <c r="AF4946" s="6"/>
      <c r="AG4946" s="6"/>
      <c r="AH4946" s="6"/>
    </row>
    <row r="4947" spans="1:34" x14ac:dyDescent="0.35">
      <c r="A4947" s="20"/>
      <c r="B4947" s="6"/>
      <c r="C4947" s="6"/>
      <c r="D4947" s="6"/>
      <c r="E4947" s="6"/>
      <c r="F4947" s="6"/>
      <c r="G4947" s="6"/>
      <c r="H4947" s="6"/>
      <c r="I4947" s="6"/>
      <c r="J4947" s="6"/>
      <c r="K4947" s="6"/>
      <c r="L4947" s="6"/>
      <c r="M4947" s="6"/>
      <c r="N4947" s="6"/>
      <c r="O4947" s="6"/>
      <c r="P4947" s="6"/>
      <c r="Q4947" s="6"/>
      <c r="R4947" s="6"/>
      <c r="S4947" s="6"/>
      <c r="T4947" s="6"/>
      <c r="U4947" s="6"/>
      <c r="V4947" s="6"/>
      <c r="W4947" s="6"/>
      <c r="X4947" s="6"/>
      <c r="Y4947" s="6"/>
      <c r="Z4947" s="6"/>
      <c r="AA4947" s="6"/>
      <c r="AB4947" s="21"/>
      <c r="AC4947" s="21"/>
      <c r="AD4947" s="21"/>
      <c r="AE4947" s="6"/>
      <c r="AF4947" s="6"/>
      <c r="AG4947" s="6"/>
      <c r="AH4947" s="6"/>
    </row>
    <row r="4948" spans="1:34" x14ac:dyDescent="0.35">
      <c r="A4948" s="20"/>
      <c r="B4948" s="6"/>
      <c r="C4948" s="6"/>
      <c r="D4948" s="6"/>
      <c r="E4948" s="6"/>
      <c r="F4948" s="6"/>
      <c r="G4948" s="6"/>
      <c r="H4948" s="6"/>
      <c r="I4948" s="6"/>
      <c r="J4948" s="6"/>
      <c r="K4948" s="6"/>
      <c r="L4948" s="6"/>
      <c r="M4948" s="6"/>
      <c r="N4948" s="6"/>
      <c r="O4948" s="6"/>
      <c r="P4948" s="6"/>
      <c r="Q4948" s="6"/>
      <c r="R4948" s="6"/>
      <c r="S4948" s="6"/>
      <c r="T4948" s="6"/>
      <c r="U4948" s="6"/>
      <c r="V4948" s="6"/>
      <c r="W4948" s="6"/>
      <c r="X4948" s="6"/>
      <c r="Y4948" s="6"/>
      <c r="Z4948" s="6"/>
      <c r="AA4948" s="6"/>
      <c r="AB4948" s="21"/>
      <c r="AC4948" s="21"/>
      <c r="AD4948" s="21"/>
      <c r="AE4948" s="6"/>
      <c r="AF4948" s="6"/>
      <c r="AG4948" s="6"/>
      <c r="AH4948" s="6"/>
    </row>
    <row r="4949" spans="1:34" x14ac:dyDescent="0.35">
      <c r="A4949" s="20"/>
      <c r="B4949" s="6"/>
      <c r="C4949" s="6"/>
      <c r="D4949" s="6"/>
      <c r="E4949" s="6"/>
      <c r="F4949" s="6"/>
      <c r="G4949" s="6"/>
      <c r="H4949" s="6"/>
      <c r="I4949" s="6"/>
      <c r="J4949" s="6"/>
      <c r="K4949" s="6"/>
      <c r="L4949" s="6"/>
      <c r="M4949" s="6"/>
      <c r="N4949" s="6"/>
      <c r="O4949" s="6"/>
      <c r="P4949" s="6"/>
      <c r="Q4949" s="6"/>
      <c r="R4949" s="6"/>
      <c r="S4949" s="6"/>
      <c r="T4949" s="6"/>
      <c r="U4949" s="6"/>
      <c r="V4949" s="6"/>
      <c r="W4949" s="6"/>
      <c r="X4949" s="6"/>
      <c r="Y4949" s="6"/>
      <c r="Z4949" s="6"/>
      <c r="AA4949" s="6"/>
      <c r="AB4949" s="21"/>
      <c r="AC4949" s="21"/>
      <c r="AD4949" s="21"/>
      <c r="AE4949" s="6"/>
      <c r="AF4949" s="6"/>
      <c r="AG4949" s="6"/>
      <c r="AH4949" s="6"/>
    </row>
    <row r="4950" spans="1:34" x14ac:dyDescent="0.35">
      <c r="A4950" s="20"/>
      <c r="B4950" s="6"/>
      <c r="C4950" s="6"/>
      <c r="D4950" s="6"/>
      <c r="E4950" s="6"/>
      <c r="F4950" s="6"/>
      <c r="G4950" s="6"/>
      <c r="H4950" s="6"/>
      <c r="I4950" s="6"/>
      <c r="J4950" s="6"/>
      <c r="K4950" s="6"/>
      <c r="L4950" s="6"/>
      <c r="M4950" s="6"/>
      <c r="N4950" s="6"/>
      <c r="O4950" s="6"/>
      <c r="P4950" s="6"/>
      <c r="Q4950" s="6"/>
      <c r="R4950" s="6"/>
      <c r="S4950" s="6"/>
      <c r="T4950" s="6"/>
      <c r="U4950" s="6"/>
      <c r="V4950" s="6"/>
      <c r="W4950" s="6"/>
      <c r="X4950" s="6"/>
      <c r="Y4950" s="6"/>
      <c r="Z4950" s="6"/>
      <c r="AA4950" s="6"/>
      <c r="AB4950" s="21"/>
      <c r="AC4950" s="21"/>
      <c r="AD4950" s="21"/>
      <c r="AE4950" s="6"/>
      <c r="AF4950" s="6"/>
      <c r="AG4950" s="6"/>
      <c r="AH4950" s="6"/>
    </row>
    <row r="4951" spans="1:34" x14ac:dyDescent="0.35">
      <c r="A4951" s="20"/>
      <c r="B4951" s="6"/>
      <c r="C4951" s="6"/>
      <c r="D4951" s="6"/>
      <c r="E4951" s="6"/>
      <c r="F4951" s="6"/>
      <c r="G4951" s="6"/>
      <c r="H4951" s="6"/>
      <c r="I4951" s="6"/>
      <c r="J4951" s="6"/>
      <c r="K4951" s="6"/>
      <c r="L4951" s="6"/>
      <c r="M4951" s="6"/>
      <c r="N4951" s="6"/>
      <c r="O4951" s="6"/>
      <c r="P4951" s="6"/>
      <c r="Q4951" s="6"/>
      <c r="R4951" s="6"/>
      <c r="S4951" s="6"/>
      <c r="T4951" s="6"/>
      <c r="U4951" s="6"/>
      <c r="V4951" s="6"/>
      <c r="W4951" s="6"/>
      <c r="X4951" s="6"/>
      <c r="Y4951" s="6"/>
      <c r="Z4951" s="6"/>
      <c r="AA4951" s="6"/>
      <c r="AB4951" s="21"/>
      <c r="AC4951" s="21"/>
      <c r="AD4951" s="21"/>
      <c r="AE4951" s="6"/>
      <c r="AF4951" s="6"/>
      <c r="AG4951" s="6"/>
      <c r="AH4951" s="6"/>
    </row>
    <row r="4952" spans="1:34" x14ac:dyDescent="0.35">
      <c r="A4952" s="20"/>
      <c r="B4952" s="6"/>
      <c r="C4952" s="6"/>
      <c r="D4952" s="6"/>
      <c r="E4952" s="6"/>
      <c r="F4952" s="6"/>
      <c r="G4952" s="6"/>
      <c r="H4952" s="6"/>
      <c r="I4952" s="6"/>
      <c r="J4952" s="6"/>
      <c r="K4952" s="6"/>
      <c r="L4952" s="6"/>
      <c r="M4952" s="6"/>
      <c r="N4952" s="6"/>
      <c r="O4952" s="6"/>
      <c r="P4952" s="6"/>
      <c r="Q4952" s="6"/>
      <c r="R4952" s="6"/>
      <c r="S4952" s="6"/>
      <c r="T4952" s="6"/>
      <c r="U4952" s="6"/>
      <c r="V4952" s="6"/>
      <c r="W4952" s="6"/>
      <c r="X4952" s="6"/>
      <c r="Y4952" s="6"/>
      <c r="Z4952" s="6"/>
      <c r="AA4952" s="6"/>
      <c r="AB4952" s="21"/>
      <c r="AC4952" s="21"/>
      <c r="AD4952" s="21"/>
      <c r="AE4952" s="6"/>
      <c r="AF4952" s="6"/>
      <c r="AG4952" s="6"/>
      <c r="AH4952" s="6"/>
    </row>
    <row r="4953" spans="1:34" x14ac:dyDescent="0.35">
      <c r="A4953" s="20"/>
      <c r="B4953" s="6"/>
      <c r="C4953" s="6"/>
      <c r="D4953" s="6"/>
      <c r="E4953" s="6"/>
      <c r="F4953" s="6"/>
      <c r="G4953" s="6"/>
      <c r="H4953" s="6"/>
      <c r="I4953" s="6"/>
      <c r="J4953" s="6"/>
      <c r="K4953" s="6"/>
      <c r="L4953" s="6"/>
      <c r="M4953" s="6"/>
      <c r="N4953" s="6"/>
      <c r="O4953" s="6"/>
      <c r="P4953" s="6"/>
      <c r="Q4953" s="6"/>
      <c r="R4953" s="6"/>
      <c r="S4953" s="6"/>
      <c r="T4953" s="6"/>
      <c r="U4953" s="6"/>
      <c r="V4953" s="6"/>
      <c r="W4953" s="6"/>
      <c r="X4953" s="6"/>
      <c r="Y4953" s="6"/>
      <c r="Z4953" s="6"/>
      <c r="AA4953" s="6"/>
      <c r="AB4953" s="21"/>
      <c r="AC4953" s="21"/>
      <c r="AD4953" s="21"/>
      <c r="AE4953" s="6"/>
      <c r="AF4953" s="6"/>
      <c r="AG4953" s="6"/>
      <c r="AH4953" s="6"/>
    </row>
    <row r="4954" spans="1:34" x14ac:dyDescent="0.35">
      <c r="A4954" s="20"/>
      <c r="B4954" s="6"/>
      <c r="C4954" s="6"/>
      <c r="D4954" s="6"/>
      <c r="E4954" s="6"/>
      <c r="F4954" s="6"/>
      <c r="G4954" s="6"/>
      <c r="H4954" s="6"/>
      <c r="I4954" s="6"/>
      <c r="J4954" s="6"/>
      <c r="K4954" s="6"/>
      <c r="L4954" s="6"/>
      <c r="M4954" s="6"/>
      <c r="N4954" s="6"/>
      <c r="O4954" s="6"/>
      <c r="P4954" s="6"/>
      <c r="Q4954" s="6"/>
      <c r="R4954" s="6"/>
      <c r="S4954" s="6"/>
      <c r="T4954" s="6"/>
      <c r="U4954" s="6"/>
      <c r="V4954" s="6"/>
      <c r="W4954" s="6"/>
      <c r="X4954" s="6"/>
      <c r="Y4954" s="6"/>
      <c r="Z4954" s="6"/>
      <c r="AA4954" s="6"/>
      <c r="AB4954" s="21"/>
      <c r="AC4954" s="21"/>
      <c r="AD4954" s="21"/>
      <c r="AE4954" s="6"/>
      <c r="AF4954" s="6"/>
      <c r="AG4954" s="6"/>
      <c r="AH4954" s="6"/>
    </row>
    <row r="4955" spans="1:34" x14ac:dyDescent="0.35">
      <c r="A4955" s="20"/>
      <c r="B4955" s="6"/>
      <c r="C4955" s="6"/>
      <c r="D4955" s="6"/>
      <c r="E4955" s="6"/>
      <c r="F4955" s="6"/>
      <c r="G4955" s="6"/>
      <c r="H4955" s="6"/>
      <c r="I4955" s="6"/>
      <c r="J4955" s="6"/>
      <c r="K4955" s="6"/>
      <c r="L4955" s="6"/>
      <c r="M4955" s="6"/>
      <c r="N4955" s="6"/>
      <c r="O4955" s="6"/>
      <c r="P4955" s="6"/>
      <c r="Q4955" s="6"/>
      <c r="R4955" s="6"/>
      <c r="S4955" s="6"/>
      <c r="T4955" s="6"/>
      <c r="U4955" s="6"/>
      <c r="V4955" s="6"/>
      <c r="W4955" s="6"/>
      <c r="X4955" s="6"/>
      <c r="Y4955" s="6"/>
      <c r="Z4955" s="6"/>
      <c r="AA4955" s="6"/>
      <c r="AB4955" s="21"/>
      <c r="AC4955" s="21"/>
      <c r="AD4955" s="21"/>
      <c r="AE4955" s="6"/>
      <c r="AF4955" s="6"/>
      <c r="AG4955" s="6"/>
      <c r="AH4955" s="6"/>
    </row>
    <row r="4956" spans="1:34" x14ac:dyDescent="0.35">
      <c r="A4956" s="20"/>
      <c r="B4956" s="6"/>
      <c r="C4956" s="6"/>
      <c r="D4956" s="6"/>
      <c r="E4956" s="6"/>
      <c r="F4956" s="6"/>
      <c r="G4956" s="6"/>
      <c r="H4956" s="6"/>
      <c r="I4956" s="6"/>
      <c r="J4956" s="6"/>
      <c r="K4956" s="6"/>
      <c r="L4956" s="6"/>
      <c r="M4956" s="6"/>
      <c r="N4956" s="6"/>
      <c r="O4956" s="6"/>
      <c r="P4956" s="6"/>
      <c r="Q4956" s="6"/>
      <c r="R4956" s="6"/>
      <c r="S4956" s="6"/>
      <c r="T4956" s="6"/>
      <c r="U4956" s="6"/>
      <c r="V4956" s="6"/>
      <c r="W4956" s="6"/>
      <c r="X4956" s="6"/>
      <c r="Y4956" s="6"/>
      <c r="Z4956" s="6"/>
      <c r="AA4956" s="6"/>
      <c r="AB4956" s="21"/>
      <c r="AC4956" s="21"/>
      <c r="AD4956" s="21"/>
      <c r="AE4956" s="6"/>
      <c r="AF4956" s="6"/>
      <c r="AG4956" s="6"/>
      <c r="AH4956" s="6"/>
    </row>
    <row r="4957" spans="1:34" x14ac:dyDescent="0.35">
      <c r="A4957" s="20"/>
      <c r="B4957" s="6"/>
      <c r="C4957" s="6"/>
      <c r="D4957" s="6"/>
      <c r="E4957" s="6"/>
      <c r="F4957" s="6"/>
      <c r="G4957" s="6"/>
      <c r="H4957" s="6"/>
      <c r="I4957" s="6"/>
      <c r="J4957" s="6"/>
      <c r="K4957" s="6"/>
      <c r="L4957" s="6"/>
      <c r="M4957" s="6"/>
      <c r="N4957" s="6"/>
      <c r="O4957" s="6"/>
      <c r="P4957" s="6"/>
      <c r="Q4957" s="6"/>
      <c r="R4957" s="6"/>
      <c r="S4957" s="6"/>
      <c r="T4957" s="6"/>
      <c r="U4957" s="6"/>
      <c r="V4957" s="6"/>
      <c r="W4957" s="6"/>
      <c r="X4957" s="6"/>
      <c r="Y4957" s="6"/>
      <c r="Z4957" s="6"/>
      <c r="AA4957" s="6"/>
      <c r="AB4957" s="21"/>
      <c r="AC4957" s="21"/>
      <c r="AD4957" s="21"/>
      <c r="AE4957" s="6"/>
      <c r="AF4957" s="6"/>
      <c r="AG4957" s="6"/>
      <c r="AH4957" s="6"/>
    </row>
    <row r="4958" spans="1:34" x14ac:dyDescent="0.35">
      <c r="A4958" s="20"/>
      <c r="B4958" s="6"/>
      <c r="C4958" s="6"/>
      <c r="D4958" s="6"/>
      <c r="E4958" s="6"/>
      <c r="F4958" s="6"/>
      <c r="G4958" s="6"/>
      <c r="H4958" s="6"/>
      <c r="I4958" s="6"/>
      <c r="J4958" s="6"/>
      <c r="K4958" s="6"/>
      <c r="L4958" s="6"/>
      <c r="M4958" s="6"/>
      <c r="N4958" s="6"/>
      <c r="O4958" s="6"/>
      <c r="P4958" s="6"/>
      <c r="Q4958" s="6"/>
      <c r="R4958" s="6"/>
      <c r="S4958" s="6"/>
      <c r="T4958" s="6"/>
      <c r="U4958" s="6"/>
      <c r="V4958" s="6"/>
      <c r="W4958" s="6"/>
      <c r="X4958" s="6"/>
      <c r="Y4958" s="6"/>
      <c r="Z4958" s="6"/>
      <c r="AA4958" s="6"/>
      <c r="AB4958" s="21"/>
      <c r="AC4958" s="21"/>
      <c r="AD4958" s="21"/>
      <c r="AE4958" s="6"/>
      <c r="AF4958" s="6"/>
      <c r="AG4958" s="6"/>
      <c r="AH4958" s="6"/>
    </row>
    <row r="4959" spans="1:34" x14ac:dyDescent="0.35">
      <c r="A4959" s="20"/>
      <c r="B4959" s="6"/>
      <c r="C4959" s="6"/>
      <c r="D4959" s="6"/>
      <c r="E4959" s="6"/>
      <c r="F4959" s="6"/>
      <c r="G4959" s="6"/>
      <c r="H4959" s="6"/>
      <c r="I4959" s="6"/>
      <c r="J4959" s="6"/>
      <c r="K4959" s="6"/>
      <c r="L4959" s="6"/>
      <c r="M4959" s="6"/>
      <c r="N4959" s="6"/>
      <c r="O4959" s="6"/>
      <c r="P4959" s="6"/>
      <c r="Q4959" s="6"/>
      <c r="R4959" s="6"/>
      <c r="S4959" s="6"/>
      <c r="T4959" s="6"/>
      <c r="U4959" s="6"/>
      <c r="V4959" s="6"/>
      <c r="W4959" s="6"/>
      <c r="X4959" s="6"/>
      <c r="Y4959" s="6"/>
      <c r="Z4959" s="6"/>
      <c r="AA4959" s="6"/>
      <c r="AB4959" s="21"/>
      <c r="AC4959" s="21"/>
      <c r="AD4959" s="21"/>
      <c r="AE4959" s="6"/>
      <c r="AF4959" s="6"/>
      <c r="AG4959" s="6"/>
      <c r="AH4959" s="6"/>
    </row>
    <row r="4960" spans="1:34" x14ac:dyDescent="0.35">
      <c r="A4960" s="20"/>
      <c r="B4960" s="6"/>
      <c r="C4960" s="6"/>
      <c r="D4960" s="6"/>
      <c r="E4960" s="6"/>
      <c r="F4960" s="6"/>
      <c r="G4960" s="6"/>
      <c r="H4960" s="6"/>
      <c r="I4960" s="6"/>
      <c r="J4960" s="6"/>
      <c r="K4960" s="6"/>
      <c r="L4960" s="6"/>
      <c r="M4960" s="6"/>
      <c r="N4960" s="6"/>
      <c r="O4960" s="6"/>
      <c r="P4960" s="6"/>
      <c r="Q4960" s="6"/>
      <c r="R4960" s="6"/>
      <c r="S4960" s="6"/>
      <c r="T4960" s="6"/>
      <c r="U4960" s="6"/>
      <c r="V4960" s="6"/>
      <c r="W4960" s="6"/>
      <c r="X4960" s="6"/>
      <c r="Y4960" s="6"/>
      <c r="Z4960" s="6"/>
      <c r="AA4960" s="6"/>
      <c r="AB4960" s="21"/>
      <c r="AC4960" s="21"/>
      <c r="AD4960" s="21"/>
      <c r="AE4960" s="6"/>
      <c r="AF4960" s="6"/>
      <c r="AG4960" s="6"/>
      <c r="AH4960" s="6"/>
    </row>
    <row r="4961" spans="1:34" x14ac:dyDescent="0.35">
      <c r="A4961" s="20"/>
      <c r="B4961" s="6"/>
      <c r="C4961" s="6"/>
      <c r="D4961" s="6"/>
      <c r="E4961" s="6"/>
      <c r="F4961" s="6"/>
      <c r="G4961" s="6"/>
      <c r="H4961" s="6"/>
      <c r="I4961" s="6"/>
      <c r="J4961" s="6"/>
      <c r="K4961" s="6"/>
      <c r="L4961" s="6"/>
      <c r="M4961" s="6"/>
      <c r="N4961" s="6"/>
      <c r="O4961" s="6"/>
      <c r="P4961" s="6"/>
      <c r="Q4961" s="6"/>
      <c r="R4961" s="6"/>
      <c r="S4961" s="6"/>
      <c r="T4961" s="6"/>
      <c r="U4961" s="6"/>
      <c r="V4961" s="6"/>
      <c r="W4961" s="6"/>
      <c r="X4961" s="6"/>
      <c r="Y4961" s="6"/>
      <c r="Z4961" s="6"/>
      <c r="AA4961" s="6"/>
      <c r="AB4961" s="21"/>
      <c r="AC4961" s="21"/>
      <c r="AD4961" s="21"/>
      <c r="AE4961" s="6"/>
      <c r="AF4961" s="6"/>
      <c r="AG4961" s="6"/>
      <c r="AH4961" s="6"/>
    </row>
    <row r="4962" spans="1:34" x14ac:dyDescent="0.35">
      <c r="A4962" s="20"/>
      <c r="B4962" s="6"/>
      <c r="C4962" s="6"/>
      <c r="D4962" s="6"/>
      <c r="E4962" s="6"/>
      <c r="F4962" s="6"/>
      <c r="G4962" s="6"/>
      <c r="H4962" s="6"/>
      <c r="I4962" s="6"/>
      <c r="J4962" s="6"/>
      <c r="K4962" s="6"/>
      <c r="L4962" s="6"/>
      <c r="M4962" s="6"/>
      <c r="N4962" s="6"/>
      <c r="O4962" s="6"/>
      <c r="P4962" s="6"/>
      <c r="Q4962" s="6"/>
      <c r="R4962" s="6"/>
      <c r="S4962" s="6"/>
      <c r="T4962" s="6"/>
      <c r="U4962" s="6"/>
      <c r="V4962" s="6"/>
      <c r="W4962" s="6"/>
      <c r="X4962" s="6"/>
      <c r="Y4962" s="6"/>
      <c r="Z4962" s="6"/>
      <c r="AA4962" s="6"/>
      <c r="AB4962" s="21"/>
      <c r="AC4962" s="21"/>
      <c r="AD4962" s="21"/>
      <c r="AE4962" s="6"/>
      <c r="AF4962" s="6"/>
      <c r="AG4962" s="6"/>
      <c r="AH4962" s="6"/>
    </row>
    <row r="4963" spans="1:34" x14ac:dyDescent="0.35">
      <c r="A4963" s="20"/>
      <c r="B4963" s="6"/>
      <c r="C4963" s="6"/>
      <c r="D4963" s="6"/>
      <c r="E4963" s="6"/>
      <c r="F4963" s="6"/>
      <c r="G4963" s="6"/>
      <c r="H4963" s="6"/>
      <c r="I4963" s="6"/>
      <c r="J4963" s="6"/>
      <c r="K4963" s="6"/>
      <c r="L4963" s="6"/>
      <c r="M4963" s="6"/>
      <c r="N4963" s="6"/>
      <c r="O4963" s="6"/>
      <c r="P4963" s="6"/>
      <c r="Q4963" s="6"/>
      <c r="R4963" s="6"/>
      <c r="S4963" s="6"/>
      <c r="T4963" s="6"/>
      <c r="U4963" s="6"/>
      <c r="V4963" s="6"/>
      <c r="W4963" s="6"/>
      <c r="X4963" s="6"/>
      <c r="Y4963" s="6"/>
      <c r="Z4963" s="6"/>
      <c r="AA4963" s="6"/>
      <c r="AB4963" s="21"/>
      <c r="AC4963" s="21"/>
      <c r="AD4963" s="21"/>
      <c r="AE4963" s="6"/>
      <c r="AF4963" s="6"/>
      <c r="AG4963" s="6"/>
      <c r="AH4963" s="6"/>
    </row>
    <row r="4964" spans="1:34" x14ac:dyDescent="0.35">
      <c r="A4964" s="20"/>
      <c r="B4964" s="6"/>
      <c r="C4964" s="6"/>
      <c r="D4964" s="6"/>
      <c r="E4964" s="6"/>
      <c r="F4964" s="6"/>
      <c r="G4964" s="6"/>
      <c r="H4964" s="6"/>
      <c r="I4964" s="6"/>
      <c r="J4964" s="6"/>
      <c r="K4964" s="6"/>
      <c r="L4964" s="6"/>
      <c r="M4964" s="6"/>
      <c r="N4964" s="6"/>
      <c r="O4964" s="6"/>
      <c r="P4964" s="6"/>
      <c r="Q4964" s="6"/>
      <c r="R4964" s="6"/>
      <c r="S4964" s="6"/>
      <c r="T4964" s="6"/>
      <c r="U4964" s="6"/>
      <c r="V4964" s="6"/>
      <c r="W4964" s="6"/>
      <c r="X4964" s="6"/>
      <c r="Y4964" s="6"/>
      <c r="Z4964" s="6"/>
      <c r="AA4964" s="6"/>
      <c r="AB4964" s="21"/>
      <c r="AC4964" s="21"/>
      <c r="AD4964" s="21"/>
      <c r="AE4964" s="6"/>
      <c r="AF4964" s="6"/>
      <c r="AG4964" s="6"/>
      <c r="AH4964" s="6"/>
    </row>
    <row r="4965" spans="1:34" x14ac:dyDescent="0.35">
      <c r="A4965" s="20"/>
      <c r="B4965" s="6"/>
      <c r="C4965" s="6"/>
      <c r="D4965" s="6"/>
      <c r="E4965" s="6"/>
      <c r="F4965" s="6"/>
      <c r="G4965" s="6"/>
      <c r="H4965" s="6"/>
      <c r="I4965" s="6"/>
      <c r="J4965" s="6"/>
      <c r="K4965" s="6"/>
      <c r="L4965" s="6"/>
      <c r="M4965" s="6"/>
      <c r="N4965" s="6"/>
      <c r="O4965" s="6"/>
      <c r="P4965" s="6"/>
      <c r="Q4965" s="6"/>
      <c r="R4965" s="6"/>
      <c r="S4965" s="6"/>
      <c r="T4965" s="6"/>
      <c r="U4965" s="6"/>
      <c r="V4965" s="6"/>
      <c r="W4965" s="6"/>
      <c r="X4965" s="6"/>
      <c r="Y4965" s="6"/>
      <c r="Z4965" s="6"/>
      <c r="AA4965" s="6"/>
      <c r="AB4965" s="21"/>
      <c r="AC4965" s="21"/>
      <c r="AD4965" s="21"/>
      <c r="AE4965" s="6"/>
      <c r="AF4965" s="6"/>
      <c r="AG4965" s="6"/>
      <c r="AH4965" s="6"/>
    </row>
    <row r="4966" spans="1:34" x14ac:dyDescent="0.35">
      <c r="A4966" s="20"/>
      <c r="B4966" s="6"/>
      <c r="C4966" s="6"/>
      <c r="D4966" s="6"/>
      <c r="E4966" s="6"/>
      <c r="F4966" s="6"/>
      <c r="G4966" s="6"/>
      <c r="H4966" s="6"/>
      <c r="I4966" s="6"/>
      <c r="J4966" s="6"/>
      <c r="K4966" s="6"/>
      <c r="L4966" s="6"/>
      <c r="M4966" s="6"/>
      <c r="N4966" s="6"/>
      <c r="O4966" s="6"/>
      <c r="P4966" s="6"/>
      <c r="Q4966" s="6"/>
      <c r="R4966" s="6"/>
      <c r="S4966" s="6"/>
      <c r="T4966" s="6"/>
      <c r="U4966" s="6"/>
      <c r="V4966" s="6"/>
      <c r="W4966" s="6"/>
      <c r="X4966" s="6"/>
      <c r="Y4966" s="6"/>
      <c r="Z4966" s="6"/>
      <c r="AA4966" s="6"/>
      <c r="AB4966" s="21"/>
      <c r="AC4966" s="21"/>
      <c r="AD4966" s="21"/>
      <c r="AE4966" s="6"/>
      <c r="AF4966" s="6"/>
      <c r="AG4966" s="6"/>
      <c r="AH4966" s="6"/>
    </row>
    <row r="4967" spans="1:34" x14ac:dyDescent="0.35">
      <c r="A4967" s="20"/>
      <c r="B4967" s="6"/>
      <c r="C4967" s="6"/>
      <c r="D4967" s="6"/>
      <c r="E4967" s="6"/>
      <c r="F4967" s="6"/>
      <c r="G4967" s="6"/>
      <c r="H4967" s="6"/>
      <c r="I4967" s="6"/>
      <c r="J4967" s="6"/>
      <c r="K4967" s="6"/>
      <c r="L4967" s="6"/>
      <c r="M4967" s="6"/>
      <c r="N4967" s="6"/>
      <c r="O4967" s="6"/>
      <c r="P4967" s="6"/>
      <c r="Q4967" s="6"/>
      <c r="R4967" s="6"/>
      <c r="S4967" s="6"/>
      <c r="T4967" s="6"/>
      <c r="U4967" s="6"/>
      <c r="V4967" s="6"/>
      <c r="W4967" s="6"/>
      <c r="X4967" s="6"/>
      <c r="Y4967" s="6"/>
      <c r="Z4967" s="6"/>
      <c r="AA4967" s="6"/>
      <c r="AB4967" s="21"/>
      <c r="AC4967" s="21"/>
      <c r="AD4967" s="21"/>
      <c r="AE4967" s="6"/>
      <c r="AF4967" s="6"/>
      <c r="AG4967" s="6"/>
      <c r="AH4967" s="6"/>
    </row>
    <row r="4968" spans="1:34" x14ac:dyDescent="0.35">
      <c r="A4968" s="20"/>
      <c r="B4968" s="6"/>
      <c r="C4968" s="6"/>
      <c r="D4968" s="6"/>
      <c r="E4968" s="6"/>
      <c r="F4968" s="6"/>
      <c r="G4968" s="6"/>
      <c r="H4968" s="6"/>
      <c r="I4968" s="6"/>
      <c r="J4968" s="6"/>
      <c r="K4968" s="6"/>
      <c r="L4968" s="6"/>
      <c r="M4968" s="6"/>
      <c r="N4968" s="6"/>
      <c r="O4968" s="6"/>
      <c r="P4968" s="6"/>
      <c r="Q4968" s="6"/>
      <c r="R4968" s="6"/>
      <c r="S4968" s="6"/>
      <c r="T4968" s="6"/>
      <c r="U4968" s="6"/>
      <c r="V4968" s="6"/>
      <c r="W4968" s="6"/>
      <c r="X4968" s="6"/>
      <c r="Y4968" s="6"/>
      <c r="Z4968" s="6"/>
      <c r="AA4968" s="6"/>
      <c r="AB4968" s="21"/>
      <c r="AC4968" s="21"/>
      <c r="AD4968" s="21"/>
      <c r="AE4968" s="6"/>
      <c r="AF4968" s="6"/>
      <c r="AG4968" s="6"/>
      <c r="AH4968" s="6"/>
    </row>
    <row r="4969" spans="1:34" x14ac:dyDescent="0.35">
      <c r="A4969" s="20"/>
      <c r="B4969" s="6"/>
      <c r="C4969" s="6"/>
      <c r="D4969" s="6"/>
      <c r="E4969" s="6"/>
      <c r="F4969" s="6"/>
      <c r="G4969" s="6"/>
      <c r="H4969" s="6"/>
      <c r="I4969" s="6"/>
      <c r="J4969" s="6"/>
      <c r="K4969" s="6"/>
      <c r="L4969" s="6"/>
      <c r="M4969" s="6"/>
      <c r="N4969" s="6"/>
      <c r="O4969" s="6"/>
      <c r="P4969" s="6"/>
      <c r="Q4969" s="6"/>
      <c r="R4969" s="6"/>
      <c r="S4969" s="6"/>
      <c r="T4969" s="6"/>
      <c r="U4969" s="6"/>
      <c r="V4969" s="6"/>
      <c r="W4969" s="6"/>
      <c r="X4969" s="6"/>
      <c r="Y4969" s="6"/>
      <c r="Z4969" s="6"/>
      <c r="AA4969" s="6"/>
      <c r="AB4969" s="21"/>
      <c r="AC4969" s="21"/>
      <c r="AD4969" s="21"/>
      <c r="AE4969" s="6"/>
      <c r="AF4969" s="6"/>
      <c r="AG4969" s="6"/>
      <c r="AH4969" s="6"/>
    </row>
    <row r="4970" spans="1:34" x14ac:dyDescent="0.35">
      <c r="A4970" s="20"/>
      <c r="B4970" s="6"/>
      <c r="C4970" s="6"/>
      <c r="D4970" s="6"/>
      <c r="E4970" s="6"/>
      <c r="F4970" s="6"/>
      <c r="G4970" s="6"/>
      <c r="H4970" s="6"/>
      <c r="I4970" s="6"/>
      <c r="J4970" s="6"/>
      <c r="K4970" s="6"/>
      <c r="L4970" s="6"/>
      <c r="M4970" s="6"/>
      <c r="N4970" s="6"/>
      <c r="O4970" s="6"/>
      <c r="P4970" s="6"/>
      <c r="Q4970" s="6"/>
      <c r="R4970" s="6"/>
      <c r="S4970" s="6"/>
      <c r="T4970" s="6"/>
      <c r="U4970" s="6"/>
      <c r="V4970" s="6"/>
      <c r="W4970" s="6"/>
      <c r="X4970" s="6"/>
      <c r="Y4970" s="6"/>
      <c r="Z4970" s="6"/>
      <c r="AA4970" s="6"/>
      <c r="AB4970" s="21"/>
      <c r="AC4970" s="21"/>
      <c r="AD4970" s="21"/>
      <c r="AE4970" s="6"/>
      <c r="AF4970" s="6"/>
      <c r="AG4970" s="6"/>
      <c r="AH4970" s="6"/>
    </row>
    <row r="4971" spans="1:34" x14ac:dyDescent="0.35">
      <c r="A4971" s="20"/>
      <c r="B4971" s="6"/>
      <c r="C4971" s="6"/>
      <c r="D4971" s="6"/>
      <c r="E4971" s="6"/>
      <c r="F4971" s="6"/>
      <c r="G4971" s="6"/>
      <c r="H4971" s="6"/>
      <c r="I4971" s="6"/>
      <c r="J4971" s="6"/>
      <c r="K4971" s="6"/>
      <c r="L4971" s="6"/>
      <c r="M4971" s="6"/>
      <c r="N4971" s="6"/>
      <c r="O4971" s="6"/>
      <c r="P4971" s="6"/>
      <c r="Q4971" s="6"/>
      <c r="R4971" s="6"/>
      <c r="S4971" s="6"/>
      <c r="T4971" s="6"/>
      <c r="U4971" s="6"/>
      <c r="V4971" s="6"/>
      <c r="W4971" s="6"/>
      <c r="X4971" s="6"/>
      <c r="Y4971" s="6"/>
      <c r="Z4971" s="6"/>
      <c r="AA4971" s="6"/>
      <c r="AB4971" s="21"/>
      <c r="AC4971" s="21"/>
      <c r="AD4971" s="21"/>
      <c r="AE4971" s="6"/>
      <c r="AF4971" s="6"/>
      <c r="AG4971" s="6"/>
      <c r="AH4971" s="6"/>
    </row>
    <row r="4972" spans="1:34" x14ac:dyDescent="0.35">
      <c r="A4972" s="20"/>
      <c r="B4972" s="6"/>
      <c r="C4972" s="6"/>
      <c r="D4972" s="6"/>
      <c r="E4972" s="6"/>
      <c r="F4972" s="6"/>
      <c r="G4972" s="6"/>
      <c r="H4972" s="6"/>
      <c r="I4972" s="6"/>
      <c r="J4972" s="6"/>
      <c r="K4972" s="6"/>
      <c r="L4972" s="6"/>
      <c r="M4972" s="6"/>
      <c r="N4972" s="6"/>
      <c r="O4972" s="6"/>
      <c r="P4972" s="6"/>
      <c r="Q4972" s="6"/>
      <c r="R4972" s="6"/>
      <c r="S4972" s="6"/>
      <c r="T4972" s="6"/>
      <c r="U4972" s="6"/>
      <c r="V4972" s="6"/>
      <c r="W4972" s="6"/>
      <c r="X4972" s="6"/>
      <c r="Y4972" s="6"/>
      <c r="Z4972" s="6"/>
      <c r="AA4972" s="6"/>
      <c r="AB4972" s="21"/>
      <c r="AC4972" s="21"/>
      <c r="AD4972" s="21"/>
      <c r="AE4972" s="6"/>
      <c r="AF4972" s="6"/>
      <c r="AG4972" s="6"/>
      <c r="AH4972" s="6"/>
    </row>
    <row r="4973" spans="1:34" x14ac:dyDescent="0.35">
      <c r="A4973" s="20"/>
      <c r="B4973" s="6"/>
      <c r="C4973" s="6"/>
      <c r="D4973" s="6"/>
      <c r="E4973" s="6"/>
      <c r="F4973" s="6"/>
      <c r="G4973" s="6"/>
      <c r="H4973" s="6"/>
      <c r="I4973" s="6"/>
      <c r="J4973" s="6"/>
      <c r="K4973" s="6"/>
      <c r="L4973" s="6"/>
      <c r="M4973" s="6"/>
      <c r="N4973" s="6"/>
      <c r="O4973" s="6"/>
      <c r="P4973" s="6"/>
      <c r="Q4973" s="6"/>
      <c r="R4973" s="6"/>
      <c r="S4973" s="6"/>
      <c r="T4973" s="6"/>
      <c r="U4973" s="6"/>
      <c r="V4973" s="6"/>
      <c r="W4973" s="6"/>
      <c r="X4973" s="6"/>
      <c r="Y4973" s="6"/>
      <c r="Z4973" s="6"/>
      <c r="AA4973" s="6"/>
      <c r="AB4973" s="21"/>
      <c r="AC4973" s="21"/>
      <c r="AD4973" s="21"/>
      <c r="AE4973" s="6"/>
      <c r="AF4973" s="6"/>
      <c r="AG4973" s="6"/>
      <c r="AH4973" s="6"/>
    </row>
    <row r="4974" spans="1:34" x14ac:dyDescent="0.35">
      <c r="A4974" s="20"/>
      <c r="B4974" s="6"/>
      <c r="C4974" s="6"/>
      <c r="D4974" s="6"/>
      <c r="E4974" s="6"/>
      <c r="F4974" s="6"/>
      <c r="G4974" s="6"/>
      <c r="H4974" s="6"/>
      <c r="I4974" s="6"/>
      <c r="J4974" s="6"/>
      <c r="K4974" s="6"/>
      <c r="L4974" s="6"/>
      <c r="M4974" s="6"/>
      <c r="N4974" s="6"/>
      <c r="O4974" s="6"/>
      <c r="P4974" s="6"/>
      <c r="Q4974" s="6"/>
      <c r="R4974" s="6"/>
      <c r="S4974" s="6"/>
      <c r="T4974" s="6"/>
      <c r="U4974" s="6"/>
      <c r="V4974" s="6"/>
      <c r="W4974" s="6"/>
      <c r="X4974" s="6"/>
      <c r="Y4974" s="6"/>
      <c r="Z4974" s="6"/>
      <c r="AA4974" s="6"/>
      <c r="AB4974" s="21"/>
      <c r="AC4974" s="21"/>
      <c r="AD4974" s="21"/>
      <c r="AE4974" s="6"/>
      <c r="AF4974" s="6"/>
      <c r="AG4974" s="6"/>
      <c r="AH4974" s="6"/>
    </row>
    <row r="4975" spans="1:34" x14ac:dyDescent="0.35">
      <c r="A4975" s="20"/>
      <c r="B4975" s="6"/>
      <c r="C4975" s="6"/>
      <c r="D4975" s="6"/>
      <c r="E4975" s="6"/>
      <c r="F4975" s="6"/>
      <c r="G4975" s="6"/>
      <c r="H4975" s="6"/>
      <c r="I4975" s="6"/>
      <c r="J4975" s="6"/>
      <c r="K4975" s="6"/>
      <c r="L4975" s="6"/>
      <c r="M4975" s="6"/>
      <c r="N4975" s="6"/>
      <c r="O4975" s="6"/>
      <c r="P4975" s="6"/>
      <c r="Q4975" s="6"/>
      <c r="R4975" s="6"/>
      <c r="S4975" s="6"/>
      <c r="T4975" s="6"/>
      <c r="U4975" s="6"/>
      <c r="V4975" s="6"/>
      <c r="W4975" s="6"/>
      <c r="X4975" s="6"/>
      <c r="Y4975" s="6"/>
      <c r="Z4975" s="6"/>
      <c r="AA4975" s="6"/>
      <c r="AB4975" s="21"/>
      <c r="AC4975" s="21"/>
      <c r="AD4975" s="21"/>
      <c r="AE4975" s="6"/>
      <c r="AF4975" s="6"/>
      <c r="AG4975" s="6"/>
      <c r="AH4975" s="6"/>
    </row>
    <row r="4976" spans="1:34" x14ac:dyDescent="0.35">
      <c r="A4976" s="20"/>
      <c r="B4976" s="6"/>
      <c r="C4976" s="6"/>
      <c r="D4976" s="6"/>
      <c r="E4976" s="6"/>
      <c r="F4976" s="6"/>
      <c r="G4976" s="6"/>
      <c r="H4976" s="6"/>
      <c r="I4976" s="6"/>
      <c r="J4976" s="6"/>
      <c r="K4976" s="6"/>
      <c r="L4976" s="6"/>
      <c r="M4976" s="6"/>
      <c r="N4976" s="6"/>
      <c r="O4976" s="6"/>
      <c r="P4976" s="6"/>
      <c r="Q4976" s="6"/>
      <c r="R4976" s="6"/>
      <c r="S4976" s="6"/>
      <c r="T4976" s="6"/>
      <c r="U4976" s="6"/>
      <c r="V4976" s="6"/>
      <c r="W4976" s="6"/>
      <c r="X4976" s="6"/>
      <c r="Y4976" s="6"/>
      <c r="Z4976" s="6"/>
      <c r="AA4976" s="6"/>
      <c r="AB4976" s="21"/>
      <c r="AC4976" s="21"/>
      <c r="AD4976" s="21"/>
      <c r="AE4976" s="6"/>
      <c r="AF4976" s="6"/>
      <c r="AG4976" s="6"/>
      <c r="AH4976" s="6"/>
    </row>
    <row r="4977" spans="1:34" x14ac:dyDescent="0.35">
      <c r="A4977" s="20"/>
      <c r="B4977" s="6"/>
      <c r="C4977" s="6"/>
      <c r="D4977" s="6"/>
      <c r="E4977" s="6"/>
      <c r="F4977" s="6"/>
      <c r="G4977" s="6"/>
      <c r="H4977" s="6"/>
      <c r="I4977" s="6"/>
      <c r="J4977" s="6"/>
      <c r="K4977" s="6"/>
      <c r="L4977" s="6"/>
      <c r="M4977" s="6"/>
      <c r="N4977" s="6"/>
      <c r="O4977" s="6"/>
      <c r="P4977" s="6"/>
      <c r="Q4977" s="6"/>
      <c r="R4977" s="6"/>
      <c r="S4977" s="6"/>
      <c r="T4977" s="6"/>
      <c r="U4977" s="6"/>
      <c r="V4977" s="6"/>
      <c r="W4977" s="6"/>
      <c r="X4977" s="6"/>
      <c r="Y4977" s="6"/>
      <c r="Z4977" s="6"/>
      <c r="AA4977" s="6"/>
      <c r="AB4977" s="21"/>
      <c r="AC4977" s="21"/>
      <c r="AD4977" s="21"/>
      <c r="AE4977" s="6"/>
      <c r="AF4977" s="6"/>
      <c r="AG4977" s="6"/>
      <c r="AH4977" s="6"/>
    </row>
    <row r="4978" spans="1:34" x14ac:dyDescent="0.35">
      <c r="A4978" s="20"/>
      <c r="B4978" s="6"/>
      <c r="C4978" s="6"/>
      <c r="D4978" s="6"/>
      <c r="E4978" s="6"/>
      <c r="F4978" s="6"/>
      <c r="G4978" s="6"/>
      <c r="H4978" s="6"/>
      <c r="I4978" s="6"/>
      <c r="J4978" s="6"/>
      <c r="K4978" s="6"/>
      <c r="L4978" s="6"/>
      <c r="M4978" s="6"/>
      <c r="N4978" s="6"/>
      <c r="O4978" s="6"/>
      <c r="P4978" s="6"/>
      <c r="Q4978" s="6"/>
      <c r="R4978" s="6"/>
      <c r="S4978" s="6"/>
      <c r="T4978" s="6"/>
      <c r="U4978" s="6"/>
      <c r="V4978" s="6"/>
      <c r="W4978" s="6"/>
      <c r="X4978" s="6"/>
      <c r="Y4978" s="6"/>
      <c r="Z4978" s="6"/>
      <c r="AA4978" s="6"/>
      <c r="AB4978" s="21"/>
      <c r="AC4978" s="21"/>
      <c r="AD4978" s="21"/>
      <c r="AE4978" s="6"/>
      <c r="AF4978" s="6"/>
      <c r="AG4978" s="6"/>
      <c r="AH4978" s="6"/>
    </row>
    <row r="4979" spans="1:34" x14ac:dyDescent="0.35">
      <c r="A4979" s="20"/>
      <c r="B4979" s="6"/>
      <c r="C4979" s="6"/>
      <c r="D4979" s="6"/>
      <c r="E4979" s="6"/>
      <c r="F4979" s="6"/>
      <c r="G4979" s="6"/>
      <c r="H4979" s="6"/>
      <c r="I4979" s="6"/>
      <c r="J4979" s="6"/>
      <c r="K4979" s="6"/>
      <c r="L4979" s="6"/>
      <c r="M4979" s="6"/>
      <c r="N4979" s="6"/>
      <c r="O4979" s="6"/>
      <c r="P4979" s="6"/>
      <c r="Q4979" s="6"/>
      <c r="R4979" s="6"/>
      <c r="S4979" s="6"/>
      <c r="T4979" s="6"/>
      <c r="U4979" s="6"/>
      <c r="V4979" s="6"/>
      <c r="W4979" s="6"/>
      <c r="X4979" s="6"/>
      <c r="Y4979" s="6"/>
      <c r="Z4979" s="6"/>
      <c r="AA4979" s="6"/>
      <c r="AB4979" s="21"/>
      <c r="AC4979" s="21"/>
      <c r="AD4979" s="21"/>
      <c r="AE4979" s="6"/>
      <c r="AF4979" s="6"/>
      <c r="AG4979" s="6"/>
      <c r="AH4979" s="6"/>
    </row>
    <row r="4980" spans="1:34" x14ac:dyDescent="0.35">
      <c r="A4980" s="20"/>
      <c r="B4980" s="6"/>
      <c r="C4980" s="6"/>
      <c r="D4980" s="6"/>
      <c r="E4980" s="6"/>
      <c r="F4980" s="6"/>
      <c r="G4980" s="6"/>
      <c r="H4980" s="6"/>
      <c r="I4980" s="6"/>
      <c r="J4980" s="6"/>
      <c r="K4980" s="6"/>
      <c r="L4980" s="6"/>
      <c r="M4980" s="6"/>
      <c r="N4980" s="6"/>
      <c r="O4980" s="6"/>
      <c r="P4980" s="6"/>
      <c r="Q4980" s="6"/>
      <c r="R4980" s="6"/>
      <c r="S4980" s="6"/>
      <c r="T4980" s="6"/>
      <c r="U4980" s="6"/>
      <c r="V4980" s="6"/>
      <c r="W4980" s="6"/>
      <c r="X4980" s="6"/>
      <c r="Y4980" s="6"/>
      <c r="Z4980" s="6"/>
      <c r="AA4980" s="6"/>
      <c r="AB4980" s="21"/>
      <c r="AC4980" s="21"/>
      <c r="AD4980" s="21"/>
      <c r="AE4980" s="6"/>
      <c r="AF4980" s="6"/>
      <c r="AG4980" s="6"/>
      <c r="AH4980" s="6"/>
    </row>
    <row r="4981" spans="1:34" x14ac:dyDescent="0.35">
      <c r="A4981" s="20"/>
      <c r="B4981" s="6"/>
      <c r="C4981" s="6"/>
      <c r="D4981" s="6"/>
      <c r="E4981" s="6"/>
      <c r="F4981" s="6"/>
      <c r="G4981" s="6"/>
      <c r="H4981" s="6"/>
      <c r="I4981" s="6"/>
      <c r="J4981" s="6"/>
      <c r="K4981" s="6"/>
      <c r="L4981" s="6"/>
      <c r="M4981" s="6"/>
      <c r="N4981" s="6"/>
      <c r="O4981" s="6"/>
      <c r="P4981" s="6"/>
      <c r="Q4981" s="6"/>
      <c r="R4981" s="6"/>
      <c r="S4981" s="6"/>
      <c r="T4981" s="6"/>
      <c r="U4981" s="6"/>
      <c r="V4981" s="6"/>
      <c r="W4981" s="6"/>
      <c r="X4981" s="6"/>
      <c r="Y4981" s="6"/>
      <c r="Z4981" s="6"/>
      <c r="AA4981" s="6"/>
      <c r="AB4981" s="21"/>
      <c r="AC4981" s="21"/>
      <c r="AD4981" s="21"/>
      <c r="AE4981" s="6"/>
      <c r="AF4981" s="6"/>
      <c r="AG4981" s="6"/>
      <c r="AH4981" s="6"/>
    </row>
    <row r="4982" spans="1:34" x14ac:dyDescent="0.35">
      <c r="A4982" s="20"/>
      <c r="B4982" s="6"/>
      <c r="C4982" s="6"/>
      <c r="D4982" s="6"/>
      <c r="E4982" s="6"/>
      <c r="F4982" s="6"/>
      <c r="G4982" s="6"/>
      <c r="H4982" s="6"/>
      <c r="I4982" s="6"/>
      <c r="J4982" s="6"/>
      <c r="K4982" s="6"/>
      <c r="L4982" s="6"/>
      <c r="M4982" s="6"/>
      <c r="N4982" s="6"/>
      <c r="O4982" s="6"/>
      <c r="P4982" s="6"/>
      <c r="Q4982" s="6"/>
      <c r="R4982" s="6"/>
      <c r="S4982" s="6"/>
      <c r="T4982" s="6"/>
      <c r="U4982" s="6"/>
      <c r="V4982" s="6"/>
      <c r="W4982" s="6"/>
      <c r="X4982" s="6"/>
      <c r="Y4982" s="6"/>
      <c r="Z4982" s="6"/>
      <c r="AA4982" s="6"/>
      <c r="AB4982" s="21"/>
      <c r="AC4982" s="21"/>
      <c r="AD4982" s="21"/>
      <c r="AE4982" s="6"/>
      <c r="AF4982" s="6"/>
      <c r="AG4982" s="6"/>
      <c r="AH4982" s="6"/>
    </row>
    <row r="4983" spans="1:34" x14ac:dyDescent="0.35">
      <c r="A4983" s="20"/>
      <c r="B4983" s="6"/>
      <c r="C4983" s="6"/>
      <c r="D4983" s="6"/>
      <c r="E4983" s="6"/>
      <c r="F4983" s="6"/>
      <c r="G4983" s="6"/>
      <c r="H4983" s="6"/>
      <c r="I4983" s="6"/>
      <c r="J4983" s="6"/>
      <c r="K4983" s="6"/>
      <c r="L4983" s="6"/>
      <c r="M4983" s="6"/>
      <c r="N4983" s="6"/>
      <c r="O4983" s="6"/>
      <c r="P4983" s="6"/>
      <c r="Q4983" s="6"/>
      <c r="R4983" s="6"/>
      <c r="S4983" s="6"/>
      <c r="T4983" s="6"/>
      <c r="U4983" s="6"/>
      <c r="V4983" s="6"/>
      <c r="W4983" s="6"/>
      <c r="X4983" s="6"/>
      <c r="Y4983" s="6"/>
      <c r="Z4983" s="6"/>
      <c r="AA4983" s="6"/>
      <c r="AB4983" s="21"/>
      <c r="AC4983" s="21"/>
      <c r="AD4983" s="21"/>
      <c r="AE4983" s="6"/>
      <c r="AF4983" s="6"/>
      <c r="AG4983" s="6"/>
      <c r="AH4983" s="6"/>
    </row>
    <row r="4984" spans="1:34" x14ac:dyDescent="0.35">
      <c r="A4984" s="20"/>
      <c r="B4984" s="6"/>
      <c r="C4984" s="6"/>
      <c r="D4984" s="6"/>
      <c r="E4984" s="6"/>
      <c r="F4984" s="6"/>
      <c r="G4984" s="6"/>
      <c r="H4984" s="6"/>
      <c r="I4984" s="6"/>
      <c r="J4984" s="6"/>
      <c r="K4984" s="6"/>
      <c r="L4984" s="6"/>
      <c r="M4984" s="6"/>
      <c r="N4984" s="6"/>
      <c r="O4984" s="6"/>
      <c r="P4984" s="6"/>
      <c r="Q4984" s="6"/>
      <c r="R4984" s="6"/>
      <c r="S4984" s="6"/>
      <c r="T4984" s="6"/>
      <c r="U4984" s="6"/>
      <c r="V4984" s="6"/>
      <c r="W4984" s="6"/>
      <c r="X4984" s="6"/>
      <c r="Y4984" s="6"/>
      <c r="Z4984" s="6"/>
      <c r="AA4984" s="6"/>
      <c r="AB4984" s="21"/>
      <c r="AC4984" s="21"/>
      <c r="AD4984" s="21"/>
      <c r="AE4984" s="6"/>
      <c r="AF4984" s="6"/>
      <c r="AG4984" s="6"/>
      <c r="AH4984" s="6"/>
    </row>
    <row r="4985" spans="1:34" x14ac:dyDescent="0.35">
      <c r="A4985" s="20"/>
      <c r="B4985" s="6"/>
      <c r="C4985" s="6"/>
      <c r="D4985" s="6"/>
      <c r="E4985" s="6"/>
      <c r="F4985" s="6"/>
      <c r="G4985" s="6"/>
      <c r="H4985" s="6"/>
      <c r="I4985" s="6"/>
      <c r="J4985" s="6"/>
      <c r="K4985" s="6"/>
      <c r="L4985" s="6"/>
      <c r="M4985" s="6"/>
      <c r="N4985" s="6"/>
      <c r="O4985" s="6"/>
      <c r="P4985" s="6"/>
      <c r="Q4985" s="6"/>
      <c r="R4985" s="6"/>
      <c r="S4985" s="6"/>
      <c r="T4985" s="6"/>
      <c r="U4985" s="6"/>
      <c r="V4985" s="6"/>
      <c r="W4985" s="6"/>
      <c r="X4985" s="6"/>
      <c r="Y4985" s="6"/>
      <c r="Z4985" s="6"/>
      <c r="AA4985" s="6"/>
      <c r="AB4985" s="21"/>
      <c r="AC4985" s="21"/>
      <c r="AD4985" s="21"/>
      <c r="AE4985" s="6"/>
      <c r="AF4985" s="6"/>
      <c r="AG4985" s="6"/>
      <c r="AH4985" s="6"/>
    </row>
    <row r="4986" spans="1:34" x14ac:dyDescent="0.35">
      <c r="A4986" s="20"/>
      <c r="B4986" s="6"/>
      <c r="C4986" s="6"/>
      <c r="D4986" s="6"/>
      <c r="E4986" s="6"/>
      <c r="F4986" s="6"/>
      <c r="G4986" s="6"/>
      <c r="H4986" s="6"/>
      <c r="I4986" s="6"/>
      <c r="J4986" s="6"/>
      <c r="K4986" s="6"/>
      <c r="L4986" s="6"/>
      <c r="M4986" s="6"/>
      <c r="N4986" s="6"/>
      <c r="O4986" s="6"/>
      <c r="P4986" s="6"/>
      <c r="Q4986" s="6"/>
      <c r="R4986" s="6"/>
      <c r="S4986" s="6"/>
      <c r="T4986" s="6"/>
      <c r="U4986" s="6"/>
      <c r="V4986" s="6"/>
      <c r="W4986" s="6"/>
      <c r="X4986" s="6"/>
      <c r="Y4986" s="6"/>
      <c r="Z4986" s="6"/>
      <c r="AA4986" s="6"/>
      <c r="AB4986" s="21"/>
      <c r="AC4986" s="21"/>
      <c r="AD4986" s="21"/>
      <c r="AE4986" s="6"/>
      <c r="AF4986" s="6"/>
      <c r="AG4986" s="6"/>
      <c r="AH4986" s="6"/>
    </row>
    <row r="4987" spans="1:34" x14ac:dyDescent="0.35">
      <c r="A4987" s="20"/>
      <c r="B4987" s="6"/>
      <c r="C4987" s="6"/>
      <c r="D4987" s="6"/>
      <c r="E4987" s="6"/>
      <c r="F4987" s="6"/>
      <c r="G4987" s="6"/>
      <c r="H4987" s="6"/>
      <c r="I4987" s="6"/>
      <c r="J4987" s="6"/>
      <c r="K4987" s="6"/>
      <c r="L4987" s="6"/>
      <c r="M4987" s="6"/>
      <c r="N4987" s="6"/>
      <c r="O4987" s="6"/>
      <c r="P4987" s="6"/>
      <c r="Q4987" s="6"/>
      <c r="R4987" s="6"/>
      <c r="S4987" s="6"/>
      <c r="T4987" s="6"/>
      <c r="U4987" s="6"/>
      <c r="V4987" s="6"/>
      <c r="W4987" s="6"/>
      <c r="X4987" s="6"/>
      <c r="Y4987" s="6"/>
      <c r="Z4987" s="6"/>
      <c r="AA4987" s="6"/>
      <c r="AB4987" s="21"/>
      <c r="AC4987" s="21"/>
      <c r="AD4987" s="21"/>
      <c r="AE4987" s="6"/>
      <c r="AF4987" s="6"/>
      <c r="AG4987" s="6"/>
      <c r="AH4987" s="6"/>
    </row>
    <row r="4988" spans="1:34" x14ac:dyDescent="0.35">
      <c r="A4988" s="20"/>
      <c r="B4988" s="6"/>
      <c r="C4988" s="6"/>
      <c r="D4988" s="6"/>
      <c r="E4988" s="6"/>
      <c r="F4988" s="6"/>
      <c r="G4988" s="6"/>
      <c r="H4988" s="6"/>
      <c r="I4988" s="6"/>
      <c r="J4988" s="6"/>
      <c r="K4988" s="6"/>
      <c r="L4988" s="6"/>
      <c r="M4988" s="6"/>
      <c r="N4988" s="6"/>
      <c r="O4988" s="6"/>
      <c r="P4988" s="6"/>
      <c r="Q4988" s="6"/>
      <c r="R4988" s="6"/>
      <c r="S4988" s="6"/>
      <c r="T4988" s="6"/>
      <c r="U4988" s="6"/>
      <c r="V4988" s="6"/>
      <c r="W4988" s="6"/>
      <c r="X4988" s="6"/>
      <c r="Y4988" s="6"/>
      <c r="Z4988" s="6"/>
      <c r="AA4988" s="6"/>
      <c r="AB4988" s="21"/>
      <c r="AC4988" s="21"/>
      <c r="AD4988" s="21"/>
      <c r="AE4988" s="6"/>
      <c r="AF4988" s="6"/>
      <c r="AG4988" s="6"/>
      <c r="AH4988" s="6"/>
    </row>
    <row r="4989" spans="1:34" x14ac:dyDescent="0.35">
      <c r="A4989" s="20"/>
      <c r="B4989" s="6"/>
      <c r="C4989" s="6"/>
      <c r="D4989" s="6"/>
      <c r="E4989" s="6"/>
      <c r="F4989" s="6"/>
      <c r="G4989" s="6"/>
      <c r="H4989" s="6"/>
      <c r="I4989" s="6"/>
      <c r="J4989" s="6"/>
      <c r="K4989" s="6"/>
      <c r="L4989" s="6"/>
      <c r="M4989" s="6"/>
      <c r="N4989" s="6"/>
      <c r="O4989" s="6"/>
      <c r="P4989" s="6"/>
      <c r="Q4989" s="6"/>
      <c r="R4989" s="6"/>
      <c r="S4989" s="6"/>
      <c r="T4989" s="6"/>
      <c r="U4989" s="6"/>
      <c r="V4989" s="6"/>
      <c r="W4989" s="6"/>
      <c r="X4989" s="6"/>
      <c r="Y4989" s="6"/>
      <c r="Z4989" s="6"/>
      <c r="AA4989" s="6"/>
      <c r="AB4989" s="21"/>
      <c r="AC4989" s="21"/>
      <c r="AD4989" s="21"/>
      <c r="AE4989" s="6"/>
      <c r="AF4989" s="6"/>
      <c r="AG4989" s="6"/>
      <c r="AH4989" s="6"/>
    </row>
    <row r="4990" spans="1:34" x14ac:dyDescent="0.35">
      <c r="A4990" s="20"/>
      <c r="B4990" s="6"/>
      <c r="C4990" s="6"/>
      <c r="D4990" s="6"/>
      <c r="E4990" s="6"/>
      <c r="F4990" s="6"/>
      <c r="G4990" s="6"/>
      <c r="H4990" s="6"/>
      <c r="I4990" s="6"/>
      <c r="J4990" s="6"/>
      <c r="K4990" s="6"/>
      <c r="L4990" s="6"/>
      <c r="M4990" s="6"/>
      <c r="N4990" s="6"/>
      <c r="O4990" s="6"/>
      <c r="P4990" s="6"/>
      <c r="Q4990" s="6"/>
      <c r="R4990" s="6"/>
      <c r="S4990" s="6"/>
      <c r="T4990" s="6"/>
      <c r="U4990" s="6"/>
      <c r="V4990" s="6"/>
      <c r="W4990" s="6"/>
      <c r="X4990" s="6"/>
      <c r="Y4990" s="6"/>
      <c r="Z4990" s="6"/>
      <c r="AA4990" s="6"/>
      <c r="AB4990" s="21"/>
      <c r="AC4990" s="21"/>
      <c r="AD4990" s="21"/>
      <c r="AE4990" s="6"/>
      <c r="AF4990" s="6"/>
      <c r="AG4990" s="6"/>
      <c r="AH4990" s="6"/>
    </row>
    <row r="4991" spans="1:34" x14ac:dyDescent="0.35">
      <c r="A4991" s="20"/>
      <c r="B4991" s="6"/>
      <c r="C4991" s="6"/>
      <c r="D4991" s="6"/>
      <c r="E4991" s="6"/>
      <c r="F4991" s="6"/>
      <c r="G4991" s="6"/>
      <c r="H4991" s="6"/>
      <c r="I4991" s="6"/>
      <c r="J4991" s="6"/>
      <c r="K4991" s="6"/>
      <c r="L4991" s="6"/>
      <c r="M4991" s="6"/>
      <c r="N4991" s="6"/>
      <c r="O4991" s="6"/>
      <c r="P4991" s="6"/>
      <c r="Q4991" s="6"/>
      <c r="R4991" s="6"/>
      <c r="S4991" s="6"/>
      <c r="T4991" s="6"/>
      <c r="U4991" s="6"/>
      <c r="V4991" s="6"/>
      <c r="W4991" s="6"/>
      <c r="X4991" s="6"/>
      <c r="Y4991" s="6"/>
      <c r="Z4991" s="6"/>
      <c r="AA4991" s="6"/>
      <c r="AB4991" s="21"/>
      <c r="AC4991" s="21"/>
      <c r="AD4991" s="21"/>
      <c r="AE4991" s="6"/>
      <c r="AF4991" s="6"/>
      <c r="AG4991" s="6"/>
      <c r="AH4991" s="6"/>
    </row>
    <row r="4992" spans="1:34" x14ac:dyDescent="0.35">
      <c r="A4992" s="20"/>
      <c r="B4992" s="6"/>
      <c r="C4992" s="6"/>
      <c r="D4992" s="6"/>
      <c r="E4992" s="6"/>
      <c r="F4992" s="6"/>
      <c r="G4992" s="6"/>
      <c r="H4992" s="6"/>
      <c r="I4992" s="6"/>
      <c r="J4992" s="6"/>
      <c r="K4992" s="6"/>
      <c r="L4992" s="6"/>
      <c r="M4992" s="6"/>
      <c r="N4992" s="6"/>
      <c r="O4992" s="6"/>
      <c r="P4992" s="6"/>
      <c r="Q4992" s="6"/>
      <c r="R4992" s="6"/>
      <c r="S4992" s="6"/>
      <c r="T4992" s="6"/>
      <c r="U4992" s="6"/>
      <c r="V4992" s="6"/>
      <c r="W4992" s="6"/>
      <c r="X4992" s="6"/>
      <c r="Y4992" s="6"/>
      <c r="Z4992" s="6"/>
      <c r="AA4992" s="6"/>
      <c r="AB4992" s="21"/>
      <c r="AC4992" s="21"/>
      <c r="AD4992" s="21"/>
      <c r="AE4992" s="6"/>
      <c r="AF4992" s="6"/>
      <c r="AG4992" s="6"/>
      <c r="AH4992" s="6"/>
    </row>
    <row r="4993" spans="1:34" x14ac:dyDescent="0.35">
      <c r="A4993" s="20"/>
      <c r="B4993" s="6"/>
      <c r="C4993" s="6"/>
      <c r="D4993" s="6"/>
      <c r="E4993" s="6"/>
      <c r="F4993" s="6"/>
      <c r="G4993" s="6"/>
      <c r="H4993" s="6"/>
      <c r="I4993" s="6"/>
      <c r="J4993" s="6"/>
      <c r="K4993" s="6"/>
      <c r="L4993" s="6"/>
      <c r="M4993" s="6"/>
      <c r="N4993" s="6"/>
      <c r="O4993" s="6"/>
      <c r="P4993" s="6"/>
      <c r="Q4993" s="6"/>
      <c r="R4993" s="6"/>
      <c r="S4993" s="6"/>
      <c r="T4993" s="6"/>
      <c r="U4993" s="6"/>
      <c r="V4993" s="6"/>
      <c r="W4993" s="6"/>
      <c r="X4993" s="6"/>
      <c r="Y4993" s="6"/>
      <c r="Z4993" s="6"/>
      <c r="AA4993" s="6"/>
      <c r="AB4993" s="21"/>
      <c r="AC4993" s="21"/>
      <c r="AD4993" s="21"/>
      <c r="AE4993" s="6"/>
      <c r="AF4993" s="6"/>
      <c r="AG4993" s="6"/>
      <c r="AH4993" s="6"/>
    </row>
    <row r="4994" spans="1:34" x14ac:dyDescent="0.35">
      <c r="A4994" s="20"/>
      <c r="B4994" s="6"/>
      <c r="C4994" s="6"/>
      <c r="D4994" s="6"/>
      <c r="E4994" s="6"/>
      <c r="F4994" s="6"/>
      <c r="G4994" s="6"/>
      <c r="H4994" s="6"/>
      <c r="I4994" s="6"/>
      <c r="J4994" s="6"/>
      <c r="K4994" s="6"/>
      <c r="L4994" s="6"/>
      <c r="M4994" s="6"/>
      <c r="N4994" s="6"/>
      <c r="O4994" s="6"/>
      <c r="P4994" s="6"/>
      <c r="Q4994" s="6"/>
      <c r="R4994" s="6"/>
      <c r="S4994" s="6"/>
      <c r="T4994" s="6"/>
      <c r="U4994" s="6"/>
      <c r="V4994" s="6"/>
      <c r="W4994" s="6"/>
      <c r="X4994" s="6"/>
      <c r="Y4994" s="6"/>
      <c r="Z4994" s="6"/>
      <c r="AA4994" s="6"/>
      <c r="AB4994" s="21"/>
      <c r="AC4994" s="21"/>
      <c r="AD4994" s="21"/>
      <c r="AE4994" s="6"/>
      <c r="AF4994" s="6"/>
      <c r="AG4994" s="6"/>
      <c r="AH4994" s="6"/>
    </row>
    <row r="4995" spans="1:34" x14ac:dyDescent="0.35">
      <c r="A4995" s="20"/>
      <c r="B4995" s="6"/>
      <c r="C4995" s="6"/>
      <c r="D4995" s="6"/>
      <c r="E4995" s="6"/>
      <c r="F4995" s="6"/>
      <c r="G4995" s="6"/>
      <c r="H4995" s="6"/>
      <c r="I4995" s="6"/>
      <c r="J4995" s="6"/>
      <c r="K4995" s="6"/>
      <c r="L4995" s="6"/>
      <c r="M4995" s="6"/>
      <c r="N4995" s="6"/>
      <c r="O4995" s="6"/>
      <c r="P4995" s="6"/>
      <c r="Q4995" s="6"/>
      <c r="R4995" s="6"/>
      <c r="S4995" s="6"/>
      <c r="T4995" s="6"/>
      <c r="U4995" s="6"/>
      <c r="V4995" s="6"/>
      <c r="W4995" s="6"/>
      <c r="X4995" s="6"/>
      <c r="Y4995" s="6"/>
      <c r="Z4995" s="6"/>
      <c r="AA4995" s="6"/>
      <c r="AB4995" s="21"/>
      <c r="AC4995" s="21"/>
      <c r="AD4995" s="21"/>
      <c r="AE4995" s="6"/>
      <c r="AF4995" s="6"/>
      <c r="AG4995" s="6"/>
      <c r="AH4995" s="6"/>
    </row>
    <row r="4996" spans="1:34" x14ac:dyDescent="0.35">
      <c r="A4996" s="20"/>
      <c r="B4996" s="6"/>
      <c r="C4996" s="6"/>
      <c r="D4996" s="6"/>
      <c r="E4996" s="6"/>
      <c r="F4996" s="6"/>
      <c r="G4996" s="6"/>
      <c r="H4996" s="6"/>
      <c r="I4996" s="6"/>
      <c r="J4996" s="6"/>
      <c r="K4996" s="6"/>
      <c r="L4996" s="6"/>
      <c r="M4996" s="6"/>
      <c r="N4996" s="6"/>
      <c r="O4996" s="6"/>
      <c r="P4996" s="6"/>
      <c r="Q4996" s="6"/>
      <c r="R4996" s="6"/>
      <c r="S4996" s="6"/>
      <c r="T4996" s="6"/>
      <c r="U4996" s="6"/>
      <c r="V4996" s="6"/>
      <c r="W4996" s="6"/>
      <c r="X4996" s="6"/>
      <c r="Y4996" s="6"/>
      <c r="Z4996" s="6"/>
      <c r="AA4996" s="6"/>
      <c r="AB4996" s="21"/>
      <c r="AC4996" s="21"/>
      <c r="AD4996" s="21"/>
      <c r="AE4996" s="6"/>
      <c r="AF4996" s="6"/>
      <c r="AG4996" s="6"/>
      <c r="AH4996" s="6"/>
    </row>
    <row r="4997" spans="1:34" x14ac:dyDescent="0.35">
      <c r="A4997" s="20"/>
      <c r="B4997" s="6"/>
      <c r="C4997" s="6"/>
      <c r="D4997" s="6"/>
      <c r="E4997" s="6"/>
      <c r="F4997" s="6"/>
      <c r="G4997" s="6"/>
      <c r="H4997" s="6"/>
      <c r="I4997" s="6"/>
      <c r="J4997" s="6"/>
      <c r="K4997" s="6"/>
      <c r="L4997" s="6"/>
      <c r="M4997" s="6"/>
      <c r="N4997" s="6"/>
      <c r="O4997" s="6"/>
      <c r="P4997" s="6"/>
      <c r="Q4997" s="6"/>
      <c r="R4997" s="6"/>
      <c r="S4997" s="6"/>
      <c r="T4997" s="6"/>
      <c r="U4997" s="6"/>
      <c r="V4997" s="6"/>
      <c r="W4997" s="6"/>
      <c r="X4997" s="6"/>
      <c r="Y4997" s="6"/>
      <c r="Z4997" s="6"/>
      <c r="AA4997" s="6"/>
      <c r="AB4997" s="21"/>
      <c r="AC4997" s="21"/>
      <c r="AD4997" s="21"/>
      <c r="AE4997" s="6"/>
      <c r="AF4997" s="6"/>
      <c r="AG4997" s="6"/>
      <c r="AH4997" s="6"/>
    </row>
    <row r="4998" spans="1:34" x14ac:dyDescent="0.35">
      <c r="A4998" s="20"/>
      <c r="B4998" s="6"/>
      <c r="C4998" s="6"/>
      <c r="D4998" s="6"/>
      <c r="E4998" s="6"/>
      <c r="F4998" s="6"/>
      <c r="G4998" s="6"/>
      <c r="H4998" s="6"/>
      <c r="I4998" s="6"/>
      <c r="J4998" s="6"/>
      <c r="K4998" s="6"/>
      <c r="L4998" s="6"/>
      <c r="M4998" s="6"/>
      <c r="N4998" s="6"/>
      <c r="O4998" s="6"/>
      <c r="P4998" s="6"/>
      <c r="Q4998" s="6"/>
      <c r="R4998" s="6"/>
      <c r="S4998" s="6"/>
      <c r="T4998" s="6"/>
      <c r="U4998" s="6"/>
      <c r="V4998" s="6"/>
      <c r="W4998" s="6"/>
      <c r="X4998" s="6"/>
      <c r="Y4998" s="6"/>
      <c r="Z4998" s="6"/>
      <c r="AA4998" s="6"/>
      <c r="AB4998" s="21"/>
      <c r="AC4998" s="21"/>
      <c r="AD4998" s="21"/>
      <c r="AE4998" s="6"/>
      <c r="AF4998" s="6"/>
      <c r="AG4998" s="6"/>
      <c r="AH4998" s="6"/>
    </row>
    <row r="4999" spans="1:34" x14ac:dyDescent="0.35">
      <c r="A4999" s="20"/>
      <c r="B4999" s="6"/>
      <c r="C4999" s="6"/>
      <c r="D4999" s="6"/>
      <c r="E4999" s="6"/>
      <c r="F4999" s="6"/>
      <c r="G4999" s="6"/>
      <c r="H4999" s="6"/>
      <c r="I4999" s="6"/>
      <c r="J4999" s="6"/>
      <c r="K4999" s="6"/>
      <c r="L4999" s="6"/>
      <c r="M4999" s="6"/>
      <c r="N4999" s="6"/>
      <c r="O4999" s="6"/>
      <c r="P4999" s="6"/>
      <c r="Q4999" s="6"/>
      <c r="R4999" s="6"/>
      <c r="S4999" s="6"/>
      <c r="T4999" s="6"/>
      <c r="U4999" s="6"/>
      <c r="V4999" s="6"/>
      <c r="W4999" s="6"/>
      <c r="X4999" s="6"/>
      <c r="Y4999" s="6"/>
      <c r="Z4999" s="6"/>
      <c r="AA4999" s="6"/>
      <c r="AB4999" s="21"/>
      <c r="AC4999" s="21"/>
      <c r="AD4999" s="21"/>
      <c r="AE4999" s="6"/>
      <c r="AF4999" s="6"/>
      <c r="AG4999" s="6"/>
      <c r="AH4999" s="6"/>
    </row>
    <row r="5000" spans="1:34" x14ac:dyDescent="0.35">
      <c r="A5000" s="20"/>
      <c r="B5000" s="6"/>
      <c r="C5000" s="6"/>
      <c r="D5000" s="6"/>
      <c r="E5000" s="6"/>
      <c r="F5000" s="6"/>
      <c r="G5000" s="6"/>
      <c r="H5000" s="6"/>
      <c r="I5000" s="6"/>
      <c r="J5000" s="6"/>
      <c r="K5000" s="6"/>
      <c r="L5000" s="6"/>
      <c r="M5000" s="6"/>
      <c r="N5000" s="6"/>
      <c r="O5000" s="6"/>
      <c r="P5000" s="6"/>
      <c r="Q5000" s="6"/>
      <c r="R5000" s="6"/>
      <c r="S5000" s="6"/>
      <c r="T5000" s="6"/>
      <c r="U5000" s="6"/>
      <c r="V5000" s="6"/>
      <c r="W5000" s="6"/>
      <c r="X5000" s="6"/>
      <c r="Y5000" s="6"/>
      <c r="Z5000" s="6"/>
      <c r="AA5000" s="6"/>
      <c r="AB5000" s="21"/>
      <c r="AC5000" s="21"/>
      <c r="AD5000" s="21"/>
      <c r="AE5000" s="6"/>
      <c r="AF5000" s="6"/>
      <c r="AG5000" s="6"/>
      <c r="AH5000" s="6"/>
    </row>
    <row r="5001" spans="1:34" x14ac:dyDescent="0.35">
      <c r="A5001" s="20"/>
      <c r="B5001" s="6"/>
      <c r="C5001" s="6"/>
      <c r="D5001" s="6"/>
      <c r="E5001" s="6"/>
      <c r="F5001" s="6"/>
      <c r="G5001" s="6"/>
      <c r="H5001" s="6"/>
      <c r="I5001" s="6"/>
      <c r="J5001" s="6"/>
      <c r="K5001" s="6"/>
      <c r="L5001" s="6"/>
      <c r="M5001" s="6"/>
      <c r="N5001" s="6"/>
      <c r="O5001" s="6"/>
      <c r="P5001" s="6"/>
      <c r="Q5001" s="6"/>
      <c r="R5001" s="6"/>
      <c r="S5001" s="6"/>
      <c r="T5001" s="6"/>
      <c r="U5001" s="6"/>
      <c r="V5001" s="6"/>
      <c r="W5001" s="6"/>
      <c r="X5001" s="6"/>
      <c r="Y5001" s="6"/>
      <c r="Z5001" s="6"/>
      <c r="AA5001" s="6"/>
      <c r="AB5001" s="21"/>
      <c r="AC5001" s="21"/>
      <c r="AD5001" s="21"/>
      <c r="AE5001" s="6"/>
      <c r="AF5001" s="6"/>
      <c r="AG5001" s="6"/>
      <c r="AH5001" s="6"/>
    </row>
    <row r="5002" spans="1:34" x14ac:dyDescent="0.35">
      <c r="A5002" s="20"/>
      <c r="B5002" s="6"/>
      <c r="C5002" s="6"/>
      <c r="D5002" s="6"/>
      <c r="E5002" s="6"/>
      <c r="F5002" s="6"/>
      <c r="G5002" s="6"/>
      <c r="H5002" s="6"/>
      <c r="I5002" s="6"/>
      <c r="J5002" s="6"/>
      <c r="K5002" s="6"/>
      <c r="L5002" s="6"/>
      <c r="M5002" s="6"/>
      <c r="N5002" s="6"/>
      <c r="O5002" s="6"/>
      <c r="P5002" s="6"/>
      <c r="Q5002" s="6"/>
      <c r="R5002" s="6"/>
      <c r="S5002" s="6"/>
      <c r="T5002" s="6"/>
      <c r="U5002" s="6"/>
      <c r="V5002" s="6"/>
      <c r="W5002" s="6"/>
      <c r="X5002" s="6"/>
      <c r="Y5002" s="6"/>
      <c r="Z5002" s="6"/>
      <c r="AA5002" s="6"/>
      <c r="AB5002" s="21"/>
      <c r="AC5002" s="21"/>
      <c r="AD5002" s="21"/>
      <c r="AE5002" s="6"/>
      <c r="AF5002" s="6"/>
      <c r="AG5002" s="6"/>
      <c r="AH5002" s="6"/>
    </row>
    <row r="5003" spans="1:34" x14ac:dyDescent="0.35">
      <c r="A5003" s="20"/>
      <c r="B5003" s="6"/>
      <c r="C5003" s="6"/>
      <c r="D5003" s="6"/>
      <c r="E5003" s="6"/>
      <c r="F5003" s="6"/>
      <c r="G5003" s="6"/>
      <c r="H5003" s="6"/>
      <c r="I5003" s="6"/>
      <c r="J5003" s="6"/>
      <c r="K5003" s="6"/>
      <c r="L5003" s="6"/>
      <c r="M5003" s="6"/>
      <c r="N5003" s="6"/>
      <c r="O5003" s="6"/>
      <c r="P5003" s="6"/>
      <c r="Q5003" s="6"/>
      <c r="R5003" s="6"/>
      <c r="S5003" s="6"/>
      <c r="T5003" s="6"/>
      <c r="U5003" s="6"/>
      <c r="V5003" s="6"/>
      <c r="W5003" s="6"/>
      <c r="X5003" s="6"/>
      <c r="Y5003" s="6"/>
      <c r="Z5003" s="6"/>
      <c r="AA5003" s="6"/>
      <c r="AB5003" s="21"/>
      <c r="AC5003" s="21"/>
      <c r="AD5003" s="21"/>
      <c r="AE5003" s="6"/>
      <c r="AF5003" s="6"/>
      <c r="AG5003" s="6"/>
      <c r="AH5003" s="6"/>
    </row>
    <row r="5004" spans="1:34" x14ac:dyDescent="0.35">
      <c r="A5004" s="20"/>
      <c r="B5004" s="6"/>
      <c r="C5004" s="6"/>
      <c r="D5004" s="6"/>
      <c r="E5004" s="6"/>
      <c r="F5004" s="6"/>
      <c r="G5004" s="6"/>
      <c r="H5004" s="6"/>
      <c r="I5004" s="6"/>
      <c r="J5004" s="6"/>
      <c r="K5004" s="6"/>
      <c r="L5004" s="6"/>
      <c r="M5004" s="6"/>
      <c r="N5004" s="6"/>
      <c r="O5004" s="6"/>
      <c r="P5004" s="6"/>
      <c r="Q5004" s="6"/>
      <c r="R5004" s="6"/>
      <c r="S5004" s="6"/>
      <c r="T5004" s="6"/>
      <c r="U5004" s="6"/>
      <c r="V5004" s="6"/>
      <c r="W5004" s="6"/>
      <c r="X5004" s="6"/>
      <c r="Y5004" s="6"/>
      <c r="Z5004" s="6"/>
      <c r="AA5004" s="6"/>
      <c r="AB5004" s="21"/>
      <c r="AC5004" s="21"/>
      <c r="AD5004" s="21"/>
      <c r="AE5004" s="6"/>
      <c r="AF5004" s="6"/>
      <c r="AG5004" s="6"/>
      <c r="AH5004" s="6"/>
    </row>
    <row r="5005" spans="1:34" x14ac:dyDescent="0.35">
      <c r="A5005" s="20"/>
      <c r="B5005" s="6"/>
      <c r="C5005" s="6"/>
      <c r="D5005" s="6"/>
      <c r="E5005" s="6"/>
      <c r="F5005" s="6"/>
      <c r="G5005" s="6"/>
      <c r="H5005" s="6"/>
      <c r="I5005" s="6"/>
      <c r="J5005" s="6"/>
      <c r="K5005" s="6"/>
      <c r="L5005" s="6"/>
      <c r="M5005" s="6"/>
      <c r="N5005" s="6"/>
      <c r="O5005" s="6"/>
      <c r="P5005" s="6"/>
      <c r="Q5005" s="6"/>
      <c r="R5005" s="6"/>
      <c r="S5005" s="6"/>
      <c r="T5005" s="6"/>
      <c r="U5005" s="6"/>
      <c r="V5005" s="6"/>
      <c r="W5005" s="6"/>
      <c r="X5005" s="6"/>
      <c r="Y5005" s="6"/>
      <c r="Z5005" s="6"/>
      <c r="AA5005" s="6"/>
      <c r="AB5005" s="21"/>
      <c r="AC5005" s="21"/>
      <c r="AD5005" s="21"/>
      <c r="AE5005" s="6"/>
      <c r="AF5005" s="6"/>
      <c r="AG5005" s="6"/>
      <c r="AH5005" s="6"/>
    </row>
    <row r="5006" spans="1:34" x14ac:dyDescent="0.35">
      <c r="A5006" s="20"/>
      <c r="B5006" s="6"/>
      <c r="C5006" s="6"/>
      <c r="D5006" s="6"/>
      <c r="E5006" s="6"/>
      <c r="F5006" s="6"/>
      <c r="G5006" s="6"/>
      <c r="H5006" s="6"/>
      <c r="I5006" s="6"/>
      <c r="J5006" s="6"/>
      <c r="K5006" s="6"/>
      <c r="L5006" s="6"/>
      <c r="M5006" s="6"/>
      <c r="N5006" s="6"/>
      <c r="O5006" s="6"/>
      <c r="P5006" s="6"/>
      <c r="Q5006" s="6"/>
      <c r="R5006" s="6"/>
      <c r="S5006" s="6"/>
      <c r="T5006" s="6"/>
      <c r="U5006" s="6"/>
      <c r="V5006" s="6"/>
      <c r="W5006" s="6"/>
      <c r="X5006" s="6"/>
      <c r="Y5006" s="6"/>
      <c r="Z5006" s="6"/>
      <c r="AA5006" s="6"/>
      <c r="AB5006" s="21"/>
      <c r="AC5006" s="21"/>
      <c r="AD5006" s="21"/>
      <c r="AE5006" s="6"/>
      <c r="AF5006" s="6"/>
      <c r="AG5006" s="6"/>
      <c r="AH5006" s="6"/>
    </row>
    <row r="5007" spans="1:34" x14ac:dyDescent="0.35">
      <c r="A5007" s="20"/>
      <c r="B5007" s="6"/>
      <c r="C5007" s="6"/>
      <c r="D5007" s="6"/>
      <c r="E5007" s="6"/>
      <c r="F5007" s="6"/>
      <c r="G5007" s="6"/>
      <c r="H5007" s="6"/>
      <c r="I5007" s="6"/>
      <c r="J5007" s="6"/>
      <c r="K5007" s="6"/>
      <c r="L5007" s="6"/>
      <c r="M5007" s="6"/>
      <c r="N5007" s="6"/>
      <c r="O5007" s="6"/>
      <c r="P5007" s="6"/>
      <c r="Q5007" s="6"/>
      <c r="R5007" s="6"/>
      <c r="S5007" s="6"/>
      <c r="T5007" s="6"/>
      <c r="U5007" s="6"/>
      <c r="V5007" s="6"/>
      <c r="W5007" s="6"/>
      <c r="X5007" s="6"/>
      <c r="Y5007" s="6"/>
      <c r="Z5007" s="6"/>
      <c r="AA5007" s="6"/>
      <c r="AB5007" s="21"/>
      <c r="AC5007" s="21"/>
      <c r="AD5007" s="21"/>
      <c r="AE5007" s="6"/>
      <c r="AF5007" s="6"/>
      <c r="AG5007" s="6"/>
      <c r="AH5007" s="6"/>
    </row>
    <row r="5008" spans="1:34" x14ac:dyDescent="0.35">
      <c r="A5008" s="20"/>
      <c r="B5008" s="6"/>
      <c r="C5008" s="6"/>
      <c r="D5008" s="6"/>
      <c r="E5008" s="6"/>
      <c r="F5008" s="6"/>
      <c r="G5008" s="6"/>
      <c r="H5008" s="6"/>
      <c r="I5008" s="6"/>
      <c r="J5008" s="6"/>
      <c r="K5008" s="6"/>
      <c r="L5008" s="6"/>
      <c r="M5008" s="6"/>
      <c r="N5008" s="6"/>
      <c r="O5008" s="6"/>
      <c r="P5008" s="6"/>
      <c r="Q5008" s="6"/>
      <c r="R5008" s="6"/>
      <c r="S5008" s="6"/>
      <c r="T5008" s="6"/>
      <c r="U5008" s="6"/>
      <c r="V5008" s="6"/>
      <c r="W5008" s="6"/>
      <c r="X5008" s="6"/>
      <c r="Y5008" s="6"/>
      <c r="Z5008" s="6"/>
      <c r="AA5008" s="6"/>
      <c r="AB5008" s="21"/>
      <c r="AC5008" s="21"/>
      <c r="AD5008" s="21"/>
      <c r="AE5008" s="6"/>
      <c r="AF5008" s="6"/>
      <c r="AG5008" s="6"/>
      <c r="AH5008" s="6"/>
    </row>
    <row r="5009" spans="1:34" x14ac:dyDescent="0.35">
      <c r="A5009" s="20"/>
      <c r="B5009" s="6"/>
      <c r="C5009" s="6"/>
      <c r="D5009" s="6"/>
      <c r="E5009" s="6"/>
      <c r="F5009" s="6"/>
      <c r="G5009" s="6"/>
      <c r="H5009" s="6"/>
      <c r="I5009" s="6"/>
      <c r="J5009" s="6"/>
      <c r="K5009" s="6"/>
      <c r="L5009" s="6"/>
      <c r="M5009" s="6"/>
      <c r="N5009" s="6"/>
      <c r="O5009" s="6"/>
      <c r="P5009" s="6"/>
      <c r="Q5009" s="6"/>
      <c r="R5009" s="6"/>
      <c r="S5009" s="6"/>
      <c r="T5009" s="6"/>
      <c r="U5009" s="6"/>
      <c r="V5009" s="6"/>
      <c r="W5009" s="6"/>
      <c r="X5009" s="6"/>
      <c r="Y5009" s="6"/>
      <c r="Z5009" s="6"/>
      <c r="AA5009" s="6"/>
      <c r="AB5009" s="21"/>
      <c r="AC5009" s="21"/>
      <c r="AD5009" s="21"/>
      <c r="AE5009" s="6"/>
      <c r="AF5009" s="6"/>
      <c r="AG5009" s="6"/>
      <c r="AH5009" s="6"/>
    </row>
    <row r="5010" spans="1:34" x14ac:dyDescent="0.35">
      <c r="A5010" s="20"/>
      <c r="B5010" s="6"/>
      <c r="C5010" s="6"/>
      <c r="D5010" s="6"/>
      <c r="E5010" s="6"/>
      <c r="F5010" s="6"/>
      <c r="G5010" s="6"/>
      <c r="H5010" s="6"/>
      <c r="I5010" s="6"/>
      <c r="J5010" s="6"/>
      <c r="K5010" s="6"/>
      <c r="L5010" s="6"/>
      <c r="M5010" s="6"/>
      <c r="N5010" s="6"/>
      <c r="O5010" s="6"/>
      <c r="P5010" s="6"/>
      <c r="Q5010" s="6"/>
      <c r="R5010" s="6"/>
      <c r="S5010" s="6"/>
      <c r="T5010" s="6"/>
      <c r="U5010" s="6"/>
      <c r="V5010" s="6"/>
      <c r="W5010" s="6"/>
      <c r="X5010" s="6"/>
      <c r="Y5010" s="6"/>
      <c r="Z5010" s="6"/>
      <c r="AA5010" s="6"/>
      <c r="AB5010" s="21"/>
      <c r="AC5010" s="21"/>
      <c r="AD5010" s="21"/>
      <c r="AE5010" s="6"/>
      <c r="AF5010" s="6"/>
      <c r="AG5010" s="6"/>
      <c r="AH5010" s="6"/>
    </row>
    <row r="5011" spans="1:34" x14ac:dyDescent="0.35">
      <c r="A5011" s="20"/>
      <c r="B5011" s="6"/>
      <c r="C5011" s="6"/>
      <c r="D5011" s="6"/>
      <c r="E5011" s="6"/>
      <c r="F5011" s="6"/>
      <c r="G5011" s="6"/>
      <c r="H5011" s="6"/>
      <c r="I5011" s="6"/>
      <c r="J5011" s="6"/>
      <c r="K5011" s="6"/>
      <c r="L5011" s="6"/>
      <c r="M5011" s="6"/>
      <c r="N5011" s="6"/>
      <c r="O5011" s="6"/>
      <c r="P5011" s="6"/>
      <c r="Q5011" s="6"/>
      <c r="R5011" s="6"/>
      <c r="S5011" s="6"/>
      <c r="T5011" s="6"/>
      <c r="U5011" s="6"/>
      <c r="V5011" s="6"/>
      <c r="W5011" s="6"/>
      <c r="X5011" s="6"/>
      <c r="Y5011" s="6"/>
      <c r="Z5011" s="6"/>
      <c r="AA5011" s="6"/>
      <c r="AB5011" s="21"/>
      <c r="AC5011" s="21"/>
      <c r="AD5011" s="21"/>
      <c r="AE5011" s="6"/>
      <c r="AF5011" s="6"/>
      <c r="AG5011" s="6"/>
      <c r="AH5011" s="6"/>
    </row>
    <row r="5012" spans="1:34" x14ac:dyDescent="0.35">
      <c r="A5012" s="20"/>
      <c r="B5012" s="6"/>
      <c r="C5012" s="6"/>
      <c r="D5012" s="6"/>
      <c r="E5012" s="6"/>
      <c r="F5012" s="6"/>
      <c r="G5012" s="6"/>
      <c r="H5012" s="6"/>
      <c r="I5012" s="6"/>
      <c r="J5012" s="6"/>
      <c r="K5012" s="6"/>
      <c r="L5012" s="6"/>
      <c r="M5012" s="6"/>
      <c r="N5012" s="6"/>
      <c r="O5012" s="6"/>
      <c r="P5012" s="6"/>
      <c r="Q5012" s="6"/>
      <c r="R5012" s="6"/>
      <c r="S5012" s="6"/>
      <c r="T5012" s="6"/>
      <c r="U5012" s="6"/>
      <c r="V5012" s="6"/>
      <c r="W5012" s="6"/>
      <c r="X5012" s="6"/>
      <c r="Y5012" s="6"/>
      <c r="Z5012" s="6"/>
      <c r="AA5012" s="6"/>
      <c r="AB5012" s="21"/>
      <c r="AC5012" s="21"/>
      <c r="AD5012" s="21"/>
      <c r="AE5012" s="6"/>
      <c r="AF5012" s="6"/>
      <c r="AG5012" s="6"/>
      <c r="AH5012" s="6"/>
    </row>
    <row r="5013" spans="1:34" x14ac:dyDescent="0.35">
      <c r="A5013" s="20"/>
      <c r="B5013" s="6"/>
      <c r="C5013" s="6"/>
      <c r="D5013" s="6"/>
      <c r="E5013" s="6"/>
      <c r="F5013" s="6"/>
      <c r="G5013" s="6"/>
      <c r="H5013" s="6"/>
      <c r="I5013" s="6"/>
      <c r="J5013" s="6"/>
      <c r="K5013" s="6"/>
      <c r="L5013" s="6"/>
      <c r="M5013" s="6"/>
      <c r="N5013" s="6"/>
      <c r="O5013" s="6"/>
      <c r="P5013" s="6"/>
      <c r="Q5013" s="6"/>
      <c r="R5013" s="6"/>
      <c r="S5013" s="6"/>
      <c r="T5013" s="6"/>
      <c r="U5013" s="6"/>
      <c r="V5013" s="6"/>
      <c r="W5013" s="6"/>
      <c r="X5013" s="6"/>
      <c r="Y5013" s="6"/>
      <c r="Z5013" s="6"/>
      <c r="AA5013" s="6"/>
      <c r="AB5013" s="21"/>
      <c r="AC5013" s="21"/>
      <c r="AD5013" s="21"/>
      <c r="AE5013" s="6"/>
      <c r="AF5013" s="6"/>
      <c r="AG5013" s="6"/>
      <c r="AH5013" s="6"/>
    </row>
    <row r="5014" spans="1:34" x14ac:dyDescent="0.35">
      <c r="A5014" s="20"/>
      <c r="B5014" s="6"/>
      <c r="C5014" s="6"/>
      <c r="D5014" s="6"/>
      <c r="E5014" s="6"/>
      <c r="F5014" s="6"/>
      <c r="G5014" s="6"/>
      <c r="H5014" s="6"/>
      <c r="I5014" s="6"/>
      <c r="J5014" s="6"/>
      <c r="K5014" s="6"/>
      <c r="L5014" s="6"/>
      <c r="M5014" s="6"/>
      <c r="N5014" s="6"/>
      <c r="O5014" s="6"/>
      <c r="P5014" s="6"/>
      <c r="Q5014" s="6"/>
      <c r="R5014" s="6"/>
      <c r="S5014" s="6"/>
      <c r="T5014" s="6"/>
      <c r="U5014" s="6"/>
      <c r="V5014" s="6"/>
      <c r="W5014" s="6"/>
      <c r="X5014" s="6"/>
      <c r="Y5014" s="6"/>
      <c r="Z5014" s="6"/>
      <c r="AA5014" s="6"/>
      <c r="AB5014" s="21"/>
      <c r="AC5014" s="21"/>
      <c r="AD5014" s="21"/>
      <c r="AE5014" s="6"/>
      <c r="AF5014" s="6"/>
      <c r="AG5014" s="6"/>
      <c r="AH5014" s="6"/>
    </row>
    <row r="5015" spans="1:34" x14ac:dyDescent="0.35">
      <c r="A5015" s="20"/>
      <c r="B5015" s="6"/>
      <c r="C5015" s="6"/>
      <c r="D5015" s="6"/>
      <c r="E5015" s="6"/>
      <c r="F5015" s="6"/>
      <c r="G5015" s="6"/>
      <c r="H5015" s="6"/>
      <c r="I5015" s="6"/>
      <c r="J5015" s="6"/>
      <c r="K5015" s="6"/>
      <c r="L5015" s="6"/>
      <c r="M5015" s="6"/>
      <c r="N5015" s="6"/>
      <c r="O5015" s="6"/>
      <c r="P5015" s="6"/>
      <c r="Q5015" s="6"/>
      <c r="R5015" s="6"/>
      <c r="S5015" s="6"/>
      <c r="T5015" s="6"/>
      <c r="U5015" s="6"/>
      <c r="V5015" s="6"/>
      <c r="W5015" s="6"/>
      <c r="X5015" s="6"/>
      <c r="Y5015" s="6"/>
      <c r="Z5015" s="6"/>
      <c r="AA5015" s="6"/>
      <c r="AB5015" s="21"/>
      <c r="AC5015" s="21"/>
      <c r="AD5015" s="21"/>
      <c r="AE5015" s="6"/>
      <c r="AF5015" s="6"/>
      <c r="AG5015" s="6"/>
      <c r="AH5015" s="6"/>
    </row>
    <row r="5016" spans="1:34" x14ac:dyDescent="0.35">
      <c r="A5016" s="20"/>
      <c r="B5016" s="6"/>
      <c r="C5016" s="6"/>
      <c r="D5016" s="6"/>
      <c r="E5016" s="6"/>
      <c r="F5016" s="6"/>
      <c r="G5016" s="6"/>
      <c r="H5016" s="6"/>
      <c r="I5016" s="6"/>
      <c r="J5016" s="6"/>
      <c r="K5016" s="6"/>
      <c r="L5016" s="6"/>
      <c r="M5016" s="6"/>
      <c r="N5016" s="6"/>
      <c r="O5016" s="6"/>
      <c r="P5016" s="6"/>
      <c r="Q5016" s="6"/>
      <c r="R5016" s="6"/>
      <c r="S5016" s="6"/>
      <c r="T5016" s="6"/>
      <c r="U5016" s="6"/>
      <c r="V5016" s="6"/>
      <c r="W5016" s="6"/>
      <c r="X5016" s="6"/>
      <c r="Y5016" s="6"/>
      <c r="Z5016" s="6"/>
      <c r="AA5016" s="6"/>
      <c r="AB5016" s="21"/>
      <c r="AC5016" s="21"/>
      <c r="AD5016" s="21"/>
      <c r="AE5016" s="6"/>
      <c r="AF5016" s="6"/>
      <c r="AG5016" s="6"/>
      <c r="AH5016" s="6"/>
    </row>
    <row r="5017" spans="1:34" x14ac:dyDescent="0.35">
      <c r="A5017" s="20"/>
      <c r="B5017" s="6"/>
      <c r="C5017" s="6"/>
      <c r="D5017" s="6"/>
      <c r="E5017" s="6"/>
      <c r="F5017" s="6"/>
      <c r="G5017" s="6"/>
      <c r="H5017" s="6"/>
      <c r="I5017" s="6"/>
      <c r="J5017" s="6"/>
      <c r="K5017" s="6"/>
      <c r="L5017" s="6"/>
      <c r="M5017" s="6"/>
      <c r="N5017" s="6"/>
      <c r="O5017" s="6"/>
      <c r="P5017" s="6"/>
      <c r="Q5017" s="6"/>
      <c r="R5017" s="6"/>
      <c r="S5017" s="6"/>
      <c r="T5017" s="6"/>
      <c r="U5017" s="6"/>
      <c r="V5017" s="6"/>
      <c r="W5017" s="6"/>
      <c r="X5017" s="6"/>
      <c r="Y5017" s="6"/>
      <c r="Z5017" s="6"/>
      <c r="AA5017" s="6"/>
      <c r="AB5017" s="21"/>
      <c r="AC5017" s="21"/>
      <c r="AD5017" s="21"/>
      <c r="AE5017" s="6"/>
      <c r="AF5017" s="6"/>
      <c r="AG5017" s="6"/>
      <c r="AH5017" s="6"/>
    </row>
    <row r="5018" spans="1:34" x14ac:dyDescent="0.35">
      <c r="A5018" s="20"/>
      <c r="B5018" s="6"/>
      <c r="C5018" s="6"/>
      <c r="D5018" s="6"/>
      <c r="E5018" s="6"/>
      <c r="F5018" s="6"/>
      <c r="G5018" s="6"/>
      <c r="H5018" s="6"/>
      <c r="I5018" s="6"/>
      <c r="J5018" s="6"/>
      <c r="K5018" s="6"/>
      <c r="L5018" s="6"/>
      <c r="M5018" s="6"/>
      <c r="N5018" s="6"/>
      <c r="O5018" s="6"/>
      <c r="P5018" s="6"/>
      <c r="Q5018" s="6"/>
      <c r="R5018" s="6"/>
      <c r="S5018" s="6"/>
      <c r="T5018" s="6"/>
      <c r="U5018" s="6"/>
      <c r="V5018" s="6"/>
      <c r="W5018" s="6"/>
      <c r="X5018" s="6"/>
      <c r="Y5018" s="6"/>
      <c r="Z5018" s="6"/>
      <c r="AA5018" s="6"/>
      <c r="AB5018" s="21"/>
      <c r="AC5018" s="21"/>
      <c r="AD5018" s="21"/>
      <c r="AE5018" s="6"/>
      <c r="AF5018" s="6"/>
      <c r="AG5018" s="6"/>
      <c r="AH5018" s="6"/>
    </row>
    <row r="5019" spans="1:34" x14ac:dyDescent="0.35">
      <c r="A5019" s="20"/>
      <c r="B5019" s="6"/>
      <c r="C5019" s="6"/>
      <c r="D5019" s="6"/>
      <c r="E5019" s="6"/>
      <c r="F5019" s="6"/>
      <c r="G5019" s="6"/>
      <c r="H5019" s="6"/>
      <c r="I5019" s="6"/>
      <c r="J5019" s="6"/>
      <c r="K5019" s="6"/>
      <c r="L5019" s="6"/>
      <c r="M5019" s="6"/>
      <c r="N5019" s="6"/>
      <c r="O5019" s="6"/>
      <c r="P5019" s="6"/>
      <c r="Q5019" s="6"/>
      <c r="R5019" s="6"/>
      <c r="S5019" s="6"/>
      <c r="T5019" s="6"/>
      <c r="U5019" s="6"/>
      <c r="V5019" s="6"/>
      <c r="W5019" s="6"/>
      <c r="X5019" s="6"/>
      <c r="Y5019" s="6"/>
      <c r="Z5019" s="6"/>
      <c r="AA5019" s="6"/>
      <c r="AB5019" s="21"/>
      <c r="AC5019" s="21"/>
      <c r="AD5019" s="21"/>
      <c r="AE5019" s="6"/>
      <c r="AF5019" s="6"/>
      <c r="AG5019" s="6"/>
      <c r="AH5019" s="6"/>
    </row>
    <row r="5020" spans="1:34" x14ac:dyDescent="0.35">
      <c r="A5020" s="20"/>
      <c r="B5020" s="6"/>
      <c r="C5020" s="6"/>
      <c r="D5020" s="6"/>
      <c r="E5020" s="6"/>
      <c r="F5020" s="6"/>
      <c r="G5020" s="6"/>
      <c r="H5020" s="6"/>
      <c r="I5020" s="6"/>
      <c r="J5020" s="6"/>
      <c r="K5020" s="6"/>
      <c r="L5020" s="6"/>
      <c r="M5020" s="6"/>
      <c r="N5020" s="6"/>
      <c r="O5020" s="6"/>
      <c r="P5020" s="6"/>
      <c r="Q5020" s="6"/>
      <c r="R5020" s="6"/>
      <c r="S5020" s="6"/>
      <c r="T5020" s="6"/>
      <c r="U5020" s="6"/>
      <c r="V5020" s="6"/>
      <c r="W5020" s="6"/>
      <c r="X5020" s="6"/>
      <c r="Y5020" s="6"/>
      <c r="Z5020" s="6"/>
      <c r="AA5020" s="6"/>
      <c r="AB5020" s="21"/>
      <c r="AC5020" s="21"/>
      <c r="AD5020" s="21"/>
      <c r="AE5020" s="6"/>
      <c r="AF5020" s="6"/>
      <c r="AG5020" s="6"/>
      <c r="AH5020" s="6"/>
    </row>
    <row r="5021" spans="1:34" x14ac:dyDescent="0.35">
      <c r="A5021" s="20"/>
      <c r="B5021" s="6"/>
      <c r="C5021" s="6"/>
      <c r="D5021" s="6"/>
      <c r="E5021" s="6"/>
      <c r="F5021" s="6"/>
      <c r="G5021" s="6"/>
      <c r="H5021" s="6"/>
      <c r="I5021" s="6"/>
      <c r="J5021" s="6"/>
      <c r="K5021" s="6"/>
      <c r="L5021" s="6"/>
      <c r="M5021" s="6"/>
      <c r="N5021" s="6"/>
      <c r="O5021" s="6"/>
      <c r="P5021" s="6"/>
      <c r="Q5021" s="6"/>
      <c r="R5021" s="6"/>
      <c r="S5021" s="6"/>
      <c r="T5021" s="6"/>
      <c r="U5021" s="6"/>
      <c r="V5021" s="6"/>
      <c r="W5021" s="6"/>
      <c r="X5021" s="6"/>
      <c r="Y5021" s="6"/>
      <c r="Z5021" s="6"/>
      <c r="AA5021" s="6"/>
      <c r="AB5021" s="21"/>
      <c r="AC5021" s="21"/>
      <c r="AD5021" s="21"/>
      <c r="AE5021" s="6"/>
      <c r="AF5021" s="6"/>
      <c r="AG5021" s="6"/>
      <c r="AH5021" s="6"/>
    </row>
    <row r="5022" spans="1:34" x14ac:dyDescent="0.35">
      <c r="A5022" s="20"/>
      <c r="B5022" s="6"/>
      <c r="C5022" s="6"/>
      <c r="D5022" s="6"/>
      <c r="E5022" s="6"/>
      <c r="F5022" s="6"/>
      <c r="G5022" s="6"/>
      <c r="H5022" s="6"/>
      <c r="I5022" s="6"/>
      <c r="J5022" s="6"/>
      <c r="K5022" s="6"/>
      <c r="L5022" s="6"/>
      <c r="M5022" s="6"/>
      <c r="N5022" s="6"/>
      <c r="O5022" s="6"/>
      <c r="P5022" s="6"/>
      <c r="Q5022" s="6"/>
      <c r="R5022" s="6"/>
      <c r="S5022" s="6"/>
      <c r="T5022" s="6"/>
      <c r="U5022" s="6"/>
      <c r="V5022" s="6"/>
      <c r="W5022" s="6"/>
      <c r="X5022" s="6"/>
      <c r="Y5022" s="6"/>
      <c r="Z5022" s="6"/>
      <c r="AA5022" s="6"/>
      <c r="AB5022" s="21"/>
      <c r="AC5022" s="21"/>
      <c r="AD5022" s="21"/>
      <c r="AE5022" s="6"/>
      <c r="AF5022" s="6"/>
      <c r="AG5022" s="6"/>
      <c r="AH5022" s="6"/>
    </row>
    <row r="5023" spans="1:34" x14ac:dyDescent="0.35">
      <c r="A5023" s="20"/>
      <c r="B5023" s="6"/>
      <c r="C5023" s="6"/>
      <c r="D5023" s="6"/>
      <c r="E5023" s="6"/>
      <c r="F5023" s="6"/>
      <c r="G5023" s="6"/>
      <c r="H5023" s="6"/>
      <c r="I5023" s="6"/>
      <c r="J5023" s="6"/>
      <c r="K5023" s="6"/>
      <c r="L5023" s="6"/>
      <c r="M5023" s="6"/>
      <c r="N5023" s="6"/>
      <c r="O5023" s="6"/>
      <c r="P5023" s="6"/>
      <c r="Q5023" s="6"/>
      <c r="R5023" s="6"/>
      <c r="S5023" s="6"/>
      <c r="T5023" s="6"/>
      <c r="U5023" s="6"/>
      <c r="V5023" s="6"/>
      <c r="W5023" s="6"/>
      <c r="X5023" s="6"/>
      <c r="Y5023" s="6"/>
      <c r="Z5023" s="6"/>
      <c r="AA5023" s="6"/>
      <c r="AB5023" s="21"/>
      <c r="AC5023" s="21"/>
      <c r="AD5023" s="21"/>
      <c r="AE5023" s="6"/>
      <c r="AF5023" s="6"/>
      <c r="AG5023" s="6"/>
      <c r="AH5023" s="6"/>
    </row>
    <row r="5024" spans="1:34" x14ac:dyDescent="0.35">
      <c r="A5024" s="20"/>
      <c r="B5024" s="6"/>
      <c r="C5024" s="6"/>
      <c r="D5024" s="6"/>
      <c r="E5024" s="6"/>
      <c r="F5024" s="6"/>
      <c r="G5024" s="6"/>
      <c r="H5024" s="6"/>
      <c r="I5024" s="6"/>
      <c r="J5024" s="6"/>
      <c r="K5024" s="6"/>
      <c r="L5024" s="6"/>
      <c r="M5024" s="6"/>
      <c r="N5024" s="6"/>
      <c r="O5024" s="6"/>
      <c r="P5024" s="6"/>
      <c r="Q5024" s="6"/>
      <c r="R5024" s="6"/>
      <c r="S5024" s="6"/>
      <c r="T5024" s="6"/>
      <c r="U5024" s="6"/>
      <c r="V5024" s="6"/>
      <c r="W5024" s="6"/>
      <c r="X5024" s="6"/>
      <c r="Y5024" s="6"/>
      <c r="Z5024" s="6"/>
      <c r="AA5024" s="6"/>
      <c r="AB5024" s="21"/>
      <c r="AC5024" s="21"/>
      <c r="AD5024" s="21"/>
      <c r="AE5024" s="6"/>
      <c r="AF5024" s="6"/>
      <c r="AG5024" s="6"/>
      <c r="AH5024" s="6"/>
    </row>
    <row r="5025" spans="1:34" x14ac:dyDescent="0.35">
      <c r="A5025" s="20"/>
      <c r="B5025" s="6"/>
      <c r="C5025" s="6"/>
      <c r="D5025" s="6"/>
      <c r="E5025" s="6"/>
      <c r="F5025" s="6"/>
      <c r="G5025" s="6"/>
      <c r="H5025" s="6"/>
      <c r="I5025" s="6"/>
      <c r="J5025" s="6"/>
      <c r="K5025" s="6"/>
      <c r="L5025" s="6"/>
      <c r="M5025" s="6"/>
      <c r="N5025" s="6"/>
      <c r="O5025" s="6"/>
      <c r="P5025" s="6"/>
      <c r="Q5025" s="6"/>
      <c r="R5025" s="6"/>
      <c r="S5025" s="6"/>
      <c r="T5025" s="6"/>
      <c r="U5025" s="6"/>
      <c r="V5025" s="6"/>
      <c r="W5025" s="6"/>
      <c r="X5025" s="6"/>
      <c r="Y5025" s="6"/>
      <c r="Z5025" s="6"/>
      <c r="AA5025" s="6"/>
      <c r="AB5025" s="21"/>
      <c r="AC5025" s="21"/>
      <c r="AD5025" s="21"/>
      <c r="AE5025" s="6"/>
      <c r="AF5025" s="6"/>
      <c r="AG5025" s="6"/>
      <c r="AH5025" s="6"/>
    </row>
    <row r="5026" spans="1:34" x14ac:dyDescent="0.35">
      <c r="A5026" s="20"/>
      <c r="B5026" s="6"/>
      <c r="C5026" s="6"/>
      <c r="D5026" s="6"/>
      <c r="E5026" s="6"/>
      <c r="F5026" s="6"/>
      <c r="G5026" s="6"/>
      <c r="H5026" s="6"/>
      <c r="I5026" s="6"/>
      <c r="J5026" s="6"/>
      <c r="K5026" s="6"/>
      <c r="L5026" s="6"/>
      <c r="M5026" s="6"/>
      <c r="N5026" s="6"/>
      <c r="O5026" s="6"/>
      <c r="P5026" s="6"/>
      <c r="Q5026" s="6"/>
      <c r="R5026" s="6"/>
      <c r="S5026" s="6"/>
      <c r="T5026" s="6"/>
      <c r="U5026" s="6"/>
      <c r="V5026" s="6"/>
      <c r="W5026" s="6"/>
      <c r="X5026" s="6"/>
      <c r="Y5026" s="6"/>
      <c r="Z5026" s="6"/>
      <c r="AA5026" s="6"/>
      <c r="AB5026" s="21"/>
      <c r="AC5026" s="21"/>
      <c r="AD5026" s="21"/>
      <c r="AE5026" s="6"/>
      <c r="AF5026" s="6"/>
      <c r="AG5026" s="6"/>
      <c r="AH5026" s="6"/>
    </row>
    <row r="5027" spans="1:34" x14ac:dyDescent="0.35">
      <c r="A5027" s="20"/>
      <c r="B5027" s="6"/>
      <c r="C5027" s="6"/>
      <c r="D5027" s="6"/>
      <c r="E5027" s="6"/>
      <c r="F5027" s="6"/>
      <c r="G5027" s="6"/>
      <c r="H5027" s="6"/>
      <c r="I5027" s="6"/>
      <c r="J5027" s="6"/>
      <c r="K5027" s="6"/>
      <c r="L5027" s="6"/>
      <c r="M5027" s="6"/>
      <c r="N5027" s="6"/>
      <c r="O5027" s="6"/>
      <c r="P5027" s="6"/>
      <c r="Q5027" s="6"/>
      <c r="R5027" s="6"/>
      <c r="S5027" s="6"/>
      <c r="T5027" s="6"/>
      <c r="U5027" s="6"/>
      <c r="V5027" s="6"/>
      <c r="W5027" s="6"/>
      <c r="X5027" s="6"/>
      <c r="Y5027" s="6"/>
      <c r="Z5027" s="6"/>
      <c r="AA5027" s="6"/>
      <c r="AB5027" s="21"/>
      <c r="AC5027" s="21"/>
      <c r="AD5027" s="21"/>
      <c r="AE5027" s="6"/>
      <c r="AF5027" s="6"/>
      <c r="AG5027" s="6"/>
      <c r="AH5027" s="6"/>
    </row>
    <row r="5028" spans="1:34" x14ac:dyDescent="0.35">
      <c r="A5028" s="20"/>
      <c r="B5028" s="6"/>
      <c r="C5028" s="6"/>
      <c r="D5028" s="6"/>
      <c r="E5028" s="6"/>
      <c r="F5028" s="6"/>
      <c r="G5028" s="6"/>
      <c r="H5028" s="6"/>
      <c r="I5028" s="6"/>
      <c r="J5028" s="6"/>
      <c r="K5028" s="6"/>
      <c r="L5028" s="6"/>
      <c r="M5028" s="6"/>
      <c r="N5028" s="6"/>
      <c r="O5028" s="6"/>
      <c r="P5028" s="6"/>
      <c r="Q5028" s="6"/>
      <c r="R5028" s="6"/>
      <c r="S5028" s="6"/>
      <c r="T5028" s="6"/>
      <c r="U5028" s="6"/>
      <c r="V5028" s="6"/>
      <c r="W5028" s="6"/>
      <c r="X5028" s="6"/>
      <c r="Y5028" s="6"/>
      <c r="Z5028" s="6"/>
      <c r="AA5028" s="6"/>
      <c r="AB5028" s="21"/>
      <c r="AC5028" s="21"/>
      <c r="AD5028" s="21"/>
      <c r="AE5028" s="6"/>
      <c r="AF5028" s="6"/>
      <c r="AG5028" s="6"/>
      <c r="AH5028" s="6"/>
    </row>
    <row r="5029" spans="1:34" x14ac:dyDescent="0.35">
      <c r="A5029" s="20"/>
      <c r="B5029" s="6"/>
      <c r="C5029" s="6"/>
      <c r="D5029" s="6"/>
      <c r="E5029" s="6"/>
      <c r="F5029" s="6"/>
      <c r="G5029" s="6"/>
      <c r="H5029" s="6"/>
      <c r="I5029" s="6"/>
      <c r="J5029" s="6"/>
      <c r="K5029" s="6"/>
      <c r="L5029" s="6"/>
      <c r="M5029" s="6"/>
      <c r="N5029" s="6"/>
      <c r="O5029" s="6"/>
      <c r="P5029" s="6"/>
      <c r="Q5029" s="6"/>
      <c r="R5029" s="6"/>
      <c r="S5029" s="6"/>
      <c r="T5029" s="6"/>
      <c r="U5029" s="6"/>
      <c r="V5029" s="6"/>
      <c r="W5029" s="6"/>
      <c r="X5029" s="6"/>
      <c r="Y5029" s="6"/>
      <c r="Z5029" s="6"/>
      <c r="AA5029" s="6"/>
      <c r="AB5029" s="21"/>
      <c r="AC5029" s="21"/>
      <c r="AD5029" s="21"/>
      <c r="AE5029" s="6"/>
      <c r="AF5029" s="6"/>
      <c r="AG5029" s="6"/>
      <c r="AH5029" s="6"/>
    </row>
    <row r="5030" spans="1:34" x14ac:dyDescent="0.35">
      <c r="A5030" s="20"/>
      <c r="B5030" s="6"/>
      <c r="C5030" s="6"/>
      <c r="D5030" s="6"/>
      <c r="E5030" s="6"/>
      <c r="F5030" s="6"/>
      <c r="G5030" s="6"/>
      <c r="H5030" s="6"/>
      <c r="I5030" s="6"/>
      <c r="J5030" s="6"/>
      <c r="K5030" s="6"/>
      <c r="L5030" s="6"/>
      <c r="M5030" s="6"/>
      <c r="N5030" s="6"/>
      <c r="O5030" s="6"/>
      <c r="P5030" s="6"/>
      <c r="Q5030" s="6"/>
      <c r="R5030" s="6"/>
      <c r="S5030" s="6"/>
      <c r="T5030" s="6"/>
      <c r="U5030" s="6"/>
      <c r="V5030" s="6"/>
      <c r="W5030" s="6"/>
      <c r="X5030" s="6"/>
      <c r="Y5030" s="6"/>
      <c r="Z5030" s="6"/>
      <c r="AA5030" s="6"/>
      <c r="AB5030" s="21"/>
      <c r="AC5030" s="21"/>
      <c r="AD5030" s="21"/>
      <c r="AE5030" s="6"/>
      <c r="AF5030" s="6"/>
      <c r="AG5030" s="6"/>
      <c r="AH5030" s="6"/>
    </row>
    <row r="5031" spans="1:34" x14ac:dyDescent="0.35">
      <c r="A5031" s="20"/>
      <c r="B5031" s="6"/>
      <c r="C5031" s="6"/>
      <c r="D5031" s="6"/>
      <c r="E5031" s="6"/>
      <c r="F5031" s="6"/>
      <c r="G5031" s="6"/>
      <c r="H5031" s="6"/>
      <c r="I5031" s="6"/>
      <c r="J5031" s="6"/>
      <c r="K5031" s="6"/>
      <c r="L5031" s="6"/>
      <c r="M5031" s="6"/>
      <c r="N5031" s="6"/>
      <c r="O5031" s="6"/>
      <c r="P5031" s="6"/>
      <c r="Q5031" s="6"/>
      <c r="R5031" s="6"/>
      <c r="S5031" s="6"/>
      <c r="T5031" s="6"/>
      <c r="U5031" s="6"/>
      <c r="V5031" s="6"/>
      <c r="W5031" s="6"/>
      <c r="X5031" s="6"/>
      <c r="Y5031" s="6"/>
      <c r="Z5031" s="6"/>
      <c r="AA5031" s="6"/>
      <c r="AB5031" s="21"/>
      <c r="AC5031" s="21"/>
      <c r="AD5031" s="21"/>
      <c r="AE5031" s="6"/>
      <c r="AF5031" s="6"/>
      <c r="AG5031" s="6"/>
      <c r="AH5031" s="6"/>
    </row>
    <row r="5032" spans="1:34" x14ac:dyDescent="0.35">
      <c r="A5032" s="20"/>
      <c r="B5032" s="6"/>
      <c r="C5032" s="6"/>
      <c r="D5032" s="6"/>
      <c r="E5032" s="6"/>
      <c r="F5032" s="6"/>
      <c r="G5032" s="6"/>
      <c r="H5032" s="6"/>
      <c r="I5032" s="6"/>
      <c r="J5032" s="6"/>
      <c r="K5032" s="6"/>
      <c r="L5032" s="6"/>
      <c r="M5032" s="6"/>
      <c r="N5032" s="6"/>
      <c r="O5032" s="6"/>
      <c r="P5032" s="6"/>
      <c r="Q5032" s="6"/>
      <c r="R5032" s="6"/>
      <c r="S5032" s="6"/>
      <c r="T5032" s="6"/>
      <c r="U5032" s="6"/>
      <c r="V5032" s="6"/>
      <c r="W5032" s="6"/>
      <c r="X5032" s="6"/>
      <c r="Y5032" s="6"/>
      <c r="Z5032" s="6"/>
      <c r="AA5032" s="6"/>
      <c r="AB5032" s="21"/>
      <c r="AC5032" s="21"/>
      <c r="AD5032" s="21"/>
      <c r="AE5032" s="6"/>
      <c r="AF5032" s="6"/>
      <c r="AG5032" s="6"/>
      <c r="AH5032" s="6"/>
    </row>
    <row r="5033" spans="1:34" x14ac:dyDescent="0.35">
      <c r="A5033" s="20"/>
      <c r="B5033" s="6"/>
      <c r="C5033" s="6"/>
      <c r="D5033" s="6"/>
      <c r="E5033" s="6"/>
      <c r="F5033" s="6"/>
      <c r="G5033" s="6"/>
      <c r="H5033" s="6"/>
      <c r="I5033" s="6"/>
      <c r="J5033" s="6"/>
      <c r="K5033" s="6"/>
      <c r="L5033" s="6"/>
      <c r="M5033" s="6"/>
      <c r="N5033" s="6"/>
      <c r="O5033" s="6"/>
      <c r="P5033" s="6"/>
      <c r="Q5033" s="6"/>
      <c r="R5033" s="6"/>
      <c r="S5033" s="6"/>
      <c r="T5033" s="6"/>
      <c r="U5033" s="6"/>
      <c r="V5033" s="6"/>
      <c r="W5033" s="6"/>
      <c r="X5033" s="6"/>
      <c r="Y5033" s="6"/>
      <c r="Z5033" s="6"/>
      <c r="AA5033" s="6"/>
      <c r="AB5033" s="21"/>
      <c r="AC5033" s="21"/>
      <c r="AD5033" s="21"/>
      <c r="AE5033" s="6"/>
      <c r="AF5033" s="6"/>
      <c r="AG5033" s="6"/>
      <c r="AH5033" s="6"/>
    </row>
    <row r="5034" spans="1:34" x14ac:dyDescent="0.35">
      <c r="A5034" s="20"/>
      <c r="B5034" s="6"/>
      <c r="C5034" s="6"/>
      <c r="D5034" s="6"/>
      <c r="E5034" s="6"/>
      <c r="F5034" s="6"/>
      <c r="G5034" s="6"/>
      <c r="H5034" s="6"/>
      <c r="I5034" s="6"/>
      <c r="J5034" s="6"/>
      <c r="K5034" s="6"/>
      <c r="L5034" s="6"/>
      <c r="M5034" s="6"/>
      <c r="N5034" s="6"/>
      <c r="O5034" s="6"/>
      <c r="P5034" s="6"/>
      <c r="Q5034" s="6"/>
      <c r="R5034" s="6"/>
      <c r="S5034" s="6"/>
      <c r="T5034" s="6"/>
      <c r="U5034" s="6"/>
      <c r="V5034" s="6"/>
      <c r="W5034" s="6"/>
      <c r="X5034" s="6"/>
      <c r="Y5034" s="6"/>
      <c r="Z5034" s="6"/>
      <c r="AA5034" s="6"/>
      <c r="AB5034" s="21"/>
      <c r="AC5034" s="21"/>
      <c r="AD5034" s="21"/>
      <c r="AE5034" s="6"/>
      <c r="AF5034" s="6"/>
      <c r="AG5034" s="6"/>
      <c r="AH5034" s="6"/>
    </row>
    <row r="5035" spans="1:34" x14ac:dyDescent="0.35">
      <c r="A5035" s="20"/>
      <c r="B5035" s="6"/>
      <c r="C5035" s="6"/>
      <c r="D5035" s="6"/>
      <c r="E5035" s="6"/>
      <c r="F5035" s="6"/>
      <c r="G5035" s="6"/>
      <c r="H5035" s="6"/>
      <c r="I5035" s="6"/>
      <c r="J5035" s="6"/>
      <c r="K5035" s="6"/>
      <c r="L5035" s="6"/>
      <c r="M5035" s="6"/>
      <c r="N5035" s="6"/>
      <c r="O5035" s="6"/>
      <c r="P5035" s="6"/>
      <c r="Q5035" s="6"/>
      <c r="R5035" s="6"/>
      <c r="S5035" s="6"/>
      <c r="T5035" s="6"/>
      <c r="U5035" s="6"/>
      <c r="V5035" s="6"/>
      <c r="W5035" s="6"/>
      <c r="X5035" s="6"/>
      <c r="Y5035" s="6"/>
      <c r="Z5035" s="6"/>
      <c r="AA5035" s="6"/>
      <c r="AB5035" s="21"/>
      <c r="AC5035" s="21"/>
      <c r="AD5035" s="21"/>
      <c r="AE5035" s="6"/>
      <c r="AF5035" s="6"/>
      <c r="AG5035" s="6"/>
      <c r="AH5035" s="6"/>
    </row>
    <row r="5036" spans="1:34" x14ac:dyDescent="0.35">
      <c r="A5036" s="20"/>
      <c r="B5036" s="6"/>
      <c r="C5036" s="6"/>
      <c r="D5036" s="6"/>
      <c r="E5036" s="6"/>
      <c r="F5036" s="6"/>
      <c r="G5036" s="6"/>
      <c r="H5036" s="6"/>
      <c r="I5036" s="6"/>
      <c r="J5036" s="6"/>
      <c r="K5036" s="6"/>
      <c r="L5036" s="6"/>
      <c r="M5036" s="6"/>
      <c r="N5036" s="6"/>
      <c r="O5036" s="6"/>
      <c r="P5036" s="6"/>
      <c r="Q5036" s="6"/>
      <c r="R5036" s="6"/>
      <c r="S5036" s="6"/>
      <c r="T5036" s="6"/>
      <c r="U5036" s="6"/>
      <c r="V5036" s="6"/>
      <c r="W5036" s="6"/>
      <c r="X5036" s="6"/>
      <c r="Y5036" s="6"/>
      <c r="Z5036" s="6"/>
      <c r="AA5036" s="6"/>
      <c r="AB5036" s="21"/>
      <c r="AC5036" s="21"/>
      <c r="AD5036" s="21"/>
      <c r="AE5036" s="6"/>
      <c r="AF5036" s="6"/>
      <c r="AG5036" s="6"/>
      <c r="AH5036" s="6"/>
    </row>
    <row r="5037" spans="1:34" x14ac:dyDescent="0.35">
      <c r="A5037" s="20"/>
      <c r="B5037" s="6"/>
      <c r="C5037" s="6"/>
      <c r="D5037" s="6"/>
      <c r="E5037" s="6"/>
      <c r="F5037" s="6"/>
      <c r="G5037" s="6"/>
      <c r="H5037" s="6"/>
      <c r="I5037" s="6"/>
      <c r="J5037" s="6"/>
      <c r="K5037" s="6"/>
      <c r="L5037" s="6"/>
      <c r="M5037" s="6"/>
      <c r="N5037" s="6"/>
      <c r="O5037" s="6"/>
      <c r="P5037" s="6"/>
      <c r="Q5037" s="6"/>
      <c r="R5037" s="6"/>
      <c r="S5037" s="6"/>
      <c r="T5037" s="6"/>
      <c r="U5037" s="6"/>
      <c r="V5037" s="6"/>
      <c r="W5037" s="6"/>
      <c r="X5037" s="6"/>
      <c r="Y5037" s="6"/>
      <c r="Z5037" s="6"/>
      <c r="AA5037" s="6"/>
      <c r="AB5037" s="21"/>
      <c r="AC5037" s="21"/>
      <c r="AD5037" s="21"/>
      <c r="AE5037" s="6"/>
      <c r="AF5037" s="6"/>
      <c r="AG5037" s="6"/>
      <c r="AH5037" s="6"/>
    </row>
    <row r="5038" spans="1:34" x14ac:dyDescent="0.35">
      <c r="A5038" s="20"/>
      <c r="B5038" s="6"/>
      <c r="C5038" s="6"/>
      <c r="D5038" s="6"/>
      <c r="E5038" s="6"/>
      <c r="F5038" s="6"/>
      <c r="G5038" s="6"/>
      <c r="H5038" s="6"/>
      <c r="I5038" s="6"/>
      <c r="J5038" s="6"/>
      <c r="K5038" s="6"/>
      <c r="L5038" s="6"/>
      <c r="M5038" s="6"/>
      <c r="N5038" s="6"/>
      <c r="O5038" s="6"/>
      <c r="P5038" s="6"/>
      <c r="Q5038" s="6"/>
      <c r="R5038" s="6"/>
      <c r="S5038" s="6"/>
      <c r="T5038" s="6"/>
      <c r="U5038" s="6"/>
      <c r="V5038" s="6"/>
      <c r="W5038" s="6"/>
      <c r="X5038" s="6"/>
      <c r="Y5038" s="6"/>
      <c r="Z5038" s="6"/>
      <c r="AA5038" s="6"/>
      <c r="AB5038" s="21"/>
      <c r="AC5038" s="21"/>
      <c r="AD5038" s="21"/>
      <c r="AE5038" s="6"/>
      <c r="AF5038" s="6"/>
      <c r="AG5038" s="6"/>
      <c r="AH5038" s="6"/>
    </row>
    <row r="5039" spans="1:34" x14ac:dyDescent="0.35">
      <c r="A5039" s="20"/>
      <c r="B5039" s="6"/>
      <c r="C5039" s="6"/>
      <c r="D5039" s="6"/>
      <c r="E5039" s="6"/>
      <c r="F5039" s="6"/>
      <c r="G5039" s="6"/>
      <c r="H5039" s="6"/>
      <c r="I5039" s="6"/>
      <c r="J5039" s="6"/>
      <c r="K5039" s="6"/>
      <c r="L5039" s="6"/>
      <c r="M5039" s="6"/>
      <c r="N5039" s="6"/>
      <c r="O5039" s="6"/>
      <c r="P5039" s="6"/>
      <c r="Q5039" s="6"/>
      <c r="R5039" s="6"/>
      <c r="S5039" s="6"/>
      <c r="T5039" s="6"/>
      <c r="U5039" s="6"/>
      <c r="V5039" s="6"/>
      <c r="W5039" s="6"/>
      <c r="X5039" s="6"/>
      <c r="Y5039" s="6"/>
      <c r="Z5039" s="6"/>
      <c r="AA5039" s="6"/>
      <c r="AB5039" s="21"/>
      <c r="AC5039" s="21"/>
      <c r="AD5039" s="21"/>
      <c r="AE5039" s="6"/>
      <c r="AF5039" s="6"/>
      <c r="AG5039" s="6"/>
      <c r="AH5039" s="6"/>
    </row>
    <row r="5040" spans="1:34" x14ac:dyDescent="0.35">
      <c r="A5040" s="20"/>
      <c r="B5040" s="6"/>
      <c r="C5040" s="6"/>
      <c r="D5040" s="6"/>
      <c r="E5040" s="6"/>
      <c r="F5040" s="6"/>
      <c r="G5040" s="6"/>
      <c r="H5040" s="6"/>
      <c r="I5040" s="6"/>
      <c r="J5040" s="6"/>
      <c r="K5040" s="6"/>
      <c r="L5040" s="6"/>
      <c r="M5040" s="6"/>
      <c r="N5040" s="6"/>
      <c r="O5040" s="6"/>
      <c r="P5040" s="6"/>
      <c r="Q5040" s="6"/>
      <c r="R5040" s="6"/>
      <c r="S5040" s="6"/>
      <c r="T5040" s="6"/>
      <c r="U5040" s="6"/>
      <c r="V5040" s="6"/>
      <c r="W5040" s="6"/>
      <c r="X5040" s="6"/>
      <c r="Y5040" s="6"/>
      <c r="Z5040" s="6"/>
      <c r="AA5040" s="6"/>
      <c r="AB5040" s="21"/>
      <c r="AC5040" s="21"/>
      <c r="AD5040" s="21"/>
      <c r="AE5040" s="6"/>
      <c r="AF5040" s="6"/>
      <c r="AG5040" s="6"/>
      <c r="AH5040" s="6"/>
    </row>
    <row r="5041" spans="1:34" x14ac:dyDescent="0.35">
      <c r="A5041" s="20"/>
      <c r="B5041" s="6"/>
      <c r="C5041" s="6"/>
      <c r="D5041" s="6"/>
      <c r="E5041" s="6"/>
      <c r="F5041" s="6"/>
      <c r="G5041" s="6"/>
      <c r="H5041" s="6"/>
      <c r="I5041" s="6"/>
      <c r="J5041" s="6"/>
      <c r="K5041" s="6"/>
      <c r="L5041" s="6"/>
      <c r="M5041" s="6"/>
      <c r="N5041" s="6"/>
      <c r="O5041" s="6"/>
      <c r="P5041" s="6"/>
      <c r="Q5041" s="6"/>
      <c r="R5041" s="6"/>
      <c r="S5041" s="6"/>
      <c r="T5041" s="6"/>
      <c r="U5041" s="6"/>
      <c r="V5041" s="6"/>
      <c r="W5041" s="6"/>
      <c r="X5041" s="6"/>
      <c r="Y5041" s="6"/>
      <c r="Z5041" s="6"/>
      <c r="AA5041" s="6"/>
      <c r="AB5041" s="21"/>
      <c r="AC5041" s="21"/>
      <c r="AD5041" s="21"/>
      <c r="AE5041" s="6"/>
      <c r="AF5041" s="6"/>
      <c r="AG5041" s="6"/>
      <c r="AH5041" s="6"/>
    </row>
    <row r="5042" spans="1:34" x14ac:dyDescent="0.35">
      <c r="A5042" s="20"/>
      <c r="B5042" s="6"/>
      <c r="C5042" s="6"/>
      <c r="D5042" s="6"/>
      <c r="E5042" s="6"/>
      <c r="F5042" s="6"/>
      <c r="G5042" s="6"/>
      <c r="H5042" s="6"/>
      <c r="I5042" s="6"/>
      <c r="J5042" s="6"/>
      <c r="K5042" s="6"/>
      <c r="L5042" s="6"/>
      <c r="M5042" s="6"/>
      <c r="N5042" s="6"/>
      <c r="O5042" s="6"/>
      <c r="P5042" s="6"/>
      <c r="Q5042" s="6"/>
      <c r="R5042" s="6"/>
      <c r="S5042" s="6"/>
      <c r="T5042" s="6"/>
      <c r="U5042" s="6"/>
      <c r="V5042" s="6"/>
      <c r="W5042" s="6"/>
      <c r="X5042" s="6"/>
      <c r="Y5042" s="6"/>
      <c r="Z5042" s="6"/>
      <c r="AA5042" s="6"/>
      <c r="AB5042" s="21"/>
      <c r="AC5042" s="21"/>
      <c r="AD5042" s="21"/>
      <c r="AE5042" s="6"/>
      <c r="AF5042" s="6"/>
      <c r="AG5042" s="6"/>
      <c r="AH5042" s="6"/>
    </row>
    <row r="5043" spans="1:34" x14ac:dyDescent="0.35">
      <c r="A5043" s="20"/>
      <c r="B5043" s="6"/>
      <c r="C5043" s="6"/>
      <c r="D5043" s="6"/>
      <c r="E5043" s="6"/>
      <c r="F5043" s="6"/>
      <c r="G5043" s="6"/>
      <c r="H5043" s="6"/>
      <c r="I5043" s="6"/>
      <c r="J5043" s="6"/>
      <c r="K5043" s="6"/>
      <c r="L5043" s="6"/>
      <c r="M5043" s="6"/>
      <c r="N5043" s="6"/>
      <c r="O5043" s="6"/>
      <c r="P5043" s="6"/>
      <c r="Q5043" s="6"/>
      <c r="R5043" s="6"/>
      <c r="S5043" s="6"/>
      <c r="T5043" s="6"/>
      <c r="U5043" s="6"/>
      <c r="V5043" s="6"/>
      <c r="W5043" s="6"/>
      <c r="X5043" s="6"/>
      <c r="Y5043" s="6"/>
      <c r="Z5043" s="6"/>
      <c r="AA5043" s="6"/>
      <c r="AB5043" s="21"/>
      <c r="AC5043" s="21"/>
      <c r="AD5043" s="21"/>
      <c r="AE5043" s="6"/>
      <c r="AF5043" s="6"/>
      <c r="AG5043" s="6"/>
      <c r="AH5043" s="6"/>
    </row>
    <row r="5044" spans="1:34" x14ac:dyDescent="0.35">
      <c r="A5044" s="20"/>
      <c r="B5044" s="6"/>
      <c r="C5044" s="6"/>
      <c r="D5044" s="6"/>
      <c r="E5044" s="6"/>
      <c r="F5044" s="6"/>
      <c r="G5044" s="6"/>
      <c r="H5044" s="6"/>
      <c r="I5044" s="6"/>
      <c r="J5044" s="6"/>
      <c r="K5044" s="6"/>
      <c r="L5044" s="6"/>
      <c r="M5044" s="6"/>
      <c r="N5044" s="6"/>
      <c r="O5044" s="6"/>
      <c r="P5044" s="6"/>
      <c r="Q5044" s="6"/>
      <c r="R5044" s="6"/>
      <c r="S5044" s="6"/>
      <c r="T5044" s="6"/>
      <c r="U5044" s="6"/>
      <c r="V5044" s="6"/>
      <c r="W5044" s="6"/>
      <c r="X5044" s="6"/>
      <c r="Y5044" s="6"/>
      <c r="Z5044" s="6"/>
      <c r="AA5044" s="6"/>
      <c r="AB5044" s="21"/>
      <c r="AC5044" s="21"/>
      <c r="AD5044" s="21"/>
      <c r="AE5044" s="6"/>
      <c r="AF5044" s="6"/>
      <c r="AG5044" s="6"/>
      <c r="AH5044" s="6"/>
    </row>
    <row r="5045" spans="1:34" x14ac:dyDescent="0.35">
      <c r="A5045" s="20"/>
      <c r="B5045" s="6"/>
      <c r="C5045" s="6"/>
      <c r="D5045" s="6"/>
      <c r="E5045" s="6"/>
      <c r="F5045" s="6"/>
      <c r="G5045" s="6"/>
      <c r="H5045" s="6"/>
      <c r="I5045" s="6"/>
      <c r="J5045" s="6"/>
      <c r="K5045" s="6"/>
      <c r="L5045" s="6"/>
      <c r="M5045" s="6"/>
      <c r="N5045" s="6"/>
      <c r="O5045" s="6"/>
      <c r="P5045" s="6"/>
      <c r="Q5045" s="6"/>
      <c r="R5045" s="6"/>
      <c r="S5045" s="6"/>
      <c r="T5045" s="6"/>
      <c r="U5045" s="6"/>
      <c r="V5045" s="6"/>
      <c r="W5045" s="6"/>
      <c r="X5045" s="6"/>
      <c r="Y5045" s="6"/>
      <c r="Z5045" s="6"/>
      <c r="AA5045" s="6"/>
      <c r="AB5045" s="21"/>
      <c r="AC5045" s="21"/>
      <c r="AD5045" s="21"/>
      <c r="AE5045" s="6"/>
      <c r="AF5045" s="6"/>
      <c r="AG5045" s="6"/>
      <c r="AH5045" s="6"/>
    </row>
    <row r="5046" spans="1:34" x14ac:dyDescent="0.35">
      <c r="A5046" s="20"/>
      <c r="B5046" s="6"/>
      <c r="C5046" s="6"/>
      <c r="D5046" s="6"/>
      <c r="E5046" s="6"/>
      <c r="F5046" s="6"/>
      <c r="G5046" s="6"/>
      <c r="H5046" s="6"/>
      <c r="I5046" s="6"/>
      <c r="J5046" s="6"/>
      <c r="K5046" s="6"/>
      <c r="L5046" s="6"/>
      <c r="M5046" s="6"/>
      <c r="N5046" s="6"/>
      <c r="O5046" s="6"/>
      <c r="P5046" s="6"/>
      <c r="Q5046" s="6"/>
      <c r="R5046" s="6"/>
      <c r="S5046" s="6"/>
      <c r="T5046" s="6"/>
      <c r="U5046" s="6"/>
      <c r="V5046" s="6"/>
      <c r="W5046" s="6"/>
      <c r="X5046" s="6"/>
      <c r="Y5046" s="6"/>
      <c r="Z5046" s="6"/>
      <c r="AA5046" s="6"/>
      <c r="AB5046" s="21"/>
      <c r="AC5046" s="21"/>
      <c r="AD5046" s="21"/>
      <c r="AE5046" s="6"/>
      <c r="AF5046" s="6"/>
      <c r="AG5046" s="6"/>
      <c r="AH5046" s="6"/>
    </row>
    <row r="5047" spans="1:34" x14ac:dyDescent="0.35">
      <c r="A5047" s="20"/>
      <c r="B5047" s="6"/>
      <c r="C5047" s="6"/>
      <c r="D5047" s="6"/>
      <c r="E5047" s="6"/>
      <c r="F5047" s="6"/>
      <c r="G5047" s="6"/>
      <c r="H5047" s="6"/>
      <c r="I5047" s="6"/>
      <c r="J5047" s="6"/>
      <c r="K5047" s="6"/>
      <c r="L5047" s="6"/>
      <c r="M5047" s="6"/>
      <c r="N5047" s="6"/>
      <c r="O5047" s="6"/>
      <c r="P5047" s="6"/>
      <c r="Q5047" s="6"/>
      <c r="R5047" s="6"/>
      <c r="S5047" s="6"/>
      <c r="T5047" s="6"/>
      <c r="U5047" s="6"/>
      <c r="V5047" s="6"/>
      <c r="W5047" s="6"/>
      <c r="X5047" s="6"/>
      <c r="Y5047" s="6"/>
      <c r="Z5047" s="6"/>
      <c r="AA5047" s="6"/>
      <c r="AB5047" s="21"/>
      <c r="AC5047" s="21"/>
      <c r="AD5047" s="21"/>
      <c r="AE5047" s="6"/>
      <c r="AF5047" s="6"/>
      <c r="AG5047" s="6"/>
      <c r="AH5047" s="6"/>
    </row>
    <row r="5048" spans="1:34" x14ac:dyDescent="0.35">
      <c r="A5048" s="20"/>
      <c r="B5048" s="6"/>
      <c r="C5048" s="6"/>
      <c r="D5048" s="6"/>
      <c r="E5048" s="6"/>
      <c r="F5048" s="6"/>
      <c r="G5048" s="6"/>
      <c r="H5048" s="6"/>
      <c r="I5048" s="6"/>
      <c r="J5048" s="6"/>
      <c r="K5048" s="6"/>
      <c r="L5048" s="6"/>
      <c r="M5048" s="6"/>
      <c r="N5048" s="6"/>
      <c r="O5048" s="6"/>
      <c r="P5048" s="6"/>
      <c r="Q5048" s="6"/>
      <c r="R5048" s="6"/>
      <c r="S5048" s="6"/>
      <c r="T5048" s="6"/>
      <c r="U5048" s="6"/>
      <c r="V5048" s="6"/>
      <c r="W5048" s="6"/>
      <c r="X5048" s="6"/>
      <c r="Y5048" s="6"/>
      <c r="Z5048" s="6"/>
      <c r="AA5048" s="6"/>
      <c r="AB5048" s="21"/>
      <c r="AC5048" s="21"/>
      <c r="AD5048" s="21"/>
      <c r="AE5048" s="6"/>
      <c r="AF5048" s="6"/>
      <c r="AG5048" s="6"/>
      <c r="AH5048" s="6"/>
    </row>
    <row r="5049" spans="1:34" x14ac:dyDescent="0.35">
      <c r="A5049" s="20"/>
      <c r="B5049" s="6"/>
      <c r="C5049" s="6"/>
      <c r="D5049" s="6"/>
      <c r="E5049" s="6"/>
      <c r="F5049" s="6"/>
      <c r="G5049" s="6"/>
      <c r="H5049" s="6"/>
      <c r="I5049" s="6"/>
      <c r="J5049" s="6"/>
      <c r="K5049" s="6"/>
      <c r="L5049" s="6"/>
      <c r="M5049" s="6"/>
      <c r="N5049" s="6"/>
      <c r="O5049" s="6"/>
      <c r="P5049" s="6"/>
      <c r="Q5049" s="6"/>
      <c r="R5049" s="6"/>
      <c r="S5049" s="6"/>
      <c r="T5049" s="6"/>
      <c r="U5049" s="6"/>
      <c r="V5049" s="6"/>
      <c r="W5049" s="6"/>
      <c r="X5049" s="6"/>
      <c r="Y5049" s="6"/>
      <c r="Z5049" s="6"/>
      <c r="AA5049" s="6"/>
      <c r="AB5049" s="21"/>
      <c r="AC5049" s="21"/>
      <c r="AD5049" s="21"/>
      <c r="AE5049" s="6"/>
      <c r="AF5049" s="6"/>
      <c r="AG5049" s="6"/>
      <c r="AH5049" s="6"/>
    </row>
    <row r="5050" spans="1:34" x14ac:dyDescent="0.35">
      <c r="A5050" s="20"/>
      <c r="B5050" s="6"/>
      <c r="C5050" s="6"/>
      <c r="D5050" s="6"/>
      <c r="E5050" s="6"/>
      <c r="F5050" s="6"/>
      <c r="G5050" s="6"/>
      <c r="H5050" s="6"/>
      <c r="I5050" s="6"/>
      <c r="J5050" s="6"/>
      <c r="K5050" s="6"/>
      <c r="L5050" s="6"/>
      <c r="M5050" s="6"/>
      <c r="N5050" s="6"/>
      <c r="O5050" s="6"/>
      <c r="P5050" s="6"/>
      <c r="Q5050" s="6"/>
      <c r="R5050" s="6"/>
      <c r="S5050" s="6"/>
      <c r="T5050" s="6"/>
      <c r="U5050" s="6"/>
      <c r="V5050" s="6"/>
      <c r="W5050" s="6"/>
      <c r="X5050" s="6"/>
      <c r="Y5050" s="6"/>
      <c r="Z5050" s="6"/>
      <c r="AA5050" s="6"/>
      <c r="AB5050" s="21"/>
      <c r="AC5050" s="21"/>
      <c r="AD5050" s="21"/>
      <c r="AE5050" s="6"/>
      <c r="AF5050" s="6"/>
      <c r="AG5050" s="6"/>
      <c r="AH5050" s="6"/>
    </row>
    <row r="5051" spans="1:34" x14ac:dyDescent="0.35">
      <c r="A5051" s="20"/>
      <c r="B5051" s="6"/>
      <c r="C5051" s="6"/>
      <c r="D5051" s="6"/>
      <c r="E5051" s="6"/>
      <c r="F5051" s="6"/>
      <c r="G5051" s="6"/>
      <c r="H5051" s="6"/>
      <c r="I5051" s="6"/>
      <c r="J5051" s="6"/>
      <c r="K5051" s="6"/>
      <c r="L5051" s="6"/>
      <c r="M5051" s="6"/>
      <c r="N5051" s="6"/>
      <c r="O5051" s="6"/>
      <c r="P5051" s="6"/>
      <c r="Q5051" s="6"/>
      <c r="R5051" s="6"/>
      <c r="S5051" s="6"/>
      <c r="T5051" s="6"/>
      <c r="U5051" s="6"/>
      <c r="V5051" s="6"/>
      <c r="W5051" s="6"/>
      <c r="X5051" s="6"/>
      <c r="Y5051" s="6"/>
      <c r="Z5051" s="6"/>
      <c r="AA5051" s="6"/>
      <c r="AB5051" s="21"/>
      <c r="AC5051" s="21"/>
      <c r="AD5051" s="21"/>
      <c r="AE5051" s="6"/>
      <c r="AF5051" s="6"/>
      <c r="AG5051" s="6"/>
      <c r="AH5051" s="6"/>
    </row>
    <row r="5052" spans="1:34" x14ac:dyDescent="0.35">
      <c r="A5052" s="20"/>
      <c r="B5052" s="6"/>
      <c r="C5052" s="6"/>
      <c r="D5052" s="6"/>
      <c r="E5052" s="6"/>
      <c r="F5052" s="6"/>
      <c r="G5052" s="6"/>
      <c r="H5052" s="6"/>
      <c r="I5052" s="6"/>
      <c r="J5052" s="6"/>
      <c r="K5052" s="6"/>
      <c r="L5052" s="6"/>
      <c r="M5052" s="6"/>
      <c r="N5052" s="6"/>
      <c r="O5052" s="6"/>
      <c r="P5052" s="6"/>
      <c r="Q5052" s="6"/>
      <c r="R5052" s="6"/>
      <c r="S5052" s="6"/>
      <c r="T5052" s="6"/>
      <c r="U5052" s="6"/>
      <c r="V5052" s="6"/>
      <c r="W5052" s="6"/>
      <c r="X5052" s="6"/>
      <c r="Y5052" s="6"/>
      <c r="Z5052" s="6"/>
      <c r="AA5052" s="6"/>
      <c r="AB5052" s="21"/>
      <c r="AC5052" s="21"/>
      <c r="AD5052" s="21"/>
      <c r="AE5052" s="6"/>
      <c r="AF5052" s="6"/>
      <c r="AG5052" s="6"/>
      <c r="AH5052" s="6"/>
    </row>
    <row r="5053" spans="1:34" x14ac:dyDescent="0.35">
      <c r="A5053" s="20"/>
      <c r="B5053" s="6"/>
      <c r="C5053" s="6"/>
      <c r="D5053" s="6"/>
      <c r="E5053" s="6"/>
      <c r="F5053" s="6"/>
      <c r="G5053" s="6"/>
      <c r="H5053" s="6"/>
      <c r="I5053" s="6"/>
      <c r="J5053" s="6"/>
      <c r="K5053" s="6"/>
      <c r="L5053" s="6"/>
      <c r="M5053" s="6"/>
      <c r="N5053" s="6"/>
      <c r="O5053" s="6"/>
      <c r="P5053" s="6"/>
      <c r="Q5053" s="6"/>
      <c r="R5053" s="6"/>
      <c r="S5053" s="6"/>
      <c r="T5053" s="6"/>
      <c r="U5053" s="6"/>
      <c r="V5053" s="6"/>
      <c r="W5053" s="6"/>
      <c r="X5053" s="6"/>
      <c r="Y5053" s="6"/>
      <c r="Z5053" s="6"/>
      <c r="AA5053" s="6"/>
      <c r="AB5053" s="21"/>
      <c r="AC5053" s="21"/>
      <c r="AD5053" s="21"/>
      <c r="AE5053" s="6"/>
      <c r="AF5053" s="6"/>
      <c r="AG5053" s="6"/>
      <c r="AH5053" s="6"/>
    </row>
    <row r="5054" spans="1:34" x14ac:dyDescent="0.35">
      <c r="A5054" s="20"/>
      <c r="B5054" s="6"/>
      <c r="C5054" s="6"/>
      <c r="D5054" s="6"/>
      <c r="E5054" s="6"/>
      <c r="F5054" s="6"/>
      <c r="G5054" s="6"/>
      <c r="H5054" s="6"/>
      <c r="I5054" s="6"/>
      <c r="J5054" s="6"/>
      <c r="K5054" s="6"/>
      <c r="L5054" s="6"/>
      <c r="M5054" s="6"/>
      <c r="N5054" s="6"/>
      <c r="O5054" s="6"/>
      <c r="P5054" s="6"/>
      <c r="Q5054" s="6"/>
      <c r="R5054" s="6"/>
      <c r="S5054" s="6"/>
      <c r="T5054" s="6"/>
      <c r="U5054" s="6"/>
      <c r="V5054" s="6"/>
      <c r="W5054" s="6"/>
      <c r="X5054" s="6"/>
      <c r="Y5054" s="6"/>
      <c r="Z5054" s="6"/>
      <c r="AA5054" s="6"/>
      <c r="AB5054" s="21"/>
      <c r="AC5054" s="21"/>
      <c r="AD5054" s="21"/>
      <c r="AE5054" s="6"/>
      <c r="AF5054" s="6"/>
      <c r="AG5054" s="6"/>
      <c r="AH5054" s="6"/>
    </row>
    <row r="5055" spans="1:34" x14ac:dyDescent="0.35">
      <c r="A5055" s="20"/>
      <c r="B5055" s="6"/>
      <c r="C5055" s="6"/>
      <c r="D5055" s="6"/>
      <c r="E5055" s="6"/>
      <c r="F5055" s="6"/>
      <c r="G5055" s="6"/>
      <c r="H5055" s="6"/>
      <c r="I5055" s="6"/>
      <c r="J5055" s="6"/>
      <c r="K5055" s="6"/>
      <c r="L5055" s="6"/>
      <c r="M5055" s="6"/>
      <c r="N5055" s="6"/>
      <c r="O5055" s="6"/>
      <c r="P5055" s="6"/>
      <c r="Q5055" s="6"/>
      <c r="R5055" s="6"/>
      <c r="S5055" s="6"/>
      <c r="T5055" s="6"/>
      <c r="U5055" s="6"/>
      <c r="V5055" s="6"/>
      <c r="W5055" s="6"/>
      <c r="X5055" s="6"/>
      <c r="Y5055" s="6"/>
      <c r="Z5055" s="6"/>
      <c r="AA5055" s="6"/>
      <c r="AB5055" s="21"/>
      <c r="AC5055" s="21"/>
      <c r="AD5055" s="21"/>
      <c r="AE5055" s="6"/>
      <c r="AF5055" s="6"/>
      <c r="AG5055" s="6"/>
      <c r="AH5055" s="6"/>
    </row>
    <row r="5056" spans="1:34" x14ac:dyDescent="0.35">
      <c r="A5056" s="20"/>
      <c r="B5056" s="6"/>
      <c r="C5056" s="6"/>
      <c r="D5056" s="6"/>
      <c r="E5056" s="6"/>
      <c r="F5056" s="6"/>
      <c r="G5056" s="6"/>
      <c r="H5056" s="6"/>
      <c r="I5056" s="6"/>
      <c r="J5056" s="6"/>
      <c r="K5056" s="6"/>
      <c r="L5056" s="6"/>
      <c r="M5056" s="6"/>
      <c r="N5056" s="6"/>
      <c r="O5056" s="6"/>
      <c r="P5056" s="6"/>
      <c r="Q5056" s="6"/>
      <c r="R5056" s="6"/>
      <c r="S5056" s="6"/>
      <c r="T5056" s="6"/>
      <c r="U5056" s="6"/>
      <c r="V5056" s="6"/>
      <c r="W5056" s="6"/>
      <c r="X5056" s="6"/>
      <c r="Y5056" s="6"/>
      <c r="Z5056" s="6"/>
      <c r="AA5056" s="6"/>
      <c r="AB5056" s="21"/>
      <c r="AC5056" s="21"/>
      <c r="AD5056" s="21"/>
      <c r="AE5056" s="6"/>
      <c r="AF5056" s="6"/>
      <c r="AG5056" s="6"/>
      <c r="AH5056" s="6"/>
    </row>
    <row r="5057" spans="1:34" x14ac:dyDescent="0.35">
      <c r="A5057" s="20"/>
      <c r="B5057" s="6"/>
      <c r="C5057" s="6"/>
      <c r="D5057" s="6"/>
      <c r="E5057" s="6"/>
      <c r="F5057" s="6"/>
      <c r="G5057" s="6"/>
      <c r="H5057" s="6"/>
      <c r="I5057" s="6"/>
      <c r="J5057" s="6"/>
      <c r="K5057" s="6"/>
      <c r="L5057" s="6"/>
      <c r="M5057" s="6"/>
      <c r="N5057" s="6"/>
      <c r="O5057" s="6"/>
      <c r="P5057" s="6"/>
      <c r="Q5057" s="6"/>
      <c r="R5057" s="6"/>
      <c r="S5057" s="6"/>
      <c r="T5057" s="6"/>
      <c r="U5057" s="6"/>
      <c r="V5057" s="6"/>
      <c r="W5057" s="6"/>
      <c r="X5057" s="6"/>
      <c r="Y5057" s="6"/>
      <c r="Z5057" s="6"/>
      <c r="AA5057" s="6"/>
      <c r="AB5057" s="21"/>
      <c r="AC5057" s="21"/>
      <c r="AD5057" s="21"/>
      <c r="AE5057" s="6"/>
      <c r="AF5057" s="6"/>
      <c r="AG5057" s="6"/>
      <c r="AH5057" s="6"/>
    </row>
    <row r="5058" spans="1:34" x14ac:dyDescent="0.35">
      <c r="A5058" s="20"/>
      <c r="B5058" s="6"/>
      <c r="C5058" s="6"/>
      <c r="D5058" s="6"/>
      <c r="E5058" s="6"/>
      <c r="F5058" s="6"/>
      <c r="G5058" s="6"/>
      <c r="H5058" s="6"/>
      <c r="I5058" s="6"/>
      <c r="J5058" s="6"/>
      <c r="K5058" s="6"/>
      <c r="L5058" s="6"/>
      <c r="M5058" s="6"/>
      <c r="N5058" s="6"/>
      <c r="O5058" s="6"/>
      <c r="P5058" s="6"/>
      <c r="Q5058" s="6"/>
      <c r="R5058" s="6"/>
      <c r="S5058" s="6"/>
      <c r="T5058" s="6"/>
      <c r="U5058" s="6"/>
      <c r="V5058" s="6"/>
      <c r="W5058" s="6"/>
      <c r="X5058" s="6"/>
      <c r="Y5058" s="6"/>
      <c r="Z5058" s="6"/>
      <c r="AA5058" s="6"/>
      <c r="AB5058" s="21"/>
      <c r="AC5058" s="21"/>
      <c r="AD5058" s="21"/>
      <c r="AE5058" s="6"/>
      <c r="AF5058" s="6"/>
      <c r="AG5058" s="6"/>
      <c r="AH5058" s="6"/>
    </row>
    <row r="5059" spans="1:34" x14ac:dyDescent="0.35">
      <c r="A5059" s="20"/>
      <c r="B5059" s="6"/>
      <c r="C5059" s="6"/>
      <c r="D5059" s="6"/>
      <c r="E5059" s="6"/>
      <c r="F5059" s="6"/>
      <c r="G5059" s="6"/>
      <c r="H5059" s="6"/>
      <c r="I5059" s="6"/>
      <c r="J5059" s="6"/>
      <c r="K5059" s="6"/>
      <c r="L5059" s="6"/>
      <c r="M5059" s="6"/>
      <c r="N5059" s="6"/>
      <c r="O5059" s="6"/>
      <c r="P5059" s="6"/>
      <c r="Q5059" s="6"/>
      <c r="R5059" s="6"/>
      <c r="S5059" s="6"/>
      <c r="T5059" s="6"/>
      <c r="U5059" s="6"/>
      <c r="V5059" s="6"/>
      <c r="W5059" s="6"/>
      <c r="X5059" s="6"/>
      <c r="Y5059" s="6"/>
      <c r="Z5059" s="6"/>
      <c r="AA5059" s="6"/>
      <c r="AB5059" s="21"/>
      <c r="AC5059" s="21"/>
      <c r="AD5059" s="21"/>
      <c r="AE5059" s="6"/>
      <c r="AF5059" s="6"/>
      <c r="AG5059" s="6"/>
      <c r="AH5059" s="6"/>
    </row>
    <row r="5060" spans="1:34" x14ac:dyDescent="0.35">
      <c r="A5060" s="20"/>
      <c r="B5060" s="6"/>
      <c r="C5060" s="6"/>
      <c r="D5060" s="6"/>
      <c r="E5060" s="6"/>
      <c r="F5060" s="6"/>
      <c r="G5060" s="6"/>
      <c r="H5060" s="6"/>
      <c r="I5060" s="6"/>
      <c r="J5060" s="6"/>
      <c r="K5060" s="6"/>
      <c r="L5060" s="6"/>
      <c r="M5060" s="6"/>
      <c r="N5060" s="6"/>
      <c r="O5060" s="6"/>
      <c r="P5060" s="6"/>
      <c r="Q5060" s="6"/>
      <c r="R5060" s="6"/>
      <c r="S5060" s="6"/>
      <c r="T5060" s="6"/>
      <c r="U5060" s="6"/>
      <c r="V5060" s="6"/>
      <c r="W5060" s="6"/>
      <c r="X5060" s="6"/>
      <c r="Y5060" s="6"/>
      <c r="Z5060" s="6"/>
      <c r="AA5060" s="6"/>
      <c r="AB5060" s="21"/>
      <c r="AC5060" s="21"/>
      <c r="AD5060" s="21"/>
      <c r="AE5060" s="6"/>
      <c r="AF5060" s="6"/>
      <c r="AG5060" s="6"/>
      <c r="AH5060" s="6"/>
    </row>
    <row r="5061" spans="1:34" x14ac:dyDescent="0.35">
      <c r="A5061" s="20"/>
      <c r="B5061" s="6"/>
      <c r="C5061" s="6"/>
      <c r="D5061" s="6"/>
      <c r="E5061" s="6"/>
      <c r="F5061" s="6"/>
      <c r="G5061" s="6"/>
      <c r="H5061" s="6"/>
      <c r="I5061" s="6"/>
      <c r="J5061" s="6"/>
      <c r="K5061" s="6"/>
      <c r="L5061" s="6"/>
      <c r="M5061" s="6"/>
      <c r="N5061" s="6"/>
      <c r="O5061" s="6"/>
      <c r="P5061" s="6"/>
      <c r="Q5061" s="6"/>
      <c r="R5061" s="6"/>
      <c r="S5061" s="6"/>
      <c r="T5061" s="6"/>
      <c r="U5061" s="6"/>
      <c r="V5061" s="6"/>
      <c r="W5061" s="6"/>
      <c r="X5061" s="6"/>
      <c r="Y5061" s="6"/>
      <c r="Z5061" s="6"/>
      <c r="AA5061" s="6"/>
      <c r="AB5061" s="21"/>
      <c r="AC5061" s="21"/>
      <c r="AD5061" s="21"/>
      <c r="AE5061" s="6"/>
      <c r="AF5061" s="6"/>
      <c r="AG5061" s="6"/>
      <c r="AH5061" s="6"/>
    </row>
    <row r="5062" spans="1:34" x14ac:dyDescent="0.35">
      <c r="A5062" s="20"/>
      <c r="B5062" s="6"/>
      <c r="C5062" s="6"/>
      <c r="D5062" s="6"/>
      <c r="E5062" s="6"/>
      <c r="F5062" s="6"/>
      <c r="G5062" s="6"/>
      <c r="H5062" s="6"/>
      <c r="I5062" s="6"/>
      <c r="J5062" s="6"/>
      <c r="K5062" s="6"/>
      <c r="L5062" s="6"/>
      <c r="M5062" s="6"/>
      <c r="N5062" s="6"/>
      <c r="O5062" s="6"/>
      <c r="P5062" s="6"/>
      <c r="Q5062" s="6"/>
      <c r="R5062" s="6"/>
      <c r="S5062" s="6"/>
      <c r="T5062" s="6"/>
      <c r="U5062" s="6"/>
      <c r="V5062" s="6"/>
      <c r="W5062" s="6"/>
      <c r="X5062" s="6"/>
      <c r="Y5062" s="6"/>
      <c r="Z5062" s="6"/>
      <c r="AA5062" s="6"/>
      <c r="AB5062" s="21"/>
      <c r="AC5062" s="21"/>
      <c r="AD5062" s="21"/>
      <c r="AE5062" s="6"/>
      <c r="AF5062" s="6"/>
      <c r="AG5062" s="6"/>
      <c r="AH5062" s="6"/>
    </row>
    <row r="5063" spans="1:34" x14ac:dyDescent="0.35">
      <c r="A5063" s="20"/>
      <c r="B5063" s="6"/>
      <c r="C5063" s="6"/>
      <c r="D5063" s="6"/>
      <c r="E5063" s="6"/>
      <c r="F5063" s="6"/>
      <c r="G5063" s="6"/>
      <c r="H5063" s="6"/>
      <c r="I5063" s="6"/>
      <c r="J5063" s="6"/>
      <c r="K5063" s="6"/>
      <c r="L5063" s="6"/>
      <c r="M5063" s="6"/>
      <c r="N5063" s="6"/>
      <c r="O5063" s="6"/>
      <c r="P5063" s="6"/>
      <c r="Q5063" s="6"/>
      <c r="R5063" s="6"/>
      <c r="S5063" s="6"/>
      <c r="T5063" s="6"/>
      <c r="U5063" s="6"/>
      <c r="V5063" s="6"/>
      <c r="W5063" s="6"/>
      <c r="X5063" s="6"/>
      <c r="Y5063" s="6"/>
      <c r="Z5063" s="6"/>
      <c r="AA5063" s="6"/>
      <c r="AB5063" s="21"/>
      <c r="AC5063" s="21"/>
      <c r="AD5063" s="21"/>
      <c r="AE5063" s="6"/>
      <c r="AF5063" s="6"/>
      <c r="AG5063" s="6"/>
      <c r="AH5063" s="6"/>
    </row>
    <row r="5064" spans="1:34" x14ac:dyDescent="0.35">
      <c r="A5064" s="20"/>
      <c r="B5064" s="6"/>
      <c r="C5064" s="6"/>
      <c r="D5064" s="6"/>
      <c r="E5064" s="6"/>
      <c r="F5064" s="6"/>
      <c r="G5064" s="6"/>
      <c r="H5064" s="6"/>
      <c r="I5064" s="6"/>
      <c r="J5064" s="6"/>
      <c r="K5064" s="6"/>
      <c r="L5064" s="6"/>
      <c r="M5064" s="6"/>
      <c r="N5064" s="6"/>
      <c r="O5064" s="6"/>
      <c r="P5064" s="6"/>
      <c r="Q5064" s="6"/>
      <c r="R5064" s="6"/>
      <c r="S5064" s="6"/>
      <c r="T5064" s="6"/>
      <c r="U5064" s="6"/>
      <c r="V5064" s="6"/>
      <c r="W5064" s="6"/>
      <c r="X5064" s="6"/>
      <c r="Y5064" s="6"/>
      <c r="Z5064" s="6"/>
      <c r="AA5064" s="6"/>
      <c r="AB5064" s="21"/>
      <c r="AC5064" s="21"/>
      <c r="AD5064" s="21"/>
      <c r="AE5064" s="6"/>
      <c r="AF5064" s="6"/>
      <c r="AG5064" s="6"/>
      <c r="AH5064" s="6"/>
    </row>
    <row r="5065" spans="1:34" x14ac:dyDescent="0.35">
      <c r="A5065" s="20"/>
      <c r="B5065" s="6"/>
      <c r="C5065" s="6"/>
      <c r="D5065" s="6"/>
      <c r="E5065" s="6"/>
      <c r="F5065" s="6"/>
      <c r="G5065" s="6"/>
      <c r="H5065" s="6"/>
      <c r="I5065" s="6"/>
      <c r="J5065" s="6"/>
      <c r="K5065" s="6"/>
      <c r="L5065" s="6"/>
      <c r="M5065" s="6"/>
      <c r="N5065" s="6"/>
      <c r="O5065" s="6"/>
      <c r="P5065" s="6"/>
      <c r="Q5065" s="6"/>
      <c r="R5065" s="6"/>
      <c r="S5065" s="6"/>
      <c r="T5065" s="6"/>
      <c r="U5065" s="6"/>
      <c r="V5065" s="6"/>
      <c r="W5065" s="6"/>
      <c r="X5065" s="6"/>
      <c r="Y5065" s="6"/>
      <c r="Z5065" s="6"/>
      <c r="AA5065" s="6"/>
      <c r="AB5065" s="21"/>
      <c r="AC5065" s="21"/>
      <c r="AD5065" s="21"/>
      <c r="AE5065" s="6"/>
      <c r="AF5065" s="6"/>
      <c r="AG5065" s="6"/>
      <c r="AH5065" s="6"/>
    </row>
    <row r="5066" spans="1:34" x14ac:dyDescent="0.35">
      <c r="A5066" s="20"/>
      <c r="B5066" s="6"/>
      <c r="C5066" s="6"/>
      <c r="D5066" s="6"/>
      <c r="E5066" s="6"/>
      <c r="F5066" s="6"/>
      <c r="G5066" s="6"/>
      <c r="H5066" s="6"/>
      <c r="I5066" s="6"/>
      <c r="J5066" s="6"/>
      <c r="K5066" s="6"/>
      <c r="L5066" s="6"/>
      <c r="M5066" s="6"/>
      <c r="N5066" s="6"/>
      <c r="O5066" s="6"/>
      <c r="P5066" s="6"/>
      <c r="Q5066" s="6"/>
      <c r="R5066" s="6"/>
      <c r="S5066" s="6"/>
      <c r="T5066" s="6"/>
      <c r="U5066" s="6"/>
      <c r="V5066" s="6"/>
      <c r="W5066" s="6"/>
      <c r="X5066" s="6"/>
      <c r="Y5066" s="6"/>
      <c r="Z5066" s="6"/>
      <c r="AA5066" s="6"/>
      <c r="AB5066" s="21"/>
      <c r="AC5066" s="21"/>
      <c r="AD5066" s="21"/>
      <c r="AE5066" s="6"/>
      <c r="AF5066" s="6"/>
      <c r="AG5066" s="6"/>
      <c r="AH5066" s="6"/>
    </row>
    <row r="5067" spans="1:34" x14ac:dyDescent="0.35">
      <c r="A5067" s="20"/>
      <c r="B5067" s="6"/>
      <c r="C5067" s="6"/>
      <c r="D5067" s="6"/>
      <c r="E5067" s="6"/>
      <c r="F5067" s="6"/>
      <c r="G5067" s="6"/>
      <c r="H5067" s="6"/>
      <c r="I5067" s="6"/>
      <c r="J5067" s="6"/>
      <c r="K5067" s="6"/>
      <c r="L5067" s="6"/>
      <c r="M5067" s="6"/>
      <c r="N5067" s="6"/>
      <c r="O5067" s="6"/>
      <c r="P5067" s="6"/>
      <c r="Q5067" s="6"/>
      <c r="R5067" s="6"/>
      <c r="S5067" s="6"/>
      <c r="T5067" s="6"/>
      <c r="U5067" s="6"/>
      <c r="V5067" s="6"/>
      <c r="W5067" s="6"/>
      <c r="X5067" s="6"/>
      <c r="Y5067" s="6"/>
      <c r="Z5067" s="6"/>
      <c r="AA5067" s="6"/>
      <c r="AB5067" s="21"/>
      <c r="AC5067" s="21"/>
      <c r="AD5067" s="21"/>
      <c r="AE5067" s="6"/>
      <c r="AF5067" s="6"/>
      <c r="AG5067" s="6"/>
      <c r="AH5067" s="6"/>
    </row>
    <row r="5068" spans="1:34" x14ac:dyDescent="0.35">
      <c r="A5068" s="20"/>
      <c r="B5068" s="6"/>
      <c r="C5068" s="6"/>
      <c r="D5068" s="6"/>
      <c r="E5068" s="6"/>
      <c r="F5068" s="6"/>
      <c r="G5068" s="6"/>
      <c r="H5068" s="6"/>
      <c r="I5068" s="6"/>
      <c r="J5068" s="6"/>
      <c r="K5068" s="6"/>
      <c r="L5068" s="6"/>
      <c r="M5068" s="6"/>
      <c r="N5068" s="6"/>
      <c r="O5068" s="6"/>
      <c r="P5068" s="6"/>
      <c r="Q5068" s="6"/>
      <c r="R5068" s="6"/>
      <c r="S5068" s="6"/>
      <c r="T5068" s="6"/>
      <c r="U5068" s="6"/>
      <c r="V5068" s="6"/>
      <c r="W5068" s="6"/>
      <c r="X5068" s="6"/>
      <c r="Y5068" s="6"/>
      <c r="Z5068" s="6"/>
      <c r="AA5068" s="6"/>
      <c r="AB5068" s="21"/>
      <c r="AC5068" s="21"/>
      <c r="AD5068" s="21"/>
      <c r="AE5068" s="6"/>
      <c r="AF5068" s="6"/>
      <c r="AG5068" s="6"/>
      <c r="AH5068" s="6"/>
    </row>
    <row r="5069" spans="1:34" x14ac:dyDescent="0.35">
      <c r="A5069" s="20"/>
      <c r="B5069" s="6"/>
      <c r="C5069" s="6"/>
      <c r="D5069" s="6"/>
      <c r="E5069" s="6"/>
      <c r="F5069" s="6"/>
      <c r="G5069" s="6"/>
      <c r="H5069" s="6"/>
      <c r="I5069" s="6"/>
      <c r="J5069" s="6"/>
      <c r="K5069" s="6"/>
      <c r="L5069" s="6"/>
      <c r="M5069" s="6"/>
      <c r="N5069" s="6"/>
      <c r="O5069" s="6"/>
      <c r="P5069" s="6"/>
      <c r="Q5069" s="6"/>
      <c r="R5069" s="6"/>
      <c r="S5069" s="6"/>
      <c r="T5069" s="6"/>
      <c r="U5069" s="6"/>
      <c r="V5069" s="6"/>
      <c r="W5069" s="6"/>
      <c r="X5069" s="6"/>
      <c r="Y5069" s="6"/>
      <c r="Z5069" s="6"/>
      <c r="AA5069" s="6"/>
      <c r="AB5069" s="21"/>
      <c r="AC5069" s="21"/>
      <c r="AD5069" s="21"/>
      <c r="AE5069" s="6"/>
      <c r="AF5069" s="6"/>
      <c r="AG5069" s="6"/>
      <c r="AH5069" s="6"/>
    </row>
    <row r="5070" spans="1:34" x14ac:dyDescent="0.35">
      <c r="A5070" s="20"/>
      <c r="B5070" s="6"/>
      <c r="C5070" s="6"/>
      <c r="D5070" s="6"/>
      <c r="E5070" s="6"/>
      <c r="F5070" s="6"/>
      <c r="G5070" s="6"/>
      <c r="H5070" s="6"/>
      <c r="I5070" s="6"/>
      <c r="J5070" s="6"/>
      <c r="K5070" s="6"/>
      <c r="L5070" s="6"/>
      <c r="M5070" s="6"/>
      <c r="N5070" s="6"/>
      <c r="O5070" s="6"/>
      <c r="P5070" s="6"/>
      <c r="Q5070" s="6"/>
      <c r="R5070" s="6"/>
      <c r="S5070" s="6"/>
      <c r="T5070" s="6"/>
      <c r="U5070" s="6"/>
      <c r="V5070" s="6"/>
      <c r="W5070" s="6"/>
      <c r="X5070" s="6"/>
      <c r="Y5070" s="6"/>
      <c r="Z5070" s="6"/>
      <c r="AA5070" s="6"/>
      <c r="AB5070" s="21"/>
      <c r="AC5070" s="21"/>
      <c r="AD5070" s="21"/>
      <c r="AE5070" s="6"/>
      <c r="AF5070" s="6"/>
      <c r="AG5070" s="6"/>
      <c r="AH5070" s="6"/>
    </row>
    <row r="5071" spans="1:34" x14ac:dyDescent="0.35">
      <c r="A5071" s="20"/>
      <c r="B5071" s="6"/>
      <c r="C5071" s="6"/>
      <c r="D5071" s="6"/>
      <c r="E5071" s="6"/>
      <c r="F5071" s="6"/>
      <c r="G5071" s="6"/>
      <c r="H5071" s="6"/>
      <c r="I5071" s="6"/>
      <c r="J5071" s="6"/>
      <c r="K5071" s="6"/>
      <c r="L5071" s="6"/>
      <c r="M5071" s="6"/>
      <c r="N5071" s="6"/>
      <c r="O5071" s="6"/>
      <c r="P5071" s="6"/>
      <c r="Q5071" s="6"/>
      <c r="R5071" s="6"/>
      <c r="S5071" s="6"/>
      <c r="T5071" s="6"/>
      <c r="U5071" s="6"/>
      <c r="V5071" s="6"/>
      <c r="W5071" s="6"/>
      <c r="X5071" s="6"/>
      <c r="Y5071" s="6"/>
      <c r="Z5071" s="6"/>
      <c r="AA5071" s="6"/>
      <c r="AB5071" s="21"/>
      <c r="AC5071" s="21"/>
      <c r="AD5071" s="21"/>
      <c r="AE5071" s="6"/>
      <c r="AF5071" s="6"/>
      <c r="AG5071" s="6"/>
      <c r="AH5071" s="6"/>
    </row>
    <row r="5072" spans="1:34" x14ac:dyDescent="0.35">
      <c r="A5072" s="20"/>
      <c r="B5072" s="6"/>
      <c r="C5072" s="6"/>
      <c r="D5072" s="6"/>
      <c r="E5072" s="6"/>
      <c r="F5072" s="6"/>
      <c r="G5072" s="6"/>
      <c r="H5072" s="6"/>
      <c r="I5072" s="6"/>
      <c r="J5072" s="6"/>
      <c r="K5072" s="6"/>
      <c r="L5072" s="6"/>
      <c r="M5072" s="6"/>
      <c r="N5072" s="6"/>
      <c r="O5072" s="6"/>
      <c r="P5072" s="6"/>
      <c r="Q5072" s="6"/>
      <c r="R5072" s="6"/>
      <c r="S5072" s="6"/>
      <c r="T5072" s="6"/>
      <c r="U5072" s="6"/>
      <c r="V5072" s="6"/>
      <c r="W5072" s="6"/>
      <c r="X5072" s="6"/>
      <c r="Y5072" s="6"/>
      <c r="Z5072" s="6"/>
      <c r="AA5072" s="6"/>
      <c r="AB5072" s="21"/>
      <c r="AC5072" s="21"/>
      <c r="AD5072" s="21"/>
      <c r="AE5072" s="6"/>
      <c r="AF5072" s="6"/>
      <c r="AG5072" s="6"/>
      <c r="AH5072" s="6"/>
    </row>
    <row r="5073" spans="1:34" x14ac:dyDescent="0.35">
      <c r="A5073" s="20"/>
      <c r="B5073" s="6"/>
      <c r="C5073" s="6"/>
      <c r="D5073" s="6"/>
      <c r="E5073" s="6"/>
      <c r="F5073" s="6"/>
      <c r="G5073" s="6"/>
      <c r="H5073" s="6"/>
      <c r="I5073" s="6"/>
      <c r="J5073" s="6"/>
      <c r="K5073" s="6"/>
      <c r="L5073" s="6"/>
      <c r="M5073" s="6"/>
      <c r="N5073" s="6"/>
      <c r="O5073" s="6"/>
      <c r="P5073" s="6"/>
      <c r="Q5073" s="6"/>
      <c r="R5073" s="6"/>
      <c r="S5073" s="6"/>
      <c r="T5073" s="6"/>
      <c r="U5073" s="6"/>
      <c r="V5073" s="6"/>
      <c r="W5073" s="6"/>
      <c r="X5073" s="6"/>
      <c r="Y5073" s="6"/>
      <c r="Z5073" s="6"/>
      <c r="AA5073" s="6"/>
      <c r="AB5073" s="21"/>
      <c r="AC5073" s="21"/>
      <c r="AD5073" s="21"/>
      <c r="AE5073" s="6"/>
      <c r="AF5073" s="6"/>
      <c r="AG5073" s="6"/>
      <c r="AH5073" s="6"/>
    </row>
    <row r="5074" spans="1:34" x14ac:dyDescent="0.35">
      <c r="A5074" s="20"/>
      <c r="B5074" s="6"/>
      <c r="C5074" s="6"/>
      <c r="D5074" s="6"/>
      <c r="E5074" s="6"/>
      <c r="F5074" s="6"/>
      <c r="G5074" s="6"/>
      <c r="H5074" s="6"/>
      <c r="I5074" s="6"/>
      <c r="J5074" s="6"/>
      <c r="K5074" s="6"/>
      <c r="L5074" s="6"/>
      <c r="M5074" s="6"/>
      <c r="N5074" s="6"/>
      <c r="O5074" s="6"/>
      <c r="P5074" s="6"/>
      <c r="Q5074" s="6"/>
      <c r="R5074" s="6"/>
      <c r="S5074" s="6"/>
      <c r="T5074" s="6"/>
      <c r="U5074" s="6"/>
      <c r="V5074" s="6"/>
      <c r="W5074" s="6"/>
      <c r="X5074" s="6"/>
      <c r="Y5074" s="6"/>
      <c r="Z5074" s="6"/>
      <c r="AA5074" s="6"/>
      <c r="AB5074" s="21"/>
      <c r="AC5074" s="21"/>
      <c r="AD5074" s="21"/>
      <c r="AE5074" s="6"/>
      <c r="AF5074" s="6"/>
      <c r="AG5074" s="6"/>
      <c r="AH5074" s="6"/>
    </row>
    <row r="5075" spans="1:34" x14ac:dyDescent="0.35">
      <c r="A5075" s="20"/>
      <c r="B5075" s="6"/>
      <c r="C5075" s="6"/>
      <c r="D5075" s="6"/>
      <c r="E5075" s="6"/>
      <c r="F5075" s="6"/>
      <c r="G5075" s="6"/>
      <c r="H5075" s="6"/>
      <c r="I5075" s="6"/>
      <c r="J5075" s="6"/>
      <c r="K5075" s="6"/>
      <c r="L5075" s="6"/>
      <c r="M5075" s="6"/>
      <c r="N5075" s="6"/>
      <c r="O5075" s="6"/>
      <c r="P5075" s="6"/>
      <c r="Q5075" s="6"/>
      <c r="R5075" s="6"/>
      <c r="S5075" s="6"/>
      <c r="T5075" s="6"/>
      <c r="U5075" s="6"/>
      <c r="V5075" s="6"/>
      <c r="W5075" s="6"/>
      <c r="X5075" s="6"/>
      <c r="Y5075" s="6"/>
      <c r="Z5075" s="6"/>
      <c r="AA5075" s="6"/>
      <c r="AB5075" s="21"/>
      <c r="AC5075" s="21"/>
      <c r="AD5075" s="21"/>
      <c r="AE5075" s="6"/>
      <c r="AF5075" s="6"/>
      <c r="AG5075" s="6"/>
      <c r="AH5075" s="6"/>
    </row>
    <row r="5076" spans="1:34" x14ac:dyDescent="0.35">
      <c r="A5076" s="20"/>
      <c r="B5076" s="6"/>
      <c r="C5076" s="6"/>
      <c r="D5076" s="6"/>
      <c r="E5076" s="6"/>
      <c r="F5076" s="6"/>
      <c r="G5076" s="6"/>
      <c r="H5076" s="6"/>
      <c r="I5076" s="6"/>
      <c r="J5076" s="6"/>
      <c r="K5076" s="6"/>
      <c r="L5076" s="6"/>
      <c r="M5076" s="6"/>
      <c r="N5076" s="6"/>
      <c r="O5076" s="6"/>
      <c r="P5076" s="6"/>
      <c r="Q5076" s="6"/>
      <c r="R5076" s="6"/>
      <c r="S5076" s="6"/>
      <c r="T5076" s="6"/>
      <c r="U5076" s="6"/>
      <c r="V5076" s="6"/>
      <c r="W5076" s="6"/>
      <c r="X5076" s="6"/>
      <c r="Y5076" s="6"/>
      <c r="Z5076" s="6"/>
      <c r="AA5076" s="6"/>
      <c r="AB5076" s="21"/>
      <c r="AC5076" s="21"/>
      <c r="AD5076" s="21"/>
      <c r="AE5076" s="6"/>
      <c r="AF5076" s="6"/>
      <c r="AG5076" s="6"/>
      <c r="AH5076" s="6"/>
    </row>
    <row r="5077" spans="1:34" x14ac:dyDescent="0.35">
      <c r="A5077" s="20"/>
      <c r="B5077" s="6"/>
      <c r="C5077" s="6"/>
      <c r="D5077" s="6"/>
      <c r="E5077" s="6"/>
      <c r="F5077" s="6"/>
      <c r="G5077" s="6"/>
      <c r="H5077" s="6"/>
      <c r="I5077" s="6"/>
      <c r="J5077" s="6"/>
      <c r="K5077" s="6"/>
      <c r="L5077" s="6"/>
      <c r="M5077" s="6"/>
      <c r="N5077" s="6"/>
      <c r="O5077" s="6"/>
      <c r="P5077" s="6"/>
      <c r="Q5077" s="6"/>
      <c r="R5077" s="6"/>
      <c r="S5077" s="6"/>
      <c r="T5077" s="6"/>
      <c r="U5077" s="6"/>
      <c r="V5077" s="6"/>
      <c r="W5077" s="6"/>
      <c r="X5077" s="6"/>
      <c r="Y5077" s="6"/>
      <c r="Z5077" s="6"/>
      <c r="AA5077" s="6"/>
      <c r="AB5077" s="21"/>
      <c r="AC5077" s="21"/>
      <c r="AD5077" s="21"/>
      <c r="AE5077" s="6"/>
      <c r="AF5077" s="6"/>
      <c r="AG5077" s="6"/>
      <c r="AH5077" s="6"/>
    </row>
    <row r="5078" spans="1:34" x14ac:dyDescent="0.35">
      <c r="A5078" s="20"/>
      <c r="B5078" s="6"/>
      <c r="C5078" s="6"/>
      <c r="D5078" s="6"/>
      <c r="E5078" s="6"/>
      <c r="F5078" s="6"/>
      <c r="G5078" s="6"/>
      <c r="H5078" s="6"/>
      <c r="I5078" s="6"/>
      <c r="J5078" s="6"/>
      <c r="K5078" s="6"/>
      <c r="L5078" s="6"/>
      <c r="M5078" s="6"/>
      <c r="N5078" s="6"/>
      <c r="O5078" s="6"/>
      <c r="P5078" s="6"/>
      <c r="Q5078" s="6"/>
      <c r="R5078" s="6"/>
      <c r="S5078" s="6"/>
      <c r="T5078" s="6"/>
      <c r="U5078" s="6"/>
      <c r="V5078" s="6"/>
      <c r="W5078" s="6"/>
      <c r="X5078" s="6"/>
      <c r="Y5078" s="6"/>
      <c r="Z5078" s="6"/>
      <c r="AA5078" s="6"/>
      <c r="AB5078" s="21"/>
      <c r="AC5078" s="21"/>
      <c r="AD5078" s="21"/>
      <c r="AE5078" s="6"/>
      <c r="AF5078" s="6"/>
      <c r="AG5078" s="6"/>
      <c r="AH5078" s="6"/>
    </row>
    <row r="5079" spans="1:34" x14ac:dyDescent="0.35">
      <c r="A5079" s="20"/>
      <c r="B5079" s="6"/>
      <c r="C5079" s="6"/>
      <c r="D5079" s="6"/>
      <c r="E5079" s="6"/>
      <c r="F5079" s="6"/>
      <c r="G5079" s="6"/>
      <c r="H5079" s="6"/>
      <c r="I5079" s="6"/>
      <c r="J5079" s="6"/>
      <c r="K5079" s="6"/>
      <c r="L5079" s="6"/>
      <c r="M5079" s="6"/>
      <c r="N5079" s="6"/>
      <c r="O5079" s="6"/>
      <c r="P5079" s="6"/>
      <c r="Q5079" s="6"/>
      <c r="R5079" s="6"/>
      <c r="S5079" s="6"/>
      <c r="T5079" s="6"/>
      <c r="U5079" s="6"/>
      <c r="V5079" s="6"/>
      <c r="W5079" s="6"/>
      <c r="X5079" s="6"/>
      <c r="Y5079" s="6"/>
      <c r="Z5079" s="6"/>
      <c r="AA5079" s="6"/>
      <c r="AB5079" s="21"/>
      <c r="AC5079" s="21"/>
      <c r="AD5079" s="21"/>
      <c r="AE5079" s="6"/>
      <c r="AF5079" s="6"/>
      <c r="AG5079" s="6"/>
      <c r="AH5079" s="6"/>
    </row>
    <row r="5080" spans="1:34" x14ac:dyDescent="0.35">
      <c r="A5080" s="20"/>
      <c r="B5080" s="6"/>
      <c r="C5080" s="6"/>
      <c r="D5080" s="6"/>
      <c r="E5080" s="6"/>
      <c r="F5080" s="6"/>
      <c r="G5080" s="6"/>
      <c r="H5080" s="6"/>
      <c r="I5080" s="6"/>
      <c r="J5080" s="6"/>
      <c r="K5080" s="6"/>
      <c r="L5080" s="6"/>
      <c r="M5080" s="6"/>
      <c r="N5080" s="6"/>
      <c r="O5080" s="6"/>
      <c r="P5080" s="6"/>
      <c r="Q5080" s="6"/>
      <c r="R5080" s="6"/>
      <c r="S5080" s="6"/>
      <c r="T5080" s="6"/>
      <c r="U5080" s="6"/>
      <c r="V5080" s="6"/>
      <c r="W5080" s="6"/>
      <c r="X5080" s="6"/>
      <c r="Y5080" s="6"/>
      <c r="Z5080" s="6"/>
      <c r="AA5080" s="6"/>
      <c r="AB5080" s="21"/>
      <c r="AC5080" s="21"/>
      <c r="AD5080" s="21"/>
      <c r="AE5080" s="6"/>
      <c r="AF5080" s="6"/>
      <c r="AG5080" s="6"/>
      <c r="AH5080" s="6"/>
    </row>
    <row r="5081" spans="1:34" x14ac:dyDescent="0.35">
      <c r="A5081" s="20"/>
      <c r="B5081" s="6"/>
      <c r="C5081" s="6"/>
      <c r="D5081" s="6"/>
      <c r="E5081" s="6"/>
      <c r="F5081" s="6"/>
      <c r="G5081" s="6"/>
      <c r="H5081" s="6"/>
      <c r="I5081" s="6"/>
      <c r="J5081" s="6"/>
      <c r="K5081" s="6"/>
      <c r="L5081" s="6"/>
      <c r="M5081" s="6"/>
      <c r="N5081" s="6"/>
      <c r="O5081" s="6"/>
      <c r="P5081" s="6"/>
      <c r="Q5081" s="6"/>
      <c r="R5081" s="6"/>
      <c r="S5081" s="6"/>
      <c r="T5081" s="6"/>
      <c r="U5081" s="6"/>
      <c r="V5081" s="6"/>
      <c r="W5081" s="6"/>
      <c r="X5081" s="6"/>
      <c r="Y5081" s="6"/>
      <c r="Z5081" s="6"/>
      <c r="AA5081" s="6"/>
      <c r="AB5081" s="21"/>
      <c r="AC5081" s="21"/>
      <c r="AD5081" s="21"/>
      <c r="AE5081" s="6"/>
      <c r="AF5081" s="6"/>
      <c r="AG5081" s="6"/>
      <c r="AH5081" s="6"/>
    </row>
    <row r="5082" spans="1:34" x14ac:dyDescent="0.35">
      <c r="A5082" s="20"/>
      <c r="B5082" s="6"/>
      <c r="C5082" s="6"/>
      <c r="D5082" s="6"/>
      <c r="E5082" s="6"/>
      <c r="F5082" s="6"/>
      <c r="G5082" s="6"/>
      <c r="H5082" s="6"/>
      <c r="I5082" s="6"/>
      <c r="J5082" s="6"/>
      <c r="K5082" s="6"/>
      <c r="L5082" s="6"/>
      <c r="M5082" s="6"/>
      <c r="N5082" s="6"/>
      <c r="O5082" s="6"/>
      <c r="P5082" s="6"/>
      <c r="Q5082" s="6"/>
      <c r="R5082" s="6"/>
      <c r="S5082" s="6"/>
      <c r="T5082" s="6"/>
      <c r="U5082" s="6"/>
      <c r="V5082" s="6"/>
      <c r="W5082" s="6"/>
      <c r="X5082" s="6"/>
      <c r="Y5082" s="6"/>
      <c r="Z5082" s="6"/>
      <c r="AA5082" s="6"/>
      <c r="AB5082" s="21"/>
      <c r="AC5082" s="21"/>
      <c r="AD5082" s="21"/>
      <c r="AE5082" s="6"/>
      <c r="AF5082" s="6"/>
      <c r="AG5082" s="6"/>
      <c r="AH5082" s="6"/>
    </row>
    <row r="5083" spans="1:34" x14ac:dyDescent="0.35">
      <c r="A5083" s="20"/>
      <c r="B5083" s="6"/>
      <c r="C5083" s="6"/>
      <c r="D5083" s="6"/>
      <c r="E5083" s="6"/>
      <c r="F5083" s="6"/>
      <c r="G5083" s="6"/>
      <c r="H5083" s="6"/>
      <c r="I5083" s="6"/>
      <c r="J5083" s="6"/>
      <c r="K5083" s="6"/>
      <c r="L5083" s="6"/>
      <c r="M5083" s="6"/>
      <c r="N5083" s="6"/>
      <c r="O5083" s="6"/>
      <c r="P5083" s="6"/>
      <c r="Q5083" s="6"/>
      <c r="R5083" s="6"/>
      <c r="S5083" s="6"/>
      <c r="T5083" s="6"/>
      <c r="U5083" s="6"/>
      <c r="V5083" s="6"/>
      <c r="W5083" s="6"/>
      <c r="X5083" s="6"/>
      <c r="Y5083" s="6"/>
      <c r="Z5083" s="6"/>
      <c r="AA5083" s="6"/>
      <c r="AB5083" s="21"/>
      <c r="AC5083" s="21"/>
      <c r="AD5083" s="21"/>
      <c r="AE5083" s="6"/>
      <c r="AF5083" s="6"/>
      <c r="AG5083" s="6"/>
      <c r="AH5083" s="6"/>
    </row>
    <row r="5084" spans="1:34" x14ac:dyDescent="0.35">
      <c r="A5084" s="20"/>
      <c r="B5084" s="6"/>
      <c r="C5084" s="6"/>
      <c r="D5084" s="6"/>
      <c r="E5084" s="6"/>
      <c r="F5084" s="6"/>
      <c r="G5084" s="6"/>
      <c r="H5084" s="6"/>
      <c r="I5084" s="6"/>
      <c r="J5084" s="6"/>
      <c r="K5084" s="6"/>
      <c r="L5084" s="6"/>
      <c r="M5084" s="6"/>
      <c r="N5084" s="6"/>
      <c r="O5084" s="6"/>
      <c r="P5084" s="6"/>
      <c r="Q5084" s="6"/>
      <c r="R5084" s="6"/>
      <c r="S5084" s="6"/>
      <c r="T5084" s="6"/>
      <c r="U5084" s="6"/>
      <c r="V5084" s="6"/>
      <c r="W5084" s="6"/>
      <c r="X5084" s="6"/>
      <c r="Y5084" s="6"/>
      <c r="Z5084" s="6"/>
      <c r="AA5084" s="6"/>
      <c r="AB5084" s="21"/>
      <c r="AC5084" s="21"/>
      <c r="AD5084" s="21"/>
      <c r="AE5084" s="6"/>
      <c r="AF5084" s="6"/>
      <c r="AG5084" s="6"/>
      <c r="AH5084" s="6"/>
    </row>
    <row r="5085" spans="1:34" x14ac:dyDescent="0.35">
      <c r="A5085" s="20"/>
      <c r="B5085" s="6"/>
      <c r="C5085" s="6"/>
      <c r="D5085" s="6"/>
      <c r="E5085" s="6"/>
      <c r="F5085" s="6"/>
      <c r="G5085" s="6"/>
      <c r="H5085" s="6"/>
      <c r="I5085" s="6"/>
      <c r="J5085" s="6"/>
      <c r="K5085" s="6"/>
      <c r="L5085" s="6"/>
      <c r="M5085" s="6"/>
      <c r="N5085" s="6"/>
      <c r="O5085" s="6"/>
      <c r="P5085" s="6"/>
      <c r="Q5085" s="6"/>
      <c r="R5085" s="6"/>
      <c r="S5085" s="6"/>
      <c r="T5085" s="6"/>
      <c r="U5085" s="6"/>
      <c r="V5085" s="6"/>
      <c r="W5085" s="6"/>
      <c r="X5085" s="6"/>
      <c r="Y5085" s="6"/>
      <c r="Z5085" s="6"/>
      <c r="AA5085" s="6"/>
      <c r="AB5085" s="21"/>
      <c r="AC5085" s="21"/>
      <c r="AD5085" s="21"/>
      <c r="AE5085" s="6"/>
      <c r="AF5085" s="6"/>
      <c r="AG5085" s="6"/>
      <c r="AH5085" s="6"/>
    </row>
    <row r="5086" spans="1:34" x14ac:dyDescent="0.35">
      <c r="A5086" s="20"/>
      <c r="B5086" s="6"/>
      <c r="C5086" s="6"/>
      <c r="D5086" s="6"/>
      <c r="E5086" s="6"/>
      <c r="F5086" s="6"/>
      <c r="G5086" s="6"/>
      <c r="H5086" s="6"/>
      <c r="I5086" s="6"/>
      <c r="J5086" s="6"/>
      <c r="K5086" s="6"/>
      <c r="L5086" s="6"/>
      <c r="M5086" s="6"/>
      <c r="N5086" s="6"/>
      <c r="O5086" s="6"/>
      <c r="P5086" s="6"/>
      <c r="Q5086" s="6"/>
      <c r="R5086" s="6"/>
      <c r="S5086" s="6"/>
      <c r="T5086" s="6"/>
      <c r="U5086" s="6"/>
      <c r="V5086" s="6"/>
      <c r="W5086" s="6"/>
      <c r="X5086" s="6"/>
      <c r="Y5086" s="6"/>
      <c r="Z5086" s="6"/>
      <c r="AA5086" s="6"/>
      <c r="AB5086" s="21"/>
      <c r="AC5086" s="21"/>
      <c r="AD5086" s="21"/>
      <c r="AE5086" s="6"/>
      <c r="AF5086" s="6"/>
      <c r="AG5086" s="6"/>
      <c r="AH5086" s="6"/>
    </row>
    <row r="5087" spans="1:34" x14ac:dyDescent="0.35">
      <c r="A5087" s="20"/>
      <c r="B5087" s="6"/>
      <c r="C5087" s="6"/>
      <c r="D5087" s="6"/>
      <c r="E5087" s="6"/>
      <c r="F5087" s="6"/>
      <c r="G5087" s="6"/>
      <c r="H5087" s="6"/>
      <c r="I5087" s="6"/>
      <c r="J5087" s="6"/>
      <c r="K5087" s="6"/>
      <c r="L5087" s="6"/>
      <c r="M5087" s="6"/>
      <c r="N5087" s="6"/>
      <c r="O5087" s="6"/>
      <c r="P5087" s="6"/>
      <c r="Q5087" s="6"/>
      <c r="R5087" s="6"/>
      <c r="S5087" s="6"/>
      <c r="T5087" s="6"/>
      <c r="U5087" s="6"/>
      <c r="V5087" s="6"/>
      <c r="W5087" s="6"/>
      <c r="X5087" s="6"/>
      <c r="Y5087" s="6"/>
      <c r="Z5087" s="6"/>
      <c r="AA5087" s="6"/>
      <c r="AB5087" s="21"/>
      <c r="AC5087" s="21"/>
      <c r="AD5087" s="21"/>
      <c r="AE5087" s="6"/>
      <c r="AF5087" s="6"/>
      <c r="AG5087" s="6"/>
      <c r="AH5087" s="6"/>
    </row>
    <row r="5088" spans="1:34" x14ac:dyDescent="0.35">
      <c r="A5088" s="20"/>
      <c r="B5088" s="6"/>
      <c r="C5088" s="6"/>
      <c r="D5088" s="6"/>
      <c r="E5088" s="6"/>
      <c r="F5088" s="6"/>
      <c r="G5088" s="6"/>
      <c r="H5088" s="6"/>
      <c r="I5088" s="6"/>
      <c r="J5088" s="6"/>
      <c r="K5088" s="6"/>
      <c r="L5088" s="6"/>
      <c r="M5088" s="6"/>
      <c r="N5088" s="6"/>
      <c r="O5088" s="6"/>
      <c r="P5088" s="6"/>
      <c r="Q5088" s="6"/>
      <c r="R5088" s="6"/>
      <c r="S5088" s="6"/>
      <c r="T5088" s="6"/>
      <c r="U5088" s="6"/>
      <c r="V5088" s="6"/>
      <c r="W5088" s="6"/>
      <c r="X5088" s="6"/>
      <c r="Y5088" s="6"/>
      <c r="Z5088" s="6"/>
      <c r="AA5088" s="6"/>
      <c r="AB5088" s="21"/>
      <c r="AC5088" s="21"/>
      <c r="AD5088" s="21"/>
      <c r="AE5088" s="6"/>
      <c r="AF5088" s="6"/>
      <c r="AG5088" s="6"/>
      <c r="AH5088" s="6"/>
    </row>
    <row r="5089" spans="1:34" x14ac:dyDescent="0.35">
      <c r="A5089" s="20"/>
      <c r="B5089" s="6"/>
      <c r="C5089" s="6"/>
      <c r="D5089" s="6"/>
      <c r="E5089" s="6"/>
      <c r="F5089" s="6"/>
      <c r="G5089" s="6"/>
      <c r="H5089" s="6"/>
      <c r="I5089" s="6"/>
      <c r="J5089" s="6"/>
      <c r="K5089" s="6"/>
      <c r="L5089" s="6"/>
      <c r="M5089" s="6"/>
      <c r="N5089" s="6"/>
      <c r="O5089" s="6"/>
      <c r="P5089" s="6"/>
      <c r="Q5089" s="6"/>
      <c r="R5089" s="6"/>
      <c r="S5089" s="6"/>
      <c r="T5089" s="6"/>
      <c r="U5089" s="6"/>
      <c r="V5089" s="6"/>
      <c r="W5089" s="6"/>
      <c r="X5089" s="6"/>
      <c r="Y5089" s="6"/>
      <c r="Z5089" s="6"/>
      <c r="AA5089" s="6"/>
      <c r="AB5089" s="21"/>
      <c r="AC5089" s="21"/>
      <c r="AD5089" s="21"/>
      <c r="AE5089" s="6"/>
      <c r="AF5089" s="6"/>
      <c r="AG5089" s="6"/>
      <c r="AH5089" s="6"/>
    </row>
    <row r="5090" spans="1:34" x14ac:dyDescent="0.35">
      <c r="A5090" s="20"/>
      <c r="B5090" s="6"/>
      <c r="C5090" s="6"/>
      <c r="D5090" s="6"/>
      <c r="E5090" s="6"/>
      <c r="F5090" s="6"/>
      <c r="G5090" s="6"/>
      <c r="H5090" s="6"/>
      <c r="I5090" s="6"/>
      <c r="J5090" s="6"/>
      <c r="K5090" s="6"/>
      <c r="L5090" s="6"/>
      <c r="M5090" s="6"/>
      <c r="N5090" s="6"/>
      <c r="O5090" s="6"/>
      <c r="P5090" s="6"/>
      <c r="Q5090" s="6"/>
      <c r="R5090" s="6"/>
      <c r="S5090" s="6"/>
      <c r="T5090" s="6"/>
      <c r="U5090" s="6"/>
      <c r="V5090" s="6"/>
      <c r="W5090" s="6"/>
      <c r="X5090" s="6"/>
      <c r="Y5090" s="6"/>
      <c r="Z5090" s="6"/>
      <c r="AA5090" s="6"/>
      <c r="AB5090" s="21"/>
      <c r="AC5090" s="21"/>
      <c r="AD5090" s="21"/>
      <c r="AE5090" s="6"/>
      <c r="AF5090" s="6"/>
      <c r="AG5090" s="6"/>
      <c r="AH5090" s="6"/>
    </row>
    <row r="5091" spans="1:34" x14ac:dyDescent="0.35">
      <c r="A5091" s="20"/>
      <c r="B5091" s="6"/>
      <c r="C5091" s="6"/>
      <c r="D5091" s="6"/>
      <c r="E5091" s="6"/>
      <c r="F5091" s="6"/>
      <c r="G5091" s="6"/>
      <c r="H5091" s="6"/>
      <c r="I5091" s="6"/>
      <c r="J5091" s="6"/>
      <c r="K5091" s="6"/>
      <c r="L5091" s="6"/>
      <c r="M5091" s="6"/>
      <c r="N5091" s="6"/>
      <c r="O5091" s="6"/>
      <c r="P5091" s="6"/>
      <c r="Q5091" s="6"/>
      <c r="R5091" s="6"/>
      <c r="S5091" s="6"/>
      <c r="T5091" s="6"/>
      <c r="U5091" s="6"/>
      <c r="V5091" s="6"/>
      <c r="W5091" s="6"/>
      <c r="X5091" s="6"/>
      <c r="Y5091" s="6"/>
      <c r="Z5091" s="6"/>
      <c r="AA5091" s="6"/>
      <c r="AB5091" s="21"/>
      <c r="AC5091" s="21"/>
      <c r="AD5091" s="21"/>
      <c r="AE5091" s="6"/>
      <c r="AF5091" s="6"/>
      <c r="AG5091" s="6"/>
      <c r="AH5091" s="6"/>
    </row>
    <row r="5092" spans="1:34" x14ac:dyDescent="0.35">
      <c r="A5092" s="20"/>
      <c r="B5092" s="6"/>
      <c r="C5092" s="6"/>
      <c r="D5092" s="6"/>
      <c r="E5092" s="6"/>
      <c r="F5092" s="6"/>
      <c r="G5092" s="6"/>
      <c r="H5092" s="6"/>
      <c r="I5092" s="6"/>
      <c r="J5092" s="6"/>
      <c r="K5092" s="6"/>
      <c r="L5092" s="6"/>
      <c r="M5092" s="6"/>
      <c r="N5092" s="6"/>
      <c r="O5092" s="6"/>
      <c r="P5092" s="6"/>
      <c r="Q5092" s="6"/>
      <c r="R5092" s="6"/>
      <c r="S5092" s="6"/>
      <c r="T5092" s="6"/>
      <c r="U5092" s="6"/>
      <c r="V5092" s="6"/>
      <c r="W5092" s="6"/>
      <c r="X5092" s="6"/>
      <c r="Y5092" s="6"/>
      <c r="Z5092" s="6"/>
      <c r="AA5092" s="6"/>
      <c r="AB5092" s="21"/>
      <c r="AC5092" s="21"/>
      <c r="AD5092" s="21"/>
      <c r="AE5092" s="6"/>
      <c r="AF5092" s="6"/>
      <c r="AG5092" s="6"/>
      <c r="AH5092" s="6"/>
    </row>
    <row r="5093" spans="1:34" x14ac:dyDescent="0.35">
      <c r="A5093" s="20"/>
      <c r="B5093" s="6"/>
      <c r="C5093" s="6"/>
      <c r="D5093" s="6"/>
      <c r="E5093" s="6"/>
      <c r="F5093" s="6"/>
      <c r="G5093" s="6"/>
      <c r="H5093" s="6"/>
      <c r="I5093" s="6"/>
      <c r="J5093" s="6"/>
      <c r="K5093" s="6"/>
      <c r="L5093" s="6"/>
      <c r="M5093" s="6"/>
      <c r="N5093" s="6"/>
      <c r="O5093" s="6"/>
      <c r="P5093" s="6"/>
      <c r="Q5093" s="6"/>
      <c r="R5093" s="6"/>
      <c r="S5093" s="6"/>
      <c r="T5093" s="6"/>
      <c r="U5093" s="6"/>
      <c r="V5093" s="6"/>
      <c r="W5093" s="6"/>
      <c r="X5093" s="6"/>
      <c r="Y5093" s="6"/>
      <c r="Z5093" s="6"/>
      <c r="AA5093" s="6"/>
      <c r="AB5093" s="21"/>
      <c r="AC5093" s="21"/>
      <c r="AD5093" s="21"/>
      <c r="AE5093" s="6"/>
      <c r="AF5093" s="6"/>
      <c r="AG5093" s="6"/>
      <c r="AH5093" s="6"/>
    </row>
    <row r="5094" spans="1:34" x14ac:dyDescent="0.35">
      <c r="A5094" s="20"/>
      <c r="B5094" s="6"/>
      <c r="C5094" s="6"/>
      <c r="D5094" s="6"/>
      <c r="E5094" s="6"/>
      <c r="F5094" s="6"/>
      <c r="G5094" s="6"/>
      <c r="H5094" s="6"/>
      <c r="I5094" s="6"/>
      <c r="J5094" s="6"/>
      <c r="K5094" s="6"/>
      <c r="L5094" s="6"/>
      <c r="M5094" s="6"/>
      <c r="N5094" s="6"/>
      <c r="O5094" s="6"/>
      <c r="P5094" s="6"/>
      <c r="Q5094" s="6"/>
      <c r="R5094" s="6"/>
      <c r="S5094" s="6"/>
      <c r="T5094" s="6"/>
      <c r="U5094" s="6"/>
      <c r="V5094" s="6"/>
      <c r="W5094" s="6"/>
      <c r="X5094" s="6"/>
      <c r="Y5094" s="6"/>
      <c r="Z5094" s="6"/>
      <c r="AA5094" s="6"/>
      <c r="AB5094" s="21"/>
      <c r="AC5094" s="21"/>
      <c r="AD5094" s="21"/>
      <c r="AE5094" s="6"/>
      <c r="AF5094" s="6"/>
      <c r="AG5094" s="6"/>
      <c r="AH5094" s="6"/>
    </row>
    <row r="5095" spans="1:34" x14ac:dyDescent="0.35">
      <c r="A5095" s="20"/>
      <c r="B5095" s="6"/>
      <c r="C5095" s="6"/>
      <c r="D5095" s="6"/>
      <c r="E5095" s="6"/>
      <c r="F5095" s="6"/>
      <c r="G5095" s="6"/>
      <c r="H5095" s="6"/>
      <c r="I5095" s="6"/>
      <c r="J5095" s="6"/>
      <c r="K5095" s="6"/>
      <c r="L5095" s="6"/>
      <c r="M5095" s="6"/>
      <c r="N5095" s="6"/>
      <c r="O5095" s="6"/>
      <c r="P5095" s="6"/>
      <c r="Q5095" s="6"/>
      <c r="R5095" s="6"/>
      <c r="S5095" s="6"/>
      <c r="T5095" s="6"/>
      <c r="U5095" s="6"/>
      <c r="V5095" s="6"/>
      <c r="W5095" s="6"/>
      <c r="X5095" s="6"/>
      <c r="Y5095" s="6"/>
      <c r="Z5095" s="6"/>
      <c r="AA5095" s="6"/>
      <c r="AB5095" s="21"/>
      <c r="AC5095" s="21"/>
      <c r="AD5095" s="21"/>
      <c r="AE5095" s="6"/>
      <c r="AF5095" s="6"/>
      <c r="AG5095" s="6"/>
      <c r="AH5095" s="6"/>
    </row>
    <row r="5096" spans="1:34" x14ac:dyDescent="0.35">
      <c r="A5096" s="20"/>
      <c r="B5096" s="6"/>
      <c r="C5096" s="6"/>
      <c r="D5096" s="6"/>
      <c r="E5096" s="6"/>
      <c r="F5096" s="6"/>
      <c r="G5096" s="6"/>
      <c r="H5096" s="6"/>
      <c r="I5096" s="6"/>
      <c r="J5096" s="6"/>
      <c r="K5096" s="6"/>
      <c r="L5096" s="6"/>
      <c r="M5096" s="6"/>
      <c r="N5096" s="6"/>
      <c r="O5096" s="6"/>
      <c r="P5096" s="6"/>
      <c r="Q5096" s="6"/>
      <c r="R5096" s="6"/>
      <c r="S5096" s="6"/>
      <c r="T5096" s="6"/>
      <c r="U5096" s="6"/>
      <c r="V5096" s="6"/>
      <c r="W5096" s="6"/>
      <c r="X5096" s="6"/>
      <c r="Y5096" s="6"/>
      <c r="Z5096" s="6"/>
      <c r="AA5096" s="6"/>
      <c r="AB5096" s="21"/>
      <c r="AC5096" s="21"/>
      <c r="AD5096" s="21"/>
      <c r="AE5096" s="6"/>
      <c r="AF5096" s="6"/>
      <c r="AG5096" s="6"/>
      <c r="AH5096" s="6"/>
    </row>
    <row r="5097" spans="1:34" x14ac:dyDescent="0.35">
      <c r="A5097" s="20"/>
      <c r="B5097" s="6"/>
      <c r="C5097" s="6"/>
      <c r="D5097" s="6"/>
      <c r="E5097" s="6"/>
      <c r="F5097" s="6"/>
      <c r="G5097" s="6"/>
      <c r="H5097" s="6"/>
      <c r="I5097" s="6"/>
      <c r="J5097" s="6"/>
      <c r="K5097" s="6"/>
      <c r="L5097" s="6"/>
      <c r="M5097" s="6"/>
      <c r="N5097" s="6"/>
      <c r="O5097" s="6"/>
      <c r="P5097" s="6"/>
      <c r="Q5097" s="6"/>
      <c r="R5097" s="6"/>
      <c r="S5097" s="6"/>
      <c r="T5097" s="6"/>
      <c r="U5097" s="6"/>
      <c r="V5097" s="6"/>
      <c r="W5097" s="6"/>
      <c r="X5097" s="6"/>
      <c r="Y5097" s="6"/>
      <c r="Z5097" s="6"/>
      <c r="AA5097" s="6"/>
      <c r="AB5097" s="21"/>
      <c r="AC5097" s="21"/>
      <c r="AD5097" s="21"/>
      <c r="AE5097" s="6"/>
      <c r="AF5097" s="6"/>
      <c r="AG5097" s="6"/>
      <c r="AH5097" s="6"/>
    </row>
    <row r="5098" spans="1:34" x14ac:dyDescent="0.35">
      <c r="A5098" s="20"/>
      <c r="B5098" s="6"/>
      <c r="C5098" s="6"/>
      <c r="D5098" s="6"/>
      <c r="E5098" s="6"/>
      <c r="F5098" s="6"/>
      <c r="G5098" s="6"/>
      <c r="H5098" s="6"/>
      <c r="I5098" s="6"/>
      <c r="J5098" s="6"/>
      <c r="K5098" s="6"/>
      <c r="L5098" s="6"/>
      <c r="M5098" s="6"/>
      <c r="N5098" s="6"/>
      <c r="O5098" s="6"/>
      <c r="P5098" s="6"/>
      <c r="Q5098" s="6"/>
      <c r="R5098" s="6"/>
      <c r="S5098" s="6"/>
      <c r="T5098" s="6"/>
      <c r="U5098" s="6"/>
      <c r="V5098" s="6"/>
      <c r="W5098" s="6"/>
      <c r="X5098" s="6"/>
      <c r="Y5098" s="6"/>
      <c r="Z5098" s="6"/>
      <c r="AA5098" s="6"/>
      <c r="AB5098" s="21"/>
      <c r="AC5098" s="21"/>
      <c r="AD5098" s="21"/>
      <c r="AE5098" s="6"/>
      <c r="AF5098" s="6"/>
      <c r="AG5098" s="6"/>
      <c r="AH5098" s="6"/>
    </row>
    <row r="5099" spans="1:34" x14ac:dyDescent="0.35">
      <c r="A5099" s="20"/>
      <c r="B5099" s="6"/>
      <c r="C5099" s="6"/>
      <c r="D5099" s="6"/>
      <c r="E5099" s="6"/>
      <c r="F5099" s="6"/>
      <c r="G5099" s="6"/>
      <c r="H5099" s="6"/>
      <c r="I5099" s="6"/>
      <c r="J5099" s="6"/>
      <c r="K5099" s="6"/>
      <c r="L5099" s="6"/>
      <c r="M5099" s="6"/>
      <c r="N5099" s="6"/>
      <c r="O5099" s="6"/>
      <c r="P5099" s="6"/>
      <c r="Q5099" s="6"/>
      <c r="R5099" s="6"/>
      <c r="S5099" s="6"/>
      <c r="T5099" s="6"/>
      <c r="U5099" s="6"/>
      <c r="V5099" s="6"/>
      <c r="W5099" s="6"/>
      <c r="X5099" s="6"/>
      <c r="Y5099" s="6"/>
      <c r="Z5099" s="6"/>
      <c r="AA5099" s="6"/>
      <c r="AB5099" s="21"/>
      <c r="AC5099" s="21"/>
      <c r="AD5099" s="21"/>
      <c r="AE5099" s="6"/>
      <c r="AF5099" s="6"/>
      <c r="AG5099" s="6"/>
      <c r="AH5099" s="6"/>
    </row>
    <row r="5100" spans="1:34" x14ac:dyDescent="0.35">
      <c r="A5100" s="20"/>
      <c r="B5100" s="6"/>
      <c r="C5100" s="6"/>
      <c r="D5100" s="6"/>
      <c r="E5100" s="6"/>
      <c r="F5100" s="6"/>
      <c r="G5100" s="6"/>
      <c r="H5100" s="6"/>
      <c r="I5100" s="6"/>
      <c r="J5100" s="6"/>
      <c r="K5100" s="6"/>
      <c r="L5100" s="6"/>
      <c r="M5100" s="6"/>
      <c r="N5100" s="6"/>
      <c r="O5100" s="6"/>
      <c r="P5100" s="6"/>
      <c r="Q5100" s="6"/>
      <c r="R5100" s="6"/>
      <c r="S5100" s="6"/>
      <c r="T5100" s="6"/>
      <c r="U5100" s="6"/>
      <c r="V5100" s="6"/>
      <c r="W5100" s="6"/>
      <c r="X5100" s="6"/>
      <c r="Y5100" s="6"/>
      <c r="Z5100" s="6"/>
      <c r="AA5100" s="6"/>
      <c r="AB5100" s="21"/>
      <c r="AC5100" s="21"/>
      <c r="AD5100" s="21"/>
      <c r="AE5100" s="6"/>
      <c r="AF5100" s="6"/>
      <c r="AG5100" s="6"/>
      <c r="AH5100" s="6"/>
    </row>
    <row r="5101" spans="1:34" x14ac:dyDescent="0.35">
      <c r="A5101" s="20"/>
      <c r="B5101" s="6"/>
      <c r="C5101" s="6"/>
      <c r="D5101" s="6"/>
      <c r="E5101" s="6"/>
      <c r="F5101" s="6"/>
      <c r="G5101" s="6"/>
      <c r="H5101" s="6"/>
      <c r="I5101" s="6"/>
      <c r="J5101" s="6"/>
      <c r="K5101" s="6"/>
      <c r="L5101" s="6"/>
      <c r="M5101" s="6"/>
      <c r="N5101" s="6"/>
      <c r="O5101" s="6"/>
      <c r="P5101" s="6"/>
      <c r="Q5101" s="6"/>
      <c r="R5101" s="6"/>
      <c r="S5101" s="6"/>
      <c r="T5101" s="6"/>
      <c r="U5101" s="6"/>
      <c r="V5101" s="6"/>
      <c r="W5101" s="6"/>
      <c r="X5101" s="6"/>
      <c r="Y5101" s="6"/>
      <c r="Z5101" s="6"/>
      <c r="AA5101" s="6"/>
      <c r="AB5101" s="21"/>
      <c r="AC5101" s="21"/>
      <c r="AD5101" s="21"/>
      <c r="AE5101" s="6"/>
      <c r="AF5101" s="6"/>
      <c r="AG5101" s="6"/>
      <c r="AH5101" s="6"/>
    </row>
    <row r="5102" spans="1:34" x14ac:dyDescent="0.35">
      <c r="A5102" s="20"/>
      <c r="B5102" s="6"/>
      <c r="C5102" s="6"/>
      <c r="D5102" s="6"/>
      <c r="E5102" s="6"/>
      <c r="F5102" s="6"/>
      <c r="G5102" s="6"/>
      <c r="H5102" s="6"/>
      <c r="I5102" s="6"/>
      <c r="J5102" s="6"/>
      <c r="K5102" s="6"/>
      <c r="L5102" s="6"/>
      <c r="M5102" s="6"/>
      <c r="N5102" s="6"/>
      <c r="O5102" s="6"/>
      <c r="P5102" s="6"/>
      <c r="Q5102" s="6"/>
      <c r="R5102" s="6"/>
      <c r="S5102" s="6"/>
      <c r="T5102" s="6"/>
      <c r="U5102" s="6"/>
      <c r="V5102" s="6"/>
      <c r="W5102" s="6"/>
      <c r="X5102" s="6"/>
      <c r="Y5102" s="6"/>
      <c r="Z5102" s="6"/>
      <c r="AA5102" s="6"/>
      <c r="AB5102" s="21"/>
      <c r="AC5102" s="21"/>
      <c r="AD5102" s="21"/>
      <c r="AE5102" s="6"/>
      <c r="AF5102" s="6"/>
      <c r="AG5102" s="6"/>
      <c r="AH5102" s="6"/>
    </row>
    <row r="5103" spans="1:34" x14ac:dyDescent="0.35">
      <c r="A5103" s="20"/>
      <c r="B5103" s="6"/>
      <c r="C5103" s="6"/>
      <c r="D5103" s="6"/>
      <c r="E5103" s="6"/>
      <c r="F5103" s="6"/>
      <c r="G5103" s="6"/>
      <c r="H5103" s="6"/>
      <c r="I5103" s="6"/>
      <c r="J5103" s="6"/>
      <c r="K5103" s="6"/>
      <c r="L5103" s="6"/>
      <c r="M5103" s="6"/>
      <c r="N5103" s="6"/>
      <c r="O5103" s="6"/>
      <c r="P5103" s="6"/>
      <c r="Q5103" s="6"/>
      <c r="R5103" s="6"/>
      <c r="S5103" s="6"/>
      <c r="T5103" s="6"/>
      <c r="U5103" s="6"/>
      <c r="V5103" s="6"/>
      <c r="W5103" s="6"/>
      <c r="X5103" s="6"/>
      <c r="Y5103" s="6"/>
      <c r="Z5103" s="6"/>
      <c r="AA5103" s="6"/>
      <c r="AB5103" s="21"/>
      <c r="AC5103" s="21"/>
      <c r="AD5103" s="21"/>
      <c r="AE5103" s="6"/>
      <c r="AF5103" s="6"/>
      <c r="AG5103" s="6"/>
      <c r="AH5103" s="6"/>
    </row>
    <row r="5104" spans="1:34" x14ac:dyDescent="0.35">
      <c r="A5104" s="20"/>
      <c r="B5104" s="6"/>
      <c r="C5104" s="6"/>
      <c r="D5104" s="6"/>
      <c r="E5104" s="6"/>
      <c r="F5104" s="6"/>
      <c r="G5104" s="6"/>
      <c r="H5104" s="6"/>
      <c r="I5104" s="6"/>
      <c r="J5104" s="6"/>
      <c r="K5104" s="6"/>
      <c r="L5104" s="6"/>
      <c r="M5104" s="6"/>
      <c r="N5104" s="6"/>
      <c r="O5104" s="6"/>
      <c r="P5104" s="6"/>
      <c r="Q5104" s="6"/>
      <c r="R5104" s="6"/>
      <c r="S5104" s="6"/>
      <c r="T5104" s="6"/>
      <c r="U5104" s="6"/>
      <c r="V5104" s="6"/>
      <c r="W5104" s="6"/>
      <c r="X5104" s="6"/>
      <c r="Y5104" s="6"/>
      <c r="Z5104" s="6"/>
      <c r="AA5104" s="6"/>
      <c r="AB5104" s="21"/>
      <c r="AC5104" s="21"/>
      <c r="AD5104" s="21"/>
      <c r="AE5104" s="6"/>
      <c r="AF5104" s="6"/>
      <c r="AG5104" s="6"/>
      <c r="AH5104" s="6"/>
    </row>
    <row r="5105" spans="1:34" x14ac:dyDescent="0.35">
      <c r="A5105" s="20"/>
      <c r="B5105" s="6"/>
      <c r="C5105" s="6"/>
      <c r="D5105" s="6"/>
      <c r="E5105" s="6"/>
      <c r="F5105" s="6"/>
      <c r="G5105" s="6"/>
      <c r="H5105" s="6"/>
      <c r="I5105" s="6"/>
      <c r="J5105" s="6"/>
      <c r="K5105" s="6"/>
      <c r="L5105" s="6"/>
      <c r="M5105" s="6"/>
      <c r="N5105" s="6"/>
      <c r="O5105" s="6"/>
      <c r="P5105" s="6"/>
      <c r="Q5105" s="6"/>
      <c r="R5105" s="6"/>
      <c r="S5105" s="6"/>
      <c r="T5105" s="6"/>
      <c r="U5105" s="6"/>
      <c r="V5105" s="6"/>
      <c r="W5105" s="6"/>
      <c r="X5105" s="6"/>
      <c r="Y5105" s="6"/>
      <c r="Z5105" s="6"/>
      <c r="AA5105" s="6"/>
      <c r="AB5105" s="21"/>
      <c r="AC5105" s="21"/>
      <c r="AD5105" s="21"/>
      <c r="AE5105" s="6"/>
      <c r="AF5105" s="6"/>
      <c r="AG5105" s="6"/>
      <c r="AH5105" s="6"/>
    </row>
    <row r="5106" spans="1:34" x14ac:dyDescent="0.35">
      <c r="A5106" s="20"/>
      <c r="B5106" s="6"/>
      <c r="C5106" s="6"/>
      <c r="D5106" s="6"/>
      <c r="E5106" s="6"/>
      <c r="F5106" s="6"/>
      <c r="G5106" s="6"/>
      <c r="H5106" s="6"/>
      <c r="I5106" s="6"/>
      <c r="J5106" s="6"/>
      <c r="K5106" s="6"/>
      <c r="L5106" s="6"/>
      <c r="M5106" s="6"/>
      <c r="N5106" s="6"/>
      <c r="O5106" s="6"/>
      <c r="P5106" s="6"/>
      <c r="Q5106" s="6"/>
      <c r="R5106" s="6"/>
      <c r="S5106" s="6"/>
      <c r="T5106" s="6"/>
      <c r="U5106" s="6"/>
      <c r="V5106" s="6"/>
      <c r="W5106" s="6"/>
      <c r="X5106" s="6"/>
      <c r="Y5106" s="6"/>
      <c r="Z5106" s="6"/>
      <c r="AA5106" s="6"/>
      <c r="AB5106" s="21"/>
      <c r="AC5106" s="21"/>
      <c r="AD5106" s="21"/>
      <c r="AE5106" s="6"/>
      <c r="AF5106" s="6"/>
      <c r="AG5106" s="6"/>
      <c r="AH5106" s="6"/>
    </row>
    <row r="5107" spans="1:34" x14ac:dyDescent="0.35">
      <c r="A5107" s="20"/>
      <c r="B5107" s="6"/>
      <c r="C5107" s="6"/>
      <c r="D5107" s="6"/>
      <c r="E5107" s="6"/>
      <c r="F5107" s="6"/>
      <c r="G5107" s="6"/>
      <c r="H5107" s="6"/>
      <c r="I5107" s="6"/>
      <c r="J5107" s="6"/>
      <c r="K5107" s="6"/>
      <c r="L5107" s="6"/>
      <c r="M5107" s="6"/>
      <c r="N5107" s="6"/>
      <c r="O5107" s="6"/>
      <c r="P5107" s="6"/>
      <c r="Q5107" s="6"/>
      <c r="R5107" s="6"/>
      <c r="S5107" s="6"/>
      <c r="T5107" s="6"/>
      <c r="U5107" s="6"/>
      <c r="V5107" s="6"/>
      <c r="W5107" s="6"/>
      <c r="X5107" s="6"/>
      <c r="Y5107" s="6"/>
      <c r="Z5107" s="6"/>
      <c r="AA5107" s="6"/>
      <c r="AB5107" s="21"/>
      <c r="AC5107" s="21"/>
      <c r="AD5107" s="21"/>
      <c r="AE5107" s="6"/>
      <c r="AF5107" s="6"/>
      <c r="AG5107" s="6"/>
      <c r="AH5107" s="6"/>
    </row>
    <row r="5108" spans="1:34" x14ac:dyDescent="0.35">
      <c r="A5108" s="20"/>
      <c r="B5108" s="6"/>
      <c r="C5108" s="6"/>
      <c r="D5108" s="6"/>
      <c r="E5108" s="6"/>
      <c r="F5108" s="6"/>
      <c r="G5108" s="6"/>
      <c r="H5108" s="6"/>
      <c r="I5108" s="6"/>
      <c r="J5108" s="6"/>
      <c r="K5108" s="6"/>
      <c r="L5108" s="6"/>
      <c r="M5108" s="6"/>
      <c r="N5108" s="6"/>
      <c r="O5108" s="6"/>
      <c r="P5108" s="6"/>
      <c r="Q5108" s="6"/>
      <c r="R5108" s="6"/>
      <c r="S5108" s="6"/>
      <c r="T5108" s="6"/>
      <c r="U5108" s="6"/>
      <c r="V5108" s="6"/>
      <c r="W5108" s="6"/>
      <c r="X5108" s="6"/>
      <c r="Y5108" s="6"/>
      <c r="Z5108" s="6"/>
      <c r="AA5108" s="6"/>
      <c r="AB5108" s="21"/>
      <c r="AC5108" s="21"/>
      <c r="AD5108" s="21"/>
      <c r="AE5108" s="6"/>
      <c r="AF5108" s="6"/>
      <c r="AG5108" s="6"/>
      <c r="AH5108" s="6"/>
    </row>
    <row r="5109" spans="1:34" x14ac:dyDescent="0.35">
      <c r="A5109" s="20"/>
      <c r="B5109" s="6"/>
      <c r="C5109" s="6"/>
      <c r="D5109" s="6"/>
      <c r="E5109" s="6"/>
      <c r="F5109" s="6"/>
      <c r="G5109" s="6"/>
      <c r="H5109" s="6"/>
      <c r="I5109" s="6"/>
      <c r="J5109" s="6"/>
      <c r="K5109" s="6"/>
      <c r="L5109" s="6"/>
      <c r="M5109" s="6"/>
      <c r="N5109" s="6"/>
      <c r="O5109" s="6"/>
      <c r="P5109" s="6"/>
      <c r="Q5109" s="6"/>
      <c r="R5109" s="6"/>
      <c r="S5109" s="6"/>
      <c r="T5109" s="6"/>
      <c r="U5109" s="6"/>
      <c r="V5109" s="6"/>
      <c r="W5109" s="6"/>
      <c r="X5109" s="6"/>
      <c r="Y5109" s="6"/>
      <c r="Z5109" s="6"/>
      <c r="AA5109" s="6"/>
      <c r="AB5109" s="21"/>
      <c r="AC5109" s="21"/>
      <c r="AD5109" s="21"/>
      <c r="AE5109" s="6"/>
      <c r="AF5109" s="6"/>
      <c r="AG5109" s="6"/>
      <c r="AH5109" s="6"/>
    </row>
    <row r="5110" spans="1:34" x14ac:dyDescent="0.35">
      <c r="A5110" s="20"/>
      <c r="B5110" s="6"/>
      <c r="C5110" s="6"/>
      <c r="D5110" s="6"/>
      <c r="E5110" s="6"/>
      <c r="F5110" s="6"/>
      <c r="G5110" s="6"/>
      <c r="H5110" s="6"/>
      <c r="I5110" s="6"/>
      <c r="J5110" s="6"/>
      <c r="K5110" s="6"/>
      <c r="L5110" s="6"/>
      <c r="M5110" s="6"/>
      <c r="N5110" s="6"/>
      <c r="O5110" s="6"/>
      <c r="P5110" s="6"/>
      <c r="Q5110" s="6"/>
      <c r="R5110" s="6"/>
      <c r="S5110" s="6"/>
      <c r="T5110" s="6"/>
      <c r="U5110" s="6"/>
      <c r="V5110" s="6"/>
      <c r="W5110" s="6"/>
      <c r="X5110" s="6"/>
      <c r="Y5110" s="6"/>
      <c r="Z5110" s="6"/>
      <c r="AA5110" s="6"/>
      <c r="AB5110" s="21"/>
      <c r="AC5110" s="21"/>
      <c r="AD5110" s="21"/>
      <c r="AE5110" s="6"/>
      <c r="AF5110" s="6"/>
      <c r="AG5110" s="6"/>
      <c r="AH5110" s="6"/>
    </row>
    <row r="5111" spans="1:34" x14ac:dyDescent="0.35">
      <c r="A5111" s="20"/>
      <c r="B5111" s="6"/>
      <c r="C5111" s="6"/>
      <c r="D5111" s="6"/>
      <c r="E5111" s="6"/>
      <c r="F5111" s="6"/>
      <c r="G5111" s="6"/>
      <c r="H5111" s="6"/>
      <c r="I5111" s="6"/>
      <c r="J5111" s="6"/>
      <c r="K5111" s="6"/>
      <c r="L5111" s="6"/>
      <c r="M5111" s="6"/>
      <c r="N5111" s="6"/>
      <c r="O5111" s="6"/>
      <c r="P5111" s="6"/>
      <c r="Q5111" s="6"/>
      <c r="R5111" s="6"/>
      <c r="S5111" s="6"/>
      <c r="T5111" s="6"/>
      <c r="U5111" s="6"/>
      <c r="V5111" s="6"/>
      <c r="W5111" s="6"/>
      <c r="X5111" s="6"/>
      <c r="Y5111" s="6"/>
      <c r="Z5111" s="6"/>
      <c r="AA5111" s="6"/>
      <c r="AB5111" s="21"/>
      <c r="AC5111" s="21"/>
      <c r="AD5111" s="21"/>
      <c r="AE5111" s="6"/>
      <c r="AF5111" s="6"/>
      <c r="AG5111" s="6"/>
      <c r="AH5111" s="6"/>
    </row>
    <row r="5112" spans="1:34" x14ac:dyDescent="0.35">
      <c r="A5112" s="20"/>
      <c r="B5112" s="6"/>
      <c r="C5112" s="6"/>
      <c r="D5112" s="6"/>
      <c r="E5112" s="6"/>
      <c r="F5112" s="6"/>
      <c r="G5112" s="6"/>
      <c r="H5112" s="6"/>
      <c r="I5112" s="6"/>
      <c r="J5112" s="6"/>
      <c r="K5112" s="6"/>
      <c r="L5112" s="6"/>
      <c r="M5112" s="6"/>
      <c r="N5112" s="6"/>
      <c r="O5112" s="6"/>
      <c r="P5112" s="6"/>
      <c r="Q5112" s="6"/>
      <c r="R5112" s="6"/>
      <c r="S5112" s="6"/>
      <c r="T5112" s="6"/>
      <c r="U5112" s="6"/>
      <c r="V5112" s="6"/>
      <c r="W5112" s="6"/>
      <c r="X5112" s="6"/>
      <c r="Y5112" s="6"/>
      <c r="Z5112" s="6"/>
      <c r="AA5112" s="6"/>
      <c r="AB5112" s="21"/>
      <c r="AC5112" s="21"/>
      <c r="AD5112" s="21"/>
      <c r="AE5112" s="6"/>
      <c r="AF5112" s="6"/>
      <c r="AG5112" s="6"/>
      <c r="AH5112" s="6"/>
    </row>
    <row r="5113" spans="1:34" x14ac:dyDescent="0.35">
      <c r="A5113" s="20"/>
      <c r="B5113" s="6"/>
      <c r="C5113" s="6"/>
      <c r="D5113" s="6"/>
      <c r="E5113" s="6"/>
      <c r="F5113" s="6"/>
      <c r="G5113" s="6"/>
      <c r="H5113" s="6"/>
      <c r="I5113" s="6"/>
      <c r="J5113" s="6"/>
      <c r="K5113" s="6"/>
      <c r="L5113" s="6"/>
      <c r="M5113" s="6"/>
      <c r="N5113" s="6"/>
      <c r="O5113" s="6"/>
      <c r="P5113" s="6"/>
      <c r="Q5113" s="6"/>
      <c r="R5113" s="6"/>
      <c r="S5113" s="6"/>
      <c r="T5113" s="6"/>
      <c r="U5113" s="6"/>
      <c r="V5113" s="6"/>
      <c r="W5113" s="6"/>
      <c r="X5113" s="6"/>
      <c r="Y5113" s="6"/>
      <c r="Z5113" s="6"/>
      <c r="AA5113" s="6"/>
      <c r="AB5113" s="21"/>
      <c r="AC5113" s="21"/>
      <c r="AD5113" s="21"/>
      <c r="AE5113" s="6"/>
      <c r="AF5113" s="6"/>
      <c r="AG5113" s="6"/>
      <c r="AH5113" s="6"/>
    </row>
    <row r="5114" spans="1:34" x14ac:dyDescent="0.35">
      <c r="A5114" s="20"/>
      <c r="B5114" s="6"/>
      <c r="C5114" s="6"/>
      <c r="D5114" s="6"/>
      <c r="E5114" s="6"/>
      <c r="F5114" s="6"/>
      <c r="G5114" s="6"/>
      <c r="H5114" s="6"/>
      <c r="I5114" s="6"/>
      <c r="J5114" s="6"/>
      <c r="K5114" s="6"/>
      <c r="L5114" s="6"/>
      <c r="M5114" s="6"/>
      <c r="N5114" s="6"/>
      <c r="O5114" s="6"/>
      <c r="P5114" s="6"/>
      <c r="Q5114" s="6"/>
      <c r="R5114" s="6"/>
      <c r="S5114" s="6"/>
      <c r="T5114" s="6"/>
      <c r="U5114" s="6"/>
      <c r="V5114" s="6"/>
      <c r="W5114" s="6"/>
      <c r="X5114" s="6"/>
      <c r="Y5114" s="6"/>
      <c r="Z5114" s="6"/>
      <c r="AA5114" s="6"/>
      <c r="AB5114" s="21"/>
      <c r="AC5114" s="21"/>
      <c r="AD5114" s="21"/>
      <c r="AE5114" s="6"/>
      <c r="AF5114" s="6"/>
      <c r="AG5114" s="6"/>
      <c r="AH5114" s="6"/>
    </row>
    <row r="5115" spans="1:34" x14ac:dyDescent="0.35">
      <c r="A5115" s="20"/>
      <c r="B5115" s="6"/>
      <c r="C5115" s="6"/>
      <c r="D5115" s="6"/>
      <c r="E5115" s="6"/>
      <c r="F5115" s="6"/>
      <c r="G5115" s="6"/>
      <c r="H5115" s="6"/>
      <c r="I5115" s="6"/>
      <c r="J5115" s="6"/>
      <c r="K5115" s="6"/>
      <c r="L5115" s="6"/>
      <c r="M5115" s="6"/>
      <c r="N5115" s="6"/>
      <c r="O5115" s="6"/>
      <c r="P5115" s="6"/>
      <c r="Q5115" s="6"/>
      <c r="R5115" s="6"/>
      <c r="S5115" s="6"/>
      <c r="T5115" s="6"/>
      <c r="U5115" s="6"/>
      <c r="V5115" s="6"/>
      <c r="W5115" s="6"/>
      <c r="X5115" s="6"/>
      <c r="Y5115" s="6"/>
      <c r="Z5115" s="6"/>
      <c r="AA5115" s="6"/>
      <c r="AB5115" s="21"/>
      <c r="AC5115" s="21"/>
      <c r="AD5115" s="21"/>
      <c r="AE5115" s="6"/>
      <c r="AF5115" s="6"/>
      <c r="AG5115" s="6"/>
      <c r="AH5115" s="6"/>
    </row>
    <row r="5116" spans="1:34" x14ac:dyDescent="0.35">
      <c r="A5116" s="20"/>
      <c r="B5116" s="6"/>
      <c r="C5116" s="6"/>
      <c r="D5116" s="6"/>
      <c r="E5116" s="6"/>
      <c r="F5116" s="6"/>
      <c r="G5116" s="6"/>
      <c r="H5116" s="6"/>
      <c r="I5116" s="6"/>
      <c r="J5116" s="6"/>
      <c r="K5116" s="6"/>
      <c r="L5116" s="6"/>
      <c r="M5116" s="6"/>
      <c r="N5116" s="6"/>
      <c r="O5116" s="6"/>
      <c r="P5116" s="6"/>
      <c r="Q5116" s="6"/>
      <c r="R5116" s="6"/>
      <c r="S5116" s="6"/>
      <c r="T5116" s="6"/>
      <c r="U5116" s="6"/>
      <c r="V5116" s="6"/>
      <c r="W5116" s="6"/>
      <c r="X5116" s="6"/>
      <c r="Y5116" s="6"/>
      <c r="Z5116" s="6"/>
      <c r="AA5116" s="6"/>
      <c r="AB5116" s="21"/>
      <c r="AC5116" s="21"/>
      <c r="AD5116" s="21"/>
      <c r="AE5116" s="6"/>
      <c r="AF5116" s="6"/>
      <c r="AG5116" s="6"/>
      <c r="AH5116" s="6"/>
    </row>
    <row r="5117" spans="1:34" x14ac:dyDescent="0.35">
      <c r="A5117" s="20"/>
      <c r="B5117" s="6"/>
      <c r="C5117" s="6"/>
      <c r="D5117" s="6"/>
      <c r="E5117" s="6"/>
      <c r="F5117" s="6"/>
      <c r="G5117" s="6"/>
      <c r="H5117" s="6"/>
      <c r="I5117" s="6"/>
      <c r="J5117" s="6"/>
      <c r="K5117" s="6"/>
      <c r="L5117" s="6"/>
      <c r="M5117" s="6"/>
      <c r="N5117" s="6"/>
      <c r="O5117" s="6"/>
      <c r="P5117" s="6"/>
      <c r="Q5117" s="6"/>
      <c r="R5117" s="6"/>
      <c r="S5117" s="6"/>
      <c r="T5117" s="6"/>
      <c r="U5117" s="6"/>
      <c r="V5117" s="6"/>
      <c r="W5117" s="6"/>
      <c r="X5117" s="6"/>
      <c r="Y5117" s="6"/>
      <c r="Z5117" s="6"/>
      <c r="AA5117" s="6"/>
      <c r="AB5117" s="21"/>
      <c r="AC5117" s="21"/>
      <c r="AD5117" s="21"/>
      <c r="AE5117" s="6"/>
      <c r="AF5117" s="6"/>
      <c r="AG5117" s="6"/>
      <c r="AH5117" s="6"/>
    </row>
    <row r="5118" spans="1:34" x14ac:dyDescent="0.35">
      <c r="A5118" s="20"/>
      <c r="B5118" s="6"/>
      <c r="C5118" s="6"/>
      <c r="D5118" s="6"/>
      <c r="E5118" s="6"/>
      <c r="F5118" s="6"/>
      <c r="G5118" s="6"/>
      <c r="H5118" s="6"/>
      <c r="I5118" s="6"/>
      <c r="J5118" s="6"/>
      <c r="K5118" s="6"/>
      <c r="L5118" s="6"/>
      <c r="M5118" s="6"/>
      <c r="N5118" s="6"/>
      <c r="O5118" s="6"/>
      <c r="P5118" s="6"/>
      <c r="Q5118" s="6"/>
      <c r="R5118" s="6"/>
      <c r="S5118" s="6"/>
      <c r="T5118" s="6"/>
      <c r="U5118" s="6"/>
      <c r="V5118" s="6"/>
      <c r="W5118" s="6"/>
      <c r="X5118" s="6"/>
      <c r="Y5118" s="6"/>
      <c r="Z5118" s="6"/>
      <c r="AA5118" s="6"/>
      <c r="AB5118" s="21"/>
      <c r="AC5118" s="21"/>
      <c r="AD5118" s="21"/>
      <c r="AE5118" s="6"/>
      <c r="AF5118" s="6"/>
      <c r="AG5118" s="6"/>
      <c r="AH5118" s="6"/>
    </row>
    <row r="5119" spans="1:34" x14ac:dyDescent="0.35">
      <c r="A5119" s="20"/>
      <c r="B5119" s="6"/>
      <c r="C5119" s="6"/>
      <c r="D5119" s="6"/>
      <c r="E5119" s="6"/>
      <c r="F5119" s="6"/>
      <c r="G5119" s="6"/>
      <c r="H5119" s="6"/>
      <c r="I5119" s="6"/>
      <c r="J5119" s="6"/>
      <c r="K5119" s="6"/>
      <c r="L5119" s="6"/>
      <c r="M5119" s="6"/>
      <c r="N5119" s="6"/>
      <c r="O5119" s="6"/>
      <c r="P5119" s="6"/>
      <c r="Q5119" s="6"/>
      <c r="R5119" s="6"/>
      <c r="S5119" s="6"/>
      <c r="T5119" s="6"/>
      <c r="U5119" s="6"/>
      <c r="V5119" s="6"/>
      <c r="W5119" s="6"/>
      <c r="X5119" s="6"/>
      <c r="Y5119" s="6"/>
      <c r="Z5119" s="6"/>
      <c r="AA5119" s="6"/>
      <c r="AB5119" s="21"/>
      <c r="AC5119" s="21"/>
      <c r="AD5119" s="21"/>
      <c r="AE5119" s="6"/>
      <c r="AF5119" s="6"/>
      <c r="AG5119" s="6"/>
      <c r="AH5119" s="6"/>
    </row>
    <row r="5120" spans="1:34" x14ac:dyDescent="0.35">
      <c r="A5120" s="20"/>
      <c r="B5120" s="6"/>
      <c r="C5120" s="6"/>
      <c r="D5120" s="6"/>
      <c r="E5120" s="6"/>
      <c r="F5120" s="6"/>
      <c r="G5120" s="6"/>
      <c r="H5120" s="6"/>
      <c r="I5120" s="6"/>
      <c r="J5120" s="6"/>
      <c r="K5120" s="6"/>
      <c r="L5120" s="6"/>
      <c r="M5120" s="6"/>
      <c r="N5120" s="6"/>
      <c r="O5120" s="6"/>
      <c r="P5120" s="6"/>
      <c r="Q5120" s="6"/>
      <c r="R5120" s="6"/>
      <c r="S5120" s="6"/>
      <c r="T5120" s="6"/>
      <c r="U5120" s="6"/>
      <c r="V5120" s="6"/>
      <c r="W5120" s="6"/>
      <c r="X5120" s="6"/>
      <c r="Y5120" s="6"/>
      <c r="Z5120" s="6"/>
      <c r="AA5120" s="6"/>
      <c r="AB5120" s="21"/>
      <c r="AC5120" s="21"/>
      <c r="AD5120" s="21"/>
      <c r="AE5120" s="6"/>
      <c r="AF5120" s="6"/>
      <c r="AG5120" s="6"/>
      <c r="AH5120" s="6"/>
    </row>
    <row r="5121" spans="1:34" x14ac:dyDescent="0.35">
      <c r="A5121" s="20"/>
      <c r="B5121" s="6"/>
      <c r="C5121" s="6"/>
      <c r="D5121" s="6"/>
      <c r="E5121" s="6"/>
      <c r="F5121" s="6"/>
      <c r="G5121" s="6"/>
      <c r="H5121" s="6"/>
      <c r="I5121" s="6"/>
      <c r="J5121" s="6"/>
      <c r="K5121" s="6"/>
      <c r="L5121" s="6"/>
      <c r="M5121" s="6"/>
      <c r="N5121" s="6"/>
      <c r="O5121" s="6"/>
      <c r="P5121" s="6"/>
      <c r="Q5121" s="6"/>
      <c r="R5121" s="6"/>
      <c r="S5121" s="6"/>
      <c r="T5121" s="6"/>
      <c r="U5121" s="6"/>
      <c r="V5121" s="6"/>
      <c r="W5121" s="6"/>
      <c r="X5121" s="6"/>
      <c r="Y5121" s="6"/>
      <c r="Z5121" s="6"/>
      <c r="AA5121" s="6"/>
      <c r="AB5121" s="21"/>
      <c r="AC5121" s="21"/>
      <c r="AD5121" s="21"/>
      <c r="AE5121" s="6"/>
      <c r="AF5121" s="6"/>
      <c r="AG5121" s="6"/>
      <c r="AH5121" s="6"/>
    </row>
    <row r="5122" spans="1:34" x14ac:dyDescent="0.35">
      <c r="A5122" s="20"/>
      <c r="B5122" s="6"/>
      <c r="C5122" s="6"/>
      <c r="D5122" s="6"/>
      <c r="E5122" s="6"/>
      <c r="F5122" s="6"/>
      <c r="G5122" s="6"/>
      <c r="H5122" s="6"/>
      <c r="I5122" s="6"/>
      <c r="J5122" s="6"/>
      <c r="K5122" s="6"/>
      <c r="L5122" s="6"/>
      <c r="M5122" s="6"/>
      <c r="N5122" s="6"/>
      <c r="O5122" s="6"/>
      <c r="P5122" s="6"/>
      <c r="Q5122" s="6"/>
      <c r="R5122" s="6"/>
      <c r="S5122" s="6"/>
      <c r="T5122" s="6"/>
      <c r="U5122" s="6"/>
      <c r="V5122" s="6"/>
      <c r="W5122" s="6"/>
      <c r="X5122" s="6"/>
      <c r="Y5122" s="6"/>
      <c r="Z5122" s="6"/>
      <c r="AA5122" s="6"/>
      <c r="AB5122" s="21"/>
      <c r="AC5122" s="21"/>
      <c r="AD5122" s="21"/>
      <c r="AE5122" s="6"/>
      <c r="AF5122" s="6"/>
      <c r="AG5122" s="6"/>
      <c r="AH5122" s="6"/>
    </row>
    <row r="5123" spans="1:34" x14ac:dyDescent="0.35">
      <c r="A5123" s="20"/>
      <c r="B5123" s="6"/>
      <c r="C5123" s="6"/>
      <c r="D5123" s="6"/>
      <c r="E5123" s="6"/>
      <c r="F5123" s="6"/>
      <c r="G5123" s="6"/>
      <c r="H5123" s="6"/>
      <c r="I5123" s="6"/>
      <c r="J5123" s="6"/>
      <c r="K5123" s="6"/>
      <c r="L5123" s="6"/>
      <c r="M5123" s="6"/>
      <c r="N5123" s="6"/>
      <c r="O5123" s="6"/>
      <c r="P5123" s="6"/>
      <c r="Q5123" s="6"/>
      <c r="R5123" s="6"/>
      <c r="S5123" s="6"/>
      <c r="T5123" s="6"/>
      <c r="U5123" s="6"/>
      <c r="V5123" s="6"/>
      <c r="W5123" s="6"/>
      <c r="X5123" s="6"/>
      <c r="Y5123" s="6"/>
      <c r="Z5123" s="6"/>
      <c r="AA5123" s="6"/>
      <c r="AB5123" s="21"/>
      <c r="AC5123" s="21"/>
      <c r="AD5123" s="21"/>
      <c r="AE5123" s="6"/>
      <c r="AF5123" s="6"/>
      <c r="AG5123" s="6"/>
      <c r="AH5123" s="6"/>
    </row>
    <row r="5124" spans="1:34" x14ac:dyDescent="0.35">
      <c r="A5124" s="20"/>
      <c r="B5124" s="6"/>
      <c r="C5124" s="6"/>
      <c r="D5124" s="6"/>
      <c r="E5124" s="6"/>
      <c r="F5124" s="6"/>
      <c r="G5124" s="6"/>
      <c r="H5124" s="6"/>
      <c r="I5124" s="6"/>
      <c r="J5124" s="6"/>
      <c r="K5124" s="6"/>
      <c r="L5124" s="6"/>
      <c r="M5124" s="6"/>
      <c r="N5124" s="6"/>
      <c r="O5124" s="6"/>
      <c r="P5124" s="6"/>
      <c r="Q5124" s="6"/>
      <c r="R5124" s="6"/>
      <c r="S5124" s="6"/>
      <c r="T5124" s="6"/>
      <c r="U5124" s="6"/>
      <c r="V5124" s="6"/>
      <c r="W5124" s="6"/>
      <c r="X5124" s="6"/>
      <c r="Y5124" s="6"/>
      <c r="Z5124" s="6"/>
      <c r="AA5124" s="6"/>
      <c r="AB5124" s="21"/>
      <c r="AC5124" s="21"/>
      <c r="AD5124" s="21"/>
      <c r="AE5124" s="6"/>
      <c r="AF5124" s="6"/>
      <c r="AG5124" s="6"/>
      <c r="AH5124" s="6"/>
    </row>
    <row r="5125" spans="1:34" x14ac:dyDescent="0.35">
      <c r="A5125" s="20"/>
      <c r="B5125" s="6"/>
      <c r="C5125" s="6"/>
      <c r="D5125" s="6"/>
      <c r="E5125" s="6"/>
      <c r="F5125" s="6"/>
      <c r="G5125" s="6"/>
      <c r="H5125" s="6"/>
      <c r="I5125" s="6"/>
      <c r="J5125" s="6"/>
      <c r="K5125" s="6"/>
      <c r="L5125" s="6"/>
      <c r="M5125" s="6"/>
      <c r="N5125" s="6"/>
      <c r="O5125" s="6"/>
      <c r="P5125" s="6"/>
      <c r="Q5125" s="6"/>
      <c r="R5125" s="6"/>
      <c r="S5125" s="6"/>
      <c r="T5125" s="6"/>
      <c r="U5125" s="6"/>
      <c r="V5125" s="6"/>
      <c r="W5125" s="6"/>
      <c r="X5125" s="6"/>
      <c r="Y5125" s="6"/>
      <c r="Z5125" s="6"/>
      <c r="AA5125" s="6"/>
      <c r="AB5125" s="21"/>
      <c r="AC5125" s="21"/>
      <c r="AD5125" s="21"/>
      <c r="AE5125" s="6"/>
      <c r="AF5125" s="6"/>
      <c r="AG5125" s="6"/>
      <c r="AH5125" s="6"/>
    </row>
    <row r="5126" spans="1:34" x14ac:dyDescent="0.35">
      <c r="A5126" s="20"/>
      <c r="B5126" s="6"/>
      <c r="C5126" s="6"/>
      <c r="D5126" s="6"/>
      <c r="E5126" s="6"/>
      <c r="F5126" s="6"/>
      <c r="G5126" s="6"/>
      <c r="H5126" s="6"/>
      <c r="I5126" s="6"/>
      <c r="J5126" s="6"/>
      <c r="K5126" s="6"/>
      <c r="L5126" s="6"/>
      <c r="M5126" s="6"/>
      <c r="N5126" s="6"/>
      <c r="O5126" s="6"/>
      <c r="P5126" s="6"/>
      <c r="Q5126" s="6"/>
      <c r="R5126" s="6"/>
      <c r="S5126" s="6"/>
      <c r="T5126" s="6"/>
      <c r="U5126" s="6"/>
      <c r="V5126" s="6"/>
      <c r="W5126" s="6"/>
      <c r="X5126" s="6"/>
      <c r="Y5126" s="6"/>
      <c r="Z5126" s="6"/>
      <c r="AA5126" s="6"/>
      <c r="AB5126" s="21"/>
      <c r="AC5126" s="21"/>
      <c r="AD5126" s="21"/>
      <c r="AE5126" s="6"/>
      <c r="AF5126" s="6"/>
      <c r="AG5126" s="6"/>
      <c r="AH5126" s="6"/>
    </row>
    <row r="5127" spans="1:34" x14ac:dyDescent="0.35">
      <c r="A5127" s="20"/>
      <c r="B5127" s="6"/>
      <c r="C5127" s="6"/>
      <c r="D5127" s="6"/>
      <c r="E5127" s="6"/>
      <c r="F5127" s="6"/>
      <c r="G5127" s="6"/>
      <c r="H5127" s="6"/>
      <c r="I5127" s="6"/>
      <c r="J5127" s="6"/>
      <c r="K5127" s="6"/>
      <c r="L5127" s="6"/>
      <c r="M5127" s="6"/>
      <c r="N5127" s="6"/>
      <c r="O5127" s="6"/>
      <c r="P5127" s="6"/>
      <c r="Q5127" s="6"/>
      <c r="R5127" s="6"/>
      <c r="S5127" s="6"/>
      <c r="T5127" s="6"/>
      <c r="U5127" s="6"/>
      <c r="V5127" s="6"/>
      <c r="W5127" s="6"/>
      <c r="X5127" s="6"/>
      <c r="Y5127" s="6"/>
      <c r="Z5127" s="6"/>
      <c r="AA5127" s="6"/>
      <c r="AB5127" s="21"/>
      <c r="AC5127" s="21"/>
      <c r="AD5127" s="21"/>
      <c r="AE5127" s="6"/>
      <c r="AF5127" s="6"/>
      <c r="AG5127" s="6"/>
      <c r="AH5127" s="6"/>
    </row>
    <row r="5128" spans="1:34" x14ac:dyDescent="0.35">
      <c r="A5128" s="20"/>
      <c r="B5128" s="6"/>
      <c r="C5128" s="6"/>
      <c r="D5128" s="6"/>
      <c r="E5128" s="6"/>
      <c r="F5128" s="6"/>
      <c r="G5128" s="6"/>
      <c r="H5128" s="6"/>
      <c r="I5128" s="6"/>
      <c r="J5128" s="6"/>
      <c r="K5128" s="6"/>
      <c r="L5128" s="6"/>
      <c r="M5128" s="6"/>
      <c r="N5128" s="6"/>
      <c r="O5128" s="6"/>
      <c r="P5128" s="6"/>
      <c r="Q5128" s="6"/>
      <c r="R5128" s="6"/>
      <c r="S5128" s="6"/>
      <c r="T5128" s="6"/>
      <c r="U5128" s="6"/>
      <c r="V5128" s="6"/>
      <c r="W5128" s="6"/>
      <c r="X5128" s="6"/>
      <c r="Y5128" s="6"/>
      <c r="Z5128" s="6"/>
      <c r="AA5128" s="6"/>
      <c r="AB5128" s="21"/>
      <c r="AC5128" s="21"/>
      <c r="AD5128" s="21"/>
      <c r="AE5128" s="6"/>
      <c r="AF5128" s="6"/>
      <c r="AG5128" s="6"/>
      <c r="AH5128" s="6"/>
    </row>
    <row r="5129" spans="1:34" x14ac:dyDescent="0.35">
      <c r="A5129" s="20"/>
      <c r="B5129" s="6"/>
      <c r="C5129" s="6"/>
      <c r="D5129" s="6"/>
      <c r="E5129" s="6"/>
      <c r="F5129" s="6"/>
      <c r="G5129" s="6"/>
      <c r="H5129" s="6"/>
      <c r="I5129" s="6"/>
      <c r="J5129" s="6"/>
      <c r="K5129" s="6"/>
      <c r="L5129" s="6"/>
      <c r="M5129" s="6"/>
      <c r="N5129" s="6"/>
      <c r="O5129" s="6"/>
      <c r="P5129" s="6"/>
      <c r="Q5129" s="6"/>
      <c r="R5129" s="6"/>
      <c r="S5129" s="6"/>
      <c r="T5129" s="6"/>
      <c r="U5129" s="6"/>
      <c r="V5129" s="6"/>
      <c r="W5129" s="6"/>
      <c r="X5129" s="6"/>
      <c r="Y5129" s="6"/>
      <c r="Z5129" s="6"/>
      <c r="AA5129" s="6"/>
      <c r="AB5129" s="21"/>
      <c r="AC5129" s="21"/>
      <c r="AD5129" s="21"/>
      <c r="AE5129" s="6"/>
      <c r="AF5129" s="6"/>
      <c r="AG5129" s="6"/>
      <c r="AH5129" s="6"/>
    </row>
    <row r="5130" spans="1:34" x14ac:dyDescent="0.35">
      <c r="A5130" s="20"/>
      <c r="B5130" s="6"/>
      <c r="C5130" s="6"/>
      <c r="D5130" s="6"/>
      <c r="E5130" s="6"/>
      <c r="F5130" s="6"/>
      <c r="G5130" s="6"/>
      <c r="H5130" s="6"/>
      <c r="I5130" s="6"/>
      <c r="J5130" s="6"/>
      <c r="K5130" s="6"/>
      <c r="L5130" s="6"/>
      <c r="M5130" s="6"/>
      <c r="N5130" s="6"/>
      <c r="O5130" s="6"/>
      <c r="P5130" s="6"/>
      <c r="Q5130" s="6"/>
      <c r="R5130" s="6"/>
      <c r="S5130" s="6"/>
      <c r="T5130" s="6"/>
      <c r="U5130" s="6"/>
      <c r="V5130" s="6"/>
      <c r="W5130" s="6"/>
      <c r="X5130" s="6"/>
      <c r="Y5130" s="6"/>
      <c r="Z5130" s="6"/>
      <c r="AA5130" s="6"/>
      <c r="AB5130" s="21"/>
      <c r="AC5130" s="21"/>
      <c r="AD5130" s="21"/>
      <c r="AE5130" s="6"/>
      <c r="AF5130" s="6"/>
      <c r="AG5130" s="6"/>
      <c r="AH5130" s="6"/>
    </row>
    <row r="5131" spans="1:34" x14ac:dyDescent="0.35">
      <c r="A5131" s="20"/>
      <c r="B5131" s="6"/>
      <c r="C5131" s="6"/>
      <c r="D5131" s="6"/>
      <c r="E5131" s="6"/>
      <c r="F5131" s="6"/>
      <c r="G5131" s="6"/>
      <c r="H5131" s="6"/>
      <c r="I5131" s="6"/>
      <c r="J5131" s="6"/>
      <c r="K5131" s="6"/>
      <c r="L5131" s="6"/>
      <c r="M5131" s="6"/>
      <c r="N5131" s="6"/>
      <c r="O5131" s="6"/>
      <c r="P5131" s="6"/>
      <c r="Q5131" s="6"/>
      <c r="R5131" s="6"/>
      <c r="S5131" s="6"/>
      <c r="T5131" s="6"/>
      <c r="U5131" s="6"/>
      <c r="V5131" s="6"/>
      <c r="W5131" s="6"/>
      <c r="X5131" s="6"/>
      <c r="Y5131" s="6"/>
      <c r="Z5131" s="6"/>
      <c r="AA5131" s="6"/>
      <c r="AB5131" s="21"/>
      <c r="AC5131" s="21"/>
      <c r="AD5131" s="21"/>
      <c r="AE5131" s="6"/>
      <c r="AF5131" s="6"/>
      <c r="AG5131" s="6"/>
      <c r="AH5131" s="6"/>
    </row>
    <row r="5132" spans="1:34" x14ac:dyDescent="0.35">
      <c r="A5132" s="20"/>
      <c r="B5132" s="6"/>
      <c r="C5132" s="6"/>
      <c r="D5132" s="6"/>
      <c r="E5132" s="6"/>
      <c r="F5132" s="6"/>
      <c r="G5132" s="6"/>
      <c r="H5132" s="6"/>
      <c r="I5132" s="6"/>
      <c r="J5132" s="6"/>
      <c r="K5132" s="6"/>
      <c r="L5132" s="6"/>
      <c r="M5132" s="6"/>
      <c r="N5132" s="6"/>
      <c r="O5132" s="6"/>
      <c r="P5132" s="6"/>
      <c r="Q5132" s="6"/>
      <c r="R5132" s="6"/>
      <c r="S5132" s="6"/>
      <c r="T5132" s="6"/>
      <c r="U5132" s="6"/>
      <c r="V5132" s="6"/>
      <c r="W5132" s="6"/>
      <c r="X5132" s="6"/>
      <c r="Y5132" s="6"/>
      <c r="Z5132" s="6"/>
      <c r="AA5132" s="6"/>
      <c r="AB5132" s="21"/>
      <c r="AC5132" s="21"/>
      <c r="AD5132" s="21"/>
      <c r="AE5132" s="6"/>
      <c r="AF5132" s="6"/>
      <c r="AG5132" s="6"/>
      <c r="AH5132" s="6"/>
    </row>
    <row r="5133" spans="1:34" x14ac:dyDescent="0.35">
      <c r="A5133" s="20"/>
      <c r="B5133" s="6"/>
      <c r="C5133" s="6"/>
      <c r="D5133" s="6"/>
      <c r="E5133" s="6"/>
      <c r="F5133" s="6"/>
      <c r="G5133" s="6"/>
      <c r="H5133" s="6"/>
      <c r="I5133" s="6"/>
      <c r="J5133" s="6"/>
      <c r="K5133" s="6"/>
      <c r="L5133" s="6"/>
      <c r="M5133" s="6"/>
      <c r="N5133" s="6"/>
      <c r="O5133" s="6"/>
      <c r="P5133" s="6"/>
      <c r="Q5133" s="6"/>
      <c r="R5133" s="6"/>
      <c r="S5133" s="6"/>
      <c r="T5133" s="6"/>
      <c r="U5133" s="6"/>
      <c r="V5133" s="6"/>
      <c r="W5133" s="6"/>
      <c r="X5133" s="6"/>
      <c r="Y5133" s="6"/>
      <c r="Z5133" s="6"/>
      <c r="AA5133" s="6"/>
      <c r="AB5133" s="21"/>
      <c r="AC5133" s="21"/>
      <c r="AD5133" s="21"/>
      <c r="AE5133" s="6"/>
      <c r="AF5133" s="6"/>
      <c r="AG5133" s="6"/>
      <c r="AH5133" s="6"/>
    </row>
    <row r="5134" spans="1:34" x14ac:dyDescent="0.35">
      <c r="A5134" s="20"/>
      <c r="B5134" s="6"/>
      <c r="C5134" s="6"/>
      <c r="D5134" s="6"/>
      <c r="E5134" s="6"/>
      <c r="F5134" s="6"/>
      <c r="G5134" s="6"/>
      <c r="H5134" s="6"/>
      <c r="I5134" s="6"/>
      <c r="J5134" s="6"/>
      <c r="K5134" s="6"/>
      <c r="L5134" s="6"/>
      <c r="M5134" s="6"/>
      <c r="N5134" s="6"/>
      <c r="O5134" s="6"/>
      <c r="P5134" s="6"/>
      <c r="Q5134" s="6"/>
      <c r="R5134" s="6"/>
      <c r="S5134" s="6"/>
      <c r="T5134" s="6"/>
      <c r="U5134" s="6"/>
      <c r="V5134" s="6"/>
      <c r="W5134" s="6"/>
      <c r="X5134" s="6"/>
      <c r="Y5134" s="6"/>
      <c r="Z5134" s="6"/>
      <c r="AA5134" s="6"/>
      <c r="AB5134" s="21"/>
      <c r="AC5134" s="21"/>
      <c r="AD5134" s="21"/>
      <c r="AE5134" s="6"/>
      <c r="AF5134" s="6"/>
      <c r="AG5134" s="6"/>
      <c r="AH5134" s="6"/>
    </row>
    <row r="5135" spans="1:34" x14ac:dyDescent="0.35">
      <c r="A5135" s="20"/>
      <c r="B5135" s="6"/>
      <c r="C5135" s="6"/>
      <c r="D5135" s="6"/>
      <c r="E5135" s="6"/>
      <c r="F5135" s="6"/>
      <c r="G5135" s="6"/>
      <c r="H5135" s="6"/>
      <c r="I5135" s="6"/>
      <c r="J5135" s="6"/>
      <c r="K5135" s="6"/>
      <c r="L5135" s="6"/>
      <c r="M5135" s="6"/>
      <c r="N5135" s="6"/>
      <c r="O5135" s="6"/>
      <c r="P5135" s="6"/>
      <c r="Q5135" s="6"/>
      <c r="R5135" s="6"/>
      <c r="S5135" s="6"/>
      <c r="T5135" s="6"/>
      <c r="U5135" s="6"/>
      <c r="V5135" s="6"/>
      <c r="W5135" s="6"/>
      <c r="X5135" s="6"/>
      <c r="Y5135" s="6"/>
      <c r="Z5135" s="6"/>
      <c r="AA5135" s="6"/>
      <c r="AB5135" s="21"/>
      <c r="AC5135" s="21"/>
      <c r="AD5135" s="21"/>
      <c r="AE5135" s="6"/>
      <c r="AF5135" s="6"/>
      <c r="AG5135" s="6"/>
      <c r="AH5135" s="6"/>
    </row>
    <row r="5136" spans="1:34" x14ac:dyDescent="0.35">
      <c r="A5136" s="20"/>
      <c r="B5136" s="6"/>
      <c r="C5136" s="6"/>
      <c r="D5136" s="6"/>
      <c r="E5136" s="6"/>
      <c r="F5136" s="6"/>
      <c r="G5136" s="6"/>
      <c r="H5136" s="6"/>
      <c r="I5136" s="6"/>
      <c r="J5136" s="6"/>
      <c r="K5136" s="6"/>
      <c r="L5136" s="6"/>
      <c r="M5136" s="6"/>
      <c r="N5136" s="6"/>
      <c r="O5136" s="6"/>
      <c r="P5136" s="6"/>
      <c r="Q5136" s="6"/>
      <c r="R5136" s="6"/>
      <c r="S5136" s="6"/>
      <c r="T5136" s="6"/>
      <c r="U5136" s="6"/>
      <c r="V5136" s="6"/>
      <c r="W5136" s="6"/>
      <c r="X5136" s="6"/>
      <c r="Y5136" s="6"/>
      <c r="Z5136" s="6"/>
      <c r="AA5136" s="6"/>
      <c r="AB5136" s="21"/>
      <c r="AC5136" s="21"/>
      <c r="AD5136" s="21"/>
      <c r="AE5136" s="6"/>
      <c r="AF5136" s="6"/>
      <c r="AG5136" s="6"/>
      <c r="AH5136" s="6"/>
    </row>
    <row r="5137" spans="1:34" x14ac:dyDescent="0.35">
      <c r="A5137" s="20"/>
      <c r="B5137" s="6"/>
      <c r="C5137" s="6"/>
      <c r="D5137" s="6"/>
      <c r="E5137" s="6"/>
      <c r="F5137" s="6"/>
      <c r="G5137" s="6"/>
      <c r="H5137" s="6"/>
      <c r="I5137" s="6"/>
      <c r="J5137" s="6"/>
      <c r="K5137" s="6"/>
      <c r="L5137" s="6"/>
      <c r="M5137" s="6"/>
      <c r="N5137" s="6"/>
      <c r="O5137" s="6"/>
      <c r="P5137" s="6"/>
      <c r="Q5137" s="6"/>
      <c r="R5137" s="6"/>
      <c r="S5137" s="6"/>
      <c r="T5137" s="6"/>
      <c r="U5137" s="6"/>
      <c r="V5137" s="6"/>
      <c r="W5137" s="6"/>
      <c r="X5137" s="6"/>
      <c r="Y5137" s="6"/>
      <c r="Z5137" s="6"/>
      <c r="AA5137" s="6"/>
      <c r="AB5137" s="21"/>
      <c r="AC5137" s="21"/>
      <c r="AD5137" s="21"/>
      <c r="AE5137" s="6"/>
      <c r="AF5137" s="6"/>
      <c r="AG5137" s="6"/>
      <c r="AH5137" s="6"/>
    </row>
    <row r="5138" spans="1:34" x14ac:dyDescent="0.35">
      <c r="A5138" s="20"/>
      <c r="B5138" s="6"/>
      <c r="C5138" s="6"/>
      <c r="D5138" s="6"/>
      <c r="E5138" s="6"/>
      <c r="F5138" s="6"/>
      <c r="G5138" s="6"/>
      <c r="H5138" s="6"/>
      <c r="I5138" s="6"/>
      <c r="J5138" s="6"/>
      <c r="K5138" s="6"/>
      <c r="L5138" s="6"/>
      <c r="M5138" s="6"/>
      <c r="N5138" s="6"/>
      <c r="O5138" s="6"/>
      <c r="P5138" s="6"/>
      <c r="Q5138" s="6"/>
      <c r="R5138" s="6"/>
      <c r="S5138" s="6"/>
      <c r="T5138" s="6"/>
      <c r="U5138" s="6"/>
      <c r="V5138" s="6"/>
      <c r="W5138" s="6"/>
      <c r="X5138" s="6"/>
      <c r="Y5138" s="6"/>
      <c r="Z5138" s="6"/>
      <c r="AA5138" s="6"/>
      <c r="AB5138" s="21"/>
      <c r="AC5138" s="21"/>
      <c r="AD5138" s="21"/>
      <c r="AE5138" s="6"/>
      <c r="AF5138" s="6"/>
      <c r="AG5138" s="6"/>
      <c r="AH5138" s="6"/>
    </row>
    <row r="5139" spans="1:34" x14ac:dyDescent="0.35">
      <c r="A5139" s="20"/>
      <c r="B5139" s="6"/>
      <c r="C5139" s="6"/>
      <c r="D5139" s="6"/>
      <c r="E5139" s="6"/>
      <c r="F5139" s="6"/>
      <c r="G5139" s="6"/>
      <c r="H5139" s="6"/>
      <c r="I5139" s="6"/>
      <c r="J5139" s="6"/>
      <c r="K5139" s="6"/>
      <c r="L5139" s="6"/>
      <c r="M5139" s="6"/>
      <c r="N5139" s="6"/>
      <c r="O5139" s="6"/>
      <c r="P5139" s="6"/>
      <c r="Q5139" s="6"/>
      <c r="R5139" s="6"/>
      <c r="S5139" s="6"/>
      <c r="T5139" s="6"/>
      <c r="U5139" s="6"/>
      <c r="V5139" s="6"/>
      <c r="W5139" s="6"/>
      <c r="X5139" s="6"/>
      <c r="Y5139" s="6"/>
      <c r="Z5139" s="6"/>
      <c r="AA5139" s="6"/>
      <c r="AB5139" s="21"/>
      <c r="AC5139" s="21"/>
      <c r="AD5139" s="21"/>
      <c r="AE5139" s="6"/>
      <c r="AF5139" s="6"/>
      <c r="AG5139" s="6"/>
      <c r="AH5139" s="6"/>
    </row>
    <row r="5140" spans="1:34" x14ac:dyDescent="0.35">
      <c r="A5140" s="20"/>
      <c r="B5140" s="6"/>
      <c r="C5140" s="6"/>
      <c r="D5140" s="6"/>
      <c r="E5140" s="6"/>
      <c r="F5140" s="6"/>
      <c r="G5140" s="6"/>
      <c r="H5140" s="6"/>
      <c r="I5140" s="6"/>
      <c r="J5140" s="6"/>
      <c r="K5140" s="6"/>
      <c r="L5140" s="6"/>
      <c r="M5140" s="6"/>
      <c r="N5140" s="6"/>
      <c r="O5140" s="6"/>
      <c r="P5140" s="6"/>
      <c r="Q5140" s="6"/>
      <c r="R5140" s="6"/>
      <c r="S5140" s="6"/>
      <c r="T5140" s="6"/>
      <c r="U5140" s="6"/>
      <c r="V5140" s="6"/>
      <c r="W5140" s="6"/>
      <c r="X5140" s="6"/>
      <c r="Y5140" s="6"/>
      <c r="Z5140" s="6"/>
      <c r="AA5140" s="6"/>
      <c r="AB5140" s="21"/>
      <c r="AC5140" s="21"/>
      <c r="AD5140" s="21"/>
      <c r="AE5140" s="6"/>
      <c r="AF5140" s="6"/>
      <c r="AG5140" s="6"/>
      <c r="AH5140" s="6"/>
    </row>
    <row r="5141" spans="1:34" x14ac:dyDescent="0.35">
      <c r="A5141" s="20"/>
      <c r="B5141" s="6"/>
      <c r="C5141" s="6"/>
      <c r="D5141" s="6"/>
      <c r="E5141" s="6"/>
      <c r="F5141" s="6"/>
      <c r="G5141" s="6"/>
      <c r="H5141" s="6"/>
      <c r="I5141" s="6"/>
      <c r="J5141" s="6"/>
      <c r="K5141" s="6"/>
      <c r="L5141" s="6"/>
      <c r="M5141" s="6"/>
      <c r="N5141" s="6"/>
      <c r="O5141" s="6"/>
      <c r="P5141" s="6"/>
      <c r="Q5141" s="6"/>
      <c r="R5141" s="6"/>
      <c r="S5141" s="6"/>
      <c r="T5141" s="6"/>
      <c r="U5141" s="6"/>
      <c r="V5141" s="6"/>
      <c r="W5141" s="6"/>
      <c r="X5141" s="6"/>
      <c r="Y5141" s="6"/>
      <c r="Z5141" s="6"/>
      <c r="AA5141" s="6"/>
      <c r="AB5141" s="21"/>
      <c r="AC5141" s="21"/>
      <c r="AD5141" s="21"/>
      <c r="AE5141" s="6"/>
      <c r="AF5141" s="6"/>
      <c r="AG5141" s="6"/>
      <c r="AH5141" s="6"/>
    </row>
    <row r="5142" spans="1:34" x14ac:dyDescent="0.35">
      <c r="A5142" s="20"/>
      <c r="B5142" s="6"/>
      <c r="C5142" s="6"/>
      <c r="D5142" s="6"/>
      <c r="E5142" s="6"/>
      <c r="F5142" s="6"/>
      <c r="G5142" s="6"/>
      <c r="H5142" s="6"/>
      <c r="I5142" s="6"/>
      <c r="J5142" s="6"/>
      <c r="K5142" s="6"/>
      <c r="L5142" s="6"/>
      <c r="M5142" s="6"/>
      <c r="N5142" s="6"/>
      <c r="O5142" s="6"/>
      <c r="P5142" s="6"/>
      <c r="Q5142" s="6"/>
      <c r="R5142" s="6"/>
      <c r="S5142" s="6"/>
      <c r="T5142" s="6"/>
      <c r="U5142" s="6"/>
      <c r="V5142" s="6"/>
      <c r="W5142" s="6"/>
      <c r="X5142" s="6"/>
      <c r="Y5142" s="6"/>
      <c r="Z5142" s="6"/>
      <c r="AA5142" s="6"/>
      <c r="AB5142" s="21"/>
      <c r="AC5142" s="21"/>
      <c r="AD5142" s="21"/>
      <c r="AE5142" s="6"/>
      <c r="AF5142" s="6"/>
      <c r="AG5142" s="6"/>
      <c r="AH5142" s="6"/>
    </row>
    <row r="5143" spans="1:34" x14ac:dyDescent="0.35">
      <c r="A5143" s="20"/>
      <c r="B5143" s="6"/>
      <c r="C5143" s="6"/>
      <c r="D5143" s="6"/>
      <c r="E5143" s="6"/>
      <c r="F5143" s="6"/>
      <c r="G5143" s="6"/>
      <c r="H5143" s="6"/>
      <c r="I5143" s="6"/>
      <c r="J5143" s="6"/>
      <c r="K5143" s="6"/>
      <c r="L5143" s="6"/>
      <c r="M5143" s="6"/>
      <c r="N5143" s="6"/>
      <c r="O5143" s="6"/>
      <c r="P5143" s="6"/>
      <c r="Q5143" s="6"/>
      <c r="R5143" s="6"/>
      <c r="S5143" s="6"/>
      <c r="T5143" s="6"/>
      <c r="U5143" s="6"/>
      <c r="V5143" s="6"/>
      <c r="W5143" s="6"/>
      <c r="X5143" s="6"/>
      <c r="Y5143" s="6"/>
      <c r="Z5143" s="6"/>
      <c r="AA5143" s="6"/>
      <c r="AB5143" s="21"/>
      <c r="AC5143" s="21"/>
      <c r="AD5143" s="21"/>
      <c r="AE5143" s="6"/>
      <c r="AF5143" s="6"/>
      <c r="AG5143" s="6"/>
      <c r="AH5143" s="6"/>
    </row>
    <row r="5144" spans="1:34" x14ac:dyDescent="0.35">
      <c r="A5144" s="20"/>
      <c r="B5144" s="6"/>
      <c r="C5144" s="6"/>
      <c r="D5144" s="6"/>
      <c r="E5144" s="6"/>
      <c r="F5144" s="6"/>
      <c r="G5144" s="6"/>
      <c r="H5144" s="6"/>
      <c r="I5144" s="6"/>
      <c r="J5144" s="6"/>
      <c r="K5144" s="6"/>
      <c r="L5144" s="6"/>
      <c r="M5144" s="6"/>
      <c r="N5144" s="6"/>
      <c r="O5144" s="6"/>
      <c r="P5144" s="6"/>
      <c r="Q5144" s="6"/>
      <c r="R5144" s="6"/>
      <c r="S5144" s="6"/>
      <c r="T5144" s="6"/>
      <c r="U5144" s="6"/>
      <c r="V5144" s="6"/>
      <c r="W5144" s="6"/>
      <c r="X5144" s="6"/>
      <c r="Y5144" s="6"/>
      <c r="Z5144" s="6"/>
      <c r="AA5144" s="6"/>
      <c r="AB5144" s="21"/>
      <c r="AC5144" s="21"/>
      <c r="AD5144" s="21"/>
      <c r="AE5144" s="6"/>
      <c r="AF5144" s="6"/>
      <c r="AG5144" s="6"/>
      <c r="AH5144" s="6"/>
    </row>
    <row r="5145" spans="1:34" x14ac:dyDescent="0.35">
      <c r="A5145" s="20"/>
      <c r="B5145" s="6"/>
      <c r="C5145" s="6"/>
      <c r="D5145" s="6"/>
      <c r="E5145" s="6"/>
      <c r="F5145" s="6"/>
      <c r="G5145" s="6"/>
      <c r="H5145" s="6"/>
      <c r="I5145" s="6"/>
      <c r="J5145" s="6"/>
      <c r="K5145" s="6"/>
      <c r="L5145" s="6"/>
      <c r="M5145" s="6"/>
      <c r="N5145" s="6"/>
      <c r="O5145" s="6"/>
      <c r="P5145" s="6"/>
      <c r="Q5145" s="6"/>
      <c r="R5145" s="6"/>
      <c r="S5145" s="6"/>
      <c r="T5145" s="6"/>
      <c r="U5145" s="6"/>
      <c r="V5145" s="6"/>
      <c r="W5145" s="6"/>
      <c r="X5145" s="6"/>
      <c r="Y5145" s="6"/>
      <c r="Z5145" s="6"/>
      <c r="AA5145" s="6"/>
      <c r="AB5145" s="21"/>
      <c r="AC5145" s="21"/>
      <c r="AD5145" s="21"/>
      <c r="AE5145" s="6"/>
      <c r="AF5145" s="6"/>
      <c r="AG5145" s="6"/>
      <c r="AH5145" s="6"/>
    </row>
    <row r="5146" spans="1:34" x14ac:dyDescent="0.35">
      <c r="A5146" s="20"/>
      <c r="B5146" s="6"/>
      <c r="C5146" s="6"/>
      <c r="D5146" s="6"/>
      <c r="E5146" s="6"/>
      <c r="F5146" s="6"/>
      <c r="G5146" s="6"/>
      <c r="H5146" s="6"/>
      <c r="I5146" s="6"/>
      <c r="J5146" s="6"/>
      <c r="K5146" s="6"/>
      <c r="L5146" s="6"/>
      <c r="M5146" s="6"/>
      <c r="N5146" s="6"/>
      <c r="O5146" s="6"/>
      <c r="P5146" s="6"/>
      <c r="Q5146" s="6"/>
      <c r="R5146" s="6"/>
      <c r="S5146" s="6"/>
      <c r="T5146" s="6"/>
      <c r="U5146" s="6"/>
      <c r="V5146" s="6"/>
      <c r="W5146" s="6"/>
      <c r="X5146" s="6"/>
      <c r="Y5146" s="6"/>
      <c r="Z5146" s="6"/>
      <c r="AA5146" s="6"/>
      <c r="AB5146" s="21"/>
      <c r="AC5146" s="21"/>
      <c r="AD5146" s="21"/>
      <c r="AE5146" s="6"/>
      <c r="AF5146" s="6"/>
      <c r="AG5146" s="6"/>
      <c r="AH5146" s="6"/>
    </row>
    <row r="5147" spans="1:34" x14ac:dyDescent="0.35">
      <c r="A5147" s="20"/>
      <c r="B5147" s="6"/>
      <c r="C5147" s="6"/>
      <c r="D5147" s="6"/>
      <c r="E5147" s="6"/>
      <c r="F5147" s="6"/>
      <c r="G5147" s="6"/>
      <c r="H5147" s="6"/>
      <c r="I5147" s="6"/>
      <c r="J5147" s="6"/>
      <c r="K5147" s="6"/>
      <c r="L5147" s="6"/>
      <c r="M5147" s="6"/>
      <c r="N5147" s="6"/>
      <c r="O5147" s="6"/>
      <c r="P5147" s="6"/>
      <c r="Q5147" s="6"/>
      <c r="R5147" s="6"/>
      <c r="S5147" s="6"/>
      <c r="T5147" s="6"/>
      <c r="U5147" s="6"/>
      <c r="V5147" s="6"/>
      <c r="W5147" s="6"/>
      <c r="X5147" s="6"/>
      <c r="Y5147" s="6"/>
      <c r="Z5147" s="6"/>
      <c r="AA5147" s="6"/>
      <c r="AB5147" s="21"/>
      <c r="AC5147" s="21"/>
      <c r="AD5147" s="21"/>
      <c r="AE5147" s="6"/>
      <c r="AF5147" s="6"/>
      <c r="AG5147" s="6"/>
      <c r="AH5147" s="6"/>
    </row>
    <row r="5148" spans="1:34" x14ac:dyDescent="0.35">
      <c r="A5148" s="20"/>
      <c r="B5148" s="6"/>
      <c r="C5148" s="6"/>
      <c r="D5148" s="6"/>
      <c r="E5148" s="6"/>
      <c r="F5148" s="6"/>
      <c r="G5148" s="6"/>
      <c r="H5148" s="6"/>
      <c r="I5148" s="6"/>
      <c r="J5148" s="6"/>
      <c r="K5148" s="6"/>
      <c r="L5148" s="6"/>
      <c r="M5148" s="6"/>
      <c r="N5148" s="6"/>
      <c r="O5148" s="6"/>
      <c r="P5148" s="6"/>
      <c r="Q5148" s="6"/>
      <c r="R5148" s="6"/>
      <c r="S5148" s="6"/>
      <c r="T5148" s="6"/>
      <c r="U5148" s="6"/>
      <c r="V5148" s="6"/>
      <c r="W5148" s="6"/>
      <c r="X5148" s="6"/>
      <c r="Y5148" s="6"/>
      <c r="Z5148" s="6"/>
      <c r="AA5148" s="6"/>
      <c r="AB5148" s="21"/>
      <c r="AC5148" s="21"/>
      <c r="AD5148" s="21"/>
      <c r="AE5148" s="6"/>
      <c r="AF5148" s="6"/>
      <c r="AG5148" s="6"/>
      <c r="AH5148" s="6"/>
    </row>
    <row r="5149" spans="1:34" x14ac:dyDescent="0.35">
      <c r="A5149" s="20"/>
      <c r="B5149" s="6"/>
      <c r="C5149" s="6"/>
      <c r="D5149" s="6"/>
      <c r="E5149" s="6"/>
      <c r="F5149" s="6"/>
      <c r="G5149" s="6"/>
      <c r="H5149" s="6"/>
      <c r="I5149" s="6"/>
      <c r="J5149" s="6"/>
      <c r="K5149" s="6"/>
      <c r="L5149" s="6"/>
      <c r="M5149" s="6"/>
      <c r="N5149" s="6"/>
      <c r="O5149" s="6"/>
      <c r="P5149" s="6"/>
      <c r="Q5149" s="6"/>
      <c r="R5149" s="6"/>
      <c r="S5149" s="6"/>
      <c r="T5149" s="6"/>
      <c r="U5149" s="6"/>
      <c r="V5149" s="6"/>
      <c r="W5149" s="6"/>
      <c r="X5149" s="6"/>
      <c r="Y5149" s="6"/>
      <c r="Z5149" s="6"/>
      <c r="AA5149" s="6"/>
      <c r="AB5149" s="21"/>
      <c r="AC5149" s="21"/>
      <c r="AD5149" s="21"/>
      <c r="AE5149" s="6"/>
      <c r="AF5149" s="6"/>
      <c r="AG5149" s="6"/>
      <c r="AH5149" s="6"/>
    </row>
    <row r="5150" spans="1:34" x14ac:dyDescent="0.35">
      <c r="A5150" s="20"/>
      <c r="B5150" s="6"/>
      <c r="C5150" s="6"/>
      <c r="D5150" s="6"/>
      <c r="E5150" s="6"/>
      <c r="F5150" s="6"/>
      <c r="G5150" s="6"/>
      <c r="H5150" s="6"/>
      <c r="I5150" s="6"/>
      <c r="J5150" s="6"/>
      <c r="K5150" s="6"/>
      <c r="L5150" s="6"/>
      <c r="M5150" s="6"/>
      <c r="N5150" s="6"/>
      <c r="O5150" s="6"/>
      <c r="P5150" s="6"/>
      <c r="Q5150" s="6"/>
      <c r="R5150" s="6"/>
      <c r="S5150" s="6"/>
      <c r="T5150" s="6"/>
      <c r="U5150" s="6"/>
      <c r="V5150" s="6"/>
      <c r="W5150" s="6"/>
      <c r="X5150" s="6"/>
      <c r="Y5150" s="6"/>
      <c r="Z5150" s="6"/>
      <c r="AA5150" s="6"/>
      <c r="AB5150" s="21"/>
      <c r="AC5150" s="21"/>
      <c r="AD5150" s="21"/>
      <c r="AE5150" s="6"/>
      <c r="AF5150" s="6"/>
      <c r="AG5150" s="6"/>
      <c r="AH5150" s="6"/>
    </row>
    <row r="5151" spans="1:34" x14ac:dyDescent="0.35">
      <c r="A5151" s="20"/>
      <c r="B5151" s="6"/>
      <c r="C5151" s="6"/>
      <c r="D5151" s="6"/>
      <c r="E5151" s="6"/>
      <c r="F5151" s="6"/>
      <c r="G5151" s="6"/>
      <c r="H5151" s="6"/>
      <c r="I5151" s="6"/>
      <c r="J5151" s="6"/>
      <c r="K5151" s="6"/>
      <c r="L5151" s="6"/>
      <c r="M5151" s="6"/>
      <c r="N5151" s="6"/>
      <c r="O5151" s="6"/>
      <c r="P5151" s="6"/>
      <c r="Q5151" s="6"/>
      <c r="R5151" s="6"/>
      <c r="S5151" s="6"/>
      <c r="T5151" s="6"/>
      <c r="U5151" s="6"/>
      <c r="V5151" s="6"/>
      <c r="W5151" s="6"/>
      <c r="X5151" s="6"/>
      <c r="Y5151" s="6"/>
      <c r="Z5151" s="6"/>
      <c r="AA5151" s="6"/>
      <c r="AB5151" s="21"/>
      <c r="AC5151" s="21"/>
      <c r="AD5151" s="21"/>
      <c r="AE5151" s="6"/>
      <c r="AF5151" s="6"/>
      <c r="AG5151" s="6"/>
      <c r="AH5151" s="6"/>
    </row>
    <row r="5152" spans="1:34" x14ac:dyDescent="0.35">
      <c r="A5152" s="20"/>
      <c r="B5152" s="6"/>
      <c r="C5152" s="6"/>
      <c r="D5152" s="6"/>
      <c r="E5152" s="6"/>
      <c r="F5152" s="6"/>
      <c r="G5152" s="6"/>
      <c r="H5152" s="6"/>
      <c r="I5152" s="6"/>
      <c r="J5152" s="6"/>
      <c r="K5152" s="6"/>
      <c r="L5152" s="6"/>
      <c r="M5152" s="6"/>
      <c r="N5152" s="6"/>
      <c r="O5152" s="6"/>
      <c r="P5152" s="6"/>
      <c r="Q5152" s="6"/>
      <c r="R5152" s="6"/>
      <c r="S5152" s="6"/>
      <c r="T5152" s="6"/>
      <c r="U5152" s="6"/>
      <c r="V5152" s="6"/>
      <c r="W5152" s="6"/>
      <c r="X5152" s="6"/>
      <c r="Y5152" s="6"/>
      <c r="Z5152" s="6"/>
      <c r="AA5152" s="6"/>
      <c r="AB5152" s="21"/>
      <c r="AC5152" s="21"/>
      <c r="AD5152" s="21"/>
      <c r="AE5152" s="6"/>
      <c r="AF5152" s="6"/>
      <c r="AG5152" s="6"/>
      <c r="AH5152" s="6"/>
    </row>
    <row r="5153" spans="1:34" x14ac:dyDescent="0.35">
      <c r="A5153" s="20"/>
      <c r="B5153" s="6"/>
      <c r="C5153" s="6"/>
      <c r="D5153" s="6"/>
      <c r="E5153" s="6"/>
      <c r="F5153" s="6"/>
      <c r="G5153" s="6"/>
      <c r="H5153" s="6"/>
      <c r="I5153" s="6"/>
      <c r="J5153" s="6"/>
      <c r="K5153" s="6"/>
      <c r="L5153" s="6"/>
      <c r="M5153" s="6"/>
      <c r="N5153" s="6"/>
      <c r="O5153" s="6"/>
      <c r="P5153" s="6"/>
      <c r="Q5153" s="6"/>
      <c r="R5153" s="6"/>
      <c r="S5153" s="6"/>
      <c r="T5153" s="6"/>
      <c r="U5153" s="6"/>
      <c r="V5153" s="6"/>
      <c r="W5153" s="6"/>
      <c r="X5153" s="6"/>
      <c r="Y5153" s="6"/>
      <c r="Z5153" s="6"/>
      <c r="AA5153" s="6"/>
      <c r="AB5153" s="21"/>
      <c r="AC5153" s="21"/>
      <c r="AD5153" s="21"/>
      <c r="AE5153" s="6"/>
      <c r="AF5153" s="6"/>
      <c r="AG5153" s="6"/>
      <c r="AH5153" s="6"/>
    </row>
    <row r="5154" spans="1:34" x14ac:dyDescent="0.35">
      <c r="A5154" s="20"/>
      <c r="B5154" s="6"/>
      <c r="C5154" s="6"/>
      <c r="D5154" s="6"/>
      <c r="E5154" s="6"/>
      <c r="F5154" s="6"/>
      <c r="G5154" s="6"/>
      <c r="H5154" s="6"/>
      <c r="I5154" s="6"/>
      <c r="J5154" s="6"/>
      <c r="K5154" s="6"/>
      <c r="L5154" s="6"/>
      <c r="M5154" s="6"/>
      <c r="N5154" s="6"/>
      <c r="O5154" s="6"/>
      <c r="P5154" s="6"/>
      <c r="Q5154" s="6"/>
      <c r="R5154" s="6"/>
      <c r="S5154" s="6"/>
      <c r="T5154" s="6"/>
      <c r="U5154" s="6"/>
      <c r="V5154" s="6"/>
      <c r="W5154" s="6"/>
      <c r="X5154" s="6"/>
      <c r="Y5154" s="6"/>
      <c r="Z5154" s="6"/>
      <c r="AA5154" s="6"/>
      <c r="AB5154" s="21"/>
      <c r="AC5154" s="21"/>
      <c r="AD5154" s="21"/>
      <c r="AE5154" s="6"/>
      <c r="AF5154" s="6"/>
      <c r="AG5154" s="6"/>
      <c r="AH5154" s="6"/>
    </row>
    <row r="5155" spans="1:34" x14ac:dyDescent="0.35">
      <c r="A5155" s="20"/>
      <c r="B5155" s="6"/>
      <c r="C5155" s="6"/>
      <c r="D5155" s="6"/>
      <c r="E5155" s="6"/>
      <c r="F5155" s="6"/>
      <c r="G5155" s="6"/>
      <c r="H5155" s="6"/>
      <c r="I5155" s="6"/>
      <c r="J5155" s="6"/>
      <c r="K5155" s="6"/>
      <c r="L5155" s="6"/>
      <c r="M5155" s="6"/>
      <c r="N5155" s="6"/>
      <c r="O5155" s="6"/>
      <c r="P5155" s="6"/>
      <c r="Q5155" s="6"/>
      <c r="R5155" s="6"/>
      <c r="S5155" s="6"/>
      <c r="T5155" s="6"/>
      <c r="U5155" s="6"/>
      <c r="V5155" s="6"/>
      <c r="W5155" s="6"/>
      <c r="X5155" s="6"/>
      <c r="Y5155" s="6"/>
      <c r="Z5155" s="6"/>
      <c r="AA5155" s="6"/>
      <c r="AB5155" s="21"/>
      <c r="AC5155" s="21"/>
      <c r="AD5155" s="21"/>
      <c r="AE5155" s="6"/>
      <c r="AF5155" s="6"/>
      <c r="AG5155" s="6"/>
      <c r="AH5155" s="6"/>
    </row>
    <row r="5156" spans="1:34" x14ac:dyDescent="0.35">
      <c r="A5156" s="20"/>
      <c r="B5156" s="6"/>
      <c r="C5156" s="6"/>
      <c r="D5156" s="6"/>
      <c r="E5156" s="6"/>
      <c r="F5156" s="6"/>
      <c r="G5156" s="6"/>
      <c r="H5156" s="6"/>
      <c r="I5156" s="6"/>
      <c r="J5156" s="6"/>
      <c r="K5156" s="6"/>
      <c r="L5156" s="6"/>
      <c r="M5156" s="6"/>
      <c r="N5156" s="6"/>
      <c r="O5156" s="6"/>
      <c r="P5156" s="6"/>
      <c r="Q5156" s="6"/>
      <c r="R5156" s="6"/>
      <c r="S5156" s="6"/>
      <c r="T5156" s="6"/>
      <c r="U5156" s="6"/>
      <c r="V5156" s="6"/>
      <c r="W5156" s="6"/>
      <c r="X5156" s="6"/>
      <c r="Y5156" s="6"/>
      <c r="Z5156" s="6"/>
      <c r="AA5156" s="6"/>
      <c r="AB5156" s="21"/>
      <c r="AC5156" s="21"/>
      <c r="AD5156" s="21"/>
      <c r="AE5156" s="6"/>
      <c r="AF5156" s="6"/>
      <c r="AG5156" s="6"/>
      <c r="AH5156" s="6"/>
    </row>
    <row r="5157" spans="1:34" x14ac:dyDescent="0.35">
      <c r="A5157" s="20"/>
      <c r="B5157" s="6"/>
      <c r="C5157" s="6"/>
      <c r="D5157" s="6"/>
      <c r="E5157" s="6"/>
      <c r="F5157" s="6"/>
      <c r="G5157" s="6"/>
      <c r="H5157" s="6"/>
      <c r="I5157" s="6"/>
      <c r="J5157" s="6"/>
      <c r="K5157" s="6"/>
      <c r="L5157" s="6"/>
      <c r="M5157" s="6"/>
      <c r="N5157" s="6"/>
      <c r="O5157" s="6"/>
      <c r="P5157" s="6"/>
      <c r="Q5157" s="6"/>
      <c r="R5157" s="6"/>
      <c r="S5157" s="6"/>
      <c r="T5157" s="6"/>
      <c r="U5157" s="6"/>
      <c r="V5157" s="6"/>
      <c r="W5157" s="6"/>
      <c r="X5157" s="6"/>
      <c r="Y5157" s="6"/>
      <c r="Z5157" s="6"/>
      <c r="AA5157" s="6"/>
      <c r="AB5157" s="21"/>
      <c r="AC5157" s="21"/>
      <c r="AD5157" s="21"/>
      <c r="AE5157" s="6"/>
      <c r="AF5157" s="6"/>
      <c r="AG5157" s="6"/>
      <c r="AH5157" s="6"/>
    </row>
    <row r="5158" spans="1:34" x14ac:dyDescent="0.35">
      <c r="A5158" s="20"/>
      <c r="B5158" s="6"/>
      <c r="C5158" s="6"/>
      <c r="D5158" s="6"/>
      <c r="E5158" s="6"/>
      <c r="F5158" s="6"/>
      <c r="G5158" s="6"/>
      <c r="H5158" s="6"/>
      <c r="I5158" s="6"/>
      <c r="J5158" s="6"/>
      <c r="K5158" s="6"/>
      <c r="L5158" s="6"/>
      <c r="M5158" s="6"/>
      <c r="N5158" s="6"/>
      <c r="O5158" s="6"/>
      <c r="P5158" s="6"/>
      <c r="Q5158" s="6"/>
      <c r="R5158" s="6"/>
      <c r="S5158" s="6"/>
      <c r="T5158" s="6"/>
      <c r="U5158" s="6"/>
      <c r="V5158" s="6"/>
      <c r="W5158" s="6"/>
      <c r="X5158" s="6"/>
      <c r="Y5158" s="6"/>
      <c r="Z5158" s="6"/>
      <c r="AA5158" s="6"/>
      <c r="AB5158" s="21"/>
      <c r="AC5158" s="21"/>
      <c r="AD5158" s="21"/>
      <c r="AE5158" s="6"/>
      <c r="AF5158" s="6"/>
      <c r="AG5158" s="6"/>
      <c r="AH5158" s="6"/>
    </row>
    <row r="5159" spans="1:34" x14ac:dyDescent="0.35">
      <c r="A5159" s="20"/>
      <c r="B5159" s="6"/>
      <c r="C5159" s="6"/>
      <c r="D5159" s="6"/>
      <c r="E5159" s="6"/>
      <c r="F5159" s="6"/>
      <c r="G5159" s="6"/>
      <c r="H5159" s="6"/>
      <c r="I5159" s="6"/>
      <c r="J5159" s="6"/>
      <c r="K5159" s="6"/>
      <c r="L5159" s="6"/>
      <c r="M5159" s="6"/>
      <c r="N5159" s="6"/>
      <c r="O5159" s="6"/>
      <c r="P5159" s="6"/>
      <c r="Q5159" s="6"/>
      <c r="R5159" s="6"/>
      <c r="S5159" s="6"/>
      <c r="T5159" s="6"/>
      <c r="U5159" s="6"/>
      <c r="V5159" s="6"/>
      <c r="W5159" s="6"/>
      <c r="X5159" s="6"/>
      <c r="Y5159" s="6"/>
      <c r="Z5159" s="6"/>
      <c r="AA5159" s="6"/>
      <c r="AB5159" s="21"/>
      <c r="AC5159" s="21"/>
      <c r="AD5159" s="21"/>
      <c r="AE5159" s="6"/>
      <c r="AF5159" s="6"/>
      <c r="AG5159" s="6"/>
      <c r="AH5159" s="6"/>
    </row>
    <row r="5160" spans="1:34" x14ac:dyDescent="0.35">
      <c r="A5160" s="20"/>
      <c r="B5160" s="6"/>
      <c r="C5160" s="6"/>
      <c r="D5160" s="6"/>
      <c r="E5160" s="6"/>
      <c r="F5160" s="6"/>
      <c r="G5160" s="6"/>
      <c r="H5160" s="6"/>
      <c r="I5160" s="6"/>
      <c r="J5160" s="6"/>
      <c r="K5160" s="6"/>
      <c r="L5160" s="6"/>
      <c r="M5160" s="6"/>
      <c r="N5160" s="6"/>
      <c r="O5160" s="6"/>
      <c r="P5160" s="6"/>
      <c r="Q5160" s="6"/>
      <c r="R5160" s="6"/>
      <c r="S5160" s="6"/>
      <c r="T5160" s="6"/>
      <c r="U5160" s="6"/>
      <c r="V5160" s="6"/>
      <c r="W5160" s="6"/>
      <c r="X5160" s="6"/>
      <c r="Y5160" s="6"/>
      <c r="Z5160" s="6"/>
      <c r="AA5160" s="6"/>
      <c r="AB5160" s="21"/>
      <c r="AC5160" s="21"/>
      <c r="AD5160" s="21"/>
      <c r="AE5160" s="6"/>
      <c r="AF5160" s="6"/>
      <c r="AG5160" s="6"/>
      <c r="AH5160" s="6"/>
    </row>
    <row r="5161" spans="1:34" x14ac:dyDescent="0.35">
      <c r="A5161" s="20"/>
      <c r="B5161" s="6"/>
      <c r="C5161" s="6"/>
      <c r="D5161" s="6"/>
      <c r="E5161" s="6"/>
      <c r="F5161" s="6"/>
      <c r="G5161" s="6"/>
      <c r="H5161" s="6"/>
      <c r="I5161" s="6"/>
      <c r="J5161" s="6"/>
      <c r="K5161" s="6"/>
      <c r="L5161" s="6"/>
      <c r="M5161" s="6"/>
      <c r="N5161" s="6"/>
      <c r="O5161" s="6"/>
      <c r="P5161" s="6"/>
      <c r="Q5161" s="6"/>
      <c r="R5161" s="6"/>
      <c r="S5161" s="6"/>
      <c r="T5161" s="6"/>
      <c r="U5161" s="6"/>
      <c r="V5161" s="6"/>
      <c r="W5161" s="6"/>
      <c r="X5161" s="6"/>
      <c r="Y5161" s="6"/>
      <c r="Z5161" s="6"/>
      <c r="AA5161" s="6"/>
      <c r="AB5161" s="21"/>
      <c r="AC5161" s="21"/>
      <c r="AD5161" s="21"/>
      <c r="AE5161" s="6"/>
      <c r="AF5161" s="6"/>
      <c r="AG5161" s="6"/>
      <c r="AH5161" s="6"/>
    </row>
    <row r="5162" spans="1:34" x14ac:dyDescent="0.35">
      <c r="A5162" s="20"/>
      <c r="B5162" s="6"/>
      <c r="C5162" s="6"/>
      <c r="D5162" s="6"/>
      <c r="E5162" s="6"/>
      <c r="F5162" s="6"/>
      <c r="G5162" s="6"/>
      <c r="H5162" s="6"/>
      <c r="I5162" s="6"/>
      <c r="J5162" s="6"/>
      <c r="K5162" s="6"/>
      <c r="L5162" s="6"/>
      <c r="M5162" s="6"/>
      <c r="N5162" s="6"/>
      <c r="O5162" s="6"/>
      <c r="P5162" s="6"/>
      <c r="Q5162" s="6"/>
      <c r="R5162" s="6"/>
      <c r="S5162" s="6"/>
      <c r="T5162" s="6"/>
      <c r="U5162" s="6"/>
      <c r="V5162" s="6"/>
      <c r="W5162" s="6"/>
      <c r="X5162" s="6"/>
      <c r="Y5162" s="6"/>
      <c r="Z5162" s="6"/>
      <c r="AA5162" s="6"/>
      <c r="AB5162" s="21"/>
      <c r="AC5162" s="21"/>
      <c r="AD5162" s="21"/>
      <c r="AE5162" s="6"/>
      <c r="AF5162" s="6"/>
      <c r="AG5162" s="6"/>
      <c r="AH5162" s="6"/>
    </row>
    <row r="5163" spans="1:34" x14ac:dyDescent="0.35">
      <c r="A5163" s="20"/>
      <c r="B5163" s="6"/>
      <c r="C5163" s="6"/>
      <c r="D5163" s="6"/>
      <c r="E5163" s="6"/>
      <c r="F5163" s="6"/>
      <c r="G5163" s="6"/>
      <c r="H5163" s="6"/>
      <c r="I5163" s="6"/>
      <c r="J5163" s="6"/>
      <c r="K5163" s="6"/>
      <c r="L5163" s="6"/>
      <c r="M5163" s="6"/>
      <c r="N5163" s="6"/>
      <c r="O5163" s="6"/>
      <c r="P5163" s="6"/>
      <c r="Q5163" s="6"/>
      <c r="R5163" s="6"/>
      <c r="S5163" s="6"/>
      <c r="T5163" s="6"/>
      <c r="U5163" s="6"/>
      <c r="V5163" s="6"/>
      <c r="W5163" s="6"/>
      <c r="X5163" s="6"/>
      <c r="Y5163" s="6"/>
      <c r="Z5163" s="6"/>
      <c r="AA5163" s="6"/>
      <c r="AB5163" s="21"/>
      <c r="AC5163" s="21"/>
      <c r="AD5163" s="21"/>
      <c r="AE5163" s="6"/>
      <c r="AF5163" s="6"/>
      <c r="AG5163" s="6"/>
      <c r="AH5163" s="6"/>
    </row>
    <row r="5164" spans="1:34" x14ac:dyDescent="0.35">
      <c r="A5164" s="20"/>
      <c r="B5164" s="6"/>
      <c r="C5164" s="6"/>
      <c r="D5164" s="6"/>
      <c r="E5164" s="6"/>
      <c r="F5164" s="6"/>
      <c r="G5164" s="6"/>
      <c r="H5164" s="6"/>
      <c r="I5164" s="6"/>
      <c r="J5164" s="6"/>
      <c r="K5164" s="6"/>
      <c r="L5164" s="6"/>
      <c r="M5164" s="6"/>
      <c r="N5164" s="6"/>
      <c r="O5164" s="6"/>
      <c r="P5164" s="6"/>
      <c r="Q5164" s="6"/>
      <c r="R5164" s="6"/>
      <c r="S5164" s="6"/>
      <c r="T5164" s="6"/>
      <c r="U5164" s="6"/>
      <c r="V5164" s="6"/>
      <c r="W5164" s="6"/>
      <c r="X5164" s="6"/>
      <c r="Y5164" s="6"/>
      <c r="Z5164" s="6"/>
      <c r="AA5164" s="6"/>
      <c r="AB5164" s="21"/>
      <c r="AC5164" s="21"/>
      <c r="AD5164" s="21"/>
      <c r="AE5164" s="6"/>
      <c r="AF5164" s="6"/>
      <c r="AG5164" s="6"/>
      <c r="AH5164" s="6"/>
    </row>
    <row r="5165" spans="1:34" x14ac:dyDescent="0.35">
      <c r="A5165" s="20"/>
      <c r="B5165" s="6"/>
      <c r="C5165" s="6"/>
      <c r="D5165" s="6"/>
      <c r="E5165" s="6"/>
      <c r="F5165" s="6"/>
      <c r="G5165" s="6"/>
      <c r="H5165" s="6"/>
      <c r="I5165" s="6"/>
      <c r="J5165" s="6"/>
      <c r="K5165" s="6"/>
      <c r="L5165" s="6"/>
      <c r="M5165" s="6"/>
      <c r="N5165" s="6"/>
      <c r="O5165" s="6"/>
      <c r="P5165" s="6"/>
      <c r="Q5165" s="6"/>
      <c r="R5165" s="6"/>
      <c r="S5165" s="6"/>
      <c r="T5165" s="6"/>
      <c r="U5165" s="6"/>
      <c r="V5165" s="6"/>
      <c r="W5165" s="6"/>
      <c r="X5165" s="6"/>
      <c r="Y5165" s="6"/>
      <c r="Z5165" s="6"/>
      <c r="AA5165" s="6"/>
      <c r="AB5165" s="21"/>
      <c r="AC5165" s="21"/>
      <c r="AD5165" s="21"/>
      <c r="AE5165" s="6"/>
      <c r="AF5165" s="6"/>
      <c r="AG5165" s="6"/>
      <c r="AH5165" s="6"/>
    </row>
    <row r="5166" spans="1:34" x14ac:dyDescent="0.35">
      <c r="A5166" s="20"/>
      <c r="B5166" s="6"/>
      <c r="C5166" s="6"/>
      <c r="D5166" s="6"/>
      <c r="E5166" s="6"/>
      <c r="F5166" s="6"/>
      <c r="G5166" s="6"/>
      <c r="H5166" s="6"/>
      <c r="I5166" s="6"/>
      <c r="J5166" s="6"/>
      <c r="K5166" s="6"/>
      <c r="L5166" s="6"/>
      <c r="M5166" s="6"/>
      <c r="N5166" s="6"/>
      <c r="O5166" s="6"/>
      <c r="P5166" s="6"/>
      <c r="Q5166" s="6"/>
      <c r="R5166" s="6"/>
      <c r="S5166" s="6"/>
      <c r="T5166" s="6"/>
      <c r="U5166" s="6"/>
      <c r="V5166" s="6"/>
      <c r="W5166" s="6"/>
      <c r="X5166" s="6"/>
      <c r="Y5166" s="6"/>
      <c r="Z5166" s="6"/>
      <c r="AA5166" s="6"/>
      <c r="AB5166" s="21"/>
      <c r="AC5166" s="21"/>
      <c r="AD5166" s="21"/>
      <c r="AE5166" s="6"/>
      <c r="AF5166" s="6"/>
      <c r="AG5166" s="6"/>
      <c r="AH5166" s="6"/>
    </row>
    <row r="5167" spans="1:34" x14ac:dyDescent="0.35">
      <c r="A5167" s="20"/>
      <c r="B5167" s="6"/>
      <c r="C5167" s="6"/>
      <c r="D5167" s="6"/>
      <c r="E5167" s="6"/>
      <c r="F5167" s="6"/>
      <c r="G5167" s="6"/>
      <c r="H5167" s="6"/>
      <c r="I5167" s="6"/>
      <c r="J5167" s="6"/>
      <c r="K5167" s="6"/>
      <c r="L5167" s="6"/>
      <c r="M5167" s="6"/>
      <c r="N5167" s="6"/>
      <c r="O5167" s="6"/>
      <c r="P5167" s="6"/>
      <c r="Q5167" s="6"/>
      <c r="R5167" s="6"/>
      <c r="S5167" s="6"/>
      <c r="T5167" s="6"/>
      <c r="U5167" s="6"/>
      <c r="V5167" s="6"/>
      <c r="W5167" s="6"/>
      <c r="X5167" s="6"/>
      <c r="Y5167" s="6"/>
      <c r="Z5167" s="6"/>
      <c r="AA5167" s="6"/>
      <c r="AB5167" s="21"/>
      <c r="AC5167" s="21"/>
      <c r="AD5167" s="21"/>
      <c r="AE5167" s="6"/>
      <c r="AF5167" s="6"/>
      <c r="AG5167" s="6"/>
      <c r="AH5167" s="6"/>
    </row>
    <row r="5168" spans="1:34" x14ac:dyDescent="0.35">
      <c r="A5168" s="20"/>
      <c r="B5168" s="6"/>
      <c r="C5168" s="6"/>
      <c r="D5168" s="6"/>
      <c r="E5168" s="6"/>
      <c r="F5168" s="6"/>
      <c r="G5168" s="6"/>
      <c r="H5168" s="6"/>
      <c r="I5168" s="6"/>
      <c r="J5168" s="6"/>
      <c r="K5168" s="6"/>
      <c r="L5168" s="6"/>
      <c r="M5168" s="6"/>
      <c r="N5168" s="6"/>
      <c r="O5168" s="6"/>
      <c r="P5168" s="6"/>
      <c r="Q5168" s="6"/>
      <c r="R5168" s="6"/>
      <c r="S5168" s="6"/>
      <c r="T5168" s="6"/>
      <c r="U5168" s="6"/>
      <c r="V5168" s="6"/>
      <c r="W5168" s="6"/>
      <c r="X5168" s="6"/>
      <c r="Y5168" s="6"/>
      <c r="Z5168" s="6"/>
      <c r="AA5168" s="6"/>
      <c r="AB5168" s="21"/>
      <c r="AC5168" s="21"/>
      <c r="AD5168" s="21"/>
      <c r="AE5168" s="6"/>
      <c r="AF5168" s="6"/>
      <c r="AG5168" s="6"/>
      <c r="AH5168" s="6"/>
    </row>
    <row r="5169" spans="1:34" x14ac:dyDescent="0.35">
      <c r="A5169" s="20"/>
      <c r="B5169" s="6"/>
      <c r="C5169" s="6"/>
      <c r="D5169" s="6"/>
      <c r="E5169" s="6"/>
      <c r="F5169" s="6"/>
      <c r="G5169" s="6"/>
      <c r="H5169" s="6"/>
      <c r="I5169" s="6"/>
      <c r="J5169" s="6"/>
      <c r="K5169" s="6"/>
      <c r="L5169" s="6"/>
      <c r="M5169" s="6"/>
      <c r="N5169" s="6"/>
      <c r="O5169" s="6"/>
      <c r="P5169" s="6"/>
      <c r="Q5169" s="6"/>
      <c r="R5169" s="6"/>
      <c r="S5169" s="6"/>
      <c r="T5169" s="6"/>
      <c r="U5169" s="6"/>
      <c r="V5169" s="6"/>
      <c r="W5169" s="6"/>
      <c r="X5169" s="6"/>
      <c r="Y5169" s="6"/>
      <c r="Z5169" s="6"/>
      <c r="AA5169" s="6"/>
      <c r="AB5169" s="21"/>
      <c r="AC5169" s="21"/>
      <c r="AD5169" s="21"/>
      <c r="AE5169" s="6"/>
      <c r="AF5169" s="6"/>
      <c r="AG5169" s="6"/>
      <c r="AH5169" s="6"/>
    </row>
    <row r="5170" spans="1:34" x14ac:dyDescent="0.35">
      <c r="A5170" s="20"/>
      <c r="B5170" s="6"/>
      <c r="C5170" s="6"/>
      <c r="D5170" s="6"/>
      <c r="E5170" s="6"/>
      <c r="F5170" s="6"/>
      <c r="G5170" s="6"/>
      <c r="H5170" s="6"/>
      <c r="I5170" s="6"/>
      <c r="J5170" s="6"/>
      <c r="K5170" s="6"/>
      <c r="L5170" s="6"/>
      <c r="M5170" s="6"/>
      <c r="N5170" s="6"/>
      <c r="O5170" s="6"/>
      <c r="P5170" s="6"/>
      <c r="Q5170" s="6"/>
      <c r="R5170" s="6"/>
      <c r="S5170" s="6"/>
      <c r="T5170" s="6"/>
      <c r="U5170" s="6"/>
      <c r="V5170" s="6"/>
      <c r="W5170" s="6"/>
      <c r="X5170" s="6"/>
      <c r="Y5170" s="6"/>
      <c r="Z5170" s="6"/>
      <c r="AA5170" s="6"/>
      <c r="AB5170" s="21"/>
      <c r="AC5170" s="21"/>
      <c r="AD5170" s="21"/>
      <c r="AE5170" s="6"/>
      <c r="AF5170" s="6"/>
      <c r="AG5170" s="6"/>
      <c r="AH5170" s="6"/>
    </row>
    <row r="5171" spans="1:34" x14ac:dyDescent="0.35">
      <c r="A5171" s="20"/>
      <c r="B5171" s="6"/>
      <c r="C5171" s="6"/>
      <c r="D5171" s="6"/>
      <c r="E5171" s="6"/>
      <c r="F5171" s="6"/>
      <c r="G5171" s="6"/>
      <c r="H5171" s="6"/>
      <c r="I5171" s="6"/>
      <c r="J5171" s="6"/>
      <c r="K5171" s="6"/>
      <c r="L5171" s="6"/>
      <c r="M5171" s="6"/>
      <c r="N5171" s="6"/>
      <c r="O5171" s="6"/>
      <c r="P5171" s="6"/>
      <c r="Q5171" s="6"/>
      <c r="R5171" s="6"/>
      <c r="S5171" s="6"/>
      <c r="T5171" s="6"/>
      <c r="U5171" s="6"/>
      <c r="V5171" s="6"/>
      <c r="W5171" s="6"/>
      <c r="X5171" s="6"/>
      <c r="Y5171" s="6"/>
      <c r="Z5171" s="6"/>
      <c r="AA5171" s="6"/>
      <c r="AB5171" s="21"/>
      <c r="AC5171" s="21"/>
      <c r="AD5171" s="21"/>
      <c r="AE5171" s="6"/>
      <c r="AF5171" s="6"/>
      <c r="AG5171" s="6"/>
      <c r="AH5171" s="6"/>
    </row>
    <row r="5172" spans="1:34" x14ac:dyDescent="0.35">
      <c r="A5172" s="20"/>
      <c r="B5172" s="6"/>
      <c r="C5172" s="6"/>
      <c r="D5172" s="6"/>
      <c r="E5172" s="6"/>
      <c r="F5172" s="6"/>
      <c r="G5172" s="6"/>
      <c r="H5172" s="6"/>
      <c r="I5172" s="6"/>
      <c r="J5172" s="6"/>
      <c r="K5172" s="6"/>
      <c r="L5172" s="6"/>
      <c r="M5172" s="6"/>
      <c r="N5172" s="6"/>
      <c r="O5172" s="6"/>
      <c r="P5172" s="6"/>
      <c r="Q5172" s="6"/>
      <c r="R5172" s="6"/>
      <c r="S5172" s="6"/>
      <c r="T5172" s="6"/>
      <c r="U5172" s="6"/>
      <c r="V5172" s="6"/>
      <c r="W5172" s="6"/>
      <c r="X5172" s="6"/>
      <c r="Y5172" s="6"/>
      <c r="Z5172" s="6"/>
      <c r="AA5172" s="6"/>
      <c r="AB5172" s="21"/>
      <c r="AC5172" s="21"/>
      <c r="AD5172" s="21"/>
      <c r="AE5172" s="6"/>
      <c r="AF5172" s="6"/>
      <c r="AG5172" s="6"/>
      <c r="AH5172" s="6"/>
    </row>
    <row r="5173" spans="1:34" x14ac:dyDescent="0.35">
      <c r="A5173" s="20"/>
      <c r="B5173" s="6"/>
      <c r="C5173" s="6"/>
      <c r="D5173" s="6"/>
      <c r="E5173" s="6"/>
      <c r="F5173" s="6"/>
      <c r="G5173" s="6"/>
      <c r="H5173" s="6"/>
      <c r="I5173" s="6"/>
      <c r="J5173" s="6"/>
      <c r="K5173" s="6"/>
      <c r="L5173" s="6"/>
      <c r="M5173" s="6"/>
      <c r="N5173" s="6"/>
      <c r="O5173" s="6"/>
      <c r="P5173" s="6"/>
      <c r="Q5173" s="6"/>
      <c r="R5173" s="6"/>
      <c r="S5173" s="6"/>
      <c r="T5173" s="6"/>
      <c r="U5173" s="6"/>
      <c r="V5173" s="6"/>
      <c r="W5173" s="6"/>
      <c r="X5173" s="6"/>
      <c r="Y5173" s="6"/>
      <c r="Z5173" s="6"/>
      <c r="AA5173" s="6"/>
      <c r="AB5173" s="21"/>
      <c r="AC5173" s="21"/>
      <c r="AD5173" s="21"/>
      <c r="AE5173" s="6"/>
      <c r="AF5173" s="6"/>
      <c r="AG5173" s="6"/>
      <c r="AH5173" s="6"/>
    </row>
    <row r="5174" spans="1:34" x14ac:dyDescent="0.35">
      <c r="A5174" s="20"/>
      <c r="B5174" s="6"/>
      <c r="C5174" s="6"/>
      <c r="D5174" s="6"/>
      <c r="E5174" s="6"/>
      <c r="F5174" s="6"/>
      <c r="G5174" s="6"/>
      <c r="H5174" s="6"/>
      <c r="I5174" s="6"/>
      <c r="J5174" s="6"/>
      <c r="K5174" s="6"/>
      <c r="L5174" s="6"/>
      <c r="M5174" s="6"/>
      <c r="N5174" s="6"/>
      <c r="O5174" s="6"/>
      <c r="P5174" s="6"/>
      <c r="Q5174" s="6"/>
      <c r="R5174" s="6"/>
      <c r="S5174" s="6"/>
      <c r="T5174" s="6"/>
      <c r="U5174" s="6"/>
      <c r="V5174" s="6"/>
      <c r="W5174" s="6"/>
      <c r="X5174" s="6"/>
      <c r="Y5174" s="6"/>
      <c r="Z5174" s="6"/>
      <c r="AA5174" s="6"/>
      <c r="AB5174" s="21"/>
      <c r="AC5174" s="21"/>
      <c r="AD5174" s="21"/>
      <c r="AE5174" s="6"/>
      <c r="AF5174" s="6"/>
      <c r="AG5174" s="6"/>
      <c r="AH5174" s="6"/>
    </row>
    <row r="5175" spans="1:34" x14ac:dyDescent="0.35">
      <c r="A5175" s="20"/>
      <c r="B5175" s="6"/>
      <c r="C5175" s="6"/>
      <c r="D5175" s="6"/>
      <c r="E5175" s="6"/>
      <c r="F5175" s="6"/>
      <c r="G5175" s="6"/>
      <c r="H5175" s="6"/>
      <c r="I5175" s="6"/>
      <c r="J5175" s="6"/>
      <c r="K5175" s="6"/>
      <c r="L5175" s="6"/>
      <c r="M5175" s="6"/>
      <c r="N5175" s="6"/>
      <c r="O5175" s="6"/>
      <c r="P5175" s="6"/>
      <c r="Q5175" s="6"/>
      <c r="R5175" s="6"/>
      <c r="S5175" s="6"/>
      <c r="T5175" s="6"/>
      <c r="U5175" s="6"/>
      <c r="V5175" s="6"/>
      <c r="W5175" s="6"/>
      <c r="X5175" s="6"/>
      <c r="Y5175" s="6"/>
      <c r="Z5175" s="6"/>
      <c r="AA5175" s="6"/>
      <c r="AB5175" s="21"/>
      <c r="AC5175" s="21"/>
      <c r="AD5175" s="21"/>
      <c r="AE5175" s="6"/>
      <c r="AF5175" s="6"/>
      <c r="AG5175" s="6"/>
      <c r="AH5175" s="6"/>
    </row>
    <row r="5176" spans="1:34" x14ac:dyDescent="0.35">
      <c r="A5176" s="20"/>
      <c r="B5176" s="6"/>
      <c r="C5176" s="6"/>
      <c r="D5176" s="6"/>
      <c r="E5176" s="6"/>
      <c r="F5176" s="6"/>
      <c r="G5176" s="6"/>
      <c r="H5176" s="6"/>
      <c r="I5176" s="6"/>
      <c r="J5176" s="6"/>
      <c r="K5176" s="6"/>
      <c r="L5176" s="6"/>
      <c r="M5176" s="6"/>
      <c r="N5176" s="6"/>
      <c r="O5176" s="6"/>
      <c r="P5176" s="6"/>
      <c r="Q5176" s="6"/>
      <c r="R5176" s="6"/>
      <c r="S5176" s="6"/>
      <c r="T5176" s="6"/>
      <c r="U5176" s="6"/>
      <c r="V5176" s="6"/>
      <c r="W5176" s="6"/>
      <c r="X5176" s="6"/>
      <c r="Y5176" s="6"/>
      <c r="Z5176" s="6"/>
      <c r="AA5176" s="6"/>
      <c r="AB5176" s="21"/>
      <c r="AC5176" s="21"/>
      <c r="AD5176" s="21"/>
      <c r="AE5176" s="6"/>
      <c r="AF5176" s="6"/>
      <c r="AG5176" s="6"/>
      <c r="AH5176" s="6"/>
    </row>
    <row r="5177" spans="1:34" x14ac:dyDescent="0.35">
      <c r="A5177" s="20"/>
      <c r="B5177" s="6"/>
      <c r="C5177" s="6"/>
      <c r="D5177" s="6"/>
      <c r="E5177" s="6"/>
      <c r="F5177" s="6"/>
      <c r="G5177" s="6"/>
      <c r="H5177" s="6"/>
      <c r="I5177" s="6"/>
      <c r="J5177" s="6"/>
      <c r="K5177" s="6"/>
      <c r="L5177" s="6"/>
      <c r="M5177" s="6"/>
      <c r="N5177" s="6"/>
      <c r="O5177" s="6"/>
      <c r="P5177" s="6"/>
      <c r="Q5177" s="6"/>
      <c r="R5177" s="6"/>
      <c r="S5177" s="6"/>
      <c r="T5177" s="6"/>
      <c r="U5177" s="6"/>
      <c r="V5177" s="6"/>
      <c r="W5177" s="6"/>
      <c r="X5177" s="6"/>
      <c r="Y5177" s="6"/>
      <c r="Z5177" s="6"/>
      <c r="AA5177" s="6"/>
      <c r="AB5177" s="21"/>
      <c r="AC5177" s="21"/>
      <c r="AD5177" s="21"/>
      <c r="AE5177" s="6"/>
      <c r="AF5177" s="6"/>
      <c r="AG5177" s="6"/>
      <c r="AH5177" s="6"/>
    </row>
    <row r="5178" spans="1:34" x14ac:dyDescent="0.35">
      <c r="A5178" s="20"/>
      <c r="B5178" s="6"/>
      <c r="C5178" s="6"/>
      <c r="D5178" s="6"/>
      <c r="E5178" s="6"/>
      <c r="F5178" s="6"/>
      <c r="G5178" s="6"/>
      <c r="H5178" s="6"/>
      <c r="I5178" s="6"/>
      <c r="J5178" s="6"/>
      <c r="K5178" s="6"/>
      <c r="L5178" s="6"/>
      <c r="M5178" s="6"/>
      <c r="N5178" s="6"/>
      <c r="O5178" s="6"/>
      <c r="P5178" s="6"/>
      <c r="Q5178" s="6"/>
      <c r="R5178" s="6"/>
      <c r="S5178" s="6"/>
      <c r="T5178" s="6"/>
      <c r="U5178" s="6"/>
      <c r="V5178" s="6"/>
      <c r="W5178" s="6"/>
      <c r="X5178" s="6"/>
      <c r="Y5178" s="6"/>
      <c r="Z5178" s="6"/>
      <c r="AA5178" s="6"/>
      <c r="AB5178" s="21"/>
      <c r="AC5178" s="21"/>
      <c r="AD5178" s="21"/>
      <c r="AE5178" s="6"/>
      <c r="AF5178" s="6"/>
      <c r="AG5178" s="6"/>
      <c r="AH5178" s="6"/>
    </row>
    <row r="5179" spans="1:34" x14ac:dyDescent="0.35">
      <c r="A5179" s="20"/>
      <c r="B5179" s="6"/>
      <c r="C5179" s="6"/>
      <c r="D5179" s="6"/>
      <c r="E5179" s="6"/>
      <c r="F5179" s="6"/>
      <c r="G5179" s="6"/>
      <c r="H5179" s="6"/>
      <c r="I5179" s="6"/>
      <c r="J5179" s="6"/>
      <c r="K5179" s="6"/>
      <c r="L5179" s="6"/>
      <c r="M5179" s="6"/>
      <c r="N5179" s="6"/>
      <c r="O5179" s="6"/>
      <c r="P5179" s="6"/>
      <c r="Q5179" s="6"/>
      <c r="R5179" s="6"/>
      <c r="S5179" s="6"/>
      <c r="T5179" s="6"/>
      <c r="U5179" s="6"/>
      <c r="V5179" s="6"/>
      <c r="W5179" s="6"/>
      <c r="X5179" s="6"/>
      <c r="Y5179" s="6"/>
      <c r="Z5179" s="6"/>
      <c r="AA5179" s="6"/>
      <c r="AB5179" s="21"/>
      <c r="AC5179" s="21"/>
      <c r="AD5179" s="21"/>
      <c r="AE5179" s="6"/>
      <c r="AF5179" s="6"/>
      <c r="AG5179" s="6"/>
      <c r="AH5179" s="6"/>
    </row>
    <row r="5180" spans="1:34" x14ac:dyDescent="0.35">
      <c r="A5180" s="20"/>
      <c r="B5180" s="6"/>
      <c r="C5180" s="6"/>
      <c r="D5180" s="6"/>
      <c r="E5180" s="6"/>
      <c r="F5180" s="6"/>
      <c r="G5180" s="6"/>
      <c r="H5180" s="6"/>
      <c r="I5180" s="6"/>
      <c r="J5180" s="6"/>
      <c r="K5180" s="6"/>
      <c r="L5180" s="6"/>
      <c r="M5180" s="6"/>
      <c r="N5180" s="6"/>
      <c r="O5180" s="6"/>
      <c r="P5180" s="6"/>
      <c r="Q5180" s="6"/>
      <c r="R5180" s="6"/>
      <c r="S5180" s="6"/>
      <c r="T5180" s="6"/>
      <c r="U5180" s="6"/>
      <c r="V5180" s="6"/>
      <c r="W5180" s="6"/>
      <c r="X5180" s="6"/>
      <c r="Y5180" s="6"/>
      <c r="Z5180" s="6"/>
      <c r="AA5180" s="6"/>
      <c r="AB5180" s="21"/>
      <c r="AC5180" s="21"/>
      <c r="AD5180" s="21"/>
      <c r="AE5180" s="6"/>
      <c r="AF5180" s="6"/>
      <c r="AG5180" s="6"/>
      <c r="AH5180" s="6"/>
    </row>
    <row r="5181" spans="1:34" x14ac:dyDescent="0.35">
      <c r="A5181" s="20"/>
      <c r="B5181" s="6"/>
      <c r="C5181" s="6"/>
      <c r="D5181" s="6"/>
      <c r="E5181" s="6"/>
      <c r="F5181" s="6"/>
      <c r="G5181" s="6"/>
      <c r="H5181" s="6"/>
      <c r="I5181" s="6"/>
      <c r="J5181" s="6"/>
      <c r="K5181" s="6"/>
      <c r="L5181" s="6"/>
      <c r="M5181" s="6"/>
      <c r="N5181" s="6"/>
      <c r="O5181" s="6"/>
      <c r="P5181" s="6"/>
      <c r="Q5181" s="6"/>
      <c r="R5181" s="6"/>
      <c r="S5181" s="6"/>
      <c r="T5181" s="6"/>
      <c r="U5181" s="6"/>
      <c r="V5181" s="6"/>
      <c r="W5181" s="6"/>
      <c r="X5181" s="6"/>
      <c r="Y5181" s="6"/>
      <c r="Z5181" s="6"/>
      <c r="AA5181" s="6"/>
      <c r="AB5181" s="21"/>
      <c r="AC5181" s="21"/>
      <c r="AD5181" s="21"/>
      <c r="AE5181" s="6"/>
      <c r="AF5181" s="6"/>
      <c r="AG5181" s="6"/>
      <c r="AH5181" s="6"/>
    </row>
    <row r="5182" spans="1:34" x14ac:dyDescent="0.35">
      <c r="A5182" s="20"/>
      <c r="B5182" s="6"/>
      <c r="C5182" s="6"/>
      <c r="D5182" s="6"/>
      <c r="E5182" s="6"/>
      <c r="F5182" s="6"/>
      <c r="G5182" s="6"/>
      <c r="H5182" s="6"/>
      <c r="I5182" s="6"/>
      <c r="J5182" s="6"/>
      <c r="K5182" s="6"/>
      <c r="L5182" s="6"/>
      <c r="M5182" s="6"/>
      <c r="N5182" s="6"/>
      <c r="O5182" s="6"/>
      <c r="P5182" s="6"/>
      <c r="Q5182" s="6"/>
      <c r="R5182" s="6"/>
      <c r="S5182" s="6"/>
      <c r="T5182" s="6"/>
      <c r="U5182" s="6"/>
      <c r="V5182" s="6"/>
      <c r="W5182" s="6"/>
      <c r="X5182" s="6"/>
      <c r="Y5182" s="6"/>
      <c r="Z5182" s="6"/>
      <c r="AA5182" s="6"/>
      <c r="AB5182" s="21"/>
      <c r="AC5182" s="21"/>
      <c r="AD5182" s="21"/>
      <c r="AE5182" s="6"/>
      <c r="AF5182" s="6"/>
      <c r="AG5182" s="6"/>
      <c r="AH5182" s="6"/>
    </row>
    <row r="5183" spans="1:34" x14ac:dyDescent="0.35">
      <c r="A5183" s="20"/>
      <c r="B5183" s="6"/>
      <c r="C5183" s="6"/>
      <c r="D5183" s="6"/>
      <c r="E5183" s="6"/>
      <c r="F5183" s="6"/>
      <c r="G5183" s="6"/>
      <c r="H5183" s="6"/>
      <c r="I5183" s="6"/>
      <c r="J5183" s="6"/>
      <c r="K5183" s="6"/>
      <c r="L5183" s="6"/>
      <c r="M5183" s="6"/>
      <c r="N5183" s="6"/>
      <c r="O5183" s="6"/>
      <c r="P5183" s="6"/>
      <c r="Q5183" s="6"/>
      <c r="R5183" s="6"/>
      <c r="S5183" s="6"/>
      <c r="T5183" s="6"/>
      <c r="U5183" s="6"/>
      <c r="V5183" s="6"/>
      <c r="W5183" s="6"/>
      <c r="X5183" s="6"/>
      <c r="Y5183" s="6"/>
      <c r="Z5183" s="6"/>
      <c r="AA5183" s="6"/>
      <c r="AB5183" s="21"/>
      <c r="AC5183" s="21"/>
      <c r="AD5183" s="21"/>
      <c r="AE5183" s="6"/>
      <c r="AF5183" s="6"/>
      <c r="AG5183" s="6"/>
      <c r="AH5183" s="6"/>
    </row>
    <row r="5184" spans="1:34" x14ac:dyDescent="0.35">
      <c r="A5184" s="20"/>
      <c r="B5184" s="6"/>
      <c r="C5184" s="6"/>
      <c r="D5184" s="6"/>
      <c r="E5184" s="6"/>
      <c r="F5184" s="6"/>
      <c r="G5184" s="6"/>
      <c r="H5184" s="6"/>
      <c r="I5184" s="6"/>
      <c r="J5184" s="6"/>
      <c r="K5184" s="6"/>
      <c r="L5184" s="6"/>
      <c r="M5184" s="6"/>
      <c r="N5184" s="6"/>
      <c r="O5184" s="6"/>
      <c r="P5184" s="6"/>
      <c r="Q5184" s="6"/>
      <c r="R5184" s="6"/>
      <c r="S5184" s="6"/>
      <c r="T5184" s="6"/>
      <c r="U5184" s="6"/>
      <c r="V5184" s="6"/>
      <c r="W5184" s="6"/>
      <c r="X5184" s="6"/>
      <c r="Y5184" s="6"/>
      <c r="Z5184" s="6"/>
      <c r="AA5184" s="6"/>
      <c r="AB5184" s="21"/>
      <c r="AC5184" s="21"/>
      <c r="AD5184" s="21"/>
      <c r="AE5184" s="6"/>
      <c r="AF5184" s="6"/>
      <c r="AG5184" s="6"/>
      <c r="AH5184" s="6"/>
    </row>
    <row r="5185" spans="1:34" x14ac:dyDescent="0.35">
      <c r="A5185" s="20"/>
      <c r="B5185" s="6"/>
      <c r="C5185" s="6"/>
      <c r="D5185" s="6"/>
      <c r="E5185" s="6"/>
      <c r="F5185" s="6"/>
      <c r="G5185" s="6"/>
      <c r="H5185" s="6"/>
      <c r="I5185" s="6"/>
      <c r="J5185" s="6"/>
      <c r="K5185" s="6"/>
      <c r="L5185" s="6"/>
      <c r="M5185" s="6"/>
      <c r="N5185" s="6"/>
      <c r="O5185" s="6"/>
      <c r="P5185" s="6"/>
      <c r="Q5185" s="6"/>
      <c r="R5185" s="6"/>
      <c r="S5185" s="6"/>
      <c r="T5185" s="6"/>
      <c r="U5185" s="6"/>
      <c r="V5185" s="6"/>
      <c r="W5185" s="6"/>
      <c r="X5185" s="6"/>
      <c r="Y5185" s="6"/>
      <c r="Z5185" s="6"/>
      <c r="AA5185" s="6"/>
      <c r="AB5185" s="21"/>
      <c r="AC5185" s="21"/>
      <c r="AD5185" s="21"/>
      <c r="AE5185" s="6"/>
      <c r="AF5185" s="6"/>
      <c r="AG5185" s="6"/>
      <c r="AH5185" s="6"/>
    </row>
    <row r="5186" spans="1:34" x14ac:dyDescent="0.35">
      <c r="A5186" s="20"/>
      <c r="B5186" s="6"/>
      <c r="C5186" s="6"/>
      <c r="D5186" s="6"/>
      <c r="E5186" s="6"/>
      <c r="F5186" s="6"/>
      <c r="G5186" s="6"/>
      <c r="H5186" s="6"/>
      <c r="I5186" s="6"/>
      <c r="J5186" s="6"/>
      <c r="K5186" s="6"/>
      <c r="L5186" s="6"/>
      <c r="M5186" s="6"/>
      <c r="N5186" s="6"/>
      <c r="O5186" s="6"/>
      <c r="P5186" s="6"/>
      <c r="Q5186" s="6"/>
      <c r="R5186" s="6"/>
      <c r="S5186" s="6"/>
      <c r="T5186" s="6"/>
      <c r="U5186" s="6"/>
      <c r="V5186" s="6"/>
      <c r="W5186" s="6"/>
      <c r="X5186" s="6"/>
      <c r="Y5186" s="6"/>
      <c r="Z5186" s="6"/>
      <c r="AA5186" s="6"/>
      <c r="AB5186" s="21"/>
      <c r="AC5186" s="21"/>
      <c r="AD5186" s="21"/>
      <c r="AE5186" s="6"/>
      <c r="AF5186" s="6"/>
      <c r="AG5186" s="6"/>
      <c r="AH5186" s="6"/>
    </row>
    <row r="5187" spans="1:34" x14ac:dyDescent="0.35">
      <c r="A5187" s="20"/>
      <c r="B5187" s="6"/>
      <c r="C5187" s="6"/>
      <c r="D5187" s="6"/>
      <c r="E5187" s="6"/>
      <c r="F5187" s="6"/>
      <c r="G5187" s="6"/>
      <c r="H5187" s="6"/>
      <c r="I5187" s="6"/>
      <c r="J5187" s="6"/>
      <c r="K5187" s="6"/>
      <c r="L5187" s="6"/>
      <c r="M5187" s="6"/>
      <c r="N5187" s="6"/>
      <c r="O5187" s="6"/>
      <c r="P5187" s="6"/>
      <c r="Q5187" s="6"/>
      <c r="R5187" s="6"/>
      <c r="S5187" s="6"/>
      <c r="T5187" s="6"/>
      <c r="U5187" s="6"/>
      <c r="V5187" s="6"/>
      <c r="W5187" s="6"/>
      <c r="X5187" s="6"/>
      <c r="Y5187" s="6"/>
      <c r="Z5187" s="6"/>
      <c r="AA5187" s="6"/>
      <c r="AB5187" s="21"/>
      <c r="AC5187" s="21"/>
      <c r="AD5187" s="21"/>
      <c r="AE5187" s="6"/>
      <c r="AF5187" s="6"/>
      <c r="AG5187" s="6"/>
      <c r="AH5187" s="6"/>
    </row>
    <row r="5188" spans="1:34" x14ac:dyDescent="0.35">
      <c r="A5188" s="20"/>
      <c r="B5188" s="6"/>
      <c r="C5188" s="6"/>
      <c r="D5188" s="6"/>
      <c r="E5188" s="6"/>
      <c r="F5188" s="6"/>
      <c r="G5188" s="6"/>
      <c r="H5188" s="6"/>
      <c r="I5188" s="6"/>
      <c r="J5188" s="6"/>
      <c r="K5188" s="6"/>
      <c r="L5188" s="6"/>
      <c r="M5188" s="6"/>
      <c r="N5188" s="6"/>
      <c r="O5188" s="6"/>
      <c r="P5188" s="6"/>
      <c r="Q5188" s="6"/>
      <c r="R5188" s="6"/>
      <c r="S5188" s="6"/>
      <c r="T5188" s="6"/>
      <c r="U5188" s="6"/>
      <c r="V5188" s="6"/>
      <c r="W5188" s="6"/>
      <c r="X5188" s="6"/>
      <c r="Y5188" s="6"/>
      <c r="Z5188" s="6"/>
      <c r="AA5188" s="6"/>
      <c r="AB5188" s="21"/>
      <c r="AC5188" s="21"/>
      <c r="AD5188" s="21"/>
      <c r="AE5188" s="6"/>
      <c r="AF5188" s="6"/>
      <c r="AG5188" s="6"/>
      <c r="AH5188" s="6"/>
    </row>
    <row r="5189" spans="1:34" x14ac:dyDescent="0.35">
      <c r="A5189" s="20"/>
      <c r="B5189" s="6"/>
      <c r="C5189" s="6"/>
      <c r="D5189" s="6"/>
      <c r="E5189" s="6"/>
      <c r="F5189" s="6"/>
      <c r="G5189" s="6"/>
      <c r="H5189" s="6"/>
      <c r="I5189" s="6"/>
      <c r="J5189" s="6"/>
      <c r="K5189" s="6"/>
      <c r="L5189" s="6"/>
      <c r="M5189" s="6"/>
      <c r="N5189" s="6"/>
      <c r="O5189" s="6"/>
      <c r="P5189" s="6"/>
      <c r="Q5189" s="6"/>
      <c r="R5189" s="6"/>
      <c r="S5189" s="6"/>
      <c r="T5189" s="6"/>
      <c r="U5189" s="6"/>
      <c r="V5189" s="6"/>
      <c r="W5189" s="6"/>
      <c r="X5189" s="6"/>
      <c r="Y5189" s="6"/>
      <c r="Z5189" s="6"/>
      <c r="AA5189" s="6"/>
      <c r="AB5189" s="21"/>
      <c r="AC5189" s="21"/>
      <c r="AD5189" s="21"/>
      <c r="AE5189" s="6"/>
      <c r="AF5189" s="6"/>
      <c r="AG5189" s="6"/>
      <c r="AH5189" s="6"/>
    </row>
    <row r="5190" spans="1:34" x14ac:dyDescent="0.35">
      <c r="A5190" s="20"/>
      <c r="B5190" s="6"/>
      <c r="C5190" s="6"/>
      <c r="D5190" s="6"/>
      <c r="E5190" s="6"/>
      <c r="F5190" s="6"/>
      <c r="G5190" s="6"/>
      <c r="H5190" s="6"/>
      <c r="I5190" s="6"/>
      <c r="J5190" s="6"/>
      <c r="K5190" s="6"/>
      <c r="L5190" s="6"/>
      <c r="M5190" s="6"/>
      <c r="N5190" s="6"/>
      <c r="O5190" s="6"/>
      <c r="P5190" s="6"/>
      <c r="Q5190" s="6"/>
      <c r="R5190" s="6"/>
      <c r="S5190" s="6"/>
      <c r="T5190" s="6"/>
      <c r="U5190" s="6"/>
      <c r="V5190" s="6"/>
      <c r="W5190" s="6"/>
      <c r="X5190" s="6"/>
      <c r="Y5190" s="6"/>
      <c r="Z5190" s="6"/>
      <c r="AA5190" s="6"/>
      <c r="AB5190" s="21"/>
      <c r="AC5190" s="21"/>
      <c r="AD5190" s="21"/>
      <c r="AE5190" s="6"/>
      <c r="AF5190" s="6"/>
      <c r="AG5190" s="6"/>
      <c r="AH5190" s="6"/>
    </row>
    <row r="5191" spans="1:34" x14ac:dyDescent="0.35">
      <c r="A5191" s="20"/>
      <c r="B5191" s="6"/>
      <c r="C5191" s="6"/>
      <c r="D5191" s="6"/>
      <c r="E5191" s="6"/>
      <c r="F5191" s="6"/>
      <c r="G5191" s="6"/>
      <c r="H5191" s="6"/>
      <c r="I5191" s="6"/>
      <c r="J5191" s="6"/>
      <c r="K5191" s="6"/>
      <c r="L5191" s="6"/>
      <c r="M5191" s="6"/>
      <c r="N5191" s="6"/>
      <c r="O5191" s="6"/>
      <c r="P5191" s="6"/>
      <c r="Q5191" s="6"/>
      <c r="R5191" s="6"/>
      <c r="S5191" s="6"/>
      <c r="T5191" s="6"/>
      <c r="U5191" s="6"/>
      <c r="V5191" s="6"/>
      <c r="W5191" s="6"/>
      <c r="X5191" s="6"/>
      <c r="Y5191" s="6"/>
      <c r="Z5191" s="6"/>
      <c r="AA5191" s="6"/>
      <c r="AB5191" s="21"/>
      <c r="AC5191" s="21"/>
      <c r="AD5191" s="21"/>
      <c r="AE5191" s="6"/>
      <c r="AF5191" s="6"/>
      <c r="AG5191" s="6"/>
      <c r="AH5191" s="6"/>
    </row>
    <row r="5192" spans="1:34" x14ac:dyDescent="0.35">
      <c r="A5192" s="20"/>
      <c r="B5192" s="6"/>
      <c r="C5192" s="6"/>
      <c r="D5192" s="6"/>
      <c r="E5192" s="6"/>
      <c r="F5192" s="6"/>
      <c r="G5192" s="6"/>
      <c r="H5192" s="6"/>
      <c r="I5192" s="6"/>
      <c r="J5192" s="6"/>
      <c r="K5192" s="6"/>
      <c r="L5192" s="6"/>
      <c r="M5192" s="6"/>
      <c r="N5192" s="6"/>
      <c r="O5192" s="6"/>
      <c r="P5192" s="6"/>
      <c r="Q5192" s="6"/>
      <c r="R5192" s="6"/>
      <c r="S5192" s="6"/>
      <c r="T5192" s="6"/>
      <c r="U5192" s="6"/>
      <c r="V5192" s="6"/>
      <c r="W5192" s="6"/>
      <c r="X5192" s="6"/>
      <c r="Y5192" s="6"/>
      <c r="Z5192" s="6"/>
      <c r="AA5192" s="6"/>
      <c r="AB5192" s="21"/>
      <c r="AC5192" s="21"/>
      <c r="AD5192" s="21"/>
      <c r="AE5192" s="6"/>
      <c r="AF5192" s="6"/>
      <c r="AG5192" s="6"/>
      <c r="AH5192" s="6"/>
    </row>
    <row r="5193" spans="1:34" x14ac:dyDescent="0.35">
      <c r="A5193" s="20"/>
      <c r="B5193" s="6"/>
      <c r="C5193" s="6"/>
      <c r="D5193" s="6"/>
      <c r="E5193" s="6"/>
      <c r="F5193" s="6"/>
      <c r="G5193" s="6"/>
      <c r="H5193" s="6"/>
      <c r="I5193" s="6"/>
      <c r="J5193" s="6"/>
      <c r="K5193" s="6"/>
      <c r="L5193" s="6"/>
      <c r="M5193" s="6"/>
      <c r="N5193" s="6"/>
      <c r="O5193" s="6"/>
      <c r="P5193" s="6"/>
      <c r="Q5193" s="6"/>
      <c r="R5193" s="6"/>
      <c r="S5193" s="6"/>
      <c r="T5193" s="6"/>
      <c r="U5193" s="6"/>
      <c r="V5193" s="6"/>
      <c r="W5193" s="6"/>
      <c r="X5193" s="6"/>
      <c r="Y5193" s="6"/>
      <c r="Z5193" s="6"/>
      <c r="AA5193" s="6"/>
      <c r="AB5193" s="21"/>
      <c r="AC5193" s="21"/>
      <c r="AD5193" s="21"/>
      <c r="AE5193" s="6"/>
      <c r="AF5193" s="6"/>
      <c r="AG5193" s="6"/>
      <c r="AH5193" s="6"/>
    </row>
    <row r="5194" spans="1:34" x14ac:dyDescent="0.35">
      <c r="A5194" s="20"/>
      <c r="B5194" s="6"/>
      <c r="C5194" s="6"/>
      <c r="D5194" s="6"/>
      <c r="E5194" s="6"/>
      <c r="F5194" s="6"/>
      <c r="G5194" s="6"/>
      <c r="H5194" s="6"/>
      <c r="I5194" s="6"/>
      <c r="J5194" s="6"/>
      <c r="K5194" s="6"/>
      <c r="L5194" s="6"/>
      <c r="M5194" s="6"/>
      <c r="N5194" s="6"/>
      <c r="O5194" s="6"/>
      <c r="P5194" s="6"/>
      <c r="Q5194" s="6"/>
      <c r="R5194" s="6"/>
      <c r="S5194" s="6"/>
      <c r="T5194" s="6"/>
      <c r="U5194" s="6"/>
      <c r="V5194" s="6"/>
      <c r="W5194" s="6"/>
      <c r="X5194" s="6"/>
      <c r="Y5194" s="6"/>
      <c r="Z5194" s="6"/>
      <c r="AA5194" s="6"/>
      <c r="AB5194" s="21"/>
      <c r="AC5194" s="21"/>
      <c r="AD5194" s="21"/>
      <c r="AE5194" s="6"/>
      <c r="AF5194" s="6"/>
      <c r="AG5194" s="6"/>
      <c r="AH5194" s="6"/>
    </row>
    <row r="5195" spans="1:34" x14ac:dyDescent="0.35">
      <c r="A5195" s="20"/>
      <c r="B5195" s="6"/>
      <c r="C5195" s="6"/>
      <c r="D5195" s="6"/>
      <c r="E5195" s="6"/>
      <c r="F5195" s="6"/>
      <c r="G5195" s="6"/>
      <c r="H5195" s="6"/>
      <c r="I5195" s="6"/>
      <c r="J5195" s="6"/>
      <c r="K5195" s="6"/>
      <c r="L5195" s="6"/>
      <c r="M5195" s="6"/>
      <c r="N5195" s="6"/>
      <c r="O5195" s="6"/>
      <c r="P5195" s="6"/>
      <c r="Q5195" s="6"/>
      <c r="R5195" s="6"/>
      <c r="S5195" s="6"/>
      <c r="T5195" s="6"/>
      <c r="U5195" s="6"/>
      <c r="V5195" s="6"/>
      <c r="W5195" s="6"/>
      <c r="X5195" s="6"/>
      <c r="Y5195" s="6"/>
      <c r="Z5195" s="6"/>
      <c r="AA5195" s="6"/>
      <c r="AB5195" s="21"/>
      <c r="AC5195" s="21"/>
      <c r="AD5195" s="21"/>
      <c r="AE5195" s="6"/>
      <c r="AF5195" s="6"/>
      <c r="AG5195" s="6"/>
      <c r="AH5195" s="6"/>
    </row>
    <row r="5196" spans="1:34" x14ac:dyDescent="0.35">
      <c r="A5196" s="20"/>
      <c r="B5196" s="6"/>
      <c r="C5196" s="6"/>
      <c r="D5196" s="6"/>
      <c r="E5196" s="6"/>
      <c r="F5196" s="6"/>
      <c r="G5196" s="6"/>
      <c r="H5196" s="6"/>
      <c r="I5196" s="6"/>
      <c r="J5196" s="6"/>
      <c r="K5196" s="6"/>
      <c r="L5196" s="6"/>
      <c r="M5196" s="6"/>
      <c r="N5196" s="6"/>
      <c r="O5196" s="6"/>
      <c r="P5196" s="6"/>
      <c r="Q5196" s="6"/>
      <c r="R5196" s="6"/>
      <c r="S5196" s="6"/>
      <c r="T5196" s="6"/>
      <c r="U5196" s="6"/>
      <c r="V5196" s="6"/>
      <c r="W5196" s="6"/>
      <c r="X5196" s="6"/>
      <c r="Y5196" s="6"/>
      <c r="Z5196" s="6"/>
      <c r="AA5196" s="6"/>
      <c r="AB5196" s="21"/>
      <c r="AC5196" s="21"/>
      <c r="AD5196" s="21"/>
      <c r="AE5196" s="6"/>
      <c r="AF5196" s="6"/>
      <c r="AG5196" s="6"/>
      <c r="AH5196" s="6"/>
    </row>
    <row r="5197" spans="1:34" x14ac:dyDescent="0.35">
      <c r="A5197" s="20"/>
      <c r="B5197" s="6"/>
      <c r="C5197" s="6"/>
      <c r="D5197" s="6"/>
      <c r="E5197" s="6"/>
      <c r="F5197" s="6"/>
      <c r="G5197" s="6"/>
      <c r="H5197" s="6"/>
      <c r="I5197" s="6"/>
      <c r="J5197" s="6"/>
      <c r="K5197" s="6"/>
      <c r="L5197" s="6"/>
      <c r="M5197" s="6"/>
      <c r="N5197" s="6"/>
      <c r="O5197" s="6"/>
      <c r="P5197" s="6"/>
      <c r="Q5197" s="6"/>
      <c r="R5197" s="6"/>
      <c r="S5197" s="6"/>
      <c r="T5197" s="6"/>
      <c r="U5197" s="6"/>
      <c r="V5197" s="6"/>
      <c r="W5197" s="6"/>
      <c r="X5197" s="6"/>
      <c r="Y5197" s="6"/>
      <c r="Z5197" s="6"/>
      <c r="AA5197" s="6"/>
      <c r="AB5197" s="21"/>
      <c r="AC5197" s="21"/>
      <c r="AD5197" s="21"/>
      <c r="AE5197" s="6"/>
      <c r="AF5197" s="6"/>
      <c r="AG5197" s="6"/>
      <c r="AH5197" s="6"/>
    </row>
    <row r="5198" spans="1:34" x14ac:dyDescent="0.35">
      <c r="A5198" s="20"/>
      <c r="B5198" s="6"/>
      <c r="C5198" s="6"/>
      <c r="D5198" s="6"/>
      <c r="E5198" s="6"/>
      <c r="F5198" s="6"/>
      <c r="G5198" s="6"/>
      <c r="H5198" s="6"/>
      <c r="I5198" s="6"/>
      <c r="J5198" s="6"/>
      <c r="K5198" s="6"/>
      <c r="L5198" s="6"/>
      <c r="M5198" s="6"/>
      <c r="N5198" s="6"/>
      <c r="O5198" s="6"/>
      <c r="P5198" s="6"/>
      <c r="Q5198" s="6"/>
      <c r="R5198" s="6"/>
      <c r="S5198" s="6"/>
      <c r="T5198" s="6"/>
      <c r="U5198" s="6"/>
      <c r="V5198" s="6"/>
      <c r="W5198" s="6"/>
      <c r="X5198" s="6"/>
      <c r="Y5198" s="6"/>
      <c r="Z5198" s="6"/>
      <c r="AA5198" s="6"/>
      <c r="AB5198" s="21"/>
      <c r="AC5198" s="21"/>
      <c r="AD5198" s="21"/>
      <c r="AE5198" s="6"/>
      <c r="AF5198" s="6"/>
      <c r="AG5198" s="6"/>
      <c r="AH5198" s="6"/>
    </row>
    <row r="5199" spans="1:34" x14ac:dyDescent="0.35">
      <c r="A5199" s="20"/>
      <c r="B5199" s="6"/>
      <c r="C5199" s="6"/>
      <c r="D5199" s="6"/>
      <c r="E5199" s="6"/>
      <c r="F5199" s="6"/>
      <c r="G5199" s="6"/>
      <c r="H5199" s="6"/>
      <c r="I5199" s="6"/>
      <c r="J5199" s="6"/>
      <c r="K5199" s="6"/>
      <c r="L5199" s="6"/>
      <c r="M5199" s="6"/>
      <c r="N5199" s="6"/>
      <c r="O5199" s="6"/>
      <c r="P5199" s="6"/>
      <c r="Q5199" s="6"/>
      <c r="R5199" s="6"/>
      <c r="S5199" s="6"/>
      <c r="T5199" s="6"/>
      <c r="U5199" s="6"/>
      <c r="V5199" s="6"/>
      <c r="W5199" s="6"/>
      <c r="X5199" s="6"/>
      <c r="Y5199" s="6"/>
      <c r="Z5199" s="6"/>
      <c r="AA5199" s="6"/>
      <c r="AB5199" s="21"/>
      <c r="AC5199" s="21"/>
      <c r="AD5199" s="21"/>
      <c r="AE5199" s="6"/>
      <c r="AF5199" s="6"/>
      <c r="AG5199" s="6"/>
      <c r="AH5199" s="6"/>
    </row>
    <row r="5200" spans="1:34" x14ac:dyDescent="0.35">
      <c r="A5200" s="20"/>
      <c r="B5200" s="6"/>
      <c r="C5200" s="6"/>
      <c r="D5200" s="6"/>
      <c r="E5200" s="6"/>
      <c r="F5200" s="6"/>
      <c r="G5200" s="6"/>
      <c r="H5200" s="6"/>
      <c r="I5200" s="6"/>
      <c r="J5200" s="6"/>
      <c r="K5200" s="6"/>
      <c r="L5200" s="6"/>
      <c r="M5200" s="6"/>
      <c r="N5200" s="6"/>
      <c r="O5200" s="6"/>
      <c r="P5200" s="6"/>
      <c r="Q5200" s="6"/>
      <c r="R5200" s="6"/>
      <c r="S5200" s="6"/>
      <c r="T5200" s="6"/>
      <c r="U5200" s="6"/>
      <c r="V5200" s="6"/>
      <c r="W5200" s="6"/>
      <c r="X5200" s="6"/>
      <c r="Y5200" s="6"/>
      <c r="Z5200" s="6"/>
      <c r="AA5200" s="6"/>
      <c r="AB5200" s="21"/>
      <c r="AC5200" s="21"/>
      <c r="AD5200" s="21"/>
      <c r="AE5200" s="6"/>
      <c r="AF5200" s="6"/>
      <c r="AG5200" s="6"/>
      <c r="AH5200" s="6"/>
    </row>
    <row r="5201" spans="1:34" x14ac:dyDescent="0.35">
      <c r="A5201" s="20"/>
      <c r="B5201" s="6"/>
      <c r="C5201" s="6"/>
      <c r="D5201" s="6"/>
      <c r="E5201" s="6"/>
      <c r="F5201" s="6"/>
      <c r="G5201" s="6"/>
      <c r="H5201" s="6"/>
      <c r="I5201" s="6"/>
      <c r="J5201" s="6"/>
      <c r="K5201" s="6"/>
      <c r="L5201" s="6"/>
      <c r="M5201" s="6"/>
      <c r="N5201" s="6"/>
      <c r="O5201" s="6"/>
      <c r="P5201" s="6"/>
      <c r="Q5201" s="6"/>
      <c r="R5201" s="6"/>
      <c r="S5201" s="6"/>
      <c r="T5201" s="6"/>
      <c r="U5201" s="6"/>
      <c r="V5201" s="6"/>
      <c r="W5201" s="6"/>
      <c r="X5201" s="6"/>
      <c r="Y5201" s="6"/>
      <c r="Z5201" s="6"/>
      <c r="AA5201" s="6"/>
      <c r="AB5201" s="21"/>
      <c r="AC5201" s="21"/>
      <c r="AD5201" s="21"/>
      <c r="AE5201" s="6"/>
      <c r="AF5201" s="6"/>
      <c r="AG5201" s="6"/>
      <c r="AH5201" s="6"/>
    </row>
    <row r="5202" spans="1:34" x14ac:dyDescent="0.35">
      <c r="A5202" s="20"/>
      <c r="B5202" s="6"/>
      <c r="C5202" s="6"/>
      <c r="D5202" s="6"/>
      <c r="E5202" s="6"/>
      <c r="F5202" s="6"/>
      <c r="G5202" s="6"/>
      <c r="H5202" s="6"/>
      <c r="I5202" s="6"/>
      <c r="J5202" s="6"/>
      <c r="K5202" s="6"/>
      <c r="L5202" s="6"/>
      <c r="M5202" s="6"/>
      <c r="N5202" s="6"/>
      <c r="O5202" s="6"/>
      <c r="P5202" s="6"/>
      <c r="Q5202" s="6"/>
      <c r="R5202" s="6"/>
      <c r="S5202" s="6"/>
      <c r="T5202" s="6"/>
      <c r="U5202" s="6"/>
      <c r="V5202" s="6"/>
      <c r="W5202" s="6"/>
      <c r="X5202" s="6"/>
      <c r="Y5202" s="6"/>
      <c r="Z5202" s="6"/>
      <c r="AA5202" s="6"/>
      <c r="AB5202" s="21"/>
      <c r="AC5202" s="21"/>
      <c r="AD5202" s="21"/>
      <c r="AE5202" s="6"/>
      <c r="AF5202" s="6"/>
      <c r="AG5202" s="6"/>
      <c r="AH5202" s="6"/>
    </row>
    <row r="5203" spans="1:34" x14ac:dyDescent="0.35">
      <c r="A5203" s="20"/>
      <c r="B5203" s="6"/>
      <c r="C5203" s="6"/>
      <c r="D5203" s="6"/>
      <c r="E5203" s="6"/>
      <c r="F5203" s="6"/>
      <c r="G5203" s="6"/>
      <c r="H5203" s="6"/>
      <c r="I5203" s="6"/>
      <c r="J5203" s="6"/>
      <c r="K5203" s="6"/>
      <c r="L5203" s="6"/>
      <c r="M5203" s="6"/>
      <c r="N5203" s="6"/>
      <c r="O5203" s="6"/>
      <c r="P5203" s="6"/>
      <c r="Q5203" s="6"/>
      <c r="R5203" s="6"/>
      <c r="S5203" s="6"/>
      <c r="T5203" s="6"/>
      <c r="U5203" s="6"/>
      <c r="V5203" s="6"/>
      <c r="W5203" s="6"/>
      <c r="X5203" s="6"/>
      <c r="Y5203" s="6"/>
      <c r="Z5203" s="6"/>
      <c r="AA5203" s="6"/>
      <c r="AB5203" s="21"/>
      <c r="AC5203" s="21"/>
      <c r="AD5203" s="21"/>
      <c r="AE5203" s="6"/>
      <c r="AF5203" s="6"/>
      <c r="AG5203" s="6"/>
      <c r="AH5203" s="6"/>
    </row>
    <row r="5204" spans="1:34" x14ac:dyDescent="0.35">
      <c r="A5204" s="20"/>
      <c r="B5204" s="6"/>
      <c r="C5204" s="6"/>
      <c r="D5204" s="6"/>
      <c r="E5204" s="6"/>
      <c r="F5204" s="6"/>
      <c r="G5204" s="6"/>
      <c r="H5204" s="6"/>
      <c r="I5204" s="6"/>
      <c r="J5204" s="6"/>
      <c r="K5204" s="6"/>
      <c r="L5204" s="6"/>
      <c r="M5204" s="6"/>
      <c r="N5204" s="6"/>
      <c r="O5204" s="6"/>
      <c r="P5204" s="6"/>
      <c r="Q5204" s="6"/>
      <c r="R5204" s="6"/>
      <c r="S5204" s="6"/>
      <c r="T5204" s="6"/>
      <c r="U5204" s="6"/>
      <c r="V5204" s="6"/>
      <c r="W5204" s="6"/>
      <c r="X5204" s="6"/>
      <c r="Y5204" s="6"/>
      <c r="Z5204" s="6"/>
      <c r="AA5204" s="6"/>
      <c r="AB5204" s="21"/>
      <c r="AC5204" s="21"/>
      <c r="AD5204" s="21"/>
      <c r="AE5204" s="6"/>
      <c r="AF5204" s="6"/>
      <c r="AG5204" s="6"/>
      <c r="AH5204" s="6"/>
    </row>
    <row r="5205" spans="1:34" x14ac:dyDescent="0.35">
      <c r="A5205" s="20"/>
      <c r="B5205" s="6"/>
      <c r="C5205" s="6"/>
      <c r="D5205" s="6"/>
      <c r="E5205" s="6"/>
      <c r="F5205" s="6"/>
      <c r="G5205" s="6"/>
      <c r="H5205" s="6"/>
      <c r="I5205" s="6"/>
      <c r="J5205" s="6"/>
      <c r="K5205" s="6"/>
      <c r="L5205" s="6"/>
      <c r="M5205" s="6"/>
      <c r="N5205" s="6"/>
      <c r="O5205" s="6"/>
      <c r="P5205" s="6"/>
      <c r="Q5205" s="6"/>
      <c r="R5205" s="6"/>
      <c r="S5205" s="6"/>
      <c r="T5205" s="6"/>
      <c r="U5205" s="6"/>
      <c r="V5205" s="6"/>
      <c r="W5205" s="6"/>
      <c r="X5205" s="6"/>
      <c r="Y5205" s="6"/>
      <c r="Z5205" s="6"/>
      <c r="AA5205" s="6"/>
      <c r="AB5205" s="21"/>
      <c r="AC5205" s="21"/>
      <c r="AD5205" s="21"/>
      <c r="AE5205" s="6"/>
      <c r="AF5205" s="6"/>
      <c r="AG5205" s="6"/>
      <c r="AH5205" s="6"/>
    </row>
    <row r="5206" spans="1:34" x14ac:dyDescent="0.35">
      <c r="A5206" s="20"/>
      <c r="B5206" s="6"/>
      <c r="C5206" s="6"/>
      <c r="D5206" s="6"/>
      <c r="E5206" s="6"/>
      <c r="F5206" s="6"/>
      <c r="G5206" s="6"/>
      <c r="H5206" s="6"/>
      <c r="I5206" s="6"/>
      <c r="J5206" s="6"/>
      <c r="K5206" s="6"/>
      <c r="L5206" s="6"/>
      <c r="M5206" s="6"/>
      <c r="N5206" s="6"/>
      <c r="O5206" s="6"/>
      <c r="P5206" s="6"/>
      <c r="Q5206" s="6"/>
      <c r="R5206" s="6"/>
      <c r="S5206" s="6"/>
      <c r="T5206" s="6"/>
      <c r="U5206" s="6"/>
      <c r="V5206" s="6"/>
      <c r="W5206" s="6"/>
      <c r="X5206" s="6"/>
      <c r="Y5206" s="6"/>
      <c r="Z5206" s="6"/>
      <c r="AA5206" s="6"/>
      <c r="AB5206" s="21"/>
      <c r="AC5206" s="21"/>
      <c r="AD5206" s="21"/>
      <c r="AE5206" s="6"/>
      <c r="AF5206" s="6"/>
      <c r="AG5206" s="6"/>
      <c r="AH5206" s="6"/>
    </row>
    <row r="5207" spans="1:34" x14ac:dyDescent="0.35">
      <c r="A5207" s="20"/>
      <c r="B5207" s="6"/>
      <c r="C5207" s="6"/>
      <c r="D5207" s="6"/>
      <c r="E5207" s="6"/>
      <c r="F5207" s="6"/>
      <c r="G5207" s="6"/>
      <c r="H5207" s="6"/>
      <c r="I5207" s="6"/>
      <c r="J5207" s="6"/>
      <c r="K5207" s="6"/>
      <c r="L5207" s="6"/>
      <c r="M5207" s="6"/>
      <c r="N5207" s="6"/>
      <c r="O5207" s="6"/>
      <c r="P5207" s="6"/>
      <c r="Q5207" s="6"/>
      <c r="R5207" s="6"/>
      <c r="S5207" s="6"/>
      <c r="T5207" s="6"/>
      <c r="U5207" s="6"/>
      <c r="V5207" s="6"/>
      <c r="W5207" s="6"/>
      <c r="X5207" s="6"/>
      <c r="Y5207" s="6"/>
      <c r="Z5207" s="6"/>
      <c r="AA5207" s="6"/>
      <c r="AB5207" s="21"/>
      <c r="AC5207" s="21"/>
      <c r="AD5207" s="21"/>
      <c r="AE5207" s="6"/>
      <c r="AF5207" s="6"/>
      <c r="AG5207" s="6"/>
      <c r="AH5207" s="6"/>
    </row>
    <row r="5208" spans="1:34" x14ac:dyDescent="0.35">
      <c r="A5208" s="20"/>
      <c r="B5208" s="6"/>
      <c r="C5208" s="6"/>
      <c r="D5208" s="6"/>
      <c r="E5208" s="6"/>
      <c r="F5208" s="6"/>
      <c r="G5208" s="6"/>
      <c r="H5208" s="6"/>
      <c r="I5208" s="6"/>
      <c r="J5208" s="6"/>
      <c r="K5208" s="6"/>
      <c r="L5208" s="6"/>
      <c r="M5208" s="6"/>
      <c r="N5208" s="6"/>
      <c r="O5208" s="6"/>
      <c r="P5208" s="6"/>
      <c r="Q5208" s="6"/>
      <c r="R5208" s="6"/>
      <c r="S5208" s="6"/>
      <c r="T5208" s="6"/>
      <c r="U5208" s="6"/>
      <c r="V5208" s="6"/>
      <c r="W5208" s="6"/>
      <c r="X5208" s="6"/>
      <c r="Y5208" s="6"/>
      <c r="Z5208" s="6"/>
      <c r="AA5208" s="6"/>
      <c r="AB5208" s="21"/>
      <c r="AC5208" s="21"/>
      <c r="AD5208" s="21"/>
      <c r="AE5208" s="6"/>
      <c r="AF5208" s="6"/>
      <c r="AG5208" s="6"/>
      <c r="AH5208" s="6"/>
    </row>
    <row r="5209" spans="1:34" x14ac:dyDescent="0.35">
      <c r="A5209" s="20"/>
      <c r="B5209" s="6"/>
      <c r="C5209" s="6"/>
      <c r="D5209" s="6"/>
      <c r="E5209" s="6"/>
      <c r="F5209" s="6"/>
      <c r="G5209" s="6"/>
      <c r="H5209" s="6"/>
      <c r="I5209" s="6"/>
      <c r="J5209" s="6"/>
      <c r="K5209" s="6"/>
      <c r="L5209" s="6"/>
      <c r="M5209" s="6"/>
      <c r="N5209" s="6"/>
      <c r="O5209" s="6"/>
      <c r="P5209" s="6"/>
      <c r="Q5209" s="6"/>
      <c r="R5209" s="6"/>
      <c r="S5209" s="6"/>
      <c r="T5209" s="6"/>
      <c r="U5209" s="6"/>
      <c r="V5209" s="6"/>
      <c r="W5209" s="6"/>
      <c r="X5209" s="6"/>
      <c r="Y5209" s="6"/>
      <c r="Z5209" s="6"/>
      <c r="AA5209" s="6"/>
      <c r="AB5209" s="21"/>
      <c r="AC5209" s="21"/>
      <c r="AD5209" s="21"/>
      <c r="AE5209" s="6"/>
      <c r="AF5209" s="6"/>
      <c r="AG5209" s="6"/>
      <c r="AH5209" s="6"/>
    </row>
    <row r="5210" spans="1:34" x14ac:dyDescent="0.35">
      <c r="A5210" s="20"/>
      <c r="B5210" s="6"/>
      <c r="C5210" s="6"/>
      <c r="D5210" s="6"/>
      <c r="E5210" s="6"/>
      <c r="F5210" s="6"/>
      <c r="G5210" s="6"/>
      <c r="H5210" s="6"/>
      <c r="I5210" s="6"/>
      <c r="J5210" s="6"/>
      <c r="K5210" s="6"/>
      <c r="L5210" s="6"/>
      <c r="M5210" s="6"/>
      <c r="N5210" s="6"/>
      <c r="O5210" s="6"/>
      <c r="P5210" s="6"/>
      <c r="Q5210" s="6"/>
      <c r="R5210" s="6"/>
      <c r="S5210" s="6"/>
      <c r="T5210" s="6"/>
      <c r="U5210" s="6"/>
      <c r="V5210" s="6"/>
      <c r="W5210" s="6"/>
      <c r="X5210" s="6"/>
      <c r="Y5210" s="6"/>
      <c r="Z5210" s="6"/>
      <c r="AA5210" s="6"/>
      <c r="AB5210" s="21"/>
      <c r="AC5210" s="21"/>
      <c r="AD5210" s="21"/>
      <c r="AE5210" s="6"/>
      <c r="AF5210" s="6"/>
      <c r="AG5210" s="6"/>
      <c r="AH5210" s="6"/>
    </row>
    <row r="5211" spans="1:34" x14ac:dyDescent="0.35">
      <c r="A5211" s="20"/>
      <c r="B5211" s="6"/>
      <c r="C5211" s="6"/>
      <c r="D5211" s="6"/>
      <c r="E5211" s="6"/>
      <c r="F5211" s="6"/>
      <c r="G5211" s="6"/>
      <c r="H5211" s="6"/>
      <c r="I5211" s="6"/>
      <c r="J5211" s="6"/>
      <c r="K5211" s="6"/>
      <c r="L5211" s="6"/>
      <c r="M5211" s="6"/>
      <c r="N5211" s="6"/>
      <c r="O5211" s="6"/>
      <c r="P5211" s="6"/>
      <c r="Q5211" s="6"/>
      <c r="R5211" s="6"/>
      <c r="S5211" s="6"/>
      <c r="T5211" s="6"/>
      <c r="U5211" s="6"/>
      <c r="V5211" s="6"/>
      <c r="W5211" s="6"/>
      <c r="X5211" s="6"/>
      <c r="Y5211" s="6"/>
      <c r="Z5211" s="6"/>
      <c r="AA5211" s="6"/>
      <c r="AB5211" s="21"/>
      <c r="AC5211" s="21"/>
      <c r="AD5211" s="21"/>
      <c r="AE5211" s="6"/>
      <c r="AF5211" s="6"/>
      <c r="AG5211" s="6"/>
      <c r="AH5211" s="6"/>
    </row>
    <row r="5212" spans="1:34" x14ac:dyDescent="0.35">
      <c r="A5212" s="20"/>
      <c r="B5212" s="6"/>
      <c r="C5212" s="6"/>
      <c r="D5212" s="6"/>
      <c r="E5212" s="6"/>
      <c r="F5212" s="6"/>
      <c r="G5212" s="6"/>
      <c r="H5212" s="6"/>
      <c r="I5212" s="6"/>
      <c r="J5212" s="6"/>
      <c r="K5212" s="6"/>
      <c r="L5212" s="6"/>
      <c r="M5212" s="6"/>
      <c r="N5212" s="6"/>
      <c r="O5212" s="6"/>
      <c r="P5212" s="6"/>
      <c r="Q5212" s="6"/>
      <c r="R5212" s="6"/>
      <c r="S5212" s="6"/>
      <c r="T5212" s="6"/>
      <c r="U5212" s="6"/>
      <c r="V5212" s="6"/>
      <c r="W5212" s="6"/>
      <c r="X5212" s="6"/>
      <c r="Y5212" s="6"/>
      <c r="Z5212" s="6"/>
      <c r="AA5212" s="6"/>
      <c r="AB5212" s="21"/>
      <c r="AC5212" s="21"/>
      <c r="AD5212" s="21"/>
      <c r="AE5212" s="6"/>
      <c r="AF5212" s="6"/>
      <c r="AG5212" s="6"/>
      <c r="AH5212" s="6"/>
    </row>
    <row r="5213" spans="1:34" x14ac:dyDescent="0.35">
      <c r="A5213" s="20"/>
      <c r="B5213" s="6"/>
      <c r="C5213" s="6"/>
      <c r="D5213" s="6"/>
      <c r="E5213" s="6"/>
      <c r="F5213" s="6"/>
      <c r="G5213" s="6"/>
      <c r="H5213" s="6"/>
      <c r="I5213" s="6"/>
      <c r="J5213" s="6"/>
      <c r="K5213" s="6"/>
      <c r="L5213" s="6"/>
      <c r="M5213" s="6"/>
      <c r="N5213" s="6"/>
      <c r="O5213" s="6"/>
      <c r="P5213" s="6"/>
      <c r="Q5213" s="6"/>
      <c r="R5213" s="6"/>
      <c r="S5213" s="6"/>
      <c r="T5213" s="6"/>
      <c r="U5213" s="6"/>
      <c r="V5213" s="6"/>
      <c r="W5213" s="6"/>
      <c r="X5213" s="6"/>
      <c r="Y5213" s="6"/>
      <c r="Z5213" s="6"/>
      <c r="AA5213" s="6"/>
      <c r="AB5213" s="21"/>
      <c r="AC5213" s="21"/>
      <c r="AD5213" s="21"/>
      <c r="AE5213" s="6"/>
      <c r="AF5213" s="6"/>
      <c r="AG5213" s="6"/>
      <c r="AH5213" s="6"/>
    </row>
    <row r="5214" spans="1:34" x14ac:dyDescent="0.35">
      <c r="A5214" s="20"/>
      <c r="B5214" s="6"/>
      <c r="C5214" s="6"/>
      <c r="D5214" s="6"/>
      <c r="E5214" s="6"/>
      <c r="F5214" s="6"/>
      <c r="G5214" s="6"/>
      <c r="H5214" s="6"/>
      <c r="I5214" s="6"/>
      <c r="J5214" s="6"/>
      <c r="K5214" s="6"/>
      <c r="L5214" s="6"/>
      <c r="M5214" s="6"/>
      <c r="N5214" s="6"/>
      <c r="O5214" s="6"/>
      <c r="P5214" s="6"/>
      <c r="Q5214" s="6"/>
      <c r="R5214" s="6"/>
      <c r="S5214" s="6"/>
      <c r="T5214" s="6"/>
      <c r="U5214" s="6"/>
      <c r="V5214" s="6"/>
      <c r="W5214" s="6"/>
      <c r="X5214" s="6"/>
      <c r="Y5214" s="6"/>
      <c r="Z5214" s="6"/>
      <c r="AA5214" s="6"/>
      <c r="AB5214" s="21"/>
      <c r="AC5214" s="21"/>
      <c r="AD5214" s="21"/>
      <c r="AE5214" s="6"/>
      <c r="AF5214" s="6"/>
      <c r="AG5214" s="6"/>
      <c r="AH5214" s="6"/>
    </row>
    <row r="5215" spans="1:34" x14ac:dyDescent="0.35">
      <c r="A5215" s="20"/>
      <c r="B5215" s="6"/>
      <c r="C5215" s="6"/>
      <c r="D5215" s="6"/>
      <c r="E5215" s="6"/>
      <c r="F5215" s="6"/>
      <c r="G5215" s="6"/>
      <c r="H5215" s="6"/>
      <c r="I5215" s="6"/>
      <c r="J5215" s="6"/>
      <c r="K5215" s="6"/>
      <c r="L5215" s="6"/>
      <c r="M5215" s="6"/>
      <c r="N5215" s="6"/>
      <c r="O5215" s="6"/>
      <c r="P5215" s="6"/>
      <c r="Q5215" s="6"/>
      <c r="R5215" s="6"/>
      <c r="S5215" s="6"/>
      <c r="T5215" s="6"/>
      <c r="U5215" s="6"/>
      <c r="V5215" s="6"/>
      <c r="W5215" s="6"/>
      <c r="X5215" s="6"/>
      <c r="Y5215" s="6"/>
      <c r="Z5215" s="6"/>
      <c r="AA5215" s="6"/>
      <c r="AB5215" s="21"/>
      <c r="AC5215" s="21"/>
      <c r="AD5215" s="21"/>
      <c r="AE5215" s="6"/>
      <c r="AF5215" s="6"/>
      <c r="AG5215" s="6"/>
      <c r="AH5215" s="6"/>
    </row>
    <row r="5216" spans="1:34" x14ac:dyDescent="0.35">
      <c r="A5216" s="20"/>
      <c r="B5216" s="6"/>
      <c r="C5216" s="6"/>
      <c r="D5216" s="6"/>
      <c r="E5216" s="6"/>
      <c r="F5216" s="6"/>
      <c r="G5216" s="6"/>
      <c r="H5216" s="6"/>
      <c r="I5216" s="6"/>
      <c r="J5216" s="6"/>
      <c r="K5216" s="6"/>
      <c r="L5216" s="6"/>
      <c r="M5216" s="6"/>
      <c r="N5216" s="6"/>
      <c r="O5216" s="6"/>
      <c r="P5216" s="6"/>
      <c r="Q5216" s="6"/>
      <c r="R5216" s="6"/>
      <c r="S5216" s="6"/>
      <c r="T5216" s="6"/>
      <c r="U5216" s="6"/>
      <c r="V5216" s="6"/>
      <c r="W5216" s="6"/>
      <c r="X5216" s="6"/>
      <c r="Y5216" s="6"/>
      <c r="Z5216" s="6"/>
      <c r="AA5216" s="6"/>
      <c r="AB5216" s="21"/>
      <c r="AC5216" s="21"/>
      <c r="AD5216" s="21"/>
      <c r="AE5216" s="6"/>
      <c r="AF5216" s="6"/>
      <c r="AG5216" s="6"/>
      <c r="AH5216" s="6"/>
    </row>
    <row r="5217" spans="1:34" x14ac:dyDescent="0.35">
      <c r="A5217" s="20"/>
      <c r="B5217" s="6"/>
      <c r="C5217" s="6"/>
      <c r="D5217" s="6"/>
      <c r="E5217" s="6"/>
      <c r="F5217" s="6"/>
      <c r="G5217" s="6"/>
      <c r="H5217" s="6"/>
      <c r="I5217" s="6"/>
      <c r="J5217" s="6"/>
      <c r="K5217" s="6"/>
      <c r="L5217" s="6"/>
      <c r="M5217" s="6"/>
      <c r="N5217" s="6"/>
      <c r="O5217" s="6"/>
      <c r="P5217" s="6"/>
      <c r="Q5217" s="6"/>
      <c r="R5217" s="6"/>
      <c r="S5217" s="6"/>
      <c r="T5217" s="6"/>
      <c r="U5217" s="6"/>
      <c r="V5217" s="6"/>
      <c r="W5217" s="6"/>
      <c r="X5217" s="6"/>
      <c r="Y5217" s="6"/>
      <c r="Z5217" s="6"/>
      <c r="AA5217" s="6"/>
      <c r="AB5217" s="21"/>
      <c r="AC5217" s="21"/>
      <c r="AD5217" s="21"/>
      <c r="AE5217" s="6"/>
      <c r="AF5217" s="6"/>
      <c r="AG5217" s="6"/>
      <c r="AH5217" s="6"/>
    </row>
    <row r="5218" spans="1:34" x14ac:dyDescent="0.35">
      <c r="A5218" s="20"/>
      <c r="B5218" s="6"/>
      <c r="C5218" s="6"/>
      <c r="D5218" s="6"/>
      <c r="E5218" s="6"/>
      <c r="F5218" s="6"/>
      <c r="G5218" s="6"/>
      <c r="H5218" s="6"/>
      <c r="I5218" s="6"/>
      <c r="J5218" s="6"/>
      <c r="K5218" s="6"/>
      <c r="L5218" s="6"/>
      <c r="M5218" s="6"/>
      <c r="N5218" s="6"/>
      <c r="O5218" s="6"/>
      <c r="P5218" s="6"/>
      <c r="Q5218" s="6"/>
      <c r="R5218" s="6"/>
      <c r="S5218" s="6"/>
      <c r="T5218" s="6"/>
      <c r="U5218" s="6"/>
      <c r="V5218" s="6"/>
      <c r="W5218" s="6"/>
      <c r="X5218" s="6"/>
      <c r="Y5218" s="6"/>
      <c r="Z5218" s="6"/>
      <c r="AA5218" s="6"/>
      <c r="AB5218" s="21"/>
      <c r="AC5218" s="21"/>
      <c r="AD5218" s="21"/>
      <c r="AE5218" s="6"/>
      <c r="AF5218" s="6"/>
      <c r="AG5218" s="6"/>
      <c r="AH5218" s="6"/>
    </row>
    <row r="5219" spans="1:34" x14ac:dyDescent="0.35">
      <c r="A5219" s="20"/>
      <c r="B5219" s="6"/>
      <c r="C5219" s="6"/>
      <c r="D5219" s="6"/>
      <c r="E5219" s="6"/>
      <c r="F5219" s="6"/>
      <c r="G5219" s="6"/>
      <c r="H5219" s="6"/>
      <c r="I5219" s="6"/>
      <c r="J5219" s="6"/>
      <c r="K5219" s="6"/>
      <c r="L5219" s="6"/>
      <c r="M5219" s="6"/>
      <c r="N5219" s="6"/>
      <c r="O5219" s="6"/>
      <c r="P5219" s="6"/>
      <c r="Q5219" s="6"/>
      <c r="R5219" s="6"/>
      <c r="S5219" s="6"/>
      <c r="T5219" s="6"/>
      <c r="U5219" s="6"/>
      <c r="V5219" s="6"/>
      <c r="W5219" s="6"/>
      <c r="X5219" s="6"/>
      <c r="Y5219" s="6"/>
      <c r="Z5219" s="6"/>
      <c r="AA5219" s="6"/>
      <c r="AB5219" s="21"/>
      <c r="AC5219" s="21"/>
      <c r="AD5219" s="21"/>
      <c r="AE5219" s="6"/>
      <c r="AF5219" s="6"/>
      <c r="AG5219" s="6"/>
      <c r="AH5219" s="6"/>
    </row>
    <row r="5220" spans="1:34" x14ac:dyDescent="0.35">
      <c r="A5220" s="20"/>
      <c r="B5220" s="6"/>
      <c r="C5220" s="6"/>
      <c r="D5220" s="6"/>
      <c r="E5220" s="6"/>
      <c r="F5220" s="6"/>
      <c r="G5220" s="6"/>
      <c r="H5220" s="6"/>
      <c r="I5220" s="6"/>
      <c r="J5220" s="6"/>
      <c r="K5220" s="6"/>
      <c r="L5220" s="6"/>
      <c r="M5220" s="6"/>
      <c r="N5220" s="6"/>
      <c r="O5220" s="6"/>
      <c r="P5220" s="6"/>
      <c r="Q5220" s="6"/>
      <c r="R5220" s="6"/>
      <c r="S5220" s="6"/>
      <c r="T5220" s="6"/>
      <c r="U5220" s="6"/>
      <c r="V5220" s="6"/>
      <c r="W5220" s="6"/>
      <c r="X5220" s="6"/>
      <c r="Y5220" s="6"/>
      <c r="Z5220" s="6"/>
      <c r="AA5220" s="6"/>
      <c r="AB5220" s="21"/>
      <c r="AC5220" s="21"/>
      <c r="AD5220" s="21"/>
      <c r="AE5220" s="6"/>
      <c r="AF5220" s="6"/>
      <c r="AG5220" s="6"/>
      <c r="AH5220" s="6"/>
    </row>
    <row r="5221" spans="1:34" x14ac:dyDescent="0.35">
      <c r="A5221" s="20"/>
      <c r="B5221" s="6"/>
      <c r="C5221" s="6"/>
      <c r="D5221" s="6"/>
      <c r="E5221" s="6"/>
      <c r="F5221" s="6"/>
      <c r="G5221" s="6"/>
      <c r="H5221" s="6"/>
      <c r="I5221" s="6"/>
      <c r="J5221" s="6"/>
      <c r="K5221" s="6"/>
      <c r="L5221" s="6"/>
      <c r="M5221" s="6"/>
      <c r="N5221" s="6"/>
      <c r="O5221" s="6"/>
      <c r="P5221" s="6"/>
      <c r="Q5221" s="6"/>
      <c r="R5221" s="6"/>
      <c r="S5221" s="6"/>
      <c r="T5221" s="6"/>
      <c r="U5221" s="6"/>
      <c r="V5221" s="6"/>
      <c r="W5221" s="6"/>
      <c r="X5221" s="6"/>
      <c r="Y5221" s="6"/>
      <c r="Z5221" s="6"/>
      <c r="AA5221" s="6"/>
      <c r="AB5221" s="21"/>
      <c r="AC5221" s="21"/>
      <c r="AD5221" s="21"/>
      <c r="AE5221" s="6"/>
      <c r="AF5221" s="6"/>
      <c r="AG5221" s="6"/>
      <c r="AH5221" s="6"/>
    </row>
    <row r="5222" spans="1:34" x14ac:dyDescent="0.35">
      <c r="A5222" s="20"/>
      <c r="B5222" s="6"/>
      <c r="C5222" s="6"/>
      <c r="D5222" s="6"/>
      <c r="E5222" s="6"/>
      <c r="F5222" s="6"/>
      <c r="G5222" s="6"/>
      <c r="H5222" s="6"/>
      <c r="I5222" s="6"/>
      <c r="J5222" s="6"/>
      <c r="K5222" s="6"/>
      <c r="L5222" s="6"/>
      <c r="M5222" s="6"/>
      <c r="N5222" s="6"/>
      <c r="O5222" s="6"/>
      <c r="P5222" s="6"/>
      <c r="Q5222" s="6"/>
      <c r="R5222" s="6"/>
      <c r="S5222" s="6"/>
      <c r="T5222" s="6"/>
      <c r="U5222" s="6"/>
      <c r="V5222" s="6"/>
      <c r="W5222" s="6"/>
      <c r="X5222" s="6"/>
      <c r="Y5222" s="6"/>
      <c r="Z5222" s="6"/>
      <c r="AA5222" s="6"/>
      <c r="AB5222" s="21"/>
      <c r="AC5222" s="21"/>
      <c r="AD5222" s="21"/>
      <c r="AE5222" s="6"/>
      <c r="AF5222" s="6"/>
      <c r="AG5222" s="6"/>
      <c r="AH5222" s="6"/>
    </row>
    <row r="5223" spans="1:34" x14ac:dyDescent="0.35">
      <c r="A5223" s="20"/>
      <c r="B5223" s="6"/>
      <c r="C5223" s="6"/>
      <c r="D5223" s="6"/>
      <c r="E5223" s="6"/>
      <c r="F5223" s="6"/>
      <c r="G5223" s="6"/>
      <c r="H5223" s="6"/>
      <c r="I5223" s="6"/>
      <c r="J5223" s="6"/>
      <c r="K5223" s="6"/>
      <c r="L5223" s="6"/>
      <c r="M5223" s="6"/>
      <c r="N5223" s="6"/>
      <c r="O5223" s="6"/>
      <c r="P5223" s="6"/>
      <c r="Q5223" s="6"/>
      <c r="R5223" s="6"/>
      <c r="S5223" s="6"/>
      <c r="T5223" s="6"/>
      <c r="U5223" s="6"/>
      <c r="V5223" s="6"/>
      <c r="W5223" s="6"/>
      <c r="X5223" s="6"/>
      <c r="Y5223" s="6"/>
      <c r="Z5223" s="6"/>
      <c r="AA5223" s="6"/>
      <c r="AB5223" s="21"/>
      <c r="AC5223" s="21"/>
      <c r="AD5223" s="21"/>
      <c r="AE5223" s="6"/>
      <c r="AF5223" s="6"/>
      <c r="AG5223" s="6"/>
      <c r="AH5223" s="6"/>
    </row>
    <row r="5224" spans="1:34" x14ac:dyDescent="0.35">
      <c r="A5224" s="20"/>
      <c r="B5224" s="6"/>
      <c r="C5224" s="6"/>
      <c r="D5224" s="6"/>
      <c r="E5224" s="6"/>
      <c r="F5224" s="6"/>
      <c r="G5224" s="6"/>
      <c r="H5224" s="6"/>
      <c r="I5224" s="6"/>
      <c r="J5224" s="6"/>
      <c r="K5224" s="6"/>
      <c r="L5224" s="6"/>
      <c r="M5224" s="6"/>
      <c r="N5224" s="6"/>
      <c r="O5224" s="6"/>
      <c r="P5224" s="6"/>
      <c r="Q5224" s="6"/>
      <c r="R5224" s="6"/>
      <c r="S5224" s="6"/>
      <c r="T5224" s="6"/>
      <c r="U5224" s="6"/>
      <c r="V5224" s="6"/>
      <c r="W5224" s="6"/>
      <c r="X5224" s="6"/>
      <c r="Y5224" s="6"/>
      <c r="Z5224" s="6"/>
      <c r="AA5224" s="6"/>
      <c r="AB5224" s="21"/>
      <c r="AC5224" s="21"/>
      <c r="AD5224" s="21"/>
      <c r="AE5224" s="6"/>
      <c r="AF5224" s="6"/>
      <c r="AG5224" s="6"/>
      <c r="AH5224" s="6"/>
    </row>
    <row r="5225" spans="1:34" x14ac:dyDescent="0.35">
      <c r="A5225" s="20"/>
      <c r="B5225" s="6"/>
      <c r="C5225" s="6"/>
      <c r="D5225" s="6"/>
      <c r="E5225" s="6"/>
      <c r="F5225" s="6"/>
      <c r="G5225" s="6"/>
      <c r="H5225" s="6"/>
      <c r="I5225" s="6"/>
      <c r="J5225" s="6"/>
      <c r="K5225" s="6"/>
      <c r="L5225" s="6"/>
      <c r="M5225" s="6"/>
      <c r="N5225" s="6"/>
      <c r="O5225" s="6"/>
      <c r="P5225" s="6"/>
      <c r="Q5225" s="6"/>
      <c r="R5225" s="6"/>
      <c r="S5225" s="6"/>
      <c r="T5225" s="6"/>
      <c r="U5225" s="6"/>
      <c r="V5225" s="6"/>
      <c r="W5225" s="6"/>
      <c r="X5225" s="6"/>
      <c r="Y5225" s="6"/>
      <c r="Z5225" s="6"/>
      <c r="AA5225" s="6"/>
      <c r="AB5225" s="21"/>
      <c r="AC5225" s="21"/>
      <c r="AD5225" s="21"/>
      <c r="AE5225" s="6"/>
      <c r="AF5225" s="6"/>
      <c r="AG5225" s="6"/>
      <c r="AH5225" s="6"/>
    </row>
    <row r="5226" spans="1:34" x14ac:dyDescent="0.35">
      <c r="A5226" s="20"/>
      <c r="B5226" s="6"/>
      <c r="C5226" s="6"/>
      <c r="D5226" s="6"/>
      <c r="E5226" s="6"/>
      <c r="F5226" s="6"/>
      <c r="G5226" s="6"/>
      <c r="H5226" s="6"/>
      <c r="I5226" s="6"/>
      <c r="J5226" s="6"/>
      <c r="K5226" s="6"/>
      <c r="L5226" s="6"/>
      <c r="M5226" s="6"/>
      <c r="N5226" s="6"/>
      <c r="O5226" s="6"/>
      <c r="P5226" s="6"/>
      <c r="Q5226" s="6"/>
      <c r="R5226" s="6"/>
      <c r="S5226" s="6"/>
      <c r="T5226" s="6"/>
      <c r="U5226" s="6"/>
      <c r="V5226" s="6"/>
      <c r="W5226" s="6"/>
      <c r="X5226" s="6"/>
      <c r="Y5226" s="6"/>
      <c r="Z5226" s="6"/>
      <c r="AA5226" s="6"/>
      <c r="AB5226" s="21"/>
      <c r="AC5226" s="21"/>
      <c r="AD5226" s="21"/>
      <c r="AE5226" s="6"/>
      <c r="AF5226" s="6"/>
      <c r="AG5226" s="6"/>
      <c r="AH5226" s="6"/>
    </row>
    <row r="5227" spans="1:34" x14ac:dyDescent="0.35">
      <c r="A5227" s="20"/>
      <c r="B5227" s="6"/>
      <c r="C5227" s="6"/>
      <c r="D5227" s="6"/>
      <c r="E5227" s="6"/>
      <c r="F5227" s="6"/>
      <c r="G5227" s="6"/>
      <c r="H5227" s="6"/>
      <c r="I5227" s="6"/>
      <c r="J5227" s="6"/>
      <c r="K5227" s="6"/>
      <c r="L5227" s="6"/>
      <c r="M5227" s="6"/>
      <c r="N5227" s="6"/>
      <c r="O5227" s="6"/>
      <c r="P5227" s="6"/>
      <c r="Q5227" s="6"/>
      <c r="R5227" s="6"/>
      <c r="S5227" s="6"/>
      <c r="T5227" s="6"/>
      <c r="U5227" s="6"/>
      <c r="V5227" s="6"/>
      <c r="W5227" s="6"/>
      <c r="X5227" s="6"/>
      <c r="Y5227" s="6"/>
      <c r="Z5227" s="6"/>
      <c r="AA5227" s="6"/>
      <c r="AB5227" s="21"/>
      <c r="AC5227" s="21"/>
      <c r="AD5227" s="21"/>
      <c r="AE5227" s="6"/>
      <c r="AF5227" s="6"/>
      <c r="AG5227" s="6"/>
      <c r="AH5227" s="6"/>
    </row>
    <row r="5228" spans="1:34" x14ac:dyDescent="0.35">
      <c r="A5228" s="20"/>
      <c r="B5228" s="6"/>
      <c r="C5228" s="6"/>
      <c r="D5228" s="6"/>
      <c r="E5228" s="6"/>
      <c r="F5228" s="6"/>
      <c r="G5228" s="6"/>
      <c r="H5228" s="6"/>
      <c r="I5228" s="6"/>
      <c r="J5228" s="6"/>
      <c r="K5228" s="6"/>
      <c r="L5228" s="6"/>
      <c r="M5228" s="6"/>
      <c r="N5228" s="6"/>
      <c r="O5228" s="6"/>
      <c r="P5228" s="6"/>
      <c r="Q5228" s="6"/>
      <c r="R5228" s="6"/>
      <c r="S5228" s="6"/>
      <c r="T5228" s="6"/>
      <c r="U5228" s="6"/>
      <c r="V5228" s="6"/>
      <c r="W5228" s="6"/>
      <c r="X5228" s="6"/>
      <c r="Y5228" s="6"/>
      <c r="Z5228" s="6"/>
      <c r="AA5228" s="6"/>
      <c r="AB5228" s="21"/>
      <c r="AC5228" s="21"/>
      <c r="AD5228" s="21"/>
      <c r="AE5228" s="6"/>
      <c r="AF5228" s="6"/>
      <c r="AG5228" s="6"/>
      <c r="AH5228" s="6"/>
    </row>
    <row r="5229" spans="1:34" x14ac:dyDescent="0.35">
      <c r="A5229" s="20"/>
      <c r="B5229" s="6"/>
      <c r="C5229" s="6"/>
      <c r="D5229" s="6"/>
      <c r="E5229" s="6"/>
      <c r="F5229" s="6"/>
      <c r="G5229" s="6"/>
      <c r="H5229" s="6"/>
      <c r="I5229" s="6"/>
      <c r="J5229" s="6"/>
      <c r="K5229" s="6"/>
      <c r="L5229" s="6"/>
      <c r="M5229" s="6"/>
      <c r="N5229" s="6"/>
      <c r="O5229" s="6"/>
      <c r="P5229" s="6"/>
      <c r="Q5229" s="6"/>
      <c r="R5229" s="6"/>
      <c r="S5229" s="6"/>
      <c r="T5229" s="6"/>
      <c r="U5229" s="6"/>
      <c r="V5229" s="6"/>
      <c r="W5229" s="6"/>
      <c r="X5229" s="6"/>
      <c r="Y5229" s="6"/>
      <c r="Z5229" s="6"/>
      <c r="AA5229" s="6"/>
      <c r="AB5229" s="21"/>
      <c r="AC5229" s="21"/>
      <c r="AD5229" s="21"/>
      <c r="AE5229" s="6"/>
      <c r="AF5229" s="6"/>
      <c r="AG5229" s="6"/>
      <c r="AH5229" s="6"/>
    </row>
    <row r="5230" spans="1:34" x14ac:dyDescent="0.35">
      <c r="A5230" s="20"/>
      <c r="B5230" s="6"/>
      <c r="C5230" s="6"/>
      <c r="D5230" s="6"/>
      <c r="E5230" s="6"/>
      <c r="F5230" s="6"/>
      <c r="G5230" s="6"/>
      <c r="H5230" s="6"/>
      <c r="I5230" s="6"/>
      <c r="J5230" s="6"/>
      <c r="K5230" s="6"/>
      <c r="L5230" s="6"/>
      <c r="M5230" s="6"/>
      <c r="N5230" s="6"/>
      <c r="O5230" s="6"/>
      <c r="P5230" s="6"/>
      <c r="Q5230" s="6"/>
      <c r="R5230" s="6"/>
      <c r="S5230" s="6"/>
      <c r="T5230" s="6"/>
      <c r="U5230" s="6"/>
      <c r="V5230" s="6"/>
      <c r="W5230" s="6"/>
      <c r="X5230" s="6"/>
      <c r="Y5230" s="6"/>
      <c r="Z5230" s="6"/>
      <c r="AA5230" s="6"/>
      <c r="AB5230" s="21"/>
      <c r="AC5230" s="21"/>
      <c r="AD5230" s="21"/>
      <c r="AE5230" s="6"/>
      <c r="AF5230" s="6"/>
      <c r="AG5230" s="6"/>
      <c r="AH5230" s="6"/>
    </row>
    <row r="5231" spans="1:34" x14ac:dyDescent="0.35">
      <c r="A5231" s="20"/>
      <c r="B5231" s="6"/>
      <c r="C5231" s="6"/>
      <c r="D5231" s="6"/>
      <c r="E5231" s="6"/>
      <c r="F5231" s="6"/>
      <c r="G5231" s="6"/>
      <c r="H5231" s="6"/>
      <c r="I5231" s="6"/>
      <c r="J5231" s="6"/>
      <c r="K5231" s="6"/>
      <c r="L5231" s="6"/>
      <c r="M5231" s="6"/>
      <c r="N5231" s="6"/>
      <c r="O5231" s="6"/>
      <c r="P5231" s="6"/>
      <c r="Q5231" s="6"/>
      <c r="R5231" s="6"/>
      <c r="S5231" s="6"/>
      <c r="T5231" s="6"/>
      <c r="U5231" s="6"/>
      <c r="V5231" s="6"/>
      <c r="W5231" s="6"/>
      <c r="X5231" s="6"/>
      <c r="Y5231" s="6"/>
      <c r="Z5231" s="6"/>
      <c r="AA5231" s="6"/>
      <c r="AB5231" s="21"/>
      <c r="AC5231" s="21"/>
      <c r="AD5231" s="21"/>
      <c r="AE5231" s="6"/>
      <c r="AF5231" s="6"/>
      <c r="AG5231" s="6"/>
      <c r="AH5231" s="6"/>
    </row>
    <row r="5232" spans="1:34" x14ac:dyDescent="0.35">
      <c r="A5232" s="20"/>
      <c r="B5232" s="6"/>
      <c r="C5232" s="6"/>
      <c r="D5232" s="6"/>
      <c r="E5232" s="6"/>
      <c r="F5232" s="6"/>
      <c r="G5232" s="6"/>
      <c r="H5232" s="6"/>
      <c r="I5232" s="6"/>
      <c r="J5232" s="6"/>
      <c r="K5232" s="6"/>
      <c r="L5232" s="6"/>
      <c r="M5232" s="6"/>
      <c r="N5232" s="6"/>
      <c r="O5232" s="6"/>
      <c r="P5232" s="6"/>
      <c r="Q5232" s="6"/>
      <c r="R5232" s="6"/>
      <c r="S5232" s="6"/>
      <c r="T5232" s="6"/>
      <c r="U5232" s="6"/>
      <c r="V5232" s="6"/>
      <c r="W5232" s="6"/>
      <c r="X5232" s="6"/>
      <c r="Y5232" s="6"/>
      <c r="Z5232" s="6"/>
      <c r="AA5232" s="6"/>
      <c r="AB5232" s="21"/>
      <c r="AC5232" s="21"/>
      <c r="AD5232" s="21"/>
      <c r="AE5232" s="6"/>
      <c r="AF5232" s="6"/>
      <c r="AG5232" s="6"/>
      <c r="AH5232" s="6"/>
    </row>
    <row r="5233" spans="1:34" x14ac:dyDescent="0.35">
      <c r="A5233" s="20"/>
      <c r="B5233" s="6"/>
      <c r="C5233" s="6"/>
      <c r="D5233" s="6"/>
      <c r="E5233" s="6"/>
      <c r="F5233" s="6"/>
      <c r="G5233" s="6"/>
      <c r="H5233" s="6"/>
      <c r="I5233" s="6"/>
      <c r="J5233" s="6"/>
      <c r="K5233" s="6"/>
      <c r="L5233" s="6"/>
      <c r="M5233" s="6"/>
      <c r="N5233" s="6"/>
      <c r="O5233" s="6"/>
      <c r="P5233" s="6"/>
      <c r="Q5233" s="6"/>
      <c r="R5233" s="6"/>
      <c r="S5233" s="6"/>
      <c r="T5233" s="6"/>
      <c r="U5233" s="6"/>
      <c r="V5233" s="6"/>
      <c r="W5233" s="6"/>
      <c r="X5233" s="6"/>
      <c r="Y5233" s="6"/>
      <c r="Z5233" s="6"/>
      <c r="AA5233" s="6"/>
      <c r="AB5233" s="21"/>
      <c r="AC5233" s="21"/>
      <c r="AD5233" s="21"/>
      <c r="AE5233" s="6"/>
      <c r="AF5233" s="6"/>
      <c r="AG5233" s="6"/>
      <c r="AH5233" s="6"/>
    </row>
    <row r="5234" spans="1:34" x14ac:dyDescent="0.35">
      <c r="A5234" s="20"/>
      <c r="B5234" s="6"/>
      <c r="C5234" s="6"/>
      <c r="D5234" s="6"/>
      <c r="E5234" s="6"/>
      <c r="F5234" s="6"/>
      <c r="G5234" s="6"/>
      <c r="H5234" s="6"/>
      <c r="I5234" s="6"/>
      <c r="J5234" s="6"/>
      <c r="K5234" s="6"/>
      <c r="L5234" s="6"/>
      <c r="M5234" s="6"/>
      <c r="N5234" s="6"/>
      <c r="O5234" s="6"/>
      <c r="P5234" s="6"/>
      <c r="Q5234" s="6"/>
      <c r="R5234" s="6"/>
      <c r="S5234" s="6"/>
      <c r="T5234" s="6"/>
      <c r="U5234" s="6"/>
      <c r="V5234" s="6"/>
      <c r="W5234" s="6"/>
      <c r="X5234" s="6"/>
      <c r="Y5234" s="6"/>
      <c r="Z5234" s="6"/>
      <c r="AA5234" s="6"/>
      <c r="AB5234" s="21"/>
      <c r="AC5234" s="21"/>
      <c r="AD5234" s="21"/>
      <c r="AE5234" s="6"/>
      <c r="AF5234" s="6"/>
      <c r="AG5234" s="6"/>
      <c r="AH5234" s="6"/>
    </row>
    <row r="5235" spans="1:34" x14ac:dyDescent="0.35">
      <c r="A5235" s="20"/>
      <c r="B5235" s="6"/>
      <c r="C5235" s="6"/>
      <c r="D5235" s="6"/>
      <c r="E5235" s="6"/>
      <c r="F5235" s="6"/>
      <c r="G5235" s="6"/>
      <c r="H5235" s="6"/>
      <c r="I5235" s="6"/>
      <c r="J5235" s="6"/>
      <c r="K5235" s="6"/>
      <c r="L5235" s="6"/>
      <c r="M5235" s="6"/>
      <c r="N5235" s="6"/>
      <c r="O5235" s="6"/>
      <c r="P5235" s="6"/>
      <c r="Q5235" s="6"/>
      <c r="R5235" s="6"/>
      <c r="S5235" s="6"/>
      <c r="T5235" s="6"/>
      <c r="U5235" s="6"/>
      <c r="V5235" s="6"/>
      <c r="W5235" s="6"/>
      <c r="X5235" s="6"/>
      <c r="Y5235" s="6"/>
      <c r="Z5235" s="6"/>
      <c r="AA5235" s="6"/>
      <c r="AB5235" s="21"/>
      <c r="AC5235" s="21"/>
      <c r="AD5235" s="21"/>
      <c r="AE5235" s="6"/>
      <c r="AF5235" s="6"/>
      <c r="AG5235" s="6"/>
      <c r="AH5235" s="6"/>
    </row>
    <row r="5236" spans="1:34" x14ac:dyDescent="0.35">
      <c r="A5236" s="20"/>
      <c r="B5236" s="6"/>
      <c r="C5236" s="6"/>
      <c r="D5236" s="6"/>
      <c r="E5236" s="6"/>
      <c r="F5236" s="6"/>
      <c r="G5236" s="6"/>
      <c r="H5236" s="6"/>
      <c r="I5236" s="6"/>
      <c r="J5236" s="6"/>
      <c r="K5236" s="6"/>
      <c r="L5236" s="6"/>
      <c r="M5236" s="6"/>
      <c r="N5236" s="6"/>
      <c r="O5236" s="6"/>
      <c r="P5236" s="6"/>
      <c r="Q5236" s="6"/>
      <c r="R5236" s="6"/>
      <c r="S5236" s="6"/>
      <c r="T5236" s="6"/>
      <c r="U5236" s="6"/>
      <c r="V5236" s="6"/>
      <c r="W5236" s="6"/>
      <c r="X5236" s="6"/>
      <c r="Y5236" s="6"/>
      <c r="Z5236" s="6"/>
      <c r="AA5236" s="6"/>
      <c r="AB5236" s="21"/>
      <c r="AC5236" s="21"/>
      <c r="AD5236" s="21"/>
      <c r="AE5236" s="6"/>
      <c r="AF5236" s="6"/>
      <c r="AG5236" s="6"/>
      <c r="AH5236" s="6"/>
    </row>
    <row r="5237" spans="1:34" x14ac:dyDescent="0.35">
      <c r="A5237" s="20"/>
      <c r="B5237" s="6"/>
      <c r="C5237" s="6"/>
      <c r="D5237" s="6"/>
      <c r="E5237" s="6"/>
      <c r="F5237" s="6"/>
      <c r="G5237" s="6"/>
      <c r="H5237" s="6"/>
      <c r="I5237" s="6"/>
      <c r="J5237" s="6"/>
      <c r="K5237" s="6"/>
      <c r="L5237" s="6"/>
      <c r="M5237" s="6"/>
      <c r="N5237" s="6"/>
      <c r="O5237" s="6"/>
      <c r="P5237" s="6"/>
      <c r="Q5237" s="6"/>
      <c r="R5237" s="6"/>
      <c r="S5237" s="6"/>
      <c r="T5237" s="6"/>
      <c r="U5237" s="6"/>
      <c r="V5237" s="6"/>
      <c r="W5237" s="6"/>
      <c r="X5237" s="6"/>
      <c r="Y5237" s="6"/>
      <c r="Z5237" s="6"/>
      <c r="AA5237" s="6"/>
      <c r="AB5237" s="21"/>
      <c r="AC5237" s="21"/>
      <c r="AD5237" s="21"/>
      <c r="AE5237" s="6"/>
      <c r="AF5237" s="6"/>
      <c r="AG5237" s="6"/>
      <c r="AH5237" s="6"/>
    </row>
    <row r="5238" spans="1:34" x14ac:dyDescent="0.35">
      <c r="A5238" s="20"/>
      <c r="B5238" s="6"/>
      <c r="C5238" s="6"/>
      <c r="D5238" s="6"/>
      <c r="E5238" s="6"/>
      <c r="F5238" s="6"/>
      <c r="G5238" s="6"/>
      <c r="H5238" s="6"/>
      <c r="I5238" s="6"/>
      <c r="J5238" s="6"/>
      <c r="K5238" s="6"/>
      <c r="L5238" s="6"/>
      <c r="M5238" s="6"/>
      <c r="N5238" s="6"/>
      <c r="O5238" s="6"/>
      <c r="P5238" s="6"/>
      <c r="Q5238" s="6"/>
      <c r="R5238" s="6"/>
      <c r="S5238" s="6"/>
      <c r="T5238" s="6"/>
      <c r="U5238" s="6"/>
      <c r="V5238" s="6"/>
      <c r="W5238" s="6"/>
      <c r="X5238" s="6"/>
      <c r="Y5238" s="6"/>
      <c r="Z5238" s="6"/>
      <c r="AA5238" s="6"/>
      <c r="AB5238" s="21"/>
      <c r="AC5238" s="21"/>
      <c r="AD5238" s="21"/>
      <c r="AE5238" s="6"/>
      <c r="AF5238" s="6"/>
      <c r="AG5238" s="6"/>
      <c r="AH5238" s="6"/>
    </row>
    <row r="5239" spans="1:34" x14ac:dyDescent="0.35">
      <c r="A5239" s="20"/>
      <c r="B5239" s="6"/>
      <c r="C5239" s="6"/>
      <c r="D5239" s="6"/>
      <c r="E5239" s="6"/>
      <c r="F5239" s="6"/>
      <c r="G5239" s="6"/>
      <c r="H5239" s="6"/>
      <c r="I5239" s="6"/>
      <c r="J5239" s="6"/>
      <c r="K5239" s="6"/>
      <c r="L5239" s="6"/>
      <c r="M5239" s="6"/>
      <c r="N5239" s="6"/>
      <c r="O5239" s="6"/>
      <c r="P5239" s="6"/>
      <c r="Q5239" s="6"/>
      <c r="R5239" s="6"/>
      <c r="S5239" s="6"/>
      <c r="T5239" s="6"/>
      <c r="U5239" s="6"/>
      <c r="V5239" s="6"/>
      <c r="W5239" s="6"/>
      <c r="X5239" s="6"/>
      <c r="Y5239" s="6"/>
      <c r="Z5239" s="6"/>
      <c r="AA5239" s="6"/>
      <c r="AB5239" s="21"/>
      <c r="AC5239" s="21"/>
      <c r="AD5239" s="21"/>
      <c r="AE5239" s="6"/>
      <c r="AF5239" s="6"/>
      <c r="AG5239" s="6"/>
      <c r="AH5239" s="6"/>
    </row>
    <row r="5240" spans="1:34" x14ac:dyDescent="0.35">
      <c r="A5240" s="20"/>
      <c r="B5240" s="6"/>
      <c r="C5240" s="6"/>
      <c r="D5240" s="6"/>
      <c r="E5240" s="6"/>
      <c r="F5240" s="6"/>
      <c r="G5240" s="6"/>
      <c r="H5240" s="6"/>
      <c r="I5240" s="6"/>
      <c r="J5240" s="6"/>
      <c r="K5240" s="6"/>
      <c r="L5240" s="6"/>
      <c r="M5240" s="6"/>
      <c r="N5240" s="6"/>
      <c r="O5240" s="6"/>
      <c r="P5240" s="6"/>
      <c r="Q5240" s="6"/>
      <c r="R5240" s="6"/>
      <c r="S5240" s="6"/>
      <c r="T5240" s="6"/>
      <c r="U5240" s="6"/>
      <c r="V5240" s="6"/>
      <c r="W5240" s="6"/>
      <c r="X5240" s="6"/>
      <c r="Y5240" s="6"/>
      <c r="Z5240" s="6"/>
      <c r="AA5240" s="6"/>
      <c r="AB5240" s="21"/>
      <c r="AC5240" s="21"/>
      <c r="AD5240" s="21"/>
      <c r="AE5240" s="6"/>
      <c r="AF5240" s="6"/>
      <c r="AG5240" s="6"/>
      <c r="AH5240" s="6"/>
    </row>
    <row r="5241" spans="1:34" x14ac:dyDescent="0.35">
      <c r="A5241" s="20"/>
      <c r="B5241" s="6"/>
      <c r="C5241" s="6"/>
      <c r="D5241" s="6"/>
      <c r="E5241" s="6"/>
      <c r="F5241" s="6"/>
      <c r="G5241" s="6"/>
      <c r="H5241" s="6"/>
      <c r="I5241" s="6"/>
      <c r="J5241" s="6"/>
      <c r="K5241" s="6"/>
      <c r="L5241" s="6"/>
      <c r="M5241" s="6"/>
      <c r="N5241" s="6"/>
      <c r="O5241" s="6"/>
      <c r="P5241" s="6"/>
      <c r="Q5241" s="6"/>
      <c r="R5241" s="6"/>
      <c r="S5241" s="6"/>
      <c r="T5241" s="6"/>
      <c r="U5241" s="6"/>
      <c r="V5241" s="6"/>
      <c r="W5241" s="6"/>
      <c r="X5241" s="6"/>
      <c r="Y5241" s="6"/>
      <c r="Z5241" s="6"/>
      <c r="AA5241" s="6"/>
      <c r="AB5241" s="21"/>
      <c r="AC5241" s="21"/>
      <c r="AD5241" s="21"/>
      <c r="AE5241" s="6"/>
      <c r="AF5241" s="6"/>
      <c r="AG5241" s="6"/>
      <c r="AH5241" s="6"/>
    </row>
    <row r="5242" spans="1:34" x14ac:dyDescent="0.35">
      <c r="A5242" s="20"/>
      <c r="B5242" s="6"/>
      <c r="C5242" s="6"/>
      <c r="D5242" s="6"/>
      <c r="E5242" s="6"/>
      <c r="F5242" s="6"/>
      <c r="G5242" s="6"/>
      <c r="H5242" s="6"/>
      <c r="I5242" s="6"/>
      <c r="J5242" s="6"/>
      <c r="K5242" s="6"/>
      <c r="L5242" s="6"/>
      <c r="M5242" s="6"/>
      <c r="N5242" s="6"/>
      <c r="O5242" s="6"/>
      <c r="P5242" s="6"/>
      <c r="Q5242" s="6"/>
      <c r="R5242" s="6"/>
      <c r="S5242" s="6"/>
      <c r="T5242" s="6"/>
      <c r="U5242" s="6"/>
      <c r="V5242" s="6"/>
      <c r="W5242" s="6"/>
      <c r="X5242" s="6"/>
      <c r="Y5242" s="6"/>
      <c r="Z5242" s="6"/>
      <c r="AA5242" s="6"/>
      <c r="AB5242" s="21"/>
      <c r="AC5242" s="21"/>
      <c r="AD5242" s="21"/>
      <c r="AE5242" s="6"/>
      <c r="AF5242" s="6"/>
      <c r="AG5242" s="6"/>
      <c r="AH5242" s="6"/>
    </row>
    <row r="5243" spans="1:34" x14ac:dyDescent="0.35">
      <c r="A5243" s="20"/>
      <c r="B5243" s="6"/>
      <c r="C5243" s="6"/>
      <c r="D5243" s="6"/>
      <c r="E5243" s="6"/>
      <c r="F5243" s="6"/>
      <c r="G5243" s="6"/>
      <c r="H5243" s="6"/>
      <c r="I5243" s="6"/>
      <c r="J5243" s="6"/>
      <c r="K5243" s="6"/>
      <c r="L5243" s="6"/>
      <c r="M5243" s="6"/>
      <c r="N5243" s="6"/>
      <c r="O5243" s="6"/>
      <c r="P5243" s="6"/>
      <c r="Q5243" s="6"/>
      <c r="R5243" s="6"/>
      <c r="S5243" s="6"/>
      <c r="T5243" s="6"/>
      <c r="U5243" s="6"/>
      <c r="V5243" s="6"/>
      <c r="W5243" s="6"/>
      <c r="X5243" s="6"/>
      <c r="Y5243" s="6"/>
      <c r="Z5243" s="6"/>
      <c r="AA5243" s="6"/>
      <c r="AB5243" s="21"/>
      <c r="AC5243" s="21"/>
      <c r="AD5243" s="21"/>
      <c r="AE5243" s="6"/>
      <c r="AF5243" s="6"/>
      <c r="AG5243" s="6"/>
      <c r="AH5243" s="6"/>
    </row>
    <row r="5244" spans="1:34" x14ac:dyDescent="0.35">
      <c r="A5244" s="20"/>
      <c r="B5244" s="6"/>
      <c r="C5244" s="6"/>
      <c r="D5244" s="6"/>
      <c r="E5244" s="6"/>
      <c r="F5244" s="6"/>
      <c r="G5244" s="6"/>
      <c r="H5244" s="6"/>
      <c r="I5244" s="6"/>
      <c r="J5244" s="6"/>
      <c r="K5244" s="6"/>
      <c r="L5244" s="6"/>
      <c r="M5244" s="6"/>
      <c r="N5244" s="6"/>
      <c r="O5244" s="6"/>
      <c r="P5244" s="6"/>
      <c r="Q5244" s="6"/>
      <c r="R5244" s="6"/>
      <c r="S5244" s="6"/>
      <c r="T5244" s="6"/>
      <c r="U5244" s="6"/>
      <c r="V5244" s="6"/>
      <c r="W5244" s="6"/>
      <c r="X5244" s="6"/>
      <c r="Y5244" s="6"/>
      <c r="Z5244" s="6"/>
      <c r="AA5244" s="6"/>
      <c r="AB5244" s="21"/>
      <c r="AC5244" s="21"/>
      <c r="AD5244" s="21"/>
      <c r="AE5244" s="6"/>
      <c r="AF5244" s="6"/>
      <c r="AG5244" s="6"/>
      <c r="AH5244" s="6"/>
    </row>
    <row r="5245" spans="1:34" x14ac:dyDescent="0.35">
      <c r="A5245" s="20"/>
      <c r="B5245" s="6"/>
      <c r="C5245" s="6"/>
      <c r="D5245" s="6"/>
      <c r="E5245" s="6"/>
      <c r="F5245" s="6"/>
      <c r="G5245" s="6"/>
      <c r="H5245" s="6"/>
      <c r="I5245" s="6"/>
      <c r="J5245" s="6"/>
      <c r="K5245" s="6"/>
      <c r="L5245" s="6"/>
      <c r="M5245" s="6"/>
      <c r="N5245" s="6"/>
      <c r="O5245" s="6"/>
      <c r="P5245" s="6"/>
      <c r="Q5245" s="6"/>
      <c r="R5245" s="6"/>
      <c r="S5245" s="6"/>
      <c r="T5245" s="6"/>
      <c r="U5245" s="6"/>
      <c r="V5245" s="6"/>
      <c r="W5245" s="6"/>
      <c r="X5245" s="6"/>
      <c r="Y5245" s="6"/>
      <c r="Z5245" s="6"/>
      <c r="AA5245" s="6"/>
      <c r="AB5245" s="21"/>
      <c r="AC5245" s="21"/>
      <c r="AD5245" s="21"/>
      <c r="AE5245" s="6"/>
      <c r="AF5245" s="6"/>
      <c r="AG5245" s="6"/>
      <c r="AH5245" s="6"/>
    </row>
    <row r="5246" spans="1:34" x14ac:dyDescent="0.35">
      <c r="A5246" s="20"/>
      <c r="B5246" s="6"/>
      <c r="C5246" s="6"/>
      <c r="D5246" s="6"/>
      <c r="E5246" s="6"/>
      <c r="F5246" s="6"/>
      <c r="G5246" s="6"/>
      <c r="H5246" s="6"/>
      <c r="I5246" s="6"/>
      <c r="J5246" s="6"/>
      <c r="K5246" s="6"/>
      <c r="L5246" s="6"/>
      <c r="M5246" s="6"/>
      <c r="N5246" s="6"/>
      <c r="O5246" s="6"/>
      <c r="P5246" s="6"/>
      <c r="Q5246" s="6"/>
      <c r="R5246" s="6"/>
      <c r="S5246" s="6"/>
      <c r="T5246" s="6"/>
      <c r="U5246" s="6"/>
      <c r="V5246" s="6"/>
      <c r="W5246" s="6"/>
      <c r="X5246" s="6"/>
      <c r="Y5246" s="6"/>
      <c r="Z5246" s="6"/>
      <c r="AA5246" s="6"/>
      <c r="AB5246" s="21"/>
      <c r="AC5246" s="21"/>
      <c r="AD5246" s="21"/>
      <c r="AE5246" s="6"/>
      <c r="AF5246" s="6"/>
      <c r="AG5246" s="6"/>
      <c r="AH5246" s="6"/>
    </row>
    <row r="5247" spans="1:34" x14ac:dyDescent="0.35">
      <c r="A5247" s="20"/>
      <c r="B5247" s="6"/>
      <c r="C5247" s="6"/>
      <c r="D5247" s="6"/>
      <c r="E5247" s="6"/>
      <c r="F5247" s="6"/>
      <c r="G5247" s="6"/>
      <c r="H5247" s="6"/>
      <c r="I5247" s="6"/>
      <c r="J5247" s="6"/>
      <c r="K5247" s="6"/>
      <c r="L5247" s="6"/>
      <c r="M5247" s="6"/>
      <c r="N5247" s="6"/>
      <c r="O5247" s="6"/>
      <c r="P5247" s="6"/>
      <c r="Q5247" s="6"/>
      <c r="R5247" s="6"/>
      <c r="S5247" s="6"/>
      <c r="T5247" s="6"/>
      <c r="U5247" s="6"/>
      <c r="V5247" s="6"/>
      <c r="W5247" s="6"/>
      <c r="X5247" s="6"/>
      <c r="Y5247" s="6"/>
      <c r="Z5247" s="6"/>
      <c r="AA5247" s="6"/>
      <c r="AB5247" s="21"/>
      <c r="AC5247" s="21"/>
      <c r="AD5247" s="21"/>
      <c r="AE5247" s="6"/>
      <c r="AF5247" s="6"/>
      <c r="AG5247" s="6"/>
      <c r="AH5247" s="6"/>
    </row>
    <row r="5248" spans="1:34" x14ac:dyDescent="0.35">
      <c r="A5248" s="20"/>
      <c r="B5248" s="6"/>
      <c r="C5248" s="6"/>
      <c r="D5248" s="6"/>
      <c r="E5248" s="6"/>
      <c r="F5248" s="6"/>
      <c r="G5248" s="6"/>
      <c r="H5248" s="6"/>
      <c r="I5248" s="6"/>
      <c r="J5248" s="6"/>
      <c r="K5248" s="6"/>
      <c r="L5248" s="6"/>
      <c r="M5248" s="6"/>
      <c r="N5248" s="6"/>
      <c r="O5248" s="6"/>
      <c r="P5248" s="6"/>
      <c r="Q5248" s="6"/>
      <c r="R5248" s="6"/>
      <c r="S5248" s="6"/>
      <c r="T5248" s="6"/>
      <c r="U5248" s="6"/>
      <c r="V5248" s="6"/>
      <c r="W5248" s="6"/>
      <c r="X5248" s="6"/>
      <c r="Y5248" s="6"/>
      <c r="Z5248" s="6"/>
      <c r="AA5248" s="6"/>
      <c r="AB5248" s="21"/>
      <c r="AC5248" s="21"/>
      <c r="AD5248" s="21"/>
      <c r="AE5248" s="6"/>
      <c r="AF5248" s="6"/>
      <c r="AG5248" s="6"/>
      <c r="AH5248" s="6"/>
    </row>
    <row r="5249" spans="1:34" x14ac:dyDescent="0.35">
      <c r="A5249" s="20"/>
      <c r="B5249" s="6"/>
      <c r="C5249" s="6"/>
      <c r="D5249" s="6"/>
      <c r="E5249" s="6"/>
      <c r="F5249" s="6"/>
      <c r="G5249" s="6"/>
      <c r="H5249" s="6"/>
      <c r="I5249" s="6"/>
      <c r="J5249" s="6"/>
      <c r="K5249" s="6"/>
      <c r="L5249" s="6"/>
      <c r="M5249" s="6"/>
      <c r="N5249" s="6"/>
      <c r="O5249" s="6"/>
      <c r="P5249" s="6"/>
      <c r="Q5249" s="6"/>
      <c r="R5249" s="6"/>
      <c r="S5249" s="6"/>
      <c r="T5249" s="6"/>
      <c r="U5249" s="6"/>
      <c r="V5249" s="6"/>
      <c r="W5249" s="6"/>
      <c r="X5249" s="6"/>
      <c r="Y5249" s="6"/>
      <c r="Z5249" s="6"/>
      <c r="AA5249" s="6"/>
      <c r="AB5249" s="21"/>
      <c r="AC5249" s="21"/>
      <c r="AD5249" s="21"/>
      <c r="AE5249" s="6"/>
      <c r="AF5249" s="6"/>
      <c r="AG5249" s="6"/>
      <c r="AH5249" s="6"/>
    </row>
    <row r="5250" spans="1:34" x14ac:dyDescent="0.35">
      <c r="A5250" s="20"/>
      <c r="B5250" s="6"/>
      <c r="C5250" s="6"/>
      <c r="D5250" s="6"/>
      <c r="E5250" s="6"/>
      <c r="F5250" s="6"/>
      <c r="G5250" s="6"/>
      <c r="H5250" s="6"/>
      <c r="I5250" s="6"/>
      <c r="J5250" s="6"/>
      <c r="K5250" s="6"/>
      <c r="L5250" s="6"/>
      <c r="M5250" s="6"/>
      <c r="N5250" s="6"/>
      <c r="O5250" s="6"/>
      <c r="P5250" s="6"/>
      <c r="Q5250" s="6"/>
      <c r="R5250" s="6"/>
      <c r="S5250" s="6"/>
      <c r="T5250" s="6"/>
      <c r="U5250" s="6"/>
      <c r="V5250" s="6"/>
      <c r="W5250" s="6"/>
      <c r="X5250" s="6"/>
      <c r="Y5250" s="6"/>
      <c r="Z5250" s="6"/>
      <c r="AA5250" s="6"/>
      <c r="AB5250" s="21"/>
      <c r="AC5250" s="21"/>
      <c r="AD5250" s="21"/>
      <c r="AE5250" s="6"/>
      <c r="AF5250" s="6"/>
      <c r="AG5250" s="6"/>
      <c r="AH5250" s="6"/>
    </row>
    <row r="5251" spans="1:34" x14ac:dyDescent="0.35">
      <c r="A5251" s="20"/>
      <c r="B5251" s="6"/>
      <c r="C5251" s="6"/>
      <c r="D5251" s="6"/>
      <c r="E5251" s="6"/>
      <c r="F5251" s="6"/>
      <c r="G5251" s="6"/>
      <c r="H5251" s="6"/>
      <c r="I5251" s="6"/>
      <c r="J5251" s="6"/>
      <c r="K5251" s="6"/>
      <c r="L5251" s="6"/>
      <c r="M5251" s="6"/>
      <c r="N5251" s="6"/>
      <c r="O5251" s="6"/>
      <c r="P5251" s="6"/>
      <c r="Q5251" s="6"/>
      <c r="R5251" s="6"/>
      <c r="S5251" s="6"/>
      <c r="T5251" s="6"/>
      <c r="U5251" s="6"/>
      <c r="V5251" s="6"/>
      <c r="W5251" s="6"/>
      <c r="X5251" s="6"/>
      <c r="Y5251" s="6"/>
      <c r="Z5251" s="6"/>
      <c r="AA5251" s="6"/>
      <c r="AB5251" s="21"/>
      <c r="AC5251" s="21"/>
      <c r="AD5251" s="21"/>
      <c r="AE5251" s="6"/>
      <c r="AF5251" s="6"/>
      <c r="AG5251" s="6"/>
      <c r="AH5251" s="6"/>
    </row>
    <row r="5252" spans="1:34" x14ac:dyDescent="0.35">
      <c r="A5252" s="20"/>
      <c r="B5252" s="6"/>
      <c r="C5252" s="6"/>
      <c r="D5252" s="6"/>
      <c r="E5252" s="6"/>
      <c r="F5252" s="6"/>
      <c r="G5252" s="6"/>
      <c r="H5252" s="6"/>
      <c r="I5252" s="6"/>
      <c r="J5252" s="6"/>
      <c r="K5252" s="6"/>
      <c r="L5252" s="6"/>
      <c r="M5252" s="6"/>
      <c r="N5252" s="6"/>
      <c r="O5252" s="6"/>
      <c r="P5252" s="6"/>
      <c r="Q5252" s="6"/>
      <c r="R5252" s="6"/>
      <c r="S5252" s="6"/>
      <c r="T5252" s="6"/>
      <c r="U5252" s="6"/>
      <c r="V5252" s="6"/>
      <c r="W5252" s="6"/>
      <c r="X5252" s="6"/>
      <c r="Y5252" s="6"/>
      <c r="Z5252" s="6"/>
      <c r="AA5252" s="6"/>
      <c r="AB5252" s="21"/>
      <c r="AC5252" s="21"/>
      <c r="AD5252" s="21"/>
      <c r="AE5252" s="6"/>
      <c r="AF5252" s="6"/>
      <c r="AG5252" s="6"/>
      <c r="AH5252" s="6"/>
    </row>
    <row r="5253" spans="1:34" x14ac:dyDescent="0.35">
      <c r="A5253" s="20"/>
      <c r="B5253" s="6"/>
      <c r="C5253" s="6"/>
      <c r="D5253" s="6"/>
      <c r="E5253" s="6"/>
      <c r="F5253" s="6"/>
      <c r="G5253" s="6"/>
      <c r="H5253" s="6"/>
      <c r="I5253" s="6"/>
      <c r="J5253" s="6"/>
      <c r="K5253" s="6"/>
      <c r="L5253" s="6"/>
      <c r="M5253" s="6"/>
      <c r="N5253" s="6"/>
      <c r="O5253" s="6"/>
      <c r="P5253" s="6"/>
      <c r="Q5253" s="6"/>
      <c r="R5253" s="6"/>
      <c r="S5253" s="6"/>
      <c r="T5253" s="6"/>
      <c r="U5253" s="6"/>
      <c r="V5253" s="6"/>
      <c r="W5253" s="6"/>
      <c r="X5253" s="6"/>
      <c r="Y5253" s="6"/>
      <c r="Z5253" s="6"/>
      <c r="AA5253" s="6"/>
      <c r="AB5253" s="21"/>
      <c r="AC5253" s="21"/>
      <c r="AD5253" s="21"/>
      <c r="AE5253" s="6"/>
      <c r="AF5253" s="6"/>
      <c r="AG5253" s="6"/>
      <c r="AH5253" s="6"/>
    </row>
    <row r="5254" spans="1:34" x14ac:dyDescent="0.35">
      <c r="A5254" s="20"/>
      <c r="B5254" s="6"/>
      <c r="C5254" s="6"/>
      <c r="D5254" s="6"/>
      <c r="E5254" s="6"/>
      <c r="F5254" s="6"/>
      <c r="G5254" s="6"/>
      <c r="H5254" s="6"/>
      <c r="I5254" s="6"/>
      <c r="J5254" s="6"/>
      <c r="K5254" s="6"/>
      <c r="L5254" s="6"/>
      <c r="M5254" s="6"/>
      <c r="N5254" s="6"/>
      <c r="O5254" s="6"/>
      <c r="P5254" s="6"/>
      <c r="Q5254" s="6"/>
      <c r="R5254" s="6"/>
      <c r="S5254" s="6"/>
      <c r="T5254" s="6"/>
      <c r="U5254" s="6"/>
      <c r="V5254" s="6"/>
      <c r="W5254" s="6"/>
      <c r="X5254" s="6"/>
      <c r="Y5254" s="6"/>
      <c r="Z5254" s="6"/>
      <c r="AA5254" s="6"/>
      <c r="AB5254" s="21"/>
      <c r="AC5254" s="21"/>
      <c r="AD5254" s="21"/>
      <c r="AE5254" s="6"/>
      <c r="AF5254" s="6"/>
      <c r="AG5254" s="6"/>
      <c r="AH5254" s="6"/>
    </row>
    <row r="5255" spans="1:34" x14ac:dyDescent="0.35">
      <c r="A5255" s="20"/>
      <c r="B5255" s="6"/>
      <c r="C5255" s="6"/>
      <c r="D5255" s="6"/>
      <c r="E5255" s="6"/>
      <c r="F5255" s="6"/>
      <c r="G5255" s="6"/>
      <c r="H5255" s="6"/>
      <c r="I5255" s="6"/>
      <c r="J5255" s="6"/>
      <c r="K5255" s="6"/>
      <c r="L5255" s="6"/>
      <c r="M5255" s="6"/>
      <c r="N5255" s="6"/>
      <c r="O5255" s="6"/>
      <c r="P5255" s="6"/>
      <c r="Q5255" s="6"/>
      <c r="R5255" s="6"/>
      <c r="S5255" s="6"/>
      <c r="T5255" s="6"/>
      <c r="U5255" s="6"/>
      <c r="V5255" s="6"/>
      <c r="W5255" s="6"/>
      <c r="X5255" s="6"/>
      <c r="Y5255" s="6"/>
      <c r="Z5255" s="6"/>
      <c r="AA5255" s="6"/>
      <c r="AB5255" s="21"/>
      <c r="AC5255" s="21"/>
      <c r="AD5255" s="21"/>
      <c r="AE5255" s="6"/>
      <c r="AF5255" s="6"/>
      <c r="AG5255" s="6"/>
      <c r="AH5255" s="6"/>
    </row>
    <row r="5256" spans="1:34" x14ac:dyDescent="0.35">
      <c r="A5256" s="20"/>
      <c r="B5256" s="6"/>
      <c r="C5256" s="6"/>
      <c r="D5256" s="6"/>
      <c r="E5256" s="6"/>
      <c r="F5256" s="6"/>
      <c r="G5256" s="6"/>
      <c r="H5256" s="6"/>
      <c r="I5256" s="6"/>
      <c r="J5256" s="6"/>
      <c r="K5256" s="6"/>
      <c r="L5256" s="6"/>
      <c r="M5256" s="6"/>
      <c r="N5256" s="6"/>
      <c r="O5256" s="6"/>
      <c r="P5256" s="6"/>
      <c r="Q5256" s="6"/>
      <c r="R5256" s="6"/>
      <c r="S5256" s="6"/>
      <c r="T5256" s="6"/>
      <c r="U5256" s="6"/>
      <c r="V5256" s="6"/>
      <c r="W5256" s="6"/>
      <c r="X5256" s="6"/>
      <c r="Y5256" s="6"/>
      <c r="Z5256" s="6"/>
      <c r="AA5256" s="6"/>
      <c r="AB5256" s="21"/>
      <c r="AC5256" s="21"/>
      <c r="AD5256" s="21"/>
      <c r="AE5256" s="6"/>
      <c r="AF5256" s="6"/>
      <c r="AG5256" s="6"/>
      <c r="AH5256" s="6"/>
    </row>
    <row r="5257" spans="1:34" x14ac:dyDescent="0.35">
      <c r="A5257" s="20"/>
      <c r="B5257" s="6"/>
      <c r="C5257" s="6"/>
      <c r="D5257" s="6"/>
      <c r="E5257" s="6"/>
      <c r="F5257" s="6"/>
      <c r="G5257" s="6"/>
      <c r="H5257" s="6"/>
      <c r="I5257" s="6"/>
      <c r="J5257" s="6"/>
      <c r="K5257" s="6"/>
      <c r="L5257" s="6"/>
      <c r="M5257" s="6"/>
      <c r="N5257" s="6"/>
      <c r="O5257" s="6"/>
      <c r="P5257" s="6"/>
      <c r="Q5257" s="6"/>
      <c r="R5257" s="6"/>
      <c r="S5257" s="6"/>
      <c r="T5257" s="6"/>
      <c r="U5257" s="6"/>
      <c r="V5257" s="6"/>
      <c r="W5257" s="6"/>
      <c r="X5257" s="6"/>
      <c r="Y5257" s="6"/>
      <c r="Z5257" s="6"/>
      <c r="AA5257" s="6"/>
      <c r="AB5257" s="21"/>
      <c r="AC5257" s="21"/>
      <c r="AD5257" s="21"/>
      <c r="AE5257" s="6"/>
      <c r="AF5257" s="6"/>
      <c r="AG5257" s="6"/>
      <c r="AH5257" s="6"/>
    </row>
    <row r="5258" spans="1:34" x14ac:dyDescent="0.35">
      <c r="A5258" s="20"/>
      <c r="B5258" s="6"/>
      <c r="C5258" s="6"/>
      <c r="D5258" s="6"/>
      <c r="E5258" s="6"/>
      <c r="F5258" s="6"/>
      <c r="G5258" s="6"/>
      <c r="H5258" s="6"/>
      <c r="I5258" s="6"/>
      <c r="J5258" s="6"/>
      <c r="K5258" s="6"/>
      <c r="L5258" s="6"/>
      <c r="M5258" s="6"/>
      <c r="N5258" s="6"/>
      <c r="O5258" s="6"/>
      <c r="P5258" s="6"/>
      <c r="Q5258" s="6"/>
      <c r="R5258" s="6"/>
      <c r="S5258" s="6"/>
      <c r="T5258" s="6"/>
      <c r="U5258" s="6"/>
      <c r="V5258" s="6"/>
      <c r="W5258" s="6"/>
      <c r="X5258" s="6"/>
      <c r="Y5258" s="6"/>
      <c r="Z5258" s="6"/>
      <c r="AA5258" s="6"/>
      <c r="AB5258" s="21"/>
      <c r="AC5258" s="21"/>
      <c r="AD5258" s="21"/>
      <c r="AE5258" s="6"/>
      <c r="AF5258" s="6"/>
      <c r="AG5258" s="6"/>
      <c r="AH5258" s="6"/>
    </row>
    <row r="5259" spans="1:34" x14ac:dyDescent="0.35">
      <c r="A5259" s="20"/>
      <c r="B5259" s="6"/>
      <c r="C5259" s="6"/>
      <c r="D5259" s="6"/>
      <c r="E5259" s="6"/>
      <c r="F5259" s="6"/>
      <c r="G5259" s="6"/>
      <c r="H5259" s="6"/>
      <c r="I5259" s="6"/>
      <c r="J5259" s="6"/>
      <c r="K5259" s="6"/>
      <c r="L5259" s="6"/>
      <c r="M5259" s="6"/>
      <c r="N5259" s="6"/>
      <c r="O5259" s="6"/>
      <c r="P5259" s="6"/>
      <c r="Q5259" s="6"/>
      <c r="R5259" s="6"/>
      <c r="S5259" s="6"/>
      <c r="T5259" s="6"/>
      <c r="U5259" s="6"/>
      <c r="V5259" s="6"/>
      <c r="W5259" s="6"/>
      <c r="X5259" s="6"/>
      <c r="Y5259" s="6"/>
      <c r="Z5259" s="6"/>
      <c r="AA5259" s="6"/>
      <c r="AB5259" s="21"/>
      <c r="AC5259" s="21"/>
      <c r="AD5259" s="21"/>
      <c r="AE5259" s="6"/>
      <c r="AF5259" s="6"/>
      <c r="AG5259" s="6"/>
      <c r="AH5259" s="6"/>
    </row>
    <row r="5260" spans="1:34" x14ac:dyDescent="0.35">
      <c r="A5260" s="20"/>
      <c r="B5260" s="6"/>
      <c r="C5260" s="6"/>
      <c r="D5260" s="6"/>
      <c r="E5260" s="6"/>
      <c r="F5260" s="6"/>
      <c r="G5260" s="6"/>
      <c r="H5260" s="6"/>
      <c r="I5260" s="6"/>
      <c r="J5260" s="6"/>
      <c r="K5260" s="6"/>
      <c r="L5260" s="6"/>
      <c r="M5260" s="6"/>
      <c r="N5260" s="6"/>
      <c r="O5260" s="6"/>
      <c r="P5260" s="6"/>
      <c r="Q5260" s="6"/>
      <c r="R5260" s="6"/>
      <c r="S5260" s="6"/>
      <c r="T5260" s="6"/>
      <c r="U5260" s="6"/>
      <c r="V5260" s="6"/>
      <c r="W5260" s="6"/>
      <c r="X5260" s="6"/>
      <c r="Y5260" s="6"/>
      <c r="Z5260" s="6"/>
      <c r="AA5260" s="6"/>
      <c r="AB5260" s="21"/>
      <c r="AC5260" s="21"/>
      <c r="AD5260" s="21"/>
      <c r="AE5260" s="6"/>
      <c r="AF5260" s="6"/>
      <c r="AG5260" s="6"/>
      <c r="AH5260" s="6"/>
    </row>
    <row r="5261" spans="1:34" x14ac:dyDescent="0.35">
      <c r="A5261" s="20"/>
      <c r="B5261" s="6"/>
      <c r="C5261" s="6"/>
      <c r="D5261" s="6"/>
      <c r="E5261" s="6"/>
      <c r="F5261" s="6"/>
      <c r="G5261" s="6"/>
      <c r="H5261" s="6"/>
      <c r="I5261" s="6"/>
      <c r="J5261" s="6"/>
      <c r="K5261" s="6"/>
      <c r="L5261" s="6"/>
      <c r="M5261" s="6"/>
      <c r="N5261" s="6"/>
      <c r="O5261" s="6"/>
      <c r="P5261" s="6"/>
      <c r="Q5261" s="6"/>
      <c r="R5261" s="6"/>
      <c r="S5261" s="6"/>
      <c r="T5261" s="6"/>
      <c r="U5261" s="6"/>
      <c r="V5261" s="6"/>
      <c r="W5261" s="6"/>
      <c r="X5261" s="6"/>
      <c r="Y5261" s="6"/>
      <c r="Z5261" s="6"/>
      <c r="AA5261" s="6"/>
      <c r="AB5261" s="21"/>
      <c r="AC5261" s="21"/>
      <c r="AD5261" s="21"/>
      <c r="AE5261" s="6"/>
      <c r="AF5261" s="6"/>
      <c r="AG5261" s="6"/>
      <c r="AH5261" s="6"/>
    </row>
    <row r="5262" spans="1:34" x14ac:dyDescent="0.35">
      <c r="A5262" s="20"/>
      <c r="B5262" s="6"/>
      <c r="C5262" s="6"/>
      <c r="D5262" s="6"/>
      <c r="E5262" s="6"/>
      <c r="F5262" s="6"/>
      <c r="G5262" s="6"/>
      <c r="H5262" s="6"/>
      <c r="I5262" s="6"/>
      <c r="J5262" s="6"/>
      <c r="K5262" s="6"/>
      <c r="L5262" s="6"/>
      <c r="M5262" s="6"/>
      <c r="N5262" s="6"/>
      <c r="O5262" s="6"/>
      <c r="P5262" s="6"/>
      <c r="Q5262" s="6"/>
      <c r="R5262" s="6"/>
      <c r="S5262" s="6"/>
      <c r="T5262" s="6"/>
      <c r="U5262" s="6"/>
      <c r="V5262" s="6"/>
      <c r="W5262" s="6"/>
      <c r="X5262" s="6"/>
      <c r="Y5262" s="6"/>
      <c r="Z5262" s="6"/>
      <c r="AA5262" s="6"/>
      <c r="AB5262" s="21"/>
      <c r="AC5262" s="21"/>
      <c r="AD5262" s="21"/>
      <c r="AE5262" s="6"/>
      <c r="AF5262" s="6"/>
      <c r="AG5262" s="6"/>
      <c r="AH5262" s="6"/>
    </row>
    <row r="5263" spans="1:34" x14ac:dyDescent="0.35">
      <c r="A5263" s="20"/>
      <c r="B5263" s="6"/>
      <c r="C5263" s="6"/>
      <c r="D5263" s="6"/>
      <c r="E5263" s="6"/>
      <c r="F5263" s="6"/>
      <c r="G5263" s="6"/>
      <c r="H5263" s="6"/>
      <c r="I5263" s="6"/>
      <c r="J5263" s="6"/>
      <c r="K5263" s="6"/>
      <c r="L5263" s="6"/>
      <c r="M5263" s="6"/>
      <c r="N5263" s="6"/>
      <c r="O5263" s="6"/>
      <c r="P5263" s="6"/>
      <c r="Q5263" s="6"/>
      <c r="R5263" s="6"/>
      <c r="S5263" s="6"/>
      <c r="T5263" s="6"/>
      <c r="U5263" s="6"/>
      <c r="V5263" s="6"/>
      <c r="W5263" s="6"/>
      <c r="X5263" s="6"/>
      <c r="Y5263" s="6"/>
      <c r="Z5263" s="6"/>
      <c r="AA5263" s="6"/>
      <c r="AB5263" s="21"/>
      <c r="AC5263" s="21"/>
      <c r="AD5263" s="21"/>
      <c r="AE5263" s="6"/>
      <c r="AF5263" s="6"/>
      <c r="AG5263" s="6"/>
      <c r="AH5263" s="6"/>
    </row>
    <row r="5264" spans="1:34" x14ac:dyDescent="0.35">
      <c r="A5264" s="20"/>
      <c r="B5264" s="6"/>
      <c r="C5264" s="6"/>
      <c r="D5264" s="6"/>
      <c r="E5264" s="6"/>
      <c r="F5264" s="6"/>
      <c r="G5264" s="6"/>
      <c r="H5264" s="6"/>
      <c r="I5264" s="6"/>
      <c r="J5264" s="6"/>
      <c r="K5264" s="6"/>
      <c r="L5264" s="6"/>
      <c r="M5264" s="6"/>
      <c r="N5264" s="6"/>
      <c r="O5264" s="6"/>
      <c r="P5264" s="6"/>
      <c r="Q5264" s="6"/>
      <c r="R5264" s="6"/>
      <c r="S5264" s="6"/>
      <c r="T5264" s="6"/>
      <c r="U5264" s="6"/>
      <c r="V5264" s="6"/>
      <c r="W5264" s="6"/>
      <c r="X5264" s="6"/>
      <c r="Y5264" s="6"/>
      <c r="Z5264" s="6"/>
      <c r="AA5264" s="6"/>
      <c r="AB5264" s="21"/>
      <c r="AC5264" s="21"/>
      <c r="AD5264" s="21"/>
      <c r="AE5264" s="6"/>
      <c r="AF5264" s="6"/>
      <c r="AG5264" s="6"/>
      <c r="AH5264" s="6"/>
    </row>
    <row r="5265" spans="1:34" x14ac:dyDescent="0.35">
      <c r="A5265" s="20"/>
      <c r="B5265" s="6"/>
      <c r="C5265" s="6"/>
      <c r="D5265" s="6"/>
      <c r="E5265" s="6"/>
      <c r="F5265" s="6"/>
      <c r="G5265" s="6"/>
      <c r="H5265" s="6"/>
      <c r="I5265" s="6"/>
      <c r="J5265" s="6"/>
      <c r="K5265" s="6"/>
      <c r="L5265" s="6"/>
      <c r="M5265" s="6"/>
      <c r="N5265" s="6"/>
      <c r="O5265" s="6"/>
      <c r="P5265" s="6"/>
      <c r="Q5265" s="6"/>
      <c r="R5265" s="6"/>
      <c r="S5265" s="6"/>
      <c r="T5265" s="6"/>
      <c r="U5265" s="6"/>
      <c r="V5265" s="6"/>
      <c r="W5265" s="6"/>
      <c r="X5265" s="6"/>
      <c r="Y5265" s="6"/>
      <c r="Z5265" s="6"/>
      <c r="AA5265" s="6"/>
      <c r="AB5265" s="21"/>
      <c r="AC5265" s="21"/>
      <c r="AD5265" s="21"/>
      <c r="AE5265" s="6"/>
      <c r="AF5265" s="6"/>
      <c r="AG5265" s="6"/>
      <c r="AH5265" s="6"/>
    </row>
    <row r="5266" spans="1:34" x14ac:dyDescent="0.35">
      <c r="A5266" s="20"/>
      <c r="B5266" s="6"/>
      <c r="C5266" s="6"/>
      <c r="D5266" s="6"/>
      <c r="E5266" s="6"/>
      <c r="F5266" s="6"/>
      <c r="G5266" s="6"/>
      <c r="H5266" s="6"/>
      <c r="I5266" s="6"/>
      <c r="J5266" s="6"/>
      <c r="K5266" s="6"/>
      <c r="L5266" s="6"/>
      <c r="M5266" s="6"/>
      <c r="N5266" s="6"/>
      <c r="O5266" s="6"/>
      <c r="P5266" s="6"/>
      <c r="Q5266" s="6"/>
      <c r="R5266" s="6"/>
      <c r="S5266" s="6"/>
      <c r="T5266" s="6"/>
      <c r="U5266" s="6"/>
      <c r="V5266" s="6"/>
      <c r="W5266" s="6"/>
      <c r="X5266" s="6"/>
      <c r="Y5266" s="6"/>
      <c r="Z5266" s="6"/>
      <c r="AA5266" s="6"/>
      <c r="AB5266" s="21"/>
      <c r="AC5266" s="21"/>
      <c r="AD5266" s="21"/>
      <c r="AE5266" s="6"/>
      <c r="AF5266" s="6"/>
      <c r="AG5266" s="6"/>
      <c r="AH5266" s="6"/>
    </row>
    <row r="5267" spans="1:34" x14ac:dyDescent="0.35">
      <c r="A5267" s="20"/>
      <c r="B5267" s="6"/>
      <c r="C5267" s="6"/>
      <c r="D5267" s="6"/>
      <c r="E5267" s="6"/>
      <c r="F5267" s="6"/>
      <c r="G5267" s="6"/>
      <c r="H5267" s="6"/>
      <c r="I5267" s="6"/>
      <c r="J5267" s="6"/>
      <c r="K5267" s="6"/>
      <c r="L5267" s="6"/>
      <c r="M5267" s="6"/>
      <c r="N5267" s="6"/>
      <c r="O5267" s="6"/>
      <c r="P5267" s="6"/>
      <c r="Q5267" s="6"/>
      <c r="R5267" s="6"/>
      <c r="S5267" s="6"/>
      <c r="T5267" s="6"/>
      <c r="U5267" s="6"/>
      <c r="V5267" s="6"/>
      <c r="W5267" s="6"/>
      <c r="X5267" s="6"/>
      <c r="Y5267" s="6"/>
      <c r="Z5267" s="6"/>
      <c r="AA5267" s="6"/>
      <c r="AB5267" s="21"/>
      <c r="AC5267" s="21"/>
      <c r="AD5267" s="21"/>
      <c r="AE5267" s="6"/>
      <c r="AF5267" s="6"/>
      <c r="AG5267" s="6"/>
      <c r="AH5267" s="6"/>
    </row>
    <row r="5268" spans="1:34" x14ac:dyDescent="0.35">
      <c r="A5268" s="20"/>
      <c r="B5268" s="6"/>
      <c r="C5268" s="6"/>
      <c r="D5268" s="6"/>
      <c r="E5268" s="6"/>
      <c r="F5268" s="6"/>
      <c r="G5268" s="6"/>
      <c r="H5268" s="6"/>
      <c r="I5268" s="6"/>
      <c r="J5268" s="6"/>
      <c r="K5268" s="6"/>
      <c r="L5268" s="6"/>
      <c r="M5268" s="6"/>
      <c r="N5268" s="6"/>
      <c r="O5268" s="6"/>
      <c r="P5268" s="6"/>
      <c r="Q5268" s="6"/>
      <c r="R5268" s="6"/>
      <c r="S5268" s="6"/>
      <c r="T5268" s="6"/>
      <c r="U5268" s="6"/>
      <c r="V5268" s="6"/>
      <c r="W5268" s="6"/>
      <c r="X5268" s="6"/>
      <c r="Y5268" s="6"/>
      <c r="Z5268" s="6"/>
      <c r="AA5268" s="6"/>
      <c r="AB5268" s="21"/>
      <c r="AC5268" s="21"/>
      <c r="AD5268" s="21"/>
      <c r="AE5268" s="6"/>
      <c r="AF5268" s="6"/>
      <c r="AG5268" s="6"/>
      <c r="AH5268" s="6"/>
    </row>
    <row r="5269" spans="1:34" x14ac:dyDescent="0.35">
      <c r="A5269" s="20"/>
      <c r="B5269" s="6"/>
      <c r="C5269" s="6"/>
      <c r="D5269" s="6"/>
      <c r="E5269" s="6"/>
      <c r="F5269" s="6"/>
      <c r="G5269" s="6"/>
      <c r="H5269" s="6"/>
      <c r="I5269" s="6"/>
      <c r="J5269" s="6"/>
      <c r="K5269" s="6"/>
      <c r="L5269" s="6"/>
      <c r="M5269" s="6"/>
      <c r="N5269" s="6"/>
      <c r="O5269" s="6"/>
      <c r="P5269" s="6"/>
      <c r="Q5269" s="6"/>
      <c r="R5269" s="6"/>
      <c r="S5269" s="6"/>
      <c r="T5269" s="6"/>
      <c r="U5269" s="6"/>
      <c r="V5269" s="6"/>
      <c r="W5269" s="6"/>
      <c r="X5269" s="6"/>
      <c r="Y5269" s="6"/>
      <c r="Z5269" s="6"/>
      <c r="AA5269" s="6"/>
      <c r="AB5269" s="21"/>
      <c r="AC5269" s="21"/>
      <c r="AD5269" s="21"/>
      <c r="AE5269" s="6"/>
      <c r="AF5269" s="6"/>
      <c r="AG5269" s="6"/>
      <c r="AH5269" s="6"/>
    </row>
    <row r="5270" spans="1:34" x14ac:dyDescent="0.35">
      <c r="A5270" s="20"/>
      <c r="B5270" s="6"/>
      <c r="C5270" s="6"/>
      <c r="D5270" s="6"/>
      <c r="E5270" s="6"/>
      <c r="F5270" s="6"/>
      <c r="G5270" s="6"/>
      <c r="H5270" s="6"/>
      <c r="I5270" s="6"/>
      <c r="J5270" s="6"/>
      <c r="K5270" s="6"/>
      <c r="L5270" s="6"/>
      <c r="M5270" s="6"/>
      <c r="N5270" s="6"/>
      <c r="O5270" s="6"/>
      <c r="P5270" s="6"/>
      <c r="Q5270" s="6"/>
      <c r="R5270" s="6"/>
      <c r="S5270" s="6"/>
      <c r="T5270" s="6"/>
      <c r="U5270" s="6"/>
      <c r="V5270" s="6"/>
      <c r="W5270" s="6"/>
      <c r="X5270" s="6"/>
      <c r="Y5270" s="6"/>
      <c r="Z5270" s="6"/>
      <c r="AA5270" s="6"/>
      <c r="AB5270" s="21"/>
      <c r="AC5270" s="21"/>
      <c r="AD5270" s="21"/>
      <c r="AE5270" s="6"/>
      <c r="AF5270" s="6"/>
      <c r="AG5270" s="6"/>
      <c r="AH5270" s="6"/>
    </row>
    <row r="5271" spans="1:34" x14ac:dyDescent="0.35">
      <c r="A5271" s="20"/>
      <c r="B5271" s="6"/>
      <c r="C5271" s="6"/>
      <c r="D5271" s="6"/>
      <c r="E5271" s="6"/>
      <c r="F5271" s="6"/>
      <c r="G5271" s="6"/>
      <c r="H5271" s="6"/>
      <c r="I5271" s="6"/>
      <c r="J5271" s="6"/>
      <c r="K5271" s="6"/>
      <c r="L5271" s="6"/>
      <c r="M5271" s="6"/>
      <c r="N5271" s="6"/>
      <c r="O5271" s="6"/>
      <c r="P5271" s="6"/>
      <c r="Q5271" s="6"/>
      <c r="R5271" s="6"/>
      <c r="S5271" s="6"/>
      <c r="T5271" s="6"/>
      <c r="U5271" s="6"/>
      <c r="V5271" s="6"/>
      <c r="W5271" s="6"/>
      <c r="X5271" s="6"/>
      <c r="Y5271" s="6"/>
      <c r="Z5271" s="6"/>
      <c r="AA5271" s="6"/>
      <c r="AB5271" s="21"/>
      <c r="AC5271" s="21"/>
      <c r="AD5271" s="21"/>
      <c r="AE5271" s="6"/>
      <c r="AF5271" s="6"/>
      <c r="AG5271" s="6"/>
      <c r="AH5271" s="6"/>
    </row>
    <row r="5272" spans="1:34" x14ac:dyDescent="0.35">
      <c r="A5272" s="20"/>
      <c r="B5272" s="6"/>
      <c r="C5272" s="6"/>
      <c r="D5272" s="6"/>
      <c r="E5272" s="6"/>
      <c r="F5272" s="6"/>
      <c r="G5272" s="6"/>
      <c r="H5272" s="6"/>
      <c r="I5272" s="6"/>
      <c r="J5272" s="6"/>
      <c r="K5272" s="6"/>
      <c r="L5272" s="6"/>
      <c r="M5272" s="6"/>
      <c r="N5272" s="6"/>
      <c r="O5272" s="6"/>
      <c r="P5272" s="6"/>
      <c r="Q5272" s="6"/>
      <c r="R5272" s="6"/>
      <c r="S5272" s="6"/>
      <c r="T5272" s="6"/>
      <c r="U5272" s="6"/>
      <c r="V5272" s="6"/>
      <c r="W5272" s="6"/>
      <c r="X5272" s="6"/>
      <c r="Y5272" s="6"/>
      <c r="Z5272" s="6"/>
      <c r="AA5272" s="6"/>
      <c r="AB5272" s="21"/>
      <c r="AC5272" s="21"/>
      <c r="AD5272" s="21"/>
      <c r="AE5272" s="6"/>
      <c r="AF5272" s="6"/>
      <c r="AG5272" s="6"/>
      <c r="AH5272" s="6"/>
    </row>
    <row r="5273" spans="1:34" x14ac:dyDescent="0.35">
      <c r="A5273" s="20"/>
      <c r="B5273" s="6"/>
      <c r="C5273" s="6"/>
      <c r="D5273" s="6"/>
      <c r="E5273" s="6"/>
      <c r="F5273" s="6"/>
      <c r="G5273" s="6"/>
      <c r="H5273" s="6"/>
      <c r="I5273" s="6"/>
      <c r="J5273" s="6"/>
      <c r="K5273" s="6"/>
      <c r="L5273" s="6"/>
      <c r="M5273" s="6"/>
      <c r="N5273" s="6"/>
      <c r="O5273" s="6"/>
      <c r="P5273" s="6"/>
      <c r="Q5273" s="6"/>
      <c r="R5273" s="6"/>
      <c r="S5273" s="6"/>
      <c r="T5273" s="6"/>
      <c r="U5273" s="6"/>
      <c r="V5273" s="6"/>
      <c r="W5273" s="6"/>
      <c r="X5273" s="6"/>
      <c r="Y5273" s="6"/>
      <c r="Z5273" s="6"/>
      <c r="AA5273" s="6"/>
      <c r="AB5273" s="21"/>
      <c r="AC5273" s="21"/>
      <c r="AD5273" s="21"/>
      <c r="AE5273" s="6"/>
      <c r="AF5273" s="6"/>
      <c r="AG5273" s="6"/>
      <c r="AH5273" s="6"/>
    </row>
    <row r="5274" spans="1:34" x14ac:dyDescent="0.35">
      <c r="A5274" s="20"/>
      <c r="B5274" s="6"/>
      <c r="C5274" s="6"/>
      <c r="D5274" s="6"/>
      <c r="E5274" s="6"/>
      <c r="F5274" s="6"/>
      <c r="G5274" s="6"/>
      <c r="H5274" s="6"/>
      <c r="I5274" s="6"/>
      <c r="J5274" s="6"/>
      <c r="K5274" s="6"/>
      <c r="L5274" s="6"/>
      <c r="M5274" s="6"/>
      <c r="N5274" s="6"/>
      <c r="O5274" s="6"/>
      <c r="P5274" s="6"/>
      <c r="Q5274" s="6"/>
      <c r="R5274" s="6"/>
      <c r="S5274" s="6"/>
      <c r="T5274" s="6"/>
      <c r="U5274" s="6"/>
      <c r="V5274" s="6"/>
      <c r="W5274" s="6"/>
      <c r="X5274" s="6"/>
      <c r="Y5274" s="6"/>
      <c r="Z5274" s="6"/>
      <c r="AA5274" s="6"/>
      <c r="AB5274" s="21"/>
      <c r="AC5274" s="21"/>
      <c r="AD5274" s="21"/>
      <c r="AE5274" s="6"/>
      <c r="AF5274" s="6"/>
      <c r="AG5274" s="6"/>
      <c r="AH5274" s="6"/>
    </row>
    <row r="5275" spans="1:34" x14ac:dyDescent="0.35">
      <c r="A5275" s="20"/>
      <c r="B5275" s="6"/>
      <c r="C5275" s="6"/>
      <c r="D5275" s="6"/>
      <c r="E5275" s="6"/>
      <c r="F5275" s="6"/>
      <c r="G5275" s="6"/>
      <c r="H5275" s="6"/>
      <c r="I5275" s="6"/>
      <c r="J5275" s="6"/>
      <c r="K5275" s="6"/>
      <c r="L5275" s="6"/>
      <c r="M5275" s="6"/>
      <c r="N5275" s="6"/>
      <c r="O5275" s="6"/>
      <c r="P5275" s="6"/>
      <c r="Q5275" s="6"/>
      <c r="R5275" s="6"/>
      <c r="S5275" s="6"/>
      <c r="T5275" s="6"/>
      <c r="U5275" s="6"/>
      <c r="V5275" s="6"/>
      <c r="W5275" s="6"/>
      <c r="X5275" s="6"/>
      <c r="Y5275" s="6"/>
      <c r="Z5275" s="6"/>
      <c r="AA5275" s="6"/>
      <c r="AB5275" s="21"/>
      <c r="AC5275" s="21"/>
      <c r="AD5275" s="21"/>
      <c r="AE5275" s="6"/>
      <c r="AF5275" s="6"/>
      <c r="AG5275" s="6"/>
      <c r="AH5275" s="6"/>
    </row>
    <row r="5276" spans="1:34" x14ac:dyDescent="0.35">
      <c r="A5276" s="20"/>
      <c r="B5276" s="6"/>
      <c r="C5276" s="6"/>
      <c r="D5276" s="6"/>
      <c r="E5276" s="6"/>
      <c r="F5276" s="6"/>
      <c r="G5276" s="6"/>
      <c r="H5276" s="6"/>
      <c r="I5276" s="6"/>
      <c r="J5276" s="6"/>
      <c r="K5276" s="6"/>
      <c r="L5276" s="6"/>
      <c r="M5276" s="6"/>
      <c r="N5276" s="6"/>
      <c r="O5276" s="6"/>
      <c r="P5276" s="6"/>
      <c r="Q5276" s="6"/>
      <c r="R5276" s="6"/>
      <c r="S5276" s="6"/>
      <c r="T5276" s="6"/>
      <c r="U5276" s="6"/>
      <c r="V5276" s="6"/>
      <c r="W5276" s="6"/>
      <c r="X5276" s="6"/>
      <c r="Y5276" s="6"/>
      <c r="Z5276" s="6"/>
      <c r="AA5276" s="6"/>
      <c r="AB5276" s="21"/>
      <c r="AC5276" s="21"/>
      <c r="AD5276" s="21"/>
      <c r="AE5276" s="6"/>
      <c r="AF5276" s="6"/>
      <c r="AG5276" s="6"/>
      <c r="AH5276" s="6"/>
    </row>
    <row r="5277" spans="1:34" x14ac:dyDescent="0.35">
      <c r="A5277" s="20"/>
      <c r="B5277" s="6"/>
      <c r="C5277" s="6"/>
      <c r="D5277" s="6"/>
      <c r="E5277" s="6"/>
      <c r="F5277" s="6"/>
      <c r="G5277" s="6"/>
      <c r="H5277" s="6"/>
      <c r="I5277" s="6"/>
      <c r="J5277" s="6"/>
      <c r="K5277" s="6"/>
      <c r="L5277" s="6"/>
      <c r="M5277" s="6"/>
      <c r="N5277" s="6"/>
      <c r="O5277" s="6"/>
      <c r="P5277" s="6"/>
      <c r="Q5277" s="6"/>
      <c r="R5277" s="6"/>
      <c r="S5277" s="6"/>
      <c r="T5277" s="6"/>
      <c r="U5277" s="6"/>
      <c r="V5277" s="6"/>
      <c r="W5277" s="6"/>
      <c r="X5277" s="6"/>
      <c r="Y5277" s="6"/>
      <c r="Z5277" s="6"/>
      <c r="AA5277" s="6"/>
      <c r="AB5277" s="21"/>
      <c r="AC5277" s="21"/>
      <c r="AD5277" s="21"/>
      <c r="AE5277" s="6"/>
      <c r="AF5277" s="6"/>
      <c r="AG5277" s="6"/>
      <c r="AH5277" s="6"/>
    </row>
    <row r="5278" spans="1:34" x14ac:dyDescent="0.35">
      <c r="A5278" s="20"/>
      <c r="B5278" s="6"/>
      <c r="C5278" s="6"/>
      <c r="D5278" s="6"/>
      <c r="E5278" s="6"/>
      <c r="F5278" s="6"/>
      <c r="G5278" s="6"/>
      <c r="H5278" s="6"/>
      <c r="I5278" s="6"/>
      <c r="J5278" s="6"/>
      <c r="K5278" s="6"/>
      <c r="L5278" s="6"/>
      <c r="M5278" s="6"/>
      <c r="N5278" s="6"/>
      <c r="O5278" s="6"/>
      <c r="P5278" s="6"/>
      <c r="Q5278" s="6"/>
      <c r="R5278" s="6"/>
      <c r="S5278" s="6"/>
      <c r="T5278" s="6"/>
      <c r="U5278" s="6"/>
      <c r="V5278" s="6"/>
      <c r="W5278" s="6"/>
      <c r="X5278" s="6"/>
      <c r="Y5278" s="6"/>
      <c r="Z5278" s="6"/>
      <c r="AA5278" s="6"/>
      <c r="AB5278" s="21"/>
      <c r="AC5278" s="21"/>
      <c r="AD5278" s="21"/>
      <c r="AE5278" s="6"/>
      <c r="AF5278" s="6"/>
      <c r="AG5278" s="6"/>
      <c r="AH5278" s="6"/>
    </row>
    <row r="5279" spans="1:34" x14ac:dyDescent="0.35">
      <c r="A5279" s="20"/>
      <c r="B5279" s="6"/>
      <c r="C5279" s="6"/>
      <c r="D5279" s="6"/>
      <c r="E5279" s="6"/>
      <c r="F5279" s="6"/>
      <c r="G5279" s="6"/>
      <c r="H5279" s="6"/>
      <c r="I5279" s="6"/>
      <c r="J5279" s="6"/>
      <c r="K5279" s="6"/>
      <c r="L5279" s="6"/>
      <c r="M5279" s="6"/>
      <c r="N5279" s="6"/>
      <c r="O5279" s="6"/>
      <c r="P5279" s="6"/>
      <c r="Q5279" s="6"/>
      <c r="R5279" s="6"/>
      <c r="S5279" s="6"/>
      <c r="T5279" s="6"/>
      <c r="U5279" s="6"/>
      <c r="V5279" s="6"/>
      <c r="W5279" s="6"/>
      <c r="X5279" s="6"/>
      <c r="Y5279" s="6"/>
      <c r="Z5279" s="6"/>
      <c r="AA5279" s="6"/>
      <c r="AB5279" s="21"/>
      <c r="AC5279" s="21"/>
      <c r="AD5279" s="21"/>
      <c r="AE5279" s="6"/>
      <c r="AF5279" s="6"/>
      <c r="AG5279" s="6"/>
      <c r="AH5279" s="6"/>
    </row>
    <row r="5280" spans="1:34" x14ac:dyDescent="0.35">
      <c r="A5280" s="20"/>
      <c r="B5280" s="6"/>
      <c r="C5280" s="6"/>
      <c r="D5280" s="6"/>
      <c r="E5280" s="6"/>
      <c r="F5280" s="6"/>
      <c r="G5280" s="6"/>
      <c r="H5280" s="6"/>
      <c r="I5280" s="6"/>
      <c r="J5280" s="6"/>
      <c r="K5280" s="6"/>
      <c r="L5280" s="6"/>
      <c r="M5280" s="6"/>
      <c r="N5280" s="6"/>
      <c r="O5280" s="6"/>
      <c r="P5280" s="6"/>
      <c r="Q5280" s="6"/>
      <c r="R5280" s="6"/>
      <c r="S5280" s="6"/>
      <c r="T5280" s="6"/>
      <c r="U5280" s="6"/>
      <c r="V5280" s="6"/>
      <c r="W5280" s="6"/>
      <c r="X5280" s="6"/>
      <c r="Y5280" s="6"/>
      <c r="Z5280" s="6"/>
      <c r="AA5280" s="6"/>
      <c r="AB5280" s="21"/>
      <c r="AC5280" s="21"/>
      <c r="AD5280" s="21"/>
      <c r="AE5280" s="6"/>
      <c r="AF5280" s="6"/>
      <c r="AG5280" s="6"/>
      <c r="AH5280" s="6"/>
    </row>
    <row r="5281" spans="1:34" x14ac:dyDescent="0.35">
      <c r="A5281" s="20"/>
      <c r="B5281" s="6"/>
      <c r="C5281" s="6"/>
      <c r="D5281" s="6"/>
      <c r="E5281" s="6"/>
      <c r="F5281" s="6"/>
      <c r="G5281" s="6"/>
      <c r="H5281" s="6"/>
      <c r="I5281" s="6"/>
      <c r="J5281" s="6"/>
      <c r="K5281" s="6"/>
      <c r="L5281" s="6"/>
      <c r="M5281" s="6"/>
      <c r="N5281" s="6"/>
      <c r="O5281" s="6"/>
      <c r="P5281" s="6"/>
      <c r="Q5281" s="6"/>
      <c r="R5281" s="6"/>
      <c r="S5281" s="6"/>
      <c r="T5281" s="6"/>
      <c r="U5281" s="6"/>
      <c r="V5281" s="6"/>
      <c r="W5281" s="6"/>
      <c r="X5281" s="6"/>
      <c r="Y5281" s="6"/>
      <c r="Z5281" s="6"/>
      <c r="AA5281" s="6"/>
      <c r="AB5281" s="21"/>
      <c r="AC5281" s="21"/>
      <c r="AD5281" s="21"/>
      <c r="AE5281" s="6"/>
      <c r="AF5281" s="6"/>
      <c r="AG5281" s="6"/>
      <c r="AH5281" s="6"/>
    </row>
    <row r="5282" spans="1:34" x14ac:dyDescent="0.35">
      <c r="A5282" s="20"/>
      <c r="B5282" s="6"/>
      <c r="C5282" s="6"/>
      <c r="D5282" s="6"/>
      <c r="E5282" s="6"/>
      <c r="F5282" s="6"/>
      <c r="G5282" s="6"/>
      <c r="H5282" s="6"/>
      <c r="I5282" s="6"/>
      <c r="J5282" s="6"/>
      <c r="K5282" s="6"/>
      <c r="L5282" s="6"/>
      <c r="M5282" s="6"/>
      <c r="N5282" s="6"/>
      <c r="O5282" s="6"/>
      <c r="P5282" s="6"/>
      <c r="Q5282" s="6"/>
      <c r="R5282" s="6"/>
      <c r="S5282" s="6"/>
      <c r="T5282" s="6"/>
      <c r="U5282" s="6"/>
      <c r="V5282" s="6"/>
      <c r="W5282" s="6"/>
      <c r="X5282" s="6"/>
      <c r="Y5282" s="6"/>
      <c r="Z5282" s="6"/>
      <c r="AA5282" s="6"/>
      <c r="AB5282" s="21"/>
      <c r="AC5282" s="21"/>
      <c r="AD5282" s="21"/>
      <c r="AE5282" s="6"/>
      <c r="AF5282" s="6"/>
      <c r="AG5282" s="6"/>
      <c r="AH5282" s="6"/>
    </row>
    <row r="5283" spans="1:34" x14ac:dyDescent="0.35">
      <c r="A5283" s="20"/>
      <c r="B5283" s="6"/>
      <c r="C5283" s="6"/>
      <c r="D5283" s="6"/>
      <c r="E5283" s="6"/>
      <c r="F5283" s="6"/>
      <c r="G5283" s="6"/>
      <c r="H5283" s="6"/>
      <c r="I5283" s="6"/>
      <c r="J5283" s="6"/>
      <c r="K5283" s="6"/>
      <c r="L5283" s="6"/>
      <c r="M5283" s="6"/>
      <c r="N5283" s="6"/>
      <c r="O5283" s="6"/>
      <c r="P5283" s="6"/>
      <c r="Q5283" s="6"/>
      <c r="R5283" s="6"/>
      <c r="S5283" s="6"/>
      <c r="T5283" s="6"/>
      <c r="U5283" s="6"/>
      <c r="V5283" s="6"/>
      <c r="W5283" s="6"/>
      <c r="X5283" s="6"/>
      <c r="Y5283" s="6"/>
      <c r="Z5283" s="6"/>
      <c r="AA5283" s="6"/>
      <c r="AB5283" s="21"/>
      <c r="AC5283" s="21"/>
      <c r="AD5283" s="21"/>
      <c r="AE5283" s="6"/>
      <c r="AF5283" s="6"/>
      <c r="AG5283" s="6"/>
      <c r="AH5283" s="6"/>
    </row>
    <row r="5284" spans="1:34" x14ac:dyDescent="0.35">
      <c r="A5284" s="20"/>
      <c r="B5284" s="6"/>
      <c r="C5284" s="6"/>
      <c r="D5284" s="6"/>
      <c r="E5284" s="6"/>
      <c r="F5284" s="6"/>
      <c r="G5284" s="6"/>
      <c r="H5284" s="6"/>
      <c r="I5284" s="6"/>
      <c r="J5284" s="6"/>
      <c r="K5284" s="6"/>
      <c r="L5284" s="6"/>
      <c r="M5284" s="6"/>
      <c r="N5284" s="6"/>
      <c r="O5284" s="6"/>
      <c r="P5284" s="6"/>
      <c r="Q5284" s="6"/>
      <c r="R5284" s="6"/>
      <c r="S5284" s="6"/>
      <c r="T5284" s="6"/>
      <c r="U5284" s="6"/>
      <c r="V5284" s="6"/>
      <c r="W5284" s="6"/>
      <c r="X5284" s="6"/>
      <c r="Y5284" s="6"/>
      <c r="Z5284" s="6"/>
      <c r="AA5284" s="6"/>
      <c r="AB5284" s="21"/>
      <c r="AC5284" s="21"/>
      <c r="AD5284" s="21"/>
      <c r="AE5284" s="6"/>
      <c r="AF5284" s="6"/>
      <c r="AG5284" s="6"/>
      <c r="AH5284" s="6"/>
    </row>
    <row r="5285" spans="1:34" x14ac:dyDescent="0.35">
      <c r="A5285" s="20"/>
      <c r="B5285" s="6"/>
      <c r="C5285" s="6"/>
      <c r="D5285" s="6"/>
      <c r="E5285" s="6"/>
      <c r="F5285" s="6"/>
      <c r="G5285" s="6"/>
      <c r="H5285" s="6"/>
      <c r="I5285" s="6"/>
      <c r="J5285" s="6"/>
      <c r="K5285" s="6"/>
      <c r="L5285" s="6"/>
      <c r="M5285" s="6"/>
      <c r="N5285" s="6"/>
      <c r="O5285" s="6"/>
      <c r="P5285" s="6"/>
      <c r="Q5285" s="6"/>
      <c r="R5285" s="6"/>
      <c r="S5285" s="6"/>
      <c r="T5285" s="6"/>
      <c r="U5285" s="6"/>
      <c r="V5285" s="6"/>
      <c r="W5285" s="6"/>
      <c r="X5285" s="6"/>
      <c r="Y5285" s="6"/>
      <c r="Z5285" s="6"/>
      <c r="AA5285" s="6"/>
      <c r="AB5285" s="21"/>
      <c r="AC5285" s="21"/>
      <c r="AD5285" s="21"/>
      <c r="AE5285" s="6"/>
      <c r="AF5285" s="6"/>
      <c r="AG5285" s="6"/>
      <c r="AH5285" s="6"/>
    </row>
    <row r="5286" spans="1:34" x14ac:dyDescent="0.35">
      <c r="A5286" s="20"/>
      <c r="B5286" s="6"/>
      <c r="C5286" s="6"/>
      <c r="D5286" s="6"/>
      <c r="E5286" s="6"/>
      <c r="F5286" s="6"/>
      <c r="G5286" s="6"/>
      <c r="H5286" s="6"/>
      <c r="I5286" s="6"/>
      <c r="J5286" s="6"/>
      <c r="K5286" s="6"/>
      <c r="L5286" s="6"/>
      <c r="M5286" s="6"/>
      <c r="N5286" s="6"/>
      <c r="O5286" s="6"/>
      <c r="P5286" s="6"/>
      <c r="Q5286" s="6"/>
      <c r="R5286" s="6"/>
      <c r="S5286" s="6"/>
      <c r="T5286" s="6"/>
      <c r="U5286" s="6"/>
      <c r="V5286" s="6"/>
      <c r="W5286" s="6"/>
      <c r="X5286" s="6"/>
      <c r="Y5286" s="6"/>
      <c r="Z5286" s="6"/>
      <c r="AA5286" s="6"/>
      <c r="AB5286" s="21"/>
      <c r="AC5286" s="21"/>
      <c r="AD5286" s="21"/>
      <c r="AE5286" s="6"/>
      <c r="AF5286" s="6"/>
      <c r="AG5286" s="6"/>
      <c r="AH5286" s="6"/>
    </row>
    <row r="5287" spans="1:34" x14ac:dyDescent="0.35">
      <c r="A5287" s="20"/>
      <c r="B5287" s="6"/>
      <c r="C5287" s="6"/>
      <c r="D5287" s="6"/>
      <c r="E5287" s="6"/>
      <c r="F5287" s="6"/>
      <c r="G5287" s="6"/>
      <c r="H5287" s="6"/>
      <c r="I5287" s="6"/>
      <c r="J5287" s="6"/>
      <c r="K5287" s="6"/>
      <c r="L5287" s="6"/>
      <c r="M5287" s="6"/>
      <c r="N5287" s="6"/>
      <c r="O5287" s="6"/>
      <c r="P5287" s="6"/>
      <c r="Q5287" s="6"/>
      <c r="R5287" s="6"/>
      <c r="S5287" s="6"/>
      <c r="T5287" s="6"/>
      <c r="U5287" s="6"/>
      <c r="V5287" s="6"/>
      <c r="W5287" s="6"/>
      <c r="X5287" s="6"/>
      <c r="Y5287" s="6"/>
      <c r="Z5287" s="6"/>
      <c r="AA5287" s="6"/>
      <c r="AB5287" s="21"/>
      <c r="AC5287" s="21"/>
      <c r="AD5287" s="21"/>
      <c r="AE5287" s="6"/>
      <c r="AF5287" s="6"/>
      <c r="AG5287" s="6"/>
      <c r="AH5287" s="6"/>
    </row>
    <row r="5288" spans="1:34" x14ac:dyDescent="0.35">
      <c r="A5288" s="20"/>
      <c r="B5288" s="6"/>
      <c r="C5288" s="6"/>
      <c r="D5288" s="6"/>
      <c r="E5288" s="6"/>
      <c r="F5288" s="6"/>
      <c r="G5288" s="6"/>
      <c r="H5288" s="6"/>
      <c r="I5288" s="6"/>
      <c r="J5288" s="6"/>
      <c r="K5288" s="6"/>
      <c r="L5288" s="6"/>
      <c r="M5288" s="6"/>
      <c r="N5288" s="6"/>
      <c r="O5288" s="6"/>
      <c r="P5288" s="6"/>
      <c r="Q5288" s="6"/>
      <c r="R5288" s="6"/>
      <c r="S5288" s="6"/>
      <c r="T5288" s="6"/>
      <c r="U5288" s="6"/>
      <c r="V5288" s="6"/>
      <c r="W5288" s="6"/>
      <c r="X5288" s="6"/>
      <c r="Y5288" s="6"/>
      <c r="Z5288" s="6"/>
      <c r="AA5288" s="6"/>
      <c r="AB5288" s="21"/>
      <c r="AC5288" s="21"/>
      <c r="AD5288" s="21"/>
      <c r="AE5288" s="6"/>
      <c r="AF5288" s="6"/>
      <c r="AG5288" s="6"/>
      <c r="AH5288" s="6"/>
    </row>
    <row r="5289" spans="1:34" x14ac:dyDescent="0.35">
      <c r="A5289" s="20"/>
      <c r="B5289" s="6"/>
      <c r="C5289" s="6"/>
      <c r="D5289" s="6"/>
      <c r="E5289" s="6"/>
      <c r="F5289" s="6"/>
      <c r="G5289" s="6"/>
      <c r="H5289" s="6"/>
      <c r="I5289" s="6"/>
      <c r="J5289" s="6"/>
      <c r="K5289" s="6"/>
      <c r="L5289" s="6"/>
      <c r="M5289" s="6"/>
      <c r="N5289" s="6"/>
      <c r="O5289" s="6"/>
      <c r="P5289" s="6"/>
      <c r="Q5289" s="6"/>
      <c r="R5289" s="6"/>
      <c r="S5289" s="6"/>
      <c r="T5289" s="6"/>
      <c r="U5289" s="6"/>
      <c r="V5289" s="6"/>
      <c r="W5289" s="6"/>
      <c r="X5289" s="6"/>
      <c r="Y5289" s="6"/>
      <c r="Z5289" s="6"/>
      <c r="AA5289" s="6"/>
      <c r="AB5289" s="21"/>
      <c r="AC5289" s="21"/>
      <c r="AD5289" s="21"/>
      <c r="AE5289" s="6"/>
      <c r="AF5289" s="6"/>
      <c r="AG5289" s="6"/>
      <c r="AH5289" s="6"/>
    </row>
    <row r="5290" spans="1:34" x14ac:dyDescent="0.35">
      <c r="A5290" s="20"/>
      <c r="B5290" s="6"/>
      <c r="C5290" s="6"/>
      <c r="D5290" s="6"/>
      <c r="E5290" s="6"/>
      <c r="F5290" s="6"/>
      <c r="G5290" s="6"/>
      <c r="H5290" s="6"/>
      <c r="I5290" s="6"/>
      <c r="J5290" s="6"/>
      <c r="K5290" s="6"/>
      <c r="L5290" s="6"/>
      <c r="M5290" s="6"/>
      <c r="N5290" s="6"/>
      <c r="O5290" s="6"/>
      <c r="P5290" s="6"/>
      <c r="Q5290" s="6"/>
      <c r="R5290" s="6"/>
      <c r="S5290" s="6"/>
      <c r="T5290" s="6"/>
      <c r="U5290" s="6"/>
      <c r="V5290" s="6"/>
      <c r="W5290" s="6"/>
      <c r="X5290" s="6"/>
      <c r="Y5290" s="6"/>
      <c r="Z5290" s="6"/>
      <c r="AA5290" s="6"/>
      <c r="AB5290" s="21"/>
      <c r="AC5290" s="21"/>
      <c r="AD5290" s="21"/>
      <c r="AE5290" s="6"/>
      <c r="AF5290" s="6"/>
      <c r="AG5290" s="6"/>
      <c r="AH5290" s="6"/>
    </row>
    <row r="5291" spans="1:34" x14ac:dyDescent="0.35">
      <c r="A5291" s="20"/>
      <c r="B5291" s="6"/>
      <c r="C5291" s="6"/>
      <c r="D5291" s="6"/>
      <c r="E5291" s="6"/>
      <c r="F5291" s="6"/>
      <c r="G5291" s="6"/>
      <c r="H5291" s="6"/>
      <c r="I5291" s="6"/>
      <c r="J5291" s="6"/>
      <c r="K5291" s="6"/>
      <c r="L5291" s="6"/>
      <c r="M5291" s="6"/>
      <c r="N5291" s="6"/>
      <c r="O5291" s="6"/>
      <c r="P5291" s="6"/>
      <c r="Q5291" s="6"/>
      <c r="R5291" s="6"/>
      <c r="S5291" s="6"/>
      <c r="T5291" s="6"/>
      <c r="U5291" s="6"/>
      <c r="V5291" s="6"/>
      <c r="W5291" s="6"/>
      <c r="X5291" s="6"/>
      <c r="Y5291" s="6"/>
      <c r="Z5291" s="6"/>
      <c r="AA5291" s="6"/>
      <c r="AB5291" s="21"/>
      <c r="AC5291" s="21"/>
      <c r="AD5291" s="21"/>
      <c r="AE5291" s="6"/>
      <c r="AF5291" s="6"/>
      <c r="AG5291" s="6"/>
      <c r="AH5291" s="6"/>
    </row>
    <row r="5292" spans="1:34" x14ac:dyDescent="0.35">
      <c r="A5292" s="20"/>
      <c r="B5292" s="6"/>
      <c r="C5292" s="6"/>
      <c r="D5292" s="6"/>
      <c r="E5292" s="6"/>
      <c r="F5292" s="6"/>
      <c r="G5292" s="6"/>
      <c r="H5292" s="6"/>
      <c r="I5292" s="6"/>
      <c r="J5292" s="6"/>
      <c r="K5292" s="6"/>
      <c r="L5292" s="6"/>
      <c r="M5292" s="6"/>
      <c r="N5292" s="6"/>
      <c r="O5292" s="6"/>
      <c r="P5292" s="6"/>
      <c r="Q5292" s="6"/>
      <c r="R5292" s="6"/>
      <c r="S5292" s="6"/>
      <c r="T5292" s="6"/>
      <c r="U5292" s="6"/>
      <c r="V5292" s="6"/>
      <c r="W5292" s="6"/>
      <c r="X5292" s="6"/>
      <c r="Y5292" s="6"/>
      <c r="Z5292" s="6"/>
      <c r="AA5292" s="6"/>
      <c r="AB5292" s="21"/>
      <c r="AC5292" s="21"/>
      <c r="AD5292" s="21"/>
      <c r="AE5292" s="6"/>
      <c r="AF5292" s="6"/>
      <c r="AG5292" s="6"/>
      <c r="AH5292" s="6"/>
    </row>
    <row r="5293" spans="1:34" x14ac:dyDescent="0.35">
      <c r="A5293" s="20"/>
      <c r="B5293" s="6"/>
      <c r="C5293" s="6"/>
      <c r="D5293" s="6"/>
      <c r="E5293" s="6"/>
      <c r="F5293" s="6"/>
      <c r="G5293" s="6"/>
      <c r="H5293" s="6"/>
      <c r="I5293" s="6"/>
      <c r="J5293" s="6"/>
      <c r="K5293" s="6"/>
      <c r="L5293" s="6"/>
      <c r="M5293" s="6"/>
      <c r="N5293" s="6"/>
      <c r="O5293" s="6"/>
      <c r="P5293" s="6"/>
      <c r="Q5293" s="6"/>
      <c r="R5293" s="6"/>
      <c r="S5293" s="6"/>
      <c r="T5293" s="6"/>
      <c r="U5293" s="6"/>
      <c r="V5293" s="6"/>
      <c r="W5293" s="6"/>
      <c r="X5293" s="6"/>
      <c r="Y5293" s="6"/>
      <c r="Z5293" s="6"/>
      <c r="AA5293" s="6"/>
      <c r="AB5293" s="21"/>
      <c r="AC5293" s="21"/>
      <c r="AD5293" s="21"/>
      <c r="AE5293" s="6"/>
      <c r="AF5293" s="6"/>
      <c r="AG5293" s="6"/>
      <c r="AH5293" s="6"/>
    </row>
    <row r="5294" spans="1:34" x14ac:dyDescent="0.35">
      <c r="A5294" s="20"/>
      <c r="B5294" s="6"/>
      <c r="C5294" s="6"/>
      <c r="D5294" s="6"/>
      <c r="E5294" s="6"/>
      <c r="F5294" s="6"/>
      <c r="G5294" s="6"/>
      <c r="H5294" s="6"/>
      <c r="I5294" s="6"/>
      <c r="J5294" s="6"/>
      <c r="K5294" s="6"/>
      <c r="L5294" s="6"/>
      <c r="M5294" s="6"/>
      <c r="N5294" s="6"/>
      <c r="O5294" s="6"/>
      <c r="P5294" s="6"/>
      <c r="Q5294" s="6"/>
      <c r="R5294" s="6"/>
      <c r="S5294" s="6"/>
      <c r="T5294" s="6"/>
      <c r="U5294" s="6"/>
      <c r="V5294" s="6"/>
      <c r="W5294" s="6"/>
      <c r="X5294" s="6"/>
      <c r="Y5294" s="6"/>
      <c r="Z5294" s="6"/>
      <c r="AA5294" s="6"/>
      <c r="AB5294" s="21"/>
      <c r="AC5294" s="21"/>
      <c r="AD5294" s="21"/>
      <c r="AE5294" s="6"/>
      <c r="AF5294" s="6"/>
      <c r="AG5294" s="6"/>
      <c r="AH5294" s="6"/>
    </row>
    <row r="5295" spans="1:34" x14ac:dyDescent="0.35">
      <c r="A5295" s="20"/>
      <c r="B5295" s="6"/>
      <c r="C5295" s="6"/>
      <c r="D5295" s="6"/>
      <c r="E5295" s="6"/>
      <c r="F5295" s="6"/>
      <c r="G5295" s="6"/>
      <c r="H5295" s="6"/>
      <c r="I5295" s="6"/>
      <c r="J5295" s="6"/>
      <c r="K5295" s="6"/>
      <c r="L5295" s="6"/>
      <c r="M5295" s="6"/>
      <c r="N5295" s="6"/>
      <c r="O5295" s="6"/>
      <c r="P5295" s="6"/>
      <c r="Q5295" s="6"/>
      <c r="R5295" s="6"/>
      <c r="S5295" s="6"/>
      <c r="T5295" s="6"/>
      <c r="U5295" s="6"/>
      <c r="V5295" s="6"/>
      <c r="W5295" s="6"/>
      <c r="X5295" s="6"/>
      <c r="Y5295" s="6"/>
      <c r="Z5295" s="6"/>
      <c r="AA5295" s="6"/>
      <c r="AB5295" s="21"/>
      <c r="AC5295" s="21"/>
      <c r="AD5295" s="21"/>
      <c r="AE5295" s="6"/>
      <c r="AF5295" s="6"/>
      <c r="AG5295" s="6"/>
      <c r="AH5295" s="6"/>
    </row>
    <row r="5296" spans="1:34" x14ac:dyDescent="0.35">
      <c r="A5296" s="20"/>
      <c r="B5296" s="6"/>
      <c r="C5296" s="6"/>
      <c r="D5296" s="6"/>
      <c r="E5296" s="6"/>
      <c r="F5296" s="6"/>
      <c r="G5296" s="6"/>
      <c r="H5296" s="6"/>
      <c r="I5296" s="6"/>
      <c r="J5296" s="6"/>
      <c r="K5296" s="6"/>
      <c r="L5296" s="6"/>
      <c r="M5296" s="6"/>
      <c r="N5296" s="6"/>
      <c r="O5296" s="6"/>
      <c r="P5296" s="6"/>
      <c r="Q5296" s="6"/>
      <c r="R5296" s="6"/>
      <c r="S5296" s="6"/>
      <c r="T5296" s="6"/>
      <c r="U5296" s="6"/>
      <c r="V5296" s="6"/>
      <c r="W5296" s="6"/>
      <c r="X5296" s="6"/>
      <c r="Y5296" s="6"/>
      <c r="Z5296" s="6"/>
      <c r="AA5296" s="6"/>
      <c r="AB5296" s="21"/>
      <c r="AC5296" s="21"/>
      <c r="AD5296" s="21"/>
      <c r="AE5296" s="6"/>
      <c r="AF5296" s="6"/>
      <c r="AG5296" s="6"/>
      <c r="AH5296" s="6"/>
    </row>
    <row r="5297" spans="1:34" x14ac:dyDescent="0.35">
      <c r="A5297" s="20"/>
      <c r="B5297" s="6"/>
      <c r="C5297" s="6"/>
      <c r="D5297" s="6"/>
      <c r="E5297" s="6"/>
      <c r="F5297" s="6"/>
      <c r="G5297" s="6"/>
      <c r="H5297" s="6"/>
      <c r="I5297" s="6"/>
      <c r="J5297" s="6"/>
      <c r="K5297" s="6"/>
      <c r="L5297" s="6"/>
      <c r="M5297" s="6"/>
      <c r="N5297" s="6"/>
      <c r="O5297" s="6"/>
      <c r="P5297" s="6"/>
      <c r="Q5297" s="6"/>
      <c r="R5297" s="6"/>
      <c r="S5297" s="6"/>
      <c r="T5297" s="6"/>
      <c r="U5297" s="6"/>
      <c r="V5297" s="6"/>
      <c r="W5297" s="6"/>
      <c r="X5297" s="6"/>
      <c r="Y5297" s="6"/>
      <c r="Z5297" s="6"/>
      <c r="AA5297" s="6"/>
      <c r="AB5297" s="21"/>
      <c r="AC5297" s="21"/>
      <c r="AD5297" s="21"/>
      <c r="AE5297" s="6"/>
      <c r="AF5297" s="6"/>
      <c r="AG5297" s="6"/>
      <c r="AH5297" s="6"/>
    </row>
    <row r="5298" spans="1:34" x14ac:dyDescent="0.35">
      <c r="A5298" s="20"/>
      <c r="B5298" s="6"/>
      <c r="C5298" s="6"/>
      <c r="D5298" s="6"/>
      <c r="E5298" s="6"/>
      <c r="F5298" s="6"/>
      <c r="G5298" s="6"/>
      <c r="H5298" s="6"/>
      <c r="I5298" s="6"/>
      <c r="J5298" s="6"/>
      <c r="K5298" s="6"/>
      <c r="L5298" s="6"/>
      <c r="M5298" s="6"/>
      <c r="N5298" s="6"/>
      <c r="O5298" s="6"/>
      <c r="P5298" s="6"/>
      <c r="Q5298" s="6"/>
      <c r="R5298" s="6"/>
      <c r="S5298" s="6"/>
      <c r="T5298" s="6"/>
      <c r="U5298" s="6"/>
      <c r="V5298" s="6"/>
      <c r="W5298" s="6"/>
      <c r="X5298" s="6"/>
      <c r="Y5298" s="6"/>
      <c r="Z5298" s="6"/>
      <c r="AA5298" s="6"/>
      <c r="AB5298" s="21"/>
      <c r="AC5298" s="21"/>
      <c r="AD5298" s="21"/>
      <c r="AE5298" s="6"/>
      <c r="AF5298" s="6"/>
      <c r="AG5298" s="6"/>
      <c r="AH5298" s="6"/>
    </row>
    <row r="5299" spans="1:34" x14ac:dyDescent="0.35">
      <c r="A5299" s="20"/>
      <c r="B5299" s="6"/>
      <c r="C5299" s="6"/>
      <c r="D5299" s="6"/>
      <c r="E5299" s="6"/>
      <c r="F5299" s="6"/>
      <c r="G5299" s="6"/>
      <c r="H5299" s="6"/>
      <c r="I5299" s="6"/>
      <c r="J5299" s="6"/>
      <c r="K5299" s="6"/>
      <c r="L5299" s="6"/>
      <c r="M5299" s="6"/>
      <c r="N5299" s="6"/>
      <c r="O5299" s="6"/>
      <c r="P5299" s="6"/>
      <c r="Q5299" s="6"/>
      <c r="R5299" s="6"/>
      <c r="S5299" s="6"/>
      <c r="T5299" s="6"/>
      <c r="U5299" s="6"/>
      <c r="V5299" s="6"/>
      <c r="W5299" s="6"/>
      <c r="X5299" s="6"/>
      <c r="Y5299" s="6"/>
      <c r="Z5299" s="6"/>
      <c r="AA5299" s="6"/>
      <c r="AB5299" s="21"/>
      <c r="AC5299" s="21"/>
      <c r="AD5299" s="21"/>
      <c r="AE5299" s="6"/>
      <c r="AF5299" s="6"/>
      <c r="AG5299" s="6"/>
      <c r="AH5299" s="6"/>
    </row>
    <row r="5300" spans="1:34" x14ac:dyDescent="0.35">
      <c r="A5300" s="20"/>
      <c r="B5300" s="6"/>
      <c r="C5300" s="6"/>
      <c r="D5300" s="6"/>
      <c r="E5300" s="6"/>
      <c r="F5300" s="6"/>
      <c r="G5300" s="6"/>
      <c r="H5300" s="6"/>
      <c r="I5300" s="6"/>
      <c r="J5300" s="6"/>
      <c r="K5300" s="6"/>
      <c r="L5300" s="6"/>
      <c r="M5300" s="6"/>
      <c r="N5300" s="6"/>
      <c r="O5300" s="6"/>
      <c r="P5300" s="6"/>
      <c r="Q5300" s="6"/>
      <c r="R5300" s="6"/>
      <c r="S5300" s="6"/>
      <c r="T5300" s="6"/>
      <c r="U5300" s="6"/>
      <c r="V5300" s="6"/>
      <c r="W5300" s="6"/>
      <c r="X5300" s="6"/>
      <c r="Y5300" s="6"/>
      <c r="Z5300" s="6"/>
      <c r="AA5300" s="6"/>
      <c r="AB5300" s="21"/>
      <c r="AC5300" s="21"/>
      <c r="AD5300" s="21"/>
      <c r="AE5300" s="6"/>
      <c r="AF5300" s="6"/>
      <c r="AG5300" s="6"/>
      <c r="AH5300" s="6"/>
    </row>
    <row r="5301" spans="1:34" x14ac:dyDescent="0.35">
      <c r="A5301" s="20"/>
      <c r="B5301" s="6"/>
      <c r="C5301" s="6"/>
      <c r="D5301" s="6"/>
      <c r="E5301" s="6"/>
      <c r="F5301" s="6"/>
      <c r="G5301" s="6"/>
      <c r="H5301" s="6"/>
      <c r="I5301" s="6"/>
      <c r="J5301" s="6"/>
      <c r="K5301" s="6"/>
      <c r="L5301" s="6"/>
      <c r="M5301" s="6"/>
      <c r="N5301" s="6"/>
      <c r="O5301" s="6"/>
      <c r="P5301" s="6"/>
      <c r="Q5301" s="6"/>
      <c r="R5301" s="6"/>
      <c r="S5301" s="6"/>
      <c r="T5301" s="6"/>
      <c r="U5301" s="6"/>
      <c r="V5301" s="6"/>
      <c r="W5301" s="6"/>
      <c r="X5301" s="6"/>
      <c r="Y5301" s="6"/>
      <c r="Z5301" s="6"/>
      <c r="AA5301" s="6"/>
      <c r="AB5301" s="21"/>
      <c r="AC5301" s="21"/>
      <c r="AD5301" s="21"/>
      <c r="AE5301" s="6"/>
      <c r="AF5301" s="6"/>
      <c r="AG5301" s="6"/>
      <c r="AH5301" s="6"/>
    </row>
    <row r="5302" spans="1:34" x14ac:dyDescent="0.35">
      <c r="A5302" s="20"/>
      <c r="B5302" s="6"/>
      <c r="C5302" s="6"/>
      <c r="D5302" s="6"/>
      <c r="E5302" s="6"/>
      <c r="F5302" s="6"/>
      <c r="G5302" s="6"/>
      <c r="H5302" s="6"/>
      <c r="I5302" s="6"/>
      <c r="J5302" s="6"/>
      <c r="K5302" s="6"/>
      <c r="L5302" s="6"/>
      <c r="M5302" s="6"/>
      <c r="N5302" s="6"/>
      <c r="O5302" s="6"/>
      <c r="P5302" s="6"/>
      <c r="Q5302" s="6"/>
      <c r="R5302" s="6"/>
      <c r="S5302" s="6"/>
      <c r="T5302" s="6"/>
      <c r="U5302" s="6"/>
      <c r="V5302" s="6"/>
      <c r="W5302" s="6"/>
      <c r="X5302" s="6"/>
      <c r="Y5302" s="6"/>
      <c r="Z5302" s="6"/>
      <c r="AA5302" s="6"/>
      <c r="AB5302" s="21"/>
      <c r="AC5302" s="21"/>
      <c r="AD5302" s="21"/>
      <c r="AE5302" s="6"/>
      <c r="AF5302" s="6"/>
      <c r="AG5302" s="6"/>
      <c r="AH5302" s="6"/>
    </row>
    <row r="5303" spans="1:34" x14ac:dyDescent="0.35">
      <c r="A5303" s="20"/>
      <c r="B5303" s="6"/>
      <c r="C5303" s="6"/>
      <c r="D5303" s="6"/>
      <c r="E5303" s="6"/>
      <c r="F5303" s="6"/>
      <c r="G5303" s="6"/>
      <c r="H5303" s="6"/>
      <c r="I5303" s="6"/>
      <c r="J5303" s="6"/>
      <c r="K5303" s="6"/>
      <c r="L5303" s="6"/>
      <c r="M5303" s="6"/>
      <c r="N5303" s="6"/>
      <c r="O5303" s="6"/>
      <c r="P5303" s="6"/>
      <c r="Q5303" s="6"/>
      <c r="R5303" s="6"/>
      <c r="S5303" s="6"/>
      <c r="T5303" s="6"/>
      <c r="U5303" s="6"/>
      <c r="V5303" s="6"/>
      <c r="W5303" s="6"/>
      <c r="X5303" s="6"/>
      <c r="Y5303" s="6"/>
      <c r="Z5303" s="6"/>
      <c r="AA5303" s="6"/>
      <c r="AB5303" s="21"/>
      <c r="AC5303" s="21"/>
      <c r="AD5303" s="21"/>
      <c r="AE5303" s="6"/>
      <c r="AF5303" s="6"/>
      <c r="AG5303" s="6"/>
      <c r="AH5303" s="6"/>
    </row>
    <row r="5304" spans="1:34" x14ac:dyDescent="0.35">
      <c r="A5304" s="20"/>
      <c r="B5304" s="6"/>
      <c r="C5304" s="6"/>
      <c r="D5304" s="6"/>
      <c r="E5304" s="6"/>
      <c r="F5304" s="6"/>
      <c r="G5304" s="6"/>
      <c r="H5304" s="6"/>
      <c r="I5304" s="6"/>
      <c r="J5304" s="6"/>
      <c r="K5304" s="6"/>
      <c r="L5304" s="6"/>
      <c r="M5304" s="6"/>
      <c r="N5304" s="6"/>
      <c r="O5304" s="6"/>
      <c r="P5304" s="6"/>
      <c r="Q5304" s="6"/>
      <c r="R5304" s="6"/>
      <c r="S5304" s="6"/>
      <c r="T5304" s="6"/>
      <c r="U5304" s="6"/>
      <c r="V5304" s="6"/>
      <c r="W5304" s="6"/>
      <c r="X5304" s="6"/>
      <c r="Y5304" s="6"/>
      <c r="Z5304" s="6"/>
      <c r="AA5304" s="6"/>
      <c r="AB5304" s="21"/>
      <c r="AC5304" s="21"/>
      <c r="AD5304" s="21"/>
      <c r="AE5304" s="6"/>
      <c r="AF5304" s="6"/>
      <c r="AG5304" s="6"/>
      <c r="AH5304" s="6"/>
    </row>
    <row r="5305" spans="1:34" x14ac:dyDescent="0.35">
      <c r="A5305" s="20"/>
      <c r="B5305" s="6"/>
      <c r="C5305" s="6"/>
      <c r="D5305" s="6"/>
      <c r="E5305" s="6"/>
      <c r="F5305" s="6"/>
      <c r="G5305" s="6"/>
      <c r="H5305" s="6"/>
      <c r="I5305" s="6"/>
      <c r="J5305" s="6"/>
      <c r="K5305" s="6"/>
      <c r="L5305" s="6"/>
      <c r="M5305" s="6"/>
      <c r="N5305" s="6"/>
      <c r="O5305" s="6"/>
      <c r="P5305" s="6"/>
      <c r="Q5305" s="6"/>
      <c r="R5305" s="6"/>
      <c r="S5305" s="6"/>
      <c r="T5305" s="6"/>
      <c r="U5305" s="6"/>
      <c r="V5305" s="6"/>
      <c r="W5305" s="6"/>
      <c r="X5305" s="6"/>
      <c r="Y5305" s="6"/>
      <c r="Z5305" s="6"/>
      <c r="AA5305" s="6"/>
      <c r="AB5305" s="21"/>
      <c r="AC5305" s="21"/>
      <c r="AD5305" s="21"/>
      <c r="AE5305" s="6"/>
      <c r="AF5305" s="6"/>
      <c r="AG5305" s="6"/>
      <c r="AH5305" s="6"/>
    </row>
    <row r="5306" spans="1:34" x14ac:dyDescent="0.35">
      <c r="A5306" s="20"/>
      <c r="B5306" s="6"/>
      <c r="C5306" s="6"/>
      <c r="D5306" s="6"/>
      <c r="E5306" s="6"/>
      <c r="F5306" s="6"/>
      <c r="G5306" s="6"/>
      <c r="H5306" s="6"/>
      <c r="I5306" s="6"/>
      <c r="J5306" s="6"/>
      <c r="K5306" s="6"/>
      <c r="L5306" s="6"/>
      <c r="M5306" s="6"/>
      <c r="N5306" s="6"/>
      <c r="O5306" s="6"/>
      <c r="P5306" s="6"/>
      <c r="Q5306" s="6"/>
      <c r="R5306" s="6"/>
      <c r="S5306" s="6"/>
      <c r="T5306" s="6"/>
      <c r="U5306" s="6"/>
      <c r="V5306" s="6"/>
      <c r="W5306" s="6"/>
      <c r="X5306" s="6"/>
      <c r="Y5306" s="6"/>
      <c r="Z5306" s="6"/>
      <c r="AA5306" s="6"/>
      <c r="AB5306" s="21"/>
      <c r="AC5306" s="21"/>
      <c r="AD5306" s="21"/>
      <c r="AE5306" s="6"/>
      <c r="AF5306" s="6"/>
      <c r="AG5306" s="6"/>
      <c r="AH5306" s="6"/>
    </row>
    <row r="5307" spans="1:34" x14ac:dyDescent="0.35">
      <c r="A5307" s="20"/>
      <c r="B5307" s="6"/>
      <c r="C5307" s="6"/>
      <c r="D5307" s="6"/>
      <c r="E5307" s="6"/>
      <c r="F5307" s="6"/>
      <c r="G5307" s="6"/>
      <c r="H5307" s="6"/>
      <c r="I5307" s="6"/>
      <c r="J5307" s="6"/>
      <c r="K5307" s="6"/>
      <c r="L5307" s="6"/>
      <c r="M5307" s="6"/>
      <c r="N5307" s="6"/>
      <c r="O5307" s="6"/>
      <c r="P5307" s="6"/>
      <c r="Q5307" s="6"/>
      <c r="R5307" s="6"/>
      <c r="S5307" s="6"/>
      <c r="T5307" s="6"/>
      <c r="U5307" s="6"/>
      <c r="V5307" s="6"/>
      <c r="W5307" s="6"/>
      <c r="X5307" s="6"/>
      <c r="Y5307" s="6"/>
      <c r="Z5307" s="6"/>
      <c r="AA5307" s="6"/>
      <c r="AB5307" s="21"/>
      <c r="AC5307" s="21"/>
      <c r="AD5307" s="21"/>
      <c r="AE5307" s="6"/>
      <c r="AF5307" s="6"/>
      <c r="AG5307" s="6"/>
      <c r="AH5307" s="6"/>
    </row>
    <row r="5308" spans="1:34" x14ac:dyDescent="0.35">
      <c r="A5308" s="20"/>
      <c r="B5308" s="6"/>
      <c r="C5308" s="6"/>
      <c r="D5308" s="6"/>
      <c r="E5308" s="6"/>
      <c r="F5308" s="6"/>
      <c r="G5308" s="6"/>
      <c r="H5308" s="6"/>
      <c r="I5308" s="6"/>
      <c r="J5308" s="6"/>
      <c r="K5308" s="6"/>
      <c r="L5308" s="6"/>
      <c r="M5308" s="6"/>
      <c r="N5308" s="6"/>
      <c r="O5308" s="6"/>
      <c r="P5308" s="6"/>
      <c r="Q5308" s="6"/>
      <c r="R5308" s="6"/>
      <c r="S5308" s="6"/>
      <c r="T5308" s="6"/>
      <c r="U5308" s="6"/>
      <c r="V5308" s="6"/>
      <c r="W5308" s="6"/>
      <c r="X5308" s="6"/>
      <c r="Y5308" s="6"/>
      <c r="Z5308" s="6"/>
      <c r="AA5308" s="6"/>
      <c r="AB5308" s="21"/>
      <c r="AC5308" s="21"/>
      <c r="AD5308" s="21"/>
      <c r="AE5308" s="6"/>
      <c r="AF5308" s="6"/>
      <c r="AG5308" s="6"/>
      <c r="AH5308" s="6"/>
    </row>
    <row r="5309" spans="1:34" x14ac:dyDescent="0.35">
      <c r="A5309" s="20"/>
      <c r="B5309" s="6"/>
      <c r="C5309" s="6"/>
      <c r="D5309" s="6"/>
      <c r="E5309" s="6"/>
      <c r="F5309" s="6"/>
      <c r="G5309" s="6"/>
      <c r="H5309" s="6"/>
      <c r="I5309" s="6"/>
      <c r="J5309" s="6"/>
      <c r="K5309" s="6"/>
      <c r="L5309" s="6"/>
      <c r="M5309" s="6"/>
      <c r="N5309" s="6"/>
      <c r="O5309" s="6"/>
      <c r="P5309" s="6"/>
      <c r="Q5309" s="6"/>
      <c r="R5309" s="6"/>
      <c r="S5309" s="6"/>
      <c r="T5309" s="6"/>
      <c r="U5309" s="6"/>
      <c r="V5309" s="6"/>
      <c r="W5309" s="6"/>
      <c r="X5309" s="6"/>
      <c r="Y5309" s="6"/>
      <c r="Z5309" s="6"/>
      <c r="AA5309" s="6"/>
      <c r="AB5309" s="21"/>
      <c r="AC5309" s="21"/>
      <c r="AD5309" s="21"/>
      <c r="AE5309" s="6"/>
      <c r="AF5309" s="6"/>
      <c r="AG5309" s="6"/>
      <c r="AH5309" s="6"/>
    </row>
    <row r="5310" spans="1:34" x14ac:dyDescent="0.35">
      <c r="A5310" s="20"/>
      <c r="B5310" s="6"/>
      <c r="C5310" s="6"/>
      <c r="D5310" s="6"/>
      <c r="E5310" s="6"/>
      <c r="F5310" s="6"/>
      <c r="G5310" s="6"/>
      <c r="H5310" s="6"/>
      <c r="I5310" s="6"/>
      <c r="J5310" s="6"/>
      <c r="K5310" s="6"/>
      <c r="L5310" s="6"/>
      <c r="M5310" s="6"/>
      <c r="N5310" s="6"/>
      <c r="O5310" s="6"/>
      <c r="P5310" s="6"/>
      <c r="Q5310" s="6"/>
      <c r="R5310" s="6"/>
      <c r="S5310" s="6"/>
      <c r="T5310" s="6"/>
      <c r="U5310" s="6"/>
      <c r="V5310" s="6"/>
      <c r="W5310" s="6"/>
      <c r="X5310" s="6"/>
      <c r="Y5310" s="6"/>
      <c r="Z5310" s="6"/>
      <c r="AA5310" s="6"/>
      <c r="AB5310" s="21"/>
      <c r="AC5310" s="21"/>
      <c r="AD5310" s="21"/>
      <c r="AE5310" s="6"/>
      <c r="AF5310" s="6"/>
      <c r="AG5310" s="6"/>
      <c r="AH5310" s="6"/>
    </row>
    <row r="5311" spans="1:34" x14ac:dyDescent="0.35">
      <c r="A5311" s="20"/>
      <c r="B5311" s="6"/>
      <c r="C5311" s="6"/>
      <c r="D5311" s="6"/>
      <c r="E5311" s="6"/>
      <c r="F5311" s="6"/>
      <c r="G5311" s="6"/>
      <c r="H5311" s="6"/>
      <c r="I5311" s="6"/>
      <c r="J5311" s="6"/>
      <c r="K5311" s="6"/>
      <c r="L5311" s="6"/>
      <c r="M5311" s="6"/>
      <c r="N5311" s="6"/>
      <c r="O5311" s="6"/>
      <c r="P5311" s="6"/>
      <c r="Q5311" s="6"/>
      <c r="R5311" s="6"/>
      <c r="S5311" s="6"/>
      <c r="T5311" s="6"/>
      <c r="U5311" s="6"/>
      <c r="V5311" s="6"/>
      <c r="W5311" s="6"/>
      <c r="X5311" s="6"/>
      <c r="Y5311" s="6"/>
      <c r="Z5311" s="6"/>
      <c r="AA5311" s="6"/>
      <c r="AB5311" s="21"/>
      <c r="AC5311" s="21"/>
      <c r="AD5311" s="21"/>
      <c r="AE5311" s="6"/>
      <c r="AF5311" s="6"/>
      <c r="AG5311" s="6"/>
      <c r="AH5311" s="6"/>
    </row>
    <row r="5312" spans="1:34" x14ac:dyDescent="0.35">
      <c r="A5312" s="20"/>
      <c r="B5312" s="6"/>
      <c r="C5312" s="6"/>
      <c r="D5312" s="6"/>
      <c r="E5312" s="6"/>
      <c r="F5312" s="6"/>
      <c r="G5312" s="6"/>
      <c r="H5312" s="6"/>
      <c r="I5312" s="6"/>
      <c r="J5312" s="6"/>
      <c r="K5312" s="6"/>
      <c r="L5312" s="6"/>
      <c r="M5312" s="6"/>
      <c r="N5312" s="6"/>
      <c r="O5312" s="6"/>
      <c r="P5312" s="6"/>
      <c r="Q5312" s="6"/>
      <c r="R5312" s="6"/>
      <c r="S5312" s="6"/>
      <c r="T5312" s="6"/>
      <c r="U5312" s="6"/>
      <c r="V5312" s="6"/>
      <c r="W5312" s="6"/>
      <c r="X5312" s="6"/>
      <c r="Y5312" s="6"/>
      <c r="Z5312" s="6"/>
      <c r="AA5312" s="6"/>
      <c r="AB5312" s="21"/>
      <c r="AC5312" s="21"/>
      <c r="AD5312" s="21"/>
      <c r="AE5312" s="6"/>
      <c r="AF5312" s="6"/>
      <c r="AG5312" s="6"/>
      <c r="AH5312" s="6"/>
    </row>
    <row r="5313" spans="1:34" x14ac:dyDescent="0.35">
      <c r="A5313" s="20"/>
      <c r="B5313" s="6"/>
      <c r="C5313" s="6"/>
      <c r="D5313" s="6"/>
      <c r="E5313" s="6"/>
      <c r="F5313" s="6"/>
      <c r="G5313" s="6"/>
      <c r="H5313" s="6"/>
      <c r="I5313" s="6"/>
      <c r="J5313" s="6"/>
      <c r="K5313" s="6"/>
      <c r="L5313" s="6"/>
      <c r="M5313" s="6"/>
      <c r="N5313" s="6"/>
      <c r="O5313" s="6"/>
      <c r="P5313" s="6"/>
      <c r="Q5313" s="6"/>
      <c r="R5313" s="6"/>
      <c r="S5313" s="6"/>
      <c r="T5313" s="6"/>
      <c r="U5313" s="6"/>
      <c r="V5313" s="6"/>
      <c r="W5313" s="6"/>
      <c r="X5313" s="6"/>
      <c r="Y5313" s="6"/>
      <c r="Z5313" s="6"/>
      <c r="AA5313" s="6"/>
      <c r="AB5313" s="21"/>
      <c r="AC5313" s="21"/>
      <c r="AD5313" s="21"/>
      <c r="AE5313" s="6"/>
      <c r="AF5313" s="6"/>
      <c r="AG5313" s="6"/>
      <c r="AH5313" s="6"/>
    </row>
    <row r="5314" spans="1:34" x14ac:dyDescent="0.35">
      <c r="A5314" s="20"/>
      <c r="B5314" s="6"/>
      <c r="C5314" s="6"/>
      <c r="D5314" s="6"/>
      <c r="E5314" s="6"/>
      <c r="F5314" s="6"/>
      <c r="G5314" s="6"/>
      <c r="H5314" s="6"/>
      <c r="I5314" s="6"/>
      <c r="J5314" s="6"/>
      <c r="K5314" s="6"/>
      <c r="L5314" s="6"/>
      <c r="M5314" s="6"/>
      <c r="N5314" s="6"/>
      <c r="O5314" s="6"/>
      <c r="P5314" s="6"/>
      <c r="Q5314" s="6"/>
      <c r="R5314" s="6"/>
      <c r="S5314" s="6"/>
      <c r="T5314" s="6"/>
      <c r="U5314" s="6"/>
      <c r="V5314" s="6"/>
      <c r="W5314" s="6"/>
      <c r="X5314" s="6"/>
      <c r="Y5314" s="6"/>
      <c r="Z5314" s="6"/>
      <c r="AA5314" s="6"/>
      <c r="AB5314" s="21"/>
      <c r="AC5314" s="21"/>
      <c r="AD5314" s="21"/>
      <c r="AE5314" s="6"/>
      <c r="AF5314" s="6"/>
      <c r="AG5314" s="6"/>
      <c r="AH5314" s="6"/>
    </row>
    <row r="5315" spans="1:34" x14ac:dyDescent="0.35">
      <c r="A5315" s="20"/>
      <c r="B5315" s="6"/>
      <c r="C5315" s="6"/>
      <c r="D5315" s="6"/>
      <c r="E5315" s="6"/>
      <c r="F5315" s="6"/>
      <c r="G5315" s="6"/>
      <c r="H5315" s="6"/>
      <c r="I5315" s="6"/>
      <c r="J5315" s="6"/>
      <c r="K5315" s="6"/>
      <c r="L5315" s="6"/>
      <c r="M5315" s="6"/>
      <c r="N5315" s="6"/>
      <c r="O5315" s="6"/>
      <c r="P5315" s="6"/>
      <c r="Q5315" s="6"/>
      <c r="R5315" s="6"/>
      <c r="S5315" s="6"/>
      <c r="T5315" s="6"/>
      <c r="U5315" s="6"/>
      <c r="V5315" s="6"/>
      <c r="W5315" s="6"/>
      <c r="X5315" s="6"/>
      <c r="Y5315" s="6"/>
      <c r="Z5315" s="6"/>
      <c r="AA5315" s="6"/>
      <c r="AB5315" s="21"/>
      <c r="AC5315" s="21"/>
      <c r="AD5315" s="21"/>
      <c r="AE5315" s="6"/>
      <c r="AF5315" s="6"/>
      <c r="AG5315" s="6"/>
      <c r="AH5315" s="6"/>
    </row>
    <row r="5316" spans="1:34" x14ac:dyDescent="0.35">
      <c r="A5316" s="20"/>
      <c r="B5316" s="6"/>
      <c r="C5316" s="6"/>
      <c r="D5316" s="6"/>
      <c r="E5316" s="6"/>
      <c r="F5316" s="6"/>
      <c r="G5316" s="6"/>
      <c r="H5316" s="6"/>
      <c r="I5316" s="6"/>
      <c r="J5316" s="6"/>
      <c r="K5316" s="6"/>
      <c r="L5316" s="6"/>
      <c r="M5316" s="6"/>
      <c r="N5316" s="6"/>
      <c r="O5316" s="6"/>
      <c r="P5316" s="6"/>
      <c r="Q5316" s="6"/>
      <c r="R5316" s="6"/>
      <c r="S5316" s="6"/>
      <c r="T5316" s="6"/>
      <c r="U5316" s="6"/>
      <c r="V5316" s="6"/>
      <c r="W5316" s="6"/>
      <c r="X5316" s="6"/>
      <c r="Y5316" s="6"/>
      <c r="Z5316" s="6"/>
      <c r="AA5316" s="6"/>
      <c r="AB5316" s="21"/>
      <c r="AC5316" s="21"/>
      <c r="AD5316" s="21"/>
      <c r="AE5316" s="6"/>
      <c r="AF5316" s="6"/>
      <c r="AG5316" s="6"/>
      <c r="AH5316" s="6"/>
    </row>
    <row r="5317" spans="1:34" x14ac:dyDescent="0.35">
      <c r="A5317" s="20"/>
      <c r="B5317" s="6"/>
      <c r="C5317" s="6"/>
      <c r="D5317" s="6"/>
      <c r="E5317" s="6"/>
      <c r="F5317" s="6"/>
      <c r="G5317" s="6"/>
      <c r="H5317" s="6"/>
      <c r="I5317" s="6"/>
      <c r="J5317" s="6"/>
      <c r="K5317" s="6"/>
      <c r="L5317" s="6"/>
      <c r="M5317" s="6"/>
      <c r="N5317" s="6"/>
      <c r="O5317" s="6"/>
      <c r="P5317" s="6"/>
      <c r="Q5317" s="6"/>
      <c r="R5317" s="6"/>
      <c r="S5317" s="6"/>
      <c r="T5317" s="6"/>
      <c r="U5317" s="6"/>
      <c r="V5317" s="6"/>
      <c r="W5317" s="6"/>
      <c r="X5317" s="6"/>
      <c r="Y5317" s="6"/>
      <c r="Z5317" s="6"/>
      <c r="AA5317" s="6"/>
      <c r="AB5317" s="21"/>
      <c r="AC5317" s="21"/>
      <c r="AD5317" s="21"/>
      <c r="AE5317" s="6"/>
      <c r="AF5317" s="6"/>
      <c r="AG5317" s="6"/>
      <c r="AH5317" s="6"/>
    </row>
    <row r="5318" spans="1:34" x14ac:dyDescent="0.35">
      <c r="A5318" s="20"/>
      <c r="B5318" s="6"/>
      <c r="C5318" s="6"/>
      <c r="D5318" s="6"/>
      <c r="E5318" s="6"/>
      <c r="F5318" s="6"/>
      <c r="G5318" s="6"/>
      <c r="H5318" s="6"/>
      <c r="I5318" s="6"/>
      <c r="J5318" s="6"/>
      <c r="K5318" s="6"/>
      <c r="L5318" s="6"/>
      <c r="M5318" s="6"/>
      <c r="N5318" s="6"/>
      <c r="O5318" s="6"/>
      <c r="P5318" s="6"/>
      <c r="Q5318" s="6"/>
      <c r="R5318" s="6"/>
      <c r="S5318" s="6"/>
      <c r="T5318" s="6"/>
      <c r="U5318" s="6"/>
      <c r="V5318" s="6"/>
      <c r="W5318" s="6"/>
      <c r="X5318" s="6"/>
      <c r="Y5318" s="6"/>
      <c r="Z5318" s="6"/>
      <c r="AA5318" s="6"/>
      <c r="AB5318" s="21"/>
      <c r="AC5318" s="21"/>
      <c r="AD5318" s="21"/>
      <c r="AE5318" s="6"/>
      <c r="AF5318" s="6"/>
      <c r="AG5318" s="6"/>
      <c r="AH5318" s="6"/>
    </row>
    <row r="5319" spans="1:34" x14ac:dyDescent="0.35">
      <c r="A5319" s="20"/>
      <c r="B5319" s="6"/>
      <c r="C5319" s="6"/>
      <c r="D5319" s="6"/>
      <c r="E5319" s="6"/>
      <c r="F5319" s="6"/>
      <c r="G5319" s="6"/>
      <c r="H5319" s="6"/>
      <c r="I5319" s="6"/>
      <c r="J5319" s="6"/>
      <c r="K5319" s="6"/>
      <c r="L5319" s="6"/>
      <c r="M5319" s="6"/>
      <c r="N5319" s="6"/>
      <c r="O5319" s="6"/>
      <c r="P5319" s="6"/>
      <c r="Q5319" s="6"/>
      <c r="R5319" s="6"/>
      <c r="S5319" s="6"/>
      <c r="T5319" s="6"/>
      <c r="U5319" s="6"/>
      <c r="V5319" s="6"/>
      <c r="W5319" s="6"/>
      <c r="X5319" s="6"/>
      <c r="Y5319" s="6"/>
      <c r="Z5319" s="6"/>
      <c r="AA5319" s="6"/>
      <c r="AB5319" s="21"/>
      <c r="AC5319" s="21"/>
      <c r="AD5319" s="21"/>
      <c r="AE5319" s="6"/>
      <c r="AF5319" s="6"/>
      <c r="AG5319" s="6"/>
      <c r="AH5319" s="6"/>
    </row>
    <row r="5320" spans="1:34" x14ac:dyDescent="0.35">
      <c r="A5320" s="20"/>
      <c r="B5320" s="6"/>
      <c r="C5320" s="6"/>
      <c r="D5320" s="6"/>
      <c r="E5320" s="6"/>
      <c r="F5320" s="6"/>
      <c r="G5320" s="6"/>
      <c r="H5320" s="6"/>
      <c r="I5320" s="6"/>
      <c r="J5320" s="6"/>
      <c r="K5320" s="6"/>
      <c r="L5320" s="6"/>
      <c r="M5320" s="6"/>
      <c r="N5320" s="6"/>
      <c r="O5320" s="6"/>
      <c r="P5320" s="6"/>
      <c r="Q5320" s="6"/>
      <c r="R5320" s="6"/>
      <c r="S5320" s="6"/>
      <c r="T5320" s="6"/>
      <c r="U5320" s="6"/>
      <c r="V5320" s="6"/>
      <c r="W5320" s="6"/>
      <c r="X5320" s="6"/>
      <c r="Y5320" s="6"/>
      <c r="Z5320" s="6"/>
      <c r="AA5320" s="6"/>
      <c r="AB5320" s="21"/>
      <c r="AC5320" s="21"/>
      <c r="AD5320" s="21"/>
      <c r="AE5320" s="6"/>
      <c r="AF5320" s="6"/>
      <c r="AG5320" s="6"/>
      <c r="AH5320" s="6"/>
    </row>
    <row r="5321" spans="1:34" x14ac:dyDescent="0.35">
      <c r="A5321" s="20"/>
      <c r="B5321" s="6"/>
      <c r="C5321" s="6"/>
      <c r="D5321" s="6"/>
      <c r="E5321" s="6"/>
      <c r="F5321" s="6"/>
      <c r="G5321" s="6"/>
      <c r="H5321" s="6"/>
      <c r="I5321" s="6"/>
      <c r="J5321" s="6"/>
      <c r="K5321" s="6"/>
      <c r="L5321" s="6"/>
      <c r="M5321" s="6"/>
      <c r="N5321" s="6"/>
      <c r="O5321" s="6"/>
      <c r="P5321" s="6"/>
      <c r="Q5321" s="6"/>
      <c r="R5321" s="6"/>
      <c r="S5321" s="6"/>
      <c r="T5321" s="6"/>
      <c r="U5321" s="6"/>
      <c r="V5321" s="6"/>
      <c r="W5321" s="6"/>
      <c r="X5321" s="6"/>
      <c r="Y5321" s="6"/>
      <c r="Z5321" s="6"/>
      <c r="AA5321" s="6"/>
      <c r="AB5321" s="21"/>
      <c r="AC5321" s="21"/>
      <c r="AD5321" s="21"/>
      <c r="AE5321" s="6"/>
      <c r="AF5321" s="6"/>
      <c r="AG5321" s="6"/>
      <c r="AH5321" s="6"/>
    </row>
    <row r="5322" spans="1:34" x14ac:dyDescent="0.35">
      <c r="A5322" s="20"/>
      <c r="B5322" s="6"/>
      <c r="C5322" s="6"/>
      <c r="D5322" s="6"/>
      <c r="E5322" s="6"/>
      <c r="F5322" s="6"/>
      <c r="G5322" s="6"/>
      <c r="H5322" s="6"/>
      <c r="I5322" s="6"/>
      <c r="J5322" s="6"/>
      <c r="K5322" s="6"/>
      <c r="L5322" s="6"/>
      <c r="M5322" s="6"/>
      <c r="N5322" s="6"/>
      <c r="O5322" s="6"/>
      <c r="P5322" s="6"/>
      <c r="Q5322" s="6"/>
      <c r="R5322" s="6"/>
      <c r="S5322" s="6"/>
      <c r="T5322" s="6"/>
      <c r="U5322" s="6"/>
      <c r="V5322" s="6"/>
      <c r="W5322" s="6"/>
      <c r="X5322" s="6"/>
      <c r="Y5322" s="6"/>
      <c r="Z5322" s="6"/>
      <c r="AA5322" s="6"/>
      <c r="AB5322" s="21"/>
      <c r="AC5322" s="21"/>
      <c r="AD5322" s="21"/>
      <c r="AE5322" s="6"/>
      <c r="AF5322" s="6"/>
      <c r="AG5322" s="6"/>
      <c r="AH5322" s="6"/>
    </row>
    <row r="5323" spans="1:34" x14ac:dyDescent="0.35">
      <c r="A5323" s="20"/>
      <c r="B5323" s="6"/>
      <c r="C5323" s="6"/>
      <c r="D5323" s="6"/>
      <c r="E5323" s="6"/>
      <c r="F5323" s="6"/>
      <c r="G5323" s="6"/>
      <c r="H5323" s="6"/>
      <c r="I5323" s="6"/>
      <c r="J5323" s="6"/>
      <c r="K5323" s="6"/>
      <c r="L5323" s="6"/>
      <c r="M5323" s="6"/>
      <c r="N5323" s="6"/>
      <c r="O5323" s="6"/>
      <c r="P5323" s="6"/>
      <c r="Q5323" s="6"/>
      <c r="R5323" s="6"/>
      <c r="S5323" s="6"/>
      <c r="T5323" s="6"/>
      <c r="U5323" s="6"/>
      <c r="V5323" s="6"/>
      <c r="W5323" s="6"/>
      <c r="X5323" s="6"/>
      <c r="Y5323" s="6"/>
      <c r="Z5323" s="6"/>
      <c r="AA5323" s="6"/>
      <c r="AB5323" s="21"/>
      <c r="AC5323" s="21"/>
      <c r="AD5323" s="21"/>
      <c r="AE5323" s="6"/>
      <c r="AF5323" s="6"/>
      <c r="AG5323" s="6"/>
      <c r="AH5323" s="6"/>
    </row>
    <row r="5324" spans="1:34" x14ac:dyDescent="0.35">
      <c r="A5324" s="20"/>
      <c r="B5324" s="6"/>
      <c r="C5324" s="6"/>
      <c r="D5324" s="6"/>
      <c r="E5324" s="6"/>
      <c r="F5324" s="6"/>
      <c r="G5324" s="6"/>
      <c r="H5324" s="6"/>
      <c r="I5324" s="6"/>
      <c r="J5324" s="6"/>
      <c r="K5324" s="6"/>
      <c r="L5324" s="6"/>
      <c r="M5324" s="6"/>
      <c r="N5324" s="6"/>
      <c r="O5324" s="6"/>
      <c r="P5324" s="6"/>
      <c r="Q5324" s="6"/>
      <c r="R5324" s="6"/>
      <c r="S5324" s="6"/>
      <c r="T5324" s="6"/>
      <c r="U5324" s="6"/>
      <c r="V5324" s="6"/>
      <c r="W5324" s="6"/>
      <c r="X5324" s="6"/>
      <c r="Y5324" s="6"/>
      <c r="Z5324" s="6"/>
      <c r="AA5324" s="6"/>
      <c r="AB5324" s="21"/>
      <c r="AC5324" s="21"/>
      <c r="AD5324" s="21"/>
      <c r="AE5324" s="6"/>
      <c r="AF5324" s="6"/>
      <c r="AG5324" s="6"/>
      <c r="AH5324" s="6"/>
    </row>
    <row r="5325" spans="1:34" x14ac:dyDescent="0.35">
      <c r="A5325" s="20"/>
      <c r="B5325" s="6"/>
      <c r="C5325" s="6"/>
      <c r="D5325" s="6"/>
      <c r="E5325" s="6"/>
      <c r="F5325" s="6"/>
      <c r="G5325" s="6"/>
      <c r="H5325" s="6"/>
      <c r="I5325" s="6"/>
      <c r="J5325" s="6"/>
      <c r="K5325" s="6"/>
      <c r="L5325" s="6"/>
      <c r="M5325" s="6"/>
      <c r="N5325" s="6"/>
      <c r="O5325" s="6"/>
      <c r="P5325" s="6"/>
      <c r="Q5325" s="6"/>
      <c r="R5325" s="6"/>
      <c r="S5325" s="6"/>
      <c r="T5325" s="6"/>
      <c r="U5325" s="6"/>
      <c r="V5325" s="6"/>
      <c r="W5325" s="6"/>
      <c r="X5325" s="6"/>
      <c r="Y5325" s="6"/>
      <c r="Z5325" s="6"/>
      <c r="AA5325" s="6"/>
      <c r="AB5325" s="21"/>
      <c r="AC5325" s="21"/>
      <c r="AD5325" s="21"/>
      <c r="AE5325" s="6"/>
      <c r="AF5325" s="6"/>
      <c r="AG5325" s="6"/>
      <c r="AH5325" s="6"/>
    </row>
    <row r="5326" spans="1:34" x14ac:dyDescent="0.35">
      <c r="A5326" s="20"/>
      <c r="B5326" s="6"/>
      <c r="C5326" s="6"/>
      <c r="D5326" s="6"/>
      <c r="E5326" s="6"/>
      <c r="F5326" s="6"/>
      <c r="G5326" s="6"/>
      <c r="H5326" s="6"/>
      <c r="I5326" s="6"/>
      <c r="J5326" s="6"/>
      <c r="K5326" s="6"/>
      <c r="L5326" s="6"/>
      <c r="M5326" s="6"/>
      <c r="N5326" s="6"/>
      <c r="O5326" s="6"/>
      <c r="P5326" s="6"/>
      <c r="Q5326" s="6"/>
      <c r="R5326" s="6"/>
      <c r="S5326" s="6"/>
      <c r="T5326" s="6"/>
      <c r="U5326" s="6"/>
      <c r="V5326" s="6"/>
      <c r="W5326" s="6"/>
      <c r="X5326" s="6"/>
      <c r="Y5326" s="6"/>
      <c r="Z5326" s="6"/>
      <c r="AA5326" s="6"/>
      <c r="AB5326" s="21"/>
      <c r="AC5326" s="21"/>
      <c r="AD5326" s="21"/>
      <c r="AE5326" s="6"/>
      <c r="AF5326" s="6"/>
      <c r="AG5326" s="6"/>
      <c r="AH5326" s="6"/>
    </row>
    <row r="5327" spans="1:34" x14ac:dyDescent="0.35">
      <c r="A5327" s="20"/>
      <c r="B5327" s="6"/>
      <c r="C5327" s="6"/>
      <c r="D5327" s="6"/>
      <c r="E5327" s="6"/>
      <c r="F5327" s="6"/>
      <c r="G5327" s="6"/>
      <c r="H5327" s="6"/>
      <c r="I5327" s="6"/>
      <c r="J5327" s="6"/>
      <c r="K5327" s="6"/>
      <c r="L5327" s="6"/>
      <c r="M5327" s="6"/>
      <c r="N5327" s="6"/>
      <c r="O5327" s="6"/>
      <c r="P5327" s="6"/>
      <c r="Q5327" s="6"/>
      <c r="R5327" s="6"/>
      <c r="S5327" s="6"/>
      <c r="T5327" s="6"/>
      <c r="U5327" s="6"/>
      <c r="V5327" s="6"/>
      <c r="W5327" s="6"/>
      <c r="X5327" s="6"/>
      <c r="Y5327" s="6"/>
      <c r="Z5327" s="6"/>
      <c r="AA5327" s="6"/>
      <c r="AB5327" s="21"/>
      <c r="AC5327" s="21"/>
      <c r="AD5327" s="21"/>
      <c r="AE5327" s="6"/>
      <c r="AF5327" s="6"/>
      <c r="AG5327" s="6"/>
      <c r="AH5327" s="6"/>
    </row>
    <row r="5328" spans="1:34" x14ac:dyDescent="0.35">
      <c r="A5328" s="20"/>
      <c r="B5328" s="6"/>
      <c r="C5328" s="6"/>
      <c r="D5328" s="6"/>
      <c r="E5328" s="6"/>
      <c r="F5328" s="6"/>
      <c r="G5328" s="6"/>
      <c r="H5328" s="6"/>
      <c r="I5328" s="6"/>
      <c r="J5328" s="6"/>
      <c r="K5328" s="6"/>
      <c r="L5328" s="6"/>
      <c r="M5328" s="6"/>
      <c r="N5328" s="6"/>
      <c r="O5328" s="6"/>
      <c r="P5328" s="6"/>
      <c r="Q5328" s="6"/>
      <c r="R5328" s="6"/>
      <c r="S5328" s="6"/>
      <c r="T5328" s="6"/>
      <c r="U5328" s="6"/>
      <c r="V5328" s="6"/>
      <c r="W5328" s="6"/>
      <c r="X5328" s="6"/>
      <c r="Y5328" s="6"/>
      <c r="Z5328" s="6"/>
      <c r="AA5328" s="6"/>
      <c r="AB5328" s="21"/>
      <c r="AC5328" s="21"/>
      <c r="AD5328" s="21"/>
      <c r="AE5328" s="6"/>
      <c r="AF5328" s="6"/>
      <c r="AG5328" s="6"/>
      <c r="AH5328" s="6"/>
    </row>
    <row r="5329" spans="1:34" x14ac:dyDescent="0.35">
      <c r="A5329" s="20"/>
      <c r="B5329" s="6"/>
      <c r="C5329" s="6"/>
      <c r="D5329" s="6"/>
      <c r="E5329" s="6"/>
      <c r="F5329" s="6"/>
      <c r="G5329" s="6"/>
      <c r="H5329" s="6"/>
      <c r="I5329" s="6"/>
      <c r="J5329" s="6"/>
      <c r="K5329" s="6"/>
      <c r="L5329" s="6"/>
      <c r="M5329" s="6"/>
      <c r="N5329" s="6"/>
      <c r="O5329" s="6"/>
      <c r="P5329" s="6"/>
      <c r="Q5329" s="6"/>
      <c r="R5329" s="6"/>
      <c r="S5329" s="6"/>
      <c r="T5329" s="6"/>
      <c r="U5329" s="6"/>
      <c r="V5329" s="6"/>
      <c r="W5329" s="6"/>
      <c r="X5329" s="6"/>
      <c r="Y5329" s="6"/>
      <c r="Z5329" s="6"/>
      <c r="AA5329" s="6"/>
      <c r="AB5329" s="21"/>
      <c r="AC5329" s="21"/>
      <c r="AD5329" s="21"/>
      <c r="AE5329" s="6"/>
      <c r="AF5329" s="6"/>
      <c r="AG5329" s="6"/>
      <c r="AH5329" s="6"/>
    </row>
    <row r="5330" spans="1:34" x14ac:dyDescent="0.35">
      <c r="A5330" s="20"/>
      <c r="B5330" s="6"/>
      <c r="C5330" s="6"/>
      <c r="D5330" s="6"/>
      <c r="E5330" s="6"/>
      <c r="F5330" s="6"/>
      <c r="G5330" s="6"/>
      <c r="H5330" s="6"/>
      <c r="I5330" s="6"/>
      <c r="J5330" s="6"/>
      <c r="K5330" s="6"/>
      <c r="L5330" s="6"/>
      <c r="M5330" s="6"/>
      <c r="N5330" s="6"/>
      <c r="O5330" s="6"/>
      <c r="P5330" s="6"/>
      <c r="Q5330" s="6"/>
      <c r="R5330" s="6"/>
      <c r="S5330" s="6"/>
      <c r="T5330" s="6"/>
      <c r="U5330" s="6"/>
      <c r="V5330" s="6"/>
      <c r="W5330" s="6"/>
      <c r="X5330" s="6"/>
      <c r="Y5330" s="6"/>
      <c r="Z5330" s="6"/>
      <c r="AA5330" s="6"/>
      <c r="AB5330" s="21"/>
      <c r="AC5330" s="21"/>
      <c r="AD5330" s="21"/>
      <c r="AE5330" s="6"/>
      <c r="AF5330" s="6"/>
      <c r="AG5330" s="6"/>
      <c r="AH5330" s="6"/>
    </row>
    <row r="5331" spans="1:34" x14ac:dyDescent="0.35">
      <c r="A5331" s="20"/>
      <c r="B5331" s="6"/>
      <c r="C5331" s="6"/>
      <c r="D5331" s="6"/>
      <c r="E5331" s="6"/>
      <c r="F5331" s="6"/>
      <c r="G5331" s="6"/>
      <c r="H5331" s="6"/>
      <c r="I5331" s="6"/>
      <c r="J5331" s="6"/>
      <c r="K5331" s="6"/>
      <c r="L5331" s="6"/>
      <c r="M5331" s="6"/>
      <c r="N5331" s="6"/>
      <c r="O5331" s="6"/>
      <c r="P5331" s="6"/>
      <c r="Q5331" s="6"/>
      <c r="R5331" s="6"/>
      <c r="S5331" s="6"/>
      <c r="T5331" s="6"/>
      <c r="U5331" s="6"/>
      <c r="V5331" s="6"/>
      <c r="W5331" s="6"/>
      <c r="X5331" s="6"/>
      <c r="Y5331" s="6"/>
      <c r="Z5331" s="6"/>
      <c r="AA5331" s="6"/>
      <c r="AB5331" s="21"/>
      <c r="AC5331" s="21"/>
      <c r="AD5331" s="21"/>
      <c r="AE5331" s="6"/>
      <c r="AF5331" s="6"/>
      <c r="AG5331" s="6"/>
      <c r="AH5331" s="6"/>
    </row>
    <row r="5332" spans="1:34" x14ac:dyDescent="0.35">
      <c r="A5332" s="20"/>
      <c r="B5332" s="6"/>
      <c r="C5332" s="6"/>
      <c r="D5332" s="6"/>
      <c r="E5332" s="6"/>
      <c r="F5332" s="6"/>
      <c r="G5332" s="6"/>
      <c r="H5332" s="6"/>
      <c r="I5332" s="6"/>
      <c r="J5332" s="6"/>
      <c r="K5332" s="6"/>
      <c r="L5332" s="6"/>
      <c r="M5332" s="6"/>
      <c r="N5332" s="6"/>
      <c r="O5332" s="6"/>
      <c r="P5332" s="6"/>
      <c r="Q5332" s="6"/>
      <c r="R5332" s="6"/>
      <c r="S5332" s="6"/>
      <c r="T5332" s="6"/>
      <c r="U5332" s="6"/>
      <c r="V5332" s="6"/>
      <c r="W5332" s="6"/>
      <c r="X5332" s="6"/>
      <c r="Y5332" s="6"/>
      <c r="Z5332" s="6"/>
      <c r="AA5332" s="6"/>
      <c r="AB5332" s="21"/>
      <c r="AC5332" s="21"/>
      <c r="AD5332" s="21"/>
      <c r="AE5332" s="6"/>
      <c r="AF5332" s="6"/>
      <c r="AG5332" s="6"/>
      <c r="AH5332" s="6"/>
    </row>
    <row r="5333" spans="1:34" x14ac:dyDescent="0.35">
      <c r="A5333" s="20"/>
      <c r="B5333" s="6"/>
      <c r="C5333" s="6"/>
      <c r="D5333" s="6"/>
      <c r="E5333" s="6"/>
      <c r="F5333" s="6"/>
      <c r="G5333" s="6"/>
      <c r="H5333" s="6"/>
      <c r="I5333" s="6"/>
      <c r="J5333" s="6"/>
      <c r="K5333" s="6"/>
      <c r="L5333" s="6"/>
      <c r="M5333" s="6"/>
      <c r="N5333" s="6"/>
      <c r="O5333" s="6"/>
      <c r="P5333" s="6"/>
      <c r="Q5333" s="6"/>
      <c r="R5333" s="6"/>
      <c r="S5333" s="6"/>
      <c r="T5333" s="6"/>
      <c r="U5333" s="6"/>
      <c r="V5333" s="6"/>
      <c r="W5333" s="6"/>
      <c r="X5333" s="6"/>
      <c r="Y5333" s="6"/>
      <c r="Z5333" s="6"/>
      <c r="AA5333" s="6"/>
      <c r="AB5333" s="21"/>
      <c r="AC5333" s="21"/>
      <c r="AD5333" s="21"/>
      <c r="AE5333" s="6"/>
      <c r="AF5333" s="6"/>
      <c r="AG5333" s="6"/>
      <c r="AH5333" s="6"/>
    </row>
    <row r="5334" spans="1:34" x14ac:dyDescent="0.35">
      <c r="A5334" s="20"/>
      <c r="B5334" s="6"/>
      <c r="C5334" s="6"/>
      <c r="D5334" s="6"/>
      <c r="E5334" s="6"/>
      <c r="F5334" s="6"/>
      <c r="G5334" s="6"/>
      <c r="H5334" s="6"/>
      <c r="I5334" s="6"/>
      <c r="J5334" s="6"/>
      <c r="K5334" s="6"/>
      <c r="L5334" s="6"/>
      <c r="M5334" s="6"/>
      <c r="N5334" s="6"/>
      <c r="O5334" s="6"/>
      <c r="P5334" s="6"/>
      <c r="Q5334" s="6"/>
      <c r="R5334" s="6"/>
      <c r="S5334" s="6"/>
      <c r="T5334" s="6"/>
      <c r="U5334" s="6"/>
      <c r="V5334" s="6"/>
      <c r="W5334" s="6"/>
      <c r="X5334" s="6"/>
      <c r="Y5334" s="6"/>
      <c r="Z5334" s="6"/>
      <c r="AA5334" s="6"/>
      <c r="AB5334" s="21"/>
      <c r="AC5334" s="21"/>
      <c r="AD5334" s="21"/>
      <c r="AE5334" s="6"/>
      <c r="AF5334" s="6"/>
      <c r="AG5334" s="6"/>
      <c r="AH5334" s="6"/>
    </row>
    <row r="5335" spans="1:34" x14ac:dyDescent="0.35">
      <c r="A5335" s="20"/>
      <c r="B5335" s="6"/>
      <c r="C5335" s="6"/>
      <c r="D5335" s="6"/>
      <c r="E5335" s="6"/>
      <c r="F5335" s="6"/>
      <c r="G5335" s="6"/>
      <c r="H5335" s="6"/>
      <c r="I5335" s="6"/>
      <c r="J5335" s="6"/>
      <c r="K5335" s="6"/>
      <c r="L5335" s="6"/>
      <c r="M5335" s="6"/>
      <c r="N5335" s="6"/>
      <c r="O5335" s="6"/>
      <c r="P5335" s="6"/>
      <c r="Q5335" s="6"/>
      <c r="R5335" s="6"/>
      <c r="S5335" s="6"/>
      <c r="T5335" s="6"/>
      <c r="U5335" s="6"/>
      <c r="V5335" s="6"/>
      <c r="W5335" s="6"/>
      <c r="X5335" s="6"/>
      <c r="Y5335" s="6"/>
      <c r="Z5335" s="6"/>
      <c r="AA5335" s="6"/>
      <c r="AB5335" s="21"/>
      <c r="AC5335" s="21"/>
      <c r="AD5335" s="21"/>
      <c r="AE5335" s="6"/>
      <c r="AF5335" s="6"/>
      <c r="AG5335" s="6"/>
      <c r="AH5335" s="6"/>
    </row>
    <row r="5336" spans="1:34" x14ac:dyDescent="0.35">
      <c r="A5336" s="20"/>
      <c r="B5336" s="6"/>
      <c r="C5336" s="6"/>
      <c r="D5336" s="6"/>
      <c r="E5336" s="6"/>
      <c r="F5336" s="6"/>
      <c r="G5336" s="6"/>
      <c r="H5336" s="6"/>
      <c r="I5336" s="6"/>
      <c r="J5336" s="6"/>
      <c r="K5336" s="6"/>
      <c r="L5336" s="6"/>
      <c r="M5336" s="6"/>
      <c r="N5336" s="6"/>
      <c r="O5336" s="6"/>
      <c r="P5336" s="6"/>
      <c r="Q5336" s="6"/>
      <c r="R5336" s="6"/>
      <c r="S5336" s="6"/>
      <c r="T5336" s="6"/>
      <c r="U5336" s="6"/>
      <c r="V5336" s="6"/>
      <c r="W5336" s="6"/>
      <c r="X5336" s="6"/>
      <c r="Y5336" s="6"/>
      <c r="Z5336" s="6"/>
      <c r="AA5336" s="6"/>
      <c r="AB5336" s="21"/>
      <c r="AC5336" s="21"/>
      <c r="AD5336" s="21"/>
      <c r="AE5336" s="6"/>
      <c r="AF5336" s="6"/>
      <c r="AG5336" s="6"/>
      <c r="AH5336" s="6"/>
    </row>
    <row r="5337" spans="1:34" x14ac:dyDescent="0.35">
      <c r="A5337" s="20"/>
      <c r="B5337" s="6"/>
      <c r="C5337" s="6"/>
      <c r="D5337" s="6"/>
      <c r="E5337" s="6"/>
      <c r="F5337" s="6"/>
      <c r="G5337" s="6"/>
      <c r="H5337" s="6"/>
      <c r="I5337" s="6"/>
      <c r="J5337" s="6"/>
      <c r="K5337" s="6"/>
      <c r="L5337" s="6"/>
      <c r="M5337" s="6"/>
      <c r="N5337" s="6"/>
      <c r="O5337" s="6"/>
      <c r="P5337" s="6"/>
      <c r="Q5337" s="6"/>
      <c r="R5337" s="6"/>
      <c r="S5337" s="6"/>
      <c r="T5337" s="6"/>
      <c r="U5337" s="6"/>
      <c r="V5337" s="6"/>
      <c r="W5337" s="6"/>
      <c r="X5337" s="6"/>
      <c r="Y5337" s="6"/>
      <c r="Z5337" s="6"/>
      <c r="AA5337" s="6"/>
      <c r="AB5337" s="21"/>
      <c r="AC5337" s="21"/>
      <c r="AD5337" s="21"/>
      <c r="AE5337" s="6"/>
      <c r="AF5337" s="6"/>
      <c r="AG5337" s="6"/>
      <c r="AH5337" s="6"/>
    </row>
    <row r="5338" spans="1:34" x14ac:dyDescent="0.35">
      <c r="A5338" s="20"/>
      <c r="B5338" s="6"/>
      <c r="C5338" s="6"/>
      <c r="D5338" s="6"/>
      <c r="E5338" s="6"/>
      <c r="F5338" s="6"/>
      <c r="G5338" s="6"/>
      <c r="H5338" s="6"/>
      <c r="I5338" s="6"/>
      <c r="J5338" s="6"/>
      <c r="K5338" s="6"/>
      <c r="L5338" s="6"/>
      <c r="M5338" s="6"/>
      <c r="N5338" s="6"/>
      <c r="O5338" s="6"/>
      <c r="P5338" s="6"/>
      <c r="Q5338" s="6"/>
      <c r="R5338" s="6"/>
      <c r="S5338" s="6"/>
      <c r="T5338" s="6"/>
      <c r="U5338" s="6"/>
      <c r="V5338" s="6"/>
      <c r="W5338" s="6"/>
      <c r="X5338" s="6"/>
      <c r="Y5338" s="6"/>
      <c r="Z5338" s="6"/>
      <c r="AA5338" s="6"/>
      <c r="AB5338" s="21"/>
      <c r="AC5338" s="21"/>
      <c r="AD5338" s="21"/>
      <c r="AE5338" s="6"/>
      <c r="AF5338" s="6"/>
      <c r="AG5338" s="6"/>
      <c r="AH5338" s="6"/>
    </row>
    <row r="5339" spans="1:34" x14ac:dyDescent="0.35">
      <c r="A5339" s="20"/>
      <c r="B5339" s="6"/>
      <c r="C5339" s="6"/>
      <c r="D5339" s="6"/>
      <c r="E5339" s="6"/>
      <c r="F5339" s="6"/>
      <c r="G5339" s="6"/>
      <c r="H5339" s="6"/>
      <c r="I5339" s="6"/>
      <c r="J5339" s="6"/>
      <c r="K5339" s="6"/>
      <c r="L5339" s="6"/>
      <c r="M5339" s="6"/>
      <c r="N5339" s="6"/>
      <c r="O5339" s="6"/>
      <c r="P5339" s="6"/>
      <c r="Q5339" s="6"/>
      <c r="R5339" s="6"/>
      <c r="S5339" s="6"/>
      <c r="T5339" s="6"/>
      <c r="U5339" s="6"/>
      <c r="V5339" s="6"/>
      <c r="W5339" s="6"/>
      <c r="X5339" s="6"/>
      <c r="Y5339" s="6"/>
      <c r="Z5339" s="6"/>
      <c r="AA5339" s="6"/>
      <c r="AB5339" s="21"/>
      <c r="AC5339" s="21"/>
      <c r="AD5339" s="21"/>
      <c r="AE5339" s="6"/>
      <c r="AF5339" s="6"/>
      <c r="AG5339" s="6"/>
      <c r="AH5339" s="6"/>
    </row>
    <row r="5340" spans="1:34" x14ac:dyDescent="0.35">
      <c r="A5340" s="20"/>
      <c r="B5340" s="6"/>
      <c r="C5340" s="6"/>
      <c r="D5340" s="6"/>
      <c r="E5340" s="6"/>
      <c r="F5340" s="6"/>
      <c r="G5340" s="6"/>
      <c r="H5340" s="6"/>
      <c r="I5340" s="6"/>
      <c r="J5340" s="6"/>
      <c r="K5340" s="6"/>
      <c r="L5340" s="6"/>
      <c r="M5340" s="6"/>
      <c r="N5340" s="6"/>
      <c r="O5340" s="6"/>
      <c r="P5340" s="6"/>
      <c r="Q5340" s="6"/>
      <c r="R5340" s="6"/>
      <c r="S5340" s="6"/>
      <c r="T5340" s="6"/>
      <c r="U5340" s="6"/>
      <c r="V5340" s="6"/>
      <c r="W5340" s="6"/>
      <c r="X5340" s="6"/>
      <c r="Y5340" s="6"/>
      <c r="Z5340" s="6"/>
      <c r="AA5340" s="6"/>
      <c r="AB5340" s="21"/>
      <c r="AC5340" s="21"/>
      <c r="AD5340" s="21"/>
      <c r="AE5340" s="6"/>
      <c r="AF5340" s="6"/>
      <c r="AG5340" s="6"/>
      <c r="AH5340" s="6"/>
    </row>
    <row r="5341" spans="1:34" x14ac:dyDescent="0.35">
      <c r="A5341" s="20"/>
      <c r="B5341" s="6"/>
      <c r="C5341" s="6"/>
      <c r="D5341" s="6"/>
      <c r="E5341" s="6"/>
      <c r="F5341" s="6"/>
      <c r="G5341" s="6"/>
      <c r="H5341" s="6"/>
      <c r="I5341" s="6"/>
      <c r="J5341" s="6"/>
      <c r="K5341" s="6"/>
      <c r="L5341" s="6"/>
      <c r="M5341" s="6"/>
      <c r="N5341" s="6"/>
      <c r="O5341" s="6"/>
      <c r="P5341" s="6"/>
      <c r="Q5341" s="6"/>
      <c r="R5341" s="6"/>
      <c r="S5341" s="6"/>
      <c r="T5341" s="6"/>
      <c r="U5341" s="6"/>
      <c r="V5341" s="6"/>
      <c r="W5341" s="6"/>
      <c r="X5341" s="6"/>
      <c r="Y5341" s="6"/>
      <c r="Z5341" s="6"/>
      <c r="AA5341" s="6"/>
      <c r="AB5341" s="21"/>
      <c r="AC5341" s="21"/>
      <c r="AD5341" s="21"/>
      <c r="AE5341" s="6"/>
      <c r="AF5341" s="6"/>
      <c r="AG5341" s="6"/>
      <c r="AH5341" s="6"/>
    </row>
    <row r="5342" spans="1:34" x14ac:dyDescent="0.35">
      <c r="A5342" s="20"/>
      <c r="B5342" s="6"/>
      <c r="C5342" s="6"/>
      <c r="D5342" s="6"/>
      <c r="E5342" s="6"/>
      <c r="F5342" s="6"/>
      <c r="G5342" s="6"/>
      <c r="H5342" s="6"/>
      <c r="I5342" s="6"/>
      <c r="J5342" s="6"/>
      <c r="K5342" s="6"/>
      <c r="L5342" s="6"/>
      <c r="M5342" s="6"/>
      <c r="N5342" s="6"/>
      <c r="O5342" s="6"/>
      <c r="P5342" s="6"/>
      <c r="Q5342" s="6"/>
      <c r="R5342" s="6"/>
      <c r="S5342" s="6"/>
      <c r="T5342" s="6"/>
      <c r="U5342" s="6"/>
      <c r="V5342" s="6"/>
      <c r="W5342" s="6"/>
      <c r="X5342" s="6"/>
      <c r="Y5342" s="6"/>
      <c r="Z5342" s="6"/>
      <c r="AA5342" s="6"/>
      <c r="AB5342" s="21"/>
      <c r="AC5342" s="21"/>
      <c r="AD5342" s="21"/>
      <c r="AE5342" s="6"/>
      <c r="AF5342" s="6"/>
      <c r="AG5342" s="6"/>
      <c r="AH5342" s="6"/>
    </row>
    <row r="5343" spans="1:34" x14ac:dyDescent="0.35">
      <c r="A5343" s="20"/>
      <c r="B5343" s="6"/>
      <c r="C5343" s="6"/>
      <c r="D5343" s="6"/>
      <c r="E5343" s="6"/>
      <c r="F5343" s="6"/>
      <c r="G5343" s="6"/>
      <c r="H5343" s="6"/>
      <c r="I5343" s="6"/>
      <c r="J5343" s="6"/>
      <c r="K5343" s="6"/>
      <c r="L5343" s="6"/>
      <c r="M5343" s="6"/>
      <c r="N5343" s="6"/>
      <c r="O5343" s="6"/>
      <c r="P5343" s="6"/>
      <c r="Q5343" s="6"/>
      <c r="R5343" s="6"/>
      <c r="S5343" s="6"/>
      <c r="T5343" s="6"/>
      <c r="U5343" s="6"/>
      <c r="V5343" s="6"/>
      <c r="W5343" s="6"/>
      <c r="X5343" s="6"/>
      <c r="Y5343" s="6"/>
      <c r="Z5343" s="6"/>
      <c r="AA5343" s="6"/>
      <c r="AB5343" s="21"/>
      <c r="AC5343" s="21"/>
      <c r="AD5343" s="21"/>
      <c r="AE5343" s="6"/>
      <c r="AF5343" s="6"/>
      <c r="AG5343" s="6"/>
      <c r="AH5343" s="6"/>
    </row>
    <row r="5344" spans="1:34" x14ac:dyDescent="0.35">
      <c r="A5344" s="20"/>
      <c r="B5344" s="6"/>
      <c r="C5344" s="6"/>
      <c r="D5344" s="6"/>
      <c r="E5344" s="6"/>
      <c r="F5344" s="6"/>
      <c r="G5344" s="6"/>
      <c r="H5344" s="6"/>
      <c r="I5344" s="6"/>
      <c r="J5344" s="6"/>
      <c r="K5344" s="6"/>
      <c r="L5344" s="6"/>
      <c r="M5344" s="6"/>
      <c r="N5344" s="6"/>
      <c r="O5344" s="6"/>
      <c r="P5344" s="6"/>
      <c r="Q5344" s="6"/>
      <c r="R5344" s="6"/>
      <c r="S5344" s="6"/>
      <c r="T5344" s="6"/>
      <c r="U5344" s="6"/>
      <c r="V5344" s="6"/>
      <c r="W5344" s="6"/>
      <c r="X5344" s="6"/>
      <c r="Y5344" s="6"/>
      <c r="Z5344" s="6"/>
      <c r="AA5344" s="6"/>
      <c r="AB5344" s="21"/>
      <c r="AC5344" s="21"/>
      <c r="AD5344" s="21"/>
      <c r="AE5344" s="6"/>
      <c r="AF5344" s="6"/>
      <c r="AG5344" s="6"/>
      <c r="AH5344" s="6"/>
    </row>
    <row r="5345" spans="1:34" x14ac:dyDescent="0.35">
      <c r="A5345" s="20"/>
      <c r="B5345" s="6"/>
      <c r="C5345" s="6"/>
      <c r="D5345" s="6"/>
      <c r="E5345" s="6"/>
      <c r="F5345" s="6"/>
      <c r="G5345" s="6"/>
      <c r="H5345" s="6"/>
      <c r="I5345" s="6"/>
      <c r="J5345" s="6"/>
      <c r="K5345" s="6"/>
      <c r="L5345" s="6"/>
      <c r="M5345" s="6"/>
      <c r="N5345" s="6"/>
      <c r="O5345" s="6"/>
      <c r="P5345" s="6"/>
      <c r="Q5345" s="6"/>
      <c r="R5345" s="6"/>
      <c r="S5345" s="6"/>
      <c r="T5345" s="6"/>
      <c r="U5345" s="6"/>
      <c r="V5345" s="6"/>
      <c r="W5345" s="6"/>
      <c r="X5345" s="6"/>
      <c r="Y5345" s="6"/>
      <c r="Z5345" s="6"/>
      <c r="AA5345" s="6"/>
      <c r="AB5345" s="21"/>
      <c r="AC5345" s="21"/>
      <c r="AD5345" s="21"/>
      <c r="AE5345" s="6"/>
      <c r="AF5345" s="6"/>
      <c r="AG5345" s="6"/>
      <c r="AH5345" s="6"/>
    </row>
    <row r="5346" spans="1:34" x14ac:dyDescent="0.35">
      <c r="A5346" s="20"/>
      <c r="B5346" s="6"/>
      <c r="C5346" s="6"/>
      <c r="D5346" s="6"/>
      <c r="E5346" s="6"/>
      <c r="F5346" s="6"/>
      <c r="G5346" s="6"/>
      <c r="H5346" s="6"/>
      <c r="I5346" s="6"/>
      <c r="J5346" s="6"/>
      <c r="K5346" s="6"/>
      <c r="L5346" s="6"/>
      <c r="M5346" s="6"/>
      <c r="N5346" s="6"/>
      <c r="O5346" s="6"/>
      <c r="P5346" s="6"/>
      <c r="Q5346" s="6"/>
      <c r="R5346" s="6"/>
      <c r="S5346" s="6"/>
      <c r="T5346" s="6"/>
      <c r="U5346" s="6"/>
      <c r="V5346" s="6"/>
      <c r="W5346" s="6"/>
      <c r="X5346" s="6"/>
      <c r="Y5346" s="6"/>
      <c r="Z5346" s="6"/>
      <c r="AA5346" s="6"/>
      <c r="AB5346" s="21"/>
      <c r="AC5346" s="21"/>
      <c r="AD5346" s="21"/>
      <c r="AE5346" s="6"/>
      <c r="AF5346" s="6"/>
      <c r="AG5346" s="6"/>
      <c r="AH5346" s="6"/>
    </row>
    <row r="5347" spans="1:34" x14ac:dyDescent="0.35">
      <c r="A5347" s="20"/>
      <c r="B5347" s="6"/>
      <c r="C5347" s="6"/>
      <c r="D5347" s="6"/>
      <c r="E5347" s="6"/>
      <c r="F5347" s="6"/>
      <c r="G5347" s="6"/>
      <c r="H5347" s="6"/>
      <c r="I5347" s="6"/>
      <c r="J5347" s="6"/>
      <c r="K5347" s="6"/>
      <c r="L5347" s="6"/>
      <c r="M5347" s="6"/>
      <c r="N5347" s="6"/>
      <c r="O5347" s="6"/>
      <c r="P5347" s="6"/>
      <c r="Q5347" s="6"/>
      <c r="R5347" s="6"/>
      <c r="S5347" s="6"/>
      <c r="T5347" s="6"/>
      <c r="U5347" s="6"/>
      <c r="V5347" s="6"/>
      <c r="W5347" s="6"/>
      <c r="X5347" s="6"/>
      <c r="Y5347" s="6"/>
      <c r="Z5347" s="6"/>
      <c r="AA5347" s="6"/>
      <c r="AB5347" s="21"/>
      <c r="AC5347" s="21"/>
      <c r="AD5347" s="21"/>
      <c r="AE5347" s="6"/>
      <c r="AF5347" s="6"/>
      <c r="AG5347" s="6"/>
      <c r="AH5347" s="6"/>
    </row>
    <row r="5348" spans="1:34" x14ac:dyDescent="0.35">
      <c r="A5348" s="20"/>
      <c r="B5348" s="6"/>
      <c r="C5348" s="6"/>
      <c r="D5348" s="6"/>
      <c r="E5348" s="6"/>
      <c r="F5348" s="6"/>
      <c r="G5348" s="6"/>
      <c r="H5348" s="6"/>
      <c r="I5348" s="6"/>
      <c r="J5348" s="6"/>
      <c r="K5348" s="6"/>
      <c r="L5348" s="6"/>
      <c r="M5348" s="6"/>
      <c r="N5348" s="6"/>
      <c r="O5348" s="6"/>
      <c r="P5348" s="6"/>
      <c r="Q5348" s="6"/>
      <c r="R5348" s="6"/>
      <c r="S5348" s="6"/>
      <c r="T5348" s="6"/>
      <c r="U5348" s="6"/>
      <c r="V5348" s="6"/>
      <c r="W5348" s="6"/>
      <c r="X5348" s="6"/>
      <c r="Y5348" s="6"/>
      <c r="Z5348" s="6"/>
      <c r="AA5348" s="6"/>
      <c r="AB5348" s="21"/>
      <c r="AC5348" s="21"/>
      <c r="AD5348" s="21"/>
      <c r="AE5348" s="6"/>
      <c r="AF5348" s="6"/>
      <c r="AG5348" s="6"/>
      <c r="AH5348" s="6"/>
    </row>
    <row r="5349" spans="1:34" x14ac:dyDescent="0.35">
      <c r="A5349" s="20"/>
      <c r="B5349" s="6"/>
      <c r="C5349" s="6"/>
      <c r="D5349" s="6"/>
      <c r="E5349" s="6"/>
      <c r="F5349" s="6"/>
      <c r="G5349" s="6"/>
      <c r="H5349" s="6"/>
      <c r="I5349" s="6"/>
      <c r="J5349" s="6"/>
      <c r="K5349" s="6"/>
      <c r="L5349" s="6"/>
      <c r="M5349" s="6"/>
      <c r="N5349" s="6"/>
      <c r="O5349" s="6"/>
      <c r="P5349" s="6"/>
      <c r="Q5349" s="6"/>
      <c r="R5349" s="6"/>
      <c r="S5349" s="6"/>
      <c r="T5349" s="6"/>
      <c r="U5349" s="6"/>
      <c r="V5349" s="6"/>
      <c r="W5349" s="6"/>
      <c r="X5349" s="6"/>
      <c r="Y5349" s="6"/>
      <c r="Z5349" s="6"/>
      <c r="AA5349" s="6"/>
      <c r="AB5349" s="21"/>
      <c r="AC5349" s="21"/>
      <c r="AD5349" s="21"/>
      <c r="AE5349" s="6"/>
      <c r="AF5349" s="6"/>
      <c r="AG5349" s="6"/>
      <c r="AH5349" s="6"/>
    </row>
    <row r="5350" spans="1:34" x14ac:dyDescent="0.35">
      <c r="A5350" s="20"/>
      <c r="B5350" s="6"/>
      <c r="C5350" s="6"/>
      <c r="D5350" s="6"/>
      <c r="E5350" s="6"/>
      <c r="F5350" s="6"/>
      <c r="G5350" s="6"/>
      <c r="H5350" s="6"/>
      <c r="I5350" s="6"/>
      <c r="J5350" s="6"/>
      <c r="K5350" s="6"/>
      <c r="L5350" s="6"/>
      <c r="M5350" s="6"/>
      <c r="N5350" s="6"/>
      <c r="O5350" s="6"/>
      <c r="P5350" s="6"/>
      <c r="Q5350" s="6"/>
      <c r="R5350" s="6"/>
      <c r="S5350" s="6"/>
      <c r="T5350" s="6"/>
      <c r="U5350" s="6"/>
      <c r="V5350" s="6"/>
      <c r="W5350" s="6"/>
      <c r="X5350" s="6"/>
      <c r="Y5350" s="6"/>
      <c r="Z5350" s="6"/>
      <c r="AA5350" s="6"/>
      <c r="AB5350" s="21"/>
      <c r="AC5350" s="21"/>
      <c r="AD5350" s="21"/>
      <c r="AE5350" s="6"/>
      <c r="AF5350" s="6"/>
      <c r="AG5350" s="6"/>
      <c r="AH5350" s="6"/>
    </row>
    <row r="5351" spans="1:34" x14ac:dyDescent="0.35">
      <c r="A5351" s="20"/>
      <c r="B5351" s="6"/>
      <c r="C5351" s="6"/>
      <c r="D5351" s="6"/>
      <c r="E5351" s="6"/>
      <c r="F5351" s="6"/>
      <c r="G5351" s="6"/>
      <c r="H5351" s="6"/>
      <c r="I5351" s="6"/>
      <c r="J5351" s="6"/>
      <c r="K5351" s="6"/>
      <c r="L5351" s="6"/>
      <c r="M5351" s="6"/>
      <c r="N5351" s="6"/>
      <c r="O5351" s="6"/>
      <c r="P5351" s="6"/>
      <c r="Q5351" s="6"/>
      <c r="R5351" s="6"/>
      <c r="S5351" s="6"/>
      <c r="T5351" s="6"/>
      <c r="U5351" s="6"/>
      <c r="V5351" s="6"/>
      <c r="W5351" s="6"/>
      <c r="X5351" s="6"/>
      <c r="Y5351" s="6"/>
      <c r="Z5351" s="6"/>
      <c r="AA5351" s="6"/>
      <c r="AB5351" s="21"/>
      <c r="AC5351" s="21"/>
      <c r="AD5351" s="21"/>
      <c r="AE5351" s="6"/>
      <c r="AF5351" s="6"/>
      <c r="AG5351" s="6"/>
      <c r="AH5351" s="6"/>
    </row>
    <row r="5352" spans="1:34" x14ac:dyDescent="0.35">
      <c r="A5352" s="20"/>
      <c r="B5352" s="6"/>
      <c r="C5352" s="6"/>
      <c r="D5352" s="6"/>
      <c r="E5352" s="6"/>
      <c r="F5352" s="6"/>
      <c r="G5352" s="6"/>
      <c r="H5352" s="6"/>
      <c r="I5352" s="6"/>
      <c r="J5352" s="6"/>
      <c r="K5352" s="6"/>
      <c r="L5352" s="6"/>
      <c r="M5352" s="6"/>
      <c r="N5352" s="6"/>
      <c r="O5352" s="6"/>
      <c r="P5352" s="6"/>
      <c r="Q5352" s="6"/>
      <c r="R5352" s="6"/>
      <c r="S5352" s="6"/>
      <c r="T5352" s="6"/>
      <c r="U5352" s="6"/>
      <c r="V5352" s="6"/>
      <c r="W5352" s="6"/>
      <c r="X5352" s="6"/>
      <c r="Y5352" s="6"/>
      <c r="Z5352" s="6"/>
      <c r="AA5352" s="6"/>
      <c r="AB5352" s="21"/>
      <c r="AC5352" s="21"/>
      <c r="AD5352" s="21"/>
      <c r="AE5352" s="6"/>
      <c r="AF5352" s="6"/>
      <c r="AG5352" s="6"/>
      <c r="AH5352" s="6"/>
    </row>
    <row r="5353" spans="1:34" x14ac:dyDescent="0.35">
      <c r="A5353" s="20"/>
      <c r="B5353" s="6"/>
      <c r="C5353" s="6"/>
      <c r="D5353" s="6"/>
      <c r="E5353" s="6"/>
      <c r="F5353" s="6"/>
      <c r="G5353" s="6"/>
      <c r="H5353" s="6"/>
      <c r="I5353" s="6"/>
      <c r="J5353" s="6"/>
      <c r="K5353" s="6"/>
      <c r="L5353" s="6"/>
      <c r="M5353" s="6"/>
      <c r="N5353" s="6"/>
      <c r="O5353" s="6"/>
      <c r="P5353" s="6"/>
      <c r="Q5353" s="6"/>
      <c r="R5353" s="6"/>
      <c r="S5353" s="6"/>
      <c r="T5353" s="6"/>
      <c r="U5353" s="6"/>
      <c r="V5353" s="6"/>
      <c r="W5353" s="6"/>
      <c r="X5353" s="6"/>
      <c r="Y5353" s="6"/>
      <c r="Z5353" s="6"/>
      <c r="AA5353" s="6"/>
      <c r="AB5353" s="21"/>
      <c r="AC5353" s="21"/>
      <c r="AD5353" s="21"/>
      <c r="AE5353" s="6"/>
      <c r="AF5353" s="6"/>
      <c r="AG5353" s="6"/>
      <c r="AH5353" s="6"/>
    </row>
    <row r="5354" spans="1:34" x14ac:dyDescent="0.35">
      <c r="A5354" s="20"/>
      <c r="B5354" s="6"/>
      <c r="C5354" s="6"/>
      <c r="D5354" s="6"/>
      <c r="E5354" s="6"/>
      <c r="F5354" s="6"/>
      <c r="G5354" s="6"/>
      <c r="H5354" s="6"/>
      <c r="I5354" s="6"/>
      <c r="J5354" s="6"/>
      <c r="K5354" s="6"/>
      <c r="L5354" s="6"/>
      <c r="M5354" s="6"/>
      <c r="N5354" s="6"/>
      <c r="O5354" s="6"/>
      <c r="P5354" s="6"/>
      <c r="Q5354" s="6"/>
      <c r="R5354" s="6"/>
      <c r="S5354" s="6"/>
      <c r="T5354" s="6"/>
      <c r="U5354" s="6"/>
      <c r="V5354" s="6"/>
      <c r="W5354" s="6"/>
      <c r="X5354" s="6"/>
      <c r="Y5354" s="6"/>
      <c r="Z5354" s="6"/>
      <c r="AA5354" s="6"/>
      <c r="AB5354" s="21"/>
      <c r="AC5354" s="21"/>
      <c r="AD5354" s="21"/>
      <c r="AE5354" s="6"/>
      <c r="AF5354" s="6"/>
      <c r="AG5354" s="6"/>
      <c r="AH5354" s="6"/>
    </row>
    <row r="5355" spans="1:34" x14ac:dyDescent="0.35">
      <c r="A5355" s="20"/>
      <c r="B5355" s="6"/>
      <c r="C5355" s="6"/>
      <c r="D5355" s="6"/>
      <c r="E5355" s="6"/>
      <c r="F5355" s="6"/>
      <c r="G5355" s="6"/>
      <c r="H5355" s="6"/>
      <c r="I5355" s="6"/>
      <c r="J5355" s="6"/>
      <c r="K5355" s="6"/>
      <c r="L5355" s="6"/>
      <c r="M5355" s="6"/>
      <c r="N5355" s="6"/>
      <c r="O5355" s="6"/>
      <c r="P5355" s="6"/>
      <c r="Q5355" s="6"/>
      <c r="R5355" s="6"/>
      <c r="S5355" s="6"/>
      <c r="T5355" s="6"/>
      <c r="U5355" s="6"/>
      <c r="V5355" s="6"/>
      <c r="W5355" s="6"/>
      <c r="X5355" s="6"/>
      <c r="Y5355" s="6"/>
      <c r="Z5355" s="6"/>
      <c r="AA5355" s="6"/>
      <c r="AB5355" s="21"/>
      <c r="AC5355" s="21"/>
      <c r="AD5355" s="21"/>
      <c r="AE5355" s="6"/>
      <c r="AF5355" s="6"/>
      <c r="AG5355" s="6"/>
      <c r="AH5355" s="6"/>
    </row>
    <row r="5356" spans="1:34" x14ac:dyDescent="0.35">
      <c r="A5356" s="20"/>
      <c r="B5356" s="6"/>
      <c r="C5356" s="6"/>
      <c r="D5356" s="6"/>
      <c r="E5356" s="6"/>
      <c r="F5356" s="6"/>
      <c r="G5356" s="6"/>
      <c r="H5356" s="6"/>
      <c r="I5356" s="6"/>
      <c r="J5356" s="6"/>
      <c r="K5356" s="6"/>
      <c r="L5356" s="6"/>
      <c r="M5356" s="6"/>
      <c r="N5356" s="6"/>
      <c r="O5356" s="6"/>
      <c r="P5356" s="6"/>
      <c r="Q5356" s="6"/>
      <c r="R5356" s="6"/>
      <c r="S5356" s="6"/>
      <c r="T5356" s="6"/>
      <c r="U5356" s="6"/>
      <c r="V5356" s="6"/>
      <c r="W5356" s="6"/>
      <c r="X5356" s="6"/>
      <c r="Y5356" s="6"/>
      <c r="Z5356" s="6"/>
      <c r="AA5356" s="6"/>
      <c r="AB5356" s="21"/>
      <c r="AC5356" s="21"/>
      <c r="AD5356" s="21"/>
      <c r="AE5356" s="6"/>
      <c r="AF5356" s="6"/>
      <c r="AG5356" s="6"/>
      <c r="AH5356" s="6"/>
    </row>
    <row r="5357" spans="1:34" x14ac:dyDescent="0.35">
      <c r="A5357" s="20"/>
      <c r="B5357" s="6"/>
      <c r="C5357" s="6"/>
      <c r="D5357" s="6"/>
      <c r="E5357" s="6"/>
      <c r="F5357" s="6"/>
      <c r="G5357" s="6"/>
      <c r="H5357" s="6"/>
      <c r="I5357" s="6"/>
      <c r="J5357" s="6"/>
      <c r="K5357" s="6"/>
      <c r="L5357" s="6"/>
      <c r="M5357" s="6"/>
      <c r="N5357" s="6"/>
      <c r="O5357" s="6"/>
      <c r="P5357" s="6"/>
      <c r="Q5357" s="6"/>
      <c r="R5357" s="6"/>
      <c r="S5357" s="6"/>
      <c r="T5357" s="6"/>
      <c r="U5357" s="6"/>
      <c r="V5357" s="6"/>
      <c r="W5357" s="6"/>
      <c r="X5357" s="6"/>
      <c r="Y5357" s="6"/>
      <c r="Z5357" s="6"/>
      <c r="AA5357" s="6"/>
      <c r="AB5357" s="21"/>
      <c r="AC5357" s="21"/>
      <c r="AD5357" s="21"/>
      <c r="AE5357" s="6"/>
      <c r="AF5357" s="6"/>
      <c r="AG5357" s="6"/>
      <c r="AH5357" s="6"/>
    </row>
    <row r="5358" spans="1:34" x14ac:dyDescent="0.35">
      <c r="A5358" s="20"/>
      <c r="B5358" s="6"/>
      <c r="C5358" s="6"/>
      <c r="D5358" s="6"/>
      <c r="E5358" s="6"/>
      <c r="F5358" s="6"/>
      <c r="G5358" s="6"/>
      <c r="H5358" s="6"/>
      <c r="I5358" s="6"/>
      <c r="J5358" s="6"/>
      <c r="K5358" s="6"/>
      <c r="L5358" s="6"/>
      <c r="M5358" s="6"/>
      <c r="N5358" s="6"/>
      <c r="O5358" s="6"/>
      <c r="P5358" s="6"/>
      <c r="Q5358" s="6"/>
      <c r="R5358" s="6"/>
      <c r="S5358" s="6"/>
      <c r="T5358" s="6"/>
      <c r="U5358" s="6"/>
      <c r="V5358" s="6"/>
      <c r="W5358" s="6"/>
      <c r="X5358" s="6"/>
      <c r="Y5358" s="6"/>
      <c r="Z5358" s="6"/>
      <c r="AA5358" s="6"/>
      <c r="AB5358" s="21"/>
      <c r="AC5358" s="21"/>
      <c r="AD5358" s="21"/>
      <c r="AE5358" s="6"/>
      <c r="AF5358" s="6"/>
      <c r="AG5358" s="6"/>
      <c r="AH5358" s="6"/>
    </row>
    <row r="5359" spans="1:34" x14ac:dyDescent="0.35">
      <c r="A5359" s="20"/>
      <c r="B5359" s="6"/>
      <c r="C5359" s="6"/>
      <c r="D5359" s="6"/>
      <c r="E5359" s="6"/>
      <c r="F5359" s="6"/>
      <c r="G5359" s="6"/>
      <c r="H5359" s="6"/>
      <c r="I5359" s="6"/>
      <c r="J5359" s="6"/>
      <c r="K5359" s="6"/>
      <c r="L5359" s="6"/>
      <c r="M5359" s="6"/>
      <c r="N5359" s="6"/>
      <c r="O5359" s="6"/>
      <c r="P5359" s="6"/>
      <c r="Q5359" s="6"/>
      <c r="R5359" s="6"/>
      <c r="S5359" s="6"/>
      <c r="T5359" s="6"/>
      <c r="U5359" s="6"/>
      <c r="V5359" s="6"/>
      <c r="W5359" s="6"/>
      <c r="X5359" s="6"/>
      <c r="Y5359" s="6"/>
      <c r="Z5359" s="6"/>
      <c r="AA5359" s="6"/>
      <c r="AB5359" s="21"/>
      <c r="AC5359" s="21"/>
      <c r="AD5359" s="21"/>
      <c r="AE5359" s="6"/>
      <c r="AF5359" s="6"/>
      <c r="AG5359" s="6"/>
      <c r="AH5359" s="6"/>
    </row>
    <row r="5360" spans="1:34" x14ac:dyDescent="0.35">
      <c r="A5360" s="20"/>
      <c r="B5360" s="6"/>
      <c r="C5360" s="6"/>
      <c r="D5360" s="6"/>
      <c r="E5360" s="6"/>
      <c r="F5360" s="6"/>
      <c r="G5360" s="6"/>
      <c r="H5360" s="6"/>
      <c r="I5360" s="6"/>
      <c r="J5360" s="6"/>
      <c r="K5360" s="6"/>
      <c r="L5360" s="6"/>
      <c r="M5360" s="6"/>
      <c r="N5360" s="6"/>
      <c r="O5360" s="6"/>
      <c r="P5360" s="6"/>
      <c r="Q5360" s="6"/>
      <c r="R5360" s="6"/>
      <c r="S5360" s="6"/>
      <c r="T5360" s="6"/>
      <c r="U5360" s="6"/>
      <c r="V5360" s="6"/>
      <c r="W5360" s="6"/>
      <c r="X5360" s="6"/>
      <c r="Y5360" s="6"/>
      <c r="Z5360" s="6"/>
      <c r="AA5360" s="6"/>
      <c r="AB5360" s="21"/>
      <c r="AC5360" s="21"/>
      <c r="AD5360" s="21"/>
      <c r="AE5360" s="6"/>
      <c r="AF5360" s="6"/>
      <c r="AG5360" s="6"/>
      <c r="AH5360" s="6"/>
    </row>
    <row r="5361" spans="1:34" x14ac:dyDescent="0.35">
      <c r="A5361" s="20"/>
      <c r="B5361" s="6"/>
      <c r="C5361" s="6"/>
      <c r="D5361" s="6"/>
      <c r="E5361" s="6"/>
      <c r="F5361" s="6"/>
      <c r="G5361" s="6"/>
      <c r="H5361" s="6"/>
      <c r="I5361" s="6"/>
      <c r="J5361" s="6"/>
      <c r="K5361" s="6"/>
      <c r="L5361" s="6"/>
      <c r="M5361" s="6"/>
      <c r="N5361" s="6"/>
      <c r="O5361" s="6"/>
      <c r="P5361" s="6"/>
      <c r="Q5361" s="6"/>
      <c r="R5361" s="6"/>
      <c r="S5361" s="6"/>
      <c r="T5361" s="6"/>
      <c r="U5361" s="6"/>
      <c r="V5361" s="6"/>
      <c r="W5361" s="6"/>
      <c r="X5361" s="6"/>
      <c r="Y5361" s="6"/>
      <c r="Z5361" s="6"/>
      <c r="AA5361" s="6"/>
      <c r="AB5361" s="21"/>
      <c r="AC5361" s="21"/>
      <c r="AD5361" s="21"/>
      <c r="AE5361" s="6"/>
      <c r="AF5361" s="6"/>
      <c r="AG5361" s="6"/>
      <c r="AH5361" s="6"/>
    </row>
    <row r="5362" spans="1:34" x14ac:dyDescent="0.35">
      <c r="A5362" s="20"/>
      <c r="B5362" s="6"/>
      <c r="C5362" s="6"/>
      <c r="D5362" s="6"/>
      <c r="E5362" s="6"/>
      <c r="F5362" s="6"/>
      <c r="G5362" s="6"/>
      <c r="H5362" s="6"/>
      <c r="I5362" s="6"/>
      <c r="J5362" s="6"/>
      <c r="K5362" s="6"/>
      <c r="L5362" s="6"/>
      <c r="M5362" s="6"/>
      <c r="N5362" s="6"/>
      <c r="O5362" s="6"/>
      <c r="P5362" s="6"/>
      <c r="Q5362" s="6"/>
      <c r="R5362" s="6"/>
      <c r="S5362" s="6"/>
      <c r="T5362" s="6"/>
      <c r="U5362" s="6"/>
      <c r="V5362" s="6"/>
      <c r="W5362" s="6"/>
      <c r="X5362" s="6"/>
      <c r="Y5362" s="6"/>
      <c r="Z5362" s="6"/>
      <c r="AA5362" s="6"/>
      <c r="AB5362" s="21"/>
      <c r="AC5362" s="21"/>
      <c r="AD5362" s="21"/>
      <c r="AE5362" s="6"/>
      <c r="AF5362" s="6"/>
      <c r="AG5362" s="6"/>
      <c r="AH5362" s="6"/>
    </row>
    <row r="5363" spans="1:34" x14ac:dyDescent="0.35">
      <c r="A5363" s="20"/>
      <c r="B5363" s="6"/>
      <c r="C5363" s="6"/>
      <c r="D5363" s="6"/>
      <c r="E5363" s="6"/>
      <c r="F5363" s="6"/>
      <c r="G5363" s="6"/>
      <c r="H5363" s="6"/>
      <c r="I5363" s="6"/>
      <c r="J5363" s="6"/>
      <c r="K5363" s="6"/>
      <c r="L5363" s="6"/>
      <c r="M5363" s="6"/>
      <c r="N5363" s="6"/>
      <c r="O5363" s="6"/>
      <c r="P5363" s="6"/>
      <c r="Q5363" s="6"/>
      <c r="R5363" s="6"/>
      <c r="S5363" s="6"/>
      <c r="T5363" s="6"/>
      <c r="U5363" s="6"/>
      <c r="V5363" s="6"/>
      <c r="W5363" s="6"/>
      <c r="X5363" s="6"/>
      <c r="Y5363" s="6"/>
      <c r="Z5363" s="6"/>
      <c r="AA5363" s="6"/>
      <c r="AB5363" s="21"/>
      <c r="AC5363" s="21"/>
      <c r="AD5363" s="21"/>
      <c r="AE5363" s="6"/>
      <c r="AF5363" s="6"/>
      <c r="AG5363" s="6"/>
      <c r="AH5363" s="6"/>
    </row>
    <row r="5364" spans="1:34" x14ac:dyDescent="0.35">
      <c r="A5364" s="20"/>
      <c r="B5364" s="6"/>
      <c r="C5364" s="6"/>
      <c r="D5364" s="6"/>
      <c r="E5364" s="6"/>
      <c r="F5364" s="6"/>
      <c r="G5364" s="6"/>
      <c r="H5364" s="6"/>
      <c r="I5364" s="6"/>
      <c r="J5364" s="6"/>
      <c r="K5364" s="6"/>
      <c r="L5364" s="6"/>
      <c r="M5364" s="6"/>
      <c r="N5364" s="6"/>
      <c r="O5364" s="6"/>
      <c r="P5364" s="6"/>
      <c r="Q5364" s="6"/>
      <c r="R5364" s="6"/>
      <c r="S5364" s="6"/>
      <c r="T5364" s="6"/>
      <c r="U5364" s="6"/>
      <c r="V5364" s="6"/>
      <c r="W5364" s="6"/>
      <c r="X5364" s="6"/>
      <c r="Y5364" s="6"/>
      <c r="Z5364" s="6"/>
      <c r="AA5364" s="6"/>
      <c r="AB5364" s="21"/>
      <c r="AC5364" s="21"/>
      <c r="AD5364" s="21"/>
      <c r="AE5364" s="6"/>
      <c r="AF5364" s="6"/>
      <c r="AG5364" s="6"/>
      <c r="AH5364" s="6"/>
    </row>
    <row r="5365" spans="1:34" x14ac:dyDescent="0.35">
      <c r="A5365" s="20"/>
      <c r="B5365" s="6"/>
      <c r="C5365" s="6"/>
      <c r="D5365" s="6"/>
      <c r="E5365" s="6"/>
      <c r="F5365" s="6"/>
      <c r="G5365" s="6"/>
      <c r="H5365" s="6"/>
      <c r="I5365" s="6"/>
      <c r="J5365" s="6"/>
      <c r="K5365" s="6"/>
      <c r="L5365" s="6"/>
      <c r="M5365" s="6"/>
      <c r="N5365" s="6"/>
      <c r="O5365" s="6"/>
      <c r="P5365" s="6"/>
      <c r="Q5365" s="6"/>
      <c r="R5365" s="6"/>
      <c r="S5365" s="6"/>
      <c r="T5365" s="6"/>
      <c r="U5365" s="6"/>
      <c r="V5365" s="6"/>
      <c r="W5365" s="6"/>
      <c r="X5365" s="6"/>
      <c r="Y5365" s="6"/>
      <c r="Z5365" s="6"/>
      <c r="AA5365" s="6"/>
      <c r="AB5365" s="21"/>
      <c r="AC5365" s="21"/>
      <c r="AD5365" s="21"/>
      <c r="AE5365" s="6"/>
      <c r="AF5365" s="6"/>
      <c r="AG5365" s="6"/>
      <c r="AH5365" s="6"/>
    </row>
    <row r="5366" spans="1:34" x14ac:dyDescent="0.35">
      <c r="A5366" s="20"/>
      <c r="B5366" s="6"/>
      <c r="C5366" s="6"/>
      <c r="D5366" s="6"/>
      <c r="E5366" s="6"/>
      <c r="F5366" s="6"/>
      <c r="G5366" s="6"/>
      <c r="H5366" s="6"/>
      <c r="I5366" s="6"/>
      <c r="J5366" s="6"/>
      <c r="K5366" s="6"/>
      <c r="L5366" s="6"/>
      <c r="M5366" s="6"/>
      <c r="N5366" s="6"/>
      <c r="O5366" s="6"/>
      <c r="P5366" s="6"/>
      <c r="Q5366" s="6"/>
      <c r="R5366" s="6"/>
      <c r="S5366" s="6"/>
      <c r="T5366" s="6"/>
      <c r="U5366" s="6"/>
      <c r="V5366" s="6"/>
      <c r="W5366" s="6"/>
      <c r="X5366" s="6"/>
      <c r="Y5366" s="6"/>
      <c r="Z5366" s="6"/>
      <c r="AA5366" s="6"/>
      <c r="AB5366" s="21"/>
      <c r="AC5366" s="21"/>
      <c r="AD5366" s="21"/>
      <c r="AE5366" s="6"/>
      <c r="AF5366" s="6"/>
      <c r="AG5366" s="6"/>
      <c r="AH5366" s="6"/>
    </row>
    <row r="5367" spans="1:34" x14ac:dyDescent="0.35">
      <c r="A5367" s="20"/>
      <c r="B5367" s="6"/>
      <c r="C5367" s="6"/>
      <c r="D5367" s="6"/>
      <c r="E5367" s="6"/>
      <c r="F5367" s="6"/>
      <c r="G5367" s="6"/>
      <c r="H5367" s="6"/>
      <c r="I5367" s="6"/>
      <c r="J5367" s="6"/>
      <c r="K5367" s="6"/>
      <c r="L5367" s="6"/>
      <c r="M5367" s="6"/>
      <c r="N5367" s="6"/>
      <c r="O5367" s="6"/>
      <c r="P5367" s="6"/>
      <c r="Q5367" s="6"/>
      <c r="R5367" s="6"/>
      <c r="S5367" s="6"/>
      <c r="T5367" s="6"/>
      <c r="U5367" s="6"/>
      <c r="V5367" s="6"/>
      <c r="W5367" s="6"/>
      <c r="X5367" s="6"/>
      <c r="Y5367" s="6"/>
      <c r="Z5367" s="6"/>
      <c r="AA5367" s="6"/>
      <c r="AB5367" s="21"/>
      <c r="AC5367" s="21"/>
      <c r="AD5367" s="21"/>
      <c r="AE5367" s="6"/>
      <c r="AF5367" s="6"/>
      <c r="AG5367" s="6"/>
      <c r="AH5367" s="6"/>
    </row>
    <row r="5368" spans="1:34" x14ac:dyDescent="0.35">
      <c r="A5368" s="20"/>
      <c r="B5368" s="6"/>
      <c r="C5368" s="6"/>
      <c r="D5368" s="6"/>
      <c r="E5368" s="6"/>
      <c r="F5368" s="6"/>
      <c r="G5368" s="6"/>
      <c r="H5368" s="6"/>
      <c r="I5368" s="6"/>
      <c r="J5368" s="6"/>
      <c r="K5368" s="6"/>
      <c r="L5368" s="6"/>
      <c r="M5368" s="6"/>
      <c r="N5368" s="6"/>
      <c r="O5368" s="6"/>
      <c r="P5368" s="6"/>
      <c r="Q5368" s="6"/>
      <c r="R5368" s="6"/>
      <c r="S5368" s="6"/>
      <c r="T5368" s="6"/>
      <c r="U5368" s="6"/>
      <c r="V5368" s="6"/>
      <c r="W5368" s="6"/>
      <c r="X5368" s="6"/>
      <c r="Y5368" s="6"/>
      <c r="Z5368" s="6"/>
      <c r="AA5368" s="6"/>
      <c r="AB5368" s="21"/>
      <c r="AC5368" s="21"/>
      <c r="AD5368" s="21"/>
      <c r="AE5368" s="6"/>
      <c r="AF5368" s="6"/>
      <c r="AG5368" s="6"/>
      <c r="AH5368" s="6"/>
    </row>
    <row r="5369" spans="1:34" x14ac:dyDescent="0.35">
      <c r="A5369" s="20"/>
      <c r="B5369" s="6"/>
      <c r="C5369" s="6"/>
      <c r="D5369" s="6"/>
      <c r="E5369" s="6"/>
      <c r="F5369" s="6"/>
      <c r="G5369" s="6"/>
      <c r="H5369" s="6"/>
      <c r="I5369" s="6"/>
      <c r="J5369" s="6"/>
      <c r="K5369" s="6"/>
      <c r="L5369" s="6"/>
      <c r="M5369" s="6"/>
      <c r="N5369" s="6"/>
      <c r="O5369" s="6"/>
      <c r="P5369" s="6"/>
      <c r="Q5369" s="6"/>
      <c r="R5369" s="6"/>
      <c r="S5369" s="6"/>
      <c r="T5369" s="6"/>
      <c r="U5369" s="6"/>
      <c r="V5369" s="6"/>
      <c r="W5369" s="6"/>
      <c r="X5369" s="6"/>
      <c r="Y5369" s="6"/>
      <c r="Z5369" s="6"/>
      <c r="AA5369" s="6"/>
      <c r="AB5369" s="21"/>
      <c r="AC5369" s="21"/>
      <c r="AD5369" s="21"/>
      <c r="AE5369" s="6"/>
      <c r="AF5369" s="6"/>
      <c r="AG5369" s="6"/>
      <c r="AH5369" s="6"/>
    </row>
    <row r="5370" spans="1:34" x14ac:dyDescent="0.35">
      <c r="A5370" s="20"/>
      <c r="B5370" s="6"/>
      <c r="C5370" s="6"/>
      <c r="D5370" s="6"/>
      <c r="E5370" s="6"/>
      <c r="F5370" s="6"/>
      <c r="G5370" s="6"/>
      <c r="H5370" s="6"/>
      <c r="I5370" s="6"/>
      <c r="J5370" s="6"/>
      <c r="K5370" s="6"/>
      <c r="L5370" s="6"/>
      <c r="M5370" s="6"/>
      <c r="N5370" s="6"/>
      <c r="O5370" s="6"/>
      <c r="P5370" s="6"/>
      <c r="Q5370" s="6"/>
      <c r="R5370" s="6"/>
      <c r="S5370" s="6"/>
      <c r="T5370" s="6"/>
      <c r="U5370" s="6"/>
      <c r="V5370" s="6"/>
      <c r="W5370" s="6"/>
      <c r="X5370" s="6"/>
      <c r="Y5370" s="6"/>
      <c r="Z5370" s="6"/>
      <c r="AA5370" s="6"/>
      <c r="AB5370" s="21"/>
      <c r="AC5370" s="21"/>
      <c r="AD5370" s="21"/>
      <c r="AE5370" s="6"/>
      <c r="AF5370" s="6"/>
      <c r="AG5370" s="6"/>
      <c r="AH5370" s="6"/>
    </row>
    <row r="5371" spans="1:34" x14ac:dyDescent="0.35">
      <c r="A5371" s="20"/>
      <c r="B5371" s="6"/>
      <c r="C5371" s="6"/>
      <c r="D5371" s="6"/>
      <c r="E5371" s="6"/>
      <c r="F5371" s="6"/>
      <c r="G5371" s="6"/>
      <c r="H5371" s="6"/>
      <c r="I5371" s="6"/>
      <c r="J5371" s="6"/>
      <c r="K5371" s="6"/>
      <c r="L5371" s="6"/>
      <c r="M5371" s="6"/>
      <c r="N5371" s="6"/>
      <c r="O5371" s="6"/>
      <c r="P5371" s="6"/>
      <c r="Q5371" s="6"/>
      <c r="R5371" s="6"/>
      <c r="S5371" s="6"/>
      <c r="T5371" s="6"/>
      <c r="U5371" s="6"/>
      <c r="V5371" s="6"/>
      <c r="W5371" s="6"/>
      <c r="X5371" s="6"/>
      <c r="Y5371" s="6"/>
      <c r="Z5371" s="6"/>
      <c r="AA5371" s="6"/>
      <c r="AB5371" s="21"/>
      <c r="AC5371" s="21"/>
      <c r="AD5371" s="21"/>
      <c r="AE5371" s="6"/>
      <c r="AF5371" s="6"/>
      <c r="AG5371" s="6"/>
      <c r="AH5371" s="6"/>
    </row>
    <row r="5372" spans="1:34" x14ac:dyDescent="0.35">
      <c r="A5372" s="20"/>
      <c r="B5372" s="6"/>
      <c r="C5372" s="6"/>
      <c r="D5372" s="6"/>
      <c r="E5372" s="6"/>
      <c r="F5372" s="6"/>
      <c r="G5372" s="6"/>
      <c r="H5372" s="6"/>
      <c r="I5372" s="6"/>
      <c r="J5372" s="6"/>
      <c r="K5372" s="6"/>
      <c r="L5372" s="6"/>
      <c r="M5372" s="6"/>
      <c r="N5372" s="6"/>
      <c r="O5372" s="6"/>
      <c r="P5372" s="6"/>
      <c r="Q5372" s="6"/>
      <c r="R5372" s="6"/>
      <c r="S5372" s="6"/>
      <c r="T5372" s="6"/>
      <c r="U5372" s="6"/>
      <c r="V5372" s="6"/>
      <c r="W5372" s="6"/>
      <c r="X5372" s="6"/>
      <c r="Y5372" s="6"/>
      <c r="Z5372" s="6"/>
      <c r="AA5372" s="6"/>
      <c r="AB5372" s="21"/>
      <c r="AC5372" s="21"/>
      <c r="AD5372" s="21"/>
      <c r="AE5372" s="6"/>
      <c r="AF5372" s="6"/>
      <c r="AG5372" s="6"/>
      <c r="AH5372" s="6"/>
    </row>
    <row r="5373" spans="1:34" x14ac:dyDescent="0.35">
      <c r="A5373" s="20"/>
      <c r="B5373" s="6"/>
      <c r="C5373" s="6"/>
      <c r="D5373" s="6"/>
      <c r="E5373" s="6"/>
      <c r="F5373" s="6"/>
      <c r="G5373" s="6"/>
      <c r="H5373" s="6"/>
      <c r="I5373" s="6"/>
      <c r="J5373" s="6"/>
      <c r="K5373" s="6"/>
      <c r="L5373" s="6"/>
      <c r="M5373" s="6"/>
      <c r="N5373" s="6"/>
      <c r="O5373" s="6"/>
      <c r="P5373" s="6"/>
      <c r="Q5373" s="6"/>
      <c r="R5373" s="6"/>
      <c r="S5373" s="6"/>
      <c r="T5373" s="6"/>
      <c r="U5373" s="6"/>
      <c r="V5373" s="6"/>
      <c r="W5373" s="6"/>
      <c r="X5373" s="6"/>
      <c r="Y5373" s="6"/>
      <c r="Z5373" s="6"/>
      <c r="AA5373" s="6"/>
      <c r="AB5373" s="21"/>
      <c r="AC5373" s="21"/>
      <c r="AD5373" s="21"/>
      <c r="AE5373" s="6"/>
      <c r="AF5373" s="6"/>
      <c r="AG5373" s="6"/>
      <c r="AH5373" s="6"/>
    </row>
    <row r="5374" spans="1:34" x14ac:dyDescent="0.35">
      <c r="A5374" s="20"/>
      <c r="B5374" s="6"/>
      <c r="C5374" s="6"/>
      <c r="D5374" s="6"/>
      <c r="E5374" s="6"/>
      <c r="F5374" s="6"/>
      <c r="G5374" s="6"/>
      <c r="H5374" s="6"/>
      <c r="I5374" s="6"/>
      <c r="J5374" s="6"/>
      <c r="K5374" s="6"/>
      <c r="L5374" s="6"/>
      <c r="M5374" s="6"/>
      <c r="N5374" s="6"/>
      <c r="O5374" s="6"/>
      <c r="P5374" s="6"/>
      <c r="Q5374" s="6"/>
      <c r="R5374" s="6"/>
      <c r="S5374" s="6"/>
      <c r="T5374" s="6"/>
      <c r="U5374" s="6"/>
      <c r="V5374" s="6"/>
      <c r="W5374" s="6"/>
      <c r="X5374" s="6"/>
      <c r="Y5374" s="6"/>
      <c r="Z5374" s="6"/>
      <c r="AA5374" s="6"/>
      <c r="AB5374" s="21"/>
      <c r="AC5374" s="21"/>
      <c r="AD5374" s="21"/>
      <c r="AE5374" s="6"/>
      <c r="AF5374" s="6"/>
      <c r="AG5374" s="6"/>
      <c r="AH5374" s="6"/>
    </row>
    <row r="5375" spans="1:34" x14ac:dyDescent="0.35">
      <c r="A5375" s="20"/>
      <c r="B5375" s="6"/>
      <c r="C5375" s="6"/>
      <c r="D5375" s="6"/>
      <c r="E5375" s="6"/>
      <c r="F5375" s="6"/>
      <c r="G5375" s="6"/>
      <c r="H5375" s="6"/>
      <c r="I5375" s="6"/>
      <c r="J5375" s="6"/>
      <c r="K5375" s="6"/>
      <c r="L5375" s="6"/>
      <c r="M5375" s="6"/>
      <c r="N5375" s="6"/>
      <c r="O5375" s="6"/>
      <c r="P5375" s="6"/>
      <c r="Q5375" s="6"/>
      <c r="R5375" s="6"/>
      <c r="S5375" s="6"/>
      <c r="T5375" s="6"/>
      <c r="U5375" s="6"/>
      <c r="V5375" s="6"/>
      <c r="W5375" s="6"/>
      <c r="X5375" s="6"/>
      <c r="Y5375" s="6"/>
      <c r="Z5375" s="6"/>
      <c r="AA5375" s="6"/>
      <c r="AB5375" s="21"/>
      <c r="AC5375" s="21"/>
      <c r="AD5375" s="21"/>
      <c r="AE5375" s="6"/>
      <c r="AF5375" s="6"/>
      <c r="AG5375" s="6"/>
      <c r="AH5375" s="6"/>
    </row>
    <row r="5376" spans="1:34" x14ac:dyDescent="0.35">
      <c r="A5376" s="20"/>
      <c r="B5376" s="6"/>
      <c r="C5376" s="6"/>
      <c r="D5376" s="6"/>
      <c r="E5376" s="6"/>
      <c r="F5376" s="6"/>
      <c r="G5376" s="6"/>
      <c r="H5376" s="6"/>
      <c r="I5376" s="6"/>
      <c r="J5376" s="6"/>
      <c r="K5376" s="6"/>
      <c r="L5376" s="6"/>
      <c r="M5376" s="6"/>
      <c r="N5376" s="6"/>
      <c r="O5376" s="6"/>
      <c r="P5376" s="6"/>
      <c r="Q5376" s="6"/>
      <c r="R5376" s="6"/>
      <c r="S5376" s="6"/>
      <c r="T5376" s="6"/>
      <c r="U5376" s="6"/>
      <c r="V5376" s="6"/>
      <c r="W5376" s="6"/>
      <c r="X5376" s="6"/>
      <c r="Y5376" s="6"/>
      <c r="Z5376" s="6"/>
      <c r="AA5376" s="6"/>
      <c r="AB5376" s="21"/>
      <c r="AC5376" s="21"/>
      <c r="AD5376" s="21"/>
      <c r="AE5376" s="6"/>
      <c r="AF5376" s="6"/>
      <c r="AG5376" s="6"/>
      <c r="AH5376" s="6"/>
    </row>
    <row r="5377" spans="1:34" x14ac:dyDescent="0.35">
      <c r="A5377" s="20"/>
      <c r="B5377" s="6"/>
      <c r="C5377" s="6"/>
      <c r="D5377" s="6"/>
      <c r="E5377" s="6"/>
      <c r="F5377" s="6"/>
      <c r="G5377" s="6"/>
      <c r="H5377" s="6"/>
      <c r="I5377" s="6"/>
      <c r="J5377" s="6"/>
      <c r="K5377" s="6"/>
      <c r="L5377" s="6"/>
      <c r="M5377" s="6"/>
      <c r="N5377" s="6"/>
      <c r="O5377" s="6"/>
      <c r="P5377" s="6"/>
      <c r="Q5377" s="6"/>
      <c r="R5377" s="6"/>
      <c r="S5377" s="6"/>
      <c r="T5377" s="6"/>
      <c r="U5377" s="6"/>
      <c r="V5377" s="6"/>
      <c r="W5377" s="6"/>
      <c r="X5377" s="6"/>
      <c r="Y5377" s="6"/>
      <c r="Z5377" s="6"/>
      <c r="AA5377" s="6"/>
      <c r="AB5377" s="21"/>
      <c r="AC5377" s="21"/>
      <c r="AD5377" s="21"/>
      <c r="AE5377" s="6"/>
      <c r="AF5377" s="6"/>
      <c r="AG5377" s="6"/>
      <c r="AH5377" s="6"/>
    </row>
    <row r="5378" spans="1:34" x14ac:dyDescent="0.35">
      <c r="A5378" s="20"/>
      <c r="B5378" s="6"/>
      <c r="C5378" s="6"/>
      <c r="D5378" s="6"/>
      <c r="E5378" s="6"/>
      <c r="F5378" s="6"/>
      <c r="G5378" s="6"/>
      <c r="H5378" s="6"/>
      <c r="I5378" s="6"/>
      <c r="J5378" s="6"/>
      <c r="K5378" s="6"/>
      <c r="L5378" s="6"/>
      <c r="M5378" s="6"/>
      <c r="N5378" s="6"/>
      <c r="O5378" s="6"/>
      <c r="P5378" s="6"/>
      <c r="Q5378" s="6"/>
      <c r="R5378" s="6"/>
      <c r="S5378" s="6"/>
      <c r="T5378" s="6"/>
      <c r="U5378" s="6"/>
      <c r="V5378" s="6"/>
      <c r="W5378" s="6"/>
      <c r="X5378" s="6"/>
      <c r="Y5378" s="6"/>
      <c r="Z5378" s="6"/>
      <c r="AA5378" s="6"/>
      <c r="AB5378" s="21"/>
      <c r="AC5378" s="21"/>
      <c r="AD5378" s="21"/>
      <c r="AE5378" s="6"/>
      <c r="AF5378" s="6"/>
      <c r="AG5378" s="6"/>
      <c r="AH5378" s="6"/>
    </row>
    <row r="5379" spans="1:34" x14ac:dyDescent="0.35">
      <c r="A5379" s="20"/>
      <c r="B5379" s="6"/>
      <c r="C5379" s="6"/>
      <c r="D5379" s="6"/>
      <c r="E5379" s="6"/>
      <c r="F5379" s="6"/>
      <c r="G5379" s="6"/>
      <c r="H5379" s="6"/>
      <c r="I5379" s="6"/>
      <c r="J5379" s="6"/>
      <c r="K5379" s="6"/>
      <c r="L5379" s="6"/>
      <c r="M5379" s="6"/>
      <c r="N5379" s="6"/>
      <c r="O5379" s="6"/>
      <c r="P5379" s="6"/>
      <c r="Q5379" s="6"/>
      <c r="R5379" s="6"/>
      <c r="S5379" s="6"/>
      <c r="T5379" s="6"/>
      <c r="U5379" s="6"/>
      <c r="V5379" s="6"/>
      <c r="W5379" s="6"/>
      <c r="X5379" s="6"/>
      <c r="Y5379" s="6"/>
      <c r="Z5379" s="6"/>
      <c r="AA5379" s="6"/>
      <c r="AB5379" s="21"/>
      <c r="AC5379" s="21"/>
      <c r="AD5379" s="21"/>
      <c r="AE5379" s="6"/>
      <c r="AF5379" s="6"/>
      <c r="AG5379" s="6"/>
      <c r="AH5379" s="6"/>
    </row>
    <row r="5380" spans="1:34" x14ac:dyDescent="0.35">
      <c r="A5380" s="20"/>
      <c r="B5380" s="6"/>
      <c r="C5380" s="6"/>
      <c r="D5380" s="6"/>
      <c r="E5380" s="6"/>
      <c r="F5380" s="6"/>
      <c r="G5380" s="6"/>
      <c r="H5380" s="6"/>
      <c r="I5380" s="6"/>
      <c r="J5380" s="6"/>
      <c r="K5380" s="6"/>
      <c r="L5380" s="6"/>
      <c r="M5380" s="6"/>
      <c r="N5380" s="6"/>
      <c r="O5380" s="6"/>
      <c r="P5380" s="6"/>
      <c r="Q5380" s="6"/>
      <c r="R5380" s="6"/>
      <c r="S5380" s="6"/>
      <c r="T5380" s="6"/>
      <c r="U5380" s="6"/>
      <c r="V5380" s="6"/>
      <c r="W5380" s="6"/>
      <c r="X5380" s="6"/>
      <c r="Y5380" s="6"/>
      <c r="Z5380" s="6"/>
      <c r="AA5380" s="6"/>
      <c r="AB5380" s="21"/>
      <c r="AC5380" s="21"/>
      <c r="AD5380" s="21"/>
      <c r="AE5380" s="6"/>
      <c r="AF5380" s="6"/>
      <c r="AG5380" s="6"/>
      <c r="AH5380" s="6"/>
    </row>
    <row r="5381" spans="1:34" x14ac:dyDescent="0.35">
      <c r="A5381" s="20"/>
      <c r="B5381" s="6"/>
      <c r="C5381" s="6"/>
      <c r="D5381" s="6"/>
      <c r="E5381" s="6"/>
      <c r="F5381" s="6"/>
      <c r="G5381" s="6"/>
      <c r="H5381" s="6"/>
      <c r="I5381" s="6"/>
      <c r="J5381" s="6"/>
      <c r="K5381" s="6"/>
      <c r="L5381" s="6"/>
      <c r="M5381" s="6"/>
      <c r="N5381" s="6"/>
      <c r="O5381" s="6"/>
      <c r="P5381" s="6"/>
      <c r="Q5381" s="6"/>
      <c r="R5381" s="6"/>
      <c r="S5381" s="6"/>
      <c r="T5381" s="6"/>
      <c r="U5381" s="6"/>
      <c r="V5381" s="6"/>
      <c r="W5381" s="6"/>
      <c r="X5381" s="6"/>
      <c r="Y5381" s="6"/>
      <c r="Z5381" s="6"/>
      <c r="AA5381" s="6"/>
      <c r="AB5381" s="21"/>
      <c r="AC5381" s="21"/>
      <c r="AD5381" s="21"/>
      <c r="AE5381" s="6"/>
      <c r="AF5381" s="6"/>
      <c r="AG5381" s="6"/>
      <c r="AH5381" s="6"/>
    </row>
    <row r="5382" spans="1:34" x14ac:dyDescent="0.35">
      <c r="A5382" s="20"/>
      <c r="B5382" s="6"/>
      <c r="C5382" s="6"/>
      <c r="D5382" s="6"/>
      <c r="E5382" s="6"/>
      <c r="F5382" s="6"/>
      <c r="G5382" s="6"/>
      <c r="H5382" s="6"/>
      <c r="I5382" s="6"/>
      <c r="J5382" s="6"/>
      <c r="K5382" s="6"/>
      <c r="L5382" s="6"/>
      <c r="M5382" s="6"/>
      <c r="N5382" s="6"/>
      <c r="O5382" s="6"/>
      <c r="P5382" s="6"/>
      <c r="Q5382" s="6"/>
      <c r="R5382" s="6"/>
      <c r="S5382" s="6"/>
      <c r="T5382" s="6"/>
      <c r="U5382" s="6"/>
      <c r="V5382" s="6"/>
      <c r="W5382" s="6"/>
      <c r="X5382" s="6"/>
      <c r="Y5382" s="6"/>
      <c r="Z5382" s="6"/>
      <c r="AA5382" s="6"/>
      <c r="AB5382" s="21"/>
      <c r="AC5382" s="21"/>
      <c r="AD5382" s="21"/>
      <c r="AE5382" s="6"/>
      <c r="AF5382" s="6"/>
      <c r="AG5382" s="6"/>
      <c r="AH5382" s="6"/>
    </row>
    <row r="5383" spans="1:34" x14ac:dyDescent="0.35">
      <c r="A5383" s="20"/>
      <c r="B5383" s="6"/>
      <c r="C5383" s="6"/>
      <c r="D5383" s="6"/>
      <c r="E5383" s="6"/>
      <c r="F5383" s="6"/>
      <c r="G5383" s="6"/>
      <c r="H5383" s="6"/>
      <c r="I5383" s="6"/>
      <c r="J5383" s="6"/>
      <c r="K5383" s="6"/>
      <c r="L5383" s="6"/>
      <c r="M5383" s="6"/>
      <c r="N5383" s="6"/>
      <c r="O5383" s="6"/>
      <c r="P5383" s="6"/>
      <c r="Q5383" s="6"/>
      <c r="R5383" s="6"/>
      <c r="S5383" s="6"/>
      <c r="T5383" s="6"/>
      <c r="U5383" s="6"/>
      <c r="V5383" s="6"/>
      <c r="W5383" s="6"/>
      <c r="X5383" s="6"/>
      <c r="Y5383" s="6"/>
      <c r="Z5383" s="6"/>
      <c r="AA5383" s="6"/>
      <c r="AB5383" s="21"/>
      <c r="AC5383" s="21"/>
      <c r="AD5383" s="21"/>
      <c r="AE5383" s="6"/>
      <c r="AF5383" s="6"/>
      <c r="AG5383" s="6"/>
      <c r="AH5383" s="6"/>
    </row>
    <row r="5384" spans="1:34" x14ac:dyDescent="0.35">
      <c r="A5384" s="20"/>
      <c r="B5384" s="6"/>
      <c r="C5384" s="6"/>
      <c r="D5384" s="6"/>
      <c r="E5384" s="6"/>
      <c r="F5384" s="6"/>
      <c r="G5384" s="6"/>
      <c r="H5384" s="6"/>
      <c r="I5384" s="6"/>
      <c r="J5384" s="6"/>
      <c r="K5384" s="6"/>
      <c r="L5384" s="6"/>
      <c r="M5384" s="6"/>
      <c r="N5384" s="6"/>
      <c r="O5384" s="6"/>
      <c r="P5384" s="6"/>
      <c r="Q5384" s="6"/>
      <c r="R5384" s="6"/>
      <c r="S5384" s="6"/>
      <c r="T5384" s="6"/>
      <c r="U5384" s="6"/>
      <c r="V5384" s="6"/>
      <c r="W5384" s="6"/>
      <c r="X5384" s="6"/>
      <c r="Y5384" s="6"/>
      <c r="Z5384" s="6"/>
      <c r="AA5384" s="6"/>
      <c r="AB5384" s="21"/>
      <c r="AC5384" s="21"/>
      <c r="AD5384" s="21"/>
      <c r="AE5384" s="6"/>
      <c r="AF5384" s="6"/>
      <c r="AG5384" s="6"/>
      <c r="AH5384" s="6"/>
    </row>
    <row r="5385" spans="1:34" x14ac:dyDescent="0.35">
      <c r="A5385" s="20"/>
      <c r="B5385" s="6"/>
      <c r="C5385" s="6"/>
      <c r="D5385" s="6"/>
      <c r="E5385" s="6"/>
      <c r="F5385" s="6"/>
      <c r="G5385" s="6"/>
      <c r="H5385" s="6"/>
      <c r="I5385" s="6"/>
      <c r="J5385" s="6"/>
      <c r="K5385" s="6"/>
      <c r="L5385" s="6"/>
      <c r="M5385" s="6"/>
      <c r="N5385" s="6"/>
      <c r="O5385" s="6"/>
      <c r="P5385" s="6"/>
      <c r="Q5385" s="6"/>
      <c r="R5385" s="6"/>
      <c r="S5385" s="6"/>
      <c r="T5385" s="6"/>
      <c r="U5385" s="6"/>
      <c r="V5385" s="6"/>
      <c r="W5385" s="6"/>
      <c r="X5385" s="6"/>
      <c r="Y5385" s="6"/>
      <c r="Z5385" s="6"/>
      <c r="AA5385" s="6"/>
      <c r="AB5385" s="21"/>
      <c r="AC5385" s="21"/>
      <c r="AD5385" s="21"/>
      <c r="AE5385" s="6"/>
      <c r="AF5385" s="6"/>
      <c r="AG5385" s="6"/>
      <c r="AH5385" s="6"/>
    </row>
    <row r="5386" spans="1:34" x14ac:dyDescent="0.35">
      <c r="A5386" s="20"/>
      <c r="B5386" s="6"/>
      <c r="C5386" s="6"/>
      <c r="D5386" s="6"/>
      <c r="E5386" s="6"/>
      <c r="F5386" s="6"/>
      <c r="G5386" s="6"/>
      <c r="H5386" s="6"/>
      <c r="I5386" s="6"/>
      <c r="J5386" s="6"/>
      <c r="K5386" s="6"/>
      <c r="L5386" s="6"/>
      <c r="M5386" s="6"/>
      <c r="N5386" s="6"/>
      <c r="O5386" s="6"/>
      <c r="P5386" s="6"/>
      <c r="Q5386" s="6"/>
      <c r="R5386" s="6"/>
      <c r="S5386" s="6"/>
      <c r="T5386" s="6"/>
      <c r="U5386" s="6"/>
      <c r="V5386" s="6"/>
      <c r="W5386" s="6"/>
      <c r="X5386" s="6"/>
      <c r="Y5386" s="6"/>
      <c r="Z5386" s="6"/>
      <c r="AA5386" s="6"/>
      <c r="AB5386" s="21"/>
      <c r="AC5386" s="21"/>
      <c r="AD5386" s="21"/>
      <c r="AE5386" s="6"/>
      <c r="AF5386" s="6"/>
      <c r="AG5386" s="6"/>
      <c r="AH5386" s="6"/>
    </row>
    <row r="5387" spans="1:34" x14ac:dyDescent="0.35">
      <c r="A5387" s="20"/>
      <c r="B5387" s="6"/>
      <c r="C5387" s="6"/>
      <c r="D5387" s="6"/>
      <c r="E5387" s="6"/>
      <c r="F5387" s="6"/>
      <c r="G5387" s="6"/>
      <c r="H5387" s="6"/>
      <c r="I5387" s="6"/>
      <c r="J5387" s="6"/>
      <c r="K5387" s="6"/>
      <c r="L5387" s="6"/>
      <c r="M5387" s="6"/>
      <c r="N5387" s="6"/>
      <c r="O5387" s="6"/>
      <c r="P5387" s="6"/>
      <c r="Q5387" s="6"/>
      <c r="R5387" s="6"/>
      <c r="S5387" s="6"/>
      <c r="T5387" s="6"/>
      <c r="U5387" s="6"/>
      <c r="V5387" s="6"/>
      <c r="W5387" s="6"/>
      <c r="X5387" s="6"/>
      <c r="Y5387" s="6"/>
      <c r="Z5387" s="6"/>
      <c r="AA5387" s="6"/>
      <c r="AB5387" s="21"/>
      <c r="AC5387" s="21"/>
      <c r="AD5387" s="21"/>
      <c r="AE5387" s="6"/>
      <c r="AF5387" s="6"/>
      <c r="AG5387" s="6"/>
      <c r="AH5387" s="6"/>
    </row>
    <row r="5388" spans="1:34" x14ac:dyDescent="0.35">
      <c r="A5388" s="20"/>
      <c r="B5388" s="6"/>
      <c r="C5388" s="6"/>
      <c r="D5388" s="6"/>
      <c r="E5388" s="6"/>
      <c r="F5388" s="6"/>
      <c r="G5388" s="6"/>
      <c r="H5388" s="6"/>
      <c r="I5388" s="6"/>
      <c r="J5388" s="6"/>
      <c r="K5388" s="6"/>
      <c r="L5388" s="6"/>
      <c r="M5388" s="6"/>
      <c r="N5388" s="6"/>
      <c r="O5388" s="6"/>
      <c r="P5388" s="6"/>
      <c r="Q5388" s="6"/>
      <c r="R5388" s="6"/>
      <c r="S5388" s="6"/>
      <c r="T5388" s="6"/>
      <c r="U5388" s="6"/>
      <c r="V5388" s="6"/>
      <c r="W5388" s="6"/>
      <c r="X5388" s="6"/>
      <c r="Y5388" s="6"/>
      <c r="Z5388" s="6"/>
      <c r="AA5388" s="6"/>
      <c r="AB5388" s="21"/>
      <c r="AC5388" s="21"/>
      <c r="AD5388" s="21"/>
      <c r="AE5388" s="6"/>
      <c r="AF5388" s="6"/>
      <c r="AG5388" s="6"/>
      <c r="AH5388" s="6"/>
    </row>
    <row r="5389" spans="1:34" x14ac:dyDescent="0.35">
      <c r="A5389" s="20"/>
      <c r="B5389" s="6"/>
      <c r="C5389" s="6"/>
      <c r="D5389" s="6"/>
      <c r="E5389" s="6"/>
      <c r="F5389" s="6"/>
      <c r="G5389" s="6"/>
      <c r="H5389" s="6"/>
      <c r="I5389" s="6"/>
      <c r="J5389" s="6"/>
      <c r="K5389" s="6"/>
      <c r="L5389" s="6"/>
      <c r="M5389" s="6"/>
      <c r="N5389" s="6"/>
      <c r="O5389" s="6"/>
      <c r="P5389" s="6"/>
      <c r="Q5389" s="6"/>
      <c r="R5389" s="6"/>
      <c r="S5389" s="6"/>
      <c r="T5389" s="6"/>
      <c r="U5389" s="6"/>
      <c r="V5389" s="6"/>
      <c r="W5389" s="6"/>
      <c r="X5389" s="6"/>
      <c r="Y5389" s="6"/>
      <c r="Z5389" s="6"/>
      <c r="AA5389" s="6"/>
      <c r="AB5389" s="21"/>
      <c r="AC5389" s="21"/>
      <c r="AD5389" s="21"/>
      <c r="AE5389" s="6"/>
      <c r="AF5389" s="6"/>
      <c r="AG5389" s="6"/>
      <c r="AH5389" s="6"/>
    </row>
    <row r="5390" spans="1:34" x14ac:dyDescent="0.35">
      <c r="A5390" s="20"/>
      <c r="B5390" s="6"/>
      <c r="C5390" s="6"/>
      <c r="D5390" s="6"/>
      <c r="E5390" s="6"/>
      <c r="F5390" s="6"/>
      <c r="G5390" s="6"/>
      <c r="H5390" s="6"/>
      <c r="I5390" s="6"/>
      <c r="J5390" s="6"/>
      <c r="K5390" s="6"/>
      <c r="L5390" s="6"/>
      <c r="M5390" s="6"/>
      <c r="N5390" s="6"/>
      <c r="O5390" s="6"/>
      <c r="P5390" s="6"/>
      <c r="Q5390" s="6"/>
      <c r="R5390" s="6"/>
      <c r="S5390" s="6"/>
      <c r="T5390" s="6"/>
      <c r="U5390" s="6"/>
      <c r="V5390" s="6"/>
      <c r="W5390" s="6"/>
      <c r="X5390" s="6"/>
      <c r="Y5390" s="6"/>
      <c r="Z5390" s="6"/>
      <c r="AA5390" s="6"/>
      <c r="AB5390" s="21"/>
      <c r="AC5390" s="21"/>
      <c r="AD5390" s="21"/>
      <c r="AE5390" s="6"/>
      <c r="AF5390" s="6"/>
      <c r="AG5390" s="6"/>
      <c r="AH5390" s="6"/>
    </row>
    <row r="5391" spans="1:34" x14ac:dyDescent="0.35">
      <c r="A5391" s="20"/>
      <c r="B5391" s="6"/>
      <c r="C5391" s="6"/>
      <c r="D5391" s="6"/>
      <c r="E5391" s="6"/>
      <c r="F5391" s="6"/>
      <c r="G5391" s="6"/>
      <c r="H5391" s="6"/>
      <c r="I5391" s="6"/>
      <c r="J5391" s="6"/>
      <c r="K5391" s="6"/>
      <c r="L5391" s="6"/>
      <c r="M5391" s="6"/>
      <c r="N5391" s="6"/>
      <c r="O5391" s="6"/>
      <c r="P5391" s="6"/>
      <c r="Q5391" s="6"/>
      <c r="R5391" s="6"/>
      <c r="S5391" s="6"/>
      <c r="T5391" s="6"/>
      <c r="U5391" s="6"/>
      <c r="V5391" s="6"/>
      <c r="W5391" s="6"/>
      <c r="X5391" s="6"/>
      <c r="Y5391" s="6"/>
      <c r="Z5391" s="6"/>
      <c r="AA5391" s="6"/>
      <c r="AB5391" s="21"/>
      <c r="AC5391" s="21"/>
      <c r="AD5391" s="21"/>
      <c r="AE5391" s="6"/>
      <c r="AF5391" s="6"/>
      <c r="AG5391" s="6"/>
      <c r="AH5391" s="6"/>
    </row>
    <row r="5392" spans="1:34" x14ac:dyDescent="0.35">
      <c r="A5392" s="20"/>
      <c r="B5392" s="6"/>
      <c r="C5392" s="6"/>
      <c r="D5392" s="6"/>
      <c r="E5392" s="6"/>
      <c r="F5392" s="6"/>
      <c r="G5392" s="6"/>
      <c r="H5392" s="6"/>
      <c r="I5392" s="6"/>
      <c r="J5392" s="6"/>
      <c r="K5392" s="6"/>
      <c r="L5392" s="6"/>
      <c r="M5392" s="6"/>
      <c r="N5392" s="6"/>
      <c r="O5392" s="6"/>
      <c r="P5392" s="6"/>
      <c r="Q5392" s="6"/>
      <c r="R5392" s="6"/>
      <c r="S5392" s="6"/>
      <c r="T5392" s="6"/>
      <c r="U5392" s="6"/>
      <c r="V5392" s="6"/>
      <c r="W5392" s="6"/>
      <c r="X5392" s="6"/>
      <c r="Y5392" s="6"/>
      <c r="Z5392" s="6"/>
      <c r="AA5392" s="6"/>
      <c r="AB5392" s="21"/>
      <c r="AC5392" s="21"/>
      <c r="AD5392" s="21"/>
      <c r="AE5392" s="6"/>
      <c r="AF5392" s="6"/>
      <c r="AG5392" s="6"/>
      <c r="AH5392" s="6"/>
    </row>
    <row r="5393" spans="1:34" x14ac:dyDescent="0.35">
      <c r="A5393" s="20"/>
      <c r="B5393" s="6"/>
      <c r="C5393" s="6"/>
      <c r="D5393" s="6"/>
      <c r="E5393" s="6"/>
      <c r="F5393" s="6"/>
      <c r="G5393" s="6"/>
      <c r="H5393" s="6"/>
      <c r="I5393" s="6"/>
      <c r="J5393" s="6"/>
      <c r="K5393" s="6"/>
      <c r="L5393" s="6"/>
      <c r="M5393" s="6"/>
      <c r="N5393" s="6"/>
      <c r="O5393" s="6"/>
      <c r="P5393" s="6"/>
      <c r="Q5393" s="6"/>
      <c r="R5393" s="6"/>
      <c r="S5393" s="6"/>
      <c r="T5393" s="6"/>
      <c r="U5393" s="6"/>
      <c r="V5393" s="6"/>
      <c r="W5393" s="6"/>
      <c r="X5393" s="6"/>
      <c r="Y5393" s="6"/>
      <c r="Z5393" s="6"/>
      <c r="AA5393" s="6"/>
      <c r="AB5393" s="21"/>
      <c r="AC5393" s="21"/>
      <c r="AD5393" s="21"/>
      <c r="AE5393" s="6"/>
      <c r="AF5393" s="6"/>
      <c r="AG5393" s="6"/>
      <c r="AH5393" s="6"/>
    </row>
    <row r="5394" spans="1:34" x14ac:dyDescent="0.35">
      <c r="A5394" s="20"/>
      <c r="B5394" s="6"/>
      <c r="C5394" s="6"/>
      <c r="D5394" s="6"/>
      <c r="E5394" s="6"/>
      <c r="F5394" s="6"/>
      <c r="G5394" s="6"/>
      <c r="H5394" s="6"/>
      <c r="I5394" s="6"/>
      <c r="J5394" s="6"/>
      <c r="K5394" s="6"/>
      <c r="L5394" s="6"/>
      <c r="M5394" s="6"/>
      <c r="N5394" s="6"/>
      <c r="O5394" s="6"/>
      <c r="P5394" s="6"/>
      <c r="Q5394" s="6"/>
      <c r="R5394" s="6"/>
      <c r="S5394" s="6"/>
      <c r="T5394" s="6"/>
      <c r="U5394" s="6"/>
      <c r="V5394" s="6"/>
      <c r="W5394" s="6"/>
      <c r="X5394" s="6"/>
      <c r="Y5394" s="6"/>
      <c r="Z5394" s="6"/>
      <c r="AA5394" s="6"/>
      <c r="AB5394" s="21"/>
      <c r="AC5394" s="21"/>
      <c r="AD5394" s="21"/>
      <c r="AE5394" s="6"/>
      <c r="AF5394" s="6"/>
      <c r="AG5394" s="6"/>
      <c r="AH5394" s="6"/>
    </row>
    <row r="5395" spans="1:34" x14ac:dyDescent="0.35">
      <c r="A5395" s="20"/>
      <c r="B5395" s="6"/>
      <c r="C5395" s="6"/>
      <c r="D5395" s="6"/>
      <c r="E5395" s="6"/>
      <c r="F5395" s="6"/>
      <c r="G5395" s="6"/>
      <c r="H5395" s="6"/>
      <c r="I5395" s="6"/>
      <c r="J5395" s="6"/>
      <c r="K5395" s="6"/>
      <c r="L5395" s="6"/>
      <c r="M5395" s="6"/>
      <c r="N5395" s="6"/>
      <c r="O5395" s="6"/>
      <c r="P5395" s="6"/>
      <c r="Q5395" s="6"/>
      <c r="R5395" s="6"/>
      <c r="S5395" s="6"/>
      <c r="T5395" s="6"/>
      <c r="U5395" s="6"/>
      <c r="V5395" s="6"/>
      <c r="W5395" s="6"/>
      <c r="X5395" s="6"/>
      <c r="Y5395" s="6"/>
      <c r="Z5395" s="6"/>
      <c r="AA5395" s="6"/>
      <c r="AB5395" s="21"/>
      <c r="AC5395" s="21"/>
      <c r="AD5395" s="21"/>
      <c r="AE5395" s="6"/>
      <c r="AF5395" s="6"/>
      <c r="AG5395" s="6"/>
      <c r="AH5395" s="6"/>
    </row>
    <row r="5396" spans="1:34" x14ac:dyDescent="0.35">
      <c r="A5396" s="20"/>
      <c r="B5396" s="6"/>
      <c r="C5396" s="6"/>
      <c r="D5396" s="6"/>
      <c r="E5396" s="6"/>
      <c r="F5396" s="6"/>
      <c r="G5396" s="6"/>
      <c r="H5396" s="6"/>
      <c r="I5396" s="6"/>
      <c r="J5396" s="6"/>
      <c r="K5396" s="6"/>
      <c r="L5396" s="6"/>
      <c r="M5396" s="6"/>
      <c r="N5396" s="6"/>
      <c r="O5396" s="6"/>
      <c r="P5396" s="6"/>
      <c r="Q5396" s="6"/>
      <c r="R5396" s="6"/>
      <c r="S5396" s="6"/>
      <c r="T5396" s="6"/>
      <c r="U5396" s="6"/>
      <c r="V5396" s="6"/>
      <c r="W5396" s="6"/>
      <c r="X5396" s="6"/>
      <c r="Y5396" s="6"/>
      <c r="Z5396" s="6"/>
      <c r="AA5396" s="6"/>
      <c r="AB5396" s="21"/>
      <c r="AC5396" s="21"/>
      <c r="AD5396" s="21"/>
      <c r="AE5396" s="6"/>
      <c r="AF5396" s="6"/>
      <c r="AG5396" s="6"/>
      <c r="AH5396" s="6"/>
    </row>
    <row r="5397" spans="1:34" x14ac:dyDescent="0.35">
      <c r="A5397" s="20"/>
      <c r="B5397" s="6"/>
      <c r="C5397" s="6"/>
      <c r="D5397" s="6"/>
      <c r="E5397" s="6"/>
      <c r="F5397" s="6"/>
      <c r="G5397" s="6"/>
      <c r="H5397" s="6"/>
      <c r="I5397" s="6"/>
      <c r="J5397" s="6"/>
      <c r="K5397" s="6"/>
      <c r="L5397" s="6"/>
      <c r="M5397" s="6"/>
      <c r="N5397" s="6"/>
      <c r="O5397" s="6"/>
      <c r="P5397" s="6"/>
      <c r="Q5397" s="6"/>
      <c r="R5397" s="6"/>
      <c r="S5397" s="6"/>
      <c r="T5397" s="6"/>
      <c r="U5397" s="6"/>
      <c r="V5397" s="6"/>
      <c r="W5397" s="6"/>
      <c r="X5397" s="6"/>
      <c r="Y5397" s="6"/>
      <c r="Z5397" s="6"/>
      <c r="AA5397" s="6"/>
      <c r="AB5397" s="21"/>
      <c r="AC5397" s="21"/>
      <c r="AD5397" s="21"/>
      <c r="AE5397" s="6"/>
      <c r="AF5397" s="6"/>
      <c r="AG5397" s="6"/>
      <c r="AH5397" s="6"/>
    </row>
    <row r="5398" spans="1:34" x14ac:dyDescent="0.35">
      <c r="A5398" s="20"/>
      <c r="B5398" s="6"/>
      <c r="C5398" s="6"/>
      <c r="D5398" s="6"/>
      <c r="E5398" s="6"/>
      <c r="F5398" s="6"/>
      <c r="G5398" s="6"/>
      <c r="H5398" s="6"/>
      <c r="I5398" s="6"/>
      <c r="J5398" s="6"/>
      <c r="K5398" s="6"/>
      <c r="L5398" s="6"/>
      <c r="M5398" s="6"/>
      <c r="N5398" s="6"/>
      <c r="O5398" s="6"/>
      <c r="P5398" s="6"/>
      <c r="Q5398" s="6"/>
      <c r="R5398" s="6"/>
      <c r="S5398" s="6"/>
      <c r="T5398" s="6"/>
      <c r="U5398" s="6"/>
      <c r="V5398" s="6"/>
      <c r="W5398" s="6"/>
      <c r="X5398" s="6"/>
      <c r="Y5398" s="6"/>
      <c r="Z5398" s="6"/>
      <c r="AA5398" s="6"/>
      <c r="AB5398" s="21"/>
      <c r="AC5398" s="21"/>
      <c r="AD5398" s="21"/>
      <c r="AE5398" s="6"/>
      <c r="AF5398" s="6"/>
      <c r="AG5398" s="6"/>
      <c r="AH5398" s="6"/>
    </row>
    <row r="5399" spans="1:34" x14ac:dyDescent="0.35">
      <c r="A5399" s="20"/>
      <c r="B5399" s="6"/>
      <c r="C5399" s="6"/>
      <c r="D5399" s="6"/>
      <c r="E5399" s="6"/>
      <c r="F5399" s="6"/>
      <c r="G5399" s="6"/>
      <c r="H5399" s="6"/>
      <c r="I5399" s="6"/>
      <c r="J5399" s="6"/>
      <c r="K5399" s="6"/>
      <c r="L5399" s="6"/>
      <c r="M5399" s="6"/>
      <c r="N5399" s="6"/>
      <c r="O5399" s="6"/>
      <c r="P5399" s="6"/>
      <c r="Q5399" s="6"/>
      <c r="R5399" s="6"/>
      <c r="S5399" s="6"/>
      <c r="T5399" s="6"/>
      <c r="U5399" s="6"/>
      <c r="V5399" s="6"/>
      <c r="W5399" s="6"/>
      <c r="X5399" s="6"/>
      <c r="Y5399" s="6"/>
      <c r="Z5399" s="6"/>
      <c r="AA5399" s="6"/>
      <c r="AB5399" s="21"/>
      <c r="AC5399" s="21"/>
      <c r="AD5399" s="21"/>
      <c r="AE5399" s="6"/>
      <c r="AF5399" s="6"/>
      <c r="AG5399" s="6"/>
      <c r="AH5399" s="6"/>
    </row>
    <row r="5400" spans="1:34" x14ac:dyDescent="0.35">
      <c r="A5400" s="20"/>
      <c r="B5400" s="6"/>
      <c r="C5400" s="6"/>
      <c r="D5400" s="6"/>
      <c r="E5400" s="6"/>
      <c r="F5400" s="6"/>
      <c r="G5400" s="6"/>
      <c r="H5400" s="6"/>
      <c r="I5400" s="6"/>
      <c r="J5400" s="6"/>
      <c r="K5400" s="6"/>
      <c r="L5400" s="6"/>
      <c r="M5400" s="6"/>
      <c r="N5400" s="6"/>
      <c r="O5400" s="6"/>
      <c r="P5400" s="6"/>
      <c r="Q5400" s="6"/>
      <c r="R5400" s="6"/>
      <c r="S5400" s="6"/>
      <c r="T5400" s="6"/>
      <c r="U5400" s="6"/>
      <c r="V5400" s="6"/>
      <c r="W5400" s="6"/>
      <c r="X5400" s="6"/>
      <c r="Y5400" s="6"/>
      <c r="Z5400" s="6"/>
      <c r="AA5400" s="6"/>
      <c r="AB5400" s="21"/>
      <c r="AC5400" s="21"/>
      <c r="AD5400" s="21"/>
      <c r="AE5400" s="6"/>
      <c r="AF5400" s="6"/>
      <c r="AG5400" s="6"/>
      <c r="AH5400" s="6"/>
    </row>
    <row r="5401" spans="1:34" x14ac:dyDescent="0.35">
      <c r="A5401" s="20"/>
      <c r="B5401" s="6"/>
      <c r="C5401" s="6"/>
      <c r="D5401" s="6"/>
      <c r="E5401" s="6"/>
      <c r="F5401" s="6"/>
      <c r="G5401" s="6"/>
      <c r="H5401" s="6"/>
      <c r="I5401" s="6"/>
      <c r="J5401" s="6"/>
      <c r="K5401" s="6"/>
      <c r="L5401" s="6"/>
      <c r="M5401" s="6"/>
      <c r="N5401" s="6"/>
      <c r="O5401" s="6"/>
      <c r="P5401" s="6"/>
      <c r="Q5401" s="6"/>
      <c r="R5401" s="6"/>
      <c r="S5401" s="6"/>
      <c r="T5401" s="6"/>
      <c r="U5401" s="6"/>
      <c r="V5401" s="6"/>
      <c r="W5401" s="6"/>
      <c r="X5401" s="6"/>
      <c r="Y5401" s="6"/>
      <c r="Z5401" s="6"/>
      <c r="AA5401" s="6"/>
      <c r="AB5401" s="21"/>
      <c r="AC5401" s="21"/>
      <c r="AD5401" s="21"/>
      <c r="AE5401" s="6"/>
      <c r="AF5401" s="6"/>
      <c r="AG5401" s="6"/>
      <c r="AH5401" s="6"/>
    </row>
    <row r="5402" spans="1:34" x14ac:dyDescent="0.35">
      <c r="A5402" s="20"/>
      <c r="B5402" s="6"/>
      <c r="C5402" s="6"/>
      <c r="D5402" s="6"/>
      <c r="E5402" s="6"/>
      <c r="F5402" s="6"/>
      <c r="G5402" s="6"/>
      <c r="H5402" s="6"/>
      <c r="I5402" s="6"/>
      <c r="J5402" s="6"/>
      <c r="K5402" s="6"/>
      <c r="L5402" s="6"/>
      <c r="M5402" s="6"/>
      <c r="N5402" s="6"/>
      <c r="O5402" s="6"/>
      <c r="P5402" s="6"/>
      <c r="Q5402" s="6"/>
      <c r="R5402" s="6"/>
      <c r="S5402" s="6"/>
      <c r="T5402" s="6"/>
      <c r="U5402" s="6"/>
      <c r="V5402" s="6"/>
      <c r="W5402" s="6"/>
      <c r="X5402" s="6"/>
      <c r="Y5402" s="6"/>
      <c r="Z5402" s="6"/>
      <c r="AA5402" s="6"/>
      <c r="AB5402" s="21"/>
      <c r="AC5402" s="21"/>
      <c r="AD5402" s="21"/>
      <c r="AE5402" s="6"/>
      <c r="AF5402" s="6"/>
      <c r="AG5402" s="6"/>
      <c r="AH5402" s="6"/>
    </row>
    <row r="5403" spans="1:34" x14ac:dyDescent="0.35">
      <c r="A5403" s="20"/>
      <c r="B5403" s="6"/>
      <c r="C5403" s="6"/>
      <c r="D5403" s="6"/>
      <c r="E5403" s="6"/>
      <c r="F5403" s="6"/>
      <c r="G5403" s="6"/>
      <c r="H5403" s="6"/>
      <c r="I5403" s="6"/>
      <c r="J5403" s="6"/>
      <c r="K5403" s="6"/>
      <c r="L5403" s="6"/>
      <c r="M5403" s="6"/>
      <c r="N5403" s="6"/>
      <c r="O5403" s="6"/>
      <c r="P5403" s="6"/>
      <c r="Q5403" s="6"/>
      <c r="R5403" s="6"/>
      <c r="S5403" s="6"/>
      <c r="T5403" s="6"/>
      <c r="U5403" s="6"/>
      <c r="V5403" s="6"/>
      <c r="W5403" s="6"/>
      <c r="X5403" s="6"/>
      <c r="Y5403" s="6"/>
      <c r="Z5403" s="6"/>
      <c r="AA5403" s="6"/>
      <c r="AB5403" s="21"/>
      <c r="AC5403" s="21"/>
      <c r="AD5403" s="21"/>
      <c r="AE5403" s="6"/>
      <c r="AF5403" s="6"/>
      <c r="AG5403" s="6"/>
      <c r="AH5403" s="6"/>
    </row>
    <row r="5404" spans="1:34" x14ac:dyDescent="0.35">
      <c r="A5404" s="20"/>
      <c r="B5404" s="6"/>
      <c r="C5404" s="6"/>
      <c r="D5404" s="6"/>
      <c r="E5404" s="6"/>
      <c r="F5404" s="6"/>
      <c r="G5404" s="6"/>
      <c r="H5404" s="6"/>
      <c r="I5404" s="6"/>
      <c r="J5404" s="6"/>
      <c r="K5404" s="6"/>
      <c r="L5404" s="6"/>
      <c r="M5404" s="6"/>
      <c r="N5404" s="6"/>
      <c r="O5404" s="6"/>
      <c r="P5404" s="6"/>
      <c r="Q5404" s="6"/>
      <c r="R5404" s="6"/>
      <c r="S5404" s="6"/>
      <c r="T5404" s="6"/>
      <c r="U5404" s="6"/>
      <c r="V5404" s="6"/>
      <c r="W5404" s="6"/>
      <c r="X5404" s="6"/>
      <c r="Y5404" s="6"/>
      <c r="Z5404" s="6"/>
      <c r="AA5404" s="6"/>
      <c r="AB5404" s="21"/>
      <c r="AC5404" s="21"/>
      <c r="AD5404" s="21"/>
      <c r="AE5404" s="6"/>
      <c r="AF5404" s="6"/>
      <c r="AG5404" s="6"/>
      <c r="AH5404" s="6"/>
    </row>
    <row r="5405" spans="1:34" x14ac:dyDescent="0.35">
      <c r="A5405" s="20"/>
      <c r="B5405" s="6"/>
      <c r="C5405" s="6"/>
      <c r="D5405" s="6"/>
      <c r="E5405" s="6"/>
      <c r="F5405" s="6"/>
      <c r="G5405" s="6"/>
      <c r="H5405" s="6"/>
      <c r="I5405" s="6"/>
      <c r="J5405" s="6"/>
      <c r="K5405" s="6"/>
      <c r="L5405" s="6"/>
      <c r="M5405" s="6"/>
      <c r="N5405" s="6"/>
      <c r="O5405" s="6"/>
      <c r="P5405" s="6"/>
      <c r="Q5405" s="6"/>
      <c r="R5405" s="6"/>
      <c r="S5405" s="6"/>
      <c r="T5405" s="6"/>
      <c r="U5405" s="6"/>
      <c r="V5405" s="6"/>
      <c r="W5405" s="6"/>
      <c r="X5405" s="6"/>
      <c r="Y5405" s="6"/>
      <c r="Z5405" s="6"/>
      <c r="AA5405" s="6"/>
      <c r="AB5405" s="21"/>
      <c r="AC5405" s="21"/>
      <c r="AD5405" s="21"/>
      <c r="AE5405" s="6"/>
      <c r="AF5405" s="6"/>
      <c r="AG5405" s="6"/>
      <c r="AH5405" s="6"/>
    </row>
    <row r="5406" spans="1:34" x14ac:dyDescent="0.35">
      <c r="A5406" s="20"/>
      <c r="B5406" s="6"/>
      <c r="C5406" s="6"/>
      <c r="D5406" s="6"/>
      <c r="E5406" s="6"/>
      <c r="F5406" s="6"/>
      <c r="G5406" s="6"/>
      <c r="H5406" s="6"/>
      <c r="I5406" s="6"/>
      <c r="J5406" s="6"/>
      <c r="K5406" s="6"/>
      <c r="L5406" s="6"/>
      <c r="M5406" s="6"/>
      <c r="N5406" s="6"/>
      <c r="O5406" s="6"/>
      <c r="P5406" s="6"/>
      <c r="Q5406" s="6"/>
      <c r="R5406" s="6"/>
      <c r="S5406" s="6"/>
      <c r="T5406" s="6"/>
      <c r="U5406" s="6"/>
      <c r="V5406" s="6"/>
      <c r="W5406" s="6"/>
      <c r="X5406" s="6"/>
      <c r="Y5406" s="6"/>
      <c r="Z5406" s="6"/>
      <c r="AA5406" s="6"/>
      <c r="AB5406" s="21"/>
      <c r="AC5406" s="21"/>
      <c r="AD5406" s="21"/>
      <c r="AE5406" s="6"/>
      <c r="AF5406" s="6"/>
      <c r="AG5406" s="6"/>
      <c r="AH5406" s="6"/>
    </row>
    <row r="5407" spans="1:34" x14ac:dyDescent="0.35">
      <c r="A5407" s="20"/>
      <c r="B5407" s="6"/>
      <c r="C5407" s="6"/>
      <c r="D5407" s="6"/>
      <c r="E5407" s="6"/>
      <c r="F5407" s="6"/>
      <c r="G5407" s="6"/>
      <c r="H5407" s="6"/>
      <c r="I5407" s="6"/>
      <c r="J5407" s="6"/>
      <c r="K5407" s="6"/>
      <c r="L5407" s="6"/>
      <c r="M5407" s="6"/>
      <c r="N5407" s="6"/>
      <c r="O5407" s="6"/>
      <c r="P5407" s="6"/>
      <c r="Q5407" s="6"/>
      <c r="R5407" s="6"/>
      <c r="S5407" s="6"/>
      <c r="T5407" s="6"/>
      <c r="U5407" s="6"/>
      <c r="V5407" s="6"/>
      <c r="W5407" s="6"/>
      <c r="X5407" s="6"/>
      <c r="Y5407" s="6"/>
      <c r="Z5407" s="6"/>
      <c r="AA5407" s="6"/>
      <c r="AB5407" s="21"/>
      <c r="AC5407" s="21"/>
      <c r="AD5407" s="21"/>
      <c r="AE5407" s="6"/>
      <c r="AF5407" s="6"/>
      <c r="AG5407" s="6"/>
      <c r="AH5407" s="6"/>
    </row>
    <row r="5408" spans="1:34" x14ac:dyDescent="0.35">
      <c r="A5408" s="20"/>
      <c r="B5408" s="6"/>
      <c r="C5408" s="6"/>
      <c r="D5408" s="6"/>
      <c r="E5408" s="6"/>
      <c r="F5408" s="6"/>
      <c r="G5408" s="6"/>
      <c r="H5408" s="6"/>
      <c r="I5408" s="6"/>
      <c r="J5408" s="6"/>
      <c r="K5408" s="6"/>
      <c r="L5408" s="6"/>
      <c r="M5408" s="6"/>
      <c r="N5408" s="6"/>
      <c r="O5408" s="6"/>
      <c r="P5408" s="6"/>
      <c r="Q5408" s="6"/>
      <c r="R5408" s="6"/>
      <c r="S5408" s="6"/>
      <c r="T5408" s="6"/>
      <c r="U5408" s="6"/>
      <c r="V5408" s="6"/>
      <c r="W5408" s="6"/>
      <c r="X5408" s="6"/>
      <c r="Y5408" s="6"/>
      <c r="Z5408" s="6"/>
      <c r="AA5408" s="6"/>
      <c r="AB5408" s="21"/>
      <c r="AC5408" s="21"/>
      <c r="AD5408" s="21"/>
      <c r="AE5408" s="6"/>
      <c r="AF5408" s="6"/>
      <c r="AG5408" s="6"/>
      <c r="AH5408" s="6"/>
    </row>
    <row r="5409" spans="1:34" x14ac:dyDescent="0.35">
      <c r="A5409" s="20"/>
      <c r="B5409" s="6"/>
      <c r="C5409" s="6"/>
      <c r="D5409" s="6"/>
      <c r="E5409" s="6"/>
      <c r="F5409" s="6"/>
      <c r="G5409" s="6"/>
      <c r="H5409" s="6"/>
      <c r="I5409" s="6"/>
      <c r="J5409" s="6"/>
      <c r="K5409" s="6"/>
      <c r="L5409" s="6"/>
      <c r="M5409" s="6"/>
      <c r="N5409" s="6"/>
      <c r="O5409" s="6"/>
      <c r="P5409" s="6"/>
      <c r="Q5409" s="6"/>
      <c r="R5409" s="6"/>
      <c r="S5409" s="6"/>
      <c r="T5409" s="6"/>
      <c r="U5409" s="6"/>
      <c r="V5409" s="6"/>
      <c r="W5409" s="6"/>
      <c r="X5409" s="6"/>
      <c r="Y5409" s="6"/>
      <c r="Z5409" s="6"/>
      <c r="AA5409" s="6"/>
      <c r="AB5409" s="21"/>
      <c r="AC5409" s="21"/>
      <c r="AD5409" s="21"/>
      <c r="AE5409" s="6"/>
      <c r="AF5409" s="6"/>
      <c r="AG5409" s="6"/>
      <c r="AH5409" s="6"/>
    </row>
    <row r="5410" spans="1:34" x14ac:dyDescent="0.35">
      <c r="A5410" s="20"/>
      <c r="B5410" s="6"/>
      <c r="C5410" s="6"/>
      <c r="D5410" s="6"/>
      <c r="E5410" s="6"/>
      <c r="F5410" s="6"/>
      <c r="G5410" s="6"/>
      <c r="H5410" s="6"/>
      <c r="I5410" s="6"/>
      <c r="J5410" s="6"/>
      <c r="K5410" s="6"/>
      <c r="L5410" s="6"/>
      <c r="M5410" s="6"/>
      <c r="N5410" s="6"/>
      <c r="O5410" s="6"/>
      <c r="P5410" s="6"/>
      <c r="Q5410" s="6"/>
      <c r="R5410" s="6"/>
      <c r="S5410" s="6"/>
      <c r="T5410" s="6"/>
      <c r="U5410" s="6"/>
      <c r="V5410" s="6"/>
      <c r="W5410" s="6"/>
      <c r="X5410" s="6"/>
      <c r="Y5410" s="6"/>
      <c r="Z5410" s="6"/>
      <c r="AA5410" s="6"/>
      <c r="AB5410" s="21"/>
      <c r="AC5410" s="21"/>
      <c r="AD5410" s="21"/>
      <c r="AE5410" s="6"/>
      <c r="AF5410" s="6"/>
      <c r="AG5410" s="6"/>
      <c r="AH5410" s="6"/>
    </row>
    <row r="5411" spans="1:34" x14ac:dyDescent="0.35">
      <c r="A5411" s="20"/>
      <c r="B5411" s="6"/>
      <c r="C5411" s="6"/>
      <c r="D5411" s="6"/>
      <c r="E5411" s="6"/>
      <c r="F5411" s="6"/>
      <c r="G5411" s="6"/>
      <c r="H5411" s="6"/>
      <c r="I5411" s="6"/>
      <c r="J5411" s="6"/>
      <c r="K5411" s="6"/>
      <c r="L5411" s="6"/>
      <c r="M5411" s="6"/>
      <c r="N5411" s="6"/>
      <c r="O5411" s="6"/>
      <c r="P5411" s="6"/>
      <c r="Q5411" s="6"/>
      <c r="R5411" s="6"/>
      <c r="S5411" s="6"/>
      <c r="T5411" s="6"/>
      <c r="U5411" s="6"/>
      <c r="V5411" s="6"/>
      <c r="W5411" s="6"/>
      <c r="X5411" s="6"/>
      <c r="Y5411" s="6"/>
      <c r="Z5411" s="6"/>
      <c r="AA5411" s="6"/>
      <c r="AB5411" s="21"/>
      <c r="AC5411" s="21"/>
      <c r="AD5411" s="21"/>
      <c r="AE5411" s="6"/>
      <c r="AF5411" s="6"/>
      <c r="AG5411" s="6"/>
      <c r="AH5411" s="6"/>
    </row>
    <row r="5412" spans="1:34" x14ac:dyDescent="0.35">
      <c r="A5412" s="20"/>
      <c r="B5412" s="6"/>
      <c r="C5412" s="6"/>
      <c r="D5412" s="6"/>
      <c r="E5412" s="6"/>
      <c r="F5412" s="6"/>
      <c r="G5412" s="6"/>
      <c r="H5412" s="6"/>
      <c r="I5412" s="6"/>
      <c r="J5412" s="6"/>
      <c r="K5412" s="6"/>
      <c r="L5412" s="6"/>
      <c r="M5412" s="6"/>
      <c r="N5412" s="6"/>
      <c r="O5412" s="6"/>
      <c r="P5412" s="6"/>
      <c r="Q5412" s="6"/>
      <c r="R5412" s="6"/>
      <c r="S5412" s="6"/>
      <c r="T5412" s="6"/>
      <c r="U5412" s="6"/>
      <c r="V5412" s="6"/>
      <c r="W5412" s="6"/>
      <c r="X5412" s="6"/>
      <c r="Y5412" s="6"/>
      <c r="Z5412" s="6"/>
      <c r="AA5412" s="6"/>
      <c r="AB5412" s="21"/>
      <c r="AC5412" s="21"/>
      <c r="AD5412" s="21"/>
      <c r="AE5412" s="6"/>
      <c r="AF5412" s="6"/>
      <c r="AG5412" s="6"/>
      <c r="AH5412" s="6"/>
    </row>
    <row r="5413" spans="1:34" x14ac:dyDescent="0.35">
      <c r="A5413" s="20"/>
      <c r="B5413" s="6"/>
      <c r="C5413" s="6"/>
      <c r="D5413" s="6"/>
      <c r="E5413" s="6"/>
      <c r="F5413" s="6"/>
      <c r="G5413" s="6"/>
      <c r="H5413" s="6"/>
      <c r="I5413" s="6"/>
      <c r="J5413" s="6"/>
      <c r="K5413" s="6"/>
      <c r="L5413" s="6"/>
      <c r="M5413" s="6"/>
      <c r="N5413" s="6"/>
      <c r="O5413" s="6"/>
      <c r="P5413" s="6"/>
      <c r="Q5413" s="6"/>
      <c r="R5413" s="6"/>
      <c r="S5413" s="6"/>
      <c r="T5413" s="6"/>
      <c r="U5413" s="6"/>
      <c r="V5413" s="6"/>
      <c r="W5413" s="6"/>
      <c r="X5413" s="6"/>
      <c r="Y5413" s="6"/>
      <c r="Z5413" s="6"/>
      <c r="AA5413" s="6"/>
      <c r="AB5413" s="21"/>
      <c r="AC5413" s="21"/>
      <c r="AD5413" s="21"/>
      <c r="AE5413" s="6"/>
      <c r="AF5413" s="6"/>
      <c r="AG5413" s="6"/>
      <c r="AH5413" s="6"/>
    </row>
    <row r="5414" spans="1:34" x14ac:dyDescent="0.35">
      <c r="A5414" s="20"/>
      <c r="B5414" s="6"/>
      <c r="C5414" s="6"/>
      <c r="D5414" s="6"/>
      <c r="E5414" s="6"/>
      <c r="F5414" s="6"/>
      <c r="G5414" s="6"/>
      <c r="H5414" s="6"/>
      <c r="I5414" s="6"/>
      <c r="J5414" s="6"/>
      <c r="K5414" s="6"/>
      <c r="L5414" s="6"/>
      <c r="M5414" s="6"/>
      <c r="N5414" s="6"/>
      <c r="O5414" s="6"/>
      <c r="P5414" s="6"/>
      <c r="Q5414" s="6"/>
      <c r="R5414" s="6"/>
      <c r="S5414" s="6"/>
      <c r="T5414" s="6"/>
      <c r="U5414" s="6"/>
      <c r="V5414" s="6"/>
      <c r="W5414" s="6"/>
      <c r="X5414" s="6"/>
      <c r="Y5414" s="6"/>
      <c r="Z5414" s="6"/>
      <c r="AA5414" s="6"/>
      <c r="AB5414" s="21"/>
      <c r="AC5414" s="21"/>
      <c r="AD5414" s="21"/>
      <c r="AE5414" s="6"/>
      <c r="AF5414" s="6"/>
      <c r="AG5414" s="6"/>
      <c r="AH5414" s="6"/>
    </row>
    <row r="5415" spans="1:34" x14ac:dyDescent="0.35">
      <c r="A5415" s="20"/>
      <c r="B5415" s="6"/>
      <c r="C5415" s="6"/>
      <c r="D5415" s="6"/>
      <c r="E5415" s="6"/>
      <c r="F5415" s="6"/>
      <c r="G5415" s="6"/>
      <c r="H5415" s="6"/>
      <c r="I5415" s="6"/>
      <c r="J5415" s="6"/>
      <c r="K5415" s="6"/>
      <c r="L5415" s="6"/>
      <c r="M5415" s="6"/>
      <c r="N5415" s="6"/>
      <c r="O5415" s="6"/>
      <c r="P5415" s="6"/>
      <c r="Q5415" s="6"/>
      <c r="R5415" s="6"/>
      <c r="S5415" s="6"/>
      <c r="T5415" s="6"/>
      <c r="U5415" s="6"/>
      <c r="V5415" s="6"/>
      <c r="W5415" s="6"/>
      <c r="X5415" s="6"/>
      <c r="Y5415" s="6"/>
      <c r="Z5415" s="6"/>
      <c r="AA5415" s="6"/>
      <c r="AB5415" s="21"/>
      <c r="AC5415" s="21"/>
      <c r="AD5415" s="21"/>
      <c r="AE5415" s="6"/>
      <c r="AF5415" s="6"/>
      <c r="AG5415" s="6"/>
      <c r="AH5415" s="6"/>
    </row>
    <row r="5416" spans="1:34" x14ac:dyDescent="0.35">
      <c r="A5416" s="20"/>
      <c r="B5416" s="6"/>
      <c r="C5416" s="6"/>
      <c r="D5416" s="6"/>
      <c r="E5416" s="6"/>
      <c r="F5416" s="6"/>
      <c r="G5416" s="6"/>
      <c r="H5416" s="6"/>
      <c r="I5416" s="6"/>
      <c r="J5416" s="6"/>
      <c r="K5416" s="6"/>
      <c r="L5416" s="6"/>
      <c r="M5416" s="6"/>
      <c r="N5416" s="6"/>
      <c r="O5416" s="6"/>
      <c r="P5416" s="6"/>
      <c r="Q5416" s="6"/>
      <c r="R5416" s="6"/>
      <c r="S5416" s="6"/>
      <c r="T5416" s="6"/>
      <c r="U5416" s="6"/>
      <c r="V5416" s="6"/>
      <c r="W5416" s="6"/>
      <c r="X5416" s="6"/>
      <c r="Y5416" s="6"/>
      <c r="Z5416" s="6"/>
      <c r="AA5416" s="6"/>
      <c r="AB5416" s="21"/>
      <c r="AC5416" s="21"/>
      <c r="AD5416" s="21"/>
      <c r="AE5416" s="6"/>
      <c r="AF5416" s="6"/>
      <c r="AG5416" s="6"/>
      <c r="AH5416" s="6"/>
    </row>
    <row r="5417" spans="1:34" x14ac:dyDescent="0.35">
      <c r="A5417" s="20"/>
      <c r="B5417" s="6"/>
      <c r="C5417" s="6"/>
      <c r="D5417" s="6"/>
      <c r="E5417" s="6"/>
      <c r="F5417" s="6"/>
      <c r="G5417" s="6"/>
      <c r="H5417" s="6"/>
      <c r="I5417" s="6"/>
      <c r="J5417" s="6"/>
      <c r="K5417" s="6"/>
      <c r="L5417" s="6"/>
      <c r="M5417" s="6"/>
      <c r="N5417" s="6"/>
      <c r="O5417" s="6"/>
      <c r="P5417" s="6"/>
      <c r="Q5417" s="6"/>
      <c r="R5417" s="6"/>
      <c r="S5417" s="6"/>
      <c r="T5417" s="6"/>
      <c r="U5417" s="6"/>
      <c r="V5417" s="6"/>
      <c r="W5417" s="6"/>
      <c r="X5417" s="6"/>
      <c r="Y5417" s="6"/>
      <c r="Z5417" s="6"/>
      <c r="AA5417" s="6"/>
      <c r="AB5417" s="21"/>
      <c r="AC5417" s="21"/>
      <c r="AD5417" s="21"/>
      <c r="AE5417" s="6"/>
      <c r="AF5417" s="6"/>
      <c r="AG5417" s="6"/>
      <c r="AH5417" s="6"/>
    </row>
    <row r="5418" spans="1:34" x14ac:dyDescent="0.35">
      <c r="A5418" s="20"/>
      <c r="B5418" s="6"/>
      <c r="C5418" s="6"/>
      <c r="D5418" s="6"/>
      <c r="E5418" s="6"/>
      <c r="F5418" s="6"/>
      <c r="G5418" s="6"/>
      <c r="H5418" s="6"/>
      <c r="I5418" s="6"/>
      <c r="J5418" s="6"/>
      <c r="K5418" s="6"/>
      <c r="L5418" s="6"/>
      <c r="M5418" s="6"/>
      <c r="N5418" s="6"/>
      <c r="O5418" s="6"/>
      <c r="P5418" s="6"/>
      <c r="Q5418" s="6"/>
      <c r="R5418" s="6"/>
      <c r="S5418" s="6"/>
      <c r="T5418" s="6"/>
      <c r="U5418" s="6"/>
      <c r="V5418" s="6"/>
      <c r="W5418" s="6"/>
      <c r="X5418" s="6"/>
      <c r="Y5418" s="6"/>
      <c r="Z5418" s="6"/>
      <c r="AA5418" s="6"/>
      <c r="AB5418" s="21"/>
      <c r="AC5418" s="21"/>
      <c r="AD5418" s="21"/>
      <c r="AE5418" s="6"/>
      <c r="AF5418" s="6"/>
      <c r="AG5418" s="6"/>
      <c r="AH5418" s="6"/>
    </row>
    <row r="5419" spans="1:34" x14ac:dyDescent="0.35">
      <c r="A5419" s="20"/>
      <c r="B5419" s="6"/>
      <c r="C5419" s="6"/>
      <c r="D5419" s="6"/>
      <c r="E5419" s="6"/>
      <c r="F5419" s="6"/>
      <c r="G5419" s="6"/>
      <c r="H5419" s="6"/>
      <c r="I5419" s="6"/>
      <c r="J5419" s="6"/>
      <c r="K5419" s="6"/>
      <c r="L5419" s="6"/>
      <c r="M5419" s="6"/>
      <c r="N5419" s="6"/>
      <c r="O5419" s="6"/>
      <c r="P5419" s="6"/>
      <c r="Q5419" s="6"/>
      <c r="R5419" s="6"/>
      <c r="S5419" s="6"/>
      <c r="T5419" s="6"/>
      <c r="U5419" s="6"/>
      <c r="V5419" s="6"/>
      <c r="W5419" s="6"/>
      <c r="X5419" s="6"/>
      <c r="Y5419" s="6"/>
      <c r="Z5419" s="6"/>
      <c r="AA5419" s="6"/>
      <c r="AB5419" s="21"/>
      <c r="AC5419" s="21"/>
      <c r="AD5419" s="21"/>
      <c r="AE5419" s="6"/>
      <c r="AF5419" s="6"/>
      <c r="AG5419" s="6"/>
      <c r="AH5419" s="6"/>
    </row>
    <row r="5420" spans="1:34" x14ac:dyDescent="0.35">
      <c r="A5420" s="20"/>
      <c r="B5420" s="6"/>
      <c r="C5420" s="6"/>
      <c r="D5420" s="6"/>
      <c r="E5420" s="6"/>
      <c r="F5420" s="6"/>
      <c r="G5420" s="6"/>
      <c r="H5420" s="6"/>
      <c r="I5420" s="6"/>
      <c r="J5420" s="6"/>
      <c r="K5420" s="6"/>
      <c r="L5420" s="6"/>
      <c r="M5420" s="6"/>
      <c r="N5420" s="6"/>
      <c r="O5420" s="6"/>
      <c r="P5420" s="6"/>
      <c r="Q5420" s="6"/>
      <c r="R5420" s="6"/>
      <c r="S5420" s="6"/>
      <c r="T5420" s="6"/>
      <c r="U5420" s="6"/>
      <c r="V5420" s="6"/>
      <c r="W5420" s="6"/>
      <c r="X5420" s="6"/>
      <c r="Y5420" s="6"/>
      <c r="Z5420" s="6"/>
      <c r="AA5420" s="6"/>
      <c r="AB5420" s="21"/>
      <c r="AC5420" s="21"/>
      <c r="AD5420" s="21"/>
      <c r="AE5420" s="6"/>
      <c r="AF5420" s="6"/>
      <c r="AG5420" s="6"/>
      <c r="AH5420" s="6"/>
    </row>
    <row r="5421" spans="1:34" x14ac:dyDescent="0.35">
      <c r="A5421" s="20"/>
      <c r="B5421" s="6"/>
      <c r="C5421" s="6"/>
      <c r="D5421" s="6"/>
      <c r="E5421" s="6"/>
      <c r="F5421" s="6"/>
      <c r="G5421" s="6"/>
      <c r="H5421" s="6"/>
      <c r="I5421" s="6"/>
      <c r="J5421" s="6"/>
      <c r="K5421" s="6"/>
      <c r="L5421" s="6"/>
      <c r="M5421" s="6"/>
      <c r="N5421" s="6"/>
      <c r="O5421" s="6"/>
      <c r="P5421" s="6"/>
      <c r="Q5421" s="6"/>
      <c r="R5421" s="6"/>
      <c r="S5421" s="6"/>
      <c r="T5421" s="6"/>
      <c r="U5421" s="6"/>
      <c r="V5421" s="6"/>
      <c r="W5421" s="6"/>
      <c r="X5421" s="6"/>
      <c r="Y5421" s="6"/>
      <c r="Z5421" s="6"/>
      <c r="AA5421" s="6"/>
      <c r="AB5421" s="21"/>
      <c r="AC5421" s="21"/>
      <c r="AD5421" s="21"/>
      <c r="AE5421" s="6"/>
      <c r="AF5421" s="6"/>
      <c r="AG5421" s="6"/>
      <c r="AH5421" s="6"/>
    </row>
    <row r="5422" spans="1:34" x14ac:dyDescent="0.35">
      <c r="A5422" s="20"/>
      <c r="B5422" s="6"/>
      <c r="C5422" s="6"/>
      <c r="D5422" s="6"/>
      <c r="E5422" s="6"/>
      <c r="F5422" s="6"/>
      <c r="G5422" s="6"/>
      <c r="H5422" s="6"/>
      <c r="I5422" s="6"/>
      <c r="J5422" s="6"/>
      <c r="K5422" s="6"/>
      <c r="L5422" s="6"/>
      <c r="M5422" s="6"/>
      <c r="N5422" s="6"/>
      <c r="O5422" s="6"/>
      <c r="P5422" s="6"/>
      <c r="Q5422" s="6"/>
      <c r="R5422" s="6"/>
      <c r="S5422" s="6"/>
      <c r="T5422" s="6"/>
      <c r="U5422" s="6"/>
      <c r="V5422" s="6"/>
      <c r="W5422" s="6"/>
      <c r="X5422" s="6"/>
      <c r="Y5422" s="6"/>
      <c r="Z5422" s="6"/>
      <c r="AA5422" s="6"/>
      <c r="AB5422" s="21"/>
      <c r="AC5422" s="21"/>
      <c r="AD5422" s="21"/>
      <c r="AE5422" s="6"/>
      <c r="AF5422" s="6"/>
      <c r="AG5422" s="6"/>
      <c r="AH5422" s="6"/>
    </row>
    <row r="5423" spans="1:34" x14ac:dyDescent="0.35">
      <c r="A5423" s="20"/>
      <c r="B5423" s="6"/>
      <c r="C5423" s="6"/>
      <c r="D5423" s="6"/>
      <c r="E5423" s="6"/>
      <c r="F5423" s="6"/>
      <c r="G5423" s="6"/>
      <c r="H5423" s="6"/>
      <c r="I5423" s="6"/>
      <c r="J5423" s="6"/>
      <c r="K5423" s="6"/>
      <c r="L5423" s="6"/>
      <c r="M5423" s="6"/>
      <c r="N5423" s="6"/>
      <c r="O5423" s="6"/>
      <c r="P5423" s="6"/>
      <c r="Q5423" s="6"/>
      <c r="R5423" s="6"/>
      <c r="S5423" s="6"/>
      <c r="T5423" s="6"/>
      <c r="U5423" s="6"/>
      <c r="V5423" s="6"/>
      <c r="W5423" s="6"/>
      <c r="X5423" s="6"/>
      <c r="Y5423" s="6"/>
      <c r="Z5423" s="6"/>
      <c r="AA5423" s="6"/>
      <c r="AB5423" s="21"/>
      <c r="AC5423" s="21"/>
      <c r="AD5423" s="21"/>
      <c r="AE5423" s="6"/>
      <c r="AF5423" s="6"/>
      <c r="AG5423" s="6"/>
      <c r="AH5423" s="6"/>
    </row>
    <row r="5424" spans="1:34" x14ac:dyDescent="0.35">
      <c r="A5424" s="20"/>
      <c r="B5424" s="6"/>
      <c r="C5424" s="6"/>
      <c r="D5424" s="6"/>
      <c r="E5424" s="6"/>
      <c r="F5424" s="6"/>
      <c r="G5424" s="6"/>
      <c r="H5424" s="6"/>
      <c r="I5424" s="6"/>
      <c r="J5424" s="6"/>
      <c r="K5424" s="6"/>
      <c r="L5424" s="6"/>
      <c r="M5424" s="6"/>
      <c r="N5424" s="6"/>
      <c r="O5424" s="6"/>
      <c r="P5424" s="6"/>
      <c r="Q5424" s="6"/>
      <c r="R5424" s="6"/>
      <c r="S5424" s="6"/>
      <c r="T5424" s="6"/>
      <c r="U5424" s="6"/>
      <c r="V5424" s="6"/>
      <c r="W5424" s="6"/>
      <c r="X5424" s="6"/>
      <c r="Y5424" s="6"/>
      <c r="Z5424" s="6"/>
      <c r="AA5424" s="6"/>
      <c r="AB5424" s="21"/>
      <c r="AC5424" s="21"/>
      <c r="AD5424" s="21"/>
      <c r="AE5424" s="6"/>
      <c r="AF5424" s="6"/>
      <c r="AG5424" s="6"/>
      <c r="AH5424" s="6"/>
    </row>
    <row r="5425" spans="1:34" x14ac:dyDescent="0.35">
      <c r="A5425" s="20"/>
      <c r="B5425" s="6"/>
      <c r="C5425" s="6"/>
      <c r="D5425" s="6"/>
      <c r="E5425" s="6"/>
      <c r="F5425" s="6"/>
      <c r="G5425" s="6"/>
      <c r="H5425" s="6"/>
      <c r="I5425" s="6"/>
      <c r="J5425" s="6"/>
      <c r="K5425" s="6"/>
      <c r="L5425" s="6"/>
      <c r="M5425" s="6"/>
      <c r="N5425" s="6"/>
      <c r="O5425" s="6"/>
      <c r="P5425" s="6"/>
      <c r="Q5425" s="6"/>
      <c r="R5425" s="6"/>
      <c r="S5425" s="6"/>
      <c r="T5425" s="6"/>
      <c r="U5425" s="6"/>
      <c r="V5425" s="6"/>
      <c r="W5425" s="6"/>
      <c r="X5425" s="6"/>
      <c r="Y5425" s="6"/>
      <c r="Z5425" s="6"/>
      <c r="AA5425" s="6"/>
      <c r="AB5425" s="21"/>
      <c r="AC5425" s="21"/>
      <c r="AD5425" s="21"/>
      <c r="AE5425" s="6"/>
      <c r="AF5425" s="6"/>
      <c r="AG5425" s="6"/>
      <c r="AH5425" s="6"/>
    </row>
    <row r="5426" spans="1:34" x14ac:dyDescent="0.35">
      <c r="A5426" s="20"/>
      <c r="B5426" s="6"/>
      <c r="C5426" s="6"/>
      <c r="D5426" s="6"/>
      <c r="E5426" s="6"/>
      <c r="F5426" s="6"/>
      <c r="G5426" s="6"/>
      <c r="H5426" s="6"/>
      <c r="I5426" s="6"/>
      <c r="J5426" s="6"/>
      <c r="K5426" s="6"/>
      <c r="L5426" s="6"/>
      <c r="M5426" s="6"/>
      <c r="N5426" s="6"/>
      <c r="O5426" s="6"/>
      <c r="P5426" s="6"/>
      <c r="Q5426" s="6"/>
      <c r="R5426" s="6"/>
      <c r="S5426" s="6"/>
      <c r="T5426" s="6"/>
      <c r="U5426" s="6"/>
      <c r="V5426" s="6"/>
      <c r="W5426" s="6"/>
      <c r="X5426" s="6"/>
      <c r="Y5426" s="6"/>
      <c r="Z5426" s="6"/>
      <c r="AA5426" s="6"/>
      <c r="AB5426" s="21"/>
      <c r="AC5426" s="21"/>
      <c r="AD5426" s="21"/>
      <c r="AE5426" s="6"/>
      <c r="AF5426" s="6"/>
      <c r="AG5426" s="6"/>
      <c r="AH5426" s="6"/>
    </row>
    <row r="5427" spans="1:34" x14ac:dyDescent="0.35">
      <c r="A5427" s="20"/>
      <c r="B5427" s="6"/>
      <c r="C5427" s="6"/>
      <c r="D5427" s="6"/>
      <c r="E5427" s="6"/>
      <c r="F5427" s="6"/>
      <c r="G5427" s="6"/>
      <c r="H5427" s="6"/>
      <c r="I5427" s="6"/>
      <c r="J5427" s="6"/>
      <c r="K5427" s="6"/>
      <c r="L5427" s="6"/>
      <c r="M5427" s="6"/>
      <c r="N5427" s="6"/>
      <c r="O5427" s="6"/>
      <c r="P5427" s="6"/>
      <c r="Q5427" s="6"/>
      <c r="R5427" s="6"/>
      <c r="S5427" s="6"/>
      <c r="T5427" s="6"/>
      <c r="U5427" s="6"/>
      <c r="V5427" s="6"/>
      <c r="W5427" s="6"/>
      <c r="X5427" s="6"/>
      <c r="Y5427" s="6"/>
      <c r="Z5427" s="6"/>
      <c r="AA5427" s="6"/>
      <c r="AB5427" s="21"/>
      <c r="AC5427" s="21"/>
      <c r="AD5427" s="21"/>
      <c r="AE5427" s="6"/>
      <c r="AF5427" s="6"/>
      <c r="AG5427" s="6"/>
      <c r="AH5427" s="6"/>
    </row>
    <row r="5428" spans="1:34" x14ac:dyDescent="0.35">
      <c r="A5428" s="20"/>
      <c r="B5428" s="6"/>
      <c r="C5428" s="6"/>
      <c r="D5428" s="6"/>
      <c r="E5428" s="6"/>
      <c r="F5428" s="6"/>
      <c r="G5428" s="6"/>
      <c r="H5428" s="6"/>
      <c r="I5428" s="6"/>
      <c r="J5428" s="6"/>
      <c r="K5428" s="6"/>
      <c r="L5428" s="6"/>
      <c r="M5428" s="6"/>
      <c r="N5428" s="6"/>
      <c r="O5428" s="6"/>
      <c r="P5428" s="6"/>
      <c r="Q5428" s="6"/>
      <c r="R5428" s="6"/>
      <c r="S5428" s="6"/>
      <c r="T5428" s="6"/>
      <c r="U5428" s="6"/>
      <c r="V5428" s="6"/>
      <c r="W5428" s="6"/>
      <c r="X5428" s="6"/>
      <c r="Y5428" s="6"/>
      <c r="Z5428" s="6"/>
      <c r="AA5428" s="6"/>
      <c r="AB5428" s="21"/>
      <c r="AC5428" s="21"/>
      <c r="AD5428" s="21"/>
      <c r="AE5428" s="6"/>
      <c r="AF5428" s="6"/>
      <c r="AG5428" s="6"/>
      <c r="AH5428" s="6"/>
    </row>
    <row r="5429" spans="1:34" x14ac:dyDescent="0.35">
      <c r="A5429" s="20"/>
      <c r="B5429" s="6"/>
      <c r="C5429" s="6"/>
      <c r="D5429" s="6"/>
      <c r="E5429" s="6"/>
      <c r="F5429" s="6"/>
      <c r="G5429" s="6"/>
      <c r="H5429" s="6"/>
      <c r="I5429" s="6"/>
      <c r="J5429" s="6"/>
      <c r="K5429" s="6"/>
      <c r="L5429" s="6"/>
      <c r="M5429" s="6"/>
      <c r="N5429" s="6"/>
      <c r="O5429" s="6"/>
      <c r="P5429" s="6"/>
      <c r="Q5429" s="6"/>
      <c r="R5429" s="6"/>
      <c r="S5429" s="6"/>
      <c r="T5429" s="6"/>
      <c r="U5429" s="6"/>
      <c r="V5429" s="6"/>
      <c r="W5429" s="6"/>
      <c r="X5429" s="6"/>
      <c r="Y5429" s="6"/>
      <c r="Z5429" s="6"/>
      <c r="AA5429" s="6"/>
      <c r="AB5429" s="21"/>
      <c r="AC5429" s="21"/>
      <c r="AD5429" s="21"/>
      <c r="AE5429" s="6"/>
      <c r="AF5429" s="6"/>
      <c r="AG5429" s="6"/>
      <c r="AH5429" s="6"/>
    </row>
    <row r="5430" spans="1:34" x14ac:dyDescent="0.35">
      <c r="A5430" s="20"/>
      <c r="B5430" s="6"/>
      <c r="C5430" s="6"/>
      <c r="D5430" s="6"/>
      <c r="E5430" s="6"/>
      <c r="F5430" s="6"/>
      <c r="G5430" s="6"/>
      <c r="H5430" s="6"/>
      <c r="I5430" s="6"/>
      <c r="J5430" s="6"/>
      <c r="K5430" s="6"/>
      <c r="L5430" s="6"/>
      <c r="M5430" s="6"/>
      <c r="N5430" s="6"/>
      <c r="O5430" s="6"/>
      <c r="P5430" s="6"/>
      <c r="Q5430" s="6"/>
      <c r="R5430" s="6"/>
      <c r="S5430" s="6"/>
      <c r="T5430" s="6"/>
      <c r="U5430" s="6"/>
      <c r="V5430" s="6"/>
      <c r="W5430" s="6"/>
      <c r="X5430" s="6"/>
      <c r="Y5430" s="6"/>
      <c r="Z5430" s="6"/>
      <c r="AA5430" s="6"/>
      <c r="AB5430" s="21"/>
      <c r="AC5430" s="21"/>
      <c r="AD5430" s="21"/>
      <c r="AE5430" s="6"/>
      <c r="AF5430" s="6"/>
      <c r="AG5430" s="6"/>
      <c r="AH5430" s="6"/>
    </row>
    <row r="5431" spans="1:34" x14ac:dyDescent="0.35">
      <c r="A5431" s="20"/>
      <c r="B5431" s="6"/>
      <c r="C5431" s="6"/>
      <c r="D5431" s="6"/>
      <c r="E5431" s="6"/>
      <c r="F5431" s="6"/>
      <c r="G5431" s="6"/>
      <c r="H5431" s="6"/>
      <c r="I5431" s="6"/>
      <c r="J5431" s="6"/>
      <c r="K5431" s="6"/>
      <c r="L5431" s="6"/>
      <c r="M5431" s="6"/>
      <c r="N5431" s="6"/>
      <c r="O5431" s="6"/>
      <c r="P5431" s="6"/>
      <c r="Q5431" s="6"/>
      <c r="R5431" s="6"/>
      <c r="S5431" s="6"/>
      <c r="T5431" s="6"/>
      <c r="U5431" s="6"/>
      <c r="V5431" s="6"/>
      <c r="W5431" s="6"/>
      <c r="X5431" s="6"/>
      <c r="Y5431" s="6"/>
      <c r="Z5431" s="6"/>
      <c r="AA5431" s="6"/>
      <c r="AB5431" s="21"/>
      <c r="AC5431" s="21"/>
      <c r="AD5431" s="21"/>
      <c r="AE5431" s="6"/>
      <c r="AF5431" s="6"/>
      <c r="AG5431" s="6"/>
      <c r="AH5431" s="6"/>
    </row>
    <row r="5432" spans="1:34" x14ac:dyDescent="0.35">
      <c r="A5432" s="20"/>
      <c r="B5432" s="6"/>
      <c r="C5432" s="6"/>
      <c r="D5432" s="6"/>
      <c r="E5432" s="6"/>
      <c r="F5432" s="6"/>
      <c r="G5432" s="6"/>
      <c r="H5432" s="6"/>
      <c r="I5432" s="6"/>
      <c r="J5432" s="6"/>
      <c r="K5432" s="6"/>
      <c r="L5432" s="6"/>
      <c r="M5432" s="6"/>
      <c r="N5432" s="6"/>
      <c r="O5432" s="6"/>
      <c r="P5432" s="6"/>
      <c r="Q5432" s="6"/>
      <c r="R5432" s="6"/>
      <c r="S5432" s="6"/>
      <c r="T5432" s="6"/>
      <c r="U5432" s="6"/>
      <c r="V5432" s="6"/>
      <c r="W5432" s="6"/>
      <c r="X5432" s="6"/>
      <c r="Y5432" s="6"/>
      <c r="Z5432" s="6"/>
      <c r="AA5432" s="6"/>
      <c r="AB5432" s="21"/>
      <c r="AC5432" s="21"/>
      <c r="AD5432" s="21"/>
      <c r="AE5432" s="6"/>
      <c r="AF5432" s="6"/>
      <c r="AG5432" s="6"/>
      <c r="AH5432" s="6"/>
    </row>
    <row r="5433" spans="1:34" x14ac:dyDescent="0.35">
      <c r="A5433" s="20"/>
      <c r="B5433" s="6"/>
      <c r="C5433" s="6"/>
      <c r="D5433" s="6"/>
      <c r="E5433" s="6"/>
      <c r="F5433" s="6"/>
      <c r="G5433" s="6"/>
      <c r="H5433" s="6"/>
      <c r="I5433" s="6"/>
      <c r="J5433" s="6"/>
      <c r="K5433" s="6"/>
      <c r="L5433" s="6"/>
      <c r="M5433" s="6"/>
      <c r="N5433" s="6"/>
      <c r="O5433" s="6"/>
      <c r="P5433" s="6"/>
      <c r="Q5433" s="6"/>
      <c r="R5433" s="6"/>
      <c r="S5433" s="6"/>
      <c r="T5433" s="6"/>
      <c r="U5433" s="6"/>
      <c r="V5433" s="6"/>
      <c r="W5433" s="6"/>
      <c r="X5433" s="6"/>
      <c r="Y5433" s="6"/>
      <c r="Z5433" s="6"/>
      <c r="AA5433" s="6"/>
      <c r="AB5433" s="21"/>
      <c r="AC5433" s="21"/>
      <c r="AD5433" s="21"/>
      <c r="AE5433" s="6"/>
      <c r="AF5433" s="6"/>
      <c r="AG5433" s="6"/>
      <c r="AH5433" s="6"/>
    </row>
    <row r="5434" spans="1:34" x14ac:dyDescent="0.35">
      <c r="A5434" s="20"/>
      <c r="B5434" s="6"/>
      <c r="C5434" s="6"/>
      <c r="D5434" s="6"/>
      <c r="E5434" s="6"/>
      <c r="F5434" s="6"/>
      <c r="G5434" s="6"/>
      <c r="H5434" s="6"/>
      <c r="I5434" s="6"/>
      <c r="J5434" s="6"/>
      <c r="K5434" s="6"/>
      <c r="L5434" s="6"/>
      <c r="M5434" s="6"/>
      <c r="N5434" s="6"/>
      <c r="O5434" s="6"/>
      <c r="P5434" s="6"/>
      <c r="Q5434" s="6"/>
      <c r="R5434" s="6"/>
      <c r="S5434" s="6"/>
      <c r="T5434" s="6"/>
      <c r="U5434" s="6"/>
      <c r="V5434" s="6"/>
      <c r="W5434" s="6"/>
      <c r="X5434" s="6"/>
      <c r="Y5434" s="6"/>
      <c r="Z5434" s="6"/>
      <c r="AA5434" s="6"/>
      <c r="AB5434" s="21"/>
      <c r="AC5434" s="21"/>
      <c r="AD5434" s="21"/>
      <c r="AE5434" s="6"/>
      <c r="AF5434" s="6"/>
      <c r="AG5434" s="6"/>
      <c r="AH5434" s="6"/>
    </row>
    <row r="5435" spans="1:34" x14ac:dyDescent="0.35">
      <c r="A5435" s="20"/>
      <c r="B5435" s="6"/>
      <c r="C5435" s="6"/>
      <c r="D5435" s="6"/>
      <c r="E5435" s="6"/>
      <c r="F5435" s="6"/>
      <c r="G5435" s="6"/>
      <c r="H5435" s="6"/>
      <c r="I5435" s="6"/>
      <c r="J5435" s="6"/>
      <c r="K5435" s="6"/>
      <c r="L5435" s="6"/>
      <c r="M5435" s="6"/>
      <c r="N5435" s="6"/>
      <c r="O5435" s="6"/>
      <c r="P5435" s="6"/>
      <c r="Q5435" s="6"/>
      <c r="R5435" s="6"/>
      <c r="S5435" s="6"/>
      <c r="T5435" s="6"/>
      <c r="U5435" s="6"/>
      <c r="V5435" s="6"/>
      <c r="W5435" s="6"/>
      <c r="X5435" s="6"/>
      <c r="Y5435" s="6"/>
      <c r="Z5435" s="6"/>
      <c r="AA5435" s="6"/>
      <c r="AB5435" s="21"/>
      <c r="AC5435" s="21"/>
      <c r="AD5435" s="21"/>
      <c r="AE5435" s="6"/>
      <c r="AF5435" s="6"/>
      <c r="AG5435" s="6"/>
      <c r="AH5435" s="6"/>
    </row>
    <row r="5436" spans="1:34" x14ac:dyDescent="0.35">
      <c r="A5436" s="20"/>
      <c r="B5436" s="6"/>
      <c r="C5436" s="6"/>
      <c r="D5436" s="6"/>
      <c r="E5436" s="6"/>
      <c r="F5436" s="6"/>
      <c r="G5436" s="6"/>
      <c r="H5436" s="6"/>
      <c r="I5436" s="6"/>
      <c r="J5436" s="6"/>
      <c r="K5436" s="6"/>
      <c r="L5436" s="6"/>
      <c r="M5436" s="6"/>
      <c r="N5436" s="6"/>
      <c r="O5436" s="6"/>
      <c r="P5436" s="6"/>
      <c r="Q5436" s="6"/>
      <c r="R5436" s="6"/>
      <c r="S5436" s="6"/>
      <c r="T5436" s="6"/>
      <c r="U5436" s="6"/>
      <c r="V5436" s="6"/>
      <c r="W5436" s="6"/>
      <c r="X5436" s="6"/>
      <c r="Y5436" s="6"/>
      <c r="Z5436" s="6"/>
      <c r="AA5436" s="6"/>
      <c r="AB5436" s="21"/>
      <c r="AC5436" s="21"/>
      <c r="AD5436" s="21"/>
      <c r="AE5436" s="6"/>
      <c r="AF5436" s="6"/>
      <c r="AG5436" s="6"/>
      <c r="AH5436" s="6"/>
    </row>
    <row r="5437" spans="1:34" x14ac:dyDescent="0.35">
      <c r="A5437" s="20"/>
      <c r="B5437" s="6"/>
      <c r="C5437" s="6"/>
      <c r="D5437" s="6"/>
      <c r="E5437" s="6"/>
      <c r="F5437" s="6"/>
      <c r="G5437" s="6"/>
      <c r="H5437" s="6"/>
      <c r="I5437" s="6"/>
      <c r="J5437" s="6"/>
      <c r="K5437" s="6"/>
      <c r="L5437" s="6"/>
      <c r="M5437" s="6"/>
      <c r="N5437" s="6"/>
      <c r="O5437" s="6"/>
      <c r="P5437" s="6"/>
      <c r="Q5437" s="6"/>
      <c r="R5437" s="6"/>
      <c r="S5437" s="6"/>
      <c r="T5437" s="6"/>
      <c r="U5437" s="6"/>
      <c r="V5437" s="6"/>
      <c r="W5437" s="6"/>
      <c r="X5437" s="6"/>
      <c r="Y5437" s="6"/>
      <c r="Z5437" s="6"/>
      <c r="AA5437" s="6"/>
      <c r="AB5437" s="21"/>
      <c r="AC5437" s="21"/>
      <c r="AD5437" s="21"/>
      <c r="AE5437" s="6"/>
      <c r="AF5437" s="6"/>
      <c r="AG5437" s="6"/>
      <c r="AH5437" s="6"/>
    </row>
    <row r="5438" spans="1:34" x14ac:dyDescent="0.35">
      <c r="A5438" s="20"/>
      <c r="B5438" s="6"/>
      <c r="C5438" s="6"/>
      <c r="D5438" s="6"/>
      <c r="E5438" s="6"/>
      <c r="F5438" s="6"/>
      <c r="G5438" s="6"/>
      <c r="H5438" s="6"/>
      <c r="I5438" s="6"/>
      <c r="J5438" s="6"/>
      <c r="K5438" s="6"/>
      <c r="L5438" s="6"/>
      <c r="M5438" s="6"/>
      <c r="N5438" s="6"/>
      <c r="O5438" s="6"/>
      <c r="P5438" s="6"/>
      <c r="Q5438" s="6"/>
      <c r="R5438" s="6"/>
      <c r="S5438" s="6"/>
      <c r="T5438" s="6"/>
      <c r="U5438" s="6"/>
      <c r="V5438" s="6"/>
      <c r="W5438" s="6"/>
      <c r="X5438" s="6"/>
      <c r="Y5438" s="6"/>
      <c r="Z5438" s="6"/>
      <c r="AA5438" s="6"/>
      <c r="AB5438" s="21"/>
      <c r="AC5438" s="21"/>
      <c r="AD5438" s="21"/>
      <c r="AE5438" s="6"/>
      <c r="AF5438" s="6"/>
      <c r="AG5438" s="6"/>
      <c r="AH5438" s="6"/>
    </row>
    <row r="5439" spans="1:34" x14ac:dyDescent="0.35">
      <c r="A5439" s="20"/>
      <c r="B5439" s="6"/>
      <c r="C5439" s="6"/>
      <c r="D5439" s="6"/>
      <c r="E5439" s="6"/>
      <c r="F5439" s="6"/>
      <c r="G5439" s="6"/>
      <c r="H5439" s="6"/>
      <c r="I5439" s="6"/>
      <c r="J5439" s="6"/>
      <c r="K5439" s="6"/>
      <c r="L5439" s="6"/>
      <c r="M5439" s="6"/>
      <c r="N5439" s="6"/>
      <c r="O5439" s="6"/>
      <c r="P5439" s="6"/>
      <c r="Q5439" s="6"/>
      <c r="R5439" s="6"/>
      <c r="S5439" s="6"/>
      <c r="T5439" s="6"/>
      <c r="U5439" s="6"/>
      <c r="V5439" s="6"/>
      <c r="W5439" s="6"/>
      <c r="X5439" s="6"/>
      <c r="Y5439" s="6"/>
      <c r="Z5439" s="6"/>
      <c r="AA5439" s="6"/>
      <c r="AB5439" s="21"/>
      <c r="AC5439" s="21"/>
      <c r="AD5439" s="21"/>
      <c r="AE5439" s="6"/>
      <c r="AF5439" s="6"/>
      <c r="AG5439" s="6"/>
      <c r="AH5439" s="6"/>
    </row>
    <row r="5440" spans="1:34" x14ac:dyDescent="0.35">
      <c r="A5440" s="20"/>
      <c r="B5440" s="6"/>
      <c r="C5440" s="6"/>
      <c r="D5440" s="6"/>
      <c r="E5440" s="6"/>
      <c r="F5440" s="6"/>
      <c r="G5440" s="6"/>
      <c r="H5440" s="6"/>
      <c r="I5440" s="6"/>
      <c r="J5440" s="6"/>
      <c r="K5440" s="6"/>
      <c r="L5440" s="6"/>
      <c r="M5440" s="6"/>
      <c r="N5440" s="6"/>
      <c r="O5440" s="6"/>
      <c r="P5440" s="6"/>
      <c r="Q5440" s="6"/>
      <c r="R5440" s="6"/>
      <c r="S5440" s="6"/>
      <c r="T5440" s="6"/>
      <c r="U5440" s="6"/>
      <c r="V5440" s="6"/>
      <c r="W5440" s="6"/>
      <c r="X5440" s="6"/>
      <c r="Y5440" s="6"/>
      <c r="Z5440" s="6"/>
      <c r="AA5440" s="6"/>
      <c r="AB5440" s="21"/>
      <c r="AC5440" s="21"/>
      <c r="AD5440" s="21"/>
      <c r="AE5440" s="6"/>
      <c r="AF5440" s="6"/>
      <c r="AG5440" s="6"/>
      <c r="AH5440" s="6"/>
    </row>
    <row r="5441" spans="1:34" x14ac:dyDescent="0.35">
      <c r="A5441" s="20"/>
      <c r="B5441" s="6"/>
      <c r="C5441" s="6"/>
      <c r="D5441" s="6"/>
      <c r="E5441" s="6"/>
      <c r="F5441" s="6"/>
      <c r="G5441" s="6"/>
      <c r="H5441" s="6"/>
      <c r="I5441" s="6"/>
      <c r="J5441" s="6"/>
      <c r="K5441" s="6"/>
      <c r="L5441" s="6"/>
      <c r="M5441" s="6"/>
      <c r="N5441" s="6"/>
      <c r="O5441" s="6"/>
      <c r="P5441" s="6"/>
      <c r="Q5441" s="6"/>
      <c r="R5441" s="6"/>
      <c r="S5441" s="6"/>
      <c r="T5441" s="6"/>
      <c r="U5441" s="6"/>
      <c r="V5441" s="6"/>
      <c r="W5441" s="6"/>
      <c r="X5441" s="6"/>
      <c r="Y5441" s="6"/>
      <c r="Z5441" s="6"/>
      <c r="AA5441" s="6"/>
      <c r="AB5441" s="21"/>
      <c r="AC5441" s="21"/>
      <c r="AD5441" s="21"/>
      <c r="AE5441" s="6"/>
      <c r="AF5441" s="6"/>
      <c r="AG5441" s="6"/>
      <c r="AH5441" s="6"/>
    </row>
    <row r="5442" spans="1:34" x14ac:dyDescent="0.35">
      <c r="A5442" s="20"/>
      <c r="B5442" s="6"/>
      <c r="C5442" s="6"/>
      <c r="D5442" s="6"/>
      <c r="E5442" s="6"/>
      <c r="F5442" s="6"/>
      <c r="G5442" s="6"/>
      <c r="H5442" s="6"/>
      <c r="I5442" s="6"/>
      <c r="J5442" s="6"/>
      <c r="K5442" s="6"/>
      <c r="L5442" s="6"/>
      <c r="M5442" s="6"/>
      <c r="N5442" s="6"/>
      <c r="O5442" s="6"/>
      <c r="P5442" s="6"/>
      <c r="Q5442" s="6"/>
      <c r="R5442" s="6"/>
      <c r="S5442" s="6"/>
      <c r="T5442" s="6"/>
      <c r="U5442" s="6"/>
      <c r="V5442" s="6"/>
      <c r="W5442" s="6"/>
      <c r="X5442" s="6"/>
      <c r="Y5442" s="6"/>
      <c r="Z5442" s="6"/>
      <c r="AA5442" s="6"/>
      <c r="AB5442" s="21"/>
      <c r="AC5442" s="21"/>
      <c r="AD5442" s="21"/>
      <c r="AE5442" s="6"/>
      <c r="AF5442" s="6"/>
      <c r="AG5442" s="6"/>
      <c r="AH5442" s="6"/>
    </row>
    <row r="5443" spans="1:34" x14ac:dyDescent="0.35">
      <c r="A5443" s="20"/>
      <c r="B5443" s="6"/>
      <c r="C5443" s="6"/>
      <c r="D5443" s="6"/>
      <c r="E5443" s="6"/>
      <c r="F5443" s="6"/>
      <c r="G5443" s="6"/>
      <c r="H5443" s="6"/>
      <c r="I5443" s="6"/>
      <c r="J5443" s="6"/>
      <c r="K5443" s="6"/>
      <c r="L5443" s="6"/>
      <c r="M5443" s="6"/>
      <c r="N5443" s="6"/>
      <c r="O5443" s="6"/>
      <c r="P5443" s="6"/>
      <c r="Q5443" s="6"/>
      <c r="R5443" s="6"/>
      <c r="S5443" s="6"/>
      <c r="T5443" s="6"/>
      <c r="U5443" s="6"/>
      <c r="V5443" s="6"/>
      <c r="W5443" s="6"/>
      <c r="X5443" s="6"/>
      <c r="Y5443" s="6"/>
      <c r="Z5443" s="6"/>
      <c r="AA5443" s="6"/>
      <c r="AB5443" s="21"/>
      <c r="AC5443" s="21"/>
      <c r="AD5443" s="21"/>
      <c r="AE5443" s="6"/>
      <c r="AF5443" s="6"/>
      <c r="AG5443" s="6"/>
      <c r="AH5443" s="6"/>
    </row>
    <row r="5444" spans="1:34" x14ac:dyDescent="0.35">
      <c r="A5444" s="20"/>
      <c r="B5444" s="6"/>
      <c r="C5444" s="6"/>
      <c r="D5444" s="6"/>
      <c r="E5444" s="6"/>
      <c r="F5444" s="6"/>
      <c r="G5444" s="6"/>
      <c r="H5444" s="6"/>
      <c r="I5444" s="6"/>
      <c r="J5444" s="6"/>
      <c r="K5444" s="6"/>
      <c r="L5444" s="6"/>
      <c r="M5444" s="6"/>
      <c r="N5444" s="6"/>
      <c r="O5444" s="6"/>
      <c r="P5444" s="6"/>
      <c r="Q5444" s="6"/>
      <c r="R5444" s="6"/>
      <c r="S5444" s="6"/>
      <c r="T5444" s="6"/>
      <c r="U5444" s="6"/>
      <c r="V5444" s="6"/>
      <c r="W5444" s="6"/>
      <c r="X5444" s="6"/>
      <c r="Y5444" s="6"/>
      <c r="Z5444" s="6"/>
      <c r="AA5444" s="6"/>
      <c r="AB5444" s="21"/>
      <c r="AC5444" s="21"/>
      <c r="AD5444" s="21"/>
      <c r="AE5444" s="6"/>
      <c r="AF5444" s="6"/>
      <c r="AG5444" s="6"/>
      <c r="AH5444" s="6"/>
    </row>
    <row r="5445" spans="1:34" x14ac:dyDescent="0.35">
      <c r="A5445" s="20"/>
      <c r="B5445" s="6"/>
      <c r="C5445" s="6"/>
      <c r="D5445" s="6"/>
      <c r="E5445" s="6"/>
      <c r="F5445" s="6"/>
      <c r="G5445" s="6"/>
      <c r="H5445" s="6"/>
      <c r="I5445" s="6"/>
      <c r="J5445" s="6"/>
      <c r="K5445" s="6"/>
      <c r="L5445" s="6"/>
      <c r="M5445" s="6"/>
      <c r="N5445" s="6"/>
      <c r="O5445" s="6"/>
      <c r="P5445" s="6"/>
      <c r="Q5445" s="6"/>
      <c r="R5445" s="6"/>
      <c r="S5445" s="6"/>
      <c r="T5445" s="6"/>
      <c r="U5445" s="6"/>
      <c r="V5445" s="6"/>
      <c r="W5445" s="6"/>
      <c r="X5445" s="6"/>
      <c r="Y5445" s="6"/>
      <c r="Z5445" s="6"/>
      <c r="AA5445" s="6"/>
      <c r="AB5445" s="21"/>
      <c r="AC5445" s="21"/>
      <c r="AD5445" s="21"/>
      <c r="AE5445" s="6"/>
      <c r="AF5445" s="6"/>
      <c r="AG5445" s="6"/>
      <c r="AH5445" s="6"/>
    </row>
    <row r="5446" spans="1:34" x14ac:dyDescent="0.35">
      <c r="A5446" s="20"/>
      <c r="B5446" s="6"/>
      <c r="C5446" s="6"/>
      <c r="D5446" s="6"/>
      <c r="E5446" s="6"/>
      <c r="F5446" s="6"/>
      <c r="G5446" s="6"/>
      <c r="H5446" s="6"/>
      <c r="I5446" s="6"/>
      <c r="J5446" s="6"/>
      <c r="K5446" s="6"/>
      <c r="L5446" s="6"/>
      <c r="M5446" s="6"/>
      <c r="N5446" s="6"/>
      <c r="O5446" s="6"/>
      <c r="P5446" s="6"/>
      <c r="Q5446" s="6"/>
      <c r="R5446" s="6"/>
      <c r="S5446" s="6"/>
      <c r="T5446" s="6"/>
      <c r="U5446" s="6"/>
      <c r="V5446" s="6"/>
      <c r="W5446" s="6"/>
      <c r="X5446" s="6"/>
      <c r="Y5446" s="6"/>
      <c r="Z5446" s="6"/>
      <c r="AA5446" s="6"/>
      <c r="AB5446" s="21"/>
      <c r="AC5446" s="21"/>
      <c r="AD5446" s="21"/>
      <c r="AE5446" s="6"/>
      <c r="AF5446" s="6"/>
      <c r="AG5446" s="6"/>
      <c r="AH5446" s="6"/>
    </row>
    <row r="5447" spans="1:34" x14ac:dyDescent="0.35">
      <c r="A5447" s="20"/>
      <c r="B5447" s="6"/>
      <c r="C5447" s="6"/>
      <c r="D5447" s="6"/>
      <c r="E5447" s="6"/>
      <c r="F5447" s="6"/>
      <c r="G5447" s="6"/>
      <c r="H5447" s="6"/>
      <c r="I5447" s="6"/>
      <c r="J5447" s="6"/>
      <c r="K5447" s="6"/>
      <c r="L5447" s="6"/>
      <c r="M5447" s="6"/>
      <c r="N5447" s="6"/>
      <c r="O5447" s="6"/>
      <c r="P5447" s="6"/>
      <c r="Q5447" s="6"/>
      <c r="R5447" s="6"/>
      <c r="S5447" s="6"/>
      <c r="T5447" s="6"/>
      <c r="U5447" s="6"/>
      <c r="V5447" s="6"/>
      <c r="W5447" s="6"/>
      <c r="X5447" s="6"/>
      <c r="Y5447" s="6"/>
      <c r="Z5447" s="6"/>
      <c r="AA5447" s="6"/>
      <c r="AB5447" s="21"/>
      <c r="AC5447" s="21"/>
      <c r="AD5447" s="21"/>
      <c r="AE5447" s="6"/>
      <c r="AF5447" s="6"/>
      <c r="AG5447" s="6"/>
      <c r="AH5447" s="6"/>
    </row>
    <row r="5448" spans="1:34" x14ac:dyDescent="0.35">
      <c r="A5448" s="20"/>
      <c r="B5448" s="6"/>
      <c r="C5448" s="6"/>
      <c r="D5448" s="6"/>
      <c r="E5448" s="6"/>
      <c r="F5448" s="6"/>
      <c r="G5448" s="6"/>
      <c r="H5448" s="6"/>
      <c r="I5448" s="6"/>
      <c r="J5448" s="6"/>
      <c r="K5448" s="6"/>
      <c r="L5448" s="6"/>
      <c r="M5448" s="6"/>
      <c r="N5448" s="6"/>
      <c r="O5448" s="6"/>
      <c r="P5448" s="6"/>
      <c r="Q5448" s="6"/>
      <c r="R5448" s="6"/>
      <c r="S5448" s="6"/>
      <c r="T5448" s="6"/>
      <c r="U5448" s="6"/>
      <c r="V5448" s="6"/>
      <c r="W5448" s="6"/>
      <c r="X5448" s="6"/>
      <c r="Y5448" s="6"/>
      <c r="Z5448" s="6"/>
      <c r="AA5448" s="6"/>
      <c r="AB5448" s="21"/>
      <c r="AC5448" s="21"/>
      <c r="AD5448" s="21"/>
      <c r="AE5448" s="6"/>
      <c r="AF5448" s="6"/>
      <c r="AG5448" s="6"/>
      <c r="AH5448" s="6"/>
    </row>
    <row r="5449" spans="1:34" x14ac:dyDescent="0.35">
      <c r="A5449" s="20"/>
      <c r="B5449" s="6"/>
      <c r="C5449" s="6"/>
      <c r="D5449" s="6"/>
      <c r="E5449" s="6"/>
      <c r="F5449" s="6"/>
      <c r="G5449" s="6"/>
      <c r="H5449" s="6"/>
      <c r="I5449" s="6"/>
      <c r="J5449" s="6"/>
      <c r="K5449" s="6"/>
      <c r="L5449" s="6"/>
      <c r="M5449" s="6"/>
      <c r="N5449" s="6"/>
      <c r="O5449" s="6"/>
      <c r="P5449" s="6"/>
      <c r="Q5449" s="6"/>
      <c r="R5449" s="6"/>
      <c r="S5449" s="6"/>
      <c r="T5449" s="6"/>
      <c r="U5449" s="6"/>
      <c r="V5449" s="6"/>
      <c r="W5449" s="6"/>
      <c r="X5449" s="6"/>
      <c r="Y5449" s="6"/>
      <c r="Z5449" s="6"/>
      <c r="AA5449" s="6"/>
      <c r="AB5449" s="21"/>
      <c r="AC5449" s="21"/>
      <c r="AD5449" s="21"/>
      <c r="AE5449" s="6"/>
      <c r="AF5449" s="6"/>
      <c r="AG5449" s="6"/>
      <c r="AH5449" s="6"/>
    </row>
    <row r="5450" spans="1:34" x14ac:dyDescent="0.35">
      <c r="A5450" s="20"/>
      <c r="B5450" s="6"/>
      <c r="C5450" s="6"/>
      <c r="D5450" s="6"/>
      <c r="E5450" s="6"/>
      <c r="F5450" s="6"/>
      <c r="G5450" s="6"/>
      <c r="H5450" s="6"/>
      <c r="I5450" s="6"/>
      <c r="J5450" s="6"/>
      <c r="K5450" s="6"/>
      <c r="L5450" s="6"/>
      <c r="M5450" s="6"/>
      <c r="N5450" s="6"/>
      <c r="O5450" s="6"/>
      <c r="P5450" s="6"/>
      <c r="Q5450" s="6"/>
      <c r="R5450" s="6"/>
      <c r="S5450" s="6"/>
      <c r="T5450" s="6"/>
      <c r="U5450" s="6"/>
      <c r="V5450" s="6"/>
      <c r="W5450" s="6"/>
      <c r="X5450" s="6"/>
      <c r="Y5450" s="6"/>
      <c r="Z5450" s="6"/>
      <c r="AA5450" s="6"/>
      <c r="AB5450" s="21"/>
      <c r="AC5450" s="21"/>
      <c r="AD5450" s="21"/>
      <c r="AE5450" s="6"/>
      <c r="AF5450" s="6"/>
      <c r="AG5450" s="6"/>
      <c r="AH5450" s="6"/>
    </row>
    <row r="5451" spans="1:34" x14ac:dyDescent="0.35">
      <c r="A5451" s="20"/>
      <c r="B5451" s="6"/>
      <c r="C5451" s="6"/>
      <c r="D5451" s="6"/>
      <c r="E5451" s="6"/>
      <c r="F5451" s="6"/>
      <c r="G5451" s="6"/>
      <c r="H5451" s="6"/>
      <c r="I5451" s="6"/>
      <c r="J5451" s="6"/>
      <c r="K5451" s="6"/>
      <c r="L5451" s="6"/>
      <c r="M5451" s="6"/>
      <c r="N5451" s="6"/>
      <c r="O5451" s="6"/>
      <c r="P5451" s="6"/>
      <c r="Q5451" s="6"/>
      <c r="R5451" s="6"/>
      <c r="S5451" s="6"/>
      <c r="T5451" s="6"/>
      <c r="U5451" s="6"/>
      <c r="V5451" s="6"/>
      <c r="W5451" s="6"/>
      <c r="X5451" s="6"/>
      <c r="Y5451" s="6"/>
      <c r="Z5451" s="6"/>
      <c r="AA5451" s="6"/>
      <c r="AB5451" s="21"/>
      <c r="AC5451" s="21"/>
      <c r="AD5451" s="21"/>
      <c r="AE5451" s="6"/>
      <c r="AF5451" s="6"/>
      <c r="AG5451" s="6"/>
      <c r="AH5451" s="6"/>
    </row>
    <row r="5452" spans="1:34" x14ac:dyDescent="0.35">
      <c r="A5452" s="20"/>
      <c r="B5452" s="6"/>
      <c r="C5452" s="6"/>
      <c r="D5452" s="6"/>
      <c r="E5452" s="6"/>
      <c r="F5452" s="6"/>
      <c r="G5452" s="6"/>
      <c r="H5452" s="6"/>
      <c r="I5452" s="6"/>
      <c r="J5452" s="6"/>
      <c r="K5452" s="6"/>
      <c r="L5452" s="6"/>
      <c r="M5452" s="6"/>
      <c r="N5452" s="6"/>
      <c r="O5452" s="6"/>
      <c r="P5452" s="6"/>
      <c r="Q5452" s="6"/>
      <c r="R5452" s="6"/>
      <c r="S5452" s="6"/>
      <c r="T5452" s="6"/>
      <c r="U5452" s="6"/>
      <c r="V5452" s="6"/>
      <c r="W5452" s="6"/>
      <c r="X5452" s="6"/>
      <c r="Y5452" s="6"/>
      <c r="Z5452" s="6"/>
      <c r="AA5452" s="6"/>
      <c r="AB5452" s="21"/>
      <c r="AC5452" s="21"/>
      <c r="AD5452" s="21"/>
      <c r="AE5452" s="6"/>
      <c r="AF5452" s="6"/>
      <c r="AG5452" s="6"/>
      <c r="AH5452" s="6"/>
    </row>
    <row r="5453" spans="1:34" x14ac:dyDescent="0.35">
      <c r="A5453" s="20"/>
      <c r="B5453" s="6"/>
      <c r="C5453" s="6"/>
      <c r="D5453" s="6"/>
      <c r="E5453" s="6"/>
      <c r="F5453" s="6"/>
      <c r="G5453" s="6"/>
      <c r="H5453" s="6"/>
      <c r="I5453" s="6"/>
      <c r="J5453" s="6"/>
      <c r="K5453" s="6"/>
      <c r="L5453" s="6"/>
      <c r="M5453" s="6"/>
      <c r="N5453" s="6"/>
      <c r="O5453" s="6"/>
      <c r="P5453" s="6"/>
      <c r="Q5453" s="6"/>
      <c r="R5453" s="6"/>
      <c r="S5453" s="6"/>
      <c r="T5453" s="6"/>
      <c r="U5453" s="6"/>
      <c r="V5453" s="6"/>
      <c r="W5453" s="6"/>
      <c r="X5453" s="6"/>
      <c r="Y5453" s="6"/>
      <c r="Z5453" s="6"/>
      <c r="AA5453" s="6"/>
      <c r="AB5453" s="21"/>
      <c r="AC5453" s="21"/>
      <c r="AD5453" s="21"/>
      <c r="AE5453" s="6"/>
      <c r="AF5453" s="6"/>
      <c r="AG5453" s="6"/>
      <c r="AH5453" s="6"/>
    </row>
    <row r="5454" spans="1:34" x14ac:dyDescent="0.35">
      <c r="A5454" s="20"/>
      <c r="B5454" s="6"/>
      <c r="C5454" s="6"/>
      <c r="D5454" s="6"/>
      <c r="E5454" s="6"/>
      <c r="F5454" s="6"/>
      <c r="G5454" s="6"/>
      <c r="H5454" s="6"/>
      <c r="I5454" s="6"/>
      <c r="J5454" s="6"/>
      <c r="K5454" s="6"/>
      <c r="L5454" s="6"/>
      <c r="M5454" s="6"/>
      <c r="N5454" s="6"/>
      <c r="O5454" s="6"/>
      <c r="P5454" s="6"/>
      <c r="Q5454" s="6"/>
      <c r="R5454" s="6"/>
      <c r="S5454" s="6"/>
      <c r="T5454" s="6"/>
      <c r="U5454" s="6"/>
      <c r="V5454" s="6"/>
      <c r="W5454" s="6"/>
      <c r="X5454" s="6"/>
      <c r="Y5454" s="6"/>
      <c r="Z5454" s="6"/>
      <c r="AA5454" s="6"/>
      <c r="AB5454" s="21"/>
      <c r="AC5454" s="21"/>
      <c r="AD5454" s="21"/>
      <c r="AE5454" s="6"/>
      <c r="AF5454" s="6"/>
      <c r="AG5454" s="6"/>
      <c r="AH5454" s="6"/>
    </row>
    <row r="5455" spans="1:34" x14ac:dyDescent="0.35">
      <c r="A5455" s="20"/>
      <c r="B5455" s="6"/>
      <c r="C5455" s="6"/>
      <c r="D5455" s="6"/>
      <c r="E5455" s="6"/>
      <c r="F5455" s="6"/>
      <c r="G5455" s="6"/>
      <c r="H5455" s="6"/>
      <c r="I5455" s="6"/>
      <c r="J5455" s="6"/>
      <c r="K5455" s="6"/>
      <c r="L5455" s="6"/>
      <c r="M5455" s="6"/>
      <c r="N5455" s="6"/>
      <c r="O5455" s="6"/>
      <c r="P5455" s="6"/>
      <c r="Q5455" s="6"/>
      <c r="R5455" s="6"/>
      <c r="S5455" s="6"/>
      <c r="T5455" s="6"/>
      <c r="U5455" s="6"/>
      <c r="V5455" s="6"/>
      <c r="W5455" s="6"/>
      <c r="X5455" s="6"/>
      <c r="Y5455" s="6"/>
      <c r="Z5455" s="6"/>
      <c r="AA5455" s="6"/>
      <c r="AB5455" s="21"/>
      <c r="AC5455" s="21"/>
      <c r="AD5455" s="21"/>
      <c r="AE5455" s="6"/>
      <c r="AF5455" s="6"/>
      <c r="AG5455" s="6"/>
      <c r="AH5455" s="6"/>
    </row>
    <row r="5456" spans="1:34" x14ac:dyDescent="0.35">
      <c r="A5456" s="20"/>
      <c r="B5456" s="6"/>
      <c r="C5456" s="6"/>
      <c r="D5456" s="6"/>
      <c r="E5456" s="6"/>
      <c r="F5456" s="6"/>
      <c r="G5456" s="6"/>
      <c r="H5456" s="6"/>
      <c r="I5456" s="6"/>
      <c r="J5456" s="6"/>
      <c r="K5456" s="6"/>
      <c r="L5456" s="6"/>
      <c r="M5456" s="6"/>
      <c r="N5456" s="6"/>
      <c r="O5456" s="6"/>
      <c r="P5456" s="6"/>
      <c r="Q5456" s="6"/>
      <c r="R5456" s="6"/>
      <c r="S5456" s="6"/>
      <c r="T5456" s="6"/>
      <c r="U5456" s="6"/>
      <c r="V5456" s="6"/>
      <c r="W5456" s="6"/>
      <c r="X5456" s="6"/>
      <c r="Y5456" s="6"/>
      <c r="Z5456" s="6"/>
      <c r="AA5456" s="6"/>
      <c r="AB5456" s="21"/>
      <c r="AC5456" s="21"/>
      <c r="AD5456" s="21"/>
      <c r="AE5456" s="6"/>
      <c r="AF5456" s="6"/>
      <c r="AG5456" s="6"/>
      <c r="AH5456" s="6"/>
    </row>
    <row r="5457" spans="1:34" x14ac:dyDescent="0.35">
      <c r="A5457" s="20"/>
      <c r="B5457" s="6"/>
      <c r="C5457" s="6"/>
      <c r="D5457" s="6"/>
      <c r="E5457" s="6"/>
      <c r="F5457" s="6"/>
      <c r="G5457" s="6"/>
      <c r="H5457" s="6"/>
      <c r="I5457" s="6"/>
      <c r="J5457" s="6"/>
      <c r="K5457" s="6"/>
      <c r="L5457" s="6"/>
      <c r="M5457" s="6"/>
      <c r="N5457" s="6"/>
      <c r="O5457" s="6"/>
      <c r="P5457" s="6"/>
      <c r="Q5457" s="6"/>
      <c r="R5457" s="6"/>
      <c r="S5457" s="6"/>
      <c r="T5457" s="6"/>
      <c r="U5457" s="6"/>
      <c r="V5457" s="6"/>
      <c r="W5457" s="6"/>
      <c r="X5457" s="6"/>
      <c r="Y5457" s="6"/>
      <c r="Z5457" s="6"/>
      <c r="AA5457" s="6"/>
      <c r="AB5457" s="21"/>
      <c r="AC5457" s="21"/>
      <c r="AD5457" s="21"/>
      <c r="AE5457" s="6"/>
      <c r="AF5457" s="6"/>
      <c r="AG5457" s="6"/>
      <c r="AH5457" s="6"/>
    </row>
    <row r="5458" spans="1:34" x14ac:dyDescent="0.35">
      <c r="A5458" s="20"/>
      <c r="B5458" s="6"/>
      <c r="C5458" s="6"/>
      <c r="D5458" s="6"/>
      <c r="E5458" s="6"/>
      <c r="F5458" s="6"/>
      <c r="G5458" s="6"/>
      <c r="H5458" s="6"/>
      <c r="I5458" s="6"/>
      <c r="J5458" s="6"/>
      <c r="K5458" s="6"/>
      <c r="L5458" s="6"/>
      <c r="M5458" s="6"/>
      <c r="N5458" s="6"/>
      <c r="O5458" s="6"/>
      <c r="P5458" s="6"/>
      <c r="Q5458" s="6"/>
      <c r="R5458" s="6"/>
      <c r="S5458" s="6"/>
      <c r="T5458" s="6"/>
      <c r="U5458" s="6"/>
      <c r="V5458" s="6"/>
      <c r="W5458" s="6"/>
      <c r="X5458" s="6"/>
      <c r="Y5458" s="6"/>
      <c r="Z5458" s="6"/>
      <c r="AA5458" s="6"/>
      <c r="AB5458" s="21"/>
      <c r="AC5458" s="21"/>
      <c r="AD5458" s="21"/>
      <c r="AE5458" s="6"/>
      <c r="AF5458" s="6"/>
      <c r="AG5458" s="6"/>
      <c r="AH5458" s="6"/>
    </row>
    <row r="5459" spans="1:34" x14ac:dyDescent="0.35">
      <c r="A5459" s="20"/>
      <c r="B5459" s="6"/>
      <c r="C5459" s="6"/>
      <c r="D5459" s="6"/>
      <c r="E5459" s="6"/>
      <c r="F5459" s="6"/>
      <c r="G5459" s="6"/>
      <c r="H5459" s="6"/>
      <c r="I5459" s="6"/>
      <c r="J5459" s="6"/>
      <c r="K5459" s="6"/>
      <c r="L5459" s="6"/>
      <c r="M5459" s="6"/>
      <c r="N5459" s="6"/>
      <c r="O5459" s="6"/>
      <c r="P5459" s="6"/>
      <c r="Q5459" s="6"/>
      <c r="R5459" s="6"/>
      <c r="S5459" s="6"/>
      <c r="T5459" s="6"/>
      <c r="U5459" s="6"/>
      <c r="V5459" s="6"/>
      <c r="W5459" s="6"/>
      <c r="X5459" s="6"/>
      <c r="Y5459" s="6"/>
      <c r="Z5459" s="6"/>
      <c r="AA5459" s="6"/>
      <c r="AB5459" s="21"/>
      <c r="AC5459" s="21"/>
      <c r="AD5459" s="21"/>
      <c r="AE5459" s="6"/>
      <c r="AF5459" s="6"/>
      <c r="AG5459" s="6"/>
      <c r="AH5459" s="6"/>
    </row>
    <row r="5460" spans="1:34" x14ac:dyDescent="0.35">
      <c r="A5460" s="20"/>
      <c r="B5460" s="6"/>
      <c r="C5460" s="6"/>
      <c r="D5460" s="6"/>
      <c r="E5460" s="6"/>
      <c r="F5460" s="6"/>
      <c r="G5460" s="6"/>
      <c r="H5460" s="6"/>
      <c r="I5460" s="6"/>
      <c r="J5460" s="6"/>
      <c r="K5460" s="6"/>
      <c r="L5460" s="6"/>
      <c r="M5460" s="6"/>
      <c r="N5460" s="6"/>
      <c r="O5460" s="6"/>
      <c r="P5460" s="6"/>
      <c r="Q5460" s="6"/>
      <c r="R5460" s="6"/>
      <c r="S5460" s="6"/>
      <c r="T5460" s="6"/>
      <c r="U5460" s="6"/>
      <c r="V5460" s="6"/>
      <c r="W5460" s="6"/>
      <c r="X5460" s="6"/>
      <c r="Y5460" s="6"/>
      <c r="Z5460" s="6"/>
      <c r="AA5460" s="6"/>
      <c r="AB5460" s="21"/>
      <c r="AC5460" s="21"/>
      <c r="AD5460" s="21"/>
      <c r="AE5460" s="6"/>
      <c r="AF5460" s="6"/>
      <c r="AG5460" s="6"/>
      <c r="AH5460" s="6"/>
    </row>
    <row r="5461" spans="1:34" x14ac:dyDescent="0.35">
      <c r="A5461" s="20"/>
      <c r="B5461" s="6"/>
      <c r="C5461" s="6"/>
      <c r="D5461" s="6"/>
      <c r="E5461" s="6"/>
      <c r="F5461" s="6"/>
      <c r="G5461" s="6"/>
      <c r="H5461" s="6"/>
      <c r="I5461" s="6"/>
      <c r="J5461" s="6"/>
      <c r="K5461" s="6"/>
      <c r="L5461" s="6"/>
      <c r="M5461" s="6"/>
      <c r="N5461" s="6"/>
      <c r="O5461" s="6"/>
      <c r="P5461" s="6"/>
      <c r="Q5461" s="6"/>
      <c r="R5461" s="6"/>
      <c r="S5461" s="6"/>
      <c r="T5461" s="6"/>
      <c r="U5461" s="6"/>
      <c r="V5461" s="6"/>
      <c r="W5461" s="6"/>
      <c r="X5461" s="6"/>
      <c r="Y5461" s="6"/>
      <c r="Z5461" s="6"/>
      <c r="AA5461" s="6"/>
      <c r="AB5461" s="21"/>
      <c r="AC5461" s="21"/>
      <c r="AD5461" s="21"/>
      <c r="AE5461" s="6"/>
      <c r="AF5461" s="6"/>
      <c r="AG5461" s="6"/>
      <c r="AH5461" s="6"/>
    </row>
    <row r="5462" spans="1:34" x14ac:dyDescent="0.35">
      <c r="A5462" s="20"/>
      <c r="B5462" s="6"/>
      <c r="C5462" s="6"/>
      <c r="D5462" s="6"/>
      <c r="E5462" s="6"/>
      <c r="F5462" s="6"/>
      <c r="G5462" s="6"/>
      <c r="H5462" s="6"/>
      <c r="I5462" s="6"/>
      <c r="J5462" s="6"/>
      <c r="K5462" s="6"/>
      <c r="L5462" s="6"/>
      <c r="M5462" s="6"/>
      <c r="N5462" s="6"/>
      <c r="O5462" s="6"/>
      <c r="P5462" s="6"/>
      <c r="Q5462" s="6"/>
      <c r="R5462" s="6"/>
      <c r="S5462" s="6"/>
      <c r="T5462" s="6"/>
      <c r="U5462" s="6"/>
      <c r="V5462" s="6"/>
      <c r="W5462" s="6"/>
      <c r="X5462" s="6"/>
      <c r="Y5462" s="6"/>
      <c r="Z5462" s="6"/>
      <c r="AA5462" s="6"/>
      <c r="AB5462" s="21"/>
      <c r="AC5462" s="21"/>
      <c r="AD5462" s="21"/>
      <c r="AE5462" s="6"/>
      <c r="AF5462" s="6"/>
      <c r="AG5462" s="6"/>
      <c r="AH5462" s="6"/>
    </row>
    <row r="5463" spans="1:34" x14ac:dyDescent="0.35">
      <c r="A5463" s="20"/>
      <c r="B5463" s="6"/>
      <c r="C5463" s="6"/>
      <c r="D5463" s="6"/>
      <c r="E5463" s="6"/>
      <c r="F5463" s="6"/>
      <c r="G5463" s="6"/>
      <c r="H5463" s="6"/>
      <c r="I5463" s="6"/>
      <c r="J5463" s="6"/>
      <c r="K5463" s="6"/>
      <c r="L5463" s="6"/>
      <c r="M5463" s="6"/>
      <c r="N5463" s="6"/>
      <c r="O5463" s="6"/>
      <c r="P5463" s="6"/>
      <c r="Q5463" s="6"/>
      <c r="R5463" s="6"/>
      <c r="S5463" s="6"/>
      <c r="T5463" s="6"/>
      <c r="U5463" s="6"/>
      <c r="V5463" s="6"/>
      <c r="W5463" s="6"/>
      <c r="X5463" s="6"/>
      <c r="Y5463" s="6"/>
      <c r="Z5463" s="6"/>
      <c r="AA5463" s="6"/>
      <c r="AB5463" s="21"/>
      <c r="AC5463" s="21"/>
      <c r="AD5463" s="21"/>
      <c r="AE5463" s="6"/>
      <c r="AF5463" s="6"/>
      <c r="AG5463" s="6"/>
      <c r="AH5463" s="6"/>
    </row>
    <row r="5464" spans="1:34" x14ac:dyDescent="0.35">
      <c r="A5464" s="20"/>
      <c r="B5464" s="6"/>
      <c r="C5464" s="6"/>
      <c r="D5464" s="6"/>
      <c r="E5464" s="6"/>
      <c r="F5464" s="6"/>
      <c r="G5464" s="6"/>
      <c r="H5464" s="6"/>
      <c r="I5464" s="6"/>
      <c r="J5464" s="6"/>
      <c r="K5464" s="6"/>
      <c r="L5464" s="6"/>
      <c r="M5464" s="6"/>
      <c r="N5464" s="6"/>
      <c r="O5464" s="6"/>
      <c r="P5464" s="6"/>
      <c r="Q5464" s="6"/>
      <c r="R5464" s="6"/>
      <c r="S5464" s="6"/>
      <c r="T5464" s="6"/>
      <c r="U5464" s="6"/>
      <c r="V5464" s="6"/>
      <c r="W5464" s="6"/>
      <c r="X5464" s="6"/>
      <c r="Y5464" s="6"/>
      <c r="Z5464" s="6"/>
      <c r="AA5464" s="6"/>
      <c r="AB5464" s="21"/>
      <c r="AC5464" s="21"/>
      <c r="AD5464" s="21"/>
      <c r="AE5464" s="6"/>
      <c r="AF5464" s="6"/>
      <c r="AG5464" s="6"/>
      <c r="AH5464" s="6"/>
    </row>
    <row r="5465" spans="1:34" x14ac:dyDescent="0.35">
      <c r="A5465" s="20"/>
      <c r="B5465" s="6"/>
      <c r="C5465" s="6"/>
      <c r="D5465" s="6"/>
      <c r="E5465" s="6"/>
      <c r="F5465" s="6"/>
      <c r="G5465" s="6"/>
      <c r="H5465" s="6"/>
      <c r="I5465" s="6"/>
      <c r="J5465" s="6"/>
      <c r="K5465" s="6"/>
      <c r="L5465" s="6"/>
      <c r="M5465" s="6"/>
      <c r="N5465" s="6"/>
      <c r="O5465" s="6"/>
      <c r="P5465" s="6"/>
      <c r="Q5465" s="6"/>
      <c r="R5465" s="6"/>
      <c r="S5465" s="6"/>
      <c r="T5465" s="6"/>
      <c r="U5465" s="6"/>
      <c r="V5465" s="6"/>
      <c r="W5465" s="6"/>
      <c r="X5465" s="6"/>
      <c r="Y5465" s="6"/>
      <c r="Z5465" s="6"/>
      <c r="AA5465" s="6"/>
      <c r="AB5465" s="21"/>
      <c r="AC5465" s="21"/>
      <c r="AD5465" s="21"/>
      <c r="AE5465" s="6"/>
      <c r="AF5465" s="6"/>
      <c r="AG5465" s="6"/>
      <c r="AH5465" s="6"/>
    </row>
    <row r="5466" spans="1:34" x14ac:dyDescent="0.35">
      <c r="A5466" s="20"/>
      <c r="B5466" s="6"/>
      <c r="C5466" s="6"/>
      <c r="D5466" s="6"/>
      <c r="E5466" s="6"/>
      <c r="F5466" s="6"/>
      <c r="G5466" s="6"/>
      <c r="H5466" s="6"/>
      <c r="I5466" s="6"/>
      <c r="J5466" s="6"/>
      <c r="K5466" s="6"/>
      <c r="L5466" s="6"/>
      <c r="M5466" s="6"/>
      <c r="N5466" s="6"/>
      <c r="O5466" s="6"/>
      <c r="P5466" s="6"/>
      <c r="Q5466" s="6"/>
      <c r="R5466" s="6"/>
      <c r="S5466" s="6"/>
      <c r="T5466" s="6"/>
      <c r="U5466" s="6"/>
      <c r="V5466" s="6"/>
      <c r="W5466" s="6"/>
      <c r="X5466" s="6"/>
      <c r="Y5466" s="6"/>
      <c r="Z5466" s="6"/>
      <c r="AA5466" s="6"/>
      <c r="AB5466" s="21"/>
      <c r="AC5466" s="21"/>
      <c r="AD5466" s="21"/>
      <c r="AE5466" s="6"/>
      <c r="AF5466" s="6"/>
      <c r="AG5466" s="6"/>
      <c r="AH5466" s="6"/>
    </row>
    <row r="5467" spans="1:34" x14ac:dyDescent="0.35">
      <c r="A5467" s="20"/>
      <c r="B5467" s="6"/>
      <c r="C5467" s="6"/>
      <c r="D5467" s="6"/>
      <c r="E5467" s="6"/>
      <c r="F5467" s="6"/>
      <c r="G5467" s="6"/>
      <c r="H5467" s="6"/>
      <c r="I5467" s="6"/>
      <c r="J5467" s="6"/>
      <c r="K5467" s="6"/>
      <c r="L5467" s="6"/>
      <c r="M5467" s="6"/>
      <c r="N5467" s="6"/>
      <c r="O5467" s="6"/>
      <c r="P5467" s="6"/>
      <c r="Q5467" s="6"/>
      <c r="R5467" s="6"/>
      <c r="S5467" s="6"/>
      <c r="T5467" s="6"/>
      <c r="U5467" s="6"/>
      <c r="V5467" s="6"/>
      <c r="W5467" s="6"/>
      <c r="X5467" s="6"/>
      <c r="Y5467" s="6"/>
      <c r="Z5467" s="6"/>
      <c r="AA5467" s="6"/>
      <c r="AB5467" s="21"/>
      <c r="AC5467" s="21"/>
      <c r="AD5467" s="21"/>
      <c r="AE5467" s="6"/>
      <c r="AF5467" s="6"/>
      <c r="AG5467" s="6"/>
      <c r="AH5467" s="6"/>
    </row>
    <row r="5468" spans="1:34" x14ac:dyDescent="0.35">
      <c r="A5468" s="20"/>
      <c r="B5468" s="6"/>
      <c r="C5468" s="6"/>
      <c r="D5468" s="6"/>
      <c r="E5468" s="6"/>
      <c r="F5468" s="6"/>
      <c r="G5468" s="6"/>
      <c r="H5468" s="6"/>
      <c r="I5468" s="6"/>
      <c r="J5468" s="6"/>
      <c r="K5468" s="6"/>
      <c r="L5468" s="6"/>
      <c r="M5468" s="6"/>
      <c r="N5468" s="6"/>
      <c r="O5468" s="6"/>
      <c r="P5468" s="6"/>
      <c r="Q5468" s="6"/>
      <c r="R5468" s="6"/>
      <c r="S5468" s="6"/>
      <c r="T5468" s="6"/>
      <c r="U5468" s="6"/>
      <c r="V5468" s="6"/>
      <c r="W5468" s="6"/>
      <c r="X5468" s="6"/>
      <c r="Y5468" s="6"/>
      <c r="Z5468" s="6"/>
      <c r="AA5468" s="6"/>
      <c r="AB5468" s="21"/>
      <c r="AC5468" s="21"/>
      <c r="AD5468" s="21"/>
      <c r="AE5468" s="6"/>
      <c r="AF5468" s="6"/>
      <c r="AG5468" s="6"/>
      <c r="AH5468" s="6"/>
    </row>
    <row r="5469" spans="1:34" x14ac:dyDescent="0.35">
      <c r="A5469" s="20"/>
      <c r="B5469" s="6"/>
      <c r="C5469" s="6"/>
      <c r="D5469" s="6"/>
      <c r="E5469" s="6"/>
      <c r="F5469" s="6"/>
      <c r="G5469" s="6"/>
      <c r="H5469" s="6"/>
      <c r="I5469" s="6"/>
      <c r="J5469" s="6"/>
      <c r="K5469" s="6"/>
      <c r="L5469" s="6"/>
      <c r="M5469" s="6"/>
      <c r="N5469" s="6"/>
      <c r="O5469" s="6"/>
      <c r="P5469" s="6"/>
      <c r="Q5469" s="6"/>
      <c r="R5469" s="6"/>
      <c r="S5469" s="6"/>
      <c r="T5469" s="6"/>
      <c r="U5469" s="6"/>
      <c r="V5469" s="6"/>
      <c r="W5469" s="6"/>
      <c r="X5469" s="6"/>
      <c r="Y5469" s="6"/>
      <c r="Z5469" s="6"/>
      <c r="AA5469" s="6"/>
      <c r="AB5469" s="21"/>
      <c r="AC5469" s="21"/>
      <c r="AD5469" s="21"/>
      <c r="AE5469" s="6"/>
      <c r="AF5469" s="6"/>
      <c r="AG5469" s="6"/>
      <c r="AH5469" s="6"/>
    </row>
    <row r="5470" spans="1:34" x14ac:dyDescent="0.35">
      <c r="A5470" s="20"/>
      <c r="B5470" s="6"/>
      <c r="C5470" s="6"/>
      <c r="D5470" s="6"/>
      <c r="E5470" s="6"/>
      <c r="F5470" s="6"/>
      <c r="G5470" s="6"/>
      <c r="H5470" s="6"/>
      <c r="I5470" s="6"/>
      <c r="J5470" s="6"/>
      <c r="K5470" s="6"/>
      <c r="L5470" s="6"/>
      <c r="M5470" s="6"/>
      <c r="N5470" s="6"/>
      <c r="O5470" s="6"/>
      <c r="P5470" s="6"/>
      <c r="Q5470" s="6"/>
      <c r="R5470" s="6"/>
      <c r="S5470" s="6"/>
      <c r="T5470" s="6"/>
      <c r="U5470" s="6"/>
      <c r="V5470" s="6"/>
      <c r="W5470" s="6"/>
      <c r="X5470" s="6"/>
      <c r="Y5470" s="6"/>
      <c r="Z5470" s="6"/>
      <c r="AA5470" s="6"/>
      <c r="AB5470" s="21"/>
      <c r="AC5470" s="21"/>
      <c r="AD5470" s="21"/>
      <c r="AE5470" s="6"/>
      <c r="AF5470" s="6"/>
      <c r="AG5470" s="6"/>
      <c r="AH5470" s="6"/>
    </row>
    <row r="5471" spans="1:34" x14ac:dyDescent="0.35">
      <c r="A5471" s="20"/>
      <c r="B5471" s="6"/>
      <c r="C5471" s="6"/>
      <c r="D5471" s="6"/>
      <c r="E5471" s="6"/>
      <c r="F5471" s="6"/>
      <c r="G5471" s="6"/>
      <c r="H5471" s="6"/>
      <c r="I5471" s="6"/>
      <c r="J5471" s="6"/>
      <c r="K5471" s="6"/>
      <c r="L5471" s="6"/>
      <c r="M5471" s="6"/>
      <c r="N5471" s="6"/>
      <c r="O5471" s="6"/>
      <c r="P5471" s="6"/>
      <c r="Q5471" s="6"/>
      <c r="R5471" s="6"/>
      <c r="S5471" s="6"/>
      <c r="T5471" s="6"/>
      <c r="U5471" s="6"/>
      <c r="V5471" s="6"/>
      <c r="W5471" s="6"/>
      <c r="X5471" s="6"/>
      <c r="Y5471" s="6"/>
      <c r="Z5471" s="6"/>
      <c r="AA5471" s="6"/>
      <c r="AB5471" s="21"/>
      <c r="AC5471" s="21"/>
      <c r="AD5471" s="21"/>
      <c r="AE5471" s="6"/>
      <c r="AF5471" s="6"/>
      <c r="AG5471" s="6"/>
      <c r="AH5471" s="6"/>
    </row>
    <row r="5472" spans="1:34" x14ac:dyDescent="0.35">
      <c r="A5472" s="20"/>
      <c r="B5472" s="6"/>
      <c r="C5472" s="6"/>
      <c r="D5472" s="6"/>
      <c r="E5472" s="6"/>
      <c r="F5472" s="6"/>
      <c r="G5472" s="6"/>
      <c r="H5472" s="6"/>
      <c r="I5472" s="6"/>
      <c r="J5472" s="6"/>
      <c r="K5472" s="6"/>
      <c r="L5472" s="6"/>
      <c r="M5472" s="6"/>
      <c r="N5472" s="6"/>
      <c r="O5472" s="6"/>
      <c r="P5472" s="6"/>
      <c r="Q5472" s="6"/>
      <c r="R5472" s="6"/>
      <c r="S5472" s="6"/>
      <c r="T5472" s="6"/>
      <c r="U5472" s="6"/>
      <c r="V5472" s="6"/>
      <c r="W5472" s="6"/>
      <c r="X5472" s="6"/>
      <c r="Y5472" s="6"/>
      <c r="Z5472" s="6"/>
      <c r="AA5472" s="6"/>
      <c r="AB5472" s="21"/>
      <c r="AC5472" s="21"/>
      <c r="AD5472" s="21"/>
      <c r="AE5472" s="6"/>
      <c r="AF5472" s="6"/>
      <c r="AG5472" s="6"/>
      <c r="AH5472" s="6"/>
    </row>
    <row r="5473" spans="1:34" x14ac:dyDescent="0.35">
      <c r="A5473" s="20"/>
      <c r="B5473" s="6"/>
      <c r="C5473" s="6"/>
      <c r="D5473" s="6"/>
      <c r="E5473" s="6"/>
      <c r="F5473" s="6"/>
      <c r="G5473" s="6"/>
      <c r="H5473" s="6"/>
      <c r="I5473" s="6"/>
      <c r="J5473" s="6"/>
      <c r="K5473" s="6"/>
      <c r="L5473" s="6"/>
      <c r="M5473" s="6"/>
      <c r="N5473" s="6"/>
      <c r="O5473" s="6"/>
      <c r="P5473" s="6"/>
      <c r="Q5473" s="6"/>
      <c r="R5473" s="6"/>
      <c r="S5473" s="6"/>
      <c r="T5473" s="6"/>
      <c r="U5473" s="6"/>
      <c r="V5473" s="6"/>
      <c r="W5473" s="6"/>
      <c r="X5473" s="6"/>
      <c r="Y5473" s="6"/>
      <c r="Z5473" s="6"/>
      <c r="AA5473" s="6"/>
      <c r="AB5473" s="21"/>
      <c r="AC5473" s="21"/>
      <c r="AD5473" s="21"/>
      <c r="AE5473" s="6"/>
      <c r="AF5473" s="6"/>
      <c r="AG5473" s="6"/>
      <c r="AH5473" s="6"/>
    </row>
    <row r="5474" spans="1:34" x14ac:dyDescent="0.35">
      <c r="A5474" s="20"/>
      <c r="B5474" s="6"/>
      <c r="C5474" s="6"/>
      <c r="D5474" s="6"/>
      <c r="E5474" s="6"/>
      <c r="F5474" s="6"/>
      <c r="G5474" s="6"/>
      <c r="H5474" s="6"/>
      <c r="I5474" s="6"/>
      <c r="J5474" s="6"/>
      <c r="K5474" s="6"/>
      <c r="L5474" s="6"/>
      <c r="M5474" s="6"/>
      <c r="N5474" s="6"/>
      <c r="O5474" s="6"/>
      <c r="P5474" s="6"/>
      <c r="Q5474" s="6"/>
      <c r="R5474" s="6"/>
      <c r="S5474" s="6"/>
      <c r="T5474" s="6"/>
      <c r="U5474" s="6"/>
      <c r="V5474" s="6"/>
      <c r="W5474" s="6"/>
      <c r="X5474" s="6"/>
      <c r="Y5474" s="6"/>
      <c r="Z5474" s="6"/>
      <c r="AA5474" s="6"/>
      <c r="AB5474" s="21"/>
      <c r="AC5474" s="21"/>
      <c r="AD5474" s="21"/>
      <c r="AE5474" s="6"/>
      <c r="AF5474" s="6"/>
      <c r="AG5474" s="6"/>
      <c r="AH5474" s="6"/>
    </row>
    <row r="5475" spans="1:34" x14ac:dyDescent="0.35">
      <c r="A5475" s="20"/>
      <c r="B5475" s="6"/>
      <c r="C5475" s="6"/>
      <c r="D5475" s="6"/>
      <c r="E5475" s="6"/>
      <c r="F5475" s="6"/>
      <c r="G5475" s="6"/>
      <c r="H5475" s="6"/>
      <c r="I5475" s="6"/>
      <c r="J5475" s="6"/>
      <c r="K5475" s="6"/>
      <c r="L5475" s="6"/>
      <c r="M5475" s="6"/>
      <c r="N5475" s="6"/>
      <c r="O5475" s="6"/>
      <c r="P5475" s="6"/>
      <c r="Q5475" s="6"/>
      <c r="R5475" s="6"/>
      <c r="S5475" s="6"/>
      <c r="T5475" s="6"/>
      <c r="U5475" s="6"/>
      <c r="V5475" s="6"/>
      <c r="W5475" s="6"/>
      <c r="X5475" s="6"/>
      <c r="Y5475" s="6"/>
      <c r="Z5475" s="6"/>
      <c r="AA5475" s="6"/>
      <c r="AB5475" s="21"/>
      <c r="AC5475" s="21"/>
      <c r="AD5475" s="21"/>
      <c r="AE5475" s="6"/>
      <c r="AF5475" s="6"/>
      <c r="AG5475" s="6"/>
      <c r="AH5475" s="6"/>
    </row>
    <row r="5476" spans="1:34" x14ac:dyDescent="0.35">
      <c r="A5476" s="20"/>
      <c r="B5476" s="6"/>
      <c r="C5476" s="6"/>
      <c r="D5476" s="6"/>
      <c r="E5476" s="6"/>
      <c r="F5476" s="6"/>
      <c r="G5476" s="6"/>
      <c r="H5476" s="6"/>
      <c r="I5476" s="6"/>
      <c r="J5476" s="6"/>
      <c r="K5476" s="6"/>
      <c r="L5476" s="6"/>
      <c r="M5476" s="6"/>
      <c r="N5476" s="6"/>
      <c r="O5476" s="6"/>
      <c r="P5476" s="6"/>
      <c r="Q5476" s="6"/>
      <c r="R5476" s="6"/>
      <c r="S5476" s="6"/>
      <c r="T5476" s="6"/>
      <c r="U5476" s="6"/>
      <c r="V5476" s="6"/>
      <c r="W5476" s="6"/>
      <c r="X5476" s="6"/>
      <c r="Y5476" s="6"/>
      <c r="Z5476" s="6"/>
      <c r="AA5476" s="6"/>
      <c r="AB5476" s="21"/>
      <c r="AC5476" s="21"/>
      <c r="AD5476" s="21"/>
      <c r="AE5476" s="6"/>
      <c r="AF5476" s="6"/>
      <c r="AG5476" s="6"/>
      <c r="AH5476" s="6"/>
    </row>
    <row r="5477" spans="1:34" x14ac:dyDescent="0.35">
      <c r="A5477" s="20"/>
      <c r="B5477" s="6"/>
      <c r="C5477" s="6"/>
      <c r="D5477" s="6"/>
      <c r="E5477" s="6"/>
      <c r="F5477" s="6"/>
      <c r="G5477" s="6"/>
      <c r="H5477" s="6"/>
      <c r="I5477" s="6"/>
      <c r="J5477" s="6"/>
      <c r="K5477" s="6"/>
      <c r="L5477" s="6"/>
      <c r="M5477" s="6"/>
      <c r="N5477" s="6"/>
      <c r="O5477" s="6"/>
      <c r="P5477" s="6"/>
      <c r="Q5477" s="6"/>
      <c r="R5477" s="6"/>
      <c r="S5477" s="6"/>
      <c r="T5477" s="6"/>
      <c r="U5477" s="6"/>
      <c r="V5477" s="6"/>
      <c r="W5477" s="6"/>
      <c r="X5477" s="6"/>
      <c r="Y5477" s="6"/>
      <c r="Z5477" s="6"/>
      <c r="AA5477" s="6"/>
      <c r="AB5477" s="21"/>
      <c r="AC5477" s="21"/>
      <c r="AD5477" s="21"/>
      <c r="AE5477" s="6"/>
      <c r="AF5477" s="6"/>
      <c r="AG5477" s="6"/>
      <c r="AH5477" s="6"/>
    </row>
    <row r="5478" spans="1:34" x14ac:dyDescent="0.35">
      <c r="A5478" s="20"/>
      <c r="B5478" s="6"/>
      <c r="C5478" s="6"/>
      <c r="D5478" s="6"/>
      <c r="E5478" s="6"/>
      <c r="F5478" s="6"/>
      <c r="G5478" s="6"/>
      <c r="H5478" s="6"/>
      <c r="I5478" s="6"/>
      <c r="J5478" s="6"/>
      <c r="K5478" s="6"/>
      <c r="L5478" s="6"/>
      <c r="M5478" s="6"/>
      <c r="N5478" s="6"/>
      <c r="O5478" s="6"/>
      <c r="P5478" s="6"/>
      <c r="Q5478" s="6"/>
      <c r="R5478" s="6"/>
      <c r="S5478" s="6"/>
      <c r="T5478" s="6"/>
      <c r="U5478" s="6"/>
      <c r="V5478" s="6"/>
      <c r="W5478" s="6"/>
      <c r="X5478" s="6"/>
      <c r="Y5478" s="6"/>
      <c r="Z5478" s="6"/>
      <c r="AA5478" s="6"/>
      <c r="AB5478" s="21"/>
      <c r="AC5478" s="21"/>
      <c r="AD5478" s="21"/>
      <c r="AE5478" s="6"/>
      <c r="AF5478" s="6"/>
      <c r="AG5478" s="6"/>
      <c r="AH5478" s="6"/>
    </row>
    <row r="5479" spans="1:34" x14ac:dyDescent="0.35">
      <c r="A5479" s="20"/>
      <c r="B5479" s="6"/>
      <c r="C5479" s="6"/>
      <c r="D5479" s="6"/>
      <c r="E5479" s="6"/>
      <c r="F5479" s="6"/>
      <c r="G5479" s="6"/>
      <c r="H5479" s="6"/>
      <c r="I5479" s="6"/>
      <c r="J5479" s="6"/>
      <c r="K5479" s="6"/>
      <c r="L5479" s="6"/>
      <c r="M5479" s="6"/>
      <c r="N5479" s="6"/>
      <c r="O5479" s="6"/>
      <c r="P5479" s="6"/>
      <c r="Q5479" s="6"/>
      <c r="R5479" s="6"/>
      <c r="S5479" s="6"/>
      <c r="T5479" s="6"/>
      <c r="U5479" s="6"/>
      <c r="V5479" s="6"/>
      <c r="W5479" s="6"/>
      <c r="X5479" s="6"/>
      <c r="Y5479" s="6"/>
      <c r="Z5479" s="6"/>
      <c r="AA5479" s="6"/>
      <c r="AB5479" s="21"/>
      <c r="AC5479" s="21"/>
      <c r="AD5479" s="21"/>
      <c r="AE5479" s="6"/>
      <c r="AF5479" s="6"/>
      <c r="AG5479" s="6"/>
      <c r="AH5479" s="6"/>
    </row>
    <row r="5480" spans="1:34" x14ac:dyDescent="0.35">
      <c r="A5480" s="20"/>
      <c r="B5480" s="6"/>
      <c r="C5480" s="6"/>
      <c r="D5480" s="6"/>
      <c r="E5480" s="6"/>
      <c r="F5480" s="6"/>
      <c r="G5480" s="6"/>
      <c r="H5480" s="6"/>
      <c r="I5480" s="6"/>
      <c r="J5480" s="6"/>
      <c r="K5480" s="6"/>
      <c r="L5480" s="6"/>
      <c r="M5480" s="6"/>
      <c r="N5480" s="6"/>
      <c r="O5480" s="6"/>
      <c r="P5480" s="6"/>
      <c r="Q5480" s="6"/>
      <c r="R5480" s="6"/>
      <c r="S5480" s="6"/>
      <c r="T5480" s="6"/>
      <c r="U5480" s="6"/>
      <c r="V5480" s="6"/>
      <c r="W5480" s="6"/>
      <c r="X5480" s="6"/>
      <c r="Y5480" s="6"/>
      <c r="Z5480" s="6"/>
      <c r="AA5480" s="6"/>
      <c r="AB5480" s="21"/>
      <c r="AC5480" s="21"/>
      <c r="AD5480" s="21"/>
      <c r="AE5480" s="6"/>
      <c r="AF5480" s="6"/>
      <c r="AG5480" s="6"/>
      <c r="AH5480" s="6"/>
    </row>
    <row r="5481" spans="1:34" x14ac:dyDescent="0.35">
      <c r="A5481" s="20"/>
      <c r="B5481" s="6"/>
      <c r="C5481" s="6"/>
      <c r="D5481" s="6"/>
      <c r="E5481" s="6"/>
      <c r="F5481" s="6"/>
      <c r="G5481" s="6"/>
      <c r="H5481" s="6"/>
      <c r="I5481" s="6"/>
      <c r="J5481" s="6"/>
      <c r="K5481" s="6"/>
      <c r="L5481" s="6"/>
      <c r="M5481" s="6"/>
      <c r="N5481" s="6"/>
      <c r="O5481" s="6"/>
      <c r="P5481" s="6"/>
      <c r="Q5481" s="6"/>
      <c r="R5481" s="6"/>
      <c r="S5481" s="6"/>
      <c r="T5481" s="6"/>
      <c r="U5481" s="6"/>
      <c r="V5481" s="6"/>
      <c r="W5481" s="6"/>
      <c r="X5481" s="6"/>
      <c r="Y5481" s="6"/>
      <c r="Z5481" s="6"/>
      <c r="AA5481" s="6"/>
      <c r="AB5481" s="21"/>
      <c r="AC5481" s="21"/>
      <c r="AD5481" s="21"/>
      <c r="AE5481" s="6"/>
      <c r="AF5481" s="6"/>
      <c r="AG5481" s="6"/>
      <c r="AH5481" s="6"/>
    </row>
    <row r="5482" spans="1:34" x14ac:dyDescent="0.35">
      <c r="A5482" s="20"/>
      <c r="B5482" s="6"/>
      <c r="C5482" s="6"/>
      <c r="D5482" s="6"/>
      <c r="E5482" s="6"/>
      <c r="F5482" s="6"/>
      <c r="G5482" s="6"/>
      <c r="H5482" s="6"/>
      <c r="I5482" s="6"/>
      <c r="J5482" s="6"/>
      <c r="K5482" s="6"/>
      <c r="L5482" s="6"/>
      <c r="M5482" s="6"/>
      <c r="N5482" s="6"/>
      <c r="O5482" s="6"/>
      <c r="P5482" s="6"/>
      <c r="Q5482" s="6"/>
      <c r="R5482" s="6"/>
      <c r="S5482" s="6"/>
      <c r="T5482" s="6"/>
      <c r="U5482" s="6"/>
      <c r="V5482" s="6"/>
      <c r="W5482" s="6"/>
      <c r="X5482" s="6"/>
      <c r="Y5482" s="6"/>
      <c r="Z5482" s="6"/>
      <c r="AA5482" s="6"/>
      <c r="AB5482" s="21"/>
      <c r="AC5482" s="21"/>
      <c r="AD5482" s="21"/>
      <c r="AE5482" s="6"/>
      <c r="AF5482" s="6"/>
      <c r="AG5482" s="6"/>
      <c r="AH5482" s="6"/>
    </row>
    <row r="5483" spans="1:34" x14ac:dyDescent="0.35">
      <c r="A5483" s="20"/>
      <c r="B5483" s="6"/>
      <c r="C5483" s="6"/>
      <c r="D5483" s="6"/>
      <c r="E5483" s="6"/>
      <c r="F5483" s="6"/>
      <c r="G5483" s="6"/>
      <c r="H5483" s="6"/>
      <c r="I5483" s="6"/>
      <c r="J5483" s="6"/>
      <c r="K5483" s="6"/>
      <c r="L5483" s="6"/>
      <c r="M5483" s="6"/>
      <c r="N5483" s="6"/>
      <c r="O5483" s="6"/>
      <c r="P5483" s="6"/>
      <c r="Q5483" s="6"/>
      <c r="R5483" s="6"/>
      <c r="S5483" s="6"/>
      <c r="T5483" s="6"/>
      <c r="U5483" s="6"/>
      <c r="V5483" s="6"/>
      <c r="W5483" s="6"/>
      <c r="X5483" s="6"/>
      <c r="Y5483" s="6"/>
      <c r="Z5483" s="6"/>
      <c r="AA5483" s="6"/>
      <c r="AB5483" s="21"/>
      <c r="AC5483" s="21"/>
      <c r="AD5483" s="21"/>
      <c r="AE5483" s="6"/>
      <c r="AF5483" s="6"/>
      <c r="AG5483" s="6"/>
      <c r="AH5483" s="6"/>
    </row>
    <row r="5484" spans="1:34" x14ac:dyDescent="0.35">
      <c r="A5484" s="20"/>
      <c r="B5484" s="6"/>
      <c r="C5484" s="6"/>
      <c r="D5484" s="6"/>
      <c r="E5484" s="6"/>
      <c r="F5484" s="6"/>
      <c r="G5484" s="6"/>
      <c r="H5484" s="6"/>
      <c r="I5484" s="6"/>
      <c r="J5484" s="6"/>
      <c r="K5484" s="6"/>
      <c r="L5484" s="6"/>
      <c r="M5484" s="6"/>
      <c r="N5484" s="6"/>
      <c r="O5484" s="6"/>
      <c r="P5484" s="6"/>
      <c r="Q5484" s="6"/>
      <c r="R5484" s="6"/>
      <c r="S5484" s="6"/>
      <c r="T5484" s="6"/>
      <c r="U5484" s="6"/>
      <c r="V5484" s="6"/>
      <c r="W5484" s="6"/>
      <c r="X5484" s="6"/>
      <c r="Y5484" s="6"/>
      <c r="Z5484" s="6"/>
      <c r="AA5484" s="6"/>
      <c r="AB5484" s="21"/>
      <c r="AC5484" s="21"/>
      <c r="AD5484" s="21"/>
      <c r="AE5484" s="6"/>
      <c r="AF5484" s="6"/>
      <c r="AG5484" s="6"/>
      <c r="AH5484" s="6"/>
    </row>
    <row r="5485" spans="1:34" x14ac:dyDescent="0.35">
      <c r="A5485" s="20"/>
      <c r="B5485" s="6"/>
      <c r="C5485" s="6"/>
      <c r="D5485" s="6"/>
      <c r="E5485" s="6"/>
      <c r="F5485" s="6"/>
      <c r="G5485" s="6"/>
      <c r="H5485" s="6"/>
      <c r="I5485" s="6"/>
      <c r="J5485" s="6"/>
      <c r="K5485" s="6"/>
      <c r="L5485" s="6"/>
      <c r="M5485" s="6"/>
      <c r="N5485" s="6"/>
      <c r="O5485" s="6"/>
      <c r="P5485" s="6"/>
      <c r="Q5485" s="6"/>
      <c r="R5485" s="6"/>
      <c r="S5485" s="6"/>
      <c r="T5485" s="6"/>
      <c r="U5485" s="6"/>
      <c r="V5485" s="6"/>
      <c r="W5485" s="6"/>
      <c r="X5485" s="6"/>
      <c r="Y5485" s="6"/>
      <c r="Z5485" s="6"/>
      <c r="AA5485" s="6"/>
      <c r="AB5485" s="21"/>
      <c r="AC5485" s="21"/>
      <c r="AD5485" s="21"/>
      <c r="AE5485" s="6"/>
      <c r="AF5485" s="6"/>
      <c r="AG5485" s="6"/>
      <c r="AH5485" s="6"/>
    </row>
    <row r="5486" spans="1:34" x14ac:dyDescent="0.35">
      <c r="A5486" s="20"/>
      <c r="B5486" s="6"/>
      <c r="C5486" s="6"/>
      <c r="D5486" s="6"/>
      <c r="E5486" s="6"/>
      <c r="F5486" s="6"/>
      <c r="G5486" s="6"/>
      <c r="H5486" s="6"/>
      <c r="I5486" s="6"/>
      <c r="J5486" s="6"/>
      <c r="K5486" s="6"/>
      <c r="L5486" s="6"/>
      <c r="M5486" s="6"/>
      <c r="N5486" s="6"/>
      <c r="O5486" s="6"/>
      <c r="P5486" s="6"/>
      <c r="Q5486" s="6"/>
      <c r="R5486" s="6"/>
      <c r="S5486" s="6"/>
      <c r="T5486" s="6"/>
      <c r="U5486" s="6"/>
      <c r="V5486" s="6"/>
      <c r="W5486" s="6"/>
      <c r="X5486" s="6"/>
      <c r="Y5486" s="6"/>
      <c r="Z5486" s="6"/>
      <c r="AA5486" s="6"/>
      <c r="AB5486" s="21"/>
      <c r="AC5486" s="21"/>
      <c r="AD5486" s="21"/>
      <c r="AE5486" s="6"/>
      <c r="AF5486" s="6"/>
      <c r="AG5486" s="6"/>
      <c r="AH5486" s="6"/>
    </row>
    <row r="5487" spans="1:34" x14ac:dyDescent="0.35">
      <c r="A5487" s="20"/>
      <c r="B5487" s="6"/>
      <c r="C5487" s="6"/>
      <c r="D5487" s="6"/>
      <c r="E5487" s="6"/>
      <c r="F5487" s="6"/>
      <c r="G5487" s="6"/>
      <c r="H5487" s="6"/>
      <c r="I5487" s="6"/>
      <c r="J5487" s="6"/>
      <c r="K5487" s="6"/>
      <c r="L5487" s="6"/>
      <c r="M5487" s="6"/>
      <c r="N5487" s="6"/>
      <c r="O5487" s="6"/>
      <c r="P5487" s="6"/>
      <c r="Q5487" s="6"/>
      <c r="R5487" s="6"/>
      <c r="S5487" s="6"/>
      <c r="T5487" s="6"/>
      <c r="U5487" s="6"/>
      <c r="V5487" s="6"/>
      <c r="W5487" s="6"/>
      <c r="X5487" s="6"/>
      <c r="Y5487" s="6"/>
      <c r="Z5487" s="6"/>
      <c r="AA5487" s="6"/>
      <c r="AB5487" s="21"/>
      <c r="AC5487" s="21"/>
      <c r="AD5487" s="21"/>
      <c r="AE5487" s="6"/>
      <c r="AF5487" s="6"/>
      <c r="AG5487" s="6"/>
      <c r="AH5487" s="6"/>
    </row>
    <row r="5488" spans="1:34" x14ac:dyDescent="0.35">
      <c r="A5488" s="20"/>
      <c r="B5488" s="6"/>
      <c r="C5488" s="6"/>
      <c r="D5488" s="6"/>
      <c r="E5488" s="6"/>
      <c r="F5488" s="6"/>
      <c r="G5488" s="6"/>
      <c r="H5488" s="6"/>
      <c r="I5488" s="6"/>
      <c r="J5488" s="6"/>
      <c r="K5488" s="6"/>
      <c r="L5488" s="6"/>
      <c r="M5488" s="6"/>
      <c r="N5488" s="6"/>
      <c r="O5488" s="6"/>
      <c r="P5488" s="6"/>
      <c r="Q5488" s="6"/>
      <c r="R5488" s="6"/>
      <c r="S5488" s="6"/>
      <c r="T5488" s="6"/>
      <c r="U5488" s="6"/>
      <c r="V5488" s="6"/>
      <c r="W5488" s="6"/>
      <c r="X5488" s="6"/>
      <c r="Y5488" s="6"/>
      <c r="Z5488" s="6"/>
      <c r="AA5488" s="6"/>
      <c r="AB5488" s="21"/>
      <c r="AC5488" s="21"/>
      <c r="AD5488" s="21"/>
      <c r="AE5488" s="6"/>
      <c r="AF5488" s="6"/>
      <c r="AG5488" s="6"/>
      <c r="AH5488" s="6"/>
    </row>
    <row r="5489" spans="1:34" x14ac:dyDescent="0.35">
      <c r="A5489" s="20"/>
      <c r="B5489" s="6"/>
      <c r="C5489" s="6"/>
      <c r="D5489" s="6"/>
      <c r="E5489" s="6"/>
      <c r="F5489" s="6"/>
      <c r="G5489" s="6"/>
      <c r="H5489" s="6"/>
      <c r="I5489" s="6"/>
      <c r="J5489" s="6"/>
      <c r="K5489" s="6"/>
      <c r="L5489" s="6"/>
      <c r="M5489" s="6"/>
      <c r="N5489" s="6"/>
      <c r="O5489" s="6"/>
      <c r="P5489" s="6"/>
      <c r="Q5489" s="6"/>
      <c r="R5489" s="6"/>
      <c r="S5489" s="6"/>
      <c r="T5489" s="6"/>
      <c r="U5489" s="6"/>
      <c r="V5489" s="6"/>
      <c r="W5489" s="6"/>
      <c r="X5489" s="6"/>
      <c r="Y5489" s="6"/>
      <c r="Z5489" s="6"/>
      <c r="AA5489" s="6"/>
      <c r="AB5489" s="21"/>
      <c r="AC5489" s="21"/>
      <c r="AD5489" s="21"/>
      <c r="AE5489" s="6"/>
      <c r="AF5489" s="6"/>
      <c r="AG5489" s="6"/>
      <c r="AH5489" s="6"/>
    </row>
    <row r="5490" spans="1:34" x14ac:dyDescent="0.35">
      <c r="A5490" s="20"/>
      <c r="B5490" s="6"/>
      <c r="C5490" s="6"/>
      <c r="D5490" s="6"/>
      <c r="E5490" s="6"/>
      <c r="F5490" s="6"/>
      <c r="G5490" s="6"/>
      <c r="H5490" s="6"/>
      <c r="I5490" s="6"/>
      <c r="J5490" s="6"/>
      <c r="K5490" s="6"/>
      <c r="L5490" s="6"/>
      <c r="M5490" s="6"/>
      <c r="N5490" s="6"/>
      <c r="O5490" s="6"/>
      <c r="P5490" s="6"/>
      <c r="Q5490" s="6"/>
      <c r="R5490" s="6"/>
      <c r="S5490" s="6"/>
      <c r="T5490" s="6"/>
      <c r="U5490" s="6"/>
      <c r="V5490" s="6"/>
      <c r="W5490" s="6"/>
      <c r="X5490" s="6"/>
      <c r="Y5490" s="6"/>
      <c r="Z5490" s="6"/>
      <c r="AA5490" s="6"/>
      <c r="AB5490" s="21"/>
      <c r="AC5490" s="21"/>
      <c r="AD5490" s="21"/>
      <c r="AE5490" s="6"/>
      <c r="AF5490" s="6"/>
      <c r="AG5490" s="6"/>
      <c r="AH5490" s="6"/>
    </row>
    <row r="5491" spans="1:34" x14ac:dyDescent="0.35">
      <c r="A5491" s="20"/>
      <c r="B5491" s="6"/>
      <c r="C5491" s="6"/>
      <c r="D5491" s="6"/>
      <c r="E5491" s="6"/>
      <c r="F5491" s="6"/>
      <c r="G5491" s="6"/>
      <c r="H5491" s="6"/>
      <c r="I5491" s="6"/>
      <c r="J5491" s="6"/>
      <c r="K5491" s="6"/>
      <c r="L5491" s="6"/>
      <c r="M5491" s="6"/>
      <c r="N5491" s="6"/>
      <c r="O5491" s="6"/>
      <c r="P5491" s="6"/>
      <c r="Q5491" s="6"/>
      <c r="R5491" s="6"/>
      <c r="S5491" s="6"/>
      <c r="T5491" s="6"/>
      <c r="U5491" s="6"/>
      <c r="V5491" s="6"/>
      <c r="W5491" s="6"/>
      <c r="X5491" s="6"/>
      <c r="Y5491" s="6"/>
      <c r="Z5491" s="6"/>
      <c r="AA5491" s="6"/>
      <c r="AB5491" s="21"/>
      <c r="AC5491" s="21"/>
      <c r="AD5491" s="21"/>
      <c r="AE5491" s="6"/>
      <c r="AF5491" s="6"/>
      <c r="AG5491" s="6"/>
      <c r="AH5491" s="6"/>
    </row>
    <row r="5492" spans="1:34" x14ac:dyDescent="0.35">
      <c r="A5492" s="20"/>
      <c r="B5492" s="6"/>
      <c r="C5492" s="6"/>
      <c r="D5492" s="6"/>
      <c r="E5492" s="6"/>
      <c r="F5492" s="6"/>
      <c r="G5492" s="6"/>
      <c r="H5492" s="6"/>
      <c r="I5492" s="6"/>
      <c r="J5492" s="6"/>
      <c r="K5492" s="6"/>
      <c r="L5492" s="6"/>
      <c r="M5492" s="6"/>
      <c r="N5492" s="6"/>
      <c r="O5492" s="6"/>
      <c r="P5492" s="6"/>
      <c r="Q5492" s="6"/>
      <c r="R5492" s="6"/>
      <c r="S5492" s="6"/>
      <c r="T5492" s="6"/>
      <c r="U5492" s="6"/>
      <c r="V5492" s="6"/>
      <c r="W5492" s="6"/>
      <c r="X5492" s="6"/>
      <c r="Y5492" s="6"/>
      <c r="Z5492" s="6"/>
      <c r="AA5492" s="6"/>
      <c r="AB5492" s="21"/>
      <c r="AC5492" s="21"/>
      <c r="AD5492" s="21"/>
      <c r="AE5492" s="6"/>
      <c r="AF5492" s="6"/>
      <c r="AG5492" s="6"/>
      <c r="AH5492" s="6"/>
    </row>
    <row r="5493" spans="1:34" x14ac:dyDescent="0.35">
      <c r="A5493" s="20"/>
      <c r="B5493" s="6"/>
      <c r="C5493" s="6"/>
      <c r="D5493" s="6"/>
      <c r="E5493" s="6"/>
      <c r="F5493" s="6"/>
      <c r="G5493" s="6"/>
      <c r="H5493" s="6"/>
      <c r="I5493" s="6"/>
      <c r="J5493" s="6"/>
      <c r="K5493" s="6"/>
      <c r="L5493" s="6"/>
      <c r="M5493" s="6"/>
      <c r="N5493" s="6"/>
      <c r="O5493" s="6"/>
      <c r="P5493" s="6"/>
      <c r="Q5493" s="6"/>
      <c r="R5493" s="6"/>
      <c r="S5493" s="6"/>
      <c r="T5493" s="6"/>
      <c r="U5493" s="6"/>
      <c r="V5493" s="6"/>
      <c r="W5493" s="6"/>
      <c r="X5493" s="6"/>
      <c r="Y5493" s="6"/>
      <c r="Z5493" s="6"/>
      <c r="AA5493" s="6"/>
      <c r="AB5493" s="21"/>
      <c r="AC5493" s="21"/>
      <c r="AD5493" s="21"/>
      <c r="AE5493" s="6"/>
      <c r="AF5493" s="6"/>
      <c r="AG5493" s="6"/>
      <c r="AH5493" s="6"/>
    </row>
    <row r="5494" spans="1:34" x14ac:dyDescent="0.35">
      <c r="A5494" s="20"/>
      <c r="B5494" s="6"/>
      <c r="C5494" s="6"/>
      <c r="D5494" s="6"/>
      <c r="E5494" s="6"/>
      <c r="F5494" s="6"/>
      <c r="G5494" s="6"/>
      <c r="H5494" s="6"/>
      <c r="I5494" s="6"/>
      <c r="J5494" s="6"/>
      <c r="K5494" s="6"/>
      <c r="L5494" s="6"/>
      <c r="M5494" s="6"/>
      <c r="N5494" s="6"/>
      <c r="O5494" s="6"/>
      <c r="P5494" s="6"/>
      <c r="Q5494" s="6"/>
      <c r="R5494" s="6"/>
      <c r="S5494" s="6"/>
      <c r="T5494" s="6"/>
      <c r="U5494" s="6"/>
      <c r="V5494" s="6"/>
      <c r="W5494" s="6"/>
      <c r="X5494" s="6"/>
      <c r="Y5494" s="6"/>
      <c r="Z5494" s="6"/>
      <c r="AA5494" s="6"/>
      <c r="AB5494" s="21"/>
      <c r="AC5494" s="21"/>
      <c r="AD5494" s="21"/>
      <c r="AE5494" s="6"/>
      <c r="AF5494" s="6"/>
      <c r="AG5494" s="6"/>
      <c r="AH5494" s="6"/>
    </row>
    <row r="5495" spans="1:34" x14ac:dyDescent="0.35">
      <c r="A5495" s="20"/>
      <c r="B5495" s="6"/>
      <c r="C5495" s="6"/>
      <c r="D5495" s="6"/>
      <c r="E5495" s="6"/>
      <c r="F5495" s="6"/>
      <c r="G5495" s="6"/>
      <c r="H5495" s="6"/>
      <c r="I5495" s="6"/>
      <c r="J5495" s="6"/>
      <c r="K5495" s="6"/>
      <c r="L5495" s="6"/>
      <c r="M5495" s="6"/>
      <c r="N5495" s="6"/>
      <c r="O5495" s="6"/>
      <c r="P5495" s="6"/>
      <c r="Q5495" s="6"/>
      <c r="R5495" s="6"/>
      <c r="S5495" s="6"/>
      <c r="T5495" s="6"/>
      <c r="U5495" s="6"/>
      <c r="V5495" s="6"/>
      <c r="W5495" s="6"/>
      <c r="X5495" s="6"/>
      <c r="Y5495" s="6"/>
      <c r="Z5495" s="6"/>
      <c r="AA5495" s="6"/>
      <c r="AB5495" s="21"/>
      <c r="AC5495" s="21"/>
      <c r="AD5495" s="21"/>
      <c r="AE5495" s="6"/>
      <c r="AF5495" s="6"/>
      <c r="AG5495" s="6"/>
      <c r="AH5495" s="6"/>
    </row>
    <row r="5496" spans="1:34" x14ac:dyDescent="0.35">
      <c r="A5496" s="20"/>
      <c r="B5496" s="6"/>
      <c r="C5496" s="6"/>
      <c r="D5496" s="6"/>
      <c r="E5496" s="6"/>
      <c r="F5496" s="6"/>
      <c r="G5496" s="6"/>
      <c r="H5496" s="6"/>
      <c r="I5496" s="6"/>
      <c r="J5496" s="6"/>
      <c r="K5496" s="6"/>
      <c r="L5496" s="6"/>
      <c r="M5496" s="6"/>
      <c r="N5496" s="6"/>
      <c r="O5496" s="6"/>
      <c r="P5496" s="6"/>
      <c r="Q5496" s="6"/>
      <c r="R5496" s="6"/>
      <c r="S5496" s="6"/>
      <c r="T5496" s="6"/>
      <c r="U5496" s="6"/>
      <c r="V5496" s="6"/>
      <c r="W5496" s="6"/>
      <c r="X5496" s="6"/>
      <c r="Y5496" s="6"/>
      <c r="Z5496" s="6"/>
      <c r="AA5496" s="6"/>
      <c r="AB5496" s="21"/>
      <c r="AC5496" s="21"/>
      <c r="AD5496" s="21"/>
      <c r="AE5496" s="6"/>
      <c r="AF5496" s="6"/>
      <c r="AG5496" s="6"/>
      <c r="AH5496" s="6"/>
    </row>
    <row r="5497" spans="1:34" x14ac:dyDescent="0.35">
      <c r="A5497" s="20"/>
      <c r="B5497" s="6"/>
      <c r="C5497" s="6"/>
      <c r="D5497" s="6"/>
      <c r="E5497" s="6"/>
      <c r="F5497" s="6"/>
      <c r="G5497" s="6"/>
      <c r="H5497" s="6"/>
      <c r="I5497" s="6"/>
      <c r="J5497" s="6"/>
      <c r="K5497" s="6"/>
      <c r="L5497" s="6"/>
      <c r="M5497" s="6"/>
      <c r="N5497" s="6"/>
      <c r="O5497" s="6"/>
      <c r="P5497" s="6"/>
      <c r="Q5497" s="6"/>
      <c r="R5497" s="6"/>
      <c r="S5497" s="6"/>
      <c r="T5497" s="6"/>
      <c r="U5497" s="6"/>
      <c r="V5497" s="6"/>
      <c r="W5497" s="6"/>
      <c r="X5497" s="6"/>
      <c r="Y5497" s="6"/>
      <c r="Z5497" s="6"/>
      <c r="AA5497" s="6"/>
      <c r="AB5497" s="21"/>
      <c r="AC5497" s="21"/>
      <c r="AD5497" s="21"/>
      <c r="AE5497" s="6"/>
      <c r="AF5497" s="6"/>
      <c r="AG5497" s="6"/>
      <c r="AH5497" s="6"/>
    </row>
    <row r="5498" spans="1:34" x14ac:dyDescent="0.35">
      <c r="A5498" s="20"/>
      <c r="B5498" s="6"/>
      <c r="C5498" s="6"/>
      <c r="D5498" s="6"/>
      <c r="E5498" s="6"/>
      <c r="F5498" s="6"/>
      <c r="G5498" s="6"/>
      <c r="H5498" s="6"/>
      <c r="I5498" s="6"/>
      <c r="J5498" s="6"/>
      <c r="K5498" s="6"/>
      <c r="L5498" s="6"/>
      <c r="M5498" s="6"/>
      <c r="N5498" s="6"/>
      <c r="O5498" s="6"/>
      <c r="P5498" s="6"/>
      <c r="Q5498" s="6"/>
      <c r="R5498" s="6"/>
      <c r="S5498" s="6"/>
      <c r="T5498" s="6"/>
      <c r="U5498" s="6"/>
      <c r="V5498" s="6"/>
      <c r="W5498" s="6"/>
      <c r="X5498" s="6"/>
      <c r="Y5498" s="6"/>
      <c r="Z5498" s="6"/>
      <c r="AA5498" s="6"/>
      <c r="AB5498" s="21"/>
      <c r="AC5498" s="21"/>
      <c r="AD5498" s="21"/>
      <c r="AE5498" s="6"/>
      <c r="AF5498" s="6"/>
      <c r="AG5498" s="6"/>
      <c r="AH5498" s="6"/>
    </row>
    <row r="5499" spans="1:34" x14ac:dyDescent="0.35">
      <c r="A5499" s="20"/>
      <c r="B5499" s="6"/>
      <c r="C5499" s="6"/>
      <c r="D5499" s="6"/>
      <c r="E5499" s="6"/>
      <c r="F5499" s="6"/>
      <c r="G5499" s="6"/>
      <c r="H5499" s="6"/>
      <c r="I5499" s="6"/>
      <c r="J5499" s="6"/>
      <c r="K5499" s="6"/>
      <c r="L5499" s="6"/>
      <c r="M5499" s="6"/>
      <c r="N5499" s="6"/>
      <c r="O5499" s="6"/>
      <c r="P5499" s="6"/>
      <c r="Q5499" s="6"/>
      <c r="R5499" s="6"/>
      <c r="S5499" s="6"/>
      <c r="T5499" s="6"/>
      <c r="U5499" s="6"/>
      <c r="V5499" s="6"/>
      <c r="W5499" s="6"/>
      <c r="X5499" s="6"/>
      <c r="Y5499" s="6"/>
      <c r="Z5499" s="6"/>
      <c r="AA5499" s="6"/>
      <c r="AB5499" s="21"/>
      <c r="AC5499" s="21"/>
      <c r="AD5499" s="21"/>
      <c r="AE5499" s="6"/>
      <c r="AF5499" s="6"/>
      <c r="AG5499" s="6"/>
      <c r="AH5499" s="6"/>
    </row>
    <row r="5500" spans="1:34" x14ac:dyDescent="0.35">
      <c r="A5500" s="20"/>
      <c r="B5500" s="6"/>
      <c r="C5500" s="6"/>
      <c r="D5500" s="6"/>
      <c r="E5500" s="6"/>
      <c r="F5500" s="6"/>
      <c r="G5500" s="6"/>
      <c r="H5500" s="6"/>
      <c r="I5500" s="6"/>
      <c r="J5500" s="6"/>
      <c r="K5500" s="6"/>
      <c r="L5500" s="6"/>
      <c r="M5500" s="6"/>
      <c r="N5500" s="6"/>
      <c r="O5500" s="6"/>
      <c r="P5500" s="6"/>
      <c r="Q5500" s="6"/>
      <c r="R5500" s="6"/>
      <c r="S5500" s="6"/>
      <c r="T5500" s="6"/>
      <c r="U5500" s="6"/>
      <c r="V5500" s="6"/>
      <c r="W5500" s="6"/>
      <c r="X5500" s="6"/>
      <c r="Y5500" s="6"/>
      <c r="Z5500" s="6"/>
      <c r="AA5500" s="6"/>
      <c r="AB5500" s="21"/>
      <c r="AC5500" s="21"/>
      <c r="AD5500" s="21"/>
      <c r="AE5500" s="6"/>
      <c r="AF5500" s="6"/>
      <c r="AG5500" s="6"/>
      <c r="AH5500" s="6"/>
    </row>
    <row r="5501" spans="1:34" x14ac:dyDescent="0.35">
      <c r="A5501" s="20"/>
      <c r="B5501" s="6"/>
      <c r="C5501" s="6"/>
      <c r="D5501" s="6"/>
      <c r="E5501" s="6"/>
      <c r="F5501" s="6"/>
      <c r="G5501" s="6"/>
      <c r="H5501" s="6"/>
      <c r="I5501" s="6"/>
      <c r="J5501" s="6"/>
      <c r="K5501" s="6"/>
      <c r="L5501" s="6"/>
      <c r="M5501" s="6"/>
      <c r="N5501" s="6"/>
      <c r="O5501" s="6"/>
      <c r="P5501" s="6"/>
      <c r="Q5501" s="6"/>
      <c r="R5501" s="6"/>
      <c r="S5501" s="6"/>
      <c r="T5501" s="6"/>
      <c r="U5501" s="6"/>
      <c r="V5501" s="6"/>
      <c r="W5501" s="6"/>
      <c r="X5501" s="6"/>
      <c r="Y5501" s="6"/>
      <c r="Z5501" s="6"/>
      <c r="AA5501" s="6"/>
      <c r="AB5501" s="21"/>
      <c r="AC5501" s="21"/>
      <c r="AD5501" s="21"/>
      <c r="AE5501" s="6"/>
      <c r="AF5501" s="6"/>
      <c r="AG5501" s="6"/>
      <c r="AH5501" s="6"/>
    </row>
    <row r="5502" spans="1:34" x14ac:dyDescent="0.35">
      <c r="A5502" s="20"/>
      <c r="B5502" s="6"/>
      <c r="C5502" s="6"/>
      <c r="D5502" s="6"/>
      <c r="E5502" s="6"/>
      <c r="F5502" s="6"/>
      <c r="G5502" s="6"/>
      <c r="H5502" s="6"/>
      <c r="I5502" s="6"/>
      <c r="J5502" s="6"/>
      <c r="K5502" s="6"/>
      <c r="L5502" s="6"/>
      <c r="M5502" s="6"/>
      <c r="N5502" s="6"/>
      <c r="O5502" s="6"/>
      <c r="P5502" s="6"/>
      <c r="Q5502" s="6"/>
      <c r="R5502" s="6"/>
      <c r="S5502" s="6"/>
      <c r="T5502" s="6"/>
      <c r="U5502" s="6"/>
      <c r="V5502" s="6"/>
      <c r="W5502" s="6"/>
      <c r="X5502" s="6"/>
      <c r="Y5502" s="6"/>
      <c r="Z5502" s="6"/>
      <c r="AA5502" s="6"/>
      <c r="AB5502" s="21"/>
      <c r="AC5502" s="21"/>
      <c r="AD5502" s="21"/>
      <c r="AE5502" s="6"/>
      <c r="AF5502" s="6"/>
      <c r="AG5502" s="6"/>
      <c r="AH5502" s="6"/>
    </row>
    <row r="5503" spans="1:34" x14ac:dyDescent="0.35">
      <c r="A5503" s="20"/>
      <c r="B5503" s="6"/>
      <c r="C5503" s="6"/>
      <c r="D5503" s="6"/>
      <c r="E5503" s="6"/>
      <c r="F5503" s="6"/>
      <c r="G5503" s="6"/>
      <c r="H5503" s="6"/>
      <c r="I5503" s="6"/>
      <c r="J5503" s="6"/>
      <c r="K5503" s="6"/>
      <c r="L5503" s="6"/>
      <c r="M5503" s="6"/>
      <c r="N5503" s="6"/>
      <c r="O5503" s="6"/>
      <c r="P5503" s="6"/>
      <c r="Q5503" s="6"/>
      <c r="R5503" s="6"/>
      <c r="S5503" s="6"/>
      <c r="T5503" s="6"/>
      <c r="U5503" s="6"/>
      <c r="V5503" s="6"/>
      <c r="W5503" s="6"/>
      <c r="X5503" s="6"/>
      <c r="Y5503" s="6"/>
      <c r="Z5503" s="6"/>
      <c r="AA5503" s="6"/>
      <c r="AB5503" s="21"/>
      <c r="AC5503" s="21"/>
      <c r="AD5503" s="21"/>
      <c r="AE5503" s="6"/>
      <c r="AF5503" s="6"/>
      <c r="AG5503" s="6"/>
      <c r="AH5503" s="6"/>
    </row>
    <row r="5504" spans="1:34" x14ac:dyDescent="0.35">
      <c r="A5504" s="20"/>
      <c r="B5504" s="6"/>
      <c r="C5504" s="6"/>
      <c r="D5504" s="6"/>
      <c r="E5504" s="6"/>
      <c r="F5504" s="6"/>
      <c r="G5504" s="6"/>
      <c r="H5504" s="6"/>
      <c r="I5504" s="6"/>
      <c r="J5504" s="6"/>
      <c r="K5504" s="6"/>
      <c r="L5504" s="6"/>
      <c r="M5504" s="6"/>
      <c r="N5504" s="6"/>
      <c r="O5504" s="6"/>
      <c r="P5504" s="6"/>
      <c r="Q5504" s="6"/>
      <c r="R5504" s="6"/>
      <c r="S5504" s="6"/>
      <c r="T5504" s="6"/>
      <c r="U5504" s="6"/>
      <c r="V5504" s="6"/>
      <c r="W5504" s="6"/>
      <c r="X5504" s="6"/>
      <c r="Y5504" s="6"/>
      <c r="Z5504" s="6"/>
      <c r="AA5504" s="6"/>
      <c r="AB5504" s="21"/>
      <c r="AC5504" s="21"/>
      <c r="AD5504" s="21"/>
      <c r="AE5504" s="6"/>
      <c r="AF5504" s="6"/>
      <c r="AG5504" s="6"/>
      <c r="AH5504" s="6"/>
    </row>
    <row r="5505" spans="1:34" x14ac:dyDescent="0.35">
      <c r="A5505" s="20"/>
      <c r="B5505" s="6"/>
      <c r="C5505" s="6"/>
      <c r="D5505" s="6"/>
      <c r="E5505" s="6"/>
      <c r="F5505" s="6"/>
      <c r="G5505" s="6"/>
      <c r="H5505" s="6"/>
      <c r="I5505" s="6"/>
      <c r="J5505" s="6"/>
      <c r="K5505" s="6"/>
      <c r="L5505" s="6"/>
      <c r="M5505" s="6"/>
      <c r="N5505" s="6"/>
      <c r="O5505" s="6"/>
      <c r="P5505" s="6"/>
      <c r="Q5505" s="6"/>
      <c r="R5505" s="6"/>
      <c r="S5505" s="6"/>
      <c r="T5505" s="6"/>
      <c r="U5505" s="6"/>
      <c r="V5505" s="6"/>
      <c r="W5505" s="6"/>
      <c r="X5505" s="6"/>
      <c r="Y5505" s="6"/>
      <c r="Z5505" s="6"/>
      <c r="AA5505" s="6"/>
      <c r="AB5505" s="21"/>
      <c r="AC5505" s="21"/>
      <c r="AD5505" s="21"/>
      <c r="AE5505" s="6"/>
      <c r="AF5505" s="6"/>
      <c r="AG5505" s="6"/>
      <c r="AH5505" s="6"/>
    </row>
    <row r="5506" spans="1:34" x14ac:dyDescent="0.35">
      <c r="A5506" s="20"/>
      <c r="B5506" s="6"/>
      <c r="C5506" s="6"/>
      <c r="D5506" s="6"/>
      <c r="E5506" s="6"/>
      <c r="F5506" s="6"/>
      <c r="G5506" s="6"/>
      <c r="H5506" s="6"/>
      <c r="I5506" s="6"/>
      <c r="J5506" s="6"/>
      <c r="K5506" s="6"/>
      <c r="L5506" s="6"/>
      <c r="M5506" s="6"/>
      <c r="N5506" s="6"/>
      <c r="O5506" s="6"/>
      <c r="P5506" s="6"/>
      <c r="Q5506" s="6"/>
      <c r="R5506" s="6"/>
      <c r="S5506" s="6"/>
      <c r="T5506" s="6"/>
      <c r="U5506" s="6"/>
      <c r="V5506" s="6"/>
      <c r="W5506" s="6"/>
      <c r="X5506" s="6"/>
      <c r="Y5506" s="6"/>
      <c r="Z5506" s="6"/>
      <c r="AA5506" s="6"/>
      <c r="AB5506" s="21"/>
      <c r="AC5506" s="21"/>
      <c r="AD5506" s="21"/>
      <c r="AE5506" s="6"/>
      <c r="AF5506" s="6"/>
      <c r="AG5506" s="6"/>
      <c r="AH5506" s="6"/>
    </row>
    <row r="5507" spans="1:34" x14ac:dyDescent="0.35">
      <c r="A5507" s="20"/>
      <c r="B5507" s="6"/>
      <c r="C5507" s="6"/>
      <c r="D5507" s="6"/>
      <c r="E5507" s="6"/>
      <c r="F5507" s="6"/>
      <c r="G5507" s="6"/>
      <c r="H5507" s="6"/>
      <c r="I5507" s="6"/>
      <c r="J5507" s="6"/>
      <c r="K5507" s="6"/>
      <c r="L5507" s="6"/>
      <c r="M5507" s="6"/>
      <c r="N5507" s="6"/>
      <c r="O5507" s="6"/>
      <c r="P5507" s="6"/>
      <c r="Q5507" s="6"/>
      <c r="R5507" s="6"/>
      <c r="S5507" s="6"/>
      <c r="T5507" s="6"/>
      <c r="U5507" s="6"/>
      <c r="V5507" s="6"/>
      <c r="W5507" s="6"/>
      <c r="X5507" s="6"/>
      <c r="Y5507" s="6"/>
      <c r="Z5507" s="6"/>
      <c r="AA5507" s="6"/>
      <c r="AB5507" s="21"/>
      <c r="AC5507" s="21"/>
      <c r="AD5507" s="21"/>
      <c r="AE5507" s="6"/>
      <c r="AF5507" s="6"/>
      <c r="AG5507" s="6"/>
      <c r="AH5507" s="6"/>
    </row>
    <row r="5508" spans="1:34" x14ac:dyDescent="0.35">
      <c r="A5508" s="20"/>
      <c r="B5508" s="6"/>
      <c r="C5508" s="6"/>
      <c r="D5508" s="6"/>
      <c r="E5508" s="6"/>
      <c r="F5508" s="6"/>
      <c r="G5508" s="6"/>
      <c r="H5508" s="6"/>
      <c r="I5508" s="6"/>
      <c r="J5508" s="6"/>
      <c r="K5508" s="6"/>
      <c r="L5508" s="6"/>
      <c r="M5508" s="6"/>
      <c r="N5508" s="6"/>
      <c r="O5508" s="6"/>
      <c r="P5508" s="6"/>
      <c r="Q5508" s="6"/>
      <c r="R5508" s="6"/>
      <c r="S5508" s="6"/>
      <c r="T5508" s="6"/>
      <c r="U5508" s="6"/>
      <c r="V5508" s="6"/>
      <c r="W5508" s="6"/>
      <c r="X5508" s="6"/>
      <c r="Y5508" s="6"/>
      <c r="Z5508" s="6"/>
      <c r="AA5508" s="6"/>
      <c r="AB5508" s="21"/>
      <c r="AC5508" s="21"/>
      <c r="AD5508" s="21"/>
      <c r="AE5508" s="6"/>
      <c r="AF5508" s="6"/>
      <c r="AG5508" s="6"/>
      <c r="AH5508" s="6"/>
    </row>
    <row r="5509" spans="1:34" x14ac:dyDescent="0.35">
      <c r="A5509" s="20"/>
      <c r="B5509" s="6"/>
      <c r="C5509" s="6"/>
      <c r="D5509" s="6"/>
      <c r="E5509" s="6"/>
      <c r="F5509" s="6"/>
      <c r="G5509" s="6"/>
      <c r="H5509" s="6"/>
      <c r="I5509" s="6"/>
      <c r="J5509" s="6"/>
      <c r="K5509" s="6"/>
      <c r="L5509" s="6"/>
      <c r="M5509" s="6"/>
      <c r="N5509" s="6"/>
      <c r="O5509" s="6"/>
      <c r="P5509" s="6"/>
      <c r="Q5509" s="6"/>
      <c r="R5509" s="6"/>
      <c r="S5509" s="6"/>
      <c r="T5509" s="6"/>
      <c r="U5509" s="6"/>
      <c r="V5509" s="6"/>
      <c r="W5509" s="6"/>
      <c r="X5509" s="6"/>
      <c r="Y5509" s="6"/>
      <c r="Z5509" s="6"/>
      <c r="AA5509" s="6"/>
      <c r="AB5509" s="21"/>
      <c r="AC5509" s="21"/>
      <c r="AD5509" s="21"/>
      <c r="AE5509" s="6"/>
      <c r="AF5509" s="6"/>
      <c r="AG5509" s="6"/>
      <c r="AH5509" s="6"/>
    </row>
    <row r="5510" spans="1:34" x14ac:dyDescent="0.35">
      <c r="A5510" s="20"/>
      <c r="B5510" s="6"/>
      <c r="C5510" s="6"/>
      <c r="D5510" s="6"/>
      <c r="E5510" s="6"/>
      <c r="F5510" s="6"/>
      <c r="G5510" s="6"/>
      <c r="H5510" s="6"/>
      <c r="I5510" s="6"/>
      <c r="J5510" s="6"/>
      <c r="K5510" s="6"/>
      <c r="L5510" s="6"/>
      <c r="M5510" s="6"/>
      <c r="N5510" s="6"/>
      <c r="O5510" s="6"/>
      <c r="P5510" s="6"/>
      <c r="Q5510" s="6"/>
      <c r="R5510" s="6"/>
      <c r="S5510" s="6"/>
      <c r="T5510" s="6"/>
      <c r="U5510" s="6"/>
      <c r="V5510" s="6"/>
      <c r="W5510" s="6"/>
      <c r="X5510" s="6"/>
      <c r="Y5510" s="6"/>
      <c r="Z5510" s="6"/>
      <c r="AA5510" s="6"/>
      <c r="AB5510" s="21"/>
      <c r="AC5510" s="21"/>
      <c r="AD5510" s="21"/>
      <c r="AE5510" s="6"/>
      <c r="AF5510" s="6"/>
      <c r="AG5510" s="6"/>
      <c r="AH5510" s="6"/>
    </row>
    <row r="5511" spans="1:34" x14ac:dyDescent="0.35">
      <c r="A5511" s="20"/>
      <c r="B5511" s="6"/>
      <c r="C5511" s="6"/>
      <c r="D5511" s="6"/>
      <c r="E5511" s="6"/>
      <c r="F5511" s="6"/>
      <c r="G5511" s="6"/>
      <c r="H5511" s="6"/>
      <c r="I5511" s="6"/>
      <c r="J5511" s="6"/>
      <c r="K5511" s="6"/>
      <c r="L5511" s="6"/>
      <c r="M5511" s="6"/>
      <c r="N5511" s="6"/>
      <c r="O5511" s="6"/>
      <c r="P5511" s="6"/>
      <c r="Q5511" s="6"/>
      <c r="R5511" s="6"/>
      <c r="S5511" s="6"/>
      <c r="T5511" s="6"/>
      <c r="U5511" s="6"/>
      <c r="V5511" s="6"/>
      <c r="W5511" s="6"/>
      <c r="X5511" s="6"/>
      <c r="Y5511" s="6"/>
      <c r="Z5511" s="6"/>
      <c r="AA5511" s="6"/>
      <c r="AB5511" s="21"/>
      <c r="AC5511" s="21"/>
      <c r="AD5511" s="21"/>
      <c r="AE5511" s="6"/>
      <c r="AF5511" s="6"/>
      <c r="AG5511" s="6"/>
      <c r="AH5511" s="6"/>
    </row>
    <row r="5512" spans="1:34" x14ac:dyDescent="0.35">
      <c r="A5512" s="20"/>
      <c r="B5512" s="6"/>
      <c r="C5512" s="6"/>
      <c r="D5512" s="6"/>
      <c r="E5512" s="6"/>
      <c r="F5512" s="6"/>
      <c r="G5512" s="6"/>
      <c r="H5512" s="6"/>
      <c r="I5512" s="6"/>
      <c r="J5512" s="6"/>
      <c r="K5512" s="6"/>
      <c r="L5512" s="6"/>
      <c r="M5512" s="6"/>
      <c r="N5512" s="6"/>
      <c r="O5512" s="6"/>
      <c r="P5512" s="6"/>
      <c r="Q5512" s="6"/>
      <c r="R5512" s="6"/>
      <c r="S5512" s="6"/>
      <c r="T5512" s="6"/>
      <c r="U5512" s="6"/>
      <c r="V5512" s="6"/>
      <c r="W5512" s="6"/>
      <c r="X5512" s="6"/>
      <c r="Y5512" s="6"/>
      <c r="Z5512" s="6"/>
      <c r="AA5512" s="6"/>
      <c r="AB5512" s="21"/>
      <c r="AC5512" s="21"/>
      <c r="AD5512" s="21"/>
      <c r="AE5512" s="6"/>
      <c r="AF5512" s="6"/>
      <c r="AG5512" s="6"/>
      <c r="AH5512" s="6"/>
    </row>
    <row r="5513" spans="1:34" x14ac:dyDescent="0.35">
      <c r="A5513" s="20"/>
      <c r="B5513" s="6"/>
      <c r="C5513" s="6"/>
      <c r="D5513" s="6"/>
      <c r="E5513" s="6"/>
      <c r="F5513" s="6"/>
      <c r="G5513" s="6"/>
      <c r="H5513" s="6"/>
      <c r="I5513" s="6"/>
      <c r="J5513" s="6"/>
      <c r="K5513" s="6"/>
      <c r="L5513" s="6"/>
      <c r="M5513" s="6"/>
      <c r="N5513" s="6"/>
      <c r="O5513" s="6"/>
      <c r="P5513" s="6"/>
      <c r="Q5513" s="6"/>
      <c r="R5513" s="6"/>
      <c r="S5513" s="6"/>
      <c r="T5513" s="6"/>
      <c r="U5513" s="6"/>
      <c r="V5513" s="6"/>
      <c r="W5513" s="6"/>
      <c r="X5513" s="6"/>
      <c r="Y5513" s="6"/>
      <c r="Z5513" s="6"/>
      <c r="AA5513" s="6"/>
      <c r="AB5513" s="21"/>
      <c r="AC5513" s="21"/>
      <c r="AD5513" s="21"/>
      <c r="AE5513" s="6"/>
      <c r="AF5513" s="6"/>
      <c r="AG5513" s="6"/>
      <c r="AH5513" s="6"/>
    </row>
    <row r="5514" spans="1:34" x14ac:dyDescent="0.35">
      <c r="A5514" s="20"/>
      <c r="B5514" s="6"/>
      <c r="C5514" s="6"/>
      <c r="D5514" s="6"/>
      <c r="E5514" s="6"/>
      <c r="F5514" s="6"/>
      <c r="G5514" s="6"/>
      <c r="H5514" s="6"/>
      <c r="I5514" s="6"/>
      <c r="J5514" s="6"/>
      <c r="K5514" s="6"/>
      <c r="L5514" s="6"/>
      <c r="M5514" s="6"/>
      <c r="N5514" s="6"/>
      <c r="O5514" s="6"/>
      <c r="P5514" s="6"/>
      <c r="Q5514" s="6"/>
      <c r="R5514" s="6"/>
      <c r="S5514" s="6"/>
      <c r="T5514" s="6"/>
      <c r="U5514" s="6"/>
      <c r="V5514" s="6"/>
      <c r="W5514" s="6"/>
      <c r="X5514" s="6"/>
      <c r="Y5514" s="6"/>
      <c r="Z5514" s="6"/>
      <c r="AA5514" s="6"/>
      <c r="AB5514" s="21"/>
      <c r="AC5514" s="21"/>
      <c r="AD5514" s="21"/>
      <c r="AE5514" s="6"/>
      <c r="AF5514" s="6"/>
      <c r="AG5514" s="6"/>
      <c r="AH5514" s="6"/>
    </row>
    <row r="5515" spans="1:34" x14ac:dyDescent="0.35">
      <c r="A5515" s="20"/>
      <c r="B5515" s="6"/>
      <c r="C5515" s="6"/>
      <c r="D5515" s="6"/>
      <c r="E5515" s="6"/>
      <c r="F5515" s="6"/>
      <c r="G5515" s="6"/>
      <c r="H5515" s="6"/>
      <c r="I5515" s="6"/>
      <c r="J5515" s="6"/>
      <c r="K5515" s="6"/>
      <c r="L5515" s="6"/>
      <c r="M5515" s="6"/>
      <c r="N5515" s="6"/>
      <c r="O5515" s="6"/>
      <c r="P5515" s="6"/>
      <c r="Q5515" s="6"/>
      <c r="R5515" s="6"/>
      <c r="S5515" s="6"/>
      <c r="T5515" s="6"/>
      <c r="U5515" s="6"/>
      <c r="V5515" s="6"/>
      <c r="W5515" s="6"/>
      <c r="X5515" s="6"/>
      <c r="Y5515" s="6"/>
      <c r="Z5515" s="6"/>
      <c r="AA5515" s="6"/>
      <c r="AB5515" s="21"/>
      <c r="AC5515" s="21"/>
      <c r="AD5515" s="21"/>
      <c r="AE5515" s="6"/>
      <c r="AF5515" s="6"/>
      <c r="AG5515" s="6"/>
      <c r="AH5515" s="6"/>
    </row>
    <row r="5516" spans="1:34" x14ac:dyDescent="0.35">
      <c r="A5516" s="20"/>
      <c r="B5516" s="6"/>
      <c r="C5516" s="6"/>
      <c r="D5516" s="6"/>
      <c r="E5516" s="6"/>
      <c r="F5516" s="6"/>
      <c r="G5516" s="6"/>
      <c r="H5516" s="6"/>
      <c r="I5516" s="6"/>
      <c r="J5516" s="6"/>
      <c r="K5516" s="6"/>
      <c r="L5516" s="6"/>
      <c r="M5516" s="6"/>
      <c r="N5516" s="6"/>
      <c r="O5516" s="6"/>
      <c r="P5516" s="6"/>
      <c r="Q5516" s="6"/>
      <c r="R5516" s="6"/>
      <c r="S5516" s="6"/>
      <c r="T5516" s="6"/>
      <c r="U5516" s="6"/>
      <c r="V5516" s="6"/>
      <c r="W5516" s="6"/>
      <c r="X5516" s="6"/>
      <c r="Y5516" s="6"/>
      <c r="Z5516" s="6"/>
      <c r="AA5516" s="6"/>
      <c r="AB5516" s="21"/>
      <c r="AC5516" s="21"/>
      <c r="AD5516" s="21"/>
      <c r="AE5516" s="6"/>
      <c r="AF5516" s="6"/>
      <c r="AG5516" s="6"/>
      <c r="AH5516" s="6"/>
    </row>
    <row r="5517" spans="1:34" x14ac:dyDescent="0.35">
      <c r="A5517" s="20"/>
      <c r="B5517" s="6"/>
      <c r="C5517" s="6"/>
      <c r="D5517" s="6"/>
      <c r="E5517" s="6"/>
      <c r="F5517" s="6"/>
      <c r="G5517" s="6"/>
      <c r="H5517" s="6"/>
      <c r="I5517" s="6"/>
      <c r="J5517" s="6"/>
      <c r="K5517" s="6"/>
      <c r="L5517" s="6"/>
      <c r="M5517" s="6"/>
      <c r="N5517" s="6"/>
      <c r="O5517" s="6"/>
      <c r="P5517" s="6"/>
      <c r="Q5517" s="6"/>
      <c r="R5517" s="6"/>
      <c r="S5517" s="6"/>
      <c r="T5517" s="6"/>
      <c r="U5517" s="6"/>
      <c r="V5517" s="6"/>
      <c r="W5517" s="6"/>
      <c r="X5517" s="6"/>
      <c r="Y5517" s="6"/>
      <c r="Z5517" s="6"/>
      <c r="AA5517" s="6"/>
      <c r="AB5517" s="21"/>
      <c r="AC5517" s="21"/>
      <c r="AD5517" s="21"/>
      <c r="AE5517" s="6"/>
      <c r="AF5517" s="6"/>
      <c r="AG5517" s="6"/>
      <c r="AH5517" s="6"/>
    </row>
    <row r="5518" spans="1:34" x14ac:dyDescent="0.35">
      <c r="A5518" s="20"/>
      <c r="B5518" s="6"/>
      <c r="C5518" s="6"/>
      <c r="D5518" s="6"/>
      <c r="E5518" s="6"/>
      <c r="F5518" s="6"/>
      <c r="G5518" s="6"/>
      <c r="H5518" s="6"/>
      <c r="I5518" s="6"/>
      <c r="J5518" s="6"/>
      <c r="K5518" s="6"/>
      <c r="L5518" s="6"/>
      <c r="M5518" s="6"/>
      <c r="N5518" s="6"/>
      <c r="O5518" s="6"/>
      <c r="P5518" s="6"/>
      <c r="Q5518" s="6"/>
      <c r="R5518" s="6"/>
      <c r="S5518" s="6"/>
      <c r="T5518" s="6"/>
      <c r="U5518" s="6"/>
      <c r="V5518" s="6"/>
      <c r="W5518" s="6"/>
      <c r="X5518" s="6"/>
      <c r="Y5518" s="6"/>
      <c r="Z5518" s="6"/>
      <c r="AA5518" s="6"/>
      <c r="AB5518" s="21"/>
      <c r="AC5518" s="21"/>
      <c r="AD5518" s="21"/>
      <c r="AE5518" s="6"/>
      <c r="AF5518" s="6"/>
      <c r="AG5518" s="6"/>
      <c r="AH5518" s="6"/>
    </row>
    <row r="5519" spans="1:34" x14ac:dyDescent="0.35">
      <c r="A5519" s="20"/>
      <c r="B5519" s="6"/>
      <c r="C5519" s="6"/>
      <c r="D5519" s="6"/>
      <c r="E5519" s="6"/>
      <c r="F5519" s="6"/>
      <c r="G5519" s="6"/>
      <c r="H5519" s="6"/>
      <c r="I5519" s="6"/>
      <c r="J5519" s="6"/>
      <c r="K5519" s="6"/>
      <c r="L5519" s="6"/>
      <c r="M5519" s="6"/>
      <c r="N5519" s="6"/>
      <c r="O5519" s="6"/>
      <c r="P5519" s="6"/>
      <c r="Q5519" s="6"/>
      <c r="R5519" s="6"/>
      <c r="S5519" s="6"/>
      <c r="T5519" s="6"/>
      <c r="U5519" s="6"/>
      <c r="V5519" s="6"/>
      <c r="W5519" s="6"/>
      <c r="X5519" s="6"/>
      <c r="Y5519" s="6"/>
      <c r="Z5519" s="6"/>
      <c r="AA5519" s="6"/>
      <c r="AB5519" s="21"/>
      <c r="AC5519" s="21"/>
      <c r="AD5519" s="21"/>
      <c r="AE5519" s="6"/>
      <c r="AF5519" s="6"/>
      <c r="AG5519" s="6"/>
      <c r="AH5519" s="6"/>
    </row>
    <row r="5520" spans="1:34" x14ac:dyDescent="0.35">
      <c r="A5520" s="20"/>
      <c r="B5520" s="6"/>
      <c r="C5520" s="6"/>
      <c r="D5520" s="6"/>
      <c r="E5520" s="6"/>
      <c r="F5520" s="6"/>
      <c r="G5520" s="6"/>
      <c r="H5520" s="6"/>
      <c r="I5520" s="6"/>
      <c r="J5520" s="6"/>
      <c r="K5520" s="6"/>
      <c r="L5520" s="6"/>
      <c r="M5520" s="6"/>
      <c r="N5520" s="6"/>
      <c r="O5520" s="6"/>
      <c r="P5520" s="6"/>
      <c r="Q5520" s="6"/>
      <c r="R5520" s="6"/>
      <c r="S5520" s="6"/>
      <c r="T5520" s="6"/>
      <c r="U5520" s="6"/>
      <c r="V5520" s="6"/>
      <c r="W5520" s="6"/>
      <c r="X5520" s="6"/>
      <c r="Y5520" s="6"/>
      <c r="Z5520" s="6"/>
      <c r="AA5520" s="6"/>
      <c r="AB5520" s="21"/>
      <c r="AC5520" s="21"/>
      <c r="AD5520" s="21"/>
      <c r="AE5520" s="6"/>
      <c r="AF5520" s="6"/>
      <c r="AG5520" s="6"/>
      <c r="AH5520" s="6"/>
    </row>
    <row r="5521" spans="1:34" x14ac:dyDescent="0.35">
      <c r="A5521" s="20"/>
      <c r="B5521" s="6"/>
      <c r="C5521" s="6"/>
      <c r="D5521" s="6"/>
      <c r="E5521" s="6"/>
      <c r="F5521" s="6"/>
      <c r="G5521" s="6"/>
      <c r="H5521" s="6"/>
      <c r="I5521" s="6"/>
      <c r="J5521" s="6"/>
      <c r="K5521" s="6"/>
      <c r="L5521" s="6"/>
      <c r="M5521" s="6"/>
      <c r="N5521" s="6"/>
      <c r="O5521" s="6"/>
      <c r="P5521" s="6"/>
      <c r="Q5521" s="6"/>
      <c r="R5521" s="6"/>
      <c r="S5521" s="6"/>
      <c r="T5521" s="6"/>
      <c r="U5521" s="6"/>
      <c r="V5521" s="6"/>
      <c r="W5521" s="6"/>
      <c r="X5521" s="6"/>
      <c r="Y5521" s="6"/>
      <c r="Z5521" s="6"/>
      <c r="AA5521" s="6"/>
      <c r="AB5521" s="21"/>
      <c r="AC5521" s="21"/>
      <c r="AD5521" s="21"/>
      <c r="AE5521" s="6"/>
      <c r="AF5521" s="6"/>
      <c r="AG5521" s="6"/>
      <c r="AH5521" s="6"/>
    </row>
    <row r="5522" spans="1:34" x14ac:dyDescent="0.35">
      <c r="A5522" s="20"/>
      <c r="B5522" s="6"/>
      <c r="C5522" s="6"/>
      <c r="D5522" s="6"/>
      <c r="E5522" s="6"/>
      <c r="F5522" s="6"/>
      <c r="G5522" s="6"/>
      <c r="H5522" s="6"/>
      <c r="I5522" s="6"/>
      <c r="J5522" s="6"/>
      <c r="K5522" s="6"/>
      <c r="L5522" s="6"/>
      <c r="M5522" s="6"/>
      <c r="N5522" s="6"/>
      <c r="O5522" s="6"/>
      <c r="P5522" s="6"/>
      <c r="Q5522" s="6"/>
      <c r="R5522" s="6"/>
      <c r="S5522" s="6"/>
      <c r="T5522" s="6"/>
      <c r="U5522" s="6"/>
      <c r="V5522" s="6"/>
      <c r="W5522" s="6"/>
      <c r="X5522" s="6"/>
      <c r="Y5522" s="6"/>
      <c r="Z5522" s="6"/>
      <c r="AA5522" s="6"/>
      <c r="AB5522" s="21"/>
      <c r="AC5522" s="21"/>
      <c r="AD5522" s="21"/>
      <c r="AE5522" s="6"/>
      <c r="AF5522" s="6"/>
      <c r="AG5522" s="6"/>
      <c r="AH5522" s="6"/>
    </row>
    <row r="5523" spans="1:34" x14ac:dyDescent="0.35">
      <c r="A5523" s="20"/>
      <c r="B5523" s="6"/>
      <c r="C5523" s="6"/>
      <c r="D5523" s="6"/>
      <c r="E5523" s="6"/>
      <c r="F5523" s="6"/>
      <c r="G5523" s="6"/>
      <c r="H5523" s="6"/>
      <c r="I5523" s="6"/>
      <c r="J5523" s="6"/>
      <c r="K5523" s="6"/>
      <c r="L5523" s="6"/>
      <c r="M5523" s="6"/>
      <c r="N5523" s="6"/>
      <c r="O5523" s="6"/>
      <c r="P5523" s="6"/>
      <c r="Q5523" s="6"/>
      <c r="R5523" s="6"/>
      <c r="S5523" s="6"/>
      <c r="T5523" s="6"/>
      <c r="U5523" s="6"/>
      <c r="V5523" s="6"/>
      <c r="W5523" s="6"/>
      <c r="X5523" s="6"/>
      <c r="Y5523" s="6"/>
      <c r="Z5523" s="6"/>
      <c r="AA5523" s="6"/>
      <c r="AB5523" s="21"/>
      <c r="AC5523" s="21"/>
      <c r="AD5523" s="21"/>
      <c r="AE5523" s="6"/>
      <c r="AF5523" s="6"/>
      <c r="AG5523" s="6"/>
      <c r="AH5523" s="6"/>
    </row>
    <row r="5524" spans="1:34" x14ac:dyDescent="0.35">
      <c r="A5524" s="20"/>
      <c r="B5524" s="6"/>
      <c r="C5524" s="6"/>
      <c r="D5524" s="6"/>
      <c r="E5524" s="6"/>
      <c r="F5524" s="6"/>
      <c r="G5524" s="6"/>
      <c r="H5524" s="6"/>
      <c r="I5524" s="6"/>
      <c r="J5524" s="6"/>
      <c r="K5524" s="6"/>
      <c r="L5524" s="6"/>
      <c r="M5524" s="6"/>
      <c r="N5524" s="6"/>
      <c r="O5524" s="6"/>
      <c r="P5524" s="6"/>
      <c r="Q5524" s="6"/>
      <c r="R5524" s="6"/>
      <c r="S5524" s="6"/>
      <c r="T5524" s="6"/>
      <c r="U5524" s="6"/>
      <c r="V5524" s="6"/>
      <c r="W5524" s="6"/>
      <c r="X5524" s="6"/>
      <c r="Y5524" s="6"/>
      <c r="Z5524" s="6"/>
      <c r="AA5524" s="6"/>
      <c r="AB5524" s="21"/>
      <c r="AC5524" s="21"/>
      <c r="AD5524" s="21"/>
      <c r="AE5524" s="6"/>
      <c r="AF5524" s="6"/>
      <c r="AG5524" s="6"/>
      <c r="AH5524" s="6"/>
    </row>
    <row r="5525" spans="1:34" x14ac:dyDescent="0.35">
      <c r="A5525" s="20"/>
      <c r="B5525" s="6"/>
      <c r="C5525" s="6"/>
      <c r="D5525" s="6"/>
      <c r="E5525" s="6"/>
      <c r="F5525" s="6"/>
      <c r="G5525" s="6"/>
      <c r="H5525" s="6"/>
      <c r="I5525" s="6"/>
      <c r="J5525" s="6"/>
      <c r="K5525" s="6"/>
      <c r="L5525" s="6"/>
      <c r="M5525" s="6"/>
      <c r="N5525" s="6"/>
      <c r="O5525" s="6"/>
      <c r="P5525" s="6"/>
      <c r="Q5525" s="6"/>
      <c r="R5525" s="6"/>
      <c r="S5525" s="6"/>
      <c r="T5525" s="6"/>
      <c r="U5525" s="6"/>
      <c r="V5525" s="6"/>
      <c r="W5525" s="6"/>
      <c r="X5525" s="6"/>
      <c r="Y5525" s="6"/>
      <c r="Z5525" s="6"/>
      <c r="AA5525" s="6"/>
      <c r="AB5525" s="21"/>
      <c r="AC5525" s="21"/>
      <c r="AD5525" s="21"/>
      <c r="AE5525" s="6"/>
      <c r="AF5525" s="6"/>
      <c r="AG5525" s="6"/>
      <c r="AH5525" s="6"/>
    </row>
    <row r="5526" spans="1:34" x14ac:dyDescent="0.35">
      <c r="A5526" s="20"/>
      <c r="B5526" s="6"/>
      <c r="C5526" s="6"/>
      <c r="D5526" s="6"/>
      <c r="E5526" s="6"/>
      <c r="F5526" s="6"/>
      <c r="G5526" s="6"/>
      <c r="H5526" s="6"/>
      <c r="I5526" s="6"/>
      <c r="J5526" s="6"/>
      <c r="K5526" s="6"/>
      <c r="L5526" s="6"/>
      <c r="M5526" s="6"/>
      <c r="N5526" s="6"/>
      <c r="O5526" s="6"/>
      <c r="P5526" s="6"/>
      <c r="Q5526" s="6"/>
      <c r="R5526" s="6"/>
      <c r="S5526" s="6"/>
      <c r="T5526" s="6"/>
      <c r="U5526" s="6"/>
      <c r="V5526" s="6"/>
      <c r="W5526" s="6"/>
      <c r="X5526" s="6"/>
      <c r="Y5526" s="6"/>
      <c r="Z5526" s="6"/>
      <c r="AA5526" s="6"/>
      <c r="AB5526" s="21"/>
      <c r="AC5526" s="21"/>
      <c r="AD5526" s="21"/>
      <c r="AE5526" s="6"/>
      <c r="AF5526" s="6"/>
      <c r="AG5526" s="6"/>
      <c r="AH5526" s="6"/>
    </row>
    <row r="5527" spans="1:34" x14ac:dyDescent="0.35">
      <c r="A5527" s="20"/>
      <c r="B5527" s="6"/>
      <c r="C5527" s="6"/>
      <c r="D5527" s="6"/>
      <c r="E5527" s="6"/>
      <c r="F5527" s="6"/>
      <c r="G5527" s="6"/>
      <c r="H5527" s="6"/>
      <c r="I5527" s="6"/>
      <c r="J5527" s="6"/>
      <c r="K5527" s="6"/>
      <c r="L5527" s="6"/>
      <c r="M5527" s="6"/>
      <c r="N5527" s="6"/>
      <c r="O5527" s="6"/>
      <c r="P5527" s="6"/>
      <c r="Q5527" s="6"/>
      <c r="R5527" s="6"/>
      <c r="S5527" s="6"/>
      <c r="T5527" s="6"/>
      <c r="U5527" s="6"/>
      <c r="V5527" s="6"/>
      <c r="W5527" s="6"/>
      <c r="X5527" s="6"/>
      <c r="Y5527" s="6"/>
      <c r="Z5527" s="6"/>
      <c r="AA5527" s="6"/>
      <c r="AB5527" s="21"/>
      <c r="AC5527" s="21"/>
      <c r="AD5527" s="21"/>
      <c r="AE5527" s="6"/>
      <c r="AF5527" s="6"/>
      <c r="AG5527" s="6"/>
      <c r="AH5527" s="6"/>
    </row>
    <row r="5528" spans="1:34" x14ac:dyDescent="0.35">
      <c r="A5528" s="20"/>
      <c r="B5528" s="6"/>
      <c r="C5528" s="6"/>
      <c r="D5528" s="6"/>
      <c r="E5528" s="6"/>
      <c r="F5528" s="6"/>
      <c r="G5528" s="6"/>
      <c r="H5528" s="6"/>
      <c r="I5528" s="6"/>
      <c r="J5528" s="6"/>
      <c r="K5528" s="6"/>
      <c r="L5528" s="6"/>
      <c r="M5528" s="6"/>
      <c r="N5528" s="6"/>
      <c r="O5528" s="6"/>
      <c r="P5528" s="6"/>
      <c r="Q5528" s="6"/>
      <c r="R5528" s="6"/>
      <c r="S5528" s="6"/>
      <c r="T5528" s="6"/>
      <c r="U5528" s="6"/>
      <c r="V5528" s="6"/>
      <c r="W5528" s="6"/>
      <c r="X5528" s="6"/>
      <c r="Y5528" s="6"/>
      <c r="Z5528" s="6"/>
      <c r="AA5528" s="6"/>
      <c r="AB5528" s="21"/>
      <c r="AC5528" s="21"/>
      <c r="AD5528" s="21"/>
      <c r="AE5528" s="6"/>
      <c r="AF5528" s="6"/>
      <c r="AG5528" s="6"/>
      <c r="AH5528" s="6"/>
    </row>
    <row r="5529" spans="1:34" x14ac:dyDescent="0.35">
      <c r="A5529" s="20"/>
      <c r="B5529" s="6"/>
      <c r="C5529" s="6"/>
      <c r="D5529" s="6"/>
      <c r="E5529" s="6"/>
      <c r="F5529" s="6"/>
      <c r="G5529" s="6"/>
      <c r="H5529" s="6"/>
      <c r="I5529" s="6"/>
      <c r="J5529" s="6"/>
      <c r="K5529" s="6"/>
      <c r="L5529" s="6"/>
      <c r="M5529" s="6"/>
      <c r="N5529" s="6"/>
      <c r="O5529" s="6"/>
      <c r="P5529" s="6"/>
      <c r="Q5529" s="6"/>
      <c r="R5529" s="6"/>
      <c r="S5529" s="6"/>
      <c r="T5529" s="6"/>
      <c r="U5529" s="6"/>
      <c r="V5529" s="6"/>
      <c r="W5529" s="6"/>
      <c r="X5529" s="6"/>
      <c r="Y5529" s="6"/>
      <c r="Z5529" s="6"/>
      <c r="AA5529" s="6"/>
      <c r="AB5529" s="21"/>
      <c r="AC5529" s="21"/>
      <c r="AD5529" s="21"/>
      <c r="AE5529" s="6"/>
      <c r="AF5529" s="6"/>
      <c r="AG5529" s="6"/>
      <c r="AH5529" s="6"/>
    </row>
    <row r="5530" spans="1:34" x14ac:dyDescent="0.35">
      <c r="A5530" s="20"/>
      <c r="B5530" s="6"/>
      <c r="C5530" s="6"/>
      <c r="D5530" s="6"/>
      <c r="E5530" s="6"/>
      <c r="F5530" s="6"/>
      <c r="G5530" s="6"/>
      <c r="H5530" s="6"/>
      <c r="I5530" s="6"/>
      <c r="J5530" s="6"/>
      <c r="K5530" s="6"/>
      <c r="L5530" s="6"/>
      <c r="M5530" s="6"/>
      <c r="N5530" s="6"/>
      <c r="O5530" s="6"/>
      <c r="P5530" s="6"/>
      <c r="Q5530" s="6"/>
      <c r="R5530" s="6"/>
      <c r="S5530" s="6"/>
      <c r="T5530" s="6"/>
      <c r="U5530" s="6"/>
      <c r="V5530" s="6"/>
      <c r="W5530" s="6"/>
      <c r="X5530" s="6"/>
      <c r="Y5530" s="6"/>
      <c r="Z5530" s="6"/>
      <c r="AA5530" s="6"/>
      <c r="AB5530" s="21"/>
      <c r="AC5530" s="21"/>
      <c r="AD5530" s="21"/>
      <c r="AE5530" s="6"/>
      <c r="AF5530" s="6"/>
      <c r="AG5530" s="6"/>
      <c r="AH5530" s="6"/>
    </row>
    <row r="5531" spans="1:34" x14ac:dyDescent="0.35">
      <c r="A5531" s="20"/>
      <c r="B5531" s="6"/>
      <c r="C5531" s="6"/>
      <c r="D5531" s="6"/>
      <c r="E5531" s="6"/>
      <c r="F5531" s="6"/>
      <c r="G5531" s="6"/>
      <c r="H5531" s="6"/>
      <c r="I5531" s="6"/>
      <c r="J5531" s="6"/>
      <c r="K5531" s="6"/>
      <c r="L5531" s="6"/>
      <c r="M5531" s="6"/>
      <c r="N5531" s="6"/>
      <c r="O5531" s="6"/>
      <c r="P5531" s="6"/>
      <c r="Q5531" s="6"/>
      <c r="R5531" s="6"/>
      <c r="S5531" s="6"/>
      <c r="T5531" s="6"/>
      <c r="U5531" s="6"/>
      <c r="V5531" s="6"/>
      <c r="W5531" s="6"/>
      <c r="X5531" s="6"/>
      <c r="Y5531" s="6"/>
      <c r="Z5531" s="6"/>
      <c r="AA5531" s="6"/>
      <c r="AB5531" s="21"/>
      <c r="AC5531" s="21"/>
      <c r="AD5531" s="21"/>
      <c r="AE5531" s="6"/>
      <c r="AF5531" s="6"/>
      <c r="AG5531" s="6"/>
      <c r="AH5531" s="6"/>
    </row>
    <row r="5532" spans="1:34" x14ac:dyDescent="0.35">
      <c r="A5532" s="20"/>
      <c r="B5532" s="6"/>
      <c r="C5532" s="6"/>
      <c r="D5532" s="6"/>
      <c r="E5532" s="6"/>
      <c r="F5532" s="6"/>
      <c r="G5532" s="6"/>
      <c r="H5532" s="6"/>
      <c r="I5532" s="6"/>
      <c r="J5532" s="6"/>
      <c r="K5532" s="6"/>
      <c r="L5532" s="6"/>
      <c r="M5532" s="6"/>
      <c r="N5532" s="6"/>
      <c r="O5532" s="6"/>
      <c r="P5532" s="6"/>
      <c r="Q5532" s="6"/>
      <c r="R5532" s="6"/>
      <c r="S5532" s="6"/>
      <c r="T5532" s="6"/>
      <c r="U5532" s="6"/>
      <c r="V5532" s="6"/>
      <c r="W5532" s="6"/>
      <c r="X5532" s="6"/>
      <c r="Y5532" s="6"/>
      <c r="Z5532" s="6"/>
      <c r="AA5532" s="6"/>
      <c r="AB5532" s="21"/>
      <c r="AC5532" s="21"/>
      <c r="AD5532" s="21"/>
      <c r="AE5532" s="6"/>
      <c r="AF5532" s="6"/>
      <c r="AG5532" s="6"/>
      <c r="AH5532" s="6"/>
    </row>
    <row r="5533" spans="1:34" x14ac:dyDescent="0.35">
      <c r="A5533" s="20"/>
      <c r="B5533" s="6"/>
      <c r="C5533" s="6"/>
      <c r="D5533" s="6"/>
      <c r="E5533" s="6"/>
      <c r="F5533" s="6"/>
      <c r="G5533" s="6"/>
      <c r="H5533" s="6"/>
      <c r="I5533" s="6"/>
      <c r="J5533" s="6"/>
      <c r="K5533" s="6"/>
      <c r="L5533" s="6"/>
      <c r="M5533" s="6"/>
      <c r="N5533" s="6"/>
      <c r="O5533" s="6"/>
      <c r="P5533" s="6"/>
      <c r="Q5533" s="6"/>
      <c r="R5533" s="6"/>
      <c r="S5533" s="6"/>
      <c r="T5533" s="6"/>
      <c r="U5533" s="6"/>
      <c r="V5533" s="6"/>
      <c r="W5533" s="6"/>
      <c r="X5533" s="6"/>
      <c r="Y5533" s="6"/>
      <c r="Z5533" s="6"/>
      <c r="AA5533" s="6"/>
      <c r="AB5533" s="21"/>
      <c r="AC5533" s="21"/>
      <c r="AD5533" s="21"/>
      <c r="AE5533" s="6"/>
      <c r="AF5533" s="6"/>
      <c r="AG5533" s="6"/>
      <c r="AH5533" s="6"/>
    </row>
    <row r="5534" spans="1:34" x14ac:dyDescent="0.35">
      <c r="A5534" s="20"/>
      <c r="B5534" s="6"/>
      <c r="C5534" s="6"/>
      <c r="D5534" s="6"/>
      <c r="E5534" s="6"/>
      <c r="F5534" s="6"/>
      <c r="G5534" s="6"/>
      <c r="H5534" s="6"/>
      <c r="I5534" s="6"/>
      <c r="J5534" s="6"/>
      <c r="K5534" s="6"/>
      <c r="L5534" s="6"/>
      <c r="M5534" s="6"/>
      <c r="N5534" s="6"/>
      <c r="O5534" s="6"/>
      <c r="P5534" s="6"/>
      <c r="Q5534" s="6"/>
      <c r="R5534" s="6"/>
      <c r="S5534" s="6"/>
      <c r="T5534" s="6"/>
      <c r="U5534" s="6"/>
      <c r="V5534" s="6"/>
      <c r="W5534" s="6"/>
      <c r="X5534" s="6"/>
      <c r="Y5534" s="6"/>
      <c r="Z5534" s="6"/>
      <c r="AA5534" s="6"/>
      <c r="AB5534" s="21"/>
      <c r="AC5534" s="21"/>
      <c r="AD5534" s="21"/>
      <c r="AE5534" s="6"/>
      <c r="AF5534" s="6"/>
      <c r="AG5534" s="6"/>
      <c r="AH5534" s="6"/>
    </row>
    <row r="5535" spans="1:34" x14ac:dyDescent="0.35">
      <c r="A5535" s="20"/>
      <c r="B5535" s="6"/>
      <c r="C5535" s="6"/>
      <c r="D5535" s="6"/>
      <c r="E5535" s="6"/>
      <c r="F5535" s="6"/>
      <c r="G5535" s="6"/>
      <c r="H5535" s="6"/>
      <c r="I5535" s="6"/>
      <c r="J5535" s="6"/>
      <c r="K5535" s="6"/>
      <c r="L5535" s="6"/>
      <c r="M5535" s="6"/>
      <c r="N5535" s="6"/>
      <c r="O5535" s="6"/>
      <c r="P5535" s="6"/>
      <c r="Q5535" s="6"/>
      <c r="R5535" s="6"/>
      <c r="S5535" s="6"/>
      <c r="T5535" s="6"/>
      <c r="U5535" s="6"/>
      <c r="V5535" s="6"/>
      <c r="W5535" s="6"/>
      <c r="X5535" s="6"/>
      <c r="Y5535" s="6"/>
      <c r="Z5535" s="6"/>
      <c r="AA5535" s="6"/>
      <c r="AB5535" s="21"/>
      <c r="AC5535" s="21"/>
      <c r="AD5535" s="21"/>
      <c r="AE5535" s="6"/>
      <c r="AF5535" s="6"/>
      <c r="AG5535" s="6"/>
      <c r="AH5535" s="6"/>
    </row>
    <row r="5536" spans="1:34" x14ac:dyDescent="0.35">
      <c r="A5536" s="20"/>
      <c r="B5536" s="6"/>
      <c r="C5536" s="6"/>
      <c r="D5536" s="6"/>
      <c r="E5536" s="6"/>
      <c r="F5536" s="6"/>
      <c r="G5536" s="6"/>
      <c r="H5536" s="6"/>
      <c r="I5536" s="6"/>
      <c r="J5536" s="6"/>
      <c r="K5536" s="6"/>
      <c r="L5536" s="6"/>
      <c r="M5536" s="6"/>
      <c r="N5536" s="6"/>
      <c r="O5536" s="6"/>
      <c r="P5536" s="6"/>
      <c r="Q5536" s="6"/>
      <c r="R5536" s="6"/>
      <c r="S5536" s="6"/>
      <c r="T5536" s="6"/>
      <c r="U5536" s="6"/>
      <c r="V5536" s="6"/>
      <c r="W5536" s="6"/>
      <c r="X5536" s="6"/>
      <c r="Y5536" s="6"/>
      <c r="Z5536" s="6"/>
      <c r="AA5536" s="6"/>
      <c r="AB5536" s="21"/>
      <c r="AC5536" s="21"/>
      <c r="AD5536" s="21"/>
      <c r="AE5536" s="6"/>
      <c r="AF5536" s="6"/>
      <c r="AG5536" s="6"/>
      <c r="AH5536" s="6"/>
    </row>
    <row r="5537" spans="1:34" x14ac:dyDescent="0.35">
      <c r="A5537" s="20"/>
      <c r="B5537" s="6"/>
      <c r="C5537" s="6"/>
      <c r="D5537" s="6"/>
      <c r="E5537" s="6"/>
      <c r="F5537" s="6"/>
      <c r="G5537" s="6"/>
      <c r="H5537" s="6"/>
      <c r="I5537" s="6"/>
      <c r="J5537" s="6"/>
      <c r="K5537" s="6"/>
      <c r="L5537" s="6"/>
      <c r="M5537" s="6"/>
      <c r="N5537" s="6"/>
      <c r="O5537" s="6"/>
      <c r="P5537" s="6"/>
      <c r="Q5537" s="6"/>
      <c r="R5537" s="6"/>
      <c r="S5537" s="6"/>
      <c r="T5537" s="6"/>
      <c r="U5537" s="6"/>
      <c r="V5537" s="6"/>
      <c r="W5537" s="6"/>
      <c r="X5537" s="6"/>
      <c r="Y5537" s="6"/>
      <c r="Z5537" s="6"/>
      <c r="AA5537" s="6"/>
      <c r="AB5537" s="21"/>
      <c r="AC5537" s="21"/>
      <c r="AD5537" s="21"/>
      <c r="AE5537" s="6"/>
      <c r="AF5537" s="6"/>
      <c r="AG5537" s="6"/>
      <c r="AH5537" s="6"/>
    </row>
    <row r="5538" spans="1:34" x14ac:dyDescent="0.35">
      <c r="A5538" s="20"/>
      <c r="B5538" s="6"/>
      <c r="C5538" s="6"/>
      <c r="D5538" s="6"/>
      <c r="E5538" s="6"/>
      <c r="F5538" s="6"/>
      <c r="G5538" s="6"/>
      <c r="H5538" s="6"/>
      <c r="I5538" s="6"/>
      <c r="J5538" s="6"/>
      <c r="K5538" s="6"/>
      <c r="L5538" s="6"/>
      <c r="M5538" s="6"/>
      <c r="N5538" s="6"/>
      <c r="O5538" s="6"/>
      <c r="P5538" s="6"/>
      <c r="Q5538" s="6"/>
      <c r="R5538" s="6"/>
      <c r="S5538" s="6"/>
      <c r="T5538" s="6"/>
      <c r="U5538" s="6"/>
      <c r="V5538" s="6"/>
      <c r="W5538" s="6"/>
      <c r="X5538" s="6"/>
      <c r="Y5538" s="6"/>
      <c r="Z5538" s="6"/>
      <c r="AA5538" s="6"/>
      <c r="AB5538" s="21"/>
      <c r="AC5538" s="21"/>
      <c r="AD5538" s="21"/>
      <c r="AE5538" s="6"/>
      <c r="AF5538" s="6"/>
      <c r="AG5538" s="6"/>
      <c r="AH5538" s="6"/>
    </row>
    <row r="5539" spans="1:34" x14ac:dyDescent="0.35">
      <c r="A5539" s="20"/>
      <c r="B5539" s="6"/>
      <c r="C5539" s="6"/>
      <c r="D5539" s="6"/>
      <c r="E5539" s="6"/>
      <c r="F5539" s="6"/>
      <c r="G5539" s="6"/>
      <c r="H5539" s="6"/>
      <c r="I5539" s="6"/>
      <c r="J5539" s="6"/>
      <c r="K5539" s="6"/>
      <c r="L5539" s="6"/>
      <c r="M5539" s="6"/>
      <c r="N5539" s="6"/>
      <c r="O5539" s="6"/>
      <c r="P5539" s="6"/>
      <c r="Q5539" s="6"/>
      <c r="R5539" s="6"/>
      <c r="S5539" s="6"/>
      <c r="T5539" s="6"/>
      <c r="U5539" s="6"/>
      <c r="V5539" s="6"/>
      <c r="W5539" s="6"/>
      <c r="X5539" s="6"/>
      <c r="Y5539" s="6"/>
      <c r="Z5539" s="6"/>
      <c r="AA5539" s="6"/>
      <c r="AB5539" s="21"/>
      <c r="AC5539" s="21"/>
      <c r="AD5539" s="21"/>
      <c r="AE5539" s="6"/>
      <c r="AF5539" s="6"/>
      <c r="AG5539" s="6"/>
      <c r="AH5539" s="6"/>
    </row>
    <row r="5540" spans="1:34" x14ac:dyDescent="0.35">
      <c r="A5540" s="20"/>
      <c r="B5540" s="6"/>
      <c r="C5540" s="6"/>
      <c r="D5540" s="6"/>
      <c r="E5540" s="6"/>
      <c r="F5540" s="6"/>
      <c r="G5540" s="6"/>
      <c r="H5540" s="6"/>
      <c r="I5540" s="6"/>
      <c r="J5540" s="6"/>
      <c r="K5540" s="6"/>
      <c r="L5540" s="6"/>
      <c r="M5540" s="6"/>
      <c r="N5540" s="6"/>
      <c r="O5540" s="6"/>
      <c r="P5540" s="6"/>
      <c r="Q5540" s="6"/>
      <c r="R5540" s="6"/>
      <c r="S5540" s="6"/>
      <c r="T5540" s="6"/>
      <c r="U5540" s="6"/>
      <c r="V5540" s="6"/>
      <c r="W5540" s="6"/>
      <c r="X5540" s="6"/>
      <c r="Y5540" s="6"/>
      <c r="Z5540" s="6"/>
      <c r="AA5540" s="6"/>
      <c r="AB5540" s="21"/>
      <c r="AC5540" s="21"/>
      <c r="AD5540" s="21"/>
      <c r="AE5540" s="6"/>
      <c r="AF5540" s="6"/>
      <c r="AG5540" s="6"/>
      <c r="AH5540" s="6"/>
    </row>
    <row r="5541" spans="1:34" x14ac:dyDescent="0.35">
      <c r="A5541" s="20"/>
      <c r="B5541" s="6"/>
      <c r="C5541" s="6"/>
      <c r="D5541" s="6"/>
      <c r="E5541" s="6"/>
      <c r="F5541" s="6"/>
      <c r="G5541" s="6"/>
      <c r="H5541" s="6"/>
      <c r="I5541" s="6"/>
      <c r="J5541" s="6"/>
      <c r="K5541" s="6"/>
      <c r="L5541" s="6"/>
      <c r="M5541" s="6"/>
      <c r="N5541" s="6"/>
      <c r="O5541" s="6"/>
      <c r="P5541" s="6"/>
      <c r="Q5541" s="6"/>
      <c r="R5541" s="6"/>
      <c r="S5541" s="6"/>
      <c r="T5541" s="6"/>
      <c r="U5541" s="6"/>
      <c r="V5541" s="6"/>
      <c r="W5541" s="6"/>
      <c r="X5541" s="6"/>
      <c r="Y5541" s="6"/>
      <c r="Z5541" s="6"/>
      <c r="AA5541" s="6"/>
      <c r="AB5541" s="21"/>
      <c r="AC5541" s="21"/>
      <c r="AD5541" s="21"/>
      <c r="AE5541" s="6"/>
      <c r="AF5541" s="6"/>
      <c r="AG5541" s="6"/>
      <c r="AH5541" s="6"/>
    </row>
    <row r="5542" spans="1:34" x14ac:dyDescent="0.35">
      <c r="A5542" s="20"/>
      <c r="B5542" s="6"/>
      <c r="C5542" s="6"/>
      <c r="D5542" s="6"/>
      <c r="E5542" s="6"/>
      <c r="F5542" s="6"/>
      <c r="G5542" s="6"/>
      <c r="H5542" s="6"/>
      <c r="I5542" s="6"/>
      <c r="J5542" s="6"/>
      <c r="K5542" s="6"/>
      <c r="L5542" s="6"/>
      <c r="M5542" s="6"/>
      <c r="N5542" s="6"/>
      <c r="O5542" s="6"/>
      <c r="P5542" s="6"/>
      <c r="Q5542" s="6"/>
      <c r="R5542" s="6"/>
      <c r="S5542" s="6"/>
      <c r="T5542" s="6"/>
      <c r="U5542" s="6"/>
      <c r="V5542" s="6"/>
      <c r="W5542" s="6"/>
      <c r="X5542" s="6"/>
      <c r="Y5542" s="6"/>
      <c r="Z5542" s="6"/>
      <c r="AA5542" s="6"/>
      <c r="AB5542" s="21"/>
      <c r="AC5542" s="21"/>
      <c r="AD5542" s="21"/>
      <c r="AE5542" s="6"/>
      <c r="AF5542" s="6"/>
      <c r="AG5542" s="6"/>
      <c r="AH5542" s="6"/>
    </row>
    <row r="5543" spans="1:34" x14ac:dyDescent="0.35">
      <c r="A5543" s="20"/>
      <c r="B5543" s="6"/>
      <c r="C5543" s="6"/>
      <c r="D5543" s="6"/>
      <c r="E5543" s="6"/>
      <c r="F5543" s="6"/>
      <c r="G5543" s="6"/>
      <c r="H5543" s="6"/>
      <c r="I5543" s="6"/>
      <c r="J5543" s="6"/>
      <c r="K5543" s="6"/>
      <c r="L5543" s="6"/>
      <c r="M5543" s="6"/>
      <c r="N5543" s="6"/>
      <c r="O5543" s="6"/>
      <c r="P5543" s="6"/>
      <c r="Q5543" s="6"/>
      <c r="R5543" s="6"/>
      <c r="S5543" s="6"/>
      <c r="T5543" s="6"/>
      <c r="U5543" s="6"/>
      <c r="V5543" s="6"/>
      <c r="W5543" s="6"/>
      <c r="X5543" s="6"/>
      <c r="Y5543" s="6"/>
      <c r="Z5543" s="6"/>
      <c r="AA5543" s="6"/>
      <c r="AB5543" s="21"/>
      <c r="AC5543" s="21"/>
      <c r="AD5543" s="21"/>
      <c r="AE5543" s="6"/>
      <c r="AF5543" s="6"/>
      <c r="AG5543" s="6"/>
      <c r="AH5543" s="6"/>
    </row>
    <row r="5544" spans="1:34" x14ac:dyDescent="0.35">
      <c r="A5544" s="20"/>
      <c r="B5544" s="6"/>
      <c r="C5544" s="6"/>
      <c r="D5544" s="6"/>
      <c r="E5544" s="6"/>
      <c r="F5544" s="6"/>
      <c r="G5544" s="6"/>
      <c r="H5544" s="6"/>
      <c r="I5544" s="6"/>
      <c r="J5544" s="6"/>
      <c r="K5544" s="6"/>
      <c r="L5544" s="6"/>
      <c r="M5544" s="6"/>
      <c r="N5544" s="6"/>
      <c r="O5544" s="6"/>
      <c r="P5544" s="6"/>
      <c r="Q5544" s="6"/>
      <c r="R5544" s="6"/>
      <c r="S5544" s="6"/>
      <c r="T5544" s="6"/>
      <c r="U5544" s="6"/>
      <c r="V5544" s="6"/>
      <c r="W5544" s="6"/>
      <c r="X5544" s="6"/>
      <c r="Y5544" s="6"/>
      <c r="Z5544" s="6"/>
      <c r="AA5544" s="6"/>
      <c r="AB5544" s="21"/>
      <c r="AC5544" s="21"/>
      <c r="AD5544" s="21"/>
      <c r="AE5544" s="6"/>
      <c r="AF5544" s="6"/>
      <c r="AG5544" s="6"/>
      <c r="AH5544" s="6"/>
    </row>
    <row r="5545" spans="1:34" x14ac:dyDescent="0.35">
      <c r="A5545" s="20"/>
      <c r="B5545" s="6"/>
      <c r="C5545" s="6"/>
      <c r="D5545" s="6"/>
      <c r="E5545" s="6"/>
      <c r="F5545" s="6"/>
      <c r="G5545" s="6"/>
      <c r="H5545" s="6"/>
      <c r="I5545" s="6"/>
      <c r="J5545" s="6"/>
      <c r="K5545" s="6"/>
      <c r="L5545" s="6"/>
      <c r="M5545" s="6"/>
      <c r="N5545" s="6"/>
      <c r="O5545" s="6"/>
      <c r="P5545" s="6"/>
      <c r="Q5545" s="6"/>
      <c r="R5545" s="6"/>
      <c r="S5545" s="6"/>
      <c r="T5545" s="6"/>
      <c r="U5545" s="6"/>
      <c r="V5545" s="6"/>
      <c r="W5545" s="6"/>
      <c r="X5545" s="6"/>
      <c r="Y5545" s="6"/>
      <c r="Z5545" s="6"/>
      <c r="AA5545" s="6"/>
      <c r="AB5545" s="21"/>
      <c r="AC5545" s="21"/>
      <c r="AD5545" s="21"/>
      <c r="AE5545" s="6"/>
      <c r="AF5545" s="6"/>
      <c r="AG5545" s="6"/>
      <c r="AH5545" s="6"/>
    </row>
    <row r="5546" spans="1:34" x14ac:dyDescent="0.35">
      <c r="A5546" s="20"/>
      <c r="B5546" s="6"/>
      <c r="C5546" s="6"/>
      <c r="D5546" s="6"/>
      <c r="E5546" s="6"/>
      <c r="F5546" s="6"/>
      <c r="G5546" s="6"/>
      <c r="H5546" s="6"/>
      <c r="I5546" s="6"/>
      <c r="J5546" s="6"/>
      <c r="K5546" s="6"/>
      <c r="L5546" s="6"/>
      <c r="M5546" s="6"/>
      <c r="N5546" s="6"/>
      <c r="O5546" s="6"/>
      <c r="P5546" s="6"/>
      <c r="Q5546" s="6"/>
      <c r="R5546" s="6"/>
      <c r="S5546" s="6"/>
      <c r="T5546" s="6"/>
      <c r="U5546" s="6"/>
      <c r="V5546" s="6"/>
      <c r="W5546" s="6"/>
      <c r="X5546" s="6"/>
      <c r="Y5546" s="6"/>
      <c r="Z5546" s="6"/>
      <c r="AA5546" s="6"/>
      <c r="AB5546" s="21"/>
      <c r="AC5546" s="21"/>
      <c r="AD5546" s="21"/>
      <c r="AE5546" s="6"/>
      <c r="AF5546" s="6"/>
      <c r="AG5546" s="6"/>
      <c r="AH5546" s="6"/>
    </row>
    <row r="5547" spans="1:34" x14ac:dyDescent="0.35">
      <c r="A5547" s="20"/>
      <c r="B5547" s="6"/>
      <c r="C5547" s="6"/>
      <c r="D5547" s="6"/>
      <c r="E5547" s="6"/>
      <c r="F5547" s="6"/>
      <c r="G5547" s="6"/>
      <c r="H5547" s="6"/>
      <c r="I5547" s="6"/>
      <c r="J5547" s="6"/>
      <c r="K5547" s="6"/>
      <c r="L5547" s="6"/>
      <c r="M5547" s="6"/>
      <c r="N5547" s="6"/>
      <c r="O5547" s="6"/>
      <c r="P5547" s="6"/>
      <c r="Q5547" s="6"/>
      <c r="R5547" s="6"/>
      <c r="S5547" s="6"/>
      <c r="T5547" s="6"/>
      <c r="U5547" s="6"/>
      <c r="V5547" s="6"/>
      <c r="W5547" s="6"/>
      <c r="X5547" s="6"/>
      <c r="Y5547" s="6"/>
      <c r="Z5547" s="6"/>
      <c r="AA5547" s="6"/>
      <c r="AB5547" s="21"/>
      <c r="AC5547" s="21"/>
      <c r="AD5547" s="21"/>
      <c r="AE5547" s="6"/>
      <c r="AF5547" s="6"/>
      <c r="AG5547" s="6"/>
      <c r="AH5547" s="6"/>
    </row>
    <row r="5548" spans="1:34" x14ac:dyDescent="0.35">
      <c r="A5548" s="20"/>
      <c r="B5548" s="6"/>
      <c r="C5548" s="6"/>
      <c r="D5548" s="6"/>
      <c r="E5548" s="6"/>
      <c r="F5548" s="6"/>
      <c r="G5548" s="6"/>
      <c r="H5548" s="6"/>
      <c r="I5548" s="6"/>
      <c r="J5548" s="6"/>
      <c r="K5548" s="6"/>
      <c r="L5548" s="6"/>
      <c r="M5548" s="6"/>
      <c r="N5548" s="6"/>
      <c r="O5548" s="6"/>
      <c r="P5548" s="6"/>
      <c r="Q5548" s="6"/>
      <c r="R5548" s="6"/>
      <c r="S5548" s="6"/>
      <c r="T5548" s="6"/>
      <c r="U5548" s="6"/>
      <c r="V5548" s="6"/>
      <c r="W5548" s="6"/>
      <c r="X5548" s="6"/>
      <c r="Y5548" s="6"/>
      <c r="Z5548" s="6"/>
      <c r="AA5548" s="6"/>
      <c r="AB5548" s="21"/>
      <c r="AC5548" s="21"/>
      <c r="AD5548" s="21"/>
      <c r="AE5548" s="6"/>
      <c r="AF5548" s="6"/>
      <c r="AG5548" s="6"/>
      <c r="AH5548" s="6"/>
    </row>
    <row r="5549" spans="1:34" x14ac:dyDescent="0.35">
      <c r="A5549" s="20"/>
      <c r="B5549" s="6"/>
      <c r="C5549" s="6"/>
      <c r="D5549" s="6"/>
      <c r="E5549" s="6"/>
      <c r="F5549" s="6"/>
      <c r="G5549" s="6"/>
      <c r="H5549" s="6"/>
      <c r="I5549" s="6"/>
      <c r="J5549" s="6"/>
      <c r="K5549" s="6"/>
      <c r="L5549" s="6"/>
      <c r="M5549" s="6"/>
      <c r="N5549" s="6"/>
      <c r="O5549" s="6"/>
      <c r="P5549" s="6"/>
      <c r="Q5549" s="6"/>
      <c r="R5549" s="6"/>
      <c r="S5549" s="6"/>
      <c r="T5549" s="6"/>
      <c r="U5549" s="6"/>
      <c r="V5549" s="6"/>
      <c r="W5549" s="6"/>
      <c r="X5549" s="6"/>
      <c r="Y5549" s="6"/>
      <c r="Z5549" s="6"/>
      <c r="AA5549" s="6"/>
      <c r="AB5549" s="21"/>
      <c r="AC5549" s="21"/>
      <c r="AD5549" s="21"/>
      <c r="AE5549" s="6"/>
      <c r="AF5549" s="6"/>
      <c r="AG5549" s="6"/>
      <c r="AH5549" s="6"/>
    </row>
    <row r="5550" spans="1:34" x14ac:dyDescent="0.35">
      <c r="A5550" s="20"/>
      <c r="B5550" s="6"/>
      <c r="C5550" s="6"/>
      <c r="D5550" s="6"/>
      <c r="E5550" s="6"/>
      <c r="F5550" s="6"/>
      <c r="G5550" s="6"/>
      <c r="H5550" s="6"/>
      <c r="I5550" s="6"/>
      <c r="J5550" s="6"/>
      <c r="K5550" s="6"/>
      <c r="L5550" s="6"/>
      <c r="M5550" s="6"/>
      <c r="N5550" s="6"/>
      <c r="O5550" s="6"/>
      <c r="P5550" s="6"/>
      <c r="Q5550" s="6"/>
      <c r="R5550" s="6"/>
      <c r="S5550" s="6"/>
      <c r="T5550" s="6"/>
      <c r="U5550" s="6"/>
      <c r="V5550" s="6"/>
      <c r="W5550" s="6"/>
      <c r="X5550" s="6"/>
      <c r="Y5550" s="6"/>
      <c r="Z5550" s="6"/>
      <c r="AA5550" s="6"/>
      <c r="AB5550" s="21"/>
      <c r="AC5550" s="21"/>
      <c r="AD5550" s="21"/>
      <c r="AE5550" s="6"/>
      <c r="AF5550" s="6"/>
      <c r="AG5550" s="6"/>
      <c r="AH5550" s="6"/>
    </row>
    <row r="5551" spans="1:34" x14ac:dyDescent="0.35">
      <c r="A5551" s="20"/>
      <c r="B5551" s="6"/>
      <c r="C5551" s="6"/>
      <c r="D5551" s="6"/>
      <c r="E5551" s="6"/>
      <c r="F5551" s="6"/>
      <c r="G5551" s="6"/>
      <c r="H5551" s="6"/>
      <c r="I5551" s="6"/>
      <c r="J5551" s="6"/>
      <c r="K5551" s="6"/>
      <c r="L5551" s="6"/>
      <c r="M5551" s="6"/>
      <c r="N5551" s="6"/>
      <c r="O5551" s="6"/>
      <c r="P5551" s="6"/>
      <c r="Q5551" s="6"/>
      <c r="R5551" s="6"/>
      <c r="S5551" s="6"/>
      <c r="T5551" s="6"/>
      <c r="U5551" s="6"/>
      <c r="V5551" s="6"/>
      <c r="W5551" s="6"/>
      <c r="X5551" s="6"/>
      <c r="Y5551" s="6"/>
      <c r="Z5551" s="6"/>
      <c r="AA5551" s="6"/>
      <c r="AB5551" s="21"/>
      <c r="AC5551" s="21"/>
      <c r="AD5551" s="21"/>
      <c r="AE5551" s="6"/>
      <c r="AF5551" s="6"/>
      <c r="AG5551" s="6"/>
      <c r="AH5551" s="6"/>
    </row>
    <row r="5552" spans="1:34" x14ac:dyDescent="0.35">
      <c r="A5552" s="20"/>
      <c r="B5552" s="6"/>
      <c r="C5552" s="6"/>
      <c r="D5552" s="6"/>
      <c r="E5552" s="6"/>
      <c r="F5552" s="6"/>
      <c r="G5552" s="6"/>
      <c r="H5552" s="6"/>
      <c r="I5552" s="6"/>
      <c r="J5552" s="6"/>
      <c r="K5552" s="6"/>
      <c r="L5552" s="6"/>
      <c r="M5552" s="6"/>
      <c r="N5552" s="6"/>
      <c r="O5552" s="6"/>
      <c r="P5552" s="6"/>
      <c r="Q5552" s="6"/>
      <c r="R5552" s="6"/>
      <c r="S5552" s="6"/>
      <c r="T5552" s="6"/>
      <c r="U5552" s="6"/>
      <c r="V5552" s="6"/>
      <c r="W5552" s="6"/>
      <c r="X5552" s="6"/>
      <c r="Y5552" s="6"/>
      <c r="Z5552" s="6"/>
      <c r="AA5552" s="6"/>
      <c r="AB5552" s="21"/>
      <c r="AC5552" s="21"/>
      <c r="AD5552" s="21"/>
      <c r="AE5552" s="6"/>
      <c r="AF5552" s="6"/>
      <c r="AG5552" s="6"/>
      <c r="AH5552" s="6"/>
    </row>
    <row r="5553" spans="1:34" x14ac:dyDescent="0.35">
      <c r="A5553" s="20"/>
      <c r="B5553" s="6"/>
      <c r="C5553" s="6"/>
      <c r="D5553" s="6"/>
      <c r="E5553" s="6"/>
      <c r="F5553" s="6"/>
      <c r="G5553" s="6"/>
      <c r="H5553" s="6"/>
      <c r="I5553" s="6"/>
      <c r="J5553" s="6"/>
      <c r="K5553" s="6"/>
      <c r="L5553" s="6"/>
      <c r="M5553" s="6"/>
      <c r="N5553" s="6"/>
      <c r="O5553" s="6"/>
      <c r="P5553" s="6"/>
      <c r="Q5553" s="6"/>
      <c r="R5553" s="6"/>
      <c r="S5553" s="6"/>
      <c r="T5553" s="6"/>
      <c r="U5553" s="6"/>
      <c r="V5553" s="6"/>
      <c r="W5553" s="6"/>
      <c r="X5553" s="6"/>
      <c r="Y5553" s="6"/>
      <c r="Z5553" s="6"/>
      <c r="AA5553" s="6"/>
      <c r="AB5553" s="21"/>
      <c r="AC5553" s="21"/>
      <c r="AD5553" s="21"/>
      <c r="AE5553" s="6"/>
      <c r="AF5553" s="6"/>
      <c r="AG5553" s="6"/>
      <c r="AH5553" s="6"/>
    </row>
    <row r="5554" spans="1:34" x14ac:dyDescent="0.35">
      <c r="A5554" s="20"/>
      <c r="B5554" s="6"/>
      <c r="C5554" s="6"/>
      <c r="D5554" s="6"/>
      <c r="E5554" s="6"/>
      <c r="F5554" s="6"/>
      <c r="G5554" s="6"/>
      <c r="H5554" s="6"/>
      <c r="I5554" s="6"/>
      <c r="J5554" s="6"/>
      <c r="K5554" s="6"/>
      <c r="L5554" s="6"/>
      <c r="M5554" s="6"/>
      <c r="N5554" s="6"/>
      <c r="O5554" s="6"/>
      <c r="P5554" s="6"/>
      <c r="Q5554" s="6"/>
      <c r="R5554" s="6"/>
      <c r="S5554" s="6"/>
      <c r="T5554" s="6"/>
      <c r="U5554" s="6"/>
      <c r="V5554" s="6"/>
      <c r="W5554" s="6"/>
      <c r="X5554" s="6"/>
      <c r="Y5554" s="6"/>
      <c r="Z5554" s="6"/>
      <c r="AA5554" s="6"/>
      <c r="AB5554" s="21"/>
      <c r="AC5554" s="21"/>
      <c r="AD5554" s="21"/>
      <c r="AE5554" s="6"/>
      <c r="AF5554" s="6"/>
      <c r="AG5554" s="6"/>
      <c r="AH5554" s="6"/>
    </row>
    <row r="5555" spans="1:34" x14ac:dyDescent="0.35">
      <c r="A5555" s="20"/>
      <c r="B5555" s="6"/>
      <c r="C5555" s="6"/>
      <c r="D5555" s="6"/>
      <c r="E5555" s="6"/>
      <c r="F5555" s="6"/>
      <c r="G5555" s="6"/>
      <c r="H5555" s="6"/>
      <c r="I5555" s="6"/>
      <c r="J5555" s="6"/>
      <c r="K5555" s="6"/>
      <c r="L5555" s="6"/>
      <c r="M5555" s="6"/>
      <c r="N5555" s="6"/>
      <c r="O5555" s="6"/>
      <c r="P5555" s="6"/>
      <c r="Q5555" s="6"/>
      <c r="R5555" s="6"/>
      <c r="S5555" s="6"/>
      <c r="T5555" s="6"/>
      <c r="U5555" s="6"/>
      <c r="V5555" s="6"/>
      <c r="W5555" s="6"/>
      <c r="X5555" s="6"/>
      <c r="Y5555" s="6"/>
      <c r="Z5555" s="6"/>
      <c r="AA5555" s="6"/>
      <c r="AB5555" s="21"/>
      <c r="AC5555" s="21"/>
      <c r="AD5555" s="21"/>
      <c r="AE5555" s="6"/>
      <c r="AF5555" s="6"/>
      <c r="AG5555" s="6"/>
      <c r="AH5555" s="6"/>
    </row>
    <row r="5556" spans="1:34" x14ac:dyDescent="0.35">
      <c r="A5556" s="20"/>
      <c r="B5556" s="6"/>
      <c r="C5556" s="6"/>
      <c r="D5556" s="6"/>
      <c r="E5556" s="6"/>
      <c r="F5556" s="6"/>
      <c r="G5556" s="6"/>
      <c r="H5556" s="6"/>
      <c r="I5556" s="6"/>
      <c r="J5556" s="6"/>
      <c r="K5556" s="6"/>
      <c r="L5556" s="6"/>
      <c r="M5556" s="6"/>
      <c r="N5556" s="6"/>
      <c r="O5556" s="6"/>
      <c r="P5556" s="6"/>
      <c r="Q5556" s="6"/>
      <c r="R5556" s="6"/>
      <c r="S5556" s="6"/>
      <c r="T5556" s="6"/>
      <c r="U5556" s="6"/>
      <c r="V5556" s="6"/>
      <c r="W5556" s="6"/>
      <c r="X5556" s="6"/>
      <c r="Y5556" s="6"/>
      <c r="Z5556" s="6"/>
      <c r="AA5556" s="6"/>
      <c r="AB5556" s="21"/>
      <c r="AC5556" s="21"/>
      <c r="AD5556" s="21"/>
      <c r="AE5556" s="6"/>
      <c r="AF5556" s="6"/>
      <c r="AG5556" s="6"/>
      <c r="AH5556" s="6"/>
    </row>
    <row r="5557" spans="1:34" x14ac:dyDescent="0.35">
      <c r="A5557" s="20"/>
      <c r="B5557" s="6"/>
      <c r="C5557" s="6"/>
      <c r="D5557" s="6"/>
      <c r="E5557" s="6"/>
      <c r="F5557" s="6"/>
      <c r="G5557" s="6"/>
      <c r="H5557" s="6"/>
      <c r="I5557" s="6"/>
      <c r="J5557" s="6"/>
      <c r="K5557" s="6"/>
      <c r="L5557" s="6"/>
      <c r="M5557" s="6"/>
      <c r="N5557" s="6"/>
      <c r="O5557" s="6"/>
      <c r="P5557" s="6"/>
      <c r="Q5557" s="6"/>
      <c r="R5557" s="6"/>
      <c r="S5557" s="6"/>
      <c r="T5557" s="6"/>
      <c r="U5557" s="6"/>
      <c r="V5557" s="6"/>
      <c r="W5557" s="6"/>
      <c r="X5557" s="6"/>
      <c r="Y5557" s="6"/>
      <c r="Z5557" s="6"/>
      <c r="AA5557" s="6"/>
      <c r="AB5557" s="21"/>
      <c r="AC5557" s="21"/>
      <c r="AD5557" s="21"/>
      <c r="AE5557" s="6"/>
      <c r="AF5557" s="6"/>
      <c r="AG5557" s="6"/>
      <c r="AH5557" s="6"/>
    </row>
    <row r="5558" spans="1:34" x14ac:dyDescent="0.35">
      <c r="A5558" s="20"/>
      <c r="B5558" s="6"/>
      <c r="C5558" s="6"/>
      <c r="D5558" s="6"/>
      <c r="E5558" s="6"/>
      <c r="F5558" s="6"/>
      <c r="G5558" s="6"/>
      <c r="H5558" s="6"/>
      <c r="I5558" s="6"/>
      <c r="J5558" s="6"/>
      <c r="K5558" s="6"/>
      <c r="L5558" s="6"/>
      <c r="M5558" s="6"/>
      <c r="N5558" s="6"/>
      <c r="O5558" s="6"/>
      <c r="P5558" s="6"/>
      <c r="Q5558" s="6"/>
      <c r="R5558" s="6"/>
      <c r="S5558" s="6"/>
      <c r="T5558" s="6"/>
      <c r="U5558" s="6"/>
      <c r="V5558" s="6"/>
      <c r="W5558" s="6"/>
      <c r="X5558" s="6"/>
      <c r="Y5558" s="6"/>
      <c r="Z5558" s="6"/>
      <c r="AA5558" s="6"/>
      <c r="AB5558" s="21"/>
      <c r="AC5558" s="21"/>
      <c r="AD5558" s="21"/>
      <c r="AE5558" s="6"/>
      <c r="AF5558" s="6"/>
      <c r="AG5558" s="6"/>
      <c r="AH5558" s="6"/>
    </row>
    <row r="5559" spans="1:34" x14ac:dyDescent="0.35">
      <c r="A5559" s="20"/>
      <c r="B5559" s="6"/>
      <c r="C5559" s="6"/>
      <c r="D5559" s="6"/>
      <c r="E5559" s="6"/>
      <c r="F5559" s="6"/>
      <c r="G5559" s="6"/>
      <c r="H5559" s="6"/>
      <c r="I5559" s="6"/>
      <c r="J5559" s="6"/>
      <c r="K5559" s="6"/>
      <c r="L5559" s="6"/>
      <c r="M5559" s="6"/>
      <c r="N5559" s="6"/>
      <c r="O5559" s="6"/>
      <c r="P5559" s="6"/>
      <c r="Q5559" s="6"/>
      <c r="R5559" s="6"/>
      <c r="S5559" s="6"/>
      <c r="T5559" s="6"/>
      <c r="U5559" s="6"/>
      <c r="V5559" s="6"/>
      <c r="W5559" s="6"/>
      <c r="X5559" s="6"/>
      <c r="Y5559" s="6"/>
      <c r="Z5559" s="6"/>
      <c r="AA5559" s="6"/>
      <c r="AB5559" s="21"/>
      <c r="AC5559" s="21"/>
      <c r="AD5559" s="21"/>
      <c r="AE5559" s="6"/>
      <c r="AF5559" s="6"/>
      <c r="AG5559" s="6"/>
      <c r="AH5559" s="6"/>
    </row>
    <row r="5560" spans="1:34" x14ac:dyDescent="0.35">
      <c r="A5560" s="20"/>
      <c r="B5560" s="6"/>
      <c r="C5560" s="6"/>
      <c r="D5560" s="6"/>
      <c r="E5560" s="6"/>
      <c r="F5560" s="6"/>
      <c r="G5560" s="6"/>
      <c r="H5560" s="6"/>
      <c r="I5560" s="6"/>
      <c r="J5560" s="6"/>
      <c r="K5560" s="6"/>
      <c r="L5560" s="6"/>
      <c r="M5560" s="6"/>
      <c r="N5560" s="6"/>
      <c r="O5560" s="6"/>
      <c r="P5560" s="6"/>
      <c r="Q5560" s="6"/>
      <c r="R5560" s="6"/>
      <c r="S5560" s="6"/>
      <c r="T5560" s="6"/>
      <c r="U5560" s="6"/>
      <c r="V5560" s="6"/>
      <c r="W5560" s="6"/>
      <c r="X5560" s="6"/>
      <c r="Y5560" s="6"/>
      <c r="Z5560" s="6"/>
      <c r="AA5560" s="6"/>
      <c r="AB5560" s="21"/>
      <c r="AC5560" s="21"/>
      <c r="AD5560" s="21"/>
      <c r="AE5560" s="6"/>
      <c r="AF5560" s="6"/>
      <c r="AG5560" s="6"/>
      <c r="AH5560" s="6"/>
    </row>
    <row r="5561" spans="1:34" x14ac:dyDescent="0.35">
      <c r="A5561" s="20"/>
      <c r="B5561" s="6"/>
      <c r="C5561" s="6"/>
      <c r="D5561" s="6"/>
      <c r="E5561" s="6"/>
      <c r="F5561" s="6"/>
      <c r="G5561" s="6"/>
      <c r="H5561" s="6"/>
      <c r="I5561" s="6"/>
      <c r="J5561" s="6"/>
      <c r="K5561" s="6"/>
      <c r="L5561" s="6"/>
      <c r="M5561" s="6"/>
      <c r="N5561" s="6"/>
      <c r="O5561" s="6"/>
      <c r="P5561" s="6"/>
      <c r="Q5561" s="6"/>
      <c r="R5561" s="6"/>
      <c r="S5561" s="6"/>
      <c r="T5561" s="6"/>
      <c r="U5561" s="6"/>
      <c r="V5561" s="6"/>
      <c r="W5561" s="6"/>
      <c r="X5561" s="6"/>
      <c r="Y5561" s="6"/>
      <c r="Z5561" s="6"/>
      <c r="AA5561" s="6"/>
      <c r="AB5561" s="21"/>
      <c r="AC5561" s="21"/>
      <c r="AD5561" s="21"/>
      <c r="AE5561" s="6"/>
      <c r="AF5561" s="6"/>
      <c r="AG5561" s="6"/>
      <c r="AH5561" s="6"/>
    </row>
    <row r="5562" spans="1:34" x14ac:dyDescent="0.35">
      <c r="A5562" s="20"/>
      <c r="B5562" s="6"/>
      <c r="C5562" s="6"/>
      <c r="D5562" s="6"/>
      <c r="E5562" s="6"/>
      <c r="F5562" s="6"/>
      <c r="G5562" s="6"/>
      <c r="H5562" s="6"/>
      <c r="I5562" s="6"/>
      <c r="J5562" s="6"/>
      <c r="K5562" s="6"/>
      <c r="L5562" s="6"/>
      <c r="M5562" s="6"/>
      <c r="N5562" s="6"/>
      <c r="O5562" s="6"/>
      <c r="P5562" s="6"/>
      <c r="Q5562" s="6"/>
      <c r="R5562" s="6"/>
      <c r="S5562" s="6"/>
      <c r="T5562" s="6"/>
      <c r="U5562" s="6"/>
      <c r="V5562" s="6"/>
      <c r="W5562" s="6"/>
      <c r="X5562" s="6"/>
      <c r="Y5562" s="6"/>
      <c r="Z5562" s="6"/>
      <c r="AA5562" s="6"/>
      <c r="AB5562" s="21"/>
      <c r="AC5562" s="21"/>
      <c r="AD5562" s="21"/>
      <c r="AE5562" s="6"/>
      <c r="AF5562" s="6"/>
      <c r="AG5562" s="6"/>
      <c r="AH5562" s="6"/>
    </row>
    <row r="5563" spans="1:34" x14ac:dyDescent="0.35">
      <c r="A5563" s="20"/>
      <c r="B5563" s="6"/>
      <c r="C5563" s="6"/>
      <c r="D5563" s="6"/>
      <c r="E5563" s="6"/>
      <c r="F5563" s="6"/>
      <c r="G5563" s="6"/>
      <c r="H5563" s="6"/>
      <c r="I5563" s="6"/>
      <c r="J5563" s="6"/>
      <c r="K5563" s="6"/>
      <c r="L5563" s="6"/>
      <c r="M5563" s="6"/>
      <c r="N5563" s="6"/>
      <c r="O5563" s="6"/>
      <c r="P5563" s="6"/>
      <c r="Q5563" s="6"/>
      <c r="R5563" s="6"/>
      <c r="S5563" s="6"/>
      <c r="T5563" s="6"/>
      <c r="U5563" s="6"/>
      <c r="V5563" s="6"/>
      <c r="W5563" s="6"/>
      <c r="X5563" s="6"/>
      <c r="Y5563" s="6"/>
      <c r="Z5563" s="6"/>
      <c r="AA5563" s="6"/>
      <c r="AB5563" s="21"/>
      <c r="AC5563" s="21"/>
      <c r="AD5563" s="21"/>
      <c r="AE5563" s="6"/>
      <c r="AF5563" s="6"/>
      <c r="AG5563" s="6"/>
      <c r="AH5563" s="6"/>
    </row>
    <row r="5564" spans="1:34" x14ac:dyDescent="0.35">
      <c r="A5564" s="20"/>
      <c r="B5564" s="6"/>
      <c r="C5564" s="6"/>
      <c r="D5564" s="6"/>
      <c r="E5564" s="6"/>
      <c r="F5564" s="6"/>
      <c r="G5564" s="6"/>
      <c r="H5564" s="6"/>
      <c r="I5564" s="6"/>
      <c r="J5564" s="6"/>
      <c r="K5564" s="6"/>
      <c r="L5564" s="6"/>
      <c r="M5564" s="6"/>
      <c r="N5564" s="6"/>
      <c r="O5564" s="6"/>
      <c r="P5564" s="6"/>
      <c r="Q5564" s="6"/>
      <c r="R5564" s="6"/>
      <c r="S5564" s="6"/>
      <c r="T5564" s="6"/>
      <c r="U5564" s="6"/>
      <c r="V5564" s="6"/>
      <c r="W5564" s="6"/>
      <c r="X5564" s="6"/>
      <c r="Y5564" s="6"/>
      <c r="Z5564" s="6"/>
      <c r="AA5564" s="6"/>
      <c r="AB5564" s="21"/>
      <c r="AC5564" s="21"/>
      <c r="AD5564" s="21"/>
      <c r="AE5564" s="6"/>
      <c r="AF5564" s="6"/>
      <c r="AG5564" s="6"/>
      <c r="AH5564" s="6"/>
    </row>
    <row r="5565" spans="1:34" x14ac:dyDescent="0.35">
      <c r="A5565" s="20"/>
      <c r="B5565" s="6"/>
      <c r="C5565" s="6"/>
      <c r="D5565" s="6"/>
      <c r="E5565" s="6"/>
      <c r="F5565" s="6"/>
      <c r="G5565" s="6"/>
      <c r="H5565" s="6"/>
      <c r="I5565" s="6"/>
      <c r="J5565" s="6"/>
      <c r="K5565" s="6"/>
      <c r="L5565" s="6"/>
      <c r="M5565" s="6"/>
      <c r="N5565" s="6"/>
      <c r="O5565" s="6"/>
      <c r="P5565" s="6"/>
      <c r="Q5565" s="6"/>
      <c r="R5565" s="6"/>
      <c r="S5565" s="6"/>
      <c r="T5565" s="6"/>
      <c r="U5565" s="6"/>
      <c r="V5565" s="6"/>
      <c r="W5565" s="6"/>
      <c r="X5565" s="6"/>
      <c r="Y5565" s="6"/>
      <c r="Z5565" s="6"/>
      <c r="AA5565" s="6"/>
      <c r="AB5565" s="21"/>
      <c r="AC5565" s="21"/>
      <c r="AD5565" s="21"/>
      <c r="AE5565" s="6"/>
      <c r="AF5565" s="6"/>
      <c r="AG5565" s="6"/>
      <c r="AH5565" s="6"/>
    </row>
    <row r="5566" spans="1:34" x14ac:dyDescent="0.35">
      <c r="A5566" s="20"/>
      <c r="B5566" s="6"/>
      <c r="C5566" s="6"/>
      <c r="D5566" s="6"/>
      <c r="E5566" s="6"/>
      <c r="F5566" s="6"/>
      <c r="G5566" s="6"/>
      <c r="H5566" s="6"/>
      <c r="I5566" s="6"/>
      <c r="J5566" s="6"/>
      <c r="K5566" s="6"/>
      <c r="L5566" s="6"/>
      <c r="M5566" s="6"/>
      <c r="N5566" s="6"/>
      <c r="O5566" s="6"/>
      <c r="P5566" s="6"/>
      <c r="Q5566" s="6"/>
      <c r="R5566" s="6"/>
      <c r="S5566" s="6"/>
      <c r="T5566" s="6"/>
      <c r="U5566" s="6"/>
      <c r="V5566" s="6"/>
      <c r="W5566" s="6"/>
      <c r="X5566" s="6"/>
      <c r="Y5566" s="6"/>
      <c r="Z5566" s="6"/>
      <c r="AA5566" s="6"/>
      <c r="AB5566" s="21"/>
      <c r="AC5566" s="21"/>
      <c r="AD5566" s="21"/>
      <c r="AE5566" s="6"/>
      <c r="AF5566" s="6"/>
      <c r="AG5566" s="6"/>
      <c r="AH5566" s="6"/>
    </row>
    <row r="5567" spans="1:34" x14ac:dyDescent="0.35">
      <c r="A5567" s="20"/>
      <c r="B5567" s="6"/>
      <c r="C5567" s="6"/>
      <c r="D5567" s="6"/>
      <c r="E5567" s="6"/>
      <c r="F5567" s="6"/>
      <c r="G5567" s="6"/>
      <c r="H5567" s="6"/>
      <c r="I5567" s="6"/>
      <c r="J5567" s="6"/>
      <c r="K5567" s="6"/>
      <c r="L5567" s="6"/>
      <c r="M5567" s="6"/>
      <c r="N5567" s="6"/>
      <c r="O5567" s="6"/>
      <c r="P5567" s="6"/>
      <c r="Q5567" s="6"/>
      <c r="R5567" s="6"/>
      <c r="S5567" s="6"/>
      <c r="T5567" s="6"/>
      <c r="U5567" s="6"/>
      <c r="V5567" s="6"/>
      <c r="W5567" s="6"/>
      <c r="X5567" s="6"/>
      <c r="Y5567" s="6"/>
      <c r="Z5567" s="6"/>
      <c r="AA5567" s="6"/>
      <c r="AB5567" s="21"/>
      <c r="AC5567" s="21"/>
      <c r="AD5567" s="21"/>
      <c r="AE5567" s="6"/>
      <c r="AF5567" s="6"/>
      <c r="AG5567" s="6"/>
      <c r="AH5567" s="6"/>
    </row>
    <row r="5568" spans="1:34" x14ac:dyDescent="0.35">
      <c r="A5568" s="20"/>
      <c r="B5568" s="6"/>
      <c r="C5568" s="6"/>
      <c r="D5568" s="6"/>
      <c r="E5568" s="6"/>
      <c r="F5568" s="6"/>
      <c r="G5568" s="6"/>
      <c r="H5568" s="6"/>
      <c r="I5568" s="6"/>
      <c r="J5568" s="6"/>
      <c r="K5568" s="6"/>
      <c r="L5568" s="6"/>
      <c r="M5568" s="6"/>
      <c r="N5568" s="6"/>
      <c r="O5568" s="6"/>
      <c r="P5568" s="6"/>
      <c r="Q5568" s="6"/>
      <c r="R5568" s="6"/>
      <c r="S5568" s="6"/>
      <c r="T5568" s="6"/>
      <c r="U5568" s="6"/>
      <c r="V5568" s="6"/>
      <c r="W5568" s="6"/>
      <c r="X5568" s="6"/>
      <c r="Y5568" s="6"/>
      <c r="Z5568" s="6"/>
      <c r="AA5568" s="6"/>
      <c r="AB5568" s="21"/>
      <c r="AC5568" s="21"/>
      <c r="AD5568" s="21"/>
      <c r="AE5568" s="6"/>
      <c r="AF5568" s="6"/>
      <c r="AG5568" s="6"/>
      <c r="AH5568" s="6"/>
    </row>
    <row r="5569" spans="1:34" x14ac:dyDescent="0.35">
      <c r="A5569" s="20"/>
      <c r="B5569" s="6"/>
      <c r="C5569" s="6"/>
      <c r="D5569" s="6"/>
      <c r="E5569" s="6"/>
      <c r="F5569" s="6"/>
      <c r="G5569" s="6"/>
      <c r="H5569" s="6"/>
      <c r="I5569" s="6"/>
      <c r="J5569" s="6"/>
      <c r="K5569" s="6"/>
      <c r="L5569" s="6"/>
      <c r="M5569" s="6"/>
      <c r="N5569" s="6"/>
      <c r="O5569" s="6"/>
      <c r="P5569" s="6"/>
      <c r="Q5569" s="6"/>
      <c r="R5569" s="6"/>
      <c r="S5569" s="6"/>
      <c r="T5569" s="6"/>
      <c r="U5569" s="6"/>
      <c r="V5569" s="6"/>
      <c r="W5569" s="6"/>
      <c r="X5569" s="6"/>
      <c r="Y5569" s="6"/>
      <c r="Z5569" s="6"/>
      <c r="AA5569" s="6"/>
      <c r="AB5569" s="21"/>
      <c r="AC5569" s="21"/>
      <c r="AD5569" s="21"/>
      <c r="AE5569" s="6"/>
      <c r="AF5569" s="6"/>
      <c r="AG5569" s="6"/>
      <c r="AH5569" s="6"/>
    </row>
    <row r="5570" spans="1:34" x14ac:dyDescent="0.35">
      <c r="A5570" s="20"/>
      <c r="B5570" s="6"/>
      <c r="C5570" s="6"/>
      <c r="D5570" s="6"/>
      <c r="E5570" s="6"/>
      <c r="F5570" s="6"/>
      <c r="G5570" s="6"/>
      <c r="H5570" s="6"/>
      <c r="I5570" s="6"/>
      <c r="J5570" s="6"/>
      <c r="K5570" s="6"/>
      <c r="L5570" s="6"/>
      <c r="M5570" s="6"/>
      <c r="N5570" s="6"/>
      <c r="O5570" s="6"/>
      <c r="P5570" s="6"/>
      <c r="Q5570" s="6"/>
      <c r="R5570" s="6"/>
      <c r="S5570" s="6"/>
      <c r="T5570" s="6"/>
      <c r="U5570" s="6"/>
      <c r="V5570" s="6"/>
      <c r="W5570" s="6"/>
      <c r="X5570" s="6"/>
      <c r="Y5570" s="6"/>
      <c r="Z5570" s="6"/>
      <c r="AA5570" s="6"/>
      <c r="AB5570" s="21"/>
      <c r="AC5570" s="21"/>
      <c r="AD5570" s="21"/>
      <c r="AE5570" s="6"/>
      <c r="AF5570" s="6"/>
      <c r="AG5570" s="6"/>
      <c r="AH5570" s="6"/>
    </row>
    <row r="5571" spans="1:34" x14ac:dyDescent="0.35">
      <c r="A5571" s="20"/>
      <c r="B5571" s="6"/>
      <c r="C5571" s="6"/>
      <c r="D5571" s="6"/>
      <c r="E5571" s="6"/>
      <c r="F5571" s="6"/>
      <c r="G5571" s="6"/>
      <c r="H5571" s="6"/>
      <c r="I5571" s="6"/>
      <c r="J5571" s="6"/>
      <c r="K5571" s="6"/>
      <c r="L5571" s="6"/>
      <c r="M5571" s="6"/>
      <c r="N5571" s="6"/>
      <c r="O5571" s="6"/>
      <c r="P5571" s="6"/>
      <c r="Q5571" s="6"/>
      <c r="R5571" s="6"/>
      <c r="S5571" s="6"/>
      <c r="T5571" s="6"/>
      <c r="U5571" s="6"/>
      <c r="V5571" s="6"/>
      <c r="W5571" s="6"/>
      <c r="X5571" s="6"/>
      <c r="Y5571" s="6"/>
      <c r="Z5571" s="6"/>
      <c r="AA5571" s="6"/>
      <c r="AB5571" s="21"/>
      <c r="AC5571" s="21"/>
      <c r="AD5571" s="21"/>
      <c r="AE5571" s="6"/>
      <c r="AF5571" s="6"/>
      <c r="AG5571" s="6"/>
      <c r="AH5571" s="6"/>
    </row>
    <row r="5572" spans="1:34" x14ac:dyDescent="0.35">
      <c r="A5572" s="20"/>
      <c r="B5572" s="6"/>
      <c r="C5572" s="6"/>
      <c r="D5572" s="6"/>
      <c r="E5572" s="6"/>
      <c r="F5572" s="6"/>
      <c r="G5572" s="6"/>
      <c r="H5572" s="6"/>
      <c r="I5572" s="6"/>
      <c r="J5572" s="6"/>
      <c r="K5572" s="6"/>
      <c r="L5572" s="6"/>
      <c r="M5572" s="6"/>
      <c r="N5572" s="6"/>
      <c r="O5572" s="6"/>
      <c r="P5572" s="6"/>
      <c r="Q5572" s="6"/>
      <c r="R5572" s="6"/>
      <c r="S5572" s="6"/>
      <c r="T5572" s="6"/>
      <c r="U5572" s="6"/>
      <c r="V5572" s="6"/>
      <c r="W5572" s="6"/>
      <c r="X5572" s="6"/>
      <c r="Y5572" s="6"/>
      <c r="Z5572" s="6"/>
      <c r="AA5572" s="6"/>
      <c r="AB5572" s="21"/>
      <c r="AC5572" s="21"/>
      <c r="AD5572" s="21"/>
      <c r="AE5572" s="6"/>
      <c r="AF5572" s="6"/>
      <c r="AG5572" s="6"/>
      <c r="AH5572" s="6"/>
    </row>
    <row r="5573" spans="1:34" x14ac:dyDescent="0.35">
      <c r="A5573" s="20"/>
      <c r="B5573" s="6"/>
      <c r="C5573" s="6"/>
      <c r="D5573" s="6"/>
      <c r="E5573" s="6"/>
      <c r="F5573" s="6"/>
      <c r="G5573" s="6"/>
      <c r="H5573" s="6"/>
      <c r="I5573" s="6"/>
      <c r="J5573" s="6"/>
      <c r="K5573" s="6"/>
      <c r="L5573" s="6"/>
      <c r="M5573" s="6"/>
      <c r="N5573" s="6"/>
      <c r="O5573" s="6"/>
      <c r="P5573" s="6"/>
      <c r="Q5573" s="6"/>
      <c r="R5573" s="6"/>
      <c r="S5573" s="6"/>
      <c r="T5573" s="6"/>
      <c r="U5573" s="6"/>
      <c r="V5573" s="6"/>
      <c r="W5573" s="6"/>
      <c r="X5573" s="6"/>
      <c r="Y5573" s="6"/>
      <c r="Z5573" s="6"/>
      <c r="AA5573" s="6"/>
      <c r="AB5573" s="21"/>
      <c r="AC5573" s="21"/>
      <c r="AD5573" s="21"/>
      <c r="AE5573" s="6"/>
      <c r="AF5573" s="6"/>
      <c r="AG5573" s="6"/>
      <c r="AH5573" s="6"/>
    </row>
    <row r="5574" spans="1:34" x14ac:dyDescent="0.35">
      <c r="A5574" s="20"/>
      <c r="B5574" s="6"/>
      <c r="C5574" s="6"/>
      <c r="D5574" s="6"/>
      <c r="E5574" s="6"/>
      <c r="F5574" s="6"/>
      <c r="G5574" s="6"/>
      <c r="H5574" s="6"/>
      <c r="I5574" s="6"/>
      <c r="J5574" s="6"/>
      <c r="K5574" s="6"/>
      <c r="L5574" s="6"/>
      <c r="M5574" s="6"/>
      <c r="N5574" s="6"/>
      <c r="O5574" s="6"/>
      <c r="P5574" s="6"/>
      <c r="Q5574" s="6"/>
      <c r="R5574" s="6"/>
      <c r="S5574" s="6"/>
      <c r="T5574" s="6"/>
      <c r="U5574" s="6"/>
      <c r="V5574" s="6"/>
      <c r="W5574" s="6"/>
      <c r="X5574" s="6"/>
      <c r="Y5574" s="6"/>
      <c r="Z5574" s="6"/>
      <c r="AA5574" s="6"/>
      <c r="AB5574" s="21"/>
      <c r="AC5574" s="21"/>
      <c r="AD5574" s="21"/>
      <c r="AE5574" s="6"/>
      <c r="AF5574" s="6"/>
      <c r="AG5574" s="6"/>
      <c r="AH5574" s="6"/>
    </row>
    <row r="5575" spans="1:34" x14ac:dyDescent="0.35">
      <c r="A5575" s="20"/>
      <c r="B5575" s="6"/>
      <c r="C5575" s="6"/>
      <c r="D5575" s="6"/>
      <c r="E5575" s="6"/>
      <c r="F5575" s="6"/>
      <c r="G5575" s="6"/>
      <c r="H5575" s="6"/>
      <c r="I5575" s="6"/>
      <c r="J5575" s="6"/>
      <c r="K5575" s="6"/>
      <c r="L5575" s="6"/>
      <c r="M5575" s="6"/>
      <c r="N5575" s="6"/>
      <c r="O5575" s="6"/>
      <c r="P5575" s="6"/>
      <c r="Q5575" s="6"/>
      <c r="R5575" s="6"/>
      <c r="S5575" s="6"/>
      <c r="T5575" s="6"/>
      <c r="U5575" s="6"/>
      <c r="V5575" s="6"/>
      <c r="W5575" s="6"/>
      <c r="X5575" s="6"/>
      <c r="Y5575" s="6"/>
      <c r="Z5575" s="6"/>
      <c r="AA5575" s="6"/>
      <c r="AB5575" s="21"/>
      <c r="AC5575" s="21"/>
      <c r="AD5575" s="21"/>
      <c r="AE5575" s="6"/>
      <c r="AF5575" s="6"/>
      <c r="AG5575" s="6"/>
      <c r="AH5575" s="6"/>
    </row>
    <row r="5576" spans="1:34" x14ac:dyDescent="0.35">
      <c r="A5576" s="20"/>
      <c r="B5576" s="6"/>
      <c r="C5576" s="6"/>
      <c r="D5576" s="6"/>
      <c r="E5576" s="6"/>
      <c r="F5576" s="6"/>
      <c r="G5576" s="6"/>
      <c r="H5576" s="6"/>
      <c r="I5576" s="6"/>
      <c r="J5576" s="6"/>
      <c r="K5576" s="6"/>
      <c r="L5576" s="6"/>
      <c r="M5576" s="6"/>
      <c r="N5576" s="6"/>
      <c r="O5576" s="6"/>
      <c r="P5576" s="6"/>
      <c r="Q5576" s="6"/>
      <c r="R5576" s="6"/>
      <c r="S5576" s="6"/>
      <c r="T5576" s="6"/>
      <c r="U5576" s="6"/>
      <c r="V5576" s="6"/>
      <c r="W5576" s="6"/>
      <c r="X5576" s="6"/>
      <c r="Y5576" s="6"/>
      <c r="Z5576" s="6"/>
      <c r="AA5576" s="6"/>
      <c r="AB5576" s="21"/>
      <c r="AC5576" s="21"/>
      <c r="AD5576" s="21"/>
      <c r="AE5576" s="6"/>
      <c r="AF5576" s="6"/>
      <c r="AG5576" s="6"/>
      <c r="AH5576" s="6"/>
    </row>
    <row r="5577" spans="1:34" x14ac:dyDescent="0.35">
      <c r="A5577" s="20"/>
      <c r="B5577" s="6"/>
      <c r="C5577" s="6"/>
      <c r="D5577" s="6"/>
      <c r="E5577" s="6"/>
      <c r="F5577" s="6"/>
      <c r="G5577" s="6"/>
      <c r="H5577" s="6"/>
      <c r="I5577" s="6"/>
      <c r="J5577" s="6"/>
      <c r="K5577" s="6"/>
      <c r="L5577" s="6"/>
      <c r="M5577" s="6"/>
      <c r="N5577" s="6"/>
      <c r="O5577" s="6"/>
      <c r="P5577" s="6"/>
      <c r="Q5577" s="6"/>
      <c r="R5577" s="6"/>
      <c r="S5577" s="6"/>
      <c r="T5577" s="6"/>
      <c r="U5577" s="6"/>
      <c r="V5577" s="6"/>
      <c r="W5577" s="6"/>
      <c r="X5577" s="6"/>
      <c r="Y5577" s="6"/>
      <c r="Z5577" s="6"/>
      <c r="AA5577" s="6"/>
      <c r="AB5577" s="21"/>
      <c r="AC5577" s="21"/>
      <c r="AD5577" s="21"/>
      <c r="AE5577" s="6"/>
      <c r="AF5577" s="6"/>
      <c r="AG5577" s="6"/>
      <c r="AH5577" s="6"/>
    </row>
    <row r="5578" spans="1:34" x14ac:dyDescent="0.35">
      <c r="A5578" s="20"/>
      <c r="B5578" s="6"/>
      <c r="C5578" s="6"/>
      <c r="D5578" s="6"/>
      <c r="E5578" s="6"/>
      <c r="F5578" s="6"/>
      <c r="G5578" s="6"/>
      <c r="H5578" s="6"/>
      <c r="I5578" s="6"/>
      <c r="J5578" s="6"/>
      <c r="K5578" s="6"/>
      <c r="L5578" s="6"/>
      <c r="M5578" s="6"/>
      <c r="N5578" s="6"/>
      <c r="O5578" s="6"/>
      <c r="P5578" s="6"/>
      <c r="Q5578" s="6"/>
      <c r="R5578" s="6"/>
      <c r="S5578" s="6"/>
      <c r="T5578" s="6"/>
      <c r="U5578" s="6"/>
      <c r="V5578" s="6"/>
      <c r="W5578" s="6"/>
      <c r="X5578" s="6"/>
      <c r="Y5578" s="6"/>
      <c r="Z5578" s="6"/>
      <c r="AA5578" s="6"/>
      <c r="AB5578" s="21"/>
      <c r="AC5578" s="21"/>
      <c r="AD5578" s="21"/>
      <c r="AE5578" s="6"/>
      <c r="AF5578" s="6"/>
      <c r="AG5578" s="6"/>
      <c r="AH5578" s="6"/>
    </row>
    <row r="5579" spans="1:34" x14ac:dyDescent="0.35">
      <c r="A5579" s="20"/>
      <c r="B5579" s="6"/>
      <c r="C5579" s="6"/>
      <c r="D5579" s="6"/>
      <c r="E5579" s="6"/>
      <c r="F5579" s="6"/>
      <c r="G5579" s="6"/>
      <c r="H5579" s="6"/>
      <c r="I5579" s="6"/>
      <c r="J5579" s="6"/>
      <c r="K5579" s="6"/>
      <c r="L5579" s="6"/>
      <c r="M5579" s="6"/>
      <c r="N5579" s="6"/>
      <c r="O5579" s="6"/>
      <c r="P5579" s="6"/>
      <c r="Q5579" s="6"/>
      <c r="R5579" s="6"/>
      <c r="S5579" s="6"/>
      <c r="T5579" s="6"/>
      <c r="U5579" s="6"/>
      <c r="V5579" s="6"/>
      <c r="W5579" s="6"/>
      <c r="X5579" s="6"/>
      <c r="Y5579" s="6"/>
      <c r="Z5579" s="6"/>
      <c r="AA5579" s="6"/>
      <c r="AB5579" s="21"/>
      <c r="AC5579" s="21"/>
      <c r="AD5579" s="21"/>
      <c r="AE5579" s="6"/>
      <c r="AF5579" s="6"/>
      <c r="AG5579" s="6"/>
      <c r="AH5579" s="6"/>
    </row>
    <row r="5580" spans="1:34" x14ac:dyDescent="0.35">
      <c r="A5580" s="20"/>
      <c r="B5580" s="6"/>
      <c r="C5580" s="6"/>
      <c r="D5580" s="6"/>
      <c r="E5580" s="6"/>
      <c r="F5580" s="6"/>
      <c r="G5580" s="6"/>
      <c r="H5580" s="6"/>
      <c r="I5580" s="6"/>
      <c r="J5580" s="6"/>
      <c r="K5580" s="6"/>
      <c r="L5580" s="6"/>
      <c r="M5580" s="6"/>
      <c r="N5580" s="6"/>
      <c r="O5580" s="6"/>
      <c r="P5580" s="6"/>
      <c r="Q5580" s="6"/>
      <c r="R5580" s="6"/>
      <c r="S5580" s="6"/>
      <c r="T5580" s="6"/>
      <c r="U5580" s="6"/>
      <c r="V5580" s="6"/>
      <c r="W5580" s="6"/>
      <c r="X5580" s="6"/>
      <c r="Y5580" s="6"/>
      <c r="Z5580" s="6"/>
      <c r="AA5580" s="6"/>
      <c r="AB5580" s="21"/>
      <c r="AC5580" s="21"/>
      <c r="AD5580" s="21"/>
      <c r="AE5580" s="6"/>
      <c r="AF5580" s="6"/>
      <c r="AG5580" s="6"/>
      <c r="AH5580" s="6"/>
    </row>
    <row r="5581" spans="1:34" x14ac:dyDescent="0.35">
      <c r="A5581" s="20"/>
      <c r="B5581" s="6"/>
      <c r="C5581" s="6"/>
      <c r="D5581" s="6"/>
      <c r="E5581" s="6"/>
      <c r="F5581" s="6"/>
      <c r="G5581" s="6"/>
      <c r="H5581" s="6"/>
      <c r="I5581" s="6"/>
      <c r="J5581" s="6"/>
      <c r="K5581" s="6"/>
      <c r="L5581" s="6"/>
      <c r="M5581" s="6"/>
      <c r="N5581" s="6"/>
      <c r="O5581" s="6"/>
      <c r="P5581" s="6"/>
      <c r="Q5581" s="6"/>
      <c r="R5581" s="6"/>
      <c r="S5581" s="6"/>
      <c r="T5581" s="6"/>
      <c r="U5581" s="6"/>
      <c r="V5581" s="6"/>
      <c r="W5581" s="6"/>
      <c r="X5581" s="6"/>
      <c r="Y5581" s="6"/>
      <c r="Z5581" s="6"/>
      <c r="AA5581" s="6"/>
      <c r="AB5581" s="21"/>
      <c r="AC5581" s="21"/>
      <c r="AD5581" s="21"/>
      <c r="AE5581" s="6"/>
      <c r="AF5581" s="6"/>
      <c r="AG5581" s="6"/>
      <c r="AH5581" s="6"/>
    </row>
    <row r="5582" spans="1:34" x14ac:dyDescent="0.35">
      <c r="A5582" s="20"/>
      <c r="B5582" s="6"/>
      <c r="C5582" s="6"/>
      <c r="D5582" s="6"/>
      <c r="E5582" s="6"/>
      <c r="F5582" s="6"/>
      <c r="G5582" s="6"/>
      <c r="H5582" s="6"/>
      <c r="I5582" s="6"/>
      <c r="J5582" s="6"/>
      <c r="K5582" s="6"/>
      <c r="L5582" s="6"/>
      <c r="M5582" s="6"/>
      <c r="N5582" s="6"/>
      <c r="O5582" s="6"/>
      <c r="P5582" s="6"/>
      <c r="Q5582" s="6"/>
      <c r="R5582" s="6"/>
      <c r="S5582" s="6"/>
      <c r="T5582" s="6"/>
      <c r="U5582" s="6"/>
      <c r="V5582" s="6"/>
      <c r="W5582" s="6"/>
      <c r="X5582" s="6"/>
      <c r="Y5582" s="6"/>
      <c r="Z5582" s="6"/>
      <c r="AA5582" s="6"/>
      <c r="AB5582" s="21"/>
      <c r="AC5582" s="21"/>
      <c r="AD5582" s="21"/>
      <c r="AE5582" s="6"/>
      <c r="AF5582" s="6"/>
      <c r="AG5582" s="6"/>
      <c r="AH5582" s="6"/>
    </row>
    <row r="5583" spans="1:34" x14ac:dyDescent="0.35">
      <c r="A5583" s="20"/>
      <c r="B5583" s="6"/>
      <c r="C5583" s="6"/>
      <c r="D5583" s="6"/>
      <c r="E5583" s="6"/>
      <c r="F5583" s="6"/>
      <c r="G5583" s="6"/>
      <c r="H5583" s="6"/>
      <c r="I5583" s="6"/>
      <c r="J5583" s="6"/>
      <c r="K5583" s="6"/>
      <c r="L5583" s="6"/>
      <c r="M5583" s="6"/>
      <c r="N5583" s="6"/>
      <c r="O5583" s="6"/>
      <c r="P5583" s="6"/>
      <c r="Q5583" s="6"/>
      <c r="R5583" s="6"/>
      <c r="S5583" s="6"/>
      <c r="T5583" s="6"/>
      <c r="U5583" s="6"/>
      <c r="V5583" s="6"/>
      <c r="W5583" s="6"/>
      <c r="X5583" s="6"/>
      <c r="Y5583" s="6"/>
      <c r="Z5583" s="6"/>
      <c r="AA5583" s="6"/>
      <c r="AB5583" s="21"/>
      <c r="AC5583" s="21"/>
      <c r="AD5583" s="21"/>
      <c r="AE5583" s="6"/>
      <c r="AF5583" s="6"/>
      <c r="AG5583" s="6"/>
      <c r="AH5583" s="6"/>
    </row>
    <row r="5584" spans="1:34" x14ac:dyDescent="0.35">
      <c r="A5584" s="20"/>
      <c r="B5584" s="6"/>
      <c r="C5584" s="6"/>
      <c r="D5584" s="6"/>
      <c r="E5584" s="6"/>
      <c r="F5584" s="6"/>
      <c r="G5584" s="6"/>
      <c r="H5584" s="6"/>
      <c r="I5584" s="6"/>
      <c r="J5584" s="6"/>
      <c r="K5584" s="6"/>
      <c r="L5584" s="6"/>
      <c r="M5584" s="6"/>
      <c r="N5584" s="6"/>
      <c r="O5584" s="6"/>
      <c r="P5584" s="6"/>
      <c r="Q5584" s="6"/>
      <c r="R5584" s="6"/>
      <c r="S5584" s="6"/>
      <c r="T5584" s="6"/>
      <c r="U5584" s="6"/>
      <c r="V5584" s="6"/>
      <c r="W5584" s="6"/>
      <c r="X5584" s="6"/>
      <c r="Y5584" s="6"/>
      <c r="Z5584" s="6"/>
      <c r="AA5584" s="6"/>
      <c r="AB5584" s="21"/>
      <c r="AC5584" s="21"/>
      <c r="AD5584" s="21"/>
      <c r="AE5584" s="6"/>
      <c r="AF5584" s="6"/>
      <c r="AG5584" s="6"/>
      <c r="AH5584" s="6"/>
    </row>
    <row r="5585" spans="1:34" x14ac:dyDescent="0.35">
      <c r="A5585" s="20"/>
      <c r="B5585" s="6"/>
      <c r="C5585" s="6"/>
      <c r="D5585" s="6"/>
      <c r="E5585" s="6"/>
      <c r="F5585" s="6"/>
      <c r="G5585" s="6"/>
      <c r="H5585" s="6"/>
      <c r="I5585" s="6"/>
      <c r="J5585" s="6"/>
      <c r="K5585" s="6"/>
      <c r="L5585" s="6"/>
      <c r="M5585" s="6"/>
      <c r="N5585" s="6"/>
      <c r="O5585" s="6"/>
      <c r="P5585" s="6"/>
      <c r="Q5585" s="6"/>
      <c r="R5585" s="6"/>
      <c r="S5585" s="6"/>
      <c r="T5585" s="6"/>
      <c r="U5585" s="6"/>
      <c r="V5585" s="6"/>
      <c r="W5585" s="6"/>
      <c r="X5585" s="6"/>
      <c r="Y5585" s="6"/>
      <c r="Z5585" s="6"/>
      <c r="AA5585" s="6"/>
      <c r="AB5585" s="21"/>
      <c r="AC5585" s="21"/>
      <c r="AD5585" s="21"/>
      <c r="AE5585" s="6"/>
      <c r="AF5585" s="6"/>
      <c r="AG5585" s="6"/>
      <c r="AH5585" s="6"/>
    </row>
    <row r="5586" spans="1:34" x14ac:dyDescent="0.35">
      <c r="A5586" s="20"/>
      <c r="B5586" s="6"/>
      <c r="C5586" s="6"/>
      <c r="D5586" s="6"/>
      <c r="E5586" s="6"/>
      <c r="F5586" s="6"/>
      <c r="G5586" s="6"/>
      <c r="H5586" s="6"/>
      <c r="I5586" s="6"/>
      <c r="J5586" s="6"/>
      <c r="K5586" s="6"/>
      <c r="L5586" s="6"/>
      <c r="M5586" s="6"/>
      <c r="N5586" s="6"/>
      <c r="O5586" s="6"/>
      <c r="P5586" s="6"/>
      <c r="Q5586" s="6"/>
      <c r="R5586" s="6"/>
      <c r="S5586" s="6"/>
      <c r="T5586" s="6"/>
      <c r="U5586" s="6"/>
      <c r="V5586" s="6"/>
      <c r="W5586" s="6"/>
      <c r="X5586" s="6"/>
      <c r="Y5586" s="6"/>
      <c r="Z5586" s="6"/>
      <c r="AA5586" s="6"/>
      <c r="AB5586" s="21"/>
      <c r="AC5586" s="21"/>
      <c r="AD5586" s="21"/>
      <c r="AE5586" s="6"/>
      <c r="AF5586" s="6"/>
      <c r="AG5586" s="6"/>
      <c r="AH5586" s="6"/>
    </row>
    <row r="5587" spans="1:34" x14ac:dyDescent="0.35">
      <c r="A5587" s="20"/>
      <c r="B5587" s="6"/>
      <c r="C5587" s="6"/>
      <c r="D5587" s="6"/>
      <c r="E5587" s="6"/>
      <c r="F5587" s="6"/>
      <c r="G5587" s="6"/>
      <c r="H5587" s="6"/>
      <c r="I5587" s="6"/>
      <c r="J5587" s="6"/>
      <c r="K5587" s="6"/>
      <c r="L5587" s="6"/>
      <c r="M5587" s="6"/>
      <c r="N5587" s="6"/>
      <c r="O5587" s="6"/>
      <c r="P5587" s="6"/>
      <c r="Q5587" s="6"/>
      <c r="R5587" s="6"/>
      <c r="S5587" s="6"/>
      <c r="T5587" s="6"/>
      <c r="U5587" s="6"/>
      <c r="V5587" s="6"/>
      <c r="W5587" s="6"/>
      <c r="X5587" s="6"/>
      <c r="Y5587" s="6"/>
      <c r="Z5587" s="6"/>
      <c r="AA5587" s="6"/>
      <c r="AB5587" s="21"/>
      <c r="AC5587" s="21"/>
      <c r="AD5587" s="21"/>
      <c r="AE5587" s="6"/>
      <c r="AF5587" s="6"/>
      <c r="AG5587" s="6"/>
      <c r="AH5587" s="6"/>
    </row>
    <row r="5588" spans="1:34" x14ac:dyDescent="0.35">
      <c r="A5588" s="20"/>
      <c r="B5588" s="6"/>
      <c r="C5588" s="6"/>
      <c r="D5588" s="6"/>
      <c r="E5588" s="6"/>
      <c r="F5588" s="6"/>
      <c r="G5588" s="6"/>
      <c r="H5588" s="6"/>
      <c r="I5588" s="6"/>
      <c r="J5588" s="6"/>
      <c r="K5588" s="6"/>
      <c r="L5588" s="6"/>
      <c r="M5588" s="6"/>
      <c r="N5588" s="6"/>
      <c r="O5588" s="6"/>
      <c r="P5588" s="6"/>
      <c r="Q5588" s="6"/>
      <c r="R5588" s="6"/>
      <c r="S5588" s="6"/>
      <c r="T5588" s="6"/>
      <c r="U5588" s="6"/>
      <c r="V5588" s="6"/>
      <c r="W5588" s="6"/>
      <c r="X5588" s="6"/>
      <c r="Y5588" s="6"/>
      <c r="Z5588" s="6"/>
      <c r="AA5588" s="6"/>
      <c r="AB5588" s="21"/>
      <c r="AC5588" s="21"/>
      <c r="AD5588" s="21"/>
      <c r="AE5588" s="6"/>
      <c r="AF5588" s="6"/>
      <c r="AG5588" s="6"/>
      <c r="AH5588" s="6"/>
    </row>
    <row r="5589" spans="1:34" x14ac:dyDescent="0.35">
      <c r="A5589" s="20"/>
      <c r="B5589" s="6"/>
      <c r="C5589" s="6"/>
      <c r="D5589" s="6"/>
      <c r="E5589" s="6"/>
      <c r="F5589" s="6"/>
      <c r="G5589" s="6"/>
      <c r="H5589" s="6"/>
      <c r="I5589" s="6"/>
      <c r="J5589" s="6"/>
      <c r="K5589" s="6"/>
      <c r="L5589" s="6"/>
      <c r="M5589" s="6"/>
      <c r="N5589" s="6"/>
      <c r="O5589" s="6"/>
      <c r="P5589" s="6"/>
      <c r="Q5589" s="6"/>
      <c r="R5589" s="6"/>
      <c r="S5589" s="6"/>
      <c r="T5589" s="6"/>
      <c r="U5589" s="6"/>
      <c r="V5589" s="6"/>
      <c r="W5589" s="6"/>
      <c r="X5589" s="6"/>
      <c r="Y5589" s="6"/>
      <c r="Z5589" s="6"/>
      <c r="AA5589" s="6"/>
      <c r="AB5589" s="21"/>
      <c r="AC5589" s="21"/>
      <c r="AD5589" s="21"/>
      <c r="AE5589" s="6"/>
      <c r="AF5589" s="6"/>
      <c r="AG5589" s="6"/>
      <c r="AH5589" s="6"/>
    </row>
    <row r="5590" spans="1:34" x14ac:dyDescent="0.35">
      <c r="A5590" s="20"/>
      <c r="B5590" s="6"/>
      <c r="C5590" s="6"/>
      <c r="D5590" s="6"/>
      <c r="E5590" s="6"/>
      <c r="F5590" s="6"/>
      <c r="G5590" s="6"/>
      <c r="H5590" s="6"/>
      <c r="I5590" s="6"/>
      <c r="J5590" s="6"/>
      <c r="K5590" s="6"/>
      <c r="L5590" s="6"/>
      <c r="M5590" s="6"/>
      <c r="N5590" s="6"/>
      <c r="O5590" s="6"/>
      <c r="P5590" s="6"/>
      <c r="Q5590" s="6"/>
      <c r="R5590" s="6"/>
      <c r="S5590" s="6"/>
      <c r="T5590" s="6"/>
      <c r="U5590" s="6"/>
      <c r="V5590" s="6"/>
      <c r="W5590" s="6"/>
      <c r="X5590" s="6"/>
      <c r="Y5590" s="6"/>
      <c r="Z5590" s="6"/>
      <c r="AA5590" s="6"/>
      <c r="AB5590" s="21"/>
      <c r="AC5590" s="21"/>
      <c r="AD5590" s="21"/>
      <c r="AE5590" s="6"/>
      <c r="AF5590" s="6"/>
      <c r="AG5590" s="6"/>
      <c r="AH5590" s="6"/>
    </row>
    <row r="5591" spans="1:34" x14ac:dyDescent="0.35">
      <c r="A5591" s="20"/>
      <c r="B5591" s="6"/>
      <c r="C5591" s="6"/>
      <c r="D5591" s="6"/>
      <c r="E5591" s="6"/>
      <c r="F5591" s="6"/>
      <c r="G5591" s="6"/>
      <c r="H5591" s="6"/>
      <c r="I5591" s="6"/>
      <c r="J5591" s="6"/>
      <c r="K5591" s="6"/>
      <c r="L5591" s="6"/>
      <c r="M5591" s="6"/>
      <c r="N5591" s="6"/>
      <c r="O5591" s="6"/>
      <c r="P5591" s="6"/>
      <c r="Q5591" s="6"/>
      <c r="R5591" s="6"/>
      <c r="S5591" s="6"/>
      <c r="T5591" s="6"/>
      <c r="U5591" s="6"/>
      <c r="V5591" s="6"/>
      <c r="W5591" s="6"/>
      <c r="X5591" s="6"/>
      <c r="Y5591" s="6"/>
      <c r="Z5591" s="6"/>
      <c r="AA5591" s="6"/>
      <c r="AB5591" s="21"/>
      <c r="AC5591" s="21"/>
      <c r="AD5591" s="21"/>
      <c r="AE5591" s="6"/>
      <c r="AF5591" s="6"/>
      <c r="AG5591" s="6"/>
      <c r="AH5591" s="6"/>
    </row>
    <row r="5592" spans="1:34" x14ac:dyDescent="0.35">
      <c r="A5592" s="20"/>
      <c r="B5592" s="6"/>
      <c r="C5592" s="6"/>
      <c r="D5592" s="6"/>
      <c r="E5592" s="6"/>
      <c r="F5592" s="6"/>
      <c r="G5592" s="6"/>
      <c r="H5592" s="6"/>
      <c r="I5592" s="6"/>
      <c r="J5592" s="6"/>
      <c r="K5592" s="6"/>
      <c r="L5592" s="6"/>
      <c r="M5592" s="6"/>
      <c r="N5592" s="6"/>
      <c r="O5592" s="6"/>
      <c r="P5592" s="6"/>
      <c r="Q5592" s="6"/>
      <c r="R5592" s="6"/>
      <c r="S5592" s="6"/>
      <c r="T5592" s="6"/>
      <c r="U5592" s="6"/>
      <c r="V5592" s="6"/>
      <c r="W5592" s="6"/>
      <c r="X5592" s="6"/>
      <c r="Y5592" s="6"/>
      <c r="Z5592" s="6"/>
      <c r="AA5592" s="6"/>
      <c r="AB5592" s="21"/>
      <c r="AC5592" s="21"/>
      <c r="AD5592" s="21"/>
      <c r="AE5592" s="6"/>
      <c r="AF5592" s="6"/>
      <c r="AG5592" s="6"/>
      <c r="AH5592" s="6"/>
    </row>
    <row r="5593" spans="1:34" x14ac:dyDescent="0.35">
      <c r="A5593" s="20"/>
      <c r="B5593" s="6"/>
      <c r="C5593" s="6"/>
      <c r="D5593" s="6"/>
      <c r="E5593" s="6"/>
      <c r="F5593" s="6"/>
      <c r="G5593" s="6"/>
      <c r="H5593" s="6"/>
      <c r="I5593" s="6"/>
      <c r="J5593" s="6"/>
      <c r="K5593" s="6"/>
      <c r="L5593" s="6"/>
      <c r="M5593" s="6"/>
      <c r="N5593" s="6"/>
      <c r="O5593" s="6"/>
      <c r="P5593" s="6"/>
      <c r="Q5593" s="6"/>
      <c r="R5593" s="6"/>
      <c r="S5593" s="6"/>
      <c r="T5593" s="6"/>
      <c r="U5593" s="6"/>
      <c r="V5593" s="6"/>
      <c r="W5593" s="6"/>
      <c r="X5593" s="6"/>
      <c r="Y5593" s="6"/>
      <c r="Z5593" s="6"/>
      <c r="AA5593" s="6"/>
      <c r="AB5593" s="21"/>
      <c r="AC5593" s="21"/>
      <c r="AD5593" s="21"/>
      <c r="AE5593" s="6"/>
      <c r="AF5593" s="6"/>
      <c r="AG5593" s="6"/>
      <c r="AH5593" s="6"/>
    </row>
    <row r="5594" spans="1:34" x14ac:dyDescent="0.35">
      <c r="A5594" s="20"/>
      <c r="B5594" s="6"/>
      <c r="C5594" s="6"/>
      <c r="D5594" s="6"/>
      <c r="E5594" s="6"/>
      <c r="F5594" s="6"/>
      <c r="G5594" s="6"/>
      <c r="H5594" s="6"/>
      <c r="I5594" s="6"/>
      <c r="J5594" s="6"/>
      <c r="K5594" s="6"/>
      <c r="L5594" s="6"/>
      <c r="M5594" s="6"/>
      <c r="N5594" s="6"/>
      <c r="O5594" s="6"/>
      <c r="P5594" s="6"/>
      <c r="Q5594" s="6"/>
      <c r="R5594" s="6"/>
      <c r="S5594" s="6"/>
      <c r="T5594" s="6"/>
      <c r="U5594" s="6"/>
      <c r="V5594" s="6"/>
      <c r="W5594" s="6"/>
      <c r="X5594" s="6"/>
      <c r="Y5594" s="6"/>
      <c r="Z5594" s="6"/>
      <c r="AA5594" s="6"/>
      <c r="AB5594" s="21"/>
      <c r="AC5594" s="21"/>
      <c r="AD5594" s="21"/>
      <c r="AE5594" s="6"/>
      <c r="AF5594" s="6"/>
      <c r="AG5594" s="6"/>
      <c r="AH5594" s="6"/>
    </row>
    <row r="5595" spans="1:34" x14ac:dyDescent="0.35">
      <c r="A5595" s="20"/>
      <c r="B5595" s="6"/>
      <c r="C5595" s="6"/>
      <c r="D5595" s="6"/>
      <c r="E5595" s="6"/>
      <c r="F5595" s="6"/>
      <c r="G5595" s="6"/>
      <c r="H5595" s="6"/>
      <c r="I5595" s="6"/>
      <c r="J5595" s="6"/>
      <c r="K5595" s="6"/>
      <c r="L5595" s="6"/>
      <c r="M5595" s="6"/>
      <c r="N5595" s="6"/>
      <c r="O5595" s="6"/>
      <c r="P5595" s="6"/>
      <c r="Q5595" s="6"/>
      <c r="R5595" s="6"/>
      <c r="S5595" s="6"/>
      <c r="T5595" s="6"/>
      <c r="U5595" s="6"/>
      <c r="V5595" s="6"/>
      <c r="W5595" s="6"/>
      <c r="X5595" s="6"/>
      <c r="Y5595" s="6"/>
      <c r="Z5595" s="6"/>
      <c r="AA5595" s="6"/>
      <c r="AB5595" s="21"/>
      <c r="AC5595" s="21"/>
      <c r="AD5595" s="21"/>
      <c r="AE5595" s="6"/>
      <c r="AF5595" s="6"/>
      <c r="AG5595" s="6"/>
      <c r="AH5595" s="6"/>
    </row>
    <row r="5596" spans="1:34" x14ac:dyDescent="0.35">
      <c r="A5596" s="20"/>
      <c r="B5596" s="6"/>
      <c r="C5596" s="6"/>
      <c r="D5596" s="6"/>
      <c r="E5596" s="6"/>
      <c r="F5596" s="6"/>
      <c r="G5596" s="6"/>
      <c r="H5596" s="6"/>
      <c r="I5596" s="6"/>
      <c r="J5596" s="6"/>
      <c r="K5596" s="6"/>
      <c r="L5596" s="6"/>
      <c r="M5596" s="6"/>
      <c r="N5596" s="6"/>
      <c r="O5596" s="6"/>
      <c r="P5596" s="6"/>
      <c r="Q5596" s="6"/>
      <c r="R5596" s="6"/>
      <c r="S5596" s="6"/>
      <c r="T5596" s="6"/>
      <c r="U5596" s="6"/>
      <c r="V5596" s="6"/>
      <c r="W5596" s="6"/>
      <c r="X5596" s="6"/>
      <c r="Y5596" s="6"/>
      <c r="Z5596" s="6"/>
      <c r="AA5596" s="6"/>
      <c r="AB5596" s="21"/>
      <c r="AC5596" s="21"/>
      <c r="AD5596" s="21"/>
      <c r="AE5596" s="6"/>
      <c r="AF5596" s="6"/>
      <c r="AG5596" s="6"/>
      <c r="AH5596" s="6"/>
    </row>
    <row r="5597" spans="1:34" x14ac:dyDescent="0.35">
      <c r="A5597" s="20"/>
      <c r="B5597" s="6"/>
      <c r="C5597" s="6"/>
      <c r="D5597" s="6"/>
      <c r="E5597" s="6"/>
      <c r="F5597" s="6"/>
      <c r="G5597" s="6"/>
      <c r="H5597" s="6"/>
      <c r="I5597" s="6"/>
      <c r="J5597" s="6"/>
      <c r="K5597" s="6"/>
      <c r="L5597" s="6"/>
      <c r="M5597" s="6"/>
      <c r="N5597" s="6"/>
      <c r="O5597" s="6"/>
      <c r="P5597" s="6"/>
      <c r="Q5597" s="6"/>
      <c r="R5597" s="6"/>
      <c r="S5597" s="6"/>
      <c r="T5597" s="6"/>
      <c r="U5597" s="6"/>
      <c r="V5597" s="6"/>
      <c r="W5597" s="6"/>
      <c r="X5597" s="6"/>
      <c r="Y5597" s="6"/>
      <c r="Z5597" s="6"/>
      <c r="AA5597" s="6"/>
      <c r="AB5597" s="21"/>
      <c r="AC5597" s="21"/>
      <c r="AD5597" s="21"/>
      <c r="AE5597" s="6"/>
      <c r="AF5597" s="6"/>
      <c r="AG5597" s="6"/>
      <c r="AH5597" s="6"/>
    </row>
    <row r="5598" spans="1:34" x14ac:dyDescent="0.35">
      <c r="A5598" s="20"/>
      <c r="B5598" s="6"/>
      <c r="C5598" s="6"/>
      <c r="D5598" s="6"/>
      <c r="E5598" s="6"/>
      <c r="F5598" s="6"/>
      <c r="G5598" s="6"/>
      <c r="H5598" s="6"/>
      <c r="I5598" s="6"/>
      <c r="J5598" s="6"/>
      <c r="K5598" s="6"/>
      <c r="L5598" s="6"/>
      <c r="M5598" s="6"/>
      <c r="N5598" s="6"/>
      <c r="O5598" s="6"/>
      <c r="P5598" s="6"/>
      <c r="Q5598" s="6"/>
      <c r="R5598" s="6"/>
      <c r="S5598" s="6"/>
      <c r="T5598" s="6"/>
      <c r="U5598" s="6"/>
      <c r="V5598" s="6"/>
      <c r="W5598" s="6"/>
      <c r="X5598" s="6"/>
      <c r="Y5598" s="6"/>
      <c r="Z5598" s="6"/>
      <c r="AA5598" s="6"/>
      <c r="AB5598" s="21"/>
      <c r="AC5598" s="21"/>
      <c r="AD5598" s="21"/>
      <c r="AE5598" s="6"/>
      <c r="AF5598" s="6"/>
      <c r="AG5598" s="6"/>
      <c r="AH5598" s="6"/>
    </row>
    <row r="5599" spans="1:34" x14ac:dyDescent="0.35">
      <c r="A5599" s="20"/>
      <c r="B5599" s="6"/>
      <c r="C5599" s="6"/>
      <c r="D5599" s="6"/>
      <c r="E5599" s="6"/>
      <c r="F5599" s="6"/>
      <c r="G5599" s="6"/>
      <c r="H5599" s="6"/>
      <c r="I5599" s="6"/>
      <c r="J5599" s="6"/>
      <c r="K5599" s="6"/>
      <c r="L5599" s="6"/>
      <c r="M5599" s="6"/>
      <c r="N5599" s="6"/>
      <c r="O5599" s="6"/>
      <c r="P5599" s="6"/>
      <c r="Q5599" s="6"/>
      <c r="R5599" s="6"/>
      <c r="S5599" s="6"/>
      <c r="T5599" s="6"/>
      <c r="U5599" s="6"/>
      <c r="V5599" s="6"/>
      <c r="W5599" s="6"/>
      <c r="X5599" s="6"/>
      <c r="Y5599" s="6"/>
      <c r="Z5599" s="6"/>
      <c r="AA5599" s="6"/>
      <c r="AB5599" s="21"/>
      <c r="AC5599" s="21"/>
      <c r="AD5599" s="21"/>
      <c r="AE5599" s="6"/>
      <c r="AF5599" s="6"/>
      <c r="AG5599" s="6"/>
      <c r="AH5599" s="6"/>
    </row>
    <row r="5600" spans="1:34" x14ac:dyDescent="0.35">
      <c r="A5600" s="20"/>
      <c r="B5600" s="6"/>
      <c r="C5600" s="6"/>
      <c r="D5600" s="6"/>
      <c r="E5600" s="6"/>
      <c r="F5600" s="6"/>
      <c r="G5600" s="6"/>
      <c r="H5600" s="6"/>
      <c r="I5600" s="6"/>
      <c r="J5600" s="6"/>
      <c r="K5600" s="6"/>
      <c r="L5600" s="6"/>
      <c r="M5600" s="6"/>
      <c r="N5600" s="6"/>
      <c r="O5600" s="6"/>
      <c r="P5600" s="6"/>
      <c r="Q5600" s="6"/>
      <c r="R5600" s="6"/>
      <c r="S5600" s="6"/>
      <c r="T5600" s="6"/>
      <c r="U5600" s="6"/>
      <c r="V5600" s="6"/>
      <c r="W5600" s="6"/>
      <c r="X5600" s="6"/>
      <c r="Y5600" s="6"/>
      <c r="Z5600" s="6"/>
      <c r="AA5600" s="6"/>
      <c r="AB5600" s="21"/>
      <c r="AC5600" s="21"/>
      <c r="AD5600" s="21"/>
      <c r="AE5600" s="6"/>
      <c r="AF5600" s="6"/>
      <c r="AG5600" s="6"/>
      <c r="AH5600" s="6"/>
    </row>
    <row r="5601" spans="1:34" x14ac:dyDescent="0.35">
      <c r="A5601" s="20"/>
      <c r="B5601" s="6"/>
      <c r="C5601" s="6"/>
      <c r="D5601" s="6"/>
      <c r="E5601" s="6"/>
      <c r="F5601" s="6"/>
      <c r="G5601" s="6"/>
      <c r="H5601" s="6"/>
      <c r="I5601" s="6"/>
      <c r="J5601" s="6"/>
      <c r="K5601" s="6"/>
      <c r="L5601" s="6"/>
      <c r="M5601" s="6"/>
      <c r="N5601" s="6"/>
      <c r="O5601" s="6"/>
      <c r="P5601" s="6"/>
      <c r="Q5601" s="6"/>
      <c r="R5601" s="6"/>
      <c r="S5601" s="6"/>
      <c r="T5601" s="6"/>
      <c r="U5601" s="6"/>
      <c r="V5601" s="6"/>
      <c r="W5601" s="6"/>
      <c r="X5601" s="6"/>
      <c r="Y5601" s="6"/>
      <c r="Z5601" s="6"/>
      <c r="AA5601" s="6"/>
      <c r="AB5601" s="21"/>
      <c r="AC5601" s="21"/>
      <c r="AD5601" s="21"/>
      <c r="AE5601" s="6"/>
      <c r="AF5601" s="6"/>
      <c r="AG5601" s="6"/>
      <c r="AH5601" s="6"/>
    </row>
    <row r="5602" spans="1:34" x14ac:dyDescent="0.35">
      <c r="A5602" s="20"/>
      <c r="B5602" s="6"/>
      <c r="C5602" s="6"/>
      <c r="D5602" s="6"/>
      <c r="E5602" s="6"/>
      <c r="F5602" s="6"/>
      <c r="G5602" s="6"/>
      <c r="H5602" s="6"/>
      <c r="I5602" s="6"/>
      <c r="J5602" s="6"/>
      <c r="K5602" s="6"/>
      <c r="L5602" s="6"/>
      <c r="M5602" s="6"/>
      <c r="N5602" s="6"/>
      <c r="O5602" s="6"/>
      <c r="P5602" s="6"/>
      <c r="Q5602" s="6"/>
      <c r="R5602" s="6"/>
      <c r="S5602" s="6"/>
      <c r="T5602" s="6"/>
      <c r="U5602" s="6"/>
      <c r="V5602" s="6"/>
      <c r="W5602" s="6"/>
      <c r="X5602" s="6"/>
      <c r="Y5602" s="6"/>
      <c r="Z5602" s="6"/>
      <c r="AA5602" s="6"/>
      <c r="AB5602" s="21"/>
      <c r="AC5602" s="21"/>
      <c r="AD5602" s="21"/>
      <c r="AE5602" s="6"/>
      <c r="AF5602" s="6"/>
      <c r="AG5602" s="6"/>
      <c r="AH5602" s="6"/>
    </row>
    <row r="5603" spans="1:34" x14ac:dyDescent="0.35">
      <c r="A5603" s="20"/>
      <c r="B5603" s="6"/>
      <c r="C5603" s="6"/>
      <c r="D5603" s="6"/>
      <c r="E5603" s="6"/>
      <c r="F5603" s="6"/>
      <c r="G5603" s="6"/>
      <c r="H5603" s="6"/>
      <c r="I5603" s="6"/>
      <c r="J5603" s="6"/>
      <c r="K5603" s="6"/>
      <c r="L5603" s="6"/>
      <c r="M5603" s="6"/>
      <c r="N5603" s="6"/>
      <c r="O5603" s="6"/>
      <c r="P5603" s="6"/>
      <c r="Q5603" s="6"/>
      <c r="R5603" s="6"/>
      <c r="S5603" s="6"/>
      <c r="T5603" s="6"/>
      <c r="U5603" s="6"/>
      <c r="V5603" s="6"/>
      <c r="W5603" s="6"/>
      <c r="X5603" s="6"/>
      <c r="Y5603" s="6"/>
      <c r="Z5603" s="6"/>
      <c r="AA5603" s="6"/>
      <c r="AB5603" s="21"/>
      <c r="AC5603" s="21"/>
      <c r="AD5603" s="21"/>
      <c r="AE5603" s="6"/>
      <c r="AF5603" s="6"/>
      <c r="AG5603" s="6"/>
      <c r="AH5603" s="6"/>
    </row>
    <row r="5604" spans="1:34" x14ac:dyDescent="0.35">
      <c r="A5604" s="20"/>
      <c r="B5604" s="6"/>
      <c r="C5604" s="6"/>
      <c r="D5604" s="6"/>
      <c r="E5604" s="6"/>
      <c r="F5604" s="6"/>
      <c r="G5604" s="6"/>
      <c r="H5604" s="6"/>
      <c r="I5604" s="6"/>
      <c r="J5604" s="6"/>
      <c r="K5604" s="6"/>
      <c r="L5604" s="6"/>
      <c r="M5604" s="6"/>
      <c r="N5604" s="6"/>
      <c r="O5604" s="6"/>
      <c r="P5604" s="6"/>
      <c r="Q5604" s="6"/>
      <c r="R5604" s="6"/>
      <c r="S5604" s="6"/>
      <c r="T5604" s="6"/>
      <c r="U5604" s="6"/>
      <c r="V5604" s="6"/>
      <c r="W5604" s="6"/>
      <c r="X5604" s="6"/>
      <c r="Y5604" s="6"/>
      <c r="Z5604" s="6"/>
      <c r="AA5604" s="6"/>
      <c r="AB5604" s="21"/>
      <c r="AC5604" s="21"/>
      <c r="AD5604" s="21"/>
      <c r="AE5604" s="6"/>
      <c r="AF5604" s="6"/>
      <c r="AG5604" s="6"/>
      <c r="AH5604" s="6"/>
    </row>
    <row r="5605" spans="1:34" x14ac:dyDescent="0.35">
      <c r="A5605" s="20"/>
      <c r="B5605" s="6"/>
      <c r="C5605" s="6"/>
      <c r="D5605" s="6"/>
      <c r="E5605" s="6"/>
      <c r="F5605" s="6"/>
      <c r="G5605" s="6"/>
      <c r="H5605" s="6"/>
      <c r="I5605" s="6"/>
      <c r="J5605" s="6"/>
      <c r="K5605" s="6"/>
      <c r="L5605" s="6"/>
      <c r="M5605" s="6"/>
      <c r="N5605" s="6"/>
      <c r="O5605" s="6"/>
      <c r="P5605" s="6"/>
      <c r="Q5605" s="6"/>
      <c r="R5605" s="6"/>
      <c r="S5605" s="6"/>
      <c r="T5605" s="6"/>
      <c r="U5605" s="6"/>
      <c r="V5605" s="6"/>
      <c r="W5605" s="6"/>
      <c r="X5605" s="6"/>
      <c r="Y5605" s="6"/>
      <c r="Z5605" s="6"/>
      <c r="AA5605" s="6"/>
      <c r="AB5605" s="21"/>
      <c r="AC5605" s="21"/>
      <c r="AD5605" s="21"/>
      <c r="AE5605" s="6"/>
      <c r="AF5605" s="6"/>
      <c r="AG5605" s="6"/>
      <c r="AH5605" s="6"/>
    </row>
    <row r="5606" spans="1:34" x14ac:dyDescent="0.35">
      <c r="A5606" s="20"/>
      <c r="B5606" s="6"/>
      <c r="C5606" s="6"/>
      <c r="D5606" s="6"/>
      <c r="E5606" s="6"/>
      <c r="F5606" s="6"/>
      <c r="G5606" s="6"/>
      <c r="H5606" s="6"/>
      <c r="I5606" s="6"/>
      <c r="J5606" s="6"/>
      <c r="K5606" s="6"/>
      <c r="L5606" s="6"/>
      <c r="M5606" s="6"/>
      <c r="N5606" s="6"/>
      <c r="O5606" s="6"/>
      <c r="P5606" s="6"/>
      <c r="Q5606" s="6"/>
      <c r="R5606" s="6"/>
      <c r="S5606" s="6"/>
      <c r="T5606" s="6"/>
      <c r="U5606" s="6"/>
      <c r="V5606" s="6"/>
      <c r="W5606" s="6"/>
      <c r="X5606" s="6"/>
      <c r="Y5606" s="6"/>
      <c r="Z5606" s="6"/>
      <c r="AA5606" s="6"/>
      <c r="AB5606" s="21"/>
      <c r="AC5606" s="21"/>
      <c r="AD5606" s="21"/>
      <c r="AE5606" s="6"/>
      <c r="AF5606" s="6"/>
      <c r="AG5606" s="6"/>
      <c r="AH5606" s="6"/>
    </row>
    <row r="5607" spans="1:34" x14ac:dyDescent="0.35">
      <c r="A5607" s="20"/>
      <c r="B5607" s="6"/>
      <c r="C5607" s="6"/>
      <c r="D5607" s="6"/>
      <c r="E5607" s="6"/>
      <c r="F5607" s="6"/>
      <c r="G5607" s="6"/>
      <c r="H5607" s="6"/>
      <c r="I5607" s="6"/>
      <c r="J5607" s="6"/>
      <c r="K5607" s="6"/>
      <c r="L5607" s="6"/>
      <c r="M5607" s="6"/>
      <c r="N5607" s="6"/>
      <c r="O5607" s="6"/>
      <c r="P5607" s="6"/>
      <c r="Q5607" s="6"/>
      <c r="R5607" s="6"/>
      <c r="S5607" s="6"/>
      <c r="T5607" s="6"/>
      <c r="U5607" s="6"/>
      <c r="V5607" s="6"/>
      <c r="W5607" s="6"/>
      <c r="X5607" s="6"/>
      <c r="Y5607" s="6"/>
      <c r="Z5607" s="6"/>
      <c r="AA5607" s="6"/>
      <c r="AB5607" s="21"/>
      <c r="AC5607" s="21"/>
      <c r="AD5607" s="21"/>
      <c r="AE5607" s="6"/>
      <c r="AF5607" s="6"/>
      <c r="AG5607" s="6"/>
      <c r="AH5607" s="6"/>
    </row>
    <row r="5608" spans="1:34" x14ac:dyDescent="0.35">
      <c r="A5608" s="20"/>
      <c r="B5608" s="6"/>
      <c r="C5608" s="6"/>
      <c r="D5608" s="6"/>
      <c r="E5608" s="6"/>
      <c r="F5608" s="6"/>
      <c r="G5608" s="6"/>
      <c r="H5608" s="6"/>
      <c r="I5608" s="6"/>
      <c r="J5608" s="6"/>
      <c r="K5608" s="6"/>
      <c r="L5608" s="6"/>
      <c r="M5608" s="6"/>
      <c r="N5608" s="6"/>
      <c r="O5608" s="6"/>
      <c r="P5608" s="6"/>
      <c r="Q5608" s="6"/>
      <c r="R5608" s="6"/>
      <c r="S5608" s="6"/>
      <c r="T5608" s="6"/>
      <c r="U5608" s="6"/>
      <c r="V5608" s="6"/>
      <c r="W5608" s="6"/>
      <c r="X5608" s="6"/>
      <c r="Y5608" s="6"/>
      <c r="Z5608" s="6"/>
      <c r="AA5608" s="6"/>
      <c r="AB5608" s="21"/>
      <c r="AC5608" s="21"/>
      <c r="AD5608" s="21"/>
      <c r="AE5608" s="6"/>
      <c r="AF5608" s="6"/>
      <c r="AG5608" s="6"/>
      <c r="AH5608" s="6"/>
    </row>
    <row r="5609" spans="1:34" x14ac:dyDescent="0.35">
      <c r="A5609" s="20"/>
      <c r="B5609" s="6"/>
      <c r="C5609" s="6"/>
      <c r="D5609" s="6"/>
      <c r="E5609" s="6"/>
      <c r="F5609" s="6"/>
      <c r="G5609" s="6"/>
      <c r="H5609" s="6"/>
      <c r="I5609" s="6"/>
      <c r="J5609" s="6"/>
      <c r="K5609" s="6"/>
      <c r="L5609" s="6"/>
      <c r="M5609" s="6"/>
      <c r="N5609" s="6"/>
      <c r="O5609" s="6"/>
      <c r="P5609" s="6"/>
      <c r="Q5609" s="6"/>
      <c r="R5609" s="6"/>
      <c r="S5609" s="6"/>
      <c r="T5609" s="6"/>
      <c r="U5609" s="6"/>
      <c r="V5609" s="6"/>
      <c r="W5609" s="6"/>
      <c r="X5609" s="6"/>
      <c r="Y5609" s="6"/>
      <c r="Z5609" s="6"/>
      <c r="AA5609" s="6"/>
      <c r="AB5609" s="21"/>
      <c r="AC5609" s="21"/>
      <c r="AD5609" s="21"/>
      <c r="AE5609" s="6"/>
      <c r="AF5609" s="6"/>
      <c r="AG5609" s="6"/>
      <c r="AH5609" s="6"/>
    </row>
    <row r="5610" spans="1:34" x14ac:dyDescent="0.35">
      <c r="A5610" s="20"/>
      <c r="B5610" s="6"/>
      <c r="C5610" s="6"/>
      <c r="D5610" s="6"/>
      <c r="E5610" s="6"/>
      <c r="F5610" s="6"/>
      <c r="G5610" s="6"/>
      <c r="H5610" s="6"/>
      <c r="I5610" s="6"/>
      <c r="J5610" s="6"/>
      <c r="K5610" s="6"/>
      <c r="L5610" s="6"/>
      <c r="M5610" s="6"/>
      <c r="N5610" s="6"/>
      <c r="O5610" s="6"/>
      <c r="P5610" s="6"/>
      <c r="Q5610" s="6"/>
      <c r="R5610" s="6"/>
      <c r="S5610" s="6"/>
      <c r="T5610" s="6"/>
      <c r="U5610" s="6"/>
      <c r="V5610" s="6"/>
      <c r="W5610" s="6"/>
      <c r="X5610" s="6"/>
      <c r="Y5610" s="6"/>
      <c r="Z5610" s="6"/>
      <c r="AA5610" s="6"/>
      <c r="AB5610" s="21"/>
      <c r="AC5610" s="21"/>
      <c r="AD5610" s="21"/>
      <c r="AE5610" s="6"/>
      <c r="AF5610" s="6"/>
      <c r="AG5610" s="6"/>
      <c r="AH5610" s="6"/>
    </row>
    <row r="5611" spans="1:34" x14ac:dyDescent="0.35">
      <c r="A5611" s="20"/>
      <c r="B5611" s="6"/>
      <c r="C5611" s="6"/>
      <c r="D5611" s="6"/>
      <c r="E5611" s="6"/>
      <c r="F5611" s="6"/>
      <c r="G5611" s="6"/>
      <c r="H5611" s="6"/>
      <c r="I5611" s="6"/>
      <c r="J5611" s="6"/>
      <c r="K5611" s="6"/>
      <c r="L5611" s="6"/>
      <c r="M5611" s="6"/>
      <c r="N5611" s="6"/>
      <c r="O5611" s="6"/>
      <c r="P5611" s="6"/>
      <c r="Q5611" s="6"/>
      <c r="R5611" s="6"/>
      <c r="S5611" s="6"/>
      <c r="T5611" s="6"/>
      <c r="U5611" s="6"/>
      <c r="V5611" s="6"/>
      <c r="W5611" s="6"/>
      <c r="X5611" s="6"/>
      <c r="Y5611" s="6"/>
      <c r="Z5611" s="6"/>
      <c r="AA5611" s="6"/>
      <c r="AB5611" s="21"/>
      <c r="AC5611" s="21"/>
      <c r="AD5611" s="21"/>
      <c r="AE5611" s="6"/>
      <c r="AF5611" s="6"/>
      <c r="AG5611" s="6"/>
      <c r="AH5611" s="6"/>
    </row>
    <row r="5612" spans="1:34" x14ac:dyDescent="0.35">
      <c r="A5612" s="20"/>
      <c r="B5612" s="6"/>
      <c r="C5612" s="6"/>
      <c r="D5612" s="6"/>
      <c r="E5612" s="6"/>
      <c r="F5612" s="6"/>
      <c r="G5612" s="6"/>
      <c r="H5612" s="6"/>
      <c r="I5612" s="6"/>
      <c r="J5612" s="6"/>
      <c r="K5612" s="6"/>
      <c r="L5612" s="6"/>
      <c r="M5612" s="6"/>
      <c r="N5612" s="6"/>
      <c r="O5612" s="6"/>
      <c r="P5612" s="6"/>
      <c r="Q5612" s="6"/>
      <c r="R5612" s="6"/>
      <c r="S5612" s="6"/>
      <c r="T5612" s="6"/>
      <c r="U5612" s="6"/>
      <c r="V5612" s="6"/>
      <c r="W5612" s="6"/>
      <c r="X5612" s="6"/>
      <c r="Y5612" s="6"/>
      <c r="Z5612" s="6"/>
      <c r="AA5612" s="6"/>
      <c r="AB5612" s="21"/>
      <c r="AC5612" s="21"/>
      <c r="AD5612" s="21"/>
      <c r="AE5612" s="6"/>
      <c r="AF5612" s="6"/>
      <c r="AG5612" s="6"/>
      <c r="AH5612" s="6"/>
    </row>
    <row r="5613" spans="1:34" x14ac:dyDescent="0.35">
      <c r="A5613" s="20"/>
      <c r="B5613" s="6"/>
      <c r="C5613" s="6"/>
      <c r="D5613" s="6"/>
      <c r="E5613" s="6"/>
      <c r="F5613" s="6"/>
      <c r="G5613" s="6"/>
      <c r="H5613" s="6"/>
      <c r="I5613" s="6"/>
      <c r="J5613" s="6"/>
      <c r="K5613" s="6"/>
      <c r="L5613" s="6"/>
      <c r="M5613" s="6"/>
      <c r="N5613" s="6"/>
      <c r="O5613" s="6"/>
      <c r="P5613" s="6"/>
      <c r="Q5613" s="6"/>
      <c r="R5613" s="6"/>
      <c r="S5613" s="6"/>
      <c r="T5613" s="6"/>
      <c r="U5613" s="6"/>
      <c r="V5613" s="6"/>
      <c r="W5613" s="6"/>
      <c r="X5613" s="6"/>
      <c r="Y5613" s="6"/>
      <c r="Z5613" s="6"/>
      <c r="AA5613" s="6"/>
      <c r="AB5613" s="21"/>
      <c r="AC5613" s="21"/>
      <c r="AD5613" s="21"/>
      <c r="AE5613" s="6"/>
      <c r="AF5613" s="6"/>
      <c r="AG5613" s="6"/>
      <c r="AH5613" s="6"/>
    </row>
    <row r="5614" spans="1:34" x14ac:dyDescent="0.35">
      <c r="A5614" s="20"/>
      <c r="B5614" s="6"/>
      <c r="C5614" s="6"/>
      <c r="D5614" s="6"/>
      <c r="E5614" s="6"/>
      <c r="F5614" s="6"/>
      <c r="G5614" s="6"/>
      <c r="H5614" s="6"/>
      <c r="I5614" s="6"/>
      <c r="J5614" s="6"/>
      <c r="K5614" s="6"/>
      <c r="L5614" s="6"/>
      <c r="M5614" s="6"/>
      <c r="N5614" s="6"/>
      <c r="O5614" s="6"/>
      <c r="P5614" s="6"/>
      <c r="Q5614" s="6"/>
      <c r="R5614" s="6"/>
      <c r="S5614" s="6"/>
      <c r="T5614" s="6"/>
      <c r="U5614" s="6"/>
      <c r="V5614" s="6"/>
      <c r="W5614" s="6"/>
      <c r="X5614" s="6"/>
      <c r="Y5614" s="6"/>
      <c r="Z5614" s="6"/>
      <c r="AA5614" s="6"/>
      <c r="AB5614" s="21"/>
      <c r="AC5614" s="21"/>
      <c r="AD5614" s="21"/>
      <c r="AE5614" s="6"/>
      <c r="AF5614" s="6"/>
      <c r="AG5614" s="6"/>
      <c r="AH5614" s="6"/>
    </row>
    <row r="5615" spans="1:34" x14ac:dyDescent="0.35">
      <c r="A5615" s="20"/>
      <c r="B5615" s="6"/>
      <c r="C5615" s="6"/>
      <c r="D5615" s="6"/>
      <c r="E5615" s="6"/>
      <c r="F5615" s="6"/>
      <c r="G5615" s="6"/>
      <c r="H5615" s="6"/>
      <c r="I5615" s="6"/>
      <c r="J5615" s="6"/>
      <c r="K5615" s="6"/>
      <c r="L5615" s="6"/>
      <c r="M5615" s="6"/>
      <c r="N5615" s="6"/>
      <c r="O5615" s="6"/>
      <c r="P5615" s="6"/>
      <c r="Q5615" s="6"/>
      <c r="R5615" s="6"/>
      <c r="S5615" s="6"/>
      <c r="T5615" s="6"/>
      <c r="U5615" s="6"/>
      <c r="V5615" s="6"/>
      <c r="W5615" s="6"/>
      <c r="X5615" s="6"/>
      <c r="Y5615" s="6"/>
      <c r="Z5615" s="6"/>
      <c r="AA5615" s="6"/>
      <c r="AB5615" s="21"/>
      <c r="AC5615" s="21"/>
      <c r="AD5615" s="21"/>
      <c r="AE5615" s="6"/>
      <c r="AF5615" s="6"/>
      <c r="AG5615" s="6"/>
      <c r="AH5615" s="6"/>
    </row>
    <row r="5616" spans="1:34" x14ac:dyDescent="0.35">
      <c r="A5616" s="20"/>
      <c r="B5616" s="6"/>
      <c r="C5616" s="6"/>
      <c r="D5616" s="6"/>
      <c r="E5616" s="6"/>
      <c r="F5616" s="6"/>
      <c r="G5616" s="6"/>
      <c r="H5616" s="6"/>
      <c r="I5616" s="6"/>
      <c r="J5616" s="6"/>
      <c r="K5616" s="6"/>
      <c r="L5616" s="6"/>
      <c r="M5616" s="6"/>
      <c r="N5616" s="6"/>
      <c r="O5616" s="6"/>
      <c r="P5616" s="6"/>
      <c r="Q5616" s="6"/>
      <c r="R5616" s="6"/>
      <c r="S5616" s="6"/>
      <c r="T5616" s="6"/>
      <c r="U5616" s="6"/>
      <c r="V5616" s="6"/>
      <c r="W5616" s="6"/>
      <c r="X5616" s="6"/>
      <c r="Y5616" s="6"/>
      <c r="Z5616" s="6"/>
      <c r="AA5616" s="6"/>
      <c r="AB5616" s="21"/>
      <c r="AC5616" s="21"/>
      <c r="AD5616" s="21"/>
      <c r="AE5616" s="6"/>
      <c r="AF5616" s="6"/>
      <c r="AG5616" s="6"/>
      <c r="AH5616" s="6"/>
    </row>
    <row r="5617" spans="1:34" x14ac:dyDescent="0.35">
      <c r="A5617" s="20"/>
      <c r="B5617" s="6"/>
      <c r="C5617" s="6"/>
      <c r="D5617" s="6"/>
      <c r="E5617" s="6"/>
      <c r="F5617" s="6"/>
      <c r="G5617" s="6"/>
      <c r="H5617" s="6"/>
      <c r="I5617" s="6"/>
      <c r="J5617" s="6"/>
      <c r="K5617" s="6"/>
      <c r="L5617" s="6"/>
      <c r="M5617" s="6"/>
      <c r="N5617" s="6"/>
      <c r="O5617" s="6"/>
      <c r="P5617" s="6"/>
      <c r="Q5617" s="6"/>
      <c r="R5617" s="6"/>
      <c r="S5617" s="6"/>
      <c r="T5617" s="6"/>
      <c r="U5617" s="6"/>
      <c r="V5617" s="6"/>
      <c r="W5617" s="6"/>
      <c r="X5617" s="6"/>
      <c r="Y5617" s="6"/>
      <c r="Z5617" s="6"/>
      <c r="AA5617" s="6"/>
      <c r="AB5617" s="21"/>
      <c r="AC5617" s="21"/>
      <c r="AD5617" s="21"/>
      <c r="AE5617" s="6"/>
      <c r="AF5617" s="6"/>
      <c r="AG5617" s="6"/>
      <c r="AH5617" s="6"/>
    </row>
    <row r="5618" spans="1:34" x14ac:dyDescent="0.35">
      <c r="A5618" s="20"/>
      <c r="B5618" s="6"/>
      <c r="C5618" s="6"/>
      <c r="D5618" s="6"/>
      <c r="E5618" s="6"/>
      <c r="F5618" s="6"/>
      <c r="G5618" s="6"/>
      <c r="H5618" s="6"/>
      <c r="I5618" s="6"/>
      <c r="J5618" s="6"/>
      <c r="K5618" s="6"/>
      <c r="L5618" s="6"/>
      <c r="M5618" s="6"/>
      <c r="N5618" s="6"/>
      <c r="O5618" s="6"/>
      <c r="P5618" s="6"/>
      <c r="Q5618" s="6"/>
      <c r="R5618" s="6"/>
      <c r="S5618" s="6"/>
      <c r="T5618" s="6"/>
      <c r="U5618" s="6"/>
      <c r="V5618" s="6"/>
      <c r="W5618" s="6"/>
      <c r="X5618" s="6"/>
      <c r="Y5618" s="6"/>
      <c r="Z5618" s="6"/>
      <c r="AA5618" s="6"/>
      <c r="AB5618" s="21"/>
      <c r="AC5618" s="21"/>
      <c r="AD5618" s="21"/>
      <c r="AE5618" s="6"/>
      <c r="AF5618" s="6"/>
      <c r="AG5618" s="6"/>
      <c r="AH5618" s="6"/>
    </row>
    <row r="5619" spans="1:34" x14ac:dyDescent="0.35">
      <c r="A5619" s="20"/>
      <c r="B5619" s="6"/>
      <c r="C5619" s="6"/>
      <c r="D5619" s="6"/>
      <c r="E5619" s="6"/>
      <c r="F5619" s="6"/>
      <c r="G5619" s="6"/>
      <c r="H5619" s="6"/>
      <c r="I5619" s="6"/>
      <c r="J5619" s="6"/>
      <c r="K5619" s="6"/>
      <c r="L5619" s="6"/>
      <c r="M5619" s="6"/>
      <c r="N5619" s="6"/>
      <c r="O5619" s="6"/>
      <c r="P5619" s="6"/>
      <c r="Q5619" s="6"/>
      <c r="R5619" s="6"/>
      <c r="S5619" s="6"/>
      <c r="T5619" s="6"/>
      <c r="U5619" s="6"/>
      <c r="V5619" s="6"/>
      <c r="W5619" s="6"/>
      <c r="X5619" s="6"/>
      <c r="Y5619" s="6"/>
      <c r="Z5619" s="6"/>
      <c r="AA5619" s="6"/>
      <c r="AB5619" s="21"/>
      <c r="AC5619" s="21"/>
      <c r="AD5619" s="21"/>
      <c r="AE5619" s="6"/>
      <c r="AF5619" s="6"/>
      <c r="AG5619" s="6"/>
      <c r="AH5619" s="6"/>
    </row>
    <row r="5620" spans="1:34" x14ac:dyDescent="0.35">
      <c r="A5620" s="20"/>
      <c r="B5620" s="6"/>
      <c r="C5620" s="6"/>
      <c r="D5620" s="6"/>
      <c r="E5620" s="6"/>
      <c r="F5620" s="6"/>
      <c r="G5620" s="6"/>
      <c r="H5620" s="6"/>
      <c r="I5620" s="6"/>
      <c r="J5620" s="6"/>
      <c r="K5620" s="6"/>
      <c r="L5620" s="6"/>
      <c r="M5620" s="6"/>
      <c r="N5620" s="6"/>
      <c r="O5620" s="6"/>
      <c r="P5620" s="6"/>
      <c r="Q5620" s="6"/>
      <c r="R5620" s="6"/>
      <c r="S5620" s="6"/>
      <c r="T5620" s="6"/>
      <c r="U5620" s="6"/>
      <c r="V5620" s="6"/>
      <c r="W5620" s="6"/>
      <c r="X5620" s="6"/>
      <c r="Y5620" s="6"/>
      <c r="Z5620" s="6"/>
      <c r="AA5620" s="6"/>
      <c r="AB5620" s="21"/>
      <c r="AC5620" s="21"/>
      <c r="AD5620" s="21"/>
      <c r="AE5620" s="6"/>
      <c r="AF5620" s="6"/>
      <c r="AG5620" s="6"/>
      <c r="AH5620" s="6"/>
    </row>
    <row r="5621" spans="1:34" x14ac:dyDescent="0.35">
      <c r="A5621" s="20"/>
      <c r="B5621" s="6"/>
      <c r="C5621" s="6"/>
      <c r="D5621" s="6"/>
      <c r="E5621" s="6"/>
      <c r="F5621" s="6"/>
      <c r="G5621" s="6"/>
      <c r="H5621" s="6"/>
      <c r="I5621" s="6"/>
      <c r="J5621" s="6"/>
      <c r="K5621" s="6"/>
      <c r="L5621" s="6"/>
      <c r="M5621" s="6"/>
      <c r="N5621" s="6"/>
      <c r="O5621" s="6"/>
      <c r="P5621" s="6"/>
      <c r="Q5621" s="6"/>
      <c r="R5621" s="6"/>
      <c r="S5621" s="6"/>
      <c r="T5621" s="6"/>
      <c r="U5621" s="6"/>
      <c r="V5621" s="6"/>
      <c r="W5621" s="6"/>
      <c r="X5621" s="6"/>
      <c r="Y5621" s="6"/>
      <c r="Z5621" s="6"/>
      <c r="AA5621" s="6"/>
      <c r="AB5621" s="21"/>
      <c r="AC5621" s="21"/>
      <c r="AD5621" s="21"/>
      <c r="AE5621" s="6"/>
      <c r="AF5621" s="6"/>
      <c r="AG5621" s="6"/>
      <c r="AH5621" s="6"/>
    </row>
    <row r="5622" spans="1:34" x14ac:dyDescent="0.35">
      <c r="A5622" s="20"/>
      <c r="B5622" s="6"/>
      <c r="C5622" s="6"/>
      <c r="D5622" s="6"/>
      <c r="E5622" s="6"/>
      <c r="F5622" s="6"/>
      <c r="G5622" s="6"/>
      <c r="H5622" s="6"/>
      <c r="I5622" s="6"/>
      <c r="J5622" s="6"/>
      <c r="K5622" s="6"/>
      <c r="L5622" s="6"/>
      <c r="M5622" s="6"/>
      <c r="N5622" s="6"/>
      <c r="O5622" s="6"/>
      <c r="P5622" s="6"/>
      <c r="Q5622" s="6"/>
      <c r="R5622" s="6"/>
      <c r="S5622" s="6"/>
      <c r="T5622" s="6"/>
      <c r="U5622" s="6"/>
      <c r="V5622" s="6"/>
      <c r="W5622" s="6"/>
      <c r="X5622" s="6"/>
      <c r="Y5622" s="6"/>
      <c r="Z5622" s="6"/>
      <c r="AA5622" s="6"/>
      <c r="AB5622" s="21"/>
      <c r="AC5622" s="21"/>
      <c r="AD5622" s="21"/>
      <c r="AE5622" s="6"/>
      <c r="AF5622" s="6"/>
      <c r="AG5622" s="6"/>
      <c r="AH5622" s="6"/>
    </row>
    <row r="5623" spans="1:34" x14ac:dyDescent="0.35">
      <c r="A5623" s="20"/>
      <c r="B5623" s="6"/>
      <c r="C5623" s="6"/>
      <c r="D5623" s="6"/>
      <c r="E5623" s="6"/>
      <c r="F5623" s="6"/>
      <c r="G5623" s="6"/>
      <c r="H5623" s="6"/>
      <c r="I5623" s="6"/>
      <c r="J5623" s="6"/>
      <c r="K5623" s="6"/>
      <c r="L5623" s="6"/>
      <c r="M5623" s="6"/>
      <c r="N5623" s="6"/>
      <c r="O5623" s="6"/>
      <c r="P5623" s="6"/>
      <c r="Q5623" s="6"/>
      <c r="R5623" s="6"/>
      <c r="S5623" s="6"/>
      <c r="T5623" s="6"/>
      <c r="U5623" s="6"/>
      <c r="V5623" s="6"/>
      <c r="W5623" s="6"/>
      <c r="X5623" s="6"/>
      <c r="Y5623" s="6"/>
      <c r="Z5623" s="6"/>
      <c r="AA5623" s="6"/>
      <c r="AB5623" s="21"/>
      <c r="AC5623" s="21"/>
      <c r="AD5623" s="21"/>
      <c r="AE5623" s="6"/>
      <c r="AF5623" s="6"/>
      <c r="AG5623" s="6"/>
      <c r="AH5623" s="6"/>
    </row>
    <row r="5624" spans="1:34" x14ac:dyDescent="0.35">
      <c r="A5624" s="20"/>
      <c r="B5624" s="6"/>
      <c r="C5624" s="6"/>
      <c r="D5624" s="6"/>
      <c r="E5624" s="6"/>
      <c r="F5624" s="6"/>
      <c r="G5624" s="6"/>
      <c r="H5624" s="6"/>
      <c r="I5624" s="6"/>
      <c r="J5624" s="6"/>
      <c r="K5624" s="6"/>
      <c r="L5624" s="6"/>
      <c r="M5624" s="6"/>
      <c r="N5624" s="6"/>
      <c r="O5624" s="6"/>
      <c r="P5624" s="6"/>
      <c r="Q5624" s="6"/>
      <c r="R5624" s="6"/>
      <c r="S5624" s="6"/>
      <c r="T5624" s="6"/>
      <c r="U5624" s="6"/>
      <c r="V5624" s="6"/>
      <c r="W5624" s="6"/>
      <c r="X5624" s="6"/>
      <c r="Y5624" s="6"/>
      <c r="Z5624" s="6"/>
      <c r="AA5624" s="6"/>
      <c r="AB5624" s="21"/>
      <c r="AC5624" s="21"/>
      <c r="AD5624" s="21"/>
      <c r="AE5624" s="6"/>
      <c r="AF5624" s="6"/>
      <c r="AG5624" s="6"/>
      <c r="AH5624" s="6"/>
    </row>
    <row r="5625" spans="1:34" x14ac:dyDescent="0.35">
      <c r="A5625" s="20"/>
      <c r="B5625" s="6"/>
      <c r="C5625" s="6"/>
      <c r="D5625" s="6"/>
      <c r="E5625" s="6"/>
      <c r="F5625" s="6"/>
      <c r="G5625" s="6"/>
      <c r="H5625" s="6"/>
      <c r="I5625" s="6"/>
      <c r="J5625" s="6"/>
      <c r="K5625" s="6"/>
      <c r="L5625" s="6"/>
      <c r="M5625" s="6"/>
      <c r="N5625" s="6"/>
      <c r="O5625" s="6"/>
      <c r="P5625" s="6"/>
      <c r="Q5625" s="6"/>
      <c r="R5625" s="6"/>
      <c r="S5625" s="6"/>
      <c r="T5625" s="6"/>
      <c r="U5625" s="6"/>
      <c r="V5625" s="6"/>
      <c r="W5625" s="6"/>
      <c r="X5625" s="6"/>
      <c r="Y5625" s="6"/>
      <c r="Z5625" s="6"/>
      <c r="AA5625" s="6"/>
      <c r="AB5625" s="21"/>
      <c r="AC5625" s="21"/>
      <c r="AD5625" s="21"/>
      <c r="AE5625" s="6"/>
      <c r="AF5625" s="6"/>
      <c r="AG5625" s="6"/>
      <c r="AH5625" s="6"/>
    </row>
    <row r="5626" spans="1:34" x14ac:dyDescent="0.35">
      <c r="A5626" s="20"/>
      <c r="B5626" s="6"/>
      <c r="C5626" s="6"/>
      <c r="D5626" s="6"/>
      <c r="E5626" s="6"/>
      <c r="F5626" s="6"/>
      <c r="G5626" s="6"/>
      <c r="H5626" s="6"/>
      <c r="I5626" s="6"/>
      <c r="J5626" s="6"/>
      <c r="K5626" s="6"/>
      <c r="L5626" s="6"/>
      <c r="M5626" s="6"/>
      <c r="N5626" s="6"/>
      <c r="O5626" s="6"/>
      <c r="P5626" s="6"/>
      <c r="Q5626" s="6"/>
      <c r="R5626" s="6"/>
      <c r="S5626" s="6"/>
      <c r="T5626" s="6"/>
      <c r="U5626" s="6"/>
      <c r="V5626" s="6"/>
      <c r="W5626" s="6"/>
      <c r="X5626" s="6"/>
      <c r="Y5626" s="6"/>
      <c r="Z5626" s="6"/>
      <c r="AA5626" s="6"/>
      <c r="AB5626" s="21"/>
      <c r="AC5626" s="21"/>
      <c r="AD5626" s="21"/>
      <c r="AE5626" s="6"/>
      <c r="AF5626" s="6"/>
      <c r="AG5626" s="6"/>
      <c r="AH5626" s="6"/>
    </row>
    <row r="5627" spans="1:34" x14ac:dyDescent="0.35">
      <c r="A5627" s="20"/>
      <c r="B5627" s="6"/>
      <c r="C5627" s="6"/>
      <c r="D5627" s="6"/>
      <c r="E5627" s="6"/>
      <c r="F5627" s="6"/>
      <c r="G5627" s="6"/>
      <c r="H5627" s="6"/>
      <c r="I5627" s="6"/>
      <c r="J5627" s="6"/>
      <c r="K5627" s="6"/>
      <c r="L5627" s="6"/>
      <c r="M5627" s="6"/>
      <c r="N5627" s="6"/>
      <c r="O5627" s="6"/>
      <c r="P5627" s="6"/>
      <c r="Q5627" s="6"/>
      <c r="R5627" s="6"/>
      <c r="S5627" s="6"/>
      <c r="T5627" s="6"/>
      <c r="U5627" s="6"/>
      <c r="V5627" s="6"/>
      <c r="W5627" s="6"/>
      <c r="X5627" s="6"/>
      <c r="Y5627" s="6"/>
      <c r="Z5627" s="6"/>
      <c r="AA5627" s="6"/>
      <c r="AB5627" s="21"/>
      <c r="AC5627" s="21"/>
      <c r="AD5627" s="21"/>
      <c r="AE5627" s="6"/>
      <c r="AF5627" s="6"/>
      <c r="AG5627" s="6"/>
      <c r="AH5627" s="6"/>
    </row>
    <row r="5628" spans="1:34" x14ac:dyDescent="0.35">
      <c r="A5628" s="20"/>
      <c r="B5628" s="6"/>
      <c r="C5628" s="6"/>
      <c r="D5628" s="6"/>
      <c r="E5628" s="6"/>
      <c r="F5628" s="6"/>
      <c r="G5628" s="6"/>
      <c r="H5628" s="6"/>
      <c r="I5628" s="6"/>
      <c r="J5628" s="6"/>
      <c r="K5628" s="6"/>
      <c r="L5628" s="6"/>
      <c r="M5628" s="6"/>
      <c r="N5628" s="6"/>
      <c r="O5628" s="6"/>
      <c r="P5628" s="6"/>
      <c r="Q5628" s="6"/>
      <c r="R5628" s="6"/>
      <c r="S5628" s="6"/>
      <c r="T5628" s="6"/>
      <c r="U5628" s="6"/>
      <c r="V5628" s="6"/>
      <c r="W5628" s="6"/>
      <c r="X5628" s="6"/>
      <c r="Y5628" s="6"/>
      <c r="Z5628" s="6"/>
      <c r="AA5628" s="6"/>
      <c r="AB5628" s="21"/>
      <c r="AC5628" s="21"/>
      <c r="AD5628" s="21"/>
      <c r="AE5628" s="6"/>
      <c r="AF5628" s="6"/>
      <c r="AG5628" s="6"/>
      <c r="AH5628" s="6"/>
    </row>
    <row r="5629" spans="1:34" x14ac:dyDescent="0.35">
      <c r="A5629" s="20"/>
      <c r="B5629" s="6"/>
      <c r="C5629" s="6"/>
      <c r="D5629" s="6"/>
      <c r="E5629" s="6"/>
      <c r="F5629" s="6"/>
      <c r="G5629" s="6"/>
      <c r="H5629" s="6"/>
      <c r="I5629" s="6"/>
      <c r="J5629" s="6"/>
      <c r="K5629" s="6"/>
      <c r="L5629" s="6"/>
      <c r="M5629" s="6"/>
      <c r="N5629" s="6"/>
      <c r="O5629" s="6"/>
      <c r="P5629" s="6"/>
      <c r="Q5629" s="6"/>
      <c r="R5629" s="6"/>
      <c r="S5629" s="6"/>
      <c r="T5629" s="6"/>
      <c r="U5629" s="6"/>
      <c r="V5629" s="6"/>
      <c r="W5629" s="6"/>
      <c r="X5629" s="6"/>
      <c r="Y5629" s="6"/>
      <c r="Z5629" s="6"/>
      <c r="AA5629" s="6"/>
      <c r="AB5629" s="21"/>
      <c r="AC5629" s="21"/>
      <c r="AD5629" s="21"/>
      <c r="AE5629" s="6"/>
      <c r="AF5629" s="6"/>
      <c r="AG5629" s="6"/>
      <c r="AH5629" s="6"/>
    </row>
    <row r="5630" spans="1:34" x14ac:dyDescent="0.35">
      <c r="A5630" s="20"/>
      <c r="B5630" s="6"/>
      <c r="C5630" s="6"/>
      <c r="D5630" s="6"/>
      <c r="E5630" s="6"/>
      <c r="F5630" s="6"/>
      <c r="G5630" s="6"/>
      <c r="H5630" s="6"/>
      <c r="I5630" s="6"/>
      <c r="J5630" s="6"/>
      <c r="K5630" s="6"/>
      <c r="L5630" s="6"/>
      <c r="M5630" s="6"/>
      <c r="N5630" s="6"/>
      <c r="O5630" s="6"/>
      <c r="P5630" s="6"/>
      <c r="Q5630" s="6"/>
      <c r="R5630" s="6"/>
      <c r="S5630" s="6"/>
      <c r="T5630" s="6"/>
      <c r="U5630" s="6"/>
      <c r="V5630" s="6"/>
      <c r="W5630" s="6"/>
      <c r="X5630" s="6"/>
      <c r="Y5630" s="6"/>
      <c r="Z5630" s="6"/>
      <c r="AA5630" s="6"/>
      <c r="AB5630" s="21"/>
      <c r="AC5630" s="21"/>
      <c r="AD5630" s="21"/>
      <c r="AE5630" s="6"/>
      <c r="AF5630" s="6"/>
      <c r="AG5630" s="6"/>
      <c r="AH5630" s="6"/>
    </row>
    <row r="5631" spans="1:34" x14ac:dyDescent="0.35">
      <c r="A5631" s="20"/>
      <c r="B5631" s="6"/>
      <c r="C5631" s="6"/>
      <c r="D5631" s="6"/>
      <c r="E5631" s="6"/>
      <c r="F5631" s="6"/>
      <c r="G5631" s="6"/>
      <c r="H5631" s="6"/>
      <c r="I5631" s="6"/>
      <c r="J5631" s="6"/>
      <c r="K5631" s="6"/>
      <c r="L5631" s="6"/>
      <c r="M5631" s="6"/>
      <c r="N5631" s="6"/>
      <c r="O5631" s="6"/>
      <c r="P5631" s="6"/>
      <c r="Q5631" s="6"/>
      <c r="R5631" s="6"/>
      <c r="S5631" s="6"/>
      <c r="T5631" s="6"/>
      <c r="U5631" s="6"/>
      <c r="V5631" s="6"/>
      <c r="W5631" s="6"/>
      <c r="X5631" s="6"/>
      <c r="Y5631" s="6"/>
      <c r="Z5631" s="6"/>
      <c r="AA5631" s="6"/>
      <c r="AB5631" s="21"/>
      <c r="AC5631" s="21"/>
      <c r="AD5631" s="21"/>
      <c r="AE5631" s="6"/>
      <c r="AF5631" s="6"/>
      <c r="AG5631" s="6"/>
      <c r="AH5631" s="6"/>
    </row>
    <row r="5632" spans="1:34" x14ac:dyDescent="0.35">
      <c r="A5632" s="20"/>
      <c r="B5632" s="6"/>
      <c r="C5632" s="6"/>
      <c r="D5632" s="6"/>
      <c r="E5632" s="6"/>
      <c r="F5632" s="6"/>
      <c r="G5632" s="6"/>
      <c r="H5632" s="6"/>
      <c r="I5632" s="6"/>
      <c r="J5632" s="6"/>
      <c r="K5632" s="6"/>
      <c r="L5632" s="6"/>
      <c r="M5632" s="6"/>
      <c r="N5632" s="6"/>
      <c r="O5632" s="6"/>
      <c r="P5632" s="6"/>
      <c r="Q5632" s="6"/>
      <c r="R5632" s="6"/>
      <c r="S5632" s="6"/>
      <c r="T5632" s="6"/>
      <c r="U5632" s="6"/>
      <c r="V5632" s="6"/>
      <c r="W5632" s="6"/>
      <c r="X5632" s="6"/>
      <c r="Y5632" s="6"/>
      <c r="Z5632" s="6"/>
      <c r="AA5632" s="6"/>
      <c r="AB5632" s="21"/>
      <c r="AC5632" s="21"/>
      <c r="AD5632" s="21"/>
      <c r="AE5632" s="6"/>
      <c r="AF5632" s="6"/>
      <c r="AG5632" s="6"/>
      <c r="AH5632" s="6"/>
    </row>
    <row r="5633" spans="1:34" x14ac:dyDescent="0.35">
      <c r="A5633" s="20"/>
      <c r="B5633" s="6"/>
      <c r="C5633" s="6"/>
      <c r="D5633" s="6"/>
      <c r="E5633" s="6"/>
      <c r="F5633" s="6"/>
      <c r="G5633" s="6"/>
      <c r="H5633" s="6"/>
      <c r="I5633" s="6"/>
      <c r="J5633" s="6"/>
      <c r="K5633" s="6"/>
      <c r="L5633" s="6"/>
      <c r="M5633" s="6"/>
      <c r="N5633" s="6"/>
      <c r="O5633" s="6"/>
      <c r="P5633" s="6"/>
      <c r="Q5633" s="6"/>
      <c r="R5633" s="6"/>
      <c r="S5633" s="6"/>
      <c r="T5633" s="6"/>
      <c r="U5633" s="6"/>
      <c r="V5633" s="6"/>
      <c r="W5633" s="6"/>
      <c r="X5633" s="6"/>
      <c r="Y5633" s="6"/>
      <c r="Z5633" s="6"/>
      <c r="AA5633" s="6"/>
      <c r="AB5633" s="21"/>
      <c r="AC5633" s="21"/>
      <c r="AD5633" s="21"/>
      <c r="AE5633" s="6"/>
      <c r="AF5633" s="6"/>
      <c r="AG5633" s="6"/>
      <c r="AH5633" s="6"/>
    </row>
    <row r="5634" spans="1:34" x14ac:dyDescent="0.35">
      <c r="A5634" s="20"/>
      <c r="B5634" s="6"/>
      <c r="C5634" s="6"/>
      <c r="D5634" s="6"/>
      <c r="E5634" s="6"/>
      <c r="F5634" s="6"/>
      <c r="G5634" s="6"/>
      <c r="H5634" s="6"/>
      <c r="I5634" s="6"/>
      <c r="J5634" s="6"/>
      <c r="K5634" s="6"/>
      <c r="L5634" s="6"/>
      <c r="M5634" s="6"/>
      <c r="N5634" s="6"/>
      <c r="O5634" s="6"/>
      <c r="P5634" s="6"/>
      <c r="Q5634" s="6"/>
      <c r="R5634" s="6"/>
      <c r="S5634" s="6"/>
      <c r="T5634" s="6"/>
      <c r="U5634" s="6"/>
      <c r="V5634" s="6"/>
      <c r="W5634" s="6"/>
      <c r="X5634" s="6"/>
      <c r="Y5634" s="6"/>
      <c r="Z5634" s="6"/>
      <c r="AA5634" s="6"/>
      <c r="AB5634" s="21"/>
      <c r="AC5634" s="21"/>
      <c r="AD5634" s="21"/>
      <c r="AE5634" s="6"/>
      <c r="AF5634" s="6"/>
      <c r="AG5634" s="6"/>
      <c r="AH5634" s="6"/>
    </row>
    <row r="5635" spans="1:34" x14ac:dyDescent="0.35">
      <c r="A5635" s="20"/>
      <c r="B5635" s="6"/>
      <c r="C5635" s="6"/>
      <c r="D5635" s="6"/>
      <c r="E5635" s="6"/>
      <c r="F5635" s="6"/>
      <c r="G5635" s="6"/>
      <c r="H5635" s="6"/>
      <c r="I5635" s="6"/>
      <c r="J5635" s="6"/>
      <c r="K5635" s="6"/>
      <c r="L5635" s="6"/>
      <c r="M5635" s="6"/>
      <c r="N5635" s="6"/>
      <c r="O5635" s="6"/>
      <c r="P5635" s="6"/>
      <c r="Q5635" s="6"/>
      <c r="R5635" s="6"/>
      <c r="S5635" s="6"/>
      <c r="T5635" s="6"/>
      <c r="U5635" s="6"/>
      <c r="V5635" s="6"/>
      <c r="W5635" s="6"/>
      <c r="X5635" s="6"/>
      <c r="Y5635" s="6"/>
      <c r="Z5635" s="6"/>
      <c r="AA5635" s="6"/>
      <c r="AB5635" s="21"/>
      <c r="AC5635" s="21"/>
      <c r="AD5635" s="21"/>
      <c r="AE5635" s="6"/>
      <c r="AF5635" s="6"/>
      <c r="AG5635" s="6"/>
      <c r="AH5635" s="6"/>
    </row>
    <row r="5636" spans="1:34" x14ac:dyDescent="0.35">
      <c r="A5636" s="20"/>
      <c r="B5636" s="6"/>
      <c r="C5636" s="6"/>
      <c r="D5636" s="6"/>
      <c r="E5636" s="6"/>
      <c r="F5636" s="6"/>
      <c r="G5636" s="6"/>
      <c r="H5636" s="6"/>
      <c r="I5636" s="6"/>
      <c r="J5636" s="6"/>
      <c r="K5636" s="6"/>
      <c r="L5636" s="6"/>
      <c r="M5636" s="6"/>
      <c r="N5636" s="6"/>
      <c r="O5636" s="6"/>
      <c r="P5636" s="6"/>
      <c r="Q5636" s="6"/>
      <c r="R5636" s="6"/>
      <c r="S5636" s="6"/>
      <c r="T5636" s="6"/>
      <c r="U5636" s="6"/>
      <c r="V5636" s="6"/>
      <c r="W5636" s="6"/>
      <c r="X5636" s="6"/>
      <c r="Y5636" s="6"/>
      <c r="Z5636" s="6"/>
      <c r="AA5636" s="6"/>
      <c r="AB5636" s="21"/>
      <c r="AC5636" s="21"/>
      <c r="AD5636" s="21"/>
      <c r="AE5636" s="6"/>
      <c r="AF5636" s="6"/>
      <c r="AG5636" s="6"/>
      <c r="AH5636" s="6"/>
    </row>
    <row r="5637" spans="1:34" x14ac:dyDescent="0.35">
      <c r="A5637" s="20"/>
      <c r="B5637" s="6"/>
      <c r="C5637" s="6"/>
      <c r="D5637" s="6"/>
      <c r="E5637" s="6"/>
      <c r="F5637" s="6"/>
      <c r="G5637" s="6"/>
      <c r="H5637" s="6"/>
      <c r="I5637" s="6"/>
      <c r="J5637" s="6"/>
      <c r="K5637" s="6"/>
      <c r="L5637" s="6"/>
      <c r="M5637" s="6"/>
      <c r="N5637" s="6"/>
      <c r="O5637" s="6"/>
      <c r="P5637" s="6"/>
      <c r="Q5637" s="6"/>
      <c r="R5637" s="6"/>
      <c r="S5637" s="6"/>
      <c r="T5637" s="6"/>
      <c r="U5637" s="6"/>
      <c r="V5637" s="6"/>
      <c r="W5637" s="6"/>
      <c r="X5637" s="6"/>
      <c r="Y5637" s="6"/>
      <c r="Z5637" s="6"/>
      <c r="AA5637" s="6"/>
      <c r="AB5637" s="21"/>
      <c r="AC5637" s="21"/>
      <c r="AD5637" s="21"/>
      <c r="AE5637" s="6"/>
      <c r="AF5637" s="6"/>
      <c r="AG5637" s="6"/>
      <c r="AH5637" s="6"/>
    </row>
    <row r="5638" spans="1:34" x14ac:dyDescent="0.35">
      <c r="A5638" s="20"/>
      <c r="B5638" s="6"/>
      <c r="C5638" s="6"/>
      <c r="D5638" s="6"/>
      <c r="E5638" s="6"/>
      <c r="F5638" s="6"/>
      <c r="G5638" s="6"/>
      <c r="H5638" s="6"/>
      <c r="I5638" s="6"/>
      <c r="J5638" s="6"/>
      <c r="K5638" s="6"/>
      <c r="L5638" s="6"/>
      <c r="M5638" s="6"/>
      <c r="N5638" s="6"/>
      <c r="O5638" s="6"/>
      <c r="P5638" s="6"/>
      <c r="Q5638" s="6"/>
      <c r="R5638" s="6"/>
      <c r="S5638" s="6"/>
      <c r="T5638" s="6"/>
      <c r="U5638" s="6"/>
      <c r="V5638" s="6"/>
      <c r="W5638" s="6"/>
      <c r="X5638" s="6"/>
      <c r="Y5638" s="6"/>
      <c r="Z5638" s="6"/>
      <c r="AA5638" s="6"/>
      <c r="AB5638" s="21"/>
      <c r="AC5638" s="21"/>
      <c r="AD5638" s="21"/>
      <c r="AE5638" s="6"/>
      <c r="AF5638" s="6"/>
      <c r="AG5638" s="6"/>
      <c r="AH5638" s="6"/>
    </row>
    <row r="5639" spans="1:34" x14ac:dyDescent="0.35">
      <c r="A5639" s="20"/>
      <c r="B5639" s="6"/>
      <c r="C5639" s="6"/>
      <c r="D5639" s="6"/>
      <c r="E5639" s="6"/>
      <c r="F5639" s="6"/>
      <c r="G5639" s="6"/>
      <c r="H5639" s="6"/>
      <c r="I5639" s="6"/>
      <c r="J5639" s="6"/>
      <c r="K5639" s="6"/>
      <c r="L5639" s="6"/>
      <c r="M5639" s="6"/>
      <c r="N5639" s="6"/>
      <c r="O5639" s="6"/>
      <c r="P5639" s="6"/>
      <c r="Q5639" s="6"/>
      <c r="R5639" s="6"/>
      <c r="S5639" s="6"/>
      <c r="T5639" s="6"/>
      <c r="U5639" s="6"/>
      <c r="V5639" s="6"/>
      <c r="W5639" s="6"/>
      <c r="X5639" s="6"/>
      <c r="Y5639" s="6"/>
      <c r="Z5639" s="6"/>
      <c r="AA5639" s="6"/>
      <c r="AB5639" s="21"/>
      <c r="AC5639" s="21"/>
      <c r="AD5639" s="21"/>
      <c r="AE5639" s="6"/>
      <c r="AF5639" s="6"/>
      <c r="AG5639" s="6"/>
      <c r="AH5639" s="6"/>
    </row>
    <row r="5640" spans="1:34" x14ac:dyDescent="0.35">
      <c r="A5640" s="20"/>
      <c r="B5640" s="6"/>
      <c r="C5640" s="6"/>
      <c r="D5640" s="6"/>
      <c r="E5640" s="6"/>
      <c r="F5640" s="6"/>
      <c r="G5640" s="6"/>
      <c r="H5640" s="6"/>
      <c r="I5640" s="6"/>
      <c r="J5640" s="6"/>
      <c r="K5640" s="6"/>
      <c r="L5640" s="6"/>
      <c r="M5640" s="6"/>
      <c r="N5640" s="6"/>
      <c r="O5640" s="6"/>
      <c r="P5640" s="6"/>
      <c r="Q5640" s="6"/>
      <c r="R5640" s="6"/>
      <c r="S5640" s="6"/>
      <c r="T5640" s="6"/>
      <c r="U5640" s="6"/>
      <c r="V5640" s="6"/>
      <c r="W5640" s="6"/>
      <c r="X5640" s="6"/>
      <c r="Y5640" s="6"/>
      <c r="Z5640" s="6"/>
      <c r="AA5640" s="6"/>
      <c r="AB5640" s="21"/>
      <c r="AC5640" s="21"/>
      <c r="AD5640" s="21"/>
      <c r="AE5640" s="6"/>
      <c r="AF5640" s="6"/>
      <c r="AG5640" s="6"/>
      <c r="AH5640" s="6"/>
    </row>
    <row r="5641" spans="1:34" x14ac:dyDescent="0.35">
      <c r="A5641" s="20"/>
      <c r="B5641" s="6"/>
      <c r="C5641" s="6"/>
      <c r="D5641" s="6"/>
      <c r="E5641" s="6"/>
      <c r="F5641" s="6"/>
      <c r="G5641" s="6"/>
      <c r="H5641" s="6"/>
      <c r="I5641" s="6"/>
      <c r="J5641" s="6"/>
      <c r="K5641" s="6"/>
      <c r="L5641" s="6"/>
      <c r="M5641" s="6"/>
      <c r="N5641" s="6"/>
      <c r="O5641" s="6"/>
      <c r="P5641" s="6"/>
      <c r="Q5641" s="6"/>
      <c r="R5641" s="6"/>
      <c r="S5641" s="6"/>
      <c r="T5641" s="6"/>
      <c r="U5641" s="6"/>
      <c r="V5641" s="6"/>
      <c r="W5641" s="6"/>
      <c r="X5641" s="6"/>
      <c r="Y5641" s="6"/>
      <c r="Z5641" s="6"/>
      <c r="AA5641" s="6"/>
      <c r="AB5641" s="21"/>
      <c r="AC5641" s="21"/>
      <c r="AD5641" s="21"/>
      <c r="AE5641" s="6"/>
      <c r="AF5641" s="6"/>
      <c r="AG5641" s="6"/>
      <c r="AH5641" s="6"/>
    </row>
    <row r="5642" spans="1:34" x14ac:dyDescent="0.35">
      <c r="A5642" s="20"/>
      <c r="B5642" s="6"/>
      <c r="C5642" s="6"/>
      <c r="D5642" s="6"/>
      <c r="E5642" s="6"/>
      <c r="F5642" s="6"/>
      <c r="G5642" s="6"/>
      <c r="H5642" s="6"/>
      <c r="I5642" s="6"/>
      <c r="J5642" s="6"/>
      <c r="K5642" s="6"/>
      <c r="L5642" s="6"/>
      <c r="M5642" s="6"/>
      <c r="N5642" s="6"/>
      <c r="O5642" s="6"/>
      <c r="P5642" s="6"/>
      <c r="Q5642" s="6"/>
      <c r="R5642" s="6"/>
      <c r="S5642" s="6"/>
      <c r="T5642" s="6"/>
      <c r="U5642" s="6"/>
      <c r="V5642" s="6"/>
      <c r="W5642" s="6"/>
      <c r="X5642" s="6"/>
      <c r="Y5642" s="6"/>
      <c r="Z5642" s="6"/>
      <c r="AA5642" s="6"/>
      <c r="AB5642" s="21"/>
      <c r="AC5642" s="21"/>
      <c r="AD5642" s="21"/>
      <c r="AE5642" s="6"/>
      <c r="AF5642" s="6"/>
      <c r="AG5642" s="6"/>
      <c r="AH5642" s="6"/>
    </row>
    <row r="5643" spans="1:34" x14ac:dyDescent="0.35">
      <c r="A5643" s="20"/>
      <c r="B5643" s="6"/>
      <c r="C5643" s="6"/>
      <c r="D5643" s="6"/>
      <c r="E5643" s="6"/>
      <c r="F5643" s="6"/>
      <c r="G5643" s="6"/>
      <c r="H5643" s="6"/>
      <c r="I5643" s="6"/>
      <c r="J5643" s="6"/>
      <c r="K5643" s="6"/>
      <c r="L5643" s="6"/>
      <c r="M5643" s="6"/>
      <c r="N5643" s="6"/>
      <c r="O5643" s="6"/>
      <c r="P5643" s="6"/>
      <c r="Q5643" s="6"/>
      <c r="R5643" s="6"/>
      <c r="S5643" s="6"/>
      <c r="T5643" s="6"/>
      <c r="U5643" s="6"/>
      <c r="V5643" s="6"/>
      <c r="W5643" s="6"/>
      <c r="X5643" s="6"/>
      <c r="Y5643" s="6"/>
      <c r="Z5643" s="6"/>
      <c r="AA5643" s="6"/>
      <c r="AB5643" s="21"/>
      <c r="AC5643" s="21"/>
      <c r="AD5643" s="21"/>
      <c r="AE5643" s="6"/>
      <c r="AF5643" s="6"/>
      <c r="AG5643" s="6"/>
      <c r="AH5643" s="6"/>
    </row>
    <row r="5644" spans="1:34" x14ac:dyDescent="0.35">
      <c r="A5644" s="20"/>
      <c r="B5644" s="6"/>
      <c r="C5644" s="6"/>
      <c r="D5644" s="6"/>
      <c r="E5644" s="6"/>
      <c r="F5644" s="6"/>
      <c r="G5644" s="6"/>
      <c r="H5644" s="6"/>
      <c r="I5644" s="6"/>
      <c r="J5644" s="6"/>
      <c r="K5644" s="6"/>
      <c r="L5644" s="6"/>
      <c r="M5644" s="6"/>
      <c r="N5644" s="6"/>
      <c r="O5644" s="6"/>
      <c r="P5644" s="6"/>
      <c r="Q5644" s="6"/>
      <c r="R5644" s="6"/>
      <c r="S5644" s="6"/>
      <c r="T5644" s="6"/>
      <c r="U5644" s="6"/>
      <c r="V5644" s="6"/>
      <c r="W5644" s="6"/>
      <c r="X5644" s="6"/>
      <c r="Y5644" s="6"/>
      <c r="Z5644" s="6"/>
      <c r="AA5644" s="6"/>
      <c r="AB5644" s="21"/>
      <c r="AC5644" s="21"/>
      <c r="AD5644" s="21"/>
      <c r="AE5644" s="6"/>
      <c r="AF5644" s="6"/>
      <c r="AG5644" s="6"/>
      <c r="AH5644" s="6"/>
    </row>
    <row r="5645" spans="1:34" x14ac:dyDescent="0.35">
      <c r="A5645" s="20"/>
      <c r="B5645" s="6"/>
      <c r="C5645" s="6"/>
      <c r="D5645" s="6"/>
      <c r="E5645" s="6"/>
      <c r="F5645" s="6"/>
      <c r="G5645" s="6"/>
      <c r="H5645" s="6"/>
      <c r="I5645" s="6"/>
      <c r="J5645" s="6"/>
      <c r="K5645" s="6"/>
      <c r="L5645" s="6"/>
      <c r="M5645" s="6"/>
      <c r="N5645" s="6"/>
      <c r="O5645" s="6"/>
      <c r="P5645" s="6"/>
      <c r="Q5645" s="6"/>
      <c r="R5645" s="6"/>
      <c r="S5645" s="6"/>
      <c r="T5645" s="6"/>
      <c r="U5645" s="6"/>
      <c r="V5645" s="6"/>
      <c r="W5645" s="6"/>
      <c r="X5645" s="6"/>
      <c r="Y5645" s="6"/>
      <c r="Z5645" s="6"/>
      <c r="AA5645" s="6"/>
      <c r="AB5645" s="21"/>
      <c r="AC5645" s="21"/>
      <c r="AD5645" s="21"/>
      <c r="AE5645" s="6"/>
      <c r="AF5645" s="6"/>
      <c r="AG5645" s="6"/>
      <c r="AH5645" s="6"/>
    </row>
    <row r="5646" spans="1:34" x14ac:dyDescent="0.35">
      <c r="A5646" s="20"/>
      <c r="B5646" s="6"/>
      <c r="C5646" s="6"/>
      <c r="D5646" s="6"/>
      <c r="E5646" s="6"/>
      <c r="F5646" s="6"/>
      <c r="G5646" s="6"/>
      <c r="H5646" s="6"/>
      <c r="I5646" s="6"/>
      <c r="J5646" s="6"/>
      <c r="K5646" s="6"/>
      <c r="L5646" s="6"/>
      <c r="M5646" s="6"/>
      <c r="N5646" s="6"/>
      <c r="O5646" s="6"/>
      <c r="P5646" s="6"/>
      <c r="Q5646" s="6"/>
      <c r="R5646" s="6"/>
      <c r="S5646" s="6"/>
      <c r="T5646" s="6"/>
      <c r="U5646" s="6"/>
      <c r="V5646" s="6"/>
      <c r="W5646" s="6"/>
      <c r="X5646" s="6"/>
      <c r="Y5646" s="6"/>
      <c r="Z5646" s="6"/>
      <c r="AA5646" s="6"/>
      <c r="AB5646" s="21"/>
      <c r="AC5646" s="21"/>
      <c r="AD5646" s="21"/>
      <c r="AE5646" s="6"/>
      <c r="AF5646" s="6"/>
      <c r="AG5646" s="6"/>
      <c r="AH5646" s="6"/>
    </row>
    <row r="5647" spans="1:34" x14ac:dyDescent="0.35">
      <c r="A5647" s="20"/>
      <c r="B5647" s="6"/>
      <c r="C5647" s="6"/>
      <c r="D5647" s="6"/>
      <c r="E5647" s="6"/>
      <c r="F5647" s="6"/>
      <c r="G5647" s="6"/>
      <c r="H5647" s="6"/>
      <c r="I5647" s="6"/>
      <c r="J5647" s="6"/>
      <c r="K5647" s="6"/>
      <c r="L5647" s="6"/>
      <c r="M5647" s="6"/>
      <c r="N5647" s="6"/>
      <c r="O5647" s="6"/>
      <c r="P5647" s="6"/>
      <c r="Q5647" s="6"/>
      <c r="R5647" s="6"/>
      <c r="S5647" s="6"/>
      <c r="T5647" s="6"/>
      <c r="U5647" s="6"/>
      <c r="V5647" s="6"/>
      <c r="W5647" s="6"/>
      <c r="X5647" s="6"/>
      <c r="Y5647" s="6"/>
      <c r="Z5647" s="6"/>
      <c r="AA5647" s="6"/>
      <c r="AB5647" s="21"/>
      <c r="AC5647" s="21"/>
      <c r="AD5647" s="21"/>
      <c r="AE5647" s="6"/>
      <c r="AF5647" s="6"/>
      <c r="AG5647" s="6"/>
      <c r="AH5647" s="6"/>
    </row>
    <row r="5648" spans="1:34" x14ac:dyDescent="0.35">
      <c r="A5648" s="20"/>
      <c r="B5648" s="6"/>
      <c r="C5648" s="6"/>
      <c r="D5648" s="6"/>
      <c r="E5648" s="6"/>
      <c r="F5648" s="6"/>
      <c r="G5648" s="6"/>
      <c r="H5648" s="6"/>
      <c r="I5648" s="6"/>
      <c r="J5648" s="6"/>
      <c r="K5648" s="6"/>
      <c r="L5648" s="6"/>
      <c r="M5648" s="6"/>
      <c r="N5648" s="6"/>
      <c r="O5648" s="6"/>
      <c r="P5648" s="6"/>
      <c r="Q5648" s="6"/>
      <c r="R5648" s="6"/>
      <c r="S5648" s="6"/>
      <c r="T5648" s="6"/>
      <c r="U5648" s="6"/>
      <c r="V5648" s="6"/>
      <c r="W5648" s="6"/>
      <c r="X5648" s="6"/>
      <c r="Y5648" s="6"/>
      <c r="Z5648" s="6"/>
      <c r="AA5648" s="6"/>
      <c r="AB5648" s="21"/>
      <c r="AC5648" s="21"/>
      <c r="AD5648" s="21"/>
      <c r="AE5648" s="6"/>
      <c r="AF5648" s="6"/>
      <c r="AG5648" s="6"/>
      <c r="AH5648" s="6"/>
    </row>
    <row r="5649" spans="1:34" x14ac:dyDescent="0.35">
      <c r="A5649" s="20"/>
      <c r="B5649" s="6"/>
      <c r="C5649" s="6"/>
      <c r="D5649" s="6"/>
      <c r="E5649" s="6"/>
      <c r="F5649" s="6"/>
      <c r="G5649" s="6"/>
      <c r="H5649" s="6"/>
      <c r="I5649" s="6"/>
      <c r="J5649" s="6"/>
      <c r="K5649" s="6"/>
      <c r="L5649" s="6"/>
      <c r="M5649" s="6"/>
      <c r="N5649" s="6"/>
      <c r="O5649" s="6"/>
      <c r="P5649" s="6"/>
      <c r="Q5649" s="6"/>
      <c r="R5649" s="6"/>
      <c r="S5649" s="6"/>
      <c r="T5649" s="6"/>
      <c r="U5649" s="6"/>
      <c r="V5649" s="6"/>
      <c r="W5649" s="6"/>
      <c r="X5649" s="6"/>
      <c r="Y5649" s="6"/>
      <c r="Z5649" s="6"/>
      <c r="AA5649" s="6"/>
      <c r="AB5649" s="21"/>
      <c r="AC5649" s="21"/>
      <c r="AD5649" s="21"/>
      <c r="AE5649" s="6"/>
      <c r="AF5649" s="6"/>
      <c r="AG5649" s="6"/>
      <c r="AH5649" s="6"/>
    </row>
    <row r="5650" spans="1:34" x14ac:dyDescent="0.35">
      <c r="A5650" s="20"/>
      <c r="B5650" s="6"/>
      <c r="C5650" s="6"/>
      <c r="D5650" s="6"/>
      <c r="E5650" s="6"/>
      <c r="F5650" s="6"/>
      <c r="G5650" s="6"/>
      <c r="H5650" s="6"/>
      <c r="I5650" s="6"/>
      <c r="J5650" s="6"/>
      <c r="K5650" s="6"/>
      <c r="L5650" s="6"/>
      <c r="M5650" s="6"/>
      <c r="N5650" s="6"/>
      <c r="O5650" s="6"/>
      <c r="P5650" s="6"/>
      <c r="Q5650" s="6"/>
      <c r="R5650" s="6"/>
      <c r="S5650" s="6"/>
      <c r="T5650" s="6"/>
      <c r="U5650" s="6"/>
      <c r="V5650" s="6"/>
      <c r="W5650" s="6"/>
      <c r="X5650" s="6"/>
      <c r="Y5650" s="6"/>
      <c r="Z5650" s="6"/>
      <c r="AA5650" s="6"/>
      <c r="AB5650" s="21"/>
      <c r="AC5650" s="21"/>
      <c r="AD5650" s="21"/>
      <c r="AE5650" s="6"/>
      <c r="AF5650" s="6"/>
      <c r="AG5650" s="6"/>
      <c r="AH5650" s="6"/>
    </row>
    <row r="5651" spans="1:34" x14ac:dyDescent="0.35">
      <c r="A5651" s="20"/>
      <c r="B5651" s="6"/>
      <c r="C5651" s="6"/>
      <c r="D5651" s="6"/>
      <c r="E5651" s="6"/>
      <c r="F5651" s="6"/>
      <c r="G5651" s="6"/>
      <c r="H5651" s="6"/>
      <c r="I5651" s="6"/>
      <c r="J5651" s="6"/>
      <c r="K5651" s="6"/>
      <c r="L5651" s="6"/>
      <c r="M5651" s="6"/>
      <c r="N5651" s="6"/>
      <c r="O5651" s="6"/>
      <c r="P5651" s="6"/>
      <c r="Q5651" s="6"/>
      <c r="R5651" s="6"/>
      <c r="S5651" s="6"/>
      <c r="T5651" s="6"/>
      <c r="U5651" s="6"/>
      <c r="V5651" s="6"/>
      <c r="W5651" s="6"/>
      <c r="X5651" s="6"/>
      <c r="Y5651" s="6"/>
      <c r="Z5651" s="6"/>
      <c r="AA5651" s="6"/>
      <c r="AB5651" s="21"/>
      <c r="AC5651" s="21"/>
      <c r="AD5651" s="21"/>
      <c r="AE5651" s="6"/>
      <c r="AF5651" s="6"/>
      <c r="AG5651" s="6"/>
      <c r="AH5651" s="6"/>
    </row>
    <row r="5652" spans="1:34" x14ac:dyDescent="0.35">
      <c r="A5652" s="20"/>
      <c r="B5652" s="6"/>
      <c r="C5652" s="6"/>
      <c r="D5652" s="6"/>
      <c r="E5652" s="6"/>
      <c r="F5652" s="6"/>
      <c r="G5652" s="6"/>
      <c r="H5652" s="6"/>
      <c r="I5652" s="6"/>
      <c r="J5652" s="6"/>
      <c r="K5652" s="6"/>
      <c r="L5652" s="6"/>
      <c r="M5652" s="6"/>
      <c r="N5652" s="6"/>
      <c r="O5652" s="6"/>
      <c r="P5652" s="6"/>
      <c r="Q5652" s="6"/>
      <c r="R5652" s="6"/>
      <c r="S5652" s="6"/>
      <c r="T5652" s="6"/>
      <c r="U5652" s="6"/>
      <c r="V5652" s="6"/>
      <c r="W5652" s="6"/>
      <c r="X5652" s="6"/>
      <c r="Y5652" s="6"/>
      <c r="Z5652" s="6"/>
      <c r="AA5652" s="6"/>
      <c r="AB5652" s="21"/>
      <c r="AC5652" s="21"/>
      <c r="AD5652" s="21"/>
      <c r="AE5652" s="6"/>
      <c r="AF5652" s="6"/>
      <c r="AG5652" s="6"/>
      <c r="AH5652" s="6"/>
    </row>
    <row r="5653" spans="1:34" x14ac:dyDescent="0.35">
      <c r="A5653" s="20"/>
      <c r="B5653" s="6"/>
      <c r="C5653" s="6"/>
      <c r="D5653" s="6"/>
      <c r="E5653" s="6"/>
      <c r="F5653" s="6"/>
      <c r="G5653" s="6"/>
      <c r="H5653" s="6"/>
      <c r="I5653" s="6"/>
      <c r="J5653" s="6"/>
      <c r="K5653" s="6"/>
      <c r="L5653" s="6"/>
      <c r="M5653" s="6"/>
      <c r="N5653" s="6"/>
      <c r="O5653" s="6"/>
      <c r="P5653" s="6"/>
      <c r="Q5653" s="6"/>
      <c r="R5653" s="6"/>
      <c r="S5653" s="6"/>
      <c r="T5653" s="6"/>
      <c r="U5653" s="6"/>
      <c r="V5653" s="6"/>
      <c r="W5653" s="6"/>
      <c r="X5653" s="6"/>
      <c r="Y5653" s="6"/>
      <c r="Z5653" s="6"/>
      <c r="AA5653" s="6"/>
      <c r="AB5653" s="21"/>
      <c r="AC5653" s="21"/>
      <c r="AD5653" s="21"/>
      <c r="AE5653" s="6"/>
      <c r="AF5653" s="6"/>
      <c r="AG5653" s="6"/>
      <c r="AH5653" s="6"/>
    </row>
    <row r="5654" spans="1:34" x14ac:dyDescent="0.35">
      <c r="A5654" s="20"/>
      <c r="B5654" s="6"/>
      <c r="C5654" s="6"/>
      <c r="D5654" s="6"/>
      <c r="E5654" s="6"/>
      <c r="F5654" s="6"/>
      <c r="G5654" s="6"/>
      <c r="H5654" s="6"/>
      <c r="I5654" s="6"/>
      <c r="J5654" s="6"/>
      <c r="K5654" s="6"/>
      <c r="L5654" s="6"/>
      <c r="M5654" s="6"/>
      <c r="N5654" s="6"/>
      <c r="O5654" s="6"/>
      <c r="P5654" s="6"/>
      <c r="Q5654" s="6"/>
      <c r="R5654" s="6"/>
      <c r="S5654" s="6"/>
      <c r="T5654" s="6"/>
      <c r="U5654" s="6"/>
      <c r="V5654" s="6"/>
      <c r="W5654" s="6"/>
      <c r="X5654" s="6"/>
      <c r="Y5654" s="6"/>
      <c r="Z5654" s="6"/>
      <c r="AA5654" s="6"/>
      <c r="AB5654" s="21"/>
      <c r="AC5654" s="21"/>
      <c r="AD5654" s="21"/>
      <c r="AE5654" s="6"/>
      <c r="AF5654" s="6"/>
      <c r="AG5654" s="6"/>
      <c r="AH5654" s="6"/>
    </row>
    <row r="5655" spans="1:34" x14ac:dyDescent="0.35">
      <c r="A5655" s="20"/>
      <c r="B5655" s="6"/>
      <c r="C5655" s="6"/>
      <c r="D5655" s="6"/>
      <c r="E5655" s="6"/>
      <c r="F5655" s="6"/>
      <c r="G5655" s="6"/>
      <c r="H5655" s="6"/>
      <c r="I5655" s="6"/>
      <c r="J5655" s="6"/>
      <c r="K5655" s="6"/>
      <c r="L5655" s="6"/>
      <c r="M5655" s="6"/>
      <c r="N5655" s="6"/>
      <c r="O5655" s="6"/>
      <c r="P5655" s="6"/>
      <c r="Q5655" s="6"/>
      <c r="R5655" s="6"/>
      <c r="S5655" s="6"/>
      <c r="T5655" s="6"/>
      <c r="U5655" s="6"/>
      <c r="V5655" s="6"/>
      <c r="W5655" s="6"/>
      <c r="X5655" s="6"/>
      <c r="Y5655" s="6"/>
      <c r="Z5655" s="6"/>
      <c r="AA5655" s="6"/>
      <c r="AB5655" s="21"/>
      <c r="AC5655" s="21"/>
      <c r="AD5655" s="21"/>
      <c r="AE5655" s="6"/>
      <c r="AF5655" s="6"/>
      <c r="AG5655" s="6"/>
      <c r="AH5655" s="6"/>
    </row>
    <row r="5656" spans="1:34" x14ac:dyDescent="0.35">
      <c r="A5656" s="20"/>
      <c r="B5656" s="6"/>
      <c r="C5656" s="6"/>
      <c r="D5656" s="6"/>
      <c r="E5656" s="6"/>
      <c r="F5656" s="6"/>
      <c r="G5656" s="6"/>
      <c r="H5656" s="6"/>
      <c r="I5656" s="6"/>
      <c r="J5656" s="6"/>
      <c r="K5656" s="6"/>
      <c r="L5656" s="6"/>
      <c r="M5656" s="6"/>
      <c r="N5656" s="6"/>
      <c r="O5656" s="6"/>
      <c r="P5656" s="6"/>
      <c r="Q5656" s="6"/>
      <c r="R5656" s="6"/>
      <c r="S5656" s="6"/>
      <c r="T5656" s="6"/>
      <c r="U5656" s="6"/>
      <c r="V5656" s="6"/>
      <c r="W5656" s="6"/>
      <c r="X5656" s="6"/>
      <c r="Y5656" s="6"/>
      <c r="Z5656" s="6"/>
      <c r="AA5656" s="6"/>
      <c r="AB5656" s="21"/>
      <c r="AC5656" s="21"/>
      <c r="AD5656" s="21"/>
      <c r="AE5656" s="6"/>
      <c r="AF5656" s="6"/>
      <c r="AG5656" s="6"/>
      <c r="AH5656" s="6"/>
    </row>
    <row r="5657" spans="1:34" x14ac:dyDescent="0.35">
      <c r="A5657" s="20"/>
      <c r="B5657" s="6"/>
      <c r="C5657" s="6"/>
      <c r="D5657" s="6"/>
      <c r="E5657" s="6"/>
      <c r="F5657" s="6"/>
      <c r="G5657" s="6"/>
      <c r="H5657" s="6"/>
      <c r="I5657" s="6"/>
      <c r="J5657" s="6"/>
      <c r="K5657" s="6"/>
      <c r="L5657" s="6"/>
      <c r="M5657" s="6"/>
      <c r="N5657" s="6"/>
      <c r="O5657" s="6"/>
      <c r="P5657" s="6"/>
      <c r="Q5657" s="6"/>
      <c r="R5657" s="6"/>
      <c r="S5657" s="6"/>
      <c r="T5657" s="6"/>
      <c r="U5657" s="6"/>
      <c r="V5657" s="6"/>
      <c r="W5657" s="6"/>
      <c r="X5657" s="6"/>
      <c r="Y5657" s="6"/>
      <c r="Z5657" s="6"/>
      <c r="AA5657" s="6"/>
      <c r="AB5657" s="21"/>
      <c r="AC5657" s="21"/>
      <c r="AD5657" s="21"/>
      <c r="AE5657" s="6"/>
      <c r="AF5657" s="6"/>
      <c r="AG5657" s="6"/>
      <c r="AH5657" s="6"/>
    </row>
    <row r="5658" spans="1:34" x14ac:dyDescent="0.35">
      <c r="A5658" s="20"/>
      <c r="B5658" s="6"/>
      <c r="C5658" s="6"/>
      <c r="D5658" s="6"/>
      <c r="E5658" s="6"/>
      <c r="F5658" s="6"/>
      <c r="G5658" s="6"/>
      <c r="H5658" s="6"/>
      <c r="I5658" s="6"/>
      <c r="J5658" s="6"/>
      <c r="K5658" s="6"/>
      <c r="L5658" s="6"/>
      <c r="M5658" s="6"/>
      <c r="N5658" s="6"/>
      <c r="O5658" s="6"/>
      <c r="P5658" s="6"/>
      <c r="Q5658" s="6"/>
      <c r="R5658" s="6"/>
      <c r="S5658" s="6"/>
      <c r="T5658" s="6"/>
      <c r="U5658" s="6"/>
      <c r="V5658" s="6"/>
      <c r="W5658" s="6"/>
      <c r="X5658" s="6"/>
      <c r="Y5658" s="6"/>
      <c r="Z5658" s="6"/>
      <c r="AA5658" s="6"/>
      <c r="AB5658" s="21"/>
      <c r="AC5658" s="21"/>
      <c r="AD5658" s="21"/>
      <c r="AE5658" s="6"/>
      <c r="AF5658" s="6"/>
      <c r="AG5658" s="6"/>
      <c r="AH5658" s="6"/>
    </row>
    <row r="5659" spans="1:34" x14ac:dyDescent="0.35">
      <c r="A5659" s="20"/>
      <c r="B5659" s="6"/>
      <c r="C5659" s="6"/>
      <c r="D5659" s="6"/>
      <c r="E5659" s="6"/>
      <c r="F5659" s="6"/>
      <c r="G5659" s="6"/>
      <c r="H5659" s="6"/>
      <c r="I5659" s="6"/>
      <c r="J5659" s="6"/>
      <c r="K5659" s="6"/>
      <c r="L5659" s="6"/>
      <c r="M5659" s="6"/>
      <c r="N5659" s="6"/>
      <c r="O5659" s="6"/>
      <c r="P5659" s="6"/>
      <c r="Q5659" s="6"/>
      <c r="R5659" s="6"/>
      <c r="S5659" s="6"/>
      <c r="T5659" s="6"/>
      <c r="U5659" s="6"/>
      <c r="V5659" s="6"/>
      <c r="W5659" s="6"/>
      <c r="X5659" s="6"/>
      <c r="Y5659" s="6"/>
      <c r="Z5659" s="6"/>
      <c r="AA5659" s="6"/>
      <c r="AB5659" s="21"/>
      <c r="AC5659" s="21"/>
      <c r="AD5659" s="21"/>
      <c r="AE5659" s="6"/>
      <c r="AF5659" s="6"/>
      <c r="AG5659" s="6"/>
      <c r="AH5659" s="6"/>
    </row>
    <row r="5660" spans="1:34" x14ac:dyDescent="0.35">
      <c r="A5660" s="20"/>
      <c r="B5660" s="6"/>
      <c r="C5660" s="6"/>
      <c r="D5660" s="6"/>
      <c r="E5660" s="6"/>
      <c r="F5660" s="6"/>
      <c r="G5660" s="6"/>
      <c r="H5660" s="6"/>
      <c r="I5660" s="6"/>
      <c r="J5660" s="6"/>
      <c r="K5660" s="6"/>
      <c r="L5660" s="6"/>
      <c r="M5660" s="6"/>
      <c r="N5660" s="6"/>
      <c r="O5660" s="6"/>
      <c r="P5660" s="6"/>
      <c r="Q5660" s="6"/>
      <c r="R5660" s="6"/>
      <c r="S5660" s="6"/>
      <c r="T5660" s="6"/>
      <c r="U5660" s="6"/>
      <c r="V5660" s="6"/>
      <c r="W5660" s="6"/>
      <c r="X5660" s="6"/>
      <c r="Y5660" s="6"/>
      <c r="Z5660" s="6"/>
      <c r="AA5660" s="6"/>
      <c r="AB5660" s="21"/>
      <c r="AC5660" s="21"/>
      <c r="AD5660" s="21"/>
      <c r="AE5660" s="6"/>
      <c r="AF5660" s="6"/>
      <c r="AG5660" s="6"/>
      <c r="AH5660" s="6"/>
    </row>
    <row r="5661" spans="1:34" x14ac:dyDescent="0.35">
      <c r="A5661" s="20"/>
      <c r="B5661" s="6"/>
      <c r="C5661" s="6"/>
      <c r="D5661" s="6"/>
      <c r="E5661" s="6"/>
      <c r="F5661" s="6"/>
      <c r="G5661" s="6"/>
      <c r="H5661" s="6"/>
      <c r="I5661" s="6"/>
      <c r="J5661" s="6"/>
      <c r="K5661" s="6"/>
      <c r="L5661" s="6"/>
      <c r="M5661" s="6"/>
      <c r="N5661" s="6"/>
      <c r="O5661" s="6"/>
      <c r="P5661" s="6"/>
      <c r="Q5661" s="6"/>
      <c r="R5661" s="6"/>
      <c r="S5661" s="6"/>
      <c r="T5661" s="6"/>
      <c r="U5661" s="6"/>
      <c r="V5661" s="6"/>
      <c r="W5661" s="6"/>
      <c r="X5661" s="6"/>
      <c r="Y5661" s="6"/>
      <c r="Z5661" s="6"/>
      <c r="AA5661" s="6"/>
      <c r="AB5661" s="21"/>
      <c r="AC5661" s="21"/>
      <c r="AD5661" s="21"/>
      <c r="AE5661" s="6"/>
      <c r="AF5661" s="6"/>
      <c r="AG5661" s="6"/>
      <c r="AH5661" s="6"/>
    </row>
    <row r="5662" spans="1:34" x14ac:dyDescent="0.35">
      <c r="A5662" s="20"/>
      <c r="B5662" s="6"/>
      <c r="C5662" s="6"/>
      <c r="D5662" s="6"/>
      <c r="E5662" s="6"/>
      <c r="F5662" s="6"/>
      <c r="G5662" s="6"/>
      <c r="H5662" s="6"/>
      <c r="I5662" s="6"/>
      <c r="J5662" s="6"/>
      <c r="K5662" s="6"/>
      <c r="L5662" s="6"/>
      <c r="M5662" s="6"/>
      <c r="N5662" s="6"/>
      <c r="O5662" s="6"/>
      <c r="P5662" s="6"/>
      <c r="Q5662" s="6"/>
      <c r="R5662" s="6"/>
      <c r="S5662" s="6"/>
      <c r="T5662" s="6"/>
      <c r="U5662" s="6"/>
      <c r="V5662" s="6"/>
      <c r="W5662" s="6"/>
      <c r="X5662" s="6"/>
      <c r="Y5662" s="6"/>
      <c r="Z5662" s="6"/>
      <c r="AA5662" s="6"/>
      <c r="AB5662" s="21"/>
      <c r="AC5662" s="21"/>
      <c r="AD5662" s="21"/>
      <c r="AE5662" s="6"/>
      <c r="AF5662" s="6"/>
      <c r="AG5662" s="6"/>
      <c r="AH5662" s="6"/>
    </row>
    <row r="5663" spans="1:34" x14ac:dyDescent="0.35">
      <c r="A5663" s="20"/>
      <c r="B5663" s="6"/>
      <c r="C5663" s="6"/>
      <c r="D5663" s="6"/>
      <c r="E5663" s="6"/>
      <c r="F5663" s="6"/>
      <c r="G5663" s="6"/>
      <c r="H5663" s="6"/>
      <c r="I5663" s="6"/>
      <c r="J5663" s="6"/>
      <c r="K5663" s="6"/>
      <c r="L5663" s="6"/>
      <c r="M5663" s="6"/>
      <c r="N5663" s="6"/>
      <c r="O5663" s="6"/>
      <c r="P5663" s="6"/>
      <c r="Q5663" s="6"/>
      <c r="R5663" s="6"/>
      <c r="S5663" s="6"/>
      <c r="T5663" s="6"/>
      <c r="U5663" s="6"/>
      <c r="V5663" s="6"/>
      <c r="W5663" s="6"/>
      <c r="X5663" s="6"/>
      <c r="Y5663" s="6"/>
      <c r="Z5663" s="6"/>
      <c r="AA5663" s="6"/>
      <c r="AB5663" s="21"/>
      <c r="AC5663" s="21"/>
      <c r="AD5663" s="21"/>
      <c r="AE5663" s="6"/>
      <c r="AF5663" s="6"/>
      <c r="AG5663" s="6"/>
      <c r="AH5663" s="6"/>
    </row>
    <row r="5664" spans="1:34" x14ac:dyDescent="0.35">
      <c r="A5664" s="20"/>
      <c r="B5664" s="6"/>
      <c r="C5664" s="6"/>
      <c r="D5664" s="6"/>
      <c r="E5664" s="6"/>
      <c r="F5664" s="6"/>
      <c r="G5664" s="6"/>
      <c r="H5664" s="6"/>
      <c r="I5664" s="6"/>
      <c r="J5664" s="6"/>
      <c r="K5664" s="6"/>
      <c r="L5664" s="6"/>
      <c r="M5664" s="6"/>
      <c r="N5664" s="6"/>
      <c r="O5664" s="6"/>
      <c r="P5664" s="6"/>
      <c r="Q5664" s="6"/>
      <c r="R5664" s="6"/>
      <c r="S5664" s="6"/>
      <c r="T5664" s="6"/>
      <c r="U5664" s="6"/>
      <c r="V5664" s="6"/>
      <c r="W5664" s="6"/>
      <c r="X5664" s="6"/>
      <c r="Y5664" s="6"/>
      <c r="Z5664" s="6"/>
      <c r="AA5664" s="6"/>
      <c r="AB5664" s="21"/>
      <c r="AC5664" s="21"/>
      <c r="AD5664" s="21"/>
      <c r="AE5664" s="6"/>
      <c r="AF5664" s="6"/>
      <c r="AG5664" s="6"/>
      <c r="AH5664" s="6"/>
    </row>
    <row r="5665" spans="1:34" x14ac:dyDescent="0.35">
      <c r="A5665" s="20"/>
      <c r="B5665" s="6"/>
      <c r="C5665" s="6"/>
      <c r="D5665" s="6"/>
      <c r="E5665" s="6"/>
      <c r="F5665" s="6"/>
      <c r="G5665" s="6"/>
      <c r="H5665" s="6"/>
      <c r="I5665" s="6"/>
      <c r="J5665" s="6"/>
      <c r="K5665" s="6"/>
      <c r="L5665" s="6"/>
      <c r="M5665" s="6"/>
      <c r="N5665" s="6"/>
      <c r="O5665" s="6"/>
      <c r="P5665" s="6"/>
      <c r="Q5665" s="6"/>
      <c r="R5665" s="6"/>
      <c r="S5665" s="6"/>
      <c r="T5665" s="6"/>
      <c r="U5665" s="6"/>
      <c r="V5665" s="6"/>
      <c r="W5665" s="6"/>
      <c r="X5665" s="6"/>
      <c r="Y5665" s="6"/>
      <c r="Z5665" s="6"/>
      <c r="AA5665" s="6"/>
      <c r="AB5665" s="21"/>
      <c r="AC5665" s="21"/>
      <c r="AD5665" s="21"/>
      <c r="AE5665" s="6"/>
      <c r="AF5665" s="6"/>
      <c r="AG5665" s="6"/>
      <c r="AH5665" s="6"/>
    </row>
    <row r="5666" spans="1:34" x14ac:dyDescent="0.35">
      <c r="A5666" s="20"/>
      <c r="B5666" s="6"/>
      <c r="C5666" s="6"/>
      <c r="D5666" s="6"/>
      <c r="E5666" s="6"/>
      <c r="F5666" s="6"/>
      <c r="G5666" s="6"/>
      <c r="H5666" s="6"/>
      <c r="I5666" s="6"/>
      <c r="J5666" s="6"/>
      <c r="K5666" s="6"/>
      <c r="L5666" s="6"/>
      <c r="M5666" s="6"/>
      <c r="N5666" s="6"/>
      <c r="O5666" s="6"/>
      <c r="P5666" s="6"/>
      <c r="Q5666" s="6"/>
      <c r="R5666" s="6"/>
      <c r="S5666" s="6"/>
      <c r="T5666" s="6"/>
      <c r="U5666" s="6"/>
      <c r="V5666" s="6"/>
      <c r="W5666" s="6"/>
      <c r="X5666" s="6"/>
      <c r="Y5666" s="6"/>
      <c r="Z5666" s="6"/>
      <c r="AA5666" s="6"/>
      <c r="AB5666" s="21"/>
      <c r="AC5666" s="21"/>
      <c r="AD5666" s="21"/>
      <c r="AE5666" s="6"/>
      <c r="AF5666" s="6"/>
      <c r="AG5666" s="6"/>
      <c r="AH5666" s="6"/>
    </row>
    <row r="5667" spans="1:34" x14ac:dyDescent="0.35">
      <c r="A5667" s="20"/>
      <c r="B5667" s="6"/>
      <c r="C5667" s="6"/>
      <c r="D5667" s="6"/>
      <c r="E5667" s="6"/>
      <c r="F5667" s="6"/>
      <c r="G5667" s="6"/>
      <c r="H5667" s="6"/>
      <c r="I5667" s="6"/>
      <c r="J5667" s="6"/>
      <c r="K5667" s="6"/>
      <c r="L5667" s="6"/>
      <c r="M5667" s="6"/>
      <c r="N5667" s="6"/>
      <c r="O5667" s="6"/>
      <c r="P5667" s="6"/>
      <c r="Q5667" s="6"/>
      <c r="R5667" s="6"/>
      <c r="S5667" s="6"/>
      <c r="T5667" s="6"/>
      <c r="U5667" s="6"/>
      <c r="V5667" s="6"/>
      <c r="W5667" s="6"/>
      <c r="X5667" s="6"/>
      <c r="Y5667" s="6"/>
      <c r="Z5667" s="6"/>
      <c r="AA5667" s="6"/>
      <c r="AB5667" s="21"/>
      <c r="AC5667" s="21"/>
      <c r="AD5667" s="21"/>
      <c r="AE5667" s="6"/>
      <c r="AF5667" s="6"/>
      <c r="AG5667" s="6"/>
      <c r="AH5667" s="6"/>
    </row>
    <row r="5668" spans="1:34" x14ac:dyDescent="0.35">
      <c r="A5668" s="20"/>
      <c r="B5668" s="6"/>
      <c r="C5668" s="6"/>
      <c r="D5668" s="6"/>
      <c r="E5668" s="6"/>
      <c r="F5668" s="6"/>
      <c r="G5668" s="6"/>
      <c r="H5668" s="6"/>
      <c r="I5668" s="6"/>
      <c r="J5668" s="6"/>
      <c r="K5668" s="6"/>
      <c r="L5668" s="6"/>
      <c r="M5668" s="6"/>
      <c r="N5668" s="6"/>
      <c r="O5668" s="6"/>
      <c r="P5668" s="6"/>
      <c r="Q5668" s="6"/>
      <c r="R5668" s="6"/>
      <c r="S5668" s="6"/>
      <c r="T5668" s="6"/>
      <c r="U5668" s="6"/>
      <c r="V5668" s="6"/>
      <c r="W5668" s="6"/>
      <c r="X5668" s="6"/>
      <c r="Y5668" s="6"/>
      <c r="Z5668" s="6"/>
      <c r="AA5668" s="6"/>
      <c r="AB5668" s="21"/>
      <c r="AC5668" s="21"/>
      <c r="AD5668" s="21"/>
      <c r="AE5668" s="6"/>
      <c r="AF5668" s="6"/>
      <c r="AG5668" s="6"/>
      <c r="AH5668" s="6"/>
    </row>
    <row r="5669" spans="1:34" x14ac:dyDescent="0.35">
      <c r="A5669" s="20"/>
      <c r="B5669" s="6"/>
      <c r="C5669" s="6"/>
      <c r="D5669" s="6"/>
      <c r="E5669" s="6"/>
      <c r="F5669" s="6"/>
      <c r="G5669" s="6"/>
      <c r="H5669" s="6"/>
      <c r="I5669" s="6"/>
      <c r="J5669" s="6"/>
      <c r="K5669" s="6"/>
      <c r="L5669" s="6"/>
      <c r="M5669" s="6"/>
      <c r="N5669" s="6"/>
      <c r="O5669" s="6"/>
      <c r="P5669" s="6"/>
      <c r="Q5669" s="6"/>
      <c r="R5669" s="6"/>
      <c r="S5669" s="6"/>
      <c r="T5669" s="6"/>
      <c r="U5669" s="6"/>
      <c r="V5669" s="6"/>
      <c r="W5669" s="6"/>
      <c r="X5669" s="6"/>
      <c r="Y5669" s="6"/>
      <c r="Z5669" s="6"/>
      <c r="AA5669" s="6"/>
      <c r="AB5669" s="21"/>
      <c r="AC5669" s="21"/>
      <c r="AD5669" s="21"/>
      <c r="AE5669" s="6"/>
      <c r="AF5669" s="6"/>
      <c r="AG5669" s="6"/>
      <c r="AH5669" s="6"/>
    </row>
    <row r="5670" spans="1:34" x14ac:dyDescent="0.35">
      <c r="A5670" s="20"/>
      <c r="B5670" s="6"/>
      <c r="C5670" s="6"/>
      <c r="D5670" s="6"/>
      <c r="E5670" s="6"/>
      <c r="F5670" s="6"/>
      <c r="G5670" s="6"/>
      <c r="H5670" s="6"/>
      <c r="I5670" s="6"/>
      <c r="J5670" s="6"/>
      <c r="K5670" s="6"/>
      <c r="L5670" s="6"/>
      <c r="M5670" s="6"/>
      <c r="N5670" s="6"/>
      <c r="O5670" s="6"/>
      <c r="P5670" s="6"/>
      <c r="Q5670" s="6"/>
      <c r="R5670" s="6"/>
      <c r="S5670" s="6"/>
      <c r="T5670" s="6"/>
      <c r="U5670" s="6"/>
      <c r="V5670" s="6"/>
      <c r="W5670" s="6"/>
      <c r="X5670" s="6"/>
      <c r="Y5670" s="6"/>
      <c r="Z5670" s="6"/>
      <c r="AA5670" s="6"/>
      <c r="AB5670" s="21"/>
      <c r="AC5670" s="21"/>
      <c r="AD5670" s="21"/>
      <c r="AE5670" s="6"/>
      <c r="AF5670" s="6"/>
      <c r="AG5670" s="6"/>
      <c r="AH5670" s="6"/>
    </row>
    <row r="5671" spans="1:34" x14ac:dyDescent="0.35">
      <c r="A5671" s="20"/>
      <c r="B5671" s="6"/>
      <c r="C5671" s="6"/>
      <c r="D5671" s="6"/>
      <c r="E5671" s="6"/>
      <c r="F5671" s="6"/>
      <c r="G5671" s="6"/>
      <c r="H5671" s="6"/>
      <c r="I5671" s="6"/>
      <c r="J5671" s="6"/>
      <c r="K5671" s="6"/>
      <c r="L5671" s="6"/>
      <c r="M5671" s="6"/>
      <c r="N5671" s="6"/>
      <c r="O5671" s="6"/>
      <c r="P5671" s="6"/>
      <c r="Q5671" s="6"/>
      <c r="R5671" s="6"/>
      <c r="S5671" s="6"/>
      <c r="T5671" s="6"/>
      <c r="U5671" s="6"/>
      <c r="V5671" s="6"/>
      <c r="W5671" s="6"/>
      <c r="X5671" s="6"/>
      <c r="Y5671" s="6"/>
      <c r="Z5671" s="6"/>
      <c r="AA5671" s="6"/>
      <c r="AB5671" s="21"/>
      <c r="AC5671" s="21"/>
      <c r="AD5671" s="21"/>
      <c r="AE5671" s="6"/>
      <c r="AF5671" s="6"/>
      <c r="AG5671" s="6"/>
      <c r="AH5671" s="6"/>
    </row>
    <row r="5672" spans="1:34" x14ac:dyDescent="0.35">
      <c r="A5672" s="20"/>
      <c r="B5672" s="6"/>
      <c r="C5672" s="6"/>
      <c r="D5672" s="6"/>
      <c r="E5672" s="6"/>
      <c r="F5672" s="6"/>
      <c r="G5672" s="6"/>
      <c r="H5672" s="6"/>
      <c r="I5672" s="6"/>
      <c r="J5672" s="6"/>
      <c r="K5672" s="6"/>
      <c r="L5672" s="6"/>
      <c r="M5672" s="6"/>
      <c r="N5672" s="6"/>
      <c r="O5672" s="6"/>
      <c r="P5672" s="6"/>
      <c r="Q5672" s="6"/>
      <c r="R5672" s="6"/>
      <c r="S5672" s="6"/>
      <c r="T5672" s="6"/>
      <c r="U5672" s="6"/>
      <c r="V5672" s="6"/>
      <c r="W5672" s="6"/>
      <c r="X5672" s="6"/>
      <c r="Y5672" s="6"/>
      <c r="Z5672" s="6"/>
      <c r="AA5672" s="6"/>
      <c r="AB5672" s="21"/>
      <c r="AC5672" s="21"/>
      <c r="AD5672" s="21"/>
      <c r="AE5672" s="6"/>
      <c r="AF5672" s="6"/>
      <c r="AG5672" s="6"/>
      <c r="AH5672" s="6"/>
    </row>
    <row r="5673" spans="1:34" x14ac:dyDescent="0.35">
      <c r="A5673" s="20"/>
      <c r="B5673" s="6"/>
      <c r="C5673" s="6"/>
      <c r="D5673" s="6"/>
      <c r="E5673" s="6"/>
      <c r="F5673" s="6"/>
      <c r="G5673" s="6"/>
      <c r="H5673" s="6"/>
      <c r="I5673" s="6"/>
      <c r="J5673" s="6"/>
      <c r="K5673" s="6"/>
      <c r="L5673" s="6"/>
      <c r="M5673" s="6"/>
      <c r="N5673" s="6"/>
      <c r="O5673" s="6"/>
      <c r="P5673" s="6"/>
      <c r="Q5673" s="6"/>
      <c r="R5673" s="6"/>
      <c r="S5673" s="6"/>
      <c r="T5673" s="6"/>
      <c r="U5673" s="6"/>
      <c r="V5673" s="6"/>
      <c r="W5673" s="6"/>
      <c r="X5673" s="6"/>
      <c r="Y5673" s="6"/>
      <c r="Z5673" s="6"/>
      <c r="AA5673" s="6"/>
      <c r="AB5673" s="21"/>
      <c r="AC5673" s="21"/>
      <c r="AD5673" s="21"/>
      <c r="AE5673" s="6"/>
      <c r="AF5673" s="6"/>
      <c r="AG5673" s="6"/>
      <c r="AH5673" s="6"/>
    </row>
    <row r="5674" spans="1:34" x14ac:dyDescent="0.35">
      <c r="A5674" s="20"/>
      <c r="B5674" s="6"/>
      <c r="C5674" s="6"/>
      <c r="D5674" s="6"/>
      <c r="E5674" s="6"/>
      <c r="F5674" s="6"/>
      <c r="G5674" s="6"/>
      <c r="H5674" s="6"/>
      <c r="I5674" s="6"/>
      <c r="J5674" s="6"/>
      <c r="K5674" s="6"/>
      <c r="L5674" s="6"/>
      <c r="M5674" s="6"/>
      <c r="N5674" s="6"/>
      <c r="O5674" s="6"/>
      <c r="P5674" s="6"/>
      <c r="Q5674" s="6"/>
      <c r="R5674" s="6"/>
      <c r="S5674" s="6"/>
      <c r="T5674" s="6"/>
      <c r="U5674" s="6"/>
      <c r="V5674" s="6"/>
      <c r="W5674" s="6"/>
      <c r="X5674" s="6"/>
      <c r="Y5674" s="6"/>
      <c r="Z5674" s="6"/>
      <c r="AA5674" s="6"/>
      <c r="AB5674" s="21"/>
      <c r="AC5674" s="21"/>
      <c r="AD5674" s="21"/>
      <c r="AE5674" s="6"/>
      <c r="AF5674" s="6"/>
      <c r="AG5674" s="6"/>
      <c r="AH5674" s="6"/>
    </row>
    <row r="5675" spans="1:34" x14ac:dyDescent="0.35">
      <c r="A5675" s="20"/>
      <c r="B5675" s="6"/>
      <c r="C5675" s="6"/>
      <c r="D5675" s="6"/>
      <c r="E5675" s="6"/>
      <c r="F5675" s="6"/>
      <c r="G5675" s="6"/>
      <c r="H5675" s="6"/>
      <c r="I5675" s="6"/>
      <c r="J5675" s="6"/>
      <c r="K5675" s="6"/>
      <c r="L5675" s="6"/>
      <c r="M5675" s="6"/>
      <c r="N5675" s="6"/>
      <c r="O5675" s="6"/>
      <c r="P5675" s="6"/>
      <c r="Q5675" s="6"/>
      <c r="R5675" s="6"/>
      <c r="S5675" s="6"/>
      <c r="T5675" s="6"/>
      <c r="U5675" s="6"/>
      <c r="V5675" s="6"/>
      <c r="W5675" s="6"/>
      <c r="X5675" s="6"/>
      <c r="Y5675" s="6"/>
      <c r="Z5675" s="6"/>
      <c r="AA5675" s="6"/>
      <c r="AB5675" s="21"/>
      <c r="AC5675" s="21"/>
      <c r="AD5675" s="21"/>
      <c r="AE5675" s="6"/>
      <c r="AF5675" s="6"/>
      <c r="AG5675" s="6"/>
      <c r="AH5675" s="6"/>
    </row>
    <row r="5676" spans="1:34" x14ac:dyDescent="0.35">
      <c r="A5676" s="20"/>
      <c r="B5676" s="6"/>
      <c r="C5676" s="6"/>
      <c r="D5676" s="6"/>
      <c r="E5676" s="6"/>
      <c r="F5676" s="6"/>
      <c r="G5676" s="6"/>
      <c r="H5676" s="6"/>
      <c r="I5676" s="6"/>
      <c r="J5676" s="6"/>
      <c r="K5676" s="6"/>
      <c r="L5676" s="6"/>
      <c r="M5676" s="6"/>
      <c r="N5676" s="6"/>
      <c r="O5676" s="6"/>
      <c r="P5676" s="6"/>
      <c r="Q5676" s="6"/>
      <c r="R5676" s="6"/>
      <c r="S5676" s="6"/>
      <c r="T5676" s="6"/>
      <c r="U5676" s="6"/>
      <c r="V5676" s="6"/>
      <c r="W5676" s="6"/>
      <c r="X5676" s="6"/>
      <c r="Y5676" s="6"/>
      <c r="Z5676" s="6"/>
      <c r="AA5676" s="6"/>
      <c r="AB5676" s="21"/>
      <c r="AC5676" s="21"/>
      <c r="AD5676" s="21"/>
      <c r="AE5676" s="6"/>
      <c r="AF5676" s="6"/>
      <c r="AG5676" s="6"/>
      <c r="AH5676" s="6"/>
    </row>
    <row r="5677" spans="1:34" x14ac:dyDescent="0.35">
      <c r="A5677" s="20"/>
      <c r="B5677" s="6"/>
      <c r="C5677" s="6"/>
      <c r="D5677" s="6"/>
      <c r="E5677" s="6"/>
      <c r="F5677" s="6"/>
      <c r="G5677" s="6"/>
      <c r="H5677" s="6"/>
      <c r="I5677" s="6"/>
      <c r="J5677" s="6"/>
      <c r="K5677" s="6"/>
      <c r="L5677" s="6"/>
      <c r="M5677" s="6"/>
      <c r="N5677" s="6"/>
      <c r="O5677" s="6"/>
      <c r="P5677" s="6"/>
      <c r="Q5677" s="6"/>
      <c r="R5677" s="6"/>
      <c r="S5677" s="6"/>
      <c r="T5677" s="6"/>
      <c r="U5677" s="6"/>
      <c r="V5677" s="6"/>
      <c r="W5677" s="6"/>
      <c r="X5677" s="6"/>
      <c r="Y5677" s="6"/>
      <c r="Z5677" s="6"/>
      <c r="AA5677" s="6"/>
      <c r="AB5677" s="21"/>
      <c r="AC5677" s="21"/>
      <c r="AD5677" s="21"/>
      <c r="AE5677" s="6"/>
      <c r="AF5677" s="6"/>
      <c r="AG5677" s="6"/>
      <c r="AH5677" s="6"/>
    </row>
    <row r="5678" spans="1:34" x14ac:dyDescent="0.35">
      <c r="A5678" s="20"/>
      <c r="B5678" s="6"/>
      <c r="C5678" s="6"/>
      <c r="D5678" s="6"/>
      <c r="E5678" s="6"/>
      <c r="F5678" s="6"/>
      <c r="G5678" s="6"/>
      <c r="H5678" s="6"/>
      <c r="I5678" s="6"/>
      <c r="J5678" s="6"/>
      <c r="K5678" s="6"/>
      <c r="L5678" s="6"/>
      <c r="M5678" s="6"/>
      <c r="N5678" s="6"/>
      <c r="O5678" s="6"/>
      <c r="P5678" s="6"/>
      <c r="Q5678" s="6"/>
      <c r="R5678" s="6"/>
      <c r="S5678" s="6"/>
      <c r="T5678" s="6"/>
      <c r="U5678" s="6"/>
      <c r="V5678" s="6"/>
      <c r="W5678" s="6"/>
      <c r="X5678" s="6"/>
      <c r="Y5678" s="6"/>
      <c r="Z5678" s="6"/>
      <c r="AA5678" s="6"/>
      <c r="AB5678" s="21"/>
      <c r="AC5678" s="21"/>
      <c r="AD5678" s="21"/>
      <c r="AE5678" s="6"/>
      <c r="AF5678" s="6"/>
      <c r="AG5678" s="6"/>
      <c r="AH5678" s="6"/>
    </row>
    <row r="5679" spans="1:34" x14ac:dyDescent="0.35">
      <c r="A5679" s="20"/>
      <c r="B5679" s="6"/>
      <c r="C5679" s="6"/>
      <c r="D5679" s="6"/>
      <c r="E5679" s="6"/>
      <c r="F5679" s="6"/>
      <c r="G5679" s="6"/>
      <c r="H5679" s="6"/>
      <c r="I5679" s="6"/>
      <c r="J5679" s="6"/>
      <c r="K5679" s="6"/>
      <c r="L5679" s="6"/>
      <c r="M5679" s="6"/>
      <c r="N5679" s="6"/>
      <c r="O5679" s="6"/>
      <c r="P5679" s="6"/>
      <c r="Q5679" s="6"/>
      <c r="R5679" s="6"/>
      <c r="S5679" s="6"/>
      <c r="T5679" s="6"/>
      <c r="U5679" s="6"/>
      <c r="V5679" s="6"/>
      <c r="W5679" s="6"/>
      <c r="X5679" s="6"/>
      <c r="Y5679" s="6"/>
      <c r="Z5679" s="6"/>
      <c r="AA5679" s="6"/>
      <c r="AB5679" s="21"/>
      <c r="AC5679" s="21"/>
      <c r="AD5679" s="21"/>
      <c r="AE5679" s="6"/>
      <c r="AF5679" s="6"/>
      <c r="AG5679" s="6"/>
      <c r="AH5679" s="6"/>
    </row>
    <row r="5680" spans="1:34" x14ac:dyDescent="0.35">
      <c r="A5680" s="20"/>
      <c r="B5680" s="6"/>
      <c r="C5680" s="6"/>
      <c r="D5680" s="6"/>
      <c r="E5680" s="6"/>
      <c r="F5680" s="6"/>
      <c r="G5680" s="6"/>
      <c r="H5680" s="6"/>
      <c r="I5680" s="6"/>
      <c r="J5680" s="6"/>
      <c r="K5680" s="6"/>
      <c r="L5680" s="6"/>
      <c r="M5680" s="6"/>
      <c r="N5680" s="6"/>
      <c r="O5680" s="6"/>
      <c r="P5680" s="6"/>
      <c r="Q5680" s="6"/>
      <c r="R5680" s="6"/>
      <c r="S5680" s="6"/>
      <c r="T5680" s="6"/>
      <c r="U5680" s="6"/>
      <c r="V5680" s="6"/>
      <c r="W5680" s="6"/>
      <c r="X5680" s="6"/>
      <c r="Y5680" s="6"/>
      <c r="Z5680" s="6"/>
      <c r="AA5680" s="6"/>
      <c r="AB5680" s="21"/>
      <c r="AC5680" s="21"/>
      <c r="AD5680" s="21"/>
      <c r="AE5680" s="6"/>
      <c r="AF5680" s="6"/>
      <c r="AG5680" s="6"/>
      <c r="AH5680" s="6"/>
    </row>
    <row r="5681" spans="1:34" x14ac:dyDescent="0.35">
      <c r="A5681" s="20"/>
      <c r="B5681" s="6"/>
      <c r="C5681" s="6"/>
      <c r="D5681" s="6"/>
      <c r="E5681" s="6"/>
      <c r="F5681" s="6"/>
      <c r="G5681" s="6"/>
      <c r="H5681" s="6"/>
      <c r="I5681" s="6"/>
      <c r="J5681" s="6"/>
      <c r="K5681" s="6"/>
      <c r="L5681" s="6"/>
      <c r="M5681" s="6"/>
      <c r="N5681" s="6"/>
      <c r="O5681" s="6"/>
      <c r="P5681" s="6"/>
      <c r="Q5681" s="6"/>
      <c r="R5681" s="6"/>
      <c r="S5681" s="6"/>
      <c r="T5681" s="6"/>
      <c r="U5681" s="6"/>
      <c r="V5681" s="6"/>
      <c r="W5681" s="6"/>
      <c r="X5681" s="6"/>
      <c r="Y5681" s="6"/>
      <c r="Z5681" s="6"/>
      <c r="AA5681" s="6"/>
      <c r="AB5681" s="21"/>
      <c r="AC5681" s="21"/>
      <c r="AD5681" s="21"/>
      <c r="AE5681" s="6"/>
      <c r="AF5681" s="6"/>
      <c r="AG5681" s="6"/>
      <c r="AH5681" s="6"/>
    </row>
    <row r="5682" spans="1:34" x14ac:dyDescent="0.35">
      <c r="A5682" s="20"/>
      <c r="B5682" s="6"/>
      <c r="C5682" s="6"/>
      <c r="D5682" s="6"/>
      <c r="E5682" s="6"/>
      <c r="F5682" s="6"/>
      <c r="G5682" s="6"/>
      <c r="H5682" s="6"/>
      <c r="I5682" s="6"/>
      <c r="J5682" s="6"/>
      <c r="K5682" s="6"/>
      <c r="L5682" s="6"/>
      <c r="M5682" s="6"/>
      <c r="N5682" s="6"/>
      <c r="O5682" s="6"/>
      <c r="P5682" s="6"/>
      <c r="Q5682" s="6"/>
      <c r="R5682" s="6"/>
      <c r="S5682" s="6"/>
      <c r="T5682" s="6"/>
      <c r="U5682" s="6"/>
      <c r="V5682" s="6"/>
      <c r="W5682" s="6"/>
      <c r="X5682" s="6"/>
      <c r="Y5682" s="6"/>
      <c r="Z5682" s="6"/>
      <c r="AA5682" s="6"/>
      <c r="AB5682" s="21"/>
      <c r="AC5682" s="21"/>
      <c r="AD5682" s="21"/>
      <c r="AE5682" s="6"/>
      <c r="AF5682" s="6"/>
      <c r="AG5682" s="6"/>
      <c r="AH5682" s="6"/>
    </row>
    <row r="5683" spans="1:34" x14ac:dyDescent="0.35">
      <c r="A5683" s="20"/>
      <c r="B5683" s="6"/>
      <c r="C5683" s="6"/>
      <c r="D5683" s="6"/>
      <c r="E5683" s="6"/>
      <c r="F5683" s="6"/>
      <c r="G5683" s="6"/>
      <c r="H5683" s="6"/>
      <c r="I5683" s="6"/>
      <c r="J5683" s="6"/>
      <c r="K5683" s="6"/>
      <c r="L5683" s="6"/>
      <c r="M5683" s="6"/>
      <c r="N5683" s="6"/>
      <c r="O5683" s="6"/>
      <c r="P5683" s="6"/>
      <c r="Q5683" s="6"/>
      <c r="R5683" s="6"/>
      <c r="S5683" s="6"/>
      <c r="T5683" s="6"/>
      <c r="U5683" s="6"/>
      <c r="V5683" s="6"/>
      <c r="W5683" s="6"/>
      <c r="X5683" s="6"/>
      <c r="Y5683" s="6"/>
      <c r="Z5683" s="6"/>
      <c r="AA5683" s="6"/>
      <c r="AB5683" s="21"/>
      <c r="AC5683" s="21"/>
      <c r="AD5683" s="21"/>
      <c r="AE5683" s="6"/>
      <c r="AF5683" s="6"/>
      <c r="AG5683" s="6"/>
      <c r="AH5683" s="6"/>
    </row>
    <row r="5684" spans="1:34" x14ac:dyDescent="0.35">
      <c r="A5684" s="20"/>
      <c r="B5684" s="6"/>
      <c r="C5684" s="6"/>
      <c r="D5684" s="6"/>
      <c r="E5684" s="6"/>
      <c r="F5684" s="6"/>
      <c r="G5684" s="6"/>
      <c r="H5684" s="6"/>
      <c r="I5684" s="6"/>
      <c r="J5684" s="6"/>
      <c r="K5684" s="6"/>
      <c r="L5684" s="6"/>
      <c r="M5684" s="6"/>
      <c r="N5684" s="6"/>
      <c r="O5684" s="6"/>
      <c r="P5684" s="6"/>
      <c r="Q5684" s="6"/>
      <c r="R5684" s="6"/>
      <c r="S5684" s="6"/>
      <c r="T5684" s="6"/>
      <c r="U5684" s="6"/>
      <c r="V5684" s="6"/>
      <c r="W5684" s="6"/>
      <c r="X5684" s="6"/>
      <c r="Y5684" s="6"/>
      <c r="Z5684" s="6"/>
      <c r="AA5684" s="6"/>
      <c r="AB5684" s="21"/>
      <c r="AC5684" s="21"/>
      <c r="AD5684" s="21"/>
      <c r="AE5684" s="6"/>
      <c r="AF5684" s="6"/>
      <c r="AG5684" s="6"/>
      <c r="AH5684" s="6"/>
    </row>
    <row r="5685" spans="1:34" x14ac:dyDescent="0.35">
      <c r="A5685" s="20"/>
      <c r="B5685" s="6"/>
      <c r="C5685" s="6"/>
      <c r="D5685" s="6"/>
      <c r="E5685" s="6"/>
      <c r="F5685" s="6"/>
      <c r="G5685" s="6"/>
      <c r="H5685" s="6"/>
      <c r="I5685" s="6"/>
      <c r="J5685" s="6"/>
      <c r="K5685" s="6"/>
      <c r="L5685" s="6"/>
      <c r="M5685" s="6"/>
      <c r="N5685" s="6"/>
      <c r="O5685" s="6"/>
      <c r="P5685" s="6"/>
      <c r="Q5685" s="6"/>
      <c r="R5685" s="6"/>
      <c r="S5685" s="6"/>
      <c r="T5685" s="6"/>
      <c r="U5685" s="6"/>
      <c r="V5685" s="6"/>
      <c r="W5685" s="6"/>
      <c r="X5685" s="6"/>
      <c r="Y5685" s="6"/>
      <c r="Z5685" s="6"/>
      <c r="AA5685" s="6"/>
      <c r="AB5685" s="21"/>
      <c r="AC5685" s="21"/>
      <c r="AD5685" s="21"/>
      <c r="AE5685" s="6"/>
      <c r="AF5685" s="6"/>
      <c r="AG5685" s="6"/>
      <c r="AH5685" s="6"/>
    </row>
    <row r="5686" spans="1:34" x14ac:dyDescent="0.35">
      <c r="A5686" s="20"/>
      <c r="B5686" s="6"/>
      <c r="C5686" s="6"/>
      <c r="D5686" s="6"/>
      <c r="E5686" s="6"/>
      <c r="F5686" s="6"/>
      <c r="G5686" s="6"/>
      <c r="H5686" s="6"/>
      <c r="I5686" s="6"/>
      <c r="J5686" s="6"/>
      <c r="K5686" s="6"/>
      <c r="L5686" s="6"/>
      <c r="M5686" s="6"/>
      <c r="N5686" s="6"/>
      <c r="O5686" s="6"/>
      <c r="P5686" s="6"/>
      <c r="Q5686" s="6"/>
      <c r="R5686" s="6"/>
      <c r="S5686" s="6"/>
      <c r="T5686" s="6"/>
      <c r="U5686" s="6"/>
      <c r="V5686" s="6"/>
      <c r="W5686" s="6"/>
      <c r="X5686" s="6"/>
      <c r="Y5686" s="6"/>
      <c r="Z5686" s="6"/>
      <c r="AA5686" s="6"/>
      <c r="AB5686" s="21"/>
      <c r="AC5686" s="21"/>
      <c r="AD5686" s="21"/>
      <c r="AE5686" s="6"/>
      <c r="AF5686" s="6"/>
      <c r="AG5686" s="6"/>
      <c r="AH5686" s="6"/>
    </row>
    <row r="5687" spans="1:34" x14ac:dyDescent="0.35">
      <c r="A5687" s="20"/>
      <c r="B5687" s="6"/>
      <c r="C5687" s="6"/>
      <c r="D5687" s="6"/>
      <c r="E5687" s="6"/>
      <c r="F5687" s="6"/>
      <c r="G5687" s="6"/>
      <c r="H5687" s="6"/>
      <c r="I5687" s="6"/>
      <c r="J5687" s="6"/>
      <c r="K5687" s="6"/>
      <c r="L5687" s="6"/>
      <c r="M5687" s="6"/>
      <c r="N5687" s="6"/>
      <c r="O5687" s="6"/>
      <c r="P5687" s="6"/>
      <c r="Q5687" s="6"/>
      <c r="R5687" s="6"/>
      <c r="S5687" s="6"/>
      <c r="T5687" s="6"/>
      <c r="U5687" s="6"/>
      <c r="V5687" s="6"/>
      <c r="W5687" s="6"/>
      <c r="X5687" s="6"/>
      <c r="Y5687" s="6"/>
      <c r="Z5687" s="6"/>
      <c r="AA5687" s="6"/>
      <c r="AB5687" s="21"/>
      <c r="AC5687" s="21"/>
      <c r="AD5687" s="21"/>
      <c r="AE5687" s="6"/>
      <c r="AF5687" s="6"/>
      <c r="AG5687" s="6"/>
      <c r="AH5687" s="6"/>
    </row>
    <row r="5688" spans="1:34" x14ac:dyDescent="0.35">
      <c r="A5688" s="20"/>
      <c r="B5688" s="6"/>
      <c r="C5688" s="6"/>
      <c r="D5688" s="6"/>
      <c r="E5688" s="6"/>
      <c r="F5688" s="6"/>
      <c r="G5688" s="6"/>
      <c r="H5688" s="6"/>
      <c r="I5688" s="6"/>
      <c r="J5688" s="6"/>
      <c r="K5688" s="6"/>
      <c r="L5688" s="6"/>
      <c r="M5688" s="6"/>
      <c r="N5688" s="6"/>
      <c r="O5688" s="6"/>
      <c r="P5688" s="6"/>
      <c r="Q5688" s="6"/>
      <c r="R5688" s="6"/>
      <c r="S5688" s="6"/>
      <c r="T5688" s="6"/>
      <c r="U5688" s="6"/>
      <c r="V5688" s="6"/>
      <c r="W5688" s="6"/>
      <c r="X5688" s="6"/>
      <c r="Y5688" s="6"/>
      <c r="Z5688" s="6"/>
      <c r="AA5688" s="6"/>
      <c r="AB5688" s="21"/>
      <c r="AC5688" s="21"/>
      <c r="AD5688" s="21"/>
      <c r="AE5688" s="6"/>
      <c r="AF5688" s="6"/>
      <c r="AG5688" s="6"/>
      <c r="AH5688" s="6"/>
    </row>
    <row r="5689" spans="1:34" x14ac:dyDescent="0.35">
      <c r="A5689" s="20"/>
      <c r="B5689" s="6"/>
      <c r="C5689" s="6"/>
      <c r="D5689" s="6"/>
      <c r="E5689" s="6"/>
      <c r="F5689" s="6"/>
      <c r="G5689" s="6"/>
      <c r="H5689" s="6"/>
      <c r="I5689" s="6"/>
      <c r="J5689" s="6"/>
      <c r="K5689" s="6"/>
      <c r="L5689" s="6"/>
      <c r="M5689" s="6"/>
      <c r="N5689" s="6"/>
      <c r="O5689" s="6"/>
      <c r="P5689" s="6"/>
      <c r="Q5689" s="6"/>
      <c r="R5689" s="6"/>
      <c r="S5689" s="6"/>
      <c r="T5689" s="6"/>
      <c r="U5689" s="6"/>
      <c r="V5689" s="6"/>
      <c r="W5689" s="6"/>
      <c r="X5689" s="6"/>
      <c r="Y5689" s="6"/>
      <c r="Z5689" s="6"/>
      <c r="AA5689" s="6"/>
      <c r="AB5689" s="21"/>
      <c r="AC5689" s="21"/>
      <c r="AD5689" s="21"/>
      <c r="AE5689" s="6"/>
      <c r="AF5689" s="6"/>
      <c r="AG5689" s="6"/>
      <c r="AH5689" s="6"/>
    </row>
    <row r="5690" spans="1:34" x14ac:dyDescent="0.35">
      <c r="A5690" s="20"/>
      <c r="B5690" s="6"/>
      <c r="C5690" s="6"/>
      <c r="D5690" s="6"/>
      <c r="E5690" s="6"/>
      <c r="F5690" s="6"/>
      <c r="G5690" s="6"/>
      <c r="H5690" s="6"/>
      <c r="I5690" s="6"/>
      <c r="J5690" s="6"/>
      <c r="K5690" s="6"/>
      <c r="L5690" s="6"/>
      <c r="M5690" s="6"/>
      <c r="N5690" s="6"/>
      <c r="O5690" s="6"/>
      <c r="P5690" s="6"/>
      <c r="Q5690" s="6"/>
      <c r="R5690" s="6"/>
      <c r="S5690" s="6"/>
      <c r="T5690" s="6"/>
      <c r="U5690" s="6"/>
      <c r="V5690" s="6"/>
      <c r="W5690" s="6"/>
      <c r="X5690" s="6"/>
      <c r="Y5690" s="6"/>
      <c r="Z5690" s="6"/>
      <c r="AA5690" s="6"/>
      <c r="AB5690" s="21"/>
      <c r="AC5690" s="21"/>
      <c r="AD5690" s="21"/>
      <c r="AE5690" s="6"/>
      <c r="AF5690" s="6"/>
      <c r="AG5690" s="6"/>
      <c r="AH5690" s="6"/>
    </row>
    <row r="5691" spans="1:34" x14ac:dyDescent="0.35">
      <c r="A5691" s="20"/>
      <c r="B5691" s="6"/>
      <c r="C5691" s="6"/>
      <c r="D5691" s="6"/>
      <c r="E5691" s="6"/>
      <c r="F5691" s="6"/>
      <c r="G5691" s="6"/>
      <c r="H5691" s="6"/>
      <c r="I5691" s="6"/>
      <c r="J5691" s="6"/>
      <c r="K5691" s="6"/>
      <c r="L5691" s="6"/>
      <c r="M5691" s="6"/>
      <c r="N5691" s="6"/>
      <c r="O5691" s="6"/>
      <c r="P5691" s="6"/>
      <c r="Q5691" s="6"/>
      <c r="R5691" s="6"/>
      <c r="S5691" s="6"/>
      <c r="T5691" s="6"/>
      <c r="U5691" s="6"/>
      <c r="V5691" s="6"/>
      <c r="W5691" s="6"/>
      <c r="X5691" s="6"/>
      <c r="Y5691" s="6"/>
      <c r="Z5691" s="6"/>
      <c r="AA5691" s="6"/>
      <c r="AB5691" s="21"/>
      <c r="AC5691" s="21"/>
      <c r="AD5691" s="21"/>
      <c r="AE5691" s="6"/>
      <c r="AF5691" s="6"/>
      <c r="AG5691" s="6"/>
      <c r="AH5691" s="6"/>
    </row>
    <row r="5692" spans="1:34" x14ac:dyDescent="0.35">
      <c r="A5692" s="20"/>
      <c r="B5692" s="6"/>
      <c r="C5692" s="6"/>
      <c r="D5692" s="6"/>
      <c r="E5692" s="6"/>
      <c r="F5692" s="6"/>
      <c r="G5692" s="6"/>
      <c r="H5692" s="6"/>
      <c r="I5692" s="6"/>
      <c r="J5692" s="6"/>
      <c r="K5692" s="6"/>
      <c r="L5692" s="6"/>
      <c r="M5692" s="6"/>
      <c r="N5692" s="6"/>
      <c r="O5692" s="6"/>
      <c r="P5692" s="6"/>
      <c r="Q5692" s="6"/>
      <c r="R5692" s="6"/>
      <c r="S5692" s="6"/>
      <c r="T5692" s="6"/>
      <c r="U5692" s="6"/>
      <c r="V5692" s="6"/>
      <c r="W5692" s="6"/>
      <c r="X5692" s="6"/>
      <c r="Y5692" s="6"/>
      <c r="Z5692" s="6"/>
      <c r="AA5692" s="6"/>
      <c r="AB5692" s="21"/>
      <c r="AC5692" s="21"/>
      <c r="AD5692" s="21"/>
      <c r="AE5692" s="6"/>
      <c r="AF5692" s="6"/>
      <c r="AG5692" s="6"/>
      <c r="AH5692" s="6"/>
    </row>
    <row r="5693" spans="1:34" x14ac:dyDescent="0.35">
      <c r="A5693" s="20"/>
      <c r="B5693" s="6"/>
      <c r="C5693" s="6"/>
      <c r="D5693" s="6"/>
      <c r="E5693" s="6"/>
      <c r="F5693" s="6"/>
      <c r="G5693" s="6"/>
      <c r="H5693" s="6"/>
      <c r="I5693" s="6"/>
      <c r="J5693" s="6"/>
      <c r="K5693" s="6"/>
      <c r="L5693" s="6"/>
      <c r="M5693" s="6"/>
      <c r="N5693" s="6"/>
      <c r="O5693" s="6"/>
      <c r="P5693" s="6"/>
      <c r="Q5693" s="6"/>
      <c r="R5693" s="6"/>
      <c r="S5693" s="6"/>
      <c r="T5693" s="6"/>
      <c r="U5693" s="6"/>
      <c r="V5693" s="6"/>
      <c r="W5693" s="6"/>
      <c r="X5693" s="6"/>
      <c r="Y5693" s="6"/>
      <c r="Z5693" s="6"/>
      <c r="AA5693" s="6"/>
      <c r="AB5693" s="21"/>
      <c r="AC5693" s="21"/>
      <c r="AD5693" s="21"/>
      <c r="AE5693" s="6"/>
      <c r="AF5693" s="6"/>
      <c r="AG5693" s="6"/>
      <c r="AH5693" s="6"/>
    </row>
    <row r="5694" spans="1:34" x14ac:dyDescent="0.35">
      <c r="A5694" s="20"/>
      <c r="B5694" s="6"/>
      <c r="C5694" s="6"/>
      <c r="D5694" s="6"/>
      <c r="E5694" s="6"/>
      <c r="F5694" s="6"/>
      <c r="G5694" s="6"/>
      <c r="H5694" s="6"/>
      <c r="I5694" s="6"/>
      <c r="J5694" s="6"/>
      <c r="K5694" s="6"/>
      <c r="L5694" s="6"/>
      <c r="M5694" s="6"/>
      <c r="N5694" s="6"/>
      <c r="O5694" s="6"/>
      <c r="P5694" s="6"/>
      <c r="Q5694" s="6"/>
      <c r="R5694" s="6"/>
      <c r="S5694" s="6"/>
      <c r="T5694" s="6"/>
      <c r="U5694" s="6"/>
      <c r="V5694" s="6"/>
      <c r="W5694" s="6"/>
      <c r="X5694" s="6"/>
      <c r="Y5694" s="6"/>
      <c r="Z5694" s="6"/>
      <c r="AA5694" s="6"/>
      <c r="AB5694" s="21"/>
      <c r="AC5694" s="21"/>
      <c r="AD5694" s="21"/>
      <c r="AE5694" s="6"/>
      <c r="AF5694" s="6"/>
      <c r="AG5694" s="6"/>
      <c r="AH5694" s="6"/>
    </row>
    <row r="5695" spans="1:34" x14ac:dyDescent="0.35">
      <c r="A5695" s="20"/>
      <c r="B5695" s="6"/>
      <c r="C5695" s="6"/>
      <c r="D5695" s="6"/>
      <c r="E5695" s="6"/>
      <c r="F5695" s="6"/>
      <c r="G5695" s="6"/>
      <c r="H5695" s="6"/>
      <c r="I5695" s="6"/>
      <c r="J5695" s="6"/>
      <c r="K5695" s="6"/>
      <c r="L5695" s="6"/>
      <c r="M5695" s="6"/>
      <c r="N5695" s="6"/>
      <c r="O5695" s="6"/>
      <c r="P5695" s="6"/>
      <c r="Q5695" s="6"/>
      <c r="R5695" s="6"/>
      <c r="S5695" s="6"/>
      <c r="T5695" s="6"/>
      <c r="U5695" s="6"/>
      <c r="V5695" s="6"/>
      <c r="W5695" s="6"/>
      <c r="X5695" s="6"/>
      <c r="Y5695" s="6"/>
      <c r="Z5695" s="6"/>
      <c r="AA5695" s="6"/>
      <c r="AB5695" s="21"/>
      <c r="AC5695" s="21"/>
      <c r="AD5695" s="21"/>
      <c r="AE5695" s="6"/>
      <c r="AF5695" s="6"/>
      <c r="AG5695" s="6"/>
      <c r="AH5695" s="6"/>
    </row>
    <row r="5696" spans="1:34" x14ac:dyDescent="0.35">
      <c r="A5696" s="20"/>
      <c r="B5696" s="6"/>
      <c r="C5696" s="6"/>
      <c r="D5696" s="6"/>
      <c r="E5696" s="6"/>
      <c r="F5696" s="6"/>
      <c r="G5696" s="6"/>
      <c r="H5696" s="6"/>
      <c r="I5696" s="6"/>
      <c r="J5696" s="6"/>
      <c r="K5696" s="6"/>
      <c r="L5696" s="6"/>
      <c r="M5696" s="6"/>
      <c r="N5696" s="6"/>
      <c r="O5696" s="6"/>
      <c r="P5696" s="6"/>
      <c r="Q5696" s="6"/>
      <c r="R5696" s="6"/>
      <c r="S5696" s="6"/>
      <c r="T5696" s="6"/>
      <c r="U5696" s="6"/>
      <c r="V5696" s="6"/>
      <c r="W5696" s="6"/>
      <c r="X5696" s="6"/>
      <c r="Y5696" s="6"/>
      <c r="Z5696" s="6"/>
      <c r="AA5696" s="6"/>
      <c r="AB5696" s="21"/>
      <c r="AC5696" s="21"/>
      <c r="AD5696" s="21"/>
      <c r="AE5696" s="6"/>
      <c r="AF5696" s="6"/>
      <c r="AG5696" s="6"/>
      <c r="AH5696" s="6"/>
    </row>
    <row r="5697" spans="1:34" x14ac:dyDescent="0.35">
      <c r="A5697" s="20"/>
      <c r="B5697" s="6"/>
      <c r="C5697" s="6"/>
      <c r="D5697" s="6"/>
      <c r="E5697" s="6"/>
      <c r="F5697" s="6"/>
      <c r="G5697" s="6"/>
      <c r="H5697" s="6"/>
      <c r="I5697" s="6"/>
      <c r="J5697" s="6"/>
      <c r="K5697" s="6"/>
      <c r="L5697" s="6"/>
      <c r="M5697" s="6"/>
      <c r="N5697" s="6"/>
      <c r="O5697" s="6"/>
      <c r="P5697" s="6"/>
      <c r="Q5697" s="6"/>
      <c r="R5697" s="6"/>
      <c r="S5697" s="6"/>
      <c r="T5697" s="6"/>
      <c r="U5697" s="6"/>
      <c r="V5697" s="6"/>
      <c r="W5697" s="6"/>
      <c r="X5697" s="6"/>
      <c r="Y5697" s="6"/>
      <c r="Z5697" s="6"/>
      <c r="AA5697" s="6"/>
      <c r="AB5697" s="21"/>
      <c r="AC5697" s="21"/>
      <c r="AD5697" s="21"/>
      <c r="AE5697" s="6"/>
      <c r="AF5697" s="6"/>
      <c r="AG5697" s="6"/>
      <c r="AH5697" s="6"/>
    </row>
    <row r="5698" spans="1:34" x14ac:dyDescent="0.35">
      <c r="A5698" s="20"/>
      <c r="B5698" s="6"/>
      <c r="C5698" s="6"/>
      <c r="D5698" s="6"/>
      <c r="E5698" s="6"/>
      <c r="F5698" s="6"/>
      <c r="G5698" s="6"/>
      <c r="H5698" s="6"/>
      <c r="I5698" s="6"/>
      <c r="J5698" s="6"/>
      <c r="K5698" s="6"/>
      <c r="L5698" s="6"/>
      <c r="M5698" s="6"/>
      <c r="N5698" s="6"/>
      <c r="O5698" s="6"/>
      <c r="P5698" s="6"/>
      <c r="Q5698" s="6"/>
      <c r="R5698" s="6"/>
      <c r="S5698" s="6"/>
      <c r="T5698" s="6"/>
      <c r="U5698" s="6"/>
      <c r="V5698" s="6"/>
      <c r="W5698" s="6"/>
      <c r="X5698" s="6"/>
      <c r="Y5698" s="6"/>
      <c r="Z5698" s="6"/>
      <c r="AA5698" s="6"/>
      <c r="AB5698" s="21"/>
      <c r="AC5698" s="21"/>
      <c r="AD5698" s="21"/>
      <c r="AE5698" s="6"/>
      <c r="AF5698" s="6"/>
      <c r="AG5698" s="6"/>
      <c r="AH5698" s="6"/>
    </row>
    <row r="5699" spans="1:34" x14ac:dyDescent="0.35">
      <c r="A5699" s="20"/>
      <c r="B5699" s="6"/>
      <c r="C5699" s="6"/>
      <c r="D5699" s="6"/>
      <c r="E5699" s="6"/>
      <c r="F5699" s="6"/>
      <c r="G5699" s="6"/>
      <c r="H5699" s="6"/>
      <c r="I5699" s="6"/>
      <c r="J5699" s="6"/>
      <c r="K5699" s="6"/>
      <c r="L5699" s="6"/>
      <c r="M5699" s="6"/>
      <c r="N5699" s="6"/>
      <c r="O5699" s="6"/>
      <c r="P5699" s="6"/>
      <c r="Q5699" s="6"/>
      <c r="R5699" s="6"/>
      <c r="S5699" s="6"/>
      <c r="T5699" s="6"/>
      <c r="U5699" s="6"/>
      <c r="V5699" s="6"/>
      <c r="W5699" s="6"/>
      <c r="X5699" s="6"/>
      <c r="Y5699" s="6"/>
      <c r="Z5699" s="6"/>
      <c r="AA5699" s="6"/>
      <c r="AB5699" s="21"/>
      <c r="AC5699" s="21"/>
      <c r="AD5699" s="21"/>
      <c r="AE5699" s="6"/>
      <c r="AF5699" s="6"/>
      <c r="AG5699" s="6"/>
      <c r="AH5699" s="6"/>
    </row>
    <row r="5700" spans="1:34" x14ac:dyDescent="0.35">
      <c r="A5700" s="20"/>
      <c r="B5700" s="6"/>
      <c r="C5700" s="6"/>
      <c r="D5700" s="6"/>
      <c r="E5700" s="6"/>
      <c r="F5700" s="6"/>
      <c r="G5700" s="6"/>
      <c r="H5700" s="6"/>
      <c r="I5700" s="6"/>
      <c r="J5700" s="6"/>
      <c r="K5700" s="6"/>
      <c r="L5700" s="6"/>
      <c r="M5700" s="6"/>
      <c r="N5700" s="6"/>
      <c r="O5700" s="6"/>
      <c r="P5700" s="6"/>
      <c r="Q5700" s="6"/>
      <c r="R5700" s="6"/>
      <c r="S5700" s="6"/>
      <c r="T5700" s="6"/>
      <c r="U5700" s="6"/>
      <c r="V5700" s="6"/>
      <c r="W5700" s="6"/>
      <c r="X5700" s="6"/>
      <c r="Y5700" s="6"/>
      <c r="Z5700" s="6"/>
      <c r="AA5700" s="6"/>
      <c r="AB5700" s="21"/>
      <c r="AC5700" s="21"/>
      <c r="AD5700" s="21"/>
      <c r="AE5700" s="6"/>
      <c r="AF5700" s="6"/>
      <c r="AG5700" s="6"/>
      <c r="AH5700" s="6"/>
    </row>
    <row r="5701" spans="1:34" x14ac:dyDescent="0.35">
      <c r="A5701" s="20"/>
      <c r="B5701" s="6"/>
      <c r="C5701" s="6"/>
      <c r="D5701" s="6"/>
      <c r="E5701" s="6"/>
      <c r="F5701" s="6"/>
      <c r="G5701" s="6"/>
      <c r="H5701" s="6"/>
      <c r="I5701" s="6"/>
      <c r="J5701" s="6"/>
      <c r="K5701" s="6"/>
      <c r="L5701" s="6"/>
      <c r="M5701" s="6"/>
      <c r="N5701" s="6"/>
      <c r="O5701" s="6"/>
      <c r="P5701" s="6"/>
      <c r="Q5701" s="6"/>
      <c r="R5701" s="6"/>
      <c r="S5701" s="6"/>
      <c r="T5701" s="6"/>
      <c r="U5701" s="6"/>
      <c r="V5701" s="6"/>
      <c r="W5701" s="6"/>
      <c r="X5701" s="6"/>
      <c r="Y5701" s="6"/>
      <c r="Z5701" s="6"/>
      <c r="AA5701" s="6"/>
      <c r="AB5701" s="21"/>
      <c r="AC5701" s="21"/>
      <c r="AD5701" s="21"/>
      <c r="AE5701" s="6"/>
      <c r="AF5701" s="6"/>
      <c r="AG5701" s="6"/>
      <c r="AH5701" s="6"/>
    </row>
    <row r="5702" spans="1:34" x14ac:dyDescent="0.35">
      <c r="A5702" s="20"/>
      <c r="B5702" s="6"/>
      <c r="C5702" s="6"/>
      <c r="D5702" s="6"/>
      <c r="E5702" s="6"/>
      <c r="F5702" s="6"/>
      <c r="G5702" s="6"/>
      <c r="H5702" s="6"/>
      <c r="I5702" s="6"/>
      <c r="J5702" s="6"/>
      <c r="K5702" s="6"/>
      <c r="L5702" s="6"/>
      <c r="M5702" s="6"/>
      <c r="N5702" s="6"/>
      <c r="O5702" s="6"/>
      <c r="P5702" s="6"/>
      <c r="Q5702" s="6"/>
      <c r="R5702" s="6"/>
      <c r="S5702" s="6"/>
      <c r="T5702" s="6"/>
      <c r="U5702" s="6"/>
      <c r="V5702" s="6"/>
      <c r="W5702" s="6"/>
      <c r="X5702" s="6"/>
      <c r="Y5702" s="6"/>
      <c r="Z5702" s="6"/>
      <c r="AA5702" s="6"/>
      <c r="AB5702" s="21"/>
      <c r="AC5702" s="21"/>
      <c r="AD5702" s="21"/>
      <c r="AE5702" s="6"/>
      <c r="AF5702" s="6"/>
      <c r="AG5702" s="6"/>
      <c r="AH5702" s="6"/>
    </row>
    <row r="5703" spans="1:34" x14ac:dyDescent="0.35">
      <c r="A5703" s="20"/>
      <c r="B5703" s="6"/>
      <c r="C5703" s="6"/>
      <c r="D5703" s="6"/>
      <c r="E5703" s="6"/>
      <c r="F5703" s="6"/>
      <c r="G5703" s="6"/>
      <c r="H5703" s="6"/>
      <c r="I5703" s="6"/>
      <c r="J5703" s="6"/>
      <c r="K5703" s="6"/>
      <c r="L5703" s="6"/>
      <c r="M5703" s="6"/>
      <c r="N5703" s="6"/>
      <c r="O5703" s="6"/>
      <c r="P5703" s="6"/>
      <c r="Q5703" s="6"/>
      <c r="R5703" s="6"/>
      <c r="S5703" s="6"/>
      <c r="T5703" s="6"/>
      <c r="U5703" s="6"/>
      <c r="V5703" s="6"/>
      <c r="W5703" s="6"/>
      <c r="X5703" s="6"/>
      <c r="Y5703" s="6"/>
      <c r="Z5703" s="6"/>
      <c r="AA5703" s="6"/>
      <c r="AB5703" s="21"/>
      <c r="AC5703" s="21"/>
      <c r="AD5703" s="21"/>
      <c r="AE5703" s="6"/>
      <c r="AF5703" s="6"/>
      <c r="AG5703" s="6"/>
      <c r="AH5703" s="6"/>
    </row>
    <row r="5704" spans="1:34" x14ac:dyDescent="0.35">
      <c r="A5704" s="20"/>
      <c r="B5704" s="6"/>
      <c r="C5704" s="6"/>
      <c r="D5704" s="6"/>
      <c r="E5704" s="6"/>
      <c r="F5704" s="6"/>
      <c r="G5704" s="6"/>
      <c r="H5704" s="6"/>
      <c r="I5704" s="6"/>
      <c r="J5704" s="6"/>
      <c r="K5704" s="6"/>
      <c r="L5704" s="6"/>
      <c r="M5704" s="6"/>
      <c r="N5704" s="6"/>
      <c r="O5704" s="6"/>
      <c r="P5704" s="6"/>
      <c r="Q5704" s="6"/>
      <c r="R5704" s="6"/>
      <c r="S5704" s="6"/>
      <c r="T5704" s="6"/>
      <c r="U5704" s="6"/>
      <c r="V5704" s="6"/>
      <c r="W5704" s="6"/>
      <c r="X5704" s="6"/>
      <c r="Y5704" s="6"/>
      <c r="Z5704" s="6"/>
      <c r="AA5704" s="6"/>
      <c r="AB5704" s="21"/>
      <c r="AC5704" s="21"/>
      <c r="AD5704" s="21"/>
      <c r="AE5704" s="6"/>
      <c r="AF5704" s="6"/>
      <c r="AG5704" s="6"/>
      <c r="AH5704" s="6"/>
    </row>
    <row r="5705" spans="1:34" x14ac:dyDescent="0.35">
      <c r="A5705" s="20"/>
      <c r="B5705" s="6"/>
      <c r="C5705" s="6"/>
      <c r="D5705" s="6"/>
      <c r="E5705" s="6"/>
      <c r="F5705" s="6"/>
      <c r="G5705" s="6"/>
      <c r="H5705" s="6"/>
      <c r="I5705" s="6"/>
      <c r="J5705" s="6"/>
      <c r="K5705" s="6"/>
      <c r="L5705" s="6"/>
      <c r="M5705" s="6"/>
      <c r="N5705" s="6"/>
      <c r="O5705" s="6"/>
      <c r="P5705" s="6"/>
      <c r="Q5705" s="6"/>
      <c r="R5705" s="6"/>
      <c r="S5705" s="6"/>
      <c r="T5705" s="6"/>
      <c r="U5705" s="6"/>
      <c r="V5705" s="6"/>
      <c r="W5705" s="6"/>
      <c r="X5705" s="6"/>
      <c r="Y5705" s="6"/>
      <c r="Z5705" s="6"/>
      <c r="AA5705" s="6"/>
      <c r="AB5705" s="21"/>
      <c r="AC5705" s="21"/>
      <c r="AD5705" s="21"/>
      <c r="AE5705" s="6"/>
      <c r="AF5705" s="6"/>
      <c r="AG5705" s="6"/>
      <c r="AH5705" s="6"/>
    </row>
    <row r="5706" spans="1:34" x14ac:dyDescent="0.35">
      <c r="A5706" s="20"/>
      <c r="B5706" s="6"/>
      <c r="C5706" s="6"/>
      <c r="D5706" s="6"/>
      <c r="E5706" s="6"/>
      <c r="F5706" s="6"/>
      <c r="G5706" s="6"/>
      <c r="H5706" s="6"/>
      <c r="I5706" s="6"/>
      <c r="J5706" s="6"/>
      <c r="K5706" s="6"/>
      <c r="L5706" s="6"/>
      <c r="M5706" s="6"/>
      <c r="N5706" s="6"/>
      <c r="O5706" s="6"/>
      <c r="P5706" s="6"/>
      <c r="Q5706" s="6"/>
      <c r="R5706" s="6"/>
      <c r="S5706" s="6"/>
      <c r="T5706" s="6"/>
      <c r="U5706" s="6"/>
      <c r="V5706" s="6"/>
      <c r="W5706" s="6"/>
      <c r="X5706" s="6"/>
      <c r="Y5706" s="6"/>
      <c r="Z5706" s="6"/>
      <c r="AA5706" s="6"/>
      <c r="AB5706" s="21"/>
      <c r="AC5706" s="21"/>
      <c r="AD5706" s="21"/>
      <c r="AE5706" s="6"/>
      <c r="AF5706" s="6"/>
      <c r="AG5706" s="6"/>
      <c r="AH5706" s="6"/>
    </row>
    <row r="5707" spans="1:34" x14ac:dyDescent="0.35">
      <c r="A5707" s="20"/>
      <c r="B5707" s="6"/>
      <c r="C5707" s="6"/>
      <c r="D5707" s="6"/>
      <c r="E5707" s="6"/>
      <c r="F5707" s="6"/>
      <c r="G5707" s="6"/>
      <c r="H5707" s="6"/>
      <c r="I5707" s="6"/>
      <c r="J5707" s="6"/>
      <c r="K5707" s="6"/>
      <c r="L5707" s="6"/>
      <c r="M5707" s="6"/>
      <c r="N5707" s="6"/>
      <c r="O5707" s="6"/>
      <c r="P5707" s="6"/>
      <c r="Q5707" s="6"/>
      <c r="R5707" s="6"/>
      <c r="S5707" s="6"/>
      <c r="T5707" s="6"/>
      <c r="U5707" s="6"/>
      <c r="V5707" s="6"/>
      <c r="W5707" s="6"/>
      <c r="X5707" s="6"/>
      <c r="Y5707" s="6"/>
      <c r="Z5707" s="6"/>
      <c r="AA5707" s="6"/>
      <c r="AB5707" s="21"/>
      <c r="AC5707" s="21"/>
      <c r="AD5707" s="21"/>
      <c r="AE5707" s="6"/>
      <c r="AF5707" s="6"/>
      <c r="AG5707" s="6"/>
      <c r="AH5707" s="6"/>
    </row>
    <row r="5708" spans="1:34" x14ac:dyDescent="0.35">
      <c r="A5708" s="20"/>
      <c r="B5708" s="6"/>
      <c r="C5708" s="6"/>
      <c r="D5708" s="6"/>
      <c r="E5708" s="6"/>
      <c r="F5708" s="6"/>
      <c r="G5708" s="6"/>
      <c r="H5708" s="6"/>
      <c r="I5708" s="6"/>
      <c r="J5708" s="6"/>
      <c r="K5708" s="6"/>
      <c r="L5708" s="6"/>
      <c r="M5708" s="6"/>
      <c r="N5708" s="6"/>
      <c r="O5708" s="6"/>
      <c r="P5708" s="6"/>
      <c r="Q5708" s="6"/>
      <c r="R5708" s="6"/>
      <c r="S5708" s="6"/>
      <c r="T5708" s="6"/>
      <c r="U5708" s="6"/>
      <c r="V5708" s="6"/>
      <c r="W5708" s="6"/>
      <c r="X5708" s="6"/>
      <c r="Y5708" s="6"/>
      <c r="Z5708" s="6"/>
      <c r="AA5708" s="6"/>
      <c r="AB5708" s="21"/>
      <c r="AC5708" s="21"/>
      <c r="AD5708" s="21"/>
      <c r="AE5708" s="6"/>
      <c r="AF5708" s="6"/>
      <c r="AG5708" s="6"/>
      <c r="AH5708" s="6"/>
    </row>
    <row r="5709" spans="1:34" x14ac:dyDescent="0.35">
      <c r="A5709" s="20"/>
      <c r="B5709" s="6"/>
      <c r="C5709" s="6"/>
      <c r="D5709" s="6"/>
      <c r="E5709" s="6"/>
      <c r="F5709" s="6"/>
      <c r="G5709" s="6"/>
      <c r="H5709" s="6"/>
      <c r="I5709" s="6"/>
      <c r="J5709" s="6"/>
      <c r="K5709" s="6"/>
      <c r="L5709" s="6"/>
      <c r="M5709" s="6"/>
      <c r="N5709" s="6"/>
      <c r="O5709" s="6"/>
      <c r="P5709" s="6"/>
      <c r="Q5709" s="6"/>
      <c r="R5709" s="6"/>
      <c r="S5709" s="6"/>
      <c r="T5709" s="6"/>
      <c r="U5709" s="6"/>
      <c r="V5709" s="6"/>
      <c r="W5709" s="6"/>
      <c r="X5709" s="6"/>
      <c r="Y5709" s="6"/>
      <c r="Z5709" s="6"/>
      <c r="AA5709" s="6"/>
      <c r="AB5709" s="21"/>
      <c r="AC5709" s="21"/>
      <c r="AD5709" s="21"/>
      <c r="AE5709" s="6"/>
      <c r="AF5709" s="6"/>
      <c r="AG5709" s="6"/>
      <c r="AH5709" s="6"/>
    </row>
    <row r="5710" spans="1:34" x14ac:dyDescent="0.35">
      <c r="A5710" s="20"/>
      <c r="B5710" s="6"/>
      <c r="C5710" s="6"/>
      <c r="D5710" s="6"/>
      <c r="E5710" s="6"/>
      <c r="F5710" s="6"/>
      <c r="G5710" s="6"/>
      <c r="H5710" s="6"/>
      <c r="I5710" s="6"/>
      <c r="J5710" s="6"/>
      <c r="K5710" s="6"/>
      <c r="L5710" s="6"/>
      <c r="M5710" s="6"/>
      <c r="N5710" s="6"/>
      <c r="O5710" s="6"/>
      <c r="P5710" s="6"/>
      <c r="Q5710" s="6"/>
      <c r="R5710" s="6"/>
      <c r="S5710" s="6"/>
      <c r="T5710" s="6"/>
      <c r="U5710" s="6"/>
      <c r="V5710" s="6"/>
      <c r="W5710" s="6"/>
      <c r="X5710" s="6"/>
      <c r="Y5710" s="6"/>
      <c r="Z5710" s="6"/>
      <c r="AA5710" s="6"/>
      <c r="AB5710" s="21"/>
      <c r="AC5710" s="21"/>
      <c r="AD5710" s="21"/>
      <c r="AE5710" s="6"/>
      <c r="AF5710" s="6"/>
      <c r="AG5710" s="6"/>
      <c r="AH5710" s="6"/>
    </row>
    <row r="5711" spans="1:34" x14ac:dyDescent="0.35">
      <c r="A5711" s="20"/>
      <c r="B5711" s="6"/>
      <c r="C5711" s="6"/>
      <c r="D5711" s="6"/>
      <c r="E5711" s="6"/>
      <c r="F5711" s="6"/>
      <c r="G5711" s="6"/>
      <c r="H5711" s="6"/>
      <c r="I5711" s="6"/>
      <c r="J5711" s="6"/>
      <c r="K5711" s="6"/>
      <c r="L5711" s="6"/>
      <c r="M5711" s="6"/>
      <c r="N5711" s="6"/>
      <c r="O5711" s="6"/>
      <c r="P5711" s="6"/>
      <c r="Q5711" s="6"/>
      <c r="R5711" s="6"/>
      <c r="S5711" s="6"/>
      <c r="T5711" s="6"/>
      <c r="U5711" s="6"/>
      <c r="V5711" s="6"/>
      <c r="W5711" s="6"/>
      <c r="X5711" s="6"/>
      <c r="Y5711" s="6"/>
      <c r="Z5711" s="6"/>
      <c r="AA5711" s="6"/>
      <c r="AB5711" s="21"/>
      <c r="AC5711" s="21"/>
      <c r="AD5711" s="21"/>
      <c r="AE5711" s="6"/>
      <c r="AF5711" s="6"/>
      <c r="AG5711" s="6"/>
      <c r="AH5711" s="6"/>
    </row>
    <row r="5712" spans="1:34" x14ac:dyDescent="0.35">
      <c r="A5712" s="20"/>
      <c r="B5712" s="6"/>
      <c r="C5712" s="6"/>
      <c r="D5712" s="6"/>
      <c r="E5712" s="6"/>
      <c r="F5712" s="6"/>
      <c r="G5712" s="6"/>
      <c r="H5712" s="6"/>
      <c r="I5712" s="6"/>
      <c r="J5712" s="6"/>
      <c r="K5712" s="6"/>
      <c r="L5712" s="6"/>
      <c r="M5712" s="6"/>
      <c r="N5712" s="6"/>
      <c r="O5712" s="6"/>
      <c r="P5712" s="6"/>
      <c r="Q5712" s="6"/>
      <c r="R5712" s="6"/>
      <c r="S5712" s="6"/>
      <c r="T5712" s="6"/>
      <c r="U5712" s="6"/>
      <c r="V5712" s="6"/>
      <c r="W5712" s="6"/>
      <c r="X5712" s="6"/>
      <c r="Y5712" s="6"/>
      <c r="Z5712" s="6"/>
      <c r="AA5712" s="6"/>
      <c r="AB5712" s="21"/>
      <c r="AC5712" s="21"/>
      <c r="AD5712" s="21"/>
      <c r="AE5712" s="6"/>
      <c r="AF5712" s="6"/>
      <c r="AG5712" s="6"/>
      <c r="AH5712" s="6"/>
    </row>
    <row r="5713" spans="1:34" x14ac:dyDescent="0.35">
      <c r="A5713" s="20"/>
      <c r="B5713" s="6"/>
      <c r="C5713" s="6"/>
      <c r="D5713" s="6"/>
      <c r="E5713" s="6"/>
      <c r="F5713" s="6"/>
      <c r="G5713" s="6"/>
      <c r="H5713" s="6"/>
      <c r="I5713" s="6"/>
      <c r="J5713" s="6"/>
      <c r="K5713" s="6"/>
      <c r="L5713" s="6"/>
      <c r="M5713" s="6"/>
      <c r="N5713" s="6"/>
      <c r="O5713" s="6"/>
      <c r="P5713" s="6"/>
      <c r="Q5713" s="6"/>
      <c r="R5713" s="6"/>
      <c r="S5713" s="6"/>
      <c r="T5713" s="6"/>
      <c r="U5713" s="6"/>
      <c r="V5713" s="6"/>
      <c r="W5713" s="6"/>
      <c r="X5713" s="6"/>
      <c r="Y5713" s="6"/>
      <c r="Z5713" s="6"/>
      <c r="AA5713" s="6"/>
      <c r="AB5713" s="21"/>
      <c r="AC5713" s="21"/>
      <c r="AD5713" s="21"/>
      <c r="AE5713" s="6"/>
      <c r="AF5713" s="6"/>
      <c r="AG5713" s="6"/>
      <c r="AH5713" s="6"/>
    </row>
    <row r="5714" spans="1:34" x14ac:dyDescent="0.35">
      <c r="A5714" s="20"/>
      <c r="B5714" s="6"/>
      <c r="C5714" s="6"/>
      <c r="D5714" s="6"/>
      <c r="E5714" s="6"/>
      <c r="F5714" s="6"/>
      <c r="G5714" s="6"/>
      <c r="H5714" s="6"/>
      <c r="I5714" s="6"/>
      <c r="J5714" s="6"/>
      <c r="K5714" s="6"/>
      <c r="L5714" s="6"/>
      <c r="M5714" s="6"/>
      <c r="N5714" s="6"/>
      <c r="O5714" s="6"/>
      <c r="P5714" s="6"/>
      <c r="Q5714" s="6"/>
      <c r="R5714" s="6"/>
      <c r="S5714" s="6"/>
      <c r="T5714" s="6"/>
      <c r="U5714" s="6"/>
      <c r="V5714" s="6"/>
      <c r="W5714" s="6"/>
      <c r="X5714" s="6"/>
      <c r="Y5714" s="6"/>
      <c r="Z5714" s="6"/>
      <c r="AA5714" s="6"/>
      <c r="AB5714" s="21"/>
      <c r="AC5714" s="21"/>
      <c r="AD5714" s="21"/>
      <c r="AE5714" s="6"/>
      <c r="AF5714" s="6"/>
      <c r="AG5714" s="6"/>
      <c r="AH5714" s="6"/>
    </row>
    <row r="5715" spans="1:34" x14ac:dyDescent="0.35">
      <c r="A5715" s="20"/>
      <c r="B5715" s="6"/>
      <c r="C5715" s="6"/>
      <c r="D5715" s="6"/>
      <c r="E5715" s="6"/>
      <c r="F5715" s="6"/>
      <c r="G5715" s="6"/>
      <c r="H5715" s="6"/>
      <c r="I5715" s="6"/>
      <c r="J5715" s="6"/>
      <c r="K5715" s="6"/>
      <c r="L5715" s="6"/>
      <c r="M5715" s="6"/>
      <c r="N5715" s="6"/>
      <c r="O5715" s="6"/>
      <c r="P5715" s="6"/>
      <c r="Q5715" s="6"/>
      <c r="R5715" s="6"/>
      <c r="S5715" s="6"/>
      <c r="T5715" s="6"/>
      <c r="U5715" s="6"/>
      <c r="V5715" s="6"/>
      <c r="W5715" s="6"/>
      <c r="X5715" s="6"/>
      <c r="Y5715" s="6"/>
      <c r="Z5715" s="6"/>
      <c r="AA5715" s="6"/>
      <c r="AB5715" s="21"/>
      <c r="AC5715" s="21"/>
      <c r="AD5715" s="21"/>
      <c r="AE5715" s="6"/>
      <c r="AF5715" s="6"/>
      <c r="AG5715" s="6"/>
      <c r="AH5715" s="6"/>
    </row>
    <row r="5716" spans="1:34" x14ac:dyDescent="0.35">
      <c r="A5716" s="20"/>
      <c r="B5716" s="6"/>
      <c r="C5716" s="6"/>
      <c r="D5716" s="6"/>
      <c r="E5716" s="6"/>
      <c r="F5716" s="6"/>
      <c r="G5716" s="6"/>
      <c r="H5716" s="6"/>
      <c r="I5716" s="6"/>
      <c r="J5716" s="6"/>
      <c r="K5716" s="6"/>
      <c r="L5716" s="6"/>
      <c r="M5716" s="6"/>
      <c r="N5716" s="6"/>
      <c r="O5716" s="6"/>
      <c r="P5716" s="6"/>
      <c r="Q5716" s="6"/>
      <c r="R5716" s="6"/>
      <c r="S5716" s="6"/>
      <c r="T5716" s="6"/>
      <c r="U5716" s="6"/>
      <c r="V5716" s="6"/>
      <c r="W5716" s="6"/>
      <c r="X5716" s="6"/>
      <c r="Y5716" s="6"/>
      <c r="Z5716" s="6"/>
      <c r="AA5716" s="6"/>
      <c r="AB5716" s="21"/>
      <c r="AC5716" s="21"/>
      <c r="AD5716" s="21"/>
      <c r="AE5716" s="6"/>
      <c r="AF5716" s="6"/>
      <c r="AG5716" s="6"/>
      <c r="AH5716" s="6"/>
    </row>
    <row r="5717" spans="1:34" x14ac:dyDescent="0.35">
      <c r="A5717" s="20"/>
      <c r="B5717" s="6"/>
      <c r="C5717" s="6"/>
      <c r="D5717" s="6"/>
      <c r="E5717" s="6"/>
      <c r="F5717" s="6"/>
      <c r="G5717" s="6"/>
      <c r="H5717" s="6"/>
      <c r="I5717" s="6"/>
      <c r="J5717" s="6"/>
      <c r="K5717" s="6"/>
      <c r="L5717" s="6"/>
      <c r="M5717" s="6"/>
      <c r="N5717" s="6"/>
      <c r="O5717" s="6"/>
      <c r="P5717" s="6"/>
      <c r="Q5717" s="6"/>
      <c r="R5717" s="6"/>
      <c r="S5717" s="6"/>
      <c r="T5717" s="6"/>
      <c r="U5717" s="6"/>
      <c r="V5717" s="6"/>
      <c r="W5717" s="6"/>
      <c r="X5717" s="6"/>
      <c r="Y5717" s="6"/>
      <c r="Z5717" s="6"/>
      <c r="AA5717" s="6"/>
      <c r="AB5717" s="21"/>
      <c r="AC5717" s="21"/>
      <c r="AD5717" s="21"/>
      <c r="AE5717" s="6"/>
      <c r="AF5717" s="6"/>
      <c r="AG5717" s="6"/>
      <c r="AH5717" s="6"/>
    </row>
    <row r="5718" spans="1:34" x14ac:dyDescent="0.35">
      <c r="A5718" s="20"/>
      <c r="B5718" s="6"/>
      <c r="C5718" s="6"/>
      <c r="D5718" s="6"/>
      <c r="E5718" s="6"/>
      <c r="F5718" s="6"/>
      <c r="G5718" s="6"/>
      <c r="H5718" s="6"/>
      <c r="I5718" s="6"/>
      <c r="J5718" s="6"/>
      <c r="K5718" s="6"/>
      <c r="L5718" s="6"/>
      <c r="M5718" s="6"/>
      <c r="N5718" s="6"/>
      <c r="O5718" s="6"/>
      <c r="P5718" s="6"/>
      <c r="Q5718" s="6"/>
      <c r="R5718" s="6"/>
      <c r="S5718" s="6"/>
      <c r="T5718" s="6"/>
      <c r="U5718" s="6"/>
      <c r="V5718" s="6"/>
      <c r="W5718" s="6"/>
      <c r="X5718" s="6"/>
      <c r="Y5718" s="6"/>
      <c r="Z5718" s="6"/>
      <c r="AA5718" s="6"/>
      <c r="AB5718" s="21"/>
      <c r="AC5718" s="21"/>
      <c r="AD5718" s="21"/>
      <c r="AE5718" s="6"/>
      <c r="AF5718" s="6"/>
      <c r="AG5718" s="6"/>
      <c r="AH5718" s="6"/>
    </row>
    <row r="5719" spans="1:34" x14ac:dyDescent="0.35">
      <c r="A5719" s="20"/>
      <c r="B5719" s="6"/>
      <c r="C5719" s="6"/>
      <c r="D5719" s="6"/>
      <c r="E5719" s="6"/>
      <c r="F5719" s="6"/>
      <c r="G5719" s="6"/>
      <c r="H5719" s="6"/>
      <c r="I5719" s="6"/>
      <c r="J5719" s="6"/>
      <c r="K5719" s="6"/>
      <c r="L5719" s="6"/>
      <c r="M5719" s="6"/>
      <c r="N5719" s="6"/>
      <c r="O5719" s="6"/>
      <c r="P5719" s="6"/>
      <c r="Q5719" s="6"/>
      <c r="R5719" s="6"/>
      <c r="S5719" s="6"/>
      <c r="T5719" s="6"/>
      <c r="U5719" s="6"/>
      <c r="V5719" s="6"/>
      <c r="W5719" s="6"/>
      <c r="X5719" s="6"/>
      <c r="Y5719" s="6"/>
      <c r="Z5719" s="6"/>
      <c r="AA5719" s="6"/>
      <c r="AB5719" s="21"/>
      <c r="AC5719" s="21"/>
      <c r="AD5719" s="21"/>
      <c r="AE5719" s="6"/>
      <c r="AF5719" s="6"/>
      <c r="AG5719" s="6"/>
      <c r="AH5719" s="6"/>
    </row>
    <row r="5720" spans="1:34" x14ac:dyDescent="0.35">
      <c r="A5720" s="20"/>
      <c r="B5720" s="6"/>
      <c r="C5720" s="6"/>
      <c r="D5720" s="6"/>
      <c r="E5720" s="6"/>
      <c r="F5720" s="6"/>
      <c r="G5720" s="6"/>
      <c r="H5720" s="6"/>
      <c r="I5720" s="6"/>
      <c r="J5720" s="6"/>
      <c r="K5720" s="6"/>
      <c r="L5720" s="6"/>
      <c r="M5720" s="6"/>
      <c r="N5720" s="6"/>
      <c r="O5720" s="6"/>
      <c r="P5720" s="6"/>
      <c r="Q5720" s="6"/>
      <c r="R5720" s="6"/>
      <c r="S5720" s="6"/>
      <c r="T5720" s="6"/>
      <c r="U5720" s="6"/>
      <c r="V5720" s="6"/>
      <c r="W5720" s="6"/>
      <c r="X5720" s="6"/>
      <c r="Y5720" s="6"/>
      <c r="Z5720" s="6"/>
      <c r="AA5720" s="6"/>
      <c r="AB5720" s="21"/>
      <c r="AC5720" s="21"/>
      <c r="AD5720" s="21"/>
      <c r="AE5720" s="6"/>
      <c r="AF5720" s="6"/>
      <c r="AG5720" s="6"/>
      <c r="AH5720" s="6"/>
    </row>
    <row r="5721" spans="1:34" x14ac:dyDescent="0.35">
      <c r="A5721" s="20"/>
      <c r="B5721" s="6"/>
      <c r="C5721" s="6"/>
      <c r="D5721" s="6"/>
      <c r="E5721" s="6"/>
      <c r="F5721" s="6"/>
      <c r="G5721" s="6"/>
      <c r="H5721" s="6"/>
      <c r="I5721" s="6"/>
      <c r="J5721" s="6"/>
      <c r="K5721" s="6"/>
      <c r="L5721" s="6"/>
      <c r="M5721" s="6"/>
      <c r="N5721" s="6"/>
      <c r="O5721" s="6"/>
      <c r="P5721" s="6"/>
      <c r="Q5721" s="6"/>
      <c r="R5721" s="6"/>
      <c r="S5721" s="6"/>
      <c r="T5721" s="6"/>
      <c r="U5721" s="6"/>
      <c r="V5721" s="6"/>
      <c r="W5721" s="6"/>
      <c r="X5721" s="6"/>
      <c r="Y5721" s="6"/>
      <c r="Z5721" s="6"/>
      <c r="AA5721" s="6"/>
      <c r="AB5721" s="21"/>
      <c r="AC5721" s="21"/>
      <c r="AD5721" s="21"/>
      <c r="AE5721" s="6"/>
      <c r="AF5721" s="6"/>
      <c r="AG5721" s="6"/>
      <c r="AH5721" s="6"/>
    </row>
    <row r="5722" spans="1:34" x14ac:dyDescent="0.35">
      <c r="A5722" s="20"/>
      <c r="B5722" s="6"/>
      <c r="C5722" s="6"/>
      <c r="D5722" s="6"/>
      <c r="E5722" s="6"/>
      <c r="F5722" s="6"/>
      <c r="G5722" s="6"/>
      <c r="H5722" s="6"/>
      <c r="I5722" s="6"/>
      <c r="J5722" s="6"/>
      <c r="K5722" s="6"/>
      <c r="L5722" s="6"/>
      <c r="M5722" s="6"/>
      <c r="N5722" s="6"/>
      <c r="O5722" s="6"/>
      <c r="P5722" s="6"/>
      <c r="Q5722" s="6"/>
      <c r="R5722" s="6"/>
      <c r="S5722" s="6"/>
      <c r="T5722" s="6"/>
      <c r="U5722" s="6"/>
      <c r="V5722" s="6"/>
      <c r="W5722" s="6"/>
      <c r="X5722" s="6"/>
      <c r="Y5722" s="6"/>
      <c r="Z5722" s="6"/>
      <c r="AA5722" s="6"/>
      <c r="AB5722" s="21"/>
      <c r="AC5722" s="21"/>
      <c r="AD5722" s="21"/>
      <c r="AE5722" s="6"/>
      <c r="AF5722" s="6"/>
      <c r="AG5722" s="6"/>
      <c r="AH5722" s="6"/>
    </row>
    <row r="5723" spans="1:34" x14ac:dyDescent="0.35">
      <c r="A5723" s="20"/>
      <c r="B5723" s="6"/>
      <c r="C5723" s="6"/>
      <c r="D5723" s="6"/>
      <c r="E5723" s="6"/>
      <c r="F5723" s="6"/>
      <c r="G5723" s="6"/>
      <c r="H5723" s="6"/>
      <c r="I5723" s="6"/>
      <c r="J5723" s="6"/>
      <c r="K5723" s="6"/>
      <c r="L5723" s="6"/>
      <c r="M5723" s="6"/>
      <c r="N5723" s="6"/>
      <c r="O5723" s="6"/>
      <c r="P5723" s="6"/>
      <c r="Q5723" s="6"/>
      <c r="R5723" s="6"/>
      <c r="S5723" s="6"/>
      <c r="T5723" s="6"/>
      <c r="U5723" s="6"/>
      <c r="V5723" s="6"/>
      <c r="W5723" s="6"/>
      <c r="X5723" s="6"/>
      <c r="Y5723" s="6"/>
      <c r="Z5723" s="6"/>
      <c r="AA5723" s="6"/>
      <c r="AB5723" s="21"/>
      <c r="AC5723" s="21"/>
      <c r="AD5723" s="21"/>
      <c r="AE5723" s="6"/>
      <c r="AF5723" s="6"/>
      <c r="AG5723" s="6"/>
      <c r="AH5723" s="6"/>
    </row>
    <row r="5724" spans="1:34" x14ac:dyDescent="0.35">
      <c r="A5724" s="20"/>
      <c r="B5724" s="6"/>
      <c r="C5724" s="6"/>
      <c r="D5724" s="6"/>
      <c r="E5724" s="6"/>
      <c r="F5724" s="6"/>
      <c r="G5724" s="6"/>
      <c r="H5724" s="6"/>
      <c r="I5724" s="6"/>
      <c r="J5724" s="6"/>
      <c r="K5724" s="6"/>
      <c r="L5724" s="6"/>
      <c r="M5724" s="6"/>
      <c r="N5724" s="6"/>
      <c r="O5724" s="6"/>
      <c r="P5724" s="6"/>
      <c r="Q5724" s="6"/>
      <c r="R5724" s="6"/>
      <c r="S5724" s="6"/>
      <c r="T5724" s="6"/>
      <c r="U5724" s="6"/>
      <c r="V5724" s="6"/>
      <c r="W5724" s="6"/>
      <c r="X5724" s="6"/>
      <c r="Y5724" s="6"/>
      <c r="Z5724" s="6"/>
      <c r="AA5724" s="6"/>
      <c r="AB5724" s="21"/>
      <c r="AC5724" s="21"/>
      <c r="AD5724" s="21"/>
      <c r="AE5724" s="6"/>
      <c r="AF5724" s="6"/>
      <c r="AG5724" s="6"/>
      <c r="AH5724" s="6"/>
    </row>
    <row r="5725" spans="1:34" x14ac:dyDescent="0.35">
      <c r="A5725" s="20"/>
      <c r="B5725" s="6"/>
      <c r="C5725" s="6"/>
      <c r="D5725" s="6"/>
      <c r="E5725" s="6"/>
      <c r="F5725" s="6"/>
      <c r="G5725" s="6"/>
      <c r="H5725" s="6"/>
      <c r="I5725" s="6"/>
      <c r="J5725" s="6"/>
      <c r="K5725" s="6"/>
      <c r="L5725" s="6"/>
      <c r="M5725" s="6"/>
      <c r="N5725" s="6"/>
      <c r="O5725" s="6"/>
      <c r="P5725" s="6"/>
      <c r="Q5725" s="6"/>
      <c r="R5725" s="6"/>
      <c r="S5725" s="6"/>
      <c r="T5725" s="6"/>
      <c r="U5725" s="6"/>
      <c r="V5725" s="6"/>
      <c r="W5725" s="6"/>
      <c r="X5725" s="6"/>
      <c r="Y5725" s="6"/>
      <c r="Z5725" s="6"/>
      <c r="AA5725" s="6"/>
      <c r="AB5725" s="21"/>
      <c r="AC5725" s="21"/>
      <c r="AD5725" s="21"/>
      <c r="AE5725" s="6"/>
      <c r="AF5725" s="6"/>
      <c r="AG5725" s="6"/>
      <c r="AH5725" s="6"/>
    </row>
    <row r="5726" spans="1:34" x14ac:dyDescent="0.35">
      <c r="A5726" s="20"/>
      <c r="B5726" s="6"/>
      <c r="C5726" s="6"/>
      <c r="D5726" s="6"/>
      <c r="E5726" s="6"/>
      <c r="F5726" s="6"/>
      <c r="G5726" s="6"/>
      <c r="H5726" s="6"/>
      <c r="I5726" s="6"/>
      <c r="J5726" s="6"/>
      <c r="K5726" s="6"/>
      <c r="L5726" s="6"/>
      <c r="M5726" s="6"/>
      <c r="N5726" s="6"/>
      <c r="O5726" s="6"/>
      <c r="P5726" s="6"/>
      <c r="Q5726" s="6"/>
      <c r="R5726" s="6"/>
      <c r="S5726" s="6"/>
      <c r="T5726" s="6"/>
      <c r="U5726" s="6"/>
      <c r="V5726" s="6"/>
      <c r="W5726" s="6"/>
      <c r="X5726" s="6"/>
      <c r="Y5726" s="6"/>
      <c r="Z5726" s="6"/>
      <c r="AA5726" s="6"/>
      <c r="AB5726" s="21"/>
      <c r="AC5726" s="21"/>
      <c r="AD5726" s="21"/>
      <c r="AE5726" s="6"/>
      <c r="AF5726" s="6"/>
      <c r="AG5726" s="6"/>
      <c r="AH5726" s="6"/>
    </row>
    <row r="5727" spans="1:34" x14ac:dyDescent="0.35">
      <c r="A5727" s="20"/>
      <c r="B5727" s="6"/>
      <c r="C5727" s="6"/>
      <c r="D5727" s="6"/>
      <c r="E5727" s="6"/>
      <c r="F5727" s="6"/>
      <c r="G5727" s="6"/>
      <c r="H5727" s="6"/>
      <c r="I5727" s="6"/>
      <c r="J5727" s="6"/>
      <c r="K5727" s="6"/>
      <c r="L5727" s="6"/>
      <c r="M5727" s="6"/>
      <c r="N5727" s="6"/>
      <c r="O5727" s="6"/>
      <c r="P5727" s="6"/>
      <c r="Q5727" s="6"/>
      <c r="R5727" s="6"/>
      <c r="S5727" s="6"/>
      <c r="T5727" s="6"/>
      <c r="U5727" s="6"/>
      <c r="V5727" s="6"/>
      <c r="W5727" s="6"/>
      <c r="X5727" s="6"/>
      <c r="Y5727" s="6"/>
      <c r="Z5727" s="6"/>
      <c r="AA5727" s="6"/>
      <c r="AB5727" s="21"/>
      <c r="AC5727" s="21"/>
      <c r="AD5727" s="21"/>
      <c r="AE5727" s="6"/>
      <c r="AF5727" s="6"/>
      <c r="AG5727" s="6"/>
      <c r="AH5727" s="6"/>
    </row>
    <row r="5728" spans="1:34" x14ac:dyDescent="0.35">
      <c r="A5728" s="20"/>
      <c r="B5728" s="6"/>
      <c r="C5728" s="6"/>
      <c r="D5728" s="6"/>
      <c r="E5728" s="6"/>
      <c r="F5728" s="6"/>
      <c r="G5728" s="6"/>
      <c r="H5728" s="6"/>
      <c r="I5728" s="6"/>
      <c r="J5728" s="6"/>
      <c r="K5728" s="6"/>
      <c r="L5728" s="6"/>
      <c r="M5728" s="6"/>
      <c r="N5728" s="6"/>
      <c r="O5728" s="6"/>
      <c r="P5728" s="6"/>
      <c r="Q5728" s="6"/>
      <c r="R5728" s="6"/>
      <c r="S5728" s="6"/>
      <c r="T5728" s="6"/>
      <c r="U5728" s="6"/>
      <c r="V5728" s="6"/>
      <c r="W5728" s="6"/>
      <c r="X5728" s="6"/>
      <c r="Y5728" s="6"/>
      <c r="Z5728" s="6"/>
      <c r="AA5728" s="6"/>
      <c r="AB5728" s="21"/>
      <c r="AC5728" s="21"/>
      <c r="AD5728" s="21"/>
      <c r="AE5728" s="6"/>
      <c r="AF5728" s="6"/>
      <c r="AG5728" s="6"/>
      <c r="AH5728" s="6"/>
    </row>
    <row r="5729" spans="1:34" x14ac:dyDescent="0.35">
      <c r="A5729" s="20"/>
      <c r="B5729" s="6"/>
      <c r="C5729" s="6"/>
      <c r="D5729" s="6"/>
      <c r="E5729" s="6"/>
      <c r="F5729" s="6"/>
      <c r="G5729" s="6"/>
      <c r="H5729" s="6"/>
      <c r="I5729" s="6"/>
      <c r="J5729" s="6"/>
      <c r="K5729" s="6"/>
      <c r="L5729" s="6"/>
      <c r="M5729" s="6"/>
      <c r="N5729" s="6"/>
      <c r="O5729" s="6"/>
      <c r="P5729" s="6"/>
      <c r="Q5729" s="6"/>
      <c r="R5729" s="6"/>
      <c r="S5729" s="6"/>
      <c r="T5729" s="6"/>
      <c r="U5729" s="6"/>
      <c r="V5729" s="6"/>
      <c r="W5729" s="6"/>
      <c r="X5729" s="6"/>
      <c r="Y5729" s="6"/>
      <c r="Z5729" s="6"/>
      <c r="AA5729" s="6"/>
      <c r="AB5729" s="21"/>
      <c r="AC5729" s="21"/>
      <c r="AD5729" s="21"/>
      <c r="AE5729" s="6"/>
      <c r="AF5729" s="6"/>
      <c r="AG5729" s="6"/>
      <c r="AH5729" s="6"/>
    </row>
    <row r="5730" spans="1:34" x14ac:dyDescent="0.35">
      <c r="A5730" s="20"/>
      <c r="B5730" s="6"/>
      <c r="C5730" s="6"/>
      <c r="D5730" s="6"/>
      <c r="E5730" s="6"/>
      <c r="F5730" s="6"/>
      <c r="G5730" s="6"/>
      <c r="H5730" s="6"/>
      <c r="I5730" s="6"/>
      <c r="J5730" s="6"/>
      <c r="K5730" s="6"/>
      <c r="L5730" s="6"/>
      <c r="M5730" s="6"/>
      <c r="N5730" s="6"/>
      <c r="O5730" s="6"/>
      <c r="P5730" s="6"/>
      <c r="Q5730" s="6"/>
      <c r="R5730" s="6"/>
      <c r="S5730" s="6"/>
      <c r="T5730" s="6"/>
      <c r="U5730" s="6"/>
      <c r="V5730" s="6"/>
      <c r="W5730" s="6"/>
      <c r="X5730" s="6"/>
      <c r="Y5730" s="6"/>
      <c r="Z5730" s="6"/>
      <c r="AA5730" s="6"/>
      <c r="AB5730" s="21"/>
      <c r="AC5730" s="21"/>
      <c r="AD5730" s="21"/>
      <c r="AE5730" s="6"/>
      <c r="AF5730" s="6"/>
      <c r="AG5730" s="6"/>
      <c r="AH5730" s="6"/>
    </row>
    <row r="5731" spans="1:34" x14ac:dyDescent="0.35">
      <c r="A5731" s="20"/>
      <c r="B5731" s="6"/>
      <c r="C5731" s="6"/>
      <c r="D5731" s="6"/>
      <c r="E5731" s="6"/>
      <c r="F5731" s="6"/>
      <c r="G5731" s="6"/>
      <c r="H5731" s="6"/>
      <c r="I5731" s="6"/>
      <c r="J5731" s="6"/>
      <c r="K5731" s="6"/>
      <c r="L5731" s="6"/>
      <c r="M5731" s="6"/>
      <c r="N5731" s="6"/>
      <c r="O5731" s="6"/>
      <c r="P5731" s="6"/>
      <c r="Q5731" s="6"/>
      <c r="R5731" s="6"/>
      <c r="S5731" s="6"/>
      <c r="T5731" s="6"/>
      <c r="U5731" s="6"/>
      <c r="V5731" s="6"/>
      <c r="W5731" s="6"/>
      <c r="X5731" s="6"/>
      <c r="Y5731" s="6"/>
      <c r="Z5731" s="6"/>
      <c r="AA5731" s="6"/>
      <c r="AB5731" s="21"/>
      <c r="AC5731" s="21"/>
      <c r="AD5731" s="21"/>
      <c r="AE5731" s="6"/>
      <c r="AF5731" s="6"/>
      <c r="AG5731" s="6"/>
      <c r="AH5731" s="6"/>
    </row>
    <row r="5732" spans="1:34" x14ac:dyDescent="0.35">
      <c r="A5732" s="20"/>
      <c r="B5732" s="6"/>
      <c r="C5732" s="6"/>
      <c r="D5732" s="6"/>
      <c r="E5732" s="6"/>
      <c r="F5732" s="6"/>
      <c r="G5732" s="6"/>
      <c r="H5732" s="6"/>
      <c r="I5732" s="6"/>
      <c r="J5732" s="6"/>
      <c r="K5732" s="6"/>
      <c r="L5732" s="6"/>
      <c r="M5732" s="6"/>
      <c r="N5732" s="6"/>
      <c r="O5732" s="6"/>
      <c r="P5732" s="6"/>
      <c r="Q5732" s="6"/>
      <c r="R5732" s="6"/>
      <c r="S5732" s="6"/>
      <c r="T5732" s="6"/>
      <c r="U5732" s="6"/>
      <c r="V5732" s="6"/>
      <c r="W5732" s="6"/>
      <c r="X5732" s="6"/>
      <c r="Y5732" s="6"/>
      <c r="Z5732" s="6"/>
      <c r="AA5732" s="6"/>
      <c r="AB5732" s="21"/>
      <c r="AC5732" s="21"/>
      <c r="AD5732" s="21"/>
      <c r="AE5732" s="6"/>
      <c r="AF5732" s="6"/>
      <c r="AG5732" s="6"/>
      <c r="AH5732" s="6"/>
    </row>
    <row r="5733" spans="1:34" x14ac:dyDescent="0.35">
      <c r="A5733" s="20"/>
      <c r="B5733" s="6"/>
      <c r="C5733" s="6"/>
      <c r="D5733" s="6"/>
      <c r="E5733" s="6"/>
      <c r="F5733" s="6"/>
      <c r="G5733" s="6"/>
      <c r="H5733" s="6"/>
      <c r="I5733" s="6"/>
      <c r="J5733" s="6"/>
      <c r="K5733" s="6"/>
      <c r="L5733" s="6"/>
      <c r="M5733" s="6"/>
      <c r="N5733" s="6"/>
      <c r="O5733" s="6"/>
      <c r="P5733" s="6"/>
      <c r="Q5733" s="6"/>
      <c r="R5733" s="6"/>
      <c r="S5733" s="6"/>
      <c r="T5733" s="6"/>
      <c r="U5733" s="6"/>
      <c r="V5733" s="6"/>
      <c r="W5733" s="6"/>
      <c r="X5733" s="6"/>
      <c r="Y5733" s="6"/>
      <c r="Z5733" s="6"/>
      <c r="AA5733" s="6"/>
      <c r="AB5733" s="21"/>
      <c r="AC5733" s="21"/>
      <c r="AD5733" s="21"/>
      <c r="AE5733" s="6"/>
      <c r="AF5733" s="6"/>
      <c r="AG5733" s="6"/>
      <c r="AH5733" s="6"/>
    </row>
    <row r="5734" spans="1:34" x14ac:dyDescent="0.35">
      <c r="A5734" s="20"/>
      <c r="B5734" s="6"/>
      <c r="C5734" s="6"/>
      <c r="D5734" s="6"/>
      <c r="E5734" s="6"/>
      <c r="F5734" s="6"/>
      <c r="G5734" s="6"/>
      <c r="H5734" s="6"/>
      <c r="I5734" s="6"/>
      <c r="J5734" s="6"/>
      <c r="K5734" s="6"/>
      <c r="L5734" s="6"/>
      <c r="M5734" s="6"/>
      <c r="N5734" s="6"/>
      <c r="O5734" s="6"/>
      <c r="P5734" s="6"/>
      <c r="Q5734" s="6"/>
      <c r="R5734" s="6"/>
      <c r="S5734" s="6"/>
      <c r="T5734" s="6"/>
      <c r="U5734" s="6"/>
      <c r="V5734" s="6"/>
      <c r="W5734" s="6"/>
      <c r="X5734" s="6"/>
      <c r="Y5734" s="6"/>
      <c r="Z5734" s="6"/>
      <c r="AA5734" s="6"/>
      <c r="AB5734" s="21"/>
      <c r="AC5734" s="21"/>
      <c r="AD5734" s="21"/>
      <c r="AE5734" s="6"/>
      <c r="AF5734" s="6"/>
      <c r="AG5734" s="6"/>
      <c r="AH5734" s="6"/>
    </row>
    <row r="5735" spans="1:34" x14ac:dyDescent="0.35">
      <c r="A5735" s="20"/>
      <c r="B5735" s="6"/>
      <c r="C5735" s="6"/>
      <c r="D5735" s="6"/>
      <c r="E5735" s="6"/>
      <c r="F5735" s="6"/>
      <c r="G5735" s="6"/>
      <c r="H5735" s="6"/>
      <c r="I5735" s="6"/>
      <c r="J5735" s="6"/>
      <c r="K5735" s="6"/>
      <c r="L5735" s="6"/>
      <c r="M5735" s="6"/>
      <c r="N5735" s="6"/>
      <c r="O5735" s="6"/>
      <c r="P5735" s="6"/>
      <c r="Q5735" s="6"/>
      <c r="R5735" s="6"/>
      <c r="S5735" s="6"/>
      <c r="T5735" s="6"/>
      <c r="U5735" s="6"/>
      <c r="V5735" s="6"/>
      <c r="W5735" s="6"/>
      <c r="X5735" s="6"/>
      <c r="Y5735" s="6"/>
      <c r="Z5735" s="6"/>
      <c r="AA5735" s="6"/>
      <c r="AB5735" s="21"/>
      <c r="AC5735" s="21"/>
      <c r="AD5735" s="21"/>
      <c r="AE5735" s="6"/>
      <c r="AF5735" s="6"/>
      <c r="AG5735" s="6"/>
      <c r="AH5735" s="6"/>
    </row>
    <row r="5736" spans="1:34" x14ac:dyDescent="0.35">
      <c r="A5736" s="20"/>
      <c r="B5736" s="6"/>
      <c r="C5736" s="6"/>
      <c r="D5736" s="6"/>
      <c r="E5736" s="6"/>
      <c r="F5736" s="6"/>
      <c r="G5736" s="6"/>
      <c r="H5736" s="6"/>
      <c r="I5736" s="6"/>
      <c r="J5736" s="6"/>
      <c r="K5736" s="6"/>
      <c r="L5736" s="6"/>
      <c r="M5736" s="6"/>
      <c r="N5736" s="6"/>
      <c r="O5736" s="6"/>
      <c r="P5736" s="6"/>
      <c r="Q5736" s="6"/>
      <c r="R5736" s="6"/>
      <c r="S5736" s="6"/>
      <c r="T5736" s="6"/>
      <c r="U5736" s="6"/>
      <c r="V5736" s="6"/>
      <c r="W5736" s="6"/>
      <c r="X5736" s="6"/>
      <c r="Y5736" s="6"/>
      <c r="Z5736" s="6"/>
      <c r="AA5736" s="6"/>
      <c r="AB5736" s="21"/>
      <c r="AC5736" s="21"/>
      <c r="AD5736" s="21"/>
      <c r="AE5736" s="6"/>
      <c r="AF5736" s="6"/>
      <c r="AG5736" s="6"/>
      <c r="AH5736" s="6"/>
    </row>
    <row r="5737" spans="1:34" x14ac:dyDescent="0.35">
      <c r="A5737" s="20"/>
      <c r="B5737" s="6"/>
      <c r="C5737" s="6"/>
      <c r="D5737" s="6"/>
      <c r="E5737" s="6"/>
      <c r="F5737" s="6"/>
      <c r="G5737" s="6"/>
      <c r="H5737" s="6"/>
      <c r="I5737" s="6"/>
      <c r="J5737" s="6"/>
      <c r="K5737" s="6"/>
      <c r="L5737" s="6"/>
      <c r="M5737" s="6"/>
      <c r="N5737" s="6"/>
      <c r="O5737" s="6"/>
      <c r="P5737" s="6"/>
      <c r="Q5737" s="6"/>
      <c r="R5737" s="6"/>
      <c r="S5737" s="6"/>
      <c r="T5737" s="6"/>
      <c r="U5737" s="6"/>
      <c r="V5737" s="6"/>
      <c r="W5737" s="6"/>
      <c r="X5737" s="6"/>
      <c r="Y5737" s="6"/>
      <c r="Z5737" s="6"/>
      <c r="AA5737" s="6"/>
      <c r="AB5737" s="21"/>
      <c r="AC5737" s="21"/>
      <c r="AD5737" s="21"/>
      <c r="AE5737" s="6"/>
      <c r="AF5737" s="6"/>
      <c r="AG5737" s="6"/>
      <c r="AH5737" s="6"/>
    </row>
    <row r="5738" spans="1:34" x14ac:dyDescent="0.35">
      <c r="A5738" s="20"/>
      <c r="B5738" s="6"/>
      <c r="C5738" s="6"/>
      <c r="D5738" s="6"/>
      <c r="E5738" s="6"/>
      <c r="F5738" s="6"/>
      <c r="G5738" s="6"/>
      <c r="H5738" s="6"/>
      <c r="I5738" s="6"/>
      <c r="J5738" s="6"/>
      <c r="K5738" s="6"/>
      <c r="L5738" s="6"/>
      <c r="M5738" s="6"/>
      <c r="N5738" s="6"/>
      <c r="O5738" s="6"/>
      <c r="P5738" s="6"/>
      <c r="Q5738" s="6"/>
      <c r="R5738" s="6"/>
      <c r="S5738" s="6"/>
      <c r="T5738" s="6"/>
      <c r="U5738" s="6"/>
      <c r="V5738" s="6"/>
      <c r="W5738" s="6"/>
      <c r="X5738" s="6"/>
      <c r="Y5738" s="6"/>
      <c r="Z5738" s="6"/>
      <c r="AA5738" s="6"/>
      <c r="AB5738" s="21"/>
      <c r="AC5738" s="21"/>
      <c r="AD5738" s="21"/>
      <c r="AE5738" s="6"/>
      <c r="AF5738" s="6"/>
      <c r="AG5738" s="6"/>
      <c r="AH5738" s="6"/>
    </row>
    <row r="5739" spans="1:34" x14ac:dyDescent="0.35">
      <c r="A5739" s="20"/>
      <c r="B5739" s="6"/>
      <c r="C5739" s="6"/>
      <c r="D5739" s="6"/>
      <c r="E5739" s="6"/>
      <c r="F5739" s="6"/>
      <c r="G5739" s="6"/>
      <c r="H5739" s="6"/>
      <c r="I5739" s="6"/>
      <c r="J5739" s="6"/>
      <c r="K5739" s="6"/>
      <c r="L5739" s="6"/>
      <c r="M5739" s="6"/>
      <c r="N5739" s="6"/>
      <c r="O5739" s="6"/>
      <c r="P5739" s="6"/>
      <c r="Q5739" s="6"/>
      <c r="R5739" s="6"/>
      <c r="S5739" s="6"/>
      <c r="T5739" s="6"/>
      <c r="U5739" s="6"/>
      <c r="V5739" s="6"/>
      <c r="W5739" s="6"/>
      <c r="X5739" s="6"/>
      <c r="Y5739" s="6"/>
      <c r="Z5739" s="6"/>
      <c r="AA5739" s="6"/>
      <c r="AB5739" s="21"/>
      <c r="AC5739" s="21"/>
      <c r="AD5739" s="21"/>
      <c r="AE5739" s="6"/>
      <c r="AF5739" s="6"/>
      <c r="AG5739" s="6"/>
      <c r="AH5739" s="6"/>
    </row>
    <row r="5740" spans="1:34" x14ac:dyDescent="0.35">
      <c r="A5740" s="20"/>
      <c r="B5740" s="6"/>
      <c r="C5740" s="6"/>
      <c r="D5740" s="6"/>
      <c r="E5740" s="6"/>
      <c r="F5740" s="6"/>
      <c r="G5740" s="6"/>
      <c r="H5740" s="6"/>
      <c r="I5740" s="6"/>
      <c r="J5740" s="6"/>
      <c r="K5740" s="6"/>
      <c r="L5740" s="6"/>
      <c r="M5740" s="6"/>
      <c r="N5740" s="6"/>
      <c r="O5740" s="6"/>
      <c r="P5740" s="6"/>
      <c r="Q5740" s="6"/>
      <c r="R5740" s="6"/>
      <c r="S5740" s="6"/>
      <c r="T5740" s="6"/>
      <c r="U5740" s="6"/>
      <c r="V5740" s="6"/>
      <c r="W5740" s="6"/>
      <c r="X5740" s="6"/>
      <c r="Y5740" s="6"/>
      <c r="Z5740" s="6"/>
      <c r="AA5740" s="6"/>
      <c r="AB5740" s="21"/>
      <c r="AC5740" s="21"/>
      <c r="AD5740" s="21"/>
      <c r="AE5740" s="6"/>
      <c r="AF5740" s="6"/>
      <c r="AG5740" s="6"/>
      <c r="AH5740" s="6"/>
    </row>
    <row r="5741" spans="1:34" x14ac:dyDescent="0.35">
      <c r="A5741" s="20"/>
      <c r="B5741" s="6"/>
      <c r="C5741" s="6"/>
      <c r="D5741" s="6"/>
      <c r="E5741" s="6"/>
      <c r="F5741" s="6"/>
      <c r="G5741" s="6"/>
      <c r="H5741" s="6"/>
      <c r="I5741" s="6"/>
      <c r="J5741" s="6"/>
      <c r="K5741" s="6"/>
      <c r="L5741" s="6"/>
      <c r="M5741" s="6"/>
      <c r="N5741" s="6"/>
      <c r="O5741" s="6"/>
      <c r="P5741" s="6"/>
      <c r="Q5741" s="6"/>
      <c r="R5741" s="6"/>
      <c r="S5741" s="6"/>
      <c r="T5741" s="6"/>
      <c r="U5741" s="6"/>
      <c r="V5741" s="6"/>
      <c r="W5741" s="6"/>
      <c r="X5741" s="6"/>
      <c r="Y5741" s="6"/>
      <c r="Z5741" s="6"/>
      <c r="AA5741" s="6"/>
      <c r="AB5741" s="21"/>
      <c r="AC5741" s="21"/>
      <c r="AD5741" s="21"/>
      <c r="AE5741" s="6"/>
      <c r="AF5741" s="6"/>
      <c r="AG5741" s="6"/>
      <c r="AH5741" s="6"/>
    </row>
    <row r="5742" spans="1:34" x14ac:dyDescent="0.35">
      <c r="A5742" s="20"/>
      <c r="B5742" s="6"/>
      <c r="C5742" s="6"/>
      <c r="D5742" s="6"/>
      <c r="E5742" s="6"/>
      <c r="F5742" s="6"/>
      <c r="G5742" s="6"/>
      <c r="H5742" s="6"/>
      <c r="I5742" s="6"/>
      <c r="J5742" s="6"/>
      <c r="K5742" s="6"/>
      <c r="L5742" s="6"/>
      <c r="M5742" s="6"/>
      <c r="N5742" s="6"/>
      <c r="O5742" s="6"/>
      <c r="P5742" s="6"/>
      <c r="Q5742" s="6"/>
      <c r="R5742" s="6"/>
      <c r="S5742" s="6"/>
      <c r="T5742" s="6"/>
      <c r="U5742" s="6"/>
      <c r="V5742" s="6"/>
      <c r="W5742" s="6"/>
      <c r="X5742" s="6"/>
      <c r="Y5742" s="6"/>
      <c r="Z5742" s="6"/>
      <c r="AA5742" s="6"/>
      <c r="AB5742" s="21"/>
      <c r="AC5742" s="21"/>
      <c r="AD5742" s="21"/>
      <c r="AE5742" s="6"/>
      <c r="AF5742" s="6"/>
      <c r="AG5742" s="6"/>
      <c r="AH5742" s="6"/>
    </row>
    <row r="5743" spans="1:34" x14ac:dyDescent="0.35">
      <c r="A5743" s="20"/>
      <c r="B5743" s="6"/>
      <c r="C5743" s="6"/>
      <c r="D5743" s="6"/>
      <c r="E5743" s="6"/>
      <c r="F5743" s="6"/>
      <c r="G5743" s="6"/>
      <c r="H5743" s="6"/>
      <c r="I5743" s="6"/>
      <c r="J5743" s="6"/>
      <c r="K5743" s="6"/>
      <c r="L5743" s="6"/>
      <c r="M5743" s="6"/>
      <c r="N5743" s="6"/>
      <c r="O5743" s="6"/>
      <c r="P5743" s="6"/>
      <c r="Q5743" s="6"/>
      <c r="R5743" s="6"/>
      <c r="S5743" s="6"/>
      <c r="T5743" s="6"/>
      <c r="U5743" s="6"/>
      <c r="V5743" s="6"/>
      <c r="W5743" s="6"/>
      <c r="X5743" s="6"/>
      <c r="Y5743" s="6"/>
      <c r="Z5743" s="6"/>
      <c r="AA5743" s="6"/>
      <c r="AB5743" s="21"/>
      <c r="AC5743" s="21"/>
      <c r="AD5743" s="21"/>
      <c r="AE5743" s="6"/>
      <c r="AF5743" s="6"/>
      <c r="AG5743" s="6"/>
      <c r="AH5743" s="6"/>
    </row>
    <row r="5744" spans="1:34" x14ac:dyDescent="0.35">
      <c r="A5744" s="20"/>
      <c r="B5744" s="6"/>
      <c r="C5744" s="6"/>
      <c r="D5744" s="6"/>
      <c r="E5744" s="6"/>
      <c r="F5744" s="6"/>
      <c r="G5744" s="6"/>
      <c r="H5744" s="6"/>
      <c r="I5744" s="6"/>
      <c r="J5744" s="6"/>
      <c r="K5744" s="6"/>
      <c r="L5744" s="6"/>
      <c r="M5744" s="6"/>
      <c r="N5744" s="6"/>
      <c r="O5744" s="6"/>
      <c r="P5744" s="6"/>
      <c r="Q5744" s="6"/>
      <c r="R5744" s="6"/>
      <c r="S5744" s="6"/>
      <c r="T5744" s="6"/>
      <c r="U5744" s="6"/>
      <c r="V5744" s="6"/>
      <c r="W5744" s="6"/>
      <c r="X5744" s="6"/>
      <c r="Y5744" s="6"/>
      <c r="Z5744" s="6"/>
      <c r="AA5744" s="6"/>
      <c r="AB5744" s="21"/>
      <c r="AC5744" s="21"/>
      <c r="AD5744" s="21"/>
      <c r="AE5744" s="6"/>
      <c r="AF5744" s="6"/>
      <c r="AG5744" s="6"/>
      <c r="AH5744" s="6"/>
    </row>
    <row r="5745" spans="1:34" x14ac:dyDescent="0.35">
      <c r="A5745" s="20"/>
      <c r="B5745" s="6"/>
      <c r="C5745" s="6"/>
      <c r="D5745" s="6"/>
      <c r="E5745" s="6"/>
      <c r="F5745" s="6"/>
      <c r="G5745" s="6"/>
      <c r="H5745" s="6"/>
      <c r="I5745" s="6"/>
      <c r="J5745" s="6"/>
      <c r="K5745" s="6"/>
      <c r="L5745" s="6"/>
      <c r="M5745" s="6"/>
      <c r="N5745" s="6"/>
      <c r="O5745" s="6"/>
      <c r="P5745" s="6"/>
      <c r="Q5745" s="6"/>
      <c r="R5745" s="6"/>
      <c r="S5745" s="6"/>
      <c r="T5745" s="6"/>
      <c r="U5745" s="6"/>
      <c r="V5745" s="6"/>
      <c r="W5745" s="6"/>
      <c r="X5745" s="6"/>
      <c r="Y5745" s="6"/>
      <c r="Z5745" s="6"/>
      <c r="AA5745" s="6"/>
      <c r="AB5745" s="21"/>
      <c r="AC5745" s="21"/>
      <c r="AD5745" s="21"/>
      <c r="AE5745" s="6"/>
      <c r="AF5745" s="6"/>
      <c r="AG5745" s="6"/>
      <c r="AH5745" s="6"/>
    </row>
    <row r="5746" spans="1:34" x14ac:dyDescent="0.35">
      <c r="A5746" s="20"/>
      <c r="B5746" s="6"/>
      <c r="C5746" s="6"/>
      <c r="D5746" s="6"/>
      <c r="E5746" s="6"/>
      <c r="F5746" s="6"/>
      <c r="G5746" s="6"/>
      <c r="H5746" s="6"/>
      <c r="I5746" s="6"/>
      <c r="J5746" s="6"/>
      <c r="K5746" s="6"/>
      <c r="L5746" s="6"/>
      <c r="M5746" s="6"/>
      <c r="N5746" s="6"/>
      <c r="O5746" s="6"/>
      <c r="P5746" s="6"/>
      <c r="Q5746" s="6"/>
      <c r="R5746" s="6"/>
      <c r="S5746" s="6"/>
      <c r="T5746" s="6"/>
      <c r="U5746" s="6"/>
      <c r="V5746" s="6"/>
      <c r="W5746" s="6"/>
      <c r="X5746" s="6"/>
      <c r="Y5746" s="6"/>
      <c r="Z5746" s="6"/>
      <c r="AA5746" s="6"/>
      <c r="AB5746" s="21"/>
      <c r="AC5746" s="21"/>
      <c r="AD5746" s="21"/>
      <c r="AE5746" s="6"/>
      <c r="AF5746" s="6"/>
      <c r="AG5746" s="6"/>
      <c r="AH5746" s="6"/>
    </row>
    <row r="5747" spans="1:34" x14ac:dyDescent="0.35">
      <c r="A5747" s="20"/>
      <c r="B5747" s="6"/>
      <c r="C5747" s="6"/>
      <c r="D5747" s="6"/>
      <c r="E5747" s="6"/>
      <c r="F5747" s="6"/>
      <c r="G5747" s="6"/>
      <c r="H5747" s="6"/>
      <c r="I5747" s="6"/>
      <c r="J5747" s="6"/>
      <c r="K5747" s="6"/>
      <c r="L5747" s="6"/>
      <c r="M5747" s="6"/>
      <c r="N5747" s="6"/>
      <c r="O5747" s="6"/>
      <c r="P5747" s="6"/>
      <c r="Q5747" s="6"/>
      <c r="R5747" s="6"/>
      <c r="S5747" s="6"/>
      <c r="T5747" s="6"/>
      <c r="U5747" s="6"/>
      <c r="V5747" s="6"/>
      <c r="W5747" s="6"/>
      <c r="X5747" s="6"/>
      <c r="Y5747" s="6"/>
      <c r="Z5747" s="6"/>
      <c r="AA5747" s="6"/>
      <c r="AB5747" s="21"/>
      <c r="AC5747" s="21"/>
      <c r="AD5747" s="21"/>
      <c r="AE5747" s="6"/>
      <c r="AF5747" s="6"/>
      <c r="AG5747" s="6"/>
      <c r="AH5747" s="6"/>
    </row>
    <row r="5748" spans="1:34" x14ac:dyDescent="0.35">
      <c r="A5748" s="20"/>
      <c r="B5748" s="6"/>
      <c r="C5748" s="6"/>
      <c r="D5748" s="6"/>
      <c r="E5748" s="6"/>
      <c r="F5748" s="6"/>
      <c r="G5748" s="6"/>
      <c r="H5748" s="6"/>
      <c r="I5748" s="6"/>
      <c r="J5748" s="6"/>
      <c r="K5748" s="6"/>
      <c r="L5748" s="6"/>
      <c r="M5748" s="6"/>
      <c r="N5748" s="6"/>
      <c r="O5748" s="6"/>
      <c r="P5748" s="6"/>
      <c r="Q5748" s="6"/>
      <c r="R5748" s="6"/>
      <c r="S5748" s="6"/>
      <c r="T5748" s="6"/>
      <c r="U5748" s="6"/>
      <c r="V5748" s="6"/>
      <c r="W5748" s="6"/>
      <c r="X5748" s="6"/>
      <c r="Y5748" s="6"/>
      <c r="Z5748" s="6"/>
      <c r="AA5748" s="6"/>
      <c r="AB5748" s="21"/>
      <c r="AC5748" s="21"/>
      <c r="AD5748" s="21"/>
      <c r="AE5748" s="6"/>
      <c r="AF5748" s="6"/>
      <c r="AG5748" s="6"/>
      <c r="AH5748" s="6"/>
    </row>
    <row r="5749" spans="1:34" x14ac:dyDescent="0.35">
      <c r="A5749" s="20"/>
      <c r="B5749" s="6"/>
      <c r="C5749" s="6"/>
      <c r="D5749" s="6"/>
      <c r="E5749" s="6"/>
      <c r="F5749" s="6"/>
      <c r="G5749" s="6"/>
      <c r="H5749" s="6"/>
      <c r="I5749" s="6"/>
      <c r="J5749" s="6"/>
      <c r="K5749" s="6"/>
      <c r="L5749" s="6"/>
      <c r="M5749" s="6"/>
      <c r="N5749" s="6"/>
      <c r="O5749" s="6"/>
      <c r="P5749" s="6"/>
      <c r="Q5749" s="6"/>
      <c r="R5749" s="6"/>
      <c r="S5749" s="6"/>
      <c r="T5749" s="6"/>
      <c r="U5749" s="6"/>
      <c r="V5749" s="6"/>
      <c r="W5749" s="6"/>
      <c r="X5749" s="6"/>
      <c r="Y5749" s="6"/>
      <c r="Z5749" s="6"/>
      <c r="AA5749" s="6"/>
      <c r="AB5749" s="21"/>
      <c r="AC5749" s="21"/>
      <c r="AD5749" s="21"/>
      <c r="AE5749" s="6"/>
      <c r="AF5749" s="6"/>
      <c r="AG5749" s="6"/>
      <c r="AH5749" s="6"/>
    </row>
    <row r="5750" spans="1:34" x14ac:dyDescent="0.35">
      <c r="A5750" s="20"/>
      <c r="B5750" s="6"/>
      <c r="C5750" s="6"/>
      <c r="D5750" s="6"/>
      <c r="E5750" s="6"/>
      <c r="F5750" s="6"/>
      <c r="G5750" s="6"/>
      <c r="H5750" s="6"/>
      <c r="I5750" s="6"/>
      <c r="J5750" s="6"/>
      <c r="K5750" s="6"/>
      <c r="L5750" s="6"/>
      <c r="M5750" s="6"/>
      <c r="N5750" s="6"/>
      <c r="O5750" s="6"/>
      <c r="P5750" s="6"/>
      <c r="Q5750" s="6"/>
      <c r="R5750" s="6"/>
      <c r="S5750" s="6"/>
      <c r="T5750" s="6"/>
      <c r="U5750" s="6"/>
      <c r="V5750" s="6"/>
      <c r="W5750" s="6"/>
      <c r="X5750" s="6"/>
      <c r="Y5750" s="6"/>
      <c r="Z5750" s="6"/>
      <c r="AA5750" s="6"/>
      <c r="AB5750" s="21"/>
      <c r="AC5750" s="21"/>
      <c r="AD5750" s="21"/>
      <c r="AE5750" s="6"/>
      <c r="AF5750" s="6"/>
      <c r="AG5750" s="6"/>
      <c r="AH5750" s="6"/>
    </row>
    <row r="5751" spans="1:34" x14ac:dyDescent="0.35">
      <c r="A5751" s="20"/>
      <c r="B5751" s="6"/>
      <c r="C5751" s="6"/>
      <c r="D5751" s="6"/>
      <c r="E5751" s="6"/>
      <c r="F5751" s="6"/>
      <c r="G5751" s="6"/>
      <c r="H5751" s="6"/>
      <c r="I5751" s="6"/>
      <c r="J5751" s="6"/>
      <c r="K5751" s="6"/>
      <c r="L5751" s="6"/>
      <c r="M5751" s="6"/>
      <c r="N5751" s="6"/>
      <c r="O5751" s="6"/>
      <c r="P5751" s="6"/>
      <c r="Q5751" s="6"/>
      <c r="R5751" s="6"/>
      <c r="S5751" s="6"/>
      <c r="T5751" s="6"/>
      <c r="U5751" s="6"/>
      <c r="V5751" s="6"/>
      <c r="W5751" s="6"/>
      <c r="X5751" s="6"/>
      <c r="Y5751" s="6"/>
      <c r="Z5751" s="6"/>
      <c r="AA5751" s="6"/>
      <c r="AB5751" s="21"/>
      <c r="AC5751" s="21"/>
      <c r="AD5751" s="21"/>
      <c r="AE5751" s="6"/>
      <c r="AF5751" s="6"/>
      <c r="AG5751" s="6"/>
      <c r="AH5751" s="6"/>
    </row>
    <row r="5752" spans="1:34" x14ac:dyDescent="0.35">
      <c r="A5752" s="20"/>
      <c r="B5752" s="6"/>
      <c r="C5752" s="6"/>
      <c r="D5752" s="6"/>
      <c r="E5752" s="6"/>
      <c r="F5752" s="6"/>
      <c r="G5752" s="6"/>
      <c r="H5752" s="6"/>
      <c r="I5752" s="6"/>
      <c r="J5752" s="6"/>
      <c r="K5752" s="6"/>
      <c r="L5752" s="6"/>
      <c r="M5752" s="6"/>
      <c r="N5752" s="6"/>
      <c r="O5752" s="6"/>
      <c r="P5752" s="6"/>
      <c r="Q5752" s="6"/>
      <c r="R5752" s="6"/>
      <c r="S5752" s="6"/>
      <c r="T5752" s="6"/>
      <c r="U5752" s="6"/>
      <c r="V5752" s="6"/>
      <c r="W5752" s="6"/>
      <c r="X5752" s="6"/>
      <c r="Y5752" s="6"/>
      <c r="Z5752" s="6"/>
      <c r="AA5752" s="6"/>
      <c r="AB5752" s="21"/>
      <c r="AC5752" s="21"/>
      <c r="AD5752" s="21"/>
      <c r="AE5752" s="6"/>
      <c r="AF5752" s="6"/>
      <c r="AG5752" s="6"/>
      <c r="AH5752" s="6"/>
    </row>
    <row r="5753" spans="1:34" x14ac:dyDescent="0.35">
      <c r="A5753" s="20"/>
      <c r="B5753" s="6"/>
      <c r="C5753" s="6"/>
      <c r="D5753" s="6"/>
      <c r="E5753" s="6"/>
      <c r="F5753" s="6"/>
      <c r="G5753" s="6"/>
      <c r="H5753" s="6"/>
      <c r="I5753" s="6"/>
      <c r="J5753" s="6"/>
      <c r="K5753" s="6"/>
      <c r="L5753" s="6"/>
      <c r="M5753" s="6"/>
      <c r="N5753" s="6"/>
      <c r="O5753" s="6"/>
      <c r="P5753" s="6"/>
      <c r="Q5753" s="6"/>
      <c r="R5753" s="6"/>
      <c r="S5753" s="6"/>
      <c r="T5753" s="6"/>
      <c r="U5753" s="6"/>
      <c r="V5753" s="6"/>
      <c r="W5753" s="6"/>
      <c r="X5753" s="6"/>
      <c r="Y5753" s="6"/>
      <c r="Z5753" s="6"/>
      <c r="AA5753" s="6"/>
      <c r="AB5753" s="21"/>
      <c r="AC5753" s="21"/>
      <c r="AD5753" s="21"/>
      <c r="AE5753" s="6"/>
      <c r="AF5753" s="6"/>
      <c r="AG5753" s="6"/>
      <c r="AH5753" s="6"/>
    </row>
    <row r="5754" spans="1:34" x14ac:dyDescent="0.35">
      <c r="A5754" s="20"/>
      <c r="B5754" s="6"/>
      <c r="C5754" s="6"/>
      <c r="D5754" s="6"/>
      <c r="E5754" s="6"/>
      <c r="F5754" s="6"/>
      <c r="G5754" s="6"/>
      <c r="H5754" s="6"/>
      <c r="I5754" s="6"/>
      <c r="J5754" s="6"/>
      <c r="K5754" s="6"/>
      <c r="L5754" s="6"/>
      <c r="M5754" s="6"/>
      <c r="N5754" s="6"/>
      <c r="O5754" s="6"/>
      <c r="P5754" s="6"/>
      <c r="Q5754" s="6"/>
      <c r="R5754" s="6"/>
      <c r="S5754" s="6"/>
      <c r="T5754" s="6"/>
      <c r="U5754" s="6"/>
      <c r="V5754" s="6"/>
      <c r="W5754" s="6"/>
      <c r="X5754" s="6"/>
      <c r="Y5754" s="6"/>
      <c r="Z5754" s="6"/>
      <c r="AA5754" s="6"/>
      <c r="AB5754" s="21"/>
      <c r="AC5754" s="21"/>
      <c r="AD5754" s="21"/>
      <c r="AE5754" s="6"/>
      <c r="AF5754" s="6"/>
      <c r="AG5754" s="6"/>
      <c r="AH5754" s="6"/>
    </row>
    <row r="5755" spans="1:34" x14ac:dyDescent="0.35">
      <c r="A5755" s="20"/>
      <c r="B5755" s="6"/>
      <c r="C5755" s="6"/>
      <c r="D5755" s="6"/>
      <c r="E5755" s="6"/>
      <c r="F5755" s="6"/>
      <c r="G5755" s="6"/>
      <c r="H5755" s="6"/>
      <c r="I5755" s="6"/>
      <c r="J5755" s="6"/>
      <c r="K5755" s="6"/>
      <c r="L5755" s="6"/>
      <c r="M5755" s="6"/>
      <c r="N5755" s="6"/>
      <c r="O5755" s="6"/>
      <c r="P5755" s="6"/>
      <c r="Q5755" s="6"/>
      <c r="R5755" s="6"/>
      <c r="S5755" s="6"/>
      <c r="T5755" s="6"/>
      <c r="U5755" s="6"/>
      <c r="V5755" s="6"/>
      <c r="W5755" s="6"/>
      <c r="X5755" s="6"/>
      <c r="Y5755" s="6"/>
      <c r="Z5755" s="6"/>
      <c r="AA5755" s="6"/>
      <c r="AB5755" s="21"/>
      <c r="AC5755" s="21"/>
      <c r="AD5755" s="21"/>
      <c r="AE5755" s="6"/>
      <c r="AF5755" s="6"/>
      <c r="AG5755" s="6"/>
      <c r="AH5755" s="6"/>
    </row>
    <row r="5756" spans="1:34" x14ac:dyDescent="0.35">
      <c r="A5756" s="20"/>
      <c r="B5756" s="6"/>
      <c r="C5756" s="6"/>
      <c r="D5756" s="6"/>
      <c r="E5756" s="6"/>
      <c r="F5756" s="6"/>
      <c r="G5756" s="6"/>
      <c r="H5756" s="6"/>
      <c r="I5756" s="6"/>
      <c r="J5756" s="6"/>
      <c r="K5756" s="6"/>
      <c r="L5756" s="6"/>
      <c r="M5756" s="6"/>
      <c r="N5756" s="6"/>
      <c r="O5756" s="6"/>
      <c r="P5756" s="6"/>
      <c r="Q5756" s="6"/>
      <c r="R5756" s="6"/>
      <c r="S5756" s="6"/>
      <c r="T5756" s="6"/>
      <c r="U5756" s="6"/>
      <c r="V5756" s="6"/>
      <c r="W5756" s="6"/>
      <c r="X5756" s="6"/>
      <c r="Y5756" s="6"/>
      <c r="Z5756" s="6"/>
      <c r="AA5756" s="6"/>
      <c r="AB5756" s="21"/>
      <c r="AC5756" s="21"/>
      <c r="AD5756" s="21"/>
      <c r="AE5756" s="6"/>
      <c r="AF5756" s="6"/>
      <c r="AG5756" s="6"/>
      <c r="AH5756" s="6"/>
    </row>
    <row r="5757" spans="1:34" x14ac:dyDescent="0.35">
      <c r="A5757" s="20"/>
      <c r="B5757" s="6"/>
      <c r="C5757" s="6"/>
      <c r="D5757" s="6"/>
      <c r="E5757" s="6"/>
      <c r="F5757" s="6"/>
      <c r="G5757" s="6"/>
      <c r="H5757" s="6"/>
      <c r="I5757" s="6"/>
      <c r="J5757" s="6"/>
      <c r="K5757" s="6"/>
      <c r="L5757" s="6"/>
      <c r="M5757" s="6"/>
      <c r="N5757" s="6"/>
      <c r="O5757" s="6"/>
      <c r="P5757" s="6"/>
      <c r="Q5757" s="6"/>
      <c r="R5757" s="6"/>
      <c r="S5757" s="6"/>
      <c r="T5757" s="6"/>
      <c r="U5757" s="6"/>
      <c r="V5757" s="6"/>
      <c r="W5757" s="6"/>
      <c r="X5757" s="6"/>
      <c r="Y5757" s="6"/>
      <c r="Z5757" s="6"/>
      <c r="AA5757" s="6"/>
      <c r="AB5757" s="21"/>
      <c r="AC5757" s="21"/>
      <c r="AD5757" s="21"/>
      <c r="AE5757" s="6"/>
      <c r="AF5757" s="6"/>
      <c r="AG5757" s="6"/>
      <c r="AH5757" s="6"/>
    </row>
    <row r="5758" spans="1:34" x14ac:dyDescent="0.35">
      <c r="A5758" s="20"/>
      <c r="B5758" s="6"/>
      <c r="C5758" s="6"/>
      <c r="D5758" s="6"/>
      <c r="E5758" s="6"/>
      <c r="F5758" s="6"/>
      <c r="G5758" s="6"/>
      <c r="H5758" s="6"/>
      <c r="I5758" s="6"/>
      <c r="J5758" s="6"/>
      <c r="K5758" s="6"/>
      <c r="L5758" s="6"/>
      <c r="M5758" s="6"/>
      <c r="N5758" s="6"/>
      <c r="O5758" s="6"/>
      <c r="P5758" s="6"/>
      <c r="Q5758" s="6"/>
      <c r="R5758" s="6"/>
      <c r="S5758" s="6"/>
      <c r="T5758" s="6"/>
      <c r="U5758" s="6"/>
      <c r="V5758" s="6"/>
      <c r="W5758" s="6"/>
      <c r="X5758" s="6"/>
      <c r="Y5758" s="6"/>
      <c r="Z5758" s="6"/>
      <c r="AA5758" s="6"/>
      <c r="AB5758" s="21"/>
      <c r="AC5758" s="21"/>
      <c r="AD5758" s="21"/>
      <c r="AE5758" s="6"/>
      <c r="AF5758" s="6"/>
      <c r="AG5758" s="6"/>
      <c r="AH5758" s="6"/>
    </row>
    <row r="5759" spans="1:34" x14ac:dyDescent="0.35">
      <c r="A5759" s="20"/>
      <c r="B5759" s="6"/>
      <c r="C5759" s="6"/>
      <c r="D5759" s="6"/>
      <c r="E5759" s="6"/>
      <c r="F5759" s="6"/>
      <c r="G5759" s="6"/>
      <c r="H5759" s="6"/>
      <c r="I5759" s="6"/>
      <c r="J5759" s="6"/>
      <c r="K5759" s="6"/>
      <c r="L5759" s="6"/>
      <c r="M5759" s="6"/>
      <c r="N5759" s="6"/>
      <c r="O5759" s="6"/>
      <c r="P5759" s="6"/>
      <c r="Q5759" s="6"/>
      <c r="R5759" s="6"/>
      <c r="S5759" s="6"/>
      <c r="T5759" s="6"/>
      <c r="U5759" s="6"/>
      <c r="V5759" s="6"/>
      <c r="W5759" s="6"/>
      <c r="X5759" s="6"/>
      <c r="Y5759" s="6"/>
      <c r="Z5759" s="6"/>
      <c r="AA5759" s="6"/>
      <c r="AB5759" s="21"/>
      <c r="AC5759" s="21"/>
      <c r="AD5759" s="21"/>
      <c r="AE5759" s="6"/>
      <c r="AF5759" s="6"/>
      <c r="AG5759" s="6"/>
      <c r="AH5759" s="6"/>
    </row>
    <row r="5760" spans="1:34" x14ac:dyDescent="0.35">
      <c r="A5760" s="20"/>
      <c r="B5760" s="6"/>
      <c r="C5760" s="6"/>
      <c r="D5760" s="6"/>
      <c r="E5760" s="6"/>
      <c r="F5760" s="6"/>
      <c r="G5760" s="6"/>
      <c r="H5760" s="6"/>
      <c r="I5760" s="6"/>
      <c r="J5760" s="6"/>
      <c r="K5760" s="6"/>
      <c r="L5760" s="6"/>
      <c r="M5760" s="6"/>
      <c r="N5760" s="6"/>
      <c r="O5760" s="6"/>
      <c r="P5760" s="6"/>
      <c r="Q5760" s="6"/>
      <c r="R5760" s="6"/>
      <c r="S5760" s="6"/>
      <c r="T5760" s="6"/>
      <c r="U5760" s="6"/>
      <c r="V5760" s="6"/>
      <c r="W5760" s="6"/>
      <c r="X5760" s="6"/>
      <c r="Y5760" s="6"/>
      <c r="Z5760" s="6"/>
      <c r="AA5760" s="6"/>
      <c r="AB5760" s="21"/>
      <c r="AC5760" s="21"/>
      <c r="AD5760" s="21"/>
      <c r="AE5760" s="6"/>
      <c r="AF5760" s="6"/>
      <c r="AG5760" s="6"/>
      <c r="AH5760" s="6"/>
    </row>
    <row r="5761" spans="1:34" x14ac:dyDescent="0.35">
      <c r="A5761" s="20"/>
      <c r="B5761" s="6"/>
      <c r="C5761" s="6"/>
      <c r="D5761" s="6"/>
      <c r="E5761" s="6"/>
      <c r="F5761" s="6"/>
      <c r="G5761" s="6"/>
      <c r="H5761" s="6"/>
      <c r="I5761" s="6"/>
      <c r="J5761" s="6"/>
      <c r="K5761" s="6"/>
      <c r="L5761" s="6"/>
      <c r="M5761" s="6"/>
      <c r="N5761" s="6"/>
      <c r="O5761" s="6"/>
      <c r="P5761" s="6"/>
      <c r="Q5761" s="6"/>
      <c r="R5761" s="6"/>
      <c r="S5761" s="6"/>
      <c r="T5761" s="6"/>
      <c r="U5761" s="6"/>
      <c r="V5761" s="6"/>
      <c r="W5761" s="6"/>
      <c r="X5761" s="6"/>
      <c r="Y5761" s="6"/>
      <c r="Z5761" s="6"/>
      <c r="AA5761" s="6"/>
      <c r="AB5761" s="21"/>
      <c r="AC5761" s="21"/>
      <c r="AD5761" s="21"/>
      <c r="AE5761" s="6"/>
      <c r="AF5761" s="6"/>
      <c r="AG5761" s="6"/>
      <c r="AH5761" s="6"/>
    </row>
    <row r="5762" spans="1:34" x14ac:dyDescent="0.35">
      <c r="A5762" s="20"/>
      <c r="B5762" s="6"/>
      <c r="C5762" s="6"/>
      <c r="D5762" s="6"/>
      <c r="E5762" s="6"/>
      <c r="F5762" s="6"/>
      <c r="G5762" s="6"/>
      <c r="H5762" s="6"/>
      <c r="I5762" s="6"/>
      <c r="J5762" s="6"/>
      <c r="K5762" s="6"/>
      <c r="L5762" s="6"/>
      <c r="M5762" s="6"/>
      <c r="N5762" s="6"/>
      <c r="O5762" s="6"/>
      <c r="P5762" s="6"/>
      <c r="Q5762" s="6"/>
      <c r="R5762" s="6"/>
      <c r="S5762" s="6"/>
      <c r="T5762" s="6"/>
      <c r="U5762" s="6"/>
      <c r="V5762" s="6"/>
      <c r="W5762" s="6"/>
      <c r="X5762" s="6"/>
      <c r="Y5762" s="6"/>
      <c r="Z5762" s="6"/>
      <c r="AA5762" s="6"/>
      <c r="AB5762" s="21"/>
      <c r="AC5762" s="21"/>
      <c r="AD5762" s="21"/>
      <c r="AE5762" s="6"/>
      <c r="AF5762" s="6"/>
      <c r="AG5762" s="6"/>
      <c r="AH5762" s="6"/>
    </row>
    <row r="5763" spans="1:34" x14ac:dyDescent="0.35">
      <c r="A5763" s="20"/>
      <c r="B5763" s="6"/>
      <c r="C5763" s="6"/>
      <c r="D5763" s="6"/>
      <c r="E5763" s="6"/>
      <c r="F5763" s="6"/>
      <c r="G5763" s="6"/>
      <c r="H5763" s="6"/>
      <c r="I5763" s="6"/>
      <c r="J5763" s="6"/>
      <c r="K5763" s="6"/>
      <c r="L5763" s="6"/>
      <c r="M5763" s="6"/>
      <c r="N5763" s="6"/>
      <c r="O5763" s="6"/>
      <c r="P5763" s="6"/>
      <c r="Q5763" s="6"/>
      <c r="R5763" s="6"/>
      <c r="S5763" s="6"/>
      <c r="T5763" s="6"/>
      <c r="U5763" s="6"/>
      <c r="V5763" s="6"/>
      <c r="W5763" s="6"/>
      <c r="X5763" s="6"/>
      <c r="Y5763" s="6"/>
      <c r="Z5763" s="6"/>
      <c r="AA5763" s="6"/>
      <c r="AB5763" s="21"/>
      <c r="AC5763" s="21"/>
      <c r="AD5763" s="21"/>
      <c r="AE5763" s="6"/>
      <c r="AF5763" s="6"/>
      <c r="AG5763" s="6"/>
      <c r="AH5763" s="6"/>
    </row>
    <row r="5764" spans="1:34" x14ac:dyDescent="0.35">
      <c r="A5764" s="20"/>
      <c r="B5764" s="6"/>
      <c r="C5764" s="6"/>
      <c r="D5764" s="6"/>
      <c r="E5764" s="6"/>
      <c r="F5764" s="6"/>
      <c r="G5764" s="6"/>
      <c r="H5764" s="6"/>
      <c r="I5764" s="6"/>
      <c r="J5764" s="6"/>
      <c r="K5764" s="6"/>
      <c r="L5764" s="6"/>
      <c r="M5764" s="6"/>
      <c r="N5764" s="6"/>
      <c r="O5764" s="6"/>
      <c r="P5764" s="6"/>
      <c r="Q5764" s="6"/>
      <c r="R5764" s="6"/>
      <c r="S5764" s="6"/>
      <c r="T5764" s="6"/>
      <c r="U5764" s="6"/>
      <c r="V5764" s="6"/>
      <c r="W5764" s="6"/>
      <c r="X5764" s="6"/>
      <c r="Y5764" s="6"/>
      <c r="Z5764" s="6"/>
      <c r="AA5764" s="6"/>
      <c r="AB5764" s="21"/>
      <c r="AC5764" s="21"/>
      <c r="AD5764" s="21"/>
      <c r="AE5764" s="6"/>
      <c r="AF5764" s="6"/>
      <c r="AG5764" s="6"/>
      <c r="AH5764" s="6"/>
    </row>
    <row r="5765" spans="1:34" x14ac:dyDescent="0.35">
      <c r="A5765" s="20"/>
      <c r="B5765" s="6"/>
      <c r="C5765" s="6"/>
      <c r="D5765" s="6"/>
      <c r="E5765" s="6"/>
      <c r="F5765" s="6"/>
      <c r="G5765" s="6"/>
      <c r="H5765" s="6"/>
      <c r="I5765" s="6"/>
      <c r="J5765" s="6"/>
      <c r="K5765" s="6"/>
      <c r="L5765" s="6"/>
      <c r="M5765" s="6"/>
      <c r="N5765" s="6"/>
      <c r="O5765" s="6"/>
      <c r="P5765" s="6"/>
      <c r="Q5765" s="6"/>
      <c r="R5765" s="6"/>
      <c r="S5765" s="6"/>
      <c r="T5765" s="6"/>
      <c r="U5765" s="6"/>
      <c r="V5765" s="6"/>
      <c r="W5765" s="6"/>
      <c r="X5765" s="6"/>
      <c r="Y5765" s="6"/>
      <c r="Z5765" s="6"/>
      <c r="AA5765" s="6"/>
      <c r="AB5765" s="21"/>
      <c r="AC5765" s="21"/>
      <c r="AD5765" s="21"/>
      <c r="AE5765" s="6"/>
      <c r="AF5765" s="6"/>
      <c r="AG5765" s="6"/>
      <c r="AH5765" s="6"/>
    </row>
    <row r="5766" spans="1:34" x14ac:dyDescent="0.35">
      <c r="A5766" s="20"/>
      <c r="B5766" s="6"/>
      <c r="C5766" s="6"/>
      <c r="D5766" s="6"/>
      <c r="E5766" s="6"/>
      <c r="F5766" s="6"/>
      <c r="G5766" s="6"/>
      <c r="H5766" s="6"/>
      <c r="I5766" s="6"/>
      <c r="J5766" s="6"/>
      <c r="K5766" s="6"/>
      <c r="L5766" s="6"/>
      <c r="M5766" s="6"/>
      <c r="N5766" s="6"/>
      <c r="O5766" s="6"/>
      <c r="P5766" s="6"/>
      <c r="Q5766" s="6"/>
      <c r="R5766" s="6"/>
      <c r="S5766" s="6"/>
      <c r="T5766" s="6"/>
      <c r="U5766" s="6"/>
      <c r="V5766" s="6"/>
      <c r="W5766" s="6"/>
      <c r="X5766" s="6"/>
      <c r="Y5766" s="6"/>
      <c r="Z5766" s="6"/>
      <c r="AA5766" s="6"/>
      <c r="AB5766" s="21"/>
      <c r="AC5766" s="21"/>
      <c r="AD5766" s="21"/>
      <c r="AE5766" s="6"/>
      <c r="AF5766" s="6"/>
      <c r="AG5766" s="6"/>
      <c r="AH5766" s="6"/>
    </row>
    <row r="5767" spans="1:34" x14ac:dyDescent="0.35">
      <c r="A5767" s="20"/>
      <c r="B5767" s="6"/>
      <c r="C5767" s="6"/>
      <c r="D5767" s="6"/>
      <c r="E5767" s="6"/>
      <c r="F5767" s="6"/>
      <c r="G5767" s="6"/>
      <c r="H5767" s="6"/>
      <c r="I5767" s="6"/>
      <c r="J5767" s="6"/>
      <c r="K5767" s="6"/>
      <c r="L5767" s="6"/>
      <c r="M5767" s="6"/>
      <c r="N5767" s="6"/>
      <c r="O5767" s="6"/>
      <c r="P5767" s="6"/>
      <c r="Q5767" s="6"/>
      <c r="R5767" s="6"/>
      <c r="S5767" s="6"/>
      <c r="T5767" s="6"/>
      <c r="U5767" s="6"/>
      <c r="V5767" s="6"/>
      <c r="W5767" s="6"/>
      <c r="X5767" s="6"/>
      <c r="Y5767" s="6"/>
      <c r="Z5767" s="6"/>
      <c r="AA5767" s="6"/>
      <c r="AB5767" s="21"/>
      <c r="AC5767" s="21"/>
      <c r="AD5767" s="21"/>
      <c r="AE5767" s="6"/>
      <c r="AF5767" s="6"/>
      <c r="AG5767" s="6"/>
      <c r="AH5767" s="6"/>
    </row>
    <row r="5768" spans="1:34" x14ac:dyDescent="0.35">
      <c r="A5768" s="20"/>
      <c r="B5768" s="6"/>
      <c r="C5768" s="6"/>
      <c r="D5768" s="6"/>
      <c r="E5768" s="6"/>
      <c r="F5768" s="6"/>
      <c r="G5768" s="6"/>
      <c r="H5768" s="6"/>
      <c r="I5768" s="6"/>
      <c r="J5768" s="6"/>
      <c r="K5768" s="6"/>
      <c r="L5768" s="6"/>
      <c r="M5768" s="6"/>
      <c r="N5768" s="6"/>
      <c r="O5768" s="6"/>
      <c r="P5768" s="6"/>
      <c r="Q5768" s="6"/>
      <c r="R5768" s="6"/>
      <c r="S5768" s="6"/>
      <c r="T5768" s="6"/>
      <c r="U5768" s="6"/>
      <c r="V5768" s="6"/>
      <c r="W5768" s="6"/>
      <c r="X5768" s="6"/>
      <c r="Y5768" s="6"/>
      <c r="Z5768" s="6"/>
      <c r="AA5768" s="6"/>
      <c r="AB5768" s="21"/>
      <c r="AC5768" s="21"/>
      <c r="AD5768" s="21"/>
      <c r="AE5768" s="6"/>
      <c r="AF5768" s="6"/>
      <c r="AG5768" s="6"/>
      <c r="AH5768" s="6"/>
    </row>
    <row r="5769" spans="1:34" x14ac:dyDescent="0.35">
      <c r="A5769" s="20"/>
      <c r="B5769" s="6"/>
      <c r="C5769" s="6"/>
      <c r="D5769" s="6"/>
      <c r="E5769" s="6"/>
      <c r="F5769" s="6"/>
      <c r="G5769" s="6"/>
      <c r="H5769" s="6"/>
      <c r="I5769" s="6"/>
      <c r="J5769" s="6"/>
      <c r="K5769" s="6"/>
      <c r="L5769" s="6"/>
      <c r="M5769" s="6"/>
      <c r="N5769" s="6"/>
      <c r="O5769" s="6"/>
      <c r="P5769" s="6"/>
      <c r="Q5769" s="6"/>
      <c r="R5769" s="6"/>
      <c r="S5769" s="6"/>
      <c r="T5769" s="6"/>
      <c r="U5769" s="6"/>
      <c r="V5769" s="6"/>
      <c r="W5769" s="6"/>
      <c r="X5769" s="6"/>
      <c r="Y5769" s="6"/>
      <c r="Z5769" s="6"/>
      <c r="AA5769" s="6"/>
      <c r="AB5769" s="21"/>
      <c r="AC5769" s="21"/>
      <c r="AD5769" s="21"/>
      <c r="AE5769" s="6"/>
      <c r="AF5769" s="6"/>
      <c r="AG5769" s="6"/>
      <c r="AH5769" s="6"/>
    </row>
    <row r="5770" spans="1:34" x14ac:dyDescent="0.35">
      <c r="A5770" s="20"/>
      <c r="B5770" s="6"/>
      <c r="C5770" s="6"/>
      <c r="D5770" s="6"/>
      <c r="E5770" s="6"/>
      <c r="F5770" s="6"/>
      <c r="G5770" s="6"/>
      <c r="H5770" s="6"/>
      <c r="I5770" s="6"/>
      <c r="J5770" s="6"/>
      <c r="K5770" s="6"/>
      <c r="L5770" s="6"/>
      <c r="M5770" s="6"/>
      <c r="N5770" s="6"/>
      <c r="O5770" s="6"/>
      <c r="P5770" s="6"/>
      <c r="Q5770" s="6"/>
      <c r="R5770" s="6"/>
      <c r="S5770" s="6"/>
      <c r="T5770" s="6"/>
      <c r="U5770" s="6"/>
      <c r="V5770" s="6"/>
      <c r="W5770" s="6"/>
      <c r="X5770" s="6"/>
      <c r="Y5770" s="6"/>
      <c r="Z5770" s="6"/>
      <c r="AA5770" s="6"/>
      <c r="AB5770" s="21"/>
      <c r="AC5770" s="21"/>
      <c r="AD5770" s="21"/>
      <c r="AE5770" s="6"/>
      <c r="AF5770" s="6"/>
      <c r="AG5770" s="6"/>
      <c r="AH5770" s="6"/>
    </row>
    <row r="5771" spans="1:34" x14ac:dyDescent="0.35">
      <c r="A5771" s="20"/>
      <c r="B5771" s="6"/>
      <c r="C5771" s="6"/>
      <c r="D5771" s="6"/>
      <c r="E5771" s="6"/>
      <c r="F5771" s="6"/>
      <c r="G5771" s="6"/>
      <c r="H5771" s="6"/>
      <c r="I5771" s="6"/>
      <c r="J5771" s="6"/>
      <c r="K5771" s="6"/>
      <c r="L5771" s="6"/>
      <c r="M5771" s="6"/>
      <c r="N5771" s="6"/>
      <c r="O5771" s="6"/>
      <c r="P5771" s="6"/>
      <c r="Q5771" s="6"/>
      <c r="R5771" s="6"/>
      <c r="S5771" s="6"/>
      <c r="T5771" s="6"/>
      <c r="U5771" s="6"/>
      <c r="V5771" s="6"/>
      <c r="W5771" s="6"/>
      <c r="X5771" s="6"/>
      <c r="Y5771" s="6"/>
      <c r="Z5771" s="6"/>
      <c r="AA5771" s="6"/>
      <c r="AB5771" s="21"/>
      <c r="AC5771" s="21"/>
      <c r="AD5771" s="21"/>
      <c r="AE5771" s="6"/>
      <c r="AF5771" s="6"/>
      <c r="AG5771" s="6"/>
      <c r="AH5771" s="6"/>
    </row>
    <row r="5772" spans="1:34" x14ac:dyDescent="0.35">
      <c r="A5772" s="20"/>
      <c r="B5772" s="6"/>
      <c r="C5772" s="6"/>
      <c r="D5772" s="6"/>
      <c r="E5772" s="6"/>
      <c r="F5772" s="6"/>
      <c r="G5772" s="6"/>
      <c r="H5772" s="6"/>
      <c r="I5772" s="6"/>
      <c r="J5772" s="6"/>
      <c r="K5772" s="6"/>
      <c r="L5772" s="6"/>
      <c r="M5772" s="6"/>
      <c r="N5772" s="6"/>
      <c r="O5772" s="6"/>
      <c r="P5772" s="6"/>
      <c r="Q5772" s="6"/>
      <c r="R5772" s="6"/>
      <c r="S5772" s="6"/>
      <c r="T5772" s="6"/>
      <c r="U5772" s="6"/>
      <c r="V5772" s="6"/>
      <c r="W5772" s="6"/>
      <c r="X5772" s="6"/>
      <c r="Y5772" s="6"/>
      <c r="Z5772" s="6"/>
      <c r="AA5772" s="6"/>
      <c r="AB5772" s="21"/>
      <c r="AC5772" s="21"/>
      <c r="AD5772" s="21"/>
      <c r="AE5772" s="6"/>
      <c r="AF5772" s="6"/>
      <c r="AG5772" s="6"/>
      <c r="AH5772" s="6"/>
    </row>
    <row r="5773" spans="1:34" x14ac:dyDescent="0.35">
      <c r="A5773" s="20"/>
      <c r="B5773" s="6"/>
      <c r="C5773" s="6"/>
      <c r="D5773" s="6"/>
      <c r="E5773" s="6"/>
      <c r="F5773" s="6"/>
      <c r="G5773" s="6"/>
      <c r="H5773" s="6"/>
      <c r="I5773" s="6"/>
      <c r="J5773" s="6"/>
      <c r="K5773" s="6"/>
      <c r="L5773" s="6"/>
      <c r="M5773" s="6"/>
      <c r="N5773" s="6"/>
      <c r="O5773" s="6"/>
      <c r="P5773" s="6"/>
      <c r="Q5773" s="6"/>
      <c r="R5773" s="6"/>
      <c r="S5773" s="6"/>
      <c r="T5773" s="6"/>
      <c r="U5773" s="6"/>
      <c r="V5773" s="6"/>
      <c r="W5773" s="6"/>
      <c r="X5773" s="6"/>
      <c r="Y5773" s="6"/>
      <c r="Z5773" s="6"/>
      <c r="AA5773" s="6"/>
      <c r="AB5773" s="21"/>
      <c r="AC5773" s="21"/>
      <c r="AD5773" s="21"/>
      <c r="AE5773" s="6"/>
      <c r="AF5773" s="6"/>
      <c r="AG5773" s="6"/>
      <c r="AH5773" s="6"/>
    </row>
    <row r="5774" spans="1:34" x14ac:dyDescent="0.35">
      <c r="A5774" s="20"/>
      <c r="B5774" s="6"/>
      <c r="C5774" s="6"/>
      <c r="D5774" s="6"/>
      <c r="E5774" s="6"/>
      <c r="F5774" s="6"/>
      <c r="G5774" s="6"/>
      <c r="H5774" s="6"/>
      <c r="I5774" s="6"/>
      <c r="J5774" s="6"/>
      <c r="K5774" s="6"/>
      <c r="L5774" s="6"/>
      <c r="M5774" s="6"/>
      <c r="N5774" s="6"/>
      <c r="O5774" s="6"/>
      <c r="P5774" s="6"/>
      <c r="Q5774" s="6"/>
      <c r="R5774" s="6"/>
      <c r="S5774" s="6"/>
      <c r="T5774" s="6"/>
      <c r="U5774" s="6"/>
      <c r="V5774" s="6"/>
      <c r="W5774" s="6"/>
      <c r="X5774" s="6"/>
      <c r="Y5774" s="6"/>
      <c r="Z5774" s="6"/>
      <c r="AA5774" s="6"/>
      <c r="AB5774" s="21"/>
      <c r="AC5774" s="21"/>
      <c r="AD5774" s="21"/>
      <c r="AE5774" s="6"/>
      <c r="AF5774" s="6"/>
      <c r="AG5774" s="6"/>
      <c r="AH5774" s="6"/>
    </row>
    <row r="5775" spans="1:34" x14ac:dyDescent="0.35">
      <c r="A5775" s="20"/>
      <c r="B5775" s="6"/>
      <c r="C5775" s="6"/>
      <c r="D5775" s="6"/>
      <c r="E5775" s="6"/>
      <c r="F5775" s="6"/>
      <c r="G5775" s="6"/>
      <c r="H5775" s="6"/>
      <c r="I5775" s="6"/>
      <c r="J5775" s="6"/>
      <c r="K5775" s="6"/>
      <c r="L5775" s="6"/>
      <c r="M5775" s="6"/>
      <c r="N5775" s="6"/>
      <c r="O5775" s="6"/>
      <c r="P5775" s="6"/>
      <c r="Q5775" s="6"/>
      <c r="R5775" s="6"/>
      <c r="S5775" s="6"/>
      <c r="T5775" s="6"/>
      <c r="U5775" s="6"/>
      <c r="V5775" s="6"/>
      <c r="W5775" s="6"/>
      <c r="X5775" s="6"/>
      <c r="Y5775" s="6"/>
      <c r="Z5775" s="6"/>
      <c r="AA5775" s="6"/>
      <c r="AB5775" s="21"/>
      <c r="AC5775" s="21"/>
      <c r="AD5775" s="21"/>
      <c r="AE5775" s="6"/>
      <c r="AF5775" s="6"/>
      <c r="AG5775" s="6"/>
      <c r="AH5775" s="6"/>
    </row>
    <row r="5776" spans="1:34" x14ac:dyDescent="0.35">
      <c r="A5776" s="20"/>
      <c r="B5776" s="6"/>
      <c r="C5776" s="6"/>
      <c r="D5776" s="6"/>
      <c r="E5776" s="6"/>
      <c r="F5776" s="6"/>
      <c r="G5776" s="6"/>
      <c r="H5776" s="6"/>
      <c r="I5776" s="6"/>
      <c r="J5776" s="6"/>
      <c r="K5776" s="6"/>
      <c r="L5776" s="6"/>
      <c r="M5776" s="6"/>
      <c r="N5776" s="6"/>
      <c r="O5776" s="6"/>
      <c r="P5776" s="6"/>
      <c r="Q5776" s="6"/>
      <c r="R5776" s="6"/>
      <c r="S5776" s="6"/>
      <c r="T5776" s="6"/>
      <c r="U5776" s="6"/>
      <c r="V5776" s="6"/>
      <c r="W5776" s="6"/>
      <c r="X5776" s="6"/>
      <c r="Y5776" s="6"/>
      <c r="Z5776" s="6"/>
      <c r="AA5776" s="6"/>
      <c r="AB5776" s="21"/>
      <c r="AC5776" s="21"/>
      <c r="AD5776" s="21"/>
      <c r="AE5776" s="6"/>
      <c r="AF5776" s="6"/>
      <c r="AG5776" s="6"/>
      <c r="AH5776" s="6"/>
    </row>
    <row r="5777" spans="1:34" x14ac:dyDescent="0.35">
      <c r="A5777" s="20"/>
      <c r="B5777" s="6"/>
      <c r="C5777" s="6"/>
      <c r="D5777" s="6"/>
      <c r="E5777" s="6"/>
      <c r="F5777" s="6"/>
      <c r="G5777" s="6"/>
      <c r="H5777" s="6"/>
      <c r="I5777" s="6"/>
      <c r="J5777" s="6"/>
      <c r="K5777" s="6"/>
      <c r="L5777" s="6"/>
      <c r="M5777" s="6"/>
      <c r="N5777" s="6"/>
      <c r="O5777" s="6"/>
      <c r="P5777" s="6"/>
      <c r="Q5777" s="6"/>
      <c r="R5777" s="6"/>
      <c r="S5777" s="6"/>
      <c r="T5777" s="6"/>
      <c r="U5777" s="6"/>
      <c r="V5777" s="6"/>
      <c r="W5777" s="6"/>
      <c r="X5777" s="6"/>
      <c r="Y5777" s="6"/>
      <c r="Z5777" s="6"/>
      <c r="AA5777" s="6"/>
      <c r="AB5777" s="21"/>
      <c r="AC5777" s="21"/>
      <c r="AD5777" s="21"/>
      <c r="AE5777" s="6"/>
      <c r="AF5777" s="6"/>
      <c r="AG5777" s="6"/>
      <c r="AH5777" s="6"/>
    </row>
    <row r="5778" spans="1:34" x14ac:dyDescent="0.35">
      <c r="A5778" s="20"/>
      <c r="B5778" s="6"/>
      <c r="C5778" s="6"/>
      <c r="D5778" s="6"/>
      <c r="E5778" s="6"/>
      <c r="F5778" s="6"/>
      <c r="G5778" s="6"/>
      <c r="H5778" s="6"/>
      <c r="I5778" s="6"/>
      <c r="J5778" s="6"/>
      <c r="K5778" s="6"/>
      <c r="L5778" s="6"/>
      <c r="M5778" s="6"/>
      <c r="N5778" s="6"/>
      <c r="O5778" s="6"/>
      <c r="P5778" s="6"/>
      <c r="Q5778" s="6"/>
      <c r="R5778" s="6"/>
      <c r="S5778" s="6"/>
      <c r="T5778" s="6"/>
      <c r="U5778" s="6"/>
      <c r="V5778" s="6"/>
      <c r="W5778" s="6"/>
      <c r="X5778" s="6"/>
      <c r="Y5778" s="6"/>
      <c r="Z5778" s="6"/>
      <c r="AA5778" s="6"/>
      <c r="AB5778" s="21"/>
      <c r="AC5778" s="21"/>
      <c r="AD5778" s="21"/>
      <c r="AE5778" s="6"/>
      <c r="AF5778" s="6"/>
      <c r="AG5778" s="6"/>
      <c r="AH5778" s="6"/>
    </row>
    <row r="5779" spans="1:34" x14ac:dyDescent="0.35">
      <c r="A5779" s="20"/>
      <c r="B5779" s="6"/>
      <c r="C5779" s="6"/>
      <c r="D5779" s="6"/>
      <c r="E5779" s="6"/>
      <c r="F5779" s="6"/>
      <c r="G5779" s="6"/>
      <c r="H5779" s="6"/>
      <c r="I5779" s="6"/>
      <c r="J5779" s="6"/>
      <c r="K5779" s="6"/>
      <c r="L5779" s="6"/>
      <c r="M5779" s="6"/>
      <c r="N5779" s="6"/>
      <c r="O5779" s="6"/>
      <c r="P5779" s="6"/>
      <c r="Q5779" s="6"/>
      <c r="R5779" s="6"/>
      <c r="S5779" s="6"/>
      <c r="T5779" s="6"/>
      <c r="U5779" s="6"/>
      <c r="V5779" s="6"/>
      <c r="W5779" s="6"/>
      <c r="X5779" s="6"/>
      <c r="Y5779" s="6"/>
      <c r="Z5779" s="6"/>
      <c r="AA5779" s="6"/>
      <c r="AB5779" s="21"/>
      <c r="AC5779" s="21"/>
      <c r="AD5779" s="21"/>
      <c r="AE5779" s="6"/>
      <c r="AF5779" s="6"/>
      <c r="AG5779" s="6"/>
      <c r="AH5779" s="6"/>
    </row>
    <row r="5780" spans="1:34" x14ac:dyDescent="0.35">
      <c r="A5780" s="20"/>
      <c r="B5780" s="6"/>
      <c r="C5780" s="6"/>
      <c r="D5780" s="6"/>
      <c r="E5780" s="6"/>
      <c r="F5780" s="6"/>
      <c r="G5780" s="6"/>
      <c r="H5780" s="6"/>
      <c r="I5780" s="6"/>
      <c r="J5780" s="6"/>
      <c r="K5780" s="6"/>
      <c r="L5780" s="6"/>
      <c r="M5780" s="6"/>
      <c r="N5780" s="6"/>
      <c r="O5780" s="6"/>
      <c r="P5780" s="6"/>
      <c r="Q5780" s="6"/>
      <c r="R5780" s="6"/>
      <c r="S5780" s="6"/>
      <c r="T5780" s="6"/>
      <c r="U5780" s="6"/>
      <c r="V5780" s="6"/>
      <c r="W5780" s="6"/>
      <c r="X5780" s="6"/>
      <c r="Y5780" s="6"/>
      <c r="Z5780" s="6"/>
      <c r="AA5780" s="6"/>
      <c r="AB5780" s="21"/>
      <c r="AC5780" s="21"/>
      <c r="AD5780" s="21"/>
      <c r="AE5780" s="6"/>
      <c r="AF5780" s="6"/>
      <c r="AG5780" s="6"/>
      <c r="AH5780" s="6"/>
    </row>
    <row r="5781" spans="1:34" x14ac:dyDescent="0.35">
      <c r="A5781" s="20"/>
      <c r="B5781" s="6"/>
      <c r="C5781" s="6"/>
      <c r="D5781" s="6"/>
      <c r="E5781" s="6"/>
      <c r="F5781" s="6"/>
      <c r="G5781" s="6"/>
      <c r="H5781" s="6"/>
      <c r="I5781" s="6"/>
      <c r="J5781" s="6"/>
      <c r="K5781" s="6"/>
      <c r="L5781" s="6"/>
      <c r="M5781" s="6"/>
      <c r="N5781" s="6"/>
      <c r="O5781" s="6"/>
      <c r="P5781" s="6"/>
      <c r="Q5781" s="6"/>
      <c r="R5781" s="6"/>
      <c r="S5781" s="6"/>
      <c r="T5781" s="6"/>
      <c r="U5781" s="6"/>
      <c r="V5781" s="6"/>
      <c r="W5781" s="6"/>
      <c r="X5781" s="6"/>
      <c r="Y5781" s="6"/>
      <c r="Z5781" s="6"/>
      <c r="AA5781" s="6"/>
      <c r="AB5781" s="21"/>
      <c r="AC5781" s="21"/>
      <c r="AD5781" s="21"/>
      <c r="AE5781" s="6"/>
      <c r="AF5781" s="6"/>
      <c r="AG5781" s="6"/>
      <c r="AH5781" s="6"/>
    </row>
    <row r="5782" spans="1:34" x14ac:dyDescent="0.35">
      <c r="A5782" s="20"/>
      <c r="B5782" s="6"/>
      <c r="C5782" s="6"/>
      <c r="D5782" s="6"/>
      <c r="E5782" s="6"/>
      <c r="F5782" s="6"/>
      <c r="G5782" s="6"/>
      <c r="H5782" s="6"/>
      <c r="I5782" s="6"/>
      <c r="J5782" s="6"/>
      <c r="K5782" s="6"/>
      <c r="L5782" s="6"/>
      <c r="M5782" s="6"/>
      <c r="N5782" s="6"/>
      <c r="O5782" s="6"/>
      <c r="P5782" s="6"/>
      <c r="Q5782" s="6"/>
      <c r="R5782" s="6"/>
      <c r="S5782" s="6"/>
      <c r="T5782" s="6"/>
      <c r="U5782" s="6"/>
      <c r="V5782" s="6"/>
      <c r="W5782" s="6"/>
      <c r="X5782" s="6"/>
      <c r="Y5782" s="6"/>
      <c r="Z5782" s="6"/>
      <c r="AA5782" s="6"/>
      <c r="AB5782" s="21"/>
      <c r="AC5782" s="21"/>
      <c r="AD5782" s="21"/>
      <c r="AE5782" s="6"/>
      <c r="AF5782" s="6"/>
      <c r="AG5782" s="6"/>
      <c r="AH5782" s="6"/>
    </row>
    <row r="5783" spans="1:34" x14ac:dyDescent="0.35">
      <c r="A5783" s="20"/>
      <c r="B5783" s="6"/>
      <c r="C5783" s="6"/>
      <c r="D5783" s="6"/>
      <c r="E5783" s="6"/>
      <c r="F5783" s="6"/>
      <c r="G5783" s="6"/>
      <c r="H5783" s="6"/>
      <c r="I5783" s="6"/>
      <c r="J5783" s="6"/>
      <c r="K5783" s="6"/>
      <c r="L5783" s="6"/>
      <c r="M5783" s="6"/>
      <c r="N5783" s="6"/>
      <c r="O5783" s="6"/>
      <c r="P5783" s="6"/>
      <c r="Q5783" s="6"/>
      <c r="R5783" s="6"/>
      <c r="S5783" s="6"/>
      <c r="T5783" s="6"/>
      <c r="U5783" s="6"/>
      <c r="V5783" s="6"/>
      <c r="W5783" s="6"/>
      <c r="X5783" s="6"/>
      <c r="Y5783" s="6"/>
      <c r="Z5783" s="6"/>
      <c r="AA5783" s="6"/>
      <c r="AB5783" s="21"/>
      <c r="AC5783" s="21"/>
      <c r="AD5783" s="21"/>
      <c r="AE5783" s="6"/>
      <c r="AF5783" s="6"/>
      <c r="AG5783" s="6"/>
      <c r="AH5783" s="6"/>
    </row>
    <row r="5784" spans="1:34" x14ac:dyDescent="0.35">
      <c r="A5784" s="20"/>
      <c r="B5784" s="6"/>
      <c r="C5784" s="6"/>
      <c r="D5784" s="6"/>
      <c r="E5784" s="6"/>
      <c r="F5784" s="6"/>
      <c r="G5784" s="6"/>
      <c r="H5784" s="6"/>
      <c r="I5784" s="6"/>
      <c r="J5784" s="6"/>
      <c r="K5784" s="6"/>
      <c r="L5784" s="6"/>
      <c r="M5784" s="6"/>
      <c r="N5784" s="6"/>
      <c r="O5784" s="6"/>
      <c r="P5784" s="6"/>
      <c r="Q5784" s="6"/>
      <c r="R5784" s="6"/>
      <c r="S5784" s="6"/>
      <c r="T5784" s="6"/>
      <c r="U5784" s="6"/>
      <c r="V5784" s="6"/>
      <c r="W5784" s="6"/>
      <c r="X5784" s="6"/>
      <c r="Y5784" s="6"/>
      <c r="Z5784" s="6"/>
      <c r="AA5784" s="6"/>
      <c r="AB5784" s="21"/>
      <c r="AC5784" s="21"/>
      <c r="AD5784" s="21"/>
      <c r="AE5784" s="6"/>
      <c r="AF5784" s="6"/>
      <c r="AG5784" s="6"/>
      <c r="AH5784" s="6"/>
    </row>
    <row r="5785" spans="1:34" x14ac:dyDescent="0.35">
      <c r="A5785" s="20"/>
      <c r="B5785" s="6"/>
      <c r="C5785" s="6"/>
      <c r="D5785" s="6"/>
      <c r="E5785" s="6"/>
      <c r="F5785" s="6"/>
      <c r="G5785" s="6"/>
      <c r="H5785" s="6"/>
      <c r="I5785" s="6"/>
      <c r="J5785" s="6"/>
      <c r="K5785" s="6"/>
      <c r="L5785" s="6"/>
      <c r="M5785" s="6"/>
      <c r="N5785" s="6"/>
      <c r="O5785" s="6"/>
      <c r="P5785" s="6"/>
      <c r="Q5785" s="6"/>
      <c r="R5785" s="6"/>
      <c r="S5785" s="6"/>
      <c r="T5785" s="6"/>
      <c r="U5785" s="6"/>
      <c r="V5785" s="6"/>
      <c r="W5785" s="6"/>
      <c r="X5785" s="6"/>
      <c r="Y5785" s="6"/>
      <c r="Z5785" s="6"/>
      <c r="AA5785" s="6"/>
      <c r="AB5785" s="21"/>
      <c r="AC5785" s="21"/>
      <c r="AD5785" s="21"/>
      <c r="AE5785" s="6"/>
      <c r="AF5785" s="6"/>
      <c r="AG5785" s="6"/>
      <c r="AH5785" s="6"/>
    </row>
    <row r="5786" spans="1:34" x14ac:dyDescent="0.35">
      <c r="A5786" s="20"/>
      <c r="B5786" s="6"/>
      <c r="C5786" s="6"/>
      <c r="D5786" s="6"/>
      <c r="E5786" s="6"/>
      <c r="F5786" s="6"/>
      <c r="G5786" s="6"/>
      <c r="H5786" s="6"/>
      <c r="I5786" s="6"/>
      <c r="J5786" s="6"/>
      <c r="K5786" s="6"/>
      <c r="L5786" s="6"/>
      <c r="M5786" s="6"/>
      <c r="N5786" s="6"/>
      <c r="O5786" s="6"/>
      <c r="P5786" s="6"/>
      <c r="Q5786" s="6"/>
      <c r="R5786" s="6"/>
      <c r="S5786" s="6"/>
      <c r="T5786" s="6"/>
      <c r="U5786" s="6"/>
      <c r="V5786" s="6"/>
      <c r="W5786" s="6"/>
      <c r="X5786" s="6"/>
      <c r="Y5786" s="6"/>
      <c r="Z5786" s="6"/>
      <c r="AA5786" s="6"/>
      <c r="AB5786" s="21"/>
      <c r="AC5786" s="21"/>
      <c r="AD5786" s="21"/>
      <c r="AE5786" s="6"/>
      <c r="AF5786" s="6"/>
      <c r="AG5786" s="6"/>
      <c r="AH5786" s="6"/>
    </row>
    <row r="5787" spans="1:34" x14ac:dyDescent="0.35">
      <c r="A5787" s="20"/>
      <c r="B5787" s="6"/>
      <c r="C5787" s="6"/>
      <c r="D5787" s="6"/>
      <c r="E5787" s="6"/>
      <c r="F5787" s="6"/>
      <c r="G5787" s="6"/>
      <c r="H5787" s="6"/>
      <c r="I5787" s="6"/>
      <c r="J5787" s="6"/>
      <c r="K5787" s="6"/>
      <c r="L5787" s="6"/>
      <c r="M5787" s="6"/>
      <c r="N5787" s="6"/>
      <c r="O5787" s="6"/>
      <c r="P5787" s="6"/>
      <c r="Q5787" s="6"/>
      <c r="R5787" s="6"/>
      <c r="S5787" s="6"/>
      <c r="T5787" s="6"/>
      <c r="U5787" s="6"/>
      <c r="V5787" s="6"/>
      <c r="W5787" s="6"/>
      <c r="X5787" s="6"/>
      <c r="Y5787" s="6"/>
      <c r="Z5787" s="6"/>
      <c r="AA5787" s="6"/>
      <c r="AB5787" s="21"/>
      <c r="AC5787" s="21"/>
      <c r="AD5787" s="21"/>
      <c r="AE5787" s="6"/>
      <c r="AF5787" s="6"/>
      <c r="AG5787" s="6"/>
      <c r="AH5787" s="6"/>
    </row>
    <row r="5788" spans="1:34" x14ac:dyDescent="0.35">
      <c r="A5788" s="20"/>
      <c r="B5788" s="6"/>
      <c r="C5788" s="6"/>
      <c r="D5788" s="6"/>
      <c r="E5788" s="6"/>
      <c r="F5788" s="6"/>
      <c r="G5788" s="6"/>
      <c r="H5788" s="6"/>
      <c r="I5788" s="6"/>
      <c r="J5788" s="6"/>
      <c r="K5788" s="6"/>
      <c r="L5788" s="6"/>
      <c r="M5788" s="6"/>
      <c r="N5788" s="6"/>
      <c r="O5788" s="6"/>
      <c r="P5788" s="6"/>
      <c r="Q5788" s="6"/>
      <c r="R5788" s="6"/>
      <c r="S5788" s="6"/>
      <c r="T5788" s="6"/>
      <c r="U5788" s="6"/>
      <c r="V5788" s="6"/>
      <c r="W5788" s="6"/>
      <c r="X5788" s="6"/>
      <c r="Y5788" s="6"/>
      <c r="Z5788" s="6"/>
      <c r="AA5788" s="6"/>
      <c r="AB5788" s="21"/>
      <c r="AC5788" s="21"/>
      <c r="AD5788" s="21"/>
      <c r="AE5788" s="6"/>
      <c r="AF5788" s="6"/>
      <c r="AG5788" s="6"/>
      <c r="AH5788" s="6"/>
    </row>
    <row r="5789" spans="1:34" x14ac:dyDescent="0.35">
      <c r="A5789" s="20"/>
      <c r="B5789" s="6"/>
      <c r="C5789" s="6"/>
      <c r="D5789" s="6"/>
      <c r="E5789" s="6"/>
      <c r="F5789" s="6"/>
      <c r="G5789" s="6"/>
      <c r="H5789" s="6"/>
      <c r="I5789" s="6"/>
      <c r="J5789" s="6"/>
      <c r="K5789" s="6"/>
      <c r="L5789" s="6"/>
      <c r="M5789" s="6"/>
      <c r="N5789" s="6"/>
      <c r="O5789" s="6"/>
      <c r="P5789" s="6"/>
      <c r="Q5789" s="6"/>
      <c r="R5789" s="6"/>
      <c r="S5789" s="6"/>
      <c r="T5789" s="6"/>
      <c r="U5789" s="6"/>
      <c r="V5789" s="6"/>
      <c r="W5789" s="6"/>
      <c r="X5789" s="6"/>
      <c r="Y5789" s="6"/>
      <c r="Z5789" s="6"/>
      <c r="AA5789" s="6"/>
      <c r="AB5789" s="21"/>
      <c r="AC5789" s="21"/>
      <c r="AD5789" s="21"/>
      <c r="AE5789" s="6"/>
      <c r="AF5789" s="6"/>
      <c r="AG5789" s="6"/>
      <c r="AH5789" s="6"/>
    </row>
    <row r="5790" spans="1:34" x14ac:dyDescent="0.35">
      <c r="A5790" s="20"/>
      <c r="B5790" s="6"/>
      <c r="C5790" s="6"/>
      <c r="D5790" s="6"/>
      <c r="E5790" s="6"/>
      <c r="F5790" s="6"/>
      <c r="G5790" s="6"/>
      <c r="H5790" s="6"/>
      <c r="I5790" s="6"/>
      <c r="J5790" s="6"/>
      <c r="K5790" s="6"/>
      <c r="L5790" s="6"/>
      <c r="M5790" s="6"/>
      <c r="N5790" s="6"/>
      <c r="O5790" s="6"/>
      <c r="P5790" s="6"/>
      <c r="Q5790" s="6"/>
      <c r="R5790" s="6"/>
      <c r="S5790" s="6"/>
      <c r="T5790" s="6"/>
      <c r="U5790" s="6"/>
      <c r="V5790" s="6"/>
      <c r="W5790" s="6"/>
      <c r="X5790" s="6"/>
      <c r="Y5790" s="6"/>
      <c r="Z5790" s="6"/>
      <c r="AA5790" s="6"/>
      <c r="AB5790" s="21"/>
      <c r="AC5790" s="21"/>
      <c r="AD5790" s="21"/>
      <c r="AE5790" s="6"/>
      <c r="AF5790" s="6"/>
      <c r="AG5790" s="6"/>
      <c r="AH5790" s="6"/>
    </row>
    <row r="5791" spans="1:34" x14ac:dyDescent="0.35">
      <c r="A5791" s="20"/>
      <c r="B5791" s="6"/>
      <c r="C5791" s="6"/>
      <c r="D5791" s="6"/>
      <c r="E5791" s="6"/>
      <c r="F5791" s="6"/>
      <c r="G5791" s="6"/>
      <c r="H5791" s="6"/>
      <c r="I5791" s="6"/>
      <c r="J5791" s="6"/>
      <c r="K5791" s="6"/>
      <c r="L5791" s="6"/>
      <c r="M5791" s="6"/>
      <c r="N5791" s="6"/>
      <c r="O5791" s="6"/>
      <c r="P5791" s="6"/>
      <c r="Q5791" s="6"/>
      <c r="R5791" s="6"/>
      <c r="S5791" s="6"/>
      <c r="T5791" s="6"/>
      <c r="U5791" s="6"/>
      <c r="V5791" s="6"/>
      <c r="W5791" s="6"/>
      <c r="X5791" s="6"/>
      <c r="Y5791" s="6"/>
      <c r="Z5791" s="6"/>
      <c r="AA5791" s="6"/>
      <c r="AB5791" s="21"/>
      <c r="AC5791" s="21"/>
      <c r="AD5791" s="21"/>
      <c r="AE5791" s="6"/>
      <c r="AF5791" s="6"/>
      <c r="AG5791" s="6"/>
      <c r="AH5791" s="6"/>
    </row>
    <row r="5792" spans="1:34" x14ac:dyDescent="0.35">
      <c r="A5792" s="20"/>
      <c r="B5792" s="6"/>
      <c r="C5792" s="6"/>
      <c r="D5792" s="6"/>
      <c r="E5792" s="6"/>
      <c r="F5792" s="6"/>
      <c r="G5792" s="6"/>
      <c r="H5792" s="6"/>
      <c r="I5792" s="6"/>
      <c r="J5792" s="6"/>
      <c r="K5792" s="6"/>
      <c r="L5792" s="6"/>
      <c r="M5792" s="6"/>
      <c r="N5792" s="6"/>
      <c r="O5792" s="6"/>
      <c r="P5792" s="6"/>
      <c r="Q5792" s="6"/>
      <c r="R5792" s="6"/>
      <c r="S5792" s="6"/>
      <c r="T5792" s="6"/>
      <c r="U5792" s="6"/>
      <c r="V5792" s="6"/>
      <c r="W5792" s="6"/>
      <c r="X5792" s="6"/>
      <c r="Y5792" s="6"/>
      <c r="Z5792" s="6"/>
      <c r="AA5792" s="6"/>
      <c r="AB5792" s="21"/>
      <c r="AC5792" s="21"/>
      <c r="AD5792" s="21"/>
      <c r="AE5792" s="6"/>
      <c r="AF5792" s="6"/>
      <c r="AG5792" s="6"/>
      <c r="AH5792" s="6"/>
    </row>
    <row r="5793" spans="1:34" x14ac:dyDescent="0.35">
      <c r="A5793" s="20"/>
      <c r="B5793" s="6"/>
      <c r="C5793" s="6"/>
      <c r="D5793" s="6"/>
      <c r="E5793" s="6"/>
      <c r="F5793" s="6"/>
      <c r="G5793" s="6"/>
      <c r="H5793" s="6"/>
      <c r="I5793" s="6"/>
      <c r="J5793" s="6"/>
      <c r="K5793" s="6"/>
      <c r="L5793" s="6"/>
      <c r="M5793" s="6"/>
      <c r="N5793" s="6"/>
      <c r="O5793" s="6"/>
      <c r="P5793" s="6"/>
      <c r="Q5793" s="6"/>
      <c r="R5793" s="6"/>
      <c r="S5793" s="6"/>
      <c r="T5793" s="6"/>
      <c r="U5793" s="6"/>
      <c r="V5793" s="6"/>
      <c r="W5793" s="6"/>
      <c r="X5793" s="6"/>
      <c r="Y5793" s="6"/>
      <c r="Z5793" s="6"/>
      <c r="AA5793" s="6"/>
      <c r="AB5793" s="21"/>
      <c r="AC5793" s="21"/>
      <c r="AD5793" s="21"/>
      <c r="AE5793" s="6"/>
      <c r="AF5793" s="6"/>
      <c r="AG5793" s="6"/>
      <c r="AH5793" s="6"/>
    </row>
    <row r="5794" spans="1:34" x14ac:dyDescent="0.35">
      <c r="A5794" s="20"/>
      <c r="B5794" s="6"/>
      <c r="C5794" s="6"/>
      <c r="D5794" s="6"/>
      <c r="E5794" s="6"/>
      <c r="F5794" s="6"/>
      <c r="G5794" s="6"/>
      <c r="H5794" s="6"/>
      <c r="I5794" s="6"/>
      <c r="J5794" s="6"/>
      <c r="K5794" s="6"/>
      <c r="L5794" s="6"/>
      <c r="M5794" s="6"/>
      <c r="N5794" s="6"/>
      <c r="O5794" s="6"/>
      <c r="P5794" s="6"/>
      <c r="Q5794" s="6"/>
      <c r="R5794" s="6"/>
      <c r="S5794" s="6"/>
      <c r="T5794" s="6"/>
      <c r="U5794" s="6"/>
      <c r="V5794" s="6"/>
      <c r="W5794" s="6"/>
      <c r="X5794" s="6"/>
      <c r="Y5794" s="6"/>
      <c r="Z5794" s="6"/>
      <c r="AA5794" s="6"/>
      <c r="AB5794" s="21"/>
      <c r="AC5794" s="21"/>
      <c r="AD5794" s="21"/>
      <c r="AE5794" s="6"/>
      <c r="AF5794" s="6"/>
      <c r="AG5794" s="6"/>
      <c r="AH5794" s="6"/>
    </row>
    <row r="5795" spans="1:34" x14ac:dyDescent="0.35">
      <c r="A5795" s="20"/>
      <c r="B5795" s="6"/>
      <c r="C5795" s="6"/>
      <c r="D5795" s="6"/>
      <c r="E5795" s="6"/>
      <c r="F5795" s="6"/>
      <c r="G5795" s="6"/>
      <c r="H5795" s="6"/>
      <c r="I5795" s="6"/>
      <c r="J5795" s="6"/>
      <c r="K5795" s="6"/>
      <c r="L5795" s="6"/>
      <c r="M5795" s="6"/>
      <c r="N5795" s="6"/>
      <c r="O5795" s="6"/>
      <c r="P5795" s="6"/>
      <c r="Q5795" s="6"/>
      <c r="R5795" s="6"/>
      <c r="S5795" s="6"/>
      <c r="T5795" s="6"/>
      <c r="U5795" s="6"/>
      <c r="V5795" s="6"/>
      <c r="W5795" s="6"/>
      <c r="X5795" s="6"/>
      <c r="Y5795" s="6"/>
      <c r="Z5795" s="6"/>
      <c r="AA5795" s="6"/>
      <c r="AB5795" s="21"/>
      <c r="AC5795" s="21"/>
      <c r="AD5795" s="21"/>
      <c r="AE5795" s="6"/>
      <c r="AF5795" s="6"/>
      <c r="AG5795" s="6"/>
      <c r="AH5795" s="6"/>
    </row>
    <row r="5796" spans="1:34" x14ac:dyDescent="0.35">
      <c r="A5796" s="20"/>
      <c r="B5796" s="6"/>
      <c r="C5796" s="6"/>
      <c r="D5796" s="6"/>
      <c r="E5796" s="6"/>
      <c r="F5796" s="6"/>
      <c r="G5796" s="6"/>
      <c r="H5796" s="6"/>
      <c r="I5796" s="6"/>
      <c r="J5796" s="6"/>
      <c r="K5796" s="6"/>
      <c r="L5796" s="6"/>
      <c r="M5796" s="6"/>
      <c r="N5796" s="6"/>
      <c r="O5796" s="6"/>
      <c r="P5796" s="6"/>
      <c r="Q5796" s="6"/>
      <c r="R5796" s="6"/>
      <c r="S5796" s="6"/>
      <c r="T5796" s="6"/>
      <c r="U5796" s="6"/>
      <c r="V5796" s="6"/>
      <c r="W5796" s="6"/>
      <c r="X5796" s="6"/>
      <c r="Y5796" s="6"/>
      <c r="Z5796" s="6"/>
      <c r="AA5796" s="6"/>
      <c r="AB5796" s="21"/>
      <c r="AC5796" s="21"/>
      <c r="AD5796" s="21"/>
      <c r="AE5796" s="6"/>
      <c r="AF5796" s="6"/>
      <c r="AG5796" s="6"/>
      <c r="AH5796" s="6"/>
    </row>
    <row r="5797" spans="1:34" x14ac:dyDescent="0.35">
      <c r="A5797" s="20"/>
      <c r="B5797" s="6"/>
      <c r="C5797" s="6"/>
      <c r="D5797" s="6"/>
      <c r="E5797" s="6"/>
      <c r="F5797" s="6"/>
      <c r="G5797" s="6"/>
      <c r="H5797" s="6"/>
      <c r="I5797" s="6"/>
      <c r="J5797" s="6"/>
      <c r="K5797" s="6"/>
      <c r="L5797" s="6"/>
      <c r="M5797" s="6"/>
      <c r="N5797" s="6"/>
      <c r="O5797" s="6"/>
      <c r="P5797" s="6"/>
      <c r="Q5797" s="6"/>
      <c r="R5797" s="6"/>
      <c r="S5797" s="6"/>
      <c r="T5797" s="6"/>
      <c r="U5797" s="6"/>
      <c r="V5797" s="6"/>
      <c r="W5797" s="6"/>
      <c r="X5797" s="6"/>
      <c r="Y5797" s="6"/>
      <c r="Z5797" s="6"/>
      <c r="AA5797" s="6"/>
      <c r="AB5797" s="21"/>
      <c r="AC5797" s="21"/>
      <c r="AD5797" s="21"/>
      <c r="AE5797" s="6"/>
      <c r="AF5797" s="6"/>
      <c r="AG5797" s="6"/>
      <c r="AH5797" s="6"/>
    </row>
    <row r="5798" spans="1:34" x14ac:dyDescent="0.35">
      <c r="A5798" s="20"/>
      <c r="B5798" s="6"/>
      <c r="C5798" s="6"/>
      <c r="D5798" s="6"/>
      <c r="E5798" s="6"/>
      <c r="F5798" s="6"/>
      <c r="G5798" s="6"/>
      <c r="H5798" s="6"/>
      <c r="I5798" s="6"/>
      <c r="J5798" s="6"/>
      <c r="K5798" s="6"/>
      <c r="L5798" s="6"/>
      <c r="M5798" s="6"/>
      <c r="N5798" s="6"/>
      <c r="O5798" s="6"/>
      <c r="P5798" s="6"/>
      <c r="Q5798" s="6"/>
      <c r="R5798" s="6"/>
      <c r="S5798" s="6"/>
      <c r="T5798" s="6"/>
      <c r="U5798" s="6"/>
      <c r="V5798" s="6"/>
      <c r="W5798" s="6"/>
      <c r="X5798" s="6"/>
      <c r="Y5798" s="6"/>
      <c r="Z5798" s="6"/>
      <c r="AA5798" s="6"/>
      <c r="AB5798" s="21"/>
      <c r="AC5798" s="21"/>
      <c r="AD5798" s="21"/>
      <c r="AE5798" s="6"/>
      <c r="AF5798" s="6"/>
      <c r="AG5798" s="6"/>
      <c r="AH5798" s="6"/>
    </row>
    <row r="5799" spans="1:34" x14ac:dyDescent="0.35">
      <c r="A5799" s="20"/>
      <c r="B5799" s="6"/>
      <c r="C5799" s="6"/>
      <c r="D5799" s="6"/>
      <c r="E5799" s="6"/>
      <c r="F5799" s="6"/>
      <c r="G5799" s="6"/>
      <c r="H5799" s="6"/>
      <c r="I5799" s="6"/>
      <c r="J5799" s="6"/>
      <c r="K5799" s="6"/>
      <c r="L5799" s="6"/>
      <c r="M5799" s="6"/>
      <c r="N5799" s="6"/>
      <c r="O5799" s="6"/>
      <c r="P5799" s="6"/>
      <c r="Q5799" s="6"/>
      <c r="R5799" s="6"/>
      <c r="S5799" s="6"/>
      <c r="T5799" s="6"/>
      <c r="U5799" s="6"/>
      <c r="V5799" s="6"/>
      <c r="W5799" s="6"/>
      <c r="X5799" s="6"/>
      <c r="Y5799" s="6"/>
      <c r="Z5799" s="6"/>
      <c r="AA5799" s="6"/>
      <c r="AB5799" s="21"/>
      <c r="AC5799" s="21"/>
      <c r="AD5799" s="21"/>
      <c r="AE5799" s="6"/>
      <c r="AF5799" s="6"/>
      <c r="AG5799" s="6"/>
      <c r="AH5799" s="6"/>
    </row>
    <row r="5800" spans="1:34" x14ac:dyDescent="0.35">
      <c r="A5800" s="20"/>
      <c r="B5800" s="6"/>
      <c r="C5800" s="6"/>
      <c r="D5800" s="6"/>
      <c r="E5800" s="6"/>
      <c r="F5800" s="6"/>
      <c r="G5800" s="6"/>
      <c r="H5800" s="6"/>
      <c r="I5800" s="6"/>
      <c r="J5800" s="6"/>
      <c r="K5800" s="6"/>
      <c r="L5800" s="6"/>
      <c r="M5800" s="6"/>
      <c r="N5800" s="6"/>
      <c r="O5800" s="6"/>
      <c r="P5800" s="6"/>
      <c r="Q5800" s="6"/>
      <c r="R5800" s="6"/>
      <c r="S5800" s="6"/>
      <c r="T5800" s="6"/>
      <c r="U5800" s="6"/>
      <c r="V5800" s="6"/>
      <c r="W5800" s="6"/>
      <c r="X5800" s="6"/>
      <c r="Y5800" s="6"/>
      <c r="Z5800" s="6"/>
      <c r="AA5800" s="6"/>
      <c r="AB5800" s="21"/>
      <c r="AC5800" s="21"/>
      <c r="AD5800" s="21"/>
      <c r="AE5800" s="6"/>
      <c r="AF5800" s="6"/>
      <c r="AG5800" s="6"/>
      <c r="AH5800" s="6"/>
    </row>
    <row r="5801" spans="1:34" x14ac:dyDescent="0.35">
      <c r="A5801" s="20"/>
      <c r="B5801" s="6"/>
      <c r="C5801" s="6"/>
      <c r="D5801" s="6"/>
      <c r="E5801" s="6"/>
      <c r="F5801" s="6"/>
      <c r="G5801" s="6"/>
      <c r="H5801" s="6"/>
      <c r="I5801" s="6"/>
      <c r="J5801" s="6"/>
      <c r="K5801" s="6"/>
      <c r="L5801" s="6"/>
      <c r="M5801" s="6"/>
      <c r="N5801" s="6"/>
      <c r="O5801" s="6"/>
      <c r="P5801" s="6"/>
      <c r="Q5801" s="6"/>
      <c r="R5801" s="6"/>
      <c r="S5801" s="6"/>
      <c r="T5801" s="6"/>
      <c r="U5801" s="6"/>
      <c r="V5801" s="6"/>
      <c r="W5801" s="6"/>
      <c r="X5801" s="6"/>
      <c r="Y5801" s="6"/>
      <c r="Z5801" s="6"/>
      <c r="AA5801" s="6"/>
      <c r="AB5801" s="21"/>
      <c r="AC5801" s="21"/>
      <c r="AD5801" s="21"/>
      <c r="AE5801" s="6"/>
      <c r="AF5801" s="6"/>
      <c r="AG5801" s="6"/>
      <c r="AH5801" s="6"/>
    </row>
    <row r="5802" spans="1:34" x14ac:dyDescent="0.35">
      <c r="A5802" s="20"/>
      <c r="B5802" s="6"/>
      <c r="C5802" s="6"/>
      <c r="D5802" s="6"/>
      <c r="E5802" s="6"/>
      <c r="F5802" s="6"/>
      <c r="G5802" s="6"/>
      <c r="H5802" s="6"/>
      <c r="I5802" s="6"/>
      <c r="J5802" s="6"/>
      <c r="K5802" s="6"/>
      <c r="L5802" s="6"/>
      <c r="M5802" s="6"/>
      <c r="N5802" s="6"/>
      <c r="O5802" s="6"/>
      <c r="P5802" s="6"/>
      <c r="Q5802" s="6"/>
      <c r="R5802" s="6"/>
      <c r="S5802" s="6"/>
      <c r="T5802" s="6"/>
      <c r="U5802" s="6"/>
      <c r="V5802" s="6"/>
      <c r="W5802" s="6"/>
      <c r="X5802" s="6"/>
      <c r="Y5802" s="6"/>
      <c r="Z5802" s="6"/>
      <c r="AA5802" s="6"/>
      <c r="AB5802" s="21"/>
      <c r="AC5802" s="21"/>
      <c r="AD5802" s="21"/>
      <c r="AE5802" s="6"/>
      <c r="AF5802" s="6"/>
      <c r="AG5802" s="6"/>
      <c r="AH5802" s="6"/>
    </row>
    <row r="5803" spans="1:34" x14ac:dyDescent="0.35">
      <c r="A5803" s="20"/>
      <c r="B5803" s="6"/>
      <c r="C5803" s="6"/>
      <c r="D5803" s="6"/>
      <c r="E5803" s="6"/>
      <c r="F5803" s="6"/>
      <c r="G5803" s="6"/>
      <c r="H5803" s="6"/>
      <c r="I5803" s="6"/>
      <c r="J5803" s="6"/>
      <c r="K5803" s="6"/>
      <c r="L5803" s="6"/>
      <c r="M5803" s="6"/>
      <c r="N5803" s="6"/>
      <c r="O5803" s="6"/>
      <c r="P5803" s="6"/>
      <c r="Q5803" s="6"/>
      <c r="R5803" s="6"/>
      <c r="S5803" s="6"/>
      <c r="T5803" s="6"/>
      <c r="U5803" s="6"/>
      <c r="V5803" s="6"/>
      <c r="W5803" s="6"/>
      <c r="X5803" s="6"/>
      <c r="Y5803" s="6"/>
      <c r="Z5803" s="6"/>
      <c r="AA5803" s="6"/>
      <c r="AB5803" s="21"/>
      <c r="AC5803" s="21"/>
      <c r="AD5803" s="21"/>
      <c r="AE5803" s="6"/>
      <c r="AF5803" s="6"/>
      <c r="AG5803" s="6"/>
      <c r="AH5803" s="6"/>
    </row>
    <row r="5804" spans="1:34" x14ac:dyDescent="0.35">
      <c r="A5804" s="20"/>
      <c r="B5804" s="6"/>
      <c r="C5804" s="6"/>
      <c r="D5804" s="6"/>
      <c r="E5804" s="6"/>
      <c r="F5804" s="6"/>
      <c r="G5804" s="6"/>
      <c r="H5804" s="6"/>
      <c r="I5804" s="6"/>
      <c r="J5804" s="6"/>
      <c r="K5804" s="6"/>
      <c r="L5804" s="6"/>
      <c r="M5804" s="6"/>
      <c r="N5804" s="6"/>
      <c r="O5804" s="6"/>
      <c r="P5804" s="6"/>
      <c r="Q5804" s="6"/>
      <c r="R5804" s="6"/>
      <c r="S5804" s="6"/>
      <c r="T5804" s="6"/>
      <c r="U5804" s="6"/>
      <c r="V5804" s="6"/>
      <c r="W5804" s="6"/>
      <c r="X5804" s="6"/>
      <c r="Y5804" s="6"/>
      <c r="Z5804" s="6"/>
      <c r="AA5804" s="6"/>
      <c r="AB5804" s="21"/>
      <c r="AC5804" s="21"/>
      <c r="AD5804" s="21"/>
      <c r="AE5804" s="6"/>
      <c r="AF5804" s="6"/>
      <c r="AG5804" s="6"/>
      <c r="AH5804" s="6"/>
    </row>
    <row r="5805" spans="1:34" x14ac:dyDescent="0.35">
      <c r="A5805" s="20"/>
      <c r="B5805" s="6"/>
      <c r="C5805" s="6"/>
      <c r="D5805" s="6"/>
      <c r="E5805" s="6"/>
      <c r="F5805" s="6"/>
      <c r="G5805" s="6"/>
      <c r="H5805" s="6"/>
      <c r="I5805" s="6"/>
      <c r="J5805" s="6"/>
      <c r="K5805" s="6"/>
      <c r="L5805" s="6"/>
      <c r="M5805" s="6"/>
      <c r="N5805" s="6"/>
      <c r="O5805" s="6"/>
      <c r="P5805" s="6"/>
      <c r="Q5805" s="6"/>
      <c r="R5805" s="6"/>
      <c r="S5805" s="6"/>
      <c r="T5805" s="6"/>
      <c r="U5805" s="6"/>
      <c r="V5805" s="6"/>
      <c r="W5805" s="6"/>
      <c r="X5805" s="6"/>
      <c r="Y5805" s="6"/>
      <c r="Z5805" s="6"/>
      <c r="AA5805" s="6"/>
      <c r="AB5805" s="21"/>
      <c r="AC5805" s="21"/>
      <c r="AD5805" s="21"/>
      <c r="AE5805" s="6"/>
      <c r="AF5805" s="6"/>
      <c r="AG5805" s="6"/>
      <c r="AH5805" s="6"/>
    </row>
    <row r="5806" spans="1:34" x14ac:dyDescent="0.35">
      <c r="A5806" s="20"/>
      <c r="B5806" s="6"/>
      <c r="C5806" s="6"/>
      <c r="D5806" s="6"/>
      <c r="E5806" s="6"/>
      <c r="F5806" s="6"/>
      <c r="G5806" s="6"/>
      <c r="H5806" s="6"/>
      <c r="I5806" s="6"/>
      <c r="J5806" s="6"/>
      <c r="K5806" s="6"/>
      <c r="L5806" s="6"/>
      <c r="M5806" s="6"/>
      <c r="N5806" s="6"/>
      <c r="O5806" s="6"/>
      <c r="P5806" s="6"/>
      <c r="Q5806" s="6"/>
      <c r="R5806" s="6"/>
      <c r="S5806" s="6"/>
      <c r="T5806" s="6"/>
      <c r="U5806" s="6"/>
      <c r="V5806" s="6"/>
      <c r="W5806" s="6"/>
      <c r="X5806" s="6"/>
      <c r="Y5806" s="6"/>
      <c r="Z5806" s="6"/>
      <c r="AA5806" s="6"/>
      <c r="AB5806" s="21"/>
      <c r="AC5806" s="21"/>
      <c r="AD5806" s="21"/>
      <c r="AE5806" s="6"/>
      <c r="AF5806" s="6"/>
      <c r="AG5806" s="6"/>
      <c r="AH5806" s="6"/>
    </row>
    <row r="5807" spans="1:34" x14ac:dyDescent="0.35">
      <c r="A5807" s="20"/>
      <c r="B5807" s="6"/>
      <c r="C5807" s="6"/>
      <c r="D5807" s="6"/>
      <c r="E5807" s="6"/>
      <c r="F5807" s="6"/>
      <c r="G5807" s="6"/>
      <c r="H5807" s="6"/>
      <c r="I5807" s="6"/>
      <c r="J5807" s="6"/>
      <c r="K5807" s="6"/>
      <c r="L5807" s="6"/>
      <c r="M5807" s="6"/>
      <c r="N5807" s="6"/>
      <c r="O5807" s="6"/>
      <c r="P5807" s="6"/>
      <c r="Q5807" s="6"/>
      <c r="R5807" s="6"/>
      <c r="S5807" s="6"/>
      <c r="T5807" s="6"/>
      <c r="U5807" s="6"/>
      <c r="V5807" s="6"/>
      <c r="W5807" s="6"/>
      <c r="X5807" s="6"/>
      <c r="Y5807" s="6"/>
      <c r="Z5807" s="6"/>
      <c r="AA5807" s="6"/>
      <c r="AB5807" s="21"/>
      <c r="AC5807" s="21"/>
      <c r="AD5807" s="21"/>
      <c r="AE5807" s="6"/>
      <c r="AF5807" s="6"/>
      <c r="AG5807" s="6"/>
      <c r="AH5807" s="6"/>
    </row>
    <row r="5808" spans="1:34" x14ac:dyDescent="0.35">
      <c r="A5808" s="20"/>
      <c r="B5808" s="6"/>
      <c r="C5808" s="6"/>
      <c r="D5808" s="6"/>
      <c r="E5808" s="6"/>
      <c r="F5808" s="6"/>
      <c r="G5808" s="6"/>
      <c r="H5808" s="6"/>
      <c r="I5808" s="6"/>
      <c r="J5808" s="6"/>
      <c r="K5808" s="6"/>
      <c r="L5808" s="6"/>
      <c r="M5808" s="6"/>
      <c r="N5808" s="6"/>
      <c r="O5808" s="6"/>
      <c r="P5808" s="6"/>
      <c r="Q5808" s="6"/>
      <c r="R5808" s="6"/>
      <c r="S5808" s="6"/>
      <c r="T5808" s="6"/>
      <c r="U5808" s="6"/>
      <c r="V5808" s="6"/>
      <c r="W5808" s="6"/>
      <c r="X5808" s="6"/>
      <c r="Y5808" s="6"/>
      <c r="Z5808" s="6"/>
      <c r="AA5808" s="6"/>
      <c r="AB5808" s="21"/>
      <c r="AC5808" s="21"/>
      <c r="AD5808" s="21"/>
      <c r="AE5808" s="6"/>
      <c r="AF5808" s="6"/>
      <c r="AG5808" s="6"/>
      <c r="AH5808" s="6"/>
    </row>
    <row r="5809" spans="1:34" x14ac:dyDescent="0.35">
      <c r="A5809" s="20"/>
      <c r="B5809" s="6"/>
      <c r="C5809" s="6"/>
      <c r="D5809" s="6"/>
      <c r="E5809" s="6"/>
      <c r="F5809" s="6"/>
      <c r="G5809" s="6"/>
      <c r="H5809" s="6"/>
      <c r="I5809" s="6"/>
      <c r="J5809" s="6"/>
      <c r="K5809" s="6"/>
      <c r="L5809" s="6"/>
      <c r="M5809" s="6"/>
      <c r="N5809" s="6"/>
      <c r="O5809" s="6"/>
      <c r="P5809" s="6"/>
      <c r="Q5809" s="6"/>
      <c r="R5809" s="6"/>
      <c r="S5809" s="6"/>
      <c r="T5809" s="6"/>
      <c r="U5809" s="6"/>
      <c r="V5809" s="6"/>
      <c r="W5809" s="6"/>
      <c r="X5809" s="6"/>
      <c r="Y5809" s="6"/>
      <c r="Z5809" s="6"/>
      <c r="AA5809" s="6"/>
      <c r="AB5809" s="21"/>
      <c r="AC5809" s="21"/>
      <c r="AD5809" s="21"/>
      <c r="AE5809" s="6"/>
      <c r="AF5809" s="6"/>
      <c r="AG5809" s="6"/>
      <c r="AH5809" s="6"/>
    </row>
    <row r="5810" spans="1:34" x14ac:dyDescent="0.35">
      <c r="A5810" s="20"/>
      <c r="B5810" s="6"/>
      <c r="C5810" s="6"/>
      <c r="D5810" s="6"/>
      <c r="E5810" s="6"/>
      <c r="F5810" s="6"/>
      <c r="G5810" s="6"/>
      <c r="H5810" s="6"/>
      <c r="I5810" s="6"/>
      <c r="J5810" s="6"/>
      <c r="K5810" s="6"/>
      <c r="L5810" s="6"/>
      <c r="M5810" s="6"/>
      <c r="N5810" s="6"/>
      <c r="O5810" s="6"/>
      <c r="P5810" s="6"/>
      <c r="Q5810" s="6"/>
      <c r="R5810" s="6"/>
      <c r="S5810" s="6"/>
      <c r="T5810" s="6"/>
      <c r="U5810" s="6"/>
      <c r="V5810" s="6"/>
      <c r="W5810" s="6"/>
      <c r="X5810" s="6"/>
      <c r="Y5810" s="6"/>
      <c r="Z5810" s="6"/>
      <c r="AA5810" s="6"/>
      <c r="AB5810" s="21"/>
      <c r="AC5810" s="21"/>
      <c r="AD5810" s="21"/>
      <c r="AE5810" s="6"/>
      <c r="AF5810" s="6"/>
      <c r="AG5810" s="6"/>
      <c r="AH5810" s="6"/>
    </row>
    <row r="5811" spans="1:34" x14ac:dyDescent="0.35">
      <c r="A5811" s="20"/>
      <c r="B5811" s="6"/>
      <c r="C5811" s="6"/>
      <c r="D5811" s="6"/>
      <c r="E5811" s="6"/>
      <c r="F5811" s="6"/>
      <c r="G5811" s="6"/>
      <c r="H5811" s="6"/>
      <c r="I5811" s="6"/>
      <c r="J5811" s="6"/>
      <c r="K5811" s="6"/>
      <c r="L5811" s="6"/>
      <c r="M5811" s="6"/>
      <c r="N5811" s="6"/>
      <c r="O5811" s="6"/>
      <c r="P5811" s="6"/>
      <c r="Q5811" s="6"/>
      <c r="R5811" s="6"/>
      <c r="S5811" s="6"/>
      <c r="T5811" s="6"/>
      <c r="U5811" s="6"/>
      <c r="V5811" s="6"/>
      <c r="W5811" s="6"/>
      <c r="X5811" s="6"/>
      <c r="Y5811" s="6"/>
      <c r="Z5811" s="6"/>
      <c r="AA5811" s="6"/>
      <c r="AB5811" s="21"/>
      <c r="AC5811" s="21"/>
      <c r="AD5811" s="21"/>
      <c r="AE5811" s="6"/>
      <c r="AF5811" s="6"/>
      <c r="AG5811" s="6"/>
      <c r="AH5811" s="6"/>
    </row>
    <row r="5812" spans="1:34" x14ac:dyDescent="0.35">
      <c r="A5812" s="20"/>
      <c r="B5812" s="6"/>
      <c r="C5812" s="6"/>
      <c r="D5812" s="6"/>
      <c r="E5812" s="6"/>
      <c r="F5812" s="6"/>
      <c r="G5812" s="6"/>
      <c r="H5812" s="6"/>
      <c r="I5812" s="6"/>
      <c r="J5812" s="6"/>
      <c r="K5812" s="6"/>
      <c r="L5812" s="6"/>
      <c r="M5812" s="6"/>
      <c r="N5812" s="6"/>
      <c r="O5812" s="6"/>
      <c r="P5812" s="6"/>
      <c r="Q5812" s="6"/>
      <c r="R5812" s="6"/>
      <c r="S5812" s="6"/>
      <c r="T5812" s="6"/>
      <c r="U5812" s="6"/>
      <c r="V5812" s="6"/>
      <c r="W5812" s="6"/>
      <c r="X5812" s="6"/>
      <c r="Y5812" s="6"/>
      <c r="Z5812" s="6"/>
      <c r="AA5812" s="6"/>
      <c r="AB5812" s="21"/>
      <c r="AC5812" s="21"/>
      <c r="AD5812" s="21"/>
      <c r="AE5812" s="6"/>
      <c r="AF5812" s="6"/>
      <c r="AG5812" s="6"/>
      <c r="AH5812" s="6"/>
    </row>
    <row r="5813" spans="1:34" x14ac:dyDescent="0.35">
      <c r="A5813" s="20"/>
      <c r="B5813" s="6"/>
      <c r="C5813" s="6"/>
      <c r="D5813" s="6"/>
      <c r="E5813" s="6"/>
      <c r="F5813" s="6"/>
      <c r="G5813" s="6"/>
      <c r="H5813" s="6"/>
      <c r="I5813" s="6"/>
      <c r="J5813" s="6"/>
      <c r="K5813" s="6"/>
      <c r="L5813" s="6"/>
      <c r="M5813" s="6"/>
      <c r="N5813" s="6"/>
      <c r="O5813" s="6"/>
      <c r="P5813" s="6"/>
      <c r="Q5813" s="6"/>
      <c r="R5813" s="6"/>
      <c r="S5813" s="6"/>
      <c r="T5813" s="6"/>
      <c r="U5813" s="6"/>
      <c r="V5813" s="6"/>
      <c r="W5813" s="6"/>
      <c r="X5813" s="6"/>
      <c r="Y5813" s="6"/>
      <c r="Z5813" s="6"/>
      <c r="AA5813" s="6"/>
      <c r="AB5813" s="21"/>
      <c r="AC5813" s="21"/>
      <c r="AD5813" s="21"/>
      <c r="AE5813" s="6"/>
      <c r="AF5813" s="6"/>
      <c r="AG5813" s="6"/>
      <c r="AH5813" s="6"/>
    </row>
    <row r="5814" spans="1:34" x14ac:dyDescent="0.35">
      <c r="A5814" s="20"/>
      <c r="B5814" s="6"/>
      <c r="C5814" s="6"/>
      <c r="D5814" s="6"/>
      <c r="E5814" s="6"/>
      <c r="F5814" s="6"/>
      <c r="G5814" s="6"/>
      <c r="H5814" s="6"/>
      <c r="I5814" s="6"/>
      <c r="J5814" s="6"/>
      <c r="K5814" s="6"/>
      <c r="L5814" s="6"/>
      <c r="M5814" s="6"/>
      <c r="N5814" s="6"/>
      <c r="O5814" s="6"/>
      <c r="P5814" s="6"/>
      <c r="Q5814" s="6"/>
      <c r="R5814" s="6"/>
      <c r="S5814" s="6"/>
      <c r="T5814" s="6"/>
      <c r="U5814" s="6"/>
      <c r="V5814" s="6"/>
      <c r="W5814" s="6"/>
      <c r="X5814" s="6"/>
      <c r="Y5814" s="6"/>
      <c r="Z5814" s="6"/>
      <c r="AA5814" s="6"/>
      <c r="AB5814" s="21"/>
      <c r="AC5814" s="21"/>
      <c r="AD5814" s="21"/>
      <c r="AE5814" s="6"/>
      <c r="AF5814" s="6"/>
      <c r="AG5814" s="6"/>
      <c r="AH5814" s="6"/>
    </row>
    <row r="5815" spans="1:34" x14ac:dyDescent="0.35">
      <c r="A5815" s="20"/>
      <c r="B5815" s="6"/>
      <c r="C5815" s="6"/>
      <c r="D5815" s="6"/>
      <c r="E5815" s="6"/>
      <c r="F5815" s="6"/>
      <c r="G5815" s="6"/>
      <c r="H5815" s="6"/>
      <c r="I5815" s="6"/>
      <c r="J5815" s="6"/>
      <c r="K5815" s="6"/>
      <c r="L5815" s="6"/>
      <c r="M5815" s="6"/>
      <c r="N5815" s="6"/>
      <c r="O5815" s="6"/>
      <c r="P5815" s="6"/>
      <c r="Q5815" s="6"/>
      <c r="R5815" s="6"/>
      <c r="S5815" s="6"/>
      <c r="T5815" s="6"/>
      <c r="U5815" s="6"/>
      <c r="V5815" s="6"/>
      <c r="W5815" s="6"/>
      <c r="X5815" s="6"/>
      <c r="Y5815" s="6"/>
      <c r="Z5815" s="6"/>
      <c r="AA5815" s="6"/>
      <c r="AB5815" s="21"/>
      <c r="AC5815" s="21"/>
      <c r="AD5815" s="21"/>
      <c r="AE5815" s="6"/>
      <c r="AF5815" s="6"/>
      <c r="AG5815" s="6"/>
      <c r="AH5815" s="6"/>
    </row>
    <row r="5816" spans="1:34" x14ac:dyDescent="0.35">
      <c r="A5816" s="20"/>
      <c r="B5816" s="6"/>
      <c r="C5816" s="6"/>
      <c r="D5816" s="6"/>
      <c r="E5816" s="6"/>
      <c r="F5816" s="6"/>
      <c r="G5816" s="6"/>
      <c r="H5816" s="6"/>
      <c r="I5816" s="6"/>
      <c r="J5816" s="6"/>
      <c r="K5816" s="6"/>
      <c r="L5816" s="6"/>
      <c r="M5816" s="6"/>
      <c r="N5816" s="6"/>
      <c r="O5816" s="6"/>
      <c r="P5816" s="6"/>
      <c r="Q5816" s="6"/>
      <c r="R5816" s="6"/>
      <c r="S5816" s="6"/>
      <c r="T5816" s="6"/>
      <c r="U5816" s="6"/>
      <c r="V5816" s="6"/>
      <c r="W5816" s="6"/>
      <c r="X5816" s="6"/>
      <c r="Y5816" s="6"/>
      <c r="Z5816" s="6"/>
      <c r="AA5816" s="6"/>
      <c r="AB5816" s="21"/>
      <c r="AC5816" s="21"/>
      <c r="AD5816" s="21"/>
      <c r="AE5816" s="6"/>
      <c r="AF5816" s="6"/>
      <c r="AG5816" s="6"/>
      <c r="AH5816" s="6"/>
    </row>
    <row r="5817" spans="1:34" x14ac:dyDescent="0.35">
      <c r="A5817" s="20"/>
      <c r="B5817" s="6"/>
      <c r="C5817" s="6"/>
      <c r="D5817" s="6"/>
      <c r="E5817" s="6"/>
      <c r="F5817" s="6"/>
      <c r="G5817" s="6"/>
      <c r="H5817" s="6"/>
      <c r="I5817" s="6"/>
      <c r="J5817" s="6"/>
      <c r="K5817" s="6"/>
      <c r="L5817" s="6"/>
      <c r="M5817" s="6"/>
      <c r="N5817" s="6"/>
      <c r="O5817" s="6"/>
      <c r="P5817" s="6"/>
      <c r="Q5817" s="6"/>
      <c r="R5817" s="6"/>
      <c r="S5817" s="6"/>
      <c r="T5817" s="6"/>
      <c r="U5817" s="6"/>
      <c r="V5817" s="6"/>
      <c r="W5817" s="6"/>
      <c r="X5817" s="6"/>
      <c r="Y5817" s="6"/>
      <c r="Z5817" s="6"/>
      <c r="AA5817" s="6"/>
      <c r="AB5817" s="21"/>
      <c r="AC5817" s="21"/>
      <c r="AD5817" s="21"/>
      <c r="AE5817" s="6"/>
      <c r="AF5817" s="6"/>
      <c r="AG5817" s="6"/>
      <c r="AH5817" s="6"/>
    </row>
    <row r="5818" spans="1:34" x14ac:dyDescent="0.35">
      <c r="A5818" s="20"/>
      <c r="B5818" s="6"/>
      <c r="C5818" s="6"/>
      <c r="D5818" s="6"/>
      <c r="E5818" s="6"/>
      <c r="F5818" s="6"/>
      <c r="G5818" s="6"/>
      <c r="H5818" s="6"/>
      <c r="I5818" s="6"/>
      <c r="J5818" s="6"/>
      <c r="K5818" s="6"/>
      <c r="L5818" s="6"/>
      <c r="M5818" s="6"/>
      <c r="N5818" s="6"/>
      <c r="O5818" s="6"/>
      <c r="P5818" s="6"/>
      <c r="Q5818" s="6"/>
      <c r="R5818" s="6"/>
      <c r="S5818" s="6"/>
      <c r="T5818" s="6"/>
      <c r="U5818" s="6"/>
      <c r="V5818" s="6"/>
      <c r="W5818" s="6"/>
      <c r="X5818" s="6"/>
      <c r="Y5818" s="6"/>
      <c r="Z5818" s="6"/>
      <c r="AA5818" s="6"/>
      <c r="AB5818" s="21"/>
      <c r="AC5818" s="21"/>
      <c r="AD5818" s="21"/>
      <c r="AE5818" s="6"/>
      <c r="AF5818" s="6"/>
      <c r="AG5818" s="6"/>
      <c r="AH5818" s="6"/>
    </row>
    <row r="5819" spans="1:34" x14ac:dyDescent="0.35">
      <c r="A5819" s="20"/>
      <c r="B5819" s="6"/>
      <c r="C5819" s="6"/>
      <c r="D5819" s="6"/>
      <c r="E5819" s="6"/>
      <c r="F5819" s="6"/>
      <c r="G5819" s="6"/>
      <c r="H5819" s="6"/>
      <c r="I5819" s="6"/>
      <c r="J5819" s="6"/>
      <c r="K5819" s="6"/>
      <c r="L5819" s="6"/>
      <c r="M5819" s="6"/>
      <c r="N5819" s="6"/>
      <c r="O5819" s="6"/>
      <c r="P5819" s="6"/>
      <c r="Q5819" s="6"/>
      <c r="R5819" s="6"/>
      <c r="S5819" s="6"/>
      <c r="T5819" s="6"/>
      <c r="U5819" s="6"/>
      <c r="V5819" s="6"/>
      <c r="W5819" s="6"/>
      <c r="X5819" s="6"/>
      <c r="Y5819" s="6"/>
      <c r="Z5819" s="6"/>
      <c r="AA5819" s="6"/>
      <c r="AB5819" s="21"/>
      <c r="AC5819" s="21"/>
      <c r="AD5819" s="21"/>
      <c r="AE5819" s="6"/>
      <c r="AF5819" s="6"/>
      <c r="AG5819" s="6"/>
      <c r="AH5819" s="6"/>
    </row>
    <row r="5820" spans="1:34" x14ac:dyDescent="0.35">
      <c r="A5820" s="20"/>
      <c r="B5820" s="6"/>
      <c r="C5820" s="6"/>
      <c r="D5820" s="6"/>
      <c r="E5820" s="6"/>
      <c r="F5820" s="6"/>
      <c r="G5820" s="6"/>
      <c r="H5820" s="6"/>
      <c r="I5820" s="6"/>
      <c r="J5820" s="6"/>
      <c r="K5820" s="6"/>
      <c r="L5820" s="6"/>
      <c r="M5820" s="6"/>
      <c r="N5820" s="6"/>
      <c r="O5820" s="6"/>
      <c r="P5820" s="6"/>
      <c r="Q5820" s="6"/>
      <c r="R5820" s="6"/>
      <c r="S5820" s="6"/>
      <c r="T5820" s="6"/>
      <c r="U5820" s="6"/>
      <c r="V5820" s="6"/>
      <c r="W5820" s="6"/>
      <c r="X5820" s="6"/>
      <c r="Y5820" s="6"/>
      <c r="Z5820" s="6"/>
      <c r="AA5820" s="6"/>
      <c r="AB5820" s="21"/>
      <c r="AC5820" s="21"/>
      <c r="AD5820" s="21"/>
      <c r="AE5820" s="6"/>
      <c r="AF5820" s="6"/>
      <c r="AG5820" s="6"/>
      <c r="AH5820" s="6"/>
    </row>
    <row r="5821" spans="1:34" x14ac:dyDescent="0.35">
      <c r="A5821" s="20"/>
      <c r="B5821" s="6"/>
      <c r="C5821" s="6"/>
      <c r="D5821" s="6"/>
      <c r="E5821" s="6"/>
      <c r="F5821" s="6"/>
      <c r="G5821" s="6"/>
      <c r="H5821" s="6"/>
      <c r="I5821" s="6"/>
      <c r="J5821" s="6"/>
      <c r="K5821" s="6"/>
      <c r="L5821" s="6"/>
      <c r="M5821" s="6"/>
      <c r="N5821" s="6"/>
      <c r="O5821" s="6"/>
      <c r="P5821" s="6"/>
      <c r="Q5821" s="6"/>
      <c r="R5821" s="6"/>
      <c r="S5821" s="6"/>
      <c r="T5821" s="6"/>
      <c r="U5821" s="6"/>
      <c r="V5821" s="6"/>
      <c r="W5821" s="6"/>
      <c r="X5821" s="6"/>
      <c r="Y5821" s="6"/>
      <c r="Z5821" s="6"/>
      <c r="AA5821" s="6"/>
      <c r="AB5821" s="21"/>
      <c r="AC5821" s="21"/>
      <c r="AD5821" s="21"/>
      <c r="AE5821" s="6"/>
      <c r="AF5821" s="6"/>
      <c r="AG5821" s="6"/>
      <c r="AH5821" s="6"/>
    </row>
    <row r="5822" spans="1:34" x14ac:dyDescent="0.35">
      <c r="A5822" s="20"/>
      <c r="B5822" s="6"/>
      <c r="C5822" s="6"/>
      <c r="D5822" s="6"/>
      <c r="E5822" s="6"/>
      <c r="F5822" s="6"/>
      <c r="G5822" s="6"/>
      <c r="H5822" s="6"/>
      <c r="I5822" s="6"/>
      <c r="J5822" s="6"/>
      <c r="K5822" s="6"/>
      <c r="L5822" s="6"/>
      <c r="M5822" s="6"/>
      <c r="N5822" s="6"/>
      <c r="O5822" s="6"/>
      <c r="P5822" s="6"/>
      <c r="Q5822" s="6"/>
      <c r="R5822" s="6"/>
      <c r="S5822" s="6"/>
      <c r="T5822" s="6"/>
      <c r="U5822" s="6"/>
      <c r="V5822" s="6"/>
      <c r="W5822" s="6"/>
      <c r="X5822" s="6"/>
      <c r="Y5822" s="6"/>
      <c r="Z5822" s="6"/>
      <c r="AA5822" s="6"/>
      <c r="AB5822" s="21"/>
      <c r="AC5822" s="21"/>
      <c r="AD5822" s="21"/>
      <c r="AE5822" s="6"/>
      <c r="AF5822" s="6"/>
      <c r="AG5822" s="6"/>
      <c r="AH5822" s="6"/>
    </row>
    <row r="5823" spans="1:34" x14ac:dyDescent="0.35">
      <c r="A5823" s="20"/>
      <c r="B5823" s="6"/>
      <c r="C5823" s="6"/>
      <c r="D5823" s="6"/>
      <c r="E5823" s="6"/>
      <c r="F5823" s="6"/>
      <c r="G5823" s="6"/>
      <c r="H5823" s="6"/>
      <c r="I5823" s="6"/>
      <c r="J5823" s="6"/>
      <c r="K5823" s="6"/>
      <c r="L5823" s="6"/>
      <c r="M5823" s="6"/>
      <c r="N5823" s="6"/>
      <c r="O5823" s="6"/>
      <c r="P5823" s="6"/>
      <c r="Q5823" s="6"/>
      <c r="R5823" s="6"/>
      <c r="S5823" s="6"/>
      <c r="T5823" s="6"/>
      <c r="U5823" s="6"/>
      <c r="V5823" s="6"/>
      <c r="W5823" s="6"/>
      <c r="X5823" s="6"/>
      <c r="Y5823" s="6"/>
      <c r="Z5823" s="6"/>
      <c r="AA5823" s="6"/>
      <c r="AB5823" s="21"/>
      <c r="AC5823" s="21"/>
      <c r="AD5823" s="21"/>
      <c r="AE5823" s="6"/>
      <c r="AF5823" s="6"/>
      <c r="AG5823" s="6"/>
      <c r="AH5823" s="6"/>
    </row>
    <row r="5824" spans="1:34" x14ac:dyDescent="0.35">
      <c r="A5824" s="20"/>
      <c r="B5824" s="6"/>
      <c r="C5824" s="6"/>
      <c r="D5824" s="6"/>
      <c r="E5824" s="6"/>
      <c r="F5824" s="6"/>
      <c r="G5824" s="6"/>
      <c r="H5824" s="6"/>
      <c r="I5824" s="6"/>
      <c r="J5824" s="6"/>
      <c r="K5824" s="6"/>
      <c r="L5824" s="6"/>
      <c r="M5824" s="6"/>
      <c r="N5824" s="6"/>
      <c r="O5824" s="6"/>
      <c r="P5824" s="6"/>
      <c r="Q5824" s="6"/>
      <c r="R5824" s="6"/>
      <c r="S5824" s="6"/>
      <c r="T5824" s="6"/>
      <c r="U5824" s="6"/>
      <c r="V5824" s="6"/>
      <c r="W5824" s="6"/>
      <c r="X5824" s="6"/>
      <c r="Y5824" s="6"/>
      <c r="Z5824" s="6"/>
      <c r="AA5824" s="6"/>
      <c r="AB5824" s="21"/>
      <c r="AC5824" s="21"/>
      <c r="AD5824" s="21"/>
      <c r="AE5824" s="6"/>
      <c r="AF5824" s="6"/>
      <c r="AG5824" s="6"/>
      <c r="AH5824" s="6"/>
    </row>
    <row r="5825" spans="1:34" x14ac:dyDescent="0.35">
      <c r="A5825" s="20"/>
      <c r="B5825" s="6"/>
      <c r="C5825" s="6"/>
      <c r="D5825" s="6"/>
      <c r="E5825" s="6"/>
      <c r="F5825" s="6"/>
      <c r="G5825" s="6"/>
      <c r="H5825" s="6"/>
      <c r="I5825" s="6"/>
      <c r="J5825" s="6"/>
      <c r="K5825" s="6"/>
      <c r="L5825" s="6"/>
      <c r="M5825" s="6"/>
      <c r="N5825" s="6"/>
      <c r="O5825" s="6"/>
      <c r="P5825" s="6"/>
      <c r="Q5825" s="6"/>
      <c r="R5825" s="6"/>
      <c r="S5825" s="6"/>
      <c r="T5825" s="6"/>
      <c r="U5825" s="6"/>
      <c r="V5825" s="6"/>
      <c r="W5825" s="6"/>
      <c r="X5825" s="6"/>
      <c r="Y5825" s="6"/>
      <c r="Z5825" s="6"/>
      <c r="AA5825" s="6"/>
      <c r="AB5825" s="21"/>
      <c r="AC5825" s="21"/>
      <c r="AD5825" s="21"/>
      <c r="AE5825" s="6"/>
      <c r="AF5825" s="6"/>
      <c r="AG5825" s="6"/>
      <c r="AH5825" s="6"/>
    </row>
    <row r="5826" spans="1:34" x14ac:dyDescent="0.35">
      <c r="A5826" s="20"/>
      <c r="B5826" s="6"/>
      <c r="C5826" s="6"/>
      <c r="D5826" s="6"/>
      <c r="E5826" s="6"/>
      <c r="F5826" s="6"/>
      <c r="G5826" s="6"/>
      <c r="H5826" s="6"/>
      <c r="I5826" s="6"/>
      <c r="J5826" s="6"/>
      <c r="K5826" s="6"/>
      <c r="L5826" s="6"/>
      <c r="M5826" s="6"/>
      <c r="N5826" s="6"/>
      <c r="O5826" s="6"/>
      <c r="P5826" s="6"/>
      <c r="Q5826" s="6"/>
      <c r="R5826" s="6"/>
      <c r="S5826" s="6"/>
      <c r="T5826" s="6"/>
      <c r="U5826" s="6"/>
      <c r="V5826" s="6"/>
      <c r="W5826" s="6"/>
      <c r="X5826" s="6"/>
      <c r="Y5826" s="6"/>
      <c r="Z5826" s="6"/>
      <c r="AA5826" s="6"/>
      <c r="AB5826" s="21"/>
      <c r="AC5826" s="21"/>
      <c r="AD5826" s="21"/>
      <c r="AE5826" s="6"/>
      <c r="AF5826" s="6"/>
      <c r="AG5826" s="6"/>
      <c r="AH5826" s="6"/>
    </row>
    <row r="5827" spans="1:34" x14ac:dyDescent="0.35">
      <c r="A5827" s="20"/>
      <c r="B5827" s="6"/>
      <c r="C5827" s="6"/>
      <c r="D5827" s="6"/>
      <c r="E5827" s="6"/>
      <c r="F5827" s="6"/>
      <c r="G5827" s="6"/>
      <c r="H5827" s="6"/>
      <c r="I5827" s="6"/>
      <c r="J5827" s="6"/>
      <c r="K5827" s="6"/>
      <c r="L5827" s="6"/>
      <c r="M5827" s="6"/>
      <c r="N5827" s="6"/>
      <c r="O5827" s="6"/>
      <c r="P5827" s="6"/>
      <c r="Q5827" s="6"/>
      <c r="R5827" s="6"/>
      <c r="S5827" s="6"/>
      <c r="T5827" s="6"/>
      <c r="U5827" s="6"/>
      <c r="V5827" s="6"/>
      <c r="W5827" s="6"/>
      <c r="X5827" s="6"/>
      <c r="Y5827" s="6"/>
      <c r="Z5827" s="6"/>
      <c r="AA5827" s="6"/>
      <c r="AB5827" s="21"/>
      <c r="AC5827" s="21"/>
      <c r="AD5827" s="21"/>
      <c r="AE5827" s="6"/>
      <c r="AF5827" s="6"/>
      <c r="AG5827" s="6"/>
      <c r="AH5827" s="6"/>
    </row>
    <row r="5828" spans="1:34" x14ac:dyDescent="0.35">
      <c r="A5828" s="20"/>
      <c r="B5828" s="6"/>
      <c r="C5828" s="6"/>
      <c r="D5828" s="6"/>
      <c r="E5828" s="6"/>
      <c r="F5828" s="6"/>
      <c r="G5828" s="6"/>
      <c r="H5828" s="6"/>
      <c r="I5828" s="6"/>
      <c r="J5828" s="6"/>
      <c r="K5828" s="6"/>
      <c r="L5828" s="6"/>
      <c r="M5828" s="6"/>
      <c r="N5828" s="6"/>
      <c r="O5828" s="6"/>
      <c r="P5828" s="6"/>
      <c r="Q5828" s="6"/>
      <c r="R5828" s="6"/>
      <c r="S5828" s="6"/>
      <c r="T5828" s="6"/>
      <c r="U5828" s="6"/>
      <c r="V5828" s="6"/>
      <c r="W5828" s="6"/>
      <c r="X5828" s="6"/>
      <c r="Y5828" s="6"/>
      <c r="Z5828" s="6"/>
      <c r="AA5828" s="6"/>
      <c r="AB5828" s="21"/>
      <c r="AC5828" s="21"/>
      <c r="AD5828" s="21"/>
      <c r="AE5828" s="6"/>
      <c r="AF5828" s="6"/>
      <c r="AG5828" s="6"/>
      <c r="AH5828" s="6"/>
    </row>
    <row r="5829" spans="1:34" x14ac:dyDescent="0.35">
      <c r="A5829" s="20"/>
      <c r="B5829" s="6"/>
      <c r="C5829" s="6"/>
      <c r="D5829" s="6"/>
      <c r="E5829" s="6"/>
      <c r="F5829" s="6"/>
      <c r="G5829" s="6"/>
      <c r="H5829" s="6"/>
      <c r="I5829" s="6"/>
      <c r="J5829" s="6"/>
      <c r="K5829" s="6"/>
      <c r="L5829" s="6"/>
      <c r="M5829" s="6"/>
      <c r="N5829" s="6"/>
      <c r="O5829" s="6"/>
      <c r="P5829" s="6"/>
      <c r="Q5829" s="6"/>
      <c r="R5829" s="6"/>
      <c r="S5829" s="6"/>
      <c r="T5829" s="6"/>
      <c r="U5829" s="6"/>
      <c r="V5829" s="6"/>
      <c r="W5829" s="6"/>
      <c r="X5829" s="6"/>
      <c r="Y5829" s="6"/>
      <c r="Z5829" s="6"/>
      <c r="AA5829" s="6"/>
      <c r="AB5829" s="21"/>
      <c r="AC5829" s="21"/>
      <c r="AD5829" s="21"/>
      <c r="AE5829" s="6"/>
      <c r="AF5829" s="6"/>
      <c r="AG5829" s="6"/>
      <c r="AH5829" s="6"/>
    </row>
    <row r="5830" spans="1:34" x14ac:dyDescent="0.35">
      <c r="A5830" s="20"/>
      <c r="B5830" s="6"/>
      <c r="C5830" s="6"/>
      <c r="D5830" s="6"/>
      <c r="E5830" s="6"/>
      <c r="F5830" s="6"/>
      <c r="G5830" s="6"/>
      <c r="H5830" s="6"/>
      <c r="I5830" s="6"/>
      <c r="J5830" s="6"/>
      <c r="K5830" s="6"/>
      <c r="L5830" s="6"/>
      <c r="M5830" s="6"/>
      <c r="N5830" s="6"/>
      <c r="O5830" s="6"/>
      <c r="P5830" s="6"/>
      <c r="Q5830" s="6"/>
      <c r="R5830" s="6"/>
      <c r="S5830" s="6"/>
      <c r="T5830" s="6"/>
      <c r="U5830" s="6"/>
      <c r="V5830" s="6"/>
      <c r="W5830" s="6"/>
      <c r="X5830" s="6"/>
      <c r="Y5830" s="6"/>
      <c r="Z5830" s="6"/>
      <c r="AA5830" s="6"/>
      <c r="AB5830" s="21"/>
      <c r="AC5830" s="21"/>
      <c r="AD5830" s="21"/>
      <c r="AE5830" s="6"/>
      <c r="AF5830" s="6"/>
      <c r="AG5830" s="6"/>
      <c r="AH5830" s="6"/>
    </row>
    <row r="5831" spans="1:34" x14ac:dyDescent="0.35">
      <c r="A5831" s="20"/>
      <c r="B5831" s="6"/>
      <c r="C5831" s="6"/>
      <c r="D5831" s="6"/>
      <c r="E5831" s="6"/>
      <c r="F5831" s="6"/>
      <c r="G5831" s="6"/>
      <c r="H5831" s="6"/>
      <c r="I5831" s="6"/>
      <c r="J5831" s="6"/>
      <c r="K5831" s="6"/>
      <c r="L5831" s="6"/>
      <c r="M5831" s="6"/>
      <c r="N5831" s="6"/>
      <c r="O5831" s="6"/>
      <c r="P5831" s="6"/>
      <c r="Q5831" s="6"/>
      <c r="R5831" s="6"/>
      <c r="S5831" s="6"/>
      <c r="T5831" s="6"/>
      <c r="U5831" s="6"/>
      <c r="V5831" s="6"/>
      <c r="W5831" s="6"/>
      <c r="X5831" s="6"/>
      <c r="Y5831" s="6"/>
      <c r="Z5831" s="6"/>
      <c r="AA5831" s="6"/>
      <c r="AB5831" s="21"/>
      <c r="AC5831" s="21"/>
      <c r="AD5831" s="21"/>
      <c r="AE5831" s="6"/>
      <c r="AF5831" s="6"/>
      <c r="AG5831" s="6"/>
      <c r="AH5831" s="6"/>
    </row>
    <row r="5832" spans="1:34" x14ac:dyDescent="0.35">
      <c r="A5832" s="20"/>
      <c r="B5832" s="6"/>
      <c r="C5832" s="6"/>
      <c r="D5832" s="6"/>
      <c r="E5832" s="6"/>
      <c r="F5832" s="6"/>
      <c r="G5832" s="6"/>
      <c r="H5832" s="6"/>
      <c r="I5832" s="6"/>
      <c r="J5832" s="6"/>
      <c r="K5832" s="6"/>
      <c r="L5832" s="6"/>
      <c r="M5832" s="6"/>
      <c r="N5832" s="6"/>
      <c r="O5832" s="6"/>
      <c r="P5832" s="6"/>
      <c r="Q5832" s="6"/>
      <c r="R5832" s="6"/>
      <c r="S5832" s="6"/>
      <c r="T5832" s="6"/>
      <c r="U5832" s="6"/>
      <c r="V5832" s="6"/>
      <c r="W5832" s="6"/>
      <c r="X5832" s="6"/>
      <c r="Y5832" s="6"/>
      <c r="Z5832" s="6"/>
      <c r="AA5832" s="6"/>
      <c r="AB5832" s="21"/>
      <c r="AC5832" s="21"/>
      <c r="AD5832" s="21"/>
      <c r="AE5832" s="6"/>
      <c r="AF5832" s="6"/>
      <c r="AG5832" s="6"/>
      <c r="AH5832" s="6"/>
    </row>
    <row r="5833" spans="1:34" x14ac:dyDescent="0.35">
      <c r="A5833" s="20"/>
      <c r="B5833" s="6"/>
      <c r="C5833" s="6"/>
      <c r="D5833" s="6"/>
      <c r="E5833" s="6"/>
      <c r="F5833" s="6"/>
      <c r="G5833" s="6"/>
      <c r="H5833" s="6"/>
      <c r="I5833" s="6"/>
      <c r="J5833" s="6"/>
      <c r="K5833" s="6"/>
      <c r="L5833" s="6"/>
      <c r="M5833" s="6"/>
      <c r="N5833" s="6"/>
      <c r="O5833" s="6"/>
      <c r="P5833" s="6"/>
      <c r="Q5833" s="6"/>
      <c r="R5833" s="6"/>
      <c r="S5833" s="6"/>
      <c r="T5833" s="6"/>
      <c r="U5833" s="6"/>
      <c r="V5833" s="6"/>
      <c r="W5833" s="6"/>
      <c r="X5833" s="6"/>
      <c r="Y5833" s="6"/>
      <c r="Z5833" s="6"/>
      <c r="AA5833" s="6"/>
      <c r="AB5833" s="21"/>
      <c r="AC5833" s="21"/>
      <c r="AD5833" s="21"/>
      <c r="AE5833" s="6"/>
      <c r="AF5833" s="6"/>
      <c r="AG5833" s="6"/>
      <c r="AH5833" s="6"/>
    </row>
    <row r="5834" spans="1:34" x14ac:dyDescent="0.35">
      <c r="A5834" s="20"/>
      <c r="B5834" s="6"/>
      <c r="C5834" s="6"/>
      <c r="D5834" s="6"/>
      <c r="E5834" s="6"/>
      <c r="F5834" s="6"/>
      <c r="G5834" s="6"/>
      <c r="H5834" s="6"/>
      <c r="I5834" s="6"/>
      <c r="J5834" s="6"/>
      <c r="K5834" s="6"/>
      <c r="L5834" s="6"/>
      <c r="M5834" s="6"/>
      <c r="N5834" s="6"/>
      <c r="O5834" s="6"/>
      <c r="P5834" s="6"/>
      <c r="Q5834" s="6"/>
      <c r="R5834" s="6"/>
      <c r="S5834" s="6"/>
      <c r="T5834" s="6"/>
      <c r="U5834" s="6"/>
      <c r="V5834" s="6"/>
      <c r="W5834" s="6"/>
      <c r="X5834" s="6"/>
      <c r="Y5834" s="6"/>
      <c r="Z5834" s="6"/>
      <c r="AA5834" s="6"/>
      <c r="AB5834" s="21"/>
      <c r="AC5834" s="21"/>
      <c r="AD5834" s="21"/>
      <c r="AE5834" s="6"/>
      <c r="AF5834" s="6"/>
      <c r="AG5834" s="6"/>
      <c r="AH5834" s="6"/>
    </row>
    <row r="5835" spans="1:34" x14ac:dyDescent="0.35">
      <c r="A5835" s="20"/>
      <c r="B5835" s="6"/>
      <c r="C5835" s="6"/>
      <c r="D5835" s="6"/>
      <c r="E5835" s="6"/>
      <c r="F5835" s="6"/>
      <c r="G5835" s="6"/>
      <c r="H5835" s="6"/>
      <c r="I5835" s="6"/>
      <c r="J5835" s="6"/>
      <c r="K5835" s="6"/>
      <c r="L5835" s="6"/>
      <c r="M5835" s="6"/>
      <c r="N5835" s="6"/>
      <c r="O5835" s="6"/>
      <c r="P5835" s="6"/>
      <c r="Q5835" s="6"/>
      <c r="R5835" s="6"/>
      <c r="S5835" s="6"/>
      <c r="T5835" s="6"/>
      <c r="U5835" s="6"/>
      <c r="V5835" s="6"/>
      <c r="W5835" s="6"/>
      <c r="X5835" s="6"/>
      <c r="Y5835" s="6"/>
      <c r="Z5835" s="6"/>
      <c r="AA5835" s="6"/>
      <c r="AB5835" s="21"/>
      <c r="AC5835" s="21"/>
      <c r="AD5835" s="21"/>
      <c r="AE5835" s="6"/>
      <c r="AF5835" s="6"/>
      <c r="AG5835" s="6"/>
      <c r="AH5835" s="6"/>
    </row>
    <row r="5836" spans="1:34" x14ac:dyDescent="0.35">
      <c r="A5836" s="20"/>
      <c r="B5836" s="6"/>
      <c r="C5836" s="6"/>
      <c r="D5836" s="6"/>
      <c r="E5836" s="6"/>
      <c r="F5836" s="6"/>
      <c r="G5836" s="6"/>
      <c r="H5836" s="6"/>
      <c r="I5836" s="6"/>
      <c r="J5836" s="6"/>
      <c r="K5836" s="6"/>
      <c r="L5836" s="6"/>
      <c r="M5836" s="6"/>
      <c r="N5836" s="6"/>
      <c r="O5836" s="6"/>
      <c r="P5836" s="6"/>
      <c r="Q5836" s="6"/>
      <c r="R5836" s="6"/>
      <c r="S5836" s="6"/>
      <c r="T5836" s="6"/>
      <c r="U5836" s="6"/>
      <c r="V5836" s="6"/>
      <c r="W5836" s="6"/>
      <c r="X5836" s="6"/>
      <c r="Y5836" s="6"/>
      <c r="Z5836" s="6"/>
      <c r="AA5836" s="6"/>
      <c r="AB5836" s="21"/>
      <c r="AC5836" s="21"/>
      <c r="AD5836" s="21"/>
      <c r="AE5836" s="6"/>
      <c r="AF5836" s="6"/>
      <c r="AG5836" s="6"/>
      <c r="AH5836" s="6"/>
    </row>
    <row r="5837" spans="1:34" x14ac:dyDescent="0.35">
      <c r="A5837" s="20"/>
      <c r="B5837" s="6"/>
      <c r="C5837" s="6"/>
      <c r="D5837" s="6"/>
      <c r="E5837" s="6"/>
      <c r="F5837" s="6"/>
      <c r="G5837" s="6"/>
      <c r="H5837" s="6"/>
      <c r="I5837" s="6"/>
      <c r="J5837" s="6"/>
      <c r="K5837" s="6"/>
      <c r="L5837" s="6"/>
      <c r="M5837" s="6"/>
      <c r="N5837" s="6"/>
      <c r="O5837" s="6"/>
      <c r="P5837" s="6"/>
      <c r="Q5837" s="6"/>
      <c r="R5837" s="6"/>
      <c r="S5837" s="6"/>
      <c r="T5837" s="6"/>
      <c r="U5837" s="6"/>
      <c r="V5837" s="6"/>
      <c r="W5837" s="6"/>
      <c r="X5837" s="6"/>
      <c r="Y5837" s="6"/>
      <c r="Z5837" s="6"/>
      <c r="AA5837" s="6"/>
      <c r="AB5837" s="21"/>
      <c r="AC5837" s="21"/>
      <c r="AD5837" s="21"/>
      <c r="AE5837" s="6"/>
      <c r="AF5837" s="6"/>
      <c r="AG5837" s="6"/>
      <c r="AH5837" s="6"/>
    </row>
    <row r="5838" spans="1:34" x14ac:dyDescent="0.35">
      <c r="A5838" s="20"/>
      <c r="B5838" s="6"/>
      <c r="C5838" s="6"/>
      <c r="D5838" s="6"/>
      <c r="E5838" s="6"/>
      <c r="F5838" s="6"/>
      <c r="G5838" s="6"/>
      <c r="H5838" s="6"/>
      <c r="I5838" s="6"/>
      <c r="J5838" s="6"/>
      <c r="K5838" s="6"/>
      <c r="L5838" s="6"/>
      <c r="M5838" s="6"/>
      <c r="N5838" s="6"/>
      <c r="O5838" s="6"/>
      <c r="P5838" s="6"/>
      <c r="Q5838" s="6"/>
      <c r="R5838" s="6"/>
      <c r="S5838" s="6"/>
      <c r="T5838" s="6"/>
      <c r="U5838" s="6"/>
      <c r="V5838" s="6"/>
      <c r="W5838" s="6"/>
      <c r="X5838" s="6"/>
      <c r="Y5838" s="6"/>
      <c r="Z5838" s="6"/>
      <c r="AA5838" s="6"/>
      <c r="AB5838" s="21"/>
      <c r="AC5838" s="21"/>
      <c r="AD5838" s="21"/>
      <c r="AE5838" s="6"/>
      <c r="AF5838" s="6"/>
      <c r="AG5838" s="6"/>
      <c r="AH5838" s="6"/>
    </row>
    <row r="5839" spans="1:34" x14ac:dyDescent="0.35">
      <c r="A5839" s="20"/>
      <c r="B5839" s="6"/>
      <c r="C5839" s="6"/>
      <c r="D5839" s="6"/>
      <c r="E5839" s="6"/>
      <c r="F5839" s="6"/>
      <c r="G5839" s="6"/>
      <c r="H5839" s="6"/>
      <c r="I5839" s="6"/>
      <c r="J5839" s="6"/>
      <c r="K5839" s="6"/>
      <c r="L5839" s="6"/>
      <c r="M5839" s="6"/>
      <c r="N5839" s="6"/>
      <c r="O5839" s="6"/>
      <c r="P5839" s="6"/>
      <c r="Q5839" s="6"/>
      <c r="R5839" s="6"/>
      <c r="S5839" s="6"/>
      <c r="T5839" s="6"/>
      <c r="U5839" s="6"/>
      <c r="V5839" s="6"/>
      <c r="W5839" s="6"/>
      <c r="X5839" s="6"/>
      <c r="Y5839" s="6"/>
      <c r="Z5839" s="6"/>
      <c r="AA5839" s="6"/>
      <c r="AB5839" s="21"/>
      <c r="AC5839" s="21"/>
      <c r="AD5839" s="21"/>
      <c r="AE5839" s="6"/>
      <c r="AF5839" s="6"/>
      <c r="AG5839" s="6"/>
      <c r="AH5839" s="6"/>
    </row>
    <row r="5840" spans="1:34" x14ac:dyDescent="0.35">
      <c r="A5840" s="20"/>
      <c r="B5840" s="6"/>
      <c r="C5840" s="6"/>
      <c r="D5840" s="6"/>
      <c r="E5840" s="6"/>
      <c r="F5840" s="6"/>
      <c r="G5840" s="6"/>
      <c r="H5840" s="6"/>
      <c r="I5840" s="6"/>
      <c r="J5840" s="6"/>
      <c r="K5840" s="6"/>
      <c r="L5840" s="6"/>
      <c r="M5840" s="6"/>
      <c r="N5840" s="6"/>
      <c r="O5840" s="6"/>
      <c r="P5840" s="6"/>
      <c r="Q5840" s="6"/>
      <c r="R5840" s="6"/>
      <c r="S5840" s="6"/>
      <c r="T5840" s="6"/>
      <c r="U5840" s="6"/>
      <c r="V5840" s="6"/>
      <c r="W5840" s="6"/>
      <c r="X5840" s="6"/>
      <c r="Y5840" s="6"/>
      <c r="Z5840" s="6"/>
      <c r="AA5840" s="6"/>
      <c r="AB5840" s="21"/>
      <c r="AC5840" s="21"/>
      <c r="AD5840" s="21"/>
      <c r="AE5840" s="6"/>
      <c r="AF5840" s="6"/>
      <c r="AG5840" s="6"/>
      <c r="AH5840" s="6"/>
    </row>
    <row r="5841" spans="1:34" x14ac:dyDescent="0.35">
      <c r="A5841" s="20"/>
      <c r="B5841" s="6"/>
      <c r="C5841" s="6"/>
      <c r="D5841" s="6"/>
      <c r="E5841" s="6"/>
      <c r="F5841" s="6"/>
      <c r="G5841" s="6"/>
      <c r="H5841" s="6"/>
      <c r="I5841" s="6"/>
      <c r="J5841" s="6"/>
      <c r="K5841" s="6"/>
      <c r="L5841" s="6"/>
      <c r="M5841" s="6"/>
      <c r="N5841" s="6"/>
      <c r="O5841" s="6"/>
      <c r="P5841" s="6"/>
      <c r="Q5841" s="6"/>
      <c r="R5841" s="6"/>
      <c r="S5841" s="6"/>
      <c r="T5841" s="6"/>
      <c r="U5841" s="6"/>
      <c r="V5841" s="6"/>
      <c r="W5841" s="6"/>
      <c r="X5841" s="6"/>
      <c r="Y5841" s="6"/>
      <c r="Z5841" s="6"/>
      <c r="AA5841" s="6"/>
      <c r="AB5841" s="21"/>
      <c r="AC5841" s="21"/>
      <c r="AD5841" s="21"/>
      <c r="AE5841" s="6"/>
      <c r="AF5841" s="6"/>
      <c r="AG5841" s="6"/>
      <c r="AH5841" s="6"/>
    </row>
    <row r="5842" spans="1:34" x14ac:dyDescent="0.35">
      <c r="A5842" s="20"/>
      <c r="B5842" s="6"/>
      <c r="C5842" s="6"/>
      <c r="D5842" s="6"/>
      <c r="E5842" s="6"/>
      <c r="F5842" s="6"/>
      <c r="G5842" s="6"/>
      <c r="H5842" s="6"/>
      <c r="I5842" s="6"/>
      <c r="J5842" s="6"/>
      <c r="K5842" s="6"/>
      <c r="L5842" s="6"/>
      <c r="M5842" s="6"/>
      <c r="N5842" s="6"/>
      <c r="O5842" s="6"/>
      <c r="P5842" s="6"/>
      <c r="Q5842" s="6"/>
      <c r="R5842" s="6"/>
      <c r="S5842" s="6"/>
      <c r="T5842" s="6"/>
      <c r="U5842" s="6"/>
      <c r="V5842" s="6"/>
      <c r="W5842" s="6"/>
      <c r="X5842" s="6"/>
      <c r="Y5842" s="6"/>
      <c r="Z5842" s="6"/>
      <c r="AA5842" s="6"/>
      <c r="AB5842" s="21"/>
      <c r="AC5842" s="21"/>
      <c r="AD5842" s="21"/>
      <c r="AE5842" s="6"/>
      <c r="AF5842" s="6"/>
      <c r="AG5842" s="6"/>
      <c r="AH5842" s="6"/>
    </row>
    <row r="5843" spans="1:34" x14ac:dyDescent="0.35">
      <c r="A5843" s="20"/>
      <c r="B5843" s="6"/>
      <c r="C5843" s="6"/>
      <c r="D5843" s="6"/>
      <c r="E5843" s="6"/>
      <c r="F5843" s="6"/>
      <c r="G5843" s="6"/>
      <c r="H5843" s="6"/>
      <c r="I5843" s="6"/>
      <c r="J5843" s="6"/>
      <c r="K5843" s="6"/>
      <c r="L5843" s="6"/>
      <c r="M5843" s="6"/>
      <c r="N5843" s="6"/>
      <c r="O5843" s="6"/>
      <c r="P5843" s="6"/>
      <c r="Q5843" s="6"/>
      <c r="R5843" s="6"/>
      <c r="S5843" s="6"/>
      <c r="T5843" s="6"/>
      <c r="U5843" s="6"/>
      <c r="V5843" s="6"/>
      <c r="W5843" s="6"/>
      <c r="X5843" s="6"/>
      <c r="Y5843" s="6"/>
      <c r="Z5843" s="6"/>
      <c r="AA5843" s="6"/>
      <c r="AB5843" s="21"/>
      <c r="AC5843" s="21"/>
      <c r="AD5843" s="21"/>
      <c r="AE5843" s="6"/>
      <c r="AF5843" s="6"/>
      <c r="AG5843" s="6"/>
      <c r="AH5843" s="6"/>
    </row>
    <row r="5844" spans="1:34" x14ac:dyDescent="0.35">
      <c r="A5844" s="20"/>
      <c r="B5844" s="6"/>
      <c r="C5844" s="6"/>
      <c r="D5844" s="6"/>
      <c r="E5844" s="6"/>
      <c r="F5844" s="6"/>
      <c r="G5844" s="6"/>
      <c r="H5844" s="6"/>
      <c r="I5844" s="6"/>
      <c r="J5844" s="6"/>
      <c r="K5844" s="6"/>
      <c r="L5844" s="6"/>
      <c r="M5844" s="6"/>
      <c r="N5844" s="6"/>
      <c r="O5844" s="6"/>
      <c r="P5844" s="6"/>
      <c r="Q5844" s="6"/>
      <c r="R5844" s="6"/>
      <c r="S5844" s="6"/>
      <c r="T5844" s="6"/>
      <c r="U5844" s="6"/>
      <c r="V5844" s="6"/>
      <c r="W5844" s="6"/>
      <c r="X5844" s="6"/>
      <c r="Y5844" s="6"/>
      <c r="Z5844" s="6"/>
      <c r="AA5844" s="6"/>
      <c r="AB5844" s="21"/>
      <c r="AC5844" s="21"/>
      <c r="AD5844" s="21"/>
      <c r="AE5844" s="6"/>
      <c r="AF5844" s="6"/>
      <c r="AG5844" s="6"/>
      <c r="AH5844" s="6"/>
    </row>
    <row r="5845" spans="1:34" x14ac:dyDescent="0.35">
      <c r="A5845" s="20"/>
      <c r="B5845" s="6"/>
      <c r="C5845" s="6"/>
      <c r="D5845" s="6"/>
      <c r="E5845" s="6"/>
      <c r="F5845" s="6"/>
      <c r="G5845" s="6"/>
      <c r="H5845" s="6"/>
      <c r="I5845" s="6"/>
      <c r="J5845" s="6"/>
      <c r="K5845" s="6"/>
      <c r="L5845" s="6"/>
      <c r="M5845" s="6"/>
      <c r="N5845" s="6"/>
      <c r="O5845" s="6"/>
      <c r="P5845" s="6"/>
      <c r="Q5845" s="6"/>
      <c r="R5845" s="6"/>
      <c r="S5845" s="6"/>
      <c r="T5845" s="6"/>
      <c r="U5845" s="6"/>
      <c r="V5845" s="6"/>
      <c r="W5845" s="6"/>
      <c r="X5845" s="6"/>
      <c r="Y5845" s="6"/>
      <c r="Z5845" s="6"/>
      <c r="AA5845" s="6"/>
      <c r="AB5845" s="21"/>
      <c r="AC5845" s="21"/>
      <c r="AD5845" s="21"/>
      <c r="AE5845" s="6"/>
      <c r="AF5845" s="6"/>
      <c r="AG5845" s="6"/>
      <c r="AH5845" s="6"/>
    </row>
    <row r="5846" spans="1:34" x14ac:dyDescent="0.35">
      <c r="A5846" s="20"/>
      <c r="B5846" s="6"/>
      <c r="C5846" s="6"/>
      <c r="D5846" s="6"/>
      <c r="E5846" s="6"/>
      <c r="F5846" s="6"/>
      <c r="G5846" s="6"/>
      <c r="H5846" s="6"/>
      <c r="I5846" s="6"/>
      <c r="J5846" s="6"/>
      <c r="K5846" s="6"/>
      <c r="L5846" s="6"/>
      <c r="M5846" s="6"/>
      <c r="N5846" s="6"/>
      <c r="O5846" s="6"/>
      <c r="P5846" s="6"/>
      <c r="Q5846" s="6"/>
      <c r="R5846" s="6"/>
      <c r="S5846" s="6"/>
      <c r="T5846" s="6"/>
      <c r="U5846" s="6"/>
      <c r="V5846" s="6"/>
      <c r="W5846" s="6"/>
      <c r="X5846" s="6"/>
      <c r="Y5846" s="6"/>
      <c r="Z5846" s="6"/>
      <c r="AA5846" s="6"/>
      <c r="AB5846" s="21"/>
      <c r="AC5846" s="21"/>
      <c r="AD5846" s="21"/>
      <c r="AE5846" s="6"/>
      <c r="AF5846" s="6"/>
      <c r="AG5846" s="6"/>
      <c r="AH5846" s="6"/>
    </row>
    <row r="5847" spans="1:34" x14ac:dyDescent="0.35">
      <c r="A5847" s="20"/>
      <c r="B5847" s="6"/>
      <c r="C5847" s="6"/>
      <c r="D5847" s="6"/>
      <c r="E5847" s="6"/>
      <c r="F5847" s="6"/>
      <c r="G5847" s="6"/>
      <c r="H5847" s="6"/>
      <c r="I5847" s="6"/>
      <c r="J5847" s="6"/>
      <c r="K5847" s="6"/>
      <c r="L5847" s="6"/>
      <c r="M5847" s="6"/>
      <c r="N5847" s="6"/>
      <c r="O5847" s="6"/>
      <c r="P5847" s="6"/>
      <c r="Q5847" s="6"/>
      <c r="R5847" s="6"/>
      <c r="S5847" s="6"/>
      <c r="T5847" s="6"/>
      <c r="U5847" s="6"/>
      <c r="V5847" s="6"/>
      <c r="W5847" s="6"/>
      <c r="X5847" s="6"/>
      <c r="Y5847" s="6"/>
      <c r="Z5847" s="6"/>
      <c r="AA5847" s="6"/>
      <c r="AB5847" s="21"/>
      <c r="AC5847" s="21"/>
      <c r="AD5847" s="21"/>
      <c r="AE5847" s="6"/>
      <c r="AF5847" s="6"/>
      <c r="AG5847" s="6"/>
      <c r="AH5847" s="6"/>
    </row>
    <row r="5848" spans="1:34" x14ac:dyDescent="0.35">
      <c r="A5848" s="20"/>
      <c r="B5848" s="6"/>
      <c r="C5848" s="6"/>
      <c r="D5848" s="6"/>
      <c r="E5848" s="6"/>
      <c r="F5848" s="6"/>
      <c r="G5848" s="6"/>
      <c r="H5848" s="6"/>
      <c r="I5848" s="6"/>
      <c r="J5848" s="6"/>
      <c r="K5848" s="6"/>
      <c r="L5848" s="6"/>
      <c r="M5848" s="6"/>
      <c r="N5848" s="6"/>
      <c r="O5848" s="6"/>
      <c r="P5848" s="6"/>
      <c r="Q5848" s="6"/>
      <c r="R5848" s="6"/>
      <c r="S5848" s="6"/>
      <c r="T5848" s="6"/>
      <c r="U5848" s="6"/>
      <c r="V5848" s="6"/>
      <c r="W5848" s="6"/>
      <c r="X5848" s="6"/>
      <c r="Y5848" s="6"/>
      <c r="Z5848" s="6"/>
      <c r="AA5848" s="6"/>
      <c r="AB5848" s="21"/>
      <c r="AC5848" s="21"/>
      <c r="AD5848" s="21"/>
      <c r="AE5848" s="6"/>
      <c r="AF5848" s="6"/>
      <c r="AG5848" s="6"/>
      <c r="AH5848" s="6"/>
    </row>
    <row r="5849" spans="1:34" x14ac:dyDescent="0.35">
      <c r="A5849" s="20"/>
      <c r="B5849" s="6"/>
      <c r="C5849" s="6"/>
      <c r="D5849" s="6"/>
      <c r="E5849" s="6"/>
      <c r="F5849" s="6"/>
      <c r="G5849" s="6"/>
      <c r="H5849" s="6"/>
      <c r="I5849" s="6"/>
      <c r="J5849" s="6"/>
      <c r="K5849" s="6"/>
      <c r="L5849" s="6"/>
      <c r="M5849" s="6"/>
      <c r="N5849" s="6"/>
      <c r="O5849" s="6"/>
      <c r="P5849" s="6"/>
      <c r="Q5849" s="6"/>
      <c r="R5849" s="6"/>
      <c r="S5849" s="6"/>
      <c r="T5849" s="6"/>
      <c r="U5849" s="6"/>
      <c r="V5849" s="6"/>
      <c r="W5849" s="6"/>
      <c r="X5849" s="6"/>
      <c r="Y5849" s="6"/>
      <c r="Z5849" s="6"/>
      <c r="AA5849" s="6"/>
      <c r="AB5849" s="21"/>
      <c r="AC5849" s="21"/>
      <c r="AD5849" s="21"/>
      <c r="AE5849" s="6"/>
      <c r="AF5849" s="6"/>
      <c r="AG5849" s="6"/>
      <c r="AH5849" s="6"/>
    </row>
    <row r="5850" spans="1:34" x14ac:dyDescent="0.35">
      <c r="A5850" s="20"/>
      <c r="B5850" s="6"/>
      <c r="C5850" s="6"/>
      <c r="D5850" s="6"/>
      <c r="E5850" s="6"/>
      <c r="F5850" s="6"/>
      <c r="G5850" s="6"/>
      <c r="H5850" s="6"/>
      <c r="I5850" s="6"/>
      <c r="J5850" s="6"/>
      <c r="K5850" s="6"/>
      <c r="L5850" s="6"/>
      <c r="M5850" s="6"/>
      <c r="N5850" s="6"/>
      <c r="O5850" s="6"/>
      <c r="P5850" s="6"/>
      <c r="Q5850" s="6"/>
      <c r="R5850" s="6"/>
      <c r="S5850" s="6"/>
      <c r="T5850" s="6"/>
      <c r="U5850" s="6"/>
      <c r="V5850" s="6"/>
      <c r="W5850" s="6"/>
      <c r="X5850" s="6"/>
      <c r="Y5850" s="6"/>
      <c r="Z5850" s="6"/>
      <c r="AA5850" s="6"/>
      <c r="AB5850" s="21"/>
      <c r="AC5850" s="21"/>
      <c r="AD5850" s="21"/>
      <c r="AE5850" s="6"/>
      <c r="AF5850" s="6"/>
      <c r="AG5850" s="6"/>
      <c r="AH5850" s="6"/>
    </row>
    <row r="5851" spans="1:34" x14ac:dyDescent="0.35">
      <c r="A5851" s="20"/>
      <c r="B5851" s="6"/>
      <c r="C5851" s="6"/>
      <c r="D5851" s="6"/>
      <c r="E5851" s="6"/>
      <c r="F5851" s="6"/>
      <c r="G5851" s="6"/>
      <c r="H5851" s="6"/>
      <c r="I5851" s="6"/>
      <c r="J5851" s="6"/>
      <c r="K5851" s="6"/>
      <c r="L5851" s="6"/>
      <c r="M5851" s="6"/>
      <c r="N5851" s="6"/>
      <c r="O5851" s="6"/>
      <c r="P5851" s="6"/>
      <c r="Q5851" s="6"/>
      <c r="R5851" s="6"/>
      <c r="S5851" s="6"/>
      <c r="T5851" s="6"/>
      <c r="U5851" s="6"/>
      <c r="V5851" s="6"/>
      <c r="W5851" s="6"/>
      <c r="X5851" s="6"/>
      <c r="Y5851" s="6"/>
      <c r="Z5851" s="6"/>
      <c r="AA5851" s="6"/>
      <c r="AB5851" s="21"/>
      <c r="AC5851" s="21"/>
      <c r="AD5851" s="21"/>
      <c r="AE5851" s="6"/>
      <c r="AF5851" s="6"/>
      <c r="AG5851" s="6"/>
      <c r="AH5851" s="6"/>
    </row>
    <row r="5852" spans="1:34" x14ac:dyDescent="0.35">
      <c r="A5852" s="20"/>
      <c r="B5852" s="6"/>
      <c r="C5852" s="6"/>
      <c r="D5852" s="6"/>
      <c r="E5852" s="6"/>
      <c r="F5852" s="6"/>
      <c r="G5852" s="6"/>
      <c r="H5852" s="6"/>
      <c r="I5852" s="6"/>
      <c r="J5852" s="6"/>
      <c r="K5852" s="6"/>
      <c r="L5852" s="6"/>
      <c r="M5852" s="6"/>
      <c r="N5852" s="6"/>
      <c r="O5852" s="6"/>
      <c r="P5852" s="6"/>
      <c r="Q5852" s="6"/>
      <c r="R5852" s="6"/>
      <c r="S5852" s="6"/>
      <c r="T5852" s="6"/>
      <c r="U5852" s="6"/>
      <c r="V5852" s="6"/>
      <c r="W5852" s="6"/>
      <c r="X5852" s="6"/>
      <c r="Y5852" s="6"/>
      <c r="Z5852" s="6"/>
      <c r="AA5852" s="6"/>
      <c r="AB5852" s="21"/>
      <c r="AC5852" s="21"/>
      <c r="AD5852" s="21"/>
      <c r="AE5852" s="6"/>
      <c r="AF5852" s="6"/>
      <c r="AG5852" s="6"/>
      <c r="AH5852" s="6"/>
    </row>
    <row r="5853" spans="1:34" x14ac:dyDescent="0.35">
      <c r="A5853" s="20"/>
      <c r="B5853" s="6"/>
      <c r="C5853" s="6"/>
      <c r="D5853" s="6"/>
      <c r="E5853" s="6"/>
      <c r="F5853" s="6"/>
      <c r="G5853" s="6"/>
      <c r="H5853" s="6"/>
      <c r="I5853" s="6"/>
      <c r="J5853" s="6"/>
      <c r="K5853" s="6"/>
      <c r="L5853" s="6"/>
      <c r="M5853" s="6"/>
      <c r="N5853" s="6"/>
      <c r="O5853" s="6"/>
      <c r="P5853" s="6"/>
      <c r="Q5853" s="6"/>
      <c r="R5853" s="6"/>
      <c r="S5853" s="6"/>
      <c r="T5853" s="6"/>
      <c r="U5853" s="6"/>
      <c r="V5853" s="6"/>
      <c r="W5853" s="6"/>
      <c r="X5853" s="6"/>
      <c r="Y5853" s="6"/>
      <c r="Z5853" s="6"/>
      <c r="AA5853" s="6"/>
      <c r="AB5853" s="21"/>
      <c r="AC5853" s="21"/>
      <c r="AD5853" s="21"/>
      <c r="AE5853" s="6"/>
      <c r="AF5853" s="6"/>
      <c r="AG5853" s="6"/>
      <c r="AH5853" s="6"/>
    </row>
    <row r="5854" spans="1:34" x14ac:dyDescent="0.35">
      <c r="A5854" s="20"/>
      <c r="B5854" s="6"/>
      <c r="C5854" s="6"/>
      <c r="D5854" s="6"/>
      <c r="E5854" s="6"/>
      <c r="F5854" s="6"/>
      <c r="G5854" s="6"/>
      <c r="H5854" s="6"/>
      <c r="I5854" s="6"/>
      <c r="J5854" s="6"/>
      <c r="K5854" s="6"/>
      <c r="L5854" s="6"/>
      <c r="M5854" s="6"/>
      <c r="N5854" s="6"/>
      <c r="O5854" s="6"/>
      <c r="P5854" s="6"/>
      <c r="Q5854" s="6"/>
      <c r="R5854" s="6"/>
      <c r="S5854" s="6"/>
      <c r="T5854" s="6"/>
      <c r="U5854" s="6"/>
      <c r="V5854" s="6"/>
      <c r="W5854" s="6"/>
      <c r="X5854" s="6"/>
      <c r="Y5854" s="6"/>
      <c r="Z5854" s="6"/>
      <c r="AA5854" s="6"/>
      <c r="AB5854" s="21"/>
      <c r="AC5854" s="21"/>
      <c r="AD5854" s="21"/>
      <c r="AE5854" s="6"/>
      <c r="AF5854" s="6"/>
      <c r="AG5854" s="6"/>
      <c r="AH5854" s="6"/>
    </row>
    <row r="5855" spans="1:34" x14ac:dyDescent="0.35">
      <c r="A5855" s="20"/>
      <c r="B5855" s="6"/>
      <c r="C5855" s="6"/>
      <c r="D5855" s="6"/>
      <c r="E5855" s="6"/>
      <c r="F5855" s="6"/>
      <c r="G5855" s="6"/>
      <c r="H5855" s="6"/>
      <c r="I5855" s="6"/>
      <c r="J5855" s="6"/>
      <c r="K5855" s="6"/>
      <c r="L5855" s="6"/>
      <c r="M5855" s="6"/>
      <c r="N5855" s="6"/>
      <c r="O5855" s="6"/>
      <c r="P5855" s="6"/>
      <c r="Q5855" s="6"/>
      <c r="R5855" s="6"/>
      <c r="S5855" s="6"/>
      <c r="T5855" s="6"/>
      <c r="U5855" s="6"/>
      <c r="V5855" s="6"/>
      <c r="W5855" s="6"/>
      <c r="X5855" s="6"/>
      <c r="Y5855" s="6"/>
      <c r="Z5855" s="6"/>
      <c r="AA5855" s="6"/>
      <c r="AB5855" s="21"/>
      <c r="AC5855" s="21"/>
      <c r="AD5855" s="21"/>
      <c r="AE5855" s="6"/>
      <c r="AF5855" s="6"/>
      <c r="AG5855" s="6"/>
      <c r="AH5855" s="6"/>
    </row>
    <row r="5856" spans="1:34" x14ac:dyDescent="0.35">
      <c r="A5856" s="20"/>
      <c r="B5856" s="6"/>
      <c r="C5856" s="6"/>
      <c r="D5856" s="6"/>
      <c r="E5856" s="6"/>
      <c r="F5856" s="6"/>
      <c r="G5856" s="6"/>
      <c r="H5856" s="6"/>
      <c r="I5856" s="6"/>
      <c r="J5856" s="6"/>
      <c r="K5856" s="6"/>
      <c r="L5856" s="6"/>
      <c r="M5856" s="6"/>
      <c r="N5856" s="6"/>
      <c r="O5856" s="6"/>
      <c r="P5856" s="6"/>
      <c r="Q5856" s="6"/>
      <c r="R5856" s="6"/>
      <c r="S5856" s="6"/>
      <c r="T5856" s="6"/>
      <c r="U5856" s="6"/>
      <c r="V5856" s="6"/>
      <c r="W5856" s="6"/>
      <c r="X5856" s="6"/>
      <c r="Y5856" s="6"/>
      <c r="Z5856" s="6"/>
      <c r="AA5856" s="6"/>
      <c r="AB5856" s="21"/>
      <c r="AC5856" s="21"/>
      <c r="AD5856" s="21"/>
      <c r="AE5856" s="6"/>
      <c r="AF5856" s="6"/>
      <c r="AG5856" s="6"/>
      <c r="AH5856" s="6"/>
    </row>
    <row r="5857" spans="1:34" x14ac:dyDescent="0.35">
      <c r="A5857" s="20"/>
      <c r="B5857" s="6"/>
      <c r="C5857" s="6"/>
      <c r="D5857" s="6"/>
      <c r="E5857" s="6"/>
      <c r="F5857" s="6"/>
      <c r="G5857" s="6"/>
      <c r="H5857" s="6"/>
      <c r="I5857" s="6"/>
      <c r="J5857" s="6"/>
      <c r="K5857" s="6"/>
      <c r="L5857" s="6"/>
      <c r="M5857" s="6"/>
      <c r="N5857" s="6"/>
      <c r="O5857" s="6"/>
      <c r="P5857" s="6"/>
      <c r="Q5857" s="6"/>
      <c r="R5857" s="6"/>
      <c r="S5857" s="6"/>
      <c r="T5857" s="6"/>
      <c r="U5857" s="6"/>
      <c r="V5857" s="6"/>
      <c r="W5857" s="6"/>
      <c r="X5857" s="6"/>
      <c r="Y5857" s="6"/>
      <c r="Z5857" s="6"/>
      <c r="AA5857" s="6"/>
      <c r="AB5857" s="21"/>
      <c r="AC5857" s="21"/>
      <c r="AD5857" s="21"/>
      <c r="AE5857" s="6"/>
      <c r="AF5857" s="6"/>
      <c r="AG5857" s="6"/>
      <c r="AH5857" s="6"/>
    </row>
    <row r="5858" spans="1:34" x14ac:dyDescent="0.35">
      <c r="A5858" s="20"/>
      <c r="B5858" s="6"/>
      <c r="C5858" s="6"/>
      <c r="D5858" s="6"/>
      <c r="E5858" s="6"/>
      <c r="F5858" s="6"/>
      <c r="G5858" s="6"/>
      <c r="H5858" s="6"/>
      <c r="I5858" s="6"/>
      <c r="J5858" s="6"/>
      <c r="K5858" s="6"/>
      <c r="L5858" s="6"/>
      <c r="M5858" s="6"/>
      <c r="N5858" s="6"/>
      <c r="O5858" s="6"/>
      <c r="P5858" s="6"/>
      <c r="Q5858" s="6"/>
      <c r="R5858" s="6"/>
      <c r="S5858" s="6"/>
      <c r="T5858" s="6"/>
      <c r="U5858" s="6"/>
      <c r="V5858" s="6"/>
      <c r="W5858" s="6"/>
      <c r="X5858" s="6"/>
      <c r="Y5858" s="6"/>
      <c r="Z5858" s="6"/>
      <c r="AA5858" s="6"/>
      <c r="AB5858" s="21"/>
      <c r="AC5858" s="21"/>
      <c r="AD5858" s="21"/>
      <c r="AE5858" s="6"/>
      <c r="AF5858" s="6"/>
      <c r="AG5858" s="6"/>
      <c r="AH5858" s="6"/>
    </row>
    <row r="5859" spans="1:34" x14ac:dyDescent="0.35">
      <c r="A5859" s="20"/>
      <c r="B5859" s="6"/>
      <c r="C5859" s="6"/>
      <c r="D5859" s="6"/>
      <c r="E5859" s="6"/>
      <c r="F5859" s="6"/>
      <c r="G5859" s="6"/>
      <c r="H5859" s="6"/>
      <c r="I5859" s="6"/>
      <c r="J5859" s="6"/>
      <c r="K5859" s="6"/>
      <c r="L5859" s="6"/>
      <c r="M5859" s="6"/>
      <c r="N5859" s="6"/>
      <c r="O5859" s="6"/>
      <c r="P5859" s="6"/>
      <c r="Q5859" s="6"/>
      <c r="R5859" s="6"/>
      <c r="S5859" s="6"/>
      <c r="T5859" s="6"/>
      <c r="U5859" s="6"/>
      <c r="V5859" s="6"/>
      <c r="W5859" s="6"/>
      <c r="X5859" s="6"/>
      <c r="Y5859" s="6"/>
      <c r="Z5859" s="6"/>
      <c r="AA5859" s="6"/>
      <c r="AB5859" s="21"/>
      <c r="AC5859" s="21"/>
      <c r="AD5859" s="21"/>
      <c r="AE5859" s="6"/>
      <c r="AF5859" s="6"/>
      <c r="AG5859" s="6"/>
      <c r="AH5859" s="6"/>
    </row>
    <row r="5860" spans="1:34" x14ac:dyDescent="0.35">
      <c r="A5860" s="20"/>
      <c r="B5860" s="6"/>
      <c r="C5860" s="6"/>
      <c r="D5860" s="6"/>
      <c r="E5860" s="6"/>
      <c r="F5860" s="6"/>
      <c r="G5860" s="6"/>
      <c r="H5860" s="6"/>
      <c r="I5860" s="6"/>
      <c r="J5860" s="6"/>
      <c r="K5860" s="6"/>
      <c r="L5860" s="6"/>
      <c r="M5860" s="6"/>
      <c r="N5860" s="6"/>
      <c r="O5860" s="6"/>
      <c r="P5860" s="6"/>
      <c r="Q5860" s="6"/>
      <c r="R5860" s="6"/>
      <c r="S5860" s="6"/>
      <c r="T5860" s="6"/>
      <c r="U5860" s="6"/>
      <c r="V5860" s="6"/>
      <c r="W5860" s="6"/>
      <c r="X5860" s="6"/>
      <c r="Y5860" s="6"/>
      <c r="Z5860" s="6"/>
      <c r="AA5860" s="6"/>
      <c r="AB5860" s="21"/>
      <c r="AC5860" s="21"/>
      <c r="AD5860" s="21"/>
      <c r="AE5860" s="6"/>
      <c r="AF5860" s="6"/>
      <c r="AG5860" s="6"/>
      <c r="AH5860" s="6"/>
    </row>
    <row r="5861" spans="1:34" x14ac:dyDescent="0.35">
      <c r="A5861" s="20"/>
      <c r="B5861" s="6"/>
      <c r="C5861" s="6"/>
      <c r="D5861" s="6"/>
      <c r="E5861" s="6"/>
      <c r="F5861" s="6"/>
      <c r="G5861" s="6"/>
      <c r="H5861" s="6"/>
      <c r="I5861" s="6"/>
      <c r="J5861" s="6"/>
      <c r="K5861" s="6"/>
      <c r="L5861" s="6"/>
      <c r="M5861" s="6"/>
      <c r="N5861" s="6"/>
      <c r="O5861" s="6"/>
      <c r="P5861" s="6"/>
      <c r="Q5861" s="6"/>
      <c r="R5861" s="6"/>
      <c r="S5861" s="6"/>
      <c r="T5861" s="6"/>
      <c r="U5861" s="6"/>
      <c r="V5861" s="6"/>
      <c r="W5861" s="6"/>
      <c r="X5861" s="6"/>
      <c r="Y5861" s="6"/>
      <c r="Z5861" s="6"/>
      <c r="AA5861" s="6"/>
      <c r="AB5861" s="21"/>
      <c r="AC5861" s="21"/>
      <c r="AD5861" s="21"/>
      <c r="AE5861" s="6"/>
      <c r="AF5861" s="6"/>
      <c r="AG5861" s="6"/>
      <c r="AH5861" s="6"/>
    </row>
    <row r="5862" spans="1:34" x14ac:dyDescent="0.35">
      <c r="A5862" s="20"/>
      <c r="B5862" s="6"/>
      <c r="C5862" s="6"/>
      <c r="D5862" s="6"/>
      <c r="E5862" s="6"/>
      <c r="F5862" s="6"/>
      <c r="G5862" s="6"/>
      <c r="H5862" s="6"/>
      <c r="I5862" s="6"/>
      <c r="J5862" s="6"/>
      <c r="K5862" s="6"/>
      <c r="L5862" s="6"/>
      <c r="M5862" s="6"/>
      <c r="N5862" s="6"/>
      <c r="O5862" s="6"/>
      <c r="P5862" s="6"/>
      <c r="Q5862" s="6"/>
      <c r="R5862" s="6"/>
      <c r="S5862" s="6"/>
      <c r="T5862" s="6"/>
      <c r="U5862" s="6"/>
      <c r="V5862" s="6"/>
      <c r="W5862" s="6"/>
      <c r="X5862" s="6"/>
      <c r="Y5862" s="6"/>
      <c r="Z5862" s="6"/>
      <c r="AA5862" s="6"/>
      <c r="AB5862" s="21"/>
      <c r="AC5862" s="21"/>
      <c r="AD5862" s="21"/>
      <c r="AE5862" s="6"/>
      <c r="AF5862" s="6"/>
      <c r="AG5862" s="6"/>
      <c r="AH5862" s="6"/>
    </row>
    <row r="5863" spans="1:34" x14ac:dyDescent="0.35">
      <c r="A5863" s="20"/>
      <c r="B5863" s="6"/>
      <c r="C5863" s="6"/>
      <c r="D5863" s="6"/>
      <c r="E5863" s="6"/>
      <c r="F5863" s="6"/>
      <c r="G5863" s="6"/>
      <c r="H5863" s="6"/>
      <c r="I5863" s="6"/>
      <c r="J5863" s="6"/>
      <c r="K5863" s="6"/>
      <c r="L5863" s="6"/>
      <c r="M5863" s="6"/>
      <c r="N5863" s="6"/>
      <c r="O5863" s="6"/>
      <c r="P5863" s="6"/>
      <c r="Q5863" s="6"/>
      <c r="R5863" s="6"/>
      <c r="S5863" s="6"/>
      <c r="T5863" s="6"/>
      <c r="U5863" s="6"/>
      <c r="V5863" s="6"/>
      <c r="W5863" s="6"/>
      <c r="X5863" s="6"/>
      <c r="Y5863" s="6"/>
      <c r="Z5863" s="6"/>
      <c r="AA5863" s="6"/>
      <c r="AB5863" s="21"/>
      <c r="AC5863" s="21"/>
      <c r="AD5863" s="21"/>
      <c r="AE5863" s="6"/>
      <c r="AF5863" s="6"/>
      <c r="AG5863" s="6"/>
      <c r="AH5863" s="6"/>
    </row>
    <row r="5864" spans="1:34" x14ac:dyDescent="0.35">
      <c r="A5864" s="20"/>
      <c r="B5864" s="6"/>
      <c r="C5864" s="6"/>
      <c r="D5864" s="6"/>
      <c r="E5864" s="6"/>
      <c r="F5864" s="6"/>
      <c r="G5864" s="6"/>
      <c r="H5864" s="6"/>
      <c r="I5864" s="6"/>
      <c r="J5864" s="6"/>
      <c r="K5864" s="6"/>
      <c r="L5864" s="6"/>
      <c r="M5864" s="6"/>
      <c r="N5864" s="6"/>
      <c r="O5864" s="6"/>
      <c r="P5864" s="6"/>
      <c r="Q5864" s="6"/>
      <c r="R5864" s="6"/>
      <c r="S5864" s="6"/>
      <c r="T5864" s="6"/>
      <c r="U5864" s="6"/>
      <c r="V5864" s="6"/>
      <c r="W5864" s="6"/>
      <c r="X5864" s="6"/>
      <c r="Y5864" s="6"/>
      <c r="Z5864" s="6"/>
      <c r="AA5864" s="6"/>
      <c r="AB5864" s="21"/>
      <c r="AC5864" s="21"/>
      <c r="AD5864" s="21"/>
      <c r="AE5864" s="6"/>
      <c r="AF5864" s="6"/>
      <c r="AG5864" s="6"/>
      <c r="AH5864" s="6"/>
    </row>
    <row r="5865" spans="1:34" x14ac:dyDescent="0.35">
      <c r="A5865" s="20"/>
      <c r="B5865" s="6"/>
      <c r="C5865" s="6"/>
      <c r="D5865" s="6"/>
      <c r="E5865" s="6"/>
      <c r="F5865" s="6"/>
      <c r="G5865" s="6"/>
      <c r="H5865" s="6"/>
      <c r="I5865" s="6"/>
      <c r="J5865" s="6"/>
      <c r="K5865" s="6"/>
      <c r="L5865" s="6"/>
      <c r="M5865" s="6"/>
      <c r="N5865" s="6"/>
      <c r="O5865" s="6"/>
      <c r="P5865" s="6"/>
      <c r="Q5865" s="6"/>
      <c r="R5865" s="6"/>
      <c r="S5865" s="6"/>
      <c r="T5865" s="6"/>
      <c r="U5865" s="6"/>
      <c r="V5865" s="6"/>
      <c r="W5865" s="6"/>
      <c r="X5865" s="6"/>
      <c r="Y5865" s="6"/>
      <c r="Z5865" s="6"/>
      <c r="AA5865" s="6"/>
      <c r="AB5865" s="21"/>
      <c r="AC5865" s="21"/>
      <c r="AD5865" s="21"/>
      <c r="AE5865" s="6"/>
      <c r="AF5865" s="6"/>
      <c r="AG5865" s="6"/>
      <c r="AH5865" s="6"/>
    </row>
    <row r="5866" spans="1:34" x14ac:dyDescent="0.35">
      <c r="A5866" s="20"/>
      <c r="B5866" s="6"/>
      <c r="C5866" s="6"/>
      <c r="D5866" s="6"/>
      <c r="E5866" s="6"/>
      <c r="F5866" s="6"/>
      <c r="G5866" s="6"/>
      <c r="H5866" s="6"/>
      <c r="I5866" s="6"/>
      <c r="J5866" s="6"/>
      <c r="K5866" s="6"/>
      <c r="L5866" s="6"/>
      <c r="M5866" s="6"/>
      <c r="N5866" s="6"/>
      <c r="O5866" s="6"/>
      <c r="P5866" s="6"/>
      <c r="Q5866" s="6"/>
      <c r="R5866" s="6"/>
      <c r="S5866" s="6"/>
      <c r="T5866" s="6"/>
      <c r="U5866" s="6"/>
      <c r="V5866" s="6"/>
      <c r="W5866" s="6"/>
      <c r="X5866" s="6"/>
      <c r="Y5866" s="6"/>
      <c r="Z5866" s="6"/>
      <c r="AA5866" s="6"/>
      <c r="AB5866" s="21"/>
      <c r="AC5866" s="21"/>
      <c r="AD5866" s="21"/>
      <c r="AE5866" s="6"/>
      <c r="AF5866" s="6"/>
      <c r="AG5866" s="6"/>
      <c r="AH5866" s="6"/>
    </row>
    <row r="5867" spans="1:34" x14ac:dyDescent="0.35">
      <c r="A5867" s="20"/>
      <c r="B5867" s="6"/>
      <c r="C5867" s="6"/>
      <c r="D5867" s="6"/>
      <c r="E5867" s="6"/>
      <c r="F5867" s="6"/>
      <c r="G5867" s="6"/>
      <c r="H5867" s="6"/>
      <c r="I5867" s="6"/>
      <c r="J5867" s="6"/>
      <c r="K5867" s="6"/>
      <c r="L5867" s="6"/>
      <c r="M5867" s="6"/>
      <c r="N5867" s="6"/>
      <c r="O5867" s="6"/>
      <c r="P5867" s="6"/>
      <c r="Q5867" s="6"/>
      <c r="R5867" s="6"/>
      <c r="S5867" s="6"/>
      <c r="T5867" s="6"/>
      <c r="U5867" s="6"/>
      <c r="V5867" s="6"/>
      <c r="W5867" s="6"/>
      <c r="X5867" s="6"/>
      <c r="Y5867" s="6"/>
      <c r="Z5867" s="6"/>
      <c r="AA5867" s="6"/>
      <c r="AB5867" s="21"/>
      <c r="AC5867" s="21"/>
      <c r="AD5867" s="21"/>
      <c r="AE5867" s="6"/>
      <c r="AF5867" s="6"/>
      <c r="AG5867" s="6"/>
      <c r="AH5867" s="6"/>
    </row>
    <row r="5868" spans="1:34" x14ac:dyDescent="0.35">
      <c r="A5868" s="20"/>
      <c r="B5868" s="6"/>
      <c r="C5868" s="6"/>
      <c r="D5868" s="6"/>
      <c r="E5868" s="6"/>
      <c r="F5868" s="6"/>
      <c r="G5868" s="6"/>
      <c r="H5868" s="6"/>
      <c r="I5868" s="6"/>
      <c r="J5868" s="6"/>
      <c r="K5868" s="6"/>
      <c r="L5868" s="6"/>
      <c r="M5868" s="6"/>
      <c r="N5868" s="6"/>
      <c r="O5868" s="6"/>
      <c r="P5868" s="6"/>
      <c r="Q5868" s="6"/>
      <c r="R5868" s="6"/>
      <c r="S5868" s="6"/>
      <c r="T5868" s="6"/>
      <c r="U5868" s="6"/>
      <c r="V5868" s="6"/>
      <c r="W5868" s="6"/>
      <c r="X5868" s="6"/>
      <c r="Y5868" s="6"/>
      <c r="Z5868" s="6"/>
      <c r="AA5868" s="6"/>
      <c r="AB5868" s="21"/>
      <c r="AC5868" s="21"/>
      <c r="AD5868" s="21"/>
      <c r="AE5868" s="6"/>
      <c r="AF5868" s="6"/>
      <c r="AG5868" s="6"/>
      <c r="AH5868" s="6"/>
    </row>
    <row r="5869" spans="1:34" x14ac:dyDescent="0.35">
      <c r="A5869" s="20"/>
      <c r="B5869" s="6"/>
      <c r="C5869" s="6"/>
      <c r="D5869" s="6"/>
      <c r="E5869" s="6"/>
      <c r="F5869" s="6"/>
      <c r="G5869" s="6"/>
      <c r="H5869" s="6"/>
      <c r="I5869" s="6"/>
      <c r="J5869" s="6"/>
      <c r="K5869" s="6"/>
      <c r="L5869" s="6"/>
      <c r="M5869" s="6"/>
      <c r="N5869" s="6"/>
      <c r="O5869" s="6"/>
      <c r="P5869" s="6"/>
      <c r="Q5869" s="6"/>
      <c r="R5869" s="6"/>
      <c r="S5869" s="6"/>
      <c r="T5869" s="6"/>
      <c r="U5869" s="6"/>
      <c r="V5869" s="6"/>
      <c r="W5869" s="6"/>
      <c r="X5869" s="6"/>
      <c r="Y5869" s="6"/>
      <c r="Z5869" s="6"/>
      <c r="AA5869" s="6"/>
      <c r="AB5869" s="21"/>
      <c r="AC5869" s="21"/>
      <c r="AD5869" s="21"/>
      <c r="AE5869" s="6"/>
      <c r="AF5869" s="6"/>
      <c r="AG5869" s="6"/>
      <c r="AH5869" s="6"/>
    </row>
    <row r="5870" spans="1:34" x14ac:dyDescent="0.35">
      <c r="A5870" s="20"/>
      <c r="B5870" s="6"/>
      <c r="C5870" s="6"/>
      <c r="D5870" s="6"/>
      <c r="E5870" s="6"/>
      <c r="F5870" s="6"/>
      <c r="G5870" s="6"/>
      <c r="H5870" s="6"/>
      <c r="I5870" s="6"/>
      <c r="J5870" s="6"/>
      <c r="K5870" s="6"/>
      <c r="L5870" s="6"/>
      <c r="M5870" s="6"/>
      <c r="N5870" s="6"/>
      <c r="O5870" s="6"/>
      <c r="P5870" s="6"/>
      <c r="Q5870" s="6"/>
      <c r="R5870" s="6"/>
      <c r="S5870" s="6"/>
      <c r="T5870" s="6"/>
      <c r="U5870" s="6"/>
      <c r="V5870" s="6"/>
      <c r="W5870" s="6"/>
      <c r="X5870" s="6"/>
      <c r="Y5870" s="6"/>
      <c r="Z5870" s="6"/>
      <c r="AA5870" s="6"/>
      <c r="AB5870" s="21"/>
      <c r="AC5870" s="21"/>
      <c r="AD5870" s="21"/>
      <c r="AE5870" s="6"/>
      <c r="AF5870" s="6"/>
      <c r="AG5870" s="6"/>
      <c r="AH5870" s="6"/>
    </row>
    <row r="5871" spans="1:34" x14ac:dyDescent="0.35">
      <c r="A5871" s="20"/>
      <c r="B5871" s="6"/>
      <c r="C5871" s="6"/>
      <c r="D5871" s="6"/>
      <c r="E5871" s="6"/>
      <c r="F5871" s="6"/>
      <c r="G5871" s="6"/>
      <c r="H5871" s="6"/>
      <c r="I5871" s="6"/>
      <c r="J5871" s="6"/>
      <c r="K5871" s="6"/>
      <c r="L5871" s="6"/>
      <c r="M5871" s="6"/>
      <c r="N5871" s="6"/>
      <c r="O5871" s="6"/>
      <c r="P5871" s="6"/>
      <c r="Q5871" s="6"/>
      <c r="R5871" s="6"/>
      <c r="S5871" s="6"/>
      <c r="T5871" s="6"/>
      <c r="U5871" s="6"/>
      <c r="V5871" s="6"/>
      <c r="W5871" s="6"/>
      <c r="X5871" s="6"/>
      <c r="Y5871" s="6"/>
      <c r="Z5871" s="6"/>
      <c r="AA5871" s="6"/>
      <c r="AB5871" s="21"/>
      <c r="AC5871" s="21"/>
      <c r="AD5871" s="21"/>
      <c r="AE5871" s="6"/>
      <c r="AF5871" s="6"/>
      <c r="AG5871" s="6"/>
      <c r="AH5871" s="6"/>
    </row>
    <row r="5872" spans="1:34" x14ac:dyDescent="0.35">
      <c r="A5872" s="20"/>
      <c r="B5872" s="6"/>
      <c r="C5872" s="6"/>
      <c r="D5872" s="6"/>
      <c r="E5872" s="6"/>
      <c r="F5872" s="6"/>
      <c r="G5872" s="6"/>
      <c r="H5872" s="6"/>
      <c r="I5872" s="6"/>
      <c r="J5872" s="6"/>
      <c r="K5872" s="6"/>
      <c r="L5872" s="6"/>
      <c r="M5872" s="6"/>
      <c r="N5872" s="6"/>
      <c r="O5872" s="6"/>
      <c r="P5872" s="6"/>
      <c r="Q5872" s="6"/>
      <c r="R5872" s="6"/>
      <c r="S5872" s="6"/>
      <c r="T5872" s="6"/>
      <c r="U5872" s="6"/>
      <c r="V5872" s="6"/>
      <c r="W5872" s="6"/>
      <c r="X5872" s="6"/>
      <c r="Y5872" s="6"/>
      <c r="Z5872" s="6"/>
      <c r="AA5872" s="6"/>
      <c r="AB5872" s="21"/>
      <c r="AC5872" s="21"/>
      <c r="AD5872" s="21"/>
      <c r="AE5872" s="6"/>
      <c r="AF5872" s="6"/>
      <c r="AG5872" s="6"/>
      <c r="AH5872" s="6"/>
    </row>
    <row r="5873" spans="1:34" x14ac:dyDescent="0.35">
      <c r="A5873" s="20"/>
      <c r="B5873" s="6"/>
      <c r="C5873" s="6"/>
      <c r="D5873" s="6"/>
      <c r="E5873" s="6"/>
      <c r="F5873" s="6"/>
      <c r="G5873" s="6"/>
      <c r="H5873" s="6"/>
      <c r="I5873" s="6"/>
      <c r="J5873" s="6"/>
      <c r="K5873" s="6"/>
      <c r="L5873" s="6"/>
      <c r="M5873" s="6"/>
      <c r="N5873" s="6"/>
      <c r="O5873" s="6"/>
      <c r="P5873" s="6"/>
      <c r="Q5873" s="6"/>
      <c r="R5873" s="6"/>
      <c r="S5873" s="6"/>
      <c r="T5873" s="6"/>
      <c r="U5873" s="6"/>
      <c r="V5873" s="6"/>
      <c r="W5873" s="6"/>
      <c r="X5873" s="6"/>
      <c r="Y5873" s="6"/>
      <c r="Z5873" s="6"/>
      <c r="AA5873" s="6"/>
      <c r="AB5873" s="21"/>
      <c r="AC5873" s="21"/>
      <c r="AD5873" s="21"/>
      <c r="AE5873" s="6"/>
      <c r="AF5873" s="6"/>
      <c r="AG5873" s="6"/>
      <c r="AH5873" s="6"/>
    </row>
    <row r="5874" spans="1:34" x14ac:dyDescent="0.35">
      <c r="A5874" s="20"/>
      <c r="B5874" s="6"/>
      <c r="C5874" s="6"/>
      <c r="D5874" s="6"/>
      <c r="E5874" s="6"/>
      <c r="F5874" s="6"/>
      <c r="G5874" s="6"/>
      <c r="H5874" s="6"/>
      <c r="I5874" s="6"/>
      <c r="J5874" s="6"/>
      <c r="K5874" s="6"/>
      <c r="L5874" s="6"/>
      <c r="M5874" s="6"/>
      <c r="N5874" s="6"/>
      <c r="O5874" s="6"/>
      <c r="P5874" s="6"/>
      <c r="Q5874" s="6"/>
      <c r="R5874" s="6"/>
      <c r="S5874" s="6"/>
      <c r="T5874" s="6"/>
      <c r="U5874" s="6"/>
      <c r="V5874" s="6"/>
      <c r="W5874" s="6"/>
      <c r="X5874" s="6"/>
      <c r="Y5874" s="6"/>
      <c r="Z5874" s="6"/>
      <c r="AA5874" s="6"/>
      <c r="AB5874" s="21"/>
      <c r="AC5874" s="21"/>
      <c r="AD5874" s="21"/>
      <c r="AE5874" s="6"/>
      <c r="AF5874" s="6"/>
      <c r="AG5874" s="6"/>
      <c r="AH5874" s="6"/>
    </row>
    <row r="5875" spans="1:34" x14ac:dyDescent="0.35">
      <c r="A5875" s="20"/>
      <c r="B5875" s="6"/>
      <c r="C5875" s="6"/>
      <c r="D5875" s="6"/>
      <c r="E5875" s="6"/>
      <c r="F5875" s="6"/>
      <c r="G5875" s="6"/>
      <c r="H5875" s="6"/>
      <c r="I5875" s="6"/>
      <c r="J5875" s="6"/>
      <c r="K5875" s="6"/>
      <c r="L5875" s="6"/>
      <c r="M5875" s="6"/>
      <c r="N5875" s="6"/>
      <c r="O5875" s="6"/>
      <c r="P5875" s="6"/>
      <c r="Q5875" s="6"/>
      <c r="R5875" s="6"/>
      <c r="S5875" s="6"/>
      <c r="T5875" s="6"/>
      <c r="U5875" s="6"/>
      <c r="V5875" s="6"/>
      <c r="W5875" s="6"/>
      <c r="X5875" s="6"/>
      <c r="Y5875" s="6"/>
      <c r="Z5875" s="6"/>
      <c r="AA5875" s="6"/>
      <c r="AB5875" s="21"/>
      <c r="AC5875" s="21"/>
      <c r="AD5875" s="21"/>
      <c r="AE5875" s="6"/>
      <c r="AF5875" s="6"/>
      <c r="AG5875" s="6"/>
      <c r="AH5875" s="6"/>
    </row>
    <row r="5876" spans="1:34" x14ac:dyDescent="0.35">
      <c r="A5876" s="20"/>
      <c r="B5876" s="6"/>
      <c r="C5876" s="6"/>
      <c r="D5876" s="6"/>
      <c r="E5876" s="6"/>
      <c r="F5876" s="6"/>
      <c r="G5876" s="6"/>
      <c r="H5876" s="6"/>
      <c r="I5876" s="6"/>
      <c r="J5876" s="6"/>
      <c r="K5876" s="6"/>
      <c r="L5876" s="6"/>
      <c r="M5876" s="6"/>
      <c r="N5876" s="6"/>
      <c r="O5876" s="6"/>
      <c r="P5876" s="6"/>
      <c r="Q5876" s="6"/>
      <c r="R5876" s="6"/>
      <c r="S5876" s="6"/>
      <c r="T5876" s="6"/>
      <c r="U5876" s="6"/>
      <c r="V5876" s="6"/>
      <c r="W5876" s="6"/>
      <c r="X5876" s="6"/>
      <c r="Y5876" s="6"/>
      <c r="Z5876" s="6"/>
      <c r="AA5876" s="6"/>
      <c r="AB5876" s="21"/>
      <c r="AC5876" s="21"/>
      <c r="AD5876" s="21"/>
      <c r="AE5876" s="6"/>
      <c r="AF5876" s="6"/>
      <c r="AG5876" s="6"/>
      <c r="AH5876" s="6"/>
    </row>
    <row r="5877" spans="1:34" x14ac:dyDescent="0.35">
      <c r="A5877" s="20"/>
      <c r="B5877" s="6"/>
      <c r="C5877" s="6"/>
      <c r="D5877" s="6"/>
      <c r="E5877" s="6"/>
      <c r="F5877" s="6"/>
      <c r="G5877" s="6"/>
      <c r="H5877" s="6"/>
      <c r="I5877" s="6"/>
      <c r="J5877" s="6"/>
      <c r="K5877" s="6"/>
      <c r="L5877" s="6"/>
      <c r="M5877" s="6"/>
      <c r="N5877" s="6"/>
      <c r="O5877" s="6"/>
      <c r="P5877" s="6"/>
      <c r="Q5877" s="6"/>
      <c r="R5877" s="6"/>
      <c r="S5877" s="6"/>
      <c r="T5877" s="6"/>
      <c r="U5877" s="6"/>
      <c r="V5877" s="6"/>
      <c r="W5877" s="6"/>
      <c r="X5877" s="6"/>
      <c r="Y5877" s="6"/>
      <c r="Z5877" s="6"/>
      <c r="AA5877" s="6"/>
      <c r="AB5877" s="21"/>
      <c r="AC5877" s="21"/>
      <c r="AD5877" s="21"/>
      <c r="AE5877" s="6"/>
      <c r="AF5877" s="6"/>
      <c r="AG5877" s="6"/>
      <c r="AH5877" s="6"/>
    </row>
    <row r="5878" spans="1:34" x14ac:dyDescent="0.35">
      <c r="A5878" s="20"/>
      <c r="B5878" s="6"/>
      <c r="C5878" s="6"/>
      <c r="D5878" s="6"/>
      <c r="E5878" s="6"/>
      <c r="F5878" s="6"/>
      <c r="G5878" s="6"/>
      <c r="H5878" s="6"/>
      <c r="I5878" s="6"/>
      <c r="J5878" s="6"/>
      <c r="K5878" s="6"/>
      <c r="L5878" s="6"/>
      <c r="M5878" s="6"/>
      <c r="N5878" s="6"/>
      <c r="O5878" s="6"/>
      <c r="P5878" s="6"/>
      <c r="Q5878" s="6"/>
      <c r="R5878" s="6"/>
      <c r="S5878" s="6"/>
      <c r="T5878" s="6"/>
      <c r="U5878" s="6"/>
      <c r="V5878" s="6"/>
      <c r="W5878" s="6"/>
      <c r="X5878" s="6"/>
      <c r="Y5878" s="6"/>
      <c r="Z5878" s="6"/>
      <c r="AA5878" s="6"/>
      <c r="AB5878" s="21"/>
      <c r="AC5878" s="21"/>
      <c r="AD5878" s="21"/>
      <c r="AE5878" s="6"/>
      <c r="AF5878" s="6"/>
      <c r="AG5878" s="6"/>
      <c r="AH5878" s="6"/>
    </row>
    <row r="5879" spans="1:34" x14ac:dyDescent="0.35">
      <c r="A5879" s="20"/>
      <c r="B5879" s="6"/>
      <c r="C5879" s="6"/>
      <c r="D5879" s="6"/>
      <c r="E5879" s="6"/>
      <c r="F5879" s="6"/>
      <c r="G5879" s="6"/>
      <c r="H5879" s="6"/>
      <c r="I5879" s="6"/>
      <c r="J5879" s="6"/>
      <c r="K5879" s="6"/>
      <c r="L5879" s="6"/>
      <c r="M5879" s="6"/>
      <c r="N5879" s="6"/>
      <c r="O5879" s="6"/>
      <c r="P5879" s="6"/>
      <c r="Q5879" s="6"/>
      <c r="R5879" s="6"/>
      <c r="S5879" s="6"/>
      <c r="T5879" s="6"/>
      <c r="U5879" s="6"/>
      <c r="V5879" s="6"/>
      <c r="W5879" s="6"/>
      <c r="X5879" s="6"/>
      <c r="Y5879" s="6"/>
      <c r="Z5879" s="6"/>
      <c r="AA5879" s="6"/>
      <c r="AB5879" s="21"/>
      <c r="AC5879" s="21"/>
      <c r="AD5879" s="21"/>
      <c r="AE5879" s="6"/>
      <c r="AF5879" s="6"/>
      <c r="AG5879" s="6"/>
      <c r="AH5879" s="6"/>
    </row>
    <row r="5880" spans="1:34" x14ac:dyDescent="0.35">
      <c r="A5880" s="20"/>
      <c r="B5880" s="6"/>
      <c r="C5880" s="6"/>
      <c r="D5880" s="6"/>
      <c r="E5880" s="6"/>
      <c r="F5880" s="6"/>
      <c r="G5880" s="6"/>
      <c r="H5880" s="6"/>
      <c r="I5880" s="6"/>
      <c r="J5880" s="6"/>
      <c r="K5880" s="6"/>
      <c r="L5880" s="6"/>
      <c r="M5880" s="6"/>
      <c r="N5880" s="6"/>
      <c r="O5880" s="6"/>
      <c r="P5880" s="6"/>
      <c r="Q5880" s="6"/>
      <c r="R5880" s="6"/>
      <c r="S5880" s="6"/>
      <c r="T5880" s="6"/>
      <c r="U5880" s="6"/>
      <c r="V5880" s="6"/>
      <c r="W5880" s="6"/>
      <c r="X5880" s="6"/>
      <c r="Y5880" s="6"/>
      <c r="Z5880" s="6"/>
      <c r="AA5880" s="6"/>
      <c r="AB5880" s="21"/>
      <c r="AC5880" s="21"/>
      <c r="AD5880" s="21"/>
      <c r="AE5880" s="6"/>
      <c r="AF5880" s="6"/>
      <c r="AG5880" s="6"/>
      <c r="AH5880" s="6"/>
    </row>
    <row r="5881" spans="1:34" x14ac:dyDescent="0.35">
      <c r="A5881" s="20"/>
      <c r="B5881" s="6"/>
      <c r="C5881" s="6"/>
      <c r="D5881" s="6"/>
      <c r="E5881" s="6"/>
      <c r="F5881" s="6"/>
      <c r="G5881" s="6"/>
      <c r="H5881" s="6"/>
      <c r="I5881" s="6"/>
      <c r="J5881" s="6"/>
      <c r="K5881" s="6"/>
      <c r="L5881" s="6"/>
      <c r="M5881" s="6"/>
      <c r="N5881" s="6"/>
      <c r="O5881" s="6"/>
      <c r="P5881" s="6"/>
      <c r="Q5881" s="6"/>
      <c r="R5881" s="6"/>
      <c r="S5881" s="6"/>
      <c r="T5881" s="6"/>
      <c r="U5881" s="6"/>
      <c r="V5881" s="6"/>
      <c r="W5881" s="6"/>
      <c r="X5881" s="6"/>
      <c r="Y5881" s="6"/>
      <c r="Z5881" s="6"/>
      <c r="AA5881" s="6"/>
      <c r="AB5881" s="21"/>
      <c r="AC5881" s="21"/>
      <c r="AD5881" s="21"/>
      <c r="AE5881" s="6"/>
      <c r="AF5881" s="6"/>
      <c r="AG5881" s="6"/>
      <c r="AH5881" s="6"/>
    </row>
    <row r="5882" spans="1:34" x14ac:dyDescent="0.35">
      <c r="A5882" s="20"/>
      <c r="B5882" s="6"/>
      <c r="C5882" s="6"/>
      <c r="D5882" s="6"/>
      <c r="E5882" s="6"/>
      <c r="F5882" s="6"/>
      <c r="G5882" s="6"/>
      <c r="H5882" s="6"/>
      <c r="I5882" s="6"/>
      <c r="J5882" s="6"/>
      <c r="K5882" s="6"/>
      <c r="L5882" s="6"/>
      <c r="M5882" s="6"/>
      <c r="N5882" s="6"/>
      <c r="O5882" s="6"/>
      <c r="P5882" s="6"/>
      <c r="Q5882" s="6"/>
      <c r="R5882" s="6"/>
      <c r="S5882" s="6"/>
      <c r="T5882" s="6"/>
      <c r="U5882" s="6"/>
      <c r="V5882" s="6"/>
      <c r="W5882" s="6"/>
      <c r="X5882" s="6"/>
      <c r="Y5882" s="6"/>
      <c r="Z5882" s="6"/>
      <c r="AA5882" s="6"/>
      <c r="AB5882" s="21"/>
      <c r="AC5882" s="21"/>
      <c r="AD5882" s="21"/>
      <c r="AE5882" s="6"/>
      <c r="AF5882" s="6"/>
      <c r="AG5882" s="6"/>
      <c r="AH5882" s="6"/>
    </row>
    <row r="5883" spans="1:34" x14ac:dyDescent="0.35">
      <c r="A5883" s="20"/>
      <c r="B5883" s="6"/>
      <c r="C5883" s="6"/>
      <c r="D5883" s="6"/>
      <c r="E5883" s="6"/>
      <c r="F5883" s="6"/>
      <c r="G5883" s="6"/>
      <c r="H5883" s="6"/>
      <c r="I5883" s="6"/>
      <c r="J5883" s="6"/>
      <c r="K5883" s="6"/>
      <c r="L5883" s="6"/>
      <c r="M5883" s="6"/>
      <c r="N5883" s="6"/>
      <c r="O5883" s="6"/>
      <c r="P5883" s="6"/>
      <c r="Q5883" s="6"/>
      <c r="R5883" s="6"/>
      <c r="S5883" s="6"/>
      <c r="T5883" s="6"/>
      <c r="U5883" s="6"/>
      <c r="V5883" s="6"/>
      <c r="W5883" s="6"/>
      <c r="X5883" s="6"/>
      <c r="Y5883" s="6"/>
      <c r="Z5883" s="6"/>
      <c r="AA5883" s="6"/>
      <c r="AB5883" s="21"/>
      <c r="AC5883" s="21"/>
      <c r="AD5883" s="21"/>
      <c r="AE5883" s="6"/>
      <c r="AF5883" s="6"/>
      <c r="AG5883" s="6"/>
      <c r="AH5883" s="6"/>
    </row>
    <row r="5884" spans="1:34" x14ac:dyDescent="0.35">
      <c r="A5884" s="20"/>
      <c r="B5884" s="6"/>
      <c r="C5884" s="6"/>
      <c r="D5884" s="6"/>
      <c r="E5884" s="6"/>
      <c r="F5884" s="6"/>
      <c r="G5884" s="6"/>
      <c r="H5884" s="6"/>
      <c r="I5884" s="6"/>
      <c r="J5884" s="6"/>
      <c r="K5884" s="6"/>
      <c r="L5884" s="6"/>
      <c r="M5884" s="6"/>
      <c r="N5884" s="6"/>
      <c r="O5884" s="6"/>
      <c r="P5884" s="6"/>
      <c r="Q5884" s="6"/>
      <c r="R5884" s="6"/>
      <c r="S5884" s="6"/>
      <c r="T5884" s="6"/>
      <c r="U5884" s="6"/>
      <c r="V5884" s="6"/>
      <c r="W5884" s="6"/>
      <c r="X5884" s="6"/>
      <c r="Y5884" s="6"/>
      <c r="Z5884" s="6"/>
      <c r="AA5884" s="6"/>
      <c r="AB5884" s="21"/>
      <c r="AC5884" s="21"/>
      <c r="AD5884" s="21"/>
      <c r="AE5884" s="6"/>
      <c r="AF5884" s="6"/>
      <c r="AG5884" s="6"/>
      <c r="AH5884" s="6"/>
    </row>
    <row r="5885" spans="1:34" x14ac:dyDescent="0.35">
      <c r="A5885" s="20"/>
      <c r="B5885" s="6"/>
      <c r="C5885" s="6"/>
      <c r="D5885" s="6"/>
      <c r="E5885" s="6"/>
      <c r="F5885" s="6"/>
      <c r="G5885" s="6"/>
      <c r="H5885" s="6"/>
      <c r="I5885" s="6"/>
      <c r="J5885" s="6"/>
      <c r="K5885" s="6"/>
      <c r="L5885" s="6"/>
      <c r="M5885" s="6"/>
      <c r="N5885" s="6"/>
      <c r="O5885" s="6"/>
      <c r="P5885" s="6"/>
      <c r="Q5885" s="6"/>
      <c r="R5885" s="6"/>
      <c r="S5885" s="6"/>
      <c r="T5885" s="6"/>
      <c r="U5885" s="6"/>
      <c r="V5885" s="6"/>
      <c r="W5885" s="6"/>
      <c r="X5885" s="6"/>
      <c r="Y5885" s="6"/>
      <c r="Z5885" s="6"/>
      <c r="AA5885" s="6"/>
      <c r="AB5885" s="21"/>
      <c r="AC5885" s="21"/>
      <c r="AD5885" s="21"/>
      <c r="AE5885" s="6"/>
      <c r="AF5885" s="6"/>
      <c r="AG5885" s="6"/>
      <c r="AH5885" s="6"/>
    </row>
    <row r="5886" spans="1:34" x14ac:dyDescent="0.35">
      <c r="A5886" s="20"/>
      <c r="B5886" s="6"/>
      <c r="C5886" s="6"/>
      <c r="D5886" s="6"/>
      <c r="E5886" s="6"/>
      <c r="F5886" s="6"/>
      <c r="G5886" s="6"/>
      <c r="H5886" s="6"/>
      <c r="I5886" s="6"/>
      <c r="J5886" s="6"/>
      <c r="K5886" s="6"/>
      <c r="L5886" s="6"/>
      <c r="M5886" s="6"/>
      <c r="N5886" s="6"/>
      <c r="O5886" s="6"/>
      <c r="P5886" s="6"/>
      <c r="Q5886" s="6"/>
      <c r="R5886" s="6"/>
      <c r="S5886" s="6"/>
      <c r="T5886" s="6"/>
      <c r="U5886" s="6"/>
      <c r="V5886" s="6"/>
      <c r="W5886" s="6"/>
      <c r="X5886" s="6"/>
      <c r="Y5886" s="6"/>
      <c r="Z5886" s="6"/>
      <c r="AA5886" s="6"/>
      <c r="AB5886" s="21"/>
      <c r="AC5886" s="21"/>
      <c r="AD5886" s="21"/>
      <c r="AE5886" s="6"/>
      <c r="AF5886" s="6"/>
      <c r="AG5886" s="6"/>
      <c r="AH5886" s="6"/>
    </row>
    <row r="5887" spans="1:34" x14ac:dyDescent="0.35">
      <c r="A5887" s="20"/>
      <c r="B5887" s="6"/>
      <c r="C5887" s="6"/>
      <c r="D5887" s="6"/>
      <c r="E5887" s="6"/>
      <c r="F5887" s="6"/>
      <c r="G5887" s="6"/>
      <c r="H5887" s="6"/>
      <c r="I5887" s="6"/>
      <c r="J5887" s="6"/>
      <c r="K5887" s="6"/>
      <c r="L5887" s="6"/>
      <c r="M5887" s="6"/>
      <c r="N5887" s="6"/>
      <c r="O5887" s="6"/>
      <c r="P5887" s="6"/>
      <c r="Q5887" s="6"/>
      <c r="R5887" s="6"/>
      <c r="S5887" s="6"/>
      <c r="T5887" s="6"/>
      <c r="U5887" s="6"/>
      <c r="V5887" s="6"/>
      <c r="W5887" s="6"/>
      <c r="X5887" s="6"/>
      <c r="Y5887" s="6"/>
      <c r="Z5887" s="6"/>
      <c r="AA5887" s="6"/>
      <c r="AB5887" s="21"/>
      <c r="AC5887" s="21"/>
      <c r="AD5887" s="21"/>
      <c r="AE5887" s="6"/>
      <c r="AF5887" s="6"/>
      <c r="AG5887" s="6"/>
      <c r="AH5887" s="6"/>
    </row>
    <row r="5888" spans="1:34" x14ac:dyDescent="0.35">
      <c r="A5888" s="20"/>
      <c r="B5888" s="6"/>
      <c r="C5888" s="6"/>
      <c r="D5888" s="6"/>
      <c r="E5888" s="6"/>
      <c r="F5888" s="6"/>
      <c r="G5888" s="6"/>
      <c r="H5888" s="6"/>
      <c r="I5888" s="6"/>
      <c r="J5888" s="6"/>
      <c r="K5888" s="6"/>
      <c r="L5888" s="6"/>
      <c r="M5888" s="6"/>
      <c r="N5888" s="6"/>
      <c r="O5888" s="6"/>
      <c r="P5888" s="6"/>
      <c r="Q5888" s="6"/>
      <c r="R5888" s="6"/>
      <c r="S5888" s="6"/>
      <c r="T5888" s="6"/>
      <c r="U5888" s="6"/>
      <c r="V5888" s="6"/>
      <c r="W5888" s="6"/>
      <c r="X5888" s="6"/>
      <c r="Y5888" s="6"/>
      <c r="Z5888" s="6"/>
      <c r="AA5888" s="6"/>
      <c r="AB5888" s="21"/>
      <c r="AC5888" s="21"/>
      <c r="AD5888" s="21"/>
      <c r="AE5888" s="6"/>
      <c r="AF5888" s="6"/>
      <c r="AG5888" s="6"/>
      <c r="AH5888" s="6"/>
    </row>
    <row r="5889" spans="1:34" x14ac:dyDescent="0.35">
      <c r="A5889" s="20"/>
      <c r="B5889" s="6"/>
      <c r="C5889" s="6"/>
      <c r="D5889" s="6"/>
      <c r="E5889" s="6"/>
      <c r="F5889" s="6"/>
      <c r="G5889" s="6"/>
      <c r="H5889" s="6"/>
      <c r="I5889" s="6"/>
      <c r="J5889" s="6"/>
      <c r="K5889" s="6"/>
      <c r="L5889" s="6"/>
      <c r="M5889" s="6"/>
      <c r="N5889" s="6"/>
      <c r="O5889" s="6"/>
      <c r="P5889" s="6"/>
      <c r="Q5889" s="6"/>
      <c r="R5889" s="6"/>
      <c r="S5889" s="6"/>
      <c r="T5889" s="6"/>
      <c r="U5889" s="6"/>
      <c r="V5889" s="6"/>
      <c r="W5889" s="6"/>
      <c r="X5889" s="6"/>
      <c r="Y5889" s="6"/>
      <c r="Z5889" s="6"/>
      <c r="AA5889" s="6"/>
      <c r="AB5889" s="21"/>
      <c r="AC5889" s="21"/>
      <c r="AD5889" s="21"/>
      <c r="AE5889" s="6"/>
      <c r="AF5889" s="6"/>
      <c r="AG5889" s="6"/>
      <c r="AH5889" s="6"/>
    </row>
    <row r="5890" spans="1:34" x14ac:dyDescent="0.35">
      <c r="A5890" s="20"/>
      <c r="B5890" s="6"/>
      <c r="C5890" s="6"/>
      <c r="D5890" s="6"/>
      <c r="E5890" s="6"/>
      <c r="F5890" s="6"/>
      <c r="G5890" s="6"/>
      <c r="H5890" s="6"/>
      <c r="I5890" s="6"/>
      <c r="J5890" s="6"/>
      <c r="K5890" s="6"/>
      <c r="L5890" s="6"/>
      <c r="M5890" s="6"/>
      <c r="N5890" s="6"/>
      <c r="O5890" s="6"/>
      <c r="P5890" s="6"/>
      <c r="Q5890" s="6"/>
      <c r="R5890" s="6"/>
      <c r="S5890" s="6"/>
      <c r="T5890" s="6"/>
      <c r="U5890" s="6"/>
      <c r="V5890" s="6"/>
      <c r="W5890" s="6"/>
      <c r="X5890" s="6"/>
      <c r="Y5890" s="6"/>
      <c r="Z5890" s="6"/>
      <c r="AA5890" s="6"/>
      <c r="AB5890" s="21"/>
      <c r="AC5890" s="21"/>
      <c r="AD5890" s="21"/>
      <c r="AE5890" s="6"/>
      <c r="AF5890" s="6"/>
      <c r="AG5890" s="6"/>
      <c r="AH5890" s="6"/>
    </row>
    <row r="5891" spans="1:34" x14ac:dyDescent="0.35">
      <c r="A5891" s="20"/>
      <c r="B5891" s="6"/>
      <c r="C5891" s="6"/>
      <c r="D5891" s="6"/>
      <c r="E5891" s="6"/>
      <c r="F5891" s="6"/>
      <c r="G5891" s="6"/>
      <c r="H5891" s="6"/>
      <c r="I5891" s="6"/>
      <c r="J5891" s="6"/>
      <c r="K5891" s="6"/>
      <c r="L5891" s="6"/>
      <c r="M5891" s="6"/>
      <c r="N5891" s="6"/>
      <c r="O5891" s="6"/>
      <c r="P5891" s="6"/>
      <c r="Q5891" s="6"/>
      <c r="R5891" s="6"/>
      <c r="S5891" s="6"/>
      <c r="T5891" s="6"/>
      <c r="U5891" s="6"/>
      <c r="V5891" s="6"/>
      <c r="W5891" s="6"/>
      <c r="X5891" s="6"/>
      <c r="Y5891" s="6"/>
      <c r="Z5891" s="6"/>
      <c r="AA5891" s="6"/>
      <c r="AB5891" s="21"/>
      <c r="AC5891" s="21"/>
      <c r="AD5891" s="21"/>
      <c r="AE5891" s="6"/>
      <c r="AF5891" s="6"/>
      <c r="AG5891" s="6"/>
      <c r="AH5891" s="6"/>
    </row>
    <row r="5892" spans="1:34" x14ac:dyDescent="0.35">
      <c r="A5892" s="20"/>
      <c r="B5892" s="6"/>
      <c r="C5892" s="6"/>
      <c r="D5892" s="6"/>
      <c r="E5892" s="6"/>
      <c r="F5892" s="6"/>
      <c r="G5892" s="6"/>
      <c r="H5892" s="6"/>
      <c r="I5892" s="6"/>
      <c r="J5892" s="6"/>
      <c r="K5892" s="6"/>
      <c r="L5892" s="6"/>
      <c r="M5892" s="6"/>
      <c r="N5892" s="6"/>
      <c r="O5892" s="6"/>
      <c r="P5892" s="6"/>
      <c r="Q5892" s="6"/>
      <c r="R5892" s="6"/>
      <c r="S5892" s="6"/>
      <c r="T5892" s="6"/>
      <c r="U5892" s="6"/>
      <c r="V5892" s="6"/>
      <c r="W5892" s="6"/>
      <c r="X5892" s="6"/>
      <c r="Y5892" s="6"/>
      <c r="Z5892" s="6"/>
      <c r="AA5892" s="6"/>
      <c r="AB5892" s="21"/>
      <c r="AC5892" s="21"/>
      <c r="AD5892" s="21"/>
      <c r="AE5892" s="6"/>
      <c r="AF5892" s="6"/>
      <c r="AG5892" s="6"/>
      <c r="AH5892" s="6"/>
    </row>
    <row r="5893" spans="1:34" x14ac:dyDescent="0.35">
      <c r="A5893" s="20"/>
      <c r="B5893" s="6"/>
      <c r="C5893" s="6"/>
      <c r="D5893" s="6"/>
      <c r="E5893" s="6"/>
      <c r="F5893" s="6"/>
      <c r="G5893" s="6"/>
      <c r="H5893" s="6"/>
      <c r="I5893" s="6"/>
      <c r="J5893" s="6"/>
      <c r="K5893" s="6"/>
      <c r="L5893" s="6"/>
      <c r="M5893" s="6"/>
      <c r="N5893" s="6"/>
      <c r="O5893" s="6"/>
      <c r="P5893" s="6"/>
      <c r="Q5893" s="6"/>
      <c r="R5893" s="6"/>
      <c r="S5893" s="6"/>
      <c r="T5893" s="6"/>
      <c r="U5893" s="6"/>
      <c r="V5893" s="6"/>
      <c r="W5893" s="6"/>
      <c r="X5893" s="6"/>
      <c r="Y5893" s="6"/>
      <c r="Z5893" s="6"/>
      <c r="AA5893" s="6"/>
      <c r="AB5893" s="21"/>
      <c r="AC5893" s="21"/>
      <c r="AD5893" s="21"/>
      <c r="AE5893" s="6"/>
      <c r="AF5893" s="6"/>
      <c r="AG5893" s="6"/>
      <c r="AH5893" s="6"/>
    </row>
    <row r="5894" spans="1:34" x14ac:dyDescent="0.35">
      <c r="A5894" s="20"/>
      <c r="B5894" s="6"/>
      <c r="C5894" s="6"/>
      <c r="D5894" s="6"/>
      <c r="E5894" s="6"/>
      <c r="F5894" s="6"/>
      <c r="G5894" s="6"/>
      <c r="H5894" s="6"/>
      <c r="I5894" s="6"/>
      <c r="J5894" s="6"/>
      <c r="K5894" s="6"/>
      <c r="L5894" s="6"/>
      <c r="M5894" s="6"/>
      <c r="N5894" s="6"/>
      <c r="O5894" s="6"/>
      <c r="P5894" s="6"/>
      <c r="Q5894" s="6"/>
      <c r="R5894" s="6"/>
      <c r="S5894" s="6"/>
      <c r="T5894" s="6"/>
      <c r="U5894" s="6"/>
      <c r="V5894" s="6"/>
      <c r="W5894" s="6"/>
      <c r="X5894" s="6"/>
      <c r="Y5894" s="6"/>
      <c r="Z5894" s="6"/>
      <c r="AA5894" s="6"/>
      <c r="AB5894" s="21"/>
      <c r="AC5894" s="21"/>
      <c r="AD5894" s="21"/>
      <c r="AE5894" s="6"/>
      <c r="AF5894" s="6"/>
      <c r="AG5894" s="6"/>
      <c r="AH5894" s="6"/>
    </row>
    <row r="5895" spans="1:34" x14ac:dyDescent="0.35">
      <c r="A5895" s="20"/>
      <c r="B5895" s="6"/>
      <c r="C5895" s="6"/>
      <c r="D5895" s="6"/>
      <c r="E5895" s="6"/>
      <c r="F5895" s="6"/>
      <c r="G5895" s="6"/>
      <c r="H5895" s="6"/>
      <c r="I5895" s="6"/>
      <c r="J5895" s="6"/>
      <c r="K5895" s="6"/>
      <c r="L5895" s="6"/>
      <c r="M5895" s="6"/>
      <c r="N5895" s="6"/>
      <c r="O5895" s="6"/>
      <c r="P5895" s="6"/>
      <c r="Q5895" s="6"/>
      <c r="R5895" s="6"/>
      <c r="S5895" s="6"/>
      <c r="T5895" s="6"/>
      <c r="U5895" s="6"/>
      <c r="V5895" s="6"/>
      <c r="W5895" s="6"/>
      <c r="X5895" s="6"/>
      <c r="Y5895" s="6"/>
      <c r="Z5895" s="6"/>
      <c r="AA5895" s="6"/>
      <c r="AB5895" s="21"/>
      <c r="AC5895" s="21"/>
      <c r="AD5895" s="21"/>
      <c r="AE5895" s="6"/>
      <c r="AF5895" s="6"/>
      <c r="AG5895" s="6"/>
      <c r="AH5895" s="6"/>
    </row>
    <row r="5896" spans="1:34" x14ac:dyDescent="0.35">
      <c r="A5896" s="20"/>
      <c r="B5896" s="6"/>
      <c r="C5896" s="6"/>
      <c r="D5896" s="6"/>
      <c r="E5896" s="6"/>
      <c r="F5896" s="6"/>
      <c r="G5896" s="6"/>
      <c r="H5896" s="6"/>
      <c r="I5896" s="6"/>
      <c r="J5896" s="6"/>
      <c r="K5896" s="6"/>
      <c r="L5896" s="6"/>
      <c r="M5896" s="6"/>
      <c r="N5896" s="6"/>
      <c r="O5896" s="6"/>
      <c r="P5896" s="6"/>
      <c r="Q5896" s="6"/>
      <c r="R5896" s="6"/>
      <c r="S5896" s="6"/>
      <c r="T5896" s="6"/>
      <c r="U5896" s="6"/>
      <c r="V5896" s="6"/>
      <c r="W5896" s="6"/>
      <c r="X5896" s="6"/>
      <c r="Y5896" s="6"/>
      <c r="Z5896" s="6"/>
      <c r="AA5896" s="6"/>
      <c r="AB5896" s="21"/>
      <c r="AC5896" s="21"/>
      <c r="AD5896" s="21"/>
      <c r="AE5896" s="6"/>
      <c r="AF5896" s="6"/>
      <c r="AG5896" s="6"/>
      <c r="AH5896" s="6"/>
    </row>
    <row r="5897" spans="1:34" x14ac:dyDescent="0.35">
      <c r="A5897" s="20"/>
      <c r="B5897" s="6"/>
      <c r="C5897" s="6"/>
      <c r="D5897" s="6"/>
      <c r="E5897" s="6"/>
      <c r="F5897" s="6"/>
      <c r="G5897" s="6"/>
      <c r="H5897" s="6"/>
      <c r="I5897" s="6"/>
      <c r="J5897" s="6"/>
      <c r="K5897" s="6"/>
      <c r="L5897" s="6"/>
      <c r="M5897" s="6"/>
      <c r="N5897" s="6"/>
      <c r="O5897" s="6"/>
      <c r="P5897" s="6"/>
      <c r="Q5897" s="6"/>
      <c r="R5897" s="6"/>
      <c r="S5897" s="6"/>
      <c r="T5897" s="6"/>
      <c r="U5897" s="6"/>
      <c r="V5897" s="6"/>
      <c r="W5897" s="6"/>
      <c r="X5897" s="6"/>
      <c r="Y5897" s="6"/>
      <c r="Z5897" s="6"/>
      <c r="AA5897" s="6"/>
      <c r="AB5897" s="21"/>
      <c r="AC5897" s="21"/>
      <c r="AD5897" s="21"/>
      <c r="AE5897" s="6"/>
      <c r="AF5897" s="6"/>
      <c r="AG5897" s="6"/>
      <c r="AH5897" s="6"/>
    </row>
    <row r="5898" spans="1:34" x14ac:dyDescent="0.35">
      <c r="A5898" s="20"/>
      <c r="B5898" s="6"/>
      <c r="C5898" s="6"/>
      <c r="D5898" s="6"/>
      <c r="E5898" s="6"/>
      <c r="F5898" s="6"/>
      <c r="G5898" s="6"/>
      <c r="H5898" s="6"/>
      <c r="I5898" s="6"/>
      <c r="J5898" s="6"/>
      <c r="K5898" s="6"/>
      <c r="L5898" s="6"/>
      <c r="M5898" s="6"/>
      <c r="N5898" s="6"/>
      <c r="O5898" s="6"/>
      <c r="P5898" s="6"/>
      <c r="Q5898" s="6"/>
      <c r="R5898" s="6"/>
      <c r="S5898" s="6"/>
      <c r="T5898" s="6"/>
      <c r="U5898" s="6"/>
      <c r="V5898" s="6"/>
      <c r="W5898" s="6"/>
      <c r="X5898" s="6"/>
      <c r="Y5898" s="6"/>
      <c r="Z5898" s="6"/>
      <c r="AA5898" s="6"/>
      <c r="AB5898" s="21"/>
      <c r="AC5898" s="21"/>
      <c r="AD5898" s="21"/>
      <c r="AE5898" s="6"/>
      <c r="AF5898" s="6"/>
      <c r="AG5898" s="6"/>
      <c r="AH5898" s="6"/>
    </row>
    <row r="5899" spans="1:34" x14ac:dyDescent="0.35">
      <c r="A5899" s="20"/>
      <c r="B5899" s="6"/>
      <c r="C5899" s="6"/>
      <c r="D5899" s="6"/>
      <c r="E5899" s="6"/>
      <c r="F5899" s="6"/>
      <c r="G5899" s="6"/>
      <c r="H5899" s="6"/>
      <c r="I5899" s="6"/>
      <c r="J5899" s="6"/>
      <c r="K5899" s="6"/>
      <c r="L5899" s="6"/>
      <c r="M5899" s="6"/>
      <c r="N5899" s="6"/>
      <c r="O5899" s="6"/>
      <c r="P5899" s="6"/>
      <c r="Q5899" s="6"/>
      <c r="R5899" s="6"/>
      <c r="S5899" s="6"/>
      <c r="T5899" s="6"/>
      <c r="U5899" s="6"/>
      <c r="V5899" s="6"/>
      <c r="W5899" s="6"/>
      <c r="X5899" s="6"/>
      <c r="Y5899" s="6"/>
      <c r="Z5899" s="6"/>
      <c r="AA5899" s="6"/>
      <c r="AB5899" s="21"/>
      <c r="AC5899" s="21"/>
      <c r="AD5899" s="21"/>
      <c r="AE5899" s="6"/>
      <c r="AF5899" s="6"/>
      <c r="AG5899" s="6"/>
      <c r="AH5899" s="6"/>
    </row>
    <row r="5900" spans="1:34" x14ac:dyDescent="0.35">
      <c r="A5900" s="20"/>
      <c r="B5900" s="6"/>
      <c r="C5900" s="6"/>
      <c r="D5900" s="6"/>
      <c r="E5900" s="6"/>
      <c r="F5900" s="6"/>
      <c r="G5900" s="6"/>
      <c r="H5900" s="6"/>
      <c r="I5900" s="6"/>
      <c r="J5900" s="6"/>
      <c r="K5900" s="6"/>
      <c r="L5900" s="6"/>
      <c r="M5900" s="6"/>
      <c r="N5900" s="6"/>
      <c r="O5900" s="6"/>
      <c r="P5900" s="6"/>
      <c r="Q5900" s="6"/>
      <c r="R5900" s="6"/>
      <c r="S5900" s="6"/>
      <c r="T5900" s="6"/>
      <c r="U5900" s="6"/>
      <c r="V5900" s="6"/>
      <c r="W5900" s="6"/>
      <c r="X5900" s="6"/>
      <c r="Y5900" s="6"/>
      <c r="Z5900" s="6"/>
      <c r="AA5900" s="6"/>
      <c r="AB5900" s="21"/>
      <c r="AC5900" s="21"/>
      <c r="AD5900" s="21"/>
      <c r="AE5900" s="6"/>
      <c r="AF5900" s="6"/>
      <c r="AG5900" s="6"/>
      <c r="AH5900" s="6"/>
    </row>
    <row r="5901" spans="1:34" x14ac:dyDescent="0.35">
      <c r="A5901" s="20"/>
      <c r="B5901" s="6"/>
      <c r="C5901" s="6"/>
      <c r="D5901" s="6"/>
      <c r="E5901" s="6"/>
      <c r="F5901" s="6"/>
      <c r="G5901" s="6"/>
      <c r="H5901" s="6"/>
      <c r="I5901" s="6"/>
      <c r="J5901" s="6"/>
      <c r="K5901" s="6"/>
      <c r="L5901" s="6"/>
      <c r="M5901" s="6"/>
      <c r="N5901" s="6"/>
      <c r="O5901" s="6"/>
      <c r="P5901" s="6"/>
      <c r="Q5901" s="6"/>
      <c r="R5901" s="6"/>
      <c r="S5901" s="6"/>
      <c r="T5901" s="6"/>
      <c r="U5901" s="6"/>
      <c r="V5901" s="6"/>
      <c r="W5901" s="6"/>
      <c r="X5901" s="6"/>
      <c r="Y5901" s="6"/>
      <c r="Z5901" s="6"/>
      <c r="AA5901" s="6"/>
      <c r="AB5901" s="21"/>
      <c r="AC5901" s="21"/>
      <c r="AD5901" s="21"/>
      <c r="AE5901" s="6"/>
      <c r="AF5901" s="6"/>
      <c r="AG5901" s="6"/>
      <c r="AH5901" s="6"/>
    </row>
    <row r="5902" spans="1:34" x14ac:dyDescent="0.35">
      <c r="A5902" s="20"/>
      <c r="B5902" s="6"/>
      <c r="C5902" s="6"/>
      <c r="D5902" s="6"/>
      <c r="E5902" s="6"/>
      <c r="F5902" s="6"/>
      <c r="G5902" s="6"/>
      <c r="H5902" s="6"/>
      <c r="I5902" s="6"/>
      <c r="J5902" s="6"/>
      <c r="K5902" s="6"/>
      <c r="L5902" s="6"/>
      <c r="M5902" s="6"/>
      <c r="N5902" s="6"/>
      <c r="O5902" s="6"/>
      <c r="P5902" s="6"/>
      <c r="Q5902" s="6"/>
      <c r="R5902" s="6"/>
      <c r="S5902" s="6"/>
      <c r="T5902" s="6"/>
      <c r="U5902" s="6"/>
      <c r="V5902" s="6"/>
      <c r="W5902" s="6"/>
      <c r="X5902" s="6"/>
      <c r="Y5902" s="6"/>
      <c r="Z5902" s="6"/>
      <c r="AA5902" s="6"/>
      <c r="AB5902" s="21"/>
      <c r="AC5902" s="21"/>
      <c r="AD5902" s="21"/>
      <c r="AE5902" s="6"/>
      <c r="AF5902" s="6"/>
      <c r="AG5902" s="6"/>
      <c r="AH5902" s="6"/>
    </row>
    <row r="5903" spans="1:34" x14ac:dyDescent="0.35">
      <c r="A5903" s="20"/>
      <c r="B5903" s="6"/>
      <c r="C5903" s="6"/>
      <c r="D5903" s="6"/>
      <c r="E5903" s="6"/>
      <c r="F5903" s="6"/>
      <c r="G5903" s="6"/>
      <c r="H5903" s="6"/>
      <c r="I5903" s="6"/>
      <c r="J5903" s="6"/>
      <c r="K5903" s="6"/>
      <c r="L5903" s="6"/>
      <c r="M5903" s="6"/>
      <c r="N5903" s="6"/>
      <c r="O5903" s="6"/>
      <c r="P5903" s="6"/>
      <c r="Q5903" s="6"/>
      <c r="R5903" s="6"/>
      <c r="S5903" s="6"/>
      <c r="T5903" s="6"/>
      <c r="U5903" s="6"/>
      <c r="V5903" s="6"/>
      <c r="W5903" s="6"/>
      <c r="X5903" s="6"/>
      <c r="Y5903" s="6"/>
      <c r="Z5903" s="6"/>
      <c r="AA5903" s="6"/>
      <c r="AB5903" s="21"/>
      <c r="AC5903" s="21"/>
      <c r="AD5903" s="21"/>
      <c r="AE5903" s="6"/>
      <c r="AF5903" s="6"/>
      <c r="AG5903" s="6"/>
      <c r="AH5903" s="6"/>
    </row>
    <row r="5904" spans="1:34" x14ac:dyDescent="0.35">
      <c r="A5904" s="20"/>
      <c r="B5904" s="6"/>
      <c r="C5904" s="6"/>
      <c r="D5904" s="6"/>
      <c r="E5904" s="6"/>
      <c r="F5904" s="6"/>
      <c r="G5904" s="6"/>
      <c r="H5904" s="6"/>
      <c r="I5904" s="6"/>
      <c r="J5904" s="6"/>
      <c r="K5904" s="6"/>
      <c r="L5904" s="6"/>
      <c r="M5904" s="6"/>
      <c r="N5904" s="6"/>
      <c r="O5904" s="6"/>
      <c r="P5904" s="6"/>
      <c r="Q5904" s="6"/>
      <c r="R5904" s="6"/>
      <c r="S5904" s="6"/>
      <c r="T5904" s="6"/>
      <c r="U5904" s="6"/>
      <c r="V5904" s="6"/>
      <c r="W5904" s="6"/>
      <c r="X5904" s="6"/>
      <c r="Y5904" s="6"/>
      <c r="Z5904" s="6"/>
      <c r="AA5904" s="6"/>
      <c r="AB5904" s="21"/>
      <c r="AC5904" s="21"/>
      <c r="AD5904" s="21"/>
      <c r="AE5904" s="6"/>
      <c r="AF5904" s="6"/>
      <c r="AG5904" s="6"/>
      <c r="AH5904" s="6"/>
    </row>
    <row r="5905" spans="1:34" x14ac:dyDescent="0.35">
      <c r="A5905" s="20"/>
      <c r="B5905" s="6"/>
      <c r="C5905" s="6"/>
      <c r="D5905" s="6"/>
      <c r="E5905" s="6"/>
      <c r="F5905" s="6"/>
      <c r="G5905" s="6"/>
      <c r="H5905" s="6"/>
      <c r="I5905" s="6"/>
      <c r="J5905" s="6"/>
      <c r="K5905" s="6"/>
      <c r="L5905" s="6"/>
      <c r="M5905" s="6"/>
      <c r="N5905" s="6"/>
      <c r="O5905" s="6"/>
      <c r="P5905" s="6"/>
      <c r="Q5905" s="6"/>
      <c r="R5905" s="6"/>
      <c r="S5905" s="6"/>
      <c r="T5905" s="6"/>
      <c r="U5905" s="6"/>
      <c r="V5905" s="6"/>
      <c r="W5905" s="6"/>
      <c r="X5905" s="6"/>
      <c r="Y5905" s="6"/>
      <c r="Z5905" s="6"/>
      <c r="AA5905" s="6"/>
      <c r="AB5905" s="21"/>
      <c r="AC5905" s="21"/>
      <c r="AD5905" s="21"/>
      <c r="AE5905" s="6"/>
      <c r="AF5905" s="6"/>
      <c r="AG5905" s="6"/>
      <c r="AH5905" s="6"/>
    </row>
    <row r="5906" spans="1:34" x14ac:dyDescent="0.35">
      <c r="A5906" s="20"/>
      <c r="B5906" s="6"/>
      <c r="C5906" s="6"/>
      <c r="D5906" s="6"/>
      <c r="E5906" s="6"/>
      <c r="F5906" s="6"/>
      <c r="G5906" s="6"/>
      <c r="H5906" s="6"/>
      <c r="I5906" s="6"/>
      <c r="J5906" s="6"/>
      <c r="K5906" s="6"/>
      <c r="L5906" s="6"/>
      <c r="M5906" s="6"/>
      <c r="N5906" s="6"/>
      <c r="O5906" s="6"/>
      <c r="P5906" s="6"/>
      <c r="Q5906" s="6"/>
      <c r="R5906" s="6"/>
      <c r="S5906" s="6"/>
      <c r="T5906" s="6"/>
      <c r="U5906" s="6"/>
      <c r="V5906" s="6"/>
      <c r="W5906" s="6"/>
      <c r="X5906" s="6"/>
      <c r="Y5906" s="6"/>
      <c r="Z5906" s="6"/>
      <c r="AA5906" s="6"/>
      <c r="AB5906" s="21"/>
      <c r="AC5906" s="21"/>
      <c r="AD5906" s="21"/>
      <c r="AE5906" s="6"/>
      <c r="AF5906" s="6"/>
      <c r="AG5906" s="6"/>
      <c r="AH5906" s="6"/>
    </row>
    <row r="5907" spans="1:34" x14ac:dyDescent="0.35">
      <c r="A5907" s="20"/>
      <c r="B5907" s="6"/>
      <c r="C5907" s="6"/>
      <c r="D5907" s="6"/>
      <c r="E5907" s="6"/>
      <c r="F5907" s="6"/>
      <c r="G5907" s="6"/>
      <c r="H5907" s="6"/>
      <c r="I5907" s="6"/>
      <c r="J5907" s="6"/>
      <c r="K5907" s="6"/>
      <c r="L5907" s="6"/>
      <c r="M5907" s="6"/>
      <c r="N5907" s="6"/>
      <c r="O5907" s="6"/>
      <c r="P5907" s="6"/>
      <c r="Q5907" s="6"/>
      <c r="R5907" s="6"/>
      <c r="S5907" s="6"/>
      <c r="T5907" s="6"/>
      <c r="U5907" s="6"/>
      <c r="V5907" s="6"/>
      <c r="W5907" s="6"/>
      <c r="X5907" s="6"/>
      <c r="Y5907" s="6"/>
      <c r="Z5907" s="6"/>
      <c r="AA5907" s="6"/>
      <c r="AB5907" s="21"/>
      <c r="AC5907" s="21"/>
      <c r="AD5907" s="21"/>
      <c r="AE5907" s="6"/>
      <c r="AF5907" s="6"/>
      <c r="AG5907" s="6"/>
      <c r="AH5907" s="6"/>
    </row>
    <row r="5908" spans="1:34" x14ac:dyDescent="0.35">
      <c r="A5908" s="20"/>
      <c r="B5908" s="6"/>
      <c r="C5908" s="6"/>
      <c r="D5908" s="6"/>
      <c r="E5908" s="6"/>
      <c r="F5908" s="6"/>
      <c r="G5908" s="6"/>
      <c r="H5908" s="6"/>
      <c r="I5908" s="6"/>
      <c r="J5908" s="6"/>
      <c r="K5908" s="6"/>
      <c r="L5908" s="6"/>
      <c r="M5908" s="6"/>
      <c r="N5908" s="6"/>
      <c r="O5908" s="6"/>
      <c r="P5908" s="6"/>
      <c r="Q5908" s="6"/>
      <c r="R5908" s="6"/>
      <c r="S5908" s="6"/>
      <c r="T5908" s="6"/>
      <c r="U5908" s="6"/>
      <c r="V5908" s="6"/>
      <c r="W5908" s="6"/>
      <c r="X5908" s="6"/>
      <c r="Y5908" s="6"/>
      <c r="Z5908" s="6"/>
      <c r="AA5908" s="6"/>
      <c r="AB5908" s="21"/>
      <c r="AC5908" s="21"/>
      <c r="AD5908" s="21"/>
      <c r="AE5908" s="6"/>
      <c r="AF5908" s="6"/>
      <c r="AG5908" s="6"/>
      <c r="AH5908" s="6"/>
    </row>
    <row r="5909" spans="1:34" x14ac:dyDescent="0.35">
      <c r="A5909" s="20"/>
      <c r="B5909" s="6"/>
      <c r="C5909" s="6"/>
      <c r="D5909" s="6"/>
      <c r="E5909" s="6"/>
      <c r="F5909" s="6"/>
      <c r="G5909" s="6"/>
      <c r="H5909" s="6"/>
      <c r="I5909" s="6"/>
      <c r="J5909" s="6"/>
      <c r="K5909" s="6"/>
      <c r="L5909" s="6"/>
      <c r="M5909" s="6"/>
      <c r="N5909" s="6"/>
      <c r="O5909" s="6"/>
      <c r="P5909" s="6"/>
      <c r="Q5909" s="6"/>
      <c r="R5909" s="6"/>
      <c r="S5909" s="6"/>
      <c r="T5909" s="6"/>
      <c r="U5909" s="6"/>
      <c r="V5909" s="6"/>
      <c r="W5909" s="6"/>
      <c r="X5909" s="6"/>
      <c r="Y5909" s="6"/>
      <c r="Z5909" s="6"/>
      <c r="AA5909" s="6"/>
      <c r="AB5909" s="21"/>
      <c r="AC5909" s="21"/>
      <c r="AD5909" s="21"/>
      <c r="AE5909" s="6"/>
      <c r="AF5909" s="6"/>
      <c r="AG5909" s="6"/>
      <c r="AH5909" s="6"/>
    </row>
    <row r="5910" spans="1:34" x14ac:dyDescent="0.35">
      <c r="A5910" s="20"/>
      <c r="B5910" s="6"/>
      <c r="C5910" s="6"/>
      <c r="D5910" s="6"/>
      <c r="E5910" s="6"/>
      <c r="F5910" s="6"/>
      <c r="G5910" s="6"/>
      <c r="H5910" s="6"/>
      <c r="I5910" s="6"/>
      <c r="J5910" s="6"/>
      <c r="K5910" s="6"/>
      <c r="L5910" s="6"/>
      <c r="M5910" s="6"/>
      <c r="N5910" s="6"/>
      <c r="O5910" s="6"/>
      <c r="P5910" s="6"/>
      <c r="Q5910" s="6"/>
      <c r="R5910" s="6"/>
      <c r="S5910" s="6"/>
      <c r="T5910" s="6"/>
      <c r="U5910" s="6"/>
      <c r="V5910" s="6"/>
      <c r="W5910" s="6"/>
      <c r="X5910" s="6"/>
      <c r="Y5910" s="6"/>
      <c r="Z5910" s="6"/>
      <c r="AA5910" s="6"/>
      <c r="AB5910" s="21"/>
      <c r="AC5910" s="21"/>
      <c r="AD5910" s="21"/>
      <c r="AE5910" s="6"/>
      <c r="AF5910" s="6"/>
      <c r="AG5910" s="6"/>
      <c r="AH5910" s="6"/>
    </row>
    <row r="5911" spans="1:34" x14ac:dyDescent="0.35">
      <c r="A5911" s="20"/>
      <c r="B5911" s="6"/>
      <c r="C5911" s="6"/>
      <c r="D5911" s="6"/>
      <c r="E5911" s="6"/>
      <c r="F5911" s="6"/>
      <c r="G5911" s="6"/>
      <c r="H5911" s="6"/>
      <c r="I5911" s="6"/>
      <c r="J5911" s="6"/>
      <c r="K5911" s="6"/>
      <c r="L5911" s="6"/>
      <c r="M5911" s="6"/>
      <c r="N5911" s="6"/>
      <c r="O5911" s="6"/>
      <c r="P5911" s="6"/>
      <c r="Q5911" s="6"/>
      <c r="R5911" s="6"/>
      <c r="S5911" s="6"/>
      <c r="T5911" s="6"/>
      <c r="U5911" s="6"/>
      <c r="V5911" s="6"/>
      <c r="W5911" s="6"/>
      <c r="X5911" s="6"/>
      <c r="Y5911" s="6"/>
      <c r="Z5911" s="6"/>
      <c r="AA5911" s="6"/>
      <c r="AB5911" s="21"/>
      <c r="AC5911" s="21"/>
      <c r="AD5911" s="21"/>
      <c r="AE5911" s="6"/>
      <c r="AF5911" s="6"/>
      <c r="AG5911" s="6"/>
      <c r="AH5911" s="6"/>
    </row>
    <row r="5912" spans="1:34" x14ac:dyDescent="0.35">
      <c r="A5912" s="20"/>
      <c r="B5912" s="6"/>
      <c r="C5912" s="6"/>
      <c r="D5912" s="6"/>
      <c r="E5912" s="6"/>
      <c r="F5912" s="6"/>
      <c r="G5912" s="6"/>
      <c r="H5912" s="6"/>
      <c r="I5912" s="6"/>
      <c r="J5912" s="6"/>
      <c r="K5912" s="6"/>
      <c r="L5912" s="6"/>
      <c r="M5912" s="6"/>
      <c r="N5912" s="6"/>
      <c r="O5912" s="6"/>
      <c r="P5912" s="6"/>
      <c r="Q5912" s="6"/>
      <c r="R5912" s="6"/>
      <c r="S5912" s="6"/>
      <c r="T5912" s="6"/>
      <c r="U5912" s="6"/>
      <c r="V5912" s="6"/>
      <c r="W5912" s="6"/>
      <c r="X5912" s="6"/>
      <c r="Y5912" s="6"/>
      <c r="Z5912" s="6"/>
      <c r="AA5912" s="6"/>
      <c r="AB5912" s="21"/>
      <c r="AC5912" s="21"/>
      <c r="AD5912" s="21"/>
      <c r="AE5912" s="6"/>
      <c r="AF5912" s="6"/>
      <c r="AG5912" s="6"/>
      <c r="AH5912" s="6"/>
    </row>
    <row r="5913" spans="1:34" x14ac:dyDescent="0.35">
      <c r="A5913" s="20"/>
      <c r="B5913" s="6"/>
      <c r="C5913" s="6"/>
      <c r="D5913" s="6"/>
      <c r="E5913" s="6"/>
      <c r="F5913" s="6"/>
      <c r="G5913" s="6"/>
      <c r="H5913" s="6"/>
      <c r="I5913" s="6"/>
      <c r="J5913" s="6"/>
      <c r="K5913" s="6"/>
      <c r="L5913" s="6"/>
      <c r="M5913" s="6"/>
      <c r="N5913" s="6"/>
      <c r="O5913" s="6"/>
      <c r="P5913" s="6"/>
      <c r="Q5913" s="6"/>
      <c r="R5913" s="6"/>
      <c r="S5913" s="6"/>
      <c r="T5913" s="6"/>
      <c r="U5913" s="6"/>
      <c r="V5913" s="6"/>
      <c r="W5913" s="6"/>
      <c r="X5913" s="6"/>
      <c r="Y5913" s="6"/>
      <c r="Z5913" s="6"/>
      <c r="AA5913" s="6"/>
      <c r="AB5913" s="21"/>
      <c r="AC5913" s="21"/>
      <c r="AD5913" s="21"/>
      <c r="AE5913" s="6"/>
      <c r="AF5913" s="6"/>
      <c r="AG5913" s="6"/>
      <c r="AH5913" s="6"/>
    </row>
    <row r="5914" spans="1:34" x14ac:dyDescent="0.35">
      <c r="A5914" s="20"/>
      <c r="B5914" s="6"/>
      <c r="C5914" s="6"/>
      <c r="D5914" s="6"/>
      <c r="E5914" s="6"/>
      <c r="F5914" s="6"/>
      <c r="G5914" s="6"/>
      <c r="H5914" s="6"/>
      <c r="I5914" s="6"/>
      <c r="J5914" s="6"/>
      <c r="K5914" s="6"/>
      <c r="L5914" s="6"/>
      <c r="M5914" s="6"/>
      <c r="N5914" s="6"/>
      <c r="O5914" s="6"/>
      <c r="P5914" s="6"/>
      <c r="Q5914" s="6"/>
      <c r="R5914" s="6"/>
      <c r="S5914" s="6"/>
      <c r="T5914" s="6"/>
      <c r="U5914" s="6"/>
      <c r="V5914" s="6"/>
      <c r="W5914" s="6"/>
      <c r="X5914" s="6"/>
      <c r="Y5914" s="6"/>
      <c r="Z5914" s="6"/>
      <c r="AA5914" s="6"/>
      <c r="AB5914" s="21"/>
      <c r="AC5914" s="21"/>
      <c r="AD5914" s="21"/>
      <c r="AE5914" s="6"/>
      <c r="AF5914" s="6"/>
      <c r="AG5914" s="6"/>
      <c r="AH5914" s="6"/>
    </row>
    <row r="5915" spans="1:34" x14ac:dyDescent="0.35">
      <c r="A5915" s="20"/>
      <c r="B5915" s="6"/>
      <c r="C5915" s="6"/>
      <c r="D5915" s="6"/>
      <c r="E5915" s="6"/>
      <c r="F5915" s="6"/>
      <c r="G5915" s="6"/>
      <c r="H5915" s="6"/>
      <c r="I5915" s="6"/>
      <c r="J5915" s="6"/>
      <c r="K5915" s="6"/>
      <c r="L5915" s="6"/>
      <c r="M5915" s="6"/>
      <c r="N5915" s="6"/>
      <c r="O5915" s="6"/>
      <c r="P5915" s="6"/>
      <c r="Q5915" s="6"/>
      <c r="R5915" s="6"/>
      <c r="S5915" s="6"/>
      <c r="T5915" s="6"/>
      <c r="U5915" s="6"/>
      <c r="V5915" s="6"/>
      <c r="W5915" s="6"/>
      <c r="X5915" s="6"/>
      <c r="Y5915" s="6"/>
      <c r="Z5915" s="6"/>
      <c r="AA5915" s="6"/>
      <c r="AB5915" s="21"/>
      <c r="AC5915" s="21"/>
      <c r="AD5915" s="21"/>
      <c r="AE5915" s="6"/>
      <c r="AF5915" s="6"/>
      <c r="AG5915" s="6"/>
      <c r="AH5915" s="6"/>
    </row>
    <row r="5916" spans="1:34" x14ac:dyDescent="0.35">
      <c r="A5916" s="20"/>
      <c r="B5916" s="6"/>
      <c r="C5916" s="6"/>
      <c r="D5916" s="6"/>
      <c r="E5916" s="6"/>
      <c r="F5916" s="6"/>
      <c r="G5916" s="6"/>
      <c r="H5916" s="6"/>
      <c r="I5916" s="6"/>
      <c r="J5916" s="6"/>
      <c r="K5916" s="6"/>
      <c r="L5916" s="6"/>
      <c r="M5916" s="6"/>
      <c r="N5916" s="6"/>
      <c r="O5916" s="6"/>
      <c r="P5916" s="6"/>
      <c r="Q5916" s="6"/>
      <c r="R5916" s="6"/>
      <c r="S5916" s="6"/>
      <c r="T5916" s="6"/>
      <c r="U5916" s="6"/>
      <c r="V5916" s="6"/>
      <c r="W5916" s="6"/>
      <c r="X5916" s="6"/>
      <c r="Y5916" s="6"/>
      <c r="Z5916" s="6"/>
      <c r="AA5916" s="6"/>
      <c r="AB5916" s="21"/>
      <c r="AC5916" s="21"/>
      <c r="AD5916" s="21"/>
      <c r="AE5916" s="6"/>
      <c r="AF5916" s="6"/>
      <c r="AG5916" s="6"/>
      <c r="AH5916" s="6"/>
    </row>
    <row r="5917" spans="1:34" x14ac:dyDescent="0.35">
      <c r="A5917" s="20"/>
      <c r="B5917" s="6"/>
      <c r="C5917" s="6"/>
      <c r="D5917" s="6"/>
      <c r="E5917" s="6"/>
      <c r="F5917" s="6"/>
      <c r="G5917" s="6"/>
      <c r="H5917" s="6"/>
      <c r="I5917" s="6"/>
      <c r="J5917" s="6"/>
      <c r="K5917" s="6"/>
      <c r="L5917" s="6"/>
      <c r="M5917" s="6"/>
      <c r="N5917" s="6"/>
      <c r="O5917" s="6"/>
      <c r="P5917" s="6"/>
      <c r="Q5917" s="6"/>
      <c r="R5917" s="6"/>
      <c r="S5917" s="6"/>
      <c r="T5917" s="6"/>
      <c r="U5917" s="6"/>
      <c r="V5917" s="6"/>
      <c r="W5917" s="6"/>
      <c r="X5917" s="6"/>
      <c r="Y5917" s="6"/>
      <c r="Z5917" s="6"/>
      <c r="AA5917" s="6"/>
      <c r="AB5917" s="21"/>
      <c r="AC5917" s="21"/>
      <c r="AD5917" s="21"/>
      <c r="AE5917" s="6"/>
      <c r="AF5917" s="6"/>
      <c r="AG5917" s="6"/>
      <c r="AH5917" s="6"/>
    </row>
    <row r="5918" spans="1:34" x14ac:dyDescent="0.35">
      <c r="A5918" s="20"/>
      <c r="B5918" s="6"/>
      <c r="C5918" s="6"/>
      <c r="D5918" s="6"/>
      <c r="E5918" s="6"/>
      <c r="F5918" s="6"/>
      <c r="G5918" s="6"/>
      <c r="H5918" s="6"/>
      <c r="I5918" s="6"/>
      <c r="J5918" s="6"/>
      <c r="K5918" s="6"/>
      <c r="L5918" s="6"/>
      <c r="M5918" s="6"/>
      <c r="N5918" s="6"/>
      <c r="O5918" s="6"/>
      <c r="P5918" s="6"/>
      <c r="Q5918" s="6"/>
      <c r="R5918" s="6"/>
      <c r="S5918" s="6"/>
      <c r="T5918" s="6"/>
      <c r="U5918" s="6"/>
      <c r="V5918" s="6"/>
      <c r="W5918" s="6"/>
      <c r="X5918" s="6"/>
      <c r="Y5918" s="6"/>
      <c r="Z5918" s="6"/>
      <c r="AA5918" s="6"/>
      <c r="AB5918" s="21"/>
      <c r="AC5918" s="21"/>
      <c r="AD5918" s="21"/>
      <c r="AE5918" s="6"/>
      <c r="AF5918" s="6"/>
      <c r="AG5918" s="6"/>
      <c r="AH5918" s="6"/>
    </row>
    <row r="5919" spans="1:34" x14ac:dyDescent="0.35">
      <c r="A5919" s="20"/>
      <c r="B5919" s="6"/>
      <c r="C5919" s="6"/>
      <c r="D5919" s="6"/>
      <c r="E5919" s="6"/>
      <c r="F5919" s="6"/>
      <c r="G5919" s="6"/>
      <c r="H5919" s="6"/>
      <c r="I5919" s="6"/>
      <c r="J5919" s="6"/>
      <c r="K5919" s="6"/>
      <c r="L5919" s="6"/>
      <c r="M5919" s="6"/>
      <c r="N5919" s="6"/>
      <c r="O5919" s="6"/>
      <c r="P5919" s="6"/>
      <c r="Q5919" s="6"/>
      <c r="R5919" s="6"/>
      <c r="S5919" s="6"/>
      <c r="T5919" s="6"/>
      <c r="U5919" s="6"/>
      <c r="V5919" s="6"/>
      <c r="W5919" s="6"/>
      <c r="X5919" s="6"/>
      <c r="Y5919" s="6"/>
      <c r="Z5919" s="6"/>
      <c r="AA5919" s="6"/>
      <c r="AB5919" s="21"/>
      <c r="AC5919" s="21"/>
      <c r="AD5919" s="21"/>
      <c r="AE5919" s="6"/>
      <c r="AF5919" s="6"/>
      <c r="AG5919" s="6"/>
      <c r="AH5919" s="6"/>
    </row>
    <row r="5920" spans="1:34" x14ac:dyDescent="0.35">
      <c r="A5920" s="20"/>
      <c r="B5920" s="6"/>
      <c r="C5920" s="6"/>
      <c r="D5920" s="6"/>
      <c r="E5920" s="6"/>
      <c r="F5920" s="6"/>
      <c r="G5920" s="6"/>
      <c r="H5920" s="6"/>
      <c r="I5920" s="6"/>
      <c r="J5920" s="6"/>
      <c r="K5920" s="6"/>
      <c r="L5920" s="6"/>
      <c r="M5920" s="6"/>
      <c r="N5920" s="6"/>
      <c r="O5920" s="6"/>
      <c r="P5920" s="6"/>
      <c r="Q5920" s="6"/>
      <c r="R5920" s="6"/>
      <c r="S5920" s="6"/>
      <c r="T5920" s="6"/>
      <c r="U5920" s="6"/>
      <c r="V5920" s="6"/>
      <c r="W5920" s="6"/>
      <c r="X5920" s="6"/>
      <c r="Y5920" s="6"/>
      <c r="Z5920" s="6"/>
      <c r="AA5920" s="6"/>
      <c r="AB5920" s="21"/>
      <c r="AC5920" s="21"/>
      <c r="AD5920" s="21"/>
      <c r="AE5920" s="6"/>
      <c r="AF5920" s="6"/>
      <c r="AG5920" s="6"/>
      <c r="AH5920" s="6"/>
    </row>
    <row r="5921" spans="1:34" x14ac:dyDescent="0.35">
      <c r="A5921" s="20"/>
      <c r="B5921" s="6"/>
      <c r="C5921" s="6"/>
      <c r="D5921" s="6"/>
      <c r="E5921" s="6"/>
      <c r="F5921" s="6"/>
      <c r="G5921" s="6"/>
      <c r="H5921" s="6"/>
      <c r="I5921" s="6"/>
      <c r="J5921" s="6"/>
      <c r="K5921" s="6"/>
      <c r="L5921" s="6"/>
      <c r="M5921" s="6"/>
      <c r="N5921" s="6"/>
      <c r="O5921" s="6"/>
      <c r="P5921" s="6"/>
      <c r="Q5921" s="6"/>
      <c r="R5921" s="6"/>
      <c r="S5921" s="6"/>
      <c r="T5921" s="6"/>
      <c r="U5921" s="6"/>
      <c r="V5921" s="6"/>
      <c r="W5921" s="6"/>
      <c r="X5921" s="6"/>
      <c r="Y5921" s="6"/>
      <c r="Z5921" s="6"/>
      <c r="AA5921" s="6"/>
      <c r="AB5921" s="21"/>
      <c r="AC5921" s="21"/>
      <c r="AD5921" s="21"/>
      <c r="AE5921" s="6"/>
      <c r="AF5921" s="6"/>
      <c r="AG5921" s="6"/>
      <c r="AH5921" s="6"/>
    </row>
    <row r="5922" spans="1:34" x14ac:dyDescent="0.35">
      <c r="A5922" s="20"/>
      <c r="B5922" s="6"/>
      <c r="C5922" s="6"/>
      <c r="D5922" s="6"/>
      <c r="E5922" s="6"/>
      <c r="F5922" s="6"/>
      <c r="G5922" s="6"/>
      <c r="H5922" s="6"/>
      <c r="I5922" s="6"/>
      <c r="J5922" s="6"/>
      <c r="K5922" s="6"/>
      <c r="L5922" s="6"/>
      <c r="M5922" s="6"/>
      <c r="N5922" s="6"/>
      <c r="O5922" s="6"/>
      <c r="P5922" s="6"/>
      <c r="Q5922" s="6"/>
      <c r="R5922" s="6"/>
      <c r="S5922" s="6"/>
      <c r="T5922" s="6"/>
      <c r="U5922" s="6"/>
      <c r="V5922" s="6"/>
      <c r="W5922" s="6"/>
      <c r="X5922" s="6"/>
      <c r="Y5922" s="6"/>
      <c r="Z5922" s="6"/>
      <c r="AA5922" s="6"/>
      <c r="AB5922" s="21"/>
      <c r="AC5922" s="21"/>
      <c r="AD5922" s="21"/>
      <c r="AE5922" s="6"/>
      <c r="AF5922" s="6"/>
      <c r="AG5922" s="6"/>
      <c r="AH5922" s="6"/>
    </row>
    <row r="5923" spans="1:34" x14ac:dyDescent="0.35">
      <c r="A5923" s="20"/>
      <c r="B5923" s="6"/>
      <c r="C5923" s="6"/>
      <c r="D5923" s="6"/>
      <c r="E5923" s="6"/>
      <c r="F5923" s="6"/>
      <c r="G5923" s="6"/>
      <c r="H5923" s="6"/>
      <c r="I5923" s="6"/>
      <c r="J5923" s="6"/>
      <c r="K5923" s="6"/>
      <c r="L5923" s="6"/>
      <c r="M5923" s="6"/>
      <c r="N5923" s="6"/>
      <c r="O5923" s="6"/>
      <c r="P5923" s="6"/>
      <c r="Q5923" s="6"/>
      <c r="R5923" s="6"/>
      <c r="S5923" s="6"/>
      <c r="T5923" s="6"/>
      <c r="U5923" s="6"/>
      <c r="V5923" s="6"/>
      <c r="W5923" s="6"/>
      <c r="X5923" s="6"/>
      <c r="Y5923" s="6"/>
      <c r="Z5923" s="6"/>
      <c r="AA5923" s="6"/>
      <c r="AB5923" s="21"/>
      <c r="AC5923" s="21"/>
      <c r="AD5923" s="21"/>
      <c r="AE5923" s="6"/>
      <c r="AF5923" s="6"/>
      <c r="AG5923" s="6"/>
      <c r="AH5923" s="6"/>
    </row>
    <row r="5924" spans="1:34" x14ac:dyDescent="0.35">
      <c r="A5924" s="20"/>
      <c r="B5924" s="6"/>
      <c r="C5924" s="6"/>
      <c r="D5924" s="6"/>
      <c r="E5924" s="6"/>
      <c r="F5924" s="6"/>
      <c r="G5924" s="6"/>
      <c r="H5924" s="6"/>
      <c r="I5924" s="6"/>
      <c r="J5924" s="6"/>
      <c r="K5924" s="6"/>
      <c r="L5924" s="6"/>
      <c r="M5924" s="6"/>
      <c r="N5924" s="6"/>
      <c r="O5924" s="6"/>
      <c r="P5924" s="6"/>
      <c r="Q5924" s="6"/>
      <c r="R5924" s="6"/>
      <c r="S5924" s="6"/>
      <c r="T5924" s="6"/>
      <c r="U5924" s="6"/>
      <c r="V5924" s="6"/>
      <c r="W5924" s="6"/>
      <c r="X5924" s="6"/>
      <c r="Y5924" s="6"/>
      <c r="Z5924" s="6"/>
      <c r="AA5924" s="6"/>
      <c r="AB5924" s="21"/>
      <c r="AC5924" s="21"/>
      <c r="AD5924" s="21"/>
      <c r="AE5924" s="6"/>
      <c r="AF5924" s="6"/>
      <c r="AG5924" s="6"/>
      <c r="AH5924" s="6"/>
    </row>
    <row r="5925" spans="1:34" x14ac:dyDescent="0.35">
      <c r="A5925" s="20"/>
      <c r="B5925" s="6"/>
      <c r="C5925" s="6"/>
      <c r="D5925" s="6"/>
      <c r="E5925" s="6"/>
      <c r="F5925" s="6"/>
      <c r="G5925" s="6"/>
      <c r="H5925" s="6"/>
      <c r="I5925" s="6"/>
      <c r="J5925" s="6"/>
      <c r="K5925" s="6"/>
      <c r="L5925" s="6"/>
      <c r="M5925" s="6"/>
      <c r="N5925" s="6"/>
      <c r="O5925" s="6"/>
      <c r="P5925" s="6"/>
      <c r="Q5925" s="6"/>
      <c r="R5925" s="6"/>
      <c r="S5925" s="6"/>
      <c r="T5925" s="6"/>
      <c r="U5925" s="6"/>
      <c r="V5925" s="6"/>
      <c r="W5925" s="6"/>
      <c r="X5925" s="6"/>
      <c r="Y5925" s="6"/>
      <c r="Z5925" s="6"/>
      <c r="AA5925" s="6"/>
      <c r="AB5925" s="21"/>
      <c r="AC5925" s="21"/>
      <c r="AD5925" s="21"/>
      <c r="AE5925" s="6"/>
      <c r="AF5925" s="6"/>
      <c r="AG5925" s="6"/>
      <c r="AH5925" s="6"/>
    </row>
    <row r="5926" spans="1:34" x14ac:dyDescent="0.35">
      <c r="A5926" s="20"/>
      <c r="B5926" s="6"/>
      <c r="C5926" s="6"/>
      <c r="D5926" s="6"/>
      <c r="E5926" s="6"/>
      <c r="F5926" s="6"/>
      <c r="G5926" s="6"/>
      <c r="H5926" s="6"/>
      <c r="I5926" s="6"/>
      <c r="J5926" s="6"/>
      <c r="K5926" s="6"/>
      <c r="L5926" s="6"/>
      <c r="M5926" s="6"/>
      <c r="N5926" s="6"/>
      <c r="O5926" s="6"/>
      <c r="P5926" s="6"/>
      <c r="Q5926" s="6"/>
      <c r="R5926" s="6"/>
      <c r="S5926" s="6"/>
      <c r="T5926" s="6"/>
      <c r="U5926" s="6"/>
      <c r="V5926" s="6"/>
      <c r="W5926" s="6"/>
      <c r="X5926" s="6"/>
      <c r="Y5926" s="6"/>
      <c r="Z5926" s="6"/>
      <c r="AA5926" s="6"/>
      <c r="AB5926" s="21"/>
      <c r="AC5926" s="21"/>
      <c r="AD5926" s="21"/>
      <c r="AE5926" s="6"/>
      <c r="AF5926" s="6"/>
      <c r="AG5926" s="6"/>
      <c r="AH5926" s="6"/>
    </row>
    <row r="5927" spans="1:34" x14ac:dyDescent="0.35">
      <c r="A5927" s="20"/>
      <c r="B5927" s="6"/>
      <c r="C5927" s="6"/>
      <c r="D5927" s="6"/>
      <c r="E5927" s="6"/>
      <c r="F5927" s="6"/>
      <c r="G5927" s="6"/>
      <c r="H5927" s="6"/>
      <c r="I5927" s="6"/>
      <c r="J5927" s="6"/>
      <c r="K5927" s="6"/>
      <c r="L5927" s="6"/>
      <c r="M5927" s="6"/>
      <c r="N5927" s="6"/>
      <c r="O5927" s="6"/>
      <c r="P5927" s="6"/>
      <c r="Q5927" s="6"/>
      <c r="R5927" s="6"/>
      <c r="S5927" s="6"/>
      <c r="T5927" s="6"/>
      <c r="U5927" s="6"/>
      <c r="V5927" s="6"/>
      <c r="W5927" s="6"/>
      <c r="X5927" s="6"/>
      <c r="Y5927" s="6"/>
      <c r="Z5927" s="6"/>
      <c r="AA5927" s="6"/>
      <c r="AB5927" s="21"/>
      <c r="AC5927" s="21"/>
      <c r="AD5927" s="21"/>
      <c r="AE5927" s="6"/>
      <c r="AF5927" s="6"/>
      <c r="AG5927" s="6"/>
      <c r="AH5927" s="6"/>
    </row>
    <row r="5928" spans="1:34" x14ac:dyDescent="0.35">
      <c r="A5928" s="20"/>
      <c r="B5928" s="6"/>
      <c r="C5928" s="6"/>
      <c r="D5928" s="6"/>
      <c r="E5928" s="6"/>
      <c r="F5928" s="6"/>
      <c r="G5928" s="6"/>
      <c r="H5928" s="6"/>
      <c r="I5928" s="6"/>
      <c r="J5928" s="6"/>
      <c r="K5928" s="6"/>
      <c r="L5928" s="6"/>
      <c r="M5928" s="6"/>
      <c r="N5928" s="6"/>
      <c r="O5928" s="6"/>
      <c r="P5928" s="6"/>
      <c r="Q5928" s="6"/>
      <c r="R5928" s="6"/>
      <c r="S5928" s="6"/>
      <c r="T5928" s="6"/>
      <c r="U5928" s="6"/>
      <c r="V5928" s="6"/>
      <c r="W5928" s="6"/>
      <c r="X5928" s="6"/>
      <c r="Y5928" s="6"/>
      <c r="Z5928" s="6"/>
      <c r="AA5928" s="6"/>
      <c r="AB5928" s="21"/>
      <c r="AC5928" s="21"/>
      <c r="AD5928" s="21"/>
      <c r="AE5928" s="6"/>
      <c r="AF5928" s="6"/>
      <c r="AG5928" s="6"/>
      <c r="AH5928" s="6"/>
    </row>
    <row r="5929" spans="1:34" x14ac:dyDescent="0.35">
      <c r="A5929" s="20"/>
      <c r="B5929" s="6"/>
      <c r="C5929" s="6"/>
      <c r="D5929" s="6"/>
      <c r="E5929" s="6"/>
      <c r="F5929" s="6"/>
      <c r="G5929" s="6"/>
      <c r="H5929" s="6"/>
      <c r="I5929" s="6"/>
      <c r="J5929" s="6"/>
      <c r="K5929" s="6"/>
      <c r="L5929" s="6"/>
      <c r="M5929" s="6"/>
      <c r="N5929" s="6"/>
      <c r="O5929" s="6"/>
      <c r="P5929" s="6"/>
      <c r="Q5929" s="6"/>
      <c r="R5929" s="6"/>
      <c r="S5929" s="6"/>
      <c r="T5929" s="6"/>
      <c r="U5929" s="6"/>
      <c r="V5929" s="6"/>
      <c r="W5929" s="6"/>
      <c r="X5929" s="6"/>
      <c r="Y5929" s="6"/>
      <c r="Z5929" s="6"/>
      <c r="AA5929" s="6"/>
      <c r="AB5929" s="21"/>
      <c r="AC5929" s="21"/>
      <c r="AD5929" s="21"/>
      <c r="AE5929" s="6"/>
      <c r="AF5929" s="6"/>
      <c r="AG5929" s="6"/>
      <c r="AH5929" s="6"/>
    </row>
    <row r="5930" spans="1:34" x14ac:dyDescent="0.35">
      <c r="A5930" s="20"/>
      <c r="B5930" s="6"/>
      <c r="C5930" s="6"/>
      <c r="D5930" s="6"/>
      <c r="E5930" s="6"/>
      <c r="F5930" s="6"/>
      <c r="G5930" s="6"/>
      <c r="H5930" s="6"/>
      <c r="I5930" s="6"/>
      <c r="J5930" s="6"/>
      <c r="K5930" s="6"/>
      <c r="L5930" s="6"/>
      <c r="M5930" s="6"/>
      <c r="N5930" s="6"/>
      <c r="O5930" s="6"/>
      <c r="P5930" s="6"/>
      <c r="Q5930" s="6"/>
      <c r="R5930" s="6"/>
      <c r="S5930" s="6"/>
      <c r="T5930" s="6"/>
      <c r="U5930" s="6"/>
      <c r="V5930" s="6"/>
      <c r="W5930" s="6"/>
      <c r="X5930" s="6"/>
      <c r="Y5930" s="6"/>
      <c r="Z5930" s="6"/>
      <c r="AA5930" s="6"/>
      <c r="AB5930" s="21"/>
      <c r="AC5930" s="21"/>
      <c r="AD5930" s="21"/>
      <c r="AE5930" s="6"/>
      <c r="AF5930" s="6"/>
      <c r="AG5930" s="6"/>
      <c r="AH5930" s="6"/>
    </row>
    <row r="5931" spans="1:34" x14ac:dyDescent="0.35">
      <c r="A5931" s="20"/>
      <c r="B5931" s="6"/>
      <c r="C5931" s="6"/>
      <c r="D5931" s="6"/>
      <c r="E5931" s="6"/>
      <c r="F5931" s="6"/>
      <c r="G5931" s="6"/>
      <c r="H5931" s="6"/>
      <c r="I5931" s="6"/>
      <c r="J5931" s="6"/>
      <c r="K5931" s="6"/>
      <c r="L5931" s="6"/>
      <c r="M5931" s="6"/>
      <c r="N5931" s="6"/>
      <c r="O5931" s="6"/>
      <c r="P5931" s="6"/>
      <c r="Q5931" s="6"/>
      <c r="R5931" s="6"/>
      <c r="S5931" s="6"/>
      <c r="T5931" s="6"/>
      <c r="U5931" s="6"/>
      <c r="V5931" s="6"/>
      <c r="W5931" s="6"/>
      <c r="X5931" s="6"/>
      <c r="Y5931" s="6"/>
      <c r="Z5931" s="6"/>
      <c r="AA5931" s="6"/>
      <c r="AB5931" s="21"/>
      <c r="AC5931" s="21"/>
      <c r="AD5931" s="21"/>
      <c r="AE5931" s="6"/>
      <c r="AF5931" s="6"/>
      <c r="AG5931" s="6"/>
      <c r="AH5931" s="6"/>
    </row>
    <row r="5932" spans="1:34" x14ac:dyDescent="0.35">
      <c r="A5932" s="20"/>
      <c r="B5932" s="6"/>
      <c r="C5932" s="6"/>
      <c r="D5932" s="6"/>
      <c r="E5932" s="6"/>
      <c r="F5932" s="6"/>
      <c r="G5932" s="6"/>
      <c r="H5932" s="6"/>
      <c r="I5932" s="6"/>
      <c r="J5932" s="6"/>
      <c r="K5932" s="6"/>
      <c r="L5932" s="6"/>
      <c r="M5932" s="6"/>
      <c r="N5932" s="6"/>
      <c r="O5932" s="6"/>
      <c r="P5932" s="6"/>
      <c r="Q5932" s="6"/>
      <c r="R5932" s="6"/>
      <c r="S5932" s="6"/>
      <c r="T5932" s="6"/>
      <c r="U5932" s="6"/>
      <c r="V5932" s="6"/>
      <c r="W5932" s="6"/>
      <c r="X5932" s="6"/>
      <c r="Y5932" s="6"/>
      <c r="Z5932" s="6"/>
      <c r="AA5932" s="6"/>
      <c r="AB5932" s="21"/>
      <c r="AC5932" s="21"/>
      <c r="AD5932" s="21"/>
      <c r="AE5932" s="6"/>
      <c r="AF5932" s="6"/>
      <c r="AG5932" s="6"/>
      <c r="AH5932" s="6"/>
    </row>
    <row r="5933" spans="1:34" x14ac:dyDescent="0.35">
      <c r="A5933" s="20"/>
      <c r="B5933" s="6"/>
      <c r="C5933" s="6"/>
      <c r="D5933" s="6"/>
      <c r="E5933" s="6"/>
      <c r="F5933" s="6"/>
      <c r="G5933" s="6"/>
      <c r="H5933" s="6"/>
      <c r="I5933" s="6"/>
      <c r="J5933" s="6"/>
      <c r="K5933" s="6"/>
      <c r="L5933" s="6"/>
      <c r="M5933" s="6"/>
      <c r="N5933" s="6"/>
      <c r="O5933" s="6"/>
      <c r="P5933" s="6"/>
      <c r="Q5933" s="6"/>
      <c r="R5933" s="6"/>
      <c r="S5933" s="6"/>
      <c r="T5933" s="6"/>
      <c r="U5933" s="6"/>
      <c r="V5933" s="6"/>
      <c r="W5933" s="6"/>
      <c r="X5933" s="6"/>
      <c r="Y5933" s="6"/>
      <c r="Z5933" s="6"/>
      <c r="AA5933" s="6"/>
      <c r="AB5933" s="21"/>
      <c r="AC5933" s="21"/>
      <c r="AD5933" s="21"/>
      <c r="AE5933" s="6"/>
      <c r="AF5933" s="6"/>
      <c r="AG5933" s="6"/>
      <c r="AH5933" s="6"/>
    </row>
    <row r="5934" spans="1:34" x14ac:dyDescent="0.35">
      <c r="A5934" s="20"/>
      <c r="B5934" s="6"/>
      <c r="C5934" s="6"/>
      <c r="D5934" s="6"/>
      <c r="E5934" s="6"/>
      <c r="F5934" s="6"/>
      <c r="G5934" s="6"/>
      <c r="H5934" s="6"/>
      <c r="I5934" s="6"/>
      <c r="J5934" s="6"/>
      <c r="K5934" s="6"/>
      <c r="L5934" s="6"/>
      <c r="M5934" s="6"/>
      <c r="N5934" s="6"/>
      <c r="O5934" s="6"/>
      <c r="P5934" s="6"/>
      <c r="Q5934" s="6"/>
      <c r="R5934" s="6"/>
      <c r="S5934" s="6"/>
      <c r="T5934" s="6"/>
      <c r="U5934" s="6"/>
      <c r="V5934" s="6"/>
      <c r="W5934" s="6"/>
      <c r="X5934" s="6"/>
      <c r="Y5934" s="6"/>
      <c r="Z5934" s="6"/>
      <c r="AA5934" s="6"/>
      <c r="AB5934" s="21"/>
      <c r="AC5934" s="21"/>
      <c r="AD5934" s="21"/>
      <c r="AE5934" s="6"/>
      <c r="AF5934" s="6"/>
      <c r="AG5934" s="6"/>
      <c r="AH5934" s="6"/>
    </row>
    <row r="5935" spans="1:34" x14ac:dyDescent="0.35">
      <c r="A5935" s="20"/>
      <c r="B5935" s="6"/>
      <c r="C5935" s="6"/>
      <c r="D5935" s="6"/>
      <c r="E5935" s="6"/>
      <c r="F5935" s="6"/>
      <c r="G5935" s="6"/>
      <c r="H5935" s="6"/>
      <c r="I5935" s="6"/>
      <c r="J5935" s="6"/>
      <c r="K5935" s="6"/>
      <c r="L5935" s="6"/>
      <c r="M5935" s="6"/>
      <c r="N5935" s="6"/>
      <c r="O5935" s="6"/>
      <c r="P5935" s="6"/>
      <c r="Q5935" s="6"/>
      <c r="R5935" s="6"/>
      <c r="S5935" s="6"/>
      <c r="T5935" s="6"/>
      <c r="U5935" s="6"/>
      <c r="V5935" s="6"/>
      <c r="W5935" s="6"/>
      <c r="X5935" s="6"/>
      <c r="Y5935" s="6"/>
      <c r="Z5935" s="6"/>
      <c r="AA5935" s="6"/>
      <c r="AB5935" s="21"/>
      <c r="AC5935" s="21"/>
      <c r="AD5935" s="21"/>
      <c r="AE5935" s="6"/>
      <c r="AF5935" s="6"/>
      <c r="AG5935" s="6"/>
      <c r="AH5935" s="6"/>
    </row>
    <row r="5936" spans="1:34" x14ac:dyDescent="0.35">
      <c r="A5936" s="20"/>
      <c r="B5936" s="6"/>
      <c r="C5936" s="6"/>
      <c r="D5936" s="6"/>
      <c r="E5936" s="6"/>
      <c r="F5936" s="6"/>
      <c r="G5936" s="6"/>
      <c r="H5936" s="6"/>
      <c r="I5936" s="6"/>
      <c r="J5936" s="6"/>
      <c r="K5936" s="6"/>
      <c r="L5936" s="6"/>
      <c r="M5936" s="6"/>
      <c r="N5936" s="6"/>
      <c r="O5936" s="6"/>
      <c r="P5936" s="6"/>
      <c r="Q5936" s="6"/>
      <c r="R5936" s="6"/>
      <c r="S5936" s="6"/>
      <c r="T5936" s="6"/>
      <c r="U5936" s="6"/>
      <c r="V5936" s="6"/>
      <c r="W5936" s="6"/>
      <c r="X5936" s="6"/>
      <c r="Y5936" s="6"/>
      <c r="Z5936" s="6"/>
      <c r="AA5936" s="6"/>
      <c r="AB5936" s="21"/>
      <c r="AC5936" s="21"/>
      <c r="AD5936" s="21"/>
      <c r="AE5936" s="6"/>
      <c r="AF5936" s="6"/>
      <c r="AG5936" s="6"/>
      <c r="AH5936" s="6"/>
    </row>
    <row r="5937" spans="1:34" x14ac:dyDescent="0.35">
      <c r="A5937" s="20"/>
      <c r="B5937" s="6"/>
      <c r="C5937" s="6"/>
      <c r="D5937" s="6"/>
      <c r="E5937" s="6"/>
      <c r="F5937" s="6"/>
      <c r="G5937" s="6"/>
      <c r="H5937" s="6"/>
      <c r="I5937" s="6"/>
      <c r="J5937" s="6"/>
      <c r="K5937" s="6"/>
      <c r="L5937" s="6"/>
      <c r="M5937" s="6"/>
      <c r="N5937" s="6"/>
      <c r="O5937" s="6"/>
      <c r="P5937" s="6"/>
      <c r="Q5937" s="6"/>
      <c r="R5937" s="6"/>
      <c r="S5937" s="6"/>
      <c r="T5937" s="6"/>
      <c r="U5937" s="6"/>
      <c r="V5937" s="6"/>
      <c r="W5937" s="6"/>
      <c r="X5937" s="6"/>
      <c r="Y5937" s="6"/>
      <c r="Z5937" s="6"/>
      <c r="AA5937" s="6"/>
      <c r="AB5937" s="21"/>
      <c r="AC5937" s="21"/>
      <c r="AD5937" s="21"/>
      <c r="AE5937" s="6"/>
      <c r="AF5937" s="6"/>
      <c r="AG5937" s="6"/>
      <c r="AH5937" s="6"/>
    </row>
    <row r="5938" spans="1:34" x14ac:dyDescent="0.35">
      <c r="A5938" s="20"/>
      <c r="B5938" s="6"/>
      <c r="C5938" s="6"/>
      <c r="D5938" s="6"/>
      <c r="E5938" s="6"/>
      <c r="F5938" s="6"/>
      <c r="G5938" s="6"/>
      <c r="H5938" s="6"/>
      <c r="I5938" s="6"/>
      <c r="J5938" s="6"/>
      <c r="K5938" s="6"/>
      <c r="L5938" s="6"/>
      <c r="M5938" s="6"/>
      <c r="N5938" s="6"/>
      <c r="O5938" s="6"/>
      <c r="P5938" s="6"/>
      <c r="Q5938" s="6"/>
      <c r="R5938" s="6"/>
      <c r="S5938" s="6"/>
      <c r="T5938" s="6"/>
      <c r="U5938" s="6"/>
      <c r="V5938" s="6"/>
      <c r="W5938" s="6"/>
      <c r="X5938" s="6"/>
      <c r="Y5938" s="6"/>
      <c r="Z5938" s="6"/>
      <c r="AA5938" s="6"/>
      <c r="AB5938" s="21"/>
      <c r="AC5938" s="21"/>
      <c r="AD5938" s="21"/>
      <c r="AE5938" s="6"/>
      <c r="AF5938" s="6"/>
      <c r="AG5938" s="6"/>
      <c r="AH5938" s="6"/>
    </row>
    <row r="5939" spans="1:34" x14ac:dyDescent="0.35">
      <c r="A5939" s="20"/>
      <c r="B5939" s="6"/>
      <c r="C5939" s="6"/>
      <c r="D5939" s="6"/>
      <c r="E5939" s="6"/>
      <c r="F5939" s="6"/>
      <c r="G5939" s="6"/>
      <c r="H5939" s="6"/>
      <c r="I5939" s="6"/>
      <c r="J5939" s="6"/>
      <c r="K5939" s="6"/>
      <c r="L5939" s="6"/>
      <c r="M5939" s="6"/>
      <c r="N5939" s="6"/>
      <c r="O5939" s="6"/>
      <c r="P5939" s="6"/>
      <c r="Q5939" s="6"/>
      <c r="R5939" s="6"/>
      <c r="S5939" s="6"/>
      <c r="T5939" s="6"/>
      <c r="U5939" s="6"/>
      <c r="V5939" s="6"/>
      <c r="W5939" s="6"/>
      <c r="X5939" s="6"/>
      <c r="Y5939" s="6"/>
      <c r="Z5939" s="6"/>
      <c r="AA5939" s="6"/>
      <c r="AB5939" s="21"/>
      <c r="AC5939" s="21"/>
      <c r="AD5939" s="21"/>
      <c r="AE5939" s="6"/>
      <c r="AF5939" s="6"/>
      <c r="AG5939" s="6"/>
      <c r="AH5939" s="6"/>
    </row>
    <row r="5940" spans="1:34" x14ac:dyDescent="0.35">
      <c r="A5940" s="20"/>
      <c r="B5940" s="6"/>
      <c r="C5940" s="6"/>
      <c r="D5940" s="6"/>
      <c r="E5940" s="6"/>
      <c r="F5940" s="6"/>
      <c r="G5940" s="6"/>
      <c r="H5940" s="6"/>
      <c r="I5940" s="6"/>
      <c r="J5940" s="6"/>
      <c r="K5940" s="6"/>
      <c r="L5940" s="6"/>
      <c r="M5940" s="6"/>
      <c r="N5940" s="6"/>
      <c r="O5940" s="6"/>
      <c r="P5940" s="6"/>
      <c r="Q5940" s="6"/>
      <c r="R5940" s="6"/>
      <c r="S5940" s="6"/>
      <c r="T5940" s="6"/>
      <c r="U5940" s="6"/>
      <c r="V5940" s="6"/>
      <c r="W5940" s="6"/>
      <c r="X5940" s="6"/>
      <c r="Y5940" s="6"/>
      <c r="Z5940" s="6"/>
      <c r="AA5940" s="6"/>
      <c r="AB5940" s="21"/>
      <c r="AC5940" s="21"/>
      <c r="AD5940" s="21"/>
      <c r="AE5940" s="6"/>
      <c r="AF5940" s="6"/>
      <c r="AG5940" s="6"/>
      <c r="AH5940" s="6"/>
    </row>
    <row r="5941" spans="1:34" x14ac:dyDescent="0.35">
      <c r="A5941" s="20"/>
      <c r="B5941" s="6"/>
      <c r="C5941" s="6"/>
      <c r="D5941" s="6"/>
      <c r="E5941" s="6"/>
      <c r="F5941" s="6"/>
      <c r="G5941" s="6"/>
      <c r="H5941" s="6"/>
      <c r="I5941" s="6"/>
      <c r="J5941" s="6"/>
      <c r="K5941" s="6"/>
      <c r="L5941" s="6"/>
      <c r="M5941" s="6"/>
      <c r="N5941" s="6"/>
      <c r="O5941" s="6"/>
      <c r="P5941" s="6"/>
      <c r="Q5941" s="6"/>
      <c r="R5941" s="6"/>
      <c r="S5941" s="6"/>
      <c r="T5941" s="6"/>
      <c r="U5941" s="6"/>
      <c r="V5941" s="6"/>
      <c r="W5941" s="6"/>
      <c r="X5941" s="6"/>
      <c r="Y5941" s="6"/>
      <c r="Z5941" s="6"/>
      <c r="AA5941" s="6"/>
      <c r="AB5941" s="21"/>
      <c r="AC5941" s="21"/>
      <c r="AD5941" s="21"/>
      <c r="AE5941" s="6"/>
      <c r="AF5941" s="6"/>
      <c r="AG5941" s="6"/>
      <c r="AH5941" s="6"/>
    </row>
    <row r="5942" spans="1:34" x14ac:dyDescent="0.35">
      <c r="A5942" s="20"/>
      <c r="B5942" s="6"/>
      <c r="C5942" s="6"/>
      <c r="D5942" s="6"/>
      <c r="E5942" s="6"/>
      <c r="F5942" s="6"/>
      <c r="G5942" s="6"/>
      <c r="H5942" s="6"/>
      <c r="I5942" s="6"/>
      <c r="J5942" s="6"/>
      <c r="K5942" s="6"/>
      <c r="L5942" s="6"/>
      <c r="M5942" s="6"/>
      <c r="N5942" s="6"/>
      <c r="O5942" s="6"/>
      <c r="P5942" s="6"/>
      <c r="Q5942" s="6"/>
      <c r="R5942" s="6"/>
      <c r="S5942" s="6"/>
      <c r="T5942" s="6"/>
      <c r="U5942" s="6"/>
      <c r="V5942" s="6"/>
      <c r="W5942" s="6"/>
      <c r="X5942" s="6"/>
      <c r="Y5942" s="6"/>
      <c r="Z5942" s="6"/>
      <c r="AA5942" s="6"/>
      <c r="AB5942" s="21"/>
      <c r="AC5942" s="21"/>
      <c r="AD5942" s="21"/>
      <c r="AE5942" s="6"/>
      <c r="AF5942" s="6"/>
      <c r="AG5942" s="6"/>
      <c r="AH5942" s="6"/>
    </row>
    <row r="5943" spans="1:34" x14ac:dyDescent="0.35">
      <c r="A5943" s="20"/>
      <c r="B5943" s="6"/>
      <c r="C5943" s="6"/>
      <c r="D5943" s="6"/>
      <c r="E5943" s="6"/>
      <c r="F5943" s="6"/>
      <c r="G5943" s="6"/>
      <c r="H5943" s="6"/>
      <c r="I5943" s="6"/>
      <c r="J5943" s="6"/>
      <c r="K5943" s="6"/>
      <c r="L5943" s="6"/>
      <c r="M5943" s="6"/>
      <c r="N5943" s="6"/>
      <c r="O5943" s="6"/>
      <c r="P5943" s="6"/>
      <c r="Q5943" s="6"/>
      <c r="R5943" s="6"/>
      <c r="S5943" s="6"/>
      <c r="T5943" s="6"/>
      <c r="U5943" s="6"/>
      <c r="V5943" s="6"/>
      <c r="W5943" s="6"/>
      <c r="X5943" s="6"/>
      <c r="Y5943" s="6"/>
      <c r="Z5943" s="6"/>
      <c r="AA5943" s="6"/>
      <c r="AB5943" s="21"/>
      <c r="AC5943" s="21"/>
      <c r="AD5943" s="21"/>
      <c r="AE5943" s="6"/>
      <c r="AF5943" s="6"/>
      <c r="AG5943" s="6"/>
      <c r="AH5943" s="6"/>
    </row>
    <row r="5944" spans="1:34" x14ac:dyDescent="0.35">
      <c r="A5944" s="20"/>
      <c r="B5944" s="6"/>
      <c r="C5944" s="6"/>
      <c r="D5944" s="6"/>
      <c r="E5944" s="6"/>
      <c r="F5944" s="6"/>
      <c r="G5944" s="6"/>
      <c r="H5944" s="6"/>
      <c r="I5944" s="6"/>
      <c r="J5944" s="6"/>
      <c r="K5944" s="6"/>
      <c r="L5944" s="6"/>
      <c r="M5944" s="6"/>
      <c r="N5944" s="6"/>
      <c r="O5944" s="6"/>
      <c r="P5944" s="6"/>
      <c r="Q5944" s="6"/>
      <c r="R5944" s="6"/>
      <c r="S5944" s="6"/>
      <c r="T5944" s="6"/>
      <c r="U5944" s="6"/>
      <c r="V5944" s="6"/>
      <c r="W5944" s="6"/>
      <c r="X5944" s="6"/>
      <c r="Y5944" s="6"/>
      <c r="Z5944" s="6"/>
      <c r="AA5944" s="6"/>
      <c r="AB5944" s="21"/>
      <c r="AC5944" s="21"/>
      <c r="AD5944" s="21"/>
      <c r="AE5944" s="6"/>
      <c r="AF5944" s="6"/>
      <c r="AG5944" s="6"/>
      <c r="AH5944" s="6"/>
    </row>
    <row r="5945" spans="1:34" x14ac:dyDescent="0.35">
      <c r="A5945" s="20"/>
      <c r="B5945" s="6"/>
      <c r="C5945" s="6"/>
      <c r="D5945" s="6"/>
      <c r="E5945" s="6"/>
      <c r="F5945" s="6"/>
      <c r="G5945" s="6"/>
      <c r="H5945" s="6"/>
      <c r="I5945" s="6"/>
      <c r="J5945" s="6"/>
      <c r="K5945" s="6"/>
      <c r="L5945" s="6"/>
      <c r="M5945" s="6"/>
      <c r="N5945" s="6"/>
      <c r="O5945" s="6"/>
      <c r="P5945" s="6"/>
      <c r="Q5945" s="6"/>
      <c r="R5945" s="6"/>
      <c r="S5945" s="6"/>
      <c r="T5945" s="6"/>
      <c r="U5945" s="6"/>
      <c r="V5945" s="6"/>
      <c r="W5945" s="6"/>
      <c r="X5945" s="6"/>
      <c r="Y5945" s="6"/>
      <c r="Z5945" s="6"/>
      <c r="AA5945" s="6"/>
      <c r="AB5945" s="21"/>
      <c r="AC5945" s="21"/>
      <c r="AD5945" s="21"/>
      <c r="AE5945" s="6"/>
      <c r="AF5945" s="6"/>
      <c r="AG5945" s="6"/>
      <c r="AH5945" s="6"/>
    </row>
    <row r="5946" spans="1:34" x14ac:dyDescent="0.35">
      <c r="A5946" s="20"/>
      <c r="B5946" s="6"/>
      <c r="C5946" s="6"/>
      <c r="D5946" s="6"/>
      <c r="E5946" s="6"/>
      <c r="F5946" s="6"/>
      <c r="G5946" s="6"/>
      <c r="H5946" s="6"/>
      <c r="I5946" s="6"/>
      <c r="J5946" s="6"/>
      <c r="K5946" s="6"/>
      <c r="L5946" s="6"/>
      <c r="M5946" s="6"/>
      <c r="N5946" s="6"/>
      <c r="O5946" s="6"/>
      <c r="P5946" s="6"/>
      <c r="Q5946" s="6"/>
      <c r="R5946" s="6"/>
      <c r="S5946" s="6"/>
      <c r="T5946" s="6"/>
      <c r="U5946" s="6"/>
      <c r="V5946" s="6"/>
      <c r="W5946" s="6"/>
      <c r="X5946" s="6"/>
      <c r="Y5946" s="6"/>
      <c r="Z5946" s="6"/>
      <c r="AA5946" s="6"/>
      <c r="AB5946" s="21"/>
      <c r="AC5946" s="21"/>
      <c r="AD5946" s="21"/>
      <c r="AE5946" s="6"/>
      <c r="AF5946" s="6"/>
      <c r="AG5946" s="6"/>
      <c r="AH5946" s="6"/>
    </row>
    <row r="5947" spans="1:34" x14ac:dyDescent="0.35">
      <c r="A5947" s="20"/>
      <c r="B5947" s="6"/>
      <c r="C5947" s="6"/>
      <c r="D5947" s="6"/>
      <c r="E5947" s="6"/>
      <c r="F5947" s="6"/>
      <c r="G5947" s="6"/>
      <c r="H5947" s="6"/>
      <c r="I5947" s="6"/>
      <c r="J5947" s="6"/>
      <c r="K5947" s="6"/>
      <c r="L5947" s="6"/>
      <c r="M5947" s="6"/>
      <c r="N5947" s="6"/>
      <c r="O5947" s="6"/>
      <c r="P5947" s="6"/>
      <c r="Q5947" s="6"/>
      <c r="R5947" s="6"/>
      <c r="S5947" s="6"/>
      <c r="T5947" s="6"/>
      <c r="U5947" s="6"/>
      <c r="V5947" s="6"/>
      <c r="W5947" s="6"/>
      <c r="X5947" s="6"/>
      <c r="Y5947" s="6"/>
      <c r="Z5947" s="6"/>
      <c r="AA5947" s="6"/>
      <c r="AB5947" s="21"/>
      <c r="AC5947" s="21"/>
      <c r="AD5947" s="21"/>
      <c r="AE5947" s="6"/>
      <c r="AF5947" s="6"/>
      <c r="AG5947" s="6"/>
      <c r="AH5947" s="6"/>
    </row>
    <row r="5948" spans="1:34" x14ac:dyDescent="0.35">
      <c r="A5948" s="20"/>
      <c r="B5948" s="6"/>
      <c r="C5948" s="6"/>
      <c r="D5948" s="6"/>
      <c r="E5948" s="6"/>
      <c r="F5948" s="6"/>
      <c r="G5948" s="6"/>
      <c r="H5948" s="6"/>
      <c r="I5948" s="6"/>
      <c r="J5948" s="6"/>
      <c r="K5948" s="6"/>
      <c r="L5948" s="6"/>
      <c r="M5948" s="6"/>
      <c r="N5948" s="6"/>
      <c r="O5948" s="6"/>
      <c r="P5948" s="6"/>
      <c r="Q5948" s="6"/>
      <c r="R5948" s="6"/>
      <c r="S5948" s="6"/>
      <c r="T5948" s="6"/>
      <c r="U5948" s="6"/>
      <c r="V5948" s="6"/>
      <c r="W5948" s="6"/>
      <c r="X5948" s="6"/>
      <c r="Y5948" s="6"/>
      <c r="Z5948" s="6"/>
      <c r="AA5948" s="6"/>
      <c r="AB5948" s="21"/>
      <c r="AC5948" s="21"/>
      <c r="AD5948" s="21"/>
      <c r="AE5948" s="6"/>
      <c r="AF5948" s="6"/>
      <c r="AG5948" s="6"/>
      <c r="AH5948" s="6"/>
    </row>
    <row r="5949" spans="1:34" x14ac:dyDescent="0.35">
      <c r="A5949" s="20"/>
      <c r="B5949" s="6"/>
      <c r="C5949" s="6"/>
      <c r="D5949" s="6"/>
      <c r="E5949" s="6"/>
      <c r="F5949" s="6"/>
      <c r="G5949" s="6"/>
      <c r="H5949" s="6"/>
      <c r="I5949" s="6"/>
      <c r="J5949" s="6"/>
      <c r="K5949" s="6"/>
      <c r="L5949" s="6"/>
      <c r="M5949" s="6"/>
      <c r="N5949" s="6"/>
      <c r="O5949" s="6"/>
      <c r="P5949" s="6"/>
      <c r="Q5949" s="6"/>
      <c r="R5949" s="6"/>
      <c r="S5949" s="6"/>
      <c r="T5949" s="6"/>
      <c r="U5949" s="6"/>
      <c r="V5949" s="6"/>
      <c r="W5949" s="6"/>
      <c r="X5949" s="6"/>
      <c r="Y5949" s="6"/>
      <c r="Z5949" s="6"/>
      <c r="AA5949" s="6"/>
      <c r="AB5949" s="21"/>
      <c r="AC5949" s="21"/>
      <c r="AD5949" s="21"/>
      <c r="AE5949" s="6"/>
      <c r="AF5949" s="6"/>
      <c r="AG5949" s="6"/>
      <c r="AH5949" s="6"/>
    </row>
    <row r="5950" spans="1:34" x14ac:dyDescent="0.35">
      <c r="A5950" s="20"/>
      <c r="B5950" s="6"/>
      <c r="C5950" s="6"/>
      <c r="D5950" s="6"/>
      <c r="E5950" s="6"/>
      <c r="F5950" s="6"/>
      <c r="G5950" s="6"/>
      <c r="H5950" s="6"/>
      <c r="I5950" s="6"/>
      <c r="J5950" s="6"/>
      <c r="K5950" s="6"/>
      <c r="L5950" s="6"/>
      <c r="M5950" s="6"/>
      <c r="N5950" s="6"/>
      <c r="O5950" s="6"/>
      <c r="P5950" s="6"/>
      <c r="Q5950" s="6"/>
      <c r="R5950" s="6"/>
      <c r="S5950" s="6"/>
      <c r="T5950" s="6"/>
      <c r="U5950" s="6"/>
      <c r="V5950" s="6"/>
      <c r="W5950" s="6"/>
      <c r="X5950" s="6"/>
      <c r="Y5950" s="6"/>
      <c r="Z5950" s="6"/>
      <c r="AA5950" s="6"/>
      <c r="AB5950" s="21"/>
      <c r="AC5950" s="21"/>
      <c r="AD5950" s="21"/>
      <c r="AE5950" s="6"/>
      <c r="AF5950" s="6"/>
      <c r="AG5950" s="6"/>
      <c r="AH5950" s="6"/>
    </row>
    <row r="5951" spans="1:34" x14ac:dyDescent="0.35">
      <c r="A5951" s="20"/>
      <c r="B5951" s="6"/>
      <c r="C5951" s="6"/>
      <c r="D5951" s="6"/>
      <c r="E5951" s="6"/>
      <c r="F5951" s="6"/>
      <c r="G5951" s="6"/>
      <c r="H5951" s="6"/>
      <c r="I5951" s="6"/>
      <c r="J5951" s="6"/>
      <c r="K5951" s="6"/>
      <c r="L5951" s="6"/>
      <c r="M5951" s="6"/>
      <c r="N5951" s="6"/>
      <c r="O5951" s="6"/>
      <c r="P5951" s="6"/>
      <c r="Q5951" s="6"/>
      <c r="R5951" s="6"/>
      <c r="S5951" s="6"/>
      <c r="T5951" s="6"/>
      <c r="U5951" s="6"/>
      <c r="V5951" s="6"/>
      <c r="W5951" s="6"/>
      <c r="X5951" s="6"/>
      <c r="Y5951" s="6"/>
      <c r="Z5951" s="6"/>
      <c r="AA5951" s="6"/>
      <c r="AB5951" s="21"/>
      <c r="AC5951" s="21"/>
      <c r="AD5951" s="21"/>
      <c r="AE5951" s="6"/>
      <c r="AF5951" s="6"/>
      <c r="AG5951" s="6"/>
      <c r="AH5951" s="6"/>
    </row>
    <row r="5952" spans="1:34" x14ac:dyDescent="0.35">
      <c r="A5952" s="20"/>
      <c r="B5952" s="6"/>
      <c r="C5952" s="6"/>
      <c r="D5952" s="6"/>
      <c r="E5952" s="6"/>
      <c r="F5952" s="6"/>
      <c r="G5952" s="6"/>
      <c r="H5952" s="6"/>
      <c r="I5952" s="6"/>
      <c r="J5952" s="6"/>
      <c r="K5952" s="6"/>
      <c r="L5952" s="6"/>
      <c r="M5952" s="6"/>
      <c r="N5952" s="6"/>
      <c r="O5952" s="6"/>
      <c r="P5952" s="6"/>
      <c r="Q5952" s="6"/>
      <c r="R5952" s="6"/>
      <c r="S5952" s="6"/>
      <c r="T5952" s="6"/>
      <c r="U5952" s="6"/>
      <c r="V5952" s="6"/>
      <c r="W5952" s="6"/>
      <c r="X5952" s="6"/>
      <c r="Y5952" s="6"/>
      <c r="Z5952" s="6"/>
      <c r="AA5952" s="6"/>
      <c r="AB5952" s="21"/>
      <c r="AC5952" s="21"/>
      <c r="AD5952" s="21"/>
      <c r="AE5952" s="6"/>
      <c r="AF5952" s="6"/>
      <c r="AG5952" s="6"/>
      <c r="AH5952" s="6"/>
    </row>
    <row r="5953" spans="1:34" x14ac:dyDescent="0.35">
      <c r="A5953" s="20"/>
      <c r="B5953" s="6"/>
      <c r="C5953" s="6"/>
      <c r="D5953" s="6"/>
      <c r="E5953" s="6"/>
      <c r="F5953" s="6"/>
      <c r="G5953" s="6"/>
      <c r="H5953" s="6"/>
      <c r="I5953" s="6"/>
      <c r="J5953" s="6"/>
      <c r="K5953" s="6"/>
      <c r="L5953" s="6"/>
      <c r="M5953" s="6"/>
      <c r="N5953" s="6"/>
      <c r="O5953" s="6"/>
      <c r="P5953" s="6"/>
      <c r="Q5953" s="6"/>
      <c r="R5953" s="6"/>
      <c r="S5953" s="6"/>
      <c r="T5953" s="6"/>
      <c r="U5953" s="6"/>
      <c r="V5953" s="6"/>
      <c r="W5953" s="6"/>
      <c r="X5953" s="6"/>
      <c r="Y5953" s="6"/>
      <c r="Z5953" s="6"/>
      <c r="AA5953" s="6"/>
      <c r="AB5953" s="21"/>
      <c r="AC5953" s="21"/>
      <c r="AD5953" s="21"/>
      <c r="AE5953" s="6"/>
      <c r="AF5953" s="6"/>
      <c r="AG5953" s="6"/>
      <c r="AH5953" s="6"/>
    </row>
    <row r="5954" spans="1:34" x14ac:dyDescent="0.35">
      <c r="A5954" s="20"/>
      <c r="B5954" s="6"/>
      <c r="C5954" s="6"/>
      <c r="D5954" s="6"/>
      <c r="E5954" s="6"/>
      <c r="F5954" s="6"/>
      <c r="G5954" s="6"/>
      <c r="H5954" s="6"/>
      <c r="I5954" s="6"/>
      <c r="J5954" s="6"/>
      <c r="K5954" s="6"/>
      <c r="L5954" s="6"/>
      <c r="M5954" s="6"/>
      <c r="N5954" s="6"/>
      <c r="O5954" s="6"/>
      <c r="P5954" s="6"/>
      <c r="Q5954" s="6"/>
      <c r="R5954" s="6"/>
      <c r="S5954" s="6"/>
      <c r="T5954" s="6"/>
      <c r="U5954" s="6"/>
      <c r="V5954" s="6"/>
      <c r="W5954" s="6"/>
      <c r="X5954" s="6"/>
      <c r="Y5954" s="6"/>
      <c r="Z5954" s="6"/>
      <c r="AA5954" s="6"/>
      <c r="AB5954" s="21"/>
      <c r="AC5954" s="21"/>
      <c r="AD5954" s="21"/>
      <c r="AE5954" s="6"/>
      <c r="AF5954" s="6"/>
      <c r="AG5954" s="6"/>
      <c r="AH5954" s="6"/>
    </row>
    <row r="5955" spans="1:34" x14ac:dyDescent="0.35">
      <c r="A5955" s="20"/>
      <c r="B5955" s="6"/>
      <c r="C5955" s="6"/>
      <c r="D5955" s="6"/>
      <c r="E5955" s="6"/>
      <c r="F5955" s="6"/>
      <c r="G5955" s="6"/>
      <c r="H5955" s="6"/>
      <c r="I5955" s="6"/>
      <c r="J5955" s="6"/>
      <c r="K5955" s="6"/>
      <c r="L5955" s="6"/>
      <c r="M5955" s="6"/>
      <c r="N5955" s="6"/>
      <c r="O5955" s="6"/>
      <c r="P5955" s="6"/>
      <c r="Q5955" s="6"/>
      <c r="R5955" s="6"/>
      <c r="S5955" s="6"/>
      <c r="T5955" s="6"/>
      <c r="U5955" s="6"/>
      <c r="V5955" s="6"/>
      <c r="W5955" s="6"/>
      <c r="X5955" s="6"/>
      <c r="Y5955" s="6"/>
      <c r="Z5955" s="6"/>
      <c r="AA5955" s="6"/>
      <c r="AB5955" s="21"/>
      <c r="AC5955" s="21"/>
      <c r="AD5955" s="21"/>
      <c r="AE5955" s="6"/>
      <c r="AF5955" s="6"/>
      <c r="AG5955" s="6"/>
      <c r="AH5955" s="6"/>
    </row>
    <row r="5956" spans="1:34" x14ac:dyDescent="0.35">
      <c r="A5956" s="20"/>
      <c r="B5956" s="6"/>
      <c r="C5956" s="6"/>
      <c r="D5956" s="6"/>
      <c r="E5956" s="6"/>
      <c r="F5956" s="6"/>
      <c r="G5956" s="6"/>
      <c r="H5956" s="6"/>
      <c r="I5956" s="6"/>
      <c r="J5956" s="6"/>
      <c r="K5956" s="6"/>
      <c r="L5956" s="6"/>
      <c r="M5956" s="6"/>
      <c r="N5956" s="6"/>
      <c r="O5956" s="6"/>
      <c r="P5956" s="6"/>
      <c r="Q5956" s="6"/>
      <c r="R5956" s="6"/>
      <c r="S5956" s="6"/>
      <c r="T5956" s="6"/>
      <c r="U5956" s="6"/>
      <c r="V5956" s="6"/>
      <c r="W5956" s="6"/>
      <c r="X5956" s="6"/>
      <c r="Y5956" s="6"/>
      <c r="Z5956" s="6"/>
      <c r="AA5956" s="6"/>
      <c r="AB5956" s="21"/>
      <c r="AC5956" s="21"/>
      <c r="AD5956" s="21"/>
      <c r="AE5956" s="6"/>
      <c r="AF5956" s="6"/>
      <c r="AG5956" s="6"/>
      <c r="AH5956" s="6"/>
    </row>
    <row r="5957" spans="1:34" x14ac:dyDescent="0.35">
      <c r="A5957" s="20"/>
      <c r="B5957" s="6"/>
      <c r="C5957" s="6"/>
      <c r="D5957" s="6"/>
      <c r="E5957" s="6"/>
      <c r="F5957" s="6"/>
      <c r="G5957" s="6"/>
      <c r="H5957" s="6"/>
      <c r="I5957" s="6"/>
      <c r="J5957" s="6"/>
      <c r="K5957" s="6"/>
      <c r="L5957" s="6"/>
      <c r="M5957" s="6"/>
      <c r="N5957" s="6"/>
      <c r="O5957" s="6"/>
      <c r="P5957" s="6"/>
      <c r="Q5957" s="6"/>
      <c r="R5957" s="6"/>
      <c r="S5957" s="6"/>
      <c r="T5957" s="6"/>
      <c r="U5957" s="6"/>
      <c r="V5957" s="6"/>
      <c r="W5957" s="6"/>
      <c r="X5957" s="6"/>
      <c r="Y5957" s="6"/>
      <c r="Z5957" s="6"/>
      <c r="AA5957" s="6"/>
      <c r="AB5957" s="21"/>
      <c r="AC5957" s="21"/>
      <c r="AD5957" s="21"/>
      <c r="AE5957" s="6"/>
      <c r="AF5957" s="6"/>
      <c r="AG5957" s="6"/>
      <c r="AH5957" s="6"/>
    </row>
    <row r="5958" spans="1:34" x14ac:dyDescent="0.35">
      <c r="A5958" s="20"/>
      <c r="B5958" s="6"/>
      <c r="C5958" s="6"/>
      <c r="D5958" s="6"/>
      <c r="E5958" s="6"/>
      <c r="F5958" s="6"/>
      <c r="G5958" s="6"/>
      <c r="H5958" s="6"/>
      <c r="I5958" s="6"/>
      <c r="J5958" s="6"/>
      <c r="K5958" s="6"/>
      <c r="L5958" s="6"/>
      <c r="M5958" s="6"/>
      <c r="N5958" s="6"/>
      <c r="O5958" s="6"/>
      <c r="P5958" s="6"/>
      <c r="Q5958" s="6"/>
      <c r="R5958" s="6"/>
      <c r="S5958" s="6"/>
      <c r="T5958" s="6"/>
      <c r="U5958" s="6"/>
      <c r="V5958" s="6"/>
      <c r="W5958" s="6"/>
      <c r="X5958" s="6"/>
      <c r="Y5958" s="6"/>
      <c r="Z5958" s="6"/>
      <c r="AA5958" s="6"/>
      <c r="AB5958" s="21"/>
      <c r="AC5958" s="21"/>
      <c r="AD5958" s="21"/>
      <c r="AE5958" s="6"/>
      <c r="AF5958" s="6"/>
      <c r="AG5958" s="6"/>
      <c r="AH5958" s="6"/>
    </row>
    <row r="5959" spans="1:34" x14ac:dyDescent="0.35">
      <c r="A5959" s="20"/>
      <c r="B5959" s="6"/>
      <c r="C5959" s="6"/>
      <c r="D5959" s="6"/>
      <c r="E5959" s="6"/>
      <c r="F5959" s="6"/>
      <c r="G5959" s="6"/>
      <c r="H5959" s="6"/>
      <c r="I5959" s="6"/>
      <c r="J5959" s="6"/>
      <c r="K5959" s="6"/>
      <c r="L5959" s="6"/>
      <c r="M5959" s="6"/>
      <c r="N5959" s="6"/>
      <c r="O5959" s="6"/>
      <c r="P5959" s="6"/>
      <c r="Q5959" s="6"/>
      <c r="R5959" s="6"/>
      <c r="S5959" s="6"/>
      <c r="T5959" s="6"/>
      <c r="U5959" s="6"/>
      <c r="V5959" s="6"/>
      <c r="W5959" s="6"/>
      <c r="X5959" s="6"/>
      <c r="Y5959" s="6"/>
      <c r="Z5959" s="6"/>
      <c r="AA5959" s="6"/>
      <c r="AB5959" s="21"/>
      <c r="AC5959" s="21"/>
      <c r="AD5959" s="21"/>
      <c r="AE5959" s="6"/>
      <c r="AF5959" s="6"/>
      <c r="AG5959" s="6"/>
      <c r="AH5959" s="6"/>
    </row>
    <row r="5960" spans="1:34" x14ac:dyDescent="0.35">
      <c r="A5960" s="20"/>
      <c r="B5960" s="6"/>
      <c r="C5960" s="6"/>
      <c r="D5960" s="6"/>
      <c r="E5960" s="6"/>
      <c r="F5960" s="6"/>
      <c r="G5960" s="6"/>
      <c r="H5960" s="6"/>
      <c r="I5960" s="6"/>
      <c r="J5960" s="6"/>
      <c r="K5960" s="6"/>
      <c r="L5960" s="6"/>
      <c r="M5960" s="6"/>
      <c r="N5960" s="6"/>
      <c r="O5960" s="6"/>
      <c r="P5960" s="6"/>
      <c r="Q5960" s="6"/>
      <c r="R5960" s="6"/>
      <c r="S5960" s="6"/>
      <c r="T5960" s="6"/>
      <c r="U5960" s="6"/>
      <c r="V5960" s="6"/>
      <c r="W5960" s="6"/>
      <c r="X5960" s="6"/>
      <c r="Y5960" s="6"/>
      <c r="Z5960" s="6"/>
      <c r="AA5960" s="6"/>
      <c r="AB5960" s="21"/>
      <c r="AC5960" s="21"/>
      <c r="AD5960" s="21"/>
      <c r="AE5960" s="6"/>
      <c r="AF5960" s="6"/>
      <c r="AG5960" s="6"/>
      <c r="AH5960" s="6"/>
    </row>
    <row r="5961" spans="1:34" x14ac:dyDescent="0.35">
      <c r="A5961" s="20"/>
      <c r="B5961" s="6"/>
      <c r="C5961" s="6"/>
      <c r="D5961" s="6"/>
      <c r="E5961" s="6"/>
      <c r="F5961" s="6"/>
      <c r="G5961" s="6"/>
      <c r="H5961" s="6"/>
      <c r="I5961" s="6"/>
      <c r="J5961" s="6"/>
      <c r="K5961" s="6"/>
      <c r="L5961" s="6"/>
      <c r="M5961" s="6"/>
      <c r="N5961" s="6"/>
      <c r="O5961" s="6"/>
      <c r="P5961" s="6"/>
      <c r="Q5961" s="6"/>
      <c r="R5961" s="6"/>
      <c r="S5961" s="6"/>
      <c r="T5961" s="6"/>
      <c r="U5961" s="6"/>
      <c r="V5961" s="6"/>
      <c r="W5961" s="6"/>
      <c r="X5961" s="6"/>
      <c r="Y5961" s="6"/>
      <c r="Z5961" s="6"/>
      <c r="AA5961" s="6"/>
      <c r="AB5961" s="21"/>
      <c r="AC5961" s="21"/>
      <c r="AD5961" s="21"/>
      <c r="AE5961" s="6"/>
      <c r="AF5961" s="6"/>
      <c r="AG5961" s="6"/>
      <c r="AH5961" s="6"/>
    </row>
    <row r="5962" spans="1:34" x14ac:dyDescent="0.35">
      <c r="A5962" s="20"/>
      <c r="B5962" s="6"/>
      <c r="C5962" s="6"/>
      <c r="D5962" s="6"/>
      <c r="E5962" s="6"/>
      <c r="F5962" s="6"/>
      <c r="G5962" s="6"/>
      <c r="H5962" s="6"/>
      <c r="I5962" s="6"/>
      <c r="J5962" s="6"/>
      <c r="K5962" s="6"/>
      <c r="L5962" s="6"/>
      <c r="M5962" s="6"/>
      <c r="N5962" s="6"/>
      <c r="O5962" s="6"/>
      <c r="P5962" s="6"/>
      <c r="Q5962" s="6"/>
      <c r="R5962" s="6"/>
      <c r="S5962" s="6"/>
      <c r="T5962" s="6"/>
      <c r="U5962" s="6"/>
      <c r="V5962" s="6"/>
      <c r="W5962" s="6"/>
      <c r="X5962" s="6"/>
      <c r="Y5962" s="6"/>
      <c r="Z5962" s="6"/>
      <c r="AA5962" s="6"/>
      <c r="AB5962" s="21"/>
      <c r="AC5962" s="21"/>
      <c r="AD5962" s="21"/>
      <c r="AE5962" s="6"/>
      <c r="AF5962" s="6"/>
      <c r="AG5962" s="6"/>
      <c r="AH5962" s="6"/>
    </row>
    <row r="5963" spans="1:34" x14ac:dyDescent="0.35">
      <c r="A5963" s="20"/>
      <c r="B5963" s="6"/>
      <c r="C5963" s="6"/>
      <c r="D5963" s="6"/>
      <c r="E5963" s="6"/>
      <c r="F5963" s="6"/>
      <c r="G5963" s="6"/>
      <c r="H5963" s="6"/>
      <c r="I5963" s="6"/>
      <c r="J5963" s="6"/>
      <c r="K5963" s="6"/>
      <c r="L5963" s="6"/>
      <c r="M5963" s="6"/>
      <c r="N5963" s="6"/>
      <c r="O5963" s="6"/>
      <c r="P5963" s="6"/>
      <c r="Q5963" s="6"/>
      <c r="R5963" s="6"/>
      <c r="S5963" s="6"/>
      <c r="T5963" s="6"/>
      <c r="U5963" s="6"/>
      <c r="V5963" s="6"/>
      <c r="W5963" s="6"/>
      <c r="X5963" s="6"/>
      <c r="Y5963" s="6"/>
      <c r="Z5963" s="6"/>
      <c r="AA5963" s="6"/>
      <c r="AB5963" s="21"/>
      <c r="AC5963" s="21"/>
      <c r="AD5963" s="21"/>
      <c r="AE5963" s="6"/>
      <c r="AF5963" s="6"/>
      <c r="AG5963" s="6"/>
      <c r="AH5963" s="6"/>
    </row>
    <row r="5964" spans="1:34" x14ac:dyDescent="0.35">
      <c r="A5964" s="20"/>
      <c r="B5964" s="6"/>
      <c r="C5964" s="6"/>
      <c r="D5964" s="6"/>
      <c r="E5964" s="6"/>
      <c r="F5964" s="6"/>
      <c r="G5964" s="6"/>
      <c r="H5964" s="6"/>
      <c r="I5964" s="6"/>
      <c r="J5964" s="6"/>
      <c r="K5964" s="6"/>
      <c r="L5964" s="6"/>
      <c r="M5964" s="6"/>
      <c r="N5964" s="6"/>
      <c r="O5964" s="6"/>
      <c r="P5964" s="6"/>
      <c r="Q5964" s="6"/>
      <c r="R5964" s="6"/>
      <c r="S5964" s="6"/>
      <c r="T5964" s="6"/>
      <c r="U5964" s="6"/>
      <c r="V5964" s="6"/>
      <c r="W5964" s="6"/>
      <c r="X5964" s="6"/>
      <c r="Y5964" s="6"/>
      <c r="Z5964" s="6"/>
      <c r="AA5964" s="6"/>
      <c r="AB5964" s="21"/>
      <c r="AC5964" s="21"/>
      <c r="AD5964" s="21"/>
      <c r="AE5964" s="6"/>
      <c r="AF5964" s="6"/>
      <c r="AG5964" s="6"/>
      <c r="AH5964" s="6"/>
    </row>
    <row r="5965" spans="1:34" x14ac:dyDescent="0.35">
      <c r="A5965" s="20"/>
      <c r="B5965" s="6"/>
      <c r="C5965" s="6"/>
      <c r="D5965" s="6"/>
      <c r="E5965" s="6"/>
      <c r="F5965" s="6"/>
      <c r="G5965" s="6"/>
      <c r="H5965" s="6"/>
      <c r="I5965" s="6"/>
      <c r="J5965" s="6"/>
      <c r="K5965" s="6"/>
      <c r="L5965" s="6"/>
      <c r="M5965" s="6"/>
      <c r="N5965" s="6"/>
      <c r="O5965" s="6"/>
      <c r="P5965" s="6"/>
      <c r="Q5965" s="6"/>
      <c r="R5965" s="6"/>
      <c r="S5965" s="6"/>
      <c r="T5965" s="6"/>
      <c r="U5965" s="6"/>
      <c r="V5965" s="6"/>
      <c r="W5965" s="6"/>
      <c r="X5965" s="6"/>
      <c r="Y5965" s="6"/>
      <c r="Z5965" s="6"/>
      <c r="AA5965" s="6"/>
      <c r="AB5965" s="21"/>
      <c r="AC5965" s="21"/>
      <c r="AD5965" s="21"/>
      <c r="AE5965" s="6"/>
      <c r="AF5965" s="6"/>
      <c r="AG5965" s="6"/>
      <c r="AH5965" s="6"/>
    </row>
    <row r="5966" spans="1:34" x14ac:dyDescent="0.35">
      <c r="A5966" s="20"/>
      <c r="B5966" s="6"/>
      <c r="C5966" s="6"/>
      <c r="D5966" s="6"/>
      <c r="E5966" s="6"/>
      <c r="F5966" s="6"/>
      <c r="G5966" s="6"/>
      <c r="H5966" s="6"/>
      <c r="I5966" s="6"/>
      <c r="J5966" s="6"/>
      <c r="K5966" s="6"/>
      <c r="L5966" s="6"/>
      <c r="M5966" s="6"/>
      <c r="N5966" s="6"/>
      <c r="O5966" s="6"/>
      <c r="P5966" s="6"/>
      <c r="Q5966" s="6"/>
      <c r="R5966" s="6"/>
      <c r="S5966" s="6"/>
      <c r="T5966" s="6"/>
      <c r="U5966" s="6"/>
      <c r="V5966" s="6"/>
      <c r="W5966" s="6"/>
      <c r="X5966" s="6"/>
      <c r="Y5966" s="6"/>
      <c r="Z5966" s="6"/>
      <c r="AA5966" s="6"/>
      <c r="AB5966" s="21"/>
      <c r="AC5966" s="21"/>
      <c r="AD5966" s="21"/>
      <c r="AE5966" s="6"/>
      <c r="AF5966" s="6"/>
      <c r="AG5966" s="6"/>
      <c r="AH5966" s="6"/>
    </row>
    <row r="5967" spans="1:34" x14ac:dyDescent="0.35">
      <c r="A5967" s="20"/>
      <c r="B5967" s="6"/>
      <c r="C5967" s="6"/>
      <c r="D5967" s="6"/>
      <c r="E5967" s="6"/>
      <c r="F5967" s="6"/>
      <c r="G5967" s="6"/>
      <c r="H5967" s="6"/>
      <c r="I5967" s="6"/>
      <c r="J5967" s="6"/>
      <c r="K5967" s="6"/>
      <c r="L5967" s="6"/>
      <c r="M5967" s="6"/>
      <c r="N5967" s="6"/>
      <c r="O5967" s="6"/>
      <c r="P5967" s="6"/>
      <c r="Q5967" s="6"/>
      <c r="R5967" s="6"/>
      <c r="S5967" s="6"/>
      <c r="T5967" s="6"/>
      <c r="U5967" s="6"/>
      <c r="V5967" s="6"/>
      <c r="W5967" s="6"/>
      <c r="X5967" s="6"/>
      <c r="Y5967" s="6"/>
      <c r="Z5967" s="6"/>
      <c r="AA5967" s="6"/>
      <c r="AB5967" s="21"/>
      <c r="AC5967" s="21"/>
      <c r="AD5967" s="21"/>
      <c r="AE5967" s="6"/>
      <c r="AF5967" s="6"/>
      <c r="AG5967" s="6"/>
      <c r="AH5967" s="6"/>
    </row>
    <row r="5968" spans="1:34" x14ac:dyDescent="0.35">
      <c r="A5968" s="20"/>
      <c r="B5968" s="6"/>
      <c r="C5968" s="6"/>
      <c r="D5968" s="6"/>
      <c r="E5968" s="6"/>
      <c r="F5968" s="6"/>
      <c r="G5968" s="6"/>
      <c r="H5968" s="6"/>
      <c r="I5968" s="6"/>
      <c r="J5968" s="6"/>
      <c r="K5968" s="6"/>
      <c r="L5968" s="6"/>
      <c r="M5968" s="6"/>
      <c r="N5968" s="6"/>
      <c r="O5968" s="6"/>
      <c r="P5968" s="6"/>
      <c r="Q5968" s="6"/>
      <c r="R5968" s="6"/>
      <c r="S5968" s="6"/>
      <c r="T5968" s="6"/>
      <c r="U5968" s="6"/>
      <c r="V5968" s="6"/>
      <c r="W5968" s="6"/>
      <c r="X5968" s="6"/>
      <c r="Y5968" s="6"/>
      <c r="Z5968" s="6"/>
      <c r="AA5968" s="6"/>
      <c r="AB5968" s="21"/>
      <c r="AC5968" s="21"/>
      <c r="AD5968" s="21"/>
      <c r="AE5968" s="6"/>
      <c r="AF5968" s="6"/>
      <c r="AG5968" s="6"/>
      <c r="AH5968" s="6"/>
    </row>
    <row r="5969" spans="1:34" x14ac:dyDescent="0.35">
      <c r="A5969" s="20"/>
      <c r="B5969" s="6"/>
      <c r="C5969" s="6"/>
      <c r="D5969" s="6"/>
      <c r="E5969" s="6"/>
      <c r="F5969" s="6"/>
      <c r="G5969" s="6"/>
      <c r="H5969" s="6"/>
      <c r="I5969" s="6"/>
      <c r="J5969" s="6"/>
      <c r="K5969" s="6"/>
      <c r="L5969" s="6"/>
      <c r="M5969" s="6"/>
      <c r="N5969" s="6"/>
      <c r="O5969" s="6"/>
      <c r="P5969" s="6"/>
      <c r="Q5969" s="6"/>
      <c r="R5969" s="6"/>
      <c r="S5969" s="6"/>
      <c r="T5969" s="6"/>
      <c r="U5969" s="6"/>
      <c r="V5969" s="6"/>
      <c r="W5969" s="6"/>
      <c r="X5969" s="6"/>
      <c r="Y5969" s="6"/>
      <c r="Z5969" s="6"/>
      <c r="AA5969" s="6"/>
      <c r="AB5969" s="21"/>
      <c r="AC5969" s="21"/>
      <c r="AD5969" s="21"/>
      <c r="AE5969" s="6"/>
      <c r="AF5969" s="6"/>
      <c r="AG5969" s="6"/>
      <c r="AH5969" s="6"/>
    </row>
    <row r="5970" spans="1:34" x14ac:dyDescent="0.35">
      <c r="A5970" s="20"/>
      <c r="B5970" s="6"/>
      <c r="C5970" s="6"/>
      <c r="D5970" s="6"/>
      <c r="E5970" s="6"/>
      <c r="F5970" s="6"/>
      <c r="G5970" s="6"/>
      <c r="H5970" s="6"/>
      <c r="I5970" s="6"/>
      <c r="J5970" s="6"/>
      <c r="K5970" s="6"/>
      <c r="L5970" s="6"/>
      <c r="M5970" s="6"/>
      <c r="N5970" s="6"/>
      <c r="O5970" s="6"/>
      <c r="P5970" s="6"/>
      <c r="Q5970" s="6"/>
      <c r="R5970" s="6"/>
      <c r="S5970" s="6"/>
      <c r="T5970" s="6"/>
      <c r="U5970" s="6"/>
      <c r="V5970" s="6"/>
      <c r="W5970" s="6"/>
      <c r="X5970" s="6"/>
      <c r="Y5970" s="6"/>
      <c r="Z5970" s="6"/>
      <c r="AA5970" s="6"/>
      <c r="AB5970" s="21"/>
      <c r="AC5970" s="21"/>
      <c r="AD5970" s="21"/>
      <c r="AE5970" s="6"/>
      <c r="AF5970" s="6"/>
      <c r="AG5970" s="6"/>
      <c r="AH5970" s="6"/>
    </row>
    <row r="5971" spans="1:34" x14ac:dyDescent="0.35">
      <c r="A5971" s="20"/>
      <c r="B5971" s="6"/>
      <c r="C5971" s="6"/>
      <c r="D5971" s="6"/>
      <c r="E5971" s="6"/>
      <c r="F5971" s="6"/>
      <c r="G5971" s="6"/>
      <c r="H5971" s="6"/>
      <c r="I5971" s="6"/>
      <c r="J5971" s="6"/>
      <c r="K5971" s="6"/>
      <c r="L5971" s="6"/>
      <c r="M5971" s="6"/>
      <c r="N5971" s="6"/>
      <c r="O5971" s="6"/>
      <c r="P5971" s="6"/>
      <c r="Q5971" s="6"/>
      <c r="R5971" s="6"/>
      <c r="S5971" s="6"/>
      <c r="T5971" s="6"/>
      <c r="U5971" s="6"/>
      <c r="V5971" s="6"/>
      <c r="W5971" s="6"/>
      <c r="X5971" s="6"/>
      <c r="Y5971" s="6"/>
      <c r="Z5971" s="6"/>
      <c r="AA5971" s="6"/>
      <c r="AB5971" s="21"/>
      <c r="AC5971" s="21"/>
      <c r="AD5971" s="21"/>
      <c r="AE5971" s="6"/>
      <c r="AF5971" s="6"/>
      <c r="AG5971" s="6"/>
      <c r="AH5971" s="6"/>
    </row>
    <row r="5972" spans="1:34" x14ac:dyDescent="0.35">
      <c r="A5972" s="20"/>
      <c r="B5972" s="6"/>
      <c r="C5972" s="6"/>
      <c r="D5972" s="6"/>
      <c r="E5972" s="6"/>
      <c r="F5972" s="6"/>
      <c r="G5972" s="6"/>
      <c r="H5972" s="6"/>
      <c r="I5972" s="6"/>
      <c r="J5972" s="6"/>
      <c r="K5972" s="6"/>
      <c r="L5972" s="6"/>
      <c r="M5972" s="6"/>
      <c r="N5972" s="6"/>
      <c r="O5972" s="6"/>
      <c r="P5972" s="6"/>
      <c r="Q5972" s="6"/>
      <c r="R5972" s="6"/>
      <c r="S5972" s="6"/>
      <c r="T5972" s="6"/>
      <c r="U5972" s="6"/>
      <c r="V5972" s="6"/>
      <c r="W5972" s="6"/>
      <c r="X5972" s="6"/>
      <c r="Y5972" s="6"/>
      <c r="Z5972" s="6"/>
      <c r="AA5972" s="6"/>
      <c r="AB5972" s="21"/>
      <c r="AC5972" s="21"/>
      <c r="AD5972" s="21"/>
      <c r="AE5972" s="6"/>
      <c r="AF5972" s="6"/>
      <c r="AG5972" s="6"/>
      <c r="AH5972" s="6"/>
    </row>
    <row r="5973" spans="1:34" x14ac:dyDescent="0.35">
      <c r="A5973" s="20"/>
      <c r="B5973" s="6"/>
      <c r="C5973" s="6"/>
      <c r="D5973" s="6"/>
      <c r="E5973" s="6"/>
      <c r="F5973" s="6"/>
      <c r="G5973" s="6"/>
      <c r="H5973" s="6"/>
      <c r="I5973" s="6"/>
      <c r="J5973" s="6"/>
      <c r="K5973" s="6"/>
      <c r="L5973" s="6"/>
      <c r="M5973" s="6"/>
      <c r="N5973" s="6"/>
      <c r="O5973" s="6"/>
      <c r="P5973" s="6"/>
      <c r="Q5973" s="6"/>
      <c r="R5973" s="6"/>
      <c r="S5973" s="6"/>
      <c r="T5973" s="6"/>
      <c r="U5973" s="6"/>
      <c r="V5973" s="6"/>
      <c r="W5973" s="6"/>
      <c r="X5973" s="6"/>
      <c r="Y5973" s="6"/>
      <c r="Z5973" s="6"/>
      <c r="AA5973" s="6"/>
      <c r="AB5973" s="21"/>
      <c r="AC5973" s="21"/>
      <c r="AD5973" s="21"/>
      <c r="AE5973" s="6"/>
      <c r="AF5973" s="6"/>
      <c r="AG5973" s="6"/>
      <c r="AH5973" s="6"/>
    </row>
    <row r="5974" spans="1:34" x14ac:dyDescent="0.35">
      <c r="A5974" s="20"/>
      <c r="B5974" s="6"/>
      <c r="C5974" s="6"/>
      <c r="D5974" s="6"/>
      <c r="E5974" s="6"/>
      <c r="F5974" s="6"/>
      <c r="G5974" s="6"/>
      <c r="H5974" s="6"/>
      <c r="I5974" s="6"/>
      <c r="J5974" s="6"/>
      <c r="K5974" s="6"/>
      <c r="L5974" s="6"/>
      <c r="M5974" s="6"/>
      <c r="N5974" s="6"/>
      <c r="O5974" s="6"/>
      <c r="P5974" s="6"/>
      <c r="Q5974" s="6"/>
      <c r="R5974" s="6"/>
      <c r="S5974" s="6"/>
      <c r="T5974" s="6"/>
      <c r="U5974" s="6"/>
      <c r="V5974" s="6"/>
      <c r="W5974" s="6"/>
      <c r="X5974" s="6"/>
      <c r="Y5974" s="6"/>
      <c r="Z5974" s="6"/>
      <c r="AA5974" s="6"/>
      <c r="AB5974" s="21"/>
      <c r="AC5974" s="21"/>
      <c r="AD5974" s="21"/>
      <c r="AE5974" s="6"/>
      <c r="AF5974" s="6"/>
      <c r="AG5974" s="6"/>
      <c r="AH5974" s="6"/>
    </row>
    <row r="5975" spans="1:34" x14ac:dyDescent="0.35">
      <c r="A5975" s="20"/>
      <c r="B5975" s="6"/>
      <c r="C5975" s="6"/>
      <c r="D5975" s="6"/>
      <c r="E5975" s="6"/>
      <c r="F5975" s="6"/>
      <c r="G5975" s="6"/>
      <c r="H5975" s="6"/>
      <c r="I5975" s="6"/>
      <c r="J5975" s="6"/>
      <c r="K5975" s="6"/>
      <c r="L5975" s="6"/>
      <c r="M5975" s="6"/>
      <c r="N5975" s="6"/>
      <c r="O5975" s="6"/>
      <c r="P5975" s="6"/>
      <c r="Q5975" s="6"/>
      <c r="R5975" s="6"/>
      <c r="S5975" s="6"/>
      <c r="T5975" s="6"/>
      <c r="U5975" s="6"/>
      <c r="V5975" s="6"/>
      <c r="W5975" s="6"/>
      <c r="X5975" s="6"/>
      <c r="Y5975" s="6"/>
      <c r="Z5975" s="6"/>
      <c r="AA5975" s="6"/>
      <c r="AB5975" s="21"/>
      <c r="AC5975" s="21"/>
      <c r="AD5975" s="21"/>
      <c r="AE5975" s="6"/>
      <c r="AF5975" s="6"/>
      <c r="AG5975" s="6"/>
      <c r="AH5975" s="6"/>
    </row>
    <row r="5976" spans="1:34" x14ac:dyDescent="0.35">
      <c r="A5976" s="20"/>
      <c r="B5976" s="6"/>
      <c r="C5976" s="6"/>
      <c r="D5976" s="6"/>
      <c r="E5976" s="6"/>
      <c r="F5976" s="6"/>
      <c r="G5976" s="6"/>
      <c r="H5976" s="6"/>
      <c r="I5976" s="6"/>
      <c r="J5976" s="6"/>
      <c r="K5976" s="6"/>
      <c r="L5976" s="6"/>
      <c r="M5976" s="6"/>
      <c r="N5976" s="6"/>
      <c r="O5976" s="6"/>
      <c r="P5976" s="6"/>
      <c r="Q5976" s="6"/>
      <c r="R5976" s="6"/>
      <c r="S5976" s="6"/>
      <c r="T5976" s="6"/>
      <c r="U5976" s="6"/>
      <c r="V5976" s="6"/>
      <c r="W5976" s="6"/>
      <c r="X5976" s="6"/>
      <c r="Y5976" s="6"/>
      <c r="Z5976" s="6"/>
      <c r="AA5976" s="6"/>
      <c r="AB5976" s="21"/>
      <c r="AC5976" s="21"/>
      <c r="AD5976" s="21"/>
      <c r="AE5976" s="6"/>
      <c r="AF5976" s="6"/>
      <c r="AG5976" s="6"/>
      <c r="AH5976" s="6"/>
    </row>
    <row r="5977" spans="1:34" x14ac:dyDescent="0.35">
      <c r="A5977" s="20"/>
      <c r="B5977" s="6"/>
      <c r="C5977" s="6"/>
      <c r="D5977" s="6"/>
      <c r="E5977" s="6"/>
      <c r="F5977" s="6"/>
      <c r="G5977" s="6"/>
      <c r="H5977" s="6"/>
      <c r="I5977" s="6"/>
      <c r="J5977" s="6"/>
      <c r="K5977" s="6"/>
      <c r="L5977" s="6"/>
      <c r="M5977" s="6"/>
      <c r="N5977" s="6"/>
      <c r="O5977" s="6"/>
      <c r="P5977" s="6"/>
      <c r="Q5977" s="6"/>
      <c r="R5977" s="6"/>
      <c r="S5977" s="6"/>
      <c r="T5977" s="6"/>
      <c r="U5977" s="6"/>
      <c r="V5977" s="6"/>
      <c r="W5977" s="6"/>
      <c r="X5977" s="6"/>
      <c r="Y5977" s="6"/>
      <c r="Z5977" s="6"/>
      <c r="AA5977" s="6"/>
      <c r="AB5977" s="21"/>
      <c r="AC5977" s="21"/>
      <c r="AD5977" s="21"/>
      <c r="AE5977" s="6"/>
      <c r="AF5977" s="6"/>
      <c r="AG5977" s="6"/>
      <c r="AH5977" s="6"/>
    </row>
    <row r="5978" spans="1:34" x14ac:dyDescent="0.35">
      <c r="A5978" s="20"/>
      <c r="B5978" s="6"/>
      <c r="C5978" s="6"/>
      <c r="D5978" s="6"/>
      <c r="E5978" s="6"/>
      <c r="F5978" s="6"/>
      <c r="G5978" s="6"/>
      <c r="H5978" s="6"/>
      <c r="I5978" s="6"/>
      <c r="J5978" s="6"/>
      <c r="K5978" s="6"/>
      <c r="L5978" s="6"/>
      <c r="M5978" s="6"/>
      <c r="N5978" s="6"/>
      <c r="O5978" s="6"/>
      <c r="P5978" s="6"/>
      <c r="Q5978" s="6"/>
      <c r="R5978" s="6"/>
      <c r="S5978" s="6"/>
      <c r="T5978" s="6"/>
      <c r="U5978" s="6"/>
      <c r="V5978" s="6"/>
      <c r="W5978" s="6"/>
      <c r="X5978" s="6"/>
      <c r="Y5978" s="6"/>
      <c r="Z5978" s="6"/>
      <c r="AA5978" s="6"/>
      <c r="AB5978" s="21"/>
      <c r="AC5978" s="21"/>
      <c r="AD5978" s="21"/>
      <c r="AE5978" s="6"/>
      <c r="AF5978" s="6"/>
      <c r="AG5978" s="6"/>
      <c r="AH5978" s="6"/>
    </row>
    <row r="5979" spans="1:34" x14ac:dyDescent="0.35">
      <c r="A5979" s="20"/>
      <c r="B5979" s="6"/>
      <c r="C5979" s="6"/>
      <c r="D5979" s="6"/>
      <c r="E5979" s="6"/>
      <c r="F5979" s="6"/>
      <c r="G5979" s="6"/>
      <c r="H5979" s="6"/>
      <c r="I5979" s="6"/>
      <c r="J5979" s="6"/>
      <c r="K5979" s="6"/>
      <c r="L5979" s="6"/>
      <c r="M5979" s="6"/>
      <c r="N5979" s="6"/>
      <c r="O5979" s="6"/>
      <c r="P5979" s="6"/>
      <c r="Q5979" s="6"/>
      <c r="R5979" s="6"/>
      <c r="S5979" s="6"/>
      <c r="T5979" s="6"/>
      <c r="U5979" s="6"/>
      <c r="V5979" s="6"/>
      <c r="W5979" s="6"/>
      <c r="X5979" s="6"/>
      <c r="Y5979" s="6"/>
      <c r="Z5979" s="6"/>
      <c r="AA5979" s="6"/>
      <c r="AB5979" s="21"/>
      <c r="AC5979" s="21"/>
      <c r="AD5979" s="21"/>
      <c r="AE5979" s="6"/>
      <c r="AF5979" s="6"/>
      <c r="AG5979" s="6"/>
      <c r="AH5979" s="6"/>
    </row>
    <row r="5980" spans="1:34" x14ac:dyDescent="0.35">
      <c r="A5980" s="20"/>
      <c r="B5980" s="6"/>
      <c r="C5980" s="6"/>
      <c r="D5980" s="6"/>
      <c r="E5980" s="6"/>
      <c r="F5980" s="6"/>
      <c r="G5980" s="6"/>
      <c r="H5980" s="6"/>
      <c r="I5980" s="6"/>
      <c r="J5980" s="6"/>
      <c r="K5980" s="6"/>
      <c r="L5980" s="6"/>
      <c r="M5980" s="6"/>
      <c r="N5980" s="6"/>
      <c r="O5980" s="6"/>
      <c r="P5980" s="6"/>
      <c r="Q5980" s="6"/>
      <c r="R5980" s="6"/>
      <c r="S5980" s="6"/>
      <c r="T5980" s="6"/>
      <c r="U5980" s="6"/>
      <c r="V5980" s="6"/>
      <c r="W5980" s="6"/>
      <c r="X5980" s="6"/>
      <c r="Y5980" s="6"/>
      <c r="Z5980" s="6"/>
      <c r="AA5980" s="6"/>
      <c r="AB5980" s="21"/>
      <c r="AC5980" s="21"/>
      <c r="AD5980" s="21"/>
      <c r="AE5980" s="6"/>
      <c r="AF5980" s="6"/>
      <c r="AG5980" s="6"/>
      <c r="AH5980" s="6"/>
    </row>
    <row r="5981" spans="1:34" x14ac:dyDescent="0.35">
      <c r="A5981" s="20"/>
      <c r="B5981" s="6"/>
      <c r="C5981" s="6"/>
      <c r="D5981" s="6"/>
      <c r="E5981" s="6"/>
      <c r="F5981" s="6"/>
      <c r="G5981" s="6"/>
      <c r="H5981" s="6"/>
      <c r="I5981" s="6"/>
      <c r="J5981" s="6"/>
      <c r="K5981" s="6"/>
      <c r="L5981" s="6"/>
      <c r="M5981" s="6"/>
      <c r="N5981" s="6"/>
      <c r="O5981" s="6"/>
      <c r="P5981" s="6"/>
      <c r="Q5981" s="6"/>
      <c r="R5981" s="6"/>
      <c r="S5981" s="6"/>
      <c r="T5981" s="6"/>
      <c r="U5981" s="6"/>
      <c r="V5981" s="6"/>
      <c r="W5981" s="6"/>
      <c r="X5981" s="6"/>
      <c r="Y5981" s="6"/>
      <c r="Z5981" s="6"/>
      <c r="AA5981" s="6"/>
      <c r="AB5981" s="21"/>
      <c r="AC5981" s="21"/>
      <c r="AD5981" s="21"/>
      <c r="AE5981" s="6"/>
      <c r="AF5981" s="6"/>
      <c r="AG5981" s="6"/>
      <c r="AH5981" s="6"/>
    </row>
    <row r="5982" spans="1:34" x14ac:dyDescent="0.35">
      <c r="A5982" s="20"/>
      <c r="B5982" s="6"/>
      <c r="C5982" s="6"/>
      <c r="D5982" s="6"/>
      <c r="E5982" s="6"/>
      <c r="F5982" s="6"/>
      <c r="G5982" s="6"/>
      <c r="H5982" s="6"/>
      <c r="I5982" s="6"/>
      <c r="J5982" s="6"/>
      <c r="K5982" s="6"/>
      <c r="L5982" s="6"/>
      <c r="M5982" s="6"/>
      <c r="N5982" s="6"/>
      <c r="O5982" s="6"/>
      <c r="P5982" s="6"/>
      <c r="Q5982" s="6"/>
      <c r="R5982" s="6"/>
      <c r="S5982" s="6"/>
      <c r="T5982" s="6"/>
      <c r="U5982" s="6"/>
      <c r="V5982" s="6"/>
      <c r="W5982" s="6"/>
      <c r="X5982" s="6"/>
      <c r="Y5982" s="6"/>
      <c r="Z5982" s="6"/>
      <c r="AA5982" s="6"/>
      <c r="AB5982" s="21"/>
      <c r="AC5982" s="21"/>
      <c r="AD5982" s="21"/>
      <c r="AE5982" s="6"/>
      <c r="AF5982" s="6"/>
      <c r="AG5982" s="6"/>
      <c r="AH5982" s="6"/>
    </row>
    <row r="5983" spans="1:34" x14ac:dyDescent="0.35">
      <c r="A5983" s="20"/>
      <c r="B5983" s="6"/>
      <c r="C5983" s="6"/>
      <c r="D5983" s="6"/>
      <c r="E5983" s="6"/>
      <c r="F5983" s="6"/>
      <c r="G5983" s="6"/>
      <c r="H5983" s="6"/>
      <c r="I5983" s="6"/>
      <c r="J5983" s="6"/>
      <c r="K5983" s="6"/>
      <c r="L5983" s="6"/>
      <c r="M5983" s="6"/>
      <c r="N5983" s="6"/>
      <c r="O5983" s="6"/>
      <c r="P5983" s="6"/>
      <c r="Q5983" s="6"/>
      <c r="R5983" s="6"/>
      <c r="S5983" s="6"/>
      <c r="T5983" s="6"/>
      <c r="U5983" s="6"/>
      <c r="V5983" s="6"/>
      <c r="W5983" s="6"/>
      <c r="X5983" s="6"/>
      <c r="Y5983" s="6"/>
      <c r="Z5983" s="6"/>
      <c r="AA5983" s="6"/>
      <c r="AB5983" s="21"/>
      <c r="AC5983" s="21"/>
      <c r="AD5983" s="21"/>
      <c r="AE5983" s="6"/>
      <c r="AF5983" s="6"/>
      <c r="AG5983" s="6"/>
      <c r="AH5983" s="6"/>
    </row>
    <row r="5984" spans="1:34" x14ac:dyDescent="0.35">
      <c r="A5984" s="20"/>
      <c r="B5984" s="6"/>
      <c r="C5984" s="6"/>
      <c r="D5984" s="6"/>
      <c r="E5984" s="6"/>
      <c r="F5984" s="6"/>
      <c r="G5984" s="6"/>
      <c r="H5984" s="6"/>
      <c r="I5984" s="6"/>
      <c r="J5984" s="6"/>
      <c r="K5984" s="6"/>
      <c r="L5984" s="6"/>
      <c r="M5984" s="6"/>
      <c r="N5984" s="6"/>
      <c r="O5984" s="6"/>
      <c r="P5984" s="6"/>
      <c r="Q5984" s="6"/>
      <c r="R5984" s="6"/>
      <c r="S5984" s="6"/>
      <c r="T5984" s="6"/>
      <c r="U5984" s="6"/>
      <c r="V5984" s="6"/>
      <c r="W5984" s="6"/>
      <c r="X5984" s="6"/>
      <c r="Y5984" s="6"/>
      <c r="Z5984" s="6"/>
      <c r="AA5984" s="6"/>
      <c r="AB5984" s="21"/>
      <c r="AC5984" s="21"/>
      <c r="AD5984" s="21"/>
      <c r="AE5984" s="6"/>
      <c r="AF5984" s="6"/>
      <c r="AG5984" s="6"/>
      <c r="AH5984" s="6"/>
    </row>
    <row r="5985" spans="1:34" x14ac:dyDescent="0.35">
      <c r="A5985" s="20"/>
      <c r="B5985" s="6"/>
      <c r="C5985" s="6"/>
      <c r="D5985" s="6"/>
      <c r="E5985" s="6"/>
      <c r="F5985" s="6"/>
      <c r="G5985" s="6"/>
      <c r="H5985" s="6"/>
      <c r="I5985" s="6"/>
      <c r="J5985" s="6"/>
      <c r="K5985" s="6"/>
      <c r="L5985" s="6"/>
      <c r="M5985" s="6"/>
      <c r="N5985" s="6"/>
      <c r="O5985" s="6"/>
      <c r="P5985" s="6"/>
      <c r="Q5985" s="6"/>
      <c r="R5985" s="6"/>
      <c r="S5985" s="6"/>
      <c r="T5985" s="6"/>
      <c r="U5985" s="6"/>
      <c r="V5985" s="6"/>
      <c r="W5985" s="6"/>
      <c r="X5985" s="6"/>
      <c r="Y5985" s="6"/>
      <c r="Z5985" s="6"/>
      <c r="AA5985" s="6"/>
      <c r="AB5985" s="21"/>
      <c r="AC5985" s="21"/>
      <c r="AD5985" s="21"/>
      <c r="AE5985" s="6"/>
      <c r="AF5985" s="6"/>
      <c r="AG5985" s="6"/>
      <c r="AH5985" s="6"/>
    </row>
    <row r="5986" spans="1:34" x14ac:dyDescent="0.35">
      <c r="A5986" s="20"/>
      <c r="B5986" s="6"/>
      <c r="C5986" s="6"/>
      <c r="D5986" s="6"/>
      <c r="E5986" s="6"/>
      <c r="F5986" s="6"/>
      <c r="G5986" s="6"/>
      <c r="H5986" s="6"/>
      <c r="I5986" s="6"/>
      <c r="J5986" s="6"/>
      <c r="K5986" s="6"/>
      <c r="L5986" s="6"/>
      <c r="M5986" s="6"/>
      <c r="N5986" s="6"/>
      <c r="O5986" s="6"/>
      <c r="P5986" s="6"/>
      <c r="Q5986" s="6"/>
      <c r="R5986" s="6"/>
      <c r="S5986" s="6"/>
      <c r="T5986" s="6"/>
      <c r="U5986" s="6"/>
      <c r="V5986" s="6"/>
      <c r="W5986" s="6"/>
      <c r="X5986" s="6"/>
      <c r="Y5986" s="6"/>
      <c r="Z5986" s="6"/>
      <c r="AA5986" s="6"/>
      <c r="AB5986" s="21"/>
      <c r="AC5986" s="21"/>
      <c r="AD5986" s="21"/>
      <c r="AE5986" s="6"/>
      <c r="AF5986" s="6"/>
      <c r="AG5986" s="6"/>
      <c r="AH5986" s="6"/>
    </row>
    <row r="5987" spans="1:34" x14ac:dyDescent="0.35">
      <c r="A5987" s="20"/>
      <c r="B5987" s="6"/>
      <c r="C5987" s="6"/>
      <c r="D5987" s="6"/>
      <c r="E5987" s="6"/>
      <c r="F5987" s="6"/>
      <c r="G5987" s="6"/>
      <c r="H5987" s="6"/>
      <c r="I5987" s="6"/>
      <c r="J5987" s="6"/>
      <c r="K5987" s="6"/>
      <c r="L5987" s="6"/>
      <c r="M5987" s="6"/>
      <c r="N5987" s="6"/>
      <c r="O5987" s="6"/>
      <c r="P5987" s="6"/>
      <c r="Q5987" s="6"/>
      <c r="R5987" s="6"/>
      <c r="S5987" s="6"/>
      <c r="T5987" s="6"/>
      <c r="U5987" s="6"/>
      <c r="V5987" s="6"/>
      <c r="W5987" s="6"/>
      <c r="X5987" s="6"/>
      <c r="Y5987" s="6"/>
      <c r="Z5987" s="6"/>
      <c r="AA5987" s="6"/>
      <c r="AB5987" s="21"/>
      <c r="AC5987" s="21"/>
      <c r="AD5987" s="21"/>
      <c r="AE5987" s="6"/>
      <c r="AF5987" s="6"/>
      <c r="AG5987" s="6"/>
      <c r="AH5987" s="6"/>
    </row>
    <row r="5988" spans="1:34" x14ac:dyDescent="0.35">
      <c r="A5988" s="20"/>
      <c r="B5988" s="6"/>
      <c r="C5988" s="6"/>
      <c r="D5988" s="6"/>
      <c r="E5988" s="6"/>
      <c r="F5988" s="6"/>
      <c r="G5988" s="6"/>
      <c r="H5988" s="6"/>
      <c r="I5988" s="6"/>
      <c r="J5988" s="6"/>
      <c r="K5988" s="6"/>
      <c r="L5988" s="6"/>
      <c r="M5988" s="6"/>
      <c r="N5988" s="6"/>
      <c r="O5988" s="6"/>
      <c r="P5988" s="6"/>
      <c r="Q5988" s="6"/>
      <c r="R5988" s="6"/>
      <c r="S5988" s="6"/>
      <c r="T5988" s="6"/>
      <c r="U5988" s="6"/>
      <c r="V5988" s="6"/>
      <c r="W5988" s="6"/>
      <c r="X5988" s="6"/>
      <c r="Y5988" s="6"/>
      <c r="Z5988" s="6"/>
      <c r="AA5988" s="6"/>
      <c r="AB5988" s="21"/>
      <c r="AC5988" s="21"/>
      <c r="AD5988" s="21"/>
      <c r="AE5988" s="6"/>
      <c r="AF5988" s="6"/>
      <c r="AG5988" s="6"/>
      <c r="AH5988" s="6"/>
    </row>
    <row r="5989" spans="1:34" x14ac:dyDescent="0.35">
      <c r="A5989" s="20"/>
      <c r="B5989" s="6"/>
      <c r="C5989" s="6"/>
      <c r="D5989" s="6"/>
      <c r="E5989" s="6"/>
      <c r="F5989" s="6"/>
      <c r="G5989" s="6"/>
      <c r="H5989" s="6"/>
      <c r="I5989" s="6"/>
      <c r="J5989" s="6"/>
      <c r="K5989" s="6"/>
      <c r="L5989" s="6"/>
      <c r="M5989" s="6"/>
      <c r="N5989" s="6"/>
      <c r="O5989" s="6"/>
      <c r="P5989" s="6"/>
      <c r="Q5989" s="6"/>
      <c r="R5989" s="6"/>
      <c r="S5989" s="6"/>
      <c r="T5989" s="6"/>
      <c r="U5989" s="6"/>
      <c r="V5989" s="6"/>
      <c r="W5989" s="6"/>
      <c r="X5989" s="6"/>
      <c r="Y5989" s="6"/>
      <c r="Z5989" s="6"/>
      <c r="AA5989" s="6"/>
      <c r="AB5989" s="21"/>
      <c r="AC5989" s="21"/>
      <c r="AD5989" s="21"/>
      <c r="AE5989" s="6"/>
      <c r="AF5989" s="6"/>
      <c r="AG5989" s="6"/>
      <c r="AH5989" s="6"/>
    </row>
    <row r="5990" spans="1:34" x14ac:dyDescent="0.35">
      <c r="A5990" s="20"/>
      <c r="B5990" s="6"/>
      <c r="C5990" s="6"/>
      <c r="D5990" s="6"/>
      <c r="E5990" s="6"/>
      <c r="F5990" s="6"/>
      <c r="G5990" s="6"/>
      <c r="H5990" s="6"/>
      <c r="I5990" s="6"/>
      <c r="J5990" s="6"/>
      <c r="K5990" s="6"/>
      <c r="L5990" s="6"/>
      <c r="M5990" s="6"/>
      <c r="N5990" s="6"/>
      <c r="O5990" s="6"/>
      <c r="P5990" s="6"/>
      <c r="Q5990" s="6"/>
      <c r="R5990" s="6"/>
      <c r="S5990" s="6"/>
      <c r="T5990" s="6"/>
      <c r="U5990" s="6"/>
      <c r="V5990" s="6"/>
      <c r="W5990" s="6"/>
      <c r="X5990" s="6"/>
      <c r="Y5990" s="6"/>
      <c r="Z5990" s="6"/>
      <c r="AA5990" s="6"/>
      <c r="AB5990" s="21"/>
      <c r="AC5990" s="21"/>
      <c r="AD5990" s="21"/>
      <c r="AE5990" s="6"/>
      <c r="AF5990" s="6"/>
      <c r="AG5990" s="6"/>
      <c r="AH5990" s="6"/>
    </row>
    <row r="5991" spans="1:34" x14ac:dyDescent="0.35">
      <c r="A5991" s="20"/>
      <c r="B5991" s="6"/>
      <c r="C5991" s="6"/>
      <c r="D5991" s="6"/>
      <c r="E5991" s="6"/>
      <c r="F5991" s="6"/>
      <c r="G5991" s="6"/>
      <c r="H5991" s="6"/>
      <c r="I5991" s="6"/>
      <c r="J5991" s="6"/>
      <c r="K5991" s="6"/>
      <c r="L5991" s="6"/>
      <c r="M5991" s="6"/>
      <c r="N5991" s="6"/>
      <c r="O5991" s="6"/>
      <c r="P5991" s="6"/>
      <c r="Q5991" s="6"/>
      <c r="R5991" s="6"/>
      <c r="S5991" s="6"/>
      <c r="T5991" s="6"/>
      <c r="U5991" s="6"/>
      <c r="V5991" s="6"/>
      <c r="W5991" s="6"/>
      <c r="X5991" s="6"/>
      <c r="Y5991" s="6"/>
      <c r="Z5991" s="6"/>
      <c r="AA5991" s="6"/>
      <c r="AB5991" s="21"/>
      <c r="AC5991" s="21"/>
      <c r="AD5991" s="21"/>
      <c r="AE5991" s="6"/>
      <c r="AF5991" s="6"/>
      <c r="AG5991" s="6"/>
      <c r="AH5991" s="6"/>
    </row>
    <row r="5992" spans="1:34" x14ac:dyDescent="0.35">
      <c r="A5992" s="20"/>
      <c r="B5992" s="6"/>
      <c r="C5992" s="6"/>
      <c r="D5992" s="6"/>
      <c r="E5992" s="6"/>
      <c r="F5992" s="6"/>
      <c r="G5992" s="6"/>
      <c r="H5992" s="6"/>
      <c r="I5992" s="6"/>
      <c r="J5992" s="6"/>
      <c r="K5992" s="6"/>
      <c r="L5992" s="6"/>
      <c r="M5992" s="6"/>
      <c r="N5992" s="6"/>
      <c r="O5992" s="6"/>
      <c r="P5992" s="6"/>
      <c r="Q5992" s="6"/>
      <c r="R5992" s="6"/>
      <c r="S5992" s="6"/>
      <c r="T5992" s="6"/>
      <c r="U5992" s="6"/>
      <c r="V5992" s="6"/>
      <c r="W5992" s="6"/>
      <c r="X5992" s="6"/>
      <c r="Y5992" s="6"/>
      <c r="Z5992" s="6"/>
      <c r="AA5992" s="6"/>
      <c r="AB5992" s="21"/>
      <c r="AC5992" s="21"/>
      <c r="AD5992" s="21"/>
      <c r="AE5992" s="6"/>
      <c r="AF5992" s="6"/>
      <c r="AG5992" s="6"/>
      <c r="AH5992" s="6"/>
    </row>
    <row r="5993" spans="1:34" x14ac:dyDescent="0.35">
      <c r="A5993" s="20"/>
      <c r="B5993" s="6"/>
      <c r="C5993" s="6"/>
      <c r="D5993" s="6"/>
      <c r="E5993" s="6"/>
      <c r="F5993" s="6"/>
      <c r="G5993" s="6"/>
      <c r="H5993" s="6"/>
      <c r="I5993" s="6"/>
      <c r="J5993" s="6"/>
      <c r="K5993" s="6"/>
      <c r="L5993" s="6"/>
      <c r="M5993" s="6"/>
      <c r="N5993" s="6"/>
      <c r="O5993" s="6"/>
      <c r="P5993" s="6"/>
      <c r="Q5993" s="6"/>
      <c r="R5993" s="6"/>
      <c r="S5993" s="6"/>
      <c r="T5993" s="6"/>
      <c r="U5993" s="6"/>
      <c r="V5993" s="6"/>
      <c r="W5993" s="6"/>
      <c r="X5993" s="6"/>
      <c r="Y5993" s="6"/>
      <c r="Z5993" s="6"/>
      <c r="AA5993" s="6"/>
      <c r="AB5993" s="21"/>
      <c r="AC5993" s="21"/>
      <c r="AD5993" s="21"/>
      <c r="AE5993" s="6"/>
      <c r="AF5993" s="6"/>
      <c r="AG5993" s="6"/>
      <c r="AH5993" s="6"/>
    </row>
    <row r="5994" spans="1:34" x14ac:dyDescent="0.35">
      <c r="A5994" s="20"/>
      <c r="B5994" s="6"/>
      <c r="C5994" s="6"/>
      <c r="D5994" s="6"/>
      <c r="E5994" s="6"/>
      <c r="F5994" s="6"/>
      <c r="G5994" s="6"/>
      <c r="H5994" s="6"/>
      <c r="I5994" s="6"/>
      <c r="J5994" s="6"/>
      <c r="K5994" s="6"/>
      <c r="L5994" s="6"/>
      <c r="M5994" s="6"/>
      <c r="N5994" s="6"/>
      <c r="O5994" s="6"/>
      <c r="P5994" s="6"/>
      <c r="Q5994" s="6"/>
      <c r="R5994" s="6"/>
      <c r="S5994" s="6"/>
      <c r="T5994" s="6"/>
      <c r="U5994" s="6"/>
      <c r="V5994" s="6"/>
      <c r="W5994" s="6"/>
      <c r="X5994" s="6"/>
      <c r="Y5994" s="6"/>
      <c r="Z5994" s="6"/>
      <c r="AA5994" s="6"/>
      <c r="AB5994" s="21"/>
      <c r="AC5994" s="21"/>
      <c r="AD5994" s="21"/>
      <c r="AE5994" s="6"/>
      <c r="AF5994" s="6"/>
      <c r="AG5994" s="6"/>
      <c r="AH5994" s="6"/>
    </row>
    <row r="5995" spans="1:34" x14ac:dyDescent="0.35">
      <c r="A5995" s="20"/>
      <c r="B5995" s="6"/>
      <c r="C5995" s="6"/>
      <c r="D5995" s="6"/>
      <c r="E5995" s="6"/>
      <c r="F5995" s="6"/>
      <c r="G5995" s="6"/>
      <c r="H5995" s="6"/>
      <c r="I5995" s="6"/>
      <c r="J5995" s="6"/>
      <c r="K5995" s="6"/>
      <c r="L5995" s="6"/>
      <c r="M5995" s="6"/>
      <c r="N5995" s="6"/>
      <c r="O5995" s="6"/>
      <c r="P5995" s="6"/>
      <c r="Q5995" s="6"/>
      <c r="R5995" s="6"/>
      <c r="S5995" s="6"/>
      <c r="T5995" s="6"/>
      <c r="U5995" s="6"/>
      <c r="V5995" s="6"/>
      <c r="W5995" s="6"/>
      <c r="X5995" s="6"/>
      <c r="Y5995" s="6"/>
      <c r="Z5995" s="6"/>
      <c r="AA5995" s="6"/>
      <c r="AB5995" s="21"/>
      <c r="AC5995" s="21"/>
      <c r="AD5995" s="21"/>
      <c r="AE5995" s="6"/>
      <c r="AF5995" s="6"/>
      <c r="AG5995" s="6"/>
      <c r="AH5995" s="6"/>
    </row>
    <row r="5996" spans="1:34" x14ac:dyDescent="0.35">
      <c r="A5996" s="20"/>
      <c r="B5996" s="6"/>
      <c r="C5996" s="6"/>
      <c r="D5996" s="6"/>
      <c r="E5996" s="6"/>
      <c r="F5996" s="6"/>
      <c r="G5996" s="6"/>
      <c r="H5996" s="6"/>
      <c r="I5996" s="6"/>
      <c r="J5996" s="6"/>
      <c r="K5996" s="6"/>
      <c r="L5996" s="6"/>
      <c r="M5996" s="6"/>
      <c r="N5996" s="6"/>
      <c r="O5996" s="6"/>
      <c r="P5996" s="6"/>
      <c r="Q5996" s="6"/>
      <c r="R5996" s="6"/>
      <c r="S5996" s="6"/>
      <c r="T5996" s="6"/>
      <c r="U5996" s="6"/>
      <c r="V5996" s="6"/>
      <c r="W5996" s="6"/>
      <c r="X5996" s="6"/>
      <c r="Y5996" s="6"/>
      <c r="Z5996" s="6"/>
      <c r="AA5996" s="6"/>
      <c r="AB5996" s="21"/>
      <c r="AC5996" s="21"/>
      <c r="AD5996" s="21"/>
      <c r="AE5996" s="6"/>
      <c r="AF5996" s="6"/>
      <c r="AG5996" s="6"/>
      <c r="AH5996" s="6"/>
    </row>
    <row r="5997" spans="1:34" x14ac:dyDescent="0.35">
      <c r="A5997" s="20"/>
      <c r="B5997" s="6"/>
      <c r="C5997" s="6"/>
      <c r="D5997" s="6"/>
      <c r="E5997" s="6"/>
      <c r="F5997" s="6"/>
      <c r="G5997" s="6"/>
      <c r="H5997" s="6"/>
      <c r="I5997" s="6"/>
      <c r="J5997" s="6"/>
      <c r="K5997" s="6"/>
      <c r="L5997" s="6"/>
      <c r="M5997" s="6"/>
      <c r="N5997" s="6"/>
      <c r="O5997" s="6"/>
      <c r="P5997" s="6"/>
      <c r="Q5997" s="6"/>
      <c r="R5997" s="6"/>
      <c r="S5997" s="6"/>
      <c r="T5997" s="6"/>
      <c r="U5997" s="6"/>
      <c r="V5997" s="6"/>
      <c r="W5997" s="6"/>
      <c r="X5997" s="6"/>
      <c r="Y5997" s="6"/>
      <c r="Z5997" s="6"/>
      <c r="AA5997" s="6"/>
      <c r="AB5997" s="21"/>
      <c r="AC5997" s="21"/>
      <c r="AD5997" s="21"/>
      <c r="AE5997" s="6"/>
      <c r="AF5997" s="6"/>
      <c r="AG5997" s="6"/>
      <c r="AH5997" s="6"/>
    </row>
    <row r="5998" spans="1:34" x14ac:dyDescent="0.35">
      <c r="A5998" s="20"/>
      <c r="B5998" s="6"/>
      <c r="C5998" s="6"/>
      <c r="D5998" s="6"/>
      <c r="E5998" s="6"/>
      <c r="F5998" s="6"/>
      <c r="G5998" s="6"/>
      <c r="H5998" s="6"/>
      <c r="I5998" s="6"/>
      <c r="J5998" s="6"/>
      <c r="K5998" s="6"/>
      <c r="L5998" s="6"/>
      <c r="M5998" s="6"/>
      <c r="N5998" s="6"/>
      <c r="O5998" s="6"/>
      <c r="P5998" s="6"/>
      <c r="Q5998" s="6"/>
      <c r="R5998" s="6"/>
      <c r="S5998" s="6"/>
      <c r="T5998" s="6"/>
      <c r="U5998" s="6"/>
      <c r="V5998" s="6"/>
      <c r="W5998" s="6"/>
      <c r="X5998" s="6"/>
      <c r="Y5998" s="6"/>
      <c r="Z5998" s="6"/>
      <c r="AA5998" s="6"/>
      <c r="AB5998" s="21"/>
      <c r="AC5998" s="21"/>
      <c r="AD5998" s="21"/>
      <c r="AE5998" s="6"/>
      <c r="AF5998" s="6"/>
      <c r="AG5998" s="6"/>
      <c r="AH5998" s="6"/>
    </row>
    <row r="5999" spans="1:34" x14ac:dyDescent="0.35">
      <c r="A5999" s="20"/>
      <c r="B5999" s="6"/>
      <c r="C5999" s="6"/>
      <c r="D5999" s="6"/>
      <c r="E5999" s="6"/>
      <c r="F5999" s="6"/>
      <c r="G5999" s="6"/>
      <c r="H5999" s="6"/>
      <c r="I5999" s="6"/>
      <c r="J5999" s="6"/>
      <c r="K5999" s="6"/>
      <c r="L5999" s="6"/>
      <c r="M5999" s="6"/>
      <c r="N5999" s="6"/>
      <c r="O5999" s="6"/>
      <c r="P5999" s="6"/>
      <c r="Q5999" s="6"/>
      <c r="R5999" s="6"/>
      <c r="S5999" s="6"/>
      <c r="T5999" s="6"/>
      <c r="U5999" s="6"/>
      <c r="V5999" s="6"/>
      <c r="W5999" s="6"/>
      <c r="X5999" s="6"/>
      <c r="Y5999" s="6"/>
      <c r="Z5999" s="6"/>
      <c r="AA5999" s="6"/>
      <c r="AB5999" s="21"/>
      <c r="AC5999" s="21"/>
      <c r="AD5999" s="21"/>
      <c r="AE5999" s="6"/>
      <c r="AF5999" s="6"/>
      <c r="AG5999" s="6"/>
      <c r="AH5999" s="6"/>
    </row>
    <row r="6000" spans="1:34" x14ac:dyDescent="0.35">
      <c r="A6000" s="20"/>
      <c r="B6000" s="6"/>
      <c r="C6000" s="6"/>
      <c r="D6000" s="6"/>
      <c r="E6000" s="6"/>
      <c r="F6000" s="6"/>
      <c r="G6000" s="6"/>
      <c r="H6000" s="6"/>
      <c r="I6000" s="6"/>
      <c r="J6000" s="6"/>
      <c r="K6000" s="6"/>
      <c r="L6000" s="6"/>
      <c r="M6000" s="6"/>
      <c r="N6000" s="6"/>
      <c r="O6000" s="6"/>
      <c r="P6000" s="6"/>
      <c r="Q6000" s="6"/>
      <c r="R6000" s="6"/>
      <c r="S6000" s="6"/>
      <c r="T6000" s="6"/>
      <c r="U6000" s="6"/>
      <c r="V6000" s="6"/>
      <c r="W6000" s="6"/>
      <c r="X6000" s="6"/>
      <c r="Y6000" s="6"/>
      <c r="Z6000" s="6"/>
      <c r="AA6000" s="6"/>
      <c r="AB6000" s="21"/>
      <c r="AC6000" s="21"/>
      <c r="AD6000" s="21"/>
      <c r="AE6000" s="6"/>
      <c r="AF6000" s="6"/>
      <c r="AG6000" s="6"/>
      <c r="AH6000" s="6"/>
    </row>
    <row r="6001" spans="1:34" x14ac:dyDescent="0.35">
      <c r="A6001" s="20"/>
      <c r="B6001" s="6"/>
      <c r="C6001" s="6"/>
      <c r="D6001" s="6"/>
      <c r="E6001" s="6"/>
      <c r="F6001" s="6"/>
      <c r="G6001" s="6"/>
      <c r="H6001" s="6"/>
      <c r="I6001" s="6"/>
      <c r="J6001" s="6"/>
      <c r="K6001" s="6"/>
      <c r="L6001" s="6"/>
      <c r="M6001" s="6"/>
      <c r="N6001" s="6"/>
      <c r="O6001" s="6"/>
      <c r="P6001" s="6"/>
      <c r="Q6001" s="6"/>
      <c r="R6001" s="6"/>
      <c r="S6001" s="6"/>
      <c r="T6001" s="6"/>
      <c r="U6001" s="6"/>
      <c r="V6001" s="6"/>
      <c r="W6001" s="6"/>
      <c r="X6001" s="6"/>
      <c r="Y6001" s="6"/>
      <c r="Z6001" s="6"/>
      <c r="AA6001" s="6"/>
      <c r="AB6001" s="21"/>
      <c r="AC6001" s="21"/>
      <c r="AD6001" s="21"/>
      <c r="AE6001" s="6"/>
      <c r="AF6001" s="6"/>
      <c r="AG6001" s="6"/>
      <c r="AH6001" s="6"/>
    </row>
    <row r="6002" spans="1:34" x14ac:dyDescent="0.35">
      <c r="A6002" s="20"/>
      <c r="B6002" s="6"/>
      <c r="C6002" s="6"/>
      <c r="D6002" s="6"/>
      <c r="E6002" s="6"/>
      <c r="F6002" s="6"/>
      <c r="G6002" s="6"/>
      <c r="H6002" s="6"/>
      <c r="I6002" s="6"/>
      <c r="J6002" s="6"/>
      <c r="K6002" s="6"/>
      <c r="L6002" s="6"/>
      <c r="M6002" s="6"/>
      <c r="N6002" s="6"/>
      <c r="O6002" s="6"/>
      <c r="P6002" s="6"/>
      <c r="Q6002" s="6"/>
      <c r="R6002" s="6"/>
      <c r="S6002" s="6"/>
      <c r="T6002" s="6"/>
      <c r="U6002" s="6"/>
      <c r="V6002" s="6"/>
      <c r="W6002" s="6"/>
      <c r="X6002" s="6"/>
      <c r="Y6002" s="6"/>
      <c r="Z6002" s="6"/>
      <c r="AA6002" s="6"/>
      <c r="AB6002" s="21"/>
      <c r="AC6002" s="21"/>
      <c r="AD6002" s="21"/>
      <c r="AE6002" s="6"/>
      <c r="AF6002" s="6"/>
      <c r="AG6002" s="6"/>
      <c r="AH6002" s="6"/>
    </row>
    <row r="6003" spans="1:34" x14ac:dyDescent="0.35">
      <c r="A6003" s="20"/>
      <c r="B6003" s="6"/>
      <c r="C6003" s="6"/>
      <c r="D6003" s="6"/>
      <c r="E6003" s="6"/>
      <c r="F6003" s="6"/>
      <c r="G6003" s="6"/>
      <c r="H6003" s="6"/>
      <c r="I6003" s="6"/>
      <c r="J6003" s="6"/>
      <c r="K6003" s="6"/>
      <c r="L6003" s="6"/>
      <c r="M6003" s="6"/>
      <c r="N6003" s="6"/>
      <c r="O6003" s="6"/>
      <c r="P6003" s="6"/>
      <c r="Q6003" s="6"/>
      <c r="R6003" s="6"/>
      <c r="S6003" s="6"/>
      <c r="T6003" s="6"/>
      <c r="U6003" s="6"/>
      <c r="V6003" s="6"/>
      <c r="W6003" s="6"/>
      <c r="X6003" s="6"/>
      <c r="Y6003" s="6"/>
      <c r="Z6003" s="6"/>
      <c r="AA6003" s="6"/>
      <c r="AB6003" s="21"/>
      <c r="AC6003" s="21"/>
      <c r="AD6003" s="21"/>
      <c r="AE6003" s="6"/>
      <c r="AF6003" s="6"/>
      <c r="AG6003" s="6"/>
      <c r="AH6003" s="6"/>
    </row>
    <row r="6004" spans="1:34" x14ac:dyDescent="0.35">
      <c r="A6004" s="20"/>
      <c r="B6004" s="6"/>
      <c r="C6004" s="6"/>
      <c r="D6004" s="6"/>
      <c r="E6004" s="6"/>
      <c r="F6004" s="6"/>
      <c r="G6004" s="6"/>
      <c r="H6004" s="6"/>
      <c r="I6004" s="6"/>
      <c r="J6004" s="6"/>
      <c r="K6004" s="6"/>
      <c r="L6004" s="6"/>
      <c r="M6004" s="6"/>
      <c r="N6004" s="6"/>
      <c r="O6004" s="6"/>
      <c r="P6004" s="6"/>
      <c r="Q6004" s="6"/>
      <c r="R6004" s="6"/>
      <c r="S6004" s="6"/>
      <c r="T6004" s="6"/>
      <c r="U6004" s="6"/>
      <c r="V6004" s="6"/>
      <c r="W6004" s="6"/>
      <c r="X6004" s="6"/>
      <c r="Y6004" s="6"/>
      <c r="Z6004" s="6"/>
      <c r="AA6004" s="6"/>
      <c r="AB6004" s="21"/>
      <c r="AC6004" s="21"/>
      <c r="AD6004" s="21"/>
      <c r="AE6004" s="6"/>
      <c r="AF6004" s="6"/>
      <c r="AG6004" s="6"/>
      <c r="AH6004" s="6"/>
    </row>
    <row r="6005" spans="1:34" x14ac:dyDescent="0.35">
      <c r="A6005" s="20"/>
      <c r="B6005" s="6"/>
      <c r="C6005" s="6"/>
      <c r="D6005" s="6"/>
      <c r="E6005" s="6"/>
      <c r="F6005" s="6"/>
      <c r="G6005" s="6"/>
      <c r="H6005" s="6"/>
      <c r="I6005" s="6"/>
      <c r="J6005" s="6"/>
      <c r="K6005" s="6"/>
      <c r="L6005" s="6"/>
      <c r="M6005" s="6"/>
      <c r="N6005" s="6"/>
      <c r="O6005" s="6"/>
      <c r="P6005" s="6"/>
      <c r="Q6005" s="6"/>
      <c r="R6005" s="6"/>
      <c r="S6005" s="6"/>
      <c r="T6005" s="6"/>
      <c r="U6005" s="6"/>
      <c r="V6005" s="6"/>
      <c r="W6005" s="6"/>
      <c r="X6005" s="6"/>
      <c r="Y6005" s="6"/>
      <c r="Z6005" s="6"/>
      <c r="AA6005" s="6"/>
      <c r="AB6005" s="21"/>
      <c r="AC6005" s="21"/>
      <c r="AD6005" s="21"/>
      <c r="AE6005" s="6"/>
      <c r="AF6005" s="6"/>
      <c r="AG6005" s="6"/>
      <c r="AH6005" s="6"/>
    </row>
    <row r="6006" spans="1:34" x14ac:dyDescent="0.35">
      <c r="A6006" s="20"/>
      <c r="B6006" s="6"/>
      <c r="C6006" s="6"/>
      <c r="D6006" s="6"/>
      <c r="E6006" s="6"/>
      <c r="F6006" s="6"/>
      <c r="G6006" s="6"/>
      <c r="H6006" s="6"/>
      <c r="I6006" s="6"/>
      <c r="J6006" s="6"/>
      <c r="K6006" s="6"/>
      <c r="L6006" s="6"/>
      <c r="M6006" s="6"/>
      <c r="N6006" s="6"/>
      <c r="O6006" s="6"/>
      <c r="P6006" s="6"/>
      <c r="Q6006" s="6"/>
      <c r="R6006" s="6"/>
      <c r="S6006" s="6"/>
      <c r="T6006" s="6"/>
      <c r="U6006" s="6"/>
      <c r="V6006" s="6"/>
      <c r="W6006" s="6"/>
      <c r="X6006" s="6"/>
      <c r="Y6006" s="6"/>
      <c r="Z6006" s="6"/>
      <c r="AA6006" s="6"/>
      <c r="AB6006" s="21"/>
      <c r="AC6006" s="21"/>
      <c r="AD6006" s="21"/>
      <c r="AE6006" s="6"/>
      <c r="AF6006" s="6"/>
      <c r="AG6006" s="6"/>
      <c r="AH6006" s="6"/>
    </row>
    <row r="6007" spans="1:34" x14ac:dyDescent="0.35">
      <c r="A6007" s="20"/>
      <c r="B6007" s="6"/>
      <c r="C6007" s="6"/>
      <c r="D6007" s="6"/>
      <c r="E6007" s="6"/>
      <c r="F6007" s="6"/>
      <c r="G6007" s="6"/>
      <c r="H6007" s="6"/>
      <c r="I6007" s="6"/>
      <c r="J6007" s="6"/>
      <c r="K6007" s="6"/>
      <c r="L6007" s="6"/>
      <c r="M6007" s="6"/>
      <c r="N6007" s="6"/>
      <c r="O6007" s="6"/>
      <c r="P6007" s="6"/>
      <c r="Q6007" s="6"/>
      <c r="R6007" s="6"/>
      <c r="S6007" s="6"/>
      <c r="T6007" s="6"/>
      <c r="U6007" s="6"/>
      <c r="V6007" s="6"/>
      <c r="W6007" s="6"/>
      <c r="X6007" s="6"/>
      <c r="Y6007" s="6"/>
      <c r="Z6007" s="6"/>
      <c r="AA6007" s="6"/>
      <c r="AB6007" s="21"/>
      <c r="AC6007" s="21"/>
      <c r="AD6007" s="21"/>
      <c r="AE6007" s="6"/>
      <c r="AF6007" s="6"/>
      <c r="AG6007" s="6"/>
      <c r="AH6007" s="6"/>
    </row>
    <row r="6008" spans="1:34" x14ac:dyDescent="0.35">
      <c r="A6008" s="20"/>
      <c r="B6008" s="6"/>
      <c r="C6008" s="6"/>
      <c r="D6008" s="6"/>
      <c r="E6008" s="6"/>
      <c r="F6008" s="6"/>
      <c r="G6008" s="6"/>
      <c r="H6008" s="6"/>
      <c r="I6008" s="6"/>
      <c r="J6008" s="6"/>
      <c r="K6008" s="6"/>
      <c r="L6008" s="6"/>
      <c r="M6008" s="6"/>
      <c r="N6008" s="6"/>
      <c r="O6008" s="6"/>
      <c r="P6008" s="6"/>
      <c r="Q6008" s="6"/>
      <c r="R6008" s="6"/>
      <c r="S6008" s="6"/>
      <c r="T6008" s="6"/>
      <c r="U6008" s="6"/>
      <c r="V6008" s="6"/>
      <c r="W6008" s="6"/>
      <c r="X6008" s="6"/>
      <c r="Y6008" s="6"/>
      <c r="Z6008" s="6"/>
      <c r="AA6008" s="6"/>
      <c r="AB6008" s="21"/>
      <c r="AC6008" s="21"/>
      <c r="AD6008" s="21"/>
      <c r="AE6008" s="6"/>
      <c r="AF6008" s="6"/>
      <c r="AG6008" s="6"/>
      <c r="AH6008" s="6"/>
    </row>
    <row r="6009" spans="1:34" x14ac:dyDescent="0.35">
      <c r="A6009" s="20"/>
      <c r="B6009" s="6"/>
      <c r="C6009" s="6"/>
      <c r="D6009" s="6"/>
      <c r="E6009" s="6"/>
      <c r="F6009" s="6"/>
      <c r="G6009" s="6"/>
      <c r="H6009" s="6"/>
      <c r="I6009" s="6"/>
      <c r="J6009" s="6"/>
      <c r="K6009" s="6"/>
      <c r="L6009" s="6"/>
      <c r="M6009" s="6"/>
      <c r="N6009" s="6"/>
      <c r="O6009" s="6"/>
      <c r="P6009" s="6"/>
      <c r="Q6009" s="6"/>
      <c r="R6009" s="6"/>
      <c r="S6009" s="6"/>
      <c r="T6009" s="6"/>
      <c r="U6009" s="6"/>
      <c r="V6009" s="6"/>
      <c r="W6009" s="6"/>
      <c r="X6009" s="6"/>
      <c r="Y6009" s="6"/>
      <c r="Z6009" s="6"/>
      <c r="AA6009" s="6"/>
      <c r="AB6009" s="21"/>
      <c r="AC6009" s="21"/>
      <c r="AD6009" s="21"/>
      <c r="AE6009" s="6"/>
      <c r="AF6009" s="6"/>
      <c r="AG6009" s="6"/>
      <c r="AH6009" s="6"/>
    </row>
    <row r="6010" spans="1:34" x14ac:dyDescent="0.35">
      <c r="A6010" s="20"/>
      <c r="B6010" s="6"/>
      <c r="C6010" s="6"/>
      <c r="D6010" s="6"/>
      <c r="E6010" s="6"/>
      <c r="F6010" s="6"/>
      <c r="G6010" s="6"/>
      <c r="H6010" s="6"/>
      <c r="I6010" s="6"/>
      <c r="J6010" s="6"/>
      <c r="K6010" s="6"/>
      <c r="L6010" s="6"/>
      <c r="M6010" s="6"/>
      <c r="N6010" s="6"/>
      <c r="O6010" s="6"/>
      <c r="P6010" s="6"/>
      <c r="Q6010" s="6"/>
      <c r="R6010" s="6"/>
      <c r="S6010" s="6"/>
      <c r="T6010" s="6"/>
      <c r="U6010" s="6"/>
      <c r="V6010" s="6"/>
      <c r="W6010" s="6"/>
      <c r="X6010" s="6"/>
      <c r="Y6010" s="6"/>
      <c r="Z6010" s="6"/>
      <c r="AA6010" s="6"/>
      <c r="AB6010" s="21"/>
      <c r="AC6010" s="21"/>
      <c r="AD6010" s="21"/>
      <c r="AE6010" s="6"/>
      <c r="AF6010" s="6"/>
      <c r="AG6010" s="6"/>
      <c r="AH6010" s="6"/>
    </row>
    <row r="6011" spans="1:34" x14ac:dyDescent="0.35">
      <c r="A6011" s="20"/>
      <c r="B6011" s="6"/>
      <c r="C6011" s="6"/>
      <c r="D6011" s="6"/>
      <c r="E6011" s="6"/>
      <c r="F6011" s="6"/>
      <c r="G6011" s="6"/>
      <c r="H6011" s="6"/>
      <c r="I6011" s="6"/>
      <c r="J6011" s="6"/>
      <c r="K6011" s="6"/>
      <c r="L6011" s="6"/>
      <c r="M6011" s="6"/>
      <c r="N6011" s="6"/>
      <c r="O6011" s="6"/>
      <c r="P6011" s="6"/>
      <c r="Q6011" s="6"/>
      <c r="R6011" s="6"/>
      <c r="S6011" s="6"/>
      <c r="T6011" s="6"/>
      <c r="U6011" s="6"/>
      <c r="V6011" s="6"/>
      <c r="W6011" s="6"/>
      <c r="X6011" s="6"/>
      <c r="Y6011" s="6"/>
      <c r="Z6011" s="6"/>
      <c r="AA6011" s="6"/>
      <c r="AB6011" s="21"/>
      <c r="AC6011" s="21"/>
      <c r="AD6011" s="21"/>
      <c r="AE6011" s="6"/>
      <c r="AF6011" s="6"/>
      <c r="AG6011" s="6"/>
      <c r="AH6011" s="6"/>
    </row>
    <row r="6012" spans="1:34" x14ac:dyDescent="0.35">
      <c r="A6012" s="20"/>
      <c r="B6012" s="6"/>
      <c r="C6012" s="6"/>
      <c r="D6012" s="6"/>
      <c r="E6012" s="6"/>
      <c r="F6012" s="6"/>
      <c r="G6012" s="6"/>
      <c r="H6012" s="6"/>
      <c r="I6012" s="6"/>
      <c r="J6012" s="6"/>
      <c r="K6012" s="6"/>
      <c r="L6012" s="6"/>
      <c r="M6012" s="6"/>
      <c r="N6012" s="6"/>
      <c r="O6012" s="6"/>
      <c r="P6012" s="6"/>
      <c r="Q6012" s="6"/>
      <c r="R6012" s="6"/>
      <c r="S6012" s="6"/>
      <c r="T6012" s="6"/>
      <c r="U6012" s="6"/>
      <c r="V6012" s="6"/>
      <c r="W6012" s="6"/>
      <c r="X6012" s="6"/>
      <c r="Y6012" s="6"/>
      <c r="Z6012" s="6"/>
      <c r="AA6012" s="6"/>
      <c r="AB6012" s="21"/>
      <c r="AC6012" s="21"/>
      <c r="AD6012" s="21"/>
      <c r="AE6012" s="6"/>
      <c r="AF6012" s="6"/>
      <c r="AG6012" s="6"/>
      <c r="AH6012" s="6"/>
    </row>
    <row r="6013" spans="1:34" x14ac:dyDescent="0.35">
      <c r="A6013" s="20"/>
      <c r="B6013" s="6"/>
      <c r="C6013" s="6"/>
      <c r="D6013" s="6"/>
      <c r="E6013" s="6"/>
      <c r="F6013" s="6"/>
      <c r="G6013" s="6"/>
      <c r="H6013" s="6"/>
      <c r="I6013" s="6"/>
      <c r="J6013" s="6"/>
      <c r="K6013" s="6"/>
      <c r="L6013" s="6"/>
      <c r="M6013" s="6"/>
      <c r="N6013" s="6"/>
      <c r="O6013" s="6"/>
      <c r="P6013" s="6"/>
      <c r="Q6013" s="6"/>
      <c r="R6013" s="6"/>
      <c r="S6013" s="6"/>
      <c r="T6013" s="6"/>
      <c r="U6013" s="6"/>
      <c r="V6013" s="6"/>
      <c r="W6013" s="6"/>
      <c r="X6013" s="6"/>
      <c r="Y6013" s="6"/>
      <c r="Z6013" s="6"/>
      <c r="AA6013" s="6"/>
      <c r="AB6013" s="21"/>
      <c r="AC6013" s="21"/>
      <c r="AD6013" s="21"/>
      <c r="AE6013" s="6"/>
      <c r="AF6013" s="6"/>
      <c r="AG6013" s="6"/>
      <c r="AH6013" s="6"/>
    </row>
    <row r="6014" spans="1:34" x14ac:dyDescent="0.35">
      <c r="A6014" s="20"/>
      <c r="B6014" s="6"/>
      <c r="C6014" s="6"/>
      <c r="D6014" s="6"/>
      <c r="E6014" s="6"/>
      <c r="F6014" s="6"/>
      <c r="G6014" s="6"/>
      <c r="H6014" s="6"/>
      <c r="I6014" s="6"/>
      <c r="J6014" s="6"/>
      <c r="K6014" s="6"/>
      <c r="L6014" s="6"/>
      <c r="M6014" s="6"/>
      <c r="N6014" s="6"/>
      <c r="O6014" s="6"/>
      <c r="P6014" s="6"/>
      <c r="Q6014" s="6"/>
      <c r="R6014" s="6"/>
      <c r="S6014" s="6"/>
      <c r="T6014" s="6"/>
      <c r="U6014" s="6"/>
      <c r="V6014" s="6"/>
      <c r="W6014" s="6"/>
      <c r="X6014" s="6"/>
      <c r="Y6014" s="6"/>
      <c r="Z6014" s="6"/>
      <c r="AA6014" s="6"/>
      <c r="AB6014" s="21"/>
      <c r="AC6014" s="21"/>
      <c r="AD6014" s="21"/>
      <c r="AE6014" s="6"/>
      <c r="AF6014" s="6"/>
      <c r="AG6014" s="6"/>
      <c r="AH6014" s="6"/>
    </row>
    <row r="6015" spans="1:34" x14ac:dyDescent="0.35">
      <c r="A6015" s="20"/>
      <c r="B6015" s="6"/>
      <c r="C6015" s="6"/>
      <c r="D6015" s="6"/>
      <c r="E6015" s="6"/>
      <c r="F6015" s="6"/>
      <c r="G6015" s="6"/>
      <c r="H6015" s="6"/>
      <c r="I6015" s="6"/>
      <c r="J6015" s="6"/>
      <c r="K6015" s="6"/>
      <c r="L6015" s="6"/>
      <c r="M6015" s="6"/>
      <c r="N6015" s="6"/>
      <c r="O6015" s="6"/>
      <c r="P6015" s="6"/>
      <c r="Q6015" s="6"/>
      <c r="R6015" s="6"/>
      <c r="S6015" s="6"/>
      <c r="T6015" s="6"/>
      <c r="U6015" s="6"/>
      <c r="V6015" s="6"/>
      <c r="W6015" s="6"/>
      <c r="X6015" s="6"/>
      <c r="Y6015" s="6"/>
      <c r="Z6015" s="6"/>
      <c r="AA6015" s="6"/>
      <c r="AB6015" s="21"/>
      <c r="AC6015" s="21"/>
      <c r="AD6015" s="21"/>
      <c r="AE6015" s="6"/>
      <c r="AF6015" s="6"/>
      <c r="AG6015" s="6"/>
      <c r="AH6015" s="6"/>
    </row>
    <row r="6016" spans="1:34" x14ac:dyDescent="0.35">
      <c r="A6016" s="20"/>
      <c r="B6016" s="6"/>
      <c r="C6016" s="6"/>
      <c r="D6016" s="6"/>
      <c r="E6016" s="6"/>
      <c r="F6016" s="6"/>
      <c r="G6016" s="6"/>
      <c r="H6016" s="6"/>
      <c r="I6016" s="6"/>
      <c r="J6016" s="6"/>
      <c r="K6016" s="6"/>
      <c r="L6016" s="6"/>
      <c r="M6016" s="6"/>
      <c r="N6016" s="6"/>
      <c r="O6016" s="6"/>
      <c r="P6016" s="6"/>
      <c r="Q6016" s="6"/>
      <c r="R6016" s="6"/>
      <c r="S6016" s="6"/>
      <c r="T6016" s="6"/>
      <c r="U6016" s="6"/>
      <c r="V6016" s="6"/>
      <c r="W6016" s="6"/>
      <c r="X6016" s="6"/>
      <c r="Y6016" s="6"/>
      <c r="Z6016" s="6"/>
      <c r="AA6016" s="6"/>
      <c r="AB6016" s="21"/>
      <c r="AC6016" s="21"/>
      <c r="AD6016" s="21"/>
      <c r="AE6016" s="6"/>
      <c r="AF6016" s="6"/>
      <c r="AG6016" s="6"/>
      <c r="AH6016" s="6"/>
    </row>
    <row r="6017" spans="1:34" x14ac:dyDescent="0.35">
      <c r="A6017" s="20"/>
      <c r="B6017" s="6"/>
      <c r="C6017" s="6"/>
      <c r="D6017" s="6"/>
      <c r="E6017" s="6"/>
      <c r="F6017" s="6"/>
      <c r="G6017" s="6"/>
      <c r="H6017" s="6"/>
      <c r="I6017" s="6"/>
      <c r="J6017" s="6"/>
      <c r="K6017" s="6"/>
      <c r="L6017" s="6"/>
      <c r="M6017" s="6"/>
      <c r="N6017" s="6"/>
      <c r="O6017" s="6"/>
      <c r="P6017" s="6"/>
      <c r="Q6017" s="6"/>
      <c r="R6017" s="6"/>
      <c r="S6017" s="6"/>
      <c r="T6017" s="6"/>
      <c r="U6017" s="6"/>
      <c r="V6017" s="6"/>
      <c r="W6017" s="6"/>
      <c r="X6017" s="6"/>
      <c r="Y6017" s="6"/>
      <c r="Z6017" s="6"/>
      <c r="AA6017" s="6"/>
      <c r="AB6017" s="21"/>
      <c r="AC6017" s="21"/>
      <c r="AD6017" s="21"/>
      <c r="AE6017" s="6"/>
      <c r="AF6017" s="6"/>
      <c r="AG6017" s="6"/>
      <c r="AH6017" s="6"/>
    </row>
    <row r="6018" spans="1:34" x14ac:dyDescent="0.35">
      <c r="A6018" s="20"/>
      <c r="B6018" s="6"/>
      <c r="C6018" s="6"/>
      <c r="D6018" s="6"/>
      <c r="E6018" s="6"/>
      <c r="F6018" s="6"/>
      <c r="G6018" s="6"/>
      <c r="H6018" s="6"/>
      <c r="I6018" s="6"/>
      <c r="J6018" s="6"/>
      <c r="K6018" s="6"/>
      <c r="L6018" s="6"/>
      <c r="M6018" s="6"/>
      <c r="N6018" s="6"/>
      <c r="O6018" s="6"/>
      <c r="P6018" s="6"/>
      <c r="Q6018" s="6"/>
      <c r="R6018" s="6"/>
      <c r="S6018" s="6"/>
      <c r="T6018" s="6"/>
      <c r="U6018" s="6"/>
      <c r="V6018" s="6"/>
      <c r="W6018" s="6"/>
      <c r="X6018" s="6"/>
      <c r="Y6018" s="6"/>
      <c r="Z6018" s="6"/>
      <c r="AA6018" s="6"/>
      <c r="AB6018" s="21"/>
      <c r="AC6018" s="21"/>
      <c r="AD6018" s="21"/>
      <c r="AE6018" s="6"/>
      <c r="AF6018" s="6"/>
      <c r="AG6018" s="6"/>
      <c r="AH6018" s="6"/>
    </row>
    <row r="6019" spans="1:34" x14ac:dyDescent="0.35">
      <c r="A6019" s="20"/>
      <c r="B6019" s="6"/>
      <c r="C6019" s="6"/>
      <c r="D6019" s="6"/>
      <c r="E6019" s="6"/>
      <c r="F6019" s="6"/>
      <c r="G6019" s="6"/>
      <c r="H6019" s="6"/>
      <c r="I6019" s="6"/>
      <c r="J6019" s="6"/>
      <c r="K6019" s="6"/>
      <c r="L6019" s="6"/>
      <c r="M6019" s="6"/>
      <c r="N6019" s="6"/>
      <c r="O6019" s="6"/>
      <c r="P6019" s="6"/>
      <c r="Q6019" s="6"/>
      <c r="R6019" s="6"/>
      <c r="S6019" s="6"/>
      <c r="T6019" s="6"/>
      <c r="U6019" s="6"/>
      <c r="V6019" s="6"/>
      <c r="W6019" s="6"/>
      <c r="X6019" s="6"/>
      <c r="Y6019" s="6"/>
      <c r="Z6019" s="6"/>
      <c r="AA6019" s="6"/>
      <c r="AB6019" s="21"/>
      <c r="AC6019" s="21"/>
      <c r="AD6019" s="21"/>
      <c r="AE6019" s="6"/>
      <c r="AF6019" s="6"/>
      <c r="AG6019" s="6"/>
      <c r="AH6019" s="6"/>
    </row>
    <row r="6020" spans="1:34" x14ac:dyDescent="0.35">
      <c r="A6020" s="20"/>
      <c r="B6020" s="6"/>
      <c r="C6020" s="6"/>
      <c r="D6020" s="6"/>
      <c r="E6020" s="6"/>
      <c r="F6020" s="6"/>
      <c r="G6020" s="6"/>
      <c r="H6020" s="6"/>
      <c r="I6020" s="6"/>
      <c r="J6020" s="6"/>
      <c r="K6020" s="6"/>
      <c r="L6020" s="6"/>
      <c r="M6020" s="6"/>
      <c r="N6020" s="6"/>
      <c r="O6020" s="6"/>
      <c r="P6020" s="6"/>
      <c r="Q6020" s="6"/>
      <c r="R6020" s="6"/>
      <c r="S6020" s="6"/>
      <c r="T6020" s="6"/>
      <c r="U6020" s="6"/>
      <c r="V6020" s="6"/>
      <c r="W6020" s="6"/>
      <c r="X6020" s="6"/>
      <c r="Y6020" s="6"/>
      <c r="Z6020" s="6"/>
      <c r="AA6020" s="6"/>
      <c r="AB6020" s="21"/>
      <c r="AC6020" s="21"/>
      <c r="AD6020" s="21"/>
      <c r="AE6020" s="6"/>
      <c r="AF6020" s="6"/>
      <c r="AG6020" s="6"/>
      <c r="AH6020" s="6"/>
    </row>
    <row r="6021" spans="1:34" x14ac:dyDescent="0.35">
      <c r="A6021" s="20"/>
      <c r="B6021" s="6"/>
      <c r="C6021" s="6"/>
      <c r="D6021" s="6"/>
      <c r="E6021" s="6"/>
      <c r="F6021" s="6"/>
      <c r="G6021" s="6"/>
      <c r="H6021" s="6"/>
      <c r="I6021" s="6"/>
      <c r="J6021" s="6"/>
      <c r="K6021" s="6"/>
      <c r="L6021" s="6"/>
      <c r="M6021" s="6"/>
      <c r="N6021" s="6"/>
      <c r="O6021" s="6"/>
      <c r="P6021" s="6"/>
      <c r="Q6021" s="6"/>
      <c r="R6021" s="6"/>
      <c r="S6021" s="6"/>
      <c r="T6021" s="6"/>
      <c r="U6021" s="6"/>
      <c r="V6021" s="6"/>
      <c r="W6021" s="6"/>
      <c r="X6021" s="6"/>
      <c r="Y6021" s="6"/>
      <c r="Z6021" s="6"/>
      <c r="AA6021" s="6"/>
      <c r="AB6021" s="21"/>
      <c r="AC6021" s="21"/>
      <c r="AD6021" s="21"/>
      <c r="AE6021" s="6"/>
      <c r="AF6021" s="6"/>
      <c r="AG6021" s="6"/>
      <c r="AH6021" s="6"/>
    </row>
    <row r="6022" spans="1:34" x14ac:dyDescent="0.35">
      <c r="A6022" s="20"/>
      <c r="B6022" s="6"/>
      <c r="C6022" s="6"/>
      <c r="D6022" s="6"/>
      <c r="E6022" s="6"/>
      <c r="F6022" s="6"/>
      <c r="G6022" s="6"/>
      <c r="H6022" s="6"/>
      <c r="I6022" s="6"/>
      <c r="J6022" s="6"/>
      <c r="K6022" s="6"/>
      <c r="L6022" s="6"/>
      <c r="M6022" s="6"/>
      <c r="N6022" s="6"/>
      <c r="O6022" s="6"/>
      <c r="P6022" s="6"/>
      <c r="Q6022" s="6"/>
      <c r="R6022" s="6"/>
      <c r="S6022" s="6"/>
      <c r="T6022" s="6"/>
      <c r="U6022" s="6"/>
      <c r="V6022" s="6"/>
      <c r="W6022" s="6"/>
      <c r="X6022" s="6"/>
      <c r="Y6022" s="6"/>
      <c r="Z6022" s="6"/>
      <c r="AA6022" s="6"/>
      <c r="AB6022" s="21"/>
      <c r="AC6022" s="21"/>
      <c r="AD6022" s="21"/>
      <c r="AE6022" s="6"/>
      <c r="AF6022" s="6"/>
      <c r="AG6022" s="6"/>
      <c r="AH6022" s="6"/>
    </row>
    <row r="6023" spans="1:34" x14ac:dyDescent="0.35">
      <c r="A6023" s="20"/>
      <c r="B6023" s="6"/>
      <c r="C6023" s="6"/>
      <c r="D6023" s="6"/>
      <c r="E6023" s="6"/>
      <c r="F6023" s="6"/>
      <c r="G6023" s="6"/>
      <c r="H6023" s="6"/>
      <c r="I6023" s="6"/>
      <c r="J6023" s="6"/>
      <c r="K6023" s="6"/>
      <c r="L6023" s="6"/>
      <c r="M6023" s="6"/>
      <c r="N6023" s="6"/>
      <c r="O6023" s="6"/>
      <c r="P6023" s="6"/>
      <c r="Q6023" s="6"/>
      <c r="R6023" s="6"/>
      <c r="S6023" s="6"/>
      <c r="T6023" s="6"/>
      <c r="U6023" s="6"/>
      <c r="V6023" s="6"/>
      <c r="W6023" s="6"/>
      <c r="X6023" s="6"/>
      <c r="Y6023" s="6"/>
      <c r="Z6023" s="6"/>
      <c r="AA6023" s="6"/>
      <c r="AB6023" s="21"/>
      <c r="AC6023" s="21"/>
      <c r="AD6023" s="21"/>
      <c r="AE6023" s="6"/>
      <c r="AF6023" s="6"/>
      <c r="AG6023" s="6"/>
      <c r="AH6023" s="6"/>
    </row>
    <row r="6024" spans="1:34" x14ac:dyDescent="0.35">
      <c r="A6024" s="20"/>
      <c r="B6024" s="6"/>
      <c r="C6024" s="6"/>
      <c r="D6024" s="6"/>
      <c r="E6024" s="6"/>
      <c r="F6024" s="6"/>
      <c r="G6024" s="6"/>
      <c r="H6024" s="6"/>
      <c r="I6024" s="6"/>
      <c r="J6024" s="6"/>
      <c r="K6024" s="6"/>
      <c r="L6024" s="6"/>
      <c r="M6024" s="6"/>
      <c r="N6024" s="6"/>
      <c r="O6024" s="6"/>
      <c r="P6024" s="6"/>
      <c r="Q6024" s="6"/>
      <c r="R6024" s="6"/>
      <c r="S6024" s="6"/>
      <c r="T6024" s="6"/>
      <c r="U6024" s="6"/>
      <c r="V6024" s="6"/>
      <c r="W6024" s="6"/>
      <c r="X6024" s="6"/>
      <c r="Y6024" s="6"/>
      <c r="Z6024" s="6"/>
      <c r="AA6024" s="6"/>
      <c r="AB6024" s="21"/>
      <c r="AC6024" s="21"/>
      <c r="AD6024" s="21"/>
      <c r="AE6024" s="6"/>
      <c r="AF6024" s="6"/>
      <c r="AG6024" s="6"/>
      <c r="AH6024" s="6"/>
    </row>
    <row r="6025" spans="1:34" x14ac:dyDescent="0.35">
      <c r="A6025" s="20"/>
      <c r="B6025" s="6"/>
      <c r="C6025" s="6"/>
      <c r="D6025" s="6"/>
      <c r="E6025" s="6"/>
      <c r="F6025" s="6"/>
      <c r="G6025" s="6"/>
      <c r="H6025" s="6"/>
      <c r="I6025" s="6"/>
      <c r="J6025" s="6"/>
      <c r="K6025" s="6"/>
      <c r="L6025" s="6"/>
      <c r="M6025" s="6"/>
      <c r="N6025" s="6"/>
      <c r="O6025" s="6"/>
      <c r="P6025" s="6"/>
      <c r="Q6025" s="6"/>
      <c r="R6025" s="6"/>
      <c r="S6025" s="6"/>
      <c r="T6025" s="6"/>
      <c r="U6025" s="6"/>
      <c r="V6025" s="6"/>
      <c r="W6025" s="6"/>
      <c r="X6025" s="6"/>
      <c r="Y6025" s="6"/>
      <c r="Z6025" s="6"/>
      <c r="AA6025" s="6"/>
      <c r="AB6025" s="21"/>
      <c r="AC6025" s="21"/>
      <c r="AD6025" s="21"/>
      <c r="AE6025" s="6"/>
      <c r="AF6025" s="6"/>
      <c r="AG6025" s="6"/>
      <c r="AH6025" s="6"/>
    </row>
    <row r="6026" spans="1:34" x14ac:dyDescent="0.35">
      <c r="A6026" s="20"/>
      <c r="B6026" s="6"/>
      <c r="C6026" s="6"/>
      <c r="D6026" s="6"/>
      <c r="E6026" s="6"/>
      <c r="F6026" s="6"/>
      <c r="G6026" s="6"/>
      <c r="H6026" s="6"/>
      <c r="I6026" s="6"/>
      <c r="J6026" s="6"/>
      <c r="K6026" s="6"/>
      <c r="L6026" s="6"/>
      <c r="M6026" s="6"/>
      <c r="N6026" s="6"/>
      <c r="O6026" s="6"/>
      <c r="P6026" s="6"/>
      <c r="Q6026" s="6"/>
      <c r="R6026" s="6"/>
      <c r="S6026" s="6"/>
      <c r="T6026" s="6"/>
      <c r="U6026" s="6"/>
      <c r="V6026" s="6"/>
      <c r="W6026" s="6"/>
      <c r="X6026" s="6"/>
      <c r="Y6026" s="6"/>
      <c r="Z6026" s="6"/>
      <c r="AA6026" s="6"/>
      <c r="AB6026" s="21"/>
      <c r="AC6026" s="21"/>
      <c r="AD6026" s="21"/>
      <c r="AE6026" s="6"/>
      <c r="AF6026" s="6"/>
      <c r="AG6026" s="6"/>
      <c r="AH6026" s="6"/>
    </row>
    <row r="6027" spans="1:34" x14ac:dyDescent="0.35">
      <c r="A6027" s="20"/>
      <c r="B6027" s="6"/>
      <c r="C6027" s="6"/>
      <c r="D6027" s="6"/>
      <c r="E6027" s="6"/>
      <c r="F6027" s="6"/>
      <c r="G6027" s="6"/>
      <c r="H6027" s="6"/>
      <c r="I6027" s="6"/>
      <c r="J6027" s="6"/>
      <c r="K6027" s="6"/>
      <c r="L6027" s="6"/>
      <c r="M6027" s="6"/>
      <c r="N6027" s="6"/>
      <c r="O6027" s="6"/>
      <c r="P6027" s="6"/>
      <c r="Q6027" s="6"/>
      <c r="R6027" s="6"/>
      <c r="S6027" s="6"/>
      <c r="T6027" s="6"/>
      <c r="U6027" s="6"/>
      <c r="V6027" s="6"/>
      <c r="W6027" s="6"/>
      <c r="X6027" s="6"/>
      <c r="Y6027" s="6"/>
      <c r="Z6027" s="6"/>
      <c r="AA6027" s="6"/>
      <c r="AB6027" s="21"/>
      <c r="AC6027" s="21"/>
      <c r="AD6027" s="21"/>
      <c r="AE6027" s="6"/>
      <c r="AF6027" s="6"/>
      <c r="AG6027" s="6"/>
      <c r="AH6027" s="6"/>
    </row>
    <row r="6028" spans="1:34" x14ac:dyDescent="0.35">
      <c r="A6028" s="20"/>
      <c r="B6028" s="6"/>
      <c r="C6028" s="6"/>
      <c r="D6028" s="6"/>
      <c r="E6028" s="6"/>
      <c r="F6028" s="6"/>
      <c r="G6028" s="6"/>
      <c r="H6028" s="6"/>
      <c r="I6028" s="6"/>
      <c r="J6028" s="6"/>
      <c r="K6028" s="6"/>
      <c r="L6028" s="6"/>
      <c r="M6028" s="6"/>
      <c r="N6028" s="6"/>
      <c r="O6028" s="6"/>
      <c r="P6028" s="6"/>
      <c r="Q6028" s="6"/>
      <c r="R6028" s="6"/>
      <c r="S6028" s="6"/>
      <c r="T6028" s="6"/>
      <c r="U6028" s="6"/>
      <c r="V6028" s="6"/>
      <c r="W6028" s="6"/>
      <c r="X6028" s="6"/>
      <c r="Y6028" s="6"/>
      <c r="Z6028" s="6"/>
      <c r="AA6028" s="6"/>
      <c r="AB6028" s="21"/>
      <c r="AC6028" s="21"/>
      <c r="AD6028" s="21"/>
      <c r="AE6028" s="6"/>
      <c r="AF6028" s="6"/>
      <c r="AG6028" s="6"/>
      <c r="AH6028" s="6"/>
    </row>
    <row r="6029" spans="1:34" x14ac:dyDescent="0.35">
      <c r="A6029" s="20"/>
      <c r="B6029" s="6"/>
      <c r="C6029" s="6"/>
      <c r="D6029" s="6"/>
      <c r="E6029" s="6"/>
      <c r="F6029" s="6"/>
      <c r="G6029" s="6"/>
      <c r="H6029" s="6"/>
      <c r="I6029" s="6"/>
      <c r="J6029" s="6"/>
      <c r="K6029" s="6"/>
      <c r="L6029" s="6"/>
      <c r="M6029" s="6"/>
      <c r="N6029" s="6"/>
      <c r="O6029" s="6"/>
      <c r="P6029" s="6"/>
      <c r="Q6029" s="6"/>
      <c r="R6029" s="6"/>
      <c r="S6029" s="6"/>
      <c r="T6029" s="6"/>
      <c r="U6029" s="6"/>
      <c r="V6029" s="6"/>
      <c r="W6029" s="6"/>
      <c r="X6029" s="6"/>
      <c r="Y6029" s="6"/>
      <c r="Z6029" s="6"/>
      <c r="AA6029" s="6"/>
      <c r="AB6029" s="21"/>
      <c r="AC6029" s="21"/>
      <c r="AD6029" s="21"/>
      <c r="AE6029" s="6"/>
      <c r="AF6029" s="6"/>
      <c r="AG6029" s="6"/>
      <c r="AH6029" s="6"/>
    </row>
    <row r="6030" spans="1:34" x14ac:dyDescent="0.35">
      <c r="A6030" s="20"/>
      <c r="B6030" s="6"/>
      <c r="C6030" s="6"/>
      <c r="D6030" s="6"/>
      <c r="E6030" s="6"/>
      <c r="F6030" s="6"/>
      <c r="G6030" s="6"/>
      <c r="H6030" s="6"/>
      <c r="I6030" s="6"/>
      <c r="J6030" s="6"/>
      <c r="K6030" s="6"/>
      <c r="L6030" s="6"/>
      <c r="M6030" s="6"/>
      <c r="N6030" s="6"/>
      <c r="O6030" s="6"/>
      <c r="P6030" s="6"/>
      <c r="Q6030" s="6"/>
      <c r="R6030" s="6"/>
      <c r="S6030" s="6"/>
      <c r="T6030" s="6"/>
      <c r="U6030" s="6"/>
      <c r="V6030" s="6"/>
      <c r="W6030" s="6"/>
      <c r="X6030" s="6"/>
      <c r="Y6030" s="6"/>
      <c r="Z6030" s="6"/>
      <c r="AA6030" s="6"/>
      <c r="AB6030" s="21"/>
      <c r="AC6030" s="21"/>
      <c r="AD6030" s="21"/>
      <c r="AE6030" s="6"/>
      <c r="AF6030" s="6"/>
      <c r="AG6030" s="6"/>
      <c r="AH6030" s="6"/>
    </row>
    <row r="6031" spans="1:34" x14ac:dyDescent="0.35">
      <c r="A6031" s="20"/>
      <c r="B6031" s="6"/>
      <c r="C6031" s="6"/>
      <c r="D6031" s="6"/>
      <c r="E6031" s="6"/>
      <c r="F6031" s="6"/>
      <c r="G6031" s="6"/>
      <c r="H6031" s="6"/>
      <c r="I6031" s="6"/>
      <c r="J6031" s="6"/>
      <c r="K6031" s="6"/>
      <c r="L6031" s="6"/>
      <c r="M6031" s="6"/>
      <c r="N6031" s="6"/>
      <c r="O6031" s="6"/>
      <c r="P6031" s="6"/>
      <c r="Q6031" s="6"/>
      <c r="R6031" s="6"/>
      <c r="S6031" s="6"/>
      <c r="T6031" s="6"/>
      <c r="U6031" s="6"/>
      <c r="V6031" s="6"/>
      <c r="W6031" s="6"/>
      <c r="X6031" s="6"/>
      <c r="Y6031" s="6"/>
      <c r="Z6031" s="6"/>
      <c r="AA6031" s="6"/>
      <c r="AB6031" s="21"/>
      <c r="AC6031" s="21"/>
      <c r="AD6031" s="21"/>
      <c r="AE6031" s="6"/>
      <c r="AF6031" s="6"/>
      <c r="AG6031" s="6"/>
      <c r="AH6031" s="6"/>
    </row>
    <row r="6032" spans="1:34" x14ac:dyDescent="0.35">
      <c r="A6032" s="20"/>
      <c r="B6032" s="6"/>
      <c r="C6032" s="6"/>
      <c r="D6032" s="6"/>
      <c r="E6032" s="6"/>
      <c r="F6032" s="6"/>
      <c r="G6032" s="6"/>
      <c r="H6032" s="6"/>
      <c r="I6032" s="6"/>
      <c r="J6032" s="6"/>
      <c r="K6032" s="6"/>
      <c r="L6032" s="6"/>
      <c r="M6032" s="6"/>
      <c r="N6032" s="6"/>
      <c r="O6032" s="6"/>
      <c r="P6032" s="6"/>
      <c r="Q6032" s="6"/>
      <c r="R6032" s="6"/>
      <c r="S6032" s="6"/>
      <c r="T6032" s="6"/>
      <c r="U6032" s="6"/>
      <c r="V6032" s="6"/>
      <c r="W6032" s="6"/>
      <c r="X6032" s="6"/>
      <c r="Y6032" s="6"/>
      <c r="Z6032" s="6"/>
      <c r="AA6032" s="6"/>
      <c r="AB6032" s="21"/>
      <c r="AC6032" s="21"/>
      <c r="AD6032" s="21"/>
      <c r="AE6032" s="6"/>
      <c r="AF6032" s="6"/>
      <c r="AG6032" s="6"/>
      <c r="AH6032" s="6"/>
    </row>
    <row r="6033" spans="1:34" x14ac:dyDescent="0.35">
      <c r="A6033" s="20"/>
      <c r="B6033" s="6"/>
      <c r="C6033" s="6"/>
      <c r="D6033" s="6"/>
      <c r="E6033" s="6"/>
      <c r="F6033" s="6"/>
      <c r="G6033" s="6"/>
      <c r="H6033" s="6"/>
      <c r="I6033" s="6"/>
      <c r="J6033" s="6"/>
      <c r="K6033" s="6"/>
      <c r="L6033" s="6"/>
      <c r="M6033" s="6"/>
      <c r="N6033" s="6"/>
      <c r="O6033" s="6"/>
      <c r="P6033" s="6"/>
      <c r="Q6033" s="6"/>
      <c r="R6033" s="6"/>
      <c r="S6033" s="6"/>
      <c r="T6033" s="6"/>
      <c r="U6033" s="6"/>
      <c r="V6033" s="6"/>
      <c r="W6033" s="6"/>
      <c r="X6033" s="6"/>
      <c r="Y6033" s="6"/>
      <c r="Z6033" s="6"/>
      <c r="AA6033" s="6"/>
      <c r="AB6033" s="21"/>
      <c r="AC6033" s="21"/>
      <c r="AD6033" s="21"/>
      <c r="AE6033" s="6"/>
      <c r="AF6033" s="6"/>
      <c r="AG6033" s="6"/>
      <c r="AH6033" s="6"/>
    </row>
    <row r="6034" spans="1:34" x14ac:dyDescent="0.35">
      <c r="A6034" s="20"/>
      <c r="B6034" s="6"/>
      <c r="C6034" s="6"/>
      <c r="D6034" s="6"/>
      <c r="E6034" s="6"/>
      <c r="F6034" s="6"/>
      <c r="G6034" s="6"/>
      <c r="H6034" s="6"/>
      <c r="I6034" s="6"/>
      <c r="J6034" s="6"/>
      <c r="K6034" s="6"/>
      <c r="L6034" s="6"/>
      <c r="M6034" s="6"/>
      <c r="N6034" s="6"/>
      <c r="O6034" s="6"/>
      <c r="P6034" s="6"/>
      <c r="Q6034" s="6"/>
      <c r="R6034" s="6"/>
      <c r="S6034" s="6"/>
      <c r="T6034" s="6"/>
      <c r="U6034" s="6"/>
      <c r="V6034" s="6"/>
      <c r="W6034" s="6"/>
      <c r="X6034" s="6"/>
      <c r="Y6034" s="6"/>
      <c r="Z6034" s="6"/>
      <c r="AA6034" s="6"/>
      <c r="AB6034" s="21"/>
      <c r="AC6034" s="21"/>
      <c r="AD6034" s="21"/>
      <c r="AE6034" s="6"/>
      <c r="AF6034" s="6"/>
      <c r="AG6034" s="6"/>
      <c r="AH6034" s="6"/>
    </row>
    <row r="6035" spans="1:34" x14ac:dyDescent="0.35">
      <c r="A6035" s="20"/>
      <c r="B6035" s="6"/>
      <c r="C6035" s="6"/>
      <c r="D6035" s="6"/>
      <c r="E6035" s="6"/>
      <c r="F6035" s="6"/>
      <c r="G6035" s="6"/>
      <c r="H6035" s="6"/>
      <c r="I6035" s="6"/>
      <c r="J6035" s="6"/>
      <c r="K6035" s="6"/>
      <c r="L6035" s="6"/>
      <c r="M6035" s="6"/>
      <c r="N6035" s="6"/>
      <c r="O6035" s="6"/>
      <c r="P6035" s="6"/>
      <c r="Q6035" s="6"/>
      <c r="R6035" s="6"/>
      <c r="S6035" s="6"/>
      <c r="T6035" s="6"/>
      <c r="U6035" s="6"/>
      <c r="V6035" s="6"/>
      <c r="W6035" s="6"/>
      <c r="X6035" s="6"/>
      <c r="Y6035" s="6"/>
      <c r="Z6035" s="6"/>
      <c r="AA6035" s="6"/>
      <c r="AB6035" s="21"/>
      <c r="AC6035" s="21"/>
      <c r="AD6035" s="21"/>
      <c r="AE6035" s="6"/>
      <c r="AF6035" s="6"/>
      <c r="AG6035" s="6"/>
      <c r="AH6035" s="6"/>
    </row>
    <row r="6036" spans="1:34" x14ac:dyDescent="0.35">
      <c r="A6036" s="20"/>
      <c r="B6036" s="6"/>
      <c r="C6036" s="6"/>
      <c r="D6036" s="6"/>
      <c r="E6036" s="6"/>
      <c r="F6036" s="6"/>
      <c r="G6036" s="6"/>
      <c r="H6036" s="6"/>
      <c r="I6036" s="6"/>
      <c r="J6036" s="6"/>
      <c r="K6036" s="6"/>
      <c r="L6036" s="6"/>
      <c r="M6036" s="6"/>
      <c r="N6036" s="6"/>
      <c r="O6036" s="6"/>
      <c r="P6036" s="6"/>
      <c r="Q6036" s="6"/>
      <c r="R6036" s="6"/>
      <c r="S6036" s="6"/>
      <c r="T6036" s="6"/>
      <c r="U6036" s="6"/>
      <c r="V6036" s="6"/>
      <c r="W6036" s="6"/>
      <c r="X6036" s="6"/>
      <c r="Y6036" s="6"/>
      <c r="Z6036" s="6"/>
      <c r="AA6036" s="6"/>
      <c r="AB6036" s="21"/>
      <c r="AC6036" s="21"/>
      <c r="AD6036" s="21"/>
      <c r="AE6036" s="6"/>
      <c r="AF6036" s="6"/>
      <c r="AG6036" s="6"/>
      <c r="AH6036" s="6"/>
    </row>
    <row r="6037" spans="1:34" x14ac:dyDescent="0.35">
      <c r="A6037" s="20"/>
      <c r="B6037" s="6"/>
      <c r="C6037" s="6"/>
      <c r="D6037" s="6"/>
      <c r="E6037" s="6"/>
      <c r="F6037" s="6"/>
      <c r="G6037" s="6"/>
      <c r="H6037" s="6"/>
      <c r="I6037" s="6"/>
      <c r="J6037" s="6"/>
      <c r="K6037" s="6"/>
      <c r="L6037" s="6"/>
      <c r="M6037" s="6"/>
      <c r="N6037" s="6"/>
      <c r="O6037" s="6"/>
      <c r="P6037" s="6"/>
      <c r="Q6037" s="6"/>
      <c r="R6037" s="6"/>
      <c r="S6037" s="6"/>
      <c r="T6037" s="6"/>
      <c r="U6037" s="6"/>
      <c r="V6037" s="6"/>
      <c r="W6037" s="6"/>
      <c r="X6037" s="6"/>
      <c r="Y6037" s="6"/>
      <c r="Z6037" s="6"/>
      <c r="AA6037" s="6"/>
      <c r="AB6037" s="21"/>
      <c r="AC6037" s="21"/>
      <c r="AD6037" s="21"/>
      <c r="AE6037" s="6"/>
      <c r="AF6037" s="6"/>
      <c r="AG6037" s="6"/>
      <c r="AH6037" s="6"/>
    </row>
    <row r="6038" spans="1:34" x14ac:dyDescent="0.35">
      <c r="A6038" s="20"/>
      <c r="B6038" s="6"/>
      <c r="C6038" s="6"/>
      <c r="D6038" s="6"/>
      <c r="E6038" s="6"/>
      <c r="F6038" s="6"/>
      <c r="G6038" s="6"/>
      <c r="H6038" s="6"/>
      <c r="I6038" s="6"/>
      <c r="J6038" s="6"/>
      <c r="K6038" s="6"/>
      <c r="L6038" s="6"/>
      <c r="M6038" s="6"/>
      <c r="N6038" s="6"/>
      <c r="O6038" s="6"/>
      <c r="P6038" s="6"/>
      <c r="Q6038" s="6"/>
      <c r="R6038" s="6"/>
      <c r="S6038" s="6"/>
      <c r="T6038" s="6"/>
      <c r="U6038" s="6"/>
      <c r="V6038" s="6"/>
      <c r="W6038" s="6"/>
      <c r="X6038" s="6"/>
      <c r="Y6038" s="6"/>
      <c r="Z6038" s="6"/>
      <c r="AA6038" s="6"/>
      <c r="AB6038" s="21"/>
      <c r="AC6038" s="21"/>
      <c r="AD6038" s="21"/>
      <c r="AE6038" s="6"/>
      <c r="AF6038" s="6"/>
      <c r="AG6038" s="6"/>
      <c r="AH6038" s="6"/>
    </row>
    <row r="6039" spans="1:34" x14ac:dyDescent="0.35">
      <c r="A6039" s="20"/>
      <c r="B6039" s="6"/>
      <c r="C6039" s="6"/>
      <c r="D6039" s="6"/>
      <c r="E6039" s="6"/>
      <c r="F6039" s="6"/>
      <c r="G6039" s="6"/>
      <c r="H6039" s="6"/>
      <c r="I6039" s="6"/>
      <c r="J6039" s="6"/>
      <c r="K6039" s="6"/>
      <c r="L6039" s="6"/>
      <c r="M6039" s="6"/>
      <c r="N6039" s="6"/>
      <c r="O6039" s="6"/>
      <c r="P6039" s="6"/>
      <c r="Q6039" s="6"/>
      <c r="R6039" s="6"/>
      <c r="S6039" s="6"/>
      <c r="T6039" s="6"/>
      <c r="U6039" s="6"/>
      <c r="V6039" s="6"/>
      <c r="W6039" s="6"/>
      <c r="X6039" s="6"/>
      <c r="Y6039" s="6"/>
      <c r="Z6039" s="6"/>
      <c r="AA6039" s="6"/>
      <c r="AB6039" s="21"/>
      <c r="AC6039" s="21"/>
      <c r="AD6039" s="21"/>
      <c r="AE6039" s="6"/>
      <c r="AF6039" s="6"/>
      <c r="AG6039" s="6"/>
      <c r="AH6039" s="6"/>
    </row>
    <row r="6040" spans="1:34" x14ac:dyDescent="0.35">
      <c r="A6040" s="20"/>
      <c r="B6040" s="6"/>
      <c r="C6040" s="6"/>
      <c r="D6040" s="6"/>
      <c r="E6040" s="6"/>
      <c r="F6040" s="6"/>
      <c r="G6040" s="6"/>
      <c r="H6040" s="6"/>
      <c r="I6040" s="6"/>
      <c r="J6040" s="6"/>
      <c r="K6040" s="6"/>
      <c r="L6040" s="6"/>
      <c r="M6040" s="6"/>
      <c r="N6040" s="6"/>
      <c r="O6040" s="6"/>
      <c r="P6040" s="6"/>
      <c r="Q6040" s="6"/>
      <c r="R6040" s="6"/>
      <c r="S6040" s="6"/>
      <c r="T6040" s="6"/>
      <c r="U6040" s="6"/>
      <c r="V6040" s="6"/>
      <c r="W6040" s="6"/>
      <c r="X6040" s="6"/>
      <c r="Y6040" s="6"/>
      <c r="Z6040" s="6"/>
      <c r="AA6040" s="6"/>
      <c r="AB6040" s="21"/>
      <c r="AC6040" s="21"/>
      <c r="AD6040" s="21"/>
      <c r="AE6040" s="6"/>
      <c r="AF6040" s="6"/>
      <c r="AG6040" s="6"/>
      <c r="AH6040" s="6"/>
    </row>
    <row r="6041" spans="1:34" x14ac:dyDescent="0.35">
      <c r="A6041" s="20"/>
      <c r="B6041" s="6"/>
      <c r="C6041" s="6"/>
      <c r="D6041" s="6"/>
      <c r="E6041" s="6"/>
      <c r="F6041" s="6"/>
      <c r="G6041" s="6"/>
      <c r="H6041" s="6"/>
      <c r="I6041" s="6"/>
      <c r="J6041" s="6"/>
      <c r="K6041" s="6"/>
      <c r="L6041" s="6"/>
      <c r="M6041" s="6"/>
      <c r="N6041" s="6"/>
      <c r="O6041" s="6"/>
      <c r="P6041" s="6"/>
      <c r="Q6041" s="6"/>
      <c r="R6041" s="6"/>
      <c r="S6041" s="6"/>
      <c r="T6041" s="6"/>
      <c r="U6041" s="6"/>
      <c r="V6041" s="6"/>
      <c r="W6041" s="6"/>
      <c r="X6041" s="6"/>
      <c r="Y6041" s="6"/>
      <c r="Z6041" s="6"/>
      <c r="AA6041" s="6"/>
      <c r="AB6041" s="21"/>
      <c r="AC6041" s="21"/>
      <c r="AD6041" s="21"/>
      <c r="AE6041" s="6"/>
      <c r="AF6041" s="6"/>
      <c r="AG6041" s="6"/>
      <c r="AH6041" s="6"/>
    </row>
    <row r="6042" spans="1:34" x14ac:dyDescent="0.35">
      <c r="A6042" s="20"/>
      <c r="B6042" s="6"/>
      <c r="C6042" s="6"/>
      <c r="D6042" s="6"/>
      <c r="E6042" s="6"/>
      <c r="F6042" s="6"/>
      <c r="G6042" s="6"/>
      <c r="H6042" s="6"/>
      <c r="I6042" s="6"/>
      <c r="J6042" s="6"/>
      <c r="K6042" s="6"/>
      <c r="L6042" s="6"/>
      <c r="M6042" s="6"/>
      <c r="N6042" s="6"/>
      <c r="O6042" s="6"/>
      <c r="P6042" s="6"/>
      <c r="Q6042" s="6"/>
      <c r="R6042" s="6"/>
      <c r="S6042" s="6"/>
      <c r="T6042" s="6"/>
      <c r="U6042" s="6"/>
      <c r="V6042" s="6"/>
      <c r="W6042" s="6"/>
      <c r="X6042" s="6"/>
      <c r="Y6042" s="6"/>
      <c r="Z6042" s="6"/>
      <c r="AA6042" s="6"/>
      <c r="AB6042" s="21"/>
      <c r="AC6042" s="21"/>
      <c r="AD6042" s="21"/>
      <c r="AE6042" s="6"/>
      <c r="AF6042" s="6"/>
      <c r="AG6042" s="6"/>
      <c r="AH6042" s="6"/>
    </row>
    <row r="6043" spans="1:34" x14ac:dyDescent="0.35">
      <c r="A6043" s="20"/>
      <c r="B6043" s="6"/>
      <c r="C6043" s="6"/>
      <c r="D6043" s="6"/>
      <c r="E6043" s="6"/>
      <c r="F6043" s="6"/>
      <c r="G6043" s="6"/>
      <c r="H6043" s="6"/>
      <c r="I6043" s="6"/>
      <c r="J6043" s="6"/>
      <c r="K6043" s="6"/>
      <c r="L6043" s="6"/>
      <c r="M6043" s="6"/>
      <c r="N6043" s="6"/>
      <c r="O6043" s="6"/>
      <c r="P6043" s="6"/>
      <c r="Q6043" s="6"/>
      <c r="R6043" s="6"/>
      <c r="S6043" s="6"/>
      <c r="T6043" s="6"/>
      <c r="U6043" s="6"/>
      <c r="V6043" s="6"/>
      <c r="W6043" s="6"/>
      <c r="X6043" s="6"/>
      <c r="Y6043" s="6"/>
      <c r="Z6043" s="6"/>
      <c r="AA6043" s="6"/>
      <c r="AB6043" s="21"/>
      <c r="AC6043" s="21"/>
      <c r="AD6043" s="21"/>
      <c r="AE6043" s="6"/>
      <c r="AF6043" s="6"/>
      <c r="AG6043" s="6"/>
      <c r="AH6043" s="6"/>
    </row>
    <row r="6044" spans="1:34" x14ac:dyDescent="0.35">
      <c r="A6044" s="20"/>
      <c r="B6044" s="6"/>
      <c r="C6044" s="6"/>
      <c r="D6044" s="6"/>
      <c r="E6044" s="6"/>
      <c r="F6044" s="6"/>
      <c r="G6044" s="6"/>
      <c r="H6044" s="6"/>
      <c r="I6044" s="6"/>
      <c r="J6044" s="6"/>
      <c r="K6044" s="6"/>
      <c r="L6044" s="6"/>
      <c r="M6044" s="6"/>
      <c r="N6044" s="6"/>
      <c r="O6044" s="6"/>
      <c r="P6044" s="6"/>
      <c r="Q6044" s="6"/>
      <c r="R6044" s="6"/>
      <c r="S6044" s="6"/>
      <c r="T6044" s="6"/>
      <c r="U6044" s="6"/>
      <c r="V6044" s="6"/>
      <c r="W6044" s="6"/>
      <c r="X6044" s="6"/>
      <c r="Y6044" s="6"/>
      <c r="Z6044" s="6"/>
      <c r="AA6044" s="6"/>
      <c r="AB6044" s="21"/>
      <c r="AC6044" s="21"/>
      <c r="AD6044" s="21"/>
      <c r="AE6044" s="6"/>
      <c r="AF6044" s="6"/>
      <c r="AG6044" s="6"/>
      <c r="AH6044" s="6"/>
    </row>
    <row r="6045" spans="1:34" x14ac:dyDescent="0.35">
      <c r="A6045" s="20"/>
      <c r="B6045" s="6"/>
      <c r="C6045" s="6"/>
      <c r="D6045" s="6"/>
      <c r="E6045" s="6"/>
      <c r="F6045" s="6"/>
      <c r="G6045" s="6"/>
      <c r="H6045" s="6"/>
      <c r="I6045" s="6"/>
      <c r="J6045" s="6"/>
      <c r="K6045" s="6"/>
      <c r="L6045" s="6"/>
      <c r="M6045" s="6"/>
      <c r="N6045" s="6"/>
      <c r="O6045" s="6"/>
      <c r="P6045" s="6"/>
      <c r="Q6045" s="6"/>
      <c r="R6045" s="6"/>
      <c r="S6045" s="6"/>
      <c r="T6045" s="6"/>
      <c r="U6045" s="6"/>
      <c r="V6045" s="6"/>
      <c r="W6045" s="6"/>
      <c r="X6045" s="6"/>
      <c r="Y6045" s="6"/>
      <c r="Z6045" s="6"/>
      <c r="AA6045" s="6"/>
      <c r="AB6045" s="21"/>
      <c r="AC6045" s="21"/>
      <c r="AD6045" s="21"/>
      <c r="AE6045" s="6"/>
      <c r="AF6045" s="6"/>
      <c r="AG6045" s="6"/>
      <c r="AH6045" s="6"/>
    </row>
    <row r="6046" spans="1:34" x14ac:dyDescent="0.35">
      <c r="A6046" s="20"/>
      <c r="B6046" s="6"/>
      <c r="C6046" s="6"/>
      <c r="D6046" s="6"/>
      <c r="E6046" s="6"/>
      <c r="F6046" s="6"/>
      <c r="G6046" s="6"/>
      <c r="H6046" s="6"/>
      <c r="I6046" s="6"/>
      <c r="J6046" s="6"/>
      <c r="K6046" s="6"/>
      <c r="L6046" s="6"/>
      <c r="M6046" s="6"/>
      <c r="N6046" s="6"/>
      <c r="O6046" s="6"/>
      <c r="P6046" s="6"/>
      <c r="Q6046" s="6"/>
      <c r="R6046" s="6"/>
      <c r="S6046" s="6"/>
      <c r="T6046" s="6"/>
      <c r="U6046" s="6"/>
      <c r="V6046" s="6"/>
      <c r="W6046" s="6"/>
      <c r="X6046" s="6"/>
      <c r="Y6046" s="6"/>
      <c r="Z6046" s="6"/>
      <c r="AA6046" s="6"/>
      <c r="AB6046" s="21"/>
      <c r="AC6046" s="21"/>
      <c r="AD6046" s="21"/>
      <c r="AE6046" s="6"/>
      <c r="AF6046" s="6"/>
      <c r="AG6046" s="6"/>
      <c r="AH6046" s="6"/>
    </row>
    <row r="6047" spans="1:34" x14ac:dyDescent="0.35">
      <c r="A6047" s="20"/>
      <c r="B6047" s="6"/>
      <c r="C6047" s="6"/>
      <c r="D6047" s="6"/>
      <c r="E6047" s="6"/>
      <c r="F6047" s="6"/>
      <c r="G6047" s="6"/>
      <c r="H6047" s="6"/>
      <c r="I6047" s="6"/>
      <c r="J6047" s="6"/>
      <c r="K6047" s="6"/>
      <c r="L6047" s="6"/>
      <c r="M6047" s="6"/>
      <c r="N6047" s="6"/>
      <c r="O6047" s="6"/>
      <c r="P6047" s="6"/>
      <c r="Q6047" s="6"/>
      <c r="R6047" s="6"/>
      <c r="S6047" s="6"/>
      <c r="T6047" s="6"/>
      <c r="U6047" s="6"/>
      <c r="V6047" s="6"/>
      <c r="W6047" s="6"/>
      <c r="X6047" s="6"/>
      <c r="Y6047" s="6"/>
      <c r="Z6047" s="6"/>
      <c r="AA6047" s="6"/>
      <c r="AB6047" s="21"/>
      <c r="AC6047" s="21"/>
      <c r="AD6047" s="21"/>
      <c r="AE6047" s="6"/>
      <c r="AF6047" s="6"/>
      <c r="AG6047" s="6"/>
      <c r="AH6047" s="6"/>
    </row>
    <row r="6048" spans="1:34" x14ac:dyDescent="0.35">
      <c r="A6048" s="20"/>
      <c r="B6048" s="6"/>
      <c r="C6048" s="6"/>
      <c r="D6048" s="6"/>
      <c r="E6048" s="6"/>
      <c r="F6048" s="6"/>
      <c r="G6048" s="6"/>
      <c r="H6048" s="6"/>
      <c r="I6048" s="6"/>
      <c r="J6048" s="6"/>
      <c r="K6048" s="6"/>
      <c r="L6048" s="6"/>
      <c r="M6048" s="6"/>
      <c r="N6048" s="6"/>
      <c r="O6048" s="6"/>
      <c r="P6048" s="6"/>
      <c r="Q6048" s="6"/>
      <c r="R6048" s="6"/>
      <c r="S6048" s="6"/>
      <c r="T6048" s="6"/>
      <c r="U6048" s="6"/>
      <c r="V6048" s="6"/>
      <c r="W6048" s="6"/>
      <c r="X6048" s="6"/>
      <c r="Y6048" s="6"/>
      <c r="Z6048" s="6"/>
      <c r="AA6048" s="6"/>
      <c r="AB6048" s="21"/>
      <c r="AC6048" s="21"/>
      <c r="AD6048" s="21"/>
      <c r="AE6048" s="6"/>
      <c r="AF6048" s="6"/>
      <c r="AG6048" s="6"/>
      <c r="AH6048" s="6"/>
    </row>
    <row r="6049" spans="1:34" x14ac:dyDescent="0.35">
      <c r="A6049" s="20"/>
      <c r="B6049" s="6"/>
      <c r="C6049" s="6"/>
      <c r="D6049" s="6"/>
      <c r="E6049" s="6"/>
      <c r="F6049" s="6"/>
      <c r="G6049" s="6"/>
      <c r="H6049" s="6"/>
      <c r="I6049" s="6"/>
      <c r="J6049" s="6"/>
      <c r="K6049" s="6"/>
      <c r="L6049" s="6"/>
      <c r="M6049" s="6"/>
      <c r="N6049" s="6"/>
      <c r="O6049" s="6"/>
      <c r="P6049" s="6"/>
      <c r="Q6049" s="6"/>
      <c r="R6049" s="6"/>
      <c r="S6049" s="6"/>
      <c r="T6049" s="6"/>
      <c r="U6049" s="6"/>
      <c r="V6049" s="6"/>
      <c r="W6049" s="6"/>
      <c r="X6049" s="6"/>
      <c r="Y6049" s="6"/>
      <c r="Z6049" s="6"/>
      <c r="AA6049" s="6"/>
      <c r="AB6049" s="21"/>
      <c r="AC6049" s="21"/>
      <c r="AD6049" s="21"/>
      <c r="AE6049" s="6"/>
      <c r="AF6049" s="6"/>
      <c r="AG6049" s="6"/>
      <c r="AH6049" s="6"/>
    </row>
    <row r="6050" spans="1:34" x14ac:dyDescent="0.35">
      <c r="A6050" s="20"/>
      <c r="B6050" s="6"/>
      <c r="C6050" s="6"/>
      <c r="D6050" s="6"/>
      <c r="E6050" s="6"/>
      <c r="F6050" s="6"/>
      <c r="G6050" s="6"/>
      <c r="H6050" s="6"/>
      <c r="I6050" s="6"/>
      <c r="J6050" s="6"/>
      <c r="K6050" s="6"/>
      <c r="L6050" s="6"/>
      <c r="M6050" s="6"/>
      <c r="N6050" s="6"/>
      <c r="O6050" s="6"/>
      <c r="P6050" s="6"/>
      <c r="Q6050" s="6"/>
      <c r="R6050" s="6"/>
      <c r="S6050" s="6"/>
      <c r="T6050" s="6"/>
      <c r="U6050" s="6"/>
      <c r="V6050" s="6"/>
      <c r="W6050" s="6"/>
      <c r="X6050" s="6"/>
      <c r="Y6050" s="6"/>
      <c r="Z6050" s="6"/>
      <c r="AA6050" s="6"/>
      <c r="AB6050" s="21"/>
      <c r="AC6050" s="21"/>
      <c r="AD6050" s="21"/>
      <c r="AE6050" s="6"/>
      <c r="AF6050" s="6"/>
      <c r="AG6050" s="6"/>
      <c r="AH6050" s="6"/>
    </row>
    <row r="6051" spans="1:34" x14ac:dyDescent="0.35">
      <c r="A6051" s="20"/>
      <c r="B6051" s="6"/>
      <c r="C6051" s="6"/>
      <c r="D6051" s="6"/>
      <c r="E6051" s="6"/>
      <c r="F6051" s="6"/>
      <c r="G6051" s="6"/>
      <c r="H6051" s="6"/>
      <c r="I6051" s="6"/>
      <c r="J6051" s="6"/>
      <c r="K6051" s="6"/>
      <c r="L6051" s="6"/>
      <c r="M6051" s="6"/>
      <c r="N6051" s="6"/>
      <c r="O6051" s="6"/>
      <c r="P6051" s="6"/>
      <c r="Q6051" s="6"/>
      <c r="R6051" s="6"/>
      <c r="S6051" s="6"/>
      <c r="T6051" s="6"/>
      <c r="U6051" s="6"/>
      <c r="V6051" s="6"/>
      <c r="W6051" s="6"/>
      <c r="X6051" s="6"/>
      <c r="Y6051" s="6"/>
      <c r="Z6051" s="6"/>
      <c r="AA6051" s="6"/>
      <c r="AB6051" s="21"/>
      <c r="AC6051" s="21"/>
      <c r="AD6051" s="21"/>
      <c r="AE6051" s="6"/>
      <c r="AF6051" s="6"/>
      <c r="AG6051" s="6"/>
      <c r="AH6051" s="6"/>
    </row>
    <row r="6052" spans="1:34" x14ac:dyDescent="0.35">
      <c r="A6052" s="20"/>
      <c r="B6052" s="6"/>
      <c r="C6052" s="6"/>
      <c r="D6052" s="6"/>
      <c r="E6052" s="6"/>
      <c r="F6052" s="6"/>
      <c r="G6052" s="6"/>
      <c r="H6052" s="6"/>
      <c r="I6052" s="6"/>
      <c r="J6052" s="6"/>
      <c r="K6052" s="6"/>
      <c r="L6052" s="6"/>
      <c r="M6052" s="6"/>
      <c r="N6052" s="6"/>
      <c r="O6052" s="6"/>
      <c r="P6052" s="6"/>
      <c r="Q6052" s="6"/>
      <c r="R6052" s="6"/>
      <c r="S6052" s="6"/>
      <c r="T6052" s="6"/>
      <c r="U6052" s="6"/>
      <c r="V6052" s="6"/>
      <c r="W6052" s="6"/>
      <c r="X6052" s="6"/>
      <c r="Y6052" s="6"/>
      <c r="Z6052" s="6"/>
      <c r="AA6052" s="6"/>
      <c r="AB6052" s="21"/>
      <c r="AC6052" s="21"/>
      <c r="AD6052" s="21"/>
      <c r="AE6052" s="6"/>
      <c r="AF6052" s="6"/>
      <c r="AG6052" s="6"/>
      <c r="AH6052" s="6"/>
    </row>
    <row r="6053" spans="1:34" x14ac:dyDescent="0.35">
      <c r="A6053" s="20"/>
      <c r="B6053" s="6"/>
      <c r="C6053" s="6"/>
      <c r="D6053" s="6"/>
      <c r="E6053" s="6"/>
      <c r="F6053" s="6"/>
      <c r="G6053" s="6"/>
      <c r="H6053" s="6"/>
      <c r="I6053" s="6"/>
      <c r="J6053" s="6"/>
      <c r="K6053" s="6"/>
      <c r="L6053" s="6"/>
      <c r="M6053" s="6"/>
      <c r="N6053" s="6"/>
      <c r="O6053" s="6"/>
      <c r="P6053" s="6"/>
      <c r="Q6053" s="6"/>
      <c r="R6053" s="6"/>
      <c r="S6053" s="6"/>
      <c r="T6053" s="6"/>
      <c r="U6053" s="6"/>
      <c r="V6053" s="6"/>
      <c r="W6053" s="6"/>
      <c r="X6053" s="6"/>
      <c r="Y6053" s="6"/>
      <c r="Z6053" s="6"/>
      <c r="AA6053" s="6"/>
      <c r="AB6053" s="21"/>
      <c r="AC6053" s="21"/>
      <c r="AD6053" s="21"/>
      <c r="AE6053" s="6"/>
      <c r="AF6053" s="6"/>
      <c r="AG6053" s="6"/>
      <c r="AH6053" s="6"/>
    </row>
    <row r="6054" spans="1:34" x14ac:dyDescent="0.35">
      <c r="A6054" s="20"/>
      <c r="B6054" s="6"/>
      <c r="C6054" s="6"/>
      <c r="D6054" s="6"/>
      <c r="E6054" s="6"/>
      <c r="F6054" s="6"/>
      <c r="G6054" s="6"/>
      <c r="H6054" s="6"/>
      <c r="I6054" s="6"/>
      <c r="J6054" s="6"/>
      <c r="K6054" s="6"/>
      <c r="L6054" s="6"/>
      <c r="M6054" s="6"/>
      <c r="N6054" s="6"/>
      <c r="O6054" s="6"/>
      <c r="P6054" s="6"/>
      <c r="Q6054" s="6"/>
      <c r="R6054" s="6"/>
      <c r="S6054" s="6"/>
      <c r="T6054" s="6"/>
      <c r="U6054" s="6"/>
      <c r="V6054" s="6"/>
      <c r="W6054" s="6"/>
      <c r="X6054" s="6"/>
      <c r="Y6054" s="6"/>
      <c r="Z6054" s="6"/>
      <c r="AA6054" s="6"/>
      <c r="AB6054" s="21"/>
      <c r="AC6054" s="21"/>
      <c r="AD6054" s="21"/>
      <c r="AE6054" s="6"/>
      <c r="AF6054" s="6"/>
      <c r="AG6054" s="6"/>
      <c r="AH6054" s="6"/>
    </row>
    <row r="6055" spans="1:34" x14ac:dyDescent="0.35">
      <c r="A6055" s="20"/>
      <c r="B6055" s="6"/>
      <c r="C6055" s="6"/>
      <c r="D6055" s="6"/>
      <c r="E6055" s="6"/>
      <c r="F6055" s="6"/>
      <c r="G6055" s="6"/>
      <c r="H6055" s="6"/>
      <c r="I6055" s="6"/>
      <c r="J6055" s="6"/>
      <c r="K6055" s="6"/>
      <c r="L6055" s="6"/>
      <c r="M6055" s="6"/>
      <c r="N6055" s="6"/>
      <c r="O6055" s="6"/>
      <c r="P6055" s="6"/>
      <c r="Q6055" s="6"/>
      <c r="R6055" s="6"/>
      <c r="S6055" s="6"/>
      <c r="T6055" s="6"/>
      <c r="U6055" s="6"/>
      <c r="V6055" s="6"/>
      <c r="W6055" s="6"/>
      <c r="X6055" s="6"/>
      <c r="Y6055" s="6"/>
      <c r="Z6055" s="6"/>
      <c r="AA6055" s="6"/>
      <c r="AB6055" s="21"/>
      <c r="AC6055" s="21"/>
      <c r="AD6055" s="21"/>
      <c r="AE6055" s="6"/>
      <c r="AF6055" s="6"/>
      <c r="AG6055" s="6"/>
      <c r="AH6055" s="6"/>
    </row>
    <row r="6056" spans="1:34" x14ac:dyDescent="0.35">
      <c r="A6056" s="20"/>
      <c r="B6056" s="6"/>
      <c r="C6056" s="6"/>
      <c r="D6056" s="6"/>
      <c r="E6056" s="6"/>
      <c r="F6056" s="6"/>
      <c r="G6056" s="6"/>
      <c r="H6056" s="6"/>
      <c r="I6056" s="6"/>
      <c r="J6056" s="6"/>
      <c r="K6056" s="6"/>
      <c r="L6056" s="6"/>
      <c r="M6056" s="6"/>
      <c r="N6056" s="6"/>
      <c r="O6056" s="6"/>
      <c r="P6056" s="6"/>
      <c r="Q6056" s="6"/>
      <c r="R6056" s="6"/>
      <c r="S6056" s="6"/>
      <c r="T6056" s="6"/>
      <c r="U6056" s="6"/>
      <c r="V6056" s="6"/>
      <c r="W6056" s="6"/>
      <c r="X6056" s="6"/>
      <c r="Y6056" s="6"/>
      <c r="Z6056" s="6"/>
      <c r="AA6056" s="6"/>
      <c r="AB6056" s="21"/>
      <c r="AC6056" s="21"/>
      <c r="AD6056" s="21"/>
      <c r="AE6056" s="6"/>
      <c r="AF6056" s="6"/>
      <c r="AG6056" s="6"/>
      <c r="AH6056" s="6"/>
    </row>
    <row r="6057" spans="1:34" x14ac:dyDescent="0.35">
      <c r="A6057" s="20"/>
      <c r="B6057" s="6"/>
      <c r="C6057" s="6"/>
      <c r="D6057" s="6"/>
      <c r="E6057" s="6"/>
      <c r="F6057" s="6"/>
      <c r="G6057" s="6"/>
      <c r="H6057" s="6"/>
      <c r="I6057" s="6"/>
      <c r="J6057" s="6"/>
      <c r="K6057" s="6"/>
      <c r="L6057" s="6"/>
      <c r="M6057" s="6"/>
      <c r="N6057" s="6"/>
      <c r="O6057" s="6"/>
      <c r="P6057" s="6"/>
      <c r="Q6057" s="6"/>
      <c r="R6057" s="6"/>
      <c r="S6057" s="6"/>
      <c r="T6057" s="6"/>
      <c r="U6057" s="6"/>
      <c r="V6057" s="6"/>
      <c r="W6057" s="6"/>
      <c r="X6057" s="6"/>
      <c r="Y6057" s="6"/>
      <c r="Z6057" s="6"/>
      <c r="AA6057" s="6"/>
      <c r="AB6057" s="21"/>
      <c r="AC6057" s="21"/>
      <c r="AD6057" s="21"/>
      <c r="AE6057" s="6"/>
      <c r="AF6057" s="6"/>
      <c r="AG6057" s="6"/>
      <c r="AH6057" s="6"/>
    </row>
    <row r="6058" spans="1:34" x14ac:dyDescent="0.35">
      <c r="A6058" s="20"/>
      <c r="B6058" s="6"/>
      <c r="C6058" s="6"/>
      <c r="D6058" s="6"/>
      <c r="E6058" s="6"/>
      <c r="F6058" s="6"/>
      <c r="G6058" s="6"/>
      <c r="H6058" s="6"/>
      <c r="I6058" s="6"/>
      <c r="J6058" s="6"/>
      <c r="K6058" s="6"/>
      <c r="L6058" s="6"/>
      <c r="M6058" s="6"/>
      <c r="N6058" s="6"/>
      <c r="O6058" s="6"/>
      <c r="P6058" s="6"/>
      <c r="Q6058" s="6"/>
      <c r="R6058" s="6"/>
      <c r="S6058" s="6"/>
      <c r="T6058" s="6"/>
      <c r="U6058" s="6"/>
      <c r="V6058" s="6"/>
      <c r="W6058" s="6"/>
      <c r="X6058" s="6"/>
      <c r="Y6058" s="6"/>
      <c r="Z6058" s="6"/>
      <c r="AA6058" s="6"/>
      <c r="AB6058" s="21"/>
      <c r="AC6058" s="21"/>
      <c r="AD6058" s="21"/>
      <c r="AE6058" s="6"/>
      <c r="AF6058" s="6"/>
      <c r="AG6058" s="6"/>
      <c r="AH6058" s="6"/>
    </row>
    <row r="6059" spans="1:34" x14ac:dyDescent="0.35">
      <c r="A6059" s="20"/>
      <c r="B6059" s="6"/>
      <c r="C6059" s="6"/>
      <c r="D6059" s="6"/>
      <c r="E6059" s="6"/>
      <c r="F6059" s="6"/>
      <c r="G6059" s="6"/>
      <c r="H6059" s="6"/>
      <c r="I6059" s="6"/>
      <c r="J6059" s="6"/>
      <c r="K6059" s="6"/>
      <c r="L6059" s="6"/>
      <c r="M6059" s="6"/>
      <c r="N6059" s="6"/>
      <c r="O6059" s="6"/>
      <c r="P6059" s="6"/>
      <c r="Q6059" s="6"/>
      <c r="R6059" s="6"/>
      <c r="S6059" s="6"/>
      <c r="T6059" s="6"/>
      <c r="U6059" s="6"/>
      <c r="V6059" s="6"/>
      <c r="W6059" s="6"/>
      <c r="X6059" s="6"/>
      <c r="Y6059" s="6"/>
      <c r="Z6059" s="6"/>
      <c r="AA6059" s="6"/>
      <c r="AB6059" s="21"/>
      <c r="AC6059" s="21"/>
      <c r="AD6059" s="21"/>
      <c r="AE6059" s="6"/>
      <c r="AF6059" s="6"/>
      <c r="AG6059" s="6"/>
      <c r="AH6059" s="6"/>
    </row>
    <row r="6060" spans="1:34" x14ac:dyDescent="0.35">
      <c r="A6060" s="20"/>
      <c r="B6060" s="6"/>
      <c r="C6060" s="6"/>
      <c r="D6060" s="6"/>
      <c r="E6060" s="6"/>
      <c r="F6060" s="6"/>
      <c r="G6060" s="6"/>
      <c r="H6060" s="6"/>
      <c r="I6060" s="6"/>
      <c r="J6060" s="6"/>
      <c r="K6060" s="6"/>
      <c r="L6060" s="6"/>
      <c r="M6060" s="6"/>
      <c r="N6060" s="6"/>
      <c r="O6060" s="6"/>
      <c r="P6060" s="6"/>
      <c r="Q6060" s="6"/>
      <c r="R6060" s="6"/>
      <c r="S6060" s="6"/>
      <c r="T6060" s="6"/>
      <c r="U6060" s="6"/>
      <c r="V6060" s="6"/>
      <c r="W6060" s="6"/>
      <c r="X6060" s="6"/>
      <c r="Y6060" s="6"/>
      <c r="Z6060" s="6"/>
      <c r="AA6060" s="6"/>
      <c r="AB6060" s="21"/>
      <c r="AC6060" s="21"/>
      <c r="AD6060" s="21"/>
      <c r="AE6060" s="6"/>
      <c r="AF6060" s="6"/>
      <c r="AG6060" s="6"/>
      <c r="AH6060" s="6"/>
    </row>
    <row r="6061" spans="1:34" x14ac:dyDescent="0.35">
      <c r="A6061" s="20"/>
      <c r="B6061" s="6"/>
      <c r="C6061" s="6"/>
      <c r="D6061" s="6"/>
      <c r="E6061" s="6"/>
      <c r="F6061" s="6"/>
      <c r="G6061" s="6"/>
      <c r="H6061" s="6"/>
      <c r="I6061" s="6"/>
      <c r="J6061" s="6"/>
      <c r="K6061" s="6"/>
      <c r="L6061" s="6"/>
      <c r="M6061" s="6"/>
      <c r="N6061" s="6"/>
      <c r="O6061" s="6"/>
      <c r="P6061" s="6"/>
      <c r="Q6061" s="6"/>
      <c r="R6061" s="6"/>
      <c r="S6061" s="6"/>
      <c r="T6061" s="6"/>
      <c r="U6061" s="6"/>
      <c r="V6061" s="6"/>
      <c r="W6061" s="6"/>
      <c r="X6061" s="6"/>
      <c r="Y6061" s="6"/>
      <c r="Z6061" s="6"/>
      <c r="AA6061" s="6"/>
      <c r="AB6061" s="21"/>
      <c r="AC6061" s="21"/>
      <c r="AD6061" s="21"/>
      <c r="AE6061" s="6"/>
      <c r="AF6061" s="6"/>
      <c r="AG6061" s="6"/>
      <c r="AH6061" s="6"/>
    </row>
    <row r="6062" spans="1:34" x14ac:dyDescent="0.35">
      <c r="A6062" s="20"/>
      <c r="B6062" s="6"/>
      <c r="C6062" s="6"/>
      <c r="D6062" s="6"/>
      <c r="E6062" s="6"/>
      <c r="F6062" s="6"/>
      <c r="G6062" s="6"/>
      <c r="H6062" s="6"/>
      <c r="I6062" s="6"/>
      <c r="J6062" s="6"/>
      <c r="K6062" s="6"/>
      <c r="L6062" s="6"/>
      <c r="M6062" s="6"/>
      <c r="N6062" s="6"/>
      <c r="O6062" s="6"/>
      <c r="P6062" s="6"/>
      <c r="Q6062" s="6"/>
      <c r="R6062" s="6"/>
      <c r="S6062" s="6"/>
      <c r="T6062" s="6"/>
      <c r="U6062" s="6"/>
      <c r="V6062" s="6"/>
      <c r="W6062" s="6"/>
      <c r="X6062" s="6"/>
      <c r="Y6062" s="6"/>
      <c r="Z6062" s="6"/>
      <c r="AA6062" s="6"/>
      <c r="AB6062" s="21"/>
      <c r="AC6062" s="21"/>
      <c r="AD6062" s="21"/>
      <c r="AE6062" s="6"/>
      <c r="AF6062" s="6"/>
      <c r="AG6062" s="6"/>
      <c r="AH6062" s="6"/>
    </row>
    <row r="6063" spans="1:34" x14ac:dyDescent="0.35">
      <c r="A6063" s="20"/>
      <c r="B6063" s="6"/>
      <c r="C6063" s="6"/>
      <c r="D6063" s="6"/>
      <c r="E6063" s="6"/>
      <c r="F6063" s="6"/>
      <c r="G6063" s="6"/>
      <c r="H6063" s="6"/>
      <c r="I6063" s="6"/>
      <c r="J6063" s="6"/>
      <c r="K6063" s="6"/>
      <c r="L6063" s="6"/>
      <c r="M6063" s="6"/>
      <c r="N6063" s="6"/>
      <c r="O6063" s="6"/>
      <c r="P6063" s="6"/>
      <c r="Q6063" s="6"/>
      <c r="R6063" s="6"/>
      <c r="S6063" s="6"/>
      <c r="T6063" s="6"/>
      <c r="U6063" s="6"/>
      <c r="V6063" s="6"/>
      <c r="W6063" s="6"/>
      <c r="X6063" s="6"/>
      <c r="Y6063" s="6"/>
      <c r="Z6063" s="6"/>
      <c r="AA6063" s="6"/>
      <c r="AB6063" s="21"/>
      <c r="AC6063" s="21"/>
      <c r="AD6063" s="21"/>
      <c r="AE6063" s="6"/>
      <c r="AF6063" s="6"/>
      <c r="AG6063" s="6"/>
      <c r="AH6063" s="6"/>
    </row>
    <row r="6064" spans="1:34" x14ac:dyDescent="0.35">
      <c r="A6064" s="20"/>
      <c r="B6064" s="6"/>
      <c r="C6064" s="6"/>
      <c r="D6064" s="6"/>
      <c r="E6064" s="6"/>
      <c r="F6064" s="6"/>
      <c r="G6064" s="6"/>
      <c r="H6064" s="6"/>
      <c r="I6064" s="6"/>
      <c r="J6064" s="6"/>
      <c r="K6064" s="6"/>
      <c r="L6064" s="6"/>
      <c r="M6064" s="6"/>
      <c r="N6064" s="6"/>
      <c r="O6064" s="6"/>
      <c r="P6064" s="6"/>
      <c r="Q6064" s="6"/>
      <c r="R6064" s="6"/>
      <c r="S6064" s="6"/>
      <c r="T6064" s="6"/>
      <c r="U6064" s="6"/>
      <c r="V6064" s="6"/>
      <c r="W6064" s="6"/>
      <c r="X6064" s="6"/>
      <c r="Y6064" s="6"/>
      <c r="Z6064" s="6"/>
      <c r="AA6064" s="6"/>
      <c r="AB6064" s="21"/>
      <c r="AC6064" s="21"/>
      <c r="AD6064" s="21"/>
      <c r="AE6064" s="6"/>
      <c r="AF6064" s="6"/>
      <c r="AG6064" s="6"/>
      <c r="AH6064" s="6"/>
    </row>
    <row r="6065" spans="1:34" x14ac:dyDescent="0.35">
      <c r="A6065" s="20"/>
      <c r="B6065" s="6"/>
      <c r="C6065" s="6"/>
      <c r="D6065" s="6"/>
      <c r="E6065" s="6"/>
      <c r="F6065" s="6"/>
      <c r="G6065" s="6"/>
      <c r="H6065" s="6"/>
      <c r="I6065" s="6"/>
      <c r="J6065" s="6"/>
      <c r="K6065" s="6"/>
      <c r="L6065" s="6"/>
      <c r="M6065" s="6"/>
      <c r="N6065" s="6"/>
      <c r="O6065" s="6"/>
      <c r="P6065" s="6"/>
      <c r="Q6065" s="6"/>
      <c r="R6065" s="6"/>
      <c r="S6065" s="6"/>
      <c r="T6065" s="6"/>
      <c r="U6065" s="6"/>
      <c r="V6065" s="6"/>
      <c r="W6065" s="6"/>
      <c r="X6065" s="6"/>
      <c r="Y6065" s="6"/>
      <c r="Z6065" s="6"/>
      <c r="AA6065" s="6"/>
      <c r="AB6065" s="21"/>
      <c r="AC6065" s="21"/>
      <c r="AD6065" s="21"/>
      <c r="AE6065" s="6"/>
      <c r="AF6065" s="6"/>
      <c r="AG6065" s="6"/>
      <c r="AH6065" s="6"/>
    </row>
    <row r="6066" spans="1:34" x14ac:dyDescent="0.35">
      <c r="A6066" s="20"/>
      <c r="B6066" s="6"/>
      <c r="C6066" s="6"/>
      <c r="D6066" s="6"/>
      <c r="E6066" s="6"/>
      <c r="F6066" s="6"/>
      <c r="G6066" s="6"/>
      <c r="H6066" s="6"/>
      <c r="I6066" s="6"/>
      <c r="J6066" s="6"/>
      <c r="K6066" s="6"/>
      <c r="L6066" s="6"/>
      <c r="M6066" s="6"/>
      <c r="N6066" s="6"/>
      <c r="O6066" s="6"/>
      <c r="P6066" s="6"/>
      <c r="Q6066" s="6"/>
      <c r="R6066" s="6"/>
      <c r="S6066" s="6"/>
      <c r="T6066" s="6"/>
      <c r="U6066" s="6"/>
      <c r="V6066" s="6"/>
      <c r="W6066" s="6"/>
      <c r="X6066" s="6"/>
      <c r="Y6066" s="6"/>
      <c r="Z6066" s="6"/>
      <c r="AA6066" s="6"/>
      <c r="AB6066" s="21"/>
      <c r="AC6066" s="21"/>
      <c r="AD6066" s="21"/>
      <c r="AE6066" s="6"/>
      <c r="AF6066" s="6"/>
      <c r="AG6066" s="6"/>
      <c r="AH6066" s="6"/>
    </row>
    <row r="6067" spans="1:34" x14ac:dyDescent="0.35">
      <c r="A6067" s="20"/>
      <c r="B6067" s="6"/>
      <c r="C6067" s="6"/>
      <c r="D6067" s="6"/>
      <c r="E6067" s="6"/>
      <c r="F6067" s="6"/>
      <c r="G6067" s="6"/>
      <c r="H6067" s="6"/>
      <c r="I6067" s="6"/>
      <c r="J6067" s="6"/>
      <c r="K6067" s="6"/>
      <c r="L6067" s="6"/>
      <c r="M6067" s="6"/>
      <c r="N6067" s="6"/>
      <c r="O6067" s="6"/>
      <c r="P6067" s="6"/>
      <c r="Q6067" s="6"/>
      <c r="R6067" s="6"/>
      <c r="S6067" s="6"/>
      <c r="T6067" s="6"/>
      <c r="U6067" s="6"/>
      <c r="V6067" s="6"/>
      <c r="W6067" s="6"/>
      <c r="X6067" s="6"/>
      <c r="Y6067" s="6"/>
      <c r="Z6067" s="6"/>
      <c r="AA6067" s="6"/>
      <c r="AB6067" s="21"/>
      <c r="AC6067" s="21"/>
      <c r="AD6067" s="21"/>
      <c r="AE6067" s="6"/>
      <c r="AF6067" s="6"/>
      <c r="AG6067" s="6"/>
      <c r="AH6067" s="6"/>
    </row>
    <row r="6068" spans="1:34" x14ac:dyDescent="0.35">
      <c r="A6068" s="20"/>
      <c r="B6068" s="6"/>
      <c r="C6068" s="6"/>
      <c r="D6068" s="6"/>
      <c r="E6068" s="6"/>
      <c r="F6068" s="6"/>
      <c r="G6068" s="6"/>
      <c r="H6068" s="6"/>
      <c r="I6068" s="6"/>
      <c r="J6068" s="6"/>
      <c r="K6068" s="6"/>
      <c r="L6068" s="6"/>
      <c r="M6068" s="6"/>
      <c r="N6068" s="6"/>
      <c r="O6068" s="6"/>
      <c r="P6068" s="6"/>
      <c r="Q6068" s="6"/>
      <c r="R6068" s="6"/>
      <c r="S6068" s="6"/>
      <c r="T6068" s="6"/>
      <c r="U6068" s="6"/>
      <c r="V6068" s="6"/>
      <c r="W6068" s="6"/>
      <c r="X6068" s="6"/>
      <c r="Y6068" s="6"/>
      <c r="Z6068" s="6"/>
      <c r="AA6068" s="6"/>
      <c r="AB6068" s="21"/>
      <c r="AC6068" s="21"/>
      <c r="AD6068" s="21"/>
      <c r="AE6068" s="6"/>
      <c r="AF6068" s="6"/>
      <c r="AG6068" s="6"/>
      <c r="AH6068" s="6"/>
    </row>
    <row r="6069" spans="1:34" x14ac:dyDescent="0.35">
      <c r="A6069" s="20"/>
      <c r="B6069" s="6"/>
      <c r="C6069" s="6"/>
      <c r="D6069" s="6"/>
      <c r="E6069" s="6"/>
      <c r="F6069" s="6"/>
      <c r="G6069" s="6"/>
      <c r="H6069" s="6"/>
      <c r="I6069" s="6"/>
      <c r="J6069" s="6"/>
      <c r="K6069" s="6"/>
      <c r="L6069" s="6"/>
      <c r="M6069" s="6"/>
      <c r="N6069" s="6"/>
      <c r="O6069" s="6"/>
      <c r="P6069" s="6"/>
      <c r="Q6069" s="6"/>
      <c r="R6069" s="6"/>
      <c r="S6069" s="6"/>
      <c r="T6069" s="6"/>
      <c r="U6069" s="6"/>
      <c r="V6069" s="6"/>
      <c r="W6069" s="6"/>
      <c r="X6069" s="6"/>
      <c r="Y6069" s="6"/>
      <c r="Z6069" s="6"/>
      <c r="AA6069" s="6"/>
      <c r="AB6069" s="21"/>
      <c r="AC6069" s="21"/>
      <c r="AD6069" s="21"/>
      <c r="AE6069" s="6"/>
      <c r="AF6069" s="6"/>
      <c r="AG6069" s="6"/>
      <c r="AH6069" s="6"/>
    </row>
    <row r="6070" spans="1:34" x14ac:dyDescent="0.35">
      <c r="A6070" s="20"/>
      <c r="B6070" s="6"/>
      <c r="C6070" s="6"/>
      <c r="D6070" s="6"/>
      <c r="E6070" s="6"/>
      <c r="F6070" s="6"/>
      <c r="G6070" s="6"/>
      <c r="H6070" s="6"/>
      <c r="I6070" s="6"/>
      <c r="J6070" s="6"/>
      <c r="K6070" s="6"/>
      <c r="L6070" s="6"/>
      <c r="M6070" s="6"/>
      <c r="N6070" s="6"/>
      <c r="O6070" s="6"/>
      <c r="P6070" s="6"/>
      <c r="Q6070" s="6"/>
      <c r="R6070" s="6"/>
      <c r="S6070" s="6"/>
      <c r="T6070" s="6"/>
      <c r="U6070" s="6"/>
      <c r="V6070" s="6"/>
      <c r="W6070" s="6"/>
      <c r="X6070" s="6"/>
      <c r="Y6070" s="6"/>
      <c r="Z6070" s="6"/>
      <c r="AA6070" s="6"/>
      <c r="AB6070" s="21"/>
      <c r="AC6070" s="21"/>
      <c r="AD6070" s="21"/>
      <c r="AE6070" s="6"/>
      <c r="AF6070" s="6"/>
      <c r="AG6070" s="6"/>
      <c r="AH6070" s="6"/>
    </row>
    <row r="6071" spans="1:34" x14ac:dyDescent="0.35">
      <c r="A6071" s="20"/>
      <c r="B6071" s="6"/>
      <c r="C6071" s="6"/>
      <c r="D6071" s="6"/>
      <c r="E6071" s="6"/>
      <c r="F6071" s="6"/>
      <c r="G6071" s="6"/>
      <c r="H6071" s="6"/>
      <c r="I6071" s="6"/>
      <c r="J6071" s="6"/>
      <c r="K6071" s="6"/>
      <c r="L6071" s="6"/>
      <c r="M6071" s="6"/>
      <c r="N6071" s="6"/>
      <c r="O6071" s="6"/>
      <c r="P6071" s="6"/>
      <c r="Q6071" s="6"/>
      <c r="R6071" s="6"/>
      <c r="S6071" s="6"/>
      <c r="T6071" s="6"/>
      <c r="U6071" s="6"/>
      <c r="V6071" s="6"/>
      <c r="W6071" s="6"/>
      <c r="X6071" s="6"/>
      <c r="Y6071" s="6"/>
      <c r="Z6071" s="6"/>
      <c r="AA6071" s="6"/>
      <c r="AB6071" s="21"/>
      <c r="AC6071" s="21"/>
      <c r="AD6071" s="21"/>
      <c r="AE6071" s="6"/>
      <c r="AF6071" s="6"/>
      <c r="AG6071" s="6"/>
      <c r="AH6071" s="6"/>
    </row>
    <row r="6072" spans="1:34" x14ac:dyDescent="0.35">
      <c r="A6072" s="20"/>
      <c r="B6072" s="6"/>
      <c r="C6072" s="6"/>
      <c r="D6072" s="6"/>
      <c r="E6072" s="6"/>
      <c r="F6072" s="6"/>
      <c r="G6072" s="6"/>
      <c r="H6072" s="6"/>
      <c r="I6072" s="6"/>
      <c r="J6072" s="6"/>
      <c r="K6072" s="6"/>
      <c r="L6072" s="6"/>
      <c r="M6072" s="6"/>
      <c r="N6072" s="6"/>
      <c r="O6072" s="6"/>
      <c r="P6072" s="6"/>
      <c r="Q6072" s="6"/>
      <c r="R6072" s="6"/>
      <c r="S6072" s="6"/>
      <c r="T6072" s="6"/>
      <c r="U6072" s="6"/>
      <c r="V6072" s="6"/>
      <c r="W6072" s="6"/>
      <c r="X6072" s="6"/>
      <c r="Y6072" s="6"/>
      <c r="Z6072" s="6"/>
      <c r="AA6072" s="6"/>
      <c r="AB6072" s="21"/>
      <c r="AC6072" s="21"/>
      <c r="AD6072" s="21"/>
      <c r="AE6072" s="6"/>
      <c r="AF6072" s="6"/>
      <c r="AG6072" s="6"/>
      <c r="AH6072" s="6"/>
    </row>
    <row r="6073" spans="1:34" x14ac:dyDescent="0.35">
      <c r="A6073" s="20"/>
      <c r="B6073" s="6"/>
      <c r="C6073" s="6"/>
      <c r="D6073" s="6"/>
      <c r="E6073" s="6"/>
      <c r="F6073" s="6"/>
      <c r="G6073" s="6"/>
      <c r="H6073" s="6"/>
      <c r="I6073" s="6"/>
      <c r="J6073" s="6"/>
      <c r="K6073" s="6"/>
      <c r="L6073" s="6"/>
      <c r="M6073" s="6"/>
      <c r="N6073" s="6"/>
      <c r="O6073" s="6"/>
      <c r="P6073" s="6"/>
      <c r="Q6073" s="6"/>
      <c r="R6073" s="6"/>
      <c r="S6073" s="6"/>
      <c r="T6073" s="6"/>
      <c r="U6073" s="6"/>
      <c r="V6073" s="6"/>
      <c r="W6073" s="6"/>
      <c r="X6073" s="6"/>
      <c r="Y6073" s="6"/>
      <c r="Z6073" s="6"/>
      <c r="AA6073" s="6"/>
      <c r="AB6073" s="21"/>
      <c r="AC6073" s="21"/>
      <c r="AD6073" s="21"/>
      <c r="AE6073" s="6"/>
      <c r="AF6073" s="6"/>
      <c r="AG6073" s="6"/>
      <c r="AH6073" s="6"/>
    </row>
    <row r="6074" spans="1:34" x14ac:dyDescent="0.35">
      <c r="A6074" s="20"/>
      <c r="B6074" s="6"/>
      <c r="C6074" s="6"/>
      <c r="D6074" s="6"/>
      <c r="E6074" s="6"/>
      <c r="F6074" s="6"/>
      <c r="G6074" s="6"/>
      <c r="H6074" s="6"/>
      <c r="I6074" s="6"/>
      <c r="J6074" s="6"/>
      <c r="K6074" s="6"/>
      <c r="L6074" s="6"/>
      <c r="M6074" s="6"/>
      <c r="N6074" s="6"/>
      <c r="O6074" s="6"/>
      <c r="P6074" s="6"/>
      <c r="Q6074" s="6"/>
      <c r="R6074" s="6"/>
      <c r="S6074" s="6"/>
      <c r="T6074" s="6"/>
      <c r="U6074" s="6"/>
      <c r="V6074" s="6"/>
      <c r="W6074" s="6"/>
      <c r="X6074" s="6"/>
      <c r="Y6074" s="6"/>
      <c r="Z6074" s="6"/>
      <c r="AA6074" s="6"/>
      <c r="AB6074" s="21"/>
      <c r="AC6074" s="21"/>
      <c r="AD6074" s="21"/>
      <c r="AE6074" s="6"/>
      <c r="AF6074" s="6"/>
      <c r="AG6074" s="6"/>
      <c r="AH6074" s="6"/>
    </row>
    <row r="6075" spans="1:34" x14ac:dyDescent="0.35">
      <c r="A6075" s="20"/>
      <c r="B6075" s="6"/>
      <c r="C6075" s="6"/>
      <c r="D6075" s="6"/>
      <c r="E6075" s="6"/>
      <c r="F6075" s="6"/>
      <c r="G6075" s="6"/>
      <c r="H6075" s="6"/>
      <c r="I6075" s="6"/>
      <c r="J6075" s="6"/>
      <c r="K6075" s="6"/>
      <c r="L6075" s="6"/>
      <c r="M6075" s="6"/>
      <c r="N6075" s="6"/>
      <c r="O6075" s="6"/>
      <c r="P6075" s="6"/>
      <c r="Q6075" s="6"/>
      <c r="R6075" s="6"/>
      <c r="S6075" s="6"/>
      <c r="T6075" s="6"/>
      <c r="U6075" s="6"/>
      <c r="V6075" s="6"/>
      <c r="W6075" s="6"/>
      <c r="X6075" s="6"/>
      <c r="Y6075" s="6"/>
      <c r="Z6075" s="6"/>
      <c r="AA6075" s="6"/>
      <c r="AB6075" s="21"/>
      <c r="AC6075" s="21"/>
      <c r="AD6075" s="21"/>
      <c r="AE6075" s="6"/>
      <c r="AF6075" s="6"/>
      <c r="AG6075" s="6"/>
      <c r="AH6075" s="6"/>
    </row>
    <row r="6076" spans="1:34" x14ac:dyDescent="0.35">
      <c r="A6076" s="20"/>
      <c r="B6076" s="6"/>
      <c r="C6076" s="6"/>
      <c r="D6076" s="6"/>
      <c r="E6076" s="6"/>
      <c r="F6076" s="6"/>
      <c r="G6076" s="6"/>
      <c r="H6076" s="6"/>
      <c r="I6076" s="6"/>
      <c r="J6076" s="6"/>
      <c r="K6076" s="6"/>
      <c r="L6076" s="6"/>
      <c r="M6076" s="6"/>
      <c r="N6076" s="6"/>
      <c r="O6076" s="6"/>
      <c r="P6076" s="6"/>
      <c r="Q6076" s="6"/>
      <c r="R6076" s="6"/>
      <c r="S6076" s="6"/>
      <c r="T6076" s="6"/>
      <c r="U6076" s="6"/>
      <c r="V6076" s="6"/>
      <c r="W6076" s="6"/>
      <c r="X6076" s="6"/>
      <c r="Y6076" s="6"/>
      <c r="Z6076" s="6"/>
      <c r="AA6076" s="6"/>
      <c r="AB6076" s="21"/>
      <c r="AC6076" s="21"/>
      <c r="AD6076" s="21"/>
      <c r="AE6076" s="6"/>
      <c r="AF6076" s="6"/>
      <c r="AG6076" s="6"/>
      <c r="AH6076" s="6"/>
    </row>
    <row r="6077" spans="1:34" x14ac:dyDescent="0.35">
      <c r="A6077" s="20"/>
      <c r="B6077" s="6"/>
      <c r="C6077" s="6"/>
      <c r="D6077" s="6"/>
      <c r="E6077" s="6"/>
      <c r="F6077" s="6"/>
      <c r="G6077" s="6"/>
      <c r="H6077" s="6"/>
      <c r="I6077" s="6"/>
      <c r="J6077" s="6"/>
      <c r="K6077" s="6"/>
      <c r="L6077" s="6"/>
      <c r="M6077" s="6"/>
      <c r="N6077" s="6"/>
      <c r="O6077" s="6"/>
      <c r="P6077" s="6"/>
      <c r="Q6077" s="6"/>
      <c r="R6077" s="6"/>
      <c r="S6077" s="6"/>
      <c r="T6077" s="6"/>
      <c r="U6077" s="6"/>
      <c r="V6077" s="6"/>
      <c r="W6077" s="6"/>
      <c r="X6077" s="6"/>
      <c r="Y6077" s="6"/>
      <c r="Z6077" s="6"/>
      <c r="AA6077" s="6"/>
      <c r="AB6077" s="21"/>
      <c r="AC6077" s="21"/>
      <c r="AD6077" s="21"/>
      <c r="AE6077" s="6"/>
      <c r="AF6077" s="6"/>
      <c r="AG6077" s="6"/>
      <c r="AH6077" s="6"/>
    </row>
    <row r="6078" spans="1:34" x14ac:dyDescent="0.35">
      <c r="A6078" s="20"/>
      <c r="B6078" s="6"/>
      <c r="C6078" s="6"/>
      <c r="D6078" s="6"/>
      <c r="E6078" s="6"/>
      <c r="F6078" s="6"/>
      <c r="G6078" s="6"/>
      <c r="H6078" s="6"/>
      <c r="I6078" s="6"/>
      <c r="J6078" s="6"/>
      <c r="K6078" s="6"/>
      <c r="L6078" s="6"/>
      <c r="M6078" s="6"/>
      <c r="N6078" s="6"/>
      <c r="O6078" s="6"/>
      <c r="P6078" s="6"/>
      <c r="Q6078" s="6"/>
      <c r="R6078" s="6"/>
      <c r="S6078" s="6"/>
      <c r="T6078" s="6"/>
      <c r="U6078" s="6"/>
      <c r="V6078" s="6"/>
      <c r="W6078" s="6"/>
      <c r="X6078" s="6"/>
      <c r="Y6078" s="6"/>
      <c r="Z6078" s="6"/>
      <c r="AA6078" s="6"/>
      <c r="AB6078" s="21"/>
      <c r="AC6078" s="21"/>
      <c r="AD6078" s="21"/>
      <c r="AE6078" s="6"/>
      <c r="AF6078" s="6"/>
      <c r="AG6078" s="6"/>
      <c r="AH6078" s="6"/>
    </row>
    <row r="6079" spans="1:34" x14ac:dyDescent="0.35">
      <c r="A6079" s="20"/>
      <c r="B6079" s="6"/>
      <c r="C6079" s="6"/>
      <c r="D6079" s="6"/>
      <c r="E6079" s="6"/>
      <c r="F6079" s="6"/>
      <c r="G6079" s="6"/>
      <c r="H6079" s="6"/>
      <c r="I6079" s="6"/>
      <c r="J6079" s="6"/>
      <c r="K6079" s="6"/>
      <c r="L6079" s="6"/>
      <c r="M6079" s="6"/>
      <c r="N6079" s="6"/>
      <c r="O6079" s="6"/>
      <c r="P6079" s="6"/>
      <c r="Q6079" s="6"/>
      <c r="R6079" s="6"/>
      <c r="S6079" s="6"/>
      <c r="T6079" s="6"/>
      <c r="U6079" s="6"/>
      <c r="V6079" s="6"/>
      <c r="W6079" s="6"/>
      <c r="X6079" s="6"/>
      <c r="Y6079" s="6"/>
      <c r="Z6079" s="6"/>
      <c r="AA6079" s="6"/>
      <c r="AB6079" s="21"/>
      <c r="AC6079" s="21"/>
      <c r="AD6079" s="21"/>
      <c r="AE6079" s="6"/>
      <c r="AF6079" s="6"/>
      <c r="AG6079" s="6"/>
      <c r="AH6079" s="6"/>
    </row>
    <row r="6080" spans="1:34" x14ac:dyDescent="0.35">
      <c r="A6080" s="20"/>
      <c r="B6080" s="6"/>
      <c r="C6080" s="6"/>
      <c r="D6080" s="6"/>
      <c r="E6080" s="6"/>
      <c r="F6080" s="6"/>
      <c r="G6080" s="6"/>
      <c r="H6080" s="6"/>
      <c r="I6080" s="6"/>
      <c r="J6080" s="6"/>
      <c r="K6080" s="6"/>
      <c r="L6080" s="6"/>
      <c r="M6080" s="6"/>
      <c r="N6080" s="6"/>
      <c r="O6080" s="6"/>
      <c r="P6080" s="6"/>
      <c r="Q6080" s="6"/>
      <c r="R6080" s="6"/>
      <c r="S6080" s="6"/>
      <c r="T6080" s="6"/>
      <c r="U6080" s="6"/>
      <c r="V6080" s="6"/>
      <c r="W6080" s="6"/>
      <c r="X6080" s="6"/>
      <c r="Y6080" s="6"/>
      <c r="Z6080" s="6"/>
      <c r="AA6080" s="6"/>
      <c r="AB6080" s="21"/>
      <c r="AC6080" s="21"/>
      <c r="AD6080" s="21"/>
      <c r="AE6080" s="6"/>
      <c r="AF6080" s="6"/>
      <c r="AG6080" s="6"/>
      <c r="AH6080" s="6"/>
    </row>
    <row r="6081" spans="1:34" x14ac:dyDescent="0.35">
      <c r="A6081" s="20"/>
      <c r="B6081" s="6"/>
      <c r="C6081" s="6"/>
      <c r="D6081" s="6"/>
      <c r="E6081" s="6"/>
      <c r="F6081" s="6"/>
      <c r="G6081" s="6"/>
      <c r="H6081" s="6"/>
      <c r="I6081" s="6"/>
      <c r="J6081" s="6"/>
      <c r="K6081" s="6"/>
      <c r="L6081" s="6"/>
      <c r="M6081" s="6"/>
      <c r="N6081" s="6"/>
      <c r="O6081" s="6"/>
      <c r="P6081" s="6"/>
      <c r="Q6081" s="6"/>
      <c r="R6081" s="6"/>
      <c r="S6081" s="6"/>
      <c r="T6081" s="6"/>
      <c r="U6081" s="6"/>
      <c r="V6081" s="6"/>
      <c r="W6081" s="6"/>
      <c r="X6081" s="6"/>
      <c r="Y6081" s="6"/>
      <c r="Z6081" s="6"/>
      <c r="AA6081" s="6"/>
      <c r="AB6081" s="21"/>
      <c r="AC6081" s="21"/>
      <c r="AD6081" s="21"/>
      <c r="AE6081" s="6"/>
      <c r="AF6081" s="6"/>
      <c r="AG6081" s="6"/>
      <c r="AH6081" s="6"/>
    </row>
    <row r="6082" spans="1:34" x14ac:dyDescent="0.35">
      <c r="A6082" s="20"/>
      <c r="B6082" s="6"/>
      <c r="C6082" s="6"/>
      <c r="D6082" s="6"/>
      <c r="E6082" s="6"/>
      <c r="F6082" s="6"/>
      <c r="G6082" s="6"/>
      <c r="H6082" s="6"/>
      <c r="I6082" s="6"/>
      <c r="J6082" s="6"/>
      <c r="K6082" s="6"/>
      <c r="L6082" s="6"/>
      <c r="M6082" s="6"/>
      <c r="N6082" s="6"/>
      <c r="O6082" s="6"/>
      <c r="P6082" s="6"/>
      <c r="Q6082" s="6"/>
      <c r="R6082" s="6"/>
      <c r="S6082" s="6"/>
      <c r="T6082" s="6"/>
      <c r="U6082" s="6"/>
      <c r="V6082" s="6"/>
      <c r="W6082" s="6"/>
      <c r="X6082" s="6"/>
      <c r="Y6082" s="6"/>
      <c r="Z6082" s="6"/>
      <c r="AA6082" s="6"/>
      <c r="AB6082" s="21"/>
      <c r="AC6082" s="21"/>
      <c r="AD6082" s="21"/>
      <c r="AE6082" s="6"/>
      <c r="AF6082" s="6"/>
      <c r="AG6082" s="6"/>
      <c r="AH6082" s="6"/>
    </row>
    <row r="6083" spans="1:34" x14ac:dyDescent="0.35">
      <c r="A6083" s="20"/>
      <c r="B6083" s="6"/>
      <c r="C6083" s="6"/>
      <c r="D6083" s="6"/>
      <c r="E6083" s="6"/>
      <c r="F6083" s="6"/>
      <c r="G6083" s="6"/>
      <c r="H6083" s="6"/>
      <c r="I6083" s="6"/>
      <c r="J6083" s="6"/>
      <c r="K6083" s="6"/>
      <c r="L6083" s="6"/>
      <c r="M6083" s="6"/>
      <c r="N6083" s="6"/>
      <c r="O6083" s="6"/>
      <c r="P6083" s="6"/>
      <c r="Q6083" s="6"/>
      <c r="R6083" s="6"/>
      <c r="S6083" s="6"/>
      <c r="T6083" s="6"/>
      <c r="U6083" s="6"/>
      <c r="V6083" s="6"/>
      <c r="W6083" s="6"/>
      <c r="X6083" s="6"/>
      <c r="Y6083" s="6"/>
      <c r="Z6083" s="6"/>
      <c r="AA6083" s="6"/>
      <c r="AB6083" s="21"/>
      <c r="AC6083" s="21"/>
      <c r="AD6083" s="21"/>
      <c r="AE6083" s="6"/>
      <c r="AF6083" s="6"/>
      <c r="AG6083" s="6"/>
      <c r="AH6083" s="6"/>
    </row>
    <row r="6084" spans="1:34" x14ac:dyDescent="0.35">
      <c r="A6084" s="20"/>
      <c r="B6084" s="6"/>
      <c r="C6084" s="6"/>
      <c r="D6084" s="6"/>
      <c r="E6084" s="6"/>
      <c r="F6084" s="6"/>
      <c r="G6084" s="6"/>
      <c r="H6084" s="6"/>
      <c r="I6084" s="6"/>
      <c r="J6084" s="6"/>
      <c r="K6084" s="6"/>
      <c r="L6084" s="6"/>
      <c r="M6084" s="6"/>
      <c r="N6084" s="6"/>
      <c r="O6084" s="6"/>
      <c r="P6084" s="6"/>
      <c r="Q6084" s="6"/>
      <c r="R6084" s="6"/>
      <c r="S6084" s="6"/>
      <c r="T6084" s="6"/>
      <c r="U6084" s="6"/>
      <c r="V6084" s="6"/>
      <c r="W6084" s="6"/>
      <c r="X6084" s="6"/>
      <c r="Y6084" s="6"/>
      <c r="Z6084" s="6"/>
      <c r="AA6084" s="6"/>
      <c r="AB6084" s="21"/>
      <c r="AC6084" s="21"/>
      <c r="AD6084" s="21"/>
      <c r="AE6084" s="6"/>
      <c r="AF6084" s="6"/>
      <c r="AG6084" s="6"/>
      <c r="AH6084" s="6"/>
    </row>
    <row r="6085" spans="1:34" x14ac:dyDescent="0.35">
      <c r="A6085" s="20"/>
      <c r="B6085" s="6"/>
      <c r="C6085" s="6"/>
      <c r="D6085" s="6"/>
      <c r="E6085" s="6"/>
      <c r="F6085" s="6"/>
      <c r="G6085" s="6"/>
      <c r="H6085" s="6"/>
      <c r="I6085" s="6"/>
      <c r="J6085" s="6"/>
      <c r="K6085" s="6"/>
      <c r="L6085" s="6"/>
      <c r="M6085" s="6"/>
      <c r="N6085" s="6"/>
      <c r="O6085" s="6"/>
      <c r="P6085" s="6"/>
      <c r="Q6085" s="6"/>
      <c r="R6085" s="6"/>
      <c r="S6085" s="6"/>
      <c r="T6085" s="6"/>
      <c r="U6085" s="6"/>
      <c r="V6085" s="6"/>
      <c r="W6085" s="6"/>
      <c r="X6085" s="6"/>
      <c r="Y6085" s="6"/>
      <c r="Z6085" s="6"/>
      <c r="AA6085" s="6"/>
      <c r="AB6085" s="21"/>
      <c r="AC6085" s="21"/>
      <c r="AD6085" s="21"/>
      <c r="AE6085" s="6"/>
      <c r="AF6085" s="6"/>
      <c r="AG6085" s="6"/>
      <c r="AH6085" s="6"/>
    </row>
    <row r="6086" spans="1:34" x14ac:dyDescent="0.35">
      <c r="A6086" s="20"/>
      <c r="B6086" s="6"/>
      <c r="C6086" s="6"/>
      <c r="D6086" s="6"/>
      <c r="E6086" s="6"/>
      <c r="F6086" s="6"/>
      <c r="G6086" s="6"/>
      <c r="H6086" s="6"/>
      <c r="I6086" s="6"/>
      <c r="J6086" s="6"/>
      <c r="K6086" s="6"/>
      <c r="L6086" s="6"/>
      <c r="M6086" s="6"/>
      <c r="N6086" s="6"/>
      <c r="O6086" s="6"/>
      <c r="P6086" s="6"/>
      <c r="Q6086" s="6"/>
      <c r="R6086" s="6"/>
      <c r="S6086" s="6"/>
      <c r="T6086" s="6"/>
      <c r="U6086" s="6"/>
      <c r="V6086" s="6"/>
      <c r="W6086" s="6"/>
      <c r="X6086" s="6"/>
      <c r="Y6086" s="6"/>
      <c r="Z6086" s="6"/>
      <c r="AA6086" s="6"/>
      <c r="AB6086" s="21"/>
      <c r="AC6086" s="21"/>
      <c r="AD6086" s="21"/>
      <c r="AE6086" s="6"/>
      <c r="AF6086" s="6"/>
      <c r="AG6086" s="6"/>
      <c r="AH6086" s="6"/>
    </row>
    <row r="6087" spans="1:34" x14ac:dyDescent="0.35">
      <c r="A6087" s="20"/>
      <c r="B6087" s="6"/>
      <c r="C6087" s="6"/>
      <c r="D6087" s="6"/>
      <c r="E6087" s="6"/>
      <c r="F6087" s="6"/>
      <c r="G6087" s="6"/>
      <c r="H6087" s="6"/>
      <c r="I6087" s="6"/>
      <c r="J6087" s="6"/>
      <c r="K6087" s="6"/>
      <c r="L6087" s="6"/>
      <c r="M6087" s="6"/>
      <c r="N6087" s="6"/>
      <c r="O6087" s="6"/>
      <c r="P6087" s="6"/>
      <c r="Q6087" s="6"/>
      <c r="R6087" s="6"/>
      <c r="S6087" s="6"/>
      <c r="T6087" s="6"/>
      <c r="U6087" s="6"/>
      <c r="V6087" s="6"/>
      <c r="W6087" s="6"/>
      <c r="X6087" s="6"/>
      <c r="Y6087" s="6"/>
      <c r="Z6087" s="6"/>
      <c r="AA6087" s="6"/>
      <c r="AB6087" s="21"/>
      <c r="AC6087" s="21"/>
      <c r="AD6087" s="21"/>
      <c r="AE6087" s="6"/>
      <c r="AF6087" s="6"/>
      <c r="AG6087" s="6"/>
      <c r="AH6087" s="6"/>
    </row>
    <row r="6088" spans="1:34" x14ac:dyDescent="0.35">
      <c r="A6088" s="20"/>
      <c r="B6088" s="6"/>
      <c r="C6088" s="6"/>
      <c r="D6088" s="6"/>
      <c r="E6088" s="6"/>
      <c r="F6088" s="6"/>
      <c r="G6088" s="6"/>
      <c r="H6088" s="6"/>
      <c r="I6088" s="6"/>
      <c r="J6088" s="6"/>
      <c r="K6088" s="6"/>
      <c r="L6088" s="6"/>
      <c r="M6088" s="6"/>
      <c r="N6088" s="6"/>
      <c r="O6088" s="6"/>
      <c r="P6088" s="6"/>
      <c r="Q6088" s="6"/>
      <c r="R6088" s="6"/>
      <c r="S6088" s="6"/>
      <c r="T6088" s="6"/>
      <c r="U6088" s="6"/>
      <c r="V6088" s="6"/>
      <c r="W6088" s="6"/>
      <c r="X6088" s="6"/>
      <c r="Y6088" s="6"/>
      <c r="Z6088" s="6"/>
      <c r="AA6088" s="6"/>
      <c r="AB6088" s="21"/>
      <c r="AC6088" s="21"/>
      <c r="AD6088" s="21"/>
      <c r="AE6088" s="6"/>
      <c r="AF6088" s="6"/>
      <c r="AG6088" s="6"/>
      <c r="AH6088" s="6"/>
    </row>
    <row r="6089" spans="1:34" x14ac:dyDescent="0.35">
      <c r="A6089" s="20"/>
      <c r="B6089" s="6"/>
      <c r="C6089" s="6"/>
      <c r="D6089" s="6"/>
      <c r="E6089" s="6"/>
      <c r="F6089" s="6"/>
      <c r="G6089" s="6"/>
      <c r="H6089" s="6"/>
      <c r="I6089" s="6"/>
      <c r="J6089" s="6"/>
      <c r="K6089" s="6"/>
      <c r="L6089" s="6"/>
      <c r="M6089" s="6"/>
      <c r="N6089" s="6"/>
      <c r="O6089" s="6"/>
      <c r="P6089" s="6"/>
      <c r="Q6089" s="6"/>
      <c r="R6089" s="6"/>
      <c r="S6089" s="6"/>
      <c r="T6089" s="6"/>
      <c r="U6089" s="6"/>
      <c r="V6089" s="6"/>
      <c r="W6089" s="6"/>
      <c r="X6089" s="6"/>
      <c r="Y6089" s="6"/>
      <c r="Z6089" s="6"/>
      <c r="AA6089" s="6"/>
      <c r="AB6089" s="21"/>
      <c r="AC6089" s="21"/>
      <c r="AD6089" s="21"/>
      <c r="AE6089" s="6"/>
      <c r="AF6089" s="6"/>
      <c r="AG6089" s="6"/>
      <c r="AH6089" s="6"/>
    </row>
    <row r="6090" spans="1:34" x14ac:dyDescent="0.35">
      <c r="A6090" s="20"/>
      <c r="B6090" s="6"/>
      <c r="C6090" s="6"/>
      <c r="D6090" s="6"/>
      <c r="E6090" s="6"/>
      <c r="F6090" s="6"/>
      <c r="G6090" s="6"/>
      <c r="H6090" s="6"/>
      <c r="I6090" s="6"/>
      <c r="J6090" s="6"/>
      <c r="K6090" s="6"/>
      <c r="L6090" s="6"/>
      <c r="M6090" s="6"/>
      <c r="N6090" s="6"/>
      <c r="O6090" s="6"/>
      <c r="P6090" s="6"/>
      <c r="Q6090" s="6"/>
      <c r="R6090" s="6"/>
      <c r="S6090" s="6"/>
      <c r="T6090" s="6"/>
      <c r="U6090" s="6"/>
      <c r="V6090" s="6"/>
      <c r="W6090" s="6"/>
      <c r="X6090" s="6"/>
      <c r="Y6090" s="6"/>
      <c r="Z6090" s="6"/>
      <c r="AA6090" s="6"/>
      <c r="AB6090" s="21"/>
      <c r="AC6090" s="21"/>
      <c r="AD6090" s="21"/>
      <c r="AE6090" s="6"/>
      <c r="AF6090" s="6"/>
      <c r="AG6090" s="6"/>
      <c r="AH6090" s="6"/>
    </row>
    <row r="6091" spans="1:34" x14ac:dyDescent="0.35">
      <c r="A6091" s="20"/>
      <c r="B6091" s="6"/>
      <c r="C6091" s="6"/>
      <c r="D6091" s="6"/>
      <c r="E6091" s="6"/>
      <c r="F6091" s="6"/>
      <c r="G6091" s="6"/>
      <c r="H6091" s="6"/>
      <c r="I6091" s="6"/>
      <c r="J6091" s="6"/>
      <c r="K6091" s="6"/>
      <c r="L6091" s="6"/>
      <c r="M6091" s="6"/>
      <c r="N6091" s="6"/>
      <c r="O6091" s="6"/>
      <c r="P6091" s="6"/>
      <c r="Q6091" s="6"/>
      <c r="R6091" s="6"/>
      <c r="S6091" s="6"/>
      <c r="T6091" s="6"/>
      <c r="U6091" s="6"/>
      <c r="V6091" s="6"/>
      <c r="W6091" s="6"/>
      <c r="X6091" s="6"/>
      <c r="Y6091" s="6"/>
      <c r="Z6091" s="6"/>
      <c r="AA6091" s="6"/>
      <c r="AB6091" s="21"/>
      <c r="AC6091" s="21"/>
      <c r="AD6091" s="21"/>
      <c r="AE6091" s="6"/>
      <c r="AF6091" s="6"/>
      <c r="AG6091" s="6"/>
      <c r="AH6091" s="6"/>
    </row>
    <row r="6092" spans="1:34" x14ac:dyDescent="0.35">
      <c r="A6092" s="20"/>
      <c r="B6092" s="6"/>
      <c r="C6092" s="6"/>
      <c r="D6092" s="6"/>
      <c r="E6092" s="6"/>
      <c r="F6092" s="6"/>
      <c r="G6092" s="6"/>
      <c r="H6092" s="6"/>
      <c r="I6092" s="6"/>
      <c r="J6092" s="6"/>
      <c r="K6092" s="6"/>
      <c r="L6092" s="6"/>
      <c r="M6092" s="6"/>
      <c r="N6092" s="6"/>
      <c r="O6092" s="6"/>
      <c r="P6092" s="6"/>
      <c r="Q6092" s="6"/>
      <c r="R6092" s="6"/>
      <c r="S6092" s="6"/>
      <c r="T6092" s="6"/>
      <c r="U6092" s="6"/>
      <c r="V6092" s="6"/>
      <c r="W6092" s="6"/>
      <c r="X6092" s="6"/>
      <c r="Y6092" s="6"/>
      <c r="Z6092" s="6"/>
      <c r="AA6092" s="6"/>
      <c r="AB6092" s="21"/>
      <c r="AC6092" s="21"/>
      <c r="AD6092" s="21"/>
      <c r="AE6092" s="6"/>
      <c r="AF6092" s="6"/>
      <c r="AG6092" s="6"/>
      <c r="AH6092" s="6"/>
    </row>
    <row r="6093" spans="1:34" x14ac:dyDescent="0.35">
      <c r="A6093" s="20"/>
      <c r="B6093" s="6"/>
      <c r="C6093" s="6"/>
      <c r="D6093" s="6"/>
      <c r="E6093" s="6"/>
      <c r="F6093" s="6"/>
      <c r="G6093" s="6"/>
      <c r="H6093" s="6"/>
      <c r="I6093" s="6"/>
      <c r="J6093" s="6"/>
      <c r="K6093" s="6"/>
      <c r="L6093" s="6"/>
      <c r="M6093" s="6"/>
      <c r="N6093" s="6"/>
      <c r="O6093" s="6"/>
      <c r="P6093" s="6"/>
      <c r="Q6093" s="6"/>
      <c r="R6093" s="6"/>
      <c r="S6093" s="6"/>
      <c r="T6093" s="6"/>
      <c r="U6093" s="6"/>
      <c r="V6093" s="6"/>
      <c r="W6093" s="6"/>
      <c r="X6093" s="6"/>
      <c r="Y6093" s="6"/>
      <c r="Z6093" s="6"/>
      <c r="AA6093" s="6"/>
      <c r="AB6093" s="21"/>
      <c r="AC6093" s="21"/>
      <c r="AD6093" s="21"/>
      <c r="AE6093" s="6"/>
      <c r="AF6093" s="6"/>
      <c r="AG6093" s="6"/>
      <c r="AH6093" s="6"/>
    </row>
    <row r="6094" spans="1:34" x14ac:dyDescent="0.35">
      <c r="A6094" s="20"/>
      <c r="B6094" s="6"/>
      <c r="C6094" s="6"/>
      <c r="D6094" s="6"/>
      <c r="E6094" s="6"/>
      <c r="F6094" s="6"/>
      <c r="G6094" s="6"/>
      <c r="H6094" s="6"/>
      <c r="I6094" s="6"/>
      <c r="J6094" s="6"/>
      <c r="K6094" s="6"/>
      <c r="L6094" s="6"/>
      <c r="M6094" s="6"/>
      <c r="N6094" s="6"/>
      <c r="O6094" s="6"/>
      <c r="P6094" s="6"/>
      <c r="Q6094" s="6"/>
      <c r="R6094" s="6"/>
      <c r="S6094" s="6"/>
      <c r="T6094" s="6"/>
      <c r="U6094" s="6"/>
      <c r="V6094" s="6"/>
      <c r="W6094" s="6"/>
      <c r="X6094" s="6"/>
      <c r="Y6094" s="6"/>
      <c r="Z6094" s="6"/>
      <c r="AA6094" s="6"/>
      <c r="AB6094" s="21"/>
      <c r="AC6094" s="21"/>
      <c r="AD6094" s="21"/>
      <c r="AE6094" s="6"/>
      <c r="AF6094" s="6"/>
      <c r="AG6094" s="6"/>
      <c r="AH6094" s="6"/>
    </row>
    <row r="6095" spans="1:34" x14ac:dyDescent="0.35">
      <c r="A6095" s="20"/>
      <c r="B6095" s="6"/>
      <c r="C6095" s="6"/>
      <c r="D6095" s="6"/>
      <c r="E6095" s="6"/>
      <c r="F6095" s="6"/>
      <c r="G6095" s="6"/>
      <c r="H6095" s="6"/>
      <c r="I6095" s="6"/>
      <c r="J6095" s="6"/>
      <c r="K6095" s="6"/>
      <c r="L6095" s="6"/>
      <c r="M6095" s="6"/>
      <c r="N6095" s="6"/>
      <c r="O6095" s="6"/>
      <c r="P6095" s="6"/>
      <c r="Q6095" s="6"/>
      <c r="R6095" s="6"/>
      <c r="S6095" s="6"/>
      <c r="T6095" s="6"/>
      <c r="U6095" s="6"/>
      <c r="V6095" s="6"/>
      <c r="W6095" s="6"/>
      <c r="X6095" s="6"/>
      <c r="Y6095" s="6"/>
      <c r="Z6095" s="6"/>
      <c r="AA6095" s="6"/>
      <c r="AB6095" s="21"/>
      <c r="AC6095" s="21"/>
      <c r="AD6095" s="21"/>
      <c r="AE6095" s="6"/>
      <c r="AF6095" s="6"/>
      <c r="AG6095" s="6"/>
      <c r="AH6095" s="6"/>
    </row>
    <row r="6096" spans="1:34" x14ac:dyDescent="0.35">
      <c r="A6096" s="20"/>
      <c r="B6096" s="6"/>
      <c r="C6096" s="6"/>
      <c r="D6096" s="6"/>
      <c r="E6096" s="6"/>
      <c r="F6096" s="6"/>
      <c r="G6096" s="6"/>
      <c r="H6096" s="6"/>
      <c r="I6096" s="6"/>
      <c r="J6096" s="6"/>
      <c r="K6096" s="6"/>
      <c r="L6096" s="6"/>
      <c r="M6096" s="6"/>
      <c r="N6096" s="6"/>
      <c r="O6096" s="6"/>
      <c r="P6096" s="6"/>
      <c r="Q6096" s="6"/>
      <c r="R6096" s="6"/>
      <c r="S6096" s="6"/>
      <c r="T6096" s="6"/>
      <c r="U6096" s="6"/>
      <c r="V6096" s="6"/>
      <c r="W6096" s="6"/>
      <c r="X6096" s="6"/>
      <c r="Y6096" s="6"/>
      <c r="Z6096" s="6"/>
      <c r="AA6096" s="6"/>
      <c r="AB6096" s="21"/>
      <c r="AC6096" s="21"/>
      <c r="AD6096" s="21"/>
      <c r="AE6096" s="6"/>
      <c r="AF6096" s="6"/>
      <c r="AG6096" s="6"/>
      <c r="AH6096" s="6"/>
    </row>
    <row r="6097" spans="1:34" x14ac:dyDescent="0.35">
      <c r="A6097" s="20"/>
      <c r="B6097" s="6"/>
      <c r="C6097" s="6"/>
      <c r="D6097" s="6"/>
      <c r="E6097" s="6"/>
      <c r="F6097" s="6"/>
      <c r="G6097" s="6"/>
      <c r="H6097" s="6"/>
      <c r="I6097" s="6"/>
      <c r="J6097" s="6"/>
      <c r="K6097" s="6"/>
      <c r="L6097" s="6"/>
      <c r="M6097" s="6"/>
      <c r="N6097" s="6"/>
      <c r="O6097" s="6"/>
      <c r="P6097" s="6"/>
      <c r="Q6097" s="6"/>
      <c r="R6097" s="6"/>
      <c r="S6097" s="6"/>
      <c r="T6097" s="6"/>
      <c r="U6097" s="6"/>
      <c r="V6097" s="6"/>
      <c r="W6097" s="6"/>
      <c r="X6097" s="6"/>
      <c r="Y6097" s="6"/>
      <c r="Z6097" s="6"/>
      <c r="AA6097" s="6"/>
      <c r="AB6097" s="21"/>
      <c r="AC6097" s="21"/>
      <c r="AD6097" s="21"/>
      <c r="AE6097" s="6"/>
      <c r="AF6097" s="6"/>
      <c r="AG6097" s="6"/>
      <c r="AH6097" s="6"/>
    </row>
    <row r="6098" spans="1:34" x14ac:dyDescent="0.35">
      <c r="A6098" s="20"/>
      <c r="B6098" s="6"/>
      <c r="C6098" s="6"/>
      <c r="D6098" s="6"/>
      <c r="E6098" s="6"/>
      <c r="F6098" s="6"/>
      <c r="G6098" s="6"/>
      <c r="H6098" s="6"/>
      <c r="I6098" s="6"/>
      <c r="J6098" s="6"/>
      <c r="K6098" s="6"/>
      <c r="L6098" s="6"/>
      <c r="M6098" s="6"/>
      <c r="N6098" s="6"/>
      <c r="O6098" s="6"/>
      <c r="P6098" s="6"/>
      <c r="Q6098" s="6"/>
      <c r="R6098" s="6"/>
      <c r="S6098" s="6"/>
      <c r="T6098" s="6"/>
      <c r="U6098" s="6"/>
      <c r="V6098" s="6"/>
      <c r="W6098" s="6"/>
      <c r="X6098" s="6"/>
      <c r="Y6098" s="6"/>
      <c r="Z6098" s="6"/>
      <c r="AA6098" s="6"/>
      <c r="AB6098" s="21"/>
      <c r="AC6098" s="21"/>
      <c r="AD6098" s="21"/>
      <c r="AE6098" s="6"/>
      <c r="AF6098" s="6"/>
      <c r="AG6098" s="6"/>
      <c r="AH6098" s="6"/>
    </row>
    <row r="6099" spans="1:34" x14ac:dyDescent="0.35">
      <c r="A6099" s="20"/>
      <c r="B6099" s="6"/>
      <c r="C6099" s="6"/>
      <c r="D6099" s="6"/>
      <c r="E6099" s="6"/>
      <c r="F6099" s="6"/>
      <c r="G6099" s="6"/>
      <c r="H6099" s="6"/>
      <c r="I6099" s="6"/>
      <c r="J6099" s="6"/>
      <c r="K6099" s="6"/>
      <c r="L6099" s="6"/>
      <c r="M6099" s="6"/>
      <c r="N6099" s="6"/>
      <c r="O6099" s="6"/>
      <c r="P6099" s="6"/>
      <c r="Q6099" s="6"/>
      <c r="R6099" s="6"/>
      <c r="S6099" s="6"/>
      <c r="T6099" s="6"/>
      <c r="U6099" s="6"/>
      <c r="V6099" s="6"/>
      <c r="W6099" s="6"/>
      <c r="X6099" s="6"/>
      <c r="Y6099" s="6"/>
      <c r="Z6099" s="6"/>
      <c r="AA6099" s="6"/>
      <c r="AB6099" s="21"/>
      <c r="AC6099" s="21"/>
      <c r="AD6099" s="21"/>
      <c r="AE6099" s="6"/>
      <c r="AF6099" s="6"/>
      <c r="AG6099" s="6"/>
      <c r="AH6099" s="6"/>
    </row>
    <row r="6100" spans="1:34" x14ac:dyDescent="0.35">
      <c r="A6100" s="20"/>
      <c r="B6100" s="6"/>
      <c r="C6100" s="6"/>
      <c r="D6100" s="6"/>
      <c r="E6100" s="6"/>
      <c r="F6100" s="6"/>
      <c r="G6100" s="6"/>
      <c r="H6100" s="6"/>
      <c r="I6100" s="6"/>
      <c r="J6100" s="6"/>
      <c r="K6100" s="6"/>
      <c r="L6100" s="6"/>
      <c r="M6100" s="6"/>
      <c r="N6100" s="6"/>
      <c r="O6100" s="6"/>
      <c r="P6100" s="6"/>
      <c r="Q6100" s="6"/>
      <c r="R6100" s="6"/>
      <c r="S6100" s="6"/>
      <c r="T6100" s="6"/>
      <c r="U6100" s="6"/>
      <c r="V6100" s="6"/>
      <c r="W6100" s="6"/>
      <c r="X6100" s="6"/>
      <c r="Y6100" s="6"/>
      <c r="Z6100" s="6"/>
      <c r="AA6100" s="6"/>
      <c r="AB6100" s="21"/>
      <c r="AC6100" s="21"/>
      <c r="AD6100" s="21"/>
      <c r="AE6100" s="6"/>
      <c r="AF6100" s="6"/>
      <c r="AG6100" s="6"/>
      <c r="AH6100" s="6"/>
    </row>
    <row r="6101" spans="1:34" x14ac:dyDescent="0.35">
      <c r="A6101" s="20"/>
      <c r="B6101" s="6"/>
      <c r="C6101" s="6"/>
      <c r="D6101" s="6"/>
      <c r="E6101" s="6"/>
      <c r="F6101" s="6"/>
      <c r="G6101" s="6"/>
      <c r="H6101" s="6"/>
      <c r="I6101" s="6"/>
      <c r="J6101" s="6"/>
      <c r="K6101" s="6"/>
      <c r="L6101" s="6"/>
      <c r="M6101" s="6"/>
      <c r="N6101" s="6"/>
      <c r="O6101" s="6"/>
      <c r="P6101" s="6"/>
      <c r="Q6101" s="6"/>
      <c r="R6101" s="6"/>
      <c r="S6101" s="6"/>
      <c r="T6101" s="6"/>
      <c r="U6101" s="6"/>
      <c r="V6101" s="6"/>
      <c r="W6101" s="6"/>
      <c r="X6101" s="6"/>
      <c r="Y6101" s="6"/>
      <c r="Z6101" s="6"/>
      <c r="AA6101" s="6"/>
      <c r="AB6101" s="21"/>
      <c r="AC6101" s="21"/>
      <c r="AD6101" s="21"/>
      <c r="AE6101" s="6"/>
      <c r="AF6101" s="6"/>
      <c r="AG6101" s="6"/>
      <c r="AH6101" s="6"/>
    </row>
    <row r="6102" spans="1:34" x14ac:dyDescent="0.35">
      <c r="A6102" s="20"/>
      <c r="B6102" s="6"/>
      <c r="C6102" s="6"/>
      <c r="D6102" s="6"/>
      <c r="E6102" s="6"/>
      <c r="F6102" s="6"/>
      <c r="G6102" s="6"/>
      <c r="H6102" s="6"/>
      <c r="I6102" s="6"/>
      <c r="J6102" s="6"/>
      <c r="K6102" s="6"/>
      <c r="L6102" s="6"/>
      <c r="M6102" s="6"/>
      <c r="N6102" s="6"/>
      <c r="O6102" s="6"/>
      <c r="P6102" s="6"/>
      <c r="Q6102" s="6"/>
      <c r="R6102" s="6"/>
      <c r="S6102" s="6"/>
      <c r="T6102" s="6"/>
      <c r="U6102" s="6"/>
      <c r="V6102" s="6"/>
      <c r="W6102" s="6"/>
      <c r="X6102" s="6"/>
      <c r="Y6102" s="6"/>
      <c r="Z6102" s="6"/>
      <c r="AA6102" s="6"/>
      <c r="AB6102" s="21"/>
      <c r="AC6102" s="21"/>
      <c r="AD6102" s="21"/>
      <c r="AE6102" s="6"/>
      <c r="AF6102" s="6"/>
      <c r="AG6102" s="6"/>
      <c r="AH6102" s="6"/>
    </row>
    <row r="6103" spans="1:34" x14ac:dyDescent="0.35">
      <c r="A6103" s="20"/>
      <c r="B6103" s="6"/>
      <c r="C6103" s="6"/>
      <c r="D6103" s="6"/>
      <c r="E6103" s="6"/>
      <c r="F6103" s="6"/>
      <c r="G6103" s="6"/>
      <c r="H6103" s="6"/>
      <c r="I6103" s="6"/>
      <c r="J6103" s="6"/>
      <c r="K6103" s="6"/>
      <c r="L6103" s="6"/>
      <c r="M6103" s="6"/>
      <c r="N6103" s="6"/>
      <c r="O6103" s="6"/>
      <c r="P6103" s="6"/>
      <c r="Q6103" s="6"/>
      <c r="R6103" s="6"/>
      <c r="S6103" s="6"/>
      <c r="T6103" s="6"/>
      <c r="U6103" s="6"/>
      <c r="V6103" s="6"/>
      <c r="W6103" s="6"/>
      <c r="X6103" s="6"/>
      <c r="Y6103" s="6"/>
      <c r="Z6103" s="6"/>
      <c r="AA6103" s="6"/>
      <c r="AB6103" s="21"/>
      <c r="AC6103" s="21"/>
      <c r="AD6103" s="21"/>
      <c r="AE6103" s="6"/>
      <c r="AF6103" s="6"/>
      <c r="AG6103" s="6"/>
      <c r="AH6103" s="6"/>
    </row>
    <row r="6104" spans="1:34" x14ac:dyDescent="0.35">
      <c r="A6104" s="20"/>
      <c r="B6104" s="6"/>
      <c r="C6104" s="6"/>
      <c r="D6104" s="6"/>
      <c r="E6104" s="6"/>
      <c r="F6104" s="6"/>
      <c r="G6104" s="6"/>
      <c r="H6104" s="6"/>
      <c r="I6104" s="6"/>
      <c r="J6104" s="6"/>
      <c r="K6104" s="6"/>
      <c r="L6104" s="6"/>
      <c r="M6104" s="6"/>
      <c r="N6104" s="6"/>
      <c r="O6104" s="6"/>
      <c r="P6104" s="6"/>
      <c r="Q6104" s="6"/>
      <c r="R6104" s="6"/>
      <c r="S6104" s="6"/>
      <c r="T6104" s="6"/>
      <c r="U6104" s="6"/>
      <c r="V6104" s="6"/>
      <c r="W6104" s="6"/>
      <c r="X6104" s="6"/>
      <c r="Y6104" s="6"/>
      <c r="Z6104" s="6"/>
      <c r="AA6104" s="6"/>
      <c r="AB6104" s="21"/>
      <c r="AC6104" s="21"/>
      <c r="AD6104" s="21"/>
      <c r="AE6104" s="6"/>
      <c r="AF6104" s="6"/>
      <c r="AG6104" s="6"/>
      <c r="AH6104" s="6"/>
    </row>
    <row r="6105" spans="1:34" x14ac:dyDescent="0.35">
      <c r="A6105" s="20"/>
      <c r="B6105" s="6"/>
      <c r="C6105" s="6"/>
      <c r="D6105" s="6"/>
      <c r="E6105" s="6"/>
      <c r="F6105" s="6"/>
      <c r="G6105" s="6"/>
      <c r="H6105" s="6"/>
      <c r="I6105" s="6"/>
      <c r="J6105" s="6"/>
      <c r="K6105" s="6"/>
      <c r="L6105" s="6"/>
      <c r="M6105" s="6"/>
      <c r="N6105" s="6"/>
      <c r="O6105" s="6"/>
      <c r="P6105" s="6"/>
      <c r="Q6105" s="6"/>
      <c r="R6105" s="6"/>
      <c r="S6105" s="6"/>
      <c r="T6105" s="6"/>
      <c r="U6105" s="6"/>
      <c r="V6105" s="6"/>
      <c r="W6105" s="6"/>
      <c r="X6105" s="6"/>
      <c r="Y6105" s="6"/>
      <c r="Z6105" s="6"/>
      <c r="AA6105" s="6"/>
      <c r="AB6105" s="21"/>
      <c r="AC6105" s="21"/>
      <c r="AD6105" s="21"/>
      <c r="AE6105" s="6"/>
      <c r="AF6105" s="6"/>
      <c r="AG6105" s="6"/>
      <c r="AH6105" s="6"/>
    </row>
    <row r="6106" spans="1:34" x14ac:dyDescent="0.35">
      <c r="A6106" s="20"/>
      <c r="B6106" s="6"/>
      <c r="C6106" s="6"/>
      <c r="D6106" s="6"/>
      <c r="E6106" s="6"/>
      <c r="F6106" s="6"/>
      <c r="G6106" s="6"/>
      <c r="H6106" s="6"/>
      <c r="I6106" s="6"/>
      <c r="J6106" s="6"/>
      <c r="K6106" s="6"/>
      <c r="L6106" s="6"/>
      <c r="M6106" s="6"/>
      <c r="N6106" s="6"/>
      <c r="O6106" s="6"/>
      <c r="P6106" s="6"/>
      <c r="Q6106" s="6"/>
      <c r="R6106" s="6"/>
      <c r="S6106" s="6"/>
      <c r="T6106" s="6"/>
      <c r="U6106" s="6"/>
      <c r="V6106" s="6"/>
      <c r="W6106" s="6"/>
      <c r="X6106" s="6"/>
      <c r="Y6106" s="6"/>
      <c r="Z6106" s="6"/>
      <c r="AA6106" s="6"/>
      <c r="AB6106" s="21"/>
      <c r="AC6106" s="21"/>
      <c r="AD6106" s="21"/>
      <c r="AE6106" s="6"/>
      <c r="AF6106" s="6"/>
      <c r="AG6106" s="6"/>
      <c r="AH6106" s="6"/>
    </row>
    <row r="6107" spans="1:34" x14ac:dyDescent="0.35">
      <c r="A6107" s="20"/>
      <c r="B6107" s="6"/>
      <c r="C6107" s="6"/>
      <c r="D6107" s="6"/>
      <c r="E6107" s="6"/>
      <c r="F6107" s="6"/>
      <c r="G6107" s="6"/>
      <c r="H6107" s="6"/>
      <c r="I6107" s="6"/>
      <c r="J6107" s="6"/>
      <c r="K6107" s="6"/>
      <c r="L6107" s="6"/>
      <c r="M6107" s="6"/>
      <c r="N6107" s="6"/>
      <c r="O6107" s="6"/>
      <c r="P6107" s="6"/>
      <c r="Q6107" s="6"/>
      <c r="R6107" s="6"/>
      <c r="S6107" s="6"/>
      <c r="T6107" s="6"/>
      <c r="U6107" s="6"/>
      <c r="V6107" s="6"/>
      <c r="W6107" s="6"/>
      <c r="X6107" s="6"/>
      <c r="Y6107" s="6"/>
      <c r="Z6107" s="6"/>
      <c r="AA6107" s="6"/>
      <c r="AB6107" s="21"/>
      <c r="AC6107" s="21"/>
      <c r="AD6107" s="21"/>
      <c r="AE6107" s="6"/>
      <c r="AF6107" s="6"/>
      <c r="AG6107" s="6"/>
      <c r="AH6107" s="6"/>
    </row>
    <row r="6108" spans="1:34" x14ac:dyDescent="0.35">
      <c r="A6108" s="20"/>
      <c r="B6108" s="6"/>
      <c r="C6108" s="6"/>
      <c r="D6108" s="6"/>
      <c r="E6108" s="6"/>
      <c r="F6108" s="6"/>
      <c r="G6108" s="6"/>
      <c r="H6108" s="6"/>
      <c r="I6108" s="6"/>
      <c r="J6108" s="6"/>
      <c r="K6108" s="6"/>
      <c r="L6108" s="6"/>
      <c r="M6108" s="6"/>
      <c r="N6108" s="6"/>
      <c r="O6108" s="6"/>
      <c r="P6108" s="6"/>
      <c r="Q6108" s="6"/>
      <c r="R6108" s="6"/>
      <c r="S6108" s="6"/>
      <c r="T6108" s="6"/>
      <c r="U6108" s="6"/>
      <c r="V6108" s="6"/>
      <c r="W6108" s="6"/>
      <c r="X6108" s="6"/>
      <c r="Y6108" s="6"/>
      <c r="Z6108" s="6"/>
      <c r="AA6108" s="6"/>
      <c r="AB6108" s="21"/>
      <c r="AC6108" s="21"/>
      <c r="AD6108" s="21"/>
      <c r="AE6108" s="6"/>
      <c r="AF6108" s="6"/>
      <c r="AG6108" s="6"/>
      <c r="AH6108" s="6"/>
    </row>
    <row r="6109" spans="1:34" x14ac:dyDescent="0.35">
      <c r="A6109" s="20"/>
      <c r="B6109" s="6"/>
      <c r="C6109" s="6"/>
      <c r="D6109" s="6"/>
      <c r="E6109" s="6"/>
      <c r="F6109" s="6"/>
      <c r="G6109" s="6"/>
      <c r="H6109" s="6"/>
      <c r="I6109" s="6"/>
      <c r="J6109" s="6"/>
      <c r="K6109" s="6"/>
      <c r="L6109" s="6"/>
      <c r="M6109" s="6"/>
      <c r="N6109" s="6"/>
      <c r="O6109" s="6"/>
      <c r="P6109" s="6"/>
      <c r="Q6109" s="6"/>
      <c r="R6109" s="6"/>
      <c r="S6109" s="6"/>
      <c r="T6109" s="6"/>
      <c r="U6109" s="6"/>
      <c r="V6109" s="6"/>
      <c r="W6109" s="6"/>
      <c r="X6109" s="6"/>
      <c r="Y6109" s="6"/>
      <c r="Z6109" s="6"/>
      <c r="AA6109" s="6"/>
      <c r="AB6109" s="21"/>
      <c r="AC6109" s="21"/>
      <c r="AD6109" s="21"/>
      <c r="AE6109" s="6"/>
      <c r="AF6109" s="6"/>
      <c r="AG6109" s="6"/>
      <c r="AH6109" s="6"/>
    </row>
    <row r="6110" spans="1:34" x14ac:dyDescent="0.35">
      <c r="A6110" s="20"/>
      <c r="B6110" s="6"/>
      <c r="C6110" s="6"/>
      <c r="D6110" s="6"/>
      <c r="E6110" s="6"/>
      <c r="F6110" s="6"/>
      <c r="G6110" s="6"/>
      <c r="H6110" s="6"/>
      <c r="I6110" s="6"/>
      <c r="J6110" s="6"/>
      <c r="K6110" s="6"/>
      <c r="L6110" s="6"/>
      <c r="M6110" s="6"/>
      <c r="N6110" s="6"/>
      <c r="O6110" s="6"/>
      <c r="P6110" s="6"/>
      <c r="Q6110" s="6"/>
      <c r="R6110" s="6"/>
      <c r="S6110" s="6"/>
      <c r="T6110" s="6"/>
      <c r="U6110" s="6"/>
      <c r="V6110" s="6"/>
      <c r="W6110" s="6"/>
      <c r="X6110" s="6"/>
      <c r="Y6110" s="6"/>
      <c r="Z6110" s="6"/>
      <c r="AA6110" s="6"/>
      <c r="AB6110" s="21"/>
      <c r="AC6110" s="21"/>
      <c r="AD6110" s="21"/>
      <c r="AE6110" s="6"/>
      <c r="AF6110" s="6"/>
      <c r="AG6110" s="6"/>
      <c r="AH6110" s="6"/>
    </row>
    <row r="6111" spans="1:34" x14ac:dyDescent="0.35">
      <c r="A6111" s="20"/>
      <c r="B6111" s="6"/>
      <c r="C6111" s="6"/>
      <c r="D6111" s="6"/>
      <c r="E6111" s="6"/>
      <c r="F6111" s="6"/>
      <c r="G6111" s="6"/>
      <c r="H6111" s="6"/>
      <c r="I6111" s="6"/>
      <c r="J6111" s="6"/>
      <c r="K6111" s="6"/>
      <c r="L6111" s="6"/>
      <c r="M6111" s="6"/>
      <c r="N6111" s="6"/>
      <c r="O6111" s="6"/>
      <c r="P6111" s="6"/>
      <c r="Q6111" s="6"/>
      <c r="R6111" s="6"/>
      <c r="S6111" s="6"/>
      <c r="T6111" s="6"/>
      <c r="U6111" s="6"/>
      <c r="V6111" s="6"/>
      <c r="W6111" s="6"/>
      <c r="X6111" s="6"/>
      <c r="Y6111" s="6"/>
      <c r="Z6111" s="6"/>
      <c r="AA6111" s="6"/>
      <c r="AB6111" s="21"/>
      <c r="AC6111" s="21"/>
      <c r="AD6111" s="21"/>
      <c r="AE6111" s="6"/>
      <c r="AF6111" s="6"/>
      <c r="AG6111" s="6"/>
      <c r="AH6111" s="6"/>
    </row>
    <row r="6112" spans="1:34" x14ac:dyDescent="0.35">
      <c r="A6112" s="20"/>
      <c r="B6112" s="6"/>
      <c r="C6112" s="6"/>
      <c r="D6112" s="6"/>
      <c r="E6112" s="6"/>
      <c r="F6112" s="6"/>
      <c r="G6112" s="6"/>
      <c r="H6112" s="6"/>
      <c r="I6112" s="6"/>
      <c r="J6112" s="6"/>
      <c r="K6112" s="6"/>
      <c r="L6112" s="6"/>
      <c r="M6112" s="6"/>
      <c r="N6112" s="6"/>
      <c r="O6112" s="6"/>
      <c r="P6112" s="6"/>
      <c r="Q6112" s="6"/>
      <c r="R6112" s="6"/>
      <c r="S6112" s="6"/>
      <c r="T6112" s="6"/>
      <c r="U6112" s="6"/>
      <c r="V6112" s="6"/>
      <c r="W6112" s="6"/>
      <c r="X6112" s="6"/>
      <c r="Y6112" s="6"/>
      <c r="Z6112" s="6"/>
      <c r="AA6112" s="6"/>
      <c r="AB6112" s="21"/>
      <c r="AC6112" s="21"/>
      <c r="AD6112" s="21"/>
      <c r="AE6112" s="6"/>
      <c r="AF6112" s="6"/>
      <c r="AG6112" s="6"/>
      <c r="AH6112" s="6"/>
    </row>
    <row r="6113" spans="1:34" x14ac:dyDescent="0.35">
      <c r="A6113" s="20"/>
      <c r="B6113" s="6"/>
      <c r="C6113" s="6"/>
      <c r="D6113" s="6"/>
      <c r="E6113" s="6"/>
      <c r="F6113" s="6"/>
      <c r="G6113" s="6"/>
      <c r="H6113" s="6"/>
      <c r="I6113" s="6"/>
      <c r="J6113" s="6"/>
      <c r="K6113" s="6"/>
      <c r="L6113" s="6"/>
      <c r="M6113" s="6"/>
      <c r="N6113" s="6"/>
      <c r="O6113" s="6"/>
      <c r="P6113" s="6"/>
      <c r="Q6113" s="6"/>
      <c r="R6113" s="6"/>
      <c r="S6113" s="6"/>
      <c r="T6113" s="6"/>
      <c r="U6113" s="6"/>
      <c r="V6113" s="6"/>
      <c r="W6113" s="6"/>
      <c r="X6113" s="6"/>
      <c r="Y6113" s="6"/>
      <c r="Z6113" s="6"/>
      <c r="AA6113" s="6"/>
      <c r="AB6113" s="21"/>
      <c r="AC6113" s="21"/>
      <c r="AD6113" s="21"/>
      <c r="AE6113" s="6"/>
      <c r="AF6113" s="6"/>
      <c r="AG6113" s="6"/>
      <c r="AH6113" s="6"/>
    </row>
    <row r="6114" spans="1:34" x14ac:dyDescent="0.35">
      <c r="A6114" s="20"/>
      <c r="B6114" s="6"/>
      <c r="C6114" s="6"/>
      <c r="D6114" s="6"/>
      <c r="E6114" s="6"/>
      <c r="F6114" s="6"/>
      <c r="G6114" s="6"/>
      <c r="H6114" s="6"/>
      <c r="I6114" s="6"/>
      <c r="J6114" s="6"/>
      <c r="K6114" s="6"/>
      <c r="L6114" s="6"/>
      <c r="M6114" s="6"/>
      <c r="N6114" s="6"/>
      <c r="O6114" s="6"/>
      <c r="P6114" s="6"/>
      <c r="Q6114" s="6"/>
      <c r="R6114" s="6"/>
      <c r="S6114" s="6"/>
      <c r="T6114" s="6"/>
      <c r="U6114" s="6"/>
      <c r="V6114" s="6"/>
      <c r="W6114" s="6"/>
      <c r="X6114" s="6"/>
      <c r="Y6114" s="6"/>
      <c r="Z6114" s="6"/>
      <c r="AA6114" s="6"/>
      <c r="AB6114" s="21"/>
      <c r="AC6114" s="21"/>
      <c r="AD6114" s="21"/>
      <c r="AE6114" s="6"/>
      <c r="AF6114" s="6"/>
      <c r="AG6114" s="6"/>
      <c r="AH6114" s="6"/>
    </row>
    <row r="6115" spans="1:34" x14ac:dyDescent="0.35">
      <c r="A6115" s="20"/>
      <c r="B6115" s="6"/>
      <c r="C6115" s="6"/>
      <c r="D6115" s="6"/>
      <c r="E6115" s="6"/>
      <c r="F6115" s="6"/>
      <c r="G6115" s="6"/>
      <c r="H6115" s="6"/>
      <c r="I6115" s="6"/>
      <c r="J6115" s="6"/>
      <c r="K6115" s="6"/>
      <c r="L6115" s="6"/>
      <c r="M6115" s="6"/>
      <c r="N6115" s="6"/>
      <c r="O6115" s="6"/>
      <c r="P6115" s="6"/>
      <c r="Q6115" s="6"/>
      <c r="R6115" s="6"/>
      <c r="S6115" s="6"/>
      <c r="T6115" s="6"/>
      <c r="U6115" s="6"/>
      <c r="V6115" s="6"/>
      <c r="W6115" s="6"/>
      <c r="X6115" s="6"/>
      <c r="Y6115" s="6"/>
      <c r="Z6115" s="6"/>
      <c r="AA6115" s="6"/>
      <c r="AB6115" s="21"/>
      <c r="AC6115" s="21"/>
      <c r="AD6115" s="21"/>
      <c r="AE6115" s="6"/>
      <c r="AF6115" s="6"/>
      <c r="AG6115" s="6"/>
      <c r="AH6115" s="6"/>
    </row>
    <row r="6116" spans="1:34" x14ac:dyDescent="0.35">
      <c r="A6116" s="20"/>
      <c r="B6116" s="6"/>
      <c r="C6116" s="6"/>
      <c r="D6116" s="6"/>
      <c r="E6116" s="6"/>
      <c r="F6116" s="6"/>
      <c r="G6116" s="6"/>
      <c r="H6116" s="6"/>
      <c r="I6116" s="6"/>
      <c r="J6116" s="6"/>
      <c r="K6116" s="6"/>
      <c r="L6116" s="6"/>
      <c r="M6116" s="6"/>
      <c r="N6116" s="6"/>
      <c r="O6116" s="6"/>
      <c r="P6116" s="6"/>
      <c r="Q6116" s="6"/>
      <c r="R6116" s="6"/>
      <c r="S6116" s="6"/>
      <c r="T6116" s="6"/>
      <c r="U6116" s="6"/>
      <c r="V6116" s="6"/>
      <c r="W6116" s="6"/>
      <c r="X6116" s="6"/>
      <c r="Y6116" s="6"/>
      <c r="Z6116" s="6"/>
      <c r="AA6116" s="6"/>
      <c r="AB6116" s="21"/>
      <c r="AC6116" s="21"/>
      <c r="AD6116" s="21"/>
      <c r="AE6116" s="6"/>
      <c r="AF6116" s="6"/>
      <c r="AG6116" s="6"/>
      <c r="AH6116" s="6"/>
    </row>
    <row r="6117" spans="1:34" x14ac:dyDescent="0.35">
      <c r="A6117" s="20"/>
      <c r="B6117" s="6"/>
      <c r="C6117" s="6"/>
      <c r="D6117" s="6"/>
      <c r="E6117" s="6"/>
      <c r="F6117" s="6"/>
      <c r="G6117" s="6"/>
      <c r="H6117" s="6"/>
      <c r="I6117" s="6"/>
      <c r="J6117" s="6"/>
      <c r="K6117" s="6"/>
      <c r="L6117" s="6"/>
      <c r="M6117" s="6"/>
      <c r="N6117" s="6"/>
      <c r="O6117" s="6"/>
      <c r="P6117" s="6"/>
      <c r="Q6117" s="6"/>
      <c r="R6117" s="6"/>
      <c r="S6117" s="6"/>
      <c r="T6117" s="6"/>
      <c r="U6117" s="6"/>
      <c r="V6117" s="6"/>
      <c r="W6117" s="6"/>
      <c r="X6117" s="6"/>
      <c r="Y6117" s="6"/>
      <c r="Z6117" s="6"/>
      <c r="AA6117" s="6"/>
      <c r="AB6117" s="21"/>
      <c r="AC6117" s="21"/>
      <c r="AD6117" s="21"/>
      <c r="AE6117" s="6"/>
      <c r="AF6117" s="6"/>
      <c r="AG6117" s="6"/>
      <c r="AH6117" s="6"/>
    </row>
    <row r="6118" spans="1:34" x14ac:dyDescent="0.35">
      <c r="A6118" s="20"/>
      <c r="B6118" s="6"/>
      <c r="C6118" s="6"/>
      <c r="D6118" s="6"/>
      <c r="E6118" s="6"/>
      <c r="F6118" s="6"/>
      <c r="G6118" s="6"/>
      <c r="H6118" s="6"/>
      <c r="I6118" s="6"/>
      <c r="J6118" s="6"/>
      <c r="K6118" s="6"/>
      <c r="L6118" s="6"/>
      <c r="M6118" s="6"/>
      <c r="N6118" s="6"/>
      <c r="O6118" s="6"/>
      <c r="P6118" s="6"/>
      <c r="Q6118" s="6"/>
      <c r="R6118" s="6"/>
      <c r="S6118" s="6"/>
      <c r="T6118" s="6"/>
      <c r="U6118" s="6"/>
      <c r="V6118" s="6"/>
      <c r="W6118" s="6"/>
      <c r="X6118" s="6"/>
      <c r="Y6118" s="6"/>
      <c r="Z6118" s="6"/>
      <c r="AA6118" s="6"/>
      <c r="AB6118" s="21"/>
      <c r="AC6118" s="21"/>
      <c r="AD6118" s="21"/>
      <c r="AE6118" s="6"/>
      <c r="AF6118" s="6"/>
      <c r="AG6118" s="6"/>
      <c r="AH6118" s="6"/>
    </row>
    <row r="6119" spans="1:34" x14ac:dyDescent="0.35">
      <c r="A6119" s="20"/>
      <c r="B6119" s="6"/>
      <c r="C6119" s="6"/>
      <c r="D6119" s="6"/>
      <c r="E6119" s="6"/>
      <c r="F6119" s="6"/>
      <c r="G6119" s="6"/>
      <c r="H6119" s="6"/>
      <c r="I6119" s="6"/>
      <c r="J6119" s="6"/>
      <c r="K6119" s="6"/>
      <c r="L6119" s="6"/>
      <c r="M6119" s="6"/>
      <c r="N6119" s="6"/>
      <c r="O6119" s="6"/>
      <c r="P6119" s="6"/>
      <c r="Q6119" s="6"/>
      <c r="R6119" s="6"/>
      <c r="S6119" s="6"/>
      <c r="T6119" s="6"/>
      <c r="U6119" s="6"/>
      <c r="V6119" s="6"/>
      <c r="W6119" s="6"/>
      <c r="X6119" s="6"/>
      <c r="Y6119" s="6"/>
      <c r="Z6119" s="6"/>
      <c r="AA6119" s="6"/>
      <c r="AB6119" s="21"/>
      <c r="AC6119" s="21"/>
      <c r="AD6119" s="21"/>
      <c r="AE6119" s="6"/>
      <c r="AF6119" s="6"/>
      <c r="AG6119" s="6"/>
      <c r="AH6119" s="6"/>
    </row>
    <row r="6120" spans="1:34" x14ac:dyDescent="0.35">
      <c r="A6120" s="20"/>
      <c r="B6120" s="6"/>
      <c r="C6120" s="6"/>
      <c r="D6120" s="6"/>
      <c r="E6120" s="6"/>
      <c r="F6120" s="6"/>
      <c r="G6120" s="6"/>
      <c r="H6120" s="6"/>
      <c r="I6120" s="6"/>
      <c r="J6120" s="6"/>
      <c r="K6120" s="6"/>
      <c r="L6120" s="6"/>
      <c r="M6120" s="6"/>
      <c r="N6120" s="6"/>
      <c r="O6120" s="6"/>
      <c r="P6120" s="6"/>
      <c r="Q6120" s="6"/>
      <c r="R6120" s="6"/>
      <c r="S6120" s="6"/>
      <c r="T6120" s="6"/>
      <c r="U6120" s="6"/>
      <c r="V6120" s="6"/>
      <c r="W6120" s="6"/>
      <c r="X6120" s="6"/>
      <c r="Y6120" s="6"/>
      <c r="Z6120" s="6"/>
      <c r="AA6120" s="6"/>
      <c r="AB6120" s="21"/>
      <c r="AC6120" s="21"/>
      <c r="AD6120" s="21"/>
      <c r="AE6120" s="6"/>
      <c r="AF6120" s="6"/>
      <c r="AG6120" s="6"/>
      <c r="AH6120" s="6"/>
    </row>
    <row r="6121" spans="1:34" x14ac:dyDescent="0.35">
      <c r="A6121" s="20"/>
      <c r="B6121" s="6"/>
      <c r="C6121" s="6"/>
      <c r="D6121" s="6"/>
      <c r="E6121" s="6"/>
      <c r="F6121" s="6"/>
      <c r="G6121" s="6"/>
      <c r="H6121" s="6"/>
      <c r="I6121" s="6"/>
      <c r="J6121" s="6"/>
      <c r="K6121" s="6"/>
      <c r="L6121" s="6"/>
      <c r="M6121" s="6"/>
      <c r="N6121" s="6"/>
      <c r="O6121" s="6"/>
      <c r="P6121" s="6"/>
      <c r="Q6121" s="6"/>
      <c r="R6121" s="6"/>
      <c r="S6121" s="6"/>
      <c r="T6121" s="6"/>
      <c r="U6121" s="6"/>
      <c r="V6121" s="6"/>
      <c r="W6121" s="6"/>
      <c r="X6121" s="6"/>
      <c r="Y6121" s="6"/>
      <c r="Z6121" s="6"/>
      <c r="AA6121" s="6"/>
      <c r="AB6121" s="21"/>
      <c r="AC6121" s="21"/>
      <c r="AD6121" s="21"/>
      <c r="AE6121" s="6"/>
      <c r="AF6121" s="6"/>
      <c r="AG6121" s="6"/>
      <c r="AH6121" s="6"/>
    </row>
    <row r="6122" spans="1:34" x14ac:dyDescent="0.35">
      <c r="A6122" s="20"/>
      <c r="B6122" s="6"/>
      <c r="C6122" s="6"/>
      <c r="D6122" s="6"/>
      <c r="E6122" s="6"/>
      <c r="F6122" s="6"/>
      <c r="G6122" s="6"/>
      <c r="H6122" s="6"/>
      <c r="I6122" s="6"/>
      <c r="J6122" s="6"/>
      <c r="K6122" s="6"/>
      <c r="L6122" s="6"/>
      <c r="M6122" s="6"/>
      <c r="N6122" s="6"/>
      <c r="O6122" s="6"/>
      <c r="P6122" s="6"/>
      <c r="Q6122" s="6"/>
      <c r="R6122" s="6"/>
      <c r="S6122" s="6"/>
      <c r="T6122" s="6"/>
      <c r="U6122" s="6"/>
      <c r="V6122" s="6"/>
      <c r="W6122" s="6"/>
      <c r="X6122" s="6"/>
      <c r="Y6122" s="6"/>
      <c r="Z6122" s="6"/>
      <c r="AA6122" s="6"/>
      <c r="AB6122" s="21"/>
      <c r="AC6122" s="21"/>
      <c r="AD6122" s="21"/>
      <c r="AE6122" s="6"/>
      <c r="AF6122" s="6"/>
      <c r="AG6122" s="6"/>
      <c r="AH6122" s="6"/>
    </row>
    <row r="6123" spans="1:34" x14ac:dyDescent="0.35">
      <c r="A6123" s="20"/>
      <c r="B6123" s="6"/>
      <c r="C6123" s="6"/>
      <c r="D6123" s="6"/>
      <c r="E6123" s="6"/>
      <c r="F6123" s="6"/>
      <c r="G6123" s="6"/>
      <c r="H6123" s="6"/>
      <c r="I6123" s="6"/>
      <c r="J6123" s="6"/>
      <c r="K6123" s="6"/>
      <c r="L6123" s="6"/>
      <c r="M6123" s="6"/>
      <c r="N6123" s="6"/>
      <c r="O6123" s="6"/>
      <c r="P6123" s="6"/>
      <c r="Q6123" s="6"/>
      <c r="R6123" s="6"/>
      <c r="S6123" s="6"/>
      <c r="T6123" s="6"/>
      <c r="U6123" s="6"/>
      <c r="V6123" s="6"/>
      <c r="W6123" s="6"/>
      <c r="X6123" s="6"/>
      <c r="Y6123" s="6"/>
      <c r="Z6123" s="6"/>
      <c r="AA6123" s="6"/>
      <c r="AB6123" s="21"/>
      <c r="AC6123" s="21"/>
      <c r="AD6123" s="21"/>
      <c r="AE6123" s="6"/>
      <c r="AF6123" s="6"/>
      <c r="AG6123" s="6"/>
      <c r="AH6123" s="6"/>
    </row>
    <row r="6124" spans="1:34" x14ac:dyDescent="0.35">
      <c r="A6124" s="20"/>
      <c r="B6124" s="6"/>
      <c r="C6124" s="6"/>
      <c r="D6124" s="6"/>
      <c r="E6124" s="6"/>
      <c r="F6124" s="6"/>
      <c r="G6124" s="6"/>
      <c r="H6124" s="6"/>
      <c r="I6124" s="6"/>
      <c r="J6124" s="6"/>
      <c r="K6124" s="6"/>
      <c r="L6124" s="6"/>
      <c r="M6124" s="6"/>
      <c r="N6124" s="6"/>
      <c r="O6124" s="6"/>
      <c r="P6124" s="6"/>
      <c r="Q6124" s="6"/>
      <c r="R6124" s="6"/>
      <c r="S6124" s="6"/>
      <c r="T6124" s="6"/>
      <c r="U6124" s="6"/>
      <c r="V6124" s="6"/>
      <c r="W6124" s="6"/>
      <c r="X6124" s="6"/>
      <c r="Y6124" s="6"/>
      <c r="Z6124" s="6"/>
      <c r="AA6124" s="6"/>
      <c r="AB6124" s="21"/>
      <c r="AC6124" s="21"/>
      <c r="AD6124" s="21"/>
      <c r="AE6124" s="6"/>
      <c r="AF6124" s="6"/>
      <c r="AG6124" s="6"/>
      <c r="AH6124" s="6"/>
    </row>
    <row r="6125" spans="1:34" x14ac:dyDescent="0.35">
      <c r="A6125" s="20"/>
      <c r="B6125" s="6"/>
      <c r="C6125" s="6"/>
      <c r="D6125" s="6"/>
      <c r="E6125" s="6"/>
      <c r="F6125" s="6"/>
      <c r="G6125" s="6"/>
      <c r="H6125" s="6"/>
      <c r="I6125" s="6"/>
      <c r="J6125" s="6"/>
      <c r="K6125" s="6"/>
      <c r="L6125" s="6"/>
      <c r="M6125" s="6"/>
      <c r="N6125" s="6"/>
      <c r="O6125" s="6"/>
      <c r="P6125" s="6"/>
      <c r="Q6125" s="6"/>
      <c r="R6125" s="6"/>
      <c r="S6125" s="6"/>
      <c r="T6125" s="6"/>
      <c r="U6125" s="6"/>
      <c r="V6125" s="6"/>
      <c r="W6125" s="6"/>
      <c r="X6125" s="6"/>
      <c r="Y6125" s="6"/>
      <c r="Z6125" s="6"/>
      <c r="AA6125" s="6"/>
      <c r="AB6125" s="21"/>
      <c r="AC6125" s="21"/>
      <c r="AD6125" s="21"/>
      <c r="AE6125" s="6"/>
      <c r="AF6125" s="6"/>
      <c r="AG6125" s="6"/>
      <c r="AH6125" s="6"/>
    </row>
    <row r="6126" spans="1:34" x14ac:dyDescent="0.35">
      <c r="A6126" s="20"/>
      <c r="B6126" s="6"/>
      <c r="C6126" s="6"/>
      <c r="D6126" s="6"/>
      <c r="E6126" s="6"/>
      <c r="F6126" s="6"/>
      <c r="G6126" s="6"/>
      <c r="H6126" s="6"/>
      <c r="I6126" s="6"/>
      <c r="J6126" s="6"/>
      <c r="K6126" s="6"/>
      <c r="L6126" s="6"/>
      <c r="M6126" s="6"/>
      <c r="N6126" s="6"/>
      <c r="O6126" s="6"/>
      <c r="P6126" s="6"/>
      <c r="Q6126" s="6"/>
      <c r="R6126" s="6"/>
      <c r="S6126" s="6"/>
      <c r="T6126" s="6"/>
      <c r="U6126" s="6"/>
      <c r="V6126" s="6"/>
      <c r="W6126" s="6"/>
      <c r="X6126" s="6"/>
      <c r="Y6126" s="6"/>
      <c r="Z6126" s="6"/>
      <c r="AA6126" s="6"/>
      <c r="AB6126" s="21"/>
      <c r="AC6126" s="21"/>
      <c r="AD6126" s="21"/>
      <c r="AE6126" s="6"/>
      <c r="AF6126" s="6"/>
      <c r="AG6126" s="6"/>
      <c r="AH6126" s="6"/>
    </row>
    <row r="6127" spans="1:34" x14ac:dyDescent="0.35">
      <c r="A6127" s="20"/>
      <c r="B6127" s="6"/>
      <c r="C6127" s="6"/>
      <c r="D6127" s="6"/>
      <c r="E6127" s="6"/>
      <c r="F6127" s="6"/>
      <c r="G6127" s="6"/>
      <c r="H6127" s="6"/>
      <c r="I6127" s="6"/>
      <c r="J6127" s="6"/>
      <c r="K6127" s="6"/>
      <c r="L6127" s="6"/>
      <c r="M6127" s="6"/>
      <c r="N6127" s="6"/>
      <c r="O6127" s="6"/>
      <c r="P6127" s="6"/>
      <c r="Q6127" s="6"/>
      <c r="R6127" s="6"/>
      <c r="S6127" s="6"/>
      <c r="T6127" s="6"/>
      <c r="U6127" s="6"/>
      <c r="V6127" s="6"/>
      <c r="W6127" s="6"/>
      <c r="X6127" s="6"/>
      <c r="Y6127" s="6"/>
      <c r="Z6127" s="6"/>
      <c r="AA6127" s="6"/>
      <c r="AB6127" s="21"/>
      <c r="AC6127" s="21"/>
      <c r="AD6127" s="21"/>
      <c r="AE6127" s="6"/>
      <c r="AF6127" s="6"/>
      <c r="AG6127" s="6"/>
      <c r="AH6127" s="6"/>
    </row>
    <row r="6128" spans="1:34" x14ac:dyDescent="0.35">
      <c r="A6128" s="20"/>
      <c r="B6128" s="6"/>
      <c r="C6128" s="6"/>
      <c r="D6128" s="6"/>
      <c r="E6128" s="6"/>
      <c r="F6128" s="6"/>
      <c r="G6128" s="6"/>
      <c r="H6128" s="6"/>
      <c r="I6128" s="6"/>
      <c r="J6128" s="6"/>
      <c r="K6128" s="6"/>
      <c r="L6128" s="6"/>
      <c r="M6128" s="6"/>
      <c r="N6128" s="6"/>
      <c r="O6128" s="6"/>
      <c r="P6128" s="6"/>
      <c r="Q6128" s="6"/>
      <c r="R6128" s="6"/>
      <c r="S6128" s="6"/>
      <c r="T6128" s="6"/>
      <c r="U6128" s="6"/>
      <c r="V6128" s="6"/>
      <c r="W6128" s="6"/>
      <c r="X6128" s="6"/>
      <c r="Y6128" s="6"/>
      <c r="Z6128" s="6"/>
      <c r="AA6128" s="6"/>
      <c r="AB6128" s="21"/>
      <c r="AC6128" s="21"/>
      <c r="AD6128" s="21"/>
      <c r="AE6128" s="6"/>
      <c r="AF6128" s="6"/>
      <c r="AG6128" s="6"/>
      <c r="AH6128" s="6"/>
    </row>
    <row r="6129" spans="1:34" x14ac:dyDescent="0.35">
      <c r="A6129" s="20"/>
      <c r="B6129" s="6"/>
      <c r="C6129" s="6"/>
      <c r="D6129" s="6"/>
      <c r="E6129" s="6"/>
      <c r="F6129" s="6"/>
      <c r="G6129" s="6"/>
      <c r="H6129" s="6"/>
      <c r="I6129" s="6"/>
      <c r="J6129" s="6"/>
      <c r="K6129" s="6"/>
      <c r="L6129" s="6"/>
      <c r="M6129" s="6"/>
      <c r="N6129" s="6"/>
      <c r="O6129" s="6"/>
      <c r="P6129" s="6"/>
      <c r="Q6129" s="6"/>
      <c r="R6129" s="6"/>
      <c r="S6129" s="6"/>
      <c r="T6129" s="6"/>
      <c r="U6129" s="6"/>
      <c r="V6129" s="6"/>
      <c r="W6129" s="6"/>
      <c r="X6129" s="6"/>
      <c r="Y6129" s="6"/>
      <c r="Z6129" s="6"/>
      <c r="AA6129" s="6"/>
      <c r="AB6129" s="21"/>
      <c r="AC6129" s="21"/>
      <c r="AD6129" s="21"/>
      <c r="AE6129" s="6"/>
      <c r="AF6129" s="6"/>
      <c r="AG6129" s="6"/>
      <c r="AH6129" s="6"/>
    </row>
    <row r="6130" spans="1:34" x14ac:dyDescent="0.35">
      <c r="A6130" s="20"/>
      <c r="B6130" s="6"/>
      <c r="C6130" s="6"/>
      <c r="D6130" s="6"/>
      <c r="E6130" s="6"/>
      <c r="F6130" s="6"/>
      <c r="G6130" s="6"/>
      <c r="H6130" s="6"/>
      <c r="I6130" s="6"/>
      <c r="J6130" s="6"/>
      <c r="K6130" s="6"/>
      <c r="L6130" s="6"/>
      <c r="M6130" s="6"/>
      <c r="N6130" s="6"/>
      <c r="O6130" s="6"/>
      <c r="P6130" s="6"/>
      <c r="Q6130" s="6"/>
      <c r="R6130" s="6"/>
      <c r="S6130" s="6"/>
      <c r="T6130" s="6"/>
      <c r="U6130" s="6"/>
      <c r="V6130" s="6"/>
      <c r="W6130" s="6"/>
      <c r="X6130" s="6"/>
      <c r="Y6130" s="6"/>
      <c r="Z6130" s="6"/>
      <c r="AA6130" s="6"/>
      <c r="AB6130" s="21"/>
      <c r="AC6130" s="21"/>
      <c r="AD6130" s="21"/>
      <c r="AE6130" s="6"/>
      <c r="AF6130" s="6"/>
      <c r="AG6130" s="6"/>
      <c r="AH6130" s="6"/>
    </row>
    <row r="6131" spans="1:34" x14ac:dyDescent="0.35">
      <c r="A6131" s="20"/>
      <c r="B6131" s="6"/>
      <c r="C6131" s="6"/>
      <c r="D6131" s="6"/>
      <c r="E6131" s="6"/>
      <c r="F6131" s="6"/>
      <c r="G6131" s="6"/>
      <c r="H6131" s="6"/>
      <c r="I6131" s="6"/>
      <c r="J6131" s="6"/>
      <c r="K6131" s="6"/>
      <c r="L6131" s="6"/>
      <c r="M6131" s="6"/>
      <c r="N6131" s="6"/>
      <c r="O6131" s="6"/>
      <c r="P6131" s="6"/>
      <c r="Q6131" s="6"/>
      <c r="R6131" s="6"/>
      <c r="S6131" s="6"/>
      <c r="T6131" s="6"/>
      <c r="U6131" s="6"/>
      <c r="V6131" s="6"/>
      <c r="W6131" s="6"/>
      <c r="X6131" s="6"/>
      <c r="Y6131" s="6"/>
      <c r="Z6131" s="6"/>
      <c r="AA6131" s="6"/>
      <c r="AB6131" s="21"/>
      <c r="AC6131" s="21"/>
      <c r="AD6131" s="21"/>
      <c r="AE6131" s="6"/>
      <c r="AF6131" s="6"/>
      <c r="AG6131" s="6"/>
      <c r="AH6131" s="6"/>
    </row>
    <row r="6132" spans="1:34" x14ac:dyDescent="0.35">
      <c r="A6132" s="20"/>
      <c r="B6132" s="6"/>
      <c r="C6132" s="6"/>
      <c r="D6132" s="6"/>
      <c r="E6132" s="6"/>
      <c r="F6132" s="6"/>
      <c r="G6132" s="6"/>
      <c r="H6132" s="6"/>
      <c r="I6132" s="6"/>
      <c r="J6132" s="6"/>
      <c r="K6132" s="6"/>
      <c r="L6132" s="6"/>
      <c r="M6132" s="6"/>
      <c r="N6132" s="6"/>
      <c r="O6132" s="6"/>
      <c r="P6132" s="6"/>
      <c r="Q6132" s="6"/>
      <c r="R6132" s="6"/>
      <c r="S6132" s="6"/>
      <c r="T6132" s="6"/>
      <c r="U6132" s="6"/>
      <c r="V6132" s="6"/>
      <c r="W6132" s="6"/>
      <c r="X6132" s="6"/>
      <c r="Y6132" s="6"/>
      <c r="Z6132" s="6"/>
      <c r="AA6132" s="6"/>
      <c r="AB6132" s="21"/>
      <c r="AC6132" s="21"/>
      <c r="AD6132" s="21"/>
      <c r="AE6132" s="6"/>
      <c r="AF6132" s="6"/>
      <c r="AG6132" s="6"/>
      <c r="AH6132" s="6"/>
    </row>
    <row r="6133" spans="1:34" x14ac:dyDescent="0.35">
      <c r="A6133" s="20"/>
      <c r="B6133" s="6"/>
      <c r="C6133" s="6"/>
      <c r="D6133" s="6"/>
      <c r="E6133" s="6"/>
      <c r="F6133" s="6"/>
      <c r="G6133" s="6"/>
      <c r="H6133" s="6"/>
      <c r="I6133" s="6"/>
      <c r="J6133" s="6"/>
      <c r="K6133" s="6"/>
      <c r="L6133" s="6"/>
      <c r="M6133" s="6"/>
      <c r="N6133" s="6"/>
      <c r="O6133" s="6"/>
      <c r="P6133" s="6"/>
      <c r="Q6133" s="6"/>
      <c r="R6133" s="6"/>
      <c r="S6133" s="6"/>
      <c r="T6133" s="6"/>
      <c r="U6133" s="6"/>
      <c r="V6133" s="6"/>
      <c r="W6133" s="6"/>
      <c r="X6133" s="6"/>
      <c r="Y6133" s="6"/>
      <c r="Z6133" s="6"/>
      <c r="AA6133" s="6"/>
      <c r="AB6133" s="21"/>
      <c r="AC6133" s="21"/>
      <c r="AD6133" s="21"/>
      <c r="AE6133" s="6"/>
      <c r="AF6133" s="6"/>
      <c r="AG6133" s="6"/>
      <c r="AH6133" s="6"/>
    </row>
    <row r="6134" spans="1:34" x14ac:dyDescent="0.35">
      <c r="A6134" s="20"/>
      <c r="B6134" s="6"/>
      <c r="C6134" s="6"/>
      <c r="D6134" s="6"/>
      <c r="E6134" s="6"/>
      <c r="F6134" s="6"/>
      <c r="G6134" s="6"/>
      <c r="H6134" s="6"/>
      <c r="I6134" s="6"/>
      <c r="J6134" s="6"/>
      <c r="K6134" s="6"/>
      <c r="L6134" s="6"/>
      <c r="M6134" s="6"/>
      <c r="N6134" s="6"/>
      <c r="O6134" s="6"/>
      <c r="P6134" s="6"/>
      <c r="Q6134" s="6"/>
      <c r="R6134" s="6"/>
      <c r="S6134" s="6"/>
      <c r="T6134" s="6"/>
      <c r="U6134" s="6"/>
      <c r="V6134" s="6"/>
      <c r="W6134" s="6"/>
      <c r="X6134" s="6"/>
      <c r="Y6134" s="6"/>
      <c r="Z6134" s="6"/>
      <c r="AA6134" s="6"/>
      <c r="AB6134" s="21"/>
      <c r="AC6134" s="21"/>
      <c r="AD6134" s="21"/>
      <c r="AE6134" s="6"/>
      <c r="AF6134" s="6"/>
      <c r="AG6134" s="6"/>
      <c r="AH6134" s="6"/>
    </row>
    <row r="6135" spans="1:34" x14ac:dyDescent="0.35">
      <c r="A6135" s="20"/>
      <c r="B6135" s="6"/>
      <c r="C6135" s="6"/>
      <c r="D6135" s="6"/>
      <c r="E6135" s="6"/>
      <c r="F6135" s="6"/>
      <c r="G6135" s="6"/>
      <c r="H6135" s="6"/>
      <c r="I6135" s="6"/>
      <c r="J6135" s="6"/>
      <c r="K6135" s="6"/>
      <c r="L6135" s="6"/>
      <c r="M6135" s="6"/>
      <c r="N6135" s="6"/>
      <c r="O6135" s="6"/>
      <c r="P6135" s="6"/>
      <c r="Q6135" s="6"/>
      <c r="R6135" s="6"/>
      <c r="S6135" s="6"/>
      <c r="T6135" s="6"/>
      <c r="U6135" s="6"/>
      <c r="V6135" s="6"/>
      <c r="W6135" s="6"/>
      <c r="X6135" s="6"/>
      <c r="Y6135" s="6"/>
      <c r="Z6135" s="6"/>
      <c r="AA6135" s="6"/>
      <c r="AB6135" s="21"/>
      <c r="AC6135" s="21"/>
      <c r="AD6135" s="21"/>
      <c r="AE6135" s="6"/>
      <c r="AF6135" s="6"/>
      <c r="AG6135" s="6"/>
      <c r="AH6135" s="6"/>
    </row>
    <row r="6136" spans="1:34" x14ac:dyDescent="0.35">
      <c r="A6136" s="20"/>
      <c r="B6136" s="6"/>
      <c r="C6136" s="6"/>
      <c r="D6136" s="6"/>
      <c r="E6136" s="6"/>
      <c r="F6136" s="6"/>
      <c r="G6136" s="6"/>
      <c r="H6136" s="6"/>
      <c r="I6136" s="6"/>
      <c r="J6136" s="6"/>
      <c r="K6136" s="6"/>
      <c r="L6136" s="6"/>
      <c r="M6136" s="6"/>
      <c r="N6136" s="6"/>
      <c r="O6136" s="6"/>
      <c r="P6136" s="6"/>
      <c r="Q6136" s="6"/>
      <c r="R6136" s="6"/>
      <c r="S6136" s="6"/>
      <c r="T6136" s="6"/>
      <c r="U6136" s="6"/>
      <c r="V6136" s="6"/>
      <c r="W6136" s="6"/>
      <c r="X6136" s="6"/>
      <c r="Y6136" s="6"/>
      <c r="Z6136" s="6"/>
      <c r="AA6136" s="6"/>
      <c r="AB6136" s="21"/>
      <c r="AC6136" s="21"/>
      <c r="AD6136" s="21"/>
      <c r="AE6136" s="6"/>
      <c r="AF6136" s="6"/>
      <c r="AG6136" s="6"/>
      <c r="AH6136" s="6"/>
    </row>
    <row r="6137" spans="1:34" x14ac:dyDescent="0.35">
      <c r="A6137" s="20"/>
      <c r="B6137" s="6"/>
      <c r="C6137" s="6"/>
      <c r="D6137" s="6"/>
      <c r="E6137" s="6"/>
      <c r="F6137" s="6"/>
      <c r="G6137" s="6"/>
      <c r="H6137" s="6"/>
      <c r="I6137" s="6"/>
      <c r="J6137" s="6"/>
      <c r="K6137" s="6"/>
      <c r="L6137" s="6"/>
      <c r="M6137" s="6"/>
      <c r="N6137" s="6"/>
      <c r="O6137" s="6"/>
      <c r="P6137" s="6"/>
      <c r="Q6137" s="6"/>
      <c r="R6137" s="6"/>
      <c r="S6137" s="6"/>
      <c r="T6137" s="6"/>
      <c r="U6137" s="6"/>
      <c r="V6137" s="6"/>
      <c r="W6137" s="6"/>
      <c r="X6137" s="6"/>
      <c r="Y6137" s="6"/>
      <c r="Z6137" s="6"/>
      <c r="AA6137" s="6"/>
      <c r="AB6137" s="21"/>
      <c r="AC6137" s="21"/>
      <c r="AD6137" s="21"/>
      <c r="AE6137" s="6"/>
      <c r="AF6137" s="6"/>
      <c r="AG6137" s="6"/>
      <c r="AH6137" s="6"/>
    </row>
    <row r="6138" spans="1:34" x14ac:dyDescent="0.35">
      <c r="A6138" s="20"/>
      <c r="B6138" s="6"/>
      <c r="C6138" s="6"/>
      <c r="D6138" s="6"/>
      <c r="E6138" s="6"/>
      <c r="F6138" s="6"/>
      <c r="G6138" s="6"/>
      <c r="H6138" s="6"/>
      <c r="I6138" s="6"/>
      <c r="J6138" s="6"/>
      <c r="K6138" s="6"/>
      <c r="L6138" s="6"/>
      <c r="M6138" s="6"/>
      <c r="N6138" s="6"/>
      <c r="O6138" s="6"/>
      <c r="P6138" s="6"/>
      <c r="Q6138" s="6"/>
      <c r="R6138" s="6"/>
      <c r="S6138" s="6"/>
      <c r="T6138" s="6"/>
      <c r="U6138" s="6"/>
      <c r="V6138" s="6"/>
      <c r="W6138" s="6"/>
      <c r="X6138" s="6"/>
      <c r="Y6138" s="6"/>
      <c r="Z6138" s="6"/>
      <c r="AA6138" s="6"/>
      <c r="AB6138" s="21"/>
      <c r="AC6138" s="21"/>
      <c r="AD6138" s="21"/>
      <c r="AE6138" s="6"/>
      <c r="AF6138" s="6"/>
      <c r="AG6138" s="6"/>
      <c r="AH6138" s="6"/>
    </row>
    <row r="6139" spans="1:34" x14ac:dyDescent="0.35">
      <c r="A6139" s="20"/>
      <c r="B6139" s="6"/>
      <c r="C6139" s="6"/>
      <c r="D6139" s="6"/>
      <c r="E6139" s="6"/>
      <c r="F6139" s="6"/>
      <c r="G6139" s="6"/>
      <c r="H6139" s="6"/>
      <c r="I6139" s="6"/>
      <c r="J6139" s="6"/>
      <c r="K6139" s="6"/>
      <c r="L6139" s="6"/>
      <c r="M6139" s="6"/>
      <c r="N6139" s="6"/>
      <c r="O6139" s="6"/>
      <c r="P6139" s="6"/>
      <c r="Q6139" s="6"/>
      <c r="R6139" s="6"/>
      <c r="S6139" s="6"/>
      <c r="T6139" s="6"/>
      <c r="U6139" s="6"/>
      <c r="V6139" s="6"/>
      <c r="W6139" s="6"/>
      <c r="X6139" s="6"/>
      <c r="Y6139" s="6"/>
      <c r="Z6139" s="6"/>
      <c r="AA6139" s="6"/>
      <c r="AB6139" s="21"/>
      <c r="AC6139" s="21"/>
      <c r="AD6139" s="21"/>
      <c r="AE6139" s="6"/>
      <c r="AF6139" s="6"/>
      <c r="AG6139" s="6"/>
      <c r="AH6139" s="6"/>
    </row>
    <row r="6140" spans="1:34" x14ac:dyDescent="0.35">
      <c r="A6140" s="20"/>
      <c r="B6140" s="6"/>
      <c r="C6140" s="6"/>
      <c r="D6140" s="6"/>
      <c r="E6140" s="6"/>
      <c r="F6140" s="6"/>
      <c r="G6140" s="6"/>
      <c r="H6140" s="6"/>
      <c r="I6140" s="6"/>
      <c r="J6140" s="6"/>
      <c r="K6140" s="6"/>
      <c r="L6140" s="6"/>
      <c r="M6140" s="6"/>
      <c r="N6140" s="6"/>
      <c r="O6140" s="6"/>
      <c r="P6140" s="6"/>
      <c r="Q6140" s="6"/>
      <c r="R6140" s="6"/>
      <c r="S6140" s="6"/>
      <c r="T6140" s="6"/>
      <c r="U6140" s="6"/>
      <c r="V6140" s="6"/>
      <c r="W6140" s="6"/>
      <c r="X6140" s="6"/>
      <c r="Y6140" s="6"/>
      <c r="Z6140" s="6"/>
      <c r="AA6140" s="6"/>
      <c r="AB6140" s="21"/>
      <c r="AC6140" s="21"/>
      <c r="AD6140" s="21"/>
      <c r="AE6140" s="6"/>
      <c r="AF6140" s="6"/>
      <c r="AG6140" s="6"/>
      <c r="AH6140" s="6"/>
    </row>
    <row r="6141" spans="1:34" x14ac:dyDescent="0.35">
      <c r="A6141" s="20"/>
      <c r="B6141" s="6"/>
      <c r="C6141" s="6"/>
      <c r="D6141" s="6"/>
      <c r="E6141" s="6"/>
      <c r="F6141" s="6"/>
      <c r="G6141" s="6"/>
      <c r="H6141" s="6"/>
      <c r="I6141" s="6"/>
      <c r="J6141" s="6"/>
      <c r="K6141" s="6"/>
      <c r="L6141" s="6"/>
      <c r="M6141" s="6"/>
      <c r="N6141" s="6"/>
      <c r="O6141" s="6"/>
      <c r="P6141" s="6"/>
      <c r="Q6141" s="6"/>
      <c r="R6141" s="6"/>
      <c r="S6141" s="6"/>
      <c r="T6141" s="6"/>
      <c r="U6141" s="6"/>
      <c r="V6141" s="6"/>
      <c r="W6141" s="6"/>
      <c r="X6141" s="6"/>
      <c r="Y6141" s="6"/>
      <c r="Z6141" s="6"/>
      <c r="AA6141" s="6"/>
      <c r="AB6141" s="21"/>
      <c r="AC6141" s="21"/>
      <c r="AD6141" s="21"/>
      <c r="AE6141" s="6"/>
      <c r="AF6141" s="6"/>
      <c r="AG6141" s="6"/>
      <c r="AH6141" s="6"/>
    </row>
    <row r="6142" spans="1:34" x14ac:dyDescent="0.35">
      <c r="A6142" s="20"/>
      <c r="B6142" s="6"/>
      <c r="C6142" s="6"/>
      <c r="D6142" s="6"/>
      <c r="E6142" s="6"/>
      <c r="F6142" s="6"/>
      <c r="G6142" s="6"/>
      <c r="H6142" s="6"/>
      <c r="I6142" s="6"/>
      <c r="J6142" s="6"/>
      <c r="K6142" s="6"/>
      <c r="L6142" s="6"/>
      <c r="M6142" s="6"/>
      <c r="N6142" s="6"/>
      <c r="O6142" s="6"/>
      <c r="P6142" s="6"/>
      <c r="Q6142" s="6"/>
      <c r="R6142" s="6"/>
      <c r="S6142" s="6"/>
      <c r="T6142" s="6"/>
      <c r="U6142" s="6"/>
      <c r="V6142" s="6"/>
      <c r="W6142" s="6"/>
      <c r="X6142" s="6"/>
      <c r="Y6142" s="6"/>
      <c r="Z6142" s="6"/>
      <c r="AA6142" s="6"/>
      <c r="AB6142" s="21"/>
      <c r="AC6142" s="21"/>
      <c r="AD6142" s="21"/>
      <c r="AE6142" s="6"/>
      <c r="AF6142" s="6"/>
      <c r="AG6142" s="6"/>
      <c r="AH6142" s="6"/>
    </row>
    <row r="6143" spans="1:34" x14ac:dyDescent="0.35">
      <c r="A6143" s="20"/>
      <c r="B6143" s="6"/>
      <c r="C6143" s="6"/>
      <c r="D6143" s="6"/>
      <c r="E6143" s="6"/>
      <c r="F6143" s="6"/>
      <c r="G6143" s="6"/>
      <c r="H6143" s="6"/>
      <c r="I6143" s="6"/>
      <c r="J6143" s="6"/>
      <c r="K6143" s="6"/>
      <c r="L6143" s="6"/>
      <c r="M6143" s="6"/>
      <c r="N6143" s="6"/>
      <c r="O6143" s="6"/>
      <c r="P6143" s="6"/>
      <c r="Q6143" s="6"/>
      <c r="R6143" s="6"/>
      <c r="S6143" s="6"/>
      <c r="T6143" s="6"/>
      <c r="U6143" s="6"/>
      <c r="V6143" s="6"/>
      <c r="W6143" s="6"/>
      <c r="X6143" s="6"/>
      <c r="Y6143" s="6"/>
      <c r="Z6143" s="6"/>
      <c r="AA6143" s="6"/>
      <c r="AB6143" s="21"/>
      <c r="AC6143" s="21"/>
      <c r="AD6143" s="21"/>
      <c r="AE6143" s="6"/>
      <c r="AF6143" s="6"/>
      <c r="AG6143" s="6"/>
      <c r="AH6143" s="6"/>
    </row>
    <row r="6144" spans="1:34" x14ac:dyDescent="0.35">
      <c r="A6144" s="20"/>
      <c r="B6144" s="6"/>
      <c r="C6144" s="6"/>
      <c r="D6144" s="6"/>
      <c r="E6144" s="6"/>
      <c r="F6144" s="6"/>
      <c r="G6144" s="6"/>
      <c r="H6144" s="6"/>
      <c r="I6144" s="6"/>
      <c r="J6144" s="6"/>
      <c r="K6144" s="6"/>
      <c r="L6144" s="6"/>
      <c r="M6144" s="6"/>
      <c r="N6144" s="6"/>
      <c r="O6144" s="6"/>
      <c r="P6144" s="6"/>
      <c r="Q6144" s="6"/>
      <c r="R6144" s="6"/>
      <c r="S6144" s="6"/>
      <c r="T6144" s="6"/>
      <c r="U6144" s="6"/>
      <c r="V6144" s="6"/>
      <c r="W6144" s="6"/>
      <c r="X6144" s="6"/>
      <c r="Y6144" s="6"/>
      <c r="Z6144" s="6"/>
      <c r="AA6144" s="6"/>
      <c r="AB6144" s="21"/>
      <c r="AC6144" s="21"/>
      <c r="AD6144" s="21"/>
      <c r="AE6144" s="6"/>
      <c r="AF6144" s="6"/>
      <c r="AG6144" s="6"/>
      <c r="AH6144" s="6"/>
    </row>
    <row r="6145" spans="1:34" x14ac:dyDescent="0.35">
      <c r="A6145" s="20"/>
      <c r="B6145" s="6"/>
      <c r="C6145" s="6"/>
      <c r="D6145" s="6"/>
      <c r="E6145" s="6"/>
      <c r="F6145" s="6"/>
      <c r="G6145" s="6"/>
      <c r="H6145" s="6"/>
      <c r="I6145" s="6"/>
      <c r="J6145" s="6"/>
      <c r="K6145" s="6"/>
      <c r="L6145" s="6"/>
      <c r="M6145" s="6"/>
      <c r="N6145" s="6"/>
      <c r="O6145" s="6"/>
      <c r="P6145" s="6"/>
      <c r="Q6145" s="6"/>
      <c r="R6145" s="6"/>
      <c r="S6145" s="6"/>
      <c r="T6145" s="6"/>
      <c r="U6145" s="6"/>
      <c r="V6145" s="6"/>
      <c r="W6145" s="6"/>
      <c r="X6145" s="6"/>
      <c r="Y6145" s="6"/>
      <c r="Z6145" s="6"/>
      <c r="AA6145" s="6"/>
      <c r="AB6145" s="21"/>
      <c r="AC6145" s="21"/>
      <c r="AD6145" s="21"/>
      <c r="AE6145" s="6"/>
      <c r="AF6145" s="6"/>
      <c r="AG6145" s="6"/>
      <c r="AH6145" s="6"/>
    </row>
    <row r="6146" spans="1:34" x14ac:dyDescent="0.35">
      <c r="A6146" s="20"/>
      <c r="B6146" s="6"/>
      <c r="C6146" s="6"/>
      <c r="D6146" s="6"/>
      <c r="E6146" s="6"/>
      <c r="F6146" s="6"/>
      <c r="G6146" s="6"/>
      <c r="H6146" s="6"/>
      <c r="I6146" s="6"/>
      <c r="J6146" s="6"/>
      <c r="K6146" s="6"/>
      <c r="L6146" s="6"/>
      <c r="M6146" s="6"/>
      <c r="N6146" s="6"/>
      <c r="O6146" s="6"/>
      <c r="P6146" s="6"/>
      <c r="Q6146" s="6"/>
      <c r="R6146" s="6"/>
      <c r="S6146" s="6"/>
      <c r="T6146" s="6"/>
      <c r="U6146" s="6"/>
      <c r="V6146" s="6"/>
      <c r="W6146" s="6"/>
      <c r="X6146" s="6"/>
      <c r="Y6146" s="6"/>
      <c r="Z6146" s="6"/>
      <c r="AA6146" s="6"/>
      <c r="AB6146" s="21"/>
      <c r="AC6146" s="21"/>
      <c r="AD6146" s="21"/>
      <c r="AE6146" s="6"/>
      <c r="AF6146" s="6"/>
      <c r="AG6146" s="6"/>
      <c r="AH6146" s="6"/>
    </row>
    <row r="6147" spans="1:34" x14ac:dyDescent="0.35">
      <c r="A6147" s="20"/>
      <c r="B6147" s="6"/>
      <c r="C6147" s="6"/>
      <c r="D6147" s="6"/>
      <c r="E6147" s="6"/>
      <c r="F6147" s="6"/>
      <c r="G6147" s="6"/>
      <c r="H6147" s="6"/>
      <c r="I6147" s="6"/>
      <c r="J6147" s="6"/>
      <c r="K6147" s="6"/>
      <c r="L6147" s="6"/>
      <c r="M6147" s="6"/>
      <c r="N6147" s="6"/>
      <c r="O6147" s="6"/>
      <c r="P6147" s="6"/>
      <c r="Q6147" s="6"/>
      <c r="R6147" s="6"/>
      <c r="S6147" s="6"/>
      <c r="T6147" s="6"/>
      <c r="U6147" s="6"/>
      <c r="V6147" s="6"/>
      <c r="W6147" s="6"/>
      <c r="X6147" s="6"/>
      <c r="Y6147" s="6"/>
      <c r="Z6147" s="6"/>
      <c r="AA6147" s="6"/>
      <c r="AB6147" s="21"/>
      <c r="AC6147" s="21"/>
      <c r="AD6147" s="21"/>
      <c r="AE6147" s="6"/>
      <c r="AF6147" s="6"/>
      <c r="AG6147" s="6"/>
      <c r="AH6147" s="6"/>
    </row>
    <row r="6148" spans="1:34" x14ac:dyDescent="0.35">
      <c r="A6148" s="20"/>
      <c r="B6148" s="6"/>
      <c r="C6148" s="6"/>
      <c r="D6148" s="6"/>
      <c r="E6148" s="6"/>
      <c r="F6148" s="6"/>
      <c r="G6148" s="6"/>
      <c r="H6148" s="6"/>
      <c r="I6148" s="6"/>
      <c r="J6148" s="6"/>
      <c r="K6148" s="6"/>
      <c r="L6148" s="6"/>
      <c r="M6148" s="6"/>
      <c r="N6148" s="6"/>
      <c r="O6148" s="6"/>
      <c r="P6148" s="6"/>
      <c r="Q6148" s="6"/>
      <c r="R6148" s="6"/>
      <c r="S6148" s="6"/>
      <c r="T6148" s="6"/>
      <c r="U6148" s="6"/>
      <c r="V6148" s="6"/>
      <c r="W6148" s="6"/>
      <c r="X6148" s="6"/>
      <c r="Y6148" s="6"/>
      <c r="Z6148" s="6"/>
      <c r="AA6148" s="6"/>
      <c r="AB6148" s="21"/>
      <c r="AC6148" s="21"/>
      <c r="AD6148" s="21"/>
      <c r="AE6148" s="6"/>
      <c r="AF6148" s="6"/>
      <c r="AG6148" s="6"/>
      <c r="AH6148" s="6"/>
    </row>
    <row r="6149" spans="1:34" x14ac:dyDescent="0.35">
      <c r="A6149" s="20"/>
      <c r="B6149" s="6"/>
      <c r="C6149" s="6"/>
      <c r="D6149" s="6"/>
      <c r="E6149" s="6"/>
      <c r="F6149" s="6"/>
      <c r="G6149" s="6"/>
      <c r="H6149" s="6"/>
      <c r="I6149" s="6"/>
      <c r="J6149" s="6"/>
      <c r="K6149" s="6"/>
      <c r="L6149" s="6"/>
      <c r="M6149" s="6"/>
      <c r="N6149" s="6"/>
      <c r="O6149" s="6"/>
      <c r="P6149" s="6"/>
      <c r="Q6149" s="6"/>
      <c r="R6149" s="6"/>
      <c r="S6149" s="6"/>
      <c r="T6149" s="6"/>
      <c r="U6149" s="6"/>
      <c r="V6149" s="6"/>
      <c r="W6149" s="6"/>
      <c r="X6149" s="6"/>
      <c r="Y6149" s="6"/>
      <c r="Z6149" s="6"/>
      <c r="AA6149" s="6"/>
      <c r="AB6149" s="21"/>
      <c r="AC6149" s="21"/>
      <c r="AD6149" s="21"/>
      <c r="AE6149" s="6"/>
      <c r="AF6149" s="6"/>
      <c r="AG6149" s="6"/>
      <c r="AH6149" s="6"/>
    </row>
    <row r="6150" spans="1:34" x14ac:dyDescent="0.35">
      <c r="A6150" s="20"/>
      <c r="B6150" s="6"/>
      <c r="C6150" s="6"/>
      <c r="D6150" s="6"/>
      <c r="E6150" s="6"/>
      <c r="F6150" s="6"/>
      <c r="G6150" s="6"/>
      <c r="H6150" s="6"/>
      <c r="I6150" s="6"/>
      <c r="J6150" s="6"/>
      <c r="K6150" s="6"/>
      <c r="L6150" s="6"/>
      <c r="M6150" s="6"/>
      <c r="N6150" s="6"/>
      <c r="O6150" s="6"/>
      <c r="P6150" s="6"/>
      <c r="Q6150" s="6"/>
      <c r="R6150" s="6"/>
      <c r="S6150" s="6"/>
      <c r="T6150" s="6"/>
      <c r="U6150" s="6"/>
      <c r="V6150" s="6"/>
      <c r="W6150" s="6"/>
      <c r="X6150" s="6"/>
      <c r="Y6150" s="6"/>
      <c r="Z6150" s="6"/>
      <c r="AA6150" s="6"/>
      <c r="AB6150" s="21"/>
      <c r="AC6150" s="21"/>
      <c r="AD6150" s="21"/>
      <c r="AE6150" s="6"/>
      <c r="AF6150" s="6"/>
      <c r="AG6150" s="6"/>
      <c r="AH6150" s="6"/>
    </row>
    <row r="6151" spans="1:34" x14ac:dyDescent="0.35">
      <c r="A6151" s="20"/>
      <c r="B6151" s="6"/>
      <c r="C6151" s="6"/>
      <c r="D6151" s="6"/>
      <c r="E6151" s="6"/>
      <c r="F6151" s="6"/>
      <c r="G6151" s="6"/>
      <c r="H6151" s="6"/>
      <c r="I6151" s="6"/>
      <c r="J6151" s="6"/>
      <c r="K6151" s="6"/>
      <c r="L6151" s="6"/>
      <c r="M6151" s="6"/>
      <c r="N6151" s="6"/>
      <c r="O6151" s="6"/>
      <c r="P6151" s="6"/>
      <c r="Q6151" s="6"/>
      <c r="R6151" s="6"/>
      <c r="S6151" s="6"/>
      <c r="T6151" s="6"/>
      <c r="U6151" s="6"/>
      <c r="V6151" s="6"/>
      <c r="W6151" s="6"/>
      <c r="X6151" s="6"/>
      <c r="Y6151" s="6"/>
      <c r="Z6151" s="6"/>
      <c r="AA6151" s="6"/>
      <c r="AB6151" s="21"/>
      <c r="AC6151" s="21"/>
      <c r="AD6151" s="21"/>
      <c r="AE6151" s="6"/>
      <c r="AF6151" s="6"/>
      <c r="AG6151" s="6"/>
      <c r="AH6151" s="6"/>
    </row>
    <row r="6152" spans="1:34" x14ac:dyDescent="0.35">
      <c r="A6152" s="20"/>
      <c r="B6152" s="6"/>
      <c r="C6152" s="6"/>
      <c r="D6152" s="6"/>
      <c r="E6152" s="6"/>
      <c r="F6152" s="6"/>
      <c r="G6152" s="6"/>
      <c r="H6152" s="6"/>
      <c r="I6152" s="6"/>
      <c r="J6152" s="6"/>
      <c r="K6152" s="6"/>
      <c r="L6152" s="6"/>
      <c r="M6152" s="6"/>
      <c r="N6152" s="6"/>
      <c r="O6152" s="6"/>
      <c r="P6152" s="6"/>
      <c r="Q6152" s="6"/>
      <c r="R6152" s="6"/>
      <c r="S6152" s="6"/>
      <c r="T6152" s="6"/>
      <c r="U6152" s="6"/>
      <c r="V6152" s="6"/>
      <c r="W6152" s="6"/>
      <c r="X6152" s="6"/>
      <c r="Y6152" s="6"/>
      <c r="Z6152" s="6"/>
      <c r="AA6152" s="6"/>
      <c r="AB6152" s="21"/>
      <c r="AC6152" s="21"/>
      <c r="AD6152" s="21"/>
      <c r="AE6152" s="6"/>
      <c r="AF6152" s="6"/>
      <c r="AG6152" s="6"/>
      <c r="AH6152" s="6"/>
    </row>
    <row r="6153" spans="1:34" x14ac:dyDescent="0.35">
      <c r="A6153" s="20"/>
      <c r="B6153" s="6"/>
      <c r="C6153" s="6"/>
      <c r="D6153" s="6"/>
      <c r="E6153" s="6"/>
      <c r="F6153" s="6"/>
      <c r="G6153" s="6"/>
      <c r="H6153" s="6"/>
      <c r="I6153" s="6"/>
      <c r="J6153" s="6"/>
      <c r="K6153" s="6"/>
      <c r="L6153" s="6"/>
      <c r="M6153" s="6"/>
      <c r="N6153" s="6"/>
      <c r="O6153" s="6"/>
      <c r="P6153" s="6"/>
      <c r="Q6153" s="6"/>
      <c r="R6153" s="6"/>
      <c r="S6153" s="6"/>
      <c r="T6153" s="6"/>
      <c r="U6153" s="6"/>
      <c r="V6153" s="6"/>
      <c r="W6153" s="6"/>
      <c r="X6153" s="6"/>
      <c r="Y6153" s="6"/>
      <c r="Z6153" s="6"/>
      <c r="AA6153" s="6"/>
      <c r="AB6153" s="21"/>
      <c r="AC6153" s="21"/>
      <c r="AD6153" s="21"/>
      <c r="AE6153" s="6"/>
      <c r="AF6153" s="6"/>
      <c r="AG6153" s="6"/>
      <c r="AH6153" s="6"/>
    </row>
    <row r="6154" spans="1:34" x14ac:dyDescent="0.35">
      <c r="A6154" s="20"/>
      <c r="B6154" s="6"/>
      <c r="C6154" s="6"/>
      <c r="D6154" s="6"/>
      <c r="E6154" s="6"/>
      <c r="F6154" s="6"/>
      <c r="G6154" s="6"/>
      <c r="H6154" s="6"/>
      <c r="I6154" s="6"/>
      <c r="J6154" s="6"/>
      <c r="K6154" s="6"/>
      <c r="L6154" s="6"/>
      <c r="M6154" s="6"/>
      <c r="N6154" s="6"/>
      <c r="O6154" s="6"/>
      <c r="P6154" s="6"/>
      <c r="Q6154" s="6"/>
      <c r="R6154" s="6"/>
      <c r="S6154" s="6"/>
      <c r="T6154" s="6"/>
      <c r="U6154" s="6"/>
      <c r="V6154" s="6"/>
      <c r="W6154" s="6"/>
      <c r="X6154" s="6"/>
      <c r="Y6154" s="6"/>
      <c r="Z6154" s="6"/>
      <c r="AA6154" s="6"/>
      <c r="AB6154" s="21"/>
      <c r="AC6154" s="21"/>
      <c r="AD6154" s="21"/>
      <c r="AE6154" s="6"/>
      <c r="AF6154" s="6"/>
      <c r="AG6154" s="6"/>
      <c r="AH6154" s="6"/>
    </row>
    <row r="6155" spans="1:34" x14ac:dyDescent="0.35">
      <c r="A6155" s="20"/>
      <c r="B6155" s="6"/>
      <c r="C6155" s="6"/>
      <c r="D6155" s="6"/>
      <c r="E6155" s="6"/>
      <c r="F6155" s="6"/>
      <c r="G6155" s="6"/>
      <c r="H6155" s="6"/>
      <c r="I6155" s="6"/>
      <c r="J6155" s="6"/>
      <c r="K6155" s="6"/>
      <c r="L6155" s="6"/>
      <c r="M6155" s="6"/>
      <c r="N6155" s="6"/>
      <c r="O6155" s="6"/>
      <c r="P6155" s="6"/>
      <c r="Q6155" s="6"/>
      <c r="R6155" s="6"/>
      <c r="S6155" s="6"/>
      <c r="T6155" s="6"/>
      <c r="U6155" s="6"/>
      <c r="V6155" s="6"/>
      <c r="W6155" s="6"/>
      <c r="X6155" s="6"/>
      <c r="Y6155" s="6"/>
      <c r="Z6155" s="6"/>
      <c r="AA6155" s="6"/>
      <c r="AB6155" s="21"/>
      <c r="AC6155" s="21"/>
      <c r="AD6155" s="21"/>
      <c r="AE6155" s="6"/>
      <c r="AF6155" s="6"/>
      <c r="AG6155" s="6"/>
      <c r="AH6155" s="6"/>
    </row>
    <row r="6156" spans="1:34" x14ac:dyDescent="0.35">
      <c r="A6156" s="20"/>
      <c r="B6156" s="6"/>
      <c r="C6156" s="6"/>
      <c r="D6156" s="6"/>
      <c r="E6156" s="6"/>
      <c r="F6156" s="6"/>
      <c r="G6156" s="6"/>
      <c r="H6156" s="6"/>
      <c r="I6156" s="6"/>
      <c r="J6156" s="6"/>
      <c r="K6156" s="6"/>
      <c r="L6156" s="6"/>
      <c r="M6156" s="6"/>
      <c r="N6156" s="6"/>
      <c r="O6156" s="6"/>
      <c r="P6156" s="6"/>
      <c r="Q6156" s="6"/>
      <c r="R6156" s="6"/>
      <c r="S6156" s="6"/>
      <c r="T6156" s="6"/>
      <c r="U6156" s="6"/>
      <c r="V6156" s="6"/>
      <c r="W6156" s="6"/>
      <c r="X6156" s="6"/>
      <c r="Y6156" s="6"/>
      <c r="Z6156" s="6"/>
      <c r="AA6156" s="6"/>
      <c r="AB6156" s="21"/>
      <c r="AC6156" s="21"/>
      <c r="AD6156" s="21"/>
      <c r="AE6156" s="6"/>
      <c r="AF6156" s="6"/>
      <c r="AG6156" s="6"/>
      <c r="AH6156" s="6"/>
    </row>
    <row r="6157" spans="1:34" x14ac:dyDescent="0.35">
      <c r="A6157" s="20"/>
      <c r="B6157" s="6"/>
      <c r="C6157" s="6"/>
      <c r="D6157" s="6"/>
      <c r="E6157" s="6"/>
      <c r="F6157" s="6"/>
      <c r="G6157" s="6"/>
      <c r="H6157" s="6"/>
      <c r="I6157" s="6"/>
      <c r="J6157" s="6"/>
      <c r="K6157" s="6"/>
      <c r="L6157" s="6"/>
      <c r="M6157" s="6"/>
      <c r="N6157" s="6"/>
      <c r="O6157" s="6"/>
      <c r="P6157" s="6"/>
      <c r="Q6157" s="6"/>
      <c r="R6157" s="6"/>
      <c r="S6157" s="6"/>
      <c r="T6157" s="6"/>
      <c r="U6157" s="6"/>
      <c r="V6157" s="6"/>
      <c r="W6157" s="6"/>
      <c r="X6157" s="6"/>
      <c r="Y6157" s="6"/>
      <c r="Z6157" s="6"/>
      <c r="AA6157" s="6"/>
      <c r="AB6157" s="21"/>
      <c r="AC6157" s="21"/>
      <c r="AD6157" s="21"/>
      <c r="AE6157" s="6"/>
      <c r="AF6157" s="6"/>
      <c r="AG6157" s="6"/>
      <c r="AH6157" s="6"/>
    </row>
    <row r="6158" spans="1:34" x14ac:dyDescent="0.35">
      <c r="A6158" s="20"/>
      <c r="B6158" s="6"/>
      <c r="C6158" s="6"/>
      <c r="D6158" s="6"/>
      <c r="E6158" s="6"/>
      <c r="F6158" s="6"/>
      <c r="G6158" s="6"/>
      <c r="H6158" s="6"/>
      <c r="I6158" s="6"/>
      <c r="J6158" s="6"/>
      <c r="K6158" s="6"/>
      <c r="L6158" s="6"/>
      <c r="M6158" s="6"/>
      <c r="N6158" s="6"/>
      <c r="O6158" s="6"/>
      <c r="P6158" s="6"/>
      <c r="Q6158" s="6"/>
      <c r="R6158" s="6"/>
      <c r="S6158" s="6"/>
      <c r="T6158" s="6"/>
      <c r="U6158" s="6"/>
      <c r="V6158" s="6"/>
      <c r="W6158" s="6"/>
      <c r="X6158" s="6"/>
      <c r="Y6158" s="6"/>
      <c r="Z6158" s="6"/>
      <c r="AA6158" s="6"/>
      <c r="AB6158" s="21"/>
      <c r="AC6158" s="21"/>
      <c r="AD6158" s="21"/>
      <c r="AE6158" s="6"/>
      <c r="AF6158" s="6"/>
      <c r="AG6158" s="6"/>
      <c r="AH6158" s="6"/>
    </row>
    <row r="6159" spans="1:34" x14ac:dyDescent="0.35">
      <c r="A6159" s="20"/>
      <c r="B6159" s="6"/>
      <c r="C6159" s="6"/>
      <c r="D6159" s="6"/>
      <c r="E6159" s="6"/>
      <c r="F6159" s="6"/>
      <c r="G6159" s="6"/>
      <c r="H6159" s="6"/>
      <c r="I6159" s="6"/>
      <c r="J6159" s="6"/>
      <c r="K6159" s="6"/>
      <c r="L6159" s="6"/>
      <c r="M6159" s="6"/>
      <c r="N6159" s="6"/>
      <c r="O6159" s="6"/>
      <c r="P6159" s="6"/>
      <c r="Q6159" s="6"/>
      <c r="R6159" s="6"/>
      <c r="S6159" s="6"/>
      <c r="T6159" s="6"/>
      <c r="U6159" s="6"/>
      <c r="V6159" s="6"/>
      <c r="W6159" s="6"/>
      <c r="X6159" s="6"/>
      <c r="Y6159" s="6"/>
      <c r="Z6159" s="6"/>
      <c r="AA6159" s="6"/>
      <c r="AB6159" s="21"/>
      <c r="AC6159" s="21"/>
      <c r="AD6159" s="21"/>
      <c r="AE6159" s="6"/>
      <c r="AF6159" s="6"/>
      <c r="AG6159" s="6"/>
      <c r="AH6159" s="6"/>
    </row>
    <row r="6160" spans="1:34" x14ac:dyDescent="0.35">
      <c r="A6160" s="20"/>
      <c r="B6160" s="6"/>
      <c r="C6160" s="6"/>
      <c r="D6160" s="6"/>
      <c r="E6160" s="6"/>
      <c r="F6160" s="6"/>
      <c r="G6160" s="6"/>
      <c r="H6160" s="6"/>
      <c r="I6160" s="6"/>
      <c r="J6160" s="6"/>
      <c r="K6160" s="6"/>
      <c r="L6160" s="6"/>
      <c r="M6160" s="6"/>
      <c r="N6160" s="6"/>
      <c r="O6160" s="6"/>
      <c r="P6160" s="6"/>
      <c r="Q6160" s="6"/>
      <c r="R6160" s="6"/>
      <c r="S6160" s="6"/>
      <c r="T6160" s="6"/>
      <c r="U6160" s="6"/>
      <c r="V6160" s="6"/>
      <c r="W6160" s="6"/>
      <c r="X6160" s="6"/>
      <c r="Y6160" s="6"/>
      <c r="Z6160" s="6"/>
      <c r="AA6160" s="6"/>
      <c r="AB6160" s="21"/>
      <c r="AC6160" s="21"/>
      <c r="AD6160" s="21"/>
      <c r="AE6160" s="6"/>
      <c r="AF6160" s="6"/>
      <c r="AG6160" s="6"/>
      <c r="AH6160" s="6"/>
    </row>
    <row r="6161" spans="1:34" x14ac:dyDescent="0.35">
      <c r="A6161" s="20"/>
      <c r="B6161" s="6"/>
      <c r="C6161" s="6"/>
      <c r="D6161" s="6"/>
      <c r="E6161" s="6"/>
      <c r="F6161" s="6"/>
      <c r="G6161" s="6"/>
      <c r="H6161" s="6"/>
      <c r="I6161" s="6"/>
      <c r="J6161" s="6"/>
      <c r="K6161" s="6"/>
      <c r="L6161" s="6"/>
      <c r="M6161" s="6"/>
      <c r="N6161" s="6"/>
      <c r="O6161" s="6"/>
      <c r="P6161" s="6"/>
      <c r="Q6161" s="6"/>
      <c r="R6161" s="6"/>
      <c r="S6161" s="6"/>
      <c r="T6161" s="6"/>
      <c r="U6161" s="6"/>
      <c r="V6161" s="6"/>
      <c r="W6161" s="6"/>
      <c r="X6161" s="6"/>
      <c r="Y6161" s="6"/>
      <c r="Z6161" s="6"/>
      <c r="AA6161" s="6"/>
      <c r="AB6161" s="21"/>
      <c r="AC6161" s="21"/>
      <c r="AD6161" s="21"/>
      <c r="AE6161" s="6"/>
      <c r="AF6161" s="6"/>
      <c r="AG6161" s="6"/>
      <c r="AH6161" s="6"/>
    </row>
    <row r="6162" spans="1:34" x14ac:dyDescent="0.35">
      <c r="A6162" s="20"/>
      <c r="B6162" s="6"/>
      <c r="C6162" s="6"/>
      <c r="D6162" s="6"/>
      <c r="E6162" s="6"/>
      <c r="F6162" s="6"/>
      <c r="G6162" s="6"/>
      <c r="H6162" s="6"/>
      <c r="I6162" s="6"/>
      <c r="J6162" s="6"/>
      <c r="K6162" s="6"/>
      <c r="L6162" s="6"/>
      <c r="M6162" s="6"/>
      <c r="N6162" s="6"/>
      <c r="O6162" s="6"/>
      <c r="P6162" s="6"/>
      <c r="Q6162" s="6"/>
      <c r="R6162" s="6"/>
      <c r="S6162" s="6"/>
      <c r="T6162" s="6"/>
      <c r="U6162" s="6"/>
      <c r="V6162" s="6"/>
      <c r="W6162" s="6"/>
      <c r="X6162" s="6"/>
      <c r="Y6162" s="6"/>
      <c r="Z6162" s="6"/>
      <c r="AA6162" s="6"/>
      <c r="AB6162" s="21"/>
      <c r="AC6162" s="21"/>
      <c r="AD6162" s="21"/>
      <c r="AE6162" s="6"/>
      <c r="AF6162" s="6"/>
      <c r="AG6162" s="6"/>
      <c r="AH6162" s="6"/>
    </row>
    <row r="6163" spans="1:34" x14ac:dyDescent="0.35">
      <c r="A6163" s="20"/>
      <c r="B6163" s="6"/>
      <c r="C6163" s="6"/>
      <c r="D6163" s="6"/>
      <c r="E6163" s="6"/>
      <c r="F6163" s="6"/>
      <c r="G6163" s="6"/>
      <c r="H6163" s="6"/>
      <c r="I6163" s="6"/>
      <c r="J6163" s="6"/>
      <c r="K6163" s="6"/>
      <c r="L6163" s="6"/>
      <c r="M6163" s="6"/>
      <c r="N6163" s="6"/>
      <c r="O6163" s="6"/>
      <c r="P6163" s="6"/>
      <c r="Q6163" s="6"/>
      <c r="R6163" s="6"/>
      <c r="S6163" s="6"/>
      <c r="T6163" s="6"/>
      <c r="U6163" s="6"/>
      <c r="V6163" s="6"/>
      <c r="W6163" s="6"/>
      <c r="X6163" s="6"/>
      <c r="Y6163" s="6"/>
      <c r="Z6163" s="6"/>
      <c r="AA6163" s="6"/>
      <c r="AB6163" s="21"/>
      <c r="AC6163" s="21"/>
      <c r="AD6163" s="21"/>
      <c r="AE6163" s="6"/>
      <c r="AF6163" s="6"/>
      <c r="AG6163" s="6"/>
      <c r="AH6163" s="6"/>
    </row>
    <row r="6164" spans="1:34" x14ac:dyDescent="0.35">
      <c r="A6164" s="20"/>
      <c r="B6164" s="6"/>
      <c r="C6164" s="6"/>
      <c r="D6164" s="6"/>
      <c r="E6164" s="6"/>
      <c r="F6164" s="6"/>
      <c r="G6164" s="6"/>
      <c r="H6164" s="6"/>
      <c r="I6164" s="6"/>
      <c r="J6164" s="6"/>
      <c r="K6164" s="6"/>
      <c r="L6164" s="6"/>
      <c r="M6164" s="6"/>
      <c r="N6164" s="6"/>
      <c r="O6164" s="6"/>
      <c r="P6164" s="6"/>
      <c r="Q6164" s="6"/>
      <c r="R6164" s="6"/>
      <c r="S6164" s="6"/>
      <c r="T6164" s="6"/>
      <c r="U6164" s="6"/>
      <c r="V6164" s="6"/>
      <c r="W6164" s="6"/>
      <c r="X6164" s="6"/>
      <c r="Y6164" s="6"/>
      <c r="Z6164" s="6"/>
      <c r="AA6164" s="6"/>
      <c r="AB6164" s="21"/>
      <c r="AC6164" s="21"/>
      <c r="AD6164" s="21"/>
      <c r="AE6164" s="6"/>
      <c r="AF6164" s="6"/>
      <c r="AG6164" s="6"/>
      <c r="AH6164" s="6"/>
    </row>
    <row r="6165" spans="1:34" x14ac:dyDescent="0.35">
      <c r="A6165" s="20"/>
      <c r="B6165" s="6"/>
      <c r="C6165" s="6"/>
      <c r="D6165" s="6"/>
      <c r="E6165" s="6"/>
      <c r="F6165" s="6"/>
      <c r="G6165" s="6"/>
      <c r="H6165" s="6"/>
      <c r="I6165" s="6"/>
      <c r="J6165" s="6"/>
      <c r="K6165" s="6"/>
      <c r="L6165" s="6"/>
      <c r="M6165" s="6"/>
      <c r="N6165" s="6"/>
      <c r="O6165" s="6"/>
      <c r="P6165" s="6"/>
      <c r="Q6165" s="6"/>
      <c r="R6165" s="6"/>
      <c r="S6165" s="6"/>
      <c r="T6165" s="6"/>
      <c r="U6165" s="6"/>
      <c r="V6165" s="6"/>
      <c r="W6165" s="6"/>
      <c r="X6165" s="6"/>
      <c r="Y6165" s="6"/>
      <c r="Z6165" s="6"/>
      <c r="AA6165" s="6"/>
      <c r="AB6165" s="21"/>
      <c r="AC6165" s="21"/>
      <c r="AD6165" s="21"/>
      <c r="AE6165" s="6"/>
      <c r="AF6165" s="6"/>
      <c r="AG6165" s="6"/>
      <c r="AH6165" s="6"/>
    </row>
    <row r="6166" spans="1:34" x14ac:dyDescent="0.35">
      <c r="A6166" s="20"/>
      <c r="B6166" s="6"/>
      <c r="C6166" s="6"/>
      <c r="D6166" s="6"/>
      <c r="E6166" s="6"/>
      <c r="F6166" s="6"/>
      <c r="G6166" s="6"/>
      <c r="H6166" s="6"/>
      <c r="I6166" s="6"/>
      <c r="J6166" s="6"/>
      <c r="K6166" s="6"/>
      <c r="L6166" s="6"/>
      <c r="M6166" s="6"/>
      <c r="N6166" s="6"/>
      <c r="O6166" s="6"/>
      <c r="P6166" s="6"/>
      <c r="Q6166" s="6"/>
      <c r="R6166" s="6"/>
      <c r="S6166" s="6"/>
      <c r="T6166" s="6"/>
      <c r="U6166" s="6"/>
      <c r="V6166" s="6"/>
      <c r="W6166" s="6"/>
      <c r="X6166" s="6"/>
      <c r="Y6166" s="6"/>
      <c r="Z6166" s="6"/>
      <c r="AA6166" s="6"/>
      <c r="AB6166" s="21"/>
      <c r="AC6166" s="21"/>
      <c r="AD6166" s="21"/>
      <c r="AE6166" s="6"/>
      <c r="AF6166" s="6"/>
      <c r="AG6166" s="6"/>
      <c r="AH6166" s="6"/>
    </row>
    <row r="6167" spans="1:34" x14ac:dyDescent="0.35">
      <c r="A6167" s="20"/>
      <c r="B6167" s="6"/>
      <c r="C6167" s="6"/>
      <c r="D6167" s="6"/>
      <c r="E6167" s="6"/>
      <c r="F6167" s="6"/>
      <c r="G6167" s="6"/>
      <c r="H6167" s="6"/>
      <c r="I6167" s="6"/>
      <c r="J6167" s="6"/>
      <c r="K6167" s="6"/>
      <c r="L6167" s="6"/>
      <c r="M6167" s="6"/>
      <c r="N6167" s="6"/>
      <c r="O6167" s="6"/>
      <c r="P6167" s="6"/>
      <c r="Q6167" s="6"/>
      <c r="R6167" s="6"/>
      <c r="S6167" s="6"/>
      <c r="T6167" s="6"/>
      <c r="U6167" s="6"/>
      <c r="V6167" s="6"/>
      <c r="W6167" s="6"/>
      <c r="X6167" s="6"/>
      <c r="Y6167" s="6"/>
      <c r="Z6167" s="6"/>
      <c r="AA6167" s="6"/>
      <c r="AB6167" s="21"/>
      <c r="AC6167" s="21"/>
      <c r="AD6167" s="21"/>
      <c r="AE6167" s="6"/>
      <c r="AF6167" s="6"/>
      <c r="AG6167" s="6"/>
      <c r="AH6167" s="6"/>
    </row>
    <row r="6168" spans="1:34" x14ac:dyDescent="0.35">
      <c r="A6168" s="20"/>
      <c r="B6168" s="6"/>
      <c r="C6168" s="6"/>
      <c r="D6168" s="6"/>
      <c r="E6168" s="6"/>
      <c r="F6168" s="6"/>
      <c r="G6168" s="6"/>
      <c r="H6168" s="6"/>
      <c r="I6168" s="6"/>
      <c r="J6168" s="6"/>
      <c r="K6168" s="6"/>
      <c r="L6168" s="6"/>
      <c r="M6168" s="6"/>
      <c r="N6168" s="6"/>
      <c r="O6168" s="6"/>
      <c r="P6168" s="6"/>
      <c r="Q6168" s="6"/>
      <c r="R6168" s="6"/>
      <c r="S6168" s="6"/>
      <c r="T6168" s="6"/>
      <c r="U6168" s="6"/>
      <c r="V6168" s="6"/>
      <c r="W6168" s="6"/>
      <c r="X6168" s="6"/>
      <c r="Y6168" s="6"/>
      <c r="Z6168" s="6"/>
      <c r="AA6168" s="6"/>
      <c r="AB6168" s="21"/>
      <c r="AC6168" s="21"/>
      <c r="AD6168" s="21"/>
      <c r="AE6168" s="6"/>
      <c r="AF6168" s="6"/>
      <c r="AG6168" s="6"/>
      <c r="AH6168" s="6"/>
    </row>
    <row r="6169" spans="1:34" x14ac:dyDescent="0.35">
      <c r="A6169" s="20"/>
      <c r="B6169" s="6"/>
      <c r="C6169" s="6"/>
      <c r="D6169" s="6"/>
      <c r="E6169" s="6"/>
      <c r="F6169" s="6"/>
      <c r="G6169" s="6"/>
      <c r="H6169" s="6"/>
      <c r="I6169" s="6"/>
      <c r="J6169" s="6"/>
      <c r="K6169" s="6"/>
      <c r="L6169" s="6"/>
      <c r="M6169" s="6"/>
      <c r="N6169" s="6"/>
      <c r="O6169" s="6"/>
      <c r="P6169" s="6"/>
      <c r="Q6169" s="6"/>
      <c r="R6169" s="6"/>
      <c r="S6169" s="6"/>
      <c r="T6169" s="6"/>
      <c r="U6169" s="6"/>
      <c r="V6169" s="6"/>
      <c r="W6169" s="6"/>
      <c r="X6169" s="6"/>
      <c r="Y6169" s="6"/>
      <c r="Z6169" s="6"/>
      <c r="AA6169" s="6"/>
      <c r="AB6169" s="21"/>
      <c r="AC6169" s="21"/>
      <c r="AD6169" s="21"/>
      <c r="AE6169" s="6"/>
      <c r="AF6169" s="6"/>
      <c r="AG6169" s="6"/>
      <c r="AH6169" s="6"/>
    </row>
    <row r="6170" spans="1:34" x14ac:dyDescent="0.35">
      <c r="A6170" s="20"/>
      <c r="B6170" s="6"/>
      <c r="C6170" s="6"/>
      <c r="D6170" s="6"/>
      <c r="E6170" s="6"/>
      <c r="F6170" s="6"/>
      <c r="G6170" s="6"/>
      <c r="H6170" s="6"/>
      <c r="I6170" s="6"/>
      <c r="J6170" s="6"/>
      <c r="K6170" s="6"/>
      <c r="L6170" s="6"/>
      <c r="M6170" s="6"/>
      <c r="N6170" s="6"/>
      <c r="O6170" s="6"/>
      <c r="P6170" s="6"/>
      <c r="Q6170" s="6"/>
      <c r="R6170" s="6"/>
      <c r="S6170" s="6"/>
      <c r="T6170" s="6"/>
      <c r="U6170" s="6"/>
      <c r="V6170" s="6"/>
      <c r="W6170" s="6"/>
      <c r="X6170" s="6"/>
      <c r="Y6170" s="6"/>
      <c r="Z6170" s="6"/>
      <c r="AA6170" s="6"/>
      <c r="AB6170" s="21"/>
      <c r="AC6170" s="21"/>
      <c r="AD6170" s="21"/>
      <c r="AE6170" s="6"/>
      <c r="AF6170" s="6"/>
      <c r="AG6170" s="6"/>
      <c r="AH6170" s="6"/>
    </row>
    <row r="6171" spans="1:34" x14ac:dyDescent="0.35">
      <c r="A6171" s="20"/>
      <c r="B6171" s="6"/>
      <c r="C6171" s="6"/>
      <c r="D6171" s="6"/>
      <c r="E6171" s="6"/>
      <c r="F6171" s="6"/>
      <c r="G6171" s="6"/>
      <c r="H6171" s="6"/>
      <c r="I6171" s="6"/>
      <c r="J6171" s="6"/>
      <c r="K6171" s="6"/>
      <c r="L6171" s="6"/>
      <c r="M6171" s="6"/>
      <c r="N6171" s="6"/>
      <c r="O6171" s="6"/>
      <c r="P6171" s="6"/>
      <c r="Q6171" s="6"/>
      <c r="R6171" s="6"/>
      <c r="S6171" s="6"/>
      <c r="T6171" s="6"/>
      <c r="U6171" s="6"/>
      <c r="V6171" s="6"/>
      <c r="W6171" s="6"/>
      <c r="X6171" s="6"/>
      <c r="Y6171" s="6"/>
      <c r="Z6171" s="6"/>
      <c r="AA6171" s="6"/>
      <c r="AB6171" s="21"/>
      <c r="AC6171" s="21"/>
      <c r="AD6171" s="21"/>
      <c r="AE6171" s="6"/>
      <c r="AF6171" s="6"/>
      <c r="AG6171" s="6"/>
      <c r="AH6171" s="6"/>
    </row>
    <row r="6172" spans="1:34" x14ac:dyDescent="0.35">
      <c r="A6172" s="20"/>
      <c r="B6172" s="6"/>
      <c r="C6172" s="6"/>
      <c r="D6172" s="6"/>
      <c r="E6172" s="6"/>
      <c r="F6172" s="6"/>
      <c r="G6172" s="6"/>
      <c r="H6172" s="6"/>
      <c r="I6172" s="6"/>
      <c r="J6172" s="6"/>
      <c r="K6172" s="6"/>
      <c r="L6172" s="6"/>
      <c r="M6172" s="6"/>
      <c r="N6172" s="6"/>
      <c r="O6172" s="6"/>
      <c r="P6172" s="6"/>
      <c r="Q6172" s="6"/>
      <c r="R6172" s="6"/>
      <c r="S6172" s="6"/>
      <c r="T6172" s="6"/>
      <c r="U6172" s="6"/>
      <c r="V6172" s="6"/>
      <c r="W6172" s="6"/>
      <c r="X6172" s="6"/>
      <c r="Y6172" s="6"/>
      <c r="Z6172" s="6"/>
      <c r="AA6172" s="6"/>
      <c r="AB6172" s="21"/>
      <c r="AC6172" s="21"/>
      <c r="AD6172" s="21"/>
      <c r="AE6172" s="6"/>
      <c r="AF6172" s="6"/>
      <c r="AG6172" s="6"/>
      <c r="AH6172" s="6"/>
    </row>
    <row r="6173" spans="1:34" x14ac:dyDescent="0.35">
      <c r="A6173" s="20"/>
      <c r="B6173" s="6"/>
      <c r="C6173" s="6"/>
      <c r="D6173" s="6"/>
      <c r="E6173" s="6"/>
      <c r="F6173" s="6"/>
      <c r="G6173" s="6"/>
      <c r="H6173" s="6"/>
      <c r="I6173" s="6"/>
      <c r="J6173" s="6"/>
      <c r="K6173" s="6"/>
      <c r="L6173" s="6"/>
      <c r="M6173" s="6"/>
      <c r="N6173" s="6"/>
      <c r="O6173" s="6"/>
      <c r="P6173" s="6"/>
      <c r="Q6173" s="6"/>
      <c r="R6173" s="6"/>
      <c r="S6173" s="6"/>
      <c r="T6173" s="6"/>
      <c r="U6173" s="6"/>
      <c r="V6173" s="6"/>
      <c r="W6173" s="6"/>
      <c r="X6173" s="6"/>
      <c r="Y6173" s="6"/>
      <c r="Z6173" s="6"/>
      <c r="AA6173" s="6"/>
      <c r="AB6173" s="21"/>
      <c r="AC6173" s="21"/>
      <c r="AD6173" s="21"/>
      <c r="AE6173" s="6"/>
      <c r="AF6173" s="6"/>
      <c r="AG6173" s="6"/>
      <c r="AH6173" s="6"/>
    </row>
    <row r="6174" spans="1:34" x14ac:dyDescent="0.35">
      <c r="A6174" s="20"/>
      <c r="B6174" s="6"/>
      <c r="C6174" s="6"/>
      <c r="D6174" s="6"/>
      <c r="E6174" s="6"/>
      <c r="F6174" s="6"/>
      <c r="G6174" s="6"/>
      <c r="H6174" s="6"/>
      <c r="I6174" s="6"/>
      <c r="J6174" s="6"/>
      <c r="K6174" s="6"/>
      <c r="L6174" s="6"/>
      <c r="M6174" s="6"/>
      <c r="N6174" s="6"/>
      <c r="O6174" s="6"/>
      <c r="P6174" s="6"/>
      <c r="Q6174" s="6"/>
      <c r="R6174" s="6"/>
      <c r="S6174" s="6"/>
      <c r="T6174" s="6"/>
      <c r="U6174" s="6"/>
      <c r="V6174" s="6"/>
      <c r="W6174" s="6"/>
      <c r="X6174" s="6"/>
      <c r="Y6174" s="6"/>
      <c r="Z6174" s="6"/>
      <c r="AA6174" s="6"/>
      <c r="AB6174" s="21"/>
      <c r="AC6174" s="21"/>
      <c r="AD6174" s="21"/>
      <c r="AE6174" s="6"/>
      <c r="AF6174" s="6"/>
      <c r="AG6174" s="6"/>
      <c r="AH6174" s="6"/>
    </row>
    <row r="6175" spans="1:34" x14ac:dyDescent="0.35">
      <c r="A6175" s="20"/>
      <c r="B6175" s="6"/>
      <c r="C6175" s="6"/>
      <c r="D6175" s="6"/>
      <c r="E6175" s="6"/>
      <c r="F6175" s="6"/>
      <c r="G6175" s="6"/>
      <c r="H6175" s="6"/>
      <c r="I6175" s="6"/>
      <c r="J6175" s="6"/>
      <c r="K6175" s="6"/>
      <c r="L6175" s="6"/>
      <c r="M6175" s="6"/>
      <c r="N6175" s="6"/>
      <c r="O6175" s="6"/>
      <c r="P6175" s="6"/>
      <c r="Q6175" s="6"/>
      <c r="R6175" s="6"/>
      <c r="S6175" s="6"/>
      <c r="T6175" s="6"/>
      <c r="U6175" s="6"/>
      <c r="V6175" s="6"/>
      <c r="W6175" s="6"/>
      <c r="X6175" s="6"/>
      <c r="Y6175" s="6"/>
      <c r="Z6175" s="6"/>
      <c r="AA6175" s="6"/>
      <c r="AB6175" s="21"/>
      <c r="AC6175" s="21"/>
      <c r="AD6175" s="21"/>
      <c r="AE6175" s="6"/>
      <c r="AF6175" s="6"/>
      <c r="AG6175" s="6"/>
      <c r="AH6175" s="6"/>
    </row>
    <row r="6176" spans="1:34" x14ac:dyDescent="0.35">
      <c r="A6176" s="20"/>
      <c r="B6176" s="6"/>
      <c r="C6176" s="6"/>
      <c r="D6176" s="6"/>
      <c r="E6176" s="6"/>
      <c r="F6176" s="6"/>
      <c r="G6176" s="6"/>
      <c r="H6176" s="6"/>
      <c r="I6176" s="6"/>
      <c r="J6176" s="6"/>
      <c r="K6176" s="6"/>
      <c r="L6176" s="6"/>
      <c r="M6176" s="6"/>
      <c r="N6176" s="6"/>
      <c r="O6176" s="6"/>
      <c r="P6176" s="6"/>
      <c r="Q6176" s="6"/>
      <c r="R6176" s="6"/>
      <c r="S6176" s="6"/>
      <c r="T6176" s="6"/>
      <c r="U6176" s="6"/>
      <c r="V6176" s="6"/>
      <c r="W6176" s="6"/>
      <c r="X6176" s="6"/>
      <c r="Y6176" s="6"/>
      <c r="Z6176" s="6"/>
      <c r="AA6176" s="6"/>
      <c r="AB6176" s="21"/>
      <c r="AC6176" s="21"/>
      <c r="AD6176" s="21"/>
      <c r="AE6176" s="6"/>
      <c r="AF6176" s="6"/>
      <c r="AG6176" s="6"/>
      <c r="AH6176" s="6"/>
    </row>
    <row r="6177" spans="1:34" x14ac:dyDescent="0.35">
      <c r="A6177" s="20"/>
      <c r="B6177" s="6"/>
      <c r="C6177" s="6"/>
      <c r="D6177" s="6"/>
      <c r="E6177" s="6"/>
      <c r="F6177" s="6"/>
      <c r="G6177" s="6"/>
      <c r="H6177" s="6"/>
      <c r="I6177" s="6"/>
      <c r="J6177" s="6"/>
      <c r="K6177" s="6"/>
      <c r="L6177" s="6"/>
      <c r="M6177" s="6"/>
      <c r="N6177" s="6"/>
      <c r="O6177" s="6"/>
      <c r="P6177" s="6"/>
      <c r="Q6177" s="6"/>
      <c r="R6177" s="6"/>
      <c r="S6177" s="6"/>
      <c r="T6177" s="6"/>
      <c r="U6177" s="6"/>
      <c r="V6177" s="6"/>
      <c r="W6177" s="6"/>
      <c r="X6177" s="6"/>
      <c r="Y6177" s="6"/>
      <c r="Z6177" s="6"/>
      <c r="AA6177" s="6"/>
      <c r="AB6177" s="21"/>
      <c r="AC6177" s="21"/>
      <c r="AD6177" s="21"/>
      <c r="AE6177" s="6"/>
      <c r="AF6177" s="6"/>
      <c r="AG6177" s="6"/>
      <c r="AH6177" s="6"/>
    </row>
    <row r="6178" spans="1:34" x14ac:dyDescent="0.35">
      <c r="A6178" s="20"/>
      <c r="B6178" s="6"/>
      <c r="C6178" s="6"/>
      <c r="D6178" s="6"/>
      <c r="E6178" s="6"/>
      <c r="F6178" s="6"/>
      <c r="G6178" s="6"/>
      <c r="H6178" s="6"/>
      <c r="I6178" s="6"/>
      <c r="J6178" s="6"/>
      <c r="K6178" s="6"/>
      <c r="L6178" s="6"/>
      <c r="M6178" s="6"/>
      <c r="N6178" s="6"/>
      <c r="O6178" s="6"/>
      <c r="P6178" s="6"/>
      <c r="Q6178" s="6"/>
      <c r="R6178" s="6"/>
      <c r="S6178" s="6"/>
      <c r="T6178" s="6"/>
      <c r="U6178" s="6"/>
      <c r="V6178" s="6"/>
      <c r="W6178" s="6"/>
      <c r="X6178" s="6"/>
      <c r="Y6178" s="6"/>
      <c r="Z6178" s="6"/>
      <c r="AA6178" s="6"/>
      <c r="AB6178" s="21"/>
      <c r="AC6178" s="21"/>
      <c r="AD6178" s="21"/>
      <c r="AE6178" s="6"/>
      <c r="AF6178" s="6"/>
      <c r="AG6178" s="6"/>
      <c r="AH6178" s="6"/>
    </row>
    <row r="6179" spans="1:34" x14ac:dyDescent="0.35">
      <c r="A6179" s="20"/>
      <c r="B6179" s="6"/>
      <c r="C6179" s="6"/>
      <c r="D6179" s="6"/>
      <c r="E6179" s="6"/>
      <c r="F6179" s="6"/>
      <c r="G6179" s="6"/>
      <c r="H6179" s="6"/>
      <c r="I6179" s="6"/>
      <c r="J6179" s="6"/>
      <c r="K6179" s="6"/>
      <c r="L6179" s="6"/>
      <c r="M6179" s="6"/>
      <c r="N6179" s="6"/>
      <c r="O6179" s="6"/>
      <c r="P6179" s="6"/>
      <c r="Q6179" s="6"/>
      <c r="R6179" s="6"/>
      <c r="S6179" s="6"/>
      <c r="T6179" s="6"/>
      <c r="U6179" s="6"/>
      <c r="V6179" s="6"/>
      <c r="W6179" s="6"/>
      <c r="X6179" s="6"/>
      <c r="Y6179" s="6"/>
      <c r="Z6179" s="6"/>
      <c r="AA6179" s="6"/>
      <c r="AB6179" s="21"/>
      <c r="AC6179" s="21"/>
      <c r="AD6179" s="21"/>
      <c r="AE6179" s="6"/>
      <c r="AF6179" s="6"/>
      <c r="AG6179" s="6"/>
      <c r="AH6179" s="6"/>
    </row>
    <row r="6180" spans="1:34" x14ac:dyDescent="0.35">
      <c r="A6180" s="20"/>
      <c r="B6180" s="6"/>
      <c r="C6180" s="6"/>
      <c r="D6180" s="6"/>
      <c r="E6180" s="6"/>
      <c r="F6180" s="6"/>
      <c r="G6180" s="6"/>
      <c r="H6180" s="6"/>
      <c r="I6180" s="6"/>
      <c r="J6180" s="6"/>
      <c r="K6180" s="6"/>
      <c r="L6180" s="6"/>
      <c r="M6180" s="6"/>
      <c r="N6180" s="6"/>
      <c r="O6180" s="6"/>
      <c r="P6180" s="6"/>
      <c r="Q6180" s="6"/>
      <c r="R6180" s="6"/>
      <c r="S6180" s="6"/>
      <c r="T6180" s="6"/>
      <c r="U6180" s="6"/>
      <c r="V6180" s="6"/>
      <c r="W6180" s="6"/>
      <c r="X6180" s="6"/>
      <c r="Y6180" s="6"/>
      <c r="Z6180" s="6"/>
      <c r="AA6180" s="6"/>
      <c r="AB6180" s="21"/>
      <c r="AC6180" s="21"/>
      <c r="AD6180" s="21"/>
      <c r="AE6180" s="6"/>
      <c r="AF6180" s="6"/>
      <c r="AG6180" s="6"/>
      <c r="AH6180" s="6"/>
    </row>
    <row r="6181" spans="1:34" x14ac:dyDescent="0.35">
      <c r="A6181" s="20"/>
      <c r="B6181" s="6"/>
      <c r="C6181" s="6"/>
      <c r="D6181" s="6"/>
      <c r="E6181" s="6"/>
      <c r="F6181" s="6"/>
      <c r="G6181" s="6"/>
      <c r="H6181" s="6"/>
      <c r="I6181" s="6"/>
      <c r="J6181" s="6"/>
      <c r="K6181" s="6"/>
      <c r="L6181" s="6"/>
      <c r="M6181" s="6"/>
      <c r="N6181" s="6"/>
      <c r="O6181" s="6"/>
      <c r="P6181" s="6"/>
      <c r="Q6181" s="6"/>
      <c r="R6181" s="6"/>
      <c r="S6181" s="6"/>
      <c r="T6181" s="6"/>
      <c r="U6181" s="6"/>
      <c r="V6181" s="6"/>
      <c r="W6181" s="6"/>
      <c r="X6181" s="6"/>
      <c r="Y6181" s="6"/>
      <c r="Z6181" s="6"/>
      <c r="AA6181" s="6"/>
      <c r="AB6181" s="21"/>
      <c r="AC6181" s="21"/>
      <c r="AD6181" s="21"/>
      <c r="AE6181" s="6"/>
      <c r="AF6181" s="6"/>
      <c r="AG6181" s="6"/>
      <c r="AH6181" s="6"/>
    </row>
    <row r="6182" spans="1:34" x14ac:dyDescent="0.35">
      <c r="A6182" s="20"/>
      <c r="B6182" s="6"/>
      <c r="C6182" s="6"/>
      <c r="D6182" s="6"/>
      <c r="E6182" s="6"/>
      <c r="F6182" s="6"/>
      <c r="G6182" s="6"/>
      <c r="H6182" s="6"/>
      <c r="I6182" s="6"/>
      <c r="J6182" s="6"/>
      <c r="K6182" s="6"/>
      <c r="L6182" s="6"/>
      <c r="M6182" s="6"/>
      <c r="N6182" s="6"/>
      <c r="O6182" s="6"/>
      <c r="P6182" s="6"/>
      <c r="Q6182" s="6"/>
      <c r="R6182" s="6"/>
      <c r="S6182" s="6"/>
      <c r="T6182" s="6"/>
      <c r="U6182" s="6"/>
      <c r="V6182" s="6"/>
      <c r="W6182" s="6"/>
      <c r="X6182" s="6"/>
      <c r="Y6182" s="6"/>
      <c r="Z6182" s="6"/>
      <c r="AA6182" s="6"/>
      <c r="AB6182" s="21"/>
      <c r="AC6182" s="21"/>
      <c r="AD6182" s="21"/>
      <c r="AE6182" s="6"/>
      <c r="AF6182" s="6"/>
      <c r="AG6182" s="6"/>
      <c r="AH6182" s="6"/>
    </row>
    <row r="6183" spans="1:34" x14ac:dyDescent="0.35">
      <c r="A6183" s="20"/>
      <c r="B6183" s="6"/>
      <c r="C6183" s="6"/>
      <c r="D6183" s="6"/>
      <c r="E6183" s="6"/>
      <c r="F6183" s="6"/>
      <c r="G6183" s="6"/>
      <c r="H6183" s="6"/>
      <c r="I6183" s="6"/>
      <c r="J6183" s="6"/>
      <c r="K6183" s="6"/>
      <c r="L6183" s="6"/>
      <c r="M6183" s="6"/>
      <c r="N6183" s="6"/>
      <c r="O6183" s="6"/>
      <c r="P6183" s="6"/>
      <c r="Q6183" s="6"/>
      <c r="R6183" s="6"/>
      <c r="S6183" s="6"/>
      <c r="T6183" s="6"/>
      <c r="U6183" s="6"/>
      <c r="V6183" s="6"/>
      <c r="W6183" s="6"/>
      <c r="X6183" s="6"/>
      <c r="Y6183" s="6"/>
      <c r="Z6183" s="6"/>
      <c r="AA6183" s="6"/>
      <c r="AB6183" s="21"/>
      <c r="AC6183" s="21"/>
      <c r="AD6183" s="21"/>
      <c r="AE6183" s="6"/>
      <c r="AF6183" s="6"/>
      <c r="AG6183" s="6"/>
      <c r="AH6183" s="6"/>
    </row>
    <row r="6184" spans="1:34" x14ac:dyDescent="0.35">
      <c r="A6184" s="20"/>
      <c r="B6184" s="6"/>
      <c r="C6184" s="6"/>
      <c r="D6184" s="6"/>
      <c r="E6184" s="6"/>
      <c r="F6184" s="6"/>
      <c r="G6184" s="6"/>
      <c r="H6184" s="6"/>
      <c r="I6184" s="6"/>
      <c r="J6184" s="6"/>
      <c r="K6184" s="6"/>
      <c r="L6184" s="6"/>
      <c r="M6184" s="6"/>
      <c r="N6184" s="6"/>
      <c r="O6184" s="6"/>
      <c r="P6184" s="6"/>
      <c r="Q6184" s="6"/>
      <c r="R6184" s="6"/>
      <c r="S6184" s="6"/>
      <c r="T6184" s="6"/>
      <c r="U6184" s="6"/>
      <c r="V6184" s="6"/>
      <c r="W6184" s="6"/>
      <c r="X6184" s="6"/>
      <c r="Y6184" s="6"/>
      <c r="Z6184" s="6"/>
      <c r="AA6184" s="6"/>
      <c r="AB6184" s="21"/>
      <c r="AC6184" s="21"/>
      <c r="AD6184" s="21"/>
      <c r="AE6184" s="6"/>
      <c r="AF6184" s="6"/>
      <c r="AG6184" s="6"/>
      <c r="AH6184" s="6"/>
    </row>
    <row r="6185" spans="1:34" x14ac:dyDescent="0.35">
      <c r="A6185" s="20"/>
      <c r="B6185" s="6"/>
      <c r="C6185" s="6"/>
      <c r="D6185" s="6"/>
      <c r="E6185" s="6"/>
      <c r="F6185" s="6"/>
      <c r="G6185" s="6"/>
      <c r="H6185" s="6"/>
      <c r="I6185" s="6"/>
      <c r="J6185" s="6"/>
      <c r="K6185" s="6"/>
      <c r="L6185" s="6"/>
      <c r="M6185" s="6"/>
      <c r="N6185" s="6"/>
      <c r="O6185" s="6"/>
      <c r="P6185" s="6"/>
      <c r="Q6185" s="6"/>
      <c r="R6185" s="6"/>
      <c r="S6185" s="6"/>
      <c r="T6185" s="6"/>
      <c r="U6185" s="6"/>
      <c r="V6185" s="6"/>
      <c r="W6185" s="6"/>
      <c r="X6185" s="6"/>
      <c r="Y6185" s="6"/>
      <c r="Z6185" s="6"/>
      <c r="AA6185" s="6"/>
      <c r="AB6185" s="21"/>
      <c r="AC6185" s="21"/>
      <c r="AD6185" s="21"/>
      <c r="AE6185" s="6"/>
      <c r="AF6185" s="6"/>
      <c r="AG6185" s="6"/>
      <c r="AH6185" s="6"/>
    </row>
    <row r="6186" spans="1:34" x14ac:dyDescent="0.35">
      <c r="A6186" s="20"/>
      <c r="B6186" s="6"/>
      <c r="C6186" s="6"/>
      <c r="D6186" s="6"/>
      <c r="E6186" s="6"/>
      <c r="F6186" s="6"/>
      <c r="G6186" s="6"/>
      <c r="H6186" s="6"/>
      <c r="I6186" s="6"/>
      <c r="J6186" s="6"/>
      <c r="K6186" s="6"/>
      <c r="L6186" s="6"/>
      <c r="M6186" s="6"/>
      <c r="N6186" s="6"/>
      <c r="O6186" s="6"/>
      <c r="P6186" s="6"/>
      <c r="Q6186" s="6"/>
      <c r="R6186" s="6"/>
      <c r="S6186" s="6"/>
      <c r="T6186" s="6"/>
      <c r="U6186" s="6"/>
      <c r="V6186" s="6"/>
      <c r="W6186" s="6"/>
      <c r="X6186" s="6"/>
      <c r="Y6186" s="6"/>
      <c r="Z6186" s="6"/>
      <c r="AA6186" s="6"/>
      <c r="AB6186" s="21"/>
      <c r="AC6186" s="21"/>
      <c r="AD6186" s="21"/>
      <c r="AE6186" s="6"/>
      <c r="AF6186" s="6"/>
      <c r="AG6186" s="6"/>
      <c r="AH6186" s="6"/>
    </row>
    <row r="6187" spans="1:34" x14ac:dyDescent="0.35">
      <c r="A6187" s="20"/>
      <c r="B6187" s="6"/>
      <c r="C6187" s="6"/>
      <c r="D6187" s="6"/>
      <c r="E6187" s="6"/>
      <c r="F6187" s="6"/>
      <c r="G6187" s="6"/>
      <c r="H6187" s="6"/>
      <c r="I6187" s="6"/>
      <c r="J6187" s="6"/>
      <c r="K6187" s="6"/>
      <c r="L6187" s="6"/>
      <c r="M6187" s="6"/>
      <c r="N6187" s="6"/>
      <c r="O6187" s="6"/>
      <c r="P6187" s="6"/>
      <c r="Q6187" s="6"/>
      <c r="R6187" s="6"/>
      <c r="S6187" s="6"/>
      <c r="T6187" s="6"/>
      <c r="U6187" s="6"/>
      <c r="V6187" s="6"/>
      <c r="W6187" s="6"/>
      <c r="X6187" s="6"/>
      <c r="Y6187" s="6"/>
      <c r="Z6187" s="6"/>
      <c r="AA6187" s="6"/>
      <c r="AB6187" s="21"/>
      <c r="AC6187" s="21"/>
      <c r="AD6187" s="21"/>
      <c r="AE6187" s="6"/>
      <c r="AF6187" s="6"/>
      <c r="AG6187" s="6"/>
      <c r="AH6187" s="6"/>
    </row>
    <row r="6188" spans="1:34" x14ac:dyDescent="0.35">
      <c r="A6188" s="20"/>
      <c r="B6188" s="6"/>
      <c r="C6188" s="6"/>
      <c r="D6188" s="6"/>
      <c r="E6188" s="6"/>
      <c r="F6188" s="6"/>
      <c r="G6188" s="6"/>
      <c r="H6188" s="6"/>
      <c r="I6188" s="6"/>
      <c r="J6188" s="6"/>
      <c r="K6188" s="6"/>
      <c r="L6188" s="6"/>
      <c r="M6188" s="6"/>
      <c r="N6188" s="6"/>
      <c r="O6188" s="6"/>
      <c r="P6188" s="6"/>
      <c r="Q6188" s="6"/>
      <c r="R6188" s="6"/>
      <c r="S6188" s="6"/>
      <c r="T6188" s="6"/>
      <c r="U6188" s="6"/>
      <c r="V6188" s="6"/>
      <c r="W6188" s="6"/>
      <c r="X6188" s="6"/>
      <c r="Y6188" s="6"/>
      <c r="Z6188" s="6"/>
      <c r="AA6188" s="6"/>
      <c r="AB6188" s="21"/>
      <c r="AC6188" s="21"/>
      <c r="AD6188" s="21"/>
      <c r="AE6188" s="6"/>
      <c r="AF6188" s="6"/>
      <c r="AG6188" s="6"/>
      <c r="AH6188" s="6"/>
    </row>
    <row r="6189" spans="1:34" x14ac:dyDescent="0.35">
      <c r="A6189" s="20"/>
      <c r="B6189" s="6"/>
      <c r="C6189" s="6"/>
      <c r="D6189" s="6"/>
      <c r="E6189" s="6"/>
      <c r="F6189" s="6"/>
      <c r="G6189" s="6"/>
      <c r="H6189" s="6"/>
      <c r="I6189" s="6"/>
      <c r="J6189" s="6"/>
      <c r="K6189" s="6"/>
      <c r="L6189" s="6"/>
      <c r="M6189" s="6"/>
      <c r="N6189" s="6"/>
      <c r="O6189" s="6"/>
      <c r="P6189" s="6"/>
      <c r="Q6189" s="6"/>
      <c r="R6189" s="6"/>
      <c r="S6189" s="6"/>
      <c r="T6189" s="6"/>
      <c r="U6189" s="6"/>
      <c r="V6189" s="6"/>
      <c r="W6189" s="6"/>
      <c r="X6189" s="6"/>
      <c r="Y6189" s="6"/>
      <c r="Z6189" s="6"/>
      <c r="AA6189" s="6"/>
      <c r="AB6189" s="21"/>
      <c r="AC6189" s="21"/>
      <c r="AD6189" s="21"/>
      <c r="AE6189" s="6"/>
      <c r="AF6189" s="6"/>
      <c r="AG6189" s="6"/>
      <c r="AH6189" s="6"/>
    </row>
    <row r="6190" spans="1:34" x14ac:dyDescent="0.35">
      <c r="A6190" s="20"/>
      <c r="B6190" s="6"/>
      <c r="C6190" s="6"/>
      <c r="D6190" s="6"/>
      <c r="E6190" s="6"/>
      <c r="F6190" s="6"/>
      <c r="G6190" s="6"/>
      <c r="H6190" s="6"/>
      <c r="I6190" s="6"/>
      <c r="J6190" s="6"/>
      <c r="K6190" s="6"/>
      <c r="L6190" s="6"/>
      <c r="M6190" s="6"/>
      <c r="N6190" s="6"/>
      <c r="O6190" s="6"/>
      <c r="P6190" s="6"/>
      <c r="Q6190" s="6"/>
      <c r="R6190" s="6"/>
      <c r="S6190" s="6"/>
      <c r="T6190" s="6"/>
      <c r="U6190" s="6"/>
      <c r="V6190" s="6"/>
      <c r="W6190" s="6"/>
      <c r="X6190" s="6"/>
      <c r="Y6190" s="6"/>
      <c r="Z6190" s="6"/>
      <c r="AA6190" s="6"/>
      <c r="AB6190" s="21"/>
      <c r="AC6190" s="21"/>
      <c r="AD6190" s="21"/>
      <c r="AE6190" s="6"/>
      <c r="AF6190" s="6"/>
      <c r="AG6190" s="6"/>
      <c r="AH6190" s="6"/>
    </row>
    <row r="6191" spans="1:34" x14ac:dyDescent="0.35">
      <c r="A6191" s="20"/>
      <c r="B6191" s="6"/>
      <c r="C6191" s="6"/>
      <c r="D6191" s="6"/>
      <c r="E6191" s="6"/>
      <c r="F6191" s="6"/>
      <c r="G6191" s="6"/>
      <c r="H6191" s="6"/>
      <c r="I6191" s="6"/>
      <c r="J6191" s="6"/>
      <c r="K6191" s="6"/>
      <c r="L6191" s="6"/>
      <c r="M6191" s="6"/>
      <c r="N6191" s="6"/>
      <c r="O6191" s="6"/>
      <c r="P6191" s="6"/>
      <c r="Q6191" s="6"/>
      <c r="R6191" s="6"/>
      <c r="S6191" s="6"/>
      <c r="T6191" s="6"/>
      <c r="U6191" s="6"/>
      <c r="V6191" s="6"/>
      <c r="W6191" s="6"/>
      <c r="X6191" s="6"/>
      <c r="Y6191" s="6"/>
      <c r="Z6191" s="6"/>
      <c r="AA6191" s="6"/>
      <c r="AB6191" s="21"/>
      <c r="AC6191" s="21"/>
      <c r="AD6191" s="21"/>
      <c r="AE6191" s="6"/>
      <c r="AF6191" s="6"/>
      <c r="AG6191" s="6"/>
      <c r="AH6191" s="6"/>
    </row>
    <row r="6192" spans="1:34" x14ac:dyDescent="0.35">
      <c r="A6192" s="20"/>
      <c r="B6192" s="6"/>
      <c r="C6192" s="6"/>
      <c r="D6192" s="6"/>
      <c r="E6192" s="6"/>
      <c r="F6192" s="6"/>
      <c r="G6192" s="6"/>
      <c r="H6192" s="6"/>
      <c r="I6192" s="6"/>
      <c r="J6192" s="6"/>
      <c r="K6192" s="6"/>
      <c r="L6192" s="6"/>
      <c r="M6192" s="6"/>
      <c r="N6192" s="6"/>
      <c r="O6192" s="6"/>
      <c r="P6192" s="6"/>
      <c r="Q6192" s="6"/>
      <c r="R6192" s="6"/>
      <c r="S6192" s="6"/>
      <c r="T6192" s="6"/>
      <c r="U6192" s="6"/>
      <c r="V6192" s="6"/>
      <c r="W6192" s="6"/>
      <c r="X6192" s="6"/>
      <c r="Y6192" s="6"/>
      <c r="Z6192" s="6"/>
      <c r="AA6192" s="6"/>
      <c r="AB6192" s="21"/>
      <c r="AC6192" s="21"/>
      <c r="AD6192" s="21"/>
      <c r="AE6192" s="6"/>
      <c r="AF6192" s="6"/>
      <c r="AG6192" s="6"/>
      <c r="AH6192" s="6"/>
    </row>
    <row r="6193" spans="1:34" x14ac:dyDescent="0.35">
      <c r="A6193" s="20"/>
      <c r="B6193" s="6"/>
      <c r="C6193" s="6"/>
      <c r="D6193" s="6"/>
      <c r="E6193" s="6"/>
      <c r="F6193" s="6"/>
      <c r="G6193" s="6"/>
      <c r="H6193" s="6"/>
      <c r="I6193" s="6"/>
      <c r="J6193" s="6"/>
      <c r="K6193" s="6"/>
      <c r="L6193" s="6"/>
      <c r="M6193" s="6"/>
      <c r="N6193" s="6"/>
      <c r="O6193" s="6"/>
      <c r="P6193" s="6"/>
      <c r="Q6193" s="6"/>
      <c r="R6193" s="6"/>
      <c r="S6193" s="6"/>
      <c r="T6193" s="6"/>
      <c r="U6193" s="6"/>
      <c r="V6193" s="6"/>
      <c r="W6193" s="6"/>
      <c r="X6193" s="6"/>
      <c r="Y6193" s="6"/>
      <c r="Z6193" s="6"/>
      <c r="AA6193" s="6"/>
      <c r="AB6193" s="21"/>
      <c r="AC6193" s="21"/>
      <c r="AD6193" s="21"/>
      <c r="AE6193" s="6"/>
      <c r="AF6193" s="6"/>
      <c r="AG6193" s="6"/>
      <c r="AH6193" s="6"/>
    </row>
    <row r="6194" spans="1:34" x14ac:dyDescent="0.35">
      <c r="A6194" s="20"/>
      <c r="B6194" s="6"/>
      <c r="C6194" s="6"/>
      <c r="D6194" s="6"/>
      <c r="E6194" s="6"/>
      <c r="F6194" s="6"/>
      <c r="G6194" s="6"/>
      <c r="H6194" s="6"/>
      <c r="I6194" s="6"/>
      <c r="J6194" s="6"/>
      <c r="K6194" s="6"/>
      <c r="L6194" s="6"/>
      <c r="M6194" s="6"/>
      <c r="N6194" s="6"/>
      <c r="O6194" s="6"/>
      <c r="P6194" s="6"/>
      <c r="Q6194" s="6"/>
      <c r="R6194" s="6"/>
      <c r="S6194" s="6"/>
      <c r="T6194" s="6"/>
      <c r="U6194" s="6"/>
      <c r="V6194" s="6"/>
      <c r="W6194" s="6"/>
      <c r="X6194" s="6"/>
      <c r="Y6194" s="6"/>
      <c r="Z6194" s="6"/>
      <c r="AA6194" s="6"/>
      <c r="AB6194" s="21"/>
      <c r="AC6194" s="21"/>
      <c r="AD6194" s="21"/>
      <c r="AE6194" s="6"/>
      <c r="AF6194" s="6"/>
      <c r="AG6194" s="6"/>
      <c r="AH6194" s="6"/>
    </row>
    <row r="6195" spans="1:34" x14ac:dyDescent="0.35">
      <c r="A6195" s="20"/>
      <c r="B6195" s="6"/>
      <c r="C6195" s="6"/>
      <c r="D6195" s="6"/>
      <c r="E6195" s="6"/>
      <c r="F6195" s="6"/>
      <c r="G6195" s="6"/>
      <c r="H6195" s="6"/>
      <c r="I6195" s="6"/>
      <c r="J6195" s="6"/>
      <c r="K6195" s="6"/>
      <c r="L6195" s="6"/>
      <c r="M6195" s="6"/>
      <c r="N6195" s="6"/>
      <c r="O6195" s="6"/>
      <c r="P6195" s="6"/>
      <c r="Q6195" s="6"/>
      <c r="R6195" s="6"/>
      <c r="S6195" s="6"/>
      <c r="T6195" s="6"/>
      <c r="U6195" s="6"/>
      <c r="V6195" s="6"/>
      <c r="W6195" s="6"/>
      <c r="X6195" s="6"/>
      <c r="Y6195" s="6"/>
      <c r="Z6195" s="6"/>
      <c r="AA6195" s="6"/>
      <c r="AB6195" s="21"/>
      <c r="AC6195" s="21"/>
      <c r="AD6195" s="21"/>
      <c r="AE6195" s="6"/>
      <c r="AF6195" s="6"/>
      <c r="AG6195" s="6"/>
      <c r="AH6195" s="6"/>
    </row>
    <row r="6196" spans="1:34" x14ac:dyDescent="0.35">
      <c r="A6196" s="20"/>
      <c r="B6196" s="6"/>
      <c r="C6196" s="6"/>
      <c r="D6196" s="6"/>
      <c r="E6196" s="6"/>
      <c r="F6196" s="6"/>
      <c r="G6196" s="6"/>
      <c r="H6196" s="6"/>
      <c r="I6196" s="6"/>
      <c r="J6196" s="6"/>
      <c r="K6196" s="6"/>
      <c r="L6196" s="6"/>
      <c r="M6196" s="6"/>
      <c r="N6196" s="6"/>
      <c r="O6196" s="6"/>
      <c r="P6196" s="6"/>
      <c r="Q6196" s="6"/>
      <c r="R6196" s="6"/>
      <c r="S6196" s="6"/>
      <c r="T6196" s="6"/>
      <c r="U6196" s="6"/>
      <c r="V6196" s="6"/>
      <c r="W6196" s="6"/>
      <c r="X6196" s="6"/>
      <c r="Y6196" s="6"/>
      <c r="Z6196" s="6"/>
      <c r="AA6196" s="6"/>
      <c r="AB6196" s="21"/>
      <c r="AC6196" s="21"/>
      <c r="AD6196" s="21"/>
      <c r="AE6196" s="6"/>
      <c r="AF6196" s="6"/>
      <c r="AG6196" s="6"/>
      <c r="AH6196" s="6"/>
    </row>
    <row r="6197" spans="1:34" x14ac:dyDescent="0.35">
      <c r="A6197" s="20"/>
      <c r="B6197" s="6"/>
      <c r="C6197" s="6"/>
      <c r="D6197" s="6"/>
      <c r="E6197" s="6"/>
      <c r="F6197" s="6"/>
      <c r="G6197" s="6"/>
      <c r="H6197" s="6"/>
      <c r="I6197" s="6"/>
      <c r="J6197" s="6"/>
      <c r="K6197" s="6"/>
      <c r="L6197" s="6"/>
      <c r="M6197" s="6"/>
      <c r="N6197" s="6"/>
      <c r="O6197" s="6"/>
      <c r="P6197" s="6"/>
      <c r="Q6197" s="6"/>
      <c r="R6197" s="6"/>
      <c r="S6197" s="6"/>
      <c r="T6197" s="6"/>
      <c r="U6197" s="6"/>
      <c r="V6197" s="6"/>
      <c r="W6197" s="6"/>
      <c r="X6197" s="6"/>
      <c r="Y6197" s="6"/>
      <c r="Z6197" s="6"/>
      <c r="AA6197" s="6"/>
      <c r="AB6197" s="21"/>
      <c r="AC6197" s="21"/>
      <c r="AD6197" s="21"/>
      <c r="AE6197" s="6"/>
      <c r="AF6197" s="6"/>
      <c r="AG6197" s="6"/>
      <c r="AH6197" s="6"/>
    </row>
    <row r="6198" spans="1:34" x14ac:dyDescent="0.35">
      <c r="A6198" s="20"/>
      <c r="B6198" s="6"/>
      <c r="C6198" s="6"/>
      <c r="D6198" s="6"/>
      <c r="E6198" s="6"/>
      <c r="F6198" s="6"/>
      <c r="G6198" s="6"/>
      <c r="H6198" s="6"/>
      <c r="I6198" s="6"/>
      <c r="J6198" s="6"/>
      <c r="K6198" s="6"/>
      <c r="L6198" s="6"/>
      <c r="M6198" s="6"/>
      <c r="N6198" s="6"/>
      <c r="O6198" s="6"/>
      <c r="P6198" s="6"/>
      <c r="Q6198" s="6"/>
      <c r="R6198" s="6"/>
      <c r="S6198" s="6"/>
      <c r="T6198" s="6"/>
      <c r="U6198" s="6"/>
      <c r="V6198" s="6"/>
      <c r="W6198" s="6"/>
      <c r="X6198" s="6"/>
      <c r="Y6198" s="6"/>
      <c r="Z6198" s="6"/>
      <c r="AA6198" s="6"/>
      <c r="AB6198" s="21"/>
      <c r="AC6198" s="21"/>
      <c r="AD6198" s="21"/>
      <c r="AE6198" s="6"/>
      <c r="AF6198" s="6"/>
      <c r="AG6198" s="6"/>
      <c r="AH6198" s="6"/>
    </row>
    <row r="6199" spans="1:34" x14ac:dyDescent="0.35">
      <c r="A6199" s="20"/>
      <c r="B6199" s="6"/>
      <c r="C6199" s="6"/>
      <c r="D6199" s="6"/>
      <c r="E6199" s="6"/>
      <c r="F6199" s="6"/>
      <c r="G6199" s="6"/>
      <c r="H6199" s="6"/>
      <c r="I6199" s="6"/>
      <c r="J6199" s="6"/>
      <c r="K6199" s="6"/>
      <c r="L6199" s="6"/>
      <c r="M6199" s="6"/>
      <c r="N6199" s="6"/>
      <c r="O6199" s="6"/>
      <c r="P6199" s="6"/>
      <c r="Q6199" s="6"/>
      <c r="R6199" s="6"/>
      <c r="S6199" s="6"/>
      <c r="T6199" s="6"/>
      <c r="U6199" s="6"/>
      <c r="V6199" s="6"/>
      <c r="W6199" s="6"/>
      <c r="X6199" s="6"/>
      <c r="Y6199" s="6"/>
      <c r="Z6199" s="6"/>
      <c r="AA6199" s="6"/>
      <c r="AB6199" s="21"/>
      <c r="AC6199" s="21"/>
      <c r="AD6199" s="21"/>
      <c r="AE6199" s="6"/>
      <c r="AF6199" s="6"/>
      <c r="AG6199" s="6"/>
      <c r="AH6199" s="6"/>
    </row>
    <row r="6200" spans="1:34" x14ac:dyDescent="0.35">
      <c r="A6200" s="20"/>
      <c r="B6200" s="6"/>
      <c r="C6200" s="6"/>
      <c r="D6200" s="6"/>
      <c r="E6200" s="6"/>
      <c r="F6200" s="6"/>
      <c r="G6200" s="6"/>
      <c r="H6200" s="6"/>
      <c r="I6200" s="6"/>
      <c r="J6200" s="6"/>
      <c r="K6200" s="6"/>
      <c r="L6200" s="6"/>
      <c r="M6200" s="6"/>
      <c r="N6200" s="6"/>
      <c r="O6200" s="6"/>
      <c r="P6200" s="6"/>
      <c r="Q6200" s="6"/>
      <c r="R6200" s="6"/>
      <c r="S6200" s="6"/>
      <c r="T6200" s="6"/>
      <c r="U6200" s="6"/>
      <c r="V6200" s="6"/>
      <c r="W6200" s="6"/>
      <c r="X6200" s="6"/>
      <c r="Y6200" s="6"/>
      <c r="Z6200" s="6"/>
      <c r="AA6200" s="6"/>
      <c r="AB6200" s="21"/>
      <c r="AC6200" s="21"/>
      <c r="AD6200" s="21"/>
      <c r="AE6200" s="6"/>
      <c r="AF6200" s="6"/>
      <c r="AG6200" s="6"/>
      <c r="AH6200" s="6"/>
    </row>
    <row r="6201" spans="1:34" x14ac:dyDescent="0.35">
      <c r="A6201" s="20"/>
      <c r="B6201" s="6"/>
      <c r="C6201" s="6"/>
      <c r="D6201" s="6"/>
      <c r="E6201" s="6"/>
      <c r="F6201" s="6"/>
      <c r="G6201" s="6"/>
      <c r="H6201" s="6"/>
      <c r="I6201" s="6"/>
      <c r="J6201" s="6"/>
      <c r="K6201" s="6"/>
      <c r="L6201" s="6"/>
      <c r="M6201" s="6"/>
      <c r="N6201" s="6"/>
      <c r="O6201" s="6"/>
      <c r="P6201" s="6"/>
      <c r="Q6201" s="6"/>
      <c r="R6201" s="6"/>
      <c r="S6201" s="6"/>
      <c r="T6201" s="6"/>
      <c r="U6201" s="6"/>
      <c r="V6201" s="6"/>
      <c r="W6201" s="6"/>
      <c r="X6201" s="6"/>
      <c r="Y6201" s="6"/>
      <c r="Z6201" s="6"/>
      <c r="AA6201" s="6"/>
      <c r="AB6201" s="21"/>
      <c r="AC6201" s="21"/>
      <c r="AD6201" s="21"/>
      <c r="AE6201" s="6"/>
      <c r="AF6201" s="6"/>
      <c r="AG6201" s="6"/>
      <c r="AH6201" s="6"/>
    </row>
    <row r="6202" spans="1:34" x14ac:dyDescent="0.35">
      <c r="A6202" s="20"/>
      <c r="B6202" s="6"/>
      <c r="C6202" s="6"/>
      <c r="D6202" s="6"/>
      <c r="E6202" s="6"/>
      <c r="F6202" s="6"/>
      <c r="G6202" s="6"/>
      <c r="H6202" s="6"/>
      <c r="I6202" s="6"/>
      <c r="J6202" s="6"/>
      <c r="K6202" s="6"/>
      <c r="L6202" s="6"/>
      <c r="M6202" s="6"/>
      <c r="N6202" s="6"/>
      <c r="O6202" s="6"/>
      <c r="P6202" s="6"/>
      <c r="Q6202" s="6"/>
      <c r="R6202" s="6"/>
      <c r="S6202" s="6"/>
      <c r="T6202" s="6"/>
      <c r="U6202" s="6"/>
      <c r="V6202" s="6"/>
      <c r="W6202" s="6"/>
      <c r="X6202" s="6"/>
      <c r="Y6202" s="6"/>
      <c r="Z6202" s="6"/>
      <c r="AA6202" s="6"/>
      <c r="AB6202" s="21"/>
      <c r="AC6202" s="21"/>
      <c r="AD6202" s="21"/>
      <c r="AE6202" s="6"/>
      <c r="AF6202" s="6"/>
      <c r="AG6202" s="6"/>
      <c r="AH6202" s="6"/>
    </row>
    <row r="6203" spans="1:34" x14ac:dyDescent="0.35">
      <c r="A6203" s="20"/>
      <c r="B6203" s="6"/>
      <c r="C6203" s="6"/>
      <c r="D6203" s="6"/>
      <c r="E6203" s="6"/>
      <c r="F6203" s="6"/>
      <c r="G6203" s="6"/>
      <c r="H6203" s="6"/>
      <c r="I6203" s="6"/>
      <c r="J6203" s="6"/>
      <c r="K6203" s="6"/>
      <c r="L6203" s="6"/>
      <c r="M6203" s="6"/>
      <c r="N6203" s="6"/>
      <c r="O6203" s="6"/>
      <c r="P6203" s="6"/>
      <c r="Q6203" s="6"/>
      <c r="R6203" s="6"/>
      <c r="S6203" s="6"/>
      <c r="T6203" s="6"/>
      <c r="U6203" s="6"/>
      <c r="V6203" s="6"/>
      <c r="W6203" s="6"/>
      <c r="X6203" s="6"/>
      <c r="Y6203" s="6"/>
      <c r="Z6203" s="6"/>
      <c r="AA6203" s="6"/>
      <c r="AB6203" s="21"/>
      <c r="AC6203" s="21"/>
      <c r="AD6203" s="21"/>
      <c r="AE6203" s="6"/>
      <c r="AF6203" s="6"/>
      <c r="AG6203" s="6"/>
      <c r="AH6203" s="6"/>
    </row>
    <row r="6204" spans="1:34" x14ac:dyDescent="0.35">
      <c r="A6204" s="20"/>
      <c r="B6204" s="6"/>
      <c r="C6204" s="6"/>
      <c r="D6204" s="6"/>
      <c r="E6204" s="6"/>
      <c r="F6204" s="6"/>
      <c r="G6204" s="6"/>
      <c r="H6204" s="6"/>
      <c r="I6204" s="6"/>
      <c r="J6204" s="6"/>
      <c r="K6204" s="6"/>
      <c r="L6204" s="6"/>
      <c r="M6204" s="6"/>
      <c r="N6204" s="6"/>
      <c r="O6204" s="6"/>
      <c r="P6204" s="6"/>
      <c r="Q6204" s="6"/>
      <c r="R6204" s="6"/>
      <c r="S6204" s="6"/>
      <c r="T6204" s="6"/>
      <c r="U6204" s="6"/>
      <c r="V6204" s="6"/>
      <c r="W6204" s="6"/>
      <c r="X6204" s="6"/>
      <c r="Y6204" s="6"/>
      <c r="Z6204" s="6"/>
      <c r="AA6204" s="6"/>
      <c r="AB6204" s="21"/>
      <c r="AC6204" s="21"/>
      <c r="AD6204" s="21"/>
      <c r="AE6204" s="6"/>
      <c r="AF6204" s="6"/>
      <c r="AG6204" s="6"/>
      <c r="AH6204" s="6"/>
    </row>
    <row r="6205" spans="1:34" x14ac:dyDescent="0.35">
      <c r="A6205" s="20"/>
      <c r="B6205" s="6"/>
      <c r="C6205" s="6"/>
      <c r="D6205" s="6"/>
      <c r="E6205" s="6"/>
      <c r="F6205" s="6"/>
      <c r="G6205" s="6"/>
      <c r="H6205" s="6"/>
      <c r="I6205" s="6"/>
      <c r="J6205" s="6"/>
      <c r="K6205" s="6"/>
      <c r="L6205" s="6"/>
      <c r="M6205" s="6"/>
      <c r="N6205" s="6"/>
      <c r="O6205" s="6"/>
      <c r="P6205" s="6"/>
      <c r="Q6205" s="6"/>
      <c r="R6205" s="6"/>
      <c r="S6205" s="6"/>
      <c r="T6205" s="6"/>
      <c r="U6205" s="6"/>
      <c r="V6205" s="6"/>
      <c r="W6205" s="6"/>
      <c r="X6205" s="6"/>
      <c r="Y6205" s="6"/>
      <c r="Z6205" s="6"/>
      <c r="AA6205" s="6"/>
      <c r="AB6205" s="21"/>
      <c r="AC6205" s="21"/>
      <c r="AD6205" s="21"/>
      <c r="AE6205" s="6"/>
      <c r="AF6205" s="6"/>
      <c r="AG6205" s="6"/>
      <c r="AH6205" s="6"/>
    </row>
    <row r="6206" spans="1:34" x14ac:dyDescent="0.35">
      <c r="A6206" s="20"/>
      <c r="B6206" s="6"/>
      <c r="C6206" s="6"/>
      <c r="D6206" s="6"/>
      <c r="E6206" s="6"/>
      <c r="F6206" s="6"/>
      <c r="G6206" s="6"/>
      <c r="H6206" s="6"/>
      <c r="I6206" s="6"/>
      <c r="J6206" s="6"/>
      <c r="K6206" s="6"/>
      <c r="L6206" s="6"/>
      <c r="M6206" s="6"/>
      <c r="N6206" s="6"/>
      <c r="O6206" s="6"/>
      <c r="P6206" s="6"/>
      <c r="Q6206" s="6"/>
      <c r="R6206" s="6"/>
      <c r="S6206" s="6"/>
      <c r="T6206" s="6"/>
      <c r="U6206" s="6"/>
      <c r="V6206" s="6"/>
      <c r="W6206" s="6"/>
      <c r="X6206" s="6"/>
      <c r="Y6206" s="6"/>
      <c r="Z6206" s="6"/>
      <c r="AA6206" s="6"/>
      <c r="AB6206" s="21"/>
      <c r="AC6206" s="21"/>
      <c r="AD6206" s="21"/>
      <c r="AE6206" s="6"/>
      <c r="AF6206" s="6"/>
      <c r="AG6206" s="6"/>
      <c r="AH6206" s="6"/>
    </row>
    <row r="6207" spans="1:34" x14ac:dyDescent="0.35">
      <c r="A6207" s="20"/>
      <c r="B6207" s="6"/>
      <c r="C6207" s="6"/>
      <c r="D6207" s="6"/>
      <c r="E6207" s="6"/>
      <c r="F6207" s="6"/>
      <c r="G6207" s="6"/>
      <c r="H6207" s="6"/>
      <c r="I6207" s="6"/>
      <c r="J6207" s="6"/>
      <c r="K6207" s="6"/>
      <c r="L6207" s="6"/>
      <c r="M6207" s="6"/>
      <c r="N6207" s="6"/>
      <c r="O6207" s="6"/>
      <c r="P6207" s="6"/>
      <c r="Q6207" s="6"/>
      <c r="R6207" s="6"/>
      <c r="S6207" s="6"/>
      <c r="T6207" s="6"/>
      <c r="U6207" s="6"/>
      <c r="V6207" s="6"/>
      <c r="W6207" s="6"/>
      <c r="X6207" s="6"/>
      <c r="Y6207" s="6"/>
      <c r="Z6207" s="6"/>
      <c r="AA6207" s="6"/>
      <c r="AB6207" s="21"/>
      <c r="AC6207" s="21"/>
      <c r="AD6207" s="21"/>
      <c r="AE6207" s="6"/>
      <c r="AF6207" s="6"/>
      <c r="AG6207" s="6"/>
      <c r="AH6207" s="6"/>
    </row>
    <row r="6208" spans="1:34" x14ac:dyDescent="0.35">
      <c r="A6208" s="20"/>
      <c r="B6208" s="6"/>
      <c r="C6208" s="6"/>
      <c r="D6208" s="6"/>
      <c r="E6208" s="6"/>
      <c r="F6208" s="6"/>
      <c r="G6208" s="6"/>
      <c r="H6208" s="6"/>
      <c r="I6208" s="6"/>
      <c r="J6208" s="6"/>
      <c r="K6208" s="6"/>
      <c r="L6208" s="6"/>
      <c r="M6208" s="6"/>
      <c r="N6208" s="6"/>
      <c r="O6208" s="6"/>
      <c r="P6208" s="6"/>
      <c r="Q6208" s="6"/>
      <c r="R6208" s="6"/>
      <c r="S6208" s="6"/>
      <c r="T6208" s="6"/>
      <c r="U6208" s="6"/>
      <c r="V6208" s="6"/>
      <c r="W6208" s="6"/>
      <c r="X6208" s="6"/>
      <c r="Y6208" s="6"/>
      <c r="Z6208" s="6"/>
      <c r="AA6208" s="6"/>
      <c r="AB6208" s="21"/>
      <c r="AC6208" s="21"/>
      <c r="AD6208" s="21"/>
      <c r="AE6208" s="6"/>
      <c r="AF6208" s="6"/>
      <c r="AG6208" s="6"/>
      <c r="AH6208" s="6"/>
    </row>
    <row r="6209" spans="1:34" x14ac:dyDescent="0.35">
      <c r="A6209" s="20"/>
      <c r="B6209" s="6"/>
      <c r="C6209" s="6"/>
      <c r="D6209" s="6"/>
      <c r="E6209" s="6"/>
      <c r="F6209" s="6"/>
      <c r="G6209" s="6"/>
      <c r="H6209" s="6"/>
      <c r="I6209" s="6"/>
      <c r="J6209" s="6"/>
      <c r="K6209" s="6"/>
      <c r="L6209" s="6"/>
      <c r="M6209" s="6"/>
      <c r="N6209" s="6"/>
      <c r="O6209" s="6"/>
      <c r="P6209" s="6"/>
      <c r="Q6209" s="6"/>
      <c r="R6209" s="6"/>
      <c r="S6209" s="6"/>
      <c r="T6209" s="6"/>
      <c r="U6209" s="6"/>
      <c r="V6209" s="6"/>
      <c r="W6209" s="6"/>
      <c r="X6209" s="6"/>
      <c r="Y6209" s="6"/>
      <c r="Z6209" s="6"/>
      <c r="AA6209" s="6"/>
      <c r="AB6209" s="21"/>
      <c r="AC6209" s="21"/>
      <c r="AD6209" s="21"/>
      <c r="AE6209" s="6"/>
      <c r="AF6209" s="6"/>
      <c r="AG6209" s="6"/>
      <c r="AH6209" s="6"/>
    </row>
    <row r="6210" spans="1:34" x14ac:dyDescent="0.35">
      <c r="A6210" s="20"/>
      <c r="B6210" s="6"/>
      <c r="C6210" s="6"/>
      <c r="D6210" s="6"/>
      <c r="E6210" s="6"/>
      <c r="F6210" s="6"/>
      <c r="G6210" s="6"/>
      <c r="H6210" s="6"/>
      <c r="I6210" s="6"/>
      <c r="J6210" s="6"/>
      <c r="K6210" s="6"/>
      <c r="L6210" s="6"/>
      <c r="M6210" s="6"/>
      <c r="N6210" s="6"/>
      <c r="O6210" s="6"/>
      <c r="P6210" s="6"/>
      <c r="Q6210" s="6"/>
      <c r="R6210" s="6"/>
      <c r="S6210" s="6"/>
      <c r="T6210" s="6"/>
      <c r="U6210" s="6"/>
      <c r="V6210" s="6"/>
      <c r="W6210" s="6"/>
      <c r="X6210" s="6"/>
      <c r="Y6210" s="6"/>
      <c r="Z6210" s="6"/>
      <c r="AA6210" s="6"/>
      <c r="AB6210" s="21"/>
      <c r="AC6210" s="21"/>
      <c r="AD6210" s="21"/>
      <c r="AE6210" s="6"/>
      <c r="AF6210" s="6"/>
      <c r="AG6210" s="6"/>
      <c r="AH6210" s="6"/>
    </row>
    <row r="6211" spans="1:34" x14ac:dyDescent="0.35">
      <c r="A6211" s="20"/>
      <c r="B6211" s="6"/>
      <c r="C6211" s="6"/>
      <c r="D6211" s="6"/>
      <c r="E6211" s="6"/>
      <c r="F6211" s="6"/>
      <c r="G6211" s="6"/>
      <c r="H6211" s="6"/>
      <c r="I6211" s="6"/>
      <c r="J6211" s="6"/>
      <c r="K6211" s="6"/>
      <c r="L6211" s="6"/>
      <c r="M6211" s="6"/>
      <c r="N6211" s="6"/>
      <c r="O6211" s="6"/>
      <c r="P6211" s="6"/>
      <c r="Q6211" s="6"/>
      <c r="R6211" s="6"/>
      <c r="S6211" s="6"/>
      <c r="T6211" s="6"/>
      <c r="U6211" s="6"/>
      <c r="V6211" s="6"/>
      <c r="W6211" s="6"/>
      <c r="X6211" s="6"/>
      <c r="Y6211" s="6"/>
      <c r="Z6211" s="6"/>
      <c r="AA6211" s="6"/>
      <c r="AB6211" s="21"/>
      <c r="AC6211" s="21"/>
      <c r="AD6211" s="21"/>
      <c r="AE6211" s="6"/>
      <c r="AF6211" s="6"/>
      <c r="AG6211" s="6"/>
      <c r="AH6211" s="6"/>
    </row>
    <row r="6212" spans="1:34" x14ac:dyDescent="0.35">
      <c r="A6212" s="20"/>
      <c r="B6212" s="6"/>
      <c r="C6212" s="6"/>
      <c r="D6212" s="6"/>
      <c r="E6212" s="6"/>
      <c r="F6212" s="6"/>
      <c r="G6212" s="6"/>
      <c r="H6212" s="6"/>
      <c r="I6212" s="6"/>
      <c r="J6212" s="6"/>
      <c r="K6212" s="6"/>
      <c r="L6212" s="6"/>
      <c r="M6212" s="6"/>
      <c r="N6212" s="6"/>
      <c r="O6212" s="6"/>
      <c r="P6212" s="6"/>
      <c r="Q6212" s="6"/>
      <c r="R6212" s="6"/>
      <c r="S6212" s="6"/>
      <c r="T6212" s="6"/>
      <c r="U6212" s="6"/>
      <c r="V6212" s="6"/>
      <c r="W6212" s="6"/>
      <c r="X6212" s="6"/>
      <c r="Y6212" s="6"/>
      <c r="Z6212" s="6"/>
      <c r="AA6212" s="6"/>
      <c r="AB6212" s="21"/>
      <c r="AC6212" s="21"/>
      <c r="AD6212" s="21"/>
      <c r="AE6212" s="6"/>
      <c r="AF6212" s="6"/>
      <c r="AG6212" s="6"/>
      <c r="AH6212" s="6"/>
    </row>
    <row r="6213" spans="1:34" x14ac:dyDescent="0.35">
      <c r="A6213" s="20"/>
      <c r="B6213" s="6"/>
      <c r="C6213" s="6"/>
      <c r="D6213" s="6"/>
      <c r="E6213" s="6"/>
      <c r="F6213" s="6"/>
      <c r="G6213" s="6"/>
      <c r="H6213" s="6"/>
      <c r="I6213" s="6"/>
      <c r="J6213" s="6"/>
      <c r="K6213" s="6"/>
      <c r="L6213" s="6"/>
      <c r="M6213" s="6"/>
      <c r="N6213" s="6"/>
      <c r="O6213" s="6"/>
      <c r="P6213" s="6"/>
      <c r="Q6213" s="6"/>
      <c r="R6213" s="6"/>
      <c r="S6213" s="6"/>
      <c r="T6213" s="6"/>
      <c r="U6213" s="6"/>
      <c r="V6213" s="6"/>
      <c r="W6213" s="6"/>
      <c r="X6213" s="6"/>
      <c r="Y6213" s="6"/>
      <c r="Z6213" s="6"/>
      <c r="AA6213" s="6"/>
      <c r="AB6213" s="21"/>
      <c r="AC6213" s="21"/>
      <c r="AD6213" s="21"/>
      <c r="AE6213" s="6"/>
      <c r="AF6213" s="6"/>
      <c r="AG6213" s="6"/>
      <c r="AH6213" s="6"/>
    </row>
    <row r="6214" spans="1:34" x14ac:dyDescent="0.35">
      <c r="A6214" s="20"/>
      <c r="B6214" s="6"/>
      <c r="C6214" s="6"/>
      <c r="D6214" s="6"/>
      <c r="E6214" s="6"/>
      <c r="F6214" s="6"/>
      <c r="G6214" s="6"/>
      <c r="H6214" s="6"/>
      <c r="I6214" s="6"/>
      <c r="J6214" s="6"/>
      <c r="K6214" s="6"/>
      <c r="L6214" s="6"/>
      <c r="M6214" s="6"/>
      <c r="N6214" s="6"/>
      <c r="O6214" s="6"/>
      <c r="P6214" s="6"/>
      <c r="Q6214" s="6"/>
      <c r="R6214" s="6"/>
      <c r="S6214" s="6"/>
      <c r="T6214" s="6"/>
      <c r="U6214" s="6"/>
      <c r="V6214" s="6"/>
      <c r="W6214" s="6"/>
      <c r="X6214" s="6"/>
      <c r="Y6214" s="6"/>
      <c r="Z6214" s="6"/>
      <c r="AA6214" s="6"/>
      <c r="AB6214" s="21"/>
      <c r="AC6214" s="21"/>
      <c r="AD6214" s="21"/>
      <c r="AE6214" s="6"/>
      <c r="AF6214" s="6"/>
      <c r="AG6214" s="6"/>
      <c r="AH6214" s="6"/>
    </row>
    <row r="6215" spans="1:34" x14ac:dyDescent="0.35">
      <c r="A6215" s="20"/>
      <c r="B6215" s="6"/>
      <c r="C6215" s="6"/>
      <c r="D6215" s="6"/>
      <c r="E6215" s="6"/>
      <c r="F6215" s="6"/>
      <c r="G6215" s="6"/>
      <c r="H6215" s="6"/>
      <c r="I6215" s="6"/>
      <c r="J6215" s="6"/>
      <c r="K6215" s="6"/>
      <c r="L6215" s="6"/>
      <c r="M6215" s="6"/>
      <c r="N6215" s="6"/>
      <c r="O6215" s="6"/>
      <c r="P6215" s="6"/>
      <c r="Q6215" s="6"/>
      <c r="R6215" s="6"/>
      <c r="S6215" s="6"/>
      <c r="T6215" s="6"/>
      <c r="U6215" s="6"/>
      <c r="V6215" s="6"/>
      <c r="W6215" s="6"/>
      <c r="X6215" s="6"/>
      <c r="Y6215" s="6"/>
      <c r="Z6215" s="6"/>
      <c r="AA6215" s="6"/>
      <c r="AB6215" s="21"/>
      <c r="AC6215" s="21"/>
      <c r="AD6215" s="21"/>
      <c r="AE6215" s="6"/>
      <c r="AF6215" s="6"/>
      <c r="AG6215" s="6"/>
      <c r="AH6215" s="6"/>
    </row>
    <row r="6216" spans="1:34" x14ac:dyDescent="0.35">
      <c r="A6216" s="20"/>
      <c r="B6216" s="6"/>
      <c r="C6216" s="6"/>
      <c r="D6216" s="6"/>
      <c r="E6216" s="6"/>
      <c r="F6216" s="6"/>
      <c r="G6216" s="6"/>
      <c r="H6216" s="6"/>
      <c r="I6216" s="6"/>
      <c r="J6216" s="6"/>
      <c r="K6216" s="6"/>
      <c r="L6216" s="6"/>
      <c r="M6216" s="6"/>
      <c r="N6216" s="6"/>
      <c r="O6216" s="6"/>
      <c r="P6216" s="6"/>
      <c r="Q6216" s="6"/>
      <c r="R6216" s="6"/>
      <c r="S6216" s="6"/>
      <c r="T6216" s="6"/>
      <c r="U6216" s="6"/>
      <c r="V6216" s="6"/>
      <c r="W6216" s="6"/>
      <c r="X6216" s="6"/>
      <c r="Y6216" s="6"/>
      <c r="Z6216" s="6"/>
      <c r="AA6216" s="6"/>
      <c r="AB6216" s="21"/>
      <c r="AC6216" s="21"/>
      <c r="AD6216" s="21"/>
      <c r="AE6216" s="6"/>
      <c r="AF6216" s="6"/>
      <c r="AG6216" s="6"/>
      <c r="AH6216" s="6"/>
    </row>
    <row r="6217" spans="1:34" x14ac:dyDescent="0.35">
      <c r="A6217" s="20"/>
      <c r="B6217" s="6"/>
      <c r="C6217" s="6"/>
      <c r="D6217" s="6"/>
      <c r="E6217" s="6"/>
      <c r="F6217" s="6"/>
      <c r="G6217" s="6"/>
      <c r="H6217" s="6"/>
      <c r="I6217" s="6"/>
      <c r="J6217" s="6"/>
      <c r="K6217" s="6"/>
      <c r="L6217" s="6"/>
      <c r="M6217" s="6"/>
      <c r="N6217" s="6"/>
      <c r="O6217" s="6"/>
      <c r="P6217" s="6"/>
      <c r="Q6217" s="6"/>
      <c r="R6217" s="6"/>
      <c r="S6217" s="6"/>
      <c r="T6217" s="6"/>
      <c r="U6217" s="6"/>
      <c r="V6217" s="6"/>
      <c r="W6217" s="6"/>
      <c r="X6217" s="6"/>
      <c r="Y6217" s="6"/>
      <c r="Z6217" s="6"/>
      <c r="AA6217" s="6"/>
      <c r="AB6217" s="21"/>
      <c r="AC6217" s="21"/>
      <c r="AD6217" s="21"/>
      <c r="AE6217" s="6"/>
      <c r="AF6217" s="6"/>
      <c r="AG6217" s="6"/>
      <c r="AH6217" s="6"/>
    </row>
    <row r="6218" spans="1:34" x14ac:dyDescent="0.35">
      <c r="A6218" s="20"/>
      <c r="B6218" s="6"/>
      <c r="C6218" s="6"/>
      <c r="D6218" s="6"/>
      <c r="E6218" s="6"/>
      <c r="F6218" s="6"/>
      <c r="G6218" s="6"/>
      <c r="H6218" s="6"/>
      <c r="I6218" s="6"/>
      <c r="J6218" s="6"/>
      <c r="K6218" s="6"/>
      <c r="L6218" s="6"/>
      <c r="M6218" s="6"/>
      <c r="N6218" s="6"/>
      <c r="O6218" s="6"/>
      <c r="P6218" s="6"/>
      <c r="Q6218" s="6"/>
      <c r="R6218" s="6"/>
      <c r="S6218" s="6"/>
      <c r="T6218" s="6"/>
      <c r="U6218" s="6"/>
      <c r="V6218" s="6"/>
      <c r="W6218" s="6"/>
      <c r="X6218" s="6"/>
      <c r="Y6218" s="6"/>
      <c r="Z6218" s="6"/>
      <c r="AA6218" s="6"/>
      <c r="AB6218" s="21"/>
      <c r="AC6218" s="21"/>
      <c r="AD6218" s="21"/>
      <c r="AE6218" s="6"/>
      <c r="AF6218" s="6"/>
      <c r="AG6218" s="6"/>
      <c r="AH6218" s="6"/>
    </row>
    <row r="6219" spans="1:34" x14ac:dyDescent="0.35">
      <c r="A6219" s="20"/>
      <c r="B6219" s="6"/>
      <c r="C6219" s="6"/>
      <c r="D6219" s="6"/>
      <c r="E6219" s="6"/>
      <c r="F6219" s="6"/>
      <c r="G6219" s="6"/>
      <c r="H6219" s="6"/>
      <c r="I6219" s="6"/>
      <c r="J6219" s="6"/>
      <c r="K6219" s="6"/>
      <c r="L6219" s="6"/>
      <c r="M6219" s="6"/>
      <c r="N6219" s="6"/>
      <c r="O6219" s="6"/>
      <c r="P6219" s="6"/>
      <c r="Q6219" s="6"/>
      <c r="R6219" s="6"/>
      <c r="S6219" s="6"/>
      <c r="T6219" s="6"/>
      <c r="U6219" s="6"/>
      <c r="V6219" s="6"/>
      <c r="W6219" s="6"/>
      <c r="X6219" s="6"/>
      <c r="Y6219" s="6"/>
      <c r="Z6219" s="6"/>
      <c r="AA6219" s="6"/>
      <c r="AB6219" s="21"/>
      <c r="AC6219" s="21"/>
      <c r="AD6219" s="21"/>
      <c r="AE6219" s="6"/>
      <c r="AF6219" s="6"/>
      <c r="AG6219" s="6"/>
      <c r="AH6219" s="6"/>
    </row>
    <row r="6220" spans="1:34" x14ac:dyDescent="0.35">
      <c r="A6220" s="20"/>
      <c r="B6220" s="6"/>
      <c r="C6220" s="6"/>
      <c r="D6220" s="6"/>
      <c r="E6220" s="6"/>
      <c r="F6220" s="6"/>
      <c r="G6220" s="6"/>
      <c r="H6220" s="6"/>
      <c r="I6220" s="6"/>
      <c r="J6220" s="6"/>
      <c r="K6220" s="6"/>
      <c r="L6220" s="6"/>
      <c r="M6220" s="6"/>
      <c r="N6220" s="6"/>
      <c r="O6220" s="6"/>
      <c r="P6220" s="6"/>
      <c r="Q6220" s="6"/>
      <c r="R6220" s="6"/>
      <c r="S6220" s="6"/>
      <c r="T6220" s="6"/>
      <c r="U6220" s="6"/>
      <c r="V6220" s="6"/>
      <c r="W6220" s="6"/>
      <c r="X6220" s="6"/>
      <c r="Y6220" s="6"/>
      <c r="Z6220" s="6"/>
      <c r="AA6220" s="6"/>
      <c r="AB6220" s="21"/>
      <c r="AC6220" s="21"/>
      <c r="AD6220" s="21"/>
      <c r="AE6220" s="6"/>
      <c r="AF6220" s="6"/>
      <c r="AG6220" s="6"/>
      <c r="AH6220" s="6"/>
    </row>
    <row r="6221" spans="1:34" x14ac:dyDescent="0.35">
      <c r="A6221" s="20"/>
      <c r="B6221" s="6"/>
      <c r="C6221" s="6"/>
      <c r="D6221" s="6"/>
      <c r="E6221" s="6"/>
      <c r="F6221" s="6"/>
      <c r="G6221" s="6"/>
      <c r="H6221" s="6"/>
      <c r="I6221" s="6"/>
      <c r="J6221" s="6"/>
      <c r="K6221" s="6"/>
      <c r="L6221" s="6"/>
      <c r="M6221" s="6"/>
      <c r="N6221" s="6"/>
      <c r="O6221" s="6"/>
      <c r="P6221" s="6"/>
      <c r="Q6221" s="6"/>
      <c r="R6221" s="6"/>
      <c r="S6221" s="6"/>
      <c r="T6221" s="6"/>
      <c r="U6221" s="6"/>
      <c r="V6221" s="6"/>
      <c r="W6221" s="6"/>
      <c r="X6221" s="6"/>
      <c r="Y6221" s="6"/>
      <c r="Z6221" s="6"/>
      <c r="AA6221" s="6"/>
      <c r="AB6221" s="21"/>
      <c r="AC6221" s="21"/>
      <c r="AD6221" s="21"/>
      <c r="AE6221" s="6"/>
      <c r="AF6221" s="6"/>
      <c r="AG6221" s="6"/>
      <c r="AH6221" s="6"/>
    </row>
    <row r="6222" spans="1:34" x14ac:dyDescent="0.35">
      <c r="A6222" s="20"/>
      <c r="B6222" s="6"/>
      <c r="C6222" s="6"/>
      <c r="D6222" s="6"/>
      <c r="E6222" s="6"/>
      <c r="F6222" s="6"/>
      <c r="G6222" s="6"/>
      <c r="H6222" s="6"/>
      <c r="I6222" s="6"/>
      <c r="J6222" s="6"/>
      <c r="K6222" s="6"/>
      <c r="L6222" s="6"/>
      <c r="M6222" s="6"/>
      <c r="N6222" s="6"/>
      <c r="O6222" s="6"/>
      <c r="P6222" s="6"/>
      <c r="Q6222" s="6"/>
      <c r="R6222" s="6"/>
      <c r="S6222" s="6"/>
      <c r="T6222" s="6"/>
      <c r="U6222" s="6"/>
      <c r="V6222" s="6"/>
      <c r="W6222" s="6"/>
      <c r="X6222" s="6"/>
      <c r="Y6222" s="6"/>
      <c r="Z6222" s="6"/>
      <c r="AA6222" s="6"/>
      <c r="AB6222" s="21"/>
      <c r="AC6222" s="21"/>
      <c r="AD6222" s="21"/>
      <c r="AE6222" s="6"/>
      <c r="AF6222" s="6"/>
      <c r="AG6222" s="6"/>
      <c r="AH6222" s="6"/>
    </row>
    <row r="6223" spans="1:34" x14ac:dyDescent="0.35">
      <c r="A6223" s="20"/>
      <c r="B6223" s="6"/>
      <c r="C6223" s="6"/>
      <c r="D6223" s="6"/>
      <c r="E6223" s="6"/>
      <c r="F6223" s="6"/>
      <c r="G6223" s="6"/>
      <c r="H6223" s="6"/>
      <c r="I6223" s="6"/>
      <c r="J6223" s="6"/>
      <c r="K6223" s="6"/>
      <c r="L6223" s="6"/>
      <c r="M6223" s="6"/>
      <c r="N6223" s="6"/>
      <c r="O6223" s="6"/>
      <c r="P6223" s="6"/>
      <c r="Q6223" s="6"/>
      <c r="R6223" s="6"/>
      <c r="S6223" s="6"/>
      <c r="T6223" s="6"/>
      <c r="U6223" s="6"/>
      <c r="V6223" s="6"/>
      <c r="W6223" s="6"/>
      <c r="X6223" s="6"/>
      <c r="Y6223" s="6"/>
      <c r="Z6223" s="6"/>
      <c r="AA6223" s="6"/>
      <c r="AB6223" s="21"/>
      <c r="AC6223" s="21"/>
      <c r="AD6223" s="21"/>
      <c r="AE6223" s="6"/>
      <c r="AF6223" s="6"/>
      <c r="AG6223" s="6"/>
      <c r="AH6223" s="6"/>
    </row>
    <row r="6224" spans="1:34" x14ac:dyDescent="0.35">
      <c r="A6224" s="20"/>
      <c r="B6224" s="6"/>
      <c r="C6224" s="6"/>
      <c r="D6224" s="6"/>
      <c r="E6224" s="6"/>
      <c r="F6224" s="6"/>
      <c r="G6224" s="6"/>
      <c r="H6224" s="6"/>
      <c r="I6224" s="6"/>
      <c r="J6224" s="6"/>
      <c r="K6224" s="6"/>
      <c r="L6224" s="6"/>
      <c r="M6224" s="6"/>
      <c r="N6224" s="6"/>
      <c r="O6224" s="6"/>
      <c r="P6224" s="6"/>
      <c r="Q6224" s="6"/>
      <c r="R6224" s="6"/>
      <c r="S6224" s="6"/>
      <c r="T6224" s="6"/>
      <c r="U6224" s="6"/>
      <c r="V6224" s="6"/>
      <c r="W6224" s="6"/>
      <c r="X6224" s="6"/>
      <c r="Y6224" s="6"/>
      <c r="Z6224" s="6"/>
      <c r="AA6224" s="6"/>
      <c r="AB6224" s="21"/>
      <c r="AC6224" s="21"/>
      <c r="AD6224" s="21"/>
      <c r="AE6224" s="6"/>
      <c r="AF6224" s="6"/>
      <c r="AG6224" s="6"/>
      <c r="AH6224" s="6"/>
    </row>
    <row r="6225" spans="1:34" x14ac:dyDescent="0.35">
      <c r="A6225" s="20"/>
      <c r="B6225" s="6"/>
      <c r="C6225" s="6"/>
      <c r="D6225" s="6"/>
      <c r="E6225" s="6"/>
      <c r="F6225" s="6"/>
      <c r="G6225" s="6"/>
      <c r="H6225" s="6"/>
      <c r="I6225" s="6"/>
      <c r="J6225" s="6"/>
      <c r="K6225" s="6"/>
      <c r="L6225" s="6"/>
      <c r="M6225" s="6"/>
      <c r="N6225" s="6"/>
      <c r="O6225" s="6"/>
      <c r="P6225" s="6"/>
      <c r="Q6225" s="6"/>
      <c r="R6225" s="6"/>
      <c r="S6225" s="6"/>
      <c r="T6225" s="6"/>
      <c r="U6225" s="6"/>
      <c r="V6225" s="6"/>
      <c r="W6225" s="6"/>
      <c r="X6225" s="6"/>
      <c r="Y6225" s="6"/>
      <c r="Z6225" s="6"/>
      <c r="AA6225" s="6"/>
      <c r="AB6225" s="21"/>
      <c r="AC6225" s="21"/>
      <c r="AD6225" s="21"/>
      <c r="AE6225" s="6"/>
      <c r="AF6225" s="6"/>
      <c r="AG6225" s="6"/>
      <c r="AH6225" s="6"/>
    </row>
    <row r="6226" spans="1:34" x14ac:dyDescent="0.35">
      <c r="A6226" s="20"/>
      <c r="B6226" s="6"/>
      <c r="C6226" s="6"/>
      <c r="D6226" s="6"/>
      <c r="E6226" s="6"/>
      <c r="F6226" s="6"/>
      <c r="G6226" s="6"/>
      <c r="H6226" s="6"/>
      <c r="I6226" s="6"/>
      <c r="J6226" s="6"/>
      <c r="K6226" s="6"/>
      <c r="L6226" s="6"/>
      <c r="M6226" s="6"/>
      <c r="N6226" s="6"/>
      <c r="O6226" s="6"/>
      <c r="P6226" s="6"/>
      <c r="Q6226" s="6"/>
      <c r="R6226" s="6"/>
      <c r="S6226" s="6"/>
      <c r="T6226" s="6"/>
      <c r="U6226" s="6"/>
      <c r="V6226" s="6"/>
      <c r="W6226" s="6"/>
      <c r="X6226" s="6"/>
      <c r="Y6226" s="6"/>
      <c r="Z6226" s="6"/>
      <c r="AA6226" s="6"/>
      <c r="AB6226" s="21"/>
      <c r="AC6226" s="21"/>
      <c r="AD6226" s="21"/>
      <c r="AE6226" s="6"/>
      <c r="AF6226" s="6"/>
      <c r="AG6226" s="6"/>
      <c r="AH6226" s="6"/>
    </row>
    <row r="6227" spans="1:34" x14ac:dyDescent="0.35">
      <c r="A6227" s="20"/>
      <c r="B6227" s="6"/>
      <c r="C6227" s="6"/>
      <c r="D6227" s="6"/>
      <c r="E6227" s="6"/>
      <c r="F6227" s="6"/>
      <c r="G6227" s="6"/>
      <c r="H6227" s="6"/>
      <c r="I6227" s="6"/>
      <c r="J6227" s="6"/>
      <c r="K6227" s="6"/>
      <c r="L6227" s="6"/>
      <c r="M6227" s="6"/>
      <c r="N6227" s="6"/>
      <c r="O6227" s="6"/>
      <c r="P6227" s="6"/>
      <c r="Q6227" s="6"/>
      <c r="R6227" s="6"/>
      <c r="S6227" s="6"/>
      <c r="T6227" s="6"/>
      <c r="U6227" s="6"/>
      <c r="V6227" s="6"/>
      <c r="W6227" s="6"/>
      <c r="X6227" s="6"/>
      <c r="Y6227" s="6"/>
      <c r="Z6227" s="6"/>
      <c r="AA6227" s="6"/>
      <c r="AB6227" s="21"/>
      <c r="AC6227" s="21"/>
      <c r="AD6227" s="21"/>
      <c r="AE6227" s="6"/>
      <c r="AF6227" s="6"/>
      <c r="AG6227" s="6"/>
      <c r="AH6227" s="6"/>
    </row>
    <row r="6228" spans="1:34" x14ac:dyDescent="0.35">
      <c r="A6228" s="20"/>
      <c r="B6228" s="6"/>
      <c r="C6228" s="6"/>
      <c r="D6228" s="6"/>
      <c r="E6228" s="6"/>
      <c r="F6228" s="6"/>
      <c r="G6228" s="6"/>
      <c r="H6228" s="6"/>
      <c r="I6228" s="6"/>
      <c r="J6228" s="6"/>
      <c r="K6228" s="6"/>
      <c r="L6228" s="6"/>
      <c r="M6228" s="6"/>
      <c r="N6228" s="6"/>
      <c r="O6228" s="6"/>
      <c r="P6228" s="6"/>
      <c r="Q6228" s="6"/>
      <c r="R6228" s="6"/>
      <c r="S6228" s="6"/>
      <c r="T6228" s="6"/>
      <c r="U6228" s="6"/>
      <c r="V6228" s="6"/>
      <c r="W6228" s="6"/>
      <c r="X6228" s="6"/>
      <c r="Y6228" s="6"/>
      <c r="Z6228" s="6"/>
      <c r="AA6228" s="6"/>
      <c r="AB6228" s="21"/>
      <c r="AC6228" s="21"/>
      <c r="AD6228" s="21"/>
      <c r="AE6228" s="6"/>
      <c r="AF6228" s="6"/>
      <c r="AG6228" s="6"/>
      <c r="AH6228" s="6"/>
    </row>
    <row r="6229" spans="1:34" x14ac:dyDescent="0.35">
      <c r="A6229" s="20"/>
      <c r="B6229" s="6"/>
      <c r="C6229" s="6"/>
      <c r="D6229" s="6"/>
      <c r="E6229" s="6"/>
      <c r="F6229" s="6"/>
      <c r="G6229" s="6"/>
      <c r="H6229" s="6"/>
      <c r="I6229" s="6"/>
      <c r="J6229" s="6"/>
      <c r="K6229" s="6"/>
      <c r="L6229" s="6"/>
      <c r="M6229" s="6"/>
      <c r="N6229" s="6"/>
      <c r="O6229" s="6"/>
      <c r="P6229" s="6"/>
      <c r="Q6229" s="6"/>
      <c r="R6229" s="6"/>
      <c r="S6229" s="6"/>
      <c r="T6229" s="6"/>
      <c r="U6229" s="6"/>
      <c r="V6229" s="6"/>
      <c r="W6229" s="6"/>
      <c r="X6229" s="6"/>
      <c r="Y6229" s="6"/>
      <c r="Z6229" s="6"/>
      <c r="AA6229" s="6"/>
      <c r="AB6229" s="21"/>
      <c r="AC6229" s="21"/>
      <c r="AD6229" s="21"/>
      <c r="AE6229" s="6"/>
      <c r="AF6229" s="6"/>
      <c r="AG6229" s="6"/>
      <c r="AH6229" s="6"/>
    </row>
    <row r="6230" spans="1:34" x14ac:dyDescent="0.35">
      <c r="A6230" s="20"/>
      <c r="B6230" s="6"/>
      <c r="C6230" s="6"/>
      <c r="D6230" s="6"/>
      <c r="E6230" s="6"/>
      <c r="F6230" s="6"/>
      <c r="G6230" s="6"/>
      <c r="H6230" s="6"/>
      <c r="I6230" s="6"/>
      <c r="J6230" s="6"/>
      <c r="K6230" s="6"/>
      <c r="L6230" s="6"/>
      <c r="M6230" s="6"/>
      <c r="N6230" s="6"/>
      <c r="O6230" s="6"/>
      <c r="P6230" s="6"/>
      <c r="Q6230" s="6"/>
      <c r="R6230" s="6"/>
      <c r="S6230" s="6"/>
      <c r="T6230" s="6"/>
      <c r="U6230" s="6"/>
      <c r="V6230" s="6"/>
      <c r="W6230" s="6"/>
      <c r="X6230" s="6"/>
      <c r="Y6230" s="6"/>
      <c r="Z6230" s="6"/>
      <c r="AA6230" s="6"/>
      <c r="AB6230" s="21"/>
      <c r="AC6230" s="21"/>
      <c r="AD6230" s="21"/>
      <c r="AE6230" s="6"/>
      <c r="AF6230" s="6"/>
      <c r="AG6230" s="6"/>
      <c r="AH6230" s="6"/>
    </row>
    <row r="6231" spans="1:34" x14ac:dyDescent="0.35">
      <c r="A6231" s="20"/>
      <c r="B6231" s="6"/>
      <c r="C6231" s="6"/>
      <c r="D6231" s="6"/>
      <c r="E6231" s="6"/>
      <c r="F6231" s="6"/>
      <c r="G6231" s="6"/>
      <c r="H6231" s="6"/>
      <c r="I6231" s="6"/>
      <c r="J6231" s="6"/>
      <c r="K6231" s="6"/>
      <c r="L6231" s="6"/>
      <c r="M6231" s="6"/>
      <c r="N6231" s="6"/>
      <c r="O6231" s="6"/>
      <c r="P6231" s="6"/>
      <c r="Q6231" s="6"/>
      <c r="R6231" s="6"/>
      <c r="S6231" s="6"/>
      <c r="T6231" s="6"/>
      <c r="U6231" s="6"/>
      <c r="V6231" s="6"/>
      <c r="W6231" s="6"/>
      <c r="X6231" s="6"/>
      <c r="Y6231" s="6"/>
      <c r="Z6231" s="6"/>
      <c r="AA6231" s="6"/>
      <c r="AB6231" s="21"/>
      <c r="AC6231" s="21"/>
      <c r="AD6231" s="21"/>
      <c r="AE6231" s="6"/>
      <c r="AF6231" s="6"/>
      <c r="AG6231" s="6"/>
      <c r="AH6231" s="6"/>
    </row>
    <row r="6232" spans="1:34" x14ac:dyDescent="0.35">
      <c r="A6232" s="20"/>
      <c r="B6232" s="6"/>
      <c r="C6232" s="6"/>
      <c r="D6232" s="6"/>
      <c r="E6232" s="6"/>
      <c r="F6232" s="6"/>
      <c r="G6232" s="6"/>
      <c r="H6232" s="6"/>
      <c r="I6232" s="6"/>
      <c r="J6232" s="6"/>
      <c r="K6232" s="6"/>
      <c r="L6232" s="6"/>
      <c r="M6232" s="6"/>
      <c r="N6232" s="6"/>
      <c r="O6232" s="6"/>
      <c r="P6232" s="6"/>
      <c r="Q6232" s="6"/>
      <c r="R6232" s="6"/>
      <c r="S6232" s="6"/>
      <c r="T6232" s="6"/>
      <c r="U6232" s="6"/>
      <c r="V6232" s="6"/>
      <c r="W6232" s="6"/>
      <c r="X6232" s="6"/>
      <c r="Y6232" s="6"/>
      <c r="Z6232" s="6"/>
      <c r="AA6232" s="6"/>
      <c r="AB6232" s="21"/>
      <c r="AC6232" s="21"/>
      <c r="AD6232" s="21"/>
      <c r="AE6232" s="6"/>
      <c r="AF6232" s="6"/>
      <c r="AG6232" s="6"/>
      <c r="AH6232" s="6"/>
    </row>
    <row r="6233" spans="1:34" x14ac:dyDescent="0.35">
      <c r="A6233" s="20"/>
      <c r="B6233" s="6"/>
      <c r="C6233" s="6"/>
      <c r="D6233" s="6"/>
      <c r="E6233" s="6"/>
      <c r="F6233" s="6"/>
      <c r="G6233" s="6"/>
      <c r="H6233" s="6"/>
      <c r="I6233" s="6"/>
      <c r="J6233" s="6"/>
      <c r="K6233" s="6"/>
      <c r="L6233" s="6"/>
      <c r="M6233" s="6"/>
      <c r="N6233" s="6"/>
      <c r="O6233" s="6"/>
      <c r="P6233" s="6"/>
      <c r="Q6233" s="6"/>
      <c r="R6233" s="6"/>
      <c r="S6233" s="6"/>
      <c r="T6233" s="6"/>
      <c r="U6233" s="6"/>
      <c r="V6233" s="6"/>
      <c r="W6233" s="6"/>
      <c r="X6233" s="6"/>
      <c r="Y6233" s="6"/>
      <c r="Z6233" s="6"/>
      <c r="AA6233" s="6"/>
      <c r="AB6233" s="21"/>
      <c r="AC6233" s="21"/>
      <c r="AD6233" s="21"/>
      <c r="AE6233" s="6"/>
      <c r="AF6233" s="6"/>
      <c r="AG6233" s="6"/>
      <c r="AH6233" s="6"/>
    </row>
    <row r="6234" spans="1:34" x14ac:dyDescent="0.35">
      <c r="A6234" s="20"/>
      <c r="B6234" s="6"/>
      <c r="C6234" s="6"/>
      <c r="D6234" s="6"/>
      <c r="E6234" s="6"/>
      <c r="F6234" s="6"/>
      <c r="G6234" s="6"/>
      <c r="H6234" s="6"/>
      <c r="I6234" s="6"/>
      <c r="J6234" s="6"/>
      <c r="K6234" s="6"/>
      <c r="L6234" s="6"/>
      <c r="M6234" s="6"/>
      <c r="N6234" s="6"/>
      <c r="O6234" s="6"/>
      <c r="P6234" s="6"/>
      <c r="Q6234" s="6"/>
      <c r="R6234" s="6"/>
      <c r="S6234" s="6"/>
      <c r="T6234" s="6"/>
      <c r="U6234" s="6"/>
      <c r="V6234" s="6"/>
      <c r="W6234" s="6"/>
      <c r="X6234" s="6"/>
      <c r="Y6234" s="6"/>
      <c r="Z6234" s="6"/>
      <c r="AA6234" s="6"/>
      <c r="AB6234" s="21"/>
      <c r="AC6234" s="21"/>
      <c r="AD6234" s="21"/>
      <c r="AE6234" s="6"/>
      <c r="AF6234" s="6"/>
      <c r="AG6234" s="6"/>
      <c r="AH6234" s="6"/>
    </row>
    <row r="6235" spans="1:34" x14ac:dyDescent="0.35">
      <c r="A6235" s="20"/>
      <c r="B6235" s="6"/>
      <c r="C6235" s="6"/>
      <c r="D6235" s="6"/>
      <c r="E6235" s="6"/>
      <c r="F6235" s="6"/>
      <c r="G6235" s="6"/>
      <c r="H6235" s="6"/>
      <c r="I6235" s="6"/>
      <c r="J6235" s="6"/>
      <c r="K6235" s="6"/>
      <c r="L6235" s="6"/>
      <c r="M6235" s="6"/>
      <c r="N6235" s="6"/>
      <c r="O6235" s="6"/>
      <c r="P6235" s="6"/>
      <c r="Q6235" s="6"/>
      <c r="R6235" s="6"/>
      <c r="S6235" s="6"/>
      <c r="T6235" s="6"/>
      <c r="U6235" s="6"/>
      <c r="V6235" s="6"/>
      <c r="W6235" s="6"/>
      <c r="X6235" s="6"/>
      <c r="Y6235" s="6"/>
      <c r="Z6235" s="6"/>
      <c r="AA6235" s="6"/>
      <c r="AB6235" s="21"/>
      <c r="AC6235" s="21"/>
      <c r="AD6235" s="21"/>
      <c r="AE6235" s="6"/>
      <c r="AF6235" s="6"/>
      <c r="AG6235" s="6"/>
      <c r="AH6235" s="6"/>
    </row>
    <row r="6236" spans="1:34" x14ac:dyDescent="0.35">
      <c r="A6236" s="20"/>
      <c r="B6236" s="6"/>
      <c r="C6236" s="6"/>
      <c r="D6236" s="6"/>
      <c r="E6236" s="6"/>
      <c r="F6236" s="6"/>
      <c r="G6236" s="6"/>
      <c r="H6236" s="6"/>
      <c r="I6236" s="6"/>
      <c r="J6236" s="6"/>
      <c r="K6236" s="6"/>
      <c r="L6236" s="6"/>
      <c r="M6236" s="6"/>
      <c r="N6236" s="6"/>
      <c r="O6236" s="6"/>
      <c r="P6236" s="6"/>
      <c r="Q6236" s="6"/>
      <c r="R6236" s="6"/>
      <c r="S6236" s="6"/>
      <c r="T6236" s="6"/>
      <c r="U6236" s="6"/>
      <c r="V6236" s="6"/>
      <c r="W6236" s="6"/>
      <c r="X6236" s="6"/>
      <c r="Y6236" s="6"/>
      <c r="Z6236" s="6"/>
      <c r="AA6236" s="6"/>
      <c r="AB6236" s="21"/>
      <c r="AC6236" s="21"/>
      <c r="AD6236" s="21"/>
      <c r="AE6236" s="6"/>
      <c r="AF6236" s="6"/>
      <c r="AG6236" s="6"/>
      <c r="AH6236" s="6"/>
    </row>
    <row r="6237" spans="1:34" x14ac:dyDescent="0.35">
      <c r="A6237" s="20"/>
      <c r="B6237" s="6"/>
      <c r="C6237" s="6"/>
      <c r="D6237" s="6"/>
      <c r="E6237" s="6"/>
      <c r="F6237" s="6"/>
      <c r="G6237" s="6"/>
      <c r="H6237" s="6"/>
      <c r="I6237" s="6"/>
      <c r="J6237" s="6"/>
      <c r="K6237" s="6"/>
      <c r="L6237" s="6"/>
      <c r="M6237" s="6"/>
      <c r="N6237" s="6"/>
      <c r="O6237" s="6"/>
      <c r="P6237" s="6"/>
      <c r="Q6237" s="6"/>
      <c r="R6237" s="6"/>
      <c r="S6237" s="6"/>
      <c r="T6237" s="6"/>
      <c r="U6237" s="6"/>
      <c r="V6237" s="6"/>
      <c r="W6237" s="6"/>
      <c r="X6237" s="6"/>
      <c r="Y6237" s="6"/>
      <c r="Z6237" s="6"/>
      <c r="AA6237" s="6"/>
      <c r="AB6237" s="21"/>
      <c r="AC6237" s="21"/>
      <c r="AD6237" s="21"/>
      <c r="AE6237" s="6"/>
      <c r="AF6237" s="6"/>
      <c r="AG6237" s="6"/>
      <c r="AH6237" s="6"/>
    </row>
    <row r="6238" spans="1:34" x14ac:dyDescent="0.35">
      <c r="A6238" s="20"/>
      <c r="B6238" s="6"/>
      <c r="C6238" s="6"/>
      <c r="D6238" s="6"/>
      <c r="E6238" s="6"/>
      <c r="F6238" s="6"/>
      <c r="G6238" s="6"/>
      <c r="H6238" s="6"/>
      <c r="I6238" s="6"/>
      <c r="J6238" s="6"/>
      <c r="K6238" s="6"/>
      <c r="L6238" s="6"/>
      <c r="M6238" s="6"/>
      <c r="N6238" s="6"/>
      <c r="O6238" s="6"/>
      <c r="P6238" s="6"/>
      <c r="Q6238" s="6"/>
      <c r="R6238" s="6"/>
      <c r="S6238" s="6"/>
      <c r="T6238" s="6"/>
      <c r="U6238" s="6"/>
      <c r="V6238" s="6"/>
      <c r="W6238" s="6"/>
      <c r="X6238" s="6"/>
      <c r="Y6238" s="6"/>
      <c r="Z6238" s="6"/>
      <c r="AA6238" s="6"/>
      <c r="AB6238" s="21"/>
      <c r="AC6238" s="21"/>
      <c r="AD6238" s="21"/>
      <c r="AE6238" s="6"/>
      <c r="AF6238" s="6"/>
      <c r="AG6238" s="6"/>
      <c r="AH6238" s="6"/>
    </row>
    <row r="6239" spans="1:34" x14ac:dyDescent="0.35">
      <c r="A6239" s="20"/>
      <c r="B6239" s="6"/>
      <c r="C6239" s="6"/>
      <c r="D6239" s="6"/>
      <c r="E6239" s="6"/>
      <c r="F6239" s="6"/>
      <c r="G6239" s="6"/>
      <c r="H6239" s="6"/>
      <c r="I6239" s="6"/>
      <c r="J6239" s="6"/>
      <c r="K6239" s="6"/>
      <c r="L6239" s="6"/>
      <c r="M6239" s="6"/>
      <c r="N6239" s="6"/>
      <c r="O6239" s="6"/>
      <c r="P6239" s="6"/>
      <c r="Q6239" s="6"/>
      <c r="R6239" s="6"/>
      <c r="S6239" s="6"/>
      <c r="T6239" s="6"/>
      <c r="U6239" s="6"/>
      <c r="V6239" s="6"/>
      <c r="W6239" s="6"/>
      <c r="X6239" s="6"/>
      <c r="Y6239" s="6"/>
      <c r="Z6239" s="6"/>
      <c r="AA6239" s="6"/>
      <c r="AB6239" s="21"/>
      <c r="AC6239" s="21"/>
      <c r="AD6239" s="21"/>
      <c r="AE6239" s="6"/>
      <c r="AF6239" s="6"/>
      <c r="AG6239" s="6"/>
      <c r="AH6239" s="6"/>
    </row>
    <row r="6240" spans="1:34" x14ac:dyDescent="0.35">
      <c r="A6240" s="20"/>
      <c r="B6240" s="6"/>
      <c r="C6240" s="6"/>
      <c r="D6240" s="6"/>
      <c r="E6240" s="6"/>
      <c r="F6240" s="6"/>
      <c r="G6240" s="6"/>
      <c r="H6240" s="6"/>
      <c r="I6240" s="6"/>
      <c r="J6240" s="6"/>
      <c r="K6240" s="6"/>
      <c r="L6240" s="6"/>
      <c r="M6240" s="6"/>
      <c r="N6240" s="6"/>
      <c r="O6240" s="6"/>
      <c r="P6240" s="6"/>
      <c r="Q6240" s="6"/>
      <c r="R6240" s="6"/>
      <c r="S6240" s="6"/>
      <c r="T6240" s="6"/>
      <c r="U6240" s="6"/>
      <c r="V6240" s="6"/>
      <c r="W6240" s="6"/>
      <c r="X6240" s="6"/>
      <c r="Y6240" s="6"/>
      <c r="Z6240" s="6"/>
      <c r="AA6240" s="6"/>
      <c r="AB6240" s="21"/>
      <c r="AC6240" s="21"/>
      <c r="AD6240" s="21"/>
      <c r="AE6240" s="6"/>
      <c r="AF6240" s="6"/>
      <c r="AG6240" s="6"/>
      <c r="AH6240" s="6"/>
    </row>
    <row r="6241" spans="1:34" x14ac:dyDescent="0.35">
      <c r="A6241" s="20"/>
      <c r="B6241" s="6"/>
      <c r="C6241" s="6"/>
      <c r="D6241" s="6"/>
      <c r="E6241" s="6"/>
      <c r="F6241" s="6"/>
      <c r="G6241" s="6"/>
      <c r="H6241" s="6"/>
      <c r="I6241" s="6"/>
      <c r="J6241" s="6"/>
      <c r="K6241" s="6"/>
      <c r="L6241" s="6"/>
      <c r="M6241" s="6"/>
      <c r="N6241" s="6"/>
      <c r="O6241" s="6"/>
      <c r="P6241" s="6"/>
      <c r="Q6241" s="6"/>
      <c r="R6241" s="6"/>
      <c r="S6241" s="6"/>
      <c r="T6241" s="6"/>
      <c r="U6241" s="6"/>
      <c r="V6241" s="6"/>
      <c r="W6241" s="6"/>
      <c r="X6241" s="6"/>
      <c r="Y6241" s="6"/>
      <c r="Z6241" s="6"/>
      <c r="AA6241" s="6"/>
      <c r="AB6241" s="21"/>
      <c r="AC6241" s="21"/>
      <c r="AD6241" s="21"/>
      <c r="AE6241" s="6"/>
      <c r="AF6241" s="6"/>
      <c r="AG6241" s="6"/>
      <c r="AH6241" s="6"/>
    </row>
    <row r="6242" spans="1:34" x14ac:dyDescent="0.35">
      <c r="A6242" s="20"/>
      <c r="B6242" s="6"/>
      <c r="C6242" s="6"/>
      <c r="D6242" s="6"/>
      <c r="E6242" s="6"/>
      <c r="F6242" s="6"/>
      <c r="G6242" s="6"/>
      <c r="H6242" s="6"/>
      <c r="I6242" s="6"/>
      <c r="J6242" s="6"/>
      <c r="K6242" s="6"/>
      <c r="L6242" s="6"/>
      <c r="M6242" s="6"/>
      <c r="N6242" s="6"/>
      <c r="O6242" s="6"/>
      <c r="P6242" s="6"/>
      <c r="Q6242" s="6"/>
      <c r="R6242" s="6"/>
      <c r="S6242" s="6"/>
      <c r="T6242" s="6"/>
      <c r="U6242" s="6"/>
      <c r="V6242" s="6"/>
      <c r="W6242" s="6"/>
      <c r="X6242" s="6"/>
      <c r="Y6242" s="6"/>
      <c r="Z6242" s="6"/>
      <c r="AA6242" s="6"/>
      <c r="AB6242" s="21"/>
      <c r="AC6242" s="21"/>
      <c r="AD6242" s="21"/>
      <c r="AE6242" s="6"/>
      <c r="AF6242" s="6"/>
      <c r="AG6242" s="6"/>
      <c r="AH6242" s="6"/>
    </row>
    <row r="6243" spans="1:34" x14ac:dyDescent="0.35">
      <c r="A6243" s="20"/>
      <c r="B6243" s="6"/>
      <c r="C6243" s="6"/>
      <c r="D6243" s="6"/>
      <c r="E6243" s="6"/>
      <c r="F6243" s="6"/>
      <c r="G6243" s="6"/>
      <c r="H6243" s="6"/>
      <c r="I6243" s="6"/>
      <c r="J6243" s="6"/>
      <c r="K6243" s="6"/>
      <c r="L6243" s="6"/>
      <c r="M6243" s="6"/>
      <c r="N6243" s="6"/>
      <c r="O6243" s="6"/>
      <c r="P6243" s="6"/>
      <c r="Q6243" s="6"/>
      <c r="R6243" s="6"/>
      <c r="S6243" s="6"/>
      <c r="T6243" s="6"/>
      <c r="U6243" s="6"/>
      <c r="V6243" s="6"/>
      <c r="W6243" s="6"/>
      <c r="X6243" s="6"/>
      <c r="Y6243" s="6"/>
      <c r="Z6243" s="6"/>
      <c r="AA6243" s="6"/>
      <c r="AB6243" s="21"/>
      <c r="AC6243" s="21"/>
      <c r="AD6243" s="21"/>
      <c r="AE6243" s="6"/>
      <c r="AF6243" s="6"/>
      <c r="AG6243" s="6"/>
      <c r="AH6243" s="6"/>
    </row>
    <row r="6244" spans="1:34" x14ac:dyDescent="0.35">
      <c r="A6244" s="20"/>
      <c r="B6244" s="6"/>
      <c r="C6244" s="6"/>
      <c r="D6244" s="6"/>
      <c r="E6244" s="6"/>
      <c r="F6244" s="6"/>
      <c r="G6244" s="6"/>
      <c r="H6244" s="6"/>
      <c r="I6244" s="6"/>
      <c r="J6244" s="6"/>
      <c r="K6244" s="6"/>
      <c r="L6244" s="6"/>
      <c r="M6244" s="6"/>
      <c r="N6244" s="6"/>
      <c r="O6244" s="6"/>
      <c r="P6244" s="6"/>
      <c r="Q6244" s="6"/>
      <c r="R6244" s="6"/>
      <c r="S6244" s="6"/>
      <c r="T6244" s="6"/>
      <c r="U6244" s="6"/>
      <c r="V6244" s="6"/>
      <c r="W6244" s="6"/>
      <c r="X6244" s="6"/>
      <c r="Y6244" s="6"/>
      <c r="Z6244" s="6"/>
      <c r="AA6244" s="6"/>
      <c r="AB6244" s="21"/>
      <c r="AC6244" s="21"/>
      <c r="AD6244" s="21"/>
      <c r="AE6244" s="6"/>
      <c r="AF6244" s="6"/>
      <c r="AG6244" s="6"/>
      <c r="AH6244" s="6"/>
    </row>
    <row r="6245" spans="1:34" x14ac:dyDescent="0.35">
      <c r="A6245" s="20"/>
      <c r="B6245" s="6"/>
      <c r="C6245" s="6"/>
      <c r="D6245" s="6"/>
      <c r="E6245" s="6"/>
      <c r="F6245" s="6"/>
      <c r="G6245" s="6"/>
      <c r="H6245" s="6"/>
      <c r="I6245" s="6"/>
      <c r="J6245" s="6"/>
      <c r="K6245" s="6"/>
      <c r="L6245" s="6"/>
      <c r="M6245" s="6"/>
      <c r="N6245" s="6"/>
      <c r="O6245" s="6"/>
      <c r="P6245" s="6"/>
      <c r="Q6245" s="6"/>
      <c r="R6245" s="6"/>
      <c r="S6245" s="6"/>
      <c r="T6245" s="6"/>
      <c r="U6245" s="6"/>
      <c r="V6245" s="6"/>
      <c r="W6245" s="6"/>
      <c r="X6245" s="6"/>
      <c r="Y6245" s="6"/>
      <c r="Z6245" s="6"/>
      <c r="AA6245" s="6"/>
      <c r="AB6245" s="21"/>
      <c r="AC6245" s="21"/>
      <c r="AD6245" s="21"/>
      <c r="AE6245" s="6"/>
      <c r="AF6245" s="6"/>
      <c r="AG6245" s="6"/>
      <c r="AH6245" s="6"/>
    </row>
    <row r="6246" spans="1:34" x14ac:dyDescent="0.35">
      <c r="A6246" s="20"/>
      <c r="B6246" s="6"/>
      <c r="C6246" s="6"/>
      <c r="D6246" s="6"/>
      <c r="E6246" s="6"/>
      <c r="F6246" s="6"/>
      <c r="G6246" s="6"/>
      <c r="H6246" s="6"/>
      <c r="I6246" s="6"/>
      <c r="J6246" s="6"/>
      <c r="K6246" s="6"/>
      <c r="L6246" s="6"/>
      <c r="M6246" s="6"/>
      <c r="N6246" s="6"/>
      <c r="O6246" s="6"/>
      <c r="P6246" s="6"/>
      <c r="Q6246" s="6"/>
      <c r="R6246" s="6"/>
      <c r="S6246" s="6"/>
      <c r="T6246" s="6"/>
      <c r="U6246" s="6"/>
      <c r="V6246" s="6"/>
      <c r="W6246" s="6"/>
      <c r="X6246" s="6"/>
      <c r="Y6246" s="6"/>
      <c r="Z6246" s="6"/>
      <c r="AA6246" s="6"/>
      <c r="AB6246" s="21"/>
      <c r="AC6246" s="21"/>
      <c r="AD6246" s="21"/>
      <c r="AE6246" s="6"/>
      <c r="AF6246" s="6"/>
      <c r="AG6246" s="6"/>
      <c r="AH6246" s="6"/>
    </row>
    <row r="6247" spans="1:34" x14ac:dyDescent="0.35">
      <c r="A6247" s="20"/>
      <c r="B6247" s="6"/>
      <c r="C6247" s="6"/>
      <c r="D6247" s="6"/>
      <c r="E6247" s="6"/>
      <c r="F6247" s="6"/>
      <c r="G6247" s="6"/>
      <c r="H6247" s="6"/>
      <c r="I6247" s="6"/>
      <c r="J6247" s="6"/>
      <c r="K6247" s="6"/>
      <c r="L6247" s="6"/>
      <c r="M6247" s="6"/>
      <c r="N6247" s="6"/>
      <c r="O6247" s="6"/>
      <c r="P6247" s="6"/>
      <c r="Q6247" s="6"/>
      <c r="R6247" s="6"/>
      <c r="S6247" s="6"/>
      <c r="T6247" s="6"/>
      <c r="U6247" s="6"/>
      <c r="V6247" s="6"/>
      <c r="W6247" s="6"/>
      <c r="X6247" s="6"/>
      <c r="Y6247" s="6"/>
      <c r="Z6247" s="6"/>
      <c r="AA6247" s="6"/>
      <c r="AB6247" s="21"/>
      <c r="AC6247" s="21"/>
      <c r="AD6247" s="21"/>
      <c r="AE6247" s="6"/>
      <c r="AF6247" s="6"/>
      <c r="AG6247" s="6"/>
      <c r="AH6247" s="6"/>
    </row>
    <row r="6248" spans="1:34" x14ac:dyDescent="0.35">
      <c r="A6248" s="20"/>
      <c r="B6248" s="6"/>
      <c r="C6248" s="6"/>
      <c r="D6248" s="6"/>
      <c r="E6248" s="6"/>
      <c r="F6248" s="6"/>
      <c r="G6248" s="6"/>
      <c r="H6248" s="6"/>
      <c r="I6248" s="6"/>
      <c r="J6248" s="6"/>
      <c r="K6248" s="6"/>
      <c r="L6248" s="6"/>
      <c r="M6248" s="6"/>
      <c r="N6248" s="6"/>
      <c r="O6248" s="6"/>
      <c r="P6248" s="6"/>
      <c r="Q6248" s="6"/>
      <c r="R6248" s="6"/>
      <c r="S6248" s="6"/>
      <c r="T6248" s="6"/>
      <c r="U6248" s="6"/>
      <c r="V6248" s="6"/>
      <c r="W6248" s="6"/>
      <c r="X6248" s="6"/>
      <c r="Y6248" s="6"/>
      <c r="Z6248" s="6"/>
      <c r="AA6248" s="6"/>
      <c r="AB6248" s="21"/>
      <c r="AC6248" s="21"/>
      <c r="AD6248" s="21"/>
      <c r="AE6248" s="6"/>
      <c r="AF6248" s="6"/>
      <c r="AG6248" s="6"/>
      <c r="AH6248" s="6"/>
    </row>
    <row r="6249" spans="1:34" x14ac:dyDescent="0.35">
      <c r="A6249" s="20"/>
      <c r="B6249" s="6"/>
      <c r="C6249" s="6"/>
      <c r="D6249" s="6"/>
      <c r="E6249" s="6"/>
      <c r="F6249" s="6"/>
      <c r="G6249" s="6"/>
      <c r="H6249" s="6"/>
      <c r="I6249" s="6"/>
      <c r="J6249" s="6"/>
      <c r="K6249" s="6"/>
      <c r="L6249" s="6"/>
      <c r="M6249" s="6"/>
      <c r="N6249" s="6"/>
      <c r="O6249" s="6"/>
      <c r="P6249" s="6"/>
      <c r="Q6249" s="6"/>
      <c r="R6249" s="6"/>
      <c r="S6249" s="6"/>
      <c r="T6249" s="6"/>
      <c r="U6249" s="6"/>
      <c r="V6249" s="6"/>
      <c r="W6249" s="6"/>
      <c r="X6249" s="6"/>
      <c r="Y6249" s="6"/>
      <c r="Z6249" s="6"/>
      <c r="AA6249" s="6"/>
      <c r="AB6249" s="21"/>
      <c r="AC6249" s="21"/>
      <c r="AD6249" s="21"/>
      <c r="AE6249" s="6"/>
      <c r="AF6249" s="6"/>
      <c r="AG6249" s="6"/>
      <c r="AH6249" s="6"/>
    </row>
    <row r="6250" spans="1:34" x14ac:dyDescent="0.35">
      <c r="A6250" s="20"/>
      <c r="B6250" s="6"/>
      <c r="C6250" s="6"/>
      <c r="D6250" s="6"/>
      <c r="E6250" s="6"/>
      <c r="F6250" s="6"/>
      <c r="G6250" s="6"/>
      <c r="H6250" s="6"/>
      <c r="I6250" s="6"/>
      <c r="J6250" s="6"/>
      <c r="K6250" s="6"/>
      <c r="L6250" s="6"/>
      <c r="M6250" s="6"/>
      <c r="N6250" s="6"/>
      <c r="O6250" s="6"/>
      <c r="P6250" s="6"/>
      <c r="Q6250" s="6"/>
      <c r="R6250" s="6"/>
      <c r="S6250" s="6"/>
      <c r="T6250" s="6"/>
      <c r="U6250" s="6"/>
      <c r="V6250" s="6"/>
      <c r="W6250" s="6"/>
      <c r="X6250" s="6"/>
      <c r="Y6250" s="6"/>
      <c r="Z6250" s="6"/>
      <c r="AA6250" s="6"/>
      <c r="AB6250" s="21"/>
      <c r="AC6250" s="21"/>
      <c r="AD6250" s="21"/>
      <c r="AE6250" s="6"/>
      <c r="AF6250" s="6"/>
      <c r="AG6250" s="6"/>
      <c r="AH6250" s="6"/>
    </row>
    <row r="6251" spans="1:34" x14ac:dyDescent="0.35">
      <c r="A6251" s="20"/>
      <c r="B6251" s="6"/>
      <c r="C6251" s="6"/>
      <c r="D6251" s="6"/>
      <c r="E6251" s="6"/>
      <c r="F6251" s="6"/>
      <c r="G6251" s="6"/>
      <c r="H6251" s="6"/>
      <c r="I6251" s="6"/>
      <c r="J6251" s="6"/>
      <c r="K6251" s="6"/>
      <c r="L6251" s="6"/>
      <c r="M6251" s="6"/>
      <c r="N6251" s="6"/>
      <c r="O6251" s="6"/>
      <c r="P6251" s="6"/>
      <c r="Q6251" s="6"/>
      <c r="R6251" s="6"/>
      <c r="S6251" s="6"/>
      <c r="T6251" s="6"/>
      <c r="U6251" s="6"/>
      <c r="V6251" s="6"/>
      <c r="W6251" s="6"/>
      <c r="X6251" s="6"/>
      <c r="Y6251" s="6"/>
      <c r="Z6251" s="6"/>
      <c r="AA6251" s="6"/>
      <c r="AB6251" s="21"/>
      <c r="AC6251" s="21"/>
      <c r="AD6251" s="21"/>
      <c r="AE6251" s="6"/>
      <c r="AF6251" s="6"/>
      <c r="AG6251" s="6"/>
      <c r="AH6251" s="6"/>
    </row>
    <row r="6252" spans="1:34" x14ac:dyDescent="0.35">
      <c r="A6252" s="20"/>
      <c r="B6252" s="6"/>
      <c r="C6252" s="6"/>
      <c r="D6252" s="6"/>
      <c r="E6252" s="6"/>
      <c r="F6252" s="6"/>
      <c r="G6252" s="6"/>
      <c r="H6252" s="6"/>
      <c r="I6252" s="6"/>
      <c r="J6252" s="6"/>
      <c r="K6252" s="6"/>
      <c r="L6252" s="6"/>
      <c r="M6252" s="6"/>
      <c r="N6252" s="6"/>
      <c r="O6252" s="6"/>
      <c r="P6252" s="6"/>
      <c r="Q6252" s="6"/>
      <c r="R6252" s="6"/>
      <c r="S6252" s="6"/>
      <c r="T6252" s="6"/>
      <c r="U6252" s="6"/>
      <c r="V6252" s="6"/>
      <c r="W6252" s="6"/>
      <c r="X6252" s="6"/>
      <c r="Y6252" s="6"/>
      <c r="Z6252" s="6"/>
      <c r="AA6252" s="6"/>
      <c r="AB6252" s="21"/>
      <c r="AC6252" s="21"/>
      <c r="AD6252" s="21"/>
      <c r="AE6252" s="6"/>
      <c r="AF6252" s="6"/>
      <c r="AG6252" s="6"/>
      <c r="AH6252" s="6"/>
    </row>
    <row r="6253" spans="1:34" x14ac:dyDescent="0.35">
      <c r="A6253" s="20"/>
      <c r="B6253" s="6"/>
      <c r="C6253" s="6"/>
      <c r="D6253" s="6"/>
      <c r="E6253" s="6"/>
      <c r="F6253" s="6"/>
      <c r="G6253" s="6"/>
      <c r="H6253" s="6"/>
      <c r="I6253" s="6"/>
      <c r="J6253" s="6"/>
      <c r="K6253" s="6"/>
      <c r="L6253" s="6"/>
      <c r="M6253" s="6"/>
      <c r="N6253" s="6"/>
      <c r="O6253" s="6"/>
      <c r="P6253" s="6"/>
      <c r="Q6253" s="6"/>
      <c r="R6253" s="6"/>
      <c r="S6253" s="6"/>
      <c r="T6253" s="6"/>
      <c r="U6253" s="6"/>
      <c r="V6253" s="6"/>
      <c r="W6253" s="6"/>
      <c r="X6253" s="6"/>
      <c r="Y6253" s="6"/>
      <c r="Z6253" s="6"/>
      <c r="AA6253" s="6"/>
      <c r="AB6253" s="21"/>
      <c r="AC6253" s="21"/>
      <c r="AD6253" s="21"/>
      <c r="AE6253" s="6"/>
      <c r="AF6253" s="6"/>
      <c r="AG6253" s="6"/>
      <c r="AH6253" s="6"/>
    </row>
    <row r="6254" spans="1:34" x14ac:dyDescent="0.35">
      <c r="A6254" s="20"/>
      <c r="B6254" s="6"/>
      <c r="C6254" s="6"/>
      <c r="D6254" s="6"/>
      <c r="E6254" s="6"/>
      <c r="F6254" s="6"/>
      <c r="G6254" s="6"/>
      <c r="H6254" s="6"/>
      <c r="I6254" s="6"/>
      <c r="J6254" s="6"/>
      <c r="K6254" s="6"/>
      <c r="L6254" s="6"/>
      <c r="M6254" s="6"/>
      <c r="N6254" s="6"/>
      <c r="O6254" s="6"/>
      <c r="P6254" s="6"/>
      <c r="Q6254" s="6"/>
      <c r="R6254" s="6"/>
      <c r="S6254" s="6"/>
      <c r="T6254" s="6"/>
      <c r="U6254" s="6"/>
      <c r="V6254" s="6"/>
      <c r="W6254" s="6"/>
      <c r="X6254" s="6"/>
      <c r="Y6254" s="6"/>
      <c r="Z6254" s="6"/>
      <c r="AA6254" s="6"/>
      <c r="AB6254" s="21"/>
      <c r="AC6254" s="21"/>
      <c r="AD6254" s="21"/>
      <c r="AE6254" s="6"/>
      <c r="AF6254" s="6"/>
      <c r="AG6254" s="6"/>
      <c r="AH6254" s="6"/>
    </row>
    <row r="6255" spans="1:34" x14ac:dyDescent="0.35">
      <c r="A6255" s="20"/>
      <c r="B6255" s="6"/>
      <c r="C6255" s="6"/>
      <c r="D6255" s="6"/>
      <c r="E6255" s="6"/>
      <c r="F6255" s="6"/>
      <c r="G6255" s="6"/>
      <c r="H6255" s="6"/>
      <c r="I6255" s="6"/>
      <c r="J6255" s="6"/>
      <c r="K6255" s="6"/>
      <c r="L6255" s="6"/>
      <c r="M6255" s="6"/>
      <c r="N6255" s="6"/>
      <c r="O6255" s="6"/>
      <c r="P6255" s="6"/>
      <c r="Q6255" s="6"/>
      <c r="R6255" s="6"/>
      <c r="S6255" s="6"/>
      <c r="T6255" s="6"/>
      <c r="U6255" s="6"/>
      <c r="V6255" s="6"/>
      <c r="W6255" s="6"/>
      <c r="X6255" s="6"/>
      <c r="Y6255" s="6"/>
      <c r="Z6255" s="6"/>
      <c r="AA6255" s="6"/>
      <c r="AB6255" s="21"/>
      <c r="AC6255" s="21"/>
      <c r="AD6255" s="21"/>
      <c r="AE6255" s="6"/>
      <c r="AF6255" s="6"/>
      <c r="AG6255" s="6"/>
      <c r="AH6255" s="6"/>
    </row>
    <row r="6256" spans="1:34" x14ac:dyDescent="0.35">
      <c r="A6256" s="20"/>
      <c r="B6256" s="6"/>
      <c r="C6256" s="6"/>
      <c r="D6256" s="6"/>
      <c r="E6256" s="6"/>
      <c r="F6256" s="6"/>
      <c r="G6256" s="6"/>
      <c r="H6256" s="6"/>
      <c r="I6256" s="6"/>
      <c r="J6256" s="6"/>
      <c r="K6256" s="6"/>
      <c r="L6256" s="6"/>
      <c r="M6256" s="6"/>
      <c r="N6256" s="6"/>
      <c r="O6256" s="6"/>
      <c r="P6256" s="6"/>
      <c r="Q6256" s="6"/>
      <c r="R6256" s="6"/>
      <c r="S6256" s="6"/>
      <c r="T6256" s="6"/>
      <c r="U6256" s="6"/>
      <c r="V6256" s="6"/>
      <c r="W6256" s="6"/>
      <c r="X6256" s="6"/>
      <c r="Y6256" s="6"/>
      <c r="Z6256" s="6"/>
      <c r="AA6256" s="6"/>
      <c r="AB6256" s="21"/>
      <c r="AC6256" s="21"/>
      <c r="AD6256" s="21"/>
      <c r="AE6256" s="6"/>
      <c r="AF6256" s="6"/>
      <c r="AG6256" s="6"/>
      <c r="AH6256" s="6"/>
    </row>
    <row r="6257" spans="1:34" x14ac:dyDescent="0.35">
      <c r="A6257" s="20"/>
      <c r="B6257" s="6"/>
      <c r="C6257" s="6"/>
      <c r="D6257" s="6"/>
      <c r="E6257" s="6"/>
      <c r="F6257" s="6"/>
      <c r="G6257" s="6"/>
      <c r="H6257" s="6"/>
      <c r="I6257" s="6"/>
      <c r="J6257" s="6"/>
      <c r="K6257" s="6"/>
      <c r="L6257" s="6"/>
      <c r="M6257" s="6"/>
      <c r="N6257" s="6"/>
      <c r="O6257" s="6"/>
      <c r="P6257" s="6"/>
      <c r="Q6257" s="6"/>
      <c r="R6257" s="6"/>
      <c r="S6257" s="6"/>
      <c r="T6257" s="6"/>
      <c r="U6257" s="6"/>
      <c r="V6257" s="6"/>
      <c r="W6257" s="6"/>
      <c r="X6257" s="6"/>
      <c r="Y6257" s="6"/>
      <c r="Z6257" s="6"/>
      <c r="AA6257" s="6"/>
      <c r="AB6257" s="21"/>
      <c r="AC6257" s="21"/>
      <c r="AD6257" s="21"/>
      <c r="AE6257" s="6"/>
      <c r="AF6257" s="6"/>
      <c r="AG6257" s="6"/>
      <c r="AH6257" s="6"/>
    </row>
    <row r="6258" spans="1:34" x14ac:dyDescent="0.35">
      <c r="A6258" s="20"/>
      <c r="B6258" s="6"/>
      <c r="C6258" s="6"/>
      <c r="D6258" s="6"/>
      <c r="E6258" s="6"/>
      <c r="F6258" s="6"/>
      <c r="G6258" s="6"/>
      <c r="H6258" s="6"/>
      <c r="I6258" s="6"/>
      <c r="J6258" s="6"/>
      <c r="K6258" s="6"/>
      <c r="L6258" s="6"/>
      <c r="M6258" s="6"/>
      <c r="N6258" s="6"/>
      <c r="O6258" s="6"/>
      <c r="P6258" s="6"/>
      <c r="Q6258" s="6"/>
      <c r="R6258" s="6"/>
      <c r="S6258" s="6"/>
      <c r="T6258" s="6"/>
      <c r="U6258" s="6"/>
      <c r="V6258" s="6"/>
      <c r="W6258" s="6"/>
      <c r="X6258" s="6"/>
      <c r="Y6258" s="6"/>
      <c r="Z6258" s="6"/>
      <c r="AA6258" s="6"/>
      <c r="AB6258" s="21"/>
      <c r="AC6258" s="21"/>
      <c r="AD6258" s="21"/>
      <c r="AE6258" s="6"/>
      <c r="AF6258" s="6"/>
      <c r="AG6258" s="6"/>
      <c r="AH6258" s="6"/>
    </row>
    <row r="6259" spans="1:34" x14ac:dyDescent="0.35">
      <c r="A6259" s="20"/>
      <c r="B6259" s="6"/>
      <c r="C6259" s="6"/>
      <c r="D6259" s="6"/>
      <c r="E6259" s="6"/>
      <c r="F6259" s="6"/>
      <c r="G6259" s="6"/>
      <c r="H6259" s="6"/>
      <c r="I6259" s="6"/>
      <c r="J6259" s="6"/>
      <c r="K6259" s="6"/>
      <c r="L6259" s="6"/>
      <c r="M6259" s="6"/>
      <c r="N6259" s="6"/>
      <c r="O6259" s="6"/>
      <c r="P6259" s="6"/>
      <c r="Q6259" s="6"/>
      <c r="R6259" s="6"/>
      <c r="S6259" s="6"/>
      <c r="T6259" s="6"/>
      <c r="U6259" s="6"/>
      <c r="V6259" s="6"/>
      <c r="W6259" s="6"/>
      <c r="X6259" s="6"/>
      <c r="Y6259" s="6"/>
      <c r="Z6259" s="6"/>
      <c r="AA6259" s="6"/>
      <c r="AB6259" s="21"/>
      <c r="AC6259" s="21"/>
      <c r="AD6259" s="21"/>
      <c r="AE6259" s="6"/>
      <c r="AF6259" s="6"/>
      <c r="AG6259" s="6"/>
      <c r="AH6259" s="6"/>
    </row>
    <row r="6260" spans="1:34" x14ac:dyDescent="0.35">
      <c r="A6260" s="20"/>
      <c r="B6260" s="6"/>
      <c r="C6260" s="6"/>
      <c r="D6260" s="6"/>
      <c r="E6260" s="6"/>
      <c r="F6260" s="6"/>
      <c r="G6260" s="6"/>
      <c r="H6260" s="6"/>
      <c r="I6260" s="6"/>
      <c r="J6260" s="6"/>
      <c r="K6260" s="6"/>
      <c r="L6260" s="6"/>
      <c r="M6260" s="6"/>
      <c r="N6260" s="6"/>
      <c r="O6260" s="6"/>
      <c r="P6260" s="6"/>
      <c r="Q6260" s="6"/>
      <c r="R6260" s="6"/>
      <c r="S6260" s="6"/>
      <c r="T6260" s="6"/>
      <c r="U6260" s="6"/>
      <c r="V6260" s="6"/>
      <c r="W6260" s="6"/>
      <c r="X6260" s="6"/>
      <c r="Y6260" s="6"/>
      <c r="Z6260" s="6"/>
      <c r="AA6260" s="6"/>
      <c r="AB6260" s="21"/>
      <c r="AC6260" s="21"/>
      <c r="AD6260" s="21"/>
      <c r="AE6260" s="6"/>
      <c r="AF6260" s="6"/>
      <c r="AG6260" s="6"/>
      <c r="AH6260" s="6"/>
    </row>
    <row r="6261" spans="1:34" x14ac:dyDescent="0.35">
      <c r="A6261" s="20"/>
      <c r="B6261" s="6"/>
      <c r="C6261" s="6"/>
      <c r="D6261" s="6"/>
      <c r="E6261" s="6"/>
      <c r="F6261" s="6"/>
      <c r="G6261" s="6"/>
      <c r="H6261" s="6"/>
      <c r="I6261" s="6"/>
      <c r="J6261" s="6"/>
      <c r="K6261" s="6"/>
      <c r="L6261" s="6"/>
      <c r="M6261" s="6"/>
      <c r="N6261" s="6"/>
      <c r="O6261" s="6"/>
      <c r="P6261" s="6"/>
      <c r="Q6261" s="6"/>
      <c r="R6261" s="6"/>
      <c r="S6261" s="6"/>
      <c r="T6261" s="6"/>
      <c r="U6261" s="6"/>
      <c r="V6261" s="6"/>
      <c r="W6261" s="6"/>
      <c r="X6261" s="6"/>
      <c r="Y6261" s="6"/>
      <c r="Z6261" s="6"/>
      <c r="AA6261" s="6"/>
      <c r="AB6261" s="21"/>
      <c r="AC6261" s="21"/>
      <c r="AD6261" s="21"/>
      <c r="AE6261" s="6"/>
      <c r="AF6261" s="6"/>
      <c r="AG6261" s="6"/>
      <c r="AH6261" s="6"/>
    </row>
    <row r="6262" spans="1:34" x14ac:dyDescent="0.35">
      <c r="A6262" s="20"/>
      <c r="B6262" s="6"/>
      <c r="C6262" s="6"/>
      <c r="D6262" s="6"/>
      <c r="E6262" s="6"/>
      <c r="F6262" s="6"/>
      <c r="G6262" s="6"/>
      <c r="H6262" s="6"/>
      <c r="I6262" s="6"/>
      <c r="J6262" s="6"/>
      <c r="K6262" s="6"/>
      <c r="L6262" s="6"/>
      <c r="M6262" s="6"/>
      <c r="N6262" s="6"/>
      <c r="O6262" s="6"/>
      <c r="P6262" s="6"/>
      <c r="Q6262" s="6"/>
      <c r="R6262" s="6"/>
      <c r="S6262" s="6"/>
      <c r="T6262" s="6"/>
      <c r="U6262" s="6"/>
      <c r="V6262" s="6"/>
      <c r="W6262" s="6"/>
      <c r="X6262" s="6"/>
      <c r="Y6262" s="6"/>
      <c r="Z6262" s="6"/>
      <c r="AA6262" s="6"/>
      <c r="AB6262" s="21"/>
      <c r="AC6262" s="21"/>
      <c r="AD6262" s="21"/>
      <c r="AE6262" s="6"/>
      <c r="AF6262" s="6"/>
      <c r="AG6262" s="6"/>
      <c r="AH6262" s="6"/>
    </row>
    <row r="6263" spans="1:34" x14ac:dyDescent="0.35">
      <c r="A6263" s="20"/>
      <c r="B6263" s="6"/>
      <c r="C6263" s="6"/>
      <c r="D6263" s="6"/>
      <c r="E6263" s="6"/>
      <c r="F6263" s="6"/>
      <c r="G6263" s="6"/>
      <c r="H6263" s="6"/>
      <c r="I6263" s="6"/>
      <c r="J6263" s="6"/>
      <c r="K6263" s="6"/>
      <c r="L6263" s="6"/>
      <c r="M6263" s="6"/>
      <c r="N6263" s="6"/>
      <c r="O6263" s="6"/>
      <c r="P6263" s="6"/>
      <c r="Q6263" s="6"/>
      <c r="R6263" s="6"/>
      <c r="S6263" s="6"/>
      <c r="T6263" s="6"/>
      <c r="U6263" s="6"/>
      <c r="V6263" s="6"/>
      <c r="W6263" s="6"/>
      <c r="X6263" s="6"/>
      <c r="Y6263" s="6"/>
      <c r="Z6263" s="6"/>
      <c r="AA6263" s="6"/>
      <c r="AB6263" s="21"/>
      <c r="AC6263" s="21"/>
      <c r="AD6263" s="21"/>
      <c r="AE6263" s="6"/>
      <c r="AF6263" s="6"/>
      <c r="AG6263" s="6"/>
      <c r="AH6263" s="6"/>
    </row>
    <row r="6264" spans="1:34" x14ac:dyDescent="0.35">
      <c r="A6264" s="20"/>
      <c r="B6264" s="6"/>
      <c r="C6264" s="6"/>
      <c r="D6264" s="6"/>
      <c r="E6264" s="6"/>
      <c r="F6264" s="6"/>
      <c r="G6264" s="6"/>
      <c r="H6264" s="6"/>
      <c r="I6264" s="6"/>
      <c r="J6264" s="6"/>
      <c r="K6264" s="6"/>
      <c r="L6264" s="6"/>
      <c r="M6264" s="6"/>
      <c r="N6264" s="6"/>
      <c r="O6264" s="6"/>
      <c r="P6264" s="6"/>
      <c r="Q6264" s="6"/>
      <c r="R6264" s="6"/>
      <c r="S6264" s="6"/>
      <c r="T6264" s="6"/>
      <c r="U6264" s="6"/>
      <c r="V6264" s="6"/>
      <c r="W6264" s="6"/>
      <c r="X6264" s="6"/>
      <c r="Y6264" s="6"/>
      <c r="Z6264" s="6"/>
      <c r="AA6264" s="6"/>
      <c r="AB6264" s="21"/>
      <c r="AC6264" s="21"/>
      <c r="AD6264" s="21"/>
      <c r="AE6264" s="6"/>
      <c r="AF6264" s="6"/>
      <c r="AG6264" s="6"/>
      <c r="AH6264" s="6"/>
    </row>
    <row r="6265" spans="1:34" x14ac:dyDescent="0.35">
      <c r="A6265" s="20"/>
      <c r="B6265" s="6"/>
      <c r="C6265" s="6"/>
      <c r="D6265" s="6"/>
      <c r="E6265" s="6"/>
      <c r="F6265" s="6"/>
      <c r="G6265" s="6"/>
      <c r="H6265" s="6"/>
      <c r="I6265" s="6"/>
      <c r="J6265" s="6"/>
      <c r="K6265" s="6"/>
      <c r="L6265" s="6"/>
      <c r="M6265" s="6"/>
      <c r="N6265" s="6"/>
      <c r="O6265" s="6"/>
      <c r="P6265" s="6"/>
      <c r="Q6265" s="6"/>
      <c r="R6265" s="6"/>
      <c r="S6265" s="6"/>
      <c r="T6265" s="6"/>
      <c r="U6265" s="6"/>
      <c r="V6265" s="6"/>
      <c r="W6265" s="6"/>
      <c r="X6265" s="6"/>
      <c r="Y6265" s="6"/>
      <c r="Z6265" s="6"/>
      <c r="AA6265" s="6"/>
      <c r="AB6265" s="21"/>
      <c r="AC6265" s="21"/>
      <c r="AD6265" s="21"/>
      <c r="AE6265" s="6"/>
      <c r="AF6265" s="6"/>
      <c r="AG6265" s="6"/>
      <c r="AH6265" s="6"/>
    </row>
    <row r="6266" spans="1:34" x14ac:dyDescent="0.35">
      <c r="A6266" s="20"/>
      <c r="B6266" s="6"/>
      <c r="C6266" s="6"/>
      <c r="D6266" s="6"/>
      <c r="E6266" s="6"/>
      <c r="F6266" s="6"/>
      <c r="G6266" s="6"/>
      <c r="H6266" s="6"/>
      <c r="I6266" s="6"/>
      <c r="J6266" s="6"/>
      <c r="K6266" s="6"/>
      <c r="L6266" s="6"/>
      <c r="M6266" s="6"/>
      <c r="N6266" s="6"/>
      <c r="O6266" s="6"/>
      <c r="P6266" s="6"/>
      <c r="Q6266" s="6"/>
      <c r="R6266" s="6"/>
      <c r="S6266" s="6"/>
      <c r="T6266" s="6"/>
      <c r="U6266" s="6"/>
      <c r="V6266" s="6"/>
      <c r="W6266" s="6"/>
      <c r="X6266" s="6"/>
      <c r="Y6266" s="6"/>
      <c r="Z6266" s="6"/>
      <c r="AA6266" s="6"/>
      <c r="AB6266" s="21"/>
      <c r="AC6266" s="21"/>
      <c r="AD6266" s="21"/>
      <c r="AE6266" s="6"/>
      <c r="AF6266" s="6"/>
      <c r="AG6266" s="6"/>
      <c r="AH6266" s="6"/>
    </row>
    <row r="6267" spans="1:34" x14ac:dyDescent="0.35">
      <c r="A6267" s="20"/>
      <c r="B6267" s="6"/>
      <c r="C6267" s="6"/>
      <c r="D6267" s="6"/>
      <c r="E6267" s="6"/>
      <c r="F6267" s="6"/>
      <c r="G6267" s="6"/>
      <c r="H6267" s="6"/>
      <c r="I6267" s="6"/>
      <c r="J6267" s="6"/>
      <c r="K6267" s="6"/>
      <c r="L6267" s="6"/>
      <c r="M6267" s="6"/>
      <c r="N6267" s="6"/>
      <c r="O6267" s="6"/>
      <c r="P6267" s="6"/>
      <c r="Q6267" s="6"/>
      <c r="R6267" s="6"/>
      <c r="S6267" s="6"/>
      <c r="T6267" s="6"/>
      <c r="U6267" s="6"/>
      <c r="V6267" s="6"/>
      <c r="W6267" s="6"/>
      <c r="X6267" s="6"/>
      <c r="Y6267" s="6"/>
      <c r="Z6267" s="6"/>
      <c r="AA6267" s="6"/>
      <c r="AB6267" s="21"/>
      <c r="AC6267" s="21"/>
      <c r="AD6267" s="21"/>
      <c r="AE6267" s="6"/>
      <c r="AF6267" s="6"/>
      <c r="AG6267" s="6"/>
      <c r="AH6267" s="6"/>
    </row>
    <row r="6268" spans="1:34" x14ac:dyDescent="0.35">
      <c r="A6268" s="20"/>
      <c r="B6268" s="6"/>
      <c r="C6268" s="6"/>
      <c r="D6268" s="6"/>
      <c r="E6268" s="6"/>
      <c r="F6268" s="6"/>
      <c r="G6268" s="6"/>
      <c r="H6268" s="6"/>
      <c r="I6268" s="6"/>
      <c r="J6268" s="6"/>
      <c r="K6268" s="6"/>
      <c r="L6268" s="6"/>
      <c r="M6268" s="6"/>
      <c r="N6268" s="6"/>
      <c r="O6268" s="6"/>
      <c r="P6268" s="6"/>
      <c r="Q6268" s="6"/>
      <c r="R6268" s="6"/>
      <c r="S6268" s="6"/>
      <c r="T6268" s="6"/>
      <c r="U6268" s="6"/>
      <c r="V6268" s="6"/>
      <c r="W6268" s="6"/>
      <c r="X6268" s="6"/>
      <c r="Y6268" s="6"/>
      <c r="Z6268" s="6"/>
      <c r="AA6268" s="6"/>
      <c r="AB6268" s="21"/>
      <c r="AC6268" s="21"/>
      <c r="AD6268" s="21"/>
      <c r="AE6268" s="6"/>
      <c r="AF6268" s="6"/>
      <c r="AG6268" s="6"/>
      <c r="AH6268" s="6"/>
    </row>
    <row r="6269" spans="1:34" x14ac:dyDescent="0.35">
      <c r="A6269" s="20"/>
      <c r="B6269" s="6"/>
      <c r="C6269" s="6"/>
      <c r="D6269" s="6"/>
      <c r="E6269" s="6"/>
      <c r="F6269" s="6"/>
      <c r="G6269" s="6"/>
      <c r="H6269" s="6"/>
      <c r="I6269" s="6"/>
      <c r="J6269" s="6"/>
      <c r="K6269" s="6"/>
      <c r="L6269" s="6"/>
      <c r="M6269" s="6"/>
      <c r="N6269" s="6"/>
      <c r="O6269" s="6"/>
      <c r="P6269" s="6"/>
      <c r="Q6269" s="6"/>
      <c r="R6269" s="6"/>
      <c r="S6269" s="6"/>
      <c r="T6269" s="6"/>
      <c r="U6269" s="6"/>
      <c r="V6269" s="6"/>
      <c r="W6269" s="6"/>
      <c r="X6269" s="6"/>
      <c r="Y6269" s="6"/>
      <c r="Z6269" s="6"/>
      <c r="AA6269" s="6"/>
      <c r="AB6269" s="21"/>
      <c r="AC6269" s="21"/>
      <c r="AD6269" s="21"/>
      <c r="AE6269" s="6"/>
      <c r="AF6269" s="6"/>
      <c r="AG6269" s="6"/>
      <c r="AH6269" s="6"/>
    </row>
    <row r="6270" spans="1:34" x14ac:dyDescent="0.35">
      <c r="A6270" s="20"/>
      <c r="B6270" s="6"/>
      <c r="C6270" s="6"/>
      <c r="D6270" s="6"/>
      <c r="E6270" s="6"/>
      <c r="F6270" s="6"/>
      <c r="G6270" s="6"/>
      <c r="H6270" s="6"/>
      <c r="I6270" s="6"/>
      <c r="J6270" s="6"/>
      <c r="K6270" s="6"/>
      <c r="L6270" s="6"/>
      <c r="M6270" s="6"/>
      <c r="N6270" s="6"/>
      <c r="O6270" s="6"/>
      <c r="P6270" s="6"/>
      <c r="Q6270" s="6"/>
      <c r="R6270" s="6"/>
      <c r="S6270" s="6"/>
      <c r="T6270" s="6"/>
      <c r="U6270" s="6"/>
      <c r="V6270" s="6"/>
      <c r="W6270" s="6"/>
      <c r="X6270" s="6"/>
      <c r="Y6270" s="6"/>
      <c r="Z6270" s="6"/>
      <c r="AA6270" s="6"/>
      <c r="AB6270" s="21"/>
      <c r="AC6270" s="21"/>
      <c r="AD6270" s="21"/>
      <c r="AE6270" s="6"/>
      <c r="AF6270" s="6"/>
      <c r="AG6270" s="6"/>
      <c r="AH6270" s="6"/>
    </row>
    <row r="6271" spans="1:34" x14ac:dyDescent="0.35">
      <c r="A6271" s="20"/>
      <c r="B6271" s="6"/>
      <c r="C6271" s="6"/>
      <c r="D6271" s="6"/>
      <c r="E6271" s="6"/>
      <c r="F6271" s="6"/>
      <c r="G6271" s="6"/>
      <c r="H6271" s="6"/>
      <c r="I6271" s="6"/>
      <c r="J6271" s="6"/>
      <c r="K6271" s="6"/>
      <c r="L6271" s="6"/>
      <c r="M6271" s="6"/>
      <c r="N6271" s="6"/>
      <c r="O6271" s="6"/>
      <c r="P6271" s="6"/>
      <c r="Q6271" s="6"/>
      <c r="R6271" s="6"/>
      <c r="S6271" s="6"/>
      <c r="T6271" s="6"/>
      <c r="U6271" s="6"/>
      <c r="V6271" s="6"/>
      <c r="W6271" s="6"/>
      <c r="X6271" s="6"/>
      <c r="Y6271" s="6"/>
      <c r="Z6271" s="6"/>
      <c r="AA6271" s="6"/>
      <c r="AB6271" s="21"/>
      <c r="AC6271" s="21"/>
      <c r="AD6271" s="21"/>
      <c r="AE6271" s="6"/>
      <c r="AF6271" s="6"/>
      <c r="AG6271" s="6"/>
      <c r="AH6271" s="6"/>
    </row>
    <row r="6272" spans="1:34" x14ac:dyDescent="0.35">
      <c r="A6272" s="20"/>
      <c r="B6272" s="6"/>
      <c r="C6272" s="6"/>
      <c r="D6272" s="6"/>
      <c r="E6272" s="6"/>
      <c r="F6272" s="6"/>
      <c r="G6272" s="6"/>
      <c r="H6272" s="6"/>
      <c r="I6272" s="6"/>
      <c r="J6272" s="6"/>
      <c r="K6272" s="6"/>
      <c r="L6272" s="6"/>
      <c r="M6272" s="6"/>
      <c r="N6272" s="6"/>
      <c r="O6272" s="6"/>
      <c r="P6272" s="6"/>
      <c r="Q6272" s="6"/>
      <c r="R6272" s="6"/>
      <c r="S6272" s="6"/>
      <c r="T6272" s="6"/>
      <c r="U6272" s="6"/>
      <c r="V6272" s="6"/>
      <c r="W6272" s="6"/>
      <c r="X6272" s="6"/>
      <c r="Y6272" s="6"/>
      <c r="Z6272" s="6"/>
      <c r="AA6272" s="6"/>
      <c r="AB6272" s="21"/>
      <c r="AC6272" s="21"/>
      <c r="AD6272" s="21"/>
      <c r="AE6272" s="6"/>
      <c r="AF6272" s="6"/>
      <c r="AG6272" s="6"/>
      <c r="AH6272" s="6"/>
    </row>
    <row r="6273" spans="1:34" x14ac:dyDescent="0.35">
      <c r="A6273" s="20"/>
      <c r="B6273" s="6"/>
      <c r="C6273" s="6"/>
      <c r="D6273" s="6"/>
      <c r="E6273" s="6"/>
      <c r="F6273" s="6"/>
      <c r="G6273" s="6"/>
      <c r="H6273" s="6"/>
      <c r="I6273" s="6"/>
      <c r="J6273" s="6"/>
      <c r="K6273" s="6"/>
      <c r="L6273" s="6"/>
      <c r="M6273" s="6"/>
      <c r="N6273" s="6"/>
      <c r="O6273" s="6"/>
      <c r="P6273" s="6"/>
      <c r="Q6273" s="6"/>
      <c r="R6273" s="6"/>
      <c r="S6273" s="6"/>
      <c r="T6273" s="6"/>
      <c r="U6273" s="6"/>
      <c r="V6273" s="6"/>
      <c r="W6273" s="6"/>
      <c r="X6273" s="6"/>
      <c r="Y6273" s="6"/>
      <c r="Z6273" s="6"/>
      <c r="AA6273" s="6"/>
      <c r="AB6273" s="21"/>
      <c r="AC6273" s="21"/>
      <c r="AD6273" s="21"/>
      <c r="AE6273" s="6"/>
      <c r="AF6273" s="6"/>
      <c r="AG6273" s="6"/>
      <c r="AH6273" s="6"/>
    </row>
    <row r="6274" spans="1:34" x14ac:dyDescent="0.35">
      <c r="A6274" s="20"/>
      <c r="B6274" s="6"/>
      <c r="C6274" s="6"/>
      <c r="D6274" s="6"/>
      <c r="E6274" s="6"/>
      <c r="F6274" s="6"/>
      <c r="G6274" s="6"/>
      <c r="H6274" s="6"/>
      <c r="I6274" s="6"/>
      <c r="J6274" s="6"/>
      <c r="K6274" s="6"/>
      <c r="L6274" s="6"/>
      <c r="M6274" s="6"/>
      <c r="N6274" s="6"/>
      <c r="O6274" s="6"/>
      <c r="P6274" s="6"/>
      <c r="Q6274" s="6"/>
      <c r="R6274" s="6"/>
      <c r="S6274" s="6"/>
      <c r="T6274" s="6"/>
      <c r="U6274" s="6"/>
      <c r="V6274" s="6"/>
      <c r="W6274" s="6"/>
      <c r="X6274" s="6"/>
      <c r="Y6274" s="6"/>
      <c r="Z6274" s="6"/>
      <c r="AA6274" s="6"/>
      <c r="AB6274" s="21"/>
      <c r="AC6274" s="21"/>
      <c r="AD6274" s="21"/>
      <c r="AE6274" s="6"/>
      <c r="AF6274" s="6"/>
      <c r="AG6274" s="6"/>
      <c r="AH6274" s="6"/>
    </row>
    <row r="6275" spans="1:34" x14ac:dyDescent="0.35">
      <c r="A6275" s="20"/>
      <c r="B6275" s="6"/>
      <c r="C6275" s="6"/>
      <c r="D6275" s="6"/>
      <c r="E6275" s="6"/>
      <c r="F6275" s="6"/>
      <c r="G6275" s="6"/>
      <c r="H6275" s="6"/>
      <c r="I6275" s="6"/>
      <c r="J6275" s="6"/>
      <c r="K6275" s="6"/>
      <c r="L6275" s="6"/>
      <c r="M6275" s="6"/>
      <c r="N6275" s="6"/>
      <c r="O6275" s="6"/>
      <c r="P6275" s="6"/>
      <c r="Q6275" s="6"/>
      <c r="R6275" s="6"/>
      <c r="S6275" s="6"/>
      <c r="T6275" s="6"/>
      <c r="U6275" s="6"/>
      <c r="V6275" s="6"/>
      <c r="W6275" s="6"/>
      <c r="X6275" s="6"/>
      <c r="Y6275" s="6"/>
      <c r="Z6275" s="6"/>
      <c r="AA6275" s="6"/>
      <c r="AB6275" s="21"/>
      <c r="AC6275" s="21"/>
      <c r="AD6275" s="21"/>
      <c r="AE6275" s="6"/>
      <c r="AF6275" s="6"/>
      <c r="AG6275" s="6"/>
      <c r="AH6275" s="6"/>
    </row>
    <row r="6276" spans="1:34" x14ac:dyDescent="0.35">
      <c r="A6276" s="20"/>
      <c r="B6276" s="6"/>
      <c r="C6276" s="6"/>
      <c r="D6276" s="6"/>
      <c r="E6276" s="6"/>
      <c r="F6276" s="6"/>
      <c r="G6276" s="6"/>
      <c r="H6276" s="6"/>
      <c r="I6276" s="6"/>
      <c r="J6276" s="6"/>
      <c r="K6276" s="6"/>
      <c r="L6276" s="6"/>
      <c r="M6276" s="6"/>
      <c r="N6276" s="6"/>
      <c r="O6276" s="6"/>
      <c r="P6276" s="6"/>
      <c r="Q6276" s="6"/>
      <c r="R6276" s="6"/>
      <c r="S6276" s="6"/>
      <c r="T6276" s="6"/>
      <c r="U6276" s="6"/>
      <c r="V6276" s="6"/>
      <c r="W6276" s="6"/>
      <c r="X6276" s="6"/>
      <c r="Y6276" s="6"/>
      <c r="Z6276" s="6"/>
      <c r="AA6276" s="6"/>
      <c r="AB6276" s="21"/>
      <c r="AC6276" s="21"/>
      <c r="AD6276" s="21"/>
      <c r="AE6276" s="6"/>
      <c r="AF6276" s="6"/>
      <c r="AG6276" s="6"/>
      <c r="AH6276" s="6"/>
    </row>
    <row r="6277" spans="1:34" x14ac:dyDescent="0.35">
      <c r="A6277" s="20"/>
      <c r="B6277" s="6"/>
      <c r="C6277" s="6"/>
      <c r="D6277" s="6"/>
      <c r="E6277" s="6"/>
      <c r="F6277" s="6"/>
      <c r="G6277" s="6"/>
      <c r="H6277" s="6"/>
      <c r="I6277" s="6"/>
      <c r="J6277" s="6"/>
      <c r="K6277" s="6"/>
      <c r="L6277" s="6"/>
      <c r="M6277" s="6"/>
      <c r="N6277" s="6"/>
      <c r="O6277" s="6"/>
      <c r="P6277" s="6"/>
      <c r="Q6277" s="6"/>
      <c r="R6277" s="6"/>
      <c r="S6277" s="6"/>
      <c r="T6277" s="6"/>
      <c r="U6277" s="6"/>
      <c r="V6277" s="6"/>
      <c r="W6277" s="6"/>
      <c r="X6277" s="6"/>
      <c r="Y6277" s="6"/>
      <c r="Z6277" s="6"/>
      <c r="AA6277" s="6"/>
      <c r="AB6277" s="21"/>
      <c r="AC6277" s="21"/>
      <c r="AD6277" s="21"/>
      <c r="AE6277" s="6"/>
      <c r="AF6277" s="6"/>
      <c r="AG6277" s="6"/>
      <c r="AH6277" s="6"/>
    </row>
    <row r="6278" spans="1:34" x14ac:dyDescent="0.35">
      <c r="A6278" s="20"/>
      <c r="B6278" s="6"/>
      <c r="C6278" s="6"/>
      <c r="D6278" s="6"/>
      <c r="E6278" s="6"/>
      <c r="F6278" s="6"/>
      <c r="G6278" s="6"/>
      <c r="H6278" s="6"/>
      <c r="I6278" s="6"/>
      <c r="J6278" s="6"/>
      <c r="K6278" s="6"/>
      <c r="L6278" s="6"/>
      <c r="M6278" s="6"/>
      <c r="N6278" s="6"/>
      <c r="O6278" s="6"/>
      <c r="P6278" s="6"/>
      <c r="Q6278" s="6"/>
      <c r="R6278" s="6"/>
      <c r="S6278" s="6"/>
      <c r="T6278" s="6"/>
      <c r="U6278" s="6"/>
      <c r="V6278" s="6"/>
      <c r="W6278" s="6"/>
      <c r="X6278" s="6"/>
      <c r="Y6278" s="6"/>
      <c r="Z6278" s="6"/>
      <c r="AA6278" s="6"/>
      <c r="AB6278" s="21"/>
      <c r="AC6278" s="21"/>
      <c r="AD6278" s="21"/>
      <c r="AE6278" s="6"/>
      <c r="AF6278" s="6"/>
      <c r="AG6278" s="6"/>
      <c r="AH6278" s="6"/>
    </row>
    <row r="6279" spans="1:34" x14ac:dyDescent="0.35">
      <c r="A6279" s="20"/>
      <c r="B6279" s="6"/>
      <c r="C6279" s="6"/>
      <c r="D6279" s="6"/>
      <c r="E6279" s="6"/>
      <c r="F6279" s="6"/>
      <c r="G6279" s="6"/>
      <c r="H6279" s="6"/>
      <c r="I6279" s="6"/>
      <c r="J6279" s="6"/>
      <c r="K6279" s="6"/>
      <c r="L6279" s="6"/>
      <c r="M6279" s="6"/>
      <c r="N6279" s="6"/>
      <c r="O6279" s="6"/>
      <c r="P6279" s="6"/>
      <c r="Q6279" s="6"/>
      <c r="R6279" s="6"/>
      <c r="S6279" s="6"/>
      <c r="T6279" s="6"/>
      <c r="U6279" s="6"/>
      <c r="V6279" s="6"/>
      <c r="W6279" s="6"/>
      <c r="X6279" s="6"/>
      <c r="Y6279" s="6"/>
      <c r="Z6279" s="6"/>
      <c r="AA6279" s="6"/>
      <c r="AB6279" s="21"/>
      <c r="AC6279" s="21"/>
      <c r="AD6279" s="21"/>
      <c r="AE6279" s="6"/>
      <c r="AF6279" s="6"/>
      <c r="AG6279" s="6"/>
      <c r="AH6279" s="6"/>
    </row>
    <row r="6280" spans="1:34" x14ac:dyDescent="0.35">
      <c r="A6280" s="20"/>
      <c r="B6280" s="6"/>
      <c r="C6280" s="6"/>
      <c r="D6280" s="6"/>
      <c r="E6280" s="6"/>
      <c r="F6280" s="6"/>
      <c r="G6280" s="6"/>
      <c r="H6280" s="6"/>
      <c r="I6280" s="6"/>
      <c r="J6280" s="6"/>
      <c r="K6280" s="6"/>
      <c r="L6280" s="6"/>
      <c r="M6280" s="6"/>
      <c r="N6280" s="6"/>
      <c r="O6280" s="6"/>
      <c r="P6280" s="6"/>
      <c r="Q6280" s="6"/>
      <c r="R6280" s="6"/>
      <c r="S6280" s="6"/>
      <c r="T6280" s="6"/>
      <c r="U6280" s="6"/>
      <c r="V6280" s="6"/>
      <c r="W6280" s="6"/>
      <c r="X6280" s="6"/>
      <c r="Y6280" s="6"/>
      <c r="Z6280" s="6"/>
      <c r="AA6280" s="6"/>
      <c r="AB6280" s="21"/>
      <c r="AC6280" s="21"/>
      <c r="AD6280" s="21"/>
      <c r="AE6280" s="6"/>
      <c r="AF6280" s="6"/>
      <c r="AG6280" s="6"/>
      <c r="AH6280" s="6"/>
    </row>
    <row r="6281" spans="1:34" x14ac:dyDescent="0.35">
      <c r="A6281" s="20"/>
      <c r="B6281" s="6"/>
      <c r="C6281" s="6"/>
      <c r="D6281" s="6"/>
      <c r="E6281" s="6"/>
      <c r="F6281" s="6"/>
      <c r="G6281" s="6"/>
      <c r="H6281" s="6"/>
      <c r="I6281" s="6"/>
      <c r="J6281" s="6"/>
      <c r="K6281" s="6"/>
      <c r="L6281" s="6"/>
      <c r="M6281" s="6"/>
      <c r="N6281" s="6"/>
      <c r="O6281" s="6"/>
      <c r="P6281" s="6"/>
      <c r="Q6281" s="6"/>
      <c r="R6281" s="6"/>
      <c r="S6281" s="6"/>
      <c r="T6281" s="6"/>
      <c r="U6281" s="6"/>
      <c r="V6281" s="6"/>
      <c r="W6281" s="6"/>
      <c r="X6281" s="6"/>
      <c r="Y6281" s="6"/>
      <c r="Z6281" s="6"/>
      <c r="AA6281" s="6"/>
      <c r="AB6281" s="21"/>
      <c r="AC6281" s="21"/>
      <c r="AD6281" s="21"/>
      <c r="AE6281" s="6"/>
      <c r="AF6281" s="6"/>
      <c r="AG6281" s="6"/>
      <c r="AH6281" s="6"/>
    </row>
    <row r="6282" spans="1:34" x14ac:dyDescent="0.35">
      <c r="A6282" s="20"/>
      <c r="B6282" s="6"/>
      <c r="C6282" s="6"/>
      <c r="D6282" s="6"/>
      <c r="E6282" s="6"/>
      <c r="F6282" s="6"/>
      <c r="G6282" s="6"/>
      <c r="H6282" s="6"/>
      <c r="I6282" s="6"/>
      <c r="J6282" s="6"/>
      <c r="K6282" s="6"/>
      <c r="L6282" s="6"/>
      <c r="M6282" s="6"/>
      <c r="N6282" s="6"/>
      <c r="O6282" s="6"/>
      <c r="P6282" s="6"/>
      <c r="Q6282" s="6"/>
      <c r="R6282" s="6"/>
      <c r="S6282" s="6"/>
      <c r="T6282" s="6"/>
      <c r="U6282" s="6"/>
      <c r="V6282" s="6"/>
      <c r="W6282" s="6"/>
      <c r="X6282" s="6"/>
      <c r="Y6282" s="6"/>
      <c r="Z6282" s="6"/>
      <c r="AA6282" s="6"/>
      <c r="AB6282" s="21"/>
      <c r="AC6282" s="21"/>
      <c r="AD6282" s="21"/>
      <c r="AE6282" s="6"/>
      <c r="AF6282" s="6"/>
      <c r="AG6282" s="6"/>
      <c r="AH6282" s="6"/>
    </row>
    <row r="6283" spans="1:34" x14ac:dyDescent="0.35">
      <c r="A6283" s="20"/>
      <c r="B6283" s="6"/>
      <c r="C6283" s="6"/>
      <c r="D6283" s="6"/>
      <c r="E6283" s="6"/>
      <c r="F6283" s="6"/>
      <c r="G6283" s="6"/>
      <c r="H6283" s="6"/>
      <c r="I6283" s="6"/>
      <c r="J6283" s="6"/>
      <c r="K6283" s="6"/>
      <c r="L6283" s="6"/>
      <c r="M6283" s="6"/>
      <c r="N6283" s="6"/>
      <c r="O6283" s="6"/>
      <c r="P6283" s="6"/>
      <c r="Q6283" s="6"/>
      <c r="R6283" s="6"/>
      <c r="S6283" s="6"/>
      <c r="T6283" s="6"/>
      <c r="U6283" s="6"/>
      <c r="V6283" s="6"/>
      <c r="W6283" s="6"/>
      <c r="X6283" s="6"/>
      <c r="Y6283" s="6"/>
      <c r="Z6283" s="6"/>
      <c r="AA6283" s="6"/>
      <c r="AB6283" s="21"/>
      <c r="AC6283" s="21"/>
      <c r="AD6283" s="21"/>
      <c r="AE6283" s="6"/>
      <c r="AF6283" s="6"/>
      <c r="AG6283" s="6"/>
      <c r="AH6283" s="6"/>
    </row>
    <row r="6284" spans="1:34" x14ac:dyDescent="0.35">
      <c r="A6284" s="20"/>
      <c r="B6284" s="6"/>
      <c r="C6284" s="6"/>
      <c r="D6284" s="6"/>
      <c r="E6284" s="6"/>
      <c r="F6284" s="6"/>
      <c r="G6284" s="6"/>
      <c r="H6284" s="6"/>
      <c r="I6284" s="6"/>
      <c r="J6284" s="6"/>
      <c r="K6284" s="6"/>
      <c r="L6284" s="6"/>
      <c r="M6284" s="6"/>
      <c r="N6284" s="6"/>
      <c r="O6284" s="6"/>
      <c r="P6284" s="6"/>
      <c r="Q6284" s="6"/>
      <c r="R6284" s="6"/>
      <c r="S6284" s="6"/>
      <c r="T6284" s="6"/>
      <c r="U6284" s="6"/>
      <c r="V6284" s="6"/>
      <c r="W6284" s="6"/>
      <c r="X6284" s="6"/>
      <c r="Y6284" s="6"/>
      <c r="Z6284" s="6"/>
      <c r="AA6284" s="6"/>
      <c r="AB6284" s="21"/>
      <c r="AC6284" s="21"/>
      <c r="AD6284" s="21"/>
      <c r="AE6284" s="6"/>
      <c r="AF6284" s="6"/>
      <c r="AG6284" s="6"/>
      <c r="AH6284" s="6"/>
    </row>
    <row r="6285" spans="1:34" x14ac:dyDescent="0.35">
      <c r="A6285" s="20"/>
      <c r="B6285" s="6"/>
      <c r="C6285" s="6"/>
      <c r="D6285" s="6"/>
      <c r="E6285" s="6"/>
      <c r="F6285" s="6"/>
      <c r="G6285" s="6"/>
      <c r="H6285" s="6"/>
      <c r="I6285" s="6"/>
      <c r="J6285" s="6"/>
      <c r="K6285" s="6"/>
      <c r="L6285" s="6"/>
      <c r="M6285" s="6"/>
      <c r="N6285" s="6"/>
      <c r="O6285" s="6"/>
      <c r="P6285" s="6"/>
      <c r="Q6285" s="6"/>
      <c r="R6285" s="6"/>
      <c r="S6285" s="6"/>
      <c r="T6285" s="6"/>
      <c r="U6285" s="6"/>
      <c r="V6285" s="6"/>
      <c r="W6285" s="6"/>
      <c r="X6285" s="6"/>
      <c r="Y6285" s="6"/>
      <c r="Z6285" s="6"/>
      <c r="AA6285" s="6"/>
      <c r="AB6285" s="21"/>
      <c r="AC6285" s="21"/>
      <c r="AD6285" s="21"/>
      <c r="AE6285" s="6"/>
      <c r="AF6285" s="6"/>
      <c r="AG6285" s="6"/>
      <c r="AH6285" s="6"/>
    </row>
    <row r="6286" spans="1:34" x14ac:dyDescent="0.35">
      <c r="A6286" s="20"/>
      <c r="B6286" s="6"/>
      <c r="C6286" s="6"/>
      <c r="D6286" s="6"/>
      <c r="E6286" s="6"/>
      <c r="F6286" s="6"/>
      <c r="G6286" s="6"/>
      <c r="H6286" s="6"/>
      <c r="I6286" s="6"/>
      <c r="J6286" s="6"/>
      <c r="K6286" s="6"/>
      <c r="L6286" s="6"/>
      <c r="M6286" s="6"/>
      <c r="N6286" s="6"/>
      <c r="O6286" s="6"/>
      <c r="P6286" s="6"/>
      <c r="Q6286" s="6"/>
      <c r="R6286" s="6"/>
      <c r="S6286" s="6"/>
      <c r="T6286" s="6"/>
      <c r="U6286" s="6"/>
      <c r="V6286" s="6"/>
      <c r="W6286" s="6"/>
      <c r="X6286" s="6"/>
      <c r="Y6286" s="6"/>
      <c r="Z6286" s="6"/>
      <c r="AA6286" s="6"/>
      <c r="AB6286" s="21"/>
      <c r="AC6286" s="21"/>
      <c r="AD6286" s="21"/>
      <c r="AE6286" s="6"/>
      <c r="AF6286" s="6"/>
      <c r="AG6286" s="6"/>
      <c r="AH6286" s="6"/>
    </row>
    <row r="6287" spans="1:34" x14ac:dyDescent="0.35">
      <c r="A6287" s="20"/>
      <c r="B6287" s="6"/>
      <c r="C6287" s="6"/>
      <c r="D6287" s="6"/>
      <c r="E6287" s="6"/>
      <c r="F6287" s="6"/>
      <c r="G6287" s="6"/>
      <c r="H6287" s="6"/>
      <c r="I6287" s="6"/>
      <c r="J6287" s="6"/>
      <c r="K6287" s="6"/>
      <c r="L6287" s="6"/>
      <c r="M6287" s="6"/>
      <c r="N6287" s="6"/>
      <c r="O6287" s="6"/>
      <c r="P6287" s="6"/>
      <c r="Q6287" s="6"/>
      <c r="R6287" s="6"/>
      <c r="S6287" s="6"/>
      <c r="T6287" s="6"/>
      <c r="U6287" s="6"/>
      <c r="V6287" s="6"/>
      <c r="W6287" s="6"/>
      <c r="X6287" s="6"/>
      <c r="Y6287" s="6"/>
      <c r="Z6287" s="6"/>
      <c r="AA6287" s="6"/>
      <c r="AB6287" s="21"/>
      <c r="AC6287" s="21"/>
      <c r="AD6287" s="21"/>
      <c r="AE6287" s="6"/>
      <c r="AF6287" s="6"/>
      <c r="AG6287" s="6"/>
      <c r="AH6287" s="6"/>
    </row>
    <row r="6288" spans="1:34" x14ac:dyDescent="0.35">
      <c r="A6288" s="20"/>
      <c r="B6288" s="6"/>
      <c r="C6288" s="6"/>
      <c r="D6288" s="6"/>
      <c r="E6288" s="6"/>
      <c r="F6288" s="6"/>
      <c r="G6288" s="6"/>
      <c r="H6288" s="6"/>
      <c r="I6288" s="6"/>
      <c r="J6288" s="6"/>
      <c r="K6288" s="6"/>
      <c r="L6288" s="6"/>
      <c r="M6288" s="6"/>
      <c r="N6288" s="6"/>
      <c r="O6288" s="6"/>
      <c r="P6288" s="6"/>
      <c r="Q6288" s="6"/>
      <c r="R6288" s="6"/>
      <c r="S6288" s="6"/>
      <c r="T6288" s="6"/>
      <c r="U6288" s="6"/>
      <c r="V6288" s="6"/>
      <c r="W6288" s="6"/>
      <c r="X6288" s="6"/>
      <c r="Y6288" s="6"/>
      <c r="Z6288" s="6"/>
      <c r="AA6288" s="6"/>
      <c r="AB6288" s="21"/>
      <c r="AC6288" s="21"/>
      <c r="AD6288" s="21"/>
      <c r="AE6288" s="6"/>
      <c r="AF6288" s="6"/>
      <c r="AG6288" s="6"/>
      <c r="AH6288" s="6"/>
    </row>
    <row r="6289" spans="1:34" x14ac:dyDescent="0.35">
      <c r="A6289" s="20"/>
      <c r="B6289" s="6"/>
      <c r="C6289" s="6"/>
      <c r="D6289" s="6"/>
      <c r="E6289" s="6"/>
      <c r="F6289" s="6"/>
      <c r="G6289" s="6"/>
      <c r="H6289" s="6"/>
      <c r="I6289" s="6"/>
      <c r="J6289" s="6"/>
      <c r="K6289" s="6"/>
      <c r="L6289" s="6"/>
      <c r="M6289" s="6"/>
      <c r="N6289" s="6"/>
      <c r="O6289" s="6"/>
      <c r="P6289" s="6"/>
      <c r="Q6289" s="6"/>
      <c r="R6289" s="6"/>
      <c r="S6289" s="6"/>
      <c r="T6289" s="6"/>
      <c r="U6289" s="6"/>
      <c r="V6289" s="6"/>
      <c r="W6289" s="6"/>
      <c r="X6289" s="6"/>
      <c r="Y6289" s="6"/>
      <c r="Z6289" s="6"/>
      <c r="AA6289" s="6"/>
      <c r="AB6289" s="21"/>
      <c r="AC6289" s="21"/>
      <c r="AD6289" s="21"/>
      <c r="AE6289" s="6"/>
      <c r="AF6289" s="6"/>
      <c r="AG6289" s="6"/>
      <c r="AH6289" s="6"/>
    </row>
    <row r="6290" spans="1:34" x14ac:dyDescent="0.35">
      <c r="A6290" s="20"/>
      <c r="B6290" s="6"/>
      <c r="C6290" s="6"/>
      <c r="D6290" s="6"/>
      <c r="E6290" s="6"/>
      <c r="F6290" s="6"/>
      <c r="G6290" s="6"/>
      <c r="H6290" s="6"/>
      <c r="I6290" s="6"/>
      <c r="J6290" s="6"/>
      <c r="K6290" s="6"/>
      <c r="L6290" s="6"/>
      <c r="M6290" s="6"/>
      <c r="N6290" s="6"/>
      <c r="O6290" s="6"/>
      <c r="P6290" s="6"/>
      <c r="Q6290" s="6"/>
      <c r="R6290" s="6"/>
      <c r="S6290" s="6"/>
      <c r="T6290" s="6"/>
      <c r="U6290" s="6"/>
      <c r="V6290" s="6"/>
      <c r="W6290" s="6"/>
      <c r="X6290" s="6"/>
      <c r="Y6290" s="6"/>
      <c r="Z6290" s="6"/>
      <c r="AA6290" s="6"/>
      <c r="AB6290" s="21"/>
      <c r="AC6290" s="21"/>
      <c r="AD6290" s="21"/>
      <c r="AE6290" s="6"/>
      <c r="AF6290" s="6"/>
      <c r="AG6290" s="6"/>
      <c r="AH6290" s="6"/>
    </row>
    <row r="6291" spans="1:34" x14ac:dyDescent="0.35">
      <c r="A6291" s="20"/>
      <c r="B6291" s="6"/>
      <c r="C6291" s="6"/>
      <c r="D6291" s="6"/>
      <c r="E6291" s="6"/>
      <c r="F6291" s="6"/>
      <c r="G6291" s="6"/>
      <c r="H6291" s="6"/>
      <c r="I6291" s="6"/>
      <c r="J6291" s="6"/>
      <c r="K6291" s="6"/>
      <c r="L6291" s="6"/>
      <c r="M6291" s="6"/>
      <c r="N6291" s="6"/>
      <c r="O6291" s="6"/>
      <c r="P6291" s="6"/>
      <c r="Q6291" s="6"/>
      <c r="R6291" s="6"/>
      <c r="S6291" s="6"/>
      <c r="T6291" s="6"/>
      <c r="U6291" s="6"/>
      <c r="V6291" s="6"/>
      <c r="W6291" s="6"/>
      <c r="X6291" s="6"/>
      <c r="Y6291" s="6"/>
      <c r="Z6291" s="6"/>
      <c r="AA6291" s="6"/>
      <c r="AB6291" s="21"/>
      <c r="AC6291" s="21"/>
      <c r="AD6291" s="21"/>
      <c r="AE6291" s="6"/>
      <c r="AF6291" s="6"/>
      <c r="AG6291" s="6"/>
      <c r="AH6291" s="6"/>
    </row>
    <row r="6292" spans="1:34" x14ac:dyDescent="0.35">
      <c r="A6292" s="20"/>
      <c r="B6292" s="6"/>
      <c r="C6292" s="6"/>
      <c r="D6292" s="6"/>
      <c r="E6292" s="6"/>
      <c r="F6292" s="6"/>
      <c r="G6292" s="6"/>
      <c r="H6292" s="6"/>
      <c r="I6292" s="6"/>
      <c r="J6292" s="6"/>
      <c r="K6292" s="6"/>
      <c r="L6292" s="6"/>
      <c r="M6292" s="6"/>
      <c r="N6292" s="6"/>
      <c r="O6292" s="6"/>
      <c r="P6292" s="6"/>
      <c r="Q6292" s="6"/>
      <c r="R6292" s="6"/>
      <c r="S6292" s="6"/>
      <c r="T6292" s="6"/>
      <c r="U6292" s="6"/>
      <c r="V6292" s="6"/>
      <c r="W6292" s="6"/>
      <c r="X6292" s="6"/>
      <c r="Y6292" s="6"/>
      <c r="Z6292" s="6"/>
      <c r="AA6292" s="6"/>
      <c r="AB6292" s="21"/>
      <c r="AC6292" s="21"/>
      <c r="AD6292" s="21"/>
      <c r="AE6292" s="6"/>
      <c r="AF6292" s="6"/>
      <c r="AG6292" s="6"/>
      <c r="AH6292" s="6"/>
    </row>
    <row r="6293" spans="1:34" x14ac:dyDescent="0.35">
      <c r="A6293" s="20"/>
      <c r="B6293" s="6"/>
      <c r="C6293" s="6"/>
      <c r="D6293" s="6"/>
      <c r="E6293" s="6"/>
      <c r="F6293" s="6"/>
      <c r="G6293" s="6"/>
      <c r="H6293" s="6"/>
      <c r="I6293" s="6"/>
      <c r="J6293" s="6"/>
      <c r="K6293" s="6"/>
      <c r="L6293" s="6"/>
      <c r="M6293" s="6"/>
      <c r="N6293" s="6"/>
      <c r="O6293" s="6"/>
      <c r="P6293" s="6"/>
      <c r="Q6293" s="6"/>
      <c r="R6293" s="6"/>
      <c r="S6293" s="6"/>
      <c r="T6293" s="6"/>
      <c r="U6293" s="6"/>
      <c r="V6293" s="6"/>
      <c r="W6293" s="6"/>
      <c r="X6293" s="6"/>
      <c r="Y6293" s="6"/>
      <c r="Z6293" s="6"/>
      <c r="AA6293" s="6"/>
      <c r="AB6293" s="21"/>
      <c r="AC6293" s="21"/>
      <c r="AD6293" s="21"/>
      <c r="AE6293" s="6"/>
      <c r="AF6293" s="6"/>
      <c r="AG6293" s="6"/>
      <c r="AH6293" s="6"/>
    </row>
    <row r="6294" spans="1:34" x14ac:dyDescent="0.35">
      <c r="A6294" s="20"/>
      <c r="B6294" s="6"/>
      <c r="C6294" s="6"/>
      <c r="D6294" s="6"/>
      <c r="E6294" s="6"/>
      <c r="F6294" s="6"/>
      <c r="G6294" s="6"/>
      <c r="H6294" s="6"/>
      <c r="I6294" s="6"/>
      <c r="J6294" s="6"/>
      <c r="K6294" s="6"/>
      <c r="L6294" s="6"/>
      <c r="M6294" s="6"/>
      <c r="N6294" s="6"/>
      <c r="O6294" s="6"/>
      <c r="P6294" s="6"/>
      <c r="Q6294" s="6"/>
      <c r="R6294" s="6"/>
      <c r="S6294" s="6"/>
      <c r="T6294" s="6"/>
      <c r="U6294" s="6"/>
      <c r="V6294" s="6"/>
      <c r="W6294" s="6"/>
      <c r="X6294" s="6"/>
      <c r="Y6294" s="6"/>
      <c r="Z6294" s="6"/>
      <c r="AA6294" s="6"/>
      <c r="AB6294" s="21"/>
      <c r="AC6294" s="21"/>
      <c r="AD6294" s="21"/>
      <c r="AE6294" s="6"/>
      <c r="AF6294" s="6"/>
      <c r="AG6294" s="6"/>
      <c r="AH6294" s="6"/>
    </row>
    <row r="6295" spans="1:34" x14ac:dyDescent="0.35">
      <c r="A6295" s="20"/>
      <c r="B6295" s="6"/>
      <c r="C6295" s="6"/>
      <c r="D6295" s="6"/>
      <c r="E6295" s="6"/>
      <c r="F6295" s="6"/>
      <c r="G6295" s="6"/>
      <c r="H6295" s="6"/>
      <c r="I6295" s="6"/>
      <c r="J6295" s="6"/>
      <c r="K6295" s="6"/>
      <c r="L6295" s="6"/>
      <c r="M6295" s="6"/>
      <c r="N6295" s="6"/>
      <c r="O6295" s="6"/>
      <c r="P6295" s="6"/>
      <c r="Q6295" s="6"/>
      <c r="R6295" s="6"/>
      <c r="S6295" s="6"/>
      <c r="T6295" s="6"/>
      <c r="U6295" s="6"/>
      <c r="V6295" s="6"/>
      <c r="W6295" s="6"/>
      <c r="X6295" s="6"/>
      <c r="Y6295" s="6"/>
      <c r="Z6295" s="6"/>
      <c r="AA6295" s="6"/>
      <c r="AB6295" s="21"/>
      <c r="AC6295" s="21"/>
      <c r="AD6295" s="21"/>
      <c r="AE6295" s="6"/>
      <c r="AF6295" s="6"/>
      <c r="AG6295" s="6"/>
      <c r="AH6295" s="6"/>
    </row>
    <row r="6296" spans="1:34" x14ac:dyDescent="0.35">
      <c r="A6296" s="20"/>
      <c r="B6296" s="6"/>
      <c r="C6296" s="6"/>
      <c r="D6296" s="6"/>
      <c r="E6296" s="6"/>
      <c r="F6296" s="6"/>
      <c r="G6296" s="6"/>
      <c r="H6296" s="6"/>
      <c r="I6296" s="6"/>
      <c r="J6296" s="6"/>
      <c r="K6296" s="6"/>
      <c r="L6296" s="6"/>
      <c r="M6296" s="6"/>
      <c r="N6296" s="6"/>
      <c r="O6296" s="6"/>
      <c r="P6296" s="6"/>
      <c r="Q6296" s="6"/>
      <c r="R6296" s="6"/>
      <c r="S6296" s="6"/>
      <c r="T6296" s="6"/>
      <c r="U6296" s="6"/>
      <c r="V6296" s="6"/>
      <c r="W6296" s="6"/>
      <c r="X6296" s="6"/>
      <c r="Y6296" s="6"/>
      <c r="Z6296" s="6"/>
      <c r="AA6296" s="6"/>
      <c r="AB6296" s="21"/>
      <c r="AC6296" s="21"/>
      <c r="AD6296" s="21"/>
      <c r="AE6296" s="6"/>
      <c r="AF6296" s="6"/>
      <c r="AG6296" s="6"/>
      <c r="AH6296" s="6"/>
    </row>
    <row r="6297" spans="1:34" x14ac:dyDescent="0.35">
      <c r="A6297" s="20"/>
      <c r="B6297" s="6"/>
      <c r="C6297" s="6"/>
      <c r="D6297" s="6"/>
      <c r="E6297" s="6"/>
      <c r="F6297" s="6"/>
      <c r="G6297" s="6"/>
      <c r="H6297" s="6"/>
      <c r="I6297" s="6"/>
      <c r="J6297" s="6"/>
      <c r="K6297" s="6"/>
      <c r="L6297" s="6"/>
      <c r="M6297" s="6"/>
      <c r="N6297" s="6"/>
      <c r="O6297" s="6"/>
      <c r="P6297" s="6"/>
      <c r="Q6297" s="6"/>
      <c r="R6297" s="6"/>
      <c r="S6297" s="6"/>
      <c r="T6297" s="6"/>
      <c r="U6297" s="6"/>
      <c r="V6297" s="6"/>
      <c r="W6297" s="6"/>
      <c r="X6297" s="6"/>
      <c r="Y6297" s="6"/>
      <c r="Z6297" s="6"/>
      <c r="AA6297" s="6"/>
      <c r="AB6297" s="21"/>
      <c r="AC6297" s="21"/>
      <c r="AD6297" s="21"/>
      <c r="AE6297" s="6"/>
      <c r="AF6297" s="6"/>
      <c r="AG6297" s="6"/>
      <c r="AH6297" s="6"/>
    </row>
    <row r="6298" spans="1:34" x14ac:dyDescent="0.35">
      <c r="A6298" s="20"/>
      <c r="B6298" s="6"/>
      <c r="C6298" s="6"/>
      <c r="D6298" s="6"/>
      <c r="E6298" s="6"/>
      <c r="F6298" s="6"/>
      <c r="G6298" s="6"/>
      <c r="H6298" s="6"/>
      <c r="I6298" s="6"/>
      <c r="J6298" s="6"/>
      <c r="K6298" s="6"/>
      <c r="L6298" s="6"/>
      <c r="M6298" s="6"/>
      <c r="N6298" s="6"/>
      <c r="O6298" s="6"/>
      <c r="P6298" s="6"/>
      <c r="Q6298" s="6"/>
      <c r="R6298" s="6"/>
      <c r="S6298" s="6"/>
      <c r="T6298" s="6"/>
      <c r="U6298" s="6"/>
      <c r="V6298" s="6"/>
      <c r="W6298" s="6"/>
      <c r="X6298" s="6"/>
      <c r="Y6298" s="6"/>
      <c r="Z6298" s="6"/>
      <c r="AA6298" s="6"/>
      <c r="AB6298" s="21"/>
      <c r="AC6298" s="21"/>
      <c r="AD6298" s="21"/>
      <c r="AE6298" s="6"/>
      <c r="AF6298" s="6"/>
      <c r="AG6298" s="6"/>
      <c r="AH6298" s="6"/>
    </row>
    <row r="6299" spans="1:34" x14ac:dyDescent="0.35">
      <c r="A6299" s="20"/>
      <c r="B6299" s="6"/>
      <c r="C6299" s="6"/>
      <c r="D6299" s="6"/>
      <c r="E6299" s="6"/>
      <c r="F6299" s="6"/>
      <c r="G6299" s="6"/>
      <c r="H6299" s="6"/>
      <c r="I6299" s="6"/>
      <c r="J6299" s="6"/>
      <c r="K6299" s="6"/>
      <c r="L6299" s="6"/>
      <c r="M6299" s="6"/>
      <c r="N6299" s="6"/>
      <c r="O6299" s="6"/>
      <c r="P6299" s="6"/>
      <c r="Q6299" s="6"/>
      <c r="R6299" s="6"/>
      <c r="S6299" s="6"/>
      <c r="T6299" s="6"/>
      <c r="U6299" s="6"/>
      <c r="V6299" s="6"/>
      <c r="W6299" s="6"/>
      <c r="X6299" s="6"/>
      <c r="Y6299" s="6"/>
      <c r="Z6299" s="6"/>
      <c r="AA6299" s="6"/>
      <c r="AB6299" s="21"/>
      <c r="AC6299" s="21"/>
      <c r="AD6299" s="21"/>
      <c r="AE6299" s="6"/>
      <c r="AF6299" s="6"/>
      <c r="AG6299" s="6"/>
      <c r="AH6299" s="6"/>
    </row>
    <row r="6300" spans="1:34" x14ac:dyDescent="0.35">
      <c r="A6300" s="20"/>
      <c r="B6300" s="6"/>
      <c r="C6300" s="6"/>
      <c r="D6300" s="6"/>
      <c r="E6300" s="6"/>
      <c r="F6300" s="6"/>
      <c r="G6300" s="6"/>
      <c r="H6300" s="6"/>
      <c r="I6300" s="6"/>
      <c r="J6300" s="6"/>
      <c r="K6300" s="6"/>
      <c r="L6300" s="6"/>
      <c r="M6300" s="6"/>
      <c r="N6300" s="6"/>
      <c r="O6300" s="6"/>
      <c r="P6300" s="6"/>
      <c r="Q6300" s="6"/>
      <c r="R6300" s="6"/>
      <c r="S6300" s="6"/>
      <c r="T6300" s="6"/>
      <c r="U6300" s="6"/>
      <c r="V6300" s="6"/>
      <c r="W6300" s="6"/>
      <c r="X6300" s="6"/>
      <c r="Y6300" s="6"/>
      <c r="Z6300" s="6"/>
      <c r="AA6300" s="6"/>
      <c r="AB6300" s="21"/>
      <c r="AC6300" s="21"/>
      <c r="AD6300" s="21"/>
      <c r="AE6300" s="6"/>
      <c r="AF6300" s="6"/>
      <c r="AG6300" s="6"/>
      <c r="AH6300" s="6"/>
    </row>
    <row r="6301" spans="1:34" x14ac:dyDescent="0.35">
      <c r="A6301" s="20"/>
      <c r="B6301" s="6"/>
      <c r="C6301" s="6"/>
      <c r="D6301" s="6"/>
      <c r="E6301" s="6"/>
      <c r="F6301" s="6"/>
      <c r="G6301" s="6"/>
      <c r="H6301" s="6"/>
      <c r="I6301" s="6"/>
      <c r="J6301" s="6"/>
      <c r="K6301" s="6"/>
      <c r="L6301" s="6"/>
      <c r="M6301" s="6"/>
      <c r="N6301" s="6"/>
      <c r="O6301" s="6"/>
      <c r="P6301" s="6"/>
      <c r="Q6301" s="6"/>
      <c r="R6301" s="6"/>
      <c r="S6301" s="6"/>
      <c r="T6301" s="6"/>
      <c r="U6301" s="6"/>
      <c r="V6301" s="6"/>
      <c r="W6301" s="6"/>
      <c r="X6301" s="6"/>
      <c r="Y6301" s="6"/>
      <c r="Z6301" s="6"/>
      <c r="AA6301" s="6"/>
      <c r="AB6301" s="21"/>
      <c r="AC6301" s="21"/>
      <c r="AD6301" s="21"/>
      <c r="AE6301" s="6"/>
      <c r="AF6301" s="6"/>
      <c r="AG6301" s="6"/>
      <c r="AH6301" s="6"/>
    </row>
    <row r="6302" spans="1:34" x14ac:dyDescent="0.35">
      <c r="A6302" s="20"/>
      <c r="B6302" s="6"/>
      <c r="C6302" s="6"/>
      <c r="D6302" s="6"/>
      <c r="E6302" s="6"/>
      <c r="F6302" s="6"/>
      <c r="G6302" s="6"/>
      <c r="H6302" s="6"/>
      <c r="I6302" s="6"/>
      <c r="J6302" s="6"/>
      <c r="K6302" s="6"/>
      <c r="L6302" s="6"/>
      <c r="M6302" s="6"/>
      <c r="N6302" s="6"/>
      <c r="O6302" s="6"/>
      <c r="P6302" s="6"/>
      <c r="Q6302" s="6"/>
      <c r="R6302" s="6"/>
      <c r="S6302" s="6"/>
      <c r="T6302" s="6"/>
      <c r="U6302" s="6"/>
      <c r="V6302" s="6"/>
      <c r="W6302" s="6"/>
      <c r="X6302" s="6"/>
      <c r="Y6302" s="6"/>
      <c r="Z6302" s="6"/>
      <c r="AA6302" s="6"/>
      <c r="AB6302" s="21"/>
      <c r="AC6302" s="21"/>
      <c r="AD6302" s="21"/>
      <c r="AE6302" s="6"/>
      <c r="AF6302" s="6"/>
      <c r="AG6302" s="6"/>
      <c r="AH6302" s="6"/>
    </row>
    <row r="6303" spans="1:34" x14ac:dyDescent="0.35">
      <c r="A6303" s="20"/>
      <c r="B6303" s="6"/>
      <c r="C6303" s="6"/>
      <c r="D6303" s="6"/>
      <c r="E6303" s="6"/>
      <c r="F6303" s="6"/>
      <c r="G6303" s="6"/>
      <c r="H6303" s="6"/>
      <c r="I6303" s="6"/>
      <c r="J6303" s="6"/>
      <c r="K6303" s="6"/>
      <c r="L6303" s="6"/>
      <c r="M6303" s="6"/>
      <c r="N6303" s="6"/>
      <c r="O6303" s="6"/>
      <c r="P6303" s="6"/>
      <c r="Q6303" s="6"/>
      <c r="R6303" s="6"/>
      <c r="S6303" s="6"/>
      <c r="T6303" s="6"/>
      <c r="U6303" s="6"/>
      <c r="V6303" s="6"/>
      <c r="W6303" s="6"/>
      <c r="X6303" s="6"/>
      <c r="Y6303" s="6"/>
      <c r="Z6303" s="6"/>
      <c r="AA6303" s="6"/>
      <c r="AB6303" s="21"/>
      <c r="AC6303" s="21"/>
      <c r="AD6303" s="21"/>
      <c r="AE6303" s="6"/>
      <c r="AF6303" s="6"/>
      <c r="AG6303" s="6"/>
      <c r="AH6303" s="6"/>
    </row>
    <row r="6304" spans="1:34" x14ac:dyDescent="0.35">
      <c r="A6304" s="20"/>
      <c r="B6304" s="6"/>
      <c r="C6304" s="6"/>
      <c r="D6304" s="6"/>
      <c r="E6304" s="6"/>
      <c r="F6304" s="6"/>
      <c r="G6304" s="6"/>
      <c r="H6304" s="6"/>
      <c r="I6304" s="6"/>
      <c r="J6304" s="6"/>
      <c r="K6304" s="6"/>
      <c r="L6304" s="6"/>
      <c r="M6304" s="6"/>
      <c r="N6304" s="6"/>
      <c r="O6304" s="6"/>
      <c r="P6304" s="6"/>
      <c r="Q6304" s="6"/>
      <c r="R6304" s="6"/>
      <c r="S6304" s="6"/>
      <c r="T6304" s="6"/>
      <c r="U6304" s="6"/>
      <c r="V6304" s="6"/>
      <c r="W6304" s="6"/>
      <c r="X6304" s="6"/>
      <c r="Y6304" s="6"/>
      <c r="Z6304" s="6"/>
      <c r="AA6304" s="6"/>
      <c r="AB6304" s="21"/>
      <c r="AC6304" s="21"/>
      <c r="AD6304" s="21"/>
      <c r="AE6304" s="6"/>
      <c r="AF6304" s="6"/>
      <c r="AG6304" s="6"/>
      <c r="AH6304" s="6"/>
    </row>
    <row r="6305" spans="1:34" x14ac:dyDescent="0.35">
      <c r="A6305" s="20"/>
      <c r="B6305" s="6"/>
      <c r="C6305" s="6"/>
      <c r="D6305" s="6"/>
      <c r="E6305" s="6"/>
      <c r="F6305" s="6"/>
      <c r="G6305" s="6"/>
      <c r="H6305" s="6"/>
      <c r="I6305" s="6"/>
      <c r="J6305" s="6"/>
      <c r="K6305" s="6"/>
      <c r="L6305" s="6"/>
      <c r="M6305" s="6"/>
      <c r="N6305" s="6"/>
      <c r="O6305" s="6"/>
      <c r="P6305" s="6"/>
      <c r="Q6305" s="6"/>
      <c r="R6305" s="6"/>
      <c r="S6305" s="6"/>
      <c r="T6305" s="6"/>
      <c r="U6305" s="6"/>
      <c r="V6305" s="6"/>
      <c r="W6305" s="6"/>
      <c r="X6305" s="6"/>
      <c r="Y6305" s="6"/>
      <c r="Z6305" s="6"/>
      <c r="AA6305" s="6"/>
      <c r="AB6305" s="21"/>
      <c r="AC6305" s="21"/>
      <c r="AD6305" s="21"/>
      <c r="AE6305" s="6"/>
      <c r="AF6305" s="6"/>
      <c r="AG6305" s="6"/>
      <c r="AH6305" s="6"/>
    </row>
    <row r="6306" spans="1:34" x14ac:dyDescent="0.35">
      <c r="A6306" s="20"/>
      <c r="B6306" s="6"/>
      <c r="C6306" s="6"/>
      <c r="D6306" s="6"/>
      <c r="E6306" s="6"/>
      <c r="F6306" s="6"/>
      <c r="G6306" s="6"/>
      <c r="H6306" s="6"/>
      <c r="I6306" s="6"/>
      <c r="J6306" s="6"/>
      <c r="K6306" s="6"/>
      <c r="L6306" s="6"/>
      <c r="M6306" s="6"/>
      <c r="N6306" s="6"/>
      <c r="O6306" s="6"/>
      <c r="P6306" s="6"/>
      <c r="Q6306" s="6"/>
      <c r="R6306" s="6"/>
      <c r="S6306" s="6"/>
      <c r="T6306" s="6"/>
      <c r="U6306" s="6"/>
      <c r="V6306" s="6"/>
      <c r="W6306" s="6"/>
      <c r="X6306" s="6"/>
      <c r="Y6306" s="6"/>
      <c r="Z6306" s="6"/>
      <c r="AA6306" s="6"/>
      <c r="AB6306" s="21"/>
      <c r="AC6306" s="21"/>
      <c r="AD6306" s="21"/>
      <c r="AE6306" s="6"/>
      <c r="AF6306" s="6"/>
      <c r="AG6306" s="6"/>
      <c r="AH6306" s="6"/>
    </row>
    <row r="6307" spans="1:34" x14ac:dyDescent="0.35">
      <c r="A6307" s="20"/>
      <c r="B6307" s="6"/>
      <c r="C6307" s="6"/>
      <c r="D6307" s="6"/>
      <c r="E6307" s="6"/>
      <c r="F6307" s="6"/>
      <c r="G6307" s="6"/>
      <c r="H6307" s="6"/>
      <c r="I6307" s="6"/>
      <c r="J6307" s="6"/>
      <c r="K6307" s="6"/>
      <c r="L6307" s="6"/>
      <c r="M6307" s="6"/>
      <c r="N6307" s="6"/>
      <c r="O6307" s="6"/>
      <c r="P6307" s="6"/>
      <c r="Q6307" s="6"/>
      <c r="R6307" s="6"/>
      <c r="S6307" s="6"/>
      <c r="T6307" s="6"/>
      <c r="U6307" s="6"/>
      <c r="V6307" s="6"/>
      <c r="W6307" s="6"/>
      <c r="X6307" s="6"/>
      <c r="Y6307" s="6"/>
      <c r="Z6307" s="6"/>
      <c r="AA6307" s="6"/>
      <c r="AB6307" s="21"/>
      <c r="AC6307" s="21"/>
      <c r="AD6307" s="21"/>
      <c r="AE6307" s="6"/>
      <c r="AF6307" s="6"/>
      <c r="AG6307" s="6"/>
      <c r="AH6307" s="6"/>
    </row>
    <row r="6308" spans="1:34" x14ac:dyDescent="0.35">
      <c r="A6308" s="20"/>
      <c r="B6308" s="6"/>
      <c r="C6308" s="6"/>
      <c r="D6308" s="6"/>
      <c r="E6308" s="6"/>
      <c r="F6308" s="6"/>
      <c r="G6308" s="6"/>
      <c r="H6308" s="6"/>
      <c r="I6308" s="6"/>
      <c r="J6308" s="6"/>
      <c r="K6308" s="6"/>
      <c r="L6308" s="6"/>
      <c r="M6308" s="6"/>
      <c r="N6308" s="6"/>
      <c r="O6308" s="6"/>
      <c r="P6308" s="6"/>
      <c r="Q6308" s="6"/>
      <c r="R6308" s="6"/>
      <c r="S6308" s="6"/>
      <c r="T6308" s="6"/>
      <c r="U6308" s="6"/>
      <c r="V6308" s="6"/>
      <c r="W6308" s="6"/>
      <c r="X6308" s="6"/>
      <c r="Y6308" s="6"/>
      <c r="Z6308" s="6"/>
      <c r="AA6308" s="6"/>
      <c r="AB6308" s="21"/>
      <c r="AC6308" s="21"/>
      <c r="AD6308" s="21"/>
      <c r="AE6308" s="6"/>
      <c r="AF6308" s="6"/>
      <c r="AG6308" s="6"/>
      <c r="AH6308" s="6"/>
    </row>
    <row r="6309" spans="1:34" x14ac:dyDescent="0.35">
      <c r="A6309" s="20"/>
      <c r="B6309" s="6"/>
      <c r="C6309" s="6"/>
      <c r="D6309" s="6"/>
      <c r="E6309" s="6"/>
      <c r="F6309" s="6"/>
      <c r="G6309" s="6"/>
      <c r="H6309" s="6"/>
      <c r="I6309" s="6"/>
      <c r="J6309" s="6"/>
      <c r="K6309" s="6"/>
      <c r="L6309" s="6"/>
      <c r="M6309" s="6"/>
      <c r="N6309" s="6"/>
      <c r="O6309" s="6"/>
      <c r="P6309" s="6"/>
      <c r="Q6309" s="6"/>
      <c r="R6309" s="6"/>
      <c r="S6309" s="6"/>
      <c r="T6309" s="6"/>
      <c r="U6309" s="6"/>
      <c r="V6309" s="6"/>
      <c r="W6309" s="6"/>
      <c r="X6309" s="6"/>
      <c r="Y6309" s="6"/>
      <c r="Z6309" s="6"/>
      <c r="AA6309" s="6"/>
      <c r="AB6309" s="21"/>
      <c r="AC6309" s="21"/>
      <c r="AD6309" s="21"/>
      <c r="AE6309" s="6"/>
      <c r="AF6309" s="6"/>
      <c r="AG6309" s="6"/>
      <c r="AH6309" s="6"/>
    </row>
    <row r="6310" spans="1:34" x14ac:dyDescent="0.35">
      <c r="A6310" s="20"/>
      <c r="B6310" s="6"/>
      <c r="C6310" s="6"/>
      <c r="D6310" s="6"/>
      <c r="E6310" s="6"/>
      <c r="F6310" s="6"/>
      <c r="G6310" s="6"/>
      <c r="H6310" s="6"/>
      <c r="I6310" s="6"/>
      <c r="J6310" s="6"/>
      <c r="K6310" s="6"/>
      <c r="L6310" s="6"/>
      <c r="M6310" s="6"/>
      <c r="N6310" s="6"/>
      <c r="O6310" s="6"/>
      <c r="P6310" s="6"/>
      <c r="Q6310" s="6"/>
      <c r="R6310" s="6"/>
      <c r="S6310" s="6"/>
      <c r="T6310" s="6"/>
      <c r="U6310" s="6"/>
      <c r="V6310" s="6"/>
      <c r="W6310" s="6"/>
      <c r="X6310" s="6"/>
      <c r="Y6310" s="6"/>
      <c r="Z6310" s="6"/>
      <c r="AA6310" s="6"/>
      <c r="AB6310" s="21"/>
      <c r="AC6310" s="21"/>
      <c r="AD6310" s="21"/>
      <c r="AE6310" s="6"/>
      <c r="AF6310" s="6"/>
      <c r="AG6310" s="6"/>
      <c r="AH6310" s="6"/>
    </row>
    <row r="6311" spans="1:34" x14ac:dyDescent="0.35">
      <c r="A6311" s="20"/>
      <c r="B6311" s="6"/>
      <c r="C6311" s="6"/>
      <c r="D6311" s="6"/>
      <c r="E6311" s="6"/>
      <c r="F6311" s="6"/>
      <c r="G6311" s="6"/>
      <c r="H6311" s="6"/>
      <c r="I6311" s="6"/>
      <c r="J6311" s="6"/>
      <c r="K6311" s="6"/>
      <c r="L6311" s="6"/>
      <c r="M6311" s="6"/>
      <c r="N6311" s="6"/>
      <c r="O6311" s="6"/>
      <c r="P6311" s="6"/>
      <c r="Q6311" s="6"/>
      <c r="R6311" s="6"/>
      <c r="S6311" s="6"/>
      <c r="T6311" s="6"/>
      <c r="U6311" s="6"/>
      <c r="V6311" s="6"/>
      <c r="W6311" s="6"/>
      <c r="X6311" s="6"/>
      <c r="Y6311" s="6"/>
      <c r="Z6311" s="6"/>
      <c r="AA6311" s="6"/>
      <c r="AB6311" s="21"/>
      <c r="AC6311" s="21"/>
      <c r="AD6311" s="21"/>
      <c r="AE6311" s="6"/>
      <c r="AF6311" s="6"/>
      <c r="AG6311" s="6"/>
      <c r="AH6311" s="6"/>
    </row>
    <row r="6312" spans="1:34" x14ac:dyDescent="0.35">
      <c r="A6312" s="20"/>
      <c r="B6312" s="6"/>
      <c r="C6312" s="6"/>
      <c r="D6312" s="6"/>
      <c r="E6312" s="6"/>
      <c r="F6312" s="6"/>
      <c r="G6312" s="6"/>
      <c r="H6312" s="6"/>
      <c r="I6312" s="6"/>
      <c r="J6312" s="6"/>
      <c r="K6312" s="6"/>
      <c r="L6312" s="6"/>
      <c r="M6312" s="6"/>
      <c r="N6312" s="6"/>
      <c r="O6312" s="6"/>
      <c r="P6312" s="6"/>
      <c r="Q6312" s="6"/>
      <c r="R6312" s="6"/>
      <c r="S6312" s="6"/>
      <c r="T6312" s="6"/>
      <c r="U6312" s="6"/>
      <c r="V6312" s="6"/>
      <c r="W6312" s="6"/>
      <c r="X6312" s="6"/>
      <c r="Y6312" s="6"/>
      <c r="Z6312" s="6"/>
      <c r="AA6312" s="6"/>
      <c r="AB6312" s="21"/>
      <c r="AC6312" s="21"/>
      <c r="AD6312" s="21"/>
      <c r="AE6312" s="6"/>
      <c r="AF6312" s="6"/>
      <c r="AG6312" s="6"/>
      <c r="AH6312" s="6"/>
    </row>
    <row r="6313" spans="1:34" x14ac:dyDescent="0.35">
      <c r="A6313" s="20"/>
      <c r="B6313" s="6"/>
      <c r="C6313" s="6"/>
      <c r="D6313" s="6"/>
      <c r="E6313" s="6"/>
      <c r="F6313" s="6"/>
      <c r="G6313" s="6"/>
      <c r="H6313" s="6"/>
      <c r="I6313" s="6"/>
      <c r="J6313" s="6"/>
      <c r="K6313" s="6"/>
      <c r="L6313" s="6"/>
      <c r="M6313" s="6"/>
      <c r="N6313" s="6"/>
      <c r="O6313" s="6"/>
      <c r="P6313" s="6"/>
      <c r="Q6313" s="6"/>
      <c r="R6313" s="6"/>
      <c r="S6313" s="6"/>
      <c r="T6313" s="6"/>
      <c r="U6313" s="6"/>
      <c r="V6313" s="6"/>
      <c r="W6313" s="6"/>
      <c r="X6313" s="6"/>
      <c r="Y6313" s="6"/>
      <c r="Z6313" s="6"/>
      <c r="AA6313" s="6"/>
      <c r="AB6313" s="21"/>
      <c r="AC6313" s="21"/>
      <c r="AD6313" s="21"/>
      <c r="AE6313" s="6"/>
      <c r="AF6313" s="6"/>
      <c r="AG6313" s="6"/>
      <c r="AH6313" s="6"/>
    </row>
    <row r="6314" spans="1:34" x14ac:dyDescent="0.35">
      <c r="A6314" s="20"/>
      <c r="B6314" s="6"/>
      <c r="C6314" s="6"/>
      <c r="D6314" s="6"/>
      <c r="E6314" s="6"/>
      <c r="F6314" s="6"/>
      <c r="G6314" s="6"/>
      <c r="H6314" s="6"/>
      <c r="I6314" s="6"/>
      <c r="J6314" s="6"/>
      <c r="K6314" s="6"/>
      <c r="L6314" s="6"/>
      <c r="M6314" s="6"/>
      <c r="N6314" s="6"/>
      <c r="O6314" s="6"/>
      <c r="P6314" s="6"/>
      <c r="Q6314" s="6"/>
      <c r="R6314" s="6"/>
      <c r="S6314" s="6"/>
      <c r="T6314" s="6"/>
      <c r="U6314" s="6"/>
      <c r="V6314" s="6"/>
      <c r="W6314" s="6"/>
      <c r="X6314" s="6"/>
      <c r="Y6314" s="6"/>
      <c r="Z6314" s="6"/>
      <c r="AA6314" s="6"/>
      <c r="AB6314" s="21"/>
      <c r="AC6314" s="21"/>
      <c r="AD6314" s="21"/>
      <c r="AE6314" s="6"/>
      <c r="AF6314" s="6"/>
      <c r="AG6314" s="6"/>
      <c r="AH6314" s="6"/>
    </row>
    <row r="6315" spans="1:34" x14ac:dyDescent="0.35">
      <c r="A6315" s="20"/>
      <c r="B6315" s="6"/>
      <c r="C6315" s="6"/>
      <c r="D6315" s="6"/>
      <c r="E6315" s="6"/>
      <c r="F6315" s="6"/>
      <c r="G6315" s="6"/>
      <c r="H6315" s="6"/>
      <c r="I6315" s="6"/>
      <c r="J6315" s="6"/>
      <c r="K6315" s="6"/>
      <c r="L6315" s="6"/>
      <c r="M6315" s="6"/>
      <c r="N6315" s="6"/>
      <c r="O6315" s="6"/>
      <c r="P6315" s="6"/>
      <c r="Q6315" s="6"/>
      <c r="R6315" s="6"/>
      <c r="S6315" s="6"/>
      <c r="T6315" s="6"/>
      <c r="U6315" s="6"/>
      <c r="V6315" s="6"/>
      <c r="W6315" s="6"/>
      <c r="X6315" s="6"/>
      <c r="Y6315" s="6"/>
      <c r="Z6315" s="6"/>
      <c r="AA6315" s="6"/>
      <c r="AB6315" s="21"/>
      <c r="AC6315" s="21"/>
      <c r="AD6315" s="21"/>
      <c r="AE6315" s="6"/>
      <c r="AF6315" s="6"/>
      <c r="AG6315" s="6"/>
      <c r="AH6315" s="6"/>
    </row>
    <row r="6316" spans="1:34" x14ac:dyDescent="0.35">
      <c r="A6316" s="20"/>
      <c r="B6316" s="6"/>
      <c r="C6316" s="6"/>
      <c r="D6316" s="6"/>
      <c r="E6316" s="6"/>
      <c r="F6316" s="6"/>
      <c r="G6316" s="6"/>
      <c r="H6316" s="6"/>
      <c r="I6316" s="6"/>
      <c r="J6316" s="6"/>
      <c r="K6316" s="6"/>
      <c r="L6316" s="6"/>
      <c r="M6316" s="6"/>
      <c r="N6316" s="6"/>
      <c r="O6316" s="6"/>
      <c r="P6316" s="6"/>
      <c r="Q6316" s="6"/>
      <c r="R6316" s="6"/>
      <c r="S6316" s="6"/>
      <c r="T6316" s="6"/>
      <c r="U6316" s="6"/>
      <c r="V6316" s="6"/>
      <c r="W6316" s="6"/>
      <c r="X6316" s="6"/>
      <c r="Y6316" s="6"/>
      <c r="Z6316" s="6"/>
      <c r="AA6316" s="6"/>
      <c r="AB6316" s="21"/>
      <c r="AC6316" s="21"/>
      <c r="AD6316" s="21"/>
      <c r="AE6316" s="6"/>
      <c r="AF6316" s="6"/>
      <c r="AG6316" s="6"/>
      <c r="AH6316" s="6"/>
    </row>
    <row r="6317" spans="1:34" x14ac:dyDescent="0.35">
      <c r="A6317" s="20"/>
      <c r="B6317" s="6"/>
      <c r="C6317" s="6"/>
      <c r="D6317" s="6"/>
      <c r="E6317" s="6"/>
      <c r="F6317" s="6"/>
      <c r="G6317" s="6"/>
      <c r="H6317" s="6"/>
      <c r="I6317" s="6"/>
      <c r="J6317" s="6"/>
      <c r="K6317" s="6"/>
      <c r="L6317" s="6"/>
      <c r="M6317" s="6"/>
      <c r="N6317" s="6"/>
      <c r="O6317" s="6"/>
      <c r="P6317" s="6"/>
      <c r="Q6317" s="6"/>
      <c r="R6317" s="6"/>
      <c r="S6317" s="6"/>
      <c r="T6317" s="6"/>
      <c r="U6317" s="6"/>
      <c r="V6317" s="6"/>
      <c r="W6317" s="6"/>
      <c r="X6317" s="6"/>
      <c r="Y6317" s="6"/>
      <c r="Z6317" s="6"/>
      <c r="AA6317" s="6"/>
      <c r="AB6317" s="21"/>
      <c r="AC6317" s="21"/>
      <c r="AD6317" s="21"/>
      <c r="AE6317" s="6"/>
      <c r="AF6317" s="6"/>
      <c r="AG6317" s="6"/>
      <c r="AH6317" s="6"/>
    </row>
    <row r="6318" spans="1:34" x14ac:dyDescent="0.35">
      <c r="A6318" s="20"/>
      <c r="B6318" s="6"/>
      <c r="C6318" s="6"/>
      <c r="D6318" s="6"/>
      <c r="E6318" s="6"/>
      <c r="F6318" s="6"/>
      <c r="G6318" s="6"/>
      <c r="H6318" s="6"/>
      <c r="I6318" s="6"/>
      <c r="J6318" s="6"/>
      <c r="K6318" s="6"/>
      <c r="L6318" s="6"/>
      <c r="M6318" s="6"/>
      <c r="N6318" s="6"/>
      <c r="O6318" s="6"/>
      <c r="P6318" s="6"/>
      <c r="Q6318" s="6"/>
      <c r="R6318" s="6"/>
      <c r="S6318" s="6"/>
      <c r="T6318" s="6"/>
      <c r="U6318" s="6"/>
      <c r="V6318" s="6"/>
      <c r="W6318" s="6"/>
      <c r="X6318" s="6"/>
      <c r="Y6318" s="6"/>
      <c r="Z6318" s="6"/>
      <c r="AA6318" s="6"/>
      <c r="AB6318" s="21"/>
      <c r="AC6318" s="21"/>
      <c r="AD6318" s="21"/>
      <c r="AE6318" s="6"/>
      <c r="AF6318" s="6"/>
      <c r="AG6318" s="6"/>
      <c r="AH6318" s="6"/>
    </row>
    <row r="6319" spans="1:34" x14ac:dyDescent="0.35">
      <c r="A6319" s="20"/>
      <c r="B6319" s="6"/>
      <c r="C6319" s="6"/>
      <c r="D6319" s="6"/>
      <c r="E6319" s="6"/>
      <c r="F6319" s="6"/>
      <c r="G6319" s="6"/>
      <c r="H6319" s="6"/>
      <c r="I6319" s="6"/>
      <c r="J6319" s="6"/>
      <c r="K6319" s="6"/>
      <c r="L6319" s="6"/>
      <c r="M6319" s="6"/>
      <c r="N6319" s="6"/>
      <c r="O6319" s="6"/>
      <c r="P6319" s="6"/>
      <c r="Q6319" s="6"/>
      <c r="R6319" s="6"/>
      <c r="S6319" s="6"/>
      <c r="T6319" s="6"/>
      <c r="U6319" s="6"/>
      <c r="V6319" s="6"/>
      <c r="W6319" s="6"/>
      <c r="X6319" s="6"/>
      <c r="Y6319" s="6"/>
      <c r="Z6319" s="6"/>
      <c r="AA6319" s="6"/>
      <c r="AB6319" s="21"/>
      <c r="AC6319" s="21"/>
      <c r="AD6319" s="21"/>
      <c r="AE6319" s="6"/>
      <c r="AF6319" s="6"/>
      <c r="AG6319" s="6"/>
      <c r="AH6319" s="6"/>
    </row>
    <row r="6320" spans="1:34" x14ac:dyDescent="0.35">
      <c r="A6320" s="20"/>
      <c r="B6320" s="6"/>
      <c r="C6320" s="6"/>
      <c r="D6320" s="6"/>
      <c r="E6320" s="6"/>
      <c r="F6320" s="6"/>
      <c r="G6320" s="6"/>
      <c r="H6320" s="6"/>
      <c r="I6320" s="6"/>
      <c r="J6320" s="6"/>
      <c r="K6320" s="6"/>
      <c r="L6320" s="6"/>
      <c r="M6320" s="6"/>
      <c r="N6320" s="6"/>
      <c r="O6320" s="6"/>
      <c r="P6320" s="6"/>
      <c r="Q6320" s="6"/>
      <c r="R6320" s="6"/>
      <c r="S6320" s="6"/>
      <c r="T6320" s="6"/>
      <c r="U6320" s="6"/>
      <c r="V6320" s="6"/>
      <c r="W6320" s="6"/>
      <c r="X6320" s="6"/>
      <c r="Y6320" s="6"/>
      <c r="Z6320" s="6"/>
      <c r="AA6320" s="6"/>
      <c r="AB6320" s="21"/>
      <c r="AC6320" s="21"/>
      <c r="AD6320" s="21"/>
      <c r="AE6320" s="6"/>
      <c r="AF6320" s="6"/>
      <c r="AG6320" s="6"/>
      <c r="AH6320" s="6"/>
    </row>
    <row r="6321" spans="1:34" x14ac:dyDescent="0.35">
      <c r="A6321" s="20"/>
      <c r="B6321" s="6"/>
      <c r="C6321" s="6"/>
      <c r="D6321" s="6"/>
      <c r="E6321" s="6"/>
      <c r="F6321" s="6"/>
      <c r="G6321" s="6"/>
      <c r="H6321" s="6"/>
      <c r="I6321" s="6"/>
      <c r="J6321" s="6"/>
      <c r="K6321" s="6"/>
      <c r="L6321" s="6"/>
      <c r="M6321" s="6"/>
      <c r="N6321" s="6"/>
      <c r="O6321" s="6"/>
      <c r="P6321" s="6"/>
      <c r="Q6321" s="6"/>
      <c r="R6321" s="6"/>
      <c r="S6321" s="6"/>
      <c r="T6321" s="6"/>
      <c r="U6321" s="6"/>
      <c r="V6321" s="6"/>
      <c r="W6321" s="6"/>
      <c r="X6321" s="6"/>
      <c r="Y6321" s="6"/>
      <c r="Z6321" s="6"/>
      <c r="AA6321" s="6"/>
      <c r="AB6321" s="21"/>
      <c r="AC6321" s="21"/>
      <c r="AD6321" s="21"/>
      <c r="AE6321" s="6"/>
      <c r="AF6321" s="6"/>
      <c r="AG6321" s="6"/>
      <c r="AH6321" s="6"/>
    </row>
    <row r="6322" spans="1:34" x14ac:dyDescent="0.35">
      <c r="A6322" s="20"/>
      <c r="B6322" s="6"/>
      <c r="C6322" s="6"/>
      <c r="D6322" s="6"/>
      <c r="E6322" s="6"/>
      <c r="F6322" s="6"/>
      <c r="G6322" s="6"/>
      <c r="H6322" s="6"/>
      <c r="I6322" s="6"/>
      <c r="J6322" s="6"/>
      <c r="K6322" s="6"/>
      <c r="L6322" s="6"/>
      <c r="M6322" s="6"/>
      <c r="N6322" s="6"/>
      <c r="O6322" s="6"/>
      <c r="P6322" s="6"/>
      <c r="Q6322" s="6"/>
      <c r="R6322" s="6"/>
      <c r="S6322" s="6"/>
      <c r="T6322" s="6"/>
      <c r="U6322" s="6"/>
      <c r="V6322" s="6"/>
      <c r="W6322" s="6"/>
      <c r="X6322" s="6"/>
      <c r="Y6322" s="6"/>
      <c r="Z6322" s="6"/>
      <c r="AA6322" s="6"/>
      <c r="AB6322" s="21"/>
      <c r="AC6322" s="21"/>
      <c r="AD6322" s="21"/>
      <c r="AE6322" s="6"/>
      <c r="AF6322" s="6"/>
      <c r="AG6322" s="6"/>
      <c r="AH6322" s="6"/>
    </row>
    <row r="6323" spans="1:34" x14ac:dyDescent="0.35">
      <c r="A6323" s="20"/>
      <c r="B6323" s="6"/>
      <c r="C6323" s="6"/>
      <c r="D6323" s="6"/>
      <c r="E6323" s="6"/>
      <c r="F6323" s="6"/>
      <c r="G6323" s="6"/>
      <c r="H6323" s="6"/>
      <c r="I6323" s="6"/>
      <c r="J6323" s="6"/>
      <c r="K6323" s="6"/>
      <c r="L6323" s="6"/>
      <c r="M6323" s="6"/>
      <c r="N6323" s="6"/>
      <c r="O6323" s="6"/>
      <c r="P6323" s="6"/>
      <c r="Q6323" s="6"/>
      <c r="R6323" s="6"/>
      <c r="S6323" s="6"/>
      <c r="T6323" s="6"/>
      <c r="U6323" s="6"/>
      <c r="V6323" s="6"/>
      <c r="W6323" s="6"/>
      <c r="X6323" s="6"/>
      <c r="Y6323" s="6"/>
      <c r="Z6323" s="6"/>
      <c r="AA6323" s="6"/>
      <c r="AB6323" s="21"/>
      <c r="AC6323" s="21"/>
      <c r="AD6323" s="21"/>
      <c r="AE6323" s="6"/>
      <c r="AF6323" s="6"/>
      <c r="AG6323" s="6"/>
      <c r="AH6323" s="6"/>
    </row>
    <row r="6324" spans="1:34" x14ac:dyDescent="0.35">
      <c r="A6324" s="20"/>
      <c r="B6324" s="6"/>
      <c r="C6324" s="6"/>
      <c r="D6324" s="6"/>
      <c r="E6324" s="6"/>
      <c r="F6324" s="6"/>
      <c r="G6324" s="6"/>
      <c r="H6324" s="6"/>
      <c r="I6324" s="6"/>
      <c r="J6324" s="6"/>
      <c r="K6324" s="6"/>
      <c r="L6324" s="6"/>
      <c r="M6324" s="6"/>
      <c r="N6324" s="6"/>
      <c r="O6324" s="6"/>
      <c r="P6324" s="6"/>
      <c r="Q6324" s="6"/>
      <c r="R6324" s="6"/>
      <c r="S6324" s="6"/>
      <c r="T6324" s="6"/>
      <c r="U6324" s="6"/>
      <c r="V6324" s="6"/>
      <c r="W6324" s="6"/>
      <c r="X6324" s="6"/>
      <c r="Y6324" s="6"/>
      <c r="Z6324" s="6"/>
      <c r="AA6324" s="6"/>
      <c r="AB6324" s="21"/>
      <c r="AC6324" s="21"/>
      <c r="AD6324" s="21"/>
      <c r="AE6324" s="6"/>
      <c r="AF6324" s="6"/>
      <c r="AG6324" s="6"/>
      <c r="AH6324" s="6"/>
    </row>
    <row r="6325" spans="1:34" x14ac:dyDescent="0.35">
      <c r="A6325" s="20"/>
      <c r="B6325" s="6"/>
      <c r="C6325" s="6"/>
      <c r="D6325" s="6"/>
      <c r="E6325" s="6"/>
      <c r="F6325" s="6"/>
      <c r="G6325" s="6"/>
      <c r="H6325" s="6"/>
      <c r="I6325" s="6"/>
      <c r="J6325" s="6"/>
      <c r="K6325" s="6"/>
      <c r="L6325" s="6"/>
      <c r="M6325" s="6"/>
      <c r="N6325" s="6"/>
      <c r="O6325" s="6"/>
      <c r="P6325" s="6"/>
      <c r="Q6325" s="6"/>
      <c r="R6325" s="6"/>
      <c r="S6325" s="6"/>
      <c r="T6325" s="6"/>
      <c r="U6325" s="6"/>
      <c r="V6325" s="6"/>
      <c r="W6325" s="6"/>
      <c r="X6325" s="6"/>
      <c r="Y6325" s="6"/>
      <c r="Z6325" s="6"/>
      <c r="AA6325" s="6"/>
      <c r="AB6325" s="21"/>
      <c r="AC6325" s="21"/>
      <c r="AD6325" s="21"/>
      <c r="AE6325" s="6"/>
      <c r="AF6325" s="6"/>
      <c r="AG6325" s="6"/>
      <c r="AH6325" s="6"/>
    </row>
    <row r="6326" spans="1:34" x14ac:dyDescent="0.35">
      <c r="A6326" s="20"/>
      <c r="B6326" s="6"/>
      <c r="C6326" s="6"/>
      <c r="D6326" s="6"/>
      <c r="E6326" s="6"/>
      <c r="F6326" s="6"/>
      <c r="G6326" s="6"/>
      <c r="H6326" s="6"/>
      <c r="I6326" s="6"/>
      <c r="J6326" s="6"/>
      <c r="K6326" s="6"/>
      <c r="L6326" s="6"/>
      <c r="M6326" s="6"/>
      <c r="N6326" s="6"/>
      <c r="O6326" s="6"/>
      <c r="P6326" s="6"/>
      <c r="Q6326" s="6"/>
      <c r="R6326" s="6"/>
      <c r="S6326" s="6"/>
      <c r="T6326" s="6"/>
      <c r="U6326" s="6"/>
      <c r="V6326" s="6"/>
      <c r="W6326" s="6"/>
      <c r="X6326" s="6"/>
      <c r="Y6326" s="6"/>
      <c r="Z6326" s="6"/>
      <c r="AA6326" s="6"/>
      <c r="AB6326" s="21"/>
      <c r="AC6326" s="21"/>
      <c r="AD6326" s="21"/>
      <c r="AE6326" s="6"/>
      <c r="AF6326" s="6"/>
      <c r="AG6326" s="6"/>
      <c r="AH6326" s="6"/>
    </row>
    <row r="6327" spans="1:34" x14ac:dyDescent="0.35">
      <c r="A6327" s="20"/>
      <c r="B6327" s="6"/>
      <c r="C6327" s="6"/>
      <c r="D6327" s="6"/>
      <c r="E6327" s="6"/>
      <c r="F6327" s="6"/>
      <c r="G6327" s="6"/>
      <c r="H6327" s="6"/>
      <c r="I6327" s="6"/>
      <c r="J6327" s="6"/>
      <c r="K6327" s="6"/>
      <c r="L6327" s="6"/>
      <c r="M6327" s="6"/>
      <c r="N6327" s="6"/>
      <c r="O6327" s="6"/>
      <c r="P6327" s="6"/>
      <c r="Q6327" s="6"/>
      <c r="R6327" s="6"/>
      <c r="S6327" s="6"/>
      <c r="T6327" s="6"/>
      <c r="U6327" s="6"/>
      <c r="V6327" s="6"/>
      <c r="W6327" s="6"/>
      <c r="X6327" s="6"/>
      <c r="Y6327" s="6"/>
      <c r="Z6327" s="6"/>
      <c r="AA6327" s="6"/>
      <c r="AB6327" s="21"/>
      <c r="AC6327" s="21"/>
      <c r="AD6327" s="21"/>
      <c r="AE6327" s="6"/>
      <c r="AF6327" s="6"/>
      <c r="AG6327" s="6"/>
      <c r="AH6327" s="6"/>
    </row>
    <row r="6328" spans="1:34" x14ac:dyDescent="0.35">
      <c r="A6328" s="20"/>
      <c r="B6328" s="6"/>
      <c r="C6328" s="6"/>
      <c r="D6328" s="6"/>
      <c r="E6328" s="6"/>
      <c r="F6328" s="6"/>
      <c r="G6328" s="6"/>
      <c r="H6328" s="6"/>
      <c r="I6328" s="6"/>
      <c r="J6328" s="6"/>
      <c r="K6328" s="6"/>
      <c r="L6328" s="6"/>
      <c r="M6328" s="6"/>
      <c r="N6328" s="6"/>
      <c r="O6328" s="6"/>
      <c r="P6328" s="6"/>
      <c r="Q6328" s="6"/>
      <c r="R6328" s="6"/>
      <c r="S6328" s="6"/>
      <c r="T6328" s="6"/>
      <c r="U6328" s="6"/>
      <c r="V6328" s="6"/>
      <c r="W6328" s="6"/>
      <c r="X6328" s="6"/>
      <c r="Y6328" s="6"/>
      <c r="Z6328" s="6"/>
      <c r="AA6328" s="6"/>
      <c r="AB6328" s="21"/>
      <c r="AC6328" s="21"/>
      <c r="AD6328" s="21"/>
      <c r="AE6328" s="6"/>
      <c r="AF6328" s="6"/>
      <c r="AG6328" s="6"/>
      <c r="AH6328" s="6"/>
    </row>
    <row r="6329" spans="1:34" x14ac:dyDescent="0.35">
      <c r="A6329" s="20"/>
      <c r="B6329" s="6"/>
      <c r="C6329" s="6"/>
      <c r="D6329" s="6"/>
      <c r="E6329" s="6"/>
      <c r="F6329" s="6"/>
      <c r="G6329" s="6"/>
      <c r="H6329" s="6"/>
      <c r="I6329" s="6"/>
      <c r="J6329" s="6"/>
      <c r="K6329" s="6"/>
      <c r="L6329" s="6"/>
      <c r="M6329" s="6"/>
      <c r="N6329" s="6"/>
      <c r="O6329" s="6"/>
      <c r="P6329" s="6"/>
      <c r="Q6329" s="6"/>
      <c r="R6329" s="6"/>
      <c r="S6329" s="6"/>
      <c r="T6329" s="6"/>
      <c r="U6329" s="6"/>
      <c r="V6329" s="6"/>
      <c r="W6329" s="6"/>
      <c r="X6329" s="6"/>
      <c r="Y6329" s="6"/>
      <c r="Z6329" s="6"/>
      <c r="AA6329" s="6"/>
      <c r="AB6329" s="21"/>
      <c r="AC6329" s="21"/>
      <c r="AD6329" s="21"/>
      <c r="AE6329" s="6"/>
      <c r="AF6329" s="6"/>
      <c r="AG6329" s="6"/>
      <c r="AH6329" s="6"/>
    </row>
    <row r="6330" spans="1:34" x14ac:dyDescent="0.35">
      <c r="A6330" s="20"/>
      <c r="B6330" s="6"/>
      <c r="C6330" s="6"/>
      <c r="D6330" s="6"/>
      <c r="E6330" s="6"/>
      <c r="F6330" s="6"/>
      <c r="G6330" s="6"/>
      <c r="H6330" s="6"/>
      <c r="I6330" s="6"/>
      <c r="J6330" s="6"/>
      <c r="K6330" s="6"/>
      <c r="L6330" s="6"/>
      <c r="M6330" s="6"/>
      <c r="N6330" s="6"/>
      <c r="O6330" s="6"/>
      <c r="P6330" s="6"/>
      <c r="Q6330" s="6"/>
      <c r="R6330" s="6"/>
      <c r="S6330" s="6"/>
      <c r="T6330" s="6"/>
      <c r="U6330" s="6"/>
      <c r="V6330" s="6"/>
      <c r="W6330" s="6"/>
      <c r="X6330" s="6"/>
      <c r="Y6330" s="6"/>
      <c r="Z6330" s="6"/>
      <c r="AA6330" s="6"/>
      <c r="AB6330" s="21"/>
      <c r="AC6330" s="21"/>
      <c r="AD6330" s="21"/>
      <c r="AE6330" s="6"/>
      <c r="AF6330" s="6"/>
      <c r="AG6330" s="6"/>
      <c r="AH6330" s="6"/>
    </row>
    <row r="6331" spans="1:34" x14ac:dyDescent="0.35">
      <c r="A6331" s="20"/>
      <c r="B6331" s="6"/>
      <c r="C6331" s="6"/>
      <c r="D6331" s="6"/>
      <c r="E6331" s="6"/>
      <c r="F6331" s="6"/>
      <c r="G6331" s="6"/>
      <c r="H6331" s="6"/>
      <c r="I6331" s="6"/>
      <c r="J6331" s="6"/>
      <c r="K6331" s="6"/>
      <c r="L6331" s="6"/>
      <c r="M6331" s="6"/>
      <c r="N6331" s="6"/>
      <c r="O6331" s="6"/>
      <c r="P6331" s="6"/>
      <c r="Q6331" s="6"/>
      <c r="R6331" s="6"/>
      <c r="S6331" s="6"/>
      <c r="T6331" s="6"/>
      <c r="U6331" s="6"/>
      <c r="V6331" s="6"/>
      <c r="W6331" s="6"/>
      <c r="X6331" s="6"/>
      <c r="Y6331" s="6"/>
      <c r="Z6331" s="6"/>
      <c r="AA6331" s="6"/>
      <c r="AB6331" s="21"/>
      <c r="AC6331" s="21"/>
      <c r="AD6331" s="21"/>
      <c r="AE6331" s="6"/>
      <c r="AF6331" s="6"/>
      <c r="AG6331" s="6"/>
      <c r="AH6331" s="6"/>
    </row>
    <row r="6332" spans="1:34" x14ac:dyDescent="0.35">
      <c r="A6332" s="20"/>
      <c r="B6332" s="6"/>
      <c r="C6332" s="6"/>
      <c r="D6332" s="6"/>
      <c r="E6332" s="6"/>
      <c r="F6332" s="6"/>
      <c r="G6332" s="6"/>
      <c r="H6332" s="6"/>
      <c r="I6332" s="6"/>
      <c r="J6332" s="6"/>
      <c r="K6332" s="6"/>
      <c r="L6332" s="6"/>
      <c r="M6332" s="6"/>
      <c r="N6332" s="6"/>
      <c r="O6332" s="6"/>
      <c r="P6332" s="6"/>
      <c r="Q6332" s="6"/>
      <c r="R6332" s="6"/>
      <c r="S6332" s="6"/>
      <c r="T6332" s="6"/>
      <c r="U6332" s="6"/>
      <c r="V6332" s="6"/>
      <c r="W6332" s="6"/>
      <c r="X6332" s="6"/>
      <c r="Y6332" s="6"/>
      <c r="Z6332" s="6"/>
      <c r="AA6332" s="6"/>
      <c r="AB6332" s="21"/>
      <c r="AC6332" s="21"/>
      <c r="AD6332" s="21"/>
      <c r="AE6332" s="6"/>
      <c r="AF6332" s="6"/>
      <c r="AG6332" s="6"/>
      <c r="AH6332" s="6"/>
    </row>
    <row r="6333" spans="1:34" x14ac:dyDescent="0.35">
      <c r="A6333" s="20"/>
      <c r="B6333" s="6"/>
      <c r="C6333" s="6"/>
      <c r="D6333" s="6"/>
      <c r="E6333" s="6"/>
      <c r="F6333" s="6"/>
      <c r="G6333" s="6"/>
      <c r="H6333" s="6"/>
      <c r="I6333" s="6"/>
      <c r="J6333" s="6"/>
      <c r="K6333" s="6"/>
      <c r="L6333" s="6"/>
      <c r="M6333" s="6"/>
      <c r="N6333" s="6"/>
      <c r="O6333" s="6"/>
      <c r="P6333" s="6"/>
      <c r="Q6333" s="6"/>
      <c r="R6333" s="6"/>
      <c r="S6333" s="6"/>
      <c r="T6333" s="6"/>
      <c r="U6333" s="6"/>
      <c r="V6333" s="6"/>
      <c r="W6333" s="6"/>
      <c r="X6333" s="6"/>
      <c r="Y6333" s="6"/>
      <c r="Z6333" s="6"/>
      <c r="AA6333" s="6"/>
      <c r="AB6333" s="21"/>
      <c r="AC6333" s="21"/>
      <c r="AD6333" s="21"/>
      <c r="AE6333" s="6"/>
      <c r="AF6333" s="6"/>
      <c r="AG6333" s="6"/>
      <c r="AH6333" s="6"/>
    </row>
    <row r="6334" spans="1:34" x14ac:dyDescent="0.35">
      <c r="A6334" s="20"/>
      <c r="B6334" s="6"/>
      <c r="C6334" s="6"/>
      <c r="D6334" s="6"/>
      <c r="E6334" s="6"/>
      <c r="F6334" s="6"/>
      <c r="G6334" s="6"/>
      <c r="H6334" s="6"/>
      <c r="I6334" s="6"/>
      <c r="J6334" s="6"/>
      <c r="K6334" s="6"/>
      <c r="L6334" s="6"/>
      <c r="M6334" s="6"/>
      <c r="N6334" s="6"/>
      <c r="O6334" s="6"/>
      <c r="P6334" s="6"/>
      <c r="Q6334" s="6"/>
      <c r="R6334" s="6"/>
      <c r="S6334" s="6"/>
      <c r="T6334" s="6"/>
      <c r="U6334" s="6"/>
      <c r="V6334" s="6"/>
      <c r="W6334" s="6"/>
      <c r="X6334" s="6"/>
      <c r="Y6334" s="6"/>
      <c r="Z6334" s="6"/>
      <c r="AA6334" s="6"/>
      <c r="AB6334" s="21"/>
      <c r="AC6334" s="21"/>
      <c r="AD6334" s="21"/>
      <c r="AE6334" s="6"/>
      <c r="AF6334" s="6"/>
      <c r="AG6334" s="6"/>
      <c r="AH6334" s="6"/>
    </row>
    <row r="6335" spans="1:34" x14ac:dyDescent="0.35">
      <c r="A6335" s="20"/>
      <c r="B6335" s="6"/>
      <c r="C6335" s="6"/>
      <c r="D6335" s="6"/>
      <c r="E6335" s="6"/>
      <c r="F6335" s="6"/>
      <c r="G6335" s="6"/>
      <c r="H6335" s="6"/>
      <c r="I6335" s="6"/>
      <c r="J6335" s="6"/>
      <c r="K6335" s="6"/>
      <c r="L6335" s="6"/>
      <c r="M6335" s="6"/>
      <c r="N6335" s="6"/>
      <c r="O6335" s="6"/>
      <c r="P6335" s="6"/>
      <c r="Q6335" s="6"/>
      <c r="R6335" s="6"/>
      <c r="S6335" s="6"/>
      <c r="T6335" s="6"/>
      <c r="U6335" s="6"/>
      <c r="V6335" s="6"/>
      <c r="W6335" s="6"/>
      <c r="X6335" s="6"/>
      <c r="Y6335" s="6"/>
      <c r="Z6335" s="6"/>
      <c r="AA6335" s="6"/>
      <c r="AB6335" s="21"/>
      <c r="AC6335" s="21"/>
      <c r="AD6335" s="21"/>
      <c r="AE6335" s="6"/>
      <c r="AF6335" s="6"/>
      <c r="AG6335" s="6"/>
      <c r="AH6335" s="6"/>
    </row>
    <row r="6336" spans="1:34" x14ac:dyDescent="0.35">
      <c r="A6336" s="20"/>
      <c r="B6336" s="6"/>
      <c r="C6336" s="6"/>
      <c r="D6336" s="6"/>
      <c r="E6336" s="6"/>
      <c r="F6336" s="6"/>
      <c r="G6336" s="6"/>
      <c r="H6336" s="6"/>
      <c r="I6336" s="6"/>
      <c r="J6336" s="6"/>
      <c r="K6336" s="6"/>
      <c r="L6336" s="6"/>
      <c r="M6336" s="6"/>
      <c r="N6336" s="6"/>
      <c r="O6336" s="6"/>
      <c r="P6336" s="6"/>
      <c r="Q6336" s="6"/>
      <c r="R6336" s="6"/>
      <c r="S6336" s="6"/>
      <c r="T6336" s="6"/>
      <c r="U6336" s="6"/>
      <c r="V6336" s="6"/>
      <c r="W6336" s="6"/>
      <c r="X6336" s="6"/>
      <c r="Y6336" s="6"/>
      <c r="Z6336" s="6"/>
      <c r="AA6336" s="6"/>
      <c r="AB6336" s="21"/>
      <c r="AC6336" s="21"/>
      <c r="AD6336" s="21"/>
      <c r="AE6336" s="6"/>
      <c r="AF6336" s="6"/>
      <c r="AG6336" s="6"/>
      <c r="AH6336" s="6"/>
    </row>
    <row r="6337" spans="1:34" x14ac:dyDescent="0.35">
      <c r="A6337" s="20"/>
      <c r="B6337" s="6"/>
      <c r="C6337" s="6"/>
      <c r="D6337" s="6"/>
      <c r="E6337" s="6"/>
      <c r="F6337" s="6"/>
      <c r="G6337" s="6"/>
      <c r="H6337" s="6"/>
      <c r="I6337" s="6"/>
      <c r="J6337" s="6"/>
      <c r="K6337" s="6"/>
      <c r="L6337" s="6"/>
      <c r="M6337" s="6"/>
      <c r="N6337" s="6"/>
      <c r="O6337" s="6"/>
      <c r="P6337" s="6"/>
      <c r="Q6337" s="6"/>
      <c r="R6337" s="6"/>
      <c r="S6337" s="6"/>
      <c r="T6337" s="6"/>
      <c r="U6337" s="6"/>
      <c r="V6337" s="6"/>
      <c r="W6337" s="6"/>
      <c r="X6337" s="6"/>
      <c r="Y6337" s="6"/>
      <c r="Z6337" s="6"/>
      <c r="AA6337" s="6"/>
      <c r="AB6337" s="21"/>
      <c r="AC6337" s="21"/>
      <c r="AD6337" s="21"/>
      <c r="AE6337" s="6"/>
      <c r="AF6337" s="6"/>
      <c r="AG6337" s="6"/>
      <c r="AH6337" s="6"/>
    </row>
    <row r="6338" spans="1:34" x14ac:dyDescent="0.35">
      <c r="A6338" s="20"/>
      <c r="B6338" s="6"/>
      <c r="C6338" s="6"/>
      <c r="D6338" s="6"/>
      <c r="E6338" s="6"/>
      <c r="F6338" s="6"/>
      <c r="G6338" s="6"/>
      <c r="H6338" s="6"/>
      <c r="I6338" s="6"/>
      <c r="J6338" s="6"/>
      <c r="K6338" s="6"/>
      <c r="L6338" s="6"/>
      <c r="M6338" s="6"/>
      <c r="N6338" s="6"/>
      <c r="O6338" s="6"/>
      <c r="P6338" s="6"/>
      <c r="Q6338" s="6"/>
      <c r="R6338" s="6"/>
      <c r="S6338" s="6"/>
      <c r="T6338" s="6"/>
      <c r="U6338" s="6"/>
      <c r="V6338" s="6"/>
      <c r="W6338" s="6"/>
      <c r="X6338" s="6"/>
      <c r="Y6338" s="6"/>
      <c r="Z6338" s="6"/>
      <c r="AA6338" s="6"/>
      <c r="AB6338" s="21"/>
      <c r="AC6338" s="21"/>
      <c r="AD6338" s="21"/>
      <c r="AE6338" s="6"/>
      <c r="AF6338" s="6"/>
      <c r="AG6338" s="6"/>
      <c r="AH6338" s="6"/>
    </row>
    <row r="6339" spans="1:34" x14ac:dyDescent="0.35">
      <c r="A6339" s="20"/>
      <c r="B6339" s="6"/>
      <c r="C6339" s="6"/>
      <c r="D6339" s="6"/>
      <c r="E6339" s="6"/>
      <c r="F6339" s="6"/>
      <c r="G6339" s="6"/>
      <c r="H6339" s="6"/>
      <c r="I6339" s="6"/>
      <c r="J6339" s="6"/>
      <c r="K6339" s="6"/>
      <c r="L6339" s="6"/>
      <c r="M6339" s="6"/>
      <c r="N6339" s="6"/>
      <c r="O6339" s="6"/>
      <c r="P6339" s="6"/>
      <c r="Q6339" s="6"/>
      <c r="R6339" s="6"/>
      <c r="S6339" s="6"/>
      <c r="T6339" s="6"/>
      <c r="U6339" s="6"/>
      <c r="V6339" s="6"/>
      <c r="W6339" s="6"/>
      <c r="X6339" s="6"/>
      <c r="Y6339" s="6"/>
      <c r="Z6339" s="6"/>
      <c r="AA6339" s="6"/>
      <c r="AB6339" s="21"/>
      <c r="AC6339" s="21"/>
      <c r="AD6339" s="21"/>
      <c r="AE6339" s="6"/>
      <c r="AF6339" s="6"/>
      <c r="AG6339" s="6"/>
      <c r="AH6339" s="6"/>
    </row>
    <row r="6340" spans="1:34" x14ac:dyDescent="0.35">
      <c r="A6340" s="20"/>
      <c r="B6340" s="6"/>
      <c r="C6340" s="6"/>
      <c r="D6340" s="6"/>
      <c r="E6340" s="6"/>
      <c r="F6340" s="6"/>
      <c r="G6340" s="6"/>
      <c r="H6340" s="6"/>
      <c r="I6340" s="6"/>
      <c r="J6340" s="6"/>
      <c r="K6340" s="6"/>
      <c r="L6340" s="6"/>
      <c r="M6340" s="6"/>
      <c r="N6340" s="6"/>
      <c r="O6340" s="6"/>
      <c r="P6340" s="6"/>
      <c r="Q6340" s="6"/>
      <c r="R6340" s="6"/>
      <c r="S6340" s="6"/>
      <c r="T6340" s="6"/>
      <c r="U6340" s="6"/>
      <c r="V6340" s="6"/>
      <c r="W6340" s="6"/>
      <c r="X6340" s="6"/>
      <c r="Y6340" s="6"/>
      <c r="Z6340" s="6"/>
      <c r="AA6340" s="6"/>
      <c r="AB6340" s="21"/>
      <c r="AC6340" s="21"/>
      <c r="AD6340" s="21"/>
      <c r="AE6340" s="6"/>
      <c r="AF6340" s="6"/>
      <c r="AG6340" s="6"/>
      <c r="AH6340" s="6"/>
    </row>
    <row r="6341" spans="1:34" x14ac:dyDescent="0.35">
      <c r="A6341" s="20"/>
      <c r="B6341" s="6"/>
      <c r="C6341" s="6"/>
      <c r="D6341" s="6"/>
      <c r="E6341" s="6"/>
      <c r="F6341" s="6"/>
      <c r="G6341" s="6"/>
      <c r="H6341" s="6"/>
      <c r="I6341" s="6"/>
      <c r="J6341" s="6"/>
      <c r="K6341" s="6"/>
      <c r="L6341" s="6"/>
      <c r="M6341" s="6"/>
      <c r="N6341" s="6"/>
      <c r="O6341" s="6"/>
      <c r="P6341" s="6"/>
      <c r="Q6341" s="6"/>
      <c r="R6341" s="6"/>
      <c r="S6341" s="6"/>
      <c r="T6341" s="6"/>
      <c r="U6341" s="6"/>
      <c r="V6341" s="6"/>
      <c r="W6341" s="6"/>
      <c r="X6341" s="6"/>
      <c r="Y6341" s="6"/>
      <c r="Z6341" s="6"/>
      <c r="AA6341" s="6"/>
      <c r="AB6341" s="21"/>
      <c r="AC6341" s="21"/>
      <c r="AD6341" s="21"/>
      <c r="AE6341" s="6"/>
      <c r="AF6341" s="6"/>
      <c r="AG6341" s="6"/>
      <c r="AH6341" s="6"/>
    </row>
    <row r="6342" spans="1:34" x14ac:dyDescent="0.35">
      <c r="A6342" s="20"/>
      <c r="B6342" s="6"/>
      <c r="C6342" s="6"/>
      <c r="D6342" s="6"/>
      <c r="E6342" s="6"/>
      <c r="F6342" s="6"/>
      <c r="G6342" s="6"/>
      <c r="H6342" s="6"/>
      <c r="I6342" s="6"/>
      <c r="J6342" s="6"/>
      <c r="K6342" s="6"/>
      <c r="L6342" s="6"/>
      <c r="M6342" s="6"/>
      <c r="N6342" s="6"/>
      <c r="O6342" s="6"/>
      <c r="P6342" s="6"/>
      <c r="Q6342" s="6"/>
      <c r="R6342" s="6"/>
      <c r="S6342" s="6"/>
      <c r="T6342" s="6"/>
      <c r="U6342" s="6"/>
      <c r="V6342" s="6"/>
      <c r="W6342" s="6"/>
      <c r="X6342" s="6"/>
      <c r="Y6342" s="6"/>
      <c r="Z6342" s="6"/>
      <c r="AA6342" s="6"/>
      <c r="AB6342" s="21"/>
      <c r="AC6342" s="21"/>
      <c r="AD6342" s="21"/>
      <c r="AE6342" s="6"/>
      <c r="AF6342" s="6"/>
      <c r="AG6342" s="6"/>
      <c r="AH6342" s="6"/>
    </row>
    <row r="6343" spans="1:34" x14ac:dyDescent="0.35">
      <c r="A6343" s="20"/>
      <c r="B6343" s="6"/>
      <c r="C6343" s="6"/>
      <c r="D6343" s="6"/>
      <c r="E6343" s="6"/>
      <c r="F6343" s="6"/>
      <c r="G6343" s="6"/>
      <c r="H6343" s="6"/>
      <c r="I6343" s="6"/>
      <c r="J6343" s="6"/>
      <c r="K6343" s="6"/>
      <c r="L6343" s="6"/>
      <c r="M6343" s="6"/>
      <c r="N6343" s="6"/>
      <c r="O6343" s="6"/>
      <c r="P6343" s="6"/>
      <c r="Q6343" s="6"/>
      <c r="R6343" s="6"/>
      <c r="S6343" s="6"/>
      <c r="T6343" s="6"/>
      <c r="U6343" s="6"/>
      <c r="V6343" s="6"/>
      <c r="W6343" s="6"/>
      <c r="X6343" s="6"/>
      <c r="Y6343" s="6"/>
      <c r="Z6343" s="6"/>
      <c r="AA6343" s="6"/>
      <c r="AB6343" s="21"/>
      <c r="AC6343" s="21"/>
      <c r="AD6343" s="21"/>
      <c r="AE6343" s="6"/>
      <c r="AF6343" s="6"/>
      <c r="AG6343" s="6"/>
      <c r="AH6343" s="6"/>
    </row>
    <row r="6344" spans="1:34" x14ac:dyDescent="0.35">
      <c r="A6344" s="20"/>
      <c r="B6344" s="6"/>
      <c r="C6344" s="6"/>
      <c r="D6344" s="6"/>
      <c r="E6344" s="6"/>
      <c r="F6344" s="6"/>
      <c r="G6344" s="6"/>
      <c r="H6344" s="6"/>
      <c r="I6344" s="6"/>
      <c r="J6344" s="6"/>
      <c r="K6344" s="6"/>
      <c r="L6344" s="6"/>
      <c r="M6344" s="6"/>
      <c r="N6344" s="6"/>
      <c r="O6344" s="6"/>
      <c r="P6344" s="6"/>
      <c r="Q6344" s="6"/>
      <c r="R6344" s="6"/>
      <c r="S6344" s="6"/>
      <c r="T6344" s="6"/>
      <c r="U6344" s="6"/>
      <c r="V6344" s="6"/>
      <c r="W6344" s="6"/>
      <c r="X6344" s="6"/>
      <c r="Y6344" s="6"/>
      <c r="Z6344" s="6"/>
      <c r="AA6344" s="6"/>
      <c r="AB6344" s="21"/>
      <c r="AC6344" s="21"/>
      <c r="AD6344" s="21"/>
      <c r="AE6344" s="6"/>
      <c r="AF6344" s="6"/>
      <c r="AG6344" s="6"/>
      <c r="AH6344" s="6"/>
    </row>
    <row r="6345" spans="1:34" x14ac:dyDescent="0.35">
      <c r="A6345" s="20"/>
      <c r="B6345" s="6"/>
      <c r="C6345" s="6"/>
      <c r="D6345" s="6"/>
      <c r="E6345" s="6"/>
      <c r="F6345" s="6"/>
      <c r="G6345" s="6"/>
      <c r="H6345" s="6"/>
      <c r="I6345" s="6"/>
      <c r="J6345" s="6"/>
      <c r="K6345" s="6"/>
      <c r="L6345" s="6"/>
      <c r="M6345" s="6"/>
      <c r="N6345" s="6"/>
      <c r="O6345" s="6"/>
      <c r="P6345" s="6"/>
      <c r="Q6345" s="6"/>
      <c r="R6345" s="6"/>
      <c r="S6345" s="6"/>
      <c r="T6345" s="6"/>
      <c r="U6345" s="6"/>
      <c r="V6345" s="6"/>
      <c r="W6345" s="6"/>
      <c r="X6345" s="6"/>
      <c r="Y6345" s="6"/>
      <c r="Z6345" s="6"/>
      <c r="AA6345" s="6"/>
      <c r="AB6345" s="21"/>
      <c r="AC6345" s="21"/>
      <c r="AD6345" s="21"/>
      <c r="AE6345" s="6"/>
      <c r="AF6345" s="6"/>
      <c r="AG6345" s="6"/>
      <c r="AH6345" s="6"/>
    </row>
    <row r="6346" spans="1:34" x14ac:dyDescent="0.35">
      <c r="A6346" s="20"/>
      <c r="B6346" s="6"/>
      <c r="C6346" s="6"/>
      <c r="D6346" s="6"/>
      <c r="E6346" s="6"/>
      <c r="F6346" s="6"/>
      <c r="G6346" s="6"/>
      <c r="H6346" s="6"/>
      <c r="I6346" s="6"/>
      <c r="J6346" s="6"/>
      <c r="K6346" s="6"/>
      <c r="L6346" s="6"/>
      <c r="M6346" s="6"/>
      <c r="N6346" s="6"/>
      <c r="O6346" s="6"/>
      <c r="P6346" s="6"/>
      <c r="Q6346" s="6"/>
      <c r="R6346" s="6"/>
      <c r="S6346" s="6"/>
      <c r="T6346" s="6"/>
      <c r="U6346" s="6"/>
      <c r="V6346" s="6"/>
      <c r="W6346" s="6"/>
      <c r="X6346" s="6"/>
      <c r="Y6346" s="6"/>
      <c r="Z6346" s="6"/>
      <c r="AA6346" s="6"/>
      <c r="AB6346" s="21"/>
      <c r="AC6346" s="21"/>
      <c r="AD6346" s="21"/>
      <c r="AE6346" s="6"/>
      <c r="AF6346" s="6"/>
      <c r="AG6346" s="6"/>
      <c r="AH6346" s="6"/>
    </row>
    <row r="6347" spans="1:34" x14ac:dyDescent="0.35">
      <c r="A6347" s="20"/>
      <c r="B6347" s="6"/>
      <c r="C6347" s="6"/>
      <c r="D6347" s="6"/>
      <c r="E6347" s="6"/>
      <c r="F6347" s="6"/>
      <c r="G6347" s="6"/>
      <c r="H6347" s="6"/>
      <c r="I6347" s="6"/>
      <c r="J6347" s="6"/>
      <c r="K6347" s="6"/>
      <c r="L6347" s="6"/>
      <c r="M6347" s="6"/>
      <c r="N6347" s="6"/>
      <c r="O6347" s="6"/>
      <c r="P6347" s="6"/>
      <c r="Q6347" s="6"/>
      <c r="R6347" s="6"/>
      <c r="S6347" s="6"/>
      <c r="T6347" s="6"/>
      <c r="U6347" s="6"/>
      <c r="V6347" s="6"/>
      <c r="W6347" s="6"/>
      <c r="X6347" s="6"/>
      <c r="Y6347" s="6"/>
      <c r="Z6347" s="6"/>
      <c r="AA6347" s="6"/>
      <c r="AB6347" s="21"/>
      <c r="AC6347" s="21"/>
      <c r="AD6347" s="21"/>
      <c r="AE6347" s="6"/>
      <c r="AF6347" s="6"/>
      <c r="AG6347" s="6"/>
      <c r="AH6347" s="6"/>
    </row>
    <row r="6348" spans="1:34" x14ac:dyDescent="0.35">
      <c r="A6348" s="20"/>
      <c r="B6348" s="6"/>
      <c r="C6348" s="6"/>
      <c r="D6348" s="6"/>
      <c r="E6348" s="6"/>
      <c r="F6348" s="6"/>
      <c r="G6348" s="6"/>
      <c r="H6348" s="6"/>
      <c r="I6348" s="6"/>
      <c r="J6348" s="6"/>
      <c r="K6348" s="6"/>
      <c r="L6348" s="6"/>
      <c r="M6348" s="6"/>
      <c r="N6348" s="6"/>
      <c r="O6348" s="6"/>
      <c r="P6348" s="6"/>
      <c r="Q6348" s="6"/>
      <c r="R6348" s="6"/>
      <c r="S6348" s="6"/>
      <c r="T6348" s="6"/>
      <c r="U6348" s="6"/>
      <c r="V6348" s="6"/>
      <c r="W6348" s="6"/>
      <c r="X6348" s="6"/>
      <c r="Y6348" s="6"/>
      <c r="Z6348" s="6"/>
      <c r="AA6348" s="6"/>
      <c r="AB6348" s="21"/>
      <c r="AC6348" s="21"/>
      <c r="AD6348" s="21"/>
      <c r="AE6348" s="6"/>
      <c r="AF6348" s="6"/>
      <c r="AG6348" s="6"/>
      <c r="AH6348" s="6"/>
    </row>
    <row r="6349" spans="1:34" x14ac:dyDescent="0.35">
      <c r="A6349" s="20"/>
      <c r="B6349" s="6"/>
      <c r="C6349" s="6"/>
      <c r="D6349" s="6"/>
      <c r="E6349" s="6"/>
      <c r="F6349" s="6"/>
      <c r="G6349" s="6"/>
      <c r="H6349" s="6"/>
      <c r="I6349" s="6"/>
      <c r="J6349" s="6"/>
      <c r="K6349" s="6"/>
      <c r="L6349" s="6"/>
      <c r="M6349" s="6"/>
      <c r="N6349" s="6"/>
      <c r="O6349" s="6"/>
      <c r="P6349" s="6"/>
      <c r="Q6349" s="6"/>
      <c r="R6349" s="6"/>
      <c r="S6349" s="6"/>
      <c r="T6349" s="6"/>
      <c r="U6349" s="6"/>
      <c r="V6349" s="6"/>
      <c r="W6349" s="6"/>
      <c r="X6349" s="6"/>
      <c r="Y6349" s="6"/>
      <c r="Z6349" s="6"/>
      <c r="AA6349" s="6"/>
      <c r="AB6349" s="21"/>
      <c r="AC6349" s="21"/>
      <c r="AD6349" s="21"/>
      <c r="AE6349" s="6"/>
      <c r="AF6349" s="6"/>
      <c r="AG6349" s="6"/>
      <c r="AH6349" s="6"/>
    </row>
    <row r="6350" spans="1:34" x14ac:dyDescent="0.35">
      <c r="A6350" s="20"/>
      <c r="B6350" s="6"/>
      <c r="C6350" s="6"/>
      <c r="D6350" s="6"/>
      <c r="E6350" s="6"/>
      <c r="F6350" s="6"/>
      <c r="G6350" s="6"/>
      <c r="H6350" s="6"/>
      <c r="I6350" s="6"/>
      <c r="J6350" s="6"/>
      <c r="K6350" s="6"/>
      <c r="L6350" s="6"/>
      <c r="M6350" s="6"/>
      <c r="N6350" s="6"/>
      <c r="O6350" s="6"/>
      <c r="P6350" s="6"/>
      <c r="Q6350" s="6"/>
      <c r="R6350" s="6"/>
      <c r="S6350" s="6"/>
      <c r="T6350" s="6"/>
      <c r="U6350" s="6"/>
      <c r="V6350" s="6"/>
      <c r="W6350" s="6"/>
      <c r="X6350" s="6"/>
      <c r="Y6350" s="6"/>
      <c r="Z6350" s="6"/>
      <c r="AA6350" s="6"/>
      <c r="AB6350" s="21"/>
      <c r="AC6350" s="21"/>
      <c r="AD6350" s="21"/>
      <c r="AE6350" s="6"/>
      <c r="AF6350" s="6"/>
      <c r="AG6350" s="6"/>
      <c r="AH6350" s="6"/>
    </row>
    <row r="6351" spans="1:34" x14ac:dyDescent="0.35">
      <c r="A6351" s="20"/>
      <c r="B6351" s="6"/>
      <c r="C6351" s="6"/>
      <c r="D6351" s="6"/>
      <c r="E6351" s="6"/>
      <c r="F6351" s="6"/>
      <c r="G6351" s="6"/>
      <c r="H6351" s="6"/>
      <c r="I6351" s="6"/>
      <c r="J6351" s="6"/>
      <c r="K6351" s="6"/>
      <c r="L6351" s="6"/>
      <c r="M6351" s="6"/>
      <c r="N6351" s="6"/>
      <c r="O6351" s="6"/>
      <c r="P6351" s="6"/>
      <c r="Q6351" s="6"/>
      <c r="R6351" s="6"/>
      <c r="S6351" s="6"/>
      <c r="T6351" s="6"/>
      <c r="U6351" s="6"/>
      <c r="V6351" s="6"/>
      <c r="W6351" s="6"/>
      <c r="X6351" s="6"/>
      <c r="Y6351" s="6"/>
      <c r="Z6351" s="6"/>
      <c r="AA6351" s="6"/>
      <c r="AB6351" s="21"/>
      <c r="AC6351" s="21"/>
      <c r="AD6351" s="21"/>
      <c r="AE6351" s="6"/>
      <c r="AF6351" s="6"/>
      <c r="AG6351" s="6"/>
      <c r="AH6351" s="6"/>
    </row>
    <row r="6352" spans="1:34" x14ac:dyDescent="0.35">
      <c r="A6352" s="20"/>
      <c r="B6352" s="6"/>
      <c r="C6352" s="6"/>
      <c r="D6352" s="6"/>
      <c r="E6352" s="6"/>
      <c r="F6352" s="6"/>
      <c r="G6352" s="6"/>
      <c r="H6352" s="6"/>
      <c r="I6352" s="6"/>
      <c r="J6352" s="6"/>
      <c r="K6352" s="6"/>
      <c r="L6352" s="6"/>
      <c r="M6352" s="6"/>
      <c r="N6352" s="6"/>
      <c r="O6352" s="6"/>
      <c r="P6352" s="6"/>
      <c r="Q6352" s="6"/>
      <c r="R6352" s="6"/>
      <c r="S6352" s="6"/>
      <c r="T6352" s="6"/>
      <c r="U6352" s="6"/>
      <c r="V6352" s="6"/>
      <c r="W6352" s="6"/>
      <c r="X6352" s="6"/>
      <c r="Y6352" s="6"/>
      <c r="Z6352" s="6"/>
      <c r="AA6352" s="6"/>
      <c r="AB6352" s="21"/>
      <c r="AC6352" s="21"/>
      <c r="AD6352" s="21"/>
      <c r="AE6352" s="6"/>
      <c r="AF6352" s="6"/>
      <c r="AG6352" s="6"/>
      <c r="AH6352" s="6"/>
    </row>
    <row r="6353" spans="1:34" x14ac:dyDescent="0.35">
      <c r="A6353" s="20"/>
      <c r="B6353" s="6"/>
      <c r="C6353" s="6"/>
      <c r="D6353" s="6"/>
      <c r="E6353" s="6"/>
      <c r="F6353" s="6"/>
      <c r="G6353" s="6"/>
      <c r="H6353" s="6"/>
      <c r="I6353" s="6"/>
      <c r="J6353" s="6"/>
      <c r="K6353" s="6"/>
      <c r="L6353" s="6"/>
      <c r="M6353" s="6"/>
      <c r="N6353" s="6"/>
      <c r="O6353" s="6"/>
      <c r="P6353" s="6"/>
      <c r="Q6353" s="6"/>
      <c r="R6353" s="6"/>
      <c r="S6353" s="6"/>
      <c r="T6353" s="6"/>
      <c r="U6353" s="6"/>
      <c r="V6353" s="6"/>
      <c r="W6353" s="6"/>
      <c r="X6353" s="6"/>
      <c r="Y6353" s="6"/>
      <c r="Z6353" s="6"/>
      <c r="AA6353" s="6"/>
      <c r="AB6353" s="21"/>
      <c r="AC6353" s="21"/>
      <c r="AD6353" s="21"/>
      <c r="AE6353" s="6"/>
      <c r="AF6353" s="6"/>
      <c r="AG6353" s="6"/>
      <c r="AH6353" s="6"/>
    </row>
    <row r="6354" spans="1:34" x14ac:dyDescent="0.35">
      <c r="A6354" s="20"/>
      <c r="B6354" s="6"/>
      <c r="C6354" s="6"/>
      <c r="D6354" s="6"/>
      <c r="E6354" s="6"/>
      <c r="F6354" s="6"/>
      <c r="G6354" s="6"/>
      <c r="H6354" s="6"/>
      <c r="I6354" s="6"/>
      <c r="J6354" s="6"/>
      <c r="K6354" s="6"/>
      <c r="L6354" s="6"/>
      <c r="M6354" s="6"/>
      <c r="N6354" s="6"/>
      <c r="O6354" s="6"/>
      <c r="P6354" s="6"/>
      <c r="Q6354" s="6"/>
      <c r="R6354" s="6"/>
      <c r="S6354" s="6"/>
      <c r="T6354" s="6"/>
      <c r="U6354" s="6"/>
      <c r="V6354" s="6"/>
      <c r="W6354" s="6"/>
      <c r="X6354" s="6"/>
      <c r="Y6354" s="6"/>
      <c r="Z6354" s="6"/>
      <c r="AA6354" s="6"/>
      <c r="AB6354" s="21"/>
      <c r="AC6354" s="21"/>
      <c r="AD6354" s="21"/>
      <c r="AE6354" s="6"/>
      <c r="AF6354" s="6"/>
      <c r="AG6354" s="6"/>
      <c r="AH6354" s="6"/>
    </row>
    <row r="6355" spans="1:34" x14ac:dyDescent="0.35">
      <c r="A6355" s="20"/>
      <c r="B6355" s="6"/>
      <c r="C6355" s="6"/>
      <c r="D6355" s="6"/>
      <c r="E6355" s="6"/>
      <c r="F6355" s="6"/>
      <c r="G6355" s="6"/>
      <c r="H6355" s="6"/>
      <c r="I6355" s="6"/>
      <c r="J6355" s="6"/>
      <c r="K6355" s="6"/>
      <c r="L6355" s="6"/>
      <c r="M6355" s="6"/>
      <c r="N6355" s="6"/>
      <c r="O6355" s="6"/>
      <c r="P6355" s="6"/>
      <c r="Q6355" s="6"/>
      <c r="R6355" s="6"/>
      <c r="S6355" s="6"/>
      <c r="T6355" s="6"/>
      <c r="U6355" s="6"/>
      <c r="V6355" s="6"/>
      <c r="W6355" s="6"/>
      <c r="X6355" s="6"/>
      <c r="Y6355" s="6"/>
      <c r="Z6355" s="6"/>
      <c r="AA6355" s="6"/>
      <c r="AB6355" s="21"/>
      <c r="AC6355" s="21"/>
      <c r="AD6355" s="21"/>
      <c r="AE6355" s="6"/>
      <c r="AF6355" s="6"/>
      <c r="AG6355" s="6"/>
      <c r="AH6355" s="6"/>
    </row>
    <row r="6356" spans="1:34" x14ac:dyDescent="0.35">
      <c r="A6356" s="20"/>
      <c r="B6356" s="6"/>
      <c r="C6356" s="6"/>
      <c r="D6356" s="6"/>
      <c r="E6356" s="6"/>
      <c r="F6356" s="6"/>
      <c r="G6356" s="6"/>
      <c r="H6356" s="6"/>
      <c r="I6356" s="6"/>
      <c r="J6356" s="6"/>
      <c r="K6356" s="6"/>
      <c r="L6356" s="6"/>
      <c r="M6356" s="6"/>
      <c r="N6356" s="6"/>
      <c r="O6356" s="6"/>
      <c r="P6356" s="6"/>
      <c r="Q6356" s="6"/>
      <c r="R6356" s="6"/>
      <c r="S6356" s="6"/>
      <c r="T6356" s="6"/>
      <c r="U6356" s="6"/>
      <c r="V6356" s="6"/>
      <c r="W6356" s="6"/>
      <c r="X6356" s="6"/>
      <c r="Y6356" s="6"/>
      <c r="Z6356" s="6"/>
      <c r="AA6356" s="6"/>
      <c r="AB6356" s="21"/>
      <c r="AC6356" s="21"/>
      <c r="AD6356" s="21"/>
      <c r="AE6356" s="6"/>
      <c r="AF6356" s="6"/>
      <c r="AG6356" s="6"/>
      <c r="AH6356" s="6"/>
    </row>
    <row r="6357" spans="1:34" x14ac:dyDescent="0.35">
      <c r="A6357" s="20"/>
      <c r="B6357" s="6"/>
      <c r="C6357" s="6"/>
      <c r="D6357" s="6"/>
      <c r="E6357" s="6"/>
      <c r="F6357" s="6"/>
      <c r="G6357" s="6"/>
      <c r="H6357" s="6"/>
      <c r="I6357" s="6"/>
      <c r="J6357" s="6"/>
      <c r="K6357" s="6"/>
      <c r="L6357" s="6"/>
      <c r="M6357" s="6"/>
      <c r="N6357" s="6"/>
      <c r="O6357" s="6"/>
      <c r="P6357" s="6"/>
      <c r="Q6357" s="6"/>
      <c r="R6357" s="6"/>
      <c r="S6357" s="6"/>
      <c r="T6357" s="6"/>
      <c r="U6357" s="6"/>
      <c r="V6357" s="6"/>
      <c r="W6357" s="6"/>
      <c r="X6357" s="6"/>
      <c r="Y6357" s="6"/>
      <c r="Z6357" s="6"/>
      <c r="AA6357" s="6"/>
      <c r="AB6357" s="21"/>
      <c r="AC6357" s="21"/>
      <c r="AD6357" s="21"/>
      <c r="AE6357" s="6"/>
      <c r="AF6357" s="6"/>
      <c r="AG6357" s="6"/>
      <c r="AH6357" s="6"/>
    </row>
    <row r="6358" spans="1:34" x14ac:dyDescent="0.35">
      <c r="A6358" s="20"/>
      <c r="B6358" s="6"/>
      <c r="C6358" s="6"/>
      <c r="D6358" s="6"/>
      <c r="E6358" s="6"/>
      <c r="F6358" s="6"/>
      <c r="G6358" s="6"/>
      <c r="H6358" s="6"/>
      <c r="I6358" s="6"/>
      <c r="J6358" s="6"/>
      <c r="K6358" s="6"/>
      <c r="L6358" s="6"/>
      <c r="M6358" s="6"/>
      <c r="N6358" s="6"/>
      <c r="O6358" s="6"/>
      <c r="P6358" s="6"/>
      <c r="Q6358" s="6"/>
      <c r="R6358" s="6"/>
      <c r="S6358" s="6"/>
      <c r="T6358" s="6"/>
      <c r="U6358" s="6"/>
      <c r="V6358" s="6"/>
      <c r="W6358" s="6"/>
      <c r="X6358" s="6"/>
      <c r="Y6358" s="6"/>
      <c r="Z6358" s="6"/>
      <c r="AA6358" s="6"/>
      <c r="AB6358" s="21"/>
      <c r="AC6358" s="21"/>
      <c r="AD6358" s="21"/>
      <c r="AE6358" s="6"/>
      <c r="AF6358" s="6"/>
      <c r="AG6358" s="6"/>
      <c r="AH6358" s="6"/>
    </row>
    <row r="6359" spans="1:34" x14ac:dyDescent="0.35">
      <c r="A6359" s="20"/>
      <c r="B6359" s="6"/>
      <c r="C6359" s="6"/>
      <c r="D6359" s="6"/>
      <c r="E6359" s="6"/>
      <c r="F6359" s="6"/>
      <c r="G6359" s="6"/>
      <c r="H6359" s="6"/>
      <c r="I6359" s="6"/>
      <c r="J6359" s="6"/>
      <c r="K6359" s="6"/>
      <c r="L6359" s="6"/>
      <c r="M6359" s="6"/>
      <c r="N6359" s="6"/>
      <c r="O6359" s="6"/>
      <c r="P6359" s="6"/>
      <c r="Q6359" s="6"/>
      <c r="R6359" s="6"/>
      <c r="S6359" s="6"/>
      <c r="T6359" s="6"/>
      <c r="U6359" s="6"/>
      <c r="V6359" s="6"/>
      <c r="W6359" s="6"/>
      <c r="X6359" s="6"/>
      <c r="Y6359" s="6"/>
      <c r="Z6359" s="6"/>
      <c r="AA6359" s="6"/>
      <c r="AB6359" s="21"/>
      <c r="AC6359" s="21"/>
      <c r="AD6359" s="21"/>
      <c r="AE6359" s="6"/>
      <c r="AF6359" s="6"/>
      <c r="AG6359" s="6"/>
      <c r="AH6359" s="6"/>
    </row>
    <row r="6360" spans="1:34" x14ac:dyDescent="0.35">
      <c r="A6360" s="20"/>
      <c r="B6360" s="6"/>
      <c r="C6360" s="6"/>
      <c r="D6360" s="6"/>
      <c r="E6360" s="6"/>
      <c r="F6360" s="6"/>
      <c r="G6360" s="6"/>
      <c r="H6360" s="6"/>
      <c r="I6360" s="6"/>
      <c r="J6360" s="6"/>
      <c r="K6360" s="6"/>
      <c r="L6360" s="6"/>
      <c r="M6360" s="6"/>
      <c r="N6360" s="6"/>
      <c r="O6360" s="6"/>
      <c r="P6360" s="6"/>
      <c r="Q6360" s="6"/>
      <c r="R6360" s="6"/>
      <c r="S6360" s="6"/>
      <c r="T6360" s="6"/>
      <c r="U6360" s="6"/>
      <c r="V6360" s="6"/>
      <c r="W6360" s="6"/>
      <c r="X6360" s="6"/>
      <c r="Y6360" s="6"/>
      <c r="Z6360" s="6"/>
      <c r="AA6360" s="6"/>
      <c r="AB6360" s="21"/>
      <c r="AC6360" s="21"/>
      <c r="AD6360" s="21"/>
      <c r="AE6360" s="6"/>
      <c r="AF6360" s="6"/>
      <c r="AG6360" s="6"/>
      <c r="AH6360" s="6"/>
    </row>
    <row r="6361" spans="1:34" x14ac:dyDescent="0.35">
      <c r="A6361" s="20"/>
      <c r="B6361" s="6"/>
      <c r="C6361" s="6"/>
      <c r="D6361" s="6"/>
      <c r="E6361" s="6"/>
      <c r="F6361" s="6"/>
      <c r="G6361" s="6"/>
      <c r="H6361" s="6"/>
      <c r="I6361" s="6"/>
      <c r="J6361" s="6"/>
      <c r="K6361" s="6"/>
      <c r="L6361" s="6"/>
      <c r="M6361" s="6"/>
      <c r="N6361" s="6"/>
      <c r="O6361" s="6"/>
      <c r="P6361" s="6"/>
      <c r="Q6361" s="6"/>
      <c r="R6361" s="6"/>
      <c r="S6361" s="6"/>
      <c r="T6361" s="6"/>
      <c r="U6361" s="6"/>
      <c r="V6361" s="6"/>
      <c r="W6361" s="6"/>
      <c r="X6361" s="6"/>
      <c r="Y6361" s="6"/>
      <c r="Z6361" s="6"/>
      <c r="AA6361" s="6"/>
      <c r="AB6361" s="21"/>
      <c r="AC6361" s="21"/>
      <c r="AD6361" s="21"/>
      <c r="AE6361" s="6"/>
      <c r="AF6361" s="6"/>
      <c r="AG6361" s="6"/>
      <c r="AH6361" s="6"/>
    </row>
    <row r="6362" spans="1:34" x14ac:dyDescent="0.35">
      <c r="A6362" s="20"/>
      <c r="B6362" s="6"/>
      <c r="C6362" s="6"/>
      <c r="D6362" s="6"/>
      <c r="E6362" s="6"/>
      <c r="F6362" s="6"/>
      <c r="G6362" s="6"/>
      <c r="H6362" s="6"/>
      <c r="I6362" s="6"/>
      <c r="J6362" s="6"/>
      <c r="K6362" s="6"/>
      <c r="L6362" s="6"/>
      <c r="M6362" s="6"/>
      <c r="N6362" s="6"/>
      <c r="O6362" s="6"/>
      <c r="P6362" s="6"/>
      <c r="Q6362" s="6"/>
      <c r="R6362" s="6"/>
      <c r="S6362" s="6"/>
      <c r="T6362" s="6"/>
      <c r="U6362" s="6"/>
      <c r="V6362" s="6"/>
      <c r="W6362" s="6"/>
      <c r="X6362" s="6"/>
      <c r="Y6362" s="6"/>
      <c r="Z6362" s="6"/>
      <c r="AA6362" s="6"/>
      <c r="AB6362" s="21"/>
      <c r="AC6362" s="21"/>
      <c r="AD6362" s="21"/>
      <c r="AE6362" s="6"/>
      <c r="AF6362" s="6"/>
      <c r="AG6362" s="6"/>
      <c r="AH6362" s="6"/>
    </row>
    <row r="6363" spans="1:34" x14ac:dyDescent="0.35">
      <c r="A6363" s="20"/>
      <c r="B6363" s="6"/>
      <c r="C6363" s="6"/>
      <c r="D6363" s="6"/>
      <c r="E6363" s="6"/>
      <c r="F6363" s="6"/>
      <c r="G6363" s="6"/>
      <c r="H6363" s="6"/>
      <c r="I6363" s="6"/>
      <c r="J6363" s="6"/>
      <c r="K6363" s="6"/>
      <c r="L6363" s="6"/>
      <c r="M6363" s="6"/>
      <c r="N6363" s="6"/>
      <c r="O6363" s="6"/>
      <c r="P6363" s="6"/>
      <c r="Q6363" s="6"/>
      <c r="R6363" s="6"/>
      <c r="S6363" s="6"/>
      <c r="T6363" s="6"/>
      <c r="U6363" s="6"/>
      <c r="V6363" s="6"/>
      <c r="W6363" s="6"/>
      <c r="X6363" s="6"/>
      <c r="Y6363" s="6"/>
      <c r="Z6363" s="6"/>
      <c r="AA6363" s="6"/>
      <c r="AB6363" s="21"/>
      <c r="AC6363" s="21"/>
      <c r="AD6363" s="21"/>
      <c r="AE6363" s="6"/>
      <c r="AF6363" s="6"/>
      <c r="AG6363" s="6"/>
      <c r="AH6363" s="6"/>
    </row>
    <row r="6364" spans="1:34" x14ac:dyDescent="0.35">
      <c r="A6364" s="20"/>
      <c r="B6364" s="6"/>
      <c r="C6364" s="6"/>
      <c r="D6364" s="6"/>
      <c r="E6364" s="6"/>
      <c r="F6364" s="6"/>
      <c r="G6364" s="6"/>
      <c r="H6364" s="6"/>
      <c r="I6364" s="6"/>
      <c r="J6364" s="6"/>
      <c r="K6364" s="6"/>
      <c r="L6364" s="6"/>
      <c r="M6364" s="6"/>
      <c r="N6364" s="6"/>
      <c r="O6364" s="6"/>
      <c r="P6364" s="6"/>
      <c r="Q6364" s="6"/>
      <c r="R6364" s="6"/>
      <c r="S6364" s="6"/>
      <c r="T6364" s="6"/>
      <c r="U6364" s="6"/>
      <c r="V6364" s="6"/>
      <c r="W6364" s="6"/>
      <c r="X6364" s="6"/>
      <c r="Y6364" s="6"/>
      <c r="Z6364" s="6"/>
      <c r="AA6364" s="6"/>
      <c r="AB6364" s="21"/>
      <c r="AC6364" s="21"/>
      <c r="AD6364" s="21"/>
      <c r="AE6364" s="6"/>
      <c r="AF6364" s="6"/>
      <c r="AG6364" s="6"/>
      <c r="AH6364" s="6"/>
    </row>
    <row r="6365" spans="1:34" x14ac:dyDescent="0.35">
      <c r="A6365" s="20"/>
      <c r="B6365" s="6"/>
      <c r="C6365" s="6"/>
      <c r="D6365" s="6"/>
      <c r="E6365" s="6"/>
      <c r="F6365" s="6"/>
      <c r="G6365" s="6"/>
      <c r="H6365" s="6"/>
      <c r="I6365" s="6"/>
      <c r="J6365" s="6"/>
      <c r="K6365" s="6"/>
      <c r="L6365" s="6"/>
      <c r="M6365" s="6"/>
      <c r="N6365" s="6"/>
      <c r="O6365" s="6"/>
      <c r="P6365" s="6"/>
      <c r="Q6365" s="6"/>
      <c r="R6365" s="6"/>
      <c r="S6365" s="6"/>
      <c r="T6365" s="6"/>
      <c r="U6365" s="6"/>
      <c r="V6365" s="6"/>
      <c r="W6365" s="6"/>
      <c r="X6365" s="6"/>
      <c r="Y6365" s="6"/>
      <c r="Z6365" s="6"/>
      <c r="AA6365" s="6"/>
      <c r="AB6365" s="21"/>
      <c r="AC6365" s="21"/>
      <c r="AD6365" s="21"/>
      <c r="AE6365" s="6"/>
      <c r="AF6365" s="6"/>
      <c r="AG6365" s="6"/>
      <c r="AH6365" s="6"/>
    </row>
    <row r="6366" spans="1:34" x14ac:dyDescent="0.35">
      <c r="A6366" s="20"/>
      <c r="B6366" s="6"/>
      <c r="C6366" s="6"/>
      <c r="D6366" s="6"/>
      <c r="E6366" s="6"/>
      <c r="F6366" s="6"/>
      <c r="G6366" s="6"/>
      <c r="H6366" s="6"/>
      <c r="I6366" s="6"/>
      <c r="J6366" s="6"/>
      <c r="K6366" s="6"/>
      <c r="L6366" s="6"/>
      <c r="M6366" s="6"/>
      <c r="N6366" s="6"/>
      <c r="O6366" s="6"/>
      <c r="P6366" s="6"/>
      <c r="Q6366" s="6"/>
      <c r="R6366" s="6"/>
      <c r="S6366" s="6"/>
      <c r="T6366" s="6"/>
      <c r="U6366" s="6"/>
      <c r="V6366" s="6"/>
      <c r="W6366" s="6"/>
      <c r="X6366" s="6"/>
      <c r="Y6366" s="6"/>
      <c r="Z6366" s="6"/>
      <c r="AA6366" s="6"/>
      <c r="AB6366" s="21"/>
      <c r="AC6366" s="21"/>
      <c r="AD6366" s="21"/>
      <c r="AE6366" s="6"/>
      <c r="AF6366" s="6"/>
      <c r="AG6366" s="6"/>
      <c r="AH6366" s="6"/>
    </row>
    <row r="6367" spans="1:34" x14ac:dyDescent="0.35">
      <c r="A6367" s="20"/>
      <c r="B6367" s="6"/>
      <c r="C6367" s="6"/>
      <c r="D6367" s="6"/>
      <c r="E6367" s="6"/>
      <c r="F6367" s="6"/>
      <c r="G6367" s="6"/>
      <c r="H6367" s="6"/>
      <c r="I6367" s="6"/>
      <c r="J6367" s="6"/>
      <c r="K6367" s="6"/>
      <c r="L6367" s="6"/>
      <c r="M6367" s="6"/>
      <c r="N6367" s="6"/>
      <c r="O6367" s="6"/>
      <c r="P6367" s="6"/>
      <c r="Q6367" s="6"/>
      <c r="R6367" s="6"/>
      <c r="S6367" s="6"/>
      <c r="T6367" s="6"/>
      <c r="U6367" s="6"/>
      <c r="V6367" s="6"/>
      <c r="W6367" s="6"/>
      <c r="X6367" s="6"/>
      <c r="Y6367" s="6"/>
      <c r="Z6367" s="6"/>
      <c r="AA6367" s="6"/>
      <c r="AB6367" s="21"/>
      <c r="AC6367" s="21"/>
      <c r="AD6367" s="21"/>
      <c r="AE6367" s="6"/>
      <c r="AF6367" s="6"/>
      <c r="AG6367" s="6"/>
      <c r="AH6367" s="6"/>
    </row>
    <row r="6368" spans="1:34" x14ac:dyDescent="0.35">
      <c r="A6368" s="20"/>
      <c r="B6368" s="6"/>
      <c r="C6368" s="6"/>
      <c r="D6368" s="6"/>
      <c r="E6368" s="6"/>
      <c r="F6368" s="6"/>
      <c r="G6368" s="6"/>
      <c r="H6368" s="6"/>
      <c r="I6368" s="6"/>
      <c r="J6368" s="6"/>
      <c r="K6368" s="6"/>
      <c r="L6368" s="6"/>
      <c r="M6368" s="6"/>
      <c r="N6368" s="6"/>
      <c r="O6368" s="6"/>
      <c r="P6368" s="6"/>
      <c r="Q6368" s="6"/>
      <c r="R6368" s="6"/>
      <c r="S6368" s="6"/>
      <c r="T6368" s="6"/>
      <c r="U6368" s="6"/>
      <c r="V6368" s="6"/>
      <c r="W6368" s="6"/>
      <c r="X6368" s="6"/>
      <c r="Y6368" s="6"/>
      <c r="Z6368" s="6"/>
      <c r="AA6368" s="6"/>
      <c r="AB6368" s="21"/>
      <c r="AC6368" s="21"/>
      <c r="AD6368" s="21"/>
      <c r="AE6368" s="6"/>
      <c r="AF6368" s="6"/>
      <c r="AG6368" s="6"/>
      <c r="AH6368" s="6"/>
    </row>
    <row r="6369" spans="1:34" x14ac:dyDescent="0.35">
      <c r="A6369" s="20"/>
      <c r="B6369" s="6"/>
      <c r="C6369" s="6"/>
      <c r="D6369" s="6"/>
      <c r="E6369" s="6"/>
      <c r="F6369" s="6"/>
      <c r="G6369" s="6"/>
      <c r="H6369" s="6"/>
      <c r="I6369" s="6"/>
      <c r="J6369" s="6"/>
      <c r="K6369" s="6"/>
      <c r="L6369" s="6"/>
      <c r="M6369" s="6"/>
      <c r="N6369" s="6"/>
      <c r="O6369" s="6"/>
      <c r="P6369" s="6"/>
      <c r="Q6369" s="6"/>
      <c r="R6369" s="6"/>
      <c r="S6369" s="6"/>
      <c r="T6369" s="6"/>
      <c r="U6369" s="6"/>
      <c r="V6369" s="6"/>
      <c r="W6369" s="6"/>
      <c r="X6369" s="6"/>
      <c r="Y6369" s="6"/>
      <c r="Z6369" s="6"/>
      <c r="AA6369" s="6"/>
      <c r="AB6369" s="21"/>
      <c r="AC6369" s="21"/>
      <c r="AD6369" s="21"/>
      <c r="AE6369" s="6"/>
      <c r="AF6369" s="6"/>
      <c r="AG6369" s="6"/>
      <c r="AH6369" s="6"/>
    </row>
    <row r="6370" spans="1:34" x14ac:dyDescent="0.35">
      <c r="A6370" s="20"/>
      <c r="B6370" s="6"/>
      <c r="C6370" s="6"/>
      <c r="D6370" s="6"/>
      <c r="E6370" s="6"/>
      <c r="F6370" s="6"/>
      <c r="G6370" s="6"/>
      <c r="H6370" s="6"/>
      <c r="I6370" s="6"/>
      <c r="J6370" s="6"/>
      <c r="K6370" s="6"/>
      <c r="L6370" s="6"/>
      <c r="M6370" s="6"/>
      <c r="N6370" s="6"/>
      <c r="O6370" s="6"/>
      <c r="P6370" s="6"/>
      <c r="Q6370" s="6"/>
      <c r="R6370" s="6"/>
      <c r="S6370" s="6"/>
      <c r="T6370" s="6"/>
      <c r="U6370" s="6"/>
      <c r="V6370" s="6"/>
      <c r="W6370" s="6"/>
      <c r="X6370" s="6"/>
      <c r="Y6370" s="6"/>
      <c r="Z6370" s="6"/>
      <c r="AA6370" s="6"/>
      <c r="AB6370" s="21"/>
      <c r="AC6370" s="21"/>
      <c r="AD6370" s="21"/>
      <c r="AE6370" s="6"/>
      <c r="AF6370" s="6"/>
      <c r="AG6370" s="6"/>
      <c r="AH6370" s="6"/>
    </row>
    <row r="6371" spans="1:34" x14ac:dyDescent="0.35">
      <c r="A6371" s="20"/>
      <c r="B6371" s="6"/>
      <c r="C6371" s="6"/>
      <c r="D6371" s="6"/>
      <c r="E6371" s="6"/>
      <c r="F6371" s="6"/>
      <c r="G6371" s="6"/>
      <c r="H6371" s="6"/>
      <c r="I6371" s="6"/>
      <c r="J6371" s="6"/>
      <c r="K6371" s="6"/>
      <c r="L6371" s="6"/>
      <c r="M6371" s="6"/>
      <c r="N6371" s="6"/>
      <c r="O6371" s="6"/>
      <c r="P6371" s="6"/>
      <c r="Q6371" s="6"/>
      <c r="R6371" s="6"/>
      <c r="S6371" s="6"/>
      <c r="T6371" s="6"/>
      <c r="U6371" s="6"/>
      <c r="V6371" s="6"/>
      <c r="W6371" s="6"/>
      <c r="X6371" s="6"/>
      <c r="Y6371" s="6"/>
      <c r="Z6371" s="6"/>
      <c r="AA6371" s="6"/>
      <c r="AB6371" s="21"/>
      <c r="AC6371" s="21"/>
      <c r="AD6371" s="21"/>
      <c r="AE6371" s="6"/>
      <c r="AF6371" s="6"/>
      <c r="AG6371" s="6"/>
      <c r="AH6371" s="6"/>
    </row>
    <row r="6372" spans="1:34" x14ac:dyDescent="0.35">
      <c r="A6372" s="20"/>
      <c r="B6372" s="6"/>
      <c r="C6372" s="6"/>
      <c r="D6372" s="6"/>
      <c r="E6372" s="6"/>
      <c r="F6372" s="6"/>
      <c r="G6372" s="6"/>
      <c r="H6372" s="6"/>
      <c r="I6372" s="6"/>
      <c r="J6372" s="6"/>
      <c r="K6372" s="6"/>
      <c r="L6372" s="6"/>
      <c r="M6372" s="6"/>
      <c r="N6372" s="6"/>
      <c r="O6372" s="6"/>
      <c r="P6372" s="6"/>
      <c r="Q6372" s="6"/>
      <c r="R6372" s="6"/>
      <c r="S6372" s="6"/>
      <c r="T6372" s="6"/>
      <c r="U6372" s="6"/>
      <c r="V6372" s="6"/>
      <c r="W6372" s="6"/>
      <c r="X6372" s="6"/>
      <c r="Y6372" s="6"/>
      <c r="Z6372" s="6"/>
      <c r="AA6372" s="6"/>
      <c r="AB6372" s="21"/>
      <c r="AC6372" s="21"/>
      <c r="AD6372" s="21"/>
      <c r="AE6372" s="6"/>
      <c r="AF6372" s="6"/>
      <c r="AG6372" s="6"/>
      <c r="AH6372" s="6"/>
    </row>
    <row r="6373" spans="1:34" x14ac:dyDescent="0.35">
      <c r="A6373" s="20"/>
      <c r="B6373" s="6"/>
      <c r="C6373" s="6"/>
      <c r="D6373" s="6"/>
      <c r="E6373" s="6"/>
      <c r="F6373" s="6"/>
      <c r="G6373" s="6"/>
      <c r="H6373" s="6"/>
      <c r="I6373" s="6"/>
      <c r="J6373" s="6"/>
      <c r="K6373" s="6"/>
      <c r="L6373" s="6"/>
      <c r="M6373" s="6"/>
      <c r="N6373" s="6"/>
      <c r="O6373" s="6"/>
      <c r="P6373" s="6"/>
      <c r="Q6373" s="6"/>
      <c r="R6373" s="6"/>
      <c r="S6373" s="6"/>
      <c r="T6373" s="6"/>
      <c r="U6373" s="6"/>
      <c r="V6373" s="6"/>
      <c r="W6373" s="6"/>
      <c r="X6373" s="6"/>
      <c r="Y6373" s="6"/>
      <c r="Z6373" s="6"/>
      <c r="AA6373" s="6"/>
      <c r="AB6373" s="21"/>
      <c r="AC6373" s="21"/>
      <c r="AD6373" s="21"/>
      <c r="AE6373" s="6"/>
      <c r="AF6373" s="6"/>
      <c r="AG6373" s="6"/>
      <c r="AH6373" s="6"/>
    </row>
    <row r="6374" spans="1:34" x14ac:dyDescent="0.35">
      <c r="A6374" s="20"/>
      <c r="B6374" s="6"/>
      <c r="C6374" s="6"/>
      <c r="D6374" s="6"/>
      <c r="E6374" s="6"/>
      <c r="F6374" s="6"/>
      <c r="G6374" s="6"/>
      <c r="H6374" s="6"/>
      <c r="I6374" s="6"/>
      <c r="J6374" s="6"/>
      <c r="K6374" s="6"/>
      <c r="L6374" s="6"/>
      <c r="M6374" s="6"/>
      <c r="N6374" s="6"/>
      <c r="O6374" s="6"/>
      <c r="P6374" s="6"/>
      <c r="Q6374" s="6"/>
      <c r="R6374" s="6"/>
      <c r="S6374" s="6"/>
      <c r="T6374" s="6"/>
      <c r="U6374" s="6"/>
      <c r="V6374" s="6"/>
      <c r="W6374" s="6"/>
      <c r="X6374" s="6"/>
      <c r="Y6374" s="6"/>
      <c r="Z6374" s="6"/>
      <c r="AA6374" s="6"/>
      <c r="AB6374" s="21"/>
      <c r="AC6374" s="21"/>
      <c r="AD6374" s="21"/>
      <c r="AE6374" s="6"/>
      <c r="AF6374" s="6"/>
      <c r="AG6374" s="6"/>
      <c r="AH6374" s="6"/>
    </row>
    <row r="6375" spans="1:34" x14ac:dyDescent="0.35">
      <c r="A6375" s="20"/>
      <c r="B6375" s="6"/>
      <c r="C6375" s="6"/>
      <c r="D6375" s="6"/>
      <c r="E6375" s="6"/>
      <c r="F6375" s="6"/>
      <c r="G6375" s="6"/>
      <c r="H6375" s="6"/>
      <c r="I6375" s="6"/>
      <c r="J6375" s="6"/>
      <c r="K6375" s="6"/>
      <c r="L6375" s="6"/>
      <c r="M6375" s="6"/>
      <c r="N6375" s="6"/>
      <c r="O6375" s="6"/>
      <c r="P6375" s="6"/>
      <c r="Q6375" s="6"/>
      <c r="R6375" s="6"/>
      <c r="S6375" s="6"/>
      <c r="T6375" s="6"/>
      <c r="U6375" s="6"/>
      <c r="V6375" s="6"/>
      <c r="W6375" s="6"/>
      <c r="X6375" s="6"/>
      <c r="Y6375" s="6"/>
      <c r="Z6375" s="6"/>
      <c r="AA6375" s="6"/>
      <c r="AB6375" s="21"/>
      <c r="AC6375" s="21"/>
      <c r="AD6375" s="21"/>
      <c r="AE6375" s="6"/>
      <c r="AF6375" s="6"/>
      <c r="AG6375" s="6"/>
      <c r="AH6375" s="6"/>
    </row>
    <row r="6376" spans="1:34" x14ac:dyDescent="0.35">
      <c r="A6376" s="20"/>
      <c r="B6376" s="6"/>
      <c r="C6376" s="6"/>
      <c r="D6376" s="6"/>
      <c r="E6376" s="6"/>
      <c r="F6376" s="6"/>
      <c r="G6376" s="6"/>
      <c r="H6376" s="6"/>
      <c r="I6376" s="6"/>
      <c r="J6376" s="6"/>
      <c r="K6376" s="6"/>
      <c r="L6376" s="6"/>
      <c r="M6376" s="6"/>
      <c r="N6376" s="6"/>
      <c r="O6376" s="6"/>
      <c r="P6376" s="6"/>
      <c r="Q6376" s="6"/>
      <c r="R6376" s="6"/>
      <c r="S6376" s="6"/>
      <c r="T6376" s="6"/>
      <c r="U6376" s="6"/>
      <c r="V6376" s="6"/>
      <c r="W6376" s="6"/>
      <c r="X6376" s="6"/>
      <c r="Y6376" s="6"/>
      <c r="Z6376" s="6"/>
      <c r="AA6376" s="6"/>
      <c r="AB6376" s="21"/>
      <c r="AC6376" s="21"/>
      <c r="AD6376" s="21"/>
      <c r="AE6376" s="6"/>
      <c r="AF6376" s="6"/>
      <c r="AG6376" s="6"/>
      <c r="AH6376" s="6"/>
    </row>
    <row r="6377" spans="1:34" x14ac:dyDescent="0.35">
      <c r="A6377" s="20"/>
      <c r="B6377" s="6"/>
      <c r="C6377" s="6"/>
      <c r="D6377" s="6"/>
      <c r="E6377" s="6"/>
      <c r="F6377" s="6"/>
      <c r="G6377" s="6"/>
      <c r="H6377" s="6"/>
      <c r="I6377" s="6"/>
      <c r="J6377" s="6"/>
      <c r="K6377" s="6"/>
      <c r="L6377" s="6"/>
      <c r="M6377" s="6"/>
      <c r="N6377" s="6"/>
      <c r="O6377" s="6"/>
      <c r="P6377" s="6"/>
      <c r="Q6377" s="6"/>
      <c r="R6377" s="6"/>
      <c r="S6377" s="6"/>
      <c r="T6377" s="6"/>
      <c r="U6377" s="6"/>
      <c r="V6377" s="6"/>
      <c r="W6377" s="6"/>
      <c r="X6377" s="6"/>
      <c r="Y6377" s="6"/>
      <c r="Z6377" s="6"/>
      <c r="AA6377" s="6"/>
      <c r="AB6377" s="21"/>
      <c r="AC6377" s="21"/>
      <c r="AD6377" s="21"/>
      <c r="AE6377" s="6"/>
      <c r="AF6377" s="6"/>
      <c r="AG6377" s="6"/>
      <c r="AH6377" s="6"/>
    </row>
    <row r="6378" spans="1:34" x14ac:dyDescent="0.35">
      <c r="A6378" s="20"/>
      <c r="B6378" s="6"/>
      <c r="C6378" s="6"/>
      <c r="D6378" s="6"/>
      <c r="E6378" s="6"/>
      <c r="F6378" s="6"/>
      <c r="G6378" s="6"/>
      <c r="H6378" s="6"/>
      <c r="I6378" s="6"/>
      <c r="J6378" s="6"/>
      <c r="K6378" s="6"/>
      <c r="L6378" s="6"/>
      <c r="M6378" s="6"/>
      <c r="N6378" s="6"/>
      <c r="O6378" s="6"/>
      <c r="P6378" s="6"/>
      <c r="Q6378" s="6"/>
      <c r="R6378" s="6"/>
      <c r="S6378" s="6"/>
      <c r="T6378" s="6"/>
      <c r="U6378" s="6"/>
      <c r="V6378" s="6"/>
      <c r="W6378" s="6"/>
      <c r="X6378" s="6"/>
      <c r="Y6378" s="6"/>
      <c r="Z6378" s="6"/>
      <c r="AA6378" s="6"/>
      <c r="AB6378" s="21"/>
      <c r="AC6378" s="21"/>
      <c r="AD6378" s="21"/>
      <c r="AE6378" s="6"/>
      <c r="AF6378" s="6"/>
      <c r="AG6378" s="6"/>
      <c r="AH6378" s="6"/>
    </row>
    <row r="6379" spans="1:34" x14ac:dyDescent="0.35">
      <c r="A6379" s="20"/>
      <c r="B6379" s="6"/>
      <c r="C6379" s="6"/>
      <c r="D6379" s="6"/>
      <c r="E6379" s="6"/>
      <c r="F6379" s="6"/>
      <c r="G6379" s="6"/>
      <c r="H6379" s="6"/>
      <c r="I6379" s="6"/>
      <c r="J6379" s="6"/>
      <c r="K6379" s="6"/>
      <c r="L6379" s="6"/>
      <c r="M6379" s="6"/>
      <c r="N6379" s="6"/>
      <c r="O6379" s="6"/>
      <c r="P6379" s="6"/>
      <c r="Q6379" s="6"/>
      <c r="R6379" s="6"/>
      <c r="S6379" s="6"/>
      <c r="T6379" s="6"/>
      <c r="U6379" s="6"/>
      <c r="V6379" s="6"/>
      <c r="W6379" s="6"/>
      <c r="X6379" s="6"/>
      <c r="Y6379" s="6"/>
      <c r="Z6379" s="6"/>
      <c r="AA6379" s="6"/>
      <c r="AB6379" s="21"/>
      <c r="AC6379" s="21"/>
      <c r="AD6379" s="21"/>
      <c r="AE6379" s="6"/>
      <c r="AF6379" s="6"/>
      <c r="AG6379" s="6"/>
      <c r="AH6379" s="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E7D2A-4CE1-4CCA-874E-A92F965082EB}">
  <sheetPr>
    <tabColor theme="4" tint="0.59999389629810485"/>
  </sheetPr>
  <dimension ref="A1:BI6379"/>
  <sheetViews>
    <sheetView showGridLines="0" zoomScale="70" zoomScaleNormal="70" zoomScaleSheetLayoutView="70" workbookViewId="0">
      <pane xSplit="1" ySplit="5" topLeftCell="AX6" activePane="bottomRight" state="frozen"/>
      <selection activeCell="K5" sqref="K5"/>
      <selection pane="topRight" activeCell="K5" sqref="K5"/>
      <selection pane="bottomLeft" activeCell="K5" sqref="K5"/>
      <selection pane="bottomRight" activeCell="BA14" sqref="BA14"/>
    </sheetView>
  </sheetViews>
  <sheetFormatPr defaultRowHeight="14.5" x14ac:dyDescent="0.35"/>
  <cols>
    <col min="1" max="1" width="10.81640625" bestFit="1" customWidth="1"/>
    <col min="2" max="4" width="10.81640625" customWidth="1"/>
    <col min="5" max="12" width="9.54296875" customWidth="1"/>
    <col min="13" max="13" width="10.08984375" bestFit="1" customWidth="1"/>
    <col min="14" max="14" width="9.54296875" bestFit="1" customWidth="1"/>
    <col min="15" max="16" width="9.54296875" customWidth="1"/>
    <col min="17" max="17" width="14.26953125" bestFit="1" customWidth="1"/>
    <col min="18" max="18" width="11.81640625" bestFit="1" customWidth="1"/>
    <col min="19" max="19" width="16.1796875" bestFit="1" customWidth="1"/>
    <col min="20" max="20" width="17.90625" bestFit="1" customWidth="1"/>
    <col min="21" max="21" width="14.6328125" bestFit="1" customWidth="1"/>
    <col min="22" max="22" width="17.36328125" bestFit="1" customWidth="1"/>
    <col min="23" max="24" width="11.36328125" bestFit="1" customWidth="1"/>
    <col min="25" max="25" width="14.54296875" bestFit="1" customWidth="1"/>
    <col min="26" max="26" width="15.6328125" bestFit="1" customWidth="1"/>
    <col min="27" max="27" width="11.81640625" bestFit="1" customWidth="1"/>
    <col min="28" max="28" width="16.7265625" bestFit="1" customWidth="1"/>
    <col min="29" max="29" width="29.1796875" bestFit="1" customWidth="1"/>
    <col min="30" max="30" width="21.90625" bestFit="1" customWidth="1"/>
    <col min="31" max="31" width="20.1796875" bestFit="1" customWidth="1"/>
    <col min="32" max="32" width="17" bestFit="1" customWidth="1"/>
    <col min="33" max="33" width="17.36328125" bestFit="1" customWidth="1"/>
    <col min="34" max="34" width="15.453125" bestFit="1" customWidth="1"/>
    <col min="35" max="35" width="40.08984375" bestFit="1" customWidth="1"/>
    <col min="36" max="36" width="16.1796875" bestFit="1" customWidth="1"/>
    <col min="37" max="37" width="17.90625" bestFit="1" customWidth="1"/>
    <col min="38" max="38" width="14.6328125" bestFit="1" customWidth="1"/>
    <col min="39" max="39" width="17.36328125" bestFit="1" customWidth="1"/>
    <col min="40" max="41" width="11.36328125" bestFit="1" customWidth="1"/>
    <col min="42" max="42" width="14.54296875" bestFit="1" customWidth="1"/>
    <col min="43" max="43" width="15.6328125" bestFit="1" customWidth="1"/>
    <col min="44" max="44" width="11.81640625" bestFit="1" customWidth="1"/>
    <col min="45" max="45" width="14.7265625" bestFit="1" customWidth="1"/>
    <col min="46" max="46" width="7.7265625" bestFit="1" customWidth="1"/>
    <col min="47" max="47" width="8.26953125" bestFit="1" customWidth="1"/>
    <col min="48" max="48" width="9.54296875" bestFit="1" customWidth="1"/>
    <col min="49" max="49" width="9.08984375" bestFit="1" customWidth="1"/>
  </cols>
  <sheetData>
    <row r="1" spans="1:61" x14ac:dyDescent="0.35">
      <c r="M1">
        <f>AD1+4</f>
        <v>49</v>
      </c>
      <c r="N1">
        <f>M1+4</f>
        <v>53</v>
      </c>
      <c r="S1">
        <v>1</v>
      </c>
      <c r="T1">
        <f>S1+4</f>
        <v>5</v>
      </c>
      <c r="U1">
        <f t="shared" ref="U1:AI1" si="0">T1+4</f>
        <v>9</v>
      </c>
      <c r="V1">
        <f t="shared" si="0"/>
        <v>13</v>
      </c>
      <c r="W1">
        <f t="shared" si="0"/>
        <v>17</v>
      </c>
      <c r="X1">
        <f t="shared" si="0"/>
        <v>21</v>
      </c>
      <c r="Y1">
        <f t="shared" si="0"/>
        <v>25</v>
      </c>
      <c r="Z1">
        <f t="shared" si="0"/>
        <v>29</v>
      </c>
      <c r="AA1">
        <f t="shared" si="0"/>
        <v>33</v>
      </c>
      <c r="AB1">
        <f t="shared" si="0"/>
        <v>37</v>
      </c>
      <c r="AC1">
        <f t="shared" si="0"/>
        <v>41</v>
      </c>
      <c r="AD1">
        <f t="shared" si="0"/>
        <v>45</v>
      </c>
      <c r="AE1">
        <f>N1+4</f>
        <v>57</v>
      </c>
      <c r="AF1">
        <f t="shared" si="0"/>
        <v>61</v>
      </c>
      <c r="AG1">
        <f t="shared" si="0"/>
        <v>65</v>
      </c>
      <c r="AH1">
        <f t="shared" si="0"/>
        <v>69</v>
      </c>
      <c r="AI1">
        <f t="shared" si="0"/>
        <v>73</v>
      </c>
      <c r="AJ1">
        <v>1</v>
      </c>
      <c r="AK1">
        <f>AJ1+4</f>
        <v>5</v>
      </c>
      <c r="AL1">
        <f t="shared" ref="AL1:AS1" si="1">AK1+4</f>
        <v>9</v>
      </c>
      <c r="AM1">
        <f t="shared" si="1"/>
        <v>13</v>
      </c>
      <c r="AN1">
        <f t="shared" si="1"/>
        <v>17</v>
      </c>
      <c r="AO1">
        <f t="shared" si="1"/>
        <v>21</v>
      </c>
      <c r="AP1">
        <f t="shared" si="1"/>
        <v>25</v>
      </c>
      <c r="AQ1">
        <f t="shared" si="1"/>
        <v>29</v>
      </c>
      <c r="AR1">
        <f t="shared" si="1"/>
        <v>33</v>
      </c>
      <c r="AS1">
        <f t="shared" si="1"/>
        <v>37</v>
      </c>
      <c r="AT1">
        <v>1</v>
      </c>
      <c r="AU1">
        <f>AT1+4</f>
        <v>5</v>
      </c>
      <c r="AV1">
        <f>AU1+4</f>
        <v>9</v>
      </c>
      <c r="AW1">
        <f>AV1+4</f>
        <v>13</v>
      </c>
    </row>
    <row r="2" spans="1:61" x14ac:dyDescent="0.35">
      <c r="M2">
        <f>M1+2</f>
        <v>51</v>
      </c>
      <c r="N2">
        <f>N1+2</f>
        <v>55</v>
      </c>
      <c r="S2">
        <f>S1+2</f>
        <v>3</v>
      </c>
      <c r="T2">
        <f t="shared" ref="T2:AI2" si="2">T1+2</f>
        <v>7</v>
      </c>
      <c r="U2">
        <f t="shared" si="2"/>
        <v>11</v>
      </c>
      <c r="V2">
        <f t="shared" si="2"/>
        <v>15</v>
      </c>
      <c r="W2">
        <f t="shared" si="2"/>
        <v>19</v>
      </c>
      <c r="X2">
        <f t="shared" si="2"/>
        <v>23</v>
      </c>
      <c r="Y2">
        <f t="shared" si="2"/>
        <v>27</v>
      </c>
      <c r="Z2">
        <f t="shared" si="2"/>
        <v>31</v>
      </c>
      <c r="AA2">
        <f t="shared" si="2"/>
        <v>35</v>
      </c>
      <c r="AB2">
        <f t="shared" si="2"/>
        <v>39</v>
      </c>
      <c r="AC2">
        <f t="shared" si="2"/>
        <v>43</v>
      </c>
      <c r="AD2">
        <f t="shared" si="2"/>
        <v>47</v>
      </c>
      <c r="AE2">
        <f t="shared" si="2"/>
        <v>59</v>
      </c>
      <c r="AF2">
        <f t="shared" si="2"/>
        <v>63</v>
      </c>
      <c r="AG2">
        <f t="shared" si="2"/>
        <v>67</v>
      </c>
      <c r="AH2">
        <f t="shared" si="2"/>
        <v>71</v>
      </c>
      <c r="AI2">
        <f t="shared" si="2"/>
        <v>75</v>
      </c>
      <c r="AJ2">
        <f>AJ1+2</f>
        <v>3</v>
      </c>
      <c r="AK2">
        <f t="shared" ref="AK2:AS2" si="3">AK1+2</f>
        <v>7</v>
      </c>
      <c r="AL2">
        <f t="shared" si="3"/>
        <v>11</v>
      </c>
      <c r="AM2">
        <f t="shared" si="3"/>
        <v>15</v>
      </c>
      <c r="AN2">
        <f t="shared" si="3"/>
        <v>19</v>
      </c>
      <c r="AO2">
        <f t="shared" si="3"/>
        <v>23</v>
      </c>
      <c r="AP2">
        <f t="shared" si="3"/>
        <v>27</v>
      </c>
      <c r="AQ2">
        <f t="shared" si="3"/>
        <v>31</v>
      </c>
      <c r="AR2">
        <f t="shared" si="3"/>
        <v>35</v>
      </c>
      <c r="AS2">
        <f t="shared" si="3"/>
        <v>39</v>
      </c>
      <c r="AT2">
        <f>AT1+2</f>
        <v>3</v>
      </c>
      <c r="AU2">
        <f>AU1+2</f>
        <v>7</v>
      </c>
      <c r="AV2">
        <f>AV1+2</f>
        <v>11</v>
      </c>
      <c r="AW2">
        <f>AW1+2</f>
        <v>15</v>
      </c>
    </row>
    <row r="3" spans="1:61" x14ac:dyDescent="0.35">
      <c r="M3" t="str">
        <f>SUBSTITUTE(ADDRESS(1, M1, 4), "1", "")</f>
        <v>AW</v>
      </c>
      <c r="N3" t="str">
        <f>SUBSTITUTE(ADDRESS(1, N1, 4), "1", "")</f>
        <v>BA</v>
      </c>
      <c r="S3" t="str">
        <f>SUBSTITUTE(ADDRESS(1, S1, 4), "1", "")</f>
        <v>A</v>
      </c>
      <c r="T3" t="str">
        <f t="shared" ref="T3:AI4" si="4">SUBSTITUTE(ADDRESS(1, T1, 4), "1", "")</f>
        <v>E</v>
      </c>
      <c r="U3" t="str">
        <f t="shared" si="4"/>
        <v>I</v>
      </c>
      <c r="V3" t="str">
        <f t="shared" si="4"/>
        <v>M</v>
      </c>
      <c r="W3" t="str">
        <f t="shared" si="4"/>
        <v>Q</v>
      </c>
      <c r="X3" t="str">
        <f t="shared" si="4"/>
        <v>U</v>
      </c>
      <c r="Y3" t="str">
        <f t="shared" si="4"/>
        <v>Y</v>
      </c>
      <c r="Z3" t="str">
        <f t="shared" si="4"/>
        <v>AC</v>
      </c>
      <c r="AA3" t="str">
        <f t="shared" si="4"/>
        <v>AG</v>
      </c>
      <c r="AB3" t="str">
        <f t="shared" si="4"/>
        <v>AK</v>
      </c>
      <c r="AC3" t="str">
        <f t="shared" si="4"/>
        <v>AO</v>
      </c>
      <c r="AD3" t="str">
        <f t="shared" si="4"/>
        <v>AS</v>
      </c>
      <c r="AE3" t="str">
        <f t="shared" si="4"/>
        <v>BE</v>
      </c>
      <c r="AF3" t="str">
        <f t="shared" si="4"/>
        <v>BI</v>
      </c>
      <c r="AG3" t="str">
        <f t="shared" si="4"/>
        <v>BM</v>
      </c>
      <c r="AH3" t="str">
        <f t="shared" si="4"/>
        <v>BQ</v>
      </c>
      <c r="AI3" t="str">
        <f t="shared" si="4"/>
        <v>BU</v>
      </c>
      <c r="AJ3" t="str">
        <f>SUBSTITUTE(ADDRESS(1, AJ1, 4), "1", "")</f>
        <v>A</v>
      </c>
      <c r="AK3" t="str">
        <f>SUBSTITUTE(ADDRESS(1, AK1, 4), "1", "")</f>
        <v>E</v>
      </c>
      <c r="AL3" t="str">
        <f t="shared" ref="AL3:AS3" si="5">SUBSTITUTE(ADDRESS(1, AL1, 4), "1", "")</f>
        <v>I</v>
      </c>
      <c r="AM3" t="str">
        <f t="shared" si="5"/>
        <v>M</v>
      </c>
      <c r="AN3" t="str">
        <f t="shared" si="5"/>
        <v>Q</v>
      </c>
      <c r="AO3" t="str">
        <f t="shared" si="5"/>
        <v>U</v>
      </c>
      <c r="AP3" t="str">
        <f t="shared" si="5"/>
        <v>Y</v>
      </c>
      <c r="AQ3" t="str">
        <f t="shared" si="5"/>
        <v>AC</v>
      </c>
      <c r="AR3" t="str">
        <f t="shared" si="5"/>
        <v>AG</v>
      </c>
      <c r="AS3" t="str">
        <f t="shared" si="5"/>
        <v>AK</v>
      </c>
      <c r="AT3" t="str">
        <f t="shared" ref="AT3:AW4" si="6">SUBSTITUTE(ADDRESS(1, AT1, 4), "1", "")</f>
        <v>A</v>
      </c>
      <c r="AU3" t="str">
        <f t="shared" si="6"/>
        <v>E</v>
      </c>
      <c r="AV3" t="str">
        <f t="shared" si="6"/>
        <v>I</v>
      </c>
      <c r="AW3" t="str">
        <f t="shared" si="6"/>
        <v>M</v>
      </c>
    </row>
    <row r="4" spans="1:61" x14ac:dyDescent="0.35">
      <c r="B4" s="2"/>
      <c r="C4" s="2"/>
      <c r="D4" s="2"/>
      <c r="E4">
        <v>7</v>
      </c>
      <c r="F4">
        <v>8</v>
      </c>
      <c r="G4">
        <v>9</v>
      </c>
      <c r="H4">
        <v>10</v>
      </c>
      <c r="K4">
        <v>12</v>
      </c>
      <c r="L4">
        <v>14</v>
      </c>
      <c r="M4" t="str">
        <f>SUBSTITUTE(ADDRESS(1, M2, 4), "1", "")</f>
        <v>AY</v>
      </c>
      <c r="N4" t="str">
        <f>SUBSTITUTE(ADDRESS(1, N2, 4), "1", "")</f>
        <v>BC</v>
      </c>
      <c r="S4" t="str">
        <f>SUBSTITUTE(ADDRESS(1, S2, 4), "1", "")</f>
        <v>C</v>
      </c>
      <c r="T4" t="str">
        <f t="shared" si="4"/>
        <v>G</v>
      </c>
      <c r="U4" t="str">
        <f t="shared" si="4"/>
        <v>K</v>
      </c>
      <c r="V4" t="str">
        <f t="shared" si="4"/>
        <v>O</v>
      </c>
      <c r="W4" t="str">
        <f t="shared" si="4"/>
        <v>S</v>
      </c>
      <c r="X4" t="str">
        <f t="shared" si="4"/>
        <v>W</v>
      </c>
      <c r="Y4" t="str">
        <f t="shared" si="4"/>
        <v>AA</v>
      </c>
      <c r="Z4" t="str">
        <f t="shared" si="4"/>
        <v>AE</v>
      </c>
      <c r="AA4" t="str">
        <f t="shared" si="4"/>
        <v>AI</v>
      </c>
      <c r="AB4" t="str">
        <f t="shared" si="4"/>
        <v>AM</v>
      </c>
      <c r="AC4" t="str">
        <f t="shared" si="4"/>
        <v>AQ</v>
      </c>
      <c r="AD4" t="str">
        <f t="shared" si="4"/>
        <v>AU</v>
      </c>
      <c r="AE4" t="str">
        <f t="shared" si="4"/>
        <v>BG</v>
      </c>
      <c r="AF4" t="str">
        <f t="shared" si="4"/>
        <v>BK</v>
      </c>
      <c r="AG4" t="str">
        <f t="shared" si="4"/>
        <v>BO</v>
      </c>
      <c r="AH4" t="str">
        <f t="shared" si="4"/>
        <v>BS</v>
      </c>
      <c r="AI4" t="str">
        <f t="shared" si="4"/>
        <v>BW</v>
      </c>
      <c r="AJ4" t="str">
        <f>SUBSTITUTE(ADDRESS(1, AJ2, 4), "1", "")</f>
        <v>C</v>
      </c>
      <c r="AK4" t="str">
        <f t="shared" ref="AK4:AS4" si="7">SUBSTITUTE(ADDRESS(1, AK2, 4), "1", "")</f>
        <v>G</v>
      </c>
      <c r="AL4" t="str">
        <f t="shared" si="7"/>
        <v>K</v>
      </c>
      <c r="AM4" t="str">
        <f t="shared" si="7"/>
        <v>O</v>
      </c>
      <c r="AN4" t="str">
        <f t="shared" si="7"/>
        <v>S</v>
      </c>
      <c r="AO4" t="str">
        <f t="shared" si="7"/>
        <v>W</v>
      </c>
      <c r="AP4" t="str">
        <f t="shared" si="7"/>
        <v>AA</v>
      </c>
      <c r="AQ4" t="str">
        <f t="shared" si="7"/>
        <v>AE</v>
      </c>
      <c r="AR4" t="str">
        <f t="shared" si="7"/>
        <v>AI</v>
      </c>
      <c r="AS4" t="str">
        <f t="shared" si="7"/>
        <v>AM</v>
      </c>
      <c r="AT4" t="str">
        <f t="shared" si="6"/>
        <v>C</v>
      </c>
      <c r="AU4" t="str">
        <f t="shared" si="6"/>
        <v>G</v>
      </c>
      <c r="AV4" t="str">
        <f t="shared" si="6"/>
        <v>K</v>
      </c>
      <c r="AW4" t="str">
        <f t="shared" si="6"/>
        <v>O</v>
      </c>
    </row>
    <row r="5" spans="1:61" s="2" customFormat="1" ht="15.5" x14ac:dyDescent="0.35">
      <c r="A5" s="22" t="s">
        <v>60</v>
      </c>
      <c r="B5" s="27" t="s">
        <v>147</v>
      </c>
      <c r="C5" s="27" t="s">
        <v>149</v>
      </c>
      <c r="D5" s="27" t="s">
        <v>148</v>
      </c>
      <c r="E5" s="27" t="s">
        <v>118</v>
      </c>
      <c r="F5" s="27" t="s">
        <v>119</v>
      </c>
      <c r="G5" s="27" t="s">
        <v>120</v>
      </c>
      <c r="H5" s="27" t="s">
        <v>121</v>
      </c>
      <c r="I5" s="27"/>
      <c r="J5" s="27"/>
      <c r="K5" s="27" t="s">
        <v>122</v>
      </c>
      <c r="L5" s="27" t="s">
        <v>123</v>
      </c>
      <c r="M5" s="27" t="str" cm="1">
        <f t="array" aca="1" ref="M5" ca="1">INDIRECT("US!"&amp;SUBSTITUTE(ADDRESS(1, M$1+1, 4), "1", "")&amp;"1")&amp;", "&amp;INDIRECT("US!"&amp;M$4&amp;"1")</f>
        <v>UST, inter</v>
      </c>
      <c r="N5" s="27" t="str" cm="1">
        <f t="array" aca="1" ref="N5" ca="1">INDIRECT("US!"&amp;SUBSTITUTE(ADDRESS(1, N$1+1, 4), "1", "")&amp;"1")&amp;", "&amp;INDIRECT("US!"&amp;N$4&amp;"1")</f>
        <v>UST, long</v>
      </c>
      <c r="O5" s="27" t="s">
        <v>116</v>
      </c>
      <c r="P5" s="27" t="s">
        <v>117</v>
      </c>
      <c r="Q5" s="27" t="s">
        <v>124</v>
      </c>
      <c r="R5" s="27" t="s">
        <v>125</v>
      </c>
      <c r="S5" s="48" t="str" cm="1">
        <f t="array" aca="1" ref="S5" ca="1">INDIRECT("US!"&amp;SUBSTITUTE(ADDRESS(1, S$1+1, 4), "1", "")&amp;"1")&amp;", "&amp;INDIRECT("US!"&amp;S$4&amp;"1")</f>
        <v>US AAA, aver 5Y</v>
      </c>
      <c r="T5" s="48" t="str" cm="1">
        <f t="array" aca="1" ref="T5" ca="1">INDIRECT("US!"&amp;SUBSTITUTE(ADDRESS(1, T$1+1, 4), "1", "")&amp;"1")&amp;", "&amp;INDIRECT("US!"&amp;T$4&amp;"1")</f>
        <v>US AA, aver 7-10Y</v>
      </c>
      <c r="U5" s="48" t="str" cm="1">
        <f t="array" aca="1" ref="U5" ca="1">INDIRECT("US!"&amp;SUBSTITUTE(ADDRESS(1, U$1+1, 4), "1", "")&amp;"1")&amp;", "&amp;INDIRECT("US!"&amp;U$4&amp;"1")</f>
        <v>US A, aver 10Y</v>
      </c>
      <c r="V5" s="48" t="str" cm="1">
        <f t="array" aca="1" ref="V5" ca="1">INDIRECT("US!"&amp;SUBSTITUTE(ADDRESS(1, V$1+1, 4), "1", "")&amp;"1")&amp;", "&amp;INDIRECT("US!"&amp;V$4&amp;"1")</f>
        <v>US BAA, aver 10Y</v>
      </c>
      <c r="W5" s="28" t="str" cm="1">
        <f t="array" aca="1" ref="W5" ca="1">INDIRECT("US!"&amp;SUBSTITUTE(ADDRESS(1, W$1+1, 4), "1", "")&amp;"1")&amp;", "&amp;INDIRECT("US!"&amp;W$4&amp;"1")</f>
        <v>US, IG 1-3Y</v>
      </c>
      <c r="X5" s="28" t="str" cm="1">
        <f t="array" aca="1" ref="X5" ca="1">INDIRECT("US!"&amp;SUBSTITUTE(ADDRESS(1, X$1+1, 4), "1", "")&amp;"1")&amp;", "&amp;INDIRECT("US!"&amp;X$4&amp;"1")</f>
        <v>US, IG 3-5Y</v>
      </c>
      <c r="Y5" s="28" t="str" cm="1">
        <f t="array" aca="1" ref="Y5" ca="1">INDIRECT("US!"&amp;SUBSTITUTE(ADDRESS(1, Y$1+1, 4), "1", "")&amp;"1")&amp;", "&amp;INDIRECT("US!"&amp;Y$4&amp;"1")</f>
        <v>US, IG 5-7Y</v>
      </c>
      <c r="Z5" s="28" t="str" cm="1">
        <f t="array" aca="1" ref="Z5" ca="1">INDIRECT("US!"&amp;SUBSTITUTE(ADDRESS(1, Z$1+1, 4), "1", "")&amp;"1")&amp;", "&amp;INDIRECT("US!"&amp;Z$4&amp;"1")</f>
        <v>US, IG 7-10Y</v>
      </c>
      <c r="AA5" s="28" t="str" cm="1">
        <f t="array" aca="1" ref="AA5" ca="1">INDIRECT("US!"&amp;SUBSTITUTE(ADDRESS(1, AA$1+1, 4), "1", "")&amp;"1")&amp;", "&amp;INDIRECT("US!"&amp;AA$4&amp;"1")</f>
        <v>US, IG 10Y+</v>
      </c>
      <c r="AB5" s="29" t="str" cm="1">
        <f t="array" aca="1" ref="AB5" ca="1">INDIRECT("US!"&amp;SUBSTITUTE(ADDRESS(1, AB$1+1, 4), "1", "")&amp;"1")&amp;", "&amp;INDIRECT("US!"&amp;AB$4&amp;"1")</f>
        <v>US, HY aver 5-8Y</v>
      </c>
      <c r="AC5" s="29" t="str" cm="1">
        <f t="array" aca="1" ref="AC5" ca="1">INDIRECT("US!"&amp;SUBSTITUTE(ADDRESS(1, AC$1+1, 4), "1", "")&amp;"1")&amp;", "&amp;INDIRECT("US!"&amp;AC$4&amp;"1")</f>
        <v>US, HY intermediate (aver 5Y)</v>
      </c>
      <c r="AD5" s="29" t="str" cm="1">
        <f t="array" aca="1" ref="AD5" ca="1">INDIRECT("US!"&amp;SUBSTITUTE(ADDRESS(1, AD$1+1, 4), "1", "")&amp;"1")&amp;", "&amp;INDIRECT("US!"&amp;AD$4&amp;"1")</f>
        <v>US, HY long (aver 15Y)</v>
      </c>
      <c r="AE5" s="30" t="str" cm="1">
        <f t="array" aca="1" ref="AE5" ca="1">INDIRECT("US!"&amp;SUBSTITUTE(ADDRESS(1, AE$1+1, 4), "1", "")&amp;"1")&amp;", "&amp;INDIRECT("US!"&amp;AE$4&amp;"1")</f>
        <v>Corp, inter A3/BAA1</v>
      </c>
      <c r="AF5" s="30" t="str" cm="1">
        <f t="array" aca="1" ref="AF5" ca="1">INDIRECT("US!"&amp;SUBSTITUTE(ADDRESS(1, AF$1+1, 4), "1", "")&amp;"1")&amp;", "&amp;INDIRECT("US!"&amp;AF$4&amp;"1")</f>
        <v>Corp, long A2/A3</v>
      </c>
      <c r="AG5" s="31" t="str" cm="1">
        <f t="array" aca="1" ref="AG5" ca="1">INDIRECT("US!"&amp;SUBSTITUTE(ADDRESS(1, AG$1+1, 4), "1", "")&amp;"1")&amp;", "&amp;INDIRECT("US!"&amp;AG$4&amp;"1")</f>
        <v>CMBS IG, aver 4Y</v>
      </c>
      <c r="AH5" s="31" t="str" cm="1">
        <f t="array" aca="1" ref="AH5" ca="1">INDIRECT("US!"&amp;SUBSTITUTE(ADDRESS(1, AH$1+1, 4), "1", "")&amp;"1")&amp;", "&amp;INDIRECT("US!"&amp;AH$4&amp;"1")</f>
        <v>ABS IG, aver 4Y</v>
      </c>
      <c r="AI5" s="32" t="str" cm="1">
        <f t="array" aca="1" ref="AI5" ca="1">INDIRECT("US!"&amp;SUBSTITUTE(ADDRESS(1, AI$1+1, 4), "1", "")&amp;"1")&amp;", "&amp;INDIRECT("US!"&amp;AI$4&amp;"1")</f>
        <v xml:space="preserve">ICE BofA US 3-Month Treasury Bill Index, </v>
      </c>
      <c r="AJ5" s="33" t="str" cm="1">
        <f t="array" aca="1" ref="AJ5" ca="1">INDIRECT("EU!"&amp;SUBSTITUTE(ADDRESS(1, AJ$1+1, 4), "1", "")&amp;"1")&amp;", "&amp;INDIRECT("EU!"&amp;AJ$4&amp;"1")</f>
        <v>EU AAA, aver 5Y</v>
      </c>
      <c r="AK5" s="33" t="str" cm="1">
        <f t="array" aca="1" ref="AK5" ca="1">INDIRECT("EU!"&amp;SUBSTITUTE(ADDRESS(1, AK$1+1, 4), "1", "")&amp;"1")&amp;", "&amp;INDIRECT("EU!"&amp;AK$4&amp;"1")</f>
        <v>EU AA, aver 7-10Y</v>
      </c>
      <c r="AL5" s="33" t="str" cm="1">
        <f t="array" aca="1" ref="AL5" ca="1">INDIRECT("EU!"&amp;SUBSTITUTE(ADDRESS(1, AL$1+1, 4), "1", "")&amp;"1")&amp;", "&amp;INDIRECT("EU!"&amp;AL$4&amp;"1")</f>
        <v>EU A, aver 10Y</v>
      </c>
      <c r="AM5" s="33" t="str" cm="1">
        <f t="array" aca="1" ref="AM5" ca="1">INDIRECT("EU!"&amp;SUBSTITUTE(ADDRESS(1, AM$1+1, 4), "1", "")&amp;"1")&amp;", "&amp;INDIRECT("EU!"&amp;AM$4&amp;"1")</f>
        <v>EU BAA, aver 10Y</v>
      </c>
      <c r="AN5" s="34" t="str" cm="1">
        <f t="array" aca="1" ref="AN5" ca="1">INDIRECT("EU!"&amp;SUBSTITUTE(ADDRESS(1, AN$1+1, 4), "1", "")&amp;"1")&amp;", "&amp;INDIRECT("EU!"&amp;AN$4&amp;"1")</f>
        <v>EU, IG 1-3Y</v>
      </c>
      <c r="AO5" s="34" t="str" cm="1">
        <f t="array" aca="1" ref="AO5" ca="1">INDIRECT("EU!"&amp;SUBSTITUTE(ADDRESS(1, AO$1+1, 4), "1", "")&amp;"1")&amp;", "&amp;INDIRECT("EU!"&amp;AO$4&amp;"1")</f>
        <v>EU, IG 3-5Y</v>
      </c>
      <c r="AP5" s="34" t="str" cm="1">
        <f t="array" aca="1" ref="AP5" ca="1">INDIRECT("EU!"&amp;SUBSTITUTE(ADDRESS(1, AP$1+1, 4), "1", "")&amp;"1")&amp;", "&amp;INDIRECT("EU!"&amp;AP$4&amp;"1")</f>
        <v>EU, IG 5-7Y</v>
      </c>
      <c r="AQ5" s="34" t="str" cm="1">
        <f t="array" aca="1" ref="AQ5" ca="1">INDIRECT("EU!"&amp;SUBSTITUTE(ADDRESS(1, AQ$1+1, 4), "1", "")&amp;"1")&amp;", "&amp;INDIRECT("EU!"&amp;AQ$4&amp;"1")</f>
        <v>EU, IG 7-10Y</v>
      </c>
      <c r="AR5" s="34" t="str" cm="1">
        <f t="array" aca="1" ref="AR5" ca="1">INDIRECT("EU!"&amp;SUBSTITUTE(ADDRESS(1, AR$1+1, 4), "1", "")&amp;"1")&amp;", "&amp;INDIRECT("EU!"&amp;AR$4&amp;"1")</f>
        <v>EU, IG 10Y+</v>
      </c>
      <c r="AS5" s="35" t="str" cm="1">
        <f t="array" aca="1" ref="AS5" ca="1">INDIRECT("EU!"&amp;SUBSTITUTE(ADDRESS(1, AS$1+1, 4), "1", "")&amp;"1")&amp;", "&amp;INDIRECT("EU!"&amp;AS$4&amp;"1")</f>
        <v>EU, HY aver 4Y</v>
      </c>
      <c r="AT5" s="33" t="str" cm="1">
        <f t="array" aca="1" ref="AT5" ca="1">INDIRECT("EM!"&amp;SUBSTITUTE(ADDRESS(1, AT$1+1, 4), "1", "")&amp;"1")&amp;", "&amp;INDIRECT("EM!"&amp;AT$4&amp;"1")</f>
        <v xml:space="preserve">EM IG, </v>
      </c>
      <c r="AU5" s="33" t="str" cm="1">
        <f t="array" aca="1" ref="AU5" ca="1">INDIRECT("EM!"&amp;SUBSTITUTE(ADDRESS(1, AU$1+1, 4), "1", "")&amp;"1")&amp;", "&amp;INDIRECT("EM!"&amp;AU$4&amp;"1")</f>
        <v xml:space="preserve">EM HY, </v>
      </c>
      <c r="AV5" s="33" t="str" cm="1">
        <f t="array" aca="1" ref="AV5" ca="1">INDIRECT("EM!"&amp;SUBSTITUTE(ADDRESS(1, AV$1+1, 4), "1", "")&amp;"1")&amp;", "&amp;INDIRECT("EM!"&amp;AV$4&amp;"1")</f>
        <v>EM, inter</v>
      </c>
      <c r="AW5" s="33" t="str" cm="1">
        <f t="array" aca="1" ref="AW5" ca="1">INDIRECT("EM!"&amp;SUBSTITUTE(ADDRESS(1, AW$1+1, 4), "1", "")&amp;"1")&amp;", "&amp;INDIRECT("EM!"&amp;AW$4&amp;"1")</f>
        <v>EM, long</v>
      </c>
      <c r="AX5" s="24"/>
      <c r="AY5" s="24"/>
      <c r="AZ5" s="24"/>
      <c r="BA5" s="24"/>
      <c r="BB5" s="24"/>
      <c r="BC5" s="24"/>
      <c r="BD5" s="24"/>
      <c r="BE5" s="24"/>
      <c r="BF5" s="24"/>
      <c r="BG5" s="24"/>
      <c r="BH5" s="24"/>
      <c r="BI5" s="24"/>
    </row>
    <row r="6" spans="1:61" x14ac:dyDescent="0.35">
      <c r="A6" s="23">
        <v>36525</v>
      </c>
      <c r="B6" s="47" t="e">
        <v>#N/A</v>
      </c>
      <c r="C6" s="47">
        <v>5.4109999999999998E-2</v>
      </c>
      <c r="D6" s="47">
        <v>5.7849999999999999E-2</v>
      </c>
      <c r="E6" s="36">
        <v>6.0769999999999998E-2</v>
      </c>
      <c r="F6" s="36">
        <v>6.3840000000000008E-2</v>
      </c>
      <c r="G6" s="36">
        <v>6.4240000000000005E-2</v>
      </c>
      <c r="H6" s="36">
        <v>6.5019999999999994E-2</v>
      </c>
      <c r="I6" s="36">
        <f>(1+K6)^2/(1+H6)-1</f>
        <v>6.6820760549097358E-2</v>
      </c>
      <c r="J6" s="36">
        <f>I66</f>
        <v>4.8326008686638167E-2</v>
      </c>
      <c r="K6" s="36">
        <v>6.5919999999999992E-2</v>
      </c>
      <c r="L6" s="36">
        <v>6.6220000000000001E-2</v>
      </c>
      <c r="M6" s="36">
        <v>6.3440479999999994E-2</v>
      </c>
      <c r="N6" s="36">
        <v>6.7731449999999999E-2</v>
      </c>
      <c r="O6" s="36">
        <v>5.3519900000000009E-3</v>
      </c>
      <c r="P6" s="36">
        <v>3.2347899999999999E-2</v>
      </c>
      <c r="Q6" s="36">
        <v>5.3053433333333233E-3</v>
      </c>
      <c r="R6" s="36">
        <v>6.8634399999999984E-3</v>
      </c>
      <c r="S6" s="36">
        <f t="shared" ref="S6:AH15" ca="1" si="8">IFERROR(VLOOKUP($A6,INDIRECT("US!"&amp;S$3&amp;":"&amp;S$4),3,0)/100,NA())</f>
        <v>7.0147370000000001E-2</v>
      </c>
      <c r="T6" s="36">
        <f t="shared" ca="1" si="8"/>
        <v>7.3353440000000006E-2</v>
      </c>
      <c r="U6" s="36">
        <f t="shared" ca="1" si="8"/>
        <v>7.6477440000000008E-2</v>
      </c>
      <c r="V6" s="36">
        <f t="shared" ca="1" si="8"/>
        <v>8.1197359999999996E-2</v>
      </c>
      <c r="W6" s="36">
        <f t="shared" ca="1" si="8"/>
        <v>6.4998810000000004E-2</v>
      </c>
      <c r="X6" s="36">
        <f t="shared" ca="1" si="8"/>
        <v>6.9528019999999996E-2</v>
      </c>
      <c r="Y6" s="36">
        <f t="shared" ca="1" si="8"/>
        <v>7.3263200000000001E-2</v>
      </c>
      <c r="Z6" s="36">
        <f t="shared" ca="1" si="8"/>
        <v>7.4906929999999997E-2</v>
      </c>
      <c r="AA6" s="36">
        <f t="shared" ca="1" si="8"/>
        <v>7.308344E-2</v>
      </c>
      <c r="AB6" s="36">
        <f t="shared" ca="1" si="8"/>
        <v>0.11542538000000001</v>
      </c>
      <c r="AC6" s="36">
        <f t="shared" ca="1" si="8"/>
        <v>0.11649123</v>
      </c>
      <c r="AD6" s="36">
        <f t="shared" ca="1" si="8"/>
        <v>0.10007935</v>
      </c>
      <c r="AE6" s="36">
        <f t="shared" ca="1" si="8"/>
        <v>7.5160610000000003E-2</v>
      </c>
      <c r="AF6" s="36">
        <f t="shared" ca="1" si="8"/>
        <v>8.0938700000000002E-2</v>
      </c>
      <c r="AG6" s="36">
        <f t="shared" ca="1" si="8"/>
        <v>7.5172040000000009E-2</v>
      </c>
      <c r="AH6" s="36">
        <f t="shared" ca="1" si="8"/>
        <v>7.2067619999999999E-2</v>
      </c>
      <c r="AI6" s="26">
        <v>511.55200000000002</v>
      </c>
      <c r="AJ6" s="36" t="e">
        <f t="shared" ref="AJ6:AS15" ca="1" si="9">IFERROR(VLOOKUP($A6,INDIRECT("EU!"&amp;AJ$3&amp;":"&amp;AJ$4),3,0)/100,NA())</f>
        <v>#N/A</v>
      </c>
      <c r="AK6" s="36" t="e">
        <f t="shared" ca="1" si="9"/>
        <v>#N/A</v>
      </c>
      <c r="AL6" s="36" t="e">
        <f t="shared" ca="1" si="9"/>
        <v>#N/A</v>
      </c>
      <c r="AM6" s="36" t="e">
        <f t="shared" ca="1" si="9"/>
        <v>#N/A</v>
      </c>
      <c r="AN6" s="36" t="e">
        <f t="shared" ca="1" si="9"/>
        <v>#N/A</v>
      </c>
      <c r="AO6" s="36" t="e">
        <f t="shared" ca="1" si="9"/>
        <v>#N/A</v>
      </c>
      <c r="AP6" s="36" t="e">
        <f t="shared" ca="1" si="9"/>
        <v>#N/A</v>
      </c>
      <c r="AQ6" s="36" t="e">
        <f t="shared" ca="1" si="9"/>
        <v>#N/A</v>
      </c>
      <c r="AR6" s="36" t="e">
        <f t="shared" ca="1" si="9"/>
        <v>#N/A</v>
      </c>
      <c r="AS6" s="36">
        <f t="shared" ca="1" si="9"/>
        <v>0.10071608</v>
      </c>
      <c r="AT6" s="36" t="e">
        <f t="shared" ref="AT6:AW25" ca="1" si="10">IFERROR(VLOOKUP($A6,INDIRECT("EM!"&amp;AT$3&amp;":"&amp;AT$4),3,0)/100,NA())</f>
        <v>#N/A</v>
      </c>
      <c r="AU6" s="36" t="e">
        <f t="shared" ca="1" si="10"/>
        <v>#N/A</v>
      </c>
      <c r="AV6" s="36" t="e">
        <f t="shared" ca="1" si="10"/>
        <v>#N/A</v>
      </c>
      <c r="AW6" s="36" t="e">
        <f t="shared" ca="1" si="10"/>
        <v>#N/A</v>
      </c>
      <c r="AX6" s="25"/>
      <c r="AY6" s="25"/>
      <c r="AZ6" s="25"/>
      <c r="BA6" s="25"/>
      <c r="BB6" s="25"/>
      <c r="BC6" s="25"/>
      <c r="BD6" s="25"/>
      <c r="BE6" s="25"/>
      <c r="BF6" s="25"/>
      <c r="BG6" s="25"/>
      <c r="BH6" s="25"/>
      <c r="BI6" s="25"/>
    </row>
    <row r="7" spans="1:61" x14ac:dyDescent="0.35">
      <c r="A7" s="23">
        <v>36556</v>
      </c>
      <c r="B7" s="47" t="e">
        <v>#N/A</v>
      </c>
      <c r="C7" s="47">
        <v>5.6919999999999998E-2</v>
      </c>
      <c r="D7" s="47">
        <v>5.892E-2</v>
      </c>
      <c r="E7" s="36">
        <v>6.2439999999999996E-2</v>
      </c>
      <c r="F7" s="36">
        <v>6.5909999999999996E-2</v>
      </c>
      <c r="G7" s="36">
        <v>6.6619999999999999E-2</v>
      </c>
      <c r="H7" s="36">
        <v>6.6830000000000001E-2</v>
      </c>
      <c r="I7" s="36">
        <f t="shared" ref="I7:I70" si="11">(1+K7)^2/(1+H7)-1</f>
        <v>6.647003037034982E-2</v>
      </c>
      <c r="J7" s="36">
        <f t="shared" ref="J7:J70" si="12">I67</f>
        <v>4.5635139443537476E-2</v>
      </c>
      <c r="K7" s="36">
        <v>6.6650000000000001E-2</v>
      </c>
      <c r="L7" s="36">
        <v>6.4909999999999995E-2</v>
      </c>
      <c r="M7" s="36">
        <v>6.6549499999999998E-2</v>
      </c>
      <c r="N7" s="36">
        <v>6.6991410000000001E-2</v>
      </c>
      <c r="O7" s="36">
        <v>6.2896999999999953E-3</v>
      </c>
      <c r="P7" s="36">
        <v>3.7615430000000005E-2</v>
      </c>
      <c r="Q7" s="36">
        <v>6.8783300000000019E-3</v>
      </c>
      <c r="R7" s="36">
        <v>8.3711100000000011E-3</v>
      </c>
      <c r="S7" s="36">
        <f t="shared" ca="1" si="8"/>
        <v>7.2711979999999996E-2</v>
      </c>
      <c r="T7" s="36">
        <f t="shared" ca="1" si="8"/>
        <v>7.6235879999999992E-2</v>
      </c>
      <c r="U7" s="36">
        <f t="shared" ca="1" si="8"/>
        <v>7.858648E-2</v>
      </c>
      <c r="V7" s="36">
        <f t="shared" ca="1" si="8"/>
        <v>8.2720120000000008E-2</v>
      </c>
      <c r="W7" s="36">
        <f t="shared" ca="1" si="8"/>
        <v>6.8470610000000001E-2</v>
      </c>
      <c r="X7" s="36">
        <f t="shared" ca="1" si="8"/>
        <v>7.2943540000000001E-2</v>
      </c>
      <c r="Y7" s="36">
        <f t="shared" ca="1" si="8"/>
        <v>7.6290839999999999E-2</v>
      </c>
      <c r="Z7" s="36">
        <f t="shared" ca="1" si="8"/>
        <v>7.7567709999999998E-2</v>
      </c>
      <c r="AA7" s="36">
        <f t="shared" ca="1" si="8"/>
        <v>7.3281109999999997E-2</v>
      </c>
      <c r="AB7" s="36">
        <f t="shared" ca="1" si="8"/>
        <v>0.11921552000000001</v>
      </c>
      <c r="AC7" s="36">
        <f t="shared" ca="1" si="8"/>
        <v>0.12038207999999999</v>
      </c>
      <c r="AD7" s="36">
        <f t="shared" ca="1" si="8"/>
        <v>0.10460684000000001</v>
      </c>
      <c r="AE7" s="36">
        <f t="shared" ca="1" si="8"/>
        <v>7.7769519999999995E-2</v>
      </c>
      <c r="AF7" s="36">
        <f t="shared" ca="1" si="8"/>
        <v>8.1948740000000006E-2</v>
      </c>
      <c r="AG7" s="36">
        <f t="shared" ca="1" si="8"/>
        <v>7.8171229999999994E-2</v>
      </c>
      <c r="AH7" s="36">
        <f t="shared" ca="1" si="8"/>
        <v>7.4329350000000002E-2</v>
      </c>
      <c r="AI7" s="26">
        <f t="shared" ref="AI7:AI70" ca="1" si="13">IFERROR(VLOOKUP($A7,INDIRECT("US!"&amp;AI$3&amp;":"&amp;AI$4),2,1),NA())</f>
        <v>513.74900000000002</v>
      </c>
      <c r="AJ7" s="36" t="e">
        <f t="shared" ca="1" si="9"/>
        <v>#N/A</v>
      </c>
      <c r="AK7" s="36" t="e">
        <f t="shared" ca="1" si="9"/>
        <v>#N/A</v>
      </c>
      <c r="AL7" s="36" t="e">
        <f t="shared" ca="1" si="9"/>
        <v>#N/A</v>
      </c>
      <c r="AM7" s="36" t="e">
        <f t="shared" ca="1" si="9"/>
        <v>#N/A</v>
      </c>
      <c r="AN7" s="36" t="e">
        <f t="shared" ca="1" si="9"/>
        <v>#N/A</v>
      </c>
      <c r="AO7" s="36" t="e">
        <f t="shared" ca="1" si="9"/>
        <v>#N/A</v>
      </c>
      <c r="AP7" s="36" t="e">
        <f t="shared" ca="1" si="9"/>
        <v>#N/A</v>
      </c>
      <c r="AQ7" s="36" t="e">
        <f t="shared" ca="1" si="9"/>
        <v>#N/A</v>
      </c>
      <c r="AR7" s="36" t="e">
        <f t="shared" ca="1" si="9"/>
        <v>#N/A</v>
      </c>
      <c r="AS7" s="36">
        <f t="shared" ca="1" si="9"/>
        <v>0.10388866999999999</v>
      </c>
      <c r="AT7" s="36" t="e">
        <f t="shared" ca="1" si="10"/>
        <v>#N/A</v>
      </c>
      <c r="AU7" s="36" t="e">
        <f t="shared" ca="1" si="10"/>
        <v>#N/A</v>
      </c>
      <c r="AV7" s="36" t="e">
        <f t="shared" ca="1" si="10"/>
        <v>#N/A</v>
      </c>
      <c r="AW7" s="36" t="e">
        <f t="shared" ca="1" si="10"/>
        <v>#N/A</v>
      </c>
      <c r="AX7" s="25"/>
      <c r="AY7" s="25"/>
      <c r="AZ7" s="25"/>
      <c r="BA7" s="25"/>
      <c r="BB7" s="25"/>
      <c r="BC7" s="25"/>
      <c r="BD7" s="25"/>
      <c r="BE7" s="25"/>
      <c r="BF7" s="25"/>
      <c r="BG7" s="25"/>
      <c r="BH7" s="25"/>
      <c r="BI7" s="25"/>
    </row>
    <row r="8" spans="1:61" x14ac:dyDescent="0.35">
      <c r="A8" s="23">
        <v>36585</v>
      </c>
      <c r="B8" s="47" t="e">
        <v>#N/A</v>
      </c>
      <c r="C8" s="47">
        <v>5.781E-2</v>
      </c>
      <c r="D8" s="47">
        <v>6.021E-2</v>
      </c>
      <c r="E8" s="36">
        <v>6.232E-2</v>
      </c>
      <c r="F8" s="36">
        <v>6.5210000000000004E-2</v>
      </c>
      <c r="G8" s="36">
        <v>6.6000000000000003E-2</v>
      </c>
      <c r="H8" s="36">
        <v>6.5949999999999995E-2</v>
      </c>
      <c r="I8" s="36">
        <f t="shared" si="11"/>
        <v>6.2233245555607608E-2</v>
      </c>
      <c r="J8" s="36">
        <f t="shared" si="12"/>
        <v>4.7430822732892786E-2</v>
      </c>
      <c r="K8" s="36">
        <v>6.4089999999999994E-2</v>
      </c>
      <c r="L8" s="36">
        <v>6.1399999999999996E-2</v>
      </c>
      <c r="M8" s="36">
        <v>6.5752839999999993E-2</v>
      </c>
      <c r="N8" s="36">
        <v>6.4594550000000001E-2</v>
      </c>
      <c r="O8" s="36">
        <v>6.7548799999999909E-3</v>
      </c>
      <c r="P8" s="36">
        <v>4.0430169999999988E-2</v>
      </c>
      <c r="Q8" s="36">
        <v>7.1511300000000055E-3</v>
      </c>
      <c r="R8" s="36">
        <v>9.9494299999999952E-3</v>
      </c>
      <c r="S8" s="36">
        <f t="shared" ca="1" si="8"/>
        <v>7.1608900000000003E-2</v>
      </c>
      <c r="T8" s="36">
        <f t="shared" ca="1" si="8"/>
        <v>7.5635610000000006E-2</v>
      </c>
      <c r="U8" s="36">
        <f t="shared" ca="1" si="8"/>
        <v>7.8211069999999994E-2</v>
      </c>
      <c r="V8" s="36">
        <f t="shared" ca="1" si="8"/>
        <v>8.1977560000000005E-2</v>
      </c>
      <c r="W8" s="36">
        <f t="shared" ca="1" si="8"/>
        <v>6.7773449999999999E-2</v>
      </c>
      <c r="X8" s="36">
        <f t="shared" ca="1" si="8"/>
        <v>7.2214269999999997E-2</v>
      </c>
      <c r="Y8" s="36">
        <f t="shared" ca="1" si="8"/>
        <v>7.5607670000000002E-2</v>
      </c>
      <c r="Z8" s="36">
        <f t="shared" ca="1" si="8"/>
        <v>7.6676540000000001E-2</v>
      </c>
      <c r="AA8" s="36">
        <f t="shared" ca="1" si="8"/>
        <v>7.1349429999999991E-2</v>
      </c>
      <c r="AB8" s="36">
        <f t="shared" ca="1" si="8"/>
        <v>0.11900619000000001</v>
      </c>
      <c r="AC8" s="36">
        <f t="shared" ca="1" si="8"/>
        <v>0.11999425000000001</v>
      </c>
      <c r="AD8" s="36">
        <f t="shared" ca="1" si="8"/>
        <v>0.10502471999999999</v>
      </c>
      <c r="AE8" s="36">
        <f t="shared" ca="1" si="8"/>
        <v>7.7176250000000002E-2</v>
      </c>
      <c r="AF8" s="36">
        <f t="shared" ca="1" si="8"/>
        <v>8.1409549999999997E-2</v>
      </c>
      <c r="AG8" s="36">
        <f t="shared" ca="1" si="8"/>
        <v>7.7768820000000002E-2</v>
      </c>
      <c r="AH8" s="36">
        <f t="shared" ca="1" si="8"/>
        <v>7.3840000000000003E-2</v>
      </c>
      <c r="AI8" s="26">
        <f t="shared" ca="1" si="13"/>
        <v>516.00099999999998</v>
      </c>
      <c r="AJ8" s="36" t="e">
        <f t="shared" ca="1" si="9"/>
        <v>#N/A</v>
      </c>
      <c r="AK8" s="36" t="e">
        <f t="shared" ca="1" si="9"/>
        <v>#N/A</v>
      </c>
      <c r="AL8" s="36" t="e">
        <f t="shared" ca="1" si="9"/>
        <v>#N/A</v>
      </c>
      <c r="AM8" s="36" t="e">
        <f t="shared" ca="1" si="9"/>
        <v>#N/A</v>
      </c>
      <c r="AN8" s="36" t="e">
        <f t="shared" ca="1" si="9"/>
        <v>#N/A</v>
      </c>
      <c r="AO8" s="36" t="e">
        <f t="shared" ca="1" si="9"/>
        <v>#N/A</v>
      </c>
      <c r="AP8" s="36" t="e">
        <f t="shared" ca="1" si="9"/>
        <v>#N/A</v>
      </c>
      <c r="AQ8" s="36" t="e">
        <f t="shared" ca="1" si="9"/>
        <v>#N/A</v>
      </c>
      <c r="AR8" s="36" t="e">
        <f t="shared" ca="1" si="9"/>
        <v>#N/A</v>
      </c>
      <c r="AS8" s="36">
        <f t="shared" ca="1" si="9"/>
        <v>0.10268207</v>
      </c>
      <c r="AT8" s="36" t="e">
        <f t="shared" ca="1" si="10"/>
        <v>#N/A</v>
      </c>
      <c r="AU8" s="36" t="e">
        <f t="shared" ca="1" si="10"/>
        <v>#N/A</v>
      </c>
      <c r="AV8" s="36" t="e">
        <f t="shared" ca="1" si="10"/>
        <v>#N/A</v>
      </c>
      <c r="AW8" s="36" t="e">
        <f t="shared" ca="1" si="10"/>
        <v>#N/A</v>
      </c>
      <c r="AX8" s="25"/>
      <c r="AY8" s="25"/>
      <c r="AZ8" s="25"/>
      <c r="BA8" s="25"/>
      <c r="BB8" s="25"/>
      <c r="BC8" s="25"/>
      <c r="BD8" s="25"/>
      <c r="BE8" s="25"/>
      <c r="BF8" s="25"/>
      <c r="BG8" s="25"/>
      <c r="BH8" s="25"/>
      <c r="BI8" s="25"/>
    </row>
    <row r="9" spans="1:61" x14ac:dyDescent="0.35">
      <c r="A9" s="23">
        <v>36616</v>
      </c>
      <c r="B9" s="47" t="e">
        <v>#N/A</v>
      </c>
      <c r="C9" s="47">
        <v>5.8710000000000005E-2</v>
      </c>
      <c r="D9" s="47">
        <v>6.1460000000000001E-2</v>
      </c>
      <c r="E9" s="36">
        <v>6.234E-2</v>
      </c>
      <c r="F9" s="36">
        <v>6.479E-2</v>
      </c>
      <c r="G9" s="36">
        <v>6.4310000000000006E-2</v>
      </c>
      <c r="H9" s="36">
        <v>6.3140000000000002E-2</v>
      </c>
      <c r="I9" s="36">
        <f t="shared" si="11"/>
        <v>5.694903926105721E-2</v>
      </c>
      <c r="J9" s="36">
        <f t="shared" si="12"/>
        <v>4.7987604521471772E-2</v>
      </c>
      <c r="K9" s="36">
        <v>6.0039999999999996E-2</v>
      </c>
      <c r="L9" s="36">
        <v>5.8280000000000005E-2</v>
      </c>
      <c r="M9" s="36">
        <v>6.4115190000000002E-2</v>
      </c>
      <c r="N9" s="36">
        <v>6.1850209999999996E-2</v>
      </c>
      <c r="O9" s="36">
        <v>7.5425400000000073E-3</v>
      </c>
      <c r="P9" s="36">
        <v>4.9906020000000002E-2</v>
      </c>
      <c r="Q9" s="36">
        <v>8.4288233333333212E-3</v>
      </c>
      <c r="R9" s="36">
        <v>1.1112749999999998E-2</v>
      </c>
      <c r="S9" s="36">
        <f t="shared" ca="1" si="8"/>
        <v>7.0389129999999994E-2</v>
      </c>
      <c r="T9" s="36">
        <f t="shared" ca="1" si="8"/>
        <v>7.4862419999999999E-2</v>
      </c>
      <c r="U9" s="36">
        <f t="shared" ca="1" si="8"/>
        <v>7.7589770000000002E-2</v>
      </c>
      <c r="V9" s="36">
        <f t="shared" ca="1" si="8"/>
        <v>8.2989460000000015E-2</v>
      </c>
      <c r="W9" s="36">
        <f t="shared" ca="1" si="8"/>
        <v>6.803729E-2</v>
      </c>
      <c r="X9" s="36">
        <f t="shared" ca="1" si="8"/>
        <v>7.1307349999999992E-2</v>
      </c>
      <c r="Y9" s="36">
        <f t="shared" ca="1" si="8"/>
        <v>7.4713830000000009E-2</v>
      </c>
      <c r="Z9" s="36">
        <f t="shared" ca="1" si="8"/>
        <v>7.5396390000000008E-2</v>
      </c>
      <c r="AA9" s="36">
        <f t="shared" ca="1" si="8"/>
        <v>6.9392750000000003E-2</v>
      </c>
      <c r="AB9" s="36">
        <f t="shared" ca="1" si="8"/>
        <v>0.12485443</v>
      </c>
      <c r="AC9" s="36">
        <f t="shared" ca="1" si="8"/>
        <v>0.12579583</v>
      </c>
      <c r="AD9" s="36">
        <f t="shared" ca="1" si="8"/>
        <v>0.11175623</v>
      </c>
      <c r="AE9" s="36">
        <f t="shared" ca="1" si="8"/>
        <v>7.7107149999999999E-2</v>
      </c>
      <c r="AF9" s="36">
        <f t="shared" ca="1" si="8"/>
        <v>8.1296590000000002E-2</v>
      </c>
      <c r="AG9" s="36">
        <f t="shared" ca="1" si="8"/>
        <v>7.6294970000000004E-2</v>
      </c>
      <c r="AH9" s="36">
        <f t="shared" ca="1" si="8"/>
        <v>7.3651620000000001E-2</v>
      </c>
      <c r="AI9" s="26">
        <f t="shared" ca="1" si="13"/>
        <v>518.68899999999996</v>
      </c>
      <c r="AJ9" s="36" t="e">
        <f t="shared" ca="1" si="9"/>
        <v>#N/A</v>
      </c>
      <c r="AK9" s="36" t="e">
        <f t="shared" ca="1" si="9"/>
        <v>#N/A</v>
      </c>
      <c r="AL9" s="36" t="e">
        <f t="shared" ca="1" si="9"/>
        <v>#N/A</v>
      </c>
      <c r="AM9" s="36" t="e">
        <f t="shared" ca="1" si="9"/>
        <v>#N/A</v>
      </c>
      <c r="AN9" s="36" t="e">
        <f t="shared" ca="1" si="9"/>
        <v>#N/A</v>
      </c>
      <c r="AO9" s="36" t="e">
        <f t="shared" ca="1" si="9"/>
        <v>#N/A</v>
      </c>
      <c r="AP9" s="36" t="e">
        <f t="shared" ca="1" si="9"/>
        <v>#N/A</v>
      </c>
      <c r="AQ9" s="36" t="e">
        <f t="shared" ca="1" si="9"/>
        <v>#N/A</v>
      </c>
      <c r="AR9" s="36" t="e">
        <f t="shared" ca="1" si="9"/>
        <v>#N/A</v>
      </c>
      <c r="AS9" s="36">
        <f t="shared" ca="1" si="9"/>
        <v>0.10689384</v>
      </c>
      <c r="AT9" s="36" t="e">
        <f t="shared" ca="1" si="10"/>
        <v>#N/A</v>
      </c>
      <c r="AU9" s="36" t="e">
        <f t="shared" ca="1" si="10"/>
        <v>#N/A</v>
      </c>
      <c r="AV9" s="36" t="e">
        <f t="shared" ca="1" si="10"/>
        <v>#N/A</v>
      </c>
      <c r="AW9" s="36" t="e">
        <f t="shared" ca="1" si="10"/>
        <v>#N/A</v>
      </c>
      <c r="AX9" s="25"/>
      <c r="AY9" s="25"/>
      <c r="AZ9" s="25"/>
      <c r="BA9" s="25"/>
      <c r="BB9" s="25"/>
      <c r="BC9" s="25"/>
      <c r="BD9" s="25"/>
      <c r="BE9" s="25"/>
      <c r="BF9" s="25"/>
      <c r="BG9" s="25"/>
      <c r="BH9" s="25"/>
      <c r="BI9" s="25"/>
    </row>
    <row r="10" spans="1:61" x14ac:dyDescent="0.35">
      <c r="A10" s="23">
        <v>36644</v>
      </c>
      <c r="B10" s="47" t="e">
        <v>#N/A</v>
      </c>
      <c r="C10" s="47">
        <v>5.8289999999999995E-2</v>
      </c>
      <c r="D10" s="47">
        <v>6.114E-2</v>
      </c>
      <c r="E10" s="36">
        <v>6.1689999999999995E-2</v>
      </c>
      <c r="F10" s="36">
        <v>6.676E-2</v>
      </c>
      <c r="G10" s="36">
        <v>6.6220000000000001E-2</v>
      </c>
      <c r="H10" s="36">
        <v>6.5380000000000008E-2</v>
      </c>
      <c r="I10" s="36">
        <f t="shared" si="11"/>
        <v>5.8869975407835673E-2</v>
      </c>
      <c r="J10" s="36">
        <f t="shared" si="12"/>
        <v>4.5013830903789964E-2</v>
      </c>
      <c r="K10" s="36">
        <v>6.2119999999999995E-2</v>
      </c>
      <c r="L10" s="36">
        <v>5.96E-2</v>
      </c>
      <c r="M10" s="36">
        <v>6.6076940000000001E-2</v>
      </c>
      <c r="N10" s="36">
        <v>6.3134990000000002E-2</v>
      </c>
      <c r="O10" s="36">
        <v>8.4433399999999936E-3</v>
      </c>
      <c r="P10" s="36">
        <v>5.047088999999999E-2</v>
      </c>
      <c r="Q10" s="36">
        <v>8.8382933333333302E-3</v>
      </c>
      <c r="R10" s="36">
        <v>1.1978329999999995E-2</v>
      </c>
      <c r="S10" s="36">
        <f t="shared" ca="1" si="8"/>
        <v>7.1976560000000009E-2</v>
      </c>
      <c r="T10" s="36">
        <f t="shared" ca="1" si="8"/>
        <v>7.6834650000000004E-2</v>
      </c>
      <c r="U10" s="36">
        <f t="shared" ca="1" si="8"/>
        <v>7.987139E-2</v>
      </c>
      <c r="V10" s="36">
        <f t="shared" ca="1" si="8"/>
        <v>8.672858E-2</v>
      </c>
      <c r="W10" s="36">
        <f t="shared" ca="1" si="8"/>
        <v>7.0111569999999998E-2</v>
      </c>
      <c r="X10" s="36">
        <f t="shared" ca="1" si="8"/>
        <v>7.3505109999999999E-2</v>
      </c>
      <c r="Y10" s="36">
        <f t="shared" ca="1" si="8"/>
        <v>7.6200199999999996E-2</v>
      </c>
      <c r="Z10" s="36">
        <f t="shared" ca="1" si="8"/>
        <v>7.6913679999999998E-2</v>
      </c>
      <c r="AA10" s="36">
        <f t="shared" ca="1" si="8"/>
        <v>7.1578329999999996E-2</v>
      </c>
      <c r="AB10" s="36">
        <f t="shared" ca="1" si="8"/>
        <v>0.12723392</v>
      </c>
      <c r="AC10" s="36">
        <f t="shared" ca="1" si="8"/>
        <v>0.12804699999999999</v>
      </c>
      <c r="AD10" s="36">
        <f t="shared" ca="1" si="8"/>
        <v>0.11360587999999999</v>
      </c>
      <c r="AE10" s="36">
        <f t="shared" ca="1" si="8"/>
        <v>7.9755590000000001E-2</v>
      </c>
      <c r="AF10" s="36">
        <f t="shared" ca="1" si="8"/>
        <v>8.4605829999999993E-2</v>
      </c>
      <c r="AG10" s="36">
        <f t="shared" ca="1" si="8"/>
        <v>7.7615470000000006E-2</v>
      </c>
      <c r="AH10" s="36">
        <f t="shared" ca="1" si="8"/>
        <v>7.5505509999999998E-2</v>
      </c>
      <c r="AI10" s="26">
        <f t="shared" ca="1" si="13"/>
        <v>518.68899999999996</v>
      </c>
      <c r="AJ10" s="36" t="e">
        <f t="shared" ca="1" si="9"/>
        <v>#N/A</v>
      </c>
      <c r="AK10" s="36" t="e">
        <f t="shared" ca="1" si="9"/>
        <v>#N/A</v>
      </c>
      <c r="AL10" s="36" t="e">
        <f t="shared" ca="1" si="9"/>
        <v>#N/A</v>
      </c>
      <c r="AM10" s="36" t="e">
        <f t="shared" ca="1" si="9"/>
        <v>#N/A</v>
      </c>
      <c r="AN10" s="36" t="e">
        <f t="shared" ca="1" si="9"/>
        <v>#N/A</v>
      </c>
      <c r="AO10" s="36" t="e">
        <f t="shared" ca="1" si="9"/>
        <v>#N/A</v>
      </c>
      <c r="AP10" s="36" t="e">
        <f t="shared" ca="1" si="9"/>
        <v>#N/A</v>
      </c>
      <c r="AQ10" s="36" t="e">
        <f t="shared" ca="1" si="9"/>
        <v>#N/A</v>
      </c>
      <c r="AR10" s="36" t="e">
        <f t="shared" ca="1" si="9"/>
        <v>#N/A</v>
      </c>
      <c r="AS10" s="36">
        <f t="shared" ca="1" si="9"/>
        <v>0.11206129000000001</v>
      </c>
      <c r="AT10" s="36" t="e">
        <f t="shared" ca="1" si="10"/>
        <v>#N/A</v>
      </c>
      <c r="AU10" s="36" t="e">
        <f t="shared" ca="1" si="10"/>
        <v>#N/A</v>
      </c>
      <c r="AV10" s="36" t="e">
        <f t="shared" ca="1" si="10"/>
        <v>#N/A</v>
      </c>
      <c r="AW10" s="36" t="e">
        <f t="shared" ca="1" si="10"/>
        <v>#N/A</v>
      </c>
      <c r="AX10" s="25"/>
      <c r="AY10" s="25"/>
      <c r="AZ10" s="25"/>
      <c r="BA10" s="25"/>
      <c r="BB10" s="25"/>
      <c r="BC10" s="25"/>
      <c r="BD10" s="25"/>
      <c r="BE10" s="25"/>
      <c r="BF10" s="25"/>
      <c r="BG10" s="25"/>
      <c r="BH10" s="25"/>
      <c r="BI10" s="25"/>
    </row>
    <row r="11" spans="1:61" x14ac:dyDescent="0.35">
      <c r="A11" s="23">
        <v>36677</v>
      </c>
      <c r="B11" s="47" t="e">
        <v>#N/A</v>
      </c>
      <c r="C11" s="47">
        <v>5.6189999999999997E-2</v>
      </c>
      <c r="D11" s="47">
        <v>6.3329999999999997E-2</v>
      </c>
      <c r="E11" s="36">
        <v>6.1719999999999997E-2</v>
      </c>
      <c r="F11" s="36">
        <v>6.6720000000000002E-2</v>
      </c>
      <c r="G11" s="36">
        <v>6.6729999999999998E-2</v>
      </c>
      <c r="H11" s="36">
        <v>6.5189999999999998E-2</v>
      </c>
      <c r="I11" s="36">
        <f t="shared" si="11"/>
        <v>6.0255727522789515E-2</v>
      </c>
      <c r="J11" s="36">
        <f t="shared" si="12"/>
        <v>4.2273824217815781E-2</v>
      </c>
      <c r="K11" s="36">
        <v>6.2719999999999998E-2</v>
      </c>
      <c r="L11" s="36">
        <v>6.0080000000000001E-2</v>
      </c>
      <c r="M11" s="36">
        <v>6.6633170000000005E-2</v>
      </c>
      <c r="N11" s="36">
        <v>6.3954670000000005E-2</v>
      </c>
      <c r="O11" s="36">
        <v>8.6256899999999914E-3</v>
      </c>
      <c r="P11" s="36">
        <v>4.979713999999999E-2</v>
      </c>
      <c r="Q11" s="36">
        <v>9.8945233333333354E-3</v>
      </c>
      <c r="R11" s="36">
        <v>1.2500359999999995E-2</v>
      </c>
      <c r="S11" s="36">
        <f t="shared" ca="1" si="8"/>
        <v>7.3080859999999997E-2</v>
      </c>
      <c r="T11" s="36">
        <f t="shared" ca="1" si="8"/>
        <v>7.8579079999999996E-2</v>
      </c>
      <c r="U11" s="36">
        <f t="shared" ca="1" si="8"/>
        <v>8.1446000000000005E-2</v>
      </c>
      <c r="V11" s="36">
        <f t="shared" ca="1" si="8"/>
        <v>8.860519E-2</v>
      </c>
      <c r="W11" s="36">
        <f t="shared" ca="1" si="8"/>
        <v>7.1533769999999997E-2</v>
      </c>
      <c r="X11" s="36">
        <f t="shared" ca="1" si="8"/>
        <v>7.4549420000000005E-2</v>
      </c>
      <c r="Y11" s="36">
        <f t="shared" ca="1" si="8"/>
        <v>7.7448379999999997E-2</v>
      </c>
      <c r="Z11" s="36">
        <f t="shared" ca="1" si="8"/>
        <v>7.8265379999999996E-2</v>
      </c>
      <c r="AA11" s="36">
        <f t="shared" ca="1" si="8"/>
        <v>7.2580359999999997E-2</v>
      </c>
      <c r="AB11" s="36">
        <f t="shared" ca="1" si="8"/>
        <v>0.12978374000000001</v>
      </c>
      <c r="AC11" s="36">
        <f t="shared" ca="1" si="8"/>
        <v>0.13071339000000001</v>
      </c>
      <c r="AD11" s="36">
        <f t="shared" ca="1" si="8"/>
        <v>0.11375180999999999</v>
      </c>
      <c r="AE11" s="36">
        <f t="shared" ca="1" si="8"/>
        <v>8.1491010000000003E-2</v>
      </c>
      <c r="AF11" s="36">
        <f t="shared" ca="1" si="8"/>
        <v>8.5655880000000004E-2</v>
      </c>
      <c r="AG11" s="36">
        <f t="shared" ca="1" si="8"/>
        <v>7.9753459999999998E-2</v>
      </c>
      <c r="AH11" s="36">
        <f t="shared" ca="1" si="8"/>
        <v>7.7487230000000004E-2</v>
      </c>
      <c r="AI11" s="26">
        <f t="shared" ca="1" si="13"/>
        <v>524.28499999999997</v>
      </c>
      <c r="AJ11" s="36" t="e">
        <f t="shared" ca="1" si="9"/>
        <v>#N/A</v>
      </c>
      <c r="AK11" s="36" t="e">
        <f t="shared" ca="1" si="9"/>
        <v>#N/A</v>
      </c>
      <c r="AL11" s="36" t="e">
        <f t="shared" ca="1" si="9"/>
        <v>#N/A</v>
      </c>
      <c r="AM11" s="36" t="e">
        <f t="shared" ca="1" si="9"/>
        <v>#N/A</v>
      </c>
      <c r="AN11" s="36" t="e">
        <f t="shared" ca="1" si="9"/>
        <v>#N/A</v>
      </c>
      <c r="AO11" s="36" t="e">
        <f t="shared" ca="1" si="9"/>
        <v>#N/A</v>
      </c>
      <c r="AP11" s="36" t="e">
        <f t="shared" ca="1" si="9"/>
        <v>#N/A</v>
      </c>
      <c r="AQ11" s="36" t="e">
        <f t="shared" ca="1" si="9"/>
        <v>#N/A</v>
      </c>
      <c r="AR11" s="36" t="e">
        <f t="shared" ca="1" si="9"/>
        <v>#N/A</v>
      </c>
      <c r="AS11" s="36">
        <f t="shared" ca="1" si="9"/>
        <v>0.12111727</v>
      </c>
      <c r="AT11" s="36" t="e">
        <f t="shared" ca="1" si="10"/>
        <v>#N/A</v>
      </c>
      <c r="AU11" s="36" t="e">
        <f t="shared" ca="1" si="10"/>
        <v>#N/A</v>
      </c>
      <c r="AV11" s="36" t="e">
        <f t="shared" ca="1" si="10"/>
        <v>#N/A</v>
      </c>
      <c r="AW11" s="36" t="e">
        <f t="shared" ca="1" si="10"/>
        <v>#N/A</v>
      </c>
      <c r="AX11" s="25"/>
      <c r="AY11" s="25"/>
      <c r="AZ11" s="25"/>
      <c r="BA11" s="25"/>
      <c r="BB11" s="25"/>
      <c r="BC11" s="25"/>
      <c r="BD11" s="25"/>
      <c r="BE11" s="25"/>
      <c r="BF11" s="25"/>
      <c r="BG11" s="25"/>
      <c r="BH11" s="25"/>
      <c r="BI11" s="25"/>
    </row>
    <row r="12" spans="1:61" x14ac:dyDescent="0.35">
      <c r="A12" s="23">
        <v>36707</v>
      </c>
      <c r="B12" s="47" t="e">
        <v>#N/A</v>
      </c>
      <c r="C12" s="47">
        <v>5.8540000000000002E-2</v>
      </c>
      <c r="D12" s="47">
        <v>6.2199999999999998E-2</v>
      </c>
      <c r="E12" s="36">
        <v>6.0560000000000003E-2</v>
      </c>
      <c r="F12" s="36">
        <v>6.3619999999999996E-2</v>
      </c>
      <c r="G12" s="36">
        <v>6.3750000000000001E-2</v>
      </c>
      <c r="H12" s="36">
        <v>6.1849999999999995E-2</v>
      </c>
      <c r="I12" s="36">
        <f t="shared" si="11"/>
        <v>5.8772233460470114E-2</v>
      </c>
      <c r="J12" s="36">
        <f t="shared" si="12"/>
        <v>4.1286465961669627E-2</v>
      </c>
      <c r="K12" s="36">
        <v>6.0309999999999996E-2</v>
      </c>
      <c r="L12" s="36">
        <v>5.8959999999999999E-2</v>
      </c>
      <c r="M12" s="36">
        <v>6.3541739999999999E-2</v>
      </c>
      <c r="N12" s="36">
        <v>6.2298650000000004E-2</v>
      </c>
      <c r="O12" s="36">
        <v>8.0868200000000015E-3</v>
      </c>
      <c r="P12" s="36">
        <v>5.1470400000000006E-2</v>
      </c>
      <c r="Q12" s="36">
        <v>9.415753333333339E-3</v>
      </c>
      <c r="R12" s="36">
        <v>1.1425470000000007E-2</v>
      </c>
      <c r="S12" s="36">
        <f t="shared" ca="1" si="8"/>
        <v>7.0277679999999995E-2</v>
      </c>
      <c r="T12" s="36">
        <f t="shared" ca="1" si="8"/>
        <v>7.5761830000000002E-2</v>
      </c>
      <c r="U12" s="36">
        <f t="shared" ca="1" si="8"/>
        <v>7.8554060000000009E-2</v>
      </c>
      <c r="V12" s="36">
        <f t="shared" ca="1" si="8"/>
        <v>8.447563000000001E-2</v>
      </c>
      <c r="W12" s="36">
        <f t="shared" ca="1" si="8"/>
        <v>6.8603310000000001E-2</v>
      </c>
      <c r="X12" s="36">
        <f t="shared" ca="1" si="8"/>
        <v>7.131338000000001E-2</v>
      </c>
      <c r="Y12" s="36">
        <f t="shared" ca="1" si="8"/>
        <v>7.4384569999999997E-2</v>
      </c>
      <c r="Z12" s="36">
        <f t="shared" ca="1" si="8"/>
        <v>7.5188619999999998E-2</v>
      </c>
      <c r="AA12" s="36">
        <f t="shared" ca="1" si="8"/>
        <v>7.0385470000000006E-2</v>
      </c>
      <c r="AB12" s="36">
        <f t="shared" ca="1" si="8"/>
        <v>0.12630326</v>
      </c>
      <c r="AC12" s="36">
        <f t="shared" ca="1" si="8"/>
        <v>0.12722085999999999</v>
      </c>
      <c r="AD12" s="36">
        <f t="shared" ca="1" si="8"/>
        <v>0.11376905000000001</v>
      </c>
      <c r="AE12" s="36">
        <f t="shared" ca="1" si="8"/>
        <v>7.8538839999999999E-2</v>
      </c>
      <c r="AF12" s="36">
        <f t="shared" ca="1" si="8"/>
        <v>8.3011689999999999E-2</v>
      </c>
      <c r="AG12" s="36">
        <f t="shared" ca="1" si="8"/>
        <v>7.566792E-2</v>
      </c>
      <c r="AH12" s="36">
        <f t="shared" ca="1" si="8"/>
        <v>7.5240319999999999E-2</v>
      </c>
      <c r="AI12" s="26">
        <f t="shared" ca="1" si="13"/>
        <v>526.54499999999996</v>
      </c>
      <c r="AJ12" s="36" t="e">
        <f t="shared" ca="1" si="9"/>
        <v>#N/A</v>
      </c>
      <c r="AK12" s="36" t="e">
        <f t="shared" ca="1" si="9"/>
        <v>#N/A</v>
      </c>
      <c r="AL12" s="36" t="e">
        <f t="shared" ca="1" si="9"/>
        <v>#N/A</v>
      </c>
      <c r="AM12" s="36" t="e">
        <f t="shared" ca="1" si="9"/>
        <v>#N/A</v>
      </c>
      <c r="AN12" s="36" t="e">
        <f t="shared" ca="1" si="9"/>
        <v>#N/A</v>
      </c>
      <c r="AO12" s="36" t="e">
        <f t="shared" ca="1" si="9"/>
        <v>#N/A</v>
      </c>
      <c r="AP12" s="36" t="e">
        <f t="shared" ca="1" si="9"/>
        <v>#N/A</v>
      </c>
      <c r="AQ12" s="36" t="e">
        <f t="shared" ca="1" si="9"/>
        <v>#N/A</v>
      </c>
      <c r="AR12" s="36" t="e">
        <f t="shared" ca="1" si="9"/>
        <v>#N/A</v>
      </c>
      <c r="AS12" s="36">
        <f t="shared" ca="1" si="9"/>
        <v>0.1227665</v>
      </c>
      <c r="AT12" s="36" t="e">
        <f t="shared" ca="1" si="10"/>
        <v>#N/A</v>
      </c>
      <c r="AU12" s="36" t="e">
        <f t="shared" ca="1" si="10"/>
        <v>#N/A</v>
      </c>
      <c r="AV12" s="36" t="e">
        <f t="shared" ca="1" si="10"/>
        <v>#N/A</v>
      </c>
      <c r="AW12" s="36" t="e">
        <f t="shared" ca="1" si="10"/>
        <v>#N/A</v>
      </c>
      <c r="AX12" s="25"/>
      <c r="AY12" s="25"/>
      <c r="AZ12" s="25"/>
      <c r="BA12" s="25"/>
      <c r="BB12" s="25"/>
      <c r="BC12" s="25"/>
      <c r="BD12" s="25"/>
      <c r="BE12" s="25"/>
      <c r="BF12" s="25"/>
      <c r="BG12" s="25"/>
      <c r="BH12" s="25"/>
      <c r="BI12" s="25"/>
    </row>
    <row r="13" spans="1:61" x14ac:dyDescent="0.35">
      <c r="A13" s="23">
        <v>36738</v>
      </c>
      <c r="B13" s="47" t="e">
        <v>#N/A</v>
      </c>
      <c r="C13" s="47">
        <v>6.2190000000000002E-2</v>
      </c>
      <c r="D13" s="47">
        <v>6.3589999999999994E-2</v>
      </c>
      <c r="E13" s="36">
        <v>6.0579999999999995E-2</v>
      </c>
      <c r="F13" s="36">
        <v>6.2880000000000005E-2</v>
      </c>
      <c r="G13" s="36">
        <v>6.3039999999999999E-2</v>
      </c>
      <c r="H13" s="36">
        <v>6.1460000000000001E-2</v>
      </c>
      <c r="I13" s="36">
        <f t="shared" si="11"/>
        <v>5.91612459254236E-2</v>
      </c>
      <c r="J13" s="36">
        <f t="shared" si="12"/>
        <v>4.4312307411569218E-2</v>
      </c>
      <c r="K13" s="36">
        <v>6.0309999999999996E-2</v>
      </c>
      <c r="L13" s="36">
        <v>5.7820000000000003E-2</v>
      </c>
      <c r="M13" s="36">
        <v>6.2985110000000011E-2</v>
      </c>
      <c r="N13" s="36">
        <v>6.1199990000000003E-2</v>
      </c>
      <c r="O13" s="36">
        <v>8.1569299999999997E-3</v>
      </c>
      <c r="P13" s="36">
        <v>5.1480439999999995E-2</v>
      </c>
      <c r="Q13" s="36">
        <v>9.3425666666666629E-3</v>
      </c>
      <c r="R13" s="36">
        <v>1.1536919999999999E-2</v>
      </c>
      <c r="S13" s="36">
        <f t="shared" ca="1" si="8"/>
        <v>6.9940740000000001E-2</v>
      </c>
      <c r="T13" s="36">
        <f t="shared" ca="1" si="8"/>
        <v>7.4796929999999998E-2</v>
      </c>
      <c r="U13" s="36">
        <f t="shared" ca="1" si="8"/>
        <v>7.7651629999999999E-2</v>
      </c>
      <c r="V13" s="36">
        <f t="shared" ca="1" si="8"/>
        <v>8.3498599999999992E-2</v>
      </c>
      <c r="W13" s="36">
        <f t="shared" ca="1" si="8"/>
        <v>6.7989809999999998E-2</v>
      </c>
      <c r="X13" s="36">
        <f t="shared" ca="1" si="8"/>
        <v>7.091037E-2</v>
      </c>
      <c r="Y13" s="36">
        <f t="shared" ca="1" si="8"/>
        <v>7.4089520000000006E-2</v>
      </c>
      <c r="Z13" s="36">
        <f t="shared" ca="1" si="8"/>
        <v>7.5096670000000004E-2</v>
      </c>
      <c r="AA13" s="36">
        <f t="shared" ca="1" si="8"/>
        <v>6.9356920000000002E-2</v>
      </c>
      <c r="AB13" s="36">
        <f t="shared" ca="1" si="8"/>
        <v>0.1267142</v>
      </c>
      <c r="AC13" s="36">
        <f t="shared" ca="1" si="8"/>
        <v>0.12760819000000001</v>
      </c>
      <c r="AD13" s="36">
        <f t="shared" ca="1" si="8"/>
        <v>0.11268043</v>
      </c>
      <c r="AE13" s="36">
        <f t="shared" ca="1" si="8"/>
        <v>7.7760129999999997E-2</v>
      </c>
      <c r="AF13" s="36">
        <f t="shared" ca="1" si="8"/>
        <v>8.1805520000000007E-2</v>
      </c>
      <c r="AG13" s="36">
        <f t="shared" ca="1" si="8"/>
        <v>7.5481590000000001E-2</v>
      </c>
      <c r="AH13" s="36">
        <f t="shared" ca="1" si="8"/>
        <v>7.4100830000000006E-2</v>
      </c>
      <c r="AI13" s="26">
        <f t="shared" ca="1" si="13"/>
        <v>528.93799999999999</v>
      </c>
      <c r="AJ13" s="36" t="e">
        <f t="shared" ca="1" si="9"/>
        <v>#N/A</v>
      </c>
      <c r="AK13" s="36" t="e">
        <f t="shared" ca="1" si="9"/>
        <v>#N/A</v>
      </c>
      <c r="AL13" s="36" t="e">
        <f t="shared" ca="1" si="9"/>
        <v>#N/A</v>
      </c>
      <c r="AM13" s="36" t="e">
        <f t="shared" ca="1" si="9"/>
        <v>#N/A</v>
      </c>
      <c r="AN13" s="36" t="e">
        <f t="shared" ca="1" si="9"/>
        <v>#N/A</v>
      </c>
      <c r="AO13" s="36" t="e">
        <f t="shared" ca="1" si="9"/>
        <v>#N/A</v>
      </c>
      <c r="AP13" s="36" t="e">
        <f t="shared" ca="1" si="9"/>
        <v>#N/A</v>
      </c>
      <c r="AQ13" s="36" t="e">
        <f t="shared" ca="1" si="9"/>
        <v>#N/A</v>
      </c>
      <c r="AR13" s="36" t="e">
        <f t="shared" ca="1" si="9"/>
        <v>#N/A</v>
      </c>
      <c r="AS13" s="36">
        <f t="shared" ca="1" si="9"/>
        <v>0.12274607</v>
      </c>
      <c r="AT13" s="36" t="e">
        <f t="shared" ca="1" si="10"/>
        <v>#N/A</v>
      </c>
      <c r="AU13" s="36" t="e">
        <f t="shared" ca="1" si="10"/>
        <v>#N/A</v>
      </c>
      <c r="AV13" s="36" t="e">
        <f t="shared" ca="1" si="10"/>
        <v>#N/A</v>
      </c>
      <c r="AW13" s="36" t="e">
        <f t="shared" ca="1" si="10"/>
        <v>#N/A</v>
      </c>
      <c r="AX13" s="25"/>
      <c r="AY13" s="25"/>
      <c r="AZ13" s="25"/>
      <c r="BA13" s="25"/>
      <c r="BB13" s="25"/>
      <c r="BC13" s="25"/>
      <c r="BD13" s="25"/>
      <c r="BE13" s="25"/>
      <c r="BF13" s="25"/>
      <c r="BG13" s="25"/>
      <c r="BH13" s="25"/>
      <c r="BI13" s="25"/>
    </row>
    <row r="14" spans="1:61" x14ac:dyDescent="0.35">
      <c r="A14" s="23">
        <v>36769</v>
      </c>
      <c r="B14" s="47" t="e">
        <v>#N/A</v>
      </c>
      <c r="C14" s="47">
        <v>6.3060000000000005E-2</v>
      </c>
      <c r="D14" s="47">
        <v>6.3649999999999998E-2</v>
      </c>
      <c r="E14" s="36">
        <v>6.2129999999999998E-2</v>
      </c>
      <c r="F14" s="36">
        <v>6.1630000000000004E-2</v>
      </c>
      <c r="G14" s="36">
        <v>6.0979999999999999E-2</v>
      </c>
      <c r="H14" s="36">
        <v>5.9729999999999998E-2</v>
      </c>
      <c r="I14" s="36">
        <f t="shared" si="11"/>
        <v>5.4775803742462825E-2</v>
      </c>
      <c r="J14" s="36">
        <f t="shared" si="12"/>
        <v>4.1686304286581155E-2</v>
      </c>
      <c r="K14" s="36">
        <v>5.7249999999999995E-2</v>
      </c>
      <c r="L14" s="36">
        <v>5.6680000000000001E-2</v>
      </c>
      <c r="M14" s="36">
        <v>6.1267180000000004E-2</v>
      </c>
      <c r="N14" s="36">
        <v>5.943035E-2</v>
      </c>
      <c r="O14" s="36">
        <v>8.4714700000000018E-3</v>
      </c>
      <c r="P14" s="36">
        <v>5.1407760000000004E-2</v>
      </c>
      <c r="Q14" s="36">
        <v>8.9442533333333463E-3</v>
      </c>
      <c r="R14" s="36">
        <v>1.122182E-2</v>
      </c>
      <c r="S14" s="36">
        <f t="shared" ca="1" si="8"/>
        <v>6.8190970000000004E-2</v>
      </c>
      <c r="T14" s="36">
        <f t="shared" ca="1" si="8"/>
        <v>7.3057529999999996E-2</v>
      </c>
      <c r="U14" s="36">
        <f t="shared" ca="1" si="8"/>
        <v>7.6070380000000007E-2</v>
      </c>
      <c r="V14" s="36">
        <f t="shared" ca="1" si="8"/>
        <v>8.1887760000000004E-2</v>
      </c>
      <c r="W14" s="36">
        <f t="shared" ca="1" si="8"/>
        <v>6.6426730000000003E-2</v>
      </c>
      <c r="X14" s="36">
        <f t="shared" ca="1" si="8"/>
        <v>6.9001530000000005E-2</v>
      </c>
      <c r="Y14" s="36">
        <f t="shared" ca="1" si="8"/>
        <v>7.2436500000000001E-2</v>
      </c>
      <c r="Z14" s="36">
        <f t="shared" ca="1" si="8"/>
        <v>7.3327749999999997E-2</v>
      </c>
      <c r="AA14" s="36">
        <f t="shared" ca="1" si="8"/>
        <v>6.7901820000000002E-2</v>
      </c>
      <c r="AB14" s="36">
        <f t="shared" ca="1" si="8"/>
        <v>0.12662321000000001</v>
      </c>
      <c r="AC14" s="36">
        <f t="shared" ca="1" si="8"/>
        <v>0.12762425999999999</v>
      </c>
      <c r="AD14" s="36">
        <f t="shared" ca="1" si="8"/>
        <v>0.11083811</v>
      </c>
      <c r="AE14" s="36">
        <f t="shared" ca="1" si="8"/>
        <v>7.5887640000000006E-2</v>
      </c>
      <c r="AF14" s="36">
        <f t="shared" ca="1" si="8"/>
        <v>8.1106130000000012E-2</v>
      </c>
      <c r="AG14" s="36">
        <f t="shared" ca="1" si="8"/>
        <v>7.3258840000000006E-2</v>
      </c>
      <c r="AH14" s="36">
        <f t="shared" ca="1" si="8"/>
        <v>7.2293800000000005E-2</v>
      </c>
      <c r="AI14" s="26">
        <f t="shared" ca="1" si="13"/>
        <v>531.67600000000004</v>
      </c>
      <c r="AJ14" s="36" t="e">
        <f t="shared" ca="1" si="9"/>
        <v>#N/A</v>
      </c>
      <c r="AK14" s="36" t="e">
        <f t="shared" ca="1" si="9"/>
        <v>#N/A</v>
      </c>
      <c r="AL14" s="36" t="e">
        <f t="shared" ca="1" si="9"/>
        <v>#N/A</v>
      </c>
      <c r="AM14" s="36" t="e">
        <f t="shared" ca="1" si="9"/>
        <v>#N/A</v>
      </c>
      <c r="AN14" s="36" t="e">
        <f t="shared" ca="1" si="9"/>
        <v>#N/A</v>
      </c>
      <c r="AO14" s="36" t="e">
        <f t="shared" ca="1" si="9"/>
        <v>#N/A</v>
      </c>
      <c r="AP14" s="36" t="e">
        <f t="shared" ca="1" si="9"/>
        <v>#N/A</v>
      </c>
      <c r="AQ14" s="36" t="e">
        <f t="shared" ca="1" si="9"/>
        <v>#N/A</v>
      </c>
      <c r="AR14" s="36" t="e">
        <f t="shared" ca="1" si="9"/>
        <v>#N/A</v>
      </c>
      <c r="AS14" s="36">
        <f t="shared" ca="1" si="9"/>
        <v>0.12707195999999998</v>
      </c>
      <c r="AT14" s="36" t="e">
        <f t="shared" ca="1" si="10"/>
        <v>#N/A</v>
      </c>
      <c r="AU14" s="36" t="e">
        <f t="shared" ca="1" si="10"/>
        <v>#N/A</v>
      </c>
      <c r="AV14" s="36" t="e">
        <f t="shared" ca="1" si="10"/>
        <v>#N/A</v>
      </c>
      <c r="AW14" s="36" t="e">
        <f t="shared" ca="1" si="10"/>
        <v>#N/A</v>
      </c>
      <c r="AX14" s="25"/>
      <c r="AY14" s="25"/>
      <c r="AZ14" s="25"/>
      <c r="BA14" s="25"/>
      <c r="BB14" s="25"/>
      <c r="BC14" s="25"/>
      <c r="BD14" s="25"/>
      <c r="BE14" s="25"/>
      <c r="BF14" s="25"/>
      <c r="BG14" s="25"/>
      <c r="BH14" s="25"/>
      <c r="BI14" s="25"/>
    </row>
    <row r="15" spans="1:61" x14ac:dyDescent="0.35">
      <c r="A15" s="23">
        <v>36798</v>
      </c>
      <c r="B15" s="47" t="e">
        <v>#N/A</v>
      </c>
      <c r="C15" s="47">
        <v>6.2089999999999999E-2</v>
      </c>
      <c r="D15" s="47">
        <v>6.2740000000000004E-2</v>
      </c>
      <c r="E15" s="36">
        <v>6.0890000000000007E-2</v>
      </c>
      <c r="F15" s="36">
        <v>5.9790000000000003E-2</v>
      </c>
      <c r="G15" s="36">
        <v>5.953E-2</v>
      </c>
      <c r="H15" s="36">
        <v>5.851E-2</v>
      </c>
      <c r="I15" s="36">
        <f t="shared" si="11"/>
        <v>5.7530226828277353E-2</v>
      </c>
      <c r="J15" s="36">
        <f t="shared" si="12"/>
        <v>4.4595759612855668E-2</v>
      </c>
      <c r="K15" s="36">
        <v>5.8019999999999995E-2</v>
      </c>
      <c r="L15" s="36">
        <v>5.885E-2</v>
      </c>
      <c r="M15" s="36">
        <v>6.0051800000000002E-2</v>
      </c>
      <c r="N15" s="36">
        <v>6.0917960000000007E-2</v>
      </c>
      <c r="O15" s="36">
        <v>8.4007799999999827E-3</v>
      </c>
      <c r="P15" s="36">
        <v>5.5471509999999988E-2</v>
      </c>
      <c r="Q15" s="36">
        <v>8.5981133333333376E-3</v>
      </c>
      <c r="R15" s="36">
        <v>1.046873999999999E-2</v>
      </c>
      <c r="S15" s="36">
        <f t="shared" ca="1" si="8"/>
        <v>6.752996E-2</v>
      </c>
      <c r="T15" s="36">
        <f t="shared" ca="1" si="8"/>
        <v>7.1983680000000008E-2</v>
      </c>
      <c r="U15" s="36">
        <f t="shared" ca="1" si="8"/>
        <v>7.5305109999999995E-2</v>
      </c>
      <c r="V15" s="36">
        <f t="shared" ca="1" si="8"/>
        <v>8.1963939999999999E-2</v>
      </c>
      <c r="W15" s="36">
        <f t="shared" ca="1" si="8"/>
        <v>6.4830490000000005E-2</v>
      </c>
      <c r="X15" s="36">
        <f t="shared" ca="1" si="8"/>
        <v>6.7569340000000006E-2</v>
      </c>
      <c r="Y15" s="36">
        <f t="shared" ca="1" si="8"/>
        <v>7.1438509999999997E-2</v>
      </c>
      <c r="Z15" s="36">
        <f t="shared" ca="1" si="8"/>
        <v>7.2674799999999998E-2</v>
      </c>
      <c r="AA15" s="36">
        <f t="shared" ca="1" si="8"/>
        <v>6.931873999999999E-2</v>
      </c>
      <c r="AB15" s="36">
        <f t="shared" ca="1" si="8"/>
        <v>0.12862736999999999</v>
      </c>
      <c r="AC15" s="36">
        <f t="shared" ca="1" si="8"/>
        <v>0.12936106999999999</v>
      </c>
      <c r="AD15" s="36">
        <f t="shared" ca="1" si="8"/>
        <v>0.11638946999999999</v>
      </c>
      <c r="AE15" s="36">
        <f t="shared" ca="1" si="8"/>
        <v>7.4621180000000009E-2</v>
      </c>
      <c r="AF15" s="36">
        <f t="shared" ca="1" si="8"/>
        <v>8.2317260000000003E-2</v>
      </c>
      <c r="AG15" s="36">
        <f t="shared" ca="1" si="8"/>
        <v>7.1771779999999993E-2</v>
      </c>
      <c r="AH15" s="36">
        <f t="shared" ca="1" si="8"/>
        <v>7.0681859999999999E-2</v>
      </c>
      <c r="AI15" s="26">
        <f t="shared" ca="1" si="13"/>
        <v>531.67600000000004</v>
      </c>
      <c r="AJ15" s="36" t="e">
        <f t="shared" ca="1" si="9"/>
        <v>#N/A</v>
      </c>
      <c r="AK15" s="36" t="e">
        <f t="shared" ca="1" si="9"/>
        <v>#N/A</v>
      </c>
      <c r="AL15" s="36" t="e">
        <f t="shared" ca="1" si="9"/>
        <v>#N/A</v>
      </c>
      <c r="AM15" s="36" t="e">
        <f t="shared" ca="1" si="9"/>
        <v>#N/A</v>
      </c>
      <c r="AN15" s="36" t="e">
        <f t="shared" ca="1" si="9"/>
        <v>#N/A</v>
      </c>
      <c r="AO15" s="36" t="e">
        <f t="shared" ca="1" si="9"/>
        <v>#N/A</v>
      </c>
      <c r="AP15" s="36" t="e">
        <f t="shared" ca="1" si="9"/>
        <v>#N/A</v>
      </c>
      <c r="AQ15" s="36" t="e">
        <f t="shared" ca="1" si="9"/>
        <v>#N/A</v>
      </c>
      <c r="AR15" s="36" t="e">
        <f t="shared" ca="1" si="9"/>
        <v>#N/A</v>
      </c>
      <c r="AS15" s="36">
        <f t="shared" ca="1" si="9"/>
        <v>0.13695541</v>
      </c>
      <c r="AT15" s="36" t="e">
        <f t="shared" ca="1" si="10"/>
        <v>#N/A</v>
      </c>
      <c r="AU15" s="36" t="e">
        <f t="shared" ca="1" si="10"/>
        <v>#N/A</v>
      </c>
      <c r="AV15" s="36" t="e">
        <f t="shared" ca="1" si="10"/>
        <v>#N/A</v>
      </c>
      <c r="AW15" s="36" t="e">
        <f t="shared" ca="1" si="10"/>
        <v>#N/A</v>
      </c>
      <c r="AX15" s="25"/>
      <c r="AY15" s="25"/>
      <c r="AZ15" s="25"/>
      <c r="BA15" s="25"/>
      <c r="BB15" s="25"/>
      <c r="BC15" s="25"/>
      <c r="BD15" s="25"/>
      <c r="BE15" s="25"/>
      <c r="BF15" s="25"/>
      <c r="BG15" s="25"/>
      <c r="BH15" s="25"/>
      <c r="BI15" s="25"/>
    </row>
    <row r="16" spans="1:61" x14ac:dyDescent="0.35">
      <c r="A16" s="23">
        <v>36830</v>
      </c>
      <c r="B16" s="47" t="e">
        <v>#N/A</v>
      </c>
      <c r="C16" s="47">
        <v>6.3890000000000002E-2</v>
      </c>
      <c r="D16" s="47">
        <v>6.3979999999999995E-2</v>
      </c>
      <c r="E16" s="36">
        <v>6.1679999999999999E-2</v>
      </c>
      <c r="F16" s="36">
        <v>5.9139999999999998E-2</v>
      </c>
      <c r="G16" s="36">
        <v>5.8899999999999994E-2</v>
      </c>
      <c r="H16" s="36">
        <v>5.8070000000000004E-2</v>
      </c>
      <c r="I16" s="36">
        <f t="shared" si="11"/>
        <v>5.6950296388707633E-2</v>
      </c>
      <c r="J16" s="36">
        <f t="shared" si="12"/>
        <v>4.6601145942406053E-2</v>
      </c>
      <c r="K16" s="36">
        <v>5.7510000000000006E-2</v>
      </c>
      <c r="L16" s="36">
        <v>5.7880000000000001E-2</v>
      </c>
      <c r="M16" s="36">
        <v>5.9605059999999994E-2</v>
      </c>
      <c r="N16" s="36">
        <v>5.9913049999999995E-2</v>
      </c>
      <c r="O16" s="36">
        <v>8.9440400000000142E-3</v>
      </c>
      <c r="P16" s="36">
        <v>5.7873950000000007E-2</v>
      </c>
      <c r="Q16" s="36">
        <v>9.2192133333333232E-3</v>
      </c>
      <c r="R16" s="36">
        <v>1.0977090000000009E-2</v>
      </c>
      <c r="S16" s="36">
        <f t="shared" ref="S16:AH25" ca="1" si="14">IFERROR(VLOOKUP($A16,INDIRECT("US!"&amp;S$3&amp;":"&amp;S$4),3,0)/100,NA())</f>
        <v>6.718151E-2</v>
      </c>
      <c r="T16" s="36">
        <f t="shared" ca="1" si="14"/>
        <v>7.204882E-2</v>
      </c>
      <c r="U16" s="36">
        <f t="shared" ca="1" si="14"/>
        <v>7.6183040000000007E-2</v>
      </c>
      <c r="V16" s="36">
        <f t="shared" ca="1" si="14"/>
        <v>8.4782589999999991E-2</v>
      </c>
      <c r="W16" s="36">
        <f t="shared" ca="1" si="14"/>
        <v>6.5266850000000001E-2</v>
      </c>
      <c r="X16" s="36">
        <f t="shared" ca="1" si="14"/>
        <v>6.7991070000000001E-2</v>
      </c>
      <c r="Y16" s="36">
        <f t="shared" ca="1" si="14"/>
        <v>7.1579719999999999E-2</v>
      </c>
      <c r="Z16" s="36">
        <f t="shared" ca="1" si="14"/>
        <v>7.2455450000000005E-2</v>
      </c>
      <c r="AA16" s="36">
        <f t="shared" ca="1" si="14"/>
        <v>6.885709000000001E-2</v>
      </c>
      <c r="AB16" s="36">
        <f t="shared" ca="1" si="14"/>
        <v>0.13652556999999998</v>
      </c>
      <c r="AC16" s="36">
        <f t="shared" ca="1" si="14"/>
        <v>0.13754103000000001</v>
      </c>
      <c r="AD16" s="36">
        <f t="shared" ca="1" si="14"/>
        <v>0.117787</v>
      </c>
      <c r="AE16" s="36">
        <f t="shared" ca="1" si="14"/>
        <v>7.6312459999999999E-2</v>
      </c>
      <c r="AF16" s="36">
        <f t="shared" ca="1" si="14"/>
        <v>8.3117920000000012E-2</v>
      </c>
      <c r="AG16" s="36">
        <f t="shared" ca="1" si="14"/>
        <v>7.1243050000000002E-2</v>
      </c>
      <c r="AH16" s="36">
        <f t="shared" ca="1" si="14"/>
        <v>7.0894380000000007E-2</v>
      </c>
      <c r="AI16" s="26">
        <f t="shared" ca="1" si="13"/>
        <v>537.25199999999995</v>
      </c>
      <c r="AJ16" s="36" t="e">
        <f t="shared" ref="AJ16:AS25" ca="1" si="15">IFERROR(VLOOKUP($A16,INDIRECT("EU!"&amp;AJ$3&amp;":"&amp;AJ$4),3,0)/100,NA())</f>
        <v>#N/A</v>
      </c>
      <c r="AK16" s="36" t="e">
        <f t="shared" ca="1" si="15"/>
        <v>#N/A</v>
      </c>
      <c r="AL16" s="36" t="e">
        <f t="shared" ca="1" si="15"/>
        <v>#N/A</v>
      </c>
      <c r="AM16" s="36" t="e">
        <f t="shared" ca="1" si="15"/>
        <v>#N/A</v>
      </c>
      <c r="AN16" s="36" t="e">
        <f t="shared" ca="1" si="15"/>
        <v>#N/A</v>
      </c>
      <c r="AO16" s="36" t="e">
        <f t="shared" ca="1" si="15"/>
        <v>#N/A</v>
      </c>
      <c r="AP16" s="36" t="e">
        <f t="shared" ca="1" si="15"/>
        <v>#N/A</v>
      </c>
      <c r="AQ16" s="36" t="e">
        <f t="shared" ca="1" si="15"/>
        <v>#N/A</v>
      </c>
      <c r="AR16" s="36" t="e">
        <f t="shared" ca="1" si="15"/>
        <v>#N/A</v>
      </c>
      <c r="AS16" s="36">
        <f t="shared" ca="1" si="15"/>
        <v>0.14886094999999999</v>
      </c>
      <c r="AT16" s="36" t="e">
        <f t="shared" ca="1" si="10"/>
        <v>#N/A</v>
      </c>
      <c r="AU16" s="36" t="e">
        <f t="shared" ca="1" si="10"/>
        <v>#N/A</v>
      </c>
      <c r="AV16" s="36" t="e">
        <f t="shared" ca="1" si="10"/>
        <v>#N/A</v>
      </c>
      <c r="AW16" s="36" t="e">
        <f t="shared" ca="1" si="10"/>
        <v>#N/A</v>
      </c>
      <c r="AX16" s="25"/>
      <c r="AY16" s="25"/>
      <c r="AZ16" s="25"/>
      <c r="BA16" s="25"/>
      <c r="BB16" s="25"/>
      <c r="BC16" s="25"/>
      <c r="BD16" s="25"/>
      <c r="BE16" s="25"/>
      <c r="BF16" s="25"/>
      <c r="BG16" s="25"/>
      <c r="BH16" s="25"/>
      <c r="BI16" s="25"/>
    </row>
    <row r="17" spans="1:61" x14ac:dyDescent="0.35">
      <c r="A17" s="23">
        <v>36860</v>
      </c>
      <c r="B17" s="47" t="e">
        <v>#N/A</v>
      </c>
      <c r="C17" s="47">
        <v>6.2019999999999999E-2</v>
      </c>
      <c r="D17" s="47">
        <v>6.1699999999999998E-2</v>
      </c>
      <c r="E17" s="36">
        <v>5.9130000000000002E-2</v>
      </c>
      <c r="F17" s="36">
        <v>5.6130000000000006E-2</v>
      </c>
      <c r="G17" s="36">
        <v>5.5830000000000005E-2</v>
      </c>
      <c r="H17" s="36">
        <v>5.4269999999999999E-2</v>
      </c>
      <c r="I17" s="36">
        <f t="shared" si="11"/>
        <v>5.5090159446821163E-2</v>
      </c>
      <c r="J17" s="36">
        <f t="shared" si="12"/>
        <v>4.5571511786604679E-2</v>
      </c>
      <c r="K17" s="36">
        <v>5.4679999999999999E-2</v>
      </c>
      <c r="L17" s="36">
        <v>5.6079999999999998E-2</v>
      </c>
      <c r="M17" s="36">
        <v>5.6267189999999995E-2</v>
      </c>
      <c r="N17" s="36">
        <v>5.7323329999999999E-2</v>
      </c>
      <c r="O17" s="36">
        <v>9.5719599999999974E-3</v>
      </c>
      <c r="P17" s="36">
        <v>6.2458789999999993E-2</v>
      </c>
      <c r="Q17" s="36">
        <v>1.0101286666666667E-2</v>
      </c>
      <c r="R17" s="36">
        <v>1.0815289999999998E-2</v>
      </c>
      <c r="S17" s="36">
        <f t="shared" ca="1" si="14"/>
        <v>6.4729830000000002E-2</v>
      </c>
      <c r="T17" s="36">
        <f t="shared" ca="1" si="14"/>
        <v>7.0024970000000006E-2</v>
      </c>
      <c r="U17" s="36">
        <f t="shared" ca="1" si="14"/>
        <v>7.4705579999999994E-2</v>
      </c>
      <c r="V17" s="36">
        <f t="shared" ca="1" si="14"/>
        <v>8.3723569999999997E-2</v>
      </c>
      <c r="W17" s="36">
        <f t="shared" ca="1" si="14"/>
        <v>6.2670870000000004E-2</v>
      </c>
      <c r="X17" s="36">
        <f t="shared" ca="1" si="14"/>
        <v>6.557317E-2</v>
      </c>
      <c r="Y17" s="36">
        <f t="shared" ca="1" si="14"/>
        <v>7.0083820000000005E-2</v>
      </c>
      <c r="Z17" s="36">
        <f t="shared" ca="1" si="14"/>
        <v>7.0095260000000006E-2</v>
      </c>
      <c r="AA17" s="36">
        <f t="shared" ca="1" si="14"/>
        <v>6.6895289999999996E-2</v>
      </c>
      <c r="AB17" s="36">
        <f t="shared" ca="1" si="14"/>
        <v>0.14584135000000001</v>
      </c>
      <c r="AC17" s="36">
        <f t="shared" ca="1" si="14"/>
        <v>0.14731707999999999</v>
      </c>
      <c r="AD17" s="36">
        <f t="shared" ca="1" si="14"/>
        <v>0.11978211999999999</v>
      </c>
      <c r="AE17" s="36">
        <f t="shared" ca="1" si="14"/>
        <v>7.4651529999999994E-2</v>
      </c>
      <c r="AF17" s="36">
        <f t="shared" ca="1" si="14"/>
        <v>8.2322300000000001E-2</v>
      </c>
      <c r="AG17" s="36">
        <f t="shared" ca="1" si="14"/>
        <v>6.8739689999999992E-2</v>
      </c>
      <c r="AH17" s="36">
        <f t="shared" ca="1" si="14"/>
        <v>6.8371849999999998E-2</v>
      </c>
      <c r="AI17" s="26">
        <f t="shared" ca="1" si="13"/>
        <v>540.197</v>
      </c>
      <c r="AJ17" s="36" t="e">
        <f t="shared" ca="1" si="15"/>
        <v>#N/A</v>
      </c>
      <c r="AK17" s="36" t="e">
        <f t="shared" ca="1" si="15"/>
        <v>#N/A</v>
      </c>
      <c r="AL17" s="36" t="e">
        <f t="shared" ca="1" si="15"/>
        <v>#N/A</v>
      </c>
      <c r="AM17" s="36" t="e">
        <f t="shared" ca="1" si="15"/>
        <v>#N/A</v>
      </c>
      <c r="AN17" s="36" t="e">
        <f t="shared" ca="1" si="15"/>
        <v>#N/A</v>
      </c>
      <c r="AO17" s="36" t="e">
        <f t="shared" ca="1" si="15"/>
        <v>#N/A</v>
      </c>
      <c r="AP17" s="36" t="e">
        <f t="shared" ca="1" si="15"/>
        <v>#N/A</v>
      </c>
      <c r="AQ17" s="36" t="e">
        <f t="shared" ca="1" si="15"/>
        <v>#N/A</v>
      </c>
      <c r="AR17" s="36" t="e">
        <f t="shared" ca="1" si="15"/>
        <v>#N/A</v>
      </c>
      <c r="AS17" s="36">
        <f t="shared" ca="1" si="15"/>
        <v>0.17199635000000002</v>
      </c>
      <c r="AT17" s="36" t="e">
        <f t="shared" ca="1" si="10"/>
        <v>#N/A</v>
      </c>
      <c r="AU17" s="36" t="e">
        <f t="shared" ca="1" si="10"/>
        <v>#N/A</v>
      </c>
      <c r="AV17" s="36" t="e">
        <f t="shared" ca="1" si="10"/>
        <v>#N/A</v>
      </c>
      <c r="AW17" s="36" t="e">
        <f t="shared" ca="1" si="10"/>
        <v>#N/A</v>
      </c>
      <c r="AX17" s="25"/>
      <c r="AY17" s="25"/>
      <c r="AZ17" s="25"/>
      <c r="BA17" s="25"/>
      <c r="BB17" s="25"/>
      <c r="BC17" s="25"/>
      <c r="BD17" s="25"/>
      <c r="BE17" s="25"/>
      <c r="BF17" s="25"/>
      <c r="BG17" s="25"/>
      <c r="BH17" s="25"/>
      <c r="BI17" s="25"/>
    </row>
    <row r="18" spans="1:61" x14ac:dyDescent="0.35">
      <c r="A18" s="23">
        <v>36889</v>
      </c>
      <c r="B18" s="47" t="e">
        <v>#N/A</v>
      </c>
      <c r="C18" s="47">
        <v>5.8949999999999995E-2</v>
      </c>
      <c r="D18" s="47">
        <v>5.7050000000000003E-2</v>
      </c>
      <c r="E18" s="36">
        <v>5.3659999999999999E-2</v>
      </c>
      <c r="F18" s="36">
        <v>5.0959999999999998E-2</v>
      </c>
      <c r="G18" s="36">
        <v>5.1310000000000001E-2</v>
      </c>
      <c r="H18" s="36">
        <v>4.9759999999999999E-2</v>
      </c>
      <c r="I18" s="36">
        <f t="shared" si="11"/>
        <v>5.2481761926535642E-2</v>
      </c>
      <c r="J18" s="36">
        <f t="shared" si="12"/>
        <v>4.4325164251550309E-2</v>
      </c>
      <c r="K18" s="36">
        <v>5.1119999999999999E-2</v>
      </c>
      <c r="L18" s="36">
        <v>5.457E-2</v>
      </c>
      <c r="M18" s="36">
        <v>5.2095160000000001E-2</v>
      </c>
      <c r="N18" s="36">
        <v>5.5489550000000006E-2</v>
      </c>
      <c r="O18" s="36">
        <v>9.3734700000000018E-3</v>
      </c>
      <c r="P18" s="36">
        <v>8.5314780000000007E-2</v>
      </c>
      <c r="Q18" s="36">
        <v>1.1599126666666661E-2</v>
      </c>
      <c r="R18" s="36">
        <v>1.0293020000000007E-2</v>
      </c>
      <c r="S18" s="36">
        <f t="shared" ca="1" si="14"/>
        <v>6.168063E-2</v>
      </c>
      <c r="T18" s="36">
        <f t="shared" ca="1" si="14"/>
        <v>6.5661170000000005E-2</v>
      </c>
      <c r="U18" s="36">
        <f t="shared" ca="1" si="14"/>
        <v>7.2115390000000001E-2</v>
      </c>
      <c r="V18" s="36">
        <f t="shared" ca="1" si="14"/>
        <v>8.0629670000000001E-2</v>
      </c>
      <c r="W18" s="36">
        <f t="shared" ca="1" si="14"/>
        <v>5.8485780000000001E-2</v>
      </c>
      <c r="X18" s="36">
        <f t="shared" ca="1" si="14"/>
        <v>6.27191E-2</v>
      </c>
      <c r="Y18" s="36">
        <f t="shared" ca="1" si="14"/>
        <v>6.7678500000000003E-2</v>
      </c>
      <c r="Z18" s="36">
        <f t="shared" ca="1" si="14"/>
        <v>6.6627539999999999E-2</v>
      </c>
      <c r="AA18" s="36">
        <f t="shared" ca="1" si="14"/>
        <v>6.4863020000000007E-2</v>
      </c>
      <c r="AB18" s="36">
        <f t="shared" ca="1" si="14"/>
        <v>0.14450093999999999</v>
      </c>
      <c r="AC18" s="36">
        <f t="shared" ca="1" si="14"/>
        <v>0.14472093</v>
      </c>
      <c r="AD18" s="36">
        <f t="shared" ca="1" si="14"/>
        <v>0.14080433000000001</v>
      </c>
      <c r="AE18" s="36">
        <f t="shared" ca="1" si="14"/>
        <v>7.0960389999999998E-2</v>
      </c>
      <c r="AF18" s="36">
        <f t="shared" ca="1" si="14"/>
        <v>8.0385460000000006E-2</v>
      </c>
      <c r="AG18" s="36">
        <f t="shared" ca="1" si="14"/>
        <v>6.4768519999999996E-2</v>
      </c>
      <c r="AH18" s="36">
        <f t="shared" ca="1" si="14"/>
        <v>6.3677960000000006E-2</v>
      </c>
      <c r="AI18" s="26">
        <f t="shared" ca="1" si="13"/>
        <v>540.197</v>
      </c>
      <c r="AJ18" s="36" t="e">
        <f t="shared" ca="1" si="15"/>
        <v>#N/A</v>
      </c>
      <c r="AK18" s="36" t="e">
        <f t="shared" ca="1" si="15"/>
        <v>#N/A</v>
      </c>
      <c r="AL18" s="36" t="e">
        <f t="shared" ca="1" si="15"/>
        <v>#N/A</v>
      </c>
      <c r="AM18" s="36" t="e">
        <f t="shared" ca="1" si="15"/>
        <v>#N/A</v>
      </c>
      <c r="AN18" s="36" t="e">
        <f t="shared" ca="1" si="15"/>
        <v>#N/A</v>
      </c>
      <c r="AO18" s="36">
        <f t="shared" ca="1" si="15"/>
        <v>4.8777980000000006E-2</v>
      </c>
      <c r="AP18" s="36" t="e">
        <f t="shared" ca="1" si="15"/>
        <v>#N/A</v>
      </c>
      <c r="AQ18" s="36" t="e">
        <f t="shared" ca="1" si="15"/>
        <v>#N/A</v>
      </c>
      <c r="AR18" s="36" t="e">
        <f t="shared" ca="1" si="15"/>
        <v>#N/A</v>
      </c>
      <c r="AS18" s="36">
        <f t="shared" ca="1" si="15"/>
        <v>0.16528825999999999</v>
      </c>
      <c r="AT18" s="36" t="e">
        <f t="shared" ca="1" si="10"/>
        <v>#N/A</v>
      </c>
      <c r="AU18" s="36" t="e">
        <f t="shared" ca="1" si="10"/>
        <v>#N/A</v>
      </c>
      <c r="AV18" s="36" t="e">
        <f t="shared" ca="1" si="10"/>
        <v>#N/A</v>
      </c>
      <c r="AW18" s="36" t="e">
        <f t="shared" ca="1" si="10"/>
        <v>#N/A</v>
      </c>
      <c r="AX18" s="25"/>
      <c r="AY18" s="25"/>
      <c r="AZ18" s="25"/>
      <c r="BA18" s="25"/>
      <c r="BB18" s="25"/>
      <c r="BC18" s="25"/>
      <c r="BD18" s="25"/>
      <c r="BE18" s="25"/>
      <c r="BF18" s="25"/>
      <c r="BG18" s="25"/>
      <c r="BH18" s="25"/>
      <c r="BI18" s="25"/>
    </row>
    <row r="19" spans="1:61" x14ac:dyDescent="0.35">
      <c r="A19" s="23">
        <v>36922</v>
      </c>
      <c r="B19" s="47" t="e">
        <v>#N/A</v>
      </c>
      <c r="C19" s="47">
        <v>4.9939999999999998E-2</v>
      </c>
      <c r="D19" s="47">
        <v>4.8120000000000003E-2</v>
      </c>
      <c r="E19" s="36">
        <v>4.5850000000000002E-2</v>
      </c>
      <c r="F19" s="36">
        <v>4.5720000000000004E-2</v>
      </c>
      <c r="G19" s="36">
        <v>4.7439999999999996E-2</v>
      </c>
      <c r="H19" s="36">
        <v>4.768E-2</v>
      </c>
      <c r="I19" s="36">
        <f t="shared" si="11"/>
        <v>5.4611426771533189E-2</v>
      </c>
      <c r="J19" s="36">
        <f t="shared" si="12"/>
        <v>4.5785383611021357E-2</v>
      </c>
      <c r="K19" s="36">
        <v>5.1139999999999998E-2</v>
      </c>
      <c r="L19" s="36">
        <v>5.5010000000000003E-2</v>
      </c>
      <c r="M19" s="36">
        <v>4.8543649999999994E-2</v>
      </c>
      <c r="N19" s="36">
        <v>5.5682660000000002E-2</v>
      </c>
      <c r="O19" s="36">
        <v>7.9916600000000046E-3</v>
      </c>
      <c r="P19" s="36">
        <v>4.5490609999999994E-2</v>
      </c>
      <c r="Q19" s="36">
        <v>1.1460073333333334E-2</v>
      </c>
      <c r="R19" s="36">
        <v>8.6643200000000031E-3</v>
      </c>
      <c r="S19" s="36">
        <f t="shared" ca="1" si="14"/>
        <v>5.8926949999999999E-2</v>
      </c>
      <c r="T19" s="36">
        <f t="shared" ca="1" si="14"/>
        <v>6.1702969999999996E-2</v>
      </c>
      <c r="U19" s="36">
        <f t="shared" ca="1" si="14"/>
        <v>6.7214530000000008E-2</v>
      </c>
      <c r="V19" s="36">
        <f t="shared" ca="1" si="14"/>
        <v>7.6039759999999998E-2</v>
      </c>
      <c r="W19" s="36">
        <f t="shared" ca="1" si="14"/>
        <v>5.2380009999999998E-2</v>
      </c>
      <c r="X19" s="36">
        <f t="shared" ca="1" si="14"/>
        <v>5.9966209999999999E-2</v>
      </c>
      <c r="Y19" s="36">
        <f t="shared" ca="1" si="14"/>
        <v>6.4731999999999998E-2</v>
      </c>
      <c r="Z19" s="36">
        <f t="shared" ca="1" si="14"/>
        <v>6.4289769999999996E-2</v>
      </c>
      <c r="AA19" s="36">
        <f t="shared" ca="1" si="14"/>
        <v>6.3674320000000006E-2</v>
      </c>
      <c r="AB19" s="36">
        <f t="shared" ca="1" si="14"/>
        <v>0.12508381999999998</v>
      </c>
      <c r="AC19" s="36">
        <f t="shared" ca="1" si="14"/>
        <v>0.12713622999999999</v>
      </c>
      <c r="AD19" s="36">
        <f t="shared" ca="1" si="14"/>
        <v>0.10117327</v>
      </c>
      <c r="AE19" s="36">
        <f t="shared" ca="1" si="14"/>
        <v>6.6023499999999999E-2</v>
      </c>
      <c r="AF19" s="36">
        <f t="shared" ca="1" si="14"/>
        <v>7.6187729999999995E-2</v>
      </c>
      <c r="AG19" s="36">
        <f t="shared" ca="1" si="14"/>
        <v>6.2370840000000004E-2</v>
      </c>
      <c r="AH19" s="36">
        <f t="shared" ca="1" si="14"/>
        <v>5.902781E-2</v>
      </c>
      <c r="AI19" s="26">
        <f t="shared" ca="1" si="13"/>
        <v>546.74699999999996</v>
      </c>
      <c r="AJ19" s="36" t="e">
        <f t="shared" ca="1" si="15"/>
        <v>#N/A</v>
      </c>
      <c r="AK19" s="36" t="e">
        <f t="shared" ca="1" si="15"/>
        <v>#N/A</v>
      </c>
      <c r="AL19" s="36" t="e">
        <f t="shared" ca="1" si="15"/>
        <v>#N/A</v>
      </c>
      <c r="AM19" s="36" t="e">
        <f t="shared" ca="1" si="15"/>
        <v>#N/A</v>
      </c>
      <c r="AN19" s="36" t="e">
        <f t="shared" ca="1" si="15"/>
        <v>#N/A</v>
      </c>
      <c r="AO19" s="36">
        <f t="shared" ca="1" si="15"/>
        <v>4.7853229999999997E-2</v>
      </c>
      <c r="AP19" s="36" t="e">
        <f t="shared" ca="1" si="15"/>
        <v>#N/A</v>
      </c>
      <c r="AQ19" s="36" t="e">
        <f t="shared" ca="1" si="15"/>
        <v>#N/A</v>
      </c>
      <c r="AR19" s="36" t="e">
        <f t="shared" ca="1" si="15"/>
        <v>#N/A</v>
      </c>
      <c r="AS19" s="36">
        <f t="shared" ca="1" si="15"/>
        <v>0.14447019</v>
      </c>
      <c r="AT19" s="36" t="e">
        <f t="shared" ca="1" si="10"/>
        <v>#N/A</v>
      </c>
      <c r="AU19" s="36" t="e">
        <f t="shared" ca="1" si="10"/>
        <v>#N/A</v>
      </c>
      <c r="AV19" s="36" t="e">
        <f t="shared" ca="1" si="10"/>
        <v>#N/A</v>
      </c>
      <c r="AW19" s="36" t="e">
        <f t="shared" ca="1" si="10"/>
        <v>#N/A</v>
      </c>
      <c r="AX19" s="25"/>
      <c r="AY19" s="25"/>
      <c r="AZ19" s="25"/>
      <c r="BA19" s="25"/>
      <c r="BB19" s="25"/>
      <c r="BC19" s="25"/>
      <c r="BD19" s="25"/>
      <c r="BE19" s="25"/>
      <c r="BF19" s="25"/>
      <c r="BG19" s="25"/>
      <c r="BH19" s="25"/>
      <c r="BI19" s="25"/>
    </row>
    <row r="20" spans="1:61" x14ac:dyDescent="0.35">
      <c r="A20" s="23">
        <v>36950</v>
      </c>
      <c r="B20" s="47" t="e">
        <v>#N/A</v>
      </c>
      <c r="C20" s="47">
        <v>4.8590000000000001E-2</v>
      </c>
      <c r="D20" s="47">
        <v>4.6950000000000006E-2</v>
      </c>
      <c r="E20" s="36">
        <v>4.4690000000000001E-2</v>
      </c>
      <c r="F20" s="36">
        <v>4.3899999999999995E-2</v>
      </c>
      <c r="G20" s="36">
        <v>4.6089999999999999E-2</v>
      </c>
      <c r="H20" s="36">
        <v>4.6559999999999997E-2</v>
      </c>
      <c r="I20" s="36">
        <f t="shared" si="11"/>
        <v>5.1365503745604668E-2</v>
      </c>
      <c r="J20" s="36">
        <f t="shared" si="12"/>
        <v>4.5030220269792309E-2</v>
      </c>
      <c r="K20" s="36">
        <v>4.8959999999999997E-2</v>
      </c>
      <c r="L20" s="36">
        <v>5.314E-2</v>
      </c>
      <c r="M20" s="36">
        <v>4.6713500000000005E-2</v>
      </c>
      <c r="N20" s="36">
        <v>5.4412200000000001E-2</v>
      </c>
      <c r="O20" s="36">
        <v>8.447779999999995E-3</v>
      </c>
      <c r="P20" s="36">
        <v>5.0627519999999988E-2</v>
      </c>
      <c r="Q20" s="36">
        <v>1.2134113333333335E-2</v>
      </c>
      <c r="R20" s="36">
        <v>9.7199799999999961E-3</v>
      </c>
      <c r="S20" s="36">
        <f t="shared" ca="1" si="14"/>
        <v>5.800433E-2</v>
      </c>
      <c r="T20" s="36">
        <f t="shared" ca="1" si="14"/>
        <v>6.0048820000000003E-2</v>
      </c>
      <c r="U20" s="36">
        <f t="shared" ca="1" si="14"/>
        <v>6.6326579999999996E-2</v>
      </c>
      <c r="V20" s="36">
        <f t="shared" ca="1" si="14"/>
        <v>7.5028750000000005E-2</v>
      </c>
      <c r="W20" s="36">
        <f t="shared" ca="1" si="14"/>
        <v>5.0684259999999995E-2</v>
      </c>
      <c r="X20" s="36">
        <f t="shared" ca="1" si="14"/>
        <v>5.9554059999999999E-2</v>
      </c>
      <c r="Y20" s="36">
        <f t="shared" ca="1" si="14"/>
        <v>6.4284019999999997E-2</v>
      </c>
      <c r="Z20" s="36">
        <f t="shared" ca="1" si="14"/>
        <v>6.3630190000000003E-2</v>
      </c>
      <c r="AA20" s="36">
        <f t="shared" ca="1" si="14"/>
        <v>6.2859979999999996E-2</v>
      </c>
      <c r="AB20" s="36">
        <f t="shared" ca="1" si="14"/>
        <v>0.12270757</v>
      </c>
      <c r="AC20" s="36">
        <f t="shared" ca="1" si="14"/>
        <v>0.12394303000000001</v>
      </c>
      <c r="AD20" s="36">
        <f t="shared" ca="1" si="14"/>
        <v>0.10503971999999999</v>
      </c>
      <c r="AE20" s="36">
        <f t="shared" ca="1" si="14"/>
        <v>6.4769560000000004E-2</v>
      </c>
      <c r="AF20" s="36">
        <f t="shared" ca="1" si="14"/>
        <v>7.6157299999999997E-2</v>
      </c>
      <c r="AG20" s="36">
        <f t="shared" ca="1" si="14"/>
        <v>6.1220049999999998E-2</v>
      </c>
      <c r="AH20" s="36">
        <f t="shared" ca="1" si="14"/>
        <v>5.7245330000000004E-2</v>
      </c>
      <c r="AI20" s="26">
        <f t="shared" ca="1" si="13"/>
        <v>548.83199999999999</v>
      </c>
      <c r="AJ20" s="36" t="e">
        <f t="shared" ca="1" si="15"/>
        <v>#N/A</v>
      </c>
      <c r="AK20" s="36" t="e">
        <f t="shared" ca="1" si="15"/>
        <v>#N/A</v>
      </c>
      <c r="AL20" s="36" t="e">
        <f t="shared" ca="1" si="15"/>
        <v>#N/A</v>
      </c>
      <c r="AM20" s="36" t="e">
        <f t="shared" ca="1" si="15"/>
        <v>#N/A</v>
      </c>
      <c r="AN20" s="36" t="e">
        <f t="shared" ca="1" si="15"/>
        <v>#N/A</v>
      </c>
      <c r="AO20" s="36">
        <f t="shared" ca="1" si="15"/>
        <v>4.777882E-2</v>
      </c>
      <c r="AP20" s="36" t="e">
        <f t="shared" ca="1" si="15"/>
        <v>#N/A</v>
      </c>
      <c r="AQ20" s="36" t="e">
        <f t="shared" ca="1" si="15"/>
        <v>#N/A</v>
      </c>
      <c r="AR20" s="36" t="e">
        <f t="shared" ca="1" si="15"/>
        <v>#N/A</v>
      </c>
      <c r="AS20" s="36">
        <f t="shared" ca="1" si="15"/>
        <v>0.14587687000000002</v>
      </c>
      <c r="AT20" s="36" t="e">
        <f t="shared" ca="1" si="10"/>
        <v>#N/A</v>
      </c>
      <c r="AU20" s="36" t="e">
        <f t="shared" ca="1" si="10"/>
        <v>#N/A</v>
      </c>
      <c r="AV20" s="36" t="e">
        <f t="shared" ca="1" si="10"/>
        <v>#N/A</v>
      </c>
      <c r="AW20" s="36" t="e">
        <f t="shared" ca="1" si="10"/>
        <v>#N/A</v>
      </c>
      <c r="AX20" s="25"/>
      <c r="AY20" s="25"/>
      <c r="AZ20" s="25"/>
      <c r="BA20" s="25"/>
      <c r="BB20" s="25"/>
      <c r="BC20" s="25"/>
      <c r="BD20" s="25"/>
      <c r="BE20" s="25"/>
      <c r="BF20" s="25"/>
      <c r="BG20" s="25"/>
      <c r="BH20" s="25"/>
      <c r="BI20" s="25"/>
    </row>
    <row r="21" spans="1:61" x14ac:dyDescent="0.35">
      <c r="A21" s="23">
        <v>36980</v>
      </c>
      <c r="B21" s="47" t="e">
        <v>#N/A</v>
      </c>
      <c r="C21" s="47">
        <v>4.2859999999999995E-2</v>
      </c>
      <c r="D21" s="47">
        <v>4.1319999999999996E-2</v>
      </c>
      <c r="E21" s="36">
        <v>4.1130000000000007E-2</v>
      </c>
      <c r="F21" s="36">
        <v>4.1799999999999997E-2</v>
      </c>
      <c r="G21" s="36">
        <v>4.4189999999999993E-2</v>
      </c>
      <c r="H21" s="36">
        <v>4.5570000000000006E-2</v>
      </c>
      <c r="I21" s="36">
        <f t="shared" si="11"/>
        <v>5.2782395152882966E-2</v>
      </c>
      <c r="J21" s="36">
        <f t="shared" si="12"/>
        <v>4.8840129208551852E-2</v>
      </c>
      <c r="K21" s="36">
        <v>4.9169999999999998E-2</v>
      </c>
      <c r="L21" s="36">
        <v>5.4440000000000002E-2</v>
      </c>
      <c r="M21" s="36">
        <v>4.492583E-2</v>
      </c>
      <c r="N21" s="36">
        <v>5.521624E-2</v>
      </c>
      <c r="O21" s="36">
        <v>8.4468199999999938E-3</v>
      </c>
      <c r="P21" s="36">
        <v>4.4657639999999998E-2</v>
      </c>
      <c r="Q21" s="36">
        <v>1.2416496666666665E-2</v>
      </c>
      <c r="R21" s="36">
        <v>9.2230599999999913E-3</v>
      </c>
      <c r="S21" s="36">
        <f t="shared" ca="1" si="14"/>
        <v>5.7544570000000003E-2</v>
      </c>
      <c r="T21" s="36">
        <f t="shared" ca="1" si="14"/>
        <v>5.9377019999999996E-2</v>
      </c>
      <c r="U21" s="36">
        <f t="shared" ca="1" si="14"/>
        <v>6.5726060000000003E-2</v>
      </c>
      <c r="V21" s="36">
        <f t="shared" ca="1" si="14"/>
        <v>7.4231169999999999E-2</v>
      </c>
      <c r="W21" s="36">
        <f t="shared" ca="1" si="14"/>
        <v>4.8338070000000004E-2</v>
      </c>
      <c r="X21" s="36">
        <f t="shared" ca="1" si="14"/>
        <v>5.7712820000000005E-2</v>
      </c>
      <c r="Y21" s="36">
        <f t="shared" ca="1" si="14"/>
        <v>6.43146E-2</v>
      </c>
      <c r="Z21" s="36">
        <f t="shared" ca="1" si="14"/>
        <v>6.3920030000000003E-2</v>
      </c>
      <c r="AA21" s="36">
        <f t="shared" ca="1" si="14"/>
        <v>6.3663059999999994E-2</v>
      </c>
      <c r="AB21" s="36">
        <f t="shared" ca="1" si="14"/>
        <v>0.12541691999999999</v>
      </c>
      <c r="AC21" s="36">
        <f t="shared" ca="1" si="14"/>
        <v>0.12755216999999999</v>
      </c>
      <c r="AD21" s="36">
        <f t="shared" ca="1" si="14"/>
        <v>9.9873879999999998E-2</v>
      </c>
      <c r="AE21" s="36">
        <f t="shared" ca="1" si="14"/>
        <v>6.3847459999999995E-2</v>
      </c>
      <c r="AF21" s="36">
        <f t="shared" ca="1" si="14"/>
        <v>7.6554140000000007E-2</v>
      </c>
      <c r="AG21" s="36">
        <f t="shared" ca="1" si="14"/>
        <v>6.1521939999999997E-2</v>
      </c>
      <c r="AH21" s="36">
        <f t="shared" ca="1" si="14"/>
        <v>5.6450159999999999E-2</v>
      </c>
      <c r="AI21" s="26">
        <f t="shared" ca="1" si="13"/>
        <v>548.83199999999999</v>
      </c>
      <c r="AJ21" s="36" t="e">
        <f t="shared" ca="1" si="15"/>
        <v>#N/A</v>
      </c>
      <c r="AK21" s="36" t="e">
        <f t="shared" ca="1" si="15"/>
        <v>#N/A</v>
      </c>
      <c r="AL21" s="36" t="e">
        <f t="shared" ca="1" si="15"/>
        <v>#N/A</v>
      </c>
      <c r="AM21" s="36" t="e">
        <f t="shared" ca="1" si="15"/>
        <v>#N/A</v>
      </c>
      <c r="AN21" s="36" t="e">
        <f t="shared" ca="1" si="15"/>
        <v>#N/A</v>
      </c>
      <c r="AO21" s="36">
        <f t="shared" ca="1" si="15"/>
        <v>4.6295130000000004E-2</v>
      </c>
      <c r="AP21" s="36" t="e">
        <f t="shared" ca="1" si="15"/>
        <v>#N/A</v>
      </c>
      <c r="AQ21" s="36" t="e">
        <f t="shared" ca="1" si="15"/>
        <v>#N/A</v>
      </c>
      <c r="AR21" s="36" t="e">
        <f t="shared" ca="1" si="15"/>
        <v>#N/A</v>
      </c>
      <c r="AS21" s="36">
        <f t="shared" ca="1" si="15"/>
        <v>0.15978794000000002</v>
      </c>
      <c r="AT21" s="36" t="e">
        <f t="shared" ca="1" si="10"/>
        <v>#N/A</v>
      </c>
      <c r="AU21" s="36" t="e">
        <f t="shared" ca="1" si="10"/>
        <v>#N/A</v>
      </c>
      <c r="AV21" s="36" t="e">
        <f t="shared" ca="1" si="10"/>
        <v>#N/A</v>
      </c>
      <c r="AW21" s="36" t="e">
        <f t="shared" ca="1" si="10"/>
        <v>#N/A</v>
      </c>
      <c r="AX21" s="25"/>
      <c r="AY21" s="25"/>
      <c r="AZ21" s="25"/>
      <c r="BA21" s="25"/>
      <c r="BB21" s="25"/>
      <c r="BC21" s="25"/>
      <c r="BD21" s="25"/>
      <c r="BE21" s="25"/>
      <c r="BF21" s="25"/>
      <c r="BG21" s="25"/>
      <c r="BH21" s="25"/>
      <c r="BI21" s="25"/>
    </row>
    <row r="22" spans="1:61" x14ac:dyDescent="0.35">
      <c r="A22" s="23">
        <v>37011</v>
      </c>
      <c r="B22" s="47" t="e">
        <v>#N/A</v>
      </c>
      <c r="C22" s="47">
        <v>3.8830000000000003E-2</v>
      </c>
      <c r="D22" s="47">
        <v>3.952E-2</v>
      </c>
      <c r="E22" s="36">
        <v>3.9220000000000005E-2</v>
      </c>
      <c r="F22" s="36">
        <v>4.2759999999999999E-2</v>
      </c>
      <c r="G22" s="36">
        <v>4.6300000000000001E-2</v>
      </c>
      <c r="H22" s="36">
        <v>4.8860000000000001E-2</v>
      </c>
      <c r="I22" s="36">
        <f t="shared" si="11"/>
        <v>5.7919478672082025E-2</v>
      </c>
      <c r="J22" s="36">
        <f t="shared" si="12"/>
        <v>5.1905865589368272E-2</v>
      </c>
      <c r="K22" s="36">
        <v>5.3380000000000004E-2</v>
      </c>
      <c r="L22" s="36">
        <v>5.7880000000000001E-2</v>
      </c>
      <c r="M22" s="36">
        <v>4.6694300000000001E-2</v>
      </c>
      <c r="N22" s="36">
        <v>5.824377E-2</v>
      </c>
      <c r="O22" s="36">
        <v>8.01346E-3</v>
      </c>
      <c r="P22" s="36">
        <v>4.0142880000000006E-2</v>
      </c>
      <c r="Q22" s="36">
        <v>1.1252999999999985E-2</v>
      </c>
      <c r="R22" s="36">
        <v>8.3772299999999994E-3</v>
      </c>
      <c r="S22" s="36">
        <f t="shared" ca="1" si="14"/>
        <v>5.9131660000000003E-2</v>
      </c>
      <c r="T22" s="36">
        <f t="shared" ca="1" si="14"/>
        <v>6.0631079999999997E-2</v>
      </c>
      <c r="U22" s="36">
        <f t="shared" ca="1" si="14"/>
        <v>6.6985679999999992E-2</v>
      </c>
      <c r="V22" s="36">
        <f t="shared" ca="1" si="14"/>
        <v>7.5263179999999999E-2</v>
      </c>
      <c r="W22" s="36">
        <f t="shared" ca="1" si="14"/>
        <v>4.8215769999999998E-2</v>
      </c>
      <c r="X22" s="36">
        <f t="shared" ca="1" si="14"/>
        <v>5.7809319999999997E-2</v>
      </c>
      <c r="Y22" s="36">
        <f t="shared" ca="1" si="14"/>
        <v>6.6045909999999999E-2</v>
      </c>
      <c r="Z22" s="36">
        <f t="shared" ca="1" si="14"/>
        <v>6.6026000000000001E-2</v>
      </c>
      <c r="AA22" s="36">
        <f t="shared" ca="1" si="14"/>
        <v>6.625723E-2</v>
      </c>
      <c r="AB22" s="36">
        <f t="shared" ca="1" si="14"/>
        <v>0.12955749</v>
      </c>
      <c r="AC22" s="36">
        <f t="shared" ca="1" si="14"/>
        <v>0.13192435</v>
      </c>
      <c r="AD22" s="36">
        <f t="shared" ca="1" si="14"/>
        <v>9.8386650000000006E-2</v>
      </c>
      <c r="AE22" s="36">
        <f t="shared" ca="1" si="14"/>
        <v>6.4881080000000008E-2</v>
      </c>
      <c r="AF22" s="36">
        <f t="shared" ca="1" si="14"/>
        <v>7.8154609999999999E-2</v>
      </c>
      <c r="AG22" s="36">
        <f t="shared" ca="1" si="14"/>
        <v>6.2819570000000005E-2</v>
      </c>
      <c r="AH22" s="36">
        <f t="shared" ca="1" si="14"/>
        <v>5.7222299999999997E-2</v>
      </c>
      <c r="AI22" s="26">
        <f t="shared" ca="1" si="13"/>
        <v>553.76700000000005</v>
      </c>
      <c r="AJ22" s="36" t="e">
        <f t="shared" ca="1" si="15"/>
        <v>#N/A</v>
      </c>
      <c r="AK22" s="36" t="e">
        <f t="shared" ca="1" si="15"/>
        <v>#N/A</v>
      </c>
      <c r="AL22" s="36" t="e">
        <f t="shared" ca="1" si="15"/>
        <v>#N/A</v>
      </c>
      <c r="AM22" s="36" t="e">
        <f t="shared" ca="1" si="15"/>
        <v>#N/A</v>
      </c>
      <c r="AN22" s="36" t="e">
        <f t="shared" ca="1" si="15"/>
        <v>#N/A</v>
      </c>
      <c r="AO22" s="36">
        <f t="shared" ca="1" si="15"/>
        <v>5.0204579999999999E-2</v>
      </c>
      <c r="AP22" s="36" t="e">
        <f t="shared" ca="1" si="15"/>
        <v>#N/A</v>
      </c>
      <c r="AQ22" s="36" t="e">
        <f t="shared" ca="1" si="15"/>
        <v>#N/A</v>
      </c>
      <c r="AR22" s="36" t="e">
        <f t="shared" ca="1" si="15"/>
        <v>#N/A</v>
      </c>
      <c r="AS22" s="36">
        <f t="shared" ca="1" si="15"/>
        <v>0.16428937000000002</v>
      </c>
      <c r="AT22" s="36" t="e">
        <f t="shared" ca="1" si="10"/>
        <v>#N/A</v>
      </c>
      <c r="AU22" s="36" t="e">
        <f t="shared" ca="1" si="10"/>
        <v>#N/A</v>
      </c>
      <c r="AV22" s="36" t="e">
        <f t="shared" ca="1" si="10"/>
        <v>#N/A</v>
      </c>
      <c r="AW22" s="36" t="e">
        <f t="shared" ca="1" si="10"/>
        <v>#N/A</v>
      </c>
      <c r="AX22" s="25"/>
      <c r="AY22" s="25"/>
      <c r="AZ22" s="25"/>
      <c r="BA22" s="25"/>
      <c r="BB22" s="25"/>
      <c r="BC22" s="25"/>
      <c r="BD22" s="25"/>
      <c r="BE22" s="25"/>
      <c r="BF22" s="25"/>
      <c r="BG22" s="25"/>
      <c r="BH22" s="25"/>
      <c r="BI22" s="25"/>
    </row>
    <row r="23" spans="1:61" x14ac:dyDescent="0.35">
      <c r="A23" s="23">
        <v>37042</v>
      </c>
      <c r="B23" s="47" t="e">
        <v>#N/A</v>
      </c>
      <c r="C23" s="47">
        <v>3.6159999999999998E-2</v>
      </c>
      <c r="D23" s="47">
        <v>3.5650000000000001E-2</v>
      </c>
      <c r="E23" s="36">
        <v>3.5650000000000001E-2</v>
      </c>
      <c r="F23" s="36">
        <v>4.1880000000000001E-2</v>
      </c>
      <c r="G23" s="36">
        <v>4.5890000000000007E-2</v>
      </c>
      <c r="H23" s="36">
        <v>4.9139999999999996E-2</v>
      </c>
      <c r="I23" s="36">
        <f t="shared" si="11"/>
        <v>5.8500787406828181E-2</v>
      </c>
      <c r="J23" s="36">
        <f t="shared" si="12"/>
        <v>5.2049709085681295E-2</v>
      </c>
      <c r="K23" s="36">
        <v>5.3810000000000004E-2</v>
      </c>
      <c r="L23" s="36">
        <v>5.7529999999999998E-2</v>
      </c>
      <c r="M23" s="36">
        <v>4.6479290000000006E-2</v>
      </c>
      <c r="N23" s="36">
        <v>5.8678290000000001E-2</v>
      </c>
      <c r="O23" s="36">
        <v>7.7347399999999969E-3</v>
      </c>
      <c r="P23" s="36">
        <v>3.671768999999999E-2</v>
      </c>
      <c r="Q23" s="36">
        <v>1.1596590000000004E-2</v>
      </c>
      <c r="R23" s="36">
        <v>8.8830300000000001E-3</v>
      </c>
      <c r="S23" s="36">
        <f t="shared" ca="1" si="14"/>
        <v>5.892551E-2</v>
      </c>
      <c r="T23" s="36">
        <f t="shared" ca="1" si="14"/>
        <v>6.0253940000000006E-2</v>
      </c>
      <c r="U23" s="36">
        <f t="shared" ca="1" si="14"/>
        <v>6.6184370000000006E-2</v>
      </c>
      <c r="V23" s="36">
        <f t="shared" ca="1" si="14"/>
        <v>7.4263490000000001E-2</v>
      </c>
      <c r="W23" s="36">
        <f t="shared" ca="1" si="14"/>
        <v>4.7355140000000004E-2</v>
      </c>
      <c r="X23" s="36">
        <f t="shared" ca="1" si="14"/>
        <v>5.828639E-2</v>
      </c>
      <c r="Y23" s="36">
        <f t="shared" ca="1" si="14"/>
        <v>6.4970239999999999E-2</v>
      </c>
      <c r="Z23" s="36">
        <f t="shared" ca="1" si="14"/>
        <v>6.6294839999999994E-2</v>
      </c>
      <c r="AA23" s="36">
        <f t="shared" ca="1" si="14"/>
        <v>6.6413029999999998E-2</v>
      </c>
      <c r="AB23" s="36">
        <f t="shared" ca="1" si="14"/>
        <v>0.12158654000000001</v>
      </c>
      <c r="AC23" s="36">
        <f t="shared" ca="1" si="14"/>
        <v>0.1238489</v>
      </c>
      <c r="AD23" s="36">
        <f t="shared" ca="1" si="14"/>
        <v>9.5395979999999991E-2</v>
      </c>
      <c r="AE23" s="36">
        <f t="shared" ca="1" si="14"/>
        <v>6.4338409999999999E-2</v>
      </c>
      <c r="AF23" s="36">
        <f t="shared" ca="1" si="14"/>
        <v>7.7306990000000006E-2</v>
      </c>
      <c r="AG23" s="36">
        <f t="shared" ca="1" si="14"/>
        <v>6.3182489999999994E-2</v>
      </c>
      <c r="AH23" s="36">
        <f t="shared" ca="1" si="14"/>
        <v>5.6280029999999995E-2</v>
      </c>
      <c r="AI23" s="26">
        <f t="shared" ca="1" si="13"/>
        <v>555.91300000000001</v>
      </c>
      <c r="AJ23" s="36" t="e">
        <f t="shared" ca="1" si="15"/>
        <v>#N/A</v>
      </c>
      <c r="AK23" s="36" t="e">
        <f t="shared" ca="1" si="15"/>
        <v>#N/A</v>
      </c>
      <c r="AL23" s="36" t="e">
        <f t="shared" ca="1" si="15"/>
        <v>#N/A</v>
      </c>
      <c r="AM23" s="36" t="e">
        <f t="shared" ca="1" si="15"/>
        <v>#N/A</v>
      </c>
      <c r="AN23" s="36" t="e">
        <f t="shared" ca="1" si="15"/>
        <v>#N/A</v>
      </c>
      <c r="AO23" s="36">
        <f t="shared" ca="1" si="15"/>
        <v>4.9626869999999997E-2</v>
      </c>
      <c r="AP23" s="36" t="e">
        <f t="shared" ca="1" si="15"/>
        <v>#N/A</v>
      </c>
      <c r="AQ23" s="36" t="e">
        <f t="shared" ca="1" si="15"/>
        <v>#N/A</v>
      </c>
      <c r="AR23" s="36" t="e">
        <f t="shared" ca="1" si="15"/>
        <v>#N/A</v>
      </c>
      <c r="AS23" s="36">
        <f t="shared" ca="1" si="15"/>
        <v>0.15313304999999999</v>
      </c>
      <c r="AT23" s="36" t="e">
        <f t="shared" ca="1" si="10"/>
        <v>#N/A</v>
      </c>
      <c r="AU23" s="36" t="e">
        <f t="shared" ca="1" si="10"/>
        <v>#N/A</v>
      </c>
      <c r="AV23" s="36" t="e">
        <f t="shared" ca="1" si="10"/>
        <v>#N/A</v>
      </c>
      <c r="AW23" s="36" t="e">
        <f t="shared" ca="1" si="10"/>
        <v>#N/A</v>
      </c>
      <c r="AX23" s="25"/>
      <c r="AY23" s="25"/>
      <c r="AZ23" s="25"/>
      <c r="BA23" s="25"/>
      <c r="BB23" s="25"/>
      <c r="BC23" s="25"/>
      <c r="BD23" s="25"/>
      <c r="BE23" s="25"/>
      <c r="BF23" s="25"/>
      <c r="BG23" s="25"/>
      <c r="BH23" s="25"/>
      <c r="BI23" s="25"/>
    </row>
    <row r="24" spans="1:61" x14ac:dyDescent="0.35">
      <c r="A24" s="23">
        <v>37071</v>
      </c>
      <c r="B24" s="47" t="e">
        <v>#N/A</v>
      </c>
      <c r="C24" s="47">
        <v>3.6560000000000002E-2</v>
      </c>
      <c r="D24" s="47">
        <v>3.6479999999999999E-2</v>
      </c>
      <c r="E24" s="36">
        <v>3.6339999999999997E-2</v>
      </c>
      <c r="F24" s="36">
        <v>4.2419999999999999E-2</v>
      </c>
      <c r="G24" s="36">
        <v>4.5929999999999999E-2</v>
      </c>
      <c r="H24" s="36">
        <v>4.9500000000000002E-2</v>
      </c>
      <c r="I24" s="36">
        <f t="shared" si="11"/>
        <v>5.876033768461153E-2</v>
      </c>
      <c r="J24" s="36">
        <f t="shared" si="12"/>
        <v>5.1802182547581843E-2</v>
      </c>
      <c r="K24" s="36">
        <v>5.4120000000000001E-2</v>
      </c>
      <c r="L24" s="36">
        <v>5.7590000000000002E-2</v>
      </c>
      <c r="M24" s="36">
        <v>4.672627E-2</v>
      </c>
      <c r="N24" s="36">
        <v>5.8345330000000001E-2</v>
      </c>
      <c r="O24" s="36">
        <v>7.8555399999999942E-3</v>
      </c>
      <c r="P24" s="36">
        <v>3.9359539999999998E-2</v>
      </c>
      <c r="Q24" s="36">
        <v>1.1631580000000002E-2</v>
      </c>
      <c r="R24" s="36">
        <v>8.6108699999999927E-3</v>
      </c>
      <c r="S24" s="36">
        <f t="shared" ca="1" si="14"/>
        <v>5.9441470000000003E-2</v>
      </c>
      <c r="T24" s="36">
        <f t="shared" ca="1" si="14"/>
        <v>6.0526509999999999E-2</v>
      </c>
      <c r="U24" s="36">
        <f t="shared" ca="1" si="14"/>
        <v>6.6448950000000007E-2</v>
      </c>
      <c r="V24" s="36">
        <f t="shared" ca="1" si="14"/>
        <v>7.4023720000000001E-2</v>
      </c>
      <c r="W24" s="36">
        <f t="shared" ca="1" si="14"/>
        <v>4.7833920000000002E-2</v>
      </c>
      <c r="X24" s="36">
        <f t="shared" ca="1" si="14"/>
        <v>5.8704650000000004E-2</v>
      </c>
      <c r="Y24" s="36">
        <f t="shared" ca="1" si="14"/>
        <v>6.5342170000000005E-2</v>
      </c>
      <c r="Z24" s="36">
        <f t="shared" ca="1" si="14"/>
        <v>6.6897990000000004E-2</v>
      </c>
      <c r="AA24" s="36">
        <f t="shared" ca="1" si="14"/>
        <v>6.6200869999999995E-2</v>
      </c>
      <c r="AB24" s="36">
        <f t="shared" ca="1" si="14"/>
        <v>0.12709746</v>
      </c>
      <c r="AC24" s="36">
        <f t="shared" ca="1" si="14"/>
        <v>0.13000310000000001</v>
      </c>
      <c r="AD24" s="36">
        <f t="shared" ca="1" si="14"/>
        <v>9.7704869999999999E-2</v>
      </c>
      <c r="AE24" s="36">
        <f t="shared" ca="1" si="14"/>
        <v>6.4633620000000003E-2</v>
      </c>
      <c r="AF24" s="36">
        <f t="shared" ca="1" si="14"/>
        <v>7.7126799999999995E-2</v>
      </c>
      <c r="AG24" s="36">
        <f t="shared" ca="1" si="14"/>
        <v>6.4699640000000003E-2</v>
      </c>
      <c r="AH24" s="36">
        <f t="shared" ca="1" si="14"/>
        <v>5.6719819999999997E-2</v>
      </c>
      <c r="AI24" s="26">
        <f t="shared" ca="1" si="13"/>
        <v>555.91300000000001</v>
      </c>
      <c r="AJ24" s="36" t="e">
        <f t="shared" ca="1" si="15"/>
        <v>#N/A</v>
      </c>
      <c r="AK24" s="36" t="e">
        <f t="shared" ca="1" si="15"/>
        <v>#N/A</v>
      </c>
      <c r="AL24" s="36" t="e">
        <f t="shared" ca="1" si="15"/>
        <v>#N/A</v>
      </c>
      <c r="AM24" s="36" t="e">
        <f t="shared" ca="1" si="15"/>
        <v>#N/A</v>
      </c>
      <c r="AN24" s="36" t="e">
        <f t="shared" ca="1" si="15"/>
        <v>#N/A</v>
      </c>
      <c r="AO24" s="36">
        <f t="shared" ca="1" si="15"/>
        <v>4.8624099999999996E-2</v>
      </c>
      <c r="AP24" s="36" t="e">
        <f t="shared" ca="1" si="15"/>
        <v>#N/A</v>
      </c>
      <c r="AQ24" s="36" t="e">
        <f t="shared" ca="1" si="15"/>
        <v>#N/A</v>
      </c>
      <c r="AR24" s="36" t="e">
        <f t="shared" ca="1" si="15"/>
        <v>#N/A</v>
      </c>
      <c r="AS24" s="36">
        <f t="shared" ca="1" si="15"/>
        <v>0.16262821999999999</v>
      </c>
      <c r="AT24" s="36" t="e">
        <f t="shared" ca="1" si="10"/>
        <v>#N/A</v>
      </c>
      <c r="AU24" s="36" t="e">
        <f t="shared" ca="1" si="10"/>
        <v>#N/A</v>
      </c>
      <c r="AV24" s="36" t="e">
        <f t="shared" ca="1" si="10"/>
        <v>#N/A</v>
      </c>
      <c r="AW24" s="36" t="e">
        <f t="shared" ca="1" si="10"/>
        <v>#N/A</v>
      </c>
      <c r="AX24" s="25"/>
      <c r="AY24" s="25"/>
      <c r="AZ24" s="25"/>
      <c r="BA24" s="25"/>
      <c r="BB24" s="25"/>
      <c r="BC24" s="25"/>
      <c r="BD24" s="25"/>
      <c r="BE24" s="25"/>
      <c r="BF24" s="25"/>
      <c r="BG24" s="25"/>
      <c r="BH24" s="25"/>
      <c r="BI24" s="25"/>
    </row>
    <row r="25" spans="1:61" x14ac:dyDescent="0.35">
      <c r="A25" s="23">
        <v>37103</v>
      </c>
      <c r="B25" s="47" t="e">
        <v>#N/A</v>
      </c>
      <c r="C25" s="47">
        <v>3.524E-2</v>
      </c>
      <c r="D25" s="47">
        <v>3.4599999999999999E-2</v>
      </c>
      <c r="E25" s="36">
        <v>3.4200000000000001E-2</v>
      </c>
      <c r="F25" s="36">
        <v>3.7970000000000004E-2</v>
      </c>
      <c r="G25" s="36">
        <v>4.095E-2</v>
      </c>
      <c r="H25" s="36">
        <v>4.5259999999999995E-2</v>
      </c>
      <c r="I25" s="36">
        <f t="shared" si="11"/>
        <v>5.5846671258825697E-2</v>
      </c>
      <c r="J25" s="36">
        <f t="shared" si="12"/>
        <v>5.0625658327319023E-2</v>
      </c>
      <c r="K25" s="36">
        <v>5.0540000000000002E-2</v>
      </c>
      <c r="L25" s="36">
        <v>5.5220000000000005E-2</v>
      </c>
      <c r="M25" s="36">
        <v>4.2104090000000004E-2</v>
      </c>
      <c r="N25" s="36">
        <v>5.5266740000000002E-2</v>
      </c>
      <c r="O25" s="36">
        <v>7.8229800000000002E-3</v>
      </c>
      <c r="P25" s="36">
        <v>4.0290719999999995E-2</v>
      </c>
      <c r="Q25" s="36">
        <v>1.1879590000000002E-2</v>
      </c>
      <c r="R25" s="36">
        <v>7.8697199999999967E-3</v>
      </c>
      <c r="S25" s="36">
        <f t="shared" ca="1" si="14"/>
        <v>5.5672569999999998E-2</v>
      </c>
      <c r="T25" s="36">
        <f t="shared" ca="1" si="14"/>
        <v>5.5980220000000004E-2</v>
      </c>
      <c r="U25" s="36">
        <f t="shared" ca="1" si="14"/>
        <v>6.2094829999999997E-2</v>
      </c>
      <c r="V25" s="36">
        <f t="shared" ca="1" si="14"/>
        <v>7.0111210000000007E-2</v>
      </c>
      <c r="W25" s="36">
        <f t="shared" ca="1" si="14"/>
        <v>4.3183160000000005E-2</v>
      </c>
      <c r="X25" s="36">
        <f t="shared" ca="1" si="14"/>
        <v>5.5383750000000002E-2</v>
      </c>
      <c r="Y25" s="36">
        <f t="shared" ca="1" si="14"/>
        <v>6.2423859999999998E-2</v>
      </c>
      <c r="Z25" s="36">
        <f t="shared" ca="1" si="14"/>
        <v>6.3093479999999993E-2</v>
      </c>
      <c r="AA25" s="36">
        <f t="shared" ca="1" si="14"/>
        <v>6.3089720000000002E-2</v>
      </c>
      <c r="AB25" s="36">
        <f t="shared" ca="1" si="14"/>
        <v>0.12399225</v>
      </c>
      <c r="AC25" s="36">
        <f t="shared" ca="1" si="14"/>
        <v>0.12661233999999999</v>
      </c>
      <c r="AD25" s="36">
        <f t="shared" ca="1" si="14"/>
        <v>9.5557459999999997E-2</v>
      </c>
      <c r="AE25" s="36">
        <f t="shared" ca="1" si="14"/>
        <v>5.9967740000000005E-2</v>
      </c>
      <c r="AF25" s="36">
        <f t="shared" ca="1" si="14"/>
        <v>7.3792010000000005E-2</v>
      </c>
      <c r="AG25" s="36">
        <f t="shared" ca="1" si="14"/>
        <v>6.0420210000000002E-2</v>
      </c>
      <c r="AH25" s="36">
        <f t="shared" ca="1" si="14"/>
        <v>5.2490810000000006E-2</v>
      </c>
      <c r="AI25" s="26">
        <f t="shared" ca="1" si="13"/>
        <v>559.36800000000005</v>
      </c>
      <c r="AJ25" s="36" t="e">
        <f t="shared" ca="1" si="15"/>
        <v>#N/A</v>
      </c>
      <c r="AK25" s="36" t="e">
        <f t="shared" ca="1" si="15"/>
        <v>#N/A</v>
      </c>
      <c r="AL25" s="36" t="e">
        <f t="shared" ca="1" si="15"/>
        <v>#N/A</v>
      </c>
      <c r="AM25" s="36" t="e">
        <f t="shared" ca="1" si="15"/>
        <v>#N/A</v>
      </c>
      <c r="AN25" s="36" t="e">
        <f t="shared" ca="1" si="15"/>
        <v>#N/A</v>
      </c>
      <c r="AO25" s="36">
        <f t="shared" ca="1" si="15"/>
        <v>4.6778469999999996E-2</v>
      </c>
      <c r="AP25" s="36" t="e">
        <f t="shared" ca="1" si="15"/>
        <v>#N/A</v>
      </c>
      <c r="AQ25" s="36" t="e">
        <f t="shared" ca="1" si="15"/>
        <v>#N/A</v>
      </c>
      <c r="AR25" s="36" t="e">
        <f t="shared" ca="1" si="15"/>
        <v>#N/A</v>
      </c>
      <c r="AS25" s="36">
        <f t="shared" ca="1" si="15"/>
        <v>0.16028835999999999</v>
      </c>
      <c r="AT25" s="36" t="e">
        <f t="shared" ca="1" si="10"/>
        <v>#N/A</v>
      </c>
      <c r="AU25" s="36" t="e">
        <f t="shared" ca="1" si="10"/>
        <v>#N/A</v>
      </c>
      <c r="AV25" s="36" t="e">
        <f t="shared" ca="1" si="10"/>
        <v>#N/A</v>
      </c>
      <c r="AW25" s="36" t="e">
        <f t="shared" ca="1" si="10"/>
        <v>#N/A</v>
      </c>
      <c r="AX25" s="25"/>
      <c r="AY25" s="25"/>
      <c r="AZ25" s="25"/>
      <c r="BA25" s="25"/>
      <c r="BB25" s="25"/>
      <c r="BC25" s="25"/>
      <c r="BD25" s="25"/>
      <c r="BE25" s="25"/>
      <c r="BF25" s="25"/>
      <c r="BG25" s="25"/>
      <c r="BH25" s="25"/>
      <c r="BI25" s="25"/>
    </row>
    <row r="26" spans="1:61" x14ac:dyDescent="0.35">
      <c r="A26" s="23">
        <v>37134</v>
      </c>
      <c r="B26" s="47">
        <v>3.3889999999999997E-2</v>
      </c>
      <c r="C26" s="47">
        <v>3.3669999999999999E-2</v>
      </c>
      <c r="D26" s="47">
        <v>3.2910000000000002E-2</v>
      </c>
      <c r="E26" s="36" t="e">
        <v>#N/A</v>
      </c>
      <c r="F26" s="36">
        <v>3.6290000000000003E-2</v>
      </c>
      <c r="G26" s="36">
        <v>3.9940000000000003E-2</v>
      </c>
      <c r="H26" s="36">
        <v>4.3799999999999999E-2</v>
      </c>
      <c r="I26" s="36">
        <f t="shared" si="11"/>
        <v>5.2859573098294366E-2</v>
      </c>
      <c r="J26" s="36">
        <f t="shared" si="12"/>
        <v>4.7628130768525345E-2</v>
      </c>
      <c r="K26" s="36">
        <v>4.8320000000000002E-2</v>
      </c>
      <c r="L26" s="36">
        <v>5.3680000000000005E-2</v>
      </c>
      <c r="M26" s="36">
        <v>4.0698379999999999E-2</v>
      </c>
      <c r="N26" s="36">
        <v>5.3710870000000001E-2</v>
      </c>
      <c r="O26" s="36">
        <v>7.9995899999999939E-3</v>
      </c>
      <c r="P26" s="36">
        <v>3.7999719999999994E-2</v>
      </c>
      <c r="Q26" s="36" t="e">
        <v>#N/A</v>
      </c>
      <c r="R26" s="36">
        <v>8.0304599999999893E-3</v>
      </c>
      <c r="S26" s="36">
        <f t="shared" ref="S26:AH35" ca="1" si="16">IFERROR(VLOOKUP($A26,INDIRECT("US!"&amp;S$3&amp;":"&amp;S$4),3,0)/100,NA())</f>
        <v>5.4406259999999998E-2</v>
      </c>
      <c r="T26" s="36">
        <f t="shared" ca="1" si="16"/>
        <v>5.4447080000000002E-2</v>
      </c>
      <c r="U26" s="36">
        <f t="shared" ca="1" si="16"/>
        <v>6.0336730000000005E-2</v>
      </c>
      <c r="V26" s="36">
        <f t="shared" ca="1" si="16"/>
        <v>6.9132670000000007E-2</v>
      </c>
      <c r="W26" s="36">
        <f t="shared" ca="1" si="16"/>
        <v>4.1704049999999999E-2</v>
      </c>
      <c r="X26" s="36">
        <f t="shared" ca="1" si="16"/>
        <v>5.4712799999999999E-2</v>
      </c>
      <c r="Y26" s="36">
        <f t="shared" ca="1" si="16"/>
        <v>6.1095990000000003E-2</v>
      </c>
      <c r="Z26" s="36">
        <f t="shared" ca="1" si="16"/>
        <v>6.1721849999999995E-2</v>
      </c>
      <c r="AA26" s="36">
        <f t="shared" ca="1" si="16"/>
        <v>6.1710459999999995E-2</v>
      </c>
      <c r="AB26" s="36">
        <f t="shared" ca="1" si="16"/>
        <v>0.12183171</v>
      </c>
      <c r="AC26" s="36">
        <f t="shared" ca="1" si="16"/>
        <v>0.12446407000000001</v>
      </c>
      <c r="AD26" s="36">
        <f t="shared" ca="1" si="16"/>
        <v>9.1710589999999995E-2</v>
      </c>
      <c r="AE26" s="36">
        <f t="shared" ca="1" si="16"/>
        <v>5.8625220000000006E-2</v>
      </c>
      <c r="AF26" s="36">
        <f t="shared" ca="1" si="16"/>
        <v>7.2466950000000002E-2</v>
      </c>
      <c r="AG26" s="36">
        <f t="shared" ca="1" si="16"/>
        <v>5.856579E-2</v>
      </c>
      <c r="AH26" s="36">
        <f t="shared" ca="1" si="16"/>
        <v>5.046233E-2</v>
      </c>
      <c r="AI26" s="26">
        <f t="shared" ca="1" si="13"/>
        <v>561.18399999999997</v>
      </c>
      <c r="AJ26" s="36" t="e">
        <f t="shared" ref="AJ26:AS35" ca="1" si="17">IFERROR(VLOOKUP($A26,INDIRECT("EU!"&amp;AJ$3&amp;":"&amp;AJ$4),3,0)/100,NA())</f>
        <v>#N/A</v>
      </c>
      <c r="AK26" s="36" t="e">
        <f t="shared" ca="1" si="17"/>
        <v>#N/A</v>
      </c>
      <c r="AL26" s="36" t="e">
        <f t="shared" ca="1" si="17"/>
        <v>#N/A</v>
      </c>
      <c r="AM26" s="36" t="e">
        <f t="shared" ca="1" si="17"/>
        <v>#N/A</v>
      </c>
      <c r="AN26" s="36" t="e">
        <f t="shared" ca="1" si="17"/>
        <v>#N/A</v>
      </c>
      <c r="AO26" s="36">
        <f t="shared" ca="1" si="17"/>
        <v>4.5135930000000005E-2</v>
      </c>
      <c r="AP26" s="36" t="e">
        <f t="shared" ca="1" si="17"/>
        <v>#N/A</v>
      </c>
      <c r="AQ26" s="36" t="e">
        <f t="shared" ca="1" si="17"/>
        <v>#N/A</v>
      </c>
      <c r="AR26" s="36" t="e">
        <f t="shared" ca="1" si="17"/>
        <v>#N/A</v>
      </c>
      <c r="AS26" s="36">
        <f t="shared" ca="1" si="17"/>
        <v>0.17227025999999998</v>
      </c>
      <c r="AT26" s="36" t="e">
        <f t="shared" ref="AT26:AW45" ca="1" si="18">IFERROR(VLOOKUP($A26,INDIRECT("EM!"&amp;AT$3&amp;":"&amp;AT$4),3,0)/100,NA())</f>
        <v>#N/A</v>
      </c>
      <c r="AU26" s="36" t="e">
        <f t="shared" ca="1" si="18"/>
        <v>#N/A</v>
      </c>
      <c r="AV26" s="36" t="e">
        <f t="shared" ca="1" si="18"/>
        <v>#N/A</v>
      </c>
      <c r="AW26" s="36" t="e">
        <f t="shared" ca="1" si="18"/>
        <v>#N/A</v>
      </c>
      <c r="AX26" s="25"/>
      <c r="AY26" s="25"/>
      <c r="AZ26" s="25"/>
      <c r="BA26" s="25"/>
      <c r="BB26" s="25"/>
      <c r="BC26" s="25"/>
      <c r="BD26" s="25"/>
      <c r="BE26" s="25"/>
      <c r="BF26" s="25"/>
      <c r="BG26" s="25"/>
      <c r="BH26" s="25"/>
      <c r="BI26" s="25"/>
    </row>
    <row r="27" spans="1:61" x14ac:dyDescent="0.35">
      <c r="A27" s="23">
        <v>37162</v>
      </c>
      <c r="B27" s="47">
        <v>2.249E-2</v>
      </c>
      <c r="C27" s="47">
        <v>2.3709999999999998E-2</v>
      </c>
      <c r="D27" s="47">
        <v>2.3540000000000002E-2</v>
      </c>
      <c r="E27" s="36" t="e">
        <v>#N/A</v>
      </c>
      <c r="F27" s="36">
        <v>2.8510000000000001E-2</v>
      </c>
      <c r="G27" s="36">
        <v>3.2840000000000001E-2</v>
      </c>
      <c r="H27" s="36">
        <v>3.8039999999999997E-2</v>
      </c>
      <c r="I27" s="36">
        <f t="shared" si="11"/>
        <v>5.3779213132441495E-2</v>
      </c>
      <c r="J27" s="36">
        <f t="shared" si="12"/>
        <v>4.6775238101430805E-2</v>
      </c>
      <c r="K27" s="36">
        <v>4.5880000000000004E-2</v>
      </c>
      <c r="L27" s="36">
        <v>5.4210000000000001E-2</v>
      </c>
      <c r="M27" s="36">
        <v>3.4468209999999999E-2</v>
      </c>
      <c r="N27" s="36">
        <v>5.3152249999999998E-2</v>
      </c>
      <c r="O27" s="36">
        <v>9.0863300000000036E-3</v>
      </c>
      <c r="P27" s="36">
        <v>4.7185140000000014E-2</v>
      </c>
      <c r="Q27" s="36" t="e">
        <v>#N/A</v>
      </c>
      <c r="R27" s="36">
        <v>8.0285800000000004E-3</v>
      </c>
      <c r="S27" s="36">
        <f t="shared" ca="1" si="16"/>
        <v>5.0378249999999999E-2</v>
      </c>
      <c r="T27" s="36">
        <f t="shared" ca="1" si="16"/>
        <v>5.1537980000000004E-2</v>
      </c>
      <c r="U27" s="36">
        <f t="shared" ca="1" si="16"/>
        <v>6.0049359999999996E-2</v>
      </c>
      <c r="V27" s="36">
        <f t="shared" ca="1" si="16"/>
        <v>7.0883810000000005E-2</v>
      </c>
      <c r="W27" s="36">
        <f t="shared" ca="1" si="16"/>
        <v>3.5942019999999998E-2</v>
      </c>
      <c r="X27" s="36">
        <f t="shared" ca="1" si="16"/>
        <v>5.0942540000000001E-2</v>
      </c>
      <c r="Y27" s="36">
        <f t="shared" ca="1" si="16"/>
        <v>5.7870999999999999E-2</v>
      </c>
      <c r="Z27" s="36">
        <f t="shared" ca="1" si="16"/>
        <v>5.9670930000000004E-2</v>
      </c>
      <c r="AA27" s="36">
        <f t="shared" ca="1" si="16"/>
        <v>6.2238580000000002E-2</v>
      </c>
      <c r="AB27" s="36">
        <f t="shared" ca="1" si="16"/>
        <v>0.13774872999999999</v>
      </c>
      <c r="AC27" s="36">
        <f t="shared" ca="1" si="16"/>
        <v>0.14126212999999999</v>
      </c>
      <c r="AD27" s="36">
        <f t="shared" ca="1" si="16"/>
        <v>0.10033739000000001</v>
      </c>
      <c r="AE27" s="36">
        <f t="shared" ca="1" si="16"/>
        <v>5.7860310000000005E-2</v>
      </c>
      <c r="AF27" s="36">
        <f t="shared" ca="1" si="16"/>
        <v>7.5566060000000004E-2</v>
      </c>
      <c r="AG27" s="36">
        <f t="shared" ca="1" si="16"/>
        <v>5.5442760000000001E-2</v>
      </c>
      <c r="AH27" s="36">
        <f t="shared" ca="1" si="16"/>
        <v>4.5131699999999997E-2</v>
      </c>
      <c r="AI27" s="26">
        <f t="shared" ca="1" si="13"/>
        <v>561.18399999999997</v>
      </c>
      <c r="AJ27" s="36" t="e">
        <f t="shared" ca="1" si="17"/>
        <v>#N/A</v>
      </c>
      <c r="AK27" s="36" t="e">
        <f t="shared" ca="1" si="17"/>
        <v>#N/A</v>
      </c>
      <c r="AL27" s="36" t="e">
        <f t="shared" ca="1" si="17"/>
        <v>#N/A</v>
      </c>
      <c r="AM27" s="36" t="e">
        <f t="shared" ca="1" si="17"/>
        <v>#N/A</v>
      </c>
      <c r="AN27" s="36" t="e">
        <f t="shared" ca="1" si="17"/>
        <v>#N/A</v>
      </c>
      <c r="AO27" s="36">
        <f t="shared" ca="1" si="17"/>
        <v>4.363968E-2</v>
      </c>
      <c r="AP27" s="36" t="e">
        <f t="shared" ca="1" si="17"/>
        <v>#N/A</v>
      </c>
      <c r="AQ27" s="36" t="e">
        <f t="shared" ca="1" si="17"/>
        <v>#N/A</v>
      </c>
      <c r="AR27" s="36" t="e">
        <f t="shared" ca="1" si="17"/>
        <v>#N/A</v>
      </c>
      <c r="AS27" s="36">
        <f t="shared" ca="1" si="17"/>
        <v>0.20627911000000002</v>
      </c>
      <c r="AT27" s="36" t="e">
        <f t="shared" ca="1" si="18"/>
        <v>#N/A</v>
      </c>
      <c r="AU27" s="36" t="e">
        <f t="shared" ca="1" si="18"/>
        <v>#N/A</v>
      </c>
      <c r="AV27" s="36" t="e">
        <f t="shared" ca="1" si="18"/>
        <v>#N/A</v>
      </c>
      <c r="AW27" s="36" t="e">
        <f t="shared" ca="1" si="18"/>
        <v>#N/A</v>
      </c>
      <c r="AX27" s="25"/>
      <c r="AY27" s="25"/>
      <c r="AZ27" s="25"/>
      <c r="BA27" s="25"/>
      <c r="BB27" s="25"/>
      <c r="BC27" s="25"/>
      <c r="BD27" s="25"/>
      <c r="BE27" s="25"/>
      <c r="BF27" s="25"/>
      <c r="BG27" s="25"/>
      <c r="BH27" s="25"/>
      <c r="BI27" s="25"/>
    </row>
    <row r="28" spans="1:61" x14ac:dyDescent="0.35">
      <c r="A28" s="23">
        <v>37195</v>
      </c>
      <c r="B28" s="47">
        <v>2.2179999999999998E-2</v>
      </c>
      <c r="C28" s="47">
        <v>2.0119999999999999E-2</v>
      </c>
      <c r="D28" s="47">
        <v>1.9400000000000001E-2</v>
      </c>
      <c r="E28" s="36" t="e">
        <v>#N/A</v>
      </c>
      <c r="F28" s="36">
        <v>2.4230000000000002E-2</v>
      </c>
      <c r="G28" s="36">
        <v>2.8159999999999998E-2</v>
      </c>
      <c r="H28" s="36">
        <v>3.4750000000000003E-2</v>
      </c>
      <c r="I28" s="36">
        <f t="shared" si="11"/>
        <v>4.9945380430055364E-2</v>
      </c>
      <c r="J28" s="36">
        <f t="shared" si="12"/>
        <v>4.6348128813309852E-2</v>
      </c>
      <c r="K28" s="36">
        <v>4.2320000000000003E-2</v>
      </c>
      <c r="L28" s="36">
        <v>4.8739999999999999E-2</v>
      </c>
      <c r="M28" s="36">
        <v>3.0461499999999999E-2</v>
      </c>
      <c r="N28" s="36">
        <v>4.9242350000000004E-2</v>
      </c>
      <c r="O28" s="36">
        <v>8.9206299999999919E-3</v>
      </c>
      <c r="P28" s="36">
        <v>4.683466E-2</v>
      </c>
      <c r="Q28" s="36" t="e">
        <v>#N/A</v>
      </c>
      <c r="R28" s="36">
        <v>9.4229799999999975E-3</v>
      </c>
      <c r="S28" s="36">
        <f t="shared" ca="1" si="16"/>
        <v>4.6115570000000002E-2</v>
      </c>
      <c r="T28" s="36">
        <f t="shared" ca="1" si="16"/>
        <v>4.7607799999999999E-2</v>
      </c>
      <c r="U28" s="36">
        <f t="shared" ca="1" si="16"/>
        <v>5.7300250000000004E-2</v>
      </c>
      <c r="V28" s="36">
        <f t="shared" ca="1" si="16"/>
        <v>6.7422629999999997E-2</v>
      </c>
      <c r="W28" s="36">
        <f t="shared" ca="1" si="16"/>
        <v>3.3656229999999995E-2</v>
      </c>
      <c r="X28" s="36">
        <f t="shared" ca="1" si="16"/>
        <v>4.8472889999999998E-2</v>
      </c>
      <c r="Y28" s="36">
        <f t="shared" ca="1" si="16"/>
        <v>5.5367749999999993E-2</v>
      </c>
      <c r="Z28" s="36">
        <f t="shared" ca="1" si="16"/>
        <v>5.5924120000000001E-2</v>
      </c>
      <c r="AA28" s="36">
        <f t="shared" ca="1" si="16"/>
        <v>5.8162979999999996E-2</v>
      </c>
      <c r="AB28" s="36">
        <f t="shared" ca="1" si="16"/>
        <v>0.13256519</v>
      </c>
      <c r="AC28" s="36">
        <f t="shared" ca="1" si="16"/>
        <v>0.13614580000000001</v>
      </c>
      <c r="AD28" s="36">
        <f t="shared" ca="1" si="16"/>
        <v>9.6077010000000004E-2</v>
      </c>
      <c r="AE28" s="36">
        <f t="shared" ca="1" si="16"/>
        <v>5.5150170000000005E-2</v>
      </c>
      <c r="AF28" s="36">
        <f t="shared" ca="1" si="16"/>
        <v>7.1060159999999997E-2</v>
      </c>
      <c r="AG28" s="36">
        <f t="shared" ca="1" si="16"/>
        <v>5.2424709999999999E-2</v>
      </c>
      <c r="AH28" s="36">
        <f t="shared" ca="1" si="16"/>
        <v>4.1912289999999998E-2</v>
      </c>
      <c r="AI28" s="26">
        <f t="shared" ca="1" si="13"/>
        <v>565.04100000000005</v>
      </c>
      <c r="AJ28" s="36" t="e">
        <f t="shared" ca="1" si="17"/>
        <v>#N/A</v>
      </c>
      <c r="AK28" s="36" t="e">
        <f t="shared" ca="1" si="17"/>
        <v>#N/A</v>
      </c>
      <c r="AL28" s="36" t="e">
        <f t="shared" ca="1" si="17"/>
        <v>#N/A</v>
      </c>
      <c r="AM28" s="36" t="e">
        <f t="shared" ca="1" si="17"/>
        <v>#N/A</v>
      </c>
      <c r="AN28" s="36" t="e">
        <f t="shared" ca="1" si="17"/>
        <v>#N/A</v>
      </c>
      <c r="AO28" s="36">
        <f t="shared" ca="1" si="17"/>
        <v>4.0207420000000001E-2</v>
      </c>
      <c r="AP28" s="36" t="e">
        <f t="shared" ca="1" si="17"/>
        <v>#N/A</v>
      </c>
      <c r="AQ28" s="36" t="e">
        <f t="shared" ca="1" si="17"/>
        <v>#N/A</v>
      </c>
      <c r="AR28" s="36" t="e">
        <f t="shared" ca="1" si="17"/>
        <v>#N/A</v>
      </c>
      <c r="AS28" s="36">
        <f t="shared" ca="1" si="17"/>
        <v>0.18973410999999998</v>
      </c>
      <c r="AT28" s="36" t="e">
        <f t="shared" ca="1" si="18"/>
        <v>#N/A</v>
      </c>
      <c r="AU28" s="36" t="e">
        <f t="shared" ca="1" si="18"/>
        <v>#N/A</v>
      </c>
      <c r="AV28" s="36" t="e">
        <f t="shared" ca="1" si="18"/>
        <v>#N/A</v>
      </c>
      <c r="AW28" s="36" t="e">
        <f t="shared" ca="1" si="18"/>
        <v>#N/A</v>
      </c>
      <c r="AX28" s="25"/>
      <c r="AY28" s="25"/>
      <c r="AZ28" s="25"/>
      <c r="BA28" s="25"/>
      <c r="BB28" s="25"/>
      <c r="BC28" s="25"/>
      <c r="BD28" s="25"/>
      <c r="BE28" s="25"/>
      <c r="BF28" s="25"/>
      <c r="BG28" s="25"/>
      <c r="BH28" s="25"/>
      <c r="BI28" s="25"/>
    </row>
    <row r="29" spans="1:61" x14ac:dyDescent="0.35">
      <c r="A29" s="23">
        <v>37225</v>
      </c>
      <c r="B29" s="47">
        <v>1.8630000000000001E-2</v>
      </c>
      <c r="C29" s="47">
        <v>1.7260000000000001E-2</v>
      </c>
      <c r="D29" s="47">
        <v>1.7430000000000001E-2</v>
      </c>
      <c r="E29" s="36" t="e">
        <v>#N/A</v>
      </c>
      <c r="F29" s="36">
        <v>2.8410000000000001E-2</v>
      </c>
      <c r="G29" s="36">
        <v>3.4509999999999999E-2</v>
      </c>
      <c r="H29" s="36">
        <v>4.0640000000000003E-2</v>
      </c>
      <c r="I29" s="36">
        <f t="shared" si="11"/>
        <v>5.4445485854858644E-2</v>
      </c>
      <c r="J29" s="36">
        <f t="shared" si="12"/>
        <v>4.4726020130481992E-2</v>
      </c>
      <c r="K29" s="36">
        <v>4.752E-2</v>
      </c>
      <c r="L29" s="36">
        <v>5.2859999999999997E-2</v>
      </c>
      <c r="M29" s="36">
        <v>3.459417E-2</v>
      </c>
      <c r="N29" s="36">
        <v>5.429134E-2</v>
      </c>
      <c r="O29" s="36">
        <v>8.1891299999999959E-3</v>
      </c>
      <c r="P29" s="36">
        <v>4.0879149999999996E-2</v>
      </c>
      <c r="Q29" s="36" t="e">
        <v>#N/A</v>
      </c>
      <c r="R29" s="36">
        <v>9.620469999999999E-3</v>
      </c>
      <c r="S29" s="36">
        <f t="shared" ca="1" si="16"/>
        <v>5.1202379999999999E-2</v>
      </c>
      <c r="T29" s="36">
        <f t="shared" ca="1" si="16"/>
        <v>5.0850099999999995E-2</v>
      </c>
      <c r="U29" s="36">
        <f t="shared" ca="1" si="16"/>
        <v>5.9850279999999999E-2</v>
      </c>
      <c r="V29" s="36">
        <f t="shared" ca="1" si="16"/>
        <v>6.9950750000000006E-2</v>
      </c>
      <c r="W29" s="36">
        <f t="shared" ca="1" si="16"/>
        <v>3.3746779999999997E-2</v>
      </c>
      <c r="X29" s="36">
        <f t="shared" ca="1" si="16"/>
        <v>5.1547530000000001E-2</v>
      </c>
      <c r="Y29" s="36">
        <f t="shared" ca="1" si="16"/>
        <v>5.9694950000000004E-2</v>
      </c>
      <c r="Z29" s="36">
        <f t="shared" ca="1" si="16"/>
        <v>6.105008E-2</v>
      </c>
      <c r="AA29" s="36">
        <f t="shared" ca="1" si="16"/>
        <v>6.2480469999999996E-2</v>
      </c>
      <c r="AB29" s="36">
        <f t="shared" ca="1" si="16"/>
        <v>0.12825555</v>
      </c>
      <c r="AC29" s="36">
        <f t="shared" ca="1" si="16"/>
        <v>0.13139547000000001</v>
      </c>
      <c r="AD29" s="36">
        <f t="shared" ca="1" si="16"/>
        <v>9.5170489999999996E-2</v>
      </c>
      <c r="AE29" s="36">
        <f t="shared" ca="1" si="16"/>
        <v>5.7952730000000001E-2</v>
      </c>
      <c r="AF29" s="36">
        <f t="shared" ca="1" si="16"/>
        <v>7.3411419999999991E-2</v>
      </c>
      <c r="AG29" s="36">
        <f t="shared" ca="1" si="16"/>
        <v>5.6764840000000004E-2</v>
      </c>
      <c r="AH29" s="36">
        <f t="shared" ca="1" si="16"/>
        <v>4.5759279999999999E-2</v>
      </c>
      <c r="AI29" s="26">
        <f t="shared" ca="1" si="13"/>
        <v>566.279</v>
      </c>
      <c r="AJ29" s="36" t="e">
        <f t="shared" ca="1" si="17"/>
        <v>#N/A</v>
      </c>
      <c r="AK29" s="36" t="e">
        <f t="shared" ca="1" si="17"/>
        <v>#N/A</v>
      </c>
      <c r="AL29" s="36" t="e">
        <f t="shared" ca="1" si="17"/>
        <v>#N/A</v>
      </c>
      <c r="AM29" s="36" t="e">
        <f t="shared" ca="1" si="17"/>
        <v>#N/A</v>
      </c>
      <c r="AN29" s="36" t="e">
        <f t="shared" ca="1" si="17"/>
        <v>#N/A</v>
      </c>
      <c r="AO29" s="36">
        <f t="shared" ca="1" si="17"/>
        <v>4.2395180000000005E-2</v>
      </c>
      <c r="AP29" s="36" t="e">
        <f t="shared" ca="1" si="17"/>
        <v>#N/A</v>
      </c>
      <c r="AQ29" s="36" t="e">
        <f t="shared" ca="1" si="17"/>
        <v>#N/A</v>
      </c>
      <c r="AR29" s="36" t="e">
        <f t="shared" ca="1" si="17"/>
        <v>#N/A</v>
      </c>
      <c r="AS29" s="36">
        <f t="shared" ca="1" si="17"/>
        <v>0.17687938</v>
      </c>
      <c r="AT29" s="36" t="e">
        <f t="shared" ca="1" si="18"/>
        <v>#N/A</v>
      </c>
      <c r="AU29" s="36" t="e">
        <f t="shared" ca="1" si="18"/>
        <v>#N/A</v>
      </c>
      <c r="AV29" s="36" t="e">
        <f t="shared" ca="1" si="18"/>
        <v>#N/A</v>
      </c>
      <c r="AW29" s="36" t="e">
        <f t="shared" ca="1" si="18"/>
        <v>#N/A</v>
      </c>
      <c r="AX29" s="25"/>
      <c r="AY29" s="25"/>
      <c r="AZ29" s="25"/>
      <c r="BA29" s="25"/>
      <c r="BB29" s="25"/>
      <c r="BC29" s="25"/>
      <c r="BD29" s="25"/>
      <c r="BE29" s="25"/>
      <c r="BF29" s="25"/>
      <c r="BG29" s="25"/>
      <c r="BH29" s="25"/>
      <c r="BI29" s="25"/>
    </row>
    <row r="30" spans="1:61" x14ac:dyDescent="0.35">
      <c r="A30" s="23">
        <v>37256</v>
      </c>
      <c r="B30" s="47">
        <v>1.6799999999999999E-2</v>
      </c>
      <c r="C30" s="47">
        <v>1.7250000000000001E-2</v>
      </c>
      <c r="D30" s="47">
        <v>1.7950000000000001E-2</v>
      </c>
      <c r="E30" s="36" t="e">
        <v>#N/A</v>
      </c>
      <c r="F30" s="36">
        <v>3.0259999999999999E-2</v>
      </c>
      <c r="G30" s="36">
        <v>3.7900000000000003E-2</v>
      </c>
      <c r="H30" s="36">
        <v>4.3019999999999996E-2</v>
      </c>
      <c r="I30" s="36">
        <f t="shared" si="11"/>
        <v>5.8053786216947012E-2</v>
      </c>
      <c r="J30" s="36">
        <f t="shared" si="12"/>
        <v>4.7121009361719812E-2</v>
      </c>
      <c r="K30" s="36">
        <v>5.0509999999999999E-2</v>
      </c>
      <c r="L30" s="36">
        <v>5.466E-2</v>
      </c>
      <c r="M30" s="36">
        <v>3.6655689999999998E-2</v>
      </c>
      <c r="N30" s="36">
        <v>5.6581289999999999E-2</v>
      </c>
      <c r="O30" s="36">
        <v>7.7152200000000018E-3</v>
      </c>
      <c r="P30" s="36">
        <v>4.1019530000000005E-2</v>
      </c>
      <c r="Q30" s="36" t="e">
        <v>#N/A</v>
      </c>
      <c r="R30" s="36">
        <v>9.6365100000000009E-3</v>
      </c>
      <c r="S30" s="36">
        <f t="shared" ca="1" si="16"/>
        <v>5.3447760000000004E-2</v>
      </c>
      <c r="T30" s="36">
        <f t="shared" ca="1" si="16"/>
        <v>5.2787779999999999E-2</v>
      </c>
      <c r="U30" s="36">
        <f t="shared" ca="1" si="16"/>
        <v>6.2009249999999995E-2</v>
      </c>
      <c r="V30" s="36">
        <f t="shared" ca="1" si="16"/>
        <v>7.1372370000000004E-2</v>
      </c>
      <c r="W30" s="36">
        <f t="shared" ca="1" si="16"/>
        <v>3.4925980000000002E-2</v>
      </c>
      <c r="X30" s="36">
        <f t="shared" ca="1" si="16"/>
        <v>5.2753310000000005E-2</v>
      </c>
      <c r="Y30" s="36">
        <f t="shared" ca="1" si="16"/>
        <v>6.1807499999999994E-2</v>
      </c>
      <c r="Z30" s="36">
        <f t="shared" ca="1" si="16"/>
        <v>6.3542439999999992E-2</v>
      </c>
      <c r="AA30" s="36">
        <f t="shared" ca="1" si="16"/>
        <v>6.4296510000000001E-2</v>
      </c>
      <c r="AB30" s="36">
        <f t="shared" ca="1" si="16"/>
        <v>0.12459014</v>
      </c>
      <c r="AC30" s="36">
        <f t="shared" ca="1" si="16"/>
        <v>0.12728734</v>
      </c>
      <c r="AD30" s="36">
        <f t="shared" ca="1" si="16"/>
        <v>9.7600820000000005E-2</v>
      </c>
      <c r="AE30" s="36">
        <f t="shared" ca="1" si="16"/>
        <v>6.0132969999999994E-2</v>
      </c>
      <c r="AF30" s="36">
        <f t="shared" ca="1" si="16"/>
        <v>7.4691710000000008E-2</v>
      </c>
      <c r="AG30" s="36">
        <f t="shared" ca="1" si="16"/>
        <v>5.9349449999999998E-2</v>
      </c>
      <c r="AH30" s="36">
        <f t="shared" ca="1" si="16"/>
        <v>4.7571459999999996E-2</v>
      </c>
      <c r="AI30" s="26">
        <f t="shared" ca="1" si="13"/>
        <v>567.16</v>
      </c>
      <c r="AJ30" s="36">
        <f t="shared" ca="1" si="17"/>
        <v>4.5879450000000002E-2</v>
      </c>
      <c r="AK30" s="36">
        <f t="shared" ca="1" si="17"/>
        <v>4.6546299999999999E-2</v>
      </c>
      <c r="AL30" s="36">
        <f t="shared" ca="1" si="17"/>
        <v>5.3135310000000005E-2</v>
      </c>
      <c r="AM30" s="36">
        <f t="shared" ca="1" si="17"/>
        <v>6.1371950000000002E-2</v>
      </c>
      <c r="AN30" s="36">
        <f t="shared" ca="1" si="17"/>
        <v>3.9287219999999998E-2</v>
      </c>
      <c r="AO30" s="36">
        <f t="shared" ca="1" si="17"/>
        <v>4.6003470000000005E-2</v>
      </c>
      <c r="AP30" s="36">
        <f t="shared" ca="1" si="17"/>
        <v>4.9278259999999997E-2</v>
      </c>
      <c r="AQ30" s="36">
        <f t="shared" ca="1" si="17"/>
        <v>5.2019630000000004E-2</v>
      </c>
      <c r="AR30" s="36">
        <f t="shared" ca="1" si="17"/>
        <v>5.3570690000000004E-2</v>
      </c>
      <c r="AS30" s="36">
        <f t="shared" ca="1" si="17"/>
        <v>0.17809180999999999</v>
      </c>
      <c r="AT30" s="36" t="e">
        <f t="shared" ca="1" si="18"/>
        <v>#N/A</v>
      </c>
      <c r="AU30" s="36" t="e">
        <f t="shared" ca="1" si="18"/>
        <v>#N/A</v>
      </c>
      <c r="AV30" s="36" t="e">
        <f t="shared" ca="1" si="18"/>
        <v>#N/A</v>
      </c>
      <c r="AW30" s="36" t="e">
        <f t="shared" ca="1" si="18"/>
        <v>#N/A</v>
      </c>
      <c r="AX30" s="25"/>
      <c r="AY30" s="25"/>
      <c r="AZ30" s="25"/>
      <c r="BA30" s="25"/>
      <c r="BB30" s="25"/>
      <c r="BC30" s="25"/>
      <c r="BD30" s="25"/>
      <c r="BE30" s="25"/>
      <c r="BF30" s="25"/>
      <c r="BG30" s="25"/>
      <c r="BH30" s="25"/>
      <c r="BI30" s="25"/>
    </row>
    <row r="31" spans="1:61" x14ac:dyDescent="0.35">
      <c r="A31" s="23">
        <v>37287</v>
      </c>
      <c r="B31" s="47">
        <v>1.67E-2</v>
      </c>
      <c r="C31" s="47">
        <v>1.7569999999999999E-2</v>
      </c>
      <c r="D31" s="47">
        <v>1.9089999999999999E-2</v>
      </c>
      <c r="E31" s="36" t="e">
        <v>#N/A</v>
      </c>
      <c r="F31" s="36">
        <v>3.159E-2</v>
      </c>
      <c r="G31" s="36">
        <v>3.773E-2</v>
      </c>
      <c r="H31" s="36">
        <v>4.3710000000000006E-2</v>
      </c>
      <c r="I31" s="36">
        <f t="shared" si="11"/>
        <v>5.6991989058263304E-2</v>
      </c>
      <c r="J31" s="36">
        <f t="shared" si="12"/>
        <v>4.8163006573491707E-2</v>
      </c>
      <c r="K31" s="36">
        <v>5.0330000000000007E-2</v>
      </c>
      <c r="L31" s="36">
        <v>5.4309999999999997E-2</v>
      </c>
      <c r="M31" s="36">
        <v>3.6954760000000003E-2</v>
      </c>
      <c r="N31" s="36">
        <v>5.5799799999999997E-2</v>
      </c>
      <c r="O31" s="36">
        <v>7.6331599999999999E-3</v>
      </c>
      <c r="P31" s="36">
        <v>3.9348730000000012E-2</v>
      </c>
      <c r="Q31" s="36" t="e">
        <v>#N/A</v>
      </c>
      <c r="R31" s="36">
        <v>9.1229599999999994E-3</v>
      </c>
      <c r="S31" s="36">
        <f t="shared" ca="1" si="16"/>
        <v>5.2838909999999996E-2</v>
      </c>
      <c r="T31" s="36">
        <f t="shared" ca="1" si="16"/>
        <v>5.2655149999999998E-2</v>
      </c>
      <c r="U31" s="36">
        <f t="shared" ca="1" si="16"/>
        <v>6.1387720000000007E-2</v>
      </c>
      <c r="V31" s="36">
        <f t="shared" ca="1" si="16"/>
        <v>7.1805330000000001E-2</v>
      </c>
      <c r="W31" s="36">
        <f t="shared" ca="1" si="16"/>
        <v>3.5295449999999999E-2</v>
      </c>
      <c r="X31" s="36">
        <f t="shared" ca="1" si="16"/>
        <v>5.2356879999999995E-2</v>
      </c>
      <c r="Y31" s="36">
        <f t="shared" ca="1" si="16"/>
        <v>6.0905529999999999E-2</v>
      </c>
      <c r="Z31" s="36">
        <f t="shared" ca="1" si="16"/>
        <v>6.2696429999999997E-2</v>
      </c>
      <c r="AA31" s="36">
        <f t="shared" ca="1" si="16"/>
        <v>6.3432959999999997E-2</v>
      </c>
      <c r="AB31" s="36">
        <f t="shared" ca="1" si="16"/>
        <v>0.12095568999999999</v>
      </c>
      <c r="AC31" s="36">
        <f t="shared" ca="1" si="16"/>
        <v>0.12352571</v>
      </c>
      <c r="AD31" s="36">
        <f t="shared" ca="1" si="16"/>
        <v>9.5148530000000009E-2</v>
      </c>
      <c r="AE31" s="36">
        <f t="shared" ca="1" si="16"/>
        <v>6.0380120000000002E-2</v>
      </c>
      <c r="AF31" s="36">
        <f t="shared" ca="1" si="16"/>
        <v>7.3633840000000006E-2</v>
      </c>
      <c r="AG31" s="36">
        <f t="shared" ca="1" si="16"/>
        <v>5.8198309999999996E-2</v>
      </c>
      <c r="AH31" s="36">
        <f t="shared" ca="1" si="16"/>
        <v>4.6936239999999997E-2</v>
      </c>
      <c r="AI31" s="26">
        <f t="shared" ca="1" si="13"/>
        <v>567.98599999999999</v>
      </c>
      <c r="AJ31" s="36">
        <f t="shared" ca="1" si="17"/>
        <v>4.6258960000000002E-2</v>
      </c>
      <c r="AK31" s="36">
        <f t="shared" ca="1" si="17"/>
        <v>4.692901E-2</v>
      </c>
      <c r="AL31" s="36">
        <f t="shared" ca="1" si="17"/>
        <v>5.2873099999999999E-2</v>
      </c>
      <c r="AM31" s="36">
        <f t="shared" ca="1" si="17"/>
        <v>6.1450040000000004E-2</v>
      </c>
      <c r="AN31" s="36">
        <f t="shared" ca="1" si="17"/>
        <v>4.1239339999999999E-2</v>
      </c>
      <c r="AO31" s="36">
        <f t="shared" ca="1" si="17"/>
        <v>4.6899569999999995E-2</v>
      </c>
      <c r="AP31" s="36">
        <f t="shared" ca="1" si="17"/>
        <v>4.9314280000000002E-2</v>
      </c>
      <c r="AQ31" s="36">
        <f t="shared" ca="1" si="17"/>
        <v>5.1024469999999995E-2</v>
      </c>
      <c r="AR31" s="36">
        <f t="shared" ca="1" si="17"/>
        <v>5.2152830000000004E-2</v>
      </c>
      <c r="AS31" s="36">
        <f t="shared" ca="1" si="17"/>
        <v>0.1743074</v>
      </c>
      <c r="AT31" s="36" t="e">
        <f t="shared" ca="1" si="18"/>
        <v>#N/A</v>
      </c>
      <c r="AU31" s="36" t="e">
        <f t="shared" ca="1" si="18"/>
        <v>#N/A</v>
      </c>
      <c r="AV31" s="36" t="e">
        <f t="shared" ca="1" si="18"/>
        <v>#N/A</v>
      </c>
      <c r="AW31" s="36" t="e">
        <f t="shared" ca="1" si="18"/>
        <v>#N/A</v>
      </c>
      <c r="AX31" s="25"/>
      <c r="AY31" s="25"/>
      <c r="AZ31" s="25"/>
      <c r="BA31" s="25"/>
      <c r="BB31" s="25"/>
      <c r="BC31" s="25"/>
      <c r="BD31" s="25"/>
      <c r="BE31" s="25"/>
      <c r="BF31" s="25"/>
      <c r="BG31" s="25"/>
      <c r="BH31" s="25"/>
      <c r="BI31" s="25"/>
    </row>
    <row r="32" spans="1:61" x14ac:dyDescent="0.35">
      <c r="A32" s="23">
        <v>37315</v>
      </c>
      <c r="B32" s="47">
        <v>1.7509999999999998E-2</v>
      </c>
      <c r="C32" s="47">
        <v>1.7569999999999999E-2</v>
      </c>
      <c r="D32" s="47">
        <v>1.8669999999999999E-2</v>
      </c>
      <c r="E32" s="36" t="e">
        <v>#N/A</v>
      </c>
      <c r="F32" s="36">
        <v>3.0609999999999998E-2</v>
      </c>
      <c r="G32" s="36">
        <v>3.5659999999999997E-2</v>
      </c>
      <c r="H32" s="36">
        <v>4.1909999999999996E-2</v>
      </c>
      <c r="I32" s="36">
        <f t="shared" si="11"/>
        <v>5.5675166665067222E-2</v>
      </c>
      <c r="J32" s="36">
        <f t="shared" si="12"/>
        <v>4.6123207766810115E-2</v>
      </c>
      <c r="K32" s="36">
        <v>4.8770000000000001E-2</v>
      </c>
      <c r="L32" s="36">
        <v>5.4169999999999996E-2</v>
      </c>
      <c r="M32" s="36">
        <v>3.6189779999999998E-2</v>
      </c>
      <c r="N32" s="36">
        <v>5.5043100000000005E-2</v>
      </c>
      <c r="O32" s="36">
        <v>7.7625399999999914E-3</v>
      </c>
      <c r="P32" s="36">
        <v>4.2656879999999987E-2</v>
      </c>
      <c r="Q32" s="36" t="e">
        <v>#N/A</v>
      </c>
      <c r="R32" s="36">
        <v>8.63564E-3</v>
      </c>
      <c r="S32" s="36">
        <f t="shared" ca="1" si="16"/>
        <v>5.140256E-2</v>
      </c>
      <c r="T32" s="36">
        <f t="shared" ca="1" si="16"/>
        <v>5.1327990000000004E-2</v>
      </c>
      <c r="U32" s="36">
        <f t="shared" ca="1" si="16"/>
        <v>6.1097310000000002E-2</v>
      </c>
      <c r="V32" s="36">
        <f t="shared" ca="1" si="16"/>
        <v>7.0881840000000002E-2</v>
      </c>
      <c r="W32" s="36">
        <f t="shared" ca="1" si="16"/>
        <v>3.5378759999999995E-2</v>
      </c>
      <c r="X32" s="36">
        <f t="shared" ca="1" si="16"/>
        <v>5.1853980000000001E-2</v>
      </c>
      <c r="Y32" s="36">
        <f t="shared" ca="1" si="16"/>
        <v>5.8783929999999998E-2</v>
      </c>
      <c r="Z32" s="36">
        <f t="shared" ca="1" si="16"/>
        <v>6.0875539999999999E-2</v>
      </c>
      <c r="AA32" s="36">
        <f t="shared" ca="1" si="16"/>
        <v>6.2805639999999996E-2</v>
      </c>
      <c r="AB32" s="36">
        <f t="shared" ca="1" si="16"/>
        <v>0.12327116</v>
      </c>
      <c r="AC32" s="36">
        <f t="shared" ca="1" si="16"/>
        <v>0.1257701</v>
      </c>
      <c r="AD32" s="36">
        <f t="shared" ca="1" si="16"/>
        <v>9.7699979999999992E-2</v>
      </c>
      <c r="AE32" s="36">
        <f t="shared" ca="1" si="16"/>
        <v>5.9661860000000004E-2</v>
      </c>
      <c r="AF32" s="36">
        <f t="shared" ca="1" si="16"/>
        <v>7.3347209999999996E-2</v>
      </c>
      <c r="AG32" s="36">
        <f t="shared" ca="1" si="16"/>
        <v>5.6118300000000003E-2</v>
      </c>
      <c r="AH32" s="36">
        <f t="shared" ca="1" si="16"/>
        <v>4.5671210000000004E-2</v>
      </c>
      <c r="AI32" s="26">
        <f t="shared" ca="1" si="13"/>
        <v>568.745</v>
      </c>
      <c r="AJ32" s="36">
        <f t="shared" ca="1" si="17"/>
        <v>4.6559119999999996E-2</v>
      </c>
      <c r="AK32" s="36">
        <f t="shared" ca="1" si="17"/>
        <v>4.7141559999999999E-2</v>
      </c>
      <c r="AL32" s="36">
        <f t="shared" ca="1" si="17"/>
        <v>5.3908009999999999E-2</v>
      </c>
      <c r="AM32" s="36">
        <f t="shared" ca="1" si="17"/>
        <v>6.2822240000000001E-2</v>
      </c>
      <c r="AN32" s="36">
        <f t="shared" ca="1" si="17"/>
        <v>4.1467599999999993E-2</v>
      </c>
      <c r="AO32" s="36">
        <f t="shared" ca="1" si="17"/>
        <v>4.6995849999999999E-2</v>
      </c>
      <c r="AP32" s="36">
        <f t="shared" ca="1" si="17"/>
        <v>4.9733729999999997E-2</v>
      </c>
      <c r="AQ32" s="36">
        <f t="shared" ca="1" si="17"/>
        <v>5.1446159999999998E-2</v>
      </c>
      <c r="AR32" s="36">
        <f t="shared" ca="1" si="17"/>
        <v>5.3212120000000002E-2</v>
      </c>
      <c r="AS32" s="36">
        <f t="shared" ca="1" si="17"/>
        <v>0.18154919999999999</v>
      </c>
      <c r="AT32" s="36" t="e">
        <f t="shared" ca="1" si="18"/>
        <v>#N/A</v>
      </c>
      <c r="AU32" s="36" t="e">
        <f t="shared" ca="1" si="18"/>
        <v>#N/A</v>
      </c>
      <c r="AV32" s="36" t="e">
        <f t="shared" ca="1" si="18"/>
        <v>#N/A</v>
      </c>
      <c r="AW32" s="36" t="e">
        <f t="shared" ca="1" si="18"/>
        <v>#N/A</v>
      </c>
      <c r="AX32" s="25"/>
      <c r="AY32" s="25"/>
      <c r="AZ32" s="25"/>
      <c r="BA32" s="25"/>
      <c r="BB32" s="25"/>
      <c r="BC32" s="25"/>
      <c r="BD32" s="25"/>
      <c r="BE32" s="25"/>
      <c r="BF32" s="25"/>
      <c r="BG32" s="25"/>
      <c r="BH32" s="25"/>
      <c r="BI32" s="25"/>
    </row>
    <row r="33" spans="1:61" x14ac:dyDescent="0.35">
      <c r="A33" s="23">
        <v>37344</v>
      </c>
      <c r="B33" s="47">
        <v>1.7509999999999998E-2</v>
      </c>
      <c r="C33" s="47">
        <v>1.787E-2</v>
      </c>
      <c r="D33" s="47">
        <v>2.1049999999999999E-2</v>
      </c>
      <c r="E33" s="36" t="e">
        <v>#N/A</v>
      </c>
      <c r="F33" s="36">
        <v>3.7269999999999998E-2</v>
      </c>
      <c r="G33" s="36">
        <v>4.2340000000000003E-2</v>
      </c>
      <c r="H33" s="36">
        <v>4.8399999999999999E-2</v>
      </c>
      <c r="I33" s="36">
        <f t="shared" si="11"/>
        <v>5.9629912247233907E-2</v>
      </c>
      <c r="J33" s="36">
        <f t="shared" si="12"/>
        <v>4.7570212910533316E-2</v>
      </c>
      <c r="K33" s="36">
        <v>5.4000000000000006E-2</v>
      </c>
      <c r="L33" s="36">
        <v>5.7990000000000007E-2</v>
      </c>
      <c r="M33" s="36">
        <v>4.2404279999999996E-2</v>
      </c>
      <c r="N33" s="36">
        <v>5.9473440000000002E-2</v>
      </c>
      <c r="O33" s="36">
        <v>7.5810199999999939E-3</v>
      </c>
      <c r="P33" s="36">
        <v>3.6203470000000001E-2</v>
      </c>
      <c r="Q33" s="36" t="e">
        <v>#N/A</v>
      </c>
      <c r="R33" s="36">
        <v>9.0644599999999895E-3</v>
      </c>
      <c r="S33" s="36">
        <f t="shared" ca="1" si="16"/>
        <v>5.6321170000000004E-2</v>
      </c>
      <c r="T33" s="36">
        <f t="shared" ca="1" si="16"/>
        <v>5.7124210000000002E-2</v>
      </c>
      <c r="U33" s="36">
        <f t="shared" ca="1" si="16"/>
        <v>6.5819470000000005E-2</v>
      </c>
      <c r="V33" s="36">
        <f t="shared" ca="1" si="16"/>
        <v>7.5310160000000001E-2</v>
      </c>
      <c r="W33" s="36">
        <f t="shared" ca="1" si="16"/>
        <v>4.1225370000000004E-2</v>
      </c>
      <c r="X33" s="36">
        <f t="shared" ca="1" si="16"/>
        <v>5.5638550000000002E-2</v>
      </c>
      <c r="Y33" s="36">
        <f t="shared" ca="1" si="16"/>
        <v>6.2918660000000001E-2</v>
      </c>
      <c r="Z33" s="36">
        <f t="shared" ca="1" si="16"/>
        <v>6.548764E-2</v>
      </c>
      <c r="AA33" s="36">
        <f t="shared" ca="1" si="16"/>
        <v>6.7054459999999996E-2</v>
      </c>
      <c r="AB33" s="36">
        <f t="shared" ca="1" si="16"/>
        <v>0.11794455</v>
      </c>
      <c r="AC33" s="36">
        <f t="shared" ca="1" si="16"/>
        <v>0.12008036999999999</v>
      </c>
      <c r="AD33" s="36">
        <f t="shared" ca="1" si="16"/>
        <v>9.5676910000000004E-2</v>
      </c>
      <c r="AE33" s="36">
        <f t="shared" ca="1" si="16"/>
        <v>6.4926129999999999E-2</v>
      </c>
      <c r="AF33" s="36">
        <f t="shared" ca="1" si="16"/>
        <v>7.7207509999999993E-2</v>
      </c>
      <c r="AG33" s="36">
        <f t="shared" ca="1" si="16"/>
        <v>6.1071020000000004E-2</v>
      </c>
      <c r="AH33" s="36">
        <f t="shared" ca="1" si="16"/>
        <v>5.0773190000000003E-2</v>
      </c>
      <c r="AI33" s="26">
        <f t="shared" ca="1" si="13"/>
        <v>568.745</v>
      </c>
      <c r="AJ33" s="36">
        <f t="shared" ca="1" si="17"/>
        <v>4.9759369999999997E-2</v>
      </c>
      <c r="AK33" s="36">
        <f t="shared" ca="1" si="17"/>
        <v>5.0308400000000003E-2</v>
      </c>
      <c r="AL33" s="36">
        <f t="shared" ca="1" si="17"/>
        <v>5.6369719999999998E-2</v>
      </c>
      <c r="AM33" s="36">
        <f t="shared" ca="1" si="17"/>
        <v>6.4779059999999999E-2</v>
      </c>
      <c r="AN33" s="36">
        <f t="shared" ca="1" si="17"/>
        <v>4.5111140000000001E-2</v>
      </c>
      <c r="AO33" s="36">
        <f t="shared" ca="1" si="17"/>
        <v>5.0421760000000003E-2</v>
      </c>
      <c r="AP33" s="36">
        <f t="shared" ca="1" si="17"/>
        <v>5.2951620000000005E-2</v>
      </c>
      <c r="AQ33" s="36">
        <f t="shared" ca="1" si="17"/>
        <v>5.4107219999999998E-2</v>
      </c>
      <c r="AR33" s="36">
        <f t="shared" ca="1" si="17"/>
        <v>5.5755239999999998E-2</v>
      </c>
      <c r="AS33" s="36">
        <f t="shared" ca="1" si="17"/>
        <v>0.17101286000000002</v>
      </c>
      <c r="AT33" s="36" t="e">
        <f t="shared" ca="1" si="18"/>
        <v>#N/A</v>
      </c>
      <c r="AU33" s="36" t="e">
        <f t="shared" ca="1" si="18"/>
        <v>#N/A</v>
      </c>
      <c r="AV33" s="36" t="e">
        <f t="shared" ca="1" si="18"/>
        <v>#N/A</v>
      </c>
      <c r="AW33" s="36" t="e">
        <f t="shared" ca="1" si="18"/>
        <v>#N/A</v>
      </c>
      <c r="AX33" s="25"/>
      <c r="AY33" s="25"/>
      <c r="AZ33" s="25"/>
      <c r="BA33" s="25"/>
      <c r="BB33" s="25"/>
      <c r="BC33" s="25"/>
      <c r="BD33" s="25"/>
      <c r="BE33" s="25"/>
      <c r="BF33" s="25"/>
      <c r="BG33" s="25"/>
      <c r="BH33" s="25"/>
      <c r="BI33" s="25"/>
    </row>
    <row r="34" spans="1:61" x14ac:dyDescent="0.35">
      <c r="A34" s="23">
        <v>37376</v>
      </c>
      <c r="B34" s="47">
        <v>1.7410000000000002E-2</v>
      </c>
      <c r="C34" s="47">
        <v>1.7669999999999998E-2</v>
      </c>
      <c r="D34" s="47">
        <v>1.899E-2</v>
      </c>
      <c r="E34" s="36" t="e">
        <v>#N/A</v>
      </c>
      <c r="F34" s="36">
        <v>3.2199999999999999E-2</v>
      </c>
      <c r="G34" s="36">
        <v>3.6810000000000002E-2</v>
      </c>
      <c r="H34" s="36">
        <v>4.4048999999999998E-2</v>
      </c>
      <c r="I34" s="36">
        <f t="shared" si="11"/>
        <v>5.7689263060450413E-2</v>
      </c>
      <c r="J34" s="36">
        <f t="shared" si="12"/>
        <v>4.7339191703042349E-2</v>
      </c>
      <c r="K34" s="36">
        <v>5.0846999999999996E-2</v>
      </c>
      <c r="L34" s="36">
        <v>5.5918000000000002E-2</v>
      </c>
      <c r="M34" s="36">
        <v>3.750357E-2</v>
      </c>
      <c r="N34" s="36">
        <v>5.6276619999999999E-2</v>
      </c>
      <c r="O34" s="36">
        <v>8.4758399999999984E-3</v>
      </c>
      <c r="P34" s="36">
        <v>3.8686659999999998E-2</v>
      </c>
      <c r="Q34" s="36" t="e">
        <v>#N/A</v>
      </c>
      <c r="R34" s="36">
        <v>8.8344599999999954E-3</v>
      </c>
      <c r="S34" s="36">
        <f t="shared" ca="1" si="16"/>
        <v>5.2290749999999997E-2</v>
      </c>
      <c r="T34" s="36">
        <f t="shared" ca="1" si="16"/>
        <v>5.3714149999999995E-2</v>
      </c>
      <c r="U34" s="36">
        <f t="shared" ca="1" si="16"/>
        <v>6.0966350000000002E-2</v>
      </c>
      <c r="V34" s="36">
        <f t="shared" ca="1" si="16"/>
        <v>7.6656299999999997E-2</v>
      </c>
      <c r="W34" s="36">
        <f t="shared" ca="1" si="16"/>
        <v>3.6918190000000004E-2</v>
      </c>
      <c r="X34" s="36">
        <f t="shared" ca="1" si="16"/>
        <v>5.2636200000000001E-2</v>
      </c>
      <c r="Y34" s="36">
        <f t="shared" ca="1" si="16"/>
        <v>5.9219099999999997E-2</v>
      </c>
      <c r="Z34" s="36">
        <f t="shared" ca="1" si="16"/>
        <v>6.2352920000000006E-2</v>
      </c>
      <c r="AA34" s="36">
        <f t="shared" ca="1" si="16"/>
        <v>6.4752459999999998E-2</v>
      </c>
      <c r="AB34" s="36">
        <f t="shared" ca="1" si="16"/>
        <v>0.11298042999999999</v>
      </c>
      <c r="AC34" s="36">
        <f t="shared" ca="1" si="16"/>
        <v>0.11489822</v>
      </c>
      <c r="AD34" s="36">
        <f t="shared" ca="1" si="16"/>
        <v>9.4963279999999997E-2</v>
      </c>
      <c r="AE34" s="36">
        <f t="shared" ca="1" si="16"/>
        <v>6.2580250000000004E-2</v>
      </c>
      <c r="AF34" s="36">
        <f t="shared" ca="1" si="16"/>
        <v>7.6562610000000003E-2</v>
      </c>
      <c r="AG34" s="36">
        <f t="shared" ca="1" si="16"/>
        <v>5.6542040000000002E-2</v>
      </c>
      <c r="AH34" s="36">
        <f t="shared" ca="1" si="16"/>
        <v>4.617951E-2</v>
      </c>
      <c r="AI34" s="26">
        <f t="shared" ca="1" si="13"/>
        <v>570.48800000000006</v>
      </c>
      <c r="AJ34" s="36">
        <f t="shared" ca="1" si="17"/>
        <v>4.8220039999999999E-2</v>
      </c>
      <c r="AK34" s="36">
        <f t="shared" ca="1" si="17"/>
        <v>4.8732899999999996E-2</v>
      </c>
      <c r="AL34" s="36">
        <f t="shared" ca="1" si="17"/>
        <v>5.4621929999999999E-2</v>
      </c>
      <c r="AM34" s="36">
        <f t="shared" ca="1" si="17"/>
        <v>6.5201729999999999E-2</v>
      </c>
      <c r="AN34" s="36">
        <f t="shared" ca="1" si="17"/>
        <v>4.3161189999999995E-2</v>
      </c>
      <c r="AO34" s="36">
        <f t="shared" ca="1" si="17"/>
        <v>4.8711320000000002E-2</v>
      </c>
      <c r="AP34" s="36">
        <f t="shared" ca="1" si="17"/>
        <v>5.1663490000000006E-2</v>
      </c>
      <c r="AQ34" s="36">
        <f t="shared" ca="1" si="17"/>
        <v>5.3055830000000005E-2</v>
      </c>
      <c r="AR34" s="36">
        <f t="shared" ca="1" si="17"/>
        <v>5.4911550000000003E-2</v>
      </c>
      <c r="AS34" s="36">
        <f t="shared" ca="1" si="17"/>
        <v>0.16620443000000001</v>
      </c>
      <c r="AT34" s="36" t="e">
        <f t="shared" ca="1" si="18"/>
        <v>#N/A</v>
      </c>
      <c r="AU34" s="36" t="e">
        <f t="shared" ca="1" si="18"/>
        <v>#N/A</v>
      </c>
      <c r="AV34" s="36" t="e">
        <f t="shared" ca="1" si="18"/>
        <v>#N/A</v>
      </c>
      <c r="AW34" s="36" t="e">
        <f t="shared" ca="1" si="18"/>
        <v>#N/A</v>
      </c>
      <c r="AX34" s="25"/>
      <c r="AY34" s="25"/>
      <c r="AZ34" s="25"/>
      <c r="BA34" s="25"/>
      <c r="BB34" s="25"/>
      <c r="BC34" s="25"/>
      <c r="BD34" s="25"/>
      <c r="BE34" s="25"/>
      <c r="BF34" s="25"/>
      <c r="BG34" s="25"/>
      <c r="BH34" s="25"/>
      <c r="BI34" s="25"/>
    </row>
    <row r="35" spans="1:61" x14ac:dyDescent="0.35">
      <c r="A35" s="23">
        <v>37407</v>
      </c>
      <c r="B35" s="47">
        <v>1.7000000000000001E-2</v>
      </c>
      <c r="C35" s="47">
        <v>1.7260000000000001E-2</v>
      </c>
      <c r="D35" s="47">
        <v>1.8879999999999997E-2</v>
      </c>
      <c r="E35" s="36" t="e">
        <v>#N/A</v>
      </c>
      <c r="F35" s="36">
        <v>3.1927999999999998E-2</v>
      </c>
      <c r="G35" s="36">
        <v>3.6830000000000002E-2</v>
      </c>
      <c r="H35" s="36">
        <v>4.3532000000000001E-2</v>
      </c>
      <c r="I35" s="36">
        <f t="shared" si="11"/>
        <v>5.7367557802731506E-2</v>
      </c>
      <c r="J35" s="36">
        <f t="shared" si="12"/>
        <v>4.9298167446540475E-2</v>
      </c>
      <c r="K35" s="36">
        <v>5.0427E-2</v>
      </c>
      <c r="L35" s="36">
        <v>5.6147000000000002E-2</v>
      </c>
      <c r="M35" s="36">
        <v>3.6888770000000001E-2</v>
      </c>
      <c r="N35" s="36">
        <v>5.6329869999999997E-2</v>
      </c>
      <c r="O35" s="36">
        <v>7.5053400000000062E-3</v>
      </c>
      <c r="P35" s="36">
        <v>5.0172580000000001E-2</v>
      </c>
      <c r="Q35" s="36" t="e">
        <v>#N/A</v>
      </c>
      <c r="R35" s="36">
        <v>7.6882100000000009E-3</v>
      </c>
      <c r="S35" s="36">
        <f t="shared" ca="1" si="16"/>
        <v>5.1502369999999999E-2</v>
      </c>
      <c r="T35" s="36">
        <f t="shared" ca="1" si="16"/>
        <v>5.2149689999999999E-2</v>
      </c>
      <c r="U35" s="36">
        <f t="shared" ca="1" si="16"/>
        <v>5.8365020000000004E-2</v>
      </c>
      <c r="V35" s="36">
        <f t="shared" ca="1" si="16"/>
        <v>7.1502360000000001E-2</v>
      </c>
      <c r="W35" s="36">
        <f t="shared" ca="1" si="16"/>
        <v>3.5699299999999996E-2</v>
      </c>
      <c r="X35" s="36">
        <f t="shared" ca="1" si="16"/>
        <v>5.1218700000000006E-2</v>
      </c>
      <c r="Y35" s="36">
        <f t="shared" ca="1" si="16"/>
        <v>5.8195980000000001E-2</v>
      </c>
      <c r="Z35" s="36">
        <f t="shared" ca="1" si="16"/>
        <v>6.1085529999999999E-2</v>
      </c>
      <c r="AA35" s="36">
        <f t="shared" ca="1" si="16"/>
        <v>6.3835210000000003E-2</v>
      </c>
      <c r="AB35" s="36">
        <f t="shared" ca="1" si="16"/>
        <v>0.11550663</v>
      </c>
      <c r="AC35" s="36">
        <f t="shared" ca="1" si="16"/>
        <v>0.11660259999999999</v>
      </c>
      <c r="AD35" s="36">
        <f t="shared" ca="1" si="16"/>
        <v>0.10650245</v>
      </c>
      <c r="AE35" s="36">
        <f t="shared" ca="1" si="16"/>
        <v>5.8685720000000004E-2</v>
      </c>
      <c r="AF35" s="36">
        <f t="shared" ca="1" si="16"/>
        <v>7.395649E-2</v>
      </c>
      <c r="AG35" s="36">
        <f t="shared" ca="1" si="16"/>
        <v>5.5524610000000002E-2</v>
      </c>
      <c r="AH35" s="36">
        <f t="shared" ca="1" si="16"/>
        <v>4.523986E-2</v>
      </c>
      <c r="AI35" s="26">
        <f t="shared" ca="1" si="13"/>
        <v>571.38199999999995</v>
      </c>
      <c r="AJ35" s="36">
        <f t="shared" ca="1" si="17"/>
        <v>4.9104530000000007E-2</v>
      </c>
      <c r="AK35" s="36">
        <f t="shared" ca="1" si="17"/>
        <v>4.9571500000000004E-2</v>
      </c>
      <c r="AL35" s="36">
        <f t="shared" ca="1" si="17"/>
        <v>5.5340010000000002E-2</v>
      </c>
      <c r="AM35" s="36">
        <f t="shared" ca="1" si="17"/>
        <v>6.6108440000000004E-2</v>
      </c>
      <c r="AN35" s="36">
        <f t="shared" ca="1" si="17"/>
        <v>4.4676460000000001E-2</v>
      </c>
      <c r="AO35" s="36">
        <f t="shared" ca="1" si="17"/>
        <v>4.9697159999999997E-2</v>
      </c>
      <c r="AP35" s="36">
        <f t="shared" ca="1" si="17"/>
        <v>5.2150990000000001E-2</v>
      </c>
      <c r="AQ35" s="36">
        <f t="shared" ca="1" si="17"/>
        <v>5.3482170000000002E-2</v>
      </c>
      <c r="AR35" s="36">
        <f t="shared" ca="1" si="17"/>
        <v>5.5308500000000003E-2</v>
      </c>
      <c r="AS35" s="36">
        <f t="shared" ca="1" si="17"/>
        <v>0.15900277000000002</v>
      </c>
      <c r="AT35" s="36" t="e">
        <f t="shared" ca="1" si="18"/>
        <v>#N/A</v>
      </c>
      <c r="AU35" s="36" t="e">
        <f t="shared" ca="1" si="18"/>
        <v>#N/A</v>
      </c>
      <c r="AV35" s="36" t="e">
        <f t="shared" ca="1" si="18"/>
        <v>#N/A</v>
      </c>
      <c r="AW35" s="36" t="e">
        <f t="shared" ca="1" si="18"/>
        <v>#N/A</v>
      </c>
      <c r="AX35" s="25"/>
      <c r="AY35" s="25"/>
      <c r="AZ35" s="25"/>
      <c r="BA35" s="25"/>
      <c r="BB35" s="25"/>
      <c r="BC35" s="25"/>
      <c r="BD35" s="25"/>
      <c r="BE35" s="25"/>
      <c r="BF35" s="25"/>
      <c r="BG35" s="25"/>
      <c r="BH35" s="25"/>
      <c r="BI35" s="25"/>
    </row>
    <row r="36" spans="1:61" x14ac:dyDescent="0.35">
      <c r="A36" s="23">
        <v>37435</v>
      </c>
      <c r="B36" s="47">
        <v>1.6799999999999999E-2</v>
      </c>
      <c r="C36" s="47">
        <v>1.685E-2</v>
      </c>
      <c r="D36" s="47">
        <v>1.7430000000000001E-2</v>
      </c>
      <c r="E36" s="36" t="e">
        <v>#N/A</v>
      </c>
      <c r="F36" s="36">
        <v>2.8104000000000001E-2</v>
      </c>
      <c r="G36" s="36">
        <v>3.3579999999999999E-2</v>
      </c>
      <c r="H36" s="36">
        <v>4.0319000000000001E-2</v>
      </c>
      <c r="I36" s="36">
        <f t="shared" si="11"/>
        <v>5.5667195566936778E-2</v>
      </c>
      <c r="J36" s="36">
        <f t="shared" si="12"/>
        <v>5.1276013103154217E-2</v>
      </c>
      <c r="K36" s="36">
        <v>4.7965000000000001E-2</v>
      </c>
      <c r="L36" s="36">
        <v>5.5076E-2</v>
      </c>
      <c r="M36" s="36">
        <v>3.3904139999999999E-2</v>
      </c>
      <c r="N36" s="36">
        <v>5.497382E-2</v>
      </c>
      <c r="O36" s="36">
        <v>8.3980499999999972E-3</v>
      </c>
      <c r="P36" s="36">
        <v>4.9484630000000009E-2</v>
      </c>
      <c r="Q36" s="36" t="e">
        <v>#N/A</v>
      </c>
      <c r="R36" s="36">
        <v>8.2958699999999969E-3</v>
      </c>
      <c r="S36" s="36">
        <f t="shared" ref="S36:AH45" ca="1" si="19">IFERROR(VLOOKUP($A36,INDIRECT("US!"&amp;S$3&amp;":"&amp;S$4),3,0)/100,NA())</f>
        <v>4.9637430000000003E-2</v>
      </c>
      <c r="T36" s="36">
        <f t="shared" ca="1" si="19"/>
        <v>5.0535670000000005E-2</v>
      </c>
      <c r="U36" s="36">
        <f t="shared" ca="1" si="19"/>
        <v>5.75641E-2</v>
      </c>
      <c r="V36" s="36">
        <f t="shared" ca="1" si="19"/>
        <v>7.3317160000000006E-2</v>
      </c>
      <c r="W36" s="36">
        <f t="shared" ca="1" si="19"/>
        <v>3.3145620000000001E-2</v>
      </c>
      <c r="X36" s="36">
        <f t="shared" ca="1" si="19"/>
        <v>4.9766260000000007E-2</v>
      </c>
      <c r="Y36" s="36">
        <f t="shared" ca="1" si="19"/>
        <v>5.7184070000000004E-2</v>
      </c>
      <c r="Z36" s="36">
        <f t="shared" ca="1" si="19"/>
        <v>6.0142790000000002E-2</v>
      </c>
      <c r="AA36" s="36">
        <f t="shared" ca="1" si="19"/>
        <v>6.3371869999999997E-2</v>
      </c>
      <c r="AB36" s="36">
        <f t="shared" ca="1" si="19"/>
        <v>0.12439415000000001</v>
      </c>
      <c r="AC36" s="36">
        <f t="shared" ca="1" si="19"/>
        <v>0.12679318000000001</v>
      </c>
      <c r="AD36" s="36">
        <f t="shared" ca="1" si="19"/>
        <v>0.10445845000000001</v>
      </c>
      <c r="AE36" s="36">
        <f t="shared" ca="1" si="19"/>
        <v>5.8498380000000003E-2</v>
      </c>
      <c r="AF36" s="36">
        <f t="shared" ca="1" si="19"/>
        <v>7.5155230000000003E-2</v>
      </c>
      <c r="AG36" s="36">
        <f t="shared" ca="1" si="19"/>
        <v>5.3073300000000004E-2</v>
      </c>
      <c r="AH36" s="36">
        <f t="shared" ca="1" si="19"/>
        <v>4.2150749999999994E-2</v>
      </c>
      <c r="AI36" s="26">
        <f t="shared" ca="1" si="13"/>
        <v>571.38199999999995</v>
      </c>
      <c r="AJ36" s="36">
        <f t="shared" ref="AJ36:AS45" ca="1" si="20">IFERROR(VLOOKUP($A36,INDIRECT("EU!"&amp;AJ$3&amp;":"&amp;AJ$4),3,0)/100,NA())</f>
        <v>4.6550710000000002E-2</v>
      </c>
      <c r="AK36" s="36">
        <f t="shared" ca="1" si="20"/>
        <v>4.7137200000000004E-2</v>
      </c>
      <c r="AL36" s="36">
        <f t="shared" ca="1" si="20"/>
        <v>5.3404499999999994E-2</v>
      </c>
      <c r="AM36" s="36">
        <f t="shared" ca="1" si="20"/>
        <v>6.8444290000000005E-2</v>
      </c>
      <c r="AN36" s="36">
        <f t="shared" ca="1" si="20"/>
        <v>4.2134029999999996E-2</v>
      </c>
      <c r="AO36" s="36">
        <f t="shared" ca="1" si="20"/>
        <v>4.7205150000000001E-2</v>
      </c>
      <c r="AP36" s="36">
        <f t="shared" ca="1" si="20"/>
        <v>4.9781079999999998E-2</v>
      </c>
      <c r="AQ36" s="36">
        <f t="shared" ca="1" si="20"/>
        <v>5.1461620000000007E-2</v>
      </c>
      <c r="AR36" s="36">
        <f t="shared" ca="1" si="20"/>
        <v>5.3040950000000003E-2</v>
      </c>
      <c r="AS36" s="36">
        <f t="shared" ca="1" si="20"/>
        <v>0.16335907999999999</v>
      </c>
      <c r="AT36" s="36" t="e">
        <f t="shared" ca="1" si="18"/>
        <v>#N/A</v>
      </c>
      <c r="AU36" s="36" t="e">
        <f t="shared" ca="1" si="18"/>
        <v>#N/A</v>
      </c>
      <c r="AV36" s="36" t="e">
        <f t="shared" ca="1" si="18"/>
        <v>#N/A</v>
      </c>
      <c r="AW36" s="36" t="e">
        <f t="shared" ca="1" si="18"/>
        <v>#N/A</v>
      </c>
      <c r="AX36" s="25"/>
      <c r="AY36" s="25"/>
      <c r="AZ36" s="25"/>
      <c r="BA36" s="25"/>
      <c r="BB36" s="25"/>
      <c r="BC36" s="25"/>
      <c r="BD36" s="25"/>
      <c r="BE36" s="25"/>
      <c r="BF36" s="25"/>
      <c r="BG36" s="25"/>
      <c r="BH36" s="25"/>
      <c r="BI36" s="25"/>
    </row>
    <row r="37" spans="1:61" x14ac:dyDescent="0.35">
      <c r="A37" s="23">
        <v>37468</v>
      </c>
      <c r="B37" s="47">
        <v>1.72E-2</v>
      </c>
      <c r="C37" s="47">
        <v>1.695E-2</v>
      </c>
      <c r="D37" s="47">
        <v>1.6819999999999998E-2</v>
      </c>
      <c r="E37" s="36" t="e">
        <v>#N/A</v>
      </c>
      <c r="F37" s="36">
        <v>2.2339000000000001E-2</v>
      </c>
      <c r="G37" s="36">
        <v>2.793E-2</v>
      </c>
      <c r="H37" s="36">
        <v>3.4463000000000001E-2</v>
      </c>
      <c r="I37" s="36">
        <f t="shared" si="11"/>
        <v>5.4812100330316582E-2</v>
      </c>
      <c r="J37" s="36">
        <f t="shared" si="12"/>
        <v>4.9165009787550451E-2</v>
      </c>
      <c r="K37" s="36">
        <v>4.4588000000000003E-2</v>
      </c>
      <c r="L37" s="36">
        <v>5.3011000000000003E-2</v>
      </c>
      <c r="M37" s="36">
        <v>2.7955540000000001E-2</v>
      </c>
      <c r="N37" s="36">
        <v>5.2356270000000003E-2</v>
      </c>
      <c r="O37" s="36">
        <v>9.6308799999999944E-3</v>
      </c>
      <c r="P37" s="36">
        <v>7.1743050000000003E-2</v>
      </c>
      <c r="Q37" s="36" t="e">
        <v>#N/A</v>
      </c>
      <c r="R37" s="36">
        <v>8.9761499999999952E-3</v>
      </c>
      <c r="S37" s="36">
        <f t="shared" ca="1" si="19"/>
        <v>4.5906860000000001E-2</v>
      </c>
      <c r="T37" s="36">
        <f t="shared" ca="1" si="19"/>
        <v>4.7735440000000004E-2</v>
      </c>
      <c r="U37" s="36">
        <f t="shared" ca="1" si="19"/>
        <v>5.6064699999999995E-2</v>
      </c>
      <c r="V37" s="36">
        <f t="shared" ca="1" si="19"/>
        <v>7.5682859999999991E-2</v>
      </c>
      <c r="W37" s="36">
        <f t="shared" ca="1" si="19"/>
        <v>2.9166669999999999E-2</v>
      </c>
      <c r="X37" s="36">
        <f t="shared" ca="1" si="19"/>
        <v>4.8314329999999996E-2</v>
      </c>
      <c r="Y37" s="36">
        <f t="shared" ca="1" si="19"/>
        <v>5.4953450000000001E-2</v>
      </c>
      <c r="Z37" s="36">
        <f t="shared" ca="1" si="19"/>
        <v>5.7979520000000007E-2</v>
      </c>
      <c r="AA37" s="36">
        <f t="shared" ca="1" si="19"/>
        <v>6.1987149999999998E-2</v>
      </c>
      <c r="AB37" s="36">
        <f t="shared" ca="1" si="19"/>
        <v>0.13538646999999998</v>
      </c>
      <c r="AC37" s="36">
        <f t="shared" ca="1" si="19"/>
        <v>0.13669404999999998</v>
      </c>
      <c r="AD37" s="36">
        <f t="shared" ca="1" si="19"/>
        <v>0.12409932</v>
      </c>
      <c r="AE37" s="36">
        <f t="shared" ca="1" si="19"/>
        <v>5.7682159999999996E-2</v>
      </c>
      <c r="AF37" s="36">
        <f t="shared" ca="1" si="19"/>
        <v>7.6711630000000003E-2</v>
      </c>
      <c r="AG37" s="36">
        <f t="shared" ca="1" si="19"/>
        <v>4.9488740000000003E-2</v>
      </c>
      <c r="AH37" s="36">
        <f t="shared" ca="1" si="19"/>
        <v>3.8513190000000003E-2</v>
      </c>
      <c r="AI37" s="26">
        <f t="shared" ca="1" si="13"/>
        <v>573.08100000000002</v>
      </c>
      <c r="AJ37" s="36">
        <f t="shared" ca="1" si="20"/>
        <v>4.4254059999999998E-2</v>
      </c>
      <c r="AK37" s="36">
        <f t="shared" ca="1" si="20"/>
        <v>4.4838099999999999E-2</v>
      </c>
      <c r="AL37" s="36">
        <f t="shared" ca="1" si="20"/>
        <v>5.2089210000000004E-2</v>
      </c>
      <c r="AM37" s="36">
        <f t="shared" ca="1" si="20"/>
        <v>6.6095630000000002E-2</v>
      </c>
      <c r="AN37" s="36">
        <f t="shared" ca="1" si="20"/>
        <v>3.909729E-2</v>
      </c>
      <c r="AO37" s="36">
        <f t="shared" ca="1" si="20"/>
        <v>4.4564019999999996E-2</v>
      </c>
      <c r="AP37" s="36">
        <f t="shared" ca="1" si="20"/>
        <v>4.7774820000000003E-2</v>
      </c>
      <c r="AQ37" s="36">
        <f t="shared" ca="1" si="20"/>
        <v>4.9613740000000003E-2</v>
      </c>
      <c r="AR37" s="36">
        <f t="shared" ca="1" si="20"/>
        <v>5.2160749999999999E-2</v>
      </c>
      <c r="AS37" s="36">
        <f t="shared" ca="1" si="20"/>
        <v>0.15820303999999999</v>
      </c>
      <c r="AT37" s="36" t="e">
        <f t="shared" ca="1" si="18"/>
        <v>#N/A</v>
      </c>
      <c r="AU37" s="36" t="e">
        <f t="shared" ca="1" si="18"/>
        <v>#N/A</v>
      </c>
      <c r="AV37" s="36" t="e">
        <f t="shared" ca="1" si="18"/>
        <v>#N/A</v>
      </c>
      <c r="AW37" s="36" t="e">
        <f t="shared" ca="1" si="18"/>
        <v>#N/A</v>
      </c>
      <c r="AX37" s="25"/>
      <c r="AY37" s="25"/>
      <c r="AZ37" s="25"/>
      <c r="BA37" s="25"/>
      <c r="BB37" s="25"/>
      <c r="BC37" s="25"/>
      <c r="BD37" s="25"/>
      <c r="BE37" s="25"/>
      <c r="BF37" s="25"/>
      <c r="BG37" s="25"/>
      <c r="BH37" s="25"/>
      <c r="BI37" s="25"/>
    </row>
    <row r="38" spans="1:61" x14ac:dyDescent="0.35">
      <c r="A38" s="23">
        <v>37498</v>
      </c>
      <c r="B38" s="47">
        <v>1.7000000000000001E-2</v>
      </c>
      <c r="C38" s="47">
        <v>1.6739999999999998E-2</v>
      </c>
      <c r="D38" s="47">
        <v>1.661E-2</v>
      </c>
      <c r="E38" s="36" t="e">
        <v>#N/A</v>
      </c>
      <c r="F38" s="36">
        <v>2.1489999999999999E-2</v>
      </c>
      <c r="G38" s="36">
        <v>2.487E-2</v>
      </c>
      <c r="H38" s="36">
        <v>3.1949999999999999E-2</v>
      </c>
      <c r="I38" s="36">
        <f t="shared" si="11"/>
        <v>5.0954702535006779E-2</v>
      </c>
      <c r="J38" s="36">
        <f t="shared" si="12"/>
        <v>4.8149791800407238E-2</v>
      </c>
      <c r="K38" s="36">
        <v>4.1409000000000001E-2</v>
      </c>
      <c r="L38" s="36">
        <v>4.9250999999999996E-2</v>
      </c>
      <c r="M38" s="36">
        <v>2.6817529999999999E-2</v>
      </c>
      <c r="N38" s="36">
        <v>4.8790509999999995E-2</v>
      </c>
      <c r="O38" s="36">
        <v>9.3322000000000058E-3</v>
      </c>
      <c r="P38" s="36">
        <v>7.1726530000000011E-2</v>
      </c>
      <c r="Q38" s="36" t="e">
        <v>#N/A</v>
      </c>
      <c r="R38" s="36">
        <v>8.8717100000000049E-3</v>
      </c>
      <c r="S38" s="36">
        <f t="shared" ca="1" si="19"/>
        <v>4.325611E-2</v>
      </c>
      <c r="T38" s="36">
        <f t="shared" ca="1" si="19"/>
        <v>4.5135349999999998E-2</v>
      </c>
      <c r="U38" s="36">
        <f t="shared" ca="1" si="19"/>
        <v>5.3719539999999996E-2</v>
      </c>
      <c r="V38" s="36">
        <f t="shared" ca="1" si="19"/>
        <v>7.0696399999999993E-2</v>
      </c>
      <c r="W38" s="36">
        <f t="shared" ca="1" si="19"/>
        <v>2.9694620000000001E-2</v>
      </c>
      <c r="X38" s="36">
        <f t="shared" ca="1" si="19"/>
        <v>4.7732250000000004E-2</v>
      </c>
      <c r="Y38" s="36">
        <f t="shared" ca="1" si="19"/>
        <v>5.1087499999999994E-2</v>
      </c>
      <c r="Z38" s="36">
        <f t="shared" ca="1" si="19"/>
        <v>5.4655919999999997E-2</v>
      </c>
      <c r="AA38" s="36">
        <f t="shared" ca="1" si="19"/>
        <v>5.8122710000000001E-2</v>
      </c>
      <c r="AB38" s="36">
        <f t="shared" ca="1" si="19"/>
        <v>0.13312877000000001</v>
      </c>
      <c r="AC38" s="36">
        <f t="shared" ca="1" si="19"/>
        <v>0.13462483</v>
      </c>
      <c r="AD38" s="36">
        <f t="shared" ca="1" si="19"/>
        <v>0.12051704000000001</v>
      </c>
      <c r="AE38" s="36">
        <f t="shared" ca="1" si="19"/>
        <v>5.4593259999999998E-2</v>
      </c>
      <c r="AF38" s="36">
        <f t="shared" ca="1" si="19"/>
        <v>7.2069869999999994E-2</v>
      </c>
      <c r="AG38" s="36">
        <f t="shared" ca="1" si="19"/>
        <v>4.596016E-2</v>
      </c>
      <c r="AH38" s="36">
        <f t="shared" ca="1" si="19"/>
        <v>3.730895E-2</v>
      </c>
      <c r="AI38" s="26">
        <f t="shared" ca="1" si="13"/>
        <v>573.08100000000002</v>
      </c>
      <c r="AJ38" s="36">
        <f t="shared" ca="1" si="20"/>
        <v>4.2378699999999998E-2</v>
      </c>
      <c r="AK38" s="36">
        <f t="shared" ca="1" si="20"/>
        <v>4.2938409999999996E-2</v>
      </c>
      <c r="AL38" s="36">
        <f t="shared" ca="1" si="20"/>
        <v>5.0141850000000002E-2</v>
      </c>
      <c r="AM38" s="36">
        <f t="shared" ca="1" si="20"/>
        <v>6.3056119999999993E-2</v>
      </c>
      <c r="AN38" s="36">
        <f t="shared" ca="1" si="20"/>
        <v>3.7617810000000002E-2</v>
      </c>
      <c r="AO38" s="36">
        <f t="shared" ca="1" si="20"/>
        <v>4.2505920000000003E-2</v>
      </c>
      <c r="AP38" s="36">
        <f t="shared" ca="1" si="20"/>
        <v>4.5601429999999998E-2</v>
      </c>
      <c r="AQ38" s="36">
        <f t="shared" ca="1" si="20"/>
        <v>4.7677440000000001E-2</v>
      </c>
      <c r="AR38" s="36">
        <f t="shared" ca="1" si="20"/>
        <v>4.9971189999999999E-2</v>
      </c>
      <c r="AS38" s="36">
        <f t="shared" ca="1" si="20"/>
        <v>0.16159348999999998</v>
      </c>
      <c r="AT38" s="36" t="e">
        <f t="shared" ca="1" si="18"/>
        <v>#N/A</v>
      </c>
      <c r="AU38" s="36" t="e">
        <f t="shared" ca="1" si="18"/>
        <v>#N/A</v>
      </c>
      <c r="AV38" s="36" t="e">
        <f t="shared" ca="1" si="18"/>
        <v>#N/A</v>
      </c>
      <c r="AW38" s="36" t="e">
        <f t="shared" ca="1" si="18"/>
        <v>#N/A</v>
      </c>
      <c r="AX38" s="25"/>
      <c r="AY38" s="25"/>
      <c r="AZ38" s="25"/>
      <c r="BA38" s="25"/>
      <c r="BB38" s="25"/>
      <c r="BC38" s="25"/>
      <c r="BD38" s="25"/>
      <c r="BE38" s="25"/>
      <c r="BF38" s="25"/>
      <c r="BG38" s="25"/>
      <c r="BH38" s="25"/>
      <c r="BI38" s="25"/>
    </row>
    <row r="39" spans="1:61" x14ac:dyDescent="0.35">
      <c r="A39" s="23">
        <v>37529</v>
      </c>
      <c r="B39" s="47">
        <v>1.5880000000000002E-2</v>
      </c>
      <c r="C39" s="47">
        <v>1.5520000000000001E-2</v>
      </c>
      <c r="D39" s="47">
        <v>1.506E-2</v>
      </c>
      <c r="E39" s="36" t="e">
        <v>#N/A</v>
      </c>
      <c r="F39" s="36">
        <v>1.6833000000000001E-2</v>
      </c>
      <c r="G39" s="36">
        <v>1.9599999999999999E-2</v>
      </c>
      <c r="H39" s="36">
        <v>2.5597999999999999E-2</v>
      </c>
      <c r="I39" s="36">
        <f t="shared" si="11"/>
        <v>4.6390327754149085E-2</v>
      </c>
      <c r="J39" s="36">
        <f t="shared" si="12"/>
        <v>4.9311318961465123E-2</v>
      </c>
      <c r="K39" s="36">
        <v>3.5942000000000002E-2</v>
      </c>
      <c r="L39" s="36">
        <v>4.6681999999999994E-2</v>
      </c>
      <c r="M39" s="36">
        <v>2.1922009999999999E-2</v>
      </c>
      <c r="N39" s="36">
        <v>4.5235000000000004E-2</v>
      </c>
      <c r="O39" s="36">
        <v>1.0021499999999996E-2</v>
      </c>
      <c r="P39" s="36">
        <v>7.6096089999999977E-2</v>
      </c>
      <c r="Q39" s="36" t="e">
        <v>#N/A</v>
      </c>
      <c r="R39" s="36">
        <v>8.5745000000000057E-3</v>
      </c>
      <c r="S39" s="36">
        <f t="shared" ca="1" si="19"/>
        <v>3.9091019999999997E-2</v>
      </c>
      <c r="T39" s="36">
        <f t="shared" ca="1" si="19"/>
        <v>4.0870660000000003E-2</v>
      </c>
      <c r="U39" s="36">
        <f t="shared" ca="1" si="19"/>
        <v>5.0439049999999999E-2</v>
      </c>
      <c r="V39" s="36">
        <f t="shared" ca="1" si="19"/>
        <v>6.8566010000000011E-2</v>
      </c>
      <c r="W39" s="36">
        <f t="shared" ca="1" si="19"/>
        <v>3.0413619999999999E-2</v>
      </c>
      <c r="X39" s="36">
        <f t="shared" ca="1" si="19"/>
        <v>4.4128049999999995E-2</v>
      </c>
      <c r="Y39" s="36">
        <f t="shared" ca="1" si="19"/>
        <v>4.6210829999999994E-2</v>
      </c>
      <c r="Z39" s="36">
        <f t="shared" ca="1" si="19"/>
        <v>5.0816759999999996E-2</v>
      </c>
      <c r="AA39" s="36">
        <f t="shared" ca="1" si="19"/>
        <v>5.52565E-2</v>
      </c>
      <c r="AB39" s="36">
        <f t="shared" ca="1" si="19"/>
        <v>0.13600901000000001</v>
      </c>
      <c r="AC39" s="36">
        <f t="shared" ca="1" si="19"/>
        <v>0.1378933</v>
      </c>
      <c r="AD39" s="36">
        <f t="shared" ca="1" si="19"/>
        <v>0.12133108999999999</v>
      </c>
      <c r="AE39" s="36">
        <f t="shared" ca="1" si="19"/>
        <v>5.0963209999999995E-2</v>
      </c>
      <c r="AF39" s="36">
        <f t="shared" ca="1" si="19"/>
        <v>7.0290419999999992E-2</v>
      </c>
      <c r="AG39" s="36">
        <f t="shared" ca="1" si="19"/>
        <v>4.1874300000000003E-2</v>
      </c>
      <c r="AH39" s="36">
        <f t="shared" ca="1" si="19"/>
        <v>3.473594E-2</v>
      </c>
      <c r="AI39" s="26">
        <f t="shared" ca="1" si="13"/>
        <v>574.79999999999995</v>
      </c>
      <c r="AJ39" s="36">
        <f t="shared" ca="1" si="20"/>
        <v>3.9091930000000004E-2</v>
      </c>
      <c r="AK39" s="36">
        <f t="shared" ca="1" si="20"/>
        <v>3.9687480000000004E-2</v>
      </c>
      <c r="AL39" s="36">
        <f t="shared" ca="1" si="20"/>
        <v>4.740921E-2</v>
      </c>
      <c r="AM39" s="36">
        <f t="shared" ca="1" si="20"/>
        <v>6.0961740000000007E-2</v>
      </c>
      <c r="AN39" s="36">
        <f t="shared" ca="1" si="20"/>
        <v>3.398785E-2</v>
      </c>
      <c r="AO39" s="36">
        <f t="shared" ca="1" si="20"/>
        <v>3.8684759999999999E-2</v>
      </c>
      <c r="AP39" s="36">
        <f t="shared" ca="1" si="20"/>
        <v>4.20595E-2</v>
      </c>
      <c r="AQ39" s="36">
        <f t="shared" ca="1" si="20"/>
        <v>4.4614960000000002E-2</v>
      </c>
      <c r="AR39" s="36">
        <f t="shared" ca="1" si="20"/>
        <v>4.8280730000000001E-2</v>
      </c>
      <c r="AS39" s="36">
        <f t="shared" ca="1" si="20"/>
        <v>0.17201058</v>
      </c>
      <c r="AT39" s="36" t="e">
        <f t="shared" ca="1" si="18"/>
        <v>#N/A</v>
      </c>
      <c r="AU39" s="36" t="e">
        <f t="shared" ca="1" si="18"/>
        <v>#N/A</v>
      </c>
      <c r="AV39" s="36" t="e">
        <f t="shared" ca="1" si="18"/>
        <v>#N/A</v>
      </c>
      <c r="AW39" s="36" t="e">
        <f t="shared" ca="1" si="18"/>
        <v>#N/A</v>
      </c>
      <c r="AX39" s="25"/>
      <c r="AY39" s="25"/>
      <c r="AZ39" s="25"/>
      <c r="BA39" s="25"/>
      <c r="BB39" s="25"/>
      <c r="BC39" s="25"/>
      <c r="BD39" s="25"/>
      <c r="BE39" s="25"/>
      <c r="BF39" s="25"/>
      <c r="BG39" s="25"/>
      <c r="BH39" s="25"/>
      <c r="BI39" s="25"/>
    </row>
    <row r="40" spans="1:61" x14ac:dyDescent="0.35">
      <c r="A40" s="23">
        <v>37560</v>
      </c>
      <c r="B40" s="47">
        <v>1.477E-2</v>
      </c>
      <c r="C40" s="47">
        <v>1.4499999999999999E-2</v>
      </c>
      <c r="D40" s="47">
        <v>1.414E-2</v>
      </c>
      <c r="E40" s="36" t="e">
        <v>#N/A</v>
      </c>
      <c r="F40" s="36">
        <v>1.6697E-2</v>
      </c>
      <c r="G40" s="36">
        <v>2.1179999999999997E-2</v>
      </c>
      <c r="H40" s="36">
        <v>2.7274E-2</v>
      </c>
      <c r="I40" s="36">
        <f t="shared" si="11"/>
        <v>5.0708141766461656E-2</v>
      </c>
      <c r="J40" s="36">
        <f t="shared" si="12"/>
        <v>4.7738767021924255E-2</v>
      </c>
      <c r="K40" s="36">
        <v>3.8925000000000001E-2</v>
      </c>
      <c r="L40" s="36">
        <v>4.9858E-2</v>
      </c>
      <c r="M40" s="36">
        <v>2.2310739999999999E-2</v>
      </c>
      <c r="N40" s="36">
        <v>4.8159359999999998E-2</v>
      </c>
      <c r="O40" s="36">
        <v>9.9544500000000036E-3</v>
      </c>
      <c r="P40" s="36">
        <v>7.9654490000000008E-2</v>
      </c>
      <c r="Q40" s="36" t="e">
        <v>#N/A</v>
      </c>
      <c r="R40" s="36">
        <v>8.2558100000000023E-3</v>
      </c>
      <c r="S40" s="36">
        <f t="shared" ca="1" si="19"/>
        <v>3.9723299999999996E-2</v>
      </c>
      <c r="T40" s="36">
        <f t="shared" ca="1" si="19"/>
        <v>4.2496619999999999E-2</v>
      </c>
      <c r="U40" s="36">
        <f t="shared" ca="1" si="19"/>
        <v>5.425638E-2</v>
      </c>
      <c r="V40" s="36">
        <f t="shared" ca="1" si="19"/>
        <v>6.957352E-2</v>
      </c>
      <c r="W40" s="36">
        <f t="shared" ca="1" si="19"/>
        <v>2.8628770000000001E-2</v>
      </c>
      <c r="X40" s="36">
        <f t="shared" ca="1" si="19"/>
        <v>4.490247E-2</v>
      </c>
      <c r="Y40" s="36">
        <f t="shared" ca="1" si="19"/>
        <v>4.8284070000000005E-2</v>
      </c>
      <c r="Z40" s="36">
        <f t="shared" ca="1" si="19"/>
        <v>5.2741459999999997E-2</v>
      </c>
      <c r="AA40" s="36">
        <f t="shared" ca="1" si="19"/>
        <v>5.8113810000000002E-2</v>
      </c>
      <c r="AB40" s="36">
        <f t="shared" ca="1" si="19"/>
        <v>0.14016751</v>
      </c>
      <c r="AC40" s="36">
        <f t="shared" ca="1" si="19"/>
        <v>0.14171760999999999</v>
      </c>
      <c r="AD40" s="36">
        <f t="shared" ca="1" si="19"/>
        <v>0.12781385000000001</v>
      </c>
      <c r="AE40" s="36">
        <f t="shared" ca="1" si="19"/>
        <v>5.3462569999999994E-2</v>
      </c>
      <c r="AF40" s="36">
        <f t="shared" ca="1" si="19"/>
        <v>7.3220170000000001E-2</v>
      </c>
      <c r="AG40" s="36">
        <f t="shared" ca="1" si="19"/>
        <v>4.2755650000000006E-2</v>
      </c>
      <c r="AH40" s="36">
        <f t="shared" ca="1" si="19"/>
        <v>3.6054559999999999E-2</v>
      </c>
      <c r="AI40" s="26">
        <f t="shared" ca="1" si="13"/>
        <v>575.654</v>
      </c>
      <c r="AJ40" s="36">
        <f t="shared" ca="1" si="20"/>
        <v>4.0475589999999999E-2</v>
      </c>
      <c r="AK40" s="36">
        <f t="shared" ca="1" si="20"/>
        <v>4.1096109999999998E-2</v>
      </c>
      <c r="AL40" s="36">
        <f t="shared" ca="1" si="20"/>
        <v>5.0494440000000002E-2</v>
      </c>
      <c r="AM40" s="36">
        <f t="shared" ca="1" si="20"/>
        <v>6.1407170000000004E-2</v>
      </c>
      <c r="AN40" s="36">
        <f t="shared" ca="1" si="20"/>
        <v>3.4527420000000003E-2</v>
      </c>
      <c r="AO40" s="36">
        <f t="shared" ca="1" si="20"/>
        <v>4.0307540000000003E-2</v>
      </c>
      <c r="AP40" s="36">
        <f t="shared" ca="1" si="20"/>
        <v>4.4212300000000003E-2</v>
      </c>
      <c r="AQ40" s="36">
        <f t="shared" ca="1" si="20"/>
        <v>4.6725490000000001E-2</v>
      </c>
      <c r="AR40" s="36">
        <f t="shared" ca="1" si="20"/>
        <v>5.017754E-2</v>
      </c>
      <c r="AS40" s="36">
        <f t="shared" ca="1" si="20"/>
        <v>0.17423560999999999</v>
      </c>
      <c r="AT40" s="36" t="e">
        <f t="shared" ca="1" si="18"/>
        <v>#N/A</v>
      </c>
      <c r="AU40" s="36" t="e">
        <f t="shared" ca="1" si="18"/>
        <v>#N/A</v>
      </c>
      <c r="AV40" s="36" t="e">
        <f t="shared" ca="1" si="18"/>
        <v>#N/A</v>
      </c>
      <c r="AW40" s="36" t="e">
        <f t="shared" ca="1" si="18"/>
        <v>#N/A</v>
      </c>
      <c r="AX40" s="25"/>
      <c r="AY40" s="25"/>
      <c r="AZ40" s="25"/>
      <c r="BA40" s="25"/>
      <c r="BB40" s="25"/>
      <c r="BC40" s="25"/>
      <c r="BD40" s="25"/>
      <c r="BE40" s="25"/>
      <c r="BF40" s="25"/>
      <c r="BG40" s="25"/>
      <c r="BH40" s="25"/>
      <c r="BI40" s="25"/>
    </row>
    <row r="41" spans="1:61" x14ac:dyDescent="0.35">
      <c r="A41" s="23">
        <v>37589</v>
      </c>
      <c r="B41" s="47">
        <v>1.2430000000000002E-2</v>
      </c>
      <c r="C41" s="47">
        <v>1.2150000000000001E-2</v>
      </c>
      <c r="D41" s="47">
        <v>1.2800000000000001E-2</v>
      </c>
      <c r="E41" s="36" t="e">
        <v>#N/A</v>
      </c>
      <c r="F41" s="36">
        <v>2.0562999999999998E-2</v>
      </c>
      <c r="G41" s="36">
        <v>2.5319999999999999E-2</v>
      </c>
      <c r="H41" s="36">
        <v>3.2684000000000005E-2</v>
      </c>
      <c r="I41" s="36">
        <f t="shared" si="11"/>
        <v>5.1504981876353328E-2</v>
      </c>
      <c r="J41" s="36">
        <f t="shared" si="12"/>
        <v>4.4969913119137228E-2</v>
      </c>
      <c r="K41" s="36">
        <v>4.2051999999999999E-2</v>
      </c>
      <c r="L41" s="36">
        <v>5.0353000000000002E-2</v>
      </c>
      <c r="M41" s="36">
        <v>2.6621369999999998E-2</v>
      </c>
      <c r="N41" s="36">
        <v>5.0088899999999999E-2</v>
      </c>
      <c r="O41" s="36">
        <v>8.2323200000000013E-3</v>
      </c>
      <c r="P41" s="36">
        <v>6.468547999999999E-2</v>
      </c>
      <c r="Q41" s="36" t="e">
        <v>#N/A</v>
      </c>
      <c r="R41" s="36">
        <v>7.9682199999999981E-3</v>
      </c>
      <c r="S41" s="36">
        <f t="shared" ca="1" si="19"/>
        <v>4.2913420000000001E-2</v>
      </c>
      <c r="T41" s="36">
        <f t="shared" ca="1" si="19"/>
        <v>4.3855269999999995E-2</v>
      </c>
      <c r="U41" s="36">
        <f t="shared" ca="1" si="19"/>
        <v>5.2810319999999994E-2</v>
      </c>
      <c r="V41" s="36">
        <f t="shared" ca="1" si="19"/>
        <v>6.5498420000000002E-2</v>
      </c>
      <c r="W41" s="36">
        <f t="shared" ca="1" si="19"/>
        <v>2.754274E-2</v>
      </c>
      <c r="X41" s="36">
        <f t="shared" ca="1" si="19"/>
        <v>4.6644600000000001E-2</v>
      </c>
      <c r="Y41" s="36">
        <f t="shared" ca="1" si="19"/>
        <v>5.0858519999999997E-2</v>
      </c>
      <c r="Z41" s="36">
        <f t="shared" ca="1" si="19"/>
        <v>5.3640889999999997E-2</v>
      </c>
      <c r="AA41" s="36">
        <f t="shared" ca="1" si="19"/>
        <v>5.832122E-2</v>
      </c>
      <c r="AB41" s="36">
        <f t="shared" ca="1" si="19"/>
        <v>0.12565846</v>
      </c>
      <c r="AC41" s="36">
        <f t="shared" ca="1" si="19"/>
        <v>0.12732373</v>
      </c>
      <c r="AD41" s="36">
        <f t="shared" ca="1" si="19"/>
        <v>0.11477438</v>
      </c>
      <c r="AE41" s="36">
        <f t="shared" ca="1" si="19"/>
        <v>5.160791E-2</v>
      </c>
      <c r="AF41" s="36">
        <f t="shared" ca="1" si="19"/>
        <v>6.971339E-2</v>
      </c>
      <c r="AG41" s="36">
        <f t="shared" ca="1" si="19"/>
        <v>4.6403749999999994E-2</v>
      </c>
      <c r="AH41" s="36">
        <f t="shared" ca="1" si="19"/>
        <v>3.8986800000000002E-2</v>
      </c>
      <c r="AI41" s="26">
        <f t="shared" ca="1" si="13"/>
        <v>575.654</v>
      </c>
      <c r="AJ41" s="36">
        <f t="shared" ca="1" si="20"/>
        <v>4.0539100000000002E-2</v>
      </c>
      <c r="AK41" s="36">
        <f t="shared" ca="1" si="20"/>
        <v>4.0812229999999998E-2</v>
      </c>
      <c r="AL41" s="36">
        <f t="shared" ca="1" si="20"/>
        <v>4.8461090000000005E-2</v>
      </c>
      <c r="AM41" s="36">
        <f t="shared" ca="1" si="20"/>
        <v>5.9237780000000004E-2</v>
      </c>
      <c r="AN41" s="36">
        <f t="shared" ca="1" si="20"/>
        <v>3.4563869999999997E-2</v>
      </c>
      <c r="AO41" s="36">
        <f t="shared" ca="1" si="20"/>
        <v>3.9878509999999999E-2</v>
      </c>
      <c r="AP41" s="36">
        <f t="shared" ca="1" si="20"/>
        <v>4.3618009999999999E-2</v>
      </c>
      <c r="AQ41" s="36">
        <f t="shared" ca="1" si="20"/>
        <v>4.6288090000000004E-2</v>
      </c>
      <c r="AR41" s="36">
        <f t="shared" ca="1" si="20"/>
        <v>5.0161329999999997E-2</v>
      </c>
      <c r="AS41" s="36">
        <f t="shared" ca="1" si="20"/>
        <v>0.14558035999999999</v>
      </c>
      <c r="AT41" s="36" t="e">
        <f t="shared" ca="1" si="18"/>
        <v>#N/A</v>
      </c>
      <c r="AU41" s="36" t="e">
        <f t="shared" ca="1" si="18"/>
        <v>#N/A</v>
      </c>
      <c r="AV41" s="36" t="e">
        <f t="shared" ca="1" si="18"/>
        <v>#N/A</v>
      </c>
      <c r="AW41" s="36" t="e">
        <f t="shared" ca="1" si="18"/>
        <v>#N/A</v>
      </c>
      <c r="AX41" s="25"/>
      <c r="AY41" s="25"/>
      <c r="AZ41" s="25"/>
      <c r="BA41" s="25"/>
      <c r="BB41" s="25"/>
      <c r="BC41" s="25"/>
      <c r="BD41" s="25"/>
      <c r="BE41" s="25"/>
      <c r="BF41" s="25"/>
      <c r="BG41" s="25"/>
      <c r="BH41" s="25"/>
      <c r="BI41" s="25"/>
    </row>
    <row r="42" spans="1:61" x14ac:dyDescent="0.35">
      <c r="A42" s="23">
        <v>37621</v>
      </c>
      <c r="B42" s="47">
        <v>1.141E-2</v>
      </c>
      <c r="C42" s="47">
        <v>1.1950000000000001E-2</v>
      </c>
      <c r="D42" s="47">
        <v>1.209E-2</v>
      </c>
      <c r="E42" s="36" t="e">
        <v>#N/A</v>
      </c>
      <c r="F42" s="36">
        <v>1.5982E-2</v>
      </c>
      <c r="G42" s="36">
        <v>1.9610000000000002E-2</v>
      </c>
      <c r="H42" s="36">
        <v>2.7339000000000002E-2</v>
      </c>
      <c r="I42" s="36">
        <f t="shared" si="11"/>
        <v>4.9094977996552158E-2</v>
      </c>
      <c r="J42" s="36">
        <f t="shared" si="12"/>
        <v>4.6099915046157403E-2</v>
      </c>
      <c r="K42" s="36">
        <v>3.8159999999999999E-2</v>
      </c>
      <c r="L42" s="36">
        <v>4.7779999999999996E-2</v>
      </c>
      <c r="M42" s="36">
        <v>2.155091E-2</v>
      </c>
      <c r="N42" s="36">
        <v>4.6668669999999995E-2</v>
      </c>
      <c r="O42" s="36">
        <v>8.092710000000003E-3</v>
      </c>
      <c r="P42" s="36">
        <v>6.2709539999999994E-2</v>
      </c>
      <c r="Q42" s="36" t="e">
        <v>#N/A</v>
      </c>
      <c r="R42" s="36">
        <v>6.9813800000000023E-3</v>
      </c>
      <c r="S42" s="36">
        <f t="shared" ca="1" si="19"/>
        <v>3.7478709999999998E-2</v>
      </c>
      <c r="T42" s="36">
        <f t="shared" ca="1" si="19"/>
        <v>3.9200840000000001E-2</v>
      </c>
      <c r="U42" s="36">
        <f t="shared" ca="1" si="19"/>
        <v>4.7610310000000003E-2</v>
      </c>
      <c r="V42" s="36">
        <f t="shared" ca="1" si="19"/>
        <v>6.0310050000000004E-2</v>
      </c>
      <c r="W42" s="36">
        <f t="shared" ca="1" si="19"/>
        <v>2.6875119999999999E-2</v>
      </c>
      <c r="X42" s="36">
        <f t="shared" ca="1" si="19"/>
        <v>4.1715929999999998E-2</v>
      </c>
      <c r="Y42" s="36">
        <f t="shared" ca="1" si="19"/>
        <v>4.4298719999999993E-2</v>
      </c>
      <c r="Z42" s="36">
        <f t="shared" ca="1" si="19"/>
        <v>4.8759259999999999E-2</v>
      </c>
      <c r="AA42" s="36">
        <f t="shared" ca="1" si="19"/>
        <v>5.4761379999999998E-2</v>
      </c>
      <c r="AB42" s="36">
        <f t="shared" ca="1" si="19"/>
        <v>0.12081965</v>
      </c>
      <c r="AC42" s="36">
        <f t="shared" ca="1" si="19"/>
        <v>0.12249796</v>
      </c>
      <c r="AD42" s="36">
        <f t="shared" ca="1" si="19"/>
        <v>0.10937820999999999</v>
      </c>
      <c r="AE42" s="36">
        <f t="shared" ca="1" si="19"/>
        <v>4.5838660000000003E-2</v>
      </c>
      <c r="AF42" s="36">
        <f t="shared" ca="1" si="19"/>
        <v>6.5601779999999998E-2</v>
      </c>
      <c r="AG42" s="36">
        <f t="shared" ca="1" si="19"/>
        <v>4.1493849999999999E-2</v>
      </c>
      <c r="AH42" s="36">
        <f t="shared" ca="1" si="19"/>
        <v>3.4569040000000002E-2</v>
      </c>
      <c r="AI42" s="26">
        <f t="shared" ca="1" si="13"/>
        <v>577.24900000000002</v>
      </c>
      <c r="AJ42" s="36">
        <f t="shared" ca="1" si="20"/>
        <v>3.7173869999999998E-2</v>
      </c>
      <c r="AK42" s="36">
        <f t="shared" ca="1" si="20"/>
        <v>3.7540990000000003E-2</v>
      </c>
      <c r="AL42" s="36">
        <f t="shared" ca="1" si="20"/>
        <v>4.4609550000000005E-2</v>
      </c>
      <c r="AM42" s="36">
        <f t="shared" ca="1" si="20"/>
        <v>5.3443789999999998E-2</v>
      </c>
      <c r="AN42" s="36">
        <f t="shared" ca="1" si="20"/>
        <v>3.071774E-2</v>
      </c>
      <c r="AO42" s="36">
        <f t="shared" ca="1" si="20"/>
        <v>3.5916980000000001E-2</v>
      </c>
      <c r="AP42" s="36">
        <f t="shared" ca="1" si="20"/>
        <v>4.007467E-2</v>
      </c>
      <c r="AQ42" s="36">
        <f t="shared" ca="1" si="20"/>
        <v>4.2964209999999996E-2</v>
      </c>
      <c r="AR42" s="36">
        <f t="shared" ca="1" si="20"/>
        <v>4.7814200000000001E-2</v>
      </c>
      <c r="AS42" s="36">
        <f t="shared" ca="1" si="20"/>
        <v>0.13369832000000001</v>
      </c>
      <c r="AT42" s="36" t="e">
        <f t="shared" ca="1" si="18"/>
        <v>#N/A</v>
      </c>
      <c r="AU42" s="36" t="e">
        <f t="shared" ca="1" si="18"/>
        <v>#N/A</v>
      </c>
      <c r="AV42" s="36" t="e">
        <f t="shared" ca="1" si="18"/>
        <v>#N/A</v>
      </c>
      <c r="AW42" s="36" t="e">
        <f t="shared" ca="1" si="18"/>
        <v>#N/A</v>
      </c>
      <c r="AX42" s="25"/>
      <c r="AY42" s="25"/>
      <c r="AZ42" s="25"/>
      <c r="BA42" s="25"/>
      <c r="BB42" s="25"/>
      <c r="BC42" s="25"/>
      <c r="BD42" s="25"/>
      <c r="BE42" s="25"/>
      <c r="BF42" s="25"/>
      <c r="BG42" s="25"/>
      <c r="BH42" s="25"/>
      <c r="BI42" s="25"/>
    </row>
    <row r="43" spans="1:61" x14ac:dyDescent="0.35">
      <c r="A43" s="23">
        <v>37652</v>
      </c>
      <c r="B43" s="47">
        <v>1.1519999999999999E-2</v>
      </c>
      <c r="C43" s="47">
        <v>1.1739999999999999E-2</v>
      </c>
      <c r="D43" s="47">
        <v>1.188E-2</v>
      </c>
      <c r="E43" s="36" t="e">
        <v>#N/A</v>
      </c>
      <c r="F43" s="36">
        <v>1.6891E-2</v>
      </c>
      <c r="G43" s="36">
        <v>2.1749999999999999E-2</v>
      </c>
      <c r="H43" s="36">
        <v>2.9323999999999999E-2</v>
      </c>
      <c r="I43" s="36">
        <f t="shared" si="11"/>
        <v>5.0029087658502114E-2</v>
      </c>
      <c r="J43" s="36">
        <f t="shared" si="12"/>
        <v>4.4325476312859768E-2</v>
      </c>
      <c r="K43" s="36">
        <v>3.9625E-2</v>
      </c>
      <c r="L43" s="36">
        <v>4.8411000000000003E-2</v>
      </c>
      <c r="M43" s="36">
        <v>2.29053E-2</v>
      </c>
      <c r="N43" s="36">
        <v>4.7397519999999999E-2</v>
      </c>
      <c r="O43" s="36">
        <v>7.7764599999999989E-3</v>
      </c>
      <c r="P43" s="36">
        <v>5.5989669999999991E-2</v>
      </c>
      <c r="Q43" s="36" t="e">
        <v>#N/A</v>
      </c>
      <c r="R43" s="36">
        <v>6.7629799999999948E-3</v>
      </c>
      <c r="S43" s="36">
        <f t="shared" ca="1" si="19"/>
        <v>3.8758830000000001E-2</v>
      </c>
      <c r="T43" s="36">
        <f t="shared" ca="1" si="19"/>
        <v>3.9715939999999998E-2</v>
      </c>
      <c r="U43" s="36">
        <f t="shared" ca="1" si="19"/>
        <v>4.7556250000000001E-2</v>
      </c>
      <c r="V43" s="36">
        <f t="shared" ca="1" si="19"/>
        <v>6.0095260000000005E-2</v>
      </c>
      <c r="W43" s="36">
        <f t="shared" ca="1" si="19"/>
        <v>2.6041979999999999E-2</v>
      </c>
      <c r="X43" s="36">
        <f t="shared" ca="1" si="19"/>
        <v>4.2433120000000005E-2</v>
      </c>
      <c r="Y43" s="36">
        <f t="shared" ca="1" si="19"/>
        <v>4.6115529999999995E-2</v>
      </c>
      <c r="Z43" s="36">
        <f t="shared" ca="1" si="19"/>
        <v>4.9900300000000002E-2</v>
      </c>
      <c r="AA43" s="36">
        <f t="shared" ca="1" si="19"/>
        <v>5.5173979999999997E-2</v>
      </c>
      <c r="AB43" s="36">
        <f t="shared" ca="1" si="19"/>
        <v>0.11469466</v>
      </c>
      <c r="AC43" s="36">
        <f t="shared" ca="1" si="19"/>
        <v>0.11641610999999999</v>
      </c>
      <c r="AD43" s="36">
        <f t="shared" ca="1" si="19"/>
        <v>0.10338718999999999</v>
      </c>
      <c r="AE43" s="36">
        <f t="shared" ca="1" si="19"/>
        <v>4.581884E-2</v>
      </c>
      <c r="AF43" s="36">
        <f t="shared" ca="1" si="19"/>
        <v>6.5639959999999997E-2</v>
      </c>
      <c r="AG43" s="36">
        <f t="shared" ca="1" si="19"/>
        <v>4.2308960000000007E-2</v>
      </c>
      <c r="AH43" s="36">
        <f t="shared" ca="1" si="19"/>
        <v>3.4955090000000001E-2</v>
      </c>
      <c r="AI43" s="26">
        <f t="shared" ca="1" si="13"/>
        <v>577.822</v>
      </c>
      <c r="AJ43" s="36">
        <f t="shared" ca="1" si="20"/>
        <v>3.5864859999999998E-2</v>
      </c>
      <c r="AK43" s="36">
        <f t="shared" ca="1" si="20"/>
        <v>3.6151620000000002E-2</v>
      </c>
      <c r="AL43" s="36">
        <f t="shared" ca="1" si="20"/>
        <v>4.3024849999999996E-2</v>
      </c>
      <c r="AM43" s="36">
        <f t="shared" ca="1" si="20"/>
        <v>5.2888289999999998E-2</v>
      </c>
      <c r="AN43" s="36">
        <f t="shared" ca="1" si="20"/>
        <v>2.93122E-2</v>
      </c>
      <c r="AO43" s="36">
        <f t="shared" ca="1" si="20"/>
        <v>3.4601970000000003E-2</v>
      </c>
      <c r="AP43" s="36">
        <f t="shared" ca="1" si="20"/>
        <v>3.8725800000000005E-2</v>
      </c>
      <c r="AQ43" s="36">
        <f t="shared" ca="1" si="20"/>
        <v>4.1788899999999997E-2</v>
      </c>
      <c r="AR43" s="36">
        <f t="shared" ca="1" si="20"/>
        <v>4.6717769999999999E-2</v>
      </c>
      <c r="AS43" s="36">
        <f t="shared" ca="1" si="20"/>
        <v>0.11402481</v>
      </c>
      <c r="AT43" s="36" t="e">
        <f t="shared" ca="1" si="18"/>
        <v>#N/A</v>
      </c>
      <c r="AU43" s="36" t="e">
        <f t="shared" ca="1" si="18"/>
        <v>#N/A</v>
      </c>
      <c r="AV43" s="36" t="e">
        <f t="shared" ca="1" si="18"/>
        <v>#N/A</v>
      </c>
      <c r="AW43" s="36" t="e">
        <f t="shared" ca="1" si="18"/>
        <v>#N/A</v>
      </c>
      <c r="AX43" s="25"/>
      <c r="AY43" s="25"/>
      <c r="AZ43" s="25"/>
      <c r="BA43" s="25"/>
      <c r="BB43" s="25"/>
      <c r="BC43" s="25"/>
      <c r="BD43" s="25"/>
      <c r="BE43" s="25"/>
      <c r="BF43" s="25"/>
      <c r="BG43" s="25"/>
      <c r="BH43" s="25"/>
      <c r="BI43" s="25"/>
    </row>
    <row r="44" spans="1:61" x14ac:dyDescent="0.35">
      <c r="A44" s="23">
        <v>37680</v>
      </c>
      <c r="B44" s="47">
        <v>1.192E-2</v>
      </c>
      <c r="C44" s="47">
        <v>1.1950000000000001E-2</v>
      </c>
      <c r="D44" s="47">
        <v>1.188E-2</v>
      </c>
      <c r="E44" s="36" t="e">
        <v>#N/A</v>
      </c>
      <c r="F44" s="36">
        <v>1.508E-2</v>
      </c>
      <c r="G44" s="36">
        <v>1.8669999999999999E-2</v>
      </c>
      <c r="H44" s="36">
        <v>2.6612E-2</v>
      </c>
      <c r="I44" s="36">
        <f t="shared" si="11"/>
        <v>4.7285039147214158E-2</v>
      </c>
      <c r="J44" s="36">
        <f t="shared" si="12"/>
        <v>4.5600614883149593E-2</v>
      </c>
      <c r="K44" s="36">
        <v>3.6896999999999999E-2</v>
      </c>
      <c r="L44" s="36">
        <v>4.6691999999999997E-2</v>
      </c>
      <c r="M44" s="36">
        <v>2.1016379999999998E-2</v>
      </c>
      <c r="N44" s="36">
        <v>4.4890769999999997E-2</v>
      </c>
      <c r="O44" s="36">
        <v>7.8752700000000037E-3</v>
      </c>
      <c r="P44" s="36">
        <v>5.851445999999999E-2</v>
      </c>
      <c r="Q44" s="36" t="e">
        <v>#N/A</v>
      </c>
      <c r="R44" s="36">
        <v>6.0740400000000028E-3</v>
      </c>
      <c r="S44" s="36">
        <f t="shared" ca="1" si="19"/>
        <v>3.567116E-2</v>
      </c>
      <c r="T44" s="36">
        <f t="shared" ca="1" si="19"/>
        <v>3.7073849999999998E-2</v>
      </c>
      <c r="U44" s="36">
        <f t="shared" ca="1" si="19"/>
        <v>4.4705919999999996E-2</v>
      </c>
      <c r="V44" s="36">
        <f t="shared" ca="1" si="19"/>
        <v>5.6730989999999995E-2</v>
      </c>
      <c r="W44" s="36">
        <f t="shared" ca="1" si="19"/>
        <v>2.810091E-2</v>
      </c>
      <c r="X44" s="36">
        <f t="shared" ca="1" si="19"/>
        <v>3.8508580000000001E-2</v>
      </c>
      <c r="Y44" s="36">
        <f t="shared" ca="1" si="19"/>
        <v>4.0359899999999997E-2</v>
      </c>
      <c r="Z44" s="36">
        <f t="shared" ca="1" si="19"/>
        <v>4.7029639999999998E-2</v>
      </c>
      <c r="AA44" s="36">
        <f t="shared" ca="1" si="19"/>
        <v>5.276604E-2</v>
      </c>
      <c r="AB44" s="36">
        <f t="shared" ca="1" si="19"/>
        <v>0.11320371</v>
      </c>
      <c r="AC44" s="36">
        <f t="shared" ca="1" si="19"/>
        <v>0.11467646999999999</v>
      </c>
      <c r="AD44" s="36">
        <f t="shared" ca="1" si="19"/>
        <v>0.10340522999999999</v>
      </c>
      <c r="AE44" s="36">
        <f t="shared" ca="1" si="19"/>
        <v>4.2505550000000003E-2</v>
      </c>
      <c r="AF44" s="36">
        <f t="shared" ca="1" si="19"/>
        <v>6.3248789999999999E-2</v>
      </c>
      <c r="AG44" s="36">
        <f t="shared" ca="1" si="19"/>
        <v>3.935545E-2</v>
      </c>
      <c r="AH44" s="36">
        <f t="shared" ca="1" si="19"/>
        <v>3.2431210000000002E-2</v>
      </c>
      <c r="AI44" s="26">
        <f t="shared" ca="1" si="13"/>
        <v>578.32600000000002</v>
      </c>
      <c r="AJ44" s="36">
        <f t="shared" ca="1" si="20"/>
        <v>3.3777410000000001E-2</v>
      </c>
      <c r="AK44" s="36">
        <f t="shared" ca="1" si="20"/>
        <v>3.4104660000000002E-2</v>
      </c>
      <c r="AL44" s="36">
        <f t="shared" ca="1" si="20"/>
        <v>4.075289E-2</v>
      </c>
      <c r="AM44" s="36">
        <f t="shared" ca="1" si="20"/>
        <v>5.0401029999999999E-2</v>
      </c>
      <c r="AN44" s="36">
        <f t="shared" ca="1" si="20"/>
        <v>2.6482749999999999E-2</v>
      </c>
      <c r="AO44" s="36">
        <f t="shared" ca="1" si="20"/>
        <v>3.1951130000000001E-2</v>
      </c>
      <c r="AP44" s="36">
        <f t="shared" ca="1" si="20"/>
        <v>3.6401679999999999E-2</v>
      </c>
      <c r="AQ44" s="36">
        <f t="shared" ca="1" si="20"/>
        <v>4.0057619999999995E-2</v>
      </c>
      <c r="AR44" s="36">
        <f t="shared" ca="1" si="20"/>
        <v>4.6349539999999995E-2</v>
      </c>
      <c r="AS44" s="36">
        <f t="shared" ca="1" si="20"/>
        <v>0.11833311000000001</v>
      </c>
      <c r="AT44" s="36" t="e">
        <f t="shared" ca="1" si="18"/>
        <v>#N/A</v>
      </c>
      <c r="AU44" s="36" t="e">
        <f t="shared" ca="1" si="18"/>
        <v>#N/A</v>
      </c>
      <c r="AV44" s="36" t="e">
        <f t="shared" ca="1" si="18"/>
        <v>#N/A</v>
      </c>
      <c r="AW44" s="36" t="e">
        <f t="shared" ca="1" si="18"/>
        <v>#N/A</v>
      </c>
      <c r="AX44" s="25"/>
      <c r="AY44" s="25"/>
      <c r="AZ44" s="25"/>
      <c r="BA44" s="25"/>
      <c r="BB44" s="25"/>
      <c r="BC44" s="25"/>
      <c r="BD44" s="25"/>
      <c r="BE44" s="25"/>
      <c r="BF44" s="25"/>
      <c r="BG44" s="25"/>
      <c r="BH44" s="25"/>
      <c r="BI44" s="25"/>
    </row>
    <row r="45" spans="1:61" x14ac:dyDescent="0.35">
      <c r="A45" s="23">
        <v>37711</v>
      </c>
      <c r="B45" s="47">
        <v>1.141E-2</v>
      </c>
      <c r="C45" s="47">
        <v>1.1129999999999999E-2</v>
      </c>
      <c r="D45" s="47">
        <v>1.119E-2</v>
      </c>
      <c r="E45" s="36" t="e">
        <v>#N/A</v>
      </c>
      <c r="F45" s="36">
        <v>1.4816000000000001E-2</v>
      </c>
      <c r="G45" s="36">
        <v>1.865E-2</v>
      </c>
      <c r="H45" s="36">
        <v>2.7104E-2</v>
      </c>
      <c r="I45" s="36">
        <f t="shared" si="11"/>
        <v>4.8930742748543476E-2</v>
      </c>
      <c r="J45" s="36">
        <f t="shared" si="12"/>
        <v>4.391944005896331E-2</v>
      </c>
      <c r="K45" s="36">
        <v>3.7960000000000001E-2</v>
      </c>
      <c r="L45" s="36">
        <v>4.8154000000000002E-2</v>
      </c>
      <c r="M45" s="36">
        <v>2.1222479999999998E-2</v>
      </c>
      <c r="N45" s="36">
        <v>4.6346069999999996E-2</v>
      </c>
      <c r="O45" s="36">
        <v>7.5462000000000029E-3</v>
      </c>
      <c r="P45" s="36">
        <v>5.4533470000000007E-2</v>
      </c>
      <c r="Q45" s="36" t="e">
        <v>#N/A</v>
      </c>
      <c r="R45" s="36">
        <v>5.7382699999999967E-3</v>
      </c>
      <c r="S45" s="36">
        <f t="shared" ca="1" si="19"/>
        <v>3.6709860000000004E-2</v>
      </c>
      <c r="T45" s="36">
        <f t="shared" ca="1" si="19"/>
        <v>3.7586929999999998E-2</v>
      </c>
      <c r="U45" s="36">
        <f t="shared" ca="1" si="19"/>
        <v>4.5666599999999995E-2</v>
      </c>
      <c r="V45" s="36">
        <f t="shared" ca="1" si="19"/>
        <v>5.6106509999999998E-2</v>
      </c>
      <c r="W45" s="36">
        <f t="shared" ca="1" si="19"/>
        <v>2.5348929999999999E-2</v>
      </c>
      <c r="X45" s="36">
        <f t="shared" ca="1" si="19"/>
        <v>3.9769819999999997E-2</v>
      </c>
      <c r="Y45" s="36">
        <f t="shared" ca="1" si="19"/>
        <v>4.3622050000000002E-2</v>
      </c>
      <c r="Z45" s="36">
        <f t="shared" ca="1" si="19"/>
        <v>4.8053160000000004E-2</v>
      </c>
      <c r="AA45" s="36">
        <f t="shared" ca="1" si="19"/>
        <v>5.3892269999999999E-2</v>
      </c>
      <c r="AB45" s="36">
        <f t="shared" ca="1" si="19"/>
        <v>0.10642678999999999</v>
      </c>
      <c r="AC45" s="36">
        <f t="shared" ca="1" si="19"/>
        <v>0.10726473</v>
      </c>
      <c r="AD45" s="36">
        <f t="shared" ca="1" si="19"/>
        <v>0.10087954</v>
      </c>
      <c r="AE45" s="36">
        <f t="shared" ca="1" si="19"/>
        <v>4.2925709999999999E-2</v>
      </c>
      <c r="AF45" s="36">
        <f t="shared" ca="1" si="19"/>
        <v>6.3942910000000006E-2</v>
      </c>
      <c r="AG45" s="36">
        <f t="shared" ca="1" si="19"/>
        <v>4.0319870000000001E-2</v>
      </c>
      <c r="AH45" s="36">
        <f t="shared" ca="1" si="19"/>
        <v>3.0476529999999998E-2</v>
      </c>
      <c r="AI45" s="26">
        <f t="shared" ca="1" si="13"/>
        <v>579.01</v>
      </c>
      <c r="AJ45" s="36">
        <f t="shared" ca="1" si="20"/>
        <v>3.4983650000000005E-2</v>
      </c>
      <c r="AK45" s="36">
        <f t="shared" ca="1" si="20"/>
        <v>3.532627E-2</v>
      </c>
      <c r="AL45" s="36">
        <f t="shared" ca="1" si="20"/>
        <v>4.2306150000000001E-2</v>
      </c>
      <c r="AM45" s="36">
        <f t="shared" ca="1" si="20"/>
        <v>5.0583920000000004E-2</v>
      </c>
      <c r="AN45" s="36">
        <f t="shared" ca="1" si="20"/>
        <v>2.7481719999999998E-2</v>
      </c>
      <c r="AO45" s="36">
        <f t="shared" ca="1" si="20"/>
        <v>3.3578820000000002E-2</v>
      </c>
      <c r="AP45" s="36">
        <f t="shared" ca="1" si="20"/>
        <v>3.7646720000000002E-2</v>
      </c>
      <c r="AQ45" s="36">
        <f t="shared" ca="1" si="20"/>
        <v>4.1144749999999994E-2</v>
      </c>
      <c r="AR45" s="36">
        <f t="shared" ca="1" si="20"/>
        <v>4.7400029999999996E-2</v>
      </c>
      <c r="AS45" s="36">
        <f t="shared" ca="1" si="20"/>
        <v>0.11550592</v>
      </c>
      <c r="AT45" s="36" t="e">
        <f t="shared" ca="1" si="18"/>
        <v>#N/A</v>
      </c>
      <c r="AU45" s="36" t="e">
        <f t="shared" ca="1" si="18"/>
        <v>#N/A</v>
      </c>
      <c r="AV45" s="36" t="e">
        <f t="shared" ca="1" si="18"/>
        <v>#N/A</v>
      </c>
      <c r="AW45" s="36" t="e">
        <f t="shared" ca="1" si="18"/>
        <v>#N/A</v>
      </c>
      <c r="AX45" s="25"/>
      <c r="AY45" s="25"/>
      <c r="AZ45" s="25"/>
      <c r="BA45" s="25"/>
      <c r="BB45" s="25"/>
      <c r="BC45" s="25"/>
      <c r="BD45" s="25"/>
      <c r="BE45" s="25"/>
      <c r="BF45" s="25"/>
      <c r="BG45" s="25"/>
      <c r="BH45" s="25"/>
      <c r="BI45" s="25"/>
    </row>
    <row r="46" spans="1:61" x14ac:dyDescent="0.35">
      <c r="A46" s="23">
        <v>37741</v>
      </c>
      <c r="B46" s="47">
        <v>1.111E-2</v>
      </c>
      <c r="C46" s="47">
        <v>1.1129999999999999E-2</v>
      </c>
      <c r="D46" s="47">
        <v>1.1399999999999999E-2</v>
      </c>
      <c r="E46" s="36" t="e">
        <v>#N/A</v>
      </c>
      <c r="F46" s="36">
        <v>1.4816000000000001E-2</v>
      </c>
      <c r="G46" s="36">
        <v>1.823E-2</v>
      </c>
      <c r="H46" s="36">
        <v>2.7473000000000001E-2</v>
      </c>
      <c r="I46" s="36">
        <f t="shared" si="11"/>
        <v>4.9360336360176893E-2</v>
      </c>
      <c r="J46" s="36">
        <f t="shared" si="12"/>
        <v>4.451107404545418E-2</v>
      </c>
      <c r="K46" s="36">
        <v>3.8359000000000004E-2</v>
      </c>
      <c r="L46" s="36">
        <v>4.7645E-2</v>
      </c>
      <c r="M46" s="36">
        <v>2.1053329999999999E-2</v>
      </c>
      <c r="N46" s="36">
        <v>4.5804289999999998E-2</v>
      </c>
      <c r="O46" s="36">
        <v>6.6146699999999961E-3</v>
      </c>
      <c r="P46" s="36">
        <v>4.9321370000000003E-2</v>
      </c>
      <c r="Q46" s="36" t="e">
        <v>#N/A</v>
      </c>
      <c r="R46" s="36">
        <v>4.7739599999999938E-3</v>
      </c>
      <c r="S46" s="36">
        <f t="shared" ref="S46:AH55" ca="1" si="21">IFERROR(VLOOKUP($A46,INDIRECT("US!"&amp;S$3&amp;":"&amp;S$4),3,0)/100,NA())</f>
        <v>3.5962830000000001E-2</v>
      </c>
      <c r="T46" s="36">
        <f t="shared" ca="1" si="21"/>
        <v>3.6220519999999999E-2</v>
      </c>
      <c r="U46" s="36">
        <f t="shared" ca="1" si="21"/>
        <v>4.3064799999999993E-2</v>
      </c>
      <c r="V46" s="36">
        <f t="shared" ca="1" si="21"/>
        <v>5.2739390000000004E-2</v>
      </c>
      <c r="W46" s="36">
        <f t="shared" ca="1" si="21"/>
        <v>2.6440320000000003E-2</v>
      </c>
      <c r="X46" s="36">
        <f t="shared" ca="1" si="21"/>
        <v>3.8678370000000004E-2</v>
      </c>
      <c r="Y46" s="36">
        <f t="shared" ca="1" si="21"/>
        <v>4.0808099999999993E-2</v>
      </c>
      <c r="Z46" s="36">
        <f t="shared" ca="1" si="21"/>
        <v>4.6534880000000001E-2</v>
      </c>
      <c r="AA46" s="36">
        <f t="shared" ca="1" si="21"/>
        <v>5.2418959999999994E-2</v>
      </c>
      <c r="AB46" s="36">
        <f t="shared" ca="1" si="21"/>
        <v>9.4884299999999991E-2</v>
      </c>
      <c r="AC46" s="36">
        <f t="shared" ca="1" si="21"/>
        <v>9.4849610000000001E-2</v>
      </c>
      <c r="AD46" s="36">
        <f t="shared" ca="1" si="21"/>
        <v>9.5125660000000001E-2</v>
      </c>
      <c r="AE46" s="36">
        <f t="shared" ca="1" si="21"/>
        <v>4.0321589999999997E-2</v>
      </c>
      <c r="AF46" s="36">
        <f t="shared" ca="1" si="21"/>
        <v>6.0724470000000003E-2</v>
      </c>
      <c r="AG46" s="36">
        <f t="shared" ca="1" si="21"/>
        <v>3.9419719999999998E-2</v>
      </c>
      <c r="AH46" s="36">
        <f t="shared" ca="1" si="21"/>
        <v>3.0133730000000001E-2</v>
      </c>
      <c r="AI46" s="26">
        <f t="shared" ca="1" si="13"/>
        <v>579.55600000000004</v>
      </c>
      <c r="AJ46" s="36">
        <f t="shared" ref="AJ46:AS55" ca="1" si="22">IFERROR(VLOOKUP($A46,INDIRECT("EU!"&amp;AJ$3&amp;":"&amp;AJ$4),3,0)/100,NA())</f>
        <v>3.5388299999999998E-2</v>
      </c>
      <c r="AK46" s="36">
        <f t="shared" ca="1" si="22"/>
        <v>3.5796979999999999E-2</v>
      </c>
      <c r="AL46" s="36">
        <f t="shared" ca="1" si="22"/>
        <v>4.1526129999999994E-2</v>
      </c>
      <c r="AM46" s="36">
        <f t="shared" ca="1" si="22"/>
        <v>4.7047800000000001E-2</v>
      </c>
      <c r="AN46" s="36">
        <f t="shared" ca="1" si="22"/>
        <v>2.7733560000000001E-2</v>
      </c>
      <c r="AO46" s="36">
        <f t="shared" ca="1" si="22"/>
        <v>3.367916E-2</v>
      </c>
      <c r="AP46" s="36">
        <f t="shared" ca="1" si="22"/>
        <v>3.7908589999999999E-2</v>
      </c>
      <c r="AQ46" s="36">
        <f t="shared" ca="1" si="22"/>
        <v>4.1324560000000003E-2</v>
      </c>
      <c r="AR46" s="36">
        <f t="shared" ca="1" si="22"/>
        <v>4.7599030000000007E-2</v>
      </c>
      <c r="AS46" s="36">
        <f t="shared" ca="1" si="22"/>
        <v>9.7571270000000002E-2</v>
      </c>
      <c r="AT46" s="36" t="e">
        <f t="shared" ref="AT46:AW65" ca="1" si="23">IFERROR(VLOOKUP($A46,INDIRECT("EM!"&amp;AT$3&amp;":"&amp;AT$4),3,0)/100,NA())</f>
        <v>#N/A</v>
      </c>
      <c r="AU46" s="36" t="e">
        <f t="shared" ca="1" si="23"/>
        <v>#N/A</v>
      </c>
      <c r="AV46" s="36" t="e">
        <f t="shared" ca="1" si="23"/>
        <v>#N/A</v>
      </c>
      <c r="AW46" s="36" t="e">
        <f t="shared" ca="1" si="23"/>
        <v>#N/A</v>
      </c>
      <c r="AX46" s="25"/>
      <c r="AY46" s="25"/>
      <c r="AZ46" s="25"/>
      <c r="BA46" s="25"/>
      <c r="BB46" s="25"/>
      <c r="BC46" s="25"/>
      <c r="BD46" s="25"/>
      <c r="BE46" s="25"/>
      <c r="BF46" s="25"/>
      <c r="BG46" s="25"/>
      <c r="BH46" s="25"/>
      <c r="BI46" s="25"/>
    </row>
    <row r="47" spans="1:61" x14ac:dyDescent="0.35">
      <c r="A47" s="23">
        <v>37771</v>
      </c>
      <c r="B47" s="47">
        <v>1.1619999999999998E-2</v>
      </c>
      <c r="C47" s="47">
        <v>1.103E-2</v>
      </c>
      <c r="D47" s="47">
        <v>1.089E-2</v>
      </c>
      <c r="E47" s="36" t="e">
        <v>#N/A</v>
      </c>
      <c r="F47" s="36">
        <v>1.3217000000000001E-2</v>
      </c>
      <c r="G47" s="36">
        <v>1.567E-2</v>
      </c>
      <c r="H47" s="36">
        <v>2.2892000000000003E-2</v>
      </c>
      <c r="I47" s="36">
        <f t="shared" si="11"/>
        <v>4.4620177497721958E-2</v>
      </c>
      <c r="J47" s="36">
        <f t="shared" si="12"/>
        <v>4.7052829472131075E-2</v>
      </c>
      <c r="K47" s="36">
        <v>3.3699E-2</v>
      </c>
      <c r="L47" s="36">
        <v>4.3761999999999995E-2</v>
      </c>
      <c r="M47" s="36">
        <v>1.8327030000000001E-2</v>
      </c>
      <c r="N47" s="36">
        <v>4.1071379999999998E-2</v>
      </c>
      <c r="O47" s="36">
        <v>6.5364399999999975E-3</v>
      </c>
      <c r="P47" s="36">
        <v>5.0272799999999999E-2</v>
      </c>
      <c r="Q47" s="36" t="e">
        <v>#N/A</v>
      </c>
      <c r="R47" s="36">
        <v>3.8458199999999998E-3</v>
      </c>
      <c r="S47" s="36">
        <f t="shared" ca="1" si="21"/>
        <v>3.0852979999999999E-2</v>
      </c>
      <c r="T47" s="36">
        <f t="shared" ca="1" si="21"/>
        <v>3.1727530000000004E-2</v>
      </c>
      <c r="U47" s="36">
        <f t="shared" ca="1" si="21"/>
        <v>3.8308380000000003E-2</v>
      </c>
      <c r="V47" s="36">
        <f t="shared" ca="1" si="21"/>
        <v>4.7629390000000001E-2</v>
      </c>
      <c r="W47" s="36">
        <f t="shared" ca="1" si="21"/>
        <v>2.6818640000000001E-2</v>
      </c>
      <c r="X47" s="36">
        <f t="shared" ca="1" si="21"/>
        <v>3.1839039999999999E-2</v>
      </c>
      <c r="Y47" s="36">
        <f t="shared" ca="1" si="21"/>
        <v>3.4269020000000004E-2</v>
      </c>
      <c r="Z47" s="36">
        <f t="shared" ca="1" si="21"/>
        <v>4.0146550000000003E-2</v>
      </c>
      <c r="AA47" s="36">
        <f t="shared" ca="1" si="21"/>
        <v>4.7607819999999995E-2</v>
      </c>
      <c r="AB47" s="36">
        <f t="shared" ca="1" si="21"/>
        <v>9.4152219999999995E-2</v>
      </c>
      <c r="AC47" s="36">
        <f t="shared" ca="1" si="21"/>
        <v>9.4586419999999991E-2</v>
      </c>
      <c r="AD47" s="36">
        <f t="shared" ca="1" si="21"/>
        <v>9.1344179999999997E-2</v>
      </c>
      <c r="AE47" s="36">
        <f t="shared" ca="1" si="21"/>
        <v>3.5409299999999998E-2</v>
      </c>
      <c r="AF47" s="36">
        <f t="shared" ca="1" si="21"/>
        <v>5.5760820000000003E-2</v>
      </c>
      <c r="AG47" s="36">
        <f t="shared" ca="1" si="21"/>
        <v>3.4200499999999995E-2</v>
      </c>
      <c r="AH47" s="36">
        <f t="shared" ca="1" si="21"/>
        <v>2.6656570000000001E-2</v>
      </c>
      <c r="AI47" s="26">
        <f t="shared" ca="1" si="13"/>
        <v>579.55600000000004</v>
      </c>
      <c r="AJ47" s="36">
        <f t="shared" ca="1" si="22"/>
        <v>3.1934379999999998E-2</v>
      </c>
      <c r="AK47" s="36">
        <f t="shared" ca="1" si="22"/>
        <v>3.2237599999999998E-2</v>
      </c>
      <c r="AL47" s="36">
        <f t="shared" ca="1" si="22"/>
        <v>3.769376E-2</v>
      </c>
      <c r="AM47" s="36">
        <f t="shared" ca="1" si="22"/>
        <v>4.2820600000000007E-2</v>
      </c>
      <c r="AN47" s="36">
        <f t="shared" ca="1" si="22"/>
        <v>2.4445770000000002E-2</v>
      </c>
      <c r="AO47" s="36">
        <f t="shared" ca="1" si="22"/>
        <v>2.9761639999999999E-2</v>
      </c>
      <c r="AP47" s="36">
        <f t="shared" ca="1" si="22"/>
        <v>3.3934020000000002E-2</v>
      </c>
      <c r="AQ47" s="36">
        <f t="shared" ca="1" si="22"/>
        <v>3.7576720000000001E-2</v>
      </c>
      <c r="AR47" s="36">
        <f t="shared" ca="1" si="22"/>
        <v>4.4583909999999997E-2</v>
      </c>
      <c r="AS47" s="36">
        <f t="shared" ca="1" si="22"/>
        <v>8.9915439999999999E-2</v>
      </c>
      <c r="AT47" s="36" t="e">
        <f t="shared" ca="1" si="23"/>
        <v>#N/A</v>
      </c>
      <c r="AU47" s="36" t="e">
        <f t="shared" ca="1" si="23"/>
        <v>#N/A</v>
      </c>
      <c r="AV47" s="36" t="e">
        <f t="shared" ca="1" si="23"/>
        <v>#N/A</v>
      </c>
      <c r="AW47" s="36" t="e">
        <f t="shared" ca="1" si="23"/>
        <v>#N/A</v>
      </c>
      <c r="AX47" s="25"/>
      <c r="AY47" s="25"/>
      <c r="AZ47" s="25"/>
      <c r="BA47" s="25"/>
      <c r="BB47" s="25"/>
      <c r="BC47" s="25"/>
      <c r="BD47" s="25"/>
      <c r="BE47" s="25"/>
      <c r="BF47" s="25"/>
      <c r="BG47" s="25"/>
      <c r="BH47" s="25"/>
      <c r="BI47" s="25"/>
    </row>
    <row r="48" spans="1:61" x14ac:dyDescent="0.35">
      <c r="A48" s="23">
        <v>37802</v>
      </c>
      <c r="B48" s="47">
        <v>7.9600000000000001E-3</v>
      </c>
      <c r="C48" s="47">
        <v>8.5100000000000002E-3</v>
      </c>
      <c r="D48" s="47">
        <v>9.6499999999999989E-3</v>
      </c>
      <c r="E48" s="36" t="e">
        <v>#N/A</v>
      </c>
      <c r="F48" s="36">
        <v>1.2999E-2</v>
      </c>
      <c r="G48" s="36">
        <v>1.5949999999999999E-2</v>
      </c>
      <c r="H48" s="36">
        <v>2.4093E-2</v>
      </c>
      <c r="I48" s="36">
        <f t="shared" si="11"/>
        <v>4.6292014191094299E-2</v>
      </c>
      <c r="J48" s="36">
        <f t="shared" si="12"/>
        <v>4.6148876819343432E-2</v>
      </c>
      <c r="K48" s="36">
        <v>3.5132999999999998E-2</v>
      </c>
      <c r="L48" s="36">
        <v>4.5566000000000002E-2</v>
      </c>
      <c r="M48" s="36">
        <v>1.8841699999999999E-2</v>
      </c>
      <c r="N48" s="36">
        <v>4.2714629999999996E-2</v>
      </c>
      <c r="O48" s="36">
        <v>7.1795800000000048E-3</v>
      </c>
      <c r="P48" s="36">
        <v>4.5670220000000004E-2</v>
      </c>
      <c r="Q48" s="36" t="e">
        <v>#N/A</v>
      </c>
      <c r="R48" s="36">
        <v>4.328209999999999E-3</v>
      </c>
      <c r="S48" s="36">
        <f t="shared" ca="1" si="21"/>
        <v>3.36423E-2</v>
      </c>
      <c r="T48" s="36">
        <f t="shared" ca="1" si="21"/>
        <v>3.3102800000000002E-2</v>
      </c>
      <c r="U48" s="36">
        <f t="shared" ca="1" si="21"/>
        <v>3.9315410000000002E-2</v>
      </c>
      <c r="V48" s="36">
        <f t="shared" ca="1" si="21"/>
        <v>4.8194470000000003E-2</v>
      </c>
      <c r="W48" s="36">
        <f t="shared" ca="1" si="21"/>
        <v>2.664424E-2</v>
      </c>
      <c r="X48" s="36">
        <f t="shared" ca="1" si="21"/>
        <v>3.4004510000000002E-2</v>
      </c>
      <c r="Y48" s="36">
        <f t="shared" ca="1" si="21"/>
        <v>4.0167659999999994E-2</v>
      </c>
      <c r="Z48" s="36">
        <f t="shared" ca="1" si="21"/>
        <v>4.1694290000000002E-2</v>
      </c>
      <c r="AA48" s="36">
        <f t="shared" ca="1" si="21"/>
        <v>4.9894210000000001E-2</v>
      </c>
      <c r="AB48" s="36">
        <f t="shared" ca="1" si="21"/>
        <v>8.8281769999999996E-2</v>
      </c>
      <c r="AC48" s="36">
        <f t="shared" ca="1" si="21"/>
        <v>8.8266339999999999E-2</v>
      </c>
      <c r="AD48" s="36">
        <f t="shared" ca="1" si="21"/>
        <v>8.8384850000000001E-2</v>
      </c>
      <c r="AE48" s="36">
        <f t="shared" ca="1" si="21"/>
        <v>3.5655119999999998E-2</v>
      </c>
      <c r="AF48" s="36">
        <f t="shared" ca="1" si="21"/>
        <v>5.8837149999999998E-2</v>
      </c>
      <c r="AG48" s="36">
        <f t="shared" ca="1" si="21"/>
        <v>3.5220330000000001E-2</v>
      </c>
      <c r="AH48" s="36">
        <f t="shared" ca="1" si="21"/>
        <v>2.7314370000000001E-2</v>
      </c>
      <c r="AI48" s="26">
        <f t="shared" ca="1" si="13"/>
        <v>580.95100000000002</v>
      </c>
      <c r="AJ48" s="36">
        <f t="shared" ca="1" si="22"/>
        <v>3.2341099999999998E-2</v>
      </c>
      <c r="AK48" s="36">
        <f t="shared" ca="1" si="22"/>
        <v>3.249113E-2</v>
      </c>
      <c r="AL48" s="36">
        <f t="shared" ca="1" si="22"/>
        <v>3.8164749999999997E-2</v>
      </c>
      <c r="AM48" s="36">
        <f t="shared" ca="1" si="22"/>
        <v>4.2722969999999999E-2</v>
      </c>
      <c r="AN48" s="36">
        <f t="shared" ca="1" si="22"/>
        <v>2.3953799999999997E-2</v>
      </c>
      <c r="AO48" s="36">
        <f t="shared" ca="1" si="22"/>
        <v>3.0071420000000001E-2</v>
      </c>
      <c r="AP48" s="36">
        <f t="shared" ca="1" si="22"/>
        <v>3.4377100000000001E-2</v>
      </c>
      <c r="AQ48" s="36">
        <f t="shared" ca="1" si="22"/>
        <v>3.8277030000000004E-2</v>
      </c>
      <c r="AR48" s="36">
        <f t="shared" ca="1" si="22"/>
        <v>4.5329560000000005E-2</v>
      </c>
      <c r="AS48" s="36">
        <f t="shared" ca="1" si="22"/>
        <v>8.089107999999999E-2</v>
      </c>
      <c r="AT48" s="36" t="e">
        <f t="shared" ca="1" si="23"/>
        <v>#N/A</v>
      </c>
      <c r="AU48" s="36" t="e">
        <f t="shared" ca="1" si="23"/>
        <v>#N/A</v>
      </c>
      <c r="AV48" s="36" t="e">
        <f t="shared" ca="1" si="23"/>
        <v>#N/A</v>
      </c>
      <c r="AW48" s="36" t="e">
        <f t="shared" ca="1" si="23"/>
        <v>#N/A</v>
      </c>
      <c r="AX48" s="25"/>
      <c r="AY48" s="25"/>
      <c r="AZ48" s="25"/>
      <c r="BA48" s="25"/>
      <c r="BB48" s="25"/>
      <c r="BC48" s="25"/>
      <c r="BD48" s="25"/>
      <c r="BE48" s="25"/>
      <c r="BF48" s="25"/>
      <c r="BG48" s="25"/>
      <c r="BH48" s="25"/>
      <c r="BI48" s="25"/>
    </row>
    <row r="49" spans="1:61" x14ac:dyDescent="0.35">
      <c r="A49" s="23">
        <v>37833</v>
      </c>
      <c r="B49" s="47">
        <v>8.7799999999999996E-3</v>
      </c>
      <c r="C49" s="47">
        <v>9.4299999999999991E-3</v>
      </c>
      <c r="D49" s="47">
        <v>1.0169999999999998E-2</v>
      </c>
      <c r="E49" s="36" t="e">
        <v>#N/A</v>
      </c>
      <c r="F49" s="36">
        <v>1.7398E-2</v>
      </c>
      <c r="G49" s="36">
        <v>2.1649999999999999E-2</v>
      </c>
      <c r="H49" s="36">
        <v>3.2204000000000003E-2</v>
      </c>
      <c r="I49" s="36">
        <f t="shared" si="11"/>
        <v>5.6042064383590828E-2</v>
      </c>
      <c r="J49" s="36">
        <f t="shared" si="12"/>
        <v>4.6621981713584004E-2</v>
      </c>
      <c r="K49" s="36">
        <v>4.4054999999999997E-2</v>
      </c>
      <c r="L49" s="36">
        <v>5.3574000000000004E-2</v>
      </c>
      <c r="M49" s="36">
        <v>2.487586E-2</v>
      </c>
      <c r="N49" s="36">
        <v>5.1867419999999997E-2</v>
      </c>
      <c r="O49" s="36">
        <v>6.8800600000000073E-3</v>
      </c>
      <c r="P49" s="36">
        <v>3.8548960000000007E-2</v>
      </c>
      <c r="Q49" s="36" t="e">
        <v>#N/A</v>
      </c>
      <c r="R49" s="36">
        <v>5.1734800000000011E-3</v>
      </c>
      <c r="S49" s="36">
        <f t="shared" ca="1" si="21"/>
        <v>4.3396499999999998E-2</v>
      </c>
      <c r="T49" s="36">
        <f t="shared" ca="1" si="21"/>
        <v>4.1756779999999993E-2</v>
      </c>
      <c r="U49" s="36">
        <f t="shared" ca="1" si="21"/>
        <v>4.6706649999999995E-2</v>
      </c>
      <c r="V49" s="36">
        <f t="shared" ca="1" si="21"/>
        <v>5.5618990000000007E-2</v>
      </c>
      <c r="W49" s="36">
        <f t="shared" ca="1" si="21"/>
        <v>2.1946669999999998E-2</v>
      </c>
      <c r="X49" s="36">
        <f t="shared" ca="1" si="21"/>
        <v>4.1262559999999997E-2</v>
      </c>
      <c r="Y49" s="36">
        <f t="shared" ca="1" si="21"/>
        <v>5.0901339999999996E-2</v>
      </c>
      <c r="Z49" s="36">
        <f t="shared" ca="1" si="21"/>
        <v>5.426632E-2</v>
      </c>
      <c r="AA49" s="36">
        <f t="shared" ca="1" si="21"/>
        <v>5.8747480000000005E-2</v>
      </c>
      <c r="AB49" s="36">
        <f t="shared" ca="1" si="21"/>
        <v>9.1378689999999999E-2</v>
      </c>
      <c r="AC49" s="36">
        <f t="shared" ca="1" si="21"/>
        <v>9.1514200000000004E-2</v>
      </c>
      <c r="AD49" s="36">
        <f t="shared" ca="1" si="21"/>
        <v>9.0416380000000005E-2</v>
      </c>
      <c r="AE49" s="36">
        <f t="shared" ca="1" si="21"/>
        <v>4.330552E-2</v>
      </c>
      <c r="AF49" s="36">
        <f t="shared" ca="1" si="21"/>
        <v>6.718201E-2</v>
      </c>
      <c r="AG49" s="36">
        <f t="shared" ca="1" si="21"/>
        <v>4.4960680000000003E-2</v>
      </c>
      <c r="AH49" s="36">
        <f t="shared" ca="1" si="21"/>
        <v>3.3092490000000002E-2</v>
      </c>
      <c r="AI49" s="26">
        <f t="shared" ca="1" si="13"/>
        <v>581.34100000000001</v>
      </c>
      <c r="AJ49" s="36">
        <f t="shared" ca="1" si="22"/>
        <v>3.6083129999999998E-2</v>
      </c>
      <c r="AK49" s="36">
        <f t="shared" ca="1" si="22"/>
        <v>3.6272789999999999E-2</v>
      </c>
      <c r="AL49" s="36">
        <f t="shared" ca="1" si="22"/>
        <v>4.1126079999999995E-2</v>
      </c>
      <c r="AM49" s="36">
        <f t="shared" ca="1" si="22"/>
        <v>4.5839489999999997E-2</v>
      </c>
      <c r="AN49" s="36">
        <f t="shared" ca="1" si="22"/>
        <v>2.7291099999999999E-2</v>
      </c>
      <c r="AO49" s="36">
        <f t="shared" ca="1" si="22"/>
        <v>3.4330440000000004E-2</v>
      </c>
      <c r="AP49" s="36">
        <f t="shared" ca="1" si="22"/>
        <v>3.8587500000000004E-2</v>
      </c>
      <c r="AQ49" s="36">
        <f t="shared" ca="1" si="22"/>
        <v>4.2077400000000001E-2</v>
      </c>
      <c r="AR49" s="36">
        <f t="shared" ca="1" si="22"/>
        <v>4.870012E-2</v>
      </c>
      <c r="AS49" s="36">
        <f t="shared" ca="1" si="22"/>
        <v>8.3824049999999997E-2</v>
      </c>
      <c r="AT49" s="36" t="e">
        <f t="shared" ca="1" si="23"/>
        <v>#N/A</v>
      </c>
      <c r="AU49" s="36" t="e">
        <f t="shared" ca="1" si="23"/>
        <v>#N/A</v>
      </c>
      <c r="AV49" s="36" t="e">
        <f t="shared" ca="1" si="23"/>
        <v>#N/A</v>
      </c>
      <c r="AW49" s="36" t="e">
        <f t="shared" ca="1" si="23"/>
        <v>#N/A</v>
      </c>
      <c r="AX49" s="25"/>
      <c r="AY49" s="25"/>
      <c r="AZ49" s="25"/>
      <c r="BA49" s="25"/>
      <c r="BB49" s="25"/>
      <c r="BC49" s="25"/>
      <c r="BD49" s="25"/>
      <c r="BE49" s="25"/>
      <c r="BF49" s="25"/>
      <c r="BG49" s="25"/>
      <c r="BH49" s="25"/>
      <c r="BI49" s="25"/>
    </row>
    <row r="50" spans="1:61" x14ac:dyDescent="0.35">
      <c r="A50" s="23">
        <v>37862</v>
      </c>
      <c r="B50" s="47">
        <v>9.7199999999999995E-3</v>
      </c>
      <c r="C50" s="47">
        <v>9.7299999999999991E-3</v>
      </c>
      <c r="D50" s="47">
        <v>1.047E-2</v>
      </c>
      <c r="E50" s="36" t="e">
        <v>#N/A</v>
      </c>
      <c r="F50" s="36">
        <v>1.9678999999999999E-2</v>
      </c>
      <c r="G50" s="36">
        <v>2.4940000000000004E-2</v>
      </c>
      <c r="H50" s="36">
        <v>3.4643E-2</v>
      </c>
      <c r="I50" s="36">
        <f t="shared" si="11"/>
        <v>5.4725516430304877E-2</v>
      </c>
      <c r="J50" s="36">
        <f t="shared" si="12"/>
        <v>4.5406847628618907E-2</v>
      </c>
      <c r="K50" s="36">
        <v>4.4635999999999995E-2</v>
      </c>
      <c r="L50" s="36">
        <v>5.2228000000000004E-2</v>
      </c>
      <c r="M50" s="36">
        <v>2.621387E-2</v>
      </c>
      <c r="N50" s="36">
        <v>5.1272499999999999E-2</v>
      </c>
      <c r="O50" s="36">
        <v>6.1738200000000035E-3</v>
      </c>
      <c r="P50" s="36">
        <v>3.9391449999999995E-2</v>
      </c>
      <c r="Q50" s="36" t="e">
        <v>#N/A</v>
      </c>
      <c r="R50" s="36">
        <v>5.2183199999999985E-3</v>
      </c>
      <c r="S50" s="36">
        <f t="shared" ca="1" si="21"/>
        <v>4.3160709999999998E-2</v>
      </c>
      <c r="T50" s="36">
        <f t="shared" ca="1" si="21"/>
        <v>4.1990309999999996E-2</v>
      </c>
      <c r="U50" s="36">
        <f t="shared" ca="1" si="21"/>
        <v>4.6738999999999996E-2</v>
      </c>
      <c r="V50" s="36">
        <f t="shared" ca="1" si="21"/>
        <v>5.5486250000000001E-2</v>
      </c>
      <c r="W50" s="36">
        <f t="shared" ca="1" si="21"/>
        <v>2.3203990000000001E-2</v>
      </c>
      <c r="X50" s="36">
        <f t="shared" ca="1" si="21"/>
        <v>4.1633990000000003E-2</v>
      </c>
      <c r="Y50" s="36">
        <f t="shared" ca="1" si="21"/>
        <v>4.9854890000000006E-2</v>
      </c>
      <c r="Z50" s="36">
        <f t="shared" ca="1" si="21"/>
        <v>5.3316519999999999E-2</v>
      </c>
      <c r="AA50" s="36">
        <f t="shared" ca="1" si="21"/>
        <v>5.7446320000000002E-2</v>
      </c>
      <c r="AB50" s="36">
        <f t="shared" ca="1" si="21"/>
        <v>8.9685279999999992E-2</v>
      </c>
      <c r="AC50" s="36">
        <f t="shared" ca="1" si="21"/>
        <v>8.9551049999999993E-2</v>
      </c>
      <c r="AD50" s="36">
        <f t="shared" ca="1" si="21"/>
        <v>9.0663949999999993E-2</v>
      </c>
      <c r="AE50" s="36">
        <f t="shared" ca="1" si="21"/>
        <v>4.3747550000000003E-2</v>
      </c>
      <c r="AF50" s="36">
        <f t="shared" ca="1" si="21"/>
        <v>6.5664429999999996E-2</v>
      </c>
      <c r="AG50" s="36">
        <f t="shared" ca="1" si="21"/>
        <v>4.4953090000000001E-2</v>
      </c>
      <c r="AH50" s="36">
        <f t="shared" ca="1" si="21"/>
        <v>3.4133249999999997E-2</v>
      </c>
      <c r="AI50" s="26">
        <f t="shared" ca="1" si="13"/>
        <v>581.34100000000001</v>
      </c>
      <c r="AJ50" s="36">
        <f t="shared" ca="1" si="22"/>
        <v>3.6874250000000004E-2</v>
      </c>
      <c r="AK50" s="36">
        <f t="shared" ca="1" si="22"/>
        <v>3.7059719999999997E-2</v>
      </c>
      <c r="AL50" s="36">
        <f t="shared" ca="1" si="22"/>
        <v>4.1651569999999999E-2</v>
      </c>
      <c r="AM50" s="36">
        <f t="shared" ca="1" si="22"/>
        <v>4.622412E-2</v>
      </c>
      <c r="AN50" s="36">
        <f t="shared" ca="1" si="22"/>
        <v>2.856382E-2</v>
      </c>
      <c r="AO50" s="36">
        <f t="shared" ca="1" si="22"/>
        <v>3.5543520000000002E-2</v>
      </c>
      <c r="AP50" s="36">
        <f t="shared" ca="1" si="22"/>
        <v>3.935321E-2</v>
      </c>
      <c r="AQ50" s="36">
        <f t="shared" ca="1" si="22"/>
        <v>4.2362049999999998E-2</v>
      </c>
      <c r="AR50" s="36">
        <f t="shared" ca="1" si="22"/>
        <v>4.827211E-2</v>
      </c>
      <c r="AS50" s="36">
        <f t="shared" ca="1" si="22"/>
        <v>7.9762190000000011E-2</v>
      </c>
      <c r="AT50" s="36" t="e">
        <f t="shared" ca="1" si="23"/>
        <v>#N/A</v>
      </c>
      <c r="AU50" s="36" t="e">
        <f t="shared" ca="1" si="23"/>
        <v>#N/A</v>
      </c>
      <c r="AV50" s="36" t="e">
        <f t="shared" ca="1" si="23"/>
        <v>#N/A</v>
      </c>
      <c r="AW50" s="36" t="e">
        <f t="shared" ca="1" si="23"/>
        <v>#N/A</v>
      </c>
      <c r="AX50" s="25"/>
      <c r="AY50" s="25"/>
      <c r="AZ50" s="25"/>
      <c r="BA50" s="25"/>
      <c r="BB50" s="25"/>
      <c r="BC50" s="25"/>
      <c r="BD50" s="25"/>
      <c r="BE50" s="25"/>
      <c r="BF50" s="25"/>
      <c r="BG50" s="25"/>
      <c r="BH50" s="25"/>
      <c r="BI50" s="25"/>
    </row>
    <row r="51" spans="1:61" x14ac:dyDescent="0.35">
      <c r="A51" s="23">
        <v>37894</v>
      </c>
      <c r="B51" s="47">
        <v>7.980000000000001E-3</v>
      </c>
      <c r="C51" s="47">
        <v>9.4299999999999991E-3</v>
      </c>
      <c r="D51" s="47">
        <v>1.0059999999999999E-2</v>
      </c>
      <c r="E51" s="36" t="e">
        <v>#N/A</v>
      </c>
      <c r="F51" s="36">
        <v>1.4577E-2</v>
      </c>
      <c r="G51" s="36">
        <v>1.8669999999999999E-2</v>
      </c>
      <c r="H51" s="36">
        <v>2.8254999999999999E-2</v>
      </c>
      <c r="I51" s="36">
        <f t="shared" si="11"/>
        <v>5.061727818099615E-2</v>
      </c>
      <c r="J51" s="36">
        <f t="shared" si="12"/>
        <v>4.6744189129271696E-2</v>
      </c>
      <c r="K51" s="36">
        <v>3.9376000000000001E-2</v>
      </c>
      <c r="L51" s="36">
        <v>4.8822999999999998E-2</v>
      </c>
      <c r="M51" s="36">
        <v>2.1426129999999998E-2</v>
      </c>
      <c r="N51" s="36">
        <v>4.6814000000000001E-2</v>
      </c>
      <c r="O51" s="36">
        <v>5.755780000000002E-3</v>
      </c>
      <c r="P51" s="36">
        <v>3.9647319999999993E-2</v>
      </c>
      <c r="Q51" s="36" t="e">
        <v>#N/A</v>
      </c>
      <c r="R51" s="36">
        <v>3.7467800000000051E-3</v>
      </c>
      <c r="S51" s="36">
        <f t="shared" ca="1" si="21"/>
        <v>3.8269530000000003E-2</v>
      </c>
      <c r="T51" s="36">
        <f t="shared" ca="1" si="21"/>
        <v>3.4978530000000001E-2</v>
      </c>
      <c r="U51" s="36">
        <f t="shared" ca="1" si="21"/>
        <v>3.9188589999999995E-2</v>
      </c>
      <c r="V51" s="36">
        <f t="shared" ca="1" si="21"/>
        <v>4.9251219999999998E-2</v>
      </c>
      <c r="W51" s="36">
        <f t="shared" ca="1" si="21"/>
        <v>1.9980189999999998E-2</v>
      </c>
      <c r="X51" s="36">
        <f t="shared" ca="1" si="21"/>
        <v>3.8541439999999996E-2</v>
      </c>
      <c r="Y51" s="36">
        <f t="shared" ca="1" si="21"/>
        <v>4.3557629999999993E-2</v>
      </c>
      <c r="Z51" s="36">
        <f t="shared" ca="1" si="21"/>
        <v>4.7006750000000007E-2</v>
      </c>
      <c r="AA51" s="36">
        <f t="shared" ca="1" si="21"/>
        <v>5.2569780000000003E-2</v>
      </c>
      <c r="AB51" s="36">
        <f t="shared" ca="1" si="21"/>
        <v>8.4315189999999998E-2</v>
      </c>
      <c r="AC51" s="36">
        <f t="shared" ca="1" si="21"/>
        <v>8.4012390000000006E-2</v>
      </c>
      <c r="AD51" s="36">
        <f t="shared" ca="1" si="21"/>
        <v>8.6461319999999994E-2</v>
      </c>
      <c r="AE51" s="36">
        <f t="shared" ca="1" si="21"/>
        <v>3.7568339999999999E-2</v>
      </c>
      <c r="AF51" s="36">
        <f t="shared" ca="1" si="21"/>
        <v>6.1005859999999995E-2</v>
      </c>
      <c r="AG51" s="36">
        <f t="shared" ca="1" si="21"/>
        <v>3.8841800000000003E-2</v>
      </c>
      <c r="AH51" s="36">
        <f t="shared" ca="1" si="21"/>
        <v>2.910888E-2</v>
      </c>
      <c r="AI51" s="26">
        <f t="shared" ca="1" si="13"/>
        <v>582.38400000000001</v>
      </c>
      <c r="AJ51" s="36">
        <f t="shared" ca="1" si="22"/>
        <v>3.4476569999999998E-2</v>
      </c>
      <c r="AK51" s="36">
        <f t="shared" ca="1" si="22"/>
        <v>3.4007410000000002E-2</v>
      </c>
      <c r="AL51" s="36">
        <f t="shared" ca="1" si="22"/>
        <v>3.9933719999999999E-2</v>
      </c>
      <c r="AM51" s="36">
        <f t="shared" ca="1" si="22"/>
        <v>4.3353000000000003E-2</v>
      </c>
      <c r="AN51" s="36">
        <f t="shared" ca="1" si="22"/>
        <v>2.5353029999999999E-2</v>
      </c>
      <c r="AO51" s="36">
        <f t="shared" ca="1" si="22"/>
        <v>3.2227169999999999E-2</v>
      </c>
      <c r="AP51" s="36">
        <f t="shared" ca="1" si="22"/>
        <v>3.6580189999999999E-2</v>
      </c>
      <c r="AQ51" s="36">
        <f t="shared" ca="1" si="22"/>
        <v>4.0525800000000001E-2</v>
      </c>
      <c r="AR51" s="36">
        <f t="shared" ca="1" si="22"/>
        <v>4.7547249999999999E-2</v>
      </c>
      <c r="AS51" s="36">
        <f t="shared" ca="1" si="22"/>
        <v>7.4757680000000007E-2</v>
      </c>
      <c r="AT51" s="36" t="e">
        <f t="shared" ca="1" si="23"/>
        <v>#N/A</v>
      </c>
      <c r="AU51" s="36" t="e">
        <f t="shared" ca="1" si="23"/>
        <v>#N/A</v>
      </c>
      <c r="AV51" s="36" t="e">
        <f t="shared" ca="1" si="23"/>
        <v>#N/A</v>
      </c>
      <c r="AW51" s="36" t="e">
        <f t="shared" ca="1" si="23"/>
        <v>#N/A</v>
      </c>
      <c r="AX51" s="25"/>
      <c r="AY51" s="25"/>
      <c r="AZ51" s="25"/>
      <c r="BA51" s="25"/>
      <c r="BB51" s="25"/>
      <c r="BC51" s="25"/>
      <c r="BD51" s="25"/>
      <c r="BE51" s="25"/>
      <c r="BF51" s="25"/>
      <c r="BG51" s="25"/>
      <c r="BH51" s="25"/>
      <c r="BI51" s="25"/>
    </row>
    <row r="52" spans="1:61" x14ac:dyDescent="0.35">
      <c r="A52" s="23">
        <v>37925</v>
      </c>
      <c r="B52" s="47">
        <v>9.5099999999999994E-3</v>
      </c>
      <c r="C52" s="47">
        <v>9.5300000000000003E-3</v>
      </c>
      <c r="D52" s="47">
        <v>1.0369999999999999E-2</v>
      </c>
      <c r="E52" s="36" t="e">
        <v>#N/A</v>
      </c>
      <c r="F52" s="36">
        <v>1.8175E-2</v>
      </c>
      <c r="G52" s="36">
        <v>2.2429999999999999E-2</v>
      </c>
      <c r="H52" s="36">
        <v>3.2418000000000002E-2</v>
      </c>
      <c r="I52" s="36">
        <f t="shared" si="11"/>
        <v>5.3542971285855057E-2</v>
      </c>
      <c r="J52" s="36">
        <f t="shared" si="12"/>
        <v>5.0906147759796072E-2</v>
      </c>
      <c r="K52" s="36">
        <v>4.2927E-2</v>
      </c>
      <c r="L52" s="36">
        <v>5.1313999999999999E-2</v>
      </c>
      <c r="M52" s="36">
        <v>2.4992779999999999E-2</v>
      </c>
      <c r="N52" s="36">
        <v>4.9873799999999996E-2</v>
      </c>
      <c r="O52" s="36">
        <v>5.0708500000000017E-3</v>
      </c>
      <c r="P52" s="36">
        <v>3.2574530000000004E-2</v>
      </c>
      <c r="Q52" s="36" t="e">
        <v>#N/A</v>
      </c>
      <c r="R52" s="36">
        <v>3.6306499999999992E-3</v>
      </c>
      <c r="S52" s="36">
        <f t="shared" ca="1" si="21"/>
        <v>4.1259480000000001E-2</v>
      </c>
      <c r="T52" s="36">
        <f t="shared" ca="1" si="21"/>
        <v>3.8302260000000005E-2</v>
      </c>
      <c r="U52" s="36">
        <f t="shared" ca="1" si="21"/>
        <v>4.2411969999999993E-2</v>
      </c>
      <c r="V52" s="36">
        <f t="shared" ca="1" si="21"/>
        <v>5.1795889999999997E-2</v>
      </c>
      <c r="W52" s="36">
        <f t="shared" ca="1" si="21"/>
        <v>2.2195909999999999E-2</v>
      </c>
      <c r="X52" s="36">
        <f t="shared" ca="1" si="21"/>
        <v>3.9343419999999997E-2</v>
      </c>
      <c r="Y52" s="36">
        <f t="shared" ca="1" si="21"/>
        <v>4.6956879999999999E-2</v>
      </c>
      <c r="Z52" s="36">
        <f t="shared" ca="1" si="21"/>
        <v>5.0249750000000003E-2</v>
      </c>
      <c r="AA52" s="36">
        <f t="shared" ca="1" si="21"/>
        <v>5.4944649999999998E-2</v>
      </c>
      <c r="AB52" s="36">
        <f t="shared" ca="1" si="21"/>
        <v>8.0886180000000002E-2</v>
      </c>
      <c r="AC52" s="36">
        <f t="shared" ca="1" si="21"/>
        <v>8.0652299999999996E-2</v>
      </c>
      <c r="AD52" s="36">
        <f t="shared" ca="1" si="21"/>
        <v>8.244833E-2</v>
      </c>
      <c r="AE52" s="36">
        <f t="shared" ca="1" si="21"/>
        <v>4.0710650000000001E-2</v>
      </c>
      <c r="AF52" s="36">
        <f t="shared" ca="1" si="21"/>
        <v>6.3091640000000004E-2</v>
      </c>
      <c r="AG52" s="36">
        <f t="shared" ca="1" si="21"/>
        <v>4.2027530000000007E-2</v>
      </c>
      <c r="AH52" s="36">
        <f t="shared" ca="1" si="21"/>
        <v>3.247324E-2</v>
      </c>
      <c r="AI52" s="26">
        <f t="shared" ca="1" si="13"/>
        <v>582.827</v>
      </c>
      <c r="AJ52" s="36">
        <f t="shared" ca="1" si="22"/>
        <v>3.8301249999999995E-2</v>
      </c>
      <c r="AK52" s="36">
        <f t="shared" ca="1" si="22"/>
        <v>3.7761309999999999E-2</v>
      </c>
      <c r="AL52" s="36">
        <f t="shared" ca="1" si="22"/>
        <v>4.3297600000000006E-2</v>
      </c>
      <c r="AM52" s="36">
        <f t="shared" ca="1" si="22"/>
        <v>4.6407959999999998E-2</v>
      </c>
      <c r="AN52" s="36">
        <f t="shared" ca="1" si="22"/>
        <v>2.925825E-2</v>
      </c>
      <c r="AO52" s="36">
        <f t="shared" ca="1" si="22"/>
        <v>3.6527949999999997E-2</v>
      </c>
      <c r="AP52" s="36">
        <f t="shared" ca="1" si="22"/>
        <v>4.070845E-2</v>
      </c>
      <c r="AQ52" s="36">
        <f t="shared" ca="1" si="22"/>
        <v>4.3931680000000001E-2</v>
      </c>
      <c r="AR52" s="36">
        <f t="shared" ca="1" si="22"/>
        <v>5.000756E-2</v>
      </c>
      <c r="AS52" s="36">
        <f t="shared" ca="1" si="22"/>
        <v>7.2475509999999993E-2</v>
      </c>
      <c r="AT52" s="36" t="e">
        <f t="shared" ca="1" si="23"/>
        <v>#N/A</v>
      </c>
      <c r="AU52" s="36" t="e">
        <f t="shared" ca="1" si="23"/>
        <v>#N/A</v>
      </c>
      <c r="AV52" s="36" t="e">
        <f t="shared" ca="1" si="23"/>
        <v>#N/A</v>
      </c>
      <c r="AW52" s="36" t="e">
        <f t="shared" ca="1" si="23"/>
        <v>#N/A</v>
      </c>
      <c r="AX52" s="25"/>
      <c r="AY52" s="25"/>
      <c r="AZ52" s="25"/>
      <c r="BA52" s="25"/>
      <c r="BB52" s="25"/>
      <c r="BC52" s="25"/>
      <c r="BD52" s="25"/>
      <c r="BE52" s="25"/>
      <c r="BF52" s="25"/>
      <c r="BG52" s="25"/>
      <c r="BH52" s="25"/>
      <c r="BI52" s="25"/>
    </row>
    <row r="53" spans="1:61" x14ac:dyDescent="0.35">
      <c r="A53" s="23">
        <v>37953</v>
      </c>
      <c r="B53" s="47">
        <v>9.5099999999999994E-3</v>
      </c>
      <c r="C53" s="47">
        <v>9.3200000000000002E-3</v>
      </c>
      <c r="D53" s="47">
        <v>1.0369999999999999E-2</v>
      </c>
      <c r="E53" s="36" t="e">
        <v>#N/A</v>
      </c>
      <c r="F53" s="36">
        <v>2.0436999999999997E-2</v>
      </c>
      <c r="G53" s="36">
        <v>2.5499999999999998E-2</v>
      </c>
      <c r="H53" s="36">
        <v>3.354E-2</v>
      </c>
      <c r="I53" s="36">
        <f t="shared" si="11"/>
        <v>5.3184468773342042E-2</v>
      </c>
      <c r="J53" s="36">
        <f t="shared" si="12"/>
        <v>3.935522359941257E-2</v>
      </c>
      <c r="K53" s="36">
        <v>4.3316E-2</v>
      </c>
      <c r="L53" s="36">
        <v>5.1311000000000002E-2</v>
      </c>
      <c r="M53" s="36">
        <v>2.6846660000000001E-2</v>
      </c>
      <c r="N53" s="36">
        <v>4.9830470000000002E-2</v>
      </c>
      <c r="O53" s="36">
        <v>5.0803999999999988E-3</v>
      </c>
      <c r="P53" s="36">
        <v>3.0962539999999997E-2</v>
      </c>
      <c r="Q53" s="36" t="e">
        <v>#N/A</v>
      </c>
      <c r="R53" s="36">
        <v>3.5998699999999981E-3</v>
      </c>
      <c r="S53" s="36">
        <f t="shared" ca="1" si="21"/>
        <v>4.2128870000000006E-2</v>
      </c>
      <c r="T53" s="36">
        <f t="shared" ca="1" si="21"/>
        <v>3.8712549999999998E-2</v>
      </c>
      <c r="U53" s="36">
        <f t="shared" ca="1" si="21"/>
        <v>4.2890350000000001E-2</v>
      </c>
      <c r="V53" s="36">
        <f t="shared" ca="1" si="21"/>
        <v>5.1496500000000001E-2</v>
      </c>
      <c r="W53" s="36">
        <f t="shared" ca="1" si="21"/>
        <v>2.3569719999999999E-2</v>
      </c>
      <c r="X53" s="36">
        <f t="shared" ca="1" si="21"/>
        <v>3.971127E-2</v>
      </c>
      <c r="Y53" s="36">
        <f t="shared" ca="1" si="21"/>
        <v>4.7219300000000006E-2</v>
      </c>
      <c r="Z53" s="36">
        <f t="shared" ca="1" si="21"/>
        <v>5.07482E-2</v>
      </c>
      <c r="AA53" s="36">
        <f t="shared" ca="1" si="21"/>
        <v>5.4910870000000001E-2</v>
      </c>
      <c r="AB53" s="36">
        <f t="shared" ca="1" si="21"/>
        <v>7.891273E-2</v>
      </c>
      <c r="AC53" s="36">
        <f t="shared" ca="1" si="21"/>
        <v>7.8641089999999997E-2</v>
      </c>
      <c r="AD53" s="36">
        <f t="shared" ca="1" si="21"/>
        <v>8.0793009999999998E-2</v>
      </c>
      <c r="AE53" s="36">
        <f t="shared" ca="1" si="21"/>
        <v>4.1111290000000002E-2</v>
      </c>
      <c r="AF53" s="36">
        <f t="shared" ca="1" si="21"/>
        <v>6.2505829999999998E-2</v>
      </c>
      <c r="AG53" s="36">
        <f t="shared" ca="1" si="21"/>
        <v>4.2583840000000005E-2</v>
      </c>
      <c r="AH53" s="36">
        <f t="shared" ca="1" si="21"/>
        <v>3.3498279999999998E-2</v>
      </c>
      <c r="AI53" s="26">
        <f t="shared" ca="1" si="13"/>
        <v>582.827</v>
      </c>
      <c r="AJ53" s="36">
        <f t="shared" ca="1" si="22"/>
        <v>3.9411019999999998E-2</v>
      </c>
      <c r="AK53" s="36">
        <f t="shared" ca="1" si="22"/>
        <v>3.8920219999999998E-2</v>
      </c>
      <c r="AL53" s="36">
        <f t="shared" ca="1" si="22"/>
        <v>4.4327500000000006E-2</v>
      </c>
      <c r="AM53" s="36">
        <f t="shared" ca="1" si="22"/>
        <v>4.7020590000000001E-2</v>
      </c>
      <c r="AN53" s="36">
        <f t="shared" ca="1" si="22"/>
        <v>3.0269149999999998E-2</v>
      </c>
      <c r="AO53" s="36">
        <f t="shared" ca="1" si="22"/>
        <v>3.7700200000000003E-2</v>
      </c>
      <c r="AP53" s="36">
        <f t="shared" ca="1" si="22"/>
        <v>4.2015029999999995E-2</v>
      </c>
      <c r="AQ53" s="36">
        <f t="shared" ca="1" si="22"/>
        <v>4.5113060000000003E-2</v>
      </c>
      <c r="AR53" s="36">
        <f t="shared" ca="1" si="22"/>
        <v>5.0687650000000001E-2</v>
      </c>
      <c r="AS53" s="36">
        <f t="shared" ca="1" si="22"/>
        <v>7.1402880000000002E-2</v>
      </c>
      <c r="AT53" s="36" t="e">
        <f t="shared" ca="1" si="23"/>
        <v>#N/A</v>
      </c>
      <c r="AU53" s="36" t="e">
        <f t="shared" ca="1" si="23"/>
        <v>#N/A</v>
      </c>
      <c r="AV53" s="36" t="e">
        <f t="shared" ca="1" si="23"/>
        <v>#N/A</v>
      </c>
      <c r="AW53" s="36" t="e">
        <f t="shared" ca="1" si="23"/>
        <v>#N/A</v>
      </c>
      <c r="AX53" s="25"/>
      <c r="AY53" s="25"/>
      <c r="AZ53" s="25"/>
      <c r="BA53" s="25"/>
      <c r="BB53" s="25"/>
      <c r="BC53" s="25"/>
      <c r="BD53" s="25"/>
      <c r="BE53" s="25"/>
      <c r="BF53" s="25"/>
      <c r="BG53" s="25"/>
      <c r="BH53" s="25"/>
      <c r="BI53" s="25"/>
    </row>
    <row r="54" spans="1:61" x14ac:dyDescent="0.35">
      <c r="A54" s="23">
        <v>37986</v>
      </c>
      <c r="B54" s="47">
        <v>7.980000000000001E-3</v>
      </c>
      <c r="C54" s="47">
        <v>9.2200000000000008E-3</v>
      </c>
      <c r="D54" s="47">
        <v>1.0169999999999998E-2</v>
      </c>
      <c r="E54" s="36" t="e">
        <v>#N/A</v>
      </c>
      <c r="F54" s="36">
        <v>1.8189E-2</v>
      </c>
      <c r="G54" s="36">
        <v>2.3050000000000001E-2</v>
      </c>
      <c r="H54" s="36">
        <v>3.2473999999999996E-2</v>
      </c>
      <c r="I54" s="36">
        <f t="shared" si="11"/>
        <v>5.2532487040835685E-2</v>
      </c>
      <c r="J54" s="36">
        <f t="shared" si="12"/>
        <v>2.8800338683136584E-2</v>
      </c>
      <c r="K54" s="36">
        <v>4.2455E-2</v>
      </c>
      <c r="L54" s="36">
        <v>5.0727000000000001E-2</v>
      </c>
      <c r="M54" s="36">
        <v>2.5302060000000001E-2</v>
      </c>
      <c r="N54" s="36">
        <v>4.9085080000000003E-2</v>
      </c>
      <c r="O54" s="36">
        <v>4.8005299999999973E-3</v>
      </c>
      <c r="P54" s="36">
        <v>2.7666919999999998E-2</v>
      </c>
      <c r="Q54" s="36" t="e">
        <v>#N/A</v>
      </c>
      <c r="R54" s="36">
        <v>3.1586099999999992E-3</v>
      </c>
      <c r="S54" s="36">
        <f t="shared" ca="1" si="21"/>
        <v>4.0457569999999998E-2</v>
      </c>
      <c r="T54" s="36">
        <f t="shared" ca="1" si="21"/>
        <v>3.7129929999999998E-2</v>
      </c>
      <c r="U54" s="36">
        <f t="shared" ca="1" si="21"/>
        <v>4.155321E-2</v>
      </c>
      <c r="V54" s="36">
        <f t="shared" ca="1" si="21"/>
        <v>4.9488899999999995E-2</v>
      </c>
      <c r="W54" s="36">
        <f t="shared" ca="1" si="21"/>
        <v>2.1622539999999999E-2</v>
      </c>
      <c r="X54" s="36">
        <f t="shared" ca="1" si="21"/>
        <v>3.8503709999999997E-2</v>
      </c>
      <c r="Y54" s="36">
        <f t="shared" ca="1" si="21"/>
        <v>4.5760099999999998E-2</v>
      </c>
      <c r="Z54" s="36">
        <f t="shared" ca="1" si="21"/>
        <v>4.909326E-2</v>
      </c>
      <c r="AA54" s="36">
        <f t="shared" ca="1" si="21"/>
        <v>5.388561E-2</v>
      </c>
      <c r="AB54" s="36">
        <f t="shared" ca="1" si="21"/>
        <v>7.3953810000000009E-2</v>
      </c>
      <c r="AC54" s="36">
        <f t="shared" ca="1" si="21"/>
        <v>7.3540869999999994E-2</v>
      </c>
      <c r="AD54" s="36">
        <f t="shared" ca="1" si="21"/>
        <v>7.6752000000000001E-2</v>
      </c>
      <c r="AE54" s="36">
        <f t="shared" ca="1" si="21"/>
        <v>3.9323169999999998E-2</v>
      </c>
      <c r="AF54" s="36">
        <f t="shared" ca="1" si="21"/>
        <v>6.1404389999999996E-2</v>
      </c>
      <c r="AG54" s="36">
        <f t="shared" ca="1" si="21"/>
        <v>4.1025989999999998E-2</v>
      </c>
      <c r="AH54" s="36">
        <f t="shared" ca="1" si="21"/>
        <v>3.1682349999999998E-2</v>
      </c>
      <c r="AI54" s="26">
        <f t="shared" ca="1" si="13"/>
        <v>583.87900000000002</v>
      </c>
      <c r="AJ54" s="36">
        <f t="shared" ca="1" si="22"/>
        <v>3.7297469999999999E-2</v>
      </c>
      <c r="AK54" s="36">
        <f t="shared" ca="1" si="22"/>
        <v>3.7008930000000002E-2</v>
      </c>
      <c r="AL54" s="36">
        <f t="shared" ca="1" si="22"/>
        <v>4.196569E-2</v>
      </c>
      <c r="AM54" s="36">
        <f t="shared" ca="1" si="22"/>
        <v>4.4207250000000003E-2</v>
      </c>
      <c r="AN54" s="36">
        <f t="shared" ca="1" si="22"/>
        <v>2.807105E-2</v>
      </c>
      <c r="AO54" s="36">
        <f t="shared" ca="1" si="22"/>
        <v>3.4969809999999997E-2</v>
      </c>
      <c r="AP54" s="36">
        <f t="shared" ca="1" si="22"/>
        <v>3.9716059999999997E-2</v>
      </c>
      <c r="AQ54" s="36">
        <f t="shared" ca="1" si="22"/>
        <v>4.3258930000000001E-2</v>
      </c>
      <c r="AR54" s="36">
        <f t="shared" ca="1" si="22"/>
        <v>4.9128550000000007E-2</v>
      </c>
      <c r="AS54" s="36">
        <f t="shared" ca="1" si="22"/>
        <v>7.1059129999999998E-2</v>
      </c>
      <c r="AT54" s="36" t="e">
        <f t="shared" ca="1" si="23"/>
        <v>#N/A</v>
      </c>
      <c r="AU54" s="36" t="e">
        <f t="shared" ca="1" si="23"/>
        <v>#N/A</v>
      </c>
      <c r="AV54" s="36" t="e">
        <f t="shared" ca="1" si="23"/>
        <v>#N/A</v>
      </c>
      <c r="AW54" s="36" t="e">
        <f t="shared" ca="1" si="23"/>
        <v>#N/A</v>
      </c>
      <c r="AX54" s="25"/>
      <c r="AY54" s="25"/>
      <c r="AZ54" s="25"/>
      <c r="BA54" s="25"/>
      <c r="BB54" s="25"/>
      <c r="BC54" s="25"/>
      <c r="BD54" s="25"/>
      <c r="BE54" s="25"/>
      <c r="BF54" s="25"/>
      <c r="BG54" s="25"/>
      <c r="BH54" s="25"/>
      <c r="BI54" s="25"/>
    </row>
    <row r="55" spans="1:61" x14ac:dyDescent="0.35">
      <c r="A55" s="23">
        <v>38016</v>
      </c>
      <c r="B55" s="47">
        <v>8.3899999999999999E-3</v>
      </c>
      <c r="C55" s="47">
        <v>9.1199999999999996E-3</v>
      </c>
      <c r="D55" s="47">
        <v>9.9600000000000001E-3</v>
      </c>
      <c r="E55" s="36" t="e">
        <v>#N/A</v>
      </c>
      <c r="F55" s="36">
        <v>1.8189E-2</v>
      </c>
      <c r="G55" s="36">
        <v>2.231E-2</v>
      </c>
      <c r="H55" s="36">
        <v>3.1433000000000003E-2</v>
      </c>
      <c r="I55" s="36">
        <f t="shared" si="11"/>
        <v>5.1299754575430567E-2</v>
      </c>
      <c r="J55" s="36">
        <f t="shared" si="12"/>
        <v>3.8146446392690603E-2</v>
      </c>
      <c r="K55" s="36">
        <v>4.1319000000000002E-2</v>
      </c>
      <c r="L55" s="36">
        <v>4.9610000000000001E-2</v>
      </c>
      <c r="M55" s="36">
        <v>2.4892189999999998E-2</v>
      </c>
      <c r="N55" s="36">
        <v>4.7871430000000006E-2</v>
      </c>
      <c r="O55" s="36">
        <v>5.3858899999999973E-3</v>
      </c>
      <c r="P55" s="36">
        <v>2.7155609999999983E-2</v>
      </c>
      <c r="Q55" s="36" t="e">
        <v>#N/A</v>
      </c>
      <c r="R55" s="36">
        <v>3.6473200000000025E-3</v>
      </c>
      <c r="S55" s="36">
        <f t="shared" ca="1" si="21"/>
        <v>3.9711740000000002E-2</v>
      </c>
      <c r="T55" s="36">
        <f t="shared" ca="1" si="21"/>
        <v>3.5672479999999999E-2</v>
      </c>
      <c r="U55" s="36">
        <f t="shared" ca="1" si="21"/>
        <v>4.0636939999999996E-2</v>
      </c>
      <c r="V55" s="36">
        <f t="shared" ca="1" si="21"/>
        <v>4.8410309999999998E-2</v>
      </c>
      <c r="W55" s="36">
        <f t="shared" ca="1" si="21"/>
        <v>2.1555669999999999E-2</v>
      </c>
      <c r="X55" s="36">
        <f t="shared" ca="1" si="21"/>
        <v>3.88212E-2</v>
      </c>
      <c r="Y55" s="36">
        <f t="shared" ca="1" si="21"/>
        <v>4.451836E-2</v>
      </c>
      <c r="Z55" s="36">
        <f t="shared" ca="1" si="21"/>
        <v>4.8399930000000001E-2</v>
      </c>
      <c r="AA55" s="36">
        <f t="shared" ca="1" si="21"/>
        <v>5.3257320000000004E-2</v>
      </c>
      <c r="AB55" s="36">
        <f t="shared" ca="1" si="21"/>
        <v>7.1215330000000007E-2</v>
      </c>
      <c r="AC55" s="36">
        <f t="shared" ca="1" si="21"/>
        <v>7.0642899999999995E-2</v>
      </c>
      <c r="AD55" s="36">
        <f t="shared" ca="1" si="21"/>
        <v>7.5027039999999989E-2</v>
      </c>
      <c r="AE55" s="36">
        <f t="shared" ca="1" si="21"/>
        <v>3.8414900000000002E-2</v>
      </c>
      <c r="AF55" s="36">
        <f t="shared" ca="1" si="21"/>
        <v>6.00457E-2</v>
      </c>
      <c r="AG55" s="36">
        <f t="shared" ca="1" si="21"/>
        <v>3.9943380000000001E-2</v>
      </c>
      <c r="AH55" s="36">
        <f t="shared" ca="1" si="21"/>
        <v>3.0122879999999998E-2</v>
      </c>
      <c r="AI55" s="26">
        <f t="shared" ca="1" si="13"/>
        <v>583.87900000000002</v>
      </c>
      <c r="AJ55" s="36">
        <f t="shared" ca="1" si="22"/>
        <v>3.7040549999999998E-2</v>
      </c>
      <c r="AK55" s="36">
        <f t="shared" ca="1" si="22"/>
        <v>3.6480659999999998E-2</v>
      </c>
      <c r="AL55" s="36">
        <f t="shared" ca="1" si="22"/>
        <v>4.1685990000000006E-2</v>
      </c>
      <c r="AM55" s="36">
        <f t="shared" ca="1" si="22"/>
        <v>4.4411079999999999E-2</v>
      </c>
      <c r="AN55" s="36">
        <f t="shared" ca="1" si="22"/>
        <v>2.7646109999999998E-2</v>
      </c>
      <c r="AO55" s="36">
        <f t="shared" ca="1" si="22"/>
        <v>3.4461720000000001E-2</v>
      </c>
      <c r="AP55" s="36">
        <f t="shared" ca="1" si="22"/>
        <v>3.9302049999999998E-2</v>
      </c>
      <c r="AQ55" s="36">
        <f t="shared" ca="1" si="22"/>
        <v>4.296175E-2</v>
      </c>
      <c r="AR55" s="36">
        <f t="shared" ca="1" si="22"/>
        <v>4.9440679999999994E-2</v>
      </c>
      <c r="AS55" s="36">
        <f t="shared" ca="1" si="22"/>
        <v>6.6806400000000002E-2</v>
      </c>
      <c r="AT55" s="36" t="e">
        <f t="shared" ca="1" si="23"/>
        <v>#N/A</v>
      </c>
      <c r="AU55" s="36" t="e">
        <f t="shared" ca="1" si="23"/>
        <v>#N/A</v>
      </c>
      <c r="AV55" s="36" t="e">
        <f t="shared" ca="1" si="23"/>
        <v>#N/A</v>
      </c>
      <c r="AW55" s="36" t="e">
        <f t="shared" ca="1" si="23"/>
        <v>#N/A</v>
      </c>
      <c r="AX55" s="25"/>
      <c r="AY55" s="25"/>
      <c r="AZ55" s="25"/>
      <c r="BA55" s="25"/>
      <c r="BB55" s="25"/>
      <c r="BC55" s="25"/>
      <c r="BD55" s="25"/>
      <c r="BE55" s="25"/>
      <c r="BF55" s="25"/>
      <c r="BG55" s="25"/>
      <c r="BH55" s="25"/>
      <c r="BI55" s="25"/>
    </row>
    <row r="56" spans="1:61" x14ac:dyDescent="0.35">
      <c r="A56" s="23">
        <v>38044</v>
      </c>
      <c r="B56" s="47">
        <v>9.41E-3</v>
      </c>
      <c r="C56" s="47">
        <v>9.4299999999999991E-3</v>
      </c>
      <c r="D56" s="47">
        <v>1.0059999999999999E-2</v>
      </c>
      <c r="E56" s="36" t="e">
        <v>#N/A</v>
      </c>
      <c r="F56" s="36">
        <v>1.6410000000000001E-2</v>
      </c>
      <c r="G56" s="36">
        <v>2.1099999999999997E-2</v>
      </c>
      <c r="H56" s="36">
        <v>2.9384999999999998E-2</v>
      </c>
      <c r="I56" s="36">
        <f t="shared" si="11"/>
        <v>5.0140582504116571E-2</v>
      </c>
      <c r="J56" s="36">
        <f t="shared" si="12"/>
        <v>4.0526864692367992E-2</v>
      </c>
      <c r="K56" s="36">
        <v>3.9710999999999996E-2</v>
      </c>
      <c r="L56" s="36">
        <v>4.8374E-2</v>
      </c>
      <c r="M56" s="36">
        <v>2.3157939999999998E-2</v>
      </c>
      <c r="N56" s="36">
        <v>4.6325979999999996E-2</v>
      </c>
      <c r="O56" s="36">
        <v>5.5563000000000001E-3</v>
      </c>
      <c r="P56" s="36">
        <v>2.9236489999999997E-2</v>
      </c>
      <c r="Q56" s="36" t="e">
        <v>#N/A</v>
      </c>
      <c r="R56" s="36">
        <v>3.5082799999999956E-3</v>
      </c>
      <c r="S56" s="36">
        <f t="shared" ref="S56:AH65" ca="1" si="24">IFERROR(VLOOKUP($A56,INDIRECT("US!"&amp;S$3&amp;":"&amp;S$4),3,0)/100,NA())</f>
        <v>3.7926870000000001E-2</v>
      </c>
      <c r="T56" s="36">
        <f t="shared" ca="1" si="24"/>
        <v>3.3777740000000001E-2</v>
      </c>
      <c r="U56" s="36">
        <f t="shared" ca="1" si="24"/>
        <v>3.8903590000000002E-2</v>
      </c>
      <c r="V56" s="36">
        <f t="shared" ca="1" si="24"/>
        <v>4.6848010000000002E-2</v>
      </c>
      <c r="W56" s="36">
        <f t="shared" ca="1" si="24"/>
        <v>2.0304900000000001E-2</v>
      </c>
      <c r="X56" s="36">
        <f t="shared" ca="1" si="24"/>
        <v>3.6880500000000004E-2</v>
      </c>
      <c r="Y56" s="36">
        <f t="shared" ca="1" si="24"/>
        <v>4.2999879999999997E-2</v>
      </c>
      <c r="Z56" s="36">
        <f t="shared" ca="1" si="24"/>
        <v>4.6977489999999997E-2</v>
      </c>
      <c r="AA56" s="36">
        <f t="shared" ca="1" si="24"/>
        <v>5.1882279999999996E-2</v>
      </c>
      <c r="AB56" s="36">
        <f t="shared" ca="1" si="24"/>
        <v>7.2547159999999999E-2</v>
      </c>
      <c r="AC56" s="36">
        <f t="shared" ca="1" si="24"/>
        <v>7.2082259999999995E-2</v>
      </c>
      <c r="AD56" s="36">
        <f t="shared" ca="1" si="24"/>
        <v>7.5562469999999993E-2</v>
      </c>
      <c r="AE56" s="36">
        <f t="shared" ca="1" si="24"/>
        <v>3.6687739999999996E-2</v>
      </c>
      <c r="AF56" s="36">
        <f t="shared" ca="1" si="24"/>
        <v>5.8673149999999993E-2</v>
      </c>
      <c r="AG56" s="36">
        <f t="shared" ca="1" si="24"/>
        <v>3.8213570000000002E-2</v>
      </c>
      <c r="AH56" s="36">
        <f t="shared" ca="1" si="24"/>
        <v>2.764103E-2</v>
      </c>
      <c r="AI56" s="26">
        <f t="shared" ca="1" si="13"/>
        <v>584.35500000000002</v>
      </c>
      <c r="AJ56" s="36">
        <f t="shared" ref="AJ56:AS65" ca="1" si="25">IFERROR(VLOOKUP($A56,INDIRECT("EU!"&amp;AJ$3&amp;":"&amp;AJ$4),3,0)/100,NA())</f>
        <v>3.4990470000000003E-2</v>
      </c>
      <c r="AK56" s="36">
        <f t="shared" ca="1" si="25"/>
        <v>3.4351449999999999E-2</v>
      </c>
      <c r="AL56" s="36">
        <f t="shared" ca="1" si="25"/>
        <v>3.9755079999999998E-2</v>
      </c>
      <c r="AM56" s="36">
        <f t="shared" ca="1" si="25"/>
        <v>4.2650969999999996E-2</v>
      </c>
      <c r="AN56" s="36">
        <f t="shared" ca="1" si="25"/>
        <v>2.5218239999999999E-2</v>
      </c>
      <c r="AO56" s="36">
        <f t="shared" ca="1" si="25"/>
        <v>3.202344E-2</v>
      </c>
      <c r="AP56" s="36">
        <f t="shared" ca="1" si="25"/>
        <v>3.6886549999999997E-2</v>
      </c>
      <c r="AQ56" s="36">
        <f t="shared" ca="1" si="25"/>
        <v>4.1023509999999999E-2</v>
      </c>
      <c r="AR56" s="36">
        <f t="shared" ca="1" si="25"/>
        <v>4.8373939999999997E-2</v>
      </c>
      <c r="AS56" s="36">
        <f t="shared" ca="1" si="25"/>
        <v>6.6032199999999999E-2</v>
      </c>
      <c r="AT56" s="36" t="e">
        <f t="shared" ca="1" si="23"/>
        <v>#N/A</v>
      </c>
      <c r="AU56" s="36" t="e">
        <f t="shared" ca="1" si="23"/>
        <v>#N/A</v>
      </c>
      <c r="AV56" s="36" t="e">
        <f t="shared" ca="1" si="23"/>
        <v>#N/A</v>
      </c>
      <c r="AW56" s="36" t="e">
        <f t="shared" ca="1" si="23"/>
        <v>#N/A</v>
      </c>
      <c r="AX56" s="25"/>
      <c r="AY56" s="25"/>
      <c r="AZ56" s="25"/>
      <c r="BA56" s="25"/>
      <c r="BB56" s="25"/>
      <c r="BC56" s="25"/>
      <c r="BD56" s="25"/>
      <c r="BE56" s="25"/>
      <c r="BF56" s="25"/>
      <c r="BG56" s="25"/>
      <c r="BH56" s="25"/>
      <c r="BI56" s="25"/>
    </row>
    <row r="57" spans="1:61" x14ac:dyDescent="0.35">
      <c r="A57" s="23">
        <v>38077</v>
      </c>
      <c r="B57" s="47">
        <v>9.41E-3</v>
      </c>
      <c r="C57" s="47">
        <v>9.4299999999999991E-3</v>
      </c>
      <c r="D57" s="47">
        <v>9.9299999999999996E-3</v>
      </c>
      <c r="E57" s="36" t="e">
        <v>#N/A</v>
      </c>
      <c r="F57" s="36">
        <v>1.5717999999999999E-2</v>
      </c>
      <c r="G57" s="36">
        <v>1.9379999999999998E-2</v>
      </c>
      <c r="H57" s="36">
        <v>2.7777E-2</v>
      </c>
      <c r="I57" s="36">
        <f t="shared" si="11"/>
        <v>4.9027725960008928E-2</v>
      </c>
      <c r="J57" s="36">
        <f t="shared" si="12"/>
        <v>3.6806912433316352E-2</v>
      </c>
      <c r="K57" s="36">
        <v>3.8348E-2</v>
      </c>
      <c r="L57" s="36">
        <v>4.7716000000000001E-2</v>
      </c>
      <c r="M57" s="36">
        <v>2.2156809999999999E-2</v>
      </c>
      <c r="N57" s="36">
        <v>4.5235649999999995E-2</v>
      </c>
      <c r="O57" s="36">
        <v>5.7347900000000104E-3</v>
      </c>
      <c r="P57" s="36">
        <v>3.018386E-2</v>
      </c>
      <c r="Q57" s="36" t="e">
        <v>#N/A</v>
      </c>
      <c r="R57" s="36">
        <v>3.2544400000000043E-3</v>
      </c>
      <c r="S57" s="36">
        <f t="shared" ca="1" si="24"/>
        <v>3.7065830000000001E-2</v>
      </c>
      <c r="T57" s="36">
        <f t="shared" ca="1" si="24"/>
        <v>3.256676E-2</v>
      </c>
      <c r="U57" s="36">
        <f t="shared" ca="1" si="24"/>
        <v>3.7684780000000001E-2</v>
      </c>
      <c r="V57" s="36">
        <f t="shared" ca="1" si="24"/>
        <v>4.6108999999999997E-2</v>
      </c>
      <c r="W57" s="36">
        <f t="shared" ca="1" si="24"/>
        <v>1.9572309999999999E-2</v>
      </c>
      <c r="X57" s="36">
        <f t="shared" ca="1" si="24"/>
        <v>3.6409400000000001E-2</v>
      </c>
      <c r="Y57" s="36">
        <f t="shared" ca="1" si="24"/>
        <v>4.2248000000000001E-2</v>
      </c>
      <c r="Z57" s="36">
        <f t="shared" ca="1" si="24"/>
        <v>4.5910909999999999E-2</v>
      </c>
      <c r="AA57" s="36">
        <f t="shared" ca="1" si="24"/>
        <v>5.0970440000000006E-2</v>
      </c>
      <c r="AB57" s="36">
        <f t="shared" ca="1" si="24"/>
        <v>7.2145870000000001E-2</v>
      </c>
      <c r="AC57" s="36">
        <f t="shared" ca="1" si="24"/>
        <v>7.1649370000000004E-2</v>
      </c>
      <c r="AD57" s="36">
        <f t="shared" ca="1" si="24"/>
        <v>7.5419509999999995E-2</v>
      </c>
      <c r="AE57" s="36">
        <f t="shared" ca="1" si="24"/>
        <v>3.5578539999999999E-2</v>
      </c>
      <c r="AF57" s="36">
        <f t="shared" ca="1" si="24"/>
        <v>5.7941430000000002E-2</v>
      </c>
      <c r="AG57" s="36">
        <f t="shared" ca="1" si="24"/>
        <v>3.6653270000000002E-2</v>
      </c>
      <c r="AH57" s="36">
        <f t="shared" ca="1" si="24"/>
        <v>2.603399E-2</v>
      </c>
      <c r="AI57" s="26">
        <f t="shared" ca="1" si="13"/>
        <v>585.27099999999996</v>
      </c>
      <c r="AJ57" s="36">
        <f t="shared" ca="1" si="25"/>
        <v>3.3922599999999997E-2</v>
      </c>
      <c r="AK57" s="36">
        <f t="shared" ca="1" si="25"/>
        <v>3.3425650000000001E-2</v>
      </c>
      <c r="AL57" s="36">
        <f t="shared" ca="1" si="25"/>
        <v>3.8914980000000002E-2</v>
      </c>
      <c r="AM57" s="36">
        <f t="shared" ca="1" si="25"/>
        <v>4.1601809999999996E-2</v>
      </c>
      <c r="AN57" s="36">
        <f t="shared" ca="1" si="25"/>
        <v>2.4390990000000001E-2</v>
      </c>
      <c r="AO57" s="36">
        <f t="shared" ca="1" si="25"/>
        <v>3.0991900000000003E-2</v>
      </c>
      <c r="AP57" s="36">
        <f t="shared" ca="1" si="25"/>
        <v>3.5450780000000001E-2</v>
      </c>
      <c r="AQ57" s="36">
        <f t="shared" ca="1" si="25"/>
        <v>3.9826859999999999E-2</v>
      </c>
      <c r="AR57" s="36">
        <f t="shared" ca="1" si="25"/>
        <v>4.7477709999999999E-2</v>
      </c>
      <c r="AS57" s="36">
        <f t="shared" ca="1" si="25"/>
        <v>6.4695780000000008E-2</v>
      </c>
      <c r="AT57" s="36" t="e">
        <f t="shared" ca="1" si="23"/>
        <v>#N/A</v>
      </c>
      <c r="AU57" s="36" t="e">
        <f t="shared" ca="1" si="23"/>
        <v>#N/A</v>
      </c>
      <c r="AV57" s="36" t="e">
        <f t="shared" ca="1" si="23"/>
        <v>#N/A</v>
      </c>
      <c r="AW57" s="36" t="e">
        <f t="shared" ca="1" si="23"/>
        <v>#N/A</v>
      </c>
      <c r="AX57" s="25"/>
      <c r="AY57" s="25"/>
      <c r="AZ57" s="25"/>
      <c r="BA57" s="25"/>
      <c r="BB57" s="25"/>
      <c r="BC57" s="25"/>
      <c r="BD57" s="25"/>
      <c r="BE57" s="25"/>
      <c r="BF57" s="25"/>
      <c r="BG57" s="25"/>
      <c r="BH57" s="25"/>
      <c r="BI57" s="25"/>
    </row>
    <row r="58" spans="1:61" x14ac:dyDescent="0.35">
      <c r="A58" s="23">
        <v>38107</v>
      </c>
      <c r="B58" s="47">
        <v>8.1899999999999994E-3</v>
      </c>
      <c r="C58" s="47">
        <v>9.6299999999999997E-3</v>
      </c>
      <c r="D58" s="47">
        <v>1.157E-2</v>
      </c>
      <c r="E58" s="36" t="e">
        <v>#N/A</v>
      </c>
      <c r="F58" s="36">
        <v>2.3144999999999999E-2</v>
      </c>
      <c r="G58" s="36">
        <v>2.7690000000000003E-2</v>
      </c>
      <c r="H58" s="36">
        <v>3.6218E-2</v>
      </c>
      <c r="I58" s="36">
        <f t="shared" si="11"/>
        <v>5.3963328960701329E-2</v>
      </c>
      <c r="J58" s="36">
        <f t="shared" si="12"/>
        <v>4.239041212366601E-2</v>
      </c>
      <c r="K58" s="36">
        <v>4.5053000000000003E-2</v>
      </c>
      <c r="L58" s="36">
        <v>5.2843999999999995E-2</v>
      </c>
      <c r="M58" s="36">
        <v>2.9427870000000002E-2</v>
      </c>
      <c r="N58" s="36">
        <v>5.1188499999999998E-2</v>
      </c>
      <c r="O58" s="36">
        <v>5.6779599999999958E-3</v>
      </c>
      <c r="P58" s="36">
        <v>2.8007799999999999E-2</v>
      </c>
      <c r="Q58" s="36" t="e">
        <v>#N/A</v>
      </c>
      <c r="R58" s="36">
        <v>4.0224599999999985E-3</v>
      </c>
      <c r="S58" s="36">
        <f t="shared" ca="1" si="24"/>
        <v>4.3531259999999995E-2</v>
      </c>
      <c r="T58" s="36">
        <f t="shared" ca="1" si="24"/>
        <v>3.944367E-2</v>
      </c>
      <c r="U58" s="36">
        <f t="shared" ca="1" si="24"/>
        <v>4.4583620000000004E-2</v>
      </c>
      <c r="V58" s="36">
        <f t="shared" ca="1" si="24"/>
        <v>5.266303E-2</v>
      </c>
      <c r="W58" s="36">
        <f t="shared" ca="1" si="24"/>
        <v>2.542109E-2</v>
      </c>
      <c r="X58" s="36">
        <f t="shared" ca="1" si="24"/>
        <v>4.0505920000000001E-2</v>
      </c>
      <c r="Y58" s="36">
        <f t="shared" ca="1" si="24"/>
        <v>4.8775120000000005E-2</v>
      </c>
      <c r="Z58" s="36">
        <f t="shared" ca="1" si="24"/>
        <v>5.2668160000000006E-2</v>
      </c>
      <c r="AA58" s="36">
        <f t="shared" ca="1" si="24"/>
        <v>5.6866459999999994E-2</v>
      </c>
      <c r="AB58" s="36">
        <f t="shared" ca="1" si="24"/>
        <v>7.5081010000000004E-2</v>
      </c>
      <c r="AC58" s="36">
        <f t="shared" ca="1" si="24"/>
        <v>7.4465820000000002E-2</v>
      </c>
      <c r="AD58" s="36">
        <f t="shared" ca="1" si="24"/>
        <v>7.9196299999999997E-2</v>
      </c>
      <c r="AE58" s="36">
        <f t="shared" ca="1" si="24"/>
        <v>4.2642470000000002E-2</v>
      </c>
      <c r="AF58" s="36">
        <f t="shared" ca="1" si="24"/>
        <v>6.4124489999999992E-2</v>
      </c>
      <c r="AG58" s="36">
        <f t="shared" ca="1" si="24"/>
        <v>4.4546700000000002E-2</v>
      </c>
      <c r="AH58" s="36">
        <f t="shared" ca="1" si="24"/>
        <v>3.3140250000000003E-2</v>
      </c>
      <c r="AI58" s="26">
        <f t="shared" ca="1" si="13"/>
        <v>585.76300000000003</v>
      </c>
      <c r="AJ58" s="36">
        <f t="shared" ca="1" si="25"/>
        <v>3.6745720000000003E-2</v>
      </c>
      <c r="AK58" s="36">
        <f t="shared" ca="1" si="25"/>
        <v>3.6164200000000001E-2</v>
      </c>
      <c r="AL58" s="36">
        <f t="shared" ca="1" si="25"/>
        <v>4.1591899999999994E-2</v>
      </c>
      <c r="AM58" s="36">
        <f t="shared" ca="1" si="25"/>
        <v>4.3829430000000003E-2</v>
      </c>
      <c r="AN58" s="36">
        <f t="shared" ca="1" si="25"/>
        <v>2.7319719999999999E-2</v>
      </c>
      <c r="AO58" s="36">
        <f t="shared" ca="1" si="25"/>
        <v>3.4286029999999995E-2</v>
      </c>
      <c r="AP58" s="36">
        <f t="shared" ca="1" si="25"/>
        <v>3.8762390000000001E-2</v>
      </c>
      <c r="AQ58" s="36">
        <f t="shared" ca="1" si="25"/>
        <v>4.2545279999999998E-2</v>
      </c>
      <c r="AR58" s="36">
        <f t="shared" ca="1" si="25"/>
        <v>4.9324180000000002E-2</v>
      </c>
      <c r="AS58" s="36">
        <f t="shared" ca="1" si="25"/>
        <v>6.2778189999999998E-2</v>
      </c>
      <c r="AT58" s="36" t="e">
        <f t="shared" ca="1" si="23"/>
        <v>#N/A</v>
      </c>
      <c r="AU58" s="36" t="e">
        <f t="shared" ca="1" si="23"/>
        <v>#N/A</v>
      </c>
      <c r="AV58" s="36" t="e">
        <f t="shared" ca="1" si="23"/>
        <v>#N/A</v>
      </c>
      <c r="AW58" s="36" t="e">
        <f t="shared" ca="1" si="23"/>
        <v>#N/A</v>
      </c>
      <c r="AX58" s="25"/>
      <c r="AY58" s="25"/>
      <c r="AZ58" s="25"/>
      <c r="BA58" s="25"/>
      <c r="BB58" s="25"/>
      <c r="BC58" s="25"/>
      <c r="BD58" s="25"/>
      <c r="BE58" s="25"/>
      <c r="BF58" s="25"/>
      <c r="BG58" s="25"/>
      <c r="BH58" s="25"/>
      <c r="BI58" s="25"/>
    </row>
    <row r="59" spans="1:61" x14ac:dyDescent="0.35">
      <c r="A59" s="23">
        <v>38138</v>
      </c>
      <c r="B59" s="47">
        <v>9.3100000000000006E-3</v>
      </c>
      <c r="C59" s="47">
        <v>1.065E-2</v>
      </c>
      <c r="D59" s="47">
        <v>1.383E-2</v>
      </c>
      <c r="E59" s="36" t="e">
        <v>#N/A</v>
      </c>
      <c r="F59" s="36">
        <v>2.5323000000000002E-2</v>
      </c>
      <c r="G59" s="36">
        <v>3.066E-2</v>
      </c>
      <c r="H59" s="36">
        <v>3.7908999999999998E-2</v>
      </c>
      <c r="I59" s="36">
        <f t="shared" si="11"/>
        <v>5.509758083223093E-2</v>
      </c>
      <c r="J59" s="36">
        <f t="shared" si="12"/>
        <v>4.5911462524391711E-2</v>
      </c>
      <c r="K59" s="36">
        <v>4.6467999999999995E-2</v>
      </c>
      <c r="L59" s="36">
        <v>5.3444999999999999E-2</v>
      </c>
      <c r="M59" s="36">
        <v>3.1915590000000001E-2</v>
      </c>
      <c r="N59" s="36">
        <v>5.2298700000000004E-2</v>
      </c>
      <c r="O59" s="36">
        <v>5.783079999999996E-3</v>
      </c>
      <c r="P59" s="36">
        <v>3.0652890000000002E-2</v>
      </c>
      <c r="Q59" s="36" t="e">
        <v>#N/A</v>
      </c>
      <c r="R59" s="36">
        <v>4.6367800000000001E-3</v>
      </c>
      <c r="S59" s="36">
        <f t="shared" ca="1" si="24"/>
        <v>4.5384399999999998E-2</v>
      </c>
      <c r="T59" s="36">
        <f t="shared" ca="1" si="24"/>
        <v>4.2164590000000002E-2</v>
      </c>
      <c r="U59" s="36">
        <f t="shared" ca="1" si="24"/>
        <v>4.6972259999999995E-2</v>
      </c>
      <c r="V59" s="36">
        <f t="shared" ca="1" si="24"/>
        <v>5.4997730000000002E-2</v>
      </c>
      <c r="W59" s="36">
        <f t="shared" ca="1" si="24"/>
        <v>2.7987109999999999E-2</v>
      </c>
      <c r="X59" s="36">
        <f t="shared" ca="1" si="24"/>
        <v>4.1954659999999998E-2</v>
      </c>
      <c r="Y59" s="36">
        <f t="shared" ca="1" si="24"/>
        <v>5.0682660000000004E-2</v>
      </c>
      <c r="Z59" s="36">
        <f t="shared" ca="1" si="24"/>
        <v>5.4276829999999998E-2</v>
      </c>
      <c r="AA59" s="36">
        <f t="shared" ca="1" si="24"/>
        <v>5.808178E-2</v>
      </c>
      <c r="AB59" s="36">
        <f t="shared" ca="1" si="24"/>
        <v>8.1307489999999996E-2</v>
      </c>
      <c r="AC59" s="36">
        <f t="shared" ca="1" si="24"/>
        <v>8.1069589999999997E-2</v>
      </c>
      <c r="AD59" s="36">
        <f t="shared" ca="1" si="24"/>
        <v>8.2951590000000006E-2</v>
      </c>
      <c r="AE59" s="36">
        <f t="shared" ca="1" si="24"/>
        <v>4.5350299999999996E-2</v>
      </c>
      <c r="AF59" s="36">
        <f t="shared" ca="1" si="24"/>
        <v>6.5449210000000008E-2</v>
      </c>
      <c r="AG59" s="36">
        <f t="shared" ca="1" si="24"/>
        <v>4.6365090000000005E-2</v>
      </c>
      <c r="AH59" s="36">
        <f t="shared" ca="1" si="24"/>
        <v>3.5399840000000002E-2</v>
      </c>
      <c r="AI59" s="26">
        <f t="shared" ca="1" si="13"/>
        <v>586.26800000000003</v>
      </c>
      <c r="AJ59" s="36">
        <f t="shared" ca="1" si="25"/>
        <v>3.8058550000000003E-2</v>
      </c>
      <c r="AK59" s="36">
        <f t="shared" ca="1" si="25"/>
        <v>3.7439309999999996E-2</v>
      </c>
      <c r="AL59" s="36">
        <f t="shared" ca="1" si="25"/>
        <v>4.2933989999999998E-2</v>
      </c>
      <c r="AM59" s="36">
        <f t="shared" ca="1" si="25"/>
        <v>4.5476020000000006E-2</v>
      </c>
      <c r="AN59" s="36">
        <f t="shared" ca="1" si="25"/>
        <v>2.8623120000000002E-2</v>
      </c>
      <c r="AO59" s="36">
        <f t="shared" ca="1" si="25"/>
        <v>3.573196E-2</v>
      </c>
      <c r="AP59" s="36">
        <f t="shared" ca="1" si="25"/>
        <v>4.0154410000000001E-2</v>
      </c>
      <c r="AQ59" s="36">
        <f t="shared" ca="1" si="25"/>
        <v>4.3851589999999996E-2</v>
      </c>
      <c r="AR59" s="36">
        <f t="shared" ca="1" si="25"/>
        <v>5.0395000000000002E-2</v>
      </c>
      <c r="AS59" s="36">
        <f t="shared" ca="1" si="25"/>
        <v>7.0440169999999996E-2</v>
      </c>
      <c r="AT59" s="36" t="e">
        <f t="shared" ca="1" si="23"/>
        <v>#N/A</v>
      </c>
      <c r="AU59" s="36" t="e">
        <f t="shared" ca="1" si="23"/>
        <v>#N/A</v>
      </c>
      <c r="AV59" s="36" t="e">
        <f t="shared" ca="1" si="23"/>
        <v>#N/A</v>
      </c>
      <c r="AW59" s="36" t="e">
        <f t="shared" ca="1" si="23"/>
        <v>#N/A</v>
      </c>
      <c r="AX59" s="25"/>
      <c r="AY59" s="25"/>
      <c r="AZ59" s="25"/>
      <c r="BA59" s="25"/>
      <c r="BB59" s="25"/>
      <c r="BC59" s="25"/>
      <c r="BD59" s="25"/>
      <c r="BE59" s="25"/>
      <c r="BF59" s="25"/>
      <c r="BG59" s="25"/>
      <c r="BH59" s="25"/>
      <c r="BI59" s="25"/>
    </row>
    <row r="60" spans="1:61" x14ac:dyDescent="0.35">
      <c r="A60" s="23">
        <v>38168</v>
      </c>
      <c r="B60" s="47">
        <v>1.0829999999999999E-2</v>
      </c>
      <c r="C60" s="47">
        <v>1.2659999999999999E-2</v>
      </c>
      <c r="D60" s="47">
        <v>1.6410000000000001E-2</v>
      </c>
      <c r="E60" s="36" t="e">
        <v>#N/A</v>
      </c>
      <c r="F60" s="36">
        <v>2.6772000000000001E-2</v>
      </c>
      <c r="G60" s="36">
        <v>3.0759999999999999E-2</v>
      </c>
      <c r="H60" s="36">
        <v>3.7661E-2</v>
      </c>
      <c r="I60" s="36">
        <f t="shared" si="11"/>
        <v>5.4014933235420948E-2</v>
      </c>
      <c r="J60" s="36">
        <f t="shared" si="12"/>
        <v>4.5199265831078916E-2</v>
      </c>
      <c r="K60" s="36">
        <v>4.5805999999999993E-2</v>
      </c>
      <c r="L60" s="36">
        <v>5.2876000000000006E-2</v>
      </c>
      <c r="M60" s="36">
        <v>3.279808E-2</v>
      </c>
      <c r="N60" s="36">
        <v>5.1829500000000001E-2</v>
      </c>
      <c r="O60" s="36">
        <v>5.6706300000000029E-3</v>
      </c>
      <c r="P60" s="36">
        <v>3.039217000000001E-2</v>
      </c>
      <c r="Q60" s="36" t="e">
        <v>#N/A</v>
      </c>
      <c r="R60" s="36">
        <v>4.6241299999999971E-3</v>
      </c>
      <c r="S60" s="36">
        <f t="shared" ca="1" si="24"/>
        <v>4.5173140000000001E-2</v>
      </c>
      <c r="T60" s="36">
        <f t="shared" ca="1" si="24"/>
        <v>4.3382799999999999E-2</v>
      </c>
      <c r="U60" s="36">
        <f t="shared" ca="1" si="24"/>
        <v>4.7512640000000002E-2</v>
      </c>
      <c r="V60" s="36">
        <f t="shared" ca="1" si="24"/>
        <v>5.5047360000000004E-2</v>
      </c>
      <c r="W60" s="36">
        <f t="shared" ca="1" si="24"/>
        <v>2.9624130000000002E-2</v>
      </c>
      <c r="X60" s="36">
        <f t="shared" ca="1" si="24"/>
        <v>4.2129839999999995E-2</v>
      </c>
      <c r="Y60" s="36">
        <f t="shared" ca="1" si="24"/>
        <v>4.9897109999999995E-2</v>
      </c>
      <c r="Z60" s="36">
        <f t="shared" ca="1" si="24"/>
        <v>5.3427559999999999E-2</v>
      </c>
      <c r="AA60" s="36">
        <f t="shared" ca="1" si="24"/>
        <v>5.7500130000000003E-2</v>
      </c>
      <c r="AB60" s="36">
        <f t="shared" ca="1" si="24"/>
        <v>7.9971909999999993E-2</v>
      </c>
      <c r="AC60" s="36">
        <f t="shared" ca="1" si="24"/>
        <v>7.9647099999999998E-2</v>
      </c>
      <c r="AD60" s="36">
        <f t="shared" ca="1" si="24"/>
        <v>8.2221670000000011E-2</v>
      </c>
      <c r="AE60" s="36">
        <f t="shared" ca="1" si="24"/>
        <v>4.5945099999999996E-2</v>
      </c>
      <c r="AF60" s="36">
        <f t="shared" ca="1" si="24"/>
        <v>6.5677669999999994E-2</v>
      </c>
      <c r="AG60" s="36">
        <f t="shared" ca="1" si="24"/>
        <v>4.6794510000000004E-2</v>
      </c>
      <c r="AH60" s="36">
        <f t="shared" ca="1" si="24"/>
        <v>3.7736209999999999E-2</v>
      </c>
      <c r="AI60" s="26">
        <f t="shared" ca="1" si="13"/>
        <v>586.65700000000004</v>
      </c>
      <c r="AJ60" s="36">
        <f t="shared" ca="1" si="25"/>
        <v>3.8331839999999999E-2</v>
      </c>
      <c r="AK60" s="36">
        <f t="shared" ca="1" si="25"/>
        <v>3.7784110000000003E-2</v>
      </c>
      <c r="AL60" s="36">
        <f t="shared" ca="1" si="25"/>
        <v>4.3697160000000006E-2</v>
      </c>
      <c r="AM60" s="36">
        <f t="shared" ca="1" si="25"/>
        <v>4.5720349999999993E-2</v>
      </c>
      <c r="AN60" s="36">
        <f t="shared" ca="1" si="25"/>
        <v>2.9372379999999997E-2</v>
      </c>
      <c r="AO60" s="36">
        <f t="shared" ca="1" si="25"/>
        <v>3.6292810000000002E-2</v>
      </c>
      <c r="AP60" s="36">
        <f t="shared" ca="1" si="25"/>
        <v>4.0473210000000003E-2</v>
      </c>
      <c r="AQ60" s="36">
        <f t="shared" ca="1" si="25"/>
        <v>4.3900059999999998E-2</v>
      </c>
      <c r="AR60" s="36">
        <f t="shared" ca="1" si="25"/>
        <v>4.9928340000000002E-2</v>
      </c>
      <c r="AS60" s="36">
        <f t="shared" ca="1" si="25"/>
        <v>6.8251779999999998E-2</v>
      </c>
      <c r="AT60" s="36" t="e">
        <f t="shared" ca="1" si="23"/>
        <v>#N/A</v>
      </c>
      <c r="AU60" s="36" t="e">
        <f t="shared" ca="1" si="23"/>
        <v>#N/A</v>
      </c>
      <c r="AV60" s="36" t="e">
        <f t="shared" ca="1" si="23"/>
        <v>#N/A</v>
      </c>
      <c r="AW60" s="36" t="e">
        <f t="shared" ca="1" si="23"/>
        <v>#N/A</v>
      </c>
      <c r="AX60" s="25"/>
      <c r="AY60" s="25"/>
      <c r="AZ60" s="25"/>
      <c r="BA60" s="25"/>
      <c r="BB60" s="25"/>
      <c r="BC60" s="25"/>
      <c r="BD60" s="25"/>
      <c r="BE60" s="25"/>
      <c r="BF60" s="25"/>
      <c r="BG60" s="25"/>
      <c r="BH60" s="25"/>
      <c r="BI60" s="25"/>
    </row>
    <row r="61" spans="1:61" x14ac:dyDescent="0.35">
      <c r="A61" s="23">
        <v>38198</v>
      </c>
      <c r="B61" s="47">
        <v>1.2460000000000001E-2</v>
      </c>
      <c r="C61" s="47">
        <v>1.44E-2</v>
      </c>
      <c r="D61" s="47">
        <v>1.754E-2</v>
      </c>
      <c r="E61" s="36" t="e">
        <v>#N/A</v>
      </c>
      <c r="F61" s="36">
        <v>2.6771E-2</v>
      </c>
      <c r="G61" s="36">
        <v>3.0089999999999999E-2</v>
      </c>
      <c r="H61" s="36">
        <v>3.6943000000000004E-2</v>
      </c>
      <c r="I61" s="36">
        <f t="shared" si="11"/>
        <v>5.2609732655507946E-2</v>
      </c>
      <c r="J61" s="36">
        <f t="shared" si="12"/>
        <v>4.4538876114965431E-2</v>
      </c>
      <c r="K61" s="36">
        <v>4.4747000000000002E-2</v>
      </c>
      <c r="L61" s="36">
        <v>5.1969000000000001E-2</v>
      </c>
      <c r="M61" s="36">
        <v>3.1946919999999997E-2</v>
      </c>
      <c r="N61" s="36">
        <v>5.0603719999999998E-2</v>
      </c>
      <c r="O61" s="36">
        <v>5.5879399999999996E-3</v>
      </c>
      <c r="P61" s="36">
        <v>3.0330580000000003E-2</v>
      </c>
      <c r="Q61" s="36" t="e">
        <v>#N/A</v>
      </c>
      <c r="R61" s="36">
        <v>4.2226599999999961E-3</v>
      </c>
      <c r="S61" s="36">
        <f t="shared" ca="1" si="24"/>
        <v>4.4171560000000006E-2</v>
      </c>
      <c r="T61" s="36">
        <f t="shared" ca="1" si="24"/>
        <v>4.2184069999999997E-2</v>
      </c>
      <c r="U61" s="36">
        <f t="shared" ca="1" si="24"/>
        <v>4.6328310000000004E-2</v>
      </c>
      <c r="V61" s="36">
        <f t="shared" ca="1" si="24"/>
        <v>5.3482729999999999E-2</v>
      </c>
      <c r="W61" s="36">
        <f t="shared" ca="1" si="24"/>
        <v>2.8966389999999998E-2</v>
      </c>
      <c r="X61" s="36">
        <f t="shared" ca="1" si="24"/>
        <v>4.1420909999999998E-2</v>
      </c>
      <c r="Y61" s="36">
        <f t="shared" ca="1" si="24"/>
        <v>4.8732069999999995E-2</v>
      </c>
      <c r="Z61" s="36">
        <f t="shared" ca="1" si="24"/>
        <v>5.2089869999999996E-2</v>
      </c>
      <c r="AA61" s="36">
        <f t="shared" ca="1" si="24"/>
        <v>5.6191659999999997E-2</v>
      </c>
      <c r="AB61" s="36">
        <f t="shared" ca="1" si="24"/>
        <v>7.847005E-2</v>
      </c>
      <c r="AC61" s="36">
        <f t="shared" ca="1" si="24"/>
        <v>7.8101509999999999E-2</v>
      </c>
      <c r="AD61" s="36">
        <f t="shared" ca="1" si="24"/>
        <v>8.0934300000000001E-2</v>
      </c>
      <c r="AE61" s="36">
        <f t="shared" ca="1" si="24"/>
        <v>4.4516319999999998E-2</v>
      </c>
      <c r="AF61" s="36">
        <f t="shared" ca="1" si="24"/>
        <v>6.3975779999999996E-2</v>
      </c>
      <c r="AG61" s="36">
        <f t="shared" ca="1" si="24"/>
        <v>4.5595900000000002E-2</v>
      </c>
      <c r="AH61" s="36">
        <f t="shared" ca="1" si="24"/>
        <v>3.6885710000000002E-2</v>
      </c>
      <c r="AI61" s="26">
        <f t="shared" ca="1" si="13"/>
        <v>586.65700000000004</v>
      </c>
      <c r="AJ61" s="36">
        <f t="shared" ca="1" si="25"/>
        <v>3.7682229999999997E-2</v>
      </c>
      <c r="AK61" s="36">
        <f t="shared" ca="1" si="25"/>
        <v>3.7100590000000003E-2</v>
      </c>
      <c r="AL61" s="36">
        <f t="shared" ca="1" si="25"/>
        <v>4.280171E-2</v>
      </c>
      <c r="AM61" s="36">
        <f t="shared" ca="1" si="25"/>
        <v>4.4879800000000004E-2</v>
      </c>
      <c r="AN61" s="36">
        <f t="shared" ca="1" si="25"/>
        <v>2.903938E-2</v>
      </c>
      <c r="AO61" s="36">
        <f t="shared" ca="1" si="25"/>
        <v>3.5400429999999997E-2</v>
      </c>
      <c r="AP61" s="36">
        <f t="shared" ca="1" si="25"/>
        <v>4.0042059999999997E-2</v>
      </c>
      <c r="AQ61" s="36">
        <f t="shared" ca="1" si="25"/>
        <v>4.3041570000000001E-2</v>
      </c>
      <c r="AR61" s="36">
        <f t="shared" ca="1" si="25"/>
        <v>4.935353E-2</v>
      </c>
      <c r="AS61" s="36">
        <f t="shared" ca="1" si="25"/>
        <v>6.8361379999999999E-2</v>
      </c>
      <c r="AT61" s="36" t="e">
        <f t="shared" ca="1" si="23"/>
        <v>#N/A</v>
      </c>
      <c r="AU61" s="36" t="e">
        <f t="shared" ca="1" si="23"/>
        <v>#N/A</v>
      </c>
      <c r="AV61" s="36" t="e">
        <f t="shared" ca="1" si="23"/>
        <v>#N/A</v>
      </c>
      <c r="AW61" s="36" t="e">
        <f t="shared" ca="1" si="23"/>
        <v>#N/A</v>
      </c>
      <c r="AX61" s="25"/>
      <c r="AY61" s="25"/>
      <c r="AZ61" s="25"/>
      <c r="BA61" s="25"/>
      <c r="BB61" s="25"/>
      <c r="BC61" s="25"/>
      <c r="BD61" s="25"/>
      <c r="BE61" s="25"/>
      <c r="BF61" s="25"/>
      <c r="BG61" s="25"/>
      <c r="BH61" s="25"/>
      <c r="BI61" s="25"/>
    </row>
    <row r="62" spans="1:61" x14ac:dyDescent="0.35">
      <c r="A62" s="23">
        <v>38230</v>
      </c>
      <c r="B62" s="47">
        <v>1.426E-2</v>
      </c>
      <c r="C62" s="47">
        <v>1.583E-2</v>
      </c>
      <c r="D62" s="47">
        <v>1.7950000000000001E-2</v>
      </c>
      <c r="E62" s="36" t="e">
        <v>#N/A</v>
      </c>
      <c r="F62" s="36">
        <v>2.3910999999999998E-2</v>
      </c>
      <c r="G62" s="36">
        <v>2.7300000000000001E-2</v>
      </c>
      <c r="H62" s="36">
        <v>3.3068E-2</v>
      </c>
      <c r="I62" s="36">
        <f t="shared" si="11"/>
        <v>4.9329494175601063E-2</v>
      </c>
      <c r="J62" s="36">
        <f t="shared" si="12"/>
        <v>4.4200127582165738E-2</v>
      </c>
      <c r="K62" s="36">
        <v>4.1166999999999995E-2</v>
      </c>
      <c r="L62" s="36">
        <v>4.9272000000000003E-2</v>
      </c>
      <c r="M62" s="36">
        <v>2.899332E-2</v>
      </c>
      <c r="N62" s="36">
        <v>4.7576260000000002E-2</v>
      </c>
      <c r="O62" s="36">
        <v>5.7655500000000012E-3</v>
      </c>
      <c r="P62" s="36">
        <v>3.0540419999999992E-2</v>
      </c>
      <c r="Q62" s="36" t="e">
        <v>#N/A</v>
      </c>
      <c r="R62" s="36">
        <v>4.0698100000000001E-3</v>
      </c>
      <c r="S62" s="36">
        <f t="shared" ca="1" si="24"/>
        <v>4.1175459999999997E-2</v>
      </c>
      <c r="T62" s="36">
        <f t="shared" ca="1" si="24"/>
        <v>3.8816749999999997E-2</v>
      </c>
      <c r="U62" s="36">
        <f t="shared" ca="1" si="24"/>
        <v>4.2931530000000002E-2</v>
      </c>
      <c r="V62" s="36">
        <f t="shared" ca="1" si="24"/>
        <v>5.009069E-2</v>
      </c>
      <c r="W62" s="36">
        <f t="shared" ca="1" si="24"/>
        <v>2.6557849999999997E-2</v>
      </c>
      <c r="X62" s="36">
        <f t="shared" ca="1" si="24"/>
        <v>3.9328160000000001E-2</v>
      </c>
      <c r="Y62" s="36">
        <f t="shared" ca="1" si="24"/>
        <v>4.6056079999999999E-2</v>
      </c>
      <c r="Z62" s="36">
        <f t="shared" ca="1" si="24"/>
        <v>4.8938290000000002E-2</v>
      </c>
      <c r="AA62" s="36">
        <f t="shared" ca="1" si="24"/>
        <v>5.3341810000000003E-2</v>
      </c>
      <c r="AB62" s="36">
        <f t="shared" ca="1" si="24"/>
        <v>7.5513339999999998E-2</v>
      </c>
      <c r="AC62" s="36">
        <f t="shared" ca="1" si="24"/>
        <v>7.5126059999999995E-2</v>
      </c>
      <c r="AD62" s="36">
        <f t="shared" ca="1" si="24"/>
        <v>7.8116679999999994E-2</v>
      </c>
      <c r="AE62" s="36">
        <f t="shared" ca="1" si="24"/>
        <v>4.1093599999999994E-2</v>
      </c>
      <c r="AF62" s="36">
        <f t="shared" ca="1" si="24"/>
        <v>6.0631269999999994E-2</v>
      </c>
      <c r="AG62" s="36">
        <f t="shared" ca="1" si="24"/>
        <v>4.1264429999999998E-2</v>
      </c>
      <c r="AH62" s="36">
        <f t="shared" ca="1" si="24"/>
        <v>3.3730860000000001E-2</v>
      </c>
      <c r="AI62" s="26">
        <f t="shared" ca="1" si="13"/>
        <v>588.06299999999999</v>
      </c>
      <c r="AJ62" s="36">
        <f t="shared" ca="1" si="25"/>
        <v>3.5864460000000001E-2</v>
      </c>
      <c r="AK62" s="36">
        <f t="shared" ca="1" si="25"/>
        <v>3.5295300000000002E-2</v>
      </c>
      <c r="AL62" s="36">
        <f t="shared" ca="1" si="25"/>
        <v>4.0666079999999993E-2</v>
      </c>
      <c r="AM62" s="36">
        <f t="shared" ca="1" si="25"/>
        <v>4.23568E-2</v>
      </c>
      <c r="AN62" s="36">
        <f t="shared" ca="1" si="25"/>
        <v>2.739811E-2</v>
      </c>
      <c r="AO62" s="36">
        <f t="shared" ca="1" si="25"/>
        <v>3.316827E-2</v>
      </c>
      <c r="AP62" s="36">
        <f t="shared" ca="1" si="25"/>
        <v>3.7759459999999995E-2</v>
      </c>
      <c r="AQ62" s="36">
        <f t="shared" ca="1" si="25"/>
        <v>4.1068030000000005E-2</v>
      </c>
      <c r="AR62" s="36">
        <f t="shared" ca="1" si="25"/>
        <v>4.7888469999999995E-2</v>
      </c>
      <c r="AS62" s="36">
        <f t="shared" ca="1" si="25"/>
        <v>6.5565810000000002E-2</v>
      </c>
      <c r="AT62" s="36" t="e">
        <f t="shared" ca="1" si="23"/>
        <v>#N/A</v>
      </c>
      <c r="AU62" s="36" t="e">
        <f t="shared" ca="1" si="23"/>
        <v>#N/A</v>
      </c>
      <c r="AV62" s="36" t="e">
        <f t="shared" ca="1" si="23"/>
        <v>#N/A</v>
      </c>
      <c r="AW62" s="36" t="e">
        <f t="shared" ca="1" si="23"/>
        <v>#N/A</v>
      </c>
      <c r="AX62" s="25"/>
      <c r="AY62" s="25"/>
      <c r="AZ62" s="25"/>
      <c r="BA62" s="25"/>
      <c r="BB62" s="25"/>
      <c r="BC62" s="25"/>
      <c r="BD62" s="25"/>
      <c r="BE62" s="25"/>
      <c r="BF62" s="25"/>
      <c r="BG62" s="25"/>
      <c r="BH62" s="25"/>
      <c r="BI62" s="25"/>
    </row>
    <row r="63" spans="1:61" x14ac:dyDescent="0.35">
      <c r="A63" s="23">
        <v>38260</v>
      </c>
      <c r="B63" s="47">
        <v>1.477E-2</v>
      </c>
      <c r="C63" s="47">
        <v>1.7049999999999999E-2</v>
      </c>
      <c r="D63" s="47">
        <v>1.9910000000000001E-2</v>
      </c>
      <c r="E63" s="36" t="e">
        <v>#N/A</v>
      </c>
      <c r="F63" s="36">
        <v>2.605E-2</v>
      </c>
      <c r="G63" s="36">
        <v>2.8549999999999999E-2</v>
      </c>
      <c r="H63" s="36">
        <v>3.3713E-2</v>
      </c>
      <c r="I63" s="36">
        <f t="shared" si="11"/>
        <v>4.8729140134640803E-2</v>
      </c>
      <c r="J63" s="36">
        <f t="shared" si="12"/>
        <v>4.3085493456759938E-2</v>
      </c>
      <c r="K63" s="36">
        <v>4.1193999999999995E-2</v>
      </c>
      <c r="L63" s="36">
        <v>4.8918999999999997E-2</v>
      </c>
      <c r="M63" s="36">
        <v>3.0176189999999999E-2</v>
      </c>
      <c r="N63" s="36">
        <v>4.7173840000000002E-2</v>
      </c>
      <c r="O63" s="36">
        <v>5.5754899999999954E-3</v>
      </c>
      <c r="P63" s="36">
        <v>2.9114590000000003E-2</v>
      </c>
      <c r="Q63" s="36" t="e">
        <v>#N/A</v>
      </c>
      <c r="R63" s="36">
        <v>3.8303299999999998E-3</v>
      </c>
      <c r="S63" s="36">
        <f t="shared" ca="1" si="24"/>
        <v>4.1834389999999999E-2</v>
      </c>
      <c r="T63" s="36">
        <f t="shared" ca="1" si="24"/>
        <v>3.9353600000000002E-2</v>
      </c>
      <c r="U63" s="36">
        <f t="shared" ca="1" si="24"/>
        <v>4.3151559999999999E-2</v>
      </c>
      <c r="V63" s="36">
        <f t="shared" ca="1" si="24"/>
        <v>5.0006250000000002E-2</v>
      </c>
      <c r="W63" s="36">
        <f t="shared" ca="1" si="24"/>
        <v>2.8296100000000001E-2</v>
      </c>
      <c r="X63" s="36">
        <f t="shared" ca="1" si="24"/>
        <v>3.9869389999999998E-2</v>
      </c>
      <c r="Y63" s="36">
        <f t="shared" ca="1" si="24"/>
        <v>4.6578850000000005E-2</v>
      </c>
      <c r="Z63" s="36">
        <f t="shared" ca="1" si="24"/>
        <v>4.907777E-2</v>
      </c>
      <c r="AA63" s="36">
        <f t="shared" ca="1" si="24"/>
        <v>5.2749329999999997E-2</v>
      </c>
      <c r="AB63" s="36">
        <f t="shared" ca="1" si="24"/>
        <v>7.3564350000000001E-2</v>
      </c>
      <c r="AC63" s="36">
        <f t="shared" ca="1" si="24"/>
        <v>7.3137210000000008E-2</v>
      </c>
      <c r="AD63" s="36">
        <f t="shared" ca="1" si="24"/>
        <v>7.6288430000000004E-2</v>
      </c>
      <c r="AE63" s="36">
        <f t="shared" ca="1" si="24"/>
        <v>4.145687E-2</v>
      </c>
      <c r="AF63" s="36">
        <f t="shared" ca="1" si="24"/>
        <v>5.9617620000000003E-2</v>
      </c>
      <c r="AG63" s="36">
        <f t="shared" ca="1" si="24"/>
        <v>4.187138E-2</v>
      </c>
      <c r="AH63" s="36">
        <f t="shared" ca="1" si="24"/>
        <v>3.4584499999999997E-2</v>
      </c>
      <c r="AI63" s="26">
        <f t="shared" ca="1" si="13"/>
        <v>588.81299999999999</v>
      </c>
      <c r="AJ63" s="36">
        <f t="shared" ca="1" si="25"/>
        <v>3.5811969999999999E-2</v>
      </c>
      <c r="AK63" s="36">
        <f t="shared" ca="1" si="25"/>
        <v>3.5630910000000002E-2</v>
      </c>
      <c r="AL63" s="36">
        <f t="shared" ca="1" si="25"/>
        <v>4.0417880000000003E-2</v>
      </c>
      <c r="AM63" s="36">
        <f t="shared" ca="1" si="25"/>
        <v>4.2211059999999995E-2</v>
      </c>
      <c r="AN63" s="36">
        <f t="shared" ca="1" si="25"/>
        <v>2.815662E-2</v>
      </c>
      <c r="AO63" s="36">
        <f t="shared" ca="1" si="25"/>
        <v>3.3214060000000004E-2</v>
      </c>
      <c r="AP63" s="36">
        <f t="shared" ca="1" si="25"/>
        <v>3.7436230000000001E-2</v>
      </c>
      <c r="AQ63" s="36">
        <f t="shared" ca="1" si="25"/>
        <v>4.0770059999999997E-2</v>
      </c>
      <c r="AR63" s="36">
        <f t="shared" ca="1" si="25"/>
        <v>4.7231129999999996E-2</v>
      </c>
      <c r="AS63" s="36">
        <f t="shared" ca="1" si="25"/>
        <v>6.461219E-2</v>
      </c>
      <c r="AT63" s="36" t="e">
        <f t="shared" ca="1" si="23"/>
        <v>#N/A</v>
      </c>
      <c r="AU63" s="36" t="e">
        <f t="shared" ca="1" si="23"/>
        <v>#N/A</v>
      </c>
      <c r="AV63" s="36" t="e">
        <f t="shared" ca="1" si="23"/>
        <v>#N/A</v>
      </c>
      <c r="AW63" s="36" t="e">
        <f t="shared" ca="1" si="23"/>
        <v>#N/A</v>
      </c>
      <c r="AX63" s="25"/>
      <c r="AY63" s="25"/>
      <c r="AZ63" s="25"/>
      <c r="BA63" s="25"/>
      <c r="BB63" s="25"/>
      <c r="BC63" s="25"/>
      <c r="BD63" s="25"/>
      <c r="BE63" s="25"/>
      <c r="BF63" s="25"/>
      <c r="BG63" s="25"/>
      <c r="BH63" s="25"/>
      <c r="BI63" s="25"/>
    </row>
    <row r="64" spans="1:61" x14ac:dyDescent="0.35">
      <c r="A64" s="23">
        <v>38289</v>
      </c>
      <c r="B64" s="47">
        <v>1.721E-2</v>
      </c>
      <c r="C64" s="47">
        <v>1.899E-2</v>
      </c>
      <c r="D64" s="47">
        <v>2.1259999999999998E-2</v>
      </c>
      <c r="E64" s="36" t="e">
        <v>#N/A</v>
      </c>
      <c r="F64" s="36">
        <v>2.5484E-2</v>
      </c>
      <c r="G64" s="36">
        <v>2.7639999999999998E-2</v>
      </c>
      <c r="H64" s="36">
        <v>3.2818E-2</v>
      </c>
      <c r="I64" s="36">
        <f t="shared" si="11"/>
        <v>4.770526387514562E-2</v>
      </c>
      <c r="J64" s="36">
        <f t="shared" si="12"/>
        <v>4.4684828991558678E-2</v>
      </c>
      <c r="K64" s="36">
        <v>4.0235E-2</v>
      </c>
      <c r="L64" s="36">
        <v>4.7889000000000001E-2</v>
      </c>
      <c r="M64" s="36">
        <v>2.955145E-2</v>
      </c>
      <c r="N64" s="36">
        <v>4.6162330000000001E-2</v>
      </c>
      <c r="O64" s="36">
        <v>5.5180400000000018E-3</v>
      </c>
      <c r="P64" s="36">
        <v>2.7547500000000003E-2</v>
      </c>
      <c r="Q64" s="36" t="e">
        <v>#N/A</v>
      </c>
      <c r="R64" s="36">
        <v>3.7913700000000022E-3</v>
      </c>
      <c r="S64" s="36">
        <f t="shared" ca="1" si="24"/>
        <v>4.0765549999999998E-2</v>
      </c>
      <c r="T64" s="36">
        <f t="shared" ca="1" si="24"/>
        <v>3.8344870000000003E-2</v>
      </c>
      <c r="U64" s="36">
        <f t="shared" ca="1" si="24"/>
        <v>4.2150010000000002E-2</v>
      </c>
      <c r="V64" s="36">
        <f t="shared" ca="1" si="24"/>
        <v>4.9150289999999999E-2</v>
      </c>
      <c r="W64" s="36">
        <f t="shared" ca="1" si="24"/>
        <v>2.796761E-2</v>
      </c>
      <c r="X64" s="36">
        <f t="shared" ca="1" si="24"/>
        <v>3.9567720000000001E-2</v>
      </c>
      <c r="Y64" s="36">
        <f t="shared" ca="1" si="24"/>
        <v>4.4875390000000001E-2</v>
      </c>
      <c r="Z64" s="36">
        <f t="shared" ca="1" si="24"/>
        <v>4.7878080000000003E-2</v>
      </c>
      <c r="AA64" s="36">
        <f t="shared" ca="1" si="24"/>
        <v>5.1680370000000003E-2</v>
      </c>
      <c r="AB64" s="36">
        <f t="shared" ca="1" si="24"/>
        <v>7.0868479999999998E-2</v>
      </c>
      <c r="AC64" s="36">
        <f t="shared" ca="1" si="24"/>
        <v>7.043642E-2</v>
      </c>
      <c r="AD64" s="36">
        <f t="shared" ca="1" si="24"/>
        <v>7.3709830000000004E-2</v>
      </c>
      <c r="AE64" s="36">
        <f t="shared" ca="1" si="24"/>
        <v>4.0679140000000003E-2</v>
      </c>
      <c r="AF64" s="36">
        <f t="shared" ca="1" si="24"/>
        <v>5.8457429999999998E-2</v>
      </c>
      <c r="AG64" s="36">
        <f t="shared" ca="1" si="24"/>
        <v>4.0902130000000002E-2</v>
      </c>
      <c r="AH64" s="36">
        <f t="shared" ca="1" si="24"/>
        <v>3.4123939999999998E-2</v>
      </c>
      <c r="AI64" s="26">
        <f t="shared" ca="1" si="13"/>
        <v>588.81299999999999</v>
      </c>
      <c r="AJ64" s="36">
        <f t="shared" ca="1" si="25"/>
        <v>3.4734580000000001E-2</v>
      </c>
      <c r="AK64" s="36">
        <f t="shared" ca="1" si="25"/>
        <v>3.4431620000000003E-2</v>
      </c>
      <c r="AL64" s="36">
        <f t="shared" ca="1" si="25"/>
        <v>3.9223840000000003E-2</v>
      </c>
      <c r="AM64" s="36">
        <f t="shared" ca="1" si="25"/>
        <v>4.1375419999999996E-2</v>
      </c>
      <c r="AN64" s="36">
        <f t="shared" ca="1" si="25"/>
        <v>2.7068750000000003E-2</v>
      </c>
      <c r="AO64" s="36">
        <f t="shared" ca="1" si="25"/>
        <v>3.2026770000000003E-2</v>
      </c>
      <c r="AP64" s="36">
        <f t="shared" ca="1" si="25"/>
        <v>3.6201270000000001E-2</v>
      </c>
      <c r="AQ64" s="36">
        <f t="shared" ca="1" si="25"/>
        <v>3.9713869999999998E-2</v>
      </c>
      <c r="AR64" s="36">
        <f t="shared" ca="1" si="25"/>
        <v>4.6430600000000002E-2</v>
      </c>
      <c r="AS64" s="36">
        <f t="shared" ca="1" si="25"/>
        <v>6.2991320000000003E-2</v>
      </c>
      <c r="AT64" s="36" t="e">
        <f t="shared" ca="1" si="23"/>
        <v>#N/A</v>
      </c>
      <c r="AU64" s="36" t="e">
        <f t="shared" ca="1" si="23"/>
        <v>#N/A</v>
      </c>
      <c r="AV64" s="36" t="e">
        <f t="shared" ca="1" si="23"/>
        <v>#N/A</v>
      </c>
      <c r="AW64" s="36" t="e">
        <f t="shared" ca="1" si="23"/>
        <v>#N/A</v>
      </c>
      <c r="AX64" s="25"/>
      <c r="AY64" s="25"/>
      <c r="AZ64" s="25"/>
      <c r="BA64" s="25"/>
      <c r="BB64" s="25"/>
      <c r="BC64" s="25"/>
      <c r="BD64" s="25"/>
      <c r="BE64" s="25"/>
      <c r="BF64" s="25"/>
      <c r="BG64" s="25"/>
      <c r="BH64" s="25"/>
      <c r="BI64" s="25"/>
    </row>
    <row r="65" spans="1:61" x14ac:dyDescent="0.35">
      <c r="A65" s="23">
        <v>38321</v>
      </c>
      <c r="B65" s="47">
        <v>2.0459999999999999E-2</v>
      </c>
      <c r="C65" s="47">
        <v>2.2280000000000001E-2</v>
      </c>
      <c r="D65" s="47">
        <v>2.4369999999999999E-2</v>
      </c>
      <c r="E65" s="36" t="e">
        <v>#N/A</v>
      </c>
      <c r="F65" s="36">
        <v>2.9967000000000001E-2</v>
      </c>
      <c r="G65" s="36">
        <v>3.2539999999999999E-2</v>
      </c>
      <c r="H65" s="36">
        <v>3.6910999999999999E-2</v>
      </c>
      <c r="I65" s="36">
        <f t="shared" si="11"/>
        <v>5.0114767867252219E-2</v>
      </c>
      <c r="J65" s="36">
        <f t="shared" si="12"/>
        <v>4.4100753810799365E-2</v>
      </c>
      <c r="K65" s="36">
        <v>4.3491999999999996E-2</v>
      </c>
      <c r="L65" s="36">
        <v>5.0019999999999995E-2</v>
      </c>
      <c r="M65" s="36">
        <v>3.398259E-2</v>
      </c>
      <c r="N65" s="36">
        <v>4.8848200000000001E-2</v>
      </c>
      <c r="O65" s="36">
        <v>5.3461500000000009E-3</v>
      </c>
      <c r="P65" s="36">
        <v>2.3961309999999993E-2</v>
      </c>
      <c r="Q65" s="36" t="e">
        <v>#N/A</v>
      </c>
      <c r="R65" s="36">
        <v>4.1743500000000072E-3</v>
      </c>
      <c r="S65" s="36">
        <f t="shared" ca="1" si="24"/>
        <v>4.3707960000000004E-2</v>
      </c>
      <c r="T65" s="36">
        <f t="shared" ca="1" si="24"/>
        <v>4.0683070000000002E-2</v>
      </c>
      <c r="U65" s="36">
        <f t="shared" ca="1" si="24"/>
        <v>4.5433370000000001E-2</v>
      </c>
      <c r="V65" s="36">
        <f t="shared" ca="1" si="24"/>
        <v>5.1931149999999995E-2</v>
      </c>
      <c r="W65" s="36">
        <f t="shared" ca="1" si="24"/>
        <v>3.2245290000000003E-2</v>
      </c>
      <c r="X65" s="36">
        <f t="shared" ca="1" si="24"/>
        <v>4.1876980000000001E-2</v>
      </c>
      <c r="Y65" s="36">
        <f t="shared" ca="1" si="24"/>
        <v>4.7888109999999998E-2</v>
      </c>
      <c r="Z65" s="36">
        <f t="shared" ca="1" si="24"/>
        <v>4.9949170000000001E-2</v>
      </c>
      <c r="AA65" s="36">
        <f t="shared" ca="1" si="24"/>
        <v>5.4194350000000002E-2</v>
      </c>
      <c r="AB65" s="36">
        <f t="shared" ca="1" si="24"/>
        <v>6.9454290000000002E-2</v>
      </c>
      <c r="AC65" s="36">
        <f t="shared" ca="1" si="24"/>
        <v>6.891709E-2</v>
      </c>
      <c r="AD65" s="36">
        <f t="shared" ca="1" si="24"/>
        <v>7.2809509999999994E-2</v>
      </c>
      <c r="AE65" s="36">
        <f t="shared" ca="1" si="24"/>
        <v>4.4107260000000002E-2</v>
      </c>
      <c r="AF65" s="36">
        <f t="shared" ca="1" si="24"/>
        <v>6.0664200000000001E-2</v>
      </c>
      <c r="AG65" s="36">
        <f t="shared" ca="1" si="24"/>
        <v>4.4117179999999999E-2</v>
      </c>
      <c r="AH65" s="36">
        <f t="shared" ca="1" si="24"/>
        <v>3.8085569999999999E-2</v>
      </c>
      <c r="AI65" s="26">
        <f t="shared" ca="1" si="13"/>
        <v>590.37900000000002</v>
      </c>
      <c r="AJ65" s="36">
        <f t="shared" ca="1" si="25"/>
        <v>3.3558770000000002E-2</v>
      </c>
      <c r="AK65" s="36">
        <f t="shared" ca="1" si="25"/>
        <v>3.3221219999999996E-2</v>
      </c>
      <c r="AL65" s="36">
        <f t="shared" ca="1" si="25"/>
        <v>3.7988460000000002E-2</v>
      </c>
      <c r="AM65" s="36">
        <f t="shared" ca="1" si="25"/>
        <v>4.0038029999999995E-2</v>
      </c>
      <c r="AN65" s="36">
        <f t="shared" ca="1" si="25"/>
        <v>2.6149189999999999E-2</v>
      </c>
      <c r="AO65" s="36">
        <f t="shared" ca="1" si="25"/>
        <v>3.0782129999999998E-2</v>
      </c>
      <c r="AP65" s="36">
        <f t="shared" ca="1" si="25"/>
        <v>3.4967239999999997E-2</v>
      </c>
      <c r="AQ65" s="36">
        <f t="shared" ca="1" si="25"/>
        <v>3.8187560000000002E-2</v>
      </c>
      <c r="AR65" s="36">
        <f t="shared" ca="1" si="25"/>
        <v>4.4854370000000005E-2</v>
      </c>
      <c r="AS65" s="36">
        <f t="shared" ca="1" si="25"/>
        <v>5.8553379999999995E-2</v>
      </c>
      <c r="AT65" s="36" t="e">
        <f t="shared" ca="1" si="23"/>
        <v>#N/A</v>
      </c>
      <c r="AU65" s="36" t="e">
        <f t="shared" ca="1" si="23"/>
        <v>#N/A</v>
      </c>
      <c r="AV65" s="36" t="e">
        <f t="shared" ca="1" si="23"/>
        <v>#N/A</v>
      </c>
      <c r="AW65" s="36" t="e">
        <f t="shared" ca="1" si="23"/>
        <v>#N/A</v>
      </c>
      <c r="AX65" s="25"/>
      <c r="AY65" s="25"/>
      <c r="AZ65" s="25"/>
      <c r="BA65" s="25"/>
      <c r="BB65" s="25"/>
      <c r="BC65" s="25"/>
      <c r="BD65" s="25"/>
      <c r="BE65" s="25"/>
      <c r="BF65" s="25"/>
      <c r="BG65" s="25"/>
      <c r="BH65" s="25"/>
      <c r="BI65" s="25"/>
    </row>
    <row r="66" spans="1:61" x14ac:dyDescent="0.35">
      <c r="A66" s="23">
        <v>38352</v>
      </c>
      <c r="B66" s="47">
        <v>1.8530000000000001E-2</v>
      </c>
      <c r="C66" s="47">
        <v>2.2170000000000002E-2</v>
      </c>
      <c r="D66" s="47">
        <v>2.5819999999999999E-2</v>
      </c>
      <c r="E66" s="36" t="e">
        <v>#N/A</v>
      </c>
      <c r="F66" s="36">
        <v>3.0651000000000001E-2</v>
      </c>
      <c r="G66" s="36">
        <v>3.2210000000000003E-2</v>
      </c>
      <c r="H66" s="36">
        <v>3.6074000000000002E-2</v>
      </c>
      <c r="I66" s="36">
        <f t="shared" si="11"/>
        <v>4.8326008686638167E-2</v>
      </c>
      <c r="J66" s="36">
        <f t="shared" si="12"/>
        <v>5.0078597942320835E-2</v>
      </c>
      <c r="K66" s="36">
        <v>4.2182000000000004E-2</v>
      </c>
      <c r="L66" s="36">
        <v>4.8261000000000005E-2</v>
      </c>
      <c r="M66" s="36">
        <v>3.3743059999999998E-2</v>
      </c>
      <c r="N66" s="36">
        <v>4.7149789999999997E-2</v>
      </c>
      <c r="O66" s="36">
        <v>5.0876899999999989E-3</v>
      </c>
      <c r="P66" s="36">
        <v>2.4251470000000011E-2</v>
      </c>
      <c r="Q66" s="36" t="e">
        <v>#N/A</v>
      </c>
      <c r="R66" s="36">
        <v>3.9764799999999906E-3</v>
      </c>
      <c r="S66" s="36">
        <f t="shared" ref="S66:AH75" ca="1" si="26">IFERROR(VLOOKUP($A66,INDIRECT("US!"&amp;S$3&amp;":"&amp;S$4),3,0)/100,NA())</f>
        <v>4.2940100000000002E-2</v>
      </c>
      <c r="T66" s="36">
        <f t="shared" ca="1" si="26"/>
        <v>4.1353340000000002E-2</v>
      </c>
      <c r="U66" s="36">
        <f t="shared" ca="1" si="26"/>
        <v>4.4324009999999997E-2</v>
      </c>
      <c r="V66" s="36">
        <f t="shared" ca="1" si="26"/>
        <v>5.0521200000000002E-2</v>
      </c>
      <c r="W66" s="36">
        <f t="shared" ca="1" si="26"/>
        <v>3.2616399999999997E-2</v>
      </c>
      <c r="X66" s="36">
        <f t="shared" ca="1" si="26"/>
        <v>4.1876119999999996E-2</v>
      </c>
      <c r="Y66" s="36">
        <f t="shared" ca="1" si="26"/>
        <v>4.6353289999999998E-2</v>
      </c>
      <c r="Z66" s="36">
        <f t="shared" ca="1" si="26"/>
        <v>4.8809699999999998E-2</v>
      </c>
      <c r="AA66" s="36">
        <f t="shared" ca="1" si="26"/>
        <v>5.2237479999999996E-2</v>
      </c>
      <c r="AB66" s="36">
        <f t="shared" ca="1" si="26"/>
        <v>6.7564960000000007E-2</v>
      </c>
      <c r="AC66" s="36">
        <f t="shared" ca="1" si="26"/>
        <v>6.6951590000000005E-2</v>
      </c>
      <c r="AD66" s="36">
        <f t="shared" ca="1" si="26"/>
        <v>7.1401260000000008E-2</v>
      </c>
      <c r="AE66" s="36">
        <f t="shared" ca="1" si="26"/>
        <v>4.3213800000000004E-2</v>
      </c>
      <c r="AF66" s="36">
        <f t="shared" ca="1" si="26"/>
        <v>5.826369E-2</v>
      </c>
      <c r="AG66" s="36">
        <f t="shared" ca="1" si="26"/>
        <v>4.3395360000000001E-2</v>
      </c>
      <c r="AH66" s="36">
        <f t="shared" ca="1" si="26"/>
        <v>3.795486E-2</v>
      </c>
      <c r="AI66" s="26">
        <f t="shared" ca="1" si="13"/>
        <v>591.63699999999994</v>
      </c>
      <c r="AJ66" s="36">
        <f t="shared" ref="AJ66:AS75" ca="1" si="27">IFERROR(VLOOKUP($A66,INDIRECT("EU!"&amp;AJ$3&amp;":"&amp;AJ$4),3,0)/100,NA())</f>
        <v>3.3232629999999999E-2</v>
      </c>
      <c r="AK66" s="36">
        <f t="shared" ca="1" si="27"/>
        <v>3.3204280000000003E-2</v>
      </c>
      <c r="AL66" s="36">
        <f t="shared" ca="1" si="27"/>
        <v>3.9825449999999998E-2</v>
      </c>
      <c r="AM66" s="36">
        <f t="shared" ca="1" si="27"/>
        <v>4.0042400000000006E-2</v>
      </c>
      <c r="AN66" s="36">
        <f t="shared" ca="1" si="27"/>
        <v>2.7552110000000001E-2</v>
      </c>
      <c r="AO66" s="36">
        <f t="shared" ca="1" si="27"/>
        <v>3.1462940000000002E-2</v>
      </c>
      <c r="AP66" s="36">
        <f t="shared" ca="1" si="27"/>
        <v>3.427724E-2</v>
      </c>
      <c r="AQ66" s="36">
        <f t="shared" ca="1" si="27"/>
        <v>3.7494130000000001E-2</v>
      </c>
      <c r="AR66" s="36">
        <f t="shared" ca="1" si="27"/>
        <v>4.3817109999999999E-2</v>
      </c>
      <c r="AS66" s="36">
        <f t="shared" ca="1" si="27"/>
        <v>5.6224839999999998E-2</v>
      </c>
      <c r="AT66" s="36" t="e">
        <f t="shared" ref="AT66:AW85" ca="1" si="28">IFERROR(VLOOKUP($A66,INDIRECT("EM!"&amp;AT$3&amp;":"&amp;AT$4),3,0)/100,NA())</f>
        <v>#N/A</v>
      </c>
      <c r="AU66" s="36" t="e">
        <f t="shared" ca="1" si="28"/>
        <v>#N/A</v>
      </c>
      <c r="AV66" s="36" t="e">
        <f t="shared" ca="1" si="28"/>
        <v>#N/A</v>
      </c>
      <c r="AW66" s="36" t="e">
        <f t="shared" ca="1" si="28"/>
        <v>#N/A</v>
      </c>
      <c r="AX66" s="25"/>
      <c r="AY66" s="25"/>
      <c r="AZ66" s="25"/>
      <c r="BA66" s="25"/>
      <c r="BB66" s="25"/>
      <c r="BC66" s="25"/>
      <c r="BD66" s="25"/>
      <c r="BE66" s="25"/>
      <c r="BF66" s="25"/>
      <c r="BG66" s="25"/>
      <c r="BH66" s="25"/>
      <c r="BI66" s="25"/>
    </row>
    <row r="67" spans="1:61" x14ac:dyDescent="0.35">
      <c r="A67" s="23">
        <v>38383</v>
      </c>
      <c r="B67" s="47">
        <v>2.0150000000000001E-2</v>
      </c>
      <c r="C67" s="47">
        <v>2.4629999999999999E-2</v>
      </c>
      <c r="D67" s="47">
        <v>2.7269999999999999E-2</v>
      </c>
      <c r="E67" s="36" t="e">
        <v>#N/A</v>
      </c>
      <c r="F67" s="36">
        <v>3.2715999999999995E-2</v>
      </c>
      <c r="G67" s="36">
        <v>3.3989999999999999E-2</v>
      </c>
      <c r="H67" s="36">
        <v>3.6943000000000004E-2</v>
      </c>
      <c r="I67" s="36">
        <f t="shared" si="11"/>
        <v>4.5635139443537476E-2</v>
      </c>
      <c r="J67" s="36">
        <f t="shared" si="12"/>
        <v>4.8611451103953041E-2</v>
      </c>
      <c r="K67" s="36">
        <v>4.1280000000000004E-2</v>
      </c>
      <c r="L67" s="36">
        <v>4.5849000000000001E-2</v>
      </c>
      <c r="M67" s="36">
        <v>3.4890299999999999E-2</v>
      </c>
      <c r="N67" s="36">
        <v>4.525568E-2</v>
      </c>
      <c r="O67" s="36">
        <v>5.0809999999999952E-3</v>
      </c>
      <c r="P67" s="36">
        <v>2.6050200000000003E-2</v>
      </c>
      <c r="Q67" s="36" t="e">
        <v>#N/A</v>
      </c>
      <c r="R67" s="36">
        <v>4.4876799999999939E-3</v>
      </c>
      <c r="S67" s="36">
        <f t="shared" ca="1" si="26"/>
        <v>4.2854049999999998E-2</v>
      </c>
      <c r="T67" s="36">
        <f t="shared" ca="1" si="26"/>
        <v>4.1755509999999996E-2</v>
      </c>
      <c r="U67" s="36">
        <f t="shared" ca="1" si="26"/>
        <v>4.4433819999999999E-2</v>
      </c>
      <c r="V67" s="36">
        <f t="shared" ca="1" si="26"/>
        <v>5.0669720000000001E-2</v>
      </c>
      <c r="W67" s="36">
        <f t="shared" ca="1" si="26"/>
        <v>3.4548019999999999E-2</v>
      </c>
      <c r="X67" s="36">
        <f t="shared" ca="1" si="26"/>
        <v>4.3424980000000002E-2</v>
      </c>
      <c r="Y67" s="36">
        <f t="shared" ca="1" si="26"/>
        <v>4.7372620000000004E-2</v>
      </c>
      <c r="Z67" s="36">
        <f t="shared" ca="1" si="26"/>
        <v>4.696562E-2</v>
      </c>
      <c r="AA67" s="36">
        <f t="shared" ca="1" si="26"/>
        <v>5.0336679999999995E-2</v>
      </c>
      <c r="AB67" s="36">
        <f t="shared" ca="1" si="26"/>
        <v>6.9894910000000005E-2</v>
      </c>
      <c r="AC67" s="36">
        <f t="shared" ca="1" si="26"/>
        <v>6.9668179999999996E-2</v>
      </c>
      <c r="AD67" s="36">
        <f t="shared" ca="1" si="26"/>
        <v>7.1305880000000002E-2</v>
      </c>
      <c r="AE67" s="36">
        <f t="shared" ca="1" si="26"/>
        <v>4.3968600000000004E-2</v>
      </c>
      <c r="AF67" s="36">
        <f t="shared" ca="1" si="26"/>
        <v>5.6668089999999997E-2</v>
      </c>
      <c r="AG67" s="36">
        <f t="shared" ca="1" si="26"/>
        <v>4.3236920000000005E-2</v>
      </c>
      <c r="AH67" s="36">
        <f t="shared" ca="1" si="26"/>
        <v>3.8805369999999999E-2</v>
      </c>
      <c r="AI67" s="26">
        <f t="shared" ca="1" si="13"/>
        <v>592.625</v>
      </c>
      <c r="AJ67" s="36">
        <f t="shared" ca="1" si="27"/>
        <v>3.2585579999999996E-2</v>
      </c>
      <c r="AK67" s="36">
        <f t="shared" ca="1" si="27"/>
        <v>3.1966849999999998E-2</v>
      </c>
      <c r="AL67" s="36">
        <f t="shared" ca="1" si="27"/>
        <v>3.874002E-2</v>
      </c>
      <c r="AM67" s="36">
        <f t="shared" ca="1" si="27"/>
        <v>3.8993109999999997E-2</v>
      </c>
      <c r="AN67" s="36">
        <f t="shared" ca="1" si="27"/>
        <v>2.7033060000000001E-2</v>
      </c>
      <c r="AO67" s="36">
        <f t="shared" ca="1" si="27"/>
        <v>3.073437E-2</v>
      </c>
      <c r="AP67" s="36">
        <f t="shared" ca="1" si="27"/>
        <v>3.329418E-2</v>
      </c>
      <c r="AQ67" s="36">
        <f t="shared" ca="1" si="27"/>
        <v>3.619E-2</v>
      </c>
      <c r="AR67" s="36">
        <f t="shared" ca="1" si="27"/>
        <v>4.2478749999999996E-2</v>
      </c>
      <c r="AS67" s="36">
        <f t="shared" ca="1" si="27"/>
        <v>5.6106459999999997E-2</v>
      </c>
      <c r="AT67" s="36" t="e">
        <f t="shared" ca="1" si="28"/>
        <v>#N/A</v>
      </c>
      <c r="AU67" s="36" t="e">
        <f t="shared" ca="1" si="28"/>
        <v>#N/A</v>
      </c>
      <c r="AV67" s="36" t="e">
        <f t="shared" ca="1" si="28"/>
        <v>#N/A</v>
      </c>
      <c r="AW67" s="36" t="e">
        <f t="shared" ca="1" si="28"/>
        <v>#N/A</v>
      </c>
      <c r="AX67" s="25"/>
      <c r="AY67" s="25"/>
      <c r="AZ67" s="25"/>
      <c r="BA67" s="25"/>
      <c r="BB67" s="25"/>
      <c r="BC67" s="25"/>
      <c r="BD67" s="25"/>
      <c r="BE67" s="25"/>
      <c r="BF67" s="25"/>
      <c r="BG67" s="25"/>
      <c r="BH67" s="25"/>
      <c r="BI67" s="25"/>
    </row>
    <row r="68" spans="1:61" x14ac:dyDescent="0.35">
      <c r="A68" s="23">
        <v>38411</v>
      </c>
      <c r="B68" s="47">
        <v>2.4830000000000001E-2</v>
      </c>
      <c r="C68" s="47">
        <v>2.75E-2</v>
      </c>
      <c r="D68" s="47">
        <v>2.9780000000000001E-2</v>
      </c>
      <c r="E68" s="36" t="e">
        <v>#N/A</v>
      </c>
      <c r="F68" s="36">
        <v>3.5958000000000004E-2</v>
      </c>
      <c r="G68" s="36">
        <v>3.7659999999999999E-2</v>
      </c>
      <c r="H68" s="36">
        <v>4.0114000000000004E-2</v>
      </c>
      <c r="I68" s="36">
        <f t="shared" si="11"/>
        <v>4.7430822732892786E-2</v>
      </c>
      <c r="J68" s="36">
        <f t="shared" si="12"/>
        <v>4.9383723149543535E-2</v>
      </c>
      <c r="K68" s="36">
        <v>4.3765999999999999E-2</v>
      </c>
      <c r="L68" s="36">
        <v>4.7195000000000001E-2</v>
      </c>
      <c r="M68" s="36">
        <v>3.8022429999999996E-2</v>
      </c>
      <c r="N68" s="36">
        <v>4.6956369999999997E-2</v>
      </c>
      <c r="O68" s="36">
        <v>5.0907700000000014E-3</v>
      </c>
      <c r="P68" s="36">
        <v>2.1656970000000011E-2</v>
      </c>
      <c r="Q68" s="36" t="e">
        <v>#N/A</v>
      </c>
      <c r="R68" s="36">
        <v>4.8521399999999978E-3</v>
      </c>
      <c r="S68" s="36">
        <f t="shared" ca="1" si="26"/>
        <v>4.5423609999999996E-2</v>
      </c>
      <c r="T68" s="36">
        <f t="shared" ca="1" si="26"/>
        <v>4.4172719999999999E-2</v>
      </c>
      <c r="U68" s="36">
        <f t="shared" ca="1" si="26"/>
        <v>4.6892610000000001E-2</v>
      </c>
      <c r="V68" s="36">
        <f t="shared" ca="1" si="26"/>
        <v>5.2678390000000005E-2</v>
      </c>
      <c r="W68" s="36">
        <f t="shared" ca="1" si="26"/>
        <v>3.7395539999999998E-2</v>
      </c>
      <c r="X68" s="36">
        <f t="shared" ca="1" si="26"/>
        <v>4.509341E-2</v>
      </c>
      <c r="Y68" s="36">
        <f t="shared" ca="1" si="26"/>
        <v>4.8997810000000003E-2</v>
      </c>
      <c r="Z68" s="36">
        <f t="shared" ca="1" si="26"/>
        <v>5.0200959999999996E-2</v>
      </c>
      <c r="AA68" s="36">
        <f t="shared" ca="1" si="26"/>
        <v>5.2047139999999999E-2</v>
      </c>
      <c r="AB68" s="36">
        <f t="shared" ca="1" si="26"/>
        <v>6.7914450000000001E-2</v>
      </c>
      <c r="AC68" s="36">
        <f t="shared" ca="1" si="26"/>
        <v>6.7805320000000002E-2</v>
      </c>
      <c r="AD68" s="36">
        <f t="shared" ca="1" si="26"/>
        <v>6.8613340000000009E-2</v>
      </c>
      <c r="AE68" s="36">
        <f t="shared" ca="1" si="26"/>
        <v>4.641145E-2</v>
      </c>
      <c r="AF68" s="36">
        <f t="shared" ca="1" si="26"/>
        <v>5.8139950000000003E-2</v>
      </c>
      <c r="AG68" s="36">
        <f t="shared" ca="1" si="26"/>
        <v>4.5850020000000005E-2</v>
      </c>
      <c r="AH68" s="36">
        <f t="shared" ca="1" si="26"/>
        <v>4.1628720000000001E-2</v>
      </c>
      <c r="AI68" s="26">
        <f t="shared" ca="1" si="13"/>
        <v>593.58500000000004</v>
      </c>
      <c r="AJ68" s="36">
        <f t="shared" ca="1" si="27"/>
        <v>3.392249E-2</v>
      </c>
      <c r="AK68" s="36">
        <f t="shared" ca="1" si="27"/>
        <v>3.3456050000000001E-2</v>
      </c>
      <c r="AL68" s="36">
        <f t="shared" ca="1" si="27"/>
        <v>3.9228550000000001E-2</v>
      </c>
      <c r="AM68" s="36">
        <f t="shared" ca="1" si="27"/>
        <v>3.955529E-2</v>
      </c>
      <c r="AN68" s="36">
        <f t="shared" ca="1" si="27"/>
        <v>2.7887620000000002E-2</v>
      </c>
      <c r="AO68" s="36">
        <f t="shared" ca="1" si="27"/>
        <v>3.2042719999999997E-2</v>
      </c>
      <c r="AP68" s="36">
        <f t="shared" ca="1" si="27"/>
        <v>3.473478E-2</v>
      </c>
      <c r="AQ68" s="36">
        <f t="shared" ca="1" si="27"/>
        <v>3.7723949999999999E-2</v>
      </c>
      <c r="AR68" s="36">
        <f t="shared" ca="1" si="27"/>
        <v>4.3544549999999994E-2</v>
      </c>
      <c r="AS68" s="36">
        <f t="shared" ca="1" si="27"/>
        <v>5.3475040000000001E-2</v>
      </c>
      <c r="AT68" s="36" t="e">
        <f t="shared" ca="1" si="28"/>
        <v>#N/A</v>
      </c>
      <c r="AU68" s="36" t="e">
        <f t="shared" ca="1" si="28"/>
        <v>#N/A</v>
      </c>
      <c r="AV68" s="36" t="e">
        <f t="shared" ca="1" si="28"/>
        <v>#N/A</v>
      </c>
      <c r="AW68" s="36" t="e">
        <f t="shared" ca="1" si="28"/>
        <v>#N/A</v>
      </c>
      <c r="AX68" s="25"/>
      <c r="AY68" s="25"/>
      <c r="AZ68" s="25"/>
      <c r="BA68" s="25"/>
      <c r="BB68" s="25"/>
      <c r="BC68" s="25"/>
      <c r="BD68" s="25"/>
      <c r="BE68" s="25"/>
      <c r="BF68" s="25"/>
      <c r="BG68" s="25"/>
      <c r="BH68" s="25"/>
      <c r="BI68" s="25"/>
    </row>
    <row r="69" spans="1:61" x14ac:dyDescent="0.35">
      <c r="A69" s="23">
        <v>38442</v>
      </c>
      <c r="B69" s="47">
        <v>2.6160000000000003E-2</v>
      </c>
      <c r="C69" s="47">
        <v>2.7719999999999998E-2</v>
      </c>
      <c r="D69" s="47">
        <v>3.125E-2</v>
      </c>
      <c r="E69" s="36" t="e">
        <v>#N/A</v>
      </c>
      <c r="F69" s="36">
        <v>3.7745000000000001E-2</v>
      </c>
      <c r="G69" s="36">
        <v>3.9220000000000005E-2</v>
      </c>
      <c r="H69" s="36">
        <v>4.1651999999999995E-2</v>
      </c>
      <c r="I69" s="36">
        <f t="shared" si="11"/>
        <v>4.7987604521471772E-2</v>
      </c>
      <c r="J69" s="36">
        <f t="shared" si="12"/>
        <v>5.123932579734447E-2</v>
      </c>
      <c r="K69" s="36">
        <v>4.4814999999999994E-2</v>
      </c>
      <c r="L69" s="36">
        <v>4.7548000000000007E-2</v>
      </c>
      <c r="M69" s="36">
        <v>3.9809280000000002E-2</v>
      </c>
      <c r="N69" s="36">
        <v>4.799577E-2</v>
      </c>
      <c r="O69" s="36">
        <v>5.6720900000000046E-3</v>
      </c>
      <c r="P69" s="36">
        <v>2.7177540000000007E-2</v>
      </c>
      <c r="Q69" s="36" t="e">
        <v>#N/A</v>
      </c>
      <c r="R69" s="36">
        <v>6.1198599999999978E-3</v>
      </c>
      <c r="S69" s="36">
        <f t="shared" ca="1" si="26"/>
        <v>4.7163659999999996E-2</v>
      </c>
      <c r="T69" s="36">
        <f t="shared" ca="1" si="26"/>
        <v>4.6535489999999999E-2</v>
      </c>
      <c r="U69" s="36">
        <f t="shared" ca="1" si="26"/>
        <v>4.9380559999999997E-2</v>
      </c>
      <c r="V69" s="36">
        <f t="shared" ca="1" si="26"/>
        <v>5.6820969999999998E-2</v>
      </c>
      <c r="W69" s="36">
        <f t="shared" ca="1" si="26"/>
        <v>3.9889939999999999E-2</v>
      </c>
      <c r="X69" s="36">
        <f t="shared" ca="1" si="26"/>
        <v>4.6613939999999993E-2</v>
      </c>
      <c r="Y69" s="36">
        <f t="shared" ca="1" si="26"/>
        <v>5.126385E-2</v>
      </c>
      <c r="Z69" s="36">
        <f t="shared" ca="1" si="26"/>
        <v>5.1916900000000002E-2</v>
      </c>
      <c r="AA69" s="36">
        <f t="shared" ca="1" si="26"/>
        <v>5.3667860000000005E-2</v>
      </c>
      <c r="AB69" s="36">
        <f t="shared" ca="1" si="26"/>
        <v>7.7177980000000007E-2</v>
      </c>
      <c r="AC69" s="36">
        <f t="shared" ca="1" si="26"/>
        <v>7.7483159999999995E-2</v>
      </c>
      <c r="AD69" s="36">
        <f t="shared" ca="1" si="26"/>
        <v>7.5173310000000007E-2</v>
      </c>
      <c r="AE69" s="36">
        <f t="shared" ca="1" si="26"/>
        <v>4.9760289999999999E-2</v>
      </c>
      <c r="AF69" s="36">
        <f t="shared" ca="1" si="26"/>
        <v>6.0701140000000001E-2</v>
      </c>
      <c r="AG69" s="36">
        <f t="shared" ca="1" si="26"/>
        <v>4.8229230000000005E-2</v>
      </c>
      <c r="AH69" s="36">
        <f t="shared" ca="1" si="26"/>
        <v>4.4282950000000001E-2</v>
      </c>
      <c r="AI69" s="26">
        <f t="shared" ca="1" si="13"/>
        <v>595.02499999999998</v>
      </c>
      <c r="AJ69" s="36">
        <f t="shared" ca="1" si="27"/>
        <v>3.3484270000000003E-2</v>
      </c>
      <c r="AK69" s="36">
        <f t="shared" ca="1" si="27"/>
        <v>3.3231820000000002E-2</v>
      </c>
      <c r="AL69" s="36">
        <f t="shared" ca="1" si="27"/>
        <v>3.9406579999999997E-2</v>
      </c>
      <c r="AM69" s="36">
        <f t="shared" ca="1" si="27"/>
        <v>4.1563470000000005E-2</v>
      </c>
      <c r="AN69" s="36">
        <f t="shared" ca="1" si="27"/>
        <v>2.8153000000000001E-2</v>
      </c>
      <c r="AO69" s="36">
        <f t="shared" ca="1" si="27"/>
        <v>3.1456020000000001E-2</v>
      </c>
      <c r="AP69" s="36">
        <f t="shared" ca="1" si="27"/>
        <v>3.4528219999999998E-2</v>
      </c>
      <c r="AQ69" s="36">
        <f t="shared" ca="1" si="27"/>
        <v>3.7128250000000002E-2</v>
      </c>
      <c r="AR69" s="36">
        <f t="shared" ca="1" si="27"/>
        <v>4.3487419999999999E-2</v>
      </c>
      <c r="AS69" s="36">
        <f t="shared" ca="1" si="27"/>
        <v>6.110956E-2</v>
      </c>
      <c r="AT69" s="36" t="e">
        <f t="shared" ca="1" si="28"/>
        <v>#N/A</v>
      </c>
      <c r="AU69" s="36" t="e">
        <f t="shared" ca="1" si="28"/>
        <v>#N/A</v>
      </c>
      <c r="AV69" s="36" t="e">
        <f t="shared" ca="1" si="28"/>
        <v>#N/A</v>
      </c>
      <c r="AW69" s="36" t="e">
        <f t="shared" ca="1" si="28"/>
        <v>#N/A</v>
      </c>
      <c r="AX69" s="25"/>
      <c r="AY69" s="25"/>
      <c r="AZ69" s="25"/>
      <c r="BA69" s="25"/>
      <c r="BB69" s="25"/>
      <c r="BC69" s="25"/>
      <c r="BD69" s="25"/>
      <c r="BE69" s="25"/>
      <c r="BF69" s="25"/>
      <c r="BG69" s="25"/>
      <c r="BH69" s="25"/>
      <c r="BI69" s="25"/>
    </row>
    <row r="70" spans="1:61" x14ac:dyDescent="0.35">
      <c r="A70" s="23">
        <v>38471</v>
      </c>
      <c r="B70" s="47">
        <v>2.6760000000000003E-2</v>
      </c>
      <c r="C70" s="47">
        <v>2.894E-2</v>
      </c>
      <c r="D70" s="47">
        <v>3.1760000000000004E-2</v>
      </c>
      <c r="E70" s="36" t="e">
        <v>#N/A</v>
      </c>
      <c r="F70" s="36">
        <v>3.6495E-2</v>
      </c>
      <c r="G70" s="36">
        <v>3.7100000000000001E-2</v>
      </c>
      <c r="H70" s="36">
        <v>3.8946999999999996E-2</v>
      </c>
      <c r="I70" s="36">
        <f t="shared" si="11"/>
        <v>4.5013830903789964E-2</v>
      </c>
      <c r="J70" s="36">
        <f t="shared" si="12"/>
        <v>4.9049358329330106E-2</v>
      </c>
      <c r="K70" s="36">
        <v>4.1976000000000006E-2</v>
      </c>
      <c r="L70" s="36">
        <v>4.5133E-2</v>
      </c>
      <c r="M70" s="36">
        <v>3.763507E-2</v>
      </c>
      <c r="N70" s="36">
        <v>4.5163140000000004E-2</v>
      </c>
      <c r="O70" s="36">
        <v>6.0932799999999926E-3</v>
      </c>
      <c r="P70" s="36">
        <v>3.0814269999999991E-2</v>
      </c>
      <c r="Q70" s="36" t="e">
        <v>#N/A</v>
      </c>
      <c r="R70" s="36">
        <v>6.1234199999999975E-3</v>
      </c>
      <c r="S70" s="36">
        <f t="shared" ca="1" si="26"/>
        <v>4.5107929999999997E-2</v>
      </c>
      <c r="T70" s="36">
        <f t="shared" ca="1" si="26"/>
        <v>4.4441550000000003E-2</v>
      </c>
      <c r="U70" s="36">
        <f t="shared" ca="1" si="26"/>
        <v>4.7384760000000005E-2</v>
      </c>
      <c r="V70" s="36">
        <f t="shared" ca="1" si="26"/>
        <v>5.6141430000000006E-2</v>
      </c>
      <c r="W70" s="36">
        <f t="shared" ca="1" si="26"/>
        <v>3.8583980000000004E-2</v>
      </c>
      <c r="X70" s="36">
        <f t="shared" ca="1" si="26"/>
        <v>4.5311959999999998E-2</v>
      </c>
      <c r="Y70" s="36">
        <f t="shared" ca="1" si="26"/>
        <v>4.9463280000000005E-2</v>
      </c>
      <c r="Z70" s="36">
        <f t="shared" ca="1" si="26"/>
        <v>4.9641070000000002E-2</v>
      </c>
      <c r="AA70" s="36">
        <f t="shared" ca="1" si="26"/>
        <v>5.1256419999999997E-2</v>
      </c>
      <c r="AB70" s="36">
        <f t="shared" ca="1" si="26"/>
        <v>8.1099440000000009E-2</v>
      </c>
      <c r="AC70" s="36">
        <f t="shared" ca="1" si="26"/>
        <v>8.1900559999999997E-2</v>
      </c>
      <c r="AD70" s="36">
        <f t="shared" ca="1" si="26"/>
        <v>7.5977409999999995E-2</v>
      </c>
      <c r="AE70" s="36">
        <f t="shared" ca="1" si="26"/>
        <v>4.8417260000000004E-2</v>
      </c>
      <c r="AF70" s="36">
        <f t="shared" ca="1" si="26"/>
        <v>5.8965799999999999E-2</v>
      </c>
      <c r="AG70" s="36">
        <f t="shared" ca="1" si="26"/>
        <v>4.6002700000000001E-2</v>
      </c>
      <c r="AH70" s="36">
        <f t="shared" ca="1" si="26"/>
        <v>4.2544739999999998E-2</v>
      </c>
      <c r="AI70" s="26">
        <f t="shared" ca="1" si="13"/>
        <v>595.02499999999998</v>
      </c>
      <c r="AJ70" s="36">
        <f t="shared" ca="1" si="27"/>
        <v>3.160292E-2</v>
      </c>
      <c r="AK70" s="36">
        <f t="shared" ca="1" si="27"/>
        <v>3.1276560000000002E-2</v>
      </c>
      <c r="AL70" s="36">
        <f t="shared" ca="1" si="27"/>
        <v>3.7850969999999998E-2</v>
      </c>
      <c r="AM70" s="36">
        <f t="shared" ca="1" si="27"/>
        <v>4.1704400000000003E-2</v>
      </c>
      <c r="AN70" s="36">
        <f t="shared" ca="1" si="27"/>
        <v>2.625125E-2</v>
      </c>
      <c r="AO70" s="36">
        <f t="shared" ca="1" si="27"/>
        <v>2.9459309999999999E-2</v>
      </c>
      <c r="AP70" s="36">
        <f t="shared" ca="1" si="27"/>
        <v>3.2538779999999996E-2</v>
      </c>
      <c r="AQ70" s="36">
        <f t="shared" ca="1" si="27"/>
        <v>3.51927E-2</v>
      </c>
      <c r="AR70" s="36">
        <f t="shared" ca="1" si="27"/>
        <v>4.2180889999999999E-2</v>
      </c>
      <c r="AS70" s="36">
        <f t="shared" ca="1" si="27"/>
        <v>6.5671259999999995E-2</v>
      </c>
      <c r="AT70" s="36" t="e">
        <f t="shared" ca="1" si="28"/>
        <v>#N/A</v>
      </c>
      <c r="AU70" s="36" t="e">
        <f t="shared" ca="1" si="28"/>
        <v>#N/A</v>
      </c>
      <c r="AV70" s="36" t="e">
        <f t="shared" ca="1" si="28"/>
        <v>#N/A</v>
      </c>
      <c r="AW70" s="36" t="e">
        <f t="shared" ca="1" si="28"/>
        <v>#N/A</v>
      </c>
      <c r="AX70" s="25"/>
      <c r="AY70" s="25"/>
      <c r="AZ70" s="25"/>
      <c r="BA70" s="25"/>
      <c r="BB70" s="25"/>
      <c r="BC70" s="25"/>
      <c r="BD70" s="25"/>
      <c r="BE70" s="25"/>
      <c r="BF70" s="25"/>
      <c r="BG70" s="25"/>
      <c r="BH70" s="25"/>
      <c r="BI70" s="25"/>
    </row>
    <row r="71" spans="1:61" x14ac:dyDescent="0.35">
      <c r="A71" s="23">
        <v>38503</v>
      </c>
      <c r="B71" s="47">
        <v>2.767E-2</v>
      </c>
      <c r="C71" s="47">
        <v>2.9449999999999997E-2</v>
      </c>
      <c r="D71" s="47">
        <v>3.1130000000000001E-2</v>
      </c>
      <c r="E71" s="36" t="e">
        <v>#N/A</v>
      </c>
      <c r="F71" s="36">
        <v>3.5735999999999997E-2</v>
      </c>
      <c r="G71" s="36">
        <v>3.628E-2</v>
      </c>
      <c r="H71" s="36">
        <v>3.7351999999999996E-2</v>
      </c>
      <c r="I71" s="36">
        <f t="shared" ref="I71:I134" si="29">(1+K71)^2/(1+H71)-1</f>
        <v>4.2273824217815781E-2</v>
      </c>
      <c r="J71" s="36">
        <f t="shared" ref="J71:J134" si="30">I131</f>
        <v>4.5066119921364889E-2</v>
      </c>
      <c r="K71" s="36">
        <v>3.9809999999999998E-2</v>
      </c>
      <c r="L71" s="36">
        <v>4.3205E-2</v>
      </c>
      <c r="M71" s="36">
        <v>3.6813600000000002E-2</v>
      </c>
      <c r="N71" s="36">
        <v>4.3118320000000002E-2</v>
      </c>
      <c r="O71" s="36">
        <v>5.2933500000000022E-3</v>
      </c>
      <c r="P71" s="36">
        <v>3.5980930000000008E-2</v>
      </c>
      <c r="Q71" s="36" t="e">
        <v>#N/A</v>
      </c>
      <c r="R71" s="36">
        <v>5.2066700000000035E-3</v>
      </c>
      <c r="S71" s="36">
        <f t="shared" ca="1" si="26"/>
        <v>4.3907679999999998E-2</v>
      </c>
      <c r="T71" s="36">
        <f t="shared" ca="1" si="26"/>
        <v>4.3205159999999992E-2</v>
      </c>
      <c r="U71" s="36">
        <f t="shared" ca="1" si="26"/>
        <v>4.6165279999999996E-2</v>
      </c>
      <c r="V71" s="36">
        <f t="shared" ca="1" si="26"/>
        <v>5.0990229999999998E-2</v>
      </c>
      <c r="W71" s="36">
        <f t="shared" ca="1" si="26"/>
        <v>3.8052250000000003E-2</v>
      </c>
      <c r="X71" s="36">
        <f t="shared" ca="1" si="26"/>
        <v>4.4675979999999997E-2</v>
      </c>
      <c r="Y71" s="36">
        <f t="shared" ca="1" si="26"/>
        <v>4.8278429999999997E-2</v>
      </c>
      <c r="Z71" s="36">
        <f t="shared" ca="1" si="26"/>
        <v>4.6473719999999996E-2</v>
      </c>
      <c r="AA71" s="36">
        <f t="shared" ca="1" si="26"/>
        <v>4.8411670000000004E-2</v>
      </c>
      <c r="AB71" s="36">
        <f t="shared" ca="1" si="26"/>
        <v>7.8858529999999996E-2</v>
      </c>
      <c r="AC71" s="36">
        <f t="shared" ca="1" si="26"/>
        <v>7.88161E-2</v>
      </c>
      <c r="AD71" s="36">
        <f t="shared" ca="1" si="26"/>
        <v>7.909925000000001E-2</v>
      </c>
      <c r="AE71" s="36">
        <f t="shared" ca="1" si="26"/>
        <v>4.5448820000000001E-2</v>
      </c>
      <c r="AF71" s="36">
        <f t="shared" ca="1" si="26"/>
        <v>5.5117739999999998E-2</v>
      </c>
      <c r="AG71" s="36">
        <f t="shared" ca="1" si="26"/>
        <v>4.4457480000000001E-2</v>
      </c>
      <c r="AH71" s="36">
        <f t="shared" ca="1" si="26"/>
        <v>4.194527E-2</v>
      </c>
      <c r="AI71" s="26">
        <f t="shared" ref="AI71:AI134" ca="1" si="31">IFERROR(VLOOKUP($A71,INDIRECT("US!"&amp;AI$3&amp;":"&amp;AI$4),2,1),NA())</f>
        <v>597.90899999999999</v>
      </c>
      <c r="AJ71" s="36">
        <f t="shared" ca="1" si="27"/>
        <v>3.0152109999999999E-2</v>
      </c>
      <c r="AK71" s="36">
        <f t="shared" ca="1" si="27"/>
        <v>3.0132809999999999E-2</v>
      </c>
      <c r="AL71" s="36">
        <f t="shared" ca="1" si="27"/>
        <v>3.631467E-2</v>
      </c>
      <c r="AM71" s="36">
        <f t="shared" ca="1" si="27"/>
        <v>3.7714879999999999E-2</v>
      </c>
      <c r="AN71" s="36">
        <f t="shared" ca="1" si="27"/>
        <v>2.4699769999999999E-2</v>
      </c>
      <c r="AO71" s="36">
        <f t="shared" ca="1" si="27"/>
        <v>2.7814079999999998E-2</v>
      </c>
      <c r="AP71" s="36">
        <f t="shared" ca="1" si="27"/>
        <v>3.0922269999999998E-2</v>
      </c>
      <c r="AQ71" s="36">
        <f t="shared" ca="1" si="27"/>
        <v>3.354708E-2</v>
      </c>
      <c r="AR71" s="36">
        <f t="shared" ca="1" si="27"/>
        <v>4.0489009999999999E-2</v>
      </c>
      <c r="AS71" s="36">
        <f t="shared" ca="1" si="27"/>
        <v>6.9015870000000007E-2</v>
      </c>
      <c r="AT71" s="36" t="e">
        <f t="shared" ca="1" si="28"/>
        <v>#N/A</v>
      </c>
      <c r="AU71" s="36" t="e">
        <f t="shared" ca="1" si="28"/>
        <v>#N/A</v>
      </c>
      <c r="AV71" s="36" t="e">
        <f t="shared" ca="1" si="28"/>
        <v>#N/A</v>
      </c>
      <c r="AW71" s="36" t="e">
        <f t="shared" ca="1" si="28"/>
        <v>#N/A</v>
      </c>
      <c r="AX71" s="25"/>
      <c r="AY71" s="25"/>
      <c r="AZ71" s="25"/>
      <c r="BA71" s="25"/>
      <c r="BB71" s="25"/>
      <c r="BC71" s="25"/>
      <c r="BD71" s="25"/>
      <c r="BE71" s="25"/>
      <c r="BF71" s="25"/>
      <c r="BG71" s="25"/>
      <c r="BH71" s="25"/>
      <c r="BI71" s="25"/>
    </row>
    <row r="72" spans="1:61" x14ac:dyDescent="0.35">
      <c r="A72" s="23">
        <v>38533</v>
      </c>
      <c r="B72" s="47">
        <v>2.972E-2</v>
      </c>
      <c r="C72" s="47">
        <v>3.1210000000000002E-2</v>
      </c>
      <c r="D72" s="47">
        <v>3.3340000000000002E-2</v>
      </c>
      <c r="E72" s="36" t="e">
        <v>#N/A</v>
      </c>
      <c r="F72" s="36">
        <v>3.6331000000000002E-2</v>
      </c>
      <c r="G72" s="36">
        <v>3.6420000000000001E-2</v>
      </c>
      <c r="H72" s="36">
        <v>3.6977999999999997E-2</v>
      </c>
      <c r="I72" s="36">
        <f t="shared" si="29"/>
        <v>4.1286465961669627E-2</v>
      </c>
      <c r="J72" s="36">
        <f t="shared" si="30"/>
        <v>4.1020714392674851E-2</v>
      </c>
      <c r="K72" s="36">
        <v>3.9129999999999998E-2</v>
      </c>
      <c r="L72" s="36">
        <v>4.1910999999999997E-2</v>
      </c>
      <c r="M72" s="36">
        <v>3.7078180000000002E-2</v>
      </c>
      <c r="N72" s="36">
        <v>4.2099320000000003E-2</v>
      </c>
      <c r="O72" s="36">
        <v>5.8153499999999969E-3</v>
      </c>
      <c r="P72" s="36">
        <v>3.4821559999999994E-2</v>
      </c>
      <c r="Q72" s="36" t="e">
        <v>#N/A</v>
      </c>
      <c r="R72" s="36">
        <v>6.0036700000000026E-3</v>
      </c>
      <c r="S72" s="36">
        <f t="shared" ca="1" si="26"/>
        <v>4.3834980000000003E-2</v>
      </c>
      <c r="T72" s="36">
        <f t="shared" ca="1" si="26"/>
        <v>4.382059E-2</v>
      </c>
      <c r="U72" s="36">
        <f t="shared" ca="1" si="26"/>
        <v>4.6271110000000004E-2</v>
      </c>
      <c r="V72" s="36">
        <f t="shared" ca="1" si="26"/>
        <v>5.2434370000000001E-2</v>
      </c>
      <c r="W72" s="36">
        <f t="shared" ca="1" si="26"/>
        <v>3.8928569999999996E-2</v>
      </c>
      <c r="X72" s="36">
        <f t="shared" ca="1" si="26"/>
        <v>4.4801060000000004E-2</v>
      </c>
      <c r="Y72" s="36">
        <f t="shared" ca="1" si="26"/>
        <v>4.8230060000000005E-2</v>
      </c>
      <c r="Z72" s="36">
        <f t="shared" ca="1" si="26"/>
        <v>4.6148969999999997E-2</v>
      </c>
      <c r="AA72" s="36">
        <f t="shared" ca="1" si="26"/>
        <v>4.7914669999999999E-2</v>
      </c>
      <c r="AB72" s="36">
        <f t="shared" ca="1" si="26"/>
        <v>7.722997999999999E-2</v>
      </c>
      <c r="AC72" s="36">
        <f t="shared" ca="1" si="26"/>
        <v>7.7278470000000002E-2</v>
      </c>
      <c r="AD72" s="36">
        <f t="shared" ca="1" si="26"/>
        <v>7.6920879999999997E-2</v>
      </c>
      <c r="AE72" s="36">
        <f t="shared" ca="1" si="26"/>
        <v>4.5946720000000003E-2</v>
      </c>
      <c r="AF72" s="36">
        <f t="shared" ca="1" si="26"/>
        <v>5.5236229999999997E-2</v>
      </c>
      <c r="AG72" s="36">
        <f t="shared" ca="1" si="26"/>
        <v>4.4134650000000004E-2</v>
      </c>
      <c r="AH72" s="36">
        <f t="shared" ca="1" si="26"/>
        <v>4.2356160000000004E-2</v>
      </c>
      <c r="AI72" s="26">
        <f t="shared" ca="1" si="31"/>
        <v>599.28099999999995</v>
      </c>
      <c r="AJ72" s="36">
        <f t="shared" ca="1" si="27"/>
        <v>2.8673700000000003E-2</v>
      </c>
      <c r="AK72" s="36">
        <f t="shared" ca="1" si="27"/>
        <v>2.9394719999999999E-2</v>
      </c>
      <c r="AL72" s="36">
        <f t="shared" ca="1" si="27"/>
        <v>3.4368870000000003E-2</v>
      </c>
      <c r="AM72" s="36">
        <f t="shared" ca="1" si="27"/>
        <v>3.7670050000000004E-2</v>
      </c>
      <c r="AN72" s="36">
        <f t="shared" ca="1" si="27"/>
        <v>2.3592789999999999E-2</v>
      </c>
      <c r="AO72" s="36">
        <f t="shared" ca="1" si="27"/>
        <v>2.6259980000000002E-2</v>
      </c>
      <c r="AP72" s="36">
        <f t="shared" ca="1" si="27"/>
        <v>2.91709E-2</v>
      </c>
      <c r="AQ72" s="36">
        <f t="shared" ca="1" si="27"/>
        <v>3.2147100000000005E-2</v>
      </c>
      <c r="AR72" s="36">
        <f t="shared" ca="1" si="27"/>
        <v>3.8961639999999999E-2</v>
      </c>
      <c r="AS72" s="36">
        <f t="shared" ca="1" si="27"/>
        <v>6.5249230000000005E-2</v>
      </c>
      <c r="AT72" s="36" t="e">
        <f t="shared" ca="1" si="28"/>
        <v>#N/A</v>
      </c>
      <c r="AU72" s="36" t="e">
        <f t="shared" ca="1" si="28"/>
        <v>#N/A</v>
      </c>
      <c r="AV72" s="36" t="e">
        <f t="shared" ca="1" si="28"/>
        <v>#N/A</v>
      </c>
      <c r="AW72" s="36" t="e">
        <f t="shared" ca="1" si="28"/>
        <v>#N/A</v>
      </c>
      <c r="AX72" s="25"/>
      <c r="AY72" s="25"/>
      <c r="AZ72" s="25"/>
      <c r="BA72" s="25"/>
      <c r="BB72" s="25"/>
      <c r="BC72" s="25"/>
      <c r="BD72" s="25"/>
      <c r="BE72" s="25"/>
      <c r="BF72" s="25"/>
      <c r="BG72" s="25"/>
      <c r="BH72" s="25"/>
      <c r="BI72" s="25"/>
    </row>
    <row r="73" spans="1:61" x14ac:dyDescent="0.35">
      <c r="A73" s="23">
        <v>38562</v>
      </c>
      <c r="B73" s="47">
        <v>3.2259999999999997E-2</v>
      </c>
      <c r="C73" s="47">
        <v>3.3980000000000003E-2</v>
      </c>
      <c r="D73" s="47">
        <v>3.6789999999999996E-2</v>
      </c>
      <c r="E73" s="36" t="e">
        <v>#N/A</v>
      </c>
      <c r="F73" s="36">
        <v>4.0147000000000002E-2</v>
      </c>
      <c r="G73" s="36">
        <v>4.0679999999999994E-2</v>
      </c>
      <c r="H73" s="36">
        <v>4.1210000000000004E-2</v>
      </c>
      <c r="I73" s="36">
        <f t="shared" si="29"/>
        <v>4.4312307411569218E-2</v>
      </c>
      <c r="J73" s="36">
        <f t="shared" si="30"/>
        <v>4.2308604147391016E-2</v>
      </c>
      <c r="K73" s="36">
        <v>4.2759999999999999E-2</v>
      </c>
      <c r="L73" s="36">
        <v>4.4706000000000003E-2</v>
      </c>
      <c r="M73" s="36">
        <v>4.0810289999999999E-2</v>
      </c>
      <c r="N73" s="36">
        <v>4.4973260000000001E-2</v>
      </c>
      <c r="O73" s="36">
        <v>5.4988200000000015E-3</v>
      </c>
      <c r="P73" s="36">
        <v>3.0563350000000003E-2</v>
      </c>
      <c r="Q73" s="36" t="e">
        <v>#N/A</v>
      </c>
      <c r="R73" s="36">
        <v>5.7660799999999998E-3</v>
      </c>
      <c r="S73" s="36">
        <f t="shared" ca="1" si="26"/>
        <v>4.7025449999999996E-2</v>
      </c>
      <c r="T73" s="36">
        <f t="shared" ca="1" si="26"/>
        <v>4.7084419999999995E-2</v>
      </c>
      <c r="U73" s="36">
        <f t="shared" ca="1" si="26"/>
        <v>4.9249640000000004E-2</v>
      </c>
      <c r="V73" s="36">
        <f t="shared" ca="1" si="26"/>
        <v>5.455662E-2</v>
      </c>
      <c r="W73" s="36">
        <f t="shared" ca="1" si="26"/>
        <v>4.2181969999999999E-2</v>
      </c>
      <c r="X73" s="36">
        <f t="shared" ca="1" si="26"/>
        <v>4.7230580000000001E-2</v>
      </c>
      <c r="Y73" s="36">
        <f t="shared" ca="1" si="26"/>
        <v>5.0956979999999999E-2</v>
      </c>
      <c r="Z73" s="36">
        <f t="shared" ca="1" si="26"/>
        <v>4.9711780000000004E-2</v>
      </c>
      <c r="AA73" s="36">
        <f t="shared" ca="1" si="26"/>
        <v>5.0472080000000002E-2</v>
      </c>
      <c r="AB73" s="36">
        <f t="shared" ca="1" si="26"/>
        <v>7.5125479999999994E-2</v>
      </c>
      <c r="AC73" s="36">
        <f t="shared" ca="1" si="26"/>
        <v>7.5060409999999994E-2</v>
      </c>
      <c r="AD73" s="36">
        <f t="shared" ca="1" si="26"/>
        <v>7.5536610000000004E-2</v>
      </c>
      <c r="AE73" s="36">
        <f t="shared" ca="1" si="26"/>
        <v>4.8830770000000003E-2</v>
      </c>
      <c r="AF73" s="36">
        <f t="shared" ca="1" si="26"/>
        <v>5.7295970000000002E-2</v>
      </c>
      <c r="AG73" s="36">
        <f t="shared" ca="1" si="26"/>
        <v>4.7956519999999996E-2</v>
      </c>
      <c r="AH73" s="36">
        <f t="shared" ca="1" si="26"/>
        <v>4.5958100000000002E-2</v>
      </c>
      <c r="AI73" s="26">
        <f t="shared" ca="1" si="31"/>
        <v>599.28099999999995</v>
      </c>
      <c r="AJ73" s="36">
        <f t="shared" ca="1" si="27"/>
        <v>3.0203730000000002E-2</v>
      </c>
      <c r="AK73" s="36">
        <f t="shared" ca="1" si="27"/>
        <v>3.0864180000000001E-2</v>
      </c>
      <c r="AL73" s="36">
        <f t="shared" ca="1" si="27"/>
        <v>3.5695000000000005E-2</v>
      </c>
      <c r="AM73" s="36">
        <f t="shared" ca="1" si="27"/>
        <v>3.855753E-2</v>
      </c>
      <c r="AN73" s="36">
        <f t="shared" ca="1" si="27"/>
        <v>2.5393759999999998E-2</v>
      </c>
      <c r="AO73" s="36">
        <f t="shared" ca="1" si="27"/>
        <v>2.8104490000000003E-2</v>
      </c>
      <c r="AP73" s="36">
        <f t="shared" ca="1" si="27"/>
        <v>3.0757279999999998E-2</v>
      </c>
      <c r="AQ73" s="36">
        <f t="shared" ca="1" si="27"/>
        <v>3.3499319999999999E-2</v>
      </c>
      <c r="AR73" s="36">
        <f t="shared" ca="1" si="27"/>
        <v>3.9998350000000002E-2</v>
      </c>
      <c r="AS73" s="36">
        <f t="shared" ca="1" si="27"/>
        <v>6.0881049999999999E-2</v>
      </c>
      <c r="AT73" s="36" t="e">
        <f t="shared" ca="1" si="28"/>
        <v>#N/A</v>
      </c>
      <c r="AU73" s="36" t="e">
        <f t="shared" ca="1" si="28"/>
        <v>#N/A</v>
      </c>
      <c r="AV73" s="36" t="e">
        <f t="shared" ca="1" si="28"/>
        <v>#N/A</v>
      </c>
      <c r="AW73" s="36" t="e">
        <f t="shared" ca="1" si="28"/>
        <v>#N/A</v>
      </c>
      <c r="AX73" s="25"/>
      <c r="AY73" s="25"/>
      <c r="AZ73" s="25"/>
      <c r="BA73" s="25"/>
      <c r="BB73" s="25"/>
      <c r="BC73" s="25"/>
      <c r="BD73" s="25"/>
      <c r="BE73" s="25"/>
      <c r="BF73" s="25"/>
      <c r="BG73" s="25"/>
      <c r="BH73" s="25"/>
      <c r="BI73" s="25"/>
    </row>
    <row r="74" spans="1:61" x14ac:dyDescent="0.35">
      <c r="A74" s="23">
        <v>38595</v>
      </c>
      <c r="B74" s="47">
        <v>3.3680000000000002E-2</v>
      </c>
      <c r="C74" s="47">
        <v>3.5029999999999999E-2</v>
      </c>
      <c r="D74" s="47">
        <v>3.712E-2</v>
      </c>
      <c r="E74" s="36" t="e">
        <v>#N/A</v>
      </c>
      <c r="F74" s="36">
        <v>3.8114000000000002E-2</v>
      </c>
      <c r="G74" s="36">
        <v>3.8220000000000004E-2</v>
      </c>
      <c r="H74" s="36">
        <v>3.8589999999999999E-2</v>
      </c>
      <c r="I74" s="36">
        <f t="shared" si="29"/>
        <v>4.1686304286581155E-2</v>
      </c>
      <c r="J74" s="36">
        <f t="shared" si="30"/>
        <v>3.6182623586440865E-2</v>
      </c>
      <c r="K74" s="36">
        <v>4.0136999999999999E-2</v>
      </c>
      <c r="L74" s="36">
        <v>4.2537000000000005E-2</v>
      </c>
      <c r="M74" s="36">
        <v>3.8653960000000001E-2</v>
      </c>
      <c r="N74" s="36">
        <v>4.2601859999999998E-2</v>
      </c>
      <c r="O74" s="36">
        <v>5.3842899999999999E-3</v>
      </c>
      <c r="P74" s="36">
        <v>3.543255E-2</v>
      </c>
      <c r="Q74" s="36" t="e">
        <v>#N/A</v>
      </c>
      <c r="R74" s="36">
        <v>5.4491499999999929E-3</v>
      </c>
      <c r="S74" s="36">
        <f t="shared" ca="1" si="26"/>
        <v>4.5223370000000006E-2</v>
      </c>
      <c r="T74" s="36">
        <f t="shared" ca="1" si="26"/>
        <v>4.5120120000000007E-2</v>
      </c>
      <c r="U74" s="36">
        <f t="shared" ca="1" si="26"/>
        <v>4.7097309999999996E-2</v>
      </c>
      <c r="V74" s="36">
        <f t="shared" ca="1" si="26"/>
        <v>5.2266100000000003E-2</v>
      </c>
      <c r="W74" s="36">
        <f t="shared" ca="1" si="26"/>
        <v>4.0589979999999998E-2</v>
      </c>
      <c r="X74" s="36">
        <f t="shared" ca="1" si="26"/>
        <v>4.6094410000000002E-2</v>
      </c>
      <c r="Y74" s="36">
        <f t="shared" ca="1" si="26"/>
        <v>4.9244679999999999E-2</v>
      </c>
      <c r="Z74" s="36">
        <f t="shared" ca="1" si="26"/>
        <v>4.7271470000000003E-2</v>
      </c>
      <c r="AA74" s="36">
        <f t="shared" ca="1" si="26"/>
        <v>4.7986149999999998E-2</v>
      </c>
      <c r="AB74" s="36">
        <f t="shared" ca="1" si="26"/>
        <v>7.6691140000000005E-2</v>
      </c>
      <c r="AC74" s="36">
        <f t="shared" ca="1" si="26"/>
        <v>7.6465770000000002E-2</v>
      </c>
      <c r="AD74" s="36">
        <f t="shared" ca="1" si="26"/>
        <v>7.8034409999999998E-2</v>
      </c>
      <c r="AE74" s="36">
        <f t="shared" ca="1" si="26"/>
        <v>4.6825970000000001E-2</v>
      </c>
      <c r="AF74" s="36">
        <f t="shared" ca="1" si="26"/>
        <v>5.4583619999999999E-2</v>
      </c>
      <c r="AG74" s="36">
        <f t="shared" ca="1" si="26"/>
        <v>4.5424659999999999E-2</v>
      </c>
      <c r="AH74" s="36">
        <f t="shared" ca="1" si="26"/>
        <v>4.4137779999999995E-2</v>
      </c>
      <c r="AI74" s="26">
        <f t="shared" ca="1" si="31"/>
        <v>602.42999999999995</v>
      </c>
      <c r="AJ74" s="36">
        <f t="shared" ca="1" si="27"/>
        <v>2.9352999999999997E-2</v>
      </c>
      <c r="AK74" s="36">
        <f t="shared" ca="1" si="27"/>
        <v>2.9843540000000002E-2</v>
      </c>
      <c r="AL74" s="36">
        <f t="shared" ca="1" si="27"/>
        <v>3.4522129999999998E-2</v>
      </c>
      <c r="AM74" s="36">
        <f t="shared" ca="1" si="27"/>
        <v>3.7558969999999997E-2</v>
      </c>
      <c r="AN74" s="36">
        <f t="shared" ca="1" si="27"/>
        <v>2.4949430000000002E-2</v>
      </c>
      <c r="AO74" s="36">
        <f t="shared" ca="1" si="27"/>
        <v>2.730049E-2</v>
      </c>
      <c r="AP74" s="36">
        <f t="shared" ca="1" si="27"/>
        <v>2.956725E-2</v>
      </c>
      <c r="AQ74" s="36">
        <f t="shared" ca="1" si="27"/>
        <v>3.2102849999999995E-2</v>
      </c>
      <c r="AR74" s="36">
        <f t="shared" ca="1" si="27"/>
        <v>3.8715909999999999E-2</v>
      </c>
      <c r="AS74" s="36">
        <f t="shared" ca="1" si="27"/>
        <v>6.004843E-2</v>
      </c>
      <c r="AT74" s="36" t="e">
        <f t="shared" ca="1" si="28"/>
        <v>#N/A</v>
      </c>
      <c r="AU74" s="36" t="e">
        <f t="shared" ca="1" si="28"/>
        <v>#N/A</v>
      </c>
      <c r="AV74" s="36" t="e">
        <f t="shared" ca="1" si="28"/>
        <v>#N/A</v>
      </c>
      <c r="AW74" s="36" t="e">
        <f t="shared" ca="1" si="28"/>
        <v>#N/A</v>
      </c>
      <c r="AX74" s="25"/>
      <c r="AY74" s="25"/>
      <c r="AZ74" s="25"/>
      <c r="BA74" s="25"/>
      <c r="BB74" s="25"/>
      <c r="BC74" s="25"/>
      <c r="BD74" s="25"/>
      <c r="BE74" s="25"/>
      <c r="BF74" s="25"/>
      <c r="BG74" s="25"/>
      <c r="BH74" s="25"/>
      <c r="BI74" s="25"/>
    </row>
    <row r="75" spans="1:61" x14ac:dyDescent="0.35">
      <c r="A75" s="23">
        <v>38625</v>
      </c>
      <c r="B75" s="47">
        <v>3.1139999999999998E-2</v>
      </c>
      <c r="C75" s="47">
        <v>3.5430000000000003E-2</v>
      </c>
      <c r="D75" s="47">
        <v>3.9209999999999995E-2</v>
      </c>
      <c r="E75" s="36" t="e">
        <v>#N/A</v>
      </c>
      <c r="F75" s="36">
        <v>4.1649000000000005E-2</v>
      </c>
      <c r="G75" s="36">
        <v>4.1730000000000003E-2</v>
      </c>
      <c r="H75" s="36">
        <v>4.1886E-2</v>
      </c>
      <c r="I75" s="36">
        <f t="shared" si="29"/>
        <v>4.4595759612855668E-2</v>
      </c>
      <c r="J75" s="36">
        <f t="shared" si="30"/>
        <v>3.7720536942947858E-2</v>
      </c>
      <c r="K75" s="36">
        <v>4.3240000000000001E-2</v>
      </c>
      <c r="L75" s="36">
        <v>4.5668E-2</v>
      </c>
      <c r="M75" s="36">
        <v>4.2074239999999999E-2</v>
      </c>
      <c r="N75" s="36">
        <v>4.5667890000000003E-2</v>
      </c>
      <c r="O75" s="36">
        <v>5.4708099999999996E-3</v>
      </c>
      <c r="P75" s="36">
        <v>3.6022849999999995E-2</v>
      </c>
      <c r="Q75" s="36" t="e">
        <v>#N/A</v>
      </c>
      <c r="R75" s="36">
        <v>5.470700000000002E-3</v>
      </c>
      <c r="S75" s="36">
        <f t="shared" ca="1" si="26"/>
        <v>4.824051E-2</v>
      </c>
      <c r="T75" s="36">
        <f t="shared" ca="1" si="26"/>
        <v>4.8395260000000002E-2</v>
      </c>
      <c r="U75" s="36">
        <f t="shared" ca="1" si="26"/>
        <v>5.053088E-2</v>
      </c>
      <c r="V75" s="36">
        <f t="shared" ca="1" si="26"/>
        <v>5.563589E-2</v>
      </c>
      <c r="W75" s="36">
        <f t="shared" ca="1" si="26"/>
        <v>4.3942639999999998E-2</v>
      </c>
      <c r="X75" s="36">
        <f t="shared" ca="1" si="26"/>
        <v>4.8122850000000002E-2</v>
      </c>
      <c r="Y75" s="36">
        <f t="shared" ca="1" si="26"/>
        <v>5.1535589999999992E-2</v>
      </c>
      <c r="Z75" s="36">
        <f t="shared" ca="1" si="26"/>
        <v>5.1500219999999999E-2</v>
      </c>
      <c r="AA75" s="36">
        <f t="shared" ca="1" si="26"/>
        <v>5.1138700000000002E-2</v>
      </c>
      <c r="AB75" s="36">
        <f t="shared" ca="1" si="26"/>
        <v>7.9325909999999999E-2</v>
      </c>
      <c r="AC75" s="36">
        <f t="shared" ca="1" si="26"/>
        <v>7.889641E-2</v>
      </c>
      <c r="AD75" s="36">
        <f t="shared" ca="1" si="26"/>
        <v>8.1690739999999998E-2</v>
      </c>
      <c r="AE75" s="36">
        <f t="shared" ca="1" si="26"/>
        <v>5.0309730000000004E-2</v>
      </c>
      <c r="AF75" s="36">
        <f t="shared" ca="1" si="26"/>
        <v>5.8035339999999998E-2</v>
      </c>
      <c r="AG75" s="36">
        <f t="shared" ca="1" si="26"/>
        <v>4.9274769999999996E-2</v>
      </c>
      <c r="AH75" s="36">
        <f t="shared" ca="1" si="26"/>
        <v>4.7398030000000001E-2</v>
      </c>
      <c r="AI75" s="26">
        <f t="shared" ca="1" si="31"/>
        <v>604.23400000000004</v>
      </c>
      <c r="AJ75" s="36">
        <f t="shared" ca="1" si="27"/>
        <v>3.0387330000000001E-2</v>
      </c>
      <c r="AK75" s="36">
        <f t="shared" ca="1" si="27"/>
        <v>3.0865209999999997E-2</v>
      </c>
      <c r="AL75" s="36">
        <f t="shared" ca="1" si="27"/>
        <v>3.5524930000000003E-2</v>
      </c>
      <c r="AM75" s="36">
        <f t="shared" ca="1" si="27"/>
        <v>3.8381660000000005E-2</v>
      </c>
      <c r="AN75" s="36">
        <f t="shared" ca="1" si="27"/>
        <v>2.6371259999999997E-2</v>
      </c>
      <c r="AO75" s="36">
        <f t="shared" ca="1" si="27"/>
        <v>2.8706539999999999E-2</v>
      </c>
      <c r="AP75" s="36">
        <f t="shared" ca="1" si="27"/>
        <v>3.0688480000000001E-2</v>
      </c>
      <c r="AQ75" s="36">
        <f t="shared" ca="1" si="27"/>
        <v>3.2986920000000003E-2</v>
      </c>
      <c r="AR75" s="36">
        <f t="shared" ca="1" si="27"/>
        <v>3.8949569999999996E-2</v>
      </c>
      <c r="AS75" s="36">
        <f t="shared" ca="1" si="27"/>
        <v>6.0848319999999997E-2</v>
      </c>
      <c r="AT75" s="36" t="e">
        <f t="shared" ca="1" si="28"/>
        <v>#N/A</v>
      </c>
      <c r="AU75" s="36" t="e">
        <f t="shared" ca="1" si="28"/>
        <v>#N/A</v>
      </c>
      <c r="AV75" s="36" t="e">
        <f t="shared" ca="1" si="28"/>
        <v>#N/A</v>
      </c>
      <c r="AW75" s="36" t="e">
        <f t="shared" ca="1" si="28"/>
        <v>#N/A</v>
      </c>
      <c r="AX75" s="25"/>
      <c r="AY75" s="25"/>
      <c r="AZ75" s="25"/>
      <c r="BA75" s="25"/>
      <c r="BB75" s="25"/>
      <c r="BC75" s="25"/>
      <c r="BD75" s="25"/>
      <c r="BE75" s="25"/>
      <c r="BF75" s="25"/>
      <c r="BG75" s="25"/>
      <c r="BH75" s="25"/>
      <c r="BI75" s="25"/>
    </row>
    <row r="76" spans="1:61" x14ac:dyDescent="0.35">
      <c r="A76" s="23">
        <v>38656</v>
      </c>
      <c r="B76" s="47">
        <v>3.7350000000000001E-2</v>
      </c>
      <c r="C76" s="47">
        <v>3.8830000000000003E-2</v>
      </c>
      <c r="D76" s="47">
        <v>4.2160000000000003E-2</v>
      </c>
      <c r="E76" s="36" t="e">
        <v>#N/A</v>
      </c>
      <c r="F76" s="36">
        <v>4.3737999999999999E-2</v>
      </c>
      <c r="G76" s="36">
        <v>4.4029999999999993E-2</v>
      </c>
      <c r="H76" s="36">
        <v>4.4412E-2</v>
      </c>
      <c r="I76" s="36">
        <f t="shared" si="29"/>
        <v>4.6601145942406053E-2</v>
      </c>
      <c r="J76" s="36">
        <f t="shared" si="30"/>
        <v>4.0528038590990301E-2</v>
      </c>
      <c r="K76" s="36">
        <v>4.5506000000000005E-2</v>
      </c>
      <c r="L76" s="36">
        <v>4.7537000000000003E-2</v>
      </c>
      <c r="M76" s="36">
        <v>4.4419709999999994E-2</v>
      </c>
      <c r="N76" s="36">
        <v>4.7837329999999997E-2</v>
      </c>
      <c r="O76" s="36">
        <v>5.5794299999999963E-3</v>
      </c>
      <c r="P76" s="36">
        <v>3.4507179999999998E-2</v>
      </c>
      <c r="Q76" s="36" t="e">
        <v>#N/A</v>
      </c>
      <c r="R76" s="36">
        <v>5.8797599999999908E-3</v>
      </c>
      <c r="S76" s="36">
        <f t="shared" ref="S76:AH85" ca="1" si="32">IFERROR(VLOOKUP($A76,INDIRECT("US!"&amp;S$3&amp;":"&amp;S$4),3,0)/100,NA())</f>
        <v>5.0696820000000004E-2</v>
      </c>
      <c r="T76" s="36">
        <f t="shared" ca="1" si="32"/>
        <v>5.1096329999999995E-2</v>
      </c>
      <c r="U76" s="36">
        <f t="shared" ca="1" si="32"/>
        <v>5.3271899999999997E-2</v>
      </c>
      <c r="V76" s="36">
        <f t="shared" ca="1" si="32"/>
        <v>5.8686800000000004E-2</v>
      </c>
      <c r="W76" s="36">
        <f t="shared" ca="1" si="32"/>
        <v>4.6396480000000004E-2</v>
      </c>
      <c r="X76" s="36">
        <f t="shared" ca="1" si="32"/>
        <v>5.0169819999999997E-2</v>
      </c>
      <c r="Y76" s="36">
        <f t="shared" ca="1" si="32"/>
        <v>5.4143869999999997E-2</v>
      </c>
      <c r="Z76" s="36">
        <f t="shared" ca="1" si="32"/>
        <v>5.4294450000000001E-2</v>
      </c>
      <c r="AA76" s="36">
        <f t="shared" ca="1" si="32"/>
        <v>5.3416759999999994E-2</v>
      </c>
      <c r="AB76" s="36">
        <f t="shared" ca="1" si="32"/>
        <v>8.231282999999999E-2</v>
      </c>
      <c r="AC76" s="36">
        <f t="shared" ca="1" si="32"/>
        <v>8.2307539999999998E-2</v>
      </c>
      <c r="AD76" s="36">
        <f t="shared" ca="1" si="32"/>
        <v>8.2344509999999996E-2</v>
      </c>
      <c r="AE76" s="36">
        <f t="shared" ca="1" si="32"/>
        <v>5.329184E-2</v>
      </c>
      <c r="AF76" s="36">
        <f t="shared" ca="1" si="32"/>
        <v>6.0642639999999998E-2</v>
      </c>
      <c r="AG76" s="36">
        <f t="shared" ca="1" si="32"/>
        <v>5.1851880000000003E-2</v>
      </c>
      <c r="AH76" s="36">
        <f t="shared" ca="1" si="32"/>
        <v>4.9942029999999998E-2</v>
      </c>
      <c r="AI76" s="26">
        <f t="shared" ca="1" si="31"/>
        <v>605.83100000000002</v>
      </c>
      <c r="AJ76" s="36">
        <f t="shared" ref="AJ76:AS85" ca="1" si="33">IFERROR(VLOOKUP($A76,INDIRECT("EU!"&amp;AJ$3&amp;":"&amp;AJ$4),3,0)/100,NA())</f>
        <v>3.262284E-2</v>
      </c>
      <c r="AK76" s="36">
        <f t="shared" ca="1" si="33"/>
        <v>3.3149640000000001E-2</v>
      </c>
      <c r="AL76" s="36">
        <f t="shared" ca="1" si="33"/>
        <v>3.8124729999999996E-2</v>
      </c>
      <c r="AM76" s="36">
        <f t="shared" ca="1" si="33"/>
        <v>4.134152E-2</v>
      </c>
      <c r="AN76" s="36">
        <f t="shared" ca="1" si="33"/>
        <v>2.8806430000000001E-2</v>
      </c>
      <c r="AO76" s="36">
        <f t="shared" ca="1" si="33"/>
        <v>3.1401650000000003E-2</v>
      </c>
      <c r="AP76" s="36">
        <f t="shared" ca="1" si="33"/>
        <v>3.3271149999999999E-2</v>
      </c>
      <c r="AQ76" s="36">
        <f t="shared" ca="1" si="33"/>
        <v>3.5559759999999996E-2</v>
      </c>
      <c r="AR76" s="36">
        <f t="shared" ca="1" si="33"/>
        <v>4.0599259999999998E-2</v>
      </c>
      <c r="AS76" s="36">
        <f t="shared" ca="1" si="33"/>
        <v>6.1794330000000001E-2</v>
      </c>
      <c r="AT76" s="36" t="e">
        <f t="shared" ca="1" si="28"/>
        <v>#N/A</v>
      </c>
      <c r="AU76" s="36" t="e">
        <f t="shared" ca="1" si="28"/>
        <v>#N/A</v>
      </c>
      <c r="AV76" s="36" t="e">
        <f t="shared" ca="1" si="28"/>
        <v>#N/A</v>
      </c>
      <c r="AW76" s="36" t="e">
        <f t="shared" ca="1" si="28"/>
        <v>#N/A</v>
      </c>
      <c r="AX76" s="25"/>
      <c r="AY76" s="25"/>
      <c r="AZ76" s="25"/>
      <c r="BA76" s="25"/>
      <c r="BB76" s="25"/>
      <c r="BC76" s="25"/>
      <c r="BD76" s="25"/>
      <c r="BE76" s="25"/>
      <c r="BF76" s="25"/>
      <c r="BG76" s="25"/>
      <c r="BH76" s="25"/>
      <c r="BI76" s="25"/>
    </row>
    <row r="77" spans="1:61" x14ac:dyDescent="0.35">
      <c r="A77" s="23">
        <v>38686</v>
      </c>
      <c r="B77" s="47">
        <v>3.9480000000000001E-2</v>
      </c>
      <c r="C77" s="47">
        <v>3.9369999999999995E-2</v>
      </c>
      <c r="D77" s="47">
        <v>4.3029999999999999E-2</v>
      </c>
      <c r="E77" s="36" t="e">
        <v>#N/A</v>
      </c>
      <c r="F77" s="36">
        <v>4.4067999999999996E-2</v>
      </c>
      <c r="G77" s="36">
        <v>4.394E-2</v>
      </c>
      <c r="H77" s="36">
        <v>4.4108999999999995E-2</v>
      </c>
      <c r="I77" s="36">
        <f t="shared" si="29"/>
        <v>4.5571511786604679E-2</v>
      </c>
      <c r="J77" s="36">
        <f t="shared" si="30"/>
        <v>4.1449517645794964E-2</v>
      </c>
      <c r="K77" s="36">
        <v>4.4839999999999998E-2</v>
      </c>
      <c r="L77" s="36">
        <v>4.6927000000000003E-2</v>
      </c>
      <c r="M77" s="36">
        <v>4.4377649999999998E-2</v>
      </c>
      <c r="N77" s="36">
        <v>4.7631019999999996E-2</v>
      </c>
      <c r="O77" s="36">
        <v>5.5806100000000067E-3</v>
      </c>
      <c r="P77" s="36">
        <v>3.5949449999999994E-2</v>
      </c>
      <c r="Q77" s="36" t="e">
        <v>#N/A</v>
      </c>
      <c r="R77" s="36">
        <v>6.2846299999999994E-3</v>
      </c>
      <c r="S77" s="36">
        <f t="shared" ca="1" si="32"/>
        <v>5.0898779999999998E-2</v>
      </c>
      <c r="T77" s="36">
        <f t="shared" ca="1" si="32"/>
        <v>5.0976819999999999E-2</v>
      </c>
      <c r="U77" s="36">
        <f t="shared" ca="1" si="32"/>
        <v>5.3192419999999997E-2</v>
      </c>
      <c r="V77" s="36">
        <f t="shared" ca="1" si="32"/>
        <v>5.8840709999999997E-2</v>
      </c>
      <c r="W77" s="36">
        <f t="shared" ca="1" si="32"/>
        <v>4.6826489999999998E-2</v>
      </c>
      <c r="X77" s="36">
        <f t="shared" ca="1" si="32"/>
        <v>5.032288E-2</v>
      </c>
      <c r="Y77" s="36">
        <f t="shared" ca="1" si="32"/>
        <v>5.4156300000000004E-2</v>
      </c>
      <c r="Z77" s="36">
        <f t="shared" ca="1" si="32"/>
        <v>5.4442669999999999E-2</v>
      </c>
      <c r="AA77" s="36">
        <f t="shared" ca="1" si="32"/>
        <v>5.3211630000000003E-2</v>
      </c>
      <c r="AB77" s="36">
        <f t="shared" ca="1" si="32"/>
        <v>8.2952169999999992E-2</v>
      </c>
      <c r="AC77" s="36">
        <f t="shared" ca="1" si="32"/>
        <v>8.2849430000000002E-2</v>
      </c>
      <c r="AD77" s="36">
        <f t="shared" ca="1" si="32"/>
        <v>8.358046999999999E-2</v>
      </c>
      <c r="AE77" s="36">
        <f t="shared" ca="1" si="32"/>
        <v>5.3450059999999994E-2</v>
      </c>
      <c r="AF77" s="36">
        <f t="shared" ca="1" si="32"/>
        <v>6.0254719999999998E-2</v>
      </c>
      <c r="AG77" s="36">
        <f t="shared" ca="1" si="32"/>
        <v>5.1956309999999999E-2</v>
      </c>
      <c r="AH77" s="36">
        <f t="shared" ca="1" si="32"/>
        <v>5.0239770000000003E-2</v>
      </c>
      <c r="AI77" s="26">
        <f t="shared" ca="1" si="31"/>
        <v>607.82399999999996</v>
      </c>
      <c r="AJ77" s="36">
        <f t="shared" ca="1" si="33"/>
        <v>3.3323689999999996E-2</v>
      </c>
      <c r="AK77" s="36">
        <f t="shared" ca="1" si="33"/>
        <v>3.4024770000000003E-2</v>
      </c>
      <c r="AL77" s="36">
        <f t="shared" ca="1" si="33"/>
        <v>3.8794729999999999E-2</v>
      </c>
      <c r="AM77" s="36">
        <f t="shared" ca="1" si="33"/>
        <v>4.2190649999999996E-2</v>
      </c>
      <c r="AN77" s="36">
        <f t="shared" ca="1" si="33"/>
        <v>3.0278010000000001E-2</v>
      </c>
      <c r="AO77" s="36">
        <f t="shared" ca="1" si="33"/>
        <v>3.2527879999999995E-2</v>
      </c>
      <c r="AP77" s="36">
        <f t="shared" ca="1" si="33"/>
        <v>3.3913270000000002E-2</v>
      </c>
      <c r="AQ77" s="36">
        <f t="shared" ca="1" si="33"/>
        <v>3.6007089999999999E-2</v>
      </c>
      <c r="AR77" s="36">
        <f t="shared" ca="1" si="33"/>
        <v>4.0369469999999998E-2</v>
      </c>
      <c r="AS77" s="36">
        <f t="shared" ca="1" si="33"/>
        <v>6.6142419999999993E-2</v>
      </c>
      <c r="AT77" s="36" t="e">
        <f t="shared" ca="1" si="28"/>
        <v>#N/A</v>
      </c>
      <c r="AU77" s="36" t="e">
        <f t="shared" ca="1" si="28"/>
        <v>#N/A</v>
      </c>
      <c r="AV77" s="36" t="e">
        <f t="shared" ca="1" si="28"/>
        <v>#N/A</v>
      </c>
      <c r="AW77" s="36" t="e">
        <f t="shared" ca="1" si="28"/>
        <v>#N/A</v>
      </c>
      <c r="AX77" s="25"/>
      <c r="AY77" s="25"/>
      <c r="AZ77" s="25"/>
      <c r="BA77" s="25"/>
      <c r="BB77" s="25"/>
      <c r="BC77" s="25"/>
      <c r="BD77" s="25"/>
      <c r="BE77" s="25"/>
      <c r="BF77" s="25"/>
      <c r="BG77" s="25"/>
      <c r="BH77" s="25"/>
      <c r="BI77" s="25"/>
    </row>
    <row r="78" spans="1:61" x14ac:dyDescent="0.35">
      <c r="A78" s="23">
        <v>38716</v>
      </c>
      <c r="B78" s="47">
        <v>0.04</v>
      </c>
      <c r="C78" s="47">
        <v>4.079E-2</v>
      </c>
      <c r="D78" s="47">
        <v>4.3749999999999997E-2</v>
      </c>
      <c r="E78" s="36" t="e">
        <v>#N/A</v>
      </c>
      <c r="F78" s="36">
        <v>4.3996000000000007E-2</v>
      </c>
      <c r="G78" s="36">
        <v>4.3639999999999998E-2</v>
      </c>
      <c r="H78" s="36">
        <v>4.3497000000000001E-2</v>
      </c>
      <c r="I78" s="36">
        <f t="shared" si="29"/>
        <v>4.4325164251550309E-2</v>
      </c>
      <c r="J78" s="36">
        <f t="shared" si="30"/>
        <v>4.5972505759464877E-2</v>
      </c>
      <c r="K78" s="36">
        <v>4.3910999999999999E-2</v>
      </c>
      <c r="L78" s="36">
        <v>4.5347999999999999E-2</v>
      </c>
      <c r="M78" s="36">
        <v>4.3908540000000003E-2</v>
      </c>
      <c r="N78" s="36">
        <v>4.5830719999999998E-2</v>
      </c>
      <c r="O78" s="36">
        <v>5.7997700000000027E-3</v>
      </c>
      <c r="P78" s="36">
        <v>3.7481380000000002E-2</v>
      </c>
      <c r="Q78" s="36" t="e">
        <v>#N/A</v>
      </c>
      <c r="R78" s="36">
        <v>6.2824900000000017E-3</v>
      </c>
      <c r="S78" s="36">
        <f t="shared" ca="1" si="32"/>
        <v>5.0091810000000001E-2</v>
      </c>
      <c r="T78" s="36">
        <f t="shared" ca="1" si="32"/>
        <v>5.0420340000000001E-2</v>
      </c>
      <c r="U78" s="36">
        <f t="shared" ca="1" si="32"/>
        <v>5.2497230000000006E-2</v>
      </c>
      <c r="V78" s="36">
        <f t="shared" ca="1" si="32"/>
        <v>5.6298729999999998E-2</v>
      </c>
      <c r="W78" s="36">
        <f t="shared" ca="1" si="32"/>
        <v>4.6546120000000003E-2</v>
      </c>
      <c r="X78" s="36">
        <f t="shared" ca="1" si="32"/>
        <v>4.9581790000000001E-2</v>
      </c>
      <c r="Y78" s="36">
        <f t="shared" ca="1" si="32"/>
        <v>5.3039079999999995E-2</v>
      </c>
      <c r="Z78" s="36">
        <f t="shared" ca="1" si="32"/>
        <v>5.3225420000000002E-2</v>
      </c>
      <c r="AA78" s="36">
        <f t="shared" ca="1" si="32"/>
        <v>5.1630490000000001E-2</v>
      </c>
      <c r="AB78" s="36">
        <f t="shared" ca="1" si="32"/>
        <v>8.2455269999999997E-2</v>
      </c>
      <c r="AC78" s="36">
        <f t="shared" ca="1" si="32"/>
        <v>8.2323579999999993E-2</v>
      </c>
      <c r="AD78" s="36">
        <f t="shared" ca="1" si="32"/>
        <v>8.33121E-2</v>
      </c>
      <c r="AE78" s="36">
        <f t="shared" ca="1" si="32"/>
        <v>5.183683E-2</v>
      </c>
      <c r="AF78" s="36">
        <f t="shared" ca="1" si="32"/>
        <v>5.8901199999999994E-2</v>
      </c>
      <c r="AG78" s="36">
        <f t="shared" ca="1" si="32"/>
        <v>5.1244280000000003E-2</v>
      </c>
      <c r="AH78" s="36">
        <f t="shared" ca="1" si="32"/>
        <v>5.0246320000000004E-2</v>
      </c>
      <c r="AI78" s="26">
        <f t="shared" ca="1" si="31"/>
        <v>607.82399999999996</v>
      </c>
      <c r="AJ78" s="36">
        <f t="shared" ca="1" si="33"/>
        <v>3.2753249999999998E-2</v>
      </c>
      <c r="AK78" s="36">
        <f t="shared" ca="1" si="33"/>
        <v>3.3485049999999995E-2</v>
      </c>
      <c r="AL78" s="36">
        <f t="shared" ca="1" si="33"/>
        <v>3.83065E-2</v>
      </c>
      <c r="AM78" s="36">
        <f t="shared" ca="1" si="33"/>
        <v>4.1109609999999998E-2</v>
      </c>
      <c r="AN78" s="36">
        <f t="shared" ca="1" si="33"/>
        <v>3.0325769999999998E-2</v>
      </c>
      <c r="AO78" s="36">
        <f t="shared" ca="1" si="33"/>
        <v>3.24476E-2</v>
      </c>
      <c r="AP78" s="36">
        <f t="shared" ca="1" si="33"/>
        <v>3.3227180000000002E-2</v>
      </c>
      <c r="AQ78" s="36">
        <f t="shared" ca="1" si="33"/>
        <v>3.5163350000000003E-2</v>
      </c>
      <c r="AR78" s="36">
        <f t="shared" ca="1" si="33"/>
        <v>3.8778320000000005E-2</v>
      </c>
      <c r="AS78" s="36">
        <f t="shared" ca="1" si="33"/>
        <v>7.0642150000000001E-2</v>
      </c>
      <c r="AT78" s="36" t="e">
        <f t="shared" ca="1" si="28"/>
        <v>#N/A</v>
      </c>
      <c r="AU78" s="36" t="e">
        <f t="shared" ca="1" si="28"/>
        <v>#N/A</v>
      </c>
      <c r="AV78" s="36" t="e">
        <f t="shared" ca="1" si="28"/>
        <v>#N/A</v>
      </c>
      <c r="AW78" s="36" t="e">
        <f t="shared" ca="1" si="28"/>
        <v>#N/A</v>
      </c>
      <c r="AX78" s="25"/>
      <c r="AY78" s="25"/>
      <c r="AZ78" s="25"/>
      <c r="BA78" s="25"/>
      <c r="BB78" s="25"/>
      <c r="BC78" s="25"/>
      <c r="BD78" s="25"/>
      <c r="BE78" s="25"/>
      <c r="BF78" s="25"/>
      <c r="BG78" s="25"/>
      <c r="BH78" s="25"/>
      <c r="BI78" s="25"/>
    </row>
    <row r="79" spans="1:61" x14ac:dyDescent="0.35">
      <c r="A79" s="23">
        <v>38748</v>
      </c>
      <c r="B79" s="47">
        <v>4.1929999999999995E-2</v>
      </c>
      <c r="C79" s="47">
        <v>4.4649999999999995E-2</v>
      </c>
      <c r="D79" s="47">
        <v>4.5789999999999997E-2</v>
      </c>
      <c r="E79" s="36" t="e">
        <v>#N/A</v>
      </c>
      <c r="F79" s="36">
        <v>4.5155000000000001E-2</v>
      </c>
      <c r="G79" s="36">
        <v>4.4839999999999998E-2</v>
      </c>
      <c r="H79" s="36">
        <v>4.4519000000000003E-2</v>
      </c>
      <c r="I79" s="36">
        <f t="shared" si="29"/>
        <v>4.5785383611021357E-2</v>
      </c>
      <c r="J79" s="36">
        <f t="shared" si="30"/>
        <v>4.8201512856003603E-2</v>
      </c>
      <c r="K79" s="36">
        <v>4.5151999999999998E-2</v>
      </c>
      <c r="L79" s="36">
        <v>4.6768000000000004E-2</v>
      </c>
      <c r="M79" s="36">
        <v>4.5252169999999994E-2</v>
      </c>
      <c r="N79" s="36">
        <v>4.7082980000000003E-2</v>
      </c>
      <c r="O79" s="36">
        <v>5.7198899999999983E-3</v>
      </c>
      <c r="P79" s="36">
        <v>3.3673299999999996E-2</v>
      </c>
      <c r="Q79" s="36" t="e">
        <v>#N/A</v>
      </c>
      <c r="R79" s="36">
        <v>6.0348699999999977E-3</v>
      </c>
      <c r="S79" s="36">
        <f t="shared" ca="1" si="32"/>
        <v>5.0861850000000007E-2</v>
      </c>
      <c r="T79" s="36">
        <f t="shared" ca="1" si="32"/>
        <v>5.1609189999999999E-2</v>
      </c>
      <c r="U79" s="36">
        <f t="shared" ca="1" si="32"/>
        <v>5.3764039999999999E-2</v>
      </c>
      <c r="V79" s="36">
        <f t="shared" ca="1" si="32"/>
        <v>5.7329829999999998E-2</v>
      </c>
      <c r="W79" s="36">
        <f t="shared" ca="1" si="32"/>
        <v>4.7655299999999998E-2</v>
      </c>
      <c r="X79" s="36">
        <f t="shared" ca="1" si="32"/>
        <v>5.0420730000000004E-2</v>
      </c>
      <c r="Y79" s="36">
        <f t="shared" ca="1" si="32"/>
        <v>5.3685700000000003E-2</v>
      </c>
      <c r="Z79" s="36">
        <f t="shared" ca="1" si="32"/>
        <v>5.3891340000000003E-2</v>
      </c>
      <c r="AA79" s="36">
        <f t="shared" ca="1" si="32"/>
        <v>5.2802870000000002E-2</v>
      </c>
      <c r="AB79" s="36">
        <f t="shared" ca="1" si="32"/>
        <v>8.0765759999999992E-2</v>
      </c>
      <c r="AC79" s="36">
        <f t="shared" ca="1" si="32"/>
        <v>8.0767349999999988E-2</v>
      </c>
      <c r="AD79" s="36">
        <f t="shared" ca="1" si="32"/>
        <v>8.075628E-2</v>
      </c>
      <c r="AE79" s="36">
        <f t="shared" ca="1" si="32"/>
        <v>5.3009459999999994E-2</v>
      </c>
      <c r="AF79" s="36">
        <f t="shared" ca="1" si="32"/>
        <v>5.9997399999999999E-2</v>
      </c>
      <c r="AG79" s="36">
        <f t="shared" ca="1" si="32"/>
        <v>5.2176630000000002E-2</v>
      </c>
      <c r="AH79" s="36">
        <f t="shared" ca="1" si="32"/>
        <v>5.1004110000000005E-2</v>
      </c>
      <c r="AI79" s="26">
        <f t="shared" ca="1" si="31"/>
        <v>611.678</v>
      </c>
      <c r="AJ79" s="36">
        <f t="shared" ca="1" si="33"/>
        <v>3.4132220000000005E-2</v>
      </c>
      <c r="AK79" s="36">
        <f t="shared" ca="1" si="33"/>
        <v>3.4950269999999999E-2</v>
      </c>
      <c r="AL79" s="36">
        <f t="shared" ca="1" si="33"/>
        <v>3.9301610000000001E-2</v>
      </c>
      <c r="AM79" s="36">
        <f t="shared" ca="1" si="33"/>
        <v>4.2185360000000005E-2</v>
      </c>
      <c r="AN79" s="36">
        <f t="shared" ca="1" si="33"/>
        <v>3.1307979999999999E-2</v>
      </c>
      <c r="AO79" s="36">
        <f t="shared" ca="1" si="33"/>
        <v>3.3934020000000002E-2</v>
      </c>
      <c r="AP79" s="36">
        <f t="shared" ca="1" si="33"/>
        <v>3.4989479999999996E-2</v>
      </c>
      <c r="AQ79" s="36">
        <f t="shared" ca="1" si="33"/>
        <v>3.6851600000000005E-2</v>
      </c>
      <c r="AR79" s="36">
        <f t="shared" ca="1" si="33"/>
        <v>3.9805269999999997E-2</v>
      </c>
      <c r="AS79" s="36">
        <f t="shared" ca="1" si="33"/>
        <v>6.4433080000000004E-2</v>
      </c>
      <c r="AT79" s="36" t="e">
        <f t="shared" ca="1" si="28"/>
        <v>#N/A</v>
      </c>
      <c r="AU79" s="36" t="e">
        <f t="shared" ca="1" si="28"/>
        <v>#N/A</v>
      </c>
      <c r="AV79" s="36" t="e">
        <f t="shared" ca="1" si="28"/>
        <v>#N/A</v>
      </c>
      <c r="AW79" s="36" t="e">
        <f t="shared" ca="1" si="28"/>
        <v>#N/A</v>
      </c>
      <c r="AX79" s="25"/>
      <c r="AY79" s="25"/>
      <c r="AZ79" s="25"/>
      <c r="BA79" s="25"/>
      <c r="BB79" s="25"/>
      <c r="BC79" s="25"/>
      <c r="BD79" s="25"/>
      <c r="BE79" s="25"/>
      <c r="BF79" s="25"/>
      <c r="BG79" s="25"/>
      <c r="BH79" s="25"/>
      <c r="BI79" s="25"/>
    </row>
    <row r="80" spans="1:61" x14ac:dyDescent="0.35">
      <c r="A80" s="23">
        <v>38776</v>
      </c>
      <c r="B80" s="47">
        <v>4.4679999999999997E-2</v>
      </c>
      <c r="C80" s="47">
        <v>4.6210000000000001E-2</v>
      </c>
      <c r="D80" s="47">
        <v>4.7380000000000005E-2</v>
      </c>
      <c r="E80" s="36" t="e">
        <v>#N/A</v>
      </c>
      <c r="F80" s="36">
        <v>4.6745999999999996E-2</v>
      </c>
      <c r="G80" s="36">
        <v>4.6559999999999997E-2</v>
      </c>
      <c r="H80" s="36">
        <v>4.5990000000000003E-2</v>
      </c>
      <c r="I80" s="36">
        <f t="shared" si="29"/>
        <v>4.5030220269792309E-2</v>
      </c>
      <c r="J80" s="36">
        <f t="shared" si="30"/>
        <v>4.7324673808624151E-2</v>
      </c>
      <c r="K80" s="36">
        <v>4.5510000000000002E-2</v>
      </c>
      <c r="L80" s="36">
        <v>4.5075000000000004E-2</v>
      </c>
      <c r="M80" s="36">
        <v>4.6546480000000001E-2</v>
      </c>
      <c r="N80" s="36">
        <v>4.6766379999999996E-2</v>
      </c>
      <c r="O80" s="36">
        <v>5.6020100000000045E-3</v>
      </c>
      <c r="P80" s="36">
        <v>3.4722130000000004E-2</v>
      </c>
      <c r="Q80" s="36" t="e">
        <v>#N/A</v>
      </c>
      <c r="R80" s="36">
        <v>7.2933899999999968E-3</v>
      </c>
      <c r="S80" s="36">
        <f t="shared" ca="1" si="32"/>
        <v>5.1442849999999998E-2</v>
      </c>
      <c r="T80" s="36">
        <f t="shared" ca="1" si="32"/>
        <v>5.232858E-2</v>
      </c>
      <c r="U80" s="36">
        <f t="shared" ca="1" si="32"/>
        <v>5.4296329999999997E-2</v>
      </c>
      <c r="V80" s="36">
        <f t="shared" ca="1" si="32"/>
        <v>5.7623769999999998E-2</v>
      </c>
      <c r="W80" s="36">
        <f t="shared" ca="1" si="32"/>
        <v>4.9148569999999996E-2</v>
      </c>
      <c r="X80" s="36">
        <f t="shared" ca="1" si="32"/>
        <v>5.1479929999999993E-2</v>
      </c>
      <c r="Y80" s="36">
        <f t="shared" ca="1" si="32"/>
        <v>5.4233659999999996E-2</v>
      </c>
      <c r="Z80" s="36">
        <f t="shared" ca="1" si="32"/>
        <v>5.3855050000000002E-2</v>
      </c>
      <c r="AA80" s="36">
        <f t="shared" ca="1" si="32"/>
        <v>5.2368390000000001E-2</v>
      </c>
      <c r="AB80" s="36">
        <f t="shared" ca="1" si="32"/>
        <v>8.1015479999999987E-2</v>
      </c>
      <c r="AC80" s="36">
        <f t="shared" ca="1" si="32"/>
        <v>8.0942200000000006E-2</v>
      </c>
      <c r="AD80" s="36">
        <f t="shared" ca="1" si="32"/>
        <v>8.148851E-2</v>
      </c>
      <c r="AE80" s="36">
        <f t="shared" ca="1" si="32"/>
        <v>5.3836009999999997E-2</v>
      </c>
      <c r="AF80" s="36">
        <f t="shared" ca="1" si="32"/>
        <v>5.9412849999999996E-2</v>
      </c>
      <c r="AG80" s="36">
        <f t="shared" ca="1" si="32"/>
        <v>5.2969290000000002E-2</v>
      </c>
      <c r="AH80" s="36">
        <f t="shared" ca="1" si="32"/>
        <v>5.23787E-2</v>
      </c>
      <c r="AI80" s="26">
        <f t="shared" ca="1" si="31"/>
        <v>613.66800000000001</v>
      </c>
      <c r="AJ80" s="36">
        <f t="shared" ca="1" si="33"/>
        <v>3.4518270000000004E-2</v>
      </c>
      <c r="AK80" s="36">
        <f t="shared" ca="1" si="33"/>
        <v>3.5311820000000001E-2</v>
      </c>
      <c r="AL80" s="36">
        <f t="shared" ca="1" si="33"/>
        <v>3.958163E-2</v>
      </c>
      <c r="AM80" s="36">
        <f t="shared" ca="1" si="33"/>
        <v>4.258253E-2</v>
      </c>
      <c r="AN80" s="36">
        <f t="shared" ca="1" si="33"/>
        <v>3.1901700000000005E-2</v>
      </c>
      <c r="AO80" s="36">
        <f t="shared" ca="1" si="33"/>
        <v>3.4407319999999998E-2</v>
      </c>
      <c r="AP80" s="36">
        <f t="shared" ca="1" si="33"/>
        <v>3.5386500000000001E-2</v>
      </c>
      <c r="AQ80" s="36">
        <f t="shared" ca="1" si="33"/>
        <v>3.7078809999999997E-2</v>
      </c>
      <c r="AR80" s="36">
        <f t="shared" ca="1" si="33"/>
        <v>3.9841639999999998E-2</v>
      </c>
      <c r="AS80" s="36">
        <f t="shared" ca="1" si="33"/>
        <v>6.6035629999999998E-2</v>
      </c>
      <c r="AT80" s="36" t="e">
        <f t="shared" ca="1" si="28"/>
        <v>#N/A</v>
      </c>
      <c r="AU80" s="36" t="e">
        <f t="shared" ca="1" si="28"/>
        <v>#N/A</v>
      </c>
      <c r="AV80" s="36" t="e">
        <f t="shared" ca="1" si="28"/>
        <v>#N/A</v>
      </c>
      <c r="AW80" s="36" t="e">
        <f t="shared" ca="1" si="28"/>
        <v>#N/A</v>
      </c>
      <c r="AX80" s="25"/>
      <c r="AY80" s="25"/>
      <c r="AZ80" s="25"/>
      <c r="BA80" s="25"/>
      <c r="BB80" s="25"/>
      <c r="BC80" s="25"/>
      <c r="BD80" s="25"/>
      <c r="BE80" s="25"/>
      <c r="BF80" s="25"/>
      <c r="BG80" s="25"/>
      <c r="BH80" s="25"/>
      <c r="BI80" s="25"/>
    </row>
    <row r="81" spans="1:61" x14ac:dyDescent="0.35">
      <c r="A81" s="23">
        <v>38807</v>
      </c>
      <c r="B81" s="47">
        <v>4.632E-2</v>
      </c>
      <c r="C81" s="47">
        <v>4.607E-2</v>
      </c>
      <c r="D81" s="47">
        <v>4.8099999999999997E-2</v>
      </c>
      <c r="E81" s="36" t="e">
        <v>#N/A</v>
      </c>
      <c r="F81" s="36">
        <v>4.8160999999999995E-2</v>
      </c>
      <c r="G81" s="36">
        <v>4.8189999999999997E-2</v>
      </c>
      <c r="H81" s="36">
        <v>4.8103999999999994E-2</v>
      </c>
      <c r="I81" s="36">
        <f t="shared" si="29"/>
        <v>4.8840129208551852E-2</v>
      </c>
      <c r="J81" s="36">
        <f t="shared" si="30"/>
        <v>4.677932020520803E-2</v>
      </c>
      <c r="K81" s="36">
        <v>4.8472000000000001E-2</v>
      </c>
      <c r="L81" s="36">
        <v>4.8898000000000004E-2</v>
      </c>
      <c r="M81" s="36">
        <v>4.8465950000000001E-2</v>
      </c>
      <c r="N81" s="36">
        <v>5.0383209999999998E-2</v>
      </c>
      <c r="O81" s="36">
        <v>5.7375600000000027E-3</v>
      </c>
      <c r="P81" s="36">
        <v>3.1391870000000002E-2</v>
      </c>
      <c r="Q81" s="36" t="e">
        <v>#N/A</v>
      </c>
      <c r="R81" s="36">
        <v>7.2227699999999964E-3</v>
      </c>
      <c r="S81" s="36">
        <f t="shared" ca="1" si="32"/>
        <v>5.3903160000000006E-2</v>
      </c>
      <c r="T81" s="36">
        <f t="shared" ca="1" si="32"/>
        <v>5.4934869999999997E-2</v>
      </c>
      <c r="U81" s="36">
        <f t="shared" ca="1" si="32"/>
        <v>5.712267E-2</v>
      </c>
      <c r="V81" s="36">
        <f t="shared" ca="1" si="32"/>
        <v>6.0627700000000007E-2</v>
      </c>
      <c r="W81" s="36">
        <f t="shared" ca="1" si="32"/>
        <v>5.0780190000000003E-2</v>
      </c>
      <c r="X81" s="36">
        <f t="shared" ca="1" si="32"/>
        <v>5.361022E-2</v>
      </c>
      <c r="Y81" s="36">
        <f t="shared" ca="1" si="32"/>
        <v>5.663953E-2</v>
      </c>
      <c r="Z81" s="36">
        <f t="shared" ca="1" si="32"/>
        <v>5.6820950000000002E-2</v>
      </c>
      <c r="AA81" s="36">
        <f t="shared" ca="1" si="32"/>
        <v>5.612077E-2</v>
      </c>
      <c r="AB81" s="36">
        <f t="shared" ca="1" si="32"/>
        <v>8.1267809999999996E-2</v>
      </c>
      <c r="AC81" s="36">
        <f t="shared" ca="1" si="32"/>
        <v>8.1187999999999996E-2</v>
      </c>
      <c r="AD81" s="36">
        <f t="shared" ca="1" si="32"/>
        <v>8.177508E-2</v>
      </c>
      <c r="AE81" s="36">
        <f t="shared" ca="1" si="32"/>
        <v>5.6330410000000004E-2</v>
      </c>
      <c r="AF81" s="36">
        <f t="shared" ca="1" si="32"/>
        <v>6.3152429999999996E-2</v>
      </c>
      <c r="AG81" s="36">
        <f t="shared" ca="1" si="32"/>
        <v>5.518464E-2</v>
      </c>
      <c r="AH81" s="36">
        <f t="shared" ca="1" si="32"/>
        <v>5.4219719999999999E-2</v>
      </c>
      <c r="AI81" s="26">
        <f t="shared" ca="1" si="31"/>
        <v>616.03099999999995</v>
      </c>
      <c r="AJ81" s="36">
        <f t="shared" ca="1" si="33"/>
        <v>3.715305E-2</v>
      </c>
      <c r="AK81" s="36">
        <f t="shared" ca="1" si="33"/>
        <v>3.8186030000000003E-2</v>
      </c>
      <c r="AL81" s="36">
        <f t="shared" ca="1" si="33"/>
        <v>4.2429589999999996E-2</v>
      </c>
      <c r="AM81" s="36">
        <f t="shared" ca="1" si="33"/>
        <v>4.5223250000000006E-2</v>
      </c>
      <c r="AN81" s="36">
        <f t="shared" ca="1" si="33"/>
        <v>3.4608659999999999E-2</v>
      </c>
      <c r="AO81" s="36">
        <f t="shared" ca="1" si="33"/>
        <v>3.7104600000000001E-2</v>
      </c>
      <c r="AP81" s="36">
        <f t="shared" ca="1" si="33"/>
        <v>3.8176580000000002E-2</v>
      </c>
      <c r="AQ81" s="36">
        <f t="shared" ca="1" si="33"/>
        <v>3.9975719999999999E-2</v>
      </c>
      <c r="AR81" s="36">
        <f t="shared" ca="1" si="33"/>
        <v>4.2480799999999999E-2</v>
      </c>
      <c r="AS81" s="36">
        <f t="shared" ca="1" si="33"/>
        <v>6.5250349999999999E-2</v>
      </c>
      <c r="AT81" s="36" t="e">
        <f t="shared" ca="1" si="28"/>
        <v>#N/A</v>
      </c>
      <c r="AU81" s="36" t="e">
        <f t="shared" ca="1" si="28"/>
        <v>#N/A</v>
      </c>
      <c r="AV81" s="36" t="e">
        <f t="shared" ca="1" si="28"/>
        <v>#N/A</v>
      </c>
      <c r="AW81" s="36" t="e">
        <f t="shared" ca="1" si="28"/>
        <v>#N/A</v>
      </c>
      <c r="AX81" s="25"/>
      <c r="AY81" s="25"/>
      <c r="AZ81" s="25"/>
      <c r="BA81" s="25"/>
      <c r="BB81" s="25"/>
      <c r="BC81" s="25"/>
      <c r="BD81" s="25"/>
      <c r="BE81" s="25"/>
      <c r="BF81" s="25"/>
      <c r="BG81" s="25"/>
      <c r="BH81" s="25"/>
      <c r="BI81" s="25"/>
    </row>
    <row r="82" spans="1:61" x14ac:dyDescent="0.35">
      <c r="A82" s="23">
        <v>38835</v>
      </c>
      <c r="B82" s="47">
        <v>4.5810000000000003E-2</v>
      </c>
      <c r="C82" s="47">
        <v>4.7629999999999999E-2</v>
      </c>
      <c r="D82" s="47">
        <v>4.9050000000000003E-2</v>
      </c>
      <c r="E82" s="36" t="e">
        <v>#N/A</v>
      </c>
      <c r="F82" s="36">
        <v>4.8583000000000001E-2</v>
      </c>
      <c r="G82" s="36">
        <v>4.87E-2</v>
      </c>
      <c r="H82" s="36">
        <v>4.9105999999999997E-2</v>
      </c>
      <c r="I82" s="36">
        <f t="shared" si="29"/>
        <v>5.1905865589368272E-2</v>
      </c>
      <c r="J82" s="36">
        <f t="shared" si="30"/>
        <v>4.6226697626683189E-2</v>
      </c>
      <c r="K82" s="36">
        <v>5.0505000000000001E-2</v>
      </c>
      <c r="L82" s="36">
        <v>5.1615000000000001E-2</v>
      </c>
      <c r="M82" s="36">
        <v>4.9241500000000001E-2</v>
      </c>
      <c r="N82" s="36">
        <v>5.2649929999999998E-2</v>
      </c>
      <c r="O82" s="36">
        <v>5.5615899999999982E-3</v>
      </c>
      <c r="P82" s="36">
        <v>2.9804230000000001E-2</v>
      </c>
      <c r="Q82" s="36" t="e">
        <v>#N/A</v>
      </c>
      <c r="R82" s="36">
        <v>6.5965199999999946E-3</v>
      </c>
      <c r="S82" s="36">
        <f t="shared" ca="1" si="32"/>
        <v>5.4837329999999997E-2</v>
      </c>
      <c r="T82" s="36">
        <f t="shared" ca="1" si="32"/>
        <v>5.6080709999999999E-2</v>
      </c>
      <c r="U82" s="36">
        <f t="shared" ca="1" si="32"/>
        <v>5.8361580000000003E-2</v>
      </c>
      <c r="V82" s="36">
        <f t="shared" ca="1" si="32"/>
        <v>6.1788660000000002E-2</v>
      </c>
      <c r="W82" s="36">
        <f t="shared" ca="1" si="32"/>
        <v>5.1192960000000003E-2</v>
      </c>
      <c r="X82" s="36">
        <f t="shared" ca="1" si="32"/>
        <v>5.4196590000000003E-2</v>
      </c>
      <c r="Y82" s="36">
        <f t="shared" ca="1" si="32"/>
        <v>5.7390739999999996E-2</v>
      </c>
      <c r="Z82" s="36">
        <f t="shared" ca="1" si="32"/>
        <v>5.8091229999999994E-2</v>
      </c>
      <c r="AA82" s="36">
        <f t="shared" ca="1" si="32"/>
        <v>5.8211519999999996E-2</v>
      </c>
      <c r="AB82" s="36">
        <f t="shared" ca="1" si="32"/>
        <v>8.1432990000000011E-2</v>
      </c>
      <c r="AC82" s="36">
        <f t="shared" ca="1" si="32"/>
        <v>8.1275410000000006E-2</v>
      </c>
      <c r="AD82" s="36">
        <f t="shared" ca="1" si="32"/>
        <v>8.2454159999999999E-2</v>
      </c>
      <c r="AE82" s="36">
        <f t="shared" ca="1" si="32"/>
        <v>5.7327089999999997E-2</v>
      </c>
      <c r="AF82" s="36">
        <f t="shared" ca="1" si="32"/>
        <v>6.4976599999999995E-2</v>
      </c>
      <c r="AG82" s="36">
        <f t="shared" ca="1" si="32"/>
        <v>5.6107779999999996E-2</v>
      </c>
      <c r="AH82" s="36">
        <f t="shared" ca="1" si="32"/>
        <v>5.4650569999999996E-2</v>
      </c>
      <c r="AI82" s="26">
        <f t="shared" ca="1" si="31"/>
        <v>616.03099999999995</v>
      </c>
      <c r="AJ82" s="36">
        <f t="shared" ca="1" si="33"/>
        <v>3.873244E-2</v>
      </c>
      <c r="AK82" s="36">
        <f t="shared" ca="1" si="33"/>
        <v>3.9835620000000002E-2</v>
      </c>
      <c r="AL82" s="36">
        <f t="shared" ca="1" si="33"/>
        <v>4.3893170000000002E-2</v>
      </c>
      <c r="AM82" s="36">
        <f t="shared" ca="1" si="33"/>
        <v>4.6651860000000003E-2</v>
      </c>
      <c r="AN82" s="36">
        <f t="shared" ca="1" si="33"/>
        <v>3.5572149999999997E-2</v>
      </c>
      <c r="AO82" s="36">
        <f t="shared" ca="1" si="33"/>
        <v>3.8680930000000002E-2</v>
      </c>
      <c r="AP82" s="36">
        <f t="shared" ca="1" si="33"/>
        <v>4.0009430000000006E-2</v>
      </c>
      <c r="AQ82" s="36">
        <f t="shared" ca="1" si="33"/>
        <v>4.1976699999999999E-2</v>
      </c>
      <c r="AR82" s="36">
        <f t="shared" ca="1" si="33"/>
        <v>4.452822E-2</v>
      </c>
      <c r="AS82" s="36">
        <f t="shared" ca="1" si="33"/>
        <v>6.5179319999999999E-2</v>
      </c>
      <c r="AT82" s="36" t="e">
        <f t="shared" ca="1" si="28"/>
        <v>#N/A</v>
      </c>
      <c r="AU82" s="36" t="e">
        <f t="shared" ca="1" si="28"/>
        <v>#N/A</v>
      </c>
      <c r="AV82" s="36" t="e">
        <f t="shared" ca="1" si="28"/>
        <v>#N/A</v>
      </c>
      <c r="AW82" s="36" t="e">
        <f t="shared" ca="1" si="28"/>
        <v>#N/A</v>
      </c>
      <c r="AX82" s="25"/>
      <c r="AY82" s="25"/>
      <c r="AZ82" s="25"/>
      <c r="BA82" s="25"/>
      <c r="BB82" s="25"/>
      <c r="BC82" s="25"/>
      <c r="BD82" s="25"/>
      <c r="BE82" s="25"/>
      <c r="BF82" s="25"/>
      <c r="BG82" s="25"/>
      <c r="BH82" s="25"/>
      <c r="BI82" s="25"/>
    </row>
    <row r="83" spans="1:61" x14ac:dyDescent="0.35">
      <c r="A83" s="23">
        <v>38868</v>
      </c>
      <c r="B83" s="47">
        <v>4.743E-2</v>
      </c>
      <c r="C83" s="47">
        <v>4.8379999999999999E-2</v>
      </c>
      <c r="D83" s="47">
        <v>5.0679999999999996E-2</v>
      </c>
      <c r="E83" s="36" t="e">
        <v>#N/A</v>
      </c>
      <c r="F83" s="36">
        <v>5.0330000000000007E-2</v>
      </c>
      <c r="G83" s="36">
        <v>5.0320000000000004E-2</v>
      </c>
      <c r="H83" s="36">
        <v>5.0323E-2</v>
      </c>
      <c r="I83" s="36">
        <f t="shared" si="29"/>
        <v>5.2049709085681295E-2</v>
      </c>
      <c r="J83" s="36">
        <f t="shared" si="30"/>
        <v>4.4404271074895529E-2</v>
      </c>
      <c r="K83" s="36">
        <v>5.1185999999999995E-2</v>
      </c>
      <c r="L83" s="36">
        <v>5.2276999999999997E-2</v>
      </c>
      <c r="M83" s="36">
        <v>5.056712E-2</v>
      </c>
      <c r="N83" s="36">
        <v>5.3164019999999999E-2</v>
      </c>
      <c r="O83" s="36">
        <v>6.0582300000000047E-3</v>
      </c>
      <c r="P83" s="36">
        <v>3.108898999999999E-2</v>
      </c>
      <c r="Q83" s="36" t="e">
        <v>#N/A</v>
      </c>
      <c r="R83" s="36">
        <v>6.945250000000007E-3</v>
      </c>
      <c r="S83" s="36">
        <f t="shared" ca="1" si="32"/>
        <v>5.6231259999999998E-2</v>
      </c>
      <c r="T83" s="36">
        <f t="shared" ca="1" si="32"/>
        <v>5.7252320000000002E-2</v>
      </c>
      <c r="U83" s="36">
        <f t="shared" ca="1" si="32"/>
        <v>5.9565520000000004E-2</v>
      </c>
      <c r="V83" s="36">
        <f t="shared" ca="1" si="32"/>
        <v>6.3393499999999992E-2</v>
      </c>
      <c r="W83" s="36">
        <f t="shared" ca="1" si="32"/>
        <v>5.2871750000000002E-2</v>
      </c>
      <c r="X83" s="36">
        <f t="shared" ca="1" si="32"/>
        <v>5.5669539999999997E-2</v>
      </c>
      <c r="Y83" s="36">
        <f t="shared" ca="1" si="32"/>
        <v>5.840306E-2</v>
      </c>
      <c r="Z83" s="36">
        <f t="shared" ca="1" si="32"/>
        <v>5.9412260000000001E-2</v>
      </c>
      <c r="AA83" s="36">
        <f t="shared" ca="1" si="32"/>
        <v>5.9222250000000004E-2</v>
      </c>
      <c r="AB83" s="36">
        <f t="shared" ca="1" si="32"/>
        <v>8.2993210000000012E-2</v>
      </c>
      <c r="AC83" s="36">
        <f t="shared" ca="1" si="32"/>
        <v>8.2799129999999999E-2</v>
      </c>
      <c r="AD83" s="36">
        <f t="shared" ca="1" si="32"/>
        <v>8.4253009999999989E-2</v>
      </c>
      <c r="AE83" s="36">
        <f t="shared" ca="1" si="32"/>
        <v>5.8638079999999995E-2</v>
      </c>
      <c r="AF83" s="36">
        <f t="shared" ca="1" si="32"/>
        <v>6.6110520000000006E-2</v>
      </c>
      <c r="AG83" s="36">
        <f t="shared" ca="1" si="32"/>
        <v>5.7625490000000001E-2</v>
      </c>
      <c r="AH83" s="36">
        <f t="shared" ca="1" si="32"/>
        <v>5.6047719999999995E-2</v>
      </c>
      <c r="AI83" s="26">
        <f t="shared" ca="1" si="31"/>
        <v>620.78200000000004</v>
      </c>
      <c r="AJ83" s="36">
        <f t="shared" ca="1" si="33"/>
        <v>3.8629610000000002E-2</v>
      </c>
      <c r="AK83" s="36">
        <f t="shared" ca="1" si="33"/>
        <v>3.9791150000000004E-2</v>
      </c>
      <c r="AL83" s="36">
        <f t="shared" ca="1" si="33"/>
        <v>4.403866E-2</v>
      </c>
      <c r="AM83" s="36">
        <f t="shared" ca="1" si="33"/>
        <v>4.7034090000000001E-2</v>
      </c>
      <c r="AN83" s="36">
        <f t="shared" ca="1" si="33"/>
        <v>3.5657580000000001E-2</v>
      </c>
      <c r="AO83" s="36">
        <f t="shared" ca="1" si="33"/>
        <v>3.846347E-2</v>
      </c>
      <c r="AP83" s="36">
        <f t="shared" ca="1" si="33"/>
        <v>3.9805340000000002E-2</v>
      </c>
      <c r="AQ83" s="36">
        <f t="shared" ca="1" si="33"/>
        <v>4.189934E-2</v>
      </c>
      <c r="AR83" s="36">
        <f t="shared" ca="1" si="33"/>
        <v>4.4637409999999995E-2</v>
      </c>
      <c r="AS83" s="36">
        <f t="shared" ca="1" si="33"/>
        <v>6.6799919999999999E-2</v>
      </c>
      <c r="AT83" s="36" t="e">
        <f t="shared" ca="1" si="28"/>
        <v>#N/A</v>
      </c>
      <c r="AU83" s="36" t="e">
        <f t="shared" ca="1" si="28"/>
        <v>#N/A</v>
      </c>
      <c r="AV83" s="36" t="e">
        <f t="shared" ca="1" si="28"/>
        <v>#N/A</v>
      </c>
      <c r="AW83" s="36" t="e">
        <f t="shared" ca="1" si="28"/>
        <v>#N/A</v>
      </c>
      <c r="AX83" s="25"/>
      <c r="AY83" s="25"/>
      <c r="AZ83" s="25"/>
      <c r="BA83" s="25"/>
      <c r="BB83" s="25"/>
      <c r="BC83" s="25"/>
      <c r="BD83" s="25"/>
      <c r="BE83" s="25"/>
      <c r="BF83" s="25"/>
      <c r="BG83" s="25"/>
      <c r="BH83" s="25"/>
      <c r="BI83" s="25"/>
    </row>
    <row r="84" spans="1:61" x14ac:dyDescent="0.35">
      <c r="A84" s="23">
        <v>38898</v>
      </c>
      <c r="B84" s="47">
        <v>4.4690000000000001E-2</v>
      </c>
      <c r="C84" s="47">
        <v>4.981E-2</v>
      </c>
      <c r="D84" s="47">
        <v>5.2350000000000001E-2</v>
      </c>
      <c r="E84" s="36" t="e">
        <v>#N/A</v>
      </c>
      <c r="F84" s="36">
        <v>5.1498000000000002E-2</v>
      </c>
      <c r="G84" s="36">
        <v>5.1249999999999997E-2</v>
      </c>
      <c r="H84" s="36">
        <v>5.0925999999999999E-2</v>
      </c>
      <c r="I84" s="36">
        <f t="shared" si="29"/>
        <v>5.1802182547581843E-2</v>
      </c>
      <c r="J84" s="36">
        <f t="shared" si="30"/>
        <v>4.5784388487511984E-2</v>
      </c>
      <c r="K84" s="36">
        <v>5.1364E-2</v>
      </c>
      <c r="L84" s="36">
        <v>5.1859000000000002E-2</v>
      </c>
      <c r="M84" s="36">
        <v>5.1487709999999999E-2</v>
      </c>
      <c r="N84" s="36">
        <v>5.286039E-2</v>
      </c>
      <c r="O84" s="36">
        <v>6.4613100000000048E-3</v>
      </c>
      <c r="P84" s="36">
        <v>3.3099340000000012E-2</v>
      </c>
      <c r="Q84" s="36" t="e">
        <v>#N/A</v>
      </c>
      <c r="R84" s="36">
        <v>7.4627000000000027E-3</v>
      </c>
      <c r="S84" s="36">
        <f t="shared" ca="1" si="32"/>
        <v>5.6964729999999998E-2</v>
      </c>
      <c r="T84" s="36">
        <f t="shared" ca="1" si="32"/>
        <v>5.8138349999999998E-2</v>
      </c>
      <c r="U84" s="36">
        <f t="shared" ca="1" si="32"/>
        <v>6.0711069999999999E-2</v>
      </c>
      <c r="V84" s="36">
        <f t="shared" ca="1" si="32"/>
        <v>6.4259369999999996E-2</v>
      </c>
      <c r="W84" s="36">
        <f t="shared" ca="1" si="32"/>
        <v>5.4279070000000006E-2</v>
      </c>
      <c r="X84" s="36">
        <f t="shared" ca="1" si="32"/>
        <v>5.6505900000000005E-2</v>
      </c>
      <c r="Y84" s="36">
        <f t="shared" ca="1" si="32"/>
        <v>5.913061E-2</v>
      </c>
      <c r="Z84" s="36">
        <f t="shared" ca="1" si="32"/>
        <v>5.9996179999999996E-2</v>
      </c>
      <c r="AA84" s="36">
        <f t="shared" ca="1" si="32"/>
        <v>5.9321700000000005E-2</v>
      </c>
      <c r="AB84" s="36">
        <f t="shared" ca="1" si="32"/>
        <v>8.575083E-2</v>
      </c>
      <c r="AC84" s="36">
        <f t="shared" ca="1" si="32"/>
        <v>8.5719860000000009E-2</v>
      </c>
      <c r="AD84" s="36">
        <f t="shared" ca="1" si="32"/>
        <v>8.5959730000000012E-2</v>
      </c>
      <c r="AE84" s="36">
        <f t="shared" ca="1" si="32"/>
        <v>5.976799E-2</v>
      </c>
      <c r="AF84" s="36">
        <f t="shared" ca="1" si="32"/>
        <v>6.6780019999999995E-2</v>
      </c>
      <c r="AG84" s="36">
        <f t="shared" ca="1" si="32"/>
        <v>5.852036E-2</v>
      </c>
      <c r="AH84" s="36">
        <f t="shared" ca="1" si="32"/>
        <v>5.7632770000000007E-2</v>
      </c>
      <c r="AI84" s="26">
        <f t="shared" ca="1" si="31"/>
        <v>623.16399999999999</v>
      </c>
      <c r="AJ84" s="36">
        <f t="shared" ca="1" si="33"/>
        <v>4.0015599999999998E-2</v>
      </c>
      <c r="AK84" s="36">
        <f t="shared" ca="1" si="33"/>
        <v>4.119449E-2</v>
      </c>
      <c r="AL84" s="36">
        <f t="shared" ca="1" si="33"/>
        <v>4.6354449999999998E-2</v>
      </c>
      <c r="AM84" s="36">
        <f t="shared" ca="1" si="33"/>
        <v>4.9173429999999997E-2</v>
      </c>
      <c r="AN84" s="36">
        <f t="shared" ca="1" si="33"/>
        <v>3.7476019999999999E-2</v>
      </c>
      <c r="AO84" s="36">
        <f t="shared" ca="1" si="33"/>
        <v>4.0174250000000002E-2</v>
      </c>
      <c r="AP84" s="36">
        <f t="shared" ca="1" si="33"/>
        <v>4.1378159999999997E-2</v>
      </c>
      <c r="AQ84" s="36">
        <f t="shared" ca="1" si="33"/>
        <v>4.3283189999999999E-2</v>
      </c>
      <c r="AR84" s="36">
        <f t="shared" ca="1" si="33"/>
        <v>4.5578800000000003E-2</v>
      </c>
      <c r="AS84" s="36">
        <f t="shared" ca="1" si="33"/>
        <v>6.9108929999999999E-2</v>
      </c>
      <c r="AT84" s="36" t="e">
        <f t="shared" ca="1" si="28"/>
        <v>#N/A</v>
      </c>
      <c r="AU84" s="36" t="e">
        <f t="shared" ca="1" si="28"/>
        <v>#N/A</v>
      </c>
      <c r="AV84" s="36" t="e">
        <f t="shared" ca="1" si="28"/>
        <v>#N/A</v>
      </c>
      <c r="AW84" s="36" t="e">
        <f t="shared" ca="1" si="28"/>
        <v>#N/A</v>
      </c>
      <c r="AX84" s="25"/>
      <c r="AY84" s="25"/>
      <c r="AZ84" s="25"/>
      <c r="BA84" s="25"/>
      <c r="BB84" s="25"/>
      <c r="BC84" s="25"/>
      <c r="BD84" s="25"/>
      <c r="BE84" s="25"/>
      <c r="BF84" s="25"/>
      <c r="BG84" s="25"/>
      <c r="BH84" s="25"/>
      <c r="BI84" s="25"/>
    </row>
    <row r="85" spans="1:61" x14ac:dyDescent="0.35">
      <c r="A85" s="23">
        <v>38929</v>
      </c>
      <c r="B85" s="47">
        <v>5.0090000000000003E-2</v>
      </c>
      <c r="C85" s="47">
        <v>5.074E-2</v>
      </c>
      <c r="D85" s="47">
        <v>5.1490000000000001E-2</v>
      </c>
      <c r="E85" s="36" t="e">
        <v>#N/A</v>
      </c>
      <c r="F85" s="36">
        <v>4.9500000000000002E-2</v>
      </c>
      <c r="G85" s="36">
        <v>4.9180000000000001E-2</v>
      </c>
      <c r="H85" s="36">
        <v>4.8963E-2</v>
      </c>
      <c r="I85" s="36">
        <f t="shared" si="29"/>
        <v>5.0625658327319023E-2</v>
      </c>
      <c r="J85" s="36">
        <f t="shared" si="30"/>
        <v>4.2570728722438389E-2</v>
      </c>
      <c r="K85" s="36">
        <v>4.9793999999999998E-2</v>
      </c>
      <c r="L85" s="36">
        <v>5.0649E-2</v>
      </c>
      <c r="M85" s="36">
        <v>4.9641149999999995E-2</v>
      </c>
      <c r="N85" s="36">
        <v>5.1420199999999999E-2</v>
      </c>
      <c r="O85" s="36">
        <v>6.4116400000000032E-3</v>
      </c>
      <c r="P85" s="36">
        <v>3.354588E-2</v>
      </c>
      <c r="Q85" s="36" t="e">
        <v>#N/A</v>
      </c>
      <c r="R85" s="36">
        <v>7.1828400000000028E-3</v>
      </c>
      <c r="S85" s="36">
        <f t="shared" ca="1" si="32"/>
        <v>5.5146309999999997E-2</v>
      </c>
      <c r="T85" s="36">
        <f t="shared" ca="1" si="32"/>
        <v>5.6242479999999997E-2</v>
      </c>
      <c r="U85" s="36">
        <f t="shared" ca="1" si="32"/>
        <v>5.8879029999999999E-2</v>
      </c>
      <c r="V85" s="36">
        <f t="shared" ca="1" si="32"/>
        <v>6.2632980000000005E-2</v>
      </c>
      <c r="W85" s="36">
        <f t="shared" ca="1" si="32"/>
        <v>5.2388389999999993E-2</v>
      </c>
      <c r="X85" s="36">
        <f t="shared" ca="1" si="32"/>
        <v>5.4639720000000003E-2</v>
      </c>
      <c r="Y85" s="36">
        <f t="shared" ca="1" si="32"/>
        <v>5.7574019999999997E-2</v>
      </c>
      <c r="Z85" s="36">
        <f t="shared" ca="1" si="32"/>
        <v>5.8101229999999997E-2</v>
      </c>
      <c r="AA85" s="36">
        <f t="shared" ca="1" si="32"/>
        <v>5.7831840000000002E-2</v>
      </c>
      <c r="AB85" s="36">
        <f t="shared" ca="1" si="32"/>
        <v>8.5057369999999993E-2</v>
      </c>
      <c r="AC85" s="36">
        <f t="shared" ca="1" si="32"/>
        <v>8.5071150000000012E-2</v>
      </c>
      <c r="AD85" s="36">
        <f t="shared" ca="1" si="32"/>
        <v>8.4966079999999999E-2</v>
      </c>
      <c r="AE85" s="36">
        <f t="shared" ca="1" si="32"/>
        <v>5.7948240000000005E-2</v>
      </c>
      <c r="AF85" s="36">
        <f t="shared" ca="1" si="32"/>
        <v>6.5259669999999992E-2</v>
      </c>
      <c r="AG85" s="36">
        <f t="shared" ca="1" si="32"/>
        <v>5.6381050000000002E-2</v>
      </c>
      <c r="AH85" s="36">
        <f t="shared" ca="1" si="32"/>
        <v>5.5496619999999997E-2</v>
      </c>
      <c r="AI85" s="26">
        <f t="shared" ca="1" si="31"/>
        <v>625.80100000000004</v>
      </c>
      <c r="AJ85" s="36">
        <f t="shared" ca="1" si="33"/>
        <v>3.9024219999999998E-2</v>
      </c>
      <c r="AK85" s="36">
        <f t="shared" ca="1" si="33"/>
        <v>4.0121500000000004E-2</v>
      </c>
      <c r="AL85" s="36">
        <f t="shared" ca="1" si="33"/>
        <v>4.5141479999999998E-2</v>
      </c>
      <c r="AM85" s="36">
        <f t="shared" ca="1" si="33"/>
        <v>4.8175410000000002E-2</v>
      </c>
      <c r="AN85" s="36">
        <f t="shared" ca="1" si="33"/>
        <v>3.6921000000000002E-2</v>
      </c>
      <c r="AO85" s="36">
        <f t="shared" ca="1" si="33"/>
        <v>3.923128E-2</v>
      </c>
      <c r="AP85" s="36">
        <f t="shared" ca="1" si="33"/>
        <v>4.005388E-2</v>
      </c>
      <c r="AQ85" s="36">
        <f t="shared" ca="1" si="33"/>
        <v>4.2044199999999997E-2</v>
      </c>
      <c r="AR85" s="36">
        <f t="shared" ca="1" si="33"/>
        <v>4.4342840000000001E-2</v>
      </c>
      <c r="AS85" s="36">
        <f t="shared" ca="1" si="33"/>
        <v>6.7158709999999996E-2</v>
      </c>
      <c r="AT85" s="36" t="e">
        <f t="shared" ca="1" si="28"/>
        <v>#N/A</v>
      </c>
      <c r="AU85" s="36" t="e">
        <f t="shared" ca="1" si="28"/>
        <v>#N/A</v>
      </c>
      <c r="AV85" s="36" t="e">
        <f t="shared" ca="1" si="28"/>
        <v>#N/A</v>
      </c>
      <c r="AW85" s="36" t="e">
        <f t="shared" ca="1" si="28"/>
        <v>#N/A</v>
      </c>
      <c r="AX85" s="25"/>
      <c r="AY85" s="25"/>
      <c r="AZ85" s="25"/>
      <c r="BA85" s="25"/>
      <c r="BB85" s="25"/>
      <c r="BC85" s="25"/>
      <c r="BD85" s="25"/>
      <c r="BE85" s="25"/>
      <c r="BF85" s="25"/>
      <c r="BG85" s="25"/>
      <c r="BH85" s="25"/>
      <c r="BI85" s="25"/>
    </row>
    <row r="86" spans="1:61" x14ac:dyDescent="0.35">
      <c r="A86" s="23">
        <v>38960</v>
      </c>
      <c r="B86" s="47">
        <v>5.1239999999999994E-2</v>
      </c>
      <c r="C86" s="47">
        <v>5.0349999999999999E-2</v>
      </c>
      <c r="D86" s="47">
        <v>5.1100000000000007E-2</v>
      </c>
      <c r="E86" s="36" t="e">
        <v>#N/A</v>
      </c>
      <c r="F86" s="36">
        <v>4.7754000000000005E-2</v>
      </c>
      <c r="G86" s="36">
        <v>4.7050000000000002E-2</v>
      </c>
      <c r="H86" s="36">
        <v>4.6887999999999999E-2</v>
      </c>
      <c r="I86" s="36">
        <f t="shared" si="29"/>
        <v>4.7628130768525345E-2</v>
      </c>
      <c r="J86" s="36">
        <f t="shared" si="30"/>
        <v>3.5010722657647042E-2</v>
      </c>
      <c r="K86" s="36">
        <v>4.7257999999999994E-2</v>
      </c>
      <c r="L86" s="36">
        <v>4.8768000000000006E-2</v>
      </c>
      <c r="M86" s="36">
        <v>4.7553140000000001E-2</v>
      </c>
      <c r="N86" s="36">
        <v>4.9167080000000002E-2</v>
      </c>
      <c r="O86" s="36">
        <v>6.3574799999999987E-3</v>
      </c>
      <c r="P86" s="36">
        <v>3.4381889999999998E-2</v>
      </c>
      <c r="Q86" s="36" t="e">
        <v>#N/A</v>
      </c>
      <c r="R86" s="36">
        <v>6.7565599999999948E-3</v>
      </c>
      <c r="S86" s="36">
        <f t="shared" ref="S86:AH95" ca="1" si="34">IFERROR(VLOOKUP($A86,INDIRECT("US!"&amp;S$3&amp;":"&amp;S$4),3,0)/100,NA())</f>
        <v>5.3128929999999998E-2</v>
      </c>
      <c r="T86" s="36">
        <f t="shared" ca="1" si="34"/>
        <v>5.397714E-2</v>
      </c>
      <c r="U86" s="36">
        <f t="shared" ca="1" si="34"/>
        <v>5.6550719999999999E-2</v>
      </c>
      <c r="V86" s="36">
        <f t="shared" ca="1" si="34"/>
        <v>6.0391959999999995E-2</v>
      </c>
      <c r="W86" s="36">
        <f t="shared" ca="1" si="34"/>
        <v>5.0496760000000002E-2</v>
      </c>
      <c r="X86" s="36">
        <f t="shared" ca="1" si="34"/>
        <v>5.2752130000000001E-2</v>
      </c>
      <c r="Y86" s="36">
        <f t="shared" ca="1" si="34"/>
        <v>5.606618E-2</v>
      </c>
      <c r="Z86" s="36">
        <f t="shared" ca="1" si="34"/>
        <v>5.5676319999999994E-2</v>
      </c>
      <c r="AA86" s="36">
        <f t="shared" ca="1" si="34"/>
        <v>5.5524560000000001E-2</v>
      </c>
      <c r="AB86" s="36">
        <f t="shared" ca="1" si="34"/>
        <v>8.3323699999999987E-2</v>
      </c>
      <c r="AC86" s="36">
        <f t="shared" ca="1" si="34"/>
        <v>8.3290120000000009E-2</v>
      </c>
      <c r="AD86" s="36">
        <f t="shared" ca="1" si="34"/>
        <v>8.354897E-2</v>
      </c>
      <c r="AE86" s="36">
        <f t="shared" ca="1" si="34"/>
        <v>5.5681919999999996E-2</v>
      </c>
      <c r="AF86" s="36">
        <f t="shared" ca="1" si="34"/>
        <v>6.2917360000000006E-2</v>
      </c>
      <c r="AG86" s="36">
        <f t="shared" ca="1" si="34"/>
        <v>5.4086540000000002E-2</v>
      </c>
      <c r="AH86" s="36">
        <f t="shared" ca="1" si="34"/>
        <v>5.3376970000000003E-2</v>
      </c>
      <c r="AI86" s="26">
        <f t="shared" ca="1" si="31"/>
        <v>628.56200000000001</v>
      </c>
      <c r="AJ86" s="36">
        <f t="shared" ref="AJ86:AS95" ca="1" si="35">IFERROR(VLOOKUP($A86,INDIRECT("EU!"&amp;AJ$3&amp;":"&amp;AJ$4),3,0)/100,NA())</f>
        <v>3.8292409999999999E-2</v>
      </c>
      <c r="AK86" s="36">
        <f t="shared" ca="1" si="35"/>
        <v>3.9206240000000003E-2</v>
      </c>
      <c r="AL86" s="36">
        <f t="shared" ca="1" si="35"/>
        <v>4.4421309999999999E-2</v>
      </c>
      <c r="AM86" s="36">
        <f t="shared" ca="1" si="35"/>
        <v>4.6944549999999995E-2</v>
      </c>
      <c r="AN86" s="36">
        <f t="shared" ca="1" si="35"/>
        <v>3.7141689999999998E-2</v>
      </c>
      <c r="AO86" s="36">
        <f t="shared" ca="1" si="35"/>
        <v>3.8425799999999996E-2</v>
      </c>
      <c r="AP86" s="36">
        <f t="shared" ca="1" si="35"/>
        <v>3.8902730000000003E-2</v>
      </c>
      <c r="AQ86" s="36">
        <f t="shared" ca="1" si="35"/>
        <v>4.0671650000000004E-2</v>
      </c>
      <c r="AR86" s="36">
        <f t="shared" ca="1" si="35"/>
        <v>4.2915049999999996E-2</v>
      </c>
      <c r="AS86" s="36">
        <f t="shared" ca="1" si="35"/>
        <v>6.3348139999999997E-2</v>
      </c>
      <c r="AT86" s="36" t="e">
        <f t="shared" ref="AT86:AW105" ca="1" si="36">IFERROR(VLOOKUP($A86,INDIRECT("EM!"&amp;AT$3&amp;":"&amp;AT$4),3,0)/100,NA())</f>
        <v>#N/A</v>
      </c>
      <c r="AU86" s="36" t="e">
        <f t="shared" ca="1" si="36"/>
        <v>#N/A</v>
      </c>
      <c r="AV86" s="36" t="e">
        <f t="shared" ca="1" si="36"/>
        <v>#N/A</v>
      </c>
      <c r="AW86" s="36" t="e">
        <f t="shared" ca="1" si="36"/>
        <v>#N/A</v>
      </c>
      <c r="AX86" s="25"/>
      <c r="AY86" s="25"/>
      <c r="AZ86" s="25"/>
      <c r="BA86" s="25"/>
      <c r="BB86" s="25"/>
      <c r="BC86" s="25"/>
      <c r="BD86" s="25"/>
      <c r="BE86" s="25"/>
      <c r="BF86" s="25"/>
      <c r="BG86" s="25"/>
      <c r="BH86" s="25"/>
      <c r="BI86" s="25"/>
    </row>
    <row r="87" spans="1:61" x14ac:dyDescent="0.35">
      <c r="A87" s="23">
        <v>38989</v>
      </c>
      <c r="B87" s="47">
        <v>4.5609999999999998E-2</v>
      </c>
      <c r="C87" s="47">
        <v>4.8770000000000001E-2</v>
      </c>
      <c r="D87" s="47">
        <v>5.0010000000000006E-2</v>
      </c>
      <c r="E87" s="36" t="e">
        <v>#N/A</v>
      </c>
      <c r="F87" s="36">
        <v>4.6829000000000003E-2</v>
      </c>
      <c r="G87" s="36">
        <v>4.6170000000000003E-2</v>
      </c>
      <c r="H87" s="36">
        <v>4.5776999999999998E-2</v>
      </c>
      <c r="I87" s="36">
        <f t="shared" si="29"/>
        <v>4.6775238101430805E-2</v>
      </c>
      <c r="J87" s="36">
        <f t="shared" si="30"/>
        <v>2.8881977058358377E-2</v>
      </c>
      <c r="K87" s="36">
        <v>4.6276000000000005E-2</v>
      </c>
      <c r="L87" s="36">
        <v>4.7618999999999995E-2</v>
      </c>
      <c r="M87" s="36">
        <v>4.6632819999999998E-2</v>
      </c>
      <c r="N87" s="36">
        <v>4.8006890000000003E-2</v>
      </c>
      <c r="O87" s="36">
        <v>6.4154199999999911E-3</v>
      </c>
      <c r="P87" s="36">
        <v>3.3152240000000006E-2</v>
      </c>
      <c r="Q87" s="36" t="e">
        <v>#N/A</v>
      </c>
      <c r="R87" s="36">
        <v>6.8033099999999999E-3</v>
      </c>
      <c r="S87" s="36">
        <f t="shared" ca="1" si="34"/>
        <v>5.2334519999999995E-2</v>
      </c>
      <c r="T87" s="36">
        <f t="shared" ca="1" si="34"/>
        <v>5.2939689999999998E-2</v>
      </c>
      <c r="U87" s="36">
        <f t="shared" ca="1" si="34"/>
        <v>5.5429760000000002E-2</v>
      </c>
      <c r="V87" s="36">
        <f t="shared" ca="1" si="34"/>
        <v>5.9402939999999994E-2</v>
      </c>
      <c r="W87" s="36">
        <f t="shared" ca="1" si="34"/>
        <v>4.9869649999999995E-2</v>
      </c>
      <c r="X87" s="36">
        <f t="shared" ca="1" si="34"/>
        <v>5.1838829999999995E-2</v>
      </c>
      <c r="Y87" s="36">
        <f t="shared" ca="1" si="34"/>
        <v>5.5186099999999995E-2</v>
      </c>
      <c r="Z87" s="36">
        <f t="shared" ca="1" si="34"/>
        <v>5.4934089999999998E-2</v>
      </c>
      <c r="AA87" s="36">
        <f t="shared" ca="1" si="34"/>
        <v>5.4422309999999995E-2</v>
      </c>
      <c r="AB87" s="36">
        <f t="shared" ca="1" si="34"/>
        <v>8.1653879999999998E-2</v>
      </c>
      <c r="AC87" s="36">
        <f t="shared" ca="1" si="34"/>
        <v>8.1726869999999993E-2</v>
      </c>
      <c r="AD87" s="36">
        <f t="shared" ca="1" si="34"/>
        <v>8.115913000000001E-2</v>
      </c>
      <c r="AE87" s="36">
        <f t="shared" ca="1" si="34"/>
        <v>5.4650329999999997E-2</v>
      </c>
      <c r="AF87" s="36">
        <f t="shared" ca="1" si="34"/>
        <v>6.1742720000000001E-2</v>
      </c>
      <c r="AG87" s="36">
        <f t="shared" ca="1" si="34"/>
        <v>5.3029010000000001E-2</v>
      </c>
      <c r="AH87" s="36">
        <f t="shared" ca="1" si="34"/>
        <v>5.2425289999999999E-2</v>
      </c>
      <c r="AI87" s="26">
        <f t="shared" ca="1" si="31"/>
        <v>628.56200000000001</v>
      </c>
      <c r="AJ87" s="36">
        <f t="shared" ca="1" si="35"/>
        <v>3.8387480000000002E-2</v>
      </c>
      <c r="AK87" s="36">
        <f t="shared" ca="1" si="35"/>
        <v>3.9258910000000001E-2</v>
      </c>
      <c r="AL87" s="36">
        <f t="shared" ca="1" si="35"/>
        <v>4.4616059999999999E-2</v>
      </c>
      <c r="AM87" s="36">
        <f t="shared" ca="1" si="35"/>
        <v>4.7142150000000001E-2</v>
      </c>
      <c r="AN87" s="36">
        <f t="shared" ca="1" si="35"/>
        <v>3.79187E-2</v>
      </c>
      <c r="AO87" s="36">
        <f t="shared" ca="1" si="35"/>
        <v>3.8759000000000002E-2</v>
      </c>
      <c r="AP87" s="36">
        <f t="shared" ca="1" si="35"/>
        <v>3.9058139999999998E-2</v>
      </c>
      <c r="AQ87" s="36">
        <f t="shared" ca="1" si="35"/>
        <v>4.0401629999999994E-2</v>
      </c>
      <c r="AR87" s="36">
        <f t="shared" ca="1" si="35"/>
        <v>4.2324140000000003E-2</v>
      </c>
      <c r="AS87" s="36">
        <f t="shared" ca="1" si="35"/>
        <v>6.4981129999999998E-2</v>
      </c>
      <c r="AT87" s="36" t="e">
        <f t="shared" ca="1" si="36"/>
        <v>#N/A</v>
      </c>
      <c r="AU87" s="36" t="e">
        <f t="shared" ca="1" si="36"/>
        <v>#N/A</v>
      </c>
      <c r="AV87" s="36" t="e">
        <f t="shared" ca="1" si="36"/>
        <v>#N/A</v>
      </c>
      <c r="AW87" s="36" t="e">
        <f t="shared" ca="1" si="36"/>
        <v>#N/A</v>
      </c>
      <c r="AX87" s="25"/>
      <c r="AY87" s="25"/>
      <c r="AZ87" s="25"/>
      <c r="BA87" s="25"/>
      <c r="BB87" s="25"/>
      <c r="BC87" s="25"/>
      <c r="BD87" s="25"/>
      <c r="BE87" s="25"/>
      <c r="BF87" s="25"/>
      <c r="BG87" s="25"/>
      <c r="BH87" s="25"/>
      <c r="BI87" s="25"/>
    </row>
    <row r="88" spans="1:61" x14ac:dyDescent="0.35">
      <c r="A88" s="23">
        <v>39021</v>
      </c>
      <c r="B88" s="47">
        <v>5.1719999999999995E-2</v>
      </c>
      <c r="C88" s="47">
        <v>5.0780000000000006E-2</v>
      </c>
      <c r="D88" s="47">
        <v>5.1100000000000007E-2</v>
      </c>
      <c r="E88" s="36" t="e">
        <v>#N/A</v>
      </c>
      <c r="F88" s="36">
        <v>4.6925999999999995E-2</v>
      </c>
      <c r="G88" s="36">
        <v>4.616E-2</v>
      </c>
      <c r="H88" s="36">
        <v>4.5614000000000002E-2</v>
      </c>
      <c r="I88" s="36">
        <f t="shared" si="29"/>
        <v>4.6348128813309852E-2</v>
      </c>
      <c r="J88" s="36">
        <f t="shared" si="30"/>
        <v>3.2798768311973703E-2</v>
      </c>
      <c r="K88" s="36">
        <v>4.5980999999999994E-2</v>
      </c>
      <c r="L88" s="36">
        <v>4.7153E-2</v>
      </c>
      <c r="M88" s="36">
        <v>4.6540270000000002E-2</v>
      </c>
      <c r="N88" s="36">
        <v>4.7689199999999994E-2</v>
      </c>
      <c r="O88" s="36">
        <v>6.2612700000000063E-3</v>
      </c>
      <c r="P88" s="36">
        <v>3.2440900000000002E-2</v>
      </c>
      <c r="Q88" s="36" t="e">
        <v>#N/A</v>
      </c>
      <c r="R88" s="36">
        <v>6.7974699999999999E-3</v>
      </c>
      <c r="S88" s="36">
        <f t="shared" ca="1" si="34"/>
        <v>5.1981330000000006E-2</v>
      </c>
      <c r="T88" s="36">
        <f t="shared" ca="1" si="34"/>
        <v>5.2633809999999996E-2</v>
      </c>
      <c r="U88" s="36">
        <f t="shared" ca="1" si="34"/>
        <v>5.4893400000000002E-2</v>
      </c>
      <c r="V88" s="36">
        <f t="shared" ca="1" si="34"/>
        <v>5.8814339999999993E-2</v>
      </c>
      <c r="W88" s="36">
        <f t="shared" ca="1" si="34"/>
        <v>4.9810280000000005E-2</v>
      </c>
      <c r="X88" s="36">
        <f t="shared" ca="1" si="34"/>
        <v>5.1782979999999999E-2</v>
      </c>
      <c r="Y88" s="36">
        <f t="shared" ca="1" si="34"/>
        <v>5.4630289999999998E-2</v>
      </c>
      <c r="Z88" s="36">
        <f t="shared" ca="1" si="34"/>
        <v>5.4344840000000005E-2</v>
      </c>
      <c r="AA88" s="36">
        <f t="shared" ca="1" si="34"/>
        <v>5.395047E-2</v>
      </c>
      <c r="AB88" s="36">
        <f t="shared" ca="1" si="34"/>
        <v>8.0160519999999999E-2</v>
      </c>
      <c r="AC88" s="36">
        <f t="shared" ca="1" si="34"/>
        <v>8.0164979999999997E-2</v>
      </c>
      <c r="AD88" s="36">
        <f t="shared" ca="1" si="34"/>
        <v>8.0130099999999996E-2</v>
      </c>
      <c r="AE88" s="36">
        <f t="shared" ca="1" si="34"/>
        <v>5.4242890000000002E-2</v>
      </c>
      <c r="AF88" s="36">
        <f t="shared" ca="1" si="34"/>
        <v>6.1030029999999999E-2</v>
      </c>
      <c r="AG88" s="36">
        <f t="shared" ca="1" si="34"/>
        <v>5.2706629999999997E-2</v>
      </c>
      <c r="AH88" s="36">
        <f t="shared" ca="1" si="34"/>
        <v>5.2290679999999999E-2</v>
      </c>
      <c r="AI88" s="26">
        <f t="shared" ca="1" si="31"/>
        <v>633.83500000000004</v>
      </c>
      <c r="AJ88" s="36">
        <f t="shared" ca="1" si="35"/>
        <v>3.8805360000000004E-2</v>
      </c>
      <c r="AK88" s="36">
        <f t="shared" ca="1" si="35"/>
        <v>3.9581019999999995E-2</v>
      </c>
      <c r="AL88" s="36">
        <f t="shared" ca="1" si="35"/>
        <v>4.4589730000000001E-2</v>
      </c>
      <c r="AM88" s="36">
        <f t="shared" ca="1" si="35"/>
        <v>4.7060389999999994E-2</v>
      </c>
      <c r="AN88" s="36">
        <f t="shared" ca="1" si="35"/>
        <v>3.8714800000000001E-2</v>
      </c>
      <c r="AO88" s="36">
        <f t="shared" ca="1" si="35"/>
        <v>3.936013E-2</v>
      </c>
      <c r="AP88" s="36">
        <f t="shared" ca="1" si="35"/>
        <v>3.9558960000000004E-2</v>
      </c>
      <c r="AQ88" s="36">
        <f t="shared" ca="1" si="35"/>
        <v>4.0511999999999999E-2</v>
      </c>
      <c r="AR88" s="36">
        <f t="shared" ca="1" si="35"/>
        <v>4.1951450000000001E-2</v>
      </c>
      <c r="AS88" s="36">
        <f t="shared" ca="1" si="35"/>
        <v>6.182323E-2</v>
      </c>
      <c r="AT88" s="36" t="e">
        <f t="shared" ca="1" si="36"/>
        <v>#N/A</v>
      </c>
      <c r="AU88" s="36" t="e">
        <f t="shared" ca="1" si="36"/>
        <v>#N/A</v>
      </c>
      <c r="AV88" s="36" t="e">
        <f t="shared" ca="1" si="36"/>
        <v>#N/A</v>
      </c>
      <c r="AW88" s="36" t="e">
        <f t="shared" ca="1" si="36"/>
        <v>#N/A</v>
      </c>
      <c r="AX88" s="25"/>
      <c r="AY88" s="25"/>
      <c r="AZ88" s="25"/>
      <c r="BA88" s="25"/>
      <c r="BB88" s="25"/>
      <c r="BC88" s="25"/>
      <c r="BD88" s="25"/>
      <c r="BE88" s="25"/>
      <c r="BF88" s="25"/>
      <c r="BG88" s="25"/>
      <c r="BH88" s="25"/>
      <c r="BI88" s="25"/>
    </row>
    <row r="89" spans="1:61" x14ac:dyDescent="0.35">
      <c r="A89" s="23">
        <v>39051</v>
      </c>
      <c r="B89" s="47">
        <v>5.2260000000000001E-2</v>
      </c>
      <c r="C89" s="47">
        <v>5.024E-2</v>
      </c>
      <c r="D89" s="47">
        <v>5.0880000000000002E-2</v>
      </c>
      <c r="E89" s="36" t="e">
        <v>#N/A</v>
      </c>
      <c r="F89" s="36">
        <v>4.6083999999999993E-2</v>
      </c>
      <c r="G89" s="36">
        <v>4.5069999999999999E-2</v>
      </c>
      <c r="H89" s="36">
        <v>4.4436000000000003E-2</v>
      </c>
      <c r="I89" s="36">
        <f t="shared" si="29"/>
        <v>4.4726020130481992E-2</v>
      </c>
      <c r="J89" s="36">
        <f t="shared" si="30"/>
        <v>3.1963371107060823E-2</v>
      </c>
      <c r="K89" s="36">
        <v>4.4581000000000003E-2</v>
      </c>
      <c r="L89" s="36">
        <v>4.5618999999999993E-2</v>
      </c>
      <c r="M89" s="36">
        <v>4.5359719999999999E-2</v>
      </c>
      <c r="N89" s="36">
        <v>4.6259379999999996E-2</v>
      </c>
      <c r="O89" s="36">
        <v>6.3700299999999987E-3</v>
      </c>
      <c r="P89" s="36">
        <v>3.3171800000000008E-2</v>
      </c>
      <c r="Q89" s="36" t="e">
        <v>#N/A</v>
      </c>
      <c r="R89" s="36">
        <v>7.0104100000000016E-3</v>
      </c>
      <c r="S89" s="36">
        <f t="shared" ca="1" si="34"/>
        <v>5.0502640000000001E-2</v>
      </c>
      <c r="T89" s="36">
        <f t="shared" ca="1" si="34"/>
        <v>5.1185600000000005E-2</v>
      </c>
      <c r="U89" s="36">
        <f t="shared" ca="1" si="34"/>
        <v>5.3352250000000004E-2</v>
      </c>
      <c r="V89" s="36">
        <f t="shared" ca="1" si="34"/>
        <v>5.7303970000000003E-2</v>
      </c>
      <c r="W89" s="36">
        <f t="shared" ca="1" si="34"/>
        <v>4.9286070000000001E-2</v>
      </c>
      <c r="X89" s="36">
        <f t="shared" ca="1" si="34"/>
        <v>5.0558509999999994E-2</v>
      </c>
      <c r="Y89" s="36">
        <f t="shared" ca="1" si="34"/>
        <v>5.348199E-2</v>
      </c>
      <c r="Z89" s="36">
        <f t="shared" ca="1" si="34"/>
        <v>5.149198E-2</v>
      </c>
      <c r="AA89" s="36">
        <f t="shared" ca="1" si="34"/>
        <v>5.2629409999999995E-2</v>
      </c>
      <c r="AB89" s="36">
        <f t="shared" ca="1" si="34"/>
        <v>7.8268669999999999E-2</v>
      </c>
      <c r="AC89" s="36">
        <f t="shared" ca="1" si="34"/>
        <v>7.8095059999999994E-2</v>
      </c>
      <c r="AD89" s="36">
        <f t="shared" ca="1" si="34"/>
        <v>7.9431180000000004E-2</v>
      </c>
      <c r="AE89" s="36">
        <f t="shared" ca="1" si="34"/>
        <v>5.267844E-2</v>
      </c>
      <c r="AF89" s="36">
        <f t="shared" ca="1" si="34"/>
        <v>5.93097E-2</v>
      </c>
      <c r="AG89" s="36">
        <f t="shared" ca="1" si="34"/>
        <v>5.1223989999999997E-2</v>
      </c>
      <c r="AH89" s="36">
        <f t="shared" ca="1" si="34"/>
        <v>5.0992129999999997E-2</v>
      </c>
      <c r="AI89" s="26">
        <f t="shared" ca="1" si="31"/>
        <v>636.56100000000004</v>
      </c>
      <c r="AJ89" s="36">
        <f t="shared" ca="1" si="35"/>
        <v>3.8556940000000005E-2</v>
      </c>
      <c r="AK89" s="36">
        <f t="shared" ca="1" si="35"/>
        <v>3.927427E-2</v>
      </c>
      <c r="AL89" s="36">
        <f t="shared" ca="1" si="35"/>
        <v>4.4223329999999998E-2</v>
      </c>
      <c r="AM89" s="36">
        <f t="shared" ca="1" si="35"/>
        <v>4.6659639999999995E-2</v>
      </c>
      <c r="AN89" s="36">
        <f t="shared" ca="1" si="35"/>
        <v>3.852481E-2</v>
      </c>
      <c r="AO89" s="36">
        <f t="shared" ca="1" si="35"/>
        <v>3.9040760000000001E-2</v>
      </c>
      <c r="AP89" s="36">
        <f t="shared" ca="1" si="35"/>
        <v>3.9170090000000005E-2</v>
      </c>
      <c r="AQ89" s="36">
        <f t="shared" ca="1" si="35"/>
        <v>4.0079079999999996E-2</v>
      </c>
      <c r="AR89" s="36">
        <f t="shared" ca="1" si="35"/>
        <v>4.179501E-2</v>
      </c>
      <c r="AS89" s="36">
        <f t="shared" ca="1" si="35"/>
        <v>6.1224109999999998E-2</v>
      </c>
      <c r="AT89" s="36" t="e">
        <f t="shared" ca="1" si="36"/>
        <v>#N/A</v>
      </c>
      <c r="AU89" s="36" t="e">
        <f t="shared" ca="1" si="36"/>
        <v>#N/A</v>
      </c>
      <c r="AV89" s="36" t="e">
        <f t="shared" ca="1" si="36"/>
        <v>#N/A</v>
      </c>
      <c r="AW89" s="36" t="e">
        <f t="shared" ca="1" si="36"/>
        <v>#N/A</v>
      </c>
      <c r="AX89" s="25"/>
      <c r="AY89" s="25"/>
      <c r="AZ89" s="25"/>
      <c r="BA89" s="25"/>
      <c r="BB89" s="25"/>
      <c r="BC89" s="25"/>
      <c r="BD89" s="25"/>
      <c r="BE89" s="25"/>
      <c r="BF89" s="25"/>
      <c r="BG89" s="25"/>
      <c r="BH89" s="25"/>
      <c r="BI89" s="25"/>
    </row>
    <row r="90" spans="1:61" x14ac:dyDescent="0.35">
      <c r="A90" s="23">
        <v>39080</v>
      </c>
      <c r="B90" s="47">
        <v>4.7240000000000004E-2</v>
      </c>
      <c r="C90" s="47">
        <v>5.0110000000000002E-2</v>
      </c>
      <c r="D90" s="47">
        <v>5.0849999999999999E-2</v>
      </c>
      <c r="E90" s="36" t="e">
        <v>#N/A</v>
      </c>
      <c r="F90" s="36">
        <v>4.8079999999999998E-2</v>
      </c>
      <c r="G90" s="36">
        <v>4.7320000000000001E-2</v>
      </c>
      <c r="H90" s="36">
        <v>4.6923000000000006E-2</v>
      </c>
      <c r="I90" s="36">
        <f t="shared" si="29"/>
        <v>4.7121009361719812E-2</v>
      </c>
      <c r="J90" s="36">
        <f t="shared" si="30"/>
        <v>2.9314177317076417E-2</v>
      </c>
      <c r="K90" s="36">
        <v>4.7022000000000001E-2</v>
      </c>
      <c r="L90" s="36">
        <v>4.8094999999999999E-2</v>
      </c>
      <c r="M90" s="36">
        <v>4.7685720000000001E-2</v>
      </c>
      <c r="N90" s="36">
        <v>4.8691999999999999E-2</v>
      </c>
      <c r="O90" s="36">
        <v>6.3363099999999978E-3</v>
      </c>
      <c r="P90" s="36">
        <v>2.9735490000000003E-2</v>
      </c>
      <c r="Q90" s="36" t="e">
        <v>#N/A</v>
      </c>
      <c r="R90" s="36">
        <v>6.9333099999999981E-3</v>
      </c>
      <c r="S90" s="36">
        <f t="shared" ca="1" si="34"/>
        <v>5.2588940000000001E-2</v>
      </c>
      <c r="T90" s="36">
        <f t="shared" ca="1" si="34"/>
        <v>5.330903E-2</v>
      </c>
      <c r="U90" s="36">
        <f t="shared" ca="1" si="34"/>
        <v>5.5622459999999999E-2</v>
      </c>
      <c r="V90" s="36">
        <f t="shared" ca="1" si="34"/>
        <v>5.9370580000000006E-2</v>
      </c>
      <c r="W90" s="36">
        <f t="shared" ca="1" si="34"/>
        <v>5.0715679999999999E-2</v>
      </c>
      <c r="X90" s="36">
        <f t="shared" ca="1" si="34"/>
        <v>5.2822310000000004E-2</v>
      </c>
      <c r="Y90" s="36">
        <f t="shared" ca="1" si="34"/>
        <v>5.4873470000000001E-2</v>
      </c>
      <c r="Z90" s="36">
        <f t="shared" ca="1" si="34"/>
        <v>5.4483050000000005E-2</v>
      </c>
      <c r="AA90" s="36">
        <f t="shared" ca="1" si="34"/>
        <v>5.5028309999999997E-2</v>
      </c>
      <c r="AB90" s="36">
        <f t="shared" ca="1" si="34"/>
        <v>7.7036279999999999E-2</v>
      </c>
      <c r="AC90" s="36">
        <f t="shared" ca="1" si="34"/>
        <v>7.6837870000000003E-2</v>
      </c>
      <c r="AD90" s="36">
        <f t="shared" ca="1" si="34"/>
        <v>7.8427490000000002E-2</v>
      </c>
      <c r="AE90" s="36">
        <f t="shared" ca="1" si="34"/>
        <v>5.4839010000000001E-2</v>
      </c>
      <c r="AF90" s="36">
        <f t="shared" ca="1" si="34"/>
        <v>6.1754420000000004E-2</v>
      </c>
      <c r="AG90" s="36">
        <f t="shared" ca="1" si="34"/>
        <v>5.3590840000000001E-2</v>
      </c>
      <c r="AH90" s="36">
        <f t="shared" ca="1" si="34"/>
        <v>5.3160789999999999E-2</v>
      </c>
      <c r="AI90" s="26">
        <f t="shared" ca="1" si="31"/>
        <v>636.56100000000004</v>
      </c>
      <c r="AJ90" s="36">
        <f t="shared" ca="1" si="35"/>
        <v>4.0851620000000005E-2</v>
      </c>
      <c r="AK90" s="36">
        <f t="shared" ca="1" si="35"/>
        <v>4.1630739999999999E-2</v>
      </c>
      <c r="AL90" s="36">
        <f t="shared" ca="1" si="35"/>
        <v>4.6147799999999996E-2</v>
      </c>
      <c r="AM90" s="36">
        <f t="shared" ca="1" si="35"/>
        <v>4.9059100000000001E-2</v>
      </c>
      <c r="AN90" s="36">
        <f t="shared" ca="1" si="35"/>
        <v>4.0627620000000003E-2</v>
      </c>
      <c r="AO90" s="36">
        <f t="shared" ca="1" si="35"/>
        <v>4.1336190000000002E-2</v>
      </c>
      <c r="AP90" s="36">
        <f t="shared" ca="1" si="35"/>
        <v>4.1746129999999999E-2</v>
      </c>
      <c r="AQ90" s="36">
        <f t="shared" ca="1" si="35"/>
        <v>4.2588309999999997E-2</v>
      </c>
      <c r="AR90" s="36">
        <f t="shared" ca="1" si="35"/>
        <v>4.3945280000000003E-2</v>
      </c>
      <c r="AS90" s="36">
        <f t="shared" ca="1" si="35"/>
        <v>6.1896630000000001E-2</v>
      </c>
      <c r="AT90" s="36" t="e">
        <f t="shared" ca="1" si="36"/>
        <v>#N/A</v>
      </c>
      <c r="AU90" s="36" t="e">
        <f t="shared" ca="1" si="36"/>
        <v>#N/A</v>
      </c>
      <c r="AV90" s="36" t="e">
        <f t="shared" ca="1" si="36"/>
        <v>#N/A</v>
      </c>
      <c r="AW90" s="36" t="e">
        <f t="shared" ca="1" si="36"/>
        <v>#N/A</v>
      </c>
      <c r="AX90" s="25"/>
      <c r="AY90" s="25"/>
      <c r="AZ90" s="25"/>
      <c r="BA90" s="25"/>
      <c r="BB90" s="25"/>
      <c r="BC90" s="25"/>
      <c r="BD90" s="25"/>
      <c r="BE90" s="25"/>
      <c r="BF90" s="25"/>
      <c r="BG90" s="25"/>
      <c r="BH90" s="25"/>
      <c r="BI90" s="25"/>
    </row>
    <row r="91" spans="1:61" x14ac:dyDescent="0.35">
      <c r="A91" s="23">
        <v>39113</v>
      </c>
      <c r="B91" s="47">
        <v>4.947E-2</v>
      </c>
      <c r="C91" s="47">
        <v>5.1079999999999993E-2</v>
      </c>
      <c r="D91" s="47">
        <v>5.142E-2</v>
      </c>
      <c r="E91" s="36" t="e">
        <v>#N/A</v>
      </c>
      <c r="F91" s="36">
        <v>4.9165E-2</v>
      </c>
      <c r="G91" s="36">
        <v>4.8499999999999995E-2</v>
      </c>
      <c r="H91" s="36">
        <v>4.7996999999999998E-2</v>
      </c>
      <c r="I91" s="36">
        <f t="shared" si="29"/>
        <v>4.8163006573491707E-2</v>
      </c>
      <c r="J91" s="36">
        <f t="shared" si="30"/>
        <v>2.9015542345178114E-2</v>
      </c>
      <c r="K91" s="36">
        <v>4.8079999999999998E-2</v>
      </c>
      <c r="L91" s="36">
        <v>4.9069000000000002E-2</v>
      </c>
      <c r="M91" s="36">
        <v>4.8828690000000001E-2</v>
      </c>
      <c r="N91" s="36">
        <v>4.9814310000000001E-2</v>
      </c>
      <c r="O91" s="36">
        <v>6.1547200000000024E-3</v>
      </c>
      <c r="P91" s="36">
        <v>2.8163090000000002E-2</v>
      </c>
      <c r="Q91" s="36" t="e">
        <v>#N/A</v>
      </c>
      <c r="R91" s="36">
        <v>6.9000300000000014E-3</v>
      </c>
      <c r="S91" s="36">
        <f t="shared" ca="1" si="34"/>
        <v>5.3703960000000002E-2</v>
      </c>
      <c r="T91" s="36">
        <f t="shared" ca="1" si="34"/>
        <v>5.4405919999999997E-2</v>
      </c>
      <c r="U91" s="36">
        <f t="shared" ca="1" si="34"/>
        <v>5.6592539999999997E-2</v>
      </c>
      <c r="V91" s="36">
        <f t="shared" ca="1" si="34"/>
        <v>6.0038150000000005E-2</v>
      </c>
      <c r="W91" s="36">
        <f t="shared" ca="1" si="34"/>
        <v>5.1789339999999996E-2</v>
      </c>
      <c r="X91" s="36">
        <f t="shared" ca="1" si="34"/>
        <v>5.3327869999999999E-2</v>
      </c>
      <c r="Y91" s="36">
        <f t="shared" ca="1" si="34"/>
        <v>5.6114069999999995E-2</v>
      </c>
      <c r="Z91" s="36">
        <f t="shared" ca="1" si="34"/>
        <v>5.5705190000000002E-2</v>
      </c>
      <c r="AA91" s="36">
        <f t="shared" ca="1" si="34"/>
        <v>5.5969030000000003E-2</v>
      </c>
      <c r="AB91" s="36">
        <f t="shared" ca="1" si="34"/>
        <v>7.6138810000000001E-2</v>
      </c>
      <c r="AC91" s="36">
        <f t="shared" ca="1" si="34"/>
        <v>7.5882240000000004E-2</v>
      </c>
      <c r="AD91" s="36">
        <f t="shared" ca="1" si="34"/>
        <v>7.7977400000000002E-2</v>
      </c>
      <c r="AE91" s="36">
        <f t="shared" ca="1" si="34"/>
        <v>5.5756259999999995E-2</v>
      </c>
      <c r="AF91" s="36">
        <f t="shared" ca="1" si="34"/>
        <v>6.2455870000000004E-2</v>
      </c>
      <c r="AG91" s="36">
        <f t="shared" ca="1" si="34"/>
        <v>5.511858E-2</v>
      </c>
      <c r="AH91" s="36">
        <f t="shared" ca="1" si="34"/>
        <v>5.4605189999999998E-2</v>
      </c>
      <c r="AI91" s="26">
        <f t="shared" ca="1" si="31"/>
        <v>641.99599999999998</v>
      </c>
      <c r="AJ91" s="36">
        <f t="shared" ca="1" si="35"/>
        <v>4.2314920000000006E-2</v>
      </c>
      <c r="AK91" s="36">
        <f t="shared" ca="1" si="35"/>
        <v>4.2852269999999998E-2</v>
      </c>
      <c r="AL91" s="36">
        <f t="shared" ca="1" si="35"/>
        <v>4.7155929999999999E-2</v>
      </c>
      <c r="AM91" s="36">
        <f t="shared" ca="1" si="35"/>
        <v>5.0408380000000003E-2</v>
      </c>
      <c r="AN91" s="36">
        <f t="shared" ca="1" si="35"/>
        <v>4.1715460000000003E-2</v>
      </c>
      <c r="AO91" s="36">
        <f t="shared" ca="1" si="35"/>
        <v>4.2637600000000005E-2</v>
      </c>
      <c r="AP91" s="36">
        <f t="shared" ca="1" si="35"/>
        <v>4.3159000000000003E-2</v>
      </c>
      <c r="AQ91" s="36">
        <f t="shared" ca="1" si="35"/>
        <v>4.4108059999999998E-2</v>
      </c>
      <c r="AR91" s="36">
        <f t="shared" ca="1" si="35"/>
        <v>4.550357E-2</v>
      </c>
      <c r="AS91" s="36">
        <f t="shared" ca="1" si="35"/>
        <v>6.0981529999999999E-2</v>
      </c>
      <c r="AT91" s="36" t="e">
        <f t="shared" ca="1" si="36"/>
        <v>#N/A</v>
      </c>
      <c r="AU91" s="36" t="e">
        <f t="shared" ca="1" si="36"/>
        <v>#N/A</v>
      </c>
      <c r="AV91" s="36" t="e">
        <f t="shared" ca="1" si="36"/>
        <v>#N/A</v>
      </c>
      <c r="AW91" s="36" t="e">
        <f t="shared" ca="1" si="36"/>
        <v>#N/A</v>
      </c>
      <c r="AX91" s="25"/>
      <c r="AY91" s="25"/>
      <c r="AZ91" s="25"/>
      <c r="BA91" s="25"/>
      <c r="BB91" s="25"/>
      <c r="BC91" s="25"/>
      <c r="BD91" s="25"/>
      <c r="BE91" s="25"/>
      <c r="BF91" s="25"/>
      <c r="BG91" s="25"/>
      <c r="BH91" s="25"/>
      <c r="BI91" s="25"/>
    </row>
    <row r="92" spans="1:61" x14ac:dyDescent="0.35">
      <c r="A92" s="23">
        <v>39141</v>
      </c>
      <c r="B92" s="47">
        <v>5.1810000000000002E-2</v>
      </c>
      <c r="C92" s="47">
        <v>5.1289999999999995E-2</v>
      </c>
      <c r="D92" s="47">
        <v>5.1139999999999998E-2</v>
      </c>
      <c r="E92" s="36" t="e">
        <v>#N/A</v>
      </c>
      <c r="F92" s="36">
        <v>4.6422999999999999E-2</v>
      </c>
      <c r="G92" s="36">
        <v>4.564E-2</v>
      </c>
      <c r="H92" s="36">
        <v>4.5191000000000002E-2</v>
      </c>
      <c r="I92" s="36">
        <f t="shared" si="29"/>
        <v>4.6123207766810115E-2</v>
      </c>
      <c r="J92" s="36">
        <f t="shared" si="30"/>
        <v>3.0942491027077468E-2</v>
      </c>
      <c r="K92" s="36">
        <v>4.5656999999999996E-2</v>
      </c>
      <c r="L92" s="36">
        <v>4.6806E-2</v>
      </c>
      <c r="M92" s="36">
        <v>4.595287E-2</v>
      </c>
      <c r="N92" s="36">
        <v>4.7339599999999996E-2</v>
      </c>
      <c r="O92" s="36">
        <v>6.2456099999999987E-3</v>
      </c>
      <c r="P92" s="36">
        <v>2.9542650000000004E-2</v>
      </c>
      <c r="Q92" s="36" t="e">
        <v>#N/A</v>
      </c>
      <c r="R92" s="36">
        <v>6.7792099999999939E-3</v>
      </c>
      <c r="S92" s="36">
        <f t="shared" ca="1" si="34"/>
        <v>5.150126E-2</v>
      </c>
      <c r="T92" s="36">
        <f t="shared" ca="1" si="34"/>
        <v>5.1961459999999994E-2</v>
      </c>
      <c r="U92" s="36">
        <f t="shared" ca="1" si="34"/>
        <v>5.4017530000000001E-2</v>
      </c>
      <c r="V92" s="36">
        <f t="shared" ca="1" si="34"/>
        <v>5.7372059999999996E-2</v>
      </c>
      <c r="W92" s="36">
        <f t="shared" ca="1" si="34"/>
        <v>4.8973030000000001E-2</v>
      </c>
      <c r="X92" s="36">
        <f t="shared" ca="1" si="34"/>
        <v>5.1919589999999995E-2</v>
      </c>
      <c r="Y92" s="36">
        <f t="shared" ca="1" si="34"/>
        <v>5.4314280000000006E-2</v>
      </c>
      <c r="Z92" s="36">
        <f t="shared" ca="1" si="34"/>
        <v>5.2551930000000004E-2</v>
      </c>
      <c r="AA92" s="36">
        <f t="shared" ca="1" si="34"/>
        <v>5.3585209999999994E-2</v>
      </c>
      <c r="AB92" s="36">
        <f t="shared" ca="1" si="34"/>
        <v>7.4484729999999999E-2</v>
      </c>
      <c r="AC92" s="36">
        <f t="shared" ca="1" si="34"/>
        <v>7.4146520000000007E-2</v>
      </c>
      <c r="AD92" s="36">
        <f t="shared" ca="1" si="34"/>
        <v>7.6882249999999999E-2</v>
      </c>
      <c r="AE92" s="36">
        <f t="shared" ca="1" si="34"/>
        <v>5.2974370000000007E-2</v>
      </c>
      <c r="AF92" s="36">
        <f t="shared" ca="1" si="34"/>
        <v>6.0071729999999997E-2</v>
      </c>
      <c r="AG92" s="36">
        <f t="shared" ca="1" si="34"/>
        <v>5.264692E-2</v>
      </c>
      <c r="AH92" s="36">
        <f t="shared" ca="1" si="34"/>
        <v>5.2203290000000006E-2</v>
      </c>
      <c r="AI92" s="26">
        <f t="shared" ca="1" si="31"/>
        <v>644.43200000000002</v>
      </c>
      <c r="AJ92" s="36">
        <f t="shared" ca="1" si="35"/>
        <v>4.1101109999999996E-2</v>
      </c>
      <c r="AK92" s="36">
        <f t="shared" ca="1" si="35"/>
        <v>4.1796720000000002E-2</v>
      </c>
      <c r="AL92" s="36">
        <f t="shared" ca="1" si="35"/>
        <v>4.6087009999999998E-2</v>
      </c>
      <c r="AM92" s="36">
        <f t="shared" ca="1" si="35"/>
        <v>4.8843860000000003E-2</v>
      </c>
      <c r="AN92" s="36">
        <f t="shared" ca="1" si="35"/>
        <v>4.0948609999999996E-2</v>
      </c>
      <c r="AO92" s="36">
        <f t="shared" ca="1" si="35"/>
        <v>4.1343100000000001E-2</v>
      </c>
      <c r="AP92" s="36">
        <f t="shared" ca="1" si="35"/>
        <v>4.187809E-2</v>
      </c>
      <c r="AQ92" s="36">
        <f t="shared" ca="1" si="35"/>
        <v>4.2727609999999999E-2</v>
      </c>
      <c r="AR92" s="36">
        <f t="shared" ca="1" si="35"/>
        <v>4.412203E-2</v>
      </c>
      <c r="AS92" s="36">
        <f t="shared" ca="1" si="35"/>
        <v>6.0623209999999997E-2</v>
      </c>
      <c r="AT92" s="36" t="e">
        <f t="shared" ca="1" si="36"/>
        <v>#N/A</v>
      </c>
      <c r="AU92" s="36" t="e">
        <f t="shared" ca="1" si="36"/>
        <v>#N/A</v>
      </c>
      <c r="AV92" s="36" t="e">
        <f t="shared" ca="1" si="36"/>
        <v>#N/A</v>
      </c>
      <c r="AW92" s="36" t="e">
        <f t="shared" ca="1" si="36"/>
        <v>#N/A</v>
      </c>
      <c r="AX92" s="25"/>
      <c r="AY92" s="25"/>
      <c r="AZ92" s="25"/>
      <c r="BA92" s="25"/>
      <c r="BB92" s="25"/>
      <c r="BC92" s="25"/>
      <c r="BD92" s="25"/>
      <c r="BE92" s="25"/>
      <c r="BF92" s="25"/>
      <c r="BG92" s="25"/>
      <c r="BH92" s="25"/>
      <c r="BI92" s="25"/>
    </row>
    <row r="93" spans="1:61" x14ac:dyDescent="0.35">
      <c r="A93" s="23">
        <v>39171</v>
      </c>
      <c r="B93" s="47">
        <v>5.0610000000000002E-2</v>
      </c>
      <c r="C93" s="47">
        <v>5.0330000000000007E-2</v>
      </c>
      <c r="D93" s="47">
        <v>5.0679999999999996E-2</v>
      </c>
      <c r="E93" s="36" t="e">
        <v>#N/A</v>
      </c>
      <c r="F93" s="36">
        <v>4.5744E-2</v>
      </c>
      <c r="G93" s="36">
        <v>4.5339999999999998E-2</v>
      </c>
      <c r="H93" s="36">
        <v>4.5316999999999996E-2</v>
      </c>
      <c r="I93" s="36">
        <f t="shared" si="29"/>
        <v>4.7570212910533316E-2</v>
      </c>
      <c r="J93" s="36">
        <f t="shared" si="30"/>
        <v>3.3925529197752269E-2</v>
      </c>
      <c r="K93" s="36">
        <v>4.6443000000000005E-2</v>
      </c>
      <c r="L93" s="36">
        <v>4.8432000000000003E-2</v>
      </c>
      <c r="M93" s="36">
        <v>4.6234369999999997E-2</v>
      </c>
      <c r="N93" s="36">
        <v>4.8711539999999998E-2</v>
      </c>
      <c r="O93" s="36">
        <v>6.6317900000000055E-3</v>
      </c>
      <c r="P93" s="36">
        <v>2.9998849999999994E-2</v>
      </c>
      <c r="Q93" s="36" t="e">
        <v>#N/A</v>
      </c>
      <c r="R93" s="36">
        <v>6.9113300000000003E-3</v>
      </c>
      <c r="S93" s="36">
        <f t="shared" ca="1" si="34"/>
        <v>5.2018700000000001E-2</v>
      </c>
      <c r="T93" s="36">
        <f t="shared" ca="1" si="34"/>
        <v>5.3124169999999998E-2</v>
      </c>
      <c r="U93" s="36">
        <f t="shared" ca="1" si="34"/>
        <v>5.5236770000000004E-2</v>
      </c>
      <c r="V93" s="36">
        <f t="shared" ca="1" si="34"/>
        <v>5.8675430000000001E-2</v>
      </c>
      <c r="W93" s="36">
        <f t="shared" ca="1" si="34"/>
        <v>4.938874E-2</v>
      </c>
      <c r="X93" s="36">
        <f t="shared" ca="1" si="34"/>
        <v>5.1725969999999996E-2</v>
      </c>
      <c r="Y93" s="36">
        <f t="shared" ca="1" si="34"/>
        <v>5.5009560000000006E-2</v>
      </c>
      <c r="Z93" s="36">
        <f t="shared" ca="1" si="34"/>
        <v>5.3973269999999997E-2</v>
      </c>
      <c r="AA93" s="36">
        <f t="shared" ca="1" si="34"/>
        <v>5.5343330000000003E-2</v>
      </c>
      <c r="AB93" s="36">
        <f t="shared" ca="1" si="34"/>
        <v>7.5883930000000002E-2</v>
      </c>
      <c r="AC93" s="36">
        <f t="shared" ca="1" si="34"/>
        <v>7.547392E-2</v>
      </c>
      <c r="AD93" s="36">
        <f t="shared" ca="1" si="34"/>
        <v>7.8710389999999991E-2</v>
      </c>
      <c r="AE93" s="36">
        <f t="shared" ca="1" si="34"/>
        <v>5.3965310000000002E-2</v>
      </c>
      <c r="AF93" s="36">
        <f t="shared" ca="1" si="34"/>
        <v>6.2187320000000004E-2</v>
      </c>
      <c r="AG93" s="36">
        <f t="shared" ca="1" si="34"/>
        <v>5.3051040000000001E-2</v>
      </c>
      <c r="AH93" s="36">
        <f t="shared" ca="1" si="34"/>
        <v>5.2540899999999995E-2</v>
      </c>
      <c r="AI93" s="26">
        <f t="shared" ca="1" si="31"/>
        <v>644.43200000000002</v>
      </c>
      <c r="AJ93" s="36">
        <f t="shared" ca="1" si="35"/>
        <v>4.2358750000000001E-2</v>
      </c>
      <c r="AK93" s="36">
        <f t="shared" ca="1" si="35"/>
        <v>4.3146060000000007E-2</v>
      </c>
      <c r="AL93" s="36">
        <f t="shared" ca="1" si="35"/>
        <v>4.7370370000000002E-2</v>
      </c>
      <c r="AM93" s="36">
        <f t="shared" ca="1" si="35"/>
        <v>5.0195999999999998E-2</v>
      </c>
      <c r="AN93" s="36">
        <f t="shared" ca="1" si="35"/>
        <v>4.2050700000000003E-2</v>
      </c>
      <c r="AO93" s="36">
        <f t="shared" ca="1" si="35"/>
        <v>4.2781209999999993E-2</v>
      </c>
      <c r="AP93" s="36">
        <f t="shared" ca="1" si="35"/>
        <v>4.2979120000000003E-2</v>
      </c>
      <c r="AQ93" s="36">
        <f t="shared" ca="1" si="35"/>
        <v>4.3928209999999995E-2</v>
      </c>
      <c r="AR93" s="36">
        <f t="shared" ca="1" si="35"/>
        <v>4.5640970000000003E-2</v>
      </c>
      <c r="AS93" s="36">
        <f t="shared" ca="1" si="35"/>
        <v>6.2230800000000003E-2</v>
      </c>
      <c r="AT93" s="36" t="e">
        <f t="shared" ca="1" si="36"/>
        <v>#N/A</v>
      </c>
      <c r="AU93" s="36" t="e">
        <f t="shared" ca="1" si="36"/>
        <v>#N/A</v>
      </c>
      <c r="AV93" s="36" t="e">
        <f t="shared" ca="1" si="36"/>
        <v>#N/A</v>
      </c>
      <c r="AW93" s="36" t="e">
        <f t="shared" ca="1" si="36"/>
        <v>#N/A</v>
      </c>
      <c r="AX93" s="25"/>
      <c r="AY93" s="25"/>
      <c r="AZ93" s="25"/>
      <c r="BA93" s="25"/>
      <c r="BB93" s="25"/>
      <c r="BC93" s="25"/>
      <c r="BD93" s="25"/>
      <c r="BE93" s="25"/>
      <c r="BF93" s="25"/>
      <c r="BG93" s="25"/>
      <c r="BH93" s="25"/>
      <c r="BI93" s="25"/>
    </row>
    <row r="94" spans="1:61" x14ac:dyDescent="0.35">
      <c r="A94" s="23">
        <v>39202</v>
      </c>
      <c r="B94" s="47">
        <v>4.7539999999999999E-2</v>
      </c>
      <c r="C94" s="47">
        <v>4.845E-2</v>
      </c>
      <c r="D94" s="47">
        <v>4.9930000000000002E-2</v>
      </c>
      <c r="E94" s="36" t="e">
        <v>#N/A</v>
      </c>
      <c r="F94" s="36">
        <v>4.5909999999999999E-2</v>
      </c>
      <c r="G94" s="36">
        <v>4.5279999999999994E-2</v>
      </c>
      <c r="H94" s="36">
        <v>4.5106E-2</v>
      </c>
      <c r="I94" s="36">
        <f t="shared" si="29"/>
        <v>4.7339191703042349E-2</v>
      </c>
      <c r="J94" s="36">
        <f t="shared" si="30"/>
        <v>3.0316299386258239E-2</v>
      </c>
      <c r="K94" s="36">
        <v>4.6222000000000006E-2</v>
      </c>
      <c r="L94" s="36">
        <v>4.8131000000000007E-2</v>
      </c>
      <c r="M94" s="36">
        <v>4.612554E-2</v>
      </c>
      <c r="N94" s="36">
        <v>4.8342580000000003E-2</v>
      </c>
      <c r="O94" s="36">
        <v>6.5145699999999973E-3</v>
      </c>
      <c r="P94" s="36">
        <v>2.9134879999999995E-2</v>
      </c>
      <c r="Q94" s="36" t="e">
        <v>#N/A</v>
      </c>
      <c r="R94" s="36">
        <v>6.7261499999999932E-3</v>
      </c>
      <c r="S94" s="36">
        <f t="shared" ca="1" si="34"/>
        <v>5.196083E-2</v>
      </c>
      <c r="T94" s="36">
        <f t="shared" ca="1" si="34"/>
        <v>5.2914860000000001E-2</v>
      </c>
      <c r="U94" s="36">
        <f t="shared" ca="1" si="34"/>
        <v>5.5106089999999996E-2</v>
      </c>
      <c r="V94" s="36">
        <f t="shared" ca="1" si="34"/>
        <v>5.8257760000000006E-2</v>
      </c>
      <c r="W94" s="36">
        <f t="shared" ca="1" si="34"/>
        <v>4.9509350000000001E-2</v>
      </c>
      <c r="X94" s="36">
        <f t="shared" ca="1" si="34"/>
        <v>5.15539E-2</v>
      </c>
      <c r="Y94" s="36">
        <f t="shared" ca="1" si="34"/>
        <v>5.4956950000000004E-2</v>
      </c>
      <c r="Z94" s="36">
        <f t="shared" ca="1" si="34"/>
        <v>5.3778579999999999E-2</v>
      </c>
      <c r="AA94" s="36">
        <f t="shared" ca="1" si="34"/>
        <v>5.485715E-2</v>
      </c>
      <c r="AB94" s="36">
        <f t="shared" ca="1" si="34"/>
        <v>7.4729610000000002E-2</v>
      </c>
      <c r="AC94" s="36">
        <f t="shared" ca="1" si="34"/>
        <v>7.4339729999999993E-2</v>
      </c>
      <c r="AD94" s="36">
        <f t="shared" ca="1" si="34"/>
        <v>7.7477459999999998E-2</v>
      </c>
      <c r="AE94" s="36">
        <f t="shared" ca="1" si="34"/>
        <v>5.3853970000000001E-2</v>
      </c>
      <c r="AF94" s="36">
        <f t="shared" ca="1" si="34"/>
        <v>6.1509000000000001E-2</v>
      </c>
      <c r="AG94" s="36">
        <f t="shared" ca="1" si="34"/>
        <v>5.3328610000000005E-2</v>
      </c>
      <c r="AH94" s="36">
        <f t="shared" ca="1" si="34"/>
        <v>5.294389E-2</v>
      </c>
      <c r="AI94" s="26">
        <f t="shared" ca="1" si="31"/>
        <v>650.19399999999996</v>
      </c>
      <c r="AJ94" s="36">
        <f t="shared" ca="1" si="35"/>
        <v>4.3294600000000003E-2</v>
      </c>
      <c r="AK94" s="36">
        <f t="shared" ca="1" si="35"/>
        <v>4.3968889999999997E-2</v>
      </c>
      <c r="AL94" s="36">
        <f t="shared" ca="1" si="35"/>
        <v>4.8272589999999997E-2</v>
      </c>
      <c r="AM94" s="36">
        <f t="shared" ca="1" si="35"/>
        <v>5.0817040000000001E-2</v>
      </c>
      <c r="AN94" s="36">
        <f t="shared" ca="1" si="35"/>
        <v>4.3028190000000001E-2</v>
      </c>
      <c r="AO94" s="36">
        <f t="shared" ca="1" si="35"/>
        <v>4.3772580000000005E-2</v>
      </c>
      <c r="AP94" s="36">
        <f t="shared" ca="1" si="35"/>
        <v>4.39347E-2</v>
      </c>
      <c r="AQ94" s="36">
        <f t="shared" ca="1" si="35"/>
        <v>4.4782740000000001E-2</v>
      </c>
      <c r="AR94" s="36">
        <f t="shared" ca="1" si="35"/>
        <v>4.6358180000000006E-2</v>
      </c>
      <c r="AS94" s="36">
        <f t="shared" ca="1" si="35"/>
        <v>6.1607180000000004E-2</v>
      </c>
      <c r="AT94" s="36" t="e">
        <f t="shared" ca="1" si="36"/>
        <v>#N/A</v>
      </c>
      <c r="AU94" s="36" t="e">
        <f t="shared" ca="1" si="36"/>
        <v>#N/A</v>
      </c>
      <c r="AV94" s="36" t="e">
        <f t="shared" ca="1" si="36"/>
        <v>#N/A</v>
      </c>
      <c r="AW94" s="36" t="e">
        <f t="shared" ca="1" si="36"/>
        <v>#N/A</v>
      </c>
      <c r="AX94" s="25"/>
      <c r="AY94" s="25"/>
      <c r="AZ94" s="25"/>
      <c r="BA94" s="25"/>
      <c r="BB94" s="25"/>
      <c r="BC94" s="25"/>
      <c r="BD94" s="25"/>
      <c r="BE94" s="25"/>
      <c r="BF94" s="25"/>
      <c r="BG94" s="25"/>
      <c r="BH94" s="25"/>
      <c r="BI94" s="25"/>
    </row>
    <row r="95" spans="1:61" x14ac:dyDescent="0.35">
      <c r="A95" s="23">
        <v>39233</v>
      </c>
      <c r="B95" s="47">
        <v>4.8440000000000004E-2</v>
      </c>
      <c r="C95" s="47">
        <v>4.7359999999999999E-2</v>
      </c>
      <c r="D95" s="47">
        <v>4.9530000000000005E-2</v>
      </c>
      <c r="E95" s="36" t="e">
        <v>#N/A</v>
      </c>
      <c r="F95" s="36">
        <v>4.9081E-2</v>
      </c>
      <c r="G95" s="36">
        <v>4.87E-2</v>
      </c>
      <c r="H95" s="36">
        <v>4.8460000000000003E-2</v>
      </c>
      <c r="I95" s="36">
        <f t="shared" si="29"/>
        <v>4.9298167446540475E-2</v>
      </c>
      <c r="J95" s="36">
        <f t="shared" si="30"/>
        <v>2.4684938367814491E-2</v>
      </c>
      <c r="K95" s="36">
        <v>4.8878999999999999E-2</v>
      </c>
      <c r="L95" s="36">
        <v>5.0098000000000004E-2</v>
      </c>
      <c r="M95" s="36">
        <v>4.907599E-2</v>
      </c>
      <c r="N95" s="36">
        <v>5.0637299999999996E-2</v>
      </c>
      <c r="O95" s="36">
        <v>6.4399899999999996E-3</v>
      </c>
      <c r="P95" s="36">
        <v>2.712784E-2</v>
      </c>
      <c r="Q95" s="36" t="e">
        <v>#N/A</v>
      </c>
      <c r="R95" s="36">
        <v>6.9792899999999922E-3</v>
      </c>
      <c r="S95" s="36">
        <f t="shared" ca="1" si="34"/>
        <v>5.4668099999999997E-2</v>
      </c>
      <c r="T95" s="36">
        <f t="shared" ca="1" si="34"/>
        <v>5.5778179999999997E-2</v>
      </c>
      <c r="U95" s="36">
        <f t="shared" ca="1" si="34"/>
        <v>5.7850890000000002E-2</v>
      </c>
      <c r="V95" s="36">
        <f t="shared" ca="1" si="34"/>
        <v>6.0797610000000002E-2</v>
      </c>
      <c r="W95" s="36">
        <f t="shared" ca="1" si="34"/>
        <v>5.2215160000000004E-2</v>
      </c>
      <c r="X95" s="36">
        <f t="shared" ca="1" si="34"/>
        <v>5.4508189999999998E-2</v>
      </c>
      <c r="Y95" s="36">
        <f t="shared" ca="1" si="34"/>
        <v>5.6983300000000001E-2</v>
      </c>
      <c r="Z95" s="36">
        <f t="shared" ca="1" si="34"/>
        <v>5.6884709999999998E-2</v>
      </c>
      <c r="AA95" s="36">
        <f t="shared" ca="1" si="34"/>
        <v>5.7077289999999996E-2</v>
      </c>
      <c r="AB95" s="36">
        <f t="shared" ca="1" si="34"/>
        <v>7.4768459999999995E-2</v>
      </c>
      <c r="AC95" s="36">
        <f t="shared" ca="1" si="34"/>
        <v>7.432546000000001E-2</v>
      </c>
      <c r="AD95" s="36">
        <f t="shared" ca="1" si="34"/>
        <v>7.7765139999999996E-2</v>
      </c>
      <c r="AE95" s="36">
        <f t="shared" ca="1" si="34"/>
        <v>5.6917410000000002E-2</v>
      </c>
      <c r="AF95" s="36">
        <f t="shared" ca="1" si="34"/>
        <v>6.3416159999999999E-2</v>
      </c>
      <c r="AG95" s="36">
        <f t="shared" ca="1" si="34"/>
        <v>5.6369860000000001E-2</v>
      </c>
      <c r="AH95" s="36">
        <f t="shared" ca="1" si="34"/>
        <v>5.5723729999999999E-2</v>
      </c>
      <c r="AI95" s="26">
        <f t="shared" ca="1" si="31"/>
        <v>653.06100000000004</v>
      </c>
      <c r="AJ95" s="36">
        <f t="shared" ca="1" si="35"/>
        <v>4.5754039999999996E-2</v>
      </c>
      <c r="AK95" s="36">
        <f t="shared" ca="1" si="35"/>
        <v>4.6517549999999998E-2</v>
      </c>
      <c r="AL95" s="36">
        <f t="shared" ca="1" si="35"/>
        <v>5.0392140000000002E-2</v>
      </c>
      <c r="AM95" s="36">
        <f t="shared" ca="1" si="35"/>
        <v>5.2721570000000002E-2</v>
      </c>
      <c r="AN95" s="36">
        <f t="shared" ca="1" si="35"/>
        <v>4.5429009999999999E-2</v>
      </c>
      <c r="AO95" s="36">
        <f t="shared" ca="1" si="35"/>
        <v>4.6478520000000002E-2</v>
      </c>
      <c r="AP95" s="36">
        <f t="shared" ca="1" si="35"/>
        <v>4.6483509999999999E-2</v>
      </c>
      <c r="AQ95" s="36">
        <f t="shared" ca="1" si="35"/>
        <v>4.7294590000000004E-2</v>
      </c>
      <c r="AR95" s="36">
        <f t="shared" ca="1" si="35"/>
        <v>4.8334809999999999E-2</v>
      </c>
      <c r="AS95" s="36">
        <f t="shared" ca="1" si="35"/>
        <v>6.19334E-2</v>
      </c>
      <c r="AT95" s="36" t="e">
        <f t="shared" ca="1" si="36"/>
        <v>#N/A</v>
      </c>
      <c r="AU95" s="36" t="e">
        <f t="shared" ca="1" si="36"/>
        <v>#N/A</v>
      </c>
      <c r="AV95" s="36" t="e">
        <f t="shared" ca="1" si="36"/>
        <v>#N/A</v>
      </c>
      <c r="AW95" s="36" t="e">
        <f t="shared" ca="1" si="36"/>
        <v>#N/A</v>
      </c>
      <c r="AX95" s="25"/>
      <c r="AY95" s="25"/>
      <c r="AZ95" s="25"/>
      <c r="BA95" s="25"/>
      <c r="BB95" s="25"/>
      <c r="BC95" s="25"/>
      <c r="BD95" s="25"/>
      <c r="BE95" s="25"/>
      <c r="BF95" s="25"/>
      <c r="BG95" s="25"/>
      <c r="BH95" s="25"/>
      <c r="BI95" s="25"/>
    </row>
    <row r="96" spans="1:61" x14ac:dyDescent="0.35">
      <c r="A96" s="23">
        <v>39262</v>
      </c>
      <c r="B96" s="47">
        <v>4.2350000000000006E-2</v>
      </c>
      <c r="C96" s="47">
        <v>4.8070000000000002E-2</v>
      </c>
      <c r="D96" s="47">
        <v>4.9400000000000006E-2</v>
      </c>
      <c r="E96" s="36" t="e">
        <v>#N/A</v>
      </c>
      <c r="F96" s="36">
        <v>4.8582E-2</v>
      </c>
      <c r="G96" s="36">
        <v>4.8849999999999998E-2</v>
      </c>
      <c r="H96" s="36">
        <v>4.9212999999999993E-2</v>
      </c>
      <c r="I96" s="36">
        <f t="shared" si="29"/>
        <v>5.1276013103154217E-2</v>
      </c>
      <c r="J96" s="36">
        <f t="shared" si="30"/>
        <v>2.5802283403876469E-2</v>
      </c>
      <c r="K96" s="36">
        <v>5.0243999999999997E-2</v>
      </c>
      <c r="L96" s="36">
        <v>5.1239E-2</v>
      </c>
      <c r="M96" s="36">
        <v>4.9374589999999996E-2</v>
      </c>
      <c r="N96" s="36">
        <v>5.1850519999999997E-2</v>
      </c>
      <c r="O96" s="36">
        <v>6.7418799999999987E-3</v>
      </c>
      <c r="P96" s="36">
        <v>3.0335340000000002E-2</v>
      </c>
      <c r="Q96" s="36" t="e">
        <v>#N/A</v>
      </c>
      <c r="R96" s="36">
        <v>7.3533999999999961E-3</v>
      </c>
      <c r="S96" s="36">
        <f t="shared" ref="S96:AH105" ca="1" si="37">IFERROR(VLOOKUP($A96,INDIRECT("US!"&amp;S$3&amp;":"&amp;S$4),3,0)/100,NA())</f>
        <v>5.5895530000000006E-2</v>
      </c>
      <c r="T96" s="36">
        <f t="shared" ca="1" si="37"/>
        <v>5.689673E-2</v>
      </c>
      <c r="U96" s="36">
        <f t="shared" ca="1" si="37"/>
        <v>5.9282550000000003E-2</v>
      </c>
      <c r="V96" s="36">
        <f t="shared" ca="1" si="37"/>
        <v>6.2476610000000002E-2</v>
      </c>
      <c r="W96" s="36">
        <f t="shared" ca="1" si="37"/>
        <v>5.2097790000000005E-2</v>
      </c>
      <c r="X96" s="36">
        <f t="shared" ca="1" si="37"/>
        <v>5.5437709999999994E-2</v>
      </c>
      <c r="Y96" s="36">
        <f t="shared" ca="1" si="37"/>
        <v>5.792216E-2</v>
      </c>
      <c r="Z96" s="36">
        <f t="shared" ca="1" si="37"/>
        <v>5.9098540000000005E-2</v>
      </c>
      <c r="AA96" s="36">
        <f t="shared" ca="1" si="37"/>
        <v>5.8592399999999996E-2</v>
      </c>
      <c r="AB96" s="36">
        <f t="shared" ca="1" si="37"/>
        <v>8.1044040000000012E-2</v>
      </c>
      <c r="AC96" s="36">
        <f t="shared" ca="1" si="37"/>
        <v>8.0884499999999998E-2</v>
      </c>
      <c r="AD96" s="36">
        <f t="shared" ca="1" si="37"/>
        <v>8.2185859999999999E-2</v>
      </c>
      <c r="AE96" s="36">
        <f t="shared" ca="1" si="37"/>
        <v>5.8305800000000005E-2</v>
      </c>
      <c r="AF96" s="36">
        <f t="shared" ca="1" si="37"/>
        <v>6.5144950000000007E-2</v>
      </c>
      <c r="AG96" s="36">
        <f t="shared" ca="1" si="37"/>
        <v>5.7950379999999996E-2</v>
      </c>
      <c r="AH96" s="36">
        <f t="shared" ca="1" si="37"/>
        <v>5.6757090000000003E-2</v>
      </c>
      <c r="AI96" s="26">
        <f t="shared" ca="1" si="31"/>
        <v>653.06100000000004</v>
      </c>
      <c r="AJ96" s="36">
        <f t="shared" ref="AJ96:AS105" ca="1" si="38">IFERROR(VLOOKUP($A96,INDIRECT("EU!"&amp;AJ$3&amp;":"&amp;AJ$4),3,0)/100,NA())</f>
        <v>4.723517E-2</v>
      </c>
      <c r="AK96" s="36">
        <f t="shared" ca="1" si="38"/>
        <v>4.8084949999999994E-2</v>
      </c>
      <c r="AL96" s="36">
        <f t="shared" ca="1" si="38"/>
        <v>5.2381339999999998E-2</v>
      </c>
      <c r="AM96" s="36">
        <f t="shared" ca="1" si="38"/>
        <v>5.4778670000000002E-2</v>
      </c>
      <c r="AN96" s="36">
        <f t="shared" ca="1" si="38"/>
        <v>4.6542640000000003E-2</v>
      </c>
      <c r="AO96" s="36">
        <f t="shared" ca="1" si="38"/>
        <v>4.793509E-2</v>
      </c>
      <c r="AP96" s="36">
        <f t="shared" ca="1" si="38"/>
        <v>4.8014799999999996E-2</v>
      </c>
      <c r="AQ96" s="36">
        <f t="shared" ca="1" si="38"/>
        <v>4.9273070000000002E-2</v>
      </c>
      <c r="AR96" s="36">
        <f t="shared" ca="1" si="38"/>
        <v>5.0305179999999998E-2</v>
      </c>
      <c r="AS96" s="36">
        <f t="shared" ca="1" si="38"/>
        <v>6.6999459999999997E-2</v>
      </c>
      <c r="AT96" s="36" t="e">
        <f t="shared" ca="1" si="36"/>
        <v>#N/A</v>
      </c>
      <c r="AU96" s="36" t="e">
        <f t="shared" ca="1" si="36"/>
        <v>#N/A</v>
      </c>
      <c r="AV96" s="36" t="e">
        <f t="shared" ca="1" si="36"/>
        <v>#N/A</v>
      </c>
      <c r="AW96" s="36" t="e">
        <f t="shared" ca="1" si="36"/>
        <v>#N/A</v>
      </c>
      <c r="AX96" s="25"/>
      <c r="AY96" s="25"/>
      <c r="AZ96" s="25"/>
      <c r="BA96" s="25"/>
      <c r="BB96" s="25"/>
      <c r="BC96" s="25"/>
      <c r="BD96" s="25"/>
      <c r="BE96" s="25"/>
      <c r="BF96" s="25"/>
      <c r="BG96" s="25"/>
      <c r="BH96" s="25"/>
      <c r="BI96" s="25"/>
    </row>
    <row r="97" spans="1:61" x14ac:dyDescent="0.35">
      <c r="A97" s="23">
        <v>39294</v>
      </c>
      <c r="B97" s="47">
        <v>4.9880000000000008E-2</v>
      </c>
      <c r="C97" s="47">
        <v>4.9459999999999997E-2</v>
      </c>
      <c r="D97" s="47">
        <v>4.9749999999999996E-2</v>
      </c>
      <c r="E97" s="36" t="e">
        <v>#N/A</v>
      </c>
      <c r="F97" s="36">
        <v>4.5174000000000006E-2</v>
      </c>
      <c r="G97" s="36">
        <v>4.5069999999999999E-2</v>
      </c>
      <c r="H97" s="36">
        <v>4.5614000000000002E-2</v>
      </c>
      <c r="I97" s="36">
        <f t="shared" si="29"/>
        <v>4.9165009787550451E-2</v>
      </c>
      <c r="J97" s="36">
        <f t="shared" si="30"/>
        <v>2.3626204791163508E-2</v>
      </c>
      <c r="K97" s="36">
        <v>4.7388000000000007E-2</v>
      </c>
      <c r="L97" s="36">
        <v>4.9019000000000007E-2</v>
      </c>
      <c r="M97" s="36">
        <v>4.6489099999999998E-2</v>
      </c>
      <c r="N97" s="36">
        <v>4.9724299999999999E-2</v>
      </c>
      <c r="O97" s="36">
        <v>8.0831300000000009E-3</v>
      </c>
      <c r="P97" s="36">
        <v>3.8063860000000005E-2</v>
      </c>
      <c r="Q97" s="36" t="e">
        <v>#N/A</v>
      </c>
      <c r="R97" s="36">
        <v>8.7884299999999929E-3</v>
      </c>
      <c r="S97" s="36">
        <f t="shared" ca="1" si="37"/>
        <v>5.466066E-2</v>
      </c>
      <c r="T97" s="36">
        <f t="shared" ca="1" si="37"/>
        <v>5.6699809999999996E-2</v>
      </c>
      <c r="U97" s="36">
        <f t="shared" ca="1" si="37"/>
        <v>5.8830980000000005E-2</v>
      </c>
      <c r="V97" s="36">
        <f t="shared" ca="1" si="37"/>
        <v>6.34049E-2</v>
      </c>
      <c r="W97" s="36">
        <f t="shared" ca="1" si="37"/>
        <v>5.0123049999999995E-2</v>
      </c>
      <c r="X97" s="36">
        <f t="shared" ca="1" si="37"/>
        <v>5.413652E-2</v>
      </c>
      <c r="Y97" s="36">
        <f t="shared" ca="1" si="37"/>
        <v>5.7071880000000005E-2</v>
      </c>
      <c r="Z97" s="36">
        <f t="shared" ca="1" si="37"/>
        <v>5.8789460000000002E-2</v>
      </c>
      <c r="AA97" s="36">
        <f t="shared" ca="1" si="37"/>
        <v>5.780743E-2</v>
      </c>
      <c r="AB97" s="36">
        <f t="shared" ca="1" si="37"/>
        <v>9.0766700000000006E-2</v>
      </c>
      <c r="AC97" s="36">
        <f t="shared" ca="1" si="37"/>
        <v>9.1164559999999992E-2</v>
      </c>
      <c r="AD97" s="36">
        <f t="shared" ca="1" si="37"/>
        <v>8.7788160000000004E-2</v>
      </c>
      <c r="AE97" s="36">
        <f t="shared" ca="1" si="37"/>
        <v>5.8365299999999995E-2</v>
      </c>
      <c r="AF97" s="36">
        <f t="shared" ca="1" si="37"/>
        <v>6.5764570000000008E-2</v>
      </c>
      <c r="AG97" s="36">
        <f t="shared" ca="1" si="37"/>
        <v>5.8151539999999995E-2</v>
      </c>
      <c r="AH97" s="36">
        <f t="shared" ca="1" si="37"/>
        <v>5.5840690000000005E-2</v>
      </c>
      <c r="AI97" s="26">
        <f t="shared" ca="1" si="31"/>
        <v>658.17600000000004</v>
      </c>
      <c r="AJ97" s="36">
        <f t="shared" ca="1" si="38"/>
        <v>4.5751E-2</v>
      </c>
      <c r="AK97" s="36">
        <f t="shared" ca="1" si="38"/>
        <v>4.7043639999999998E-2</v>
      </c>
      <c r="AL97" s="36">
        <f t="shared" ca="1" si="38"/>
        <v>5.1919729999999997E-2</v>
      </c>
      <c r="AM97" s="36">
        <f t="shared" ca="1" si="38"/>
        <v>5.521326E-2</v>
      </c>
      <c r="AN97" s="36">
        <f t="shared" ca="1" si="38"/>
        <v>4.5670559999999999E-2</v>
      </c>
      <c r="AO97" s="36">
        <f t="shared" ca="1" si="38"/>
        <v>4.6754579999999997E-2</v>
      </c>
      <c r="AP97" s="36">
        <f t="shared" ca="1" si="38"/>
        <v>4.6867900000000004E-2</v>
      </c>
      <c r="AQ97" s="36">
        <f t="shared" ca="1" si="38"/>
        <v>4.8162409999999996E-2</v>
      </c>
      <c r="AR97" s="36">
        <f t="shared" ca="1" si="38"/>
        <v>4.8755509999999995E-2</v>
      </c>
      <c r="AS97" s="36">
        <f t="shared" ca="1" si="38"/>
        <v>7.7585059999999997E-2</v>
      </c>
      <c r="AT97" s="36" t="e">
        <f t="shared" ca="1" si="36"/>
        <v>#N/A</v>
      </c>
      <c r="AU97" s="36" t="e">
        <f t="shared" ca="1" si="36"/>
        <v>#N/A</v>
      </c>
      <c r="AV97" s="36" t="e">
        <f t="shared" ca="1" si="36"/>
        <v>#N/A</v>
      </c>
      <c r="AW97" s="36" t="e">
        <f t="shared" ca="1" si="36"/>
        <v>#N/A</v>
      </c>
      <c r="AX97" s="25"/>
      <c r="AY97" s="25"/>
      <c r="AZ97" s="25"/>
      <c r="BA97" s="25"/>
      <c r="BB97" s="25"/>
      <c r="BC97" s="25"/>
      <c r="BD97" s="25"/>
      <c r="BE97" s="25"/>
      <c r="BF97" s="25"/>
      <c r="BG97" s="25"/>
      <c r="BH97" s="25"/>
      <c r="BI97" s="25"/>
    </row>
    <row r="98" spans="1:61" x14ac:dyDescent="0.35">
      <c r="A98" s="23">
        <v>39325</v>
      </c>
      <c r="B98" s="47">
        <v>4.1639999999999996E-2</v>
      </c>
      <c r="C98" s="47">
        <v>4.1110000000000001E-2</v>
      </c>
      <c r="D98" s="47">
        <v>4.2060000000000007E-2</v>
      </c>
      <c r="E98" s="36" t="e">
        <v>#N/A</v>
      </c>
      <c r="F98" s="36">
        <v>4.1319999999999996E-2</v>
      </c>
      <c r="G98" s="36">
        <v>4.1479999999999996E-2</v>
      </c>
      <c r="H98" s="36">
        <v>4.2442000000000001E-2</v>
      </c>
      <c r="I98" s="36">
        <f t="shared" si="29"/>
        <v>4.8149791800407238E-2</v>
      </c>
      <c r="J98" s="36">
        <f t="shared" si="30"/>
        <v>2.5159314301620439E-2</v>
      </c>
      <c r="K98" s="36">
        <v>4.5292000000000006E-2</v>
      </c>
      <c r="L98" s="36">
        <v>4.8224000000000003E-2</v>
      </c>
      <c r="M98" s="36">
        <v>4.2867450000000001E-2</v>
      </c>
      <c r="N98" s="36">
        <v>4.8351040000000005E-2</v>
      </c>
      <c r="O98" s="36">
        <v>8.6411600000000019E-3</v>
      </c>
      <c r="P98" s="36">
        <v>3.8733259999999999E-2</v>
      </c>
      <c r="Q98" s="36" t="e">
        <v>#N/A</v>
      </c>
      <c r="R98" s="36">
        <v>8.7682000000000038E-3</v>
      </c>
      <c r="S98" s="36">
        <f t="shared" ca="1" si="37"/>
        <v>5.2740470000000005E-2</v>
      </c>
      <c r="T98" s="36">
        <f t="shared" ca="1" si="37"/>
        <v>5.5940440000000001E-2</v>
      </c>
      <c r="U98" s="36">
        <f t="shared" ca="1" si="37"/>
        <v>5.8649989999999999E-2</v>
      </c>
      <c r="V98" s="36">
        <f t="shared" ca="1" si="37"/>
        <v>6.2092520000000005E-2</v>
      </c>
      <c r="W98" s="36">
        <f t="shared" ca="1" si="37"/>
        <v>4.7802879999999999E-2</v>
      </c>
      <c r="X98" s="36">
        <f t="shared" ca="1" si="37"/>
        <v>5.2463610000000001E-2</v>
      </c>
      <c r="Y98" s="36">
        <f t="shared" ca="1" si="37"/>
        <v>5.6167710000000003E-2</v>
      </c>
      <c r="Z98" s="36">
        <f t="shared" ca="1" si="37"/>
        <v>5.6883790000000004E-2</v>
      </c>
      <c r="AA98" s="36">
        <f t="shared" ca="1" si="37"/>
        <v>5.6992200000000007E-2</v>
      </c>
      <c r="AB98" s="36">
        <f t="shared" ca="1" si="37"/>
        <v>9.0772929999999988E-2</v>
      </c>
      <c r="AC98" s="36">
        <f t="shared" ca="1" si="37"/>
        <v>9.1255749999999997E-2</v>
      </c>
      <c r="AD98" s="36">
        <f t="shared" ca="1" si="37"/>
        <v>8.7084300000000003E-2</v>
      </c>
      <c r="AE98" s="36">
        <f t="shared" ca="1" si="37"/>
        <v>5.7477479999999997E-2</v>
      </c>
      <c r="AF98" s="36">
        <f t="shared" ca="1" si="37"/>
        <v>6.5294350000000001E-2</v>
      </c>
      <c r="AG98" s="36">
        <f t="shared" ca="1" si="37"/>
        <v>5.688468E-2</v>
      </c>
      <c r="AH98" s="36">
        <f t="shared" ca="1" si="37"/>
        <v>5.8702050000000006E-2</v>
      </c>
      <c r="AI98" s="26">
        <f t="shared" ca="1" si="31"/>
        <v>661.83799999999997</v>
      </c>
      <c r="AJ98" s="36">
        <f t="shared" ca="1" si="38"/>
        <v>4.4325219999999999E-2</v>
      </c>
      <c r="AK98" s="36">
        <f t="shared" ca="1" si="38"/>
        <v>4.5998379999999998E-2</v>
      </c>
      <c r="AL98" s="36">
        <f t="shared" ca="1" si="38"/>
        <v>5.1900579999999995E-2</v>
      </c>
      <c r="AM98" s="36">
        <f t="shared" ca="1" si="38"/>
        <v>5.4692020000000001E-2</v>
      </c>
      <c r="AN98" s="36">
        <f t="shared" ca="1" si="38"/>
        <v>4.4076560000000001E-2</v>
      </c>
      <c r="AO98" s="36">
        <f t="shared" ca="1" si="38"/>
        <v>4.5211249999999994E-2</v>
      </c>
      <c r="AP98" s="36">
        <f t="shared" ca="1" si="38"/>
        <v>4.5535149999999996E-2</v>
      </c>
      <c r="AQ98" s="36">
        <f t="shared" ca="1" si="38"/>
        <v>4.7286960000000003E-2</v>
      </c>
      <c r="AR98" s="36">
        <f t="shared" ca="1" si="38"/>
        <v>4.8426629999999998E-2</v>
      </c>
      <c r="AS98" s="36">
        <f t="shared" ca="1" si="38"/>
        <v>8.0807699999999996E-2</v>
      </c>
      <c r="AT98" s="36" t="e">
        <f t="shared" ca="1" si="36"/>
        <v>#N/A</v>
      </c>
      <c r="AU98" s="36" t="e">
        <f t="shared" ca="1" si="36"/>
        <v>#N/A</v>
      </c>
      <c r="AV98" s="36" t="e">
        <f t="shared" ca="1" si="36"/>
        <v>#N/A</v>
      </c>
      <c r="AW98" s="36" t="e">
        <f t="shared" ca="1" si="36"/>
        <v>#N/A</v>
      </c>
      <c r="AX98" s="25"/>
      <c r="AY98" s="25"/>
      <c r="AZ98" s="25"/>
      <c r="BA98" s="25"/>
      <c r="BB98" s="25"/>
      <c r="BC98" s="25"/>
      <c r="BD98" s="25"/>
      <c r="BE98" s="25"/>
      <c r="BF98" s="25"/>
      <c r="BG98" s="25"/>
      <c r="BH98" s="25"/>
      <c r="BI98" s="25"/>
    </row>
    <row r="99" spans="1:61" x14ac:dyDescent="0.35">
      <c r="A99" s="23">
        <v>39353</v>
      </c>
      <c r="B99" s="47">
        <v>3.3570000000000003E-2</v>
      </c>
      <c r="C99" s="47">
        <v>3.8010000000000002E-2</v>
      </c>
      <c r="D99" s="47">
        <v>4.0800000000000003E-2</v>
      </c>
      <c r="E99" s="36" t="e">
        <v>#N/A</v>
      </c>
      <c r="F99" s="36">
        <v>3.9834999999999995E-2</v>
      </c>
      <c r="G99" s="36">
        <v>4.0199999999999993E-2</v>
      </c>
      <c r="H99" s="36">
        <v>4.2430000000000002E-2</v>
      </c>
      <c r="I99" s="36">
        <f t="shared" si="29"/>
        <v>4.9311318961465123E-2</v>
      </c>
      <c r="J99" s="36">
        <f t="shared" si="30"/>
        <v>2.652107550310534E-2</v>
      </c>
      <c r="K99" s="36">
        <v>4.5865000000000003E-2</v>
      </c>
      <c r="L99" s="36">
        <v>4.836E-2</v>
      </c>
      <c r="M99" s="36">
        <v>4.1584820000000002E-2</v>
      </c>
      <c r="N99" s="36">
        <v>4.8454610000000002E-2</v>
      </c>
      <c r="O99" s="36">
        <v>8.4234000000000045E-3</v>
      </c>
      <c r="P99" s="36">
        <v>3.6197139999999996E-2</v>
      </c>
      <c r="Q99" s="36" t="e">
        <v>#N/A</v>
      </c>
      <c r="R99" s="36">
        <v>8.5180100000000064E-3</v>
      </c>
      <c r="S99" s="36">
        <f t="shared" ca="1" si="37"/>
        <v>5.1747979999999999E-2</v>
      </c>
      <c r="T99" s="36">
        <f t="shared" ca="1" si="37"/>
        <v>5.486999E-2</v>
      </c>
      <c r="U99" s="36">
        <f t="shared" ca="1" si="37"/>
        <v>5.795256E-2</v>
      </c>
      <c r="V99" s="36">
        <f t="shared" ca="1" si="37"/>
        <v>6.1880699999999997E-2</v>
      </c>
      <c r="W99" s="36">
        <f t="shared" ca="1" si="37"/>
        <v>4.5612389999999996E-2</v>
      </c>
      <c r="X99" s="36">
        <f t="shared" ca="1" si="37"/>
        <v>5.13727E-2</v>
      </c>
      <c r="Y99" s="36">
        <f t="shared" ca="1" si="37"/>
        <v>5.5194340000000001E-2</v>
      </c>
      <c r="Z99" s="36">
        <f t="shared" ca="1" si="37"/>
        <v>5.6519279999999998E-2</v>
      </c>
      <c r="AA99" s="36">
        <f t="shared" ca="1" si="37"/>
        <v>5.6878010000000007E-2</v>
      </c>
      <c r="AB99" s="36">
        <f t="shared" ca="1" si="37"/>
        <v>8.6375030000000005E-2</v>
      </c>
      <c r="AC99" s="36">
        <f t="shared" ca="1" si="37"/>
        <v>8.6618010000000009E-2</v>
      </c>
      <c r="AD99" s="36">
        <f t="shared" ca="1" si="37"/>
        <v>8.4651749999999998E-2</v>
      </c>
      <c r="AE99" s="36">
        <f t="shared" ca="1" si="37"/>
        <v>5.6825099999999996E-2</v>
      </c>
      <c r="AF99" s="36">
        <f t="shared" ca="1" si="37"/>
        <v>6.4841059999999992E-2</v>
      </c>
      <c r="AG99" s="36">
        <f t="shared" ca="1" si="37"/>
        <v>5.5378220000000006E-2</v>
      </c>
      <c r="AH99" s="36">
        <f t="shared" ca="1" si="37"/>
        <v>5.5911010000000004E-2</v>
      </c>
      <c r="AI99" s="26">
        <f t="shared" ca="1" si="31"/>
        <v>661.83799999999997</v>
      </c>
      <c r="AJ99" s="36">
        <f t="shared" ca="1" si="38"/>
        <v>4.4640100000000002E-2</v>
      </c>
      <c r="AK99" s="36">
        <f t="shared" ca="1" si="38"/>
        <v>4.6545459999999997E-2</v>
      </c>
      <c r="AL99" s="36">
        <f t="shared" ca="1" si="38"/>
        <v>5.2262329999999996E-2</v>
      </c>
      <c r="AM99" s="36">
        <f t="shared" ca="1" si="38"/>
        <v>5.5580920000000006E-2</v>
      </c>
      <c r="AN99" s="36">
        <f t="shared" ca="1" si="38"/>
        <v>4.4174970000000001E-2</v>
      </c>
      <c r="AO99" s="36">
        <f t="shared" ca="1" si="38"/>
        <v>4.5491190000000001E-2</v>
      </c>
      <c r="AP99" s="36">
        <f t="shared" ca="1" si="38"/>
        <v>4.6140639999999997E-2</v>
      </c>
      <c r="AQ99" s="36">
        <f t="shared" ca="1" si="38"/>
        <v>4.7868399999999998E-2</v>
      </c>
      <c r="AR99" s="36">
        <f t="shared" ca="1" si="38"/>
        <v>4.9074799999999995E-2</v>
      </c>
      <c r="AS99" s="36">
        <f t="shared" ca="1" si="38"/>
        <v>7.759402E-2</v>
      </c>
      <c r="AT99" s="36" t="e">
        <f t="shared" ca="1" si="36"/>
        <v>#N/A</v>
      </c>
      <c r="AU99" s="36" t="e">
        <f t="shared" ca="1" si="36"/>
        <v>#N/A</v>
      </c>
      <c r="AV99" s="36" t="e">
        <f t="shared" ca="1" si="36"/>
        <v>#N/A</v>
      </c>
      <c r="AW99" s="36" t="e">
        <f t="shared" ca="1" si="36"/>
        <v>#N/A</v>
      </c>
      <c r="AX99" s="25"/>
      <c r="AY99" s="25"/>
      <c r="AZ99" s="25"/>
      <c r="BA99" s="25"/>
      <c r="BB99" s="25"/>
      <c r="BC99" s="25"/>
      <c r="BD99" s="25"/>
      <c r="BE99" s="25"/>
      <c r="BF99" s="25"/>
      <c r="BG99" s="25"/>
      <c r="BH99" s="25"/>
      <c r="BI99" s="25"/>
    </row>
    <row r="100" spans="1:61" x14ac:dyDescent="0.35">
      <c r="A100" s="23">
        <v>39386</v>
      </c>
      <c r="B100" s="47">
        <v>3.8980000000000001E-2</v>
      </c>
      <c r="C100" s="47">
        <v>3.916E-2</v>
      </c>
      <c r="D100" s="47">
        <v>4.0709999999999996E-2</v>
      </c>
      <c r="E100" s="36" t="e">
        <v>#N/A</v>
      </c>
      <c r="F100" s="36">
        <v>3.9452000000000001E-2</v>
      </c>
      <c r="G100" s="36">
        <v>3.9220000000000005E-2</v>
      </c>
      <c r="H100" s="36">
        <v>4.1685999999999994E-2</v>
      </c>
      <c r="I100" s="36">
        <f t="shared" si="29"/>
        <v>4.7738767021924255E-2</v>
      </c>
      <c r="J100" s="36">
        <f t="shared" si="30"/>
        <v>2.6682185199158548E-2</v>
      </c>
      <c r="K100" s="36">
        <v>4.4707999999999998E-2</v>
      </c>
      <c r="L100" s="36">
        <v>4.7456999999999999E-2</v>
      </c>
      <c r="M100" s="36">
        <v>4.1011759999999994E-2</v>
      </c>
      <c r="N100" s="36">
        <v>4.7506550000000002E-2</v>
      </c>
      <c r="O100" s="36">
        <v>8.3777299999999999E-3</v>
      </c>
      <c r="P100" s="36">
        <v>3.8013470000000001E-2</v>
      </c>
      <c r="Q100" s="36" t="e">
        <v>#N/A</v>
      </c>
      <c r="R100" s="36">
        <v>8.4272800000000023E-3</v>
      </c>
      <c r="S100" s="36">
        <f t="shared" ca="1" si="37"/>
        <v>5.0872149999999998E-2</v>
      </c>
      <c r="T100" s="36">
        <f t="shared" ca="1" si="37"/>
        <v>5.4109129999999998E-2</v>
      </c>
      <c r="U100" s="36">
        <f t="shared" ca="1" si="37"/>
        <v>5.684144E-2</v>
      </c>
      <c r="V100" s="36">
        <f t="shared" ca="1" si="37"/>
        <v>6.0908329999999997E-2</v>
      </c>
      <c r="W100" s="36">
        <f t="shared" ca="1" si="37"/>
        <v>4.4811219999999999E-2</v>
      </c>
      <c r="X100" s="36">
        <f t="shared" ca="1" si="37"/>
        <v>5.0897280000000003E-2</v>
      </c>
      <c r="Y100" s="36">
        <f t="shared" ca="1" si="37"/>
        <v>5.477626E-2</v>
      </c>
      <c r="Z100" s="36">
        <f t="shared" ca="1" si="37"/>
        <v>5.5380000000000006E-2</v>
      </c>
      <c r="AA100" s="36">
        <f t="shared" ca="1" si="37"/>
        <v>5.5884280000000001E-2</v>
      </c>
      <c r="AB100" s="36">
        <f t="shared" ca="1" si="37"/>
        <v>8.7190650000000008E-2</v>
      </c>
      <c r="AC100" s="36">
        <f t="shared" ca="1" si="37"/>
        <v>8.7417380000000003E-2</v>
      </c>
      <c r="AD100" s="36">
        <f t="shared" ca="1" si="37"/>
        <v>8.5520020000000002E-2</v>
      </c>
      <c r="AE100" s="36">
        <f t="shared" ca="1" si="37"/>
        <v>5.5800470000000005E-2</v>
      </c>
      <c r="AF100" s="36">
        <f t="shared" ca="1" si="37"/>
        <v>6.3668519999999992E-2</v>
      </c>
      <c r="AG100" s="36">
        <f t="shared" ca="1" si="37"/>
        <v>5.5923100000000003E-2</v>
      </c>
      <c r="AH100" s="36">
        <f t="shared" ca="1" si="37"/>
        <v>5.5133080000000001E-2</v>
      </c>
      <c r="AI100" s="26">
        <f t="shared" ca="1" si="31"/>
        <v>666.33600000000001</v>
      </c>
      <c r="AJ100" s="36">
        <f t="shared" ca="1" si="38"/>
        <v>4.4328369999999999E-2</v>
      </c>
      <c r="AK100" s="36">
        <f t="shared" ca="1" si="38"/>
        <v>4.61067E-2</v>
      </c>
      <c r="AL100" s="36">
        <f t="shared" ca="1" si="38"/>
        <v>5.1942079999999995E-2</v>
      </c>
      <c r="AM100" s="36">
        <f t="shared" ca="1" si="38"/>
        <v>5.5277920000000001E-2</v>
      </c>
      <c r="AN100" s="36">
        <f t="shared" ca="1" si="38"/>
        <v>4.4393710000000003E-2</v>
      </c>
      <c r="AO100" s="36">
        <f t="shared" ca="1" si="38"/>
        <v>4.5354530000000004E-2</v>
      </c>
      <c r="AP100" s="36">
        <f t="shared" ca="1" si="38"/>
        <v>4.5780559999999998E-2</v>
      </c>
      <c r="AQ100" s="36">
        <f t="shared" ca="1" si="38"/>
        <v>4.7145689999999997E-2</v>
      </c>
      <c r="AR100" s="36">
        <f t="shared" ca="1" si="38"/>
        <v>4.8317880000000007E-2</v>
      </c>
      <c r="AS100" s="36">
        <f t="shared" ca="1" si="38"/>
        <v>7.8024300000000005E-2</v>
      </c>
      <c r="AT100" s="36" t="e">
        <f t="shared" ca="1" si="36"/>
        <v>#N/A</v>
      </c>
      <c r="AU100" s="36" t="e">
        <f t="shared" ca="1" si="36"/>
        <v>#N/A</v>
      </c>
      <c r="AV100" s="36" t="e">
        <f t="shared" ca="1" si="36"/>
        <v>#N/A</v>
      </c>
      <c r="AW100" s="36" t="e">
        <f t="shared" ca="1" si="36"/>
        <v>#N/A</v>
      </c>
      <c r="AX100" s="25"/>
      <c r="AY100" s="25"/>
      <c r="AZ100" s="25"/>
      <c r="BA100" s="25"/>
      <c r="BB100" s="25"/>
      <c r="BC100" s="25"/>
      <c r="BD100" s="25"/>
      <c r="BE100" s="25"/>
      <c r="BF100" s="25"/>
      <c r="BG100" s="25"/>
      <c r="BH100" s="25"/>
      <c r="BI100" s="25"/>
    </row>
    <row r="101" spans="1:61" x14ac:dyDescent="0.35">
      <c r="A101" s="23">
        <v>39416</v>
      </c>
      <c r="B101" s="47">
        <v>3.6639999999999999E-2</v>
      </c>
      <c r="C101" s="47">
        <v>3.15E-2</v>
      </c>
      <c r="D101" s="47">
        <v>3.3530000000000004E-2</v>
      </c>
      <c r="E101" s="36" t="e">
        <v>#N/A</v>
      </c>
      <c r="F101" s="36">
        <v>2.9946999999999998E-2</v>
      </c>
      <c r="G101" s="36" t="e">
        <v>#N/A</v>
      </c>
      <c r="H101" s="36">
        <v>3.3818000000000001E-2</v>
      </c>
      <c r="I101" s="36">
        <f t="shared" si="29"/>
        <v>4.4969913119137228E-2</v>
      </c>
      <c r="J101" s="36">
        <f t="shared" si="30"/>
        <v>2.6241108695349791E-2</v>
      </c>
      <c r="K101" s="36">
        <v>3.9378999999999997E-2</v>
      </c>
      <c r="L101" s="36">
        <v>4.3789999999999996E-2</v>
      </c>
      <c r="M101" s="36">
        <v>3.3534809999999998E-2</v>
      </c>
      <c r="N101" s="36">
        <v>4.363504E-2</v>
      </c>
      <c r="O101" s="36">
        <v>1.0445539999999996E-2</v>
      </c>
      <c r="P101" s="36">
        <v>4.4995450000000006E-2</v>
      </c>
      <c r="Q101" s="36" t="e">
        <v>#N/A</v>
      </c>
      <c r="R101" s="36">
        <v>1.0290580000000001E-2</v>
      </c>
      <c r="S101" s="36">
        <f t="shared" ca="1" si="37"/>
        <v>4.65799E-2</v>
      </c>
      <c r="T101" s="36">
        <f t="shared" ca="1" si="37"/>
        <v>5.1907249999999995E-2</v>
      </c>
      <c r="U101" s="36">
        <f t="shared" ca="1" si="37"/>
        <v>5.5669950000000003E-2</v>
      </c>
      <c r="V101" s="36">
        <f t="shared" ca="1" si="37"/>
        <v>6.0848729999999997E-2</v>
      </c>
      <c r="W101" s="36">
        <f t="shared" ca="1" si="37"/>
        <v>4.0069160000000006E-2</v>
      </c>
      <c r="X101" s="36">
        <f t="shared" ca="1" si="37"/>
        <v>4.8040670000000001E-2</v>
      </c>
      <c r="Y101" s="36">
        <f t="shared" ca="1" si="37"/>
        <v>5.1732139999999996E-2</v>
      </c>
      <c r="Z101" s="36">
        <f t="shared" ca="1" si="37"/>
        <v>5.1807290000000006E-2</v>
      </c>
      <c r="AA101" s="36">
        <f t="shared" ca="1" si="37"/>
        <v>5.4080579999999996E-2</v>
      </c>
      <c r="AB101" s="36">
        <f t="shared" ca="1" si="37"/>
        <v>9.4750849999999998E-2</v>
      </c>
      <c r="AC101" s="36">
        <f t="shared" ca="1" si="37"/>
        <v>9.548574E-2</v>
      </c>
      <c r="AD101" s="36">
        <f t="shared" ca="1" si="37"/>
        <v>8.8630490000000006E-2</v>
      </c>
      <c r="AE101" s="36">
        <f t="shared" ca="1" si="37"/>
        <v>5.4355330000000007E-2</v>
      </c>
      <c r="AF101" s="36">
        <f t="shared" ca="1" si="37"/>
        <v>6.4012310000000003E-2</v>
      </c>
      <c r="AG101" s="36">
        <f t="shared" ca="1" si="37"/>
        <v>5.4871730000000001E-2</v>
      </c>
      <c r="AH101" s="36">
        <f t="shared" ca="1" si="37"/>
        <v>5.6820709999999996E-2</v>
      </c>
      <c r="AI101" s="26">
        <f t="shared" ca="1" si="31"/>
        <v>669.45799999999997</v>
      </c>
      <c r="AJ101" s="36">
        <f t="shared" ca="1" si="38"/>
        <v>4.3079840000000001E-2</v>
      </c>
      <c r="AK101" s="36">
        <f t="shared" ca="1" si="38"/>
        <v>4.5618069999999997E-2</v>
      </c>
      <c r="AL101" s="36">
        <f t="shared" ca="1" si="38"/>
        <v>5.3057970000000003E-2</v>
      </c>
      <c r="AM101" s="36">
        <f t="shared" ca="1" si="38"/>
        <v>5.6638939999999999E-2</v>
      </c>
      <c r="AN101" s="36">
        <f t="shared" ca="1" si="38"/>
        <v>4.3095759999999997E-2</v>
      </c>
      <c r="AO101" s="36">
        <f t="shared" ca="1" si="38"/>
        <v>4.4119749999999999E-2</v>
      </c>
      <c r="AP101" s="36">
        <f t="shared" ca="1" si="38"/>
        <v>4.513441E-2</v>
      </c>
      <c r="AQ101" s="36">
        <f t="shared" ca="1" si="38"/>
        <v>4.6955070000000002E-2</v>
      </c>
      <c r="AR101" s="36">
        <f t="shared" ca="1" si="38"/>
        <v>4.8459960000000003E-2</v>
      </c>
      <c r="AS101" s="36">
        <f t="shared" ca="1" si="38"/>
        <v>8.8002759999999999E-2</v>
      </c>
      <c r="AT101" s="36" t="e">
        <f t="shared" ca="1" si="36"/>
        <v>#N/A</v>
      </c>
      <c r="AU101" s="36" t="e">
        <f t="shared" ca="1" si="36"/>
        <v>#N/A</v>
      </c>
      <c r="AV101" s="36" t="e">
        <f t="shared" ca="1" si="36"/>
        <v>#N/A</v>
      </c>
      <c r="AW101" s="36" t="e">
        <f t="shared" ca="1" si="36"/>
        <v>#N/A</v>
      </c>
      <c r="AX101" s="25"/>
      <c r="AY101" s="25"/>
      <c r="AZ101" s="25"/>
      <c r="BA101" s="25"/>
      <c r="BB101" s="25"/>
      <c r="BC101" s="25"/>
      <c r="BD101" s="25"/>
      <c r="BE101" s="25"/>
      <c r="BF101" s="25"/>
      <c r="BG101" s="25"/>
      <c r="BH101" s="25"/>
      <c r="BI101" s="25"/>
    </row>
    <row r="102" spans="1:61" x14ac:dyDescent="0.35">
      <c r="A102" s="23">
        <v>39447</v>
      </c>
      <c r="B102" s="47">
        <v>2.6120000000000001E-2</v>
      </c>
      <c r="C102" s="47">
        <v>3.2419999999999997E-2</v>
      </c>
      <c r="D102" s="47">
        <v>3.3939999999999998E-2</v>
      </c>
      <c r="E102" s="36" t="e">
        <v>#N/A</v>
      </c>
      <c r="F102" s="36">
        <v>3.0466000000000003E-2</v>
      </c>
      <c r="G102" s="36" t="e">
        <v>#N/A</v>
      </c>
      <c r="H102" s="36">
        <v>3.4397000000000004E-2</v>
      </c>
      <c r="I102" s="36">
        <f t="shared" si="29"/>
        <v>4.6099915046157403E-2</v>
      </c>
      <c r="J102" s="36">
        <f t="shared" si="30"/>
        <v>2.802525093697672E-2</v>
      </c>
      <c r="K102" s="36">
        <v>4.0232000000000004E-2</v>
      </c>
      <c r="L102" s="36">
        <v>4.4522000000000006E-2</v>
      </c>
      <c r="M102" s="36">
        <v>3.371184E-2</v>
      </c>
      <c r="N102" s="36">
        <v>4.4345499999999996E-2</v>
      </c>
      <c r="O102" s="36">
        <v>1.0453660000000004E-2</v>
      </c>
      <c r="P102" s="36">
        <v>4.529915000000001E-2</v>
      </c>
      <c r="Q102" s="36" t="e">
        <v>#N/A</v>
      </c>
      <c r="R102" s="36">
        <v>1.0277159999999994E-2</v>
      </c>
      <c r="S102" s="36">
        <f t="shared" ca="1" si="37"/>
        <v>4.6826879999999994E-2</v>
      </c>
      <c r="T102" s="36">
        <f t="shared" ca="1" si="37"/>
        <v>5.2249080000000003E-2</v>
      </c>
      <c r="U102" s="36">
        <f t="shared" ca="1" si="37"/>
        <v>5.7065299999999999E-2</v>
      </c>
      <c r="V102" s="36">
        <f t="shared" ca="1" si="37"/>
        <v>6.1848270000000004E-2</v>
      </c>
      <c r="W102" s="36">
        <f t="shared" ca="1" si="37"/>
        <v>3.9547659999999998E-2</v>
      </c>
      <c r="X102" s="36">
        <f t="shared" ca="1" si="37"/>
        <v>4.815647E-2</v>
      </c>
      <c r="Y102" s="36">
        <f t="shared" ca="1" si="37"/>
        <v>5.1382279999999995E-2</v>
      </c>
      <c r="Z102" s="36">
        <f t="shared" ca="1" si="37"/>
        <v>5.2867400000000002E-2</v>
      </c>
      <c r="AA102" s="36">
        <f t="shared" ca="1" si="37"/>
        <v>5.479916E-2</v>
      </c>
      <c r="AB102" s="36">
        <f t="shared" ca="1" si="37"/>
        <v>9.64029E-2</v>
      </c>
      <c r="AC102" s="36">
        <f t="shared" ca="1" si="37"/>
        <v>9.719469E-2</v>
      </c>
      <c r="AD102" s="36">
        <f t="shared" ca="1" si="37"/>
        <v>8.9644650000000006E-2</v>
      </c>
      <c r="AE102" s="36">
        <f t="shared" ca="1" si="37"/>
        <v>5.5452729999999999E-2</v>
      </c>
      <c r="AF102" s="36">
        <f t="shared" ca="1" si="37"/>
        <v>6.4556160000000001E-2</v>
      </c>
      <c r="AG102" s="36">
        <f t="shared" ca="1" si="37"/>
        <v>5.3595499999999997E-2</v>
      </c>
      <c r="AH102" s="36">
        <f t="shared" ca="1" si="37"/>
        <v>5.8049869999999996E-2</v>
      </c>
      <c r="AI102" s="26">
        <f t="shared" ca="1" si="31"/>
        <v>671.36099999999999</v>
      </c>
      <c r="AJ102" s="36">
        <f t="shared" ca="1" si="38"/>
        <v>4.3991969999999998E-2</v>
      </c>
      <c r="AK102" s="36">
        <f t="shared" ca="1" si="38"/>
        <v>4.6837700000000003E-2</v>
      </c>
      <c r="AL102" s="36">
        <f t="shared" ca="1" si="38"/>
        <v>5.4402109999999997E-2</v>
      </c>
      <c r="AM102" s="36">
        <f t="shared" ca="1" si="38"/>
        <v>5.8312530000000001E-2</v>
      </c>
      <c r="AN102" s="36">
        <f t="shared" ca="1" si="38"/>
        <v>4.4317380000000003E-2</v>
      </c>
      <c r="AO102" s="36">
        <f t="shared" ca="1" si="38"/>
        <v>4.5413579999999995E-2</v>
      </c>
      <c r="AP102" s="36">
        <f t="shared" ca="1" si="38"/>
        <v>4.6712819999999995E-2</v>
      </c>
      <c r="AQ102" s="36">
        <f t="shared" ca="1" si="38"/>
        <v>4.8369720000000005E-2</v>
      </c>
      <c r="AR102" s="36">
        <f t="shared" ca="1" si="38"/>
        <v>4.8616210000000007E-2</v>
      </c>
      <c r="AS102" s="36">
        <f t="shared" ca="1" si="38"/>
        <v>8.9243719999999999E-2</v>
      </c>
      <c r="AT102" s="36" t="e">
        <f t="shared" ca="1" si="36"/>
        <v>#N/A</v>
      </c>
      <c r="AU102" s="36" t="e">
        <f t="shared" ca="1" si="36"/>
        <v>#N/A</v>
      </c>
      <c r="AV102" s="36" t="e">
        <f t="shared" ca="1" si="36"/>
        <v>#N/A</v>
      </c>
      <c r="AW102" s="36" t="e">
        <f t="shared" ca="1" si="36"/>
        <v>#N/A</v>
      </c>
      <c r="AX102" s="25"/>
      <c r="AY102" s="25"/>
      <c r="AZ102" s="25"/>
      <c r="BA102" s="25"/>
      <c r="BB102" s="25"/>
      <c r="BC102" s="25"/>
      <c r="BD102" s="25"/>
      <c r="BE102" s="25"/>
      <c r="BF102" s="25"/>
      <c r="BG102" s="25"/>
      <c r="BH102" s="25"/>
      <c r="BI102" s="25"/>
    </row>
    <row r="103" spans="1:61" x14ac:dyDescent="0.35">
      <c r="A103" s="23">
        <v>39478</v>
      </c>
      <c r="B103" s="47">
        <v>1.583E-2</v>
      </c>
      <c r="C103" s="47">
        <v>1.9459999999999998E-2</v>
      </c>
      <c r="D103" s="47">
        <v>2.0590000000000001E-2</v>
      </c>
      <c r="E103" s="36" t="e">
        <v>#N/A</v>
      </c>
      <c r="F103" s="36">
        <v>2.0929000000000003E-2</v>
      </c>
      <c r="G103" s="36" t="e">
        <v>#N/A</v>
      </c>
      <c r="H103" s="36">
        <v>2.7604000000000004E-2</v>
      </c>
      <c r="I103" s="36">
        <f t="shared" si="29"/>
        <v>4.4325476312859768E-2</v>
      </c>
      <c r="J103" s="36">
        <f t="shared" si="30"/>
        <v>3.1037412246649909E-2</v>
      </c>
      <c r="K103" s="36">
        <v>3.5931000000000005E-2</v>
      </c>
      <c r="L103" s="36">
        <v>4.3225E-2</v>
      </c>
      <c r="M103" s="36">
        <v>2.644386E-2</v>
      </c>
      <c r="N103" s="36">
        <v>4.2092409999999997E-2</v>
      </c>
      <c r="O103" s="36">
        <v>1.1827789999999998E-2</v>
      </c>
      <c r="P103" s="36">
        <v>5.0356460000000006E-2</v>
      </c>
      <c r="Q103" s="36" t="e">
        <v>#N/A</v>
      </c>
      <c r="R103" s="36">
        <v>1.0695199999999995E-2</v>
      </c>
      <c r="S103" s="36">
        <f t="shared" ca="1" si="37"/>
        <v>4.1990529999999998E-2</v>
      </c>
      <c r="T103" s="36">
        <f t="shared" ca="1" si="37"/>
        <v>4.8052999999999998E-2</v>
      </c>
      <c r="U103" s="36">
        <f t="shared" ca="1" si="37"/>
        <v>5.4653739999999999E-2</v>
      </c>
      <c r="V103" s="36">
        <f t="shared" ca="1" si="37"/>
        <v>6.058649E-2</v>
      </c>
      <c r="W103" s="36">
        <f t="shared" ca="1" si="37"/>
        <v>3.2156950000000004E-2</v>
      </c>
      <c r="X103" s="36">
        <f t="shared" ca="1" si="37"/>
        <v>4.3471889999999999E-2</v>
      </c>
      <c r="Y103" s="36">
        <f t="shared" ca="1" si="37"/>
        <v>4.8775849999999996E-2</v>
      </c>
      <c r="Z103" s="36">
        <f t="shared" ca="1" si="37"/>
        <v>4.9761030000000005E-2</v>
      </c>
      <c r="AA103" s="36">
        <f t="shared" ca="1" si="37"/>
        <v>5.3920199999999995E-2</v>
      </c>
      <c r="AB103" s="36">
        <f t="shared" ca="1" si="37"/>
        <v>0.10044172</v>
      </c>
      <c r="AC103" s="36">
        <f t="shared" ca="1" si="37"/>
        <v>0.10136302000000001</v>
      </c>
      <c r="AD103" s="36">
        <f t="shared" ca="1" si="37"/>
        <v>9.2448870000000002E-2</v>
      </c>
      <c r="AE103" s="36">
        <f t="shared" ca="1" si="37"/>
        <v>5.1706779999999994E-2</v>
      </c>
      <c r="AF103" s="36">
        <f t="shared" ca="1" si="37"/>
        <v>6.5422099999999997E-2</v>
      </c>
      <c r="AG103" s="36">
        <f t="shared" ca="1" si="37"/>
        <v>5.6457E-2</v>
      </c>
      <c r="AH103" s="36">
        <f t="shared" ca="1" si="37"/>
        <v>5.5330789999999998E-2</v>
      </c>
      <c r="AI103" s="26">
        <f t="shared" ca="1" si="31"/>
        <v>674.73</v>
      </c>
      <c r="AJ103" s="36">
        <f t="shared" ca="1" si="38"/>
        <v>4.008892E-2</v>
      </c>
      <c r="AK103" s="36">
        <f t="shared" ca="1" si="38"/>
        <v>4.3033500000000002E-2</v>
      </c>
      <c r="AL103" s="36">
        <f t="shared" ca="1" si="38"/>
        <v>5.2374419999999998E-2</v>
      </c>
      <c r="AM103" s="36">
        <f t="shared" ca="1" si="38"/>
        <v>5.7739450000000005E-2</v>
      </c>
      <c r="AN103" s="36">
        <f t="shared" ca="1" si="38"/>
        <v>3.9286679999999997E-2</v>
      </c>
      <c r="AO103" s="36">
        <f t="shared" ca="1" si="38"/>
        <v>4.1020890000000004E-2</v>
      </c>
      <c r="AP103" s="36">
        <f t="shared" ca="1" si="38"/>
        <v>4.2783330000000001E-2</v>
      </c>
      <c r="AQ103" s="36">
        <f t="shared" ca="1" si="38"/>
        <v>4.5584360000000004E-2</v>
      </c>
      <c r="AR103" s="36">
        <f t="shared" ca="1" si="38"/>
        <v>4.7312180000000002E-2</v>
      </c>
      <c r="AS103" s="36">
        <f t="shared" ca="1" si="38"/>
        <v>0.10093078</v>
      </c>
      <c r="AT103" s="36" t="e">
        <f t="shared" ca="1" si="36"/>
        <v>#N/A</v>
      </c>
      <c r="AU103" s="36" t="e">
        <f t="shared" ca="1" si="36"/>
        <v>#N/A</v>
      </c>
      <c r="AV103" s="36" t="e">
        <f t="shared" ca="1" si="36"/>
        <v>#N/A</v>
      </c>
      <c r="AW103" s="36" t="e">
        <f t="shared" ca="1" si="36"/>
        <v>#N/A</v>
      </c>
      <c r="AX103" s="25"/>
      <c r="AY103" s="25"/>
      <c r="AZ103" s="25"/>
      <c r="BA103" s="25"/>
      <c r="BB103" s="25"/>
      <c r="BC103" s="25"/>
      <c r="BD103" s="25"/>
      <c r="BE103" s="25"/>
      <c r="BF103" s="25"/>
      <c r="BG103" s="25"/>
      <c r="BH103" s="25"/>
      <c r="BI103" s="25"/>
    </row>
    <row r="104" spans="1:61" x14ac:dyDescent="0.35">
      <c r="A104" s="23">
        <v>39507</v>
      </c>
      <c r="B104" s="47">
        <v>2.0819999999999998E-2</v>
      </c>
      <c r="C104" s="47">
        <v>1.8429999999999998E-2</v>
      </c>
      <c r="D104" s="47">
        <v>1.821E-2</v>
      </c>
      <c r="E104" s="36" t="e">
        <v>#N/A</v>
      </c>
      <c r="F104" s="36">
        <v>1.6157999999999999E-2</v>
      </c>
      <c r="G104" s="36" t="e">
        <v>#N/A</v>
      </c>
      <c r="H104" s="36">
        <v>2.4689000000000003E-2</v>
      </c>
      <c r="I104" s="36">
        <f t="shared" si="29"/>
        <v>4.5600614883149593E-2</v>
      </c>
      <c r="J104" s="36">
        <f t="shared" si="30"/>
        <v>3.0023250552792202E-2</v>
      </c>
      <c r="K104" s="36">
        <v>3.5091999999999998E-2</v>
      </c>
      <c r="L104" s="36">
        <v>4.4023000000000007E-2</v>
      </c>
      <c r="M104" s="36">
        <v>2.2634680000000001E-2</v>
      </c>
      <c r="N104" s="36">
        <v>4.1936090000000002E-2</v>
      </c>
      <c r="O104" s="36">
        <v>1.2492879999999998E-2</v>
      </c>
      <c r="P104" s="36">
        <v>5.3157539999999996E-2</v>
      </c>
      <c r="Q104" s="36" t="e">
        <v>#N/A</v>
      </c>
      <c r="R104" s="36">
        <v>1.0405969999999994E-2</v>
      </c>
      <c r="S104" s="36">
        <f t="shared" ca="1" si="37"/>
        <v>4.228403E-2</v>
      </c>
      <c r="T104" s="36">
        <f t="shared" ca="1" si="37"/>
        <v>4.7901879999999994E-2</v>
      </c>
      <c r="U104" s="36">
        <f t="shared" ca="1" si="37"/>
        <v>5.441029E-2</v>
      </c>
      <c r="V104" s="36">
        <f t="shared" ca="1" si="37"/>
        <v>6.1398029999999999E-2</v>
      </c>
      <c r="W104" s="36">
        <f t="shared" ca="1" si="37"/>
        <v>2.967067E-2</v>
      </c>
      <c r="X104" s="36">
        <f t="shared" ca="1" si="37"/>
        <v>4.1030469999999999E-2</v>
      </c>
      <c r="Y104" s="36">
        <f t="shared" ca="1" si="37"/>
        <v>4.9075279999999999E-2</v>
      </c>
      <c r="Z104" s="36">
        <f t="shared" ca="1" si="37"/>
        <v>5.2312159999999996E-2</v>
      </c>
      <c r="AA104" s="36">
        <f t="shared" ca="1" si="37"/>
        <v>5.442897E-2</v>
      </c>
      <c r="AB104" s="36">
        <f t="shared" ca="1" si="37"/>
        <v>0.10583263000000001</v>
      </c>
      <c r="AC104" s="36">
        <f t="shared" ca="1" si="37"/>
        <v>0.10701114</v>
      </c>
      <c r="AD104" s="36">
        <f t="shared" ca="1" si="37"/>
        <v>9.5093629999999998E-2</v>
      </c>
      <c r="AE104" s="36">
        <f t="shared" ca="1" si="37"/>
        <v>5.1183529999999998E-2</v>
      </c>
      <c r="AF104" s="36">
        <f t="shared" ca="1" si="37"/>
        <v>6.6611019999999993E-2</v>
      </c>
      <c r="AG104" s="36">
        <f t="shared" ca="1" si="37"/>
        <v>6.4887589999999995E-2</v>
      </c>
      <c r="AH104" s="36">
        <f t="shared" ca="1" si="37"/>
        <v>6.0037409999999999E-2</v>
      </c>
      <c r="AI104" s="26">
        <f t="shared" ca="1" si="31"/>
        <v>675.726</v>
      </c>
      <c r="AJ104" s="36">
        <f t="shared" ca="1" si="38"/>
        <v>3.9280160000000001E-2</v>
      </c>
      <c r="AK104" s="36">
        <f t="shared" ca="1" si="38"/>
        <v>4.2821749999999999E-2</v>
      </c>
      <c r="AL104" s="36">
        <f t="shared" ca="1" si="38"/>
        <v>5.3573120000000002E-2</v>
      </c>
      <c r="AM104" s="36">
        <f t="shared" ca="1" si="38"/>
        <v>5.989763E-2</v>
      </c>
      <c r="AN104" s="36">
        <f t="shared" ca="1" si="38"/>
        <v>3.8438739999999999E-2</v>
      </c>
      <c r="AO104" s="36">
        <f t="shared" ca="1" si="38"/>
        <v>4.0073009999999999E-2</v>
      </c>
      <c r="AP104" s="36">
        <f t="shared" ca="1" si="38"/>
        <v>4.2311029999999999E-2</v>
      </c>
      <c r="AQ104" s="36">
        <f t="shared" ca="1" si="38"/>
        <v>4.5762450000000003E-2</v>
      </c>
      <c r="AR104" s="36">
        <f t="shared" ca="1" si="38"/>
        <v>4.8031699999999997E-2</v>
      </c>
      <c r="AS104" s="36">
        <f t="shared" ca="1" si="38"/>
        <v>0.10664963999999999</v>
      </c>
      <c r="AT104" s="36" t="e">
        <f t="shared" ca="1" si="36"/>
        <v>#N/A</v>
      </c>
      <c r="AU104" s="36" t="e">
        <f t="shared" ca="1" si="36"/>
        <v>#N/A</v>
      </c>
      <c r="AV104" s="36" t="e">
        <f t="shared" ca="1" si="36"/>
        <v>#N/A</v>
      </c>
      <c r="AW104" s="36" t="e">
        <f t="shared" ca="1" si="36"/>
        <v>#N/A</v>
      </c>
      <c r="AX104" s="25"/>
      <c r="AY104" s="25"/>
      <c r="AZ104" s="25"/>
      <c r="BA104" s="25"/>
      <c r="BB104" s="25"/>
      <c r="BC104" s="25"/>
      <c r="BD104" s="25"/>
      <c r="BE104" s="25"/>
      <c r="BF104" s="25"/>
      <c r="BG104" s="25"/>
      <c r="BH104" s="25"/>
      <c r="BI104" s="25"/>
    </row>
    <row r="105" spans="1:61" x14ac:dyDescent="0.35">
      <c r="A105" s="23">
        <v>39538</v>
      </c>
      <c r="B105" s="47">
        <v>1.206E-2</v>
      </c>
      <c r="C105" s="47">
        <v>1.321E-2</v>
      </c>
      <c r="D105" s="47">
        <v>1.486E-2</v>
      </c>
      <c r="E105" s="36" t="e">
        <v>#N/A</v>
      </c>
      <c r="F105" s="36">
        <v>1.5824000000000001E-2</v>
      </c>
      <c r="G105" s="36" t="e">
        <v>#N/A</v>
      </c>
      <c r="H105" s="36">
        <v>2.4365000000000001E-2</v>
      </c>
      <c r="I105" s="36">
        <f t="shared" si="29"/>
        <v>4.391944005896331E-2</v>
      </c>
      <c r="J105" s="36">
        <f t="shared" si="30"/>
        <v>2.9446678756584577E-2</v>
      </c>
      <c r="K105" s="36">
        <v>3.4096000000000001E-2</v>
      </c>
      <c r="L105" s="36">
        <v>4.2916999999999997E-2</v>
      </c>
      <c r="M105" s="36">
        <v>2.1748980000000001E-2</v>
      </c>
      <c r="N105" s="36">
        <v>4.1553849999999996E-2</v>
      </c>
      <c r="O105" s="36">
        <v>1.3231859999999998E-2</v>
      </c>
      <c r="P105" s="36">
        <v>5.8042659999999989E-2</v>
      </c>
      <c r="Q105" s="36" t="e">
        <v>#N/A</v>
      </c>
      <c r="R105" s="36">
        <v>1.1868709999999998E-2</v>
      </c>
      <c r="S105" s="36">
        <f t="shared" ca="1" si="37"/>
        <v>4.1564520000000001E-2</v>
      </c>
      <c r="T105" s="36">
        <f t="shared" ca="1" si="37"/>
        <v>5.0660990000000003E-2</v>
      </c>
      <c r="U105" s="36">
        <f t="shared" ca="1" si="37"/>
        <v>5.8379269999999997E-2</v>
      </c>
      <c r="V105" s="36">
        <f t="shared" ca="1" si="37"/>
        <v>6.4620949999999996E-2</v>
      </c>
      <c r="W105" s="36">
        <f t="shared" ca="1" si="37"/>
        <v>3.0506190000000002E-2</v>
      </c>
      <c r="X105" s="36">
        <f t="shared" ca="1" si="37"/>
        <v>4.2637219999999997E-2</v>
      </c>
      <c r="Y105" s="36">
        <f t="shared" ca="1" si="37"/>
        <v>4.8560109999999997E-2</v>
      </c>
      <c r="Z105" s="36">
        <f t="shared" ca="1" si="37"/>
        <v>5.1473069999999996E-2</v>
      </c>
      <c r="AA105" s="36">
        <f t="shared" ca="1" si="37"/>
        <v>5.4785709999999994E-2</v>
      </c>
      <c r="AB105" s="36">
        <f t="shared" ca="1" si="37"/>
        <v>0.10863479999999999</v>
      </c>
      <c r="AC105" s="36">
        <f t="shared" ca="1" si="37"/>
        <v>0.10957538</v>
      </c>
      <c r="AD105" s="36">
        <f t="shared" ca="1" si="37"/>
        <v>9.9596509999999985E-2</v>
      </c>
      <c r="AE105" s="36">
        <f t="shared" ca="1" si="37"/>
        <v>5.561257E-2</v>
      </c>
      <c r="AF105" s="36">
        <f t="shared" ca="1" si="37"/>
        <v>6.8290279999999995E-2</v>
      </c>
      <c r="AG105" s="36">
        <f t="shared" ca="1" si="37"/>
        <v>6.1494229999999997E-2</v>
      </c>
      <c r="AH105" s="36">
        <f t="shared" ca="1" si="37"/>
        <v>6.323426E-2</v>
      </c>
      <c r="AI105" s="26">
        <f t="shared" ca="1" si="31"/>
        <v>677.28099999999995</v>
      </c>
      <c r="AJ105" s="36">
        <f t="shared" ca="1" si="38"/>
        <v>4.1132780000000001E-2</v>
      </c>
      <c r="AK105" s="36">
        <f t="shared" ca="1" si="38"/>
        <v>4.5615719999999998E-2</v>
      </c>
      <c r="AL105" s="36">
        <f t="shared" ca="1" si="38"/>
        <v>5.7106940000000002E-2</v>
      </c>
      <c r="AM105" s="36">
        <f t="shared" ca="1" si="38"/>
        <v>6.4318590000000009E-2</v>
      </c>
      <c r="AN105" s="36">
        <f t="shared" ca="1" si="38"/>
        <v>4.1946919999999999E-2</v>
      </c>
      <c r="AO105" s="36">
        <f t="shared" ca="1" si="38"/>
        <v>4.3238250000000006E-2</v>
      </c>
      <c r="AP105" s="36">
        <f t="shared" ca="1" si="38"/>
        <v>4.4851380000000003E-2</v>
      </c>
      <c r="AQ105" s="36">
        <f t="shared" ca="1" si="38"/>
        <v>4.7248119999999998E-2</v>
      </c>
      <c r="AR105" s="36">
        <f t="shared" ca="1" si="38"/>
        <v>4.9059650000000003E-2</v>
      </c>
      <c r="AS105" s="36">
        <f t="shared" ca="1" si="38"/>
        <v>0.11096147000000001</v>
      </c>
      <c r="AT105" s="36" t="e">
        <f t="shared" ca="1" si="36"/>
        <v>#N/A</v>
      </c>
      <c r="AU105" s="36" t="e">
        <f t="shared" ca="1" si="36"/>
        <v>#N/A</v>
      </c>
      <c r="AV105" s="36" t="e">
        <f t="shared" ca="1" si="36"/>
        <v>#N/A</v>
      </c>
      <c r="AW105" s="36" t="e">
        <f t="shared" ca="1" si="36"/>
        <v>#N/A</v>
      </c>
      <c r="AX105" s="25"/>
      <c r="AY105" s="25"/>
      <c r="AZ105" s="25"/>
      <c r="BA105" s="25"/>
      <c r="BB105" s="25"/>
      <c r="BC105" s="25"/>
      <c r="BD105" s="25"/>
      <c r="BE105" s="25"/>
      <c r="BF105" s="25"/>
      <c r="BG105" s="25"/>
      <c r="BH105" s="25"/>
      <c r="BI105" s="25"/>
    </row>
    <row r="106" spans="1:61" x14ac:dyDescent="0.35">
      <c r="A106" s="23">
        <v>39568</v>
      </c>
      <c r="B106" s="47">
        <v>1.0629999999999999E-2</v>
      </c>
      <c r="C106" s="47">
        <v>1.3819999999999999E-2</v>
      </c>
      <c r="D106" s="47">
        <v>1.6200000000000003E-2</v>
      </c>
      <c r="E106" s="36" t="e">
        <v>#N/A</v>
      </c>
      <c r="F106" s="36">
        <v>2.2536999999999998E-2</v>
      </c>
      <c r="G106" s="36" t="e">
        <v>#N/A</v>
      </c>
      <c r="H106" s="36">
        <v>3.0096999999999999E-2</v>
      </c>
      <c r="I106" s="36">
        <f t="shared" si="29"/>
        <v>4.451107404545418E-2</v>
      </c>
      <c r="J106" s="36">
        <f t="shared" si="30"/>
        <v>2.67724761502246E-2</v>
      </c>
      <c r="K106" s="36">
        <v>3.7279E-2</v>
      </c>
      <c r="L106" s="36">
        <v>4.4672000000000003E-2</v>
      </c>
      <c r="M106" s="36">
        <v>2.7426349999999999E-2</v>
      </c>
      <c r="N106" s="36">
        <v>4.3692970000000005E-2</v>
      </c>
      <c r="O106" s="36">
        <v>1.1830149999999991E-2</v>
      </c>
      <c r="P106" s="36">
        <v>5.1620039999999985E-2</v>
      </c>
      <c r="Q106" s="36" t="e">
        <v>#N/A</v>
      </c>
      <c r="R106" s="36">
        <v>1.0851119999999992E-2</v>
      </c>
      <c r="S106" s="36">
        <f t="shared" ref="S106:AH115" ca="1" si="39">IFERROR(VLOOKUP($A106,INDIRECT("US!"&amp;S$3&amp;":"&amp;S$4),3,0)/100,NA())</f>
        <v>4.391217E-2</v>
      </c>
      <c r="T106" s="36">
        <f t="shared" ca="1" si="39"/>
        <v>5.2103729999999994E-2</v>
      </c>
      <c r="U106" s="36">
        <f t="shared" ca="1" si="39"/>
        <v>5.829517E-2</v>
      </c>
      <c r="V106" s="36">
        <f t="shared" ca="1" si="39"/>
        <v>6.4159170000000001E-2</v>
      </c>
      <c r="W106" s="36">
        <f t="shared" ca="1" si="39"/>
        <v>3.3934810000000003E-2</v>
      </c>
      <c r="X106" s="36">
        <f t="shared" ca="1" si="39"/>
        <v>4.428762E-2</v>
      </c>
      <c r="Y106" s="36">
        <f t="shared" ca="1" si="39"/>
        <v>5.0327039999999997E-2</v>
      </c>
      <c r="Z106" s="36">
        <f t="shared" ca="1" si="39"/>
        <v>5.2707449999999996E-2</v>
      </c>
      <c r="AA106" s="36">
        <f t="shared" ca="1" si="39"/>
        <v>5.5523119999999995E-2</v>
      </c>
      <c r="AB106" s="36">
        <f t="shared" ca="1" si="39"/>
        <v>0.10024435999999999</v>
      </c>
      <c r="AC106" s="36">
        <f t="shared" ca="1" si="39"/>
        <v>0.10075194</v>
      </c>
      <c r="AD106" s="36">
        <f t="shared" ca="1" si="39"/>
        <v>9.531300999999999E-2</v>
      </c>
      <c r="AE106" s="36">
        <f t="shared" ca="1" si="39"/>
        <v>5.62444E-2</v>
      </c>
      <c r="AF106" s="36">
        <f t="shared" ca="1" si="39"/>
        <v>6.6834770000000002E-2</v>
      </c>
      <c r="AG106" s="36">
        <f t="shared" ca="1" si="39"/>
        <v>5.842137E-2</v>
      </c>
      <c r="AH106" s="36">
        <f t="shared" ca="1" si="39"/>
        <v>6.505727E-2</v>
      </c>
      <c r="AI106" s="26">
        <f t="shared" ca="1" si="31"/>
        <v>678.00800000000004</v>
      </c>
      <c r="AJ106" s="36">
        <f t="shared" ref="AJ106:AS115" ca="1" si="40">IFERROR(VLOOKUP($A106,INDIRECT("EU!"&amp;AJ$3&amp;":"&amp;AJ$4),3,0)/100,NA())</f>
        <v>4.3583090000000005E-2</v>
      </c>
      <c r="AK106" s="36">
        <f t="shared" ca="1" si="40"/>
        <v>4.7129190000000001E-2</v>
      </c>
      <c r="AL106" s="36">
        <f t="shared" ca="1" si="40"/>
        <v>5.7395019999999998E-2</v>
      </c>
      <c r="AM106" s="36">
        <f t="shared" ca="1" si="40"/>
        <v>6.4059840000000007E-2</v>
      </c>
      <c r="AN106" s="36">
        <f t="shared" ca="1" si="40"/>
        <v>4.4575769999999994E-2</v>
      </c>
      <c r="AO106" s="36">
        <f t="shared" ca="1" si="40"/>
        <v>4.5585100000000003E-2</v>
      </c>
      <c r="AP106" s="36">
        <f t="shared" ca="1" si="40"/>
        <v>4.6746860000000001E-2</v>
      </c>
      <c r="AQ106" s="36">
        <f t="shared" ca="1" si="40"/>
        <v>4.8847930000000005E-2</v>
      </c>
      <c r="AR106" s="36">
        <f t="shared" ca="1" si="40"/>
        <v>5.0001540000000004E-2</v>
      </c>
      <c r="AS106" s="36">
        <f t="shared" ca="1" si="40"/>
        <v>0.10401113000000001</v>
      </c>
      <c r="AT106" s="36" t="e">
        <f t="shared" ref="AT106:AW125" ca="1" si="41">IFERROR(VLOOKUP($A106,INDIRECT("EM!"&amp;AT$3&amp;":"&amp;AT$4),3,0)/100,NA())</f>
        <v>#N/A</v>
      </c>
      <c r="AU106" s="36" t="e">
        <f t="shared" ca="1" si="41"/>
        <v>#N/A</v>
      </c>
      <c r="AV106" s="36" t="e">
        <f t="shared" ca="1" si="41"/>
        <v>#N/A</v>
      </c>
      <c r="AW106" s="36" t="e">
        <f t="shared" ca="1" si="41"/>
        <v>#N/A</v>
      </c>
      <c r="AX106" s="25"/>
      <c r="AY106" s="25"/>
      <c r="AZ106" s="25"/>
      <c r="BA106" s="25"/>
      <c r="BB106" s="25"/>
      <c r="BC106" s="25"/>
      <c r="BD106" s="25"/>
      <c r="BE106" s="25"/>
      <c r="BF106" s="25"/>
      <c r="BG106" s="25"/>
      <c r="BH106" s="25"/>
      <c r="BI106" s="25"/>
    </row>
    <row r="107" spans="1:61" x14ac:dyDescent="0.35">
      <c r="A107" s="23">
        <v>39598</v>
      </c>
      <c r="B107" s="47">
        <v>1.9900000000000001E-2</v>
      </c>
      <c r="C107" s="47">
        <v>1.8839999999999999E-2</v>
      </c>
      <c r="D107" s="47">
        <v>2.0119999999999999E-2</v>
      </c>
      <c r="E107" s="36" t="e">
        <v>#N/A</v>
      </c>
      <c r="F107" s="36">
        <v>2.6410999999999997E-2</v>
      </c>
      <c r="G107" s="36" t="e">
        <v>#N/A</v>
      </c>
      <c r="H107" s="36">
        <v>3.4176999999999999E-2</v>
      </c>
      <c r="I107" s="36">
        <f t="shared" si="29"/>
        <v>4.7052829472131075E-2</v>
      </c>
      <c r="J107" s="36">
        <f t="shared" si="30"/>
        <v>3.2509078630774679E-2</v>
      </c>
      <c r="K107" s="36">
        <v>4.0594999999999999E-2</v>
      </c>
      <c r="L107" s="36">
        <v>4.7146999999999994E-2</v>
      </c>
      <c r="M107" s="36">
        <v>3.1124740000000001E-2</v>
      </c>
      <c r="N107" s="36">
        <v>4.6025450000000002E-2</v>
      </c>
      <c r="O107" s="36">
        <v>1.1805009999999998E-2</v>
      </c>
      <c r="P107" s="36">
        <v>5.0491090000000009E-2</v>
      </c>
      <c r="Q107" s="36" t="e">
        <v>#N/A</v>
      </c>
      <c r="R107" s="36">
        <v>1.0683460000000006E-2</v>
      </c>
      <c r="S107" s="36">
        <f t="shared" ca="1" si="39"/>
        <v>4.6595060000000001E-2</v>
      </c>
      <c r="T107" s="36">
        <f t="shared" ca="1" si="39"/>
        <v>5.4961270000000007E-2</v>
      </c>
      <c r="U107" s="36">
        <f t="shared" ca="1" si="39"/>
        <v>6.1136450000000002E-2</v>
      </c>
      <c r="V107" s="36">
        <f t="shared" ca="1" si="39"/>
        <v>6.4726300000000001E-2</v>
      </c>
      <c r="W107" s="36">
        <f t="shared" ca="1" si="39"/>
        <v>3.597322E-2</v>
      </c>
      <c r="X107" s="36">
        <f t="shared" ca="1" si="39"/>
        <v>4.6692910000000004E-2</v>
      </c>
      <c r="Y107" s="36">
        <f t="shared" ca="1" si="39"/>
        <v>5.2819969999999994E-2</v>
      </c>
      <c r="Z107" s="36">
        <f t="shared" ca="1" si="39"/>
        <v>5.5245369999999995E-2</v>
      </c>
      <c r="AA107" s="36">
        <f t="shared" ca="1" si="39"/>
        <v>5.783046E-2</v>
      </c>
      <c r="AB107" s="36">
        <f t="shared" ca="1" si="39"/>
        <v>0.1005649</v>
      </c>
      <c r="AC107" s="36">
        <f t="shared" ca="1" si="39"/>
        <v>0.10103603</v>
      </c>
      <c r="AD107" s="36">
        <f t="shared" ca="1" si="39"/>
        <v>9.6516540000000012E-2</v>
      </c>
      <c r="AE107" s="36">
        <f t="shared" ca="1" si="39"/>
        <v>5.8598939999999995E-2</v>
      </c>
      <c r="AF107" s="36">
        <f t="shared" ca="1" si="39"/>
        <v>6.8960880000000002E-2</v>
      </c>
      <c r="AG107" s="36">
        <f t="shared" ca="1" si="39"/>
        <v>5.7887660000000001E-2</v>
      </c>
      <c r="AH107" s="36">
        <f t="shared" ca="1" si="39"/>
        <v>6.4488339999999991E-2</v>
      </c>
      <c r="AI107" s="26">
        <f t="shared" ca="1" si="31"/>
        <v>678.00800000000004</v>
      </c>
      <c r="AJ107" s="36">
        <f t="shared" ca="1" si="40"/>
        <v>4.7047359999999996E-2</v>
      </c>
      <c r="AK107" s="36">
        <f t="shared" ca="1" si="40"/>
        <v>5.0544779999999997E-2</v>
      </c>
      <c r="AL107" s="36">
        <f t="shared" ca="1" si="40"/>
        <v>6.0620339999999995E-2</v>
      </c>
      <c r="AM107" s="36">
        <f t="shared" ca="1" si="40"/>
        <v>6.5586789999999992E-2</v>
      </c>
      <c r="AN107" s="36">
        <f t="shared" ca="1" si="40"/>
        <v>4.9094720000000001E-2</v>
      </c>
      <c r="AO107" s="36">
        <f t="shared" ca="1" si="40"/>
        <v>4.9631710000000002E-2</v>
      </c>
      <c r="AP107" s="36">
        <f t="shared" ca="1" si="40"/>
        <v>5.0028439999999993E-2</v>
      </c>
      <c r="AQ107" s="36">
        <f t="shared" ca="1" si="40"/>
        <v>5.1573840000000003E-2</v>
      </c>
      <c r="AR107" s="36">
        <f t="shared" ca="1" si="40"/>
        <v>5.1870430000000002E-2</v>
      </c>
      <c r="AS107" s="36">
        <f t="shared" ca="1" si="40"/>
        <v>0.10359973</v>
      </c>
      <c r="AT107" s="36" t="e">
        <f t="shared" ca="1" si="41"/>
        <v>#N/A</v>
      </c>
      <c r="AU107" s="36" t="e">
        <f t="shared" ca="1" si="41"/>
        <v>#N/A</v>
      </c>
      <c r="AV107" s="36" t="e">
        <f t="shared" ca="1" si="41"/>
        <v>#N/A</v>
      </c>
      <c r="AW107" s="36" t="e">
        <f t="shared" ca="1" si="41"/>
        <v>#N/A</v>
      </c>
      <c r="AX107" s="25"/>
      <c r="AY107" s="25"/>
      <c r="AZ107" s="25"/>
      <c r="BA107" s="25"/>
      <c r="BB107" s="25"/>
      <c r="BC107" s="25"/>
      <c r="BD107" s="25"/>
      <c r="BE107" s="25"/>
      <c r="BF107" s="25"/>
      <c r="BG107" s="25"/>
      <c r="BH107" s="25"/>
      <c r="BI107" s="25"/>
    </row>
    <row r="108" spans="1:61" x14ac:dyDescent="0.35">
      <c r="A108" s="23">
        <v>39629</v>
      </c>
      <c r="B108" s="47">
        <v>1.532E-2</v>
      </c>
      <c r="C108" s="47">
        <v>1.736E-2</v>
      </c>
      <c r="D108" s="47">
        <v>2.1569999999999999E-2</v>
      </c>
      <c r="E108" s="36">
        <v>2.334E-2</v>
      </c>
      <c r="F108" s="36">
        <v>2.6164E-2</v>
      </c>
      <c r="G108" s="36" t="e">
        <v>#N/A</v>
      </c>
      <c r="H108" s="36">
        <v>3.3271000000000002E-2</v>
      </c>
      <c r="I108" s="36">
        <f t="shared" si="29"/>
        <v>4.6148876819343432E-2</v>
      </c>
      <c r="J108" s="36">
        <f t="shared" si="30"/>
        <v>3.5886434125124822E-2</v>
      </c>
      <c r="K108" s="36">
        <v>3.9689999999999996E-2</v>
      </c>
      <c r="L108" s="36">
        <v>4.5239000000000001E-2</v>
      </c>
      <c r="M108" s="36">
        <v>3.0554039999999998E-2</v>
      </c>
      <c r="N108" s="36">
        <v>4.4872860000000001E-2</v>
      </c>
      <c r="O108" s="36">
        <v>1.2843549999999995E-2</v>
      </c>
      <c r="P108" s="36">
        <v>5.6816970000000008E-2</v>
      </c>
      <c r="Q108" s="36" t="e">
        <v>#N/A</v>
      </c>
      <c r="R108" s="36">
        <v>1.2477409999999994E-2</v>
      </c>
      <c r="S108" s="36">
        <f t="shared" ca="1" si="39"/>
        <v>4.7246509999999999E-2</v>
      </c>
      <c r="T108" s="36">
        <f t="shared" ca="1" si="39"/>
        <v>5.7713E-2</v>
      </c>
      <c r="U108" s="36">
        <f t="shared" ca="1" si="39"/>
        <v>6.3544939999999994E-2</v>
      </c>
      <c r="V108" s="36">
        <f t="shared" ca="1" si="39"/>
        <v>6.700776E-2</v>
      </c>
      <c r="W108" s="36">
        <f t="shared" ca="1" si="39"/>
        <v>3.6765640000000002E-2</v>
      </c>
      <c r="X108" s="36">
        <f t="shared" ca="1" si="39"/>
        <v>4.7381670000000001E-2</v>
      </c>
      <c r="Y108" s="36">
        <f t="shared" ca="1" si="39"/>
        <v>5.3071799999999995E-2</v>
      </c>
      <c r="Z108" s="36">
        <f t="shared" ca="1" si="39"/>
        <v>5.6799000000000002E-2</v>
      </c>
      <c r="AA108" s="36">
        <f t="shared" ca="1" si="39"/>
        <v>5.7716409999999996E-2</v>
      </c>
      <c r="AB108" s="36">
        <f t="shared" ca="1" si="39"/>
        <v>0.10886473000000001</v>
      </c>
      <c r="AC108" s="36">
        <f t="shared" ca="1" si="39"/>
        <v>0.10965109999999999</v>
      </c>
      <c r="AD108" s="36">
        <f t="shared" ca="1" si="39"/>
        <v>0.10168983000000001</v>
      </c>
      <c r="AE108" s="36">
        <f t="shared" ca="1" si="39"/>
        <v>6.1210239999999999E-2</v>
      </c>
      <c r="AF108" s="36">
        <f t="shared" ca="1" si="39"/>
        <v>6.9957390000000008E-2</v>
      </c>
      <c r="AG108" s="36">
        <f t="shared" ca="1" si="39"/>
        <v>6.3028529999999999E-2</v>
      </c>
      <c r="AH108" s="36">
        <f t="shared" ca="1" si="39"/>
        <v>6.5990350000000003E-2</v>
      </c>
      <c r="AI108" s="26">
        <f t="shared" ca="1" si="31"/>
        <v>679.39099999999996</v>
      </c>
      <c r="AJ108" s="36">
        <f t="shared" ca="1" si="40"/>
        <v>4.9702909999999996E-2</v>
      </c>
      <c r="AK108" s="36">
        <f t="shared" ca="1" si="40"/>
        <v>5.3989640000000005E-2</v>
      </c>
      <c r="AL108" s="36">
        <f t="shared" ca="1" si="40"/>
        <v>6.4156900000000003E-2</v>
      </c>
      <c r="AM108" s="36">
        <f t="shared" ca="1" si="40"/>
        <v>6.9182809999999997E-2</v>
      </c>
      <c r="AN108" s="36">
        <f t="shared" ca="1" si="40"/>
        <v>5.2547410000000003E-2</v>
      </c>
      <c r="AO108" s="36">
        <f t="shared" ca="1" si="40"/>
        <v>5.3389759999999994E-2</v>
      </c>
      <c r="AP108" s="36">
        <f t="shared" ca="1" si="40"/>
        <v>5.3830989999999995E-2</v>
      </c>
      <c r="AQ108" s="36">
        <f t="shared" ca="1" si="40"/>
        <v>5.4524169999999997E-2</v>
      </c>
      <c r="AR108" s="36">
        <f t="shared" ca="1" si="40"/>
        <v>5.3370249999999994E-2</v>
      </c>
      <c r="AS108" s="36">
        <f t="shared" ca="1" si="40"/>
        <v>0.11887489000000001</v>
      </c>
      <c r="AT108" s="36" t="e">
        <f t="shared" ca="1" si="41"/>
        <v>#N/A</v>
      </c>
      <c r="AU108" s="36" t="e">
        <f t="shared" ca="1" si="41"/>
        <v>#N/A</v>
      </c>
      <c r="AV108" s="36" t="e">
        <f t="shared" ca="1" si="41"/>
        <v>#N/A</v>
      </c>
      <c r="AW108" s="36" t="e">
        <f t="shared" ca="1" si="41"/>
        <v>#N/A</v>
      </c>
      <c r="AX108" s="25"/>
      <c r="AY108" s="25"/>
      <c r="AZ108" s="25"/>
      <c r="BA108" s="25"/>
      <c r="BB108" s="25"/>
      <c r="BC108" s="25"/>
      <c r="BD108" s="25"/>
      <c r="BE108" s="25"/>
      <c r="BF108" s="25"/>
      <c r="BG108" s="25"/>
      <c r="BH108" s="25"/>
      <c r="BI108" s="25"/>
    </row>
    <row r="109" spans="1:61" x14ac:dyDescent="0.35">
      <c r="A109" s="23">
        <v>39660</v>
      </c>
      <c r="B109" s="47">
        <v>1.5220000000000001E-2</v>
      </c>
      <c r="C109" s="47">
        <v>1.6650000000000002E-2</v>
      </c>
      <c r="D109" s="47">
        <v>1.8669999999999999E-2</v>
      </c>
      <c r="E109" s="36">
        <v>2.2629999999999997E-2</v>
      </c>
      <c r="F109" s="36">
        <v>2.5078999999999997E-2</v>
      </c>
      <c r="G109" s="36" t="e">
        <v>#N/A</v>
      </c>
      <c r="H109" s="36">
        <v>3.2350999999999998E-2</v>
      </c>
      <c r="I109" s="36">
        <f t="shared" si="29"/>
        <v>4.6621981713584004E-2</v>
      </c>
      <c r="J109" s="36">
        <f t="shared" si="30"/>
        <v>3.7883569292017416E-2</v>
      </c>
      <c r="K109" s="36">
        <v>3.9462000000000004E-2</v>
      </c>
      <c r="L109" s="36">
        <v>4.5727000000000004E-2</v>
      </c>
      <c r="M109" s="36">
        <v>2.9651689999999998E-2</v>
      </c>
      <c r="N109" s="36">
        <v>4.5217060000000003E-2</v>
      </c>
      <c r="O109" s="36">
        <v>1.3371999999999995E-2</v>
      </c>
      <c r="P109" s="36">
        <v>6.1246869999999995E-2</v>
      </c>
      <c r="Q109" s="36" t="e">
        <v>#N/A</v>
      </c>
      <c r="R109" s="36">
        <v>1.2862059999999995E-2</v>
      </c>
      <c r="S109" s="36">
        <f t="shared" ca="1" si="39"/>
        <v>4.772585E-2</v>
      </c>
      <c r="T109" s="36">
        <f t="shared" ca="1" si="39"/>
        <v>5.8833019999999993E-2</v>
      </c>
      <c r="U109" s="36">
        <f t="shared" ca="1" si="39"/>
        <v>6.6028429999999999E-2</v>
      </c>
      <c r="V109" s="36">
        <f t="shared" ca="1" si="39"/>
        <v>6.8582080000000004E-2</v>
      </c>
      <c r="W109" s="36">
        <f t="shared" ca="1" si="39"/>
        <v>3.6821119999999999E-2</v>
      </c>
      <c r="X109" s="36">
        <f t="shared" ca="1" si="39"/>
        <v>4.8090840000000003E-2</v>
      </c>
      <c r="Y109" s="36">
        <f t="shared" ca="1" si="39"/>
        <v>5.3526540000000004E-2</v>
      </c>
      <c r="Z109" s="36">
        <f t="shared" ca="1" si="39"/>
        <v>5.7910469999999999E-2</v>
      </c>
      <c r="AA109" s="36">
        <f t="shared" ca="1" si="39"/>
        <v>5.8589059999999998E-2</v>
      </c>
      <c r="AB109" s="36">
        <f t="shared" ca="1" si="39"/>
        <v>0.11433771999999999</v>
      </c>
      <c r="AC109" s="36">
        <f t="shared" ca="1" si="39"/>
        <v>0.11514561000000001</v>
      </c>
      <c r="AD109" s="36">
        <f t="shared" ca="1" si="39"/>
        <v>0.10646393</v>
      </c>
      <c r="AE109" s="36">
        <f t="shared" ca="1" si="39"/>
        <v>6.3122960000000006E-2</v>
      </c>
      <c r="AF109" s="36">
        <f t="shared" ca="1" si="39"/>
        <v>7.1939370000000002E-2</v>
      </c>
      <c r="AG109" s="36">
        <f t="shared" ca="1" si="39"/>
        <v>6.4871079999999998E-2</v>
      </c>
      <c r="AH109" s="36">
        <f t="shared" ca="1" si="39"/>
        <v>6.7590890000000001E-2</v>
      </c>
      <c r="AI109" s="26">
        <f t="shared" ca="1" si="31"/>
        <v>680.58500000000004</v>
      </c>
      <c r="AJ109" s="36">
        <f t="shared" ca="1" si="40"/>
        <v>4.7027359999999997E-2</v>
      </c>
      <c r="AK109" s="36">
        <f t="shared" ca="1" si="40"/>
        <v>5.1330470000000003E-2</v>
      </c>
      <c r="AL109" s="36">
        <f t="shared" ca="1" si="40"/>
        <v>6.181068E-2</v>
      </c>
      <c r="AM109" s="36">
        <f t="shared" ca="1" si="40"/>
        <v>6.8181359999999996E-2</v>
      </c>
      <c r="AN109" s="36">
        <f t="shared" ca="1" si="40"/>
        <v>4.9529329999999996E-2</v>
      </c>
      <c r="AO109" s="36">
        <f t="shared" ca="1" si="40"/>
        <v>5.0424209999999997E-2</v>
      </c>
      <c r="AP109" s="36">
        <f t="shared" ca="1" si="40"/>
        <v>5.1529280000000004E-2</v>
      </c>
      <c r="AQ109" s="36">
        <f t="shared" ca="1" si="40"/>
        <v>5.2404989999999999E-2</v>
      </c>
      <c r="AR109" s="36">
        <f t="shared" ca="1" si="40"/>
        <v>5.1464340000000004E-2</v>
      </c>
      <c r="AS109" s="36">
        <f t="shared" ca="1" si="40"/>
        <v>0.12615000000000001</v>
      </c>
      <c r="AT109" s="36">
        <f t="shared" ca="1" si="41"/>
        <v>7.7664419999999998E-2</v>
      </c>
      <c r="AU109" s="36">
        <f t="shared" ca="1" si="41"/>
        <v>0.15924245000000001</v>
      </c>
      <c r="AV109" s="36">
        <f t="shared" ca="1" si="41"/>
        <v>8.6667149999999998E-2</v>
      </c>
      <c r="AW109" s="36">
        <f t="shared" ca="1" si="41"/>
        <v>7.639224E-2</v>
      </c>
      <c r="AX109" s="25"/>
      <c r="AY109" s="25"/>
      <c r="AZ109" s="25"/>
      <c r="BA109" s="25"/>
      <c r="BB109" s="25"/>
      <c r="BC109" s="25"/>
      <c r="BD109" s="25"/>
      <c r="BE109" s="25"/>
      <c r="BF109" s="25"/>
      <c r="BG109" s="25"/>
      <c r="BH109" s="25"/>
      <c r="BI109" s="25"/>
    </row>
    <row r="110" spans="1:61" x14ac:dyDescent="0.35">
      <c r="A110" s="23">
        <v>39689</v>
      </c>
      <c r="B110" s="47">
        <v>1.609E-2</v>
      </c>
      <c r="C110" s="47">
        <v>1.7150000000000002E-2</v>
      </c>
      <c r="D110" s="47">
        <v>1.95E-2</v>
      </c>
      <c r="E110" s="36">
        <v>2.1680000000000001E-2</v>
      </c>
      <c r="F110" s="36">
        <v>2.3668999999999999E-2</v>
      </c>
      <c r="G110" s="36" t="e">
        <v>#N/A</v>
      </c>
      <c r="H110" s="36">
        <v>3.0876000000000001E-2</v>
      </c>
      <c r="I110" s="36">
        <f t="shared" si="29"/>
        <v>4.5406847628618907E-2</v>
      </c>
      <c r="J110" s="36">
        <f t="shared" si="30"/>
        <v>3.9399580995604921E-2</v>
      </c>
      <c r="K110" s="36">
        <v>3.8115999999999997E-2</v>
      </c>
      <c r="L110" s="36">
        <v>4.4226999999999995E-2</v>
      </c>
      <c r="M110" s="36">
        <v>2.8161360000000003E-2</v>
      </c>
      <c r="N110" s="36">
        <v>4.332225E-2</v>
      </c>
      <c r="O110" s="36">
        <v>1.3972499999999999E-2</v>
      </c>
      <c r="P110" s="36">
        <v>6.2910789999999994E-2</v>
      </c>
      <c r="Q110" s="36" t="e">
        <v>#N/A</v>
      </c>
      <c r="R110" s="36">
        <v>1.3067750000000003E-2</v>
      </c>
      <c r="S110" s="36">
        <f t="shared" ca="1" si="39"/>
        <v>4.6686360000000003E-2</v>
      </c>
      <c r="T110" s="36">
        <f t="shared" ca="1" si="39"/>
        <v>5.8204880000000001E-2</v>
      </c>
      <c r="U110" s="36">
        <f t="shared" ca="1" si="39"/>
        <v>6.5973660000000003E-2</v>
      </c>
      <c r="V110" s="36">
        <f t="shared" ca="1" si="39"/>
        <v>6.8129300000000004E-2</v>
      </c>
      <c r="W110" s="36">
        <f t="shared" ca="1" si="39"/>
        <v>3.6179250000000003E-2</v>
      </c>
      <c r="X110" s="36">
        <f t="shared" ca="1" si="39"/>
        <v>4.697026E-2</v>
      </c>
      <c r="Y110" s="36">
        <f t="shared" ca="1" si="39"/>
        <v>5.3327949999999999E-2</v>
      </c>
      <c r="Z110" s="36">
        <f t="shared" ca="1" si="39"/>
        <v>5.6943890000000004E-2</v>
      </c>
      <c r="AA110" s="36">
        <f t="shared" ca="1" si="39"/>
        <v>5.7294749999999998E-2</v>
      </c>
      <c r="AB110" s="36">
        <f t="shared" ca="1" si="39"/>
        <v>0.11555096000000001</v>
      </c>
      <c r="AC110" s="36">
        <f t="shared" ca="1" si="39"/>
        <v>0.11649805000000001</v>
      </c>
      <c r="AD110" s="36">
        <f t="shared" ca="1" si="39"/>
        <v>0.10623303999999999</v>
      </c>
      <c r="AE110" s="36">
        <f t="shared" ca="1" si="39"/>
        <v>6.2984349999999995E-2</v>
      </c>
      <c r="AF110" s="36">
        <f t="shared" ca="1" si="39"/>
        <v>7.1408799999999995E-2</v>
      </c>
      <c r="AG110" s="36">
        <f t="shared" ca="1" si="39"/>
        <v>6.781044E-2</v>
      </c>
      <c r="AH110" s="36">
        <f t="shared" ca="1" si="39"/>
        <v>7.2861129999999996E-2</v>
      </c>
      <c r="AI110" s="26">
        <f t="shared" ca="1" si="31"/>
        <v>680.58500000000004</v>
      </c>
      <c r="AJ110" s="36">
        <f t="shared" ca="1" si="40"/>
        <v>4.5323860000000001E-2</v>
      </c>
      <c r="AK110" s="36">
        <f t="shared" ca="1" si="40"/>
        <v>4.9829679999999994E-2</v>
      </c>
      <c r="AL110" s="36">
        <f t="shared" ca="1" si="40"/>
        <v>6.0894490000000003E-2</v>
      </c>
      <c r="AM110" s="36">
        <f t="shared" ca="1" si="40"/>
        <v>6.678576E-2</v>
      </c>
      <c r="AN110" s="36">
        <f t="shared" ca="1" si="40"/>
        <v>4.8034689999999998E-2</v>
      </c>
      <c r="AO110" s="36">
        <f t="shared" ca="1" si="40"/>
        <v>4.880723E-2</v>
      </c>
      <c r="AP110" s="36">
        <f t="shared" ca="1" si="40"/>
        <v>4.9918820000000003E-2</v>
      </c>
      <c r="AQ110" s="36">
        <f t="shared" ca="1" si="40"/>
        <v>5.0850369999999999E-2</v>
      </c>
      <c r="AR110" s="36">
        <f t="shared" ca="1" si="40"/>
        <v>5.0237379999999998E-2</v>
      </c>
      <c r="AS110" s="36">
        <f t="shared" ca="1" si="40"/>
        <v>0.12717397999999999</v>
      </c>
      <c r="AT110" s="36">
        <f t="shared" ca="1" si="41"/>
        <v>7.6312389999999994E-2</v>
      </c>
      <c r="AU110" s="36">
        <f t="shared" ca="1" si="41"/>
        <v>0.15350928</v>
      </c>
      <c r="AV110" s="36">
        <f t="shared" ca="1" si="41"/>
        <v>8.4413280000000007E-2</v>
      </c>
      <c r="AW110" s="36">
        <f t="shared" ca="1" si="41"/>
        <v>7.6781479999999999E-2</v>
      </c>
      <c r="AX110" s="25"/>
      <c r="AY110" s="25"/>
      <c r="AZ110" s="25"/>
      <c r="BA110" s="25"/>
      <c r="BB110" s="25"/>
      <c r="BC110" s="25"/>
      <c r="BD110" s="25"/>
      <c r="BE110" s="25"/>
      <c r="BF110" s="25"/>
      <c r="BG110" s="25"/>
      <c r="BH110" s="25"/>
      <c r="BI110" s="25"/>
    </row>
    <row r="111" spans="1:61" x14ac:dyDescent="0.35">
      <c r="A111" s="23">
        <v>39721</v>
      </c>
      <c r="B111" s="47">
        <v>2.0799999999999998E-3</v>
      </c>
      <c r="C111" s="47">
        <v>9.1000000000000004E-3</v>
      </c>
      <c r="D111" s="47">
        <v>1.61E-2</v>
      </c>
      <c r="E111" s="36">
        <v>1.7929999999999998E-2</v>
      </c>
      <c r="F111" s="36">
        <v>1.9598999999999998E-2</v>
      </c>
      <c r="G111" s="36" t="e">
        <v>#N/A</v>
      </c>
      <c r="H111" s="36">
        <v>2.9793E-2</v>
      </c>
      <c r="I111" s="36">
        <f t="shared" si="29"/>
        <v>4.6744189129271696E-2</v>
      </c>
      <c r="J111" s="36">
        <f t="shared" si="30"/>
        <v>3.8533864659725969E-2</v>
      </c>
      <c r="K111" s="36">
        <v>3.8233999999999997E-2</v>
      </c>
      <c r="L111" s="36">
        <v>4.3110000000000002E-2</v>
      </c>
      <c r="M111" s="36">
        <v>2.623093E-2</v>
      </c>
      <c r="N111" s="36">
        <v>4.3422390000000005E-2</v>
      </c>
      <c r="O111" s="36">
        <v>1.6817459999999992E-2</v>
      </c>
      <c r="P111" s="36">
        <v>7.9189609999999994E-2</v>
      </c>
      <c r="Q111" s="36" t="e">
        <v>#N/A</v>
      </c>
      <c r="R111" s="36">
        <v>1.7129849999999995E-2</v>
      </c>
      <c r="S111" s="36">
        <f t="shared" ca="1" si="39"/>
        <v>4.6829450000000002E-2</v>
      </c>
      <c r="T111" s="36">
        <f t="shared" ca="1" si="39"/>
        <v>6.7916619999999997E-2</v>
      </c>
      <c r="U111" s="36">
        <f t="shared" ca="1" si="39"/>
        <v>8.1581399999999998E-2</v>
      </c>
      <c r="V111" s="36">
        <f t="shared" ca="1" si="39"/>
        <v>7.5965259999999993E-2</v>
      </c>
      <c r="W111" s="36">
        <f t="shared" ca="1" si="39"/>
        <v>3.9417260000000003E-2</v>
      </c>
      <c r="X111" s="36">
        <f t="shared" ca="1" si="39"/>
        <v>5.0225419999999993E-2</v>
      </c>
      <c r="Y111" s="36">
        <f t="shared" ca="1" si="39"/>
        <v>5.6159939999999998E-2</v>
      </c>
      <c r="Z111" s="36">
        <f t="shared" ca="1" si="39"/>
        <v>5.8381820000000001E-2</v>
      </c>
      <c r="AA111" s="36">
        <f t="shared" ca="1" si="39"/>
        <v>6.0239849999999998E-2</v>
      </c>
      <c r="AB111" s="36">
        <f t="shared" ca="1" si="39"/>
        <v>0.13910670999999999</v>
      </c>
      <c r="AC111" s="36">
        <f t="shared" ca="1" si="39"/>
        <v>0.14078076</v>
      </c>
      <c r="AD111" s="36">
        <f t="shared" ca="1" si="39"/>
        <v>0.122612</v>
      </c>
      <c r="AE111" s="36">
        <f t="shared" ca="1" si="39"/>
        <v>7.7687489999999998E-2</v>
      </c>
      <c r="AF111" s="36">
        <f t="shared" ca="1" si="39"/>
        <v>8.0246689999999996E-2</v>
      </c>
      <c r="AG111" s="36">
        <f t="shared" ca="1" si="39"/>
        <v>7.8672180000000008E-2</v>
      </c>
      <c r="AH111" s="36">
        <f t="shared" ca="1" si="39"/>
        <v>8.3759390000000003E-2</v>
      </c>
      <c r="AI111" s="26">
        <f t="shared" ca="1" si="31"/>
        <v>683.65099999999995</v>
      </c>
      <c r="AJ111" s="36">
        <f t="shared" ca="1" si="40"/>
        <v>4.447218E-2</v>
      </c>
      <c r="AK111" s="36">
        <f t="shared" ca="1" si="40"/>
        <v>5.1291520000000007E-2</v>
      </c>
      <c r="AL111" s="36">
        <f t="shared" ca="1" si="40"/>
        <v>6.6769120000000001E-2</v>
      </c>
      <c r="AM111" s="36">
        <f t="shared" ca="1" si="40"/>
        <v>7.1883879999999997E-2</v>
      </c>
      <c r="AN111" s="36">
        <f t="shared" ca="1" si="40"/>
        <v>4.6946719999999997E-2</v>
      </c>
      <c r="AO111" s="36">
        <f t="shared" ca="1" si="40"/>
        <v>4.9495649999999995E-2</v>
      </c>
      <c r="AP111" s="36">
        <f t="shared" ca="1" si="40"/>
        <v>5.160965E-2</v>
      </c>
      <c r="AQ111" s="36">
        <f t="shared" ca="1" si="40"/>
        <v>5.3157969999999999E-2</v>
      </c>
      <c r="AR111" s="36">
        <f t="shared" ca="1" si="40"/>
        <v>5.1791179999999999E-2</v>
      </c>
      <c r="AS111" s="36">
        <f t="shared" ca="1" si="40"/>
        <v>0.15238715999999999</v>
      </c>
      <c r="AT111" s="36">
        <f t="shared" ca="1" si="41"/>
        <v>7.5016860000000005E-2</v>
      </c>
      <c r="AU111" s="36">
        <f t="shared" ca="1" si="41"/>
        <v>0.15922521000000001</v>
      </c>
      <c r="AV111" s="36">
        <f t="shared" ca="1" si="41"/>
        <v>8.3884919999999988E-2</v>
      </c>
      <c r="AW111" s="36">
        <f t="shared" ca="1" si="41"/>
        <v>7.6571360000000005E-2</v>
      </c>
      <c r="AX111" s="25"/>
      <c r="AY111" s="25"/>
      <c r="AZ111" s="25"/>
      <c r="BA111" s="25"/>
      <c r="BB111" s="25"/>
      <c r="BC111" s="25"/>
      <c r="BD111" s="25"/>
      <c r="BE111" s="25"/>
      <c r="BF111" s="25"/>
      <c r="BG111" s="25"/>
      <c r="BH111" s="25"/>
      <c r="BI111" s="25"/>
    </row>
    <row r="112" spans="1:61" x14ac:dyDescent="0.35">
      <c r="A112" s="23">
        <v>39752</v>
      </c>
      <c r="B112" s="47">
        <v>1.06E-3</v>
      </c>
      <c r="C112" s="47">
        <v>4.3800000000000002E-3</v>
      </c>
      <c r="D112" s="47">
        <v>9.5199999999999989E-3</v>
      </c>
      <c r="E112" s="36">
        <v>1.2849999999999999E-2</v>
      </c>
      <c r="F112" s="36">
        <v>1.5480000000000001E-2</v>
      </c>
      <c r="G112" s="36" t="e">
        <v>#N/A</v>
      </c>
      <c r="H112" s="36">
        <v>2.8277E-2</v>
      </c>
      <c r="I112" s="36">
        <f t="shared" si="29"/>
        <v>5.0906147759796072E-2</v>
      </c>
      <c r="J112" s="36">
        <f t="shared" si="30"/>
        <v>3.7938045388603792E-2</v>
      </c>
      <c r="K112" s="36">
        <v>3.9529999999999996E-2</v>
      </c>
      <c r="L112" s="36">
        <v>4.3663999999999994E-2</v>
      </c>
      <c r="M112" s="36">
        <v>2.382107E-2</v>
      </c>
      <c r="N112" s="36">
        <v>4.7173299999999994E-2</v>
      </c>
      <c r="O112" s="36">
        <v>1.851885000000001E-2</v>
      </c>
      <c r="P112" s="36">
        <v>0.10745409</v>
      </c>
      <c r="Q112" s="36" t="e">
        <v>#N/A</v>
      </c>
      <c r="R112" s="36">
        <v>2.202815000000001E-2</v>
      </c>
      <c r="S112" s="36">
        <f t="shared" ca="1" si="39"/>
        <v>4.9161629999999998E-2</v>
      </c>
      <c r="T112" s="36">
        <f t="shared" ca="1" si="39"/>
        <v>7.2526119999999999E-2</v>
      </c>
      <c r="U112" s="36">
        <f t="shared" ca="1" si="39"/>
        <v>8.9873820000000007E-2</v>
      </c>
      <c r="V112" s="36">
        <f t="shared" ca="1" si="39"/>
        <v>0.10050086</v>
      </c>
      <c r="W112" s="36">
        <f t="shared" ca="1" si="39"/>
        <v>4.0143930000000001E-2</v>
      </c>
      <c r="X112" s="36">
        <f t="shared" ca="1" si="39"/>
        <v>5.348091E-2</v>
      </c>
      <c r="Y112" s="36">
        <f t="shared" ca="1" si="39"/>
        <v>6.1573669999999997E-2</v>
      </c>
      <c r="Z112" s="36">
        <f t="shared" ca="1" si="39"/>
        <v>6.3316659999999997E-2</v>
      </c>
      <c r="AA112" s="36">
        <f t="shared" ca="1" si="39"/>
        <v>6.5692150000000005E-2</v>
      </c>
      <c r="AB112" s="36">
        <f t="shared" ca="1" si="39"/>
        <v>0.18671763</v>
      </c>
      <c r="AC112" s="36">
        <f t="shared" ca="1" si="39"/>
        <v>0.18987501000000001</v>
      </c>
      <c r="AD112" s="36">
        <f t="shared" ca="1" si="39"/>
        <v>0.15462739</v>
      </c>
      <c r="AE112" s="36">
        <f t="shared" ca="1" si="39"/>
        <v>9.0317190000000006E-2</v>
      </c>
      <c r="AF112" s="36">
        <f t="shared" ca="1" si="39"/>
        <v>9.2845540000000004E-2</v>
      </c>
      <c r="AG112" s="36">
        <f t="shared" ca="1" si="39"/>
        <v>0.10294897</v>
      </c>
      <c r="AH112" s="36">
        <f t="shared" ca="1" si="39"/>
        <v>0.10699398</v>
      </c>
      <c r="AI112" s="26">
        <f t="shared" ca="1" si="31"/>
        <v>684.43200000000002</v>
      </c>
      <c r="AJ112" s="36">
        <f t="shared" ca="1" si="40"/>
        <v>4.0846340000000002E-2</v>
      </c>
      <c r="AK112" s="36">
        <f t="shared" ca="1" si="40"/>
        <v>4.9329280000000003E-2</v>
      </c>
      <c r="AL112" s="36">
        <f t="shared" ca="1" si="40"/>
        <v>7.2085670000000004E-2</v>
      </c>
      <c r="AM112" s="36">
        <f t="shared" ca="1" si="40"/>
        <v>9.008592E-2</v>
      </c>
      <c r="AN112" s="36">
        <f t="shared" ca="1" si="40"/>
        <v>4.2072890000000002E-2</v>
      </c>
      <c r="AO112" s="36">
        <f t="shared" ca="1" si="40"/>
        <v>4.7159310000000003E-2</v>
      </c>
      <c r="AP112" s="36">
        <f t="shared" ca="1" si="40"/>
        <v>5.1206189999999999E-2</v>
      </c>
      <c r="AQ112" s="36">
        <f t="shared" ca="1" si="40"/>
        <v>5.458735E-2</v>
      </c>
      <c r="AR112" s="36">
        <f t="shared" ca="1" si="40"/>
        <v>5.3240290000000003E-2</v>
      </c>
      <c r="AS112" s="36">
        <f t="shared" ca="1" si="40"/>
        <v>0.20715234999999999</v>
      </c>
      <c r="AT112" s="36">
        <f t="shared" ca="1" si="41"/>
        <v>7.6302090000000003E-2</v>
      </c>
      <c r="AU112" s="36">
        <f t="shared" ca="1" si="41"/>
        <v>0.19920573</v>
      </c>
      <c r="AV112" s="36">
        <f t="shared" ca="1" si="41"/>
        <v>8.5977460000000006E-2</v>
      </c>
      <c r="AW112" s="36">
        <f t="shared" ca="1" si="41"/>
        <v>8.3599709999999994E-2</v>
      </c>
      <c r="AX112" s="25"/>
      <c r="AY112" s="25"/>
      <c r="AZ112" s="25"/>
      <c r="BA112" s="25"/>
      <c r="BB112" s="25"/>
      <c r="BC112" s="25"/>
      <c r="BD112" s="25"/>
      <c r="BE112" s="25"/>
      <c r="BF112" s="25"/>
      <c r="BG112" s="25"/>
      <c r="BH112" s="25"/>
      <c r="BI112" s="25"/>
    </row>
    <row r="113" spans="1:61" x14ac:dyDescent="0.35">
      <c r="A113" s="23">
        <v>39780</v>
      </c>
      <c r="B113" s="47">
        <v>1.4999999999999999E-4</v>
      </c>
      <c r="C113" s="47">
        <v>4.6000000000000001E-4</v>
      </c>
      <c r="D113" s="47">
        <v>4.2199999999999998E-3</v>
      </c>
      <c r="E113" s="36">
        <v>9.0299999999999998E-3</v>
      </c>
      <c r="F113" s="36">
        <v>9.8069999999999997E-3</v>
      </c>
      <c r="G113" s="36">
        <v>1.261E-2</v>
      </c>
      <c r="H113" s="36">
        <v>1.9144000000000001E-2</v>
      </c>
      <c r="I113" s="36">
        <f t="shared" si="29"/>
        <v>3.935522359941257E-2</v>
      </c>
      <c r="J113" s="36">
        <f t="shared" si="30"/>
        <v>4.1375344430951477E-2</v>
      </c>
      <c r="K113" s="36">
        <v>2.92E-2</v>
      </c>
      <c r="L113" s="36">
        <v>3.4369000000000004E-2</v>
      </c>
      <c r="M113" s="36">
        <v>1.5720909999999998E-2</v>
      </c>
      <c r="N113" s="36">
        <v>3.681127E-2</v>
      </c>
      <c r="O113" s="36">
        <v>2.278049E-2</v>
      </c>
      <c r="P113" s="36">
        <v>0.13819176999999999</v>
      </c>
      <c r="Q113" s="36">
        <v>3.0977000000000005E-2</v>
      </c>
      <c r="R113" s="36">
        <v>2.5222759999999997E-2</v>
      </c>
      <c r="S113" s="36">
        <f t="shared" ca="1" si="39"/>
        <v>4.1632559999999999E-2</v>
      </c>
      <c r="T113" s="36">
        <f t="shared" ca="1" si="39"/>
        <v>6.5801739999999997E-2</v>
      </c>
      <c r="U113" s="36">
        <f t="shared" ca="1" si="39"/>
        <v>8.245131E-2</v>
      </c>
      <c r="V113" s="36">
        <f t="shared" ca="1" si="39"/>
        <v>9.8202169999999991E-2</v>
      </c>
      <c r="W113" s="36">
        <f t="shared" ca="1" si="39"/>
        <v>3.9301040000000002E-2</v>
      </c>
      <c r="X113" s="36">
        <f t="shared" ca="1" si="39"/>
        <v>4.8000899999999999E-2</v>
      </c>
      <c r="Y113" s="36">
        <f t="shared" ca="1" si="39"/>
        <v>5.3503660000000001E-2</v>
      </c>
      <c r="Z113" s="36">
        <f t="shared" ca="1" si="39"/>
        <v>6.5248719999999996E-2</v>
      </c>
      <c r="AA113" s="36">
        <f t="shared" ca="1" si="39"/>
        <v>5.9591760000000001E-2</v>
      </c>
      <c r="AB113" s="36">
        <f t="shared" ca="1" si="39"/>
        <v>0.21830948999999999</v>
      </c>
      <c r="AC113" s="36">
        <f t="shared" ca="1" si="39"/>
        <v>0.22267828000000001</v>
      </c>
      <c r="AD113" s="36">
        <f t="shared" ca="1" si="39"/>
        <v>0.17500304</v>
      </c>
      <c r="AE113" s="36">
        <f t="shared" ca="1" si="39"/>
        <v>8.4710800000000003E-2</v>
      </c>
      <c r="AF113" s="36">
        <f t="shared" ca="1" si="39"/>
        <v>8.6193179999999994E-2</v>
      </c>
      <c r="AG113" s="36">
        <f t="shared" ca="1" si="39"/>
        <v>0.14853363</v>
      </c>
      <c r="AH113" s="36">
        <f t="shared" ca="1" si="39"/>
        <v>0.10722474999999999</v>
      </c>
      <c r="AI113" s="26">
        <f t="shared" ca="1" si="31"/>
        <v>684.43200000000002</v>
      </c>
      <c r="AJ113" s="36">
        <f t="shared" ca="1" si="40"/>
        <v>3.5483000000000001E-2</v>
      </c>
      <c r="AK113" s="36">
        <f t="shared" ca="1" si="40"/>
        <v>4.5013300000000006E-2</v>
      </c>
      <c r="AL113" s="36">
        <f t="shared" ca="1" si="40"/>
        <v>6.7823010000000003E-2</v>
      </c>
      <c r="AM113" s="36">
        <f t="shared" ca="1" si="40"/>
        <v>8.9870149999999996E-2</v>
      </c>
      <c r="AN113" s="36">
        <f t="shared" ca="1" si="40"/>
        <v>3.7739590000000003E-2</v>
      </c>
      <c r="AO113" s="36">
        <f t="shared" ca="1" si="40"/>
        <v>4.2716740000000003E-2</v>
      </c>
      <c r="AP113" s="36">
        <f t="shared" ca="1" si="40"/>
        <v>4.6460939999999999E-2</v>
      </c>
      <c r="AQ113" s="36">
        <f t="shared" ca="1" si="40"/>
        <v>4.8454899999999995E-2</v>
      </c>
      <c r="AR113" s="36">
        <f t="shared" ca="1" si="40"/>
        <v>4.7908720000000002E-2</v>
      </c>
      <c r="AS113" s="36">
        <f t="shared" ca="1" si="40"/>
        <v>0.2303809</v>
      </c>
      <c r="AT113" s="36">
        <f t="shared" ca="1" si="41"/>
        <v>7.2799749999999996E-2</v>
      </c>
      <c r="AU113" s="36">
        <f t="shared" ca="1" si="41"/>
        <v>0.17605485999999998</v>
      </c>
      <c r="AV113" s="36">
        <f t="shared" ca="1" si="41"/>
        <v>8.2134169999999992E-2</v>
      </c>
      <c r="AW113" s="36">
        <f t="shared" ca="1" si="41"/>
        <v>7.7191419999999997E-2</v>
      </c>
      <c r="AX113" s="25"/>
      <c r="AY113" s="25"/>
      <c r="AZ113" s="25"/>
      <c r="BA113" s="25"/>
      <c r="BB113" s="25"/>
      <c r="BC113" s="25"/>
      <c r="BD113" s="25"/>
      <c r="BE113" s="25"/>
      <c r="BF113" s="25"/>
      <c r="BG113" s="25"/>
      <c r="BH113" s="25"/>
      <c r="BI113" s="25"/>
    </row>
    <row r="114" spans="1:61" x14ac:dyDescent="0.35">
      <c r="A114" s="23">
        <v>39813</v>
      </c>
      <c r="B114" s="47">
        <v>1E-4</v>
      </c>
      <c r="C114" s="47">
        <v>8.1000000000000006E-4</v>
      </c>
      <c r="D114" s="47">
        <v>2.64E-3</v>
      </c>
      <c r="E114" s="36">
        <v>3.4599999999999995E-3</v>
      </c>
      <c r="F114" s="36">
        <v>7.6429999999999996E-3</v>
      </c>
      <c r="G114" s="36">
        <v>9.7099999999999999E-3</v>
      </c>
      <c r="H114" s="36">
        <v>1.5488999999999999E-2</v>
      </c>
      <c r="I114" s="36">
        <f t="shared" si="29"/>
        <v>2.8800338683136584E-2</v>
      </c>
      <c r="J114" s="36">
        <f t="shared" si="30"/>
        <v>4.3315827648806371E-2</v>
      </c>
      <c r="K114" s="36">
        <v>2.2123E-2</v>
      </c>
      <c r="L114" s="36">
        <v>2.6758000000000001E-2</v>
      </c>
      <c r="M114" s="36">
        <v>1.1965980000000001E-2</v>
      </c>
      <c r="N114" s="36">
        <v>2.96826E-2</v>
      </c>
      <c r="O114" s="36">
        <v>2.0835689999999994E-2</v>
      </c>
      <c r="P114" s="36">
        <v>0.13948463</v>
      </c>
      <c r="Q114" s="36">
        <v>2.9298479999999995E-2</v>
      </c>
      <c r="R114" s="36">
        <v>2.3760289999999993E-2</v>
      </c>
      <c r="S114" s="36">
        <f t="shared" ca="1" si="39"/>
        <v>3.1729140000000003E-2</v>
      </c>
      <c r="T114" s="36">
        <f t="shared" ca="1" si="39"/>
        <v>5.2629289999999995E-2</v>
      </c>
      <c r="U114" s="36">
        <f t="shared" ca="1" si="39"/>
        <v>6.968249E-2</v>
      </c>
      <c r="V114" s="36">
        <f t="shared" ca="1" si="39"/>
        <v>9.1360620000000003E-2</v>
      </c>
      <c r="W114" s="36">
        <f t="shared" ca="1" si="39"/>
        <v>3.3132790000000002E-2</v>
      </c>
      <c r="X114" s="36">
        <f t="shared" ca="1" si="39"/>
        <v>3.9075150000000003E-2</v>
      </c>
      <c r="Y114" s="36">
        <f t="shared" ca="1" si="39"/>
        <v>5.0742500000000003E-2</v>
      </c>
      <c r="Z114" s="36">
        <f t="shared" ca="1" si="39"/>
        <v>5.5517630000000005E-2</v>
      </c>
      <c r="AA114" s="36">
        <f t="shared" ca="1" si="39"/>
        <v>5.0518289999999993E-2</v>
      </c>
      <c r="AB114" s="36">
        <f t="shared" ca="1" si="39"/>
        <v>0.19425680000000001</v>
      </c>
      <c r="AC114" s="36">
        <f t="shared" ca="1" si="39"/>
        <v>0.19670484999999999</v>
      </c>
      <c r="AD114" s="36">
        <f t="shared" ca="1" si="39"/>
        <v>0.16916723</v>
      </c>
      <c r="AE114" s="36">
        <f t="shared" ca="1" si="39"/>
        <v>7.5360579999999996E-2</v>
      </c>
      <c r="AF114" s="36">
        <f t="shared" ca="1" si="39"/>
        <v>7.4062729999999993E-2</v>
      </c>
      <c r="AG114" s="36">
        <f t="shared" ca="1" si="39"/>
        <v>0.11569495</v>
      </c>
      <c r="AH114" s="36">
        <f t="shared" ca="1" si="39"/>
        <v>0.1045228</v>
      </c>
      <c r="AI114" s="26">
        <f t="shared" ca="1" si="31"/>
        <v>685.17200000000003</v>
      </c>
      <c r="AJ114" s="36">
        <f t="shared" ca="1" si="40"/>
        <v>3.2481940000000001E-2</v>
      </c>
      <c r="AK114" s="36">
        <f t="shared" ca="1" si="40"/>
        <v>4.2194839999999997E-2</v>
      </c>
      <c r="AL114" s="36">
        <f t="shared" ca="1" si="40"/>
        <v>6.6804279999999994E-2</v>
      </c>
      <c r="AM114" s="36">
        <f t="shared" ca="1" si="40"/>
        <v>8.844929E-2</v>
      </c>
      <c r="AN114" s="36">
        <f t="shared" ca="1" si="40"/>
        <v>3.4798280000000001E-2</v>
      </c>
      <c r="AO114" s="36">
        <f t="shared" ca="1" si="40"/>
        <v>4.0413709999999999E-2</v>
      </c>
      <c r="AP114" s="36">
        <f t="shared" ca="1" si="40"/>
        <v>4.3807749999999999E-2</v>
      </c>
      <c r="AQ114" s="36">
        <f t="shared" ca="1" si="40"/>
        <v>4.6495939999999993E-2</v>
      </c>
      <c r="AR114" s="36">
        <f t="shared" ca="1" si="40"/>
        <v>4.5389569999999997E-2</v>
      </c>
      <c r="AS114" s="36">
        <f t="shared" ca="1" si="40"/>
        <v>0.23658425000000002</v>
      </c>
      <c r="AT114" s="36">
        <f t="shared" ca="1" si="41"/>
        <v>5.9431440000000002E-2</v>
      </c>
      <c r="AU114" s="36">
        <f t="shared" ca="1" si="41"/>
        <v>0.14937981</v>
      </c>
      <c r="AV114" s="36">
        <f t="shared" ca="1" si="41"/>
        <v>6.7021369999999997E-2</v>
      </c>
      <c r="AW114" s="36">
        <f t="shared" ca="1" si="41"/>
        <v>6.7619150000000003E-2</v>
      </c>
      <c r="AX114" s="25"/>
      <c r="AY114" s="25"/>
      <c r="AZ114" s="25"/>
      <c r="BA114" s="25"/>
      <c r="BB114" s="25"/>
      <c r="BC114" s="25"/>
      <c r="BD114" s="25"/>
      <c r="BE114" s="25"/>
      <c r="BF114" s="25"/>
      <c r="BG114" s="25"/>
      <c r="BH114" s="25"/>
      <c r="BI114" s="25"/>
    </row>
    <row r="115" spans="1:61" x14ac:dyDescent="0.35">
      <c r="A115" s="23">
        <v>39843</v>
      </c>
      <c r="B115" s="47">
        <v>9.6000000000000002E-4</v>
      </c>
      <c r="C115" s="47">
        <v>2.31E-3</v>
      </c>
      <c r="D115" s="47">
        <v>3.4499999999999999E-3</v>
      </c>
      <c r="E115" s="36">
        <v>4.7799999999999995E-3</v>
      </c>
      <c r="F115" s="36">
        <v>9.4630000000000009E-3</v>
      </c>
      <c r="G115" s="36">
        <v>1.3340000000000001E-2</v>
      </c>
      <c r="H115" s="36">
        <v>1.8751E-2</v>
      </c>
      <c r="I115" s="36">
        <f t="shared" si="29"/>
        <v>3.8146446392690603E-2</v>
      </c>
      <c r="J115" s="36">
        <f t="shared" si="30"/>
        <v>3.8109170737667508E-2</v>
      </c>
      <c r="K115" s="36">
        <v>2.8403000000000001E-2</v>
      </c>
      <c r="L115" s="36">
        <v>3.603E-2</v>
      </c>
      <c r="M115" s="36">
        <v>1.5457110000000001E-2</v>
      </c>
      <c r="N115" s="36">
        <v>3.7350550000000003E-2</v>
      </c>
      <c r="O115" s="36">
        <v>1.9699149999999999E-2</v>
      </c>
      <c r="P115" s="36">
        <v>0.1218921</v>
      </c>
      <c r="Q115" s="36">
        <v>2.7856789999999999E-2</v>
      </c>
      <c r="R115" s="36">
        <v>2.1019700000000002E-2</v>
      </c>
      <c r="S115" s="36">
        <f t="shared" ca="1" si="39"/>
        <v>3.5601889999999997E-2</v>
      </c>
      <c r="T115" s="36">
        <f t="shared" ca="1" si="39"/>
        <v>5.4570420000000001E-2</v>
      </c>
      <c r="U115" s="36">
        <f t="shared" ca="1" si="39"/>
        <v>6.6401879999999996E-2</v>
      </c>
      <c r="V115" s="36">
        <f t="shared" ca="1" si="39"/>
        <v>8.8040040000000014E-2</v>
      </c>
      <c r="W115" s="36">
        <f t="shared" ca="1" si="39"/>
        <v>3.3898020000000001E-2</v>
      </c>
      <c r="X115" s="36">
        <f t="shared" ca="1" si="39"/>
        <v>4.1242830000000001E-2</v>
      </c>
      <c r="Y115" s="36">
        <f t="shared" ca="1" si="39"/>
        <v>5.3271720000000002E-2</v>
      </c>
      <c r="Z115" s="36">
        <f t="shared" ca="1" si="39"/>
        <v>5.965852E-2</v>
      </c>
      <c r="AA115" s="36">
        <f t="shared" ca="1" si="39"/>
        <v>5.7049700000000002E-2</v>
      </c>
      <c r="AB115" s="36">
        <f t="shared" ca="1" si="39"/>
        <v>0.17874361</v>
      </c>
      <c r="AC115" s="36">
        <f t="shared" ca="1" si="39"/>
        <v>0.18056504000000001</v>
      </c>
      <c r="AD115" s="36">
        <f t="shared" ca="1" si="39"/>
        <v>0.15924265000000001</v>
      </c>
      <c r="AE115" s="36">
        <f t="shared" ca="1" si="39"/>
        <v>7.1129330000000004E-2</v>
      </c>
      <c r="AF115" s="36">
        <f t="shared" ca="1" si="39"/>
        <v>7.6791039999999991E-2</v>
      </c>
      <c r="AG115" s="36">
        <f t="shared" ca="1" si="39"/>
        <v>0.12359052999999999</v>
      </c>
      <c r="AH115" s="36">
        <f t="shared" ca="1" si="39"/>
        <v>8.9326550000000005E-2</v>
      </c>
      <c r="AI115" s="26">
        <f t="shared" ca="1" si="31"/>
        <v>685.17200000000003</v>
      </c>
      <c r="AJ115" s="36">
        <f t="shared" ca="1" si="40"/>
        <v>3.3028639999999998E-2</v>
      </c>
      <c r="AK115" s="36">
        <f t="shared" ca="1" si="40"/>
        <v>4.0413860000000003E-2</v>
      </c>
      <c r="AL115" s="36">
        <f t="shared" ca="1" si="40"/>
        <v>6.6481709999999999E-2</v>
      </c>
      <c r="AM115" s="36">
        <f t="shared" ca="1" si="40"/>
        <v>8.6203299999999997E-2</v>
      </c>
      <c r="AN115" s="36">
        <f t="shared" ca="1" si="40"/>
        <v>3.0904769999999998E-2</v>
      </c>
      <c r="AO115" s="36">
        <f t="shared" ca="1" si="40"/>
        <v>3.9084420000000002E-2</v>
      </c>
      <c r="AP115" s="36">
        <f t="shared" ca="1" si="40"/>
        <v>4.4893280000000008E-2</v>
      </c>
      <c r="AQ115" s="36">
        <f t="shared" ca="1" si="40"/>
        <v>4.952939E-2</v>
      </c>
      <c r="AR115" s="36">
        <f t="shared" ca="1" si="40"/>
        <v>4.9526599999999997E-2</v>
      </c>
      <c r="AS115" s="36">
        <f t="shared" ca="1" si="40"/>
        <v>0.20211507999999997</v>
      </c>
      <c r="AT115" s="36">
        <f t="shared" ca="1" si="41"/>
        <v>5.7867800000000004E-2</v>
      </c>
      <c r="AU115" s="36">
        <f t="shared" ca="1" si="41"/>
        <v>0.13287077</v>
      </c>
      <c r="AV115" s="36">
        <f t="shared" ca="1" si="41"/>
        <v>6.371048E-2</v>
      </c>
      <c r="AW115" s="36">
        <f t="shared" ca="1" si="41"/>
        <v>7.1137060000000002E-2</v>
      </c>
      <c r="AX115" s="25"/>
      <c r="AY115" s="25"/>
      <c r="AZ115" s="25"/>
      <c r="BA115" s="25"/>
      <c r="BB115" s="25"/>
      <c r="BC115" s="25"/>
      <c r="BD115" s="25"/>
      <c r="BE115" s="25"/>
      <c r="BF115" s="25"/>
      <c r="BG115" s="25"/>
      <c r="BH115" s="25"/>
      <c r="BI115" s="25"/>
    </row>
    <row r="116" spans="1:61" x14ac:dyDescent="0.35">
      <c r="A116" s="23">
        <v>39871</v>
      </c>
      <c r="B116" s="47">
        <v>1.4599999999999999E-3</v>
      </c>
      <c r="C116" s="47">
        <v>2.5200000000000001E-3</v>
      </c>
      <c r="D116" s="47">
        <v>4.4000000000000003E-3</v>
      </c>
      <c r="E116" s="36">
        <v>6.8600000000000006E-3</v>
      </c>
      <c r="F116" s="36">
        <v>9.7009999999999996E-3</v>
      </c>
      <c r="G116" s="36">
        <v>1.3720000000000001E-2</v>
      </c>
      <c r="H116" s="36">
        <v>1.9838999999999999E-2</v>
      </c>
      <c r="I116" s="36">
        <f t="shared" si="29"/>
        <v>4.0526864692367992E-2</v>
      </c>
      <c r="J116" s="36">
        <f t="shared" si="30"/>
        <v>3.8065388699291436E-2</v>
      </c>
      <c r="K116" s="36">
        <v>3.0131000000000002E-2</v>
      </c>
      <c r="L116" s="36">
        <v>3.7082999999999998E-2</v>
      </c>
      <c r="M116" s="36">
        <v>1.7309330000000001E-2</v>
      </c>
      <c r="N116" s="36">
        <v>3.8542070000000005E-2</v>
      </c>
      <c r="O116" s="36">
        <v>2.0184659999999993E-2</v>
      </c>
      <c r="P116" s="36">
        <v>0.12984446999999996</v>
      </c>
      <c r="Q116" s="36">
        <v>2.5978633333333327E-2</v>
      </c>
      <c r="R116" s="36">
        <v>2.164373E-2</v>
      </c>
      <c r="S116" s="36">
        <f t="shared" ref="S116:AH125" ca="1" si="42">IFERROR(VLOOKUP($A116,INDIRECT("US!"&amp;S$3&amp;":"&amp;S$4),3,0)/100,NA())</f>
        <v>3.8661269999999998E-2</v>
      </c>
      <c r="T116" s="36">
        <f t="shared" ca="1" si="42"/>
        <v>5.6875499999999996E-2</v>
      </c>
      <c r="U116" s="36">
        <f t="shared" ca="1" si="42"/>
        <v>7.2193610000000005E-2</v>
      </c>
      <c r="V116" s="36">
        <f t="shared" ca="1" si="42"/>
        <v>9.0593980000000005E-2</v>
      </c>
      <c r="W116" s="36">
        <f t="shared" ca="1" si="42"/>
        <v>3.0908159999999997E-2</v>
      </c>
      <c r="X116" s="36">
        <f t="shared" ca="1" si="42"/>
        <v>4.3382889999999993E-2</v>
      </c>
      <c r="Y116" s="36">
        <f t="shared" ca="1" si="42"/>
        <v>5.179545E-2</v>
      </c>
      <c r="Z116" s="36">
        <f t="shared" ca="1" si="42"/>
        <v>5.604688E-2</v>
      </c>
      <c r="AA116" s="36">
        <f t="shared" ca="1" si="42"/>
        <v>5.8726729999999998E-2</v>
      </c>
      <c r="AB116" s="36">
        <f t="shared" ca="1" si="42"/>
        <v>0.19044559999999999</v>
      </c>
      <c r="AC116" s="36">
        <f t="shared" ca="1" si="42"/>
        <v>0.19259551999999999</v>
      </c>
      <c r="AD116" s="36">
        <f t="shared" ca="1" si="42"/>
        <v>0.16838653999999997</v>
      </c>
      <c r="AE116" s="36">
        <f t="shared" ca="1" si="42"/>
        <v>7.5625400000000009E-2</v>
      </c>
      <c r="AF116" s="36">
        <f t="shared" ca="1" si="42"/>
        <v>7.9982810000000001E-2</v>
      </c>
      <c r="AG116" s="36">
        <f t="shared" ca="1" si="42"/>
        <v>0.13301189000000002</v>
      </c>
      <c r="AH116" s="36">
        <f t="shared" ca="1" si="42"/>
        <v>8.8897969999999993E-2</v>
      </c>
      <c r="AI116" s="26">
        <f t="shared" ca="1" si="31"/>
        <v>685.09299999999996</v>
      </c>
      <c r="AJ116" s="36">
        <f t="shared" ref="AJ116:AS125" ca="1" si="43">IFERROR(VLOOKUP($A116,INDIRECT("EU!"&amp;AJ$3&amp;":"&amp;AJ$4),3,0)/100,NA())</f>
        <v>3.1864030000000002E-2</v>
      </c>
      <c r="AK116" s="36">
        <f t="shared" ca="1" si="43"/>
        <v>3.9605809999999998E-2</v>
      </c>
      <c r="AL116" s="36">
        <f t="shared" ca="1" si="43"/>
        <v>6.6541950000000002E-2</v>
      </c>
      <c r="AM116" s="36">
        <f t="shared" ca="1" si="43"/>
        <v>8.8789239999999992E-2</v>
      </c>
      <c r="AN116" s="36">
        <f t="shared" ca="1" si="43"/>
        <v>3.0116860000000002E-2</v>
      </c>
      <c r="AO116" s="36">
        <f t="shared" ca="1" si="43"/>
        <v>3.8593579999999995E-2</v>
      </c>
      <c r="AP116" s="36">
        <f t="shared" ca="1" si="43"/>
        <v>4.3804030000000001E-2</v>
      </c>
      <c r="AQ116" s="36">
        <f t="shared" ca="1" si="43"/>
        <v>4.8329050000000005E-2</v>
      </c>
      <c r="AR116" s="36">
        <f t="shared" ca="1" si="43"/>
        <v>4.9235600000000004E-2</v>
      </c>
      <c r="AS116" s="36">
        <f t="shared" ca="1" si="43"/>
        <v>0.2074916</v>
      </c>
      <c r="AT116" s="36">
        <f t="shared" ca="1" si="41"/>
        <v>6.218154E-2</v>
      </c>
      <c r="AU116" s="36">
        <f t="shared" ca="1" si="41"/>
        <v>0.13961372</v>
      </c>
      <c r="AV116" s="36">
        <f t="shared" ca="1" si="41"/>
        <v>6.7928879999999997E-2</v>
      </c>
      <c r="AW116" s="36">
        <f t="shared" ca="1" si="41"/>
        <v>7.7847379999999994E-2</v>
      </c>
      <c r="AX116" s="25"/>
      <c r="AY116" s="25"/>
      <c r="AZ116" s="25"/>
      <c r="BA116" s="25"/>
      <c r="BB116" s="25"/>
      <c r="BC116" s="25"/>
      <c r="BD116" s="25"/>
      <c r="BE116" s="25"/>
      <c r="BF116" s="25"/>
      <c r="BG116" s="25"/>
      <c r="BH116" s="25"/>
      <c r="BI116" s="25"/>
    </row>
    <row r="117" spans="1:61" x14ac:dyDescent="0.35">
      <c r="A117" s="23">
        <v>39903</v>
      </c>
      <c r="B117" s="47">
        <v>1.32E-3</v>
      </c>
      <c r="C117" s="47">
        <v>2.0599999999999998E-3</v>
      </c>
      <c r="D117" s="47">
        <v>4.1999999999999997E-3</v>
      </c>
      <c r="E117" s="36">
        <v>5.4800000000000005E-3</v>
      </c>
      <c r="F117" s="36">
        <v>7.9600000000000001E-3</v>
      </c>
      <c r="G117" s="36">
        <v>1.1240000000000002E-2</v>
      </c>
      <c r="H117" s="36">
        <v>1.6551E-2</v>
      </c>
      <c r="I117" s="36">
        <f t="shared" si="29"/>
        <v>3.6806912433316352E-2</v>
      </c>
      <c r="J117" s="36">
        <f t="shared" si="30"/>
        <v>3.7274231997357354E-2</v>
      </c>
      <c r="K117" s="36">
        <v>2.6629E-2</v>
      </c>
      <c r="L117" s="36">
        <v>3.5339000000000002E-2</v>
      </c>
      <c r="M117" s="36">
        <v>1.426461E-2</v>
      </c>
      <c r="N117" s="36">
        <v>3.4511159999999999E-2</v>
      </c>
      <c r="O117" s="36">
        <v>2.153803E-2</v>
      </c>
      <c r="P117" s="36">
        <v>0.14329473999999998</v>
      </c>
      <c r="Q117" s="36">
        <v>2.689855E-2</v>
      </c>
      <c r="R117" s="36">
        <v>2.0710189999999996E-2</v>
      </c>
      <c r="S117" s="36">
        <f t="shared" ca="1" si="42"/>
        <v>3.2059579999999997E-2</v>
      </c>
      <c r="T117" s="36">
        <f t="shared" ca="1" si="42"/>
        <v>5.7463840000000002E-2</v>
      </c>
      <c r="U117" s="36">
        <f t="shared" ca="1" si="42"/>
        <v>7.2887170000000001E-2</v>
      </c>
      <c r="V117" s="36">
        <f t="shared" ca="1" si="42"/>
        <v>9.0378509999999995E-2</v>
      </c>
      <c r="W117" s="36">
        <f t="shared" ca="1" si="42"/>
        <v>3.0689839999999999E-2</v>
      </c>
      <c r="X117" s="36">
        <f t="shared" ca="1" si="42"/>
        <v>3.8430780000000005E-2</v>
      </c>
      <c r="Y117" s="36">
        <f t="shared" ca="1" si="42"/>
        <v>5.2291030000000002E-2</v>
      </c>
      <c r="Z117" s="36">
        <f t="shared" ca="1" si="42"/>
        <v>5.7831460000000001E-2</v>
      </c>
      <c r="AA117" s="36">
        <f t="shared" ca="1" si="42"/>
        <v>5.6049189999999999E-2</v>
      </c>
      <c r="AB117" s="36">
        <f t="shared" ca="1" si="42"/>
        <v>0.18118772</v>
      </c>
      <c r="AC117" s="36">
        <f t="shared" ca="1" si="42"/>
        <v>0.18155547</v>
      </c>
      <c r="AD117" s="36">
        <f t="shared" ca="1" si="42"/>
        <v>0.17780589999999999</v>
      </c>
      <c r="AE117" s="36">
        <f t="shared" ca="1" si="42"/>
        <v>7.6177679999999998E-2</v>
      </c>
      <c r="AF117" s="36">
        <f t="shared" ca="1" si="42"/>
        <v>8.0118679999999998E-2</v>
      </c>
      <c r="AG117" s="36">
        <f t="shared" ca="1" si="42"/>
        <v>0.12134504</v>
      </c>
      <c r="AH117" s="36">
        <f t="shared" ca="1" si="42"/>
        <v>7.9160399999999992E-2</v>
      </c>
      <c r="AI117" s="26">
        <f t="shared" ca="1" si="31"/>
        <v>685.49900000000002</v>
      </c>
      <c r="AJ117" s="36">
        <f t="shared" ca="1" si="43"/>
        <v>3.0268779999999999E-2</v>
      </c>
      <c r="AK117" s="36">
        <f t="shared" ca="1" si="43"/>
        <v>3.8518940000000002E-2</v>
      </c>
      <c r="AL117" s="36">
        <f t="shared" ca="1" si="43"/>
        <v>6.6952330000000004E-2</v>
      </c>
      <c r="AM117" s="36">
        <f t="shared" ca="1" si="43"/>
        <v>8.6025630000000006E-2</v>
      </c>
      <c r="AN117" s="36">
        <f t="shared" ca="1" si="43"/>
        <v>2.8676739999999999E-2</v>
      </c>
      <c r="AO117" s="36">
        <f t="shared" ca="1" si="43"/>
        <v>3.824023E-2</v>
      </c>
      <c r="AP117" s="36">
        <f t="shared" ca="1" si="43"/>
        <v>4.260013E-2</v>
      </c>
      <c r="AQ117" s="36">
        <f t="shared" ca="1" si="43"/>
        <v>4.5762600000000007E-2</v>
      </c>
      <c r="AR117" s="36">
        <f t="shared" ca="1" si="43"/>
        <v>4.792706E-2</v>
      </c>
      <c r="AS117" s="36">
        <f t="shared" ca="1" si="43"/>
        <v>0.2119249</v>
      </c>
      <c r="AT117" s="36">
        <f t="shared" ca="1" si="41"/>
        <v>6.0569899999999996E-2</v>
      </c>
      <c r="AU117" s="36">
        <f t="shared" ca="1" si="41"/>
        <v>0.12658813999999999</v>
      </c>
      <c r="AV117" s="36">
        <f t="shared" ca="1" si="41"/>
        <v>6.5188759999999998E-2</v>
      </c>
      <c r="AW117" s="36">
        <f t="shared" ca="1" si="41"/>
        <v>7.498407E-2</v>
      </c>
      <c r="AX117" s="25"/>
      <c r="AY117" s="25"/>
      <c r="AZ117" s="25"/>
      <c r="BA117" s="25"/>
      <c r="BB117" s="25"/>
      <c r="BC117" s="25"/>
      <c r="BD117" s="25"/>
      <c r="BE117" s="25"/>
      <c r="BF117" s="25"/>
      <c r="BG117" s="25"/>
      <c r="BH117" s="25"/>
      <c r="BI117" s="25"/>
    </row>
    <row r="118" spans="1:61" x14ac:dyDescent="0.35">
      <c r="A118" s="23">
        <v>39933</v>
      </c>
      <c r="B118" s="47">
        <v>4.3999999999999996E-4</v>
      </c>
      <c r="C118" s="47">
        <v>1.2999999999999999E-3</v>
      </c>
      <c r="D118" s="47">
        <v>2.7700000000000003E-3</v>
      </c>
      <c r="E118" s="36">
        <v>4.6100000000000004E-3</v>
      </c>
      <c r="F118" s="36">
        <v>8.9870000000000002E-3</v>
      </c>
      <c r="G118" s="36">
        <v>1.3610000000000001E-2</v>
      </c>
      <c r="H118" s="36">
        <v>2.0104E-2</v>
      </c>
      <c r="I118" s="36">
        <f t="shared" si="29"/>
        <v>4.239041212366601E-2</v>
      </c>
      <c r="J118" s="36">
        <f t="shared" si="30"/>
        <v>3.625357748311564E-2</v>
      </c>
      <c r="K118" s="36">
        <v>3.1186999999999999E-2</v>
      </c>
      <c r="L118" s="36">
        <v>4.0323999999999999E-2</v>
      </c>
      <c r="M118" s="36">
        <v>1.691289E-2</v>
      </c>
      <c r="N118" s="36">
        <v>3.9238339999999997E-2</v>
      </c>
      <c r="O118" s="36">
        <v>1.7630490000000006E-2</v>
      </c>
      <c r="P118" s="36">
        <v>0.10946048000000001</v>
      </c>
      <c r="Q118" s="36">
        <v>2.2852986666666665E-2</v>
      </c>
      <c r="R118" s="36">
        <v>1.6544830000000003E-2</v>
      </c>
      <c r="S118" s="36">
        <f t="shared" ca="1" si="42"/>
        <v>3.3516509999999999E-2</v>
      </c>
      <c r="T118" s="36">
        <f t="shared" ca="1" si="42"/>
        <v>5.4415579999999998E-2</v>
      </c>
      <c r="U118" s="36">
        <f t="shared" ca="1" si="42"/>
        <v>6.644027000000001E-2</v>
      </c>
      <c r="V118" s="36">
        <f t="shared" ca="1" si="42"/>
        <v>8.0897860000000002E-2</v>
      </c>
      <c r="W118" s="36">
        <f t="shared" ca="1" si="42"/>
        <v>2.9172030000000002E-2</v>
      </c>
      <c r="X118" s="36">
        <f t="shared" ca="1" si="42"/>
        <v>3.8778989999999999E-2</v>
      </c>
      <c r="Y118" s="36">
        <f t="shared" ca="1" si="42"/>
        <v>4.7706739999999997E-2</v>
      </c>
      <c r="Z118" s="36">
        <f t="shared" ca="1" si="42"/>
        <v>5.6522329999999996E-2</v>
      </c>
      <c r="AA118" s="36">
        <f t="shared" ca="1" si="42"/>
        <v>5.6868830000000002E-2</v>
      </c>
      <c r="AB118" s="36">
        <f t="shared" ca="1" si="42"/>
        <v>0.15128588000000001</v>
      </c>
      <c r="AC118" s="36">
        <f t="shared" ca="1" si="42"/>
        <v>0.15157349000000001</v>
      </c>
      <c r="AD118" s="36">
        <f t="shared" ca="1" si="42"/>
        <v>0.14869882000000001</v>
      </c>
      <c r="AE118" s="36">
        <f t="shared" ca="1" si="42"/>
        <v>6.7512569999999994E-2</v>
      </c>
      <c r="AF118" s="36">
        <f t="shared" ca="1" si="42"/>
        <v>7.7496880000000004E-2</v>
      </c>
      <c r="AG118" s="36">
        <f t="shared" ca="1" si="42"/>
        <v>0.1063685</v>
      </c>
      <c r="AH118" s="36">
        <f t="shared" ca="1" si="42"/>
        <v>6.9237500000000007E-2</v>
      </c>
      <c r="AI118" s="26">
        <f t="shared" ca="1" si="31"/>
        <v>685.68399999999997</v>
      </c>
      <c r="AJ118" s="36">
        <f t="shared" ca="1" si="43"/>
        <v>3.0652279999999997E-2</v>
      </c>
      <c r="AK118" s="36">
        <f t="shared" ca="1" si="43"/>
        <v>3.748804E-2</v>
      </c>
      <c r="AL118" s="36">
        <f t="shared" ca="1" si="43"/>
        <v>6.0750869999999998E-2</v>
      </c>
      <c r="AM118" s="36">
        <f t="shared" ca="1" si="43"/>
        <v>8.1913250000000007E-2</v>
      </c>
      <c r="AN118" s="36">
        <f t="shared" ca="1" si="43"/>
        <v>2.762968E-2</v>
      </c>
      <c r="AO118" s="36">
        <f t="shared" ca="1" si="43"/>
        <v>3.7143389999999998E-2</v>
      </c>
      <c r="AP118" s="36">
        <f t="shared" ca="1" si="43"/>
        <v>4.1660469999999998E-2</v>
      </c>
      <c r="AQ118" s="36">
        <f t="shared" ca="1" si="43"/>
        <v>4.5196680000000003E-2</v>
      </c>
      <c r="AR118" s="36">
        <f t="shared" ca="1" si="43"/>
        <v>4.8125840000000003E-2</v>
      </c>
      <c r="AS118" s="36">
        <f t="shared" ca="1" si="43"/>
        <v>0.19323737999999999</v>
      </c>
      <c r="AT118" s="36">
        <f t="shared" ca="1" si="41"/>
        <v>5.8209369999999996E-2</v>
      </c>
      <c r="AU118" s="36">
        <f t="shared" ca="1" si="41"/>
        <v>0.11520595</v>
      </c>
      <c r="AV118" s="36">
        <f t="shared" ca="1" si="41"/>
        <v>6.1377759999999996E-2</v>
      </c>
      <c r="AW118" s="36">
        <f t="shared" ca="1" si="41"/>
        <v>7.295944E-2</v>
      </c>
      <c r="AX118" s="25"/>
      <c r="AY118" s="25"/>
      <c r="AZ118" s="25"/>
      <c r="BA118" s="25"/>
      <c r="BB118" s="25"/>
      <c r="BC118" s="25"/>
      <c r="BD118" s="25"/>
      <c r="BE118" s="25"/>
      <c r="BF118" s="25"/>
      <c r="BG118" s="25"/>
      <c r="BH118" s="25"/>
      <c r="BI118" s="25"/>
    </row>
    <row r="119" spans="1:61" x14ac:dyDescent="0.35">
      <c r="A119" s="23">
        <v>39962</v>
      </c>
      <c r="B119" s="47">
        <v>1.3700000000000001E-3</v>
      </c>
      <c r="C119" s="47">
        <v>1.3500000000000001E-3</v>
      </c>
      <c r="D119" s="47">
        <v>2.8399999999999996E-3</v>
      </c>
      <c r="E119" s="36">
        <v>4.4800000000000005E-3</v>
      </c>
      <c r="F119" s="36">
        <v>9.1459999999999996E-3</v>
      </c>
      <c r="G119" s="36">
        <v>1.405E-2</v>
      </c>
      <c r="H119" s="36">
        <v>2.3399E-2</v>
      </c>
      <c r="I119" s="36">
        <f t="shared" si="29"/>
        <v>4.5911462524391711E-2</v>
      </c>
      <c r="J119" s="36">
        <f t="shared" si="30"/>
        <v>3.4213429192301303E-2</v>
      </c>
      <c r="K119" s="36">
        <v>3.4594E-2</v>
      </c>
      <c r="L119" s="36">
        <v>4.3361000000000004E-2</v>
      </c>
      <c r="M119" s="36">
        <v>1.8538860000000001E-2</v>
      </c>
      <c r="N119" s="36">
        <v>4.206969E-2</v>
      </c>
      <c r="O119" s="36">
        <v>1.3793899999999998E-2</v>
      </c>
      <c r="P119" s="36">
        <v>9.2375020000000002E-2</v>
      </c>
      <c r="Q119" s="36">
        <v>1.9654403333333334E-2</v>
      </c>
      <c r="R119" s="36">
        <v>1.2502589999999994E-2</v>
      </c>
      <c r="S119" s="36">
        <f t="shared" ca="1" si="42"/>
        <v>3.4993040000000003E-2</v>
      </c>
      <c r="T119" s="36">
        <f t="shared" ca="1" si="42"/>
        <v>5.0792710000000005E-2</v>
      </c>
      <c r="U119" s="36">
        <f t="shared" ca="1" si="42"/>
        <v>6.0567099999999999E-2</v>
      </c>
      <c r="V119" s="36">
        <f t="shared" ca="1" si="42"/>
        <v>7.3247470000000009E-2</v>
      </c>
      <c r="W119" s="36">
        <f t="shared" ca="1" si="42"/>
        <v>2.3440530000000001E-2</v>
      </c>
      <c r="X119" s="36">
        <f t="shared" ca="1" si="42"/>
        <v>3.9067940000000002E-2</v>
      </c>
      <c r="Y119" s="36">
        <f t="shared" ca="1" si="42"/>
        <v>4.7856139999999998E-2</v>
      </c>
      <c r="Z119" s="36">
        <f t="shared" ca="1" si="42"/>
        <v>5.389157E-2</v>
      </c>
      <c r="AA119" s="36">
        <f t="shared" ca="1" si="42"/>
        <v>5.5863589999999998E-2</v>
      </c>
      <c r="AB119" s="36">
        <f t="shared" ca="1" si="42"/>
        <v>0.13713483000000001</v>
      </c>
      <c r="AC119" s="36">
        <f t="shared" ca="1" si="42"/>
        <v>0.1374264</v>
      </c>
      <c r="AD119" s="36">
        <f t="shared" ca="1" si="42"/>
        <v>0.13444471</v>
      </c>
      <c r="AE119" s="36">
        <f t="shared" ca="1" si="42"/>
        <v>5.9967430000000002E-2</v>
      </c>
      <c r="AF119" s="36">
        <f t="shared" ca="1" si="42"/>
        <v>7.3447430000000008E-2</v>
      </c>
      <c r="AG119" s="36">
        <f t="shared" ca="1" si="42"/>
        <v>0.10030176</v>
      </c>
      <c r="AH119" s="36">
        <f t="shared" ca="1" si="42"/>
        <v>6.8292980000000003E-2</v>
      </c>
      <c r="AI119" s="26">
        <f t="shared" ca="1" si="31"/>
        <v>685.68399999999997</v>
      </c>
      <c r="AJ119" s="36">
        <f t="shared" ca="1" si="43"/>
        <v>3.1529809999999998E-2</v>
      </c>
      <c r="AK119" s="36">
        <f t="shared" ca="1" si="43"/>
        <v>3.781466E-2</v>
      </c>
      <c r="AL119" s="36">
        <f t="shared" ca="1" si="43"/>
        <v>5.7253119999999998E-2</v>
      </c>
      <c r="AM119" s="36">
        <f t="shared" ca="1" si="43"/>
        <v>7.6422730000000008E-2</v>
      </c>
      <c r="AN119" s="36">
        <f t="shared" ca="1" si="43"/>
        <v>2.609494E-2</v>
      </c>
      <c r="AO119" s="36">
        <f t="shared" ca="1" si="43"/>
        <v>3.6364590000000002E-2</v>
      </c>
      <c r="AP119" s="36">
        <f t="shared" ca="1" si="43"/>
        <v>4.2578659999999997E-2</v>
      </c>
      <c r="AQ119" s="36">
        <f t="shared" ca="1" si="43"/>
        <v>4.6489969999999999E-2</v>
      </c>
      <c r="AR119" s="36">
        <f t="shared" ca="1" si="43"/>
        <v>5.0253720000000002E-2</v>
      </c>
      <c r="AS119" s="36">
        <f t="shared" ca="1" si="43"/>
        <v>0.16920942</v>
      </c>
      <c r="AT119" s="36">
        <f t="shared" ca="1" si="41"/>
        <v>5.974045E-2</v>
      </c>
      <c r="AU119" s="36">
        <f t="shared" ca="1" si="41"/>
        <v>0.11205056000000001</v>
      </c>
      <c r="AV119" s="36">
        <f t="shared" ca="1" si="41"/>
        <v>6.2622910000000004E-2</v>
      </c>
      <c r="AW119" s="36">
        <f t="shared" ca="1" si="41"/>
        <v>7.485385E-2</v>
      </c>
      <c r="AX119" s="25"/>
      <c r="AY119" s="25"/>
      <c r="AZ119" s="25"/>
      <c r="BA119" s="25"/>
      <c r="BB119" s="25"/>
      <c r="BC119" s="25"/>
      <c r="BD119" s="25"/>
      <c r="BE119" s="25"/>
      <c r="BF119" s="25"/>
      <c r="BG119" s="25"/>
      <c r="BH119" s="25"/>
      <c r="BI119" s="25"/>
    </row>
    <row r="120" spans="1:61" x14ac:dyDescent="0.35">
      <c r="A120" s="23">
        <v>39994</v>
      </c>
      <c r="B120" s="47">
        <v>1.06E-3</v>
      </c>
      <c r="C120" s="47">
        <v>1.8799999999999999E-3</v>
      </c>
      <c r="D120" s="47">
        <v>3.4499999999999999E-3</v>
      </c>
      <c r="E120" s="36">
        <v>4.8700000000000002E-3</v>
      </c>
      <c r="F120" s="36">
        <v>1.1091E-2</v>
      </c>
      <c r="G120" s="36">
        <v>1.6220000000000002E-2</v>
      </c>
      <c r="H120" s="36">
        <v>2.5546000000000003E-2</v>
      </c>
      <c r="I120" s="36">
        <f t="shared" si="29"/>
        <v>4.5199265831078916E-2</v>
      </c>
      <c r="J120" s="36">
        <f t="shared" si="30"/>
        <v>3.4388789535363173E-2</v>
      </c>
      <c r="K120" s="36">
        <v>3.5325999999999996E-2</v>
      </c>
      <c r="L120" s="36">
        <v>4.3293999999999999E-2</v>
      </c>
      <c r="M120" s="36">
        <v>2.0234329999999998E-2</v>
      </c>
      <c r="N120" s="36">
        <v>4.1848259999999998E-2</v>
      </c>
      <c r="O120" s="36">
        <v>1.2243579999999997E-2</v>
      </c>
      <c r="P120" s="36">
        <v>7.8563069999999999E-2</v>
      </c>
      <c r="Q120" s="36">
        <v>1.7968700000000004E-2</v>
      </c>
      <c r="R120" s="36">
        <v>1.0797839999999996E-2</v>
      </c>
      <c r="S120" s="36">
        <f t="shared" ca="1" si="42"/>
        <v>3.6276039999999996E-2</v>
      </c>
      <c r="T120" s="36">
        <f t="shared" ca="1" si="42"/>
        <v>4.799345E-2</v>
      </c>
      <c r="U120" s="36">
        <f t="shared" ca="1" si="42"/>
        <v>5.7626860000000002E-2</v>
      </c>
      <c r="V120" s="36">
        <f t="shared" ca="1" si="42"/>
        <v>6.8338369999999996E-2</v>
      </c>
      <c r="W120" s="36">
        <f t="shared" ca="1" si="42"/>
        <v>2.2874490000000001E-2</v>
      </c>
      <c r="X120" s="36">
        <f t="shared" ca="1" si="42"/>
        <v>3.8559360000000001E-2</v>
      </c>
      <c r="Y120" s="36">
        <f t="shared" ca="1" si="42"/>
        <v>4.8304050000000001E-2</v>
      </c>
      <c r="Z120" s="36">
        <f t="shared" ca="1" si="42"/>
        <v>5.2386530000000001E-2</v>
      </c>
      <c r="AA120" s="36">
        <f t="shared" ca="1" si="42"/>
        <v>5.4091839999999995E-2</v>
      </c>
      <c r="AB120" s="36">
        <f t="shared" ca="1" si="42"/>
        <v>0.12283603</v>
      </c>
      <c r="AC120" s="36">
        <f t="shared" ca="1" si="42"/>
        <v>0.12308160000000001</v>
      </c>
      <c r="AD120" s="36">
        <f t="shared" ca="1" si="42"/>
        <v>0.12041133</v>
      </c>
      <c r="AE120" s="36">
        <f t="shared" ca="1" si="42"/>
        <v>5.6746600000000001E-2</v>
      </c>
      <c r="AF120" s="36">
        <f t="shared" ca="1" si="42"/>
        <v>6.9384379999999996E-2</v>
      </c>
      <c r="AG120" s="36">
        <f t="shared" ca="1" si="42"/>
        <v>9.9876740000000006E-2</v>
      </c>
      <c r="AH120" s="36">
        <f t="shared" ca="1" si="42"/>
        <v>5.1983080000000001E-2</v>
      </c>
      <c r="AI120" s="26">
        <f t="shared" ca="1" si="31"/>
        <v>685.85500000000002</v>
      </c>
      <c r="AJ120" s="36">
        <f t="shared" ca="1" si="43"/>
        <v>3.0965019999999999E-2</v>
      </c>
      <c r="AK120" s="36">
        <f t="shared" ca="1" si="43"/>
        <v>3.6604450000000004E-2</v>
      </c>
      <c r="AL120" s="36">
        <f t="shared" ca="1" si="43"/>
        <v>5.3531700000000002E-2</v>
      </c>
      <c r="AM120" s="36">
        <f t="shared" ca="1" si="43"/>
        <v>7.1573719999999993E-2</v>
      </c>
      <c r="AN120" s="36">
        <f t="shared" ca="1" si="43"/>
        <v>2.5481440000000001E-2</v>
      </c>
      <c r="AO120" s="36">
        <f t="shared" ca="1" si="43"/>
        <v>3.5037199999999998E-2</v>
      </c>
      <c r="AP120" s="36">
        <f t="shared" ca="1" si="43"/>
        <v>4.0769760000000002E-2</v>
      </c>
      <c r="AQ120" s="36">
        <f t="shared" ca="1" si="43"/>
        <v>4.4311749999999997E-2</v>
      </c>
      <c r="AR120" s="36">
        <f t="shared" ca="1" si="43"/>
        <v>4.8364549999999999E-2</v>
      </c>
      <c r="AS120" s="36">
        <f t="shared" ca="1" si="43"/>
        <v>0.15072811</v>
      </c>
      <c r="AT120" s="36">
        <f t="shared" ca="1" si="41"/>
        <v>6.2310520000000001E-2</v>
      </c>
      <c r="AU120" s="36">
        <f t="shared" ca="1" si="41"/>
        <v>0.11634235999999999</v>
      </c>
      <c r="AV120" s="36">
        <f t="shared" ca="1" si="41"/>
        <v>6.5415260000000003E-2</v>
      </c>
      <c r="AW120" s="36">
        <f t="shared" ca="1" si="41"/>
        <v>7.5625239999999996E-2</v>
      </c>
      <c r="AX120" s="25"/>
      <c r="AY120" s="25"/>
      <c r="AZ120" s="25"/>
      <c r="BA120" s="25"/>
      <c r="BB120" s="25"/>
      <c r="BC120" s="25"/>
      <c r="BD120" s="25"/>
      <c r="BE120" s="25"/>
      <c r="BF120" s="25"/>
      <c r="BG120" s="25"/>
      <c r="BH120" s="25"/>
      <c r="BI120" s="25"/>
    </row>
    <row r="121" spans="1:61" x14ac:dyDescent="0.35">
      <c r="A121" s="23">
        <v>40025</v>
      </c>
      <c r="B121" s="47">
        <v>1.2700000000000001E-3</v>
      </c>
      <c r="C121" s="47">
        <v>1.81E-3</v>
      </c>
      <c r="D121" s="47">
        <v>2.5400000000000002E-3</v>
      </c>
      <c r="E121" s="36">
        <v>4.7299999999999998E-3</v>
      </c>
      <c r="F121" s="36">
        <v>1.1113E-2</v>
      </c>
      <c r="G121" s="36">
        <v>1.5900000000000001E-2</v>
      </c>
      <c r="H121" s="36">
        <v>2.5144000000000003E-2</v>
      </c>
      <c r="I121" s="36">
        <f t="shared" si="29"/>
        <v>4.4538876114965431E-2</v>
      </c>
      <c r="J121" s="36">
        <f t="shared" si="30"/>
        <v>3.3690670323892835E-2</v>
      </c>
      <c r="K121" s="36">
        <v>3.4796000000000001E-2</v>
      </c>
      <c r="L121" s="36">
        <v>4.2983E-2</v>
      </c>
      <c r="M121" s="36">
        <v>2.0010789999999997E-2</v>
      </c>
      <c r="N121" s="36">
        <v>4.1637180000000003E-2</v>
      </c>
      <c r="O121" s="36">
        <v>9.760060000000001E-3</v>
      </c>
      <c r="P121" s="36">
        <v>7.0555669999999987E-2</v>
      </c>
      <c r="Q121" s="36">
        <v>1.6308713333333336E-2</v>
      </c>
      <c r="R121" s="36">
        <v>8.4142400000000034E-3</v>
      </c>
      <c r="S121" s="36">
        <f t="shared" ca="1" si="42"/>
        <v>3.4653280000000002E-2</v>
      </c>
      <c r="T121" s="36">
        <f t="shared" ca="1" si="42"/>
        <v>4.331517E-2</v>
      </c>
      <c r="U121" s="36">
        <f t="shared" ca="1" si="42"/>
        <v>5.1939289999999999E-2</v>
      </c>
      <c r="V121" s="36">
        <f t="shared" ca="1" si="42"/>
        <v>6.2104779999999998E-2</v>
      </c>
      <c r="W121" s="36">
        <f t="shared" ca="1" si="42"/>
        <v>2.0851809999999998E-2</v>
      </c>
      <c r="X121" s="36">
        <f t="shared" ca="1" si="42"/>
        <v>3.6810580000000002E-2</v>
      </c>
      <c r="Y121" s="36">
        <f t="shared" ca="1" si="42"/>
        <v>4.6273549999999997E-2</v>
      </c>
      <c r="Z121" s="36">
        <f t="shared" ca="1" si="42"/>
        <v>4.9392989999999998E-2</v>
      </c>
      <c r="AA121" s="36">
        <f t="shared" ca="1" si="42"/>
        <v>5.1397240000000004E-2</v>
      </c>
      <c r="AB121" s="36">
        <f t="shared" ca="1" si="42"/>
        <v>0.11522446</v>
      </c>
      <c r="AC121" s="36">
        <f t="shared" ca="1" si="42"/>
        <v>0.11552643</v>
      </c>
      <c r="AD121" s="36">
        <f t="shared" ca="1" si="42"/>
        <v>0.11219285</v>
      </c>
      <c r="AE121" s="36">
        <f t="shared" ca="1" si="42"/>
        <v>5.0246849999999996E-2</v>
      </c>
      <c r="AF121" s="36">
        <f t="shared" ca="1" si="42"/>
        <v>6.4006949999999993E-2</v>
      </c>
      <c r="AG121" s="36">
        <f t="shared" ca="1" si="42"/>
        <v>8.3513569999999995E-2</v>
      </c>
      <c r="AH121" s="36">
        <f t="shared" ca="1" si="42"/>
        <v>4.7052650000000001E-2</v>
      </c>
      <c r="AI121" s="26">
        <f t="shared" ca="1" si="31"/>
        <v>685.97199999999998</v>
      </c>
      <c r="AJ121" s="36">
        <f t="shared" ca="1" si="43"/>
        <v>2.9645020000000001E-2</v>
      </c>
      <c r="AK121" s="36">
        <f t="shared" ca="1" si="43"/>
        <v>3.3493179999999997E-2</v>
      </c>
      <c r="AL121" s="36">
        <f t="shared" ca="1" si="43"/>
        <v>4.7860690000000004E-2</v>
      </c>
      <c r="AM121" s="36">
        <f t="shared" ca="1" si="43"/>
        <v>6.343022999999999E-2</v>
      </c>
      <c r="AN121" s="36">
        <f t="shared" ca="1" si="43"/>
        <v>2.2761989999999999E-2</v>
      </c>
      <c r="AO121" s="36">
        <f t="shared" ca="1" si="43"/>
        <v>3.2310120000000005E-2</v>
      </c>
      <c r="AP121" s="36">
        <f t="shared" ca="1" si="43"/>
        <v>3.8017679999999998E-2</v>
      </c>
      <c r="AQ121" s="36">
        <f t="shared" ca="1" si="43"/>
        <v>4.1445679999999999E-2</v>
      </c>
      <c r="AR121" s="36">
        <f t="shared" ca="1" si="43"/>
        <v>4.6698730000000001E-2</v>
      </c>
      <c r="AS121" s="36">
        <f t="shared" ca="1" si="43"/>
        <v>0.13217224</v>
      </c>
      <c r="AT121" s="36">
        <f t="shared" ca="1" si="41"/>
        <v>5.2585110000000004E-2</v>
      </c>
      <c r="AU121" s="36">
        <f t="shared" ca="1" si="41"/>
        <v>0.10324173</v>
      </c>
      <c r="AV121" s="36">
        <f t="shared" ca="1" si="41"/>
        <v>5.8157529999999999E-2</v>
      </c>
      <c r="AW121" s="36">
        <f t="shared" ca="1" si="41"/>
        <v>7.4859030000000007E-2</v>
      </c>
      <c r="AX121" s="25"/>
      <c r="AY121" s="25"/>
      <c r="AZ121" s="25"/>
      <c r="BA121" s="25"/>
      <c r="BB121" s="25"/>
      <c r="BC121" s="25"/>
      <c r="BD121" s="25"/>
      <c r="BE121" s="25"/>
      <c r="BF121" s="25"/>
      <c r="BG121" s="25"/>
      <c r="BH121" s="25"/>
      <c r="BI121" s="25"/>
    </row>
    <row r="122" spans="1:61" x14ac:dyDescent="0.35">
      <c r="A122" s="23">
        <v>40056</v>
      </c>
      <c r="B122" s="47">
        <v>1.0399999999999999E-3</v>
      </c>
      <c r="C122" s="47">
        <v>1.32E-3</v>
      </c>
      <c r="D122" s="47">
        <v>2.2799999999999999E-3</v>
      </c>
      <c r="E122" s="36">
        <v>4.1999999999999997E-3</v>
      </c>
      <c r="F122" s="36">
        <v>9.6830000000000006E-3</v>
      </c>
      <c r="G122" s="36">
        <v>1.4710000000000001E-2</v>
      </c>
      <c r="H122" s="36">
        <v>2.3849999999999996E-2</v>
      </c>
      <c r="I122" s="36">
        <f t="shared" si="29"/>
        <v>4.4200127582165738E-2</v>
      </c>
      <c r="J122" s="36">
        <f t="shared" si="30"/>
        <v>3.0662742200245896E-2</v>
      </c>
      <c r="K122" s="36">
        <v>3.3974999999999998E-2</v>
      </c>
      <c r="L122" s="36">
        <v>4.1782000000000007E-2</v>
      </c>
      <c r="M122" s="36">
        <v>1.904877E-2</v>
      </c>
      <c r="N122" s="36">
        <v>4.0572549999999999E-2</v>
      </c>
      <c r="O122" s="36">
        <v>9.7020499999999968E-3</v>
      </c>
      <c r="P122" s="36">
        <v>6.5864580000000006E-2</v>
      </c>
      <c r="Q122" s="36">
        <v>1.5438503333333329E-2</v>
      </c>
      <c r="R122" s="36">
        <v>8.492599999999989E-3</v>
      </c>
      <c r="S122" s="36">
        <f t="shared" ca="1" si="42"/>
        <v>3.3477949999999999E-2</v>
      </c>
      <c r="T122" s="36">
        <f t="shared" ca="1" si="42"/>
        <v>3.9721690000000004E-2</v>
      </c>
      <c r="U122" s="36">
        <f t="shared" ca="1" si="42"/>
        <v>4.9626859999999995E-2</v>
      </c>
      <c r="V122" s="36">
        <f t="shared" ca="1" si="42"/>
        <v>5.9725449999999999E-2</v>
      </c>
      <c r="W122" s="36">
        <f t="shared" ca="1" si="42"/>
        <v>1.9079019999999999E-2</v>
      </c>
      <c r="X122" s="36">
        <f t="shared" ca="1" si="42"/>
        <v>3.4420260000000001E-2</v>
      </c>
      <c r="Y122" s="36">
        <f t="shared" ca="1" si="42"/>
        <v>4.4667029999999996E-2</v>
      </c>
      <c r="Z122" s="36">
        <f t="shared" ca="1" si="42"/>
        <v>4.7749149999999997E-2</v>
      </c>
      <c r="AA122" s="36">
        <f t="shared" ca="1" si="42"/>
        <v>5.0274599999999996E-2</v>
      </c>
      <c r="AB122" s="36">
        <f t="shared" ca="1" si="42"/>
        <v>0.11318336999999999</v>
      </c>
      <c r="AC122" s="36">
        <f t="shared" ca="1" si="42"/>
        <v>0.11389936000000001</v>
      </c>
      <c r="AD122" s="36">
        <f t="shared" ca="1" si="42"/>
        <v>0.10643713</v>
      </c>
      <c r="AE122" s="36">
        <f t="shared" ca="1" si="42"/>
        <v>4.6482809999999999E-2</v>
      </c>
      <c r="AF122" s="36">
        <f t="shared" ca="1" si="42"/>
        <v>6.249391E-2</v>
      </c>
      <c r="AG122" s="36">
        <f t="shared" ca="1" si="42"/>
        <v>8.105016000000001E-2</v>
      </c>
      <c r="AH122" s="36">
        <f t="shared" ca="1" si="42"/>
        <v>4.0770989999999993E-2</v>
      </c>
      <c r="AI122" s="26">
        <f t="shared" ca="1" si="31"/>
        <v>686.14300000000003</v>
      </c>
      <c r="AJ122" s="36">
        <f t="shared" ca="1" si="43"/>
        <v>2.8574180000000001E-2</v>
      </c>
      <c r="AK122" s="36">
        <f t="shared" ca="1" si="43"/>
        <v>3.2877200000000002E-2</v>
      </c>
      <c r="AL122" s="36">
        <f t="shared" ca="1" si="43"/>
        <v>4.5501699999999999E-2</v>
      </c>
      <c r="AM122" s="36">
        <f t="shared" ca="1" si="43"/>
        <v>5.9179549999999997E-2</v>
      </c>
      <c r="AN122" s="36">
        <f t="shared" ca="1" si="43"/>
        <v>2.1659670000000002E-2</v>
      </c>
      <c r="AO122" s="36">
        <f t="shared" ca="1" si="43"/>
        <v>3.1338129999999999E-2</v>
      </c>
      <c r="AP122" s="36">
        <f t="shared" ca="1" si="43"/>
        <v>3.6930640000000001E-2</v>
      </c>
      <c r="AQ122" s="36">
        <f t="shared" ca="1" si="43"/>
        <v>4.0190340000000005E-2</v>
      </c>
      <c r="AR122" s="36">
        <f t="shared" ca="1" si="43"/>
        <v>4.4541250000000004E-2</v>
      </c>
      <c r="AS122" s="36">
        <f t="shared" ca="1" si="43"/>
        <v>0.12414184</v>
      </c>
      <c r="AT122" s="36">
        <f t="shared" ca="1" si="41"/>
        <v>5.1371209999999994E-2</v>
      </c>
      <c r="AU122" s="36">
        <f t="shared" ca="1" si="41"/>
        <v>0.10579707000000001</v>
      </c>
      <c r="AV122" s="36">
        <f t="shared" ca="1" si="41"/>
        <v>5.7588449999999999E-2</v>
      </c>
      <c r="AW122" s="36">
        <f t="shared" ca="1" si="41"/>
        <v>7.4907420000000002E-2</v>
      </c>
      <c r="AX122" s="25"/>
      <c r="AY122" s="25"/>
      <c r="AZ122" s="25"/>
      <c r="BA122" s="25"/>
      <c r="BB122" s="25"/>
      <c r="BC122" s="25"/>
      <c r="BD122" s="25"/>
      <c r="BE122" s="25"/>
      <c r="BF122" s="25"/>
      <c r="BG122" s="25"/>
      <c r="BH122" s="25"/>
      <c r="BI122" s="25"/>
    </row>
    <row r="123" spans="1:61" x14ac:dyDescent="0.35">
      <c r="A123" s="23">
        <v>40086</v>
      </c>
      <c r="B123" s="47">
        <v>3.3E-4</v>
      </c>
      <c r="C123" s="47">
        <v>1.1299999999999999E-3</v>
      </c>
      <c r="D123" s="47">
        <v>1.7399999999999998E-3</v>
      </c>
      <c r="E123" s="36">
        <v>3.8500000000000001E-3</v>
      </c>
      <c r="F123" s="36">
        <v>9.4459999999999995E-3</v>
      </c>
      <c r="G123" s="36">
        <v>1.426E-2</v>
      </c>
      <c r="H123" s="36">
        <v>2.3117000000000002E-2</v>
      </c>
      <c r="I123" s="36">
        <f t="shared" si="29"/>
        <v>4.3085493456759938E-2</v>
      </c>
      <c r="J123" s="36">
        <f t="shared" si="30"/>
        <v>3.2262686198241797E-2</v>
      </c>
      <c r="K123" s="36">
        <v>3.3052999999999999E-2</v>
      </c>
      <c r="L123" s="36">
        <v>4.0500999999999995E-2</v>
      </c>
      <c r="M123" s="36">
        <v>1.8418570000000002E-2</v>
      </c>
      <c r="N123" s="36">
        <v>3.924805E-2</v>
      </c>
      <c r="O123" s="36">
        <v>1.0777479999999999E-2</v>
      </c>
      <c r="P123" s="36">
        <v>5.8990830000000001E-2</v>
      </c>
      <c r="Q123" s="36">
        <v>1.4858460000000007E-2</v>
      </c>
      <c r="R123" s="36">
        <v>9.5245300000000033E-3</v>
      </c>
      <c r="S123" s="36">
        <f t="shared" ca="1" si="42"/>
        <v>3.1545980000000001E-2</v>
      </c>
      <c r="T123" s="36">
        <f t="shared" ca="1" si="42"/>
        <v>3.9741890000000002E-2</v>
      </c>
      <c r="U123" s="36">
        <f t="shared" ca="1" si="42"/>
        <v>4.7824980000000003E-2</v>
      </c>
      <c r="V123" s="36">
        <f t="shared" ca="1" si="42"/>
        <v>5.6298389999999997E-2</v>
      </c>
      <c r="W123" s="36">
        <f t="shared" ca="1" si="42"/>
        <v>1.8129599999999999E-2</v>
      </c>
      <c r="X123" s="36">
        <f t="shared" ca="1" si="42"/>
        <v>3.4139860000000001E-2</v>
      </c>
      <c r="Y123" s="36">
        <f t="shared" ca="1" si="42"/>
        <v>4.2541520000000006E-2</v>
      </c>
      <c r="Z123" s="36">
        <f t="shared" ca="1" si="42"/>
        <v>4.5885179999999998E-2</v>
      </c>
      <c r="AA123" s="36">
        <f t="shared" ca="1" si="42"/>
        <v>5.0025529999999999E-2</v>
      </c>
      <c r="AB123" s="36">
        <f t="shared" ca="1" si="42"/>
        <v>0.10308903000000001</v>
      </c>
      <c r="AC123" s="36">
        <f t="shared" ca="1" si="42"/>
        <v>0.10361309</v>
      </c>
      <c r="AD123" s="36">
        <f t="shared" ca="1" si="42"/>
        <v>9.8238880000000001E-2</v>
      </c>
      <c r="AE123" s="36">
        <f t="shared" ca="1" si="42"/>
        <v>4.4493739999999997E-2</v>
      </c>
      <c r="AF123" s="36">
        <f t="shared" ca="1" si="42"/>
        <v>6.056052E-2</v>
      </c>
      <c r="AG123" s="36">
        <f t="shared" ca="1" si="42"/>
        <v>7.4813089999999999E-2</v>
      </c>
      <c r="AH123" s="36">
        <f t="shared" ca="1" si="42"/>
        <v>3.0373290000000001E-2</v>
      </c>
      <c r="AI123" s="26">
        <f t="shared" ca="1" si="31"/>
        <v>686.30799999999999</v>
      </c>
      <c r="AJ123" s="36">
        <f t="shared" ca="1" si="43"/>
        <v>2.7870860000000001E-2</v>
      </c>
      <c r="AK123" s="36">
        <f t="shared" ca="1" si="43"/>
        <v>3.201246E-2</v>
      </c>
      <c r="AL123" s="36">
        <f t="shared" ca="1" si="43"/>
        <v>4.3177580000000007E-2</v>
      </c>
      <c r="AM123" s="36">
        <f t="shared" ca="1" si="43"/>
        <v>5.5406469999999999E-2</v>
      </c>
      <c r="AN123" s="36">
        <f t="shared" ca="1" si="43"/>
        <v>2.0103019999999999E-2</v>
      </c>
      <c r="AO123" s="36">
        <f t="shared" ca="1" si="43"/>
        <v>2.9741939999999998E-2</v>
      </c>
      <c r="AP123" s="36">
        <f t="shared" ca="1" si="43"/>
        <v>3.5692089999999996E-2</v>
      </c>
      <c r="AQ123" s="36">
        <f t="shared" ca="1" si="43"/>
        <v>3.9367779999999998E-2</v>
      </c>
      <c r="AR123" s="36">
        <f t="shared" ca="1" si="43"/>
        <v>4.4122709999999996E-2</v>
      </c>
      <c r="AS123" s="36">
        <f t="shared" ca="1" si="43"/>
        <v>0.10728986000000001</v>
      </c>
      <c r="AT123" s="36">
        <f t="shared" ca="1" si="41"/>
        <v>6.2377140000000005E-2</v>
      </c>
      <c r="AU123" s="36">
        <f t="shared" ca="1" si="41"/>
        <v>9.1251230000000003E-2</v>
      </c>
      <c r="AV123" s="36">
        <f t="shared" ca="1" si="41"/>
        <v>6.3574020000000009E-2</v>
      </c>
      <c r="AW123" s="36">
        <f t="shared" ca="1" si="41"/>
        <v>7.4437020000000007E-2</v>
      </c>
      <c r="AX123" s="25"/>
      <c r="AY123" s="25"/>
      <c r="AZ123" s="25"/>
      <c r="BA123" s="25"/>
      <c r="BB123" s="25"/>
      <c r="BC123" s="25"/>
      <c r="BD123" s="25"/>
      <c r="BE123" s="25"/>
      <c r="BF123" s="25"/>
      <c r="BG123" s="25"/>
      <c r="BH123" s="25"/>
      <c r="BI123" s="25"/>
    </row>
    <row r="124" spans="1:61" x14ac:dyDescent="0.35">
      <c r="A124" s="23">
        <v>40116</v>
      </c>
      <c r="B124" s="47">
        <v>1.4999999999999999E-4</v>
      </c>
      <c r="C124" s="47">
        <v>5.0000000000000001E-4</v>
      </c>
      <c r="D124" s="47">
        <v>1.6000000000000001E-3</v>
      </c>
      <c r="E124" s="36">
        <v>3.5199999999999997E-3</v>
      </c>
      <c r="F124" s="36">
        <v>8.8909999999999996E-3</v>
      </c>
      <c r="G124" s="36">
        <v>1.3939999999999999E-2</v>
      </c>
      <c r="H124" s="36">
        <v>2.3083999999999997E-2</v>
      </c>
      <c r="I124" s="36">
        <f t="shared" si="29"/>
        <v>4.4684828991558678E-2</v>
      </c>
      <c r="J124" s="36">
        <f t="shared" si="30"/>
        <v>3.0662844132684386E-2</v>
      </c>
      <c r="K124" s="36">
        <v>3.3827999999999997E-2</v>
      </c>
      <c r="L124" s="36">
        <v>4.2252999999999999E-2</v>
      </c>
      <c r="M124" s="36">
        <v>1.8403879999999997E-2</v>
      </c>
      <c r="N124" s="36">
        <v>4.0580400000000003E-2</v>
      </c>
      <c r="O124" s="36">
        <v>1.0372089999999994E-2</v>
      </c>
      <c r="P124" s="36">
        <v>5.5839800000000009E-2</v>
      </c>
      <c r="Q124" s="36">
        <v>1.3798476666666667E-2</v>
      </c>
      <c r="R124" s="36">
        <v>8.6994899999999972E-3</v>
      </c>
      <c r="S124" s="36">
        <f t="shared" ca="1" si="42"/>
        <v>3.0945159999999999E-2</v>
      </c>
      <c r="T124" s="36">
        <f t="shared" ca="1" si="42"/>
        <v>3.8980529999999999E-2</v>
      </c>
      <c r="U124" s="36">
        <f t="shared" ca="1" si="42"/>
        <v>4.7188869999999994E-2</v>
      </c>
      <c r="V124" s="36">
        <f t="shared" ca="1" si="42"/>
        <v>5.5781280000000003E-2</v>
      </c>
      <c r="W124" s="36">
        <f t="shared" ca="1" si="42"/>
        <v>1.6755630000000001E-2</v>
      </c>
      <c r="X124" s="36">
        <f t="shared" ca="1" si="42"/>
        <v>3.2899829999999998E-2</v>
      </c>
      <c r="Y124" s="36">
        <f t="shared" ca="1" si="42"/>
        <v>4.1697769999999995E-2</v>
      </c>
      <c r="Z124" s="36">
        <f t="shared" ca="1" si="42"/>
        <v>4.5246199999999993E-2</v>
      </c>
      <c r="AA124" s="36">
        <f t="shared" ca="1" si="42"/>
        <v>5.0952489999999996E-2</v>
      </c>
      <c r="AB124" s="36">
        <f t="shared" ca="1" si="42"/>
        <v>0.10019641999999999</v>
      </c>
      <c r="AC124" s="36">
        <f t="shared" ca="1" si="42"/>
        <v>0.10060930000000001</v>
      </c>
      <c r="AD124" s="36">
        <f t="shared" ca="1" si="42"/>
        <v>9.6420200000000011E-2</v>
      </c>
      <c r="AE124" s="36">
        <f t="shared" ca="1" si="42"/>
        <v>4.3163520000000004E-2</v>
      </c>
      <c r="AF124" s="36">
        <f t="shared" ca="1" si="42"/>
        <v>6.1080910000000002E-2</v>
      </c>
      <c r="AG124" s="36">
        <f t="shared" ca="1" si="42"/>
        <v>7.1446170000000003E-2</v>
      </c>
      <c r="AH124" s="36">
        <f t="shared" ca="1" si="42"/>
        <v>2.7777379999999997E-2</v>
      </c>
      <c r="AI124" s="26">
        <f t="shared" ca="1" si="31"/>
        <v>686.30799999999999</v>
      </c>
      <c r="AJ124" s="36">
        <f t="shared" ca="1" si="43"/>
        <v>2.8380519999999999E-2</v>
      </c>
      <c r="AK124" s="36">
        <f t="shared" ca="1" si="43"/>
        <v>3.1879579999999998E-2</v>
      </c>
      <c r="AL124" s="36">
        <f t="shared" ca="1" si="43"/>
        <v>4.2700800000000004E-2</v>
      </c>
      <c r="AM124" s="36">
        <f t="shared" ca="1" si="43"/>
        <v>5.342293E-2</v>
      </c>
      <c r="AN124" s="36">
        <f t="shared" ca="1" si="43"/>
        <v>2.0158559999999999E-2</v>
      </c>
      <c r="AO124" s="36">
        <f t="shared" ca="1" si="43"/>
        <v>2.9915569999999999E-2</v>
      </c>
      <c r="AP124" s="36">
        <f t="shared" ca="1" si="43"/>
        <v>3.578551E-2</v>
      </c>
      <c r="AQ124" s="36">
        <f t="shared" ca="1" si="43"/>
        <v>3.9488969999999998E-2</v>
      </c>
      <c r="AR124" s="36">
        <f t="shared" ca="1" si="43"/>
        <v>4.4668150000000004E-2</v>
      </c>
      <c r="AS124" s="36">
        <f t="shared" ca="1" si="43"/>
        <v>0.10234712</v>
      </c>
      <c r="AT124" s="36">
        <f t="shared" ca="1" si="41"/>
        <v>6.2319590000000001E-2</v>
      </c>
      <c r="AU124" s="36">
        <f t="shared" ca="1" si="41"/>
        <v>9.2914990000000003E-2</v>
      </c>
      <c r="AV124" s="36">
        <f t="shared" ca="1" si="41"/>
        <v>6.3839170000000001E-2</v>
      </c>
      <c r="AW124" s="36">
        <f t="shared" ca="1" si="41"/>
        <v>7.3978840000000004E-2</v>
      </c>
      <c r="AX124" s="25"/>
      <c r="AY124" s="25"/>
      <c r="AZ124" s="25"/>
      <c r="BA124" s="25"/>
      <c r="BB124" s="25"/>
      <c r="BC124" s="25"/>
      <c r="BD124" s="25"/>
      <c r="BE124" s="25"/>
      <c r="BF124" s="25"/>
      <c r="BG124" s="25"/>
      <c r="BH124" s="25"/>
      <c r="BI124" s="25"/>
    </row>
    <row r="125" spans="1:61" x14ac:dyDescent="0.35">
      <c r="A125" s="23">
        <v>40147</v>
      </c>
      <c r="B125" s="47">
        <v>7.1999999999999994E-4</v>
      </c>
      <c r="C125" s="47">
        <v>5.1999999999999995E-4</v>
      </c>
      <c r="D125" s="47">
        <v>1.5199999999999999E-3</v>
      </c>
      <c r="E125" s="36">
        <v>2.47E-3</v>
      </c>
      <c r="F125" s="36">
        <v>6.6319999999999999E-3</v>
      </c>
      <c r="G125" s="36">
        <v>1.103E-2</v>
      </c>
      <c r="H125" s="36">
        <v>1.9996E-2</v>
      </c>
      <c r="I125" s="36">
        <f t="shared" si="29"/>
        <v>4.4100753810799365E-2</v>
      </c>
      <c r="J125" s="36">
        <f t="shared" si="30"/>
        <v>2.8521035666950967E-2</v>
      </c>
      <c r="K125" s="36">
        <v>3.1977999999999999E-2</v>
      </c>
      <c r="L125" s="36">
        <v>4.1917000000000003E-2</v>
      </c>
      <c r="M125" s="36">
        <v>1.5710209999999999E-2</v>
      </c>
      <c r="N125" s="36">
        <v>3.9306709999999995E-2</v>
      </c>
      <c r="O125" s="36">
        <v>1.0476940000000004E-2</v>
      </c>
      <c r="P125" s="36">
        <v>5.7074949999999999E-2</v>
      </c>
      <c r="Q125" s="36">
        <v>1.3801873333333334E-2</v>
      </c>
      <c r="R125" s="36">
        <v>7.8666499999999959E-3</v>
      </c>
      <c r="S125" s="36">
        <f t="shared" ca="1" si="42"/>
        <v>2.7222620000000003E-2</v>
      </c>
      <c r="T125" s="36">
        <f t="shared" ca="1" si="42"/>
        <v>3.6653950000000005E-2</v>
      </c>
      <c r="U125" s="36">
        <f t="shared" ca="1" si="42"/>
        <v>4.5375360000000003E-2</v>
      </c>
      <c r="V125" s="36">
        <f t="shared" ca="1" si="42"/>
        <v>5.3200519999999994E-2</v>
      </c>
      <c r="W125" s="36">
        <f t="shared" ca="1" si="42"/>
        <v>1.619754E-2</v>
      </c>
      <c r="X125" s="36">
        <f t="shared" ca="1" si="42"/>
        <v>2.9689630000000002E-2</v>
      </c>
      <c r="Y125" s="36">
        <f t="shared" ca="1" si="42"/>
        <v>3.8782049999999998E-2</v>
      </c>
      <c r="Z125" s="36">
        <f t="shared" ca="1" si="42"/>
        <v>4.3124779999999995E-2</v>
      </c>
      <c r="AA125" s="36">
        <f t="shared" ca="1" si="42"/>
        <v>4.9783649999999999E-2</v>
      </c>
      <c r="AB125" s="36">
        <f t="shared" ca="1" si="42"/>
        <v>9.769195E-2</v>
      </c>
      <c r="AC125" s="36">
        <f t="shared" ca="1" si="42"/>
        <v>9.7832790000000003E-2</v>
      </c>
      <c r="AD125" s="36">
        <f t="shared" ca="1" si="42"/>
        <v>9.6381659999999994E-2</v>
      </c>
      <c r="AE125" s="36">
        <f t="shared" ca="1" si="42"/>
        <v>4.0065099999999992E-2</v>
      </c>
      <c r="AF125" s="36">
        <f t="shared" ca="1" si="42"/>
        <v>6.042289E-2</v>
      </c>
      <c r="AG125" s="36">
        <f t="shared" ca="1" si="42"/>
        <v>7.0378879999999991E-2</v>
      </c>
      <c r="AH125" s="36">
        <f t="shared" ca="1" si="42"/>
        <v>2.7627849999999999E-2</v>
      </c>
      <c r="AI125" s="26">
        <f t="shared" ca="1" si="31"/>
        <v>686.53399999999999</v>
      </c>
      <c r="AJ125" s="36">
        <f t="shared" ca="1" si="43"/>
        <v>2.7380239999999997E-2</v>
      </c>
      <c r="AK125" s="36">
        <f t="shared" ca="1" si="43"/>
        <v>3.1343869999999996E-2</v>
      </c>
      <c r="AL125" s="36">
        <f t="shared" ca="1" si="43"/>
        <v>4.2549210000000004E-2</v>
      </c>
      <c r="AM125" s="36">
        <f t="shared" ca="1" si="43"/>
        <v>5.2299360000000003E-2</v>
      </c>
      <c r="AN125" s="36">
        <f t="shared" ca="1" si="43"/>
        <v>1.9466000000000001E-2</v>
      </c>
      <c r="AO125" s="36">
        <f t="shared" ca="1" si="43"/>
        <v>2.8733740000000001E-2</v>
      </c>
      <c r="AP125" s="36">
        <f t="shared" ca="1" si="43"/>
        <v>3.4850069999999997E-2</v>
      </c>
      <c r="AQ125" s="36">
        <f t="shared" ca="1" si="43"/>
        <v>3.8679690000000003E-2</v>
      </c>
      <c r="AR125" s="36">
        <f t="shared" ca="1" si="43"/>
        <v>4.3863279999999998E-2</v>
      </c>
      <c r="AS125" s="36">
        <f t="shared" ca="1" si="43"/>
        <v>0.10011630000000001</v>
      </c>
      <c r="AT125" s="36">
        <f t="shared" ca="1" si="41"/>
        <v>6.1248040000000004E-2</v>
      </c>
      <c r="AU125" s="36">
        <f t="shared" ca="1" si="41"/>
        <v>9.3892340000000005E-2</v>
      </c>
      <c r="AV125" s="36">
        <f t="shared" ca="1" si="41"/>
        <v>6.2530780000000008E-2</v>
      </c>
      <c r="AW125" s="36">
        <f t="shared" ca="1" si="41"/>
        <v>7.4178400000000005E-2</v>
      </c>
      <c r="AX125" s="25"/>
      <c r="AY125" s="25"/>
      <c r="AZ125" s="25"/>
      <c r="BA125" s="25"/>
      <c r="BB125" s="25"/>
      <c r="BC125" s="25"/>
      <c r="BD125" s="25"/>
      <c r="BE125" s="25"/>
      <c r="BF125" s="25"/>
      <c r="BG125" s="25"/>
      <c r="BH125" s="25"/>
      <c r="BI125" s="25"/>
    </row>
    <row r="126" spans="1:61" x14ac:dyDescent="0.35">
      <c r="A126" s="23">
        <v>40178</v>
      </c>
      <c r="B126" s="47">
        <v>3.5000000000000005E-4</v>
      </c>
      <c r="C126" s="47">
        <v>5.2999999999999998E-4</v>
      </c>
      <c r="D126" s="47">
        <v>1.91E-3</v>
      </c>
      <c r="E126" s="36">
        <v>4.4000000000000003E-3</v>
      </c>
      <c r="F126" s="36">
        <v>1.1354E-2</v>
      </c>
      <c r="G126" s="36">
        <v>1.6789999999999999E-2</v>
      </c>
      <c r="H126" s="36">
        <v>2.6787999999999999E-2</v>
      </c>
      <c r="I126" s="36">
        <f t="shared" si="29"/>
        <v>5.0078597942320835E-2</v>
      </c>
      <c r="J126" s="36">
        <f t="shared" si="30"/>
        <v>2.6922436906804181E-2</v>
      </c>
      <c r="K126" s="36">
        <v>3.8367999999999999E-2</v>
      </c>
      <c r="L126" s="36">
        <v>4.6411000000000001E-2</v>
      </c>
      <c r="M126" s="36">
        <v>2.1414100000000002E-2</v>
      </c>
      <c r="N126" s="36">
        <v>4.4499839999999999E-2</v>
      </c>
      <c r="O126" s="36">
        <v>7.0644399999999982E-3</v>
      </c>
      <c r="P126" s="36">
        <v>4.769321E-2</v>
      </c>
      <c r="Q126" s="36">
        <v>1.2035810000000001E-2</v>
      </c>
      <c r="R126" s="36">
        <v>5.1532799999999962E-3</v>
      </c>
      <c r="S126" s="36">
        <f t="shared" ref="S126:AH135" ca="1" si="44">IFERROR(VLOOKUP($A126,INDIRECT("US!"&amp;S$3&amp;":"&amp;S$4),3,0)/100,NA())</f>
        <v>3.3353929999999997E-2</v>
      </c>
      <c r="T126" s="36">
        <f t="shared" ca="1" si="44"/>
        <v>4.1200630000000002E-2</v>
      </c>
      <c r="U126" s="36">
        <f t="shared" ca="1" si="44"/>
        <v>4.7770780000000006E-2</v>
      </c>
      <c r="V126" s="36">
        <f t="shared" ca="1" si="44"/>
        <v>5.4650600000000001E-2</v>
      </c>
      <c r="W126" s="36">
        <f t="shared" ca="1" si="44"/>
        <v>1.7278959999999999E-2</v>
      </c>
      <c r="X126" s="36">
        <f t="shared" ca="1" si="44"/>
        <v>3.374394E-2</v>
      </c>
      <c r="Y126" s="36">
        <f t="shared" ca="1" si="44"/>
        <v>4.3704530000000005E-2</v>
      </c>
      <c r="Z126" s="36">
        <f t="shared" ca="1" si="44"/>
        <v>4.6988530000000001E-2</v>
      </c>
      <c r="AA126" s="36">
        <f t="shared" ca="1" si="44"/>
        <v>5.1564279999999997E-2</v>
      </c>
      <c r="AB126" s="36">
        <f t="shared" ca="1" si="44"/>
        <v>9.0639979999999995E-2</v>
      </c>
      <c r="AC126" s="36">
        <f t="shared" ca="1" si="44"/>
        <v>9.0479839999999992E-2</v>
      </c>
      <c r="AD126" s="36">
        <f t="shared" ca="1" si="44"/>
        <v>9.2193049999999999E-2</v>
      </c>
      <c r="AE126" s="36">
        <f t="shared" ca="1" si="44"/>
        <v>4.2410119999999996E-2</v>
      </c>
      <c r="AF126" s="36">
        <f t="shared" ca="1" si="44"/>
        <v>6.2045130000000004E-2</v>
      </c>
      <c r="AG126" s="36">
        <f t="shared" ca="1" si="44"/>
        <v>7.1194240000000006E-2</v>
      </c>
      <c r="AH126" s="36">
        <f t="shared" ca="1" si="44"/>
        <v>2.8783900000000001E-2</v>
      </c>
      <c r="AI126" s="26">
        <f t="shared" ca="1" si="31"/>
        <v>686.58900000000006</v>
      </c>
      <c r="AJ126" s="36">
        <f t="shared" ref="AJ126:AS135" ca="1" si="45">IFERROR(VLOOKUP($A126,INDIRECT("EU!"&amp;AJ$3&amp;":"&amp;AJ$4),3,0)/100,NA())</f>
        <v>2.8765869999999999E-2</v>
      </c>
      <c r="AK126" s="36">
        <f t="shared" ca="1" si="45"/>
        <v>3.1978279999999998E-2</v>
      </c>
      <c r="AL126" s="36">
        <f t="shared" ca="1" si="45"/>
        <v>4.3703240000000004E-2</v>
      </c>
      <c r="AM126" s="36">
        <f t="shared" ca="1" si="45"/>
        <v>5.2053330000000002E-2</v>
      </c>
      <c r="AN126" s="36">
        <f t="shared" ca="1" si="45"/>
        <v>2.031084E-2</v>
      </c>
      <c r="AO126" s="36">
        <f t="shared" ca="1" si="45"/>
        <v>3.0041980000000003E-2</v>
      </c>
      <c r="AP126" s="36">
        <f t="shared" ca="1" si="45"/>
        <v>3.6226109999999999E-2</v>
      </c>
      <c r="AQ126" s="36">
        <f t="shared" ca="1" si="45"/>
        <v>4.0428059999999995E-2</v>
      </c>
      <c r="AR126" s="36">
        <f t="shared" ca="1" si="45"/>
        <v>4.5754879999999998E-2</v>
      </c>
      <c r="AS126" s="36">
        <f t="shared" ca="1" si="45"/>
        <v>9.6398309999999987E-2</v>
      </c>
      <c r="AT126" s="36">
        <f t="shared" ref="AT126:AW145" ca="1" si="46">IFERROR(VLOOKUP($A126,INDIRECT("EM!"&amp;AT$3&amp;":"&amp;AT$4),3,0)/100,NA())</f>
        <v>6.1034949999999998E-2</v>
      </c>
      <c r="AU126" s="36">
        <f t="shared" ca="1" si="46"/>
        <v>9.8222140000000013E-2</v>
      </c>
      <c r="AV126" s="36">
        <f t="shared" ca="1" si="46"/>
        <v>6.2569509999999995E-2</v>
      </c>
      <c r="AW126" s="36">
        <f t="shared" ca="1" si="46"/>
        <v>7.447666E-2</v>
      </c>
      <c r="AX126" s="25"/>
      <c r="AY126" s="25"/>
      <c r="AZ126" s="25"/>
      <c r="BA126" s="25"/>
      <c r="BB126" s="25"/>
      <c r="BC126" s="25"/>
      <c r="BD126" s="25"/>
      <c r="BE126" s="25"/>
      <c r="BF126" s="25"/>
      <c r="BG126" s="25"/>
      <c r="BH126" s="25"/>
      <c r="BI126" s="25"/>
    </row>
    <row r="127" spans="1:61" x14ac:dyDescent="0.35">
      <c r="A127" s="23">
        <v>40207</v>
      </c>
      <c r="B127" s="47">
        <v>1E-4</v>
      </c>
      <c r="C127" s="47">
        <v>7.3999999999999999E-4</v>
      </c>
      <c r="D127" s="47">
        <v>1.47E-3</v>
      </c>
      <c r="E127" s="36">
        <v>2.7900000000000004E-3</v>
      </c>
      <c r="F127" s="36">
        <v>8.1180000000000002E-3</v>
      </c>
      <c r="G127" s="36">
        <v>1.3509999999999999E-2</v>
      </c>
      <c r="H127" s="36">
        <v>2.3231999999999999E-2</v>
      </c>
      <c r="I127" s="36">
        <f t="shared" si="29"/>
        <v>4.8611451103953041E-2</v>
      </c>
      <c r="J127" s="36">
        <f t="shared" si="30"/>
        <v>2.1289340346676733E-2</v>
      </c>
      <c r="K127" s="36">
        <v>3.5844000000000001E-2</v>
      </c>
      <c r="L127" s="36">
        <v>4.4884000000000007E-2</v>
      </c>
      <c r="M127" s="36">
        <v>1.8412129999999999E-2</v>
      </c>
      <c r="N127" s="36">
        <v>4.264138E-2</v>
      </c>
      <c r="O127" s="36">
        <v>9.3024999999999983E-3</v>
      </c>
      <c r="P127" s="36">
        <v>4.7552160000000003E-2</v>
      </c>
      <c r="Q127" s="36">
        <v>1.1649726666666669E-2</v>
      </c>
      <c r="R127" s="36">
        <v>7.0598799999999906E-3</v>
      </c>
      <c r="S127" s="36">
        <f t="shared" ca="1" si="44"/>
        <v>3.0214289999999998E-2</v>
      </c>
      <c r="T127" s="36">
        <f t="shared" ca="1" si="44"/>
        <v>3.8596849999999995E-2</v>
      </c>
      <c r="U127" s="36">
        <f t="shared" ca="1" si="44"/>
        <v>4.5503889999999998E-2</v>
      </c>
      <c r="V127" s="36">
        <f t="shared" ca="1" si="44"/>
        <v>5.1304280000000001E-2</v>
      </c>
      <c r="W127" s="36">
        <f t="shared" ca="1" si="44"/>
        <v>1.390372E-2</v>
      </c>
      <c r="X127" s="36">
        <f t="shared" ca="1" si="44"/>
        <v>3.0724999999999999E-2</v>
      </c>
      <c r="Y127" s="36">
        <f t="shared" ca="1" si="44"/>
        <v>4.0416860000000006E-2</v>
      </c>
      <c r="Z127" s="36">
        <f t="shared" ca="1" si="44"/>
        <v>4.4290960000000004E-2</v>
      </c>
      <c r="AA127" s="36">
        <f t="shared" ca="1" si="44"/>
        <v>5.1943879999999998E-2</v>
      </c>
      <c r="AB127" s="36">
        <f t="shared" ca="1" si="44"/>
        <v>8.9605530000000003E-2</v>
      </c>
      <c r="AC127" s="36">
        <f t="shared" ca="1" si="44"/>
        <v>8.9547070000000006E-2</v>
      </c>
      <c r="AD127" s="36">
        <f t="shared" ca="1" si="44"/>
        <v>9.0193540000000003E-2</v>
      </c>
      <c r="AE127" s="36">
        <f t="shared" ca="1" si="44"/>
        <v>3.910052E-2</v>
      </c>
      <c r="AF127" s="36">
        <f t="shared" ca="1" si="44"/>
        <v>6.1271120000000005E-2</v>
      </c>
      <c r="AG127" s="36">
        <f t="shared" ca="1" si="44"/>
        <v>6.2418500000000002E-2</v>
      </c>
      <c r="AH127" s="36">
        <f t="shared" ca="1" si="44"/>
        <v>2.4323030000000002E-2</v>
      </c>
      <c r="AI127" s="26">
        <f t="shared" ca="1" si="31"/>
        <v>686.58900000000006</v>
      </c>
      <c r="AJ127" s="36">
        <f t="shared" ca="1" si="45"/>
        <v>2.7798110000000001E-2</v>
      </c>
      <c r="AK127" s="36">
        <f t="shared" ca="1" si="45"/>
        <v>3.1529189999999999E-2</v>
      </c>
      <c r="AL127" s="36">
        <f t="shared" ca="1" si="45"/>
        <v>4.0552190000000002E-2</v>
      </c>
      <c r="AM127" s="36">
        <f t="shared" ca="1" si="45"/>
        <v>5.3906559999999999E-2</v>
      </c>
      <c r="AN127" s="36">
        <f t="shared" ca="1" si="45"/>
        <v>1.9724559999999999E-2</v>
      </c>
      <c r="AO127" s="36">
        <f t="shared" ca="1" si="45"/>
        <v>2.8846069999999998E-2</v>
      </c>
      <c r="AP127" s="36">
        <f t="shared" ca="1" si="45"/>
        <v>3.5251789999999998E-2</v>
      </c>
      <c r="AQ127" s="36">
        <f t="shared" ca="1" si="45"/>
        <v>3.9357000000000003E-2</v>
      </c>
      <c r="AR127" s="36">
        <f t="shared" ca="1" si="45"/>
        <v>4.4857889999999997E-2</v>
      </c>
      <c r="AS127" s="36">
        <f t="shared" ca="1" si="45"/>
        <v>9.0622170000000002E-2</v>
      </c>
      <c r="AT127" s="36">
        <f t="shared" ca="1" si="46"/>
        <v>5.8780780000000005E-2</v>
      </c>
      <c r="AU127" s="36">
        <f t="shared" ca="1" si="46"/>
        <v>9.1374720000000006E-2</v>
      </c>
      <c r="AV127" s="36">
        <f t="shared" ca="1" si="46"/>
        <v>5.9864859999999999E-2</v>
      </c>
      <c r="AW127" s="36">
        <f t="shared" ca="1" si="46"/>
        <v>7.2970980000000005E-2</v>
      </c>
      <c r="AX127" s="25"/>
      <c r="AY127" s="25"/>
      <c r="AZ127" s="25"/>
      <c r="BA127" s="25"/>
      <c r="BB127" s="25"/>
      <c r="BC127" s="25"/>
      <c r="BD127" s="25"/>
      <c r="BE127" s="25"/>
      <c r="BF127" s="25"/>
      <c r="BG127" s="25"/>
      <c r="BH127" s="25"/>
      <c r="BI127" s="25"/>
    </row>
    <row r="128" spans="1:61" x14ac:dyDescent="0.35">
      <c r="A128" s="23">
        <v>40235</v>
      </c>
      <c r="B128" s="47">
        <v>8.1000000000000006E-4</v>
      </c>
      <c r="C128" s="47">
        <v>1.1999999999999999E-3</v>
      </c>
      <c r="D128" s="47">
        <v>1.83E-3</v>
      </c>
      <c r="E128" s="36">
        <v>2.98E-3</v>
      </c>
      <c r="F128" s="36">
        <v>8.1180000000000002E-3</v>
      </c>
      <c r="G128" s="36">
        <v>1.3340000000000001E-2</v>
      </c>
      <c r="H128" s="36">
        <v>2.3018E-2</v>
      </c>
      <c r="I128" s="36">
        <f t="shared" si="29"/>
        <v>4.9383723149543535E-2</v>
      </c>
      <c r="J128" s="36">
        <f t="shared" si="30"/>
        <v>2.4896062712071565E-2</v>
      </c>
      <c r="K128" s="36">
        <v>3.6116999999999996E-2</v>
      </c>
      <c r="L128" s="36">
        <v>4.5566000000000002E-2</v>
      </c>
      <c r="M128" s="36">
        <v>1.8187129999999999E-2</v>
      </c>
      <c r="N128" s="36">
        <v>4.283029E-2</v>
      </c>
      <c r="O128" s="36">
        <v>9.1588600000000048E-3</v>
      </c>
      <c r="P128" s="36">
        <v>4.908864000000001E-2</v>
      </c>
      <c r="Q128" s="36">
        <v>1.168483E-2</v>
      </c>
      <c r="R128" s="36">
        <v>6.4231500000000025E-3</v>
      </c>
      <c r="S128" s="36">
        <f t="shared" ca="1" si="44"/>
        <v>3.0007590000000001E-2</v>
      </c>
      <c r="T128" s="36">
        <f t="shared" ca="1" si="44"/>
        <v>3.8501010000000002E-2</v>
      </c>
      <c r="U128" s="36">
        <f t="shared" ca="1" si="44"/>
        <v>4.5622019999999999E-2</v>
      </c>
      <c r="V128" s="36">
        <f t="shared" ca="1" si="44"/>
        <v>5.1234780000000008E-2</v>
      </c>
      <c r="W128" s="36">
        <f t="shared" ca="1" si="44"/>
        <v>1.4260479999999999E-2</v>
      </c>
      <c r="X128" s="36">
        <f t="shared" ca="1" si="44"/>
        <v>3.0663059999999999E-2</v>
      </c>
      <c r="Y128" s="36">
        <f t="shared" ca="1" si="44"/>
        <v>4.0274749999999998E-2</v>
      </c>
      <c r="Z128" s="36">
        <f t="shared" ca="1" si="44"/>
        <v>4.375888E-2</v>
      </c>
      <c r="AA128" s="36">
        <f t="shared" ca="1" si="44"/>
        <v>5.1989150000000005E-2</v>
      </c>
      <c r="AB128" s="36">
        <f t="shared" ca="1" si="44"/>
        <v>9.1460959999999994E-2</v>
      </c>
      <c r="AC128" s="36">
        <f t="shared" ca="1" si="44"/>
        <v>9.1417540000000005E-2</v>
      </c>
      <c r="AD128" s="36">
        <f t="shared" ca="1" si="44"/>
        <v>9.191893000000001E-2</v>
      </c>
      <c r="AE128" s="36">
        <f t="shared" ca="1" si="44"/>
        <v>3.91694E-2</v>
      </c>
      <c r="AF128" s="36">
        <f t="shared" ca="1" si="44"/>
        <v>6.1550380000000002E-2</v>
      </c>
      <c r="AG128" s="36">
        <f t="shared" ca="1" si="44"/>
        <v>5.9501850000000002E-2</v>
      </c>
      <c r="AH128" s="36">
        <f t="shared" ca="1" si="44"/>
        <v>2.3560469999999997E-2</v>
      </c>
      <c r="AI128" s="26">
        <f t="shared" ca="1" si="31"/>
        <v>686.63099999999997</v>
      </c>
      <c r="AJ128" s="36">
        <f t="shared" ca="1" si="45"/>
        <v>2.6328629999999999E-2</v>
      </c>
      <c r="AK128" s="36">
        <f t="shared" ca="1" si="45"/>
        <v>2.9966140000000002E-2</v>
      </c>
      <c r="AL128" s="36">
        <f t="shared" ca="1" si="45"/>
        <v>3.9965859999999999E-2</v>
      </c>
      <c r="AM128" s="36">
        <f t="shared" ca="1" si="45"/>
        <v>5.187626E-2</v>
      </c>
      <c r="AN128" s="36">
        <f t="shared" ca="1" si="45"/>
        <v>1.7545910000000001E-2</v>
      </c>
      <c r="AO128" s="36">
        <f t="shared" ca="1" si="45"/>
        <v>2.698207E-2</v>
      </c>
      <c r="AP128" s="36">
        <f t="shared" ca="1" si="45"/>
        <v>3.3957670000000002E-2</v>
      </c>
      <c r="AQ128" s="36">
        <f t="shared" ca="1" si="45"/>
        <v>3.8205360000000001E-2</v>
      </c>
      <c r="AR128" s="36">
        <f t="shared" ca="1" si="45"/>
        <v>4.4462549999999997E-2</v>
      </c>
      <c r="AS128" s="36">
        <f t="shared" ca="1" si="45"/>
        <v>9.2484459999999991E-2</v>
      </c>
      <c r="AT128" s="36">
        <f t="shared" ca="1" si="46"/>
        <v>5.7988730000000002E-2</v>
      </c>
      <c r="AU128" s="36">
        <f t="shared" ca="1" si="46"/>
        <v>9.2275060000000006E-2</v>
      </c>
      <c r="AV128" s="36">
        <f t="shared" ca="1" si="46"/>
        <v>5.9000469999999999E-2</v>
      </c>
      <c r="AW128" s="36">
        <f t="shared" ca="1" si="46"/>
        <v>7.2703490000000009E-2</v>
      </c>
      <c r="AX128" s="25"/>
      <c r="AY128" s="25"/>
      <c r="AZ128" s="25"/>
      <c r="BA128" s="25"/>
      <c r="BB128" s="25"/>
      <c r="BC128" s="25"/>
      <c r="BD128" s="25"/>
      <c r="BE128" s="25"/>
      <c r="BF128" s="25"/>
      <c r="BG128" s="25"/>
      <c r="BH128" s="25"/>
      <c r="BI128" s="25"/>
    </row>
    <row r="129" spans="1:61" x14ac:dyDescent="0.35">
      <c r="A129" s="23">
        <v>40268</v>
      </c>
      <c r="B129" s="47">
        <v>1.5E-3</v>
      </c>
      <c r="C129" s="47">
        <v>1.5499999999999999E-3</v>
      </c>
      <c r="D129" s="47">
        <v>2.3699999999999997E-3</v>
      </c>
      <c r="E129" s="36">
        <v>3.8400000000000001E-3</v>
      </c>
      <c r="F129" s="36">
        <v>1.0158E-2</v>
      </c>
      <c r="G129" s="36">
        <v>1.5730000000000001E-2</v>
      </c>
      <c r="H129" s="36">
        <v>2.5434999999999999E-2</v>
      </c>
      <c r="I129" s="36">
        <f t="shared" si="29"/>
        <v>5.123932579734447E-2</v>
      </c>
      <c r="J129" s="36">
        <f t="shared" si="30"/>
        <v>2.4791167574067741E-2</v>
      </c>
      <c r="K129" s="36">
        <v>3.8256999999999999E-2</v>
      </c>
      <c r="L129" s="36">
        <v>4.7129000000000004E-2</v>
      </c>
      <c r="M129" s="36">
        <v>2.0558169999999997E-2</v>
      </c>
      <c r="N129" s="36">
        <v>4.4700780000000002E-2</v>
      </c>
      <c r="O129" s="36">
        <v>6.2558899999999931E-3</v>
      </c>
      <c r="P129" s="36">
        <v>4.2205830000000007E-2</v>
      </c>
      <c r="Q129" s="36">
        <v>1.0241223333333334E-2</v>
      </c>
      <c r="R129" s="36">
        <v>3.8276699999999914E-3</v>
      </c>
      <c r="S129" s="36">
        <f t="shared" ca="1" si="44"/>
        <v>3.1458729999999997E-2</v>
      </c>
      <c r="T129" s="36">
        <f t="shared" ca="1" si="44"/>
        <v>3.8491320000000002E-2</v>
      </c>
      <c r="U129" s="36">
        <f t="shared" ca="1" si="44"/>
        <v>4.5394430000000006E-2</v>
      </c>
      <c r="V129" s="36">
        <f t="shared" ca="1" si="44"/>
        <v>5.1397310000000002E-2</v>
      </c>
      <c r="W129" s="36">
        <f t="shared" ca="1" si="44"/>
        <v>1.485275E-2</v>
      </c>
      <c r="X129" s="36">
        <f t="shared" ca="1" si="44"/>
        <v>3.0744060000000004E-2</v>
      </c>
      <c r="Y129" s="36">
        <f t="shared" ca="1" si="44"/>
        <v>4.1178860000000005E-2</v>
      </c>
      <c r="Z129" s="36">
        <f t="shared" ca="1" si="44"/>
        <v>4.4654980000000004E-2</v>
      </c>
      <c r="AA129" s="36">
        <f t="shared" ca="1" si="44"/>
        <v>5.0956669999999996E-2</v>
      </c>
      <c r="AB129" s="36">
        <f t="shared" ca="1" si="44"/>
        <v>8.4653039999999999E-2</v>
      </c>
      <c r="AC129" s="36">
        <f t="shared" ca="1" si="44"/>
        <v>8.4413940000000007E-2</v>
      </c>
      <c r="AD129" s="36">
        <f t="shared" ca="1" si="44"/>
        <v>8.6906610000000009E-2</v>
      </c>
      <c r="AE129" s="36">
        <f t="shared" ca="1" si="44"/>
        <v>3.917905E-2</v>
      </c>
      <c r="AF129" s="36">
        <f t="shared" ca="1" si="44"/>
        <v>6.1973900000000005E-2</v>
      </c>
      <c r="AG129" s="36">
        <f t="shared" ca="1" si="44"/>
        <v>5.5494550000000004E-2</v>
      </c>
      <c r="AH129" s="36">
        <f t="shared" ca="1" si="44"/>
        <v>2.4047510000000001E-2</v>
      </c>
      <c r="AI129" s="26">
        <f t="shared" ca="1" si="31"/>
        <v>686.68200000000002</v>
      </c>
      <c r="AJ129" s="36">
        <f t="shared" ca="1" si="45"/>
        <v>2.61482E-2</v>
      </c>
      <c r="AK129" s="36">
        <f t="shared" ca="1" si="45"/>
        <v>2.9606590000000002E-2</v>
      </c>
      <c r="AL129" s="36">
        <f t="shared" ca="1" si="45"/>
        <v>3.8037519999999998E-2</v>
      </c>
      <c r="AM129" s="36">
        <f t="shared" ca="1" si="45"/>
        <v>4.9169099999999993E-2</v>
      </c>
      <c r="AN129" s="36">
        <f t="shared" ca="1" si="45"/>
        <v>1.6976410000000001E-2</v>
      </c>
      <c r="AO129" s="36">
        <f t="shared" ca="1" si="45"/>
        <v>2.6225559999999998E-2</v>
      </c>
      <c r="AP129" s="36">
        <f t="shared" ca="1" si="45"/>
        <v>3.297452E-2</v>
      </c>
      <c r="AQ129" s="36">
        <f t="shared" ca="1" si="45"/>
        <v>3.7643160000000002E-2</v>
      </c>
      <c r="AR129" s="36">
        <f t="shared" ca="1" si="45"/>
        <v>4.3686170000000003E-2</v>
      </c>
      <c r="AS129" s="36">
        <f t="shared" ca="1" si="45"/>
        <v>7.9231040000000003E-2</v>
      </c>
      <c r="AT129" s="36">
        <f t="shared" ca="1" si="46"/>
        <v>5.6451089999999995E-2</v>
      </c>
      <c r="AU129" s="36">
        <f t="shared" ca="1" si="46"/>
        <v>8.8118160000000001E-2</v>
      </c>
      <c r="AV129" s="36">
        <f t="shared" ca="1" si="46"/>
        <v>5.7337999999999993E-2</v>
      </c>
      <c r="AW129" s="36">
        <f t="shared" ca="1" si="46"/>
        <v>7.1037829999999996E-2</v>
      </c>
      <c r="AX129" s="25"/>
      <c r="AY129" s="25"/>
      <c r="AZ129" s="25"/>
      <c r="BA129" s="25"/>
      <c r="BB129" s="25"/>
      <c r="BC129" s="25"/>
      <c r="BD129" s="25"/>
      <c r="BE129" s="25"/>
      <c r="BF129" s="25"/>
      <c r="BG129" s="25"/>
      <c r="BH129" s="25"/>
      <c r="BI129" s="25"/>
    </row>
    <row r="130" spans="1:61" x14ac:dyDescent="0.35">
      <c r="A130" s="23">
        <v>40298</v>
      </c>
      <c r="B130" s="47">
        <v>1.3500000000000001E-3</v>
      </c>
      <c r="C130" s="47">
        <v>1.5900000000000001E-3</v>
      </c>
      <c r="D130" s="47">
        <v>2.3699999999999997E-3</v>
      </c>
      <c r="E130" s="36">
        <v>3.8E-3</v>
      </c>
      <c r="F130" s="36">
        <v>9.6030000000000004E-3</v>
      </c>
      <c r="G130" s="36">
        <v>1.486E-2</v>
      </c>
      <c r="H130" s="36">
        <v>2.4163999999999998E-2</v>
      </c>
      <c r="I130" s="36">
        <f t="shared" si="29"/>
        <v>4.9049358329330106E-2</v>
      </c>
      <c r="J130" s="36">
        <f t="shared" si="30"/>
        <v>2.6416243356200519E-2</v>
      </c>
      <c r="K130" s="36">
        <v>3.6532000000000002E-2</v>
      </c>
      <c r="L130" s="36">
        <v>4.5171999999999997E-2</v>
      </c>
      <c r="M130" s="36">
        <v>1.952185E-2</v>
      </c>
      <c r="N130" s="36">
        <v>4.2854989999999996E-2</v>
      </c>
      <c r="O130" s="36">
        <v>8.2042000000000087E-3</v>
      </c>
      <c r="P130" s="36">
        <v>4.0531950000000011E-2</v>
      </c>
      <c r="Q130" s="36">
        <v>1.013166666666666E-2</v>
      </c>
      <c r="R130" s="36">
        <v>5.8871900000000074E-3</v>
      </c>
      <c r="S130" s="36">
        <f t="shared" ca="1" si="44"/>
        <v>3.0543520000000001E-2</v>
      </c>
      <c r="T130" s="36">
        <f t="shared" ca="1" si="44"/>
        <v>3.6407600000000005E-2</v>
      </c>
      <c r="U130" s="36">
        <f t="shared" ca="1" si="44"/>
        <v>4.3593089999999994E-2</v>
      </c>
      <c r="V130" s="36">
        <f t="shared" ca="1" si="44"/>
        <v>4.8730840000000004E-2</v>
      </c>
      <c r="W130" s="36">
        <f t="shared" ca="1" si="44"/>
        <v>1.427931E-2</v>
      </c>
      <c r="X130" s="36">
        <f t="shared" ca="1" si="44"/>
        <v>2.9750549999999997E-2</v>
      </c>
      <c r="Y130" s="36">
        <f t="shared" ca="1" si="44"/>
        <v>3.9740540000000005E-2</v>
      </c>
      <c r="Z130" s="36">
        <f t="shared" ca="1" si="44"/>
        <v>4.3026879999999997E-2</v>
      </c>
      <c r="AA130" s="36">
        <f t="shared" ca="1" si="44"/>
        <v>5.1059190000000004E-2</v>
      </c>
      <c r="AB130" s="36">
        <f t="shared" ca="1" si="44"/>
        <v>8.1057199999999996E-2</v>
      </c>
      <c r="AC130" s="36">
        <f t="shared" ca="1" si="44"/>
        <v>8.0814540000000004E-2</v>
      </c>
      <c r="AD130" s="36">
        <f t="shared" ca="1" si="44"/>
        <v>8.3386940000000007E-2</v>
      </c>
      <c r="AE130" s="36">
        <f t="shared" ca="1" si="44"/>
        <v>3.701894E-2</v>
      </c>
      <c r="AF130" s="36">
        <f t="shared" ca="1" si="44"/>
        <v>5.9808399999999998E-2</v>
      </c>
      <c r="AG130" s="36">
        <f t="shared" ca="1" si="44"/>
        <v>5.1883929999999995E-2</v>
      </c>
      <c r="AH130" s="36">
        <f t="shared" ca="1" si="44"/>
        <v>2.39277E-2</v>
      </c>
      <c r="AI130" s="26">
        <f t="shared" ca="1" si="31"/>
        <v>686.74300000000005</v>
      </c>
      <c r="AJ130" s="36">
        <f t="shared" ca="1" si="45"/>
        <v>2.603579E-2</v>
      </c>
      <c r="AK130" s="36">
        <f t="shared" ca="1" si="45"/>
        <v>3.1152840000000001E-2</v>
      </c>
      <c r="AL130" s="36">
        <f t="shared" ca="1" si="45"/>
        <v>3.7763140000000001E-2</v>
      </c>
      <c r="AM130" s="36">
        <f t="shared" ca="1" si="45"/>
        <v>6.0630389999999999E-2</v>
      </c>
      <c r="AN130" s="36">
        <f t="shared" ca="1" si="45"/>
        <v>1.8913889999999999E-2</v>
      </c>
      <c r="AO130" s="36">
        <f t="shared" ca="1" si="45"/>
        <v>2.7300339999999999E-2</v>
      </c>
      <c r="AP130" s="36">
        <f t="shared" ca="1" si="45"/>
        <v>3.3617260000000003E-2</v>
      </c>
      <c r="AQ130" s="36">
        <f t="shared" ca="1" si="45"/>
        <v>3.829776E-2</v>
      </c>
      <c r="AR130" s="36">
        <f t="shared" ca="1" si="45"/>
        <v>4.3999389999999999E-2</v>
      </c>
      <c r="AS130" s="36">
        <f t="shared" ca="1" si="45"/>
        <v>7.9168409999999995E-2</v>
      </c>
      <c r="AT130" s="36">
        <f t="shared" ca="1" si="46"/>
        <v>5.6271880000000003E-2</v>
      </c>
      <c r="AU130" s="36">
        <f t="shared" ca="1" si="46"/>
        <v>9.128356E-2</v>
      </c>
      <c r="AV130" s="36">
        <f t="shared" ca="1" si="46"/>
        <v>5.7815009999999993E-2</v>
      </c>
      <c r="AW130" s="36">
        <f t="shared" ca="1" si="46"/>
        <v>6.9325819999999996E-2</v>
      </c>
      <c r="AX130" s="25"/>
      <c r="AY130" s="25"/>
      <c r="AZ130" s="25"/>
      <c r="BA130" s="25"/>
      <c r="BB130" s="25"/>
      <c r="BC130" s="25"/>
      <c r="BD130" s="25"/>
      <c r="BE130" s="25"/>
      <c r="BF130" s="25"/>
      <c r="BG130" s="25"/>
      <c r="BH130" s="25"/>
      <c r="BI130" s="25"/>
    </row>
    <row r="131" spans="1:61" x14ac:dyDescent="0.35">
      <c r="A131" s="23">
        <v>40329</v>
      </c>
      <c r="B131" s="47">
        <v>1.4499999999999999E-3</v>
      </c>
      <c r="C131" s="47">
        <v>1.6000000000000001E-3</v>
      </c>
      <c r="D131" s="47">
        <v>2.2300000000000002E-3</v>
      </c>
      <c r="E131" s="36">
        <v>3.2000000000000002E-3</v>
      </c>
      <c r="F131" s="36">
        <v>7.6580000000000007E-3</v>
      </c>
      <c r="G131" s="36">
        <v>1.2370000000000001E-2</v>
      </c>
      <c r="H131" s="36">
        <v>2.0919E-2</v>
      </c>
      <c r="I131" s="36">
        <f t="shared" si="29"/>
        <v>4.5066119921364889E-2</v>
      </c>
      <c r="J131" s="36">
        <f t="shared" si="30"/>
        <v>2.761487012995989E-2</v>
      </c>
      <c r="K131" s="36">
        <v>3.2922E-2</v>
      </c>
      <c r="L131" s="36">
        <v>4.2088E-2</v>
      </c>
      <c r="M131" s="36">
        <v>1.7256190000000001E-2</v>
      </c>
      <c r="N131" s="36">
        <v>3.9993239999999999E-2</v>
      </c>
      <c r="O131" s="36">
        <v>1.1292759999999999E-2</v>
      </c>
      <c r="P131" s="36">
        <v>4.9797830000000015E-2</v>
      </c>
      <c r="Q131" s="36">
        <v>1.1683503333333333E-2</v>
      </c>
      <c r="R131" s="36">
        <v>9.1979999999999978E-3</v>
      </c>
      <c r="S131" s="36">
        <f t="shared" ca="1" si="44"/>
        <v>2.795899E-2</v>
      </c>
      <c r="T131" s="36">
        <f t="shared" ca="1" si="44"/>
        <v>3.8064960000000002E-2</v>
      </c>
      <c r="U131" s="36">
        <f t="shared" ca="1" si="44"/>
        <v>4.5505449999999996E-2</v>
      </c>
      <c r="V131" s="36">
        <f t="shared" ca="1" si="44"/>
        <v>5.1022329999999998E-2</v>
      </c>
      <c r="W131" s="36">
        <f t="shared" ca="1" si="44"/>
        <v>1.435228E-2</v>
      </c>
      <c r="X131" s="36">
        <f t="shared" ca="1" si="44"/>
        <v>2.9106630000000001E-2</v>
      </c>
      <c r="Y131" s="36">
        <f t="shared" ca="1" si="44"/>
        <v>3.7832999999999999E-2</v>
      </c>
      <c r="Z131" s="36">
        <f t="shared" ca="1" si="44"/>
        <v>4.1524320000000003E-2</v>
      </c>
      <c r="AA131" s="36">
        <f t="shared" ca="1" si="44"/>
        <v>5.1285999999999998E-2</v>
      </c>
      <c r="AB131" s="36">
        <f t="shared" ca="1" si="44"/>
        <v>9.2790310000000001E-2</v>
      </c>
      <c r="AC131" s="36">
        <f t="shared" ca="1" si="44"/>
        <v>9.3084650000000005E-2</v>
      </c>
      <c r="AD131" s="36">
        <f t="shared" ca="1" si="44"/>
        <v>8.9791070000000014E-2</v>
      </c>
      <c r="AE131" s="36">
        <f t="shared" ca="1" si="44"/>
        <v>3.9052459999999997E-2</v>
      </c>
      <c r="AF131" s="36">
        <f t="shared" ca="1" si="44"/>
        <v>6.1072149999999999E-2</v>
      </c>
      <c r="AG131" s="36">
        <f t="shared" ca="1" si="44"/>
        <v>5.64558E-2</v>
      </c>
      <c r="AH131" s="36">
        <f t="shared" ca="1" si="44"/>
        <v>2.4502179999999998E-2</v>
      </c>
      <c r="AI131" s="26">
        <f t="shared" ca="1" si="31"/>
        <v>686.84799999999996</v>
      </c>
      <c r="AJ131" s="36">
        <f t="shared" ca="1" si="45"/>
        <v>2.4128729999999998E-2</v>
      </c>
      <c r="AK131" s="36">
        <f t="shared" ca="1" si="45"/>
        <v>3.1345810000000002E-2</v>
      </c>
      <c r="AL131" s="36">
        <f t="shared" ca="1" si="45"/>
        <v>3.941356E-2</v>
      </c>
      <c r="AM131" s="36">
        <f t="shared" ca="1" si="45"/>
        <v>5.7030370000000004E-2</v>
      </c>
      <c r="AN131" s="36">
        <f t="shared" ca="1" si="45"/>
        <v>1.820271E-2</v>
      </c>
      <c r="AO131" s="36">
        <f t="shared" ca="1" si="45"/>
        <v>2.5539930000000002E-2</v>
      </c>
      <c r="AP131" s="36">
        <f t="shared" ca="1" si="45"/>
        <v>3.2271059999999997E-2</v>
      </c>
      <c r="AQ131" s="36">
        <f t="shared" ca="1" si="45"/>
        <v>3.6683420000000001E-2</v>
      </c>
      <c r="AR131" s="36">
        <f t="shared" ca="1" si="45"/>
        <v>4.2487169999999998E-2</v>
      </c>
      <c r="AS131" s="36">
        <f t="shared" ca="1" si="45"/>
        <v>9.3376230000000005E-2</v>
      </c>
      <c r="AT131" s="36">
        <f t="shared" ca="1" si="46"/>
        <v>5.6714550000000002E-2</v>
      </c>
      <c r="AU131" s="36">
        <f t="shared" ca="1" si="46"/>
        <v>8.9316010000000001E-2</v>
      </c>
      <c r="AV131" s="36">
        <f t="shared" ca="1" si="46"/>
        <v>5.7843609999999997E-2</v>
      </c>
      <c r="AW131" s="36">
        <f t="shared" ca="1" si="46"/>
        <v>7.0269289999999998E-2</v>
      </c>
      <c r="AX131" s="25"/>
      <c r="AY131" s="25"/>
      <c r="AZ131" s="25"/>
      <c r="BA131" s="25"/>
      <c r="BB131" s="25"/>
      <c r="BC131" s="25"/>
      <c r="BD131" s="25"/>
      <c r="BE131" s="25"/>
      <c r="BF131" s="25"/>
      <c r="BG131" s="25"/>
      <c r="BH131" s="25"/>
      <c r="BI131" s="25"/>
    </row>
    <row r="132" spans="1:61" x14ac:dyDescent="0.35">
      <c r="A132" s="23">
        <v>40359</v>
      </c>
      <c r="B132" s="47">
        <v>1.6200000000000001E-3</v>
      </c>
      <c r="C132" s="47">
        <v>1.7499999999999998E-3</v>
      </c>
      <c r="D132" s="47">
        <v>2.2200000000000002E-3</v>
      </c>
      <c r="E132" s="36">
        <v>3.0999999999999999E-3</v>
      </c>
      <c r="F132" s="36">
        <v>6.0140000000000002E-3</v>
      </c>
      <c r="G132" s="36">
        <v>9.6600000000000002E-3</v>
      </c>
      <c r="H132" s="36">
        <v>1.7733000000000002E-2</v>
      </c>
      <c r="I132" s="36">
        <f t="shared" si="29"/>
        <v>4.1020714392674851E-2</v>
      </c>
      <c r="J132" s="36">
        <f t="shared" si="30"/>
        <v>3.0631924477534822E-2</v>
      </c>
      <c r="K132" s="36">
        <v>2.9310999999999997E-2</v>
      </c>
      <c r="L132" s="36">
        <v>3.8885000000000003E-2</v>
      </c>
      <c r="M132" s="36">
        <v>1.4653449999999998E-2</v>
      </c>
      <c r="N132" s="36">
        <v>3.6810660000000002E-2</v>
      </c>
      <c r="O132" s="36">
        <v>1.1525659999999993E-2</v>
      </c>
      <c r="P132" s="36">
        <v>5.2397579999999992E-2</v>
      </c>
      <c r="Q132" s="36">
        <v>1.2089353333333341E-2</v>
      </c>
      <c r="R132" s="36">
        <v>9.4513199999999922E-3</v>
      </c>
      <c r="S132" s="36">
        <f t="shared" ca="1" si="44"/>
        <v>2.4024589999999998E-2</v>
      </c>
      <c r="T132" s="36">
        <f t="shared" ca="1" si="44"/>
        <v>3.5794430000000002E-2</v>
      </c>
      <c r="U132" s="36">
        <f t="shared" ca="1" si="44"/>
        <v>4.2969720000000003E-2</v>
      </c>
      <c r="V132" s="36">
        <f t="shared" ca="1" si="44"/>
        <v>4.9134869999999997E-2</v>
      </c>
      <c r="W132" s="36">
        <f t="shared" ca="1" si="44"/>
        <v>1.36306E-2</v>
      </c>
      <c r="X132" s="36">
        <f t="shared" ca="1" si="44"/>
        <v>2.705695E-2</v>
      </c>
      <c r="Y132" s="36">
        <f t="shared" ca="1" si="44"/>
        <v>3.5071310000000001E-2</v>
      </c>
      <c r="Z132" s="36">
        <f t="shared" ca="1" si="44"/>
        <v>3.8104110000000004E-2</v>
      </c>
      <c r="AA132" s="36">
        <f t="shared" ca="1" si="44"/>
        <v>4.8336319999999995E-2</v>
      </c>
      <c r="AB132" s="36">
        <f t="shared" ca="1" si="44"/>
        <v>9.1552530000000007E-2</v>
      </c>
      <c r="AC132" s="36">
        <f t="shared" ca="1" si="44"/>
        <v>9.1778700000000005E-2</v>
      </c>
      <c r="AD132" s="36">
        <f t="shared" ca="1" si="44"/>
        <v>8.9208239999999994E-2</v>
      </c>
      <c r="AE132" s="36">
        <f t="shared" ca="1" si="44"/>
        <v>3.6832730000000001E-2</v>
      </c>
      <c r="AF132" s="36">
        <f t="shared" ca="1" si="44"/>
        <v>5.8237379999999998E-2</v>
      </c>
      <c r="AG132" s="36">
        <f t="shared" ca="1" si="44"/>
        <v>5.3072929999999997E-2</v>
      </c>
      <c r="AH132" s="36">
        <f t="shared" ca="1" si="44"/>
        <v>2.1965479999999999E-2</v>
      </c>
      <c r="AI132" s="26">
        <f t="shared" ca="1" si="31"/>
        <v>686.928</v>
      </c>
      <c r="AJ132" s="36">
        <f t="shared" ca="1" si="45"/>
        <v>2.33996E-2</v>
      </c>
      <c r="AK132" s="36">
        <f t="shared" ca="1" si="45"/>
        <v>3.3453040000000003E-2</v>
      </c>
      <c r="AL132" s="36">
        <f t="shared" ca="1" si="45"/>
        <v>3.998645E-2</v>
      </c>
      <c r="AM132" s="36">
        <f t="shared" ca="1" si="45"/>
        <v>5.0251369999999997E-2</v>
      </c>
      <c r="AN132" s="36">
        <f t="shared" ca="1" si="45"/>
        <v>1.8209380000000001E-2</v>
      </c>
      <c r="AO132" s="36">
        <f t="shared" ca="1" si="45"/>
        <v>2.530957E-2</v>
      </c>
      <c r="AP132" s="36">
        <f t="shared" ca="1" si="45"/>
        <v>3.149747E-2</v>
      </c>
      <c r="AQ132" s="36">
        <f t="shared" ca="1" si="45"/>
        <v>3.5832620000000003E-2</v>
      </c>
      <c r="AR132" s="36">
        <f t="shared" ca="1" si="45"/>
        <v>4.1683419999999999E-2</v>
      </c>
      <c r="AS132" s="36">
        <f t="shared" ca="1" si="45"/>
        <v>9.1528089999999993E-2</v>
      </c>
      <c r="AT132" s="36">
        <f t="shared" ca="1" si="46"/>
        <v>5.5053900000000003E-2</v>
      </c>
      <c r="AU132" s="36">
        <f t="shared" ca="1" si="46"/>
        <v>8.6347170000000001E-2</v>
      </c>
      <c r="AV132" s="36">
        <f t="shared" ca="1" si="46"/>
        <v>5.6173429999999996E-2</v>
      </c>
      <c r="AW132" s="36">
        <f t="shared" ca="1" si="46"/>
        <v>6.8625829999999999E-2</v>
      </c>
      <c r="AX132" s="25"/>
      <c r="AY132" s="25"/>
      <c r="AZ132" s="25"/>
      <c r="BA132" s="25"/>
      <c r="BB132" s="25"/>
      <c r="BC132" s="25"/>
      <c r="BD132" s="25"/>
      <c r="BE132" s="25"/>
      <c r="BF132" s="25"/>
      <c r="BG132" s="25"/>
      <c r="BH132" s="25"/>
      <c r="BI132" s="25"/>
    </row>
    <row r="133" spans="1:61" x14ac:dyDescent="0.35">
      <c r="A133" s="23">
        <v>40389</v>
      </c>
      <c r="B133" s="47">
        <v>1.4000000000000002E-3</v>
      </c>
      <c r="C133" s="47">
        <v>1.4499999999999999E-3</v>
      </c>
      <c r="D133" s="47">
        <v>1.9599999999999999E-3</v>
      </c>
      <c r="E133" s="36">
        <v>2.7700000000000003E-3</v>
      </c>
      <c r="F133" s="36">
        <v>5.4610000000000006E-3</v>
      </c>
      <c r="G133" s="36">
        <v>8.2500000000000004E-3</v>
      </c>
      <c r="H133" s="36">
        <v>1.5963999999999999E-2</v>
      </c>
      <c r="I133" s="36">
        <f t="shared" si="29"/>
        <v>4.2308604147391016E-2</v>
      </c>
      <c r="J133" s="36">
        <f t="shared" si="30"/>
        <v>2.8356793301795413E-2</v>
      </c>
      <c r="K133" s="36">
        <v>2.9051999999999998E-2</v>
      </c>
      <c r="L133" s="36">
        <v>3.9881E-2</v>
      </c>
      <c r="M133" s="36">
        <v>1.327688E-2</v>
      </c>
      <c r="N133" s="36">
        <v>3.6862880000000001E-2</v>
      </c>
      <c r="O133" s="36">
        <v>1.0703209999999998E-2</v>
      </c>
      <c r="P133" s="36">
        <v>4.7859539999999992E-2</v>
      </c>
      <c r="Q133" s="36">
        <v>1.0715026666666672E-2</v>
      </c>
      <c r="R133" s="36">
        <v>7.6850899999999986E-3</v>
      </c>
      <c r="S133" s="36">
        <f t="shared" ca="1" si="44"/>
        <v>2.154886E-2</v>
      </c>
      <c r="T133" s="36">
        <f t="shared" ca="1" si="44"/>
        <v>3.3235399999999998E-2</v>
      </c>
      <c r="U133" s="36">
        <f t="shared" ca="1" si="44"/>
        <v>3.9723040000000001E-2</v>
      </c>
      <c r="V133" s="36">
        <f t="shared" ca="1" si="44"/>
        <v>4.6144559999999994E-2</v>
      </c>
      <c r="W133" s="36">
        <f t="shared" ca="1" si="44"/>
        <v>1.267971E-2</v>
      </c>
      <c r="X133" s="36">
        <f t="shared" ca="1" si="44"/>
        <v>2.4032990000000001E-2</v>
      </c>
      <c r="Y133" s="36">
        <f t="shared" ca="1" si="44"/>
        <v>3.2330580000000005E-2</v>
      </c>
      <c r="Z133" s="36">
        <f t="shared" ca="1" si="44"/>
        <v>3.5805169999999997E-2</v>
      </c>
      <c r="AA133" s="36">
        <f t="shared" ca="1" si="44"/>
        <v>4.7566089999999998E-2</v>
      </c>
      <c r="AB133" s="36">
        <f t="shared" ca="1" si="44"/>
        <v>8.3361420000000006E-2</v>
      </c>
      <c r="AC133" s="36">
        <f t="shared" ca="1" si="44"/>
        <v>8.3224859999999998E-2</v>
      </c>
      <c r="AD133" s="36">
        <f t="shared" ca="1" si="44"/>
        <v>8.4722419999999993E-2</v>
      </c>
      <c r="AE133" s="36">
        <f t="shared" ca="1" si="44"/>
        <v>3.3281939999999996E-2</v>
      </c>
      <c r="AF133" s="36">
        <f t="shared" ca="1" si="44"/>
        <v>5.6750059999999998E-2</v>
      </c>
      <c r="AG133" s="36">
        <f t="shared" ca="1" si="44"/>
        <v>4.9001380000000004E-2</v>
      </c>
      <c r="AH133" s="36">
        <f t="shared" ca="1" si="44"/>
        <v>1.920606E-2</v>
      </c>
      <c r="AI133" s="26">
        <f t="shared" ca="1" si="31"/>
        <v>686.928</v>
      </c>
      <c r="AJ133" s="36">
        <f t="shared" ca="1" si="45"/>
        <v>2.409938E-2</v>
      </c>
      <c r="AK133" s="36">
        <f t="shared" ca="1" si="45"/>
        <v>3.0797789999999999E-2</v>
      </c>
      <c r="AL133" s="36">
        <f t="shared" ca="1" si="45"/>
        <v>3.885711E-2</v>
      </c>
      <c r="AM133" s="36">
        <f t="shared" ca="1" si="45"/>
        <v>4.8021219999999996E-2</v>
      </c>
      <c r="AN133" s="36">
        <f t="shared" ca="1" si="45"/>
        <v>1.7769340000000002E-2</v>
      </c>
      <c r="AO133" s="36">
        <f t="shared" ca="1" si="45"/>
        <v>2.4833870000000001E-2</v>
      </c>
      <c r="AP133" s="36">
        <f t="shared" ca="1" si="45"/>
        <v>3.1201199999999998E-2</v>
      </c>
      <c r="AQ133" s="36">
        <f t="shared" ca="1" si="45"/>
        <v>3.4871560000000003E-2</v>
      </c>
      <c r="AR133" s="36">
        <f t="shared" ca="1" si="45"/>
        <v>4.1547059999999997E-2</v>
      </c>
      <c r="AS133" s="36">
        <f t="shared" ca="1" si="45"/>
        <v>8.1827700000000003E-2</v>
      </c>
      <c r="AT133" s="36">
        <f t="shared" ca="1" si="46"/>
        <v>5.6188209999999995E-2</v>
      </c>
      <c r="AU133" s="36">
        <f t="shared" ca="1" si="46"/>
        <v>8.35727E-2</v>
      </c>
      <c r="AV133" s="36">
        <f t="shared" ca="1" si="46"/>
        <v>5.7497619999999999E-2</v>
      </c>
      <c r="AW133" s="36">
        <f t="shared" ca="1" si="46"/>
        <v>6.6353389999999998E-2</v>
      </c>
      <c r="AX133" s="25"/>
      <c r="AY133" s="25"/>
      <c r="AZ133" s="25"/>
      <c r="BA133" s="25"/>
      <c r="BB133" s="25"/>
      <c r="BC133" s="25"/>
      <c r="BD133" s="25"/>
      <c r="BE133" s="25"/>
      <c r="BF133" s="25"/>
      <c r="BG133" s="25"/>
      <c r="BH133" s="25"/>
      <c r="BI133" s="25"/>
    </row>
    <row r="134" spans="1:61" x14ac:dyDescent="0.35">
      <c r="A134" s="23">
        <v>40421</v>
      </c>
      <c r="B134" s="47">
        <v>1.5499999999999999E-3</v>
      </c>
      <c r="C134" s="47">
        <v>1.3700000000000001E-3</v>
      </c>
      <c r="D134" s="47">
        <v>1.91E-3</v>
      </c>
      <c r="E134" s="36">
        <v>2.33E-3</v>
      </c>
      <c r="F134" s="36">
        <v>4.6940000000000003E-3</v>
      </c>
      <c r="G134" s="36">
        <v>6.9899999999999997E-3</v>
      </c>
      <c r="H134" s="36">
        <v>1.3311E-2</v>
      </c>
      <c r="I134" s="36">
        <f t="shared" si="29"/>
        <v>3.6182623586440865E-2</v>
      </c>
      <c r="J134" s="36">
        <f t="shared" si="30"/>
        <v>2.8924218979633043E-2</v>
      </c>
      <c r="K134" s="36">
        <v>2.4683E-2</v>
      </c>
      <c r="L134" s="36">
        <v>3.5154999999999999E-2</v>
      </c>
      <c r="M134" s="36">
        <v>1.1439310000000001E-2</v>
      </c>
      <c r="N134" s="36">
        <v>3.245344E-2</v>
      </c>
      <c r="O134" s="36">
        <v>1.1511350000000004E-2</v>
      </c>
      <c r="P134" s="36">
        <v>5.2693140000000013E-2</v>
      </c>
      <c r="Q134" s="36">
        <v>1.1177416666666669E-2</v>
      </c>
      <c r="R134" s="36">
        <v>8.8097900000000048E-3</v>
      </c>
      <c r="S134" s="36">
        <f t="shared" ca="1" si="44"/>
        <v>1.9242099999999998E-2</v>
      </c>
      <c r="T134" s="36">
        <f t="shared" ca="1" si="44"/>
        <v>3.0963709999999998E-2</v>
      </c>
      <c r="U134" s="36">
        <f t="shared" ca="1" si="44"/>
        <v>3.7513400000000002E-2</v>
      </c>
      <c r="V134" s="36">
        <f t="shared" ca="1" si="44"/>
        <v>4.434515E-2</v>
      </c>
      <c r="W134" s="36">
        <f t="shared" ca="1" si="44"/>
        <v>1.3047040000000001E-2</v>
      </c>
      <c r="X134" s="36">
        <f t="shared" ca="1" si="44"/>
        <v>2.2633489999999999E-2</v>
      </c>
      <c r="Y134" s="36">
        <f t="shared" ca="1" si="44"/>
        <v>2.9056519999999999E-2</v>
      </c>
      <c r="Z134" s="36">
        <f t="shared" ca="1" si="44"/>
        <v>3.2449699999999998E-2</v>
      </c>
      <c r="AA134" s="36">
        <f t="shared" ca="1" si="44"/>
        <v>4.3964790000000004E-2</v>
      </c>
      <c r="AB134" s="36">
        <f t="shared" ca="1" si="44"/>
        <v>8.459222000000001E-2</v>
      </c>
      <c r="AC134" s="36">
        <f t="shared" ca="1" si="44"/>
        <v>8.4537589999999996E-2</v>
      </c>
      <c r="AD134" s="36">
        <f t="shared" ca="1" si="44"/>
        <v>8.5146580000000013E-2</v>
      </c>
      <c r="AE134" s="36">
        <f t="shared" ca="1" si="44"/>
        <v>3.1549960000000002E-2</v>
      </c>
      <c r="AF134" s="36">
        <f t="shared" ca="1" si="44"/>
        <v>5.3978650000000003E-2</v>
      </c>
      <c r="AG134" s="36">
        <f t="shared" ca="1" si="44"/>
        <v>4.5743880000000001E-2</v>
      </c>
      <c r="AH134" s="36">
        <f t="shared" ca="1" si="44"/>
        <v>1.7494579999999999E-2</v>
      </c>
      <c r="AI134" s="26">
        <f t="shared" ca="1" si="31"/>
        <v>687.13499999999999</v>
      </c>
      <c r="AJ134" s="36">
        <f t="shared" ca="1" si="45"/>
        <v>2.009205E-2</v>
      </c>
      <c r="AK134" s="36">
        <f t="shared" ca="1" si="45"/>
        <v>2.9130280000000001E-2</v>
      </c>
      <c r="AL134" s="36">
        <f t="shared" ca="1" si="45"/>
        <v>3.590583E-2</v>
      </c>
      <c r="AM134" s="36">
        <f t="shared" ca="1" si="45"/>
        <v>4.503265E-2</v>
      </c>
      <c r="AN134" s="36">
        <f t="shared" ca="1" si="45"/>
        <v>1.609551E-2</v>
      </c>
      <c r="AO134" s="36">
        <f t="shared" ca="1" si="45"/>
        <v>2.1760670000000003E-2</v>
      </c>
      <c r="AP134" s="36">
        <f t="shared" ca="1" si="45"/>
        <v>2.7179519999999999E-2</v>
      </c>
      <c r="AQ134" s="36">
        <f t="shared" ca="1" si="45"/>
        <v>3.0955E-2</v>
      </c>
      <c r="AR134" s="36">
        <f t="shared" ca="1" si="45"/>
        <v>3.6613970000000003E-2</v>
      </c>
      <c r="AS134" s="36">
        <f t="shared" ca="1" si="45"/>
        <v>8.0332050000000002E-2</v>
      </c>
      <c r="AT134" s="36">
        <f t="shared" ca="1" si="46"/>
        <v>5.4211999999999996E-2</v>
      </c>
      <c r="AU134" s="36">
        <f t="shared" ca="1" si="46"/>
        <v>8.3430459999999998E-2</v>
      </c>
      <c r="AV134" s="36">
        <f t="shared" ca="1" si="46"/>
        <v>5.586195E-2</v>
      </c>
      <c r="AW134" s="36">
        <f t="shared" ca="1" si="46"/>
        <v>6.3586480000000001E-2</v>
      </c>
      <c r="AX134" s="25"/>
      <c r="AY134" s="25"/>
      <c r="AZ134" s="25"/>
      <c r="BA134" s="25"/>
      <c r="BB134" s="25"/>
      <c r="BC134" s="25"/>
      <c r="BD134" s="25"/>
      <c r="BE134" s="25"/>
      <c r="BF134" s="25"/>
      <c r="BG134" s="25"/>
      <c r="BH134" s="25"/>
      <c r="BI134" s="25"/>
    </row>
    <row r="135" spans="1:61" x14ac:dyDescent="0.35">
      <c r="A135" s="23">
        <v>40451</v>
      </c>
      <c r="B135" s="47">
        <v>1.3800000000000002E-3</v>
      </c>
      <c r="C135" s="47">
        <v>1.58E-3</v>
      </c>
      <c r="D135" s="47">
        <v>1.92E-3</v>
      </c>
      <c r="E135" s="36">
        <v>2.5200000000000001E-3</v>
      </c>
      <c r="F135" s="36">
        <v>4.2220000000000001E-3</v>
      </c>
      <c r="G135" s="36">
        <v>6.3E-3</v>
      </c>
      <c r="H135" s="36">
        <v>1.2629E-2</v>
      </c>
      <c r="I135" s="36">
        <f t="shared" ref="I135:I198" si="47">(1+K135)^2/(1+H135)-1</f>
        <v>3.7720536942947858E-2</v>
      </c>
      <c r="J135" s="36">
        <f t="shared" ref="J135:J198" si="48">I195</f>
        <v>2.7209567178256622E-2</v>
      </c>
      <c r="K135" s="36">
        <v>2.5097999999999999E-2</v>
      </c>
      <c r="L135" s="36">
        <v>3.6849E-2</v>
      </c>
      <c r="M135" s="36">
        <v>1.0994200000000001E-2</v>
      </c>
      <c r="N135" s="36">
        <v>3.3740630000000001E-2</v>
      </c>
      <c r="O135" s="36">
        <v>1.1036150000000002E-2</v>
      </c>
      <c r="P135" s="36">
        <v>4.7546560000000009E-2</v>
      </c>
      <c r="Q135" s="36">
        <v>1.1848870000000003E-2</v>
      </c>
      <c r="R135" s="36">
        <v>7.9277800000000023E-3</v>
      </c>
      <c r="S135" s="36">
        <f t="shared" ca="1" si="44"/>
        <v>2.2191990000000002E-2</v>
      </c>
      <c r="T135" s="36">
        <f t="shared" ca="1" si="44"/>
        <v>2.9930439999999999E-2</v>
      </c>
      <c r="U135" s="36">
        <f t="shared" ca="1" si="44"/>
        <v>3.6125419999999998E-2</v>
      </c>
      <c r="V135" s="36">
        <f t="shared" ca="1" si="44"/>
        <v>4.3026989999999994E-2</v>
      </c>
      <c r="W135" s="36">
        <f t="shared" ca="1" si="44"/>
        <v>9.7365799999999999E-3</v>
      </c>
      <c r="X135" s="36">
        <f t="shared" ca="1" si="44"/>
        <v>2.6320980000000001E-2</v>
      </c>
      <c r="Y135" s="36">
        <f t="shared" ca="1" si="44"/>
        <v>2.9950450000000003E-2</v>
      </c>
      <c r="Z135" s="36">
        <f t="shared" ca="1" si="44"/>
        <v>3.2213449999999998E-2</v>
      </c>
      <c r="AA135" s="36">
        <f t="shared" ca="1" si="44"/>
        <v>4.4776780000000002E-2</v>
      </c>
      <c r="AB135" s="36">
        <f t="shared" ca="1" si="44"/>
        <v>7.8030489999999994E-2</v>
      </c>
      <c r="AC135" s="36">
        <f t="shared" ca="1" si="44"/>
        <v>7.7693700000000004E-2</v>
      </c>
      <c r="AD135" s="36">
        <f t="shared" ca="1" si="44"/>
        <v>8.1287190000000009E-2</v>
      </c>
      <c r="AE135" s="36">
        <f t="shared" ca="1" si="44"/>
        <v>2.9918010000000002E-2</v>
      </c>
      <c r="AF135" s="36">
        <f t="shared" ca="1" si="44"/>
        <v>5.4208659999999999E-2</v>
      </c>
      <c r="AG135" s="36">
        <f t="shared" ca="1" si="44"/>
        <v>4.192419E-2</v>
      </c>
      <c r="AH135" s="36">
        <f t="shared" ca="1" si="44"/>
        <v>1.68167E-2</v>
      </c>
      <c r="AI135" s="26">
        <f t="shared" ref="AI135:AI198" ca="1" si="49">IFERROR(VLOOKUP($A135,INDIRECT("US!"&amp;AI$3&amp;":"&amp;AI$4),2,1),NA())</f>
        <v>687.16899999999998</v>
      </c>
      <c r="AJ135" s="36">
        <f t="shared" ca="1" si="45"/>
        <v>2.22036E-2</v>
      </c>
      <c r="AK135" s="36">
        <f t="shared" ca="1" si="45"/>
        <v>3.172962E-2</v>
      </c>
      <c r="AL135" s="36">
        <f t="shared" ca="1" si="45"/>
        <v>3.762824E-2</v>
      </c>
      <c r="AM135" s="36">
        <f t="shared" ca="1" si="45"/>
        <v>4.5496129999999996E-2</v>
      </c>
      <c r="AN135" s="36">
        <f t="shared" ca="1" si="45"/>
        <v>1.8482760000000001E-2</v>
      </c>
      <c r="AO135" s="36">
        <f t="shared" ca="1" si="45"/>
        <v>2.3977590000000003E-2</v>
      </c>
      <c r="AP135" s="36">
        <f t="shared" ca="1" si="45"/>
        <v>2.9450280000000002E-2</v>
      </c>
      <c r="AQ135" s="36">
        <f t="shared" ca="1" si="45"/>
        <v>3.2985769999999998E-2</v>
      </c>
      <c r="AR135" s="36">
        <f t="shared" ca="1" si="45"/>
        <v>3.8518750000000004E-2</v>
      </c>
      <c r="AS135" s="36">
        <f t="shared" ca="1" si="45"/>
        <v>7.5545500000000002E-2</v>
      </c>
      <c r="AT135" s="36">
        <f t="shared" ca="1" si="46"/>
        <v>5.3705870000000003E-2</v>
      </c>
      <c r="AU135" s="36">
        <f t="shared" ca="1" si="46"/>
        <v>7.8473410000000007E-2</v>
      </c>
      <c r="AV135" s="36">
        <f t="shared" ca="1" si="46"/>
        <v>5.4930529999999998E-2</v>
      </c>
      <c r="AW135" s="36">
        <f t="shared" ca="1" si="46"/>
        <v>6.273221000000001E-2</v>
      </c>
      <c r="AX135" s="25"/>
      <c r="AY135" s="25"/>
      <c r="AZ135" s="25"/>
      <c r="BA135" s="25"/>
      <c r="BB135" s="25"/>
      <c r="BC135" s="25"/>
      <c r="BD135" s="25"/>
      <c r="BE135" s="25"/>
      <c r="BF135" s="25"/>
      <c r="BG135" s="25"/>
      <c r="BH135" s="25"/>
      <c r="BI135" s="25"/>
    </row>
    <row r="136" spans="1:61" x14ac:dyDescent="0.35">
      <c r="A136" s="23">
        <v>40480</v>
      </c>
      <c r="B136" s="47">
        <v>1.2999999999999999E-3</v>
      </c>
      <c r="C136" s="47">
        <v>1.16E-3</v>
      </c>
      <c r="D136" s="47">
        <v>1.66E-3</v>
      </c>
      <c r="E136" s="36">
        <v>2.0699999999999998E-3</v>
      </c>
      <c r="F136" s="36">
        <v>3.3570000000000002E-3</v>
      </c>
      <c r="G136" s="36">
        <v>4.9699999999999996E-3</v>
      </c>
      <c r="H136" s="36">
        <v>1.1660999999999999E-2</v>
      </c>
      <c r="I136" s="36">
        <f t="shared" si="47"/>
        <v>4.0528038590990301E-2</v>
      </c>
      <c r="J136" s="36">
        <f t="shared" si="48"/>
        <v>2.7695306019099863E-2</v>
      </c>
      <c r="K136" s="36">
        <v>2.5992999999999999E-2</v>
      </c>
      <c r="L136" s="36">
        <v>3.9828000000000002E-2</v>
      </c>
      <c r="M136" s="36">
        <v>1.0317069999999999E-2</v>
      </c>
      <c r="N136" s="36">
        <v>3.624426E-2</v>
      </c>
      <c r="O136" s="36">
        <v>1.0496850000000002E-2</v>
      </c>
      <c r="P136" s="36">
        <v>4.1214940000000005E-2</v>
      </c>
      <c r="Q136" s="36">
        <v>1.0878076666666667E-2</v>
      </c>
      <c r="R136" s="36">
        <v>6.9131100000000001E-3</v>
      </c>
      <c r="S136" s="36">
        <f t="shared" ref="S136:AH145" ca="1" si="50">IFERROR(VLOOKUP($A136,INDIRECT("US!"&amp;S$3&amp;":"&amp;S$4),3,0)/100,NA())</f>
        <v>2.0993479999999998E-2</v>
      </c>
      <c r="T136" s="36">
        <f t="shared" ca="1" si="50"/>
        <v>2.955375E-2</v>
      </c>
      <c r="U136" s="36">
        <f t="shared" ca="1" si="50"/>
        <v>3.5777410000000003E-2</v>
      </c>
      <c r="V136" s="36">
        <f t="shared" ca="1" si="50"/>
        <v>4.2114989999999998E-2</v>
      </c>
      <c r="W136" s="36">
        <f t="shared" ca="1" si="50"/>
        <v>8.450029999999999E-3</v>
      </c>
      <c r="X136" s="36">
        <f t="shared" ca="1" si="50"/>
        <v>2.4130200000000001E-2</v>
      </c>
      <c r="Y136" s="36">
        <f t="shared" ca="1" si="50"/>
        <v>2.8884599999999996E-2</v>
      </c>
      <c r="Z136" s="36">
        <f t="shared" ca="1" si="50"/>
        <v>3.207637E-2</v>
      </c>
      <c r="AA136" s="36">
        <f t="shared" ca="1" si="50"/>
        <v>4.6741110000000002E-2</v>
      </c>
      <c r="AB136" s="36">
        <f t="shared" ca="1" si="50"/>
        <v>7.2799409999999995E-2</v>
      </c>
      <c r="AC136" s="36">
        <f t="shared" ca="1" si="50"/>
        <v>7.2320789999999996E-2</v>
      </c>
      <c r="AD136" s="36">
        <f t="shared" ca="1" si="50"/>
        <v>7.7459200000000006E-2</v>
      </c>
      <c r="AE136" s="36">
        <f t="shared" ca="1" si="50"/>
        <v>2.883608E-2</v>
      </c>
      <c r="AF136" s="36">
        <f t="shared" ca="1" si="50"/>
        <v>5.5840670000000002E-2</v>
      </c>
      <c r="AG136" s="36">
        <f t="shared" ca="1" si="50"/>
        <v>4.0368370000000001E-2</v>
      </c>
      <c r="AH136" s="36">
        <f t="shared" ca="1" si="50"/>
        <v>1.6516409999999999E-2</v>
      </c>
      <c r="AI136" s="26">
        <f t="shared" ca="1" si="49"/>
        <v>687.16899999999998</v>
      </c>
      <c r="AJ136" s="36">
        <f t="shared" ref="AJ136:AS145" ca="1" si="51">IFERROR(VLOOKUP($A136,INDIRECT("EU!"&amp;AJ$3&amp;":"&amp;AJ$4),3,0)/100,NA())</f>
        <v>2.3822380000000001E-2</v>
      </c>
      <c r="AK136" s="36">
        <f t="shared" ca="1" si="51"/>
        <v>3.2337619999999997E-2</v>
      </c>
      <c r="AL136" s="36">
        <f t="shared" ca="1" si="51"/>
        <v>3.798895E-2</v>
      </c>
      <c r="AM136" s="36">
        <f t="shared" ca="1" si="51"/>
        <v>4.4438940000000003E-2</v>
      </c>
      <c r="AN136" s="36">
        <f t="shared" ca="1" si="51"/>
        <v>1.9243690000000001E-2</v>
      </c>
      <c r="AO136" s="36">
        <f t="shared" ca="1" si="51"/>
        <v>2.5115490000000001E-2</v>
      </c>
      <c r="AP136" s="36">
        <f t="shared" ca="1" si="51"/>
        <v>3.0999310000000002E-2</v>
      </c>
      <c r="AQ136" s="36">
        <f t="shared" ca="1" si="51"/>
        <v>3.4354919999999997E-2</v>
      </c>
      <c r="AR136" s="36">
        <f t="shared" ca="1" si="51"/>
        <v>3.9884210000000003E-2</v>
      </c>
      <c r="AS136" s="36">
        <f t="shared" ca="1" si="51"/>
        <v>7.2547899999999998E-2</v>
      </c>
      <c r="AT136" s="36">
        <f t="shared" ca="1" si="46"/>
        <v>5.5104639999999996E-2</v>
      </c>
      <c r="AU136" s="36">
        <f t="shared" ca="1" si="46"/>
        <v>7.3600520000000003E-2</v>
      </c>
      <c r="AV136" s="36">
        <f t="shared" ca="1" si="46"/>
        <v>5.5694759999999996E-2</v>
      </c>
      <c r="AW136" s="36">
        <f t="shared" ca="1" si="46"/>
        <v>6.4007380000000003E-2</v>
      </c>
      <c r="AX136" s="25"/>
      <c r="AY136" s="25"/>
      <c r="AZ136" s="25"/>
      <c r="BA136" s="25"/>
      <c r="BB136" s="25"/>
      <c r="BC136" s="25"/>
      <c r="BD136" s="25"/>
      <c r="BE136" s="25"/>
      <c r="BF136" s="25"/>
      <c r="BG136" s="25"/>
      <c r="BH136" s="25"/>
      <c r="BI136" s="25"/>
    </row>
    <row r="137" spans="1:61" x14ac:dyDescent="0.35">
      <c r="A137" s="23">
        <v>40512</v>
      </c>
      <c r="B137" s="47">
        <v>1.5499999999999999E-3</v>
      </c>
      <c r="C137" s="47">
        <v>1.65E-3</v>
      </c>
      <c r="D137" s="47">
        <v>2.0300000000000001E-3</v>
      </c>
      <c r="E137" s="36">
        <v>2.6199999999999999E-3</v>
      </c>
      <c r="F137" s="36">
        <v>4.5279999999999999E-3</v>
      </c>
      <c r="G137" s="36">
        <v>7.0099999999999997E-3</v>
      </c>
      <c r="H137" s="36">
        <v>1.4661E-2</v>
      </c>
      <c r="I137" s="36">
        <f t="shared" si="47"/>
        <v>4.1449517645794964E-2</v>
      </c>
      <c r="J137" s="36">
        <f t="shared" si="48"/>
        <v>2.7705007053989927E-2</v>
      </c>
      <c r="K137" s="36">
        <v>2.7968000000000003E-2</v>
      </c>
      <c r="L137" s="36">
        <v>4.1104000000000002E-2</v>
      </c>
      <c r="M137" s="36">
        <v>1.2131869999999999E-2</v>
      </c>
      <c r="N137" s="36">
        <v>3.7612590000000001E-2</v>
      </c>
      <c r="O137" s="36">
        <v>1.0600779999999997E-2</v>
      </c>
      <c r="P137" s="36">
        <v>4.3327599999999994E-2</v>
      </c>
      <c r="Q137" s="36">
        <v>1.047271E-2</v>
      </c>
      <c r="R137" s="36">
        <v>7.1093699999999968E-3</v>
      </c>
      <c r="S137" s="36">
        <f t="shared" ca="1" si="50"/>
        <v>2.33359E-2</v>
      </c>
      <c r="T137" s="36">
        <f t="shared" ca="1" si="50"/>
        <v>3.213415E-2</v>
      </c>
      <c r="U137" s="36">
        <f t="shared" ca="1" si="50"/>
        <v>3.8143099999999999E-2</v>
      </c>
      <c r="V137" s="36">
        <f t="shared" ca="1" si="50"/>
        <v>4.4024559999999997E-2</v>
      </c>
      <c r="W137" s="36">
        <f t="shared" ca="1" si="50"/>
        <v>9.420669999999999E-3</v>
      </c>
      <c r="X137" s="36">
        <f t="shared" ca="1" si="50"/>
        <v>2.4472859999999999E-2</v>
      </c>
      <c r="Y137" s="36">
        <f t="shared" ca="1" si="50"/>
        <v>3.1596800000000001E-2</v>
      </c>
      <c r="Z137" s="36">
        <f t="shared" ca="1" si="50"/>
        <v>3.5340860000000002E-2</v>
      </c>
      <c r="AA137" s="36">
        <f t="shared" ca="1" si="50"/>
        <v>4.8213369999999998E-2</v>
      </c>
      <c r="AB137" s="36">
        <f t="shared" ca="1" si="50"/>
        <v>7.8990169999999998E-2</v>
      </c>
      <c r="AC137" s="36">
        <f t="shared" ca="1" si="50"/>
        <v>7.8796400000000003E-2</v>
      </c>
      <c r="AD137" s="36">
        <f t="shared" ca="1" si="50"/>
        <v>8.0940189999999995E-2</v>
      </c>
      <c r="AE137" s="36">
        <f t="shared" ca="1" si="50"/>
        <v>3.1202670000000002E-2</v>
      </c>
      <c r="AF137" s="36">
        <f t="shared" ca="1" si="50"/>
        <v>5.695368E-2</v>
      </c>
      <c r="AG137" s="36">
        <f t="shared" ca="1" si="50"/>
        <v>4.2392800000000001E-2</v>
      </c>
      <c r="AH137" s="36">
        <f t="shared" ca="1" si="50"/>
        <v>1.8321810000000001E-2</v>
      </c>
      <c r="AI137" s="26">
        <f t="shared" ca="1" si="49"/>
        <v>687.32100000000003</v>
      </c>
      <c r="AJ137" s="36">
        <f t="shared" ca="1" si="51"/>
        <v>2.4892590000000003E-2</v>
      </c>
      <c r="AK137" s="36">
        <f t="shared" ca="1" si="51"/>
        <v>3.8221150000000002E-2</v>
      </c>
      <c r="AL137" s="36">
        <f t="shared" ca="1" si="51"/>
        <v>4.4729640000000001E-2</v>
      </c>
      <c r="AM137" s="36">
        <f t="shared" ca="1" si="51"/>
        <v>4.9424490000000001E-2</v>
      </c>
      <c r="AN137" s="36">
        <f t="shared" ca="1" si="51"/>
        <v>2.2110330000000001E-2</v>
      </c>
      <c r="AO137" s="36">
        <f t="shared" ca="1" si="51"/>
        <v>2.8226230000000001E-2</v>
      </c>
      <c r="AP137" s="36">
        <f t="shared" ca="1" si="51"/>
        <v>3.4585680000000001E-2</v>
      </c>
      <c r="AQ137" s="36">
        <f t="shared" ca="1" si="51"/>
        <v>3.8744479999999998E-2</v>
      </c>
      <c r="AR137" s="36">
        <f t="shared" ca="1" si="51"/>
        <v>4.2985740000000001E-2</v>
      </c>
      <c r="AS137" s="36">
        <f t="shared" ca="1" si="51"/>
        <v>8.3626210000000006E-2</v>
      </c>
      <c r="AT137" s="36">
        <f t="shared" ca="1" si="46"/>
        <v>5.7786980000000002E-2</v>
      </c>
      <c r="AU137" s="36">
        <f t="shared" ca="1" si="46"/>
        <v>7.6294009999999995E-2</v>
      </c>
      <c r="AV137" s="36">
        <f t="shared" ca="1" si="46"/>
        <v>5.8391180000000001E-2</v>
      </c>
      <c r="AW137" s="36">
        <f t="shared" ca="1" si="46"/>
        <v>6.7277440000000008E-2</v>
      </c>
      <c r="AX137" s="25"/>
      <c r="AY137" s="25"/>
      <c r="AZ137" s="25"/>
      <c r="BA137" s="25"/>
      <c r="BB137" s="25"/>
      <c r="BC137" s="25"/>
      <c r="BD137" s="25"/>
      <c r="BE137" s="25"/>
      <c r="BF137" s="25"/>
      <c r="BG137" s="25"/>
      <c r="BH137" s="25"/>
      <c r="BI137" s="25"/>
    </row>
    <row r="138" spans="1:61" x14ac:dyDescent="0.35">
      <c r="A138" s="23">
        <v>40543</v>
      </c>
      <c r="B138" s="47">
        <v>5.8999999999999992E-4</v>
      </c>
      <c r="C138" s="47">
        <v>1.25E-3</v>
      </c>
      <c r="D138" s="47">
        <v>1.8599999999999999E-3</v>
      </c>
      <c r="E138" s="36">
        <v>2.6700000000000001E-3</v>
      </c>
      <c r="F138" s="36">
        <v>5.934E-3</v>
      </c>
      <c r="G138" s="36">
        <v>9.8999999999999991E-3</v>
      </c>
      <c r="H138" s="36">
        <v>2.0059999999999998E-2</v>
      </c>
      <c r="I138" s="36">
        <f t="shared" si="47"/>
        <v>4.5972505759464877E-2</v>
      </c>
      <c r="J138" s="36">
        <f t="shared" si="48"/>
        <v>2.7815520113050551E-2</v>
      </c>
      <c r="K138" s="36">
        <v>3.2934999999999999E-2</v>
      </c>
      <c r="L138" s="36">
        <v>4.3341000000000005E-2</v>
      </c>
      <c r="M138" s="36">
        <v>1.550791E-2</v>
      </c>
      <c r="N138" s="36">
        <v>4.098367E-2</v>
      </c>
      <c r="O138" s="36">
        <v>8.710629999999997E-3</v>
      </c>
      <c r="P138" s="36">
        <v>4.2127619999999991E-2</v>
      </c>
      <c r="Q138" s="36">
        <v>9.3276299999999999E-3</v>
      </c>
      <c r="R138" s="36">
        <v>6.3532999999999923E-3</v>
      </c>
      <c r="S138" s="36">
        <f t="shared" ca="1" si="50"/>
        <v>2.6374959999999999E-2</v>
      </c>
      <c r="T138" s="36">
        <f t="shared" ca="1" si="50"/>
        <v>3.3943150000000005E-2</v>
      </c>
      <c r="U138" s="36">
        <f t="shared" ca="1" si="50"/>
        <v>3.9948879999999999E-2</v>
      </c>
      <c r="V138" s="36">
        <f t="shared" ca="1" si="50"/>
        <v>4.6632230000000004E-2</v>
      </c>
      <c r="W138" s="36">
        <f t="shared" ca="1" si="50"/>
        <v>1.0276749999999999E-2</v>
      </c>
      <c r="X138" s="36">
        <f t="shared" ca="1" si="50"/>
        <v>2.5782940000000001E-2</v>
      </c>
      <c r="Y138" s="36">
        <f t="shared" ca="1" si="50"/>
        <v>3.4822600000000002E-2</v>
      </c>
      <c r="Z138" s="36">
        <f t="shared" ca="1" si="50"/>
        <v>3.9080730000000001E-2</v>
      </c>
      <c r="AA138" s="36">
        <f t="shared" ca="1" si="50"/>
        <v>4.9694299999999997E-2</v>
      </c>
      <c r="AB138" s="36">
        <f t="shared" ca="1" si="50"/>
        <v>7.5097259999999999E-2</v>
      </c>
      <c r="AC138" s="36">
        <f t="shared" ca="1" si="50"/>
        <v>7.428651E-2</v>
      </c>
      <c r="AD138" s="36">
        <f t="shared" ca="1" si="50"/>
        <v>8.311128999999999E-2</v>
      </c>
      <c r="AE138" s="36">
        <f t="shared" ca="1" si="50"/>
        <v>3.3944589999999997E-2</v>
      </c>
      <c r="AF138" s="36">
        <f t="shared" ca="1" si="50"/>
        <v>5.7866299999999996E-2</v>
      </c>
      <c r="AG138" s="36">
        <f t="shared" ca="1" si="50"/>
        <v>4.1605650000000001E-2</v>
      </c>
      <c r="AH138" s="36">
        <f t="shared" ca="1" si="50"/>
        <v>2.1102080000000002E-2</v>
      </c>
      <c r="AI138" s="26">
        <f t="shared" ca="1" si="49"/>
        <v>687.45100000000002</v>
      </c>
      <c r="AJ138" s="36">
        <f t="shared" ca="1" si="51"/>
        <v>2.6265070000000001E-2</v>
      </c>
      <c r="AK138" s="36">
        <f t="shared" ca="1" si="51"/>
        <v>3.8259420000000002E-2</v>
      </c>
      <c r="AL138" s="36">
        <f t="shared" ca="1" si="51"/>
        <v>4.2629569999999999E-2</v>
      </c>
      <c r="AM138" s="36">
        <f t="shared" ca="1" si="51"/>
        <v>5.5077680000000004E-2</v>
      </c>
      <c r="AN138" s="36">
        <f t="shared" ca="1" si="51"/>
        <v>2.2122069999999997E-2</v>
      </c>
      <c r="AO138" s="36">
        <f t="shared" ca="1" si="51"/>
        <v>2.9452509999999998E-2</v>
      </c>
      <c r="AP138" s="36">
        <f t="shared" ca="1" si="51"/>
        <v>3.6380219999999998E-2</v>
      </c>
      <c r="AQ138" s="36">
        <f t="shared" ca="1" si="51"/>
        <v>4.0215920000000002E-2</v>
      </c>
      <c r="AR138" s="36">
        <f t="shared" ca="1" si="51"/>
        <v>4.4259220000000002E-2</v>
      </c>
      <c r="AS138" s="36">
        <f t="shared" ca="1" si="51"/>
        <v>7.8619450000000007E-2</v>
      </c>
      <c r="AT138" s="36">
        <f t="shared" ca="1" si="46"/>
        <v>5.9063809999999994E-2</v>
      </c>
      <c r="AU138" s="36">
        <f t="shared" ca="1" si="46"/>
        <v>7.640508E-2</v>
      </c>
      <c r="AV138" s="36">
        <f t="shared" ca="1" si="46"/>
        <v>5.9510360000000005E-2</v>
      </c>
      <c r="AW138" s="36">
        <f t="shared" ca="1" si="46"/>
        <v>6.8216989999999991E-2</v>
      </c>
      <c r="AX138" s="25"/>
      <c r="AY138" s="25"/>
      <c r="AZ138" s="25"/>
      <c r="BA138" s="25"/>
      <c r="BB138" s="25"/>
      <c r="BC138" s="25"/>
      <c r="BD138" s="25"/>
      <c r="BE138" s="25"/>
      <c r="BF138" s="25"/>
      <c r="BG138" s="25"/>
      <c r="BH138" s="25"/>
      <c r="BI138" s="25"/>
    </row>
    <row r="139" spans="1:61" x14ac:dyDescent="0.35">
      <c r="A139" s="23">
        <v>40574</v>
      </c>
      <c r="B139" s="47">
        <v>1.3700000000000001E-3</v>
      </c>
      <c r="C139" s="47">
        <v>1.5E-3</v>
      </c>
      <c r="D139" s="47">
        <v>1.65E-3</v>
      </c>
      <c r="E139" s="36">
        <v>2.4199999999999998E-3</v>
      </c>
      <c r="F139" s="36">
        <v>5.6200000000000009E-3</v>
      </c>
      <c r="G139" s="36">
        <v>9.5999999999999992E-3</v>
      </c>
      <c r="H139" s="36">
        <v>1.9407000000000001E-2</v>
      </c>
      <c r="I139" s="36">
        <f t="shared" si="47"/>
        <v>4.8201512856003603E-2</v>
      </c>
      <c r="J139" s="36">
        <f t="shared" si="48"/>
        <v>2.5172692326898893E-2</v>
      </c>
      <c r="K139" s="36">
        <v>3.3703999999999998E-2</v>
      </c>
      <c r="L139" s="36">
        <v>4.5711000000000002E-2</v>
      </c>
      <c r="M139" s="36">
        <v>1.515763E-2</v>
      </c>
      <c r="N139" s="36">
        <v>4.2790509999999997E-2</v>
      </c>
      <c r="O139" s="36">
        <v>7.7679999999999971E-3</v>
      </c>
      <c r="P139" s="36">
        <v>3.5473770000000009E-2</v>
      </c>
      <c r="Q139" s="36">
        <v>8.9195399999999966E-3</v>
      </c>
      <c r="R139" s="36">
        <v>4.8475099999999924E-3</v>
      </c>
      <c r="S139" s="36">
        <f t="shared" ca="1" si="50"/>
        <v>2.6574260000000002E-2</v>
      </c>
      <c r="T139" s="36">
        <f t="shared" ca="1" si="50"/>
        <v>3.378747E-2</v>
      </c>
      <c r="U139" s="36">
        <f t="shared" ca="1" si="50"/>
        <v>3.9331339999999999E-2</v>
      </c>
      <c r="V139" s="36">
        <f t="shared" ca="1" si="50"/>
        <v>4.5841750000000001E-2</v>
      </c>
      <c r="W139" s="36">
        <f t="shared" ca="1" si="50"/>
        <v>9.7962099999999996E-3</v>
      </c>
      <c r="X139" s="36">
        <f t="shared" ca="1" si="50"/>
        <v>2.4628399999999998E-2</v>
      </c>
      <c r="Y139" s="36">
        <f t="shared" ca="1" si="50"/>
        <v>3.4784610000000001E-2</v>
      </c>
      <c r="Z139" s="36">
        <f t="shared" ca="1" si="50"/>
        <v>3.969636E-2</v>
      </c>
      <c r="AA139" s="36">
        <f t="shared" ca="1" si="50"/>
        <v>5.0558509999999994E-2</v>
      </c>
      <c r="AB139" s="36">
        <f t="shared" ca="1" si="50"/>
        <v>7.0238549999999997E-2</v>
      </c>
      <c r="AC139" s="36">
        <f t="shared" ca="1" si="50"/>
        <v>6.9493539999999993E-2</v>
      </c>
      <c r="AD139" s="36">
        <f t="shared" ca="1" si="50"/>
        <v>7.8264280000000006E-2</v>
      </c>
      <c r="AE139" s="36">
        <f t="shared" ca="1" si="50"/>
        <v>3.3134160000000003E-2</v>
      </c>
      <c r="AF139" s="36">
        <f t="shared" ca="1" si="50"/>
        <v>5.9375560000000001E-2</v>
      </c>
      <c r="AG139" s="36">
        <f t="shared" ca="1" si="50"/>
        <v>3.8213650000000002E-2</v>
      </c>
      <c r="AH139" s="36">
        <f t="shared" ca="1" si="50"/>
        <v>1.9168080000000001E-2</v>
      </c>
      <c r="AI139" s="26">
        <f t="shared" ca="1" si="49"/>
        <v>687.49900000000002</v>
      </c>
      <c r="AJ139" s="36">
        <f t="shared" ca="1" si="51"/>
        <v>2.948945E-2</v>
      </c>
      <c r="AK139" s="36">
        <f t="shared" ca="1" si="51"/>
        <v>3.859141E-2</v>
      </c>
      <c r="AL139" s="36">
        <f t="shared" ca="1" si="51"/>
        <v>4.4763279999999996E-2</v>
      </c>
      <c r="AM139" s="36">
        <f t="shared" ca="1" si="51"/>
        <v>5.6199440000000003E-2</v>
      </c>
      <c r="AN139" s="36">
        <f t="shared" ca="1" si="51"/>
        <v>2.5025940000000003E-2</v>
      </c>
      <c r="AO139" s="36">
        <f t="shared" ca="1" si="51"/>
        <v>3.2535729999999999E-2</v>
      </c>
      <c r="AP139" s="36">
        <f t="shared" ca="1" si="51"/>
        <v>3.8445220000000002E-2</v>
      </c>
      <c r="AQ139" s="36">
        <f t="shared" ca="1" si="51"/>
        <v>4.1960569999999996E-2</v>
      </c>
      <c r="AR139" s="36">
        <f t="shared" ca="1" si="51"/>
        <v>4.5581690000000001E-2</v>
      </c>
      <c r="AS139" s="36">
        <f t="shared" ca="1" si="51"/>
        <v>7.453420999999999E-2</v>
      </c>
      <c r="AT139" s="36">
        <f t="shared" ca="1" si="46"/>
        <v>6.021642E-2</v>
      </c>
      <c r="AU139" s="36">
        <f t="shared" ca="1" si="46"/>
        <v>8.0342830000000004E-2</v>
      </c>
      <c r="AV139" s="36">
        <f t="shared" ca="1" si="46"/>
        <v>6.1066060000000005E-2</v>
      </c>
      <c r="AW139" s="36">
        <f t="shared" ca="1" si="46"/>
        <v>6.8928920000000005E-2</v>
      </c>
      <c r="AX139" s="25"/>
      <c r="AY139" s="25"/>
      <c r="AZ139" s="25"/>
      <c r="BA139" s="25"/>
      <c r="BB139" s="25"/>
      <c r="BC139" s="25"/>
      <c r="BD139" s="25"/>
      <c r="BE139" s="25"/>
      <c r="BF139" s="25"/>
      <c r="BG139" s="25"/>
      <c r="BH139" s="25"/>
      <c r="BI139" s="25"/>
    </row>
    <row r="140" spans="1:61" x14ac:dyDescent="0.35">
      <c r="A140" s="23">
        <v>40602</v>
      </c>
      <c r="B140" s="47">
        <v>1.1999999999999999E-3</v>
      </c>
      <c r="C140" s="47">
        <v>1.4000000000000002E-3</v>
      </c>
      <c r="D140" s="47">
        <v>1.65E-3</v>
      </c>
      <c r="E140" s="36">
        <v>2.4199999999999998E-3</v>
      </c>
      <c r="F140" s="36">
        <v>6.8019999999999999E-3</v>
      </c>
      <c r="G140" s="36">
        <v>1.167E-2</v>
      </c>
      <c r="H140" s="36">
        <v>2.1381999999999998E-2</v>
      </c>
      <c r="I140" s="36">
        <f t="shared" si="47"/>
        <v>4.7324673808624151E-2</v>
      </c>
      <c r="J140" s="36">
        <f t="shared" si="48"/>
        <v>2.2597963299914925E-2</v>
      </c>
      <c r="K140" s="36">
        <v>3.4271999999999997E-2</v>
      </c>
      <c r="L140" s="36">
        <v>4.5006999999999998E-2</v>
      </c>
      <c r="M140" s="36">
        <v>1.639181E-2</v>
      </c>
      <c r="N140" s="36">
        <v>4.2439400000000002E-2</v>
      </c>
      <c r="O140" s="36">
        <v>7.5864399999999929E-3</v>
      </c>
      <c r="P140" s="36">
        <v>3.6336319999999991E-2</v>
      </c>
      <c r="Q140" s="36">
        <v>8.2796733333333327E-3</v>
      </c>
      <c r="R140" s="36">
        <v>5.0188399999999966E-3</v>
      </c>
      <c r="S140" s="36">
        <f t="shared" ca="1" si="50"/>
        <v>2.72026E-2</v>
      </c>
      <c r="T140" s="36">
        <f t="shared" ca="1" si="50"/>
        <v>3.372464E-2</v>
      </c>
      <c r="U140" s="36">
        <f t="shared" ca="1" si="50"/>
        <v>3.893431E-2</v>
      </c>
      <c r="V140" s="36">
        <f t="shared" ca="1" si="50"/>
        <v>4.5558560000000005E-2</v>
      </c>
      <c r="W140" s="36">
        <f t="shared" ca="1" si="50"/>
        <v>1.04013E-2</v>
      </c>
      <c r="X140" s="36">
        <f t="shared" ca="1" si="50"/>
        <v>2.527708E-2</v>
      </c>
      <c r="Y140" s="36">
        <f t="shared" ca="1" si="50"/>
        <v>3.508824E-2</v>
      </c>
      <c r="Z140" s="36">
        <f t="shared" ca="1" si="50"/>
        <v>4.0075890000000003E-2</v>
      </c>
      <c r="AA140" s="36">
        <f t="shared" ca="1" si="50"/>
        <v>5.0025839999999995E-2</v>
      </c>
      <c r="AB140" s="36">
        <f t="shared" ca="1" si="50"/>
        <v>6.8436190000000008E-2</v>
      </c>
      <c r="AC140" s="36">
        <f t="shared" ca="1" si="50"/>
        <v>6.7535579999999998E-2</v>
      </c>
      <c r="AD140" s="36">
        <f t="shared" ca="1" si="50"/>
        <v>7.8775719999999994E-2</v>
      </c>
      <c r="AE140" s="36">
        <f t="shared" ca="1" si="50"/>
        <v>3.314429E-2</v>
      </c>
      <c r="AF140" s="36">
        <f t="shared" ca="1" si="50"/>
        <v>5.843284E-2</v>
      </c>
      <c r="AG140" s="36">
        <f t="shared" ca="1" si="50"/>
        <v>3.7439699999999999E-2</v>
      </c>
      <c r="AH140" s="36">
        <f t="shared" ca="1" si="50"/>
        <v>2.002174E-2</v>
      </c>
      <c r="AI140" s="26">
        <f t="shared" ca="1" si="49"/>
        <v>687.60900000000004</v>
      </c>
      <c r="AJ140" s="36">
        <f t="shared" ca="1" si="51"/>
        <v>2.95955E-2</v>
      </c>
      <c r="AK140" s="36">
        <f t="shared" ca="1" si="51"/>
        <v>3.9003380000000004E-2</v>
      </c>
      <c r="AL140" s="36">
        <f t="shared" ca="1" si="51"/>
        <v>4.438222E-2</v>
      </c>
      <c r="AM140" s="36">
        <f t="shared" ca="1" si="51"/>
        <v>5.5129239999999996E-2</v>
      </c>
      <c r="AN140" s="36">
        <f t="shared" ca="1" si="51"/>
        <v>2.5185040000000002E-2</v>
      </c>
      <c r="AO140" s="36">
        <f t="shared" ca="1" si="51"/>
        <v>3.2355290000000002E-2</v>
      </c>
      <c r="AP140" s="36">
        <f t="shared" ca="1" si="51"/>
        <v>3.8203889999999997E-2</v>
      </c>
      <c r="AQ140" s="36">
        <f t="shared" ca="1" si="51"/>
        <v>4.1884579999999998E-2</v>
      </c>
      <c r="AR140" s="36">
        <f t="shared" ca="1" si="51"/>
        <v>4.5602190000000001E-2</v>
      </c>
      <c r="AS140" s="36">
        <f t="shared" ca="1" si="51"/>
        <v>7.2353290000000001E-2</v>
      </c>
      <c r="AT140" s="36">
        <f t="shared" ca="1" si="46"/>
        <v>5.9788350000000004E-2</v>
      </c>
      <c r="AU140" s="36">
        <f t="shared" ca="1" si="46"/>
        <v>8.7841120000000009E-2</v>
      </c>
      <c r="AV140" s="36">
        <f t="shared" ca="1" si="46"/>
        <v>6.1986109999999997E-2</v>
      </c>
      <c r="AW140" s="36">
        <f t="shared" ca="1" si="46"/>
        <v>7.0671140000000007E-2</v>
      </c>
      <c r="AX140" s="25"/>
      <c r="AY140" s="25"/>
      <c r="AZ140" s="25"/>
      <c r="BA140" s="25"/>
      <c r="BB140" s="25"/>
      <c r="BC140" s="25"/>
      <c r="BD140" s="25"/>
      <c r="BE140" s="25"/>
      <c r="BF140" s="25"/>
      <c r="BG140" s="25"/>
      <c r="BH140" s="25"/>
      <c r="BI140" s="25"/>
    </row>
    <row r="141" spans="1:61" x14ac:dyDescent="0.35">
      <c r="A141" s="23">
        <v>40633</v>
      </c>
      <c r="B141" s="47">
        <v>6.4000000000000005E-4</v>
      </c>
      <c r="C141" s="47">
        <v>9.3999999999999997E-4</v>
      </c>
      <c r="D141" s="47">
        <v>1.7399999999999998E-3</v>
      </c>
      <c r="E141" s="36">
        <v>2.7800000000000004E-3</v>
      </c>
      <c r="F141" s="36">
        <v>8.2110000000000013E-3</v>
      </c>
      <c r="G141" s="36">
        <v>1.3009999999999999E-2</v>
      </c>
      <c r="H141" s="36">
        <v>2.2766000000000002E-2</v>
      </c>
      <c r="I141" s="36">
        <f t="shared" si="47"/>
        <v>4.677932020520803E-2</v>
      </c>
      <c r="J141" s="36">
        <f t="shared" si="48"/>
        <v>2.3357419775544175E-2</v>
      </c>
      <c r="K141" s="36">
        <v>3.4702999999999998E-2</v>
      </c>
      <c r="L141" s="36">
        <v>4.5075999999999998E-2</v>
      </c>
      <c r="M141" s="36">
        <v>1.72117E-2</v>
      </c>
      <c r="N141" s="36">
        <v>4.2823E-2</v>
      </c>
      <c r="O141" s="36">
        <v>7.4754700000000049E-3</v>
      </c>
      <c r="P141" s="36">
        <v>3.5830570000000006E-2</v>
      </c>
      <c r="Q141" s="36">
        <v>7.99039E-3</v>
      </c>
      <c r="R141" s="36">
        <v>5.2224700000000068E-3</v>
      </c>
      <c r="S141" s="36">
        <f t="shared" ca="1" si="50"/>
        <v>2.7718349999999999E-2</v>
      </c>
      <c r="T141" s="36">
        <f t="shared" ca="1" si="50"/>
        <v>3.4904530000000003E-2</v>
      </c>
      <c r="U141" s="36">
        <f t="shared" ca="1" si="50"/>
        <v>3.997622E-2</v>
      </c>
      <c r="V141" s="36">
        <f t="shared" ca="1" si="50"/>
        <v>4.630248E-2</v>
      </c>
      <c r="W141" s="36">
        <f t="shared" ca="1" si="50"/>
        <v>1.1287450000000001E-2</v>
      </c>
      <c r="X141" s="36">
        <f t="shared" ca="1" si="50"/>
        <v>2.5910590000000001E-2</v>
      </c>
      <c r="Y141" s="36">
        <f t="shared" ca="1" si="50"/>
        <v>3.565513E-2</v>
      </c>
      <c r="Z141" s="36">
        <f t="shared" ca="1" si="50"/>
        <v>4.0431600000000005E-2</v>
      </c>
      <c r="AA141" s="36">
        <f t="shared" ca="1" si="50"/>
        <v>5.0298470000000005E-2</v>
      </c>
      <c r="AB141" s="36">
        <f t="shared" ca="1" si="50"/>
        <v>7.0176489999999994E-2</v>
      </c>
      <c r="AC141" s="36">
        <f t="shared" ca="1" si="50"/>
        <v>6.9408190000000008E-2</v>
      </c>
      <c r="AD141" s="36">
        <f t="shared" ca="1" si="50"/>
        <v>7.8653570000000006E-2</v>
      </c>
      <c r="AE141" s="36">
        <f t="shared" ca="1" si="50"/>
        <v>3.4356659999999997E-2</v>
      </c>
      <c r="AF141" s="36">
        <f t="shared" ca="1" si="50"/>
        <v>5.9132239999999996E-2</v>
      </c>
      <c r="AG141" s="36">
        <f t="shared" ca="1" si="50"/>
        <v>3.9728359999999997E-2</v>
      </c>
      <c r="AH141" s="36">
        <f t="shared" ca="1" si="50"/>
        <v>2.0502159999999998E-2</v>
      </c>
      <c r="AI141" s="26">
        <f t="shared" ca="1" si="49"/>
        <v>687.78800000000001</v>
      </c>
      <c r="AJ141" s="36">
        <f t="shared" ca="1" si="51"/>
        <v>3.086647E-2</v>
      </c>
      <c r="AK141" s="36">
        <f t="shared" ca="1" si="51"/>
        <v>4.0521919999999996E-2</v>
      </c>
      <c r="AL141" s="36">
        <f t="shared" ca="1" si="51"/>
        <v>4.6438620000000007E-2</v>
      </c>
      <c r="AM141" s="36">
        <f t="shared" ca="1" si="51"/>
        <v>5.7424139999999999E-2</v>
      </c>
      <c r="AN141" s="36">
        <f t="shared" ca="1" si="51"/>
        <v>2.7171379999999998E-2</v>
      </c>
      <c r="AO141" s="36">
        <f t="shared" ca="1" si="51"/>
        <v>3.4457260000000003E-2</v>
      </c>
      <c r="AP141" s="36">
        <f t="shared" ca="1" si="51"/>
        <v>3.9712710000000005E-2</v>
      </c>
      <c r="AQ141" s="36">
        <f t="shared" ca="1" si="51"/>
        <v>4.3635840000000002E-2</v>
      </c>
      <c r="AR141" s="36">
        <f t="shared" ca="1" si="51"/>
        <v>4.6312810000000003E-2</v>
      </c>
      <c r="AS141" s="36">
        <f t="shared" ca="1" si="51"/>
        <v>7.8810829999999998E-2</v>
      </c>
      <c r="AT141" s="36">
        <f t="shared" ca="1" si="46"/>
        <v>6.0267519999999998E-2</v>
      </c>
      <c r="AU141" s="36">
        <f t="shared" ca="1" si="46"/>
        <v>8.6881840000000002E-2</v>
      </c>
      <c r="AV141" s="36">
        <f t="shared" ca="1" si="46"/>
        <v>6.243771E-2</v>
      </c>
      <c r="AW141" s="36">
        <f t="shared" ca="1" si="46"/>
        <v>6.9858829999999997E-2</v>
      </c>
      <c r="AX141" s="25"/>
      <c r="AY141" s="25"/>
      <c r="AZ141" s="25"/>
      <c r="BA141" s="25"/>
      <c r="BB141" s="25"/>
      <c r="BC141" s="25"/>
      <c r="BD141" s="25"/>
      <c r="BE141" s="25"/>
      <c r="BF141" s="25"/>
      <c r="BG141" s="25"/>
      <c r="BH141" s="25"/>
      <c r="BI141" s="25"/>
    </row>
    <row r="142" spans="1:61" x14ac:dyDescent="0.35">
      <c r="A142" s="23">
        <v>40662</v>
      </c>
      <c r="B142" s="47">
        <v>1.2999999999999999E-4</v>
      </c>
      <c r="C142" s="47">
        <v>4.0999999999999999E-4</v>
      </c>
      <c r="D142" s="47">
        <v>1E-3</v>
      </c>
      <c r="E142" s="36">
        <v>1.8799999999999999E-3</v>
      </c>
      <c r="F142" s="36">
        <v>6.0129999999999992E-3</v>
      </c>
      <c r="G142" s="36">
        <v>9.9399999999999992E-3</v>
      </c>
      <c r="H142" s="36">
        <v>1.967E-2</v>
      </c>
      <c r="I142" s="36">
        <f t="shared" si="47"/>
        <v>4.6226697626683189E-2</v>
      </c>
      <c r="J142" s="36">
        <f t="shared" si="48"/>
        <v>2.3754712904021869E-2</v>
      </c>
      <c r="K142" s="36">
        <v>3.2863000000000003E-2</v>
      </c>
      <c r="L142" s="36">
        <v>4.3968E-2</v>
      </c>
      <c r="M142" s="36">
        <v>1.5186649999999999E-2</v>
      </c>
      <c r="N142" s="36">
        <v>4.1746579999999998E-2</v>
      </c>
      <c r="O142" s="36">
        <v>7.0973199999999972E-3</v>
      </c>
      <c r="P142" s="36">
        <v>3.3766709999999998E-2</v>
      </c>
      <c r="Q142" s="36">
        <v>8.192233333333335E-3</v>
      </c>
      <c r="R142" s="36">
        <v>4.8758999999999955E-3</v>
      </c>
      <c r="S142" s="36">
        <f t="shared" ca="1" si="50"/>
        <v>2.588437E-2</v>
      </c>
      <c r="T142" s="36">
        <f t="shared" ca="1" si="50"/>
        <v>3.2319210000000001E-2</v>
      </c>
      <c r="U142" s="36">
        <f t="shared" ca="1" si="50"/>
        <v>3.7446269999999997E-2</v>
      </c>
      <c r="V142" s="36">
        <f t="shared" ca="1" si="50"/>
        <v>4.4097489999999996E-2</v>
      </c>
      <c r="W142" s="36">
        <f t="shared" ca="1" si="50"/>
        <v>9.5975499999999998E-3</v>
      </c>
      <c r="X142" s="36">
        <f t="shared" ca="1" si="50"/>
        <v>2.3926840000000001E-2</v>
      </c>
      <c r="Y142" s="36">
        <f t="shared" ca="1" si="50"/>
        <v>3.3271910000000002E-2</v>
      </c>
      <c r="Z142" s="36">
        <f t="shared" ca="1" si="50"/>
        <v>3.8545579999999996E-2</v>
      </c>
      <c r="AA142" s="36">
        <f t="shared" ca="1" si="50"/>
        <v>4.8843899999999996E-2</v>
      </c>
      <c r="AB142" s="36">
        <f t="shared" ca="1" si="50"/>
        <v>6.7453880000000008E-2</v>
      </c>
      <c r="AC142" s="36">
        <f t="shared" ca="1" si="50"/>
        <v>6.6771140000000007E-2</v>
      </c>
      <c r="AD142" s="36">
        <f t="shared" ca="1" si="50"/>
        <v>7.5513289999999997E-2</v>
      </c>
      <c r="AE142" s="36">
        <f t="shared" ca="1" si="50"/>
        <v>3.1795980000000001E-2</v>
      </c>
      <c r="AF142" s="36">
        <f t="shared" ca="1" si="50"/>
        <v>5.7734590000000002E-2</v>
      </c>
      <c r="AG142" s="36">
        <f t="shared" ca="1" si="50"/>
        <v>3.4681650000000001E-2</v>
      </c>
      <c r="AH142" s="36">
        <f t="shared" ca="1" si="50"/>
        <v>1.816539E-2</v>
      </c>
      <c r="AI142" s="26">
        <f t="shared" ca="1" si="49"/>
        <v>687.78800000000001</v>
      </c>
      <c r="AJ142" s="36">
        <f t="shared" ca="1" si="51"/>
        <v>3.0077139999999999E-2</v>
      </c>
      <c r="AK142" s="36">
        <f t="shared" ca="1" si="51"/>
        <v>4.0364750000000005E-2</v>
      </c>
      <c r="AL142" s="36">
        <f t="shared" ca="1" si="51"/>
        <v>4.2737600000000001E-2</v>
      </c>
      <c r="AM142" s="36">
        <f t="shared" ca="1" si="51"/>
        <v>6.1786079999999993E-2</v>
      </c>
      <c r="AN142" s="36">
        <f t="shared" ca="1" si="51"/>
        <v>2.7562609999999998E-2</v>
      </c>
      <c r="AO142" s="36">
        <f t="shared" ca="1" si="51"/>
        <v>3.4383379999999998E-2</v>
      </c>
      <c r="AP142" s="36">
        <f t="shared" ca="1" si="51"/>
        <v>3.8422770000000002E-2</v>
      </c>
      <c r="AQ142" s="36">
        <f t="shared" ca="1" si="51"/>
        <v>4.2709409999999996E-2</v>
      </c>
      <c r="AR142" s="36">
        <f t="shared" ca="1" si="51"/>
        <v>4.4966069999999997E-2</v>
      </c>
      <c r="AS142" s="36">
        <f t="shared" ca="1" si="51"/>
        <v>7.5343010000000002E-2</v>
      </c>
      <c r="AT142" s="36">
        <f t="shared" ca="1" si="46"/>
        <v>6.0705869999999995E-2</v>
      </c>
      <c r="AU142" s="36">
        <f t="shared" ca="1" si="46"/>
        <v>8.5079799999999997E-2</v>
      </c>
      <c r="AV142" s="36">
        <f t="shared" ca="1" si="46"/>
        <v>6.2667390000000003E-2</v>
      </c>
      <c r="AW142" s="36">
        <f t="shared" ca="1" si="46"/>
        <v>6.8793129999999994E-2</v>
      </c>
      <c r="AX142" s="25"/>
      <c r="AY142" s="25"/>
      <c r="AZ142" s="25"/>
      <c r="BA142" s="25"/>
      <c r="BB142" s="25"/>
      <c r="BC142" s="25"/>
      <c r="BD142" s="25"/>
      <c r="BE142" s="25"/>
      <c r="BF142" s="25"/>
      <c r="BG142" s="25"/>
      <c r="BH142" s="25"/>
      <c r="BI142" s="25"/>
    </row>
    <row r="143" spans="1:61" x14ac:dyDescent="0.35">
      <c r="A143" s="23">
        <v>40694</v>
      </c>
      <c r="B143" s="47">
        <v>3.3E-4</v>
      </c>
      <c r="C143" s="47">
        <v>4.8000000000000001E-4</v>
      </c>
      <c r="D143" s="47">
        <v>1.09E-3</v>
      </c>
      <c r="E143" s="36">
        <v>1.6000000000000001E-3</v>
      </c>
      <c r="F143" s="36">
        <v>4.6849999999999999E-3</v>
      </c>
      <c r="G143" s="36">
        <v>7.8100000000000001E-3</v>
      </c>
      <c r="H143" s="36">
        <v>1.6992E-2</v>
      </c>
      <c r="I143" s="36">
        <f t="shared" si="47"/>
        <v>4.4404271074895529E-2</v>
      </c>
      <c r="J143" s="36">
        <f t="shared" si="48"/>
        <v>2.3220163560280227E-2</v>
      </c>
      <c r="K143" s="36">
        <v>3.0607000000000002E-2</v>
      </c>
      <c r="L143" s="36">
        <v>4.2241999999999995E-2</v>
      </c>
      <c r="M143" s="36">
        <v>1.2936399999999999E-2</v>
      </c>
      <c r="N143" s="36">
        <v>3.9618609999999999E-2</v>
      </c>
      <c r="O143" s="36">
        <v>7.7380500000000033E-3</v>
      </c>
      <c r="P143" s="36">
        <v>3.4962980000000005E-2</v>
      </c>
      <c r="Q143" s="36">
        <v>7.7873833333333316E-3</v>
      </c>
      <c r="R143" s="36">
        <v>5.114660000000007E-3</v>
      </c>
      <c r="S143" s="36">
        <f t="shared" ca="1" si="50"/>
        <v>2.4396729999999998E-2</v>
      </c>
      <c r="T143" s="36">
        <f t="shared" ca="1" si="50"/>
        <v>3.0157799999999998E-2</v>
      </c>
      <c r="U143" s="36">
        <f t="shared" ca="1" si="50"/>
        <v>3.6069810000000001E-2</v>
      </c>
      <c r="V143" s="36">
        <f t="shared" ca="1" si="50"/>
        <v>4.2398970000000001E-2</v>
      </c>
      <c r="W143" s="36">
        <f t="shared" ca="1" si="50"/>
        <v>8.29476E-3</v>
      </c>
      <c r="X143" s="36">
        <f t="shared" ca="1" si="50"/>
        <v>2.0230689999999999E-2</v>
      </c>
      <c r="Y143" s="36">
        <f t="shared" ca="1" si="50"/>
        <v>3.1853099999999995E-2</v>
      </c>
      <c r="Z143" s="36">
        <f t="shared" ca="1" si="50"/>
        <v>3.6787649999999998E-2</v>
      </c>
      <c r="AA143" s="36">
        <f t="shared" ca="1" si="50"/>
        <v>4.7356660000000002E-2</v>
      </c>
      <c r="AB143" s="36">
        <f t="shared" ca="1" si="50"/>
        <v>6.8227880000000005E-2</v>
      </c>
      <c r="AC143" s="36">
        <f t="shared" ca="1" si="50"/>
        <v>6.7680660000000004E-2</v>
      </c>
      <c r="AD143" s="36">
        <f t="shared" ca="1" si="50"/>
        <v>7.4581590000000003E-2</v>
      </c>
      <c r="AE143" s="36">
        <f t="shared" ca="1" si="50"/>
        <v>3.0006710000000002E-2</v>
      </c>
      <c r="AF143" s="36">
        <f t="shared" ca="1" si="50"/>
        <v>5.6009620000000003E-2</v>
      </c>
      <c r="AG143" s="36">
        <f t="shared" ca="1" si="50"/>
        <v>3.425512E-2</v>
      </c>
      <c r="AH143" s="36">
        <f t="shared" ca="1" si="50"/>
        <v>1.6558969999999999E-2</v>
      </c>
      <c r="AI143" s="26">
        <f t="shared" ca="1" si="49"/>
        <v>687.97400000000005</v>
      </c>
      <c r="AJ143" s="36">
        <f t="shared" ca="1" si="51"/>
        <v>2.8145730000000001E-2</v>
      </c>
      <c r="AK143" s="36">
        <f t="shared" ca="1" si="51"/>
        <v>4.0038879999999999E-2</v>
      </c>
      <c r="AL143" s="36">
        <f t="shared" ca="1" si="51"/>
        <v>4.1604740000000001E-2</v>
      </c>
      <c r="AM143" s="36">
        <f t="shared" ca="1" si="51"/>
        <v>6.096758E-2</v>
      </c>
      <c r="AN143" s="36">
        <f t="shared" ca="1" si="51"/>
        <v>2.6258550000000002E-2</v>
      </c>
      <c r="AO143" s="36">
        <f t="shared" ca="1" si="51"/>
        <v>3.2664829999999999E-2</v>
      </c>
      <c r="AP143" s="36">
        <f t="shared" ca="1" si="51"/>
        <v>3.6555610000000002E-2</v>
      </c>
      <c r="AQ143" s="36">
        <f t="shared" ca="1" si="51"/>
        <v>4.1365949999999999E-2</v>
      </c>
      <c r="AR143" s="36">
        <f t="shared" ca="1" si="51"/>
        <v>4.3942090000000003E-2</v>
      </c>
      <c r="AS143" s="36">
        <f t="shared" ca="1" si="51"/>
        <v>7.5347410000000004E-2</v>
      </c>
      <c r="AT143" s="36">
        <f t="shared" ca="1" si="46"/>
        <v>5.9721039999999996E-2</v>
      </c>
      <c r="AU143" s="36">
        <f t="shared" ca="1" si="46"/>
        <v>8.5924099999999989E-2</v>
      </c>
      <c r="AV143" s="36">
        <f t="shared" ca="1" si="46"/>
        <v>6.2316679999999999E-2</v>
      </c>
      <c r="AW143" s="36">
        <f t="shared" ca="1" si="46"/>
        <v>6.6305900000000001E-2</v>
      </c>
      <c r="AX143" s="25"/>
      <c r="AY143" s="25"/>
      <c r="AZ143" s="25"/>
      <c r="BA143" s="25"/>
      <c r="BB143" s="25"/>
      <c r="BC143" s="25"/>
      <c r="BD143" s="25"/>
      <c r="BE143" s="25"/>
      <c r="BF143" s="25"/>
      <c r="BG143" s="25"/>
      <c r="BH143" s="25"/>
      <c r="BI143" s="25"/>
    </row>
    <row r="144" spans="1:61" x14ac:dyDescent="0.35">
      <c r="A144" s="23">
        <v>40724</v>
      </c>
      <c r="B144" s="47">
        <v>8.0000000000000007E-5</v>
      </c>
      <c r="C144" s="47">
        <v>1.4999999999999999E-4</v>
      </c>
      <c r="D144" s="47">
        <v>9.8999999999999999E-4</v>
      </c>
      <c r="E144" s="36">
        <v>1.8599999999999999E-3</v>
      </c>
      <c r="F144" s="36">
        <v>4.5760000000000002E-3</v>
      </c>
      <c r="G144" s="36">
        <v>7.9699999999999997E-3</v>
      </c>
      <c r="H144" s="36">
        <v>1.7607999999999999E-2</v>
      </c>
      <c r="I144" s="36">
        <f t="shared" si="47"/>
        <v>4.5784388487511984E-2</v>
      </c>
      <c r="J144" s="36">
        <f t="shared" si="48"/>
        <v>1.9418871352093081E-2</v>
      </c>
      <c r="K144" s="36">
        <v>3.1600000000000003E-2</v>
      </c>
      <c r="L144" s="36">
        <v>4.3710000000000006E-2</v>
      </c>
      <c r="M144" s="36">
        <v>1.3425050000000001E-2</v>
      </c>
      <c r="N144" s="36">
        <v>4.128826E-2</v>
      </c>
      <c r="O144" s="36">
        <v>7.7223400000000011E-3</v>
      </c>
      <c r="P144" s="36">
        <v>3.6409850000000001E-2</v>
      </c>
      <c r="Q144" s="36">
        <v>8.0302099999999977E-3</v>
      </c>
      <c r="R144" s="36">
        <v>5.3005999999999956E-3</v>
      </c>
      <c r="S144" s="36">
        <f t="shared" ca="1" si="50"/>
        <v>2.5097170000000002E-2</v>
      </c>
      <c r="T144" s="36">
        <f t="shared" ca="1" si="50"/>
        <v>3.1870620000000002E-2</v>
      </c>
      <c r="U144" s="36">
        <f t="shared" ca="1" si="50"/>
        <v>3.7680729999999996E-2</v>
      </c>
      <c r="V144" s="36">
        <f t="shared" ca="1" si="50"/>
        <v>4.4181459999999999E-2</v>
      </c>
      <c r="W144" s="36">
        <f t="shared" ca="1" si="50"/>
        <v>8.6752800000000005E-3</v>
      </c>
      <c r="X144" s="36">
        <f t="shared" ca="1" si="50"/>
        <v>2.0758230000000003E-2</v>
      </c>
      <c r="Y144" s="36">
        <f t="shared" ca="1" si="50"/>
        <v>3.2825519999999997E-2</v>
      </c>
      <c r="Z144" s="36">
        <f t="shared" ca="1" si="50"/>
        <v>3.7642229999999999E-2</v>
      </c>
      <c r="AA144" s="36">
        <f t="shared" ca="1" si="50"/>
        <v>4.9010600000000001E-2</v>
      </c>
      <c r="AB144" s="36">
        <f t="shared" ca="1" si="50"/>
        <v>7.323476000000001E-2</v>
      </c>
      <c r="AC144" s="36">
        <f t="shared" ca="1" si="50"/>
        <v>7.2882840000000004E-2</v>
      </c>
      <c r="AD144" s="36">
        <f t="shared" ca="1" si="50"/>
        <v>7.7698110000000001E-2</v>
      </c>
      <c r="AE144" s="36">
        <f t="shared" ca="1" si="50"/>
        <v>3.1555780000000005E-2</v>
      </c>
      <c r="AF144" s="36">
        <f t="shared" ca="1" si="50"/>
        <v>5.824708E-2</v>
      </c>
      <c r="AG144" s="36">
        <f t="shared" ca="1" si="50"/>
        <v>3.7312919999999999E-2</v>
      </c>
      <c r="AH144" s="36">
        <f t="shared" ca="1" si="50"/>
        <v>1.715856E-2</v>
      </c>
      <c r="AI144" s="26">
        <f t="shared" ca="1" si="49"/>
        <v>688.03599999999994</v>
      </c>
      <c r="AJ144" s="36">
        <f t="shared" ca="1" si="51"/>
        <v>2.8656310000000001E-2</v>
      </c>
      <c r="AK144" s="36">
        <f t="shared" ca="1" si="51"/>
        <v>4.0818320000000005E-2</v>
      </c>
      <c r="AL144" s="36">
        <f t="shared" ca="1" si="51"/>
        <v>4.2471500000000002E-2</v>
      </c>
      <c r="AM144" s="36">
        <f t="shared" ca="1" si="51"/>
        <v>6.5873039999999994E-2</v>
      </c>
      <c r="AN144" s="36">
        <f t="shared" ca="1" si="51"/>
        <v>2.7330930000000003E-2</v>
      </c>
      <c r="AO144" s="36">
        <f t="shared" ca="1" si="51"/>
        <v>3.3127280000000002E-2</v>
      </c>
      <c r="AP144" s="36">
        <f t="shared" ca="1" si="51"/>
        <v>3.7658779999999996E-2</v>
      </c>
      <c r="AQ144" s="36">
        <f t="shared" ca="1" si="51"/>
        <v>4.1629340000000001E-2</v>
      </c>
      <c r="AR144" s="36">
        <f t="shared" ca="1" si="51"/>
        <v>4.5383560000000003E-2</v>
      </c>
      <c r="AS144" s="36">
        <f t="shared" ca="1" si="51"/>
        <v>8.1161359999999988E-2</v>
      </c>
      <c r="AT144" s="36">
        <f t="shared" ca="1" si="46"/>
        <v>6.1056579999999999E-2</v>
      </c>
      <c r="AU144" s="36">
        <f t="shared" ca="1" si="46"/>
        <v>8.7359010000000001E-2</v>
      </c>
      <c r="AV144" s="36">
        <f t="shared" ca="1" si="46"/>
        <v>6.3945749999999996E-2</v>
      </c>
      <c r="AW144" s="36">
        <f t="shared" ca="1" si="46"/>
        <v>6.576108E-2</v>
      </c>
      <c r="AX144" s="25"/>
      <c r="AY144" s="25"/>
      <c r="AZ144" s="25"/>
      <c r="BA144" s="25"/>
      <c r="BB144" s="25"/>
      <c r="BC144" s="25"/>
      <c r="BD144" s="25"/>
      <c r="BE144" s="25"/>
      <c r="BF144" s="25"/>
      <c r="BG144" s="25"/>
      <c r="BH144" s="25"/>
      <c r="BI144" s="25"/>
    </row>
    <row r="145" spans="1:61" x14ac:dyDescent="0.35">
      <c r="A145" s="23">
        <v>40753</v>
      </c>
      <c r="B145" s="47">
        <v>1.7000000000000001E-3</v>
      </c>
      <c r="C145" s="47">
        <v>9.3999999999999997E-4</v>
      </c>
      <c r="D145" s="47">
        <v>1.5499999999999999E-3</v>
      </c>
      <c r="E145" s="36">
        <v>2.0100000000000001E-3</v>
      </c>
      <c r="F145" s="36">
        <v>3.5539999999999999E-3</v>
      </c>
      <c r="G145" s="36">
        <v>5.3800000000000002E-3</v>
      </c>
      <c r="H145" s="36">
        <v>1.3555999999999999E-2</v>
      </c>
      <c r="I145" s="36">
        <f t="shared" si="47"/>
        <v>4.2570728722438389E-2</v>
      </c>
      <c r="J145" s="36">
        <f t="shared" si="48"/>
        <v>1.8843251594427901E-2</v>
      </c>
      <c r="K145" s="36">
        <v>2.7961E-2</v>
      </c>
      <c r="L145" s="36">
        <v>4.1184000000000005E-2</v>
      </c>
      <c r="M145" s="36">
        <v>1.087959E-2</v>
      </c>
      <c r="N145" s="36">
        <v>3.8472270000000003E-2</v>
      </c>
      <c r="O145" s="36">
        <v>8.6342999999999975E-3</v>
      </c>
      <c r="P145" s="36">
        <v>3.8159089999999993E-2</v>
      </c>
      <c r="Q145" s="36">
        <v>8.6655666666666676E-3</v>
      </c>
      <c r="R145" s="36">
        <v>5.9225699999999951E-3</v>
      </c>
      <c r="S145" s="36">
        <f t="shared" ca="1" si="50"/>
        <v>2.3016720000000001E-2</v>
      </c>
      <c r="T145" s="36">
        <f t="shared" ca="1" si="50"/>
        <v>2.9716459999999997E-2</v>
      </c>
      <c r="U145" s="36">
        <f t="shared" ca="1" si="50"/>
        <v>3.4955390000000003E-2</v>
      </c>
      <c r="V145" s="36">
        <f t="shared" ca="1" si="50"/>
        <v>4.1136990000000005E-2</v>
      </c>
      <c r="W145" s="36">
        <f t="shared" ca="1" si="50"/>
        <v>7.7666500000000008E-3</v>
      </c>
      <c r="X145" s="36">
        <f t="shared" ca="1" si="50"/>
        <v>1.9675999999999999E-2</v>
      </c>
      <c r="Y145" s="36">
        <f t="shared" ca="1" si="50"/>
        <v>3.0030649999999999E-2</v>
      </c>
      <c r="Z145" s="36">
        <f t="shared" ca="1" si="50"/>
        <v>3.5267520000000004E-2</v>
      </c>
      <c r="AA145" s="36">
        <f t="shared" ca="1" si="50"/>
        <v>4.710657E-2</v>
      </c>
      <c r="AB145" s="36">
        <f t="shared" ca="1" si="50"/>
        <v>7.1542800000000004E-2</v>
      </c>
      <c r="AC145" s="36">
        <f t="shared" ca="1" si="50"/>
        <v>7.1140770000000006E-2</v>
      </c>
      <c r="AD145" s="36">
        <f t="shared" ca="1" si="50"/>
        <v>7.6631359999999996E-2</v>
      </c>
      <c r="AE145" s="36">
        <f t="shared" ca="1" si="50"/>
        <v>2.8579810000000001E-2</v>
      </c>
      <c r="AF145" s="36">
        <f t="shared" ca="1" si="50"/>
        <v>5.4888519999999996E-2</v>
      </c>
      <c r="AG145" s="36">
        <f t="shared" ca="1" si="50"/>
        <v>3.5857090000000001E-2</v>
      </c>
      <c r="AH145" s="36">
        <f t="shared" ca="1" si="50"/>
        <v>1.5096430000000001E-2</v>
      </c>
      <c r="AI145" s="26">
        <f t="shared" ca="1" si="49"/>
        <v>688.03599999999994</v>
      </c>
      <c r="AJ145" s="36">
        <f t="shared" ca="1" si="51"/>
        <v>2.5502440000000001E-2</v>
      </c>
      <c r="AK145" s="36">
        <f t="shared" ca="1" si="51"/>
        <v>4.521791E-2</v>
      </c>
      <c r="AL145" s="36">
        <f t="shared" ca="1" si="51"/>
        <v>4.0626019999999999E-2</v>
      </c>
      <c r="AM145" s="36">
        <f t="shared" ca="1" si="51"/>
        <v>6.4819509999999997E-2</v>
      </c>
      <c r="AN145" s="36">
        <f t="shared" ca="1" si="51"/>
        <v>2.721005E-2</v>
      </c>
      <c r="AO145" s="36">
        <f t="shared" ca="1" si="51"/>
        <v>3.161754E-2</v>
      </c>
      <c r="AP145" s="36">
        <f t="shared" ca="1" si="51"/>
        <v>3.635791E-2</v>
      </c>
      <c r="AQ145" s="36">
        <f t="shared" ca="1" si="51"/>
        <v>4.0103880000000001E-2</v>
      </c>
      <c r="AR145" s="36">
        <f t="shared" ca="1" si="51"/>
        <v>4.4090030000000002E-2</v>
      </c>
      <c r="AS145" s="36">
        <f t="shared" ca="1" si="51"/>
        <v>8.3807560000000003E-2</v>
      </c>
      <c r="AT145" s="36">
        <f t="shared" ca="1" si="46"/>
        <v>6.1179839999999999E-2</v>
      </c>
      <c r="AU145" s="36">
        <f t="shared" ca="1" si="46"/>
        <v>8.4340379999999993E-2</v>
      </c>
      <c r="AV145" s="36">
        <f t="shared" ca="1" si="46"/>
        <v>6.399276000000001E-2</v>
      </c>
      <c r="AW145" s="36">
        <f t="shared" ca="1" si="46"/>
        <v>6.4065580000000011E-2</v>
      </c>
      <c r="AX145" s="25"/>
      <c r="AY145" s="25"/>
      <c r="AZ145" s="25"/>
      <c r="BA145" s="25"/>
      <c r="BB145" s="25"/>
      <c r="BC145" s="25"/>
      <c r="BD145" s="25"/>
      <c r="BE145" s="25"/>
      <c r="BF145" s="25"/>
      <c r="BG145" s="25"/>
      <c r="BH145" s="25"/>
      <c r="BI145" s="25"/>
    </row>
    <row r="146" spans="1:61" x14ac:dyDescent="0.35">
      <c r="A146" s="23">
        <v>40786</v>
      </c>
      <c r="B146" s="47">
        <v>8.0000000000000007E-5</v>
      </c>
      <c r="C146" s="47">
        <v>1.2999999999999999E-4</v>
      </c>
      <c r="D146" s="47">
        <v>4.6000000000000001E-4</v>
      </c>
      <c r="E146" s="36">
        <v>9.8999999999999999E-4</v>
      </c>
      <c r="F146" s="36">
        <v>1.9950000000000002E-3</v>
      </c>
      <c r="G146" s="36">
        <v>3.2000000000000002E-3</v>
      </c>
      <c r="H146" s="36">
        <v>9.6150000000000003E-3</v>
      </c>
      <c r="I146" s="36">
        <f t="shared" si="47"/>
        <v>3.5010722657647042E-2</v>
      </c>
      <c r="J146" s="36">
        <f t="shared" si="48"/>
        <v>1.9637442352939072E-2</v>
      </c>
      <c r="K146" s="36">
        <v>2.2233999999999997E-2</v>
      </c>
      <c r="L146" s="36">
        <v>3.6007999999999998E-2</v>
      </c>
      <c r="M146" s="36">
        <v>7.7833499999999996E-3</v>
      </c>
      <c r="N146" s="36">
        <v>3.2940070000000002E-2</v>
      </c>
      <c r="O146" s="36">
        <v>1.1282469999999996E-2</v>
      </c>
      <c r="P146" s="36">
        <v>5.0341290000000011E-2</v>
      </c>
      <c r="Q146" s="36">
        <v>1.0658776666666668E-2</v>
      </c>
      <c r="R146" s="36">
        <v>8.2145399999999993E-3</v>
      </c>
      <c r="S146" s="36">
        <f t="shared" ref="S146:AH155" ca="1" si="52">IFERROR(VLOOKUP($A146,INDIRECT("US!"&amp;S$3&amp;":"&amp;S$4),3,0)/100,NA())</f>
        <v>2.001553E-2</v>
      </c>
      <c r="T146" s="36">
        <f t="shared" ca="1" si="52"/>
        <v>2.4712649999999999E-2</v>
      </c>
      <c r="U146" s="36">
        <f t="shared" ca="1" si="52"/>
        <v>3.6198899999999999E-2</v>
      </c>
      <c r="V146" s="36">
        <f t="shared" ca="1" si="52"/>
        <v>4.2832259999999997E-2</v>
      </c>
      <c r="W146" s="36">
        <f t="shared" ca="1" si="52"/>
        <v>7.1775999999999993E-3</v>
      </c>
      <c r="X146" s="36">
        <f t="shared" ca="1" si="52"/>
        <v>2.1171410000000002E-2</v>
      </c>
      <c r="Y146" s="36">
        <f t="shared" ca="1" si="52"/>
        <v>2.6447720000000001E-2</v>
      </c>
      <c r="Z146" s="36">
        <f t="shared" ca="1" si="52"/>
        <v>3.1897340000000003E-2</v>
      </c>
      <c r="AA146" s="36">
        <f t="shared" ca="1" si="52"/>
        <v>4.4222539999999998E-2</v>
      </c>
      <c r="AB146" s="36">
        <f t="shared" ca="1" si="52"/>
        <v>8.5083369999999992E-2</v>
      </c>
      <c r="AC146" s="36">
        <f t="shared" ca="1" si="52"/>
        <v>8.5219729999999994E-2</v>
      </c>
      <c r="AD146" s="36">
        <f t="shared" ca="1" si="52"/>
        <v>8.3281360000000013E-2</v>
      </c>
      <c r="AE146" s="36">
        <f t="shared" ca="1" si="52"/>
        <v>3.0364939999999997E-2</v>
      </c>
      <c r="AF146" s="36">
        <f t="shared" ca="1" si="52"/>
        <v>5.4392280000000001E-2</v>
      </c>
      <c r="AG146" s="36">
        <f t="shared" ca="1" si="52"/>
        <v>4.0924410000000001E-2</v>
      </c>
      <c r="AH146" s="36">
        <f t="shared" ca="1" si="52"/>
        <v>1.33172E-2</v>
      </c>
      <c r="AI146" s="26">
        <f t="shared" ca="1" si="49"/>
        <v>688.14499999999998</v>
      </c>
      <c r="AJ146" s="36">
        <f t="shared" ref="AJ146:AS155" ca="1" si="53">IFERROR(VLOOKUP($A146,INDIRECT("EU!"&amp;AJ$3&amp;":"&amp;AJ$4),3,0)/100,NA())</f>
        <v>2.2786849999999997E-2</v>
      </c>
      <c r="AK146" s="36">
        <f t="shared" ca="1" si="53"/>
        <v>4.0740809999999995E-2</v>
      </c>
      <c r="AL146" s="36">
        <f t="shared" ca="1" si="53"/>
        <v>4.3254960000000002E-2</v>
      </c>
      <c r="AM146" s="36">
        <f t="shared" ca="1" si="53"/>
        <v>6.4552250000000005E-2</v>
      </c>
      <c r="AN146" s="36">
        <f t="shared" ca="1" si="53"/>
        <v>2.4664749999999999E-2</v>
      </c>
      <c r="AO146" s="36">
        <f t="shared" ca="1" si="53"/>
        <v>2.9141789999999997E-2</v>
      </c>
      <c r="AP146" s="36">
        <f t="shared" ca="1" si="53"/>
        <v>3.433013E-2</v>
      </c>
      <c r="AQ146" s="36">
        <f t="shared" ca="1" si="53"/>
        <v>3.7089419999999998E-2</v>
      </c>
      <c r="AR146" s="36">
        <f t="shared" ca="1" si="53"/>
        <v>4.2226109999999997E-2</v>
      </c>
      <c r="AS146" s="36">
        <f t="shared" ca="1" si="53"/>
        <v>0.10165083</v>
      </c>
      <c r="AT146" s="36">
        <f t="shared" ref="AT146:AW165" ca="1" si="54">IFERROR(VLOOKUP($A146,INDIRECT("EM!"&amp;AT$3&amp;":"&amp;AT$4),3,0)/100,NA())</f>
        <v>5.6767619999999998E-2</v>
      </c>
      <c r="AU146" s="36">
        <f t="shared" ca="1" si="54"/>
        <v>7.9754420000000006E-2</v>
      </c>
      <c r="AV146" s="36">
        <f t="shared" ca="1" si="54"/>
        <v>5.9447119999999999E-2</v>
      </c>
      <c r="AW146" s="36">
        <f t="shared" ca="1" si="54"/>
        <v>6.0559599999999998E-2</v>
      </c>
      <c r="AX146" s="25"/>
      <c r="AY146" s="25"/>
      <c r="AZ146" s="25"/>
      <c r="BA146" s="25"/>
      <c r="BB146" s="25"/>
      <c r="BC146" s="25"/>
      <c r="BD146" s="25"/>
      <c r="BE146" s="25"/>
      <c r="BF146" s="25"/>
      <c r="BG146" s="25"/>
      <c r="BH146" s="25"/>
      <c r="BI146" s="25"/>
    </row>
    <row r="147" spans="1:61" x14ac:dyDescent="0.35">
      <c r="A147" s="23">
        <v>40816</v>
      </c>
      <c r="B147" s="47">
        <v>8.0000000000000007E-5</v>
      </c>
      <c r="C147" s="47">
        <v>2.3000000000000001E-4</v>
      </c>
      <c r="D147" s="47">
        <v>5.2999999999999998E-4</v>
      </c>
      <c r="E147" s="36">
        <v>1.0399999999999999E-3</v>
      </c>
      <c r="F147" s="36">
        <v>2.4299999999999999E-3</v>
      </c>
      <c r="G147" s="36">
        <v>4.0300000000000006E-3</v>
      </c>
      <c r="H147" s="36">
        <v>9.5180000000000004E-3</v>
      </c>
      <c r="I147" s="36">
        <f t="shared" si="47"/>
        <v>2.8881977058358377E-2</v>
      </c>
      <c r="J147" s="36">
        <f t="shared" si="48"/>
        <v>2.0415595116916263E-2</v>
      </c>
      <c r="K147" s="36">
        <v>1.9154000000000001E-2</v>
      </c>
      <c r="L147" s="36">
        <v>2.9134000000000004E-2</v>
      </c>
      <c r="M147" s="36">
        <v>7.9129600000000001E-3</v>
      </c>
      <c r="N147" s="36">
        <v>2.7288359999999998E-2</v>
      </c>
      <c r="O147" s="36">
        <v>1.2844919999999996E-2</v>
      </c>
      <c r="P147" s="36">
        <v>6.1122599999999999E-2</v>
      </c>
      <c r="Q147" s="36">
        <v>1.2301546666666665E-2</v>
      </c>
      <c r="R147" s="36">
        <v>1.099927999999999E-2</v>
      </c>
      <c r="S147" s="36">
        <f t="shared" ca="1" si="52"/>
        <v>1.891265E-2</v>
      </c>
      <c r="T147" s="36">
        <f t="shared" ca="1" si="52"/>
        <v>2.5386820000000001E-2</v>
      </c>
      <c r="U147" s="36">
        <f t="shared" ca="1" si="52"/>
        <v>3.7881339999999999E-2</v>
      </c>
      <c r="V147" s="36">
        <f t="shared" ca="1" si="52"/>
        <v>4.4813470000000001E-2</v>
      </c>
      <c r="W147" s="36">
        <f t="shared" ca="1" si="52"/>
        <v>8.9212400000000004E-3</v>
      </c>
      <c r="X147" s="36">
        <f t="shared" ca="1" si="52"/>
        <v>2.1721629999999999E-2</v>
      </c>
      <c r="Y147" s="36">
        <f t="shared" ca="1" si="52"/>
        <v>2.7964969999999999E-2</v>
      </c>
      <c r="Z147" s="36">
        <f t="shared" ca="1" si="52"/>
        <v>2.9534029999999999E-2</v>
      </c>
      <c r="AA147" s="36">
        <f t="shared" ca="1" si="52"/>
        <v>4.0133279999999993E-2</v>
      </c>
      <c r="AB147" s="36">
        <f t="shared" ca="1" si="52"/>
        <v>9.5137680000000002E-2</v>
      </c>
      <c r="AC147" s="36">
        <f t="shared" ca="1" si="52"/>
        <v>9.5650220000000008E-2</v>
      </c>
      <c r="AD147" s="36">
        <f t="shared" ca="1" si="52"/>
        <v>8.8410959999999997E-2</v>
      </c>
      <c r="AE147" s="36">
        <f t="shared" ca="1" si="52"/>
        <v>3.3219899999999997E-2</v>
      </c>
      <c r="AF147" s="36">
        <f t="shared" ca="1" si="52"/>
        <v>5.2112049999999993E-2</v>
      </c>
      <c r="AG147" s="36">
        <f t="shared" ca="1" si="52"/>
        <v>4.1979680000000005E-2</v>
      </c>
      <c r="AH147" s="36">
        <f t="shared" ca="1" si="52"/>
        <v>1.37751E-2</v>
      </c>
      <c r="AI147" s="26">
        <f t="shared" ca="1" si="49"/>
        <v>688.15800000000002</v>
      </c>
      <c r="AJ147" s="36">
        <f t="shared" ca="1" si="53"/>
        <v>2.1010879999999999E-2</v>
      </c>
      <c r="AK147" s="36">
        <f t="shared" ca="1" si="53"/>
        <v>4.2675310000000001E-2</v>
      </c>
      <c r="AL147" s="36">
        <f t="shared" ca="1" si="53"/>
        <v>4.6123149999999995E-2</v>
      </c>
      <c r="AM147" s="36">
        <f t="shared" ca="1" si="53"/>
        <v>6.9901859999999996E-2</v>
      </c>
      <c r="AN147" s="36">
        <f t="shared" ca="1" si="53"/>
        <v>2.594952E-2</v>
      </c>
      <c r="AO147" s="36">
        <f t="shared" ca="1" si="53"/>
        <v>2.9502190000000001E-2</v>
      </c>
      <c r="AP147" s="36">
        <f t="shared" ca="1" si="53"/>
        <v>3.5139030000000002E-2</v>
      </c>
      <c r="AQ147" s="36">
        <f t="shared" ca="1" si="53"/>
        <v>3.6146959999999999E-2</v>
      </c>
      <c r="AR147" s="36">
        <f t="shared" ca="1" si="53"/>
        <v>4.0065710000000004E-2</v>
      </c>
      <c r="AS147" s="36">
        <f t="shared" ca="1" si="53"/>
        <v>0.11480024999999999</v>
      </c>
      <c r="AT147" s="36">
        <f t="shared" ca="1" si="54"/>
        <v>5.7867910000000002E-2</v>
      </c>
      <c r="AU147" s="36">
        <f t="shared" ca="1" si="54"/>
        <v>8.1622120000000006E-2</v>
      </c>
      <c r="AV147" s="36">
        <f t="shared" ca="1" si="54"/>
        <v>6.076608E-2</v>
      </c>
      <c r="AW147" s="36">
        <f t="shared" ca="1" si="54"/>
        <v>6.2631300000000001E-2</v>
      </c>
      <c r="AX147" s="25"/>
      <c r="AY147" s="25"/>
      <c r="AZ147" s="25"/>
      <c r="BA147" s="25"/>
      <c r="BB147" s="25"/>
      <c r="BC147" s="25"/>
      <c r="BD147" s="25"/>
      <c r="BE147" s="25"/>
      <c r="BF147" s="25"/>
      <c r="BG147" s="25"/>
      <c r="BH147" s="25"/>
      <c r="BI147" s="25"/>
    </row>
    <row r="148" spans="1:61" x14ac:dyDescent="0.35">
      <c r="A148" s="23">
        <v>40847</v>
      </c>
      <c r="B148" s="47">
        <v>8.0000000000000007E-5</v>
      </c>
      <c r="C148" s="47">
        <v>-1.2999999999999999E-4</v>
      </c>
      <c r="D148" s="47">
        <v>4.2999999999999999E-4</v>
      </c>
      <c r="E148" s="36">
        <v>1.09E-3</v>
      </c>
      <c r="F148" s="36">
        <v>2.382E-3</v>
      </c>
      <c r="G148" s="36">
        <v>3.8400000000000001E-3</v>
      </c>
      <c r="H148" s="36">
        <v>9.5989999999999999E-3</v>
      </c>
      <c r="I148" s="36">
        <f t="shared" si="47"/>
        <v>3.2798768311973703E-2</v>
      </c>
      <c r="J148" s="36">
        <f t="shared" si="48"/>
        <v>2.3469568177622913E-2</v>
      </c>
      <c r="K148" s="36">
        <v>2.1133000000000002E-2</v>
      </c>
      <c r="L148" s="36">
        <v>3.1307000000000001E-2</v>
      </c>
      <c r="M148" s="36">
        <v>8.3736100000000001E-3</v>
      </c>
      <c r="N148" s="36">
        <v>2.998023E-2</v>
      </c>
      <c r="O148" s="36">
        <v>1.0984180000000007E-2</v>
      </c>
      <c r="P148" s="36">
        <v>5.3908000000000011E-2</v>
      </c>
      <c r="Q148" s="36">
        <v>1.1602513333333328E-2</v>
      </c>
      <c r="R148" s="36">
        <v>9.6574100000000052E-3</v>
      </c>
      <c r="S148" s="36">
        <f t="shared" ca="1" si="52"/>
        <v>1.9845950000000001E-2</v>
      </c>
      <c r="T148" s="36">
        <f t="shared" ca="1" si="52"/>
        <v>2.302034E-2</v>
      </c>
      <c r="U148" s="36">
        <f t="shared" ca="1" si="52"/>
        <v>3.60954E-2</v>
      </c>
      <c r="V148" s="36">
        <f t="shared" ca="1" si="52"/>
        <v>4.2435419999999995E-2</v>
      </c>
      <c r="W148" s="36">
        <f t="shared" ca="1" si="52"/>
        <v>7.7883599999999994E-3</v>
      </c>
      <c r="X148" s="36">
        <f t="shared" ca="1" si="52"/>
        <v>2.18684E-2</v>
      </c>
      <c r="Y148" s="36">
        <f t="shared" ca="1" si="52"/>
        <v>2.7977180000000001E-2</v>
      </c>
      <c r="Z148" s="36">
        <f t="shared" ca="1" si="52"/>
        <v>3.040439E-2</v>
      </c>
      <c r="AA148" s="36">
        <f t="shared" ca="1" si="52"/>
        <v>4.0964410000000007E-2</v>
      </c>
      <c r="AB148" s="36">
        <f t="shared" ca="1" si="52"/>
        <v>8.2013089999999997E-2</v>
      </c>
      <c r="AC148" s="36">
        <f t="shared" ca="1" si="52"/>
        <v>8.187504000000001E-2</v>
      </c>
      <c r="AD148" s="36">
        <f t="shared" ca="1" si="52"/>
        <v>8.3888230000000008E-2</v>
      </c>
      <c r="AE148" s="36">
        <f t="shared" ca="1" si="52"/>
        <v>3.0798719999999998E-2</v>
      </c>
      <c r="AF148" s="36">
        <f t="shared" ca="1" si="52"/>
        <v>5.0324830000000001E-2</v>
      </c>
      <c r="AG148" s="36">
        <f t="shared" ca="1" si="52"/>
        <v>3.9184250000000004E-2</v>
      </c>
      <c r="AH148" s="36">
        <f t="shared" ca="1" si="52"/>
        <v>1.4183650000000001E-2</v>
      </c>
      <c r="AI148" s="26">
        <f t="shared" ca="1" si="49"/>
        <v>688.17200000000003</v>
      </c>
      <c r="AJ148" s="36">
        <f t="shared" ca="1" si="53"/>
        <v>2.1768040000000002E-2</v>
      </c>
      <c r="AK148" s="36">
        <f t="shared" ca="1" si="53"/>
        <v>3.8489429999999998E-2</v>
      </c>
      <c r="AL148" s="36">
        <f t="shared" ca="1" si="53"/>
        <v>5.0860380000000004E-2</v>
      </c>
      <c r="AM148" s="36">
        <f t="shared" ca="1" si="53"/>
        <v>6.7287310000000003E-2</v>
      </c>
      <c r="AN148" s="36">
        <f t="shared" ca="1" si="53"/>
        <v>2.7089340000000003E-2</v>
      </c>
      <c r="AO148" s="36">
        <f t="shared" ca="1" si="53"/>
        <v>2.985202E-2</v>
      </c>
      <c r="AP148" s="36">
        <f t="shared" ca="1" si="53"/>
        <v>3.5793289999999998E-2</v>
      </c>
      <c r="AQ148" s="36">
        <f t="shared" ca="1" si="53"/>
        <v>3.7639659999999998E-2</v>
      </c>
      <c r="AR148" s="36">
        <f t="shared" ca="1" si="53"/>
        <v>4.1447360000000003E-2</v>
      </c>
      <c r="AS148" s="36">
        <f t="shared" ca="1" si="53"/>
        <v>9.8903950000000004E-2</v>
      </c>
      <c r="AT148" s="36">
        <f t="shared" ca="1" si="54"/>
        <v>5.7796269999999997E-2</v>
      </c>
      <c r="AU148" s="36">
        <f t="shared" ca="1" si="54"/>
        <v>8.4320619999999999E-2</v>
      </c>
      <c r="AV148" s="36">
        <f t="shared" ca="1" si="54"/>
        <v>6.1305040000000005E-2</v>
      </c>
      <c r="AW148" s="36">
        <f t="shared" ca="1" si="54"/>
        <v>6.0881709999999999E-2</v>
      </c>
      <c r="AX148" s="25"/>
      <c r="AY148" s="25"/>
      <c r="AZ148" s="25"/>
      <c r="BA148" s="25"/>
      <c r="BB148" s="25"/>
      <c r="BC148" s="25"/>
      <c r="BD148" s="25"/>
      <c r="BE148" s="25"/>
      <c r="BF148" s="25"/>
      <c r="BG148" s="25"/>
      <c r="BH148" s="25"/>
      <c r="BI148" s="25"/>
    </row>
    <row r="149" spans="1:61" x14ac:dyDescent="0.35">
      <c r="A149" s="23">
        <v>40877</v>
      </c>
      <c r="B149" s="47">
        <v>1.7999999999999998E-4</v>
      </c>
      <c r="C149" s="47">
        <v>3.0000000000000001E-5</v>
      </c>
      <c r="D149" s="47">
        <v>5.2999999999999998E-4</v>
      </c>
      <c r="E149" s="36">
        <v>1.09E-3</v>
      </c>
      <c r="F149" s="36">
        <v>2.539E-3</v>
      </c>
      <c r="G149" s="36">
        <v>3.9500000000000004E-3</v>
      </c>
      <c r="H149" s="36">
        <v>9.5199999999999989E-3</v>
      </c>
      <c r="I149" s="36">
        <f t="shared" si="47"/>
        <v>3.1963371107060823E-2</v>
      </c>
      <c r="J149" s="36">
        <f t="shared" si="48"/>
        <v>2.9226516055262053E-2</v>
      </c>
      <c r="K149" s="36">
        <v>2.068E-2</v>
      </c>
      <c r="L149" s="36">
        <v>3.0554000000000001E-2</v>
      </c>
      <c r="M149" s="36">
        <v>7.9560099999999995E-3</v>
      </c>
      <c r="N149" s="36">
        <v>2.8623560000000003E-2</v>
      </c>
      <c r="O149" s="36">
        <v>1.2904679999999998E-2</v>
      </c>
      <c r="P149" s="36">
        <v>5.7426019999999994E-2</v>
      </c>
      <c r="Q149" s="36">
        <v>1.216386E-2</v>
      </c>
      <c r="R149" s="36">
        <v>1.097424E-2</v>
      </c>
      <c r="S149" s="36">
        <f t="shared" ca="1" si="52"/>
        <v>1.929171E-2</v>
      </c>
      <c r="T149" s="36">
        <f t="shared" ca="1" si="52"/>
        <v>2.535405E-2</v>
      </c>
      <c r="U149" s="36">
        <f t="shared" ca="1" si="52"/>
        <v>3.9008479999999998E-2</v>
      </c>
      <c r="V149" s="36">
        <f t="shared" ca="1" si="52"/>
        <v>4.5424369999999999E-2</v>
      </c>
      <c r="W149" s="36">
        <f t="shared" ca="1" si="52"/>
        <v>8.52289E-3</v>
      </c>
      <c r="X149" s="36">
        <f t="shared" ca="1" si="52"/>
        <v>2.2096729999999998E-2</v>
      </c>
      <c r="Y149" s="36">
        <f t="shared" ca="1" si="52"/>
        <v>2.853936E-2</v>
      </c>
      <c r="Z149" s="36">
        <f t="shared" ca="1" si="52"/>
        <v>3.0677979999999997E-2</v>
      </c>
      <c r="AA149" s="36">
        <f t="shared" ca="1" si="52"/>
        <v>4.1528240000000001E-2</v>
      </c>
      <c r="AB149" s="36">
        <f t="shared" ca="1" si="52"/>
        <v>8.8654209999999997E-2</v>
      </c>
      <c r="AC149" s="36">
        <f t="shared" ca="1" si="52"/>
        <v>8.8847989999999988E-2</v>
      </c>
      <c r="AD149" s="36">
        <f t="shared" ca="1" si="52"/>
        <v>8.6049580000000001E-2</v>
      </c>
      <c r="AE149" s="36">
        <f t="shared" ca="1" si="52"/>
        <v>3.4333639999999999E-2</v>
      </c>
      <c r="AF149" s="36">
        <f t="shared" ca="1" si="52"/>
        <v>5.338064E-2</v>
      </c>
      <c r="AG149" s="36">
        <f t="shared" ca="1" si="52"/>
        <v>3.9279099999999997E-2</v>
      </c>
      <c r="AH149" s="36">
        <f t="shared" ca="1" si="52"/>
        <v>1.493946E-2</v>
      </c>
      <c r="AI149" s="26">
        <f t="shared" ca="1" si="49"/>
        <v>688.16499999999996</v>
      </c>
      <c r="AJ149" s="36">
        <f t="shared" ca="1" si="53"/>
        <v>2.2415520000000001E-2</v>
      </c>
      <c r="AK149" s="36">
        <f t="shared" ca="1" si="53"/>
        <v>4.4124579999999997E-2</v>
      </c>
      <c r="AL149" s="36">
        <f t="shared" ca="1" si="53"/>
        <v>5.975246E-2</v>
      </c>
      <c r="AM149" s="36">
        <f t="shared" ca="1" si="53"/>
        <v>7.1060960000000006E-2</v>
      </c>
      <c r="AN149" s="36">
        <f t="shared" ca="1" si="53"/>
        <v>3.046987E-2</v>
      </c>
      <c r="AO149" s="36">
        <f t="shared" ca="1" si="53"/>
        <v>3.3118500000000002E-2</v>
      </c>
      <c r="AP149" s="36">
        <f t="shared" ca="1" si="53"/>
        <v>3.9501680000000004E-2</v>
      </c>
      <c r="AQ149" s="36">
        <f t="shared" ca="1" si="53"/>
        <v>4.0896759999999997E-2</v>
      </c>
      <c r="AR149" s="36">
        <f t="shared" ca="1" si="53"/>
        <v>4.2870359999999996E-2</v>
      </c>
      <c r="AS149" s="36">
        <f t="shared" ca="1" si="53"/>
        <v>0.11504333000000001</v>
      </c>
      <c r="AT149" s="36">
        <f t="shared" ca="1" si="54"/>
        <v>5.7466929999999999E-2</v>
      </c>
      <c r="AU149" s="36">
        <f t="shared" ca="1" si="54"/>
        <v>8.7494029999999987E-2</v>
      </c>
      <c r="AV149" s="36">
        <f t="shared" ca="1" si="54"/>
        <v>6.1141340000000002E-2</v>
      </c>
      <c r="AW149" s="36">
        <f t="shared" ca="1" si="54"/>
        <v>6.1681559999999996E-2</v>
      </c>
      <c r="AX149" s="25"/>
      <c r="AY149" s="25"/>
      <c r="AZ149" s="25"/>
      <c r="BA149" s="25"/>
      <c r="BB149" s="25"/>
      <c r="BC149" s="25"/>
      <c r="BD149" s="25"/>
      <c r="BE149" s="25"/>
      <c r="BF149" s="25"/>
      <c r="BG149" s="25"/>
      <c r="BH149" s="25"/>
      <c r="BI149" s="25"/>
    </row>
    <row r="150" spans="1:61" x14ac:dyDescent="0.35">
      <c r="A150" s="23">
        <v>40907</v>
      </c>
      <c r="B150" s="47">
        <v>-3.0000000000000001E-5</v>
      </c>
      <c r="C150" s="47">
        <v>1.2999999999999999E-4</v>
      </c>
      <c r="D150" s="47">
        <v>5.8E-4</v>
      </c>
      <c r="E150" s="36">
        <v>1.0399999999999999E-3</v>
      </c>
      <c r="F150" s="36">
        <v>2.3909999999999999E-3</v>
      </c>
      <c r="G150" s="36">
        <v>3.5499999999999998E-3</v>
      </c>
      <c r="H150" s="36">
        <v>8.317999999999999E-3</v>
      </c>
      <c r="I150" s="36">
        <f t="shared" si="47"/>
        <v>2.9314177317076417E-2</v>
      </c>
      <c r="J150" s="36">
        <f t="shared" si="48"/>
        <v>2.9638213325366758E-2</v>
      </c>
      <c r="K150" s="36">
        <v>1.8762000000000001E-2</v>
      </c>
      <c r="L150" s="36">
        <v>2.8940999999999998E-2</v>
      </c>
      <c r="M150" s="36">
        <v>7.1995699999999998E-3</v>
      </c>
      <c r="N150" s="36">
        <v>2.6819030000000001E-2</v>
      </c>
      <c r="O150" s="36">
        <v>1.256674E-2</v>
      </c>
      <c r="P150" s="36">
        <v>5.7707669999999996E-2</v>
      </c>
      <c r="Q150" s="36">
        <v>1.1775153333333333E-2</v>
      </c>
      <c r="R150" s="36">
        <v>1.0444770000000003E-2</v>
      </c>
      <c r="S150" s="36">
        <f t="shared" ca="1" si="52"/>
        <v>1.7737619999999999E-2</v>
      </c>
      <c r="T150" s="36">
        <f t="shared" ca="1" si="52"/>
        <v>2.3502530000000001E-2</v>
      </c>
      <c r="U150" s="36">
        <f t="shared" ca="1" si="52"/>
        <v>3.6726229999999999E-2</v>
      </c>
      <c r="V150" s="36">
        <f t="shared" ca="1" si="52"/>
        <v>4.2989590000000001E-2</v>
      </c>
      <c r="W150" s="36">
        <f t="shared" ca="1" si="52"/>
        <v>8.665009999999999E-3</v>
      </c>
      <c r="X150" s="36">
        <f t="shared" ca="1" si="52"/>
        <v>2.0522840000000001E-2</v>
      </c>
      <c r="Y150" s="36">
        <f t="shared" ca="1" si="52"/>
        <v>2.6574209999999997E-2</v>
      </c>
      <c r="Z150" s="36">
        <f t="shared" ca="1" si="52"/>
        <v>2.827845E-2</v>
      </c>
      <c r="AA150" s="36">
        <f t="shared" ca="1" si="52"/>
        <v>3.9385770000000001E-2</v>
      </c>
      <c r="AB150" s="36">
        <f t="shared" ca="1" si="52"/>
        <v>8.3570779999999997E-2</v>
      </c>
      <c r="AC150" s="36">
        <f t="shared" ca="1" si="52"/>
        <v>8.350138E-2</v>
      </c>
      <c r="AD150" s="36">
        <f t="shared" ca="1" si="52"/>
        <v>8.4526699999999996E-2</v>
      </c>
      <c r="AE150" s="36">
        <f t="shared" ca="1" si="52"/>
        <v>3.2410609999999999E-2</v>
      </c>
      <c r="AF150" s="36">
        <f t="shared" ca="1" si="52"/>
        <v>5.0568580000000002E-2</v>
      </c>
      <c r="AG150" s="36">
        <f t="shared" ca="1" si="52"/>
        <v>3.6578840000000001E-2</v>
      </c>
      <c r="AH150" s="36">
        <f t="shared" ca="1" si="52"/>
        <v>1.5646219999999999E-2</v>
      </c>
      <c r="AI150" s="26">
        <f t="shared" ca="1" si="49"/>
        <v>688.16499999999996</v>
      </c>
      <c r="AJ150" s="36">
        <f t="shared" ca="1" si="53"/>
        <v>1.969421E-2</v>
      </c>
      <c r="AK150" s="36">
        <f t="shared" ca="1" si="53"/>
        <v>3.6246439999999998E-2</v>
      </c>
      <c r="AL150" s="36">
        <f t="shared" ca="1" si="53"/>
        <v>5.1698719999999997E-2</v>
      </c>
      <c r="AM150" s="36">
        <f t="shared" ca="1" si="53"/>
        <v>6.5286179999999999E-2</v>
      </c>
      <c r="AN150" s="36">
        <f t="shared" ca="1" si="53"/>
        <v>2.4805399999999998E-2</v>
      </c>
      <c r="AO150" s="36">
        <f t="shared" ca="1" si="53"/>
        <v>2.8111510000000003E-2</v>
      </c>
      <c r="AP150" s="36">
        <f t="shared" ca="1" si="53"/>
        <v>3.390816E-2</v>
      </c>
      <c r="AQ150" s="36">
        <f t="shared" ca="1" si="53"/>
        <v>3.6006700000000003E-2</v>
      </c>
      <c r="AR150" s="36">
        <f t="shared" ca="1" si="53"/>
        <v>3.9257670000000001E-2</v>
      </c>
      <c r="AS150" s="36">
        <f t="shared" ca="1" si="53"/>
        <v>0.11153902</v>
      </c>
      <c r="AT150" s="36">
        <f t="shared" ca="1" si="54"/>
        <v>5.7158429999999996E-2</v>
      </c>
      <c r="AU150" s="36">
        <f t="shared" ca="1" si="54"/>
        <v>8.8008030000000001E-2</v>
      </c>
      <c r="AV150" s="36">
        <f t="shared" ca="1" si="54"/>
        <v>6.1922050000000006E-2</v>
      </c>
      <c r="AW150" s="36">
        <f t="shared" ca="1" si="54"/>
        <v>6.058326E-2</v>
      </c>
      <c r="AX150" s="25"/>
      <c r="AY150" s="25"/>
      <c r="AZ150" s="25"/>
      <c r="BA150" s="25"/>
      <c r="BB150" s="25"/>
      <c r="BC150" s="25"/>
      <c r="BD150" s="25"/>
      <c r="BE150" s="25"/>
      <c r="BF150" s="25"/>
      <c r="BG150" s="25"/>
      <c r="BH150" s="25"/>
      <c r="BI150" s="25"/>
    </row>
    <row r="151" spans="1:61" x14ac:dyDescent="0.35">
      <c r="A151" s="23">
        <v>40939</v>
      </c>
      <c r="B151" s="47">
        <v>3.7999999999999997E-4</v>
      </c>
      <c r="C151" s="47">
        <v>5.2999999999999998E-4</v>
      </c>
      <c r="D151" s="47">
        <v>7.9000000000000001E-4</v>
      </c>
      <c r="E151" s="36">
        <v>1.14E-3</v>
      </c>
      <c r="F151" s="36">
        <v>2.147E-3</v>
      </c>
      <c r="G151" s="36">
        <v>2.9399999999999999E-3</v>
      </c>
      <c r="H151" s="36">
        <v>7.045E-3</v>
      </c>
      <c r="I151" s="36">
        <f t="shared" si="47"/>
        <v>2.9015542345178114E-2</v>
      </c>
      <c r="J151" s="36">
        <f t="shared" si="48"/>
        <v>2.996163386676276E-2</v>
      </c>
      <c r="K151" s="36">
        <v>1.7971000000000001E-2</v>
      </c>
      <c r="L151" s="36">
        <v>2.9374999999999998E-2</v>
      </c>
      <c r="M151" s="36">
        <v>6.2700299999999994E-3</v>
      </c>
      <c r="N151" s="36">
        <v>2.6928779999999999E-2</v>
      </c>
      <c r="O151" s="36">
        <v>1.1877390000000002E-2</v>
      </c>
      <c r="P151" s="36">
        <v>5.2473630000000007E-2</v>
      </c>
      <c r="Q151" s="36">
        <v>1.0480069999999998E-2</v>
      </c>
      <c r="R151" s="36">
        <v>9.4311700000000026E-3</v>
      </c>
      <c r="S151" s="36">
        <f t="shared" ca="1" si="52"/>
        <v>1.6333359999999998E-2</v>
      </c>
      <c r="T151" s="36">
        <f t="shared" ca="1" si="52"/>
        <v>2.072365E-2</v>
      </c>
      <c r="U151" s="36">
        <f t="shared" ca="1" si="52"/>
        <v>3.2541880000000002E-2</v>
      </c>
      <c r="V151" s="36">
        <f t="shared" ca="1" si="52"/>
        <v>4.0119379999999996E-2</v>
      </c>
      <c r="W151" s="36">
        <f t="shared" ca="1" si="52"/>
        <v>7.1214800000000003E-3</v>
      </c>
      <c r="X151" s="36">
        <f t="shared" ca="1" si="52"/>
        <v>1.9577029999999999E-2</v>
      </c>
      <c r="Y151" s="36">
        <f t="shared" ca="1" si="52"/>
        <v>2.3487499999999998E-2</v>
      </c>
      <c r="Z151" s="36">
        <f t="shared" ca="1" si="52"/>
        <v>2.6408269999999998E-2</v>
      </c>
      <c r="AA151" s="36">
        <f t="shared" ca="1" si="52"/>
        <v>3.8806170000000001E-2</v>
      </c>
      <c r="AB151" s="36">
        <f t="shared" ca="1" si="52"/>
        <v>7.5150960000000003E-2</v>
      </c>
      <c r="AC151" s="36">
        <f t="shared" ca="1" si="52"/>
        <v>7.4838069999999993E-2</v>
      </c>
      <c r="AD151" s="36">
        <f t="shared" ca="1" si="52"/>
        <v>7.9402410000000007E-2</v>
      </c>
      <c r="AE151" s="36">
        <f t="shared" ca="1" si="52"/>
        <v>2.8131989999999999E-2</v>
      </c>
      <c r="AF151" s="36">
        <f t="shared" ca="1" si="52"/>
        <v>4.919631E-2</v>
      </c>
      <c r="AG151" s="36">
        <f t="shared" ca="1" si="52"/>
        <v>3.1880239999999997E-2</v>
      </c>
      <c r="AH151" s="36">
        <f t="shared" ca="1" si="52"/>
        <v>1.254516E-2</v>
      </c>
      <c r="AI151" s="26">
        <f t="shared" ca="1" si="49"/>
        <v>688.14400000000001</v>
      </c>
      <c r="AJ151" s="36">
        <f t="shared" ca="1" si="53"/>
        <v>1.880766E-2</v>
      </c>
      <c r="AK151" s="36">
        <f t="shared" ca="1" si="53"/>
        <v>2.8805320000000002E-2</v>
      </c>
      <c r="AL151" s="36">
        <f t="shared" ca="1" si="53"/>
        <v>4.2781989999999999E-2</v>
      </c>
      <c r="AM151" s="36">
        <f t="shared" ca="1" si="53"/>
        <v>5.6852130000000001E-2</v>
      </c>
      <c r="AN151" s="36">
        <f t="shared" ca="1" si="53"/>
        <v>2.0007980000000002E-2</v>
      </c>
      <c r="AO151" s="36">
        <f t="shared" ca="1" si="53"/>
        <v>2.486406E-2</v>
      </c>
      <c r="AP151" s="36">
        <f t="shared" ca="1" si="53"/>
        <v>3.0452799999999999E-2</v>
      </c>
      <c r="AQ151" s="36">
        <f t="shared" ca="1" si="53"/>
        <v>3.369159E-2</v>
      </c>
      <c r="AR151" s="36">
        <f t="shared" ca="1" si="53"/>
        <v>3.8240789999999997E-2</v>
      </c>
      <c r="AS151" s="36">
        <f t="shared" ca="1" si="53"/>
        <v>9.5167540000000009E-2</v>
      </c>
      <c r="AT151" s="36">
        <f t="shared" ca="1" si="54"/>
        <v>5.4672479999999996E-2</v>
      </c>
      <c r="AU151" s="36">
        <f t="shared" ca="1" si="54"/>
        <v>9.172872E-2</v>
      </c>
      <c r="AV151" s="36">
        <f t="shared" ca="1" si="54"/>
        <v>5.8713040000000001E-2</v>
      </c>
      <c r="AW151" s="36">
        <f t="shared" ca="1" si="54"/>
        <v>5.8032219999999995E-2</v>
      </c>
      <c r="AX151" s="25"/>
      <c r="AY151" s="25"/>
      <c r="AZ151" s="25"/>
      <c r="BA151" s="25"/>
      <c r="BB151" s="25"/>
      <c r="BC151" s="25"/>
      <c r="BD151" s="25"/>
      <c r="BE151" s="25"/>
      <c r="BF151" s="25"/>
      <c r="BG151" s="25"/>
      <c r="BH151" s="25"/>
      <c r="BI151" s="25"/>
    </row>
    <row r="152" spans="1:61" x14ac:dyDescent="0.35">
      <c r="A152" s="23">
        <v>40968</v>
      </c>
      <c r="B152" s="47">
        <v>7.9000000000000001E-4</v>
      </c>
      <c r="C152" s="47">
        <v>7.9000000000000001E-4</v>
      </c>
      <c r="D152" s="47">
        <v>1.2900000000000001E-3</v>
      </c>
      <c r="E152" s="36">
        <v>1.6000000000000001E-3</v>
      </c>
      <c r="F152" s="36">
        <v>2.9320000000000001E-3</v>
      </c>
      <c r="G152" s="36">
        <v>4.1099999999999999E-3</v>
      </c>
      <c r="H152" s="36">
        <v>8.5900000000000004E-3</v>
      </c>
      <c r="I152" s="36">
        <f t="shared" si="47"/>
        <v>3.0942491027077468E-2</v>
      </c>
      <c r="J152" s="36">
        <f t="shared" si="48"/>
        <v>2.8524804620649213E-2</v>
      </c>
      <c r="K152" s="36">
        <v>1.9705E-2</v>
      </c>
      <c r="L152" s="36">
        <v>3.0848E-2</v>
      </c>
      <c r="M152" s="36">
        <v>7.5341599999999998E-3</v>
      </c>
      <c r="N152" s="36">
        <v>2.8443520000000003E-2</v>
      </c>
      <c r="O152" s="36">
        <v>1.0926609999999993E-2</v>
      </c>
      <c r="P152" s="36">
        <v>4.8460169999999997E-2</v>
      </c>
      <c r="Q152" s="36">
        <v>9.7311966666666673E-3</v>
      </c>
      <c r="R152" s="36">
        <v>8.5221299999999958E-3</v>
      </c>
      <c r="S152" s="36">
        <f t="shared" ca="1" si="52"/>
        <v>1.7314630000000001E-2</v>
      </c>
      <c r="T152" s="36">
        <f t="shared" ca="1" si="52"/>
        <v>2.068213E-2</v>
      </c>
      <c r="U152" s="36">
        <f t="shared" ca="1" si="52"/>
        <v>3.1419660000000002E-2</v>
      </c>
      <c r="V152" s="36">
        <f t="shared" ca="1" si="52"/>
        <v>3.8479149999999997E-2</v>
      </c>
      <c r="W152" s="36">
        <f t="shared" ca="1" si="52"/>
        <v>7.4087099999999998E-3</v>
      </c>
      <c r="X152" s="36">
        <f t="shared" ca="1" si="52"/>
        <v>1.9521779999999999E-2</v>
      </c>
      <c r="Y152" s="36">
        <f t="shared" ca="1" si="52"/>
        <v>2.44253E-2</v>
      </c>
      <c r="Z152" s="36">
        <f t="shared" ca="1" si="52"/>
        <v>2.7523699999999998E-2</v>
      </c>
      <c r="AA152" s="36">
        <f t="shared" ca="1" si="52"/>
        <v>3.9370129999999996E-2</v>
      </c>
      <c r="AB152" s="36">
        <f t="shared" ca="1" si="52"/>
        <v>6.9907410000000003E-2</v>
      </c>
      <c r="AC152" s="36">
        <f t="shared" ca="1" si="52"/>
        <v>6.9400519999999993E-2</v>
      </c>
      <c r="AD152" s="36">
        <f t="shared" ca="1" si="52"/>
        <v>7.6903689999999997E-2</v>
      </c>
      <c r="AE152" s="36">
        <f t="shared" ca="1" si="52"/>
        <v>2.6841010000000002E-2</v>
      </c>
      <c r="AF152" s="36">
        <f t="shared" ca="1" si="52"/>
        <v>4.8695449999999994E-2</v>
      </c>
      <c r="AG152" s="36">
        <f t="shared" ca="1" si="52"/>
        <v>2.9535280000000001E-2</v>
      </c>
      <c r="AH152" s="36">
        <f t="shared" ca="1" si="52"/>
        <v>1.251125E-2</v>
      </c>
      <c r="AI152" s="26">
        <f t="shared" ca="1" si="49"/>
        <v>688.15800000000002</v>
      </c>
      <c r="AJ152" s="36">
        <f t="shared" ca="1" si="53"/>
        <v>1.8038729999999999E-2</v>
      </c>
      <c r="AK152" s="36">
        <f t="shared" ca="1" si="53"/>
        <v>2.6528619999999999E-2</v>
      </c>
      <c r="AL152" s="36">
        <f t="shared" ca="1" si="53"/>
        <v>3.8405330000000001E-2</v>
      </c>
      <c r="AM152" s="36">
        <f t="shared" ca="1" si="53"/>
        <v>5.0320700000000003E-2</v>
      </c>
      <c r="AN152" s="36">
        <f t="shared" ca="1" si="53"/>
        <v>1.7128730000000002E-2</v>
      </c>
      <c r="AO152" s="36">
        <f t="shared" ca="1" si="53"/>
        <v>2.259216E-2</v>
      </c>
      <c r="AP152" s="36">
        <f t="shared" ca="1" si="53"/>
        <v>2.8050720000000001E-2</v>
      </c>
      <c r="AQ152" s="36">
        <f t="shared" ca="1" si="53"/>
        <v>3.1812269999999997E-2</v>
      </c>
      <c r="AR152" s="36">
        <f t="shared" ca="1" si="53"/>
        <v>3.7569869999999998E-2</v>
      </c>
      <c r="AS152" s="36">
        <f t="shared" ca="1" si="53"/>
        <v>8.3149320000000013E-2</v>
      </c>
      <c r="AT152" s="36">
        <f t="shared" ca="1" si="54"/>
        <v>5.5253650000000001E-2</v>
      </c>
      <c r="AU152" s="36">
        <f t="shared" ca="1" si="54"/>
        <v>8.7643590000000007E-2</v>
      </c>
      <c r="AV152" s="36">
        <f t="shared" ca="1" si="54"/>
        <v>5.8661430000000001E-2</v>
      </c>
      <c r="AW152" s="36">
        <f t="shared" ca="1" si="54"/>
        <v>5.8605039999999997E-2</v>
      </c>
      <c r="AX152" s="25"/>
      <c r="AY152" s="25"/>
      <c r="AZ152" s="25"/>
      <c r="BA152" s="25"/>
      <c r="BB152" s="25"/>
      <c r="BC152" s="25"/>
      <c r="BD152" s="25"/>
      <c r="BE152" s="25"/>
      <c r="BF152" s="25"/>
      <c r="BG152" s="25"/>
      <c r="BH152" s="25"/>
      <c r="BI152" s="25"/>
    </row>
    <row r="153" spans="1:61" x14ac:dyDescent="0.35">
      <c r="A153" s="23">
        <v>40998</v>
      </c>
      <c r="B153" s="47">
        <v>3.3E-4</v>
      </c>
      <c r="C153" s="47">
        <v>6.9000000000000008E-4</v>
      </c>
      <c r="D153" s="47">
        <v>1.34E-3</v>
      </c>
      <c r="E153" s="36">
        <v>1.7000000000000001E-3</v>
      </c>
      <c r="F153" s="36">
        <v>3.287E-3</v>
      </c>
      <c r="G153" s="36">
        <v>5.0200000000000002E-3</v>
      </c>
      <c r="H153" s="36">
        <v>1.0385999999999999E-2</v>
      </c>
      <c r="I153" s="36">
        <f t="shared" si="47"/>
        <v>3.3925529197752269E-2</v>
      </c>
      <c r="J153" s="36">
        <f t="shared" si="48"/>
        <v>2.8557324556618191E-2</v>
      </c>
      <c r="K153" s="36">
        <v>2.2088E-2</v>
      </c>
      <c r="L153" s="36">
        <v>3.3357999999999999E-2</v>
      </c>
      <c r="M153" s="36">
        <v>8.7222100000000011E-3</v>
      </c>
      <c r="N153" s="36">
        <v>3.1096740000000001E-2</v>
      </c>
      <c r="O153" s="36">
        <v>1.0721929999999994E-2</v>
      </c>
      <c r="P153" s="36">
        <v>4.5791090000000007E-2</v>
      </c>
      <c r="Q153" s="36">
        <v>9.2278433333333309E-3</v>
      </c>
      <c r="R153" s="36">
        <v>8.4606699999999965E-3</v>
      </c>
      <c r="S153" s="36">
        <f t="shared" ca="1" si="52"/>
        <v>1.8595090000000002E-2</v>
      </c>
      <c r="T153" s="36">
        <f t="shared" ca="1" si="52"/>
        <v>2.191566E-2</v>
      </c>
      <c r="U153" s="36">
        <f t="shared" ca="1" si="52"/>
        <v>3.2142499999999997E-2</v>
      </c>
      <c r="V153" s="36">
        <f t="shared" ca="1" si="52"/>
        <v>3.9784159999999999E-2</v>
      </c>
      <c r="W153" s="36">
        <f t="shared" ca="1" si="52"/>
        <v>7.3999299999999999E-3</v>
      </c>
      <c r="X153" s="36">
        <f t="shared" ca="1" si="52"/>
        <v>1.9789230000000001E-2</v>
      </c>
      <c r="Y153" s="36">
        <f t="shared" ca="1" si="52"/>
        <v>2.5982970000000001E-2</v>
      </c>
      <c r="Z153" s="36">
        <f t="shared" ca="1" si="52"/>
        <v>2.96049E-2</v>
      </c>
      <c r="AA153" s="36">
        <f t="shared" ca="1" si="52"/>
        <v>4.1818669999999995E-2</v>
      </c>
      <c r="AB153" s="36">
        <f t="shared" ca="1" si="52"/>
        <v>7.2316270000000002E-2</v>
      </c>
      <c r="AC153" s="36">
        <f t="shared" ca="1" si="52"/>
        <v>7.1939249999999996E-2</v>
      </c>
      <c r="AD153" s="36">
        <f t="shared" ca="1" si="52"/>
        <v>7.6887830000000004E-2</v>
      </c>
      <c r="AE153" s="36">
        <f t="shared" ca="1" si="52"/>
        <v>2.7786080000000001E-2</v>
      </c>
      <c r="AF153" s="36">
        <f t="shared" ca="1" si="52"/>
        <v>5.1053719999999997E-2</v>
      </c>
      <c r="AG153" s="36">
        <f t="shared" ca="1" si="52"/>
        <v>2.9277190000000002E-2</v>
      </c>
      <c r="AH153" s="36">
        <f t="shared" ca="1" si="52"/>
        <v>1.3113150000000001E-2</v>
      </c>
      <c r="AI153" s="26">
        <f t="shared" ca="1" si="49"/>
        <v>688.15800000000002</v>
      </c>
      <c r="AJ153" s="36">
        <f t="shared" ca="1" si="53"/>
        <v>1.7975660000000001E-2</v>
      </c>
      <c r="AK153" s="36">
        <f t="shared" ca="1" si="53"/>
        <v>2.6229700000000002E-2</v>
      </c>
      <c r="AL153" s="36">
        <f t="shared" ca="1" si="53"/>
        <v>3.8971730000000003E-2</v>
      </c>
      <c r="AM153" s="36">
        <f t="shared" ca="1" si="53"/>
        <v>4.8190070000000002E-2</v>
      </c>
      <c r="AN153" s="36">
        <f t="shared" ca="1" si="53"/>
        <v>1.724962E-2</v>
      </c>
      <c r="AO153" s="36">
        <f t="shared" ca="1" si="53"/>
        <v>2.2232310000000002E-2</v>
      </c>
      <c r="AP153" s="36">
        <f t="shared" ca="1" si="53"/>
        <v>2.7352470000000004E-2</v>
      </c>
      <c r="AQ153" s="36">
        <f t="shared" ca="1" si="53"/>
        <v>3.1790530000000004E-2</v>
      </c>
      <c r="AR153" s="36">
        <f t="shared" ca="1" si="53"/>
        <v>3.8094540000000003E-2</v>
      </c>
      <c r="AS153" s="36">
        <f t="shared" ca="1" si="53"/>
        <v>8.0581540000000007E-2</v>
      </c>
      <c r="AT153" s="36">
        <f t="shared" ca="1" si="54"/>
        <v>5.5719969999999994E-2</v>
      </c>
      <c r="AU153" s="36">
        <f t="shared" ca="1" si="54"/>
        <v>9.0143570000000006E-2</v>
      </c>
      <c r="AV153" s="36">
        <f t="shared" ca="1" si="54"/>
        <v>5.9419800000000002E-2</v>
      </c>
      <c r="AW153" s="36">
        <f t="shared" ca="1" si="54"/>
        <v>5.9956060000000005E-2</v>
      </c>
      <c r="AX153" s="25"/>
      <c r="AY153" s="25"/>
      <c r="AZ153" s="25"/>
      <c r="BA153" s="25"/>
      <c r="BB153" s="25"/>
      <c r="BC153" s="25"/>
      <c r="BD153" s="25"/>
      <c r="BE153" s="25"/>
      <c r="BF153" s="25"/>
      <c r="BG153" s="25"/>
      <c r="BH153" s="25"/>
      <c r="BI153" s="25"/>
    </row>
    <row r="154" spans="1:61" x14ac:dyDescent="0.35">
      <c r="A154" s="23">
        <v>41029</v>
      </c>
      <c r="B154" s="47">
        <v>6.4000000000000005E-4</v>
      </c>
      <c r="C154" s="47">
        <v>9.3999999999999997E-4</v>
      </c>
      <c r="D154" s="47">
        <v>1.4499999999999999E-3</v>
      </c>
      <c r="E154" s="36">
        <v>1.7499999999999998E-3</v>
      </c>
      <c r="F154" s="36">
        <v>2.5590000000000001E-3</v>
      </c>
      <c r="G154" s="36">
        <v>3.7399999999999998E-3</v>
      </c>
      <c r="H154" s="36">
        <v>8.0789999999999994E-3</v>
      </c>
      <c r="I154" s="36">
        <f t="shared" si="47"/>
        <v>3.0316299386258239E-2</v>
      </c>
      <c r="J154" s="36">
        <f t="shared" si="48"/>
        <v>2.748332865553138E-2</v>
      </c>
      <c r="K154" s="36">
        <v>1.9137000000000001E-2</v>
      </c>
      <c r="L154" s="36">
        <v>3.1111E-2</v>
      </c>
      <c r="M154" s="36">
        <v>6.95825E-3</v>
      </c>
      <c r="N154" s="36">
        <v>2.847881E-2</v>
      </c>
      <c r="O154" s="36">
        <v>1.1225389999999995E-2</v>
      </c>
      <c r="P154" s="36">
        <v>4.7503800000000006E-2</v>
      </c>
      <c r="Q154" s="36">
        <v>9.3319300000000022E-3</v>
      </c>
      <c r="R154" s="36">
        <v>8.5931999999999953E-3</v>
      </c>
      <c r="S154" s="36">
        <f t="shared" ca="1" si="52"/>
        <v>1.6923540000000001E-2</v>
      </c>
      <c r="T154" s="36">
        <f t="shared" ca="1" si="52"/>
        <v>1.9862979999999999E-2</v>
      </c>
      <c r="U154" s="36">
        <f t="shared" ca="1" si="52"/>
        <v>3.1068020000000002E-2</v>
      </c>
      <c r="V154" s="36">
        <f t="shared" ca="1" si="52"/>
        <v>3.8393389999999999E-2</v>
      </c>
      <c r="W154" s="36">
        <f t="shared" ca="1" si="52"/>
        <v>6.6242900000000006E-3</v>
      </c>
      <c r="X154" s="36">
        <f t="shared" ca="1" si="52"/>
        <v>1.798692E-2</v>
      </c>
      <c r="Y154" s="36">
        <f t="shared" ca="1" si="52"/>
        <v>2.4543579999999999E-2</v>
      </c>
      <c r="Z154" s="36">
        <f t="shared" ca="1" si="52"/>
        <v>2.7217539999999998E-2</v>
      </c>
      <c r="AA154" s="36">
        <f t="shared" ca="1" si="52"/>
        <v>3.9704199999999995E-2</v>
      </c>
      <c r="AB154" s="36">
        <f t="shared" ca="1" si="52"/>
        <v>7.0730120000000007E-2</v>
      </c>
      <c r="AC154" s="36">
        <f t="shared" ca="1" si="52"/>
        <v>7.0310200000000003E-2</v>
      </c>
      <c r="AD154" s="36">
        <f t="shared" ca="1" si="52"/>
        <v>7.5982610000000006E-2</v>
      </c>
      <c r="AE154" s="36">
        <f t="shared" ca="1" si="52"/>
        <v>2.6582309999999998E-2</v>
      </c>
      <c r="AF154" s="36">
        <f t="shared" ca="1" si="52"/>
        <v>4.9494719999999999E-2</v>
      </c>
      <c r="AG154" s="36">
        <f t="shared" ca="1" si="52"/>
        <v>2.8612060000000002E-2</v>
      </c>
      <c r="AH154" s="36">
        <f t="shared" ca="1" si="52"/>
        <v>1.223455E-2</v>
      </c>
      <c r="AI154" s="26">
        <f t="shared" ca="1" si="49"/>
        <v>688.26099999999997</v>
      </c>
      <c r="AJ154" s="36">
        <f t="shared" ca="1" si="53"/>
        <v>1.75458E-2</v>
      </c>
      <c r="AK154" s="36">
        <f t="shared" ca="1" si="53"/>
        <v>2.5548790000000002E-2</v>
      </c>
      <c r="AL154" s="36">
        <f t="shared" ca="1" si="53"/>
        <v>4.1289749999999993E-2</v>
      </c>
      <c r="AM154" s="36">
        <f t="shared" ca="1" si="53"/>
        <v>4.9769859999999999E-2</v>
      </c>
      <c r="AN154" s="36">
        <f t="shared" ca="1" si="53"/>
        <v>1.8020350000000001E-2</v>
      </c>
      <c r="AO154" s="36">
        <f t="shared" ca="1" si="53"/>
        <v>2.244722E-2</v>
      </c>
      <c r="AP154" s="36">
        <f t="shared" ca="1" si="53"/>
        <v>2.7441279999999998E-2</v>
      </c>
      <c r="AQ154" s="36">
        <f t="shared" ca="1" si="53"/>
        <v>3.204883E-2</v>
      </c>
      <c r="AR154" s="36">
        <f t="shared" ca="1" si="53"/>
        <v>3.818527E-2</v>
      </c>
      <c r="AS154" s="36">
        <f t="shared" ca="1" si="53"/>
        <v>8.4303299999999998E-2</v>
      </c>
      <c r="AT154" s="36">
        <f t="shared" ca="1" si="54"/>
        <v>5.3836160000000001E-2</v>
      </c>
      <c r="AU154" s="36">
        <f t="shared" ca="1" si="54"/>
        <v>9.0426870000000006E-2</v>
      </c>
      <c r="AV154" s="36">
        <f t="shared" ca="1" si="54"/>
        <v>5.7674709999999997E-2</v>
      </c>
      <c r="AW154" s="36">
        <f t="shared" ca="1" si="54"/>
        <v>5.9209630000000006E-2</v>
      </c>
      <c r="AX154" s="25"/>
      <c r="AY154" s="25"/>
      <c r="AZ154" s="25"/>
      <c r="BA154" s="25"/>
      <c r="BB154" s="25"/>
      <c r="BC154" s="25"/>
      <c r="BD154" s="25"/>
      <c r="BE154" s="25"/>
      <c r="BF154" s="25"/>
      <c r="BG154" s="25"/>
      <c r="BH154" s="25"/>
      <c r="BI154" s="25"/>
    </row>
    <row r="155" spans="1:61" x14ac:dyDescent="0.35">
      <c r="A155" s="23">
        <v>41060</v>
      </c>
      <c r="B155" s="47">
        <v>2.8000000000000003E-4</v>
      </c>
      <c r="C155" s="47">
        <v>6.8000000000000005E-4</v>
      </c>
      <c r="D155" s="47">
        <v>1.24E-3</v>
      </c>
      <c r="E155" s="36">
        <v>1.8E-3</v>
      </c>
      <c r="F155" s="36">
        <v>2.6179999999999997E-3</v>
      </c>
      <c r="G155" s="36">
        <v>3.4399999999999999E-3</v>
      </c>
      <c r="H155" s="36">
        <v>6.5519999999999997E-3</v>
      </c>
      <c r="I155" s="36">
        <f t="shared" si="47"/>
        <v>2.4684938367814491E-2</v>
      </c>
      <c r="J155" s="36">
        <f t="shared" si="48"/>
        <v>2.6560007689313769E-2</v>
      </c>
      <c r="K155" s="36">
        <v>1.5578000000000002E-2</v>
      </c>
      <c r="L155" s="36">
        <v>2.6421E-2</v>
      </c>
      <c r="M155" s="36">
        <v>5.9274800000000006E-3</v>
      </c>
      <c r="N155" s="36">
        <v>2.4149180000000003E-2</v>
      </c>
      <c r="O155" s="36">
        <v>1.2725789999999997E-2</v>
      </c>
      <c r="P155" s="36">
        <v>5.5732949999999989E-2</v>
      </c>
      <c r="Q155" s="36">
        <v>1.0238083333333333E-2</v>
      </c>
      <c r="R155" s="36">
        <v>1.045397E-2</v>
      </c>
      <c r="S155" s="36">
        <f t="shared" ca="1" si="52"/>
        <v>1.552124E-2</v>
      </c>
      <c r="T155" s="36">
        <f t="shared" ca="1" si="52"/>
        <v>1.8346370000000001E-2</v>
      </c>
      <c r="U155" s="36">
        <f t="shared" ca="1" si="52"/>
        <v>3.1777260000000002E-2</v>
      </c>
      <c r="V155" s="36">
        <f t="shared" ca="1" si="52"/>
        <v>3.8596409999999998E-2</v>
      </c>
      <c r="W155" s="36">
        <f t="shared" ca="1" si="52"/>
        <v>7.5405000000000003E-3</v>
      </c>
      <c r="X155" s="36">
        <f t="shared" ca="1" si="52"/>
        <v>1.8512249999999997E-2</v>
      </c>
      <c r="Y155" s="36">
        <f t="shared" ca="1" si="52"/>
        <v>2.2654299999999999E-2</v>
      </c>
      <c r="Z155" s="36">
        <f t="shared" ca="1" si="52"/>
        <v>2.4966769999999999E-2</v>
      </c>
      <c r="AA155" s="36">
        <f t="shared" ca="1" si="52"/>
        <v>3.687497E-2</v>
      </c>
      <c r="AB155" s="36">
        <f t="shared" ca="1" si="52"/>
        <v>7.8806899999999999E-2</v>
      </c>
      <c r="AC155" s="36">
        <f t="shared" ca="1" si="52"/>
        <v>7.8728469999999995E-2</v>
      </c>
      <c r="AD155" s="36">
        <f t="shared" ca="1" si="52"/>
        <v>7.9882129999999996E-2</v>
      </c>
      <c r="AE155" s="36">
        <f t="shared" ca="1" si="52"/>
        <v>2.7373560000000002E-2</v>
      </c>
      <c r="AF155" s="36">
        <f t="shared" ca="1" si="52"/>
        <v>4.7637449999999998E-2</v>
      </c>
      <c r="AG155" s="36">
        <f t="shared" ca="1" si="52"/>
        <v>3.022555E-2</v>
      </c>
      <c r="AH155" s="36">
        <f t="shared" ca="1" si="52"/>
        <v>1.212972E-2</v>
      </c>
      <c r="AI155" s="26">
        <f t="shared" ca="1" si="49"/>
        <v>688.351</v>
      </c>
      <c r="AJ155" s="36">
        <f t="shared" ca="1" si="53"/>
        <v>1.407198E-2</v>
      </c>
      <c r="AK155" s="36">
        <f t="shared" ca="1" si="53"/>
        <v>2.4047570000000001E-2</v>
      </c>
      <c r="AL155" s="36">
        <f t="shared" ca="1" si="53"/>
        <v>4.5904730000000005E-2</v>
      </c>
      <c r="AM155" s="36">
        <f t="shared" ca="1" si="53"/>
        <v>5.3227879999999998E-2</v>
      </c>
      <c r="AN155" s="36">
        <f t="shared" ca="1" si="53"/>
        <v>1.992234E-2</v>
      </c>
      <c r="AO155" s="36">
        <f t="shared" ca="1" si="53"/>
        <v>2.2304770000000002E-2</v>
      </c>
      <c r="AP155" s="36">
        <f t="shared" ca="1" si="53"/>
        <v>2.5795510000000001E-2</v>
      </c>
      <c r="AQ155" s="36">
        <f t="shared" ca="1" si="53"/>
        <v>2.9409040000000001E-2</v>
      </c>
      <c r="AR155" s="36">
        <f t="shared" ca="1" si="53"/>
        <v>3.428316E-2</v>
      </c>
      <c r="AS155" s="36">
        <f t="shared" ca="1" si="53"/>
        <v>9.237505E-2</v>
      </c>
      <c r="AT155" s="36">
        <f t="shared" ca="1" si="54"/>
        <v>5.3225410000000001E-2</v>
      </c>
      <c r="AU155" s="36">
        <f t="shared" ca="1" si="54"/>
        <v>9.2248180000000013E-2</v>
      </c>
      <c r="AV155" s="36">
        <f t="shared" ca="1" si="54"/>
        <v>5.6926549999999999E-2</v>
      </c>
      <c r="AW155" s="36">
        <f t="shared" ca="1" si="54"/>
        <v>5.9843929999999997E-2</v>
      </c>
      <c r="AX155" s="25"/>
      <c r="AY155" s="25"/>
      <c r="AZ155" s="25"/>
      <c r="BA155" s="25"/>
      <c r="BB155" s="25"/>
      <c r="BC155" s="25"/>
      <c r="BD155" s="25"/>
      <c r="BE155" s="25"/>
      <c r="BF155" s="25"/>
      <c r="BG155" s="25"/>
      <c r="BH155" s="25"/>
      <c r="BI155" s="25"/>
    </row>
    <row r="156" spans="1:61" x14ac:dyDescent="0.35">
      <c r="A156" s="23">
        <v>41089</v>
      </c>
      <c r="B156" s="47">
        <v>3.3E-4</v>
      </c>
      <c r="C156" s="47">
        <v>8.4000000000000003E-4</v>
      </c>
      <c r="D156" s="47">
        <v>1.5499999999999999E-3</v>
      </c>
      <c r="E156" s="36">
        <v>2.0599999999999998E-3</v>
      </c>
      <c r="F156" s="36">
        <v>3.0109999999999998E-3</v>
      </c>
      <c r="G156" s="36">
        <v>3.9500000000000004E-3</v>
      </c>
      <c r="H156" s="36">
        <v>7.1809999999999999E-3</v>
      </c>
      <c r="I156" s="36">
        <f t="shared" si="47"/>
        <v>2.5802283403876469E-2</v>
      </c>
      <c r="J156" s="36">
        <f t="shared" si="48"/>
        <v>2.7206927745454967E-2</v>
      </c>
      <c r="K156" s="36">
        <v>1.6449000000000002E-2</v>
      </c>
      <c r="L156" s="36">
        <v>2.7532999999999998E-2</v>
      </c>
      <c r="M156" s="36">
        <v>6.4895600000000001E-3</v>
      </c>
      <c r="N156" s="36">
        <v>2.5157989999999998E-2</v>
      </c>
      <c r="O156" s="36">
        <v>1.233426E-2</v>
      </c>
      <c r="P156" s="36">
        <v>5.1210730000000003E-2</v>
      </c>
      <c r="Q156" s="36">
        <v>9.7862966666666662E-3</v>
      </c>
      <c r="R156" s="36">
        <v>9.9592499999999994E-3</v>
      </c>
      <c r="S156" s="36">
        <f t="shared" ref="S156:AH165" ca="1" si="55">IFERROR(VLOOKUP($A156,INDIRECT("US!"&amp;S$3&amp;":"&amp;S$4),3,0)/100,NA())</f>
        <v>1.5741359999999999E-2</v>
      </c>
      <c r="T156" s="36">
        <f t="shared" ca="1" si="55"/>
        <v>1.84491E-2</v>
      </c>
      <c r="U156" s="36">
        <f t="shared" ca="1" si="55"/>
        <v>3.0821420000000002E-2</v>
      </c>
      <c r="V156" s="36">
        <f t="shared" ca="1" si="55"/>
        <v>3.8652560000000002E-2</v>
      </c>
      <c r="W156" s="36">
        <f t="shared" ca="1" si="55"/>
        <v>7.6547500000000001E-3</v>
      </c>
      <c r="X156" s="36">
        <f t="shared" ca="1" si="55"/>
        <v>1.840665E-2</v>
      </c>
      <c r="Y156" s="36">
        <f t="shared" ca="1" si="55"/>
        <v>2.288809E-2</v>
      </c>
      <c r="Z156" s="36">
        <f t="shared" ca="1" si="55"/>
        <v>2.5087020000000002E-2</v>
      </c>
      <c r="AA156" s="36">
        <f t="shared" ca="1" si="55"/>
        <v>3.7492249999999998E-2</v>
      </c>
      <c r="AB156" s="36">
        <f t="shared" ca="1" si="55"/>
        <v>7.3511729999999997E-2</v>
      </c>
      <c r="AC156" s="36">
        <f t="shared" ca="1" si="55"/>
        <v>7.3299959999999997E-2</v>
      </c>
      <c r="AD156" s="36">
        <f t="shared" ca="1" si="55"/>
        <v>7.6368720000000001E-2</v>
      </c>
      <c r="AE156" s="36">
        <f t="shared" ca="1" si="55"/>
        <v>2.698099E-2</v>
      </c>
      <c r="AF156" s="36">
        <f t="shared" ca="1" si="55"/>
        <v>4.7856199999999995E-2</v>
      </c>
      <c r="AG156" s="36">
        <f t="shared" ca="1" si="55"/>
        <v>2.8823910000000001E-2</v>
      </c>
      <c r="AH156" s="36">
        <f t="shared" ca="1" si="55"/>
        <v>1.157905E-2</v>
      </c>
      <c r="AI156" s="26">
        <f t="shared" ca="1" si="49"/>
        <v>688.351</v>
      </c>
      <c r="AJ156" s="36">
        <f t="shared" ref="AJ156:AS165" ca="1" si="56">IFERROR(VLOOKUP($A156,INDIRECT("EU!"&amp;AJ$3&amp;":"&amp;AJ$4),3,0)/100,NA())</f>
        <v>1.5860909999999999E-2</v>
      </c>
      <c r="AK156" s="36">
        <f t="shared" ca="1" si="56"/>
        <v>2.0883720000000001E-2</v>
      </c>
      <c r="AL156" s="36">
        <f t="shared" ca="1" si="56"/>
        <v>4.1529740000000002E-2</v>
      </c>
      <c r="AM156" s="36">
        <f t="shared" ca="1" si="56"/>
        <v>5.4248909999999997E-2</v>
      </c>
      <c r="AN156" s="36">
        <f t="shared" ca="1" si="56"/>
        <v>1.947196E-2</v>
      </c>
      <c r="AO156" s="36">
        <f t="shared" ca="1" si="56"/>
        <v>2.2635239999999997E-2</v>
      </c>
      <c r="AP156" s="36">
        <f t="shared" ca="1" si="56"/>
        <v>2.6645889999999998E-2</v>
      </c>
      <c r="AQ156" s="36">
        <f t="shared" ca="1" si="56"/>
        <v>3.061958E-2</v>
      </c>
      <c r="AR156" s="36">
        <f t="shared" ca="1" si="56"/>
        <v>3.6578510000000002E-2</v>
      </c>
      <c r="AS156" s="36">
        <f t="shared" ca="1" si="56"/>
        <v>9.0169869999999999E-2</v>
      </c>
      <c r="AT156" s="36">
        <f t="shared" ca="1" si="54"/>
        <v>5.1712939999999999E-2</v>
      </c>
      <c r="AU156" s="36">
        <f t="shared" ca="1" si="54"/>
        <v>8.7936479999999997E-2</v>
      </c>
      <c r="AV156" s="36">
        <f t="shared" ca="1" si="54"/>
        <v>5.5378509999999999E-2</v>
      </c>
      <c r="AW156" s="36">
        <f t="shared" ca="1" si="54"/>
        <v>5.7301489999999997E-2</v>
      </c>
      <c r="AX156" s="25"/>
      <c r="AY156" s="25"/>
      <c r="AZ156" s="25"/>
      <c r="BA156" s="25"/>
      <c r="BB156" s="25"/>
      <c r="BC156" s="25"/>
      <c r="BD156" s="25"/>
      <c r="BE156" s="25"/>
      <c r="BF156" s="25"/>
      <c r="BG156" s="25"/>
      <c r="BH156" s="25"/>
      <c r="BI156" s="25"/>
    </row>
    <row r="157" spans="1:61" x14ac:dyDescent="0.35">
      <c r="A157" s="23">
        <v>41121</v>
      </c>
      <c r="B157" s="47">
        <v>4.8000000000000001E-4</v>
      </c>
      <c r="C157" s="47">
        <v>9.8999999999999999E-4</v>
      </c>
      <c r="D157" s="47">
        <v>1.34E-3</v>
      </c>
      <c r="E157" s="36">
        <v>1.6000000000000001E-3</v>
      </c>
      <c r="F157" s="36">
        <v>2.1129999999999999E-3</v>
      </c>
      <c r="G157" s="36">
        <v>2.8100000000000004E-3</v>
      </c>
      <c r="H157" s="36">
        <v>5.8099999999999992E-3</v>
      </c>
      <c r="I157" s="36">
        <f t="shared" si="47"/>
        <v>2.3626204791163508E-2</v>
      </c>
      <c r="J157" s="36">
        <f t="shared" si="48"/>
        <v>2.7548652302338272E-2</v>
      </c>
      <c r="K157" s="36">
        <v>1.4678999999999999E-2</v>
      </c>
      <c r="L157" s="36">
        <v>2.5467E-2</v>
      </c>
      <c r="M157" s="36">
        <v>5.1890499999999997E-3</v>
      </c>
      <c r="N157" s="36">
        <v>2.331101E-2</v>
      </c>
      <c r="O157" s="36">
        <v>1.1291800000000005E-2</v>
      </c>
      <c r="P157" s="36">
        <v>5.3223630000000001E-2</v>
      </c>
      <c r="Q157" s="36">
        <v>8.6630400000000038E-3</v>
      </c>
      <c r="R157" s="36">
        <v>9.1358100000000046E-3</v>
      </c>
      <c r="S157" s="36">
        <f t="shared" ca="1" si="55"/>
        <v>1.3344050000000001E-2</v>
      </c>
      <c r="T157" s="36">
        <f t="shared" ca="1" si="55"/>
        <v>1.6294320000000001E-2</v>
      </c>
      <c r="U157" s="36">
        <f t="shared" ca="1" si="55"/>
        <v>2.6944249999999999E-2</v>
      </c>
      <c r="V157" s="36">
        <f t="shared" ca="1" si="55"/>
        <v>3.5285499999999997E-2</v>
      </c>
      <c r="W157" s="36">
        <f t="shared" ca="1" si="55"/>
        <v>6.3181900000000004E-3</v>
      </c>
      <c r="X157" s="36">
        <f t="shared" ca="1" si="55"/>
        <v>1.6428750000000002E-2</v>
      </c>
      <c r="Y157" s="36">
        <f t="shared" ca="1" si="55"/>
        <v>1.9449380000000002E-2</v>
      </c>
      <c r="Z157" s="36">
        <f t="shared" ca="1" si="55"/>
        <v>2.2075279999999999E-2</v>
      </c>
      <c r="AA157" s="36">
        <f t="shared" ca="1" si="55"/>
        <v>3.4602810000000005E-2</v>
      </c>
      <c r="AB157" s="36">
        <f t="shared" ca="1" si="55"/>
        <v>6.8937460000000006E-2</v>
      </c>
      <c r="AC157" s="36">
        <f t="shared" ca="1" si="55"/>
        <v>6.8449189999999993E-2</v>
      </c>
      <c r="AD157" s="36">
        <f t="shared" ca="1" si="55"/>
        <v>7.6534640000000001E-2</v>
      </c>
      <c r="AE157" s="36">
        <f t="shared" ca="1" si="55"/>
        <v>2.3496630000000001E-2</v>
      </c>
      <c r="AF157" s="36">
        <f t="shared" ca="1" si="55"/>
        <v>4.3752190000000003E-2</v>
      </c>
      <c r="AG157" s="36">
        <f t="shared" ca="1" si="55"/>
        <v>2.4784049999999998E-2</v>
      </c>
      <c r="AH157" s="36">
        <f t="shared" ca="1" si="55"/>
        <v>9.5990799999999994E-3</v>
      </c>
      <c r="AI157" s="26">
        <f t="shared" ca="1" si="49"/>
        <v>688.47400000000005</v>
      </c>
      <c r="AJ157" s="36">
        <f t="shared" ca="1" si="56"/>
        <v>1.250572E-2</v>
      </c>
      <c r="AK157" s="36">
        <f t="shared" ca="1" si="56"/>
        <v>1.6643790000000002E-2</v>
      </c>
      <c r="AL157" s="36">
        <f t="shared" ca="1" si="56"/>
        <v>3.094674E-2</v>
      </c>
      <c r="AM157" s="36">
        <f t="shared" ca="1" si="56"/>
        <v>5.3125020000000002E-2</v>
      </c>
      <c r="AN157" s="36">
        <f t="shared" ca="1" si="56"/>
        <v>1.7342949999999999E-2</v>
      </c>
      <c r="AO157" s="36">
        <f t="shared" ca="1" si="56"/>
        <v>1.9810229999999998E-2</v>
      </c>
      <c r="AP157" s="36">
        <f t="shared" ca="1" si="56"/>
        <v>2.2894380000000002E-2</v>
      </c>
      <c r="AQ157" s="36">
        <f t="shared" ca="1" si="56"/>
        <v>2.7383950000000001E-2</v>
      </c>
      <c r="AR157" s="36">
        <f t="shared" ca="1" si="56"/>
        <v>3.3855139999999999E-2</v>
      </c>
      <c r="AS157" s="36">
        <f t="shared" ca="1" si="56"/>
        <v>8.5477399999999995E-2</v>
      </c>
      <c r="AT157" s="36">
        <f t="shared" ca="1" si="54"/>
        <v>4.8131159999999999E-2</v>
      </c>
      <c r="AU157" s="36">
        <f t="shared" ca="1" si="54"/>
        <v>8.0750269999999999E-2</v>
      </c>
      <c r="AV157" s="36">
        <f t="shared" ca="1" si="54"/>
        <v>5.143942E-2</v>
      </c>
      <c r="AW157" s="36">
        <f t="shared" ca="1" si="54"/>
        <v>5.3262400000000001E-2</v>
      </c>
      <c r="AX157" s="25"/>
      <c r="AY157" s="25"/>
      <c r="AZ157" s="25"/>
      <c r="BA157" s="25"/>
      <c r="BB157" s="25"/>
      <c r="BC157" s="25"/>
      <c r="BD157" s="25"/>
      <c r="BE157" s="25"/>
      <c r="BF157" s="25"/>
      <c r="BG157" s="25"/>
      <c r="BH157" s="25"/>
      <c r="BI157" s="25"/>
    </row>
    <row r="158" spans="1:61" x14ac:dyDescent="0.35">
      <c r="A158" s="23">
        <v>41152</v>
      </c>
      <c r="B158" s="47">
        <v>8.4000000000000003E-4</v>
      </c>
      <c r="C158" s="47">
        <v>7.3999999999999999E-4</v>
      </c>
      <c r="D158" s="47">
        <v>1.2900000000000001E-3</v>
      </c>
      <c r="E158" s="36">
        <v>1.6000000000000001E-3</v>
      </c>
      <c r="F158" s="36">
        <v>2.2049999999999999E-3</v>
      </c>
      <c r="G158" s="36">
        <v>2.9099999999999998E-3</v>
      </c>
      <c r="H158" s="36">
        <v>5.8999999999999999E-3</v>
      </c>
      <c r="I158" s="36">
        <f t="shared" si="47"/>
        <v>2.5159314301620439E-2</v>
      </c>
      <c r="J158" s="36">
        <f t="shared" si="48"/>
        <v>2.5336934278578305E-2</v>
      </c>
      <c r="K158" s="36">
        <v>1.5484E-2</v>
      </c>
      <c r="L158" s="36">
        <v>2.6723E-2</v>
      </c>
      <c r="M158" s="36">
        <v>5.2908599999999997E-3</v>
      </c>
      <c r="N158" s="36">
        <v>2.422742E-2</v>
      </c>
      <c r="O158" s="36">
        <v>1.1265200000000003E-2</v>
      </c>
      <c r="P158" s="36">
        <v>4.8313490000000001E-2</v>
      </c>
      <c r="Q158" s="36">
        <v>8.3355666666666689E-3</v>
      </c>
      <c r="R158" s="36">
        <v>8.7696200000000023E-3</v>
      </c>
      <c r="S158" s="36">
        <f t="shared" ca="1" si="55"/>
        <v>1.369513E-2</v>
      </c>
      <c r="T158" s="36">
        <f t="shared" ca="1" si="55"/>
        <v>1.6277170000000001E-2</v>
      </c>
      <c r="U158" s="36">
        <f t="shared" ca="1" si="55"/>
        <v>2.637171E-2</v>
      </c>
      <c r="V158" s="36">
        <f t="shared" ca="1" si="55"/>
        <v>3.4832769999999999E-2</v>
      </c>
      <c r="W158" s="36">
        <f t="shared" ca="1" si="55"/>
        <v>6.09042E-3</v>
      </c>
      <c r="X158" s="36">
        <f t="shared" ca="1" si="55"/>
        <v>1.6245059999999999E-2</v>
      </c>
      <c r="Y158" s="36">
        <f t="shared" ca="1" si="55"/>
        <v>1.9530620000000002E-2</v>
      </c>
      <c r="Z158" s="36">
        <f t="shared" ca="1" si="55"/>
        <v>2.2750859999999998E-2</v>
      </c>
      <c r="AA158" s="36">
        <f t="shared" ca="1" si="55"/>
        <v>3.5492620000000003E-2</v>
      </c>
      <c r="AB158" s="36">
        <f t="shared" ca="1" si="55"/>
        <v>6.7363779999999998E-2</v>
      </c>
      <c r="AC158" s="36">
        <f t="shared" ca="1" si="55"/>
        <v>6.6989170000000001E-2</v>
      </c>
      <c r="AD158" s="36">
        <f t="shared" ca="1" si="55"/>
        <v>7.254091E-2</v>
      </c>
      <c r="AE158" s="36">
        <f t="shared" ca="1" si="55"/>
        <v>2.274145E-2</v>
      </c>
      <c r="AF158" s="36">
        <f t="shared" ca="1" si="55"/>
        <v>4.4461139999999996E-2</v>
      </c>
      <c r="AG158" s="36">
        <f t="shared" ca="1" si="55"/>
        <v>2.287639E-2</v>
      </c>
      <c r="AH158" s="36">
        <f t="shared" ca="1" si="55"/>
        <v>9.2475999999999999E-3</v>
      </c>
      <c r="AI158" s="26">
        <f t="shared" ca="1" si="49"/>
        <v>688.56399999999996</v>
      </c>
      <c r="AJ158" s="36">
        <f t="shared" ca="1" si="56"/>
        <v>1.2505830000000001E-2</v>
      </c>
      <c r="AK158" s="36">
        <f t="shared" ca="1" si="56"/>
        <v>1.5624020000000001E-2</v>
      </c>
      <c r="AL158" s="36">
        <f t="shared" ca="1" si="56"/>
        <v>2.8968839999999999E-2</v>
      </c>
      <c r="AM158" s="36">
        <f t="shared" ca="1" si="56"/>
        <v>4.8365749999999999E-2</v>
      </c>
      <c r="AN158" s="36">
        <f t="shared" ca="1" si="56"/>
        <v>1.4713549999999999E-2</v>
      </c>
      <c r="AO158" s="36">
        <f t="shared" ca="1" si="56"/>
        <v>1.812921E-2</v>
      </c>
      <c r="AP158" s="36">
        <f t="shared" ca="1" si="56"/>
        <v>2.1762450000000003E-2</v>
      </c>
      <c r="AQ158" s="36">
        <f t="shared" ca="1" si="56"/>
        <v>2.6844469999999999E-2</v>
      </c>
      <c r="AR158" s="36">
        <f t="shared" ca="1" si="56"/>
        <v>3.3788159999999998E-2</v>
      </c>
      <c r="AS158" s="36">
        <f t="shared" ca="1" si="56"/>
        <v>7.7747609999999995E-2</v>
      </c>
      <c r="AT158" s="36">
        <f t="shared" ca="1" si="54"/>
        <v>4.8282489999999997E-2</v>
      </c>
      <c r="AU158" s="36">
        <f t="shared" ca="1" si="54"/>
        <v>8.0320060000000013E-2</v>
      </c>
      <c r="AV158" s="36">
        <f t="shared" ca="1" si="54"/>
        <v>5.1404169999999999E-2</v>
      </c>
      <c r="AW158" s="36">
        <f t="shared" ca="1" si="54"/>
        <v>5.3899580000000002E-2</v>
      </c>
      <c r="AX158" s="25"/>
      <c r="AY158" s="25"/>
      <c r="AZ158" s="25"/>
      <c r="BA158" s="25"/>
      <c r="BB158" s="25"/>
      <c r="BC158" s="25"/>
      <c r="BD158" s="25"/>
      <c r="BE158" s="25"/>
      <c r="BF158" s="25"/>
      <c r="BG158" s="25"/>
      <c r="BH158" s="25"/>
      <c r="BI158" s="25"/>
    </row>
    <row r="159" spans="1:61" x14ac:dyDescent="0.35">
      <c r="A159" s="23">
        <v>41180</v>
      </c>
      <c r="B159" s="47">
        <v>5.8E-4</v>
      </c>
      <c r="C159" s="47">
        <v>9.3999999999999997E-4</v>
      </c>
      <c r="D159" s="47">
        <v>1.2900000000000001E-3</v>
      </c>
      <c r="E159" s="36">
        <v>1.5499999999999999E-3</v>
      </c>
      <c r="F159" s="36">
        <v>2.3040000000000001E-3</v>
      </c>
      <c r="G159" s="36">
        <v>3.0699999999999998E-3</v>
      </c>
      <c r="H159" s="36">
        <v>6.2500000000000003E-3</v>
      </c>
      <c r="I159" s="36">
        <f t="shared" si="47"/>
        <v>2.652107550310534E-2</v>
      </c>
      <c r="J159" s="36">
        <f t="shared" si="48"/>
        <v>2.7327508334641371E-2</v>
      </c>
      <c r="K159" s="36">
        <v>1.6334999999999999E-2</v>
      </c>
      <c r="L159" s="36">
        <v>2.8229999999999998E-2</v>
      </c>
      <c r="M159" s="36">
        <v>5.4696100000000006E-3</v>
      </c>
      <c r="N159" s="36">
        <v>2.5552169999999999E-2</v>
      </c>
      <c r="O159" s="36">
        <v>1.0540389999999997E-2</v>
      </c>
      <c r="P159" s="36">
        <v>4.6309329999999996E-2</v>
      </c>
      <c r="Q159" s="36">
        <v>6.6063866666666651E-3</v>
      </c>
      <c r="R159" s="36">
        <v>7.8625599999999976E-3</v>
      </c>
      <c r="S159" s="36">
        <f t="shared" ca="1" si="55"/>
        <v>1.221181E-2</v>
      </c>
      <c r="T159" s="36">
        <f t="shared" ca="1" si="55"/>
        <v>1.616505E-2</v>
      </c>
      <c r="U159" s="36">
        <f t="shared" ca="1" si="55"/>
        <v>2.5432610000000001E-2</v>
      </c>
      <c r="V159" s="36">
        <f t="shared" ca="1" si="55"/>
        <v>3.3335730000000001E-2</v>
      </c>
      <c r="W159" s="36">
        <f t="shared" ca="1" si="55"/>
        <v>5.9361500000000003E-3</v>
      </c>
      <c r="X159" s="36">
        <f t="shared" ca="1" si="55"/>
        <v>1.4945770000000001E-2</v>
      </c>
      <c r="Y159" s="36">
        <f t="shared" ca="1" si="55"/>
        <v>1.664264E-2</v>
      </c>
      <c r="Z159" s="36">
        <f t="shared" ca="1" si="55"/>
        <v>2.2314219999999999E-2</v>
      </c>
      <c r="AA159" s="36">
        <f t="shared" ca="1" si="55"/>
        <v>3.6092559999999996E-2</v>
      </c>
      <c r="AB159" s="36">
        <f t="shared" ca="1" si="55"/>
        <v>6.5128519999999995E-2</v>
      </c>
      <c r="AC159" s="36">
        <f t="shared" ca="1" si="55"/>
        <v>6.4649520000000002E-2</v>
      </c>
      <c r="AD159" s="36">
        <f t="shared" ca="1" si="55"/>
        <v>7.1861499999999995E-2</v>
      </c>
      <c r="AE159" s="36">
        <f t="shared" ca="1" si="55"/>
        <v>2.1419069999999998E-2</v>
      </c>
      <c r="AF159" s="36">
        <f t="shared" ca="1" si="55"/>
        <v>4.4213120000000002E-2</v>
      </c>
      <c r="AG159" s="36">
        <f t="shared" ca="1" si="55"/>
        <v>1.9704559999999999E-2</v>
      </c>
      <c r="AH159" s="36">
        <f t="shared" ca="1" si="55"/>
        <v>9.0175199999999994E-3</v>
      </c>
      <c r="AI159" s="26">
        <f t="shared" ca="1" si="49"/>
        <v>688.56399999999996</v>
      </c>
      <c r="AJ159" s="36">
        <f t="shared" ca="1" si="56"/>
        <v>1.2903100000000001E-2</v>
      </c>
      <c r="AK159" s="36">
        <f t="shared" ca="1" si="56"/>
        <v>1.5819150000000001E-2</v>
      </c>
      <c r="AL159" s="36">
        <f t="shared" ca="1" si="56"/>
        <v>2.7708480000000001E-2</v>
      </c>
      <c r="AM159" s="36">
        <f t="shared" ca="1" si="56"/>
        <v>4.3009550000000001E-2</v>
      </c>
      <c r="AN159" s="36">
        <f t="shared" ca="1" si="56"/>
        <v>1.3410120000000001E-2</v>
      </c>
      <c r="AO159" s="36">
        <f t="shared" ca="1" si="56"/>
        <v>1.7201939999999999E-2</v>
      </c>
      <c r="AP159" s="36">
        <f t="shared" ca="1" si="56"/>
        <v>2.103675E-2</v>
      </c>
      <c r="AQ159" s="36">
        <f t="shared" ca="1" si="56"/>
        <v>2.6006770000000002E-2</v>
      </c>
      <c r="AR159" s="36">
        <f t="shared" ca="1" si="56"/>
        <v>3.353677E-2</v>
      </c>
      <c r="AS159" s="36">
        <f t="shared" ca="1" si="56"/>
        <v>7.3229990000000009E-2</v>
      </c>
      <c r="AT159" s="36">
        <f t="shared" ca="1" si="54"/>
        <v>4.8448399999999996E-2</v>
      </c>
      <c r="AU159" s="36">
        <f t="shared" ca="1" si="54"/>
        <v>7.9363130000000004E-2</v>
      </c>
      <c r="AV159" s="36">
        <f t="shared" ca="1" si="54"/>
        <v>5.1465709999999998E-2</v>
      </c>
      <c r="AW159" s="36">
        <f t="shared" ca="1" si="54"/>
        <v>5.4190209999999996E-2</v>
      </c>
      <c r="AX159" s="25"/>
      <c r="AY159" s="25"/>
      <c r="AZ159" s="25"/>
      <c r="BA159" s="25"/>
      <c r="BB159" s="25"/>
      <c r="BC159" s="25"/>
      <c r="BD159" s="25"/>
      <c r="BE159" s="25"/>
      <c r="BF159" s="25"/>
      <c r="BG159" s="25"/>
      <c r="BH159" s="25"/>
      <c r="BI159" s="25"/>
    </row>
    <row r="160" spans="1:61" x14ac:dyDescent="0.35">
      <c r="A160" s="23">
        <v>41213</v>
      </c>
      <c r="B160" s="47">
        <v>8.5999999999999998E-4</v>
      </c>
      <c r="C160" s="47">
        <v>1.09E-3</v>
      </c>
      <c r="D160" s="47">
        <v>1.5499999999999999E-3</v>
      </c>
      <c r="E160" s="36">
        <v>1.7000000000000001E-3</v>
      </c>
      <c r="F160" s="36">
        <v>2.8139999999999997E-3</v>
      </c>
      <c r="G160" s="36">
        <v>3.82E-3</v>
      </c>
      <c r="H160" s="36">
        <v>7.2130000000000007E-3</v>
      </c>
      <c r="I160" s="36">
        <f t="shared" si="47"/>
        <v>2.6682185199158548E-2</v>
      </c>
      <c r="J160" s="36">
        <f t="shared" si="48"/>
        <v>2.7433902210916683E-2</v>
      </c>
      <c r="K160" s="36">
        <v>1.6900999999999999E-2</v>
      </c>
      <c r="L160" s="36">
        <v>2.8579E-2</v>
      </c>
      <c r="M160" s="36">
        <v>6.0662799999999994E-3</v>
      </c>
      <c r="N160" s="36">
        <v>2.579273E-2</v>
      </c>
      <c r="O160" s="36">
        <v>9.769060000000003E-3</v>
      </c>
      <c r="P160" s="36">
        <v>4.3792540000000005E-2</v>
      </c>
      <c r="Q160" s="36">
        <v>7.1284433333333348E-3</v>
      </c>
      <c r="R160" s="36">
        <v>6.9827900000000026E-3</v>
      </c>
      <c r="S160" s="36">
        <f t="shared" ca="1" si="55"/>
        <v>1.3746890000000001E-2</v>
      </c>
      <c r="T160" s="36">
        <f t="shared" ca="1" si="55"/>
        <v>1.6210829999999999E-2</v>
      </c>
      <c r="U160" s="36">
        <f t="shared" ca="1" si="55"/>
        <v>2.4351980000000002E-2</v>
      </c>
      <c r="V160" s="36">
        <f t="shared" ca="1" si="55"/>
        <v>3.1767419999999998E-2</v>
      </c>
      <c r="W160" s="36">
        <f t="shared" ca="1" si="55"/>
        <v>5.99214E-3</v>
      </c>
      <c r="X160" s="36">
        <f t="shared" ca="1" si="55"/>
        <v>1.601878E-2</v>
      </c>
      <c r="Y160" s="36">
        <f t="shared" ca="1" si="55"/>
        <v>1.8843209999999999E-2</v>
      </c>
      <c r="Z160" s="36">
        <f t="shared" ca="1" si="55"/>
        <v>2.1926230000000001E-2</v>
      </c>
      <c r="AA160" s="36">
        <f t="shared" ca="1" si="55"/>
        <v>3.5561790000000003E-2</v>
      </c>
      <c r="AB160" s="36">
        <f t="shared" ca="1" si="55"/>
        <v>6.4945019999999992E-2</v>
      </c>
      <c r="AC160" s="36">
        <f t="shared" ca="1" si="55"/>
        <v>6.4608369999999998E-2</v>
      </c>
      <c r="AD160" s="36">
        <f t="shared" ca="1" si="55"/>
        <v>6.9585270000000005E-2</v>
      </c>
      <c r="AE160" s="36">
        <f t="shared" ca="1" si="55"/>
        <v>2.0165370000000002E-2</v>
      </c>
      <c r="AF160" s="36">
        <f t="shared" ca="1" si="55"/>
        <v>4.2727050000000003E-2</v>
      </c>
      <c r="AG160" s="36">
        <f t="shared" ca="1" si="55"/>
        <v>1.830741E-2</v>
      </c>
      <c r="AH160" s="36">
        <f t="shared" ca="1" si="55"/>
        <v>9.2893300000000002E-3</v>
      </c>
      <c r="AI160" s="26">
        <f t="shared" ca="1" si="49"/>
        <v>688.70699999999999</v>
      </c>
      <c r="AJ160" s="36">
        <f t="shared" ca="1" si="56"/>
        <v>1.327512E-2</v>
      </c>
      <c r="AK160" s="36">
        <f t="shared" ca="1" si="56"/>
        <v>1.5303929999999999E-2</v>
      </c>
      <c r="AL160" s="36">
        <f t="shared" ca="1" si="56"/>
        <v>2.576492E-2</v>
      </c>
      <c r="AM160" s="36">
        <f t="shared" ca="1" si="56"/>
        <v>3.9881069999999998E-2</v>
      </c>
      <c r="AN160" s="36">
        <f t="shared" ca="1" si="56"/>
        <v>1.222675E-2</v>
      </c>
      <c r="AO160" s="36">
        <f t="shared" ca="1" si="56"/>
        <v>1.6360840000000001E-2</v>
      </c>
      <c r="AP160" s="36">
        <f t="shared" ca="1" si="56"/>
        <v>2.0877370000000003E-2</v>
      </c>
      <c r="AQ160" s="36">
        <f t="shared" ca="1" si="56"/>
        <v>2.5222430000000001E-2</v>
      </c>
      <c r="AR160" s="36">
        <f t="shared" ca="1" si="56"/>
        <v>3.3364100000000001E-2</v>
      </c>
      <c r="AS160" s="36">
        <f t="shared" ca="1" si="56"/>
        <v>6.9646E-2</v>
      </c>
      <c r="AT160" s="36">
        <f t="shared" ca="1" si="54"/>
        <v>4.7205549999999999E-2</v>
      </c>
      <c r="AU160" s="36">
        <f t="shared" ca="1" si="54"/>
        <v>7.395061E-2</v>
      </c>
      <c r="AV160" s="36">
        <f t="shared" ca="1" si="54"/>
        <v>4.9366180000000003E-2</v>
      </c>
      <c r="AW160" s="36">
        <f t="shared" ca="1" si="54"/>
        <v>5.3425399999999998E-2</v>
      </c>
      <c r="AX160" s="25"/>
      <c r="AY160" s="25"/>
      <c r="AZ160" s="25"/>
      <c r="BA160" s="25"/>
      <c r="BB160" s="25"/>
      <c r="BC160" s="25"/>
      <c r="BD160" s="25"/>
      <c r="BE160" s="25"/>
      <c r="BF160" s="25"/>
      <c r="BG160" s="25"/>
      <c r="BH160" s="25"/>
      <c r="BI160" s="25"/>
    </row>
    <row r="161" spans="1:61" x14ac:dyDescent="0.35">
      <c r="A161" s="23">
        <v>41243</v>
      </c>
      <c r="B161" s="47">
        <v>1.09E-3</v>
      </c>
      <c r="C161" s="47">
        <v>7.9000000000000001E-4</v>
      </c>
      <c r="D161" s="47">
        <v>1.2900000000000001E-3</v>
      </c>
      <c r="E161" s="36">
        <v>1.7000000000000001E-3</v>
      </c>
      <c r="F161" s="36">
        <v>2.4610000000000001E-3</v>
      </c>
      <c r="G161" s="36">
        <v>3.2300000000000002E-3</v>
      </c>
      <c r="H161" s="36">
        <v>6.1700000000000001E-3</v>
      </c>
      <c r="I161" s="36">
        <f t="shared" si="47"/>
        <v>2.6241108695349791E-2</v>
      </c>
      <c r="J161" s="36">
        <f t="shared" si="48"/>
        <v>2.6826254224942003E-2</v>
      </c>
      <c r="K161" s="36">
        <v>1.6156E-2</v>
      </c>
      <c r="L161" s="36">
        <v>2.8088999999999999E-2</v>
      </c>
      <c r="M161" s="36">
        <v>5.4288999999999995E-3</v>
      </c>
      <c r="N161" s="36">
        <v>2.5174769999999999E-2</v>
      </c>
      <c r="O161" s="36">
        <v>1.0418950000000003E-2</v>
      </c>
      <c r="P161" s="36">
        <v>4.3796790000000002E-2</v>
      </c>
      <c r="Q161" s="36">
        <v>7.4465766666666662E-3</v>
      </c>
      <c r="R161" s="36">
        <v>7.5047200000000029E-3</v>
      </c>
      <c r="S161" s="36">
        <f t="shared" ca="1" si="55"/>
        <v>1.3615189999999999E-2</v>
      </c>
      <c r="T161" s="36">
        <f t="shared" ca="1" si="55"/>
        <v>1.5886150000000002E-2</v>
      </c>
      <c r="U161" s="36">
        <f t="shared" ca="1" si="55"/>
        <v>2.4333680000000003E-2</v>
      </c>
      <c r="V161" s="36">
        <f t="shared" ca="1" si="55"/>
        <v>3.1907600000000001E-2</v>
      </c>
      <c r="W161" s="36">
        <f t="shared" ca="1" si="55"/>
        <v>5.9531500000000008E-3</v>
      </c>
      <c r="X161" s="36">
        <f t="shared" ca="1" si="55"/>
        <v>1.6268609999999999E-2</v>
      </c>
      <c r="Y161" s="36">
        <f t="shared" ca="1" si="55"/>
        <v>1.7948169999999999E-2</v>
      </c>
      <c r="Z161" s="36">
        <f t="shared" ca="1" si="55"/>
        <v>2.1700840000000002E-2</v>
      </c>
      <c r="AA161" s="36">
        <f t="shared" ca="1" si="55"/>
        <v>3.5593720000000002E-2</v>
      </c>
      <c r="AB161" s="36">
        <f t="shared" ca="1" si="55"/>
        <v>6.4521480000000006E-2</v>
      </c>
      <c r="AC161" s="36">
        <f t="shared" ca="1" si="55"/>
        <v>6.4190589999999992E-2</v>
      </c>
      <c r="AD161" s="36">
        <f t="shared" ca="1" si="55"/>
        <v>6.8971560000000001E-2</v>
      </c>
      <c r="AE161" s="36">
        <f t="shared" ca="1" si="55"/>
        <v>2.0177500000000001E-2</v>
      </c>
      <c r="AF161" s="36">
        <f t="shared" ca="1" si="55"/>
        <v>4.3486110000000001E-2</v>
      </c>
      <c r="AG161" s="36">
        <f t="shared" ca="1" si="55"/>
        <v>1.7820290000000003E-2</v>
      </c>
      <c r="AH161" s="36">
        <f t="shared" ca="1" si="55"/>
        <v>8.7205600000000005E-3</v>
      </c>
      <c r="AI161" s="26">
        <f t="shared" ca="1" si="49"/>
        <v>688.81700000000001</v>
      </c>
      <c r="AJ161" s="36">
        <f t="shared" ca="1" si="56"/>
        <v>1.2209620000000001E-2</v>
      </c>
      <c r="AK161" s="36">
        <f t="shared" ca="1" si="56"/>
        <v>1.343717E-2</v>
      </c>
      <c r="AL161" s="36">
        <f t="shared" ca="1" si="56"/>
        <v>2.428083E-2</v>
      </c>
      <c r="AM161" s="36">
        <f t="shared" ca="1" si="56"/>
        <v>3.7259099999999996E-2</v>
      </c>
      <c r="AN161" s="36">
        <f t="shared" ca="1" si="56"/>
        <v>1.112236E-2</v>
      </c>
      <c r="AO161" s="36">
        <f t="shared" ca="1" si="56"/>
        <v>1.4789890000000002E-2</v>
      </c>
      <c r="AP161" s="36">
        <f t="shared" ca="1" si="56"/>
        <v>1.9443410000000001E-2</v>
      </c>
      <c r="AQ161" s="36">
        <f t="shared" ca="1" si="56"/>
        <v>2.3592780000000001E-2</v>
      </c>
      <c r="AR161" s="36">
        <f t="shared" ca="1" si="56"/>
        <v>3.2023139999999999E-2</v>
      </c>
      <c r="AS161" s="36">
        <f t="shared" ca="1" si="56"/>
        <v>6.4723779999999995E-2</v>
      </c>
      <c r="AT161" s="36">
        <f t="shared" ca="1" si="54"/>
        <v>4.7217419999999996E-2</v>
      </c>
      <c r="AU161" s="36">
        <f t="shared" ca="1" si="54"/>
        <v>7.3078890000000007E-2</v>
      </c>
      <c r="AV161" s="36">
        <f t="shared" ca="1" si="54"/>
        <v>4.8104269999999998E-2</v>
      </c>
      <c r="AW161" s="36">
        <f t="shared" ca="1" si="54"/>
        <v>5.2877140000000003E-2</v>
      </c>
      <c r="AX161" s="25"/>
      <c r="AY161" s="25"/>
      <c r="AZ161" s="25"/>
      <c r="BA161" s="25"/>
      <c r="BB161" s="25"/>
      <c r="BC161" s="25"/>
      <c r="BD161" s="25"/>
      <c r="BE161" s="25"/>
      <c r="BF161" s="25"/>
      <c r="BG161" s="25"/>
      <c r="BH161" s="25"/>
      <c r="BI161" s="25"/>
    </row>
    <row r="162" spans="1:61" x14ac:dyDescent="0.35">
      <c r="A162" s="23">
        <v>41274</v>
      </c>
      <c r="B162" s="47">
        <v>1.7999999999999998E-4</v>
      </c>
      <c r="C162" s="47">
        <v>4.2999999999999999E-4</v>
      </c>
      <c r="D162" s="47">
        <v>1.14E-3</v>
      </c>
      <c r="E162" s="36">
        <v>1.4000000000000002E-3</v>
      </c>
      <c r="F162" s="36">
        <v>2.4679999999999997E-3</v>
      </c>
      <c r="G162" s="36">
        <v>3.5299999999999997E-3</v>
      </c>
      <c r="H162" s="36">
        <v>7.2290000000000002E-3</v>
      </c>
      <c r="I162" s="36">
        <f t="shared" si="47"/>
        <v>2.802525093697672E-2</v>
      </c>
      <c r="J162" s="36">
        <f t="shared" si="48"/>
        <v>2.6047874610591881E-2</v>
      </c>
      <c r="K162" s="36">
        <v>1.7573999999999999E-2</v>
      </c>
      <c r="L162" s="36">
        <v>2.9499000000000001E-2</v>
      </c>
      <c r="M162" s="36">
        <v>5.87442E-3</v>
      </c>
      <c r="N162" s="36">
        <v>2.6571049999999999E-2</v>
      </c>
      <c r="O162" s="36">
        <v>1.006195E-2</v>
      </c>
      <c r="P162" s="36">
        <v>3.8774080000000002E-2</v>
      </c>
      <c r="Q162" s="36">
        <v>7.2532299999999994E-3</v>
      </c>
      <c r="R162" s="36">
        <v>7.133999999999998E-3</v>
      </c>
      <c r="S162" s="36">
        <f t="shared" ca="1" si="55"/>
        <v>1.4220410000000001E-2</v>
      </c>
      <c r="T162" s="36">
        <f t="shared" ca="1" si="55"/>
        <v>1.6505539999999999E-2</v>
      </c>
      <c r="U162" s="36">
        <f t="shared" ca="1" si="55"/>
        <v>2.4623750000000003E-2</v>
      </c>
      <c r="V162" s="36">
        <f t="shared" ca="1" si="55"/>
        <v>3.1927110000000002E-2</v>
      </c>
      <c r="W162" s="36">
        <f t="shared" ca="1" si="55"/>
        <v>5.7205199999999998E-3</v>
      </c>
      <c r="X162" s="36">
        <f t="shared" ca="1" si="55"/>
        <v>1.618646E-2</v>
      </c>
      <c r="Y162" s="36">
        <f t="shared" ca="1" si="55"/>
        <v>1.9173309999999999E-2</v>
      </c>
      <c r="Z162" s="36">
        <f t="shared" ca="1" si="55"/>
        <v>2.2664420000000001E-2</v>
      </c>
      <c r="AA162" s="36">
        <f t="shared" ca="1" si="55"/>
        <v>3.6632999999999999E-2</v>
      </c>
      <c r="AB162" s="36">
        <f t="shared" ca="1" si="55"/>
        <v>6.1328630000000002E-2</v>
      </c>
      <c r="AC162" s="36">
        <f t="shared" ca="1" si="55"/>
        <v>6.1024120000000001E-2</v>
      </c>
      <c r="AD162" s="36">
        <f t="shared" ca="1" si="55"/>
        <v>6.5345130000000001E-2</v>
      </c>
      <c r="AE162" s="36">
        <f t="shared" ca="1" si="55"/>
        <v>2.040782E-2</v>
      </c>
      <c r="AF162" s="36">
        <f t="shared" ca="1" si="55"/>
        <v>4.412928E-2</v>
      </c>
      <c r="AG162" s="36">
        <f t="shared" ca="1" si="55"/>
        <v>1.7127570000000002E-2</v>
      </c>
      <c r="AH162" s="36">
        <f t="shared" ca="1" si="55"/>
        <v>9.0887099999999998E-3</v>
      </c>
      <c r="AI162" s="26">
        <f t="shared" ca="1" si="49"/>
        <v>688.923</v>
      </c>
      <c r="AJ162" s="36">
        <f t="shared" ca="1" si="56"/>
        <v>1.1900880000000001E-2</v>
      </c>
      <c r="AK162" s="36">
        <f t="shared" ca="1" si="56"/>
        <v>1.261717E-2</v>
      </c>
      <c r="AL162" s="36">
        <f t="shared" ca="1" si="56"/>
        <v>2.3107180000000001E-2</v>
      </c>
      <c r="AM162" s="36">
        <f t="shared" ca="1" si="56"/>
        <v>3.6344170000000002E-2</v>
      </c>
      <c r="AN162" s="36">
        <f t="shared" ca="1" si="56"/>
        <v>1.062138E-2</v>
      </c>
      <c r="AO162" s="36">
        <f t="shared" ca="1" si="56"/>
        <v>1.383621E-2</v>
      </c>
      <c r="AP162" s="36">
        <f t="shared" ca="1" si="56"/>
        <v>1.8424570000000001E-2</v>
      </c>
      <c r="AQ162" s="36">
        <f t="shared" ca="1" si="56"/>
        <v>2.2933970000000001E-2</v>
      </c>
      <c r="AR162" s="36">
        <f t="shared" ca="1" si="56"/>
        <v>3.1587869999999997E-2</v>
      </c>
      <c r="AS162" s="36">
        <f t="shared" ca="1" si="56"/>
        <v>5.9065000000000006E-2</v>
      </c>
      <c r="AT162" s="36">
        <f t="shared" ca="1" si="54"/>
        <v>4.6679700000000005E-2</v>
      </c>
      <c r="AU162" s="36">
        <f t="shared" ca="1" si="54"/>
        <v>7.2970889999999997E-2</v>
      </c>
      <c r="AV162" s="36">
        <f t="shared" ca="1" si="54"/>
        <v>4.7549179999999996E-2</v>
      </c>
      <c r="AW162" s="36">
        <f t="shared" ca="1" si="54"/>
        <v>5.2379559999999999E-2</v>
      </c>
      <c r="AX162" s="25"/>
      <c r="AY162" s="25"/>
      <c r="AZ162" s="25"/>
      <c r="BA162" s="25"/>
      <c r="BB162" s="25"/>
      <c r="BC162" s="25"/>
      <c r="BD162" s="25"/>
      <c r="BE162" s="25"/>
      <c r="BF162" s="25"/>
      <c r="BG162" s="25"/>
      <c r="BH162" s="25"/>
      <c r="BI162" s="25"/>
    </row>
    <row r="163" spans="1:61" x14ac:dyDescent="0.35">
      <c r="A163" s="23">
        <v>41305</v>
      </c>
      <c r="B163" s="47">
        <v>3.7999999999999997E-4</v>
      </c>
      <c r="C163" s="47">
        <v>7.3999999999999999E-4</v>
      </c>
      <c r="D163" s="47">
        <v>1.14E-3</v>
      </c>
      <c r="E163" s="36">
        <v>1.34E-3</v>
      </c>
      <c r="F163" s="36">
        <v>2.6179999999999997E-3</v>
      </c>
      <c r="G163" s="36">
        <v>4.0300000000000006E-3</v>
      </c>
      <c r="H163" s="36">
        <v>8.7819999999999999E-3</v>
      </c>
      <c r="I163" s="36">
        <f t="shared" si="47"/>
        <v>3.1037412246649909E-2</v>
      </c>
      <c r="J163" s="36">
        <f t="shared" si="48"/>
        <v>2.8964562366664337E-2</v>
      </c>
      <c r="K163" s="36">
        <v>1.9849000000000002E-2</v>
      </c>
      <c r="L163" s="36">
        <v>3.1718999999999997E-2</v>
      </c>
      <c r="M163" s="36">
        <v>6.7150700000000001E-3</v>
      </c>
      <c r="N163" s="36">
        <v>2.8979330000000001E-2</v>
      </c>
      <c r="O163" s="36">
        <v>9.8957000000000038E-3</v>
      </c>
      <c r="P163" s="36">
        <v>3.5058840000000008E-2</v>
      </c>
      <c r="Q163" s="36">
        <v>7.3429999999999988E-3</v>
      </c>
      <c r="R163" s="36">
        <v>7.1560300000000077E-3</v>
      </c>
      <c r="S163" s="36">
        <f t="shared" ca="1" si="55"/>
        <v>1.6024099999999999E-2</v>
      </c>
      <c r="T163" s="36">
        <f t="shared" ca="1" si="55"/>
        <v>1.745621E-2</v>
      </c>
      <c r="U163" s="36">
        <f t="shared" ca="1" si="55"/>
        <v>2.5768049999999997E-2</v>
      </c>
      <c r="V163" s="36">
        <f t="shared" ca="1" si="55"/>
        <v>3.3098990000000002E-2</v>
      </c>
      <c r="W163" s="36">
        <f t="shared" ca="1" si="55"/>
        <v>5.2539000000000006E-3</v>
      </c>
      <c r="X163" s="36">
        <f t="shared" ca="1" si="55"/>
        <v>1.5735300000000001E-2</v>
      </c>
      <c r="Y163" s="36">
        <f t="shared" ca="1" si="55"/>
        <v>2.3011199999999999E-2</v>
      </c>
      <c r="Z163" s="36">
        <f t="shared" ca="1" si="55"/>
        <v>2.518509E-2</v>
      </c>
      <c r="AA163" s="36">
        <f t="shared" ca="1" si="55"/>
        <v>3.8875030000000005E-2</v>
      </c>
      <c r="AB163" s="36">
        <f t="shared" ca="1" si="55"/>
        <v>5.8725409999999999E-2</v>
      </c>
      <c r="AC163" s="36">
        <f t="shared" ca="1" si="55"/>
        <v>5.8354790000000004E-2</v>
      </c>
      <c r="AD163" s="36">
        <f t="shared" ca="1" si="55"/>
        <v>6.4038170000000005E-2</v>
      </c>
      <c r="AE163" s="36">
        <f t="shared" ca="1" si="55"/>
        <v>2.137474E-2</v>
      </c>
      <c r="AF163" s="36">
        <f t="shared" ca="1" si="55"/>
        <v>4.6210370000000001E-2</v>
      </c>
      <c r="AG163" s="36">
        <f t="shared" ca="1" si="55"/>
        <v>1.8166310000000001E-2</v>
      </c>
      <c r="AH163" s="36">
        <f t="shared" ca="1" si="55"/>
        <v>9.8205500000000008E-3</v>
      </c>
      <c r="AI163" s="26">
        <f t="shared" ca="1" si="49"/>
        <v>688.92399999999998</v>
      </c>
      <c r="AJ163" s="36">
        <f t="shared" ca="1" si="56"/>
        <v>1.460587E-2</v>
      </c>
      <c r="AK163" s="36">
        <f t="shared" ca="1" si="56"/>
        <v>1.557161E-2</v>
      </c>
      <c r="AL163" s="36">
        <f t="shared" ca="1" si="56"/>
        <v>2.4944600000000001E-2</v>
      </c>
      <c r="AM163" s="36">
        <f t="shared" ca="1" si="56"/>
        <v>3.509309E-2</v>
      </c>
      <c r="AN163" s="36">
        <f t="shared" ca="1" si="56"/>
        <v>1.160692E-2</v>
      </c>
      <c r="AO163" s="36">
        <f t="shared" ca="1" si="56"/>
        <v>1.6178020000000001E-2</v>
      </c>
      <c r="AP163" s="36">
        <f t="shared" ca="1" si="56"/>
        <v>2.0827830000000002E-2</v>
      </c>
      <c r="AQ163" s="36">
        <f t="shared" ca="1" si="56"/>
        <v>2.526811E-2</v>
      </c>
      <c r="AR163" s="36">
        <f t="shared" ca="1" si="56"/>
        <v>3.3456880000000001E-2</v>
      </c>
      <c r="AS163" s="36">
        <f t="shared" ca="1" si="56"/>
        <v>6.1370550000000003E-2</v>
      </c>
      <c r="AT163" s="36">
        <f t="shared" ca="1" si="54"/>
        <v>4.6250869999999999E-2</v>
      </c>
      <c r="AU163" s="36">
        <f t="shared" ca="1" si="54"/>
        <v>7.0447839999999998E-2</v>
      </c>
      <c r="AV163" s="36">
        <f t="shared" ca="1" si="54"/>
        <v>4.7121870000000003E-2</v>
      </c>
      <c r="AW163" s="36">
        <f t="shared" ca="1" si="54"/>
        <v>5.1181270000000001E-2</v>
      </c>
      <c r="AX163" s="25"/>
      <c r="AY163" s="25"/>
      <c r="AZ163" s="25"/>
      <c r="BA163" s="25"/>
      <c r="BB163" s="25"/>
      <c r="BC163" s="25"/>
      <c r="BD163" s="25"/>
      <c r="BE163" s="25"/>
      <c r="BF163" s="25"/>
      <c r="BG163" s="25"/>
      <c r="BH163" s="25"/>
      <c r="BI163" s="25"/>
    </row>
    <row r="164" spans="1:61" x14ac:dyDescent="0.35">
      <c r="A164" s="23">
        <v>41333</v>
      </c>
      <c r="B164" s="47">
        <v>6.8000000000000005E-4</v>
      </c>
      <c r="C164" s="47">
        <v>1.0399999999999999E-3</v>
      </c>
      <c r="D164" s="47">
        <v>1.24E-3</v>
      </c>
      <c r="E164" s="36">
        <v>1.5499999999999999E-3</v>
      </c>
      <c r="F164" s="36">
        <v>2.343E-3</v>
      </c>
      <c r="G164" s="36">
        <v>3.4399999999999999E-3</v>
      </c>
      <c r="H164" s="36">
        <v>7.6119999999999998E-3</v>
      </c>
      <c r="I164" s="36">
        <f t="shared" si="47"/>
        <v>3.0023250552792202E-2</v>
      </c>
      <c r="J164" s="36">
        <f t="shared" si="48"/>
        <v>3.0815736964402873E-2</v>
      </c>
      <c r="K164" s="36">
        <v>1.8755999999999998E-2</v>
      </c>
      <c r="L164" s="36">
        <v>3.0855999999999998E-2</v>
      </c>
      <c r="M164" s="36">
        <v>6.1025200000000002E-3</v>
      </c>
      <c r="N164" s="36">
        <v>2.8473499999999999E-2</v>
      </c>
      <c r="O164" s="36">
        <v>9.9717600000000031E-3</v>
      </c>
      <c r="P164" s="36">
        <v>3.7668050000000008E-2</v>
      </c>
      <c r="Q164" s="36">
        <v>7.2405933333333341E-3</v>
      </c>
      <c r="R164" s="36">
        <v>7.5892600000000039E-3</v>
      </c>
      <c r="S164" s="36">
        <f t="shared" ca="1" si="55"/>
        <v>1.548297E-2</v>
      </c>
      <c r="T164" s="36">
        <f t="shared" ca="1" si="55"/>
        <v>1.6754430000000001E-2</v>
      </c>
      <c r="U164" s="36">
        <f t="shared" ca="1" si="55"/>
        <v>2.511441E-2</v>
      </c>
      <c r="V164" s="36">
        <f t="shared" ca="1" si="55"/>
        <v>3.2468320000000002E-2</v>
      </c>
      <c r="W164" s="36">
        <f t="shared" ca="1" si="55"/>
        <v>4.9967700000000002E-3</v>
      </c>
      <c r="X164" s="36">
        <f t="shared" ca="1" si="55"/>
        <v>1.4492650000000001E-2</v>
      </c>
      <c r="Y164" s="36">
        <f t="shared" ca="1" si="55"/>
        <v>2.2452960000000001E-2</v>
      </c>
      <c r="Z164" s="36">
        <f t="shared" ca="1" si="55"/>
        <v>2.4809230000000002E-2</v>
      </c>
      <c r="AA164" s="36">
        <f t="shared" ca="1" si="55"/>
        <v>3.8445260000000002E-2</v>
      </c>
      <c r="AB164" s="36">
        <f t="shared" ca="1" si="55"/>
        <v>5.7788519999999996E-2</v>
      </c>
      <c r="AC164" s="36">
        <f t="shared" ca="1" si="55"/>
        <v>5.7242230000000005E-2</v>
      </c>
      <c r="AD164" s="36">
        <f t="shared" ca="1" si="55"/>
        <v>6.6141550000000007E-2</v>
      </c>
      <c r="AE164" s="36">
        <f t="shared" ca="1" si="55"/>
        <v>2.041772E-2</v>
      </c>
      <c r="AF164" s="36">
        <f t="shared" ca="1" si="55"/>
        <v>4.5703729999999998E-2</v>
      </c>
      <c r="AG164" s="36">
        <f t="shared" ca="1" si="55"/>
        <v>1.8876550000000002E-2</v>
      </c>
      <c r="AH164" s="36">
        <f t="shared" ca="1" si="55"/>
        <v>9.2415099999999997E-3</v>
      </c>
      <c r="AI164" s="26">
        <f t="shared" ca="1" si="49"/>
        <v>688.92399999999998</v>
      </c>
      <c r="AJ164" s="36">
        <f t="shared" ca="1" si="56"/>
        <v>1.294141E-2</v>
      </c>
      <c r="AK164" s="36">
        <f t="shared" ca="1" si="56"/>
        <v>1.409176E-2</v>
      </c>
      <c r="AL164" s="36">
        <f t="shared" ca="1" si="56"/>
        <v>2.315534E-2</v>
      </c>
      <c r="AM164" s="36">
        <f t="shared" ca="1" si="56"/>
        <v>3.574099E-2</v>
      </c>
      <c r="AN164" s="36">
        <f t="shared" ca="1" si="56"/>
        <v>1.0230280000000001E-2</v>
      </c>
      <c r="AO164" s="36">
        <f t="shared" ca="1" si="56"/>
        <v>1.4874110000000001E-2</v>
      </c>
      <c r="AP164" s="36">
        <f t="shared" ca="1" si="56"/>
        <v>1.9136589999999998E-2</v>
      </c>
      <c r="AQ164" s="36">
        <f t="shared" ca="1" si="56"/>
        <v>2.387156E-2</v>
      </c>
      <c r="AR164" s="36">
        <f t="shared" ca="1" si="56"/>
        <v>3.3433749999999998E-2</v>
      </c>
      <c r="AS164" s="36">
        <f t="shared" ca="1" si="56"/>
        <v>5.6775190000000003E-2</v>
      </c>
      <c r="AT164" s="36">
        <f t="shared" ca="1" si="54"/>
        <v>4.6301119999999994E-2</v>
      </c>
      <c r="AU164" s="36">
        <f t="shared" ca="1" si="54"/>
        <v>6.8223500000000006E-2</v>
      </c>
      <c r="AV164" s="36">
        <f t="shared" ca="1" si="54"/>
        <v>4.7285930000000004E-2</v>
      </c>
      <c r="AW164" s="36">
        <f t="shared" ca="1" si="54"/>
        <v>5.007524E-2</v>
      </c>
      <c r="AX164" s="25"/>
      <c r="AY164" s="25"/>
      <c r="AZ164" s="25"/>
      <c r="BA164" s="25"/>
      <c r="BB164" s="25"/>
      <c r="BC164" s="25"/>
      <c r="BD164" s="25"/>
      <c r="BE164" s="25"/>
      <c r="BF164" s="25"/>
      <c r="BG164" s="25"/>
      <c r="BH164" s="25"/>
      <c r="BI164" s="25"/>
    </row>
    <row r="165" spans="1:61" x14ac:dyDescent="0.35">
      <c r="A165" s="23">
        <v>41362</v>
      </c>
      <c r="B165" s="47">
        <v>2.8000000000000003E-4</v>
      </c>
      <c r="C165" s="47">
        <v>7.3999999999999999E-4</v>
      </c>
      <c r="D165" s="47">
        <v>1.0399999999999999E-3</v>
      </c>
      <c r="E165" s="36">
        <v>1.24E-3</v>
      </c>
      <c r="F165" s="36">
        <v>2.4220000000000001E-3</v>
      </c>
      <c r="G165" s="36">
        <v>3.4999999999999996E-3</v>
      </c>
      <c r="H165" s="36">
        <v>7.6439999999999998E-3</v>
      </c>
      <c r="I165" s="36">
        <f t="shared" si="47"/>
        <v>2.9446678756584577E-2</v>
      </c>
      <c r="J165" s="36">
        <f t="shared" si="48"/>
        <v>2.9161051189524612E-2</v>
      </c>
      <c r="K165" s="36">
        <v>1.8487E-2</v>
      </c>
      <c r="L165" s="36">
        <v>3.1023000000000002E-2</v>
      </c>
      <c r="M165" s="36">
        <v>6.1006400000000009E-3</v>
      </c>
      <c r="N165" s="36">
        <v>2.8661219999999998E-2</v>
      </c>
      <c r="O165" s="36">
        <v>1.0229859999999997E-2</v>
      </c>
      <c r="P165" s="36">
        <v>3.7523589999999996E-2</v>
      </c>
      <c r="Q165" s="36">
        <v>7.452679999999998E-3</v>
      </c>
      <c r="R165" s="36">
        <v>7.8680799999999926E-3</v>
      </c>
      <c r="S165" s="36">
        <f t="shared" ca="1" si="55"/>
        <v>1.5578860000000002E-2</v>
      </c>
      <c r="T165" s="36">
        <f t="shared" ca="1" si="55"/>
        <v>1.7346900000000002E-2</v>
      </c>
      <c r="U165" s="36">
        <f t="shared" ca="1" si="55"/>
        <v>2.5497209999999999E-2</v>
      </c>
      <c r="V165" s="36">
        <f t="shared" ca="1" si="55"/>
        <v>3.2615209999999999E-2</v>
      </c>
      <c r="W165" s="36">
        <f t="shared" ca="1" si="55"/>
        <v>5.0456900000000002E-3</v>
      </c>
      <c r="X165" s="36">
        <f t="shared" ca="1" si="55"/>
        <v>1.464123E-2</v>
      </c>
      <c r="Y165" s="36">
        <f t="shared" ca="1" si="55"/>
        <v>2.2646920000000001E-2</v>
      </c>
      <c r="Z165" s="36">
        <f t="shared" ca="1" si="55"/>
        <v>2.49635E-2</v>
      </c>
      <c r="AA165" s="36">
        <f t="shared" ca="1" si="55"/>
        <v>3.8891079999999995E-2</v>
      </c>
      <c r="AB165" s="36">
        <f t="shared" ca="1" si="55"/>
        <v>5.6664310000000002E-2</v>
      </c>
      <c r="AC165" s="36">
        <f t="shared" ca="1" si="55"/>
        <v>5.6015469999999998E-2</v>
      </c>
      <c r="AD165" s="36">
        <f t="shared" ca="1" si="55"/>
        <v>6.6184809999999997E-2</v>
      </c>
      <c r="AE165" s="36">
        <f t="shared" ca="1" si="55"/>
        <v>2.0624920000000001E-2</v>
      </c>
      <c r="AF165" s="36">
        <f t="shared" ca="1" si="55"/>
        <v>4.6429910000000005E-2</v>
      </c>
      <c r="AG165" s="36">
        <f t="shared" ca="1" si="55"/>
        <v>1.8289590000000001E-2</v>
      </c>
      <c r="AH165" s="36">
        <f t="shared" ca="1" si="55"/>
        <v>9.640290000000001E-3</v>
      </c>
      <c r="AI165" s="26">
        <f t="shared" ca="1" si="49"/>
        <v>688.92399999999998</v>
      </c>
      <c r="AJ165" s="36">
        <f t="shared" ca="1" si="56"/>
        <v>1.217152E-2</v>
      </c>
      <c r="AK165" s="36">
        <f t="shared" ca="1" si="56"/>
        <v>1.3362279999999999E-2</v>
      </c>
      <c r="AL165" s="36">
        <f t="shared" ca="1" si="56"/>
        <v>2.2352400000000001E-2</v>
      </c>
      <c r="AM165" s="36">
        <f t="shared" ca="1" si="56"/>
        <v>3.5375259999999999E-2</v>
      </c>
      <c r="AN165" s="36">
        <f t="shared" ca="1" si="56"/>
        <v>1.0112099999999999E-2</v>
      </c>
      <c r="AO165" s="36">
        <f t="shared" ca="1" si="56"/>
        <v>1.419048E-2</v>
      </c>
      <c r="AP165" s="36">
        <f t="shared" ca="1" si="56"/>
        <v>1.8817550000000002E-2</v>
      </c>
      <c r="AQ165" s="36">
        <f t="shared" ca="1" si="56"/>
        <v>2.2618269999999999E-2</v>
      </c>
      <c r="AR165" s="36">
        <f t="shared" ca="1" si="56"/>
        <v>3.2254169999999999E-2</v>
      </c>
      <c r="AS165" s="36">
        <f t="shared" ca="1" si="56"/>
        <v>5.7445789999999997E-2</v>
      </c>
      <c r="AT165" s="36">
        <f t="shared" ca="1" si="54"/>
        <v>4.6774909999999996E-2</v>
      </c>
      <c r="AU165" s="36">
        <f t="shared" ca="1" si="54"/>
        <v>7.0617460000000007E-2</v>
      </c>
      <c r="AV165" s="36">
        <f t="shared" ca="1" si="54"/>
        <v>4.8479130000000002E-2</v>
      </c>
      <c r="AW165" s="36">
        <f t="shared" ca="1" si="54"/>
        <v>4.9659740000000001E-2</v>
      </c>
      <c r="AX165" s="25"/>
      <c r="AY165" s="25"/>
      <c r="AZ165" s="25"/>
      <c r="BA165" s="25"/>
      <c r="BB165" s="25"/>
      <c r="BC165" s="25"/>
      <c r="BD165" s="25"/>
      <c r="BE165" s="25"/>
      <c r="BF165" s="25"/>
      <c r="BG165" s="25"/>
      <c r="BH165" s="25"/>
      <c r="BI165" s="25"/>
    </row>
    <row r="166" spans="1:61" x14ac:dyDescent="0.35">
      <c r="A166" s="23">
        <v>41394</v>
      </c>
      <c r="B166" s="47">
        <v>3.3E-4</v>
      </c>
      <c r="C166" s="47">
        <v>4.8000000000000001E-4</v>
      </c>
      <c r="D166" s="47">
        <v>7.9000000000000001E-4</v>
      </c>
      <c r="E166" s="36">
        <v>1.0399999999999999E-3</v>
      </c>
      <c r="F166" s="36">
        <v>2.0739999999999999E-3</v>
      </c>
      <c r="G166" s="36">
        <v>3.0699999999999998E-3</v>
      </c>
      <c r="H166" s="36">
        <v>6.7600000000000004E-3</v>
      </c>
      <c r="I166" s="36">
        <f t="shared" si="47"/>
        <v>2.67724761502246E-2</v>
      </c>
      <c r="J166" s="36">
        <f t="shared" si="48"/>
        <v>3.1092364345526757E-2</v>
      </c>
      <c r="K166" s="36">
        <v>1.6716999999999999E-2</v>
      </c>
      <c r="L166" s="36">
        <v>2.8761999999999999E-2</v>
      </c>
      <c r="M166" s="36">
        <v>5.3582500000000002E-3</v>
      </c>
      <c r="N166" s="36">
        <v>2.643386E-2</v>
      </c>
      <c r="O166" s="36">
        <v>1.0062150000000002E-2</v>
      </c>
      <c r="P166" s="36">
        <v>3.785695E-2</v>
      </c>
      <c r="Q166" s="36">
        <v>7.2512900000000005E-3</v>
      </c>
      <c r="R166" s="36">
        <v>7.734010000000003E-3</v>
      </c>
      <c r="S166" s="36">
        <f t="shared" ref="S166:AH175" ca="1" si="57">IFERROR(VLOOKUP($A166,INDIRECT("US!"&amp;S$3&amp;":"&amp;S$4),3,0)/100,NA())</f>
        <v>1.432777E-2</v>
      </c>
      <c r="T166" s="36">
        <f t="shared" ca="1" si="57"/>
        <v>1.620431E-2</v>
      </c>
      <c r="U166" s="36">
        <f t="shared" ca="1" si="57"/>
        <v>2.3861520000000001E-2</v>
      </c>
      <c r="V166" s="36">
        <f t="shared" ca="1" si="57"/>
        <v>3.0608949999999999E-2</v>
      </c>
      <c r="W166" s="36">
        <f t="shared" ca="1" si="57"/>
        <v>4.7772100000000005E-3</v>
      </c>
      <c r="X166" s="36">
        <f t="shared" ca="1" si="57"/>
        <v>1.4056859999999999E-2</v>
      </c>
      <c r="Y166" s="36">
        <f t="shared" ca="1" si="57"/>
        <v>2.0716399999999999E-2</v>
      </c>
      <c r="Z166" s="36">
        <f t="shared" ca="1" si="57"/>
        <v>2.2557459999999998E-2</v>
      </c>
      <c r="AA166" s="36">
        <f t="shared" ca="1" si="57"/>
        <v>3.6496010000000002E-2</v>
      </c>
      <c r="AB166" s="36">
        <f t="shared" ca="1" si="57"/>
        <v>5.2144030000000001E-2</v>
      </c>
      <c r="AC166" s="36">
        <f t="shared" ca="1" si="57"/>
        <v>5.139966E-2</v>
      </c>
      <c r="AD166" s="36">
        <f t="shared" ca="1" si="57"/>
        <v>6.4290810000000004E-2</v>
      </c>
      <c r="AE166" s="36">
        <f t="shared" ca="1" si="57"/>
        <v>1.9162419999999999E-2</v>
      </c>
      <c r="AF166" s="36">
        <f t="shared" ca="1" si="57"/>
        <v>4.3759399999999997E-2</v>
      </c>
      <c r="AG166" s="36">
        <f t="shared" ca="1" si="57"/>
        <v>1.6151079999999998E-2</v>
      </c>
      <c r="AH166" s="36">
        <f t="shared" ca="1" si="57"/>
        <v>8.7797199999999995E-3</v>
      </c>
      <c r="AI166" s="26">
        <f t="shared" ca="1" si="49"/>
        <v>689.10699999999997</v>
      </c>
      <c r="AJ166" s="36">
        <f t="shared" ref="AJ166:AS175" ca="1" si="58">IFERROR(VLOOKUP($A166,INDIRECT("EU!"&amp;AJ$3&amp;":"&amp;AJ$4),3,0)/100,NA())</f>
        <v>9.08839E-3</v>
      </c>
      <c r="AK166" s="36">
        <f t="shared" ca="1" si="58"/>
        <v>1.3548020000000001E-2</v>
      </c>
      <c r="AL166" s="36">
        <f t="shared" ca="1" si="58"/>
        <v>1.9679800000000001E-2</v>
      </c>
      <c r="AM166" s="36">
        <f t="shared" ca="1" si="58"/>
        <v>2.923034E-2</v>
      </c>
      <c r="AN166" s="36">
        <f t="shared" ca="1" si="58"/>
        <v>7.8796000000000005E-3</v>
      </c>
      <c r="AO166" s="36">
        <f t="shared" ca="1" si="58"/>
        <v>1.1784840000000001E-2</v>
      </c>
      <c r="AP166" s="36">
        <f t="shared" ca="1" si="58"/>
        <v>1.6291590000000002E-2</v>
      </c>
      <c r="AQ166" s="36">
        <f t="shared" ca="1" si="58"/>
        <v>1.958141E-2</v>
      </c>
      <c r="AR166" s="36">
        <f t="shared" ca="1" si="58"/>
        <v>2.9539570000000001E-2</v>
      </c>
      <c r="AS166" s="36">
        <f t="shared" ca="1" si="58"/>
        <v>5.0255549999999996E-2</v>
      </c>
      <c r="AT166" s="36">
        <f t="shared" ref="AT166:AW185" ca="1" si="59">IFERROR(VLOOKUP($A166,INDIRECT("EM!"&amp;AT$3&amp;":"&amp;AT$4),3,0)/100,NA())</f>
        <v>4.4514850000000002E-2</v>
      </c>
      <c r="AU166" s="36">
        <f t="shared" ca="1" si="59"/>
        <v>6.8808880000000003E-2</v>
      </c>
      <c r="AV166" s="36">
        <f t="shared" ca="1" si="59"/>
        <v>4.6238359999999999E-2</v>
      </c>
      <c r="AW166" s="36">
        <f t="shared" ca="1" si="59"/>
        <v>4.7331810000000002E-2</v>
      </c>
      <c r="AX166" s="25"/>
      <c r="AY166" s="25"/>
      <c r="AZ166" s="25"/>
      <c r="BA166" s="25"/>
      <c r="BB166" s="25"/>
      <c r="BC166" s="25"/>
      <c r="BD166" s="25"/>
      <c r="BE166" s="25"/>
      <c r="BF166" s="25"/>
      <c r="BG166" s="25"/>
      <c r="BH166" s="25"/>
      <c r="BI166" s="25"/>
    </row>
    <row r="167" spans="1:61" x14ac:dyDescent="0.35">
      <c r="A167" s="23">
        <v>41425</v>
      </c>
      <c r="B167" s="47">
        <v>1.7999999999999998E-4</v>
      </c>
      <c r="C167" s="47">
        <v>2.8000000000000003E-4</v>
      </c>
      <c r="D167" s="47">
        <v>6.3000000000000003E-4</v>
      </c>
      <c r="E167" s="36">
        <v>1.2900000000000001E-3</v>
      </c>
      <c r="F167" s="36">
        <v>2.9329999999999998E-3</v>
      </c>
      <c r="G167" s="36">
        <v>4.8599999999999997E-3</v>
      </c>
      <c r="H167" s="36">
        <v>1.0177E-2</v>
      </c>
      <c r="I167" s="36">
        <f t="shared" si="47"/>
        <v>3.2509078630774679E-2</v>
      </c>
      <c r="J167" s="36">
        <f t="shared" si="48"/>
        <v>3.0212568133971995E-2</v>
      </c>
      <c r="K167" s="36">
        <v>2.1282000000000002E-2</v>
      </c>
      <c r="L167" s="36">
        <v>3.2791000000000001E-2</v>
      </c>
      <c r="M167" s="36">
        <v>7.7303200000000006E-3</v>
      </c>
      <c r="N167" s="36">
        <v>3.0677259999999998E-2</v>
      </c>
      <c r="O167" s="36">
        <v>9.2384000000000008E-3</v>
      </c>
      <c r="P167" s="36">
        <v>3.5918240000000004E-2</v>
      </c>
      <c r="Q167" s="36">
        <v>7.2389699999999991E-3</v>
      </c>
      <c r="R167" s="36">
        <v>7.1246599999999979E-3</v>
      </c>
      <c r="S167" s="36">
        <f t="shared" ca="1" si="57"/>
        <v>1.790653E-2</v>
      </c>
      <c r="T167" s="36">
        <f t="shared" ca="1" si="57"/>
        <v>1.8682790000000001E-2</v>
      </c>
      <c r="U167" s="36">
        <f t="shared" ca="1" si="57"/>
        <v>2.7078899999999999E-2</v>
      </c>
      <c r="V167" s="36">
        <f t="shared" ca="1" si="57"/>
        <v>3.400595E-2</v>
      </c>
      <c r="W167" s="36">
        <f t="shared" ca="1" si="57"/>
        <v>5.6987299999999999E-3</v>
      </c>
      <c r="X167" s="36">
        <f t="shared" ca="1" si="57"/>
        <v>1.6695939999999999E-2</v>
      </c>
      <c r="Y167" s="36">
        <f t="shared" ca="1" si="57"/>
        <v>2.3647439999999999E-2</v>
      </c>
      <c r="Z167" s="36">
        <f t="shared" ca="1" si="57"/>
        <v>2.8664809999999999E-2</v>
      </c>
      <c r="AA167" s="36">
        <f t="shared" ca="1" si="57"/>
        <v>3.9915659999999999E-2</v>
      </c>
      <c r="AB167" s="36">
        <f t="shared" ca="1" si="57"/>
        <v>5.7120030000000002E-2</v>
      </c>
      <c r="AC167" s="36">
        <f t="shared" ca="1" si="57"/>
        <v>5.6571280000000002E-2</v>
      </c>
      <c r="AD167" s="36">
        <f t="shared" ca="1" si="57"/>
        <v>6.6595500000000002E-2</v>
      </c>
      <c r="AE167" s="36">
        <f t="shared" ca="1" si="57"/>
        <v>2.208591E-2</v>
      </c>
      <c r="AF167" s="36">
        <f t="shared" ca="1" si="57"/>
        <v>4.7713489999999997E-2</v>
      </c>
      <c r="AG167" s="36">
        <f t="shared" ca="1" si="57"/>
        <v>1.933199E-2</v>
      </c>
      <c r="AH167" s="36">
        <f t="shared" ca="1" si="57"/>
        <v>1.0539629999999999E-2</v>
      </c>
      <c r="AI167" s="26">
        <f t="shared" ca="1" si="49"/>
        <v>689.15700000000004</v>
      </c>
      <c r="AJ167" s="36">
        <f t="shared" ca="1" si="58"/>
        <v>1.0666219999999999E-2</v>
      </c>
      <c r="AK167" s="36">
        <f t="shared" ca="1" si="58"/>
        <v>1.554168E-2</v>
      </c>
      <c r="AL167" s="36">
        <f t="shared" ca="1" si="58"/>
        <v>2.0502199999999998E-2</v>
      </c>
      <c r="AM167" s="36">
        <f t="shared" ca="1" si="58"/>
        <v>3.088571E-2</v>
      </c>
      <c r="AN167" s="36">
        <f t="shared" ca="1" si="58"/>
        <v>8.5466499999999994E-3</v>
      </c>
      <c r="AO167" s="36">
        <f t="shared" ca="1" si="58"/>
        <v>1.320552E-2</v>
      </c>
      <c r="AP167" s="36">
        <f t="shared" ca="1" si="58"/>
        <v>1.8300339999999998E-2</v>
      </c>
      <c r="AQ167" s="36">
        <f t="shared" ca="1" si="58"/>
        <v>2.2093639999999998E-2</v>
      </c>
      <c r="AR167" s="36">
        <f t="shared" ca="1" si="58"/>
        <v>3.2034199999999999E-2</v>
      </c>
      <c r="AS167" s="36">
        <f t="shared" ca="1" si="58"/>
        <v>5.199202E-2</v>
      </c>
      <c r="AT167" s="36">
        <f t="shared" ca="1" si="59"/>
        <v>4.7630579999999999E-2</v>
      </c>
      <c r="AU167" s="36">
        <f t="shared" ca="1" si="59"/>
        <v>0.10037108</v>
      </c>
      <c r="AV167" s="36">
        <f t="shared" ca="1" si="59"/>
        <v>4.9656390000000002E-2</v>
      </c>
      <c r="AW167" s="36">
        <f t="shared" ca="1" si="59"/>
        <v>5.2032100000000005E-2</v>
      </c>
      <c r="AX167" s="25"/>
      <c r="AY167" s="25"/>
      <c r="AZ167" s="25"/>
      <c r="BA167" s="25"/>
      <c r="BB167" s="25"/>
      <c r="BC167" s="25"/>
      <c r="BD167" s="25"/>
      <c r="BE167" s="25"/>
      <c r="BF167" s="25"/>
      <c r="BG167" s="25"/>
      <c r="BH167" s="25"/>
      <c r="BI167" s="25"/>
    </row>
    <row r="168" spans="1:61" x14ac:dyDescent="0.35">
      <c r="A168" s="23">
        <v>41453</v>
      </c>
      <c r="B168" s="47">
        <v>8.0000000000000007E-5</v>
      </c>
      <c r="C168" s="47">
        <v>3.3E-4</v>
      </c>
      <c r="D168" s="47">
        <v>9.3999999999999997E-4</v>
      </c>
      <c r="E168" s="36">
        <v>1.4499999999999999E-3</v>
      </c>
      <c r="F168" s="36">
        <v>3.5539999999999999E-3</v>
      </c>
      <c r="G168" s="36">
        <v>6.4800000000000005E-3</v>
      </c>
      <c r="H168" s="36">
        <v>1.3945000000000001E-2</v>
      </c>
      <c r="I168" s="36">
        <f t="shared" si="47"/>
        <v>3.5886434125124822E-2</v>
      </c>
      <c r="J168" s="36">
        <f t="shared" si="48"/>
        <v>2.9825455870186257E-2</v>
      </c>
      <c r="K168" s="36">
        <v>2.4857000000000001E-2</v>
      </c>
      <c r="L168" s="36">
        <v>3.4993999999999997E-2</v>
      </c>
      <c r="M168" s="36">
        <v>9.6226999999999997E-3</v>
      </c>
      <c r="N168" s="36">
        <v>3.2989600000000001E-2</v>
      </c>
      <c r="O168" s="36">
        <v>8.4336100000000011E-3</v>
      </c>
      <c r="P168" s="36">
        <v>4.0053780000000004E-2</v>
      </c>
      <c r="Q168" s="36">
        <v>7.1519466666666656E-3</v>
      </c>
      <c r="R168" s="36">
        <v>6.4292100000000046E-3</v>
      </c>
      <c r="S168" s="36">
        <f t="shared" ca="1" si="57"/>
        <v>2.0103330000000003E-2</v>
      </c>
      <c r="T168" s="36">
        <f t="shared" ca="1" si="57"/>
        <v>2.217831E-2</v>
      </c>
      <c r="U168" s="36">
        <f t="shared" ca="1" si="57"/>
        <v>3.1277050000000001E-2</v>
      </c>
      <c r="V168" s="36">
        <f t="shared" ca="1" si="57"/>
        <v>3.9365730000000002E-2</v>
      </c>
      <c r="W168" s="36">
        <f t="shared" ca="1" si="57"/>
        <v>6.8844199999999996E-3</v>
      </c>
      <c r="X168" s="36">
        <f t="shared" ca="1" si="57"/>
        <v>1.8500260000000001E-2</v>
      </c>
      <c r="Y168" s="36">
        <f t="shared" ca="1" si="57"/>
        <v>2.624276E-2</v>
      </c>
      <c r="Z168" s="36">
        <f t="shared" ca="1" si="57"/>
        <v>3.2734909999999999E-2</v>
      </c>
      <c r="AA168" s="36">
        <f t="shared" ca="1" si="57"/>
        <v>4.1423210000000002E-2</v>
      </c>
      <c r="AB168" s="36">
        <f t="shared" ca="1" si="57"/>
        <v>6.662048000000001E-2</v>
      </c>
      <c r="AC168" s="36">
        <f t="shared" ca="1" si="57"/>
        <v>6.6269019999999998E-2</v>
      </c>
      <c r="AD168" s="36">
        <f t="shared" ca="1" si="57"/>
        <v>7.3043380000000005E-2</v>
      </c>
      <c r="AE168" s="36">
        <f t="shared" ca="1" si="57"/>
        <v>2.6855229999999997E-2</v>
      </c>
      <c r="AF168" s="36">
        <f t="shared" ca="1" si="57"/>
        <v>5.1898319999999998E-2</v>
      </c>
      <c r="AG168" s="36">
        <f t="shared" ca="1" si="57"/>
        <v>2.3380429999999997E-2</v>
      </c>
      <c r="AH168" s="36">
        <f t="shared" ca="1" si="57"/>
        <v>1.276156E-2</v>
      </c>
      <c r="AI168" s="26">
        <f t="shared" ca="1" si="49"/>
        <v>689.15700000000004</v>
      </c>
      <c r="AJ168" s="36">
        <f t="shared" ca="1" si="58"/>
        <v>1.291664E-2</v>
      </c>
      <c r="AK168" s="36">
        <f t="shared" ca="1" si="58"/>
        <v>1.8188839999999998E-2</v>
      </c>
      <c r="AL168" s="36">
        <f t="shared" ca="1" si="58"/>
        <v>2.458859E-2</v>
      </c>
      <c r="AM168" s="36">
        <f t="shared" ca="1" si="58"/>
        <v>3.5196789999999999E-2</v>
      </c>
      <c r="AN168" s="36">
        <f t="shared" ca="1" si="58"/>
        <v>1.0986610000000001E-2</v>
      </c>
      <c r="AO168" s="36">
        <f t="shared" ca="1" si="58"/>
        <v>1.6628259999999999E-2</v>
      </c>
      <c r="AP168" s="36">
        <f t="shared" ca="1" si="58"/>
        <v>2.2126369999999999E-2</v>
      </c>
      <c r="AQ168" s="36">
        <f t="shared" ca="1" si="58"/>
        <v>2.580472E-2</v>
      </c>
      <c r="AR168" s="36">
        <f t="shared" ca="1" si="58"/>
        <v>3.4932729999999995E-2</v>
      </c>
      <c r="AS168" s="36">
        <f t="shared" ca="1" si="58"/>
        <v>6.0625479999999995E-2</v>
      </c>
      <c r="AT168" s="36">
        <f t="shared" ca="1" si="59"/>
        <v>5.2909100000000001E-2</v>
      </c>
      <c r="AU168" s="36">
        <f t="shared" ca="1" si="59"/>
        <v>0.10636925</v>
      </c>
      <c r="AV168" s="36">
        <f t="shared" ca="1" si="59"/>
        <v>5.4979060000000003E-2</v>
      </c>
      <c r="AW168" s="36">
        <f t="shared" ca="1" si="59"/>
        <v>5.7802390000000002E-2</v>
      </c>
      <c r="AX168" s="25"/>
      <c r="AY168" s="25"/>
      <c r="AZ168" s="25"/>
      <c r="BA168" s="25"/>
      <c r="BB168" s="25"/>
      <c r="BC168" s="25"/>
      <c r="BD168" s="25"/>
      <c r="BE168" s="25"/>
      <c r="BF168" s="25"/>
      <c r="BG168" s="25"/>
      <c r="BH168" s="25"/>
      <c r="BI168" s="25"/>
    </row>
    <row r="169" spans="1:61" x14ac:dyDescent="0.35">
      <c r="A169" s="23">
        <v>41486</v>
      </c>
      <c r="B169" s="47">
        <v>2.3000000000000001E-4</v>
      </c>
      <c r="C169" s="47">
        <v>3.7999999999999997E-4</v>
      </c>
      <c r="D169" s="47">
        <v>6.8000000000000005E-4</v>
      </c>
      <c r="E169" s="36">
        <v>1.07E-3</v>
      </c>
      <c r="F169" s="36">
        <v>3.0890000000000002E-3</v>
      </c>
      <c r="G169" s="36">
        <v>5.9199999999999999E-3</v>
      </c>
      <c r="H169" s="36">
        <v>1.3782000000000001E-2</v>
      </c>
      <c r="I169" s="36">
        <f t="shared" si="47"/>
        <v>3.7883569292017416E-2</v>
      </c>
      <c r="J169" s="36">
        <f t="shared" si="48"/>
        <v>3.0718217488154842E-2</v>
      </c>
      <c r="K169" s="36">
        <v>2.5762E-2</v>
      </c>
      <c r="L169" s="36">
        <v>3.6352999999999996E-2</v>
      </c>
      <c r="M169" s="36">
        <v>9.4280200000000005E-3</v>
      </c>
      <c r="N169" s="36">
        <v>3.4378030000000004E-2</v>
      </c>
      <c r="O169" s="36">
        <v>7.2535199999999925E-3</v>
      </c>
      <c r="P169" s="36">
        <v>3.8879230000000001E-2</v>
      </c>
      <c r="Q169" s="36">
        <v>6.6961133333333315E-3</v>
      </c>
      <c r="R169" s="36">
        <v>5.2785499999999999E-3</v>
      </c>
      <c r="S169" s="36">
        <f t="shared" ca="1" si="57"/>
        <v>2.029098E-2</v>
      </c>
      <c r="T169" s="36">
        <f t="shared" ca="1" si="57"/>
        <v>2.1596669999999998E-2</v>
      </c>
      <c r="U169" s="36">
        <f t="shared" ca="1" si="57"/>
        <v>3.0177030000000001E-2</v>
      </c>
      <c r="V169" s="36">
        <f t="shared" ca="1" si="57"/>
        <v>3.836175E-2</v>
      </c>
      <c r="W169" s="36">
        <f t="shared" ca="1" si="57"/>
        <v>6.26247E-3</v>
      </c>
      <c r="X169" s="36">
        <f t="shared" ca="1" si="57"/>
        <v>1.7578440000000001E-2</v>
      </c>
      <c r="Y169" s="36">
        <f t="shared" ca="1" si="57"/>
        <v>2.6021230000000003E-2</v>
      </c>
      <c r="Z169" s="36">
        <f t="shared" ca="1" si="57"/>
        <v>3.3266360000000002E-2</v>
      </c>
      <c r="AA169" s="36">
        <f t="shared" ca="1" si="57"/>
        <v>4.1631549999999996E-2</v>
      </c>
      <c r="AB169" s="36">
        <f t="shared" ca="1" si="57"/>
        <v>6.1067070000000001E-2</v>
      </c>
      <c r="AC169" s="36">
        <f t="shared" ca="1" si="57"/>
        <v>6.0403580000000005E-2</v>
      </c>
      <c r="AD169" s="36">
        <f t="shared" ca="1" si="57"/>
        <v>7.3257260000000005E-2</v>
      </c>
      <c r="AE169" s="36">
        <f t="shared" ca="1" si="57"/>
        <v>2.5523319999999999E-2</v>
      </c>
      <c r="AF169" s="36">
        <f t="shared" ca="1" si="57"/>
        <v>5.1249510000000005E-2</v>
      </c>
      <c r="AG169" s="36">
        <f t="shared" ca="1" si="57"/>
        <v>2.2512259999999999E-2</v>
      </c>
      <c r="AH169" s="36">
        <f t="shared" ca="1" si="57"/>
        <v>1.3168020000000001E-2</v>
      </c>
      <c r="AI169" s="26">
        <f t="shared" ca="1" si="49"/>
        <v>689.25400000000002</v>
      </c>
      <c r="AJ169" s="36">
        <f t="shared" ca="1" si="58"/>
        <v>1.2522709999999999E-2</v>
      </c>
      <c r="AK169" s="36">
        <f t="shared" ca="1" si="58"/>
        <v>1.733724E-2</v>
      </c>
      <c r="AL169" s="36">
        <f t="shared" ca="1" si="58"/>
        <v>2.292665E-2</v>
      </c>
      <c r="AM169" s="36">
        <f t="shared" ca="1" si="58"/>
        <v>3.3599650000000002E-2</v>
      </c>
      <c r="AN169" s="36">
        <f t="shared" ca="1" si="58"/>
        <v>9.855270000000001E-3</v>
      </c>
      <c r="AO169" s="36">
        <f t="shared" ca="1" si="58"/>
        <v>1.53086E-2</v>
      </c>
      <c r="AP169" s="36">
        <f t="shared" ca="1" si="58"/>
        <v>2.0704699999999999E-2</v>
      </c>
      <c r="AQ169" s="36">
        <f t="shared" ca="1" si="58"/>
        <v>2.5080369999999998E-2</v>
      </c>
      <c r="AR169" s="36">
        <f t="shared" ca="1" si="58"/>
        <v>3.4369010000000005E-2</v>
      </c>
      <c r="AS169" s="36">
        <f t="shared" ca="1" si="58"/>
        <v>5.3353489999999996E-2</v>
      </c>
      <c r="AT169" s="36">
        <f t="shared" ca="1" si="59"/>
        <v>5.237348E-2</v>
      </c>
      <c r="AU169" s="36">
        <f t="shared" ca="1" si="59"/>
        <v>0.10159208</v>
      </c>
      <c r="AV169" s="36">
        <f t="shared" ca="1" si="59"/>
        <v>5.395602E-2</v>
      </c>
      <c r="AW169" s="36">
        <f t="shared" ca="1" si="59"/>
        <v>5.8646799999999999E-2</v>
      </c>
      <c r="AX169" s="25"/>
      <c r="AY169" s="25"/>
      <c r="AZ169" s="25"/>
      <c r="BA169" s="25"/>
      <c r="BB169" s="25"/>
      <c r="BC169" s="25"/>
      <c r="BD169" s="25"/>
      <c r="BE169" s="25"/>
      <c r="BF169" s="25"/>
      <c r="BG169" s="25"/>
      <c r="BH169" s="25"/>
      <c r="BI169" s="25"/>
    </row>
    <row r="170" spans="1:61" x14ac:dyDescent="0.35">
      <c r="A170" s="23">
        <v>41516</v>
      </c>
      <c r="B170" s="47">
        <v>2.3000000000000001E-4</v>
      </c>
      <c r="C170" s="47">
        <v>2.3000000000000001E-4</v>
      </c>
      <c r="D170" s="47">
        <v>5.2999999999999998E-4</v>
      </c>
      <c r="E170" s="36">
        <v>1.17E-3</v>
      </c>
      <c r="F170" s="36">
        <v>3.9870000000000001E-3</v>
      </c>
      <c r="G170" s="36">
        <v>7.8200000000000006E-3</v>
      </c>
      <c r="H170" s="36">
        <v>1.6407000000000001E-2</v>
      </c>
      <c r="I170" s="36">
        <f t="shared" si="47"/>
        <v>3.9399580995604921E-2</v>
      </c>
      <c r="J170" s="36">
        <f t="shared" si="48"/>
        <v>2.982745348468252E-2</v>
      </c>
      <c r="K170" s="36">
        <v>2.7838999999999999E-2</v>
      </c>
      <c r="L170" s="36">
        <v>3.6995E-2</v>
      </c>
      <c r="M170" s="36">
        <v>1.0931249999999998E-2</v>
      </c>
      <c r="N170" s="36">
        <v>3.5340740000000002E-2</v>
      </c>
      <c r="O170" s="36">
        <v>7.3838999999999988E-3</v>
      </c>
      <c r="P170" s="36">
        <v>4.1317100000000002E-2</v>
      </c>
      <c r="Q170" s="36">
        <v>6.519896666666667E-3</v>
      </c>
      <c r="R170" s="36">
        <v>5.7296400000000011E-3</v>
      </c>
      <c r="S170" s="36">
        <f t="shared" ca="1" si="57"/>
        <v>2.1519629999999998E-2</v>
      </c>
      <c r="T170" s="36">
        <f t="shared" ca="1" si="57"/>
        <v>2.303908E-2</v>
      </c>
      <c r="U170" s="36">
        <f t="shared" ca="1" si="57"/>
        <v>3.1697660000000003E-2</v>
      </c>
      <c r="V170" s="36">
        <f t="shared" ca="1" si="57"/>
        <v>4.0210610000000008E-2</v>
      </c>
      <c r="W170" s="36">
        <f t="shared" ca="1" si="57"/>
        <v>7.1354700000000005E-3</v>
      </c>
      <c r="X170" s="36">
        <f t="shared" ca="1" si="57"/>
        <v>1.891893E-2</v>
      </c>
      <c r="Y170" s="36">
        <f t="shared" ca="1" si="57"/>
        <v>2.783909E-2</v>
      </c>
      <c r="Z170" s="36">
        <f t="shared" ca="1" si="57"/>
        <v>3.466731E-2</v>
      </c>
      <c r="AA170" s="36">
        <f t="shared" ca="1" si="57"/>
        <v>4.2724640000000001E-2</v>
      </c>
      <c r="AB170" s="36">
        <f t="shared" ca="1" si="57"/>
        <v>6.357467E-2</v>
      </c>
      <c r="AC170" s="36">
        <f t="shared" ca="1" si="57"/>
        <v>6.2915579999999999E-2</v>
      </c>
      <c r="AD170" s="36">
        <f t="shared" ca="1" si="57"/>
        <v>7.6657840000000005E-2</v>
      </c>
      <c r="AE170" s="36">
        <f t="shared" ca="1" si="57"/>
        <v>2.721958E-2</v>
      </c>
      <c r="AF170" s="36">
        <f t="shared" ca="1" si="57"/>
        <v>5.2377089999999994E-2</v>
      </c>
      <c r="AG170" s="36">
        <f t="shared" ca="1" si="57"/>
        <v>2.4239009999999998E-2</v>
      </c>
      <c r="AH170" s="36">
        <f t="shared" ca="1" si="57"/>
        <v>1.394109E-2</v>
      </c>
      <c r="AI170" s="26">
        <f t="shared" ca="1" si="49"/>
        <v>689.25400000000002</v>
      </c>
      <c r="AJ170" s="36">
        <f t="shared" ca="1" si="58"/>
        <v>1.383943E-2</v>
      </c>
      <c r="AK170" s="36">
        <f t="shared" ca="1" si="58"/>
        <v>1.8921690000000001E-2</v>
      </c>
      <c r="AL170" s="36">
        <f t="shared" ca="1" si="58"/>
        <v>2.3897599999999998E-2</v>
      </c>
      <c r="AM170" s="36">
        <f t="shared" ca="1" si="58"/>
        <v>3.3809180000000001E-2</v>
      </c>
      <c r="AN170" s="36">
        <f t="shared" ca="1" si="58"/>
        <v>1.034408E-2</v>
      </c>
      <c r="AO170" s="36">
        <f t="shared" ca="1" si="58"/>
        <v>1.6463099999999998E-2</v>
      </c>
      <c r="AP170" s="36">
        <f t="shared" ca="1" si="58"/>
        <v>2.206576E-2</v>
      </c>
      <c r="AQ170" s="36">
        <f t="shared" ca="1" si="58"/>
        <v>2.6803689999999998E-2</v>
      </c>
      <c r="AR170" s="36">
        <f t="shared" ca="1" si="58"/>
        <v>3.5541179999999999E-2</v>
      </c>
      <c r="AS170" s="36">
        <f t="shared" ca="1" si="58"/>
        <v>5.3921830000000004E-2</v>
      </c>
      <c r="AT170" s="36">
        <f t="shared" ca="1" si="59"/>
        <v>5.486096E-2</v>
      </c>
      <c r="AU170" s="36">
        <f t="shared" ca="1" si="59"/>
        <v>0.10413283</v>
      </c>
      <c r="AV170" s="36">
        <f t="shared" ca="1" si="59"/>
        <v>5.6380359999999997E-2</v>
      </c>
      <c r="AW170" s="36">
        <f t="shared" ca="1" si="59"/>
        <v>6.1121429999999997E-2</v>
      </c>
      <c r="AX170" s="25"/>
      <c r="AY170" s="25"/>
      <c r="AZ170" s="25"/>
      <c r="BA170" s="25"/>
      <c r="BB170" s="25"/>
      <c r="BC170" s="25"/>
      <c r="BD170" s="25"/>
      <c r="BE170" s="25"/>
      <c r="BF170" s="25"/>
      <c r="BG170" s="25"/>
      <c r="BH170" s="25"/>
      <c r="BI170" s="25"/>
    </row>
    <row r="171" spans="1:61" x14ac:dyDescent="0.35">
      <c r="A171" s="23">
        <v>41547</v>
      </c>
      <c r="B171" s="47">
        <v>2.3000000000000001E-4</v>
      </c>
      <c r="C171" s="47">
        <v>8.0000000000000007E-5</v>
      </c>
      <c r="D171" s="47">
        <v>2.9999999999999997E-4</v>
      </c>
      <c r="E171" s="36">
        <v>8.8999999999999995E-4</v>
      </c>
      <c r="F171" s="36">
        <v>3.1680000000000002E-3</v>
      </c>
      <c r="G171" s="36">
        <v>6.1199999999999996E-3</v>
      </c>
      <c r="H171" s="36">
        <v>1.3814999999999999E-2</v>
      </c>
      <c r="I171" s="36">
        <f t="shared" si="47"/>
        <v>3.8533864659725969E-2</v>
      </c>
      <c r="J171" s="36">
        <f t="shared" si="48"/>
        <v>3.1696139248141852E-2</v>
      </c>
      <c r="K171" s="36">
        <v>2.6099999999999998E-2</v>
      </c>
      <c r="L171" s="36">
        <v>3.6846999999999998E-2</v>
      </c>
      <c r="M171" s="36">
        <v>9.6133599999999996E-3</v>
      </c>
      <c r="N171" s="36">
        <v>3.5212790000000001E-2</v>
      </c>
      <c r="O171" s="36">
        <v>7.1968000000000032E-3</v>
      </c>
      <c r="P171" s="36">
        <v>4.0463469999999994E-2</v>
      </c>
      <c r="Q171" s="36">
        <v>6.4273133333333371E-3</v>
      </c>
      <c r="R171" s="36">
        <v>5.5625900000000061E-3</v>
      </c>
      <c r="S171" s="36">
        <f t="shared" ca="1" si="57"/>
        <v>1.9978139999999998E-2</v>
      </c>
      <c r="T171" s="36">
        <f t="shared" ca="1" si="57"/>
        <v>2.1825629999999999E-2</v>
      </c>
      <c r="U171" s="36">
        <f t="shared" ca="1" si="57"/>
        <v>3.026943E-2</v>
      </c>
      <c r="V171" s="36">
        <f t="shared" ca="1" si="57"/>
        <v>3.9264470000000003E-2</v>
      </c>
      <c r="W171" s="36">
        <f t="shared" ca="1" si="57"/>
        <v>6.2726700000000002E-3</v>
      </c>
      <c r="X171" s="36">
        <f t="shared" ca="1" si="57"/>
        <v>1.740245E-2</v>
      </c>
      <c r="Y171" s="36">
        <f t="shared" ca="1" si="57"/>
        <v>2.5662620000000001E-2</v>
      </c>
      <c r="Z171" s="36">
        <f t="shared" ca="1" si="57"/>
        <v>3.2670829999999998E-2</v>
      </c>
      <c r="AA171" s="36">
        <f t="shared" ca="1" si="57"/>
        <v>4.2409590000000004E-2</v>
      </c>
      <c r="AB171" s="36">
        <f t="shared" ca="1" si="57"/>
        <v>6.2295040000000003E-2</v>
      </c>
      <c r="AC171" s="36">
        <f t="shared" ca="1" si="57"/>
        <v>6.1592310000000004E-2</v>
      </c>
      <c r="AD171" s="36">
        <f t="shared" ca="1" si="57"/>
        <v>7.5676259999999995E-2</v>
      </c>
      <c r="AE171" s="36">
        <f t="shared" ca="1" si="57"/>
        <v>2.570252E-2</v>
      </c>
      <c r="AF171" s="36">
        <f t="shared" ca="1" si="57"/>
        <v>5.2654579999999999E-2</v>
      </c>
      <c r="AG171" s="36">
        <f t="shared" ca="1" si="57"/>
        <v>2.2429480000000002E-2</v>
      </c>
      <c r="AH171" s="36">
        <f t="shared" ca="1" si="57"/>
        <v>1.255878E-2</v>
      </c>
      <c r="AI171" s="26">
        <f t="shared" ca="1" si="49"/>
        <v>689.32</v>
      </c>
      <c r="AJ171" s="36">
        <f t="shared" ca="1" si="58"/>
        <v>1.3003009999999999E-2</v>
      </c>
      <c r="AK171" s="36">
        <f t="shared" ca="1" si="58"/>
        <v>1.8539570000000002E-2</v>
      </c>
      <c r="AL171" s="36">
        <f t="shared" ca="1" si="58"/>
        <v>2.336916E-2</v>
      </c>
      <c r="AM171" s="36">
        <f t="shared" ca="1" si="58"/>
        <v>3.2839729999999998E-2</v>
      </c>
      <c r="AN171" s="36">
        <f t="shared" ca="1" si="58"/>
        <v>9.7964599999999999E-3</v>
      </c>
      <c r="AO171" s="36">
        <f t="shared" ca="1" si="58"/>
        <v>1.5657529999999999E-2</v>
      </c>
      <c r="AP171" s="36">
        <f t="shared" ca="1" si="58"/>
        <v>2.1012270000000003E-2</v>
      </c>
      <c r="AQ171" s="36">
        <f t="shared" ca="1" si="58"/>
        <v>2.596385E-2</v>
      </c>
      <c r="AR171" s="36">
        <f t="shared" ca="1" si="58"/>
        <v>3.489503E-2</v>
      </c>
      <c r="AS171" s="36">
        <f t="shared" ca="1" si="58"/>
        <v>5.3156220000000004E-2</v>
      </c>
      <c r="AT171" s="36">
        <f t="shared" ca="1" si="59"/>
        <v>5.3419010000000003E-2</v>
      </c>
      <c r="AU171" s="36">
        <f t="shared" ca="1" si="59"/>
        <v>9.8083589999999998E-2</v>
      </c>
      <c r="AV171" s="36">
        <f t="shared" ca="1" si="59"/>
        <v>5.4758849999999998E-2</v>
      </c>
      <c r="AW171" s="36">
        <f t="shared" ca="1" si="59"/>
        <v>5.926236E-2</v>
      </c>
      <c r="AX171" s="25"/>
      <c r="AY171" s="25"/>
      <c r="AZ171" s="25"/>
      <c r="BA171" s="25"/>
      <c r="BB171" s="25"/>
      <c r="BC171" s="25"/>
      <c r="BD171" s="25"/>
      <c r="BE171" s="25"/>
      <c r="BF171" s="25"/>
      <c r="BG171" s="25"/>
      <c r="BH171" s="25"/>
      <c r="BI171" s="25"/>
    </row>
    <row r="172" spans="1:61" x14ac:dyDescent="0.35">
      <c r="A172" s="23">
        <v>41578</v>
      </c>
      <c r="B172" s="47">
        <v>2.8000000000000003E-4</v>
      </c>
      <c r="C172" s="47">
        <v>3.7999999999999997E-4</v>
      </c>
      <c r="D172" s="47">
        <v>8.4000000000000003E-4</v>
      </c>
      <c r="E172" s="36">
        <v>9.3999999999999997E-4</v>
      </c>
      <c r="F172" s="36">
        <v>3.0499999999999998E-3</v>
      </c>
      <c r="G172" s="36">
        <v>5.6999999999999993E-3</v>
      </c>
      <c r="H172" s="36">
        <v>1.3293999999999999E-2</v>
      </c>
      <c r="I172" s="36">
        <f t="shared" si="47"/>
        <v>3.7938045388603792E-2</v>
      </c>
      <c r="J172" s="36">
        <f t="shared" si="48"/>
        <v>3.3123760474640163E-2</v>
      </c>
      <c r="K172" s="36">
        <v>2.5541999999999999E-2</v>
      </c>
      <c r="L172" s="36">
        <v>3.6386000000000002E-2</v>
      </c>
      <c r="M172" s="36">
        <v>9.1575700000000003E-3</v>
      </c>
      <c r="N172" s="36">
        <v>3.4568370000000001E-2</v>
      </c>
      <c r="O172" s="36">
        <v>6.6561499999999996E-3</v>
      </c>
      <c r="P172" s="36">
        <v>3.8331130000000005E-2</v>
      </c>
      <c r="Q172" s="36">
        <v>6.0099266666666651E-3</v>
      </c>
      <c r="R172" s="36">
        <v>4.8385199999999989E-3</v>
      </c>
      <c r="S172" s="36">
        <f t="shared" ca="1" si="57"/>
        <v>1.9379770000000001E-2</v>
      </c>
      <c r="T172" s="36">
        <f t="shared" ca="1" si="57"/>
        <v>2.0794999999999998E-2</v>
      </c>
      <c r="U172" s="36">
        <f t="shared" ca="1" si="57"/>
        <v>2.876269E-2</v>
      </c>
      <c r="V172" s="36">
        <f t="shared" ca="1" si="57"/>
        <v>3.7346200000000003E-2</v>
      </c>
      <c r="W172" s="36">
        <f t="shared" ca="1" si="57"/>
        <v>5.8554499999999999E-3</v>
      </c>
      <c r="X172" s="36">
        <f t="shared" ca="1" si="57"/>
        <v>1.6524290000000001E-2</v>
      </c>
      <c r="Y172" s="36">
        <f t="shared" ca="1" si="57"/>
        <v>2.4765640000000002E-2</v>
      </c>
      <c r="Z172" s="36">
        <f t="shared" ca="1" si="57"/>
        <v>3.1482940000000001E-2</v>
      </c>
      <c r="AA172" s="36">
        <f t="shared" ca="1" si="57"/>
        <v>4.1224520000000001E-2</v>
      </c>
      <c r="AB172" s="36">
        <f t="shared" ca="1" si="57"/>
        <v>5.644499E-2</v>
      </c>
      <c r="AC172" s="36">
        <f t="shared" ca="1" si="57"/>
        <v>5.5606570000000001E-2</v>
      </c>
      <c r="AD172" s="36">
        <f t="shared" ca="1" si="57"/>
        <v>7.2899500000000006E-2</v>
      </c>
      <c r="AE172" s="36">
        <f t="shared" ca="1" si="57"/>
        <v>2.3941379999999998E-2</v>
      </c>
      <c r="AF172" s="36">
        <f t="shared" ca="1" si="57"/>
        <v>5.1056359999999995E-2</v>
      </c>
      <c r="AG172" s="36">
        <f t="shared" ca="1" si="57"/>
        <v>2.116264E-2</v>
      </c>
      <c r="AH172" s="36">
        <f t="shared" ca="1" si="57"/>
        <v>1.1993199999999999E-2</v>
      </c>
      <c r="AI172" s="26">
        <f t="shared" ca="1" si="49"/>
        <v>689.29399999999998</v>
      </c>
      <c r="AJ172" s="36">
        <f t="shared" ca="1" si="58"/>
        <v>1.2200860000000001E-2</v>
      </c>
      <c r="AK172" s="36">
        <f t="shared" ca="1" si="58"/>
        <v>1.76609E-2</v>
      </c>
      <c r="AL172" s="36">
        <f t="shared" ca="1" si="58"/>
        <v>2.1806499999999999E-2</v>
      </c>
      <c r="AM172" s="36">
        <f t="shared" ca="1" si="58"/>
        <v>2.9465889999999998E-2</v>
      </c>
      <c r="AN172" s="36">
        <f t="shared" ca="1" si="58"/>
        <v>8.4549300000000011E-3</v>
      </c>
      <c r="AO172" s="36">
        <f t="shared" ca="1" si="58"/>
        <v>1.3899E-2</v>
      </c>
      <c r="AP172" s="36">
        <f t="shared" ca="1" si="58"/>
        <v>1.9371889999999999E-2</v>
      </c>
      <c r="AQ172" s="36">
        <f t="shared" ca="1" si="58"/>
        <v>2.4226320000000003E-2</v>
      </c>
      <c r="AR172" s="36">
        <f t="shared" ca="1" si="58"/>
        <v>3.3746209999999999E-2</v>
      </c>
      <c r="AS172" s="36">
        <f t="shared" ca="1" si="58"/>
        <v>4.7235579999999999E-2</v>
      </c>
      <c r="AT172" s="36">
        <f t="shared" ca="1" si="59"/>
        <v>5.2312240000000003E-2</v>
      </c>
      <c r="AU172" s="36">
        <f t="shared" ca="1" si="59"/>
        <v>9.4549519999999998E-2</v>
      </c>
      <c r="AV172" s="36">
        <f t="shared" ca="1" si="59"/>
        <v>5.3510629999999997E-2</v>
      </c>
      <c r="AW172" s="36">
        <f t="shared" ca="1" si="59"/>
        <v>5.8202870000000004E-2</v>
      </c>
      <c r="AX172" s="25"/>
      <c r="AY172" s="25"/>
      <c r="AZ172" s="25"/>
      <c r="BA172" s="25"/>
      <c r="BB172" s="25"/>
      <c r="BC172" s="25"/>
      <c r="BD172" s="25"/>
      <c r="BE172" s="25"/>
      <c r="BF172" s="25"/>
      <c r="BG172" s="25"/>
      <c r="BH172" s="25"/>
      <c r="BI172" s="25"/>
    </row>
    <row r="173" spans="1:61" x14ac:dyDescent="0.35">
      <c r="A173" s="23">
        <v>41607</v>
      </c>
      <c r="B173" s="47">
        <v>4.8000000000000001E-4</v>
      </c>
      <c r="C173" s="47">
        <v>5.8E-4</v>
      </c>
      <c r="D173" s="47">
        <v>1.01E-3</v>
      </c>
      <c r="E173" s="36">
        <v>1.1899999999999999E-3</v>
      </c>
      <c r="F173" s="36">
        <v>2.8139999999999997E-3</v>
      </c>
      <c r="G173" s="36">
        <v>5.4600000000000004E-3</v>
      </c>
      <c r="H173" s="36">
        <v>1.3701000000000001E-2</v>
      </c>
      <c r="I173" s="36">
        <f t="shared" si="47"/>
        <v>4.1375344430951477E-2</v>
      </c>
      <c r="J173" s="36">
        <f t="shared" si="48"/>
        <v>3.1635992355987907E-2</v>
      </c>
      <c r="K173" s="36">
        <v>2.7445000000000001E-2</v>
      </c>
      <c r="L173" s="36">
        <v>3.8106000000000001E-2</v>
      </c>
      <c r="M173" s="36">
        <v>9.4372999999999992E-3</v>
      </c>
      <c r="N173" s="36">
        <v>3.63922E-2</v>
      </c>
      <c r="O173" s="36">
        <v>6.4866199999999985E-3</v>
      </c>
      <c r="P173" s="36">
        <v>3.7776660000000004E-2</v>
      </c>
      <c r="Q173" s="36">
        <v>5.5382199999999982E-3</v>
      </c>
      <c r="R173" s="36">
        <v>4.7728199999999971E-3</v>
      </c>
      <c r="S173" s="36">
        <f t="shared" ca="1" si="57"/>
        <v>2.022757E-2</v>
      </c>
      <c r="T173" s="36">
        <f t="shared" ca="1" si="57"/>
        <v>2.0945520000000002E-2</v>
      </c>
      <c r="U173" s="36">
        <f t="shared" ca="1" si="57"/>
        <v>2.8883590000000001E-2</v>
      </c>
      <c r="V173" s="36">
        <f t="shared" ca="1" si="57"/>
        <v>3.7837759999999998E-2</v>
      </c>
      <c r="W173" s="36">
        <f t="shared" ca="1" si="57"/>
        <v>5.5790799999999993E-3</v>
      </c>
      <c r="X173" s="36">
        <f t="shared" ca="1" si="57"/>
        <v>1.5789919999999999E-2</v>
      </c>
      <c r="Y173" s="36">
        <f t="shared" ca="1" si="57"/>
        <v>2.5611660000000001E-2</v>
      </c>
      <c r="Z173" s="36">
        <f t="shared" ca="1" si="57"/>
        <v>3.3316659999999998E-2</v>
      </c>
      <c r="AA173" s="36">
        <f t="shared" ca="1" si="57"/>
        <v>4.2878819999999998E-2</v>
      </c>
      <c r="AB173" s="36">
        <f t="shared" ca="1" si="57"/>
        <v>5.5965580000000001E-2</v>
      </c>
      <c r="AC173" s="36">
        <f t="shared" ca="1" si="57"/>
        <v>5.5005230000000002E-2</v>
      </c>
      <c r="AD173" s="36">
        <f t="shared" ca="1" si="57"/>
        <v>7.4168860000000003E-2</v>
      </c>
      <c r="AE173" s="36">
        <f t="shared" ca="1" si="57"/>
        <v>2.395835E-2</v>
      </c>
      <c r="AF173" s="36">
        <f t="shared" ca="1" si="57"/>
        <v>5.2008460000000006E-2</v>
      </c>
      <c r="AG173" s="36">
        <f t="shared" ca="1" si="57"/>
        <v>2.1050920000000001E-2</v>
      </c>
      <c r="AH173" s="36">
        <f t="shared" ca="1" si="57"/>
        <v>1.1222939999999999E-2</v>
      </c>
      <c r="AI173" s="26">
        <f t="shared" ca="1" si="49"/>
        <v>689.29399999999998</v>
      </c>
      <c r="AJ173" s="36">
        <f t="shared" ca="1" si="58"/>
        <v>1.198515E-2</v>
      </c>
      <c r="AK173" s="36">
        <f t="shared" ca="1" si="58"/>
        <v>1.7797090000000002E-2</v>
      </c>
      <c r="AL173" s="36">
        <f t="shared" ca="1" si="58"/>
        <v>2.1934410000000001E-2</v>
      </c>
      <c r="AM173" s="36">
        <f t="shared" ca="1" si="58"/>
        <v>2.8681359999999999E-2</v>
      </c>
      <c r="AN173" s="36">
        <f t="shared" ca="1" si="58"/>
        <v>7.76576E-3</v>
      </c>
      <c r="AO173" s="36">
        <f t="shared" ca="1" si="58"/>
        <v>1.3260099999999999E-2</v>
      </c>
      <c r="AP173" s="36">
        <f t="shared" ca="1" si="58"/>
        <v>1.9129240000000002E-2</v>
      </c>
      <c r="AQ173" s="36">
        <f t="shared" ca="1" si="58"/>
        <v>2.4381849999999997E-2</v>
      </c>
      <c r="AR173" s="36">
        <f t="shared" ca="1" si="58"/>
        <v>3.4342850000000001E-2</v>
      </c>
      <c r="AS173" s="36">
        <f t="shared" ca="1" si="58"/>
        <v>4.3867099999999999E-2</v>
      </c>
      <c r="AT173" s="36">
        <f t="shared" ca="1" si="59"/>
        <v>5.4637869999999998E-2</v>
      </c>
      <c r="AU173" s="36">
        <f t="shared" ca="1" si="59"/>
        <v>9.520729E-2</v>
      </c>
      <c r="AV173" s="36">
        <f t="shared" ca="1" si="59"/>
        <v>5.5581209999999999E-2</v>
      </c>
      <c r="AW173" s="36">
        <f t="shared" ca="1" si="59"/>
        <v>6.1238530000000006E-2</v>
      </c>
      <c r="AX173" s="25"/>
      <c r="AY173" s="25"/>
      <c r="AZ173" s="25"/>
      <c r="BA173" s="25"/>
      <c r="BB173" s="25"/>
      <c r="BC173" s="25"/>
      <c r="BD173" s="25"/>
      <c r="BE173" s="25"/>
      <c r="BF173" s="25"/>
      <c r="BG173" s="25"/>
      <c r="BH173" s="25"/>
      <c r="BI173" s="25"/>
    </row>
    <row r="174" spans="1:61" x14ac:dyDescent="0.35">
      <c r="A174" s="23">
        <v>41639</v>
      </c>
      <c r="B174" s="47">
        <v>1.2999999999999999E-4</v>
      </c>
      <c r="C174" s="47">
        <v>6.8000000000000005E-4</v>
      </c>
      <c r="D174" s="47">
        <v>8.8999999999999995E-4</v>
      </c>
      <c r="E174" s="36">
        <v>1.14E-3</v>
      </c>
      <c r="F174" s="36">
        <v>3.7990000000000003E-3</v>
      </c>
      <c r="G174" s="36">
        <v>7.6600000000000001E-3</v>
      </c>
      <c r="H174" s="36">
        <v>1.7410999999999999E-2</v>
      </c>
      <c r="I174" s="36">
        <f t="shared" si="47"/>
        <v>4.3315827648806371E-2</v>
      </c>
      <c r="J174" s="36">
        <f t="shared" si="48"/>
        <v>2.8575922962488898E-2</v>
      </c>
      <c r="K174" s="36">
        <v>3.0282E-2</v>
      </c>
      <c r="L174" s="36">
        <v>3.9678999999999999E-2</v>
      </c>
      <c r="M174" s="36">
        <v>1.1510890000000001E-2</v>
      </c>
      <c r="N174" s="36">
        <v>3.793096E-2</v>
      </c>
      <c r="O174" s="36">
        <v>5.106079999999999E-3</v>
      </c>
      <c r="P174" s="36">
        <v>3.6146110000000009E-2</v>
      </c>
      <c r="Q174" s="36">
        <v>5.1226799999999975E-3</v>
      </c>
      <c r="R174" s="36">
        <v>3.3580399999999996E-3</v>
      </c>
      <c r="S174" s="36">
        <f t="shared" ca="1" si="57"/>
        <v>2.1944040000000001E-2</v>
      </c>
      <c r="T174" s="36">
        <f t="shared" ca="1" si="57"/>
        <v>2.2548550000000001E-2</v>
      </c>
      <c r="U174" s="36">
        <f t="shared" ca="1" si="57"/>
        <v>3.0062660000000001E-2</v>
      </c>
      <c r="V174" s="36">
        <f t="shared" ca="1" si="57"/>
        <v>3.8758529999999999E-2</v>
      </c>
      <c r="W174" s="36">
        <f t="shared" ca="1" si="57"/>
        <v>6.5258700000000005E-3</v>
      </c>
      <c r="X174" s="36">
        <f t="shared" ca="1" si="57"/>
        <v>1.725558E-2</v>
      </c>
      <c r="Y174" s="36">
        <f t="shared" ca="1" si="57"/>
        <v>2.7761789999999998E-2</v>
      </c>
      <c r="Z174" s="36">
        <f t="shared" ca="1" si="57"/>
        <v>3.501137E-2</v>
      </c>
      <c r="AA174" s="36">
        <f t="shared" ca="1" si="57"/>
        <v>4.3037039999999999E-2</v>
      </c>
      <c r="AB174" s="36">
        <f t="shared" ca="1" si="57"/>
        <v>5.6390250000000003E-2</v>
      </c>
      <c r="AC174" s="36">
        <f t="shared" ca="1" si="57"/>
        <v>5.5430630000000002E-2</v>
      </c>
      <c r="AD174" s="36">
        <f t="shared" ca="1" si="57"/>
        <v>7.4077070000000009E-2</v>
      </c>
      <c r="AE174" s="36">
        <f t="shared" ca="1" si="57"/>
        <v>2.539307E-2</v>
      </c>
      <c r="AF174" s="36">
        <f t="shared" ca="1" si="57"/>
        <v>5.2057829999999999E-2</v>
      </c>
      <c r="AG174" s="36">
        <f t="shared" ca="1" si="57"/>
        <v>2.2685029999999998E-2</v>
      </c>
      <c r="AH174" s="36">
        <f t="shared" ca="1" si="57"/>
        <v>1.2379889999999999E-2</v>
      </c>
      <c r="AI174" s="26">
        <f t="shared" ca="1" si="49"/>
        <v>689.42499999999995</v>
      </c>
      <c r="AJ174" s="36">
        <f t="shared" ca="1" si="58"/>
        <v>1.3593040000000001E-2</v>
      </c>
      <c r="AK174" s="36">
        <f t="shared" ca="1" si="58"/>
        <v>1.943375E-2</v>
      </c>
      <c r="AL174" s="36">
        <f t="shared" ca="1" si="58"/>
        <v>2.322772E-2</v>
      </c>
      <c r="AM174" s="36">
        <f t="shared" ca="1" si="58"/>
        <v>2.9346030000000002E-2</v>
      </c>
      <c r="AN174" s="36">
        <f t="shared" ca="1" si="58"/>
        <v>8.5622299999999988E-3</v>
      </c>
      <c r="AO174" s="36">
        <f t="shared" ca="1" si="58"/>
        <v>1.482782E-2</v>
      </c>
      <c r="AP174" s="36">
        <f t="shared" ca="1" si="58"/>
        <v>2.1002390000000003E-2</v>
      </c>
      <c r="AQ174" s="36">
        <f t="shared" ca="1" si="58"/>
        <v>2.6302869999999999E-2</v>
      </c>
      <c r="AR174" s="36">
        <f t="shared" ca="1" si="58"/>
        <v>3.5534160000000002E-2</v>
      </c>
      <c r="AS174" s="36">
        <f t="shared" ca="1" si="58"/>
        <v>4.1244699999999995E-2</v>
      </c>
      <c r="AT174" s="36">
        <f t="shared" ca="1" si="59"/>
        <v>5.4812510000000002E-2</v>
      </c>
      <c r="AU174" s="36">
        <f t="shared" ca="1" si="59"/>
        <v>9.613060000000001E-2</v>
      </c>
      <c r="AV174" s="36">
        <f t="shared" ca="1" si="59"/>
        <v>5.593803E-2</v>
      </c>
      <c r="AW174" s="36">
        <f t="shared" ca="1" si="59"/>
        <v>6.1111220000000001E-2</v>
      </c>
      <c r="AX174" s="25"/>
      <c r="AY174" s="25"/>
      <c r="AZ174" s="25"/>
      <c r="BA174" s="25"/>
      <c r="BB174" s="25"/>
      <c r="BC174" s="25"/>
      <c r="BD174" s="25"/>
      <c r="BE174" s="25"/>
      <c r="BF174" s="25"/>
      <c r="BG174" s="25"/>
      <c r="BH174" s="25"/>
      <c r="BI174" s="25"/>
    </row>
    <row r="175" spans="1:61" x14ac:dyDescent="0.35">
      <c r="A175" s="23">
        <v>41670</v>
      </c>
      <c r="B175" s="47">
        <v>3.3E-4</v>
      </c>
      <c r="C175" s="47">
        <v>2.3000000000000001E-4</v>
      </c>
      <c r="D175" s="47">
        <v>5.2999999999999998E-4</v>
      </c>
      <c r="E175" s="36">
        <v>8.5999999999999998E-4</v>
      </c>
      <c r="F175" s="36">
        <v>3.277E-3</v>
      </c>
      <c r="G175" s="36">
        <v>6.6600000000000001E-3</v>
      </c>
      <c r="H175" s="36">
        <v>1.4902E-2</v>
      </c>
      <c r="I175" s="36">
        <f t="shared" si="47"/>
        <v>3.8109170737667508E-2</v>
      </c>
      <c r="J175" s="36">
        <f t="shared" si="48"/>
        <v>2.8224628769041971E-2</v>
      </c>
      <c r="K175" s="36">
        <v>2.6440000000000002E-2</v>
      </c>
      <c r="L175" s="36">
        <v>3.5985000000000003E-2</v>
      </c>
      <c r="M175" s="36">
        <v>1.0246789999999999E-2</v>
      </c>
      <c r="N175" s="36">
        <v>3.4690069999999996E-2</v>
      </c>
      <c r="O175" s="36">
        <v>7.2364499999999984E-3</v>
      </c>
      <c r="P175" s="36">
        <v>3.8877600000000005E-2</v>
      </c>
      <c r="Q175" s="36">
        <v>5.6846733333333309E-3</v>
      </c>
      <c r="R175" s="36">
        <v>5.9415199999999918E-3</v>
      </c>
      <c r="S175" s="36">
        <f t="shared" ca="1" si="57"/>
        <v>2.0192209999999999E-2</v>
      </c>
      <c r="T175" s="36">
        <f t="shared" ca="1" si="57"/>
        <v>2.0852849999999999E-2</v>
      </c>
      <c r="U175" s="36">
        <f t="shared" ca="1" si="57"/>
        <v>2.8567079999999998E-2</v>
      </c>
      <c r="V175" s="36">
        <f t="shared" ca="1" si="57"/>
        <v>3.724185E-2</v>
      </c>
      <c r="W175" s="36">
        <f t="shared" ca="1" si="57"/>
        <v>5.9734299999999992E-3</v>
      </c>
      <c r="X175" s="36">
        <f t="shared" ca="1" si="57"/>
        <v>1.6879140000000001E-2</v>
      </c>
      <c r="Y175" s="36">
        <f t="shared" ca="1" si="57"/>
        <v>2.548485E-2</v>
      </c>
      <c r="Z175" s="36">
        <f t="shared" ca="1" si="57"/>
        <v>3.235412E-2</v>
      </c>
      <c r="AA175" s="36">
        <f t="shared" ca="1" si="57"/>
        <v>4.1926519999999995E-2</v>
      </c>
      <c r="AB175" s="36">
        <f t="shared" ca="1" si="57"/>
        <v>5.6363089999999998E-2</v>
      </c>
      <c r="AC175" s="36">
        <f t="shared" ca="1" si="57"/>
        <v>5.5460630000000004E-2</v>
      </c>
      <c r="AD175" s="36">
        <f t="shared" ca="1" si="57"/>
        <v>7.3567670000000002E-2</v>
      </c>
      <c r="AE175" s="36">
        <f t="shared" ca="1" si="57"/>
        <v>2.3675269999999998E-2</v>
      </c>
      <c r="AF175" s="36">
        <f t="shared" ca="1" si="57"/>
        <v>4.9650869999999993E-2</v>
      </c>
      <c r="AG175" s="36">
        <f t="shared" ca="1" si="57"/>
        <v>2.1285169999999999E-2</v>
      </c>
      <c r="AH175" s="36">
        <f t="shared" ca="1" si="57"/>
        <v>1.1491739999999999E-2</v>
      </c>
      <c r="AI175" s="26">
        <f t="shared" ca="1" si="49"/>
        <v>689.471</v>
      </c>
      <c r="AJ175" s="36">
        <f t="shared" ca="1" si="58"/>
        <v>1.1566890000000002E-2</v>
      </c>
      <c r="AK175" s="36">
        <f t="shared" ca="1" si="58"/>
        <v>1.7535000000000002E-2</v>
      </c>
      <c r="AL175" s="36">
        <f t="shared" ca="1" si="58"/>
        <v>2.1803029999999998E-2</v>
      </c>
      <c r="AM175" s="36">
        <f t="shared" ca="1" si="58"/>
        <v>2.6552869999999999E-2</v>
      </c>
      <c r="AN175" s="36">
        <f t="shared" ca="1" si="58"/>
        <v>7.4618799999999997E-3</v>
      </c>
      <c r="AO175" s="36">
        <f t="shared" ca="1" si="58"/>
        <v>1.2540030000000001E-2</v>
      </c>
      <c r="AP175" s="36">
        <f t="shared" ca="1" si="58"/>
        <v>1.799007E-2</v>
      </c>
      <c r="AQ175" s="36">
        <f t="shared" ca="1" si="58"/>
        <v>2.3511030000000002E-2</v>
      </c>
      <c r="AR175" s="36">
        <f t="shared" ca="1" si="58"/>
        <v>3.2953839999999998E-2</v>
      </c>
      <c r="AS175" s="36">
        <f t="shared" ca="1" si="58"/>
        <v>4.2009939999999996E-2</v>
      </c>
      <c r="AT175" s="36">
        <f t="shared" ca="1" si="59"/>
        <v>5.5758370000000002E-2</v>
      </c>
      <c r="AU175" s="36">
        <f t="shared" ca="1" si="59"/>
        <v>9.893805E-2</v>
      </c>
      <c r="AV175" s="36">
        <f t="shared" ca="1" si="59"/>
        <v>5.6754360000000004E-2</v>
      </c>
      <c r="AW175" s="36">
        <f t="shared" ca="1" si="59"/>
        <v>6.2850459999999997E-2</v>
      </c>
      <c r="AX175" s="25"/>
      <c r="AY175" s="25"/>
      <c r="AZ175" s="25"/>
      <c r="BA175" s="25"/>
      <c r="BB175" s="25"/>
      <c r="BC175" s="25"/>
      <c r="BD175" s="25"/>
      <c r="BE175" s="25"/>
      <c r="BF175" s="25"/>
      <c r="BG175" s="25"/>
      <c r="BH175" s="25"/>
      <c r="BI175" s="25"/>
    </row>
    <row r="176" spans="1:61" x14ac:dyDescent="0.35">
      <c r="A176" s="23">
        <v>41698</v>
      </c>
      <c r="B176" s="47">
        <v>4.2999999999999999E-4</v>
      </c>
      <c r="C176" s="47">
        <v>4.8000000000000001E-4</v>
      </c>
      <c r="D176" s="47">
        <v>7.3999999999999999E-4</v>
      </c>
      <c r="E176" s="36">
        <v>1.0399999999999999E-3</v>
      </c>
      <c r="F176" s="36">
        <v>3.1689999999999999E-3</v>
      </c>
      <c r="G176" s="36">
        <v>6.6900000000000006E-3</v>
      </c>
      <c r="H176" s="36">
        <v>1.5016E-2</v>
      </c>
      <c r="I176" s="36">
        <f t="shared" si="47"/>
        <v>3.8065388699291436E-2</v>
      </c>
      <c r="J176" s="36">
        <f t="shared" si="48"/>
        <v>2.9182011994669743E-2</v>
      </c>
      <c r="K176" s="36">
        <v>2.6476000000000003E-2</v>
      </c>
      <c r="L176" s="36">
        <v>3.5822E-2</v>
      </c>
      <c r="M176" s="36">
        <v>1.023463E-2</v>
      </c>
      <c r="N176" s="36">
        <v>3.4354330000000002E-2</v>
      </c>
      <c r="O176" s="36">
        <v>7.274829999999996E-3</v>
      </c>
      <c r="P176" s="36">
        <v>3.587826999999999E-2</v>
      </c>
      <c r="Q176" s="36">
        <v>5.2951433333333301E-3</v>
      </c>
      <c r="R176" s="36">
        <v>5.8071599999999987E-3</v>
      </c>
      <c r="S176" s="36">
        <f t="shared" ref="S176:AH185" ca="1" si="60">IFERROR(VLOOKUP($A176,INDIRECT("US!"&amp;S$3&amp;":"&amp;S$4),3,0)/100,NA())</f>
        <v>2.0055279999999998E-2</v>
      </c>
      <c r="T176" s="36">
        <f t="shared" ca="1" si="60"/>
        <v>2.0785149999999999E-2</v>
      </c>
      <c r="U176" s="36">
        <f t="shared" ca="1" si="60"/>
        <v>2.770224E-2</v>
      </c>
      <c r="V176" s="36">
        <f t="shared" ca="1" si="60"/>
        <v>3.5833589999999998E-2</v>
      </c>
      <c r="W176" s="36">
        <f t="shared" ca="1" si="60"/>
        <v>5.72574E-3</v>
      </c>
      <c r="X176" s="36">
        <f t="shared" ca="1" si="60"/>
        <v>1.649109E-2</v>
      </c>
      <c r="Y176" s="36">
        <f t="shared" ca="1" si="60"/>
        <v>2.5103200000000003E-2</v>
      </c>
      <c r="Z176" s="36">
        <f t="shared" ca="1" si="60"/>
        <v>3.2162920000000005E-2</v>
      </c>
      <c r="AA176" s="36">
        <f t="shared" ca="1" si="60"/>
        <v>4.1629159999999998E-2</v>
      </c>
      <c r="AB176" s="36">
        <f t="shared" ca="1" si="60"/>
        <v>5.1352050000000003E-2</v>
      </c>
      <c r="AC176" s="36">
        <f t="shared" ca="1" si="60"/>
        <v>5.0352470000000003E-2</v>
      </c>
      <c r="AD176" s="36">
        <f t="shared" ca="1" si="60"/>
        <v>7.0232599999999992E-2</v>
      </c>
      <c r="AE176" s="36">
        <f t="shared" ca="1" si="60"/>
        <v>2.2913199999999998E-2</v>
      </c>
      <c r="AF176" s="36">
        <f t="shared" ca="1" si="60"/>
        <v>4.8460099999999999E-2</v>
      </c>
      <c r="AG176" s="36">
        <f t="shared" ca="1" si="60"/>
        <v>1.9760460000000001E-2</v>
      </c>
      <c r="AH176" s="36">
        <f t="shared" ca="1" si="60"/>
        <v>1.1164849999999999E-2</v>
      </c>
      <c r="AI176" s="26">
        <f t="shared" ca="1" si="49"/>
        <v>689.47500000000002</v>
      </c>
      <c r="AJ176" s="36">
        <f t="shared" ref="AJ176:AS185" ca="1" si="61">IFERROR(VLOOKUP($A176,INDIRECT("EU!"&amp;AJ$3&amp;":"&amp;AJ$4),3,0)/100,NA())</f>
        <v>1.1719440000000001E-2</v>
      </c>
      <c r="AK176" s="36">
        <f t="shared" ca="1" si="61"/>
        <v>1.7590100000000001E-2</v>
      </c>
      <c r="AL176" s="36">
        <f t="shared" ca="1" si="61"/>
        <v>2.1020599999999997E-2</v>
      </c>
      <c r="AM176" s="36">
        <f t="shared" ca="1" si="61"/>
        <v>2.5055569999999999E-2</v>
      </c>
      <c r="AN176" s="36">
        <f t="shared" ca="1" si="61"/>
        <v>7.3251499999999999E-3</v>
      </c>
      <c r="AO176" s="36">
        <f t="shared" ca="1" si="61"/>
        <v>1.227984E-2</v>
      </c>
      <c r="AP176" s="36">
        <f t="shared" ca="1" si="61"/>
        <v>1.730661E-2</v>
      </c>
      <c r="AQ176" s="36">
        <f t="shared" ca="1" si="61"/>
        <v>2.2738939999999999E-2</v>
      </c>
      <c r="AR176" s="36">
        <f t="shared" ca="1" si="61"/>
        <v>3.2377989999999995E-2</v>
      </c>
      <c r="AS176" s="36">
        <f t="shared" ca="1" si="61"/>
        <v>3.5297349999999998E-2</v>
      </c>
      <c r="AT176" s="36">
        <f t="shared" ca="1" si="59"/>
        <v>5.503297E-2</v>
      </c>
      <c r="AU176" s="36">
        <f t="shared" ca="1" si="59"/>
        <v>0.10046711</v>
      </c>
      <c r="AV176" s="36">
        <f t="shared" ca="1" si="59"/>
        <v>5.6189450000000002E-2</v>
      </c>
      <c r="AW176" s="36">
        <f t="shared" ca="1" si="59"/>
        <v>6.1391510000000003E-2</v>
      </c>
      <c r="AX176" s="25"/>
      <c r="AY176" s="25"/>
      <c r="AZ176" s="25"/>
      <c r="BA176" s="25"/>
      <c r="BB176" s="25"/>
      <c r="BC176" s="25"/>
      <c r="BD176" s="25"/>
      <c r="BE176" s="25"/>
      <c r="BF176" s="25"/>
      <c r="BG176" s="25"/>
      <c r="BH176" s="25"/>
      <c r="BI176" s="25"/>
    </row>
    <row r="177" spans="1:61" x14ac:dyDescent="0.35">
      <c r="A177" s="23">
        <v>41729</v>
      </c>
      <c r="B177" s="47">
        <v>2.5000000000000001E-4</v>
      </c>
      <c r="C177" s="47">
        <v>3.3E-4</v>
      </c>
      <c r="D177" s="47">
        <v>5.6000000000000006E-4</v>
      </c>
      <c r="E177" s="36">
        <v>1.14E-3</v>
      </c>
      <c r="F177" s="36">
        <v>4.1830000000000001E-3</v>
      </c>
      <c r="G177" s="36">
        <v>8.6899999999999998E-3</v>
      </c>
      <c r="H177" s="36">
        <v>1.7183999999999998E-2</v>
      </c>
      <c r="I177" s="36">
        <f t="shared" si="47"/>
        <v>3.7274231997357354E-2</v>
      </c>
      <c r="J177" s="36">
        <f t="shared" si="48"/>
        <v>2.5772893781851103E-2</v>
      </c>
      <c r="K177" s="36">
        <v>2.7179999999999999E-2</v>
      </c>
      <c r="L177" s="36">
        <v>3.5583000000000004E-2</v>
      </c>
      <c r="M177" s="36">
        <v>1.165882E-2</v>
      </c>
      <c r="N177" s="36">
        <v>3.4182739999999996E-2</v>
      </c>
      <c r="O177" s="36">
        <v>7.9642400000000044E-3</v>
      </c>
      <c r="P177" s="36">
        <v>3.5905120000000006E-2</v>
      </c>
      <c r="Q177" s="36">
        <v>5.4131666666666668E-3</v>
      </c>
      <c r="R177" s="36">
        <v>6.563979999999997E-3</v>
      </c>
      <c r="S177" s="36">
        <f t="shared" ca="1" si="60"/>
        <v>2.1172860000000002E-2</v>
      </c>
      <c r="T177" s="36">
        <f t="shared" ca="1" si="60"/>
        <v>2.1848340000000001E-2</v>
      </c>
      <c r="U177" s="36">
        <f t="shared" ca="1" si="60"/>
        <v>2.8996540000000001E-2</v>
      </c>
      <c r="V177" s="36">
        <f t="shared" ca="1" si="60"/>
        <v>3.642973E-2</v>
      </c>
      <c r="W177" s="36">
        <f t="shared" ca="1" si="60"/>
        <v>6.6260399999999997E-3</v>
      </c>
      <c r="X177" s="36">
        <f t="shared" ca="1" si="60"/>
        <v>1.821296E-2</v>
      </c>
      <c r="Y177" s="36">
        <f t="shared" ca="1" si="60"/>
        <v>2.6426699999999997E-2</v>
      </c>
      <c r="Z177" s="36">
        <f t="shared" ca="1" si="60"/>
        <v>3.3150449999999998E-2</v>
      </c>
      <c r="AA177" s="36">
        <f t="shared" ca="1" si="60"/>
        <v>4.2146980000000001E-2</v>
      </c>
      <c r="AB177" s="36">
        <f t="shared" ca="1" si="60"/>
        <v>5.2322840000000002E-2</v>
      </c>
      <c r="AC177" s="36">
        <f t="shared" ca="1" si="60"/>
        <v>5.1366829999999995E-2</v>
      </c>
      <c r="AD177" s="36">
        <f t="shared" ca="1" si="60"/>
        <v>7.0087860000000002E-2</v>
      </c>
      <c r="AE177" s="36">
        <f t="shared" ca="1" si="60"/>
        <v>2.425708E-2</v>
      </c>
      <c r="AF177" s="36">
        <f t="shared" ca="1" si="60"/>
        <v>4.8291389999999997E-2</v>
      </c>
      <c r="AG177" s="36">
        <f t="shared" ca="1" si="60"/>
        <v>2.1049799999999997E-2</v>
      </c>
      <c r="AH177" s="36">
        <f t="shared" ca="1" si="60"/>
        <v>1.197286E-2</v>
      </c>
      <c r="AI177" s="26">
        <f t="shared" ca="1" si="49"/>
        <v>689.50400000000002</v>
      </c>
      <c r="AJ177" s="36">
        <f t="shared" ca="1" si="61"/>
        <v>1.1393510000000001E-2</v>
      </c>
      <c r="AK177" s="36">
        <f t="shared" ca="1" si="61"/>
        <v>1.7415090000000001E-2</v>
      </c>
      <c r="AL177" s="36">
        <f t="shared" ca="1" si="61"/>
        <v>2.0933649999999998E-2</v>
      </c>
      <c r="AM177" s="36">
        <f t="shared" ca="1" si="61"/>
        <v>2.4763289999999997E-2</v>
      </c>
      <c r="AN177" s="36">
        <f t="shared" ca="1" si="61"/>
        <v>7.38764E-3</v>
      </c>
      <c r="AO177" s="36">
        <f t="shared" ca="1" si="61"/>
        <v>1.2353090000000001E-2</v>
      </c>
      <c r="AP177" s="36">
        <f t="shared" ca="1" si="61"/>
        <v>1.6951670000000002E-2</v>
      </c>
      <c r="AQ177" s="36">
        <f t="shared" ca="1" si="61"/>
        <v>2.2315140000000001E-2</v>
      </c>
      <c r="AR177" s="36">
        <f t="shared" ca="1" si="61"/>
        <v>3.182227E-2</v>
      </c>
      <c r="AS177" s="36">
        <f t="shared" ca="1" si="61"/>
        <v>3.5540590000000004E-2</v>
      </c>
      <c r="AT177" s="36">
        <f t="shared" ca="1" si="59"/>
        <v>5.5333379999999995E-2</v>
      </c>
      <c r="AU177" s="36">
        <f t="shared" ca="1" si="59"/>
        <v>9.7965649999999987E-2</v>
      </c>
      <c r="AV177" s="36">
        <f t="shared" ca="1" si="59"/>
        <v>5.6808459999999998E-2</v>
      </c>
      <c r="AW177" s="36">
        <f t="shared" ca="1" si="59"/>
        <v>5.991784E-2</v>
      </c>
      <c r="AX177" s="25"/>
      <c r="AY177" s="25"/>
      <c r="AZ177" s="25"/>
      <c r="BA177" s="25"/>
      <c r="BB177" s="25"/>
      <c r="BC177" s="25"/>
      <c r="BD177" s="25"/>
      <c r="BE177" s="25"/>
      <c r="BF177" s="25"/>
      <c r="BG177" s="25"/>
      <c r="BH177" s="25"/>
      <c r="BI177" s="25"/>
    </row>
    <row r="178" spans="1:61" x14ac:dyDescent="0.35">
      <c r="A178" s="23">
        <v>41759</v>
      </c>
      <c r="B178" s="47">
        <v>1.7999999999999998E-4</v>
      </c>
      <c r="C178" s="47">
        <v>2.8000000000000003E-4</v>
      </c>
      <c r="D178" s="47">
        <v>4.2999999999999999E-4</v>
      </c>
      <c r="E178" s="36">
        <v>1.0399999999999999E-3</v>
      </c>
      <c r="F178" s="36">
        <v>4.104E-3</v>
      </c>
      <c r="G178" s="36">
        <v>8.5199999999999998E-3</v>
      </c>
      <c r="H178" s="36">
        <v>1.6757000000000001E-2</v>
      </c>
      <c r="I178" s="36">
        <f t="shared" si="47"/>
        <v>3.625357748311564E-2</v>
      </c>
      <c r="J178" s="36">
        <f t="shared" si="48"/>
        <v>2.7257883953878626E-2</v>
      </c>
      <c r="K178" s="36">
        <v>2.6459E-2</v>
      </c>
      <c r="L178" s="36">
        <v>3.4592999999999999E-2</v>
      </c>
      <c r="M178" s="36">
        <v>1.1292770000000001E-2</v>
      </c>
      <c r="N178" s="36">
        <v>3.3148369999999996E-2</v>
      </c>
      <c r="O178" s="36">
        <v>8.1172200000000083E-3</v>
      </c>
      <c r="P178" s="36">
        <v>3.4535679999999999E-2</v>
      </c>
      <c r="Q178" s="36">
        <v>5.218583333333332E-3</v>
      </c>
      <c r="R178" s="36">
        <v>6.672590000000006E-3</v>
      </c>
      <c r="S178" s="36">
        <f t="shared" ca="1" si="60"/>
        <v>2.0431710000000002E-2</v>
      </c>
      <c r="T178" s="36">
        <f t="shared" ca="1" si="60"/>
        <v>2.122624E-2</v>
      </c>
      <c r="U178" s="36">
        <f t="shared" ca="1" si="60"/>
        <v>2.822614E-2</v>
      </c>
      <c r="V178" s="36">
        <f t="shared" ca="1" si="60"/>
        <v>3.4949029999999999E-2</v>
      </c>
      <c r="W178" s="36">
        <f t="shared" ca="1" si="60"/>
        <v>6.3752799999999997E-3</v>
      </c>
      <c r="X178" s="36">
        <f t="shared" ca="1" si="60"/>
        <v>1.7728029999999999E-2</v>
      </c>
      <c r="Y178" s="36">
        <f t="shared" ca="1" si="60"/>
        <v>2.5680439999999999E-2</v>
      </c>
      <c r="Z178" s="36">
        <f t="shared" ca="1" si="60"/>
        <v>3.1866319999999997E-2</v>
      </c>
      <c r="AA178" s="36">
        <f t="shared" ca="1" si="60"/>
        <v>4.1265590000000005E-2</v>
      </c>
      <c r="AB178" s="36">
        <f t="shared" ca="1" si="60"/>
        <v>5.0428139999999996E-2</v>
      </c>
      <c r="AC178" s="36">
        <f t="shared" ca="1" si="60"/>
        <v>4.9475660000000005E-2</v>
      </c>
      <c r="AD178" s="36">
        <f t="shared" ca="1" si="60"/>
        <v>6.7684049999999996E-2</v>
      </c>
      <c r="AE178" s="36">
        <f t="shared" ca="1" si="60"/>
        <v>2.3278029999999998E-2</v>
      </c>
      <c r="AF178" s="36">
        <f t="shared" ca="1" si="60"/>
        <v>4.6950060000000002E-2</v>
      </c>
      <c r="AG178" s="36">
        <f t="shared" ca="1" si="60"/>
        <v>2.066809E-2</v>
      </c>
      <c r="AH178" s="36">
        <f t="shared" ca="1" si="60"/>
        <v>1.1719239999999999E-2</v>
      </c>
      <c r="AI178" s="26">
        <f t="shared" ca="1" si="49"/>
        <v>689.53300000000002</v>
      </c>
      <c r="AJ178" s="36">
        <f t="shared" ca="1" si="61"/>
        <v>1.0895699999999999E-2</v>
      </c>
      <c r="AK178" s="36">
        <f t="shared" ca="1" si="61"/>
        <v>1.6918740000000002E-2</v>
      </c>
      <c r="AL178" s="36">
        <f t="shared" ca="1" si="61"/>
        <v>1.9890080000000001E-2</v>
      </c>
      <c r="AM178" s="36">
        <f t="shared" ca="1" si="61"/>
        <v>2.3710469999999997E-2</v>
      </c>
      <c r="AN178" s="36">
        <f t="shared" ca="1" si="61"/>
        <v>7.2324399999999997E-3</v>
      </c>
      <c r="AO178" s="36">
        <f t="shared" ca="1" si="61"/>
        <v>1.172955E-2</v>
      </c>
      <c r="AP178" s="36">
        <f t="shared" ca="1" si="61"/>
        <v>1.6108810000000001E-2</v>
      </c>
      <c r="AQ178" s="36">
        <f t="shared" ca="1" si="61"/>
        <v>2.123738E-2</v>
      </c>
      <c r="AR178" s="36">
        <f t="shared" ca="1" si="61"/>
        <v>3.0741670000000002E-2</v>
      </c>
      <c r="AS178" s="36">
        <f t="shared" ca="1" si="61"/>
        <v>3.3460379999999998E-2</v>
      </c>
      <c r="AT178" s="36">
        <f t="shared" ca="1" si="59"/>
        <v>5.4615410000000003E-2</v>
      </c>
      <c r="AU178" s="36">
        <f t="shared" ca="1" si="59"/>
        <v>6.9865789999999997E-2</v>
      </c>
      <c r="AV178" s="36">
        <f t="shared" ca="1" si="59"/>
        <v>5.375862E-2</v>
      </c>
      <c r="AW178" s="36">
        <f t="shared" ca="1" si="59"/>
        <v>5.99979E-2</v>
      </c>
      <c r="AX178" s="25"/>
      <c r="AY178" s="25"/>
      <c r="AZ178" s="25"/>
      <c r="BA178" s="25"/>
      <c r="BB178" s="25"/>
      <c r="BC178" s="25"/>
      <c r="BD178" s="25"/>
      <c r="BE178" s="25"/>
      <c r="BF178" s="25"/>
      <c r="BG178" s="25"/>
      <c r="BH178" s="25"/>
      <c r="BI178" s="25"/>
    </row>
    <row r="179" spans="1:61" x14ac:dyDescent="0.35">
      <c r="A179" s="23">
        <v>41789</v>
      </c>
      <c r="B179" s="47">
        <v>3.7999999999999997E-4</v>
      </c>
      <c r="C179" s="47">
        <v>3.3E-4</v>
      </c>
      <c r="D179" s="47">
        <v>4.8000000000000001E-4</v>
      </c>
      <c r="E179" s="36">
        <v>9.3999999999999997E-4</v>
      </c>
      <c r="F179" s="36">
        <v>3.7299999999999998E-3</v>
      </c>
      <c r="G179" s="36">
        <v>7.7400000000000004E-3</v>
      </c>
      <c r="H179" s="36">
        <v>1.5390999999999998E-2</v>
      </c>
      <c r="I179" s="36">
        <f t="shared" si="47"/>
        <v>3.4213429192301303E-2</v>
      </c>
      <c r="J179" s="36">
        <f t="shared" si="48"/>
        <v>2.3386476941645196E-2</v>
      </c>
      <c r="K179" s="36">
        <v>2.4759000000000003E-2</v>
      </c>
      <c r="L179" s="36">
        <v>3.3277000000000001E-2</v>
      </c>
      <c r="M179" s="36">
        <v>1.034056E-2</v>
      </c>
      <c r="N179" s="36">
        <v>3.1534680000000002E-2</v>
      </c>
      <c r="O179" s="36">
        <v>9.0466999999999909E-3</v>
      </c>
      <c r="P179" s="36">
        <v>3.2812469999999989E-2</v>
      </c>
      <c r="Q179" s="36">
        <v>5.0869366666666648E-3</v>
      </c>
      <c r="R179" s="36">
        <v>7.3043799999999923E-3</v>
      </c>
      <c r="S179" s="36">
        <f t="shared" ca="1" si="60"/>
        <v>1.9087549999999998E-2</v>
      </c>
      <c r="T179" s="36">
        <f t="shared" ca="1" si="60"/>
        <v>2.0030839999999998E-2</v>
      </c>
      <c r="U179" s="36">
        <f t="shared" ca="1" si="60"/>
        <v>2.6854659999999999E-2</v>
      </c>
      <c r="V179" s="36">
        <f t="shared" ca="1" si="60"/>
        <v>3.3274730000000002E-2</v>
      </c>
      <c r="W179" s="36">
        <f t="shared" ca="1" si="60"/>
        <v>5.9204900000000005E-3</v>
      </c>
      <c r="X179" s="36">
        <f t="shared" ca="1" si="60"/>
        <v>1.6648389999999999E-2</v>
      </c>
      <c r="Y179" s="36">
        <f t="shared" ca="1" si="60"/>
        <v>2.4227929999999998E-2</v>
      </c>
      <c r="Z179" s="36">
        <f t="shared" ca="1" si="60"/>
        <v>3.0065339999999999E-2</v>
      </c>
      <c r="AA179" s="36">
        <f t="shared" ca="1" si="60"/>
        <v>4.0581379999999993E-2</v>
      </c>
      <c r="AB179" s="36">
        <f t="shared" ca="1" si="60"/>
        <v>4.9917379999999997E-2</v>
      </c>
      <c r="AC179" s="36">
        <f t="shared" ca="1" si="60"/>
        <v>4.9042719999999998E-2</v>
      </c>
      <c r="AD179" s="36">
        <f t="shared" ca="1" si="60"/>
        <v>6.4347149999999992E-2</v>
      </c>
      <c r="AE179" s="36">
        <f t="shared" ca="1" si="60"/>
        <v>2.1735459999999998E-2</v>
      </c>
      <c r="AF179" s="36">
        <f t="shared" ca="1" si="60"/>
        <v>4.5535649999999997E-2</v>
      </c>
      <c r="AG179" s="36">
        <f t="shared" ca="1" si="60"/>
        <v>2.0040550000000001E-2</v>
      </c>
      <c r="AH179" s="36">
        <f t="shared" ca="1" si="60"/>
        <v>1.111759E-2</v>
      </c>
      <c r="AI179" s="26">
        <f t="shared" ca="1" si="49"/>
        <v>689.53300000000002</v>
      </c>
      <c r="AJ179" s="36">
        <f t="shared" ca="1" si="61"/>
        <v>9.5863100000000007E-3</v>
      </c>
      <c r="AK179" s="36">
        <f t="shared" ca="1" si="61"/>
        <v>1.575702E-2</v>
      </c>
      <c r="AL179" s="36">
        <f t="shared" ca="1" si="61"/>
        <v>1.8554029999999999E-2</v>
      </c>
      <c r="AM179" s="36">
        <f t="shared" ca="1" si="61"/>
        <v>2.2608570000000001E-2</v>
      </c>
      <c r="AN179" s="36">
        <f t="shared" ca="1" si="61"/>
        <v>6.42911E-3</v>
      </c>
      <c r="AO179" s="36">
        <f t="shared" ca="1" si="61"/>
        <v>1.038792E-2</v>
      </c>
      <c r="AP179" s="36">
        <f t="shared" ca="1" si="61"/>
        <v>1.4851989999999999E-2</v>
      </c>
      <c r="AQ179" s="36">
        <f t="shared" ca="1" si="61"/>
        <v>1.9499219999999998E-2</v>
      </c>
      <c r="AR179" s="36">
        <f t="shared" ca="1" si="61"/>
        <v>2.9715310000000002E-2</v>
      </c>
      <c r="AS179" s="36">
        <f t="shared" ca="1" si="61"/>
        <v>3.3435659999999999E-2</v>
      </c>
      <c r="AT179" s="36">
        <f t="shared" ca="1" si="59"/>
        <v>5.4170489999999995E-2</v>
      </c>
      <c r="AU179" s="36">
        <f t="shared" ca="1" si="59"/>
        <v>6.381415E-2</v>
      </c>
      <c r="AV179" s="36">
        <f t="shared" ca="1" si="59"/>
        <v>5.3457780000000003E-2</v>
      </c>
      <c r="AW179" s="36">
        <f t="shared" ca="1" si="59"/>
        <v>5.8233509999999995E-2</v>
      </c>
      <c r="AX179" s="25"/>
      <c r="AY179" s="25"/>
      <c r="AZ179" s="25"/>
      <c r="BA179" s="25"/>
      <c r="BB179" s="25"/>
      <c r="BC179" s="25"/>
      <c r="BD179" s="25"/>
      <c r="BE179" s="25"/>
      <c r="BF179" s="25"/>
      <c r="BG179" s="25"/>
      <c r="BH179" s="25"/>
      <c r="BI179" s="25"/>
    </row>
    <row r="180" spans="1:61" x14ac:dyDescent="0.35">
      <c r="A180" s="23">
        <v>41820</v>
      </c>
      <c r="B180" s="47">
        <v>8.0000000000000007E-5</v>
      </c>
      <c r="C180" s="47">
        <v>2.3000000000000001E-4</v>
      </c>
      <c r="D180" s="47">
        <v>6.3000000000000003E-4</v>
      </c>
      <c r="E180" s="36">
        <v>1.01E-3</v>
      </c>
      <c r="F180" s="36">
        <v>4.5669999999999999E-3</v>
      </c>
      <c r="G180" s="36">
        <v>8.6800000000000002E-3</v>
      </c>
      <c r="H180" s="36">
        <v>1.6298999999999998E-2</v>
      </c>
      <c r="I180" s="36">
        <f t="shared" si="47"/>
        <v>3.4388789535363173E-2</v>
      </c>
      <c r="J180" s="36">
        <f t="shared" si="48"/>
        <v>2.2443598870550918E-2</v>
      </c>
      <c r="K180" s="36">
        <v>2.5304000000000004E-2</v>
      </c>
      <c r="L180" s="36">
        <v>3.3599000000000004E-2</v>
      </c>
      <c r="M180" s="36">
        <v>1.1136680000000001E-2</v>
      </c>
      <c r="N180" s="36">
        <v>3.1876410000000001E-2</v>
      </c>
      <c r="O180" s="36">
        <v>8.9404500000000026E-3</v>
      </c>
      <c r="P180" s="36">
        <v>3.176782999999999E-2</v>
      </c>
      <c r="Q180" s="36">
        <v>4.9724166666666632E-3</v>
      </c>
      <c r="R180" s="36">
        <v>7.2178599999999996E-3</v>
      </c>
      <c r="S180" s="36">
        <f t="shared" ca="1" si="60"/>
        <v>1.9491210000000002E-2</v>
      </c>
      <c r="T180" s="36">
        <f t="shared" ca="1" si="60"/>
        <v>2.0830540000000002E-2</v>
      </c>
      <c r="U180" s="36">
        <f t="shared" ca="1" si="60"/>
        <v>2.7497239999999999E-2</v>
      </c>
      <c r="V180" s="36">
        <f t="shared" ca="1" si="60"/>
        <v>3.3602750000000001E-2</v>
      </c>
      <c r="W180" s="36">
        <f t="shared" ca="1" si="60"/>
        <v>6.6946399999999991E-3</v>
      </c>
      <c r="X180" s="36">
        <f t="shared" ca="1" si="60"/>
        <v>1.7299560000000002E-2</v>
      </c>
      <c r="Y180" s="36">
        <f t="shared" ca="1" si="60"/>
        <v>2.443905E-2</v>
      </c>
      <c r="Z180" s="36">
        <f t="shared" ca="1" si="60"/>
        <v>3.0153360000000001E-2</v>
      </c>
      <c r="AA180" s="36">
        <f t="shared" ca="1" si="60"/>
        <v>4.0816860000000003E-2</v>
      </c>
      <c r="AB180" s="36">
        <f t="shared" ca="1" si="60"/>
        <v>4.9105139999999999E-2</v>
      </c>
      <c r="AC180" s="36">
        <f t="shared" ca="1" si="60"/>
        <v>4.8278979999999999E-2</v>
      </c>
      <c r="AD180" s="36">
        <f t="shared" ca="1" si="60"/>
        <v>6.3644239999999991E-2</v>
      </c>
      <c r="AE180" s="36">
        <f t="shared" ca="1" si="60"/>
        <v>2.2413439999999996E-2</v>
      </c>
      <c r="AF180" s="36">
        <f t="shared" ca="1" si="60"/>
        <v>4.5661649999999998E-2</v>
      </c>
      <c r="AG180" s="36">
        <f t="shared" ca="1" si="60"/>
        <v>2.0704280000000002E-2</v>
      </c>
      <c r="AH180" s="36">
        <f t="shared" ca="1" si="60"/>
        <v>1.164623E-2</v>
      </c>
      <c r="AI180" s="26">
        <f t="shared" ca="1" si="49"/>
        <v>689.57299999999998</v>
      </c>
      <c r="AJ180" s="36">
        <f t="shared" ca="1" si="61"/>
        <v>8.8646200000000001E-3</v>
      </c>
      <c r="AK180" s="36">
        <f t="shared" ca="1" si="61"/>
        <v>1.5558289999999999E-2</v>
      </c>
      <c r="AL180" s="36">
        <f t="shared" ca="1" si="61"/>
        <v>1.809999E-2</v>
      </c>
      <c r="AM180" s="36">
        <f t="shared" ca="1" si="61"/>
        <v>2.1035379999999999E-2</v>
      </c>
      <c r="AN180" s="36">
        <f t="shared" ca="1" si="61"/>
        <v>5.7994599999999993E-3</v>
      </c>
      <c r="AO180" s="36">
        <f t="shared" ca="1" si="61"/>
        <v>9.4870700000000002E-3</v>
      </c>
      <c r="AP180" s="36">
        <f t="shared" ca="1" si="61"/>
        <v>1.393308E-2</v>
      </c>
      <c r="AQ180" s="36">
        <f t="shared" ca="1" si="61"/>
        <v>1.827173E-2</v>
      </c>
      <c r="AR180" s="36">
        <f t="shared" ca="1" si="61"/>
        <v>2.9176000000000001E-2</v>
      </c>
      <c r="AS180" s="36">
        <f t="shared" ca="1" si="61"/>
        <v>3.2993439999999999E-2</v>
      </c>
      <c r="AT180" s="36">
        <f t="shared" ca="1" si="59"/>
        <v>5.3340110000000003E-2</v>
      </c>
      <c r="AU180" s="36">
        <f t="shared" ca="1" si="59"/>
        <v>6.0875320000000004E-2</v>
      </c>
      <c r="AV180" s="36">
        <f t="shared" ca="1" si="59"/>
        <v>5.2466160000000005E-2</v>
      </c>
      <c r="AW180" s="36">
        <f t="shared" ca="1" si="59"/>
        <v>5.7657960000000001E-2</v>
      </c>
      <c r="AX180" s="25"/>
      <c r="AY180" s="25"/>
      <c r="AZ180" s="25"/>
      <c r="BA180" s="25"/>
      <c r="BB180" s="25"/>
      <c r="BC180" s="25"/>
      <c r="BD180" s="25"/>
      <c r="BE180" s="25"/>
      <c r="BF180" s="25"/>
      <c r="BG180" s="25"/>
      <c r="BH180" s="25"/>
      <c r="BI180" s="25"/>
    </row>
    <row r="181" spans="1:61" x14ac:dyDescent="0.35">
      <c r="A181" s="23">
        <v>41851</v>
      </c>
      <c r="B181" s="47">
        <v>3.0000000000000001E-5</v>
      </c>
      <c r="C181" s="47">
        <v>2.3000000000000001E-4</v>
      </c>
      <c r="D181" s="47">
        <v>4.8000000000000001E-4</v>
      </c>
      <c r="E181" s="36">
        <v>1.14E-3</v>
      </c>
      <c r="F181" s="36">
        <v>5.2759999999999994E-3</v>
      </c>
      <c r="G181" s="36">
        <v>9.92E-3</v>
      </c>
      <c r="H181" s="36">
        <v>1.7528999999999999E-2</v>
      </c>
      <c r="I181" s="36">
        <f t="shared" si="47"/>
        <v>3.3690670323892835E-2</v>
      </c>
      <c r="J181" s="36">
        <f t="shared" si="48"/>
        <v>2.2019441500895409E-2</v>
      </c>
      <c r="K181" s="36">
        <v>2.5578E-2</v>
      </c>
      <c r="L181" s="36">
        <v>3.3167000000000002E-2</v>
      </c>
      <c r="M181" s="36">
        <v>1.2289699999999999E-2</v>
      </c>
      <c r="N181" s="36">
        <v>3.1756980000000004E-2</v>
      </c>
      <c r="O181" s="36">
        <v>9.0582399999999952E-3</v>
      </c>
      <c r="P181" s="36">
        <v>3.4116079999999993E-2</v>
      </c>
      <c r="Q181" s="36">
        <v>5.488800000000002E-3</v>
      </c>
      <c r="R181" s="36">
        <v>7.6482199999999972E-3</v>
      </c>
      <c r="S181" s="36">
        <f t="shared" ca="1" si="60"/>
        <v>2.074055E-2</v>
      </c>
      <c r="T181" s="36">
        <f t="shared" ca="1" si="60"/>
        <v>2.1666089999999999E-2</v>
      </c>
      <c r="U181" s="36">
        <f t="shared" ca="1" si="60"/>
        <v>2.8227820000000001E-2</v>
      </c>
      <c r="V181" s="36">
        <f t="shared" ca="1" si="60"/>
        <v>3.438799E-2</v>
      </c>
      <c r="W181" s="36">
        <f t="shared" ca="1" si="60"/>
        <v>7.5263400000000003E-3</v>
      </c>
      <c r="X181" s="36">
        <f t="shared" ca="1" si="60"/>
        <v>1.885657E-2</v>
      </c>
      <c r="Y181" s="36">
        <f t="shared" ca="1" si="60"/>
        <v>2.5749290000000001E-2</v>
      </c>
      <c r="Z181" s="36">
        <f t="shared" ca="1" si="60"/>
        <v>3.128827E-2</v>
      </c>
      <c r="AA181" s="36">
        <f t="shared" ca="1" si="60"/>
        <v>4.0815219999999999E-2</v>
      </c>
      <c r="AB181" s="36">
        <f t="shared" ca="1" si="60"/>
        <v>5.6981909999999997E-2</v>
      </c>
      <c r="AC181" s="36">
        <f t="shared" ca="1" si="60"/>
        <v>5.6492849999999997E-2</v>
      </c>
      <c r="AD181" s="36">
        <f t="shared" ca="1" si="60"/>
        <v>6.5873059999999997E-2</v>
      </c>
      <c r="AE181" s="36">
        <f t="shared" ca="1" si="60"/>
        <v>2.3406440000000001E-2</v>
      </c>
      <c r="AF181" s="36">
        <f t="shared" ca="1" si="60"/>
        <v>4.5789920000000005E-2</v>
      </c>
      <c r="AG181" s="36">
        <f t="shared" ca="1" si="60"/>
        <v>2.212074E-2</v>
      </c>
      <c r="AH181" s="36">
        <f t="shared" ca="1" si="60"/>
        <v>1.2911269999999999E-2</v>
      </c>
      <c r="AI181" s="26">
        <f t="shared" ca="1" si="49"/>
        <v>689.59299999999996</v>
      </c>
      <c r="AJ181" s="36">
        <f t="shared" ca="1" si="61"/>
        <v>8.4140700000000009E-3</v>
      </c>
      <c r="AK181" s="36">
        <f t="shared" ca="1" si="61"/>
        <v>1.5038389999999999E-2</v>
      </c>
      <c r="AL181" s="36">
        <f t="shared" ca="1" si="61"/>
        <v>1.7718419999999999E-2</v>
      </c>
      <c r="AM181" s="36">
        <f t="shared" ca="1" si="61"/>
        <v>2.0512489999999998E-2</v>
      </c>
      <c r="AN181" s="36">
        <f t="shared" ca="1" si="61"/>
        <v>5.5707500000000002E-3</v>
      </c>
      <c r="AO181" s="36">
        <f t="shared" ca="1" si="61"/>
        <v>9.39071E-3</v>
      </c>
      <c r="AP181" s="36">
        <f t="shared" ca="1" si="61"/>
        <v>1.320348E-2</v>
      </c>
      <c r="AQ181" s="36">
        <f t="shared" ca="1" si="61"/>
        <v>1.759287E-2</v>
      </c>
      <c r="AR181" s="36">
        <f t="shared" ca="1" si="61"/>
        <v>2.8065300000000001E-2</v>
      </c>
      <c r="AS181" s="36">
        <f t="shared" ca="1" si="61"/>
        <v>3.6527999999999998E-2</v>
      </c>
      <c r="AT181" s="36">
        <f t="shared" ca="1" si="59"/>
        <v>5.294886E-2</v>
      </c>
      <c r="AU181" s="36">
        <f t="shared" ca="1" si="59"/>
        <v>6.2654660000000001E-2</v>
      </c>
      <c r="AV181" s="36">
        <f t="shared" ca="1" si="59"/>
        <v>5.2134109999999997E-2</v>
      </c>
      <c r="AW181" s="36">
        <f t="shared" ca="1" si="59"/>
        <v>5.7461369999999998E-2</v>
      </c>
      <c r="AX181" s="25"/>
      <c r="AY181" s="25"/>
      <c r="AZ181" s="25"/>
      <c r="BA181" s="25"/>
      <c r="BB181" s="25"/>
      <c r="BC181" s="25"/>
      <c r="BD181" s="25"/>
      <c r="BE181" s="25"/>
      <c r="BF181" s="25"/>
      <c r="BG181" s="25"/>
      <c r="BH181" s="25"/>
      <c r="BI181" s="25"/>
    </row>
    <row r="182" spans="1:61" x14ac:dyDescent="0.35">
      <c r="A182" s="23">
        <v>41880</v>
      </c>
      <c r="B182" s="47">
        <v>1.2999999999999999E-4</v>
      </c>
      <c r="C182" s="47">
        <v>2.3000000000000001E-4</v>
      </c>
      <c r="D182" s="47">
        <v>4.8000000000000001E-4</v>
      </c>
      <c r="E182" s="36">
        <v>8.5999999999999998E-4</v>
      </c>
      <c r="F182" s="36">
        <v>4.8820000000000001E-3</v>
      </c>
      <c r="G182" s="36">
        <v>9.300000000000001E-3</v>
      </c>
      <c r="H182" s="36">
        <v>1.6250000000000001E-2</v>
      </c>
      <c r="I182" s="36">
        <f t="shared" si="47"/>
        <v>3.0662742200245896E-2</v>
      </c>
      <c r="J182" s="36">
        <f t="shared" si="48"/>
        <v>1.6058184788901864E-2</v>
      </c>
      <c r="K182" s="36">
        <v>2.3431E-2</v>
      </c>
      <c r="L182" s="36">
        <v>3.0792E-2</v>
      </c>
      <c r="M182" s="36">
        <v>1.1492230000000001E-2</v>
      </c>
      <c r="N182" s="36">
        <v>2.9480080000000002E-2</v>
      </c>
      <c r="O182" s="36">
        <v>9.2723000000000007E-3</v>
      </c>
      <c r="P182" s="36">
        <v>3.4521609999999994E-2</v>
      </c>
      <c r="Q182" s="36">
        <v>5.7128766666666667E-3</v>
      </c>
      <c r="R182" s="36">
        <v>7.960380000000003E-3</v>
      </c>
      <c r="S182" s="36">
        <f t="shared" ca="1" si="60"/>
        <v>1.960833E-2</v>
      </c>
      <c r="T182" s="36">
        <f t="shared" ca="1" si="60"/>
        <v>2.0695809999999999E-2</v>
      </c>
      <c r="U182" s="36">
        <f t="shared" ca="1" si="60"/>
        <v>2.7020810000000003E-2</v>
      </c>
      <c r="V182" s="36">
        <f t="shared" ca="1" si="60"/>
        <v>3.3033350000000003E-2</v>
      </c>
      <c r="W182" s="36">
        <f t="shared" ca="1" si="60"/>
        <v>7.2976700000000009E-3</v>
      </c>
      <c r="X182" s="36">
        <f t="shared" ca="1" si="60"/>
        <v>1.8041540000000002E-2</v>
      </c>
      <c r="Y182" s="36">
        <f t="shared" ca="1" si="60"/>
        <v>2.4633219999999997E-2</v>
      </c>
      <c r="Z182" s="36">
        <f t="shared" ca="1" si="60"/>
        <v>2.9568810000000001E-2</v>
      </c>
      <c r="AA182" s="36">
        <f t="shared" ca="1" si="60"/>
        <v>3.8752380000000003E-2</v>
      </c>
      <c r="AB182" s="36">
        <f t="shared" ca="1" si="60"/>
        <v>5.2045459999999995E-2</v>
      </c>
      <c r="AC182" s="36">
        <f t="shared" ca="1" si="60"/>
        <v>5.1389060000000007E-2</v>
      </c>
      <c r="AD182" s="36">
        <f t="shared" ca="1" si="60"/>
        <v>6.400169E-2</v>
      </c>
      <c r="AE182" s="36">
        <f t="shared" ca="1" si="60"/>
        <v>2.235059E-2</v>
      </c>
      <c r="AF182" s="36">
        <f t="shared" ca="1" si="60"/>
        <v>4.3923899999999995E-2</v>
      </c>
      <c r="AG182" s="36">
        <f t="shared" ca="1" si="60"/>
        <v>2.1761330000000002E-2</v>
      </c>
      <c r="AH182" s="36">
        <f t="shared" ca="1" si="60"/>
        <v>1.291368E-2</v>
      </c>
      <c r="AI182" s="26">
        <f t="shared" ca="1" si="49"/>
        <v>689.59299999999996</v>
      </c>
      <c r="AJ182" s="36">
        <f t="shared" ca="1" si="61"/>
        <v>6.66251E-3</v>
      </c>
      <c r="AK182" s="36">
        <f t="shared" ca="1" si="61"/>
        <v>1.2836190000000001E-2</v>
      </c>
      <c r="AL182" s="36">
        <f t="shared" ca="1" si="61"/>
        <v>1.527326E-2</v>
      </c>
      <c r="AM182" s="36">
        <f t="shared" ca="1" si="61"/>
        <v>1.8908890000000001E-2</v>
      </c>
      <c r="AN182" s="36">
        <f t="shared" ca="1" si="61"/>
        <v>4.6843299999999996E-3</v>
      </c>
      <c r="AO182" s="36">
        <f t="shared" ca="1" si="61"/>
        <v>7.8067099999999997E-3</v>
      </c>
      <c r="AP182" s="36">
        <f t="shared" ca="1" si="61"/>
        <v>1.1104290000000001E-2</v>
      </c>
      <c r="AQ182" s="36">
        <f t="shared" ca="1" si="61"/>
        <v>1.474575E-2</v>
      </c>
      <c r="AR182" s="36">
        <f t="shared" ca="1" si="61"/>
        <v>2.484482E-2</v>
      </c>
      <c r="AS182" s="36">
        <f t="shared" ca="1" si="61"/>
        <v>3.5240540000000001E-2</v>
      </c>
      <c r="AT182" s="36">
        <f t="shared" ca="1" si="59"/>
        <v>5.26422E-2</v>
      </c>
      <c r="AU182" s="36">
        <f t="shared" ca="1" si="59"/>
        <v>6.3048869999999993E-2</v>
      </c>
      <c r="AV182" s="36">
        <f t="shared" ca="1" si="59"/>
        <v>5.1868190000000002E-2</v>
      </c>
      <c r="AW182" s="36">
        <f t="shared" ca="1" si="59"/>
        <v>5.6974919999999998E-2</v>
      </c>
      <c r="AX182" s="25"/>
      <c r="AY182" s="25"/>
      <c r="AZ182" s="25"/>
      <c r="BA182" s="25"/>
      <c r="BB182" s="25"/>
      <c r="BC182" s="25"/>
      <c r="BD182" s="25"/>
      <c r="BE182" s="25"/>
      <c r="BF182" s="25"/>
      <c r="BG182" s="25"/>
      <c r="BH182" s="25"/>
      <c r="BI182" s="25"/>
    </row>
    <row r="183" spans="1:61" x14ac:dyDescent="0.35">
      <c r="A183" s="23">
        <v>41912</v>
      </c>
      <c r="B183" s="47">
        <v>1.2999999999999999E-4</v>
      </c>
      <c r="C183" s="47">
        <v>1.7999999999999998E-4</v>
      </c>
      <c r="D183" s="47">
        <v>3.3E-4</v>
      </c>
      <c r="E183" s="36">
        <v>9.8999999999999999E-4</v>
      </c>
      <c r="F183" s="36">
        <v>5.6699999999999997E-3</v>
      </c>
      <c r="G183" s="36">
        <v>1.039E-2</v>
      </c>
      <c r="H183" s="36">
        <v>1.7565999999999998E-2</v>
      </c>
      <c r="I183" s="36">
        <f t="shared" si="47"/>
        <v>3.2262686198241797E-2</v>
      </c>
      <c r="J183" s="36">
        <f t="shared" si="48"/>
        <v>1.7853432320964258E-2</v>
      </c>
      <c r="K183" s="36">
        <v>2.4888E-2</v>
      </c>
      <c r="L183" s="36">
        <v>3.1966999999999995E-2</v>
      </c>
      <c r="M183" s="36">
        <v>1.2719370000000001E-2</v>
      </c>
      <c r="N183" s="36">
        <v>3.0820460000000001E-2</v>
      </c>
      <c r="O183" s="36">
        <v>9.9594799999999997E-3</v>
      </c>
      <c r="P183" s="36">
        <v>3.4609819999999993E-2</v>
      </c>
      <c r="Q183" s="36">
        <v>6.0638866666666673E-3</v>
      </c>
      <c r="R183" s="36">
        <v>8.8129400000000052E-3</v>
      </c>
      <c r="S183" s="36">
        <f t="shared" ca="1" si="60"/>
        <v>2.0713819999999997E-2</v>
      </c>
      <c r="T183" s="36">
        <f t="shared" ca="1" si="60"/>
        <v>2.2378220000000001E-2</v>
      </c>
      <c r="U183" s="36">
        <f t="shared" ca="1" si="60"/>
        <v>2.92742E-2</v>
      </c>
      <c r="V183" s="36">
        <f t="shared" ca="1" si="60"/>
        <v>3.5820640000000001E-2</v>
      </c>
      <c r="W183" s="36">
        <f t="shared" ca="1" si="60"/>
        <v>8.3360900000000009E-3</v>
      </c>
      <c r="X183" s="36">
        <f t="shared" ca="1" si="60"/>
        <v>1.9535739999999999E-2</v>
      </c>
      <c r="Y183" s="36">
        <f t="shared" ca="1" si="60"/>
        <v>2.602223E-2</v>
      </c>
      <c r="Z183" s="36">
        <f t="shared" ca="1" si="60"/>
        <v>3.101104E-2</v>
      </c>
      <c r="AA183" s="36">
        <f t="shared" ca="1" si="60"/>
        <v>4.0779940000000001E-2</v>
      </c>
      <c r="AB183" s="36">
        <f t="shared" ca="1" si="60"/>
        <v>6.1295650000000007E-2</v>
      </c>
      <c r="AC183" s="36">
        <f t="shared" ca="1" si="60"/>
        <v>6.1032330000000003E-2</v>
      </c>
      <c r="AD183" s="36">
        <f t="shared" ca="1" si="60"/>
        <v>6.5430279999999993E-2</v>
      </c>
      <c r="AE183" s="36">
        <f t="shared" ca="1" si="60"/>
        <v>2.4762749999999997E-2</v>
      </c>
      <c r="AF183" s="36">
        <f t="shared" ca="1" si="60"/>
        <v>4.6356549999999996E-2</v>
      </c>
      <c r="AG183" s="36">
        <f t="shared" ca="1" si="60"/>
        <v>2.3723600000000001E-2</v>
      </c>
      <c r="AH183" s="36">
        <f t="shared" ca="1" si="60"/>
        <v>1.3938319999999999E-2</v>
      </c>
      <c r="AI183" s="26">
        <f t="shared" ca="1" si="49"/>
        <v>689.64099999999996</v>
      </c>
      <c r="AJ183" s="36">
        <f t="shared" ca="1" si="61"/>
        <v>6.4934899999999993E-3</v>
      </c>
      <c r="AK183" s="36">
        <f t="shared" ca="1" si="61"/>
        <v>1.3211179999999999E-2</v>
      </c>
      <c r="AL183" s="36">
        <f t="shared" ca="1" si="61"/>
        <v>1.489209E-2</v>
      </c>
      <c r="AM183" s="36">
        <f t="shared" ca="1" si="61"/>
        <v>1.8385890000000002E-2</v>
      </c>
      <c r="AN183" s="36">
        <f t="shared" ca="1" si="61"/>
        <v>4.2384500000000004E-3</v>
      </c>
      <c r="AO183" s="36">
        <f t="shared" ca="1" si="61"/>
        <v>7.3671200000000004E-3</v>
      </c>
      <c r="AP183" s="36">
        <f t="shared" ca="1" si="61"/>
        <v>1.0680289999999999E-2</v>
      </c>
      <c r="AQ183" s="36">
        <f t="shared" ca="1" si="61"/>
        <v>1.516319E-2</v>
      </c>
      <c r="AR183" s="36">
        <f t="shared" ca="1" si="61"/>
        <v>2.535451E-2</v>
      </c>
      <c r="AS183" s="36">
        <f t="shared" ca="1" si="61"/>
        <v>3.8214629999999999E-2</v>
      </c>
      <c r="AT183" s="36">
        <f t="shared" ca="1" si="59"/>
        <v>5.3903699999999999E-2</v>
      </c>
      <c r="AU183" s="36">
        <f t="shared" ca="1" si="59"/>
        <v>6.9857639999999999E-2</v>
      </c>
      <c r="AV183" s="36">
        <f t="shared" ca="1" si="59"/>
        <v>5.3569800000000001E-2</v>
      </c>
      <c r="AW183" s="36">
        <f t="shared" ca="1" si="59"/>
        <v>5.7590679999999998E-2</v>
      </c>
      <c r="AX183" s="25"/>
      <c r="AY183" s="25"/>
      <c r="AZ183" s="25"/>
      <c r="BA183" s="25"/>
      <c r="BB183" s="25"/>
      <c r="BC183" s="25"/>
      <c r="BD183" s="25"/>
      <c r="BE183" s="25"/>
      <c r="BF183" s="25"/>
      <c r="BG183" s="25"/>
      <c r="BH183" s="25"/>
      <c r="BI183" s="25"/>
    </row>
    <row r="184" spans="1:61" x14ac:dyDescent="0.35">
      <c r="A184" s="23">
        <v>41943</v>
      </c>
      <c r="B184" s="47">
        <v>-3.0000000000000001E-5</v>
      </c>
      <c r="C184" s="47">
        <v>8.0000000000000007E-5</v>
      </c>
      <c r="D184" s="47">
        <v>4.8000000000000001E-4</v>
      </c>
      <c r="E184" s="36">
        <v>9.3999999999999997E-4</v>
      </c>
      <c r="F184" s="36">
        <v>4.914E-3</v>
      </c>
      <c r="G184" s="36">
        <v>9.2200000000000008E-3</v>
      </c>
      <c r="H184" s="36">
        <v>1.6094999999999998E-2</v>
      </c>
      <c r="I184" s="36">
        <f t="shared" si="47"/>
        <v>3.0662844132684386E-2</v>
      </c>
      <c r="J184" s="36">
        <f t="shared" si="48"/>
        <v>1.8627897202015298E-2</v>
      </c>
      <c r="K184" s="36">
        <v>2.3353000000000002E-2</v>
      </c>
      <c r="L184" s="36">
        <v>3.0661999999999998E-2</v>
      </c>
      <c r="M184" s="36">
        <v>1.1503680000000001E-2</v>
      </c>
      <c r="N184" s="36">
        <v>2.931518E-2</v>
      </c>
      <c r="O184" s="36">
        <v>1.0136469999999998E-2</v>
      </c>
      <c r="P184" s="36">
        <v>3.4319070000000007E-2</v>
      </c>
      <c r="Q184" s="36">
        <v>6.0453033333333333E-3</v>
      </c>
      <c r="R184" s="36">
        <v>8.7896499999999995E-3</v>
      </c>
      <c r="S184" s="36">
        <f t="shared" ca="1" si="60"/>
        <v>1.9375420000000001E-2</v>
      </c>
      <c r="T184" s="36">
        <f t="shared" ca="1" si="60"/>
        <v>2.15166E-2</v>
      </c>
      <c r="U184" s="36">
        <f t="shared" ca="1" si="60"/>
        <v>2.8253849999999997E-2</v>
      </c>
      <c r="V184" s="36">
        <f t="shared" ca="1" si="60"/>
        <v>3.5062299999999998E-2</v>
      </c>
      <c r="W184" s="36">
        <f t="shared" ca="1" si="60"/>
        <v>7.5574300000000004E-3</v>
      </c>
      <c r="X184" s="36">
        <f t="shared" ca="1" si="60"/>
        <v>1.8429609999999999E-2</v>
      </c>
      <c r="Y184" s="36">
        <f t="shared" ca="1" si="60"/>
        <v>2.486207E-2</v>
      </c>
      <c r="Z184" s="36">
        <f t="shared" ca="1" si="60"/>
        <v>2.9386120000000002E-2</v>
      </c>
      <c r="AA184" s="36">
        <f t="shared" ca="1" si="60"/>
        <v>3.9451649999999998E-2</v>
      </c>
      <c r="AB184" s="36">
        <f t="shared" ca="1" si="60"/>
        <v>5.8266510000000001E-2</v>
      </c>
      <c r="AC184" s="36">
        <f t="shared" ca="1" si="60"/>
        <v>5.7912869999999998E-2</v>
      </c>
      <c r="AD184" s="36">
        <f t="shared" ca="1" si="60"/>
        <v>6.3634250000000003E-2</v>
      </c>
      <c r="AE184" s="36">
        <f t="shared" ca="1" si="60"/>
        <v>2.3980899999999999E-2</v>
      </c>
      <c r="AF184" s="36">
        <f t="shared" ca="1" si="60"/>
        <v>4.5279360000000005E-2</v>
      </c>
      <c r="AG184" s="36">
        <f t="shared" ca="1" si="60"/>
        <v>2.2517870000000002E-2</v>
      </c>
      <c r="AH184" s="36">
        <f t="shared" ca="1" si="60"/>
        <v>1.315698E-2</v>
      </c>
      <c r="AI184" s="26">
        <f t="shared" ca="1" si="49"/>
        <v>689.65099999999995</v>
      </c>
      <c r="AJ184" s="36">
        <f t="shared" ca="1" si="61"/>
        <v>5.9903700000000001E-3</v>
      </c>
      <c r="AK184" s="36">
        <f t="shared" ca="1" si="61"/>
        <v>1.25889E-2</v>
      </c>
      <c r="AL184" s="36">
        <f t="shared" ca="1" si="61"/>
        <v>1.436461E-2</v>
      </c>
      <c r="AM184" s="36">
        <f t="shared" ca="1" si="61"/>
        <v>1.8990359999999998E-2</v>
      </c>
      <c r="AN184" s="36">
        <f t="shared" ca="1" si="61"/>
        <v>4.4253199999999999E-3</v>
      </c>
      <c r="AO184" s="36">
        <f t="shared" ca="1" si="61"/>
        <v>7.2386200000000003E-3</v>
      </c>
      <c r="AP184" s="36">
        <f t="shared" ca="1" si="61"/>
        <v>1.039999E-2</v>
      </c>
      <c r="AQ184" s="36">
        <f t="shared" ca="1" si="61"/>
        <v>1.4598759999999999E-2</v>
      </c>
      <c r="AR184" s="36">
        <f t="shared" ca="1" si="61"/>
        <v>2.4642960000000002E-2</v>
      </c>
      <c r="AS184" s="36">
        <f t="shared" ca="1" si="61"/>
        <v>3.9042449999999999E-2</v>
      </c>
      <c r="AT184" s="36">
        <f t="shared" ca="1" si="59"/>
        <v>5.2236570000000003E-2</v>
      </c>
      <c r="AU184" s="36">
        <f t="shared" ca="1" si="59"/>
        <v>6.8089659999999996E-2</v>
      </c>
      <c r="AV184" s="36">
        <f t="shared" ca="1" si="59"/>
        <v>5.189796E-2</v>
      </c>
      <c r="AW184" s="36">
        <f t="shared" ca="1" si="59"/>
        <v>5.5791469999999996E-2</v>
      </c>
      <c r="AX184" s="25"/>
      <c r="AY184" s="25"/>
      <c r="AZ184" s="25"/>
      <c r="BA184" s="25"/>
      <c r="BB184" s="25"/>
      <c r="BC184" s="25"/>
      <c r="BD184" s="25"/>
      <c r="BE184" s="25"/>
      <c r="BF184" s="25"/>
      <c r="BG184" s="25"/>
      <c r="BH184" s="25"/>
      <c r="BI184" s="25"/>
    </row>
    <row r="185" spans="1:61" x14ac:dyDescent="0.35">
      <c r="A185" s="23">
        <v>41971</v>
      </c>
      <c r="B185" s="47">
        <v>3.7999999999999997E-4</v>
      </c>
      <c r="C185" s="47">
        <v>1.2999999999999999E-4</v>
      </c>
      <c r="D185" s="47">
        <v>6.8000000000000005E-4</v>
      </c>
      <c r="E185" s="36">
        <v>1.1899999999999999E-3</v>
      </c>
      <c r="F185" s="36">
        <v>4.6849999999999999E-3</v>
      </c>
      <c r="G185" s="36">
        <v>8.5000000000000006E-3</v>
      </c>
      <c r="H185" s="36">
        <v>1.4804999999999999E-2</v>
      </c>
      <c r="I185" s="36">
        <f t="shared" si="47"/>
        <v>2.8521035666950967E-2</v>
      </c>
      <c r="J185" s="36">
        <f t="shared" si="48"/>
        <v>1.9259211051513292E-2</v>
      </c>
      <c r="K185" s="36">
        <v>2.1640000000000003E-2</v>
      </c>
      <c r="L185" s="36">
        <v>2.8887999999999997E-2</v>
      </c>
      <c r="M185" s="36">
        <v>1.0870899999999999E-2</v>
      </c>
      <c r="N185" s="36">
        <v>2.785555E-2</v>
      </c>
      <c r="O185" s="36">
        <v>1.0682789999999998E-2</v>
      </c>
      <c r="P185" s="36">
        <v>3.6391559999999996E-2</v>
      </c>
      <c r="Q185" s="36">
        <v>6.3859633333333329E-3</v>
      </c>
      <c r="R185" s="36">
        <v>9.6503400000000003E-3</v>
      </c>
      <c r="S185" s="36">
        <f t="shared" ca="1" si="60"/>
        <v>1.8496909999999998E-2</v>
      </c>
      <c r="T185" s="36">
        <f t="shared" ca="1" si="60"/>
        <v>2.0705110000000002E-2</v>
      </c>
      <c r="U185" s="36">
        <f t="shared" ca="1" si="60"/>
        <v>2.7685830000000002E-2</v>
      </c>
      <c r="V185" s="36">
        <f t="shared" ca="1" si="60"/>
        <v>3.50643E-2</v>
      </c>
      <c r="W185" s="36">
        <f t="shared" ca="1" si="60"/>
        <v>7.4148E-3</v>
      </c>
      <c r="X185" s="36">
        <f t="shared" ca="1" si="60"/>
        <v>1.7708749999999999E-2</v>
      </c>
      <c r="Y185" s="36">
        <f t="shared" ca="1" si="60"/>
        <v>2.4526340000000001E-2</v>
      </c>
      <c r="Z185" s="36">
        <f t="shared" ca="1" si="60"/>
        <v>2.8269579999999999E-2</v>
      </c>
      <c r="AA185" s="36">
        <f t="shared" ca="1" si="60"/>
        <v>3.8538339999999997E-2</v>
      </c>
      <c r="AB185" s="36">
        <f t="shared" ca="1" si="60"/>
        <v>6.1237430000000002E-2</v>
      </c>
      <c r="AC185" s="36">
        <f t="shared" ca="1" si="60"/>
        <v>6.1046950000000003E-2</v>
      </c>
      <c r="AD185" s="36">
        <f t="shared" ca="1" si="60"/>
        <v>6.4247109999999996E-2</v>
      </c>
      <c r="AE185" s="36">
        <f t="shared" ca="1" si="60"/>
        <v>2.3561729999999999E-2</v>
      </c>
      <c r="AF185" s="36">
        <f t="shared" ca="1" si="60"/>
        <v>4.4762030000000001E-2</v>
      </c>
      <c r="AG185" s="36">
        <f t="shared" ca="1" si="60"/>
        <v>2.17836E-2</v>
      </c>
      <c r="AH185" s="36">
        <f t="shared" ca="1" si="60"/>
        <v>1.2990459999999999E-2</v>
      </c>
      <c r="AI185" s="26">
        <f t="shared" ca="1" si="49"/>
        <v>689.65099999999995</v>
      </c>
      <c r="AJ185" s="36">
        <f t="shared" ca="1" si="61"/>
        <v>5.2245799999999995E-3</v>
      </c>
      <c r="AK185" s="36">
        <f t="shared" ca="1" si="61"/>
        <v>1.103119E-2</v>
      </c>
      <c r="AL185" s="36">
        <f t="shared" ca="1" si="61"/>
        <v>1.3388539999999999E-2</v>
      </c>
      <c r="AM185" s="36">
        <f t="shared" ca="1" si="61"/>
        <v>1.7352929999999999E-2</v>
      </c>
      <c r="AN185" s="36">
        <f t="shared" ca="1" si="61"/>
        <v>3.95693E-3</v>
      </c>
      <c r="AO185" s="36">
        <f t="shared" ca="1" si="61"/>
        <v>6.4440799999999996E-3</v>
      </c>
      <c r="AP185" s="36">
        <f t="shared" ca="1" si="61"/>
        <v>9.1477799999999995E-3</v>
      </c>
      <c r="AQ185" s="36">
        <f t="shared" ca="1" si="61"/>
        <v>1.262046E-2</v>
      </c>
      <c r="AR185" s="36">
        <f t="shared" ca="1" si="61"/>
        <v>2.2330869999999999E-2</v>
      </c>
      <c r="AS185" s="36">
        <f t="shared" ca="1" si="61"/>
        <v>3.8009859999999999E-2</v>
      </c>
      <c r="AT185" s="36">
        <f t="shared" ca="1" si="59"/>
        <v>5.0798319999999994E-2</v>
      </c>
      <c r="AU185" s="36">
        <f t="shared" ca="1" si="59"/>
        <v>6.769536000000001E-2</v>
      </c>
      <c r="AV185" s="36">
        <f t="shared" ca="1" si="59"/>
        <v>5.042783E-2</v>
      </c>
      <c r="AW185" s="36">
        <f t="shared" ca="1" si="59"/>
        <v>5.4523590000000004E-2</v>
      </c>
      <c r="AX185" s="25"/>
      <c r="AY185" s="25"/>
      <c r="AZ185" s="25"/>
      <c r="BA185" s="25"/>
      <c r="BB185" s="25"/>
      <c r="BC185" s="25"/>
      <c r="BD185" s="25"/>
      <c r="BE185" s="25"/>
      <c r="BF185" s="25"/>
      <c r="BG185" s="25"/>
      <c r="BH185" s="25"/>
      <c r="BI185" s="25"/>
    </row>
    <row r="186" spans="1:61" x14ac:dyDescent="0.35">
      <c r="A186" s="23">
        <v>42004</v>
      </c>
      <c r="B186" s="47">
        <v>1.4999999999999999E-4</v>
      </c>
      <c r="C186" s="47">
        <v>4.0999999999999999E-4</v>
      </c>
      <c r="D186" s="47">
        <v>1.1899999999999999E-3</v>
      </c>
      <c r="E186" s="36">
        <v>2.16E-3</v>
      </c>
      <c r="F186" s="36">
        <v>6.6449999999999999E-3</v>
      </c>
      <c r="G186" s="36">
        <v>1.0709999999999999E-2</v>
      </c>
      <c r="H186" s="36">
        <v>1.6528000000000001E-2</v>
      </c>
      <c r="I186" s="36">
        <f t="shared" si="47"/>
        <v>2.6922436906804181E-2</v>
      </c>
      <c r="J186" s="36">
        <f t="shared" si="48"/>
        <v>2.144504491547905E-2</v>
      </c>
      <c r="K186" s="36">
        <v>2.1711999999999999E-2</v>
      </c>
      <c r="L186" s="36">
        <v>2.7517999999999997E-2</v>
      </c>
      <c r="M186" s="36">
        <v>1.237271E-2</v>
      </c>
      <c r="N186" s="36">
        <v>2.63824E-2</v>
      </c>
      <c r="O186" s="36">
        <v>1.1223999999999998E-2</v>
      </c>
      <c r="P186" s="36">
        <v>3.9545169999999991E-2</v>
      </c>
      <c r="Q186" s="36">
        <v>6.4204400000000012E-3</v>
      </c>
      <c r="R186" s="36">
        <v>1.0088400000000001E-2</v>
      </c>
      <c r="S186" s="36">
        <f t="shared" ref="S186:AH195" ca="1" si="62">IFERROR(VLOOKUP($A186,INDIRECT("US!"&amp;S$3&amp;":"&amp;S$4),3,0)/100,NA())</f>
        <v>1.9161129999999998E-2</v>
      </c>
      <c r="T186" s="36">
        <f t="shared" ca="1" si="62"/>
        <v>2.2282479999999997E-2</v>
      </c>
      <c r="U186" s="36">
        <f t="shared" ca="1" si="62"/>
        <v>2.840678E-2</v>
      </c>
      <c r="V186" s="36">
        <f t="shared" ca="1" si="62"/>
        <v>3.6760429999999997E-2</v>
      </c>
      <c r="W186" s="36">
        <f t="shared" ca="1" si="62"/>
        <v>9.4032999999999999E-3</v>
      </c>
      <c r="X186" s="36">
        <f t="shared" ca="1" si="62"/>
        <v>1.9121519999999999E-2</v>
      </c>
      <c r="Y186" s="36">
        <f t="shared" ca="1" si="62"/>
        <v>2.5389499999999999E-2</v>
      </c>
      <c r="Z186" s="36">
        <f t="shared" ca="1" si="62"/>
        <v>2.834799E-2</v>
      </c>
      <c r="AA186" s="36">
        <f t="shared" ca="1" si="62"/>
        <v>3.7606399999999998E-2</v>
      </c>
      <c r="AB186" s="36">
        <f t="shared" ca="1" si="62"/>
        <v>6.6116170000000002E-2</v>
      </c>
      <c r="AC186" s="36">
        <f t="shared" ca="1" si="62"/>
        <v>6.612759E-2</v>
      </c>
      <c r="AD186" s="36">
        <f t="shared" ca="1" si="62"/>
        <v>6.5927569999999991E-2</v>
      </c>
      <c r="AE186" s="36">
        <f t="shared" ca="1" si="62"/>
        <v>2.5345749999999997E-2</v>
      </c>
      <c r="AF186" s="36">
        <f t="shared" ca="1" si="62"/>
        <v>4.4218019999999997E-2</v>
      </c>
      <c r="AG186" s="36">
        <f t="shared" ca="1" si="62"/>
        <v>2.3338440000000002E-2</v>
      </c>
      <c r="AH186" s="36">
        <f t="shared" ca="1" si="62"/>
        <v>1.4720120000000001E-2</v>
      </c>
      <c r="AI186" s="26">
        <f t="shared" ca="1" si="49"/>
        <v>689.66499999999996</v>
      </c>
      <c r="AJ186" s="36">
        <f t="shared" ref="AJ186:AS195" ca="1" si="63">IFERROR(VLOOKUP($A186,INDIRECT("EU!"&amp;AJ$3&amp;":"&amp;AJ$4),3,0)/100,NA())</f>
        <v>4.3704599999999996E-3</v>
      </c>
      <c r="AK186" s="36">
        <f t="shared" ca="1" si="63"/>
        <v>1.0171699999999999E-2</v>
      </c>
      <c r="AL186" s="36">
        <f t="shared" ca="1" si="63"/>
        <v>1.2687530000000001E-2</v>
      </c>
      <c r="AM186" s="36">
        <f t="shared" ca="1" si="63"/>
        <v>1.686118E-2</v>
      </c>
      <c r="AN186" s="36">
        <f t="shared" ca="1" si="63"/>
        <v>3.6986400000000004E-3</v>
      </c>
      <c r="AO186" s="36">
        <f t="shared" ca="1" si="63"/>
        <v>6.1039900000000001E-3</v>
      </c>
      <c r="AP186" s="36">
        <f t="shared" ca="1" si="63"/>
        <v>8.3330499999999998E-3</v>
      </c>
      <c r="AQ186" s="36">
        <f t="shared" ca="1" si="63"/>
        <v>1.142291E-2</v>
      </c>
      <c r="AR186" s="36">
        <f t="shared" ca="1" si="63"/>
        <v>2.0725829999999997E-2</v>
      </c>
      <c r="AS186" s="36">
        <f t="shared" ca="1" si="63"/>
        <v>4.0324660000000005E-2</v>
      </c>
      <c r="AT186" s="36">
        <f t="shared" ref="AT186:AW205" ca="1" si="64">IFERROR(VLOOKUP($A186,INDIRECT("EM!"&amp;AT$3&amp;":"&amp;AT$4),3,0)/100,NA())</f>
        <v>5.341928E-2</v>
      </c>
      <c r="AU186" s="36">
        <f t="shared" ca="1" si="64"/>
        <v>7.4892769999999997E-2</v>
      </c>
      <c r="AV186" s="36">
        <f t="shared" ca="1" si="64"/>
        <v>5.3866789999999998E-2</v>
      </c>
      <c r="AW186" s="36">
        <f t="shared" ca="1" si="64"/>
        <v>5.497059E-2</v>
      </c>
      <c r="AX186" s="25"/>
      <c r="AY186" s="25"/>
      <c r="AZ186" s="25"/>
      <c r="BA186" s="25"/>
      <c r="BB186" s="25"/>
      <c r="BC186" s="25"/>
      <c r="BD186" s="25"/>
      <c r="BE186" s="25"/>
      <c r="BF186" s="25"/>
      <c r="BG186" s="25"/>
      <c r="BH186" s="25"/>
      <c r="BI186" s="25"/>
    </row>
    <row r="187" spans="1:61" x14ac:dyDescent="0.35">
      <c r="A187" s="23">
        <v>42034</v>
      </c>
      <c r="B187" s="47">
        <v>1.2999999999999999E-4</v>
      </c>
      <c r="C187" s="47">
        <v>3.0000000000000001E-5</v>
      </c>
      <c r="D187" s="47">
        <v>4.8000000000000001E-4</v>
      </c>
      <c r="E187" s="36">
        <v>1.4000000000000002E-3</v>
      </c>
      <c r="F187" s="36">
        <v>4.4879999999999998E-3</v>
      </c>
      <c r="G187" s="36">
        <v>7.3699999999999998E-3</v>
      </c>
      <c r="H187" s="36">
        <v>1.1548000000000001E-2</v>
      </c>
      <c r="I187" s="36">
        <f t="shared" si="47"/>
        <v>2.1289340346676733E-2</v>
      </c>
      <c r="J187" s="36">
        <f t="shared" si="48"/>
        <v>1.7005691867018724E-2</v>
      </c>
      <c r="K187" s="36">
        <v>1.6407000000000001E-2</v>
      </c>
      <c r="L187" s="36">
        <v>2.2221999999999999E-2</v>
      </c>
      <c r="M187" s="36">
        <v>9.0390599999999998E-3</v>
      </c>
      <c r="N187" s="36">
        <v>2.1738509999999999E-2</v>
      </c>
      <c r="O187" s="36">
        <v>1.1664460000000005E-2</v>
      </c>
      <c r="P187" s="36">
        <v>4.2072609999999996E-2</v>
      </c>
      <c r="Q187" s="36">
        <v>7.0425400000000016E-3</v>
      </c>
      <c r="R187" s="36">
        <v>1.1180970000000005E-2</v>
      </c>
      <c r="S187" s="36">
        <f t="shared" ca="1" si="62"/>
        <v>1.5830210000000001E-2</v>
      </c>
      <c r="T187" s="36">
        <f t="shared" ca="1" si="62"/>
        <v>1.8687800000000001E-2</v>
      </c>
      <c r="U187" s="36">
        <f t="shared" ca="1" si="62"/>
        <v>2.5137469999999999E-2</v>
      </c>
      <c r="V187" s="36">
        <f t="shared" ca="1" si="62"/>
        <v>3.401759E-2</v>
      </c>
      <c r="W187" s="36">
        <f t="shared" ca="1" si="62"/>
        <v>7.39714E-3</v>
      </c>
      <c r="X187" s="36">
        <f t="shared" ca="1" si="62"/>
        <v>1.7065139999999999E-2</v>
      </c>
      <c r="Y187" s="36">
        <f t="shared" ca="1" si="62"/>
        <v>2.1393140000000001E-2</v>
      </c>
      <c r="Z187" s="36">
        <f t="shared" ca="1" si="62"/>
        <v>2.5074539999999999E-2</v>
      </c>
      <c r="AA187" s="36">
        <f t="shared" ca="1" si="62"/>
        <v>3.3402970000000004E-2</v>
      </c>
      <c r="AB187" s="36">
        <f t="shared" ca="1" si="62"/>
        <v>6.4576900000000007E-2</v>
      </c>
      <c r="AC187" s="36">
        <f t="shared" ca="1" si="62"/>
        <v>6.4623680000000003E-2</v>
      </c>
      <c r="AD187" s="36">
        <f t="shared" ca="1" si="62"/>
        <v>6.3811119999999999E-2</v>
      </c>
      <c r="AE187" s="36">
        <f t="shared" ca="1" si="62"/>
        <v>2.207653E-2</v>
      </c>
      <c r="AF187" s="36">
        <f t="shared" ca="1" si="62"/>
        <v>4.0336930000000007E-2</v>
      </c>
      <c r="AG187" s="36">
        <f t="shared" ca="1" si="62"/>
        <v>2.0450289999999999E-2</v>
      </c>
      <c r="AH187" s="36">
        <f t="shared" ca="1" si="62"/>
        <v>1.2510589999999999E-2</v>
      </c>
      <c r="AI187" s="26">
        <f t="shared" ca="1" si="49"/>
        <v>689.66499999999996</v>
      </c>
      <c r="AJ187" s="36">
        <f t="shared" ca="1" si="63"/>
        <v>2.6213500000000002E-3</v>
      </c>
      <c r="AK187" s="36">
        <f t="shared" ca="1" si="63"/>
        <v>7.8688100000000004E-3</v>
      </c>
      <c r="AL187" s="36">
        <f t="shared" ca="1" si="63"/>
        <v>1.1129169999999999E-2</v>
      </c>
      <c r="AM187" s="36">
        <f t="shared" ca="1" si="63"/>
        <v>1.46871E-2</v>
      </c>
      <c r="AN187" s="36">
        <f t="shared" ca="1" si="63"/>
        <v>2.7885599999999998E-3</v>
      </c>
      <c r="AO187" s="36">
        <f t="shared" ca="1" si="63"/>
        <v>4.71609E-3</v>
      </c>
      <c r="AP187" s="36">
        <f t="shared" ca="1" si="63"/>
        <v>6.8741399999999999E-3</v>
      </c>
      <c r="AQ187" s="36">
        <f t="shared" ca="1" si="63"/>
        <v>9.152780000000001E-3</v>
      </c>
      <c r="AR187" s="36">
        <f t="shared" ca="1" si="63"/>
        <v>1.6291650000000001E-2</v>
      </c>
      <c r="AS187" s="36">
        <f t="shared" ca="1" si="63"/>
        <v>3.8288589999999997E-2</v>
      </c>
      <c r="AT187" s="36">
        <f t="shared" ca="1" si="64"/>
        <v>4.7590519999999997E-2</v>
      </c>
      <c r="AU187" s="36">
        <f t="shared" ca="1" si="64"/>
        <v>6.9557190000000005E-2</v>
      </c>
      <c r="AV187" s="36">
        <f t="shared" ca="1" si="64"/>
        <v>4.85499E-2</v>
      </c>
      <c r="AW187" s="36">
        <f t="shared" ca="1" si="64"/>
        <v>4.7498760000000001E-2</v>
      </c>
      <c r="AX187" s="25"/>
      <c r="AY187" s="25"/>
      <c r="AZ187" s="25"/>
      <c r="BA187" s="25"/>
      <c r="BB187" s="25"/>
      <c r="BC187" s="25"/>
      <c r="BD187" s="25"/>
      <c r="BE187" s="25"/>
      <c r="BF187" s="25"/>
      <c r="BG187" s="25"/>
      <c r="BH187" s="25"/>
      <c r="BI187" s="25"/>
    </row>
    <row r="188" spans="1:61" x14ac:dyDescent="0.35">
      <c r="A188" s="23">
        <v>42062</v>
      </c>
      <c r="B188" s="47">
        <v>2.3000000000000001E-4</v>
      </c>
      <c r="C188" s="47">
        <v>1.2999999999999999E-4</v>
      </c>
      <c r="D188" s="47">
        <v>6.8000000000000005E-4</v>
      </c>
      <c r="E188" s="36">
        <v>1.9E-3</v>
      </c>
      <c r="F188" s="36">
        <v>6.1839999999999994E-3</v>
      </c>
      <c r="G188" s="36">
        <v>9.9900000000000006E-3</v>
      </c>
      <c r="H188" s="36">
        <v>1.4988E-2</v>
      </c>
      <c r="I188" s="36">
        <f t="shared" si="47"/>
        <v>2.4896062712071565E-2</v>
      </c>
      <c r="J188" s="36">
        <f t="shared" si="48"/>
        <v>1.3620494846219078E-2</v>
      </c>
      <c r="K188" s="36">
        <v>1.993E-2</v>
      </c>
      <c r="L188" s="36">
        <v>2.5902999999999999E-2</v>
      </c>
      <c r="M188" s="36">
        <v>1.146345E-2</v>
      </c>
      <c r="N188" s="36">
        <v>2.508838E-2</v>
      </c>
      <c r="O188" s="36">
        <v>1.0927399999999997E-2</v>
      </c>
      <c r="P188" s="36">
        <v>3.7633510000000002E-2</v>
      </c>
      <c r="Q188" s="36">
        <v>6.0998633333333354E-3</v>
      </c>
      <c r="R188" s="36">
        <v>1.0112779999999998E-2</v>
      </c>
      <c r="S188" s="36">
        <f t="shared" ca="1" si="62"/>
        <v>1.8027850000000002E-2</v>
      </c>
      <c r="T188" s="36">
        <f t="shared" ca="1" si="62"/>
        <v>2.0483669999999999E-2</v>
      </c>
      <c r="U188" s="36">
        <f t="shared" ca="1" si="62"/>
        <v>2.6599210000000002E-2</v>
      </c>
      <c r="V188" s="36">
        <f t="shared" ca="1" si="62"/>
        <v>3.515981E-2</v>
      </c>
      <c r="W188" s="36">
        <f t="shared" ca="1" si="62"/>
        <v>8.7790999999999998E-3</v>
      </c>
      <c r="X188" s="36">
        <f t="shared" ca="1" si="62"/>
        <v>1.8099170000000001E-2</v>
      </c>
      <c r="Y188" s="36">
        <f t="shared" ca="1" si="62"/>
        <v>2.3216519999999997E-2</v>
      </c>
      <c r="Z188" s="36">
        <f t="shared" ca="1" si="62"/>
        <v>2.7360190000000003E-2</v>
      </c>
      <c r="AA188" s="36">
        <f t="shared" ca="1" si="62"/>
        <v>3.6015779999999997E-2</v>
      </c>
      <c r="AB188" s="36">
        <f t="shared" ca="1" si="62"/>
        <v>5.8818950000000002E-2</v>
      </c>
      <c r="AC188" s="36">
        <f t="shared" ca="1" si="62"/>
        <v>5.8588139999999997E-2</v>
      </c>
      <c r="AD188" s="36">
        <f t="shared" ca="1" si="62"/>
        <v>6.2721890000000002E-2</v>
      </c>
      <c r="AE188" s="36">
        <f t="shared" ca="1" si="62"/>
        <v>2.3500070000000001E-2</v>
      </c>
      <c r="AF188" s="36">
        <f t="shared" ca="1" si="62"/>
        <v>4.232963E-2</v>
      </c>
      <c r="AG188" s="36">
        <f t="shared" ca="1" si="62"/>
        <v>2.20921E-2</v>
      </c>
      <c r="AH188" s="36">
        <f t="shared" ca="1" si="62"/>
        <v>1.4432270000000001E-2</v>
      </c>
      <c r="AI188" s="26">
        <f t="shared" ca="1" si="49"/>
        <v>689.68700000000001</v>
      </c>
      <c r="AJ188" s="36">
        <f t="shared" ca="1" si="63"/>
        <v>2.5543700000000003E-3</v>
      </c>
      <c r="AK188" s="36">
        <f t="shared" ca="1" si="63"/>
        <v>8.82346E-3</v>
      </c>
      <c r="AL188" s="36">
        <f t="shared" ca="1" si="63"/>
        <v>1.115525E-2</v>
      </c>
      <c r="AM188" s="36">
        <f t="shared" ca="1" si="63"/>
        <v>1.2792429999999999E-2</v>
      </c>
      <c r="AN188" s="36">
        <f t="shared" ca="1" si="63"/>
        <v>2.1793000000000003E-3</v>
      </c>
      <c r="AO188" s="36">
        <f t="shared" ca="1" si="63"/>
        <v>4.2800099999999999E-3</v>
      </c>
      <c r="AP188" s="36">
        <f t="shared" ca="1" si="63"/>
        <v>6.3968599999999999E-3</v>
      </c>
      <c r="AQ188" s="36">
        <f t="shared" ca="1" si="63"/>
        <v>9.0484099999999998E-3</v>
      </c>
      <c r="AR188" s="36">
        <f t="shared" ca="1" si="63"/>
        <v>1.7307760000000002E-2</v>
      </c>
      <c r="AS188" s="36">
        <f t="shared" ca="1" si="63"/>
        <v>3.3635089999999999E-2</v>
      </c>
      <c r="AT188" s="36">
        <f t="shared" ca="1" si="64"/>
        <v>4.9232480000000002E-2</v>
      </c>
      <c r="AU188" s="36">
        <f t="shared" ca="1" si="64"/>
        <v>7.1471859999999998E-2</v>
      </c>
      <c r="AV188" s="36">
        <f t="shared" ca="1" si="64"/>
        <v>5.0147399999999995E-2</v>
      </c>
      <c r="AW188" s="36">
        <f t="shared" ca="1" si="64"/>
        <v>4.9217050000000005E-2</v>
      </c>
      <c r="AX188" s="25"/>
      <c r="AY188" s="25"/>
      <c r="AZ188" s="25"/>
      <c r="BA188" s="25"/>
      <c r="BB188" s="25"/>
      <c r="BC188" s="25"/>
      <c r="BD188" s="25"/>
      <c r="BE188" s="25"/>
      <c r="BF188" s="25"/>
      <c r="BG188" s="25"/>
      <c r="BH188" s="25"/>
      <c r="BI188" s="25"/>
    </row>
    <row r="189" spans="1:61" x14ac:dyDescent="0.35">
      <c r="A189" s="23">
        <v>42094</v>
      </c>
      <c r="B189" s="47">
        <v>1.2999999999999999E-4</v>
      </c>
      <c r="C189" s="47">
        <v>2.3000000000000001E-4</v>
      </c>
      <c r="D189" s="47">
        <v>1.3500000000000001E-3</v>
      </c>
      <c r="E189" s="36">
        <v>2.32E-3</v>
      </c>
      <c r="F189" s="36">
        <v>5.5510000000000004E-3</v>
      </c>
      <c r="G189" s="36">
        <v>8.8000000000000005E-3</v>
      </c>
      <c r="H189" s="36">
        <v>1.3701000000000001E-2</v>
      </c>
      <c r="I189" s="36">
        <f t="shared" si="47"/>
        <v>2.4791167574067741E-2</v>
      </c>
      <c r="J189" s="36">
        <f t="shared" si="48"/>
        <v>9.5993550750694823E-3</v>
      </c>
      <c r="K189" s="36">
        <v>1.9231000000000002E-2</v>
      </c>
      <c r="L189" s="36">
        <v>2.5359E-2</v>
      </c>
      <c r="M189" s="36">
        <v>1.055129E-2</v>
      </c>
      <c r="N189" s="36">
        <v>2.4524890000000001E-2</v>
      </c>
      <c r="O189" s="36">
        <v>1.1269210000000002E-2</v>
      </c>
      <c r="P189" s="36">
        <v>3.8941369999999996E-2</v>
      </c>
      <c r="Q189" s="36">
        <v>6.2452899999999988E-3</v>
      </c>
      <c r="R189" s="36">
        <v>1.0435100000000003E-2</v>
      </c>
      <c r="S189" s="36">
        <f t="shared" ca="1" si="62"/>
        <v>1.726666E-2</v>
      </c>
      <c r="T189" s="36">
        <f t="shared" ca="1" si="62"/>
        <v>2.0097260000000002E-2</v>
      </c>
      <c r="U189" s="36">
        <f t="shared" ca="1" si="62"/>
        <v>2.6345260000000002E-2</v>
      </c>
      <c r="V189" s="36">
        <f t="shared" ca="1" si="62"/>
        <v>3.4910499999999997E-2</v>
      </c>
      <c r="W189" s="36">
        <f t="shared" ca="1" si="62"/>
        <v>8.3142000000000008E-3</v>
      </c>
      <c r="X189" s="36">
        <f t="shared" ca="1" si="62"/>
        <v>1.7251610000000001E-2</v>
      </c>
      <c r="Y189" s="36">
        <f t="shared" ca="1" si="62"/>
        <v>2.2931859999999998E-2</v>
      </c>
      <c r="Z189" s="36">
        <f t="shared" ca="1" si="62"/>
        <v>2.6780479999999999E-2</v>
      </c>
      <c r="AA189" s="36">
        <f t="shared" ca="1" si="62"/>
        <v>3.5794100000000002E-2</v>
      </c>
      <c r="AB189" s="36">
        <f t="shared" ca="1" si="62"/>
        <v>6.1757579999999999E-2</v>
      </c>
      <c r="AC189" s="36">
        <f t="shared" ca="1" si="62"/>
        <v>6.1650759999999999E-2</v>
      </c>
      <c r="AD189" s="36">
        <f t="shared" ca="1" si="62"/>
        <v>6.3466259999999997E-2</v>
      </c>
      <c r="AE189" s="36">
        <f t="shared" ca="1" si="62"/>
        <v>2.3146140000000003E-2</v>
      </c>
      <c r="AF189" s="36">
        <f t="shared" ca="1" si="62"/>
        <v>4.2423970000000005E-2</v>
      </c>
      <c r="AG189" s="36">
        <f t="shared" ca="1" si="62"/>
        <v>2.1491150000000001E-2</v>
      </c>
      <c r="AH189" s="36">
        <f t="shared" ca="1" si="62"/>
        <v>1.3604590000000001E-2</v>
      </c>
      <c r="AI189" s="26">
        <f t="shared" ca="1" si="49"/>
        <v>689.68799999999999</v>
      </c>
      <c r="AJ189" s="36">
        <f t="shared" ca="1" si="63"/>
        <v>1.7022599999999999E-3</v>
      </c>
      <c r="AK189" s="36">
        <f t="shared" ca="1" si="63"/>
        <v>7.7785199999999997E-3</v>
      </c>
      <c r="AL189" s="36">
        <f t="shared" ca="1" si="63"/>
        <v>1.1235779999999999E-2</v>
      </c>
      <c r="AM189" s="36">
        <f t="shared" ca="1" si="63"/>
        <v>1.2345950000000001E-2</v>
      </c>
      <c r="AN189" s="36">
        <f t="shared" ca="1" si="63"/>
        <v>2.1453600000000002E-3</v>
      </c>
      <c r="AO189" s="36">
        <f t="shared" ca="1" si="63"/>
        <v>3.97153E-3</v>
      </c>
      <c r="AP189" s="36">
        <f t="shared" ca="1" si="63"/>
        <v>6.1865800000000006E-3</v>
      </c>
      <c r="AQ189" s="36">
        <f t="shared" ca="1" si="63"/>
        <v>8.5344699999999989E-3</v>
      </c>
      <c r="AR189" s="36">
        <f t="shared" ca="1" si="63"/>
        <v>1.536264E-2</v>
      </c>
      <c r="AS189" s="36">
        <f t="shared" ca="1" si="63"/>
        <v>3.5281229999999997E-2</v>
      </c>
      <c r="AT189" s="36">
        <f t="shared" ca="1" si="64"/>
        <v>4.868107E-2</v>
      </c>
      <c r="AU189" s="36">
        <f t="shared" ca="1" si="64"/>
        <v>7.268754999999999E-2</v>
      </c>
      <c r="AV189" s="36">
        <f t="shared" ca="1" si="64"/>
        <v>4.9414E-2</v>
      </c>
      <c r="AW189" s="36">
        <f t="shared" ca="1" si="64"/>
        <v>4.9463429999999996E-2</v>
      </c>
      <c r="AX189" s="25"/>
      <c r="AY189" s="25"/>
      <c r="AZ189" s="25"/>
      <c r="BA189" s="25"/>
      <c r="BB189" s="25"/>
      <c r="BC189" s="25"/>
      <c r="BD189" s="25"/>
      <c r="BE189" s="25"/>
      <c r="BF189" s="25"/>
      <c r="BG189" s="25"/>
      <c r="BH189" s="25"/>
      <c r="BI189" s="25"/>
    </row>
    <row r="190" spans="1:61" x14ac:dyDescent="0.35">
      <c r="A190" s="23">
        <v>42124</v>
      </c>
      <c r="B190" s="47">
        <v>-1.2999999999999999E-4</v>
      </c>
      <c r="C190" s="47">
        <v>3.0000000000000001E-5</v>
      </c>
      <c r="D190" s="47">
        <v>3.7999999999999997E-4</v>
      </c>
      <c r="E190" s="36">
        <v>2.2699999999999999E-3</v>
      </c>
      <c r="F190" s="36">
        <v>5.6699999999999997E-3</v>
      </c>
      <c r="G190" s="36">
        <v>9.0200000000000002E-3</v>
      </c>
      <c r="H190" s="36">
        <v>1.4253999999999999E-2</v>
      </c>
      <c r="I190" s="36">
        <f t="shared" si="47"/>
        <v>2.6416243356200519E-2</v>
      </c>
      <c r="J190" s="36">
        <f t="shared" si="48"/>
        <v>9.1696396748186526E-3</v>
      </c>
      <c r="K190" s="36">
        <v>2.0316999999999998E-2</v>
      </c>
      <c r="L190" s="36">
        <v>2.7404000000000001E-2</v>
      </c>
      <c r="M190" s="36">
        <v>1.1044409999999999E-2</v>
      </c>
      <c r="N190" s="36">
        <v>2.6470520000000001E-2</v>
      </c>
      <c r="O190" s="36">
        <v>1.1063189999999997E-2</v>
      </c>
      <c r="P190" s="36">
        <v>3.7075140000000006E-2</v>
      </c>
      <c r="Q190" s="36">
        <v>5.9213766666666723E-3</v>
      </c>
      <c r="R190" s="36">
        <v>1.0129709999999997E-2</v>
      </c>
      <c r="S190" s="36">
        <f t="shared" ca="1" si="62"/>
        <v>1.7875680000000001E-2</v>
      </c>
      <c r="T190" s="36">
        <f t="shared" ca="1" si="62"/>
        <v>2.0618580000000001E-2</v>
      </c>
      <c r="U190" s="36">
        <f t="shared" ca="1" si="62"/>
        <v>2.7051249999999999E-2</v>
      </c>
      <c r="V190" s="36">
        <f t="shared" ca="1" si="62"/>
        <v>3.5512700000000001E-2</v>
      </c>
      <c r="W190" s="36">
        <f t="shared" ca="1" si="62"/>
        <v>8.5144599999999997E-3</v>
      </c>
      <c r="X190" s="36">
        <f t="shared" ca="1" si="62"/>
        <v>1.7398400000000001E-2</v>
      </c>
      <c r="Y190" s="36">
        <f t="shared" ca="1" si="62"/>
        <v>2.2769870000000001E-2</v>
      </c>
      <c r="Z190" s="36">
        <f t="shared" ca="1" si="62"/>
        <v>2.7579430000000002E-2</v>
      </c>
      <c r="AA190" s="36">
        <f t="shared" ca="1" si="62"/>
        <v>3.7533709999999998E-2</v>
      </c>
      <c r="AB190" s="36">
        <f t="shared" ca="1" si="62"/>
        <v>5.9540790000000003E-2</v>
      </c>
      <c r="AC190" s="36">
        <f t="shared" ca="1" si="62"/>
        <v>5.9303210000000002E-2</v>
      </c>
      <c r="AD190" s="36">
        <f t="shared" ca="1" si="62"/>
        <v>6.3545660000000004E-2</v>
      </c>
      <c r="AE190" s="36">
        <f t="shared" ca="1" si="62"/>
        <v>2.3571909999999998E-2</v>
      </c>
      <c r="AF190" s="36">
        <f t="shared" ca="1" si="62"/>
        <v>4.4332719999999999E-2</v>
      </c>
      <c r="AG190" s="36">
        <f t="shared" ca="1" si="62"/>
        <v>2.1990699999999998E-2</v>
      </c>
      <c r="AH190" s="36">
        <f t="shared" ca="1" si="62"/>
        <v>1.3705460000000001E-2</v>
      </c>
      <c r="AI190" s="26">
        <f t="shared" ca="1" si="49"/>
        <v>689.70299999999997</v>
      </c>
      <c r="AJ190" s="36">
        <f t="shared" ca="1" si="63"/>
        <v>2.78868E-3</v>
      </c>
      <c r="AK190" s="36">
        <f t="shared" ca="1" si="63"/>
        <v>9.2317200000000006E-3</v>
      </c>
      <c r="AL190" s="36">
        <f t="shared" ca="1" si="63"/>
        <v>1.217907E-2</v>
      </c>
      <c r="AM190" s="36">
        <f t="shared" ca="1" si="63"/>
        <v>1.397726E-2</v>
      </c>
      <c r="AN190" s="36">
        <f t="shared" ca="1" si="63"/>
        <v>2.5205499999999999E-3</v>
      </c>
      <c r="AO190" s="36">
        <f t="shared" ca="1" si="63"/>
        <v>4.7681499999999996E-3</v>
      </c>
      <c r="AP190" s="36">
        <f t="shared" ca="1" si="63"/>
        <v>7.5860399999999996E-3</v>
      </c>
      <c r="AQ190" s="36">
        <f t="shared" ca="1" si="63"/>
        <v>1.0441100000000002E-2</v>
      </c>
      <c r="AR190" s="36">
        <f t="shared" ca="1" si="63"/>
        <v>1.7662359999999998E-2</v>
      </c>
      <c r="AS190" s="36">
        <f t="shared" ca="1" si="63"/>
        <v>3.5686849999999999E-2</v>
      </c>
      <c r="AT190" s="36">
        <f t="shared" ca="1" si="64"/>
        <v>4.9619499999999997E-2</v>
      </c>
      <c r="AU190" s="36">
        <f t="shared" ca="1" si="64"/>
        <v>7.1628520000000001E-2</v>
      </c>
      <c r="AV190" s="36">
        <f t="shared" ca="1" si="64"/>
        <v>5.021482E-2</v>
      </c>
      <c r="AW190" s="36">
        <f t="shared" ca="1" si="64"/>
        <v>5.0662609999999997E-2</v>
      </c>
      <c r="AX190" s="25"/>
      <c r="AY190" s="25"/>
      <c r="AZ190" s="25"/>
      <c r="BA190" s="25"/>
      <c r="BB190" s="25"/>
      <c r="BC190" s="25"/>
      <c r="BD190" s="25"/>
      <c r="BE190" s="25"/>
      <c r="BF190" s="25"/>
      <c r="BG190" s="25"/>
      <c r="BH190" s="25"/>
      <c r="BI190" s="25"/>
    </row>
    <row r="191" spans="1:61" x14ac:dyDescent="0.35">
      <c r="A191" s="23">
        <v>42153</v>
      </c>
      <c r="B191" s="47">
        <v>3.0000000000000001E-5</v>
      </c>
      <c r="C191" s="47">
        <v>3.0000000000000001E-5</v>
      </c>
      <c r="D191" s="47">
        <v>6.4000000000000005E-4</v>
      </c>
      <c r="E191" s="36">
        <v>2.47E-3</v>
      </c>
      <c r="F191" s="36">
        <v>6.0529999999999994E-3</v>
      </c>
      <c r="G191" s="36">
        <v>9.2600000000000009E-3</v>
      </c>
      <c r="H191" s="36">
        <v>1.4853E-2</v>
      </c>
      <c r="I191" s="36">
        <f t="shared" si="47"/>
        <v>2.761487012995989E-2</v>
      </c>
      <c r="J191" s="36">
        <f t="shared" si="48"/>
        <v>1.002814323314416E-2</v>
      </c>
      <c r="K191" s="36">
        <v>2.1214E-2</v>
      </c>
      <c r="L191" s="36">
        <v>2.8818E-2</v>
      </c>
      <c r="M191" s="36">
        <v>1.1328890000000001E-2</v>
      </c>
      <c r="N191" s="36">
        <v>2.7534139999999999E-2</v>
      </c>
      <c r="O191" s="36">
        <v>1.1351510000000002E-2</v>
      </c>
      <c r="P191" s="36">
        <v>3.6697840000000009E-2</v>
      </c>
      <c r="Q191" s="36">
        <v>5.7200600000000025E-3</v>
      </c>
      <c r="R191" s="36">
        <v>1.0067650000000001E-2</v>
      </c>
      <c r="S191" s="36">
        <f t="shared" ca="1" si="62"/>
        <v>1.8370750000000002E-2</v>
      </c>
      <c r="T191" s="36">
        <f t="shared" ca="1" si="62"/>
        <v>2.1276400000000001E-2</v>
      </c>
      <c r="U191" s="36">
        <f t="shared" ca="1" si="62"/>
        <v>2.7843610000000001E-2</v>
      </c>
      <c r="V191" s="36">
        <f t="shared" ca="1" si="62"/>
        <v>3.6605520000000003E-2</v>
      </c>
      <c r="W191" s="36">
        <f t="shared" ca="1" si="62"/>
        <v>8.7561199999999992E-3</v>
      </c>
      <c r="X191" s="36">
        <f t="shared" ca="1" si="62"/>
        <v>1.7413250000000002E-2</v>
      </c>
      <c r="Y191" s="36">
        <f t="shared" ca="1" si="62"/>
        <v>2.3300809999999998E-2</v>
      </c>
      <c r="Z191" s="36">
        <f t="shared" ca="1" si="62"/>
        <v>2.8218429999999999E-2</v>
      </c>
      <c r="AA191" s="36">
        <f t="shared" ca="1" si="62"/>
        <v>3.8885650000000001E-2</v>
      </c>
      <c r="AB191" s="36">
        <f t="shared" ca="1" si="62"/>
        <v>5.9191599999999997E-2</v>
      </c>
      <c r="AC191" s="36">
        <f t="shared" ca="1" si="62"/>
        <v>5.8872980000000005E-2</v>
      </c>
      <c r="AD191" s="36">
        <f t="shared" ca="1" si="62"/>
        <v>6.4231980000000008E-2</v>
      </c>
      <c r="AE191" s="36">
        <f t="shared" ca="1" si="62"/>
        <v>2.4266580000000003E-2</v>
      </c>
      <c r="AF191" s="36">
        <f t="shared" ca="1" si="62"/>
        <v>4.5996889999999999E-2</v>
      </c>
      <c r="AG191" s="36">
        <f t="shared" ca="1" si="62"/>
        <v>2.2419349999999998E-2</v>
      </c>
      <c r="AH191" s="36">
        <f t="shared" ca="1" si="62"/>
        <v>1.379205E-2</v>
      </c>
      <c r="AI191" s="26">
        <f t="shared" ca="1" si="49"/>
        <v>689.70299999999997</v>
      </c>
      <c r="AJ191" s="36">
        <f t="shared" ca="1" si="63"/>
        <v>3.3458900000000002E-3</v>
      </c>
      <c r="AK191" s="36">
        <f t="shared" ca="1" si="63"/>
        <v>9.6238599999999997E-3</v>
      </c>
      <c r="AL191" s="36">
        <f t="shared" ca="1" si="63"/>
        <v>1.2847040000000001E-2</v>
      </c>
      <c r="AM191" s="36">
        <f t="shared" ca="1" si="63"/>
        <v>1.5739010000000001E-2</v>
      </c>
      <c r="AN191" s="36">
        <f t="shared" ca="1" si="63"/>
        <v>2.3455899999999998E-3</v>
      </c>
      <c r="AO191" s="36">
        <f t="shared" ca="1" si="63"/>
        <v>5.0839299999999995E-3</v>
      </c>
      <c r="AP191" s="36">
        <f t="shared" ca="1" si="63"/>
        <v>8.3160300000000003E-3</v>
      </c>
      <c r="AQ191" s="36">
        <f t="shared" ca="1" si="63"/>
        <v>1.19527E-2</v>
      </c>
      <c r="AR191" s="36">
        <f t="shared" ca="1" si="63"/>
        <v>1.9563420000000002E-2</v>
      </c>
      <c r="AS191" s="36">
        <f t="shared" ca="1" si="63"/>
        <v>3.56046E-2</v>
      </c>
      <c r="AT191" s="36">
        <f t="shared" ca="1" si="64"/>
        <v>5.0036810000000001E-2</v>
      </c>
      <c r="AU191" s="36">
        <f t="shared" ca="1" si="64"/>
        <v>7.2727109999999998E-2</v>
      </c>
      <c r="AV191" s="36">
        <f t="shared" ca="1" si="64"/>
        <v>5.0522060000000001E-2</v>
      </c>
      <c r="AW191" s="36">
        <f t="shared" ca="1" si="64"/>
        <v>5.1590670000000005E-2</v>
      </c>
      <c r="AX191" s="25"/>
      <c r="AY191" s="25"/>
      <c r="AZ191" s="25"/>
      <c r="BA191" s="25"/>
      <c r="BB191" s="25"/>
      <c r="BC191" s="25"/>
      <c r="BD191" s="25"/>
      <c r="BE191" s="25"/>
      <c r="BF191" s="25"/>
      <c r="BG191" s="25"/>
      <c r="BH191" s="25"/>
      <c r="BI191" s="25"/>
    </row>
    <row r="192" spans="1:61" x14ac:dyDescent="0.35">
      <c r="A192" s="23">
        <v>42185</v>
      </c>
      <c r="B192" s="47">
        <v>-8.0000000000000007E-5</v>
      </c>
      <c r="C192" s="47">
        <v>8.0000000000000007E-5</v>
      </c>
      <c r="D192" s="47">
        <v>1.14E-3</v>
      </c>
      <c r="E192" s="36">
        <v>2.6700000000000001E-3</v>
      </c>
      <c r="F192" s="36">
        <v>6.4270000000000004E-3</v>
      </c>
      <c r="G192" s="36">
        <v>1.0049999999999998E-2</v>
      </c>
      <c r="H192" s="36">
        <v>1.6479000000000001E-2</v>
      </c>
      <c r="I192" s="36">
        <f t="shared" si="47"/>
        <v>3.0631924477534822E-2</v>
      </c>
      <c r="J192" s="36">
        <f t="shared" si="48"/>
        <v>1.0257525562431535E-2</v>
      </c>
      <c r="K192" s="36">
        <v>2.3531E-2</v>
      </c>
      <c r="L192" s="36">
        <v>3.1236E-2</v>
      </c>
      <c r="M192" s="36">
        <v>1.2449269999999998E-2</v>
      </c>
      <c r="N192" s="36">
        <v>2.9993809999999999E-2</v>
      </c>
      <c r="O192" s="36">
        <v>1.1271200000000006E-2</v>
      </c>
      <c r="P192" s="36">
        <v>3.8615629999999998E-2</v>
      </c>
      <c r="Q192" s="36">
        <v>6.1831833333333332E-3</v>
      </c>
      <c r="R192" s="36">
        <v>1.0029010000000005E-2</v>
      </c>
      <c r="S192" s="36">
        <f t="shared" ca="1" si="62"/>
        <v>2.0143669999999999E-2</v>
      </c>
      <c r="T192" s="36">
        <f t="shared" ca="1" si="62"/>
        <v>2.3267360000000001E-2</v>
      </c>
      <c r="U192" s="36">
        <f t="shared" ca="1" si="62"/>
        <v>3.0386410000000003E-2</v>
      </c>
      <c r="V192" s="36">
        <f t="shared" ca="1" si="62"/>
        <v>3.9442579999999998E-2</v>
      </c>
      <c r="W192" s="36">
        <f t="shared" ca="1" si="62"/>
        <v>9.5330499999999995E-3</v>
      </c>
      <c r="X192" s="36">
        <f t="shared" ca="1" si="62"/>
        <v>1.8950789999999999E-2</v>
      </c>
      <c r="Y192" s="36">
        <f t="shared" ca="1" si="62"/>
        <v>2.5559910000000002E-2</v>
      </c>
      <c r="Z192" s="36">
        <f t="shared" ca="1" si="62"/>
        <v>3.0621880000000001E-2</v>
      </c>
      <c r="AA192" s="36">
        <f t="shared" ca="1" si="62"/>
        <v>4.1265010000000005E-2</v>
      </c>
      <c r="AB192" s="36">
        <f t="shared" ca="1" si="62"/>
        <v>6.5707210000000002E-2</v>
      </c>
      <c r="AC192" s="36">
        <f t="shared" ca="1" si="62"/>
        <v>6.5544000000000005E-2</v>
      </c>
      <c r="AD192" s="36">
        <f t="shared" ca="1" si="62"/>
        <v>6.8609439999999994E-2</v>
      </c>
      <c r="AE192" s="36">
        <f t="shared" ca="1" si="62"/>
        <v>2.7030020000000002E-2</v>
      </c>
      <c r="AF192" s="36">
        <f t="shared" ca="1" si="62"/>
        <v>4.9288079999999998E-2</v>
      </c>
      <c r="AG192" s="36">
        <f t="shared" ca="1" si="62"/>
        <v>2.485062E-2</v>
      </c>
      <c r="AH192" s="36">
        <f t="shared" ca="1" si="62"/>
        <v>1.450283E-2</v>
      </c>
      <c r="AI192" s="26">
        <f t="shared" ca="1" si="49"/>
        <v>689.72500000000002</v>
      </c>
      <c r="AJ192" s="36">
        <f t="shared" ca="1" si="63"/>
        <v>5.1402699999999997E-3</v>
      </c>
      <c r="AK192" s="36">
        <f t="shared" ca="1" si="63"/>
        <v>1.179589E-2</v>
      </c>
      <c r="AL192" s="36">
        <f t="shared" ca="1" si="63"/>
        <v>1.5973279999999999E-2</v>
      </c>
      <c r="AM192" s="36">
        <f t="shared" ca="1" si="63"/>
        <v>1.9316629999999998E-2</v>
      </c>
      <c r="AN192" s="36">
        <f t="shared" ca="1" si="63"/>
        <v>3.4005999999999997E-3</v>
      </c>
      <c r="AO192" s="36">
        <f t="shared" ca="1" si="63"/>
        <v>7.0047800000000004E-3</v>
      </c>
      <c r="AP192" s="36">
        <f t="shared" ca="1" si="63"/>
        <v>1.0990079999999999E-2</v>
      </c>
      <c r="AQ192" s="36">
        <f t="shared" ca="1" si="63"/>
        <v>1.5593340000000001E-2</v>
      </c>
      <c r="AR192" s="36">
        <f t="shared" ca="1" si="63"/>
        <v>2.356772E-2</v>
      </c>
      <c r="AS192" s="36">
        <f t="shared" ca="1" si="63"/>
        <v>4.2968800000000001E-2</v>
      </c>
      <c r="AT192" s="36">
        <f t="shared" ca="1" si="64"/>
        <v>5.2385380000000002E-2</v>
      </c>
      <c r="AU192" s="36">
        <f t="shared" ca="1" si="64"/>
        <v>7.610858999999999E-2</v>
      </c>
      <c r="AV192" s="36">
        <f t="shared" ca="1" si="64"/>
        <v>5.3012919999999998E-2</v>
      </c>
      <c r="AW192" s="36">
        <f t="shared" ca="1" si="64"/>
        <v>5.366696E-2</v>
      </c>
      <c r="AX192" s="25"/>
      <c r="AY192" s="25"/>
      <c r="AZ192" s="25"/>
      <c r="BA192" s="25"/>
      <c r="BB192" s="25"/>
      <c r="BC192" s="25"/>
      <c r="BD192" s="25"/>
      <c r="BE192" s="25"/>
      <c r="BF192" s="25"/>
      <c r="BG192" s="25"/>
      <c r="BH192" s="25"/>
      <c r="BI192" s="25"/>
    </row>
    <row r="193" spans="1:61" x14ac:dyDescent="0.35">
      <c r="A193" s="23">
        <v>42216</v>
      </c>
      <c r="B193" s="47">
        <v>2.5000000000000001E-4</v>
      </c>
      <c r="C193" s="47">
        <v>6.4000000000000005E-4</v>
      </c>
      <c r="D193" s="47">
        <v>1.4499999999999999E-3</v>
      </c>
      <c r="E193" s="36">
        <v>3.13E-3</v>
      </c>
      <c r="F193" s="36">
        <v>6.6059999999999999E-3</v>
      </c>
      <c r="G193" s="36">
        <v>9.7299999999999991E-3</v>
      </c>
      <c r="H193" s="36">
        <v>1.5287E-2</v>
      </c>
      <c r="I193" s="36">
        <f t="shared" si="47"/>
        <v>2.8356793301795413E-2</v>
      </c>
      <c r="J193" s="36">
        <f t="shared" si="48"/>
        <v>8.5304632571026051E-3</v>
      </c>
      <c r="K193" s="36">
        <v>2.1801000000000001E-2</v>
      </c>
      <c r="L193" s="36">
        <v>2.9061E-2</v>
      </c>
      <c r="M193" s="36">
        <v>1.218428E-2</v>
      </c>
      <c r="N193" s="36">
        <v>2.8095129999999999E-2</v>
      </c>
      <c r="O193" s="36">
        <v>1.2248850000000002E-2</v>
      </c>
      <c r="P193" s="36">
        <v>4.2120030000000003E-2</v>
      </c>
      <c r="Q193" s="36">
        <v>6.4705266666666671E-3</v>
      </c>
      <c r="R193" s="36">
        <v>1.1282980000000001E-2</v>
      </c>
      <c r="S193" s="36">
        <f t="shared" ca="1" si="62"/>
        <v>1.9516260000000001E-2</v>
      </c>
      <c r="T193" s="36">
        <f t="shared" ca="1" si="62"/>
        <v>2.3458779999999999E-2</v>
      </c>
      <c r="U193" s="36">
        <f t="shared" ca="1" si="62"/>
        <v>2.993264E-2</v>
      </c>
      <c r="V193" s="36">
        <f t="shared" ca="1" si="62"/>
        <v>3.9727659999999998E-2</v>
      </c>
      <c r="W193" s="36">
        <f t="shared" ca="1" si="62"/>
        <v>9.9233499999999992E-3</v>
      </c>
      <c r="X193" s="36">
        <f t="shared" ca="1" si="62"/>
        <v>1.857607E-2</v>
      </c>
      <c r="Y193" s="36">
        <f t="shared" ca="1" si="62"/>
        <v>2.4844560000000002E-2</v>
      </c>
      <c r="Z193" s="36">
        <f t="shared" ca="1" si="62"/>
        <v>2.9666559999999998E-2</v>
      </c>
      <c r="AA193" s="36">
        <f t="shared" ca="1" si="62"/>
        <v>4.0343980000000002E-2</v>
      </c>
      <c r="AB193" s="36">
        <f t="shared" ca="1" si="62"/>
        <v>6.865033999999999E-2</v>
      </c>
      <c r="AC193" s="36">
        <f t="shared" ca="1" si="62"/>
        <v>6.8568080000000003E-2</v>
      </c>
      <c r="AD193" s="36">
        <f t="shared" ca="1" si="62"/>
        <v>7.0215159999999999E-2</v>
      </c>
      <c r="AE193" s="36">
        <f t="shared" ca="1" si="62"/>
        <v>2.7238639999999998E-2</v>
      </c>
      <c r="AF193" s="36">
        <f t="shared" ca="1" si="62"/>
        <v>4.8395900000000006E-2</v>
      </c>
      <c r="AG193" s="36">
        <f t="shared" ca="1" si="62"/>
        <v>2.444412E-2</v>
      </c>
      <c r="AH193" s="36">
        <f t="shared" ca="1" si="62"/>
        <v>1.46651E-2</v>
      </c>
      <c r="AI193" s="26">
        <f t="shared" ca="1" si="49"/>
        <v>689.69299999999998</v>
      </c>
      <c r="AJ193" s="36">
        <f t="shared" ca="1" si="63"/>
        <v>4.0916299999999997E-3</v>
      </c>
      <c r="AK193" s="36">
        <f t="shared" ca="1" si="63"/>
        <v>1.0548E-2</v>
      </c>
      <c r="AL193" s="36">
        <f t="shared" ca="1" si="63"/>
        <v>1.4336519999999998E-2</v>
      </c>
      <c r="AM193" s="36">
        <f t="shared" ca="1" si="63"/>
        <v>1.6060890000000001E-2</v>
      </c>
      <c r="AN193" s="36">
        <f t="shared" ca="1" si="63"/>
        <v>2.82118E-3</v>
      </c>
      <c r="AO193" s="36">
        <f t="shared" ca="1" si="63"/>
        <v>5.5399100000000003E-3</v>
      </c>
      <c r="AP193" s="36">
        <f t="shared" ca="1" si="63"/>
        <v>9.1532999999999996E-3</v>
      </c>
      <c r="AQ193" s="36">
        <f t="shared" ca="1" si="63"/>
        <v>1.311501E-2</v>
      </c>
      <c r="AR193" s="36">
        <f t="shared" ca="1" si="63"/>
        <v>2.0917699999999997E-2</v>
      </c>
      <c r="AS193" s="36">
        <f t="shared" ca="1" si="63"/>
        <v>4.0274520000000001E-2</v>
      </c>
      <c r="AT193" s="36">
        <f t="shared" ca="1" si="64"/>
        <v>5.0375750000000004E-2</v>
      </c>
      <c r="AU193" s="36">
        <f t="shared" ca="1" si="64"/>
        <v>7.4116379999999996E-2</v>
      </c>
      <c r="AV193" s="36">
        <f t="shared" ca="1" si="64"/>
        <v>5.0437919999999997E-2</v>
      </c>
      <c r="AW193" s="36">
        <f t="shared" ca="1" si="64"/>
        <v>5.3729490000000005E-2</v>
      </c>
      <c r="AX193" s="25"/>
      <c r="AY193" s="25"/>
      <c r="AZ193" s="25"/>
      <c r="BA193" s="25"/>
      <c r="BB193" s="25"/>
      <c r="BC193" s="25"/>
      <c r="BD193" s="25"/>
      <c r="BE193" s="25"/>
      <c r="BF193" s="25"/>
      <c r="BG193" s="25"/>
      <c r="BH193" s="25"/>
      <c r="BI193" s="25"/>
    </row>
    <row r="194" spans="1:61" x14ac:dyDescent="0.35">
      <c r="A194" s="23">
        <v>42247</v>
      </c>
      <c r="B194" s="47">
        <v>3.0000000000000001E-5</v>
      </c>
      <c r="C194" s="47">
        <v>3.0000000000000001E-5</v>
      </c>
      <c r="D194" s="47">
        <v>2.32E-3</v>
      </c>
      <c r="E194" s="36">
        <v>3.8E-3</v>
      </c>
      <c r="F194" s="36">
        <v>7.3750000000000005E-3</v>
      </c>
      <c r="G194" s="36">
        <v>1.052E-2</v>
      </c>
      <c r="H194" s="36">
        <v>1.5478E-2</v>
      </c>
      <c r="I194" s="36">
        <f t="shared" si="47"/>
        <v>2.8924218979633043E-2</v>
      </c>
      <c r="J194" s="36">
        <f t="shared" si="48"/>
        <v>1.1442089598503014E-2</v>
      </c>
      <c r="K194" s="36">
        <v>2.2179000000000001E-2</v>
      </c>
      <c r="L194" s="36">
        <v>2.9618999999999999E-2</v>
      </c>
      <c r="M194" s="36">
        <v>1.272214E-2</v>
      </c>
      <c r="N194" s="36">
        <v>2.8328760000000001E-2</v>
      </c>
      <c r="O194" s="36">
        <v>1.2759350000000003E-2</v>
      </c>
      <c r="P194" s="36">
        <v>4.4130839999999998E-2</v>
      </c>
      <c r="Q194" s="36">
        <v>6.6191533333333323E-3</v>
      </c>
      <c r="R194" s="36">
        <v>1.1469110000000005E-2</v>
      </c>
      <c r="S194" s="36">
        <f t="shared" ca="1" si="62"/>
        <v>1.997078E-2</v>
      </c>
      <c r="T194" s="36">
        <f t="shared" ca="1" si="62"/>
        <v>2.4207380000000001E-2</v>
      </c>
      <c r="U194" s="36">
        <f t="shared" ca="1" si="62"/>
        <v>3.08767E-2</v>
      </c>
      <c r="V194" s="36">
        <f t="shared" ca="1" si="62"/>
        <v>4.1705769999999996E-2</v>
      </c>
      <c r="W194" s="36">
        <f t="shared" ca="1" si="62"/>
        <v>1.0976699999999999E-2</v>
      </c>
      <c r="X194" s="36">
        <f t="shared" ca="1" si="62"/>
        <v>1.9104779999999998E-2</v>
      </c>
      <c r="Y194" s="36">
        <f t="shared" ca="1" si="62"/>
        <v>2.5387179999999999E-2</v>
      </c>
      <c r="Z194" s="36">
        <f t="shared" ca="1" si="62"/>
        <v>3.0074999999999998E-2</v>
      </c>
      <c r="AA194" s="36">
        <f t="shared" ca="1" si="62"/>
        <v>4.1088110000000004E-2</v>
      </c>
      <c r="AB194" s="36">
        <f t="shared" ca="1" si="62"/>
        <v>7.2640239999999995E-2</v>
      </c>
      <c r="AC194" s="36">
        <f t="shared" ca="1" si="62"/>
        <v>7.2649679999999994E-2</v>
      </c>
      <c r="AD194" s="36">
        <f t="shared" ca="1" si="62"/>
        <v>7.2459599999999999E-2</v>
      </c>
      <c r="AE194" s="36">
        <f t="shared" ca="1" si="62"/>
        <v>2.8691460000000002E-2</v>
      </c>
      <c r="AF194" s="36">
        <f t="shared" ca="1" si="62"/>
        <v>4.9658220000000003E-2</v>
      </c>
      <c r="AG194" s="36">
        <f t="shared" ca="1" si="62"/>
        <v>2.6024630000000003E-2</v>
      </c>
      <c r="AH194" s="36">
        <f t="shared" ca="1" si="62"/>
        <v>1.517687E-2</v>
      </c>
      <c r="AI194" s="26">
        <f t="shared" ca="1" si="49"/>
        <v>689.79600000000005</v>
      </c>
      <c r="AJ194" s="36">
        <f t="shared" ca="1" si="63"/>
        <v>4.5928499999999999E-3</v>
      </c>
      <c r="AK194" s="36">
        <f t="shared" ca="1" si="63"/>
        <v>1.103578E-2</v>
      </c>
      <c r="AL194" s="36">
        <f t="shared" ca="1" si="63"/>
        <v>1.5235790000000001E-2</v>
      </c>
      <c r="AM194" s="36">
        <f t="shared" ca="1" si="63"/>
        <v>1.7548680000000001E-2</v>
      </c>
      <c r="AN194" s="36">
        <f t="shared" ca="1" si="63"/>
        <v>3.0084E-3</v>
      </c>
      <c r="AO194" s="36">
        <f t="shared" ca="1" si="63"/>
        <v>6.1604099999999998E-3</v>
      </c>
      <c r="AP194" s="36">
        <f t="shared" ca="1" si="63"/>
        <v>1.003366E-2</v>
      </c>
      <c r="AQ194" s="36">
        <f t="shared" ca="1" si="63"/>
        <v>1.4227529999999999E-2</v>
      </c>
      <c r="AR194" s="36">
        <f t="shared" ca="1" si="63"/>
        <v>2.2125080000000002E-2</v>
      </c>
      <c r="AS194" s="36">
        <f t="shared" ca="1" si="63"/>
        <v>4.3717050000000007E-2</v>
      </c>
      <c r="AT194" s="36">
        <f t="shared" ca="1" si="64"/>
        <v>5.1638130000000004E-2</v>
      </c>
      <c r="AU194" s="36">
        <f t="shared" ca="1" si="64"/>
        <v>7.2265259999999998E-2</v>
      </c>
      <c r="AV194" s="36">
        <f t="shared" ca="1" si="64"/>
        <v>5.201041E-2</v>
      </c>
      <c r="AW194" s="36">
        <f t="shared" ca="1" si="64"/>
        <v>5.3437279999999997E-2</v>
      </c>
      <c r="AX194" s="25"/>
      <c r="AY194" s="25"/>
      <c r="AZ194" s="25"/>
      <c r="BA194" s="25"/>
      <c r="BB194" s="25"/>
      <c r="BC194" s="25"/>
      <c r="BD194" s="25"/>
      <c r="BE194" s="25"/>
      <c r="BF194" s="25"/>
      <c r="BG194" s="25"/>
      <c r="BH194" s="25"/>
      <c r="BI194" s="25"/>
    </row>
    <row r="195" spans="1:61" x14ac:dyDescent="0.35">
      <c r="A195" s="23">
        <v>42277</v>
      </c>
      <c r="B195" s="47">
        <v>-1.7999999999999998E-4</v>
      </c>
      <c r="C195" s="47">
        <v>-1.4999999999999999E-4</v>
      </c>
      <c r="D195" s="47">
        <v>6.9000000000000008E-4</v>
      </c>
      <c r="E195" s="36">
        <v>3.13E-3</v>
      </c>
      <c r="F195" s="36">
        <v>6.2890000000000003E-3</v>
      </c>
      <c r="G195" s="36">
        <v>9.0200000000000002E-3</v>
      </c>
      <c r="H195" s="36">
        <v>1.3571999999999999E-2</v>
      </c>
      <c r="I195" s="36">
        <f t="shared" si="47"/>
        <v>2.7209567178256622E-2</v>
      </c>
      <c r="J195" s="36">
        <f t="shared" si="48"/>
        <v>1.0928535413973872E-2</v>
      </c>
      <c r="K195" s="36">
        <v>2.0368000000000001E-2</v>
      </c>
      <c r="L195" s="36">
        <v>2.8538000000000001E-2</v>
      </c>
      <c r="M195" s="36">
        <v>1.131535E-2</v>
      </c>
      <c r="N195" s="36">
        <v>2.7518729999999998E-2</v>
      </c>
      <c r="O195" s="36">
        <v>1.2910570000000003E-2</v>
      </c>
      <c r="P195" s="36">
        <v>4.9715950000000002E-2</v>
      </c>
      <c r="Q195" s="36">
        <v>6.8131766666666687E-3</v>
      </c>
      <c r="R195" s="36">
        <v>1.18913E-2</v>
      </c>
      <c r="S195" s="36">
        <f t="shared" ca="1" si="62"/>
        <v>1.8833559999999999E-2</v>
      </c>
      <c r="T195" s="36">
        <f t="shared" ca="1" si="62"/>
        <v>2.3470789999999998E-2</v>
      </c>
      <c r="U195" s="36">
        <f t="shared" ca="1" si="62"/>
        <v>2.984902E-2</v>
      </c>
      <c r="V195" s="36">
        <f t="shared" ca="1" si="62"/>
        <v>4.1369249999999996E-2</v>
      </c>
      <c r="W195" s="36">
        <f t="shared" ca="1" si="62"/>
        <v>9.9926000000000008E-3</v>
      </c>
      <c r="X195" s="36">
        <f t="shared" ca="1" si="62"/>
        <v>1.777391E-2</v>
      </c>
      <c r="Y195" s="36">
        <f t="shared" ca="1" si="62"/>
        <v>2.4100419999999997E-2</v>
      </c>
      <c r="Z195" s="36">
        <f t="shared" ca="1" si="62"/>
        <v>2.8860399999999998E-2</v>
      </c>
      <c r="AA195" s="36">
        <f t="shared" ca="1" si="62"/>
        <v>4.0429300000000001E-2</v>
      </c>
      <c r="AB195" s="36">
        <f t="shared" ca="1" si="62"/>
        <v>8.0418839999999991E-2</v>
      </c>
      <c r="AC195" s="36">
        <f t="shared" ca="1" si="62"/>
        <v>8.0594280000000004E-2</v>
      </c>
      <c r="AD195" s="36">
        <f t="shared" ca="1" si="62"/>
        <v>7.723468E-2</v>
      </c>
      <c r="AE195" s="36">
        <f t="shared" ca="1" si="62"/>
        <v>2.7719900000000002E-2</v>
      </c>
      <c r="AF195" s="36">
        <f t="shared" ca="1" si="62"/>
        <v>4.9214070000000006E-2</v>
      </c>
      <c r="AG195" s="36">
        <f t="shared" ca="1" si="62"/>
        <v>2.445166E-2</v>
      </c>
      <c r="AH195" s="36">
        <f t="shared" ca="1" si="62"/>
        <v>1.471854E-2</v>
      </c>
      <c r="AI195" s="26">
        <f t="shared" ca="1" si="49"/>
        <v>689.81299999999999</v>
      </c>
      <c r="AJ195" s="36">
        <f t="shared" ca="1" si="63"/>
        <v>3.92743E-3</v>
      </c>
      <c r="AK195" s="36">
        <f t="shared" ca="1" si="63"/>
        <v>9.9948699999999994E-3</v>
      </c>
      <c r="AL195" s="36">
        <f t="shared" ca="1" si="63"/>
        <v>1.5646279999999999E-2</v>
      </c>
      <c r="AM195" s="36">
        <f t="shared" ca="1" si="63"/>
        <v>1.721667E-2</v>
      </c>
      <c r="AN195" s="36">
        <f t="shared" ca="1" si="63"/>
        <v>2.9933799999999999E-3</v>
      </c>
      <c r="AO195" s="36">
        <f t="shared" ca="1" si="63"/>
        <v>5.7457000000000003E-3</v>
      </c>
      <c r="AP195" s="36">
        <f t="shared" ca="1" si="63"/>
        <v>9.65185E-3</v>
      </c>
      <c r="AQ195" s="36">
        <f t="shared" ca="1" si="63"/>
        <v>1.3255939999999999E-2</v>
      </c>
      <c r="AR195" s="36">
        <f t="shared" ca="1" si="63"/>
        <v>2.0794519999999997E-2</v>
      </c>
      <c r="AS195" s="36">
        <f t="shared" ca="1" si="63"/>
        <v>5.0267569999999998E-2</v>
      </c>
      <c r="AT195" s="36">
        <f t="shared" ca="1" si="64"/>
        <v>5.1915550000000005E-2</v>
      </c>
      <c r="AU195" s="36">
        <f t="shared" ca="1" si="64"/>
        <v>6.83145E-2</v>
      </c>
      <c r="AV195" s="36">
        <f t="shared" ca="1" si="64"/>
        <v>5.2439549999999995E-2</v>
      </c>
      <c r="AW195" s="36">
        <f t="shared" ca="1" si="64"/>
        <v>5.2745759999999996E-2</v>
      </c>
      <c r="AX195" s="25"/>
      <c r="AY195" s="25"/>
      <c r="AZ195" s="25"/>
      <c r="BA195" s="25"/>
      <c r="BB195" s="25"/>
      <c r="BC195" s="25"/>
      <c r="BD195" s="25"/>
      <c r="BE195" s="25"/>
      <c r="BF195" s="25"/>
      <c r="BG195" s="25"/>
      <c r="BH195" s="25"/>
      <c r="BI195" s="25"/>
    </row>
    <row r="196" spans="1:61" x14ac:dyDescent="0.35">
      <c r="A196" s="23">
        <v>42307</v>
      </c>
      <c r="B196" s="47">
        <v>3.0000000000000001E-5</v>
      </c>
      <c r="C196" s="47">
        <v>7.3999999999999999E-4</v>
      </c>
      <c r="D196" s="47">
        <v>2.2599999999999999E-3</v>
      </c>
      <c r="E196" s="36">
        <v>3.2400000000000003E-3</v>
      </c>
      <c r="F196" s="36">
        <v>7.2399999999999999E-3</v>
      </c>
      <c r="G196" s="36">
        <v>1.0249999999999999E-2</v>
      </c>
      <c r="H196" s="36">
        <v>1.5184999999999999E-2</v>
      </c>
      <c r="I196" s="36">
        <f t="shared" si="47"/>
        <v>2.7695306019099863E-2</v>
      </c>
      <c r="J196" s="36">
        <f t="shared" si="48"/>
        <v>1.365384977048234E-2</v>
      </c>
      <c r="K196" s="36">
        <v>2.1421000000000003E-2</v>
      </c>
      <c r="L196" s="36">
        <v>2.9222000000000001E-2</v>
      </c>
      <c r="M196" s="36">
        <v>1.2612239999999999E-2</v>
      </c>
      <c r="N196" s="36">
        <v>2.8026559999999999E-2</v>
      </c>
      <c r="O196" s="36">
        <v>1.229483E-2</v>
      </c>
      <c r="P196" s="36">
        <v>4.7456870000000005E-2</v>
      </c>
      <c r="Q196" s="36">
        <v>6.5820633333333323E-3</v>
      </c>
      <c r="R196" s="36">
        <v>1.1099389999999997E-2</v>
      </c>
      <c r="S196" s="36">
        <f t="shared" ref="S196:AH205" ca="1" si="65">IFERROR(VLOOKUP($A196,INDIRECT("US!"&amp;S$3&amp;":"&amp;S$4),3,0)/100,NA())</f>
        <v>1.9711970000000002E-2</v>
      </c>
      <c r="T196" s="36">
        <f t="shared" ca="1" si="65"/>
        <v>2.3742350000000002E-2</v>
      </c>
      <c r="U196" s="36">
        <f t="shared" ca="1" si="65"/>
        <v>3.0024240000000001E-2</v>
      </c>
      <c r="V196" s="36">
        <f t="shared" ca="1" si="65"/>
        <v>4.0920100000000001E-2</v>
      </c>
      <c r="W196" s="36">
        <f t="shared" ca="1" si="65"/>
        <v>1.080888E-2</v>
      </c>
      <c r="X196" s="36">
        <f t="shared" ca="1" si="65"/>
        <v>1.8704099999999998E-2</v>
      </c>
      <c r="Y196" s="36">
        <f t="shared" ca="1" si="65"/>
        <v>2.4634809999999997E-2</v>
      </c>
      <c r="Z196" s="36">
        <f t="shared" ca="1" si="65"/>
        <v>2.91493E-2</v>
      </c>
      <c r="AA196" s="36">
        <f t="shared" ca="1" si="65"/>
        <v>4.0321389999999999E-2</v>
      </c>
      <c r="AB196" s="36">
        <f t="shared" ca="1" si="65"/>
        <v>7.4130630000000003E-2</v>
      </c>
      <c r="AC196" s="36">
        <f t="shared" ca="1" si="65"/>
        <v>7.4059749999999994E-2</v>
      </c>
      <c r="AD196" s="36">
        <f t="shared" ca="1" si="65"/>
        <v>7.5483430000000004E-2</v>
      </c>
      <c r="AE196" s="36">
        <f t="shared" ca="1" si="65"/>
        <v>2.7920520000000001E-2</v>
      </c>
      <c r="AF196" s="36">
        <f t="shared" ca="1" si="65"/>
        <v>4.8720260000000001E-2</v>
      </c>
      <c r="AG196" s="36">
        <f t="shared" ca="1" si="65"/>
        <v>2.544219E-2</v>
      </c>
      <c r="AH196" s="36">
        <f t="shared" ca="1" si="65"/>
        <v>1.5899389999999999E-2</v>
      </c>
      <c r="AI196" s="26">
        <f t="shared" ca="1" si="49"/>
        <v>689.81299999999999</v>
      </c>
      <c r="AJ196" s="36">
        <f t="shared" ref="AJ196:AS205" ca="1" si="66">IFERROR(VLOOKUP($A196,INDIRECT("EU!"&amp;AJ$3&amp;":"&amp;AJ$4),3,0)/100,NA())</f>
        <v>3.3672600000000004E-3</v>
      </c>
      <c r="AK196" s="36">
        <f t="shared" ca="1" si="66"/>
        <v>9.9510099999999997E-3</v>
      </c>
      <c r="AL196" s="36">
        <f t="shared" ca="1" si="66"/>
        <v>1.4528129999999998E-2</v>
      </c>
      <c r="AM196" s="36">
        <f t="shared" ca="1" si="66"/>
        <v>1.5351449999999999E-2</v>
      </c>
      <c r="AN196" s="36">
        <f t="shared" ca="1" si="66"/>
        <v>2.16343E-3</v>
      </c>
      <c r="AO196" s="36">
        <f t="shared" ca="1" si="66"/>
        <v>4.8717199999999995E-3</v>
      </c>
      <c r="AP196" s="36">
        <f t="shared" ca="1" si="66"/>
        <v>8.7131099999999996E-3</v>
      </c>
      <c r="AQ196" s="36">
        <f t="shared" ca="1" si="66"/>
        <v>1.218759E-2</v>
      </c>
      <c r="AR196" s="36">
        <f t="shared" ca="1" si="66"/>
        <v>2.0547930000000002E-2</v>
      </c>
      <c r="AS196" s="36">
        <f t="shared" ca="1" si="66"/>
        <v>4.3806110000000002E-2</v>
      </c>
      <c r="AT196" s="36">
        <f t="shared" ca="1" si="64"/>
        <v>5.0337009999999995E-2</v>
      </c>
      <c r="AU196" s="36">
        <f t="shared" ca="1" si="64"/>
        <v>6.6066970000000003E-2</v>
      </c>
      <c r="AV196" s="36">
        <f t="shared" ca="1" si="64"/>
        <v>5.0630090000000003E-2</v>
      </c>
      <c r="AW196" s="36">
        <f t="shared" ca="1" si="64"/>
        <v>5.1798299999999999E-2</v>
      </c>
      <c r="AX196" s="25"/>
      <c r="AY196" s="25"/>
      <c r="AZ196" s="25"/>
      <c r="BA196" s="25"/>
      <c r="BB196" s="25"/>
      <c r="BC196" s="25"/>
      <c r="BD196" s="25"/>
      <c r="BE196" s="25"/>
      <c r="BF196" s="25"/>
      <c r="BG196" s="25"/>
      <c r="BH196" s="25"/>
      <c r="BI196" s="25"/>
    </row>
    <row r="197" spans="1:61" x14ac:dyDescent="0.35">
      <c r="A197" s="23">
        <v>42338</v>
      </c>
      <c r="B197" s="47">
        <v>9.3999999999999997E-4</v>
      </c>
      <c r="C197" s="47">
        <v>1.7000000000000001E-3</v>
      </c>
      <c r="D197" s="47">
        <v>3.9000000000000003E-3</v>
      </c>
      <c r="E197" s="36">
        <v>4.8199999999999996E-3</v>
      </c>
      <c r="F197" s="36">
        <v>9.3039999999999998E-3</v>
      </c>
      <c r="G197" s="36">
        <v>1.222E-2</v>
      </c>
      <c r="H197" s="36">
        <v>1.6446000000000002E-2</v>
      </c>
      <c r="I197" s="36">
        <f t="shared" si="47"/>
        <v>2.7705007053989927E-2</v>
      </c>
      <c r="J197" s="36">
        <f t="shared" si="48"/>
        <v>1.3192775785964228E-2</v>
      </c>
      <c r="K197" s="36">
        <v>2.206E-2</v>
      </c>
      <c r="L197" s="36">
        <v>2.9723000000000003E-2</v>
      </c>
      <c r="M197" s="36">
        <v>1.4211720000000001E-2</v>
      </c>
      <c r="N197" s="36">
        <v>2.8677279999999999E-2</v>
      </c>
      <c r="O197" s="36">
        <v>1.2226719999999996E-2</v>
      </c>
      <c r="P197" s="36">
        <v>4.8664970000000002E-2</v>
      </c>
      <c r="Q197" s="36">
        <v>6.3886699999999973E-3</v>
      </c>
      <c r="R197" s="36">
        <v>1.1180999999999993E-2</v>
      </c>
      <c r="S197" s="36">
        <f t="shared" ca="1" si="65"/>
        <v>2.0885509999999999E-2</v>
      </c>
      <c r="T197" s="36">
        <f t="shared" ca="1" si="65"/>
        <v>2.4612720000000001E-2</v>
      </c>
      <c r="U197" s="36">
        <f t="shared" ca="1" si="65"/>
        <v>3.0640770000000001E-2</v>
      </c>
      <c r="V197" s="36">
        <f t="shared" ca="1" si="65"/>
        <v>4.1931469999999998E-2</v>
      </c>
      <c r="W197" s="36">
        <f t="shared" ca="1" si="65"/>
        <v>1.259327E-2</v>
      </c>
      <c r="X197" s="36">
        <f t="shared" ca="1" si="65"/>
        <v>1.9798739999999999E-2</v>
      </c>
      <c r="Y197" s="36">
        <f t="shared" ca="1" si="65"/>
        <v>2.5683999999999998E-2</v>
      </c>
      <c r="Z197" s="36">
        <f t="shared" ca="1" si="65"/>
        <v>2.9912979999999999E-2</v>
      </c>
      <c r="AA197" s="36">
        <f t="shared" ca="1" si="65"/>
        <v>4.0903999999999996E-2</v>
      </c>
      <c r="AB197" s="36">
        <f t="shared" ca="1" si="65"/>
        <v>8.0198009999999986E-2</v>
      </c>
      <c r="AC197" s="36">
        <f t="shared" ca="1" si="65"/>
        <v>8.0370749999999991E-2</v>
      </c>
      <c r="AD197" s="36">
        <f t="shared" ca="1" si="65"/>
        <v>7.7342250000000001E-2</v>
      </c>
      <c r="AE197" s="36">
        <f t="shared" ca="1" si="65"/>
        <v>2.878698E-2</v>
      </c>
      <c r="AF197" s="36">
        <f t="shared" ca="1" si="65"/>
        <v>4.9342150000000001E-2</v>
      </c>
      <c r="AG197" s="36">
        <f t="shared" ca="1" si="65"/>
        <v>2.6718639999999998E-2</v>
      </c>
      <c r="AH197" s="36">
        <f t="shared" ca="1" si="65"/>
        <v>1.7215609999999999E-2</v>
      </c>
      <c r="AI197" s="26">
        <f t="shared" ca="1" si="49"/>
        <v>689.80399999999997</v>
      </c>
      <c r="AJ197" s="36">
        <f t="shared" ca="1" si="66"/>
        <v>2.6480799999999997E-3</v>
      </c>
      <c r="AK197" s="36">
        <f t="shared" ca="1" si="66"/>
        <v>9.4818000000000003E-3</v>
      </c>
      <c r="AL197" s="36">
        <f t="shared" ca="1" si="66"/>
        <v>1.3460639999999999E-2</v>
      </c>
      <c r="AM197" s="36">
        <f t="shared" ca="1" si="66"/>
        <v>1.4330799999999999E-2</v>
      </c>
      <c r="AN197" s="36">
        <f t="shared" ca="1" si="66"/>
        <v>1.3521200000000001E-3</v>
      </c>
      <c r="AO197" s="36">
        <f t="shared" ca="1" si="66"/>
        <v>3.9386600000000001E-3</v>
      </c>
      <c r="AP197" s="36">
        <f t="shared" ca="1" si="66"/>
        <v>7.7163700000000002E-3</v>
      </c>
      <c r="AQ197" s="36">
        <f t="shared" ca="1" si="66"/>
        <v>1.124503E-2</v>
      </c>
      <c r="AR197" s="36">
        <f t="shared" ca="1" si="66"/>
        <v>2.016654E-2</v>
      </c>
      <c r="AS197" s="36">
        <f t="shared" ca="1" si="66"/>
        <v>4.1553769999999997E-2</v>
      </c>
      <c r="AT197" s="36">
        <f t="shared" ca="1" si="64"/>
        <v>5.1577320000000003E-2</v>
      </c>
      <c r="AU197" s="36">
        <f t="shared" ca="1" si="64"/>
        <v>5.9639290000000005E-2</v>
      </c>
      <c r="AV197" s="36">
        <f t="shared" ca="1" si="64"/>
        <v>5.1699419999999996E-2</v>
      </c>
      <c r="AW197" s="36">
        <f t="shared" ca="1" si="64"/>
        <v>5.2392660000000001E-2</v>
      </c>
      <c r="AX197" s="25"/>
      <c r="AY197" s="25"/>
      <c r="AZ197" s="25"/>
      <c r="BA197" s="25"/>
      <c r="BB197" s="25"/>
      <c r="BC197" s="25"/>
      <c r="BD197" s="25"/>
      <c r="BE197" s="25"/>
      <c r="BF197" s="25"/>
      <c r="BG197" s="25"/>
      <c r="BH197" s="25"/>
      <c r="BI197" s="25"/>
    </row>
    <row r="198" spans="1:61" x14ac:dyDescent="0.35">
      <c r="A198" s="23">
        <v>42369</v>
      </c>
      <c r="B198" s="47">
        <v>1.25E-3</v>
      </c>
      <c r="C198" s="47">
        <v>1.65E-3</v>
      </c>
      <c r="D198" s="47">
        <v>4.7599999999999995E-3</v>
      </c>
      <c r="E198" s="36">
        <v>6.0000000000000001E-3</v>
      </c>
      <c r="F198" s="36">
        <v>1.0477E-2</v>
      </c>
      <c r="G198" s="36">
        <v>1.3080000000000001E-2</v>
      </c>
      <c r="H198" s="36">
        <v>1.7597999999999999E-2</v>
      </c>
      <c r="I198" s="36">
        <f t="shared" si="47"/>
        <v>2.7815520113050551E-2</v>
      </c>
      <c r="J198" s="36">
        <f t="shared" si="48"/>
        <v>1.4686404875210224E-2</v>
      </c>
      <c r="K198" s="36">
        <v>2.2694000000000002E-2</v>
      </c>
      <c r="L198" s="36">
        <v>3.0158000000000001E-2</v>
      </c>
      <c r="M198" s="36">
        <v>1.527207E-2</v>
      </c>
      <c r="N198" s="36">
        <v>2.886644E-2</v>
      </c>
      <c r="O198" s="36">
        <v>1.2601330000000001E-2</v>
      </c>
      <c r="P198" s="36">
        <v>5.2689800000000002E-2</v>
      </c>
      <c r="Q198" s="36">
        <v>6.6078099999999987E-3</v>
      </c>
      <c r="R198" s="36">
        <v>1.130977E-2</v>
      </c>
      <c r="S198" s="36">
        <f t="shared" ca="1" si="65"/>
        <v>2.1732070000000003E-2</v>
      </c>
      <c r="T198" s="36">
        <f t="shared" ca="1" si="65"/>
        <v>2.6069100000000001E-2</v>
      </c>
      <c r="U198" s="36">
        <f t="shared" ca="1" si="65"/>
        <v>3.2036340000000003E-2</v>
      </c>
      <c r="V198" s="36">
        <f t="shared" ca="1" si="65"/>
        <v>4.3399489999999999E-2</v>
      </c>
      <c r="W198" s="36">
        <f t="shared" ca="1" si="65"/>
        <v>1.4092830000000001E-2</v>
      </c>
      <c r="X198" s="36">
        <f t="shared" ca="1" si="65"/>
        <v>2.1074499999999999E-2</v>
      </c>
      <c r="Y198" s="36">
        <f t="shared" ca="1" si="65"/>
        <v>2.6565500000000002E-2</v>
      </c>
      <c r="Z198" s="36">
        <f t="shared" ca="1" si="65"/>
        <v>3.0612420000000001E-2</v>
      </c>
      <c r="AA198" s="36">
        <f t="shared" ca="1" si="65"/>
        <v>4.1467770000000001E-2</v>
      </c>
      <c r="AB198" s="36">
        <f t="shared" ca="1" si="65"/>
        <v>8.740262E-2</v>
      </c>
      <c r="AC198" s="36">
        <f t="shared" ca="1" si="65"/>
        <v>8.7745580000000004E-2</v>
      </c>
      <c r="AD198" s="36">
        <f t="shared" ca="1" si="65"/>
        <v>8.1556240000000002E-2</v>
      </c>
      <c r="AE198" s="36">
        <f t="shared" ca="1" si="65"/>
        <v>3.0805430000000002E-2</v>
      </c>
      <c r="AF198" s="36">
        <f t="shared" ca="1" si="65"/>
        <v>5.05846E-2</v>
      </c>
      <c r="AG198" s="36">
        <f t="shared" ca="1" si="65"/>
        <v>2.9653309999999999E-2</v>
      </c>
      <c r="AH198" s="36">
        <f t="shared" ca="1" si="65"/>
        <v>1.883112E-2</v>
      </c>
      <c r="AI198" s="26">
        <f t="shared" ca="1" si="49"/>
        <v>690.03099999999995</v>
      </c>
      <c r="AJ198" s="36">
        <f t="shared" ca="1" si="66"/>
        <v>3.9691800000000001E-3</v>
      </c>
      <c r="AK198" s="36">
        <f t="shared" ca="1" si="66"/>
        <v>1.055097E-2</v>
      </c>
      <c r="AL198" s="36">
        <f t="shared" ca="1" si="66"/>
        <v>1.457058E-2</v>
      </c>
      <c r="AM198" s="36">
        <f t="shared" ca="1" si="66"/>
        <v>1.5600510000000001E-2</v>
      </c>
      <c r="AN198" s="36">
        <f t="shared" ca="1" si="66"/>
        <v>1.9821399999999999E-3</v>
      </c>
      <c r="AO198" s="36">
        <f t="shared" ca="1" si="66"/>
        <v>5.1234500000000007E-3</v>
      </c>
      <c r="AP198" s="36">
        <f t="shared" ca="1" si="66"/>
        <v>9.3171399999999998E-3</v>
      </c>
      <c r="AQ198" s="36">
        <f t="shared" ca="1" si="66"/>
        <v>1.2851960000000001E-2</v>
      </c>
      <c r="AR198" s="36">
        <f t="shared" ca="1" si="66"/>
        <v>2.1630489999999999E-2</v>
      </c>
      <c r="AS198" s="36">
        <f t="shared" ca="1" si="66"/>
        <v>4.8104560000000005E-2</v>
      </c>
      <c r="AT198" s="36">
        <f t="shared" ca="1" si="64"/>
        <v>5.1934750000000002E-2</v>
      </c>
      <c r="AU198" s="36">
        <f t="shared" ca="1" si="64"/>
        <v>6.1866350000000001E-2</v>
      </c>
      <c r="AV198" s="36">
        <f t="shared" ca="1" si="64"/>
        <v>5.2212560000000005E-2</v>
      </c>
      <c r="AW198" s="36">
        <f t="shared" ca="1" si="64"/>
        <v>5.2682939999999998E-2</v>
      </c>
      <c r="AX198" s="25"/>
      <c r="AY198" s="25"/>
      <c r="AZ198" s="25"/>
      <c r="BA198" s="25"/>
      <c r="BB198" s="25"/>
      <c r="BC198" s="25"/>
      <c r="BD198" s="25"/>
      <c r="BE198" s="25"/>
      <c r="BF198" s="25"/>
      <c r="BG198" s="25"/>
      <c r="BH198" s="25"/>
      <c r="BI198" s="25"/>
    </row>
    <row r="199" spans="1:61" x14ac:dyDescent="0.35">
      <c r="A199" s="23">
        <v>42398</v>
      </c>
      <c r="B199" s="47">
        <v>2.2100000000000002E-3</v>
      </c>
      <c r="C199" s="47">
        <v>3.13E-3</v>
      </c>
      <c r="D199" s="47">
        <v>4.28E-3</v>
      </c>
      <c r="E199" s="36">
        <v>4.5100000000000001E-3</v>
      </c>
      <c r="F199" s="36">
        <v>7.7370000000000008E-3</v>
      </c>
      <c r="G199" s="36">
        <v>9.6799999999999994E-3</v>
      </c>
      <c r="H199" s="36">
        <v>1.328E-2</v>
      </c>
      <c r="I199" s="36">
        <f t="shared" ref="I199:I262" si="67">(1+K199)^2/(1+H199)-1</f>
        <v>2.5172692326898893E-2</v>
      </c>
      <c r="J199" s="36">
        <f t="shared" ref="J199:J262" si="68">I259</f>
        <v>1.7158583086120283E-2</v>
      </c>
      <c r="K199" s="36">
        <v>1.9209E-2</v>
      </c>
      <c r="L199" s="36">
        <v>2.7437999999999997E-2</v>
      </c>
      <c r="M199" s="36">
        <v>1.1852919999999999E-2</v>
      </c>
      <c r="N199" s="36">
        <v>2.6080030000000001E-2</v>
      </c>
      <c r="O199" s="36">
        <v>1.4301829999999998E-2</v>
      </c>
      <c r="P199" s="36">
        <v>6.0441299999999989E-2</v>
      </c>
      <c r="Q199" s="36">
        <v>7.427376666666664E-3</v>
      </c>
      <c r="R199" s="36">
        <v>1.2943860000000001E-2</v>
      </c>
      <c r="S199" s="36">
        <f t="shared" ca="1" si="65"/>
        <v>1.8598199999999999E-2</v>
      </c>
      <c r="T199" s="36">
        <f t="shared" ca="1" si="65"/>
        <v>2.3827419999999998E-2</v>
      </c>
      <c r="U199" s="36">
        <f t="shared" ca="1" si="65"/>
        <v>3.0881509999999997E-2</v>
      </c>
      <c r="V199" s="36">
        <f t="shared" ca="1" si="65"/>
        <v>4.3826070000000002E-2</v>
      </c>
      <c r="W199" s="36">
        <f t="shared" ca="1" si="65"/>
        <v>1.216209E-2</v>
      </c>
      <c r="X199" s="36">
        <f t="shared" ca="1" si="65"/>
        <v>1.8699939999999998E-2</v>
      </c>
      <c r="Y199" s="36">
        <f t="shared" ca="1" si="65"/>
        <v>2.4069699999999999E-2</v>
      </c>
      <c r="Z199" s="36">
        <f t="shared" ca="1" si="65"/>
        <v>2.830709E-2</v>
      </c>
      <c r="AA199" s="36">
        <f t="shared" ca="1" si="65"/>
        <v>4.0381859999999999E-2</v>
      </c>
      <c r="AB199" s="36">
        <f t="shared" ca="1" si="65"/>
        <v>9.1689599999999996E-2</v>
      </c>
      <c r="AC199" s="36">
        <f t="shared" ca="1" si="65"/>
        <v>9.1973780000000005E-2</v>
      </c>
      <c r="AD199" s="36">
        <f t="shared" ca="1" si="65"/>
        <v>8.6521329999999994E-2</v>
      </c>
      <c r="AE199" s="36">
        <f t="shared" ca="1" si="65"/>
        <v>3.0090579999999999E-2</v>
      </c>
      <c r="AF199" s="36">
        <f t="shared" ca="1" si="65"/>
        <v>5.0567339999999995E-2</v>
      </c>
      <c r="AG199" s="36">
        <f t="shared" ca="1" si="65"/>
        <v>2.7288960000000001E-2</v>
      </c>
      <c r="AH199" s="36">
        <f t="shared" ca="1" si="65"/>
        <v>1.5434639999999999E-2</v>
      </c>
      <c r="AI199" s="26">
        <f t="shared" ref="AI199:AI262" ca="1" si="69">IFERROR(VLOOKUP($A199,INDIRECT("US!"&amp;AI$3&amp;":"&amp;AI$4),2,1),NA())</f>
        <v>690.03099999999995</v>
      </c>
      <c r="AJ199" s="36">
        <f t="shared" ca="1" si="66"/>
        <v>1.7700699999999999E-3</v>
      </c>
      <c r="AK199" s="36">
        <f t="shared" ca="1" si="66"/>
        <v>7.8794699999999995E-3</v>
      </c>
      <c r="AL199" s="36">
        <f t="shared" ca="1" si="66"/>
        <v>1.337E-2</v>
      </c>
      <c r="AM199" s="36">
        <f t="shared" ca="1" si="66"/>
        <v>1.460418E-2</v>
      </c>
      <c r="AN199" s="36">
        <f t="shared" ca="1" si="66"/>
        <v>8.3841999999999999E-4</v>
      </c>
      <c r="AO199" s="36">
        <f t="shared" ca="1" si="66"/>
        <v>3.3130399999999997E-3</v>
      </c>
      <c r="AP199" s="36">
        <f t="shared" ca="1" si="66"/>
        <v>7.44124E-3</v>
      </c>
      <c r="AQ199" s="36">
        <f t="shared" ca="1" si="66"/>
        <v>1.042622E-2</v>
      </c>
      <c r="AR199" s="36">
        <f t="shared" ca="1" si="66"/>
        <v>1.861995E-2</v>
      </c>
      <c r="AS199" s="36">
        <f t="shared" ca="1" si="66"/>
        <v>5.2271680000000001E-2</v>
      </c>
      <c r="AT199" s="36">
        <f t="shared" ca="1" si="64"/>
        <v>4.8351520000000002E-2</v>
      </c>
      <c r="AU199" s="36">
        <f t="shared" ca="1" si="64"/>
        <v>2.353411E-2</v>
      </c>
      <c r="AV199" s="36">
        <f t="shared" ca="1" si="64"/>
        <v>4.6918719999999997E-2</v>
      </c>
      <c r="AW199" s="36">
        <f t="shared" ca="1" si="64"/>
        <v>5.0341829999999997E-2</v>
      </c>
      <c r="AX199" s="25"/>
      <c r="AY199" s="25"/>
      <c r="AZ199" s="25"/>
      <c r="BA199" s="25"/>
      <c r="BB199" s="25"/>
      <c r="BC199" s="25"/>
      <c r="BD199" s="25"/>
      <c r="BE199" s="25"/>
      <c r="BF199" s="25"/>
      <c r="BG199" s="25"/>
      <c r="BH199" s="25"/>
      <c r="BI199" s="25"/>
    </row>
    <row r="200" spans="1:61" x14ac:dyDescent="0.35">
      <c r="A200" s="23">
        <v>42429</v>
      </c>
      <c r="B200" s="47">
        <v>2.2100000000000002E-3</v>
      </c>
      <c r="C200" s="47">
        <v>3.1800000000000001E-3</v>
      </c>
      <c r="D200" s="47">
        <v>4.7099999999999998E-3</v>
      </c>
      <c r="E200" s="36">
        <v>6.0000000000000001E-3</v>
      </c>
      <c r="F200" s="36">
        <v>7.7370000000000008E-3</v>
      </c>
      <c r="G200" s="36">
        <v>8.9300000000000004E-3</v>
      </c>
      <c r="H200" s="36">
        <v>1.2123E-2</v>
      </c>
      <c r="I200" s="36">
        <f t="shared" si="67"/>
        <v>2.2597963299914925E-2</v>
      </c>
      <c r="J200" s="36">
        <f t="shared" si="68"/>
        <v>2.0830044287128313E-2</v>
      </c>
      <c r="K200" s="36">
        <v>1.7346999999999998E-2</v>
      </c>
      <c r="L200" s="36">
        <v>2.6156000000000002E-2</v>
      </c>
      <c r="M200" s="36">
        <v>1.122592E-2</v>
      </c>
      <c r="N200" s="36">
        <v>2.4564349999999999E-2</v>
      </c>
      <c r="O200" s="36">
        <v>1.444484E-2</v>
      </c>
      <c r="P200" s="36">
        <v>6.5725889999999995E-2</v>
      </c>
      <c r="Q200" s="36">
        <v>7.6714866666666645E-3</v>
      </c>
      <c r="R200" s="36">
        <v>1.2853189999999997E-2</v>
      </c>
      <c r="S200" s="36">
        <f t="shared" ca="1" si="65"/>
        <v>1.768701E-2</v>
      </c>
      <c r="T200" s="36">
        <f t="shared" ca="1" si="65"/>
        <v>2.3317560000000001E-2</v>
      </c>
      <c r="U200" s="36">
        <f t="shared" ca="1" si="65"/>
        <v>3.0578040000000001E-2</v>
      </c>
      <c r="V200" s="36">
        <f t="shared" ca="1" si="65"/>
        <v>4.3006570000000001E-2</v>
      </c>
      <c r="W200" s="36">
        <f t="shared" ca="1" si="65"/>
        <v>1.238422E-2</v>
      </c>
      <c r="X200" s="36">
        <f t="shared" ca="1" si="65"/>
        <v>1.8517189999999999E-2</v>
      </c>
      <c r="Y200" s="36">
        <f t="shared" ca="1" si="65"/>
        <v>2.3395249999999999E-2</v>
      </c>
      <c r="Z200" s="36">
        <f t="shared" ca="1" si="65"/>
        <v>2.7147670000000002E-2</v>
      </c>
      <c r="AA200" s="36">
        <f t="shared" ca="1" si="65"/>
        <v>3.9009189999999999E-2</v>
      </c>
      <c r="AB200" s="36">
        <f t="shared" ca="1" si="65"/>
        <v>9.0200160000000001E-2</v>
      </c>
      <c r="AC200" s="36">
        <f t="shared" ca="1" si="65"/>
        <v>9.0195079999999997E-2</v>
      </c>
      <c r="AD200" s="36">
        <f t="shared" ca="1" si="65"/>
        <v>9.0290239999999994E-2</v>
      </c>
      <c r="AE200" s="36">
        <f t="shared" ca="1" si="65"/>
        <v>2.9631050000000003E-2</v>
      </c>
      <c r="AF200" s="36">
        <f t="shared" ca="1" si="65"/>
        <v>4.9394260000000002E-2</v>
      </c>
      <c r="AG200" s="36">
        <f t="shared" ca="1" si="65"/>
        <v>2.6344579999999999E-2</v>
      </c>
      <c r="AH200" s="36">
        <f t="shared" ca="1" si="65"/>
        <v>1.555875E-2</v>
      </c>
      <c r="AI200" s="26">
        <f t="shared" ca="1" si="69"/>
        <v>690.22</v>
      </c>
      <c r="AJ200" s="36">
        <f t="shared" ca="1" si="66"/>
        <v>4.7569000000000002E-4</v>
      </c>
      <c r="AK200" s="36">
        <f t="shared" ca="1" si="66"/>
        <v>6.5451899999999993E-3</v>
      </c>
      <c r="AL200" s="36">
        <f t="shared" ca="1" si="66"/>
        <v>1.2954719999999999E-2</v>
      </c>
      <c r="AM200" s="36">
        <f t="shared" ca="1" si="66"/>
        <v>1.4481200000000001E-2</v>
      </c>
      <c r="AN200" s="36">
        <f t="shared" ca="1" si="66"/>
        <v>4.1945000000000003E-4</v>
      </c>
      <c r="AO200" s="36">
        <f t="shared" ca="1" si="66"/>
        <v>2.4425200000000001E-3</v>
      </c>
      <c r="AP200" s="36">
        <f t="shared" ca="1" si="66"/>
        <v>6.0888799999999996E-3</v>
      </c>
      <c r="AQ200" s="36">
        <f t="shared" ca="1" si="66"/>
        <v>9.2624700000000001E-3</v>
      </c>
      <c r="AR200" s="36">
        <f t="shared" ca="1" si="66"/>
        <v>1.7220100000000002E-2</v>
      </c>
      <c r="AS200" s="36">
        <f t="shared" ca="1" si="66"/>
        <v>5.4889590000000002E-2</v>
      </c>
      <c r="AT200" s="36">
        <f t="shared" ca="1" si="64"/>
        <v>3.9334969999999997E-2</v>
      </c>
      <c r="AU200" s="36">
        <f t="shared" ca="1" si="64"/>
        <v>0.11862002000000001</v>
      </c>
      <c r="AV200" s="36">
        <f t="shared" ca="1" si="64"/>
        <v>4.7260340000000005E-2</v>
      </c>
      <c r="AW200" s="36">
        <f t="shared" ca="1" si="64"/>
        <v>4.9426119999999997E-2</v>
      </c>
      <c r="AX200" s="25"/>
      <c r="AY200" s="25"/>
      <c r="AZ200" s="25"/>
      <c r="BA200" s="25"/>
      <c r="BB200" s="25"/>
      <c r="BC200" s="25"/>
      <c r="BD200" s="25"/>
      <c r="BE200" s="25"/>
      <c r="BF200" s="25"/>
      <c r="BG200" s="25"/>
      <c r="BH200" s="25"/>
      <c r="BI200" s="25"/>
    </row>
    <row r="201" spans="1:61" x14ac:dyDescent="0.35">
      <c r="A201" s="23">
        <v>42460</v>
      </c>
      <c r="B201" s="47">
        <v>1.7000000000000001E-3</v>
      </c>
      <c r="C201" s="47">
        <v>2.0100000000000001E-3</v>
      </c>
      <c r="D201" s="47">
        <v>3.7799999999999999E-3</v>
      </c>
      <c r="E201" s="36">
        <v>5.8299999999999992E-3</v>
      </c>
      <c r="F201" s="36">
        <v>7.2109999999999995E-3</v>
      </c>
      <c r="G201" s="36">
        <v>8.539999999999999E-3</v>
      </c>
      <c r="H201" s="36">
        <v>1.2048000000000001E-2</v>
      </c>
      <c r="I201" s="36">
        <f t="shared" si="67"/>
        <v>2.3357419775544175E-2</v>
      </c>
      <c r="J201" s="36">
        <f t="shared" si="68"/>
        <v>2.5478578924165163E-2</v>
      </c>
      <c r="K201" s="36">
        <v>1.7686999999999998E-2</v>
      </c>
      <c r="L201" s="36">
        <v>2.6119E-2</v>
      </c>
      <c r="M201" s="36">
        <v>1.0945499999999999E-2</v>
      </c>
      <c r="N201" s="36">
        <v>2.4701010000000002E-2</v>
      </c>
      <c r="O201" s="36">
        <v>1.2661739999999998E-2</v>
      </c>
      <c r="P201" s="36">
        <v>5.6879339999999994E-2</v>
      </c>
      <c r="Q201" s="36">
        <v>6.8119633333333339E-3</v>
      </c>
      <c r="R201" s="36">
        <v>1.124375E-2</v>
      </c>
      <c r="S201" s="36">
        <f t="shared" ca="1" si="65"/>
        <v>1.7508779999999998E-2</v>
      </c>
      <c r="T201" s="36">
        <f t="shared" ca="1" si="65"/>
        <v>2.1904099999999999E-2</v>
      </c>
      <c r="U201" s="36">
        <f t="shared" ca="1" si="65"/>
        <v>2.8208810000000001E-2</v>
      </c>
      <c r="V201" s="36">
        <f t="shared" ca="1" si="65"/>
        <v>3.8492079999999998E-2</v>
      </c>
      <c r="W201" s="36">
        <f t="shared" ca="1" si="65"/>
        <v>1.114422E-2</v>
      </c>
      <c r="X201" s="36">
        <f t="shared" ca="1" si="65"/>
        <v>1.746311E-2</v>
      </c>
      <c r="Y201" s="36">
        <f t="shared" ca="1" si="65"/>
        <v>2.2618160000000002E-2</v>
      </c>
      <c r="Z201" s="36">
        <f t="shared" ca="1" si="65"/>
        <v>2.6177839999999997E-2</v>
      </c>
      <c r="AA201" s="36">
        <f t="shared" ca="1" si="65"/>
        <v>3.736275E-2</v>
      </c>
      <c r="AB201" s="36">
        <f t="shared" ca="1" si="65"/>
        <v>8.1822269999999989E-2</v>
      </c>
      <c r="AC201" s="36">
        <f t="shared" ca="1" si="65"/>
        <v>8.1837190000000004E-2</v>
      </c>
      <c r="AD201" s="36">
        <f t="shared" ca="1" si="65"/>
        <v>8.1580349999999996E-2</v>
      </c>
      <c r="AE201" s="36">
        <f t="shared" ca="1" si="65"/>
        <v>2.607452E-2</v>
      </c>
      <c r="AF201" s="36">
        <f t="shared" ca="1" si="65"/>
        <v>4.5934299999999997E-2</v>
      </c>
      <c r="AG201" s="36">
        <f t="shared" ca="1" si="65"/>
        <v>2.4266529999999998E-2</v>
      </c>
      <c r="AH201" s="36">
        <f t="shared" ca="1" si="65"/>
        <v>1.5699569999999999E-2</v>
      </c>
      <c r="AI201" s="26">
        <f t="shared" ca="1" si="69"/>
        <v>690.53599999999994</v>
      </c>
      <c r="AJ201" s="36">
        <f t="shared" ca="1" si="66"/>
        <v>9.3291000000000001E-4</v>
      </c>
      <c r="AK201" s="36">
        <f t="shared" ca="1" si="66"/>
        <v>6.5407099999999999E-3</v>
      </c>
      <c r="AL201" s="36">
        <f t="shared" ca="1" si="66"/>
        <v>1.16822E-2</v>
      </c>
      <c r="AM201" s="36">
        <f t="shared" ca="1" si="66"/>
        <v>1.285159E-2</v>
      </c>
      <c r="AN201" s="36">
        <f t="shared" ca="1" si="66"/>
        <v>5.1732000000000004E-4</v>
      </c>
      <c r="AO201" s="36">
        <f t="shared" ca="1" si="66"/>
        <v>2.4494999999999999E-3</v>
      </c>
      <c r="AP201" s="36">
        <f t="shared" ca="1" si="66"/>
        <v>5.5147900000000003E-3</v>
      </c>
      <c r="AQ201" s="36">
        <f t="shared" ca="1" si="66"/>
        <v>8.616190000000001E-3</v>
      </c>
      <c r="AR201" s="36">
        <f t="shared" ca="1" si="66"/>
        <v>1.6630860000000001E-2</v>
      </c>
      <c r="AS201" s="36">
        <f t="shared" ca="1" si="66"/>
        <v>4.4430160000000003E-2</v>
      </c>
      <c r="AT201" s="36">
        <f t="shared" ca="1" si="64"/>
        <v>3.7952840000000002E-2</v>
      </c>
      <c r="AU201" s="36">
        <f t="shared" ca="1" si="64"/>
        <v>0.11003565</v>
      </c>
      <c r="AV201" s="36">
        <f t="shared" ca="1" si="64"/>
        <v>4.5823749999999996E-2</v>
      </c>
      <c r="AW201" s="36">
        <f t="shared" ca="1" si="64"/>
        <v>4.8453470000000005E-2</v>
      </c>
      <c r="AX201" s="25"/>
      <c r="AY201" s="25"/>
      <c r="AZ201" s="25"/>
      <c r="BA201" s="25"/>
      <c r="BB201" s="25"/>
      <c r="BC201" s="25"/>
      <c r="BD201" s="25"/>
      <c r="BE201" s="25"/>
      <c r="BF201" s="25"/>
      <c r="BG201" s="25"/>
      <c r="BH201" s="25"/>
      <c r="BI201" s="25"/>
    </row>
    <row r="202" spans="1:61" x14ac:dyDescent="0.35">
      <c r="A202" s="23">
        <v>42489</v>
      </c>
      <c r="B202" s="47">
        <v>1.5499999999999999E-3</v>
      </c>
      <c r="C202" s="47">
        <v>2.1099999999999999E-3</v>
      </c>
      <c r="D202" s="47">
        <v>3.8300000000000001E-3</v>
      </c>
      <c r="E202" s="36">
        <v>5.5200000000000006E-3</v>
      </c>
      <c r="F202" s="36">
        <v>7.816E-3</v>
      </c>
      <c r="G202" s="36">
        <v>9.3500000000000007E-3</v>
      </c>
      <c r="H202" s="36">
        <v>1.294E-2</v>
      </c>
      <c r="I202" s="36">
        <f t="shared" si="67"/>
        <v>2.3754712904021869E-2</v>
      </c>
      <c r="J202" s="36">
        <f t="shared" si="68"/>
        <v>2.4117298617398086E-2</v>
      </c>
      <c r="K202" s="36">
        <v>1.8332999999999999E-2</v>
      </c>
      <c r="L202" s="36">
        <v>2.6781000000000003E-2</v>
      </c>
      <c r="M202" s="36">
        <v>1.1315200000000001E-2</v>
      </c>
      <c r="N202" s="36">
        <v>2.5123950000000003E-2</v>
      </c>
      <c r="O202" s="36">
        <v>1.1592529999999993E-2</v>
      </c>
      <c r="P202" s="36">
        <v>5.101609E-2</v>
      </c>
      <c r="Q202" s="36">
        <v>6.048379999999999E-3</v>
      </c>
      <c r="R202" s="36">
        <v>9.9354799999999931E-3</v>
      </c>
      <c r="S202" s="36">
        <f t="shared" ca="1" si="65"/>
        <v>1.7744050000000001E-2</v>
      </c>
      <c r="T202" s="36">
        <f t="shared" ca="1" si="65"/>
        <v>2.1694390000000001E-2</v>
      </c>
      <c r="U202" s="36">
        <f t="shared" ca="1" si="65"/>
        <v>2.7370139999999998E-2</v>
      </c>
      <c r="V202" s="36">
        <f t="shared" ca="1" si="65"/>
        <v>3.6481940000000004E-2</v>
      </c>
      <c r="W202" s="36">
        <f t="shared" ca="1" si="65"/>
        <v>1.0910100000000001E-2</v>
      </c>
      <c r="X202" s="36">
        <f t="shared" ca="1" si="65"/>
        <v>1.7408779999999999E-2</v>
      </c>
      <c r="Y202" s="36">
        <f t="shared" ca="1" si="65"/>
        <v>2.2201659999999998E-2</v>
      </c>
      <c r="Z202" s="36">
        <f t="shared" ca="1" si="65"/>
        <v>2.5959240000000001E-2</v>
      </c>
      <c r="AA202" s="36">
        <f t="shared" ca="1" si="65"/>
        <v>3.6716479999999996E-2</v>
      </c>
      <c r="AB202" s="36">
        <f t="shared" ca="1" si="65"/>
        <v>7.3661070000000009E-2</v>
      </c>
      <c r="AC202" s="36">
        <f t="shared" ca="1" si="65"/>
        <v>7.3486029999999994E-2</v>
      </c>
      <c r="AD202" s="36">
        <f t="shared" ca="1" si="65"/>
        <v>7.6140040000000006E-2</v>
      </c>
      <c r="AE202" s="36">
        <f t="shared" ca="1" si="65"/>
        <v>2.476809E-2</v>
      </c>
      <c r="AF202" s="36">
        <f t="shared" ca="1" si="65"/>
        <v>4.4366360000000001E-2</v>
      </c>
      <c r="AG202" s="36">
        <f t="shared" ca="1" si="65"/>
        <v>2.3926780000000002E-2</v>
      </c>
      <c r="AH202" s="36">
        <f t="shared" ca="1" si="65"/>
        <v>1.5202009999999998E-2</v>
      </c>
      <c r="AI202" s="26">
        <f t="shared" ca="1" si="69"/>
        <v>690.53599999999994</v>
      </c>
      <c r="AJ202" s="36">
        <f t="shared" ca="1" si="66"/>
        <v>1.6337299999999999E-3</v>
      </c>
      <c r="AK202" s="36">
        <f t="shared" ca="1" si="66"/>
        <v>7.7220500000000003E-3</v>
      </c>
      <c r="AL202" s="36">
        <f t="shared" ca="1" si="66"/>
        <v>1.186888E-2</v>
      </c>
      <c r="AM202" s="36">
        <f t="shared" ca="1" si="66"/>
        <v>1.349275E-2</v>
      </c>
      <c r="AN202" s="36">
        <f t="shared" ca="1" si="66"/>
        <v>4.3194999999999996E-4</v>
      </c>
      <c r="AO202" s="36">
        <f t="shared" ca="1" si="66"/>
        <v>2.93612E-3</v>
      </c>
      <c r="AP202" s="36">
        <f t="shared" ca="1" si="66"/>
        <v>6.2934500000000008E-3</v>
      </c>
      <c r="AQ202" s="36">
        <f t="shared" ca="1" si="66"/>
        <v>9.7862499999999998E-3</v>
      </c>
      <c r="AR202" s="36">
        <f t="shared" ca="1" si="66"/>
        <v>1.8389780000000001E-2</v>
      </c>
      <c r="AS202" s="36">
        <f t="shared" ca="1" si="66"/>
        <v>3.983366E-2</v>
      </c>
      <c r="AT202" s="36">
        <f t="shared" ca="1" si="64"/>
        <v>3.7864710000000003E-2</v>
      </c>
      <c r="AU202" s="36">
        <f t="shared" ca="1" si="64"/>
        <v>0.10340934</v>
      </c>
      <c r="AV202" s="36">
        <f t="shared" ca="1" si="64"/>
        <v>4.5366350000000007E-2</v>
      </c>
      <c r="AW202" s="36">
        <f t="shared" ca="1" si="64"/>
        <v>4.8316100000000001E-2</v>
      </c>
      <c r="AX202" s="25"/>
      <c r="AY202" s="25"/>
      <c r="AZ202" s="25"/>
      <c r="BA202" s="25"/>
      <c r="BB202" s="25"/>
      <c r="BC202" s="25"/>
      <c r="BD202" s="25"/>
      <c r="BE202" s="25"/>
      <c r="BF202" s="25"/>
      <c r="BG202" s="25"/>
      <c r="BH202" s="25"/>
      <c r="BI202" s="25"/>
    </row>
    <row r="203" spans="1:61" x14ac:dyDescent="0.35">
      <c r="A203" s="23">
        <v>42521</v>
      </c>
      <c r="B203" s="47">
        <v>1.8E-3</v>
      </c>
      <c r="C203" s="47">
        <v>2.8699999999999997E-3</v>
      </c>
      <c r="D203" s="47">
        <v>4.5000000000000005E-3</v>
      </c>
      <c r="E203" s="36">
        <v>6.7500000000000008E-3</v>
      </c>
      <c r="F203" s="36">
        <v>8.77E-3</v>
      </c>
      <c r="G203" s="36">
        <v>1.0320000000000001E-2</v>
      </c>
      <c r="H203" s="36">
        <v>1.3717999999999999E-2</v>
      </c>
      <c r="I203" s="36">
        <f t="shared" si="67"/>
        <v>2.3220163560280227E-2</v>
      </c>
      <c r="J203" s="36">
        <f t="shared" si="68"/>
        <v>2.3953669660067956E-2</v>
      </c>
      <c r="K203" s="36">
        <v>1.8458000000000002E-2</v>
      </c>
      <c r="L203" s="36">
        <v>2.6478999999999999E-2</v>
      </c>
      <c r="M203" s="36">
        <v>1.221739E-2</v>
      </c>
      <c r="N203" s="36">
        <v>2.4819439999999998E-2</v>
      </c>
      <c r="O203" s="36">
        <v>1.1932850000000002E-2</v>
      </c>
      <c r="P203" s="36">
        <v>5.1420690000000005E-2</v>
      </c>
      <c r="Q203" s="36">
        <v>6.056323333333332E-3</v>
      </c>
      <c r="R203" s="36">
        <v>1.0273290000000001E-2</v>
      </c>
      <c r="S203" s="36">
        <f t="shared" ca="1" si="65"/>
        <v>1.8204210000000002E-2</v>
      </c>
      <c r="T203" s="36">
        <f t="shared" ca="1" si="65"/>
        <v>2.2200810000000001E-2</v>
      </c>
      <c r="U203" s="36">
        <f t="shared" ca="1" si="65"/>
        <v>2.8023699999999999E-2</v>
      </c>
      <c r="V203" s="36">
        <f t="shared" ca="1" si="65"/>
        <v>3.7120609999999998E-2</v>
      </c>
      <c r="W203" s="36">
        <f t="shared" ca="1" si="65"/>
        <v>1.184434E-2</v>
      </c>
      <c r="X203" s="36">
        <f t="shared" ca="1" si="65"/>
        <v>1.798466E-2</v>
      </c>
      <c r="Y203" s="36">
        <f t="shared" ca="1" si="65"/>
        <v>2.3149570000000001E-2</v>
      </c>
      <c r="Z203" s="36">
        <f t="shared" ca="1" si="65"/>
        <v>2.625104E-2</v>
      </c>
      <c r="AA203" s="36">
        <f t="shared" ca="1" si="65"/>
        <v>3.675229E-2</v>
      </c>
      <c r="AB203" s="36">
        <f t="shared" ca="1" si="65"/>
        <v>7.3078489999999996E-2</v>
      </c>
      <c r="AC203" s="36">
        <f t="shared" ca="1" si="65"/>
        <v>7.2868080000000002E-2</v>
      </c>
      <c r="AD203" s="36">
        <f t="shared" ca="1" si="65"/>
        <v>7.6240130000000003E-2</v>
      </c>
      <c r="AE203" s="36">
        <f t="shared" ca="1" si="65"/>
        <v>2.5548370000000001E-2</v>
      </c>
      <c r="AF203" s="36">
        <f t="shared" ca="1" si="65"/>
        <v>4.4708819999999996E-2</v>
      </c>
      <c r="AG203" s="36">
        <f t="shared" ca="1" si="65"/>
        <v>2.4065910000000003E-2</v>
      </c>
      <c r="AH203" s="36">
        <f t="shared" ca="1" si="65"/>
        <v>1.547256E-2</v>
      </c>
      <c r="AI203" s="26">
        <f t="shared" ca="1" si="69"/>
        <v>690.77599999999995</v>
      </c>
      <c r="AJ203" s="36">
        <f t="shared" ca="1" si="66"/>
        <v>7.556599999999999E-4</v>
      </c>
      <c r="AK203" s="36">
        <f t="shared" ca="1" si="66"/>
        <v>6.6819599999999998E-3</v>
      </c>
      <c r="AL203" s="36">
        <f t="shared" ca="1" si="66"/>
        <v>1.140119E-2</v>
      </c>
      <c r="AM203" s="36">
        <f t="shared" ca="1" si="66"/>
        <v>1.299317E-2</v>
      </c>
      <c r="AN203" s="36">
        <f t="shared" ca="1" si="66"/>
        <v>2.374E-5</v>
      </c>
      <c r="AO203" s="36">
        <f t="shared" ca="1" si="66"/>
        <v>2.4333699999999998E-3</v>
      </c>
      <c r="AP203" s="36">
        <f t="shared" ca="1" si="66"/>
        <v>5.2891299999999995E-3</v>
      </c>
      <c r="AQ203" s="36">
        <f t="shared" ca="1" si="66"/>
        <v>8.8760799999999997E-3</v>
      </c>
      <c r="AR203" s="36">
        <f t="shared" ca="1" si="66"/>
        <v>1.7054199999999999E-2</v>
      </c>
      <c r="AS203" s="36">
        <f t="shared" ca="1" si="66"/>
        <v>3.9229359999999998E-2</v>
      </c>
      <c r="AT203" s="36">
        <f t="shared" ca="1" si="64"/>
        <v>3.8701369999999999E-2</v>
      </c>
      <c r="AU203" s="36">
        <f t="shared" ca="1" si="64"/>
        <v>0.10678499999999999</v>
      </c>
      <c r="AV203" s="36">
        <f t="shared" ca="1" si="64"/>
        <v>4.6977650000000003E-2</v>
      </c>
      <c r="AW203" s="36">
        <f t="shared" ca="1" si="64"/>
        <v>4.9337369999999998E-2</v>
      </c>
      <c r="AX203" s="25"/>
      <c r="AY203" s="25"/>
      <c r="AZ203" s="25"/>
      <c r="BA203" s="25"/>
      <c r="BB203" s="25"/>
      <c r="BC203" s="25"/>
      <c r="BD203" s="25"/>
      <c r="BE203" s="25"/>
      <c r="BF203" s="25"/>
      <c r="BG203" s="25"/>
      <c r="BH203" s="25"/>
      <c r="BI203" s="25"/>
    </row>
    <row r="204" spans="1:61" x14ac:dyDescent="0.35">
      <c r="A204" s="23">
        <v>42551</v>
      </c>
      <c r="B204" s="47">
        <v>1.7299999999999998E-3</v>
      </c>
      <c r="C204" s="47">
        <v>2.6099999999999999E-3</v>
      </c>
      <c r="D204" s="47">
        <v>3.5299999999999997E-3</v>
      </c>
      <c r="E204" s="36">
        <v>4.3499999999999997E-3</v>
      </c>
      <c r="F204" s="36">
        <v>5.8170000000000001E-3</v>
      </c>
      <c r="G204" s="36">
        <v>6.9399999999999991E-3</v>
      </c>
      <c r="H204" s="36">
        <v>9.9970000000000007E-3</v>
      </c>
      <c r="I204" s="36">
        <f t="shared" si="67"/>
        <v>1.9418871352093081E-2</v>
      </c>
      <c r="J204" s="36">
        <f t="shared" si="68"/>
        <v>2.0499182669338811E-2</v>
      </c>
      <c r="K204" s="36">
        <v>1.4697E-2</v>
      </c>
      <c r="L204" s="36">
        <v>2.2846999999999999E-2</v>
      </c>
      <c r="M204" s="36">
        <v>9.0381699999999999E-3</v>
      </c>
      <c r="N204" s="36">
        <v>2.15207E-2</v>
      </c>
      <c r="O204" s="36">
        <v>1.2100780000000002E-2</v>
      </c>
      <c r="P204" s="36">
        <v>5.5180319999999991E-2</v>
      </c>
      <c r="Q204" s="36">
        <v>6.7998000000000017E-3</v>
      </c>
      <c r="R204" s="36">
        <v>1.0774480000000003E-2</v>
      </c>
      <c r="S204" s="36">
        <f t="shared" ca="1" si="65"/>
        <v>1.517547E-2</v>
      </c>
      <c r="T204" s="36">
        <f t="shared" ca="1" si="65"/>
        <v>1.97704E-2</v>
      </c>
      <c r="U204" s="36">
        <f t="shared" ca="1" si="65"/>
        <v>2.569275E-2</v>
      </c>
      <c r="V204" s="36">
        <f t="shared" ca="1" si="65"/>
        <v>3.4166720000000005E-2</v>
      </c>
      <c r="W204" s="36">
        <f t="shared" ca="1" si="65"/>
        <v>9.2186200000000003E-3</v>
      </c>
      <c r="X204" s="36">
        <f t="shared" ca="1" si="65"/>
        <v>1.622407E-2</v>
      </c>
      <c r="Y204" s="36">
        <f t="shared" ca="1" si="65"/>
        <v>2.0037310000000003E-2</v>
      </c>
      <c r="Z204" s="36">
        <f t="shared" ca="1" si="65"/>
        <v>2.3178070000000002E-2</v>
      </c>
      <c r="AA204" s="36">
        <f t="shared" ca="1" si="65"/>
        <v>3.3621480000000002E-2</v>
      </c>
      <c r="AB204" s="36">
        <f t="shared" ca="1" si="65"/>
        <v>7.2725160000000011E-2</v>
      </c>
      <c r="AC204" s="36">
        <f t="shared" ca="1" si="65"/>
        <v>7.2468539999999998E-2</v>
      </c>
      <c r="AD204" s="36">
        <f t="shared" ca="1" si="65"/>
        <v>7.6701019999999995E-2</v>
      </c>
      <c r="AE204" s="36">
        <f t="shared" ca="1" si="65"/>
        <v>2.2905920000000003E-2</v>
      </c>
      <c r="AF204" s="36">
        <f t="shared" ca="1" si="65"/>
        <v>4.201937E-2</v>
      </c>
      <c r="AG204" s="36">
        <f t="shared" ca="1" si="65"/>
        <v>2.124854E-2</v>
      </c>
      <c r="AH204" s="36">
        <f t="shared" ca="1" si="65"/>
        <v>1.2789090000000001E-2</v>
      </c>
      <c r="AI204" s="26">
        <f t="shared" ca="1" si="69"/>
        <v>691.03599999999994</v>
      </c>
      <c r="AJ204" s="36">
        <f t="shared" ca="1" si="66"/>
        <v>-1.2862799999999999E-3</v>
      </c>
      <c r="AK204" s="36">
        <f t="shared" ca="1" si="66"/>
        <v>3.6887199999999999E-3</v>
      </c>
      <c r="AL204" s="36">
        <f t="shared" ca="1" si="66"/>
        <v>9.8314800000000001E-3</v>
      </c>
      <c r="AM204" s="36">
        <f t="shared" ca="1" si="66"/>
        <v>1.1631929999999999E-2</v>
      </c>
      <c r="AN204" s="36">
        <f t="shared" ca="1" si="66"/>
        <v>-8.6693999999999996E-4</v>
      </c>
      <c r="AO204" s="36">
        <f t="shared" ca="1" si="66"/>
        <v>9.375500000000001E-4</v>
      </c>
      <c r="AP204" s="36">
        <f t="shared" ca="1" si="66"/>
        <v>3.2698800000000002E-3</v>
      </c>
      <c r="AQ204" s="36">
        <f t="shared" ca="1" si="66"/>
        <v>6.5199300000000002E-3</v>
      </c>
      <c r="AR204" s="36">
        <f t="shared" ca="1" si="66"/>
        <v>1.3020940000000002E-2</v>
      </c>
      <c r="AS204" s="36">
        <f t="shared" ca="1" si="66"/>
        <v>4.2776800000000004E-2</v>
      </c>
      <c r="AT204" s="36">
        <f t="shared" ca="1" si="64"/>
        <v>3.6560120000000002E-2</v>
      </c>
      <c r="AU204" s="36">
        <f t="shared" ca="1" si="64"/>
        <v>0.10531131000000001</v>
      </c>
      <c r="AV204" s="36">
        <f t="shared" ca="1" si="64"/>
        <v>4.6274459999999996E-2</v>
      </c>
      <c r="AW204" s="36">
        <f t="shared" ca="1" si="64"/>
        <v>4.689459E-2</v>
      </c>
      <c r="AX204" s="25"/>
      <c r="AY204" s="25"/>
      <c r="AZ204" s="25"/>
      <c r="BA204" s="25"/>
      <c r="BB204" s="25"/>
      <c r="BC204" s="25"/>
      <c r="BD204" s="25"/>
      <c r="BE204" s="25"/>
      <c r="BF204" s="25"/>
      <c r="BG204" s="25"/>
      <c r="BH204" s="25"/>
      <c r="BI204" s="25"/>
    </row>
    <row r="205" spans="1:61" x14ac:dyDescent="0.35">
      <c r="A205" s="23">
        <v>42580</v>
      </c>
      <c r="B205" s="47">
        <v>1.8E-3</v>
      </c>
      <c r="C205" s="47">
        <v>2.5600000000000002E-3</v>
      </c>
      <c r="D205" s="47">
        <v>3.6800000000000001E-3</v>
      </c>
      <c r="E205" s="36">
        <v>4.9100000000000003E-3</v>
      </c>
      <c r="F205" s="36">
        <v>6.5539999999999999E-3</v>
      </c>
      <c r="G205" s="36">
        <v>7.4900000000000001E-3</v>
      </c>
      <c r="H205" s="36">
        <v>1.0237000000000001E-2</v>
      </c>
      <c r="I205" s="36">
        <f t="shared" si="67"/>
        <v>1.8843251594427901E-2</v>
      </c>
      <c r="J205" s="36">
        <f t="shared" si="68"/>
        <v>1.7570097773968785E-2</v>
      </c>
      <c r="K205" s="36">
        <v>1.4531000000000001E-2</v>
      </c>
      <c r="L205" s="36">
        <v>2.1826999999999999E-2</v>
      </c>
      <c r="M205" s="36">
        <v>9.3983499999999998E-3</v>
      </c>
      <c r="N205" s="36">
        <v>2.0422139999999998E-2</v>
      </c>
      <c r="O205" s="36">
        <v>1.168346E-2</v>
      </c>
      <c r="P205" s="36">
        <v>5.1108750000000001E-2</v>
      </c>
      <c r="Q205" s="36">
        <v>6.3307433333333329E-3</v>
      </c>
      <c r="R205" s="36">
        <v>1.0278599999999999E-2</v>
      </c>
      <c r="S205" s="36">
        <f t="shared" ca="1" si="65"/>
        <v>1.4888110000000001E-2</v>
      </c>
      <c r="T205" s="36">
        <f t="shared" ca="1" si="65"/>
        <v>1.925928E-2</v>
      </c>
      <c r="U205" s="36">
        <f t="shared" ca="1" si="65"/>
        <v>2.461416E-2</v>
      </c>
      <c r="V205" s="36">
        <f t="shared" ca="1" si="65"/>
        <v>3.2723499999999996E-2</v>
      </c>
      <c r="W205" s="36">
        <f t="shared" ca="1" si="65"/>
        <v>9.6953100000000004E-3</v>
      </c>
      <c r="X205" s="36">
        <f t="shared" ca="1" si="65"/>
        <v>1.624749E-2</v>
      </c>
      <c r="Y205" s="36">
        <f t="shared" ca="1" si="65"/>
        <v>1.9282630000000002E-2</v>
      </c>
      <c r="Z205" s="36">
        <f t="shared" ca="1" si="65"/>
        <v>2.221762E-2</v>
      </c>
      <c r="AA205" s="36">
        <f t="shared" ca="1" si="65"/>
        <v>3.2105599999999998E-2</v>
      </c>
      <c r="AB205" s="36">
        <f t="shared" ca="1" si="65"/>
        <v>6.7067539999999995E-2</v>
      </c>
      <c r="AC205" s="36">
        <f t="shared" ca="1" si="65"/>
        <v>6.6765400000000003E-2</v>
      </c>
      <c r="AD205" s="36">
        <f t="shared" ca="1" si="65"/>
        <v>7.153089E-2</v>
      </c>
      <c r="AE205" s="36">
        <f t="shared" ca="1" si="65"/>
        <v>2.1943109999999998E-2</v>
      </c>
      <c r="AF205" s="36">
        <f t="shared" ca="1" si="65"/>
        <v>4.003487E-2</v>
      </c>
      <c r="AG205" s="36">
        <f t="shared" ca="1" si="65"/>
        <v>2.007188E-2</v>
      </c>
      <c r="AH205" s="36">
        <f t="shared" ca="1" si="65"/>
        <v>1.38735E-2</v>
      </c>
      <c r="AI205" s="26">
        <f t="shared" ca="1" si="69"/>
        <v>691.03599999999994</v>
      </c>
      <c r="AJ205" s="36">
        <f t="shared" ca="1" si="66"/>
        <v>-1.77612E-3</v>
      </c>
      <c r="AK205" s="36">
        <f t="shared" ca="1" si="66"/>
        <v>2.6760600000000001E-3</v>
      </c>
      <c r="AL205" s="36">
        <f t="shared" ca="1" si="66"/>
        <v>7.5450700000000001E-3</v>
      </c>
      <c r="AM205" s="36">
        <f t="shared" ca="1" si="66"/>
        <v>9.8512599999999988E-3</v>
      </c>
      <c r="AN205" s="36">
        <f t="shared" ca="1" si="66"/>
        <v>-1.2805200000000001E-3</v>
      </c>
      <c r="AO205" s="36">
        <f t="shared" ca="1" si="66"/>
        <v>2.2729999999999998E-5</v>
      </c>
      <c r="AP205" s="36">
        <f t="shared" ca="1" si="66"/>
        <v>1.99169E-3</v>
      </c>
      <c r="AQ205" s="36">
        <f t="shared" ca="1" si="66"/>
        <v>5.0083100000000002E-3</v>
      </c>
      <c r="AR205" s="36">
        <f t="shared" ca="1" si="66"/>
        <v>1.121451E-2</v>
      </c>
      <c r="AS205" s="36">
        <f t="shared" ca="1" si="66"/>
        <v>3.6376180000000001E-2</v>
      </c>
      <c r="AT205" s="36">
        <f t="shared" ca="1" si="64"/>
        <v>3.571448E-2</v>
      </c>
      <c r="AU205" s="36">
        <f t="shared" ca="1" si="64"/>
        <v>0.10195334</v>
      </c>
      <c r="AV205" s="36">
        <f t="shared" ca="1" si="64"/>
        <v>4.4619970000000002E-2</v>
      </c>
      <c r="AW205" s="36">
        <f t="shared" ca="1" si="64"/>
        <v>4.610392E-2</v>
      </c>
      <c r="AX205" s="25"/>
      <c r="AY205" s="25"/>
      <c r="AZ205" s="25"/>
      <c r="BA205" s="25"/>
      <c r="BB205" s="25"/>
      <c r="BC205" s="25"/>
      <c r="BD205" s="25"/>
      <c r="BE205" s="25"/>
      <c r="BF205" s="25"/>
      <c r="BG205" s="25"/>
      <c r="BH205" s="25"/>
      <c r="BI205" s="25"/>
    </row>
    <row r="206" spans="1:61" x14ac:dyDescent="0.35">
      <c r="A206" s="23">
        <v>42613</v>
      </c>
      <c r="B206" s="47">
        <v>2.7100000000000002E-3</v>
      </c>
      <c r="C206" s="47">
        <v>3.32E-3</v>
      </c>
      <c r="D206" s="47">
        <v>4.5999999999999999E-3</v>
      </c>
      <c r="E206" s="36">
        <v>5.9299999999999995E-3</v>
      </c>
      <c r="F206" s="36">
        <v>8.0529999999999994E-3</v>
      </c>
      <c r="G206" s="36">
        <v>9.2300000000000004E-3</v>
      </c>
      <c r="H206" s="36">
        <v>1.1977E-2</v>
      </c>
      <c r="I206" s="36">
        <f t="shared" si="67"/>
        <v>1.9637442352939072E-2</v>
      </c>
      <c r="J206" s="36">
        <f t="shared" si="68"/>
        <v>1.8433052493076474E-2</v>
      </c>
      <c r="K206" s="36">
        <v>1.5800000000000002E-2</v>
      </c>
      <c r="L206" s="36">
        <v>2.2320000000000003E-2</v>
      </c>
      <c r="M206" s="36">
        <v>1.0871299999999999E-2</v>
      </c>
      <c r="N206" s="36">
        <v>2.1148419999999998E-2</v>
      </c>
      <c r="O206" s="36">
        <v>1.1208810000000003E-2</v>
      </c>
      <c r="P206" s="36">
        <v>4.8361749999999995E-2</v>
      </c>
      <c r="Q206" s="36">
        <v>5.8081366666666665E-3</v>
      </c>
      <c r="R206" s="36">
        <v>1.0037229999999998E-2</v>
      </c>
      <c r="S206" s="36">
        <f t="shared" ref="S206:AH215" ca="1" si="70">IFERROR(VLOOKUP($A206,INDIRECT("US!"&amp;S$3&amp;":"&amp;S$4),3,0)/100,NA())</f>
        <v>1.5923110000000001E-2</v>
      </c>
      <c r="T206" s="36">
        <f t="shared" ca="1" si="70"/>
        <v>2.0322059999999999E-2</v>
      </c>
      <c r="U206" s="36">
        <f t="shared" ca="1" si="70"/>
        <v>2.5113409999999999E-2</v>
      </c>
      <c r="V206" s="36">
        <f t="shared" ca="1" si="70"/>
        <v>3.2604630000000002E-2</v>
      </c>
      <c r="W206" s="36">
        <f t="shared" ca="1" si="70"/>
        <v>1.078403E-2</v>
      </c>
      <c r="X206" s="36">
        <f t="shared" ca="1" si="70"/>
        <v>1.6980910000000002E-2</v>
      </c>
      <c r="Y206" s="36">
        <f t="shared" ca="1" si="70"/>
        <v>2.0253469999999999E-2</v>
      </c>
      <c r="Z206" s="36">
        <f t="shared" ca="1" si="70"/>
        <v>2.3155180000000001E-2</v>
      </c>
      <c r="AA206" s="36">
        <f t="shared" ca="1" si="70"/>
        <v>3.2357230000000001E-2</v>
      </c>
      <c r="AB206" s="36">
        <f t="shared" ca="1" si="70"/>
        <v>6.3100859999999995E-2</v>
      </c>
      <c r="AC206" s="36">
        <f t="shared" ca="1" si="70"/>
        <v>6.267259E-2</v>
      </c>
      <c r="AD206" s="36">
        <f t="shared" ca="1" si="70"/>
        <v>6.9510169999999996E-2</v>
      </c>
      <c r="AE206" s="36">
        <f t="shared" ca="1" si="70"/>
        <v>2.2409720000000001E-2</v>
      </c>
      <c r="AF206" s="36">
        <f t="shared" ca="1" si="70"/>
        <v>3.9863659999999995E-2</v>
      </c>
      <c r="AG206" s="36">
        <f t="shared" ca="1" si="70"/>
        <v>2.0799109999999999E-2</v>
      </c>
      <c r="AH206" s="36">
        <f t="shared" ca="1" si="70"/>
        <v>1.4504870000000001E-2</v>
      </c>
      <c r="AI206" s="26">
        <f t="shared" ca="1" si="69"/>
        <v>691.35900000000004</v>
      </c>
      <c r="AJ206" s="36">
        <f t="shared" ref="AJ206:AS215" ca="1" si="71">IFERROR(VLOOKUP($A206,INDIRECT("EU!"&amp;AJ$3&amp;":"&amp;AJ$4),3,0)/100,NA())</f>
        <v>-1.6126199999999999E-3</v>
      </c>
      <c r="AK206" s="36">
        <f t="shared" ca="1" si="71"/>
        <v>2.4243200000000002E-3</v>
      </c>
      <c r="AL206" s="36">
        <f t="shared" ca="1" si="71"/>
        <v>6.9696699999999999E-3</v>
      </c>
      <c r="AM206" s="36">
        <f t="shared" ca="1" si="71"/>
        <v>9.4841100000000005E-3</v>
      </c>
      <c r="AN206" s="36">
        <f t="shared" ca="1" si="71"/>
        <v>-1.451E-3</v>
      </c>
      <c r="AO206" s="36">
        <f t="shared" ca="1" si="71"/>
        <v>-5.6540000000000004E-5</v>
      </c>
      <c r="AP206" s="36">
        <f t="shared" ca="1" si="71"/>
        <v>1.7730000000000001E-3</v>
      </c>
      <c r="AQ206" s="36">
        <f t="shared" ca="1" si="71"/>
        <v>4.7387200000000001E-3</v>
      </c>
      <c r="AR206" s="36">
        <f t="shared" ca="1" si="71"/>
        <v>1.075013E-2</v>
      </c>
      <c r="AS206" s="36">
        <f t="shared" ca="1" si="71"/>
        <v>3.2125639999999997E-2</v>
      </c>
      <c r="AT206" s="36">
        <f t="shared" ref="AT206:AW225" ca="1" si="72">IFERROR(VLOOKUP($A206,INDIRECT("EM!"&amp;AT$3&amp;":"&amp;AT$4),3,0)/100,NA())</f>
        <v>3.5891880000000001E-2</v>
      </c>
      <c r="AU206" s="36">
        <f t="shared" ca="1" si="72"/>
        <v>0.10219713999999999</v>
      </c>
      <c r="AV206" s="36">
        <f t="shared" ca="1" si="72"/>
        <v>4.5287499999999994E-2</v>
      </c>
      <c r="AW206" s="36">
        <f t="shared" ca="1" si="72"/>
        <v>4.6179180000000007E-2</v>
      </c>
      <c r="AX206" s="25"/>
      <c r="AY206" s="25"/>
      <c r="AZ206" s="25"/>
      <c r="BA206" s="25"/>
      <c r="BB206" s="25"/>
      <c r="BC206" s="25"/>
      <c r="BD206" s="25"/>
      <c r="BE206" s="25"/>
      <c r="BF206" s="25"/>
      <c r="BG206" s="25"/>
      <c r="BH206" s="25"/>
      <c r="BI206" s="25"/>
    </row>
    <row r="207" spans="1:61" x14ac:dyDescent="0.35">
      <c r="A207" s="23">
        <v>42643</v>
      </c>
      <c r="B207" s="47">
        <v>1.8500000000000001E-3</v>
      </c>
      <c r="C207" s="47">
        <v>2.7600000000000003E-3</v>
      </c>
      <c r="D207" s="47">
        <v>4.3400000000000001E-3</v>
      </c>
      <c r="E207" s="36">
        <v>5.8799999999999998E-3</v>
      </c>
      <c r="F207" s="36">
        <v>7.6189999999999999E-3</v>
      </c>
      <c r="G207" s="36">
        <v>8.7600000000000004E-3</v>
      </c>
      <c r="H207" s="36">
        <v>1.1492E-2</v>
      </c>
      <c r="I207" s="36">
        <f t="shared" si="67"/>
        <v>2.0415595116916263E-2</v>
      </c>
      <c r="J207" s="36">
        <f t="shared" si="68"/>
        <v>2.0124029369612328E-2</v>
      </c>
      <c r="K207" s="36">
        <v>1.5944E-2</v>
      </c>
      <c r="L207" s="36">
        <v>2.3153999999999997E-2</v>
      </c>
      <c r="M207" s="36">
        <v>1.0703860000000001E-2</v>
      </c>
      <c r="N207" s="36">
        <v>2.2151519999999997E-2</v>
      </c>
      <c r="O207" s="36">
        <v>1.1046060000000007E-2</v>
      </c>
      <c r="P207" s="36">
        <v>4.6197660000000002E-2</v>
      </c>
      <c r="Q207" s="36">
        <v>6.0009333333333331E-3</v>
      </c>
      <c r="R207" s="36">
        <v>1.0043580000000007E-2</v>
      </c>
      <c r="S207" s="36">
        <f t="shared" ca="1" si="70"/>
        <v>1.6023900000000001E-2</v>
      </c>
      <c r="T207" s="36">
        <f t="shared" ca="1" si="70"/>
        <v>2.0691950000000001E-2</v>
      </c>
      <c r="U207" s="36">
        <f t="shared" ca="1" si="70"/>
        <v>2.5803929999999999E-2</v>
      </c>
      <c r="V207" s="36">
        <f t="shared" ca="1" si="70"/>
        <v>3.274415E-2</v>
      </c>
      <c r="W207" s="36">
        <f t="shared" ca="1" si="70"/>
        <v>1.0658819999999999E-2</v>
      </c>
      <c r="X207" s="36">
        <f t="shared" ca="1" si="70"/>
        <v>1.6546479999999999E-2</v>
      </c>
      <c r="Y207" s="36">
        <f t="shared" ca="1" si="70"/>
        <v>2.0614499999999997E-2</v>
      </c>
      <c r="Z207" s="36">
        <f t="shared" ca="1" si="70"/>
        <v>2.3357450000000002E-2</v>
      </c>
      <c r="AA207" s="36">
        <f t="shared" ca="1" si="70"/>
        <v>3.3197580000000004E-2</v>
      </c>
      <c r="AB207" s="36">
        <f t="shared" ca="1" si="70"/>
        <v>6.1719400000000001E-2</v>
      </c>
      <c r="AC207" s="36">
        <f t="shared" ca="1" si="70"/>
        <v>6.1253179999999997E-2</v>
      </c>
      <c r="AD207" s="36">
        <f t="shared" ca="1" si="70"/>
        <v>6.8349179999999995E-2</v>
      </c>
      <c r="AE207" s="36">
        <f t="shared" ca="1" si="70"/>
        <v>2.274632E-2</v>
      </c>
      <c r="AF207" s="36">
        <f t="shared" ca="1" si="70"/>
        <v>4.07217E-2</v>
      </c>
      <c r="AG207" s="36">
        <f t="shared" ca="1" si="70"/>
        <v>2.1323949999999998E-2</v>
      </c>
      <c r="AH207" s="36">
        <f t="shared" ca="1" si="70"/>
        <v>1.401789E-2</v>
      </c>
      <c r="AI207" s="26">
        <f t="shared" ca="1" si="69"/>
        <v>691.7</v>
      </c>
      <c r="AJ207" s="36">
        <f t="shared" ca="1" si="71"/>
        <v>-1.86491E-3</v>
      </c>
      <c r="AK207" s="36">
        <f t="shared" ca="1" si="71"/>
        <v>2.6481100000000004E-3</v>
      </c>
      <c r="AL207" s="36">
        <f t="shared" ca="1" si="71"/>
        <v>7.1284099999999991E-3</v>
      </c>
      <c r="AM207" s="36">
        <f t="shared" ca="1" si="71"/>
        <v>9.5822399999999988E-3</v>
      </c>
      <c r="AN207" s="36">
        <f t="shared" ca="1" si="71"/>
        <v>-1.6707499999999999E-3</v>
      </c>
      <c r="AO207" s="36">
        <f t="shared" ca="1" si="71"/>
        <v>-1.9172999999999998E-4</v>
      </c>
      <c r="AP207" s="36">
        <f t="shared" ca="1" si="71"/>
        <v>1.9108900000000002E-3</v>
      </c>
      <c r="AQ207" s="36">
        <f t="shared" ca="1" si="71"/>
        <v>4.6675100000000006E-3</v>
      </c>
      <c r="AR207" s="36">
        <f t="shared" ca="1" si="71"/>
        <v>1.1349700000000001E-2</v>
      </c>
      <c r="AS207" s="36">
        <f t="shared" ca="1" si="71"/>
        <v>3.6909640000000001E-2</v>
      </c>
      <c r="AT207" s="36">
        <f t="shared" ca="1" si="72"/>
        <v>3.2810980000000003E-2</v>
      </c>
      <c r="AU207" s="36">
        <f t="shared" ca="1" si="72"/>
        <v>0.10628002</v>
      </c>
      <c r="AV207" s="36">
        <f t="shared" ca="1" si="72"/>
        <v>4.5372219999999998E-2</v>
      </c>
      <c r="AW207" s="36">
        <f t="shared" ca="1" si="72"/>
        <v>4.5323960000000003E-2</v>
      </c>
      <c r="AX207" s="25"/>
      <c r="AY207" s="25"/>
      <c r="AZ207" s="25"/>
      <c r="BA207" s="25"/>
      <c r="BB207" s="25"/>
      <c r="BC207" s="25"/>
      <c r="BD207" s="25"/>
      <c r="BE207" s="25"/>
      <c r="BF207" s="25"/>
      <c r="BG207" s="25"/>
      <c r="BH207" s="25"/>
      <c r="BI207" s="25"/>
    </row>
    <row r="208" spans="1:61" x14ac:dyDescent="0.35">
      <c r="A208" s="23">
        <v>42674</v>
      </c>
      <c r="B208" s="47">
        <v>1.65E-3</v>
      </c>
      <c r="C208" s="47">
        <v>3.0200000000000001E-3</v>
      </c>
      <c r="D208" s="47">
        <v>4.9499999999999995E-3</v>
      </c>
      <c r="E208" s="36">
        <v>6.4400000000000004E-3</v>
      </c>
      <c r="F208" s="36">
        <v>8.4089999999999998E-3</v>
      </c>
      <c r="G208" s="36">
        <v>9.9100000000000004E-3</v>
      </c>
      <c r="H208" s="36">
        <v>1.3067E-2</v>
      </c>
      <c r="I208" s="36">
        <f t="shared" si="67"/>
        <v>2.3469568177622913E-2</v>
      </c>
      <c r="J208" s="36">
        <f t="shared" si="68"/>
        <v>1.9224456891516528E-2</v>
      </c>
      <c r="K208" s="36">
        <v>1.8255E-2</v>
      </c>
      <c r="L208" s="36">
        <v>2.5798000000000001E-2</v>
      </c>
      <c r="M208" s="36">
        <v>1.2033789999999999E-2</v>
      </c>
      <c r="N208" s="36">
        <v>2.4641009999999998E-2</v>
      </c>
      <c r="O208" s="36">
        <v>1.0616190000000005E-2</v>
      </c>
      <c r="P208" s="36">
        <v>4.2938440000000001E-2</v>
      </c>
      <c r="Q208" s="36">
        <v>5.6111999999999985E-3</v>
      </c>
      <c r="R208" s="36">
        <v>9.4592000000000009E-3</v>
      </c>
      <c r="S208" s="36">
        <f t="shared" ca="1" si="70"/>
        <v>1.775645E-2</v>
      </c>
      <c r="T208" s="36">
        <f t="shared" ca="1" si="70"/>
        <v>2.217301E-2</v>
      </c>
      <c r="U208" s="36">
        <f t="shared" ca="1" si="70"/>
        <v>2.7126269999999997E-2</v>
      </c>
      <c r="V208" s="36">
        <f t="shared" ca="1" si="70"/>
        <v>3.3768699999999999E-2</v>
      </c>
      <c r="W208" s="36">
        <f t="shared" ca="1" si="70"/>
        <v>1.13825E-2</v>
      </c>
      <c r="X208" s="36">
        <f t="shared" ca="1" si="70"/>
        <v>1.695526E-2</v>
      </c>
      <c r="Y208" s="36">
        <f t="shared" ca="1" si="70"/>
        <v>2.2144439999999998E-2</v>
      </c>
      <c r="Z208" s="36">
        <f t="shared" ca="1" si="70"/>
        <v>2.5110860000000002E-2</v>
      </c>
      <c r="AA208" s="36">
        <f t="shared" ca="1" si="70"/>
        <v>3.5257200000000002E-2</v>
      </c>
      <c r="AB208" s="36">
        <f t="shared" ca="1" si="70"/>
        <v>6.2916330000000006E-2</v>
      </c>
      <c r="AC208" s="36">
        <f t="shared" ca="1" si="70"/>
        <v>6.2566700000000003E-2</v>
      </c>
      <c r="AD208" s="36">
        <f t="shared" ca="1" si="70"/>
        <v>6.7579449999999999E-2</v>
      </c>
      <c r="AE208" s="36">
        <f t="shared" ca="1" si="70"/>
        <v>2.3791139999999999E-2</v>
      </c>
      <c r="AF208" s="36">
        <f t="shared" ca="1" si="70"/>
        <v>4.2397289999999997E-2</v>
      </c>
      <c r="AG208" s="36">
        <f t="shared" ca="1" si="70"/>
        <v>2.2893460000000001E-2</v>
      </c>
      <c r="AH208" s="36">
        <f t="shared" ca="1" si="70"/>
        <v>1.464352E-2</v>
      </c>
      <c r="AI208" s="26">
        <f t="shared" ca="1" si="69"/>
        <v>691.87300000000005</v>
      </c>
      <c r="AJ208" s="36">
        <f t="shared" ca="1" si="71"/>
        <v>-3.211E-4</v>
      </c>
      <c r="AK208" s="36">
        <f t="shared" ca="1" si="71"/>
        <v>4.8760299999999999E-3</v>
      </c>
      <c r="AL208" s="36">
        <f t="shared" ca="1" si="71"/>
        <v>8.7463300000000001E-3</v>
      </c>
      <c r="AM208" s="36">
        <f t="shared" ca="1" si="71"/>
        <v>1.1950400000000002E-2</v>
      </c>
      <c r="AN208" s="36">
        <f t="shared" ca="1" si="71"/>
        <v>-1.13586E-3</v>
      </c>
      <c r="AO208" s="36">
        <f t="shared" ca="1" si="71"/>
        <v>1.3854900000000001E-3</v>
      </c>
      <c r="AP208" s="36">
        <f t="shared" ca="1" si="71"/>
        <v>4.1819700000000001E-3</v>
      </c>
      <c r="AQ208" s="36">
        <f t="shared" ca="1" si="71"/>
        <v>7.4881699999999997E-3</v>
      </c>
      <c r="AR208" s="36">
        <f t="shared" ca="1" si="71"/>
        <v>1.4620640000000001E-2</v>
      </c>
      <c r="AS208" s="36">
        <f t="shared" ca="1" si="71"/>
        <v>3.3850609999999996E-2</v>
      </c>
      <c r="AT208" s="36">
        <f t="shared" ca="1" si="72"/>
        <v>3.5338870000000001E-2</v>
      </c>
      <c r="AU208" s="36">
        <f t="shared" ca="1" si="72"/>
        <v>0.10763500000000001</v>
      </c>
      <c r="AV208" s="36">
        <f t="shared" ca="1" si="72"/>
        <v>4.7032449999999996E-2</v>
      </c>
      <c r="AW208" s="36">
        <f t="shared" ca="1" si="72"/>
        <v>4.8864520000000002E-2</v>
      </c>
      <c r="AX208" s="25"/>
      <c r="AY208" s="25"/>
      <c r="AZ208" s="25"/>
      <c r="BA208" s="25"/>
      <c r="BB208" s="25"/>
      <c r="BC208" s="25"/>
      <c r="BD208" s="25"/>
      <c r="BE208" s="25"/>
      <c r="BF208" s="25"/>
      <c r="BG208" s="25"/>
      <c r="BH208" s="25"/>
      <c r="BI208" s="25"/>
    </row>
    <row r="209" spans="1:61" x14ac:dyDescent="0.35">
      <c r="A209" s="23">
        <v>42704</v>
      </c>
      <c r="B209" s="47">
        <v>3.63E-3</v>
      </c>
      <c r="C209" s="47">
        <v>4.7999999999999996E-3</v>
      </c>
      <c r="D209" s="47">
        <v>6.0799999999999995E-3</v>
      </c>
      <c r="E209" s="36">
        <v>7.77E-3</v>
      </c>
      <c r="F209" s="36">
        <v>1.1129999999999999E-2</v>
      </c>
      <c r="G209" s="36">
        <v>1.3939999999999999E-2</v>
      </c>
      <c r="H209" s="36">
        <v>1.8420000000000002E-2</v>
      </c>
      <c r="I209" s="36">
        <f t="shared" si="67"/>
        <v>2.9226516055262053E-2</v>
      </c>
      <c r="J209" s="36">
        <f t="shared" si="68"/>
        <v>1.7298012496095305E-2</v>
      </c>
      <c r="K209" s="36">
        <v>2.3809E-2</v>
      </c>
      <c r="L209" s="36">
        <v>3.0336999999999999E-2</v>
      </c>
      <c r="M209" s="36">
        <v>1.6286849999999999E-2</v>
      </c>
      <c r="N209" s="36">
        <v>2.9362219999999998E-2</v>
      </c>
      <c r="O209" s="36">
        <v>1.0337879999999997E-2</v>
      </c>
      <c r="P209" s="36">
        <v>4.1921449999999999E-2</v>
      </c>
      <c r="Q209" s="36">
        <v>5.4509266666666664E-3</v>
      </c>
      <c r="R209" s="36">
        <v>9.3630999999999957E-3</v>
      </c>
      <c r="S209" s="36">
        <f t="shared" ca="1" si="70"/>
        <v>2.2383419999999998E-2</v>
      </c>
      <c r="T209" s="36">
        <f t="shared" ca="1" si="70"/>
        <v>2.596536E-2</v>
      </c>
      <c r="U209" s="36">
        <f t="shared" ca="1" si="70"/>
        <v>3.1402630000000001E-2</v>
      </c>
      <c r="V209" s="36">
        <f t="shared" ca="1" si="70"/>
        <v>3.8265130000000001E-2</v>
      </c>
      <c r="W209" s="36">
        <f t="shared" ca="1" si="70"/>
        <v>1.4135930000000001E-2</v>
      </c>
      <c r="X209" s="36">
        <f t="shared" ca="1" si="70"/>
        <v>2.0946280000000001E-2</v>
      </c>
      <c r="Y209" s="36">
        <f t="shared" ca="1" si="70"/>
        <v>2.6311969999999997E-2</v>
      </c>
      <c r="Z209" s="36">
        <f t="shared" ca="1" si="70"/>
        <v>3.0082830000000001E-2</v>
      </c>
      <c r="AA209" s="36">
        <f t="shared" ca="1" si="70"/>
        <v>3.9700099999999995E-2</v>
      </c>
      <c r="AB209" s="36">
        <f t="shared" ca="1" si="70"/>
        <v>6.5667730000000007E-2</v>
      </c>
      <c r="AC209" s="36">
        <f t="shared" ca="1" si="70"/>
        <v>6.5272540000000004E-2</v>
      </c>
      <c r="AD209" s="36">
        <f t="shared" ca="1" si="70"/>
        <v>7.1283669999999993E-2</v>
      </c>
      <c r="AE209" s="36">
        <f t="shared" ca="1" si="70"/>
        <v>2.8269079999999999E-2</v>
      </c>
      <c r="AF209" s="36">
        <f t="shared" ca="1" si="70"/>
        <v>4.6213730000000001E-2</v>
      </c>
      <c r="AG209" s="36">
        <f t="shared" ca="1" si="70"/>
        <v>2.6533669999999999E-2</v>
      </c>
      <c r="AH209" s="36">
        <f t="shared" ca="1" si="70"/>
        <v>1.7306140000000001E-2</v>
      </c>
      <c r="AI209" s="26">
        <f t="shared" ca="1" si="69"/>
        <v>691.99400000000003</v>
      </c>
      <c r="AJ209" s="36">
        <f t="shared" ca="1" si="71"/>
        <v>3.8595999999999997E-4</v>
      </c>
      <c r="AK209" s="36">
        <f t="shared" ca="1" si="71"/>
        <v>6.0229400000000001E-3</v>
      </c>
      <c r="AL209" s="36">
        <f t="shared" ca="1" si="71"/>
        <v>1.0420519999999999E-2</v>
      </c>
      <c r="AM209" s="36">
        <f t="shared" ca="1" si="71"/>
        <v>1.447905E-2</v>
      </c>
      <c r="AN209" s="36">
        <f t="shared" ca="1" si="71"/>
        <v>-1.22893E-3</v>
      </c>
      <c r="AO209" s="36">
        <f t="shared" ca="1" si="71"/>
        <v>2.2533700000000002E-3</v>
      </c>
      <c r="AP209" s="36">
        <f t="shared" ca="1" si="71"/>
        <v>5.9201800000000006E-3</v>
      </c>
      <c r="AQ209" s="36">
        <f t="shared" ca="1" si="71"/>
        <v>1.006641E-2</v>
      </c>
      <c r="AR209" s="36">
        <f t="shared" ca="1" si="71"/>
        <v>1.7125829999999998E-2</v>
      </c>
      <c r="AS209" s="36">
        <f t="shared" ca="1" si="71"/>
        <v>3.8740960000000005E-2</v>
      </c>
      <c r="AT209" s="36">
        <f t="shared" ca="1" si="72"/>
        <v>3.9707520000000003E-2</v>
      </c>
      <c r="AU209" s="36">
        <f t="shared" ca="1" si="72"/>
        <v>0.11231847</v>
      </c>
      <c r="AV209" s="36">
        <f t="shared" ca="1" si="72"/>
        <v>5.1176830000000006E-2</v>
      </c>
      <c r="AW209" s="36">
        <f t="shared" ca="1" si="72"/>
        <v>5.3758609999999998E-2</v>
      </c>
      <c r="AX209" s="25"/>
      <c r="AY209" s="25"/>
      <c r="AZ209" s="25"/>
      <c r="BA209" s="25"/>
      <c r="BB209" s="25"/>
      <c r="BC209" s="25"/>
      <c r="BD209" s="25"/>
      <c r="BE209" s="25"/>
      <c r="BF209" s="25"/>
      <c r="BG209" s="25"/>
      <c r="BH209" s="25"/>
      <c r="BI209" s="25"/>
    </row>
    <row r="210" spans="1:61" x14ac:dyDescent="0.35">
      <c r="A210" s="23">
        <v>42734</v>
      </c>
      <c r="B210" s="47">
        <v>4.1799999999999997E-3</v>
      </c>
      <c r="C210" s="47">
        <v>5.0000000000000001E-3</v>
      </c>
      <c r="D210" s="47">
        <v>6.13E-3</v>
      </c>
      <c r="E210" s="36">
        <v>8.1300000000000001E-3</v>
      </c>
      <c r="F210" s="36">
        <v>1.1882999999999999E-2</v>
      </c>
      <c r="G210" s="36">
        <v>1.452E-2</v>
      </c>
      <c r="H210" s="36">
        <v>1.9273999999999999E-2</v>
      </c>
      <c r="I210" s="36">
        <f t="shared" si="67"/>
        <v>2.9638213325366758E-2</v>
      </c>
      <c r="J210" s="36">
        <f t="shared" si="68"/>
        <v>1.7578029686065033E-2</v>
      </c>
      <c r="K210" s="36">
        <v>2.4443000000000003E-2</v>
      </c>
      <c r="L210" s="36">
        <v>3.0651000000000001E-2</v>
      </c>
      <c r="M210" s="36">
        <v>1.683832E-2</v>
      </c>
      <c r="N210" s="36">
        <v>2.9838099999999999E-2</v>
      </c>
      <c r="O210" s="36">
        <v>9.6169799999999972E-3</v>
      </c>
      <c r="P210" s="36">
        <v>4.0134880000000005E-2</v>
      </c>
      <c r="Q210" s="36">
        <v>5.2964499999999942E-3</v>
      </c>
      <c r="R210" s="36">
        <v>8.8040799999999954E-3</v>
      </c>
      <c r="S210" s="36">
        <f t="shared" ca="1" si="70"/>
        <v>2.292754E-2</v>
      </c>
      <c r="T210" s="36">
        <f t="shared" ca="1" si="70"/>
        <v>2.64222E-2</v>
      </c>
      <c r="U210" s="36">
        <f t="shared" ca="1" si="70"/>
        <v>3.1588780000000004E-2</v>
      </c>
      <c r="V210" s="36">
        <f t="shared" ca="1" si="70"/>
        <v>3.7967229999999998E-2</v>
      </c>
      <c r="W210" s="36">
        <f t="shared" ca="1" si="70"/>
        <v>1.462432E-2</v>
      </c>
      <c r="X210" s="36">
        <f t="shared" ca="1" si="70"/>
        <v>2.1439659999999999E-2</v>
      </c>
      <c r="Y210" s="36">
        <f t="shared" ca="1" si="70"/>
        <v>2.677537E-2</v>
      </c>
      <c r="Z210" s="36">
        <f t="shared" ca="1" si="70"/>
        <v>3.03906E-2</v>
      </c>
      <c r="AA210" s="36">
        <f t="shared" ca="1" si="70"/>
        <v>3.9455079999999997E-2</v>
      </c>
      <c r="AB210" s="36">
        <f t="shared" ca="1" si="70"/>
        <v>6.1194899999999997E-2</v>
      </c>
      <c r="AC210" s="36">
        <f t="shared" ca="1" si="70"/>
        <v>6.0576679999999994E-2</v>
      </c>
      <c r="AD210" s="36">
        <f t="shared" ca="1" si="70"/>
        <v>6.9972980000000004E-2</v>
      </c>
      <c r="AE210" s="36">
        <f t="shared" ca="1" si="70"/>
        <v>2.853669E-2</v>
      </c>
      <c r="AF210" s="36">
        <f t="shared" ca="1" si="70"/>
        <v>4.5350140000000004E-2</v>
      </c>
      <c r="AG210" s="36">
        <f t="shared" ca="1" si="70"/>
        <v>2.7823859999999999E-2</v>
      </c>
      <c r="AH210" s="36">
        <f t="shared" ca="1" si="70"/>
        <v>1.8603499999999999E-2</v>
      </c>
      <c r="AI210" s="26">
        <f t="shared" ca="1" si="69"/>
        <v>691.99400000000003</v>
      </c>
      <c r="AJ210" s="36">
        <f t="shared" ca="1" si="71"/>
        <v>8.8850000000000005E-5</v>
      </c>
      <c r="AK210" s="36">
        <f t="shared" ca="1" si="71"/>
        <v>5.34674E-3</v>
      </c>
      <c r="AL210" s="36">
        <f t="shared" ca="1" si="71"/>
        <v>9.6353500000000009E-3</v>
      </c>
      <c r="AM210" s="36">
        <f t="shared" ca="1" si="71"/>
        <v>1.270225E-2</v>
      </c>
      <c r="AN210" s="36">
        <f t="shared" ca="1" si="71"/>
        <v>-1.8511600000000001E-3</v>
      </c>
      <c r="AO210" s="36">
        <f t="shared" ca="1" si="71"/>
        <v>1.22623E-3</v>
      </c>
      <c r="AP210" s="36">
        <f t="shared" ca="1" si="71"/>
        <v>4.9990399999999997E-3</v>
      </c>
      <c r="AQ210" s="36">
        <f t="shared" ca="1" si="71"/>
        <v>9.1397400000000004E-3</v>
      </c>
      <c r="AR210" s="36">
        <f t="shared" ca="1" si="71"/>
        <v>1.6195230000000001E-2</v>
      </c>
      <c r="AS210" s="36">
        <f t="shared" ca="1" si="71"/>
        <v>3.2352180000000001E-2</v>
      </c>
      <c r="AT210" s="36">
        <f t="shared" ca="1" si="72"/>
        <v>3.9568310000000002E-2</v>
      </c>
      <c r="AU210" s="36">
        <f t="shared" ca="1" si="72"/>
        <v>0.10872016999999999</v>
      </c>
      <c r="AV210" s="36">
        <f t="shared" ca="1" si="72"/>
        <v>5.1164129999999995E-2</v>
      </c>
      <c r="AW210" s="36">
        <f t="shared" ca="1" si="72"/>
        <v>5.3346709999999999E-2</v>
      </c>
      <c r="AX210" s="25"/>
      <c r="AY210" s="25"/>
      <c r="AZ210" s="25"/>
      <c r="BA210" s="25"/>
      <c r="BB210" s="25"/>
      <c r="BC210" s="25"/>
      <c r="BD210" s="25"/>
      <c r="BE210" s="25"/>
      <c r="BF210" s="25"/>
      <c r="BG210" s="25"/>
      <c r="BH210" s="25"/>
      <c r="BI210" s="25"/>
    </row>
    <row r="211" spans="1:61" x14ac:dyDescent="0.35">
      <c r="A211" s="23">
        <v>42766</v>
      </c>
      <c r="B211" s="47">
        <v>4.64E-3</v>
      </c>
      <c r="C211" s="47">
        <v>5.1500000000000001E-3</v>
      </c>
      <c r="D211" s="47">
        <v>6.3299999999999997E-3</v>
      </c>
      <c r="E211" s="36">
        <v>7.62E-3</v>
      </c>
      <c r="F211" s="36">
        <v>1.2043999999999999E-2</v>
      </c>
      <c r="G211" s="36">
        <v>1.4630000000000001E-2</v>
      </c>
      <c r="H211" s="36">
        <v>1.9129E-2</v>
      </c>
      <c r="I211" s="36">
        <f t="shared" si="67"/>
        <v>2.996163386676276E-2</v>
      </c>
      <c r="J211" s="36">
        <f t="shared" si="68"/>
        <v>1.944275459652367E-2</v>
      </c>
      <c r="K211" s="36">
        <v>2.4531000000000001E-2</v>
      </c>
      <c r="L211" s="36">
        <v>3.0612E-2</v>
      </c>
      <c r="M211" s="36">
        <v>1.680336E-2</v>
      </c>
      <c r="N211" s="36">
        <v>2.9762610000000002E-2</v>
      </c>
      <c r="O211" s="36">
        <v>8.7175499999999975E-3</v>
      </c>
      <c r="P211" s="36">
        <v>3.7914659999999996E-2</v>
      </c>
      <c r="Q211" s="36">
        <v>5.2491166666666644E-3</v>
      </c>
      <c r="R211" s="36">
        <v>7.868159999999999E-3</v>
      </c>
      <c r="S211" s="36">
        <f t="shared" ca="1" si="70"/>
        <v>2.3108629999999998E-2</v>
      </c>
      <c r="T211" s="36">
        <f t="shared" ca="1" si="70"/>
        <v>2.6232799999999997E-2</v>
      </c>
      <c r="U211" s="36">
        <f t="shared" ca="1" si="70"/>
        <v>3.1573089999999998E-2</v>
      </c>
      <c r="V211" s="36">
        <f t="shared" ca="1" si="70"/>
        <v>3.7527049999999999E-2</v>
      </c>
      <c r="W211" s="36">
        <f t="shared" ca="1" si="70"/>
        <v>1.4459919999999999E-2</v>
      </c>
      <c r="X211" s="36">
        <f t="shared" ca="1" si="70"/>
        <v>2.1290980000000001E-2</v>
      </c>
      <c r="Y211" s="36">
        <f t="shared" ca="1" si="70"/>
        <v>2.676885E-2</v>
      </c>
      <c r="Z211" s="36">
        <f t="shared" ca="1" si="70"/>
        <v>3.0662270000000002E-2</v>
      </c>
      <c r="AA211" s="36">
        <f t="shared" ca="1" si="70"/>
        <v>3.8480159999999999E-2</v>
      </c>
      <c r="AB211" s="36">
        <f t="shared" ca="1" si="70"/>
        <v>5.8532019999999997E-2</v>
      </c>
      <c r="AC211" s="36">
        <f t="shared" ca="1" si="70"/>
        <v>5.7925870000000004E-2</v>
      </c>
      <c r="AD211" s="36">
        <f t="shared" ca="1" si="70"/>
        <v>6.7677269999999998E-2</v>
      </c>
      <c r="AE211" s="36">
        <f t="shared" ca="1" si="70"/>
        <v>2.829723E-2</v>
      </c>
      <c r="AF211" s="36">
        <f t="shared" ca="1" si="70"/>
        <v>4.5436810000000001E-2</v>
      </c>
      <c r="AG211" s="36">
        <f t="shared" ca="1" si="70"/>
        <v>2.7363479999999999E-2</v>
      </c>
      <c r="AH211" s="36">
        <f t="shared" ca="1" si="70"/>
        <v>1.8490549999999998E-2</v>
      </c>
      <c r="AI211" s="26">
        <f t="shared" ca="1" si="69"/>
        <v>692.59500000000003</v>
      </c>
      <c r="AJ211" s="36">
        <f t="shared" ca="1" si="71"/>
        <v>1.30302E-3</v>
      </c>
      <c r="AK211" s="36">
        <f t="shared" ca="1" si="71"/>
        <v>7.3516700000000003E-3</v>
      </c>
      <c r="AL211" s="36">
        <f t="shared" ca="1" si="71"/>
        <v>1.0910649999999999E-2</v>
      </c>
      <c r="AM211" s="36">
        <f t="shared" ca="1" si="71"/>
        <v>1.480685E-2</v>
      </c>
      <c r="AN211" s="36">
        <f t="shared" ca="1" si="71"/>
        <v>-1.13065E-3</v>
      </c>
      <c r="AO211" s="36">
        <f t="shared" ca="1" si="71"/>
        <v>2.7316600000000003E-3</v>
      </c>
      <c r="AP211" s="36">
        <f t="shared" ca="1" si="71"/>
        <v>6.9318399999999999E-3</v>
      </c>
      <c r="AQ211" s="36">
        <f t="shared" ca="1" si="71"/>
        <v>1.150377E-2</v>
      </c>
      <c r="AR211" s="36">
        <f t="shared" ca="1" si="71"/>
        <v>1.8717790000000002E-2</v>
      </c>
      <c r="AS211" s="36">
        <f t="shared" ca="1" si="71"/>
        <v>3.133002E-2</v>
      </c>
      <c r="AT211" s="36">
        <f t="shared" ca="1" si="72"/>
        <v>3.911216E-2</v>
      </c>
      <c r="AU211" s="36">
        <f t="shared" ca="1" si="72"/>
        <v>0.10385923999999999</v>
      </c>
      <c r="AV211" s="36">
        <f t="shared" ca="1" si="72"/>
        <v>4.9537810000000002E-2</v>
      </c>
      <c r="AW211" s="36">
        <f t="shared" ca="1" si="72"/>
        <v>5.1434889999999997E-2</v>
      </c>
      <c r="AX211" s="25"/>
      <c r="AY211" s="25"/>
      <c r="AZ211" s="25"/>
      <c r="BA211" s="25"/>
      <c r="BB211" s="25"/>
      <c r="BC211" s="25"/>
      <c r="BD211" s="25"/>
      <c r="BE211" s="25"/>
      <c r="BF211" s="25"/>
      <c r="BG211" s="25"/>
      <c r="BH211" s="25"/>
      <c r="BI211" s="25"/>
    </row>
    <row r="212" spans="1:61" x14ac:dyDescent="0.35">
      <c r="A212" s="23">
        <v>42794</v>
      </c>
      <c r="B212" s="47">
        <v>4.28E-3</v>
      </c>
      <c r="C212" s="47">
        <v>6.0699999999999999E-3</v>
      </c>
      <c r="D212" s="47">
        <v>7.4000000000000003E-3</v>
      </c>
      <c r="E212" s="36">
        <v>8.2299999999999995E-3</v>
      </c>
      <c r="F212" s="36">
        <v>1.2600999999999999E-2</v>
      </c>
      <c r="G212" s="36">
        <v>1.52E-2</v>
      </c>
      <c r="H212" s="36">
        <v>1.9293999999999999E-2</v>
      </c>
      <c r="I212" s="36">
        <f t="shared" si="67"/>
        <v>2.8524804620649213E-2</v>
      </c>
      <c r="J212" s="36">
        <f t="shared" si="68"/>
        <v>1.9324131886584217E-2</v>
      </c>
      <c r="K212" s="36">
        <v>2.3899E-2</v>
      </c>
      <c r="L212" s="36">
        <v>2.9951999999999999E-2</v>
      </c>
      <c r="M212" s="36">
        <v>1.672647E-2</v>
      </c>
      <c r="N212" s="36">
        <v>2.901113E-2</v>
      </c>
      <c r="O212" s="36">
        <v>9.4262799999999987E-3</v>
      </c>
      <c r="P212" s="36">
        <v>3.6995669999999994E-2</v>
      </c>
      <c r="Q212" s="36">
        <v>4.7389200000000006E-3</v>
      </c>
      <c r="R212" s="36">
        <v>8.4854099999999988E-3</v>
      </c>
      <c r="S212" s="36">
        <f t="shared" ca="1" si="70"/>
        <v>2.2822830000000002E-2</v>
      </c>
      <c r="T212" s="36">
        <f t="shared" ca="1" si="70"/>
        <v>2.559587E-2</v>
      </c>
      <c r="U212" s="36">
        <f t="shared" ca="1" si="70"/>
        <v>3.0683950000000002E-2</v>
      </c>
      <c r="V212" s="36">
        <f t="shared" ca="1" si="70"/>
        <v>3.649086E-2</v>
      </c>
      <c r="W212" s="36">
        <f t="shared" ca="1" si="70"/>
        <v>1.449953E-2</v>
      </c>
      <c r="X212" s="36">
        <f t="shared" ca="1" si="70"/>
        <v>2.096895E-2</v>
      </c>
      <c r="Y212" s="36">
        <f t="shared" ca="1" si="70"/>
        <v>2.6282679999999999E-2</v>
      </c>
      <c r="Z212" s="36">
        <f t="shared" ca="1" si="70"/>
        <v>3.0068299999999999E-2</v>
      </c>
      <c r="AA212" s="36">
        <f t="shared" ca="1" si="70"/>
        <v>3.8437409999999998E-2</v>
      </c>
      <c r="AB212" s="36">
        <f t="shared" ca="1" si="70"/>
        <v>5.5788609999999995E-2</v>
      </c>
      <c r="AC212" s="36">
        <f t="shared" ca="1" si="70"/>
        <v>5.5113820000000001E-2</v>
      </c>
      <c r="AD212" s="36">
        <f t="shared" ca="1" si="70"/>
        <v>6.600679999999999E-2</v>
      </c>
      <c r="AE212" s="36">
        <f t="shared" ca="1" si="70"/>
        <v>2.7374640000000002E-2</v>
      </c>
      <c r="AF212" s="36">
        <f t="shared" ca="1" si="70"/>
        <v>4.4303000000000002E-2</v>
      </c>
      <c r="AG212" s="36">
        <f t="shared" ca="1" si="70"/>
        <v>2.7530180000000001E-2</v>
      </c>
      <c r="AH212" s="36">
        <f t="shared" ca="1" si="70"/>
        <v>1.8907139999999999E-2</v>
      </c>
      <c r="AI212" s="26">
        <f t="shared" ca="1" si="69"/>
        <v>692.88099999999997</v>
      </c>
      <c r="AJ212" s="36">
        <f t="shared" ca="1" si="71"/>
        <v>-1.7064000000000001E-4</v>
      </c>
      <c r="AK212" s="36">
        <f t="shared" ca="1" si="71"/>
        <v>5.7925800000000003E-3</v>
      </c>
      <c r="AL212" s="36">
        <f t="shared" ca="1" si="71"/>
        <v>9.3894599999999988E-3</v>
      </c>
      <c r="AM212" s="36">
        <f t="shared" ca="1" si="71"/>
        <v>1.3908430000000001E-2</v>
      </c>
      <c r="AN212" s="36">
        <f t="shared" ca="1" si="71"/>
        <v>-1.7577499999999998E-3</v>
      </c>
      <c r="AO212" s="36">
        <f t="shared" ca="1" si="71"/>
        <v>1.3208300000000001E-3</v>
      </c>
      <c r="AP212" s="36">
        <f t="shared" ca="1" si="71"/>
        <v>5.2025200000000004E-3</v>
      </c>
      <c r="AQ212" s="36">
        <f t="shared" ca="1" si="71"/>
        <v>9.9352199999999998E-3</v>
      </c>
      <c r="AR212" s="36">
        <f t="shared" ca="1" si="71"/>
        <v>1.6741280000000001E-2</v>
      </c>
      <c r="AS212" s="36">
        <f t="shared" ca="1" si="71"/>
        <v>2.8626179999999998E-2</v>
      </c>
      <c r="AT212" s="36">
        <f t="shared" ca="1" si="72"/>
        <v>3.920825E-2</v>
      </c>
      <c r="AU212" s="36">
        <f t="shared" ca="1" si="72"/>
        <v>9.9456909999999996E-2</v>
      </c>
      <c r="AV212" s="36">
        <f t="shared" ca="1" si="72"/>
        <v>4.9291370000000001E-2</v>
      </c>
      <c r="AW212" s="36">
        <f t="shared" ca="1" si="72"/>
        <v>5.099153E-2</v>
      </c>
      <c r="AX212" s="25"/>
      <c r="AY212" s="25"/>
      <c r="AZ212" s="25"/>
      <c r="BA212" s="25"/>
      <c r="BB212" s="25"/>
      <c r="BC212" s="25"/>
      <c r="BD212" s="25"/>
      <c r="BE212" s="25"/>
      <c r="BF212" s="25"/>
      <c r="BG212" s="25"/>
      <c r="BH212" s="25"/>
      <c r="BI212" s="25"/>
    </row>
    <row r="213" spans="1:61" x14ac:dyDescent="0.35">
      <c r="A213" s="23">
        <v>42825</v>
      </c>
      <c r="B213" s="47">
        <v>7.28E-3</v>
      </c>
      <c r="C213" s="47">
        <v>7.5399999999999998E-3</v>
      </c>
      <c r="D213" s="47">
        <v>8.9899999999999997E-3</v>
      </c>
      <c r="E213" s="36">
        <v>1.0189999999999999E-2</v>
      </c>
      <c r="F213" s="36">
        <v>1.2540000000000001E-2</v>
      </c>
      <c r="G213" s="36">
        <v>1.49E-2</v>
      </c>
      <c r="H213" s="36">
        <v>1.9212E-2</v>
      </c>
      <c r="I213" s="36">
        <f t="shared" si="67"/>
        <v>2.8557324556618191E-2</v>
      </c>
      <c r="J213" s="36">
        <f t="shared" si="68"/>
        <v>2.2162450285428736E-2</v>
      </c>
      <c r="K213" s="36">
        <v>2.3873999999999999E-2</v>
      </c>
      <c r="L213" s="36">
        <v>3.0093999999999999E-2</v>
      </c>
      <c r="M213" s="36">
        <v>1.7154020000000002E-2</v>
      </c>
      <c r="N213" s="36">
        <v>2.9479099999999998E-2</v>
      </c>
      <c r="O213" s="36">
        <v>8.3529800000000064E-3</v>
      </c>
      <c r="P213" s="36">
        <v>3.6991380000000004E-2</v>
      </c>
      <c r="Q213" s="36">
        <v>4.9427566666666659E-3</v>
      </c>
      <c r="R213" s="36">
        <v>7.7380800000000048E-3</v>
      </c>
      <c r="S213" s="36">
        <f t="shared" ca="1" si="70"/>
        <v>2.3283149999999999E-2</v>
      </c>
      <c r="T213" s="36">
        <f t="shared" ca="1" si="70"/>
        <v>2.5933099999999997E-2</v>
      </c>
      <c r="U213" s="36">
        <f t="shared" ca="1" si="70"/>
        <v>3.119574E-2</v>
      </c>
      <c r="V213" s="36">
        <f t="shared" ca="1" si="70"/>
        <v>3.7110500000000005E-2</v>
      </c>
      <c r="W213" s="36">
        <f t="shared" ca="1" si="70"/>
        <v>1.5123670000000001E-2</v>
      </c>
      <c r="X213" s="36">
        <f t="shared" ca="1" si="70"/>
        <v>2.1367409999999996E-2</v>
      </c>
      <c r="Y213" s="36">
        <f t="shared" ca="1" si="70"/>
        <v>2.6766789999999999E-2</v>
      </c>
      <c r="Z213" s="36">
        <f t="shared" ca="1" si="70"/>
        <v>3.0364749999999999E-2</v>
      </c>
      <c r="AA213" s="36">
        <f t="shared" ca="1" si="70"/>
        <v>3.7832080000000004E-2</v>
      </c>
      <c r="AB213" s="36">
        <f t="shared" ca="1" si="70"/>
        <v>5.8408450000000001E-2</v>
      </c>
      <c r="AC213" s="36">
        <f t="shared" ca="1" si="70"/>
        <v>5.787134E-2</v>
      </c>
      <c r="AD213" s="36">
        <f t="shared" ca="1" si="70"/>
        <v>6.6470479999999998E-2</v>
      </c>
      <c r="AE213" s="36">
        <f t="shared" ca="1" si="70"/>
        <v>2.8098429999999997E-2</v>
      </c>
      <c r="AF213" s="36">
        <f t="shared" ca="1" si="70"/>
        <v>4.5103299999999999E-2</v>
      </c>
      <c r="AG213" s="36">
        <f t="shared" ca="1" si="70"/>
        <v>2.7989860000000002E-2</v>
      </c>
      <c r="AH213" s="36">
        <f t="shared" ca="1" si="70"/>
        <v>1.8943959999999999E-2</v>
      </c>
      <c r="AI213" s="26">
        <f t="shared" ca="1" si="69"/>
        <v>693.00099999999998</v>
      </c>
      <c r="AJ213" s="36">
        <f t="shared" ca="1" si="71"/>
        <v>8.5540000000000008E-4</v>
      </c>
      <c r="AK213" s="36">
        <f t="shared" ca="1" si="71"/>
        <v>6.5036700000000005E-3</v>
      </c>
      <c r="AL213" s="36">
        <f t="shared" ca="1" si="71"/>
        <v>1.0142379999999999E-2</v>
      </c>
      <c r="AM213" s="36">
        <f t="shared" ca="1" si="71"/>
        <v>1.4258189999999999E-2</v>
      </c>
      <c r="AN213" s="36">
        <f t="shared" ca="1" si="71"/>
        <v>-1.10308E-3</v>
      </c>
      <c r="AO213" s="36">
        <f t="shared" ca="1" si="71"/>
        <v>2.2521899999999998E-3</v>
      </c>
      <c r="AP213" s="36">
        <f t="shared" ca="1" si="71"/>
        <v>6.3745099999999999E-3</v>
      </c>
      <c r="AQ213" s="36">
        <f t="shared" ca="1" si="71"/>
        <v>1.068499E-2</v>
      </c>
      <c r="AR213" s="36">
        <f t="shared" ca="1" si="71"/>
        <v>1.7288769999999998E-2</v>
      </c>
      <c r="AS213" s="36">
        <f t="shared" ca="1" si="71"/>
        <v>3.0156239999999997E-2</v>
      </c>
      <c r="AT213" s="36">
        <f t="shared" ca="1" si="72"/>
        <v>3.8666350000000002E-2</v>
      </c>
      <c r="AU213" s="36">
        <f t="shared" ca="1" si="72"/>
        <v>9.721508999999999E-2</v>
      </c>
      <c r="AV213" s="36">
        <f t="shared" ca="1" si="72"/>
        <v>4.8390709999999997E-2</v>
      </c>
      <c r="AW213" s="36">
        <f t="shared" ca="1" si="72"/>
        <v>5.1077329999999997E-2</v>
      </c>
      <c r="AX213" s="25"/>
      <c r="AY213" s="25"/>
      <c r="AZ213" s="25"/>
      <c r="BA213" s="25"/>
      <c r="BB213" s="25"/>
      <c r="BC213" s="25"/>
      <c r="BD213" s="25"/>
      <c r="BE213" s="25"/>
      <c r="BF213" s="25"/>
      <c r="BG213" s="25"/>
      <c r="BH213" s="25"/>
      <c r="BI213" s="25"/>
    </row>
    <row r="214" spans="1:61" x14ac:dyDescent="0.35">
      <c r="A214" s="23">
        <v>42853</v>
      </c>
      <c r="B214" s="47">
        <v>6.62E-3</v>
      </c>
      <c r="C214" s="47">
        <v>7.9500000000000005E-3</v>
      </c>
      <c r="D214" s="47">
        <v>9.7000000000000003E-3</v>
      </c>
      <c r="E214" s="36">
        <v>1.0629999999999999E-2</v>
      </c>
      <c r="F214" s="36">
        <v>1.2619E-2</v>
      </c>
      <c r="G214" s="36">
        <v>1.444E-2</v>
      </c>
      <c r="H214" s="36">
        <v>1.8142000000000002E-2</v>
      </c>
      <c r="I214" s="36">
        <f t="shared" si="67"/>
        <v>2.748332865553138E-2</v>
      </c>
      <c r="J214" s="36">
        <f t="shared" si="68"/>
        <v>2.9123044066868164E-2</v>
      </c>
      <c r="K214" s="36">
        <v>2.2801999999999999E-2</v>
      </c>
      <c r="L214" s="36">
        <v>2.9508E-2</v>
      </c>
      <c r="M214" s="36">
        <v>1.6510260000000002E-2</v>
      </c>
      <c r="N214" s="36">
        <v>2.8708730000000002E-2</v>
      </c>
      <c r="O214" s="36">
        <v>9.1828300000000029E-3</v>
      </c>
      <c r="P214" s="36">
        <v>3.6851590000000004E-2</v>
      </c>
      <c r="Q214" s="36">
        <v>4.6419233333333358E-3</v>
      </c>
      <c r="R214" s="36">
        <v>8.3835600000000052E-3</v>
      </c>
      <c r="S214" s="36">
        <f t="shared" ca="1" si="70"/>
        <v>2.2529300000000002E-2</v>
      </c>
      <c r="T214" s="36">
        <f t="shared" ca="1" si="70"/>
        <v>2.5321739999999999E-2</v>
      </c>
      <c r="U214" s="36">
        <f t="shared" ca="1" si="70"/>
        <v>3.0377339999999999E-2</v>
      </c>
      <c r="V214" s="36">
        <f t="shared" ca="1" si="70"/>
        <v>3.6123120000000002E-2</v>
      </c>
      <c r="W214" s="36">
        <f t="shared" ca="1" si="70"/>
        <v>1.498671E-2</v>
      </c>
      <c r="X214" s="36">
        <f t="shared" ca="1" si="70"/>
        <v>2.0365589999999999E-2</v>
      </c>
      <c r="Y214" s="36">
        <f t="shared" ca="1" si="70"/>
        <v>2.5753270000000002E-2</v>
      </c>
      <c r="Z214" s="36">
        <f t="shared" ca="1" si="70"/>
        <v>2.9363049999999998E-2</v>
      </c>
      <c r="AA214" s="36">
        <f t="shared" ca="1" si="70"/>
        <v>3.7891560000000005E-2</v>
      </c>
      <c r="AB214" s="36">
        <f t="shared" ca="1" si="70"/>
        <v>5.6287299999999998E-2</v>
      </c>
      <c r="AC214" s="36">
        <f t="shared" ca="1" si="70"/>
        <v>5.5684820000000003E-2</v>
      </c>
      <c r="AD214" s="36">
        <f t="shared" ca="1" si="70"/>
        <v>6.5560320000000005E-2</v>
      </c>
      <c r="AE214" s="36">
        <f t="shared" ca="1" si="70"/>
        <v>2.715712E-2</v>
      </c>
      <c r="AF214" s="36">
        <f t="shared" ca="1" si="70"/>
        <v>4.4163899999999999E-2</v>
      </c>
      <c r="AG214" s="36">
        <f t="shared" ca="1" si="70"/>
        <v>2.7156489999999998E-2</v>
      </c>
      <c r="AH214" s="36">
        <f t="shared" ca="1" si="70"/>
        <v>1.8733820000000002E-2</v>
      </c>
      <c r="AI214" s="26">
        <f t="shared" ca="1" si="69"/>
        <v>693.00099999999998</v>
      </c>
      <c r="AJ214" s="36">
        <f t="shared" ca="1" si="71"/>
        <v>7.7291999999999997E-4</v>
      </c>
      <c r="AK214" s="36">
        <f t="shared" ca="1" si="71"/>
        <v>5.8643599999999999E-3</v>
      </c>
      <c r="AL214" s="36">
        <f t="shared" ca="1" si="71"/>
        <v>9.6469899999999994E-3</v>
      </c>
      <c r="AM214" s="36">
        <f t="shared" ca="1" si="71"/>
        <v>1.3882730000000001E-2</v>
      </c>
      <c r="AN214" s="36">
        <f t="shared" ca="1" si="71"/>
        <v>-1.5388699999999999E-3</v>
      </c>
      <c r="AO214" s="36">
        <f t="shared" ca="1" si="71"/>
        <v>1.9533300000000001E-3</v>
      </c>
      <c r="AP214" s="36">
        <f t="shared" ca="1" si="71"/>
        <v>5.9537300000000008E-3</v>
      </c>
      <c r="AQ214" s="36">
        <f t="shared" ca="1" si="71"/>
        <v>1.0124889999999999E-2</v>
      </c>
      <c r="AR214" s="36">
        <f t="shared" ca="1" si="71"/>
        <v>1.6872659999999998E-2</v>
      </c>
      <c r="AS214" s="36">
        <f t="shared" ca="1" si="71"/>
        <v>2.7443819999999997E-2</v>
      </c>
      <c r="AT214" s="36">
        <f t="shared" ca="1" si="72"/>
        <v>3.874201E-2</v>
      </c>
      <c r="AU214" s="36">
        <f t="shared" ca="1" si="72"/>
        <v>9.7414159999999986E-2</v>
      </c>
      <c r="AV214" s="36">
        <f t="shared" ca="1" si="72"/>
        <v>4.8044360000000001E-2</v>
      </c>
      <c r="AW214" s="36">
        <f t="shared" ca="1" si="72"/>
        <v>5.1128140000000002E-2</v>
      </c>
      <c r="AX214" s="25"/>
      <c r="AY214" s="25"/>
      <c r="AZ214" s="25"/>
      <c r="BA214" s="25"/>
      <c r="BB214" s="25"/>
      <c r="BC214" s="25"/>
      <c r="BD214" s="25"/>
      <c r="BE214" s="25"/>
      <c r="BF214" s="25"/>
      <c r="BG214" s="25"/>
      <c r="BH214" s="25"/>
      <c r="BI214" s="25"/>
    </row>
    <row r="215" spans="1:61" x14ac:dyDescent="0.35">
      <c r="A215" s="23">
        <v>42886</v>
      </c>
      <c r="B215" s="47">
        <v>8.6E-3</v>
      </c>
      <c r="C215" s="47">
        <v>9.7299999999999991E-3</v>
      </c>
      <c r="D215" s="47">
        <v>1.068E-2</v>
      </c>
      <c r="E215" s="36">
        <v>1.153E-2</v>
      </c>
      <c r="F215" s="36">
        <v>1.2818000000000001E-2</v>
      </c>
      <c r="G215" s="36">
        <v>1.4339999999999999E-2</v>
      </c>
      <c r="H215" s="36">
        <v>1.7516E-2</v>
      </c>
      <c r="I215" s="36">
        <f t="shared" si="67"/>
        <v>2.6560007689313769E-2</v>
      </c>
      <c r="J215" s="36">
        <f t="shared" si="68"/>
        <v>2.8709069855948233E-2</v>
      </c>
      <c r="K215" s="36">
        <v>2.2027999999999999E-2</v>
      </c>
      <c r="L215" s="36">
        <v>2.8634E-2</v>
      </c>
      <c r="M215" s="36">
        <v>1.6138799999999998E-2</v>
      </c>
      <c r="N215" s="36">
        <v>2.7721550000000001E-2</v>
      </c>
      <c r="O215" s="36">
        <v>9.0323399999999963E-3</v>
      </c>
      <c r="P215" s="36">
        <v>3.8590050000000001E-2</v>
      </c>
      <c r="Q215" s="36">
        <v>4.3936400000000007E-3</v>
      </c>
      <c r="R215" s="36">
        <v>8.1198899999999977E-3</v>
      </c>
      <c r="S215" s="36">
        <f t="shared" ca="1" si="70"/>
        <v>2.1921029999999998E-2</v>
      </c>
      <c r="T215" s="36">
        <f t="shared" ca="1" si="70"/>
        <v>2.4841700000000001E-2</v>
      </c>
      <c r="U215" s="36">
        <f t="shared" ca="1" si="70"/>
        <v>2.9385810000000002E-2</v>
      </c>
      <c r="V215" s="36">
        <f t="shared" ca="1" si="70"/>
        <v>3.514772E-2</v>
      </c>
      <c r="W215" s="36">
        <f t="shared" ca="1" si="70"/>
        <v>1.4900420000000001E-2</v>
      </c>
      <c r="X215" s="36">
        <f t="shared" ca="1" si="70"/>
        <v>1.9888579999999999E-2</v>
      </c>
      <c r="Y215" s="36">
        <f t="shared" ca="1" si="70"/>
        <v>2.5331119999999999E-2</v>
      </c>
      <c r="Z215" s="36">
        <f t="shared" ca="1" si="70"/>
        <v>2.8572139999999999E-2</v>
      </c>
      <c r="AA215" s="36">
        <f t="shared" ca="1" si="70"/>
        <v>3.6753889999999997E-2</v>
      </c>
      <c r="AB215" s="36">
        <f t="shared" ca="1" si="70"/>
        <v>5.4819779999999999E-2</v>
      </c>
      <c r="AC215" s="36">
        <f t="shared" ca="1" si="70"/>
        <v>5.4117079999999998E-2</v>
      </c>
      <c r="AD215" s="36">
        <f t="shared" ca="1" si="70"/>
        <v>6.6311599999999998E-2</v>
      </c>
      <c r="AE215" s="36">
        <f t="shared" ca="1" si="70"/>
        <v>2.6412170000000002E-2</v>
      </c>
      <c r="AF215" s="36">
        <f t="shared" ca="1" si="70"/>
        <v>4.2889929999999993E-2</v>
      </c>
      <c r="AG215" s="36">
        <f t="shared" ca="1" si="70"/>
        <v>2.6056960000000001E-2</v>
      </c>
      <c r="AH215" s="36">
        <f t="shared" ca="1" si="70"/>
        <v>1.8015980000000001E-2</v>
      </c>
      <c r="AI215" s="26">
        <f t="shared" ca="1" si="69"/>
        <v>693.81600000000003</v>
      </c>
      <c r="AJ215" s="36">
        <f t="shared" ca="1" si="71"/>
        <v>5.5419999999999992E-4</v>
      </c>
      <c r="AK215" s="36">
        <f t="shared" ca="1" si="71"/>
        <v>5.4028799999999997E-3</v>
      </c>
      <c r="AL215" s="36">
        <f t="shared" ca="1" si="71"/>
        <v>8.8846099999999994E-3</v>
      </c>
      <c r="AM215" s="36">
        <f t="shared" ca="1" si="71"/>
        <v>1.3077209999999999E-2</v>
      </c>
      <c r="AN215" s="36">
        <f t="shared" ca="1" si="71"/>
        <v>-1.7596700000000001E-3</v>
      </c>
      <c r="AO215" s="36">
        <f t="shared" ca="1" si="71"/>
        <v>1.2960700000000001E-3</v>
      </c>
      <c r="AP215" s="36">
        <f t="shared" ca="1" si="71"/>
        <v>5.1858400000000006E-3</v>
      </c>
      <c r="AQ215" s="36">
        <f t="shared" ca="1" si="71"/>
        <v>9.5927200000000008E-3</v>
      </c>
      <c r="AR215" s="36">
        <f t="shared" ca="1" si="71"/>
        <v>1.6423139999999999E-2</v>
      </c>
      <c r="AS215" s="36">
        <f t="shared" ca="1" si="71"/>
        <v>2.4314349999999998E-2</v>
      </c>
      <c r="AT215" s="36">
        <f t="shared" ca="1" si="72"/>
        <v>3.8267090000000004E-2</v>
      </c>
      <c r="AU215" s="36">
        <f t="shared" ca="1" si="72"/>
        <v>9.8481929999999995E-2</v>
      </c>
      <c r="AV215" s="36">
        <f t="shared" ca="1" si="72"/>
        <v>4.7871329999999997E-2</v>
      </c>
      <c r="AW215" s="36">
        <f t="shared" ca="1" si="72"/>
        <v>5.0544900000000004E-2</v>
      </c>
      <c r="AX215" s="25"/>
      <c r="AY215" s="25"/>
      <c r="AZ215" s="25"/>
      <c r="BA215" s="25"/>
      <c r="BB215" s="25"/>
      <c r="BC215" s="25"/>
      <c r="BD215" s="25"/>
      <c r="BE215" s="25"/>
      <c r="BF215" s="25"/>
      <c r="BG215" s="25"/>
      <c r="BH215" s="25"/>
      <c r="BI215" s="25"/>
    </row>
    <row r="216" spans="1:61" x14ac:dyDescent="0.35">
      <c r="A216" s="23">
        <v>42916</v>
      </c>
      <c r="B216" s="47">
        <v>8.3899999999999999E-3</v>
      </c>
      <c r="C216" s="47">
        <v>1.014E-2</v>
      </c>
      <c r="D216" s="47">
        <v>1.1339999999999999E-2</v>
      </c>
      <c r="E216" s="36">
        <v>1.23E-2</v>
      </c>
      <c r="F216" s="36">
        <v>1.3816999999999999E-2</v>
      </c>
      <c r="G216" s="36">
        <v>1.5469999999999999E-2</v>
      </c>
      <c r="H216" s="36">
        <v>1.8884000000000001E-2</v>
      </c>
      <c r="I216" s="36">
        <f t="shared" si="67"/>
        <v>2.7206927745454967E-2</v>
      </c>
      <c r="J216" s="36">
        <f t="shared" si="68"/>
        <v>2.9879060657292289E-2</v>
      </c>
      <c r="K216" s="36">
        <v>2.3037000000000002E-2</v>
      </c>
      <c r="L216" s="36">
        <v>2.8347999999999998E-2</v>
      </c>
      <c r="M216" s="36">
        <v>1.7255900000000001E-2</v>
      </c>
      <c r="N216" s="36">
        <v>2.7674299999999999E-2</v>
      </c>
      <c r="O216" s="36">
        <v>8.7929600000000024E-3</v>
      </c>
      <c r="P216" s="36">
        <v>3.9046029999999995E-2</v>
      </c>
      <c r="Q216" s="36">
        <v>4.2893999999999988E-3</v>
      </c>
      <c r="R216" s="36">
        <v>8.1192600000000031E-3</v>
      </c>
      <c r="S216" s="36">
        <f t="shared" ref="S216:AH225" ca="1" si="73">IFERROR(VLOOKUP($A216,INDIRECT("US!"&amp;S$3&amp;":"&amp;S$4),3,0)/100,NA())</f>
        <v>2.3015609999999999E-2</v>
      </c>
      <c r="T216" s="36">
        <f t="shared" ca="1" si="73"/>
        <v>2.5607000000000001E-2</v>
      </c>
      <c r="U216" s="36">
        <f t="shared" ca="1" si="73"/>
        <v>2.9821840000000002E-2</v>
      </c>
      <c r="V216" s="36">
        <f t="shared" ca="1" si="73"/>
        <v>3.5514730000000001E-2</v>
      </c>
      <c r="W216" s="36">
        <f t="shared" ca="1" si="73"/>
        <v>1.5907379999999999E-2</v>
      </c>
      <c r="X216" s="36">
        <f t="shared" ca="1" si="73"/>
        <v>2.0983189999999999E-2</v>
      </c>
      <c r="Y216" s="36">
        <f t="shared" ca="1" si="73"/>
        <v>2.608243E-2</v>
      </c>
      <c r="Z216" s="36">
        <f t="shared" ca="1" si="73"/>
        <v>2.9533049999999998E-2</v>
      </c>
      <c r="AA216" s="36">
        <f t="shared" ca="1" si="73"/>
        <v>3.6467260000000001E-2</v>
      </c>
      <c r="AB216" s="36">
        <f t="shared" ca="1" si="73"/>
        <v>5.6163369999999997E-2</v>
      </c>
      <c r="AC216" s="36">
        <f t="shared" ca="1" si="73"/>
        <v>5.5536349999999998E-2</v>
      </c>
      <c r="AD216" s="36">
        <f t="shared" ca="1" si="73"/>
        <v>6.6720329999999994E-2</v>
      </c>
      <c r="AE216" s="36">
        <f t="shared" ca="1" si="73"/>
        <v>2.7177369999999999E-2</v>
      </c>
      <c r="AF216" s="36">
        <f t="shared" ca="1" si="73"/>
        <v>4.2441690000000004E-2</v>
      </c>
      <c r="AG216" s="36">
        <f t="shared" ca="1" si="73"/>
        <v>2.7161659999999997E-2</v>
      </c>
      <c r="AH216" s="36">
        <f t="shared" ca="1" si="73"/>
        <v>1.9130640000000001E-2</v>
      </c>
      <c r="AI216" s="26">
        <f t="shared" ca="1" si="69"/>
        <v>694.4</v>
      </c>
      <c r="AJ216" s="36">
        <f t="shared" ref="AJ216:AS225" ca="1" si="74">IFERROR(VLOOKUP($A216,INDIRECT("EU!"&amp;AJ$3&amp;":"&amp;AJ$4),3,0)/100,NA())</f>
        <v>1.9228300000000002E-3</v>
      </c>
      <c r="AK216" s="36">
        <f t="shared" ca="1" si="74"/>
        <v>6.8715499999999997E-3</v>
      </c>
      <c r="AL216" s="36">
        <f t="shared" ca="1" si="74"/>
        <v>1.0135709999999999E-2</v>
      </c>
      <c r="AM216" s="36">
        <f t="shared" ca="1" si="74"/>
        <v>1.3546260000000001E-2</v>
      </c>
      <c r="AN216" s="36">
        <f t="shared" ca="1" si="74"/>
        <v>-8.6150000000000007E-4</v>
      </c>
      <c r="AO216" s="36">
        <f t="shared" ca="1" si="74"/>
        <v>2.5593900000000004E-3</v>
      </c>
      <c r="AP216" s="36">
        <f t="shared" ca="1" si="74"/>
        <v>6.4564200000000009E-3</v>
      </c>
      <c r="AQ216" s="36">
        <f t="shared" ca="1" si="74"/>
        <v>1.0961160000000001E-2</v>
      </c>
      <c r="AR216" s="36">
        <f t="shared" ca="1" si="74"/>
        <v>1.7615189999999999E-2</v>
      </c>
      <c r="AS216" s="36">
        <f t="shared" ca="1" si="74"/>
        <v>2.4821870000000003E-2</v>
      </c>
      <c r="AT216" s="36">
        <f t="shared" ca="1" si="72"/>
        <v>3.8060919999999998E-2</v>
      </c>
      <c r="AU216" s="36">
        <f t="shared" ca="1" si="72"/>
        <v>9.6113240000000003E-2</v>
      </c>
      <c r="AV216" s="36">
        <f t="shared" ca="1" si="72"/>
        <v>4.7260530000000002E-2</v>
      </c>
      <c r="AW216" s="36">
        <f t="shared" ca="1" si="72"/>
        <v>5.0225449999999998E-2</v>
      </c>
      <c r="AX216" s="25"/>
      <c r="AY216" s="25"/>
      <c r="AZ216" s="25"/>
      <c r="BA216" s="25"/>
      <c r="BB216" s="25"/>
      <c r="BC216" s="25"/>
      <c r="BD216" s="25"/>
      <c r="BE216" s="25"/>
      <c r="BF216" s="25"/>
      <c r="BG216" s="25"/>
      <c r="BH216" s="25"/>
      <c r="BI216" s="25"/>
    </row>
    <row r="217" spans="1:61" x14ac:dyDescent="0.35">
      <c r="A217" s="23">
        <v>42947</v>
      </c>
      <c r="B217" s="47">
        <v>9.8200000000000006E-3</v>
      </c>
      <c r="C217" s="47">
        <v>1.0749999999999999E-2</v>
      </c>
      <c r="D217" s="47">
        <v>1.1339999999999999E-2</v>
      </c>
      <c r="E217" s="36">
        <v>1.2150000000000001E-2</v>
      </c>
      <c r="F217" s="36">
        <v>1.3491E-2</v>
      </c>
      <c r="G217" s="36">
        <v>1.5089999999999999E-2</v>
      </c>
      <c r="H217" s="36">
        <v>1.8355999999999997E-2</v>
      </c>
      <c r="I217" s="36">
        <f t="shared" si="67"/>
        <v>2.7548652302338272E-2</v>
      </c>
      <c r="J217" s="36">
        <f t="shared" si="68"/>
        <v>2.6214072586582926E-2</v>
      </c>
      <c r="K217" s="36">
        <v>2.2942000000000001E-2</v>
      </c>
      <c r="L217" s="36">
        <v>2.8999E-2</v>
      </c>
      <c r="M217" s="36">
        <v>1.6865330000000001E-2</v>
      </c>
      <c r="N217" s="36">
        <v>2.8158579999999999E-2</v>
      </c>
      <c r="O217" s="36">
        <v>8.3564000000000034E-3</v>
      </c>
      <c r="P217" s="36">
        <v>3.737393E-2</v>
      </c>
      <c r="Q217" s="36">
        <v>4.0615566666666672E-3</v>
      </c>
      <c r="R217" s="36">
        <v>7.515980000000002E-3</v>
      </c>
      <c r="S217" s="36">
        <f t="shared" ca="1" si="73"/>
        <v>2.2676829999999999E-2</v>
      </c>
      <c r="T217" s="36">
        <f t="shared" ca="1" si="73"/>
        <v>2.4956659999999999E-2</v>
      </c>
      <c r="U217" s="36">
        <f t="shared" ca="1" si="73"/>
        <v>2.9051779999999999E-2</v>
      </c>
      <c r="V217" s="36">
        <f t="shared" ca="1" si="73"/>
        <v>3.4681540000000004E-2</v>
      </c>
      <c r="W217" s="36">
        <f t="shared" ca="1" si="73"/>
        <v>1.53803E-2</v>
      </c>
      <c r="X217" s="36">
        <f t="shared" ca="1" si="73"/>
        <v>2.033923E-2</v>
      </c>
      <c r="Y217" s="36">
        <f t="shared" ca="1" si="73"/>
        <v>2.568254E-2</v>
      </c>
      <c r="Z217" s="36">
        <f t="shared" ca="1" si="73"/>
        <v>2.904114E-2</v>
      </c>
      <c r="AA217" s="36">
        <f t="shared" ca="1" si="73"/>
        <v>3.6514980000000002E-2</v>
      </c>
      <c r="AB217" s="36">
        <f t="shared" ca="1" si="73"/>
        <v>5.4053579999999997E-2</v>
      </c>
      <c r="AC217" s="36">
        <f t="shared" ca="1" si="73"/>
        <v>5.3364050000000003E-2</v>
      </c>
      <c r="AD217" s="36">
        <f t="shared" ca="1" si="73"/>
        <v>6.5532510000000002E-2</v>
      </c>
      <c r="AE217" s="36">
        <f t="shared" ca="1" si="73"/>
        <v>2.6181640000000003E-2</v>
      </c>
      <c r="AF217" s="36">
        <f t="shared" ca="1" si="73"/>
        <v>4.2196939999999995E-2</v>
      </c>
      <c r="AG217" s="36">
        <f t="shared" ca="1" si="73"/>
        <v>2.6570450000000002E-2</v>
      </c>
      <c r="AH217" s="36">
        <f t="shared" ca="1" si="73"/>
        <v>1.8719980000000001E-2</v>
      </c>
      <c r="AI217" s="26">
        <f t="shared" ca="1" si="69"/>
        <v>694.99099999999999</v>
      </c>
      <c r="AJ217" s="36">
        <f t="shared" ca="1" si="74"/>
        <v>1.9103400000000002E-3</v>
      </c>
      <c r="AK217" s="36">
        <f t="shared" ca="1" si="74"/>
        <v>6.5695099999999998E-3</v>
      </c>
      <c r="AL217" s="36">
        <f t="shared" ca="1" si="74"/>
        <v>9.179650000000001E-3</v>
      </c>
      <c r="AM217" s="36">
        <f t="shared" ca="1" si="74"/>
        <v>1.285616E-2</v>
      </c>
      <c r="AN217" s="36">
        <f t="shared" ca="1" si="74"/>
        <v>-1.61247E-3</v>
      </c>
      <c r="AO217" s="36">
        <f t="shared" ca="1" si="74"/>
        <v>2.0898700000000002E-3</v>
      </c>
      <c r="AP217" s="36">
        <f t="shared" ca="1" si="74"/>
        <v>6.0725200000000005E-3</v>
      </c>
      <c r="AQ217" s="36">
        <f t="shared" ca="1" si="74"/>
        <v>1.0646560000000001E-2</v>
      </c>
      <c r="AR217" s="36">
        <f t="shared" ca="1" si="74"/>
        <v>1.7660059999999998E-2</v>
      </c>
      <c r="AS217" s="36">
        <f t="shared" ca="1" si="74"/>
        <v>2.1188620000000002E-2</v>
      </c>
      <c r="AT217" s="36">
        <f t="shared" ca="1" si="72"/>
        <v>3.8044590000000003E-2</v>
      </c>
      <c r="AU217" s="36">
        <f t="shared" ca="1" si="72"/>
        <v>9.2991620000000011E-2</v>
      </c>
      <c r="AV217" s="36">
        <f t="shared" ca="1" si="72"/>
        <v>4.7161999999999996E-2</v>
      </c>
      <c r="AW217" s="36">
        <f t="shared" ca="1" si="72"/>
        <v>5.0040820000000007E-2</v>
      </c>
      <c r="AX217" s="25"/>
      <c r="AY217" s="25"/>
      <c r="AZ217" s="25"/>
      <c r="BA217" s="25"/>
      <c r="BB217" s="25"/>
      <c r="BC217" s="25"/>
      <c r="BD217" s="25"/>
      <c r="BE217" s="25"/>
      <c r="BF217" s="25"/>
      <c r="BG217" s="25"/>
      <c r="BH217" s="25"/>
      <c r="BI217" s="25"/>
    </row>
    <row r="218" spans="1:61" x14ac:dyDescent="0.35">
      <c r="A218" s="23">
        <v>42978</v>
      </c>
      <c r="B218" s="47">
        <v>9.0699999999999999E-3</v>
      </c>
      <c r="C218" s="47">
        <v>9.9399999999999992E-3</v>
      </c>
      <c r="D218" s="47">
        <v>1.077E-2</v>
      </c>
      <c r="E218" s="36">
        <v>1.222E-2</v>
      </c>
      <c r="F218" s="36">
        <v>1.3254999999999999E-2</v>
      </c>
      <c r="G218" s="36">
        <v>1.4290000000000001E-2</v>
      </c>
      <c r="H218" s="36">
        <v>1.702E-2</v>
      </c>
      <c r="I218" s="36">
        <f t="shared" si="67"/>
        <v>2.5336934278578305E-2</v>
      </c>
      <c r="J218" s="36">
        <f t="shared" si="68"/>
        <v>3.0346421581642025E-2</v>
      </c>
      <c r="K218" s="36">
        <v>2.1170000000000001E-2</v>
      </c>
      <c r="L218" s="36">
        <v>2.7261999999999998E-2</v>
      </c>
      <c r="M218" s="36">
        <v>1.5987729999999999E-2</v>
      </c>
      <c r="N218" s="36">
        <v>2.6350910000000002E-2</v>
      </c>
      <c r="O218" s="36">
        <v>8.9117200000000014E-3</v>
      </c>
      <c r="P218" s="36">
        <v>3.8859359999999996E-2</v>
      </c>
      <c r="Q218" s="36">
        <v>4.3487300000000003E-3</v>
      </c>
      <c r="R218" s="36">
        <v>8.0006300000000051E-3</v>
      </c>
      <c r="S218" s="36">
        <f t="shared" ca="1" si="73"/>
        <v>2.1595420000000001E-2</v>
      </c>
      <c r="T218" s="36">
        <f t="shared" ca="1" si="73"/>
        <v>2.418911E-2</v>
      </c>
      <c r="U218" s="36">
        <f t="shared" ca="1" si="73"/>
        <v>2.8354460000000001E-2</v>
      </c>
      <c r="V218" s="36">
        <f t="shared" ca="1" si="73"/>
        <v>3.4178350000000003E-2</v>
      </c>
      <c r="W218" s="36">
        <f t="shared" ca="1" si="73"/>
        <v>1.5107470000000001E-2</v>
      </c>
      <c r="X218" s="36">
        <f t="shared" ca="1" si="73"/>
        <v>1.9556870000000001E-2</v>
      </c>
      <c r="Y218" s="36">
        <f t="shared" ca="1" si="73"/>
        <v>2.5154849999999999E-2</v>
      </c>
      <c r="Z218" s="36">
        <f t="shared" ca="1" si="73"/>
        <v>2.7795390000000003E-2</v>
      </c>
      <c r="AA218" s="36">
        <f t="shared" ca="1" si="73"/>
        <v>3.5262630000000003E-2</v>
      </c>
      <c r="AB218" s="36">
        <f t="shared" ca="1" si="73"/>
        <v>5.6104849999999998E-2</v>
      </c>
      <c r="AC218" s="36">
        <f t="shared" ca="1" si="73"/>
        <v>5.554742E-2</v>
      </c>
      <c r="AD218" s="36">
        <f t="shared" ca="1" si="73"/>
        <v>6.5210270000000001E-2</v>
      </c>
      <c r="AE218" s="36">
        <f t="shared" ca="1" si="73"/>
        <v>2.570923E-2</v>
      </c>
      <c r="AF218" s="36">
        <f t="shared" ca="1" si="73"/>
        <v>4.146644E-2</v>
      </c>
      <c r="AG218" s="36">
        <f t="shared" ca="1" si="73"/>
        <v>2.5097350000000001E-2</v>
      </c>
      <c r="AH218" s="36">
        <f t="shared" ca="1" si="73"/>
        <v>1.7885230000000002E-2</v>
      </c>
      <c r="AI218" s="26">
        <f t="shared" ca="1" si="69"/>
        <v>695.64200000000005</v>
      </c>
      <c r="AJ218" s="36">
        <f t="shared" ca="1" si="74"/>
        <v>7.1560999999999999E-4</v>
      </c>
      <c r="AK218" s="36">
        <f t="shared" ca="1" si="74"/>
        <v>5.3285700000000004E-3</v>
      </c>
      <c r="AL218" s="36">
        <f t="shared" ca="1" si="74"/>
        <v>8.22757E-3</v>
      </c>
      <c r="AM218" s="36">
        <f t="shared" ca="1" si="74"/>
        <v>1.247828E-2</v>
      </c>
      <c r="AN218" s="36">
        <f t="shared" ca="1" si="74"/>
        <v>-2.0052500000000001E-3</v>
      </c>
      <c r="AO218" s="36">
        <f t="shared" ca="1" si="74"/>
        <v>1.18235E-3</v>
      </c>
      <c r="AP218" s="36">
        <f t="shared" ca="1" si="74"/>
        <v>4.8041899999999998E-3</v>
      </c>
      <c r="AQ218" s="36">
        <f t="shared" ca="1" si="74"/>
        <v>9.4864200000000006E-3</v>
      </c>
      <c r="AR218" s="36">
        <f t="shared" ca="1" si="74"/>
        <v>1.6293490000000001E-2</v>
      </c>
      <c r="AS218" s="36">
        <f t="shared" ca="1" si="74"/>
        <v>2.2024439999999999E-2</v>
      </c>
      <c r="AT218" s="36">
        <f t="shared" ca="1" si="72"/>
        <v>3.7962259999999998E-2</v>
      </c>
      <c r="AU218" s="36">
        <f t="shared" ca="1" si="72"/>
        <v>9.196631999999999E-2</v>
      </c>
      <c r="AV218" s="36">
        <f t="shared" ca="1" si="72"/>
        <v>4.7147119999999994E-2</v>
      </c>
      <c r="AW218" s="36">
        <f t="shared" ca="1" si="72"/>
        <v>4.9761340000000001E-2</v>
      </c>
      <c r="AX218" s="25"/>
      <c r="AY218" s="25"/>
      <c r="AZ218" s="25"/>
      <c r="BA218" s="25"/>
      <c r="BB218" s="25"/>
      <c r="BC218" s="25"/>
      <c r="BD218" s="25"/>
      <c r="BE218" s="25"/>
      <c r="BF218" s="25"/>
      <c r="BG218" s="25"/>
      <c r="BH218" s="25"/>
      <c r="BI218" s="25"/>
    </row>
    <row r="219" spans="1:61" x14ac:dyDescent="0.35">
      <c r="A219" s="23">
        <v>43007</v>
      </c>
      <c r="B219" s="47">
        <v>9.4299999999999991E-3</v>
      </c>
      <c r="C219" s="47">
        <v>1.0489999999999999E-2</v>
      </c>
      <c r="D219" s="47">
        <v>1.1939999999999999E-2</v>
      </c>
      <c r="E219" s="36">
        <v>1.294E-2</v>
      </c>
      <c r="F219" s="36">
        <v>1.4827E-2</v>
      </c>
      <c r="G219" s="36">
        <v>1.6240000000000001E-2</v>
      </c>
      <c r="H219" s="36">
        <v>1.9359999999999999E-2</v>
      </c>
      <c r="I219" s="36">
        <f t="shared" si="67"/>
        <v>2.7327508334641371E-2</v>
      </c>
      <c r="J219" s="36">
        <f t="shared" si="68"/>
        <v>3.5678564507637844E-2</v>
      </c>
      <c r="K219" s="36">
        <v>2.3336000000000003E-2</v>
      </c>
      <c r="L219" s="36">
        <v>2.8601000000000001E-2</v>
      </c>
      <c r="M219" s="36">
        <v>1.7819149999999999E-2</v>
      </c>
      <c r="N219" s="36">
        <v>2.7769829999999999E-2</v>
      </c>
      <c r="O219" s="36">
        <v>8.37684E-3</v>
      </c>
      <c r="P219" s="36">
        <v>3.5728800000000005E-2</v>
      </c>
      <c r="Q219" s="36">
        <v>3.9554333333333344E-3</v>
      </c>
      <c r="R219" s="36">
        <v>7.5456699999999974E-3</v>
      </c>
      <c r="S219" s="36">
        <f t="shared" ca="1" si="73"/>
        <v>2.3085650000000003E-2</v>
      </c>
      <c r="T219" s="36">
        <f t="shared" ca="1" si="73"/>
        <v>2.5479829999999998E-2</v>
      </c>
      <c r="U219" s="36">
        <f t="shared" ca="1" si="73"/>
        <v>2.9342460000000001E-2</v>
      </c>
      <c r="V219" s="36">
        <f t="shared" ca="1" si="73"/>
        <v>3.492352E-2</v>
      </c>
      <c r="W219" s="36">
        <f t="shared" ca="1" si="73"/>
        <v>1.6490000000000001E-2</v>
      </c>
      <c r="X219" s="36">
        <f t="shared" ca="1" si="73"/>
        <v>2.111474E-2</v>
      </c>
      <c r="Y219" s="36">
        <f t="shared" ca="1" si="73"/>
        <v>2.6283359999999999E-2</v>
      </c>
      <c r="Z219" s="36">
        <f t="shared" ca="1" si="73"/>
        <v>2.908999E-2</v>
      </c>
      <c r="AA219" s="36">
        <f t="shared" ca="1" si="73"/>
        <v>3.6146669999999999E-2</v>
      </c>
      <c r="AB219" s="36">
        <f t="shared" ca="1" si="73"/>
        <v>5.4479490000000005E-2</v>
      </c>
      <c r="AC219" s="36">
        <f t="shared" ca="1" si="73"/>
        <v>5.3908030000000003E-2</v>
      </c>
      <c r="AD219" s="36">
        <f t="shared" ca="1" si="73"/>
        <v>6.349863E-2</v>
      </c>
      <c r="AE219" s="36">
        <f t="shared" ca="1" si="73"/>
        <v>2.6799149999999997E-2</v>
      </c>
      <c r="AF219" s="36">
        <f t="shared" ca="1" si="73"/>
        <v>4.181617E-2</v>
      </c>
      <c r="AG219" s="36">
        <f t="shared" ca="1" si="73"/>
        <v>2.7354900000000001E-2</v>
      </c>
      <c r="AH219" s="36">
        <f t="shared" ca="1" si="73"/>
        <v>1.967021E-2</v>
      </c>
      <c r="AI219" s="26">
        <f t="shared" ca="1" si="69"/>
        <v>695.64200000000005</v>
      </c>
      <c r="AJ219" s="36">
        <f t="shared" ca="1" si="74"/>
        <v>1.4668600000000002E-3</v>
      </c>
      <c r="AK219" s="36">
        <f t="shared" ca="1" si="74"/>
        <v>6.6688499999999996E-3</v>
      </c>
      <c r="AL219" s="36">
        <f t="shared" ca="1" si="74"/>
        <v>9.1293699999999995E-3</v>
      </c>
      <c r="AM219" s="36">
        <f t="shared" ca="1" si="74"/>
        <v>1.294474E-2</v>
      </c>
      <c r="AN219" s="36">
        <f t="shared" ca="1" si="74"/>
        <v>-1.5274099999999999E-3</v>
      </c>
      <c r="AO219" s="36">
        <f t="shared" ca="1" si="74"/>
        <v>2.1959000000000002E-3</v>
      </c>
      <c r="AP219" s="36">
        <f t="shared" ca="1" si="74"/>
        <v>5.9202899999999999E-3</v>
      </c>
      <c r="AQ219" s="36">
        <f t="shared" ca="1" si="74"/>
        <v>1.0465230000000001E-2</v>
      </c>
      <c r="AR219" s="36">
        <f t="shared" ca="1" si="74"/>
        <v>1.7689900000000001E-2</v>
      </c>
      <c r="AS219" s="36">
        <f t="shared" ca="1" si="74"/>
        <v>2.1896769999999999E-2</v>
      </c>
      <c r="AT219" s="36">
        <f t="shared" ca="1" si="72"/>
        <v>3.8517049999999997E-2</v>
      </c>
      <c r="AU219" s="36">
        <f t="shared" ca="1" si="72"/>
        <v>8.8615030000000011E-2</v>
      </c>
      <c r="AV219" s="36">
        <f t="shared" ca="1" si="72"/>
        <v>4.7343749999999997E-2</v>
      </c>
      <c r="AW219" s="36">
        <f t="shared" ca="1" si="72"/>
        <v>4.9756669999999996E-2</v>
      </c>
      <c r="AX219" s="25"/>
      <c r="AY219" s="25"/>
      <c r="AZ219" s="25"/>
      <c r="BA219" s="25"/>
      <c r="BB219" s="25"/>
      <c r="BC219" s="25"/>
      <c r="BD219" s="25"/>
      <c r="BE219" s="25"/>
      <c r="BF219" s="25"/>
      <c r="BG219" s="25"/>
      <c r="BH219" s="25"/>
      <c r="BI219" s="25"/>
    </row>
    <row r="220" spans="1:61" x14ac:dyDescent="0.35">
      <c r="A220" s="23">
        <v>43039</v>
      </c>
      <c r="B220" s="47">
        <v>9.75E-3</v>
      </c>
      <c r="C220" s="47">
        <v>1.1319999999999998E-2</v>
      </c>
      <c r="D220" s="47">
        <v>1.2809999999999998E-2</v>
      </c>
      <c r="E220" s="36">
        <v>1.426E-2</v>
      </c>
      <c r="F220" s="36">
        <v>1.5996999999999997E-2</v>
      </c>
      <c r="G220" s="36">
        <v>1.7270000000000001E-2</v>
      </c>
      <c r="H220" s="36">
        <v>2.0165000000000002E-2</v>
      </c>
      <c r="I220" s="36">
        <f t="shared" si="67"/>
        <v>2.7433902210916683E-2</v>
      </c>
      <c r="J220" s="36">
        <f t="shared" si="68"/>
        <v>3.8676125854494536E-2</v>
      </c>
      <c r="K220" s="36">
        <v>2.3793000000000002E-2</v>
      </c>
      <c r="L220" s="36">
        <v>2.8794E-2</v>
      </c>
      <c r="M220" s="36">
        <v>1.873942E-2</v>
      </c>
      <c r="N220" s="36">
        <v>2.7964069999999997E-2</v>
      </c>
      <c r="O220" s="36">
        <v>8.0786500000000032E-3</v>
      </c>
      <c r="P220" s="36">
        <v>3.5059030000000005E-2</v>
      </c>
      <c r="Q220" s="36">
        <v>3.7107233333333288E-3</v>
      </c>
      <c r="R220" s="36">
        <v>7.2487200000000002E-3</v>
      </c>
      <c r="S220" s="36">
        <f t="shared" ca="1" si="73"/>
        <v>2.3761580000000001E-2</v>
      </c>
      <c r="T220" s="36">
        <f t="shared" ca="1" si="73"/>
        <v>2.5808249999999998E-2</v>
      </c>
      <c r="U220" s="36">
        <f t="shared" ca="1" si="73"/>
        <v>2.9413040000000001E-2</v>
      </c>
      <c r="V220" s="36">
        <f t="shared" ca="1" si="73"/>
        <v>3.4863689999999996E-2</v>
      </c>
      <c r="W220" s="36">
        <f t="shared" ca="1" si="73"/>
        <v>1.7499610000000002E-2</v>
      </c>
      <c r="X220" s="36">
        <f t="shared" ca="1" si="73"/>
        <v>2.1773609999999999E-2</v>
      </c>
      <c r="Y220" s="36">
        <f t="shared" ca="1" si="73"/>
        <v>2.6749950000000002E-2</v>
      </c>
      <c r="Z220" s="36">
        <f t="shared" ca="1" si="73"/>
        <v>2.9420259999999997E-2</v>
      </c>
      <c r="AA220" s="36">
        <f t="shared" ca="1" si="73"/>
        <v>3.604272E-2</v>
      </c>
      <c r="AB220" s="36">
        <f t="shared" ca="1" si="73"/>
        <v>5.4344159999999996E-2</v>
      </c>
      <c r="AC220" s="36">
        <f t="shared" ca="1" si="73"/>
        <v>5.3792090000000001E-2</v>
      </c>
      <c r="AD220" s="36">
        <f t="shared" ca="1" si="73"/>
        <v>6.3023099999999999E-2</v>
      </c>
      <c r="AE220" s="36">
        <f t="shared" ca="1" si="73"/>
        <v>2.6951800000000001E-2</v>
      </c>
      <c r="AF220" s="36">
        <f t="shared" ca="1" si="73"/>
        <v>4.1460670000000005E-2</v>
      </c>
      <c r="AG220" s="36">
        <f t="shared" ca="1" si="73"/>
        <v>2.7309070000000001E-2</v>
      </c>
      <c r="AH220" s="36">
        <f t="shared" ca="1" si="73"/>
        <v>2.022738E-2</v>
      </c>
      <c r="AI220" s="26">
        <f t="shared" ca="1" si="69"/>
        <v>696.86</v>
      </c>
      <c r="AJ220" s="36">
        <f t="shared" ca="1" si="74"/>
        <v>8.4482000000000003E-4</v>
      </c>
      <c r="AK220" s="36">
        <f t="shared" ca="1" si="74"/>
        <v>6.1023600000000002E-3</v>
      </c>
      <c r="AL220" s="36">
        <f t="shared" ca="1" si="74"/>
        <v>8.3072800000000002E-3</v>
      </c>
      <c r="AM220" s="36">
        <f t="shared" ca="1" si="74"/>
        <v>1.1523779999999999E-2</v>
      </c>
      <c r="AN220" s="36">
        <f t="shared" ca="1" si="74"/>
        <v>-2.0697099999999998E-3</v>
      </c>
      <c r="AO220" s="36">
        <f t="shared" ca="1" si="74"/>
        <v>1.46255E-3</v>
      </c>
      <c r="AP220" s="36">
        <f t="shared" ca="1" si="74"/>
        <v>5.0054000000000001E-3</v>
      </c>
      <c r="AQ220" s="36">
        <f t="shared" ca="1" si="74"/>
        <v>9.1114100000000003E-3</v>
      </c>
      <c r="AR220" s="36">
        <f t="shared" ca="1" si="74"/>
        <v>1.6768579999999998E-2</v>
      </c>
      <c r="AS220" s="36">
        <f t="shared" ca="1" si="74"/>
        <v>1.8399639999999998E-2</v>
      </c>
      <c r="AT220" s="36">
        <f t="shared" ca="1" si="72"/>
        <v>4.008954E-2</v>
      </c>
      <c r="AU220" s="36">
        <f t="shared" ca="1" si="72"/>
        <v>9.3279230000000005E-2</v>
      </c>
      <c r="AV220" s="36">
        <f t="shared" ca="1" si="72"/>
        <v>4.9218629999999999E-2</v>
      </c>
      <c r="AW220" s="36">
        <f t="shared" ca="1" si="72"/>
        <v>5.0822979999999997E-2</v>
      </c>
      <c r="AX220" s="25"/>
      <c r="AY220" s="25"/>
      <c r="AZ220" s="25"/>
      <c r="BA220" s="25"/>
      <c r="BB220" s="25"/>
      <c r="BC220" s="25"/>
      <c r="BD220" s="25"/>
      <c r="BE220" s="25"/>
      <c r="BF220" s="25"/>
      <c r="BG220" s="25"/>
      <c r="BH220" s="25"/>
      <c r="BI220" s="25"/>
    </row>
    <row r="221" spans="1:61" x14ac:dyDescent="0.35">
      <c r="A221" s="23">
        <v>43069</v>
      </c>
      <c r="B221" s="47">
        <v>1.1279999999999998E-2</v>
      </c>
      <c r="C221" s="47">
        <v>1.26E-2</v>
      </c>
      <c r="D221" s="47">
        <v>1.44E-2</v>
      </c>
      <c r="E221" s="36">
        <v>1.6120000000000002E-2</v>
      </c>
      <c r="F221" s="36">
        <v>1.7819999999999999E-2</v>
      </c>
      <c r="G221" s="36">
        <v>1.8929999999999999E-2</v>
      </c>
      <c r="H221" s="36">
        <v>2.1375000000000002E-2</v>
      </c>
      <c r="I221" s="36">
        <f t="shared" si="67"/>
        <v>2.6826254224942003E-2</v>
      </c>
      <c r="J221" s="36">
        <f t="shared" si="68"/>
        <v>3.4742661869907376E-2</v>
      </c>
      <c r="K221" s="36">
        <v>2.4097E-2</v>
      </c>
      <c r="L221" s="36">
        <v>2.8269000000000002E-2</v>
      </c>
      <c r="M221" s="36">
        <v>2.029721E-2</v>
      </c>
      <c r="N221" s="36">
        <v>2.7761399999999999E-2</v>
      </c>
      <c r="O221" s="36">
        <v>8.209000000000001E-3</v>
      </c>
      <c r="P221" s="36">
        <v>3.5775800000000003E-2</v>
      </c>
      <c r="Q221" s="36">
        <v>3.8765199999999979E-3</v>
      </c>
      <c r="R221" s="36">
        <v>7.7013999999999971E-3</v>
      </c>
      <c r="S221" s="36">
        <f t="shared" ca="1" si="73"/>
        <v>2.4847190000000002E-2</v>
      </c>
      <c r="T221" s="36">
        <f t="shared" ca="1" si="73"/>
        <v>2.6671999999999998E-2</v>
      </c>
      <c r="U221" s="36">
        <f t="shared" ca="1" si="73"/>
        <v>3.055389E-2</v>
      </c>
      <c r="V221" s="36">
        <f t="shared" ca="1" si="73"/>
        <v>3.6167499999999998E-2</v>
      </c>
      <c r="W221" s="36">
        <f t="shared" ca="1" si="73"/>
        <v>1.957917E-2</v>
      </c>
      <c r="X221" s="36">
        <f t="shared" ca="1" si="73"/>
        <v>2.3435150000000002E-2</v>
      </c>
      <c r="Y221" s="36">
        <f t="shared" ca="1" si="73"/>
        <v>2.762044E-2</v>
      </c>
      <c r="Z221" s="36">
        <f t="shared" ca="1" si="73"/>
        <v>3.014971E-2</v>
      </c>
      <c r="AA221" s="36">
        <f t="shared" ca="1" si="73"/>
        <v>3.59704E-2</v>
      </c>
      <c r="AB221" s="36">
        <f t="shared" ca="1" si="73"/>
        <v>5.6785620000000002E-2</v>
      </c>
      <c r="AC221" s="36">
        <f t="shared" ca="1" si="73"/>
        <v>5.6335800000000005E-2</v>
      </c>
      <c r="AD221" s="36">
        <f t="shared" ca="1" si="73"/>
        <v>6.3537200000000002E-2</v>
      </c>
      <c r="AE221" s="36">
        <f t="shared" ca="1" si="73"/>
        <v>2.8664830000000002E-2</v>
      </c>
      <c r="AF221" s="36">
        <f t="shared" ca="1" si="73"/>
        <v>4.1464279999999999E-2</v>
      </c>
      <c r="AG221" s="36">
        <f t="shared" ca="1" si="73"/>
        <v>2.855719E-2</v>
      </c>
      <c r="AH221" s="36">
        <f t="shared" ca="1" si="73"/>
        <v>2.1724839999999999E-2</v>
      </c>
      <c r="AI221" s="26">
        <f t="shared" ca="1" si="69"/>
        <v>697.43899999999996</v>
      </c>
      <c r="AJ221" s="36">
        <f t="shared" ca="1" si="74"/>
        <v>9.5119999999999992E-4</v>
      </c>
      <c r="AK221" s="36">
        <f t="shared" ca="1" si="74"/>
        <v>6.0677400000000003E-3</v>
      </c>
      <c r="AL221" s="36">
        <f t="shared" ca="1" si="74"/>
        <v>8.7550500000000003E-3</v>
      </c>
      <c r="AM221" s="36">
        <f t="shared" ca="1" si="74"/>
        <v>1.1427680000000001E-2</v>
      </c>
      <c r="AN221" s="36">
        <f t="shared" ca="1" si="74"/>
        <v>-1.8804000000000002E-3</v>
      </c>
      <c r="AO221" s="36">
        <f t="shared" ca="1" si="74"/>
        <v>1.74036E-3</v>
      </c>
      <c r="AP221" s="36">
        <f t="shared" ca="1" si="74"/>
        <v>5.13745E-3</v>
      </c>
      <c r="AQ221" s="36">
        <f t="shared" ca="1" si="74"/>
        <v>9.2871599999999992E-3</v>
      </c>
      <c r="AR221" s="36">
        <f t="shared" ca="1" si="74"/>
        <v>1.6502309999999999E-2</v>
      </c>
      <c r="AS221" s="36">
        <f t="shared" ca="1" si="74"/>
        <v>2.3580399999999998E-2</v>
      </c>
      <c r="AT221" s="36">
        <f t="shared" ca="1" si="72"/>
        <v>3.6346530000000002E-2</v>
      </c>
      <c r="AU221" s="36">
        <f t="shared" ca="1" si="72"/>
        <v>9.548158000000001E-2</v>
      </c>
      <c r="AV221" s="36">
        <f t="shared" ca="1" si="72"/>
        <v>4.8838730000000004E-2</v>
      </c>
      <c r="AW221" s="36">
        <f t="shared" ca="1" si="72"/>
        <v>5.0273739999999997E-2</v>
      </c>
      <c r="AX221" s="25"/>
      <c r="AY221" s="25"/>
      <c r="AZ221" s="25"/>
      <c r="BA221" s="25"/>
      <c r="BB221" s="25"/>
      <c r="BC221" s="25"/>
      <c r="BD221" s="25"/>
      <c r="BE221" s="25"/>
      <c r="BF221" s="25"/>
      <c r="BG221" s="25"/>
      <c r="BH221" s="25"/>
      <c r="BI221" s="25"/>
    </row>
    <row r="222" spans="1:61" x14ac:dyDescent="0.35">
      <c r="A222" s="23">
        <v>43098</v>
      </c>
      <c r="B222" s="47">
        <v>1.234E-2</v>
      </c>
      <c r="C222" s="47">
        <v>1.3819999999999999E-2</v>
      </c>
      <c r="D222" s="47">
        <v>1.533E-2</v>
      </c>
      <c r="E222" s="36">
        <v>1.738E-2</v>
      </c>
      <c r="F222" s="36">
        <v>1.883E-2</v>
      </c>
      <c r="G222" s="36">
        <v>1.9720000000000001E-2</v>
      </c>
      <c r="H222" s="36">
        <v>2.2064E-2</v>
      </c>
      <c r="I222" s="36">
        <f t="shared" si="67"/>
        <v>2.6047874610591881E-2</v>
      </c>
      <c r="J222" s="36">
        <f t="shared" si="68"/>
        <v>3.7458602517790318E-2</v>
      </c>
      <c r="K222" s="36">
        <v>2.4054000000000002E-2</v>
      </c>
      <c r="L222" s="36">
        <v>2.7399E-2</v>
      </c>
      <c r="M222" s="36">
        <v>2.0913319999999999E-2</v>
      </c>
      <c r="N222" s="36">
        <v>2.6939009999999999E-2</v>
      </c>
      <c r="O222" s="36">
        <v>7.9668499999999975E-3</v>
      </c>
      <c r="P222" s="36">
        <v>3.578249E-2</v>
      </c>
      <c r="Q222" s="36">
        <v>3.6149599999999969E-3</v>
      </c>
      <c r="R222" s="36">
        <v>7.5068599999999971E-3</v>
      </c>
      <c r="S222" s="36">
        <f t="shared" ca="1" si="73"/>
        <v>2.4977909999999999E-2</v>
      </c>
      <c r="T222" s="36">
        <f t="shared" ca="1" si="73"/>
        <v>2.6955629999999998E-2</v>
      </c>
      <c r="U222" s="36">
        <f t="shared" ca="1" si="73"/>
        <v>3.0360290000000002E-2</v>
      </c>
      <c r="V222" s="36">
        <f t="shared" ca="1" si="73"/>
        <v>3.5862140000000001E-2</v>
      </c>
      <c r="W222" s="36">
        <f t="shared" ca="1" si="73"/>
        <v>2.0414599999999998E-2</v>
      </c>
      <c r="X222" s="36">
        <f t="shared" ca="1" si="73"/>
        <v>2.3922020000000002E-2</v>
      </c>
      <c r="Y222" s="36">
        <f t="shared" ca="1" si="73"/>
        <v>2.7737059999999997E-2</v>
      </c>
      <c r="Z222" s="36">
        <f t="shared" ca="1" si="73"/>
        <v>2.9840019999999998E-2</v>
      </c>
      <c r="AA222" s="36">
        <f t="shared" ca="1" si="73"/>
        <v>3.4905859999999997E-2</v>
      </c>
      <c r="AB222" s="36">
        <f t="shared" ca="1" si="73"/>
        <v>5.7180960000000003E-2</v>
      </c>
      <c r="AC222" s="36">
        <f t="shared" ca="1" si="73"/>
        <v>5.6784549999999996E-2</v>
      </c>
      <c r="AD222" s="36">
        <f t="shared" ca="1" si="73"/>
        <v>6.2721499999999999E-2</v>
      </c>
      <c r="AE222" s="36">
        <f t="shared" ca="1" si="73"/>
        <v>2.8827430000000001E-2</v>
      </c>
      <c r="AF222" s="36">
        <f t="shared" ca="1" si="73"/>
        <v>4.0156359999999995E-2</v>
      </c>
      <c r="AG222" s="36">
        <f t="shared" ca="1" si="73"/>
        <v>2.865388E-2</v>
      </c>
      <c r="AH222" s="36">
        <f t="shared" ca="1" si="73"/>
        <v>2.2626750000000001E-2</v>
      </c>
      <c r="AI222" s="26">
        <f t="shared" ca="1" si="69"/>
        <v>697.43899999999996</v>
      </c>
      <c r="AJ222" s="36">
        <f t="shared" ca="1" si="74"/>
        <v>1.52067E-3</v>
      </c>
      <c r="AK222" s="36">
        <f t="shared" ca="1" si="74"/>
        <v>6.2395699999999998E-3</v>
      </c>
      <c r="AL222" s="36">
        <f t="shared" ca="1" si="74"/>
        <v>9.0338899999999993E-3</v>
      </c>
      <c r="AM222" s="36">
        <f t="shared" ca="1" si="74"/>
        <v>1.255495E-2</v>
      </c>
      <c r="AN222" s="36">
        <f t="shared" ca="1" si="74"/>
        <v>-1.40894E-3</v>
      </c>
      <c r="AO222" s="36">
        <f t="shared" ca="1" si="74"/>
        <v>2.5923400000000003E-3</v>
      </c>
      <c r="AP222" s="36">
        <f t="shared" ca="1" si="74"/>
        <v>5.8295600000000001E-3</v>
      </c>
      <c r="AQ222" s="36">
        <f t="shared" ca="1" si="74"/>
        <v>1.0033229999999999E-2</v>
      </c>
      <c r="AR222" s="36">
        <f t="shared" ca="1" si="74"/>
        <v>1.6890059999999998E-2</v>
      </c>
      <c r="AS222" s="36">
        <f t="shared" ca="1" si="74"/>
        <v>2.5381319999999999E-2</v>
      </c>
      <c r="AT222" s="36">
        <f t="shared" ca="1" si="72"/>
        <v>3.6206380000000003E-2</v>
      </c>
      <c r="AU222" s="36">
        <f t="shared" ca="1" si="72"/>
        <v>9.2216210000000007E-2</v>
      </c>
      <c r="AV222" s="36">
        <f t="shared" ca="1" si="72"/>
        <v>4.811443E-2</v>
      </c>
      <c r="AW222" s="36">
        <f t="shared" ca="1" si="72"/>
        <v>5.061425E-2</v>
      </c>
      <c r="AX222" s="25"/>
      <c r="AY222" s="25"/>
      <c r="AZ222" s="25"/>
      <c r="BA222" s="25"/>
      <c r="BB222" s="25"/>
      <c r="BC222" s="25"/>
      <c r="BD222" s="25"/>
      <c r="BE222" s="25"/>
      <c r="BF222" s="25"/>
      <c r="BG222" s="25"/>
      <c r="BH222" s="25"/>
      <c r="BI222" s="25"/>
    </row>
    <row r="223" spans="1:61" x14ac:dyDescent="0.35">
      <c r="A223" s="23">
        <v>43131</v>
      </c>
      <c r="B223" s="47">
        <v>1.379E-2</v>
      </c>
      <c r="C223" s="47">
        <v>1.4590000000000001E-2</v>
      </c>
      <c r="D223" s="47">
        <v>1.653E-2</v>
      </c>
      <c r="E223" s="36">
        <v>1.8870000000000001E-2</v>
      </c>
      <c r="F223" s="36">
        <v>2.1406000000000001E-2</v>
      </c>
      <c r="G223" s="36">
        <v>2.2850000000000002E-2</v>
      </c>
      <c r="H223" s="36">
        <v>2.5139000000000002E-2</v>
      </c>
      <c r="I223" s="36">
        <f t="shared" si="67"/>
        <v>2.8964562366664337E-2</v>
      </c>
      <c r="J223" s="36">
        <f t="shared" si="68"/>
        <v>3.3968172011183517E-2</v>
      </c>
      <c r="K223" s="36">
        <v>2.7050000000000001E-2</v>
      </c>
      <c r="L223" s="36">
        <v>2.9347999999999999E-2</v>
      </c>
      <c r="M223" s="36">
        <v>2.3837769999999998E-2</v>
      </c>
      <c r="N223" s="36">
        <v>2.9021400000000003E-2</v>
      </c>
      <c r="O223" s="36">
        <v>7.4161799999999944E-3</v>
      </c>
      <c r="P223" s="36">
        <v>3.3016459999999997E-2</v>
      </c>
      <c r="Q223" s="36">
        <v>3.5406899999999956E-3</v>
      </c>
      <c r="R223" s="36">
        <v>7.0895799999999981E-3</v>
      </c>
      <c r="S223" s="36">
        <f t="shared" ca="1" si="73"/>
        <v>2.7772410000000001E-2</v>
      </c>
      <c r="T223" s="36">
        <f t="shared" ca="1" si="73"/>
        <v>2.9247239999999997E-2</v>
      </c>
      <c r="U223" s="36">
        <f t="shared" ca="1" si="73"/>
        <v>3.2672220000000002E-2</v>
      </c>
      <c r="V223" s="36">
        <f t="shared" ca="1" si="73"/>
        <v>3.747665E-2</v>
      </c>
      <c r="W223" s="36">
        <f t="shared" ca="1" si="73"/>
        <v>2.2839770000000002E-2</v>
      </c>
      <c r="X223" s="36">
        <f t="shared" ca="1" si="73"/>
        <v>2.6853769999999999E-2</v>
      </c>
      <c r="Y223" s="36">
        <f t="shared" ca="1" si="73"/>
        <v>3.011753E-2</v>
      </c>
      <c r="Z223" s="36">
        <f t="shared" ca="1" si="73"/>
        <v>3.251561E-2</v>
      </c>
      <c r="AA223" s="36">
        <f t="shared" ca="1" si="73"/>
        <v>3.6437579999999997E-2</v>
      </c>
      <c r="AB223" s="36">
        <f t="shared" ca="1" si="73"/>
        <v>5.7775090000000001E-2</v>
      </c>
      <c r="AC223" s="36">
        <f t="shared" ca="1" si="73"/>
        <v>5.7483779999999998E-2</v>
      </c>
      <c r="AD223" s="36">
        <f t="shared" ca="1" si="73"/>
        <v>6.203786E-2</v>
      </c>
      <c r="AE223" s="36">
        <f t="shared" ca="1" si="73"/>
        <v>3.1258609999999999E-2</v>
      </c>
      <c r="AF223" s="36">
        <f t="shared" ca="1" si="73"/>
        <v>4.1325089999999995E-2</v>
      </c>
      <c r="AG223" s="36">
        <f t="shared" ca="1" si="73"/>
        <v>3.1252580000000002E-2</v>
      </c>
      <c r="AH223" s="36">
        <f t="shared" ca="1" si="73"/>
        <v>2.4967880000000001E-2</v>
      </c>
      <c r="AI223" s="26">
        <f t="shared" ca="1" si="69"/>
        <v>699.048</v>
      </c>
      <c r="AJ223" s="36">
        <f t="shared" ca="1" si="74"/>
        <v>3.1686700000000002E-3</v>
      </c>
      <c r="AK223" s="36">
        <f t="shared" ca="1" si="74"/>
        <v>8.0180500000000005E-3</v>
      </c>
      <c r="AL223" s="36">
        <f t="shared" ca="1" si="74"/>
        <v>1.0229830000000001E-2</v>
      </c>
      <c r="AM223" s="36">
        <f t="shared" ca="1" si="74"/>
        <v>1.2696069999999999E-2</v>
      </c>
      <c r="AN223" s="36">
        <f t="shared" ca="1" si="74"/>
        <v>-6.5026999999999999E-4</v>
      </c>
      <c r="AO223" s="36">
        <f t="shared" ca="1" si="74"/>
        <v>4.0491599999999996E-3</v>
      </c>
      <c r="AP223" s="36">
        <f t="shared" ca="1" si="74"/>
        <v>7.4249399999999997E-3</v>
      </c>
      <c r="AQ223" s="36">
        <f t="shared" ca="1" si="74"/>
        <v>1.161629E-2</v>
      </c>
      <c r="AR223" s="36">
        <f t="shared" ca="1" si="74"/>
        <v>1.7881579999999998E-2</v>
      </c>
      <c r="AS223" s="36">
        <f t="shared" ca="1" si="74"/>
        <v>2.4179020000000002E-2</v>
      </c>
      <c r="AT223" s="36">
        <f t="shared" ca="1" si="72"/>
        <v>3.6910360000000003E-2</v>
      </c>
      <c r="AU223" s="36">
        <f t="shared" ca="1" si="72"/>
        <v>9.1761199999999987E-2</v>
      </c>
      <c r="AV223" s="36">
        <f t="shared" ca="1" si="72"/>
        <v>4.7735039999999999E-2</v>
      </c>
      <c r="AW223" s="36">
        <f t="shared" ca="1" si="72"/>
        <v>5.1328269999999995E-2</v>
      </c>
      <c r="AX223" s="25"/>
      <c r="AY223" s="25"/>
      <c r="AZ223" s="25"/>
      <c r="BA223" s="25"/>
      <c r="BB223" s="25"/>
      <c r="BC223" s="25"/>
      <c r="BD223" s="25"/>
      <c r="BE223" s="25"/>
      <c r="BF223" s="25"/>
      <c r="BG223" s="25"/>
      <c r="BH223" s="25"/>
      <c r="BI223" s="25"/>
    </row>
    <row r="224" spans="1:61" x14ac:dyDescent="0.35">
      <c r="A224" s="23">
        <v>43159</v>
      </c>
      <c r="B224" s="47">
        <v>1.4999999999999999E-2</v>
      </c>
      <c r="C224" s="47">
        <v>1.6559999999999998E-2</v>
      </c>
      <c r="D224" s="47">
        <v>1.8509999999999999E-2</v>
      </c>
      <c r="E224" s="36">
        <v>2.06E-2</v>
      </c>
      <c r="F224" s="36">
        <v>2.2499999999999999E-2</v>
      </c>
      <c r="G224" s="36">
        <v>2.4080000000000001E-2</v>
      </c>
      <c r="H224" s="36">
        <v>2.6400999999999997E-2</v>
      </c>
      <c r="I224" s="36">
        <f t="shared" si="67"/>
        <v>3.0815736964402873E-2</v>
      </c>
      <c r="J224" s="36">
        <f t="shared" si="68"/>
        <v>3.6588578811270311E-2</v>
      </c>
      <c r="K224" s="36">
        <v>2.8605999999999999E-2</v>
      </c>
      <c r="L224" s="36">
        <v>3.1242000000000002E-2</v>
      </c>
      <c r="M224" s="36">
        <v>2.5167660000000001E-2</v>
      </c>
      <c r="N224" s="36">
        <v>3.094877E-2</v>
      </c>
      <c r="O224" s="36">
        <v>7.9091999999999982E-3</v>
      </c>
      <c r="P224" s="36">
        <v>3.5449930000000004E-2</v>
      </c>
      <c r="Q224" s="36">
        <v>3.7795066666666682E-3</v>
      </c>
      <c r="R224" s="36">
        <v>7.6159699999999962E-3</v>
      </c>
      <c r="S224" s="36">
        <f t="shared" ca="1" si="73"/>
        <v>2.930108E-2</v>
      </c>
      <c r="T224" s="36">
        <f t="shared" ca="1" si="73"/>
        <v>3.1128749999999997E-2</v>
      </c>
      <c r="U224" s="36">
        <f t="shared" ca="1" si="73"/>
        <v>3.5223499999999998E-2</v>
      </c>
      <c r="V224" s="36">
        <f t="shared" ca="1" si="73"/>
        <v>4.0175910000000002E-2</v>
      </c>
      <c r="W224" s="36">
        <f t="shared" ca="1" si="73"/>
        <v>2.4516279999999998E-2</v>
      </c>
      <c r="X224" s="36">
        <f t="shared" ca="1" si="73"/>
        <v>2.8513069999999998E-2</v>
      </c>
      <c r="Y224" s="36">
        <f t="shared" ca="1" si="73"/>
        <v>3.1621370000000003E-2</v>
      </c>
      <c r="Z224" s="36">
        <f t="shared" ca="1" si="73"/>
        <v>3.4347710000000004E-2</v>
      </c>
      <c r="AA224" s="36">
        <f t="shared" ca="1" si="73"/>
        <v>3.8857969999999999E-2</v>
      </c>
      <c r="AB224" s="36">
        <f t="shared" ca="1" si="73"/>
        <v>6.1377430000000004E-2</v>
      </c>
      <c r="AC224" s="36">
        <f t="shared" ca="1" si="73"/>
        <v>6.1078979999999998E-2</v>
      </c>
      <c r="AD224" s="36">
        <f t="shared" ca="1" si="73"/>
        <v>6.6398700000000005E-2</v>
      </c>
      <c r="AE224" s="36">
        <f t="shared" ca="1" si="73"/>
        <v>3.3769269999999997E-2</v>
      </c>
      <c r="AF224" s="36">
        <f t="shared" ca="1" si="73"/>
        <v>4.4135830000000001E-2</v>
      </c>
      <c r="AG224" s="36">
        <f t="shared" ca="1" si="73"/>
        <v>3.299088E-2</v>
      </c>
      <c r="AH224" s="36">
        <f t="shared" ca="1" si="73"/>
        <v>2.7528210000000001E-2</v>
      </c>
      <c r="AI224" s="26">
        <f t="shared" ca="1" si="69"/>
        <v>699.70899999999995</v>
      </c>
      <c r="AJ224" s="36">
        <f t="shared" ca="1" si="74"/>
        <v>3.03973E-3</v>
      </c>
      <c r="AK224" s="36">
        <f t="shared" ca="1" si="74"/>
        <v>7.8465399999999991E-3</v>
      </c>
      <c r="AL224" s="36">
        <f t="shared" ca="1" si="74"/>
        <v>1.027222E-2</v>
      </c>
      <c r="AM224" s="36">
        <f t="shared" ca="1" si="74"/>
        <v>1.3018380000000001E-2</v>
      </c>
      <c r="AN224" s="36">
        <f t="shared" ca="1" si="74"/>
        <v>-7.6535000000000004E-4</v>
      </c>
      <c r="AO224" s="36">
        <f t="shared" ca="1" si="74"/>
        <v>3.8121600000000002E-3</v>
      </c>
      <c r="AP224" s="36">
        <f t="shared" ca="1" si="74"/>
        <v>7.5157599999999998E-3</v>
      </c>
      <c r="AQ224" s="36">
        <f t="shared" ca="1" si="74"/>
        <v>1.179914E-2</v>
      </c>
      <c r="AR224" s="36">
        <f t="shared" ca="1" si="74"/>
        <v>1.793442E-2</v>
      </c>
      <c r="AS224" s="36">
        <f t="shared" ca="1" si="74"/>
        <v>2.7186740000000001E-2</v>
      </c>
      <c r="AT224" s="36">
        <f t="shared" ca="1" si="72"/>
        <v>3.747255E-2</v>
      </c>
      <c r="AU224" s="36">
        <f t="shared" ca="1" si="72"/>
        <v>8.9481359999999996E-2</v>
      </c>
      <c r="AV224" s="36">
        <f t="shared" ca="1" si="72"/>
        <v>4.8104940000000006E-2</v>
      </c>
      <c r="AW224" s="36">
        <f t="shared" ca="1" si="72"/>
        <v>5.1881649999999994E-2</v>
      </c>
      <c r="AX224" s="25"/>
      <c r="AY224" s="25"/>
      <c r="AZ224" s="25"/>
      <c r="BA224" s="25"/>
      <c r="BB224" s="25"/>
      <c r="BC224" s="25"/>
      <c r="BD224" s="25"/>
      <c r="BE224" s="25"/>
      <c r="BF224" s="25"/>
      <c r="BG224" s="25"/>
      <c r="BH224" s="25"/>
      <c r="BI224" s="25"/>
    </row>
    <row r="225" spans="1:61" x14ac:dyDescent="0.35">
      <c r="A225" s="23">
        <v>43189</v>
      </c>
      <c r="B225" s="47">
        <v>1.618E-2</v>
      </c>
      <c r="C225" s="47">
        <v>1.7059999999999999E-2</v>
      </c>
      <c r="D225" s="47">
        <v>1.9179999999999999E-2</v>
      </c>
      <c r="E225" s="36">
        <v>2.0899999999999998E-2</v>
      </c>
      <c r="F225" s="36">
        <v>2.2660999999999997E-2</v>
      </c>
      <c r="G225" s="36">
        <v>2.384E-2</v>
      </c>
      <c r="H225" s="36">
        <v>2.5619999999999997E-2</v>
      </c>
      <c r="I225" s="36">
        <f t="shared" si="67"/>
        <v>2.9161051189524612E-2</v>
      </c>
      <c r="J225" s="36">
        <f t="shared" si="68"/>
        <v>3.3620078703681333E-2</v>
      </c>
      <c r="K225" s="36">
        <v>2.7389E-2</v>
      </c>
      <c r="L225" s="36">
        <v>2.9737E-2</v>
      </c>
      <c r="M225" s="36">
        <v>2.4677600000000001E-2</v>
      </c>
      <c r="N225" s="36">
        <v>2.9358740000000001E-2</v>
      </c>
      <c r="O225" s="36">
        <v>8.6079599999999978E-3</v>
      </c>
      <c r="P225" s="36">
        <v>3.9457009999999994E-2</v>
      </c>
      <c r="Q225" s="36">
        <v>4.1226966666666684E-3</v>
      </c>
      <c r="R225" s="36">
        <v>8.2296999999999995E-3</v>
      </c>
      <c r="S225" s="36">
        <f t="shared" ca="1" si="73"/>
        <v>2.8678370000000002E-2</v>
      </c>
      <c r="T225" s="36">
        <f t="shared" ca="1" si="73"/>
        <v>3.1256309999999995E-2</v>
      </c>
      <c r="U225" s="36">
        <f t="shared" ca="1" si="73"/>
        <v>3.5645549999999998E-2</v>
      </c>
      <c r="V225" s="36">
        <f t="shared" ca="1" si="73"/>
        <v>4.0737219999999998E-2</v>
      </c>
      <c r="W225" s="36">
        <f t="shared" ca="1" si="73"/>
        <v>2.4966490000000001E-2</v>
      </c>
      <c r="X225" s="36">
        <f t="shared" ca="1" si="73"/>
        <v>2.8279489999999997E-2</v>
      </c>
      <c r="Y225" s="36">
        <f t="shared" ca="1" si="73"/>
        <v>3.1368109999999998E-2</v>
      </c>
      <c r="Z225" s="36">
        <f t="shared" ca="1" si="73"/>
        <v>3.3737099999999999E-2</v>
      </c>
      <c r="AA225" s="36">
        <f t="shared" ca="1" si="73"/>
        <v>3.7966699999999999E-2</v>
      </c>
      <c r="AB225" s="36">
        <f t="shared" ca="1" si="73"/>
        <v>6.1852700000000004E-2</v>
      </c>
      <c r="AC225" s="36">
        <f t="shared" ca="1" si="73"/>
        <v>6.145084E-2</v>
      </c>
      <c r="AD225" s="36">
        <f t="shared" ca="1" si="73"/>
        <v>6.8815749999999995E-2</v>
      </c>
      <c r="AE225" s="36">
        <f t="shared" ca="1" si="73"/>
        <v>3.46302E-2</v>
      </c>
      <c r="AF225" s="36">
        <f t="shared" ca="1" si="73"/>
        <v>4.3950860000000001E-2</v>
      </c>
      <c r="AG225" s="36">
        <f t="shared" ca="1" si="73"/>
        <v>3.2889680000000004E-2</v>
      </c>
      <c r="AH225" s="36">
        <f t="shared" ca="1" si="73"/>
        <v>2.7967399999999996E-2</v>
      </c>
      <c r="AI225" s="26">
        <f t="shared" ca="1" si="69"/>
        <v>699.70899999999995</v>
      </c>
      <c r="AJ225" s="36">
        <f t="shared" ca="1" si="74"/>
        <v>2.2823100000000001E-3</v>
      </c>
      <c r="AK225" s="36">
        <f t="shared" ca="1" si="74"/>
        <v>6.8746700000000003E-3</v>
      </c>
      <c r="AL225" s="36">
        <f t="shared" ca="1" si="74"/>
        <v>8.7879199999999994E-3</v>
      </c>
      <c r="AM225" s="36">
        <f t="shared" ca="1" si="74"/>
        <v>1.3278659999999999E-2</v>
      </c>
      <c r="AN225" s="36">
        <f t="shared" ca="1" si="74"/>
        <v>-9.4946000000000006E-4</v>
      </c>
      <c r="AO225" s="36">
        <f t="shared" ca="1" si="74"/>
        <v>3.1254799999999999E-3</v>
      </c>
      <c r="AP225" s="36">
        <f t="shared" ca="1" si="74"/>
        <v>6.7868099999999999E-3</v>
      </c>
      <c r="AQ225" s="36">
        <f t="shared" ca="1" si="74"/>
        <v>1.0286129999999999E-2</v>
      </c>
      <c r="AR225" s="36">
        <f t="shared" ca="1" si="74"/>
        <v>1.6292870000000001E-2</v>
      </c>
      <c r="AS225" s="36">
        <f t="shared" ca="1" si="74"/>
        <v>2.9753109999999999E-2</v>
      </c>
      <c r="AT225" s="36">
        <f t="shared" ca="1" si="72"/>
        <v>3.6889560000000002E-2</v>
      </c>
      <c r="AU225" s="36">
        <f t="shared" ca="1" si="72"/>
        <v>8.7476390000000001E-2</v>
      </c>
      <c r="AV225" s="36">
        <f t="shared" ca="1" si="72"/>
        <v>4.6873449999999997E-2</v>
      </c>
      <c r="AW225" s="36">
        <f t="shared" ca="1" si="72"/>
        <v>5.1764999999999999E-2</v>
      </c>
      <c r="AX225" s="25"/>
      <c r="AY225" s="25"/>
      <c r="AZ225" s="25"/>
      <c r="BA225" s="25"/>
      <c r="BB225" s="25"/>
      <c r="BC225" s="25"/>
      <c r="BD225" s="25"/>
      <c r="BE225" s="25"/>
      <c r="BF225" s="25"/>
      <c r="BG225" s="25"/>
      <c r="BH225" s="25"/>
      <c r="BI225" s="25"/>
    </row>
    <row r="226" spans="1:61" x14ac:dyDescent="0.35">
      <c r="A226" s="23">
        <v>43220</v>
      </c>
      <c r="B226" s="47">
        <v>1.6240000000000001E-2</v>
      </c>
      <c r="C226" s="47">
        <v>1.8020000000000001E-2</v>
      </c>
      <c r="D226" s="47">
        <v>2.0070000000000001E-2</v>
      </c>
      <c r="E226" s="36">
        <v>2.2370000000000001E-2</v>
      </c>
      <c r="F226" s="36">
        <v>2.4878999999999998E-2</v>
      </c>
      <c r="G226" s="36">
        <v>2.6280000000000001E-2</v>
      </c>
      <c r="H226" s="36">
        <v>2.7972E-2</v>
      </c>
      <c r="I226" s="36">
        <f t="shared" si="67"/>
        <v>3.1092364345526757E-2</v>
      </c>
      <c r="J226" s="36">
        <f t="shared" si="68"/>
        <v>3.3612357222649436E-2</v>
      </c>
      <c r="K226" s="36">
        <v>2.9531000000000002E-2</v>
      </c>
      <c r="L226" s="36">
        <v>3.1237000000000001E-2</v>
      </c>
      <c r="M226" s="36">
        <v>2.678227E-2</v>
      </c>
      <c r="N226" s="36">
        <v>3.0680369999999998E-2</v>
      </c>
      <c r="O226" s="36">
        <v>8.7511499999999992E-3</v>
      </c>
      <c r="P226" s="36">
        <v>3.697259E-2</v>
      </c>
      <c r="Q226" s="36">
        <v>3.7844066666666669E-3</v>
      </c>
      <c r="R226" s="36">
        <v>8.1945199999999968E-3</v>
      </c>
      <c r="S226" s="36">
        <f t="shared" ref="S226:AH235" ca="1" si="75">IFERROR(VLOOKUP($A226,INDIRECT("US!"&amp;S$3&amp;":"&amp;S$4),3,0)/100,NA())</f>
        <v>3.0404979999999998E-2</v>
      </c>
      <c r="T226" s="36">
        <f t="shared" ca="1" si="75"/>
        <v>3.2908640000000003E-2</v>
      </c>
      <c r="U226" s="36">
        <f t="shared" ca="1" si="75"/>
        <v>3.7205000000000002E-2</v>
      </c>
      <c r="V226" s="36">
        <f t="shared" ca="1" si="75"/>
        <v>4.2443769999999999E-2</v>
      </c>
      <c r="W226" s="36">
        <f t="shared" ca="1" si="75"/>
        <v>2.6702919999999998E-2</v>
      </c>
      <c r="X226" s="36">
        <f t="shared" ca="1" si="75"/>
        <v>3.0275110000000001E-2</v>
      </c>
      <c r="Y226" s="36">
        <f t="shared" ca="1" si="75"/>
        <v>3.2994389999999998E-2</v>
      </c>
      <c r="Z226" s="36">
        <f t="shared" ca="1" si="75"/>
        <v>3.5277639999999999E-2</v>
      </c>
      <c r="AA226" s="36">
        <f t="shared" ca="1" si="75"/>
        <v>3.9431519999999998E-2</v>
      </c>
      <c r="AB226" s="36">
        <f t="shared" ca="1" si="75"/>
        <v>6.2623829999999991E-2</v>
      </c>
      <c r="AC226" s="36">
        <f t="shared" ca="1" si="75"/>
        <v>6.2331380000000006E-2</v>
      </c>
      <c r="AD226" s="36">
        <f t="shared" ca="1" si="75"/>
        <v>6.7652959999999998E-2</v>
      </c>
      <c r="AE226" s="36">
        <f t="shared" ca="1" si="75"/>
        <v>3.6215329999999997E-2</v>
      </c>
      <c r="AF226" s="36">
        <f t="shared" ca="1" si="75"/>
        <v>4.5559849999999999E-2</v>
      </c>
      <c r="AG226" s="36">
        <f t="shared" ca="1" si="75"/>
        <v>3.4762460000000002E-2</v>
      </c>
      <c r="AH226" s="36">
        <f t="shared" ca="1" si="75"/>
        <v>2.934792E-2</v>
      </c>
      <c r="AI226" s="26">
        <f t="shared" ca="1" si="69"/>
        <v>701.60599999999999</v>
      </c>
      <c r="AJ226" s="36">
        <f t="shared" ref="AJ226:AS235" ca="1" si="76">IFERROR(VLOOKUP($A226,INDIRECT("EU!"&amp;AJ$3&amp;":"&amp;AJ$4),3,0)/100,NA())</f>
        <v>2.7963100000000002E-3</v>
      </c>
      <c r="AK226" s="36">
        <f t="shared" ca="1" si="76"/>
        <v>7.4522E-3</v>
      </c>
      <c r="AL226" s="36">
        <f t="shared" ca="1" si="76"/>
        <v>9.377410000000001E-3</v>
      </c>
      <c r="AM226" s="36">
        <f t="shared" ca="1" si="76"/>
        <v>1.3403149999999999E-2</v>
      </c>
      <c r="AN226" s="36">
        <f t="shared" ca="1" si="76"/>
        <v>-7.467699999999999E-4</v>
      </c>
      <c r="AO226" s="36">
        <f t="shared" ca="1" si="76"/>
        <v>3.57311E-3</v>
      </c>
      <c r="AP226" s="36">
        <f t="shared" ca="1" si="76"/>
        <v>7.3092699999999997E-3</v>
      </c>
      <c r="AQ226" s="36">
        <f t="shared" ca="1" si="76"/>
        <v>1.0809359999999999E-2</v>
      </c>
      <c r="AR226" s="36">
        <f t="shared" ca="1" si="76"/>
        <v>1.7012020000000003E-2</v>
      </c>
      <c r="AS226" s="36">
        <f t="shared" ca="1" si="76"/>
        <v>2.7764690000000002E-2</v>
      </c>
      <c r="AT226" s="36">
        <f t="shared" ref="AT226:AW245" ca="1" si="77">IFERROR(VLOOKUP($A226,INDIRECT("EM!"&amp;AT$3&amp;":"&amp;AT$4),3,0)/100,NA())</f>
        <v>3.7794939999999999E-2</v>
      </c>
      <c r="AU226" s="36">
        <f t="shared" ca="1" si="77"/>
        <v>8.9702020000000007E-2</v>
      </c>
      <c r="AV226" s="36">
        <f t="shared" ca="1" si="77"/>
        <v>4.7710309999999999E-2</v>
      </c>
      <c r="AW226" s="36">
        <f t="shared" ca="1" si="77"/>
        <v>5.244306E-2</v>
      </c>
      <c r="AX226" s="25"/>
      <c r="AY226" s="25"/>
      <c r="AZ226" s="25"/>
      <c r="BA226" s="25"/>
      <c r="BB226" s="25"/>
      <c r="BC226" s="25"/>
      <c r="BD226" s="25"/>
      <c r="BE226" s="25"/>
      <c r="BF226" s="25"/>
      <c r="BG226" s="25"/>
      <c r="BH226" s="25"/>
      <c r="BI226" s="25"/>
    </row>
    <row r="227" spans="1:61" x14ac:dyDescent="0.35">
      <c r="A227" s="23">
        <v>43251</v>
      </c>
      <c r="B227" s="47">
        <v>1.7390000000000003E-2</v>
      </c>
      <c r="C227" s="47">
        <v>1.9E-2</v>
      </c>
      <c r="D227" s="47">
        <v>2.0790000000000003E-2</v>
      </c>
      <c r="E227" s="36">
        <v>2.2269999999999998E-2</v>
      </c>
      <c r="F227" s="36">
        <v>2.4274E-2</v>
      </c>
      <c r="G227" s="36">
        <v>2.5520000000000001E-2</v>
      </c>
      <c r="H227" s="36">
        <v>2.6962E-2</v>
      </c>
      <c r="I227" s="36">
        <f t="shared" si="67"/>
        <v>3.0212568133971995E-2</v>
      </c>
      <c r="J227" s="36">
        <f t="shared" si="68"/>
        <v>3.5306211165373913E-2</v>
      </c>
      <c r="K227" s="36">
        <v>2.8586E-2</v>
      </c>
      <c r="L227" s="36">
        <v>3.0253000000000002E-2</v>
      </c>
      <c r="M227" s="36">
        <v>2.5814729999999998E-2</v>
      </c>
      <c r="N227" s="36">
        <v>2.9602460000000001E-2</v>
      </c>
      <c r="O227" s="36">
        <v>9.3228899999999969E-3</v>
      </c>
      <c r="P227" s="36">
        <v>4.0190020000000007E-2</v>
      </c>
      <c r="Q227" s="36">
        <v>3.7575466666666668E-3</v>
      </c>
      <c r="R227" s="36">
        <v>8.6723499999999953E-3</v>
      </c>
      <c r="S227" s="36">
        <f t="shared" ca="1" si="75"/>
        <v>2.9552800000000001E-2</v>
      </c>
      <c r="T227" s="36">
        <f t="shared" ca="1" si="75"/>
        <v>3.2269149999999996E-2</v>
      </c>
      <c r="U227" s="36">
        <f t="shared" ca="1" si="75"/>
        <v>3.6739359999999999E-2</v>
      </c>
      <c r="V227" s="36">
        <f t="shared" ca="1" si="75"/>
        <v>4.2421350000000003E-2</v>
      </c>
      <c r="W227" s="36">
        <f t="shared" ca="1" si="75"/>
        <v>2.6059580000000002E-2</v>
      </c>
      <c r="X227" s="36">
        <f t="shared" ca="1" si="75"/>
        <v>2.9459369999999999E-2</v>
      </c>
      <c r="Y227" s="36">
        <f t="shared" ca="1" si="75"/>
        <v>3.2320890000000005E-2</v>
      </c>
      <c r="Z227" s="36">
        <f t="shared" ca="1" si="75"/>
        <v>3.4612569999999995E-2</v>
      </c>
      <c r="AA227" s="36">
        <f t="shared" ca="1" si="75"/>
        <v>3.8925349999999997E-2</v>
      </c>
      <c r="AB227" s="36">
        <f t="shared" ca="1" si="75"/>
        <v>6.4162650000000002E-2</v>
      </c>
      <c r="AC227" s="36">
        <f t="shared" ca="1" si="75"/>
        <v>6.3844190000000009E-2</v>
      </c>
      <c r="AD227" s="36">
        <f t="shared" ca="1" si="75"/>
        <v>6.9792480000000004E-2</v>
      </c>
      <c r="AE227" s="36">
        <f t="shared" ca="1" si="75"/>
        <v>3.5737160000000004E-2</v>
      </c>
      <c r="AF227" s="36">
        <f t="shared" ca="1" si="75"/>
        <v>4.5579960000000003E-2</v>
      </c>
      <c r="AG227" s="36">
        <f t="shared" ca="1" si="75"/>
        <v>3.383311E-2</v>
      </c>
      <c r="AH227" s="36">
        <f t="shared" ca="1" si="75"/>
        <v>2.8746540000000001E-2</v>
      </c>
      <c r="AI227" s="26">
        <f t="shared" ca="1" si="69"/>
        <v>702.67700000000002</v>
      </c>
      <c r="AJ227" s="36">
        <f t="shared" ca="1" si="76"/>
        <v>1.6036900000000001E-3</v>
      </c>
      <c r="AK227" s="36">
        <f t="shared" ca="1" si="76"/>
        <v>6.5216200000000005E-3</v>
      </c>
      <c r="AL227" s="36">
        <f t="shared" ca="1" si="76"/>
        <v>1.0416069999999999E-2</v>
      </c>
      <c r="AM227" s="36">
        <f t="shared" ca="1" si="76"/>
        <v>1.9832719999999998E-2</v>
      </c>
      <c r="AN227" s="36">
        <f t="shared" ca="1" si="76"/>
        <v>7.1191000000000006E-4</v>
      </c>
      <c r="AO227" s="36">
        <f t="shared" ca="1" si="76"/>
        <v>4.7246100000000006E-3</v>
      </c>
      <c r="AP227" s="36">
        <f t="shared" ca="1" si="76"/>
        <v>8.4636199999999998E-3</v>
      </c>
      <c r="AQ227" s="36">
        <f t="shared" ca="1" si="76"/>
        <v>1.149619E-2</v>
      </c>
      <c r="AR227" s="36">
        <f t="shared" ca="1" si="76"/>
        <v>1.73711E-2</v>
      </c>
      <c r="AS227" s="36">
        <f t="shared" ca="1" si="76"/>
        <v>3.4202200000000002E-2</v>
      </c>
      <c r="AT227" s="36">
        <f t="shared" ca="1" si="77"/>
        <v>3.8630980000000002E-2</v>
      </c>
      <c r="AU227" s="36">
        <f t="shared" ca="1" si="77"/>
        <v>9.8834389999999994E-2</v>
      </c>
      <c r="AV227" s="36">
        <f t="shared" ca="1" si="77"/>
        <v>4.9931729999999994E-2</v>
      </c>
      <c r="AW227" s="36">
        <f t="shared" ca="1" si="77"/>
        <v>5.3409000000000005E-2</v>
      </c>
      <c r="AX227" s="25"/>
      <c r="AY227" s="25"/>
      <c r="AZ227" s="25"/>
      <c r="BA227" s="25"/>
      <c r="BB227" s="25"/>
      <c r="BC227" s="25"/>
      <c r="BD227" s="25"/>
      <c r="BE227" s="25"/>
      <c r="BF227" s="25"/>
      <c r="BG227" s="25"/>
      <c r="BH227" s="25"/>
      <c r="BI227" s="25"/>
    </row>
    <row r="228" spans="1:61" x14ac:dyDescent="0.35">
      <c r="A228" s="23">
        <v>43280</v>
      </c>
      <c r="B228" s="47">
        <v>1.7479999999999999E-2</v>
      </c>
      <c r="C228" s="47">
        <v>1.917E-2</v>
      </c>
      <c r="D228" s="47">
        <v>2.1090000000000001E-2</v>
      </c>
      <c r="E228" s="36">
        <v>2.3140000000000001E-2</v>
      </c>
      <c r="F228" s="36">
        <v>2.5281999999999999E-2</v>
      </c>
      <c r="G228" s="36">
        <v>2.6230000000000003E-2</v>
      </c>
      <c r="H228" s="36">
        <v>2.7378E-2</v>
      </c>
      <c r="I228" s="36">
        <f t="shared" si="67"/>
        <v>2.9825455870186257E-2</v>
      </c>
      <c r="J228" s="36">
        <f t="shared" si="68"/>
        <v>3.5187763969484198E-2</v>
      </c>
      <c r="K228" s="36">
        <v>2.8601000000000001E-2</v>
      </c>
      <c r="L228" s="36">
        <v>2.989E-2</v>
      </c>
      <c r="M228" s="36">
        <v>2.660247E-2</v>
      </c>
      <c r="N228" s="36">
        <v>2.9652370000000001E-2</v>
      </c>
      <c r="O228" s="36">
        <v>9.9271799999999973E-3</v>
      </c>
      <c r="P228" s="36">
        <v>4.1407750000000007E-2</v>
      </c>
      <c r="Q228" s="36">
        <v>4.0922733333333336E-3</v>
      </c>
      <c r="R228" s="36">
        <v>9.6895499999999982E-3</v>
      </c>
      <c r="S228" s="36">
        <f t="shared" ca="1" si="75"/>
        <v>3.0134460000000002E-2</v>
      </c>
      <c r="T228" s="36">
        <f t="shared" ca="1" si="75"/>
        <v>3.3403910000000002E-2</v>
      </c>
      <c r="U228" s="36">
        <f t="shared" ca="1" si="75"/>
        <v>3.7967460000000001E-2</v>
      </c>
      <c r="V228" s="36">
        <f t="shared" ca="1" si="75"/>
        <v>4.3757469999999993E-2</v>
      </c>
      <c r="W228" s="36">
        <f t="shared" ca="1" si="75"/>
        <v>2.7270329999999999E-2</v>
      </c>
      <c r="X228" s="36">
        <f t="shared" ca="1" si="75"/>
        <v>3.0370669999999999E-2</v>
      </c>
      <c r="Y228" s="36">
        <f t="shared" ca="1" si="75"/>
        <v>3.3014420000000003E-2</v>
      </c>
      <c r="Z228" s="36">
        <f t="shared" ca="1" si="75"/>
        <v>3.5037150000000003E-2</v>
      </c>
      <c r="AA228" s="36">
        <f t="shared" ca="1" si="75"/>
        <v>3.9579549999999998E-2</v>
      </c>
      <c r="AB228" s="36">
        <f t="shared" ca="1" si="75"/>
        <v>6.4949740000000006E-2</v>
      </c>
      <c r="AC228" s="36">
        <f t="shared" ca="1" si="75"/>
        <v>6.4622120000000005E-2</v>
      </c>
      <c r="AD228" s="36">
        <f t="shared" ca="1" si="75"/>
        <v>7.1060120000000004E-2</v>
      </c>
      <c r="AE228" s="36">
        <f t="shared" ca="1" si="75"/>
        <v>3.7086640000000004E-2</v>
      </c>
      <c r="AF228" s="36">
        <f t="shared" ca="1" si="75"/>
        <v>4.692607E-2</v>
      </c>
      <c r="AG228" s="36">
        <f t="shared" ca="1" si="75"/>
        <v>3.4778900000000001E-2</v>
      </c>
      <c r="AH228" s="36">
        <f t="shared" ca="1" si="75"/>
        <v>3.0062449999999998E-2</v>
      </c>
      <c r="AI228" s="26">
        <f t="shared" ca="1" si="69"/>
        <v>702.67700000000002</v>
      </c>
      <c r="AJ228" s="36">
        <f t="shared" ca="1" si="76"/>
        <v>1.4935200000000001E-3</v>
      </c>
      <c r="AK228" s="36">
        <f t="shared" ca="1" si="76"/>
        <v>6.4427500000000006E-3</v>
      </c>
      <c r="AL228" s="36">
        <f t="shared" ca="1" si="76"/>
        <v>9.8282500000000002E-3</v>
      </c>
      <c r="AM228" s="36">
        <f t="shared" ca="1" si="76"/>
        <v>1.89024E-2</v>
      </c>
      <c r="AN228" s="36">
        <f t="shared" ca="1" si="76"/>
        <v>3.8824999999999998E-4</v>
      </c>
      <c r="AO228" s="36">
        <f t="shared" ca="1" si="76"/>
        <v>4.1744599999999996E-3</v>
      </c>
      <c r="AP228" s="36">
        <f t="shared" ca="1" si="76"/>
        <v>8.2209799999999993E-3</v>
      </c>
      <c r="AQ228" s="36">
        <f t="shared" ca="1" si="76"/>
        <v>1.1023719999999999E-2</v>
      </c>
      <c r="AR228" s="36">
        <f t="shared" ca="1" si="76"/>
        <v>1.7167120000000001E-2</v>
      </c>
      <c r="AS228" s="36">
        <f t="shared" ca="1" si="76"/>
        <v>3.706483E-2</v>
      </c>
      <c r="AT228" s="36">
        <f t="shared" ca="1" si="77"/>
        <v>3.9661490000000001E-2</v>
      </c>
      <c r="AU228" s="36">
        <f t="shared" ca="1" si="77"/>
        <v>0.10501258999999999</v>
      </c>
      <c r="AV228" s="36">
        <f t="shared" ca="1" si="77"/>
        <v>5.2293000000000006E-2</v>
      </c>
      <c r="AW228" s="36">
        <f t="shared" ca="1" si="77"/>
        <v>5.3432210000000001E-2</v>
      </c>
      <c r="AX228" s="25"/>
      <c r="AY228" s="25"/>
      <c r="AZ228" s="25"/>
      <c r="BA228" s="25"/>
      <c r="BB228" s="25"/>
      <c r="BC228" s="25"/>
      <c r="BD228" s="25"/>
      <c r="BE228" s="25"/>
      <c r="BF228" s="25"/>
      <c r="BG228" s="25"/>
      <c r="BH228" s="25"/>
      <c r="BI228" s="25"/>
    </row>
    <row r="229" spans="1:61" x14ac:dyDescent="0.35">
      <c r="A229" s="23">
        <v>43312</v>
      </c>
      <c r="B229" s="47">
        <v>1.891E-2</v>
      </c>
      <c r="C229" s="47">
        <v>2.0230000000000001E-2</v>
      </c>
      <c r="D229" s="47">
        <v>2.1940000000000001E-2</v>
      </c>
      <c r="E229" s="36">
        <v>2.4140000000000002E-2</v>
      </c>
      <c r="F229" s="36">
        <v>2.6693999999999999E-2</v>
      </c>
      <c r="G229" s="36">
        <v>2.7679999999999996E-2</v>
      </c>
      <c r="H229" s="36">
        <v>2.8479000000000001E-2</v>
      </c>
      <c r="I229" s="36">
        <f t="shared" si="67"/>
        <v>3.0718217488154842E-2</v>
      </c>
      <c r="J229" s="36">
        <f t="shared" si="68"/>
        <v>3.7406586979517709E-2</v>
      </c>
      <c r="K229" s="36">
        <v>2.9597999999999999E-2</v>
      </c>
      <c r="L229" s="36">
        <v>3.0821999999999999E-2</v>
      </c>
      <c r="M229" s="36">
        <v>2.7814559999999999E-2</v>
      </c>
      <c r="N229" s="36">
        <v>3.0683189999999999E-2</v>
      </c>
      <c r="O229" s="36">
        <v>8.8951700000000009E-3</v>
      </c>
      <c r="P229" s="36">
        <v>3.9699760000000001E-2</v>
      </c>
      <c r="Q229" s="36">
        <v>3.7223999999999972E-3</v>
      </c>
      <c r="R229" s="36">
        <v>8.7563600000000012E-3</v>
      </c>
      <c r="S229" s="36">
        <f t="shared" ca="1" si="75"/>
        <v>3.111117E-2</v>
      </c>
      <c r="T229" s="36">
        <f t="shared" ca="1" si="75"/>
        <v>3.3929319999999999E-2</v>
      </c>
      <c r="U229" s="36">
        <f t="shared" ca="1" si="75"/>
        <v>3.7904140000000003E-2</v>
      </c>
      <c r="V229" s="36">
        <f t="shared" ca="1" si="75"/>
        <v>4.3230459999999998E-2</v>
      </c>
      <c r="W229" s="36">
        <f t="shared" ca="1" si="75"/>
        <v>2.8285079999999997E-2</v>
      </c>
      <c r="X229" s="36">
        <f t="shared" ca="1" si="75"/>
        <v>3.126628E-2</v>
      </c>
      <c r="Y229" s="36">
        <f t="shared" ca="1" si="75"/>
        <v>3.357044E-2</v>
      </c>
      <c r="Z229" s="36">
        <f t="shared" ca="1" si="75"/>
        <v>3.5542209999999998E-2</v>
      </c>
      <c r="AA229" s="36">
        <f t="shared" ca="1" si="75"/>
        <v>3.957836E-2</v>
      </c>
      <c r="AB229" s="36">
        <f t="shared" ca="1" si="75"/>
        <v>6.3075240000000005E-2</v>
      </c>
      <c r="AC229" s="36">
        <f t="shared" ca="1" si="75"/>
        <v>6.2676309999999999E-2</v>
      </c>
      <c r="AD229" s="36">
        <f t="shared" ca="1" si="75"/>
        <v>7.038295E-2</v>
      </c>
      <c r="AE229" s="36">
        <f t="shared" ca="1" si="75"/>
        <v>3.7042690000000003E-2</v>
      </c>
      <c r="AF229" s="36">
        <f t="shared" ca="1" si="75"/>
        <v>4.5995580000000001E-2</v>
      </c>
      <c r="AG229" s="36">
        <f t="shared" ca="1" si="75"/>
        <v>3.5390769999999995E-2</v>
      </c>
      <c r="AH229" s="36">
        <f t="shared" ca="1" si="75"/>
        <v>3.0991060000000001E-2</v>
      </c>
      <c r="AI229" s="26">
        <f t="shared" ca="1" si="69"/>
        <v>704.96199999999999</v>
      </c>
      <c r="AJ229" s="36">
        <f t="shared" ca="1" si="76"/>
        <v>2.1961300000000001E-3</v>
      </c>
      <c r="AK229" s="36">
        <f t="shared" ca="1" si="76"/>
        <v>7.0094999999999992E-3</v>
      </c>
      <c r="AL229" s="36">
        <f t="shared" ca="1" si="76"/>
        <v>9.9232299999999999E-3</v>
      </c>
      <c r="AM229" s="36">
        <f t="shared" ca="1" si="76"/>
        <v>1.894322E-2</v>
      </c>
      <c r="AN229" s="36">
        <f t="shared" ca="1" si="76"/>
        <v>5.5380999999999996E-4</v>
      </c>
      <c r="AO229" s="36">
        <f t="shared" ca="1" si="76"/>
        <v>4.88507E-3</v>
      </c>
      <c r="AP229" s="36">
        <f t="shared" ca="1" si="76"/>
        <v>8.7019100000000002E-3</v>
      </c>
      <c r="AQ229" s="36">
        <f t="shared" ca="1" si="76"/>
        <v>1.1440809999999999E-2</v>
      </c>
      <c r="AR229" s="36">
        <f t="shared" ca="1" si="76"/>
        <v>1.771561E-2</v>
      </c>
      <c r="AS229" s="36">
        <f t="shared" ca="1" si="76"/>
        <v>3.2753629999999999E-2</v>
      </c>
      <c r="AT229" s="36">
        <f t="shared" ca="1" si="77"/>
        <v>3.9797810000000003E-2</v>
      </c>
      <c r="AU229" s="36">
        <f t="shared" ca="1" si="77"/>
        <v>0.10550019000000001</v>
      </c>
      <c r="AV229" s="36">
        <f t="shared" ca="1" si="77"/>
        <v>5.2476459999999996E-2</v>
      </c>
      <c r="AW229" s="36">
        <f t="shared" ca="1" si="77"/>
        <v>5.3237920000000001E-2</v>
      </c>
      <c r="AX229" s="25"/>
      <c r="AY229" s="25"/>
      <c r="AZ229" s="25"/>
      <c r="BA229" s="25"/>
      <c r="BB229" s="25"/>
      <c r="BC229" s="25"/>
      <c r="BD229" s="25"/>
      <c r="BE229" s="25"/>
      <c r="BF229" s="25"/>
      <c r="BG229" s="25"/>
      <c r="BH229" s="25"/>
      <c r="BI229" s="25"/>
    </row>
    <row r="230" spans="1:61" x14ac:dyDescent="0.35">
      <c r="A230" s="23">
        <v>43343</v>
      </c>
      <c r="B230" s="47">
        <v>1.9310000000000001E-2</v>
      </c>
      <c r="C230" s="47">
        <v>2.0979999999999999E-2</v>
      </c>
      <c r="D230" s="47">
        <v>2.265E-2</v>
      </c>
      <c r="E230" s="36">
        <v>2.4500000000000001E-2</v>
      </c>
      <c r="F230" s="36">
        <v>2.6269000000000001E-2</v>
      </c>
      <c r="G230" s="36">
        <v>2.6929999999999999E-2</v>
      </c>
      <c r="H230" s="36">
        <v>2.7382E-2</v>
      </c>
      <c r="I230" s="36">
        <f t="shared" si="67"/>
        <v>2.982745348468252E-2</v>
      </c>
      <c r="J230" s="36">
        <f t="shared" si="68"/>
        <v>3.9623044619827796E-2</v>
      </c>
      <c r="K230" s="36">
        <v>2.8603999999999997E-2</v>
      </c>
      <c r="L230" s="36">
        <v>3.0190999999999999E-2</v>
      </c>
      <c r="M230" s="36">
        <v>2.7039029999999999E-2</v>
      </c>
      <c r="N230" s="36">
        <v>2.9906869999999999E-2</v>
      </c>
      <c r="O230" s="36">
        <v>9.3435199999999975E-3</v>
      </c>
      <c r="P230" s="36">
        <v>4.0061310000000003E-2</v>
      </c>
      <c r="Q230" s="36">
        <v>3.6253499999999994E-3</v>
      </c>
      <c r="R230" s="36">
        <v>9.059389999999997E-3</v>
      </c>
      <c r="S230" s="36">
        <f t="shared" ca="1" si="75"/>
        <v>3.0426419999999999E-2</v>
      </c>
      <c r="T230" s="36">
        <f t="shared" ca="1" si="75"/>
        <v>3.3268859999999997E-2</v>
      </c>
      <c r="U230" s="36">
        <f t="shared" ca="1" si="75"/>
        <v>3.7325230000000001E-2</v>
      </c>
      <c r="V230" s="36">
        <f t="shared" ca="1" si="75"/>
        <v>4.2902829999999996E-2</v>
      </c>
      <c r="W230" s="36">
        <f t="shared" ca="1" si="75"/>
        <v>2.7819429999999999E-2</v>
      </c>
      <c r="X230" s="36">
        <f t="shared" ca="1" si="75"/>
        <v>3.0387960000000002E-2</v>
      </c>
      <c r="Y230" s="36">
        <f t="shared" ca="1" si="75"/>
        <v>3.2879659999999998E-2</v>
      </c>
      <c r="Z230" s="36">
        <f t="shared" ca="1" si="75"/>
        <v>3.4987980000000002E-2</v>
      </c>
      <c r="AA230" s="36">
        <f t="shared" ca="1" si="75"/>
        <v>3.9250389999999996E-2</v>
      </c>
      <c r="AB230" s="36">
        <f t="shared" ca="1" si="75"/>
        <v>6.2673030000000005E-2</v>
      </c>
      <c r="AC230" s="36">
        <f t="shared" ca="1" si="75"/>
        <v>6.2277659999999999E-2</v>
      </c>
      <c r="AD230" s="36">
        <f t="shared" ca="1" si="75"/>
        <v>6.9968180000000005E-2</v>
      </c>
      <c r="AE230" s="36">
        <f t="shared" ca="1" si="75"/>
        <v>3.6400979999999999E-2</v>
      </c>
      <c r="AF230" s="36">
        <f t="shared" ca="1" si="75"/>
        <v>4.6015800000000003E-2</v>
      </c>
      <c r="AG230" s="36">
        <f t="shared" ca="1" si="75"/>
        <v>3.4209980000000001E-2</v>
      </c>
      <c r="AH230" s="36">
        <f t="shared" ca="1" si="75"/>
        <v>3.0280969999999997E-2</v>
      </c>
      <c r="AI230" s="26">
        <f t="shared" ca="1" si="69"/>
        <v>706.23299999999995</v>
      </c>
      <c r="AJ230" s="36">
        <f t="shared" ca="1" si="76"/>
        <v>1.6014100000000002E-3</v>
      </c>
      <c r="AK230" s="36">
        <f t="shared" ca="1" si="76"/>
        <v>6.7166499999999994E-3</v>
      </c>
      <c r="AL230" s="36">
        <f t="shared" ca="1" si="76"/>
        <v>1.0038910000000002E-2</v>
      </c>
      <c r="AM230" s="36">
        <f t="shared" ca="1" si="76"/>
        <v>2.2070599999999999E-2</v>
      </c>
      <c r="AN230" s="36">
        <f t="shared" ca="1" si="76"/>
        <v>1.4606300000000001E-3</v>
      </c>
      <c r="AO230" s="36">
        <f t="shared" ca="1" si="76"/>
        <v>5.40575E-3</v>
      </c>
      <c r="AP230" s="36">
        <f t="shared" ca="1" si="76"/>
        <v>8.8760200000000001E-3</v>
      </c>
      <c r="AQ230" s="36">
        <f t="shared" ca="1" si="76"/>
        <v>1.162871E-2</v>
      </c>
      <c r="AR230" s="36">
        <f t="shared" ca="1" si="76"/>
        <v>1.785262E-2</v>
      </c>
      <c r="AS230" s="36">
        <f t="shared" ca="1" si="76"/>
        <v>3.322779E-2</v>
      </c>
      <c r="AT230" s="36">
        <f t="shared" ca="1" si="77"/>
        <v>3.899329E-2</v>
      </c>
      <c r="AU230" s="36">
        <f t="shared" ca="1" si="77"/>
        <v>0.11340792999999999</v>
      </c>
      <c r="AV230" s="36">
        <f t="shared" ca="1" si="77"/>
        <v>5.1928049999999996E-2</v>
      </c>
      <c r="AW230" s="36">
        <f t="shared" ca="1" si="77"/>
        <v>5.1858089999999996E-2</v>
      </c>
      <c r="AX230" s="25"/>
      <c r="AY230" s="25"/>
      <c r="AZ230" s="25"/>
      <c r="BA230" s="25"/>
      <c r="BB230" s="25"/>
      <c r="BC230" s="25"/>
      <c r="BD230" s="25"/>
      <c r="BE230" s="25"/>
      <c r="BF230" s="25"/>
      <c r="BG230" s="25"/>
      <c r="BH230" s="25"/>
      <c r="BI230" s="25"/>
    </row>
    <row r="231" spans="1:61" x14ac:dyDescent="0.35">
      <c r="A231" s="23">
        <v>43371</v>
      </c>
      <c r="B231" s="47">
        <v>2.112E-2</v>
      </c>
      <c r="C231" s="47">
        <v>2.2000000000000002E-2</v>
      </c>
      <c r="D231" s="47">
        <v>2.3690000000000003E-2</v>
      </c>
      <c r="E231" s="36">
        <v>2.5670000000000002E-2</v>
      </c>
      <c r="F231" s="36">
        <v>2.8188000000000001E-2</v>
      </c>
      <c r="G231" s="36">
        <v>2.8839999999999998E-2</v>
      </c>
      <c r="H231" s="36">
        <v>2.9529E-2</v>
      </c>
      <c r="I231" s="36">
        <f t="shared" si="67"/>
        <v>3.1696139248141852E-2</v>
      </c>
      <c r="J231" s="36">
        <f t="shared" si="68"/>
        <v>4.5332137312277254E-2</v>
      </c>
      <c r="K231" s="36">
        <v>3.0612E-2</v>
      </c>
      <c r="L231" s="36">
        <v>3.2057000000000002E-2</v>
      </c>
      <c r="M231" s="36">
        <v>2.9012389999999999E-2</v>
      </c>
      <c r="N231" s="36">
        <v>3.1829780000000002E-2</v>
      </c>
      <c r="O231" s="36">
        <v>8.682039999999995E-3</v>
      </c>
      <c r="P231" s="36">
        <v>3.8579659999999988E-2</v>
      </c>
      <c r="Q231" s="36">
        <v>3.4755466666666693E-3</v>
      </c>
      <c r="R231" s="36">
        <v>8.4548199999999948E-3</v>
      </c>
      <c r="S231" s="36">
        <f t="shared" ca="1" si="75"/>
        <v>3.2212409999999997E-2</v>
      </c>
      <c r="T231" s="36">
        <f t="shared" ca="1" si="75"/>
        <v>3.4791269999999999E-2</v>
      </c>
      <c r="U231" s="36">
        <f t="shared" ca="1" si="75"/>
        <v>3.85987E-2</v>
      </c>
      <c r="V231" s="36">
        <f t="shared" ca="1" si="75"/>
        <v>4.3827379999999999E-2</v>
      </c>
      <c r="W231" s="36">
        <f t="shared" ca="1" si="75"/>
        <v>2.9528620000000002E-2</v>
      </c>
      <c r="X231" s="36">
        <f t="shared" ca="1" si="75"/>
        <v>3.2249659999999999E-2</v>
      </c>
      <c r="Y231" s="36">
        <f t="shared" ca="1" si="75"/>
        <v>3.4351759999999995E-2</v>
      </c>
      <c r="Z231" s="36">
        <f t="shared" ca="1" si="75"/>
        <v>3.652362E-2</v>
      </c>
      <c r="AA231" s="36">
        <f t="shared" ca="1" si="75"/>
        <v>4.0511819999999997E-2</v>
      </c>
      <c r="AB231" s="36">
        <f t="shared" ca="1" si="75"/>
        <v>6.2437329999999999E-2</v>
      </c>
      <c r="AC231" s="36">
        <f t="shared" ca="1" si="75"/>
        <v>6.2022859999999999E-2</v>
      </c>
      <c r="AD231" s="36">
        <f t="shared" ca="1" si="75"/>
        <v>7.040943999999999E-2</v>
      </c>
      <c r="AE231" s="36">
        <f t="shared" ca="1" si="75"/>
        <v>3.779507E-2</v>
      </c>
      <c r="AF231" s="36">
        <f t="shared" ca="1" si="75"/>
        <v>4.6794450000000001E-2</v>
      </c>
      <c r="AG231" s="36">
        <f t="shared" ca="1" si="75"/>
        <v>3.5789250000000002E-2</v>
      </c>
      <c r="AH231" s="36">
        <f t="shared" ca="1" si="75"/>
        <v>3.1856540000000003E-2</v>
      </c>
      <c r="AI231" s="26">
        <f t="shared" ca="1" si="69"/>
        <v>706.23299999999995</v>
      </c>
      <c r="AJ231" s="36">
        <f t="shared" ca="1" si="76"/>
        <v>2.70412E-3</v>
      </c>
      <c r="AK231" s="36">
        <f t="shared" ca="1" si="76"/>
        <v>7.8743300000000006E-3</v>
      </c>
      <c r="AL231" s="36">
        <f t="shared" ca="1" si="76"/>
        <v>1.0768E-2</v>
      </c>
      <c r="AM231" s="36">
        <f t="shared" ca="1" si="76"/>
        <v>2.1369570000000001E-2</v>
      </c>
      <c r="AN231" s="36">
        <f t="shared" ca="1" si="76"/>
        <v>1.69572E-3</v>
      </c>
      <c r="AO231" s="36">
        <f t="shared" ca="1" si="76"/>
        <v>6.1883299999999997E-3</v>
      </c>
      <c r="AP231" s="36">
        <f t="shared" ca="1" si="76"/>
        <v>9.8025600000000001E-3</v>
      </c>
      <c r="AQ231" s="36">
        <f t="shared" ca="1" si="76"/>
        <v>1.286179E-2</v>
      </c>
      <c r="AR231" s="36">
        <f t="shared" ca="1" si="76"/>
        <v>1.858396E-2</v>
      </c>
      <c r="AS231" s="36">
        <f t="shared" ca="1" si="76"/>
        <v>3.2432409999999995E-2</v>
      </c>
      <c r="AT231" s="36">
        <f t="shared" ca="1" si="77"/>
        <v>3.9889899999999999E-2</v>
      </c>
      <c r="AU231" s="36">
        <f t="shared" ca="1" si="77"/>
        <v>0.10970698000000001</v>
      </c>
      <c r="AV231" s="36">
        <f t="shared" ca="1" si="77"/>
        <v>5.2642300000000003E-2</v>
      </c>
      <c r="AW231" s="36">
        <f t="shared" ca="1" si="77"/>
        <v>5.2884650000000005E-2</v>
      </c>
      <c r="AX231" s="25"/>
      <c r="AY231" s="25"/>
      <c r="AZ231" s="25"/>
      <c r="BA231" s="25"/>
      <c r="BB231" s="25"/>
      <c r="BC231" s="25"/>
      <c r="BD231" s="25"/>
      <c r="BE231" s="25"/>
      <c r="BF231" s="25"/>
      <c r="BG231" s="25"/>
      <c r="BH231" s="25"/>
      <c r="BI231" s="25"/>
    </row>
    <row r="232" spans="1:61" x14ac:dyDescent="0.35">
      <c r="A232" s="23">
        <v>43404</v>
      </c>
      <c r="B232" s="47">
        <v>2.1909999999999999E-2</v>
      </c>
      <c r="C232" s="47">
        <v>2.3279999999999999E-2</v>
      </c>
      <c r="D232" s="47">
        <v>2.4920000000000001E-2</v>
      </c>
      <c r="E232" s="36">
        <v>2.6589999999999999E-2</v>
      </c>
      <c r="F232" s="36">
        <v>2.8668999999999997E-2</v>
      </c>
      <c r="G232" s="36">
        <v>2.9260000000000001E-2</v>
      </c>
      <c r="H232" s="36">
        <v>2.9748999999999998E-2</v>
      </c>
      <c r="I232" s="36">
        <f t="shared" si="67"/>
        <v>3.3123760474640163E-2</v>
      </c>
      <c r="J232" s="36">
        <f t="shared" si="68"/>
        <v>5.0078566924740775E-2</v>
      </c>
      <c r="K232" s="36">
        <v>3.1434999999999998E-2</v>
      </c>
      <c r="L232" s="36">
        <v>3.3908999999999995E-2</v>
      </c>
      <c r="M232" s="36">
        <v>2.9575439999999998E-2</v>
      </c>
      <c r="N232" s="36">
        <v>3.381054E-2</v>
      </c>
      <c r="O232" s="36">
        <v>8.288410000000003E-3</v>
      </c>
      <c r="P232" s="36">
        <v>3.9815879999999998E-2</v>
      </c>
      <c r="Q232" s="36">
        <v>3.8331199999999989E-3</v>
      </c>
      <c r="R232" s="36">
        <v>8.1899500000000083E-3</v>
      </c>
      <c r="S232" s="36">
        <f t="shared" ca="1" si="75"/>
        <v>3.3307070000000001E-2</v>
      </c>
      <c r="T232" s="36">
        <f t="shared" ca="1" si="75"/>
        <v>3.6231969999999995E-2</v>
      </c>
      <c r="U232" s="36">
        <f t="shared" ca="1" si="75"/>
        <v>4.0519679999999995E-2</v>
      </c>
      <c r="V232" s="36">
        <f t="shared" ca="1" si="75"/>
        <v>4.634419E-2</v>
      </c>
      <c r="W232" s="36">
        <f t="shared" ca="1" si="75"/>
        <v>3.0399349999999999E-2</v>
      </c>
      <c r="X232" s="36">
        <f t="shared" ca="1" si="75"/>
        <v>3.3112759999999998E-2</v>
      </c>
      <c r="Y232" s="36">
        <f t="shared" ca="1" si="75"/>
        <v>3.5409049999999997E-2</v>
      </c>
      <c r="Z232" s="36">
        <f t="shared" ca="1" si="75"/>
        <v>3.8143790000000004E-2</v>
      </c>
      <c r="AA232" s="36">
        <f t="shared" ca="1" si="75"/>
        <v>4.2098950000000003E-2</v>
      </c>
      <c r="AB232" s="36">
        <f t="shared" ca="1" si="75"/>
        <v>6.8642190000000006E-2</v>
      </c>
      <c r="AC232" s="36">
        <f t="shared" ca="1" si="75"/>
        <v>6.8373390000000006E-2</v>
      </c>
      <c r="AD232" s="36">
        <f t="shared" ca="1" si="75"/>
        <v>7.3626419999999998E-2</v>
      </c>
      <c r="AE232" s="36">
        <f t="shared" ca="1" si="75"/>
        <v>3.9569610000000005E-2</v>
      </c>
      <c r="AF232" s="36">
        <f t="shared" ca="1" si="75"/>
        <v>4.9794669999999999E-2</v>
      </c>
      <c r="AG232" s="36">
        <f t="shared" ca="1" si="75"/>
        <v>3.7411319999999998E-2</v>
      </c>
      <c r="AH232" s="36">
        <f t="shared" ca="1" si="75"/>
        <v>3.2955640000000001E-2</v>
      </c>
      <c r="AI232" s="26">
        <f t="shared" ca="1" si="69"/>
        <v>708.54100000000005</v>
      </c>
      <c r="AJ232" s="36">
        <f t="shared" ca="1" si="76"/>
        <v>2.3010999999999999E-3</v>
      </c>
      <c r="AK232" s="36">
        <f t="shared" ca="1" si="76"/>
        <v>7.4706499999999997E-3</v>
      </c>
      <c r="AL232" s="36">
        <f t="shared" ca="1" si="76"/>
        <v>1.1030819999999998E-2</v>
      </c>
      <c r="AM232" s="36">
        <f t="shared" ca="1" si="76"/>
        <v>2.2806820000000002E-2</v>
      </c>
      <c r="AN232" s="36">
        <f t="shared" ca="1" si="76"/>
        <v>1.5934300000000001E-3</v>
      </c>
      <c r="AO232" s="36">
        <f t="shared" ca="1" si="76"/>
        <v>6.3560700000000001E-3</v>
      </c>
      <c r="AP232" s="36">
        <f t="shared" ca="1" si="76"/>
        <v>9.9005099999999995E-3</v>
      </c>
      <c r="AQ232" s="36">
        <f t="shared" ca="1" si="76"/>
        <v>1.3282430000000001E-2</v>
      </c>
      <c r="AR232" s="36">
        <f t="shared" ca="1" si="76"/>
        <v>1.857085E-2</v>
      </c>
      <c r="AS232" s="36">
        <f t="shared" ca="1" si="76"/>
        <v>3.8570020000000003E-2</v>
      </c>
      <c r="AT232" s="36">
        <f t="shared" ca="1" si="77"/>
        <v>4.1045030000000003E-2</v>
      </c>
      <c r="AU232" s="36">
        <f t="shared" ca="1" si="77"/>
        <v>0.10255445999999999</v>
      </c>
      <c r="AV232" s="36">
        <f t="shared" ca="1" si="77"/>
        <v>5.2646430000000001E-2</v>
      </c>
      <c r="AW232" s="36">
        <f t="shared" ca="1" si="77"/>
        <v>5.3719840000000005E-2</v>
      </c>
      <c r="AX232" s="25"/>
      <c r="AY232" s="25"/>
      <c r="AZ232" s="25"/>
      <c r="BA232" s="25"/>
      <c r="BB232" s="25"/>
      <c r="BC232" s="25"/>
      <c r="BD232" s="25"/>
      <c r="BE232" s="25"/>
      <c r="BF232" s="25"/>
      <c r="BG232" s="25"/>
      <c r="BH232" s="25"/>
      <c r="BI232" s="25"/>
    </row>
    <row r="233" spans="1:61" x14ac:dyDescent="0.35">
      <c r="A233" s="23">
        <v>43434</v>
      </c>
      <c r="B233" s="47">
        <v>2.3060000000000001E-2</v>
      </c>
      <c r="C233" s="47">
        <v>2.3450000000000002E-2</v>
      </c>
      <c r="D233" s="47">
        <v>2.5239999999999999E-2</v>
      </c>
      <c r="E233" s="36">
        <v>2.6800000000000001E-2</v>
      </c>
      <c r="F233" s="36">
        <v>2.7865000000000001E-2</v>
      </c>
      <c r="G233" s="36">
        <v>2.801E-2</v>
      </c>
      <c r="H233" s="36">
        <v>2.8125000000000001E-2</v>
      </c>
      <c r="I233" s="36">
        <f t="shared" si="67"/>
        <v>3.1635992355987907E-2</v>
      </c>
      <c r="J233" s="36">
        <f t="shared" si="68"/>
        <v>4.3865346421614548E-2</v>
      </c>
      <c r="K233" s="36">
        <v>2.9878999999999999E-2</v>
      </c>
      <c r="L233" s="36">
        <v>3.2899999999999999E-2</v>
      </c>
      <c r="M233" s="36">
        <v>2.8594719999999997E-2</v>
      </c>
      <c r="N233" s="36">
        <v>3.2853479999999997E-2</v>
      </c>
      <c r="O233" s="36">
        <v>1.0016879999999999E-2</v>
      </c>
      <c r="P233" s="36">
        <v>4.5019070000000001E-2</v>
      </c>
      <c r="Q233" s="36">
        <v>4.426403333333339E-3</v>
      </c>
      <c r="R233" s="36">
        <v>9.9703599999999976E-3</v>
      </c>
      <c r="S233" s="36">
        <f t="shared" ca="1" si="75"/>
        <v>3.2360899999999998E-2</v>
      </c>
      <c r="T233" s="36">
        <f t="shared" ca="1" si="75"/>
        <v>3.6116579999999995E-2</v>
      </c>
      <c r="U233" s="36">
        <f t="shared" ca="1" si="75"/>
        <v>4.0789010000000001E-2</v>
      </c>
      <c r="V233" s="36">
        <f t="shared" ca="1" si="75"/>
        <v>4.7740539999999998E-2</v>
      </c>
      <c r="W233" s="36">
        <f t="shared" ca="1" si="75"/>
        <v>3.0306670000000001E-2</v>
      </c>
      <c r="X233" s="36">
        <f t="shared" ca="1" si="75"/>
        <v>3.2580740000000004E-2</v>
      </c>
      <c r="Y233" s="36">
        <f t="shared" ca="1" si="75"/>
        <v>3.4799200000000002E-2</v>
      </c>
      <c r="Z233" s="36">
        <f t="shared" ca="1" si="75"/>
        <v>3.7367600000000001E-2</v>
      </c>
      <c r="AA233" s="36">
        <f t="shared" ca="1" si="75"/>
        <v>4.2870359999999996E-2</v>
      </c>
      <c r="AB233" s="36">
        <f t="shared" ca="1" si="75"/>
        <v>7.2220969999999995E-2</v>
      </c>
      <c r="AC233" s="36">
        <f t="shared" ca="1" si="75"/>
        <v>7.1946399999999994E-2</v>
      </c>
      <c r="AD233" s="36">
        <f t="shared" ca="1" si="75"/>
        <v>7.7872549999999999E-2</v>
      </c>
      <c r="AE233" s="36">
        <f t="shared" ca="1" si="75"/>
        <v>4.057844E-2</v>
      </c>
      <c r="AF233" s="36">
        <f t="shared" ca="1" si="75"/>
        <v>5.0518419999999994E-2</v>
      </c>
      <c r="AG233" s="36">
        <f t="shared" ca="1" si="75"/>
        <v>3.6837149999999999E-2</v>
      </c>
      <c r="AH233" s="36">
        <f t="shared" ca="1" si="75"/>
        <v>3.2790029999999998E-2</v>
      </c>
      <c r="AI233" s="26">
        <f t="shared" ca="1" si="69"/>
        <v>709.995</v>
      </c>
      <c r="AJ233" s="36">
        <f t="shared" ca="1" si="76"/>
        <v>2.0234099999999998E-3</v>
      </c>
      <c r="AK233" s="36">
        <f t="shared" ca="1" si="76"/>
        <v>7.4620099999999998E-3</v>
      </c>
      <c r="AL233" s="36">
        <f t="shared" ca="1" si="76"/>
        <v>1.1283629999999999E-2</v>
      </c>
      <c r="AM233" s="36">
        <f t="shared" ca="1" si="76"/>
        <v>2.2580289999999999E-2</v>
      </c>
      <c r="AN233" s="36">
        <f t="shared" ca="1" si="76"/>
        <v>1.6953399999999998E-3</v>
      </c>
      <c r="AO233" s="36">
        <f t="shared" ca="1" si="76"/>
        <v>6.2075400000000001E-3</v>
      </c>
      <c r="AP233" s="36">
        <f t="shared" ca="1" si="76"/>
        <v>9.6454899999999996E-3</v>
      </c>
      <c r="AQ233" s="36">
        <f t="shared" ca="1" si="76"/>
        <v>1.302646E-2</v>
      </c>
      <c r="AR233" s="36">
        <f t="shared" ca="1" si="76"/>
        <v>1.8880330000000001E-2</v>
      </c>
      <c r="AS233" s="36">
        <f t="shared" ca="1" si="76"/>
        <v>4.586689E-2</v>
      </c>
      <c r="AT233" s="36">
        <f t="shared" ca="1" si="77"/>
        <v>4.0015159999999994E-2</v>
      </c>
      <c r="AU233" s="36">
        <f t="shared" ca="1" si="77"/>
        <v>9.8133300000000007E-2</v>
      </c>
      <c r="AV233" s="36">
        <f t="shared" ca="1" si="77"/>
        <v>5.0672180000000004E-2</v>
      </c>
      <c r="AW233" s="36">
        <f t="shared" ca="1" si="77"/>
        <v>5.2289349999999998E-2</v>
      </c>
      <c r="AX233" s="25"/>
      <c r="AY233" s="25"/>
      <c r="AZ233" s="25"/>
      <c r="BA233" s="25"/>
      <c r="BB233" s="25"/>
      <c r="BC233" s="25"/>
      <c r="BD233" s="25"/>
      <c r="BE233" s="25"/>
      <c r="BF233" s="25"/>
      <c r="BG233" s="25"/>
      <c r="BH233" s="25"/>
      <c r="BI233" s="25"/>
    </row>
    <row r="234" spans="1:61" x14ac:dyDescent="0.35">
      <c r="A234" s="23">
        <v>43465</v>
      </c>
      <c r="B234" s="47">
        <v>2.4289999999999999E-2</v>
      </c>
      <c r="C234" s="47">
        <v>2.3610000000000003E-2</v>
      </c>
      <c r="D234" s="47">
        <v>2.4820000000000002E-2</v>
      </c>
      <c r="E234" s="36">
        <v>2.5990000000000003E-2</v>
      </c>
      <c r="F234" s="36">
        <v>2.4878000000000001E-2</v>
      </c>
      <c r="G234" s="36">
        <v>2.4590000000000001E-2</v>
      </c>
      <c r="H234" s="36">
        <v>2.5110999999999998E-2</v>
      </c>
      <c r="I234" s="36">
        <f t="shared" si="67"/>
        <v>2.8575922962488898E-2</v>
      </c>
      <c r="J234" s="36">
        <f t="shared" si="68"/>
        <v>3.9111098606509076E-2</v>
      </c>
      <c r="K234" s="36">
        <v>2.6842000000000001E-2</v>
      </c>
      <c r="L234" s="36">
        <v>3.0144999999999998E-2</v>
      </c>
      <c r="M234" s="36">
        <v>2.5351639999999998E-2</v>
      </c>
      <c r="N234" s="36">
        <v>2.9866799999999999E-2</v>
      </c>
      <c r="O234" s="36">
        <v>1.0757710000000004E-2</v>
      </c>
      <c r="P234" s="36">
        <v>5.1504320000000006E-2</v>
      </c>
      <c r="Q234" s="36">
        <v>4.5428766666666676E-3</v>
      </c>
      <c r="R234" s="36">
        <v>1.0479510000000004E-2</v>
      </c>
      <c r="S234" s="36">
        <f t="shared" ca="1" si="75"/>
        <v>2.941968E-2</v>
      </c>
      <c r="T234" s="36">
        <f t="shared" ca="1" si="75"/>
        <v>3.3667740000000002E-2</v>
      </c>
      <c r="U234" s="36">
        <f t="shared" ca="1" si="75"/>
        <v>3.8514309999999996E-2</v>
      </c>
      <c r="V234" s="36">
        <f t="shared" ca="1" si="75"/>
        <v>4.647105E-2</v>
      </c>
      <c r="W234" s="36">
        <f t="shared" ca="1" si="75"/>
        <v>2.7562899999999998E-2</v>
      </c>
      <c r="X234" s="36">
        <f t="shared" ca="1" si="75"/>
        <v>2.9811619999999997E-2</v>
      </c>
      <c r="Y234" s="36">
        <f t="shared" ca="1" si="75"/>
        <v>3.2700710000000001E-2</v>
      </c>
      <c r="Z234" s="36">
        <f t="shared" ca="1" si="75"/>
        <v>3.4624799999999997E-2</v>
      </c>
      <c r="AA234" s="36">
        <f t="shared" ca="1" si="75"/>
        <v>4.0624510000000003E-2</v>
      </c>
      <c r="AB234" s="36">
        <f t="shared" ca="1" si="75"/>
        <v>7.9521649999999999E-2</v>
      </c>
      <c r="AC234" s="36">
        <f t="shared" ca="1" si="75"/>
        <v>7.9432589999999997E-2</v>
      </c>
      <c r="AD234" s="36">
        <f t="shared" ca="1" si="75"/>
        <v>8.1371120000000005E-2</v>
      </c>
      <c r="AE234" s="36">
        <f t="shared" ca="1" si="75"/>
        <v>3.882385E-2</v>
      </c>
      <c r="AF234" s="36">
        <f t="shared" ca="1" si="75"/>
        <v>4.9054550000000002E-2</v>
      </c>
      <c r="AG234" s="36">
        <f t="shared" ca="1" si="75"/>
        <v>3.4406119999999998E-2</v>
      </c>
      <c r="AH234" s="36">
        <f t="shared" ca="1" si="75"/>
        <v>3.057137E-2</v>
      </c>
      <c r="AI234" s="26">
        <f t="shared" ca="1" si="69"/>
        <v>711.30200000000002</v>
      </c>
      <c r="AJ234" s="36">
        <f t="shared" ca="1" si="76"/>
        <v>1.54502E-3</v>
      </c>
      <c r="AK234" s="36">
        <f t="shared" ca="1" si="76"/>
        <v>7.08547E-3</v>
      </c>
      <c r="AL234" s="36">
        <f t="shared" ca="1" si="76"/>
        <v>1.0639510000000001E-2</v>
      </c>
      <c r="AM234" s="36">
        <f t="shared" ca="1" si="76"/>
        <v>2.0326859999999999E-2</v>
      </c>
      <c r="AN234" s="36">
        <f t="shared" ca="1" si="76"/>
        <v>1.23957E-3</v>
      </c>
      <c r="AO234" s="36">
        <f t="shared" ca="1" si="76"/>
        <v>5.2110199999999994E-3</v>
      </c>
      <c r="AP234" s="36">
        <f t="shared" ca="1" si="76"/>
        <v>9.0054000000000002E-3</v>
      </c>
      <c r="AQ234" s="36">
        <f t="shared" ca="1" si="76"/>
        <v>1.22553E-2</v>
      </c>
      <c r="AR234" s="36">
        <f t="shared" ca="1" si="76"/>
        <v>1.7718330000000001E-2</v>
      </c>
      <c r="AS234" s="36">
        <f t="shared" ca="1" si="76"/>
        <v>4.8077660000000001E-2</v>
      </c>
      <c r="AT234" s="36">
        <f t="shared" ca="1" si="77"/>
        <v>3.880231E-2</v>
      </c>
      <c r="AU234" s="36">
        <f t="shared" ca="1" si="77"/>
        <v>9.598872E-2</v>
      </c>
      <c r="AV234" s="36">
        <f t="shared" ca="1" si="77"/>
        <v>4.914483E-2</v>
      </c>
      <c r="AW234" s="36">
        <f t="shared" ca="1" si="77"/>
        <v>5.0918440000000002E-2</v>
      </c>
      <c r="AX234" s="25"/>
      <c r="AY234" s="25"/>
      <c r="AZ234" s="25"/>
      <c r="BA234" s="25"/>
      <c r="BB234" s="25"/>
      <c r="BC234" s="25"/>
      <c r="BD234" s="25"/>
      <c r="BE234" s="25"/>
      <c r="BF234" s="25"/>
      <c r="BG234" s="25"/>
      <c r="BH234" s="25"/>
      <c r="BI234" s="25"/>
    </row>
    <row r="235" spans="1:61" x14ac:dyDescent="0.35">
      <c r="A235" s="23">
        <v>43496</v>
      </c>
      <c r="B235" s="47">
        <v>2.3940000000000003E-2</v>
      </c>
      <c r="C235" s="47">
        <v>2.3900000000000001E-2</v>
      </c>
      <c r="D235" s="47">
        <v>2.4580000000000001E-2</v>
      </c>
      <c r="E235" s="36">
        <v>2.5479999999999999E-2</v>
      </c>
      <c r="F235" s="36">
        <v>2.4575999999999997E-2</v>
      </c>
      <c r="G235" s="36">
        <v>2.436E-2</v>
      </c>
      <c r="H235" s="36">
        <v>2.4365000000000001E-2</v>
      </c>
      <c r="I235" s="36">
        <f t="shared" si="67"/>
        <v>2.8224628769041971E-2</v>
      </c>
      <c r="J235" s="36">
        <f t="shared" si="68"/>
        <v>3.9894570999870815E-2</v>
      </c>
      <c r="K235" s="36">
        <v>2.6293E-2</v>
      </c>
      <c r="L235" s="36">
        <v>2.9956E-2</v>
      </c>
      <c r="M235" s="36">
        <v>2.48455E-2</v>
      </c>
      <c r="N235" s="36">
        <v>2.9613749999999998E-2</v>
      </c>
      <c r="O235" s="36">
        <v>9.6436899999999999E-3</v>
      </c>
      <c r="P235" s="36">
        <v>4.62891E-2</v>
      </c>
      <c r="Q235" s="36">
        <v>3.862063333333339E-3</v>
      </c>
      <c r="R235" s="36">
        <v>9.3014399999999976E-3</v>
      </c>
      <c r="S235" s="36">
        <f t="shared" ca="1" si="75"/>
        <v>2.8696719999999998E-2</v>
      </c>
      <c r="T235" s="36">
        <f t="shared" ca="1" si="75"/>
        <v>3.196885E-2</v>
      </c>
      <c r="U235" s="36">
        <f t="shared" ca="1" si="75"/>
        <v>3.5817599999999998E-2</v>
      </c>
      <c r="V235" s="36">
        <f t="shared" ca="1" si="75"/>
        <v>4.3270000000000003E-2</v>
      </c>
      <c r="W235" s="36">
        <f t="shared" ca="1" si="75"/>
        <v>2.6625239999999998E-2</v>
      </c>
      <c r="X235" s="36">
        <f t="shared" ca="1" si="75"/>
        <v>2.8420860000000003E-2</v>
      </c>
      <c r="Y235" s="36">
        <f t="shared" ca="1" si="75"/>
        <v>3.158449E-2</v>
      </c>
      <c r="Z235" s="36">
        <f t="shared" ca="1" si="75"/>
        <v>3.3217360000000001E-2</v>
      </c>
      <c r="AA235" s="36">
        <f t="shared" ca="1" si="75"/>
        <v>3.9257439999999998E-2</v>
      </c>
      <c r="AB235" s="36">
        <f t="shared" ca="1" si="75"/>
        <v>6.901496E-2</v>
      </c>
      <c r="AC235" s="36">
        <f t="shared" ca="1" si="75"/>
        <v>6.8668119999999999E-2</v>
      </c>
      <c r="AD235" s="36">
        <f t="shared" ca="1" si="75"/>
        <v>7.5902849999999994E-2</v>
      </c>
      <c r="AE235" s="36">
        <f t="shared" ca="1" si="75"/>
        <v>3.5543569999999997E-2</v>
      </c>
      <c r="AF235" s="36">
        <f t="shared" ca="1" si="75"/>
        <v>4.6569820000000005E-2</v>
      </c>
      <c r="AG235" s="36">
        <f t="shared" ca="1" si="75"/>
        <v>3.3051400000000002E-2</v>
      </c>
      <c r="AH235" s="36">
        <f t="shared" ca="1" si="75"/>
        <v>2.941237E-2</v>
      </c>
      <c r="AI235" s="26">
        <f t="shared" ca="1" si="69"/>
        <v>712.70399999999995</v>
      </c>
      <c r="AJ235" s="36">
        <f t="shared" ca="1" si="76"/>
        <v>1.27771E-3</v>
      </c>
      <c r="AK235" s="36">
        <f t="shared" ca="1" si="76"/>
        <v>6.4897899999999996E-3</v>
      </c>
      <c r="AL235" s="36">
        <f t="shared" ca="1" si="76"/>
        <v>9.9628700000000004E-3</v>
      </c>
      <c r="AM235" s="36">
        <f t="shared" ca="1" si="76"/>
        <v>1.8892929999999999E-2</v>
      </c>
      <c r="AN235" s="36">
        <f t="shared" ca="1" si="76"/>
        <v>1.44381E-3</v>
      </c>
      <c r="AO235" s="36">
        <f t="shared" ca="1" si="76"/>
        <v>4.8428500000000001E-3</v>
      </c>
      <c r="AP235" s="36">
        <f t="shared" ca="1" si="76"/>
        <v>8.0565800000000007E-3</v>
      </c>
      <c r="AQ235" s="36">
        <f t="shared" ca="1" si="76"/>
        <v>1.0772090000000002E-2</v>
      </c>
      <c r="AR235" s="36">
        <f t="shared" ca="1" si="76"/>
        <v>1.6460660000000002E-2</v>
      </c>
      <c r="AS235" s="36">
        <f t="shared" ca="1" si="76"/>
        <v>4.1697400000000003E-2</v>
      </c>
      <c r="AT235" s="36">
        <f t="shared" ca="1" si="77"/>
        <v>3.8480629999999995E-2</v>
      </c>
      <c r="AU235" s="36">
        <f t="shared" ca="1" si="77"/>
        <v>9.1887930000000007E-2</v>
      </c>
      <c r="AV235" s="36">
        <f t="shared" ca="1" si="77"/>
        <v>4.7496879999999998E-2</v>
      </c>
      <c r="AW235" s="36">
        <f t="shared" ca="1" si="77"/>
        <v>5.110779E-2</v>
      </c>
      <c r="AX235" s="25"/>
      <c r="AY235" s="25"/>
      <c r="AZ235" s="25"/>
      <c r="BA235" s="25"/>
      <c r="BB235" s="25"/>
      <c r="BC235" s="25"/>
      <c r="BD235" s="25"/>
      <c r="BE235" s="25"/>
      <c r="BF235" s="25"/>
      <c r="BG235" s="25"/>
      <c r="BH235" s="25"/>
      <c r="BI235" s="25"/>
    </row>
    <row r="236" spans="1:61" x14ac:dyDescent="0.35">
      <c r="A236" s="23">
        <v>43524</v>
      </c>
      <c r="B236" s="47">
        <v>2.4089999999999997E-2</v>
      </c>
      <c r="C236" s="47">
        <v>2.436E-2</v>
      </c>
      <c r="D236" s="47">
        <v>2.4990000000000002E-2</v>
      </c>
      <c r="E236" s="36">
        <v>2.5399999999999999E-2</v>
      </c>
      <c r="F236" s="36">
        <v>2.5141E-2</v>
      </c>
      <c r="G236" s="36">
        <v>2.496E-2</v>
      </c>
      <c r="H236" s="36">
        <v>2.5121999999999998E-2</v>
      </c>
      <c r="I236" s="36">
        <f t="shared" si="67"/>
        <v>2.9182011994669743E-2</v>
      </c>
      <c r="J236" s="36">
        <f t="shared" si="68"/>
        <v>4.2557002901826291E-2</v>
      </c>
      <c r="K236" s="36">
        <v>2.7149999999999997E-2</v>
      </c>
      <c r="L236" s="36">
        <v>3.0802E-2</v>
      </c>
      <c r="M236" s="36">
        <v>2.5486080000000001E-2</v>
      </c>
      <c r="N236" s="36">
        <v>3.0495480000000002E-2</v>
      </c>
      <c r="O236" s="36">
        <v>9.4229599999999976E-3</v>
      </c>
      <c r="P236" s="36">
        <v>4.4973779999999991E-2</v>
      </c>
      <c r="Q236" s="36">
        <v>3.7298066666666685E-3</v>
      </c>
      <c r="R236" s="36">
        <v>9.11644E-3</v>
      </c>
      <c r="S236" s="36">
        <f t="shared" ref="S236:AH245" ca="1" si="78">IFERROR(VLOOKUP($A236,INDIRECT("US!"&amp;S$3&amp;":"&amp;S$4),3,0)/100,NA())</f>
        <v>2.9385640000000001E-2</v>
      </c>
      <c r="T236" s="36">
        <f t="shared" ca="1" si="78"/>
        <v>3.2279140000000005E-2</v>
      </c>
      <c r="U236" s="36">
        <f t="shared" ca="1" si="78"/>
        <v>3.599045E-2</v>
      </c>
      <c r="V236" s="36">
        <f t="shared" ca="1" si="78"/>
        <v>4.3232319999999998E-2</v>
      </c>
      <c r="W236" s="36">
        <f t="shared" ca="1" si="78"/>
        <v>2.6905800000000001E-2</v>
      </c>
      <c r="X236" s="36">
        <f t="shared" ca="1" si="78"/>
        <v>2.8846029999999998E-2</v>
      </c>
      <c r="Y236" s="36">
        <f t="shared" ca="1" si="78"/>
        <v>3.210139E-2</v>
      </c>
      <c r="Z236" s="36">
        <f t="shared" ca="1" si="78"/>
        <v>3.3891190000000002E-2</v>
      </c>
      <c r="AA236" s="36">
        <f t="shared" ca="1" si="78"/>
        <v>3.9918439999999999E-2</v>
      </c>
      <c r="AB236" s="36">
        <f t="shared" ca="1" si="78"/>
        <v>6.5414810000000004E-2</v>
      </c>
      <c r="AC236" s="36">
        <f t="shared" ca="1" si="78"/>
        <v>6.4953949999999996E-2</v>
      </c>
      <c r="AD236" s="36">
        <f t="shared" ca="1" si="78"/>
        <v>7.5469259999999996E-2</v>
      </c>
      <c r="AE236" s="36">
        <f t="shared" ca="1" si="78"/>
        <v>3.5395789999999996E-2</v>
      </c>
      <c r="AF236" s="36">
        <f t="shared" ca="1" si="78"/>
        <v>4.6895100000000002E-2</v>
      </c>
      <c r="AG236" s="36">
        <f t="shared" ca="1" si="78"/>
        <v>3.27917E-2</v>
      </c>
      <c r="AH236" s="36">
        <f t="shared" ca="1" si="78"/>
        <v>2.9120650000000001E-2</v>
      </c>
      <c r="AI236" s="26">
        <f t="shared" ca="1" si="69"/>
        <v>713.97299999999996</v>
      </c>
      <c r="AJ236" s="36">
        <f t="shared" ref="AJ236:AS245" ca="1" si="79">IFERROR(VLOOKUP($A236,INDIRECT("EU!"&amp;AJ$3&amp;":"&amp;AJ$4),3,0)/100,NA())</f>
        <v>1.5137100000000001E-3</v>
      </c>
      <c r="AK236" s="36">
        <f t="shared" ca="1" si="79"/>
        <v>6.8800300000000005E-3</v>
      </c>
      <c r="AL236" s="36">
        <f t="shared" ca="1" si="79"/>
        <v>9.5530200000000006E-3</v>
      </c>
      <c r="AM236" s="36">
        <f t="shared" ca="1" si="79"/>
        <v>1.90899E-2</v>
      </c>
      <c r="AN236" s="36">
        <f t="shared" ca="1" si="79"/>
        <v>1.3760000000000001E-3</v>
      </c>
      <c r="AO236" s="36">
        <f t="shared" ca="1" si="79"/>
        <v>4.8714600000000002E-3</v>
      </c>
      <c r="AP236" s="36">
        <f t="shared" ca="1" si="79"/>
        <v>7.9187900000000002E-3</v>
      </c>
      <c r="AQ236" s="36">
        <f t="shared" ca="1" si="79"/>
        <v>1.086112E-2</v>
      </c>
      <c r="AR236" s="36">
        <f t="shared" ca="1" si="79"/>
        <v>1.7048710000000002E-2</v>
      </c>
      <c r="AS236" s="36">
        <f t="shared" ca="1" si="79"/>
        <v>3.57081E-2</v>
      </c>
      <c r="AT236" s="36">
        <f t="shared" ca="1" si="77"/>
        <v>3.8524589999999997E-2</v>
      </c>
      <c r="AU236" s="36">
        <f t="shared" ca="1" si="77"/>
        <v>9.2696719999999996E-2</v>
      </c>
      <c r="AV236" s="36">
        <f t="shared" ca="1" si="77"/>
        <v>4.7345189999999995E-2</v>
      </c>
      <c r="AW236" s="36">
        <f t="shared" ca="1" si="77"/>
        <v>5.0646429999999999E-2</v>
      </c>
      <c r="AX236" s="25"/>
      <c r="AY236" s="25"/>
      <c r="AZ236" s="25"/>
      <c r="BA236" s="25"/>
      <c r="BB236" s="25"/>
      <c r="BC236" s="25"/>
      <c r="BD236" s="25"/>
      <c r="BE236" s="25"/>
      <c r="BF236" s="25"/>
      <c r="BG236" s="25"/>
      <c r="BH236" s="25"/>
      <c r="BI236" s="25"/>
    </row>
    <row r="237" spans="1:61" x14ac:dyDescent="0.35">
      <c r="A237" s="23">
        <v>43553</v>
      </c>
      <c r="B237" s="47">
        <v>2.426E-2</v>
      </c>
      <c r="C237" s="47">
        <v>2.3889999999999998E-2</v>
      </c>
      <c r="D237" s="47">
        <v>2.4289999999999999E-2</v>
      </c>
      <c r="E237" s="36">
        <v>2.3929999999999996E-2</v>
      </c>
      <c r="F237" s="36">
        <v>2.2599999999999999E-2</v>
      </c>
      <c r="G237" s="36">
        <v>2.206E-2</v>
      </c>
      <c r="H237" s="36">
        <v>2.2330000000000003E-2</v>
      </c>
      <c r="I237" s="36">
        <f t="shared" si="67"/>
        <v>2.5772893781851103E-2</v>
      </c>
      <c r="J237" s="36">
        <f t="shared" si="68"/>
        <v>4.18810142823558E-2</v>
      </c>
      <c r="K237" s="36">
        <v>2.4049999999999998E-2</v>
      </c>
      <c r="L237" s="36">
        <v>2.8142999999999998E-2</v>
      </c>
      <c r="M237" s="36">
        <v>2.2953420000000002E-2</v>
      </c>
      <c r="N237" s="36">
        <v>2.7656740000000003E-2</v>
      </c>
      <c r="O237" s="36">
        <v>9.2931799999999946E-3</v>
      </c>
      <c r="P237" s="36">
        <v>4.6894049999999993E-2</v>
      </c>
      <c r="Q237" s="36">
        <v>4.0300633333333336E-3</v>
      </c>
      <c r="R237" s="36">
        <v>8.8069199999999993E-3</v>
      </c>
      <c r="S237" s="36">
        <f t="shared" ca="1" si="78"/>
        <v>2.6706400000000002E-2</v>
      </c>
      <c r="T237" s="36">
        <f t="shared" ca="1" si="78"/>
        <v>2.9747249999999999E-2</v>
      </c>
      <c r="U237" s="36">
        <f t="shared" ca="1" si="78"/>
        <v>3.3337289999999999E-2</v>
      </c>
      <c r="V237" s="36">
        <f t="shared" ca="1" si="78"/>
        <v>4.0170539999999998E-2</v>
      </c>
      <c r="W237" s="36">
        <f t="shared" ca="1" si="78"/>
        <v>2.4691279999999999E-2</v>
      </c>
      <c r="X237" s="36">
        <f t="shared" ca="1" si="78"/>
        <v>2.690006E-2</v>
      </c>
      <c r="Y237" s="36">
        <f t="shared" ca="1" si="78"/>
        <v>2.9480849999999999E-2</v>
      </c>
      <c r="Z237" s="36">
        <f t="shared" ca="1" si="78"/>
        <v>3.091605E-2</v>
      </c>
      <c r="AA237" s="36">
        <f t="shared" ca="1" si="78"/>
        <v>3.6949919999999997E-2</v>
      </c>
      <c r="AB237" s="36">
        <f t="shared" ca="1" si="78"/>
        <v>6.430023E-2</v>
      </c>
      <c r="AC237" s="36">
        <f t="shared" ca="1" si="78"/>
        <v>6.3813690000000006E-2</v>
      </c>
      <c r="AD237" s="36">
        <f t="shared" ca="1" si="78"/>
        <v>7.4550789999999992E-2</v>
      </c>
      <c r="AE237" s="36">
        <f t="shared" ca="1" si="78"/>
        <v>3.2497869999999998E-2</v>
      </c>
      <c r="AF237" s="36">
        <f t="shared" ca="1" si="78"/>
        <v>4.4064810000000003E-2</v>
      </c>
      <c r="AG237" s="36">
        <f t="shared" ca="1" si="78"/>
        <v>3.0128430000000001E-2</v>
      </c>
      <c r="AH237" s="36">
        <f t="shared" ca="1" si="78"/>
        <v>2.699681E-2</v>
      </c>
      <c r="AI237" s="26">
        <f t="shared" ca="1" si="69"/>
        <v>713.97299999999996</v>
      </c>
      <c r="AJ237" s="36">
        <f t="shared" ca="1" si="79"/>
        <v>-1.1373E-4</v>
      </c>
      <c r="AK237" s="36">
        <f t="shared" ca="1" si="79"/>
        <v>4.7304499999999998E-3</v>
      </c>
      <c r="AL237" s="36">
        <f t="shared" ca="1" si="79"/>
        <v>7.8554100000000002E-3</v>
      </c>
      <c r="AM237" s="36">
        <f t="shared" ca="1" si="79"/>
        <v>1.737182E-2</v>
      </c>
      <c r="AN237" s="36">
        <f t="shared" ca="1" si="79"/>
        <v>3.1865999999999996E-4</v>
      </c>
      <c r="AO237" s="36">
        <f t="shared" ca="1" si="79"/>
        <v>3.17483E-3</v>
      </c>
      <c r="AP237" s="36">
        <f t="shared" ca="1" si="79"/>
        <v>5.9996300000000006E-3</v>
      </c>
      <c r="AQ237" s="36">
        <f t="shared" ca="1" si="79"/>
        <v>8.4374600000000008E-3</v>
      </c>
      <c r="AR237" s="36">
        <f t="shared" ca="1" si="79"/>
        <v>1.447681E-2</v>
      </c>
      <c r="AS237" s="36">
        <f t="shared" ca="1" si="79"/>
        <v>3.3919640000000001E-2</v>
      </c>
      <c r="AT237" s="36">
        <f t="shared" ca="1" si="77"/>
        <v>3.6729790000000005E-2</v>
      </c>
      <c r="AU237" s="36">
        <f t="shared" ca="1" si="77"/>
        <v>9.6521789999999996E-2</v>
      </c>
      <c r="AV237" s="36">
        <f t="shared" ca="1" si="77"/>
        <v>4.6154900000000006E-2</v>
      </c>
      <c r="AW237" s="36">
        <f t="shared" ca="1" si="77"/>
        <v>4.7908630000000001E-2</v>
      </c>
      <c r="AX237" s="25"/>
      <c r="AY237" s="25"/>
      <c r="AZ237" s="25"/>
      <c r="BA237" s="25"/>
      <c r="BB237" s="25"/>
      <c r="BC237" s="25"/>
      <c r="BD237" s="25"/>
      <c r="BE237" s="25"/>
      <c r="BF237" s="25"/>
      <c r="BG237" s="25"/>
      <c r="BH237" s="25"/>
      <c r="BI237" s="25"/>
    </row>
    <row r="238" spans="1:61" x14ac:dyDescent="0.35">
      <c r="A238" s="23">
        <v>43585</v>
      </c>
      <c r="B238" s="47">
        <v>2.4209999999999999E-2</v>
      </c>
      <c r="C238" s="47">
        <v>2.418E-2</v>
      </c>
      <c r="D238" s="47">
        <v>2.4470000000000002E-2</v>
      </c>
      <c r="E238" s="36">
        <v>2.3769999999999999E-2</v>
      </c>
      <c r="F238" s="36">
        <v>2.2660999999999997E-2</v>
      </c>
      <c r="G238" s="36">
        <v>2.2419999999999999E-2</v>
      </c>
      <c r="H238" s="36">
        <v>2.2783000000000001E-2</v>
      </c>
      <c r="I238" s="36">
        <f t="shared" si="67"/>
        <v>2.7257883953878626E-2</v>
      </c>
      <c r="J238" s="36">
        <f t="shared" si="68"/>
        <v>4.6442121028998473E-2</v>
      </c>
      <c r="K238" s="36">
        <v>2.5017999999999999E-2</v>
      </c>
      <c r="L238" s="36">
        <v>2.9287999999999998E-2</v>
      </c>
      <c r="M238" s="36">
        <v>2.3161600000000001E-2</v>
      </c>
      <c r="N238" s="36">
        <v>2.8841580000000002E-2</v>
      </c>
      <c r="O238" s="36">
        <v>8.5250599999999975E-3</v>
      </c>
      <c r="P238" s="36">
        <v>4.2861189999999993E-2</v>
      </c>
      <c r="Q238" s="36">
        <v>3.712503333333339E-3</v>
      </c>
      <c r="R238" s="36">
        <v>8.0786400000000015E-3</v>
      </c>
      <c r="S238" s="36">
        <f t="shared" ca="1" si="78"/>
        <v>2.7292529999999999E-2</v>
      </c>
      <c r="T238" s="36">
        <f t="shared" ca="1" si="78"/>
        <v>2.9878179999999997E-2</v>
      </c>
      <c r="U238" s="36">
        <f t="shared" ca="1" si="78"/>
        <v>3.3237240000000001E-2</v>
      </c>
      <c r="V238" s="36">
        <f t="shared" ca="1" si="78"/>
        <v>3.953284E-2</v>
      </c>
      <c r="W238" s="36">
        <f t="shared" ca="1" si="78"/>
        <v>2.446015E-2</v>
      </c>
      <c r="X238" s="36">
        <f t="shared" ca="1" si="78"/>
        <v>2.6609060000000004E-2</v>
      </c>
      <c r="Y238" s="36">
        <f t="shared" ca="1" si="78"/>
        <v>3.0059499999999999E-2</v>
      </c>
      <c r="Z238" s="36">
        <f t="shared" ca="1" si="78"/>
        <v>3.1616999999999999E-2</v>
      </c>
      <c r="AA238" s="36">
        <f t="shared" ca="1" si="78"/>
        <v>3.736664E-2</v>
      </c>
      <c r="AB238" s="36">
        <f t="shared" ca="1" si="78"/>
        <v>6.1164820000000002E-2</v>
      </c>
      <c r="AC238" s="36">
        <f t="shared" ca="1" si="78"/>
        <v>6.0645780000000003E-2</v>
      </c>
      <c r="AD238" s="36">
        <f t="shared" ca="1" si="78"/>
        <v>7.1702769999999999E-2</v>
      </c>
      <c r="AE238" s="36">
        <f t="shared" ca="1" si="78"/>
        <v>3.2150480000000002E-2</v>
      </c>
      <c r="AF238" s="36">
        <f t="shared" ca="1" si="78"/>
        <v>4.3793510000000001E-2</v>
      </c>
      <c r="AG238" s="36">
        <f t="shared" ca="1" si="78"/>
        <v>3.0179610000000003E-2</v>
      </c>
      <c r="AH238" s="36">
        <f t="shared" ca="1" si="78"/>
        <v>2.6760700000000002E-2</v>
      </c>
      <c r="AI238" s="26">
        <f t="shared" ca="1" si="69"/>
        <v>716.91300000000001</v>
      </c>
      <c r="AJ238" s="36">
        <f t="shared" ca="1" si="79"/>
        <v>2.5620999999999999E-4</v>
      </c>
      <c r="AK238" s="36">
        <f t="shared" ca="1" si="79"/>
        <v>5.4143899999999998E-3</v>
      </c>
      <c r="AL238" s="36">
        <f t="shared" ca="1" si="79"/>
        <v>7.6255099999999994E-3</v>
      </c>
      <c r="AM238" s="36">
        <f t="shared" ca="1" si="79"/>
        <v>1.6685419999999999E-2</v>
      </c>
      <c r="AN238" s="36">
        <f t="shared" ca="1" si="79"/>
        <v>4.7248E-4</v>
      </c>
      <c r="AO238" s="36">
        <f t="shared" ca="1" si="79"/>
        <v>3.22127E-3</v>
      </c>
      <c r="AP238" s="36">
        <f t="shared" ca="1" si="79"/>
        <v>5.8120899999999998E-3</v>
      </c>
      <c r="AQ238" s="36">
        <f t="shared" ca="1" si="79"/>
        <v>8.68793E-3</v>
      </c>
      <c r="AR238" s="36">
        <f t="shared" ca="1" si="79"/>
        <v>1.5141720000000001E-2</v>
      </c>
      <c r="AS238" s="36">
        <f t="shared" ca="1" si="79"/>
        <v>3.120999E-2</v>
      </c>
      <c r="AT238" s="36">
        <f t="shared" ca="1" si="77"/>
        <v>3.770461E-2</v>
      </c>
      <c r="AU238" s="36">
        <f t="shared" ca="1" si="77"/>
        <v>9.9135620000000008E-2</v>
      </c>
      <c r="AV238" s="36">
        <f t="shared" ca="1" si="77"/>
        <v>4.8544710000000005E-2</v>
      </c>
      <c r="AW238" s="36">
        <f t="shared" ca="1" si="77"/>
        <v>4.8679480000000004E-2</v>
      </c>
      <c r="AX238" s="25"/>
      <c r="AY238" s="25"/>
      <c r="AZ238" s="25"/>
      <c r="BA238" s="25"/>
      <c r="BB238" s="25"/>
      <c r="BC238" s="25"/>
      <c r="BD238" s="25"/>
      <c r="BE238" s="25"/>
      <c r="BF238" s="25"/>
      <c r="BG238" s="25"/>
      <c r="BH238" s="25"/>
      <c r="BI238" s="25"/>
    </row>
    <row r="239" spans="1:61" x14ac:dyDescent="0.35">
      <c r="A239" s="23">
        <v>43616</v>
      </c>
      <c r="B239" s="47">
        <v>2.3239999999999997E-2</v>
      </c>
      <c r="C239" s="47">
        <v>2.342E-2</v>
      </c>
      <c r="D239" s="47">
        <v>2.3479999999999997E-2</v>
      </c>
      <c r="E239" s="36">
        <v>2.205E-2</v>
      </c>
      <c r="F239" s="36">
        <v>1.9220999999999999E-2</v>
      </c>
      <c r="G239" s="36">
        <v>1.8759999999999999E-2</v>
      </c>
      <c r="H239" s="36">
        <v>1.9110000000000002E-2</v>
      </c>
      <c r="I239" s="36">
        <f t="shared" si="67"/>
        <v>2.3386476941645196E-2</v>
      </c>
      <c r="J239" s="36">
        <f t="shared" si="68"/>
        <v>4.4900006913412671E-2</v>
      </c>
      <c r="K239" s="36">
        <v>2.1246000000000001E-2</v>
      </c>
      <c r="L239" s="36">
        <v>2.5684999999999999E-2</v>
      </c>
      <c r="M239" s="36">
        <v>1.988734E-2</v>
      </c>
      <c r="N239" s="36">
        <v>2.5309849999999998E-2</v>
      </c>
      <c r="O239" s="36">
        <v>9.4754600000000015E-3</v>
      </c>
      <c r="P239" s="36">
        <v>4.5759070000000013E-2</v>
      </c>
      <c r="Q239" s="36">
        <v>4.5424966666666629E-3</v>
      </c>
      <c r="R239" s="36">
        <v>9.1003100000000003E-3</v>
      </c>
      <c r="S239" s="36">
        <f t="shared" ca="1" si="78"/>
        <v>2.4031009999999998E-2</v>
      </c>
      <c r="T239" s="36">
        <f t="shared" ca="1" si="78"/>
        <v>2.7431920000000002E-2</v>
      </c>
      <c r="U239" s="36">
        <f t="shared" ca="1" si="78"/>
        <v>3.1336429999999998E-2</v>
      </c>
      <c r="V239" s="36">
        <f t="shared" ca="1" si="78"/>
        <v>3.8273410000000001E-2</v>
      </c>
      <c r="W239" s="36">
        <f t="shared" ca="1" si="78"/>
        <v>2.199278E-2</v>
      </c>
      <c r="X239" s="36">
        <f t="shared" ca="1" si="78"/>
        <v>2.4535809999999998E-2</v>
      </c>
      <c r="Y239" s="36">
        <f t="shared" ca="1" si="78"/>
        <v>2.7331100000000001E-2</v>
      </c>
      <c r="Z239" s="36">
        <f t="shared" ca="1" si="78"/>
        <v>2.8586809999999997E-2</v>
      </c>
      <c r="AA239" s="36">
        <f t="shared" ca="1" si="78"/>
        <v>3.478531E-2</v>
      </c>
      <c r="AB239" s="36">
        <f t="shared" ca="1" si="78"/>
        <v>6.5736009999999997E-2</v>
      </c>
      <c r="AC239" s="36">
        <f t="shared" ca="1" si="78"/>
        <v>6.5481319999999996E-2</v>
      </c>
      <c r="AD239" s="36">
        <f t="shared" ca="1" si="78"/>
        <v>7.1068920000000008E-2</v>
      </c>
      <c r="AE239" s="36">
        <f t="shared" ca="1" si="78"/>
        <v>3.0440109999999999E-2</v>
      </c>
      <c r="AF239" s="36">
        <f t="shared" ca="1" si="78"/>
        <v>4.2292360000000001E-2</v>
      </c>
      <c r="AG239" s="36">
        <f t="shared" ca="1" si="78"/>
        <v>2.6821510000000003E-2</v>
      </c>
      <c r="AH239" s="36">
        <f t="shared" ca="1" si="78"/>
        <v>2.3235459999999999E-2</v>
      </c>
      <c r="AI239" s="26">
        <f t="shared" ca="1" si="69"/>
        <v>718.54899999999998</v>
      </c>
      <c r="AJ239" s="36">
        <f t="shared" ca="1" si="79"/>
        <v>-1.12261E-3</v>
      </c>
      <c r="AK239" s="36">
        <f t="shared" ca="1" si="79"/>
        <v>3.9149499999999995E-3</v>
      </c>
      <c r="AL239" s="36">
        <f t="shared" ca="1" si="79"/>
        <v>6.6915999999999998E-3</v>
      </c>
      <c r="AM239" s="36">
        <f t="shared" ca="1" si="79"/>
        <v>1.7545310000000001E-2</v>
      </c>
      <c r="AN239" s="36">
        <f t="shared" ca="1" si="79"/>
        <v>1.3605E-4</v>
      </c>
      <c r="AO239" s="36">
        <f t="shared" ca="1" si="79"/>
        <v>2.6841500000000002E-3</v>
      </c>
      <c r="AP239" s="36">
        <f t="shared" ca="1" si="79"/>
        <v>5.1662100000000001E-3</v>
      </c>
      <c r="AQ239" s="36">
        <f t="shared" ca="1" si="79"/>
        <v>7.6738399999999995E-3</v>
      </c>
      <c r="AR239" s="36">
        <f t="shared" ca="1" si="79"/>
        <v>1.340744E-2</v>
      </c>
      <c r="AS239" s="36">
        <f t="shared" ca="1" si="79"/>
        <v>3.637406E-2</v>
      </c>
      <c r="AT239" s="36">
        <f t="shared" ca="1" si="77"/>
        <v>3.6360150000000001E-2</v>
      </c>
      <c r="AU239" s="36">
        <f t="shared" ca="1" si="77"/>
        <v>9.7002469999999993E-2</v>
      </c>
      <c r="AV239" s="36">
        <f t="shared" ca="1" si="77"/>
        <v>4.721177E-2</v>
      </c>
      <c r="AW239" s="36">
        <f t="shared" ca="1" si="77"/>
        <v>4.607398E-2</v>
      </c>
      <c r="AX239" s="25"/>
      <c r="AY239" s="25"/>
      <c r="AZ239" s="25"/>
      <c r="BA239" s="25"/>
      <c r="BB239" s="25"/>
      <c r="BC239" s="25"/>
      <c r="BD239" s="25"/>
      <c r="BE239" s="25"/>
      <c r="BF239" s="25"/>
      <c r="BG239" s="25"/>
      <c r="BH239" s="25"/>
      <c r="BI239" s="25"/>
    </row>
    <row r="240" spans="1:61" x14ac:dyDescent="0.35">
      <c r="A240" s="23">
        <v>43644</v>
      </c>
      <c r="B240" s="47">
        <v>2.1309999999999999E-2</v>
      </c>
      <c r="C240" s="47">
        <v>2.0930000000000001E-2</v>
      </c>
      <c r="D240" s="47">
        <v>2.0950000000000003E-2</v>
      </c>
      <c r="E240" s="36">
        <v>1.9299999999999998E-2</v>
      </c>
      <c r="F240" s="36">
        <v>1.7548999999999999E-2</v>
      </c>
      <c r="G240" s="36">
        <v>1.7079999999999998E-2</v>
      </c>
      <c r="H240" s="36">
        <v>1.7663999999999999E-2</v>
      </c>
      <c r="I240" s="36">
        <f t="shared" si="67"/>
        <v>2.2443598870550918E-2</v>
      </c>
      <c r="J240" s="36">
        <f t="shared" si="68"/>
        <v>4.4157036805219319E-2</v>
      </c>
      <c r="K240" s="36">
        <v>2.0050999999999999E-2</v>
      </c>
      <c r="L240" s="36">
        <v>2.5291000000000001E-2</v>
      </c>
      <c r="M240" s="36">
        <v>1.8001300000000001E-2</v>
      </c>
      <c r="N240" s="36">
        <v>2.4654759999999998E-2</v>
      </c>
      <c r="O240" s="36">
        <v>8.4633799999999995E-3</v>
      </c>
      <c r="P240" s="36">
        <v>4.329334E-2</v>
      </c>
      <c r="Q240" s="36">
        <v>4.4697433333333349E-3</v>
      </c>
      <c r="R240" s="36">
        <v>7.8271399999999963E-3</v>
      </c>
      <c r="S240" s="36">
        <f t="shared" ca="1" si="78"/>
        <v>2.236287E-2</v>
      </c>
      <c r="T240" s="36">
        <f t="shared" ca="1" si="78"/>
        <v>2.544689E-2</v>
      </c>
      <c r="U240" s="36">
        <f t="shared" ca="1" si="78"/>
        <v>2.8757939999999999E-2</v>
      </c>
      <c r="V240" s="36">
        <f t="shared" ca="1" si="78"/>
        <v>3.5339710000000003E-2</v>
      </c>
      <c r="W240" s="36">
        <f t="shared" ca="1" si="78"/>
        <v>1.996272E-2</v>
      </c>
      <c r="X240" s="36">
        <f t="shared" ca="1" si="78"/>
        <v>2.2992370000000002E-2</v>
      </c>
      <c r="Y240" s="36">
        <f t="shared" ca="1" si="78"/>
        <v>2.5440540000000001E-2</v>
      </c>
      <c r="Z240" s="36">
        <f t="shared" ca="1" si="78"/>
        <v>2.6131730000000002E-2</v>
      </c>
      <c r="AA240" s="36">
        <f t="shared" ca="1" si="78"/>
        <v>3.3118139999999997E-2</v>
      </c>
      <c r="AB240" s="36">
        <f t="shared" ca="1" si="78"/>
        <v>5.8683180000000001E-2</v>
      </c>
      <c r="AC240" s="36">
        <f t="shared" ca="1" si="78"/>
        <v>5.8241399999999999E-2</v>
      </c>
      <c r="AD240" s="36">
        <f t="shared" ca="1" si="78"/>
        <v>6.7948099999999997E-2</v>
      </c>
      <c r="AE240" s="36">
        <f t="shared" ca="1" si="78"/>
        <v>2.745324E-2</v>
      </c>
      <c r="AF240" s="36">
        <f t="shared" ca="1" si="78"/>
        <v>3.9590649999999998E-2</v>
      </c>
      <c r="AG240" s="36">
        <f t="shared" ca="1" si="78"/>
        <v>2.5373009999999998E-2</v>
      </c>
      <c r="AH240" s="36">
        <f t="shared" ca="1" si="78"/>
        <v>2.208253E-2</v>
      </c>
      <c r="AI240" s="26">
        <f t="shared" ca="1" si="69"/>
        <v>718.54899999999998</v>
      </c>
      <c r="AJ240" s="36">
        <f t="shared" ca="1" si="79"/>
        <v>-2.2634299999999999E-3</v>
      </c>
      <c r="AK240" s="36">
        <f t="shared" ca="1" si="79"/>
        <v>2.75093E-3</v>
      </c>
      <c r="AL240" s="36">
        <f t="shared" ca="1" si="79"/>
        <v>4.6356399999999999E-3</v>
      </c>
      <c r="AM240" s="36">
        <f t="shared" ca="1" si="79"/>
        <v>1.3981850000000001E-2</v>
      </c>
      <c r="AN240" s="36">
        <f t="shared" ca="1" si="79"/>
        <v>-1.1015999999999999E-3</v>
      </c>
      <c r="AO240" s="36">
        <f t="shared" ca="1" si="79"/>
        <v>9.0620999999999996E-4</v>
      </c>
      <c r="AP240" s="36">
        <f t="shared" ca="1" si="79"/>
        <v>3.3551799999999997E-3</v>
      </c>
      <c r="AQ240" s="36">
        <f t="shared" ca="1" si="79"/>
        <v>5.3430599999999993E-3</v>
      </c>
      <c r="AR240" s="36">
        <f t="shared" ca="1" si="79"/>
        <v>1.1306700000000001E-2</v>
      </c>
      <c r="AS240" s="36">
        <f t="shared" ca="1" si="79"/>
        <v>2.4477180000000001E-2</v>
      </c>
      <c r="AT240" s="36">
        <f t="shared" ca="1" si="77"/>
        <v>3.4745029999999996E-2</v>
      </c>
      <c r="AU240" s="36">
        <f t="shared" ca="1" si="77"/>
        <v>8.9061360000000006E-2</v>
      </c>
      <c r="AV240" s="36">
        <f t="shared" ca="1" si="77"/>
        <v>4.4382369999999997E-2</v>
      </c>
      <c r="AW240" s="36">
        <f t="shared" ca="1" si="77"/>
        <v>4.4039109999999999E-2</v>
      </c>
      <c r="AX240" s="25"/>
      <c r="AY240" s="25"/>
      <c r="AZ240" s="25"/>
      <c r="BA240" s="25"/>
      <c r="BB240" s="25"/>
      <c r="BC240" s="25"/>
      <c r="BD240" s="25"/>
      <c r="BE240" s="25"/>
      <c r="BF240" s="25"/>
      <c r="BG240" s="25"/>
      <c r="BH240" s="25"/>
      <c r="BI240" s="25"/>
    </row>
    <row r="241" spans="1:61" x14ac:dyDescent="0.35">
      <c r="A241" s="23">
        <v>43677</v>
      </c>
      <c r="B241" s="47">
        <v>1.992E-2</v>
      </c>
      <c r="C241" s="47">
        <v>2.0649999999999998E-2</v>
      </c>
      <c r="D241" s="47">
        <v>2.0729999999999998E-2</v>
      </c>
      <c r="E241" s="36">
        <v>1.9900000000000001E-2</v>
      </c>
      <c r="F241" s="36">
        <v>1.8721000000000002E-2</v>
      </c>
      <c r="G241" s="36">
        <v>1.8280000000000001E-2</v>
      </c>
      <c r="H241" s="36">
        <v>1.8272E-2</v>
      </c>
      <c r="I241" s="36">
        <f t="shared" si="67"/>
        <v>2.2019441500895409E-2</v>
      </c>
      <c r="J241" s="36">
        <f t="shared" si="68"/>
        <v>4.1461303872847965E-2</v>
      </c>
      <c r="K241" s="36">
        <v>2.0144000000000002E-2</v>
      </c>
      <c r="L241" s="36">
        <v>2.5249000000000001E-2</v>
      </c>
      <c r="M241" s="36">
        <v>1.9072889999999999E-2</v>
      </c>
      <c r="N241" s="36">
        <v>2.4689230000000003E-2</v>
      </c>
      <c r="O241" s="36">
        <v>8.1056099999999957E-3</v>
      </c>
      <c r="P241" s="36">
        <v>4.1782539999999993E-2</v>
      </c>
      <c r="Q241" s="36">
        <v>4.2083599999999978E-3</v>
      </c>
      <c r="R241" s="36">
        <v>7.5458399999999981E-3</v>
      </c>
      <c r="S241" s="36">
        <f t="shared" ca="1" si="78"/>
        <v>2.2753260000000001E-2</v>
      </c>
      <c r="T241" s="36">
        <f t="shared" ca="1" si="78"/>
        <v>2.5784970000000001E-2</v>
      </c>
      <c r="U241" s="36">
        <f t="shared" ca="1" si="78"/>
        <v>2.8908749999999997E-2</v>
      </c>
      <c r="V241" s="36">
        <f t="shared" ca="1" si="78"/>
        <v>3.5142560000000003E-2</v>
      </c>
      <c r="W241" s="36">
        <f t="shared" ca="1" si="78"/>
        <v>2.1031319999999999E-2</v>
      </c>
      <c r="X241" s="36">
        <f t="shared" ca="1" si="78"/>
        <v>2.341787E-2</v>
      </c>
      <c r="Y241" s="36">
        <f t="shared" ca="1" si="78"/>
        <v>2.5366089999999997E-2</v>
      </c>
      <c r="Z241" s="36">
        <f t="shared" ca="1" si="78"/>
        <v>2.608224E-2</v>
      </c>
      <c r="AA241" s="36">
        <f t="shared" ca="1" si="78"/>
        <v>3.2794839999999999E-2</v>
      </c>
      <c r="AB241" s="36">
        <f t="shared" ca="1" si="78"/>
        <v>5.8824870000000001E-2</v>
      </c>
      <c r="AC241" s="36">
        <f t="shared" ca="1" si="78"/>
        <v>5.8451280000000001E-2</v>
      </c>
      <c r="AD241" s="36">
        <f t="shared" ca="1" si="78"/>
        <v>6.6471769999999999E-2</v>
      </c>
      <c r="AE241" s="36">
        <f t="shared" ca="1" si="78"/>
        <v>2.7735590000000001E-2</v>
      </c>
      <c r="AF241" s="36">
        <f t="shared" ca="1" si="78"/>
        <v>3.896239E-2</v>
      </c>
      <c r="AG241" s="36">
        <f t="shared" ca="1" si="78"/>
        <v>2.5627E-2</v>
      </c>
      <c r="AH241" s="36">
        <f t="shared" ca="1" si="78"/>
        <v>2.3224390000000001E-2</v>
      </c>
      <c r="AI241" s="26">
        <f t="shared" ca="1" si="69"/>
        <v>721.44500000000005</v>
      </c>
      <c r="AJ241" s="36">
        <f t="shared" ca="1" si="79"/>
        <v>-3.28335E-3</v>
      </c>
      <c r="AK241" s="36">
        <f t="shared" ca="1" si="79"/>
        <v>1.2668599999999999E-3</v>
      </c>
      <c r="AL241" s="36">
        <f t="shared" ca="1" si="79"/>
        <v>3.1769399999999996E-3</v>
      </c>
      <c r="AM241" s="36">
        <f t="shared" ca="1" si="79"/>
        <v>1.088749E-2</v>
      </c>
      <c r="AN241" s="36">
        <f t="shared" ca="1" si="79"/>
        <v>-2.03346E-3</v>
      </c>
      <c r="AO241" s="36">
        <f t="shared" ca="1" si="79"/>
        <v>-5.8713999999999999E-4</v>
      </c>
      <c r="AP241" s="36">
        <f t="shared" ca="1" si="79"/>
        <v>1.3056799999999998E-3</v>
      </c>
      <c r="AQ241" s="36">
        <f t="shared" ca="1" si="79"/>
        <v>3.18046E-3</v>
      </c>
      <c r="AR241" s="36">
        <f t="shared" ca="1" si="79"/>
        <v>9.207149999999999E-3</v>
      </c>
      <c r="AS241" s="36">
        <f t="shared" ca="1" si="79"/>
        <v>2.8228650000000001E-2</v>
      </c>
      <c r="AT241" s="36">
        <f t="shared" ca="1" si="77"/>
        <v>3.315858E-2</v>
      </c>
      <c r="AU241" s="36">
        <f t="shared" ca="1" si="77"/>
        <v>8.5738020000000012E-2</v>
      </c>
      <c r="AV241" s="36">
        <f t="shared" ca="1" si="77"/>
        <v>4.2550839999999999E-2</v>
      </c>
      <c r="AW241" s="36">
        <f t="shared" ca="1" si="77"/>
        <v>4.2115630000000001E-2</v>
      </c>
      <c r="AX241" s="25"/>
      <c r="AY241" s="25"/>
      <c r="AZ241" s="25"/>
      <c r="BA241" s="25"/>
      <c r="BB241" s="25"/>
      <c r="BC241" s="25"/>
      <c r="BD241" s="25"/>
      <c r="BE241" s="25"/>
      <c r="BF241" s="25"/>
      <c r="BG241" s="25"/>
      <c r="BH241" s="25"/>
      <c r="BI241" s="25"/>
    </row>
    <row r="242" spans="1:61" x14ac:dyDescent="0.35">
      <c r="A242" s="23">
        <v>43707</v>
      </c>
      <c r="B242" s="47">
        <v>2.0899999999999998E-2</v>
      </c>
      <c r="C242" s="47">
        <v>1.983E-2</v>
      </c>
      <c r="D242" s="47">
        <v>1.8720000000000001E-2</v>
      </c>
      <c r="E242" s="36">
        <v>1.7649999999999999E-2</v>
      </c>
      <c r="F242" s="36">
        <v>1.504E-2</v>
      </c>
      <c r="G242" s="36">
        <v>1.4279999999999999E-2</v>
      </c>
      <c r="H242" s="36">
        <v>1.3865000000000001E-2</v>
      </c>
      <c r="I242" s="36">
        <f t="shared" si="67"/>
        <v>1.6058184788901864E-2</v>
      </c>
      <c r="J242" s="36">
        <f t="shared" si="68"/>
        <v>4.1044884227700917E-2</v>
      </c>
      <c r="K242" s="36">
        <v>1.4961E-2</v>
      </c>
      <c r="L242" s="36">
        <v>1.9625999999999998E-2</v>
      </c>
      <c r="M242" s="36">
        <v>1.4924040000000001E-2</v>
      </c>
      <c r="N242" s="36">
        <v>1.919972E-2</v>
      </c>
      <c r="O242" s="36">
        <v>8.8412699999999983E-3</v>
      </c>
      <c r="P242" s="36">
        <v>4.5377979999999998E-2</v>
      </c>
      <c r="Q242" s="36">
        <v>4.445156666666665E-3</v>
      </c>
      <c r="R242" s="36">
        <v>8.4149900000000007E-3</v>
      </c>
      <c r="S242" s="36">
        <f t="shared" ca="1" si="78"/>
        <v>1.8599299999999999E-2</v>
      </c>
      <c r="T242" s="36">
        <f t="shared" ca="1" si="78"/>
        <v>2.193761E-2</v>
      </c>
      <c r="U242" s="36">
        <f t="shared" ca="1" si="78"/>
        <v>2.522191E-2</v>
      </c>
      <c r="V242" s="36">
        <f t="shared" ca="1" si="78"/>
        <v>3.1869849999999998E-2</v>
      </c>
      <c r="W242" s="36">
        <f t="shared" ca="1" si="78"/>
        <v>1.7905299999999999E-2</v>
      </c>
      <c r="X242" s="36">
        <f t="shared" ca="1" si="78"/>
        <v>2.0265499999999999E-2</v>
      </c>
      <c r="Y242" s="36">
        <f t="shared" ca="1" si="78"/>
        <v>2.0642269999999997E-2</v>
      </c>
      <c r="Z242" s="36">
        <f t="shared" ca="1" si="78"/>
        <v>2.1705209999999999E-2</v>
      </c>
      <c r="AA242" s="36">
        <f t="shared" ca="1" si="78"/>
        <v>2.8040989999999998E-2</v>
      </c>
      <c r="AB242" s="36">
        <f t="shared" ca="1" si="78"/>
        <v>5.7225210000000006E-2</v>
      </c>
      <c r="AC242" s="36">
        <f t="shared" ca="1" si="78"/>
        <v>5.6868149999999999E-2</v>
      </c>
      <c r="AD242" s="36">
        <f t="shared" ca="1" si="78"/>
        <v>6.4577700000000002E-2</v>
      </c>
      <c r="AE242" s="36">
        <f t="shared" ca="1" si="78"/>
        <v>2.4341359999999999E-2</v>
      </c>
      <c r="AF242" s="36">
        <f t="shared" ca="1" si="78"/>
        <v>3.5151219999999997E-2</v>
      </c>
      <c r="AG242" s="36">
        <f t="shared" ca="1" si="78"/>
        <v>2.1685400000000001E-2</v>
      </c>
      <c r="AH242" s="36">
        <f t="shared" ca="1" si="78"/>
        <v>1.8991999999999998E-2</v>
      </c>
      <c r="AI242" s="26">
        <f t="shared" ca="1" si="69"/>
        <v>721.44500000000005</v>
      </c>
      <c r="AJ242" s="36">
        <f t="shared" ca="1" si="79"/>
        <v>-5.1899199999999998E-3</v>
      </c>
      <c r="AK242" s="36">
        <f t="shared" ca="1" si="79"/>
        <v>-5.6990000000000003E-4</v>
      </c>
      <c r="AL242" s="36">
        <f t="shared" ca="1" si="79"/>
        <v>1.8524399999999999E-3</v>
      </c>
      <c r="AM242" s="36">
        <f t="shared" ca="1" si="79"/>
        <v>8.5205000000000003E-3</v>
      </c>
      <c r="AN242" s="36">
        <f t="shared" ca="1" si="79"/>
        <v>-2.9623200000000001E-3</v>
      </c>
      <c r="AO242" s="36">
        <f t="shared" ca="1" si="79"/>
        <v>-2.0252099999999999E-3</v>
      </c>
      <c r="AP242" s="36">
        <f t="shared" ca="1" si="79"/>
        <v>-4.8925999999999993E-4</v>
      </c>
      <c r="AQ242" s="36">
        <f t="shared" ca="1" si="79"/>
        <v>1.13766E-3</v>
      </c>
      <c r="AR242" s="36">
        <f t="shared" ca="1" si="79"/>
        <v>6.0759500000000001E-3</v>
      </c>
      <c r="AS242" s="36">
        <f t="shared" ca="1" si="79"/>
        <v>2.5187439999999998E-2</v>
      </c>
      <c r="AT242" s="36">
        <f t="shared" ca="1" si="77"/>
        <v>3.1324879999999999E-2</v>
      </c>
      <c r="AU242" s="36">
        <f t="shared" ca="1" si="77"/>
        <v>8.7522359999999993E-2</v>
      </c>
      <c r="AV242" s="36">
        <f t="shared" ca="1" si="77"/>
        <v>4.0586629999999999E-2</v>
      </c>
      <c r="AW242" s="36">
        <f t="shared" ca="1" si="77"/>
        <v>3.9444989999999999E-2</v>
      </c>
      <c r="AX242" s="25"/>
      <c r="AY242" s="25"/>
      <c r="AZ242" s="25"/>
      <c r="BA242" s="25"/>
      <c r="BB242" s="25"/>
      <c r="BC242" s="25"/>
      <c r="BD242" s="25"/>
      <c r="BE242" s="25"/>
      <c r="BF242" s="25"/>
      <c r="BG242" s="25"/>
      <c r="BH242" s="25"/>
      <c r="BI242" s="25"/>
    </row>
    <row r="243" spans="1:61" x14ac:dyDescent="0.35">
      <c r="A243" s="23">
        <v>43738</v>
      </c>
      <c r="B243" s="47">
        <v>1.8669999999999999E-2</v>
      </c>
      <c r="C243" s="47">
        <v>1.8159999999999999E-2</v>
      </c>
      <c r="D243" s="47">
        <v>1.8189999999999998E-2</v>
      </c>
      <c r="E243" s="36">
        <v>1.7559999999999999E-2</v>
      </c>
      <c r="F243" s="36">
        <v>1.6216999999999999E-2</v>
      </c>
      <c r="G243" s="36">
        <v>1.5609999999999999E-2</v>
      </c>
      <c r="H243" s="36">
        <v>1.5440000000000001E-2</v>
      </c>
      <c r="I243" s="36">
        <f t="shared" si="67"/>
        <v>1.7853432320964258E-2</v>
      </c>
      <c r="J243" s="36">
        <f t="shared" si="68"/>
        <v>4.0037776214410181E-2</v>
      </c>
      <c r="K243" s="36">
        <v>1.6646000000000001E-2</v>
      </c>
      <c r="L243" s="36">
        <v>2.1104999999999999E-2</v>
      </c>
      <c r="M243" s="36">
        <v>1.631848E-2</v>
      </c>
      <c r="N243" s="36">
        <v>2.0696629999999997E-2</v>
      </c>
      <c r="O243" s="36">
        <v>8.8499500000000023E-3</v>
      </c>
      <c r="P243" s="36">
        <v>4.247882E-2</v>
      </c>
      <c r="Q243" s="36">
        <v>4.6397733333333364E-3</v>
      </c>
      <c r="R243" s="36">
        <v>8.4415800000000006E-3</v>
      </c>
      <c r="S243" s="36">
        <f t="shared" ca="1" si="78"/>
        <v>2.0115310000000001E-2</v>
      </c>
      <c r="T243" s="36">
        <f t="shared" ca="1" si="78"/>
        <v>2.3022960000000002E-2</v>
      </c>
      <c r="U243" s="36">
        <f t="shared" ca="1" si="78"/>
        <v>2.6377629999999999E-2</v>
      </c>
      <c r="V243" s="36">
        <f t="shared" ca="1" si="78"/>
        <v>3.280462E-2</v>
      </c>
      <c r="W243" s="36">
        <f t="shared" ca="1" si="78"/>
        <v>1.8792639999999999E-2</v>
      </c>
      <c r="X243" s="36">
        <f t="shared" ca="1" si="78"/>
        <v>2.1486350000000001E-2</v>
      </c>
      <c r="Y243" s="36">
        <f t="shared" ca="1" si="78"/>
        <v>2.2524130000000003E-2</v>
      </c>
      <c r="Z243" s="36">
        <f t="shared" ca="1" si="78"/>
        <v>2.321488E-2</v>
      </c>
      <c r="AA243" s="36">
        <f t="shared" ca="1" si="78"/>
        <v>2.9546579999999999E-2</v>
      </c>
      <c r="AB243" s="36">
        <f t="shared" ca="1" si="78"/>
        <v>5.6460869999999996E-2</v>
      </c>
      <c r="AC243" s="36">
        <f t="shared" ca="1" si="78"/>
        <v>5.6100279999999995E-2</v>
      </c>
      <c r="AD243" s="36">
        <f t="shared" ca="1" si="78"/>
        <v>6.3175449999999994E-2</v>
      </c>
      <c r="AE243" s="36">
        <f t="shared" ca="1" si="78"/>
        <v>2.5217369999999999E-2</v>
      </c>
      <c r="AF243" s="36">
        <f t="shared" ca="1" si="78"/>
        <v>3.633782E-2</v>
      </c>
      <c r="AG243" s="36">
        <f t="shared" ca="1" si="78"/>
        <v>2.3255650000000003E-2</v>
      </c>
      <c r="AH243" s="36">
        <f t="shared" ca="1" si="78"/>
        <v>2.0364200000000002E-2</v>
      </c>
      <c r="AI243" s="26">
        <f t="shared" ca="1" si="69"/>
        <v>724.18799999999999</v>
      </c>
      <c r="AJ243" s="36">
        <f t="shared" ca="1" si="79"/>
        <v>-3.8815300000000002E-3</v>
      </c>
      <c r="AK243" s="36">
        <f t="shared" ca="1" si="79"/>
        <v>2.6911999999999997E-4</v>
      </c>
      <c r="AL243" s="36">
        <f t="shared" ca="1" si="79"/>
        <v>2.9259800000000003E-3</v>
      </c>
      <c r="AM243" s="36">
        <f t="shared" ca="1" si="79"/>
        <v>8.47177E-3</v>
      </c>
      <c r="AN243" s="36">
        <f t="shared" ca="1" si="79"/>
        <v>-2.1322099999999998E-3</v>
      </c>
      <c r="AO243" s="36">
        <f t="shared" ca="1" si="79"/>
        <v>-9.7011000000000005E-4</v>
      </c>
      <c r="AP243" s="36">
        <f t="shared" ca="1" si="79"/>
        <v>5.5695000000000007E-4</v>
      </c>
      <c r="AQ243" s="36">
        <f t="shared" ca="1" si="79"/>
        <v>1.90774E-3</v>
      </c>
      <c r="AR243" s="36">
        <f t="shared" ca="1" si="79"/>
        <v>6.5901299999999996E-3</v>
      </c>
      <c r="AS243" s="36">
        <f t="shared" ca="1" si="79"/>
        <v>2.9615820000000001E-2</v>
      </c>
      <c r="AT243" s="36">
        <f t="shared" ca="1" si="77"/>
        <v>3.1926670000000004E-2</v>
      </c>
      <c r="AU243" s="36">
        <f t="shared" ca="1" si="77"/>
        <v>8.3255719999999991E-2</v>
      </c>
      <c r="AV243" s="36">
        <f t="shared" ca="1" si="77"/>
        <v>4.0035769999999998E-2</v>
      </c>
      <c r="AW243" s="36">
        <f t="shared" ca="1" si="77"/>
        <v>4.038369E-2</v>
      </c>
      <c r="AX243" s="25"/>
      <c r="AY243" s="25"/>
      <c r="AZ243" s="25"/>
      <c r="BA243" s="25"/>
      <c r="BB243" s="25"/>
      <c r="BC243" s="25"/>
      <c r="BD243" s="25"/>
      <c r="BE243" s="25"/>
      <c r="BF243" s="25"/>
      <c r="BG243" s="25"/>
      <c r="BH243" s="25"/>
      <c r="BI243" s="25"/>
    </row>
    <row r="244" spans="1:61" x14ac:dyDescent="0.35">
      <c r="A244" s="23">
        <v>43769</v>
      </c>
      <c r="B244" s="47">
        <v>1.546E-2</v>
      </c>
      <c r="C244" s="47">
        <v>1.5349999999999999E-2</v>
      </c>
      <c r="D244" s="47">
        <v>1.555E-2</v>
      </c>
      <c r="E244" s="36">
        <v>1.5089999999999999E-2</v>
      </c>
      <c r="F244" s="36">
        <v>1.5239000000000001E-2</v>
      </c>
      <c r="G244" s="36">
        <v>1.5169999999999999E-2</v>
      </c>
      <c r="H244" s="36">
        <v>1.5195E-2</v>
      </c>
      <c r="I244" s="36">
        <f t="shared" si="67"/>
        <v>1.8627897202015298E-2</v>
      </c>
      <c r="J244" s="36">
        <f t="shared" si="68"/>
        <v>4.4107529062522355E-2</v>
      </c>
      <c r="K244" s="36">
        <v>1.6910000000000001E-2</v>
      </c>
      <c r="L244" s="36">
        <v>2.1791000000000001E-2</v>
      </c>
      <c r="M244" s="36">
        <v>1.5648120000000001E-2</v>
      </c>
      <c r="N244" s="36">
        <v>2.128207E-2</v>
      </c>
      <c r="O244" s="36">
        <v>8.442019999999998E-3</v>
      </c>
      <c r="P244" s="36">
        <v>4.2365089999999994E-2</v>
      </c>
      <c r="Q244" s="36">
        <v>4.8565066666666663E-3</v>
      </c>
      <c r="R244" s="36">
        <v>7.9330899999999968E-3</v>
      </c>
      <c r="S244" s="36">
        <f t="shared" ca="1" si="78"/>
        <v>1.98412E-2</v>
      </c>
      <c r="T244" s="36">
        <f t="shared" ca="1" si="78"/>
        <v>2.261295E-2</v>
      </c>
      <c r="U244" s="36">
        <f t="shared" ca="1" si="78"/>
        <v>2.573344E-2</v>
      </c>
      <c r="V244" s="36">
        <f t="shared" ca="1" si="78"/>
        <v>3.2020819999999998E-2</v>
      </c>
      <c r="W244" s="36">
        <f t="shared" ca="1" si="78"/>
        <v>1.770099E-2</v>
      </c>
      <c r="X244" s="36">
        <f t="shared" ca="1" si="78"/>
        <v>2.1068679999999999E-2</v>
      </c>
      <c r="Y244" s="36">
        <f t="shared" ca="1" si="78"/>
        <v>2.236225E-2</v>
      </c>
      <c r="Z244" s="36">
        <f t="shared" ca="1" si="78"/>
        <v>2.2829329999999998E-2</v>
      </c>
      <c r="AA244" s="36">
        <f t="shared" ca="1" si="78"/>
        <v>2.9724089999999998E-2</v>
      </c>
      <c r="AB244" s="36">
        <f t="shared" ca="1" si="78"/>
        <v>5.6995290000000004E-2</v>
      </c>
      <c r="AC244" s="36">
        <f t="shared" ca="1" si="78"/>
        <v>5.6648240000000002E-2</v>
      </c>
      <c r="AD244" s="36">
        <f t="shared" ca="1" si="78"/>
        <v>6.3647159999999994E-2</v>
      </c>
      <c r="AE244" s="36">
        <f t="shared" ca="1" si="78"/>
        <v>2.4232779999999999E-2</v>
      </c>
      <c r="AF244" s="36">
        <f t="shared" ca="1" si="78"/>
        <v>3.6096549999999998E-2</v>
      </c>
      <c r="AG244" s="36">
        <f t="shared" ca="1" si="78"/>
        <v>2.2908750000000002E-2</v>
      </c>
      <c r="AH244" s="36">
        <f t="shared" ca="1" si="78"/>
        <v>1.964923E-2</v>
      </c>
      <c r="AI244" s="26">
        <f t="shared" ca="1" si="69"/>
        <v>725.58100000000002</v>
      </c>
      <c r="AJ244" s="36">
        <f t="shared" ca="1" si="79"/>
        <v>-2.32292E-3</v>
      </c>
      <c r="AK244" s="36">
        <f t="shared" ca="1" si="79"/>
        <v>1.6965400000000001E-3</v>
      </c>
      <c r="AL244" s="36">
        <f t="shared" ca="1" si="79"/>
        <v>3.6831399999999997E-3</v>
      </c>
      <c r="AM244" s="36">
        <f t="shared" ca="1" si="79"/>
        <v>9.1709099999999991E-3</v>
      </c>
      <c r="AN244" s="36">
        <f t="shared" ca="1" si="79"/>
        <v>-1.29331E-3</v>
      </c>
      <c r="AO244" s="36">
        <f t="shared" ca="1" si="79"/>
        <v>2.4389999999999999E-4</v>
      </c>
      <c r="AP244" s="36">
        <f t="shared" ca="1" si="79"/>
        <v>1.8230499999999999E-3</v>
      </c>
      <c r="AQ244" s="36">
        <f t="shared" ca="1" si="79"/>
        <v>3.0971500000000003E-3</v>
      </c>
      <c r="AR244" s="36">
        <f t="shared" ca="1" si="79"/>
        <v>8.0711399999999992E-3</v>
      </c>
      <c r="AS244" s="36">
        <f t="shared" ca="1" si="79"/>
        <v>3.141128E-2</v>
      </c>
      <c r="AT244" s="36">
        <f t="shared" ca="1" si="77"/>
        <v>3.2542500000000002E-2</v>
      </c>
      <c r="AU244" s="36">
        <f t="shared" ca="1" si="77"/>
        <v>7.8800919999999997E-2</v>
      </c>
      <c r="AV244" s="36">
        <f t="shared" ca="1" si="77"/>
        <v>3.926197E-2</v>
      </c>
      <c r="AW244" s="36">
        <f t="shared" ca="1" si="77"/>
        <v>4.174228E-2</v>
      </c>
      <c r="AX244" s="25"/>
      <c r="AY244" s="25"/>
      <c r="AZ244" s="25"/>
      <c r="BA244" s="25"/>
      <c r="BB244" s="25"/>
      <c r="BC244" s="25"/>
      <c r="BD244" s="25"/>
      <c r="BE244" s="25"/>
      <c r="BF244" s="25"/>
      <c r="BG244" s="25"/>
      <c r="BH244" s="25"/>
      <c r="BI244" s="25"/>
    </row>
    <row r="245" spans="1:61" x14ac:dyDescent="0.35">
      <c r="A245" s="23">
        <v>43798</v>
      </c>
      <c r="B245" s="47">
        <v>1.617E-2</v>
      </c>
      <c r="C245" s="47">
        <v>1.575E-2</v>
      </c>
      <c r="D245" s="47">
        <v>1.6129999999999999E-2</v>
      </c>
      <c r="E245" s="36">
        <v>1.593E-2</v>
      </c>
      <c r="F245" s="36">
        <v>1.6119000000000001E-2</v>
      </c>
      <c r="G245" s="36">
        <v>1.61E-2</v>
      </c>
      <c r="H245" s="36">
        <v>1.6258999999999999E-2</v>
      </c>
      <c r="I245" s="36">
        <f t="shared" si="67"/>
        <v>1.9259211051513292E-2</v>
      </c>
      <c r="J245" s="36">
        <f t="shared" si="68"/>
        <v>4.2889390902485447E-2</v>
      </c>
      <c r="K245" s="36">
        <v>1.7757999999999999E-2</v>
      </c>
      <c r="L245" s="36">
        <v>2.2054000000000001E-2</v>
      </c>
      <c r="M245" s="36">
        <v>1.6623099999999998E-2</v>
      </c>
      <c r="N245" s="36">
        <v>2.1693220000000003E-2</v>
      </c>
      <c r="O245" s="36">
        <v>8.1655100000000008E-3</v>
      </c>
      <c r="P245" s="36">
        <v>4.0047899999999997E-2</v>
      </c>
      <c r="Q245" s="36">
        <v>4.6061000000000019E-3</v>
      </c>
      <c r="R245" s="36">
        <v>7.8047300000000028E-3</v>
      </c>
      <c r="S245" s="36">
        <f t="shared" ca="1" si="78"/>
        <v>2.0673900000000002E-2</v>
      </c>
      <c r="T245" s="36">
        <f t="shared" ca="1" si="78"/>
        <v>2.333054E-2</v>
      </c>
      <c r="U245" s="36">
        <f t="shared" ca="1" si="78"/>
        <v>2.6111479999999999E-2</v>
      </c>
      <c r="V245" s="36">
        <f t="shared" ca="1" si="78"/>
        <v>3.2278769999999998E-2</v>
      </c>
      <c r="W245" s="36">
        <f t="shared" ca="1" si="78"/>
        <v>1.810933E-2</v>
      </c>
      <c r="X245" s="36">
        <f t="shared" ca="1" si="78"/>
        <v>2.153414E-2</v>
      </c>
      <c r="Y245" s="36">
        <f t="shared" ca="1" si="78"/>
        <v>2.3474430000000001E-2</v>
      </c>
      <c r="Z245" s="36">
        <f t="shared" ca="1" si="78"/>
        <v>2.3796029999999999E-2</v>
      </c>
      <c r="AA245" s="36">
        <f t="shared" ca="1" si="78"/>
        <v>2.9858730000000003E-2</v>
      </c>
      <c r="AB245" s="36">
        <f t="shared" ca="1" si="78"/>
        <v>5.5862629999999996E-2</v>
      </c>
      <c r="AC245" s="36">
        <f t="shared" ca="1" si="78"/>
        <v>5.5524190000000001E-2</v>
      </c>
      <c r="AD245" s="36">
        <f t="shared" ca="1" si="78"/>
        <v>6.1741120000000003E-2</v>
      </c>
      <c r="AE245" s="36">
        <f t="shared" ca="1" si="78"/>
        <v>2.475921E-2</v>
      </c>
      <c r="AF245" s="36">
        <f t="shared" ca="1" si="78"/>
        <v>3.5878779999999999E-2</v>
      </c>
      <c r="AG245" s="36">
        <f t="shared" ca="1" si="78"/>
        <v>2.4010359999999998E-2</v>
      </c>
      <c r="AH245" s="36">
        <f t="shared" ca="1" si="78"/>
        <v>2.027265E-2</v>
      </c>
      <c r="AI245" s="26">
        <f t="shared" ca="1" si="69"/>
        <v>725.58100000000002</v>
      </c>
      <c r="AJ245" s="36">
        <f t="shared" ca="1" si="79"/>
        <v>-1.9282699999999999E-3</v>
      </c>
      <c r="AK245" s="36">
        <f t="shared" ca="1" si="79"/>
        <v>2.2284200000000001E-3</v>
      </c>
      <c r="AL245" s="36">
        <f t="shared" ca="1" si="79"/>
        <v>4.4640800000000005E-3</v>
      </c>
      <c r="AM245" s="36">
        <f t="shared" ca="1" si="79"/>
        <v>1.071619E-2</v>
      </c>
      <c r="AN245" s="36">
        <f t="shared" ca="1" si="79"/>
        <v>-7.9835000000000008E-4</v>
      </c>
      <c r="AO245" s="36">
        <f t="shared" ca="1" si="79"/>
        <v>8.6532999999999998E-4</v>
      </c>
      <c r="AP245" s="36">
        <f t="shared" ca="1" si="79"/>
        <v>2.7725200000000001E-3</v>
      </c>
      <c r="AQ245" s="36">
        <f t="shared" ca="1" si="79"/>
        <v>4.1227099999999999E-3</v>
      </c>
      <c r="AR245" s="36">
        <f t="shared" ca="1" si="79"/>
        <v>8.95139E-3</v>
      </c>
      <c r="AS245" s="36">
        <f t="shared" ca="1" si="79"/>
        <v>2.7864719999999999E-2</v>
      </c>
      <c r="AT245" s="36">
        <f t="shared" ca="1" si="77"/>
        <v>3.2338930000000002E-2</v>
      </c>
      <c r="AU245" s="36">
        <f t="shared" ca="1" si="77"/>
        <v>7.7053860000000002E-2</v>
      </c>
      <c r="AV245" s="36">
        <f t="shared" ca="1" si="77"/>
        <v>3.825576E-2</v>
      </c>
      <c r="AW245" s="36">
        <f t="shared" ca="1" si="77"/>
        <v>4.1697319999999996E-2</v>
      </c>
      <c r="AX245" s="25"/>
      <c r="AY245" s="25"/>
      <c r="AZ245" s="25"/>
      <c r="BA245" s="25"/>
      <c r="BB245" s="25"/>
      <c r="BC245" s="25"/>
      <c r="BD245" s="25"/>
      <c r="BE245" s="25"/>
      <c r="BF245" s="25"/>
      <c r="BG245" s="25"/>
      <c r="BH245" s="25"/>
      <c r="BI245" s="25"/>
    </row>
    <row r="246" spans="1:61" x14ac:dyDescent="0.35">
      <c r="A246" s="23">
        <v>43830</v>
      </c>
      <c r="B246" s="47">
        <v>1.4530000000000001E-2</v>
      </c>
      <c r="C246" s="47">
        <v>1.5489999999999999E-2</v>
      </c>
      <c r="D246" s="47">
        <v>1.5859999999999999E-2</v>
      </c>
      <c r="E246" s="36">
        <v>1.5800000000000002E-2</v>
      </c>
      <c r="F246" s="36">
        <v>1.5691E-2</v>
      </c>
      <c r="G246" s="36">
        <v>1.61E-2</v>
      </c>
      <c r="H246" s="36">
        <v>1.6910000000000001E-2</v>
      </c>
      <c r="I246" s="36">
        <f t="shared" si="67"/>
        <v>2.144504491547905E-2</v>
      </c>
      <c r="J246" s="36">
        <f t="shared" si="68"/>
        <v>4.7563350098676072E-2</v>
      </c>
      <c r="K246" s="36">
        <v>1.9175000000000001E-2</v>
      </c>
      <c r="L246" s="36">
        <v>2.3896000000000001E-2</v>
      </c>
      <c r="M246" s="36">
        <v>1.676561E-2</v>
      </c>
      <c r="N246" s="36">
        <v>2.3386239999999999E-2</v>
      </c>
      <c r="O246" s="36">
        <v>7.3618800000000012E-3</v>
      </c>
      <c r="P246" s="36">
        <v>3.7156960000000003E-2</v>
      </c>
      <c r="Q246" s="36">
        <v>4.1843866666666681E-3</v>
      </c>
      <c r="R246" s="36">
        <v>6.8521199999999997E-3</v>
      </c>
      <c r="S246" s="36">
        <f t="shared" ref="S246:AH255" ca="1" si="80">IFERROR(VLOOKUP($A246,INDIRECT("US!"&amp;S$3&amp;":"&amp;S$4),3,0)/100,NA())</f>
        <v>2.1000480000000002E-2</v>
      </c>
      <c r="T246" s="36">
        <f t="shared" ca="1" si="80"/>
        <v>2.3486110000000001E-2</v>
      </c>
      <c r="U246" s="36">
        <f t="shared" ca="1" si="80"/>
        <v>2.5979990000000001E-2</v>
      </c>
      <c r="V246" s="36">
        <f t="shared" ca="1" si="80"/>
        <v>3.172987E-2</v>
      </c>
      <c r="W246" s="36">
        <f t="shared" ca="1" si="80"/>
        <v>1.751138E-2</v>
      </c>
      <c r="X246" s="36">
        <f t="shared" ca="1" si="80"/>
        <v>2.151227E-2</v>
      </c>
      <c r="Y246" s="36">
        <f t="shared" ca="1" si="80"/>
        <v>2.373511E-2</v>
      </c>
      <c r="Z246" s="36">
        <f t="shared" ca="1" si="80"/>
        <v>2.4254649999999999E-2</v>
      </c>
      <c r="AA246" s="36">
        <f t="shared" ca="1" si="80"/>
        <v>3.074812E-2</v>
      </c>
      <c r="AB246" s="36">
        <f t="shared" ca="1" si="80"/>
        <v>5.1912399999999997E-2</v>
      </c>
      <c r="AC246" s="36">
        <f t="shared" ca="1" si="80"/>
        <v>5.1436780000000001E-2</v>
      </c>
      <c r="AD246" s="36">
        <f t="shared" ca="1" si="80"/>
        <v>6.0543199999999998E-2</v>
      </c>
      <c r="AE246" s="36">
        <f t="shared" ca="1" si="80"/>
        <v>2.415109E-2</v>
      </c>
      <c r="AF246" s="36">
        <f t="shared" ca="1" si="80"/>
        <v>3.6042129999999999E-2</v>
      </c>
      <c r="AG246" s="36">
        <f t="shared" ca="1" si="80"/>
        <v>2.4849640000000003E-2</v>
      </c>
      <c r="AH246" s="36">
        <f t="shared" ca="1" si="80"/>
        <v>2.045665E-2</v>
      </c>
      <c r="AI246" s="26">
        <f t="shared" ca="1" si="69"/>
        <v>727.52300000000002</v>
      </c>
      <c r="AJ246" s="36">
        <f t="shared" ref="AJ246:AS255" ca="1" si="81">IFERROR(VLOOKUP($A246,INDIRECT("EU!"&amp;AJ$3&amp;":"&amp;AJ$4),3,0)/100,NA())</f>
        <v>-8.7573999999999996E-4</v>
      </c>
      <c r="AK246" s="36">
        <f t="shared" ca="1" si="81"/>
        <v>3.2698899999999997E-3</v>
      </c>
      <c r="AL246" s="36">
        <f t="shared" ca="1" si="81"/>
        <v>4.7637000000000001E-3</v>
      </c>
      <c r="AM246" s="36">
        <f t="shared" ca="1" si="81"/>
        <v>1.0703629999999999E-2</v>
      </c>
      <c r="AN246" s="36">
        <f t="shared" ca="1" si="81"/>
        <v>-7.2825000000000006E-4</v>
      </c>
      <c r="AO246" s="36">
        <f t="shared" ca="1" si="81"/>
        <v>1.1860500000000001E-3</v>
      </c>
      <c r="AP246" s="36">
        <f t="shared" ca="1" si="81"/>
        <v>3.4719100000000004E-3</v>
      </c>
      <c r="AQ246" s="36">
        <f t="shared" ca="1" si="81"/>
        <v>5.0387999999999995E-3</v>
      </c>
      <c r="AR246" s="36">
        <f t="shared" ca="1" si="81"/>
        <v>1.033183E-2</v>
      </c>
      <c r="AS246" s="36">
        <f t="shared" ca="1" si="81"/>
        <v>2.4403589999999999E-2</v>
      </c>
      <c r="AT246" s="36">
        <f t="shared" ref="AT246:AW265" ca="1" si="82">IFERROR(VLOOKUP($A246,INDIRECT("EM!"&amp;AT$3&amp;":"&amp;AT$4),3,0)/100,NA())</f>
        <v>3.1945899999999999E-2</v>
      </c>
      <c r="AU246" s="36">
        <f t="shared" ca="1" si="82"/>
        <v>7.364772E-2</v>
      </c>
      <c r="AV246" s="36">
        <f t="shared" ca="1" si="82"/>
        <v>3.520914E-2</v>
      </c>
      <c r="AW246" s="36">
        <f t="shared" ca="1" si="82"/>
        <v>4.2180030000000007E-2</v>
      </c>
      <c r="AX246" s="25"/>
      <c r="AY246" s="25"/>
      <c r="AZ246" s="25"/>
      <c r="BA246" s="25"/>
      <c r="BB246" s="25"/>
      <c r="BC246" s="25"/>
      <c r="BD246" s="25"/>
      <c r="BE246" s="25"/>
      <c r="BF246" s="25"/>
      <c r="BG246" s="25"/>
      <c r="BH246" s="25"/>
      <c r="BI246" s="25"/>
    </row>
    <row r="247" spans="1:61" x14ac:dyDescent="0.35">
      <c r="A247" s="23">
        <v>43861</v>
      </c>
      <c r="B247" s="47">
        <v>1.5429999999999999E-2</v>
      </c>
      <c r="C247" s="47">
        <v>1.5469999999999999E-2</v>
      </c>
      <c r="D247" s="47">
        <v>1.5309999999999999E-2</v>
      </c>
      <c r="E247" s="36">
        <v>1.4370000000000001E-2</v>
      </c>
      <c r="F247" s="36">
        <v>1.3132E-2</v>
      </c>
      <c r="G247" s="36">
        <v>1.295E-2</v>
      </c>
      <c r="H247" s="36">
        <v>1.3134E-2</v>
      </c>
      <c r="I247" s="36">
        <f t="shared" si="67"/>
        <v>1.7005691867018724E-2</v>
      </c>
      <c r="J247" s="36">
        <f t="shared" si="68"/>
        <v>4.7506287688158233E-2</v>
      </c>
      <c r="K247" s="36">
        <v>1.5068E-2</v>
      </c>
      <c r="L247" s="36">
        <v>1.9996E-2</v>
      </c>
      <c r="M247" s="36">
        <v>1.3744050000000001E-2</v>
      </c>
      <c r="N247" s="36">
        <v>1.975561E-2</v>
      </c>
      <c r="O247" s="36">
        <v>7.8180400000000018E-3</v>
      </c>
      <c r="P247" s="36">
        <v>4.1682420000000005E-2</v>
      </c>
      <c r="Q247" s="36">
        <v>4.548919999999998E-3</v>
      </c>
      <c r="R247" s="36">
        <v>7.5776500000000017E-3</v>
      </c>
      <c r="S247" s="36">
        <f t="shared" ca="1" si="80"/>
        <v>1.7970989999999999E-2</v>
      </c>
      <c r="T247" s="36">
        <f t="shared" ca="1" si="80"/>
        <v>2.0637910000000002E-2</v>
      </c>
      <c r="U247" s="36">
        <f t="shared" ca="1" si="80"/>
        <v>2.3263869999999999E-2</v>
      </c>
      <c r="V247" s="36">
        <f t="shared" ca="1" si="80"/>
        <v>2.921605E-2</v>
      </c>
      <c r="W247" s="36">
        <f t="shared" ca="1" si="80"/>
        <v>1.5677E-2</v>
      </c>
      <c r="X247" s="36">
        <f t="shared" ca="1" si="80"/>
        <v>1.9332929999999998E-2</v>
      </c>
      <c r="Y247" s="36">
        <f t="shared" ca="1" si="80"/>
        <v>1.982923E-2</v>
      </c>
      <c r="Z247" s="36">
        <f t="shared" ca="1" si="80"/>
        <v>2.0606559999999999E-2</v>
      </c>
      <c r="AA247" s="36">
        <f t="shared" ca="1" si="80"/>
        <v>2.7573650000000002E-2</v>
      </c>
      <c r="AB247" s="36">
        <f t="shared" ca="1" si="80"/>
        <v>5.5166430000000002E-2</v>
      </c>
      <c r="AC247" s="36">
        <f t="shared" ca="1" si="80"/>
        <v>5.4864090000000004E-2</v>
      </c>
      <c r="AD247" s="36">
        <f t="shared" ca="1" si="80"/>
        <v>6.1438030000000005E-2</v>
      </c>
      <c r="AE247" s="36">
        <f t="shared" ca="1" si="80"/>
        <v>2.1456390000000002E-2</v>
      </c>
      <c r="AF247" s="36">
        <f t="shared" ca="1" si="80"/>
        <v>3.3474370000000003E-2</v>
      </c>
      <c r="AG247" s="36">
        <f t="shared" ca="1" si="80"/>
        <v>2.0770110000000001E-2</v>
      </c>
      <c r="AH247" s="36">
        <f t="shared" ca="1" si="80"/>
        <v>1.672676E-2</v>
      </c>
      <c r="AI247" s="26">
        <f t="shared" ca="1" si="69"/>
        <v>728.495</v>
      </c>
      <c r="AJ247" s="36">
        <f t="shared" ca="1" si="81"/>
        <v>-2.6627199999999999E-3</v>
      </c>
      <c r="AK247" s="36">
        <f t="shared" ca="1" si="81"/>
        <v>1.1709999999999999E-3</v>
      </c>
      <c r="AL247" s="36">
        <f t="shared" ca="1" si="81"/>
        <v>3.2021899999999997E-3</v>
      </c>
      <c r="AM247" s="36">
        <f t="shared" ca="1" si="81"/>
        <v>8.2524699999999996E-3</v>
      </c>
      <c r="AN247" s="36">
        <f t="shared" ca="1" si="81"/>
        <v>-1.3609900000000001E-3</v>
      </c>
      <c r="AO247" s="36">
        <f t="shared" ca="1" si="81"/>
        <v>-4.1021000000000005E-4</v>
      </c>
      <c r="AP247" s="36">
        <f t="shared" ca="1" si="81"/>
        <v>1.24025E-3</v>
      </c>
      <c r="AQ247" s="36">
        <f t="shared" ca="1" si="81"/>
        <v>2.2752599999999999E-3</v>
      </c>
      <c r="AR247" s="36">
        <f t="shared" ca="1" si="81"/>
        <v>7.2219900000000002E-3</v>
      </c>
      <c r="AS247" s="36">
        <f t="shared" ca="1" si="81"/>
        <v>2.7752300000000001E-2</v>
      </c>
      <c r="AT247" s="36">
        <f t="shared" ca="1" si="82"/>
        <v>3.1015399999999999E-2</v>
      </c>
      <c r="AU247" s="36">
        <f t="shared" ca="1" si="82"/>
        <v>7.2102779999999991E-2</v>
      </c>
      <c r="AV247" s="36">
        <f t="shared" ca="1" si="82"/>
        <v>3.3957609999999999E-2</v>
      </c>
      <c r="AW247" s="36">
        <f t="shared" ca="1" si="82"/>
        <v>3.9937220000000002E-2</v>
      </c>
      <c r="AX247" s="25"/>
      <c r="AY247" s="25"/>
      <c r="AZ247" s="25"/>
      <c r="BA247" s="25"/>
      <c r="BB247" s="25"/>
      <c r="BC247" s="25"/>
      <c r="BD247" s="25"/>
      <c r="BE247" s="25"/>
      <c r="BF247" s="25"/>
      <c r="BG247" s="25"/>
      <c r="BH247" s="25"/>
      <c r="BI247" s="25"/>
    </row>
    <row r="248" spans="1:61" x14ac:dyDescent="0.35">
      <c r="A248" s="23">
        <v>43889</v>
      </c>
      <c r="B248" s="47">
        <v>1.4499999999999999E-2</v>
      </c>
      <c r="C248" s="47">
        <v>1.2840000000000001E-2</v>
      </c>
      <c r="D248" s="47">
        <v>1.1599999999999999E-2</v>
      </c>
      <c r="E248" s="36">
        <v>1.0149999999999999E-2</v>
      </c>
      <c r="F248" s="36">
        <v>9.130000000000001E-3</v>
      </c>
      <c r="G248" s="36">
        <v>9.0000000000000011E-3</v>
      </c>
      <c r="H248" s="36">
        <v>9.3559999999999997E-3</v>
      </c>
      <c r="I248" s="36">
        <f t="shared" si="67"/>
        <v>1.3620494846219078E-2</v>
      </c>
      <c r="J248" s="36">
        <f t="shared" si="68"/>
        <v>4.3976437715765426E-2</v>
      </c>
      <c r="K248" s="36">
        <v>1.1486000000000001E-2</v>
      </c>
      <c r="L248" s="36">
        <v>1.6752E-2</v>
      </c>
      <c r="M248" s="36">
        <v>9.5480900000000004E-3</v>
      </c>
      <c r="N248" s="36">
        <v>1.6236649999999998E-2</v>
      </c>
      <c r="O248" s="36">
        <v>8.8325600000000032E-3</v>
      </c>
      <c r="P248" s="36">
        <v>4.136219E-2</v>
      </c>
      <c r="Q248" s="36">
        <v>4.7252800000000001E-3</v>
      </c>
      <c r="R248" s="36">
        <v>8.317210000000002E-3</v>
      </c>
      <c r="S248" s="36">
        <f t="shared" ca="1" si="80"/>
        <v>1.40079E-2</v>
      </c>
      <c r="T248" s="36">
        <f t="shared" ca="1" si="80"/>
        <v>1.7981860000000002E-2</v>
      </c>
      <c r="U248" s="36">
        <f t="shared" ca="1" si="80"/>
        <v>2.1190069999999998E-2</v>
      </c>
      <c r="V248" s="36">
        <f t="shared" ca="1" si="80"/>
        <v>2.7902490000000002E-2</v>
      </c>
      <c r="W248" s="36">
        <f t="shared" ca="1" si="80"/>
        <v>1.1920729999999999E-2</v>
      </c>
      <c r="X248" s="36">
        <f t="shared" ca="1" si="80"/>
        <v>1.5851649999999998E-2</v>
      </c>
      <c r="Y248" s="36">
        <f t="shared" ca="1" si="80"/>
        <v>1.5876660000000001E-2</v>
      </c>
      <c r="Z248" s="36">
        <f t="shared" ca="1" si="80"/>
        <v>1.7977609999999998E-2</v>
      </c>
      <c r="AA248" s="36">
        <f t="shared" ca="1" si="80"/>
        <v>2.5069210000000001E-2</v>
      </c>
      <c r="AB248" s="36">
        <f t="shared" ca="1" si="80"/>
        <v>6.2329080000000002E-2</v>
      </c>
      <c r="AC248" s="36">
        <f t="shared" ca="1" si="80"/>
        <v>6.263893999999999E-2</v>
      </c>
      <c r="AD248" s="36">
        <f t="shared" ca="1" si="80"/>
        <v>5.7598839999999998E-2</v>
      </c>
      <c r="AE248" s="36">
        <f t="shared" ca="1" si="80"/>
        <v>1.9392960000000001E-2</v>
      </c>
      <c r="AF248" s="36">
        <f t="shared" ca="1" si="80"/>
        <v>3.2165609999999997E-2</v>
      </c>
      <c r="AG248" s="36">
        <f t="shared" ca="1" si="80"/>
        <v>1.7416169999999998E-2</v>
      </c>
      <c r="AH248" s="36">
        <f t="shared" ca="1" si="80"/>
        <v>1.3053509999999999E-2</v>
      </c>
      <c r="AI248" s="26">
        <f t="shared" ca="1" si="69"/>
        <v>728.495</v>
      </c>
      <c r="AJ248" s="36">
        <f t="shared" ca="1" si="81"/>
        <v>-3.79116E-3</v>
      </c>
      <c r="AK248" s="36">
        <f t="shared" ca="1" si="81"/>
        <v>2.2825999999999999E-4</v>
      </c>
      <c r="AL248" s="36">
        <f t="shared" ca="1" si="81"/>
        <v>3.3830300000000004E-3</v>
      </c>
      <c r="AM248" s="36">
        <f t="shared" ca="1" si="81"/>
        <v>9.5514699999999994E-3</v>
      </c>
      <c r="AN248" s="36">
        <f t="shared" ca="1" si="81"/>
        <v>-1.5796299999999998E-3</v>
      </c>
      <c r="AO248" s="36">
        <f t="shared" ca="1" si="81"/>
        <v>-3.6424999999999999E-4</v>
      </c>
      <c r="AP248" s="36">
        <f t="shared" ca="1" si="81"/>
        <v>1.3086900000000002E-3</v>
      </c>
      <c r="AQ248" s="36">
        <f t="shared" ca="1" si="81"/>
        <v>1.82311E-3</v>
      </c>
      <c r="AR248" s="36">
        <f t="shared" ca="1" si="81"/>
        <v>6.4642900000000001E-3</v>
      </c>
      <c r="AS248" s="36">
        <f t="shared" ca="1" si="81"/>
        <v>3.4696250000000005E-2</v>
      </c>
      <c r="AT248" s="36">
        <f t="shared" ca="1" si="82"/>
        <v>2.9147310000000003E-2</v>
      </c>
      <c r="AU248" s="36">
        <f t="shared" ca="1" si="82"/>
        <v>7.3359019999999997E-2</v>
      </c>
      <c r="AV248" s="36">
        <f t="shared" ca="1" si="82"/>
        <v>3.2119830000000002E-2</v>
      </c>
      <c r="AW248" s="36">
        <f t="shared" ca="1" si="82"/>
        <v>3.7994239999999999E-2</v>
      </c>
      <c r="AX248" s="25"/>
      <c r="AY248" s="25"/>
      <c r="AZ248" s="25"/>
      <c r="BA248" s="25"/>
      <c r="BB248" s="25"/>
      <c r="BC248" s="25"/>
      <c r="BD248" s="25"/>
      <c r="BE248" s="25"/>
      <c r="BF248" s="25"/>
      <c r="BG248" s="25"/>
      <c r="BH248" s="25"/>
      <c r="BI248" s="25"/>
    </row>
    <row r="249" spans="1:61" x14ac:dyDescent="0.35">
      <c r="A249" s="23">
        <v>43921</v>
      </c>
      <c r="B249" s="47">
        <v>2.3000000000000001E-4</v>
      </c>
      <c r="C249" s="47">
        <v>9.2000000000000003E-4</v>
      </c>
      <c r="D249" s="47">
        <v>1.48E-3</v>
      </c>
      <c r="E249" s="36">
        <v>1.6200000000000001E-3</v>
      </c>
      <c r="F249" s="36">
        <v>2.4550000000000002E-3</v>
      </c>
      <c r="G249" s="36">
        <v>2.9499999999999999E-3</v>
      </c>
      <c r="H249" s="36">
        <v>3.7990000000000003E-3</v>
      </c>
      <c r="I249" s="36">
        <f t="shared" si="67"/>
        <v>9.5993550750694823E-3</v>
      </c>
      <c r="J249" s="36">
        <f t="shared" si="68"/>
        <v>4.4616289826030942E-2</v>
      </c>
      <c r="K249" s="36">
        <v>6.6949999999999996E-3</v>
      </c>
      <c r="L249" s="36">
        <v>1.3213999999999998E-2</v>
      </c>
      <c r="M249" s="36">
        <v>3.8226500000000004E-3</v>
      </c>
      <c r="N249" s="36">
        <v>1.3128830000000001E-2</v>
      </c>
      <c r="O249" s="36">
        <v>1.3920229999999999E-2</v>
      </c>
      <c r="P249" s="36">
        <v>6.7808060000000003E-2</v>
      </c>
      <c r="Q249" s="36">
        <v>9.6541500000000002E-3</v>
      </c>
      <c r="R249" s="36">
        <v>1.3835060000000001E-2</v>
      </c>
      <c r="S249" s="36">
        <f t="shared" ca="1" si="80"/>
        <v>9.19909E-3</v>
      </c>
      <c r="T249" s="36">
        <f t="shared" ca="1" si="80"/>
        <v>2.1165679999999999E-2</v>
      </c>
      <c r="U249" s="36">
        <f t="shared" ca="1" si="80"/>
        <v>2.7859039999999998E-2</v>
      </c>
      <c r="V249" s="36">
        <f t="shared" ca="1" si="80"/>
        <v>4.3235320000000001E-2</v>
      </c>
      <c r="W249" s="36">
        <f t="shared" ca="1" si="80"/>
        <v>9.7252700000000011E-3</v>
      </c>
      <c r="X249" s="36">
        <f t="shared" ca="1" si="80"/>
        <v>1.381552E-2</v>
      </c>
      <c r="Y249" s="36">
        <f t="shared" ca="1" si="80"/>
        <v>1.5933059999999999E-2</v>
      </c>
      <c r="Z249" s="36">
        <f t="shared" ca="1" si="80"/>
        <v>2.1030609999999998E-2</v>
      </c>
      <c r="AA249" s="36">
        <f t="shared" ca="1" si="80"/>
        <v>2.704906E-2</v>
      </c>
      <c r="AB249" s="36">
        <f t="shared" ca="1" si="80"/>
        <v>9.4419160000000002E-2</v>
      </c>
      <c r="AC249" s="36">
        <f t="shared" ca="1" si="80"/>
        <v>9.5342269999999993E-2</v>
      </c>
      <c r="AD249" s="36">
        <f t="shared" ca="1" si="80"/>
        <v>8.0936889999999997E-2</v>
      </c>
      <c r="AE249" s="36">
        <f t="shared" ca="1" si="80"/>
        <v>3.1727650000000003E-2</v>
      </c>
      <c r="AF249" s="36">
        <f t="shared" ca="1" si="80"/>
        <v>3.8714680000000001E-2</v>
      </c>
      <c r="AG249" s="36">
        <f t="shared" ca="1" si="80"/>
        <v>2.368611E-2</v>
      </c>
      <c r="AH249" s="36">
        <f t="shared" ca="1" si="80"/>
        <v>2.4011960000000002E-2</v>
      </c>
      <c r="AI249" s="26">
        <f t="shared" ca="1" si="69"/>
        <v>731.70299999999997</v>
      </c>
      <c r="AJ249" s="36">
        <f t="shared" ca="1" si="81"/>
        <v>-1.6944400000000002E-3</v>
      </c>
      <c r="AK249" s="36">
        <f t="shared" ca="1" si="81"/>
        <v>2.1387300000000001E-3</v>
      </c>
      <c r="AL249" s="36">
        <f t="shared" ca="1" si="81"/>
        <v>1.013959E-2</v>
      </c>
      <c r="AM249" s="36">
        <f t="shared" ca="1" si="81"/>
        <v>1.8549929999999999E-2</v>
      </c>
      <c r="AN249" s="36">
        <f t="shared" ca="1" si="81"/>
        <v>2.9798999999999997E-3</v>
      </c>
      <c r="AO249" s="36">
        <f t="shared" ca="1" si="81"/>
        <v>4.9090100000000001E-3</v>
      </c>
      <c r="AP249" s="36">
        <f t="shared" ca="1" si="81"/>
        <v>6.90874E-3</v>
      </c>
      <c r="AQ249" s="36">
        <f t="shared" ca="1" si="81"/>
        <v>6.5458499999999998E-3</v>
      </c>
      <c r="AR249" s="36">
        <f t="shared" ca="1" si="81"/>
        <v>9.3242599999999991E-3</v>
      </c>
      <c r="AS249" s="36">
        <f t="shared" ca="1" si="81"/>
        <v>7.4402070000000001E-2</v>
      </c>
      <c r="AT249" s="36">
        <f t="shared" ca="1" si="82"/>
        <v>2.9629140000000002E-2</v>
      </c>
      <c r="AU249" s="36">
        <f t="shared" ca="1" si="82"/>
        <v>7.8507049999999995E-2</v>
      </c>
      <c r="AV249" s="36">
        <f t="shared" ca="1" si="82"/>
        <v>3.187338E-2</v>
      </c>
      <c r="AW249" s="36">
        <f t="shared" ca="1" si="82"/>
        <v>4.0126030000000007E-2</v>
      </c>
      <c r="AX249" s="25"/>
      <c r="AY249" s="25"/>
      <c r="AZ249" s="25"/>
      <c r="BA249" s="25"/>
      <c r="BB249" s="25"/>
      <c r="BC249" s="25"/>
      <c r="BD249" s="25"/>
      <c r="BE249" s="25"/>
      <c r="BF249" s="25"/>
      <c r="BG249" s="25"/>
      <c r="BH249" s="25"/>
      <c r="BI249" s="25"/>
    </row>
    <row r="250" spans="1:61" x14ac:dyDescent="0.35">
      <c r="A250" s="23">
        <v>43951</v>
      </c>
      <c r="B250" s="47">
        <v>7.5999999999999993E-4</v>
      </c>
      <c r="C250" s="47">
        <v>1E-3</v>
      </c>
      <c r="D250" s="47">
        <v>1.07E-3</v>
      </c>
      <c r="E250" s="36">
        <v>1.65E-3</v>
      </c>
      <c r="F250" s="36">
        <v>1.9559999999999998E-3</v>
      </c>
      <c r="G250" s="36">
        <v>2.4599999999999999E-3</v>
      </c>
      <c r="H250" s="36">
        <v>3.6240000000000001E-3</v>
      </c>
      <c r="I250" s="36">
        <f t="shared" si="67"/>
        <v>9.1696396748186526E-3</v>
      </c>
      <c r="J250" s="36">
        <f t="shared" si="68"/>
        <v>4.5992284665234973E-2</v>
      </c>
      <c r="K250" s="36">
        <v>6.3929999999999994E-3</v>
      </c>
      <c r="L250" s="36">
        <v>1.2848E-2</v>
      </c>
      <c r="M250" s="36">
        <v>3.2662500000000001E-3</v>
      </c>
      <c r="N250" s="36">
        <v>1.2107000000000001E-2</v>
      </c>
      <c r="O250" s="36">
        <v>1.2565839999999997E-2</v>
      </c>
      <c r="P250" s="36">
        <v>5.891103000000001E-2</v>
      </c>
      <c r="Q250" s="36">
        <v>7.0851533333333334E-3</v>
      </c>
      <c r="R250" s="36">
        <v>1.1824839999999998E-2</v>
      </c>
      <c r="S250" s="36">
        <f t="shared" ca="1" si="80"/>
        <v>7.5402999999999998E-3</v>
      </c>
      <c r="T250" s="36">
        <f t="shared" ca="1" si="80"/>
        <v>1.778625E-2</v>
      </c>
      <c r="U250" s="36">
        <f t="shared" ca="1" si="80"/>
        <v>2.1891810000000001E-2</v>
      </c>
      <c r="V250" s="36">
        <f t="shared" ca="1" si="80"/>
        <v>3.3475049999999999E-2</v>
      </c>
      <c r="W250" s="36">
        <f t="shared" ca="1" si="80"/>
        <v>6.7555600000000007E-3</v>
      </c>
      <c r="X250" s="36">
        <f t="shared" ca="1" si="80"/>
        <v>1.113768E-2</v>
      </c>
      <c r="Y250" s="36">
        <f t="shared" ca="1" si="80"/>
        <v>1.3012019999999999E-2</v>
      </c>
      <c r="Z250" s="36">
        <f t="shared" ca="1" si="80"/>
        <v>1.7785910000000002E-2</v>
      </c>
      <c r="AA250" s="36">
        <f t="shared" ca="1" si="80"/>
        <v>2.4672839999999998E-2</v>
      </c>
      <c r="AB250" s="36">
        <f t="shared" ca="1" si="80"/>
        <v>8.0529449999999989E-2</v>
      </c>
      <c r="AC250" s="36">
        <f t="shared" ca="1" si="80"/>
        <v>8.1200589999999989E-2</v>
      </c>
      <c r="AD250" s="36">
        <f t="shared" ca="1" si="80"/>
        <v>7.101803000000001E-2</v>
      </c>
      <c r="AE250" s="36">
        <f t="shared" ca="1" si="80"/>
        <v>2.252885E-2</v>
      </c>
      <c r="AF250" s="36">
        <f t="shared" ca="1" si="80"/>
        <v>3.3904130000000005E-2</v>
      </c>
      <c r="AG250" s="36">
        <f t="shared" ca="1" si="80"/>
        <v>2.1626949999999999E-2</v>
      </c>
      <c r="AH250" s="36">
        <f t="shared" ca="1" si="80"/>
        <v>1.8143030000000001E-2</v>
      </c>
      <c r="AI250" s="26">
        <f t="shared" ca="1" si="69"/>
        <v>731.76</v>
      </c>
      <c r="AJ250" s="36">
        <f t="shared" ca="1" si="81"/>
        <v>-2.8220599999999999E-3</v>
      </c>
      <c r="AK250" s="36">
        <f t="shared" ca="1" si="81"/>
        <v>7.0438E-4</v>
      </c>
      <c r="AL250" s="36">
        <f t="shared" ca="1" si="81"/>
        <v>7.3309600000000001E-3</v>
      </c>
      <c r="AM250" s="36">
        <f t="shared" ca="1" si="81"/>
        <v>1.66619E-2</v>
      </c>
      <c r="AN250" s="36">
        <f t="shared" ca="1" si="81"/>
        <v>1.6702500000000001E-3</v>
      </c>
      <c r="AO250" s="36">
        <f t="shared" ca="1" si="81"/>
        <v>2.91655E-3</v>
      </c>
      <c r="AP250" s="36">
        <f t="shared" ca="1" si="81"/>
        <v>4.6500600000000001E-3</v>
      </c>
      <c r="AQ250" s="36">
        <f t="shared" ca="1" si="81"/>
        <v>4.8224599999999998E-3</v>
      </c>
      <c r="AR250" s="36">
        <f t="shared" ca="1" si="81"/>
        <v>7.3247099999999999E-3</v>
      </c>
      <c r="AS250" s="36">
        <f t="shared" ca="1" si="81"/>
        <v>5.8767360000000005E-2</v>
      </c>
      <c r="AT250" s="36">
        <f t="shared" ca="1" si="82"/>
        <v>2.6895080000000002E-2</v>
      </c>
      <c r="AU250" s="36">
        <f t="shared" ca="1" si="82"/>
        <v>7.3457590000000003E-2</v>
      </c>
      <c r="AV250" s="36">
        <f t="shared" ca="1" si="82"/>
        <v>2.7638850000000003E-2</v>
      </c>
      <c r="AW250" s="36">
        <f t="shared" ca="1" si="82"/>
        <v>3.8612109999999998E-2</v>
      </c>
      <c r="AX250" s="25"/>
      <c r="AY250" s="25"/>
      <c r="AZ250" s="25"/>
      <c r="BA250" s="25"/>
      <c r="BB250" s="25"/>
      <c r="BC250" s="25"/>
      <c r="BD250" s="25"/>
      <c r="BE250" s="25"/>
      <c r="BF250" s="25"/>
      <c r="BG250" s="25"/>
      <c r="BH250" s="25"/>
      <c r="BI250" s="25"/>
    </row>
    <row r="251" spans="1:61" x14ac:dyDescent="0.35">
      <c r="A251" s="23">
        <v>43980</v>
      </c>
      <c r="B251" s="47">
        <v>1.1899999999999999E-3</v>
      </c>
      <c r="C251" s="47">
        <v>1.3900000000000002E-3</v>
      </c>
      <c r="D251" s="47">
        <v>1.6200000000000001E-3</v>
      </c>
      <c r="E251" s="36">
        <v>1.66E-3</v>
      </c>
      <c r="F251" s="36">
        <v>1.603E-3</v>
      </c>
      <c r="G251" s="36">
        <v>1.9500000000000001E-3</v>
      </c>
      <c r="H251" s="36">
        <v>3.0359999999999996E-3</v>
      </c>
      <c r="I251" s="36">
        <f t="shared" si="67"/>
        <v>1.002814323314416E-2</v>
      </c>
      <c r="J251" s="36">
        <f t="shared" si="68"/>
        <v>4.8409512364649521E-2</v>
      </c>
      <c r="K251" s="36">
        <v>6.5259999999999997E-3</v>
      </c>
      <c r="L251" s="36">
        <v>1.4064E-2</v>
      </c>
      <c r="M251" s="36">
        <v>2.9164899999999999E-3</v>
      </c>
      <c r="N251" s="36">
        <v>1.3181719999999999E-2</v>
      </c>
      <c r="O251" s="36">
        <v>1.1711709999999998E-2</v>
      </c>
      <c r="P251" s="36">
        <v>5.1314119999999998E-2</v>
      </c>
      <c r="Q251" s="36">
        <v>7.106413333333333E-3</v>
      </c>
      <c r="R251" s="36">
        <v>1.0829429999999998E-2</v>
      </c>
      <c r="S251" s="36">
        <f t="shared" ca="1" si="80"/>
        <v>8.9662600000000002E-3</v>
      </c>
      <c r="T251" s="36">
        <f t="shared" ca="1" si="80"/>
        <v>1.559345E-2</v>
      </c>
      <c r="U251" s="36">
        <f t="shared" ca="1" si="80"/>
        <v>1.983093E-2</v>
      </c>
      <c r="V251" s="36">
        <f t="shared" ca="1" si="80"/>
        <v>2.9700090000000002E-2</v>
      </c>
      <c r="W251" s="36">
        <f t="shared" ca="1" si="80"/>
        <v>4.9834700000000003E-3</v>
      </c>
      <c r="X251" s="36">
        <f t="shared" ca="1" si="80"/>
        <v>1.2345950000000001E-2</v>
      </c>
      <c r="Y251" s="36">
        <f t="shared" ca="1" si="80"/>
        <v>1.2854819999999999E-2</v>
      </c>
      <c r="Z251" s="36">
        <f t="shared" ca="1" si="80"/>
        <v>1.672365E-2</v>
      </c>
      <c r="AA251" s="36">
        <f t="shared" ca="1" si="80"/>
        <v>2.4893429999999998E-2</v>
      </c>
      <c r="AB251" s="36">
        <f t="shared" ca="1" si="80"/>
        <v>7.0168790000000009E-2</v>
      </c>
      <c r="AC251" s="36">
        <f t="shared" ca="1" si="80"/>
        <v>7.0605550000000003E-2</v>
      </c>
      <c r="AD251" s="36">
        <f t="shared" ca="1" si="80"/>
        <v>6.4495839999999999E-2</v>
      </c>
      <c r="AE251" s="36">
        <f t="shared" ca="1" si="80"/>
        <v>1.8551700000000001E-2</v>
      </c>
      <c r="AF251" s="36">
        <f t="shared" ca="1" si="80"/>
        <v>3.3133099999999999E-2</v>
      </c>
      <c r="AG251" s="36">
        <f t="shared" ca="1" si="80"/>
        <v>1.987295E-2</v>
      </c>
      <c r="AH251" s="36">
        <f t="shared" ca="1" si="80"/>
        <v>1.306393E-2</v>
      </c>
      <c r="AI251" s="26">
        <f t="shared" ca="1" si="69"/>
        <v>731.76</v>
      </c>
      <c r="AJ251" s="36">
        <f t="shared" ca="1" si="81"/>
        <v>-2.5387500000000002E-3</v>
      </c>
      <c r="AK251" s="36">
        <f t="shared" ca="1" si="81"/>
        <v>6.4393000000000002E-4</v>
      </c>
      <c r="AL251" s="36">
        <f t="shared" ca="1" si="81"/>
        <v>6.0455199999999995E-3</v>
      </c>
      <c r="AM251" s="36">
        <f t="shared" ca="1" si="81"/>
        <v>1.496869E-2</v>
      </c>
      <c r="AN251" s="36">
        <f t="shared" ca="1" si="81"/>
        <v>6.9543999999999997E-4</v>
      </c>
      <c r="AO251" s="36">
        <f t="shared" ca="1" si="81"/>
        <v>2.3443299999999999E-3</v>
      </c>
      <c r="AP251" s="36">
        <f t="shared" ca="1" si="81"/>
        <v>3.9429900000000004E-3</v>
      </c>
      <c r="AQ251" s="36">
        <f t="shared" ca="1" si="81"/>
        <v>4.2646099999999994E-3</v>
      </c>
      <c r="AR251" s="36">
        <f t="shared" ca="1" si="81"/>
        <v>7.4087199999999997E-3</v>
      </c>
      <c r="AS251" s="36">
        <f t="shared" ca="1" si="81"/>
        <v>5.1130120000000001E-2</v>
      </c>
      <c r="AT251" s="36">
        <f t="shared" ca="1" si="82"/>
        <v>2.6661000000000001E-2</v>
      </c>
      <c r="AU251" s="36">
        <f t="shared" ca="1" si="82"/>
        <v>6.9235850000000002E-2</v>
      </c>
      <c r="AV251" s="36">
        <f t="shared" ca="1" si="82"/>
        <v>2.719951E-2</v>
      </c>
      <c r="AW251" s="36">
        <f t="shared" ca="1" si="82"/>
        <v>3.802738E-2</v>
      </c>
      <c r="AX251" s="25"/>
      <c r="AY251" s="25"/>
      <c r="AZ251" s="25"/>
      <c r="BA251" s="25"/>
      <c r="BB251" s="25"/>
      <c r="BC251" s="25"/>
      <c r="BD251" s="25"/>
      <c r="BE251" s="25"/>
      <c r="BF251" s="25"/>
      <c r="BG251" s="25"/>
      <c r="BH251" s="25"/>
      <c r="BI251" s="25"/>
    </row>
    <row r="252" spans="1:61" x14ac:dyDescent="0.35">
      <c r="A252" s="23">
        <v>44012</v>
      </c>
      <c r="B252" s="47">
        <v>1.1999999999999999E-3</v>
      </c>
      <c r="C252" s="47">
        <v>1.3900000000000002E-3</v>
      </c>
      <c r="D252" s="47">
        <v>1.6000000000000001E-3</v>
      </c>
      <c r="E252" s="36">
        <v>1.5399999999999999E-3</v>
      </c>
      <c r="F252" s="36">
        <v>1.485E-3</v>
      </c>
      <c r="G252" s="36">
        <v>1.7399999999999998E-3</v>
      </c>
      <c r="H252" s="36">
        <v>2.8779999999999999E-3</v>
      </c>
      <c r="I252" s="36">
        <f t="shared" si="67"/>
        <v>1.0257525562431535E-2</v>
      </c>
      <c r="J252" s="36">
        <f>I312</f>
        <v>4.7257235250890872E-2</v>
      </c>
      <c r="K252" s="36">
        <v>6.561E-3</v>
      </c>
      <c r="L252" s="36">
        <v>1.4107000000000001E-2</v>
      </c>
      <c r="M252" s="36">
        <v>2.7818900000000004E-3</v>
      </c>
      <c r="N252" s="36">
        <v>1.3158719999999999E-2</v>
      </c>
      <c r="O252" s="36">
        <v>1.0876830000000001E-2</v>
      </c>
      <c r="P252" s="36">
        <v>4.7657539999999998E-2</v>
      </c>
      <c r="Q252" s="36">
        <v>6.2221200000000003E-3</v>
      </c>
      <c r="R252" s="36">
        <v>9.9285499999999978E-3</v>
      </c>
      <c r="S252" s="36">
        <f t="shared" ca="1" si="80"/>
        <v>8.6323700000000003E-3</v>
      </c>
      <c r="T252" s="36">
        <f t="shared" ca="1" si="80"/>
        <v>1.4663829999999999E-2</v>
      </c>
      <c r="U252" s="36">
        <f t="shared" ca="1" si="80"/>
        <v>1.784848E-2</v>
      </c>
      <c r="V252" s="36">
        <f t="shared" ca="1" si="80"/>
        <v>2.63929E-2</v>
      </c>
      <c r="W252" s="36">
        <f t="shared" ca="1" si="80"/>
        <v>4.1174499999999999E-3</v>
      </c>
      <c r="X252" s="36">
        <f t="shared" ca="1" si="80"/>
        <v>1.177831E-2</v>
      </c>
      <c r="Y252" s="36">
        <f t="shared" ca="1" si="80"/>
        <v>1.1292999999999999E-2</v>
      </c>
      <c r="Z252" s="36">
        <f t="shared" ca="1" si="80"/>
        <v>1.511757E-2</v>
      </c>
      <c r="AA252" s="36">
        <f t="shared" ca="1" si="80"/>
        <v>2.4035549999999999E-2</v>
      </c>
      <c r="AB252" s="36">
        <f t="shared" ca="1" si="80"/>
        <v>6.8722729999999996E-2</v>
      </c>
      <c r="AC252" s="36">
        <f t="shared" ca="1" si="80"/>
        <v>6.938801E-2</v>
      </c>
      <c r="AD252" s="36">
        <f t="shared" ca="1" si="80"/>
        <v>6.0816259999999997E-2</v>
      </c>
      <c r="AE252" s="36">
        <f t="shared" ca="1" si="80"/>
        <v>1.547393E-2</v>
      </c>
      <c r="AF252" s="36">
        <f t="shared" ca="1" si="80"/>
        <v>3.1659090000000001E-2</v>
      </c>
      <c r="AG252" s="36">
        <f t="shared" ca="1" si="80"/>
        <v>1.7185450000000001E-2</v>
      </c>
      <c r="AH252" s="36">
        <f t="shared" ca="1" si="80"/>
        <v>8.5126200000000003E-3</v>
      </c>
      <c r="AI252" s="26">
        <f t="shared" ca="1" si="69"/>
        <v>731.86599999999999</v>
      </c>
      <c r="AJ252" s="36">
        <f t="shared" ca="1" si="81"/>
        <v>-3.2124599999999999E-3</v>
      </c>
      <c r="AK252" s="36">
        <f t="shared" ca="1" si="81"/>
        <v>2.7180000000000001E-5</v>
      </c>
      <c r="AL252" s="36">
        <f t="shared" ca="1" si="81"/>
        <v>4.6045299999999999E-3</v>
      </c>
      <c r="AM252" s="36">
        <f t="shared" ca="1" si="81"/>
        <v>1.2557540000000001E-2</v>
      </c>
      <c r="AN252" s="36">
        <f t="shared" ca="1" si="81"/>
        <v>-8.1963999999999995E-4</v>
      </c>
      <c r="AO252" s="36">
        <f t="shared" ca="1" si="81"/>
        <v>9.6453000000000001E-4</v>
      </c>
      <c r="AP252" s="36">
        <f t="shared" ca="1" si="81"/>
        <v>2.65358E-3</v>
      </c>
      <c r="AQ252" s="36">
        <f t="shared" ca="1" si="81"/>
        <v>2.9958800000000002E-3</v>
      </c>
      <c r="AR252" s="36">
        <f t="shared" ca="1" si="81"/>
        <v>6.7758700000000007E-3</v>
      </c>
      <c r="AS252" s="36">
        <f t="shared" ca="1" si="81"/>
        <v>4.6889119999999999E-2</v>
      </c>
      <c r="AT252" s="36">
        <f t="shared" ca="1" si="82"/>
        <v>2.7565860000000001E-2</v>
      </c>
      <c r="AU252" s="36">
        <f t="shared" ca="1" si="82"/>
        <v>6.7846859999999995E-2</v>
      </c>
      <c r="AV252" s="36">
        <f t="shared" ca="1" si="82"/>
        <v>2.7847689999999998E-2</v>
      </c>
      <c r="AW252" s="36">
        <f t="shared" ca="1" si="82"/>
        <v>3.8451439999999996E-2</v>
      </c>
      <c r="AX252" s="25"/>
      <c r="AY252" s="25"/>
      <c r="AZ252" s="25"/>
      <c r="BA252" s="25"/>
      <c r="BB252" s="25"/>
      <c r="BC252" s="25"/>
      <c r="BD252" s="25"/>
      <c r="BE252" s="25"/>
      <c r="BF252" s="25"/>
      <c r="BG252" s="25"/>
      <c r="BH252" s="25"/>
      <c r="BI252" s="25"/>
    </row>
    <row r="253" spans="1:61" x14ac:dyDescent="0.35">
      <c r="A253" s="23">
        <v>44043</v>
      </c>
      <c r="B253" s="47">
        <v>8.699999999999999E-4</v>
      </c>
      <c r="C253" s="47">
        <v>9.1E-4</v>
      </c>
      <c r="D253" s="47">
        <v>9.5E-4</v>
      </c>
      <c r="E253" s="36">
        <v>1.1200000000000001E-3</v>
      </c>
      <c r="F253" s="36">
        <v>1.054E-3</v>
      </c>
      <c r="G253" s="36">
        <v>1.16E-3</v>
      </c>
      <c r="H253" s="36">
        <v>2.0439999999999998E-3</v>
      </c>
      <c r="I253" s="36">
        <f t="shared" si="67"/>
        <v>8.5304632571026051E-3</v>
      </c>
      <c r="J253" s="36"/>
      <c r="K253" s="36">
        <v>5.2820000000000002E-3</v>
      </c>
      <c r="L253" s="36">
        <v>1.1924999999999998E-2</v>
      </c>
      <c r="M253" s="36">
        <v>2.15752E-3</v>
      </c>
      <c r="N253" s="36">
        <v>1.102414E-2</v>
      </c>
      <c r="O253" s="36">
        <v>9.9564599999999986E-3</v>
      </c>
      <c r="P253" s="36">
        <v>4.0188539999999995E-2</v>
      </c>
      <c r="Q253" s="36">
        <v>5.2754666666666675E-3</v>
      </c>
      <c r="R253" s="36">
        <v>9.0556000000000005E-3</v>
      </c>
      <c r="S253" s="36">
        <f t="shared" ca="1" si="80"/>
        <v>6.9394399999999998E-3</v>
      </c>
      <c r="T253" s="36">
        <f t="shared" ca="1" si="80"/>
        <v>1.2977250000000001E-2</v>
      </c>
      <c r="U253" s="36">
        <f t="shared" ca="1" si="80"/>
        <v>1.518365E-2</v>
      </c>
      <c r="V253" s="36">
        <f t="shared" ca="1" si="80"/>
        <v>2.3056549999999999E-2</v>
      </c>
      <c r="W253" s="36">
        <f t="shared" ca="1" si="80"/>
        <v>3.64029E-3</v>
      </c>
      <c r="X253" s="36">
        <f t="shared" ca="1" si="80"/>
        <v>1.004793E-2</v>
      </c>
      <c r="Y253" s="36">
        <f t="shared" ca="1" si="80"/>
        <v>8.5341800000000006E-3</v>
      </c>
      <c r="Z253" s="36">
        <f t="shared" ca="1" si="80"/>
        <v>1.2749480000000001E-2</v>
      </c>
      <c r="AA253" s="36">
        <f t="shared" ca="1" si="80"/>
        <v>2.0980599999999999E-2</v>
      </c>
      <c r="AB253" s="36">
        <f t="shared" ca="1" si="80"/>
        <v>5.3687769999999996E-2</v>
      </c>
      <c r="AC253" s="36">
        <f t="shared" ca="1" si="80"/>
        <v>5.3895860000000004E-2</v>
      </c>
      <c r="AD253" s="36">
        <f t="shared" ca="1" si="80"/>
        <v>5.1212679999999997E-2</v>
      </c>
      <c r="AE253" s="36">
        <f t="shared" ca="1" si="80"/>
        <v>1.286824E-2</v>
      </c>
      <c r="AF253" s="36">
        <f t="shared" ca="1" si="80"/>
        <v>2.783391E-2</v>
      </c>
      <c r="AG253" s="36">
        <f t="shared" ca="1" si="80"/>
        <v>1.5087680000000001E-2</v>
      </c>
      <c r="AH253" s="36">
        <f t="shared" ca="1" si="80"/>
        <v>7.08649E-3</v>
      </c>
      <c r="AI253" s="26">
        <f t="shared" ca="1" si="69"/>
        <v>732.01099999999997</v>
      </c>
      <c r="AJ253" s="36">
        <f t="shared" ca="1" si="81"/>
        <v>-3.74435E-3</v>
      </c>
      <c r="AK253" s="36">
        <f t="shared" ca="1" si="81"/>
        <v>-5.5520999999999999E-4</v>
      </c>
      <c r="AL253" s="36">
        <f t="shared" ca="1" si="81"/>
        <v>3.1402700000000001E-3</v>
      </c>
      <c r="AM253" s="36">
        <f t="shared" ca="1" si="81"/>
        <v>1.0147699999999999E-2</v>
      </c>
      <c r="AN253" s="36">
        <f t="shared" ca="1" si="81"/>
        <v>-1.70535E-3</v>
      </c>
      <c r="AO253" s="36">
        <f t="shared" ca="1" si="81"/>
        <v>-1.0120000000000001E-4</v>
      </c>
      <c r="AP253" s="36">
        <f t="shared" ca="1" si="81"/>
        <v>1.1805799999999999E-3</v>
      </c>
      <c r="AQ253" s="36">
        <f t="shared" ca="1" si="81"/>
        <v>1.8085100000000002E-3</v>
      </c>
      <c r="AR253" s="36">
        <f t="shared" ca="1" si="81"/>
        <v>5.6549799999999996E-3</v>
      </c>
      <c r="AS253" s="36">
        <f t="shared" ca="1" si="81"/>
        <v>4.2674139999999999E-2</v>
      </c>
      <c r="AT253" s="36">
        <f t="shared" ca="1" si="82"/>
        <v>2.7352910000000001E-2</v>
      </c>
      <c r="AU253" s="36">
        <f t="shared" ca="1" si="82"/>
        <v>6.8596519999999994E-2</v>
      </c>
      <c r="AV253" s="36">
        <f t="shared" ca="1" si="82"/>
        <v>2.7841680000000001E-2</v>
      </c>
      <c r="AW253" s="36">
        <f t="shared" ca="1" si="82"/>
        <v>3.7819129999999999E-2</v>
      </c>
      <c r="AX253" s="25"/>
      <c r="AY253" s="25"/>
      <c r="AZ253" s="25"/>
      <c r="BA253" s="25"/>
      <c r="BB253" s="25"/>
      <c r="BC253" s="25"/>
      <c r="BD253" s="25"/>
      <c r="BE253" s="25"/>
      <c r="BF253" s="25"/>
      <c r="BG253" s="25"/>
      <c r="BH253" s="25"/>
      <c r="BI253" s="25"/>
    </row>
    <row r="254" spans="1:61" x14ac:dyDescent="0.35">
      <c r="A254" s="23">
        <v>44074</v>
      </c>
      <c r="B254" s="47">
        <v>8.5999999999999998E-4</v>
      </c>
      <c r="C254" s="47">
        <v>1.01E-3</v>
      </c>
      <c r="D254" s="47">
        <v>1.1200000000000001E-3</v>
      </c>
      <c r="E254" s="36">
        <v>1.1899999999999999E-3</v>
      </c>
      <c r="F254" s="36">
        <v>1.3089999999999998E-3</v>
      </c>
      <c r="G254" s="36">
        <v>1.5E-3</v>
      </c>
      <c r="H254" s="36">
        <v>2.673E-3</v>
      </c>
      <c r="I254" s="36">
        <f t="shared" si="67"/>
        <v>1.1442089598503014E-2</v>
      </c>
      <c r="J254" s="36"/>
      <c r="K254" s="36">
        <v>7.0479999999999996E-3</v>
      </c>
      <c r="L254" s="36">
        <v>1.4747E-2</v>
      </c>
      <c r="M254" s="36">
        <v>2.6022699999999998E-3</v>
      </c>
      <c r="N254" s="36">
        <v>1.340624E-2</v>
      </c>
      <c r="O254" s="36">
        <v>9.9481999999999973E-3</v>
      </c>
      <c r="P254" s="36">
        <v>3.7172379999999998E-2</v>
      </c>
      <c r="Q254" s="36">
        <v>5.0676366666666658E-3</v>
      </c>
      <c r="R254" s="36">
        <v>8.6074399999999975E-3</v>
      </c>
      <c r="S254" s="36">
        <f t="shared" ca="1" si="80"/>
        <v>8.0142400000000006E-3</v>
      </c>
      <c r="T254" s="36">
        <f t="shared" ca="1" si="80"/>
        <v>1.3892819999999998E-2</v>
      </c>
      <c r="U254" s="36">
        <f t="shared" ca="1" si="80"/>
        <v>1.6239150000000001E-2</v>
      </c>
      <c r="V254" s="36">
        <f t="shared" ca="1" si="80"/>
        <v>2.3651909999999998E-2</v>
      </c>
      <c r="W254" s="36">
        <f t="shared" ca="1" si="80"/>
        <v>3.30693E-3</v>
      </c>
      <c r="X254" s="36">
        <f t="shared" ca="1" si="80"/>
        <v>1.0532109999999999E-2</v>
      </c>
      <c r="Y254" s="36">
        <f t="shared" ca="1" si="80"/>
        <v>9.5958699999999994E-3</v>
      </c>
      <c r="Z254" s="36">
        <f t="shared" ca="1" si="80"/>
        <v>1.385571E-2</v>
      </c>
      <c r="AA254" s="36">
        <f t="shared" ca="1" si="80"/>
        <v>2.3354439999999997E-2</v>
      </c>
      <c r="AB254" s="36">
        <f t="shared" ca="1" si="80"/>
        <v>5.3431870000000006E-2</v>
      </c>
      <c r="AC254" s="36">
        <f t="shared" ca="1" si="80"/>
        <v>5.3678910000000003E-2</v>
      </c>
      <c r="AD254" s="36">
        <f t="shared" ca="1" si="80"/>
        <v>5.0578619999999998E-2</v>
      </c>
      <c r="AE254" s="36">
        <f t="shared" ca="1" si="80"/>
        <v>1.29179E-2</v>
      </c>
      <c r="AF254" s="36">
        <f t="shared" ca="1" si="80"/>
        <v>3.0217619999999997E-2</v>
      </c>
      <c r="AG254" s="36">
        <f t="shared" ca="1" si="80"/>
        <v>1.4839139999999999E-2</v>
      </c>
      <c r="AH254" s="36">
        <f t="shared" ca="1" si="80"/>
        <v>5.9183699999999992E-3</v>
      </c>
      <c r="AI254" s="26">
        <f t="shared" ca="1" si="69"/>
        <v>732.06700000000001</v>
      </c>
      <c r="AJ254" s="36">
        <f t="shared" ca="1" si="81"/>
        <v>-2.9903299999999998E-3</v>
      </c>
      <c r="AK254" s="36">
        <f t="shared" ca="1" si="81"/>
        <v>5.0888000000000007E-4</v>
      </c>
      <c r="AL254" s="36">
        <f t="shared" ca="1" si="81"/>
        <v>3.3360499999999997E-3</v>
      </c>
      <c r="AM254" s="36">
        <f t="shared" ca="1" si="81"/>
        <v>1.0297259999999999E-2</v>
      </c>
      <c r="AN254" s="36">
        <f t="shared" ca="1" si="81"/>
        <v>-1.7402799999999999E-3</v>
      </c>
      <c r="AO254" s="36">
        <f t="shared" ca="1" si="81"/>
        <v>3.0020000000000001E-5</v>
      </c>
      <c r="AP254" s="36">
        <f t="shared" ca="1" si="81"/>
        <v>1.6442000000000002E-3</v>
      </c>
      <c r="AQ254" s="36">
        <f t="shared" ca="1" si="81"/>
        <v>2.7288E-3</v>
      </c>
      <c r="AR254" s="36">
        <f t="shared" ca="1" si="81"/>
        <v>7.1245300000000004E-3</v>
      </c>
      <c r="AS254" s="36">
        <f t="shared" ca="1" si="81"/>
        <v>3.9134330000000002E-2</v>
      </c>
      <c r="AT254" s="36">
        <f t="shared" ca="1" si="82"/>
        <v>2.8525960000000003E-2</v>
      </c>
      <c r="AU254" s="36">
        <f t="shared" ca="1" si="82"/>
        <v>7.2702920000000004E-2</v>
      </c>
      <c r="AV254" s="36">
        <f t="shared" ca="1" si="82"/>
        <v>2.919646E-2</v>
      </c>
      <c r="AW254" s="36">
        <f t="shared" ca="1" si="82"/>
        <v>3.8812319999999997E-2</v>
      </c>
      <c r="AX254" s="25"/>
      <c r="AY254" s="25"/>
      <c r="AZ254" s="25"/>
      <c r="BA254" s="25"/>
      <c r="BB254" s="25"/>
      <c r="BC254" s="25"/>
      <c r="BD254" s="25"/>
      <c r="BE254" s="25"/>
      <c r="BF254" s="25"/>
      <c r="BG254" s="25"/>
      <c r="BH254" s="25"/>
      <c r="BI254" s="25"/>
    </row>
    <row r="255" spans="1:61" x14ac:dyDescent="0.35">
      <c r="A255" s="23">
        <v>44104</v>
      </c>
      <c r="B255" s="47">
        <v>7.5000000000000002E-4</v>
      </c>
      <c r="C255" s="47">
        <v>9.7000000000000005E-4</v>
      </c>
      <c r="D255" s="47">
        <v>1.0399999999999999E-3</v>
      </c>
      <c r="E255" s="36">
        <v>1.1799999999999998E-3</v>
      </c>
      <c r="F255" s="36">
        <v>1.2700000000000001E-3</v>
      </c>
      <c r="G255" s="36">
        <v>1.58E-3</v>
      </c>
      <c r="H255" s="36">
        <v>2.7680000000000001E-3</v>
      </c>
      <c r="I255" s="36">
        <f t="shared" si="67"/>
        <v>1.0928535413973872E-2</v>
      </c>
      <c r="J255" s="36"/>
      <c r="K255" s="36">
        <v>6.8400000000000006E-3</v>
      </c>
      <c r="L255" s="36">
        <v>1.4552000000000001E-2</v>
      </c>
      <c r="M255" s="36">
        <v>2.5389200000000001E-3</v>
      </c>
      <c r="N255" s="36">
        <v>1.3248080000000001E-2</v>
      </c>
      <c r="O255" s="36">
        <v>1.0209029999999999E-2</v>
      </c>
      <c r="P255" s="36">
        <v>3.9723550000000003E-2</v>
      </c>
      <c r="Q255" s="36">
        <v>5.3760066666666672E-3</v>
      </c>
      <c r="R255" s="36">
        <v>8.9051099999999991E-3</v>
      </c>
      <c r="S255" s="36">
        <f t="shared" ca="1" si="80"/>
        <v>8.1741799999999996E-3</v>
      </c>
      <c r="T255" s="36">
        <f t="shared" ca="1" si="80"/>
        <v>1.412533E-2</v>
      </c>
      <c r="U255" s="36">
        <f t="shared" ca="1" si="80"/>
        <v>1.685064E-2</v>
      </c>
      <c r="V255" s="36">
        <f t="shared" ca="1" si="80"/>
        <v>2.4266610000000001E-2</v>
      </c>
      <c r="W255" s="36">
        <f t="shared" ca="1" si="80"/>
        <v>3.5244899999999999E-3</v>
      </c>
      <c r="X255" s="36">
        <f t="shared" ca="1" si="80"/>
        <v>1.0860950000000001E-2</v>
      </c>
      <c r="Y255" s="36">
        <f t="shared" ca="1" si="80"/>
        <v>9.925380000000001E-3</v>
      </c>
      <c r="Z255" s="36">
        <f t="shared" ca="1" si="80"/>
        <v>1.391386E-2</v>
      </c>
      <c r="AA255" s="36">
        <f t="shared" ca="1" si="80"/>
        <v>2.345711E-2</v>
      </c>
      <c r="AB255" s="36">
        <f t="shared" ca="1" si="80"/>
        <v>5.7651000000000001E-2</v>
      </c>
      <c r="AC255" s="36">
        <f t="shared" ca="1" si="80"/>
        <v>5.806965E-2</v>
      </c>
      <c r="AD255" s="36">
        <f t="shared" ca="1" si="80"/>
        <v>5.2971630000000006E-2</v>
      </c>
      <c r="AE255" s="36">
        <f t="shared" ca="1" si="80"/>
        <v>1.364958E-2</v>
      </c>
      <c r="AF255" s="36">
        <f t="shared" ca="1" si="80"/>
        <v>3.0641929999999998E-2</v>
      </c>
      <c r="AG255" s="36">
        <f t="shared" ca="1" si="80"/>
        <v>1.4366460000000001E-2</v>
      </c>
      <c r="AH255" s="36">
        <f t="shared" ca="1" si="80"/>
        <v>5.4047199999999991E-3</v>
      </c>
      <c r="AI255" s="26">
        <f t="shared" ca="1" si="69"/>
        <v>732.154</v>
      </c>
      <c r="AJ255" s="36">
        <f t="shared" ca="1" si="81"/>
        <v>-3.8371799999999999E-3</v>
      </c>
      <c r="AK255" s="36">
        <f t="shared" ca="1" si="81"/>
        <v>-4.2771000000000004E-4</v>
      </c>
      <c r="AL255" s="36">
        <f t="shared" ca="1" si="81"/>
        <v>2.6089899999999998E-3</v>
      </c>
      <c r="AM255" s="36">
        <f t="shared" ca="1" si="81"/>
        <v>9.2068300000000009E-3</v>
      </c>
      <c r="AN255" s="36">
        <f t="shared" ca="1" si="81"/>
        <v>-2.0863399999999999E-3</v>
      </c>
      <c r="AO255" s="36">
        <f t="shared" ca="1" si="81"/>
        <v>-6.5277E-4</v>
      </c>
      <c r="AP255" s="36">
        <f t="shared" ca="1" si="81"/>
        <v>7.8947000000000002E-4</v>
      </c>
      <c r="AQ255" s="36">
        <f t="shared" ca="1" si="81"/>
        <v>1.4788000000000002E-3</v>
      </c>
      <c r="AR255" s="36">
        <f t="shared" ca="1" si="81"/>
        <v>5.6470699999999997E-3</v>
      </c>
      <c r="AS255" s="36">
        <f t="shared" ca="1" si="81"/>
        <v>4.0763199999999999E-2</v>
      </c>
      <c r="AT255" s="36">
        <f t="shared" ca="1" si="82"/>
        <v>2.8874159999999999E-2</v>
      </c>
      <c r="AU255" s="36">
        <f t="shared" ca="1" si="82"/>
        <v>7.3747359999999998E-2</v>
      </c>
      <c r="AV255" s="36">
        <f t="shared" ca="1" si="82"/>
        <v>2.9708329999999998E-2</v>
      </c>
      <c r="AW255" s="36">
        <f t="shared" ca="1" si="82"/>
        <v>3.9000400000000005E-2</v>
      </c>
      <c r="AX255" s="25"/>
      <c r="AY255" s="25"/>
      <c r="AZ255" s="25"/>
      <c r="BA255" s="25"/>
      <c r="BB255" s="25"/>
      <c r="BC255" s="25"/>
      <c r="BD255" s="25"/>
      <c r="BE255" s="25"/>
      <c r="BF255" s="25"/>
      <c r="BG255" s="25"/>
      <c r="BH255" s="25"/>
      <c r="BI255" s="25"/>
    </row>
    <row r="256" spans="1:61" x14ac:dyDescent="0.35">
      <c r="A256" s="23">
        <v>44134</v>
      </c>
      <c r="B256" s="47">
        <v>8.0000000000000004E-4</v>
      </c>
      <c r="C256" s="47">
        <v>8.8999999999999995E-4</v>
      </c>
      <c r="D256" s="47">
        <v>9.8999999999999999E-4</v>
      </c>
      <c r="E256" s="36">
        <v>1.1899999999999999E-3</v>
      </c>
      <c r="F256" s="36">
        <v>1.5249999999999999E-3</v>
      </c>
      <c r="G256" s="36">
        <v>1.98E-3</v>
      </c>
      <c r="H256" s="36">
        <v>3.8440000000000002E-3</v>
      </c>
      <c r="I256" s="36">
        <f t="shared" si="67"/>
        <v>1.365384977048234E-2</v>
      </c>
      <c r="J256" s="36"/>
      <c r="K256" s="36">
        <v>8.737E-3</v>
      </c>
      <c r="L256" s="36">
        <v>1.6597999999999998E-2</v>
      </c>
      <c r="M256" s="36">
        <v>3.3512300000000002E-3</v>
      </c>
      <c r="N256" s="36">
        <v>1.495499E-2</v>
      </c>
      <c r="O256" s="36">
        <v>9.6172500000000025E-3</v>
      </c>
      <c r="P256" s="36">
        <v>3.7823839999999997E-2</v>
      </c>
      <c r="Q256" s="36">
        <v>5.2139833333333333E-3</v>
      </c>
      <c r="R256" s="36">
        <v>7.974240000000004E-3</v>
      </c>
      <c r="S256" s="36">
        <f t="shared" ref="S256:AH265" ca="1" si="83">IFERROR(VLOOKUP($A256,INDIRECT("US!"&amp;S$3&amp;":"&amp;S$4),3,0)/100,NA())</f>
        <v>8.96104E-3</v>
      </c>
      <c r="T256" s="36">
        <f t="shared" ca="1" si="83"/>
        <v>1.5007909999999999E-2</v>
      </c>
      <c r="U256" s="36">
        <f t="shared" ca="1" si="83"/>
        <v>1.7177770000000002E-2</v>
      </c>
      <c r="V256" s="36">
        <f t="shared" ca="1" si="83"/>
        <v>2.42391E-2</v>
      </c>
      <c r="W256" s="36">
        <f t="shared" ca="1" si="83"/>
        <v>3.6845099999999998E-3</v>
      </c>
      <c r="X256" s="36">
        <f t="shared" ca="1" si="83"/>
        <v>1.1161460000000002E-2</v>
      </c>
      <c r="Y256" s="36">
        <f t="shared" ca="1" si="83"/>
        <v>1.1161579999999999E-2</v>
      </c>
      <c r="Z256" s="36">
        <f t="shared" ca="1" si="83"/>
        <v>1.4984949999999999E-2</v>
      </c>
      <c r="AA256" s="36">
        <f t="shared" ca="1" si="83"/>
        <v>2.4572240000000002E-2</v>
      </c>
      <c r="AB256" s="36">
        <f t="shared" ca="1" si="83"/>
        <v>5.7760759999999994E-2</v>
      </c>
      <c r="AC256" s="36">
        <f t="shared" ca="1" si="83"/>
        <v>5.8193539999999995E-2</v>
      </c>
      <c r="AD256" s="36">
        <f t="shared" ca="1" si="83"/>
        <v>5.2778829999999999E-2</v>
      </c>
      <c r="AE256" s="36">
        <f t="shared" ca="1" si="83"/>
        <v>1.370155E-2</v>
      </c>
      <c r="AF256" s="36">
        <f t="shared" ca="1" si="83"/>
        <v>3.1199089999999999E-2</v>
      </c>
      <c r="AG256" s="36">
        <f t="shared" ca="1" si="83"/>
        <v>1.531166E-2</v>
      </c>
      <c r="AH256" s="36">
        <f t="shared" ca="1" si="83"/>
        <v>5.5125999999999994E-3</v>
      </c>
      <c r="AI256" s="26">
        <f t="shared" ca="1" si="69"/>
        <v>732.154</v>
      </c>
      <c r="AJ256" s="36">
        <f t="shared" ref="AJ256:AS265" ca="1" si="84">IFERROR(VLOOKUP($A256,INDIRECT("EU!"&amp;AJ$3&amp;":"&amp;AJ$4),3,0)/100,NA())</f>
        <v>-4.5501600000000001E-3</v>
      </c>
      <c r="AK256" s="36">
        <f t="shared" ca="1" si="84"/>
        <v>-7.9279000000000003E-4</v>
      </c>
      <c r="AL256" s="36">
        <f t="shared" ca="1" si="84"/>
        <v>1.70922E-3</v>
      </c>
      <c r="AM256" s="36">
        <f t="shared" ca="1" si="84"/>
        <v>7.8658500000000006E-3</v>
      </c>
      <c r="AN256" s="36">
        <f t="shared" ca="1" si="84"/>
        <v>-2.94151E-3</v>
      </c>
      <c r="AO256" s="36">
        <f t="shared" ca="1" si="84"/>
        <v>-1.5420800000000001E-3</v>
      </c>
      <c r="AP256" s="36">
        <f t="shared" ca="1" si="84"/>
        <v>1.0094000000000001E-4</v>
      </c>
      <c r="AQ256" s="36">
        <f t="shared" ca="1" si="84"/>
        <v>6.3802999999999993E-4</v>
      </c>
      <c r="AR256" s="36">
        <f t="shared" ca="1" si="84"/>
        <v>5.0176299999999995E-3</v>
      </c>
      <c r="AS256" s="36">
        <f t="shared" ca="1" si="84"/>
        <v>4.1262400000000005E-2</v>
      </c>
      <c r="AT256" s="36">
        <f t="shared" ca="1" si="82"/>
        <v>2.910343E-2</v>
      </c>
      <c r="AU256" s="36">
        <f t="shared" ca="1" si="82"/>
        <v>7.8799340000000009E-2</v>
      </c>
      <c r="AV256" s="36">
        <f t="shared" ca="1" si="82"/>
        <v>2.990746E-2</v>
      </c>
      <c r="AW256" s="36">
        <f t="shared" ca="1" si="82"/>
        <v>3.9389850000000004E-2</v>
      </c>
      <c r="AX256" s="25"/>
      <c r="AY256" s="25"/>
      <c r="AZ256" s="25"/>
      <c r="BA256" s="25"/>
      <c r="BB256" s="25"/>
      <c r="BC256" s="25"/>
      <c r="BD256" s="25"/>
      <c r="BE256" s="25"/>
      <c r="BF256" s="25"/>
      <c r="BG256" s="25"/>
      <c r="BH256" s="25"/>
      <c r="BI256" s="25"/>
    </row>
    <row r="257" spans="1:61" x14ac:dyDescent="0.35">
      <c r="A257" s="23">
        <v>44165</v>
      </c>
      <c r="B257" s="47">
        <v>7.9000000000000001E-4</v>
      </c>
      <c r="C257" s="47">
        <v>7.5999999999999993E-4</v>
      </c>
      <c r="D257" s="47">
        <v>9.2999999999999995E-4</v>
      </c>
      <c r="E257" s="36">
        <v>1.09E-3</v>
      </c>
      <c r="F257" s="36">
        <v>1.485E-3</v>
      </c>
      <c r="G257" s="36">
        <v>1.8799999999999999E-3</v>
      </c>
      <c r="H257" s="36">
        <v>3.6080000000000001E-3</v>
      </c>
      <c r="I257" s="36">
        <f t="shared" si="67"/>
        <v>1.3192775785964228E-2</v>
      </c>
      <c r="J257" s="36"/>
      <c r="K257" s="36">
        <v>8.3890000000000006E-3</v>
      </c>
      <c r="L257" s="36">
        <v>1.5672999999999999E-2</v>
      </c>
      <c r="M257" s="36">
        <v>3.2196000000000004E-3</v>
      </c>
      <c r="N257" s="36">
        <v>1.438979E-2</v>
      </c>
      <c r="O257" s="36">
        <v>8.1736700000000009E-3</v>
      </c>
      <c r="P257" s="36">
        <v>3.2391700000000002E-2</v>
      </c>
      <c r="Q257" s="36">
        <v>4.67447E-3</v>
      </c>
      <c r="R257" s="36">
        <v>6.890460000000001E-3</v>
      </c>
      <c r="S257" s="36">
        <f t="shared" ca="1" si="83"/>
        <v>8.5479000000000006E-3</v>
      </c>
      <c r="T257" s="36">
        <f t="shared" ca="1" si="83"/>
        <v>1.375088E-2</v>
      </c>
      <c r="U257" s="36">
        <f t="shared" ca="1" si="83"/>
        <v>1.54599E-2</v>
      </c>
      <c r="V257" s="36">
        <f t="shared" ca="1" si="83"/>
        <v>2.1342430000000003E-2</v>
      </c>
      <c r="W257" s="36">
        <f t="shared" ca="1" si="83"/>
        <v>3.1919100000000001E-3</v>
      </c>
      <c r="X257" s="36">
        <f t="shared" ca="1" si="83"/>
        <v>1.072886E-2</v>
      </c>
      <c r="Y257" s="36">
        <f t="shared" ca="1" si="83"/>
        <v>9.9738400000000012E-3</v>
      </c>
      <c r="Z257" s="36">
        <f t="shared" ca="1" si="83"/>
        <v>1.3597630000000001E-2</v>
      </c>
      <c r="AA257" s="36">
        <f t="shared" ca="1" si="83"/>
        <v>2.256346E-2</v>
      </c>
      <c r="AB257" s="36">
        <f t="shared" ca="1" si="83"/>
        <v>4.7025270000000001E-2</v>
      </c>
      <c r="AC257" s="36">
        <f t="shared" ca="1" si="83"/>
        <v>4.7048680000000002E-2</v>
      </c>
      <c r="AD257" s="36">
        <f t="shared" ca="1" si="83"/>
        <v>4.6781490000000002E-2</v>
      </c>
      <c r="AE257" s="36">
        <f t="shared" ca="1" si="83"/>
        <v>1.1705380000000001E-2</v>
      </c>
      <c r="AF257" s="36">
        <f t="shared" ca="1" si="83"/>
        <v>2.7873139999999998E-2</v>
      </c>
      <c r="AG257" s="36">
        <f t="shared" ca="1" si="83"/>
        <v>1.407537E-2</v>
      </c>
      <c r="AH257" s="36">
        <f t="shared" ca="1" si="83"/>
        <v>5.0673900000000006E-3</v>
      </c>
      <c r="AI257" s="26">
        <f t="shared" ca="1" si="69"/>
        <v>732.29499999999996</v>
      </c>
      <c r="AJ257" s="36">
        <f t="shared" ca="1" si="84"/>
        <v>-4.2291999999999998E-3</v>
      </c>
      <c r="AK257" s="36">
        <f t="shared" ca="1" si="84"/>
        <v>-5.3832999999999995E-4</v>
      </c>
      <c r="AL257" s="36">
        <f t="shared" ca="1" si="84"/>
        <v>9.4925000000000001E-4</v>
      </c>
      <c r="AM257" s="36">
        <f t="shared" ca="1" si="84"/>
        <v>6.2615600000000002E-3</v>
      </c>
      <c r="AN257" s="36">
        <f t="shared" ca="1" si="84"/>
        <v>-3.2409900000000005E-3</v>
      </c>
      <c r="AO257" s="36">
        <f t="shared" ca="1" si="84"/>
        <v>-1.8985E-3</v>
      </c>
      <c r="AP257" s="36">
        <f t="shared" ca="1" si="84"/>
        <v>-5.3837999999999998E-4</v>
      </c>
      <c r="AQ257" s="36">
        <f t="shared" ca="1" si="84"/>
        <v>2.7169999999999999E-4</v>
      </c>
      <c r="AR257" s="36">
        <f t="shared" ca="1" si="84"/>
        <v>4.91721E-3</v>
      </c>
      <c r="AS257" s="36">
        <f t="shared" ca="1" si="84"/>
        <v>3.0156179999999998E-2</v>
      </c>
      <c r="AT257" s="36">
        <f t="shared" ca="1" si="82"/>
        <v>2.938729E-2</v>
      </c>
      <c r="AU257" s="36">
        <f t="shared" ca="1" si="82"/>
        <v>7.6503479999999999E-2</v>
      </c>
      <c r="AV257" s="36">
        <f t="shared" ca="1" si="82"/>
        <v>3.0306320000000001E-2</v>
      </c>
      <c r="AW257" s="36">
        <f t="shared" ca="1" si="82"/>
        <v>3.9510179999999999E-2</v>
      </c>
      <c r="AX257" s="25"/>
      <c r="AY257" s="25"/>
      <c r="AZ257" s="25"/>
      <c r="BA257" s="25"/>
      <c r="BB257" s="25"/>
      <c r="BC257" s="25"/>
      <c r="BD257" s="25"/>
      <c r="BE257" s="25"/>
      <c r="BF257" s="25"/>
      <c r="BG257" s="25"/>
      <c r="BH257" s="25"/>
      <c r="BI257" s="25"/>
    </row>
    <row r="258" spans="1:61" x14ac:dyDescent="0.35">
      <c r="A258" s="23">
        <v>44196</v>
      </c>
      <c r="B258" s="47">
        <v>4.2999999999999999E-4</v>
      </c>
      <c r="C258" s="47">
        <v>7.1999999999999994E-4</v>
      </c>
      <c r="D258" s="47">
        <v>8.5000000000000006E-4</v>
      </c>
      <c r="E258" s="36">
        <v>1.07E-3</v>
      </c>
      <c r="F258" s="36">
        <v>1.2110000000000001E-3</v>
      </c>
      <c r="G258" s="36">
        <v>1.66E-3</v>
      </c>
      <c r="H258" s="36">
        <v>3.6080000000000001E-3</v>
      </c>
      <c r="I258" s="36">
        <f t="shared" si="67"/>
        <v>1.4686404875210224E-2</v>
      </c>
      <c r="J258" s="36"/>
      <c r="K258" s="36">
        <v>9.1319999999999995E-3</v>
      </c>
      <c r="L258" s="36">
        <v>1.6449000000000002E-2</v>
      </c>
      <c r="M258" s="36">
        <v>3.1997799999999997E-3</v>
      </c>
      <c r="N258" s="36">
        <v>1.5109840000000001E-2</v>
      </c>
      <c r="O258" s="36">
        <v>7.6279299999999998E-3</v>
      </c>
      <c r="P258" s="36">
        <v>2.924268E-2</v>
      </c>
      <c r="Q258" s="36">
        <v>4.2544666666666665E-3</v>
      </c>
      <c r="R258" s="36">
        <v>6.2887699999999991E-3</v>
      </c>
      <c r="S258" s="36">
        <f t="shared" ca="1" si="83"/>
        <v>8.4732000000000002E-3</v>
      </c>
      <c r="T258" s="36">
        <f t="shared" ca="1" si="83"/>
        <v>1.338773E-2</v>
      </c>
      <c r="U258" s="36">
        <f t="shared" ca="1" si="83"/>
        <v>1.508923E-2</v>
      </c>
      <c r="V258" s="36">
        <f t="shared" ca="1" si="83"/>
        <v>2.0451939999999998E-2</v>
      </c>
      <c r="W258" s="36">
        <f t="shared" ca="1" si="83"/>
        <v>2.8027099999999999E-3</v>
      </c>
      <c r="X258" s="36">
        <f t="shared" ca="1" si="83"/>
        <v>9.9853300000000006E-3</v>
      </c>
      <c r="Y258" s="36">
        <f t="shared" ca="1" si="83"/>
        <v>9.9839600000000001E-3</v>
      </c>
      <c r="Z258" s="36">
        <f t="shared" ca="1" si="83"/>
        <v>1.3323499999999999E-2</v>
      </c>
      <c r="AA258" s="36">
        <f t="shared" ca="1" si="83"/>
        <v>2.2737770000000001E-2</v>
      </c>
      <c r="AB258" s="36">
        <f t="shared" ca="1" si="83"/>
        <v>4.1845429999999996E-2</v>
      </c>
      <c r="AC258" s="36">
        <f t="shared" ca="1" si="83"/>
        <v>4.1600020000000001E-2</v>
      </c>
      <c r="AD258" s="36">
        <f t="shared" ca="1" si="83"/>
        <v>4.4352519999999999E-2</v>
      </c>
      <c r="AE258" s="36">
        <f t="shared" ca="1" si="83"/>
        <v>1.0811519999999998E-2</v>
      </c>
      <c r="AF258" s="36">
        <f t="shared" ca="1" si="83"/>
        <v>2.779887E-2</v>
      </c>
      <c r="AG258" s="36">
        <f t="shared" ca="1" si="83"/>
        <v>1.2831440000000001E-2</v>
      </c>
      <c r="AH258" s="36">
        <f t="shared" ca="1" si="83"/>
        <v>4.5386799999999998E-3</v>
      </c>
      <c r="AI258" s="26">
        <f t="shared" ca="1" si="69"/>
        <v>732.37599999999998</v>
      </c>
      <c r="AJ258" s="36">
        <f t="shared" ca="1" si="84"/>
        <v>-4.27064E-3</v>
      </c>
      <c r="AK258" s="36">
        <f t="shared" ca="1" si="84"/>
        <v>-9.3411999999999998E-4</v>
      </c>
      <c r="AL258" s="36">
        <f t="shared" ca="1" si="84"/>
        <v>6.9517999999999999E-4</v>
      </c>
      <c r="AM258" s="36">
        <f t="shared" ca="1" si="84"/>
        <v>5.8132100000000001E-3</v>
      </c>
      <c r="AN258" s="36">
        <f t="shared" ca="1" si="84"/>
        <v>-3.3944400000000003E-3</v>
      </c>
      <c r="AO258" s="36">
        <f t="shared" ca="1" si="84"/>
        <v>-2.0716699999999998E-3</v>
      </c>
      <c r="AP258" s="36">
        <f t="shared" ca="1" si="84"/>
        <v>-8.1015000000000004E-4</v>
      </c>
      <c r="AQ258" s="36">
        <f t="shared" ca="1" si="84"/>
        <v>7.2800000000000006E-6</v>
      </c>
      <c r="AR258" s="36">
        <f t="shared" ca="1" si="84"/>
        <v>4.4152699999999998E-3</v>
      </c>
      <c r="AS258" s="36">
        <f t="shared" ca="1" si="84"/>
        <v>2.9025620000000002E-2</v>
      </c>
      <c r="AT258" s="36">
        <f t="shared" ca="1" si="82"/>
        <v>2.8489919999999998E-2</v>
      </c>
      <c r="AU258" s="36">
        <f t="shared" ca="1" si="82"/>
        <v>7.1373819999999991E-2</v>
      </c>
      <c r="AV258" s="36">
        <f t="shared" ca="1" si="82"/>
        <v>2.9107440000000002E-2</v>
      </c>
      <c r="AW258" s="36">
        <f t="shared" ca="1" si="82"/>
        <v>3.9138649999999997E-2</v>
      </c>
      <c r="AX258" s="25"/>
      <c r="AY258" s="25"/>
      <c r="AZ258" s="25"/>
      <c r="BA258" s="25"/>
      <c r="BB258" s="25"/>
      <c r="BC258" s="25"/>
      <c r="BD258" s="25"/>
      <c r="BE258" s="25"/>
      <c r="BF258" s="25"/>
      <c r="BG258" s="25"/>
      <c r="BH258" s="25"/>
      <c r="BI258" s="25"/>
    </row>
    <row r="259" spans="1:61" x14ac:dyDescent="0.35">
      <c r="A259" s="23">
        <v>44225</v>
      </c>
      <c r="B259" s="47">
        <v>4.8000000000000001E-4</v>
      </c>
      <c r="C259" s="47">
        <v>5.1999999999999995E-4</v>
      </c>
      <c r="D259" s="47">
        <v>6.8000000000000005E-4</v>
      </c>
      <c r="E259" s="36">
        <v>7.9000000000000001E-4</v>
      </c>
      <c r="F259" s="36">
        <v>1.093E-3</v>
      </c>
      <c r="G259" s="36">
        <v>1.7100000000000001E-3</v>
      </c>
      <c r="H259" s="36">
        <v>4.1929999999999997E-3</v>
      </c>
      <c r="I259" s="36">
        <f t="shared" si="67"/>
        <v>1.7158583086120283E-2</v>
      </c>
      <c r="J259" s="36"/>
      <c r="K259" s="36">
        <v>1.0655E-2</v>
      </c>
      <c r="L259" s="36">
        <v>1.8290999999999998E-2</v>
      </c>
      <c r="M259" s="36">
        <v>3.6664200000000001E-3</v>
      </c>
      <c r="N259" s="36">
        <v>1.7177579999999998E-2</v>
      </c>
      <c r="O259" s="36">
        <v>7.5388800000000013E-3</v>
      </c>
      <c r="P259" s="36">
        <v>2.7657710000000002E-2</v>
      </c>
      <c r="Q259" s="36">
        <v>4.0902200000000003E-3</v>
      </c>
      <c r="R259" s="36">
        <v>6.4254600000000009E-3</v>
      </c>
      <c r="S259" s="36">
        <f t="shared" ca="1" si="83"/>
        <v>8.7322599999999986E-3</v>
      </c>
      <c r="T259" s="36">
        <f t="shared" ca="1" si="83"/>
        <v>1.4086069999999999E-2</v>
      </c>
      <c r="U259" s="36">
        <f t="shared" ca="1" si="83"/>
        <v>1.6329949999999999E-2</v>
      </c>
      <c r="V259" s="36">
        <f t="shared" ca="1" si="83"/>
        <v>2.1563590000000001E-2</v>
      </c>
      <c r="W259" s="36">
        <f t="shared" ca="1" si="83"/>
        <v>3.6182799999999998E-3</v>
      </c>
      <c r="X259" s="36">
        <f t="shared" ca="1" si="83"/>
        <v>9.2913800000000001E-3</v>
      </c>
      <c r="Y259" s="36">
        <f t="shared" ca="1" si="83"/>
        <v>1.04256E-2</v>
      </c>
      <c r="Z259" s="36">
        <f t="shared" ca="1" si="83"/>
        <v>1.484712E-2</v>
      </c>
      <c r="AA259" s="36">
        <f t="shared" ca="1" si="83"/>
        <v>2.4716459999999999E-2</v>
      </c>
      <c r="AB259" s="36">
        <f t="shared" ca="1" si="83"/>
        <v>4.3148419999999993E-2</v>
      </c>
      <c r="AC259" s="36">
        <f t="shared" ca="1" si="83"/>
        <v>4.2990430000000003E-2</v>
      </c>
      <c r="AD259" s="36">
        <f t="shared" ca="1" si="83"/>
        <v>4.483529E-2</v>
      </c>
      <c r="AE259" s="36">
        <f t="shared" ca="1" si="83"/>
        <v>1.1716709999999998E-2</v>
      </c>
      <c r="AF259" s="36">
        <f t="shared" ca="1" si="83"/>
        <v>2.9811279999999999E-2</v>
      </c>
      <c r="AG259" s="36">
        <f t="shared" ca="1" si="83"/>
        <v>1.2802940000000001E-2</v>
      </c>
      <c r="AH259" s="36">
        <f t="shared" ca="1" si="83"/>
        <v>3.8819500000000003E-3</v>
      </c>
      <c r="AI259" s="26">
        <f t="shared" ca="1" si="69"/>
        <v>732.37599999999998</v>
      </c>
      <c r="AJ259" s="36">
        <f t="shared" ca="1" si="84"/>
        <v>-3.9882499999999996E-3</v>
      </c>
      <c r="AK259" s="36">
        <f t="shared" ca="1" si="84"/>
        <v>-2.5048000000000003E-4</v>
      </c>
      <c r="AL259" s="36">
        <f t="shared" ca="1" si="84"/>
        <v>1.2319200000000001E-3</v>
      </c>
      <c r="AM259" s="36">
        <f t="shared" ca="1" si="84"/>
        <v>6.3137600000000007E-3</v>
      </c>
      <c r="AN259" s="36">
        <f t="shared" ca="1" si="84"/>
        <v>-3.2298300000000004E-3</v>
      </c>
      <c r="AO259" s="36">
        <f t="shared" ca="1" si="84"/>
        <v>-1.7483399999999999E-3</v>
      </c>
      <c r="AP259" s="36">
        <f t="shared" ca="1" si="84"/>
        <v>-4.6806000000000001E-4</v>
      </c>
      <c r="AQ259" s="36">
        <f t="shared" ca="1" si="84"/>
        <v>5.1520000000000005E-4</v>
      </c>
      <c r="AR259" s="36">
        <f t="shared" ca="1" si="84"/>
        <v>5.4445800000000001E-3</v>
      </c>
      <c r="AS259" s="36">
        <f t="shared" ca="1" si="84"/>
        <v>2.852789E-2</v>
      </c>
      <c r="AT259" s="36">
        <f t="shared" ca="1" si="82"/>
        <v>2.8862429999999998E-2</v>
      </c>
      <c r="AU259" s="36">
        <f t="shared" ca="1" si="82"/>
        <v>7.6520820000000003E-2</v>
      </c>
      <c r="AV259" s="36">
        <f t="shared" ca="1" si="82"/>
        <v>2.967728E-2</v>
      </c>
      <c r="AW259" s="36">
        <f t="shared" ca="1" si="82"/>
        <v>3.9628670000000005E-2</v>
      </c>
      <c r="AX259" s="25"/>
      <c r="AY259" s="25"/>
      <c r="AZ259" s="25"/>
      <c r="BA259" s="25"/>
      <c r="BB259" s="25"/>
      <c r="BC259" s="25"/>
      <c r="BD259" s="25"/>
      <c r="BE259" s="25"/>
      <c r="BF259" s="25"/>
      <c r="BG259" s="25"/>
      <c r="BH259" s="25"/>
      <c r="BI259" s="25"/>
    </row>
    <row r="260" spans="1:61" x14ac:dyDescent="0.35">
      <c r="A260" s="23">
        <v>44253</v>
      </c>
      <c r="B260" s="47">
        <v>2.8000000000000003E-4</v>
      </c>
      <c r="C260" s="47">
        <v>3.7999999999999997E-4</v>
      </c>
      <c r="D260" s="47">
        <v>4.8000000000000001E-4</v>
      </c>
      <c r="E260" s="36">
        <v>7.000000000000001E-4</v>
      </c>
      <c r="F260" s="36">
        <v>1.2700000000000001E-3</v>
      </c>
      <c r="G260" s="36">
        <v>2.7700000000000003E-3</v>
      </c>
      <c r="H260" s="36">
        <v>7.3129999999999992E-3</v>
      </c>
      <c r="I260" s="36">
        <f t="shared" si="67"/>
        <v>2.0830044287128313E-2</v>
      </c>
      <c r="J260" s="36"/>
      <c r="K260" s="36">
        <v>1.4049000000000001E-2</v>
      </c>
      <c r="L260" s="36">
        <v>2.1513000000000001E-2</v>
      </c>
      <c r="M260" s="36">
        <v>5.4012800000000005E-3</v>
      </c>
      <c r="N260" s="36">
        <v>2.047032E-2</v>
      </c>
      <c r="O260" s="36">
        <v>7.0929899999999969E-3</v>
      </c>
      <c r="P260" s="36">
        <v>2.4913449999999997E-2</v>
      </c>
      <c r="Q260" s="36">
        <v>4.4032266666666677E-3</v>
      </c>
      <c r="R260" s="36">
        <v>6.0503099999999962E-3</v>
      </c>
      <c r="S260" s="36">
        <f t="shared" ca="1" si="83"/>
        <v>1.1545680000000001E-2</v>
      </c>
      <c r="T260" s="36">
        <f t="shared" ca="1" si="83"/>
        <v>1.601178E-2</v>
      </c>
      <c r="U260" s="36">
        <f t="shared" ca="1" si="83"/>
        <v>1.8154099999999999E-2</v>
      </c>
      <c r="V260" s="36">
        <f t="shared" ca="1" si="83"/>
        <v>2.347014E-2</v>
      </c>
      <c r="W260" s="36">
        <f t="shared" ca="1" si="83"/>
        <v>2.7819199999999998E-3</v>
      </c>
      <c r="X260" s="36">
        <f t="shared" ca="1" si="83"/>
        <v>1.1711839999999999E-2</v>
      </c>
      <c r="Y260" s="36">
        <f t="shared" ca="1" si="83"/>
        <v>1.437712E-2</v>
      </c>
      <c r="Z260" s="36">
        <f t="shared" ca="1" si="83"/>
        <v>1.800732E-2</v>
      </c>
      <c r="AA260" s="36">
        <f t="shared" ca="1" si="83"/>
        <v>2.7563309999999997E-2</v>
      </c>
      <c r="AB260" s="36">
        <f t="shared" ca="1" si="83"/>
        <v>4.2513569999999994E-2</v>
      </c>
      <c r="AC260" s="36">
        <f t="shared" ca="1" si="83"/>
        <v>4.2267510000000001E-2</v>
      </c>
      <c r="AD260" s="36">
        <f t="shared" ca="1" si="83"/>
        <v>4.5383769999999997E-2</v>
      </c>
      <c r="AE260" s="36">
        <f t="shared" ca="1" si="83"/>
        <v>1.3467499999999999E-2</v>
      </c>
      <c r="AF260" s="36">
        <f t="shared" ca="1" si="83"/>
        <v>3.2228010000000001E-2</v>
      </c>
      <c r="AG260" s="36">
        <f t="shared" ca="1" si="83"/>
        <v>1.500775E-2</v>
      </c>
      <c r="AH260" s="36">
        <f t="shared" ca="1" si="83"/>
        <v>4.6500300000000003E-3</v>
      </c>
      <c r="AI260" s="26">
        <f t="shared" ca="1" si="69"/>
        <v>732.44500000000005</v>
      </c>
      <c r="AJ260" s="36">
        <f t="shared" ca="1" si="84"/>
        <v>-2.1960999999999999E-3</v>
      </c>
      <c r="AK260" s="36">
        <f t="shared" ca="1" si="84"/>
        <v>2.34732E-3</v>
      </c>
      <c r="AL260" s="36">
        <f t="shared" ca="1" si="84"/>
        <v>3.1207400000000003E-3</v>
      </c>
      <c r="AM260" s="36">
        <f t="shared" ca="1" si="84"/>
        <v>7.6910199999999998E-3</v>
      </c>
      <c r="AN260" s="36">
        <f t="shared" ca="1" si="84"/>
        <v>-2.4264299999999998E-3</v>
      </c>
      <c r="AO260" s="36">
        <f t="shared" ca="1" si="84"/>
        <v>-3.3195000000000002E-4</v>
      </c>
      <c r="AP260" s="36">
        <f t="shared" ca="1" si="84"/>
        <v>1.5979899999999999E-3</v>
      </c>
      <c r="AQ260" s="36">
        <f t="shared" ca="1" si="84"/>
        <v>3.13314E-3</v>
      </c>
      <c r="AR260" s="36">
        <f t="shared" ca="1" si="84"/>
        <v>8.5741400000000009E-3</v>
      </c>
      <c r="AS260" s="36">
        <f t="shared" ca="1" si="84"/>
        <v>2.7057950000000001E-2</v>
      </c>
      <c r="AT260" s="36">
        <f t="shared" ca="1" si="82"/>
        <v>3.0408270000000001E-2</v>
      </c>
      <c r="AU260" s="36">
        <f t="shared" ca="1" si="82"/>
        <v>8.1951839999999998E-2</v>
      </c>
      <c r="AV260" s="36">
        <f t="shared" ca="1" si="82"/>
        <v>3.1708440000000004E-2</v>
      </c>
      <c r="AW260" s="36">
        <f t="shared" ca="1" si="82"/>
        <v>4.1383059999999999E-2</v>
      </c>
      <c r="AX260" s="25"/>
      <c r="AY260" s="25"/>
      <c r="AZ260" s="25"/>
      <c r="BA260" s="25"/>
      <c r="BB260" s="25"/>
      <c r="BC260" s="25"/>
      <c r="BD260" s="25"/>
      <c r="BE260" s="25"/>
      <c r="BF260" s="25"/>
      <c r="BG260" s="25"/>
      <c r="BH260" s="25"/>
      <c r="BI260" s="25"/>
    </row>
    <row r="261" spans="1:61" x14ac:dyDescent="0.35">
      <c r="A261" s="23">
        <v>44286</v>
      </c>
      <c r="B261" s="47">
        <v>4.0000000000000003E-5</v>
      </c>
      <c r="C261" s="47">
        <v>1.7999999999999998E-4</v>
      </c>
      <c r="D261" s="47">
        <v>3.3E-4</v>
      </c>
      <c r="E261" s="36">
        <v>5.8E-4</v>
      </c>
      <c r="F261" s="36">
        <v>1.603E-3</v>
      </c>
      <c r="G261" s="36">
        <v>3.4799999999999996E-3</v>
      </c>
      <c r="H261" s="36">
        <v>9.3930000000000003E-3</v>
      </c>
      <c r="I261" s="36">
        <f t="shared" si="67"/>
        <v>2.5478578924165163E-2</v>
      </c>
      <c r="J261" s="36"/>
      <c r="K261" s="36">
        <v>1.7403999999999999E-2</v>
      </c>
      <c r="L261" s="36">
        <v>2.4106000000000002E-2</v>
      </c>
      <c r="M261" s="36">
        <v>6.8017300000000006E-3</v>
      </c>
      <c r="N261" s="36">
        <v>2.3406609999999998E-2</v>
      </c>
      <c r="O261" s="36">
        <v>6.7422800000000033E-3</v>
      </c>
      <c r="P261" s="36">
        <v>2.4669E-2</v>
      </c>
      <c r="Q261" s="36">
        <v>4.597103333333334E-3</v>
      </c>
      <c r="R261" s="36">
        <v>6.0428899999999987E-3</v>
      </c>
      <c r="S261" s="36">
        <f t="shared" ca="1" si="83"/>
        <v>1.3309379999999999E-2</v>
      </c>
      <c r="T261" s="36">
        <f t="shared" ca="1" si="83"/>
        <v>1.760751E-2</v>
      </c>
      <c r="U261" s="36">
        <f t="shared" ca="1" si="83"/>
        <v>2.0337459999999998E-2</v>
      </c>
      <c r="V261" s="36">
        <f t="shared" ca="1" si="83"/>
        <v>2.5568140000000003E-2</v>
      </c>
      <c r="W261" s="36">
        <f t="shared" ca="1" si="83"/>
        <v>3.2429899999999998E-3</v>
      </c>
      <c r="X261" s="36">
        <f t="shared" ca="1" si="83"/>
        <v>1.283811E-2</v>
      </c>
      <c r="Y261" s="36">
        <f t="shared" ca="1" si="83"/>
        <v>1.718621E-2</v>
      </c>
      <c r="Z261" s="36">
        <f t="shared" ca="1" si="83"/>
        <v>2.0721669999999998E-2</v>
      </c>
      <c r="AA261" s="36">
        <f t="shared" ca="1" si="83"/>
        <v>3.0148890000000001E-2</v>
      </c>
      <c r="AB261" s="36">
        <f t="shared" ca="1" si="83"/>
        <v>4.2331750000000001E-2</v>
      </c>
      <c r="AC261" s="36">
        <f t="shared" ca="1" si="83"/>
        <v>4.1886089999999994E-2</v>
      </c>
      <c r="AD261" s="36">
        <f t="shared" ca="1" si="83"/>
        <v>4.8075609999999998E-2</v>
      </c>
      <c r="AE261" s="36">
        <f t="shared" ca="1" si="83"/>
        <v>1.579293E-2</v>
      </c>
      <c r="AF261" s="36">
        <f t="shared" ca="1" si="83"/>
        <v>3.4549210000000004E-2</v>
      </c>
      <c r="AG261" s="36">
        <f t="shared" ca="1" si="83"/>
        <v>1.7112269999999999E-2</v>
      </c>
      <c r="AH261" s="36">
        <f t="shared" ca="1" si="83"/>
        <v>5.5737299999999998E-3</v>
      </c>
      <c r="AI261" s="26">
        <f t="shared" ca="1" si="69"/>
        <v>732.56</v>
      </c>
      <c r="AJ261" s="36">
        <f t="shared" ca="1" si="84"/>
        <v>-2.3603700000000001E-3</v>
      </c>
      <c r="AK261" s="36">
        <f t="shared" ca="1" si="84"/>
        <v>2.3388800000000002E-3</v>
      </c>
      <c r="AL261" s="36">
        <f t="shared" ca="1" si="84"/>
        <v>2.8276200000000003E-3</v>
      </c>
      <c r="AM261" s="36">
        <f t="shared" ca="1" si="84"/>
        <v>7.2830099999999995E-3</v>
      </c>
      <c r="AN261" s="36">
        <f t="shared" ca="1" si="84"/>
        <v>-2.7835700000000004E-3</v>
      </c>
      <c r="AO261" s="36">
        <f t="shared" ca="1" si="84"/>
        <v>-7.7837000000000002E-4</v>
      </c>
      <c r="AP261" s="36">
        <f t="shared" ca="1" si="84"/>
        <v>1.1444000000000001E-3</v>
      </c>
      <c r="AQ261" s="36">
        <f t="shared" ca="1" si="84"/>
        <v>2.9155799999999996E-3</v>
      </c>
      <c r="AR261" s="36">
        <f t="shared" ca="1" si="84"/>
        <v>8.7497000000000009E-3</v>
      </c>
      <c r="AS261" s="36">
        <f t="shared" ca="1" si="84"/>
        <v>2.6342979999999998E-2</v>
      </c>
      <c r="AT261" s="36">
        <f t="shared" ca="1" si="82"/>
        <v>3.1248420000000002E-2</v>
      </c>
      <c r="AU261" s="36">
        <f t="shared" ca="1" si="82"/>
        <v>8.9491049999999989E-2</v>
      </c>
      <c r="AV261" s="36">
        <f t="shared" ca="1" si="82"/>
        <v>3.307479E-2</v>
      </c>
      <c r="AW261" s="36">
        <f t="shared" ca="1" si="82"/>
        <v>4.2745410000000005E-2</v>
      </c>
      <c r="AX261" s="25"/>
      <c r="AY261" s="25"/>
      <c r="AZ261" s="25"/>
      <c r="BA261" s="25"/>
      <c r="BB261" s="25"/>
      <c r="BC261" s="25"/>
      <c r="BD261" s="25"/>
      <c r="BE261" s="25"/>
      <c r="BF261" s="25"/>
      <c r="BG261" s="25"/>
      <c r="BH261" s="25"/>
      <c r="BI261" s="25"/>
    </row>
    <row r="262" spans="1:61" x14ac:dyDescent="0.35">
      <c r="A262" s="23">
        <v>44316</v>
      </c>
      <c r="B262" s="47">
        <v>4.0000000000000003E-5</v>
      </c>
      <c r="C262" s="47">
        <v>8.9999999999999992E-5</v>
      </c>
      <c r="D262" s="47">
        <v>2.4000000000000001E-4</v>
      </c>
      <c r="E262" s="36">
        <v>4.8999999999999998E-4</v>
      </c>
      <c r="F262" s="36">
        <v>1.5840000000000001E-3</v>
      </c>
      <c r="G262" s="36">
        <v>3.31E-3</v>
      </c>
      <c r="H262" s="36">
        <v>8.4609999999999998E-3</v>
      </c>
      <c r="I262" s="36">
        <f t="shared" si="67"/>
        <v>2.4117298617398086E-2</v>
      </c>
      <c r="J262" s="36"/>
      <c r="K262" s="36">
        <v>1.6258999999999999E-2</v>
      </c>
      <c r="L262" s="36">
        <v>2.2967000000000001E-2</v>
      </c>
      <c r="M262" s="36">
        <v>6.3878299999999997E-3</v>
      </c>
      <c r="N262" s="36">
        <v>2.2231290000000001E-2</v>
      </c>
      <c r="O262" s="36">
        <v>6.7953599999999968E-3</v>
      </c>
      <c r="P262" s="36">
        <v>2.4083819999999999E-2</v>
      </c>
      <c r="Q262" s="36">
        <v>4.2232066666666665E-3</v>
      </c>
      <c r="R262" s="36">
        <v>6.0596499999999963E-3</v>
      </c>
      <c r="S262" s="36">
        <f t="shared" ca="1" si="83"/>
        <v>1.2416970000000001E-2</v>
      </c>
      <c r="T262" s="36">
        <f t="shared" ca="1" si="83"/>
        <v>1.66847E-2</v>
      </c>
      <c r="U262" s="36">
        <f t="shared" ca="1" si="83"/>
        <v>1.9384760000000001E-2</v>
      </c>
      <c r="V262" s="36">
        <f t="shared" ca="1" si="83"/>
        <v>2.455019E-2</v>
      </c>
      <c r="W262" s="36">
        <f t="shared" ca="1" si="83"/>
        <v>3.0820599999999997E-3</v>
      </c>
      <c r="X262" s="36">
        <f t="shared" ca="1" si="83"/>
        <v>1.207315E-2</v>
      </c>
      <c r="Y262" s="36">
        <f t="shared" ca="1" si="83"/>
        <v>1.5576810000000002E-2</v>
      </c>
      <c r="Z262" s="36">
        <f t="shared" ca="1" si="83"/>
        <v>1.9346470000000001E-2</v>
      </c>
      <c r="AA262" s="36">
        <f t="shared" ca="1" si="83"/>
        <v>2.9026649999999998E-2</v>
      </c>
      <c r="AB262" s="36">
        <f t="shared" ca="1" si="83"/>
        <v>3.9882229999999998E-2</v>
      </c>
      <c r="AC262" s="36">
        <f t="shared" ca="1" si="83"/>
        <v>3.9395319999999998E-2</v>
      </c>
      <c r="AD262" s="36">
        <f t="shared" ca="1" si="83"/>
        <v>4.631511E-2</v>
      </c>
      <c r="AE262" s="36">
        <f t="shared" ca="1" si="83"/>
        <v>1.4685360000000001E-2</v>
      </c>
      <c r="AF262" s="36">
        <f t="shared" ca="1" si="83"/>
        <v>3.3545430000000001E-2</v>
      </c>
      <c r="AG262" s="36">
        <f t="shared" ca="1" si="83"/>
        <v>1.5830280000000002E-2</v>
      </c>
      <c r="AH262" s="36">
        <f t="shared" ca="1" si="83"/>
        <v>5.0428799999999996E-3</v>
      </c>
      <c r="AI262" s="26">
        <f t="shared" ca="1" si="69"/>
        <v>732.57100000000003</v>
      </c>
      <c r="AJ262" s="36">
        <f t="shared" ca="1" si="84"/>
        <v>-1.8676200000000002E-3</v>
      </c>
      <c r="AK262" s="36">
        <f t="shared" ca="1" si="84"/>
        <v>2.8253899999999997E-3</v>
      </c>
      <c r="AL262" s="36">
        <f t="shared" ca="1" si="84"/>
        <v>3.372E-3</v>
      </c>
      <c r="AM262" s="36">
        <f t="shared" ca="1" si="84"/>
        <v>8.0003299999999999E-3</v>
      </c>
      <c r="AN262" s="36">
        <f t="shared" ca="1" si="84"/>
        <v>-2.6611800000000004E-3</v>
      </c>
      <c r="AO262" s="36">
        <f t="shared" ca="1" si="84"/>
        <v>-5.2274000000000005E-4</v>
      </c>
      <c r="AP262" s="36">
        <f t="shared" ca="1" si="84"/>
        <v>1.84588E-3</v>
      </c>
      <c r="AQ262" s="36">
        <f t="shared" ca="1" si="84"/>
        <v>3.8318200000000001E-3</v>
      </c>
      <c r="AR262" s="36">
        <f t="shared" ca="1" si="84"/>
        <v>9.5249099999999993E-3</v>
      </c>
      <c r="AS262" s="36">
        <f t="shared" ca="1" si="84"/>
        <v>2.4988929999999999E-2</v>
      </c>
      <c r="AT262" s="36">
        <f t="shared" ca="1" si="82"/>
        <v>3.0912950000000002E-2</v>
      </c>
      <c r="AU262" s="36">
        <f t="shared" ca="1" si="82"/>
        <v>8.910382E-2</v>
      </c>
      <c r="AV262" s="36">
        <f t="shared" ca="1" si="82"/>
        <v>3.2673569999999999E-2</v>
      </c>
      <c r="AW262" s="36">
        <f t="shared" ca="1" si="82"/>
        <v>4.258468E-2</v>
      </c>
      <c r="AX262" s="25"/>
      <c r="AY262" s="25"/>
      <c r="AZ262" s="25"/>
      <c r="BA262" s="25"/>
      <c r="BB262" s="25"/>
      <c r="BC262" s="25"/>
      <c r="BD262" s="25"/>
      <c r="BE262" s="25"/>
      <c r="BF262" s="25"/>
      <c r="BG262" s="25"/>
      <c r="BH262" s="25"/>
      <c r="BI262" s="25"/>
    </row>
    <row r="263" spans="1:61" x14ac:dyDescent="0.35">
      <c r="A263" s="23">
        <v>44347</v>
      </c>
      <c r="B263" s="47">
        <v>0</v>
      </c>
      <c r="C263" s="47">
        <v>1E-4</v>
      </c>
      <c r="D263" s="47">
        <v>2.8000000000000003E-4</v>
      </c>
      <c r="E263" s="36">
        <v>3.8999999999999999E-4</v>
      </c>
      <c r="F263" s="36">
        <v>1.4069999999999998E-3</v>
      </c>
      <c r="G263" s="36">
        <v>2.99E-3</v>
      </c>
      <c r="H263" s="36">
        <v>7.9950000000000004E-3</v>
      </c>
      <c r="I263" s="36">
        <f t="shared" ref="I263:I312" si="85">(1+K263)^2/(1+H263)-1</f>
        <v>2.3953669660067956E-2</v>
      </c>
      <c r="J263" s="36"/>
      <c r="K263" s="36">
        <v>1.5942999999999999E-2</v>
      </c>
      <c r="L263" s="36">
        <v>2.2824000000000001E-2</v>
      </c>
      <c r="M263" s="36">
        <v>5.9695799999999995E-3</v>
      </c>
      <c r="N263" s="36">
        <v>2.2095770000000001E-2</v>
      </c>
      <c r="O263" s="36">
        <v>6.5393300000000029E-3</v>
      </c>
      <c r="P263" s="36">
        <v>2.4171999999999999E-2</v>
      </c>
      <c r="Q263" s="36">
        <v>4.2923233333333338E-3</v>
      </c>
      <c r="R263" s="36">
        <v>5.8111000000000031E-3</v>
      </c>
      <c r="S263" s="36">
        <f t="shared" ca="1" si="83"/>
        <v>1.243115E-2</v>
      </c>
      <c r="T263" s="36">
        <f t="shared" ca="1" si="83"/>
        <v>1.6226460000000002E-2</v>
      </c>
      <c r="U263" s="36">
        <f t="shared" ca="1" si="83"/>
        <v>1.8779319999999999E-2</v>
      </c>
      <c r="V263" s="36">
        <f t="shared" ca="1" si="83"/>
        <v>2.3863150000000003E-2</v>
      </c>
      <c r="W263" s="36">
        <f t="shared" ca="1" si="83"/>
        <v>2.6851499999999999E-3</v>
      </c>
      <c r="X263" s="36">
        <f t="shared" ca="1" si="83"/>
        <v>1.183997E-2</v>
      </c>
      <c r="Y263" s="36">
        <f t="shared" ca="1" si="83"/>
        <v>1.5586850000000001E-2</v>
      </c>
      <c r="Z263" s="36">
        <f t="shared" ca="1" si="83"/>
        <v>1.8895990000000001E-2</v>
      </c>
      <c r="AA263" s="36">
        <f t="shared" ca="1" si="83"/>
        <v>2.8635100000000004E-2</v>
      </c>
      <c r="AB263" s="36">
        <f t="shared" ca="1" si="83"/>
        <v>4.0299349999999998E-2</v>
      </c>
      <c r="AC263" s="36">
        <f t="shared" ca="1" si="83"/>
        <v>3.982252E-2</v>
      </c>
      <c r="AD263" s="36">
        <f t="shared" ca="1" si="83"/>
        <v>4.626777E-2</v>
      </c>
      <c r="AE263" s="36">
        <f t="shared" ca="1" si="83"/>
        <v>1.3884280000000001E-2</v>
      </c>
      <c r="AF263" s="36">
        <f t="shared" ca="1" si="83"/>
        <v>3.2992849999999997E-2</v>
      </c>
      <c r="AG263" s="36">
        <f t="shared" ca="1" si="83"/>
        <v>1.4751479999999999E-2</v>
      </c>
      <c r="AH263" s="36">
        <f t="shared" ca="1" si="83"/>
        <v>4.1195900000000002E-3</v>
      </c>
      <c r="AI263" s="26">
        <f t="shared" ref="AI263:AI312" ca="1" si="86">IFERROR(VLOOKUP($A263,INDIRECT("US!"&amp;AI$3&amp;":"&amp;AI$4),2,1),NA())</f>
        <v>732.58600000000001</v>
      </c>
      <c r="AJ263" s="36">
        <f t="shared" ca="1" si="84"/>
        <v>-1.68231E-3</v>
      </c>
      <c r="AK263" s="36">
        <f t="shared" ca="1" si="84"/>
        <v>2.8474100000000003E-3</v>
      </c>
      <c r="AL263" s="36">
        <f t="shared" ca="1" si="84"/>
        <v>3.5525299999999999E-3</v>
      </c>
      <c r="AM263" s="36">
        <f t="shared" ca="1" si="84"/>
        <v>8.1624799999999997E-3</v>
      </c>
      <c r="AN263" s="36">
        <f t="shared" ca="1" si="84"/>
        <v>-2.6759699999999997E-3</v>
      </c>
      <c r="AO263" s="36">
        <f t="shared" ca="1" si="84"/>
        <v>-3.4569000000000001E-4</v>
      </c>
      <c r="AP263" s="36">
        <f t="shared" ca="1" si="84"/>
        <v>2.1857700000000001E-3</v>
      </c>
      <c r="AQ263" s="36">
        <f t="shared" ca="1" si="84"/>
        <v>3.9980800000000002E-3</v>
      </c>
      <c r="AR263" s="36">
        <f t="shared" ca="1" si="84"/>
        <v>9.6919699999999994E-3</v>
      </c>
      <c r="AS263" s="36">
        <f t="shared" ca="1" si="84"/>
        <v>2.4326059999999997E-2</v>
      </c>
      <c r="AT263" s="36">
        <f t="shared" ca="1" si="82"/>
        <v>3.0853350000000002E-2</v>
      </c>
      <c r="AU263" s="36">
        <f t="shared" ca="1" si="82"/>
        <v>8.8453950000000003E-2</v>
      </c>
      <c r="AV263" s="36">
        <f t="shared" ca="1" si="82"/>
        <v>3.2954690000000002E-2</v>
      </c>
      <c r="AW263" s="36">
        <f t="shared" ca="1" si="82"/>
        <v>4.2005299999999995E-2</v>
      </c>
      <c r="AX263" s="25"/>
      <c r="AY263" s="25"/>
      <c r="AZ263" s="25"/>
      <c r="BA263" s="25"/>
      <c r="BB263" s="25"/>
      <c r="BC263" s="25"/>
      <c r="BD263" s="25"/>
      <c r="BE263" s="25"/>
      <c r="BF263" s="25"/>
      <c r="BG263" s="25"/>
      <c r="BH263" s="25"/>
      <c r="BI263" s="25"/>
    </row>
    <row r="264" spans="1:61" x14ac:dyDescent="0.35">
      <c r="A264" s="23">
        <v>44377</v>
      </c>
      <c r="B264" s="47">
        <v>4.2999999999999999E-4</v>
      </c>
      <c r="C264" s="47">
        <v>4.2999999999999999E-4</v>
      </c>
      <c r="D264" s="47">
        <v>4.8999999999999998E-4</v>
      </c>
      <c r="E264" s="36">
        <v>6.8000000000000005E-4</v>
      </c>
      <c r="F264" s="36">
        <v>2.4859999999999999E-3</v>
      </c>
      <c r="G264" s="36">
        <v>4.62E-3</v>
      </c>
      <c r="H264" s="36">
        <v>8.8939999999999991E-3</v>
      </c>
      <c r="I264" s="36">
        <f t="shared" si="85"/>
        <v>2.0499182669338811E-2</v>
      </c>
      <c r="J264" s="36"/>
      <c r="K264" s="36">
        <v>1.468E-2</v>
      </c>
      <c r="L264" s="36">
        <v>2.0857000000000001E-2</v>
      </c>
      <c r="M264" s="36">
        <v>6.7249099999999997E-3</v>
      </c>
      <c r="N264" s="36">
        <v>2.0264690000000002E-2</v>
      </c>
      <c r="O264" s="36">
        <v>6.3081400000000003E-3</v>
      </c>
      <c r="P264" s="36">
        <v>2.3589269999999996E-2</v>
      </c>
      <c r="Q264" s="36">
        <v>4.3780466666666681E-3</v>
      </c>
      <c r="R264" s="36">
        <v>5.7158300000000016E-3</v>
      </c>
      <c r="S264" s="36">
        <f t="shared" ca="1" si="83"/>
        <v>1.273644E-2</v>
      </c>
      <c r="T264" s="36">
        <f t="shared" ca="1" si="83"/>
        <v>1.612388E-2</v>
      </c>
      <c r="U264" s="36">
        <f t="shared" ca="1" si="83"/>
        <v>1.8298490000000001E-2</v>
      </c>
      <c r="V264" s="36">
        <f t="shared" ca="1" si="83"/>
        <v>2.3041559999999999E-2</v>
      </c>
      <c r="W264" s="36">
        <f t="shared" ca="1" si="83"/>
        <v>3.6339599999999999E-3</v>
      </c>
      <c r="X264" s="36">
        <f t="shared" ca="1" si="83"/>
        <v>1.2591049999999999E-2</v>
      </c>
      <c r="Y264" s="36">
        <f t="shared" ca="1" si="83"/>
        <v>1.572513E-2</v>
      </c>
      <c r="Z264" s="36">
        <f t="shared" ca="1" si="83"/>
        <v>1.81697E-2</v>
      </c>
      <c r="AA264" s="36">
        <f t="shared" ca="1" si="83"/>
        <v>2.6572830000000002E-2</v>
      </c>
      <c r="AB264" s="36">
        <f t="shared" ca="1" si="83"/>
        <v>3.7458930000000001E-2</v>
      </c>
      <c r="AC264" s="36">
        <f t="shared" ca="1" si="83"/>
        <v>3.695586E-2</v>
      </c>
      <c r="AD264" s="36">
        <f t="shared" ca="1" si="83"/>
        <v>4.3853959999999997E-2</v>
      </c>
      <c r="AE264" s="36">
        <f t="shared" ca="1" si="83"/>
        <v>1.3946469999999999E-2</v>
      </c>
      <c r="AF264" s="36">
        <f t="shared" ca="1" si="83"/>
        <v>3.0777570000000001E-2</v>
      </c>
      <c r="AG264" s="36">
        <f t="shared" ca="1" si="83"/>
        <v>1.4998450000000002E-2</v>
      </c>
      <c r="AH264" s="36">
        <f t="shared" ca="1" si="83"/>
        <v>4.7450599999999997E-3</v>
      </c>
      <c r="AI264" s="26">
        <f t="shared" ca="1" si="86"/>
        <v>732.55899999999997</v>
      </c>
      <c r="AJ264" s="36">
        <f t="shared" ca="1" si="84"/>
        <v>-1.8609700000000002E-3</v>
      </c>
      <c r="AK264" s="36">
        <f t="shared" ca="1" si="84"/>
        <v>2.5783899999999998E-3</v>
      </c>
      <c r="AL264" s="36">
        <f t="shared" ca="1" si="84"/>
        <v>3.1343E-3</v>
      </c>
      <c r="AM264" s="36">
        <f t="shared" ca="1" si="84"/>
        <v>7.6687200000000004E-3</v>
      </c>
      <c r="AN264" s="36">
        <f t="shared" ca="1" si="84"/>
        <v>-2.7477499999999998E-3</v>
      </c>
      <c r="AO264" s="36">
        <f t="shared" ca="1" si="84"/>
        <v>-4.2090000000000004E-4</v>
      </c>
      <c r="AP264" s="36">
        <f t="shared" ca="1" si="84"/>
        <v>1.8169E-3</v>
      </c>
      <c r="AQ264" s="36">
        <f t="shared" ca="1" si="84"/>
        <v>3.4993300000000001E-3</v>
      </c>
      <c r="AR264" s="36">
        <f t="shared" ca="1" si="84"/>
        <v>9.0346100000000002E-3</v>
      </c>
      <c r="AS264" s="36">
        <f t="shared" ca="1" si="84"/>
        <v>2.3788710000000001E-2</v>
      </c>
      <c r="AT264" s="36">
        <f t="shared" ca="1" si="82"/>
        <v>3.117325E-2</v>
      </c>
      <c r="AU264" s="36">
        <f t="shared" ca="1" si="82"/>
        <v>8.8971830000000002E-2</v>
      </c>
      <c r="AV264" s="36">
        <f t="shared" ca="1" si="82"/>
        <v>3.3866770000000004E-2</v>
      </c>
      <c r="AW264" s="36">
        <f t="shared" ca="1" si="82"/>
        <v>4.2141239999999996E-2</v>
      </c>
      <c r="AX264" s="25"/>
      <c r="AY264" s="25"/>
      <c r="AZ264" s="25"/>
      <c r="BA264" s="25"/>
      <c r="BB264" s="25"/>
      <c r="BC264" s="25"/>
      <c r="BD264" s="25"/>
      <c r="BE264" s="25"/>
      <c r="BF264" s="25"/>
      <c r="BG264" s="25"/>
      <c r="BH264" s="25"/>
      <c r="BI264" s="25"/>
    </row>
    <row r="265" spans="1:61" x14ac:dyDescent="0.35">
      <c r="A265" s="23">
        <v>44407</v>
      </c>
      <c r="B265" s="47">
        <v>3.8999999999999999E-4</v>
      </c>
      <c r="C265" s="47">
        <v>4.2999999999999999E-4</v>
      </c>
      <c r="D265" s="47">
        <v>4.8000000000000001E-4</v>
      </c>
      <c r="E265" s="36">
        <v>6.4999999999999997E-4</v>
      </c>
      <c r="F265" s="36">
        <v>1.8390000000000001E-3</v>
      </c>
      <c r="G265" s="36">
        <v>3.3900000000000002E-3</v>
      </c>
      <c r="H265" s="36">
        <v>6.9040000000000004E-3</v>
      </c>
      <c r="I265" s="36">
        <f t="shared" si="85"/>
        <v>1.7570097773968785E-2</v>
      </c>
      <c r="J265" s="36"/>
      <c r="K265" s="36">
        <v>1.2222999999999999E-2</v>
      </c>
      <c r="L265" s="36">
        <v>1.8922000000000001E-2</v>
      </c>
      <c r="M265" s="36">
        <v>5.4003699999999998E-3</v>
      </c>
      <c r="N265" s="36">
        <v>1.8376480000000001E-2</v>
      </c>
      <c r="O265" s="36">
        <v>6.4530000000000004E-3</v>
      </c>
      <c r="P265" s="36">
        <v>2.3636020000000001E-2</v>
      </c>
      <c r="Q265" s="36">
        <v>4.4608199999999999E-3</v>
      </c>
      <c r="R265" s="36">
        <v>5.9074799999999997E-3</v>
      </c>
      <c r="S265" s="36">
        <f t="shared" ca="1" si="83"/>
        <v>1.1317269999999999E-2</v>
      </c>
      <c r="T265" s="36">
        <f t="shared" ca="1" si="83"/>
        <v>1.505139E-2</v>
      </c>
      <c r="U265" s="36">
        <f t="shared" ca="1" si="83"/>
        <v>1.7186729999999997E-2</v>
      </c>
      <c r="V265" s="36">
        <f t="shared" ca="1" si="83"/>
        <v>2.1704569999999999E-2</v>
      </c>
      <c r="W265" s="36">
        <f t="shared" ca="1" si="83"/>
        <v>3.0063299999999998E-3</v>
      </c>
      <c r="X265" s="36">
        <f t="shared" ca="1" si="83"/>
        <v>1.1472670000000001E-2</v>
      </c>
      <c r="Y265" s="36">
        <f t="shared" ca="1" si="83"/>
        <v>1.3907060000000001E-2</v>
      </c>
      <c r="Z265" s="36">
        <f t="shared" ca="1" si="83"/>
        <v>1.6256940000000001E-2</v>
      </c>
      <c r="AA265" s="36">
        <f t="shared" ca="1" si="83"/>
        <v>2.4829480000000001E-2</v>
      </c>
      <c r="AB265" s="36">
        <f t="shared" ca="1" si="83"/>
        <v>3.8792500000000001E-2</v>
      </c>
      <c r="AC265" s="36">
        <f t="shared" ca="1" si="83"/>
        <v>3.8539400000000001E-2</v>
      </c>
      <c r="AD265" s="36">
        <f t="shared" ca="1" si="83"/>
        <v>4.2012500000000001E-2</v>
      </c>
      <c r="AE265" s="36">
        <f t="shared" ca="1" si="83"/>
        <v>1.282556E-2</v>
      </c>
      <c r="AF265" s="36">
        <f t="shared" ca="1" si="83"/>
        <v>2.9397470000000002E-2</v>
      </c>
      <c r="AG265" s="36">
        <f t="shared" ca="1" si="83"/>
        <v>1.3567530000000001E-2</v>
      </c>
      <c r="AH265" s="36">
        <f t="shared" ca="1" si="83"/>
        <v>4.5761899999999999E-3</v>
      </c>
      <c r="AI265" s="26">
        <f t="shared" ca="1" si="86"/>
        <v>732.55899999999997</v>
      </c>
      <c r="AJ265" s="36">
        <f t="shared" ca="1" si="84"/>
        <v>-3.3203700000000004E-3</v>
      </c>
      <c r="AK265" s="36">
        <f t="shared" ca="1" si="84"/>
        <v>1.0294600000000001E-3</v>
      </c>
      <c r="AL265" s="36">
        <f t="shared" ca="1" si="84"/>
        <v>1.52509E-3</v>
      </c>
      <c r="AM265" s="36">
        <f t="shared" ca="1" si="84"/>
        <v>6.2140799999999994E-3</v>
      </c>
      <c r="AN265" s="36">
        <f t="shared" ca="1" si="84"/>
        <v>-3.3900400000000004E-3</v>
      </c>
      <c r="AO265" s="36">
        <f t="shared" ca="1" si="84"/>
        <v>-1.64745E-3</v>
      </c>
      <c r="AP265" s="36">
        <f t="shared" ca="1" si="84"/>
        <v>1.4829999999999999E-5</v>
      </c>
      <c r="AQ265" s="36">
        <f t="shared" ca="1" si="84"/>
        <v>1.6570299999999999E-3</v>
      </c>
      <c r="AR265" s="36">
        <f t="shared" ca="1" si="84"/>
        <v>6.8506800000000005E-3</v>
      </c>
      <c r="AS265" s="36">
        <f t="shared" ca="1" si="84"/>
        <v>2.3865059999999997E-2</v>
      </c>
      <c r="AT265" s="36">
        <f t="shared" ca="1" si="82"/>
        <v>2.9655019999999997E-2</v>
      </c>
      <c r="AU265" s="36">
        <f t="shared" ca="1" si="82"/>
        <v>9.3808370000000002E-2</v>
      </c>
      <c r="AV265" s="36">
        <f t="shared" ca="1" si="82"/>
        <v>3.2786209999999996E-2</v>
      </c>
      <c r="AW265" s="36">
        <f t="shared" ca="1" si="82"/>
        <v>4.0196259999999998E-2</v>
      </c>
      <c r="AX265" s="25"/>
      <c r="AY265" s="25"/>
      <c r="AZ265" s="25"/>
      <c r="BA265" s="25"/>
      <c r="BB265" s="25"/>
      <c r="BC265" s="25"/>
      <c r="BD265" s="25"/>
      <c r="BE265" s="25"/>
      <c r="BF265" s="25"/>
      <c r="BG265" s="25"/>
      <c r="BH265" s="25"/>
      <c r="BI265" s="25"/>
    </row>
    <row r="266" spans="1:61" x14ac:dyDescent="0.35">
      <c r="A266" s="23">
        <v>44439</v>
      </c>
      <c r="B266" s="47">
        <v>2.9999999999999997E-4</v>
      </c>
      <c r="C266" s="47">
        <v>4.0999999999999999E-4</v>
      </c>
      <c r="D266" s="47">
        <v>5.2999999999999998E-4</v>
      </c>
      <c r="E266" s="36">
        <v>6.6E-4</v>
      </c>
      <c r="F266" s="36">
        <v>2.0930000000000002E-3</v>
      </c>
      <c r="G266" s="36">
        <v>4.0600000000000002E-3</v>
      </c>
      <c r="H266" s="36">
        <v>7.7710000000000001E-3</v>
      </c>
      <c r="I266" s="36">
        <f t="shared" si="85"/>
        <v>1.8433052493076474E-2</v>
      </c>
      <c r="J266" s="36"/>
      <c r="K266" s="36">
        <v>1.3087999999999999E-2</v>
      </c>
      <c r="L266" s="36">
        <v>1.9323999999999997E-2</v>
      </c>
      <c r="M266" s="36">
        <v>5.9536900000000002E-3</v>
      </c>
      <c r="N266" s="36">
        <v>1.8586430000000001E-2</v>
      </c>
      <c r="O266" s="36">
        <v>6.5706099999999976E-3</v>
      </c>
      <c r="P266" s="36">
        <v>2.3291260000000001E-2</v>
      </c>
      <c r="Q266" s="36">
        <v>4.4404666666666669E-3</v>
      </c>
      <c r="R266" s="36">
        <v>5.8330400000000011E-3</v>
      </c>
      <c r="S266" s="36">
        <f t="shared" ref="S266:AH275" ca="1" si="87">IFERROR(VLOOKUP($A266,INDIRECT("US!"&amp;S$3&amp;":"&amp;S$4),3,0)/100,NA())</f>
        <v>1.1931020000000001E-2</v>
      </c>
      <c r="T266" s="36">
        <f t="shared" ca="1" si="87"/>
        <v>1.5506009999999999E-2</v>
      </c>
      <c r="U266" s="36">
        <f t="shared" ca="1" si="87"/>
        <v>1.7754229999999999E-2</v>
      </c>
      <c r="V266" s="36">
        <f t="shared" ca="1" si="87"/>
        <v>2.2280090000000002E-2</v>
      </c>
      <c r="W266" s="36">
        <f t="shared" ca="1" si="87"/>
        <v>3.2484499999999999E-3</v>
      </c>
      <c r="X266" s="36">
        <f t="shared" ca="1" si="87"/>
        <v>1.18523E-2</v>
      </c>
      <c r="Y266" s="36">
        <f t="shared" ca="1" si="87"/>
        <v>1.4823850000000001E-2</v>
      </c>
      <c r="Z266" s="36">
        <f t="shared" ca="1" si="87"/>
        <v>1.7238119999999999E-2</v>
      </c>
      <c r="AA266" s="36">
        <f t="shared" ca="1" si="87"/>
        <v>2.5157039999999999E-2</v>
      </c>
      <c r="AB266" s="36">
        <f t="shared" ca="1" si="87"/>
        <v>3.8683930000000005E-2</v>
      </c>
      <c r="AC266" s="36">
        <f t="shared" ca="1" si="87"/>
        <v>3.84298E-2</v>
      </c>
      <c r="AD266" s="36">
        <f t="shared" ca="1" si="87"/>
        <v>4.1877690000000002E-2</v>
      </c>
      <c r="AE266" s="36">
        <f t="shared" ca="1" si="87"/>
        <v>1.3494250000000001E-2</v>
      </c>
      <c r="AF266" s="36">
        <f t="shared" ca="1" si="87"/>
        <v>2.9911780000000002E-2</v>
      </c>
      <c r="AG266" s="36">
        <f t="shared" ca="1" si="87"/>
        <v>1.41622E-2</v>
      </c>
      <c r="AH266" s="36">
        <f t="shared" ca="1" si="87"/>
        <v>5.1324999999999999E-3</v>
      </c>
      <c r="AI266" s="26">
        <f t="shared" ca="1" si="86"/>
        <v>732.625</v>
      </c>
      <c r="AJ266" s="36">
        <f t="shared" ref="AJ266:AS275" ca="1" si="88">IFERROR(VLOOKUP($A266,INDIRECT("EU!"&amp;AJ$3&amp;":"&amp;AJ$4),3,0)/100,NA())</f>
        <v>-2.9004799999999996E-3</v>
      </c>
      <c r="AK266" s="36">
        <f t="shared" ca="1" si="88"/>
        <v>1.5975700000000002E-3</v>
      </c>
      <c r="AL266" s="36">
        <f t="shared" ca="1" si="88"/>
        <v>2.0244600000000001E-3</v>
      </c>
      <c r="AM266" s="36">
        <f t="shared" ca="1" si="88"/>
        <v>6.7541799999999994E-3</v>
      </c>
      <c r="AN266" s="36">
        <f t="shared" ca="1" si="88"/>
        <v>-3.20046E-3</v>
      </c>
      <c r="AO266" s="36">
        <f t="shared" ca="1" si="88"/>
        <v>-1.13721E-3</v>
      </c>
      <c r="AP266" s="36">
        <f t="shared" ca="1" si="88"/>
        <v>6.1047999999999994E-4</v>
      </c>
      <c r="AQ266" s="36">
        <f t="shared" ca="1" si="88"/>
        <v>2.3129700000000001E-3</v>
      </c>
      <c r="AR266" s="36">
        <f t="shared" ca="1" si="88"/>
        <v>7.5384300000000005E-3</v>
      </c>
      <c r="AS266" s="36">
        <f t="shared" ca="1" si="88"/>
        <v>2.3436599999999998E-2</v>
      </c>
      <c r="AT266" s="36">
        <f t="shared" ref="AT266:AW285" ca="1" si="89">IFERROR(VLOOKUP($A266,INDIRECT("EM!"&amp;AT$3&amp;":"&amp;AT$4),3,0)/100,NA())</f>
        <v>2.9985529999999996E-2</v>
      </c>
      <c r="AU266" s="36">
        <f t="shared" ca="1" si="89"/>
        <v>9.6973540000000011E-2</v>
      </c>
      <c r="AV266" s="36">
        <f t="shared" ca="1" si="89"/>
        <v>3.3642739999999997E-2</v>
      </c>
      <c r="AW266" s="36">
        <f t="shared" ca="1" si="89"/>
        <v>4.0134100000000006E-2</v>
      </c>
      <c r="AX266" s="25"/>
      <c r="AY266" s="25"/>
      <c r="AZ266" s="25"/>
      <c r="BA266" s="25"/>
      <c r="BB266" s="25"/>
      <c r="BC266" s="25"/>
      <c r="BD266" s="25"/>
      <c r="BE266" s="25"/>
      <c r="BF266" s="25"/>
      <c r="BG266" s="25"/>
      <c r="BH266" s="25"/>
      <c r="BI266" s="25"/>
    </row>
    <row r="267" spans="1:61" x14ac:dyDescent="0.35">
      <c r="A267" s="23">
        <v>44469</v>
      </c>
      <c r="B267" s="47">
        <v>5.2999999999999998E-4</v>
      </c>
      <c r="C267" s="47">
        <v>3.6999999999999999E-4</v>
      </c>
      <c r="D267" s="47">
        <v>4.8000000000000001E-4</v>
      </c>
      <c r="E267" s="36">
        <v>7.3999999999999999E-4</v>
      </c>
      <c r="F267" s="36">
        <v>2.7550000000000001E-3</v>
      </c>
      <c r="G267" s="36">
        <v>5.1000000000000004E-3</v>
      </c>
      <c r="H267" s="36">
        <v>9.6489999999999996E-3</v>
      </c>
      <c r="I267" s="36">
        <f t="shared" si="85"/>
        <v>2.0124029369612328E-2</v>
      </c>
      <c r="J267" s="36"/>
      <c r="K267" s="36">
        <v>1.4873000000000001E-2</v>
      </c>
      <c r="L267" s="36">
        <v>2.0449000000000002E-2</v>
      </c>
      <c r="M267" s="36">
        <v>7.4015399999999999E-3</v>
      </c>
      <c r="N267" s="36">
        <v>2.0284469999999999E-2</v>
      </c>
      <c r="O267" s="36">
        <v>6.4646200000000008E-3</v>
      </c>
      <c r="P267" s="36">
        <v>2.2471630000000006E-2</v>
      </c>
      <c r="Q267" s="36">
        <v>4.303803333333335E-3</v>
      </c>
      <c r="R267" s="36">
        <v>6.3000899999999978E-3</v>
      </c>
      <c r="S267" s="36">
        <f t="shared" ca="1" si="87"/>
        <v>1.330782E-2</v>
      </c>
      <c r="T267" s="36">
        <f t="shared" ca="1" si="87"/>
        <v>1.6919110000000001E-2</v>
      </c>
      <c r="U267" s="36">
        <f t="shared" ca="1" si="87"/>
        <v>1.9156800000000002E-2</v>
      </c>
      <c r="V267" s="36">
        <f t="shared" ca="1" si="87"/>
        <v>2.3734359999999999E-2</v>
      </c>
      <c r="W267" s="36">
        <f t="shared" ca="1" si="87"/>
        <v>3.93868E-3</v>
      </c>
      <c r="X267" s="36">
        <f t="shared" ca="1" si="87"/>
        <v>1.198625E-2</v>
      </c>
      <c r="Y267" s="36">
        <f t="shared" ca="1" si="87"/>
        <v>1.6856679999999999E-2</v>
      </c>
      <c r="Z267" s="36">
        <f t="shared" ca="1" si="87"/>
        <v>1.911442E-2</v>
      </c>
      <c r="AA267" s="36">
        <f t="shared" ca="1" si="87"/>
        <v>2.674909E-2</v>
      </c>
      <c r="AB267" s="36">
        <f t="shared" ca="1" si="87"/>
        <v>4.0408400000000004E-2</v>
      </c>
      <c r="AC267" s="36">
        <f t="shared" ca="1" si="87"/>
        <v>4.0220430000000001E-2</v>
      </c>
      <c r="AD267" s="36">
        <f t="shared" ca="1" si="87"/>
        <v>4.2756100000000005E-2</v>
      </c>
      <c r="AE267" s="36">
        <f t="shared" ca="1" si="87"/>
        <v>1.4835179999999998E-2</v>
      </c>
      <c r="AF267" s="36">
        <f t="shared" ca="1" si="87"/>
        <v>3.1356450000000001E-2</v>
      </c>
      <c r="AG267" s="36">
        <f t="shared" ca="1" si="87"/>
        <v>1.5797660000000002E-2</v>
      </c>
      <c r="AH267" s="36">
        <f t="shared" ca="1" si="87"/>
        <v>6.1683200000000006E-3</v>
      </c>
      <c r="AI267" s="26">
        <f t="shared" ca="1" si="86"/>
        <v>732.66499999999996</v>
      </c>
      <c r="AJ267" s="36">
        <f t="shared" ca="1" si="88"/>
        <v>-1.4619399999999999E-3</v>
      </c>
      <c r="AK267" s="36">
        <f t="shared" ca="1" si="88"/>
        <v>3.3714600000000002E-3</v>
      </c>
      <c r="AL267" s="36">
        <f t="shared" ca="1" si="88"/>
        <v>3.2285199999999999E-3</v>
      </c>
      <c r="AM267" s="36">
        <f t="shared" ca="1" si="88"/>
        <v>8.1613199999999997E-3</v>
      </c>
      <c r="AN267" s="36">
        <f t="shared" ca="1" si="88"/>
        <v>-2.4531499999999999E-3</v>
      </c>
      <c r="AO267" s="36">
        <f t="shared" ca="1" si="88"/>
        <v>1.0439000000000001E-4</v>
      </c>
      <c r="AP267" s="36">
        <f t="shared" ca="1" si="88"/>
        <v>2.1014699999999998E-3</v>
      </c>
      <c r="AQ267" s="36">
        <f t="shared" ca="1" si="88"/>
        <v>4.2428600000000002E-3</v>
      </c>
      <c r="AR267" s="36">
        <f t="shared" ca="1" si="88"/>
        <v>9.517949999999999E-3</v>
      </c>
      <c r="AS267" s="36">
        <f t="shared" ca="1" si="88"/>
        <v>2.528418E-2</v>
      </c>
      <c r="AT267" s="36">
        <f t="shared" ca="1" si="89"/>
        <v>3.1412339999999997E-2</v>
      </c>
      <c r="AU267" s="36">
        <f t="shared" ca="1" si="89"/>
        <v>0.10205942</v>
      </c>
      <c r="AV267" s="36">
        <f t="shared" ca="1" si="89"/>
        <v>3.511736E-2</v>
      </c>
      <c r="AW267" s="36">
        <f t="shared" ca="1" si="89"/>
        <v>4.1631769999999998E-2</v>
      </c>
      <c r="AX267" s="25"/>
      <c r="AY267" s="25"/>
      <c r="AZ267" s="25"/>
      <c r="BA267" s="25"/>
      <c r="BB267" s="25"/>
      <c r="BC267" s="25"/>
      <c r="BD267" s="25"/>
      <c r="BE267" s="25"/>
      <c r="BF267" s="25"/>
      <c r="BG267" s="25"/>
      <c r="BH267" s="25"/>
      <c r="BI267" s="25"/>
    </row>
    <row r="268" spans="1:61" x14ac:dyDescent="0.35">
      <c r="A268" s="23">
        <v>44498</v>
      </c>
      <c r="B268" s="47">
        <v>5.1999999999999995E-4</v>
      </c>
      <c r="C268" s="47">
        <v>5.5000000000000003E-4</v>
      </c>
      <c r="D268" s="47">
        <v>5.9999999999999995E-4</v>
      </c>
      <c r="E268" s="36">
        <v>1.24E-3</v>
      </c>
      <c r="F268" s="36">
        <v>4.9699999999999996E-3</v>
      </c>
      <c r="G268" s="36">
        <v>7.5500000000000003E-3</v>
      </c>
      <c r="H268" s="36">
        <v>1.1831000000000001E-2</v>
      </c>
      <c r="I268" s="36">
        <f t="shared" si="85"/>
        <v>1.9224456891516528E-2</v>
      </c>
      <c r="J268" s="36"/>
      <c r="K268" s="36">
        <v>1.5521E-2</v>
      </c>
      <c r="L268" s="36">
        <v>1.9328000000000001E-2</v>
      </c>
      <c r="M268" s="36">
        <v>9.2969300000000001E-3</v>
      </c>
      <c r="N268" s="36">
        <v>1.9432290000000001E-2</v>
      </c>
      <c r="O268" s="36">
        <v>6.5164699999999999E-3</v>
      </c>
      <c r="P268" s="36">
        <v>2.3620149999999996E-2</v>
      </c>
      <c r="Q268" s="36">
        <v>4.3540299999999983E-3</v>
      </c>
      <c r="R268" s="36">
        <v>6.6207599999999998E-3</v>
      </c>
      <c r="S268" s="36">
        <f t="shared" ca="1" si="87"/>
        <v>1.441156E-2</v>
      </c>
      <c r="T268" s="36">
        <f t="shared" ca="1" si="87"/>
        <v>1.7826990000000001E-2</v>
      </c>
      <c r="U268" s="36">
        <f t="shared" ca="1" si="87"/>
        <v>2.019311E-2</v>
      </c>
      <c r="V268" s="36">
        <f t="shared" ca="1" si="87"/>
        <v>2.4614839999999999E-2</v>
      </c>
      <c r="W268" s="36">
        <f t="shared" ca="1" si="87"/>
        <v>5.9914E-3</v>
      </c>
      <c r="X268" s="36">
        <f t="shared" ca="1" si="87"/>
        <v>1.3689679999999999E-2</v>
      </c>
      <c r="Y268" s="36">
        <f t="shared" ca="1" si="87"/>
        <v>1.8048209999999999E-2</v>
      </c>
      <c r="Z268" s="36">
        <f t="shared" ca="1" si="87"/>
        <v>1.9694449999999999E-2</v>
      </c>
      <c r="AA268" s="36">
        <f t="shared" ca="1" si="87"/>
        <v>2.5948760000000001E-2</v>
      </c>
      <c r="AB268" s="36">
        <f t="shared" ca="1" si="87"/>
        <v>4.2251459999999998E-2</v>
      </c>
      <c r="AC268" s="36">
        <f t="shared" ca="1" si="87"/>
        <v>4.2187759999999998E-2</v>
      </c>
      <c r="AD268" s="36">
        <f t="shared" ca="1" si="87"/>
        <v>4.3052439999999997E-2</v>
      </c>
      <c r="AE268" s="36">
        <f t="shared" ca="1" si="87"/>
        <v>1.673198E-2</v>
      </c>
      <c r="AF268" s="36">
        <f t="shared" ca="1" si="87"/>
        <v>3.0657570000000002E-2</v>
      </c>
      <c r="AG268" s="36">
        <f t="shared" ca="1" si="87"/>
        <v>1.726989E-2</v>
      </c>
      <c r="AH268" s="36">
        <f t="shared" ca="1" si="87"/>
        <v>8.7330900000000006E-3</v>
      </c>
      <c r="AI268" s="26">
        <f t="shared" ca="1" si="86"/>
        <v>732.66499999999996</v>
      </c>
      <c r="AJ268" s="36">
        <f t="shared" ca="1" si="88"/>
        <v>-2.0419000000000001E-4</v>
      </c>
      <c r="AK268" s="36">
        <f t="shared" ca="1" si="88"/>
        <v>4.2374400000000003E-3</v>
      </c>
      <c r="AL268" s="36">
        <f t="shared" ca="1" si="88"/>
        <v>4.9529400000000003E-3</v>
      </c>
      <c r="AM268" s="36">
        <f t="shared" ca="1" si="88"/>
        <v>1.043696E-2</v>
      </c>
      <c r="AN268" s="36">
        <f t="shared" ca="1" si="88"/>
        <v>-5.0049999999999997E-4</v>
      </c>
      <c r="AO268" s="36">
        <f t="shared" ca="1" si="88"/>
        <v>2.5621899999999998E-3</v>
      </c>
      <c r="AP268" s="36">
        <f t="shared" ca="1" si="88"/>
        <v>4.2393199999999995E-3</v>
      </c>
      <c r="AQ268" s="36">
        <f t="shared" ca="1" si="88"/>
        <v>5.97344E-3</v>
      </c>
      <c r="AR268" s="36">
        <f t="shared" ca="1" si="88"/>
        <v>9.2861699999999998E-3</v>
      </c>
      <c r="AS268" s="36">
        <f t="shared" ca="1" si="88"/>
        <v>2.8829750000000001E-2</v>
      </c>
      <c r="AT268" s="36">
        <f t="shared" ca="1" si="89"/>
        <v>3.3513350000000004E-2</v>
      </c>
      <c r="AU268" s="36">
        <f t="shared" ca="1" si="89"/>
        <v>0.11554347999999999</v>
      </c>
      <c r="AV268" s="36">
        <f t="shared" ca="1" si="89"/>
        <v>3.8127970000000004E-2</v>
      </c>
      <c r="AW268" s="36">
        <f t="shared" ca="1" si="89"/>
        <v>4.3020889999999999E-2</v>
      </c>
      <c r="AX268" s="25"/>
      <c r="AY268" s="25"/>
      <c r="AZ268" s="25"/>
      <c r="BA268" s="25"/>
      <c r="BB268" s="25"/>
      <c r="BC268" s="25"/>
      <c r="BD268" s="25"/>
      <c r="BE268" s="25"/>
      <c r="BF268" s="25"/>
      <c r="BG268" s="25"/>
      <c r="BH268" s="25"/>
      <c r="BI268" s="25"/>
    </row>
    <row r="269" spans="1:61" x14ac:dyDescent="0.35">
      <c r="A269" s="23">
        <v>44530</v>
      </c>
      <c r="B269" s="47">
        <v>1.09E-3</v>
      </c>
      <c r="C269" s="47">
        <v>5.0999999999999993E-4</v>
      </c>
      <c r="D269" s="47">
        <v>9.7999999999999997E-4</v>
      </c>
      <c r="E269" s="36">
        <v>2.2500000000000003E-3</v>
      </c>
      <c r="F269" s="36">
        <v>5.6499999999999996E-3</v>
      </c>
      <c r="G269" s="36">
        <v>8.3999999999999995E-3</v>
      </c>
      <c r="H269" s="36">
        <v>1.1596E-2</v>
      </c>
      <c r="I269" s="36">
        <f t="shared" si="85"/>
        <v>1.7298012496095305E-2</v>
      </c>
      <c r="J269" s="36"/>
      <c r="K269" s="36">
        <v>1.4442999999999999E-2</v>
      </c>
      <c r="L269" s="36">
        <v>1.7911E-2</v>
      </c>
      <c r="M269" s="36">
        <v>9.3575600000000009E-3</v>
      </c>
      <c r="N269" s="36">
        <v>1.8084409999999999E-2</v>
      </c>
      <c r="O269" s="36">
        <v>7.1603099999999996E-3</v>
      </c>
      <c r="P269" s="36">
        <v>2.6460900000000006E-2</v>
      </c>
      <c r="Q269" s="36">
        <v>4.6948000000000007E-3</v>
      </c>
      <c r="R269" s="36">
        <v>7.3337199999999984E-3</v>
      </c>
      <c r="S269" s="36">
        <f t="shared" ca="1" si="87"/>
        <v>1.4491730000000001E-2</v>
      </c>
      <c r="T269" s="36">
        <f t="shared" ca="1" si="87"/>
        <v>1.815495E-2</v>
      </c>
      <c r="U269" s="36">
        <f t="shared" ca="1" si="87"/>
        <v>2.0734610000000001E-2</v>
      </c>
      <c r="V269" s="36">
        <f t="shared" ca="1" si="87"/>
        <v>2.5509509999999999E-2</v>
      </c>
      <c r="W269" s="36">
        <f t="shared" ca="1" si="87"/>
        <v>6.9922999999999999E-3</v>
      </c>
      <c r="X269" s="36">
        <f t="shared" ca="1" si="87"/>
        <v>1.4175E-2</v>
      </c>
      <c r="Y269" s="36">
        <f t="shared" ca="1" si="87"/>
        <v>1.83205E-2</v>
      </c>
      <c r="Z269" s="36">
        <f t="shared" ca="1" si="87"/>
        <v>1.9600450000000002E-2</v>
      </c>
      <c r="AA269" s="36">
        <f t="shared" ca="1" si="87"/>
        <v>2.5244719999999998E-2</v>
      </c>
      <c r="AB269" s="36">
        <f t="shared" ca="1" si="87"/>
        <v>4.7970059999999995E-2</v>
      </c>
      <c r="AC269" s="36">
        <f t="shared" ca="1" si="87"/>
        <v>4.8225339999999998E-2</v>
      </c>
      <c r="AD269" s="36">
        <f t="shared" ca="1" si="87"/>
        <v>4.4545310000000005E-2</v>
      </c>
      <c r="AE269" s="36">
        <f t="shared" ca="1" si="87"/>
        <v>1.7925960000000001E-2</v>
      </c>
      <c r="AF269" s="36">
        <f t="shared" ca="1" si="87"/>
        <v>3.058224E-2</v>
      </c>
      <c r="AG269" s="36">
        <f t="shared" ca="1" si="87"/>
        <v>1.7986240000000001E-2</v>
      </c>
      <c r="AH269" s="36">
        <f t="shared" ca="1" si="87"/>
        <v>9.8022400000000003E-3</v>
      </c>
      <c r="AI269" s="26">
        <f t="shared" ca="1" si="86"/>
        <v>732.68399999999997</v>
      </c>
      <c r="AJ269" s="36">
        <f t="shared" ca="1" si="88"/>
        <v>-2.1340400000000002E-3</v>
      </c>
      <c r="AK269" s="36">
        <f t="shared" ca="1" si="88"/>
        <v>2.2909499999999999E-3</v>
      </c>
      <c r="AL269" s="36">
        <f t="shared" ca="1" si="88"/>
        <v>4.0696100000000004E-3</v>
      </c>
      <c r="AM269" s="36">
        <f t="shared" ca="1" si="88"/>
        <v>9.6367399999999995E-3</v>
      </c>
      <c r="AN269" s="36">
        <f t="shared" ca="1" si="88"/>
        <v>-1.5813099999999998E-3</v>
      </c>
      <c r="AO269" s="36">
        <f t="shared" ca="1" si="88"/>
        <v>1.1111999999999999E-3</v>
      </c>
      <c r="AP269" s="36">
        <f t="shared" ca="1" si="88"/>
        <v>2.4938199999999999E-3</v>
      </c>
      <c r="AQ269" s="36">
        <f t="shared" ca="1" si="88"/>
        <v>4.1584999999999999E-3</v>
      </c>
      <c r="AR269" s="36">
        <f t="shared" ca="1" si="88"/>
        <v>7.6214300000000002E-3</v>
      </c>
      <c r="AS269" s="36">
        <f t="shared" ca="1" si="88"/>
        <v>3.117404E-2</v>
      </c>
      <c r="AT269" s="36">
        <f t="shared" ca="1" si="89"/>
        <v>3.2585889999999999E-2</v>
      </c>
      <c r="AU269" s="36">
        <f t="shared" ca="1" si="89"/>
        <v>0.11202254</v>
      </c>
      <c r="AV269" s="36">
        <f t="shared" ca="1" si="89"/>
        <v>3.7019730000000001E-2</v>
      </c>
      <c r="AW269" s="36">
        <f t="shared" ca="1" si="89"/>
        <v>4.1163030000000003E-2</v>
      </c>
      <c r="AX269" s="25"/>
      <c r="AY269" s="25"/>
      <c r="AZ269" s="25"/>
      <c r="BA269" s="25"/>
      <c r="BB269" s="25"/>
      <c r="BC269" s="25"/>
      <c r="BD269" s="25"/>
      <c r="BE269" s="25"/>
      <c r="BF269" s="25"/>
      <c r="BG269" s="25"/>
      <c r="BH269" s="25"/>
      <c r="BI269" s="25"/>
    </row>
    <row r="270" spans="1:61" x14ac:dyDescent="0.35">
      <c r="A270" s="23">
        <v>44561</v>
      </c>
      <c r="B270" s="47">
        <v>2.8000000000000003E-4</v>
      </c>
      <c r="C270" s="47">
        <v>4.3999999999999996E-4</v>
      </c>
      <c r="D270" s="47">
        <v>1.8500000000000001E-3</v>
      </c>
      <c r="E270" s="36">
        <v>3.8300000000000001E-3</v>
      </c>
      <c r="F270" s="36">
        <v>7.3219999999999995E-3</v>
      </c>
      <c r="G270" s="36">
        <v>9.58E-3</v>
      </c>
      <c r="H270" s="36">
        <v>1.2629999999999999E-2</v>
      </c>
      <c r="I270" s="36">
        <f t="shared" si="85"/>
        <v>1.7578029686065033E-2</v>
      </c>
      <c r="J270" s="36"/>
      <c r="K270" s="36">
        <v>1.5101E-2</v>
      </c>
      <c r="L270" s="36">
        <v>1.9032E-2</v>
      </c>
      <c r="M270" s="36">
        <v>1.053612E-2</v>
      </c>
      <c r="N270" s="36">
        <v>1.8931279999999998E-2</v>
      </c>
      <c r="O270" s="36">
        <v>6.9069500000000054E-3</v>
      </c>
      <c r="P270" s="36">
        <v>2.3622830000000001E-2</v>
      </c>
      <c r="Q270" s="36">
        <v>4.2643299999999985E-3</v>
      </c>
      <c r="R270" s="36">
        <v>6.8062300000000034E-3</v>
      </c>
      <c r="S270" s="36">
        <f t="shared" ca="1" si="87"/>
        <v>1.5333390000000001E-2</v>
      </c>
      <c r="T270" s="36">
        <f t="shared" ca="1" si="87"/>
        <v>1.8855779999999999E-2</v>
      </c>
      <c r="U270" s="36">
        <f t="shared" ca="1" si="87"/>
        <v>2.1147520000000003E-2</v>
      </c>
      <c r="V270" s="36">
        <f t="shared" ca="1" si="87"/>
        <v>2.5742409999999997E-2</v>
      </c>
      <c r="W270" s="36">
        <f t="shared" ca="1" si="87"/>
        <v>8.3398599999999993E-3</v>
      </c>
      <c r="X270" s="36">
        <f t="shared" ca="1" si="87"/>
        <v>1.4710870000000001E-2</v>
      </c>
      <c r="Y270" s="36">
        <f t="shared" ca="1" si="87"/>
        <v>1.882006E-2</v>
      </c>
      <c r="Z270" s="36">
        <f t="shared" ca="1" si="87"/>
        <v>1.994638E-2</v>
      </c>
      <c r="AA270" s="36">
        <f t="shared" ca="1" si="87"/>
        <v>2.5838230000000004E-2</v>
      </c>
      <c r="AB270" s="36">
        <f t="shared" ca="1" si="87"/>
        <v>4.2149070000000004E-2</v>
      </c>
      <c r="AC270" s="36">
        <f t="shared" ca="1" si="87"/>
        <v>4.2118610000000001E-2</v>
      </c>
      <c r="AD270" s="36">
        <f t="shared" ca="1" si="87"/>
        <v>4.2554109999999999E-2</v>
      </c>
      <c r="AE270" s="36">
        <f t="shared" ca="1" si="87"/>
        <v>1.818753E-2</v>
      </c>
      <c r="AF270" s="36">
        <f t="shared" ca="1" si="87"/>
        <v>3.1003630000000001E-2</v>
      </c>
      <c r="AG270" s="36">
        <f t="shared" ca="1" si="87"/>
        <v>1.882963E-2</v>
      </c>
      <c r="AH270" s="36">
        <f t="shared" ca="1" si="87"/>
        <v>1.1302049999999999E-2</v>
      </c>
      <c r="AI270" s="26">
        <f t="shared" ca="1" si="86"/>
        <v>732.73599999999999</v>
      </c>
      <c r="AJ270" s="36">
        <f t="shared" ca="1" si="88"/>
        <v>-7.2127999999999992E-4</v>
      </c>
      <c r="AK270" s="36">
        <f t="shared" ca="1" si="88"/>
        <v>3.9894000000000006E-3</v>
      </c>
      <c r="AL270" s="36">
        <f t="shared" ca="1" si="88"/>
        <v>5.1593400000000001E-3</v>
      </c>
      <c r="AM270" s="36">
        <f t="shared" ca="1" si="88"/>
        <v>1.0498970000000002E-2</v>
      </c>
      <c r="AN270" s="36">
        <f t="shared" ca="1" si="88"/>
        <v>-7.5518999999999998E-4</v>
      </c>
      <c r="AO270" s="36">
        <f t="shared" ca="1" si="88"/>
        <v>2.4074400000000003E-3</v>
      </c>
      <c r="AP270" s="36">
        <f t="shared" ca="1" si="88"/>
        <v>3.76196E-3</v>
      </c>
      <c r="AQ270" s="36">
        <f t="shared" ca="1" si="88"/>
        <v>5.5877200000000009E-3</v>
      </c>
      <c r="AR270" s="36">
        <f t="shared" ca="1" si="88"/>
        <v>9.5086500000000004E-3</v>
      </c>
      <c r="AS270" s="36">
        <f t="shared" ca="1" si="88"/>
        <v>2.8590249999999998E-2</v>
      </c>
      <c r="AT270" s="36">
        <f t="shared" ca="1" si="89"/>
        <v>3.2742380000000001E-2</v>
      </c>
      <c r="AU270" s="36">
        <f t="shared" ca="1" si="89"/>
        <v>0.10977136</v>
      </c>
      <c r="AV270" s="36">
        <f t="shared" ca="1" si="89"/>
        <v>3.7052759999999997E-2</v>
      </c>
      <c r="AW270" s="36">
        <f t="shared" ca="1" si="89"/>
        <v>4.158154E-2</v>
      </c>
      <c r="AX270" s="25"/>
      <c r="AY270" s="25"/>
      <c r="AZ270" s="25"/>
      <c r="BA270" s="25"/>
      <c r="BB270" s="25"/>
      <c r="BC270" s="25"/>
      <c r="BD270" s="25"/>
      <c r="BE270" s="25"/>
      <c r="BF270" s="25"/>
      <c r="BG270" s="25"/>
      <c r="BH270" s="25"/>
      <c r="BI270" s="25"/>
    </row>
    <row r="271" spans="1:61" x14ac:dyDescent="0.35">
      <c r="A271" s="23">
        <v>44592</v>
      </c>
      <c r="B271" s="47">
        <v>3.4000000000000002E-4</v>
      </c>
      <c r="C271" s="47">
        <v>1.8599999999999999E-3</v>
      </c>
      <c r="D271" s="47">
        <v>4.6100000000000004E-3</v>
      </c>
      <c r="E271" s="36">
        <v>7.79E-3</v>
      </c>
      <c r="F271" s="36">
        <v>1.1787000000000001E-2</v>
      </c>
      <c r="G271" s="36">
        <v>1.3779999999999999E-2</v>
      </c>
      <c r="H271" s="36">
        <v>1.6094000000000001E-2</v>
      </c>
      <c r="I271" s="36">
        <f t="shared" si="85"/>
        <v>1.944275459652367E-2</v>
      </c>
      <c r="J271" s="36"/>
      <c r="K271" s="36">
        <v>1.7766999999999998E-2</v>
      </c>
      <c r="L271" s="36">
        <v>2.1075E-2</v>
      </c>
      <c r="M271" s="36">
        <v>1.4365369999999999E-2</v>
      </c>
      <c r="N271" s="36">
        <v>2.1394050000000001E-2</v>
      </c>
      <c r="O271" s="36">
        <v>7.7475199999999973E-3</v>
      </c>
      <c r="P271" s="36">
        <v>2.7749849999999996E-2</v>
      </c>
      <c r="Q271" s="36">
        <v>4.3687100000000013E-3</v>
      </c>
      <c r="R271" s="36">
        <v>8.0665699999999986E-3</v>
      </c>
      <c r="S271" s="36">
        <f t="shared" ca="1" si="87"/>
        <v>1.8543730000000001E-2</v>
      </c>
      <c r="T271" s="36">
        <f t="shared" ca="1" si="87"/>
        <v>2.283578E-2</v>
      </c>
      <c r="U271" s="36">
        <f t="shared" ca="1" si="87"/>
        <v>2.5645069999999999E-2</v>
      </c>
      <c r="V271" s="36">
        <f t="shared" ca="1" si="87"/>
        <v>3.0357029999999997E-2</v>
      </c>
      <c r="W271" s="36">
        <f t="shared" ca="1" si="87"/>
        <v>1.2807409999999998E-2</v>
      </c>
      <c r="X271" s="36">
        <f t="shared" ca="1" si="87"/>
        <v>1.901686E-2</v>
      </c>
      <c r="Y271" s="36">
        <f t="shared" ca="1" si="87"/>
        <v>2.1612659999999999E-2</v>
      </c>
      <c r="Z271" s="36">
        <f t="shared" ca="1" si="87"/>
        <v>2.3411749999999999E-2</v>
      </c>
      <c r="AA271" s="36">
        <f t="shared" ca="1" si="87"/>
        <v>2.9141569999999999E-2</v>
      </c>
      <c r="AB271" s="36">
        <f t="shared" ca="1" si="87"/>
        <v>5.2662859999999999E-2</v>
      </c>
      <c r="AC271" s="36">
        <f t="shared" ca="1" si="87"/>
        <v>5.2907219999999998E-2</v>
      </c>
      <c r="AD271" s="36">
        <f t="shared" ca="1" si="87"/>
        <v>4.9143899999999997E-2</v>
      </c>
      <c r="AE271" s="36">
        <f t="shared" ca="1" si="87"/>
        <v>2.3226509999999999E-2</v>
      </c>
      <c r="AF271" s="36">
        <f t="shared" ca="1" si="87"/>
        <v>3.5141459999999999E-2</v>
      </c>
      <c r="AG271" s="36">
        <f t="shared" ca="1" si="87"/>
        <v>2.2492450000000001E-2</v>
      </c>
      <c r="AH271" s="36">
        <f t="shared" ca="1" si="87"/>
        <v>1.463093E-2</v>
      </c>
      <c r="AI271" s="26">
        <f t="shared" ca="1" si="86"/>
        <v>732.70299999999997</v>
      </c>
      <c r="AJ271" s="36">
        <f t="shared" ca="1" si="88"/>
        <v>9.8851999999999989E-4</v>
      </c>
      <c r="AK271" s="36">
        <f t="shared" ca="1" si="88"/>
        <v>6.0263800000000005E-3</v>
      </c>
      <c r="AL271" s="36">
        <f t="shared" ca="1" si="88"/>
        <v>7.4889399999999995E-3</v>
      </c>
      <c r="AM271" s="36">
        <f t="shared" ca="1" si="88"/>
        <v>1.2579089999999999E-2</v>
      </c>
      <c r="AN271" s="36">
        <f t="shared" ca="1" si="88"/>
        <v>7.0097000000000009E-4</v>
      </c>
      <c r="AO271" s="36">
        <f t="shared" ca="1" si="88"/>
        <v>4.6644400000000006E-3</v>
      </c>
      <c r="AP271" s="36">
        <f t="shared" ca="1" si="88"/>
        <v>6.1792699999999997E-3</v>
      </c>
      <c r="AQ271" s="36">
        <f t="shared" ca="1" si="88"/>
        <v>7.8941099999999993E-3</v>
      </c>
      <c r="AR271" s="36">
        <f t="shared" ca="1" si="88"/>
        <v>1.141233E-2</v>
      </c>
      <c r="AS271" s="36">
        <f t="shared" ca="1" si="88"/>
        <v>3.3710710000000005E-2</v>
      </c>
      <c r="AT271" s="36">
        <f t="shared" ca="1" si="89"/>
        <v>3.3004699999999998E-2</v>
      </c>
      <c r="AU271" s="36">
        <f t="shared" ca="1" si="89"/>
        <v>0.11053905999999999</v>
      </c>
      <c r="AV271" s="36">
        <f t="shared" ca="1" si="89"/>
        <v>3.6431390000000001E-2</v>
      </c>
      <c r="AW271" s="36">
        <f t="shared" ca="1" si="89"/>
        <v>4.2492349999999998E-2</v>
      </c>
      <c r="AX271" s="25"/>
      <c r="AY271" s="25"/>
      <c r="AZ271" s="25"/>
      <c r="BA271" s="25"/>
      <c r="BB271" s="25"/>
      <c r="BC271" s="25"/>
      <c r="BD271" s="25"/>
      <c r="BE271" s="25"/>
      <c r="BF271" s="25"/>
      <c r="BG271" s="25"/>
      <c r="BH271" s="25"/>
      <c r="BI271" s="25"/>
    </row>
    <row r="272" spans="1:61" x14ac:dyDescent="0.35">
      <c r="A272" s="23">
        <v>44620</v>
      </c>
      <c r="B272" s="47">
        <v>5.6999999999999998E-4</v>
      </c>
      <c r="C272" s="47">
        <v>3.0699999999999998E-3</v>
      </c>
      <c r="D272" s="47">
        <v>6.4099999999999999E-3</v>
      </c>
      <c r="E272" s="36">
        <v>9.9100000000000004E-3</v>
      </c>
      <c r="F272" s="36">
        <v>1.4322999999999999E-2</v>
      </c>
      <c r="G272" s="36">
        <v>1.6250000000000001E-2</v>
      </c>
      <c r="H272" s="36">
        <v>1.7177000000000001E-2</v>
      </c>
      <c r="I272" s="36">
        <f t="shared" si="85"/>
        <v>1.9324131886584217E-2</v>
      </c>
      <c r="J272" s="36"/>
      <c r="K272" s="36">
        <v>1.8249999999999999E-2</v>
      </c>
      <c r="L272" s="36">
        <v>2.1610999999999998E-2</v>
      </c>
      <c r="M272" s="36">
        <v>1.6364360000000001E-2</v>
      </c>
      <c r="N272" s="36">
        <v>2.2304270000000001E-2</v>
      </c>
      <c r="O272" s="36">
        <v>8.5918000000000001E-3</v>
      </c>
      <c r="P272" s="36">
        <v>3.0760950000000002E-2</v>
      </c>
      <c r="Q272" s="36">
        <v>5.0589433333333329E-3</v>
      </c>
      <c r="R272" s="36">
        <v>9.2850700000000029E-3</v>
      </c>
      <c r="S272" s="36">
        <f t="shared" ca="1" si="87"/>
        <v>2.0572789999999997E-2</v>
      </c>
      <c r="T272" s="36">
        <f t="shared" ca="1" si="87"/>
        <v>2.5107710000000002E-2</v>
      </c>
      <c r="U272" s="36">
        <f t="shared" ca="1" si="87"/>
        <v>2.8625579999999998E-2</v>
      </c>
      <c r="V272" s="36">
        <f t="shared" ca="1" si="87"/>
        <v>3.3523259999999999E-2</v>
      </c>
      <c r="W272" s="36">
        <f t="shared" ca="1" si="87"/>
        <v>1.6073489999999999E-2</v>
      </c>
      <c r="X272" s="36">
        <f t="shared" ca="1" si="87"/>
        <v>2.1362369999999999E-2</v>
      </c>
      <c r="Y272" s="36">
        <f t="shared" ca="1" si="87"/>
        <v>2.3286970000000001E-2</v>
      </c>
      <c r="Z272" s="36">
        <f t="shared" ca="1" si="87"/>
        <v>2.5471549999999999E-2</v>
      </c>
      <c r="AA272" s="36">
        <f t="shared" ca="1" si="87"/>
        <v>3.0896070000000001E-2</v>
      </c>
      <c r="AB272" s="36">
        <f t="shared" ca="1" si="87"/>
        <v>5.6193949999999999E-2</v>
      </c>
      <c r="AC272" s="36">
        <f t="shared" ca="1" si="87"/>
        <v>5.6377740000000003E-2</v>
      </c>
      <c r="AD272" s="36">
        <f t="shared" ca="1" si="87"/>
        <v>5.3065220000000003E-2</v>
      </c>
      <c r="AE272" s="36">
        <f t="shared" ca="1" si="87"/>
        <v>2.656066E-2</v>
      </c>
      <c r="AF272" s="36">
        <f t="shared" ca="1" si="87"/>
        <v>3.7798479999999995E-2</v>
      </c>
      <c r="AG272" s="36">
        <f t="shared" ca="1" si="87"/>
        <v>2.5537629999999999E-2</v>
      </c>
      <c r="AH272" s="36">
        <f t="shared" ca="1" si="87"/>
        <v>1.8782179999999999E-2</v>
      </c>
      <c r="AI272" s="26">
        <f t="shared" ca="1" si="86"/>
        <v>732.79700000000003</v>
      </c>
      <c r="AJ272" s="36">
        <f t="shared" ca="1" si="88"/>
        <v>2.9413799999999999E-3</v>
      </c>
      <c r="AK272" s="36">
        <f t="shared" ca="1" si="88"/>
        <v>7.6195000000000004E-3</v>
      </c>
      <c r="AL272" s="36">
        <f t="shared" ca="1" si="88"/>
        <v>1.104517E-2</v>
      </c>
      <c r="AM272" s="36">
        <f t="shared" ca="1" si="88"/>
        <v>1.7030090000000001E-2</v>
      </c>
      <c r="AN272" s="36">
        <f t="shared" ca="1" si="88"/>
        <v>2.9180899999999999E-3</v>
      </c>
      <c r="AO272" s="36">
        <f t="shared" ca="1" si="88"/>
        <v>7.4679399999999993E-3</v>
      </c>
      <c r="AP272" s="36">
        <f t="shared" ca="1" si="88"/>
        <v>9.0047200000000008E-3</v>
      </c>
      <c r="AQ272" s="36">
        <f t="shared" ca="1" si="88"/>
        <v>1.099487E-2</v>
      </c>
      <c r="AR272" s="36">
        <f t="shared" ca="1" si="88"/>
        <v>1.400242E-2</v>
      </c>
      <c r="AS272" s="36">
        <f t="shared" ca="1" si="88"/>
        <v>4.2748160000000007E-2</v>
      </c>
      <c r="AT272" s="36">
        <f t="shared" ca="1" si="89"/>
        <v>3.3932739999999996E-2</v>
      </c>
      <c r="AU272" s="36">
        <f t="shared" ca="1" si="89"/>
        <v>0.11330614</v>
      </c>
      <c r="AV272" s="36">
        <f t="shared" ca="1" si="89"/>
        <v>3.7630999999999998E-2</v>
      </c>
      <c r="AW272" s="36">
        <f t="shared" ca="1" si="89"/>
        <v>4.3340490000000002E-2</v>
      </c>
      <c r="AX272" s="25"/>
      <c r="AY272" s="25"/>
      <c r="AZ272" s="25"/>
      <c r="BA272" s="25"/>
      <c r="BB272" s="25"/>
      <c r="BC272" s="25"/>
      <c r="BD272" s="25"/>
      <c r="BE272" s="25"/>
      <c r="BF272" s="25"/>
      <c r="BG272" s="25"/>
      <c r="BH272" s="25"/>
      <c r="BI272" s="25"/>
    </row>
    <row r="273" spans="1:61" x14ac:dyDescent="0.35">
      <c r="A273" s="23">
        <v>44651</v>
      </c>
      <c r="B273" s="47">
        <v>1.31E-3</v>
      </c>
      <c r="C273" s="47">
        <v>4.96E-3</v>
      </c>
      <c r="D273" s="47">
        <v>1.0189999999999999E-2</v>
      </c>
      <c r="E273" s="36">
        <v>1.6070000000000001E-2</v>
      </c>
      <c r="F273" s="36">
        <v>2.3344999999999998E-2</v>
      </c>
      <c r="G273" s="36">
        <v>2.513E-2</v>
      </c>
      <c r="H273" s="36">
        <v>2.4599000000000003E-2</v>
      </c>
      <c r="I273" s="36">
        <f t="shared" si="85"/>
        <v>2.2162450285428736E-2</v>
      </c>
      <c r="J273" s="36"/>
      <c r="K273" s="36">
        <v>2.3380000000000001E-2</v>
      </c>
      <c r="L273" s="36">
        <v>2.4476000000000001E-2</v>
      </c>
      <c r="M273" s="36">
        <v>2.388678E-2</v>
      </c>
      <c r="N273" s="36">
        <v>2.553776E-2</v>
      </c>
      <c r="O273" s="36">
        <v>8.31345E-3</v>
      </c>
      <c r="P273" s="36">
        <v>3.2933130000000005E-2</v>
      </c>
      <c r="Q273" s="36">
        <v>4.8551133333333343E-3</v>
      </c>
      <c r="R273" s="36">
        <v>9.3752099999999984E-3</v>
      </c>
      <c r="S273" s="36">
        <f t="shared" ca="1" si="87"/>
        <v>2.6644850000000001E-2</v>
      </c>
      <c r="T273" s="36">
        <f t="shared" ca="1" si="87"/>
        <v>3.0777199999999998E-2</v>
      </c>
      <c r="U273" s="36">
        <f t="shared" ca="1" si="87"/>
        <v>3.3820179999999998E-2</v>
      </c>
      <c r="V273" s="36">
        <f t="shared" ca="1" si="87"/>
        <v>3.866352E-2</v>
      </c>
      <c r="W273" s="36">
        <f t="shared" ca="1" si="87"/>
        <v>2.4465170000000001E-2</v>
      </c>
      <c r="X273" s="36">
        <f t="shared" ca="1" si="87"/>
        <v>2.821481E-2</v>
      </c>
      <c r="Y273" s="36">
        <f t="shared" ca="1" si="87"/>
        <v>2.939976E-2</v>
      </c>
      <c r="Z273" s="36">
        <f t="shared" ca="1" si="87"/>
        <v>3.0114679999999998E-2</v>
      </c>
      <c r="AA273" s="36">
        <f t="shared" ca="1" si="87"/>
        <v>3.385121E-2</v>
      </c>
      <c r="AB273" s="36">
        <f t="shared" ca="1" si="87"/>
        <v>6.0122600000000005E-2</v>
      </c>
      <c r="AC273" s="36">
        <f t="shared" ca="1" si="87"/>
        <v>6.0199350000000006E-2</v>
      </c>
      <c r="AD273" s="36">
        <f t="shared" ca="1" si="87"/>
        <v>5.8470890000000005E-2</v>
      </c>
      <c r="AE273" s="36">
        <f t="shared" ca="1" si="87"/>
        <v>3.3428490000000005E-2</v>
      </c>
      <c r="AF273" s="36">
        <f t="shared" ca="1" si="87"/>
        <v>4.0314329999999995E-2</v>
      </c>
      <c r="AG273" s="36">
        <f t="shared" ca="1" si="87"/>
        <v>3.259604E-2</v>
      </c>
      <c r="AH273" s="36">
        <f t="shared" ca="1" si="87"/>
        <v>2.843391E-2</v>
      </c>
      <c r="AI273" s="26">
        <f t="shared" ca="1" si="86"/>
        <v>733.02300000000002</v>
      </c>
      <c r="AJ273" s="36">
        <f t="shared" ca="1" si="88"/>
        <v>7.2739099999999998E-3</v>
      </c>
      <c r="AK273" s="36">
        <f t="shared" ca="1" si="88"/>
        <v>1.1000609999999999E-2</v>
      </c>
      <c r="AL273" s="36">
        <f t="shared" ca="1" si="88"/>
        <v>1.4186639999999999E-2</v>
      </c>
      <c r="AM273" s="36">
        <f t="shared" ca="1" si="88"/>
        <v>1.794544E-2</v>
      </c>
      <c r="AN273" s="36">
        <f t="shared" ca="1" si="88"/>
        <v>6.0987400000000001E-3</v>
      </c>
      <c r="AO273" s="36">
        <f t="shared" ca="1" si="88"/>
        <v>1.134199E-2</v>
      </c>
      <c r="AP273" s="36">
        <f t="shared" ca="1" si="88"/>
        <v>1.255906E-2</v>
      </c>
      <c r="AQ273" s="36">
        <f t="shared" ca="1" si="88"/>
        <v>1.391418E-2</v>
      </c>
      <c r="AR273" s="36">
        <f t="shared" ca="1" si="88"/>
        <v>1.6183860000000001E-2</v>
      </c>
      <c r="AS273" s="36">
        <f t="shared" ca="1" si="88"/>
        <v>4.3260560000000003E-2</v>
      </c>
      <c r="AT273" s="36">
        <f t="shared" ca="1" si="89"/>
        <v>3.4636880000000002E-2</v>
      </c>
      <c r="AU273" s="36">
        <f t="shared" ca="1" si="89"/>
        <v>0.11364289</v>
      </c>
      <c r="AV273" s="36">
        <f t="shared" ca="1" si="89"/>
        <v>3.8913070000000001E-2</v>
      </c>
      <c r="AW273" s="36">
        <f t="shared" ca="1" si="89"/>
        <v>4.4435559999999999E-2</v>
      </c>
      <c r="AX273" s="25"/>
      <c r="AY273" s="25"/>
      <c r="AZ273" s="25"/>
      <c r="BA273" s="25"/>
      <c r="BB273" s="25"/>
      <c r="BC273" s="25"/>
      <c r="BD273" s="25"/>
      <c r="BE273" s="25"/>
      <c r="BF273" s="25"/>
      <c r="BG273" s="25"/>
      <c r="BH273" s="25"/>
      <c r="BI273" s="25"/>
    </row>
    <row r="274" spans="1:61" x14ac:dyDescent="0.35">
      <c r="A274" s="23">
        <v>44680</v>
      </c>
      <c r="B274" s="47">
        <v>3.2700000000000003E-3</v>
      </c>
      <c r="C274" s="47">
        <v>8.3400000000000002E-3</v>
      </c>
      <c r="D274" s="47">
        <v>1.405E-2</v>
      </c>
      <c r="E274" s="36">
        <v>2.07E-2</v>
      </c>
      <c r="F274" s="36">
        <v>2.7146E-2</v>
      </c>
      <c r="G274" s="36">
        <v>2.887E-2</v>
      </c>
      <c r="H274" s="36">
        <v>2.9548999999999999E-2</v>
      </c>
      <c r="I274" s="36">
        <f t="shared" si="85"/>
        <v>2.9123044066868164E-2</v>
      </c>
      <c r="J274" s="36"/>
      <c r="K274" s="36">
        <v>2.9336000000000001E-2</v>
      </c>
      <c r="L274" s="36">
        <v>2.9971999999999999E-2</v>
      </c>
      <c r="M274" s="36">
        <v>2.8312900000000002E-2</v>
      </c>
      <c r="N274" s="36">
        <v>3.1045859999999998E-2</v>
      </c>
      <c r="O274" s="36">
        <v>9.3485199999999956E-3</v>
      </c>
      <c r="P274" s="36">
        <v>3.5234950000000001E-2</v>
      </c>
      <c r="Q274" s="36">
        <v>5.2659266666666669E-3</v>
      </c>
      <c r="R274" s="36">
        <v>1.0422379999999995E-2</v>
      </c>
      <c r="S274" s="36">
        <f t="shared" ca="1" si="87"/>
        <v>3.1798679999999996E-2</v>
      </c>
      <c r="T274" s="36">
        <f t="shared" ca="1" si="87"/>
        <v>3.6509119999999999E-2</v>
      </c>
      <c r="U274" s="36">
        <f t="shared" ca="1" si="87"/>
        <v>4.069155E-2</v>
      </c>
      <c r="V274" s="36">
        <f t="shared" ca="1" si="87"/>
        <v>4.6055619999999999E-2</v>
      </c>
      <c r="W274" s="36">
        <f t="shared" ca="1" si="87"/>
        <v>2.8918949999999999E-2</v>
      </c>
      <c r="X274" s="36">
        <f t="shared" ca="1" si="87"/>
        <v>3.3219780000000004E-2</v>
      </c>
      <c r="Y274" s="36">
        <f t="shared" ca="1" si="87"/>
        <v>3.5019649999999999E-2</v>
      </c>
      <c r="Z274" s="36">
        <f t="shared" ca="1" si="87"/>
        <v>3.6502090000000001E-2</v>
      </c>
      <c r="AA274" s="36">
        <f t="shared" ca="1" si="87"/>
        <v>4.0394379999999994E-2</v>
      </c>
      <c r="AB274" s="36">
        <f t="shared" ca="1" si="87"/>
        <v>6.9795590000000005E-2</v>
      </c>
      <c r="AC274" s="36">
        <f t="shared" ca="1" si="87"/>
        <v>6.9952059999999996E-2</v>
      </c>
      <c r="AD274" s="36">
        <f t="shared" ca="1" si="87"/>
        <v>6.6280809999999996E-2</v>
      </c>
      <c r="AE274" s="36">
        <f t="shared" ca="1" si="87"/>
        <v>4.0347250000000001E-2</v>
      </c>
      <c r="AF274" s="36">
        <f t="shared" ca="1" si="87"/>
        <v>4.7977499999999999E-2</v>
      </c>
      <c r="AG274" s="36">
        <f t="shared" ca="1" si="87"/>
        <v>3.7825909999999997E-2</v>
      </c>
      <c r="AH274" s="36">
        <f t="shared" ca="1" si="87"/>
        <v>3.3997779999999998E-2</v>
      </c>
      <c r="AI274" s="26">
        <f t="shared" ca="1" si="86"/>
        <v>733.02300000000002</v>
      </c>
      <c r="AJ274" s="36">
        <f t="shared" ca="1" si="88"/>
        <v>1.113252E-2</v>
      </c>
      <c r="AK274" s="36">
        <f t="shared" ca="1" si="88"/>
        <v>1.466842E-2</v>
      </c>
      <c r="AL274" s="36">
        <f t="shared" ca="1" si="88"/>
        <v>1.9306139999999999E-2</v>
      </c>
      <c r="AM274" s="36">
        <f t="shared" ca="1" si="88"/>
        <v>2.3713769999999999E-2</v>
      </c>
      <c r="AN274" s="36">
        <f t="shared" ca="1" si="88"/>
        <v>1.010346E-2</v>
      </c>
      <c r="AO274" s="36">
        <f t="shared" ca="1" si="88"/>
        <v>1.5654319999999999E-2</v>
      </c>
      <c r="AP274" s="36">
        <f t="shared" ca="1" si="88"/>
        <v>1.7062690000000002E-2</v>
      </c>
      <c r="AQ274" s="36">
        <f t="shared" ca="1" si="88"/>
        <v>1.90911E-2</v>
      </c>
      <c r="AR274" s="36">
        <f t="shared" ca="1" si="88"/>
        <v>2.081674E-2</v>
      </c>
      <c r="AS274" s="36">
        <f t="shared" ca="1" si="88"/>
        <v>5.1986819999999996E-2</v>
      </c>
      <c r="AT274" s="36">
        <f t="shared" ca="1" si="89"/>
        <v>3.6388520000000001E-2</v>
      </c>
      <c r="AU274" s="36">
        <f t="shared" ca="1" si="89"/>
        <v>0.11757398999999999</v>
      </c>
      <c r="AV274" s="36">
        <f t="shared" ca="1" si="89"/>
        <v>4.1260199999999997E-2</v>
      </c>
      <c r="AW274" s="36">
        <f t="shared" ca="1" si="89"/>
        <v>4.5424150000000003E-2</v>
      </c>
      <c r="AX274" s="25"/>
      <c r="AY274" s="25"/>
      <c r="AZ274" s="25"/>
      <c r="BA274" s="25"/>
      <c r="BB274" s="25"/>
      <c r="BC274" s="25"/>
      <c r="BD274" s="25"/>
      <c r="BE274" s="25"/>
      <c r="BF274" s="25"/>
      <c r="BG274" s="25"/>
      <c r="BH274" s="25"/>
      <c r="BI274" s="25"/>
    </row>
    <row r="275" spans="1:61" x14ac:dyDescent="0.35">
      <c r="A275" s="23">
        <v>44712</v>
      </c>
      <c r="B275" s="47">
        <v>7.1999999999999998E-3</v>
      </c>
      <c r="C275" s="47">
        <v>1.0580000000000001E-2</v>
      </c>
      <c r="D275" s="47">
        <v>1.567E-2</v>
      </c>
      <c r="E275" s="36">
        <v>2.0670000000000001E-2</v>
      </c>
      <c r="F275" s="36">
        <v>2.5565000000000001E-2</v>
      </c>
      <c r="G275" s="36">
        <v>2.726E-2</v>
      </c>
      <c r="H275" s="36">
        <v>2.8173E-2</v>
      </c>
      <c r="I275" s="36">
        <f t="shared" si="85"/>
        <v>2.8709069855948233E-2</v>
      </c>
      <c r="J275" s="36"/>
      <c r="K275" s="36">
        <v>2.8441000000000001E-2</v>
      </c>
      <c r="L275" s="36">
        <v>3.0451000000000002E-2</v>
      </c>
      <c r="M275" s="36">
        <v>2.6994500000000001E-2</v>
      </c>
      <c r="N275" s="36">
        <v>3.2279040000000002E-2</v>
      </c>
      <c r="O275" s="36">
        <v>8.3646700000000046E-3</v>
      </c>
      <c r="P275" s="36">
        <v>3.5090909999999996E-2</v>
      </c>
      <c r="Q275" s="36">
        <v>4.8781999999999992E-3</v>
      </c>
      <c r="R275" s="36">
        <v>1.0192710000000004E-2</v>
      </c>
      <c r="S275" s="36">
        <f t="shared" ca="1" si="87"/>
        <v>3.0781839999999998E-2</v>
      </c>
      <c r="T275" s="36">
        <f t="shared" ca="1" si="87"/>
        <v>3.5855450000000004E-2</v>
      </c>
      <c r="U275" s="36">
        <f t="shared" ca="1" si="87"/>
        <v>3.9462320000000002E-2</v>
      </c>
      <c r="V275" s="36">
        <f t="shared" ca="1" si="87"/>
        <v>4.535368E-2</v>
      </c>
      <c r="W275" s="36">
        <f t="shared" ca="1" si="87"/>
        <v>2.7258429999999997E-2</v>
      </c>
      <c r="X275" s="36">
        <f t="shared" ca="1" si="87"/>
        <v>3.1734020000000002E-2</v>
      </c>
      <c r="Y275" s="36">
        <f t="shared" ca="1" si="87"/>
        <v>3.3707550000000003E-2</v>
      </c>
      <c r="Z275" s="36">
        <f t="shared" ca="1" si="87"/>
        <v>3.5666859999999995E-2</v>
      </c>
      <c r="AA275" s="36">
        <f t="shared" ca="1" si="87"/>
        <v>4.0643710000000006E-2</v>
      </c>
      <c r="AB275" s="36">
        <f t="shared" ca="1" si="87"/>
        <v>7.0909949999999999E-2</v>
      </c>
      <c r="AC275" s="36">
        <f t="shared" ca="1" si="87"/>
        <v>7.1056510000000003E-2</v>
      </c>
      <c r="AD275" s="36">
        <f t="shared" ca="1" si="87"/>
        <v>6.7369949999999998E-2</v>
      </c>
      <c r="AE275" s="36">
        <f t="shared" ca="1" si="87"/>
        <v>3.9088419999999999E-2</v>
      </c>
      <c r="AF275" s="36">
        <f t="shared" ca="1" si="87"/>
        <v>4.7498480000000003E-2</v>
      </c>
      <c r="AG275" s="36">
        <f t="shared" ca="1" si="87"/>
        <v>3.8008359999999998E-2</v>
      </c>
      <c r="AH275" s="36">
        <f t="shared" ca="1" si="87"/>
        <v>3.3700500000000001E-2</v>
      </c>
      <c r="AI275" s="26">
        <f t="shared" ca="1" si="86"/>
        <v>733.63099999999997</v>
      </c>
      <c r="AJ275" s="36">
        <f t="shared" ca="1" si="88"/>
        <v>1.2651529999999999E-2</v>
      </c>
      <c r="AK275" s="36">
        <f t="shared" ca="1" si="88"/>
        <v>1.6553040000000002E-2</v>
      </c>
      <c r="AL275" s="36">
        <f t="shared" ca="1" si="88"/>
        <v>2.1633699999999999E-2</v>
      </c>
      <c r="AM275" s="36">
        <f t="shared" ca="1" si="88"/>
        <v>2.6831269999999997E-2</v>
      </c>
      <c r="AN275" s="36">
        <f t="shared" ca="1" si="88"/>
        <v>1.206544E-2</v>
      </c>
      <c r="AO275" s="36">
        <f t="shared" ca="1" si="88"/>
        <v>1.7417160000000001E-2</v>
      </c>
      <c r="AP275" s="36">
        <f t="shared" ca="1" si="88"/>
        <v>1.9064319999999999E-2</v>
      </c>
      <c r="AQ275" s="36">
        <f t="shared" ca="1" si="88"/>
        <v>2.1208689999999999E-2</v>
      </c>
      <c r="AR275" s="36">
        <f t="shared" ca="1" si="88"/>
        <v>2.3667129999999998E-2</v>
      </c>
      <c r="AS275" s="36">
        <f t="shared" ca="1" si="88"/>
        <v>5.5947079999999996E-2</v>
      </c>
      <c r="AT275" s="36">
        <f t="shared" ca="1" si="89"/>
        <v>3.6613630000000001E-2</v>
      </c>
      <c r="AU275" s="36">
        <f t="shared" ca="1" si="89"/>
        <v>0.11970675</v>
      </c>
      <c r="AV275" s="36">
        <f t="shared" ca="1" si="89"/>
        <v>4.2070440000000001E-2</v>
      </c>
      <c r="AW275" s="36">
        <f t="shared" ca="1" si="89"/>
        <v>4.5660030000000004E-2</v>
      </c>
      <c r="AX275" s="25"/>
      <c r="AY275" s="25"/>
      <c r="AZ275" s="25"/>
      <c r="BA275" s="25"/>
      <c r="BB275" s="25"/>
      <c r="BC275" s="25"/>
      <c r="BD275" s="25"/>
      <c r="BE275" s="25"/>
      <c r="BF275" s="25"/>
      <c r="BG275" s="25"/>
      <c r="BH275" s="25"/>
      <c r="BI275" s="25"/>
    </row>
    <row r="276" spans="1:61" x14ac:dyDescent="0.35">
      <c r="A276" s="23">
        <v>44742</v>
      </c>
      <c r="B276" s="47">
        <v>1.0200000000000001E-2</v>
      </c>
      <c r="C276" s="47">
        <v>1.6670000000000001E-2</v>
      </c>
      <c r="D276" s="47">
        <v>2.4860000000000004E-2</v>
      </c>
      <c r="E276" s="36">
        <v>2.7770000000000003E-2</v>
      </c>
      <c r="F276" s="36">
        <v>2.9533E-2</v>
      </c>
      <c r="G276" s="36">
        <v>3.0110000000000001E-2</v>
      </c>
      <c r="H276" s="36">
        <v>3.0379E-2</v>
      </c>
      <c r="I276" s="36">
        <f t="shared" si="85"/>
        <v>2.9879060657292289E-2</v>
      </c>
      <c r="J276" s="36"/>
      <c r="K276" s="36">
        <v>3.0129000000000003E-2</v>
      </c>
      <c r="L276" s="36">
        <v>3.1827000000000001E-2</v>
      </c>
      <c r="M276" s="36">
        <v>3.0350180000000001E-2</v>
      </c>
      <c r="N276" s="36">
        <v>3.332591E-2</v>
      </c>
      <c r="O276" s="36">
        <v>9.5549600000000012E-3</v>
      </c>
      <c r="P276" s="36">
        <v>4.4368329999999997E-2</v>
      </c>
      <c r="Q276" s="36">
        <v>5.2154266666666615E-3</v>
      </c>
      <c r="R276" s="36">
        <v>1.105387E-2</v>
      </c>
      <c r="S276" s="36">
        <f t="shared" ref="S276:AH285" ca="1" si="90">IFERROR(VLOOKUP($A276,INDIRECT("US!"&amp;S$3&amp;":"&amp;S$4),3,0)/100,NA())</f>
        <v>3.3763370000000001E-2</v>
      </c>
      <c r="T276" s="36">
        <f t="shared" ca="1" si="90"/>
        <v>3.9196019999999998E-2</v>
      </c>
      <c r="U276" s="36">
        <f t="shared" ca="1" si="90"/>
        <v>4.4105060000000001E-2</v>
      </c>
      <c r="V276" s="36">
        <f t="shared" ca="1" si="90"/>
        <v>5.0716780000000003E-2</v>
      </c>
      <c r="W276" s="36">
        <f t="shared" ca="1" si="90"/>
        <v>3.2652439999999998E-2</v>
      </c>
      <c r="X276" s="36">
        <f t="shared" ca="1" si="90"/>
        <v>3.5134319999999997E-2</v>
      </c>
      <c r="Y276" s="36">
        <f t="shared" ca="1" si="90"/>
        <v>3.6612119999999998E-2</v>
      </c>
      <c r="Z276" s="36">
        <f t="shared" ca="1" si="90"/>
        <v>3.8625390000000002E-2</v>
      </c>
      <c r="AA276" s="36">
        <f t="shared" ca="1" si="90"/>
        <v>4.2880870000000001E-2</v>
      </c>
      <c r="AB276" s="36">
        <f t="shared" ca="1" si="90"/>
        <v>8.891346E-2</v>
      </c>
      <c r="AC276" s="36">
        <f t="shared" ca="1" si="90"/>
        <v>8.9360990000000001E-2</v>
      </c>
      <c r="AD276" s="36">
        <f t="shared" ca="1" si="90"/>
        <v>7.7694239999999998E-2</v>
      </c>
      <c r="AE276" s="36">
        <f t="shared" ca="1" si="90"/>
        <v>4.4813890000000002E-2</v>
      </c>
      <c r="AF276" s="36">
        <f t="shared" ca="1" si="90"/>
        <v>5.1133059999999994E-2</v>
      </c>
      <c r="AG276" s="36">
        <f t="shared" ca="1" si="90"/>
        <v>4.0730510000000004E-2</v>
      </c>
      <c r="AH276" s="36">
        <f t="shared" ca="1" si="90"/>
        <v>3.7839209999999998E-2</v>
      </c>
      <c r="AI276" s="26">
        <f t="shared" ca="1" si="86"/>
        <v>733.79100000000005</v>
      </c>
      <c r="AJ276" s="36">
        <f t="shared" ref="AJ276:AS285" ca="1" si="91">IFERROR(VLOOKUP($A276,INDIRECT("EU!"&amp;AJ$3&amp;":"&amp;AJ$4),3,0)/100,NA())</f>
        <v>1.571233E-2</v>
      </c>
      <c r="AK276" s="36">
        <f t="shared" ca="1" si="91"/>
        <v>1.9365110000000001E-2</v>
      </c>
      <c r="AL276" s="36">
        <f t="shared" ca="1" si="91"/>
        <v>2.6349010000000003E-2</v>
      </c>
      <c r="AM276" s="36">
        <f t="shared" ca="1" si="91"/>
        <v>3.2179489999999998E-2</v>
      </c>
      <c r="AN276" s="36">
        <f t="shared" ca="1" si="91"/>
        <v>1.6544179999999999E-2</v>
      </c>
      <c r="AO276" s="36">
        <f t="shared" ca="1" si="91"/>
        <v>2.1674509999999998E-2</v>
      </c>
      <c r="AP276" s="36">
        <f t="shared" ca="1" si="91"/>
        <v>2.2803339999999998E-2</v>
      </c>
      <c r="AQ276" s="36">
        <f t="shared" ca="1" si="91"/>
        <v>2.4869469999999998E-2</v>
      </c>
      <c r="AR276" s="36">
        <f t="shared" ca="1" si="91"/>
        <v>2.6706569999999999E-2</v>
      </c>
      <c r="AS276" s="36">
        <f t="shared" ca="1" si="91"/>
        <v>7.7303230000000001E-2</v>
      </c>
      <c r="AT276" s="36">
        <f t="shared" ca="1" si="89"/>
        <v>3.7990919999999997E-2</v>
      </c>
      <c r="AU276" s="36">
        <f t="shared" ca="1" si="89"/>
        <v>0.12472569999999999</v>
      </c>
      <c r="AV276" s="36">
        <f t="shared" ca="1" si="89"/>
        <v>4.351584E-2</v>
      </c>
      <c r="AW276" s="36">
        <f t="shared" ca="1" si="89"/>
        <v>4.6818289999999999E-2</v>
      </c>
      <c r="AX276" s="25"/>
      <c r="AY276" s="25"/>
      <c r="AZ276" s="25"/>
      <c r="BA276" s="25"/>
      <c r="BB276" s="25"/>
      <c r="BC276" s="25"/>
      <c r="BD276" s="25"/>
      <c r="BE276" s="25"/>
      <c r="BF276" s="25"/>
      <c r="BG276" s="25"/>
      <c r="BH276" s="25"/>
      <c r="BI276" s="25"/>
    </row>
    <row r="277" spans="1:61" x14ac:dyDescent="0.35">
      <c r="A277" s="23">
        <v>44771</v>
      </c>
      <c r="B277" s="47">
        <v>2.1520000000000001E-2</v>
      </c>
      <c r="C277" s="47">
        <v>2.3639999999999998E-2</v>
      </c>
      <c r="D277" s="47">
        <v>2.8610000000000003E-2</v>
      </c>
      <c r="E277" s="36">
        <v>2.9350000000000001E-2</v>
      </c>
      <c r="F277" s="36">
        <v>2.8843999999999998E-2</v>
      </c>
      <c r="G277" s="36">
        <v>2.8069999999999998E-2</v>
      </c>
      <c r="H277" s="36">
        <v>2.6760000000000003E-2</v>
      </c>
      <c r="I277" s="36">
        <f t="shared" si="85"/>
        <v>2.6214072586582926E-2</v>
      </c>
      <c r="J277" s="36"/>
      <c r="K277" s="36">
        <v>2.6486999999999997E-2</v>
      </c>
      <c r="L277" s="36">
        <v>3.0096999999999999E-2</v>
      </c>
      <c r="M277" s="36">
        <v>2.8124509999999998E-2</v>
      </c>
      <c r="N277" s="36">
        <v>3.1862420000000002E-2</v>
      </c>
      <c r="O277" s="36">
        <v>8.7760600000000022E-3</v>
      </c>
      <c r="P277" s="36">
        <v>3.995928E-2</v>
      </c>
      <c r="Q277" s="36">
        <v>4.1775366666666654E-3</v>
      </c>
      <c r="R277" s="36">
        <v>1.0541480000000006E-2</v>
      </c>
      <c r="S277" s="36">
        <f t="shared" ca="1" si="90"/>
        <v>3.0905539999999999E-2</v>
      </c>
      <c r="T277" s="36">
        <f t="shared" ca="1" si="90"/>
        <v>3.6503480000000005E-2</v>
      </c>
      <c r="U277" s="36">
        <f t="shared" ca="1" si="90"/>
        <v>4.0553520000000003E-2</v>
      </c>
      <c r="V277" s="36">
        <f t="shared" ca="1" si="90"/>
        <v>4.6813880000000002E-2</v>
      </c>
      <c r="W277" s="36">
        <f t="shared" ca="1" si="90"/>
        <v>3.1519459999999999E-2</v>
      </c>
      <c r="X277" s="36">
        <f t="shared" ca="1" si="90"/>
        <v>3.1889599999999997E-2</v>
      </c>
      <c r="Y277" s="36">
        <f t="shared" ca="1" si="90"/>
        <v>3.2830149999999995E-2</v>
      </c>
      <c r="Z277" s="36">
        <f t="shared" ca="1" si="90"/>
        <v>3.4371850000000002E-2</v>
      </c>
      <c r="AA277" s="36">
        <f t="shared" ca="1" si="90"/>
        <v>4.0638480000000005E-2</v>
      </c>
      <c r="AB277" s="36">
        <f t="shared" ca="1" si="90"/>
        <v>7.7250630000000001E-2</v>
      </c>
      <c r="AC277" s="36">
        <f t="shared" ca="1" si="90"/>
        <v>7.7459920000000002E-2</v>
      </c>
      <c r="AD277" s="36">
        <f t="shared" ca="1" si="90"/>
        <v>7.1821700000000002E-2</v>
      </c>
      <c r="AE277" s="36">
        <f t="shared" ca="1" si="90"/>
        <v>4.0712529999999997E-2</v>
      </c>
      <c r="AF277" s="36">
        <f t="shared" ca="1" si="90"/>
        <v>4.7849839999999998E-2</v>
      </c>
      <c r="AG277" s="36">
        <f t="shared" ca="1" si="90"/>
        <v>3.8161210000000001E-2</v>
      </c>
      <c r="AH277" s="36">
        <f t="shared" ca="1" si="90"/>
        <v>3.7142990000000001E-2</v>
      </c>
      <c r="AI277" s="26">
        <f t="shared" ca="1" si="86"/>
        <v>733.79100000000005</v>
      </c>
      <c r="AJ277" s="36">
        <f t="shared" ca="1" si="91"/>
        <v>1.1247849999999998E-2</v>
      </c>
      <c r="AK277" s="36">
        <f t="shared" ca="1" si="91"/>
        <v>1.5085969999999999E-2</v>
      </c>
      <c r="AL277" s="36">
        <f t="shared" ca="1" si="91"/>
        <v>1.9902699999999999E-2</v>
      </c>
      <c r="AM277" s="36">
        <f t="shared" ca="1" si="91"/>
        <v>2.7590070000000001E-2</v>
      </c>
      <c r="AN277" s="36">
        <f t="shared" ca="1" si="91"/>
        <v>1.326042E-2</v>
      </c>
      <c r="AO277" s="36">
        <f t="shared" ca="1" si="91"/>
        <v>1.6285750000000002E-2</v>
      </c>
      <c r="AP277" s="36">
        <f t="shared" ca="1" si="91"/>
        <v>1.7152230000000001E-2</v>
      </c>
      <c r="AQ277" s="36">
        <f t="shared" ca="1" si="91"/>
        <v>1.8954559999999999E-2</v>
      </c>
      <c r="AR277" s="36">
        <f t="shared" ca="1" si="91"/>
        <v>2.202811E-2</v>
      </c>
      <c r="AS277" s="36">
        <f t="shared" ca="1" si="91"/>
        <v>6.5348509999999999E-2</v>
      </c>
      <c r="AT277" s="36">
        <f t="shared" ca="1" si="89"/>
        <v>3.6399210000000001E-2</v>
      </c>
      <c r="AU277" s="36">
        <f t="shared" ca="1" si="89"/>
        <v>0.12158044999999999</v>
      </c>
      <c r="AV277" s="36">
        <f t="shared" ca="1" si="89"/>
        <v>4.1230240000000001E-2</v>
      </c>
      <c r="AW277" s="36">
        <f t="shared" ca="1" si="89"/>
        <v>4.4711639999999997E-2</v>
      </c>
      <c r="AX277" s="25"/>
      <c r="AY277" s="25"/>
      <c r="AZ277" s="25"/>
      <c r="BA277" s="25"/>
      <c r="BB277" s="25"/>
      <c r="BC277" s="25"/>
      <c r="BD277" s="25"/>
      <c r="BE277" s="25"/>
      <c r="BF277" s="25"/>
      <c r="BG277" s="25"/>
      <c r="BH277" s="25"/>
      <c r="BI277" s="25"/>
    </row>
    <row r="278" spans="1:61" x14ac:dyDescent="0.35">
      <c r="A278" s="23">
        <v>44804</v>
      </c>
      <c r="B278" s="47">
        <v>2.2579999999999999E-2</v>
      </c>
      <c r="C278" s="47">
        <v>2.9249999999999998E-2</v>
      </c>
      <c r="D278" s="47">
        <v>3.3450000000000001E-2</v>
      </c>
      <c r="E278" s="36">
        <v>3.5049999999999998E-2</v>
      </c>
      <c r="F278" s="36">
        <v>3.4929000000000002E-2</v>
      </c>
      <c r="G278" s="36">
        <v>3.5159999999999997E-2</v>
      </c>
      <c r="H278" s="36">
        <v>3.3508000000000003E-2</v>
      </c>
      <c r="I278" s="36">
        <f t="shared" si="85"/>
        <v>3.0346421581642025E-2</v>
      </c>
      <c r="J278" s="36"/>
      <c r="K278" s="36">
        <v>3.1926000000000003E-2</v>
      </c>
      <c r="L278" s="36">
        <v>3.2926000000000004E-2</v>
      </c>
      <c r="M278" s="36">
        <v>3.4093770000000002E-2</v>
      </c>
      <c r="N278" s="36">
        <v>3.4770599999999999E-2</v>
      </c>
      <c r="O278" s="36">
        <v>9.1925900000000005E-3</v>
      </c>
      <c r="P278" s="36">
        <v>3.9902560000000004E-2</v>
      </c>
      <c r="Q278" s="36">
        <v>4.0794133333333302E-3</v>
      </c>
      <c r="R278" s="36">
        <v>1.1037189999999995E-2</v>
      </c>
      <c r="S278" s="36">
        <f t="shared" ca="1" si="90"/>
        <v>3.6569900000000002E-2</v>
      </c>
      <c r="T278" s="36">
        <f t="shared" ca="1" si="90"/>
        <v>4.1587500000000006E-2</v>
      </c>
      <c r="U278" s="36">
        <f t="shared" ca="1" si="90"/>
        <v>4.5805610000000004E-2</v>
      </c>
      <c r="V278" s="36">
        <f t="shared" ca="1" si="90"/>
        <v>5.1509390000000002E-2</v>
      </c>
      <c r="W278" s="36">
        <f t="shared" ca="1" si="90"/>
        <v>3.7251260000000001E-2</v>
      </c>
      <c r="X278" s="36">
        <f t="shared" ca="1" si="90"/>
        <v>3.841265E-2</v>
      </c>
      <c r="Y278" s="36">
        <f t="shared" ca="1" si="90"/>
        <v>3.8918130000000002E-2</v>
      </c>
      <c r="Z278" s="36">
        <f t="shared" ca="1" si="90"/>
        <v>3.9924929999999997E-2</v>
      </c>
      <c r="AA278" s="36">
        <f t="shared" ca="1" si="90"/>
        <v>4.3963189999999999E-2</v>
      </c>
      <c r="AB278" s="36">
        <f t="shared" ca="1" si="90"/>
        <v>8.421772000000001E-2</v>
      </c>
      <c r="AC278" s="36">
        <f t="shared" ca="1" si="90"/>
        <v>8.4585960000000002E-2</v>
      </c>
      <c r="AD278" s="36">
        <f t="shared" ca="1" si="90"/>
        <v>7.4673160000000002E-2</v>
      </c>
      <c r="AE278" s="36">
        <f t="shared" ca="1" si="90"/>
        <v>4.643949E-2</v>
      </c>
      <c r="AF278" s="36">
        <f t="shared" ca="1" si="90"/>
        <v>5.1681090000000006E-2</v>
      </c>
      <c r="AG278" s="36">
        <f t="shared" ca="1" si="90"/>
        <v>4.4122070000000006E-2</v>
      </c>
      <c r="AH278" s="36">
        <f t="shared" ca="1" si="90"/>
        <v>4.1174280000000001E-2</v>
      </c>
      <c r="AI278" s="26">
        <f t="shared" ca="1" si="86"/>
        <v>735.35199999999998</v>
      </c>
      <c r="AJ278" s="36">
        <f t="shared" ca="1" si="91"/>
        <v>1.917116E-2</v>
      </c>
      <c r="AK278" s="36">
        <f t="shared" ca="1" si="91"/>
        <v>2.3303069999999999E-2</v>
      </c>
      <c r="AL278" s="36">
        <f t="shared" ca="1" si="91"/>
        <v>2.870924E-2</v>
      </c>
      <c r="AM278" s="36">
        <f t="shared" ca="1" si="91"/>
        <v>3.5720540000000002E-2</v>
      </c>
      <c r="AN278" s="36">
        <f t="shared" ca="1" si="91"/>
        <v>2.208092E-2</v>
      </c>
      <c r="AO278" s="36">
        <f t="shared" ca="1" si="91"/>
        <v>2.556845E-2</v>
      </c>
      <c r="AP278" s="36">
        <f t="shared" ca="1" si="91"/>
        <v>2.6001650000000001E-2</v>
      </c>
      <c r="AQ278" s="36">
        <f t="shared" ca="1" si="91"/>
        <v>2.7079300000000001E-2</v>
      </c>
      <c r="AR278" s="36">
        <f t="shared" ca="1" si="91"/>
        <v>2.8890430000000002E-2</v>
      </c>
      <c r="AS278" s="36">
        <f t="shared" ca="1" si="91"/>
        <v>7.0723220000000003E-2</v>
      </c>
      <c r="AT278" s="36">
        <f t="shared" ca="1" si="89"/>
        <v>3.6865910000000002E-2</v>
      </c>
      <c r="AU278" s="36">
        <f t="shared" ca="1" si="89"/>
        <v>0.11538809999999999</v>
      </c>
      <c r="AV278" s="36">
        <f t="shared" ca="1" si="89"/>
        <v>4.1596729999999998E-2</v>
      </c>
      <c r="AW278" s="36">
        <f t="shared" ca="1" si="89"/>
        <v>4.4797770000000001E-2</v>
      </c>
      <c r="AX278" s="25"/>
      <c r="AY278" s="25"/>
      <c r="AZ278" s="25"/>
      <c r="BA278" s="25"/>
      <c r="BB278" s="25"/>
      <c r="BC278" s="25"/>
      <c r="BD278" s="25"/>
      <c r="BE278" s="25"/>
      <c r="BF278" s="25"/>
      <c r="BG278" s="25"/>
      <c r="BH278" s="25"/>
      <c r="BI278" s="25"/>
    </row>
    <row r="279" spans="1:61" x14ac:dyDescent="0.35">
      <c r="A279" s="23">
        <v>44834</v>
      </c>
      <c r="B279" s="47">
        <v>2.6789999999999998E-2</v>
      </c>
      <c r="C279" s="47">
        <v>3.27E-2</v>
      </c>
      <c r="D279" s="47">
        <v>3.934E-2</v>
      </c>
      <c r="E279" s="36">
        <v>3.9890000000000002E-2</v>
      </c>
      <c r="F279" s="36">
        <v>4.2786999999999999E-2</v>
      </c>
      <c r="G279" s="36">
        <v>4.2900000000000001E-2</v>
      </c>
      <c r="H279" s="36">
        <v>4.0899999999999999E-2</v>
      </c>
      <c r="I279" s="36">
        <f t="shared" si="85"/>
        <v>3.5678564507637844E-2</v>
      </c>
      <c r="J279" s="36"/>
      <c r="K279" s="36">
        <v>3.8286000000000001E-2</v>
      </c>
      <c r="L279" s="36">
        <v>3.7759000000000001E-2</v>
      </c>
      <c r="M279" s="36">
        <v>4.1630239999999999E-2</v>
      </c>
      <c r="N279" s="36">
        <v>3.9960450000000002E-2</v>
      </c>
      <c r="O279" s="36">
        <v>1.0196910000000003E-2</v>
      </c>
      <c r="P279" s="36">
        <v>4.2510050000000001E-2</v>
      </c>
      <c r="Q279" s="36">
        <v>5.43782666666668E-3</v>
      </c>
      <c r="R279" s="36">
        <v>1.2398360000000004E-2</v>
      </c>
      <c r="S279" s="36">
        <f t="shared" ca="1" si="90"/>
        <v>4.4258119999999998E-2</v>
      </c>
      <c r="T279" s="36">
        <f t="shared" ca="1" si="90"/>
        <v>4.9068979999999998E-2</v>
      </c>
      <c r="U279" s="36">
        <f t="shared" ca="1" si="90"/>
        <v>5.4623640000000001E-2</v>
      </c>
      <c r="V279" s="36">
        <f t="shared" ca="1" si="90"/>
        <v>6.0130710000000004E-2</v>
      </c>
      <c r="W279" s="36">
        <f t="shared" ca="1" si="90"/>
        <v>4.5694739999999998E-2</v>
      </c>
      <c r="X279" s="36">
        <f t="shared" ca="1" si="90"/>
        <v>4.6602089999999999E-2</v>
      </c>
      <c r="Y279" s="36">
        <f t="shared" ca="1" si="90"/>
        <v>4.6874450000000005E-2</v>
      </c>
      <c r="Z279" s="36">
        <f t="shared" ca="1" si="90"/>
        <v>4.811182E-2</v>
      </c>
      <c r="AA279" s="36">
        <f t="shared" ca="1" si="90"/>
        <v>5.0157360000000005E-2</v>
      </c>
      <c r="AB279" s="36">
        <f t="shared" ca="1" si="90"/>
        <v>9.6783490000000014E-2</v>
      </c>
      <c r="AC279" s="36">
        <f t="shared" ca="1" si="90"/>
        <v>9.7318349999999998E-2</v>
      </c>
      <c r="AD279" s="36">
        <f t="shared" ca="1" si="90"/>
        <v>8.2470500000000002E-2</v>
      </c>
      <c r="AE279" s="36">
        <f t="shared" ca="1" si="90"/>
        <v>5.5717530000000001E-2</v>
      </c>
      <c r="AF279" s="36">
        <f t="shared" ca="1" si="90"/>
        <v>5.9125530000000003E-2</v>
      </c>
      <c r="AG279" s="36">
        <f t="shared" ca="1" si="90"/>
        <v>5.170698E-2</v>
      </c>
      <c r="AH279" s="36">
        <f t="shared" ca="1" si="90"/>
        <v>4.8384629999999998E-2</v>
      </c>
      <c r="AI279" s="26">
        <f t="shared" ca="1" si="86"/>
        <v>737.18200000000002</v>
      </c>
      <c r="AJ279" s="36">
        <f t="shared" ca="1" si="91"/>
        <v>2.499154E-2</v>
      </c>
      <c r="AK279" s="36">
        <f t="shared" ca="1" si="91"/>
        <v>3.0728230000000002E-2</v>
      </c>
      <c r="AL279" s="36">
        <f t="shared" ca="1" si="91"/>
        <v>3.6223730000000003E-2</v>
      </c>
      <c r="AM279" s="36">
        <f t="shared" ca="1" si="91"/>
        <v>4.3783339999999997E-2</v>
      </c>
      <c r="AN279" s="36">
        <f t="shared" ca="1" si="91"/>
        <v>3.001475E-2</v>
      </c>
      <c r="AO279" s="36">
        <f t="shared" ca="1" si="91"/>
        <v>3.311124E-2</v>
      </c>
      <c r="AP279" s="36">
        <f t="shared" ca="1" si="91"/>
        <v>3.3530049999999999E-2</v>
      </c>
      <c r="AQ279" s="36">
        <f t="shared" ca="1" si="91"/>
        <v>3.4186109999999999E-2</v>
      </c>
      <c r="AR279" s="36">
        <f t="shared" ca="1" si="91"/>
        <v>3.4991910000000001E-2</v>
      </c>
      <c r="AS279" s="36">
        <f t="shared" ca="1" si="91"/>
        <v>8.470902000000001E-2</v>
      </c>
      <c r="AT279" s="36">
        <f t="shared" ca="1" si="89"/>
        <v>3.9064649999999999E-2</v>
      </c>
      <c r="AU279" s="36">
        <f t="shared" ca="1" si="89"/>
        <v>0.11483612000000001</v>
      </c>
      <c r="AV279" s="36">
        <f t="shared" ca="1" si="89"/>
        <v>4.3724640000000002E-2</v>
      </c>
      <c r="AW279" s="36">
        <f t="shared" ca="1" si="89"/>
        <v>4.7041029999999998E-2</v>
      </c>
      <c r="AX279" s="25"/>
      <c r="AY279" s="25"/>
      <c r="AZ279" s="25"/>
      <c r="BA279" s="25"/>
      <c r="BB279" s="25"/>
      <c r="BC279" s="25"/>
      <c r="BD279" s="25"/>
      <c r="BE279" s="25"/>
      <c r="BF279" s="25"/>
      <c r="BG279" s="25"/>
      <c r="BH279" s="25"/>
      <c r="BI279" s="25"/>
    </row>
    <row r="280" spans="1:61" x14ac:dyDescent="0.35">
      <c r="A280" s="23">
        <v>44865</v>
      </c>
      <c r="B280" s="47">
        <v>3.6230000000000005E-2</v>
      </c>
      <c r="C280" s="47">
        <v>4.0739999999999998E-2</v>
      </c>
      <c r="D280" s="47">
        <v>4.5439999999999994E-2</v>
      </c>
      <c r="E280" s="36">
        <v>4.6359999999999998E-2</v>
      </c>
      <c r="F280" s="36">
        <v>4.4824000000000003E-2</v>
      </c>
      <c r="G280" s="36">
        <v>4.4420000000000001E-2</v>
      </c>
      <c r="H280" s="36">
        <v>4.2283000000000001E-2</v>
      </c>
      <c r="I280" s="36">
        <f t="shared" si="85"/>
        <v>3.8676125854494536E-2</v>
      </c>
      <c r="J280" s="36"/>
      <c r="K280" s="36">
        <v>4.0477999999999993E-2</v>
      </c>
      <c r="L280" s="36">
        <v>4.1639000000000002E-2</v>
      </c>
      <c r="M280" s="36">
        <v>4.3894089999999997E-2</v>
      </c>
      <c r="N280" s="36">
        <v>4.3682140000000001E-2</v>
      </c>
      <c r="O280" s="36">
        <v>9.4550200000000015E-3</v>
      </c>
      <c r="P280" s="36">
        <v>3.9110209999999999E-2</v>
      </c>
      <c r="Q280" s="36">
        <v>5.0943166666666678E-3</v>
      </c>
      <c r="R280" s="36">
        <v>1.149816E-2</v>
      </c>
      <c r="S280" s="36">
        <f t="shared" ca="1" si="90"/>
        <v>4.6948119999999996E-2</v>
      </c>
      <c r="T280" s="36">
        <f t="shared" ca="1" si="90"/>
        <v>5.1865249999999995E-2</v>
      </c>
      <c r="U280" s="36">
        <f t="shared" ca="1" si="90"/>
        <v>5.736136E-2</v>
      </c>
      <c r="V280" s="36">
        <f t="shared" ca="1" si="90"/>
        <v>6.2279689999999999E-2</v>
      </c>
      <c r="W280" s="36">
        <f t="shared" ca="1" si="90"/>
        <v>4.8624460000000001E-2</v>
      </c>
      <c r="X280" s="36">
        <f t="shared" ca="1" si="90"/>
        <v>4.8644740000000006E-2</v>
      </c>
      <c r="Y280" s="36">
        <f t="shared" ca="1" si="90"/>
        <v>4.903275E-2</v>
      </c>
      <c r="Z280" s="36">
        <f t="shared" ca="1" si="90"/>
        <v>5.091147E-2</v>
      </c>
      <c r="AA280" s="36">
        <f t="shared" ca="1" si="90"/>
        <v>5.3137160000000003E-2</v>
      </c>
      <c r="AB280" s="36">
        <f t="shared" ca="1" si="90"/>
        <v>9.116885999999999E-2</v>
      </c>
      <c r="AC280" s="36">
        <f t="shared" ca="1" si="90"/>
        <v>9.1481699999999999E-2</v>
      </c>
      <c r="AD280" s="36">
        <f t="shared" ca="1" si="90"/>
        <v>8.2792350000000001E-2</v>
      </c>
      <c r="AE280" s="36">
        <f t="shared" ca="1" si="90"/>
        <v>5.8283259999999996E-2</v>
      </c>
      <c r="AF280" s="36">
        <f t="shared" ca="1" si="90"/>
        <v>6.1267780000000001E-2</v>
      </c>
      <c r="AG280" s="36">
        <f t="shared" ca="1" si="90"/>
        <v>5.646325E-2</v>
      </c>
      <c r="AH280" s="36">
        <f t="shared" ca="1" si="90"/>
        <v>5.4600289999999996E-2</v>
      </c>
      <c r="AI280" s="26">
        <f t="shared" ca="1" si="86"/>
        <v>738.33900000000006</v>
      </c>
      <c r="AJ280" s="36">
        <f t="shared" ca="1" si="91"/>
        <v>2.5301399999999998E-2</v>
      </c>
      <c r="AK280" s="36">
        <f t="shared" ca="1" si="91"/>
        <v>2.9849290000000001E-2</v>
      </c>
      <c r="AL280" s="36">
        <f t="shared" ca="1" si="91"/>
        <v>3.6612269999999995E-2</v>
      </c>
      <c r="AM280" s="36">
        <f t="shared" ca="1" si="91"/>
        <v>4.3633709999999999E-2</v>
      </c>
      <c r="AN280" s="36">
        <f t="shared" ca="1" si="91"/>
        <v>3.0072209999999999E-2</v>
      </c>
      <c r="AO280" s="36">
        <f t="shared" ca="1" si="91"/>
        <v>3.2951620000000001E-2</v>
      </c>
      <c r="AP280" s="36">
        <f t="shared" ca="1" si="91"/>
        <v>3.3472780000000001E-2</v>
      </c>
      <c r="AQ280" s="36">
        <f t="shared" ca="1" si="91"/>
        <v>3.3016919999999998E-2</v>
      </c>
      <c r="AR280" s="36">
        <f t="shared" ca="1" si="91"/>
        <v>3.4801199999999997E-2</v>
      </c>
      <c r="AS280" s="36">
        <f t="shared" ca="1" si="91"/>
        <v>8.2898579999999999E-2</v>
      </c>
      <c r="AT280" s="36">
        <f t="shared" ca="1" si="89"/>
        <v>3.9475320000000001E-2</v>
      </c>
      <c r="AU280" s="36">
        <f t="shared" ca="1" si="89"/>
        <v>0.11486909000000001</v>
      </c>
      <c r="AV280" s="36">
        <f t="shared" ca="1" si="89"/>
        <v>4.4538729999999999E-2</v>
      </c>
      <c r="AW280" s="36">
        <f t="shared" ca="1" si="89"/>
        <v>4.7374760000000002E-2</v>
      </c>
      <c r="AX280" s="25"/>
      <c r="AY280" s="25"/>
      <c r="AZ280" s="25"/>
      <c r="BA280" s="25"/>
      <c r="BB280" s="25"/>
      <c r="BC280" s="25"/>
      <c r="BD280" s="25"/>
      <c r="BE280" s="25"/>
      <c r="BF280" s="25"/>
      <c r="BG280" s="25"/>
      <c r="BH280" s="25"/>
      <c r="BI280" s="25"/>
    </row>
    <row r="281" spans="1:61" x14ac:dyDescent="0.35">
      <c r="A281" s="23">
        <v>44895</v>
      </c>
      <c r="B281" s="47">
        <v>3.9469999999999998E-2</v>
      </c>
      <c r="C281" s="47">
        <v>4.3490000000000001E-2</v>
      </c>
      <c r="D281" s="47">
        <v>4.6809999999999997E-2</v>
      </c>
      <c r="E281" s="36">
        <v>4.7119999999999995E-2</v>
      </c>
      <c r="F281" s="36">
        <v>4.3102000000000001E-2</v>
      </c>
      <c r="G281" s="36">
        <v>4.0510000000000004E-2</v>
      </c>
      <c r="H281" s="36">
        <v>3.7366999999999997E-2</v>
      </c>
      <c r="I281" s="36">
        <f t="shared" si="85"/>
        <v>3.4742661869907376E-2</v>
      </c>
      <c r="J281" s="36"/>
      <c r="K281" s="36">
        <v>3.6054000000000003E-2</v>
      </c>
      <c r="L281" s="36">
        <v>3.7359000000000003E-2</v>
      </c>
      <c r="M281" s="36">
        <v>4.0745259999999998E-2</v>
      </c>
      <c r="N281" s="36">
        <v>3.9563769999999998E-2</v>
      </c>
      <c r="O281" s="36">
        <v>8.2416400000000084E-3</v>
      </c>
      <c r="P281" s="36">
        <v>3.9230849999999998E-2</v>
      </c>
      <c r="Q281" s="36">
        <v>3.9939866666666643E-3</v>
      </c>
      <c r="R281" s="36">
        <v>1.0446410000000003E-2</v>
      </c>
      <c r="S281" s="36">
        <f t="shared" ca="1" si="90"/>
        <v>4.291097E-2</v>
      </c>
      <c r="T281" s="36">
        <f t="shared" ca="1" si="90"/>
        <v>4.7513720000000002E-2</v>
      </c>
      <c r="U281" s="36">
        <f t="shared" ca="1" si="90"/>
        <v>5.127321E-2</v>
      </c>
      <c r="V281" s="36">
        <f t="shared" ca="1" si="90"/>
        <v>5.5851640000000001E-2</v>
      </c>
      <c r="W281" s="36">
        <f t="shared" ca="1" si="90"/>
        <v>4.6362129999999994E-2</v>
      </c>
      <c r="X281" s="36">
        <f t="shared" ca="1" si="90"/>
        <v>4.3905859999999998E-2</v>
      </c>
      <c r="Y281" s="36">
        <f t="shared" ca="1" si="90"/>
        <v>4.4205769999999998E-2</v>
      </c>
      <c r="Z281" s="36">
        <f t="shared" ca="1" si="90"/>
        <v>4.5568640000000001E-2</v>
      </c>
      <c r="AA281" s="36">
        <f t="shared" ca="1" si="90"/>
        <v>4.7805410000000007E-2</v>
      </c>
      <c r="AB281" s="36">
        <f t="shared" ca="1" si="90"/>
        <v>8.625590000000001E-2</v>
      </c>
      <c r="AC281" s="36">
        <f t="shared" ca="1" si="90"/>
        <v>8.6545999999999998E-2</v>
      </c>
      <c r="AD281" s="36">
        <f t="shared" ca="1" si="90"/>
        <v>7.8794619999999996E-2</v>
      </c>
      <c r="AE281" s="36">
        <f t="shared" ca="1" si="90"/>
        <v>5.2187999999999998E-2</v>
      </c>
      <c r="AF281" s="36">
        <f t="shared" ca="1" si="90"/>
        <v>5.4760249999999996E-2</v>
      </c>
      <c r="AG281" s="36">
        <f t="shared" ca="1" si="90"/>
        <v>5.2374340000000005E-2</v>
      </c>
      <c r="AH281" s="36">
        <f t="shared" ca="1" si="90"/>
        <v>5.3352250000000004E-2</v>
      </c>
      <c r="AI281" s="26">
        <f t="shared" ca="1" si="86"/>
        <v>740.72</v>
      </c>
      <c r="AJ281" s="36">
        <f t="shared" ca="1" si="91"/>
        <v>2.3768980000000002E-2</v>
      </c>
      <c r="AK281" s="36">
        <f t="shared" ca="1" si="91"/>
        <v>2.7841499999999998E-2</v>
      </c>
      <c r="AL281" s="36">
        <f t="shared" ca="1" si="91"/>
        <v>3.3463199999999999E-2</v>
      </c>
      <c r="AM281" s="36">
        <f t="shared" ca="1" si="91"/>
        <v>3.9565329999999996E-2</v>
      </c>
      <c r="AN281" s="36">
        <f t="shared" ca="1" si="91"/>
        <v>2.9408319999999998E-2</v>
      </c>
      <c r="AO281" s="36">
        <f t="shared" ca="1" si="91"/>
        <v>3.0602890000000001E-2</v>
      </c>
      <c r="AP281" s="36">
        <f t="shared" ca="1" si="91"/>
        <v>3.0450789999999998E-2</v>
      </c>
      <c r="AQ281" s="36">
        <f t="shared" ca="1" si="91"/>
        <v>2.9756580000000001E-2</v>
      </c>
      <c r="AR281" s="36">
        <f t="shared" ca="1" si="91"/>
        <v>3.108265E-2</v>
      </c>
      <c r="AS281" s="36">
        <f t="shared" ca="1" si="91"/>
        <v>7.4097109999999994E-2</v>
      </c>
      <c r="AT281" s="36">
        <f t="shared" ca="1" si="89"/>
        <v>3.90345E-2</v>
      </c>
      <c r="AU281" s="36">
        <f t="shared" ca="1" si="89"/>
        <v>0.11697987</v>
      </c>
      <c r="AV281" s="36">
        <f t="shared" ca="1" si="89"/>
        <v>4.452031E-2</v>
      </c>
      <c r="AW281" s="36">
        <f t="shared" ca="1" si="89"/>
        <v>4.6727100000000001E-2</v>
      </c>
      <c r="AX281" s="25"/>
      <c r="AY281" s="25"/>
      <c r="AZ281" s="25"/>
      <c r="BA281" s="25"/>
      <c r="BB281" s="25"/>
      <c r="BC281" s="25"/>
      <c r="BD281" s="25"/>
      <c r="BE281" s="25"/>
      <c r="BF281" s="25"/>
      <c r="BG281" s="25"/>
      <c r="BH281" s="25"/>
      <c r="BI281" s="25"/>
    </row>
    <row r="282" spans="1:61" x14ac:dyDescent="0.35">
      <c r="A282" s="23">
        <v>44925</v>
      </c>
      <c r="B282" s="47">
        <v>3.9989999999999998E-2</v>
      </c>
      <c r="C282" s="47">
        <v>4.3739999999999994E-2</v>
      </c>
      <c r="D282" s="47">
        <v>4.761E-2</v>
      </c>
      <c r="E282" s="36">
        <v>4.7100000000000003E-2</v>
      </c>
      <c r="F282" s="36">
        <v>4.4257999999999999E-2</v>
      </c>
      <c r="G282" s="36">
        <v>4.2259999999999999E-2</v>
      </c>
      <c r="H282" s="36">
        <v>4.0038999999999998E-2</v>
      </c>
      <c r="I282" s="36">
        <f t="shared" si="85"/>
        <v>3.7458602517790318E-2</v>
      </c>
      <c r="J282" s="36"/>
      <c r="K282" s="36">
        <v>3.8747999999999998E-2</v>
      </c>
      <c r="L282" s="36">
        <v>3.9629999999999999E-2</v>
      </c>
      <c r="M282" s="36">
        <v>4.2004689999999997E-2</v>
      </c>
      <c r="N282" s="36">
        <v>4.0813499999999996E-2</v>
      </c>
      <c r="O282" s="36">
        <v>8.1026500000000029E-3</v>
      </c>
      <c r="P282" s="36">
        <v>3.8973070000000005E-2</v>
      </c>
      <c r="Q282" s="36">
        <v>3.5822533333333337E-3</v>
      </c>
      <c r="R282" s="36">
        <v>9.28615E-3</v>
      </c>
      <c r="S282" s="36">
        <f t="shared" ca="1" si="90"/>
        <v>4.4121170000000001E-2</v>
      </c>
      <c r="T282" s="36">
        <f t="shared" ca="1" si="90"/>
        <v>4.8942189999999997E-2</v>
      </c>
      <c r="U282" s="36">
        <f t="shared" ca="1" si="90"/>
        <v>5.2452819999999997E-2</v>
      </c>
      <c r="V282" s="36">
        <f t="shared" ca="1" si="90"/>
        <v>5.6953579999999997E-2</v>
      </c>
      <c r="W282" s="36">
        <f t="shared" ca="1" si="90"/>
        <v>4.7165299999999993E-2</v>
      </c>
      <c r="X282" s="36">
        <f t="shared" ca="1" si="90"/>
        <v>4.5255070000000001E-2</v>
      </c>
      <c r="Y282" s="36">
        <f t="shared" ca="1" si="90"/>
        <v>4.576939E-2</v>
      </c>
      <c r="Z282" s="36">
        <f t="shared" ca="1" si="90"/>
        <v>4.6717990000000001E-2</v>
      </c>
      <c r="AA282" s="36">
        <f t="shared" ca="1" si="90"/>
        <v>4.8916149999999999E-2</v>
      </c>
      <c r="AB282" s="36">
        <f t="shared" ca="1" si="90"/>
        <v>8.955842E-2</v>
      </c>
      <c r="AC282" s="36">
        <f t="shared" ca="1" si="90"/>
        <v>8.9936589999999997E-2</v>
      </c>
      <c r="AD282" s="36">
        <f t="shared" ca="1" si="90"/>
        <v>7.9786570000000001E-2</v>
      </c>
      <c r="AE282" s="36">
        <f t="shared" ca="1" si="90"/>
        <v>5.3340209999999999E-2</v>
      </c>
      <c r="AF282" s="36">
        <f t="shared" ca="1" si="90"/>
        <v>5.5997269999999995E-2</v>
      </c>
      <c r="AG282" s="36">
        <f t="shared" ca="1" si="90"/>
        <v>5.3047700000000003E-2</v>
      </c>
      <c r="AH282" s="36">
        <f t="shared" ca="1" si="90"/>
        <v>5.1435550000000003E-2</v>
      </c>
      <c r="AI282" s="26">
        <f t="shared" ca="1" si="86"/>
        <v>740.72</v>
      </c>
      <c r="AJ282" s="36">
        <f t="shared" ca="1" si="91"/>
        <v>2.903704E-2</v>
      </c>
      <c r="AK282" s="36">
        <f t="shared" ca="1" si="91"/>
        <v>3.3215740000000001E-2</v>
      </c>
      <c r="AL282" s="36">
        <f t="shared" ca="1" si="91"/>
        <v>3.8253089999999997E-2</v>
      </c>
      <c r="AM282" s="36">
        <f t="shared" ca="1" si="91"/>
        <v>4.4922009999999998E-2</v>
      </c>
      <c r="AN282" s="36">
        <f t="shared" ca="1" si="91"/>
        <v>3.396002E-2</v>
      </c>
      <c r="AO282" s="36">
        <f t="shared" ca="1" si="91"/>
        <v>3.5648539999999999E-2</v>
      </c>
      <c r="AP282" s="36">
        <f t="shared" ca="1" si="91"/>
        <v>3.568553E-2</v>
      </c>
      <c r="AQ282" s="36">
        <f t="shared" ca="1" si="91"/>
        <v>3.5626359999999996E-2</v>
      </c>
      <c r="AR282" s="36">
        <f t="shared" ca="1" si="91"/>
        <v>3.7097030000000003E-2</v>
      </c>
      <c r="AS282" s="36">
        <f t="shared" ca="1" si="91"/>
        <v>7.8118949999999993E-2</v>
      </c>
      <c r="AT282" s="36">
        <f t="shared" ca="1" si="89"/>
        <v>3.8388859999999997E-2</v>
      </c>
      <c r="AU282" s="36">
        <f t="shared" ca="1" si="89"/>
        <v>0.11427319000000001</v>
      </c>
      <c r="AV282" s="36">
        <f t="shared" ca="1" si="89"/>
        <v>4.3548210000000004E-2</v>
      </c>
      <c r="AW282" s="36">
        <f t="shared" ca="1" si="89"/>
        <v>4.5875260000000001E-2</v>
      </c>
      <c r="AX282" s="25"/>
      <c r="AY282" s="25"/>
      <c r="AZ282" s="25"/>
      <c r="BA282" s="25"/>
      <c r="BB282" s="25"/>
      <c r="BC282" s="25"/>
      <c r="BD282" s="25"/>
      <c r="BE282" s="25"/>
      <c r="BF282" s="25"/>
      <c r="BG282" s="25"/>
      <c r="BH282" s="25"/>
      <c r="BI282" s="25"/>
    </row>
    <row r="283" spans="1:61" x14ac:dyDescent="0.35">
      <c r="A283" s="23">
        <v>44957</v>
      </c>
      <c r="B283" s="47">
        <v>4.5229999999999999E-2</v>
      </c>
      <c r="C283" s="47">
        <v>4.6649999999999997E-2</v>
      </c>
      <c r="D283" s="47">
        <v>4.8250000000000001E-2</v>
      </c>
      <c r="E283" s="36">
        <v>4.6730000000000001E-2</v>
      </c>
      <c r="F283" s="36">
        <v>4.2011E-2</v>
      </c>
      <c r="G283" s="36">
        <v>3.9009999999999996E-2</v>
      </c>
      <c r="H283" s="36">
        <v>3.6171000000000002E-2</v>
      </c>
      <c r="I283" s="36">
        <f t="shared" si="85"/>
        <v>3.3968172011183517E-2</v>
      </c>
      <c r="J283" s="36"/>
      <c r="K283" s="36">
        <v>3.5068999999999996E-2</v>
      </c>
      <c r="L283" s="36">
        <v>3.6322E-2</v>
      </c>
      <c r="M283" s="36">
        <v>3.8959139999999996E-2</v>
      </c>
      <c r="N283" s="36">
        <v>3.7161819999999998E-2</v>
      </c>
      <c r="O283" s="36">
        <v>7.6135200000000056E-3</v>
      </c>
      <c r="P283" s="36">
        <v>3.7855029999999998E-2</v>
      </c>
      <c r="Q283" s="36">
        <v>2.6447833333333309E-3</v>
      </c>
      <c r="R283" s="36">
        <v>8.4533400000000036E-3</v>
      </c>
      <c r="S283" s="36">
        <f t="shared" ca="1" si="90"/>
        <v>4.0497980000000003E-2</v>
      </c>
      <c r="T283" s="36">
        <f t="shared" ca="1" si="90"/>
        <v>4.5298709999999999E-2</v>
      </c>
      <c r="U283" s="36">
        <f t="shared" ca="1" si="90"/>
        <v>4.7941159999999997E-2</v>
      </c>
      <c r="V283" s="36">
        <f t="shared" ca="1" si="90"/>
        <v>5.2186030000000001E-2</v>
      </c>
      <c r="W283" s="36">
        <f t="shared" ca="1" si="90"/>
        <v>4.4823540000000002E-2</v>
      </c>
      <c r="X283" s="36">
        <f t="shared" ca="1" si="90"/>
        <v>4.129683E-2</v>
      </c>
      <c r="Y283" s="36">
        <f t="shared" ca="1" si="90"/>
        <v>4.1208580000000002E-2</v>
      </c>
      <c r="Z283" s="36">
        <f t="shared" ca="1" si="90"/>
        <v>4.2437610000000001E-2</v>
      </c>
      <c r="AA283" s="36">
        <f t="shared" ca="1" si="90"/>
        <v>4.4775340000000004E-2</v>
      </c>
      <c r="AB283" s="36">
        <f t="shared" ca="1" si="90"/>
        <v>8.1387459999999995E-2</v>
      </c>
      <c r="AC283" s="36">
        <f t="shared" ca="1" si="90"/>
        <v>8.1637710000000002E-2</v>
      </c>
      <c r="AD283" s="36">
        <f t="shared" ca="1" si="90"/>
        <v>7.5016849999999996E-2</v>
      </c>
      <c r="AE283" s="36">
        <f t="shared" ca="1" si="90"/>
        <v>4.8753190000000002E-2</v>
      </c>
      <c r="AF283" s="36">
        <f t="shared" ca="1" si="90"/>
        <v>5.1213719999999997E-2</v>
      </c>
      <c r="AG283" s="36">
        <f t="shared" ca="1" si="90"/>
        <v>4.842656E-2</v>
      </c>
      <c r="AH283" s="36">
        <f t="shared" ca="1" si="90"/>
        <v>4.8037919999999998E-2</v>
      </c>
      <c r="AI283" s="26">
        <f t="shared" ca="1" si="86"/>
        <v>745.72900000000004</v>
      </c>
      <c r="AJ283" s="36">
        <f t="shared" ca="1" si="91"/>
        <v>2.6852710000000002E-2</v>
      </c>
      <c r="AK283" s="36">
        <f t="shared" ca="1" si="91"/>
        <v>3.0709449999999999E-2</v>
      </c>
      <c r="AL283" s="36">
        <f t="shared" ca="1" si="91"/>
        <v>3.5501249999999998E-2</v>
      </c>
      <c r="AM283" s="36">
        <f t="shared" ca="1" si="91"/>
        <v>4.1157869999999999E-2</v>
      </c>
      <c r="AN283" s="36">
        <f t="shared" ca="1" si="91"/>
        <v>3.252973E-2</v>
      </c>
      <c r="AO283" s="36">
        <f t="shared" ca="1" si="91"/>
        <v>3.2589050000000001E-2</v>
      </c>
      <c r="AP283" s="36">
        <f t="shared" ca="1" si="91"/>
        <v>3.2397499999999996E-2</v>
      </c>
      <c r="AQ283" s="36">
        <f t="shared" ca="1" si="91"/>
        <v>3.2172430000000002E-2</v>
      </c>
      <c r="AR283" s="36">
        <f t="shared" ca="1" si="91"/>
        <v>3.4116050000000002E-2</v>
      </c>
      <c r="AS283" s="36">
        <f t="shared" ca="1" si="91"/>
        <v>7.0536089999999996E-2</v>
      </c>
      <c r="AT283" s="36">
        <f t="shared" ca="1" si="89"/>
        <v>3.742931E-2</v>
      </c>
      <c r="AU283" s="36">
        <f t="shared" ca="1" si="89"/>
        <v>0.11309851999999999</v>
      </c>
      <c r="AV283" s="36">
        <f t="shared" ca="1" si="89"/>
        <v>4.1660599999999999E-2</v>
      </c>
      <c r="AW283" s="36">
        <f t="shared" ca="1" si="89"/>
        <v>4.446758E-2</v>
      </c>
      <c r="AX283" s="25"/>
      <c r="AY283" s="25"/>
      <c r="AZ283" s="25"/>
      <c r="BA283" s="25"/>
      <c r="BB283" s="25"/>
      <c r="BC283" s="25"/>
      <c r="BD283" s="25"/>
      <c r="BE283" s="25"/>
      <c r="BF283" s="25"/>
      <c r="BG283" s="25"/>
      <c r="BH283" s="25"/>
      <c r="BI283" s="25"/>
    </row>
    <row r="284" spans="1:61" x14ac:dyDescent="0.35">
      <c r="A284" s="23">
        <v>44985</v>
      </c>
      <c r="B284" s="47">
        <v>4.5970000000000004E-2</v>
      </c>
      <c r="C284" s="47">
        <v>4.8120000000000003E-2</v>
      </c>
      <c r="D284" s="47">
        <v>5.1470000000000002E-2</v>
      </c>
      <c r="E284" s="36">
        <v>5.0099999999999999E-2</v>
      </c>
      <c r="F284" s="36">
        <v>4.8158000000000006E-2</v>
      </c>
      <c r="G284" s="36">
        <v>4.5289999999999997E-2</v>
      </c>
      <c r="H284" s="36">
        <v>4.1818000000000001E-2</v>
      </c>
      <c r="I284" s="36">
        <f t="shared" si="85"/>
        <v>3.6588578811270311E-2</v>
      </c>
      <c r="J284" s="36"/>
      <c r="K284" s="36">
        <v>3.9199999999999999E-2</v>
      </c>
      <c r="L284" s="36">
        <v>3.9161000000000001E-2</v>
      </c>
      <c r="M284" s="36">
        <v>4.4559979999999999E-2</v>
      </c>
      <c r="N284" s="36">
        <v>4.0403120000000001E-2</v>
      </c>
      <c r="O284" s="36">
        <v>8.2385099999999975E-3</v>
      </c>
      <c r="P284" s="36">
        <v>3.8620229999999992E-2</v>
      </c>
      <c r="Q284" s="36">
        <v>3.2743233333333358E-3</v>
      </c>
      <c r="R284" s="36">
        <v>9.4806299999999968E-3</v>
      </c>
      <c r="S284" s="36">
        <f t="shared" ca="1" si="90"/>
        <v>4.5532599999999999E-2</v>
      </c>
      <c r="T284" s="36">
        <f t="shared" ca="1" si="90"/>
        <v>5.0257799999999998E-2</v>
      </c>
      <c r="U284" s="36">
        <f t="shared" ca="1" si="90"/>
        <v>5.3422150000000002E-2</v>
      </c>
      <c r="V284" s="36">
        <f t="shared" ca="1" si="90"/>
        <v>5.7581369999999993E-2</v>
      </c>
      <c r="W284" s="36">
        <f t="shared" ca="1" si="90"/>
        <v>5.0572109999999997E-2</v>
      </c>
      <c r="X284" s="36">
        <f t="shared" ca="1" si="90"/>
        <v>4.726462E-2</v>
      </c>
      <c r="Y284" s="36">
        <f t="shared" ca="1" si="90"/>
        <v>4.6725839999999998E-2</v>
      </c>
      <c r="Z284" s="36">
        <f t="shared" ca="1" si="90"/>
        <v>4.7089420000000007E-2</v>
      </c>
      <c r="AA284" s="36">
        <f t="shared" ca="1" si="90"/>
        <v>4.8641629999999998E-2</v>
      </c>
      <c r="AB284" s="36">
        <f t="shared" ca="1" si="90"/>
        <v>8.6260279999999995E-2</v>
      </c>
      <c r="AC284" s="36">
        <f t="shared" ca="1" si="90"/>
        <v>8.6529190000000006E-2</v>
      </c>
      <c r="AD284" s="36">
        <f t="shared" ca="1" si="90"/>
        <v>7.9023349999999992E-2</v>
      </c>
      <c r="AE284" s="36">
        <f t="shared" ca="1" si="90"/>
        <v>5.4699879999999999E-2</v>
      </c>
      <c r="AF284" s="36">
        <f t="shared" ca="1" si="90"/>
        <v>5.5919530000000002E-2</v>
      </c>
      <c r="AG284" s="36">
        <f t="shared" ca="1" si="90"/>
        <v>5.361366E-2</v>
      </c>
      <c r="AH284" s="36">
        <f t="shared" ca="1" si="90"/>
        <v>5.2922079999999996E-2</v>
      </c>
      <c r="AI284" s="26">
        <f t="shared" ca="1" si="86"/>
        <v>748.16300000000001</v>
      </c>
      <c r="AJ284" s="36">
        <f t="shared" ca="1" si="91"/>
        <v>3.1152019999999999E-2</v>
      </c>
      <c r="AK284" s="36">
        <f t="shared" ca="1" si="91"/>
        <v>3.4853189999999999E-2</v>
      </c>
      <c r="AL284" s="36">
        <f t="shared" ca="1" si="91"/>
        <v>3.9566949999999997E-2</v>
      </c>
      <c r="AM284" s="36">
        <f t="shared" ca="1" si="91"/>
        <v>4.4871100000000004E-2</v>
      </c>
      <c r="AN284" s="36">
        <f t="shared" ca="1" si="91"/>
        <v>3.7189060000000003E-2</v>
      </c>
      <c r="AO284" s="36">
        <f t="shared" ca="1" si="91"/>
        <v>3.7004419999999996E-2</v>
      </c>
      <c r="AP284" s="36">
        <f t="shared" ca="1" si="91"/>
        <v>3.6499999999999998E-2</v>
      </c>
      <c r="AQ284" s="36">
        <f t="shared" ca="1" si="91"/>
        <v>3.5908419999999996E-2</v>
      </c>
      <c r="AR284" s="36">
        <f t="shared" ca="1" si="91"/>
        <v>3.7539049999999997E-2</v>
      </c>
      <c r="AS284" s="36">
        <f t="shared" ca="1" si="91"/>
        <v>7.3069889999999998E-2</v>
      </c>
      <c r="AT284" s="36">
        <f t="shared" ca="1" si="89"/>
        <v>3.906461E-2</v>
      </c>
      <c r="AU284" s="36">
        <f t="shared" ca="1" si="89"/>
        <v>0.11324036</v>
      </c>
      <c r="AV284" s="36">
        <f t="shared" ca="1" si="89"/>
        <v>4.3497279999999999E-2</v>
      </c>
      <c r="AW284" s="36">
        <f t="shared" ca="1" si="89"/>
        <v>4.5676959999999996E-2</v>
      </c>
      <c r="AX284" s="25"/>
      <c r="AY284" s="25"/>
      <c r="AZ284" s="25"/>
      <c r="BA284" s="25"/>
      <c r="BB284" s="25"/>
      <c r="BC284" s="25"/>
      <c r="BD284" s="25"/>
      <c r="BE284" s="25"/>
      <c r="BF284" s="25"/>
      <c r="BG284" s="25"/>
      <c r="BH284" s="25"/>
      <c r="BI284" s="25"/>
    </row>
    <row r="285" spans="1:61" x14ac:dyDescent="0.35">
      <c r="A285" s="23">
        <v>45016</v>
      </c>
      <c r="B285" s="47">
        <v>4.5319999999999999E-2</v>
      </c>
      <c r="C285" s="47">
        <v>4.7489999999999997E-2</v>
      </c>
      <c r="D285" s="47">
        <v>4.8829999999999998E-2</v>
      </c>
      <c r="E285" s="36">
        <v>4.6189999999999995E-2</v>
      </c>
      <c r="F285" s="36">
        <v>4.0252999999999997E-2</v>
      </c>
      <c r="G285" s="36">
        <v>3.789E-2</v>
      </c>
      <c r="H285" s="36">
        <v>3.5733000000000001E-2</v>
      </c>
      <c r="I285" s="36">
        <f t="shared" si="85"/>
        <v>3.3620078703681333E-2</v>
      </c>
      <c r="J285" s="36"/>
      <c r="K285" s="36">
        <v>3.4675999999999998E-2</v>
      </c>
      <c r="L285" s="36">
        <v>3.6499000000000004E-2</v>
      </c>
      <c r="M285" s="36">
        <v>3.8427959999999997E-2</v>
      </c>
      <c r="N285" s="36">
        <v>3.7672780000000003E-2</v>
      </c>
      <c r="O285" s="36">
        <v>8.1397699999999906E-3</v>
      </c>
      <c r="P285" s="36">
        <v>4.0483699999999997E-2</v>
      </c>
      <c r="Q285" s="36">
        <v>4.2054499999999995E-3</v>
      </c>
      <c r="R285" s="36">
        <v>9.3135499999999899E-3</v>
      </c>
      <c r="S285" s="36">
        <f t="shared" ca="1" si="90"/>
        <v>4.1186499999999994E-2</v>
      </c>
      <c r="T285" s="36">
        <f t="shared" ca="1" si="90"/>
        <v>4.5746559999999999E-2</v>
      </c>
      <c r="U285" s="36">
        <f t="shared" ca="1" si="90"/>
        <v>4.9893E-2</v>
      </c>
      <c r="V285" s="36">
        <f t="shared" ca="1" si="90"/>
        <v>5.4449379999999999E-2</v>
      </c>
      <c r="W285" s="36">
        <f t="shared" ca="1" si="90"/>
        <v>4.4648599999999997E-2</v>
      </c>
      <c r="X285" s="36">
        <f t="shared" ca="1" si="90"/>
        <v>4.2351359999999998E-2</v>
      </c>
      <c r="Y285" s="36">
        <f t="shared" ca="1" si="90"/>
        <v>4.2461589999999994E-2</v>
      </c>
      <c r="Z285" s="36">
        <f t="shared" ca="1" si="90"/>
        <v>4.4251269999999995E-2</v>
      </c>
      <c r="AA285" s="36">
        <f t="shared" ca="1" si="90"/>
        <v>4.5812549999999994E-2</v>
      </c>
      <c r="AB285" s="36">
        <f t="shared" ca="1" si="90"/>
        <v>8.5164469999999992E-2</v>
      </c>
      <c r="AC285" s="36">
        <f t="shared" ca="1" si="90"/>
        <v>8.5414689999999988E-2</v>
      </c>
      <c r="AD285" s="36">
        <f t="shared" ca="1" si="90"/>
        <v>7.815648E-2</v>
      </c>
      <c r="AE285" s="36">
        <f t="shared" ca="1" si="90"/>
        <v>5.0997019999999997E-2</v>
      </c>
      <c r="AF285" s="36">
        <f t="shared" ca="1" si="90"/>
        <v>5.2941520000000006E-2</v>
      </c>
      <c r="AG285" s="36">
        <f t="shared" ca="1" si="90"/>
        <v>5.2010300000000002E-2</v>
      </c>
      <c r="AH285" s="36">
        <f t="shared" ca="1" si="90"/>
        <v>4.9377259999999999E-2</v>
      </c>
      <c r="AI285" s="26">
        <f t="shared" ca="1" si="86"/>
        <v>751.38099999999997</v>
      </c>
      <c r="AJ285" s="36">
        <f t="shared" ca="1" si="91"/>
        <v>2.8146399999999999E-2</v>
      </c>
      <c r="AK285" s="36">
        <f t="shared" ca="1" si="91"/>
        <v>3.2058429999999999E-2</v>
      </c>
      <c r="AL285" s="36">
        <f t="shared" ca="1" si="91"/>
        <v>3.7022880000000001E-2</v>
      </c>
      <c r="AM285" s="36">
        <f t="shared" ca="1" si="91"/>
        <v>4.2704519999999996E-2</v>
      </c>
      <c r="AN285" s="36">
        <f t="shared" ca="1" si="91"/>
        <v>3.4645849999999999E-2</v>
      </c>
      <c r="AO285" s="36">
        <f t="shared" ca="1" si="91"/>
        <v>3.4151050000000002E-2</v>
      </c>
      <c r="AP285" s="36">
        <f t="shared" ca="1" si="91"/>
        <v>3.3664859999999998E-2</v>
      </c>
      <c r="AQ285" s="36">
        <f t="shared" ca="1" si="91"/>
        <v>3.3110319999999999E-2</v>
      </c>
      <c r="AR285" s="36">
        <f t="shared" ca="1" si="91"/>
        <v>3.5009829999999999E-2</v>
      </c>
      <c r="AS285" s="36">
        <f t="shared" ca="1" si="91"/>
        <v>7.6791349999999994E-2</v>
      </c>
      <c r="AT285" s="36">
        <f t="shared" ca="1" si="89"/>
        <v>3.7732000000000002E-2</v>
      </c>
      <c r="AU285" s="36">
        <f t="shared" ca="1" si="89"/>
        <v>0.1123398</v>
      </c>
      <c r="AV285" s="36">
        <f t="shared" ca="1" si="89"/>
        <v>4.2396099999999999E-2</v>
      </c>
      <c r="AW285" s="36">
        <f t="shared" ca="1" si="89"/>
        <v>4.4542119999999998E-2</v>
      </c>
      <c r="AX285" s="25"/>
      <c r="AY285" s="25"/>
      <c r="AZ285" s="25"/>
      <c r="BA285" s="25"/>
      <c r="BB285" s="25"/>
      <c r="BC285" s="25"/>
      <c r="BD285" s="25"/>
      <c r="BE285" s="25"/>
      <c r="BF285" s="25"/>
      <c r="BG285" s="25"/>
      <c r="BH285" s="25"/>
      <c r="BI285" s="25"/>
    </row>
    <row r="286" spans="1:61" x14ac:dyDescent="0.35">
      <c r="A286" s="23">
        <v>45044</v>
      </c>
      <c r="B286" s="47">
        <v>4.1799999999999997E-2</v>
      </c>
      <c r="C286" s="47">
        <v>5.0560000000000001E-2</v>
      </c>
      <c r="D286" s="47">
        <v>5.0199999999999995E-2</v>
      </c>
      <c r="E286" s="36">
        <v>4.759E-2</v>
      </c>
      <c r="F286" s="36">
        <v>4.0064000000000002E-2</v>
      </c>
      <c r="G286" s="36">
        <v>3.7170000000000002E-2</v>
      </c>
      <c r="H286" s="36">
        <v>3.4827999999999998E-2</v>
      </c>
      <c r="I286" s="36">
        <f t="shared" si="85"/>
        <v>3.3612357222649436E-2</v>
      </c>
      <c r="J286" s="36"/>
      <c r="K286" s="36">
        <v>3.422E-2</v>
      </c>
      <c r="L286" s="36">
        <v>3.6732999999999995E-2</v>
      </c>
      <c r="M286" s="36">
        <v>3.7971299999999999E-2</v>
      </c>
      <c r="N286" s="36">
        <v>3.751761E-2</v>
      </c>
      <c r="O286" s="36">
        <v>7.9509899999999981E-3</v>
      </c>
      <c r="P286" s="36">
        <v>3.9224939999999993E-2</v>
      </c>
      <c r="Q286" s="36">
        <v>3.9527700000000013E-3</v>
      </c>
      <c r="R286" s="36">
        <v>8.7356000000000031E-3</v>
      </c>
      <c r="S286" s="36">
        <f t="shared" ref="S286:AH295" ca="1" si="92">IFERROR(VLOOKUP($A286,INDIRECT("US!"&amp;S$3&amp;":"&amp;S$4),3,0)/100,NA())</f>
        <v>4.0811260000000002E-2</v>
      </c>
      <c r="T286" s="36">
        <f t="shared" ca="1" si="92"/>
        <v>4.5370580000000001E-2</v>
      </c>
      <c r="U286" s="36">
        <f t="shared" ca="1" si="92"/>
        <v>4.9197240000000003E-2</v>
      </c>
      <c r="V286" s="36">
        <f t="shared" ca="1" si="92"/>
        <v>5.3787140000000004E-2</v>
      </c>
      <c r="W286" s="36">
        <f t="shared" ca="1" si="92"/>
        <v>4.4642639999999997E-2</v>
      </c>
      <c r="X286" s="36">
        <f t="shared" ca="1" si="92"/>
        <v>4.1412560000000001E-2</v>
      </c>
      <c r="Y286" s="36">
        <f t="shared" ca="1" si="92"/>
        <v>4.212631E-2</v>
      </c>
      <c r="Z286" s="36">
        <f t="shared" ca="1" si="92"/>
        <v>4.3558159999999999E-2</v>
      </c>
      <c r="AA286" s="36">
        <f t="shared" ca="1" si="92"/>
        <v>4.5468599999999998E-2</v>
      </c>
      <c r="AB286" s="36">
        <f t="shared" ca="1" si="92"/>
        <v>8.4801199999999993E-2</v>
      </c>
      <c r="AC286" s="36">
        <f t="shared" ca="1" si="92"/>
        <v>8.509143999999999E-2</v>
      </c>
      <c r="AD286" s="36">
        <f t="shared" ca="1" si="92"/>
        <v>7.6742549999999993E-2</v>
      </c>
      <c r="AE286" s="36">
        <f t="shared" ca="1" si="92"/>
        <v>5.0112360000000002E-2</v>
      </c>
      <c r="AF286" s="36">
        <f t="shared" ca="1" si="92"/>
        <v>5.2653780000000004E-2</v>
      </c>
      <c r="AG286" s="36">
        <f t="shared" ca="1" si="92"/>
        <v>5.109354E-2</v>
      </c>
      <c r="AH286" s="36">
        <f t="shared" ca="1" si="92"/>
        <v>4.9190089999999999E-2</v>
      </c>
      <c r="AI286" s="26">
        <f t="shared" ca="1" si="86"/>
        <v>751.38099999999997</v>
      </c>
      <c r="AJ286" s="36">
        <f t="shared" ref="AJ286:AS295" ca="1" si="93">IFERROR(VLOOKUP($A286,INDIRECT("EU!"&amp;AJ$3&amp;":"&amp;AJ$4),3,0)/100,NA())</f>
        <v>2.8247290000000001E-2</v>
      </c>
      <c r="AK286" s="36">
        <f t="shared" ca="1" si="93"/>
        <v>3.2778979999999999E-2</v>
      </c>
      <c r="AL286" s="36">
        <f t="shared" ca="1" si="93"/>
        <v>3.7017809999999998E-2</v>
      </c>
      <c r="AM286" s="36">
        <f t="shared" ca="1" si="93"/>
        <v>4.2856439999999996E-2</v>
      </c>
      <c r="AN286" s="36">
        <f t="shared" ca="1" si="93"/>
        <v>3.5019330000000001E-2</v>
      </c>
      <c r="AO286" s="36">
        <f t="shared" ca="1" si="93"/>
        <v>3.4167179999999998E-2</v>
      </c>
      <c r="AP286" s="36">
        <f t="shared" ca="1" si="93"/>
        <v>3.3707430000000004E-2</v>
      </c>
      <c r="AQ286" s="36">
        <f t="shared" ca="1" si="93"/>
        <v>3.323715E-2</v>
      </c>
      <c r="AR286" s="36">
        <f t="shared" ca="1" si="93"/>
        <v>3.577396E-2</v>
      </c>
      <c r="AS286" s="36">
        <f t="shared" ca="1" si="93"/>
        <v>7.766547E-2</v>
      </c>
      <c r="AT286" s="36">
        <f t="shared" ref="AT286:AW305" ca="1" si="94">IFERROR(VLOOKUP($A286,INDIRECT("EM!"&amp;AT$3&amp;":"&amp;AT$4),3,0)/100,NA())</f>
        <v>3.7587269999999999E-2</v>
      </c>
      <c r="AU286" s="36">
        <f t="shared" ca="1" si="94"/>
        <v>0.11756588000000001</v>
      </c>
      <c r="AV286" s="36">
        <f t="shared" ca="1" si="94"/>
        <v>4.2661540000000005E-2</v>
      </c>
      <c r="AW286" s="36">
        <f t="shared" ca="1" si="94"/>
        <v>4.4216800000000001E-2</v>
      </c>
      <c r="AX286" s="25"/>
      <c r="AY286" s="25"/>
      <c r="AZ286" s="25"/>
      <c r="BA286" s="25"/>
      <c r="BB286" s="25"/>
      <c r="BC286" s="25"/>
      <c r="BD286" s="25"/>
      <c r="BE286" s="25"/>
      <c r="BF286" s="25"/>
      <c r="BG286" s="25"/>
      <c r="BH286" s="25"/>
      <c r="BI286" s="25"/>
    </row>
    <row r="287" spans="1:61" x14ac:dyDescent="0.35">
      <c r="A287" s="23">
        <v>45077</v>
      </c>
      <c r="B287" s="47">
        <v>5.1580000000000001E-2</v>
      </c>
      <c r="C287" s="47">
        <v>5.4029999999999995E-2</v>
      </c>
      <c r="D287" s="47">
        <v>5.4400000000000004E-2</v>
      </c>
      <c r="E287" s="36">
        <v>5.1769999999999997E-2</v>
      </c>
      <c r="F287" s="36">
        <v>4.4027000000000004E-2</v>
      </c>
      <c r="G287" s="36">
        <v>4.0480000000000002E-2</v>
      </c>
      <c r="H287" s="36">
        <v>3.7547000000000004E-2</v>
      </c>
      <c r="I287" s="36">
        <f t="shared" si="85"/>
        <v>3.5306211165373913E-2</v>
      </c>
      <c r="J287" s="36"/>
      <c r="K287" s="36">
        <v>3.6426E-2</v>
      </c>
      <c r="L287" s="36">
        <v>3.8610999999999999E-2</v>
      </c>
      <c r="M287" s="36">
        <v>4.0972670000000003E-2</v>
      </c>
      <c r="N287" s="36">
        <v>3.9505770000000003E-2</v>
      </c>
      <c r="O287" s="36">
        <v>7.6250299999999979E-3</v>
      </c>
      <c r="P287" s="36">
        <v>4.1284809999999998E-2</v>
      </c>
      <c r="Q287" s="36">
        <v>3.3707466666666741E-3</v>
      </c>
      <c r="R287" s="36">
        <v>8.519800000000001E-3</v>
      </c>
      <c r="S287" s="36">
        <f t="shared" ca="1" si="92"/>
        <v>4.3082880000000004E-2</v>
      </c>
      <c r="T287" s="36">
        <f t="shared" ca="1" si="92"/>
        <v>4.8003920000000005E-2</v>
      </c>
      <c r="U287" s="36">
        <f t="shared" ca="1" si="92"/>
        <v>5.1871309999999997E-2</v>
      </c>
      <c r="V287" s="36">
        <f t="shared" ca="1" si="92"/>
        <v>5.667432E-2</v>
      </c>
      <c r="W287" s="36">
        <f t="shared" ca="1" si="92"/>
        <v>4.7968240000000002E-2</v>
      </c>
      <c r="X287" s="36">
        <f t="shared" ca="1" si="92"/>
        <v>4.3988989999999999E-2</v>
      </c>
      <c r="Y287" s="36">
        <f t="shared" ca="1" si="92"/>
        <v>4.4305009999999999E-2</v>
      </c>
      <c r="Z287" s="36">
        <f t="shared" ca="1" si="92"/>
        <v>4.5482990000000001E-2</v>
      </c>
      <c r="AA287" s="36">
        <f t="shared" ca="1" si="92"/>
        <v>4.71308E-2</v>
      </c>
      <c r="AB287" s="36">
        <f t="shared" ca="1" si="92"/>
        <v>8.8079779999999996E-2</v>
      </c>
      <c r="AC287" s="36">
        <f t="shared" ca="1" si="92"/>
        <v>8.8302600000000009E-2</v>
      </c>
      <c r="AD287" s="36">
        <f t="shared" ca="1" si="92"/>
        <v>8.0790580000000001E-2</v>
      </c>
      <c r="AE287" s="36">
        <f t="shared" ca="1" si="92"/>
        <v>5.3015970000000003E-2</v>
      </c>
      <c r="AF287" s="36">
        <f t="shared" ca="1" si="92"/>
        <v>5.516211E-2</v>
      </c>
      <c r="AG287" s="36">
        <f t="shared" ca="1" si="92"/>
        <v>5.356466E-2</v>
      </c>
      <c r="AH287" s="36">
        <f t="shared" ca="1" si="92"/>
        <v>5.206446E-2</v>
      </c>
      <c r="AI287" s="26">
        <f t="shared" ca="1" si="86"/>
        <v>756.69799999999998</v>
      </c>
      <c r="AJ287" s="36">
        <f t="shared" ca="1" si="93"/>
        <v>2.822937E-2</v>
      </c>
      <c r="AK287" s="36">
        <f t="shared" ca="1" si="93"/>
        <v>3.4113350000000001E-2</v>
      </c>
      <c r="AL287" s="36">
        <f t="shared" ca="1" si="93"/>
        <v>3.7693089999999999E-2</v>
      </c>
      <c r="AM287" s="36">
        <f t="shared" ca="1" si="93"/>
        <v>4.3140749999999999E-2</v>
      </c>
      <c r="AN287" s="36">
        <f t="shared" ca="1" si="93"/>
        <v>3.5968100000000003E-2</v>
      </c>
      <c r="AO287" s="36">
        <f t="shared" ca="1" si="93"/>
        <v>3.462457E-2</v>
      </c>
      <c r="AP287" s="36">
        <f t="shared" ca="1" si="93"/>
        <v>3.3881189999999999E-2</v>
      </c>
      <c r="AQ287" s="36">
        <f t="shared" ca="1" si="93"/>
        <v>3.3663890000000002E-2</v>
      </c>
      <c r="AR287" s="36">
        <f t="shared" ca="1" si="93"/>
        <v>3.6658320000000001E-2</v>
      </c>
      <c r="AS287" s="36">
        <f t="shared" ca="1" si="93"/>
        <v>7.7238199999999993E-2</v>
      </c>
      <c r="AT287" s="36">
        <f t="shared" ca="1" si="94"/>
        <v>3.7078090000000001E-2</v>
      </c>
      <c r="AU287" s="36">
        <f t="shared" ca="1" si="94"/>
        <v>0.11358931999999999</v>
      </c>
      <c r="AV287" s="36">
        <f t="shared" ca="1" si="94"/>
        <v>4.1854219999999998E-2</v>
      </c>
      <c r="AW287" s="36">
        <f t="shared" ca="1" si="94"/>
        <v>4.3898479999999997E-2</v>
      </c>
      <c r="AX287" s="25"/>
      <c r="AY287" s="25"/>
      <c r="AZ287" s="25"/>
      <c r="BA287" s="25"/>
      <c r="BB287" s="25"/>
      <c r="BC287" s="25"/>
      <c r="BD287" s="25"/>
      <c r="BE287" s="25"/>
      <c r="BF287" s="25"/>
      <c r="BG287" s="25"/>
      <c r="BH287" s="25"/>
      <c r="BI287" s="25"/>
    </row>
    <row r="288" spans="1:61" x14ac:dyDescent="0.35">
      <c r="A288" s="23">
        <v>45107</v>
      </c>
      <c r="B288" s="47">
        <v>5.142E-2</v>
      </c>
      <c r="C288" s="47">
        <v>5.2979999999999999E-2</v>
      </c>
      <c r="D288" s="47">
        <v>5.4329999999999996E-2</v>
      </c>
      <c r="E288" s="36">
        <v>5.4160000000000007E-2</v>
      </c>
      <c r="F288" s="36">
        <v>4.8954000000000004E-2</v>
      </c>
      <c r="G288" s="36">
        <v>4.5289999999999997E-2</v>
      </c>
      <c r="H288" s="36">
        <v>4.1555999999999996E-2</v>
      </c>
      <c r="I288" s="36">
        <f t="shared" si="85"/>
        <v>3.5187763969484198E-2</v>
      </c>
      <c r="J288" s="36"/>
      <c r="K288" s="36">
        <v>3.8366999999999998E-2</v>
      </c>
      <c r="L288" s="36">
        <v>3.8605E-2</v>
      </c>
      <c r="M288" s="36">
        <v>4.4705130000000003E-2</v>
      </c>
      <c r="N288" s="36">
        <v>3.9747740000000004E-2</v>
      </c>
      <c r="O288" s="36">
        <v>7.4060999999999988E-3</v>
      </c>
      <c r="P288" s="36">
        <v>3.9838189999999996E-2</v>
      </c>
      <c r="Q288" s="36">
        <v>3.0232999999999996E-3</v>
      </c>
      <c r="R288" s="36">
        <v>8.548840000000002E-3</v>
      </c>
      <c r="S288" s="36">
        <f t="shared" ca="1" si="92"/>
        <v>4.5605460000000007E-2</v>
      </c>
      <c r="T288" s="36">
        <f t="shared" ca="1" si="92"/>
        <v>4.9991359999999999E-2</v>
      </c>
      <c r="U288" s="36">
        <f t="shared" ca="1" si="92"/>
        <v>5.3181220000000001E-2</v>
      </c>
      <c r="V288" s="36">
        <f t="shared" ca="1" si="92"/>
        <v>5.7415310000000004E-2</v>
      </c>
      <c r="W288" s="36">
        <f t="shared" ca="1" si="92"/>
        <v>5.1997669999999996E-2</v>
      </c>
      <c r="X288" s="36">
        <f t="shared" ca="1" si="92"/>
        <v>4.7457710000000007E-2</v>
      </c>
      <c r="Y288" s="36">
        <f t="shared" ca="1" si="92"/>
        <v>4.6610720000000001E-2</v>
      </c>
      <c r="Z288" s="36">
        <f t="shared" ca="1" si="92"/>
        <v>4.6795220000000005E-2</v>
      </c>
      <c r="AA288" s="36">
        <f t="shared" ca="1" si="92"/>
        <v>4.7153840000000002E-2</v>
      </c>
      <c r="AB288" s="36">
        <f t="shared" ca="1" si="92"/>
        <v>8.5024349999999999E-2</v>
      </c>
      <c r="AC288" s="36">
        <f t="shared" ca="1" si="92"/>
        <v>8.5172410000000004E-2</v>
      </c>
      <c r="AD288" s="36">
        <f t="shared" ca="1" si="92"/>
        <v>7.9585929999999999E-2</v>
      </c>
      <c r="AE288" s="36">
        <f t="shared" ca="1" si="92"/>
        <v>5.4954509999999998E-2</v>
      </c>
      <c r="AF288" s="36">
        <f t="shared" ca="1" si="92"/>
        <v>5.4450029999999996E-2</v>
      </c>
      <c r="AG288" s="36">
        <f t="shared" ca="1" si="92"/>
        <v>5.6914319999999997E-2</v>
      </c>
      <c r="AH288" s="36">
        <f t="shared" ca="1" si="92"/>
        <v>5.5223609999999999E-2</v>
      </c>
      <c r="AI288" s="26">
        <f t="shared" ca="1" si="86"/>
        <v>760.16099999999994</v>
      </c>
      <c r="AJ288" s="36">
        <f t="shared" ca="1" si="93"/>
        <v>3.0569039999999999E-2</v>
      </c>
      <c r="AK288" s="36">
        <f t="shared" ca="1" si="93"/>
        <v>3.6535600000000001E-2</v>
      </c>
      <c r="AL288" s="36">
        <f t="shared" ca="1" si="93"/>
        <v>3.9971340000000001E-2</v>
      </c>
      <c r="AM288" s="36">
        <f t="shared" ca="1" si="93"/>
        <v>4.4577150000000003E-2</v>
      </c>
      <c r="AN288" s="36">
        <f t="shared" ca="1" si="93"/>
        <v>4.0207710000000001E-2</v>
      </c>
      <c r="AO288" s="36">
        <f t="shared" ca="1" si="93"/>
        <v>3.7807140000000003E-2</v>
      </c>
      <c r="AP288" s="36">
        <f t="shared" ca="1" si="93"/>
        <v>3.6011389999999997E-2</v>
      </c>
      <c r="AQ288" s="36">
        <f t="shared" ca="1" si="93"/>
        <v>3.4823779999999999E-2</v>
      </c>
      <c r="AR288" s="36">
        <f t="shared" ca="1" si="93"/>
        <v>3.6417150000000002E-2</v>
      </c>
      <c r="AS288" s="36">
        <f t="shared" ca="1" si="93"/>
        <v>7.680178E-2</v>
      </c>
      <c r="AT288" s="36">
        <f t="shared" ca="1" si="94"/>
        <v>3.7250399999999996E-2</v>
      </c>
      <c r="AU288" s="36">
        <f t="shared" ca="1" si="94"/>
        <v>0.10951059</v>
      </c>
      <c r="AV288" s="36">
        <f t="shared" ca="1" si="94"/>
        <v>4.2168200000000003E-2</v>
      </c>
      <c r="AW288" s="36">
        <f t="shared" ca="1" si="94"/>
        <v>4.4135510000000003E-2</v>
      </c>
      <c r="AX288" s="25"/>
      <c r="AY288" s="25"/>
      <c r="AZ288" s="25"/>
      <c r="BA288" s="25"/>
      <c r="BB288" s="25"/>
      <c r="BC288" s="25"/>
      <c r="BD288" s="25"/>
      <c r="BE288" s="25"/>
      <c r="BF288" s="25"/>
      <c r="BG288" s="25"/>
      <c r="BH288" s="25"/>
      <c r="BI288" s="25"/>
    </row>
    <row r="289" spans="1:61" x14ac:dyDescent="0.35">
      <c r="A289" s="23">
        <v>45138</v>
      </c>
      <c r="B289" s="47">
        <v>5.3630000000000004E-2</v>
      </c>
      <c r="C289" s="47">
        <v>5.4160000000000007E-2</v>
      </c>
      <c r="D289" s="47">
        <v>5.4669999999999996E-2</v>
      </c>
      <c r="E289" s="36">
        <v>5.3879999999999997E-2</v>
      </c>
      <c r="F289" s="36">
        <v>4.8765999999999997E-2</v>
      </c>
      <c r="G289" s="36">
        <v>4.5259999999999995E-2</v>
      </c>
      <c r="H289" s="36">
        <v>4.1773999999999999E-2</v>
      </c>
      <c r="I289" s="36">
        <f t="shared" si="85"/>
        <v>3.7406586979517709E-2</v>
      </c>
      <c r="J289" s="36"/>
      <c r="K289" s="36">
        <v>3.9587999999999998E-2</v>
      </c>
      <c r="L289" s="36">
        <v>4.0096E-2</v>
      </c>
      <c r="M289" s="36">
        <v>4.5088160000000002E-2</v>
      </c>
      <c r="N289" s="36">
        <v>4.1335030000000002E-2</v>
      </c>
      <c r="O289" s="36">
        <v>6.7577700000000032E-3</v>
      </c>
      <c r="P289" s="36">
        <v>3.7937859999999997E-2</v>
      </c>
      <c r="Q289" s="36">
        <v>2.9828533333333337E-3</v>
      </c>
      <c r="R289" s="36">
        <v>7.9968000000000053E-3</v>
      </c>
      <c r="S289" s="36">
        <f t="shared" ca="1" si="92"/>
        <v>4.6237500000000001E-2</v>
      </c>
      <c r="T289" s="36">
        <f t="shared" ca="1" si="92"/>
        <v>5.038248E-2</v>
      </c>
      <c r="U289" s="36">
        <f t="shared" ca="1" si="92"/>
        <v>5.3051450000000007E-2</v>
      </c>
      <c r="V289" s="36">
        <f t="shared" ca="1" si="92"/>
        <v>5.7019229999999997E-2</v>
      </c>
      <c r="W289" s="36">
        <f t="shared" ca="1" si="92"/>
        <v>5.1719250000000001E-2</v>
      </c>
      <c r="X289" s="36">
        <f t="shared" ca="1" si="92"/>
        <v>4.7471869999999999E-2</v>
      </c>
      <c r="Y289" s="36">
        <f t="shared" ca="1" si="92"/>
        <v>4.7318239999999998E-2</v>
      </c>
      <c r="Z289" s="36">
        <f t="shared" ca="1" si="92"/>
        <v>4.7448219999999999E-2</v>
      </c>
      <c r="AA289" s="36">
        <f t="shared" ca="1" si="92"/>
        <v>4.8092800000000005E-2</v>
      </c>
      <c r="AB289" s="36">
        <f t="shared" ca="1" si="92"/>
        <v>8.3022529999999997E-2</v>
      </c>
      <c r="AC289" s="36">
        <f t="shared" ca="1" si="92"/>
        <v>8.3123140000000012E-2</v>
      </c>
      <c r="AD289" s="36">
        <f t="shared" ca="1" si="92"/>
        <v>7.9272889999999999E-2</v>
      </c>
      <c r="AE289" s="36">
        <f t="shared" ca="1" si="92"/>
        <v>5.4381659999999998E-2</v>
      </c>
      <c r="AF289" s="36">
        <f t="shared" ca="1" si="92"/>
        <v>5.4858260000000006E-2</v>
      </c>
      <c r="AG289" s="36">
        <f t="shared" ca="1" si="92"/>
        <v>5.7184660000000005E-2</v>
      </c>
      <c r="AH289" s="36">
        <f t="shared" ca="1" si="92"/>
        <v>5.4783600000000002E-2</v>
      </c>
      <c r="AI289" s="26">
        <f t="shared" ca="1" si="86"/>
        <v>763.18799999999999</v>
      </c>
      <c r="AJ289" s="36">
        <f t="shared" ca="1" si="93"/>
        <v>3.028407E-2</v>
      </c>
      <c r="AK289" s="36">
        <f t="shared" ca="1" si="93"/>
        <v>3.6084860000000003E-2</v>
      </c>
      <c r="AL289" s="36">
        <f t="shared" ca="1" si="93"/>
        <v>3.890449E-2</v>
      </c>
      <c r="AM289" s="36">
        <f t="shared" ca="1" si="93"/>
        <v>4.3130100000000005E-2</v>
      </c>
      <c r="AN289" s="36">
        <f t="shared" ca="1" si="93"/>
        <v>3.8574609999999995E-2</v>
      </c>
      <c r="AO289" s="36">
        <f t="shared" ca="1" si="93"/>
        <v>3.6081200000000001E-2</v>
      </c>
      <c r="AP289" s="36">
        <f t="shared" ca="1" si="93"/>
        <v>3.5109590000000003E-2</v>
      </c>
      <c r="AQ289" s="36">
        <f t="shared" ca="1" si="93"/>
        <v>3.4785740000000002E-2</v>
      </c>
      <c r="AR289" s="36">
        <f t="shared" ca="1" si="93"/>
        <v>3.7088950000000002E-2</v>
      </c>
      <c r="AS289" s="36">
        <f t="shared" ca="1" si="93"/>
        <v>7.4763060000000006E-2</v>
      </c>
      <c r="AT289" s="36">
        <f t="shared" ca="1" si="94"/>
        <v>3.6885670000000002E-2</v>
      </c>
      <c r="AU289" s="36">
        <f t="shared" ca="1" si="94"/>
        <v>0.10958684</v>
      </c>
      <c r="AV289" s="36">
        <f t="shared" ca="1" si="94"/>
        <v>4.1592940000000002E-2</v>
      </c>
      <c r="AW289" s="36">
        <f t="shared" ca="1" si="94"/>
        <v>4.4041719999999999E-2</v>
      </c>
      <c r="AX289" s="25"/>
      <c r="AY289" s="25"/>
      <c r="AZ289" s="25"/>
      <c r="BA289" s="25"/>
      <c r="BB289" s="25"/>
      <c r="BC289" s="25"/>
      <c r="BD289" s="25"/>
      <c r="BE289" s="25"/>
      <c r="BF289" s="25"/>
      <c r="BG289" s="25"/>
      <c r="BH289" s="25"/>
      <c r="BI289" s="25"/>
    </row>
    <row r="290" spans="1:61" x14ac:dyDescent="0.35">
      <c r="A290" s="23">
        <v>45169</v>
      </c>
      <c r="B290" s="47">
        <v>5.3810000000000004E-2</v>
      </c>
      <c r="C290" s="47">
        <v>5.4509999999999996E-2</v>
      </c>
      <c r="D290" s="47">
        <v>5.5050000000000002E-2</v>
      </c>
      <c r="E290" s="36">
        <v>5.3929999999999999E-2</v>
      </c>
      <c r="F290" s="36">
        <v>4.8628999999999999E-2</v>
      </c>
      <c r="G290" s="36">
        <v>4.5560000000000003E-2</v>
      </c>
      <c r="H290" s="36">
        <v>4.2541000000000002E-2</v>
      </c>
      <c r="I290" s="36">
        <f t="shared" si="85"/>
        <v>3.9623044619827796E-2</v>
      </c>
      <c r="J290" s="36"/>
      <c r="K290" s="36">
        <v>4.1081000000000006E-2</v>
      </c>
      <c r="L290" s="36">
        <v>4.2106999999999999E-2</v>
      </c>
      <c r="M290" s="36">
        <v>4.5474899999999999E-2</v>
      </c>
      <c r="N290" s="36">
        <v>4.3354990000000003E-2</v>
      </c>
      <c r="O290" s="36">
        <v>6.515549999999995E-3</v>
      </c>
      <c r="P290" s="36">
        <v>3.6415590000000005E-2</v>
      </c>
      <c r="Q290" s="36">
        <v>3.1366000000000033E-3</v>
      </c>
      <c r="R290" s="36">
        <v>7.7635399999999993E-3</v>
      </c>
      <c r="S290" s="36">
        <f t="shared" ca="1" si="92"/>
        <v>5.071722E-2</v>
      </c>
      <c r="T290" s="36">
        <f t="shared" ca="1" si="92"/>
        <v>4.7316789999999997E-2</v>
      </c>
      <c r="U290" s="36">
        <f t="shared" ca="1" si="92"/>
        <v>5.4619850000000005E-2</v>
      </c>
      <c r="V290" s="36">
        <f t="shared" ca="1" si="92"/>
        <v>5.8566960000000001E-2</v>
      </c>
      <c r="W290" s="36">
        <f t="shared" ca="1" si="92"/>
        <v>5.1638950000000003E-2</v>
      </c>
      <c r="X290" s="36">
        <f t="shared" ca="1" si="92"/>
        <v>4.8228319999999998E-2</v>
      </c>
      <c r="Y290" s="36">
        <f t="shared" ca="1" si="92"/>
        <v>4.8587129999999999E-2</v>
      </c>
      <c r="Z290" s="36">
        <f t="shared" ca="1" si="92"/>
        <v>4.9472060000000005E-2</v>
      </c>
      <c r="AA290" s="36">
        <f t="shared" ca="1" si="92"/>
        <v>4.9870539999999998E-2</v>
      </c>
      <c r="AB290" s="36">
        <f t="shared" ca="1" si="92"/>
        <v>8.4058510000000003E-2</v>
      </c>
      <c r="AC290" s="36">
        <f t="shared" ca="1" si="92"/>
        <v>8.4170929999999991E-2</v>
      </c>
      <c r="AD290" s="36">
        <f t="shared" ca="1" si="92"/>
        <v>7.9770580000000008E-2</v>
      </c>
      <c r="AE290" s="36">
        <f t="shared" ca="1" si="92"/>
        <v>5.5789619999999998E-2</v>
      </c>
      <c r="AF290" s="36">
        <f t="shared" ca="1" si="92"/>
        <v>5.6746499999999998E-2</v>
      </c>
      <c r="AG290" s="36">
        <f t="shared" ca="1" si="92"/>
        <v>5.7868139999999998E-2</v>
      </c>
      <c r="AH290" s="36">
        <f t="shared" ca="1" si="92"/>
        <v>5.4895090000000001E-2</v>
      </c>
      <c r="AI290" s="26">
        <f t="shared" ca="1" si="86"/>
        <v>766.63400000000001</v>
      </c>
      <c r="AJ290" s="36">
        <f t="shared" ca="1" si="93"/>
        <v>2.993465E-2</v>
      </c>
      <c r="AK290" s="36">
        <f t="shared" ca="1" si="93"/>
        <v>3.5959869999999998E-2</v>
      </c>
      <c r="AL290" s="36">
        <f t="shared" ca="1" si="93"/>
        <v>3.8955030000000002E-2</v>
      </c>
      <c r="AM290" s="36">
        <f t="shared" ca="1" si="93"/>
        <v>4.339929E-2</v>
      </c>
      <c r="AN290" s="36">
        <f t="shared" ca="1" si="93"/>
        <v>3.8181729999999997E-2</v>
      </c>
      <c r="AO290" s="36">
        <f t="shared" ca="1" si="93"/>
        <v>3.5821860000000004E-2</v>
      </c>
      <c r="AP290" s="36">
        <f t="shared" ca="1" si="93"/>
        <v>3.4899779999999998E-2</v>
      </c>
      <c r="AQ290" s="36">
        <f t="shared" ca="1" si="93"/>
        <v>3.491408E-2</v>
      </c>
      <c r="AR290" s="36">
        <f t="shared" ca="1" si="93"/>
        <v>3.746124E-2</v>
      </c>
      <c r="AS290" s="36">
        <f t="shared" ca="1" si="93"/>
        <v>7.635931E-2</v>
      </c>
      <c r="AT290" s="36">
        <f t="shared" ca="1" si="94"/>
        <v>3.680833E-2</v>
      </c>
      <c r="AU290" s="36">
        <f t="shared" ca="1" si="94"/>
        <v>0.11220677</v>
      </c>
      <c r="AV290" s="36">
        <f t="shared" ca="1" si="94"/>
        <v>4.1782959999999994E-2</v>
      </c>
      <c r="AW290" s="36">
        <f t="shared" ca="1" si="94"/>
        <v>4.3828100000000002E-2</v>
      </c>
      <c r="AX290" s="25"/>
      <c r="AY290" s="25"/>
      <c r="AZ290" s="25"/>
      <c r="BA290" s="25"/>
      <c r="BB290" s="25"/>
      <c r="BC290" s="25"/>
      <c r="BD290" s="25"/>
      <c r="BE290" s="25"/>
      <c r="BF290" s="25"/>
      <c r="BG290" s="25"/>
      <c r="BH290" s="25"/>
      <c r="BI290" s="25"/>
    </row>
    <row r="291" spans="1:61" x14ac:dyDescent="0.35">
      <c r="A291" s="23">
        <v>45198</v>
      </c>
      <c r="B291" s="47">
        <v>5.3630000000000004E-2</v>
      </c>
      <c r="C291" s="47">
        <v>5.4509999999999996E-2</v>
      </c>
      <c r="D291" s="47">
        <v>5.5469999999999998E-2</v>
      </c>
      <c r="E291" s="36">
        <v>5.4619999999999995E-2</v>
      </c>
      <c r="F291" s="36">
        <v>5.0435999999999995E-2</v>
      </c>
      <c r="G291" s="36">
        <v>4.8019999999999993E-2</v>
      </c>
      <c r="H291" s="36">
        <v>4.6089999999999999E-2</v>
      </c>
      <c r="I291" s="36">
        <f t="shared" si="85"/>
        <v>4.5332137312277254E-2</v>
      </c>
      <c r="J291" s="36"/>
      <c r="K291" s="36">
        <v>4.5711000000000002E-2</v>
      </c>
      <c r="L291" s="36">
        <v>4.6992000000000006E-2</v>
      </c>
      <c r="M291" s="36">
        <v>4.850587E-2</v>
      </c>
      <c r="N291" s="36">
        <v>4.8521049999999996E-2</v>
      </c>
      <c r="O291" s="36">
        <v>6.2724000000000044E-3</v>
      </c>
      <c r="P291" s="36">
        <v>3.4981550000000014E-2</v>
      </c>
      <c r="Q291" s="36">
        <v>3.865690000000005E-3</v>
      </c>
      <c r="R291" s="36">
        <v>7.8014499999999945E-3</v>
      </c>
      <c r="S291" s="36">
        <f t="shared" ca="1" si="92"/>
        <v>5.3909520000000002E-2</v>
      </c>
      <c r="T291" s="36">
        <f t="shared" ca="1" si="92"/>
        <v>5.1487339999999999E-2</v>
      </c>
      <c r="U291" s="36">
        <f t="shared" ca="1" si="92"/>
        <v>5.9017989999999992E-2</v>
      </c>
      <c r="V291" s="36">
        <f t="shared" ca="1" si="92"/>
        <v>6.2917899999999999E-2</v>
      </c>
      <c r="W291" s="36">
        <f t="shared" ca="1" si="92"/>
        <v>5.3955299999999998E-2</v>
      </c>
      <c r="X291" s="36">
        <f t="shared" ca="1" si="92"/>
        <v>5.1564620000000005E-2</v>
      </c>
      <c r="Y291" s="36">
        <f t="shared" ca="1" si="92"/>
        <v>5.3003349999999998E-2</v>
      </c>
      <c r="Z291" s="36">
        <f t="shared" ca="1" si="92"/>
        <v>5.5042250000000001E-2</v>
      </c>
      <c r="AA291" s="36">
        <f t="shared" ca="1" si="92"/>
        <v>5.479345E-2</v>
      </c>
      <c r="AB291" s="36">
        <f t="shared" ca="1" si="92"/>
        <v>8.8783189999999998E-2</v>
      </c>
      <c r="AC291" s="36">
        <f t="shared" ca="1" si="92"/>
        <v>8.8917759999999998E-2</v>
      </c>
      <c r="AD291" s="36">
        <f t="shared" ca="1" si="92"/>
        <v>8.350260000000001E-2</v>
      </c>
      <c r="AE291" s="36">
        <f t="shared" ca="1" si="92"/>
        <v>5.9930869999999997E-2</v>
      </c>
      <c r="AF291" s="36">
        <f t="shared" ca="1" si="92"/>
        <v>6.142711E-2</v>
      </c>
      <c r="AG291" s="36">
        <f t="shared" ca="1" si="92"/>
        <v>6.1219799999999998E-2</v>
      </c>
      <c r="AH291" s="36">
        <f t="shared" ca="1" si="92"/>
        <v>5.7525570000000005E-2</v>
      </c>
      <c r="AI291" s="26">
        <f t="shared" ca="1" si="86"/>
        <v>766.63400000000001</v>
      </c>
      <c r="AJ291" s="36">
        <f t="shared" ca="1" si="93"/>
        <v>3.2653160000000001E-2</v>
      </c>
      <c r="AK291" s="36">
        <f t="shared" ca="1" si="93"/>
        <v>3.8172650000000002E-2</v>
      </c>
      <c r="AL291" s="36">
        <f t="shared" ca="1" si="93"/>
        <v>4.1538039999999998E-2</v>
      </c>
      <c r="AM291" s="36">
        <f t="shared" ca="1" si="93"/>
        <v>4.6929970000000001E-2</v>
      </c>
      <c r="AN291" s="36">
        <f t="shared" ca="1" si="93"/>
        <v>3.966741E-2</v>
      </c>
      <c r="AO291" s="36">
        <f t="shared" ca="1" si="93"/>
        <v>3.8187800000000001E-2</v>
      </c>
      <c r="AP291" s="36">
        <f t="shared" ca="1" si="93"/>
        <v>3.7816290000000002E-2</v>
      </c>
      <c r="AQ291" s="36">
        <f t="shared" ca="1" si="93"/>
        <v>3.8315459999999996E-2</v>
      </c>
      <c r="AR291" s="36">
        <f t="shared" ca="1" si="93"/>
        <v>4.12048E-2</v>
      </c>
      <c r="AS291" s="36">
        <f t="shared" ca="1" si="93"/>
        <v>7.7755110000000002E-2</v>
      </c>
      <c r="AT291" s="36">
        <f t="shared" ca="1" si="94"/>
        <v>3.8363049999999996E-2</v>
      </c>
      <c r="AU291" s="36">
        <f t="shared" ca="1" si="94"/>
        <v>0.11942504</v>
      </c>
      <c r="AV291" s="36">
        <f t="shared" ca="1" si="94"/>
        <v>4.3905339999999994E-2</v>
      </c>
      <c r="AW291" s="36">
        <f t="shared" ca="1" si="94"/>
        <v>4.5826830000000006E-2</v>
      </c>
      <c r="AX291" s="25"/>
      <c r="AY291" s="25"/>
      <c r="AZ291" s="25"/>
      <c r="BA291" s="25"/>
      <c r="BB291" s="25"/>
      <c r="BC291" s="25"/>
      <c r="BD291" s="25"/>
      <c r="BE291" s="25"/>
      <c r="BF291" s="25"/>
      <c r="BG291" s="25"/>
      <c r="BH291" s="25"/>
      <c r="BI291" s="25"/>
    </row>
    <row r="292" spans="1:61" x14ac:dyDescent="0.35">
      <c r="A292" s="23">
        <v>45230</v>
      </c>
      <c r="B292" s="47">
        <v>5.3940000000000002E-2</v>
      </c>
      <c r="C292" s="47">
        <v>5.4690000000000003E-2</v>
      </c>
      <c r="D292" s="47">
        <v>5.57E-2</v>
      </c>
      <c r="E292" s="36">
        <v>5.4600000000000003E-2</v>
      </c>
      <c r="F292" s="36">
        <v>5.0873000000000002E-2</v>
      </c>
      <c r="G292" s="36">
        <v>4.9269999999999994E-2</v>
      </c>
      <c r="H292" s="36">
        <v>4.8536000000000003E-2</v>
      </c>
      <c r="I292" s="36">
        <f t="shared" si="85"/>
        <v>5.0078566924740775E-2</v>
      </c>
      <c r="J292" s="36"/>
      <c r="K292" s="36">
        <v>4.9306999999999997E-2</v>
      </c>
      <c r="L292" s="36">
        <v>5.0930999999999997E-2</v>
      </c>
      <c r="M292" s="36">
        <v>4.9911139999999993E-2</v>
      </c>
      <c r="N292" s="36">
        <v>5.2171880000000004E-2</v>
      </c>
      <c r="O292" s="36">
        <v>6.4976199999999956E-3</v>
      </c>
      <c r="P292" s="36">
        <v>3.6078309999999988E-2</v>
      </c>
      <c r="Q292" s="36">
        <v>4.0417033333333269E-3</v>
      </c>
      <c r="R292" s="36">
        <v>7.7385000000000023E-3</v>
      </c>
      <c r="S292" s="36">
        <f t="shared" ca="1" si="92"/>
        <v>5.585205E-2</v>
      </c>
      <c r="T292" s="36">
        <f t="shared" ca="1" si="92"/>
        <v>5.3945109999999998E-2</v>
      </c>
      <c r="U292" s="36">
        <f t="shared" ca="1" si="92"/>
        <v>6.1965249999999999E-2</v>
      </c>
      <c r="V292" s="36">
        <f t="shared" ca="1" si="92"/>
        <v>6.617025E-2</v>
      </c>
      <c r="W292" s="36">
        <f t="shared" ca="1" si="92"/>
        <v>5.4394400000000002E-2</v>
      </c>
      <c r="X292" s="36">
        <f t="shared" ca="1" si="92"/>
        <v>5.3805909999999998E-2</v>
      </c>
      <c r="Y292" s="36">
        <f t="shared" ca="1" si="92"/>
        <v>5.5476400000000002E-2</v>
      </c>
      <c r="Z292" s="36">
        <f t="shared" ca="1" si="92"/>
        <v>5.8806739999999996E-2</v>
      </c>
      <c r="AA292" s="36">
        <f t="shared" ca="1" si="92"/>
        <v>5.8669499999999999E-2</v>
      </c>
      <c r="AB292" s="36">
        <f t="shared" ca="1" si="92"/>
        <v>9.4865220000000014E-2</v>
      </c>
      <c r="AC292" s="36">
        <f t="shared" ca="1" si="92"/>
        <v>9.5018189999999988E-2</v>
      </c>
      <c r="AD292" s="36">
        <f t="shared" ca="1" si="92"/>
        <v>8.8250189999999992E-2</v>
      </c>
      <c r="AE292" s="36">
        <f t="shared" ca="1" si="92"/>
        <v>6.2646519999999997E-2</v>
      </c>
      <c r="AF292" s="36">
        <f t="shared" ca="1" si="92"/>
        <v>6.5361089999999997E-2</v>
      </c>
      <c r="AG292" s="36">
        <f t="shared" ca="1" si="92"/>
        <v>6.3963179999999994E-2</v>
      </c>
      <c r="AH292" s="36">
        <f t="shared" ca="1" si="92"/>
        <v>5.9260979999999998E-2</v>
      </c>
      <c r="AI292" s="26">
        <f t="shared" ca="1" si="86"/>
        <v>773.58699999999999</v>
      </c>
      <c r="AJ292" s="36">
        <f t="shared" ca="1" si="93"/>
        <v>3.1901760000000001E-2</v>
      </c>
      <c r="AK292" s="36">
        <f t="shared" ca="1" si="93"/>
        <v>3.7935730000000001E-2</v>
      </c>
      <c r="AL292" s="36">
        <f t="shared" ca="1" si="93"/>
        <v>4.1095750000000007E-2</v>
      </c>
      <c r="AM292" s="36">
        <f t="shared" ca="1" si="93"/>
        <v>4.6506809999999996E-2</v>
      </c>
      <c r="AN292" s="36">
        <f t="shared" ca="1" si="93"/>
        <v>3.8652700000000005E-2</v>
      </c>
      <c r="AO292" s="36">
        <f t="shared" ca="1" si="93"/>
        <v>3.7219429999999998E-2</v>
      </c>
      <c r="AP292" s="36">
        <f t="shared" ca="1" si="93"/>
        <v>3.7318770000000001E-2</v>
      </c>
      <c r="AQ292" s="36">
        <f t="shared" ca="1" si="93"/>
        <v>3.811208E-2</v>
      </c>
      <c r="AR292" s="36">
        <f t="shared" ca="1" si="93"/>
        <v>4.1764720000000005E-2</v>
      </c>
      <c r="AS292" s="36">
        <f t="shared" ca="1" si="93"/>
        <v>8.1174890000000013E-2</v>
      </c>
      <c r="AT292" s="36">
        <f t="shared" ca="1" si="94"/>
        <v>3.8772069999999999E-2</v>
      </c>
      <c r="AU292" s="36">
        <f t="shared" ca="1" si="94"/>
        <v>0.12244653</v>
      </c>
      <c r="AV292" s="36">
        <f t="shared" ca="1" si="94"/>
        <v>4.4224850000000003E-2</v>
      </c>
      <c r="AW292" s="36">
        <f t="shared" ca="1" si="94"/>
        <v>4.6807600000000005E-2</v>
      </c>
      <c r="AX292" s="25"/>
      <c r="AY292" s="25"/>
      <c r="AZ292" s="25"/>
      <c r="BA292" s="25"/>
      <c r="BB292" s="25"/>
      <c r="BC292" s="25"/>
      <c r="BD292" s="25"/>
      <c r="BE292" s="25"/>
      <c r="BF292" s="25"/>
      <c r="BG292" s="25"/>
      <c r="BH292" s="25"/>
      <c r="BI292" s="25"/>
    </row>
    <row r="293" spans="1:61" x14ac:dyDescent="0.35">
      <c r="A293" s="23">
        <v>45260</v>
      </c>
      <c r="B293" s="47">
        <v>5.3789999999999998E-2</v>
      </c>
      <c r="C293" s="47">
        <v>5.3940000000000002E-2</v>
      </c>
      <c r="D293" s="47">
        <v>5.4039999999999998E-2</v>
      </c>
      <c r="E293" s="36">
        <v>5.1269999999999996E-2</v>
      </c>
      <c r="F293" s="36">
        <v>4.6802000000000003E-2</v>
      </c>
      <c r="G293" s="36">
        <v>4.4429999999999997E-2</v>
      </c>
      <c r="H293" s="36">
        <v>4.2663E-2</v>
      </c>
      <c r="I293" s="36">
        <f t="shared" si="85"/>
        <v>4.3865346421614548E-2</v>
      </c>
      <c r="J293" s="36"/>
      <c r="K293" s="36">
        <v>4.3263999999999997E-2</v>
      </c>
      <c r="L293" s="36">
        <v>4.4932E-2</v>
      </c>
      <c r="M293" s="36">
        <v>4.5293170000000001E-2</v>
      </c>
      <c r="N293" s="36">
        <v>4.6552650000000001E-2</v>
      </c>
      <c r="O293" s="36">
        <v>5.4809100000000055E-3</v>
      </c>
      <c r="P293" s="36">
        <v>3.3845769999999997E-2</v>
      </c>
      <c r="Q293" s="36">
        <v>3.6764066666666595E-3</v>
      </c>
      <c r="R293" s="36">
        <v>7.1015600000000068E-3</v>
      </c>
      <c r="S293" s="36">
        <f t="shared" ca="1" si="92"/>
        <v>5.0854969999999999E-2</v>
      </c>
      <c r="T293" s="36">
        <f t="shared" ca="1" si="92"/>
        <v>4.8448900000000003E-2</v>
      </c>
      <c r="U293" s="36">
        <f t="shared" ca="1" si="92"/>
        <v>5.4642670000000004E-2</v>
      </c>
      <c r="V293" s="36">
        <f t="shared" ca="1" si="92"/>
        <v>5.8616109999999999E-2</v>
      </c>
      <c r="W293" s="36">
        <f t="shared" ca="1" si="92"/>
        <v>5.0220789999999994E-2</v>
      </c>
      <c r="X293" s="36">
        <f t="shared" ca="1" si="92"/>
        <v>4.8198939999999996E-2</v>
      </c>
      <c r="Y293" s="36">
        <f t="shared" ca="1" si="92"/>
        <v>4.9666889999999998E-2</v>
      </c>
      <c r="Z293" s="36">
        <f t="shared" ca="1" si="92"/>
        <v>5.1735949999999996E-2</v>
      </c>
      <c r="AA293" s="36">
        <f t="shared" ca="1" si="92"/>
        <v>5.2033560000000006E-2</v>
      </c>
      <c r="AB293" s="36">
        <f t="shared" ca="1" si="92"/>
        <v>8.4285159999999998E-2</v>
      </c>
      <c r="AC293" s="36">
        <f t="shared" ca="1" si="92"/>
        <v>8.437103E-2</v>
      </c>
      <c r="AD293" s="36">
        <f t="shared" ca="1" si="92"/>
        <v>8.0398419999999998E-2</v>
      </c>
      <c r="AE293" s="36">
        <f t="shared" ca="1" si="92"/>
        <v>5.5364030000000002E-2</v>
      </c>
      <c r="AF293" s="36">
        <f t="shared" ca="1" si="92"/>
        <v>5.7416159999999994E-2</v>
      </c>
      <c r="AG293" s="36">
        <f t="shared" ca="1" si="92"/>
        <v>5.8447129999999993E-2</v>
      </c>
      <c r="AH293" s="36">
        <f t="shared" ca="1" si="92"/>
        <v>5.5167460000000001E-2</v>
      </c>
      <c r="AI293" s="26">
        <f t="shared" ca="1" si="86"/>
        <v>777.06</v>
      </c>
      <c r="AJ293" s="36">
        <f t="shared" ca="1" si="93"/>
        <v>2.8979189999999998E-2</v>
      </c>
      <c r="AK293" s="36">
        <f t="shared" ca="1" si="93"/>
        <v>3.5043240000000003E-2</v>
      </c>
      <c r="AL293" s="36">
        <f t="shared" ca="1" si="93"/>
        <v>3.7340270000000002E-2</v>
      </c>
      <c r="AM293" s="36">
        <f t="shared" ca="1" si="93"/>
        <v>4.2737219999999999E-2</v>
      </c>
      <c r="AN293" s="36">
        <f t="shared" ca="1" si="93"/>
        <v>3.6243319999999996E-2</v>
      </c>
      <c r="AO293" s="36">
        <f t="shared" ca="1" si="93"/>
        <v>3.3892209999999999E-2</v>
      </c>
      <c r="AP293" s="36">
        <f t="shared" ca="1" si="93"/>
        <v>3.3770180000000004E-2</v>
      </c>
      <c r="AQ293" s="36">
        <f t="shared" ca="1" si="93"/>
        <v>3.4487509999999999E-2</v>
      </c>
      <c r="AR293" s="36">
        <f t="shared" ca="1" si="93"/>
        <v>3.7859730000000001E-2</v>
      </c>
      <c r="AS293" s="36">
        <f t="shared" ca="1" si="93"/>
        <v>7.4584919999999999E-2</v>
      </c>
      <c r="AT293" s="36">
        <f t="shared" ca="1" si="94"/>
        <v>3.745366E-2</v>
      </c>
      <c r="AU293" s="36">
        <f t="shared" ca="1" si="94"/>
        <v>0.11460089999999999</v>
      </c>
      <c r="AV293" s="36">
        <f t="shared" ca="1" si="94"/>
        <v>4.2355739999999996E-2</v>
      </c>
      <c r="AW293" s="36">
        <f t="shared" ca="1" si="94"/>
        <v>4.4361829999999998E-2</v>
      </c>
      <c r="AX293" s="25"/>
      <c r="AY293" s="25"/>
      <c r="AZ293" s="25"/>
      <c r="BA293" s="25"/>
      <c r="BB293" s="25"/>
      <c r="BC293" s="25"/>
      <c r="BD293" s="25"/>
      <c r="BE293" s="25"/>
      <c r="BF293" s="25"/>
      <c r="BG293" s="25"/>
      <c r="BH293" s="25"/>
      <c r="BI293" s="25"/>
    </row>
    <row r="294" spans="1:61" x14ac:dyDescent="0.35">
      <c r="A294" s="23">
        <v>45289</v>
      </c>
      <c r="B294" s="47">
        <v>5.4029999999999995E-2</v>
      </c>
      <c r="C294" s="47">
        <v>5.3440000000000001E-2</v>
      </c>
      <c r="D294" s="47">
        <v>5.2560000000000003E-2</v>
      </c>
      <c r="E294" s="36">
        <v>4.7729999999999995E-2</v>
      </c>
      <c r="F294" s="36">
        <v>4.2499000000000002E-2</v>
      </c>
      <c r="G294" s="36">
        <v>4.0099999999999997E-2</v>
      </c>
      <c r="H294" s="36">
        <v>3.8471000000000005E-2</v>
      </c>
      <c r="I294" s="36">
        <f t="shared" si="85"/>
        <v>3.9111098606509076E-2</v>
      </c>
      <c r="J294" s="36"/>
      <c r="K294" s="36">
        <v>3.8790999999999999E-2</v>
      </c>
      <c r="L294" s="36">
        <v>4.0281999999999998E-2</v>
      </c>
      <c r="M294" s="36">
        <v>4.0629459999999999E-2</v>
      </c>
      <c r="N294" s="36">
        <v>4.1369109999999994E-2</v>
      </c>
      <c r="O294" s="36">
        <v>5.6751300000000074E-3</v>
      </c>
      <c r="P294" s="36">
        <v>3.258724000000001E-2</v>
      </c>
      <c r="Q294" s="36">
        <v>3.0486533333333315E-3</v>
      </c>
      <c r="R294" s="36">
        <v>6.7622400000000027E-3</v>
      </c>
      <c r="S294" s="36">
        <f t="shared" ca="1" si="92"/>
        <v>4.5962410000000002E-2</v>
      </c>
      <c r="T294" s="36">
        <f t="shared" ca="1" si="92"/>
        <v>4.3312460000000004E-2</v>
      </c>
      <c r="U294" s="36">
        <f t="shared" ca="1" si="92"/>
        <v>4.9333179999999997E-2</v>
      </c>
      <c r="V294" s="36">
        <f t="shared" ca="1" si="92"/>
        <v>5.2867600000000001E-2</v>
      </c>
      <c r="W294" s="36">
        <f t="shared" ca="1" si="92"/>
        <v>4.5829079999999994E-2</v>
      </c>
      <c r="X294" s="36">
        <f t="shared" ca="1" si="92"/>
        <v>4.356165E-2</v>
      </c>
      <c r="Y294" s="36">
        <f t="shared" ca="1" si="92"/>
        <v>4.4309830000000001E-2</v>
      </c>
      <c r="Z294" s="36">
        <f t="shared" ca="1" si="92"/>
        <v>4.5450229999999994E-2</v>
      </c>
      <c r="AA294" s="36">
        <f t="shared" ca="1" si="92"/>
        <v>4.7044240000000001E-2</v>
      </c>
      <c r="AB294" s="36">
        <f t="shared" ca="1" si="92"/>
        <v>7.5930529999999996E-2</v>
      </c>
      <c r="AC294" s="36">
        <f t="shared" ca="1" si="92"/>
        <v>7.597653E-2</v>
      </c>
      <c r="AD294" s="36">
        <f t="shared" ca="1" si="92"/>
        <v>7.3956350000000004E-2</v>
      </c>
      <c r="AE294" s="36">
        <f t="shared" ca="1" si="92"/>
        <v>4.9703600000000001E-2</v>
      </c>
      <c r="AF294" s="36">
        <f t="shared" ca="1" si="92"/>
        <v>5.2230309999999995E-2</v>
      </c>
      <c r="AG294" s="36">
        <f t="shared" ca="1" si="92"/>
        <v>5.2737140000000002E-2</v>
      </c>
      <c r="AH294" s="36">
        <f t="shared" ca="1" si="92"/>
        <v>4.9598449999999995E-2</v>
      </c>
      <c r="AI294" s="26">
        <f t="shared" ca="1" si="86"/>
        <v>777.06</v>
      </c>
      <c r="AJ294" s="36">
        <f t="shared" ca="1" si="93"/>
        <v>2.445048E-2</v>
      </c>
      <c r="AK294" s="36">
        <f t="shared" ca="1" si="93"/>
        <v>3.000976E-2</v>
      </c>
      <c r="AL294" s="36">
        <f t="shared" ca="1" si="93"/>
        <v>3.2484519999999996E-2</v>
      </c>
      <c r="AM294" s="36">
        <f t="shared" ca="1" si="93"/>
        <v>3.7466949999999999E-2</v>
      </c>
      <c r="AN294" s="36">
        <f t="shared" ca="1" si="93"/>
        <v>3.1571050000000003E-2</v>
      </c>
      <c r="AO294" s="36">
        <f t="shared" ca="1" si="93"/>
        <v>2.859716E-2</v>
      </c>
      <c r="AP294" s="36">
        <f t="shared" ca="1" si="93"/>
        <v>2.8737780000000001E-2</v>
      </c>
      <c r="AQ294" s="36">
        <f t="shared" ca="1" si="93"/>
        <v>2.9463759999999999E-2</v>
      </c>
      <c r="AR294" s="36">
        <f t="shared" ca="1" si="93"/>
        <v>3.306357E-2</v>
      </c>
      <c r="AS294" s="36">
        <f t="shared" ca="1" si="93"/>
        <v>6.5050259999999999E-2</v>
      </c>
      <c r="AT294" s="36">
        <f t="shared" ca="1" si="94"/>
        <v>3.529885E-2</v>
      </c>
      <c r="AU294" s="36">
        <f t="shared" ca="1" si="94"/>
        <v>0.1114491</v>
      </c>
      <c r="AV294" s="36">
        <f t="shared" ca="1" si="94"/>
        <v>4.0192509999999994E-2</v>
      </c>
      <c r="AW294" s="36">
        <f t="shared" ca="1" si="94"/>
        <v>4.2568219999999997E-2</v>
      </c>
      <c r="AX294" s="25"/>
      <c r="AY294" s="25"/>
      <c r="AZ294" s="25"/>
      <c r="BA294" s="25"/>
      <c r="BB294" s="25"/>
      <c r="BC294" s="25"/>
      <c r="BD294" s="25"/>
      <c r="BE294" s="25"/>
      <c r="BF294" s="25"/>
      <c r="BG294" s="25"/>
      <c r="BH294" s="25"/>
      <c r="BI294" s="25"/>
    </row>
    <row r="295" spans="1:61" x14ac:dyDescent="0.35">
      <c r="A295" s="23">
        <v>45322</v>
      </c>
      <c r="B295" s="47">
        <v>5.3719999999999997E-2</v>
      </c>
      <c r="C295" s="47">
        <v>5.3680000000000005E-2</v>
      </c>
      <c r="D295" s="47">
        <v>5.1990000000000001E-2</v>
      </c>
      <c r="E295" s="36">
        <v>4.7149999999999997E-2</v>
      </c>
      <c r="F295" s="36">
        <v>4.2066999999999993E-2</v>
      </c>
      <c r="G295" s="36">
        <v>3.984E-2</v>
      </c>
      <c r="H295" s="36">
        <v>3.8353999999999999E-2</v>
      </c>
      <c r="I295" s="36">
        <f t="shared" si="85"/>
        <v>3.9894570999870815E-2</v>
      </c>
      <c r="J295" s="36"/>
      <c r="K295" s="36">
        <v>3.9123999999999999E-2</v>
      </c>
      <c r="L295" s="36">
        <v>4.1660000000000003E-2</v>
      </c>
      <c r="M295" s="36">
        <v>4.0712780000000004E-2</v>
      </c>
      <c r="N295" s="36">
        <v>4.2992530000000001E-2</v>
      </c>
      <c r="O295" s="36">
        <v>5.3585200000000055E-3</v>
      </c>
      <c r="P295" s="36">
        <v>3.1611880000000009E-2</v>
      </c>
      <c r="Q295" s="36">
        <v>3.3468166666666618E-3</v>
      </c>
      <c r="R295" s="36">
        <v>6.6910500000000039E-3</v>
      </c>
      <c r="S295" s="36">
        <f t="shared" ca="1" si="92"/>
        <v>4.5651729999999995E-2</v>
      </c>
      <c r="T295" s="36">
        <f t="shared" ca="1" si="92"/>
        <v>4.3965810000000001E-2</v>
      </c>
      <c r="U295" s="36">
        <f t="shared" ca="1" si="92"/>
        <v>4.9806480000000007E-2</v>
      </c>
      <c r="V295" s="36">
        <f t="shared" ca="1" si="92"/>
        <v>5.3399989999999994E-2</v>
      </c>
      <c r="W295" s="36">
        <f t="shared" ca="1" si="92"/>
        <v>4.5375840000000001E-2</v>
      </c>
      <c r="X295" s="36">
        <f t="shared" ca="1" si="92"/>
        <v>4.391229E-2</v>
      </c>
      <c r="Y295" s="36">
        <f t="shared" ca="1" si="92"/>
        <v>4.4673319999999996E-2</v>
      </c>
      <c r="Z295" s="36">
        <f t="shared" ca="1" si="92"/>
        <v>4.6707349999999995E-2</v>
      </c>
      <c r="AA295" s="36">
        <f t="shared" ca="1" si="92"/>
        <v>4.8351050000000007E-2</v>
      </c>
      <c r="AB295" s="36">
        <f t="shared" ca="1" si="92"/>
        <v>7.7963440000000009E-2</v>
      </c>
      <c r="AC295" s="36">
        <f t="shared" ca="1" si="92"/>
        <v>7.8036040000000001E-2</v>
      </c>
      <c r="AD295" s="36">
        <f t="shared" ca="1" si="92"/>
        <v>7.460441000000001E-2</v>
      </c>
      <c r="AE295" s="36">
        <f t="shared" ca="1" si="92"/>
        <v>4.9996780000000005E-2</v>
      </c>
      <c r="AF295" s="36">
        <f t="shared" ca="1" si="92"/>
        <v>5.318556E-2</v>
      </c>
      <c r="AG295" s="36">
        <f t="shared" ca="1" si="92"/>
        <v>5.1731059999999995E-2</v>
      </c>
      <c r="AH295" s="36">
        <f t="shared" ca="1" si="92"/>
        <v>4.9012750000000001E-2</v>
      </c>
      <c r="AI295" s="26">
        <f t="shared" ca="1" si="86"/>
        <v>784.01800000000003</v>
      </c>
      <c r="AJ295" s="36">
        <f t="shared" ca="1" si="93"/>
        <v>2.5585440000000001E-2</v>
      </c>
      <c r="AK295" s="36">
        <f t="shared" ca="1" si="93"/>
        <v>3.1459600000000004E-2</v>
      </c>
      <c r="AL295" s="36">
        <f t="shared" ca="1" si="93"/>
        <v>3.3290229999999997E-2</v>
      </c>
      <c r="AM295" s="36">
        <f t="shared" ca="1" si="93"/>
        <v>3.7562489999999997E-2</v>
      </c>
      <c r="AN295" s="36">
        <f t="shared" ca="1" si="93"/>
        <v>3.215399E-2</v>
      </c>
      <c r="AO295" s="36">
        <f t="shared" ca="1" si="93"/>
        <v>2.9551460000000002E-2</v>
      </c>
      <c r="AP295" s="36">
        <f t="shared" ca="1" si="93"/>
        <v>2.9576329999999998E-2</v>
      </c>
      <c r="AQ295" s="36">
        <f t="shared" ca="1" si="93"/>
        <v>3.0654499999999998E-2</v>
      </c>
      <c r="AR295" s="36">
        <f t="shared" ca="1" si="93"/>
        <v>3.4465269999999999E-2</v>
      </c>
      <c r="AS295" s="36">
        <f t="shared" ca="1" si="93"/>
        <v>6.3225030000000002E-2</v>
      </c>
      <c r="AT295" s="36">
        <f t="shared" ca="1" si="94"/>
        <v>3.4574210000000001E-2</v>
      </c>
      <c r="AU295" s="36">
        <f t="shared" ca="1" si="94"/>
        <v>0.11535026</v>
      </c>
      <c r="AV295" s="36">
        <f t="shared" ca="1" si="94"/>
        <v>3.9164730000000002E-2</v>
      </c>
      <c r="AW295" s="36">
        <f t="shared" ca="1" si="94"/>
        <v>4.2133610000000002E-2</v>
      </c>
      <c r="AX295" s="25"/>
      <c r="AY295" s="25"/>
      <c r="AZ295" s="25"/>
      <c r="BA295" s="25"/>
      <c r="BB295" s="25"/>
      <c r="BC295" s="25"/>
      <c r="BD295" s="25"/>
      <c r="BE295" s="25"/>
      <c r="BF295" s="25"/>
      <c r="BG295" s="25"/>
      <c r="BH295" s="25"/>
      <c r="BI295" s="25"/>
    </row>
    <row r="296" spans="1:61" x14ac:dyDescent="0.35">
      <c r="A296" s="23">
        <v>45351</v>
      </c>
      <c r="B296" s="47">
        <v>5.3970000000000004E-2</v>
      </c>
      <c r="C296" s="47">
        <v>5.3840000000000006E-2</v>
      </c>
      <c r="D296" s="47">
        <v>5.3249999999999999E-2</v>
      </c>
      <c r="E296" s="36">
        <v>5.0039999999999994E-2</v>
      </c>
      <c r="F296" s="36">
        <v>4.6186999999999999E-2</v>
      </c>
      <c r="G296" s="36">
        <v>4.4160000000000005E-2</v>
      </c>
      <c r="H296" s="36">
        <v>4.2446999999999999E-2</v>
      </c>
      <c r="I296" s="36">
        <f t="shared" si="85"/>
        <v>4.2557002901826291E-2</v>
      </c>
      <c r="J296" s="36"/>
      <c r="K296" s="36">
        <v>4.2502000000000005E-2</v>
      </c>
      <c r="L296" s="36">
        <v>4.3788999999999995E-2</v>
      </c>
      <c r="M296" s="36">
        <v>4.4561830000000004E-2</v>
      </c>
      <c r="N296" s="36">
        <v>4.4775349999999998E-2</v>
      </c>
      <c r="O296" s="36">
        <v>5.6688400000000083E-3</v>
      </c>
      <c r="P296" s="36">
        <v>3.0257200000000005E-2</v>
      </c>
      <c r="Q296" s="36">
        <v>3.1615566666666692E-3</v>
      </c>
      <c r="R296" s="36">
        <v>6.6551900000000122E-3</v>
      </c>
      <c r="S296" s="36">
        <f t="shared" ref="S296:AH305" ca="1" si="95">IFERROR(VLOOKUP($A296,INDIRECT("US!"&amp;S$3&amp;":"&amp;S$4),3,0)/100,NA())</f>
        <v>4.8982949999999997E-2</v>
      </c>
      <c r="T296" s="36">
        <f t="shared" ca="1" si="95"/>
        <v>4.72915E-2</v>
      </c>
      <c r="U296" s="36">
        <f t="shared" ca="1" si="95"/>
        <v>5.2829470000000003E-2</v>
      </c>
      <c r="V296" s="36">
        <f t="shared" ca="1" si="95"/>
        <v>5.644126E-2</v>
      </c>
      <c r="W296" s="36">
        <f t="shared" ca="1" si="95"/>
        <v>4.8995410000000003E-2</v>
      </c>
      <c r="X296" s="36">
        <f t="shared" ca="1" si="95"/>
        <v>4.7417860000000006E-2</v>
      </c>
      <c r="Y296" s="36">
        <f t="shared" ca="1" si="95"/>
        <v>4.8273000000000003E-2</v>
      </c>
      <c r="Z296" s="36">
        <f t="shared" ca="1" si="95"/>
        <v>5.0076980000000007E-2</v>
      </c>
      <c r="AA296" s="36">
        <f t="shared" ca="1" si="95"/>
        <v>5.0444190000000007E-2</v>
      </c>
      <c r="AB296" s="36">
        <f t="shared" ca="1" si="95"/>
        <v>7.8628890000000007E-2</v>
      </c>
      <c r="AC296" s="36">
        <f t="shared" ca="1" si="95"/>
        <v>7.8708830000000007E-2</v>
      </c>
      <c r="AD296" s="36">
        <f t="shared" ca="1" si="95"/>
        <v>7.5032550000000003E-2</v>
      </c>
      <c r="AE296" s="36">
        <f t="shared" ca="1" si="95"/>
        <v>5.334585E-2</v>
      </c>
      <c r="AF296" s="36">
        <f t="shared" ca="1" si="95"/>
        <v>5.5731970000000006E-2</v>
      </c>
      <c r="AG296" s="36">
        <f t="shared" ca="1" si="95"/>
        <v>5.4437980000000004E-2</v>
      </c>
      <c r="AH296" s="36">
        <f t="shared" ca="1" si="95"/>
        <v>5.2115340000000003E-2</v>
      </c>
      <c r="AI296" s="26">
        <f t="shared" ca="1" si="86"/>
        <v>787.23</v>
      </c>
      <c r="AJ296" s="36">
        <f t="shared" ref="AJ296:AS305" ca="1" si="96">IFERROR(VLOOKUP($A296,INDIRECT("EU!"&amp;AJ$3&amp;":"&amp;AJ$4),3,0)/100,NA())</f>
        <v>2.8404989999999998E-2</v>
      </c>
      <c r="AK296" s="36">
        <f t="shared" ca="1" si="96"/>
        <v>3.4131639999999998E-2</v>
      </c>
      <c r="AL296" s="36">
        <f t="shared" ca="1" si="96"/>
        <v>3.5825610000000001E-2</v>
      </c>
      <c r="AM296" s="36">
        <f t="shared" ca="1" si="96"/>
        <v>3.9924479999999998E-2</v>
      </c>
      <c r="AN296" s="36">
        <f t="shared" ca="1" si="96"/>
        <v>3.542795E-2</v>
      </c>
      <c r="AO296" s="36">
        <f t="shared" ca="1" si="96"/>
        <v>3.298624E-2</v>
      </c>
      <c r="AP296" s="36">
        <f t="shared" ca="1" si="96"/>
        <v>3.2405360000000001E-2</v>
      </c>
      <c r="AQ296" s="36">
        <f t="shared" ca="1" si="96"/>
        <v>3.2932179999999998E-2</v>
      </c>
      <c r="AR296" s="36">
        <f t="shared" ca="1" si="96"/>
        <v>3.5719319999999999E-2</v>
      </c>
      <c r="AS296" s="36">
        <f t="shared" ca="1" si="96"/>
        <v>6.4472630000000003E-2</v>
      </c>
      <c r="AT296" s="36">
        <f t="shared" ca="1" si="94"/>
        <v>3.4356110000000002E-2</v>
      </c>
      <c r="AU296" s="36">
        <f t="shared" ca="1" si="94"/>
        <v>0.11793345999999999</v>
      </c>
      <c r="AV296" s="36">
        <f t="shared" ca="1" si="94"/>
        <v>3.9228720000000002E-2</v>
      </c>
      <c r="AW296" s="36">
        <f t="shared" ca="1" si="94"/>
        <v>4.1557579999999997E-2</v>
      </c>
      <c r="AX296" s="25"/>
      <c r="AY296" s="25"/>
      <c r="AZ296" s="25"/>
      <c r="BA296" s="25"/>
      <c r="BB296" s="25"/>
      <c r="BC296" s="25"/>
      <c r="BD296" s="25"/>
      <c r="BE296" s="25"/>
      <c r="BF296" s="25"/>
      <c r="BG296" s="25"/>
      <c r="BH296" s="25"/>
      <c r="BI296" s="25"/>
    </row>
    <row r="297" spans="1:61" x14ac:dyDescent="0.35">
      <c r="A297" s="23">
        <v>45380</v>
      </c>
      <c r="B297" s="47">
        <v>5.3670000000000002E-2</v>
      </c>
      <c r="C297" s="47">
        <v>5.3710000000000008E-2</v>
      </c>
      <c r="D297" s="47">
        <v>5.3230000000000006E-2</v>
      </c>
      <c r="E297" s="36">
        <v>5.0290000000000001E-2</v>
      </c>
      <c r="F297" s="36">
        <v>4.6199999999999998E-2</v>
      </c>
      <c r="G297" s="36">
        <v>4.41E-2</v>
      </c>
      <c r="H297" s="36">
        <v>4.2125000000000003E-2</v>
      </c>
      <c r="I297" s="36">
        <f t="shared" si="85"/>
        <v>4.18810142823558E-2</v>
      </c>
      <c r="J297" s="36"/>
      <c r="K297" s="36">
        <v>4.2003000000000006E-2</v>
      </c>
      <c r="L297" s="36">
        <v>4.3427E-2</v>
      </c>
      <c r="M297" s="36">
        <v>4.4292789999999999E-2</v>
      </c>
      <c r="N297" s="36">
        <v>4.4181419999999999E-2</v>
      </c>
      <c r="O297" s="36">
        <v>5.4231100000000018E-3</v>
      </c>
      <c r="P297" s="36">
        <v>3.0760540000000003E-2</v>
      </c>
      <c r="Q297" s="36">
        <v>2.7834933333333312E-3</v>
      </c>
      <c r="R297" s="36">
        <v>6.1775300000000005E-3</v>
      </c>
      <c r="S297" s="36">
        <f t="shared" ca="1" si="95"/>
        <v>4.8413890000000001E-2</v>
      </c>
      <c r="T297" s="36">
        <f t="shared" ca="1" si="95"/>
        <v>4.6737890000000004E-2</v>
      </c>
      <c r="U297" s="36">
        <f t="shared" ca="1" si="95"/>
        <v>5.1822169999999994E-2</v>
      </c>
      <c r="V297" s="36">
        <f t="shared" ca="1" si="95"/>
        <v>5.5136710000000005E-2</v>
      </c>
      <c r="W297" s="36">
        <f t="shared" ca="1" si="95"/>
        <v>4.8822119999999997E-2</v>
      </c>
      <c r="X297" s="36">
        <f t="shared" ca="1" si="95"/>
        <v>4.6934400000000001E-2</v>
      </c>
      <c r="Y297" s="36">
        <f t="shared" ca="1" si="95"/>
        <v>4.7424759999999996E-2</v>
      </c>
      <c r="Z297" s="36">
        <f t="shared" ca="1" si="95"/>
        <v>4.903366E-2</v>
      </c>
      <c r="AA297" s="36">
        <f t="shared" ca="1" si="95"/>
        <v>4.9604530000000001E-2</v>
      </c>
      <c r="AB297" s="36">
        <f t="shared" ca="1" si="95"/>
        <v>7.6633820000000005E-2</v>
      </c>
      <c r="AC297" s="36">
        <f t="shared" ca="1" si="95"/>
        <v>7.666779E-2</v>
      </c>
      <c r="AD297" s="36">
        <f t="shared" ca="1" si="95"/>
        <v>7.4941960000000002E-2</v>
      </c>
      <c r="AE297" s="36">
        <f t="shared" ca="1" si="95"/>
        <v>5.2197570000000006E-2</v>
      </c>
      <c r="AF297" s="36">
        <f t="shared" ca="1" si="95"/>
        <v>5.4562549999999994E-2</v>
      </c>
      <c r="AG297" s="36">
        <f t="shared" ca="1" si="95"/>
        <v>5.3339619999999997E-2</v>
      </c>
      <c r="AH297" s="36">
        <f t="shared" ca="1" si="95"/>
        <v>5.1924070000000003E-2</v>
      </c>
      <c r="AI297" s="26">
        <f t="shared" ca="1" si="86"/>
        <v>787.23</v>
      </c>
      <c r="AJ297" s="36">
        <f t="shared" ca="1" si="96"/>
        <v>2.7144359999999999E-2</v>
      </c>
      <c r="AK297" s="36">
        <f t="shared" ca="1" si="96"/>
        <v>3.2944759999999997E-2</v>
      </c>
      <c r="AL297" s="36">
        <f t="shared" ca="1" si="96"/>
        <v>3.4436920000000003E-2</v>
      </c>
      <c r="AM297" s="36">
        <f t="shared" ca="1" si="96"/>
        <v>3.8353379999999999E-2</v>
      </c>
      <c r="AN297" s="36">
        <f t="shared" ca="1" si="96"/>
        <v>3.4334139999999999E-2</v>
      </c>
      <c r="AO297" s="36">
        <f t="shared" ca="1" si="96"/>
        <v>3.1507880000000002E-2</v>
      </c>
      <c r="AP297" s="36">
        <f t="shared" ca="1" si="96"/>
        <v>3.0941429999999999E-2</v>
      </c>
      <c r="AQ297" s="36">
        <f t="shared" ca="1" si="96"/>
        <v>3.1565460000000004E-2</v>
      </c>
      <c r="AR297" s="36">
        <f t="shared" ca="1" si="96"/>
        <v>3.4438490000000002E-2</v>
      </c>
      <c r="AS297" s="36">
        <f t="shared" ca="1" si="96"/>
        <v>6.2883769999999992E-2</v>
      </c>
      <c r="AT297" s="36">
        <f t="shared" ca="1" si="94"/>
        <v>3.426001E-2</v>
      </c>
      <c r="AU297" s="36">
        <f t="shared" ca="1" si="94"/>
        <v>0.12048652999999999</v>
      </c>
      <c r="AV297" s="36">
        <f t="shared" ca="1" si="94"/>
        <v>3.9378080000000003E-2</v>
      </c>
      <c r="AW297" s="36">
        <f t="shared" ca="1" si="94"/>
        <v>4.1779840000000006E-2</v>
      </c>
      <c r="AX297" s="25"/>
      <c r="AY297" s="25"/>
      <c r="AZ297" s="25"/>
      <c r="BA297" s="25"/>
      <c r="BB297" s="25"/>
      <c r="BC297" s="25"/>
      <c r="BD297" s="25"/>
      <c r="BE297" s="25"/>
      <c r="BF297" s="25"/>
      <c r="BG297" s="25"/>
      <c r="BH297" s="25"/>
      <c r="BI297" s="25"/>
    </row>
    <row r="298" spans="1:61" x14ac:dyDescent="0.35">
      <c r="A298" s="23">
        <v>45412</v>
      </c>
      <c r="B298" s="47">
        <v>5.3789999999999998E-2</v>
      </c>
      <c r="C298" s="47">
        <v>5.4000000000000006E-2</v>
      </c>
      <c r="D298" s="47">
        <v>5.398E-2</v>
      </c>
      <c r="E298" s="36">
        <v>5.2440000000000001E-2</v>
      </c>
      <c r="F298" s="36">
        <v>5.0351E-2</v>
      </c>
      <c r="G298" s="36">
        <v>4.8770000000000001E-2</v>
      </c>
      <c r="H298" s="36">
        <v>4.7154000000000001E-2</v>
      </c>
      <c r="I298" s="36">
        <f t="shared" si="85"/>
        <v>4.6442121028998473E-2</v>
      </c>
      <c r="J298" s="36"/>
      <c r="K298" s="36">
        <v>4.6797999999999999E-2</v>
      </c>
      <c r="L298" s="36">
        <v>4.7839E-2</v>
      </c>
      <c r="M298" s="36">
        <v>4.8836069999999995E-2</v>
      </c>
      <c r="N298" s="36">
        <v>4.8640860000000001E-2</v>
      </c>
      <c r="O298" s="36">
        <v>5.4638399999999976E-3</v>
      </c>
      <c r="P298" s="36">
        <v>3.1680140000000002E-2</v>
      </c>
      <c r="Q298" s="36">
        <v>3.0403966666666601E-3</v>
      </c>
      <c r="R298" s="36">
        <v>6.265699999999999E-3</v>
      </c>
      <c r="S298" s="36">
        <f t="shared" ca="1" si="95"/>
        <v>5.2917519999999996E-2</v>
      </c>
      <c r="T298" s="36">
        <f t="shared" ca="1" si="95"/>
        <v>5.1482469999999995E-2</v>
      </c>
      <c r="U298" s="36">
        <f t="shared" ca="1" si="95"/>
        <v>5.6096959999999994E-2</v>
      </c>
      <c r="V298" s="36">
        <f t="shared" ca="1" si="95"/>
        <v>5.9471290000000003E-2</v>
      </c>
      <c r="W298" s="36">
        <f t="shared" ca="1" si="95"/>
        <v>5.2514749999999999E-2</v>
      </c>
      <c r="X298" s="36">
        <f t="shared" ca="1" si="95"/>
        <v>5.1198880000000002E-2</v>
      </c>
      <c r="Y298" s="36">
        <f t="shared" ca="1" si="95"/>
        <v>5.2715360000000003E-2</v>
      </c>
      <c r="Z298" s="36">
        <f t="shared" ca="1" si="95"/>
        <v>5.4298829999999999E-2</v>
      </c>
      <c r="AA298" s="36">
        <f t="shared" ca="1" si="95"/>
        <v>5.4104699999999999E-2</v>
      </c>
      <c r="AB298" s="36">
        <f t="shared" ca="1" si="95"/>
        <v>8.1070469999999992E-2</v>
      </c>
      <c r="AC298" s="36">
        <f t="shared" ca="1" si="95"/>
        <v>8.1084470000000006E-2</v>
      </c>
      <c r="AD298" s="36">
        <f t="shared" ca="1" si="95"/>
        <v>8.0321000000000004E-2</v>
      </c>
      <c r="AE298" s="36">
        <f t="shared" ca="1" si="95"/>
        <v>5.6461870000000004E-2</v>
      </c>
      <c r="AF298" s="36">
        <f t="shared" ca="1" si="95"/>
        <v>5.8965410000000003E-2</v>
      </c>
      <c r="AG298" s="36">
        <f t="shared" ca="1" si="95"/>
        <v>5.8380590000000003E-2</v>
      </c>
      <c r="AH298" s="36">
        <f t="shared" ca="1" si="95"/>
        <v>5.5800210000000003E-2</v>
      </c>
      <c r="AI298" s="26">
        <f t="shared" ca="1" si="86"/>
        <v>794.15800000000002</v>
      </c>
      <c r="AJ298" s="36">
        <f t="shared" ca="1" si="96"/>
        <v>2.961366E-2</v>
      </c>
      <c r="AK298" s="36">
        <f t="shared" ca="1" si="96"/>
        <v>3.5863859999999997E-2</v>
      </c>
      <c r="AL298" s="36">
        <f t="shared" ca="1" si="96"/>
        <v>3.6730529999999997E-2</v>
      </c>
      <c r="AM298" s="36">
        <f t="shared" ca="1" si="96"/>
        <v>4.0771660000000001E-2</v>
      </c>
      <c r="AN298" s="36">
        <f t="shared" ca="1" si="96"/>
        <v>3.6446489999999998E-2</v>
      </c>
      <c r="AO298" s="36">
        <f t="shared" ca="1" si="96"/>
        <v>3.4339800000000004E-2</v>
      </c>
      <c r="AP298" s="36">
        <f t="shared" ca="1" si="96"/>
        <v>3.3851079999999999E-2</v>
      </c>
      <c r="AQ298" s="36">
        <f t="shared" ca="1" si="96"/>
        <v>3.4205800000000001E-2</v>
      </c>
      <c r="AR298" s="36">
        <f t="shared" ca="1" si="96"/>
        <v>3.7018759999999998E-2</v>
      </c>
      <c r="AS298" s="36">
        <f t="shared" ca="1" si="96"/>
        <v>6.6260929999999996E-2</v>
      </c>
      <c r="AT298" s="36">
        <f t="shared" ca="1" si="94"/>
        <v>3.5252819999999997E-2</v>
      </c>
      <c r="AU298" s="36">
        <f t="shared" ca="1" si="94"/>
        <v>0.12734187999999999</v>
      </c>
      <c r="AV298" s="36">
        <f t="shared" ca="1" si="94"/>
        <v>4.0237160000000001E-2</v>
      </c>
      <c r="AW298" s="36">
        <f t="shared" ca="1" si="94"/>
        <v>4.3164439999999998E-2</v>
      </c>
      <c r="AX298" s="25"/>
      <c r="AY298" s="25"/>
      <c r="AZ298" s="25"/>
      <c r="BA298" s="25"/>
      <c r="BB298" s="25"/>
      <c r="BC298" s="25"/>
      <c r="BD298" s="25"/>
      <c r="BE298" s="25"/>
      <c r="BF298" s="25"/>
      <c r="BG298" s="25"/>
      <c r="BH298" s="25"/>
      <c r="BI298" s="25"/>
    </row>
    <row r="299" spans="1:61" x14ac:dyDescent="0.35">
      <c r="A299" s="23">
        <v>45443</v>
      </c>
      <c r="B299" s="47">
        <v>5.3609999999999998E-2</v>
      </c>
      <c r="C299" s="47">
        <v>5.4050000000000001E-2</v>
      </c>
      <c r="D299" s="47">
        <v>5.3840000000000006E-2</v>
      </c>
      <c r="E299" s="36">
        <v>5.1820000000000005E-2</v>
      </c>
      <c r="F299" s="36">
        <v>4.8726999999999999E-2</v>
      </c>
      <c r="G299" s="36">
        <v>4.6809999999999997E-2</v>
      </c>
      <c r="H299" s="36">
        <v>4.5069999999999999E-2</v>
      </c>
      <c r="I299" s="36">
        <f t="shared" si="85"/>
        <v>4.4900006913412671E-2</v>
      </c>
      <c r="J299" s="36"/>
      <c r="K299" s="36">
        <v>4.4984999999999997E-2</v>
      </c>
      <c r="L299" s="36">
        <v>4.6471999999999999E-2</v>
      </c>
      <c r="M299" s="36">
        <v>4.6875109999999998E-2</v>
      </c>
      <c r="N299" s="36">
        <v>4.6980209999999994E-2</v>
      </c>
      <c r="O299" s="36">
        <v>5.2352500000000038E-3</v>
      </c>
      <c r="P299" s="36">
        <v>3.2139970000000004E-2</v>
      </c>
      <c r="Q299" s="36">
        <v>2.6472133333333356E-3</v>
      </c>
      <c r="R299" s="36">
        <v>5.7434599999999988E-3</v>
      </c>
      <c r="S299" s="36">
        <f t="shared" ca="1" si="95"/>
        <v>5.0852609999999999E-2</v>
      </c>
      <c r="T299" s="36">
        <f t="shared" ca="1" si="95"/>
        <v>4.9460919999999998E-2</v>
      </c>
      <c r="U299" s="36">
        <f t="shared" ca="1" si="95"/>
        <v>5.4030370000000001E-2</v>
      </c>
      <c r="V299" s="36">
        <f t="shared" ca="1" si="95"/>
        <v>5.7288370000000005E-2</v>
      </c>
      <c r="W299" s="36">
        <f t="shared" ca="1" si="95"/>
        <v>5.0711599999999996E-2</v>
      </c>
      <c r="X299" s="36">
        <f t="shared" ca="1" si="95"/>
        <v>4.9326379999999996E-2</v>
      </c>
      <c r="Y299" s="36">
        <f t="shared" ca="1" si="95"/>
        <v>5.0350859999999997E-2</v>
      </c>
      <c r="Z299" s="36">
        <f t="shared" ca="1" si="95"/>
        <v>5.2039590000000004E-2</v>
      </c>
      <c r="AA299" s="36">
        <f t="shared" ca="1" si="95"/>
        <v>5.2215459999999998E-2</v>
      </c>
      <c r="AB299" s="36">
        <f t="shared" ca="1" si="95"/>
        <v>7.9995010000000005E-2</v>
      </c>
      <c r="AC299" s="36">
        <f t="shared" ca="1" si="95"/>
        <v>8.001053000000001E-2</v>
      </c>
      <c r="AD299" s="36">
        <f t="shared" ca="1" si="95"/>
        <v>7.9120179999999998E-2</v>
      </c>
      <c r="AE299" s="36">
        <f t="shared" ca="1" si="95"/>
        <v>5.4242429999999994E-2</v>
      </c>
      <c r="AF299" s="36">
        <f t="shared" ca="1" si="95"/>
        <v>5.7062130000000003E-2</v>
      </c>
      <c r="AG299" s="36">
        <f t="shared" ca="1" si="95"/>
        <v>5.5925900000000001E-2</v>
      </c>
      <c r="AH299" s="36">
        <f t="shared" ca="1" si="95"/>
        <v>5.4099750000000002E-2</v>
      </c>
      <c r="AI299" s="26">
        <f t="shared" ca="1" si="86"/>
        <v>797.96900000000005</v>
      </c>
      <c r="AJ299" s="36">
        <f t="shared" ca="1" si="96"/>
        <v>2.988449E-2</v>
      </c>
      <c r="AK299" s="36">
        <f t="shared" ca="1" si="96"/>
        <v>3.6041949999999996E-2</v>
      </c>
      <c r="AL299" s="36">
        <f t="shared" ca="1" si="96"/>
        <v>3.687037E-2</v>
      </c>
      <c r="AM299" s="36">
        <f t="shared" ca="1" si="96"/>
        <v>4.0820019999999999E-2</v>
      </c>
      <c r="AN299" s="36">
        <f t="shared" ca="1" si="96"/>
        <v>3.634751E-2</v>
      </c>
      <c r="AO299" s="36">
        <f t="shared" ca="1" si="96"/>
        <v>3.4408130000000002E-2</v>
      </c>
      <c r="AP299" s="36">
        <f t="shared" ca="1" si="96"/>
        <v>3.4133719999999999E-2</v>
      </c>
      <c r="AQ299" s="36">
        <f t="shared" ca="1" si="96"/>
        <v>3.4516770000000002E-2</v>
      </c>
      <c r="AR299" s="36">
        <f t="shared" ca="1" si="96"/>
        <v>3.7393309999999999E-2</v>
      </c>
      <c r="AS299" s="36">
        <f t="shared" ca="1" si="96"/>
        <v>6.3050789999999995E-2</v>
      </c>
      <c r="AT299" s="36">
        <f t="shared" ca="1" si="94"/>
        <v>3.4578100000000001E-2</v>
      </c>
      <c r="AU299" s="36">
        <f t="shared" ca="1" si="94"/>
        <v>0.12936854</v>
      </c>
      <c r="AV299" s="36">
        <f t="shared" ca="1" si="94"/>
        <v>3.9642990000000003E-2</v>
      </c>
      <c r="AW299" s="36">
        <f t="shared" ca="1" si="94"/>
        <v>4.3011229999999998E-2</v>
      </c>
      <c r="AX299" s="25"/>
      <c r="AY299" s="25"/>
      <c r="AZ299" s="25"/>
      <c r="BA299" s="25"/>
      <c r="BB299" s="25"/>
      <c r="BC299" s="25"/>
      <c r="BD299" s="25"/>
      <c r="BE299" s="25"/>
      <c r="BF299" s="25"/>
      <c r="BG299" s="25"/>
      <c r="BH299" s="25"/>
      <c r="BI299" s="25"/>
    </row>
    <row r="300" spans="1:61" x14ac:dyDescent="0.35">
      <c r="A300" s="23">
        <v>45471</v>
      </c>
      <c r="B300" s="47">
        <v>5.3230000000000006E-2</v>
      </c>
      <c r="C300" s="47">
        <v>5.3579999999999996E-2</v>
      </c>
      <c r="D300" s="47">
        <v>5.3280000000000001E-2</v>
      </c>
      <c r="E300" s="36">
        <v>5.1180000000000003E-2</v>
      </c>
      <c r="F300" s="36">
        <v>4.7535000000000001E-2</v>
      </c>
      <c r="G300" s="36">
        <v>4.5510000000000002E-2</v>
      </c>
      <c r="H300" s="36">
        <v>4.3764999999999998E-2</v>
      </c>
      <c r="I300" s="36">
        <f t="shared" si="85"/>
        <v>4.4157036805219319E-2</v>
      </c>
      <c r="J300" s="36"/>
      <c r="K300" s="36">
        <v>4.3961E-2</v>
      </c>
      <c r="L300" s="36">
        <v>4.5582999999999999E-2</v>
      </c>
      <c r="M300" s="36">
        <v>4.5556900000000004E-2</v>
      </c>
      <c r="N300" s="36">
        <v>4.6129280000000002E-2</v>
      </c>
      <c r="O300" s="36">
        <v>5.5580599999999966E-3</v>
      </c>
      <c r="P300" s="36">
        <v>3.3455599999999995E-2</v>
      </c>
      <c r="Q300" s="36">
        <v>2.6764700000000002E-3</v>
      </c>
      <c r="R300" s="36">
        <v>6.1043399999999998E-3</v>
      </c>
      <c r="S300" s="36">
        <f t="shared" ca="1" si="95"/>
        <v>4.9744080000000003E-2</v>
      </c>
      <c r="T300" s="36">
        <f t="shared" ca="1" si="95"/>
        <v>4.8252709999999997E-2</v>
      </c>
      <c r="U300" s="36">
        <f t="shared" ca="1" si="95"/>
        <v>5.3612130000000001E-2</v>
      </c>
      <c r="V300" s="36">
        <f t="shared" ca="1" si="95"/>
        <v>5.6939339999999998E-2</v>
      </c>
      <c r="W300" s="36">
        <f t="shared" ca="1" si="95"/>
        <v>4.9751760000000006E-2</v>
      </c>
      <c r="X300" s="36">
        <f t="shared" ca="1" si="95"/>
        <v>4.819888E-2</v>
      </c>
      <c r="Y300" s="36">
        <f t="shared" ca="1" si="95"/>
        <v>4.9249370000000001E-2</v>
      </c>
      <c r="Z300" s="36">
        <f t="shared" ca="1" si="95"/>
        <v>5.0752879999999993E-2</v>
      </c>
      <c r="AA300" s="36">
        <f t="shared" ca="1" si="95"/>
        <v>5.1687339999999998E-2</v>
      </c>
      <c r="AB300" s="36">
        <f t="shared" ca="1" si="95"/>
        <v>7.9075629999999994E-2</v>
      </c>
      <c r="AC300" s="36">
        <f t="shared" ca="1" si="95"/>
        <v>7.9066780000000003E-2</v>
      </c>
      <c r="AD300" s="36">
        <f t="shared" ca="1" si="95"/>
        <v>7.9584879999999997E-2</v>
      </c>
      <c r="AE300" s="36">
        <f t="shared" ca="1" si="95"/>
        <v>5.369728E-2</v>
      </c>
      <c r="AF300" s="36">
        <f t="shared" ca="1" si="95"/>
        <v>5.7040720000000003E-2</v>
      </c>
      <c r="AG300" s="36">
        <f t="shared" ca="1" si="95"/>
        <v>5.4822509999999998E-2</v>
      </c>
      <c r="AH300" s="36">
        <f t="shared" ca="1" si="95"/>
        <v>5.3232769999999999E-2</v>
      </c>
      <c r="AI300" s="26">
        <f t="shared" ca="1" si="86"/>
        <v>797.96900000000005</v>
      </c>
      <c r="AJ300" s="36">
        <f t="shared" ca="1" si="96"/>
        <v>2.8352219999999997E-2</v>
      </c>
      <c r="AK300" s="36">
        <f t="shared" ca="1" si="96"/>
        <v>3.5566380000000002E-2</v>
      </c>
      <c r="AL300" s="36">
        <f t="shared" ca="1" si="96"/>
        <v>3.6284730000000001E-2</v>
      </c>
      <c r="AM300" s="36">
        <f t="shared" ca="1" si="96"/>
        <v>4.0732689999999995E-2</v>
      </c>
      <c r="AN300" s="36">
        <f t="shared" ca="1" si="96"/>
        <v>3.4936109999999999E-2</v>
      </c>
      <c r="AO300" s="36">
        <f t="shared" ca="1" si="96"/>
        <v>3.3338399999999997E-2</v>
      </c>
      <c r="AP300" s="36">
        <f t="shared" ca="1" si="96"/>
        <v>3.3571339999999998E-2</v>
      </c>
      <c r="AQ300" s="36">
        <f t="shared" ca="1" si="96"/>
        <v>3.4235259999999997E-2</v>
      </c>
      <c r="AR300" s="36">
        <f t="shared" ca="1" si="96"/>
        <v>3.7339839999999999E-2</v>
      </c>
      <c r="AS300" s="36">
        <f t="shared" ca="1" si="96"/>
        <v>6.4070650000000007E-2</v>
      </c>
      <c r="AT300" s="36">
        <f t="shared" ca="1" si="94"/>
        <v>3.3116739999999999E-2</v>
      </c>
      <c r="AU300" s="36">
        <f t="shared" ca="1" si="94"/>
        <v>0.13191231</v>
      </c>
      <c r="AV300" s="36">
        <f t="shared" ca="1" si="94"/>
        <v>3.8490500000000004E-2</v>
      </c>
      <c r="AW300" s="36">
        <f t="shared" ca="1" si="94"/>
        <v>4.159769E-2</v>
      </c>
      <c r="AX300" s="25"/>
      <c r="AY300" s="25"/>
      <c r="AZ300" s="25"/>
      <c r="BA300" s="25"/>
      <c r="BB300" s="25"/>
      <c r="BC300" s="25"/>
      <c r="BD300" s="25"/>
      <c r="BE300" s="25"/>
      <c r="BF300" s="25"/>
      <c r="BG300" s="25"/>
      <c r="BH300" s="25"/>
      <c r="BI300" s="25"/>
    </row>
    <row r="301" spans="1:61" x14ac:dyDescent="0.35">
      <c r="A301" s="23">
        <v>45504</v>
      </c>
      <c r="B301" s="47">
        <v>5.3699999999999998E-2</v>
      </c>
      <c r="C301" s="47">
        <v>5.287E-2</v>
      </c>
      <c r="D301" s="47">
        <v>5.0900000000000001E-2</v>
      </c>
      <c r="E301" s="36">
        <v>4.7500000000000001E-2</v>
      </c>
      <c r="F301" s="36">
        <v>4.2575000000000002E-2</v>
      </c>
      <c r="G301" s="36">
        <v>4.0579999999999998E-2</v>
      </c>
      <c r="H301" s="36">
        <v>3.9132E-2</v>
      </c>
      <c r="I301" s="36">
        <f t="shared" si="85"/>
        <v>4.1461303872847965E-2</v>
      </c>
      <c r="J301" s="36"/>
      <c r="K301" s="36">
        <v>4.0296000000000005E-2</v>
      </c>
      <c r="L301" s="36">
        <v>4.3028000000000004E-2</v>
      </c>
      <c r="M301" s="36">
        <v>4.131232E-2</v>
      </c>
      <c r="N301" s="36">
        <v>4.3987949999999998E-2</v>
      </c>
      <c r="O301" s="36">
        <v>5.4867300000000022E-3</v>
      </c>
      <c r="P301" s="36">
        <v>3.382526000000001E-2</v>
      </c>
      <c r="Q301" s="36">
        <v>2.9462966666666673E-3</v>
      </c>
      <c r="R301" s="36">
        <v>6.4466799999999963E-3</v>
      </c>
      <c r="S301" s="36">
        <f t="shared" ca="1" si="95"/>
        <v>4.5647430000000003E-2</v>
      </c>
      <c r="T301" s="36">
        <f t="shared" ca="1" si="95"/>
        <v>4.4567530000000001E-2</v>
      </c>
      <c r="U301" s="36">
        <f t="shared" ca="1" si="95"/>
        <v>5.0189649999999995E-2</v>
      </c>
      <c r="V301" s="36">
        <f t="shared" ca="1" si="95"/>
        <v>5.3553810000000007E-2</v>
      </c>
      <c r="W301" s="36">
        <f t="shared" ca="1" si="95"/>
        <v>4.5460570000000006E-2</v>
      </c>
      <c r="X301" s="36">
        <f t="shared" ca="1" si="95"/>
        <v>4.4327430000000001E-2</v>
      </c>
      <c r="Y301" s="36">
        <f t="shared" ca="1" si="95"/>
        <v>4.5100689999999999E-2</v>
      </c>
      <c r="Z301" s="36">
        <f t="shared" ca="1" si="95"/>
        <v>4.7221840000000001E-2</v>
      </c>
      <c r="AA301" s="36">
        <f t="shared" ca="1" si="95"/>
        <v>4.947468E-2</v>
      </c>
      <c r="AB301" s="36">
        <f t="shared" ca="1" si="95"/>
        <v>7.5930780000000003E-2</v>
      </c>
      <c r="AC301" s="36">
        <f t="shared" ca="1" si="95"/>
        <v>7.5898079999999993E-2</v>
      </c>
      <c r="AD301" s="36">
        <f t="shared" ca="1" si="95"/>
        <v>7.7813210000000008E-2</v>
      </c>
      <c r="AE301" s="36">
        <f t="shared" ca="1" si="95"/>
        <v>4.9648589999999999E-2</v>
      </c>
      <c r="AF301" s="36">
        <f t="shared" ca="1" si="95"/>
        <v>5.4857319999999994E-2</v>
      </c>
      <c r="AG301" s="36">
        <f t="shared" ca="1" si="95"/>
        <v>5.0702850000000001E-2</v>
      </c>
      <c r="AH301" s="36">
        <f t="shared" ca="1" si="95"/>
        <v>4.9107399999999995E-2</v>
      </c>
      <c r="AI301" s="26">
        <f t="shared" ca="1" si="86"/>
        <v>804.81200000000001</v>
      </c>
      <c r="AJ301" s="36">
        <f t="shared" ca="1" si="96"/>
        <v>2.5884439999999998E-2</v>
      </c>
      <c r="AK301" s="36">
        <f t="shared" ca="1" si="96"/>
        <v>3.2994700000000002E-2</v>
      </c>
      <c r="AL301" s="36">
        <f t="shared" ca="1" si="96"/>
        <v>3.3292620000000002E-2</v>
      </c>
      <c r="AM301" s="36">
        <f t="shared" ca="1" si="96"/>
        <v>3.7021220000000001E-2</v>
      </c>
      <c r="AN301" s="36">
        <f t="shared" ca="1" si="96"/>
        <v>3.1850749999999997E-2</v>
      </c>
      <c r="AO301" s="36">
        <f t="shared" ca="1" si="96"/>
        <v>3.0106389999999997E-2</v>
      </c>
      <c r="AP301" s="36">
        <f t="shared" ca="1" si="96"/>
        <v>3.0479020000000002E-2</v>
      </c>
      <c r="AQ301" s="36">
        <f t="shared" ca="1" si="96"/>
        <v>3.1416050000000001E-2</v>
      </c>
      <c r="AR301" s="36">
        <f t="shared" ca="1" si="96"/>
        <v>3.5184190000000004E-2</v>
      </c>
      <c r="AS301" s="36">
        <f t="shared" ca="1" si="96"/>
        <v>6.278164E-2</v>
      </c>
      <c r="AT301" s="36">
        <f t="shared" ca="1" si="94"/>
        <v>3.1751660000000001E-2</v>
      </c>
      <c r="AU301" s="36">
        <f t="shared" ca="1" si="94"/>
        <v>0.13175615000000002</v>
      </c>
      <c r="AV301" s="36">
        <f t="shared" ca="1" si="94"/>
        <v>3.6776049999999998E-2</v>
      </c>
      <c r="AW301" s="36">
        <f t="shared" ca="1" si="94"/>
        <v>4.0363100000000006E-2</v>
      </c>
      <c r="AX301" s="25"/>
      <c r="AY301" s="25"/>
      <c r="AZ301" s="25"/>
      <c r="BA301" s="25"/>
      <c r="BB301" s="25"/>
      <c r="BC301" s="25"/>
      <c r="BD301" s="25"/>
      <c r="BE301" s="25"/>
      <c r="BF301" s="25"/>
      <c r="BG301" s="25"/>
      <c r="BH301" s="25"/>
      <c r="BI301" s="25"/>
    </row>
    <row r="302" spans="1:61" x14ac:dyDescent="0.35">
      <c r="A302" s="23">
        <v>45534</v>
      </c>
      <c r="B302" s="47">
        <v>5.2659999999999998E-2</v>
      </c>
      <c r="C302" s="47">
        <v>5.117E-2</v>
      </c>
      <c r="D302" s="47">
        <v>4.8590000000000001E-2</v>
      </c>
      <c r="E302" s="36">
        <v>4.4080000000000001E-2</v>
      </c>
      <c r="F302" s="36">
        <v>3.9164999999999998E-2</v>
      </c>
      <c r="G302" s="36">
        <v>3.7789999999999997E-2</v>
      </c>
      <c r="H302" s="36">
        <v>3.7027000000000004E-2</v>
      </c>
      <c r="I302" s="36">
        <f t="shared" si="85"/>
        <v>4.1044884227700917E-2</v>
      </c>
      <c r="J302" s="36"/>
      <c r="K302" s="36">
        <v>3.9033999999999999E-2</v>
      </c>
      <c r="L302" s="36">
        <v>4.1954999999999999E-2</v>
      </c>
      <c r="M302" s="36">
        <v>3.8793269999999998E-2</v>
      </c>
      <c r="N302" s="36">
        <v>4.2878649999999997E-2</v>
      </c>
      <c r="O302" s="36">
        <v>5.3899200000000064E-3</v>
      </c>
      <c r="P302" s="36">
        <v>3.2263209999999994E-2</v>
      </c>
      <c r="Q302" s="36">
        <v>3.0951099999999981E-3</v>
      </c>
      <c r="R302" s="36">
        <v>6.3135700000000045E-3</v>
      </c>
      <c r="S302" s="36">
        <f t="shared" ca="1" si="95"/>
        <v>4.3186090000000003E-2</v>
      </c>
      <c r="T302" s="36">
        <f t="shared" ca="1" si="95"/>
        <v>4.2405310000000002E-2</v>
      </c>
      <c r="U302" s="36">
        <f t="shared" ca="1" si="95"/>
        <v>4.8016240000000002E-2</v>
      </c>
      <c r="V302" s="36">
        <f t="shared" ca="1" si="95"/>
        <v>5.1617860000000002E-2</v>
      </c>
      <c r="W302" s="36">
        <f t="shared" ca="1" si="95"/>
        <v>4.2408289999999994E-2</v>
      </c>
      <c r="X302" s="36">
        <f t="shared" ca="1" si="95"/>
        <v>4.1928720000000003E-2</v>
      </c>
      <c r="Y302" s="36">
        <f t="shared" ca="1" si="95"/>
        <v>4.3205920000000002E-2</v>
      </c>
      <c r="Z302" s="36">
        <f t="shared" ca="1" si="95"/>
        <v>4.5314680000000003E-2</v>
      </c>
      <c r="AA302" s="36">
        <f t="shared" ca="1" si="95"/>
        <v>4.8268570000000004E-2</v>
      </c>
      <c r="AB302" s="36">
        <f t="shared" ca="1" si="95"/>
        <v>7.3017899999999997E-2</v>
      </c>
      <c r="AC302" s="36">
        <f t="shared" ca="1" si="95"/>
        <v>7.2979660000000002E-2</v>
      </c>
      <c r="AD302" s="36">
        <f t="shared" ca="1" si="95"/>
        <v>7.5141859999999991E-2</v>
      </c>
      <c r="AE302" s="36">
        <f t="shared" ca="1" si="95"/>
        <v>4.7211809999999993E-2</v>
      </c>
      <c r="AF302" s="36">
        <f t="shared" ca="1" si="95"/>
        <v>5.3565100000000004E-2</v>
      </c>
      <c r="AG302" s="36">
        <f t="shared" ca="1" si="95"/>
        <v>4.837897E-2</v>
      </c>
      <c r="AH302" s="36">
        <f t="shared" ca="1" si="95"/>
        <v>4.6452640000000003E-2</v>
      </c>
      <c r="AI302" s="26">
        <f t="shared" ca="1" si="86"/>
        <v>804.81200000000001</v>
      </c>
      <c r="AJ302" s="36">
        <f t="shared" ca="1" si="96"/>
        <v>2.4974679999999999E-2</v>
      </c>
      <c r="AK302" s="36">
        <f t="shared" ca="1" si="96"/>
        <v>3.2477850000000003E-2</v>
      </c>
      <c r="AL302" s="36">
        <f t="shared" ca="1" si="96"/>
        <v>3.28472E-2</v>
      </c>
      <c r="AM302" s="36">
        <f t="shared" ca="1" si="96"/>
        <v>3.6692229999999999E-2</v>
      </c>
      <c r="AN302" s="36">
        <f t="shared" ca="1" si="96"/>
        <v>3.0429230000000002E-2</v>
      </c>
      <c r="AO302" s="36">
        <f t="shared" ca="1" si="96"/>
        <v>2.9465390000000001E-2</v>
      </c>
      <c r="AP302" s="36">
        <f t="shared" ca="1" si="96"/>
        <v>3.0046780000000002E-2</v>
      </c>
      <c r="AQ302" s="36">
        <f t="shared" ca="1" si="96"/>
        <v>3.1338370000000004E-2</v>
      </c>
      <c r="AR302" s="36">
        <f t="shared" ca="1" si="96"/>
        <v>3.5158589999999997E-2</v>
      </c>
      <c r="AS302" s="36">
        <f t="shared" ca="1" si="96"/>
        <v>5.9661499999999999E-2</v>
      </c>
      <c r="AT302" s="36">
        <f t="shared" ca="1" si="94"/>
        <v>3.1422609999999997E-2</v>
      </c>
      <c r="AU302" s="36">
        <f t="shared" ca="1" si="94"/>
        <v>0.13158549</v>
      </c>
      <c r="AV302" s="36">
        <f t="shared" ca="1" si="94"/>
        <v>3.6435170000000003E-2</v>
      </c>
      <c r="AW302" s="36">
        <f t="shared" ca="1" si="94"/>
        <v>3.9940179999999999E-2</v>
      </c>
      <c r="AX302" s="25"/>
      <c r="AY302" s="25"/>
      <c r="AZ302" s="25"/>
      <c r="BA302" s="25"/>
      <c r="BB302" s="25"/>
      <c r="BC302" s="25"/>
      <c r="BD302" s="25"/>
      <c r="BE302" s="25"/>
      <c r="BF302" s="25"/>
      <c r="BG302" s="25"/>
      <c r="BH302" s="25"/>
      <c r="BI302" s="25"/>
    </row>
    <row r="303" spans="1:61" x14ac:dyDescent="0.35">
      <c r="A303" s="23">
        <v>45565</v>
      </c>
      <c r="B303" s="47">
        <v>4.82E-2</v>
      </c>
      <c r="C303" s="47">
        <v>4.6269999999999999E-2</v>
      </c>
      <c r="D303" s="47">
        <v>4.4119999999999999E-2</v>
      </c>
      <c r="E303" s="36">
        <v>4.011E-2</v>
      </c>
      <c r="F303" s="36">
        <v>3.6410999999999999E-2</v>
      </c>
      <c r="G303" s="36">
        <v>3.5499999999999997E-2</v>
      </c>
      <c r="H303" s="36">
        <v>3.5584999999999999E-2</v>
      </c>
      <c r="I303" s="36">
        <f t="shared" si="85"/>
        <v>4.0037776214410181E-2</v>
      </c>
      <c r="J303" s="36"/>
      <c r="K303" s="36">
        <v>3.7809000000000002E-2</v>
      </c>
      <c r="L303" s="36">
        <v>4.1191000000000005E-2</v>
      </c>
      <c r="M303" s="36">
        <v>3.6556760000000001E-2</v>
      </c>
      <c r="N303" s="36">
        <v>4.174311E-2</v>
      </c>
      <c r="O303" s="36">
        <v>5.0981500000000027E-3</v>
      </c>
      <c r="P303" s="36">
        <v>3.1405959999999997E-2</v>
      </c>
      <c r="Q303" s="36">
        <v>3.2793633333333266E-3</v>
      </c>
      <c r="R303" s="36">
        <v>5.6502599999999972E-3</v>
      </c>
      <c r="S303" s="36">
        <f t="shared" ca="1" si="95"/>
        <v>4.0861260000000003E-2</v>
      </c>
      <c r="T303" s="36">
        <f t="shared" ca="1" si="95"/>
        <v>4.0579299999999999E-2</v>
      </c>
      <c r="U303" s="36">
        <f t="shared" ca="1" si="95"/>
        <v>4.5770819999999997E-2</v>
      </c>
      <c r="V303" s="36">
        <f t="shared" ca="1" si="95"/>
        <v>4.9573559999999996E-2</v>
      </c>
      <c r="W303" s="36">
        <f t="shared" ca="1" si="95"/>
        <v>3.954038E-2</v>
      </c>
      <c r="X303" s="36">
        <f t="shared" ca="1" si="95"/>
        <v>3.994263E-2</v>
      </c>
      <c r="Y303" s="36">
        <f t="shared" ca="1" si="95"/>
        <v>4.1604080000000002E-2</v>
      </c>
      <c r="Z303" s="36">
        <f t="shared" ca="1" si="95"/>
        <v>4.3851170000000002E-2</v>
      </c>
      <c r="AA303" s="36">
        <f t="shared" ca="1" si="95"/>
        <v>4.6841260000000003E-2</v>
      </c>
      <c r="AB303" s="36">
        <f t="shared" ca="1" si="95"/>
        <v>6.9896319999999998E-2</v>
      </c>
      <c r="AC303" s="36">
        <f t="shared" ca="1" si="95"/>
        <v>6.9837369999999996E-2</v>
      </c>
      <c r="AD303" s="36">
        <f t="shared" ca="1" si="95"/>
        <v>7.3149069999999997E-2</v>
      </c>
      <c r="AE303" s="36">
        <f t="shared" ca="1" si="95"/>
        <v>4.4856020000000003E-2</v>
      </c>
      <c r="AF303" s="36">
        <f t="shared" ca="1" si="95"/>
        <v>5.1829539999999993E-2</v>
      </c>
      <c r="AG303" s="36">
        <f t="shared" ca="1" si="95"/>
        <v>4.5919340000000003E-2</v>
      </c>
      <c r="AH303" s="36">
        <f t="shared" ca="1" si="95"/>
        <v>4.3598660000000004E-2</v>
      </c>
      <c r="AI303" s="26">
        <f t="shared" ca="1" si="86"/>
        <v>812.17</v>
      </c>
      <c r="AJ303" s="36">
        <f t="shared" ca="1" si="96"/>
        <v>2.3083260000000001E-2</v>
      </c>
      <c r="AK303" s="36">
        <f t="shared" ca="1" si="96"/>
        <v>3.1246909999999999E-2</v>
      </c>
      <c r="AL303" s="36">
        <f t="shared" ca="1" si="96"/>
        <v>3.0882420000000001E-2</v>
      </c>
      <c r="AM303" s="36">
        <f t="shared" ca="1" si="96"/>
        <v>3.4219640000000003E-2</v>
      </c>
      <c r="AN303" s="36">
        <f t="shared" ca="1" si="96"/>
        <v>2.7426870000000002E-2</v>
      </c>
      <c r="AO303" s="36">
        <f t="shared" ca="1" si="96"/>
        <v>2.7278159999999999E-2</v>
      </c>
      <c r="AP303" s="36">
        <f t="shared" ca="1" si="96"/>
        <v>2.825689E-2</v>
      </c>
      <c r="AQ303" s="36">
        <f t="shared" ca="1" si="96"/>
        <v>3.008197E-2</v>
      </c>
      <c r="AR303" s="36">
        <f t="shared" ca="1" si="96"/>
        <v>3.456103E-2</v>
      </c>
      <c r="AS303" s="36">
        <f t="shared" ca="1" si="96"/>
        <v>5.6968539999999998E-2</v>
      </c>
      <c r="AT303" s="36">
        <f t="shared" ca="1" si="94"/>
        <v>3.0855540000000001E-2</v>
      </c>
      <c r="AU303" s="36">
        <f t="shared" ca="1" si="94"/>
        <v>0.13130431000000001</v>
      </c>
      <c r="AV303" s="36">
        <f t="shared" ca="1" si="94"/>
        <v>3.6172139999999998E-2</v>
      </c>
      <c r="AW303" s="36">
        <f t="shared" ca="1" si="94"/>
        <v>3.9463190000000002E-2</v>
      </c>
      <c r="AX303" s="25"/>
      <c r="AY303" s="25"/>
      <c r="AZ303" s="25"/>
      <c r="BA303" s="25"/>
      <c r="BB303" s="25"/>
      <c r="BC303" s="25"/>
      <c r="BD303" s="25"/>
      <c r="BE303" s="25"/>
      <c r="BF303" s="25"/>
      <c r="BG303" s="25"/>
      <c r="BH303" s="25"/>
      <c r="BI303" s="25"/>
    </row>
    <row r="304" spans="1:61" x14ac:dyDescent="0.35">
      <c r="A304" s="23">
        <v>45596</v>
      </c>
      <c r="B304" s="47">
        <v>4.6699999999999998E-2</v>
      </c>
      <c r="C304" s="47">
        <v>4.548E-2</v>
      </c>
      <c r="D304" s="47">
        <v>4.4600000000000001E-2</v>
      </c>
      <c r="E304" s="36">
        <v>4.2720000000000001E-2</v>
      </c>
      <c r="F304" s="36">
        <v>4.1702000000000003E-2</v>
      </c>
      <c r="G304" s="36">
        <v>4.1340000000000002E-2</v>
      </c>
      <c r="H304" s="36">
        <v>4.1582000000000001E-2</v>
      </c>
      <c r="I304" s="36">
        <f t="shared" si="85"/>
        <v>4.4107529062522355E-2</v>
      </c>
      <c r="J304" s="36"/>
      <c r="K304" s="36">
        <v>4.2844E-2</v>
      </c>
      <c r="L304" s="36">
        <v>4.4749999999999998E-2</v>
      </c>
      <c r="M304" s="36">
        <v>4.1907159999999999E-2</v>
      </c>
      <c r="N304" s="36">
        <v>4.5608579999999996E-2</v>
      </c>
      <c r="O304" s="36">
        <v>5.0036200000000003E-3</v>
      </c>
      <c r="P304" s="36">
        <v>2.9622720000000005E-2</v>
      </c>
      <c r="Q304" s="36">
        <v>3.5663000000000014E-3</v>
      </c>
      <c r="R304" s="36">
        <v>5.862199999999998E-3</v>
      </c>
      <c r="S304" s="36">
        <f t="shared" ca="1" si="95"/>
        <v>4.5901459999999998E-2</v>
      </c>
      <c r="T304" s="36">
        <f t="shared" ca="1" si="95"/>
        <v>4.5726899999999994E-2</v>
      </c>
      <c r="U304" s="36">
        <f t="shared" ca="1" si="95"/>
        <v>5.0307279999999996E-2</v>
      </c>
      <c r="V304" s="36">
        <f t="shared" ca="1" si="95"/>
        <v>5.3801370000000001E-2</v>
      </c>
      <c r="W304" s="36">
        <f t="shared" ca="1" si="95"/>
        <v>4.3610210000000003E-2</v>
      </c>
      <c r="X304" s="36">
        <f t="shared" ca="1" si="95"/>
        <v>4.5316229999999999E-2</v>
      </c>
      <c r="Y304" s="36">
        <f t="shared" ca="1" si="95"/>
        <v>4.7885259999999999E-2</v>
      </c>
      <c r="Z304" s="36">
        <f t="shared" ca="1" si="95"/>
        <v>4.9163759999999994E-2</v>
      </c>
      <c r="AA304" s="36">
        <f t="shared" ca="1" si="95"/>
        <v>5.0612199999999996E-2</v>
      </c>
      <c r="AB304" s="36">
        <f t="shared" ca="1" si="95"/>
        <v>7.3304800000000003E-2</v>
      </c>
      <c r="AC304" s="36">
        <f t="shared" ca="1" si="95"/>
        <v>7.326945E-2</v>
      </c>
      <c r="AD304" s="36">
        <f t="shared" ca="1" si="95"/>
        <v>7.5231300000000001E-2</v>
      </c>
      <c r="AE304" s="36">
        <f t="shared" ca="1" si="95"/>
        <v>4.9620850000000001E-2</v>
      </c>
      <c r="AF304" s="36">
        <f t="shared" ca="1" si="95"/>
        <v>5.5546789999999999E-2</v>
      </c>
      <c r="AG304" s="36">
        <f t="shared" ca="1" si="95"/>
        <v>5.1266309999999995E-2</v>
      </c>
      <c r="AH304" s="36">
        <f t="shared" ca="1" si="95"/>
        <v>4.7576890000000004E-2</v>
      </c>
      <c r="AI304" s="26">
        <f t="shared" ca="1" si="86"/>
        <v>815.255</v>
      </c>
      <c r="AJ304" s="36">
        <f t="shared" ca="1" si="96"/>
        <v>2.4960059999999999E-2</v>
      </c>
      <c r="AK304" s="36">
        <f t="shared" ca="1" si="96"/>
        <v>3.3584179999999998E-2</v>
      </c>
      <c r="AL304" s="36">
        <f t="shared" ca="1" si="96"/>
        <v>3.2659769999999998E-2</v>
      </c>
      <c r="AM304" s="36">
        <f t="shared" ca="1" si="96"/>
        <v>3.5960470000000001E-2</v>
      </c>
      <c r="AN304" s="36">
        <f t="shared" ca="1" si="96"/>
        <v>2.8917799999999997E-2</v>
      </c>
      <c r="AO304" s="36">
        <f t="shared" ca="1" si="96"/>
        <v>3.0043709999999998E-2</v>
      </c>
      <c r="AP304" s="36">
        <f t="shared" ca="1" si="96"/>
        <v>3.0456029999999999E-2</v>
      </c>
      <c r="AQ304" s="36">
        <f t="shared" ca="1" si="96"/>
        <v>3.2303039999999998E-2</v>
      </c>
      <c r="AR304" s="36">
        <f t="shared" ca="1" si="96"/>
        <v>3.614183E-2</v>
      </c>
      <c r="AS304" s="36">
        <f t="shared" ca="1" si="96"/>
        <v>5.6692900000000004E-2</v>
      </c>
      <c r="AT304" s="36">
        <f t="shared" ca="1" si="94"/>
        <v>3.1449739999999997E-2</v>
      </c>
      <c r="AU304" s="36">
        <f t="shared" ca="1" si="94"/>
        <v>0.13786508</v>
      </c>
      <c r="AV304" s="36">
        <f t="shared" ca="1" si="94"/>
        <v>3.6665799999999998E-2</v>
      </c>
      <c r="AW304" s="36">
        <f t="shared" ca="1" si="94"/>
        <v>4.0411469999999998E-2</v>
      </c>
      <c r="AX304" s="25"/>
      <c r="AY304" s="25"/>
      <c r="AZ304" s="25"/>
      <c r="BA304" s="25"/>
      <c r="BB304" s="25"/>
      <c r="BC304" s="25"/>
      <c r="BD304" s="25"/>
      <c r="BE304" s="25"/>
      <c r="BF304" s="25"/>
      <c r="BG304" s="25"/>
      <c r="BH304" s="25"/>
      <c r="BI304" s="25"/>
    </row>
    <row r="305" spans="1:61" x14ac:dyDescent="0.35">
      <c r="A305" s="23">
        <v>45625</v>
      </c>
      <c r="B305" s="47">
        <v>4.616E-2</v>
      </c>
      <c r="C305" s="47">
        <v>4.4920000000000002E-2</v>
      </c>
      <c r="D305" s="47">
        <v>4.4450000000000003E-2</v>
      </c>
      <c r="E305" s="36">
        <v>4.2900000000000001E-2</v>
      </c>
      <c r="F305" s="36">
        <v>4.1508999999999997E-2</v>
      </c>
      <c r="G305" s="36">
        <v>4.0919999999999998E-2</v>
      </c>
      <c r="H305" s="36">
        <v>4.0481999999999997E-2</v>
      </c>
      <c r="I305" s="36">
        <f t="shared" si="85"/>
        <v>4.2889390902485447E-2</v>
      </c>
      <c r="J305" s="36"/>
      <c r="K305" s="36">
        <v>4.1685E-2</v>
      </c>
      <c r="L305" s="36">
        <v>4.3598999999999999E-2</v>
      </c>
      <c r="M305" s="36">
        <v>4.1632829999999996E-2</v>
      </c>
      <c r="N305" s="36">
        <v>4.4619209999999999E-2</v>
      </c>
      <c r="O305" s="36">
        <v>4.8333899999999999E-3</v>
      </c>
      <c r="P305" s="36">
        <v>2.9716180000000002E-2</v>
      </c>
      <c r="Q305" s="36">
        <v>3.5289466666666644E-3</v>
      </c>
      <c r="R305" s="36">
        <v>5.8536000000000005E-3</v>
      </c>
      <c r="S305" s="36">
        <f t="shared" ca="1" si="95"/>
        <v>4.531752E-2</v>
      </c>
      <c r="T305" s="36">
        <f t="shared" ca="1" si="95"/>
        <v>4.4967710000000001E-2</v>
      </c>
      <c r="U305" s="36">
        <f t="shared" ca="1" si="95"/>
        <v>4.941197E-2</v>
      </c>
      <c r="V305" s="36">
        <f t="shared" ca="1" si="95"/>
        <v>5.2568879999999998E-2</v>
      </c>
      <c r="W305" s="36">
        <f t="shared" ca="1" si="95"/>
        <v>4.3670530000000006E-2</v>
      </c>
      <c r="X305" s="36">
        <f t="shared" ca="1" si="95"/>
        <v>4.5155540000000001E-2</v>
      </c>
      <c r="Y305" s="36">
        <f t="shared" ca="1" si="95"/>
        <v>4.625837E-2</v>
      </c>
      <c r="Z305" s="36">
        <f t="shared" ca="1" si="95"/>
        <v>4.7821129999999996E-2</v>
      </c>
      <c r="AA305" s="36">
        <f t="shared" ca="1" si="95"/>
        <v>4.9452599999999999E-2</v>
      </c>
      <c r="AB305" s="36">
        <f t="shared" ca="1" si="95"/>
        <v>7.1435399999999996E-2</v>
      </c>
      <c r="AC305" s="36">
        <f t="shared" ca="1" si="95"/>
        <v>7.1385779999999996E-2</v>
      </c>
      <c r="AD305" s="36">
        <f t="shared" ca="1" si="95"/>
        <v>7.4335390000000001E-2</v>
      </c>
      <c r="AE305" s="36">
        <f t="shared" ca="1" si="95"/>
        <v>4.8652639999999997E-2</v>
      </c>
      <c r="AF305" s="36">
        <f t="shared" ca="1" si="95"/>
        <v>5.4139720000000002E-2</v>
      </c>
      <c r="AG305" s="36">
        <f t="shared" ca="1" si="95"/>
        <v>5.0118240000000001E-2</v>
      </c>
      <c r="AH305" s="36">
        <f t="shared" ca="1" si="95"/>
        <v>4.671604E-2</v>
      </c>
      <c r="AI305" s="26">
        <f t="shared" ca="1" si="86"/>
        <v>815.255</v>
      </c>
      <c r="AJ305" s="36">
        <f t="shared" ca="1" si="96"/>
        <v>2.2415930000000001E-2</v>
      </c>
      <c r="AK305" s="36">
        <f t="shared" ca="1" si="96"/>
        <v>3.1467710000000003E-2</v>
      </c>
      <c r="AL305" s="36">
        <f t="shared" ca="1" si="96"/>
        <v>3.0015409999999999E-2</v>
      </c>
      <c r="AM305" s="36">
        <f t="shared" ca="1" si="96"/>
        <v>3.2943760000000002E-2</v>
      </c>
      <c r="AN305" s="36">
        <f t="shared" ca="1" si="96"/>
        <v>2.6251060000000003E-2</v>
      </c>
      <c r="AO305" s="36">
        <f t="shared" ca="1" si="96"/>
        <v>2.7312639999999999E-2</v>
      </c>
      <c r="AP305" s="36">
        <f t="shared" ca="1" si="96"/>
        <v>2.783455E-2</v>
      </c>
      <c r="AQ305" s="36">
        <f t="shared" ca="1" si="96"/>
        <v>2.980325E-2</v>
      </c>
      <c r="AR305" s="36">
        <f t="shared" ca="1" si="96"/>
        <v>3.3924460000000004E-2</v>
      </c>
      <c r="AS305" s="36">
        <f t="shared" ca="1" si="96"/>
        <v>5.4764710000000001E-2</v>
      </c>
      <c r="AT305" s="36">
        <f t="shared" ca="1" si="94"/>
        <v>3.0189400000000002E-2</v>
      </c>
      <c r="AU305" s="36">
        <f t="shared" ca="1" si="94"/>
        <v>0.14119421000000001</v>
      </c>
      <c r="AV305" s="36">
        <f t="shared" ca="1" si="94"/>
        <v>3.598457E-2</v>
      </c>
      <c r="AW305" s="36">
        <f t="shared" ca="1" si="94"/>
        <v>3.8536130000000002E-2</v>
      </c>
      <c r="AX305" s="25"/>
      <c r="AY305" s="25"/>
      <c r="AZ305" s="25"/>
      <c r="BA305" s="25"/>
      <c r="BB305" s="25"/>
      <c r="BC305" s="25"/>
      <c r="BD305" s="25"/>
      <c r="BE305" s="25"/>
      <c r="BF305" s="25"/>
      <c r="BG305" s="25"/>
      <c r="BH305" s="25"/>
      <c r="BI305" s="25"/>
    </row>
    <row r="306" spans="1:61" x14ac:dyDescent="0.35">
      <c r="A306" s="23">
        <v>45657</v>
      </c>
      <c r="B306" s="47">
        <v>4.2800000000000005E-2</v>
      </c>
      <c r="C306" s="47">
        <v>4.3209999999999998E-2</v>
      </c>
      <c r="D306" s="47">
        <v>4.2709999999999998E-2</v>
      </c>
      <c r="E306" s="36">
        <v>4.1520000000000001E-2</v>
      </c>
      <c r="F306" s="36">
        <v>4.2416000000000002E-2</v>
      </c>
      <c r="G306" s="36">
        <v>4.274E-2</v>
      </c>
      <c r="H306" s="36">
        <v>4.3819999999999998E-2</v>
      </c>
      <c r="I306" s="36">
        <f t="shared" si="85"/>
        <v>4.7563350098676072E-2</v>
      </c>
      <c r="J306" s="36"/>
      <c r="K306" s="36">
        <v>4.5690000000000001E-2</v>
      </c>
      <c r="L306" s="36">
        <v>4.7812E-2</v>
      </c>
      <c r="M306" s="36">
        <v>4.3552429999999996E-2</v>
      </c>
      <c r="N306" s="36">
        <v>4.8581779999999998E-2</v>
      </c>
      <c r="O306" s="36">
        <v>4.5025100000000082E-3</v>
      </c>
      <c r="P306" s="36">
        <v>2.881363E-2</v>
      </c>
      <c r="Q306" s="36">
        <v>3.5907466666666651E-3</v>
      </c>
      <c r="R306" s="36">
        <v>5.2722900000000059E-3</v>
      </c>
      <c r="S306" s="36">
        <f t="shared" ref="S306:AH312" ca="1" si="97">IFERROR(VLOOKUP($A306,INDIRECT("US!"&amp;S$3&amp;":"&amp;S$4),3,0)/100,NA())</f>
        <v>4.720763E-2</v>
      </c>
      <c r="T306" s="36">
        <f t="shared" ca="1" si="97"/>
        <v>4.7574940000000003E-2</v>
      </c>
      <c r="U306" s="36">
        <f t="shared" ca="1" si="97"/>
        <v>5.2232310000000004E-2</v>
      </c>
      <c r="V306" s="36">
        <f t="shared" ca="1" si="97"/>
        <v>5.543671E-2</v>
      </c>
      <c r="W306" s="36">
        <f t="shared" ca="1" si="97"/>
        <v>4.4241820000000001E-2</v>
      </c>
      <c r="X306" s="36">
        <f t="shared" ca="1" si="97"/>
        <v>4.6621170000000003E-2</v>
      </c>
      <c r="Y306" s="36">
        <f t="shared" ca="1" si="97"/>
        <v>4.9620850000000001E-2</v>
      </c>
      <c r="Z306" s="36">
        <f t="shared" ca="1" si="97"/>
        <v>5.1720340000000004E-2</v>
      </c>
      <c r="AA306" s="36">
        <f t="shared" ca="1" si="97"/>
        <v>5.3084290000000006E-2</v>
      </c>
      <c r="AB306" s="36">
        <f t="shared" ca="1" si="97"/>
        <v>7.4850409999999992E-2</v>
      </c>
      <c r="AC306" s="36">
        <f t="shared" ca="1" si="97"/>
        <v>7.4809790000000001E-2</v>
      </c>
      <c r="AD306" s="36">
        <f t="shared" ca="1" si="97"/>
        <v>7.7395409999999998E-2</v>
      </c>
      <c r="AE306" s="36">
        <f t="shared" ca="1" si="97"/>
        <v>5.1053710000000002E-2</v>
      </c>
      <c r="AF306" s="36">
        <f t="shared" ca="1" si="97"/>
        <v>5.7968650000000004E-2</v>
      </c>
      <c r="AG306" s="36">
        <f t="shared" ca="1" si="97"/>
        <v>5.1941660000000001E-2</v>
      </c>
      <c r="AH306" s="36">
        <f t="shared" ca="1" si="97"/>
        <v>4.7288839999999999E-2</v>
      </c>
      <c r="AI306" s="26">
        <f t="shared" ca="1" si="86"/>
        <v>821.67899999999997</v>
      </c>
      <c r="AJ306" s="36">
        <f t="shared" ref="AJ306:AS312" ca="1" si="98">IFERROR(VLOOKUP($A306,INDIRECT("EU!"&amp;AJ$3&amp;":"&amp;AJ$4),3,0)/100,NA())</f>
        <v>2.4098769999999999E-2</v>
      </c>
      <c r="AK306" s="36">
        <f t="shared" ca="1" si="98"/>
        <v>3.3599990000000003E-2</v>
      </c>
      <c r="AL306" s="36">
        <f t="shared" ca="1" si="98"/>
        <v>3.155674E-2</v>
      </c>
      <c r="AM306" s="36">
        <f t="shared" ca="1" si="98"/>
        <v>3.4423599999999999E-2</v>
      </c>
      <c r="AN306" s="36">
        <f t="shared" ca="1" si="98"/>
        <v>2.7241110000000002E-2</v>
      </c>
      <c r="AO306" s="36">
        <f t="shared" ca="1" si="98"/>
        <v>2.876478E-2</v>
      </c>
      <c r="AP306" s="36">
        <f t="shared" ca="1" si="98"/>
        <v>2.979337E-2</v>
      </c>
      <c r="AQ306" s="36">
        <f t="shared" ca="1" si="98"/>
        <v>3.1998249999999999E-2</v>
      </c>
      <c r="AR306" s="36">
        <f t="shared" ca="1" si="98"/>
        <v>3.6461300000000002E-2</v>
      </c>
      <c r="AS306" s="36">
        <f t="shared" ca="1" si="98"/>
        <v>5.3659760000000001E-2</v>
      </c>
      <c r="AT306" s="36">
        <f t="shared" ref="AT306:AW312" ca="1" si="99">IFERROR(VLOOKUP($A306,INDIRECT("EM!"&amp;AT$3&amp;":"&amp;AT$4),3,0)/100,NA())</f>
        <v>2.90768E-2</v>
      </c>
      <c r="AU306" s="36">
        <f t="shared" ca="1" si="99"/>
        <v>0.15142656000000002</v>
      </c>
      <c r="AV306" s="36">
        <f t="shared" ca="1" si="99"/>
        <v>3.5375169999999997E-2</v>
      </c>
      <c r="AW306" s="36">
        <f t="shared" ca="1" si="99"/>
        <v>3.7475689999999999E-2</v>
      </c>
      <c r="AX306" s="25"/>
      <c r="AY306" s="25"/>
      <c r="AZ306" s="25"/>
      <c r="BA306" s="25"/>
      <c r="BB306" s="25"/>
      <c r="BC306" s="25"/>
      <c r="BD306" s="25"/>
      <c r="BE306" s="25"/>
      <c r="BF306" s="25"/>
      <c r="BG306" s="25"/>
      <c r="BH306" s="25"/>
      <c r="BI306" s="25"/>
    </row>
    <row r="307" spans="1:61" x14ac:dyDescent="0.35">
      <c r="A307" s="23">
        <v>45688</v>
      </c>
      <c r="B307" s="47">
        <v>4.2979999999999997E-2</v>
      </c>
      <c r="C307" s="47">
        <v>4.2889999999999998E-2</v>
      </c>
      <c r="D307" s="47">
        <v>4.3040000000000002E-2</v>
      </c>
      <c r="E307" s="36">
        <v>4.1570000000000003E-2</v>
      </c>
      <c r="F307" s="36">
        <v>4.1971000000000001E-2</v>
      </c>
      <c r="G307" s="36">
        <v>4.2389999999999997E-2</v>
      </c>
      <c r="H307" s="36">
        <v>4.3272000000000005E-2</v>
      </c>
      <c r="I307" s="36">
        <f t="shared" si="85"/>
        <v>4.7506287688158233E-2</v>
      </c>
      <c r="J307" s="36"/>
      <c r="K307" s="36">
        <v>4.5387000000000004E-2</v>
      </c>
      <c r="L307" s="36">
        <v>4.7867E-2</v>
      </c>
      <c r="M307" s="36">
        <v>4.3095489999999993E-2</v>
      </c>
      <c r="N307" s="36">
        <v>4.8555040000000001E-2</v>
      </c>
      <c r="O307" s="36">
        <v>4.1302899999999948E-3</v>
      </c>
      <c r="P307" s="36">
        <v>2.8155030000000004E-2</v>
      </c>
      <c r="Q307" s="36">
        <v>3.3422133333333298E-3</v>
      </c>
      <c r="R307" s="36">
        <v>4.8183299999999957E-3</v>
      </c>
      <c r="S307" s="36">
        <f t="shared" ca="1" si="97"/>
        <v>4.6712619999999996E-2</v>
      </c>
      <c r="T307" s="36">
        <f t="shared" ca="1" si="97"/>
        <v>4.7043689999999999E-2</v>
      </c>
      <c r="U307" s="36">
        <f t="shared" ca="1" si="97"/>
        <v>5.1898119999999999E-2</v>
      </c>
      <c r="V307" s="36">
        <f t="shared" ca="1" si="97"/>
        <v>5.5129869999999997E-2</v>
      </c>
      <c r="W307" s="36">
        <f t="shared" ca="1" si="97"/>
        <v>4.3789839999999997E-2</v>
      </c>
      <c r="X307" s="36">
        <f t="shared" ca="1" si="97"/>
        <v>4.6129009999999998E-2</v>
      </c>
      <c r="Y307" s="36">
        <f t="shared" ca="1" si="97"/>
        <v>4.8861790000000002E-2</v>
      </c>
      <c r="Z307" s="36">
        <f t="shared" ca="1" si="97"/>
        <v>5.1151140000000005E-2</v>
      </c>
      <c r="AA307" s="36">
        <f t="shared" ca="1" si="97"/>
        <v>5.2685329999999995E-2</v>
      </c>
      <c r="AB307" s="36">
        <f t="shared" ca="1" si="97"/>
        <v>7.1964420000000001E-2</v>
      </c>
      <c r="AC307" s="36">
        <f t="shared" ca="1" si="97"/>
        <v>7.189187000000001E-2</v>
      </c>
      <c r="AD307" s="36">
        <f t="shared" ca="1" si="97"/>
        <v>7.6710070000000005E-2</v>
      </c>
      <c r="AE307" s="36">
        <f t="shared" ca="1" si="97"/>
        <v>5.0579550000000001E-2</v>
      </c>
      <c r="AF307" s="36">
        <f t="shared" ca="1" si="97"/>
        <v>5.8021120000000002E-2</v>
      </c>
      <c r="AG307" s="36">
        <f t="shared" ca="1" si="97"/>
        <v>5.1229139999999999E-2</v>
      </c>
      <c r="AH307" s="36">
        <f t="shared" ca="1" si="97"/>
        <v>4.7328929999999998E-2</v>
      </c>
      <c r="AI307" s="26">
        <f t="shared" ca="1" si="86"/>
        <v>824.70399999999995</v>
      </c>
      <c r="AJ307" s="36">
        <f t="shared" ca="1" si="98"/>
        <v>2.4572470000000003E-2</v>
      </c>
      <c r="AK307" s="36">
        <f t="shared" ca="1" si="98"/>
        <v>3.348727E-2</v>
      </c>
      <c r="AL307" s="36">
        <f t="shared" ca="1" si="98"/>
        <v>3.152481E-2</v>
      </c>
      <c r="AM307" s="36">
        <f t="shared" ca="1" si="98"/>
        <v>3.4387269999999998E-2</v>
      </c>
      <c r="AN307" s="36">
        <f t="shared" ca="1" si="98"/>
        <v>2.6950470000000001E-2</v>
      </c>
      <c r="AO307" s="36">
        <f t="shared" ca="1" si="98"/>
        <v>2.8734099999999999E-2</v>
      </c>
      <c r="AP307" s="36">
        <f t="shared" ca="1" si="98"/>
        <v>3.013391E-2</v>
      </c>
      <c r="AQ307" s="36">
        <f t="shared" ca="1" si="98"/>
        <v>3.201669E-2</v>
      </c>
      <c r="AR307" s="36">
        <f t="shared" ca="1" si="98"/>
        <v>3.6805070000000002E-2</v>
      </c>
      <c r="AS307" s="36">
        <f t="shared" ca="1" si="98"/>
        <v>5.2550779999999998E-2</v>
      </c>
      <c r="AT307" s="36">
        <f t="shared" ca="1" si="99"/>
        <v>2.9189340000000001E-2</v>
      </c>
      <c r="AU307" s="36">
        <f t="shared" ca="1" si="99"/>
        <v>0.14766961000000001</v>
      </c>
      <c r="AV307" s="36">
        <f t="shared" ca="1" si="99"/>
        <v>3.5106869999999998E-2</v>
      </c>
      <c r="AW307" s="36">
        <f t="shared" ca="1" si="99"/>
        <v>3.698166E-2</v>
      </c>
      <c r="AX307" s="25"/>
      <c r="AY307" s="25"/>
      <c r="AZ307" s="25"/>
      <c r="BA307" s="25"/>
      <c r="BB307" s="25"/>
      <c r="BC307" s="25"/>
      <c r="BD307" s="25"/>
      <c r="BE307" s="25"/>
      <c r="BF307" s="25"/>
      <c r="BG307" s="25"/>
      <c r="BH307" s="25"/>
      <c r="BI307" s="25"/>
    </row>
    <row r="308" spans="1:61" x14ac:dyDescent="0.35">
      <c r="A308" s="23">
        <v>45716</v>
      </c>
      <c r="B308" s="47">
        <v>4.3019999999999996E-2</v>
      </c>
      <c r="C308" s="47">
        <v>4.299E-2</v>
      </c>
      <c r="D308" s="47">
        <v>4.2770000000000002E-2</v>
      </c>
      <c r="E308" s="36">
        <v>4.086E-2</v>
      </c>
      <c r="F308" s="36">
        <v>3.9889000000000001E-2</v>
      </c>
      <c r="G308" s="36">
        <v>3.9710000000000002E-2</v>
      </c>
      <c r="H308" s="36">
        <v>4.0190999999999998E-2</v>
      </c>
      <c r="I308" s="36">
        <f t="shared" si="85"/>
        <v>4.3976437715765426E-2</v>
      </c>
      <c r="J308" s="36"/>
      <c r="K308" s="36">
        <v>4.2081999999999994E-2</v>
      </c>
      <c r="L308" s="36">
        <v>4.4893999999999996E-2</v>
      </c>
      <c r="M308" s="36">
        <v>4.0371449999999996E-2</v>
      </c>
      <c r="N308" s="36">
        <v>4.5309999999999996E-2</v>
      </c>
      <c r="O308" s="36">
        <v>4.8302200000000031E-3</v>
      </c>
      <c r="P308" s="36">
        <v>3.0818939999999996E-2</v>
      </c>
      <c r="Q308" s="36">
        <v>3.3173133333333285E-3</v>
      </c>
      <c r="R308" s="36">
        <v>5.2462200000000028E-3</v>
      </c>
      <c r="S308" s="36">
        <f t="shared" ca="1" si="97"/>
        <v>4.425482E-2</v>
      </c>
      <c r="T308" s="36">
        <f t="shared" ca="1" si="97"/>
        <v>4.4094259999999996E-2</v>
      </c>
      <c r="U308" s="36">
        <f t="shared" ca="1" si="97"/>
        <v>4.9675669999999998E-2</v>
      </c>
      <c r="V308" s="36">
        <f t="shared" ca="1" si="97"/>
        <v>5.3016839999999996E-2</v>
      </c>
      <c r="W308" s="36">
        <f t="shared" ca="1" si="97"/>
        <v>4.1982319999999997E-2</v>
      </c>
      <c r="X308" s="36">
        <f t="shared" ca="1" si="97"/>
        <v>4.3819469999999999E-2</v>
      </c>
      <c r="Y308" s="36">
        <f t="shared" ca="1" si="97"/>
        <v>4.5789350000000006E-2</v>
      </c>
      <c r="Z308" s="36">
        <f t="shared" ca="1" si="97"/>
        <v>4.7567579999999998E-2</v>
      </c>
      <c r="AA308" s="36">
        <f t="shared" ca="1" si="97"/>
        <v>5.0140219999999999E-2</v>
      </c>
      <c r="AB308" s="36">
        <f t="shared" ca="1" si="97"/>
        <v>7.146081E-2</v>
      </c>
      <c r="AC308" s="36">
        <f t="shared" ca="1" si="97"/>
        <v>7.1385740000000003E-2</v>
      </c>
      <c r="AD308" s="36">
        <f t="shared" ca="1" si="97"/>
        <v>7.6128939999999992E-2</v>
      </c>
      <c r="AE308" s="36">
        <f t="shared" ca="1" si="97"/>
        <v>4.8427660000000004E-2</v>
      </c>
      <c r="AF308" s="36">
        <f t="shared" ca="1" si="97"/>
        <v>5.5700849999999996E-2</v>
      </c>
      <c r="AG308" s="36">
        <f t="shared" ca="1" si="97"/>
        <v>4.8578799999999998E-2</v>
      </c>
      <c r="AH308" s="36">
        <f t="shared" ca="1" si="97"/>
        <v>4.5463209999999997E-2</v>
      </c>
      <c r="AI308" s="26">
        <f t="shared" ca="1" si="86"/>
        <v>827.32299999999998</v>
      </c>
      <c r="AJ308" s="36">
        <f t="shared" ca="1" si="98"/>
        <v>2.3880940000000003E-2</v>
      </c>
      <c r="AK308" s="36">
        <f t="shared" ca="1" si="98"/>
        <v>3.279849E-2</v>
      </c>
      <c r="AL308" s="36">
        <f t="shared" ca="1" si="98"/>
        <v>3.0903260000000002E-2</v>
      </c>
      <c r="AM308" s="36">
        <f t="shared" ca="1" si="98"/>
        <v>3.3596960000000002E-2</v>
      </c>
      <c r="AN308" s="36">
        <f t="shared" ca="1" si="98"/>
        <v>2.5973739999999999E-2</v>
      </c>
      <c r="AO308" s="36">
        <f t="shared" ca="1" si="98"/>
        <v>2.7832919999999997E-2</v>
      </c>
      <c r="AP308" s="36">
        <f t="shared" ca="1" si="98"/>
        <v>2.9412020000000001E-2</v>
      </c>
      <c r="AQ308" s="36">
        <f t="shared" ca="1" si="98"/>
        <v>3.1397219999999997E-2</v>
      </c>
      <c r="AR308" s="36">
        <f t="shared" ca="1" si="98"/>
        <v>3.6448049999999996E-2</v>
      </c>
      <c r="AS308" s="36">
        <f t="shared" ca="1" si="98"/>
        <v>5.0264559999999993E-2</v>
      </c>
      <c r="AT308" s="36">
        <f t="shared" ca="1" si="99"/>
        <v>3.014615E-2</v>
      </c>
      <c r="AU308" s="36">
        <f t="shared" ca="1" si="99"/>
        <v>0.14703831000000001</v>
      </c>
      <c r="AV308" s="36">
        <f t="shared" ca="1" si="99"/>
        <v>3.6421130000000003E-2</v>
      </c>
      <c r="AW308" s="36">
        <f t="shared" ca="1" si="99"/>
        <v>3.6713450000000002E-2</v>
      </c>
      <c r="AX308" s="25"/>
      <c r="AY308" s="25"/>
      <c r="AZ308" s="25"/>
      <c r="BA308" s="25"/>
      <c r="BB308" s="25"/>
      <c r="BC308" s="25"/>
      <c r="BD308" s="25"/>
      <c r="BE308" s="25"/>
      <c r="BF308" s="25"/>
      <c r="BG308" s="25"/>
      <c r="BH308" s="25"/>
      <c r="BI308" s="25"/>
    </row>
    <row r="309" spans="1:61" x14ac:dyDescent="0.35">
      <c r="A309" s="23">
        <v>45747</v>
      </c>
      <c r="B309" s="47">
        <v>4.3049999999999998E-2</v>
      </c>
      <c r="C309" s="47">
        <v>4.299E-2</v>
      </c>
      <c r="D309" s="47">
        <v>4.2270000000000002E-2</v>
      </c>
      <c r="E309" s="36">
        <v>4.027E-2</v>
      </c>
      <c r="F309" s="36">
        <v>3.8831999999999998E-2</v>
      </c>
      <c r="G309" s="36">
        <v>3.8759999999999996E-2</v>
      </c>
      <c r="H309" s="36">
        <v>3.9496000000000003E-2</v>
      </c>
      <c r="I309" s="36">
        <f t="shared" si="85"/>
        <v>4.4616289826030942E-2</v>
      </c>
      <c r="J309" s="36"/>
      <c r="K309" s="36">
        <v>4.2053E-2</v>
      </c>
      <c r="L309" s="36">
        <v>4.5707000000000005E-2</v>
      </c>
      <c r="M309" s="36">
        <v>3.9762849999999995E-2</v>
      </c>
      <c r="N309" s="36">
        <v>4.6151330000000004E-2</v>
      </c>
      <c r="O309" s="36">
        <v>4.9732399999999968E-3</v>
      </c>
      <c r="P309" s="36">
        <v>3.0989949999999988E-2</v>
      </c>
      <c r="Q309" s="36">
        <v>3.6838866666666706E-3</v>
      </c>
      <c r="R309" s="36">
        <v>5.4175699999999966E-3</v>
      </c>
      <c r="S309" s="36">
        <f t="shared" ca="1" si="97"/>
        <v>4.4075680000000006E-2</v>
      </c>
      <c r="T309" s="36">
        <f t="shared" ca="1" si="97"/>
        <v>4.4100349999999996E-2</v>
      </c>
      <c r="U309" s="36">
        <f t="shared" ca="1" si="97"/>
        <v>5.0106700000000004E-2</v>
      </c>
      <c r="V309" s="36">
        <f t="shared" ca="1" si="97"/>
        <v>5.3858499999999997E-2</v>
      </c>
      <c r="W309" s="36">
        <f t="shared" ca="1" si="97"/>
        <v>4.1321500000000004E-2</v>
      </c>
      <c r="X309" s="36">
        <f t="shared" ca="1" si="97"/>
        <v>4.3292599999999994E-2</v>
      </c>
      <c r="Y309" s="36">
        <f t="shared" ca="1" si="97"/>
        <v>4.6084159999999999E-2</v>
      </c>
      <c r="Z309" s="36">
        <f t="shared" ca="1" si="97"/>
        <v>4.8164569999999997E-2</v>
      </c>
      <c r="AA309" s="36">
        <f t="shared" ca="1" si="97"/>
        <v>5.1124570000000001E-2</v>
      </c>
      <c r="AB309" s="36">
        <f t="shared" ca="1" si="97"/>
        <v>7.7308969999999991E-2</v>
      </c>
      <c r="AC309" s="36">
        <f t="shared" ca="1" si="97"/>
        <v>7.7311569999999996E-2</v>
      </c>
      <c r="AD309" s="36">
        <f t="shared" ca="1" si="97"/>
        <v>7.7141279999999993E-2</v>
      </c>
      <c r="AE309" s="36">
        <f t="shared" ca="1" si="97"/>
        <v>4.8690990000000003E-2</v>
      </c>
      <c r="AF309" s="36">
        <f t="shared" ca="1" si="97"/>
        <v>5.719817E-2</v>
      </c>
      <c r="AG309" s="36">
        <f t="shared" ca="1" si="97"/>
        <v>4.884728E-2</v>
      </c>
      <c r="AH309" s="36">
        <f t="shared" ca="1" si="97"/>
        <v>4.5799989999999999E-2</v>
      </c>
      <c r="AI309" s="26">
        <f t="shared" ca="1" si="86"/>
        <v>830.08500000000004</v>
      </c>
      <c r="AJ309" s="36">
        <f t="shared" ca="1" si="98"/>
        <v>2.5842879999999999E-2</v>
      </c>
      <c r="AK309" s="36">
        <f t="shared" ca="1" si="98"/>
        <v>3.4613809999999995E-2</v>
      </c>
      <c r="AL309" s="36">
        <f t="shared" ca="1" si="98"/>
        <v>3.2822959999999998E-2</v>
      </c>
      <c r="AM309" s="36">
        <f t="shared" ca="1" si="98"/>
        <v>3.5807329999999998E-2</v>
      </c>
      <c r="AN309" s="36">
        <f t="shared" ca="1" si="98"/>
        <v>2.6538639999999999E-2</v>
      </c>
      <c r="AO309" s="36">
        <f t="shared" ca="1" si="98"/>
        <v>2.9362989999999999E-2</v>
      </c>
      <c r="AP309" s="36">
        <f t="shared" ca="1" si="98"/>
        <v>3.1717820000000001E-2</v>
      </c>
      <c r="AQ309" s="36">
        <f t="shared" ca="1" si="98"/>
        <v>3.4400170000000001E-2</v>
      </c>
      <c r="AR309" s="36">
        <f t="shared" ca="1" si="98"/>
        <v>3.967743E-2</v>
      </c>
      <c r="AS309" s="36">
        <f t="shared" ca="1" si="98"/>
        <v>5.6628489999999997E-2</v>
      </c>
      <c r="AT309" s="36">
        <f t="shared" ca="1" si="99"/>
        <v>3.0839020000000002E-2</v>
      </c>
      <c r="AU309" s="36">
        <f t="shared" ca="1" si="99"/>
        <v>0.15249743999999998</v>
      </c>
      <c r="AV309" s="36">
        <f t="shared" ca="1" si="99"/>
        <v>3.7502580000000001E-2</v>
      </c>
      <c r="AW309" s="36">
        <f t="shared" ca="1" si="99"/>
        <v>3.7877710000000002E-2</v>
      </c>
      <c r="AX309" s="25"/>
      <c r="AY309" s="25"/>
      <c r="AZ309" s="25"/>
      <c r="BA309" s="25"/>
      <c r="BB309" s="25"/>
      <c r="BC309" s="25"/>
      <c r="BD309" s="25"/>
      <c r="BE309" s="25"/>
      <c r="BF309" s="25"/>
      <c r="BG309" s="25"/>
      <c r="BH309" s="25"/>
      <c r="BI309" s="25"/>
    </row>
    <row r="310" spans="1:61" x14ac:dyDescent="0.35">
      <c r="A310" s="23">
        <v>45777</v>
      </c>
      <c r="B310" s="47">
        <v>4.2960000000000005E-2</v>
      </c>
      <c r="C310" s="47">
        <v>4.2880000000000001E-2</v>
      </c>
      <c r="D310" s="47">
        <v>4.1790000000000001E-2</v>
      </c>
      <c r="E310" s="36">
        <v>3.857E-2</v>
      </c>
      <c r="F310" s="36">
        <v>3.6027000000000003E-2</v>
      </c>
      <c r="G310" s="36">
        <v>3.5959999999999999E-2</v>
      </c>
      <c r="H310" s="36">
        <v>3.7263999999999999E-2</v>
      </c>
      <c r="I310" s="36">
        <f t="shared" si="85"/>
        <v>4.5992284665234973E-2</v>
      </c>
      <c r="J310" s="36"/>
      <c r="K310" s="36">
        <v>4.1619000000000003E-2</v>
      </c>
      <c r="L310" s="36">
        <v>4.6773999999999996E-2</v>
      </c>
      <c r="M310" s="36">
        <v>3.7412899999999999E-2</v>
      </c>
      <c r="N310" s="36">
        <v>4.7142049999999998E-2</v>
      </c>
      <c r="O310" s="36">
        <v>4.7572199999999995E-3</v>
      </c>
      <c r="P310" s="36">
        <v>3.3530320000000009E-2</v>
      </c>
      <c r="Q310" s="36">
        <v>3.6464800000000006E-3</v>
      </c>
      <c r="R310" s="36">
        <v>5.1252700000000012E-3</v>
      </c>
      <c r="S310" s="36">
        <f t="shared" ca="1" si="97"/>
        <v>4.2144269999999998E-2</v>
      </c>
      <c r="T310" s="36">
        <f t="shared" ca="1" si="97"/>
        <v>4.3033299999999997E-2</v>
      </c>
      <c r="U310" s="36">
        <f t="shared" ca="1" si="97"/>
        <v>4.973992E-2</v>
      </c>
      <c r="V310" s="36">
        <f t="shared" ca="1" si="97"/>
        <v>5.4296749999999998E-2</v>
      </c>
      <c r="W310" s="36">
        <f t="shared" ca="1" si="97"/>
        <v>3.8920980000000001E-2</v>
      </c>
      <c r="X310" s="36">
        <f t="shared" ca="1" si="97"/>
        <v>4.142245E-2</v>
      </c>
      <c r="Y310" s="36">
        <f t="shared" ca="1" si="97"/>
        <v>4.4260010000000002E-2</v>
      </c>
      <c r="Z310" s="36">
        <f t="shared" ca="1" si="97"/>
        <v>4.8515849999999999E-2</v>
      </c>
      <c r="AA310" s="36">
        <f t="shared" ca="1" si="97"/>
        <v>5.1899269999999997E-2</v>
      </c>
      <c r="AB310" s="36">
        <f t="shared" ca="1" si="97"/>
        <v>7.8969930000000008E-2</v>
      </c>
      <c r="AC310" s="36">
        <f t="shared" ca="1" si="97"/>
        <v>7.8944359999999991E-2</v>
      </c>
      <c r="AD310" s="36">
        <f t="shared" ca="1" si="97"/>
        <v>8.0672370000000007E-2</v>
      </c>
      <c r="AE310" s="36">
        <f t="shared" ca="1" si="97"/>
        <v>4.8097790000000001E-2</v>
      </c>
      <c r="AF310" s="36">
        <f t="shared" ca="1" si="97"/>
        <v>5.8582260000000004E-2</v>
      </c>
      <c r="AG310" s="36">
        <f t="shared" ca="1" si="97"/>
        <v>4.7462999999999998E-2</v>
      </c>
      <c r="AH310" s="36">
        <f t="shared" ca="1" si="97"/>
        <v>4.4851520000000006E-2</v>
      </c>
      <c r="AI310" s="26">
        <f t="shared" ca="1" si="86"/>
        <v>832.94100000000003</v>
      </c>
      <c r="AJ310" s="36">
        <f t="shared" ca="1" si="98"/>
        <v>2.3157209999999998E-2</v>
      </c>
      <c r="AK310" s="36">
        <f t="shared" ca="1" si="98"/>
        <v>3.2169040000000003E-2</v>
      </c>
      <c r="AL310" s="36">
        <f t="shared" ca="1" si="98"/>
        <v>3.0503409999999998E-2</v>
      </c>
      <c r="AM310" s="36">
        <f t="shared" ca="1" si="98"/>
        <v>3.3714590000000003E-2</v>
      </c>
      <c r="AN310" s="36">
        <f t="shared" ca="1" si="98"/>
        <v>2.382739E-2</v>
      </c>
      <c r="AO310" s="36">
        <f t="shared" ca="1" si="98"/>
        <v>2.6555740000000001E-2</v>
      </c>
      <c r="AP310" s="36">
        <f t="shared" ca="1" si="98"/>
        <v>2.9185979999999997E-2</v>
      </c>
      <c r="AQ310" s="36">
        <f t="shared" ca="1" si="98"/>
        <v>3.1905139999999999E-2</v>
      </c>
      <c r="AR310" s="36">
        <f t="shared" ca="1" si="98"/>
        <v>3.7875350000000002E-2</v>
      </c>
      <c r="AS310" s="36">
        <f t="shared" ca="1" si="98"/>
        <v>5.6779710000000004E-2</v>
      </c>
      <c r="AT310" s="36">
        <f t="shared" ca="1" si="99"/>
        <v>2.935401E-2</v>
      </c>
      <c r="AU310" s="36">
        <f t="shared" ca="1" si="99"/>
        <v>0.14983337999999999</v>
      </c>
      <c r="AV310" s="36">
        <f t="shared" ca="1" si="99"/>
        <v>3.5635639999999996E-2</v>
      </c>
      <c r="AW310" s="36">
        <f t="shared" ca="1" si="99"/>
        <v>3.660501E-2</v>
      </c>
      <c r="AX310" s="25"/>
      <c r="AY310" s="25"/>
      <c r="AZ310" s="25"/>
      <c r="BA310" s="25"/>
      <c r="BB310" s="25"/>
      <c r="BC310" s="25"/>
      <c r="BD310" s="25"/>
      <c r="BE310" s="25"/>
      <c r="BF310" s="25"/>
      <c r="BG310" s="25"/>
      <c r="BH310" s="25"/>
      <c r="BI310" s="25"/>
    </row>
    <row r="311" spans="1:61" x14ac:dyDescent="0.35">
      <c r="A311" s="23">
        <v>45807</v>
      </c>
      <c r="B311" s="47">
        <v>4.2720000000000001E-2</v>
      </c>
      <c r="C311" s="47">
        <v>4.3419999999999993E-2</v>
      </c>
      <c r="D311" s="47">
        <v>4.3159999999999997E-2</v>
      </c>
      <c r="E311" s="36">
        <v>4.1079999999999998E-2</v>
      </c>
      <c r="F311" s="36">
        <v>3.8975000000000003E-2</v>
      </c>
      <c r="G311" s="36">
        <v>3.8640000000000001E-2</v>
      </c>
      <c r="H311" s="36">
        <v>3.9616999999999999E-2</v>
      </c>
      <c r="I311" s="36">
        <f t="shared" si="85"/>
        <v>4.8409512364649521E-2</v>
      </c>
      <c r="J311" s="36"/>
      <c r="K311" s="36">
        <v>4.4004000000000001E-2</v>
      </c>
      <c r="L311" s="36">
        <v>4.9305000000000002E-2</v>
      </c>
      <c r="M311" s="36">
        <v>4.0036250000000002E-2</v>
      </c>
      <c r="N311" s="36">
        <v>4.946035E-2</v>
      </c>
      <c r="O311" s="36">
        <v>3.9992399999999942E-3</v>
      </c>
      <c r="P311" s="36">
        <v>2.962157E-2</v>
      </c>
      <c r="Q311" s="36">
        <v>3.1172766666666685E-3</v>
      </c>
      <c r="R311" s="36">
        <v>4.1545899999999927E-3</v>
      </c>
      <c r="S311" s="36">
        <f t="shared" ca="1" si="97"/>
        <v>4.4139640000000001E-2</v>
      </c>
      <c r="T311" s="36">
        <f t="shared" ca="1" si="97"/>
        <v>4.5391190000000005E-2</v>
      </c>
      <c r="U311" s="36">
        <f t="shared" ca="1" si="97"/>
        <v>5.0782639999999997E-2</v>
      </c>
      <c r="V311" s="36">
        <f t="shared" ca="1" si="97"/>
        <v>5.455405E-2</v>
      </c>
      <c r="W311" s="36">
        <f t="shared" ca="1" si="97"/>
        <v>4.1263560000000005E-2</v>
      </c>
      <c r="X311" s="36">
        <f t="shared" ca="1" si="97"/>
        <v>4.2838799999999996E-2</v>
      </c>
      <c r="Y311" s="36">
        <f t="shared" ca="1" si="97"/>
        <v>4.6639069999999998E-2</v>
      </c>
      <c r="Z311" s="36">
        <f t="shared" ca="1" si="97"/>
        <v>5.0579249999999999E-2</v>
      </c>
      <c r="AA311" s="36">
        <f t="shared" ca="1" si="97"/>
        <v>5.3459589999999994E-2</v>
      </c>
      <c r="AB311" s="36">
        <f t="shared" ca="1" si="97"/>
        <v>7.4576089999999998E-2</v>
      </c>
      <c r="AC311" s="36">
        <f t="shared" ca="1" si="97"/>
        <v>7.4509660000000005E-2</v>
      </c>
      <c r="AD311" s="36">
        <f t="shared" ca="1" si="97"/>
        <v>7.908192E-2</v>
      </c>
      <c r="AE311" s="36">
        <f t="shared" ca="1" si="97"/>
        <v>4.8820759999999998E-2</v>
      </c>
      <c r="AF311" s="36">
        <f t="shared" ca="1" si="97"/>
        <v>5.9377810000000003E-2</v>
      </c>
      <c r="AG311" s="36">
        <f t="shared" ca="1" si="97"/>
        <v>4.9057209999999997E-2</v>
      </c>
      <c r="AH311" s="36">
        <f t="shared" ca="1" si="97"/>
        <v>4.6156629999999997E-2</v>
      </c>
      <c r="AI311" s="26">
        <f t="shared" ca="1" si="86"/>
        <v>832.94100000000003</v>
      </c>
      <c r="AJ311" s="36">
        <f t="shared" ca="1" si="98"/>
        <v>2.3711069999999997E-2</v>
      </c>
      <c r="AK311" s="36">
        <f t="shared" ca="1" si="98"/>
        <v>3.3167670000000003E-2</v>
      </c>
      <c r="AL311" s="36">
        <f t="shared" ca="1" si="98"/>
        <v>3.065996E-2</v>
      </c>
      <c r="AM311" s="36">
        <f t="shared" ca="1" si="98"/>
        <v>3.338969E-2</v>
      </c>
      <c r="AN311" s="36">
        <f t="shared" ca="1" si="98"/>
        <v>2.4282400000000003E-2</v>
      </c>
      <c r="AO311" s="36">
        <f t="shared" ca="1" si="98"/>
        <v>2.7036699999999997E-2</v>
      </c>
      <c r="AP311" s="36">
        <f t="shared" ca="1" si="98"/>
        <v>2.971114E-2</v>
      </c>
      <c r="AQ311" s="36">
        <f t="shared" ca="1" si="98"/>
        <v>3.2144819999999998E-2</v>
      </c>
      <c r="AR311" s="36">
        <f t="shared" ca="1" si="98"/>
        <v>3.8448969999999999E-2</v>
      </c>
      <c r="AS311" s="36">
        <f t="shared" ca="1" si="98"/>
        <v>5.2672129999999998E-2</v>
      </c>
      <c r="AT311" s="36">
        <f t="shared" ca="1" si="99"/>
        <v>2.9998790000000001E-2</v>
      </c>
      <c r="AU311" s="36">
        <f t="shared" ca="1" si="99"/>
        <v>0.14648612</v>
      </c>
      <c r="AV311" s="36">
        <f t="shared" ca="1" si="99"/>
        <v>3.6025189999999999E-2</v>
      </c>
      <c r="AW311" s="36">
        <f t="shared" ca="1" si="99"/>
        <v>3.7661260000000002E-2</v>
      </c>
      <c r="AX311" s="25"/>
      <c r="AY311" s="25"/>
      <c r="AZ311" s="25"/>
      <c r="BA311" s="25"/>
      <c r="BB311" s="25"/>
      <c r="BC311" s="25"/>
      <c r="BD311" s="25"/>
      <c r="BE311" s="25"/>
      <c r="BF311" s="25"/>
      <c r="BG311" s="25"/>
      <c r="BH311" s="25"/>
      <c r="BI311" s="25"/>
    </row>
    <row r="312" spans="1:61" x14ac:dyDescent="0.35">
      <c r="A312" s="23">
        <v>45838</v>
      </c>
      <c r="B312" s="47">
        <v>4.1390000000000003E-2</v>
      </c>
      <c r="C312" s="47">
        <v>4.301E-2</v>
      </c>
      <c r="D312" s="47">
        <v>4.2409999999999996E-2</v>
      </c>
      <c r="E312" s="36">
        <v>3.9759999999999997E-2</v>
      </c>
      <c r="F312" s="36">
        <v>3.7479999999999999E-2</v>
      </c>
      <c r="G312" s="36">
        <v>3.7179999999999998E-2</v>
      </c>
      <c r="H312" s="36">
        <v>3.8300000000000001E-2</v>
      </c>
      <c r="I312" s="36">
        <f t="shared" si="85"/>
        <v>4.7257235250890872E-2</v>
      </c>
      <c r="J312" s="36"/>
      <c r="K312" s="36">
        <v>4.2769000000000001E-2</v>
      </c>
      <c r="L312" s="36">
        <v>4.8350999999999998E-2</v>
      </c>
      <c r="M312" s="36">
        <v>3.8328069999999999E-2</v>
      </c>
      <c r="N312" s="36">
        <v>4.8006310000000003E-2</v>
      </c>
      <c r="O312" s="36">
        <v>3.970429999999997E-3</v>
      </c>
      <c r="P312" s="36">
        <v>3.0685109999999995E-2</v>
      </c>
      <c r="Q312" s="36">
        <v>2.7119833333333274E-3</v>
      </c>
      <c r="R312" s="36">
        <v>3.6257400000000023E-3</v>
      </c>
      <c r="S312" s="36">
        <f t="shared" ca="1" si="97"/>
        <v>4.2274459999999993E-2</v>
      </c>
      <c r="T312" s="36">
        <f t="shared" ca="1" si="97"/>
        <v>4.3566750000000001E-2</v>
      </c>
      <c r="U312" s="36">
        <f t="shared" ca="1" si="97"/>
        <v>4.8731650000000001E-2</v>
      </c>
      <c r="V312" s="36">
        <f t="shared" ca="1" si="97"/>
        <v>5.2118029999999996E-2</v>
      </c>
      <c r="W312" s="36">
        <f t="shared" ca="1" si="97"/>
        <v>3.9488349999999998E-2</v>
      </c>
      <c r="X312" s="36">
        <f t="shared" ca="1" si="97"/>
        <v>4.1639309999999999E-2</v>
      </c>
      <c r="Y312" s="36">
        <f t="shared" ca="1" si="97"/>
        <v>4.4301690000000005E-2</v>
      </c>
      <c r="Z312" s="36">
        <f t="shared" ca="1" si="97"/>
        <v>4.8174929999999998E-2</v>
      </c>
      <c r="AA312" s="36">
        <f t="shared" ca="1" si="97"/>
        <v>5.197674E-2</v>
      </c>
      <c r="AB312" s="36">
        <f t="shared" ca="1" si="97"/>
        <v>7.0591200000000007E-2</v>
      </c>
      <c r="AC312" s="36">
        <f t="shared" ca="1" si="97"/>
        <v>7.0441839999999992E-2</v>
      </c>
      <c r="AD312" s="36">
        <f t="shared" ca="1" si="97"/>
        <v>7.8691419999999998E-2</v>
      </c>
      <c r="AE312" s="36">
        <f t="shared" ca="1" si="97"/>
        <v>4.6553880000000006E-2</v>
      </c>
      <c r="AF312" s="36">
        <f t="shared" ca="1" si="97"/>
        <v>5.7130380000000001E-2</v>
      </c>
      <c r="AG312" s="36">
        <f t="shared" ca="1" si="97"/>
        <v>4.6924659999999993E-2</v>
      </c>
      <c r="AH312" s="36">
        <f t="shared" ca="1" si="97"/>
        <v>4.4074989999999994E-2</v>
      </c>
      <c r="AI312" s="26">
        <f t="shared" ca="1" si="86"/>
        <v>838.71799999999996</v>
      </c>
      <c r="AJ312" s="36">
        <f t="shared" ca="1" si="98"/>
        <v>2.4185789999999999E-2</v>
      </c>
      <c r="AK312" s="36">
        <f t="shared" ca="1" si="98"/>
        <v>3.31667E-2</v>
      </c>
      <c r="AL312" s="36">
        <f t="shared" ca="1" si="98"/>
        <v>3.0796860000000002E-2</v>
      </c>
      <c r="AM312" s="36">
        <f t="shared" ca="1" si="98"/>
        <v>3.3222450000000001E-2</v>
      </c>
      <c r="AN312" s="36">
        <f t="shared" ca="1" si="98"/>
        <v>2.4293619999999998E-2</v>
      </c>
      <c r="AO312" s="36">
        <f t="shared" ca="1" si="98"/>
        <v>2.7002769999999999E-2</v>
      </c>
      <c r="AP312" s="36">
        <f t="shared" ca="1" si="98"/>
        <v>3.013623E-2</v>
      </c>
      <c r="AQ312" s="36">
        <f t="shared" ca="1" si="98"/>
        <v>3.2347220000000003E-2</v>
      </c>
      <c r="AR312" s="36">
        <f t="shared" ca="1" si="98"/>
        <v>3.8694769999999996E-2</v>
      </c>
      <c r="AS312" s="36">
        <f t="shared" ca="1" si="98"/>
        <v>5.1750650000000002E-2</v>
      </c>
      <c r="AT312" s="36">
        <f t="shared" ca="1" si="99"/>
        <v>2.898498E-2</v>
      </c>
      <c r="AU312" s="36">
        <f t="shared" ca="1" si="99"/>
        <v>0.1385294</v>
      </c>
      <c r="AV312" s="36">
        <f t="shared" ca="1" si="99"/>
        <v>3.637613E-2</v>
      </c>
      <c r="AW312" s="36">
        <f t="shared" ca="1" si="99"/>
        <v>3.747135E-2</v>
      </c>
      <c r="AX312" s="25"/>
      <c r="AY312" s="25"/>
      <c r="AZ312" s="25"/>
      <c r="BA312" s="25"/>
      <c r="BB312" s="25"/>
      <c r="BC312" s="25"/>
      <c r="BD312" s="25"/>
      <c r="BE312" s="25"/>
      <c r="BF312" s="25"/>
      <c r="BG312" s="25"/>
      <c r="BH312" s="25"/>
      <c r="BI312" s="25"/>
    </row>
    <row r="313" spans="1:61" x14ac:dyDescent="0.35">
      <c r="A313" s="20"/>
      <c r="B313" s="20"/>
      <c r="C313" s="20"/>
      <c r="D313" s="20"/>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21"/>
      <c r="AR313" s="21"/>
      <c r="AS313" s="21"/>
      <c r="AT313" s="6"/>
      <c r="AU313" s="6"/>
      <c r="AV313" s="6"/>
      <c r="AW313" s="6"/>
    </row>
    <row r="314" spans="1:61" x14ac:dyDescent="0.35">
      <c r="A314" s="20"/>
      <c r="B314" s="20"/>
      <c r="C314" s="20"/>
      <c r="D314" s="20"/>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21"/>
      <c r="AR314" s="21"/>
      <c r="AS314" s="21"/>
      <c r="AT314" s="6"/>
      <c r="AU314" s="6"/>
      <c r="AV314" s="6"/>
      <c r="AW314" s="6"/>
    </row>
    <row r="315" spans="1:61" x14ac:dyDescent="0.35">
      <c r="A315" s="20"/>
      <c r="B315" s="20"/>
      <c r="C315" s="20"/>
      <c r="D315" s="20"/>
      <c r="E315" s="6"/>
      <c r="F315" s="6"/>
      <c r="G315" s="6"/>
      <c r="H315" s="6"/>
      <c r="I315" s="6"/>
      <c r="J315" s="6"/>
      <c r="K315" s="6"/>
      <c r="L315" s="6"/>
      <c r="M315" s="6"/>
      <c r="N315" s="6"/>
      <c r="O315" s="21">
        <f>AVERAGE(O6:O312)*10000</f>
        <v>87.32043778501631</v>
      </c>
      <c r="P315" s="6"/>
      <c r="Q315" s="6"/>
      <c r="R315" s="6"/>
      <c r="S315" s="6"/>
      <c r="T315" s="6"/>
      <c r="U315" s="6"/>
      <c r="V315" s="6"/>
      <c r="W315" s="6"/>
      <c r="X315" s="6"/>
      <c r="Y315" s="6"/>
      <c r="AA315" s="6"/>
      <c r="AB315" s="6"/>
      <c r="AC315" s="6"/>
      <c r="AD315" s="6"/>
      <c r="AE315" s="6"/>
      <c r="AF315" s="6"/>
      <c r="AG315" s="6"/>
      <c r="AH315" s="6"/>
      <c r="AI315" s="6"/>
      <c r="AJ315" s="6"/>
      <c r="AK315" s="6"/>
      <c r="AL315" s="6"/>
      <c r="AM315" s="6"/>
      <c r="AN315" s="6"/>
      <c r="AO315" s="6"/>
      <c r="AP315" s="6"/>
      <c r="AQ315" s="21"/>
      <c r="AR315" s="21"/>
      <c r="AS315" s="21"/>
      <c r="AT315" s="6"/>
      <c r="AU315" s="6"/>
      <c r="AV315" s="6"/>
      <c r="AW315" s="6"/>
    </row>
    <row r="316" spans="1:61" x14ac:dyDescent="0.35">
      <c r="A316" s="20"/>
      <c r="B316" s="20"/>
      <c r="C316" s="20"/>
      <c r="D316" s="20"/>
      <c r="E316" s="6"/>
      <c r="F316" s="6"/>
      <c r="G316" s="6"/>
      <c r="H316" s="6"/>
      <c r="I316" s="6"/>
      <c r="J316" s="6"/>
      <c r="K316" s="6"/>
      <c r="L316" s="6"/>
      <c r="M316" s="6"/>
      <c r="N316" s="6"/>
      <c r="O316" s="37"/>
      <c r="P316" s="6"/>
      <c r="Q316" s="6"/>
      <c r="R316" s="6"/>
      <c r="S316" s="6"/>
      <c r="T316" s="6"/>
      <c r="U316" s="6"/>
      <c r="V316" s="6"/>
      <c r="W316" s="6"/>
      <c r="X316" s="6"/>
      <c r="Y316" s="6"/>
      <c r="Z316" s="7"/>
      <c r="AA316" s="6"/>
      <c r="AB316" s="6"/>
      <c r="AC316" s="6"/>
      <c r="AD316" s="6"/>
      <c r="AE316" s="6"/>
      <c r="AF316" s="6"/>
      <c r="AG316" s="6"/>
      <c r="AH316" s="6"/>
      <c r="AI316" s="6"/>
      <c r="AJ316" s="6"/>
      <c r="AK316" s="6"/>
      <c r="AL316" s="6"/>
      <c r="AM316" s="6"/>
      <c r="AN316" s="6"/>
      <c r="AO316" s="6"/>
      <c r="AP316" s="6"/>
      <c r="AQ316" s="21"/>
      <c r="AR316" s="21"/>
      <c r="AS316" s="21"/>
      <c r="AT316" s="6"/>
      <c r="AU316" s="6"/>
      <c r="AV316" s="6"/>
      <c r="AW316" s="6"/>
    </row>
    <row r="317" spans="1:61" x14ac:dyDescent="0.35">
      <c r="A317" s="20"/>
      <c r="B317" s="20"/>
      <c r="C317" s="20"/>
      <c r="D317" s="20"/>
      <c r="E317" s="6"/>
      <c r="F317" s="6"/>
      <c r="G317" s="6"/>
      <c r="H317" s="6"/>
      <c r="I317" s="6"/>
      <c r="J317" s="6"/>
      <c r="K317" s="6"/>
      <c r="L317" s="6"/>
      <c r="M317" s="6"/>
      <c r="N317" s="6"/>
      <c r="O317" s="6"/>
      <c r="P317" s="6"/>
      <c r="Q317" s="6"/>
      <c r="R317" s="6"/>
      <c r="S317" s="6"/>
      <c r="T317" s="6"/>
      <c r="U317" s="6"/>
      <c r="V317" s="6"/>
      <c r="W317" s="6"/>
      <c r="X317" s="6"/>
      <c r="Y317" s="6"/>
      <c r="Z317" s="7"/>
      <c r="AA317" s="6"/>
      <c r="AB317" s="6"/>
      <c r="AC317" s="6"/>
      <c r="AD317" s="6"/>
      <c r="AE317" s="6"/>
      <c r="AF317" s="6"/>
      <c r="AG317" s="6"/>
      <c r="AH317" s="6"/>
      <c r="AI317" s="6"/>
      <c r="AJ317" s="6"/>
      <c r="AK317" s="6"/>
      <c r="AL317" s="6"/>
      <c r="AM317" s="6"/>
      <c r="AN317" s="6"/>
      <c r="AO317" s="6"/>
      <c r="AP317" s="6"/>
      <c r="AQ317" s="21"/>
      <c r="AR317" s="21"/>
      <c r="AS317" s="21"/>
      <c r="AT317" s="6"/>
      <c r="AU317" s="6"/>
      <c r="AV317" s="6"/>
      <c r="AW317" s="6"/>
    </row>
    <row r="318" spans="1:61" x14ac:dyDescent="0.35">
      <c r="A318" s="20"/>
      <c r="B318" s="20"/>
      <c r="C318" s="20"/>
      <c r="D318" s="20"/>
      <c r="E318" s="6"/>
      <c r="F318" s="6"/>
      <c r="G318" s="6"/>
      <c r="H318" s="6"/>
      <c r="I318" s="6"/>
      <c r="J318" s="6"/>
      <c r="K318" s="6"/>
      <c r="L318" s="6"/>
      <c r="M318" s="6"/>
      <c r="N318" s="6"/>
      <c r="O318" s="6"/>
      <c r="P318" s="6"/>
      <c r="Q318" s="6"/>
      <c r="R318" s="6"/>
      <c r="S318" s="6"/>
      <c r="T318" s="6"/>
      <c r="U318" s="6"/>
      <c r="V318" s="6"/>
      <c r="W318" s="6"/>
      <c r="X318" s="6"/>
      <c r="Y318" s="6"/>
      <c r="Z318" s="7"/>
      <c r="AA318" s="6"/>
      <c r="AB318" s="6"/>
      <c r="AC318" s="6"/>
      <c r="AD318" s="6"/>
      <c r="AE318" s="6"/>
      <c r="AF318" s="6"/>
      <c r="AG318" s="6"/>
      <c r="AH318" s="6"/>
      <c r="AI318" s="6"/>
      <c r="AJ318" s="6"/>
      <c r="AK318" s="6"/>
      <c r="AL318" s="6"/>
      <c r="AM318" s="6"/>
      <c r="AN318" s="6"/>
      <c r="AO318" s="6"/>
      <c r="AP318" s="6"/>
      <c r="AQ318" s="21"/>
      <c r="AR318" s="21"/>
      <c r="AS318" s="21"/>
      <c r="AT318" s="6"/>
      <c r="AU318" s="6"/>
      <c r="AV318" s="6"/>
      <c r="AW318" s="6"/>
    </row>
    <row r="319" spans="1:61" x14ac:dyDescent="0.35">
      <c r="A319" s="20"/>
      <c r="B319" s="20"/>
      <c r="C319" s="20"/>
      <c r="D319" s="20"/>
      <c r="E319" s="6"/>
      <c r="F319" s="6"/>
      <c r="G319" s="6"/>
      <c r="H319" s="6"/>
      <c r="I319" s="6"/>
      <c r="J319" s="6"/>
      <c r="K319" s="6"/>
      <c r="L319" s="6"/>
      <c r="M319" s="6"/>
      <c r="N319" s="6"/>
      <c r="O319" s="6"/>
      <c r="P319" s="6"/>
      <c r="Q319" s="6"/>
      <c r="R319" s="6"/>
      <c r="S319" s="6"/>
      <c r="T319" s="6"/>
      <c r="U319" s="6"/>
      <c r="V319" s="6"/>
      <c r="W319" s="6"/>
      <c r="X319" s="6"/>
      <c r="Y319" s="6"/>
      <c r="Z319" s="7"/>
      <c r="AA319" s="6"/>
      <c r="AB319" s="6"/>
      <c r="AC319" s="6"/>
      <c r="AD319" s="6"/>
      <c r="AE319" s="6"/>
      <c r="AF319" s="6"/>
      <c r="AG319" s="6"/>
      <c r="AH319" s="6"/>
      <c r="AI319" s="6"/>
      <c r="AJ319" s="6"/>
      <c r="AK319" s="6"/>
      <c r="AL319" s="6"/>
      <c r="AM319" s="6"/>
      <c r="AN319" s="6"/>
      <c r="AO319" s="6"/>
      <c r="AP319" s="6"/>
      <c r="AQ319" s="21"/>
      <c r="AR319" s="21"/>
      <c r="AS319" s="21"/>
      <c r="AT319" s="6"/>
      <c r="AU319" s="6"/>
      <c r="AV319" s="6"/>
      <c r="AW319" s="6"/>
    </row>
    <row r="320" spans="1:61" x14ac:dyDescent="0.35">
      <c r="A320" s="20"/>
      <c r="B320" s="20"/>
      <c r="C320" s="20"/>
      <c r="D320" s="20"/>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21"/>
      <c r="AR320" s="21"/>
      <c r="AS320" s="21"/>
      <c r="AT320" s="6"/>
      <c r="AU320" s="6"/>
      <c r="AV320" s="6"/>
      <c r="AW320" s="6"/>
    </row>
    <row r="321" spans="1:49" x14ac:dyDescent="0.35">
      <c r="A321" s="20"/>
      <c r="B321" s="20"/>
      <c r="C321" s="20"/>
      <c r="D321" s="20"/>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21"/>
      <c r="AR321" s="21"/>
      <c r="AS321" s="21"/>
      <c r="AT321" s="6"/>
      <c r="AU321" s="6"/>
      <c r="AV321" s="6"/>
      <c r="AW321" s="6"/>
    </row>
    <row r="322" spans="1:49" x14ac:dyDescent="0.35">
      <c r="A322" s="20"/>
      <c r="B322" s="20"/>
      <c r="C322" s="20"/>
      <c r="D322" s="20"/>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21"/>
      <c r="AR322" s="21"/>
      <c r="AS322" s="21"/>
      <c r="AT322" s="6"/>
      <c r="AU322" s="6"/>
      <c r="AV322" s="6"/>
      <c r="AW322" s="6"/>
    </row>
    <row r="323" spans="1:49" x14ac:dyDescent="0.35">
      <c r="A323" s="20"/>
      <c r="B323" s="20"/>
      <c r="C323" s="20"/>
      <c r="D323" s="20"/>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21"/>
      <c r="AR323" s="21"/>
      <c r="AS323" s="21"/>
      <c r="AT323" s="6"/>
      <c r="AU323" s="6"/>
      <c r="AV323" s="6"/>
      <c r="AW323" s="6"/>
    </row>
    <row r="324" spans="1:49" x14ac:dyDescent="0.35">
      <c r="A324" s="20"/>
      <c r="B324" s="20"/>
      <c r="C324" s="20"/>
      <c r="D324" s="20"/>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21"/>
      <c r="AR324" s="21"/>
      <c r="AS324" s="21"/>
      <c r="AT324" s="6"/>
      <c r="AU324" s="6"/>
      <c r="AV324" s="6"/>
      <c r="AW324" s="6"/>
    </row>
    <row r="325" spans="1:49" x14ac:dyDescent="0.35">
      <c r="A325" s="20"/>
      <c r="B325" s="20"/>
      <c r="C325" s="20"/>
      <c r="D325" s="20"/>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21"/>
      <c r="AR325" s="21"/>
      <c r="AS325" s="21"/>
      <c r="AT325" s="6"/>
      <c r="AU325" s="6"/>
      <c r="AV325" s="6"/>
      <c r="AW325" s="6"/>
    </row>
    <row r="326" spans="1:49" x14ac:dyDescent="0.35">
      <c r="A326" s="20"/>
      <c r="B326" s="20"/>
      <c r="C326" s="20"/>
      <c r="D326" s="20"/>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21"/>
      <c r="AR326" s="21"/>
      <c r="AS326" s="21"/>
      <c r="AT326" s="6"/>
      <c r="AU326" s="6"/>
      <c r="AV326" s="6"/>
      <c r="AW326" s="6"/>
    </row>
    <row r="327" spans="1:49" x14ac:dyDescent="0.35">
      <c r="A327" s="20"/>
      <c r="B327" s="20"/>
      <c r="C327" s="20"/>
      <c r="D327" s="20"/>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21"/>
      <c r="AR327" s="21"/>
      <c r="AS327" s="21"/>
      <c r="AT327" s="6"/>
      <c r="AU327" s="6"/>
      <c r="AV327" s="6"/>
      <c r="AW327" s="6"/>
    </row>
    <row r="328" spans="1:49" x14ac:dyDescent="0.35">
      <c r="A328" s="20"/>
      <c r="B328" s="20"/>
      <c r="C328" s="20"/>
      <c r="D328" s="20"/>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21"/>
      <c r="AR328" s="21"/>
      <c r="AS328" s="21"/>
      <c r="AT328" s="6"/>
      <c r="AU328" s="6"/>
      <c r="AV328" s="6"/>
      <c r="AW328" s="6"/>
    </row>
    <row r="329" spans="1:49" x14ac:dyDescent="0.35">
      <c r="A329" s="20"/>
      <c r="B329" s="20"/>
      <c r="C329" s="20"/>
      <c r="D329" s="20"/>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21"/>
      <c r="AR329" s="21"/>
      <c r="AS329" s="21"/>
      <c r="AT329" s="6"/>
      <c r="AU329" s="6"/>
      <c r="AV329" s="6"/>
      <c r="AW329" s="6"/>
    </row>
    <row r="330" spans="1:49" x14ac:dyDescent="0.35">
      <c r="A330" s="20"/>
      <c r="B330" s="20"/>
      <c r="C330" s="20"/>
      <c r="D330" s="20"/>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21"/>
      <c r="AR330" s="21"/>
      <c r="AS330" s="21"/>
      <c r="AT330" s="6"/>
      <c r="AU330" s="6"/>
      <c r="AV330" s="6"/>
      <c r="AW330" s="6"/>
    </row>
    <row r="331" spans="1:49" x14ac:dyDescent="0.35">
      <c r="A331" s="20"/>
      <c r="B331" s="20"/>
      <c r="C331" s="20"/>
      <c r="D331" s="20"/>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21"/>
      <c r="AR331" s="21"/>
      <c r="AS331" s="21"/>
      <c r="AT331" s="6"/>
      <c r="AU331" s="6"/>
      <c r="AV331" s="6"/>
      <c r="AW331" s="6"/>
    </row>
    <row r="332" spans="1:49" x14ac:dyDescent="0.35">
      <c r="A332" s="20"/>
      <c r="B332" s="20"/>
      <c r="C332" s="20"/>
      <c r="D332" s="20"/>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21"/>
      <c r="AR332" s="21"/>
      <c r="AS332" s="21"/>
      <c r="AT332" s="6"/>
      <c r="AU332" s="6"/>
      <c r="AV332" s="6"/>
      <c r="AW332" s="6"/>
    </row>
    <row r="333" spans="1:49" x14ac:dyDescent="0.35">
      <c r="A333" s="20"/>
      <c r="B333" s="20"/>
      <c r="C333" s="20"/>
      <c r="D333" s="20"/>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21"/>
      <c r="AR333" s="21"/>
      <c r="AS333" s="21"/>
      <c r="AT333" s="6"/>
      <c r="AU333" s="6"/>
      <c r="AV333" s="6"/>
      <c r="AW333" s="6"/>
    </row>
    <row r="334" spans="1:49" x14ac:dyDescent="0.35">
      <c r="A334" s="20"/>
      <c r="B334" s="20"/>
      <c r="C334" s="20"/>
      <c r="D334" s="20"/>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21"/>
      <c r="AR334" s="21"/>
      <c r="AS334" s="21"/>
      <c r="AT334" s="6"/>
      <c r="AU334" s="6"/>
      <c r="AV334" s="6"/>
      <c r="AW334" s="6"/>
    </row>
    <row r="335" spans="1:49" x14ac:dyDescent="0.35">
      <c r="A335" s="20"/>
      <c r="B335" s="20"/>
      <c r="C335" s="20"/>
      <c r="D335" s="20"/>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21"/>
      <c r="AR335" s="21"/>
      <c r="AS335" s="21"/>
      <c r="AT335" s="6"/>
      <c r="AU335" s="6"/>
      <c r="AV335" s="6"/>
      <c r="AW335" s="6"/>
    </row>
    <row r="336" spans="1:49" x14ac:dyDescent="0.35">
      <c r="A336" s="20"/>
      <c r="B336" s="20"/>
      <c r="C336" s="20"/>
      <c r="D336" s="20"/>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21"/>
      <c r="AR336" s="21"/>
      <c r="AS336" s="21"/>
      <c r="AT336" s="6"/>
      <c r="AU336" s="6"/>
      <c r="AV336" s="6"/>
      <c r="AW336" s="6"/>
    </row>
    <row r="337" spans="1:49" x14ac:dyDescent="0.35">
      <c r="A337" s="20"/>
      <c r="B337" s="20"/>
      <c r="C337" s="20"/>
      <c r="D337" s="20"/>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21"/>
      <c r="AR337" s="21"/>
      <c r="AS337" s="21"/>
      <c r="AT337" s="6"/>
      <c r="AU337" s="6"/>
      <c r="AV337" s="6"/>
      <c r="AW337" s="6"/>
    </row>
    <row r="338" spans="1:49" x14ac:dyDescent="0.35">
      <c r="A338" s="20"/>
      <c r="B338" s="20"/>
      <c r="C338" s="20"/>
      <c r="D338" s="20"/>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21"/>
      <c r="AR338" s="21"/>
      <c r="AS338" s="21"/>
      <c r="AT338" s="6"/>
      <c r="AU338" s="6"/>
      <c r="AV338" s="6"/>
      <c r="AW338" s="6"/>
    </row>
    <row r="339" spans="1:49" x14ac:dyDescent="0.35">
      <c r="A339" s="20"/>
      <c r="B339" s="20"/>
      <c r="C339" s="20"/>
      <c r="D339" s="20"/>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21"/>
      <c r="AR339" s="21"/>
      <c r="AS339" s="21"/>
      <c r="AT339" s="6"/>
      <c r="AU339" s="6"/>
      <c r="AV339" s="6"/>
      <c r="AW339" s="6"/>
    </row>
    <row r="340" spans="1:49" x14ac:dyDescent="0.35">
      <c r="A340" s="20"/>
      <c r="B340" s="20"/>
      <c r="C340" s="20"/>
      <c r="D340" s="20"/>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21"/>
      <c r="AR340" s="21"/>
      <c r="AS340" s="21"/>
      <c r="AT340" s="6"/>
      <c r="AU340" s="6"/>
      <c r="AV340" s="6"/>
      <c r="AW340" s="6"/>
    </row>
    <row r="341" spans="1:49" x14ac:dyDescent="0.35">
      <c r="A341" s="20"/>
      <c r="B341" s="20"/>
      <c r="C341" s="20"/>
      <c r="D341" s="20"/>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21"/>
      <c r="AR341" s="21"/>
      <c r="AS341" s="21"/>
      <c r="AT341" s="6"/>
      <c r="AU341" s="6"/>
      <c r="AV341" s="6"/>
      <c r="AW341" s="6"/>
    </row>
    <row r="342" spans="1:49" x14ac:dyDescent="0.35">
      <c r="A342" s="20"/>
      <c r="B342" s="20"/>
      <c r="C342" s="20"/>
      <c r="D342" s="20"/>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21"/>
      <c r="AR342" s="21"/>
      <c r="AS342" s="21"/>
      <c r="AT342" s="6"/>
      <c r="AU342" s="6"/>
      <c r="AV342" s="6"/>
      <c r="AW342" s="6"/>
    </row>
    <row r="343" spans="1:49" x14ac:dyDescent="0.35">
      <c r="A343" s="20"/>
      <c r="B343" s="20"/>
      <c r="C343" s="20"/>
      <c r="D343" s="20"/>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21"/>
      <c r="AR343" s="21"/>
      <c r="AS343" s="21"/>
      <c r="AT343" s="6"/>
      <c r="AU343" s="6"/>
      <c r="AV343" s="6"/>
      <c r="AW343" s="6"/>
    </row>
    <row r="344" spans="1:49" x14ac:dyDescent="0.35">
      <c r="A344" s="20"/>
      <c r="B344" s="20"/>
      <c r="C344" s="20"/>
      <c r="D344" s="20"/>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21"/>
      <c r="AR344" s="21"/>
      <c r="AS344" s="21"/>
      <c r="AT344" s="6"/>
      <c r="AU344" s="6"/>
      <c r="AV344" s="6"/>
      <c r="AW344" s="6"/>
    </row>
    <row r="345" spans="1:49" x14ac:dyDescent="0.35">
      <c r="A345" s="20"/>
      <c r="B345" s="20"/>
      <c r="C345" s="20"/>
      <c r="D345" s="20"/>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21"/>
      <c r="AR345" s="21"/>
      <c r="AS345" s="21"/>
      <c r="AT345" s="6"/>
      <c r="AU345" s="6"/>
      <c r="AV345" s="6"/>
      <c r="AW345" s="6"/>
    </row>
    <row r="346" spans="1:49" x14ac:dyDescent="0.35">
      <c r="A346" s="20"/>
      <c r="B346" s="20"/>
      <c r="C346" s="20"/>
      <c r="D346" s="20"/>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21"/>
      <c r="AR346" s="21"/>
      <c r="AS346" s="21"/>
      <c r="AT346" s="6"/>
      <c r="AU346" s="6"/>
      <c r="AV346" s="6"/>
      <c r="AW346" s="6"/>
    </row>
    <row r="347" spans="1:49" x14ac:dyDescent="0.35">
      <c r="A347" s="20"/>
      <c r="B347" s="20"/>
      <c r="C347" s="20"/>
      <c r="D347" s="20"/>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21"/>
      <c r="AR347" s="21"/>
      <c r="AS347" s="21"/>
      <c r="AT347" s="6"/>
      <c r="AU347" s="6"/>
      <c r="AV347" s="6"/>
      <c r="AW347" s="6"/>
    </row>
    <row r="348" spans="1:49" x14ac:dyDescent="0.35">
      <c r="A348" s="20"/>
      <c r="B348" s="20"/>
      <c r="C348" s="20"/>
      <c r="D348" s="20"/>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21"/>
      <c r="AR348" s="21"/>
      <c r="AS348" s="21"/>
      <c r="AT348" s="6"/>
      <c r="AU348" s="6"/>
      <c r="AV348" s="6"/>
      <c r="AW348" s="6"/>
    </row>
    <row r="349" spans="1:49" x14ac:dyDescent="0.35">
      <c r="A349" s="20"/>
      <c r="B349" s="20"/>
      <c r="C349" s="20"/>
      <c r="D349" s="20"/>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21"/>
      <c r="AR349" s="21"/>
      <c r="AS349" s="21"/>
      <c r="AT349" s="6"/>
      <c r="AU349" s="6"/>
      <c r="AV349" s="6"/>
      <c r="AW349" s="6"/>
    </row>
    <row r="350" spans="1:49" x14ac:dyDescent="0.35">
      <c r="A350" s="20"/>
      <c r="B350" s="20"/>
      <c r="C350" s="20"/>
      <c r="D350" s="20"/>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21"/>
      <c r="AR350" s="21"/>
      <c r="AS350" s="21"/>
      <c r="AT350" s="6"/>
      <c r="AU350" s="6"/>
      <c r="AV350" s="6"/>
      <c r="AW350" s="6"/>
    </row>
    <row r="351" spans="1:49" x14ac:dyDescent="0.35">
      <c r="A351" s="20"/>
      <c r="B351" s="20"/>
      <c r="C351" s="20"/>
      <c r="D351" s="20"/>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21"/>
      <c r="AR351" s="21"/>
      <c r="AS351" s="21"/>
      <c r="AT351" s="6"/>
      <c r="AU351" s="6"/>
      <c r="AV351" s="6"/>
      <c r="AW351" s="6"/>
    </row>
    <row r="352" spans="1:49" x14ac:dyDescent="0.35">
      <c r="A352" s="20"/>
      <c r="B352" s="20"/>
      <c r="C352" s="20"/>
      <c r="D352" s="20"/>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21"/>
      <c r="AR352" s="21"/>
      <c r="AS352" s="21"/>
      <c r="AT352" s="6"/>
      <c r="AU352" s="6"/>
      <c r="AV352" s="6"/>
      <c r="AW352" s="6"/>
    </row>
    <row r="353" spans="1:49" x14ac:dyDescent="0.35">
      <c r="A353" s="20"/>
      <c r="B353" s="20"/>
      <c r="C353" s="20"/>
      <c r="D353" s="20"/>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21"/>
      <c r="AR353" s="21"/>
      <c r="AS353" s="21"/>
      <c r="AT353" s="6"/>
      <c r="AU353" s="6"/>
      <c r="AV353" s="6"/>
      <c r="AW353" s="6"/>
    </row>
    <row r="354" spans="1:49" x14ac:dyDescent="0.35">
      <c r="A354" s="20"/>
      <c r="B354" s="20"/>
      <c r="C354" s="20"/>
      <c r="D354" s="20"/>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21"/>
      <c r="AR354" s="21"/>
      <c r="AS354" s="21"/>
      <c r="AT354" s="6"/>
      <c r="AU354" s="6"/>
      <c r="AV354" s="6"/>
      <c r="AW354" s="6"/>
    </row>
    <row r="355" spans="1:49" x14ac:dyDescent="0.35">
      <c r="A355" s="20"/>
      <c r="B355" s="20"/>
      <c r="C355" s="20"/>
      <c r="D355" s="20"/>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21"/>
      <c r="AR355" s="21"/>
      <c r="AS355" s="21"/>
      <c r="AT355" s="6"/>
      <c r="AU355" s="6"/>
      <c r="AV355" s="6"/>
      <c r="AW355" s="6"/>
    </row>
    <row r="356" spans="1:49" x14ac:dyDescent="0.35">
      <c r="A356" s="20"/>
      <c r="B356" s="20"/>
      <c r="C356" s="20"/>
      <c r="D356" s="20"/>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21"/>
      <c r="AR356" s="21"/>
      <c r="AS356" s="21"/>
      <c r="AT356" s="6"/>
      <c r="AU356" s="6"/>
      <c r="AV356" s="6"/>
      <c r="AW356" s="6"/>
    </row>
    <row r="357" spans="1:49" x14ac:dyDescent="0.35">
      <c r="A357" s="20"/>
      <c r="B357" s="20"/>
      <c r="C357" s="20"/>
      <c r="D357" s="20"/>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21"/>
      <c r="AR357" s="21"/>
      <c r="AS357" s="21"/>
      <c r="AT357" s="6"/>
      <c r="AU357" s="6"/>
      <c r="AV357" s="6"/>
      <c r="AW357" s="6"/>
    </row>
    <row r="358" spans="1:49" x14ac:dyDescent="0.35">
      <c r="A358" s="20"/>
      <c r="B358" s="20"/>
      <c r="C358" s="20"/>
      <c r="D358" s="20"/>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21"/>
      <c r="AR358" s="21"/>
      <c r="AS358" s="21"/>
      <c r="AT358" s="6"/>
      <c r="AU358" s="6"/>
      <c r="AV358" s="6"/>
      <c r="AW358" s="6"/>
    </row>
    <row r="359" spans="1:49" x14ac:dyDescent="0.35">
      <c r="A359" s="20"/>
      <c r="B359" s="20"/>
      <c r="C359" s="20"/>
      <c r="D359" s="20"/>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21"/>
      <c r="AR359" s="21"/>
      <c r="AS359" s="21"/>
      <c r="AT359" s="6"/>
      <c r="AU359" s="6"/>
      <c r="AV359" s="6"/>
      <c r="AW359" s="6"/>
    </row>
    <row r="360" spans="1:49" x14ac:dyDescent="0.35">
      <c r="A360" s="20"/>
      <c r="B360" s="20"/>
      <c r="C360" s="20"/>
      <c r="D360" s="20"/>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21"/>
      <c r="AR360" s="21"/>
      <c r="AS360" s="21"/>
      <c r="AT360" s="6"/>
      <c r="AU360" s="6"/>
      <c r="AV360" s="6"/>
      <c r="AW360" s="6"/>
    </row>
    <row r="361" spans="1:49" x14ac:dyDescent="0.35">
      <c r="A361" s="20"/>
      <c r="B361" s="20"/>
      <c r="C361" s="20"/>
      <c r="D361" s="20"/>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21"/>
      <c r="AR361" s="21"/>
      <c r="AS361" s="21"/>
      <c r="AT361" s="6"/>
      <c r="AU361" s="6"/>
      <c r="AV361" s="6"/>
      <c r="AW361" s="6"/>
    </row>
    <row r="362" spans="1:49" x14ac:dyDescent="0.35">
      <c r="A362" s="20"/>
      <c r="B362" s="20"/>
      <c r="C362" s="20"/>
      <c r="D362" s="20"/>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21"/>
      <c r="AR362" s="21"/>
      <c r="AS362" s="21"/>
      <c r="AT362" s="6"/>
      <c r="AU362" s="6"/>
      <c r="AV362" s="6"/>
      <c r="AW362" s="6"/>
    </row>
    <row r="363" spans="1:49" x14ac:dyDescent="0.35">
      <c r="A363" s="20"/>
      <c r="B363" s="20"/>
      <c r="C363" s="20"/>
      <c r="D363" s="20"/>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21"/>
      <c r="AR363" s="21"/>
      <c r="AS363" s="21"/>
      <c r="AT363" s="6"/>
      <c r="AU363" s="6"/>
      <c r="AV363" s="6"/>
      <c r="AW363" s="6"/>
    </row>
    <row r="364" spans="1:49" x14ac:dyDescent="0.35">
      <c r="A364" s="20"/>
      <c r="B364" s="20"/>
      <c r="C364" s="20"/>
      <c r="D364" s="20"/>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21"/>
      <c r="AR364" s="21"/>
      <c r="AS364" s="21"/>
      <c r="AT364" s="6"/>
      <c r="AU364" s="6"/>
      <c r="AV364" s="6"/>
      <c r="AW364" s="6"/>
    </row>
    <row r="365" spans="1:49" x14ac:dyDescent="0.35">
      <c r="A365" s="20"/>
      <c r="B365" s="20"/>
      <c r="C365" s="20"/>
      <c r="D365" s="20"/>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21"/>
      <c r="AR365" s="21"/>
      <c r="AS365" s="21"/>
      <c r="AT365" s="6"/>
      <c r="AU365" s="6"/>
      <c r="AV365" s="6"/>
      <c r="AW365" s="6"/>
    </row>
    <row r="366" spans="1:49" x14ac:dyDescent="0.35">
      <c r="A366" s="20"/>
      <c r="B366" s="20"/>
      <c r="C366" s="20"/>
      <c r="D366" s="20"/>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21"/>
      <c r="AR366" s="21"/>
      <c r="AS366" s="21"/>
      <c r="AT366" s="6"/>
      <c r="AU366" s="6"/>
      <c r="AV366" s="6"/>
      <c r="AW366" s="6"/>
    </row>
    <row r="367" spans="1:49" x14ac:dyDescent="0.35">
      <c r="A367" s="20"/>
      <c r="B367" s="20"/>
      <c r="C367" s="20"/>
      <c r="D367" s="20"/>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21"/>
      <c r="AR367" s="21"/>
      <c r="AS367" s="21"/>
      <c r="AT367" s="6"/>
      <c r="AU367" s="6"/>
      <c r="AV367" s="6"/>
      <c r="AW367" s="6"/>
    </row>
    <row r="368" spans="1:49" x14ac:dyDescent="0.35">
      <c r="A368" s="20"/>
      <c r="B368" s="20"/>
      <c r="C368" s="20"/>
      <c r="D368" s="20"/>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21"/>
      <c r="AR368" s="21"/>
      <c r="AS368" s="21"/>
      <c r="AT368" s="6"/>
      <c r="AU368" s="6"/>
      <c r="AV368" s="6"/>
      <c r="AW368" s="6"/>
    </row>
    <row r="369" spans="1:49" x14ac:dyDescent="0.35">
      <c r="A369" s="20"/>
      <c r="B369" s="20"/>
      <c r="C369" s="20"/>
      <c r="D369" s="20"/>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21"/>
      <c r="AR369" s="21"/>
      <c r="AS369" s="21"/>
      <c r="AT369" s="6"/>
      <c r="AU369" s="6"/>
      <c r="AV369" s="6"/>
      <c r="AW369" s="6"/>
    </row>
    <row r="370" spans="1:49" x14ac:dyDescent="0.35">
      <c r="A370" s="20"/>
      <c r="B370" s="20"/>
      <c r="C370" s="20"/>
      <c r="D370" s="20"/>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21"/>
      <c r="AR370" s="21"/>
      <c r="AS370" s="21"/>
      <c r="AT370" s="6"/>
      <c r="AU370" s="6"/>
      <c r="AV370" s="6"/>
      <c r="AW370" s="6"/>
    </row>
    <row r="371" spans="1:49" x14ac:dyDescent="0.35">
      <c r="A371" s="20"/>
      <c r="B371" s="20"/>
      <c r="C371" s="20"/>
      <c r="D371" s="20"/>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21"/>
      <c r="AR371" s="21"/>
      <c r="AS371" s="21"/>
      <c r="AT371" s="6"/>
      <c r="AU371" s="6"/>
      <c r="AV371" s="6"/>
      <c r="AW371" s="6"/>
    </row>
    <row r="372" spans="1:49" x14ac:dyDescent="0.35">
      <c r="A372" s="20"/>
      <c r="B372" s="20"/>
      <c r="C372" s="20"/>
      <c r="D372" s="20"/>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21"/>
      <c r="AR372" s="21"/>
      <c r="AS372" s="21"/>
      <c r="AT372" s="6"/>
      <c r="AU372" s="6"/>
      <c r="AV372" s="6"/>
      <c r="AW372" s="6"/>
    </row>
    <row r="373" spans="1:49" x14ac:dyDescent="0.35">
      <c r="A373" s="20"/>
      <c r="B373" s="20"/>
      <c r="C373" s="20"/>
      <c r="D373" s="20"/>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21"/>
      <c r="AR373" s="21"/>
      <c r="AS373" s="21"/>
      <c r="AT373" s="6"/>
      <c r="AU373" s="6"/>
      <c r="AV373" s="6"/>
      <c r="AW373" s="6"/>
    </row>
    <row r="374" spans="1:49" x14ac:dyDescent="0.35">
      <c r="A374" s="20"/>
      <c r="B374" s="20"/>
      <c r="C374" s="20"/>
      <c r="D374" s="20"/>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21"/>
      <c r="AR374" s="21"/>
      <c r="AS374" s="21"/>
      <c r="AT374" s="6"/>
      <c r="AU374" s="6"/>
      <c r="AV374" s="6"/>
      <c r="AW374" s="6"/>
    </row>
    <row r="375" spans="1:49" x14ac:dyDescent="0.35">
      <c r="A375" s="20"/>
      <c r="B375" s="20"/>
      <c r="C375" s="20"/>
      <c r="D375" s="20"/>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21"/>
      <c r="AR375" s="21"/>
      <c r="AS375" s="21"/>
      <c r="AT375" s="6"/>
      <c r="AU375" s="6"/>
      <c r="AV375" s="6"/>
      <c r="AW375" s="6"/>
    </row>
    <row r="376" spans="1:49" x14ac:dyDescent="0.35">
      <c r="A376" s="20"/>
      <c r="B376" s="20"/>
      <c r="C376" s="20"/>
      <c r="D376" s="20"/>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21"/>
      <c r="AR376" s="21"/>
      <c r="AS376" s="21"/>
      <c r="AT376" s="6"/>
      <c r="AU376" s="6"/>
      <c r="AV376" s="6"/>
      <c r="AW376" s="6"/>
    </row>
    <row r="377" spans="1:49" x14ac:dyDescent="0.35">
      <c r="A377" s="20"/>
      <c r="B377" s="20"/>
      <c r="C377" s="20"/>
      <c r="D377" s="20"/>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21"/>
      <c r="AR377" s="21"/>
      <c r="AS377" s="21"/>
      <c r="AT377" s="6"/>
      <c r="AU377" s="6"/>
      <c r="AV377" s="6"/>
      <c r="AW377" s="6"/>
    </row>
    <row r="378" spans="1:49" x14ac:dyDescent="0.35">
      <c r="A378" s="20"/>
      <c r="B378" s="20"/>
      <c r="C378" s="20"/>
      <c r="D378" s="20"/>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21"/>
      <c r="AR378" s="21"/>
      <c r="AS378" s="21"/>
      <c r="AT378" s="6"/>
      <c r="AU378" s="6"/>
      <c r="AV378" s="6"/>
      <c r="AW378" s="6"/>
    </row>
    <row r="379" spans="1:49" x14ac:dyDescent="0.35">
      <c r="A379" s="20"/>
      <c r="B379" s="20"/>
      <c r="C379" s="20"/>
      <c r="D379" s="20"/>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21"/>
      <c r="AR379" s="21"/>
      <c r="AS379" s="21"/>
      <c r="AT379" s="6"/>
      <c r="AU379" s="6"/>
      <c r="AV379" s="6"/>
      <c r="AW379" s="6"/>
    </row>
    <row r="380" spans="1:49" x14ac:dyDescent="0.35">
      <c r="A380" s="20"/>
      <c r="B380" s="20"/>
      <c r="C380" s="20"/>
      <c r="D380" s="20"/>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21"/>
      <c r="AR380" s="21"/>
      <c r="AS380" s="21"/>
      <c r="AT380" s="6"/>
      <c r="AU380" s="6"/>
      <c r="AV380" s="6"/>
      <c r="AW380" s="6"/>
    </row>
    <row r="381" spans="1:49" x14ac:dyDescent="0.35">
      <c r="A381" s="20"/>
      <c r="B381" s="20"/>
      <c r="C381" s="20"/>
      <c r="D381" s="20"/>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21"/>
      <c r="AR381" s="21"/>
      <c r="AS381" s="21"/>
      <c r="AT381" s="6"/>
      <c r="AU381" s="6"/>
      <c r="AV381" s="6"/>
      <c r="AW381" s="6"/>
    </row>
    <row r="382" spans="1:49" x14ac:dyDescent="0.35">
      <c r="A382" s="20"/>
      <c r="B382" s="20"/>
      <c r="C382" s="20"/>
      <c r="D382" s="20"/>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21"/>
      <c r="AR382" s="21"/>
      <c r="AS382" s="21"/>
      <c r="AT382" s="6"/>
      <c r="AU382" s="6"/>
      <c r="AV382" s="6"/>
      <c r="AW382" s="6"/>
    </row>
    <row r="383" spans="1:49" x14ac:dyDescent="0.35">
      <c r="A383" s="20"/>
      <c r="B383" s="20"/>
      <c r="C383" s="20"/>
      <c r="D383" s="20"/>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21"/>
      <c r="AR383" s="21"/>
      <c r="AS383" s="21"/>
      <c r="AT383" s="6"/>
      <c r="AU383" s="6"/>
      <c r="AV383" s="6"/>
      <c r="AW383" s="6"/>
    </row>
    <row r="384" spans="1:49" x14ac:dyDescent="0.35">
      <c r="A384" s="20"/>
      <c r="B384" s="20"/>
      <c r="C384" s="20"/>
      <c r="D384" s="20"/>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21"/>
      <c r="AR384" s="21"/>
      <c r="AS384" s="21"/>
      <c r="AT384" s="6"/>
      <c r="AU384" s="6"/>
      <c r="AV384" s="6"/>
      <c r="AW384" s="6"/>
    </row>
    <row r="385" spans="1:49" x14ac:dyDescent="0.35">
      <c r="A385" s="20"/>
      <c r="B385" s="20"/>
      <c r="C385" s="20"/>
      <c r="D385" s="20"/>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21"/>
      <c r="AR385" s="21"/>
      <c r="AS385" s="21"/>
      <c r="AT385" s="6"/>
      <c r="AU385" s="6"/>
      <c r="AV385" s="6"/>
      <c r="AW385" s="6"/>
    </row>
    <row r="386" spans="1:49" x14ac:dyDescent="0.35">
      <c r="A386" s="20"/>
      <c r="B386" s="20"/>
      <c r="C386" s="20"/>
      <c r="D386" s="20"/>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21"/>
      <c r="AR386" s="21"/>
      <c r="AS386" s="21"/>
      <c r="AT386" s="6"/>
      <c r="AU386" s="6"/>
      <c r="AV386" s="6"/>
      <c r="AW386" s="6"/>
    </row>
    <row r="387" spans="1:49" x14ac:dyDescent="0.35">
      <c r="A387" s="20"/>
      <c r="B387" s="20"/>
      <c r="C387" s="20"/>
      <c r="D387" s="20"/>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21"/>
      <c r="AR387" s="21"/>
      <c r="AS387" s="21"/>
      <c r="AT387" s="6"/>
      <c r="AU387" s="6"/>
      <c r="AV387" s="6"/>
      <c r="AW387" s="6"/>
    </row>
    <row r="388" spans="1:49" x14ac:dyDescent="0.35">
      <c r="A388" s="20"/>
      <c r="B388" s="20"/>
      <c r="C388" s="20"/>
      <c r="D388" s="20"/>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21"/>
      <c r="AR388" s="21"/>
      <c r="AS388" s="21"/>
      <c r="AT388" s="6"/>
      <c r="AU388" s="6"/>
      <c r="AV388" s="6"/>
      <c r="AW388" s="6"/>
    </row>
    <row r="389" spans="1:49" x14ac:dyDescent="0.35">
      <c r="A389" s="20"/>
      <c r="B389" s="20"/>
      <c r="C389" s="20"/>
      <c r="D389" s="20"/>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21"/>
      <c r="AR389" s="21"/>
      <c r="AS389" s="21"/>
      <c r="AT389" s="6"/>
      <c r="AU389" s="6"/>
      <c r="AV389" s="6"/>
      <c r="AW389" s="6"/>
    </row>
    <row r="390" spans="1:49" x14ac:dyDescent="0.35">
      <c r="A390" s="20"/>
      <c r="B390" s="20"/>
      <c r="C390" s="20"/>
      <c r="D390" s="20"/>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21"/>
      <c r="AR390" s="21"/>
      <c r="AS390" s="21"/>
      <c r="AT390" s="6"/>
      <c r="AU390" s="6"/>
      <c r="AV390" s="6"/>
      <c r="AW390" s="6"/>
    </row>
    <row r="391" spans="1:49" x14ac:dyDescent="0.35">
      <c r="A391" s="20"/>
      <c r="B391" s="20"/>
      <c r="C391" s="20"/>
      <c r="D391" s="20"/>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21"/>
      <c r="AR391" s="21"/>
      <c r="AS391" s="21"/>
      <c r="AT391" s="6"/>
      <c r="AU391" s="6"/>
      <c r="AV391" s="6"/>
      <c r="AW391" s="6"/>
    </row>
    <row r="392" spans="1:49" x14ac:dyDescent="0.35">
      <c r="A392" s="20"/>
      <c r="B392" s="20"/>
      <c r="C392" s="20"/>
      <c r="D392" s="20"/>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21"/>
      <c r="AR392" s="21"/>
      <c r="AS392" s="21"/>
      <c r="AT392" s="6"/>
      <c r="AU392" s="6"/>
      <c r="AV392" s="6"/>
      <c r="AW392" s="6"/>
    </row>
    <row r="393" spans="1:49" x14ac:dyDescent="0.35">
      <c r="A393" s="20"/>
      <c r="B393" s="20"/>
      <c r="C393" s="20"/>
      <c r="D393" s="20"/>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21"/>
      <c r="AR393" s="21"/>
      <c r="AS393" s="21"/>
      <c r="AT393" s="6"/>
      <c r="AU393" s="6"/>
      <c r="AV393" s="6"/>
      <c r="AW393" s="6"/>
    </row>
    <row r="394" spans="1:49" x14ac:dyDescent="0.35">
      <c r="A394" s="20"/>
      <c r="B394" s="20"/>
      <c r="C394" s="20"/>
      <c r="D394" s="20"/>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21"/>
      <c r="AR394" s="21"/>
      <c r="AS394" s="21"/>
      <c r="AT394" s="6"/>
      <c r="AU394" s="6"/>
      <c r="AV394" s="6"/>
      <c r="AW394" s="6"/>
    </row>
    <row r="395" spans="1:49" x14ac:dyDescent="0.35">
      <c r="A395" s="20"/>
      <c r="B395" s="20"/>
      <c r="C395" s="20"/>
      <c r="D395" s="20"/>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21"/>
      <c r="AR395" s="21"/>
      <c r="AS395" s="21"/>
      <c r="AT395" s="6"/>
      <c r="AU395" s="6"/>
      <c r="AV395" s="6"/>
      <c r="AW395" s="6"/>
    </row>
    <row r="396" spans="1:49" x14ac:dyDescent="0.35">
      <c r="A396" s="20"/>
      <c r="B396" s="20"/>
      <c r="C396" s="20"/>
      <c r="D396" s="20"/>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21"/>
      <c r="AR396" s="21"/>
      <c r="AS396" s="21"/>
      <c r="AT396" s="6"/>
      <c r="AU396" s="6"/>
      <c r="AV396" s="6"/>
      <c r="AW396" s="6"/>
    </row>
    <row r="397" spans="1:49" x14ac:dyDescent="0.35">
      <c r="A397" s="20"/>
      <c r="B397" s="20"/>
      <c r="C397" s="20"/>
      <c r="D397" s="20"/>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21"/>
      <c r="AR397" s="21"/>
      <c r="AS397" s="21"/>
      <c r="AT397" s="6"/>
      <c r="AU397" s="6"/>
      <c r="AV397" s="6"/>
      <c r="AW397" s="6"/>
    </row>
    <row r="398" spans="1:49" x14ac:dyDescent="0.35">
      <c r="A398" s="20"/>
      <c r="B398" s="20"/>
      <c r="C398" s="20"/>
      <c r="D398" s="20"/>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21"/>
      <c r="AR398" s="21"/>
      <c r="AS398" s="21"/>
      <c r="AT398" s="6"/>
      <c r="AU398" s="6"/>
      <c r="AV398" s="6"/>
      <c r="AW398" s="6"/>
    </row>
    <row r="399" spans="1:49" x14ac:dyDescent="0.35">
      <c r="A399" s="20"/>
      <c r="B399" s="20"/>
      <c r="C399" s="20"/>
      <c r="D399" s="20"/>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21"/>
      <c r="AR399" s="21"/>
      <c r="AS399" s="21"/>
      <c r="AT399" s="6"/>
      <c r="AU399" s="6"/>
      <c r="AV399" s="6"/>
      <c r="AW399" s="6"/>
    </row>
    <row r="400" spans="1:49" x14ac:dyDescent="0.35">
      <c r="A400" s="20"/>
      <c r="B400" s="20"/>
      <c r="C400" s="20"/>
      <c r="D400" s="20"/>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21"/>
      <c r="AR400" s="21"/>
      <c r="AS400" s="21"/>
      <c r="AT400" s="6"/>
      <c r="AU400" s="6"/>
      <c r="AV400" s="6"/>
      <c r="AW400" s="6"/>
    </row>
    <row r="401" spans="1:49" x14ac:dyDescent="0.35">
      <c r="A401" s="20"/>
      <c r="B401" s="20"/>
      <c r="C401" s="20"/>
      <c r="D401" s="20"/>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21"/>
      <c r="AR401" s="21"/>
      <c r="AS401" s="21"/>
      <c r="AT401" s="6"/>
      <c r="AU401" s="6"/>
      <c r="AV401" s="6"/>
      <c r="AW401" s="6"/>
    </row>
    <row r="402" spans="1:49" x14ac:dyDescent="0.35">
      <c r="A402" s="20"/>
      <c r="B402" s="20"/>
      <c r="C402" s="20"/>
      <c r="D402" s="20"/>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21"/>
      <c r="AR402" s="21"/>
      <c r="AS402" s="21"/>
      <c r="AT402" s="6"/>
      <c r="AU402" s="6"/>
      <c r="AV402" s="6"/>
      <c r="AW402" s="6"/>
    </row>
    <row r="403" spans="1:49" x14ac:dyDescent="0.35">
      <c r="A403" s="20"/>
      <c r="B403" s="20"/>
      <c r="C403" s="20"/>
      <c r="D403" s="20"/>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21"/>
      <c r="AR403" s="21"/>
      <c r="AS403" s="21"/>
      <c r="AT403" s="6"/>
      <c r="AU403" s="6"/>
      <c r="AV403" s="6"/>
      <c r="AW403" s="6"/>
    </row>
    <row r="404" spans="1:49" x14ac:dyDescent="0.35">
      <c r="A404" s="20"/>
      <c r="B404" s="20"/>
      <c r="C404" s="20"/>
      <c r="D404" s="20"/>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21"/>
      <c r="AR404" s="21"/>
      <c r="AS404" s="21"/>
      <c r="AT404" s="6"/>
      <c r="AU404" s="6"/>
      <c r="AV404" s="6"/>
      <c r="AW404" s="6"/>
    </row>
    <row r="405" spans="1:49" x14ac:dyDescent="0.35">
      <c r="A405" s="20"/>
      <c r="B405" s="20"/>
      <c r="C405" s="20"/>
      <c r="D405" s="20"/>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21"/>
      <c r="AR405" s="21"/>
      <c r="AS405" s="21"/>
      <c r="AT405" s="6"/>
      <c r="AU405" s="6"/>
      <c r="AV405" s="6"/>
      <c r="AW405" s="6"/>
    </row>
    <row r="406" spans="1:49" x14ac:dyDescent="0.35">
      <c r="A406" s="20"/>
      <c r="B406" s="20"/>
      <c r="C406" s="20"/>
      <c r="D406" s="20"/>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21"/>
      <c r="AR406" s="21"/>
      <c r="AS406" s="21"/>
      <c r="AT406" s="6"/>
      <c r="AU406" s="6"/>
      <c r="AV406" s="6"/>
      <c r="AW406" s="6"/>
    </row>
    <row r="407" spans="1:49" x14ac:dyDescent="0.35">
      <c r="A407" s="20"/>
      <c r="B407" s="20"/>
      <c r="C407" s="20"/>
      <c r="D407" s="20"/>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21"/>
      <c r="AR407" s="21"/>
      <c r="AS407" s="21"/>
      <c r="AT407" s="6"/>
      <c r="AU407" s="6"/>
      <c r="AV407" s="6"/>
      <c r="AW407" s="6"/>
    </row>
    <row r="408" spans="1:49" x14ac:dyDescent="0.35">
      <c r="A408" s="20"/>
      <c r="B408" s="20"/>
      <c r="C408" s="20"/>
      <c r="D408" s="20"/>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21"/>
      <c r="AR408" s="21"/>
      <c r="AS408" s="21"/>
      <c r="AT408" s="6"/>
      <c r="AU408" s="6"/>
      <c r="AV408" s="6"/>
      <c r="AW408" s="6"/>
    </row>
    <row r="409" spans="1:49" x14ac:dyDescent="0.35">
      <c r="A409" s="20"/>
      <c r="B409" s="20"/>
      <c r="C409" s="20"/>
      <c r="D409" s="20"/>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21"/>
      <c r="AR409" s="21"/>
      <c r="AS409" s="21"/>
      <c r="AT409" s="6"/>
      <c r="AU409" s="6"/>
      <c r="AV409" s="6"/>
      <c r="AW409" s="6"/>
    </row>
    <row r="410" spans="1:49" x14ac:dyDescent="0.35">
      <c r="A410" s="20"/>
      <c r="B410" s="20"/>
      <c r="C410" s="20"/>
      <c r="D410" s="20"/>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21"/>
      <c r="AR410" s="21"/>
      <c r="AS410" s="21"/>
      <c r="AT410" s="6"/>
      <c r="AU410" s="6"/>
      <c r="AV410" s="6"/>
      <c r="AW410" s="6"/>
    </row>
    <row r="411" spans="1:49" x14ac:dyDescent="0.35">
      <c r="A411" s="20"/>
      <c r="B411" s="20"/>
      <c r="C411" s="20"/>
      <c r="D411" s="20"/>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21"/>
      <c r="AR411" s="21"/>
      <c r="AS411" s="21"/>
      <c r="AT411" s="6"/>
      <c r="AU411" s="6"/>
      <c r="AV411" s="6"/>
      <c r="AW411" s="6"/>
    </row>
    <row r="412" spans="1:49" x14ac:dyDescent="0.35">
      <c r="A412" s="20"/>
      <c r="B412" s="20"/>
      <c r="C412" s="20"/>
      <c r="D412" s="20"/>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21"/>
      <c r="AR412" s="21"/>
      <c r="AS412" s="21"/>
      <c r="AT412" s="6"/>
      <c r="AU412" s="6"/>
      <c r="AV412" s="6"/>
      <c r="AW412" s="6"/>
    </row>
    <row r="413" spans="1:49" x14ac:dyDescent="0.35">
      <c r="A413" s="20"/>
      <c r="B413" s="20"/>
      <c r="C413" s="20"/>
      <c r="D413" s="20"/>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21"/>
      <c r="AR413" s="21"/>
      <c r="AS413" s="21"/>
      <c r="AT413" s="6"/>
      <c r="AU413" s="6"/>
      <c r="AV413" s="6"/>
      <c r="AW413" s="6"/>
    </row>
    <row r="414" spans="1:49" x14ac:dyDescent="0.35">
      <c r="A414" s="20"/>
      <c r="B414" s="20"/>
      <c r="C414" s="20"/>
      <c r="D414" s="20"/>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21"/>
      <c r="AR414" s="21"/>
      <c r="AS414" s="21"/>
      <c r="AT414" s="6"/>
      <c r="AU414" s="6"/>
      <c r="AV414" s="6"/>
      <c r="AW414" s="6"/>
    </row>
    <row r="415" spans="1:49" x14ac:dyDescent="0.35">
      <c r="A415" s="20"/>
      <c r="B415" s="20"/>
      <c r="C415" s="20"/>
      <c r="D415" s="20"/>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21"/>
      <c r="AR415" s="21"/>
      <c r="AS415" s="21"/>
      <c r="AT415" s="6"/>
      <c r="AU415" s="6"/>
      <c r="AV415" s="6"/>
      <c r="AW415" s="6"/>
    </row>
    <row r="416" spans="1:49" x14ac:dyDescent="0.35">
      <c r="A416" s="20"/>
      <c r="B416" s="20"/>
      <c r="C416" s="20"/>
      <c r="D416" s="20"/>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21"/>
      <c r="AR416" s="21"/>
      <c r="AS416" s="21"/>
      <c r="AT416" s="6"/>
      <c r="AU416" s="6"/>
      <c r="AV416" s="6"/>
      <c r="AW416" s="6"/>
    </row>
    <row r="417" spans="1:49" x14ac:dyDescent="0.35">
      <c r="A417" s="20"/>
      <c r="B417" s="20"/>
      <c r="C417" s="20"/>
      <c r="D417" s="20"/>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21"/>
      <c r="AR417" s="21"/>
      <c r="AS417" s="21"/>
      <c r="AT417" s="6"/>
      <c r="AU417" s="6"/>
      <c r="AV417" s="6"/>
      <c r="AW417" s="6"/>
    </row>
    <row r="418" spans="1:49" x14ac:dyDescent="0.35">
      <c r="A418" s="20"/>
      <c r="B418" s="20"/>
      <c r="C418" s="20"/>
      <c r="D418" s="20"/>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21"/>
      <c r="AR418" s="21"/>
      <c r="AS418" s="21"/>
      <c r="AT418" s="6"/>
      <c r="AU418" s="6"/>
      <c r="AV418" s="6"/>
      <c r="AW418" s="6"/>
    </row>
    <row r="419" spans="1:49" x14ac:dyDescent="0.35">
      <c r="A419" s="20"/>
      <c r="B419" s="20"/>
      <c r="C419" s="20"/>
      <c r="D419" s="20"/>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21"/>
      <c r="AR419" s="21"/>
      <c r="AS419" s="21"/>
      <c r="AT419" s="6"/>
      <c r="AU419" s="6"/>
      <c r="AV419" s="6"/>
      <c r="AW419" s="6"/>
    </row>
    <row r="420" spans="1:49" x14ac:dyDescent="0.35">
      <c r="A420" s="20"/>
      <c r="B420" s="20"/>
      <c r="C420" s="20"/>
      <c r="D420" s="20"/>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21"/>
      <c r="AR420" s="21"/>
      <c r="AS420" s="21"/>
      <c r="AT420" s="6"/>
      <c r="AU420" s="6"/>
      <c r="AV420" s="6"/>
      <c r="AW420" s="6"/>
    </row>
    <row r="421" spans="1:49" x14ac:dyDescent="0.35">
      <c r="A421" s="20"/>
      <c r="B421" s="20"/>
      <c r="C421" s="20"/>
      <c r="D421" s="20"/>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21"/>
      <c r="AR421" s="21"/>
      <c r="AS421" s="21"/>
      <c r="AT421" s="6"/>
      <c r="AU421" s="6"/>
      <c r="AV421" s="6"/>
      <c r="AW421" s="6"/>
    </row>
    <row r="422" spans="1:49" x14ac:dyDescent="0.35">
      <c r="A422" s="20"/>
      <c r="B422" s="20"/>
      <c r="C422" s="20"/>
      <c r="D422" s="20"/>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21"/>
      <c r="AR422" s="21"/>
      <c r="AS422" s="21"/>
      <c r="AT422" s="6"/>
      <c r="AU422" s="6"/>
      <c r="AV422" s="6"/>
      <c r="AW422" s="6"/>
    </row>
    <row r="423" spans="1:49" x14ac:dyDescent="0.35">
      <c r="A423" s="20"/>
      <c r="B423" s="20"/>
      <c r="C423" s="20"/>
      <c r="D423" s="20"/>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21"/>
      <c r="AR423" s="21"/>
      <c r="AS423" s="21"/>
      <c r="AT423" s="6"/>
      <c r="AU423" s="6"/>
      <c r="AV423" s="6"/>
      <c r="AW423" s="6"/>
    </row>
    <row r="424" spans="1:49" x14ac:dyDescent="0.35">
      <c r="A424" s="20"/>
      <c r="B424" s="20"/>
      <c r="C424" s="20"/>
      <c r="D424" s="20"/>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21"/>
      <c r="AR424" s="21"/>
      <c r="AS424" s="21"/>
      <c r="AT424" s="6"/>
      <c r="AU424" s="6"/>
      <c r="AV424" s="6"/>
      <c r="AW424" s="6"/>
    </row>
    <row r="425" spans="1:49" x14ac:dyDescent="0.35">
      <c r="A425" s="20"/>
      <c r="B425" s="20"/>
      <c r="C425" s="20"/>
      <c r="D425" s="20"/>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21"/>
      <c r="AR425" s="21"/>
      <c r="AS425" s="21"/>
      <c r="AT425" s="6"/>
      <c r="AU425" s="6"/>
      <c r="AV425" s="6"/>
      <c r="AW425" s="6"/>
    </row>
    <row r="426" spans="1:49" x14ac:dyDescent="0.35">
      <c r="A426" s="20"/>
      <c r="B426" s="20"/>
      <c r="C426" s="20"/>
      <c r="D426" s="20"/>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21"/>
      <c r="AR426" s="21"/>
      <c r="AS426" s="21"/>
      <c r="AT426" s="6"/>
      <c r="AU426" s="6"/>
      <c r="AV426" s="6"/>
      <c r="AW426" s="6"/>
    </row>
    <row r="427" spans="1:49" x14ac:dyDescent="0.35">
      <c r="A427" s="20"/>
      <c r="B427" s="20"/>
      <c r="C427" s="20"/>
      <c r="D427" s="20"/>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21"/>
      <c r="AR427" s="21"/>
      <c r="AS427" s="21"/>
      <c r="AT427" s="6"/>
      <c r="AU427" s="6"/>
      <c r="AV427" s="6"/>
      <c r="AW427" s="6"/>
    </row>
    <row r="428" spans="1:49" x14ac:dyDescent="0.35">
      <c r="A428" s="20"/>
      <c r="B428" s="20"/>
      <c r="C428" s="20"/>
      <c r="D428" s="20"/>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21"/>
      <c r="AR428" s="21"/>
      <c r="AS428" s="21"/>
      <c r="AT428" s="6"/>
      <c r="AU428" s="6"/>
      <c r="AV428" s="6"/>
      <c r="AW428" s="6"/>
    </row>
    <row r="429" spans="1:49" x14ac:dyDescent="0.35">
      <c r="A429" s="20"/>
      <c r="B429" s="20"/>
      <c r="C429" s="20"/>
      <c r="D429" s="20"/>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21"/>
      <c r="AR429" s="21"/>
      <c r="AS429" s="21"/>
      <c r="AT429" s="6"/>
      <c r="AU429" s="6"/>
      <c r="AV429" s="6"/>
      <c r="AW429" s="6"/>
    </row>
    <row r="430" spans="1:49" x14ac:dyDescent="0.35">
      <c r="A430" s="20"/>
      <c r="B430" s="20"/>
      <c r="C430" s="20"/>
      <c r="D430" s="20"/>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21"/>
      <c r="AR430" s="21"/>
      <c r="AS430" s="21"/>
      <c r="AT430" s="6"/>
      <c r="AU430" s="6"/>
      <c r="AV430" s="6"/>
      <c r="AW430" s="6"/>
    </row>
    <row r="431" spans="1:49" x14ac:dyDescent="0.35">
      <c r="A431" s="20"/>
      <c r="B431" s="20"/>
      <c r="C431" s="20"/>
      <c r="D431" s="20"/>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21"/>
      <c r="AR431" s="21"/>
      <c r="AS431" s="21"/>
      <c r="AT431" s="6"/>
      <c r="AU431" s="6"/>
      <c r="AV431" s="6"/>
      <c r="AW431" s="6"/>
    </row>
    <row r="432" spans="1:49" x14ac:dyDescent="0.35">
      <c r="A432" s="20"/>
      <c r="B432" s="20"/>
      <c r="C432" s="20"/>
      <c r="D432" s="20"/>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21"/>
      <c r="AR432" s="21"/>
      <c r="AS432" s="21"/>
      <c r="AT432" s="6"/>
      <c r="AU432" s="6"/>
      <c r="AV432" s="6"/>
      <c r="AW432" s="6"/>
    </row>
    <row r="433" spans="1:49" x14ac:dyDescent="0.35">
      <c r="A433" s="20"/>
      <c r="B433" s="20"/>
      <c r="C433" s="20"/>
      <c r="D433" s="20"/>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21"/>
      <c r="AR433" s="21"/>
      <c r="AS433" s="21"/>
      <c r="AT433" s="6"/>
      <c r="AU433" s="6"/>
      <c r="AV433" s="6"/>
      <c r="AW433" s="6"/>
    </row>
    <row r="434" spans="1:49" x14ac:dyDescent="0.35">
      <c r="A434" s="20"/>
      <c r="B434" s="20"/>
      <c r="C434" s="20"/>
      <c r="D434" s="20"/>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21"/>
      <c r="AR434" s="21"/>
      <c r="AS434" s="21"/>
      <c r="AT434" s="6"/>
      <c r="AU434" s="6"/>
      <c r="AV434" s="6"/>
      <c r="AW434" s="6"/>
    </row>
    <row r="435" spans="1:49" x14ac:dyDescent="0.35">
      <c r="A435" s="20"/>
      <c r="B435" s="20"/>
      <c r="C435" s="20"/>
      <c r="D435" s="20"/>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21"/>
      <c r="AR435" s="21"/>
      <c r="AS435" s="21"/>
      <c r="AT435" s="6"/>
      <c r="AU435" s="6"/>
      <c r="AV435" s="6"/>
      <c r="AW435" s="6"/>
    </row>
    <row r="436" spans="1:49" x14ac:dyDescent="0.35">
      <c r="A436" s="20"/>
      <c r="B436" s="20"/>
      <c r="C436" s="20"/>
      <c r="D436" s="20"/>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21"/>
      <c r="AR436" s="21"/>
      <c r="AS436" s="21"/>
      <c r="AT436" s="6"/>
      <c r="AU436" s="6"/>
      <c r="AV436" s="6"/>
      <c r="AW436" s="6"/>
    </row>
    <row r="437" spans="1:49" x14ac:dyDescent="0.35">
      <c r="A437" s="20"/>
      <c r="B437" s="20"/>
      <c r="C437" s="20"/>
      <c r="D437" s="20"/>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21"/>
      <c r="AR437" s="21"/>
      <c r="AS437" s="21"/>
      <c r="AT437" s="6"/>
      <c r="AU437" s="6"/>
      <c r="AV437" s="6"/>
      <c r="AW437" s="6"/>
    </row>
    <row r="438" spans="1:49" x14ac:dyDescent="0.35">
      <c r="A438" s="20"/>
      <c r="B438" s="20"/>
      <c r="C438" s="20"/>
      <c r="D438" s="20"/>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21"/>
      <c r="AR438" s="21"/>
      <c r="AS438" s="21"/>
      <c r="AT438" s="6"/>
      <c r="AU438" s="6"/>
      <c r="AV438" s="6"/>
      <c r="AW438" s="6"/>
    </row>
    <row r="439" spans="1:49" x14ac:dyDescent="0.35">
      <c r="A439" s="20"/>
      <c r="B439" s="20"/>
      <c r="C439" s="20"/>
      <c r="D439" s="20"/>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21"/>
      <c r="AR439" s="21"/>
      <c r="AS439" s="21"/>
      <c r="AT439" s="6"/>
      <c r="AU439" s="6"/>
      <c r="AV439" s="6"/>
      <c r="AW439" s="6"/>
    </row>
    <row r="440" spans="1:49" x14ac:dyDescent="0.35">
      <c r="A440" s="20"/>
      <c r="B440" s="20"/>
      <c r="C440" s="20"/>
      <c r="D440" s="20"/>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21"/>
      <c r="AR440" s="21"/>
      <c r="AS440" s="21"/>
      <c r="AT440" s="6"/>
      <c r="AU440" s="6"/>
      <c r="AV440" s="6"/>
      <c r="AW440" s="6"/>
    </row>
    <row r="441" spans="1:49" x14ac:dyDescent="0.35">
      <c r="A441" s="20"/>
      <c r="B441" s="20"/>
      <c r="C441" s="20"/>
      <c r="D441" s="20"/>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21"/>
      <c r="AR441" s="21"/>
      <c r="AS441" s="21"/>
      <c r="AT441" s="6"/>
      <c r="AU441" s="6"/>
      <c r="AV441" s="6"/>
      <c r="AW441" s="6"/>
    </row>
    <row r="442" spans="1:49" x14ac:dyDescent="0.35">
      <c r="A442" s="20"/>
      <c r="B442" s="20"/>
      <c r="C442" s="20"/>
      <c r="D442" s="20"/>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21"/>
      <c r="AR442" s="21"/>
      <c r="AS442" s="21"/>
      <c r="AT442" s="6"/>
      <c r="AU442" s="6"/>
      <c r="AV442" s="6"/>
      <c r="AW442" s="6"/>
    </row>
    <row r="443" spans="1:49" x14ac:dyDescent="0.35">
      <c r="A443" s="20"/>
      <c r="B443" s="20"/>
      <c r="C443" s="20"/>
      <c r="D443" s="20"/>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21"/>
      <c r="AR443" s="21"/>
      <c r="AS443" s="21"/>
      <c r="AT443" s="6"/>
      <c r="AU443" s="6"/>
      <c r="AV443" s="6"/>
      <c r="AW443" s="6"/>
    </row>
    <row r="444" spans="1:49" x14ac:dyDescent="0.35">
      <c r="A444" s="20"/>
      <c r="B444" s="20"/>
      <c r="C444" s="20"/>
      <c r="D444" s="20"/>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21"/>
      <c r="AR444" s="21"/>
      <c r="AS444" s="21"/>
      <c r="AT444" s="6"/>
      <c r="AU444" s="6"/>
      <c r="AV444" s="6"/>
      <c r="AW444" s="6"/>
    </row>
    <row r="445" spans="1:49" x14ac:dyDescent="0.35">
      <c r="A445" s="20"/>
      <c r="B445" s="20"/>
      <c r="C445" s="20"/>
      <c r="D445" s="20"/>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21"/>
      <c r="AR445" s="21"/>
      <c r="AS445" s="21"/>
      <c r="AT445" s="6"/>
      <c r="AU445" s="6"/>
      <c r="AV445" s="6"/>
      <c r="AW445" s="6"/>
    </row>
    <row r="446" spans="1:49" x14ac:dyDescent="0.35">
      <c r="A446" s="20"/>
      <c r="B446" s="20"/>
      <c r="C446" s="20"/>
      <c r="D446" s="20"/>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21"/>
      <c r="AR446" s="21"/>
      <c r="AS446" s="21"/>
      <c r="AT446" s="6"/>
      <c r="AU446" s="6"/>
      <c r="AV446" s="6"/>
      <c r="AW446" s="6"/>
    </row>
    <row r="447" spans="1:49" x14ac:dyDescent="0.35">
      <c r="A447" s="20"/>
      <c r="B447" s="20"/>
      <c r="C447" s="20"/>
      <c r="D447" s="20"/>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21"/>
      <c r="AR447" s="21"/>
      <c r="AS447" s="21"/>
      <c r="AT447" s="6"/>
      <c r="AU447" s="6"/>
      <c r="AV447" s="6"/>
      <c r="AW447" s="6"/>
    </row>
    <row r="448" spans="1:49" x14ac:dyDescent="0.35">
      <c r="A448" s="20"/>
      <c r="B448" s="20"/>
      <c r="C448" s="20"/>
      <c r="D448" s="20"/>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21"/>
      <c r="AR448" s="21"/>
      <c r="AS448" s="21"/>
      <c r="AT448" s="6"/>
      <c r="AU448" s="6"/>
      <c r="AV448" s="6"/>
      <c r="AW448" s="6"/>
    </row>
    <row r="449" spans="1:49" x14ac:dyDescent="0.35">
      <c r="A449" s="20"/>
      <c r="B449" s="20"/>
      <c r="C449" s="20"/>
      <c r="D449" s="20"/>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21"/>
      <c r="AR449" s="21"/>
      <c r="AS449" s="21"/>
      <c r="AT449" s="6"/>
      <c r="AU449" s="6"/>
      <c r="AV449" s="6"/>
      <c r="AW449" s="6"/>
    </row>
    <row r="450" spans="1:49" x14ac:dyDescent="0.35">
      <c r="A450" s="20"/>
      <c r="B450" s="20"/>
      <c r="C450" s="20"/>
      <c r="D450" s="20"/>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21"/>
      <c r="AR450" s="21"/>
      <c r="AS450" s="21"/>
      <c r="AT450" s="6"/>
      <c r="AU450" s="6"/>
      <c r="AV450" s="6"/>
      <c r="AW450" s="6"/>
    </row>
    <row r="451" spans="1:49" x14ac:dyDescent="0.35">
      <c r="A451" s="20"/>
      <c r="B451" s="20"/>
      <c r="C451" s="20"/>
      <c r="D451" s="20"/>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21"/>
      <c r="AR451" s="21"/>
      <c r="AS451" s="21"/>
      <c r="AT451" s="6"/>
      <c r="AU451" s="6"/>
      <c r="AV451" s="6"/>
      <c r="AW451" s="6"/>
    </row>
    <row r="452" spans="1:49" x14ac:dyDescent="0.35">
      <c r="A452" s="20"/>
      <c r="B452" s="20"/>
      <c r="C452" s="20"/>
      <c r="D452" s="20"/>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21"/>
      <c r="AR452" s="21"/>
      <c r="AS452" s="21"/>
      <c r="AT452" s="6"/>
      <c r="AU452" s="6"/>
      <c r="AV452" s="6"/>
      <c r="AW452" s="6"/>
    </row>
    <row r="453" spans="1:49" x14ac:dyDescent="0.35">
      <c r="A453" s="20"/>
      <c r="B453" s="20"/>
      <c r="C453" s="20"/>
      <c r="D453" s="20"/>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21"/>
      <c r="AR453" s="21"/>
      <c r="AS453" s="21"/>
      <c r="AT453" s="6"/>
      <c r="AU453" s="6"/>
      <c r="AV453" s="6"/>
      <c r="AW453" s="6"/>
    </row>
    <row r="454" spans="1:49" x14ac:dyDescent="0.35">
      <c r="A454" s="20"/>
      <c r="B454" s="20"/>
      <c r="C454" s="20"/>
      <c r="D454" s="20"/>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21"/>
      <c r="AR454" s="21"/>
      <c r="AS454" s="21"/>
      <c r="AT454" s="6"/>
      <c r="AU454" s="6"/>
      <c r="AV454" s="6"/>
      <c r="AW454" s="6"/>
    </row>
    <row r="455" spans="1:49" x14ac:dyDescent="0.35">
      <c r="A455" s="20"/>
      <c r="B455" s="20"/>
      <c r="C455" s="20"/>
      <c r="D455" s="20"/>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21"/>
      <c r="AR455" s="21"/>
      <c r="AS455" s="21"/>
      <c r="AT455" s="6"/>
      <c r="AU455" s="6"/>
      <c r="AV455" s="6"/>
      <c r="AW455" s="6"/>
    </row>
    <row r="456" spans="1:49" x14ac:dyDescent="0.35">
      <c r="A456" s="20"/>
      <c r="B456" s="20"/>
      <c r="C456" s="20"/>
      <c r="D456" s="20"/>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21"/>
      <c r="AR456" s="21"/>
      <c r="AS456" s="21"/>
      <c r="AT456" s="6"/>
      <c r="AU456" s="6"/>
      <c r="AV456" s="6"/>
      <c r="AW456" s="6"/>
    </row>
    <row r="457" spans="1:49" x14ac:dyDescent="0.35">
      <c r="A457" s="20"/>
      <c r="B457" s="20"/>
      <c r="C457" s="20"/>
      <c r="D457" s="20"/>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21"/>
      <c r="AR457" s="21"/>
      <c r="AS457" s="21"/>
      <c r="AT457" s="6"/>
      <c r="AU457" s="6"/>
      <c r="AV457" s="6"/>
      <c r="AW457" s="6"/>
    </row>
    <row r="458" spans="1:49" x14ac:dyDescent="0.35">
      <c r="A458" s="20"/>
      <c r="B458" s="20"/>
      <c r="C458" s="20"/>
      <c r="D458" s="20"/>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21"/>
      <c r="AR458" s="21"/>
      <c r="AS458" s="21"/>
      <c r="AT458" s="6"/>
      <c r="AU458" s="6"/>
      <c r="AV458" s="6"/>
      <c r="AW458" s="6"/>
    </row>
    <row r="459" spans="1:49" x14ac:dyDescent="0.35">
      <c r="A459" s="20"/>
      <c r="B459" s="20"/>
      <c r="C459" s="20"/>
      <c r="D459" s="20"/>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21"/>
      <c r="AR459" s="21"/>
      <c r="AS459" s="21"/>
      <c r="AT459" s="6"/>
      <c r="AU459" s="6"/>
      <c r="AV459" s="6"/>
      <c r="AW459" s="6"/>
    </row>
    <row r="460" spans="1:49" x14ac:dyDescent="0.35">
      <c r="A460" s="20"/>
      <c r="B460" s="20"/>
      <c r="C460" s="20"/>
      <c r="D460" s="20"/>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21"/>
      <c r="AR460" s="21"/>
      <c r="AS460" s="21"/>
      <c r="AT460" s="6"/>
      <c r="AU460" s="6"/>
      <c r="AV460" s="6"/>
      <c r="AW460" s="6"/>
    </row>
    <row r="461" spans="1:49" x14ac:dyDescent="0.35">
      <c r="A461" s="20"/>
      <c r="B461" s="20"/>
      <c r="C461" s="20"/>
      <c r="D461" s="20"/>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21"/>
      <c r="AR461" s="21"/>
      <c r="AS461" s="21"/>
      <c r="AT461" s="6"/>
      <c r="AU461" s="6"/>
      <c r="AV461" s="6"/>
      <c r="AW461" s="6"/>
    </row>
    <row r="462" spans="1:49" x14ac:dyDescent="0.35">
      <c r="A462" s="20"/>
      <c r="B462" s="20"/>
      <c r="C462" s="20"/>
      <c r="D462" s="20"/>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21"/>
      <c r="AR462" s="21"/>
      <c r="AS462" s="21"/>
      <c r="AT462" s="6"/>
      <c r="AU462" s="6"/>
      <c r="AV462" s="6"/>
      <c r="AW462" s="6"/>
    </row>
    <row r="463" spans="1:49" x14ac:dyDescent="0.35">
      <c r="A463" s="20"/>
      <c r="B463" s="20"/>
      <c r="C463" s="20"/>
      <c r="D463" s="20"/>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21"/>
      <c r="AR463" s="21"/>
      <c r="AS463" s="21"/>
      <c r="AT463" s="6"/>
      <c r="AU463" s="6"/>
      <c r="AV463" s="6"/>
      <c r="AW463" s="6"/>
    </row>
    <row r="464" spans="1:49" x14ac:dyDescent="0.35">
      <c r="A464" s="20"/>
      <c r="B464" s="20"/>
      <c r="C464" s="20"/>
      <c r="D464" s="20"/>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21"/>
      <c r="AR464" s="21"/>
      <c r="AS464" s="21"/>
      <c r="AT464" s="6"/>
      <c r="AU464" s="6"/>
      <c r="AV464" s="6"/>
      <c r="AW464" s="6"/>
    </row>
    <row r="465" spans="1:49" x14ac:dyDescent="0.35">
      <c r="A465" s="20"/>
      <c r="B465" s="20"/>
      <c r="C465" s="20"/>
      <c r="D465" s="20"/>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21"/>
      <c r="AR465" s="21"/>
      <c r="AS465" s="21"/>
      <c r="AT465" s="6"/>
      <c r="AU465" s="6"/>
      <c r="AV465" s="6"/>
      <c r="AW465" s="6"/>
    </row>
    <row r="466" spans="1:49" x14ac:dyDescent="0.35">
      <c r="A466" s="20"/>
      <c r="B466" s="20"/>
      <c r="C466" s="20"/>
      <c r="D466" s="20"/>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21"/>
      <c r="AR466" s="21"/>
      <c r="AS466" s="21"/>
      <c r="AT466" s="6"/>
      <c r="AU466" s="6"/>
      <c r="AV466" s="6"/>
      <c r="AW466" s="6"/>
    </row>
    <row r="467" spans="1:49" x14ac:dyDescent="0.35">
      <c r="A467" s="20"/>
      <c r="B467" s="20"/>
      <c r="C467" s="20"/>
      <c r="D467" s="20"/>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21"/>
      <c r="AR467" s="21"/>
      <c r="AS467" s="21"/>
      <c r="AT467" s="6"/>
      <c r="AU467" s="6"/>
      <c r="AV467" s="6"/>
      <c r="AW467" s="6"/>
    </row>
    <row r="468" spans="1:49" x14ac:dyDescent="0.35">
      <c r="A468" s="20"/>
      <c r="B468" s="20"/>
      <c r="C468" s="20"/>
      <c r="D468" s="20"/>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21"/>
      <c r="AR468" s="21"/>
      <c r="AS468" s="21"/>
      <c r="AT468" s="6"/>
      <c r="AU468" s="6"/>
      <c r="AV468" s="6"/>
      <c r="AW468" s="6"/>
    </row>
    <row r="469" spans="1:49" x14ac:dyDescent="0.35">
      <c r="A469" s="20"/>
      <c r="B469" s="20"/>
      <c r="C469" s="20"/>
      <c r="D469" s="20"/>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21"/>
      <c r="AR469" s="21"/>
      <c r="AS469" s="21"/>
      <c r="AT469" s="6"/>
      <c r="AU469" s="6"/>
      <c r="AV469" s="6"/>
      <c r="AW469" s="6"/>
    </row>
    <row r="470" spans="1:49" x14ac:dyDescent="0.35">
      <c r="A470" s="20"/>
      <c r="B470" s="20"/>
      <c r="C470" s="20"/>
      <c r="D470" s="20"/>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21"/>
      <c r="AR470" s="21"/>
      <c r="AS470" s="21"/>
      <c r="AT470" s="6"/>
      <c r="AU470" s="6"/>
      <c r="AV470" s="6"/>
      <c r="AW470" s="6"/>
    </row>
    <row r="471" spans="1:49" x14ac:dyDescent="0.35">
      <c r="A471" s="20"/>
      <c r="B471" s="20"/>
      <c r="C471" s="20"/>
      <c r="D471" s="20"/>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21"/>
      <c r="AR471" s="21"/>
      <c r="AS471" s="21"/>
      <c r="AT471" s="6"/>
      <c r="AU471" s="6"/>
      <c r="AV471" s="6"/>
      <c r="AW471" s="6"/>
    </row>
    <row r="472" spans="1:49" x14ac:dyDescent="0.35">
      <c r="A472" s="20"/>
      <c r="B472" s="20"/>
      <c r="C472" s="20"/>
      <c r="D472" s="20"/>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21"/>
      <c r="AR472" s="21"/>
      <c r="AS472" s="21"/>
      <c r="AT472" s="6"/>
      <c r="AU472" s="6"/>
      <c r="AV472" s="6"/>
      <c r="AW472" s="6"/>
    </row>
    <row r="473" spans="1:49" x14ac:dyDescent="0.35">
      <c r="A473" s="20"/>
      <c r="B473" s="20"/>
      <c r="C473" s="20"/>
      <c r="D473" s="20"/>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21"/>
      <c r="AR473" s="21"/>
      <c r="AS473" s="21"/>
      <c r="AT473" s="6"/>
      <c r="AU473" s="6"/>
      <c r="AV473" s="6"/>
      <c r="AW473" s="6"/>
    </row>
    <row r="474" spans="1:49" x14ac:dyDescent="0.35">
      <c r="A474" s="20"/>
      <c r="B474" s="20"/>
      <c r="C474" s="20"/>
      <c r="D474" s="20"/>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21"/>
      <c r="AR474" s="21"/>
      <c r="AS474" s="21"/>
      <c r="AT474" s="6"/>
      <c r="AU474" s="6"/>
      <c r="AV474" s="6"/>
      <c r="AW474" s="6"/>
    </row>
    <row r="475" spans="1:49" x14ac:dyDescent="0.35">
      <c r="A475" s="20"/>
      <c r="B475" s="20"/>
      <c r="C475" s="20"/>
      <c r="D475" s="20"/>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21"/>
      <c r="AR475" s="21"/>
      <c r="AS475" s="21"/>
      <c r="AT475" s="6"/>
      <c r="AU475" s="6"/>
      <c r="AV475" s="6"/>
      <c r="AW475" s="6"/>
    </row>
    <row r="476" spans="1:49" x14ac:dyDescent="0.35">
      <c r="A476" s="20"/>
      <c r="B476" s="20"/>
      <c r="C476" s="20"/>
      <c r="D476" s="20"/>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21"/>
      <c r="AR476" s="21"/>
      <c r="AS476" s="21"/>
      <c r="AT476" s="6"/>
      <c r="AU476" s="6"/>
      <c r="AV476" s="6"/>
      <c r="AW476" s="6"/>
    </row>
    <row r="477" spans="1:49" x14ac:dyDescent="0.35">
      <c r="A477" s="20"/>
      <c r="B477" s="20"/>
      <c r="C477" s="20"/>
      <c r="D477" s="20"/>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21"/>
      <c r="AR477" s="21"/>
      <c r="AS477" s="21"/>
      <c r="AT477" s="6"/>
      <c r="AU477" s="6"/>
      <c r="AV477" s="6"/>
      <c r="AW477" s="6"/>
    </row>
    <row r="478" spans="1:49" x14ac:dyDescent="0.35">
      <c r="A478" s="20"/>
      <c r="B478" s="20"/>
      <c r="C478" s="20"/>
      <c r="D478" s="20"/>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21"/>
      <c r="AR478" s="21"/>
      <c r="AS478" s="21"/>
      <c r="AT478" s="6"/>
      <c r="AU478" s="6"/>
      <c r="AV478" s="6"/>
      <c r="AW478" s="6"/>
    </row>
    <row r="479" spans="1:49" x14ac:dyDescent="0.35">
      <c r="A479" s="20"/>
      <c r="B479" s="20"/>
      <c r="C479" s="20"/>
      <c r="D479" s="20"/>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21"/>
      <c r="AR479" s="21"/>
      <c r="AS479" s="21"/>
      <c r="AT479" s="6"/>
      <c r="AU479" s="6"/>
      <c r="AV479" s="6"/>
      <c r="AW479" s="6"/>
    </row>
    <row r="480" spans="1:49" x14ac:dyDescent="0.35">
      <c r="A480" s="20"/>
      <c r="B480" s="20"/>
      <c r="C480" s="20"/>
      <c r="D480" s="20"/>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21"/>
      <c r="AR480" s="21"/>
      <c r="AS480" s="21"/>
      <c r="AT480" s="6"/>
      <c r="AU480" s="6"/>
      <c r="AV480" s="6"/>
      <c r="AW480" s="6"/>
    </row>
    <row r="481" spans="1:49" x14ac:dyDescent="0.35">
      <c r="A481" s="20"/>
      <c r="B481" s="20"/>
      <c r="C481" s="20"/>
      <c r="D481" s="20"/>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21"/>
      <c r="AR481" s="21"/>
      <c r="AS481" s="21"/>
      <c r="AT481" s="6"/>
      <c r="AU481" s="6"/>
      <c r="AV481" s="6"/>
      <c r="AW481" s="6"/>
    </row>
    <row r="482" spans="1:49" x14ac:dyDescent="0.35">
      <c r="A482" s="20"/>
      <c r="B482" s="20"/>
      <c r="C482" s="20"/>
      <c r="D482" s="20"/>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21"/>
      <c r="AR482" s="21"/>
      <c r="AS482" s="21"/>
      <c r="AT482" s="6"/>
      <c r="AU482" s="6"/>
      <c r="AV482" s="6"/>
      <c r="AW482" s="6"/>
    </row>
    <row r="483" spans="1:49" x14ac:dyDescent="0.35">
      <c r="A483" s="20"/>
      <c r="B483" s="20"/>
      <c r="C483" s="20"/>
      <c r="D483" s="20"/>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21"/>
      <c r="AR483" s="21"/>
      <c r="AS483" s="21"/>
      <c r="AT483" s="6"/>
      <c r="AU483" s="6"/>
      <c r="AV483" s="6"/>
      <c r="AW483" s="6"/>
    </row>
    <row r="484" spans="1:49" x14ac:dyDescent="0.35">
      <c r="A484" s="20"/>
      <c r="B484" s="20"/>
      <c r="C484" s="20"/>
      <c r="D484" s="20"/>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21"/>
      <c r="AR484" s="21"/>
      <c r="AS484" s="21"/>
      <c r="AT484" s="6"/>
      <c r="AU484" s="6"/>
      <c r="AV484" s="6"/>
      <c r="AW484" s="6"/>
    </row>
    <row r="485" spans="1:49" x14ac:dyDescent="0.35">
      <c r="A485" s="20"/>
      <c r="B485" s="20"/>
      <c r="C485" s="20"/>
      <c r="D485" s="20"/>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21"/>
      <c r="AR485" s="21"/>
      <c r="AS485" s="21"/>
      <c r="AT485" s="6"/>
      <c r="AU485" s="6"/>
      <c r="AV485" s="6"/>
      <c r="AW485" s="6"/>
    </row>
    <row r="486" spans="1:49" x14ac:dyDescent="0.35">
      <c r="A486" s="20"/>
      <c r="B486" s="20"/>
      <c r="C486" s="20"/>
      <c r="D486" s="20"/>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21"/>
      <c r="AR486" s="21"/>
      <c r="AS486" s="21"/>
      <c r="AT486" s="6"/>
      <c r="AU486" s="6"/>
      <c r="AV486" s="6"/>
      <c r="AW486" s="6"/>
    </row>
    <row r="487" spans="1:49" x14ac:dyDescent="0.35">
      <c r="A487" s="20"/>
      <c r="B487" s="20"/>
      <c r="C487" s="20"/>
      <c r="D487" s="20"/>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21"/>
      <c r="AR487" s="21"/>
      <c r="AS487" s="21"/>
      <c r="AT487" s="6"/>
      <c r="AU487" s="6"/>
      <c r="AV487" s="6"/>
      <c r="AW487" s="6"/>
    </row>
    <row r="488" spans="1:49" x14ac:dyDescent="0.35">
      <c r="A488" s="20"/>
      <c r="B488" s="20"/>
      <c r="C488" s="20"/>
      <c r="D488" s="20"/>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21"/>
      <c r="AR488" s="21"/>
      <c r="AS488" s="21"/>
      <c r="AT488" s="6"/>
      <c r="AU488" s="6"/>
      <c r="AV488" s="6"/>
      <c r="AW488" s="6"/>
    </row>
    <row r="489" spans="1:49" x14ac:dyDescent="0.35">
      <c r="A489" s="20"/>
      <c r="B489" s="20"/>
      <c r="C489" s="20"/>
      <c r="D489" s="20"/>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21"/>
      <c r="AR489" s="21"/>
      <c r="AS489" s="21"/>
      <c r="AT489" s="6"/>
      <c r="AU489" s="6"/>
      <c r="AV489" s="6"/>
      <c r="AW489" s="6"/>
    </row>
    <row r="490" spans="1:49" x14ac:dyDescent="0.35">
      <c r="A490" s="20"/>
      <c r="B490" s="20"/>
      <c r="C490" s="20"/>
      <c r="D490" s="20"/>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21"/>
      <c r="AR490" s="21"/>
      <c r="AS490" s="21"/>
      <c r="AT490" s="6"/>
      <c r="AU490" s="6"/>
      <c r="AV490" s="6"/>
      <c r="AW490" s="6"/>
    </row>
    <row r="491" spans="1:49" x14ac:dyDescent="0.35">
      <c r="A491" s="20"/>
      <c r="B491" s="20"/>
      <c r="C491" s="20"/>
      <c r="D491" s="20"/>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21"/>
      <c r="AR491" s="21"/>
      <c r="AS491" s="21"/>
      <c r="AT491" s="6"/>
      <c r="AU491" s="6"/>
      <c r="AV491" s="6"/>
      <c r="AW491" s="6"/>
    </row>
    <row r="492" spans="1:49" x14ac:dyDescent="0.35">
      <c r="A492" s="20"/>
      <c r="B492" s="20"/>
      <c r="C492" s="20"/>
      <c r="D492" s="20"/>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21"/>
      <c r="AR492" s="21"/>
      <c r="AS492" s="21"/>
      <c r="AT492" s="6"/>
      <c r="AU492" s="6"/>
      <c r="AV492" s="6"/>
      <c r="AW492" s="6"/>
    </row>
    <row r="493" spans="1:49" x14ac:dyDescent="0.35">
      <c r="A493" s="20"/>
      <c r="B493" s="20"/>
      <c r="C493" s="20"/>
      <c r="D493" s="20"/>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21"/>
      <c r="AR493" s="21"/>
      <c r="AS493" s="21"/>
      <c r="AT493" s="6"/>
      <c r="AU493" s="6"/>
      <c r="AV493" s="6"/>
      <c r="AW493" s="6"/>
    </row>
    <row r="494" spans="1:49" x14ac:dyDescent="0.35">
      <c r="A494" s="20"/>
      <c r="B494" s="20"/>
      <c r="C494" s="20"/>
      <c r="D494" s="20"/>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21"/>
      <c r="AR494" s="21"/>
      <c r="AS494" s="21"/>
      <c r="AT494" s="6"/>
      <c r="AU494" s="6"/>
      <c r="AV494" s="6"/>
      <c r="AW494" s="6"/>
    </row>
    <row r="495" spans="1:49" x14ac:dyDescent="0.35">
      <c r="A495" s="20"/>
      <c r="B495" s="20"/>
      <c r="C495" s="20"/>
      <c r="D495" s="20"/>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21"/>
      <c r="AR495" s="21"/>
      <c r="AS495" s="21"/>
      <c r="AT495" s="6"/>
      <c r="AU495" s="6"/>
      <c r="AV495" s="6"/>
      <c r="AW495" s="6"/>
    </row>
    <row r="496" spans="1:49" x14ac:dyDescent="0.35">
      <c r="A496" s="20"/>
      <c r="B496" s="20"/>
      <c r="C496" s="20"/>
      <c r="D496" s="20"/>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21"/>
      <c r="AR496" s="21"/>
      <c r="AS496" s="21"/>
      <c r="AT496" s="6"/>
      <c r="AU496" s="6"/>
      <c r="AV496" s="6"/>
      <c r="AW496" s="6"/>
    </row>
    <row r="497" spans="1:49" x14ac:dyDescent="0.35">
      <c r="A497" s="20"/>
      <c r="B497" s="20"/>
      <c r="C497" s="20"/>
      <c r="D497" s="20"/>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21"/>
      <c r="AR497" s="21"/>
      <c r="AS497" s="21"/>
      <c r="AT497" s="6"/>
      <c r="AU497" s="6"/>
      <c r="AV497" s="6"/>
      <c r="AW497" s="6"/>
    </row>
    <row r="498" spans="1:49" x14ac:dyDescent="0.35">
      <c r="A498" s="20"/>
      <c r="B498" s="20"/>
      <c r="C498" s="20"/>
      <c r="D498" s="20"/>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21"/>
      <c r="AR498" s="21"/>
      <c r="AS498" s="21"/>
      <c r="AT498" s="6"/>
      <c r="AU498" s="6"/>
      <c r="AV498" s="6"/>
      <c r="AW498" s="6"/>
    </row>
    <row r="499" spans="1:49" x14ac:dyDescent="0.35">
      <c r="A499" s="20"/>
      <c r="B499" s="20"/>
      <c r="C499" s="20"/>
      <c r="D499" s="20"/>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21"/>
      <c r="AR499" s="21"/>
      <c r="AS499" s="21"/>
      <c r="AT499" s="6"/>
      <c r="AU499" s="6"/>
      <c r="AV499" s="6"/>
      <c r="AW499" s="6"/>
    </row>
    <row r="500" spans="1:49" x14ac:dyDescent="0.35">
      <c r="A500" s="20"/>
      <c r="B500" s="20"/>
      <c r="C500" s="20"/>
      <c r="D500" s="20"/>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21"/>
      <c r="AR500" s="21"/>
      <c r="AS500" s="21"/>
      <c r="AT500" s="6"/>
      <c r="AU500" s="6"/>
      <c r="AV500" s="6"/>
      <c r="AW500" s="6"/>
    </row>
    <row r="501" spans="1:49" x14ac:dyDescent="0.35">
      <c r="A501" s="20"/>
      <c r="B501" s="20"/>
      <c r="C501" s="20"/>
      <c r="D501" s="20"/>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21"/>
      <c r="AR501" s="21"/>
      <c r="AS501" s="21"/>
      <c r="AT501" s="6"/>
      <c r="AU501" s="6"/>
      <c r="AV501" s="6"/>
      <c r="AW501" s="6"/>
    </row>
    <row r="502" spans="1:49" x14ac:dyDescent="0.35">
      <c r="A502" s="20"/>
      <c r="B502" s="20"/>
      <c r="C502" s="20"/>
      <c r="D502" s="20"/>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21"/>
      <c r="AR502" s="21"/>
      <c r="AS502" s="21"/>
      <c r="AT502" s="6"/>
      <c r="AU502" s="6"/>
      <c r="AV502" s="6"/>
      <c r="AW502" s="6"/>
    </row>
    <row r="503" spans="1:49" x14ac:dyDescent="0.35">
      <c r="A503" s="20"/>
      <c r="B503" s="20"/>
      <c r="C503" s="20"/>
      <c r="D503" s="20"/>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21"/>
      <c r="AR503" s="21"/>
      <c r="AS503" s="21"/>
      <c r="AT503" s="6"/>
      <c r="AU503" s="6"/>
      <c r="AV503" s="6"/>
      <c r="AW503" s="6"/>
    </row>
    <row r="504" spans="1:49" x14ac:dyDescent="0.35">
      <c r="A504" s="20"/>
      <c r="B504" s="20"/>
      <c r="C504" s="20"/>
      <c r="D504" s="20"/>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21"/>
      <c r="AR504" s="21"/>
      <c r="AS504" s="21"/>
      <c r="AT504" s="6"/>
      <c r="AU504" s="6"/>
      <c r="AV504" s="6"/>
      <c r="AW504" s="6"/>
    </row>
    <row r="505" spans="1:49" x14ac:dyDescent="0.35">
      <c r="A505" s="20"/>
      <c r="B505" s="20"/>
      <c r="C505" s="20"/>
      <c r="D505" s="20"/>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21"/>
      <c r="AR505" s="21"/>
      <c r="AS505" s="21"/>
      <c r="AT505" s="6"/>
      <c r="AU505" s="6"/>
      <c r="AV505" s="6"/>
      <c r="AW505" s="6"/>
    </row>
    <row r="506" spans="1:49" x14ac:dyDescent="0.35">
      <c r="A506" s="20"/>
      <c r="B506" s="20"/>
      <c r="C506" s="20"/>
      <c r="D506" s="20"/>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21"/>
      <c r="AR506" s="21"/>
      <c r="AS506" s="21"/>
      <c r="AT506" s="6"/>
      <c r="AU506" s="6"/>
      <c r="AV506" s="6"/>
      <c r="AW506" s="6"/>
    </row>
    <row r="507" spans="1:49" x14ac:dyDescent="0.35">
      <c r="A507" s="20"/>
      <c r="B507" s="20"/>
      <c r="C507" s="20"/>
      <c r="D507" s="20"/>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21"/>
      <c r="AR507" s="21"/>
      <c r="AS507" s="21"/>
      <c r="AT507" s="6"/>
      <c r="AU507" s="6"/>
      <c r="AV507" s="6"/>
      <c r="AW507" s="6"/>
    </row>
    <row r="508" spans="1:49" x14ac:dyDescent="0.35">
      <c r="A508" s="20"/>
      <c r="B508" s="20"/>
      <c r="C508" s="20"/>
      <c r="D508" s="20"/>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21"/>
      <c r="AR508" s="21"/>
      <c r="AS508" s="21"/>
      <c r="AT508" s="6"/>
      <c r="AU508" s="6"/>
      <c r="AV508" s="6"/>
      <c r="AW508" s="6"/>
    </row>
    <row r="509" spans="1:49" x14ac:dyDescent="0.35">
      <c r="A509" s="20"/>
      <c r="B509" s="20"/>
      <c r="C509" s="20"/>
      <c r="D509" s="20"/>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21"/>
      <c r="AR509" s="21"/>
      <c r="AS509" s="21"/>
      <c r="AT509" s="6"/>
      <c r="AU509" s="6"/>
      <c r="AV509" s="6"/>
      <c r="AW509" s="6"/>
    </row>
    <row r="510" spans="1:49" x14ac:dyDescent="0.35">
      <c r="A510" s="20"/>
      <c r="B510" s="20"/>
      <c r="C510" s="20"/>
      <c r="D510" s="20"/>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21"/>
      <c r="AR510" s="21"/>
      <c r="AS510" s="21"/>
      <c r="AT510" s="6"/>
      <c r="AU510" s="6"/>
      <c r="AV510" s="6"/>
      <c r="AW510" s="6"/>
    </row>
    <row r="511" spans="1:49" x14ac:dyDescent="0.35">
      <c r="A511" s="20"/>
      <c r="B511" s="20"/>
      <c r="C511" s="20"/>
      <c r="D511" s="20"/>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21"/>
      <c r="AR511" s="21"/>
      <c r="AS511" s="21"/>
      <c r="AT511" s="6"/>
      <c r="AU511" s="6"/>
      <c r="AV511" s="6"/>
      <c r="AW511" s="6"/>
    </row>
    <row r="512" spans="1:49" x14ac:dyDescent="0.35">
      <c r="A512" s="20"/>
      <c r="B512" s="20"/>
      <c r="C512" s="20"/>
      <c r="D512" s="20"/>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21"/>
      <c r="AR512" s="21"/>
      <c r="AS512" s="21"/>
      <c r="AT512" s="6"/>
      <c r="AU512" s="6"/>
      <c r="AV512" s="6"/>
      <c r="AW512" s="6"/>
    </row>
    <row r="513" spans="1:49" x14ac:dyDescent="0.35">
      <c r="A513" s="20"/>
      <c r="B513" s="20"/>
      <c r="C513" s="20"/>
      <c r="D513" s="20"/>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21"/>
      <c r="AR513" s="21"/>
      <c r="AS513" s="21"/>
      <c r="AT513" s="6"/>
      <c r="AU513" s="6"/>
      <c r="AV513" s="6"/>
      <c r="AW513" s="6"/>
    </row>
    <row r="514" spans="1:49" x14ac:dyDescent="0.35">
      <c r="A514" s="20"/>
      <c r="B514" s="20"/>
      <c r="C514" s="20"/>
      <c r="D514" s="20"/>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21"/>
      <c r="AR514" s="21"/>
      <c r="AS514" s="21"/>
      <c r="AT514" s="6"/>
      <c r="AU514" s="6"/>
      <c r="AV514" s="6"/>
      <c r="AW514" s="6"/>
    </row>
    <row r="515" spans="1:49" x14ac:dyDescent="0.35">
      <c r="A515" s="20"/>
      <c r="B515" s="20"/>
      <c r="C515" s="20"/>
      <c r="D515" s="20"/>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21"/>
      <c r="AR515" s="21"/>
      <c r="AS515" s="21"/>
      <c r="AT515" s="6"/>
      <c r="AU515" s="6"/>
      <c r="AV515" s="6"/>
      <c r="AW515" s="6"/>
    </row>
    <row r="516" spans="1:49" x14ac:dyDescent="0.35">
      <c r="A516" s="20"/>
      <c r="B516" s="20"/>
      <c r="C516" s="20"/>
      <c r="D516" s="20"/>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21"/>
      <c r="AR516" s="21"/>
      <c r="AS516" s="21"/>
      <c r="AT516" s="6"/>
      <c r="AU516" s="6"/>
      <c r="AV516" s="6"/>
      <c r="AW516" s="6"/>
    </row>
    <row r="517" spans="1:49" x14ac:dyDescent="0.35">
      <c r="A517" s="20"/>
      <c r="B517" s="20"/>
      <c r="C517" s="20"/>
      <c r="D517" s="20"/>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21"/>
      <c r="AR517" s="21"/>
      <c r="AS517" s="21"/>
      <c r="AT517" s="6"/>
      <c r="AU517" s="6"/>
      <c r="AV517" s="6"/>
      <c r="AW517" s="6"/>
    </row>
    <row r="518" spans="1:49" x14ac:dyDescent="0.35">
      <c r="A518" s="20"/>
      <c r="B518" s="20"/>
      <c r="C518" s="20"/>
      <c r="D518" s="20"/>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21"/>
      <c r="AR518" s="21"/>
      <c r="AS518" s="21"/>
      <c r="AT518" s="6"/>
      <c r="AU518" s="6"/>
      <c r="AV518" s="6"/>
      <c r="AW518" s="6"/>
    </row>
    <row r="519" spans="1:49" x14ac:dyDescent="0.35">
      <c r="A519" s="20"/>
      <c r="B519" s="20"/>
      <c r="C519" s="20"/>
      <c r="D519" s="20"/>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21"/>
      <c r="AR519" s="21"/>
      <c r="AS519" s="21"/>
      <c r="AT519" s="6"/>
      <c r="AU519" s="6"/>
      <c r="AV519" s="6"/>
      <c r="AW519" s="6"/>
    </row>
    <row r="520" spans="1:49" x14ac:dyDescent="0.35">
      <c r="A520" s="20"/>
      <c r="B520" s="20"/>
      <c r="C520" s="20"/>
      <c r="D520" s="20"/>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21"/>
      <c r="AR520" s="21"/>
      <c r="AS520" s="21"/>
      <c r="AT520" s="6"/>
      <c r="AU520" s="6"/>
      <c r="AV520" s="6"/>
      <c r="AW520" s="6"/>
    </row>
    <row r="521" spans="1:49" x14ac:dyDescent="0.35">
      <c r="A521" s="20"/>
      <c r="B521" s="20"/>
      <c r="C521" s="20"/>
      <c r="D521" s="20"/>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21"/>
      <c r="AR521" s="21"/>
      <c r="AS521" s="21"/>
      <c r="AT521" s="6"/>
      <c r="AU521" s="6"/>
      <c r="AV521" s="6"/>
      <c r="AW521" s="6"/>
    </row>
    <row r="522" spans="1:49" x14ac:dyDescent="0.35">
      <c r="A522" s="20"/>
      <c r="B522" s="20"/>
      <c r="C522" s="20"/>
      <c r="D522" s="20"/>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21"/>
      <c r="AR522" s="21"/>
      <c r="AS522" s="21"/>
      <c r="AT522" s="6"/>
      <c r="AU522" s="6"/>
      <c r="AV522" s="6"/>
      <c r="AW522" s="6"/>
    </row>
    <row r="523" spans="1:49" x14ac:dyDescent="0.35">
      <c r="A523" s="20"/>
      <c r="B523" s="20"/>
      <c r="C523" s="20"/>
      <c r="D523" s="20"/>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21"/>
      <c r="AR523" s="21"/>
      <c r="AS523" s="21"/>
      <c r="AT523" s="6"/>
      <c r="AU523" s="6"/>
      <c r="AV523" s="6"/>
      <c r="AW523" s="6"/>
    </row>
    <row r="524" spans="1:49" x14ac:dyDescent="0.35">
      <c r="A524" s="20"/>
      <c r="B524" s="20"/>
      <c r="C524" s="20"/>
      <c r="D524" s="20"/>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21"/>
      <c r="AR524" s="21"/>
      <c r="AS524" s="21"/>
      <c r="AT524" s="6"/>
      <c r="AU524" s="6"/>
      <c r="AV524" s="6"/>
      <c r="AW524" s="6"/>
    </row>
    <row r="525" spans="1:49" x14ac:dyDescent="0.35">
      <c r="A525" s="20"/>
      <c r="B525" s="20"/>
      <c r="C525" s="20"/>
      <c r="D525" s="20"/>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21"/>
      <c r="AR525" s="21"/>
      <c r="AS525" s="21"/>
      <c r="AT525" s="6"/>
      <c r="AU525" s="6"/>
      <c r="AV525" s="6"/>
      <c r="AW525" s="6"/>
    </row>
    <row r="526" spans="1:49" x14ac:dyDescent="0.35">
      <c r="A526" s="20"/>
      <c r="B526" s="20"/>
      <c r="C526" s="20"/>
      <c r="D526" s="20"/>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21"/>
      <c r="AR526" s="21"/>
      <c r="AS526" s="21"/>
      <c r="AT526" s="6"/>
      <c r="AU526" s="6"/>
      <c r="AV526" s="6"/>
      <c r="AW526" s="6"/>
    </row>
    <row r="527" spans="1:49" x14ac:dyDescent="0.35">
      <c r="A527" s="20"/>
      <c r="B527" s="20"/>
      <c r="C527" s="20"/>
      <c r="D527" s="20"/>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21"/>
      <c r="AR527" s="21"/>
      <c r="AS527" s="21"/>
      <c r="AT527" s="6"/>
      <c r="AU527" s="6"/>
      <c r="AV527" s="6"/>
      <c r="AW527" s="6"/>
    </row>
    <row r="528" spans="1:49" x14ac:dyDescent="0.35">
      <c r="A528" s="20"/>
      <c r="B528" s="20"/>
      <c r="C528" s="20"/>
      <c r="D528" s="20"/>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21"/>
      <c r="AR528" s="21"/>
      <c r="AS528" s="21"/>
      <c r="AT528" s="6"/>
      <c r="AU528" s="6"/>
      <c r="AV528" s="6"/>
      <c r="AW528" s="6"/>
    </row>
    <row r="529" spans="1:49" x14ac:dyDescent="0.35">
      <c r="A529" s="20"/>
      <c r="B529" s="20"/>
      <c r="C529" s="20"/>
      <c r="D529" s="20"/>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21"/>
      <c r="AR529" s="21"/>
      <c r="AS529" s="21"/>
      <c r="AT529" s="6"/>
      <c r="AU529" s="6"/>
      <c r="AV529" s="6"/>
      <c r="AW529" s="6"/>
    </row>
    <row r="530" spans="1:49" x14ac:dyDescent="0.35">
      <c r="A530" s="20"/>
      <c r="B530" s="20"/>
      <c r="C530" s="20"/>
      <c r="D530" s="20"/>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21"/>
      <c r="AR530" s="21"/>
      <c r="AS530" s="21"/>
      <c r="AT530" s="6"/>
      <c r="AU530" s="6"/>
      <c r="AV530" s="6"/>
      <c r="AW530" s="6"/>
    </row>
    <row r="531" spans="1:49" x14ac:dyDescent="0.35">
      <c r="A531" s="20"/>
      <c r="B531" s="20"/>
      <c r="C531" s="20"/>
      <c r="D531" s="20"/>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21"/>
      <c r="AR531" s="21"/>
      <c r="AS531" s="21"/>
      <c r="AT531" s="6"/>
      <c r="AU531" s="6"/>
      <c r="AV531" s="6"/>
      <c r="AW531" s="6"/>
    </row>
    <row r="532" spans="1:49" x14ac:dyDescent="0.35">
      <c r="A532" s="20"/>
      <c r="B532" s="20"/>
      <c r="C532" s="20"/>
      <c r="D532" s="20"/>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21"/>
      <c r="AR532" s="21"/>
      <c r="AS532" s="21"/>
      <c r="AT532" s="6"/>
      <c r="AU532" s="6"/>
      <c r="AV532" s="6"/>
      <c r="AW532" s="6"/>
    </row>
    <row r="533" spans="1:49" x14ac:dyDescent="0.35">
      <c r="A533" s="20"/>
      <c r="B533" s="20"/>
      <c r="C533" s="20"/>
      <c r="D533" s="20"/>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21"/>
      <c r="AR533" s="21"/>
      <c r="AS533" s="21"/>
      <c r="AT533" s="6"/>
      <c r="AU533" s="6"/>
      <c r="AV533" s="6"/>
      <c r="AW533" s="6"/>
    </row>
    <row r="534" spans="1:49" x14ac:dyDescent="0.35">
      <c r="A534" s="20"/>
      <c r="B534" s="20"/>
      <c r="C534" s="20"/>
      <c r="D534" s="20"/>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21"/>
      <c r="AR534" s="21"/>
      <c r="AS534" s="21"/>
      <c r="AT534" s="6"/>
      <c r="AU534" s="6"/>
      <c r="AV534" s="6"/>
      <c r="AW534" s="6"/>
    </row>
    <row r="535" spans="1:49" x14ac:dyDescent="0.35">
      <c r="A535" s="20"/>
      <c r="B535" s="20"/>
      <c r="C535" s="20"/>
      <c r="D535" s="20"/>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21"/>
      <c r="AR535" s="21"/>
      <c r="AS535" s="21"/>
      <c r="AT535" s="6"/>
      <c r="AU535" s="6"/>
      <c r="AV535" s="6"/>
      <c r="AW535" s="6"/>
    </row>
    <row r="536" spans="1:49" x14ac:dyDescent="0.35">
      <c r="A536" s="20"/>
      <c r="B536" s="20"/>
      <c r="C536" s="20"/>
      <c r="D536" s="20"/>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21"/>
      <c r="AR536" s="21"/>
      <c r="AS536" s="21"/>
      <c r="AT536" s="6"/>
      <c r="AU536" s="6"/>
      <c r="AV536" s="6"/>
      <c r="AW536" s="6"/>
    </row>
    <row r="537" spans="1:49" x14ac:dyDescent="0.35">
      <c r="A537" s="20"/>
      <c r="B537" s="20"/>
      <c r="C537" s="20"/>
      <c r="D537" s="20"/>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21"/>
      <c r="AR537" s="21"/>
      <c r="AS537" s="21"/>
      <c r="AT537" s="6"/>
      <c r="AU537" s="6"/>
      <c r="AV537" s="6"/>
      <c r="AW537" s="6"/>
    </row>
    <row r="538" spans="1:49" x14ac:dyDescent="0.35">
      <c r="A538" s="20"/>
      <c r="B538" s="20"/>
      <c r="C538" s="20"/>
      <c r="D538" s="20"/>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21"/>
      <c r="AR538" s="21"/>
      <c r="AS538" s="21"/>
      <c r="AT538" s="6"/>
      <c r="AU538" s="6"/>
      <c r="AV538" s="6"/>
      <c r="AW538" s="6"/>
    </row>
    <row r="539" spans="1:49" x14ac:dyDescent="0.35">
      <c r="A539" s="20"/>
      <c r="B539" s="20"/>
      <c r="C539" s="20"/>
      <c r="D539" s="20"/>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21"/>
      <c r="AR539" s="21"/>
      <c r="AS539" s="21"/>
      <c r="AT539" s="6"/>
      <c r="AU539" s="6"/>
      <c r="AV539" s="6"/>
      <c r="AW539" s="6"/>
    </row>
    <row r="540" spans="1:49" x14ac:dyDescent="0.35">
      <c r="A540" s="20"/>
      <c r="B540" s="20"/>
      <c r="C540" s="20"/>
      <c r="D540" s="20"/>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21"/>
      <c r="AR540" s="21"/>
      <c r="AS540" s="21"/>
      <c r="AT540" s="6"/>
      <c r="AU540" s="6"/>
      <c r="AV540" s="6"/>
      <c r="AW540" s="6"/>
    </row>
    <row r="541" spans="1:49" x14ac:dyDescent="0.35">
      <c r="A541" s="20"/>
      <c r="B541" s="20"/>
      <c r="C541" s="20"/>
      <c r="D541" s="20"/>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21"/>
      <c r="AR541" s="21"/>
      <c r="AS541" s="21"/>
      <c r="AT541" s="6"/>
      <c r="AU541" s="6"/>
      <c r="AV541" s="6"/>
      <c r="AW541" s="6"/>
    </row>
    <row r="542" spans="1:49" x14ac:dyDescent="0.35">
      <c r="A542" s="20"/>
      <c r="B542" s="20"/>
      <c r="C542" s="20"/>
      <c r="D542" s="20"/>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21"/>
      <c r="AR542" s="21"/>
      <c r="AS542" s="21"/>
      <c r="AT542" s="6"/>
      <c r="AU542" s="6"/>
      <c r="AV542" s="6"/>
      <c r="AW542" s="6"/>
    </row>
    <row r="543" spans="1:49" x14ac:dyDescent="0.35">
      <c r="A543" s="20"/>
      <c r="B543" s="20"/>
      <c r="C543" s="20"/>
      <c r="D543" s="20"/>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21"/>
      <c r="AR543" s="21"/>
      <c r="AS543" s="21"/>
      <c r="AT543" s="6"/>
      <c r="AU543" s="6"/>
      <c r="AV543" s="6"/>
      <c r="AW543" s="6"/>
    </row>
    <row r="544" spans="1:49" x14ac:dyDescent="0.35">
      <c r="A544" s="20"/>
      <c r="B544" s="20"/>
      <c r="C544" s="20"/>
      <c r="D544" s="20"/>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21"/>
      <c r="AR544" s="21"/>
      <c r="AS544" s="21"/>
      <c r="AT544" s="6"/>
      <c r="AU544" s="6"/>
      <c r="AV544" s="6"/>
      <c r="AW544" s="6"/>
    </row>
    <row r="545" spans="1:49" x14ac:dyDescent="0.35">
      <c r="A545" s="20"/>
      <c r="B545" s="20"/>
      <c r="C545" s="20"/>
      <c r="D545" s="20"/>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21"/>
      <c r="AR545" s="21"/>
      <c r="AS545" s="21"/>
      <c r="AT545" s="6"/>
      <c r="AU545" s="6"/>
      <c r="AV545" s="6"/>
      <c r="AW545" s="6"/>
    </row>
    <row r="546" spans="1:49" x14ac:dyDescent="0.35">
      <c r="A546" s="20"/>
      <c r="B546" s="20"/>
      <c r="C546" s="20"/>
      <c r="D546" s="20"/>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21"/>
      <c r="AR546" s="21"/>
      <c r="AS546" s="21"/>
      <c r="AT546" s="6"/>
      <c r="AU546" s="6"/>
      <c r="AV546" s="6"/>
      <c r="AW546" s="6"/>
    </row>
    <row r="547" spans="1:49" x14ac:dyDescent="0.35">
      <c r="A547" s="20"/>
      <c r="B547" s="20"/>
      <c r="C547" s="20"/>
      <c r="D547" s="20"/>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21"/>
      <c r="AR547" s="21"/>
      <c r="AS547" s="21"/>
      <c r="AT547" s="6"/>
      <c r="AU547" s="6"/>
      <c r="AV547" s="6"/>
      <c r="AW547" s="6"/>
    </row>
    <row r="548" spans="1:49" x14ac:dyDescent="0.35">
      <c r="A548" s="20"/>
      <c r="B548" s="20"/>
      <c r="C548" s="20"/>
      <c r="D548" s="20"/>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21"/>
      <c r="AR548" s="21"/>
      <c r="AS548" s="21"/>
      <c r="AT548" s="6"/>
      <c r="AU548" s="6"/>
      <c r="AV548" s="6"/>
      <c r="AW548" s="6"/>
    </row>
    <row r="549" spans="1:49" x14ac:dyDescent="0.35">
      <c r="A549" s="20"/>
      <c r="B549" s="20"/>
      <c r="C549" s="20"/>
      <c r="D549" s="20"/>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21"/>
      <c r="AR549" s="21"/>
      <c r="AS549" s="21"/>
      <c r="AT549" s="6"/>
      <c r="AU549" s="6"/>
      <c r="AV549" s="6"/>
      <c r="AW549" s="6"/>
    </row>
    <row r="550" spans="1:49" x14ac:dyDescent="0.35">
      <c r="A550" s="20"/>
      <c r="B550" s="20"/>
      <c r="C550" s="20"/>
      <c r="D550" s="20"/>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21"/>
      <c r="AR550" s="21"/>
      <c r="AS550" s="21"/>
      <c r="AT550" s="6"/>
      <c r="AU550" s="6"/>
      <c r="AV550" s="6"/>
      <c r="AW550" s="6"/>
    </row>
    <row r="551" spans="1:49" x14ac:dyDescent="0.35">
      <c r="A551" s="20"/>
      <c r="B551" s="20"/>
      <c r="C551" s="20"/>
      <c r="D551" s="20"/>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21"/>
      <c r="AR551" s="21"/>
      <c r="AS551" s="21"/>
      <c r="AT551" s="6"/>
      <c r="AU551" s="6"/>
      <c r="AV551" s="6"/>
      <c r="AW551" s="6"/>
    </row>
    <row r="552" spans="1:49" x14ac:dyDescent="0.35">
      <c r="A552" s="20"/>
      <c r="B552" s="20"/>
      <c r="C552" s="20"/>
      <c r="D552" s="20"/>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21"/>
      <c r="AR552" s="21"/>
      <c r="AS552" s="21"/>
      <c r="AT552" s="6"/>
      <c r="AU552" s="6"/>
      <c r="AV552" s="6"/>
      <c r="AW552" s="6"/>
    </row>
    <row r="553" spans="1:49" x14ac:dyDescent="0.35">
      <c r="A553" s="20"/>
      <c r="B553" s="20"/>
      <c r="C553" s="20"/>
      <c r="D553" s="20"/>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21"/>
      <c r="AR553" s="21"/>
      <c r="AS553" s="21"/>
      <c r="AT553" s="6"/>
      <c r="AU553" s="6"/>
      <c r="AV553" s="6"/>
      <c r="AW553" s="6"/>
    </row>
    <row r="554" spans="1:49" x14ac:dyDescent="0.35">
      <c r="A554" s="20"/>
      <c r="B554" s="20"/>
      <c r="C554" s="20"/>
      <c r="D554" s="20"/>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21"/>
      <c r="AR554" s="21"/>
      <c r="AS554" s="21"/>
      <c r="AT554" s="6"/>
      <c r="AU554" s="6"/>
      <c r="AV554" s="6"/>
      <c r="AW554" s="6"/>
    </row>
    <row r="555" spans="1:49" x14ac:dyDescent="0.35">
      <c r="A555" s="20"/>
      <c r="B555" s="20"/>
      <c r="C555" s="20"/>
      <c r="D555" s="20"/>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21"/>
      <c r="AR555" s="21"/>
      <c r="AS555" s="21"/>
      <c r="AT555" s="6"/>
      <c r="AU555" s="6"/>
      <c r="AV555" s="6"/>
      <c r="AW555" s="6"/>
    </row>
    <row r="556" spans="1:49" x14ac:dyDescent="0.35">
      <c r="A556" s="20"/>
      <c r="B556" s="20"/>
      <c r="C556" s="20"/>
      <c r="D556" s="20"/>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21"/>
      <c r="AR556" s="21"/>
      <c r="AS556" s="21"/>
      <c r="AT556" s="6"/>
      <c r="AU556" s="6"/>
      <c r="AV556" s="6"/>
      <c r="AW556" s="6"/>
    </row>
    <row r="557" spans="1:49" x14ac:dyDescent="0.35">
      <c r="A557" s="20"/>
      <c r="B557" s="20"/>
      <c r="C557" s="20"/>
      <c r="D557" s="20"/>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21"/>
      <c r="AR557" s="21"/>
      <c r="AS557" s="21"/>
      <c r="AT557" s="6"/>
      <c r="AU557" s="6"/>
      <c r="AV557" s="6"/>
      <c r="AW557" s="6"/>
    </row>
    <row r="558" spans="1:49" x14ac:dyDescent="0.35">
      <c r="A558" s="20"/>
      <c r="B558" s="20"/>
      <c r="C558" s="20"/>
      <c r="D558" s="20"/>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21"/>
      <c r="AR558" s="21"/>
      <c r="AS558" s="21"/>
      <c r="AT558" s="6"/>
      <c r="AU558" s="6"/>
      <c r="AV558" s="6"/>
      <c r="AW558" s="6"/>
    </row>
    <row r="559" spans="1:49" x14ac:dyDescent="0.35">
      <c r="A559" s="20"/>
      <c r="B559" s="20"/>
      <c r="C559" s="20"/>
      <c r="D559" s="20"/>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21"/>
      <c r="AR559" s="21"/>
      <c r="AS559" s="21"/>
      <c r="AT559" s="6"/>
      <c r="AU559" s="6"/>
      <c r="AV559" s="6"/>
      <c r="AW559" s="6"/>
    </row>
    <row r="560" spans="1:49" x14ac:dyDescent="0.35">
      <c r="A560" s="20"/>
      <c r="B560" s="20"/>
      <c r="C560" s="20"/>
      <c r="D560" s="20"/>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21"/>
      <c r="AR560" s="21"/>
      <c r="AS560" s="21"/>
      <c r="AT560" s="6"/>
      <c r="AU560" s="6"/>
      <c r="AV560" s="6"/>
      <c r="AW560" s="6"/>
    </row>
    <row r="561" spans="1:49" x14ac:dyDescent="0.35">
      <c r="A561" s="20"/>
      <c r="B561" s="20"/>
      <c r="C561" s="20"/>
      <c r="D561" s="20"/>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21"/>
      <c r="AR561" s="21"/>
      <c r="AS561" s="21"/>
      <c r="AT561" s="6"/>
      <c r="AU561" s="6"/>
      <c r="AV561" s="6"/>
      <c r="AW561" s="6"/>
    </row>
    <row r="562" spans="1:49" x14ac:dyDescent="0.35">
      <c r="A562" s="20"/>
      <c r="B562" s="20"/>
      <c r="C562" s="20"/>
      <c r="D562" s="20"/>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21"/>
      <c r="AR562" s="21"/>
      <c r="AS562" s="21"/>
      <c r="AT562" s="6"/>
      <c r="AU562" s="6"/>
      <c r="AV562" s="6"/>
      <c r="AW562" s="6"/>
    </row>
    <row r="563" spans="1:49" x14ac:dyDescent="0.35">
      <c r="A563" s="20"/>
      <c r="B563" s="20"/>
      <c r="C563" s="20"/>
      <c r="D563" s="20"/>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21"/>
      <c r="AR563" s="21"/>
      <c r="AS563" s="21"/>
      <c r="AT563" s="6"/>
      <c r="AU563" s="6"/>
      <c r="AV563" s="6"/>
      <c r="AW563" s="6"/>
    </row>
    <row r="564" spans="1:49" x14ac:dyDescent="0.35">
      <c r="A564" s="20"/>
      <c r="B564" s="20"/>
      <c r="C564" s="20"/>
      <c r="D564" s="20"/>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21"/>
      <c r="AR564" s="21"/>
      <c r="AS564" s="21"/>
      <c r="AT564" s="6"/>
      <c r="AU564" s="6"/>
      <c r="AV564" s="6"/>
      <c r="AW564" s="6"/>
    </row>
    <row r="565" spans="1:49" x14ac:dyDescent="0.35">
      <c r="A565" s="20"/>
      <c r="B565" s="20"/>
      <c r="C565" s="20"/>
      <c r="D565" s="20"/>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21"/>
      <c r="AR565" s="21"/>
      <c r="AS565" s="21"/>
      <c r="AT565" s="6"/>
      <c r="AU565" s="6"/>
      <c r="AV565" s="6"/>
      <c r="AW565" s="6"/>
    </row>
    <row r="566" spans="1:49" x14ac:dyDescent="0.35">
      <c r="A566" s="20"/>
      <c r="B566" s="20"/>
      <c r="C566" s="20"/>
      <c r="D566" s="20"/>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21"/>
      <c r="AR566" s="21"/>
      <c r="AS566" s="21"/>
      <c r="AT566" s="6"/>
      <c r="AU566" s="6"/>
      <c r="AV566" s="6"/>
      <c r="AW566" s="6"/>
    </row>
    <row r="567" spans="1:49" x14ac:dyDescent="0.35">
      <c r="A567" s="20"/>
      <c r="B567" s="20"/>
      <c r="C567" s="20"/>
      <c r="D567" s="20"/>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21"/>
      <c r="AR567" s="21"/>
      <c r="AS567" s="21"/>
      <c r="AT567" s="6"/>
      <c r="AU567" s="6"/>
      <c r="AV567" s="6"/>
      <c r="AW567" s="6"/>
    </row>
    <row r="568" spans="1:49" x14ac:dyDescent="0.35">
      <c r="A568" s="20"/>
      <c r="B568" s="20"/>
      <c r="C568" s="20"/>
      <c r="D568" s="20"/>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21"/>
      <c r="AR568" s="21"/>
      <c r="AS568" s="21"/>
      <c r="AT568" s="6"/>
      <c r="AU568" s="6"/>
      <c r="AV568" s="6"/>
      <c r="AW568" s="6"/>
    </row>
    <row r="569" spans="1:49" x14ac:dyDescent="0.35">
      <c r="A569" s="20"/>
      <c r="B569" s="20"/>
      <c r="C569" s="20"/>
      <c r="D569" s="20"/>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21"/>
      <c r="AR569" s="21"/>
      <c r="AS569" s="21"/>
      <c r="AT569" s="6"/>
      <c r="AU569" s="6"/>
      <c r="AV569" s="6"/>
      <c r="AW569" s="6"/>
    </row>
    <row r="570" spans="1:49" x14ac:dyDescent="0.35">
      <c r="A570" s="20"/>
      <c r="B570" s="20"/>
      <c r="C570" s="20"/>
      <c r="D570" s="20"/>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21"/>
      <c r="AR570" s="21"/>
      <c r="AS570" s="21"/>
      <c r="AT570" s="6"/>
      <c r="AU570" s="6"/>
      <c r="AV570" s="6"/>
      <c r="AW570" s="6"/>
    </row>
    <row r="571" spans="1:49" x14ac:dyDescent="0.35">
      <c r="A571" s="20"/>
      <c r="B571" s="20"/>
      <c r="C571" s="20"/>
      <c r="D571" s="20"/>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21"/>
      <c r="AR571" s="21"/>
      <c r="AS571" s="21"/>
      <c r="AT571" s="6"/>
      <c r="AU571" s="6"/>
      <c r="AV571" s="6"/>
      <c r="AW571" s="6"/>
    </row>
    <row r="572" spans="1:49" x14ac:dyDescent="0.35">
      <c r="A572" s="20"/>
      <c r="B572" s="20"/>
      <c r="C572" s="20"/>
      <c r="D572" s="20"/>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21"/>
      <c r="AR572" s="21"/>
      <c r="AS572" s="21"/>
      <c r="AT572" s="6"/>
      <c r="AU572" s="6"/>
      <c r="AV572" s="6"/>
      <c r="AW572" s="6"/>
    </row>
    <row r="573" spans="1:49" x14ac:dyDescent="0.35">
      <c r="A573" s="20"/>
      <c r="B573" s="20"/>
      <c r="C573" s="20"/>
      <c r="D573" s="20"/>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21"/>
      <c r="AR573" s="21"/>
      <c r="AS573" s="21"/>
      <c r="AT573" s="6"/>
      <c r="AU573" s="6"/>
      <c r="AV573" s="6"/>
      <c r="AW573" s="6"/>
    </row>
    <row r="574" spans="1:49" x14ac:dyDescent="0.35">
      <c r="A574" s="20"/>
      <c r="B574" s="20"/>
      <c r="C574" s="20"/>
      <c r="D574" s="20"/>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21"/>
      <c r="AR574" s="21"/>
      <c r="AS574" s="21"/>
      <c r="AT574" s="6"/>
      <c r="AU574" s="6"/>
      <c r="AV574" s="6"/>
      <c r="AW574" s="6"/>
    </row>
    <row r="575" spans="1:49" x14ac:dyDescent="0.35">
      <c r="A575" s="20"/>
      <c r="B575" s="20"/>
      <c r="C575" s="20"/>
      <c r="D575" s="20"/>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21"/>
      <c r="AR575" s="21"/>
      <c r="AS575" s="21"/>
      <c r="AT575" s="6"/>
      <c r="AU575" s="6"/>
      <c r="AV575" s="6"/>
      <c r="AW575" s="6"/>
    </row>
    <row r="576" spans="1:49" x14ac:dyDescent="0.35">
      <c r="A576" s="20"/>
      <c r="B576" s="20"/>
      <c r="C576" s="20"/>
      <c r="D576" s="20"/>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21"/>
      <c r="AR576" s="21"/>
      <c r="AS576" s="21"/>
      <c r="AT576" s="6"/>
      <c r="AU576" s="6"/>
      <c r="AV576" s="6"/>
      <c r="AW576" s="6"/>
    </row>
    <row r="577" spans="1:49" x14ac:dyDescent="0.35">
      <c r="A577" s="20"/>
      <c r="B577" s="20"/>
      <c r="C577" s="20"/>
      <c r="D577" s="20"/>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21"/>
      <c r="AR577" s="21"/>
      <c r="AS577" s="21"/>
      <c r="AT577" s="6"/>
      <c r="AU577" s="6"/>
      <c r="AV577" s="6"/>
      <c r="AW577" s="6"/>
    </row>
    <row r="578" spans="1:49" x14ac:dyDescent="0.35">
      <c r="A578" s="20"/>
      <c r="B578" s="20"/>
      <c r="C578" s="20"/>
      <c r="D578" s="20"/>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21"/>
      <c r="AR578" s="21"/>
      <c r="AS578" s="21"/>
      <c r="AT578" s="6"/>
      <c r="AU578" s="6"/>
      <c r="AV578" s="6"/>
      <c r="AW578" s="6"/>
    </row>
    <row r="579" spans="1:49" x14ac:dyDescent="0.35">
      <c r="A579" s="20"/>
      <c r="B579" s="20"/>
      <c r="C579" s="20"/>
      <c r="D579" s="20"/>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21"/>
      <c r="AR579" s="21"/>
      <c r="AS579" s="21"/>
      <c r="AT579" s="6"/>
      <c r="AU579" s="6"/>
      <c r="AV579" s="6"/>
      <c r="AW579" s="6"/>
    </row>
    <row r="580" spans="1:49" x14ac:dyDescent="0.35">
      <c r="A580" s="20"/>
      <c r="B580" s="20"/>
      <c r="C580" s="20"/>
      <c r="D580" s="20"/>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21"/>
      <c r="AR580" s="21"/>
      <c r="AS580" s="21"/>
      <c r="AT580" s="6"/>
      <c r="AU580" s="6"/>
      <c r="AV580" s="6"/>
      <c r="AW580" s="6"/>
    </row>
    <row r="581" spans="1:49" x14ac:dyDescent="0.35">
      <c r="A581" s="20"/>
      <c r="B581" s="20"/>
      <c r="C581" s="20"/>
      <c r="D581" s="20"/>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21"/>
      <c r="AR581" s="21"/>
      <c r="AS581" s="21"/>
      <c r="AT581" s="6"/>
      <c r="AU581" s="6"/>
      <c r="AV581" s="6"/>
      <c r="AW581" s="6"/>
    </row>
    <row r="582" spans="1:49" x14ac:dyDescent="0.35">
      <c r="A582" s="20"/>
      <c r="B582" s="20"/>
      <c r="C582" s="20"/>
      <c r="D582" s="20"/>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21"/>
      <c r="AR582" s="21"/>
      <c r="AS582" s="21"/>
      <c r="AT582" s="6"/>
      <c r="AU582" s="6"/>
      <c r="AV582" s="6"/>
      <c r="AW582" s="6"/>
    </row>
    <row r="583" spans="1:49" x14ac:dyDescent="0.35">
      <c r="A583" s="20"/>
      <c r="B583" s="20"/>
      <c r="C583" s="20"/>
      <c r="D583" s="20"/>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21"/>
      <c r="AR583" s="21"/>
      <c r="AS583" s="21"/>
      <c r="AT583" s="6"/>
      <c r="AU583" s="6"/>
      <c r="AV583" s="6"/>
      <c r="AW583" s="6"/>
    </row>
    <row r="584" spans="1:49" x14ac:dyDescent="0.35">
      <c r="A584" s="20"/>
      <c r="B584" s="20"/>
      <c r="C584" s="20"/>
      <c r="D584" s="20"/>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21"/>
      <c r="AR584" s="21"/>
      <c r="AS584" s="21"/>
      <c r="AT584" s="6"/>
      <c r="AU584" s="6"/>
      <c r="AV584" s="6"/>
      <c r="AW584" s="6"/>
    </row>
    <row r="585" spans="1:49" x14ac:dyDescent="0.35">
      <c r="A585" s="20"/>
      <c r="B585" s="20"/>
      <c r="C585" s="20"/>
      <c r="D585" s="20"/>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21"/>
      <c r="AR585" s="21"/>
      <c r="AS585" s="21"/>
      <c r="AT585" s="6"/>
      <c r="AU585" s="6"/>
      <c r="AV585" s="6"/>
      <c r="AW585" s="6"/>
    </row>
    <row r="586" spans="1:49" x14ac:dyDescent="0.35">
      <c r="A586" s="20"/>
      <c r="B586" s="20"/>
      <c r="C586" s="20"/>
      <c r="D586" s="20"/>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21"/>
      <c r="AR586" s="21"/>
      <c r="AS586" s="21"/>
      <c r="AT586" s="6"/>
      <c r="AU586" s="6"/>
      <c r="AV586" s="6"/>
      <c r="AW586" s="6"/>
    </row>
    <row r="587" spans="1:49" x14ac:dyDescent="0.35">
      <c r="A587" s="20"/>
      <c r="B587" s="20"/>
      <c r="C587" s="20"/>
      <c r="D587" s="20"/>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21"/>
      <c r="AR587" s="21"/>
      <c r="AS587" s="21"/>
      <c r="AT587" s="6"/>
      <c r="AU587" s="6"/>
      <c r="AV587" s="6"/>
      <c r="AW587" s="6"/>
    </row>
    <row r="588" spans="1:49" x14ac:dyDescent="0.35">
      <c r="A588" s="20"/>
      <c r="B588" s="20"/>
      <c r="C588" s="20"/>
      <c r="D588" s="20"/>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21"/>
      <c r="AR588" s="21"/>
      <c r="AS588" s="21"/>
      <c r="AT588" s="6"/>
      <c r="AU588" s="6"/>
      <c r="AV588" s="6"/>
      <c r="AW588" s="6"/>
    </row>
    <row r="589" spans="1:49" x14ac:dyDescent="0.35">
      <c r="A589" s="20"/>
      <c r="B589" s="20"/>
      <c r="C589" s="20"/>
      <c r="D589" s="20"/>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21"/>
      <c r="AR589" s="21"/>
      <c r="AS589" s="21"/>
      <c r="AT589" s="6"/>
      <c r="AU589" s="6"/>
      <c r="AV589" s="6"/>
      <c r="AW589" s="6"/>
    </row>
    <row r="590" spans="1:49" x14ac:dyDescent="0.35">
      <c r="A590" s="20"/>
      <c r="B590" s="20"/>
      <c r="C590" s="20"/>
      <c r="D590" s="20"/>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21"/>
      <c r="AR590" s="21"/>
      <c r="AS590" s="21"/>
      <c r="AT590" s="6"/>
      <c r="AU590" s="6"/>
      <c r="AV590" s="6"/>
      <c r="AW590" s="6"/>
    </row>
    <row r="591" spans="1:49" x14ac:dyDescent="0.35">
      <c r="A591" s="20"/>
      <c r="B591" s="20"/>
      <c r="C591" s="20"/>
      <c r="D591" s="20"/>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21"/>
      <c r="AR591" s="21"/>
      <c r="AS591" s="21"/>
      <c r="AT591" s="6"/>
      <c r="AU591" s="6"/>
      <c r="AV591" s="6"/>
      <c r="AW591" s="6"/>
    </row>
    <row r="592" spans="1:49" x14ac:dyDescent="0.35">
      <c r="A592" s="20"/>
      <c r="B592" s="20"/>
      <c r="C592" s="20"/>
      <c r="D592" s="20"/>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21"/>
      <c r="AR592" s="21"/>
      <c r="AS592" s="21"/>
      <c r="AT592" s="6"/>
      <c r="AU592" s="6"/>
      <c r="AV592" s="6"/>
      <c r="AW592" s="6"/>
    </row>
    <row r="593" spans="1:49" x14ac:dyDescent="0.35">
      <c r="A593" s="20"/>
      <c r="B593" s="20"/>
      <c r="C593" s="20"/>
      <c r="D593" s="20"/>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21"/>
      <c r="AR593" s="21"/>
      <c r="AS593" s="21"/>
      <c r="AT593" s="6"/>
      <c r="AU593" s="6"/>
      <c r="AV593" s="6"/>
      <c r="AW593" s="6"/>
    </row>
    <row r="594" spans="1:49" x14ac:dyDescent="0.35">
      <c r="A594" s="20"/>
      <c r="B594" s="20"/>
      <c r="C594" s="20"/>
      <c r="D594" s="20"/>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21"/>
      <c r="AR594" s="21"/>
      <c r="AS594" s="21"/>
      <c r="AT594" s="6"/>
      <c r="AU594" s="6"/>
      <c r="AV594" s="6"/>
      <c r="AW594" s="6"/>
    </row>
    <row r="595" spans="1:49" x14ac:dyDescent="0.35">
      <c r="A595" s="20"/>
      <c r="B595" s="20"/>
      <c r="C595" s="20"/>
      <c r="D595" s="20"/>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21"/>
      <c r="AR595" s="21"/>
      <c r="AS595" s="21"/>
      <c r="AT595" s="6"/>
      <c r="AU595" s="6"/>
      <c r="AV595" s="6"/>
      <c r="AW595" s="6"/>
    </row>
    <row r="596" spans="1:49" x14ac:dyDescent="0.35">
      <c r="A596" s="20"/>
      <c r="B596" s="20"/>
      <c r="C596" s="20"/>
      <c r="D596" s="20"/>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21"/>
      <c r="AR596" s="21"/>
      <c r="AS596" s="21"/>
      <c r="AT596" s="6"/>
      <c r="AU596" s="6"/>
      <c r="AV596" s="6"/>
      <c r="AW596" s="6"/>
    </row>
    <row r="597" spans="1:49" x14ac:dyDescent="0.35">
      <c r="A597" s="20"/>
      <c r="B597" s="20"/>
      <c r="C597" s="20"/>
      <c r="D597" s="20"/>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21"/>
      <c r="AR597" s="21"/>
      <c r="AS597" s="21"/>
      <c r="AT597" s="6"/>
      <c r="AU597" s="6"/>
      <c r="AV597" s="6"/>
      <c r="AW597" s="6"/>
    </row>
    <row r="598" spans="1:49" x14ac:dyDescent="0.35">
      <c r="A598" s="20"/>
      <c r="B598" s="20"/>
      <c r="C598" s="20"/>
      <c r="D598" s="20"/>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21"/>
      <c r="AR598" s="21"/>
      <c r="AS598" s="21"/>
      <c r="AT598" s="6"/>
      <c r="AU598" s="6"/>
      <c r="AV598" s="6"/>
      <c r="AW598" s="6"/>
    </row>
    <row r="599" spans="1:49" x14ac:dyDescent="0.35">
      <c r="A599" s="20"/>
      <c r="B599" s="20"/>
      <c r="C599" s="20"/>
      <c r="D599" s="20"/>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21"/>
      <c r="AR599" s="21"/>
      <c r="AS599" s="21"/>
      <c r="AT599" s="6"/>
      <c r="AU599" s="6"/>
      <c r="AV599" s="6"/>
      <c r="AW599" s="6"/>
    </row>
    <row r="600" spans="1:49" x14ac:dyDescent="0.35">
      <c r="A600" s="20"/>
      <c r="B600" s="20"/>
      <c r="C600" s="20"/>
      <c r="D600" s="20"/>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21"/>
      <c r="AR600" s="21"/>
      <c r="AS600" s="21"/>
      <c r="AT600" s="6"/>
      <c r="AU600" s="6"/>
      <c r="AV600" s="6"/>
      <c r="AW600" s="6"/>
    </row>
    <row r="601" spans="1:49" x14ac:dyDescent="0.35">
      <c r="A601" s="20"/>
      <c r="B601" s="20"/>
      <c r="C601" s="20"/>
      <c r="D601" s="20"/>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21"/>
      <c r="AR601" s="21"/>
      <c r="AS601" s="21"/>
      <c r="AT601" s="6"/>
      <c r="AU601" s="6"/>
      <c r="AV601" s="6"/>
      <c r="AW601" s="6"/>
    </row>
    <row r="602" spans="1:49" x14ac:dyDescent="0.35">
      <c r="A602" s="20"/>
      <c r="B602" s="20"/>
      <c r="C602" s="20"/>
      <c r="D602" s="20"/>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21"/>
      <c r="AR602" s="21"/>
      <c r="AS602" s="21"/>
      <c r="AT602" s="6"/>
      <c r="AU602" s="6"/>
      <c r="AV602" s="6"/>
      <c r="AW602" s="6"/>
    </row>
    <row r="603" spans="1:49" x14ac:dyDescent="0.35">
      <c r="A603" s="20"/>
      <c r="B603" s="20"/>
      <c r="C603" s="20"/>
      <c r="D603" s="20"/>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21"/>
      <c r="AR603" s="21"/>
      <c r="AS603" s="21"/>
      <c r="AT603" s="6"/>
      <c r="AU603" s="6"/>
      <c r="AV603" s="6"/>
      <c r="AW603" s="6"/>
    </row>
    <row r="604" spans="1:49" x14ac:dyDescent="0.35">
      <c r="A604" s="20"/>
      <c r="B604" s="20"/>
      <c r="C604" s="20"/>
      <c r="D604" s="20"/>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21"/>
      <c r="AR604" s="21"/>
      <c r="AS604" s="21"/>
      <c r="AT604" s="6"/>
      <c r="AU604" s="6"/>
      <c r="AV604" s="6"/>
      <c r="AW604" s="6"/>
    </row>
    <row r="605" spans="1:49" x14ac:dyDescent="0.35">
      <c r="A605" s="20"/>
      <c r="B605" s="20"/>
      <c r="C605" s="20"/>
      <c r="D605" s="20"/>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21"/>
      <c r="AR605" s="21"/>
      <c r="AS605" s="21"/>
      <c r="AT605" s="6"/>
      <c r="AU605" s="6"/>
      <c r="AV605" s="6"/>
      <c r="AW605" s="6"/>
    </row>
    <row r="606" spans="1:49" x14ac:dyDescent="0.35">
      <c r="A606" s="20"/>
      <c r="B606" s="20"/>
      <c r="C606" s="20"/>
      <c r="D606" s="20"/>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21"/>
      <c r="AR606" s="21"/>
      <c r="AS606" s="21"/>
      <c r="AT606" s="6"/>
      <c r="AU606" s="6"/>
      <c r="AV606" s="6"/>
      <c r="AW606" s="6"/>
    </row>
    <row r="607" spans="1:49" x14ac:dyDescent="0.35">
      <c r="A607" s="20"/>
      <c r="B607" s="20"/>
      <c r="C607" s="20"/>
      <c r="D607" s="20"/>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21"/>
      <c r="AR607" s="21"/>
      <c r="AS607" s="21"/>
      <c r="AT607" s="6"/>
      <c r="AU607" s="6"/>
      <c r="AV607" s="6"/>
      <c r="AW607" s="6"/>
    </row>
    <row r="608" spans="1:49" x14ac:dyDescent="0.35">
      <c r="A608" s="20"/>
      <c r="B608" s="20"/>
      <c r="C608" s="20"/>
      <c r="D608" s="20"/>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21"/>
      <c r="AR608" s="21"/>
      <c r="AS608" s="21"/>
      <c r="AT608" s="6"/>
      <c r="AU608" s="6"/>
      <c r="AV608" s="6"/>
      <c r="AW608" s="6"/>
    </row>
    <row r="609" spans="1:49" x14ac:dyDescent="0.35">
      <c r="A609" s="20"/>
      <c r="B609" s="20"/>
      <c r="C609" s="20"/>
      <c r="D609" s="20"/>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21"/>
      <c r="AR609" s="21"/>
      <c r="AS609" s="21"/>
      <c r="AT609" s="6"/>
      <c r="AU609" s="6"/>
      <c r="AV609" s="6"/>
      <c r="AW609" s="6"/>
    </row>
    <row r="610" spans="1:49" x14ac:dyDescent="0.35">
      <c r="A610" s="20"/>
      <c r="B610" s="20"/>
      <c r="C610" s="20"/>
      <c r="D610" s="20"/>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21"/>
      <c r="AR610" s="21"/>
      <c r="AS610" s="21"/>
      <c r="AT610" s="6"/>
      <c r="AU610" s="6"/>
      <c r="AV610" s="6"/>
      <c r="AW610" s="6"/>
    </row>
    <row r="611" spans="1:49" x14ac:dyDescent="0.35">
      <c r="A611" s="20"/>
      <c r="B611" s="20"/>
      <c r="C611" s="20"/>
      <c r="D611" s="20"/>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21"/>
      <c r="AR611" s="21"/>
      <c r="AS611" s="21"/>
      <c r="AT611" s="6"/>
      <c r="AU611" s="6"/>
      <c r="AV611" s="6"/>
      <c r="AW611" s="6"/>
    </row>
    <row r="612" spans="1:49" x14ac:dyDescent="0.35">
      <c r="A612" s="20"/>
      <c r="B612" s="20"/>
      <c r="C612" s="20"/>
      <c r="D612" s="20"/>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21"/>
      <c r="AR612" s="21"/>
      <c r="AS612" s="21"/>
      <c r="AT612" s="6"/>
      <c r="AU612" s="6"/>
      <c r="AV612" s="6"/>
      <c r="AW612" s="6"/>
    </row>
    <row r="613" spans="1:49" x14ac:dyDescent="0.35">
      <c r="A613" s="20"/>
      <c r="B613" s="20"/>
      <c r="C613" s="20"/>
      <c r="D613" s="20"/>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21"/>
      <c r="AR613" s="21"/>
      <c r="AS613" s="21"/>
      <c r="AT613" s="6"/>
      <c r="AU613" s="6"/>
      <c r="AV613" s="6"/>
      <c r="AW613" s="6"/>
    </row>
    <row r="614" spans="1:49" x14ac:dyDescent="0.35">
      <c r="A614" s="20"/>
      <c r="B614" s="20"/>
      <c r="C614" s="20"/>
      <c r="D614" s="20"/>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21"/>
      <c r="AR614" s="21"/>
      <c r="AS614" s="21"/>
      <c r="AT614" s="6"/>
      <c r="AU614" s="6"/>
      <c r="AV614" s="6"/>
      <c r="AW614" s="6"/>
    </row>
    <row r="615" spans="1:49" x14ac:dyDescent="0.35">
      <c r="A615" s="20"/>
      <c r="B615" s="20"/>
      <c r="C615" s="20"/>
      <c r="D615" s="20"/>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21"/>
      <c r="AR615" s="21"/>
      <c r="AS615" s="21"/>
      <c r="AT615" s="6"/>
      <c r="AU615" s="6"/>
      <c r="AV615" s="6"/>
      <c r="AW615" s="6"/>
    </row>
    <row r="616" spans="1:49" x14ac:dyDescent="0.35">
      <c r="A616" s="20"/>
      <c r="B616" s="20"/>
      <c r="C616" s="20"/>
      <c r="D616" s="20"/>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21"/>
      <c r="AR616" s="21"/>
      <c r="AS616" s="21"/>
      <c r="AT616" s="6"/>
      <c r="AU616" s="6"/>
      <c r="AV616" s="6"/>
      <c r="AW616" s="6"/>
    </row>
    <row r="617" spans="1:49" x14ac:dyDescent="0.35">
      <c r="A617" s="20"/>
      <c r="B617" s="20"/>
      <c r="C617" s="20"/>
      <c r="D617" s="20"/>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21"/>
      <c r="AR617" s="21"/>
      <c r="AS617" s="21"/>
      <c r="AT617" s="6"/>
      <c r="AU617" s="6"/>
      <c r="AV617" s="6"/>
      <c r="AW617" s="6"/>
    </row>
    <row r="618" spans="1:49" x14ac:dyDescent="0.35">
      <c r="A618" s="20"/>
      <c r="B618" s="20"/>
      <c r="C618" s="20"/>
      <c r="D618" s="20"/>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21"/>
      <c r="AR618" s="21"/>
      <c r="AS618" s="21"/>
      <c r="AT618" s="6"/>
      <c r="AU618" s="6"/>
      <c r="AV618" s="6"/>
      <c r="AW618" s="6"/>
    </row>
    <row r="619" spans="1:49" x14ac:dyDescent="0.35">
      <c r="A619" s="20"/>
      <c r="B619" s="20"/>
      <c r="C619" s="20"/>
      <c r="D619" s="20"/>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21"/>
      <c r="AR619" s="21"/>
      <c r="AS619" s="21"/>
      <c r="AT619" s="6"/>
      <c r="AU619" s="6"/>
      <c r="AV619" s="6"/>
      <c r="AW619" s="6"/>
    </row>
    <row r="620" spans="1:49" x14ac:dyDescent="0.35">
      <c r="A620" s="20"/>
      <c r="B620" s="20"/>
      <c r="C620" s="20"/>
      <c r="D620" s="20"/>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21"/>
      <c r="AR620" s="21"/>
      <c r="AS620" s="21"/>
      <c r="AT620" s="6"/>
      <c r="AU620" s="6"/>
      <c r="AV620" s="6"/>
      <c r="AW620" s="6"/>
    </row>
    <row r="621" spans="1:49" x14ac:dyDescent="0.35">
      <c r="A621" s="20"/>
      <c r="B621" s="20"/>
      <c r="C621" s="20"/>
      <c r="D621" s="20"/>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21"/>
      <c r="AR621" s="21"/>
      <c r="AS621" s="21"/>
      <c r="AT621" s="6"/>
      <c r="AU621" s="6"/>
      <c r="AV621" s="6"/>
      <c r="AW621" s="6"/>
    </row>
    <row r="622" spans="1:49" x14ac:dyDescent="0.35">
      <c r="A622" s="20"/>
      <c r="B622" s="20"/>
      <c r="C622" s="20"/>
      <c r="D622" s="20"/>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21"/>
      <c r="AR622" s="21"/>
      <c r="AS622" s="21"/>
      <c r="AT622" s="6"/>
      <c r="AU622" s="6"/>
      <c r="AV622" s="6"/>
      <c r="AW622" s="6"/>
    </row>
    <row r="623" spans="1:49" x14ac:dyDescent="0.35">
      <c r="A623" s="20"/>
      <c r="B623" s="20"/>
      <c r="C623" s="20"/>
      <c r="D623" s="20"/>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21"/>
      <c r="AR623" s="21"/>
      <c r="AS623" s="21"/>
      <c r="AT623" s="6"/>
      <c r="AU623" s="6"/>
      <c r="AV623" s="6"/>
      <c r="AW623" s="6"/>
    </row>
    <row r="624" spans="1:49" x14ac:dyDescent="0.35">
      <c r="A624" s="20"/>
      <c r="B624" s="20"/>
      <c r="C624" s="20"/>
      <c r="D624" s="20"/>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21"/>
      <c r="AR624" s="21"/>
      <c r="AS624" s="21"/>
      <c r="AT624" s="6"/>
      <c r="AU624" s="6"/>
      <c r="AV624" s="6"/>
      <c r="AW624" s="6"/>
    </row>
    <row r="625" spans="1:49" x14ac:dyDescent="0.35">
      <c r="A625" s="20"/>
      <c r="B625" s="20"/>
      <c r="C625" s="20"/>
      <c r="D625" s="20"/>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21"/>
      <c r="AR625" s="21"/>
      <c r="AS625" s="21"/>
      <c r="AT625" s="6"/>
      <c r="AU625" s="6"/>
      <c r="AV625" s="6"/>
      <c r="AW625" s="6"/>
    </row>
    <row r="626" spans="1:49" x14ac:dyDescent="0.35">
      <c r="A626" s="20"/>
      <c r="B626" s="20"/>
      <c r="C626" s="20"/>
      <c r="D626" s="20"/>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21"/>
      <c r="AR626" s="21"/>
      <c r="AS626" s="21"/>
      <c r="AT626" s="6"/>
      <c r="AU626" s="6"/>
      <c r="AV626" s="6"/>
      <c r="AW626" s="6"/>
    </row>
    <row r="627" spans="1:49" x14ac:dyDescent="0.35">
      <c r="A627" s="20"/>
      <c r="B627" s="20"/>
      <c r="C627" s="20"/>
      <c r="D627" s="20"/>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21"/>
      <c r="AR627" s="21"/>
      <c r="AS627" s="21"/>
      <c r="AT627" s="6"/>
      <c r="AU627" s="6"/>
      <c r="AV627" s="6"/>
      <c r="AW627" s="6"/>
    </row>
    <row r="628" spans="1:49" x14ac:dyDescent="0.35">
      <c r="A628" s="20"/>
      <c r="B628" s="20"/>
      <c r="C628" s="20"/>
      <c r="D628" s="20"/>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21"/>
      <c r="AR628" s="21"/>
      <c r="AS628" s="21"/>
      <c r="AT628" s="6"/>
      <c r="AU628" s="6"/>
      <c r="AV628" s="6"/>
      <c r="AW628" s="6"/>
    </row>
    <row r="629" spans="1:49" x14ac:dyDescent="0.35">
      <c r="A629" s="20"/>
      <c r="B629" s="20"/>
      <c r="C629" s="20"/>
      <c r="D629" s="20"/>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21"/>
      <c r="AR629" s="21"/>
      <c r="AS629" s="21"/>
      <c r="AT629" s="6"/>
      <c r="AU629" s="6"/>
      <c r="AV629" s="6"/>
      <c r="AW629" s="6"/>
    </row>
    <row r="630" spans="1:49" x14ac:dyDescent="0.35">
      <c r="A630" s="20"/>
      <c r="B630" s="20"/>
      <c r="C630" s="20"/>
      <c r="D630" s="20"/>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21"/>
      <c r="AR630" s="21"/>
      <c r="AS630" s="21"/>
      <c r="AT630" s="6"/>
      <c r="AU630" s="6"/>
      <c r="AV630" s="6"/>
      <c r="AW630" s="6"/>
    </row>
    <row r="631" spans="1:49" x14ac:dyDescent="0.35">
      <c r="A631" s="20"/>
      <c r="B631" s="20"/>
      <c r="C631" s="20"/>
      <c r="D631" s="20"/>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21"/>
      <c r="AR631" s="21"/>
      <c r="AS631" s="21"/>
      <c r="AT631" s="6"/>
      <c r="AU631" s="6"/>
      <c r="AV631" s="6"/>
      <c r="AW631" s="6"/>
    </row>
    <row r="632" spans="1:49" x14ac:dyDescent="0.35">
      <c r="A632" s="20"/>
      <c r="B632" s="20"/>
      <c r="C632" s="20"/>
      <c r="D632" s="20"/>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21"/>
      <c r="AR632" s="21"/>
      <c r="AS632" s="21"/>
      <c r="AT632" s="6"/>
      <c r="AU632" s="6"/>
      <c r="AV632" s="6"/>
      <c r="AW632" s="6"/>
    </row>
    <row r="633" spans="1:49" x14ac:dyDescent="0.35">
      <c r="A633" s="20"/>
      <c r="B633" s="20"/>
      <c r="C633" s="20"/>
      <c r="D633" s="20"/>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21"/>
      <c r="AR633" s="21"/>
      <c r="AS633" s="21"/>
      <c r="AT633" s="6"/>
      <c r="AU633" s="6"/>
      <c r="AV633" s="6"/>
      <c r="AW633" s="6"/>
    </row>
    <row r="634" spans="1:49" x14ac:dyDescent="0.35">
      <c r="A634" s="20"/>
      <c r="B634" s="20"/>
      <c r="C634" s="20"/>
      <c r="D634" s="20"/>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21"/>
      <c r="AR634" s="21"/>
      <c r="AS634" s="21"/>
      <c r="AT634" s="6"/>
      <c r="AU634" s="6"/>
      <c r="AV634" s="6"/>
      <c r="AW634" s="6"/>
    </row>
    <row r="635" spans="1:49" x14ac:dyDescent="0.35">
      <c r="A635" s="20"/>
      <c r="B635" s="20"/>
      <c r="C635" s="20"/>
      <c r="D635" s="20"/>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21"/>
      <c r="AR635" s="21"/>
      <c r="AS635" s="21"/>
      <c r="AT635" s="6"/>
      <c r="AU635" s="6"/>
      <c r="AV635" s="6"/>
      <c r="AW635" s="6"/>
    </row>
    <row r="636" spans="1:49" x14ac:dyDescent="0.35">
      <c r="A636" s="20"/>
      <c r="B636" s="20"/>
      <c r="C636" s="20"/>
      <c r="D636" s="20"/>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21"/>
      <c r="AR636" s="21"/>
      <c r="AS636" s="21"/>
      <c r="AT636" s="6"/>
      <c r="AU636" s="6"/>
      <c r="AV636" s="6"/>
      <c r="AW636" s="6"/>
    </row>
    <row r="637" spans="1:49" x14ac:dyDescent="0.35">
      <c r="A637" s="20"/>
      <c r="B637" s="20"/>
      <c r="C637" s="20"/>
      <c r="D637" s="20"/>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21"/>
      <c r="AR637" s="21"/>
      <c r="AS637" s="21"/>
      <c r="AT637" s="6"/>
      <c r="AU637" s="6"/>
      <c r="AV637" s="6"/>
      <c r="AW637" s="6"/>
    </row>
    <row r="638" spans="1:49" x14ac:dyDescent="0.35">
      <c r="A638" s="20"/>
      <c r="B638" s="20"/>
      <c r="C638" s="20"/>
      <c r="D638" s="20"/>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21"/>
      <c r="AR638" s="21"/>
      <c r="AS638" s="21"/>
      <c r="AT638" s="6"/>
      <c r="AU638" s="6"/>
      <c r="AV638" s="6"/>
      <c r="AW638" s="6"/>
    </row>
    <row r="639" spans="1:49" x14ac:dyDescent="0.35">
      <c r="A639" s="20"/>
      <c r="B639" s="20"/>
      <c r="C639" s="20"/>
      <c r="D639" s="20"/>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21"/>
      <c r="AR639" s="21"/>
      <c r="AS639" s="21"/>
      <c r="AT639" s="6"/>
      <c r="AU639" s="6"/>
      <c r="AV639" s="6"/>
      <c r="AW639" s="6"/>
    </row>
    <row r="640" spans="1:49" x14ac:dyDescent="0.35">
      <c r="A640" s="20"/>
      <c r="B640" s="20"/>
      <c r="C640" s="20"/>
      <c r="D640" s="20"/>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21"/>
      <c r="AR640" s="21"/>
      <c r="AS640" s="21"/>
      <c r="AT640" s="6"/>
      <c r="AU640" s="6"/>
      <c r="AV640" s="6"/>
      <c r="AW640" s="6"/>
    </row>
    <row r="641" spans="1:49" x14ac:dyDescent="0.35">
      <c r="A641" s="20"/>
      <c r="B641" s="20"/>
      <c r="C641" s="20"/>
      <c r="D641" s="20"/>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21"/>
      <c r="AR641" s="21"/>
      <c r="AS641" s="21"/>
      <c r="AT641" s="6"/>
      <c r="AU641" s="6"/>
      <c r="AV641" s="6"/>
      <c r="AW641" s="6"/>
    </row>
    <row r="642" spans="1:49" x14ac:dyDescent="0.35">
      <c r="A642" s="20"/>
      <c r="B642" s="20"/>
      <c r="C642" s="20"/>
      <c r="D642" s="20"/>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21"/>
      <c r="AR642" s="21"/>
      <c r="AS642" s="21"/>
      <c r="AT642" s="6"/>
      <c r="AU642" s="6"/>
      <c r="AV642" s="6"/>
      <c r="AW642" s="6"/>
    </row>
    <row r="643" spans="1:49" x14ac:dyDescent="0.35">
      <c r="A643" s="20"/>
      <c r="B643" s="20"/>
      <c r="C643" s="20"/>
      <c r="D643" s="20"/>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21"/>
      <c r="AR643" s="21"/>
      <c r="AS643" s="21"/>
      <c r="AT643" s="6"/>
      <c r="AU643" s="6"/>
      <c r="AV643" s="6"/>
      <c r="AW643" s="6"/>
    </row>
    <row r="644" spans="1:49" x14ac:dyDescent="0.35">
      <c r="A644" s="20"/>
      <c r="B644" s="20"/>
      <c r="C644" s="20"/>
      <c r="D644" s="20"/>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21"/>
      <c r="AR644" s="21"/>
      <c r="AS644" s="21"/>
      <c r="AT644" s="6"/>
      <c r="AU644" s="6"/>
      <c r="AV644" s="6"/>
      <c r="AW644" s="6"/>
    </row>
    <row r="645" spans="1:49" x14ac:dyDescent="0.35">
      <c r="A645" s="20"/>
      <c r="B645" s="20"/>
      <c r="C645" s="20"/>
      <c r="D645" s="20"/>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21"/>
      <c r="AR645" s="21"/>
      <c r="AS645" s="21"/>
      <c r="AT645" s="6"/>
      <c r="AU645" s="6"/>
      <c r="AV645" s="6"/>
      <c r="AW645" s="6"/>
    </row>
    <row r="646" spans="1:49" x14ac:dyDescent="0.35">
      <c r="A646" s="20"/>
      <c r="B646" s="20"/>
      <c r="C646" s="20"/>
      <c r="D646" s="20"/>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21"/>
      <c r="AR646" s="21"/>
      <c r="AS646" s="21"/>
      <c r="AT646" s="6"/>
      <c r="AU646" s="6"/>
      <c r="AV646" s="6"/>
      <c r="AW646" s="6"/>
    </row>
    <row r="647" spans="1:49" x14ac:dyDescent="0.35">
      <c r="A647" s="20"/>
      <c r="B647" s="20"/>
      <c r="C647" s="20"/>
      <c r="D647" s="20"/>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21"/>
      <c r="AR647" s="21"/>
      <c r="AS647" s="21"/>
      <c r="AT647" s="6"/>
      <c r="AU647" s="6"/>
      <c r="AV647" s="6"/>
      <c r="AW647" s="6"/>
    </row>
    <row r="648" spans="1:49" x14ac:dyDescent="0.35">
      <c r="A648" s="20"/>
      <c r="B648" s="20"/>
      <c r="C648" s="20"/>
      <c r="D648" s="20"/>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21"/>
      <c r="AR648" s="21"/>
      <c r="AS648" s="21"/>
      <c r="AT648" s="6"/>
      <c r="AU648" s="6"/>
      <c r="AV648" s="6"/>
      <c r="AW648" s="6"/>
    </row>
    <row r="649" spans="1:49" x14ac:dyDescent="0.35">
      <c r="A649" s="20"/>
      <c r="B649" s="20"/>
      <c r="C649" s="20"/>
      <c r="D649" s="20"/>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21"/>
      <c r="AR649" s="21"/>
      <c r="AS649" s="21"/>
      <c r="AT649" s="6"/>
      <c r="AU649" s="6"/>
      <c r="AV649" s="6"/>
      <c r="AW649" s="6"/>
    </row>
    <row r="650" spans="1:49" x14ac:dyDescent="0.35">
      <c r="A650" s="20"/>
      <c r="B650" s="20"/>
      <c r="C650" s="20"/>
      <c r="D650" s="20"/>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21"/>
      <c r="AR650" s="21"/>
      <c r="AS650" s="21"/>
      <c r="AT650" s="6"/>
      <c r="AU650" s="6"/>
      <c r="AV650" s="6"/>
      <c r="AW650" s="6"/>
    </row>
    <row r="651" spans="1:49" x14ac:dyDescent="0.35">
      <c r="A651" s="20"/>
      <c r="B651" s="20"/>
      <c r="C651" s="20"/>
      <c r="D651" s="20"/>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21"/>
      <c r="AR651" s="21"/>
      <c r="AS651" s="21"/>
      <c r="AT651" s="6"/>
      <c r="AU651" s="6"/>
      <c r="AV651" s="6"/>
      <c r="AW651" s="6"/>
    </row>
    <row r="652" spans="1:49" x14ac:dyDescent="0.35">
      <c r="A652" s="20"/>
      <c r="B652" s="20"/>
      <c r="C652" s="20"/>
      <c r="D652" s="20"/>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21"/>
      <c r="AR652" s="21"/>
      <c r="AS652" s="21"/>
      <c r="AT652" s="6"/>
      <c r="AU652" s="6"/>
      <c r="AV652" s="6"/>
      <c r="AW652" s="6"/>
    </row>
    <row r="653" spans="1:49" x14ac:dyDescent="0.35">
      <c r="A653" s="20"/>
      <c r="B653" s="20"/>
      <c r="C653" s="20"/>
      <c r="D653" s="20"/>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21"/>
      <c r="AR653" s="21"/>
      <c r="AS653" s="21"/>
      <c r="AT653" s="6"/>
      <c r="AU653" s="6"/>
      <c r="AV653" s="6"/>
      <c r="AW653" s="6"/>
    </row>
    <row r="654" spans="1:49" x14ac:dyDescent="0.35">
      <c r="A654" s="20"/>
      <c r="B654" s="20"/>
      <c r="C654" s="20"/>
      <c r="D654" s="20"/>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21"/>
      <c r="AR654" s="21"/>
      <c r="AS654" s="21"/>
      <c r="AT654" s="6"/>
      <c r="AU654" s="6"/>
      <c r="AV654" s="6"/>
      <c r="AW654" s="6"/>
    </row>
    <row r="655" spans="1:49" x14ac:dyDescent="0.35">
      <c r="A655" s="20"/>
      <c r="B655" s="20"/>
      <c r="C655" s="20"/>
      <c r="D655" s="20"/>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21"/>
      <c r="AR655" s="21"/>
      <c r="AS655" s="21"/>
      <c r="AT655" s="6"/>
      <c r="AU655" s="6"/>
      <c r="AV655" s="6"/>
      <c r="AW655" s="6"/>
    </row>
    <row r="656" spans="1:49" x14ac:dyDescent="0.35">
      <c r="A656" s="20"/>
      <c r="B656" s="20"/>
      <c r="C656" s="20"/>
      <c r="D656" s="20"/>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21"/>
      <c r="AR656" s="21"/>
      <c r="AS656" s="21"/>
      <c r="AT656" s="6"/>
      <c r="AU656" s="6"/>
      <c r="AV656" s="6"/>
      <c r="AW656" s="6"/>
    </row>
    <row r="657" spans="1:49" x14ac:dyDescent="0.35">
      <c r="A657" s="20"/>
      <c r="B657" s="20"/>
      <c r="C657" s="20"/>
      <c r="D657" s="20"/>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21"/>
      <c r="AR657" s="21"/>
      <c r="AS657" s="21"/>
      <c r="AT657" s="6"/>
      <c r="AU657" s="6"/>
      <c r="AV657" s="6"/>
      <c r="AW657" s="6"/>
    </row>
    <row r="658" spans="1:49" x14ac:dyDescent="0.35">
      <c r="A658" s="20"/>
      <c r="B658" s="20"/>
      <c r="C658" s="20"/>
      <c r="D658" s="20"/>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21"/>
      <c r="AR658" s="21"/>
      <c r="AS658" s="21"/>
      <c r="AT658" s="6"/>
      <c r="AU658" s="6"/>
      <c r="AV658" s="6"/>
      <c r="AW658" s="6"/>
    </row>
    <row r="659" spans="1:49" x14ac:dyDescent="0.35">
      <c r="A659" s="20"/>
      <c r="B659" s="20"/>
      <c r="C659" s="20"/>
      <c r="D659" s="20"/>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21"/>
      <c r="AR659" s="21"/>
      <c r="AS659" s="21"/>
      <c r="AT659" s="6"/>
      <c r="AU659" s="6"/>
      <c r="AV659" s="6"/>
      <c r="AW659" s="6"/>
    </row>
    <row r="660" spans="1:49" x14ac:dyDescent="0.35">
      <c r="A660" s="20"/>
      <c r="B660" s="20"/>
      <c r="C660" s="20"/>
      <c r="D660" s="20"/>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21"/>
      <c r="AR660" s="21"/>
      <c r="AS660" s="21"/>
      <c r="AT660" s="6"/>
      <c r="AU660" s="6"/>
      <c r="AV660" s="6"/>
      <c r="AW660" s="6"/>
    </row>
    <row r="661" spans="1:49" x14ac:dyDescent="0.35">
      <c r="A661" s="20"/>
      <c r="B661" s="20"/>
      <c r="C661" s="20"/>
      <c r="D661" s="20"/>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21"/>
      <c r="AR661" s="21"/>
      <c r="AS661" s="21"/>
      <c r="AT661" s="6"/>
      <c r="AU661" s="6"/>
      <c r="AV661" s="6"/>
      <c r="AW661" s="6"/>
    </row>
    <row r="662" spans="1:49" x14ac:dyDescent="0.35">
      <c r="A662" s="20"/>
      <c r="B662" s="20"/>
      <c r="C662" s="20"/>
      <c r="D662" s="20"/>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21"/>
      <c r="AR662" s="21"/>
      <c r="AS662" s="21"/>
      <c r="AT662" s="6"/>
      <c r="AU662" s="6"/>
      <c r="AV662" s="6"/>
      <c r="AW662" s="6"/>
    </row>
    <row r="663" spans="1:49" x14ac:dyDescent="0.35">
      <c r="A663" s="20"/>
      <c r="B663" s="20"/>
      <c r="C663" s="20"/>
      <c r="D663" s="20"/>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21"/>
      <c r="AR663" s="21"/>
      <c r="AS663" s="21"/>
      <c r="AT663" s="6"/>
      <c r="AU663" s="6"/>
      <c r="AV663" s="6"/>
      <c r="AW663" s="6"/>
    </row>
    <row r="664" spans="1:49" x14ac:dyDescent="0.35">
      <c r="A664" s="20"/>
      <c r="B664" s="20"/>
      <c r="C664" s="20"/>
      <c r="D664" s="20"/>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21"/>
      <c r="AR664" s="21"/>
      <c r="AS664" s="21"/>
      <c r="AT664" s="6"/>
      <c r="AU664" s="6"/>
      <c r="AV664" s="6"/>
      <c r="AW664" s="6"/>
    </row>
    <row r="665" spans="1:49" x14ac:dyDescent="0.35">
      <c r="A665" s="20"/>
      <c r="B665" s="20"/>
      <c r="C665" s="20"/>
      <c r="D665" s="20"/>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21"/>
      <c r="AR665" s="21"/>
      <c r="AS665" s="21"/>
      <c r="AT665" s="6"/>
      <c r="AU665" s="6"/>
      <c r="AV665" s="6"/>
      <c r="AW665" s="6"/>
    </row>
    <row r="666" spans="1:49" x14ac:dyDescent="0.35">
      <c r="A666" s="20"/>
      <c r="B666" s="20"/>
      <c r="C666" s="20"/>
      <c r="D666" s="20"/>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21"/>
      <c r="AR666" s="21"/>
      <c r="AS666" s="21"/>
      <c r="AT666" s="6"/>
      <c r="AU666" s="6"/>
      <c r="AV666" s="6"/>
      <c r="AW666" s="6"/>
    </row>
    <row r="667" spans="1:49" x14ac:dyDescent="0.35">
      <c r="A667" s="20"/>
      <c r="B667" s="20"/>
      <c r="C667" s="20"/>
      <c r="D667" s="20"/>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21"/>
      <c r="AR667" s="21"/>
      <c r="AS667" s="21"/>
      <c r="AT667" s="6"/>
      <c r="AU667" s="6"/>
      <c r="AV667" s="6"/>
      <c r="AW667" s="6"/>
    </row>
    <row r="668" spans="1:49" x14ac:dyDescent="0.35">
      <c r="A668" s="20"/>
      <c r="B668" s="20"/>
      <c r="C668" s="20"/>
      <c r="D668" s="20"/>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21"/>
      <c r="AR668" s="21"/>
      <c r="AS668" s="21"/>
      <c r="AT668" s="6"/>
      <c r="AU668" s="6"/>
      <c r="AV668" s="6"/>
      <c r="AW668" s="6"/>
    </row>
    <row r="669" spans="1:49" x14ac:dyDescent="0.35">
      <c r="A669" s="20"/>
      <c r="B669" s="20"/>
      <c r="C669" s="20"/>
      <c r="D669" s="20"/>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21"/>
      <c r="AR669" s="21"/>
      <c r="AS669" s="21"/>
      <c r="AT669" s="6"/>
      <c r="AU669" s="6"/>
      <c r="AV669" s="6"/>
      <c r="AW669" s="6"/>
    </row>
    <row r="670" spans="1:49" x14ac:dyDescent="0.35">
      <c r="A670" s="20"/>
      <c r="B670" s="20"/>
      <c r="C670" s="20"/>
      <c r="D670" s="20"/>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21"/>
      <c r="AR670" s="21"/>
      <c r="AS670" s="21"/>
      <c r="AT670" s="6"/>
      <c r="AU670" s="6"/>
      <c r="AV670" s="6"/>
      <c r="AW670" s="6"/>
    </row>
    <row r="671" spans="1:49" x14ac:dyDescent="0.35">
      <c r="A671" s="20"/>
      <c r="B671" s="20"/>
      <c r="C671" s="20"/>
      <c r="D671" s="20"/>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21"/>
      <c r="AR671" s="21"/>
      <c r="AS671" s="21"/>
      <c r="AT671" s="6"/>
      <c r="AU671" s="6"/>
      <c r="AV671" s="6"/>
      <c r="AW671" s="6"/>
    </row>
    <row r="672" spans="1:49" x14ac:dyDescent="0.35">
      <c r="A672" s="20"/>
      <c r="B672" s="20"/>
      <c r="C672" s="20"/>
      <c r="D672" s="20"/>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21"/>
      <c r="AR672" s="21"/>
      <c r="AS672" s="21"/>
      <c r="AT672" s="6"/>
      <c r="AU672" s="6"/>
      <c r="AV672" s="6"/>
      <c r="AW672" s="6"/>
    </row>
    <row r="673" spans="1:49" x14ac:dyDescent="0.35">
      <c r="A673" s="20"/>
      <c r="B673" s="20"/>
      <c r="C673" s="20"/>
      <c r="D673" s="20"/>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21"/>
      <c r="AR673" s="21"/>
      <c r="AS673" s="21"/>
      <c r="AT673" s="6"/>
      <c r="AU673" s="6"/>
      <c r="AV673" s="6"/>
      <c r="AW673" s="6"/>
    </row>
    <row r="674" spans="1:49" x14ac:dyDescent="0.35">
      <c r="A674" s="20"/>
      <c r="B674" s="20"/>
      <c r="C674" s="20"/>
      <c r="D674" s="20"/>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21"/>
      <c r="AR674" s="21"/>
      <c r="AS674" s="21"/>
      <c r="AT674" s="6"/>
      <c r="AU674" s="6"/>
      <c r="AV674" s="6"/>
      <c r="AW674" s="6"/>
    </row>
    <row r="675" spans="1:49" x14ac:dyDescent="0.35">
      <c r="A675" s="20"/>
      <c r="B675" s="20"/>
      <c r="C675" s="20"/>
      <c r="D675" s="20"/>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21"/>
      <c r="AR675" s="21"/>
      <c r="AS675" s="21"/>
      <c r="AT675" s="6"/>
      <c r="AU675" s="6"/>
      <c r="AV675" s="6"/>
      <c r="AW675" s="6"/>
    </row>
    <row r="676" spans="1:49" x14ac:dyDescent="0.35">
      <c r="A676" s="20"/>
      <c r="B676" s="20"/>
      <c r="C676" s="20"/>
      <c r="D676" s="20"/>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21"/>
      <c r="AR676" s="21"/>
      <c r="AS676" s="21"/>
      <c r="AT676" s="6"/>
      <c r="AU676" s="6"/>
      <c r="AV676" s="6"/>
      <c r="AW676" s="6"/>
    </row>
    <row r="677" spans="1:49" x14ac:dyDescent="0.35">
      <c r="A677" s="20"/>
      <c r="B677" s="20"/>
      <c r="C677" s="20"/>
      <c r="D677" s="20"/>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21"/>
      <c r="AR677" s="21"/>
      <c r="AS677" s="21"/>
      <c r="AT677" s="6"/>
      <c r="AU677" s="6"/>
      <c r="AV677" s="6"/>
      <c r="AW677" s="6"/>
    </row>
    <row r="678" spans="1:49" x14ac:dyDescent="0.35">
      <c r="A678" s="20"/>
      <c r="B678" s="20"/>
      <c r="C678" s="20"/>
      <c r="D678" s="20"/>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21"/>
      <c r="AR678" s="21"/>
      <c r="AS678" s="21"/>
      <c r="AT678" s="6"/>
      <c r="AU678" s="6"/>
      <c r="AV678" s="6"/>
      <c r="AW678" s="6"/>
    </row>
    <row r="679" spans="1:49" x14ac:dyDescent="0.35">
      <c r="A679" s="20"/>
      <c r="B679" s="20"/>
      <c r="C679" s="20"/>
      <c r="D679" s="20"/>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21"/>
      <c r="AR679" s="21"/>
      <c r="AS679" s="21"/>
      <c r="AT679" s="6"/>
      <c r="AU679" s="6"/>
      <c r="AV679" s="6"/>
      <c r="AW679" s="6"/>
    </row>
    <row r="680" spans="1:49" x14ac:dyDescent="0.35">
      <c r="A680" s="20"/>
      <c r="B680" s="20"/>
      <c r="C680" s="20"/>
      <c r="D680" s="20"/>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21"/>
      <c r="AR680" s="21"/>
      <c r="AS680" s="21"/>
      <c r="AT680" s="6"/>
      <c r="AU680" s="6"/>
      <c r="AV680" s="6"/>
      <c r="AW680" s="6"/>
    </row>
    <row r="681" spans="1:49" x14ac:dyDescent="0.35">
      <c r="A681" s="20"/>
      <c r="B681" s="20"/>
      <c r="C681" s="20"/>
      <c r="D681" s="20"/>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21"/>
      <c r="AR681" s="21"/>
      <c r="AS681" s="21"/>
      <c r="AT681" s="6"/>
      <c r="AU681" s="6"/>
      <c r="AV681" s="6"/>
      <c r="AW681" s="6"/>
    </row>
    <row r="682" spans="1:49" x14ac:dyDescent="0.35">
      <c r="A682" s="20"/>
      <c r="B682" s="20"/>
      <c r="C682" s="20"/>
      <c r="D682" s="20"/>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21"/>
      <c r="AR682" s="21"/>
      <c r="AS682" s="21"/>
      <c r="AT682" s="6"/>
      <c r="AU682" s="6"/>
      <c r="AV682" s="6"/>
      <c r="AW682" s="6"/>
    </row>
    <row r="683" spans="1:49" x14ac:dyDescent="0.35">
      <c r="A683" s="20"/>
      <c r="B683" s="20"/>
      <c r="C683" s="20"/>
      <c r="D683" s="20"/>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21"/>
      <c r="AR683" s="21"/>
      <c r="AS683" s="21"/>
      <c r="AT683" s="6"/>
      <c r="AU683" s="6"/>
      <c r="AV683" s="6"/>
      <c r="AW683" s="6"/>
    </row>
    <row r="684" spans="1:49" x14ac:dyDescent="0.35">
      <c r="A684" s="20"/>
      <c r="B684" s="20"/>
      <c r="C684" s="20"/>
      <c r="D684" s="20"/>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21"/>
      <c r="AR684" s="21"/>
      <c r="AS684" s="21"/>
      <c r="AT684" s="6"/>
      <c r="AU684" s="6"/>
      <c r="AV684" s="6"/>
      <c r="AW684" s="6"/>
    </row>
    <row r="685" spans="1:49" x14ac:dyDescent="0.35">
      <c r="A685" s="20"/>
      <c r="B685" s="20"/>
      <c r="C685" s="20"/>
      <c r="D685" s="20"/>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21"/>
      <c r="AR685" s="21"/>
      <c r="AS685" s="21"/>
      <c r="AT685" s="6"/>
      <c r="AU685" s="6"/>
      <c r="AV685" s="6"/>
      <c r="AW685" s="6"/>
    </row>
    <row r="686" spans="1:49" x14ac:dyDescent="0.35">
      <c r="A686" s="20"/>
      <c r="B686" s="20"/>
      <c r="C686" s="20"/>
      <c r="D686" s="20"/>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21"/>
      <c r="AR686" s="21"/>
      <c r="AS686" s="21"/>
      <c r="AT686" s="6"/>
      <c r="AU686" s="6"/>
      <c r="AV686" s="6"/>
      <c r="AW686" s="6"/>
    </row>
    <row r="687" spans="1:49" x14ac:dyDescent="0.35">
      <c r="A687" s="20"/>
      <c r="B687" s="20"/>
      <c r="C687" s="20"/>
      <c r="D687" s="20"/>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21"/>
      <c r="AR687" s="21"/>
      <c r="AS687" s="21"/>
      <c r="AT687" s="6"/>
      <c r="AU687" s="6"/>
      <c r="AV687" s="6"/>
      <c r="AW687" s="6"/>
    </row>
    <row r="688" spans="1:49" x14ac:dyDescent="0.35">
      <c r="A688" s="20"/>
      <c r="B688" s="20"/>
      <c r="C688" s="20"/>
      <c r="D688" s="20"/>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21"/>
      <c r="AR688" s="21"/>
      <c r="AS688" s="21"/>
      <c r="AT688" s="6"/>
      <c r="AU688" s="6"/>
      <c r="AV688" s="6"/>
      <c r="AW688" s="6"/>
    </row>
    <row r="689" spans="1:49" x14ac:dyDescent="0.35">
      <c r="A689" s="20"/>
      <c r="B689" s="20"/>
      <c r="C689" s="20"/>
      <c r="D689" s="20"/>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21"/>
      <c r="AR689" s="21"/>
      <c r="AS689" s="21"/>
      <c r="AT689" s="6"/>
      <c r="AU689" s="6"/>
      <c r="AV689" s="6"/>
      <c r="AW689" s="6"/>
    </row>
    <row r="690" spans="1:49" x14ac:dyDescent="0.35">
      <c r="A690" s="20"/>
      <c r="B690" s="20"/>
      <c r="C690" s="20"/>
      <c r="D690" s="20"/>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21"/>
      <c r="AR690" s="21"/>
      <c r="AS690" s="21"/>
      <c r="AT690" s="6"/>
      <c r="AU690" s="6"/>
      <c r="AV690" s="6"/>
      <c r="AW690" s="6"/>
    </row>
    <row r="691" spans="1:49" x14ac:dyDescent="0.35">
      <c r="A691" s="20"/>
      <c r="B691" s="20"/>
      <c r="C691" s="20"/>
      <c r="D691" s="20"/>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21"/>
      <c r="AR691" s="21"/>
      <c r="AS691" s="21"/>
      <c r="AT691" s="6"/>
      <c r="AU691" s="6"/>
      <c r="AV691" s="6"/>
      <c r="AW691" s="6"/>
    </row>
    <row r="692" spans="1:49" x14ac:dyDescent="0.35">
      <c r="A692" s="20"/>
      <c r="B692" s="20"/>
      <c r="C692" s="20"/>
      <c r="D692" s="20"/>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21"/>
      <c r="AR692" s="21"/>
      <c r="AS692" s="21"/>
      <c r="AT692" s="6"/>
      <c r="AU692" s="6"/>
      <c r="AV692" s="6"/>
      <c r="AW692" s="6"/>
    </row>
    <row r="693" spans="1:49" x14ac:dyDescent="0.35">
      <c r="A693" s="20"/>
      <c r="B693" s="20"/>
      <c r="C693" s="20"/>
      <c r="D693" s="20"/>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21"/>
      <c r="AR693" s="21"/>
      <c r="AS693" s="21"/>
      <c r="AT693" s="6"/>
      <c r="AU693" s="6"/>
      <c r="AV693" s="6"/>
      <c r="AW693" s="6"/>
    </row>
    <row r="694" spans="1:49" x14ac:dyDescent="0.35">
      <c r="A694" s="20"/>
      <c r="B694" s="20"/>
      <c r="C694" s="20"/>
      <c r="D694" s="20"/>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21"/>
      <c r="AR694" s="21"/>
      <c r="AS694" s="21"/>
      <c r="AT694" s="6"/>
      <c r="AU694" s="6"/>
      <c r="AV694" s="6"/>
      <c r="AW694" s="6"/>
    </row>
    <row r="695" spans="1:49" x14ac:dyDescent="0.35">
      <c r="A695" s="20"/>
      <c r="B695" s="20"/>
      <c r="C695" s="20"/>
      <c r="D695" s="20"/>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21"/>
      <c r="AR695" s="21"/>
      <c r="AS695" s="21"/>
      <c r="AT695" s="6"/>
      <c r="AU695" s="6"/>
      <c r="AV695" s="6"/>
      <c r="AW695" s="6"/>
    </row>
    <row r="696" spans="1:49" x14ac:dyDescent="0.35">
      <c r="A696" s="20"/>
      <c r="B696" s="20"/>
      <c r="C696" s="20"/>
      <c r="D696" s="20"/>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21"/>
      <c r="AR696" s="21"/>
      <c r="AS696" s="21"/>
      <c r="AT696" s="6"/>
      <c r="AU696" s="6"/>
      <c r="AV696" s="6"/>
      <c r="AW696" s="6"/>
    </row>
    <row r="697" spans="1:49" x14ac:dyDescent="0.35">
      <c r="A697" s="20"/>
      <c r="B697" s="20"/>
      <c r="C697" s="20"/>
      <c r="D697" s="20"/>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21"/>
      <c r="AR697" s="21"/>
      <c r="AS697" s="21"/>
      <c r="AT697" s="6"/>
      <c r="AU697" s="6"/>
      <c r="AV697" s="6"/>
      <c r="AW697" s="6"/>
    </row>
    <row r="698" spans="1:49" x14ac:dyDescent="0.35">
      <c r="A698" s="20"/>
      <c r="B698" s="20"/>
      <c r="C698" s="20"/>
      <c r="D698" s="20"/>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21"/>
      <c r="AR698" s="21"/>
      <c r="AS698" s="21"/>
      <c r="AT698" s="6"/>
      <c r="AU698" s="6"/>
      <c r="AV698" s="6"/>
      <c r="AW698" s="6"/>
    </row>
    <row r="699" spans="1:49" x14ac:dyDescent="0.35">
      <c r="A699" s="20"/>
      <c r="B699" s="20"/>
      <c r="C699" s="20"/>
      <c r="D699" s="20"/>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21"/>
      <c r="AR699" s="21"/>
      <c r="AS699" s="21"/>
      <c r="AT699" s="6"/>
      <c r="AU699" s="6"/>
      <c r="AV699" s="6"/>
      <c r="AW699" s="6"/>
    </row>
    <row r="700" spans="1:49" x14ac:dyDescent="0.35">
      <c r="A700" s="20"/>
      <c r="B700" s="20"/>
      <c r="C700" s="20"/>
      <c r="D700" s="20"/>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21"/>
      <c r="AR700" s="21"/>
      <c r="AS700" s="21"/>
      <c r="AT700" s="6"/>
      <c r="AU700" s="6"/>
      <c r="AV700" s="6"/>
      <c r="AW700" s="6"/>
    </row>
    <row r="701" spans="1:49" x14ac:dyDescent="0.35">
      <c r="A701" s="20"/>
      <c r="B701" s="20"/>
      <c r="C701" s="20"/>
      <c r="D701" s="20"/>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21"/>
      <c r="AR701" s="21"/>
      <c r="AS701" s="21"/>
      <c r="AT701" s="6"/>
      <c r="AU701" s="6"/>
      <c r="AV701" s="6"/>
      <c r="AW701" s="6"/>
    </row>
    <row r="702" spans="1:49" x14ac:dyDescent="0.35">
      <c r="A702" s="20"/>
      <c r="B702" s="20"/>
      <c r="C702" s="20"/>
      <c r="D702" s="20"/>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21"/>
      <c r="AR702" s="21"/>
      <c r="AS702" s="21"/>
      <c r="AT702" s="6"/>
      <c r="AU702" s="6"/>
      <c r="AV702" s="6"/>
      <c r="AW702" s="6"/>
    </row>
    <row r="703" spans="1:49" x14ac:dyDescent="0.35">
      <c r="A703" s="20"/>
      <c r="B703" s="20"/>
      <c r="C703" s="20"/>
      <c r="D703" s="20"/>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21"/>
      <c r="AR703" s="21"/>
      <c r="AS703" s="21"/>
      <c r="AT703" s="6"/>
      <c r="AU703" s="6"/>
      <c r="AV703" s="6"/>
      <c r="AW703" s="6"/>
    </row>
    <row r="704" spans="1:49" x14ac:dyDescent="0.35">
      <c r="A704" s="20"/>
      <c r="B704" s="20"/>
      <c r="C704" s="20"/>
      <c r="D704" s="20"/>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21"/>
      <c r="AR704" s="21"/>
      <c r="AS704" s="21"/>
      <c r="AT704" s="6"/>
      <c r="AU704" s="6"/>
      <c r="AV704" s="6"/>
      <c r="AW704" s="6"/>
    </row>
    <row r="705" spans="1:49" x14ac:dyDescent="0.35">
      <c r="A705" s="20"/>
      <c r="B705" s="20"/>
      <c r="C705" s="20"/>
      <c r="D705" s="20"/>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21"/>
      <c r="AR705" s="21"/>
      <c r="AS705" s="21"/>
      <c r="AT705" s="6"/>
      <c r="AU705" s="6"/>
      <c r="AV705" s="6"/>
      <c r="AW705" s="6"/>
    </row>
    <row r="706" spans="1:49" x14ac:dyDescent="0.35">
      <c r="A706" s="20"/>
      <c r="B706" s="20"/>
      <c r="C706" s="20"/>
      <c r="D706" s="20"/>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21"/>
      <c r="AR706" s="21"/>
      <c r="AS706" s="21"/>
      <c r="AT706" s="6"/>
      <c r="AU706" s="6"/>
      <c r="AV706" s="6"/>
      <c r="AW706" s="6"/>
    </row>
    <row r="707" spans="1:49" x14ac:dyDescent="0.35">
      <c r="A707" s="20"/>
      <c r="B707" s="20"/>
      <c r="C707" s="20"/>
      <c r="D707" s="20"/>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21"/>
      <c r="AR707" s="21"/>
      <c r="AS707" s="21"/>
      <c r="AT707" s="6"/>
      <c r="AU707" s="6"/>
      <c r="AV707" s="6"/>
      <c r="AW707" s="6"/>
    </row>
    <row r="708" spans="1:49" x14ac:dyDescent="0.35">
      <c r="A708" s="20"/>
      <c r="B708" s="20"/>
      <c r="C708" s="20"/>
      <c r="D708" s="20"/>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21"/>
      <c r="AR708" s="21"/>
      <c r="AS708" s="21"/>
      <c r="AT708" s="6"/>
      <c r="AU708" s="6"/>
      <c r="AV708" s="6"/>
      <c r="AW708" s="6"/>
    </row>
    <row r="709" spans="1:49" x14ac:dyDescent="0.35">
      <c r="A709" s="20"/>
      <c r="B709" s="20"/>
      <c r="C709" s="20"/>
      <c r="D709" s="20"/>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21"/>
      <c r="AR709" s="21"/>
      <c r="AS709" s="21"/>
      <c r="AT709" s="6"/>
      <c r="AU709" s="6"/>
      <c r="AV709" s="6"/>
      <c r="AW709" s="6"/>
    </row>
    <row r="710" spans="1:49" x14ac:dyDescent="0.35">
      <c r="A710" s="20"/>
      <c r="B710" s="20"/>
      <c r="C710" s="20"/>
      <c r="D710" s="20"/>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21"/>
      <c r="AR710" s="21"/>
      <c r="AS710" s="21"/>
      <c r="AT710" s="6"/>
      <c r="AU710" s="6"/>
      <c r="AV710" s="6"/>
      <c r="AW710" s="6"/>
    </row>
    <row r="711" spans="1:49" x14ac:dyDescent="0.35">
      <c r="A711" s="20"/>
      <c r="B711" s="20"/>
      <c r="C711" s="20"/>
      <c r="D711" s="20"/>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21"/>
      <c r="AR711" s="21"/>
      <c r="AS711" s="21"/>
      <c r="AT711" s="6"/>
      <c r="AU711" s="6"/>
      <c r="AV711" s="6"/>
      <c r="AW711" s="6"/>
    </row>
    <row r="712" spans="1:49" x14ac:dyDescent="0.35">
      <c r="A712" s="20"/>
      <c r="B712" s="20"/>
      <c r="C712" s="20"/>
      <c r="D712" s="20"/>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21"/>
      <c r="AR712" s="21"/>
      <c r="AS712" s="21"/>
      <c r="AT712" s="6"/>
      <c r="AU712" s="6"/>
      <c r="AV712" s="6"/>
      <c r="AW712" s="6"/>
    </row>
    <row r="713" spans="1:49" x14ac:dyDescent="0.35">
      <c r="A713" s="20"/>
      <c r="B713" s="20"/>
      <c r="C713" s="20"/>
      <c r="D713" s="20"/>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21"/>
      <c r="AR713" s="21"/>
      <c r="AS713" s="21"/>
      <c r="AT713" s="6"/>
      <c r="AU713" s="6"/>
      <c r="AV713" s="6"/>
      <c r="AW713" s="6"/>
    </row>
    <row r="714" spans="1:49" x14ac:dyDescent="0.35">
      <c r="A714" s="20"/>
      <c r="B714" s="20"/>
      <c r="C714" s="20"/>
      <c r="D714" s="20"/>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21"/>
      <c r="AR714" s="21"/>
      <c r="AS714" s="21"/>
      <c r="AT714" s="6"/>
      <c r="AU714" s="6"/>
      <c r="AV714" s="6"/>
      <c r="AW714" s="6"/>
    </row>
    <row r="715" spans="1:49" x14ac:dyDescent="0.35">
      <c r="A715" s="20"/>
      <c r="B715" s="20"/>
      <c r="C715" s="20"/>
      <c r="D715" s="20"/>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21"/>
      <c r="AR715" s="21"/>
      <c r="AS715" s="21"/>
      <c r="AT715" s="6"/>
      <c r="AU715" s="6"/>
      <c r="AV715" s="6"/>
      <c r="AW715" s="6"/>
    </row>
    <row r="716" spans="1:49" x14ac:dyDescent="0.35">
      <c r="A716" s="20"/>
      <c r="B716" s="20"/>
      <c r="C716" s="20"/>
      <c r="D716" s="20"/>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21"/>
      <c r="AR716" s="21"/>
      <c r="AS716" s="21"/>
      <c r="AT716" s="6"/>
      <c r="AU716" s="6"/>
      <c r="AV716" s="6"/>
      <c r="AW716" s="6"/>
    </row>
    <row r="717" spans="1:49" x14ac:dyDescent="0.35">
      <c r="A717" s="20"/>
      <c r="B717" s="20"/>
      <c r="C717" s="20"/>
      <c r="D717" s="20"/>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21"/>
      <c r="AR717" s="21"/>
      <c r="AS717" s="21"/>
      <c r="AT717" s="6"/>
      <c r="AU717" s="6"/>
      <c r="AV717" s="6"/>
      <c r="AW717" s="6"/>
    </row>
    <row r="718" spans="1:49" x14ac:dyDescent="0.35">
      <c r="A718" s="20"/>
      <c r="B718" s="20"/>
      <c r="C718" s="20"/>
      <c r="D718" s="20"/>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21"/>
      <c r="AR718" s="21"/>
      <c r="AS718" s="21"/>
      <c r="AT718" s="6"/>
      <c r="AU718" s="6"/>
      <c r="AV718" s="6"/>
      <c r="AW718" s="6"/>
    </row>
    <row r="719" spans="1:49" x14ac:dyDescent="0.35">
      <c r="A719" s="20"/>
      <c r="B719" s="20"/>
      <c r="C719" s="20"/>
      <c r="D719" s="20"/>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21"/>
      <c r="AR719" s="21"/>
      <c r="AS719" s="21"/>
      <c r="AT719" s="6"/>
      <c r="AU719" s="6"/>
      <c r="AV719" s="6"/>
      <c r="AW719" s="6"/>
    </row>
    <row r="720" spans="1:49" x14ac:dyDescent="0.35">
      <c r="A720" s="20"/>
      <c r="B720" s="20"/>
      <c r="C720" s="20"/>
      <c r="D720" s="20"/>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21"/>
      <c r="AR720" s="21"/>
      <c r="AS720" s="21"/>
      <c r="AT720" s="6"/>
      <c r="AU720" s="6"/>
      <c r="AV720" s="6"/>
      <c r="AW720" s="6"/>
    </row>
    <row r="721" spans="1:49" x14ac:dyDescent="0.35">
      <c r="A721" s="20"/>
      <c r="B721" s="20"/>
      <c r="C721" s="20"/>
      <c r="D721" s="20"/>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21"/>
      <c r="AR721" s="21"/>
      <c r="AS721" s="21"/>
      <c r="AT721" s="6"/>
      <c r="AU721" s="6"/>
      <c r="AV721" s="6"/>
      <c r="AW721" s="6"/>
    </row>
    <row r="722" spans="1:49" x14ac:dyDescent="0.35">
      <c r="A722" s="20"/>
      <c r="B722" s="20"/>
      <c r="C722" s="20"/>
      <c r="D722" s="20"/>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21"/>
      <c r="AR722" s="21"/>
      <c r="AS722" s="21"/>
      <c r="AT722" s="6"/>
      <c r="AU722" s="6"/>
      <c r="AV722" s="6"/>
      <c r="AW722" s="6"/>
    </row>
    <row r="723" spans="1:49" x14ac:dyDescent="0.35">
      <c r="A723" s="20"/>
      <c r="B723" s="20"/>
      <c r="C723" s="20"/>
      <c r="D723" s="20"/>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21"/>
      <c r="AR723" s="21"/>
      <c r="AS723" s="21"/>
      <c r="AT723" s="6"/>
      <c r="AU723" s="6"/>
      <c r="AV723" s="6"/>
      <c r="AW723" s="6"/>
    </row>
    <row r="724" spans="1:49" x14ac:dyDescent="0.35">
      <c r="A724" s="20"/>
      <c r="B724" s="20"/>
      <c r="C724" s="20"/>
      <c r="D724" s="20"/>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21"/>
      <c r="AR724" s="21"/>
      <c r="AS724" s="21"/>
      <c r="AT724" s="6"/>
      <c r="AU724" s="6"/>
      <c r="AV724" s="6"/>
      <c r="AW724" s="6"/>
    </row>
    <row r="725" spans="1:49" x14ac:dyDescent="0.35">
      <c r="A725" s="20"/>
      <c r="B725" s="20"/>
      <c r="C725" s="20"/>
      <c r="D725" s="20"/>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21"/>
      <c r="AR725" s="21"/>
      <c r="AS725" s="21"/>
      <c r="AT725" s="6"/>
      <c r="AU725" s="6"/>
      <c r="AV725" s="6"/>
      <c r="AW725" s="6"/>
    </row>
    <row r="726" spans="1:49" x14ac:dyDescent="0.35">
      <c r="A726" s="20"/>
      <c r="B726" s="20"/>
      <c r="C726" s="20"/>
      <c r="D726" s="20"/>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21"/>
      <c r="AR726" s="21"/>
      <c r="AS726" s="21"/>
      <c r="AT726" s="6"/>
      <c r="AU726" s="6"/>
      <c r="AV726" s="6"/>
      <c r="AW726" s="6"/>
    </row>
    <row r="727" spans="1:49" x14ac:dyDescent="0.35">
      <c r="A727" s="20"/>
      <c r="B727" s="20"/>
      <c r="C727" s="20"/>
      <c r="D727" s="20"/>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21"/>
      <c r="AR727" s="21"/>
      <c r="AS727" s="21"/>
      <c r="AT727" s="6"/>
      <c r="AU727" s="6"/>
      <c r="AV727" s="6"/>
      <c r="AW727" s="6"/>
    </row>
    <row r="728" spans="1:49" x14ac:dyDescent="0.35">
      <c r="A728" s="20"/>
      <c r="B728" s="20"/>
      <c r="C728" s="20"/>
      <c r="D728" s="20"/>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21"/>
      <c r="AR728" s="21"/>
      <c r="AS728" s="21"/>
      <c r="AT728" s="6"/>
      <c r="AU728" s="6"/>
      <c r="AV728" s="6"/>
      <c r="AW728" s="6"/>
    </row>
    <row r="729" spans="1:49" x14ac:dyDescent="0.35">
      <c r="A729" s="20"/>
      <c r="B729" s="20"/>
      <c r="C729" s="20"/>
      <c r="D729" s="20"/>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21"/>
      <c r="AR729" s="21"/>
      <c r="AS729" s="21"/>
      <c r="AT729" s="6"/>
      <c r="AU729" s="6"/>
      <c r="AV729" s="6"/>
      <c r="AW729" s="6"/>
    </row>
    <row r="730" spans="1:49" x14ac:dyDescent="0.35">
      <c r="A730" s="20"/>
      <c r="B730" s="20"/>
      <c r="C730" s="20"/>
      <c r="D730" s="20"/>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21"/>
      <c r="AR730" s="21"/>
      <c r="AS730" s="21"/>
      <c r="AT730" s="6"/>
      <c r="AU730" s="6"/>
      <c r="AV730" s="6"/>
      <c r="AW730" s="6"/>
    </row>
    <row r="731" spans="1:49" x14ac:dyDescent="0.35">
      <c r="A731" s="20"/>
      <c r="B731" s="20"/>
      <c r="C731" s="20"/>
      <c r="D731" s="20"/>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21"/>
      <c r="AR731" s="21"/>
      <c r="AS731" s="21"/>
      <c r="AT731" s="6"/>
      <c r="AU731" s="6"/>
      <c r="AV731" s="6"/>
      <c r="AW731" s="6"/>
    </row>
    <row r="732" spans="1:49" x14ac:dyDescent="0.35">
      <c r="A732" s="20"/>
      <c r="B732" s="20"/>
      <c r="C732" s="20"/>
      <c r="D732" s="20"/>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21"/>
      <c r="AR732" s="21"/>
      <c r="AS732" s="21"/>
      <c r="AT732" s="6"/>
      <c r="AU732" s="6"/>
      <c r="AV732" s="6"/>
      <c r="AW732" s="6"/>
    </row>
    <row r="733" spans="1:49" x14ac:dyDescent="0.35">
      <c r="A733" s="20"/>
      <c r="B733" s="20"/>
      <c r="C733" s="20"/>
      <c r="D733" s="20"/>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21"/>
      <c r="AR733" s="21"/>
      <c r="AS733" s="21"/>
      <c r="AT733" s="6"/>
      <c r="AU733" s="6"/>
      <c r="AV733" s="6"/>
      <c r="AW733" s="6"/>
    </row>
    <row r="734" spans="1:49" x14ac:dyDescent="0.35">
      <c r="A734" s="20"/>
      <c r="B734" s="20"/>
      <c r="C734" s="20"/>
      <c r="D734" s="20"/>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21"/>
      <c r="AR734" s="21"/>
      <c r="AS734" s="21"/>
      <c r="AT734" s="6"/>
      <c r="AU734" s="6"/>
      <c r="AV734" s="6"/>
      <c r="AW734" s="6"/>
    </row>
    <row r="735" spans="1:49" x14ac:dyDescent="0.35">
      <c r="A735" s="20"/>
      <c r="B735" s="20"/>
      <c r="C735" s="20"/>
      <c r="D735" s="20"/>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21"/>
      <c r="AR735" s="21"/>
      <c r="AS735" s="21"/>
      <c r="AT735" s="6"/>
      <c r="AU735" s="6"/>
      <c r="AV735" s="6"/>
      <c r="AW735" s="6"/>
    </row>
    <row r="736" spans="1:49" x14ac:dyDescent="0.35">
      <c r="A736" s="20"/>
      <c r="B736" s="20"/>
      <c r="C736" s="20"/>
      <c r="D736" s="20"/>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21"/>
      <c r="AR736" s="21"/>
      <c r="AS736" s="21"/>
      <c r="AT736" s="6"/>
      <c r="AU736" s="6"/>
      <c r="AV736" s="6"/>
      <c r="AW736" s="6"/>
    </row>
    <row r="737" spans="1:49" x14ac:dyDescent="0.35">
      <c r="A737" s="20"/>
      <c r="B737" s="20"/>
      <c r="C737" s="20"/>
      <c r="D737" s="20"/>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21"/>
      <c r="AR737" s="21"/>
      <c r="AS737" s="21"/>
      <c r="AT737" s="6"/>
      <c r="AU737" s="6"/>
      <c r="AV737" s="6"/>
      <c r="AW737" s="6"/>
    </row>
    <row r="738" spans="1:49" x14ac:dyDescent="0.35">
      <c r="A738" s="20"/>
      <c r="B738" s="20"/>
      <c r="C738" s="20"/>
      <c r="D738" s="20"/>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21"/>
      <c r="AR738" s="21"/>
      <c r="AS738" s="21"/>
      <c r="AT738" s="6"/>
      <c r="AU738" s="6"/>
      <c r="AV738" s="6"/>
      <c r="AW738" s="6"/>
    </row>
    <row r="739" spans="1:49" x14ac:dyDescent="0.35">
      <c r="A739" s="20"/>
      <c r="B739" s="20"/>
      <c r="C739" s="20"/>
      <c r="D739" s="20"/>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21"/>
      <c r="AR739" s="21"/>
      <c r="AS739" s="21"/>
      <c r="AT739" s="6"/>
      <c r="AU739" s="6"/>
      <c r="AV739" s="6"/>
      <c r="AW739" s="6"/>
    </row>
    <row r="740" spans="1:49" x14ac:dyDescent="0.35">
      <c r="A740" s="20"/>
      <c r="B740" s="20"/>
      <c r="C740" s="20"/>
      <c r="D740" s="20"/>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21"/>
      <c r="AR740" s="21"/>
      <c r="AS740" s="21"/>
      <c r="AT740" s="6"/>
      <c r="AU740" s="6"/>
      <c r="AV740" s="6"/>
      <c r="AW740" s="6"/>
    </row>
    <row r="741" spans="1:49" x14ac:dyDescent="0.35">
      <c r="A741" s="20"/>
      <c r="B741" s="20"/>
      <c r="C741" s="20"/>
      <c r="D741" s="20"/>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21"/>
      <c r="AR741" s="21"/>
      <c r="AS741" s="21"/>
      <c r="AT741" s="6"/>
      <c r="AU741" s="6"/>
      <c r="AV741" s="6"/>
      <c r="AW741" s="6"/>
    </row>
    <row r="742" spans="1:49" x14ac:dyDescent="0.35">
      <c r="A742" s="20"/>
      <c r="B742" s="20"/>
      <c r="C742" s="20"/>
      <c r="D742" s="20"/>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21"/>
      <c r="AR742" s="21"/>
      <c r="AS742" s="21"/>
      <c r="AT742" s="6"/>
      <c r="AU742" s="6"/>
      <c r="AV742" s="6"/>
      <c r="AW742" s="6"/>
    </row>
    <row r="743" spans="1:49" x14ac:dyDescent="0.35">
      <c r="A743" s="20"/>
      <c r="B743" s="20"/>
      <c r="C743" s="20"/>
      <c r="D743" s="20"/>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21"/>
      <c r="AR743" s="21"/>
      <c r="AS743" s="21"/>
      <c r="AT743" s="6"/>
      <c r="AU743" s="6"/>
      <c r="AV743" s="6"/>
      <c r="AW743" s="6"/>
    </row>
    <row r="744" spans="1:49" x14ac:dyDescent="0.35">
      <c r="A744" s="20"/>
      <c r="B744" s="20"/>
      <c r="C744" s="20"/>
      <c r="D744" s="20"/>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21"/>
      <c r="AR744" s="21"/>
      <c r="AS744" s="21"/>
      <c r="AT744" s="6"/>
      <c r="AU744" s="6"/>
      <c r="AV744" s="6"/>
      <c r="AW744" s="6"/>
    </row>
    <row r="745" spans="1:49" x14ac:dyDescent="0.35">
      <c r="A745" s="20"/>
      <c r="B745" s="20"/>
      <c r="C745" s="20"/>
      <c r="D745" s="20"/>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21"/>
      <c r="AR745" s="21"/>
      <c r="AS745" s="21"/>
      <c r="AT745" s="6"/>
      <c r="AU745" s="6"/>
      <c r="AV745" s="6"/>
      <c r="AW745" s="6"/>
    </row>
    <row r="746" spans="1:49" x14ac:dyDescent="0.35">
      <c r="A746" s="20"/>
      <c r="B746" s="20"/>
      <c r="C746" s="20"/>
      <c r="D746" s="20"/>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21"/>
      <c r="AR746" s="21"/>
      <c r="AS746" s="21"/>
      <c r="AT746" s="6"/>
      <c r="AU746" s="6"/>
      <c r="AV746" s="6"/>
      <c r="AW746" s="6"/>
    </row>
    <row r="747" spans="1:49" x14ac:dyDescent="0.35">
      <c r="A747" s="20"/>
      <c r="B747" s="20"/>
      <c r="C747" s="20"/>
      <c r="D747" s="20"/>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21"/>
      <c r="AR747" s="21"/>
      <c r="AS747" s="21"/>
      <c r="AT747" s="6"/>
      <c r="AU747" s="6"/>
      <c r="AV747" s="6"/>
      <c r="AW747" s="6"/>
    </row>
    <row r="748" spans="1:49" x14ac:dyDescent="0.35">
      <c r="A748" s="20"/>
      <c r="B748" s="20"/>
      <c r="C748" s="20"/>
      <c r="D748" s="20"/>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21"/>
      <c r="AR748" s="21"/>
      <c r="AS748" s="21"/>
      <c r="AT748" s="6"/>
      <c r="AU748" s="6"/>
      <c r="AV748" s="6"/>
      <c r="AW748" s="6"/>
    </row>
    <row r="749" spans="1:49" x14ac:dyDescent="0.35">
      <c r="A749" s="20"/>
      <c r="B749" s="20"/>
      <c r="C749" s="20"/>
      <c r="D749" s="20"/>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21"/>
      <c r="AR749" s="21"/>
      <c r="AS749" s="21"/>
      <c r="AT749" s="6"/>
      <c r="AU749" s="6"/>
      <c r="AV749" s="6"/>
      <c r="AW749" s="6"/>
    </row>
    <row r="750" spans="1:49" x14ac:dyDescent="0.35">
      <c r="A750" s="20"/>
      <c r="B750" s="20"/>
      <c r="C750" s="20"/>
      <c r="D750" s="20"/>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21"/>
      <c r="AR750" s="21"/>
      <c r="AS750" s="21"/>
      <c r="AT750" s="6"/>
      <c r="AU750" s="6"/>
      <c r="AV750" s="6"/>
      <c r="AW750" s="6"/>
    </row>
    <row r="751" spans="1:49" x14ac:dyDescent="0.35">
      <c r="A751" s="20"/>
      <c r="B751" s="20"/>
      <c r="C751" s="20"/>
      <c r="D751" s="20"/>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21"/>
      <c r="AR751" s="21"/>
      <c r="AS751" s="21"/>
      <c r="AT751" s="6"/>
      <c r="AU751" s="6"/>
      <c r="AV751" s="6"/>
      <c r="AW751" s="6"/>
    </row>
    <row r="752" spans="1:49" x14ac:dyDescent="0.35">
      <c r="A752" s="20"/>
      <c r="B752" s="20"/>
      <c r="C752" s="20"/>
      <c r="D752" s="20"/>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21"/>
      <c r="AR752" s="21"/>
      <c r="AS752" s="21"/>
      <c r="AT752" s="6"/>
      <c r="AU752" s="6"/>
      <c r="AV752" s="6"/>
      <c r="AW752" s="6"/>
    </row>
    <row r="753" spans="1:49" x14ac:dyDescent="0.35">
      <c r="A753" s="20"/>
      <c r="B753" s="20"/>
      <c r="C753" s="20"/>
      <c r="D753" s="20"/>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21"/>
      <c r="AR753" s="21"/>
      <c r="AS753" s="21"/>
      <c r="AT753" s="6"/>
      <c r="AU753" s="6"/>
      <c r="AV753" s="6"/>
      <c r="AW753" s="6"/>
    </row>
    <row r="754" spans="1:49" x14ac:dyDescent="0.35">
      <c r="A754" s="20"/>
      <c r="B754" s="20"/>
      <c r="C754" s="20"/>
      <c r="D754" s="20"/>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21"/>
      <c r="AR754" s="21"/>
      <c r="AS754" s="21"/>
      <c r="AT754" s="6"/>
      <c r="AU754" s="6"/>
      <c r="AV754" s="6"/>
      <c r="AW754" s="6"/>
    </row>
    <row r="755" spans="1:49" x14ac:dyDescent="0.35">
      <c r="A755" s="20"/>
      <c r="B755" s="20"/>
      <c r="C755" s="20"/>
      <c r="D755" s="20"/>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21"/>
      <c r="AR755" s="21"/>
      <c r="AS755" s="21"/>
      <c r="AT755" s="6"/>
      <c r="AU755" s="6"/>
      <c r="AV755" s="6"/>
      <c r="AW755" s="6"/>
    </row>
    <row r="756" spans="1:49" x14ac:dyDescent="0.35">
      <c r="A756" s="20"/>
      <c r="B756" s="20"/>
      <c r="C756" s="20"/>
      <c r="D756" s="20"/>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21"/>
      <c r="AR756" s="21"/>
      <c r="AS756" s="21"/>
      <c r="AT756" s="6"/>
      <c r="AU756" s="6"/>
      <c r="AV756" s="6"/>
      <c r="AW756" s="6"/>
    </row>
    <row r="757" spans="1:49" x14ac:dyDescent="0.35">
      <c r="A757" s="20"/>
      <c r="B757" s="20"/>
      <c r="C757" s="20"/>
      <c r="D757" s="20"/>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21"/>
      <c r="AR757" s="21"/>
      <c r="AS757" s="21"/>
      <c r="AT757" s="6"/>
      <c r="AU757" s="6"/>
      <c r="AV757" s="6"/>
      <c r="AW757" s="6"/>
    </row>
    <row r="758" spans="1:49" x14ac:dyDescent="0.35">
      <c r="A758" s="20"/>
      <c r="B758" s="20"/>
      <c r="C758" s="20"/>
      <c r="D758" s="20"/>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21"/>
      <c r="AR758" s="21"/>
      <c r="AS758" s="21"/>
      <c r="AT758" s="6"/>
      <c r="AU758" s="6"/>
      <c r="AV758" s="6"/>
      <c r="AW758" s="6"/>
    </row>
    <row r="759" spans="1:49" x14ac:dyDescent="0.35">
      <c r="A759" s="20"/>
      <c r="B759" s="20"/>
      <c r="C759" s="20"/>
      <c r="D759" s="20"/>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21"/>
      <c r="AR759" s="21"/>
      <c r="AS759" s="21"/>
      <c r="AT759" s="6"/>
      <c r="AU759" s="6"/>
      <c r="AV759" s="6"/>
      <c r="AW759" s="6"/>
    </row>
    <row r="760" spans="1:49" x14ac:dyDescent="0.35">
      <c r="A760" s="20"/>
      <c r="B760" s="20"/>
      <c r="C760" s="20"/>
      <c r="D760" s="20"/>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21"/>
      <c r="AR760" s="21"/>
      <c r="AS760" s="21"/>
      <c r="AT760" s="6"/>
      <c r="AU760" s="6"/>
      <c r="AV760" s="6"/>
      <c r="AW760" s="6"/>
    </row>
    <row r="761" spans="1:49" x14ac:dyDescent="0.35">
      <c r="A761" s="20"/>
      <c r="B761" s="20"/>
      <c r="C761" s="20"/>
      <c r="D761" s="20"/>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21"/>
      <c r="AR761" s="21"/>
      <c r="AS761" s="21"/>
      <c r="AT761" s="6"/>
      <c r="AU761" s="6"/>
      <c r="AV761" s="6"/>
      <c r="AW761" s="6"/>
    </row>
    <row r="762" spans="1:49" x14ac:dyDescent="0.35">
      <c r="A762" s="20"/>
      <c r="B762" s="20"/>
      <c r="C762" s="20"/>
      <c r="D762" s="20"/>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21"/>
      <c r="AR762" s="21"/>
      <c r="AS762" s="21"/>
      <c r="AT762" s="6"/>
      <c r="AU762" s="6"/>
      <c r="AV762" s="6"/>
      <c r="AW762" s="6"/>
    </row>
    <row r="763" spans="1:49" x14ac:dyDescent="0.35">
      <c r="A763" s="20"/>
      <c r="B763" s="20"/>
      <c r="C763" s="20"/>
      <c r="D763" s="20"/>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21"/>
      <c r="AR763" s="21"/>
      <c r="AS763" s="21"/>
      <c r="AT763" s="6"/>
      <c r="AU763" s="6"/>
      <c r="AV763" s="6"/>
      <c r="AW763" s="6"/>
    </row>
    <row r="764" spans="1:49" x14ac:dyDescent="0.35">
      <c r="A764" s="20"/>
      <c r="B764" s="20"/>
      <c r="C764" s="20"/>
      <c r="D764" s="20"/>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21"/>
      <c r="AR764" s="21"/>
      <c r="AS764" s="21"/>
      <c r="AT764" s="6"/>
      <c r="AU764" s="6"/>
      <c r="AV764" s="6"/>
      <c r="AW764" s="6"/>
    </row>
    <row r="765" spans="1:49" x14ac:dyDescent="0.35">
      <c r="A765" s="20"/>
      <c r="B765" s="20"/>
      <c r="C765" s="20"/>
      <c r="D765" s="20"/>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21"/>
      <c r="AR765" s="21"/>
      <c r="AS765" s="21"/>
      <c r="AT765" s="6"/>
      <c r="AU765" s="6"/>
      <c r="AV765" s="6"/>
      <c r="AW765" s="6"/>
    </row>
    <row r="766" spans="1:49" x14ac:dyDescent="0.35">
      <c r="A766" s="20"/>
      <c r="B766" s="20"/>
      <c r="C766" s="20"/>
      <c r="D766" s="20"/>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21"/>
      <c r="AR766" s="21"/>
      <c r="AS766" s="21"/>
      <c r="AT766" s="6"/>
      <c r="AU766" s="6"/>
      <c r="AV766" s="6"/>
      <c r="AW766" s="6"/>
    </row>
    <row r="767" spans="1:49" x14ac:dyDescent="0.35">
      <c r="A767" s="20"/>
      <c r="B767" s="20"/>
      <c r="C767" s="20"/>
      <c r="D767" s="20"/>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21"/>
      <c r="AR767" s="21"/>
      <c r="AS767" s="21"/>
      <c r="AT767" s="6"/>
      <c r="AU767" s="6"/>
      <c r="AV767" s="6"/>
      <c r="AW767" s="6"/>
    </row>
    <row r="768" spans="1:49" x14ac:dyDescent="0.35">
      <c r="A768" s="20"/>
      <c r="B768" s="20"/>
      <c r="C768" s="20"/>
      <c r="D768" s="20"/>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21"/>
      <c r="AR768" s="21"/>
      <c r="AS768" s="21"/>
      <c r="AT768" s="6"/>
      <c r="AU768" s="6"/>
      <c r="AV768" s="6"/>
      <c r="AW768" s="6"/>
    </row>
    <row r="769" spans="1:49" x14ac:dyDescent="0.35">
      <c r="A769" s="20"/>
      <c r="B769" s="20"/>
      <c r="C769" s="20"/>
      <c r="D769" s="20"/>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21"/>
      <c r="AR769" s="21"/>
      <c r="AS769" s="21"/>
      <c r="AT769" s="6"/>
      <c r="AU769" s="6"/>
      <c r="AV769" s="6"/>
      <c r="AW769" s="6"/>
    </row>
    <row r="770" spans="1:49" x14ac:dyDescent="0.35">
      <c r="A770" s="20"/>
      <c r="B770" s="20"/>
      <c r="C770" s="20"/>
      <c r="D770" s="20"/>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21"/>
      <c r="AR770" s="21"/>
      <c r="AS770" s="21"/>
      <c r="AT770" s="6"/>
      <c r="AU770" s="6"/>
      <c r="AV770" s="6"/>
      <c r="AW770" s="6"/>
    </row>
    <row r="771" spans="1:49" x14ac:dyDescent="0.35">
      <c r="A771" s="20"/>
      <c r="B771" s="20"/>
      <c r="C771" s="20"/>
      <c r="D771" s="20"/>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21"/>
      <c r="AR771" s="21"/>
      <c r="AS771" s="21"/>
      <c r="AT771" s="6"/>
      <c r="AU771" s="6"/>
      <c r="AV771" s="6"/>
      <c r="AW771" s="6"/>
    </row>
    <row r="772" spans="1:49" x14ac:dyDescent="0.35">
      <c r="A772" s="20"/>
      <c r="B772" s="20"/>
      <c r="C772" s="20"/>
      <c r="D772" s="20"/>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21"/>
      <c r="AR772" s="21"/>
      <c r="AS772" s="21"/>
      <c r="AT772" s="6"/>
      <c r="AU772" s="6"/>
      <c r="AV772" s="6"/>
      <c r="AW772" s="6"/>
    </row>
    <row r="773" spans="1:49" x14ac:dyDescent="0.35">
      <c r="A773" s="20"/>
      <c r="B773" s="20"/>
      <c r="C773" s="20"/>
      <c r="D773" s="20"/>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21"/>
      <c r="AR773" s="21"/>
      <c r="AS773" s="21"/>
      <c r="AT773" s="6"/>
      <c r="AU773" s="6"/>
      <c r="AV773" s="6"/>
      <c r="AW773" s="6"/>
    </row>
    <row r="774" spans="1:49" x14ac:dyDescent="0.35">
      <c r="A774" s="20"/>
      <c r="B774" s="20"/>
      <c r="C774" s="20"/>
      <c r="D774" s="20"/>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21"/>
      <c r="AR774" s="21"/>
      <c r="AS774" s="21"/>
      <c r="AT774" s="6"/>
      <c r="AU774" s="6"/>
      <c r="AV774" s="6"/>
      <c r="AW774" s="6"/>
    </row>
    <row r="775" spans="1:49" x14ac:dyDescent="0.35">
      <c r="A775" s="20"/>
      <c r="B775" s="20"/>
      <c r="C775" s="20"/>
      <c r="D775" s="20"/>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21"/>
      <c r="AR775" s="21"/>
      <c r="AS775" s="21"/>
      <c r="AT775" s="6"/>
      <c r="AU775" s="6"/>
      <c r="AV775" s="6"/>
      <c r="AW775" s="6"/>
    </row>
    <row r="776" spans="1:49" x14ac:dyDescent="0.35">
      <c r="A776" s="20"/>
      <c r="B776" s="20"/>
      <c r="C776" s="20"/>
      <c r="D776" s="20"/>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21"/>
      <c r="AR776" s="21"/>
      <c r="AS776" s="21"/>
      <c r="AT776" s="6"/>
      <c r="AU776" s="6"/>
      <c r="AV776" s="6"/>
      <c r="AW776" s="6"/>
    </row>
    <row r="777" spans="1:49" x14ac:dyDescent="0.35">
      <c r="A777" s="20"/>
      <c r="B777" s="20"/>
      <c r="C777" s="20"/>
      <c r="D777" s="20"/>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21"/>
      <c r="AR777" s="21"/>
      <c r="AS777" s="21"/>
      <c r="AT777" s="6"/>
      <c r="AU777" s="6"/>
      <c r="AV777" s="6"/>
      <c r="AW777" s="6"/>
    </row>
    <row r="778" spans="1:49" x14ac:dyDescent="0.35">
      <c r="A778" s="20"/>
      <c r="B778" s="20"/>
      <c r="C778" s="20"/>
      <c r="D778" s="20"/>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21"/>
      <c r="AR778" s="21"/>
      <c r="AS778" s="21"/>
      <c r="AT778" s="6"/>
      <c r="AU778" s="6"/>
      <c r="AV778" s="6"/>
      <c r="AW778" s="6"/>
    </row>
    <row r="779" spans="1:49" x14ac:dyDescent="0.35">
      <c r="A779" s="20"/>
      <c r="B779" s="20"/>
      <c r="C779" s="20"/>
      <c r="D779" s="20"/>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21"/>
      <c r="AR779" s="21"/>
      <c r="AS779" s="21"/>
      <c r="AT779" s="6"/>
      <c r="AU779" s="6"/>
      <c r="AV779" s="6"/>
      <c r="AW779" s="6"/>
    </row>
    <row r="780" spans="1:49" x14ac:dyDescent="0.35">
      <c r="A780" s="20"/>
      <c r="B780" s="20"/>
      <c r="C780" s="20"/>
      <c r="D780" s="20"/>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21"/>
      <c r="AR780" s="21"/>
      <c r="AS780" s="21"/>
      <c r="AT780" s="6"/>
      <c r="AU780" s="6"/>
      <c r="AV780" s="6"/>
      <c r="AW780" s="6"/>
    </row>
    <row r="781" spans="1:49" x14ac:dyDescent="0.35">
      <c r="A781" s="20"/>
      <c r="B781" s="20"/>
      <c r="C781" s="20"/>
      <c r="D781" s="20"/>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21"/>
      <c r="AR781" s="21"/>
      <c r="AS781" s="21"/>
      <c r="AT781" s="6"/>
      <c r="AU781" s="6"/>
      <c r="AV781" s="6"/>
      <c r="AW781" s="6"/>
    </row>
    <row r="782" spans="1:49" x14ac:dyDescent="0.35">
      <c r="A782" s="20"/>
      <c r="B782" s="20"/>
      <c r="C782" s="20"/>
      <c r="D782" s="20"/>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21"/>
      <c r="AR782" s="21"/>
      <c r="AS782" s="21"/>
      <c r="AT782" s="6"/>
      <c r="AU782" s="6"/>
      <c r="AV782" s="6"/>
      <c r="AW782" s="6"/>
    </row>
    <row r="783" spans="1:49" x14ac:dyDescent="0.35">
      <c r="A783" s="20"/>
      <c r="B783" s="20"/>
      <c r="C783" s="20"/>
      <c r="D783" s="20"/>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21"/>
      <c r="AR783" s="21"/>
      <c r="AS783" s="21"/>
      <c r="AT783" s="6"/>
      <c r="AU783" s="6"/>
      <c r="AV783" s="6"/>
      <c r="AW783" s="6"/>
    </row>
    <row r="784" spans="1:49" x14ac:dyDescent="0.35">
      <c r="A784" s="20"/>
      <c r="B784" s="20"/>
      <c r="C784" s="20"/>
      <c r="D784" s="20"/>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21"/>
      <c r="AR784" s="21"/>
      <c r="AS784" s="21"/>
      <c r="AT784" s="6"/>
      <c r="AU784" s="6"/>
      <c r="AV784" s="6"/>
      <c r="AW784" s="6"/>
    </row>
    <row r="785" spans="1:49" x14ac:dyDescent="0.35">
      <c r="A785" s="20"/>
      <c r="B785" s="20"/>
      <c r="C785" s="20"/>
      <c r="D785" s="20"/>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21"/>
      <c r="AR785" s="21"/>
      <c r="AS785" s="21"/>
      <c r="AT785" s="6"/>
      <c r="AU785" s="6"/>
      <c r="AV785" s="6"/>
      <c r="AW785" s="6"/>
    </row>
    <row r="786" spans="1:49" x14ac:dyDescent="0.35">
      <c r="A786" s="20"/>
      <c r="B786" s="20"/>
      <c r="C786" s="20"/>
      <c r="D786" s="20"/>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21"/>
      <c r="AR786" s="21"/>
      <c r="AS786" s="21"/>
      <c r="AT786" s="6"/>
      <c r="AU786" s="6"/>
      <c r="AV786" s="6"/>
      <c r="AW786" s="6"/>
    </row>
    <row r="787" spans="1:49" x14ac:dyDescent="0.35">
      <c r="A787" s="20"/>
      <c r="B787" s="20"/>
      <c r="C787" s="20"/>
      <c r="D787" s="20"/>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21"/>
      <c r="AR787" s="21"/>
      <c r="AS787" s="21"/>
      <c r="AT787" s="6"/>
      <c r="AU787" s="6"/>
      <c r="AV787" s="6"/>
      <c r="AW787" s="6"/>
    </row>
    <row r="788" spans="1:49" x14ac:dyDescent="0.35">
      <c r="A788" s="20"/>
      <c r="B788" s="20"/>
      <c r="C788" s="20"/>
      <c r="D788" s="20"/>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21"/>
      <c r="AR788" s="21"/>
      <c r="AS788" s="21"/>
      <c r="AT788" s="6"/>
      <c r="AU788" s="6"/>
      <c r="AV788" s="6"/>
      <c r="AW788" s="6"/>
    </row>
    <row r="789" spans="1:49" x14ac:dyDescent="0.35">
      <c r="A789" s="20"/>
      <c r="B789" s="20"/>
      <c r="C789" s="20"/>
      <c r="D789" s="20"/>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21"/>
      <c r="AR789" s="21"/>
      <c r="AS789" s="21"/>
      <c r="AT789" s="6"/>
      <c r="AU789" s="6"/>
      <c r="AV789" s="6"/>
      <c r="AW789" s="6"/>
    </row>
    <row r="790" spans="1:49" x14ac:dyDescent="0.35">
      <c r="A790" s="20"/>
      <c r="B790" s="20"/>
      <c r="C790" s="20"/>
      <c r="D790" s="20"/>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21"/>
      <c r="AR790" s="21"/>
      <c r="AS790" s="21"/>
      <c r="AT790" s="6"/>
      <c r="AU790" s="6"/>
      <c r="AV790" s="6"/>
      <c r="AW790" s="6"/>
    </row>
    <row r="791" spans="1:49" x14ac:dyDescent="0.35">
      <c r="A791" s="20"/>
      <c r="B791" s="20"/>
      <c r="C791" s="20"/>
      <c r="D791" s="20"/>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21"/>
      <c r="AR791" s="21"/>
      <c r="AS791" s="21"/>
      <c r="AT791" s="6"/>
      <c r="AU791" s="6"/>
      <c r="AV791" s="6"/>
      <c r="AW791" s="6"/>
    </row>
    <row r="792" spans="1:49" x14ac:dyDescent="0.35">
      <c r="A792" s="20"/>
      <c r="B792" s="20"/>
      <c r="C792" s="20"/>
      <c r="D792" s="20"/>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21"/>
      <c r="AR792" s="21"/>
      <c r="AS792" s="21"/>
      <c r="AT792" s="6"/>
      <c r="AU792" s="6"/>
      <c r="AV792" s="6"/>
      <c r="AW792" s="6"/>
    </row>
    <row r="793" spans="1:49" x14ac:dyDescent="0.35">
      <c r="A793" s="20"/>
      <c r="B793" s="20"/>
      <c r="C793" s="20"/>
      <c r="D793" s="20"/>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21"/>
      <c r="AR793" s="21"/>
      <c r="AS793" s="21"/>
      <c r="AT793" s="6"/>
      <c r="AU793" s="6"/>
      <c r="AV793" s="6"/>
      <c r="AW793" s="6"/>
    </row>
    <row r="794" spans="1:49" x14ac:dyDescent="0.35">
      <c r="A794" s="20"/>
      <c r="B794" s="20"/>
      <c r="C794" s="20"/>
      <c r="D794" s="20"/>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21"/>
      <c r="AR794" s="21"/>
      <c r="AS794" s="21"/>
      <c r="AT794" s="6"/>
      <c r="AU794" s="6"/>
      <c r="AV794" s="6"/>
      <c r="AW794" s="6"/>
    </row>
    <row r="795" spans="1:49" x14ac:dyDescent="0.35">
      <c r="A795" s="20"/>
      <c r="B795" s="20"/>
      <c r="C795" s="20"/>
      <c r="D795" s="20"/>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21"/>
      <c r="AR795" s="21"/>
      <c r="AS795" s="21"/>
      <c r="AT795" s="6"/>
      <c r="AU795" s="6"/>
      <c r="AV795" s="6"/>
      <c r="AW795" s="6"/>
    </row>
    <row r="796" spans="1:49" x14ac:dyDescent="0.35">
      <c r="A796" s="20"/>
      <c r="B796" s="20"/>
      <c r="C796" s="20"/>
      <c r="D796" s="20"/>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21"/>
      <c r="AR796" s="21"/>
      <c r="AS796" s="21"/>
      <c r="AT796" s="6"/>
      <c r="AU796" s="6"/>
      <c r="AV796" s="6"/>
      <c r="AW796" s="6"/>
    </row>
    <row r="797" spans="1:49" x14ac:dyDescent="0.35">
      <c r="A797" s="20"/>
      <c r="B797" s="20"/>
      <c r="C797" s="20"/>
      <c r="D797" s="20"/>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21"/>
      <c r="AR797" s="21"/>
      <c r="AS797" s="21"/>
      <c r="AT797" s="6"/>
      <c r="AU797" s="6"/>
      <c r="AV797" s="6"/>
      <c r="AW797" s="6"/>
    </row>
    <row r="798" spans="1:49" x14ac:dyDescent="0.35">
      <c r="A798" s="20"/>
      <c r="B798" s="20"/>
      <c r="C798" s="20"/>
      <c r="D798" s="20"/>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21"/>
      <c r="AR798" s="21"/>
      <c r="AS798" s="21"/>
      <c r="AT798" s="6"/>
      <c r="AU798" s="6"/>
      <c r="AV798" s="6"/>
      <c r="AW798" s="6"/>
    </row>
    <row r="799" spans="1:49" x14ac:dyDescent="0.35">
      <c r="A799" s="20"/>
      <c r="B799" s="20"/>
      <c r="C799" s="20"/>
      <c r="D799" s="20"/>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21"/>
      <c r="AR799" s="21"/>
      <c r="AS799" s="21"/>
      <c r="AT799" s="6"/>
      <c r="AU799" s="6"/>
      <c r="AV799" s="6"/>
      <c r="AW799" s="6"/>
    </row>
    <row r="800" spans="1:49" x14ac:dyDescent="0.35">
      <c r="A800" s="20"/>
      <c r="B800" s="20"/>
      <c r="C800" s="20"/>
      <c r="D800" s="20"/>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21"/>
      <c r="AR800" s="21"/>
      <c r="AS800" s="21"/>
      <c r="AT800" s="6"/>
      <c r="AU800" s="6"/>
      <c r="AV800" s="6"/>
      <c r="AW800" s="6"/>
    </row>
    <row r="801" spans="1:49" x14ac:dyDescent="0.35">
      <c r="A801" s="20"/>
      <c r="B801" s="20"/>
      <c r="C801" s="20"/>
      <c r="D801" s="20"/>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21"/>
      <c r="AR801" s="21"/>
      <c r="AS801" s="21"/>
      <c r="AT801" s="6"/>
      <c r="AU801" s="6"/>
      <c r="AV801" s="6"/>
      <c r="AW801" s="6"/>
    </row>
    <row r="802" spans="1:49" x14ac:dyDescent="0.35">
      <c r="A802" s="20"/>
      <c r="B802" s="20"/>
      <c r="C802" s="20"/>
      <c r="D802" s="20"/>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21"/>
      <c r="AR802" s="21"/>
      <c r="AS802" s="21"/>
      <c r="AT802" s="6"/>
      <c r="AU802" s="6"/>
      <c r="AV802" s="6"/>
      <c r="AW802" s="6"/>
    </row>
    <row r="803" spans="1:49" x14ac:dyDescent="0.35">
      <c r="A803" s="20"/>
      <c r="B803" s="20"/>
      <c r="C803" s="20"/>
      <c r="D803" s="20"/>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21"/>
      <c r="AR803" s="21"/>
      <c r="AS803" s="21"/>
      <c r="AT803" s="6"/>
      <c r="AU803" s="6"/>
      <c r="AV803" s="6"/>
      <c r="AW803" s="6"/>
    </row>
    <row r="804" spans="1:49" x14ac:dyDescent="0.35">
      <c r="A804" s="20"/>
      <c r="B804" s="20"/>
      <c r="C804" s="20"/>
      <c r="D804" s="20"/>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21"/>
      <c r="AR804" s="21"/>
      <c r="AS804" s="21"/>
      <c r="AT804" s="6"/>
      <c r="AU804" s="6"/>
      <c r="AV804" s="6"/>
      <c r="AW804" s="6"/>
    </row>
    <row r="805" spans="1:49" x14ac:dyDescent="0.35">
      <c r="A805" s="20"/>
      <c r="B805" s="20"/>
      <c r="C805" s="20"/>
      <c r="D805" s="20"/>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21"/>
      <c r="AR805" s="21"/>
      <c r="AS805" s="21"/>
      <c r="AT805" s="6"/>
      <c r="AU805" s="6"/>
      <c r="AV805" s="6"/>
      <c r="AW805" s="6"/>
    </row>
    <row r="806" spans="1:49" x14ac:dyDescent="0.35">
      <c r="A806" s="20"/>
      <c r="B806" s="20"/>
      <c r="C806" s="20"/>
      <c r="D806" s="20"/>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21"/>
      <c r="AR806" s="21"/>
      <c r="AS806" s="21"/>
      <c r="AT806" s="6"/>
      <c r="AU806" s="6"/>
      <c r="AV806" s="6"/>
      <c r="AW806" s="6"/>
    </row>
    <row r="807" spans="1:49" x14ac:dyDescent="0.35">
      <c r="A807" s="20"/>
      <c r="B807" s="20"/>
      <c r="C807" s="20"/>
      <c r="D807" s="20"/>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21"/>
      <c r="AR807" s="21"/>
      <c r="AS807" s="21"/>
      <c r="AT807" s="6"/>
      <c r="AU807" s="6"/>
      <c r="AV807" s="6"/>
      <c r="AW807" s="6"/>
    </row>
    <row r="808" spans="1:49" x14ac:dyDescent="0.35">
      <c r="A808" s="20"/>
      <c r="B808" s="20"/>
      <c r="C808" s="20"/>
      <c r="D808" s="20"/>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21"/>
      <c r="AR808" s="21"/>
      <c r="AS808" s="21"/>
      <c r="AT808" s="6"/>
      <c r="AU808" s="6"/>
      <c r="AV808" s="6"/>
      <c r="AW808" s="6"/>
    </row>
    <row r="809" spans="1:49" x14ac:dyDescent="0.35">
      <c r="A809" s="20"/>
      <c r="B809" s="20"/>
      <c r="C809" s="20"/>
      <c r="D809" s="20"/>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21"/>
      <c r="AR809" s="21"/>
      <c r="AS809" s="21"/>
      <c r="AT809" s="6"/>
      <c r="AU809" s="6"/>
      <c r="AV809" s="6"/>
      <c r="AW809" s="6"/>
    </row>
    <row r="810" spans="1:49" x14ac:dyDescent="0.35">
      <c r="A810" s="20"/>
      <c r="B810" s="20"/>
      <c r="C810" s="20"/>
      <c r="D810" s="20"/>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21"/>
      <c r="AR810" s="21"/>
      <c r="AS810" s="21"/>
      <c r="AT810" s="6"/>
      <c r="AU810" s="6"/>
      <c r="AV810" s="6"/>
      <c r="AW810" s="6"/>
    </row>
    <row r="811" spans="1:49" x14ac:dyDescent="0.35">
      <c r="A811" s="20"/>
      <c r="B811" s="20"/>
      <c r="C811" s="20"/>
      <c r="D811" s="20"/>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21"/>
      <c r="AR811" s="21"/>
      <c r="AS811" s="21"/>
      <c r="AT811" s="6"/>
      <c r="AU811" s="6"/>
      <c r="AV811" s="6"/>
      <c r="AW811" s="6"/>
    </row>
    <row r="812" spans="1:49" x14ac:dyDescent="0.35">
      <c r="A812" s="20"/>
      <c r="B812" s="20"/>
      <c r="C812" s="20"/>
      <c r="D812" s="20"/>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21"/>
      <c r="AR812" s="21"/>
      <c r="AS812" s="21"/>
      <c r="AT812" s="6"/>
      <c r="AU812" s="6"/>
      <c r="AV812" s="6"/>
      <c r="AW812" s="6"/>
    </row>
    <row r="813" spans="1:49" x14ac:dyDescent="0.35">
      <c r="A813" s="20"/>
      <c r="B813" s="20"/>
      <c r="C813" s="20"/>
      <c r="D813" s="20"/>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21"/>
      <c r="AR813" s="21"/>
      <c r="AS813" s="21"/>
      <c r="AT813" s="6"/>
      <c r="AU813" s="6"/>
      <c r="AV813" s="6"/>
      <c r="AW813" s="6"/>
    </row>
    <row r="814" spans="1:49" x14ac:dyDescent="0.35">
      <c r="A814" s="20"/>
      <c r="B814" s="20"/>
      <c r="C814" s="20"/>
      <c r="D814" s="20"/>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21"/>
      <c r="AR814" s="21"/>
      <c r="AS814" s="21"/>
      <c r="AT814" s="6"/>
      <c r="AU814" s="6"/>
      <c r="AV814" s="6"/>
      <c r="AW814" s="6"/>
    </row>
    <row r="815" spans="1:49" x14ac:dyDescent="0.35">
      <c r="A815" s="20"/>
      <c r="B815" s="20"/>
      <c r="C815" s="20"/>
      <c r="D815" s="20"/>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21"/>
      <c r="AR815" s="21"/>
      <c r="AS815" s="21"/>
      <c r="AT815" s="6"/>
      <c r="AU815" s="6"/>
      <c r="AV815" s="6"/>
      <c r="AW815" s="6"/>
    </row>
    <row r="816" spans="1:49" x14ac:dyDescent="0.35">
      <c r="A816" s="20"/>
      <c r="B816" s="20"/>
      <c r="C816" s="20"/>
      <c r="D816" s="20"/>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21"/>
      <c r="AR816" s="21"/>
      <c r="AS816" s="21"/>
      <c r="AT816" s="6"/>
      <c r="AU816" s="6"/>
      <c r="AV816" s="6"/>
      <c r="AW816" s="6"/>
    </row>
    <row r="817" spans="1:49" x14ac:dyDescent="0.35">
      <c r="A817" s="20"/>
      <c r="B817" s="20"/>
      <c r="C817" s="20"/>
      <c r="D817" s="20"/>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21"/>
      <c r="AR817" s="21"/>
      <c r="AS817" s="21"/>
      <c r="AT817" s="6"/>
      <c r="AU817" s="6"/>
      <c r="AV817" s="6"/>
      <c r="AW817" s="6"/>
    </row>
    <row r="818" spans="1:49" x14ac:dyDescent="0.35">
      <c r="A818" s="20"/>
      <c r="B818" s="20"/>
      <c r="C818" s="20"/>
      <c r="D818" s="20"/>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21"/>
      <c r="AR818" s="21"/>
      <c r="AS818" s="21"/>
      <c r="AT818" s="6"/>
      <c r="AU818" s="6"/>
      <c r="AV818" s="6"/>
      <c r="AW818" s="6"/>
    </row>
    <row r="819" spans="1:49" x14ac:dyDescent="0.35">
      <c r="A819" s="20"/>
      <c r="B819" s="20"/>
      <c r="C819" s="20"/>
      <c r="D819" s="20"/>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21"/>
      <c r="AR819" s="21"/>
      <c r="AS819" s="21"/>
      <c r="AT819" s="6"/>
      <c r="AU819" s="6"/>
      <c r="AV819" s="6"/>
      <c r="AW819" s="6"/>
    </row>
    <row r="820" spans="1:49" x14ac:dyDescent="0.35">
      <c r="A820" s="20"/>
      <c r="B820" s="20"/>
      <c r="C820" s="20"/>
      <c r="D820" s="20"/>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21"/>
      <c r="AR820" s="21"/>
      <c r="AS820" s="21"/>
      <c r="AT820" s="6"/>
      <c r="AU820" s="6"/>
      <c r="AV820" s="6"/>
      <c r="AW820" s="6"/>
    </row>
    <row r="821" spans="1:49" x14ac:dyDescent="0.35">
      <c r="A821" s="20"/>
      <c r="B821" s="20"/>
      <c r="C821" s="20"/>
      <c r="D821" s="20"/>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21"/>
      <c r="AR821" s="21"/>
      <c r="AS821" s="21"/>
      <c r="AT821" s="6"/>
      <c r="AU821" s="6"/>
      <c r="AV821" s="6"/>
      <c r="AW821" s="6"/>
    </row>
    <row r="822" spans="1:49" x14ac:dyDescent="0.35">
      <c r="A822" s="20"/>
      <c r="B822" s="20"/>
      <c r="C822" s="20"/>
      <c r="D822" s="20"/>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21"/>
      <c r="AR822" s="21"/>
      <c r="AS822" s="21"/>
      <c r="AT822" s="6"/>
      <c r="AU822" s="6"/>
      <c r="AV822" s="6"/>
      <c r="AW822" s="6"/>
    </row>
    <row r="823" spans="1:49" x14ac:dyDescent="0.35">
      <c r="A823" s="20"/>
      <c r="B823" s="20"/>
      <c r="C823" s="20"/>
      <c r="D823" s="20"/>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21"/>
      <c r="AR823" s="21"/>
      <c r="AS823" s="21"/>
      <c r="AT823" s="6"/>
      <c r="AU823" s="6"/>
      <c r="AV823" s="6"/>
      <c r="AW823" s="6"/>
    </row>
    <row r="824" spans="1:49" x14ac:dyDescent="0.35">
      <c r="A824" s="20"/>
      <c r="B824" s="20"/>
      <c r="C824" s="20"/>
      <c r="D824" s="20"/>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21"/>
      <c r="AR824" s="21"/>
      <c r="AS824" s="21"/>
      <c r="AT824" s="6"/>
      <c r="AU824" s="6"/>
      <c r="AV824" s="6"/>
      <c r="AW824" s="6"/>
    </row>
    <row r="825" spans="1:49" x14ac:dyDescent="0.35">
      <c r="A825" s="20"/>
      <c r="B825" s="20"/>
      <c r="C825" s="20"/>
      <c r="D825" s="20"/>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21"/>
      <c r="AR825" s="21"/>
      <c r="AS825" s="21"/>
      <c r="AT825" s="6"/>
      <c r="AU825" s="6"/>
      <c r="AV825" s="6"/>
      <c r="AW825" s="6"/>
    </row>
    <row r="826" spans="1:49" x14ac:dyDescent="0.35">
      <c r="A826" s="20"/>
      <c r="B826" s="20"/>
      <c r="C826" s="20"/>
      <c r="D826" s="20"/>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21"/>
      <c r="AR826" s="21"/>
      <c r="AS826" s="21"/>
      <c r="AT826" s="6"/>
      <c r="AU826" s="6"/>
      <c r="AV826" s="6"/>
      <c r="AW826" s="6"/>
    </row>
    <row r="827" spans="1:49" x14ac:dyDescent="0.35">
      <c r="A827" s="20"/>
      <c r="B827" s="20"/>
      <c r="C827" s="20"/>
      <c r="D827" s="20"/>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21"/>
      <c r="AR827" s="21"/>
      <c r="AS827" s="21"/>
      <c r="AT827" s="6"/>
      <c r="AU827" s="6"/>
      <c r="AV827" s="6"/>
      <c r="AW827" s="6"/>
    </row>
    <row r="828" spans="1:49" x14ac:dyDescent="0.35">
      <c r="A828" s="20"/>
      <c r="B828" s="20"/>
      <c r="C828" s="20"/>
      <c r="D828" s="20"/>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21"/>
      <c r="AR828" s="21"/>
      <c r="AS828" s="21"/>
      <c r="AT828" s="6"/>
      <c r="AU828" s="6"/>
      <c r="AV828" s="6"/>
      <c r="AW828" s="6"/>
    </row>
    <row r="829" spans="1:49" x14ac:dyDescent="0.35">
      <c r="A829" s="20"/>
      <c r="B829" s="20"/>
      <c r="C829" s="20"/>
      <c r="D829" s="20"/>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21"/>
      <c r="AR829" s="21"/>
      <c r="AS829" s="21"/>
      <c r="AT829" s="6"/>
      <c r="AU829" s="6"/>
      <c r="AV829" s="6"/>
      <c r="AW829" s="6"/>
    </row>
    <row r="830" spans="1:49" x14ac:dyDescent="0.35">
      <c r="A830" s="20"/>
      <c r="B830" s="20"/>
      <c r="C830" s="20"/>
      <c r="D830" s="20"/>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21"/>
      <c r="AR830" s="21"/>
      <c r="AS830" s="21"/>
      <c r="AT830" s="6"/>
      <c r="AU830" s="6"/>
      <c r="AV830" s="6"/>
      <c r="AW830" s="6"/>
    </row>
    <row r="831" spans="1:49" x14ac:dyDescent="0.35">
      <c r="A831" s="20"/>
      <c r="B831" s="20"/>
      <c r="C831" s="20"/>
      <c r="D831" s="20"/>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21"/>
      <c r="AR831" s="21"/>
      <c r="AS831" s="21"/>
      <c r="AT831" s="6"/>
      <c r="AU831" s="6"/>
      <c r="AV831" s="6"/>
      <c r="AW831" s="6"/>
    </row>
    <row r="832" spans="1:49" x14ac:dyDescent="0.35">
      <c r="A832" s="20"/>
      <c r="B832" s="20"/>
      <c r="C832" s="20"/>
      <c r="D832" s="20"/>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21"/>
      <c r="AR832" s="21"/>
      <c r="AS832" s="21"/>
      <c r="AT832" s="6"/>
      <c r="AU832" s="6"/>
      <c r="AV832" s="6"/>
      <c r="AW832" s="6"/>
    </row>
    <row r="833" spans="1:49" x14ac:dyDescent="0.35">
      <c r="A833" s="20"/>
      <c r="B833" s="20"/>
      <c r="C833" s="20"/>
      <c r="D833" s="20"/>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21"/>
      <c r="AR833" s="21"/>
      <c r="AS833" s="21"/>
      <c r="AT833" s="6"/>
      <c r="AU833" s="6"/>
      <c r="AV833" s="6"/>
      <c r="AW833" s="6"/>
    </row>
    <row r="834" spans="1:49" x14ac:dyDescent="0.35">
      <c r="A834" s="20"/>
      <c r="B834" s="20"/>
      <c r="C834" s="20"/>
      <c r="D834" s="20"/>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21"/>
      <c r="AR834" s="21"/>
      <c r="AS834" s="21"/>
      <c r="AT834" s="6"/>
      <c r="AU834" s="6"/>
      <c r="AV834" s="6"/>
      <c r="AW834" s="6"/>
    </row>
    <row r="835" spans="1:49" x14ac:dyDescent="0.35">
      <c r="A835" s="20"/>
      <c r="B835" s="20"/>
      <c r="C835" s="20"/>
      <c r="D835" s="20"/>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21"/>
      <c r="AR835" s="21"/>
      <c r="AS835" s="21"/>
      <c r="AT835" s="6"/>
      <c r="AU835" s="6"/>
      <c r="AV835" s="6"/>
      <c r="AW835" s="6"/>
    </row>
    <row r="836" spans="1:49" x14ac:dyDescent="0.35">
      <c r="A836" s="20"/>
      <c r="B836" s="20"/>
      <c r="C836" s="20"/>
      <c r="D836" s="20"/>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21"/>
      <c r="AR836" s="21"/>
      <c r="AS836" s="21"/>
      <c r="AT836" s="6"/>
      <c r="AU836" s="6"/>
      <c r="AV836" s="6"/>
      <c r="AW836" s="6"/>
    </row>
    <row r="837" spans="1:49" x14ac:dyDescent="0.35">
      <c r="A837" s="20"/>
      <c r="B837" s="20"/>
      <c r="C837" s="20"/>
      <c r="D837" s="20"/>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21"/>
      <c r="AR837" s="21"/>
      <c r="AS837" s="21"/>
      <c r="AT837" s="6"/>
      <c r="AU837" s="6"/>
      <c r="AV837" s="6"/>
      <c r="AW837" s="6"/>
    </row>
    <row r="838" spans="1:49" x14ac:dyDescent="0.35">
      <c r="A838" s="20"/>
      <c r="B838" s="20"/>
      <c r="C838" s="20"/>
      <c r="D838" s="20"/>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21"/>
      <c r="AR838" s="21"/>
      <c r="AS838" s="21"/>
      <c r="AT838" s="6"/>
      <c r="AU838" s="6"/>
      <c r="AV838" s="6"/>
      <c r="AW838" s="6"/>
    </row>
    <row r="839" spans="1:49" x14ac:dyDescent="0.35">
      <c r="A839" s="20"/>
      <c r="B839" s="20"/>
      <c r="C839" s="20"/>
      <c r="D839" s="20"/>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21"/>
      <c r="AR839" s="21"/>
      <c r="AS839" s="21"/>
      <c r="AT839" s="6"/>
      <c r="AU839" s="6"/>
      <c r="AV839" s="6"/>
      <c r="AW839" s="6"/>
    </row>
    <row r="840" spans="1:49" x14ac:dyDescent="0.35">
      <c r="A840" s="20"/>
      <c r="B840" s="20"/>
      <c r="C840" s="20"/>
      <c r="D840" s="20"/>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21"/>
      <c r="AR840" s="21"/>
      <c r="AS840" s="21"/>
      <c r="AT840" s="6"/>
      <c r="AU840" s="6"/>
      <c r="AV840" s="6"/>
      <c r="AW840" s="6"/>
    </row>
    <row r="841" spans="1:49" x14ac:dyDescent="0.35">
      <c r="A841" s="20"/>
      <c r="B841" s="20"/>
      <c r="C841" s="20"/>
      <c r="D841" s="20"/>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21"/>
      <c r="AR841" s="21"/>
      <c r="AS841" s="21"/>
      <c r="AT841" s="6"/>
      <c r="AU841" s="6"/>
      <c r="AV841" s="6"/>
      <c r="AW841" s="6"/>
    </row>
    <row r="842" spans="1:49" x14ac:dyDescent="0.35">
      <c r="A842" s="20"/>
      <c r="B842" s="20"/>
      <c r="C842" s="20"/>
      <c r="D842" s="20"/>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21"/>
      <c r="AR842" s="21"/>
      <c r="AS842" s="21"/>
      <c r="AT842" s="6"/>
      <c r="AU842" s="6"/>
      <c r="AV842" s="6"/>
      <c r="AW842" s="6"/>
    </row>
    <row r="843" spans="1:49" x14ac:dyDescent="0.35">
      <c r="A843" s="20"/>
      <c r="B843" s="20"/>
      <c r="C843" s="20"/>
      <c r="D843" s="20"/>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21"/>
      <c r="AR843" s="21"/>
      <c r="AS843" s="21"/>
      <c r="AT843" s="6"/>
      <c r="AU843" s="6"/>
      <c r="AV843" s="6"/>
      <c r="AW843" s="6"/>
    </row>
    <row r="844" spans="1:49" x14ac:dyDescent="0.35">
      <c r="A844" s="20"/>
      <c r="B844" s="20"/>
      <c r="C844" s="20"/>
      <c r="D844" s="20"/>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21"/>
      <c r="AR844" s="21"/>
      <c r="AS844" s="21"/>
      <c r="AT844" s="6"/>
      <c r="AU844" s="6"/>
      <c r="AV844" s="6"/>
      <c r="AW844" s="6"/>
    </row>
    <row r="845" spans="1:49" x14ac:dyDescent="0.35">
      <c r="A845" s="20"/>
      <c r="B845" s="20"/>
      <c r="C845" s="20"/>
      <c r="D845" s="20"/>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21"/>
      <c r="AR845" s="21"/>
      <c r="AS845" s="21"/>
      <c r="AT845" s="6"/>
      <c r="AU845" s="6"/>
      <c r="AV845" s="6"/>
      <c r="AW845" s="6"/>
    </row>
    <row r="846" spans="1:49" x14ac:dyDescent="0.35">
      <c r="A846" s="20"/>
      <c r="B846" s="20"/>
      <c r="C846" s="20"/>
      <c r="D846" s="20"/>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21"/>
      <c r="AR846" s="21"/>
      <c r="AS846" s="21"/>
      <c r="AT846" s="6"/>
      <c r="AU846" s="6"/>
      <c r="AV846" s="6"/>
      <c r="AW846" s="6"/>
    </row>
    <row r="847" spans="1:49" x14ac:dyDescent="0.35">
      <c r="A847" s="20"/>
      <c r="B847" s="20"/>
      <c r="C847" s="20"/>
      <c r="D847" s="20"/>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21"/>
      <c r="AR847" s="21"/>
      <c r="AS847" s="21"/>
      <c r="AT847" s="6"/>
      <c r="AU847" s="6"/>
      <c r="AV847" s="6"/>
      <c r="AW847" s="6"/>
    </row>
    <row r="848" spans="1:49" x14ac:dyDescent="0.35">
      <c r="A848" s="20"/>
      <c r="B848" s="20"/>
      <c r="C848" s="20"/>
      <c r="D848" s="20"/>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21"/>
      <c r="AR848" s="21"/>
      <c r="AS848" s="21"/>
      <c r="AT848" s="6"/>
      <c r="AU848" s="6"/>
      <c r="AV848" s="6"/>
      <c r="AW848" s="6"/>
    </row>
    <row r="849" spans="1:49" x14ac:dyDescent="0.35">
      <c r="A849" s="20"/>
      <c r="B849" s="20"/>
      <c r="C849" s="20"/>
      <c r="D849" s="20"/>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21"/>
      <c r="AR849" s="21"/>
      <c r="AS849" s="21"/>
      <c r="AT849" s="6"/>
      <c r="AU849" s="6"/>
      <c r="AV849" s="6"/>
      <c r="AW849" s="6"/>
    </row>
    <row r="850" spans="1:49" x14ac:dyDescent="0.35">
      <c r="A850" s="20"/>
      <c r="B850" s="20"/>
      <c r="C850" s="20"/>
      <c r="D850" s="20"/>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21"/>
      <c r="AR850" s="21"/>
      <c r="AS850" s="21"/>
      <c r="AT850" s="6"/>
      <c r="AU850" s="6"/>
      <c r="AV850" s="6"/>
      <c r="AW850" s="6"/>
    </row>
    <row r="851" spans="1:49" x14ac:dyDescent="0.35">
      <c r="A851" s="20"/>
      <c r="B851" s="20"/>
      <c r="C851" s="20"/>
      <c r="D851" s="20"/>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21"/>
      <c r="AR851" s="21"/>
      <c r="AS851" s="21"/>
      <c r="AT851" s="6"/>
      <c r="AU851" s="6"/>
      <c r="AV851" s="6"/>
      <c r="AW851" s="6"/>
    </row>
    <row r="852" spans="1:49" x14ac:dyDescent="0.35">
      <c r="A852" s="20"/>
      <c r="B852" s="20"/>
      <c r="C852" s="20"/>
      <c r="D852" s="20"/>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21"/>
      <c r="AR852" s="21"/>
      <c r="AS852" s="21"/>
      <c r="AT852" s="6"/>
      <c r="AU852" s="6"/>
      <c r="AV852" s="6"/>
      <c r="AW852" s="6"/>
    </row>
    <row r="853" spans="1:49" x14ac:dyDescent="0.35">
      <c r="A853" s="20"/>
      <c r="B853" s="20"/>
      <c r="C853" s="20"/>
      <c r="D853" s="20"/>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21"/>
      <c r="AR853" s="21"/>
      <c r="AS853" s="21"/>
      <c r="AT853" s="6"/>
      <c r="AU853" s="6"/>
      <c r="AV853" s="6"/>
      <c r="AW853" s="6"/>
    </row>
    <row r="854" spans="1:49" x14ac:dyDescent="0.35">
      <c r="A854" s="20"/>
      <c r="B854" s="20"/>
      <c r="C854" s="20"/>
      <c r="D854" s="20"/>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21"/>
      <c r="AR854" s="21"/>
      <c r="AS854" s="21"/>
      <c r="AT854" s="6"/>
      <c r="AU854" s="6"/>
      <c r="AV854" s="6"/>
      <c r="AW854" s="6"/>
    </row>
    <row r="855" spans="1:49" x14ac:dyDescent="0.35">
      <c r="A855" s="20"/>
      <c r="B855" s="20"/>
      <c r="C855" s="20"/>
      <c r="D855" s="20"/>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21"/>
      <c r="AR855" s="21"/>
      <c r="AS855" s="21"/>
      <c r="AT855" s="6"/>
      <c r="AU855" s="6"/>
      <c r="AV855" s="6"/>
      <c r="AW855" s="6"/>
    </row>
    <row r="856" spans="1:49" x14ac:dyDescent="0.35">
      <c r="A856" s="20"/>
      <c r="B856" s="20"/>
      <c r="C856" s="20"/>
      <c r="D856" s="20"/>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21"/>
      <c r="AR856" s="21"/>
      <c r="AS856" s="21"/>
      <c r="AT856" s="6"/>
      <c r="AU856" s="6"/>
      <c r="AV856" s="6"/>
      <c r="AW856" s="6"/>
    </row>
    <row r="857" spans="1:49" x14ac:dyDescent="0.35">
      <c r="A857" s="20"/>
      <c r="B857" s="20"/>
      <c r="C857" s="20"/>
      <c r="D857" s="20"/>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21"/>
      <c r="AR857" s="21"/>
      <c r="AS857" s="21"/>
      <c r="AT857" s="6"/>
      <c r="AU857" s="6"/>
      <c r="AV857" s="6"/>
      <c r="AW857" s="6"/>
    </row>
    <row r="858" spans="1:49" x14ac:dyDescent="0.35">
      <c r="A858" s="20"/>
      <c r="B858" s="20"/>
      <c r="C858" s="20"/>
      <c r="D858" s="20"/>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21"/>
      <c r="AR858" s="21"/>
      <c r="AS858" s="21"/>
      <c r="AT858" s="6"/>
      <c r="AU858" s="6"/>
      <c r="AV858" s="6"/>
      <c r="AW858" s="6"/>
    </row>
    <row r="859" spans="1:49" x14ac:dyDescent="0.35">
      <c r="A859" s="20"/>
      <c r="B859" s="20"/>
      <c r="C859" s="20"/>
      <c r="D859" s="20"/>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21"/>
      <c r="AR859" s="21"/>
      <c r="AS859" s="21"/>
      <c r="AT859" s="6"/>
      <c r="AU859" s="6"/>
      <c r="AV859" s="6"/>
      <c r="AW859" s="6"/>
    </row>
    <row r="860" spans="1:49" x14ac:dyDescent="0.35">
      <c r="A860" s="20"/>
      <c r="B860" s="20"/>
      <c r="C860" s="20"/>
      <c r="D860" s="20"/>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21"/>
      <c r="AR860" s="21"/>
      <c r="AS860" s="21"/>
      <c r="AT860" s="6"/>
      <c r="AU860" s="6"/>
      <c r="AV860" s="6"/>
      <c r="AW860" s="6"/>
    </row>
    <row r="861" spans="1:49" x14ac:dyDescent="0.35">
      <c r="A861" s="20"/>
      <c r="B861" s="20"/>
      <c r="C861" s="20"/>
      <c r="D861" s="20"/>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21"/>
      <c r="AR861" s="21"/>
      <c r="AS861" s="21"/>
      <c r="AT861" s="6"/>
      <c r="AU861" s="6"/>
      <c r="AV861" s="6"/>
      <c r="AW861" s="6"/>
    </row>
    <row r="862" spans="1:49" x14ac:dyDescent="0.35">
      <c r="A862" s="20"/>
      <c r="B862" s="20"/>
      <c r="C862" s="20"/>
      <c r="D862" s="20"/>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21"/>
      <c r="AR862" s="21"/>
      <c r="AS862" s="21"/>
      <c r="AT862" s="6"/>
      <c r="AU862" s="6"/>
      <c r="AV862" s="6"/>
      <c r="AW862" s="6"/>
    </row>
    <row r="863" spans="1:49" x14ac:dyDescent="0.35">
      <c r="A863" s="20"/>
      <c r="B863" s="20"/>
      <c r="C863" s="20"/>
      <c r="D863" s="20"/>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21"/>
      <c r="AR863" s="21"/>
      <c r="AS863" s="21"/>
      <c r="AT863" s="6"/>
      <c r="AU863" s="6"/>
      <c r="AV863" s="6"/>
      <c r="AW863" s="6"/>
    </row>
    <row r="864" spans="1:49" x14ac:dyDescent="0.35">
      <c r="A864" s="20"/>
      <c r="B864" s="20"/>
      <c r="C864" s="20"/>
      <c r="D864" s="20"/>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21"/>
      <c r="AR864" s="21"/>
      <c r="AS864" s="21"/>
      <c r="AT864" s="6"/>
      <c r="AU864" s="6"/>
      <c r="AV864" s="6"/>
      <c r="AW864" s="6"/>
    </row>
    <row r="865" spans="1:49" x14ac:dyDescent="0.35">
      <c r="A865" s="20"/>
      <c r="B865" s="20"/>
      <c r="C865" s="20"/>
      <c r="D865" s="20"/>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21"/>
      <c r="AR865" s="21"/>
      <c r="AS865" s="21"/>
      <c r="AT865" s="6"/>
      <c r="AU865" s="6"/>
      <c r="AV865" s="6"/>
      <c r="AW865" s="6"/>
    </row>
    <row r="866" spans="1:49" x14ac:dyDescent="0.35">
      <c r="A866" s="20"/>
      <c r="B866" s="20"/>
      <c r="C866" s="20"/>
      <c r="D866" s="20"/>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21"/>
      <c r="AR866" s="21"/>
      <c r="AS866" s="21"/>
      <c r="AT866" s="6"/>
      <c r="AU866" s="6"/>
      <c r="AV866" s="6"/>
      <c r="AW866" s="6"/>
    </row>
    <row r="867" spans="1:49" x14ac:dyDescent="0.35">
      <c r="A867" s="20"/>
      <c r="B867" s="20"/>
      <c r="C867" s="20"/>
      <c r="D867" s="20"/>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21"/>
      <c r="AR867" s="21"/>
      <c r="AS867" s="21"/>
      <c r="AT867" s="6"/>
      <c r="AU867" s="6"/>
      <c r="AV867" s="6"/>
      <c r="AW867" s="6"/>
    </row>
    <row r="868" spans="1:49" x14ac:dyDescent="0.35">
      <c r="A868" s="20"/>
      <c r="B868" s="20"/>
      <c r="C868" s="20"/>
      <c r="D868" s="20"/>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21"/>
      <c r="AR868" s="21"/>
      <c r="AS868" s="21"/>
      <c r="AT868" s="6"/>
      <c r="AU868" s="6"/>
      <c r="AV868" s="6"/>
      <c r="AW868" s="6"/>
    </row>
    <row r="869" spans="1:49" x14ac:dyDescent="0.35">
      <c r="A869" s="20"/>
      <c r="B869" s="20"/>
      <c r="C869" s="20"/>
      <c r="D869" s="20"/>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21"/>
      <c r="AR869" s="21"/>
      <c r="AS869" s="21"/>
      <c r="AT869" s="6"/>
      <c r="AU869" s="6"/>
      <c r="AV869" s="6"/>
      <c r="AW869" s="6"/>
    </row>
    <row r="870" spans="1:49" x14ac:dyDescent="0.35">
      <c r="A870" s="20"/>
      <c r="B870" s="20"/>
      <c r="C870" s="20"/>
      <c r="D870" s="20"/>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21"/>
      <c r="AR870" s="21"/>
      <c r="AS870" s="21"/>
      <c r="AT870" s="6"/>
      <c r="AU870" s="6"/>
      <c r="AV870" s="6"/>
      <c r="AW870" s="6"/>
    </row>
    <row r="871" spans="1:49" x14ac:dyDescent="0.35">
      <c r="A871" s="20"/>
      <c r="B871" s="20"/>
      <c r="C871" s="20"/>
      <c r="D871" s="20"/>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21"/>
      <c r="AR871" s="21"/>
      <c r="AS871" s="21"/>
      <c r="AT871" s="6"/>
      <c r="AU871" s="6"/>
      <c r="AV871" s="6"/>
      <c r="AW871" s="6"/>
    </row>
    <row r="872" spans="1:49" x14ac:dyDescent="0.35">
      <c r="A872" s="20"/>
      <c r="B872" s="20"/>
      <c r="C872" s="20"/>
      <c r="D872" s="20"/>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21"/>
      <c r="AR872" s="21"/>
      <c r="AS872" s="21"/>
      <c r="AT872" s="6"/>
      <c r="AU872" s="6"/>
      <c r="AV872" s="6"/>
      <c r="AW872" s="6"/>
    </row>
    <row r="873" spans="1:49" x14ac:dyDescent="0.35">
      <c r="A873" s="20"/>
      <c r="B873" s="20"/>
      <c r="C873" s="20"/>
      <c r="D873" s="20"/>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21"/>
      <c r="AR873" s="21"/>
      <c r="AS873" s="21"/>
      <c r="AT873" s="6"/>
      <c r="AU873" s="6"/>
      <c r="AV873" s="6"/>
      <c r="AW873" s="6"/>
    </row>
    <row r="874" spans="1:49" x14ac:dyDescent="0.35">
      <c r="A874" s="20"/>
      <c r="B874" s="20"/>
      <c r="C874" s="20"/>
      <c r="D874" s="20"/>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21"/>
      <c r="AR874" s="21"/>
      <c r="AS874" s="21"/>
      <c r="AT874" s="6"/>
      <c r="AU874" s="6"/>
      <c r="AV874" s="6"/>
      <c r="AW874" s="6"/>
    </row>
    <row r="875" spans="1:49" x14ac:dyDescent="0.35">
      <c r="A875" s="20"/>
      <c r="B875" s="20"/>
      <c r="C875" s="20"/>
      <c r="D875" s="20"/>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21"/>
      <c r="AR875" s="21"/>
      <c r="AS875" s="21"/>
      <c r="AT875" s="6"/>
      <c r="AU875" s="6"/>
      <c r="AV875" s="6"/>
      <c r="AW875" s="6"/>
    </row>
    <row r="876" spans="1:49" x14ac:dyDescent="0.35">
      <c r="A876" s="20"/>
      <c r="B876" s="20"/>
      <c r="C876" s="20"/>
      <c r="D876" s="20"/>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21"/>
      <c r="AR876" s="21"/>
      <c r="AS876" s="21"/>
      <c r="AT876" s="6"/>
      <c r="AU876" s="6"/>
      <c r="AV876" s="6"/>
      <c r="AW876" s="6"/>
    </row>
    <row r="877" spans="1:49" x14ac:dyDescent="0.35">
      <c r="A877" s="20"/>
      <c r="B877" s="20"/>
      <c r="C877" s="20"/>
      <c r="D877" s="20"/>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21"/>
      <c r="AR877" s="21"/>
      <c r="AS877" s="21"/>
      <c r="AT877" s="6"/>
      <c r="AU877" s="6"/>
      <c r="AV877" s="6"/>
      <c r="AW877" s="6"/>
    </row>
    <row r="878" spans="1:49" x14ac:dyDescent="0.35">
      <c r="A878" s="20"/>
      <c r="B878" s="20"/>
      <c r="C878" s="20"/>
      <c r="D878" s="20"/>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21"/>
      <c r="AR878" s="21"/>
      <c r="AS878" s="21"/>
      <c r="AT878" s="6"/>
      <c r="AU878" s="6"/>
      <c r="AV878" s="6"/>
      <c r="AW878" s="6"/>
    </row>
    <row r="879" spans="1:49" x14ac:dyDescent="0.35">
      <c r="A879" s="20"/>
      <c r="B879" s="20"/>
      <c r="C879" s="20"/>
      <c r="D879" s="20"/>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21"/>
      <c r="AR879" s="21"/>
      <c r="AS879" s="21"/>
      <c r="AT879" s="6"/>
      <c r="AU879" s="6"/>
      <c r="AV879" s="6"/>
      <c r="AW879" s="6"/>
    </row>
    <row r="880" spans="1:49" x14ac:dyDescent="0.35">
      <c r="A880" s="20"/>
      <c r="B880" s="20"/>
      <c r="C880" s="20"/>
      <c r="D880" s="20"/>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21"/>
      <c r="AR880" s="21"/>
      <c r="AS880" s="21"/>
      <c r="AT880" s="6"/>
      <c r="AU880" s="6"/>
      <c r="AV880" s="6"/>
      <c r="AW880" s="6"/>
    </row>
    <row r="881" spans="1:49" x14ac:dyDescent="0.35">
      <c r="A881" s="20"/>
      <c r="B881" s="20"/>
      <c r="C881" s="20"/>
      <c r="D881" s="20"/>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21"/>
      <c r="AR881" s="21"/>
      <c r="AS881" s="21"/>
      <c r="AT881" s="6"/>
      <c r="AU881" s="6"/>
      <c r="AV881" s="6"/>
      <c r="AW881" s="6"/>
    </row>
    <row r="882" spans="1:49" x14ac:dyDescent="0.35">
      <c r="A882" s="20"/>
      <c r="B882" s="20"/>
      <c r="C882" s="20"/>
      <c r="D882" s="20"/>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21"/>
      <c r="AR882" s="21"/>
      <c r="AS882" s="21"/>
      <c r="AT882" s="6"/>
      <c r="AU882" s="6"/>
      <c r="AV882" s="6"/>
      <c r="AW882" s="6"/>
    </row>
    <row r="883" spans="1:49" x14ac:dyDescent="0.35">
      <c r="A883" s="20"/>
      <c r="B883" s="20"/>
      <c r="C883" s="20"/>
      <c r="D883" s="20"/>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21"/>
      <c r="AR883" s="21"/>
      <c r="AS883" s="21"/>
      <c r="AT883" s="6"/>
      <c r="AU883" s="6"/>
      <c r="AV883" s="6"/>
      <c r="AW883" s="6"/>
    </row>
    <row r="884" spans="1:49" x14ac:dyDescent="0.35">
      <c r="A884" s="20"/>
      <c r="B884" s="20"/>
      <c r="C884" s="20"/>
      <c r="D884" s="20"/>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21"/>
      <c r="AR884" s="21"/>
      <c r="AS884" s="21"/>
      <c r="AT884" s="6"/>
      <c r="AU884" s="6"/>
      <c r="AV884" s="6"/>
      <c r="AW884" s="6"/>
    </row>
    <row r="885" spans="1:49" x14ac:dyDescent="0.35">
      <c r="A885" s="20"/>
      <c r="B885" s="20"/>
      <c r="C885" s="20"/>
      <c r="D885" s="20"/>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21"/>
      <c r="AR885" s="21"/>
      <c r="AS885" s="21"/>
      <c r="AT885" s="6"/>
      <c r="AU885" s="6"/>
      <c r="AV885" s="6"/>
      <c r="AW885" s="6"/>
    </row>
    <row r="886" spans="1:49" x14ac:dyDescent="0.35">
      <c r="A886" s="20"/>
      <c r="B886" s="20"/>
      <c r="C886" s="20"/>
      <c r="D886" s="20"/>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21"/>
      <c r="AR886" s="21"/>
      <c r="AS886" s="21"/>
      <c r="AT886" s="6"/>
      <c r="AU886" s="6"/>
      <c r="AV886" s="6"/>
      <c r="AW886" s="6"/>
    </row>
    <row r="887" spans="1:49" x14ac:dyDescent="0.35">
      <c r="A887" s="20"/>
      <c r="B887" s="20"/>
      <c r="C887" s="20"/>
      <c r="D887" s="20"/>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21"/>
      <c r="AR887" s="21"/>
      <c r="AS887" s="21"/>
      <c r="AT887" s="6"/>
      <c r="AU887" s="6"/>
      <c r="AV887" s="6"/>
      <c r="AW887" s="6"/>
    </row>
    <row r="888" spans="1:49" x14ac:dyDescent="0.35">
      <c r="A888" s="20"/>
      <c r="B888" s="20"/>
      <c r="C888" s="20"/>
      <c r="D888" s="20"/>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21"/>
      <c r="AR888" s="21"/>
      <c r="AS888" s="21"/>
      <c r="AT888" s="6"/>
      <c r="AU888" s="6"/>
      <c r="AV888" s="6"/>
      <c r="AW888" s="6"/>
    </row>
    <row r="889" spans="1:49" x14ac:dyDescent="0.35">
      <c r="A889" s="20"/>
      <c r="B889" s="20"/>
      <c r="C889" s="20"/>
      <c r="D889" s="20"/>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21"/>
      <c r="AR889" s="21"/>
      <c r="AS889" s="21"/>
      <c r="AT889" s="6"/>
      <c r="AU889" s="6"/>
      <c r="AV889" s="6"/>
      <c r="AW889" s="6"/>
    </row>
    <row r="890" spans="1:49" x14ac:dyDescent="0.35">
      <c r="A890" s="20"/>
      <c r="B890" s="20"/>
      <c r="C890" s="20"/>
      <c r="D890" s="20"/>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21"/>
      <c r="AR890" s="21"/>
      <c r="AS890" s="21"/>
      <c r="AT890" s="6"/>
      <c r="AU890" s="6"/>
      <c r="AV890" s="6"/>
      <c r="AW890" s="6"/>
    </row>
    <row r="891" spans="1:49" x14ac:dyDescent="0.35">
      <c r="A891" s="20"/>
      <c r="B891" s="20"/>
      <c r="C891" s="20"/>
      <c r="D891" s="20"/>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21"/>
      <c r="AR891" s="21"/>
      <c r="AS891" s="21"/>
      <c r="AT891" s="6"/>
      <c r="AU891" s="6"/>
      <c r="AV891" s="6"/>
      <c r="AW891" s="6"/>
    </row>
    <row r="892" spans="1:49" x14ac:dyDescent="0.35">
      <c r="A892" s="20"/>
      <c r="B892" s="20"/>
      <c r="C892" s="20"/>
      <c r="D892" s="20"/>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21"/>
      <c r="AR892" s="21"/>
      <c r="AS892" s="21"/>
      <c r="AT892" s="6"/>
      <c r="AU892" s="6"/>
      <c r="AV892" s="6"/>
      <c r="AW892" s="6"/>
    </row>
    <row r="893" spans="1:49" x14ac:dyDescent="0.35">
      <c r="A893" s="20"/>
      <c r="B893" s="20"/>
      <c r="C893" s="20"/>
      <c r="D893" s="20"/>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21"/>
      <c r="AR893" s="21"/>
      <c r="AS893" s="21"/>
      <c r="AT893" s="6"/>
      <c r="AU893" s="6"/>
      <c r="AV893" s="6"/>
      <c r="AW893" s="6"/>
    </row>
    <row r="894" spans="1:49" x14ac:dyDescent="0.35">
      <c r="A894" s="20"/>
      <c r="B894" s="20"/>
      <c r="C894" s="20"/>
      <c r="D894" s="20"/>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21"/>
      <c r="AR894" s="21"/>
      <c r="AS894" s="21"/>
      <c r="AT894" s="6"/>
      <c r="AU894" s="6"/>
      <c r="AV894" s="6"/>
      <c r="AW894" s="6"/>
    </row>
    <row r="895" spans="1:49" x14ac:dyDescent="0.35">
      <c r="A895" s="20"/>
      <c r="B895" s="20"/>
      <c r="C895" s="20"/>
      <c r="D895" s="20"/>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21"/>
      <c r="AR895" s="21"/>
      <c r="AS895" s="21"/>
      <c r="AT895" s="6"/>
      <c r="AU895" s="6"/>
      <c r="AV895" s="6"/>
      <c r="AW895" s="6"/>
    </row>
    <row r="896" spans="1:49" x14ac:dyDescent="0.35">
      <c r="A896" s="20"/>
      <c r="B896" s="20"/>
      <c r="C896" s="20"/>
      <c r="D896" s="20"/>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21"/>
      <c r="AR896" s="21"/>
      <c r="AS896" s="21"/>
      <c r="AT896" s="6"/>
      <c r="AU896" s="6"/>
      <c r="AV896" s="6"/>
      <c r="AW896" s="6"/>
    </row>
    <row r="897" spans="1:49" x14ac:dyDescent="0.35">
      <c r="A897" s="20"/>
      <c r="B897" s="20"/>
      <c r="C897" s="20"/>
      <c r="D897" s="20"/>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21"/>
      <c r="AR897" s="21"/>
      <c r="AS897" s="21"/>
      <c r="AT897" s="6"/>
      <c r="AU897" s="6"/>
      <c r="AV897" s="6"/>
      <c r="AW897" s="6"/>
    </row>
    <row r="898" spans="1:49" x14ac:dyDescent="0.35">
      <c r="A898" s="20"/>
      <c r="B898" s="20"/>
      <c r="C898" s="20"/>
      <c r="D898" s="20"/>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21"/>
      <c r="AR898" s="21"/>
      <c r="AS898" s="21"/>
      <c r="AT898" s="6"/>
      <c r="AU898" s="6"/>
      <c r="AV898" s="6"/>
      <c r="AW898" s="6"/>
    </row>
    <row r="899" spans="1:49" x14ac:dyDescent="0.35">
      <c r="A899" s="20"/>
      <c r="B899" s="20"/>
      <c r="C899" s="20"/>
      <c r="D899" s="20"/>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21"/>
      <c r="AR899" s="21"/>
      <c r="AS899" s="21"/>
      <c r="AT899" s="6"/>
      <c r="AU899" s="6"/>
      <c r="AV899" s="6"/>
      <c r="AW899" s="6"/>
    </row>
    <row r="900" spans="1:49" x14ac:dyDescent="0.35">
      <c r="A900" s="20"/>
      <c r="B900" s="20"/>
      <c r="C900" s="20"/>
      <c r="D900" s="20"/>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21"/>
      <c r="AR900" s="21"/>
      <c r="AS900" s="21"/>
      <c r="AT900" s="6"/>
      <c r="AU900" s="6"/>
      <c r="AV900" s="6"/>
      <c r="AW900" s="6"/>
    </row>
    <row r="901" spans="1:49" x14ac:dyDescent="0.35">
      <c r="A901" s="20"/>
      <c r="B901" s="20"/>
      <c r="C901" s="20"/>
      <c r="D901" s="20"/>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21"/>
      <c r="AR901" s="21"/>
      <c r="AS901" s="21"/>
      <c r="AT901" s="6"/>
      <c r="AU901" s="6"/>
      <c r="AV901" s="6"/>
      <c r="AW901" s="6"/>
    </row>
    <row r="902" spans="1:49" x14ac:dyDescent="0.35">
      <c r="A902" s="20"/>
      <c r="B902" s="20"/>
      <c r="C902" s="20"/>
      <c r="D902" s="20"/>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21"/>
      <c r="AR902" s="21"/>
      <c r="AS902" s="21"/>
      <c r="AT902" s="6"/>
      <c r="AU902" s="6"/>
      <c r="AV902" s="6"/>
      <c r="AW902" s="6"/>
    </row>
    <row r="903" spans="1:49" x14ac:dyDescent="0.35">
      <c r="A903" s="20"/>
      <c r="B903" s="20"/>
      <c r="C903" s="20"/>
      <c r="D903" s="20"/>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21"/>
      <c r="AR903" s="21"/>
      <c r="AS903" s="21"/>
      <c r="AT903" s="6"/>
      <c r="AU903" s="6"/>
      <c r="AV903" s="6"/>
      <c r="AW903" s="6"/>
    </row>
    <row r="904" spans="1:49" x14ac:dyDescent="0.35">
      <c r="A904" s="20"/>
      <c r="B904" s="20"/>
      <c r="C904" s="20"/>
      <c r="D904" s="20"/>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21"/>
      <c r="AR904" s="21"/>
      <c r="AS904" s="21"/>
      <c r="AT904" s="6"/>
      <c r="AU904" s="6"/>
      <c r="AV904" s="6"/>
      <c r="AW904" s="6"/>
    </row>
    <row r="905" spans="1:49" x14ac:dyDescent="0.35">
      <c r="A905" s="20"/>
      <c r="B905" s="20"/>
      <c r="C905" s="20"/>
      <c r="D905" s="20"/>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21"/>
      <c r="AR905" s="21"/>
      <c r="AS905" s="21"/>
      <c r="AT905" s="6"/>
      <c r="AU905" s="6"/>
      <c r="AV905" s="6"/>
      <c r="AW905" s="6"/>
    </row>
    <row r="906" spans="1:49" x14ac:dyDescent="0.35">
      <c r="A906" s="20"/>
      <c r="B906" s="20"/>
      <c r="C906" s="20"/>
      <c r="D906" s="20"/>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21"/>
      <c r="AR906" s="21"/>
      <c r="AS906" s="21"/>
      <c r="AT906" s="6"/>
      <c r="AU906" s="6"/>
      <c r="AV906" s="6"/>
      <c r="AW906" s="6"/>
    </row>
    <row r="907" spans="1:49" x14ac:dyDescent="0.35">
      <c r="A907" s="20"/>
      <c r="B907" s="20"/>
      <c r="C907" s="20"/>
      <c r="D907" s="20"/>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21"/>
      <c r="AR907" s="21"/>
      <c r="AS907" s="21"/>
      <c r="AT907" s="6"/>
      <c r="AU907" s="6"/>
      <c r="AV907" s="6"/>
      <c r="AW907" s="6"/>
    </row>
    <row r="908" spans="1:49" x14ac:dyDescent="0.35">
      <c r="A908" s="20"/>
      <c r="B908" s="20"/>
      <c r="C908" s="20"/>
      <c r="D908" s="20"/>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21"/>
      <c r="AR908" s="21"/>
      <c r="AS908" s="21"/>
      <c r="AT908" s="6"/>
      <c r="AU908" s="6"/>
      <c r="AV908" s="6"/>
      <c r="AW908" s="6"/>
    </row>
    <row r="909" spans="1:49" x14ac:dyDescent="0.35">
      <c r="A909" s="20"/>
      <c r="B909" s="20"/>
      <c r="C909" s="20"/>
      <c r="D909" s="20"/>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21"/>
      <c r="AR909" s="21"/>
      <c r="AS909" s="21"/>
      <c r="AT909" s="6"/>
      <c r="AU909" s="6"/>
      <c r="AV909" s="6"/>
      <c r="AW909" s="6"/>
    </row>
    <row r="910" spans="1:49" x14ac:dyDescent="0.35">
      <c r="A910" s="20"/>
      <c r="B910" s="20"/>
      <c r="C910" s="20"/>
      <c r="D910" s="20"/>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21"/>
      <c r="AR910" s="21"/>
      <c r="AS910" s="21"/>
      <c r="AT910" s="6"/>
      <c r="AU910" s="6"/>
      <c r="AV910" s="6"/>
      <c r="AW910" s="6"/>
    </row>
    <row r="911" spans="1:49" x14ac:dyDescent="0.35">
      <c r="A911" s="20"/>
      <c r="B911" s="20"/>
      <c r="C911" s="20"/>
      <c r="D911" s="20"/>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21"/>
      <c r="AR911" s="21"/>
      <c r="AS911" s="21"/>
      <c r="AT911" s="6"/>
      <c r="AU911" s="6"/>
      <c r="AV911" s="6"/>
      <c r="AW911" s="6"/>
    </row>
    <row r="912" spans="1:49" x14ac:dyDescent="0.35">
      <c r="A912" s="20"/>
      <c r="B912" s="20"/>
      <c r="C912" s="20"/>
      <c r="D912" s="20"/>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21"/>
      <c r="AR912" s="21"/>
      <c r="AS912" s="21"/>
      <c r="AT912" s="6"/>
      <c r="AU912" s="6"/>
      <c r="AV912" s="6"/>
      <c r="AW912" s="6"/>
    </row>
    <row r="913" spans="1:49" x14ac:dyDescent="0.35">
      <c r="A913" s="20"/>
      <c r="B913" s="20"/>
      <c r="C913" s="20"/>
      <c r="D913" s="20"/>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21"/>
      <c r="AR913" s="21"/>
      <c r="AS913" s="21"/>
      <c r="AT913" s="6"/>
      <c r="AU913" s="6"/>
      <c r="AV913" s="6"/>
      <c r="AW913" s="6"/>
    </row>
    <row r="914" spans="1:49" x14ac:dyDescent="0.35">
      <c r="A914" s="20"/>
      <c r="B914" s="20"/>
      <c r="C914" s="20"/>
      <c r="D914" s="20"/>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21"/>
      <c r="AR914" s="21"/>
      <c r="AS914" s="21"/>
      <c r="AT914" s="6"/>
      <c r="AU914" s="6"/>
      <c r="AV914" s="6"/>
      <c r="AW914" s="6"/>
    </row>
    <row r="915" spans="1:49" x14ac:dyDescent="0.35">
      <c r="A915" s="20"/>
      <c r="B915" s="20"/>
      <c r="C915" s="20"/>
      <c r="D915" s="20"/>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21"/>
      <c r="AR915" s="21"/>
      <c r="AS915" s="21"/>
      <c r="AT915" s="6"/>
      <c r="AU915" s="6"/>
      <c r="AV915" s="6"/>
      <c r="AW915" s="6"/>
    </row>
    <row r="916" spans="1:49" x14ac:dyDescent="0.35">
      <c r="A916" s="20"/>
      <c r="B916" s="20"/>
      <c r="C916" s="20"/>
      <c r="D916" s="20"/>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21"/>
      <c r="AR916" s="21"/>
      <c r="AS916" s="21"/>
      <c r="AT916" s="6"/>
      <c r="AU916" s="6"/>
      <c r="AV916" s="6"/>
      <c r="AW916" s="6"/>
    </row>
    <row r="917" spans="1:49" x14ac:dyDescent="0.35">
      <c r="A917" s="20"/>
      <c r="B917" s="20"/>
      <c r="C917" s="20"/>
      <c r="D917" s="20"/>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21"/>
      <c r="AR917" s="21"/>
      <c r="AS917" s="21"/>
      <c r="AT917" s="6"/>
      <c r="AU917" s="6"/>
      <c r="AV917" s="6"/>
      <c r="AW917" s="6"/>
    </row>
    <row r="918" spans="1:49" x14ac:dyDescent="0.35">
      <c r="A918" s="20"/>
      <c r="B918" s="20"/>
      <c r="C918" s="20"/>
      <c r="D918" s="20"/>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21"/>
      <c r="AR918" s="21"/>
      <c r="AS918" s="21"/>
      <c r="AT918" s="6"/>
      <c r="AU918" s="6"/>
      <c r="AV918" s="6"/>
      <c r="AW918" s="6"/>
    </row>
    <row r="919" spans="1:49" x14ac:dyDescent="0.35">
      <c r="A919" s="20"/>
      <c r="B919" s="20"/>
      <c r="C919" s="20"/>
      <c r="D919" s="20"/>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21"/>
      <c r="AR919" s="21"/>
      <c r="AS919" s="21"/>
      <c r="AT919" s="6"/>
      <c r="AU919" s="6"/>
      <c r="AV919" s="6"/>
      <c r="AW919" s="6"/>
    </row>
    <row r="920" spans="1:49" x14ac:dyDescent="0.35">
      <c r="A920" s="20"/>
      <c r="B920" s="20"/>
      <c r="C920" s="20"/>
      <c r="D920" s="20"/>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21"/>
      <c r="AR920" s="21"/>
      <c r="AS920" s="21"/>
      <c r="AT920" s="6"/>
      <c r="AU920" s="6"/>
      <c r="AV920" s="6"/>
      <c r="AW920" s="6"/>
    </row>
    <row r="921" spans="1:49" x14ac:dyDescent="0.35">
      <c r="A921" s="20"/>
      <c r="B921" s="20"/>
      <c r="C921" s="20"/>
      <c r="D921" s="20"/>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21"/>
      <c r="AR921" s="21"/>
      <c r="AS921" s="21"/>
      <c r="AT921" s="6"/>
      <c r="AU921" s="6"/>
      <c r="AV921" s="6"/>
      <c r="AW921" s="6"/>
    </row>
    <row r="922" spans="1:49" x14ac:dyDescent="0.35">
      <c r="A922" s="20"/>
      <c r="B922" s="20"/>
      <c r="C922" s="20"/>
      <c r="D922" s="20"/>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21"/>
      <c r="AR922" s="21"/>
      <c r="AS922" s="21"/>
      <c r="AT922" s="6"/>
      <c r="AU922" s="6"/>
      <c r="AV922" s="6"/>
      <c r="AW922" s="6"/>
    </row>
    <row r="923" spans="1:49" x14ac:dyDescent="0.35">
      <c r="A923" s="20"/>
      <c r="B923" s="20"/>
      <c r="C923" s="20"/>
      <c r="D923" s="20"/>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21"/>
      <c r="AR923" s="21"/>
      <c r="AS923" s="21"/>
      <c r="AT923" s="6"/>
      <c r="AU923" s="6"/>
      <c r="AV923" s="6"/>
      <c r="AW923" s="6"/>
    </row>
    <row r="924" spans="1:49" x14ac:dyDescent="0.35">
      <c r="A924" s="20"/>
      <c r="B924" s="20"/>
      <c r="C924" s="20"/>
      <c r="D924" s="20"/>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21"/>
      <c r="AR924" s="21"/>
      <c r="AS924" s="21"/>
      <c r="AT924" s="6"/>
      <c r="AU924" s="6"/>
      <c r="AV924" s="6"/>
      <c r="AW924" s="6"/>
    </row>
    <row r="925" spans="1:49" x14ac:dyDescent="0.35">
      <c r="A925" s="20"/>
      <c r="B925" s="20"/>
      <c r="C925" s="20"/>
      <c r="D925" s="20"/>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21"/>
      <c r="AR925" s="21"/>
      <c r="AS925" s="21"/>
      <c r="AT925" s="6"/>
      <c r="AU925" s="6"/>
      <c r="AV925" s="6"/>
      <c r="AW925" s="6"/>
    </row>
    <row r="926" spans="1:49" x14ac:dyDescent="0.35">
      <c r="A926" s="20"/>
      <c r="B926" s="20"/>
      <c r="C926" s="20"/>
      <c r="D926" s="20"/>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21"/>
      <c r="AR926" s="21"/>
      <c r="AS926" s="21"/>
      <c r="AT926" s="6"/>
      <c r="AU926" s="6"/>
      <c r="AV926" s="6"/>
      <c r="AW926" s="6"/>
    </row>
    <row r="927" spans="1:49" x14ac:dyDescent="0.35">
      <c r="A927" s="20"/>
      <c r="B927" s="20"/>
      <c r="C927" s="20"/>
      <c r="D927" s="20"/>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21"/>
      <c r="AR927" s="21"/>
      <c r="AS927" s="21"/>
      <c r="AT927" s="6"/>
      <c r="AU927" s="6"/>
      <c r="AV927" s="6"/>
      <c r="AW927" s="6"/>
    </row>
    <row r="928" spans="1:49" x14ac:dyDescent="0.35">
      <c r="A928" s="20"/>
      <c r="B928" s="20"/>
      <c r="C928" s="20"/>
      <c r="D928" s="20"/>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21"/>
      <c r="AR928" s="21"/>
      <c r="AS928" s="21"/>
      <c r="AT928" s="6"/>
      <c r="AU928" s="6"/>
      <c r="AV928" s="6"/>
      <c r="AW928" s="6"/>
    </row>
    <row r="929" spans="1:49" x14ac:dyDescent="0.35">
      <c r="A929" s="20"/>
      <c r="B929" s="20"/>
      <c r="C929" s="20"/>
      <c r="D929" s="20"/>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21"/>
      <c r="AR929" s="21"/>
      <c r="AS929" s="21"/>
      <c r="AT929" s="6"/>
      <c r="AU929" s="6"/>
      <c r="AV929" s="6"/>
      <c r="AW929" s="6"/>
    </row>
    <row r="930" spans="1:49" x14ac:dyDescent="0.35">
      <c r="A930" s="20"/>
      <c r="B930" s="20"/>
      <c r="C930" s="20"/>
      <c r="D930" s="20"/>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21"/>
      <c r="AR930" s="21"/>
      <c r="AS930" s="21"/>
      <c r="AT930" s="6"/>
      <c r="AU930" s="6"/>
      <c r="AV930" s="6"/>
      <c r="AW930" s="6"/>
    </row>
    <row r="931" spans="1:49" x14ac:dyDescent="0.35">
      <c r="A931" s="20"/>
      <c r="B931" s="20"/>
      <c r="C931" s="20"/>
      <c r="D931" s="20"/>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21"/>
      <c r="AR931" s="21"/>
      <c r="AS931" s="21"/>
      <c r="AT931" s="6"/>
      <c r="AU931" s="6"/>
      <c r="AV931" s="6"/>
      <c r="AW931" s="6"/>
    </row>
    <row r="932" spans="1:49" x14ac:dyDescent="0.35">
      <c r="A932" s="20"/>
      <c r="B932" s="20"/>
      <c r="C932" s="20"/>
      <c r="D932" s="20"/>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21"/>
      <c r="AR932" s="21"/>
      <c r="AS932" s="21"/>
      <c r="AT932" s="6"/>
      <c r="AU932" s="6"/>
      <c r="AV932" s="6"/>
      <c r="AW932" s="6"/>
    </row>
    <row r="933" spans="1:49" x14ac:dyDescent="0.35">
      <c r="A933" s="20"/>
      <c r="B933" s="20"/>
      <c r="C933" s="20"/>
      <c r="D933" s="20"/>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21"/>
      <c r="AR933" s="21"/>
      <c r="AS933" s="21"/>
      <c r="AT933" s="6"/>
      <c r="AU933" s="6"/>
      <c r="AV933" s="6"/>
      <c r="AW933" s="6"/>
    </row>
    <row r="934" spans="1:49" x14ac:dyDescent="0.35">
      <c r="A934" s="20"/>
      <c r="B934" s="20"/>
      <c r="C934" s="20"/>
      <c r="D934" s="20"/>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21"/>
      <c r="AR934" s="21"/>
      <c r="AS934" s="21"/>
      <c r="AT934" s="6"/>
      <c r="AU934" s="6"/>
      <c r="AV934" s="6"/>
      <c r="AW934" s="6"/>
    </row>
    <row r="935" spans="1:49" x14ac:dyDescent="0.35">
      <c r="A935" s="20"/>
      <c r="B935" s="20"/>
      <c r="C935" s="20"/>
      <c r="D935" s="20"/>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21"/>
      <c r="AR935" s="21"/>
      <c r="AS935" s="21"/>
      <c r="AT935" s="6"/>
      <c r="AU935" s="6"/>
      <c r="AV935" s="6"/>
      <c r="AW935" s="6"/>
    </row>
    <row r="936" spans="1:49" x14ac:dyDescent="0.35">
      <c r="A936" s="20"/>
      <c r="B936" s="20"/>
      <c r="C936" s="20"/>
      <c r="D936" s="20"/>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21"/>
      <c r="AR936" s="21"/>
      <c r="AS936" s="21"/>
      <c r="AT936" s="6"/>
      <c r="AU936" s="6"/>
      <c r="AV936" s="6"/>
      <c r="AW936" s="6"/>
    </row>
    <row r="937" spans="1:49" x14ac:dyDescent="0.35">
      <c r="A937" s="20"/>
      <c r="B937" s="20"/>
      <c r="C937" s="20"/>
      <c r="D937" s="20"/>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21"/>
      <c r="AR937" s="21"/>
      <c r="AS937" s="21"/>
      <c r="AT937" s="6"/>
      <c r="AU937" s="6"/>
      <c r="AV937" s="6"/>
      <c r="AW937" s="6"/>
    </row>
    <row r="938" spans="1:49" x14ac:dyDescent="0.35">
      <c r="A938" s="20"/>
      <c r="B938" s="20"/>
      <c r="C938" s="20"/>
      <c r="D938" s="20"/>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21"/>
      <c r="AR938" s="21"/>
      <c r="AS938" s="21"/>
      <c r="AT938" s="6"/>
      <c r="AU938" s="6"/>
      <c r="AV938" s="6"/>
      <c r="AW938" s="6"/>
    </row>
    <row r="939" spans="1:49" x14ac:dyDescent="0.35">
      <c r="A939" s="20"/>
      <c r="B939" s="20"/>
      <c r="C939" s="20"/>
      <c r="D939" s="20"/>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21"/>
      <c r="AR939" s="21"/>
      <c r="AS939" s="21"/>
      <c r="AT939" s="6"/>
      <c r="AU939" s="6"/>
      <c r="AV939" s="6"/>
      <c r="AW939" s="6"/>
    </row>
    <row r="940" spans="1:49" x14ac:dyDescent="0.35">
      <c r="A940" s="20"/>
      <c r="B940" s="20"/>
      <c r="C940" s="20"/>
      <c r="D940" s="20"/>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21"/>
      <c r="AR940" s="21"/>
      <c r="AS940" s="21"/>
      <c r="AT940" s="6"/>
      <c r="AU940" s="6"/>
      <c r="AV940" s="6"/>
      <c r="AW940" s="6"/>
    </row>
    <row r="941" spans="1:49" x14ac:dyDescent="0.35">
      <c r="A941" s="20"/>
      <c r="B941" s="20"/>
      <c r="C941" s="20"/>
      <c r="D941" s="20"/>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21"/>
      <c r="AR941" s="21"/>
      <c r="AS941" s="21"/>
      <c r="AT941" s="6"/>
      <c r="AU941" s="6"/>
      <c r="AV941" s="6"/>
      <c r="AW941" s="6"/>
    </row>
    <row r="942" spans="1:49" x14ac:dyDescent="0.35">
      <c r="A942" s="20"/>
      <c r="B942" s="20"/>
      <c r="C942" s="20"/>
      <c r="D942" s="20"/>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21"/>
      <c r="AR942" s="21"/>
      <c r="AS942" s="21"/>
      <c r="AT942" s="6"/>
      <c r="AU942" s="6"/>
      <c r="AV942" s="6"/>
      <c r="AW942" s="6"/>
    </row>
    <row r="943" spans="1:49" x14ac:dyDescent="0.35">
      <c r="A943" s="20"/>
      <c r="B943" s="20"/>
      <c r="C943" s="20"/>
      <c r="D943" s="20"/>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21"/>
      <c r="AR943" s="21"/>
      <c r="AS943" s="21"/>
      <c r="AT943" s="6"/>
      <c r="AU943" s="6"/>
      <c r="AV943" s="6"/>
      <c r="AW943" s="6"/>
    </row>
    <row r="944" spans="1:49" x14ac:dyDescent="0.35">
      <c r="A944" s="20"/>
      <c r="B944" s="20"/>
      <c r="C944" s="20"/>
      <c r="D944" s="20"/>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21"/>
      <c r="AR944" s="21"/>
      <c r="AS944" s="21"/>
      <c r="AT944" s="6"/>
      <c r="AU944" s="6"/>
      <c r="AV944" s="6"/>
      <c r="AW944" s="6"/>
    </row>
    <row r="945" spans="1:49" x14ac:dyDescent="0.35">
      <c r="A945" s="20"/>
      <c r="B945" s="20"/>
      <c r="C945" s="20"/>
      <c r="D945" s="20"/>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21"/>
      <c r="AR945" s="21"/>
      <c r="AS945" s="21"/>
      <c r="AT945" s="6"/>
      <c r="AU945" s="6"/>
      <c r="AV945" s="6"/>
      <c r="AW945" s="6"/>
    </row>
    <row r="946" spans="1:49" x14ac:dyDescent="0.35">
      <c r="A946" s="20"/>
      <c r="B946" s="20"/>
      <c r="C946" s="20"/>
      <c r="D946" s="20"/>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21"/>
      <c r="AR946" s="21"/>
      <c r="AS946" s="21"/>
      <c r="AT946" s="6"/>
      <c r="AU946" s="6"/>
      <c r="AV946" s="6"/>
      <c r="AW946" s="6"/>
    </row>
    <row r="947" spans="1:49" x14ac:dyDescent="0.35">
      <c r="A947" s="20"/>
      <c r="B947" s="20"/>
      <c r="C947" s="20"/>
      <c r="D947" s="20"/>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21"/>
      <c r="AR947" s="21"/>
      <c r="AS947" s="21"/>
      <c r="AT947" s="6"/>
      <c r="AU947" s="6"/>
      <c r="AV947" s="6"/>
      <c r="AW947" s="6"/>
    </row>
    <row r="948" spans="1:49" x14ac:dyDescent="0.35">
      <c r="A948" s="20"/>
      <c r="B948" s="20"/>
      <c r="C948" s="20"/>
      <c r="D948" s="20"/>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21"/>
      <c r="AR948" s="21"/>
      <c r="AS948" s="21"/>
      <c r="AT948" s="6"/>
      <c r="AU948" s="6"/>
      <c r="AV948" s="6"/>
      <c r="AW948" s="6"/>
    </row>
    <row r="949" spans="1:49" x14ac:dyDescent="0.35">
      <c r="A949" s="20"/>
      <c r="B949" s="20"/>
      <c r="C949" s="20"/>
      <c r="D949" s="20"/>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21"/>
      <c r="AR949" s="21"/>
      <c r="AS949" s="21"/>
      <c r="AT949" s="6"/>
      <c r="AU949" s="6"/>
      <c r="AV949" s="6"/>
      <c r="AW949" s="6"/>
    </row>
    <row r="950" spans="1:49" x14ac:dyDescent="0.35">
      <c r="A950" s="20"/>
      <c r="B950" s="20"/>
      <c r="C950" s="20"/>
      <c r="D950" s="20"/>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21"/>
      <c r="AR950" s="21"/>
      <c r="AS950" s="21"/>
      <c r="AT950" s="6"/>
      <c r="AU950" s="6"/>
      <c r="AV950" s="6"/>
      <c r="AW950" s="6"/>
    </row>
    <row r="951" spans="1:49" x14ac:dyDescent="0.35">
      <c r="A951" s="20"/>
      <c r="B951" s="20"/>
      <c r="C951" s="20"/>
      <c r="D951" s="20"/>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21"/>
      <c r="AR951" s="21"/>
      <c r="AS951" s="21"/>
      <c r="AT951" s="6"/>
      <c r="AU951" s="6"/>
      <c r="AV951" s="6"/>
      <c r="AW951" s="6"/>
    </row>
    <row r="952" spans="1:49" x14ac:dyDescent="0.35">
      <c r="A952" s="20"/>
      <c r="B952" s="20"/>
      <c r="C952" s="20"/>
      <c r="D952" s="20"/>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21"/>
      <c r="AR952" s="21"/>
      <c r="AS952" s="21"/>
      <c r="AT952" s="6"/>
      <c r="AU952" s="6"/>
      <c r="AV952" s="6"/>
      <c r="AW952" s="6"/>
    </row>
    <row r="953" spans="1:49" x14ac:dyDescent="0.35">
      <c r="A953" s="20"/>
      <c r="B953" s="20"/>
      <c r="C953" s="20"/>
      <c r="D953" s="20"/>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21"/>
      <c r="AR953" s="21"/>
      <c r="AS953" s="21"/>
      <c r="AT953" s="6"/>
      <c r="AU953" s="6"/>
      <c r="AV953" s="6"/>
      <c r="AW953" s="6"/>
    </row>
    <row r="954" spans="1:49" x14ac:dyDescent="0.35">
      <c r="A954" s="20"/>
      <c r="B954" s="20"/>
      <c r="C954" s="20"/>
      <c r="D954" s="20"/>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21"/>
      <c r="AR954" s="21"/>
      <c r="AS954" s="21"/>
      <c r="AT954" s="6"/>
      <c r="AU954" s="6"/>
      <c r="AV954" s="6"/>
      <c r="AW954" s="6"/>
    </row>
    <row r="955" spans="1:49" x14ac:dyDescent="0.35">
      <c r="A955" s="20"/>
      <c r="B955" s="20"/>
      <c r="C955" s="20"/>
      <c r="D955" s="20"/>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21"/>
      <c r="AR955" s="21"/>
      <c r="AS955" s="21"/>
      <c r="AT955" s="6"/>
      <c r="AU955" s="6"/>
      <c r="AV955" s="6"/>
      <c r="AW955" s="6"/>
    </row>
    <row r="956" spans="1:49" x14ac:dyDescent="0.35">
      <c r="A956" s="20"/>
      <c r="B956" s="20"/>
      <c r="C956" s="20"/>
      <c r="D956" s="20"/>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21"/>
      <c r="AR956" s="21"/>
      <c r="AS956" s="21"/>
      <c r="AT956" s="6"/>
      <c r="AU956" s="6"/>
      <c r="AV956" s="6"/>
      <c r="AW956" s="6"/>
    </row>
    <row r="957" spans="1:49" x14ac:dyDescent="0.35">
      <c r="A957" s="20"/>
      <c r="B957" s="20"/>
      <c r="C957" s="20"/>
      <c r="D957" s="20"/>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21"/>
      <c r="AR957" s="21"/>
      <c r="AS957" s="21"/>
      <c r="AT957" s="6"/>
      <c r="AU957" s="6"/>
      <c r="AV957" s="6"/>
      <c r="AW957" s="6"/>
    </row>
    <row r="958" spans="1:49" x14ac:dyDescent="0.35">
      <c r="A958" s="20"/>
      <c r="B958" s="20"/>
      <c r="C958" s="20"/>
      <c r="D958" s="20"/>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21"/>
      <c r="AR958" s="21"/>
      <c r="AS958" s="21"/>
      <c r="AT958" s="6"/>
      <c r="AU958" s="6"/>
      <c r="AV958" s="6"/>
      <c r="AW958" s="6"/>
    </row>
    <row r="959" spans="1:49" x14ac:dyDescent="0.35">
      <c r="A959" s="20"/>
      <c r="B959" s="20"/>
      <c r="C959" s="20"/>
      <c r="D959" s="20"/>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21"/>
      <c r="AR959" s="21"/>
      <c r="AS959" s="21"/>
      <c r="AT959" s="6"/>
      <c r="AU959" s="6"/>
      <c r="AV959" s="6"/>
      <c r="AW959" s="6"/>
    </row>
    <row r="960" spans="1:49" x14ac:dyDescent="0.35">
      <c r="A960" s="20"/>
      <c r="B960" s="20"/>
      <c r="C960" s="20"/>
      <c r="D960" s="20"/>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21"/>
      <c r="AR960" s="21"/>
      <c r="AS960" s="21"/>
      <c r="AT960" s="6"/>
      <c r="AU960" s="6"/>
      <c r="AV960" s="6"/>
      <c r="AW960" s="6"/>
    </row>
    <row r="961" spans="1:49" x14ac:dyDescent="0.35">
      <c r="A961" s="20"/>
      <c r="B961" s="20"/>
      <c r="C961" s="20"/>
      <c r="D961" s="20"/>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21"/>
      <c r="AR961" s="21"/>
      <c r="AS961" s="21"/>
      <c r="AT961" s="6"/>
      <c r="AU961" s="6"/>
      <c r="AV961" s="6"/>
      <c r="AW961" s="6"/>
    </row>
    <row r="962" spans="1:49" x14ac:dyDescent="0.35">
      <c r="A962" s="20"/>
      <c r="B962" s="20"/>
      <c r="C962" s="20"/>
      <c r="D962" s="20"/>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21"/>
      <c r="AR962" s="21"/>
      <c r="AS962" s="21"/>
      <c r="AT962" s="6"/>
      <c r="AU962" s="6"/>
      <c r="AV962" s="6"/>
      <c r="AW962" s="6"/>
    </row>
    <row r="963" spans="1:49" x14ac:dyDescent="0.35">
      <c r="A963" s="20"/>
      <c r="B963" s="20"/>
      <c r="C963" s="20"/>
      <c r="D963" s="20"/>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21"/>
      <c r="AR963" s="21"/>
      <c r="AS963" s="21"/>
      <c r="AT963" s="6"/>
      <c r="AU963" s="6"/>
      <c r="AV963" s="6"/>
      <c r="AW963" s="6"/>
    </row>
    <row r="964" spans="1:49" x14ac:dyDescent="0.35">
      <c r="A964" s="20"/>
      <c r="B964" s="20"/>
      <c r="C964" s="20"/>
      <c r="D964" s="20"/>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21"/>
      <c r="AR964" s="21"/>
      <c r="AS964" s="21"/>
      <c r="AT964" s="6"/>
      <c r="AU964" s="6"/>
      <c r="AV964" s="6"/>
      <c r="AW964" s="6"/>
    </row>
    <row r="965" spans="1:49" x14ac:dyDescent="0.35">
      <c r="A965" s="20"/>
      <c r="B965" s="20"/>
      <c r="C965" s="20"/>
      <c r="D965" s="20"/>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21"/>
      <c r="AR965" s="21"/>
      <c r="AS965" s="21"/>
      <c r="AT965" s="6"/>
      <c r="AU965" s="6"/>
      <c r="AV965" s="6"/>
      <c r="AW965" s="6"/>
    </row>
    <row r="966" spans="1:49" x14ac:dyDescent="0.35">
      <c r="A966" s="20"/>
      <c r="B966" s="20"/>
      <c r="C966" s="20"/>
      <c r="D966" s="20"/>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21"/>
      <c r="AR966" s="21"/>
      <c r="AS966" s="21"/>
      <c r="AT966" s="6"/>
      <c r="AU966" s="6"/>
      <c r="AV966" s="6"/>
      <c r="AW966" s="6"/>
    </row>
    <row r="967" spans="1:49" x14ac:dyDescent="0.35">
      <c r="A967" s="20"/>
      <c r="B967" s="20"/>
      <c r="C967" s="20"/>
      <c r="D967" s="20"/>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21"/>
      <c r="AR967" s="21"/>
      <c r="AS967" s="21"/>
      <c r="AT967" s="6"/>
      <c r="AU967" s="6"/>
      <c r="AV967" s="6"/>
      <c r="AW967" s="6"/>
    </row>
    <row r="968" spans="1:49" x14ac:dyDescent="0.35">
      <c r="A968" s="20"/>
      <c r="B968" s="20"/>
      <c r="C968" s="20"/>
      <c r="D968" s="20"/>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21"/>
      <c r="AR968" s="21"/>
      <c r="AS968" s="21"/>
      <c r="AT968" s="6"/>
      <c r="AU968" s="6"/>
      <c r="AV968" s="6"/>
      <c r="AW968" s="6"/>
    </row>
    <row r="969" spans="1:49" x14ac:dyDescent="0.35">
      <c r="A969" s="20"/>
      <c r="B969" s="20"/>
      <c r="C969" s="20"/>
      <c r="D969" s="20"/>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21"/>
      <c r="AR969" s="21"/>
      <c r="AS969" s="21"/>
      <c r="AT969" s="6"/>
      <c r="AU969" s="6"/>
      <c r="AV969" s="6"/>
      <c r="AW969" s="6"/>
    </row>
    <row r="970" spans="1:49" x14ac:dyDescent="0.35">
      <c r="A970" s="20"/>
      <c r="B970" s="20"/>
      <c r="C970" s="20"/>
      <c r="D970" s="20"/>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21"/>
      <c r="AR970" s="21"/>
      <c r="AS970" s="21"/>
      <c r="AT970" s="6"/>
      <c r="AU970" s="6"/>
      <c r="AV970" s="6"/>
      <c r="AW970" s="6"/>
    </row>
    <row r="971" spans="1:49" x14ac:dyDescent="0.35">
      <c r="A971" s="20"/>
      <c r="B971" s="20"/>
      <c r="C971" s="20"/>
      <c r="D971" s="20"/>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21"/>
      <c r="AR971" s="21"/>
      <c r="AS971" s="21"/>
      <c r="AT971" s="6"/>
      <c r="AU971" s="6"/>
      <c r="AV971" s="6"/>
      <c r="AW971" s="6"/>
    </row>
    <row r="972" spans="1:49" x14ac:dyDescent="0.35">
      <c r="A972" s="20"/>
      <c r="B972" s="20"/>
      <c r="C972" s="20"/>
      <c r="D972" s="20"/>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21"/>
      <c r="AR972" s="21"/>
      <c r="AS972" s="21"/>
      <c r="AT972" s="6"/>
      <c r="AU972" s="6"/>
      <c r="AV972" s="6"/>
      <c r="AW972" s="6"/>
    </row>
    <row r="973" spans="1:49" x14ac:dyDescent="0.35">
      <c r="A973" s="20"/>
      <c r="B973" s="20"/>
      <c r="C973" s="20"/>
      <c r="D973" s="20"/>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21"/>
      <c r="AR973" s="21"/>
      <c r="AS973" s="21"/>
      <c r="AT973" s="6"/>
      <c r="AU973" s="6"/>
      <c r="AV973" s="6"/>
      <c r="AW973" s="6"/>
    </row>
    <row r="974" spans="1:49" x14ac:dyDescent="0.35">
      <c r="A974" s="20"/>
      <c r="B974" s="20"/>
      <c r="C974" s="20"/>
      <c r="D974" s="20"/>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21"/>
      <c r="AR974" s="21"/>
      <c r="AS974" s="21"/>
      <c r="AT974" s="6"/>
      <c r="AU974" s="6"/>
      <c r="AV974" s="6"/>
      <c r="AW974" s="6"/>
    </row>
    <row r="975" spans="1:49" x14ac:dyDescent="0.35">
      <c r="A975" s="20"/>
      <c r="B975" s="20"/>
      <c r="C975" s="20"/>
      <c r="D975" s="20"/>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21"/>
      <c r="AR975" s="21"/>
      <c r="AS975" s="21"/>
      <c r="AT975" s="6"/>
      <c r="AU975" s="6"/>
      <c r="AV975" s="6"/>
      <c r="AW975" s="6"/>
    </row>
    <row r="976" spans="1:49" x14ac:dyDescent="0.35">
      <c r="A976" s="20"/>
      <c r="B976" s="20"/>
      <c r="C976" s="20"/>
      <c r="D976" s="20"/>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21"/>
      <c r="AR976" s="21"/>
      <c r="AS976" s="21"/>
      <c r="AT976" s="6"/>
      <c r="AU976" s="6"/>
      <c r="AV976" s="6"/>
      <c r="AW976" s="6"/>
    </row>
    <row r="977" spans="1:49" x14ac:dyDescent="0.35">
      <c r="A977" s="20"/>
      <c r="B977" s="20"/>
      <c r="C977" s="20"/>
      <c r="D977" s="20"/>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21"/>
      <c r="AR977" s="21"/>
      <c r="AS977" s="21"/>
      <c r="AT977" s="6"/>
      <c r="AU977" s="6"/>
      <c r="AV977" s="6"/>
      <c r="AW977" s="6"/>
    </row>
    <row r="978" spans="1:49" x14ac:dyDescent="0.35">
      <c r="A978" s="20"/>
      <c r="B978" s="20"/>
      <c r="C978" s="20"/>
      <c r="D978" s="20"/>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21"/>
      <c r="AR978" s="21"/>
      <c r="AS978" s="21"/>
      <c r="AT978" s="6"/>
      <c r="AU978" s="6"/>
      <c r="AV978" s="6"/>
      <c r="AW978" s="6"/>
    </row>
    <row r="979" spans="1:49" x14ac:dyDescent="0.35">
      <c r="A979" s="20"/>
      <c r="B979" s="20"/>
      <c r="C979" s="20"/>
      <c r="D979" s="20"/>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21"/>
      <c r="AR979" s="21"/>
      <c r="AS979" s="21"/>
      <c r="AT979" s="6"/>
      <c r="AU979" s="6"/>
      <c r="AV979" s="6"/>
      <c r="AW979" s="6"/>
    </row>
    <row r="980" spans="1:49" x14ac:dyDescent="0.35">
      <c r="A980" s="20"/>
      <c r="B980" s="20"/>
      <c r="C980" s="20"/>
      <c r="D980" s="20"/>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21"/>
      <c r="AR980" s="21"/>
      <c r="AS980" s="21"/>
      <c r="AT980" s="6"/>
      <c r="AU980" s="6"/>
      <c r="AV980" s="6"/>
      <c r="AW980" s="6"/>
    </row>
    <row r="981" spans="1:49" x14ac:dyDescent="0.35">
      <c r="A981" s="20"/>
      <c r="B981" s="20"/>
      <c r="C981" s="20"/>
      <c r="D981" s="20"/>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21"/>
      <c r="AR981" s="21"/>
      <c r="AS981" s="21"/>
      <c r="AT981" s="6"/>
      <c r="AU981" s="6"/>
      <c r="AV981" s="6"/>
      <c r="AW981" s="6"/>
    </row>
    <row r="982" spans="1:49" x14ac:dyDescent="0.35">
      <c r="A982" s="20"/>
      <c r="B982" s="20"/>
      <c r="C982" s="20"/>
      <c r="D982" s="20"/>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21"/>
      <c r="AR982" s="21"/>
      <c r="AS982" s="21"/>
      <c r="AT982" s="6"/>
      <c r="AU982" s="6"/>
      <c r="AV982" s="6"/>
      <c r="AW982" s="6"/>
    </row>
    <row r="983" spans="1:49" x14ac:dyDescent="0.35">
      <c r="A983" s="20"/>
      <c r="B983" s="20"/>
      <c r="C983" s="20"/>
      <c r="D983" s="20"/>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21"/>
      <c r="AR983" s="21"/>
      <c r="AS983" s="21"/>
      <c r="AT983" s="6"/>
      <c r="AU983" s="6"/>
      <c r="AV983" s="6"/>
      <c r="AW983" s="6"/>
    </row>
    <row r="984" spans="1:49" x14ac:dyDescent="0.35">
      <c r="A984" s="20"/>
      <c r="B984" s="20"/>
      <c r="C984" s="20"/>
      <c r="D984" s="20"/>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21"/>
      <c r="AR984" s="21"/>
      <c r="AS984" s="21"/>
      <c r="AT984" s="6"/>
      <c r="AU984" s="6"/>
      <c r="AV984" s="6"/>
      <c r="AW984" s="6"/>
    </row>
    <row r="985" spans="1:49" x14ac:dyDescent="0.35">
      <c r="A985" s="20"/>
      <c r="B985" s="20"/>
      <c r="C985" s="20"/>
      <c r="D985" s="20"/>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21"/>
      <c r="AR985" s="21"/>
      <c r="AS985" s="21"/>
      <c r="AT985" s="6"/>
      <c r="AU985" s="6"/>
      <c r="AV985" s="6"/>
      <c r="AW985" s="6"/>
    </row>
    <row r="986" spans="1:49" x14ac:dyDescent="0.35">
      <c r="A986" s="20"/>
      <c r="B986" s="20"/>
      <c r="C986" s="20"/>
      <c r="D986" s="20"/>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21"/>
      <c r="AR986" s="21"/>
      <c r="AS986" s="21"/>
      <c r="AT986" s="6"/>
      <c r="AU986" s="6"/>
      <c r="AV986" s="6"/>
      <c r="AW986" s="6"/>
    </row>
    <row r="987" spans="1:49" x14ac:dyDescent="0.35">
      <c r="A987" s="20"/>
      <c r="B987" s="20"/>
      <c r="C987" s="20"/>
      <c r="D987" s="20"/>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21"/>
      <c r="AR987" s="21"/>
      <c r="AS987" s="21"/>
      <c r="AT987" s="6"/>
      <c r="AU987" s="6"/>
      <c r="AV987" s="6"/>
      <c r="AW987" s="6"/>
    </row>
    <row r="988" spans="1:49" x14ac:dyDescent="0.35">
      <c r="A988" s="20"/>
      <c r="B988" s="20"/>
      <c r="C988" s="20"/>
      <c r="D988" s="20"/>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21"/>
      <c r="AR988" s="21"/>
      <c r="AS988" s="21"/>
      <c r="AT988" s="6"/>
      <c r="AU988" s="6"/>
      <c r="AV988" s="6"/>
      <c r="AW988" s="6"/>
    </row>
    <row r="989" spans="1:49" x14ac:dyDescent="0.35">
      <c r="A989" s="20"/>
      <c r="B989" s="20"/>
      <c r="C989" s="20"/>
      <c r="D989" s="20"/>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21"/>
      <c r="AR989" s="21"/>
      <c r="AS989" s="21"/>
      <c r="AT989" s="6"/>
      <c r="AU989" s="6"/>
      <c r="AV989" s="6"/>
      <c r="AW989" s="6"/>
    </row>
    <row r="990" spans="1:49" x14ac:dyDescent="0.35">
      <c r="A990" s="20"/>
      <c r="B990" s="20"/>
      <c r="C990" s="20"/>
      <c r="D990" s="20"/>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21"/>
      <c r="AR990" s="21"/>
      <c r="AS990" s="21"/>
      <c r="AT990" s="6"/>
      <c r="AU990" s="6"/>
      <c r="AV990" s="6"/>
      <c r="AW990" s="6"/>
    </row>
    <row r="991" spans="1:49" x14ac:dyDescent="0.35">
      <c r="A991" s="20"/>
      <c r="B991" s="20"/>
      <c r="C991" s="20"/>
      <c r="D991" s="20"/>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21"/>
      <c r="AR991" s="21"/>
      <c r="AS991" s="21"/>
      <c r="AT991" s="6"/>
      <c r="AU991" s="6"/>
      <c r="AV991" s="6"/>
      <c r="AW991" s="6"/>
    </row>
    <row r="992" spans="1:49" x14ac:dyDescent="0.35">
      <c r="A992" s="20"/>
      <c r="B992" s="20"/>
      <c r="C992" s="20"/>
      <c r="D992" s="20"/>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21"/>
      <c r="AR992" s="21"/>
      <c r="AS992" s="21"/>
      <c r="AT992" s="6"/>
      <c r="AU992" s="6"/>
      <c r="AV992" s="6"/>
      <c r="AW992" s="6"/>
    </row>
    <row r="993" spans="1:49" x14ac:dyDescent="0.35">
      <c r="A993" s="20"/>
      <c r="B993" s="20"/>
      <c r="C993" s="20"/>
      <c r="D993" s="20"/>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21"/>
      <c r="AR993" s="21"/>
      <c r="AS993" s="21"/>
      <c r="AT993" s="6"/>
      <c r="AU993" s="6"/>
      <c r="AV993" s="6"/>
      <c r="AW993" s="6"/>
    </row>
    <row r="994" spans="1:49" x14ac:dyDescent="0.35">
      <c r="A994" s="20"/>
      <c r="B994" s="20"/>
      <c r="C994" s="20"/>
      <c r="D994" s="20"/>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21"/>
      <c r="AR994" s="21"/>
      <c r="AS994" s="21"/>
      <c r="AT994" s="6"/>
      <c r="AU994" s="6"/>
      <c r="AV994" s="6"/>
      <c r="AW994" s="6"/>
    </row>
    <row r="995" spans="1:49" x14ac:dyDescent="0.35">
      <c r="A995" s="20"/>
      <c r="B995" s="20"/>
      <c r="C995" s="20"/>
      <c r="D995" s="20"/>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21"/>
      <c r="AR995" s="21"/>
      <c r="AS995" s="21"/>
      <c r="AT995" s="6"/>
      <c r="AU995" s="6"/>
      <c r="AV995" s="6"/>
      <c r="AW995" s="6"/>
    </row>
    <row r="996" spans="1:49" x14ac:dyDescent="0.35">
      <c r="A996" s="20"/>
      <c r="B996" s="20"/>
      <c r="C996" s="20"/>
      <c r="D996" s="20"/>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21"/>
      <c r="AR996" s="21"/>
      <c r="AS996" s="21"/>
      <c r="AT996" s="6"/>
      <c r="AU996" s="6"/>
      <c r="AV996" s="6"/>
      <c r="AW996" s="6"/>
    </row>
    <row r="997" spans="1:49" x14ac:dyDescent="0.35">
      <c r="A997" s="20"/>
      <c r="B997" s="20"/>
      <c r="C997" s="20"/>
      <c r="D997" s="20"/>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21"/>
      <c r="AR997" s="21"/>
      <c r="AS997" s="21"/>
      <c r="AT997" s="6"/>
      <c r="AU997" s="6"/>
      <c r="AV997" s="6"/>
      <c r="AW997" s="6"/>
    </row>
    <row r="998" spans="1:49" x14ac:dyDescent="0.35">
      <c r="A998" s="20"/>
      <c r="B998" s="20"/>
      <c r="C998" s="20"/>
      <c r="D998" s="20"/>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21"/>
      <c r="AR998" s="21"/>
      <c r="AS998" s="21"/>
      <c r="AT998" s="6"/>
      <c r="AU998" s="6"/>
      <c r="AV998" s="6"/>
      <c r="AW998" s="6"/>
    </row>
    <row r="999" spans="1:49" x14ac:dyDescent="0.35">
      <c r="A999" s="20"/>
      <c r="B999" s="20"/>
      <c r="C999" s="20"/>
      <c r="D999" s="20"/>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21"/>
      <c r="AR999" s="21"/>
      <c r="AS999" s="21"/>
      <c r="AT999" s="6"/>
      <c r="AU999" s="6"/>
      <c r="AV999" s="6"/>
      <c r="AW999" s="6"/>
    </row>
    <row r="1000" spans="1:49" x14ac:dyDescent="0.35">
      <c r="A1000" s="20"/>
      <c r="B1000" s="20"/>
      <c r="C1000" s="20"/>
      <c r="D1000" s="20"/>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21"/>
      <c r="AR1000" s="21"/>
      <c r="AS1000" s="21"/>
      <c r="AT1000" s="6"/>
      <c r="AU1000" s="6"/>
      <c r="AV1000" s="6"/>
      <c r="AW1000" s="6"/>
    </row>
    <row r="1001" spans="1:49" x14ac:dyDescent="0.35">
      <c r="A1001" s="20"/>
      <c r="B1001" s="20"/>
      <c r="C1001" s="20"/>
      <c r="D1001" s="20"/>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c r="AI1001" s="6"/>
      <c r="AJ1001" s="6"/>
      <c r="AK1001" s="6"/>
      <c r="AL1001" s="6"/>
      <c r="AM1001" s="6"/>
      <c r="AN1001" s="6"/>
      <c r="AO1001" s="6"/>
      <c r="AP1001" s="6"/>
      <c r="AQ1001" s="21"/>
      <c r="AR1001" s="21"/>
      <c r="AS1001" s="21"/>
      <c r="AT1001" s="6"/>
      <c r="AU1001" s="6"/>
      <c r="AV1001" s="6"/>
      <c r="AW1001" s="6"/>
    </row>
    <row r="1002" spans="1:49" x14ac:dyDescent="0.35">
      <c r="A1002" s="20"/>
      <c r="B1002" s="20"/>
      <c r="C1002" s="20"/>
      <c r="D1002" s="20"/>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c r="AI1002" s="6"/>
      <c r="AJ1002" s="6"/>
      <c r="AK1002" s="6"/>
      <c r="AL1002" s="6"/>
      <c r="AM1002" s="6"/>
      <c r="AN1002" s="6"/>
      <c r="AO1002" s="6"/>
      <c r="AP1002" s="6"/>
      <c r="AQ1002" s="21"/>
      <c r="AR1002" s="21"/>
      <c r="AS1002" s="21"/>
      <c r="AT1002" s="6"/>
      <c r="AU1002" s="6"/>
      <c r="AV1002" s="6"/>
      <c r="AW1002" s="6"/>
    </row>
    <row r="1003" spans="1:49" x14ac:dyDescent="0.35">
      <c r="A1003" s="20"/>
      <c r="B1003" s="20"/>
      <c r="C1003" s="20"/>
      <c r="D1003" s="20"/>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c r="AI1003" s="6"/>
      <c r="AJ1003" s="6"/>
      <c r="AK1003" s="6"/>
      <c r="AL1003" s="6"/>
      <c r="AM1003" s="6"/>
      <c r="AN1003" s="6"/>
      <c r="AO1003" s="6"/>
      <c r="AP1003" s="6"/>
      <c r="AQ1003" s="21"/>
      <c r="AR1003" s="21"/>
      <c r="AS1003" s="21"/>
      <c r="AT1003" s="6"/>
      <c r="AU1003" s="6"/>
      <c r="AV1003" s="6"/>
      <c r="AW1003" s="6"/>
    </row>
    <row r="1004" spans="1:49" x14ac:dyDescent="0.35">
      <c r="A1004" s="20"/>
      <c r="B1004" s="20"/>
      <c r="C1004" s="20"/>
      <c r="D1004" s="20"/>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c r="AI1004" s="6"/>
      <c r="AJ1004" s="6"/>
      <c r="AK1004" s="6"/>
      <c r="AL1004" s="6"/>
      <c r="AM1004" s="6"/>
      <c r="AN1004" s="6"/>
      <c r="AO1004" s="6"/>
      <c r="AP1004" s="6"/>
      <c r="AQ1004" s="21"/>
      <c r="AR1004" s="21"/>
      <c r="AS1004" s="21"/>
      <c r="AT1004" s="6"/>
      <c r="AU1004" s="6"/>
      <c r="AV1004" s="6"/>
      <c r="AW1004" s="6"/>
    </row>
    <row r="1005" spans="1:49" x14ac:dyDescent="0.35">
      <c r="A1005" s="20"/>
      <c r="B1005" s="20"/>
      <c r="C1005" s="20"/>
      <c r="D1005" s="20"/>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c r="AI1005" s="6"/>
      <c r="AJ1005" s="6"/>
      <c r="AK1005" s="6"/>
      <c r="AL1005" s="6"/>
      <c r="AM1005" s="6"/>
      <c r="AN1005" s="6"/>
      <c r="AO1005" s="6"/>
      <c r="AP1005" s="6"/>
      <c r="AQ1005" s="21"/>
      <c r="AR1005" s="21"/>
      <c r="AS1005" s="21"/>
      <c r="AT1005" s="6"/>
      <c r="AU1005" s="6"/>
      <c r="AV1005" s="6"/>
      <c r="AW1005" s="6"/>
    </row>
    <row r="1006" spans="1:49" x14ac:dyDescent="0.35">
      <c r="A1006" s="20"/>
      <c r="B1006" s="20"/>
      <c r="C1006" s="20"/>
      <c r="D1006" s="20"/>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c r="AI1006" s="6"/>
      <c r="AJ1006" s="6"/>
      <c r="AK1006" s="6"/>
      <c r="AL1006" s="6"/>
      <c r="AM1006" s="6"/>
      <c r="AN1006" s="6"/>
      <c r="AO1006" s="6"/>
      <c r="AP1006" s="6"/>
      <c r="AQ1006" s="21"/>
      <c r="AR1006" s="21"/>
      <c r="AS1006" s="21"/>
      <c r="AT1006" s="6"/>
      <c r="AU1006" s="6"/>
      <c r="AV1006" s="6"/>
      <c r="AW1006" s="6"/>
    </row>
    <row r="1007" spans="1:49" x14ac:dyDescent="0.35">
      <c r="A1007" s="20"/>
      <c r="B1007" s="20"/>
      <c r="C1007" s="20"/>
      <c r="D1007" s="20"/>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c r="AI1007" s="6"/>
      <c r="AJ1007" s="6"/>
      <c r="AK1007" s="6"/>
      <c r="AL1007" s="6"/>
      <c r="AM1007" s="6"/>
      <c r="AN1007" s="6"/>
      <c r="AO1007" s="6"/>
      <c r="AP1007" s="6"/>
      <c r="AQ1007" s="21"/>
      <c r="AR1007" s="21"/>
      <c r="AS1007" s="21"/>
      <c r="AT1007" s="6"/>
      <c r="AU1007" s="6"/>
      <c r="AV1007" s="6"/>
      <c r="AW1007" s="6"/>
    </row>
    <row r="1008" spans="1:49" x14ac:dyDescent="0.35">
      <c r="A1008" s="20"/>
      <c r="B1008" s="20"/>
      <c r="C1008" s="20"/>
      <c r="D1008" s="20"/>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c r="AI1008" s="6"/>
      <c r="AJ1008" s="6"/>
      <c r="AK1008" s="6"/>
      <c r="AL1008" s="6"/>
      <c r="AM1008" s="6"/>
      <c r="AN1008" s="6"/>
      <c r="AO1008" s="6"/>
      <c r="AP1008" s="6"/>
      <c r="AQ1008" s="21"/>
      <c r="AR1008" s="21"/>
      <c r="AS1008" s="21"/>
      <c r="AT1008" s="6"/>
      <c r="AU1008" s="6"/>
      <c r="AV1008" s="6"/>
      <c r="AW1008" s="6"/>
    </row>
    <row r="1009" spans="1:49" x14ac:dyDescent="0.35">
      <c r="A1009" s="20"/>
      <c r="B1009" s="20"/>
      <c r="C1009" s="20"/>
      <c r="D1009" s="20"/>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c r="AI1009" s="6"/>
      <c r="AJ1009" s="6"/>
      <c r="AK1009" s="6"/>
      <c r="AL1009" s="6"/>
      <c r="AM1009" s="6"/>
      <c r="AN1009" s="6"/>
      <c r="AO1009" s="6"/>
      <c r="AP1009" s="6"/>
      <c r="AQ1009" s="21"/>
      <c r="AR1009" s="21"/>
      <c r="AS1009" s="21"/>
      <c r="AT1009" s="6"/>
      <c r="AU1009" s="6"/>
      <c r="AV1009" s="6"/>
      <c r="AW1009" s="6"/>
    </row>
    <row r="1010" spans="1:49" x14ac:dyDescent="0.35">
      <c r="A1010" s="20"/>
      <c r="B1010" s="20"/>
      <c r="C1010" s="20"/>
      <c r="D1010" s="20"/>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c r="AI1010" s="6"/>
      <c r="AJ1010" s="6"/>
      <c r="AK1010" s="6"/>
      <c r="AL1010" s="6"/>
      <c r="AM1010" s="6"/>
      <c r="AN1010" s="6"/>
      <c r="AO1010" s="6"/>
      <c r="AP1010" s="6"/>
      <c r="AQ1010" s="21"/>
      <c r="AR1010" s="21"/>
      <c r="AS1010" s="21"/>
      <c r="AT1010" s="6"/>
      <c r="AU1010" s="6"/>
      <c r="AV1010" s="6"/>
      <c r="AW1010" s="6"/>
    </row>
    <row r="1011" spans="1:49" x14ac:dyDescent="0.35">
      <c r="A1011" s="20"/>
      <c r="B1011" s="20"/>
      <c r="C1011" s="20"/>
      <c r="D1011" s="20"/>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c r="AI1011" s="6"/>
      <c r="AJ1011" s="6"/>
      <c r="AK1011" s="6"/>
      <c r="AL1011" s="6"/>
      <c r="AM1011" s="6"/>
      <c r="AN1011" s="6"/>
      <c r="AO1011" s="6"/>
      <c r="AP1011" s="6"/>
      <c r="AQ1011" s="21"/>
      <c r="AR1011" s="21"/>
      <c r="AS1011" s="21"/>
      <c r="AT1011" s="6"/>
      <c r="AU1011" s="6"/>
      <c r="AV1011" s="6"/>
      <c r="AW1011" s="6"/>
    </row>
    <row r="1012" spans="1:49" x14ac:dyDescent="0.35">
      <c r="A1012" s="20"/>
      <c r="B1012" s="20"/>
      <c r="C1012" s="20"/>
      <c r="D1012" s="20"/>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c r="AI1012" s="6"/>
      <c r="AJ1012" s="6"/>
      <c r="AK1012" s="6"/>
      <c r="AL1012" s="6"/>
      <c r="AM1012" s="6"/>
      <c r="AN1012" s="6"/>
      <c r="AO1012" s="6"/>
      <c r="AP1012" s="6"/>
      <c r="AQ1012" s="21"/>
      <c r="AR1012" s="21"/>
      <c r="AS1012" s="21"/>
      <c r="AT1012" s="6"/>
      <c r="AU1012" s="6"/>
      <c r="AV1012" s="6"/>
      <c r="AW1012" s="6"/>
    </row>
    <row r="1013" spans="1:49" x14ac:dyDescent="0.35">
      <c r="A1013" s="20"/>
      <c r="B1013" s="20"/>
      <c r="C1013" s="20"/>
      <c r="D1013" s="20"/>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c r="AI1013" s="6"/>
      <c r="AJ1013" s="6"/>
      <c r="AK1013" s="6"/>
      <c r="AL1013" s="6"/>
      <c r="AM1013" s="6"/>
      <c r="AN1013" s="6"/>
      <c r="AO1013" s="6"/>
      <c r="AP1013" s="6"/>
      <c r="AQ1013" s="21"/>
      <c r="AR1013" s="21"/>
      <c r="AS1013" s="21"/>
      <c r="AT1013" s="6"/>
      <c r="AU1013" s="6"/>
      <c r="AV1013" s="6"/>
      <c r="AW1013" s="6"/>
    </row>
    <row r="1014" spans="1:49" x14ac:dyDescent="0.35">
      <c r="A1014" s="20"/>
      <c r="B1014" s="20"/>
      <c r="C1014" s="20"/>
      <c r="D1014" s="20"/>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c r="AI1014" s="6"/>
      <c r="AJ1014" s="6"/>
      <c r="AK1014" s="6"/>
      <c r="AL1014" s="6"/>
      <c r="AM1014" s="6"/>
      <c r="AN1014" s="6"/>
      <c r="AO1014" s="6"/>
      <c r="AP1014" s="6"/>
      <c r="AQ1014" s="21"/>
      <c r="AR1014" s="21"/>
      <c r="AS1014" s="21"/>
      <c r="AT1014" s="6"/>
      <c r="AU1014" s="6"/>
      <c r="AV1014" s="6"/>
      <c r="AW1014" s="6"/>
    </row>
    <row r="1015" spans="1:49" x14ac:dyDescent="0.35">
      <c r="A1015" s="20"/>
      <c r="B1015" s="20"/>
      <c r="C1015" s="20"/>
      <c r="D1015" s="20"/>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c r="AI1015" s="6"/>
      <c r="AJ1015" s="6"/>
      <c r="AK1015" s="6"/>
      <c r="AL1015" s="6"/>
      <c r="AM1015" s="6"/>
      <c r="AN1015" s="6"/>
      <c r="AO1015" s="6"/>
      <c r="AP1015" s="6"/>
      <c r="AQ1015" s="21"/>
      <c r="AR1015" s="21"/>
      <c r="AS1015" s="21"/>
      <c r="AT1015" s="6"/>
      <c r="AU1015" s="6"/>
      <c r="AV1015" s="6"/>
      <c r="AW1015" s="6"/>
    </row>
    <row r="1016" spans="1:49" x14ac:dyDescent="0.35">
      <c r="A1016" s="20"/>
      <c r="B1016" s="20"/>
      <c r="C1016" s="20"/>
      <c r="D1016" s="20"/>
      <c r="E1016" s="6"/>
      <c r="F1016" s="6"/>
      <c r="G1016" s="6"/>
      <c r="H1016" s="6"/>
      <c r="I1016" s="6"/>
      <c r="J1016" s="6"/>
      <c r="K1016" s="6"/>
      <c r="L1016" s="6"/>
      <c r="M1016" s="6"/>
      <c r="N1016" s="6"/>
      <c r="O1016" s="6"/>
      <c r="P1016" s="6"/>
      <c r="Q1016" s="6"/>
      <c r="R1016" s="6"/>
      <c r="S1016" s="6"/>
      <c r="T1016" s="6"/>
      <c r="U1016" s="6"/>
      <c r="V1016" s="6"/>
      <c r="W1016" s="6"/>
      <c r="X1016" s="6"/>
      <c r="Y1016" s="6"/>
      <c r="Z1016" s="6"/>
      <c r="AA1016" s="6"/>
      <c r="AB1016" s="6"/>
      <c r="AC1016" s="6"/>
      <c r="AD1016" s="6"/>
      <c r="AE1016" s="6"/>
      <c r="AF1016" s="6"/>
      <c r="AG1016" s="6"/>
      <c r="AH1016" s="6"/>
      <c r="AI1016" s="6"/>
      <c r="AJ1016" s="6"/>
      <c r="AK1016" s="6"/>
      <c r="AL1016" s="6"/>
      <c r="AM1016" s="6"/>
      <c r="AN1016" s="6"/>
      <c r="AO1016" s="6"/>
      <c r="AP1016" s="6"/>
      <c r="AQ1016" s="21"/>
      <c r="AR1016" s="21"/>
      <c r="AS1016" s="21"/>
      <c r="AT1016" s="6"/>
      <c r="AU1016" s="6"/>
      <c r="AV1016" s="6"/>
      <c r="AW1016" s="6"/>
    </row>
    <row r="1017" spans="1:49" x14ac:dyDescent="0.35">
      <c r="A1017" s="20"/>
      <c r="B1017" s="20"/>
      <c r="C1017" s="20"/>
      <c r="D1017" s="20"/>
      <c r="E1017" s="6"/>
      <c r="F1017" s="6"/>
      <c r="G1017" s="6"/>
      <c r="H1017" s="6"/>
      <c r="I1017" s="6"/>
      <c r="J1017" s="6"/>
      <c r="K1017" s="6"/>
      <c r="L1017" s="6"/>
      <c r="M1017" s="6"/>
      <c r="N1017" s="6"/>
      <c r="O1017" s="6"/>
      <c r="P1017" s="6"/>
      <c r="Q1017" s="6"/>
      <c r="R1017" s="6"/>
      <c r="S1017" s="6"/>
      <c r="T1017" s="6"/>
      <c r="U1017" s="6"/>
      <c r="V1017" s="6"/>
      <c r="W1017" s="6"/>
      <c r="X1017" s="6"/>
      <c r="Y1017" s="6"/>
      <c r="Z1017" s="6"/>
      <c r="AA1017" s="6"/>
      <c r="AB1017" s="6"/>
      <c r="AC1017" s="6"/>
      <c r="AD1017" s="6"/>
      <c r="AE1017" s="6"/>
      <c r="AF1017" s="6"/>
      <c r="AG1017" s="6"/>
      <c r="AH1017" s="6"/>
      <c r="AI1017" s="6"/>
      <c r="AJ1017" s="6"/>
      <c r="AK1017" s="6"/>
      <c r="AL1017" s="6"/>
      <c r="AM1017" s="6"/>
      <c r="AN1017" s="6"/>
      <c r="AO1017" s="6"/>
      <c r="AP1017" s="6"/>
      <c r="AQ1017" s="21"/>
      <c r="AR1017" s="21"/>
      <c r="AS1017" s="21"/>
      <c r="AT1017" s="6"/>
      <c r="AU1017" s="6"/>
      <c r="AV1017" s="6"/>
      <c r="AW1017" s="6"/>
    </row>
    <row r="1018" spans="1:49" x14ac:dyDescent="0.35">
      <c r="A1018" s="20"/>
      <c r="B1018" s="20"/>
      <c r="C1018" s="20"/>
      <c r="D1018" s="20"/>
      <c r="E1018" s="6"/>
      <c r="F1018" s="6"/>
      <c r="G1018" s="6"/>
      <c r="H1018" s="6"/>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c r="AG1018" s="6"/>
      <c r="AH1018" s="6"/>
      <c r="AI1018" s="6"/>
      <c r="AJ1018" s="6"/>
      <c r="AK1018" s="6"/>
      <c r="AL1018" s="6"/>
      <c r="AM1018" s="6"/>
      <c r="AN1018" s="6"/>
      <c r="AO1018" s="6"/>
      <c r="AP1018" s="6"/>
      <c r="AQ1018" s="21"/>
      <c r="AR1018" s="21"/>
      <c r="AS1018" s="21"/>
      <c r="AT1018" s="6"/>
      <c r="AU1018" s="6"/>
      <c r="AV1018" s="6"/>
      <c r="AW1018" s="6"/>
    </row>
    <row r="1019" spans="1:49" x14ac:dyDescent="0.35">
      <c r="A1019" s="20"/>
      <c r="B1019" s="20"/>
      <c r="C1019" s="20"/>
      <c r="D1019" s="20"/>
      <c r="E1019" s="6"/>
      <c r="F1019" s="6"/>
      <c r="G1019" s="6"/>
      <c r="H1019" s="6"/>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c r="AG1019" s="6"/>
      <c r="AH1019" s="6"/>
      <c r="AI1019" s="6"/>
      <c r="AJ1019" s="6"/>
      <c r="AK1019" s="6"/>
      <c r="AL1019" s="6"/>
      <c r="AM1019" s="6"/>
      <c r="AN1019" s="6"/>
      <c r="AO1019" s="6"/>
      <c r="AP1019" s="6"/>
      <c r="AQ1019" s="21"/>
      <c r="AR1019" s="21"/>
      <c r="AS1019" s="21"/>
      <c r="AT1019" s="6"/>
      <c r="AU1019" s="6"/>
      <c r="AV1019" s="6"/>
      <c r="AW1019" s="6"/>
    </row>
    <row r="1020" spans="1:49" x14ac:dyDescent="0.35">
      <c r="A1020" s="20"/>
      <c r="B1020" s="20"/>
      <c r="C1020" s="20"/>
      <c r="D1020" s="20"/>
      <c r="E1020" s="6"/>
      <c r="F1020" s="6"/>
      <c r="G1020" s="6"/>
      <c r="H1020" s="6"/>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c r="AG1020" s="6"/>
      <c r="AH1020" s="6"/>
      <c r="AI1020" s="6"/>
      <c r="AJ1020" s="6"/>
      <c r="AK1020" s="6"/>
      <c r="AL1020" s="6"/>
      <c r="AM1020" s="6"/>
      <c r="AN1020" s="6"/>
      <c r="AO1020" s="6"/>
      <c r="AP1020" s="6"/>
      <c r="AQ1020" s="21"/>
      <c r="AR1020" s="21"/>
      <c r="AS1020" s="21"/>
      <c r="AT1020" s="6"/>
      <c r="AU1020" s="6"/>
      <c r="AV1020" s="6"/>
      <c r="AW1020" s="6"/>
    </row>
    <row r="1021" spans="1:49" x14ac:dyDescent="0.35">
      <c r="A1021" s="20"/>
      <c r="B1021" s="20"/>
      <c r="C1021" s="20"/>
      <c r="D1021" s="20"/>
      <c r="E1021" s="6"/>
      <c r="F1021" s="6"/>
      <c r="G1021" s="6"/>
      <c r="H1021" s="6"/>
      <c r="I1021" s="6"/>
      <c r="J1021" s="6"/>
      <c r="K1021" s="6"/>
      <c r="L1021" s="6"/>
      <c r="M1021" s="6"/>
      <c r="N1021" s="6"/>
      <c r="O1021" s="6"/>
      <c r="P1021" s="6"/>
      <c r="Q1021" s="6"/>
      <c r="R1021" s="6"/>
      <c r="S1021" s="6"/>
      <c r="T1021" s="6"/>
      <c r="U1021" s="6"/>
      <c r="V1021" s="6"/>
      <c r="W1021" s="6"/>
      <c r="X1021" s="6"/>
      <c r="Y1021" s="6"/>
      <c r="Z1021" s="6"/>
      <c r="AA1021" s="6"/>
      <c r="AB1021" s="6"/>
      <c r="AC1021" s="6"/>
      <c r="AD1021" s="6"/>
      <c r="AE1021" s="6"/>
      <c r="AF1021" s="6"/>
      <c r="AG1021" s="6"/>
      <c r="AH1021" s="6"/>
      <c r="AI1021" s="6"/>
      <c r="AJ1021" s="6"/>
      <c r="AK1021" s="6"/>
      <c r="AL1021" s="6"/>
      <c r="AM1021" s="6"/>
      <c r="AN1021" s="6"/>
      <c r="AO1021" s="6"/>
      <c r="AP1021" s="6"/>
      <c r="AQ1021" s="21"/>
      <c r="AR1021" s="21"/>
      <c r="AS1021" s="21"/>
      <c r="AT1021" s="6"/>
      <c r="AU1021" s="6"/>
      <c r="AV1021" s="6"/>
      <c r="AW1021" s="6"/>
    </row>
    <row r="1022" spans="1:49" x14ac:dyDescent="0.35">
      <c r="A1022" s="20"/>
      <c r="B1022" s="20"/>
      <c r="C1022" s="20"/>
      <c r="D1022" s="20"/>
      <c r="E1022" s="6"/>
      <c r="F1022" s="6"/>
      <c r="G1022" s="6"/>
      <c r="H1022" s="6"/>
      <c r="I1022" s="6"/>
      <c r="J1022" s="6"/>
      <c r="K1022" s="6"/>
      <c r="L1022" s="6"/>
      <c r="M1022" s="6"/>
      <c r="N1022" s="6"/>
      <c r="O1022" s="6"/>
      <c r="P1022" s="6"/>
      <c r="Q1022" s="6"/>
      <c r="R1022" s="6"/>
      <c r="S1022" s="6"/>
      <c r="T1022" s="6"/>
      <c r="U1022" s="6"/>
      <c r="V1022" s="6"/>
      <c r="W1022" s="6"/>
      <c r="X1022" s="6"/>
      <c r="Y1022" s="6"/>
      <c r="Z1022" s="6"/>
      <c r="AA1022" s="6"/>
      <c r="AB1022" s="6"/>
      <c r="AC1022" s="6"/>
      <c r="AD1022" s="6"/>
      <c r="AE1022" s="6"/>
      <c r="AF1022" s="6"/>
      <c r="AG1022" s="6"/>
      <c r="AH1022" s="6"/>
      <c r="AI1022" s="6"/>
      <c r="AJ1022" s="6"/>
      <c r="AK1022" s="6"/>
      <c r="AL1022" s="6"/>
      <c r="AM1022" s="6"/>
      <c r="AN1022" s="6"/>
      <c r="AO1022" s="6"/>
      <c r="AP1022" s="6"/>
      <c r="AQ1022" s="21"/>
      <c r="AR1022" s="21"/>
      <c r="AS1022" s="21"/>
      <c r="AT1022" s="6"/>
      <c r="AU1022" s="6"/>
      <c r="AV1022" s="6"/>
      <c r="AW1022" s="6"/>
    </row>
    <row r="1023" spans="1:49" x14ac:dyDescent="0.35">
      <c r="A1023" s="20"/>
      <c r="B1023" s="20"/>
      <c r="C1023" s="20"/>
      <c r="D1023" s="20"/>
      <c r="E1023" s="6"/>
      <c r="F1023" s="6"/>
      <c r="G1023" s="6"/>
      <c r="H1023" s="6"/>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c r="AG1023" s="6"/>
      <c r="AH1023" s="6"/>
      <c r="AI1023" s="6"/>
      <c r="AJ1023" s="6"/>
      <c r="AK1023" s="6"/>
      <c r="AL1023" s="6"/>
      <c r="AM1023" s="6"/>
      <c r="AN1023" s="6"/>
      <c r="AO1023" s="6"/>
      <c r="AP1023" s="6"/>
      <c r="AQ1023" s="21"/>
      <c r="AR1023" s="21"/>
      <c r="AS1023" s="21"/>
      <c r="AT1023" s="6"/>
      <c r="AU1023" s="6"/>
      <c r="AV1023" s="6"/>
      <c r="AW1023" s="6"/>
    </row>
    <row r="1024" spans="1:49" x14ac:dyDescent="0.35">
      <c r="A1024" s="20"/>
      <c r="B1024" s="20"/>
      <c r="C1024" s="20"/>
      <c r="D1024" s="20"/>
      <c r="E1024" s="6"/>
      <c r="F1024" s="6"/>
      <c r="G1024" s="6"/>
      <c r="H1024" s="6"/>
      <c r="I1024" s="6"/>
      <c r="J1024" s="6"/>
      <c r="K1024" s="6"/>
      <c r="L1024" s="6"/>
      <c r="M1024" s="6"/>
      <c r="N1024" s="6"/>
      <c r="O1024" s="6"/>
      <c r="P1024" s="6"/>
      <c r="Q1024" s="6"/>
      <c r="R1024" s="6"/>
      <c r="S1024" s="6"/>
      <c r="T1024" s="6"/>
      <c r="U1024" s="6"/>
      <c r="V1024" s="6"/>
      <c r="W1024" s="6"/>
      <c r="X1024" s="6"/>
      <c r="Y1024" s="6"/>
      <c r="Z1024" s="6"/>
      <c r="AA1024" s="6"/>
      <c r="AB1024" s="6"/>
      <c r="AC1024" s="6"/>
      <c r="AD1024" s="6"/>
      <c r="AE1024" s="6"/>
      <c r="AF1024" s="6"/>
      <c r="AG1024" s="6"/>
      <c r="AH1024" s="6"/>
      <c r="AI1024" s="6"/>
      <c r="AJ1024" s="6"/>
      <c r="AK1024" s="6"/>
      <c r="AL1024" s="6"/>
      <c r="AM1024" s="6"/>
      <c r="AN1024" s="6"/>
      <c r="AO1024" s="6"/>
      <c r="AP1024" s="6"/>
      <c r="AQ1024" s="21"/>
      <c r="AR1024" s="21"/>
      <c r="AS1024" s="21"/>
      <c r="AT1024" s="6"/>
      <c r="AU1024" s="6"/>
      <c r="AV1024" s="6"/>
      <c r="AW1024" s="6"/>
    </row>
    <row r="1025" spans="1:49" x14ac:dyDescent="0.35">
      <c r="A1025" s="20"/>
      <c r="B1025" s="20"/>
      <c r="C1025" s="20"/>
      <c r="D1025" s="20"/>
      <c r="E1025" s="6"/>
      <c r="F1025" s="6"/>
      <c r="G1025" s="6"/>
      <c r="H1025" s="6"/>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c r="AG1025" s="6"/>
      <c r="AH1025" s="6"/>
      <c r="AI1025" s="6"/>
      <c r="AJ1025" s="6"/>
      <c r="AK1025" s="6"/>
      <c r="AL1025" s="6"/>
      <c r="AM1025" s="6"/>
      <c r="AN1025" s="6"/>
      <c r="AO1025" s="6"/>
      <c r="AP1025" s="6"/>
      <c r="AQ1025" s="21"/>
      <c r="AR1025" s="21"/>
      <c r="AS1025" s="21"/>
      <c r="AT1025" s="6"/>
      <c r="AU1025" s="6"/>
      <c r="AV1025" s="6"/>
      <c r="AW1025" s="6"/>
    </row>
    <row r="1026" spans="1:49" x14ac:dyDescent="0.35">
      <c r="A1026" s="20"/>
      <c r="B1026" s="20"/>
      <c r="C1026" s="20"/>
      <c r="D1026" s="20"/>
      <c r="E1026" s="6"/>
      <c r="F1026" s="6"/>
      <c r="G1026" s="6"/>
      <c r="H1026" s="6"/>
      <c r="I1026" s="6"/>
      <c r="J1026" s="6"/>
      <c r="K1026" s="6"/>
      <c r="L1026" s="6"/>
      <c r="M1026" s="6"/>
      <c r="N1026" s="6"/>
      <c r="O1026" s="6"/>
      <c r="P1026" s="6"/>
      <c r="Q1026" s="6"/>
      <c r="R1026" s="6"/>
      <c r="S1026" s="6"/>
      <c r="T1026" s="6"/>
      <c r="U1026" s="6"/>
      <c r="V1026" s="6"/>
      <c r="W1026" s="6"/>
      <c r="X1026" s="6"/>
      <c r="Y1026" s="6"/>
      <c r="Z1026" s="6"/>
      <c r="AA1026" s="6"/>
      <c r="AB1026" s="6"/>
      <c r="AC1026" s="6"/>
      <c r="AD1026" s="6"/>
      <c r="AE1026" s="6"/>
      <c r="AF1026" s="6"/>
      <c r="AG1026" s="6"/>
      <c r="AH1026" s="6"/>
      <c r="AI1026" s="6"/>
      <c r="AJ1026" s="6"/>
      <c r="AK1026" s="6"/>
      <c r="AL1026" s="6"/>
      <c r="AM1026" s="6"/>
      <c r="AN1026" s="6"/>
      <c r="AO1026" s="6"/>
      <c r="AP1026" s="6"/>
      <c r="AQ1026" s="21"/>
      <c r="AR1026" s="21"/>
      <c r="AS1026" s="21"/>
      <c r="AT1026" s="6"/>
      <c r="AU1026" s="6"/>
      <c r="AV1026" s="6"/>
      <c r="AW1026" s="6"/>
    </row>
    <row r="1027" spans="1:49" x14ac:dyDescent="0.35">
      <c r="A1027" s="20"/>
      <c r="B1027" s="20"/>
      <c r="C1027" s="20"/>
      <c r="D1027" s="20"/>
      <c r="E1027" s="6"/>
      <c r="F1027" s="6"/>
      <c r="G1027" s="6"/>
      <c r="H1027" s="6"/>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c r="AG1027" s="6"/>
      <c r="AH1027" s="6"/>
      <c r="AI1027" s="6"/>
      <c r="AJ1027" s="6"/>
      <c r="AK1027" s="6"/>
      <c r="AL1027" s="6"/>
      <c r="AM1027" s="6"/>
      <c r="AN1027" s="6"/>
      <c r="AO1027" s="6"/>
      <c r="AP1027" s="6"/>
      <c r="AQ1027" s="21"/>
      <c r="AR1027" s="21"/>
      <c r="AS1027" s="21"/>
      <c r="AT1027" s="6"/>
      <c r="AU1027" s="6"/>
      <c r="AV1027" s="6"/>
      <c r="AW1027" s="6"/>
    </row>
    <row r="1028" spans="1:49" x14ac:dyDescent="0.35">
      <c r="A1028" s="20"/>
      <c r="B1028" s="20"/>
      <c r="C1028" s="20"/>
      <c r="D1028" s="20"/>
      <c r="E1028" s="6"/>
      <c r="F1028" s="6"/>
      <c r="G1028" s="6"/>
      <c r="H1028" s="6"/>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c r="AG1028" s="6"/>
      <c r="AH1028" s="6"/>
      <c r="AI1028" s="6"/>
      <c r="AJ1028" s="6"/>
      <c r="AK1028" s="6"/>
      <c r="AL1028" s="6"/>
      <c r="AM1028" s="6"/>
      <c r="AN1028" s="6"/>
      <c r="AO1028" s="6"/>
      <c r="AP1028" s="6"/>
      <c r="AQ1028" s="21"/>
      <c r="AR1028" s="21"/>
      <c r="AS1028" s="21"/>
      <c r="AT1028" s="6"/>
      <c r="AU1028" s="6"/>
      <c r="AV1028" s="6"/>
      <c r="AW1028" s="6"/>
    </row>
    <row r="1029" spans="1:49" x14ac:dyDescent="0.35">
      <c r="A1029" s="20"/>
      <c r="B1029" s="20"/>
      <c r="C1029" s="20"/>
      <c r="D1029" s="20"/>
      <c r="E1029" s="6"/>
      <c r="F1029" s="6"/>
      <c r="G1029" s="6"/>
      <c r="H1029" s="6"/>
      <c r="I1029" s="6"/>
      <c r="J1029" s="6"/>
      <c r="K1029" s="6"/>
      <c r="L1029" s="6"/>
      <c r="M1029" s="6"/>
      <c r="N1029" s="6"/>
      <c r="O1029" s="6"/>
      <c r="P1029" s="6"/>
      <c r="Q1029" s="6"/>
      <c r="R1029" s="6"/>
      <c r="S1029" s="6"/>
      <c r="T1029" s="6"/>
      <c r="U1029" s="6"/>
      <c r="V1029" s="6"/>
      <c r="W1029" s="6"/>
      <c r="X1029" s="6"/>
      <c r="Y1029" s="6"/>
      <c r="Z1029" s="6"/>
      <c r="AA1029" s="6"/>
      <c r="AB1029" s="6"/>
      <c r="AC1029" s="6"/>
      <c r="AD1029" s="6"/>
      <c r="AE1029" s="6"/>
      <c r="AF1029" s="6"/>
      <c r="AG1029" s="6"/>
      <c r="AH1029" s="6"/>
      <c r="AI1029" s="6"/>
      <c r="AJ1029" s="6"/>
      <c r="AK1029" s="6"/>
      <c r="AL1029" s="6"/>
      <c r="AM1029" s="6"/>
      <c r="AN1029" s="6"/>
      <c r="AO1029" s="6"/>
      <c r="AP1029" s="6"/>
      <c r="AQ1029" s="21"/>
      <c r="AR1029" s="21"/>
      <c r="AS1029" s="21"/>
      <c r="AT1029" s="6"/>
      <c r="AU1029" s="6"/>
      <c r="AV1029" s="6"/>
      <c r="AW1029" s="6"/>
    </row>
    <row r="1030" spans="1:49" x14ac:dyDescent="0.35">
      <c r="A1030" s="20"/>
      <c r="B1030" s="20"/>
      <c r="C1030" s="20"/>
      <c r="D1030" s="20"/>
      <c r="E1030" s="6"/>
      <c r="F1030" s="6"/>
      <c r="G1030" s="6"/>
      <c r="H1030" s="6"/>
      <c r="I1030" s="6"/>
      <c r="J1030" s="6"/>
      <c r="K1030" s="6"/>
      <c r="L1030" s="6"/>
      <c r="M1030" s="6"/>
      <c r="N1030" s="6"/>
      <c r="O1030" s="6"/>
      <c r="P1030" s="6"/>
      <c r="Q1030" s="6"/>
      <c r="R1030" s="6"/>
      <c r="S1030" s="6"/>
      <c r="T1030" s="6"/>
      <c r="U1030" s="6"/>
      <c r="V1030" s="6"/>
      <c r="W1030" s="6"/>
      <c r="X1030" s="6"/>
      <c r="Y1030" s="6"/>
      <c r="Z1030" s="6"/>
      <c r="AA1030" s="6"/>
      <c r="AB1030" s="6"/>
      <c r="AC1030" s="6"/>
      <c r="AD1030" s="6"/>
      <c r="AE1030" s="6"/>
      <c r="AF1030" s="6"/>
      <c r="AG1030" s="6"/>
      <c r="AH1030" s="6"/>
      <c r="AI1030" s="6"/>
      <c r="AJ1030" s="6"/>
      <c r="AK1030" s="6"/>
      <c r="AL1030" s="6"/>
      <c r="AM1030" s="6"/>
      <c r="AN1030" s="6"/>
      <c r="AO1030" s="6"/>
      <c r="AP1030" s="6"/>
      <c r="AQ1030" s="21"/>
      <c r="AR1030" s="21"/>
      <c r="AS1030" s="21"/>
      <c r="AT1030" s="6"/>
      <c r="AU1030" s="6"/>
      <c r="AV1030" s="6"/>
      <c r="AW1030" s="6"/>
    </row>
    <row r="1031" spans="1:49" x14ac:dyDescent="0.35">
      <c r="A1031" s="20"/>
      <c r="B1031" s="20"/>
      <c r="C1031" s="20"/>
      <c r="D1031" s="20"/>
      <c r="E1031" s="6"/>
      <c r="F1031" s="6"/>
      <c r="G1031" s="6"/>
      <c r="H1031" s="6"/>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c r="AG1031" s="6"/>
      <c r="AH1031" s="6"/>
      <c r="AI1031" s="6"/>
      <c r="AJ1031" s="6"/>
      <c r="AK1031" s="6"/>
      <c r="AL1031" s="6"/>
      <c r="AM1031" s="6"/>
      <c r="AN1031" s="6"/>
      <c r="AO1031" s="6"/>
      <c r="AP1031" s="6"/>
      <c r="AQ1031" s="21"/>
      <c r="AR1031" s="21"/>
      <c r="AS1031" s="21"/>
      <c r="AT1031" s="6"/>
      <c r="AU1031" s="6"/>
      <c r="AV1031" s="6"/>
      <c r="AW1031" s="6"/>
    </row>
    <row r="1032" spans="1:49" x14ac:dyDescent="0.35">
      <c r="A1032" s="20"/>
      <c r="B1032" s="20"/>
      <c r="C1032" s="20"/>
      <c r="D1032" s="20"/>
      <c r="E1032" s="6"/>
      <c r="F1032" s="6"/>
      <c r="G1032" s="6"/>
      <c r="H1032" s="6"/>
      <c r="I1032" s="6"/>
      <c r="J1032" s="6"/>
      <c r="K1032" s="6"/>
      <c r="L1032" s="6"/>
      <c r="M1032" s="6"/>
      <c r="N1032" s="6"/>
      <c r="O1032" s="6"/>
      <c r="P1032" s="6"/>
      <c r="Q1032" s="6"/>
      <c r="R1032" s="6"/>
      <c r="S1032" s="6"/>
      <c r="T1032" s="6"/>
      <c r="U1032" s="6"/>
      <c r="V1032" s="6"/>
      <c r="W1032" s="6"/>
      <c r="X1032" s="6"/>
      <c r="Y1032" s="6"/>
      <c r="Z1032" s="6"/>
      <c r="AA1032" s="6"/>
      <c r="AB1032" s="6"/>
      <c r="AC1032" s="6"/>
      <c r="AD1032" s="6"/>
      <c r="AE1032" s="6"/>
      <c r="AF1032" s="6"/>
      <c r="AG1032" s="6"/>
      <c r="AH1032" s="6"/>
      <c r="AI1032" s="6"/>
      <c r="AJ1032" s="6"/>
      <c r="AK1032" s="6"/>
      <c r="AL1032" s="6"/>
      <c r="AM1032" s="6"/>
      <c r="AN1032" s="6"/>
      <c r="AO1032" s="6"/>
      <c r="AP1032" s="6"/>
      <c r="AQ1032" s="21"/>
      <c r="AR1032" s="21"/>
      <c r="AS1032" s="21"/>
      <c r="AT1032" s="6"/>
      <c r="AU1032" s="6"/>
      <c r="AV1032" s="6"/>
      <c r="AW1032" s="6"/>
    </row>
    <row r="1033" spans="1:49" x14ac:dyDescent="0.35">
      <c r="A1033" s="20"/>
      <c r="B1033" s="20"/>
      <c r="C1033" s="20"/>
      <c r="D1033" s="20"/>
      <c r="E1033" s="6"/>
      <c r="F1033" s="6"/>
      <c r="G1033" s="6"/>
      <c r="H1033" s="6"/>
      <c r="I1033" s="6"/>
      <c r="J1033" s="6"/>
      <c r="K1033" s="6"/>
      <c r="L1033" s="6"/>
      <c r="M1033" s="6"/>
      <c r="N1033" s="6"/>
      <c r="O1033" s="6"/>
      <c r="P1033" s="6"/>
      <c r="Q1033" s="6"/>
      <c r="R1033" s="6"/>
      <c r="S1033" s="6"/>
      <c r="T1033" s="6"/>
      <c r="U1033" s="6"/>
      <c r="V1033" s="6"/>
      <c r="W1033" s="6"/>
      <c r="X1033" s="6"/>
      <c r="Y1033" s="6"/>
      <c r="Z1033" s="6"/>
      <c r="AA1033" s="6"/>
      <c r="AB1033" s="6"/>
      <c r="AC1033" s="6"/>
      <c r="AD1033" s="6"/>
      <c r="AE1033" s="6"/>
      <c r="AF1033" s="6"/>
      <c r="AG1033" s="6"/>
      <c r="AH1033" s="6"/>
      <c r="AI1033" s="6"/>
      <c r="AJ1033" s="6"/>
      <c r="AK1033" s="6"/>
      <c r="AL1033" s="6"/>
      <c r="AM1033" s="6"/>
      <c r="AN1033" s="6"/>
      <c r="AO1033" s="6"/>
      <c r="AP1033" s="6"/>
      <c r="AQ1033" s="21"/>
      <c r="AR1033" s="21"/>
      <c r="AS1033" s="21"/>
      <c r="AT1033" s="6"/>
      <c r="AU1033" s="6"/>
      <c r="AV1033" s="6"/>
      <c r="AW1033" s="6"/>
    </row>
    <row r="1034" spans="1:49" x14ac:dyDescent="0.35">
      <c r="A1034" s="20"/>
      <c r="B1034" s="20"/>
      <c r="C1034" s="20"/>
      <c r="D1034" s="20"/>
      <c r="E1034" s="6"/>
      <c r="F1034" s="6"/>
      <c r="G1034" s="6"/>
      <c r="H1034" s="6"/>
      <c r="I1034" s="6"/>
      <c r="J1034" s="6"/>
      <c r="K1034" s="6"/>
      <c r="L1034" s="6"/>
      <c r="M1034" s="6"/>
      <c r="N1034" s="6"/>
      <c r="O1034" s="6"/>
      <c r="P1034" s="6"/>
      <c r="Q1034" s="6"/>
      <c r="R1034" s="6"/>
      <c r="S1034" s="6"/>
      <c r="T1034" s="6"/>
      <c r="U1034" s="6"/>
      <c r="V1034" s="6"/>
      <c r="W1034" s="6"/>
      <c r="X1034" s="6"/>
      <c r="Y1034" s="6"/>
      <c r="Z1034" s="6"/>
      <c r="AA1034" s="6"/>
      <c r="AB1034" s="6"/>
      <c r="AC1034" s="6"/>
      <c r="AD1034" s="6"/>
      <c r="AE1034" s="6"/>
      <c r="AF1034" s="6"/>
      <c r="AG1034" s="6"/>
      <c r="AH1034" s="6"/>
      <c r="AI1034" s="6"/>
      <c r="AJ1034" s="6"/>
      <c r="AK1034" s="6"/>
      <c r="AL1034" s="6"/>
      <c r="AM1034" s="6"/>
      <c r="AN1034" s="6"/>
      <c r="AO1034" s="6"/>
      <c r="AP1034" s="6"/>
      <c r="AQ1034" s="21"/>
      <c r="AR1034" s="21"/>
      <c r="AS1034" s="21"/>
      <c r="AT1034" s="6"/>
      <c r="AU1034" s="6"/>
      <c r="AV1034" s="6"/>
      <c r="AW1034" s="6"/>
    </row>
    <row r="1035" spans="1:49" x14ac:dyDescent="0.35">
      <c r="A1035" s="20"/>
      <c r="B1035" s="20"/>
      <c r="C1035" s="20"/>
      <c r="D1035" s="20"/>
      <c r="E1035" s="6"/>
      <c r="F1035" s="6"/>
      <c r="G1035" s="6"/>
      <c r="H1035" s="6"/>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c r="AG1035" s="6"/>
      <c r="AH1035" s="6"/>
      <c r="AI1035" s="6"/>
      <c r="AJ1035" s="6"/>
      <c r="AK1035" s="6"/>
      <c r="AL1035" s="6"/>
      <c r="AM1035" s="6"/>
      <c r="AN1035" s="6"/>
      <c r="AO1035" s="6"/>
      <c r="AP1035" s="6"/>
      <c r="AQ1035" s="21"/>
      <c r="AR1035" s="21"/>
      <c r="AS1035" s="21"/>
      <c r="AT1035" s="6"/>
      <c r="AU1035" s="6"/>
      <c r="AV1035" s="6"/>
      <c r="AW1035" s="6"/>
    </row>
    <row r="1036" spans="1:49" x14ac:dyDescent="0.35">
      <c r="A1036" s="20"/>
      <c r="B1036" s="20"/>
      <c r="C1036" s="20"/>
      <c r="D1036" s="20"/>
      <c r="E1036" s="6"/>
      <c r="F1036" s="6"/>
      <c r="G1036" s="6"/>
      <c r="H1036" s="6"/>
      <c r="I1036" s="6"/>
      <c r="J1036" s="6"/>
      <c r="K1036" s="6"/>
      <c r="L1036" s="6"/>
      <c r="M1036" s="6"/>
      <c r="N1036" s="6"/>
      <c r="O1036" s="6"/>
      <c r="P1036" s="6"/>
      <c r="Q1036" s="6"/>
      <c r="R1036" s="6"/>
      <c r="S1036" s="6"/>
      <c r="T1036" s="6"/>
      <c r="U1036" s="6"/>
      <c r="V1036" s="6"/>
      <c r="W1036" s="6"/>
      <c r="X1036" s="6"/>
      <c r="Y1036" s="6"/>
      <c r="Z1036" s="6"/>
      <c r="AA1036" s="6"/>
      <c r="AB1036" s="6"/>
      <c r="AC1036" s="6"/>
      <c r="AD1036" s="6"/>
      <c r="AE1036" s="6"/>
      <c r="AF1036" s="6"/>
      <c r="AG1036" s="6"/>
      <c r="AH1036" s="6"/>
      <c r="AI1036" s="6"/>
      <c r="AJ1036" s="6"/>
      <c r="AK1036" s="6"/>
      <c r="AL1036" s="6"/>
      <c r="AM1036" s="6"/>
      <c r="AN1036" s="6"/>
      <c r="AO1036" s="6"/>
      <c r="AP1036" s="6"/>
      <c r="AQ1036" s="21"/>
      <c r="AR1036" s="21"/>
      <c r="AS1036" s="21"/>
      <c r="AT1036" s="6"/>
      <c r="AU1036" s="6"/>
      <c r="AV1036" s="6"/>
      <c r="AW1036" s="6"/>
    </row>
    <row r="1037" spans="1:49" x14ac:dyDescent="0.35">
      <c r="A1037" s="20"/>
      <c r="B1037" s="20"/>
      <c r="C1037" s="20"/>
      <c r="D1037" s="20"/>
      <c r="E1037" s="6"/>
      <c r="F1037" s="6"/>
      <c r="G1037" s="6"/>
      <c r="H1037" s="6"/>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c r="AG1037" s="6"/>
      <c r="AH1037" s="6"/>
      <c r="AI1037" s="6"/>
      <c r="AJ1037" s="6"/>
      <c r="AK1037" s="6"/>
      <c r="AL1037" s="6"/>
      <c r="AM1037" s="6"/>
      <c r="AN1037" s="6"/>
      <c r="AO1037" s="6"/>
      <c r="AP1037" s="6"/>
      <c r="AQ1037" s="21"/>
      <c r="AR1037" s="21"/>
      <c r="AS1037" s="21"/>
      <c r="AT1037" s="6"/>
      <c r="AU1037" s="6"/>
      <c r="AV1037" s="6"/>
      <c r="AW1037" s="6"/>
    </row>
    <row r="1038" spans="1:49" x14ac:dyDescent="0.35">
      <c r="A1038" s="20"/>
      <c r="B1038" s="20"/>
      <c r="C1038" s="20"/>
      <c r="D1038" s="20"/>
      <c r="E1038" s="6"/>
      <c r="F1038" s="6"/>
      <c r="G1038" s="6"/>
      <c r="H1038" s="6"/>
      <c r="I1038" s="6"/>
      <c r="J1038" s="6"/>
      <c r="K1038" s="6"/>
      <c r="L1038" s="6"/>
      <c r="M1038" s="6"/>
      <c r="N1038" s="6"/>
      <c r="O1038" s="6"/>
      <c r="P1038" s="6"/>
      <c r="Q1038" s="6"/>
      <c r="R1038" s="6"/>
      <c r="S1038" s="6"/>
      <c r="T1038" s="6"/>
      <c r="U1038" s="6"/>
      <c r="V1038" s="6"/>
      <c r="W1038" s="6"/>
      <c r="X1038" s="6"/>
      <c r="Y1038" s="6"/>
      <c r="Z1038" s="6"/>
      <c r="AA1038" s="6"/>
      <c r="AB1038" s="6"/>
      <c r="AC1038" s="6"/>
      <c r="AD1038" s="6"/>
      <c r="AE1038" s="6"/>
      <c r="AF1038" s="6"/>
      <c r="AG1038" s="6"/>
      <c r="AH1038" s="6"/>
      <c r="AI1038" s="6"/>
      <c r="AJ1038" s="6"/>
      <c r="AK1038" s="6"/>
      <c r="AL1038" s="6"/>
      <c r="AM1038" s="6"/>
      <c r="AN1038" s="6"/>
      <c r="AO1038" s="6"/>
      <c r="AP1038" s="6"/>
      <c r="AQ1038" s="21"/>
      <c r="AR1038" s="21"/>
      <c r="AS1038" s="21"/>
      <c r="AT1038" s="6"/>
      <c r="AU1038" s="6"/>
      <c r="AV1038" s="6"/>
      <c r="AW1038" s="6"/>
    </row>
    <row r="1039" spans="1:49" x14ac:dyDescent="0.35">
      <c r="A1039" s="20"/>
      <c r="B1039" s="20"/>
      <c r="C1039" s="20"/>
      <c r="D1039" s="20"/>
      <c r="E1039" s="6"/>
      <c r="F1039" s="6"/>
      <c r="G1039" s="6"/>
      <c r="H1039" s="6"/>
      <c r="I1039" s="6"/>
      <c r="J1039" s="6"/>
      <c r="K1039" s="6"/>
      <c r="L1039" s="6"/>
      <c r="M1039" s="6"/>
      <c r="N1039" s="6"/>
      <c r="O1039" s="6"/>
      <c r="P1039" s="6"/>
      <c r="Q1039" s="6"/>
      <c r="R1039" s="6"/>
      <c r="S1039" s="6"/>
      <c r="T1039" s="6"/>
      <c r="U1039" s="6"/>
      <c r="V1039" s="6"/>
      <c r="W1039" s="6"/>
      <c r="X1039" s="6"/>
      <c r="Y1039" s="6"/>
      <c r="Z1039" s="6"/>
      <c r="AA1039" s="6"/>
      <c r="AB1039" s="6"/>
      <c r="AC1039" s="6"/>
      <c r="AD1039" s="6"/>
      <c r="AE1039" s="6"/>
      <c r="AF1039" s="6"/>
      <c r="AG1039" s="6"/>
      <c r="AH1039" s="6"/>
      <c r="AI1039" s="6"/>
      <c r="AJ1039" s="6"/>
      <c r="AK1039" s="6"/>
      <c r="AL1039" s="6"/>
      <c r="AM1039" s="6"/>
      <c r="AN1039" s="6"/>
      <c r="AO1039" s="6"/>
      <c r="AP1039" s="6"/>
      <c r="AQ1039" s="21"/>
      <c r="AR1039" s="21"/>
      <c r="AS1039" s="21"/>
      <c r="AT1039" s="6"/>
      <c r="AU1039" s="6"/>
      <c r="AV1039" s="6"/>
      <c r="AW1039" s="6"/>
    </row>
    <row r="1040" spans="1:49" x14ac:dyDescent="0.35">
      <c r="A1040" s="20"/>
      <c r="B1040" s="20"/>
      <c r="C1040" s="20"/>
      <c r="D1040" s="20"/>
      <c r="E1040" s="6"/>
      <c r="F1040" s="6"/>
      <c r="G1040" s="6"/>
      <c r="H1040" s="6"/>
      <c r="I1040" s="6"/>
      <c r="J1040" s="6"/>
      <c r="K1040" s="6"/>
      <c r="L1040" s="6"/>
      <c r="M1040" s="6"/>
      <c r="N1040" s="6"/>
      <c r="O1040" s="6"/>
      <c r="P1040" s="6"/>
      <c r="Q1040" s="6"/>
      <c r="R1040" s="6"/>
      <c r="S1040" s="6"/>
      <c r="T1040" s="6"/>
      <c r="U1040" s="6"/>
      <c r="V1040" s="6"/>
      <c r="W1040" s="6"/>
      <c r="X1040" s="6"/>
      <c r="Y1040" s="6"/>
      <c r="Z1040" s="6"/>
      <c r="AA1040" s="6"/>
      <c r="AB1040" s="6"/>
      <c r="AC1040" s="6"/>
      <c r="AD1040" s="6"/>
      <c r="AE1040" s="6"/>
      <c r="AF1040" s="6"/>
      <c r="AG1040" s="6"/>
      <c r="AH1040" s="6"/>
      <c r="AI1040" s="6"/>
      <c r="AJ1040" s="6"/>
      <c r="AK1040" s="6"/>
      <c r="AL1040" s="6"/>
      <c r="AM1040" s="6"/>
      <c r="AN1040" s="6"/>
      <c r="AO1040" s="6"/>
      <c r="AP1040" s="6"/>
      <c r="AQ1040" s="21"/>
      <c r="AR1040" s="21"/>
      <c r="AS1040" s="21"/>
      <c r="AT1040" s="6"/>
      <c r="AU1040" s="6"/>
      <c r="AV1040" s="6"/>
      <c r="AW1040" s="6"/>
    </row>
    <row r="1041" spans="1:49" x14ac:dyDescent="0.35">
      <c r="A1041" s="20"/>
      <c r="B1041" s="20"/>
      <c r="C1041" s="20"/>
      <c r="D1041" s="20"/>
      <c r="E1041" s="6"/>
      <c r="F1041" s="6"/>
      <c r="G1041" s="6"/>
      <c r="H1041" s="6"/>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c r="AG1041" s="6"/>
      <c r="AH1041" s="6"/>
      <c r="AI1041" s="6"/>
      <c r="AJ1041" s="6"/>
      <c r="AK1041" s="6"/>
      <c r="AL1041" s="6"/>
      <c r="AM1041" s="6"/>
      <c r="AN1041" s="6"/>
      <c r="AO1041" s="6"/>
      <c r="AP1041" s="6"/>
      <c r="AQ1041" s="21"/>
      <c r="AR1041" s="21"/>
      <c r="AS1041" s="21"/>
      <c r="AT1041" s="6"/>
      <c r="AU1041" s="6"/>
      <c r="AV1041" s="6"/>
      <c r="AW1041" s="6"/>
    </row>
    <row r="1042" spans="1:49" x14ac:dyDescent="0.35">
      <c r="A1042" s="20"/>
      <c r="B1042" s="20"/>
      <c r="C1042" s="20"/>
      <c r="D1042" s="20"/>
      <c r="E1042" s="6"/>
      <c r="F1042" s="6"/>
      <c r="G1042" s="6"/>
      <c r="H1042" s="6"/>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c r="AG1042" s="6"/>
      <c r="AH1042" s="6"/>
      <c r="AI1042" s="6"/>
      <c r="AJ1042" s="6"/>
      <c r="AK1042" s="6"/>
      <c r="AL1042" s="6"/>
      <c r="AM1042" s="6"/>
      <c r="AN1042" s="6"/>
      <c r="AO1042" s="6"/>
      <c r="AP1042" s="6"/>
      <c r="AQ1042" s="21"/>
      <c r="AR1042" s="21"/>
      <c r="AS1042" s="21"/>
      <c r="AT1042" s="6"/>
      <c r="AU1042" s="6"/>
      <c r="AV1042" s="6"/>
      <c r="AW1042" s="6"/>
    </row>
    <row r="1043" spans="1:49" x14ac:dyDescent="0.35">
      <c r="A1043" s="20"/>
      <c r="B1043" s="20"/>
      <c r="C1043" s="20"/>
      <c r="D1043" s="20"/>
      <c r="E1043" s="6"/>
      <c r="F1043" s="6"/>
      <c r="G1043" s="6"/>
      <c r="H1043" s="6"/>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c r="AG1043" s="6"/>
      <c r="AH1043" s="6"/>
      <c r="AI1043" s="6"/>
      <c r="AJ1043" s="6"/>
      <c r="AK1043" s="6"/>
      <c r="AL1043" s="6"/>
      <c r="AM1043" s="6"/>
      <c r="AN1043" s="6"/>
      <c r="AO1043" s="6"/>
      <c r="AP1043" s="6"/>
      <c r="AQ1043" s="21"/>
      <c r="AR1043" s="21"/>
      <c r="AS1043" s="21"/>
      <c r="AT1043" s="6"/>
      <c r="AU1043" s="6"/>
      <c r="AV1043" s="6"/>
      <c r="AW1043" s="6"/>
    </row>
    <row r="1044" spans="1:49" x14ac:dyDescent="0.35">
      <c r="A1044" s="20"/>
      <c r="B1044" s="20"/>
      <c r="C1044" s="20"/>
      <c r="D1044" s="20"/>
      <c r="E1044" s="6"/>
      <c r="F1044" s="6"/>
      <c r="G1044" s="6"/>
      <c r="H1044" s="6"/>
      <c r="I1044" s="6"/>
      <c r="J1044" s="6"/>
      <c r="K1044" s="6"/>
      <c r="L1044" s="6"/>
      <c r="M1044" s="6"/>
      <c r="N1044" s="6"/>
      <c r="O1044" s="6"/>
      <c r="P1044" s="6"/>
      <c r="Q1044" s="6"/>
      <c r="R1044" s="6"/>
      <c r="S1044" s="6"/>
      <c r="T1044" s="6"/>
      <c r="U1044" s="6"/>
      <c r="V1044" s="6"/>
      <c r="W1044" s="6"/>
      <c r="X1044" s="6"/>
      <c r="Y1044" s="6"/>
      <c r="Z1044" s="6"/>
      <c r="AA1044" s="6"/>
      <c r="AB1044" s="6"/>
      <c r="AC1044" s="6"/>
      <c r="AD1044" s="6"/>
      <c r="AE1044" s="6"/>
      <c r="AF1044" s="6"/>
      <c r="AG1044" s="6"/>
      <c r="AH1044" s="6"/>
      <c r="AI1044" s="6"/>
      <c r="AJ1044" s="6"/>
      <c r="AK1044" s="6"/>
      <c r="AL1044" s="6"/>
      <c r="AM1044" s="6"/>
      <c r="AN1044" s="6"/>
      <c r="AO1044" s="6"/>
      <c r="AP1044" s="6"/>
      <c r="AQ1044" s="21"/>
      <c r="AR1044" s="21"/>
      <c r="AS1044" s="21"/>
      <c r="AT1044" s="6"/>
      <c r="AU1044" s="6"/>
      <c r="AV1044" s="6"/>
      <c r="AW1044" s="6"/>
    </row>
    <row r="1045" spans="1:49" x14ac:dyDescent="0.35">
      <c r="A1045" s="20"/>
      <c r="B1045" s="20"/>
      <c r="C1045" s="20"/>
      <c r="D1045" s="20"/>
      <c r="E1045" s="6"/>
      <c r="F1045" s="6"/>
      <c r="G1045" s="6"/>
      <c r="H1045" s="6"/>
      <c r="I1045" s="6"/>
      <c r="J1045" s="6"/>
      <c r="K1045" s="6"/>
      <c r="L1045" s="6"/>
      <c r="M1045" s="6"/>
      <c r="N1045" s="6"/>
      <c r="O1045" s="6"/>
      <c r="P1045" s="6"/>
      <c r="Q1045" s="6"/>
      <c r="R1045" s="6"/>
      <c r="S1045" s="6"/>
      <c r="T1045" s="6"/>
      <c r="U1045" s="6"/>
      <c r="V1045" s="6"/>
      <c r="W1045" s="6"/>
      <c r="X1045" s="6"/>
      <c r="Y1045" s="6"/>
      <c r="Z1045" s="6"/>
      <c r="AA1045" s="6"/>
      <c r="AB1045" s="6"/>
      <c r="AC1045" s="6"/>
      <c r="AD1045" s="6"/>
      <c r="AE1045" s="6"/>
      <c r="AF1045" s="6"/>
      <c r="AG1045" s="6"/>
      <c r="AH1045" s="6"/>
      <c r="AI1045" s="6"/>
      <c r="AJ1045" s="6"/>
      <c r="AK1045" s="6"/>
      <c r="AL1045" s="6"/>
      <c r="AM1045" s="6"/>
      <c r="AN1045" s="6"/>
      <c r="AO1045" s="6"/>
      <c r="AP1045" s="6"/>
      <c r="AQ1045" s="21"/>
      <c r="AR1045" s="21"/>
      <c r="AS1045" s="21"/>
      <c r="AT1045" s="6"/>
      <c r="AU1045" s="6"/>
      <c r="AV1045" s="6"/>
      <c r="AW1045" s="6"/>
    </row>
    <row r="1046" spans="1:49" x14ac:dyDescent="0.35">
      <c r="A1046" s="20"/>
      <c r="B1046" s="20"/>
      <c r="C1046" s="20"/>
      <c r="D1046" s="20"/>
      <c r="E1046" s="6"/>
      <c r="F1046" s="6"/>
      <c r="G1046" s="6"/>
      <c r="H1046" s="6"/>
      <c r="I1046" s="6"/>
      <c r="J1046" s="6"/>
      <c r="K1046" s="6"/>
      <c r="L1046" s="6"/>
      <c r="M1046" s="6"/>
      <c r="N1046" s="6"/>
      <c r="O1046" s="6"/>
      <c r="P1046" s="6"/>
      <c r="Q1046" s="6"/>
      <c r="R1046" s="6"/>
      <c r="S1046" s="6"/>
      <c r="T1046" s="6"/>
      <c r="U1046" s="6"/>
      <c r="V1046" s="6"/>
      <c r="W1046" s="6"/>
      <c r="X1046" s="6"/>
      <c r="Y1046" s="6"/>
      <c r="Z1046" s="6"/>
      <c r="AA1046" s="6"/>
      <c r="AB1046" s="6"/>
      <c r="AC1046" s="6"/>
      <c r="AD1046" s="6"/>
      <c r="AE1046" s="6"/>
      <c r="AF1046" s="6"/>
      <c r="AG1046" s="6"/>
      <c r="AH1046" s="6"/>
      <c r="AI1046" s="6"/>
      <c r="AJ1046" s="6"/>
      <c r="AK1046" s="6"/>
      <c r="AL1046" s="6"/>
      <c r="AM1046" s="6"/>
      <c r="AN1046" s="6"/>
      <c r="AO1046" s="6"/>
      <c r="AP1046" s="6"/>
      <c r="AQ1046" s="21"/>
      <c r="AR1046" s="21"/>
      <c r="AS1046" s="21"/>
      <c r="AT1046" s="6"/>
      <c r="AU1046" s="6"/>
      <c r="AV1046" s="6"/>
      <c r="AW1046" s="6"/>
    </row>
    <row r="1047" spans="1:49" x14ac:dyDescent="0.35">
      <c r="A1047" s="20"/>
      <c r="B1047" s="20"/>
      <c r="C1047" s="20"/>
      <c r="D1047" s="20"/>
      <c r="E1047" s="6"/>
      <c r="F1047" s="6"/>
      <c r="G1047" s="6"/>
      <c r="H1047" s="6"/>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c r="AG1047" s="6"/>
      <c r="AH1047" s="6"/>
      <c r="AI1047" s="6"/>
      <c r="AJ1047" s="6"/>
      <c r="AK1047" s="6"/>
      <c r="AL1047" s="6"/>
      <c r="AM1047" s="6"/>
      <c r="AN1047" s="6"/>
      <c r="AO1047" s="6"/>
      <c r="AP1047" s="6"/>
      <c r="AQ1047" s="21"/>
      <c r="AR1047" s="21"/>
      <c r="AS1047" s="21"/>
      <c r="AT1047" s="6"/>
      <c r="AU1047" s="6"/>
      <c r="AV1047" s="6"/>
      <c r="AW1047" s="6"/>
    </row>
    <row r="1048" spans="1:49" x14ac:dyDescent="0.35">
      <c r="A1048" s="20"/>
      <c r="B1048" s="20"/>
      <c r="C1048" s="20"/>
      <c r="D1048" s="20"/>
      <c r="E1048" s="6"/>
      <c r="F1048" s="6"/>
      <c r="G1048" s="6"/>
      <c r="H1048" s="6"/>
      <c r="I1048" s="6"/>
      <c r="J1048" s="6"/>
      <c r="K1048" s="6"/>
      <c r="L1048" s="6"/>
      <c r="M1048" s="6"/>
      <c r="N1048" s="6"/>
      <c r="O1048" s="6"/>
      <c r="P1048" s="6"/>
      <c r="Q1048" s="6"/>
      <c r="R1048" s="6"/>
      <c r="S1048" s="6"/>
      <c r="T1048" s="6"/>
      <c r="U1048" s="6"/>
      <c r="V1048" s="6"/>
      <c r="W1048" s="6"/>
      <c r="X1048" s="6"/>
      <c r="Y1048" s="6"/>
      <c r="Z1048" s="6"/>
      <c r="AA1048" s="6"/>
      <c r="AB1048" s="6"/>
      <c r="AC1048" s="6"/>
      <c r="AD1048" s="6"/>
      <c r="AE1048" s="6"/>
      <c r="AF1048" s="6"/>
      <c r="AG1048" s="6"/>
      <c r="AH1048" s="6"/>
      <c r="AI1048" s="6"/>
      <c r="AJ1048" s="6"/>
      <c r="AK1048" s="6"/>
      <c r="AL1048" s="6"/>
      <c r="AM1048" s="6"/>
      <c r="AN1048" s="6"/>
      <c r="AO1048" s="6"/>
      <c r="AP1048" s="6"/>
      <c r="AQ1048" s="21"/>
      <c r="AR1048" s="21"/>
      <c r="AS1048" s="21"/>
      <c r="AT1048" s="6"/>
      <c r="AU1048" s="6"/>
      <c r="AV1048" s="6"/>
      <c r="AW1048" s="6"/>
    </row>
    <row r="1049" spans="1:49" x14ac:dyDescent="0.35">
      <c r="A1049" s="20"/>
      <c r="B1049" s="20"/>
      <c r="C1049" s="20"/>
      <c r="D1049" s="20"/>
      <c r="E1049" s="6"/>
      <c r="F1049" s="6"/>
      <c r="G1049" s="6"/>
      <c r="H1049" s="6"/>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c r="AG1049" s="6"/>
      <c r="AH1049" s="6"/>
      <c r="AI1049" s="6"/>
      <c r="AJ1049" s="6"/>
      <c r="AK1049" s="6"/>
      <c r="AL1049" s="6"/>
      <c r="AM1049" s="6"/>
      <c r="AN1049" s="6"/>
      <c r="AO1049" s="6"/>
      <c r="AP1049" s="6"/>
      <c r="AQ1049" s="21"/>
      <c r="AR1049" s="21"/>
      <c r="AS1049" s="21"/>
      <c r="AT1049" s="6"/>
      <c r="AU1049" s="6"/>
      <c r="AV1049" s="6"/>
      <c r="AW1049" s="6"/>
    </row>
    <row r="1050" spans="1:49" x14ac:dyDescent="0.35">
      <c r="A1050" s="20"/>
      <c r="B1050" s="20"/>
      <c r="C1050" s="20"/>
      <c r="D1050" s="20"/>
      <c r="E1050" s="6"/>
      <c r="F1050" s="6"/>
      <c r="G1050" s="6"/>
      <c r="H1050" s="6"/>
      <c r="I1050" s="6"/>
      <c r="J1050" s="6"/>
      <c r="K1050" s="6"/>
      <c r="L1050" s="6"/>
      <c r="M1050" s="6"/>
      <c r="N1050" s="6"/>
      <c r="O1050" s="6"/>
      <c r="P1050" s="6"/>
      <c r="Q1050" s="6"/>
      <c r="R1050" s="6"/>
      <c r="S1050" s="6"/>
      <c r="T1050" s="6"/>
      <c r="U1050" s="6"/>
      <c r="V1050" s="6"/>
      <c r="W1050" s="6"/>
      <c r="X1050" s="6"/>
      <c r="Y1050" s="6"/>
      <c r="Z1050" s="6"/>
      <c r="AA1050" s="6"/>
      <c r="AB1050" s="6"/>
      <c r="AC1050" s="6"/>
      <c r="AD1050" s="6"/>
      <c r="AE1050" s="6"/>
      <c r="AF1050" s="6"/>
      <c r="AG1050" s="6"/>
      <c r="AH1050" s="6"/>
      <c r="AI1050" s="6"/>
      <c r="AJ1050" s="6"/>
      <c r="AK1050" s="6"/>
      <c r="AL1050" s="6"/>
      <c r="AM1050" s="6"/>
      <c r="AN1050" s="6"/>
      <c r="AO1050" s="6"/>
      <c r="AP1050" s="6"/>
      <c r="AQ1050" s="21"/>
      <c r="AR1050" s="21"/>
      <c r="AS1050" s="21"/>
      <c r="AT1050" s="6"/>
      <c r="AU1050" s="6"/>
      <c r="AV1050" s="6"/>
      <c r="AW1050" s="6"/>
    </row>
    <row r="1051" spans="1:49" x14ac:dyDescent="0.35">
      <c r="A1051" s="20"/>
      <c r="B1051" s="20"/>
      <c r="C1051" s="20"/>
      <c r="D1051" s="20"/>
      <c r="E1051" s="6"/>
      <c r="F1051" s="6"/>
      <c r="G1051" s="6"/>
      <c r="H1051" s="6"/>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c r="AG1051" s="6"/>
      <c r="AH1051" s="6"/>
      <c r="AI1051" s="6"/>
      <c r="AJ1051" s="6"/>
      <c r="AK1051" s="6"/>
      <c r="AL1051" s="6"/>
      <c r="AM1051" s="6"/>
      <c r="AN1051" s="6"/>
      <c r="AO1051" s="6"/>
      <c r="AP1051" s="6"/>
      <c r="AQ1051" s="21"/>
      <c r="AR1051" s="21"/>
      <c r="AS1051" s="21"/>
      <c r="AT1051" s="6"/>
      <c r="AU1051" s="6"/>
      <c r="AV1051" s="6"/>
      <c r="AW1051" s="6"/>
    </row>
    <row r="1052" spans="1:49" x14ac:dyDescent="0.35">
      <c r="A1052" s="20"/>
      <c r="B1052" s="20"/>
      <c r="C1052" s="20"/>
      <c r="D1052" s="20"/>
      <c r="E1052" s="6"/>
      <c r="F1052" s="6"/>
      <c r="G1052" s="6"/>
      <c r="H1052" s="6"/>
      <c r="I1052" s="6"/>
      <c r="J1052" s="6"/>
      <c r="K1052" s="6"/>
      <c r="L1052" s="6"/>
      <c r="M1052" s="6"/>
      <c r="N1052" s="6"/>
      <c r="O1052" s="6"/>
      <c r="P1052" s="6"/>
      <c r="Q1052" s="6"/>
      <c r="R1052" s="6"/>
      <c r="S1052" s="6"/>
      <c r="T1052" s="6"/>
      <c r="U1052" s="6"/>
      <c r="V1052" s="6"/>
      <c r="W1052" s="6"/>
      <c r="X1052" s="6"/>
      <c r="Y1052" s="6"/>
      <c r="Z1052" s="6"/>
      <c r="AA1052" s="6"/>
      <c r="AB1052" s="6"/>
      <c r="AC1052" s="6"/>
      <c r="AD1052" s="6"/>
      <c r="AE1052" s="6"/>
      <c r="AF1052" s="6"/>
      <c r="AG1052" s="6"/>
      <c r="AH1052" s="6"/>
      <c r="AI1052" s="6"/>
      <c r="AJ1052" s="6"/>
      <c r="AK1052" s="6"/>
      <c r="AL1052" s="6"/>
      <c r="AM1052" s="6"/>
      <c r="AN1052" s="6"/>
      <c r="AO1052" s="6"/>
      <c r="AP1052" s="6"/>
      <c r="AQ1052" s="21"/>
      <c r="AR1052" s="21"/>
      <c r="AS1052" s="21"/>
      <c r="AT1052" s="6"/>
      <c r="AU1052" s="6"/>
      <c r="AV1052" s="6"/>
      <c r="AW1052" s="6"/>
    </row>
    <row r="1053" spans="1:49" x14ac:dyDescent="0.35">
      <c r="A1053" s="20"/>
      <c r="B1053" s="20"/>
      <c r="C1053" s="20"/>
      <c r="D1053" s="20"/>
      <c r="E1053" s="6"/>
      <c r="F1053" s="6"/>
      <c r="G1053" s="6"/>
      <c r="H1053" s="6"/>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c r="AG1053" s="6"/>
      <c r="AH1053" s="6"/>
      <c r="AI1053" s="6"/>
      <c r="AJ1053" s="6"/>
      <c r="AK1053" s="6"/>
      <c r="AL1053" s="6"/>
      <c r="AM1053" s="6"/>
      <c r="AN1053" s="6"/>
      <c r="AO1053" s="6"/>
      <c r="AP1053" s="6"/>
      <c r="AQ1053" s="21"/>
      <c r="AR1053" s="21"/>
      <c r="AS1053" s="21"/>
      <c r="AT1053" s="6"/>
      <c r="AU1053" s="6"/>
      <c r="AV1053" s="6"/>
      <c r="AW1053" s="6"/>
    </row>
    <row r="1054" spans="1:49" x14ac:dyDescent="0.35">
      <c r="A1054" s="20"/>
      <c r="B1054" s="20"/>
      <c r="C1054" s="20"/>
      <c r="D1054" s="20"/>
      <c r="E1054" s="6"/>
      <c r="F1054" s="6"/>
      <c r="G1054" s="6"/>
      <c r="H1054" s="6"/>
      <c r="I1054" s="6"/>
      <c r="J1054" s="6"/>
      <c r="K1054" s="6"/>
      <c r="L1054" s="6"/>
      <c r="M1054" s="6"/>
      <c r="N1054" s="6"/>
      <c r="O1054" s="6"/>
      <c r="P1054" s="6"/>
      <c r="Q1054" s="6"/>
      <c r="R1054" s="6"/>
      <c r="S1054" s="6"/>
      <c r="T1054" s="6"/>
      <c r="U1054" s="6"/>
      <c r="V1054" s="6"/>
      <c r="W1054" s="6"/>
      <c r="X1054" s="6"/>
      <c r="Y1054" s="6"/>
      <c r="Z1054" s="6"/>
      <c r="AA1054" s="6"/>
      <c r="AB1054" s="6"/>
      <c r="AC1054" s="6"/>
      <c r="AD1054" s="6"/>
      <c r="AE1054" s="6"/>
      <c r="AF1054" s="6"/>
      <c r="AG1054" s="6"/>
      <c r="AH1054" s="6"/>
      <c r="AI1054" s="6"/>
      <c r="AJ1054" s="6"/>
      <c r="AK1054" s="6"/>
      <c r="AL1054" s="6"/>
      <c r="AM1054" s="6"/>
      <c r="AN1054" s="6"/>
      <c r="AO1054" s="6"/>
      <c r="AP1054" s="6"/>
      <c r="AQ1054" s="21"/>
      <c r="AR1054" s="21"/>
      <c r="AS1054" s="21"/>
      <c r="AT1054" s="6"/>
      <c r="AU1054" s="6"/>
      <c r="AV1054" s="6"/>
      <c r="AW1054" s="6"/>
    </row>
    <row r="1055" spans="1:49" x14ac:dyDescent="0.35">
      <c r="A1055" s="20"/>
      <c r="B1055" s="20"/>
      <c r="C1055" s="20"/>
      <c r="D1055" s="20"/>
      <c r="E1055" s="6"/>
      <c r="F1055" s="6"/>
      <c r="G1055" s="6"/>
      <c r="H1055" s="6"/>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c r="AG1055" s="6"/>
      <c r="AH1055" s="6"/>
      <c r="AI1055" s="6"/>
      <c r="AJ1055" s="6"/>
      <c r="AK1055" s="6"/>
      <c r="AL1055" s="6"/>
      <c r="AM1055" s="6"/>
      <c r="AN1055" s="6"/>
      <c r="AO1055" s="6"/>
      <c r="AP1055" s="6"/>
      <c r="AQ1055" s="21"/>
      <c r="AR1055" s="21"/>
      <c r="AS1055" s="21"/>
      <c r="AT1055" s="6"/>
      <c r="AU1055" s="6"/>
      <c r="AV1055" s="6"/>
      <c r="AW1055" s="6"/>
    </row>
    <row r="1056" spans="1:49" x14ac:dyDescent="0.35">
      <c r="A1056" s="20"/>
      <c r="B1056" s="20"/>
      <c r="C1056" s="20"/>
      <c r="D1056" s="20"/>
      <c r="E1056" s="6"/>
      <c r="F1056" s="6"/>
      <c r="G1056" s="6"/>
      <c r="H1056" s="6"/>
      <c r="I1056" s="6"/>
      <c r="J1056" s="6"/>
      <c r="K1056" s="6"/>
      <c r="L1056" s="6"/>
      <c r="M1056" s="6"/>
      <c r="N1056" s="6"/>
      <c r="O1056" s="6"/>
      <c r="P1056" s="6"/>
      <c r="Q1056" s="6"/>
      <c r="R1056" s="6"/>
      <c r="S1056" s="6"/>
      <c r="T1056" s="6"/>
      <c r="U1056" s="6"/>
      <c r="V1056" s="6"/>
      <c r="W1056" s="6"/>
      <c r="X1056" s="6"/>
      <c r="Y1056" s="6"/>
      <c r="Z1056" s="6"/>
      <c r="AA1056" s="6"/>
      <c r="AB1056" s="6"/>
      <c r="AC1056" s="6"/>
      <c r="AD1056" s="6"/>
      <c r="AE1056" s="6"/>
      <c r="AF1056" s="6"/>
      <c r="AG1056" s="6"/>
      <c r="AH1056" s="6"/>
      <c r="AI1056" s="6"/>
      <c r="AJ1056" s="6"/>
      <c r="AK1056" s="6"/>
      <c r="AL1056" s="6"/>
      <c r="AM1056" s="6"/>
      <c r="AN1056" s="6"/>
      <c r="AO1056" s="6"/>
      <c r="AP1056" s="6"/>
      <c r="AQ1056" s="21"/>
      <c r="AR1056" s="21"/>
      <c r="AS1056" s="21"/>
      <c r="AT1056" s="6"/>
      <c r="AU1056" s="6"/>
      <c r="AV1056" s="6"/>
      <c r="AW1056" s="6"/>
    </row>
    <row r="1057" spans="1:49" x14ac:dyDescent="0.35">
      <c r="A1057" s="20"/>
      <c r="B1057" s="20"/>
      <c r="C1057" s="20"/>
      <c r="D1057" s="20"/>
      <c r="E1057" s="6"/>
      <c r="F1057" s="6"/>
      <c r="G1057" s="6"/>
      <c r="H1057" s="6"/>
      <c r="I1057" s="6"/>
      <c r="J1057" s="6"/>
      <c r="K1057" s="6"/>
      <c r="L1057" s="6"/>
      <c r="M1057" s="6"/>
      <c r="N1057" s="6"/>
      <c r="O1057" s="6"/>
      <c r="P1057" s="6"/>
      <c r="Q1057" s="6"/>
      <c r="R1057" s="6"/>
      <c r="S1057" s="6"/>
      <c r="T1057" s="6"/>
      <c r="U1057" s="6"/>
      <c r="V1057" s="6"/>
      <c r="W1057" s="6"/>
      <c r="X1057" s="6"/>
      <c r="Y1057" s="6"/>
      <c r="Z1057" s="6"/>
      <c r="AA1057" s="6"/>
      <c r="AB1057" s="6"/>
      <c r="AC1057" s="6"/>
      <c r="AD1057" s="6"/>
      <c r="AE1057" s="6"/>
      <c r="AF1057" s="6"/>
      <c r="AG1057" s="6"/>
      <c r="AH1057" s="6"/>
      <c r="AI1057" s="6"/>
      <c r="AJ1057" s="6"/>
      <c r="AK1057" s="6"/>
      <c r="AL1057" s="6"/>
      <c r="AM1057" s="6"/>
      <c r="AN1057" s="6"/>
      <c r="AO1057" s="6"/>
      <c r="AP1057" s="6"/>
      <c r="AQ1057" s="21"/>
      <c r="AR1057" s="21"/>
      <c r="AS1057" s="21"/>
      <c r="AT1057" s="6"/>
      <c r="AU1057" s="6"/>
      <c r="AV1057" s="6"/>
      <c r="AW1057" s="6"/>
    </row>
    <row r="1058" spans="1:49" x14ac:dyDescent="0.35">
      <c r="A1058" s="20"/>
      <c r="B1058" s="20"/>
      <c r="C1058" s="20"/>
      <c r="D1058" s="20"/>
      <c r="E1058" s="6"/>
      <c r="F1058" s="6"/>
      <c r="G1058" s="6"/>
      <c r="H1058" s="6"/>
      <c r="I1058" s="6"/>
      <c r="J1058" s="6"/>
      <c r="K1058" s="6"/>
      <c r="L1058" s="6"/>
      <c r="M1058" s="6"/>
      <c r="N1058" s="6"/>
      <c r="O1058" s="6"/>
      <c r="P1058" s="6"/>
      <c r="Q1058" s="6"/>
      <c r="R1058" s="6"/>
      <c r="S1058" s="6"/>
      <c r="T1058" s="6"/>
      <c r="U1058" s="6"/>
      <c r="V1058" s="6"/>
      <c r="W1058" s="6"/>
      <c r="X1058" s="6"/>
      <c r="Y1058" s="6"/>
      <c r="Z1058" s="6"/>
      <c r="AA1058" s="6"/>
      <c r="AB1058" s="6"/>
      <c r="AC1058" s="6"/>
      <c r="AD1058" s="6"/>
      <c r="AE1058" s="6"/>
      <c r="AF1058" s="6"/>
      <c r="AG1058" s="6"/>
      <c r="AH1058" s="6"/>
      <c r="AI1058" s="6"/>
      <c r="AJ1058" s="6"/>
      <c r="AK1058" s="6"/>
      <c r="AL1058" s="6"/>
      <c r="AM1058" s="6"/>
      <c r="AN1058" s="6"/>
      <c r="AO1058" s="6"/>
      <c r="AP1058" s="6"/>
      <c r="AQ1058" s="21"/>
      <c r="AR1058" s="21"/>
      <c r="AS1058" s="21"/>
      <c r="AT1058" s="6"/>
      <c r="AU1058" s="6"/>
      <c r="AV1058" s="6"/>
      <c r="AW1058" s="6"/>
    </row>
    <row r="1059" spans="1:49" x14ac:dyDescent="0.35">
      <c r="A1059" s="20"/>
      <c r="B1059" s="20"/>
      <c r="C1059" s="20"/>
      <c r="D1059" s="20"/>
      <c r="E1059" s="6"/>
      <c r="F1059" s="6"/>
      <c r="G1059" s="6"/>
      <c r="H1059" s="6"/>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c r="AG1059" s="6"/>
      <c r="AH1059" s="6"/>
      <c r="AI1059" s="6"/>
      <c r="AJ1059" s="6"/>
      <c r="AK1059" s="6"/>
      <c r="AL1059" s="6"/>
      <c r="AM1059" s="6"/>
      <c r="AN1059" s="6"/>
      <c r="AO1059" s="6"/>
      <c r="AP1059" s="6"/>
      <c r="AQ1059" s="21"/>
      <c r="AR1059" s="21"/>
      <c r="AS1059" s="21"/>
      <c r="AT1059" s="6"/>
      <c r="AU1059" s="6"/>
      <c r="AV1059" s="6"/>
      <c r="AW1059" s="6"/>
    </row>
    <row r="1060" spans="1:49" x14ac:dyDescent="0.35">
      <c r="A1060" s="20"/>
      <c r="B1060" s="20"/>
      <c r="C1060" s="20"/>
      <c r="D1060" s="20"/>
      <c r="E1060" s="6"/>
      <c r="F1060" s="6"/>
      <c r="G1060" s="6"/>
      <c r="H1060" s="6"/>
      <c r="I1060" s="6"/>
      <c r="J1060" s="6"/>
      <c r="K1060" s="6"/>
      <c r="L1060" s="6"/>
      <c r="M1060" s="6"/>
      <c r="N1060" s="6"/>
      <c r="O1060" s="6"/>
      <c r="P1060" s="6"/>
      <c r="Q1060" s="6"/>
      <c r="R1060" s="6"/>
      <c r="S1060" s="6"/>
      <c r="T1060" s="6"/>
      <c r="U1060" s="6"/>
      <c r="V1060" s="6"/>
      <c r="W1060" s="6"/>
      <c r="X1060" s="6"/>
      <c r="Y1060" s="6"/>
      <c r="Z1060" s="6"/>
      <c r="AA1060" s="6"/>
      <c r="AB1060" s="6"/>
      <c r="AC1060" s="6"/>
      <c r="AD1060" s="6"/>
      <c r="AE1060" s="6"/>
      <c r="AF1060" s="6"/>
      <c r="AG1060" s="6"/>
      <c r="AH1060" s="6"/>
      <c r="AI1060" s="6"/>
      <c r="AJ1060" s="6"/>
      <c r="AK1060" s="6"/>
      <c r="AL1060" s="6"/>
      <c r="AM1060" s="6"/>
      <c r="AN1060" s="6"/>
      <c r="AO1060" s="6"/>
      <c r="AP1060" s="6"/>
      <c r="AQ1060" s="21"/>
      <c r="AR1060" s="21"/>
      <c r="AS1060" s="21"/>
      <c r="AT1060" s="6"/>
      <c r="AU1060" s="6"/>
      <c r="AV1060" s="6"/>
      <c r="AW1060" s="6"/>
    </row>
    <row r="1061" spans="1:49" x14ac:dyDescent="0.35">
      <c r="A1061" s="20"/>
      <c r="B1061" s="20"/>
      <c r="C1061" s="20"/>
      <c r="D1061" s="20"/>
      <c r="E1061" s="6"/>
      <c r="F1061" s="6"/>
      <c r="G1061" s="6"/>
      <c r="H1061" s="6"/>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c r="AG1061" s="6"/>
      <c r="AH1061" s="6"/>
      <c r="AI1061" s="6"/>
      <c r="AJ1061" s="6"/>
      <c r="AK1061" s="6"/>
      <c r="AL1061" s="6"/>
      <c r="AM1061" s="6"/>
      <c r="AN1061" s="6"/>
      <c r="AO1061" s="6"/>
      <c r="AP1061" s="6"/>
      <c r="AQ1061" s="21"/>
      <c r="AR1061" s="21"/>
      <c r="AS1061" s="21"/>
      <c r="AT1061" s="6"/>
      <c r="AU1061" s="6"/>
      <c r="AV1061" s="6"/>
      <c r="AW1061" s="6"/>
    </row>
    <row r="1062" spans="1:49" x14ac:dyDescent="0.35">
      <c r="A1062" s="20"/>
      <c r="B1062" s="20"/>
      <c r="C1062" s="20"/>
      <c r="D1062" s="20"/>
      <c r="E1062" s="6"/>
      <c r="F1062" s="6"/>
      <c r="G1062" s="6"/>
      <c r="H1062" s="6"/>
      <c r="I1062" s="6"/>
      <c r="J1062" s="6"/>
      <c r="K1062" s="6"/>
      <c r="L1062" s="6"/>
      <c r="M1062" s="6"/>
      <c r="N1062" s="6"/>
      <c r="O1062" s="6"/>
      <c r="P1062" s="6"/>
      <c r="Q1062" s="6"/>
      <c r="R1062" s="6"/>
      <c r="S1062" s="6"/>
      <c r="T1062" s="6"/>
      <c r="U1062" s="6"/>
      <c r="V1062" s="6"/>
      <c r="W1062" s="6"/>
      <c r="X1062" s="6"/>
      <c r="Y1062" s="6"/>
      <c r="Z1062" s="6"/>
      <c r="AA1062" s="6"/>
      <c r="AB1062" s="6"/>
      <c r="AC1062" s="6"/>
      <c r="AD1062" s="6"/>
      <c r="AE1062" s="6"/>
      <c r="AF1062" s="6"/>
      <c r="AG1062" s="6"/>
      <c r="AH1062" s="6"/>
      <c r="AI1062" s="6"/>
      <c r="AJ1062" s="6"/>
      <c r="AK1062" s="6"/>
      <c r="AL1062" s="6"/>
      <c r="AM1062" s="6"/>
      <c r="AN1062" s="6"/>
      <c r="AO1062" s="6"/>
      <c r="AP1062" s="6"/>
      <c r="AQ1062" s="21"/>
      <c r="AR1062" s="21"/>
      <c r="AS1062" s="21"/>
      <c r="AT1062" s="6"/>
      <c r="AU1062" s="6"/>
      <c r="AV1062" s="6"/>
      <c r="AW1062" s="6"/>
    </row>
    <row r="1063" spans="1:49" x14ac:dyDescent="0.35">
      <c r="A1063" s="20"/>
      <c r="B1063" s="20"/>
      <c r="C1063" s="20"/>
      <c r="D1063" s="20"/>
      <c r="E1063" s="6"/>
      <c r="F1063" s="6"/>
      <c r="G1063" s="6"/>
      <c r="H1063" s="6"/>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c r="AG1063" s="6"/>
      <c r="AH1063" s="6"/>
      <c r="AI1063" s="6"/>
      <c r="AJ1063" s="6"/>
      <c r="AK1063" s="6"/>
      <c r="AL1063" s="6"/>
      <c r="AM1063" s="6"/>
      <c r="AN1063" s="6"/>
      <c r="AO1063" s="6"/>
      <c r="AP1063" s="6"/>
      <c r="AQ1063" s="21"/>
      <c r="AR1063" s="21"/>
      <c r="AS1063" s="21"/>
      <c r="AT1063" s="6"/>
      <c r="AU1063" s="6"/>
      <c r="AV1063" s="6"/>
      <c r="AW1063" s="6"/>
    </row>
    <row r="1064" spans="1:49" x14ac:dyDescent="0.35">
      <c r="A1064" s="20"/>
      <c r="B1064" s="20"/>
      <c r="C1064" s="20"/>
      <c r="D1064" s="20"/>
      <c r="E1064" s="6"/>
      <c r="F1064" s="6"/>
      <c r="G1064" s="6"/>
      <c r="H1064" s="6"/>
      <c r="I1064" s="6"/>
      <c r="J1064" s="6"/>
      <c r="K1064" s="6"/>
      <c r="L1064" s="6"/>
      <c r="M1064" s="6"/>
      <c r="N1064" s="6"/>
      <c r="O1064" s="6"/>
      <c r="P1064" s="6"/>
      <c r="Q1064" s="6"/>
      <c r="R1064" s="6"/>
      <c r="S1064" s="6"/>
      <c r="T1064" s="6"/>
      <c r="U1064" s="6"/>
      <c r="V1064" s="6"/>
      <c r="W1064" s="6"/>
      <c r="X1064" s="6"/>
      <c r="Y1064" s="6"/>
      <c r="Z1064" s="6"/>
      <c r="AA1064" s="6"/>
      <c r="AB1064" s="6"/>
      <c r="AC1064" s="6"/>
      <c r="AD1064" s="6"/>
      <c r="AE1064" s="6"/>
      <c r="AF1064" s="6"/>
      <c r="AG1064" s="6"/>
      <c r="AH1064" s="6"/>
      <c r="AI1064" s="6"/>
      <c r="AJ1064" s="6"/>
      <c r="AK1064" s="6"/>
      <c r="AL1064" s="6"/>
      <c r="AM1064" s="6"/>
      <c r="AN1064" s="6"/>
      <c r="AO1064" s="6"/>
      <c r="AP1064" s="6"/>
      <c r="AQ1064" s="21"/>
      <c r="AR1064" s="21"/>
      <c r="AS1064" s="21"/>
      <c r="AT1064" s="6"/>
      <c r="AU1064" s="6"/>
      <c r="AV1064" s="6"/>
      <c r="AW1064" s="6"/>
    </row>
    <row r="1065" spans="1:49" x14ac:dyDescent="0.35">
      <c r="A1065" s="20"/>
      <c r="B1065" s="20"/>
      <c r="C1065" s="20"/>
      <c r="D1065" s="20"/>
      <c r="E1065" s="6"/>
      <c r="F1065" s="6"/>
      <c r="G1065" s="6"/>
      <c r="H1065" s="6"/>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c r="AG1065" s="6"/>
      <c r="AH1065" s="6"/>
      <c r="AI1065" s="6"/>
      <c r="AJ1065" s="6"/>
      <c r="AK1065" s="6"/>
      <c r="AL1065" s="6"/>
      <c r="AM1065" s="6"/>
      <c r="AN1065" s="6"/>
      <c r="AO1065" s="6"/>
      <c r="AP1065" s="6"/>
      <c r="AQ1065" s="21"/>
      <c r="AR1065" s="21"/>
      <c r="AS1065" s="21"/>
      <c r="AT1065" s="6"/>
      <c r="AU1065" s="6"/>
      <c r="AV1065" s="6"/>
      <c r="AW1065" s="6"/>
    </row>
    <row r="1066" spans="1:49" x14ac:dyDescent="0.35">
      <c r="A1066" s="20"/>
      <c r="B1066" s="20"/>
      <c r="C1066" s="20"/>
      <c r="D1066" s="20"/>
      <c r="E1066" s="6"/>
      <c r="F1066" s="6"/>
      <c r="G1066" s="6"/>
      <c r="H1066" s="6"/>
      <c r="I1066" s="6"/>
      <c r="J1066" s="6"/>
      <c r="K1066" s="6"/>
      <c r="L1066" s="6"/>
      <c r="M1066" s="6"/>
      <c r="N1066" s="6"/>
      <c r="O1066" s="6"/>
      <c r="P1066" s="6"/>
      <c r="Q1066" s="6"/>
      <c r="R1066" s="6"/>
      <c r="S1066" s="6"/>
      <c r="T1066" s="6"/>
      <c r="U1066" s="6"/>
      <c r="V1066" s="6"/>
      <c r="W1066" s="6"/>
      <c r="X1066" s="6"/>
      <c r="Y1066" s="6"/>
      <c r="Z1066" s="6"/>
      <c r="AA1066" s="6"/>
      <c r="AB1066" s="6"/>
      <c r="AC1066" s="6"/>
      <c r="AD1066" s="6"/>
      <c r="AE1066" s="6"/>
      <c r="AF1066" s="6"/>
      <c r="AG1066" s="6"/>
      <c r="AH1066" s="6"/>
      <c r="AI1066" s="6"/>
      <c r="AJ1066" s="6"/>
      <c r="AK1066" s="6"/>
      <c r="AL1066" s="6"/>
      <c r="AM1066" s="6"/>
      <c r="AN1066" s="6"/>
      <c r="AO1066" s="6"/>
      <c r="AP1066" s="6"/>
      <c r="AQ1066" s="21"/>
      <c r="AR1066" s="21"/>
      <c r="AS1066" s="21"/>
      <c r="AT1066" s="6"/>
      <c r="AU1066" s="6"/>
      <c r="AV1066" s="6"/>
      <c r="AW1066" s="6"/>
    </row>
    <row r="1067" spans="1:49" x14ac:dyDescent="0.35">
      <c r="A1067" s="20"/>
      <c r="B1067" s="20"/>
      <c r="C1067" s="20"/>
      <c r="D1067" s="20"/>
      <c r="E1067" s="6"/>
      <c r="F1067" s="6"/>
      <c r="G1067" s="6"/>
      <c r="H1067" s="6"/>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c r="AG1067" s="6"/>
      <c r="AH1067" s="6"/>
      <c r="AI1067" s="6"/>
      <c r="AJ1067" s="6"/>
      <c r="AK1067" s="6"/>
      <c r="AL1067" s="6"/>
      <c r="AM1067" s="6"/>
      <c r="AN1067" s="6"/>
      <c r="AO1067" s="6"/>
      <c r="AP1067" s="6"/>
      <c r="AQ1067" s="21"/>
      <c r="AR1067" s="21"/>
      <c r="AS1067" s="21"/>
      <c r="AT1067" s="6"/>
      <c r="AU1067" s="6"/>
      <c r="AV1067" s="6"/>
      <c r="AW1067" s="6"/>
    </row>
    <row r="1068" spans="1:49" x14ac:dyDescent="0.35">
      <c r="A1068" s="20"/>
      <c r="B1068" s="20"/>
      <c r="C1068" s="20"/>
      <c r="D1068" s="20"/>
      <c r="E1068" s="6"/>
      <c r="F1068" s="6"/>
      <c r="G1068" s="6"/>
      <c r="H1068" s="6"/>
      <c r="I1068" s="6"/>
      <c r="J1068" s="6"/>
      <c r="K1068" s="6"/>
      <c r="L1068" s="6"/>
      <c r="M1068" s="6"/>
      <c r="N1068" s="6"/>
      <c r="O1068" s="6"/>
      <c r="P1068" s="6"/>
      <c r="Q1068" s="6"/>
      <c r="R1068" s="6"/>
      <c r="S1068" s="6"/>
      <c r="T1068" s="6"/>
      <c r="U1068" s="6"/>
      <c r="V1068" s="6"/>
      <c r="W1068" s="6"/>
      <c r="X1068" s="6"/>
      <c r="Y1068" s="6"/>
      <c r="Z1068" s="6"/>
      <c r="AA1068" s="6"/>
      <c r="AB1068" s="6"/>
      <c r="AC1068" s="6"/>
      <c r="AD1068" s="6"/>
      <c r="AE1068" s="6"/>
      <c r="AF1068" s="6"/>
      <c r="AG1068" s="6"/>
      <c r="AH1068" s="6"/>
      <c r="AI1068" s="6"/>
      <c r="AJ1068" s="6"/>
      <c r="AK1068" s="6"/>
      <c r="AL1068" s="6"/>
      <c r="AM1068" s="6"/>
      <c r="AN1068" s="6"/>
      <c r="AO1068" s="6"/>
      <c r="AP1068" s="6"/>
      <c r="AQ1068" s="21"/>
      <c r="AR1068" s="21"/>
      <c r="AS1068" s="21"/>
      <c r="AT1068" s="6"/>
      <c r="AU1068" s="6"/>
      <c r="AV1068" s="6"/>
      <c r="AW1068" s="6"/>
    </row>
    <row r="1069" spans="1:49" x14ac:dyDescent="0.35">
      <c r="A1069" s="20"/>
      <c r="B1069" s="20"/>
      <c r="C1069" s="20"/>
      <c r="D1069" s="20"/>
      <c r="E1069" s="6"/>
      <c r="F1069" s="6"/>
      <c r="G1069" s="6"/>
      <c r="H1069" s="6"/>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c r="AG1069" s="6"/>
      <c r="AH1069" s="6"/>
      <c r="AI1069" s="6"/>
      <c r="AJ1069" s="6"/>
      <c r="AK1069" s="6"/>
      <c r="AL1069" s="6"/>
      <c r="AM1069" s="6"/>
      <c r="AN1069" s="6"/>
      <c r="AO1069" s="6"/>
      <c r="AP1069" s="6"/>
      <c r="AQ1069" s="21"/>
      <c r="AR1069" s="21"/>
      <c r="AS1069" s="21"/>
      <c r="AT1069" s="6"/>
      <c r="AU1069" s="6"/>
      <c r="AV1069" s="6"/>
      <c r="AW1069" s="6"/>
    </row>
    <row r="1070" spans="1:49" x14ac:dyDescent="0.35">
      <c r="A1070" s="20"/>
      <c r="B1070" s="20"/>
      <c r="C1070" s="20"/>
      <c r="D1070" s="20"/>
      <c r="E1070" s="6"/>
      <c r="F1070" s="6"/>
      <c r="G1070" s="6"/>
      <c r="H1070" s="6"/>
      <c r="I1070" s="6"/>
      <c r="J1070" s="6"/>
      <c r="K1070" s="6"/>
      <c r="L1070" s="6"/>
      <c r="M1070" s="6"/>
      <c r="N1070" s="6"/>
      <c r="O1070" s="6"/>
      <c r="P1070" s="6"/>
      <c r="Q1070" s="6"/>
      <c r="R1070" s="6"/>
      <c r="S1070" s="6"/>
      <c r="T1070" s="6"/>
      <c r="U1070" s="6"/>
      <c r="V1070" s="6"/>
      <c r="W1070" s="6"/>
      <c r="X1070" s="6"/>
      <c r="Y1070" s="6"/>
      <c r="Z1070" s="6"/>
      <c r="AA1070" s="6"/>
      <c r="AB1070" s="6"/>
      <c r="AC1070" s="6"/>
      <c r="AD1070" s="6"/>
      <c r="AE1070" s="6"/>
      <c r="AF1070" s="6"/>
      <c r="AG1070" s="6"/>
      <c r="AH1070" s="6"/>
      <c r="AI1070" s="6"/>
      <c r="AJ1070" s="6"/>
      <c r="AK1070" s="6"/>
      <c r="AL1070" s="6"/>
      <c r="AM1070" s="6"/>
      <c r="AN1070" s="6"/>
      <c r="AO1070" s="6"/>
      <c r="AP1070" s="6"/>
      <c r="AQ1070" s="21"/>
      <c r="AR1070" s="21"/>
      <c r="AS1070" s="21"/>
      <c r="AT1070" s="6"/>
      <c r="AU1070" s="6"/>
      <c r="AV1070" s="6"/>
      <c r="AW1070" s="6"/>
    </row>
    <row r="1071" spans="1:49" x14ac:dyDescent="0.35">
      <c r="A1071" s="20"/>
      <c r="B1071" s="20"/>
      <c r="C1071" s="20"/>
      <c r="D1071" s="20"/>
      <c r="E1071" s="6"/>
      <c r="F1071" s="6"/>
      <c r="G1071" s="6"/>
      <c r="H1071" s="6"/>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c r="AG1071" s="6"/>
      <c r="AH1071" s="6"/>
      <c r="AI1071" s="6"/>
      <c r="AJ1071" s="6"/>
      <c r="AK1071" s="6"/>
      <c r="AL1071" s="6"/>
      <c r="AM1071" s="6"/>
      <c r="AN1071" s="6"/>
      <c r="AO1071" s="6"/>
      <c r="AP1071" s="6"/>
      <c r="AQ1071" s="21"/>
      <c r="AR1071" s="21"/>
      <c r="AS1071" s="21"/>
      <c r="AT1071" s="6"/>
      <c r="AU1071" s="6"/>
      <c r="AV1071" s="6"/>
      <c r="AW1071" s="6"/>
    </row>
    <row r="1072" spans="1:49" x14ac:dyDescent="0.35">
      <c r="A1072" s="20"/>
      <c r="B1072" s="20"/>
      <c r="C1072" s="20"/>
      <c r="D1072" s="20"/>
      <c r="E1072" s="6"/>
      <c r="F1072" s="6"/>
      <c r="G1072" s="6"/>
      <c r="H1072" s="6"/>
      <c r="I1072" s="6"/>
      <c r="J1072" s="6"/>
      <c r="K1072" s="6"/>
      <c r="L1072" s="6"/>
      <c r="M1072" s="6"/>
      <c r="N1072" s="6"/>
      <c r="O1072" s="6"/>
      <c r="P1072" s="6"/>
      <c r="Q1072" s="6"/>
      <c r="R1072" s="6"/>
      <c r="S1072" s="6"/>
      <c r="T1072" s="6"/>
      <c r="U1072" s="6"/>
      <c r="V1072" s="6"/>
      <c r="W1072" s="6"/>
      <c r="X1072" s="6"/>
      <c r="Y1072" s="6"/>
      <c r="Z1072" s="6"/>
      <c r="AA1072" s="6"/>
      <c r="AB1072" s="6"/>
      <c r="AC1072" s="6"/>
      <c r="AD1072" s="6"/>
      <c r="AE1072" s="6"/>
      <c r="AF1072" s="6"/>
      <c r="AG1072" s="6"/>
      <c r="AH1072" s="6"/>
      <c r="AI1072" s="6"/>
      <c r="AJ1072" s="6"/>
      <c r="AK1072" s="6"/>
      <c r="AL1072" s="6"/>
      <c r="AM1072" s="6"/>
      <c r="AN1072" s="6"/>
      <c r="AO1072" s="6"/>
      <c r="AP1072" s="6"/>
      <c r="AQ1072" s="21"/>
      <c r="AR1072" s="21"/>
      <c r="AS1072" s="21"/>
      <c r="AT1072" s="6"/>
      <c r="AU1072" s="6"/>
      <c r="AV1072" s="6"/>
      <c r="AW1072" s="6"/>
    </row>
    <row r="1073" spans="1:49" x14ac:dyDescent="0.35">
      <c r="A1073" s="20"/>
      <c r="B1073" s="20"/>
      <c r="C1073" s="20"/>
      <c r="D1073" s="20"/>
      <c r="E1073" s="6"/>
      <c r="F1073" s="6"/>
      <c r="G1073" s="6"/>
      <c r="H1073" s="6"/>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c r="AG1073" s="6"/>
      <c r="AH1073" s="6"/>
      <c r="AI1073" s="6"/>
      <c r="AJ1073" s="6"/>
      <c r="AK1073" s="6"/>
      <c r="AL1073" s="6"/>
      <c r="AM1073" s="6"/>
      <c r="AN1073" s="6"/>
      <c r="AO1073" s="6"/>
      <c r="AP1073" s="6"/>
      <c r="AQ1073" s="21"/>
      <c r="AR1073" s="21"/>
      <c r="AS1073" s="21"/>
      <c r="AT1073" s="6"/>
      <c r="AU1073" s="6"/>
      <c r="AV1073" s="6"/>
      <c r="AW1073" s="6"/>
    </row>
    <row r="1074" spans="1:49" x14ac:dyDescent="0.35">
      <c r="A1074" s="20"/>
      <c r="B1074" s="20"/>
      <c r="C1074" s="20"/>
      <c r="D1074" s="20"/>
      <c r="E1074" s="6"/>
      <c r="F1074" s="6"/>
      <c r="G1074" s="6"/>
      <c r="H1074" s="6"/>
      <c r="I1074" s="6"/>
      <c r="J1074" s="6"/>
      <c r="K1074" s="6"/>
      <c r="L1074" s="6"/>
      <c r="M1074" s="6"/>
      <c r="N1074" s="6"/>
      <c r="O1074" s="6"/>
      <c r="P1074" s="6"/>
      <c r="Q1074" s="6"/>
      <c r="R1074" s="6"/>
      <c r="S1074" s="6"/>
      <c r="T1074" s="6"/>
      <c r="U1074" s="6"/>
      <c r="V1074" s="6"/>
      <c r="W1074" s="6"/>
      <c r="X1074" s="6"/>
      <c r="Y1074" s="6"/>
      <c r="Z1074" s="6"/>
      <c r="AA1074" s="6"/>
      <c r="AB1074" s="6"/>
      <c r="AC1074" s="6"/>
      <c r="AD1074" s="6"/>
      <c r="AE1074" s="6"/>
      <c r="AF1074" s="6"/>
      <c r="AG1074" s="6"/>
      <c r="AH1074" s="6"/>
      <c r="AI1074" s="6"/>
      <c r="AJ1074" s="6"/>
      <c r="AK1074" s="6"/>
      <c r="AL1074" s="6"/>
      <c r="AM1074" s="6"/>
      <c r="AN1074" s="6"/>
      <c r="AO1074" s="6"/>
      <c r="AP1074" s="6"/>
      <c r="AQ1074" s="21"/>
      <c r="AR1074" s="21"/>
      <c r="AS1074" s="21"/>
      <c r="AT1074" s="6"/>
      <c r="AU1074" s="6"/>
      <c r="AV1074" s="6"/>
      <c r="AW1074" s="6"/>
    </row>
    <row r="1075" spans="1:49" x14ac:dyDescent="0.35">
      <c r="A1075" s="20"/>
      <c r="B1075" s="20"/>
      <c r="C1075" s="20"/>
      <c r="D1075" s="20"/>
      <c r="E1075" s="6"/>
      <c r="F1075" s="6"/>
      <c r="G1075" s="6"/>
      <c r="H1075" s="6"/>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c r="AG1075" s="6"/>
      <c r="AH1075" s="6"/>
      <c r="AI1075" s="6"/>
      <c r="AJ1075" s="6"/>
      <c r="AK1075" s="6"/>
      <c r="AL1075" s="6"/>
      <c r="AM1075" s="6"/>
      <c r="AN1075" s="6"/>
      <c r="AO1075" s="6"/>
      <c r="AP1075" s="6"/>
      <c r="AQ1075" s="21"/>
      <c r="AR1075" s="21"/>
      <c r="AS1075" s="21"/>
      <c r="AT1075" s="6"/>
      <c r="AU1075" s="6"/>
      <c r="AV1075" s="6"/>
      <c r="AW1075" s="6"/>
    </row>
    <row r="1076" spans="1:49" x14ac:dyDescent="0.35">
      <c r="A1076" s="20"/>
      <c r="B1076" s="20"/>
      <c r="C1076" s="20"/>
      <c r="D1076" s="20"/>
      <c r="E1076" s="6"/>
      <c r="F1076" s="6"/>
      <c r="G1076" s="6"/>
      <c r="H1076" s="6"/>
      <c r="I1076" s="6"/>
      <c r="J1076" s="6"/>
      <c r="K1076" s="6"/>
      <c r="L1076" s="6"/>
      <c r="M1076" s="6"/>
      <c r="N1076" s="6"/>
      <c r="O1076" s="6"/>
      <c r="P1076" s="6"/>
      <c r="Q1076" s="6"/>
      <c r="R1076" s="6"/>
      <c r="S1076" s="6"/>
      <c r="T1076" s="6"/>
      <c r="U1076" s="6"/>
      <c r="V1076" s="6"/>
      <c r="W1076" s="6"/>
      <c r="X1076" s="6"/>
      <c r="Y1076" s="6"/>
      <c r="Z1076" s="6"/>
      <c r="AA1076" s="6"/>
      <c r="AB1076" s="6"/>
      <c r="AC1076" s="6"/>
      <c r="AD1076" s="6"/>
      <c r="AE1076" s="6"/>
      <c r="AF1076" s="6"/>
      <c r="AG1076" s="6"/>
      <c r="AH1076" s="6"/>
      <c r="AI1076" s="6"/>
      <c r="AJ1076" s="6"/>
      <c r="AK1076" s="6"/>
      <c r="AL1076" s="6"/>
      <c r="AM1076" s="6"/>
      <c r="AN1076" s="6"/>
      <c r="AO1076" s="6"/>
      <c r="AP1076" s="6"/>
      <c r="AQ1076" s="21"/>
      <c r="AR1076" s="21"/>
      <c r="AS1076" s="21"/>
      <c r="AT1076" s="6"/>
      <c r="AU1076" s="6"/>
      <c r="AV1076" s="6"/>
      <c r="AW1076" s="6"/>
    </row>
    <row r="1077" spans="1:49" x14ac:dyDescent="0.35">
      <c r="A1077" s="20"/>
      <c r="B1077" s="20"/>
      <c r="C1077" s="20"/>
      <c r="D1077" s="20"/>
      <c r="E1077" s="6"/>
      <c r="F1077" s="6"/>
      <c r="G1077" s="6"/>
      <c r="H1077" s="6"/>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c r="AG1077" s="6"/>
      <c r="AH1077" s="6"/>
      <c r="AI1077" s="6"/>
      <c r="AJ1077" s="6"/>
      <c r="AK1077" s="6"/>
      <c r="AL1077" s="6"/>
      <c r="AM1077" s="6"/>
      <c r="AN1077" s="6"/>
      <c r="AO1077" s="6"/>
      <c r="AP1077" s="6"/>
      <c r="AQ1077" s="21"/>
      <c r="AR1077" s="21"/>
      <c r="AS1077" s="21"/>
      <c r="AT1077" s="6"/>
      <c r="AU1077" s="6"/>
      <c r="AV1077" s="6"/>
      <c r="AW1077" s="6"/>
    </row>
    <row r="1078" spans="1:49" x14ac:dyDescent="0.35">
      <c r="A1078" s="20"/>
      <c r="B1078" s="20"/>
      <c r="C1078" s="20"/>
      <c r="D1078" s="20"/>
      <c r="E1078" s="6"/>
      <c r="F1078" s="6"/>
      <c r="G1078" s="6"/>
      <c r="H1078" s="6"/>
      <c r="I1078" s="6"/>
      <c r="J1078" s="6"/>
      <c r="K1078" s="6"/>
      <c r="L1078" s="6"/>
      <c r="M1078" s="6"/>
      <c r="N1078" s="6"/>
      <c r="O1078" s="6"/>
      <c r="P1078" s="6"/>
      <c r="Q1078" s="6"/>
      <c r="R1078" s="6"/>
      <c r="S1078" s="6"/>
      <c r="T1078" s="6"/>
      <c r="U1078" s="6"/>
      <c r="V1078" s="6"/>
      <c r="W1078" s="6"/>
      <c r="X1078" s="6"/>
      <c r="Y1078" s="6"/>
      <c r="Z1078" s="6"/>
      <c r="AA1078" s="6"/>
      <c r="AB1078" s="6"/>
      <c r="AC1078" s="6"/>
      <c r="AD1078" s="6"/>
      <c r="AE1078" s="6"/>
      <c r="AF1078" s="6"/>
      <c r="AG1078" s="6"/>
      <c r="AH1078" s="6"/>
      <c r="AI1078" s="6"/>
      <c r="AJ1078" s="6"/>
      <c r="AK1078" s="6"/>
      <c r="AL1078" s="6"/>
      <c r="AM1078" s="6"/>
      <c r="AN1078" s="6"/>
      <c r="AO1078" s="6"/>
      <c r="AP1078" s="6"/>
      <c r="AQ1078" s="21"/>
      <c r="AR1078" s="21"/>
      <c r="AS1078" s="21"/>
      <c r="AT1078" s="6"/>
      <c r="AU1078" s="6"/>
      <c r="AV1078" s="6"/>
      <c r="AW1078" s="6"/>
    </row>
    <row r="1079" spans="1:49" x14ac:dyDescent="0.35">
      <c r="A1079" s="20"/>
      <c r="B1079" s="20"/>
      <c r="C1079" s="20"/>
      <c r="D1079" s="20"/>
      <c r="E1079" s="6"/>
      <c r="F1079" s="6"/>
      <c r="G1079" s="6"/>
      <c r="H1079" s="6"/>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c r="AG1079" s="6"/>
      <c r="AH1079" s="6"/>
      <c r="AI1079" s="6"/>
      <c r="AJ1079" s="6"/>
      <c r="AK1079" s="6"/>
      <c r="AL1079" s="6"/>
      <c r="AM1079" s="6"/>
      <c r="AN1079" s="6"/>
      <c r="AO1079" s="6"/>
      <c r="AP1079" s="6"/>
      <c r="AQ1079" s="21"/>
      <c r="AR1079" s="21"/>
      <c r="AS1079" s="21"/>
      <c r="AT1079" s="6"/>
      <c r="AU1079" s="6"/>
      <c r="AV1079" s="6"/>
      <c r="AW1079" s="6"/>
    </row>
    <row r="1080" spans="1:49" x14ac:dyDescent="0.35">
      <c r="A1080" s="20"/>
      <c r="B1080" s="20"/>
      <c r="C1080" s="20"/>
      <c r="D1080" s="20"/>
      <c r="E1080" s="6"/>
      <c r="F1080" s="6"/>
      <c r="G1080" s="6"/>
      <c r="H1080" s="6"/>
      <c r="I1080" s="6"/>
      <c r="J1080" s="6"/>
      <c r="K1080" s="6"/>
      <c r="L1080" s="6"/>
      <c r="M1080" s="6"/>
      <c r="N1080" s="6"/>
      <c r="O1080" s="6"/>
      <c r="P1080" s="6"/>
      <c r="Q1080" s="6"/>
      <c r="R1080" s="6"/>
      <c r="S1080" s="6"/>
      <c r="T1080" s="6"/>
      <c r="U1080" s="6"/>
      <c r="V1080" s="6"/>
      <c r="W1080" s="6"/>
      <c r="X1080" s="6"/>
      <c r="Y1080" s="6"/>
      <c r="Z1080" s="6"/>
      <c r="AA1080" s="6"/>
      <c r="AB1080" s="6"/>
      <c r="AC1080" s="6"/>
      <c r="AD1080" s="6"/>
      <c r="AE1080" s="6"/>
      <c r="AF1080" s="6"/>
      <c r="AG1080" s="6"/>
      <c r="AH1080" s="6"/>
      <c r="AI1080" s="6"/>
      <c r="AJ1080" s="6"/>
      <c r="AK1080" s="6"/>
      <c r="AL1080" s="6"/>
      <c r="AM1080" s="6"/>
      <c r="AN1080" s="6"/>
      <c r="AO1080" s="6"/>
      <c r="AP1080" s="6"/>
      <c r="AQ1080" s="21"/>
      <c r="AR1080" s="21"/>
      <c r="AS1080" s="21"/>
      <c r="AT1080" s="6"/>
      <c r="AU1080" s="6"/>
      <c r="AV1080" s="6"/>
      <c r="AW1080" s="6"/>
    </row>
    <row r="1081" spans="1:49" x14ac:dyDescent="0.35">
      <c r="A1081" s="20"/>
      <c r="B1081" s="20"/>
      <c r="C1081" s="20"/>
      <c r="D1081" s="20"/>
      <c r="E1081" s="6"/>
      <c r="F1081" s="6"/>
      <c r="G1081" s="6"/>
      <c r="H1081" s="6"/>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c r="AG1081" s="6"/>
      <c r="AH1081" s="6"/>
      <c r="AI1081" s="6"/>
      <c r="AJ1081" s="6"/>
      <c r="AK1081" s="6"/>
      <c r="AL1081" s="6"/>
      <c r="AM1081" s="6"/>
      <c r="AN1081" s="6"/>
      <c r="AO1081" s="6"/>
      <c r="AP1081" s="6"/>
      <c r="AQ1081" s="21"/>
      <c r="AR1081" s="21"/>
      <c r="AS1081" s="21"/>
      <c r="AT1081" s="6"/>
      <c r="AU1081" s="6"/>
      <c r="AV1081" s="6"/>
      <c r="AW1081" s="6"/>
    </row>
    <row r="1082" spans="1:49" x14ac:dyDescent="0.35">
      <c r="A1082" s="20"/>
      <c r="B1082" s="20"/>
      <c r="C1082" s="20"/>
      <c r="D1082" s="20"/>
      <c r="E1082" s="6"/>
      <c r="F1082" s="6"/>
      <c r="G1082" s="6"/>
      <c r="H1082" s="6"/>
      <c r="I1082" s="6"/>
      <c r="J1082" s="6"/>
      <c r="K1082" s="6"/>
      <c r="L1082" s="6"/>
      <c r="M1082" s="6"/>
      <c r="N1082" s="6"/>
      <c r="O1082" s="6"/>
      <c r="P1082" s="6"/>
      <c r="Q1082" s="6"/>
      <c r="R1082" s="6"/>
      <c r="S1082" s="6"/>
      <c r="T1082" s="6"/>
      <c r="U1082" s="6"/>
      <c r="V1082" s="6"/>
      <c r="W1082" s="6"/>
      <c r="X1082" s="6"/>
      <c r="Y1082" s="6"/>
      <c r="Z1082" s="6"/>
      <c r="AA1082" s="6"/>
      <c r="AB1082" s="6"/>
      <c r="AC1082" s="6"/>
      <c r="AD1082" s="6"/>
      <c r="AE1082" s="6"/>
      <c r="AF1082" s="6"/>
      <c r="AG1082" s="6"/>
      <c r="AH1082" s="6"/>
      <c r="AI1082" s="6"/>
      <c r="AJ1082" s="6"/>
      <c r="AK1082" s="6"/>
      <c r="AL1082" s="6"/>
      <c r="AM1082" s="6"/>
      <c r="AN1082" s="6"/>
      <c r="AO1082" s="6"/>
      <c r="AP1082" s="6"/>
      <c r="AQ1082" s="21"/>
      <c r="AR1082" s="21"/>
      <c r="AS1082" s="21"/>
      <c r="AT1082" s="6"/>
      <c r="AU1082" s="6"/>
      <c r="AV1082" s="6"/>
      <c r="AW1082" s="6"/>
    </row>
    <row r="1083" spans="1:49" x14ac:dyDescent="0.35">
      <c r="A1083" s="20"/>
      <c r="B1083" s="20"/>
      <c r="C1083" s="20"/>
      <c r="D1083" s="20"/>
      <c r="E1083" s="6"/>
      <c r="F1083" s="6"/>
      <c r="G1083" s="6"/>
      <c r="H1083" s="6"/>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c r="AG1083" s="6"/>
      <c r="AH1083" s="6"/>
      <c r="AI1083" s="6"/>
      <c r="AJ1083" s="6"/>
      <c r="AK1083" s="6"/>
      <c r="AL1083" s="6"/>
      <c r="AM1083" s="6"/>
      <c r="AN1083" s="6"/>
      <c r="AO1083" s="6"/>
      <c r="AP1083" s="6"/>
      <c r="AQ1083" s="21"/>
      <c r="AR1083" s="21"/>
      <c r="AS1083" s="21"/>
      <c r="AT1083" s="6"/>
      <c r="AU1083" s="6"/>
      <c r="AV1083" s="6"/>
      <c r="AW1083" s="6"/>
    </row>
    <row r="1084" spans="1:49" x14ac:dyDescent="0.35">
      <c r="A1084" s="20"/>
      <c r="B1084" s="20"/>
      <c r="C1084" s="20"/>
      <c r="D1084" s="20"/>
      <c r="E1084" s="6"/>
      <c r="F1084" s="6"/>
      <c r="G1084" s="6"/>
      <c r="H1084" s="6"/>
      <c r="I1084" s="6"/>
      <c r="J1084" s="6"/>
      <c r="K1084" s="6"/>
      <c r="L1084" s="6"/>
      <c r="M1084" s="6"/>
      <c r="N1084" s="6"/>
      <c r="O1084" s="6"/>
      <c r="P1084" s="6"/>
      <c r="Q1084" s="6"/>
      <c r="R1084" s="6"/>
      <c r="S1084" s="6"/>
      <c r="T1084" s="6"/>
      <c r="U1084" s="6"/>
      <c r="V1084" s="6"/>
      <c r="W1084" s="6"/>
      <c r="X1084" s="6"/>
      <c r="Y1084" s="6"/>
      <c r="Z1084" s="6"/>
      <c r="AA1084" s="6"/>
      <c r="AB1084" s="6"/>
      <c r="AC1084" s="6"/>
      <c r="AD1084" s="6"/>
      <c r="AE1084" s="6"/>
      <c r="AF1084" s="6"/>
      <c r="AG1084" s="6"/>
      <c r="AH1084" s="6"/>
      <c r="AI1084" s="6"/>
      <c r="AJ1084" s="6"/>
      <c r="AK1084" s="6"/>
      <c r="AL1084" s="6"/>
      <c r="AM1084" s="6"/>
      <c r="AN1084" s="6"/>
      <c r="AO1084" s="6"/>
      <c r="AP1084" s="6"/>
      <c r="AQ1084" s="21"/>
      <c r="AR1084" s="21"/>
      <c r="AS1084" s="21"/>
      <c r="AT1084" s="6"/>
      <c r="AU1084" s="6"/>
      <c r="AV1084" s="6"/>
      <c r="AW1084" s="6"/>
    </row>
    <row r="1085" spans="1:49" x14ac:dyDescent="0.35">
      <c r="A1085" s="20"/>
      <c r="B1085" s="20"/>
      <c r="C1085" s="20"/>
      <c r="D1085" s="20"/>
      <c r="E1085" s="6"/>
      <c r="F1085" s="6"/>
      <c r="G1085" s="6"/>
      <c r="H1085" s="6"/>
      <c r="I1085" s="6"/>
      <c r="J1085" s="6"/>
      <c r="K1085" s="6"/>
      <c r="L1085" s="6"/>
      <c r="M1085" s="6"/>
      <c r="N1085" s="6"/>
      <c r="O1085" s="6"/>
      <c r="P1085" s="6"/>
      <c r="Q1085" s="6"/>
      <c r="R1085" s="6"/>
      <c r="S1085" s="6"/>
      <c r="T1085" s="6"/>
      <c r="U1085" s="6"/>
      <c r="V1085" s="6"/>
      <c r="W1085" s="6"/>
      <c r="X1085" s="6"/>
      <c r="Y1085" s="6"/>
      <c r="Z1085" s="6"/>
      <c r="AA1085" s="6"/>
      <c r="AB1085" s="6"/>
      <c r="AC1085" s="6"/>
      <c r="AD1085" s="6"/>
      <c r="AE1085" s="6"/>
      <c r="AF1085" s="6"/>
      <c r="AG1085" s="6"/>
      <c r="AH1085" s="6"/>
      <c r="AI1085" s="6"/>
      <c r="AJ1085" s="6"/>
      <c r="AK1085" s="6"/>
      <c r="AL1085" s="6"/>
      <c r="AM1085" s="6"/>
      <c r="AN1085" s="6"/>
      <c r="AO1085" s="6"/>
      <c r="AP1085" s="6"/>
      <c r="AQ1085" s="21"/>
      <c r="AR1085" s="21"/>
      <c r="AS1085" s="21"/>
      <c r="AT1085" s="6"/>
      <c r="AU1085" s="6"/>
      <c r="AV1085" s="6"/>
      <c r="AW1085" s="6"/>
    </row>
    <row r="1086" spans="1:49" x14ac:dyDescent="0.35">
      <c r="A1086" s="20"/>
      <c r="B1086" s="20"/>
      <c r="C1086" s="20"/>
      <c r="D1086" s="20"/>
      <c r="E1086" s="6"/>
      <c r="F1086" s="6"/>
      <c r="G1086" s="6"/>
      <c r="H1086" s="6"/>
      <c r="I1086" s="6"/>
      <c r="J1086" s="6"/>
      <c r="K1086" s="6"/>
      <c r="L1086" s="6"/>
      <c r="M1086" s="6"/>
      <c r="N1086" s="6"/>
      <c r="O1086" s="6"/>
      <c r="P1086" s="6"/>
      <c r="Q1086" s="6"/>
      <c r="R1086" s="6"/>
      <c r="S1086" s="6"/>
      <c r="T1086" s="6"/>
      <c r="U1086" s="6"/>
      <c r="V1086" s="6"/>
      <c r="W1086" s="6"/>
      <c r="X1086" s="6"/>
      <c r="Y1086" s="6"/>
      <c r="Z1086" s="6"/>
      <c r="AA1086" s="6"/>
      <c r="AB1086" s="6"/>
      <c r="AC1086" s="6"/>
      <c r="AD1086" s="6"/>
      <c r="AE1086" s="6"/>
      <c r="AF1086" s="6"/>
      <c r="AG1086" s="6"/>
      <c r="AH1086" s="6"/>
      <c r="AI1086" s="6"/>
      <c r="AJ1086" s="6"/>
      <c r="AK1086" s="6"/>
      <c r="AL1086" s="6"/>
      <c r="AM1086" s="6"/>
      <c r="AN1086" s="6"/>
      <c r="AO1086" s="6"/>
      <c r="AP1086" s="6"/>
      <c r="AQ1086" s="21"/>
      <c r="AR1086" s="21"/>
      <c r="AS1086" s="21"/>
      <c r="AT1086" s="6"/>
      <c r="AU1086" s="6"/>
      <c r="AV1086" s="6"/>
      <c r="AW1086" s="6"/>
    </row>
    <row r="1087" spans="1:49" x14ac:dyDescent="0.35">
      <c r="A1087" s="20"/>
      <c r="B1087" s="20"/>
      <c r="C1087" s="20"/>
      <c r="D1087" s="20"/>
      <c r="E1087" s="6"/>
      <c r="F1087" s="6"/>
      <c r="G1087" s="6"/>
      <c r="H1087" s="6"/>
      <c r="I1087" s="6"/>
      <c r="J1087" s="6"/>
      <c r="K1087" s="6"/>
      <c r="L1087" s="6"/>
      <c r="M1087" s="6"/>
      <c r="N1087" s="6"/>
      <c r="O1087" s="6"/>
      <c r="P1087" s="6"/>
      <c r="Q1087" s="6"/>
      <c r="R1087" s="6"/>
      <c r="S1087" s="6"/>
      <c r="T1087" s="6"/>
      <c r="U1087" s="6"/>
      <c r="V1087" s="6"/>
      <c r="W1087" s="6"/>
      <c r="X1087" s="6"/>
      <c r="Y1087" s="6"/>
      <c r="Z1087" s="6"/>
      <c r="AA1087" s="6"/>
      <c r="AB1087" s="6"/>
      <c r="AC1087" s="6"/>
      <c r="AD1087" s="6"/>
      <c r="AE1087" s="6"/>
      <c r="AF1087" s="6"/>
      <c r="AG1087" s="6"/>
      <c r="AH1087" s="6"/>
      <c r="AI1087" s="6"/>
      <c r="AJ1087" s="6"/>
      <c r="AK1087" s="6"/>
      <c r="AL1087" s="6"/>
      <c r="AM1087" s="6"/>
      <c r="AN1087" s="6"/>
      <c r="AO1087" s="6"/>
      <c r="AP1087" s="6"/>
      <c r="AQ1087" s="21"/>
      <c r="AR1087" s="21"/>
      <c r="AS1087" s="21"/>
      <c r="AT1087" s="6"/>
      <c r="AU1087" s="6"/>
      <c r="AV1087" s="6"/>
      <c r="AW1087" s="6"/>
    </row>
    <row r="1088" spans="1:49" x14ac:dyDescent="0.35">
      <c r="A1088" s="20"/>
      <c r="B1088" s="20"/>
      <c r="C1088" s="20"/>
      <c r="D1088" s="20"/>
      <c r="E1088" s="6"/>
      <c r="F1088" s="6"/>
      <c r="G1088" s="6"/>
      <c r="H1088" s="6"/>
      <c r="I1088" s="6"/>
      <c r="J1088" s="6"/>
      <c r="K1088" s="6"/>
      <c r="L1088" s="6"/>
      <c r="M1088" s="6"/>
      <c r="N1088" s="6"/>
      <c r="O1088" s="6"/>
      <c r="P1088" s="6"/>
      <c r="Q1088" s="6"/>
      <c r="R1088" s="6"/>
      <c r="S1088" s="6"/>
      <c r="T1088" s="6"/>
      <c r="U1088" s="6"/>
      <c r="V1088" s="6"/>
      <c r="W1088" s="6"/>
      <c r="X1088" s="6"/>
      <c r="Y1088" s="6"/>
      <c r="Z1088" s="6"/>
      <c r="AA1088" s="6"/>
      <c r="AB1088" s="6"/>
      <c r="AC1088" s="6"/>
      <c r="AD1088" s="6"/>
      <c r="AE1088" s="6"/>
      <c r="AF1088" s="6"/>
      <c r="AG1088" s="6"/>
      <c r="AH1088" s="6"/>
      <c r="AI1088" s="6"/>
      <c r="AJ1088" s="6"/>
      <c r="AK1088" s="6"/>
      <c r="AL1088" s="6"/>
      <c r="AM1088" s="6"/>
      <c r="AN1088" s="6"/>
      <c r="AO1088" s="6"/>
      <c r="AP1088" s="6"/>
      <c r="AQ1088" s="21"/>
      <c r="AR1088" s="21"/>
      <c r="AS1088" s="21"/>
      <c r="AT1088" s="6"/>
      <c r="AU1088" s="6"/>
      <c r="AV1088" s="6"/>
      <c r="AW1088" s="6"/>
    </row>
    <row r="1089" spans="1:49" x14ac:dyDescent="0.35">
      <c r="A1089" s="20"/>
      <c r="B1089" s="20"/>
      <c r="C1089" s="20"/>
      <c r="D1089" s="20"/>
      <c r="E1089" s="6"/>
      <c r="F1089" s="6"/>
      <c r="G1089" s="6"/>
      <c r="H1089" s="6"/>
      <c r="I1089" s="6"/>
      <c r="J1089" s="6"/>
      <c r="K1089" s="6"/>
      <c r="L1089" s="6"/>
      <c r="M1089" s="6"/>
      <c r="N1089" s="6"/>
      <c r="O1089" s="6"/>
      <c r="P1089" s="6"/>
      <c r="Q1089" s="6"/>
      <c r="R1089" s="6"/>
      <c r="S1089" s="6"/>
      <c r="T1089" s="6"/>
      <c r="U1089" s="6"/>
      <c r="V1089" s="6"/>
      <c r="W1089" s="6"/>
      <c r="X1089" s="6"/>
      <c r="Y1089" s="6"/>
      <c r="Z1089" s="6"/>
      <c r="AA1089" s="6"/>
      <c r="AB1089" s="6"/>
      <c r="AC1089" s="6"/>
      <c r="AD1089" s="6"/>
      <c r="AE1089" s="6"/>
      <c r="AF1089" s="6"/>
      <c r="AG1089" s="6"/>
      <c r="AH1089" s="6"/>
      <c r="AI1089" s="6"/>
      <c r="AJ1089" s="6"/>
      <c r="AK1089" s="6"/>
      <c r="AL1089" s="6"/>
      <c r="AM1089" s="6"/>
      <c r="AN1089" s="6"/>
      <c r="AO1089" s="6"/>
      <c r="AP1089" s="6"/>
      <c r="AQ1089" s="21"/>
      <c r="AR1089" s="21"/>
      <c r="AS1089" s="21"/>
      <c r="AT1089" s="6"/>
      <c r="AU1089" s="6"/>
      <c r="AV1089" s="6"/>
      <c r="AW1089" s="6"/>
    </row>
    <row r="1090" spans="1:49" x14ac:dyDescent="0.35">
      <c r="A1090" s="20"/>
      <c r="B1090" s="20"/>
      <c r="C1090" s="20"/>
      <c r="D1090" s="20"/>
      <c r="E1090" s="6"/>
      <c r="F1090" s="6"/>
      <c r="G1090" s="6"/>
      <c r="H1090" s="6"/>
      <c r="I1090" s="6"/>
      <c r="J1090" s="6"/>
      <c r="K1090" s="6"/>
      <c r="L1090" s="6"/>
      <c r="M1090" s="6"/>
      <c r="N1090" s="6"/>
      <c r="O1090" s="6"/>
      <c r="P1090" s="6"/>
      <c r="Q1090" s="6"/>
      <c r="R1090" s="6"/>
      <c r="S1090" s="6"/>
      <c r="T1090" s="6"/>
      <c r="U1090" s="6"/>
      <c r="V1090" s="6"/>
      <c r="W1090" s="6"/>
      <c r="X1090" s="6"/>
      <c r="Y1090" s="6"/>
      <c r="Z1090" s="6"/>
      <c r="AA1090" s="6"/>
      <c r="AB1090" s="6"/>
      <c r="AC1090" s="6"/>
      <c r="AD1090" s="6"/>
      <c r="AE1090" s="6"/>
      <c r="AF1090" s="6"/>
      <c r="AG1090" s="6"/>
      <c r="AH1090" s="6"/>
      <c r="AI1090" s="6"/>
      <c r="AJ1090" s="6"/>
      <c r="AK1090" s="6"/>
      <c r="AL1090" s="6"/>
      <c r="AM1090" s="6"/>
      <c r="AN1090" s="6"/>
      <c r="AO1090" s="6"/>
      <c r="AP1090" s="6"/>
      <c r="AQ1090" s="21"/>
      <c r="AR1090" s="21"/>
      <c r="AS1090" s="21"/>
      <c r="AT1090" s="6"/>
      <c r="AU1090" s="6"/>
      <c r="AV1090" s="6"/>
      <c r="AW1090" s="6"/>
    </row>
    <row r="1091" spans="1:49" x14ac:dyDescent="0.35">
      <c r="A1091" s="20"/>
      <c r="B1091" s="20"/>
      <c r="C1091" s="20"/>
      <c r="D1091" s="20"/>
      <c r="E1091" s="6"/>
      <c r="F1091" s="6"/>
      <c r="G1091" s="6"/>
      <c r="H1091" s="6"/>
      <c r="I1091" s="6"/>
      <c r="J1091" s="6"/>
      <c r="K1091" s="6"/>
      <c r="L1091" s="6"/>
      <c r="M1091" s="6"/>
      <c r="N1091" s="6"/>
      <c r="O1091" s="6"/>
      <c r="P1091" s="6"/>
      <c r="Q1091" s="6"/>
      <c r="R1091" s="6"/>
      <c r="S1091" s="6"/>
      <c r="T1091" s="6"/>
      <c r="U1091" s="6"/>
      <c r="V1091" s="6"/>
      <c r="W1091" s="6"/>
      <c r="X1091" s="6"/>
      <c r="Y1091" s="6"/>
      <c r="Z1091" s="6"/>
      <c r="AA1091" s="6"/>
      <c r="AB1091" s="6"/>
      <c r="AC1091" s="6"/>
      <c r="AD1091" s="6"/>
      <c r="AE1091" s="6"/>
      <c r="AF1091" s="6"/>
      <c r="AG1091" s="6"/>
      <c r="AH1091" s="6"/>
      <c r="AI1091" s="6"/>
      <c r="AJ1091" s="6"/>
      <c r="AK1091" s="6"/>
      <c r="AL1091" s="6"/>
      <c r="AM1091" s="6"/>
      <c r="AN1091" s="6"/>
      <c r="AO1091" s="6"/>
      <c r="AP1091" s="6"/>
      <c r="AQ1091" s="21"/>
      <c r="AR1091" s="21"/>
      <c r="AS1091" s="21"/>
      <c r="AT1091" s="6"/>
      <c r="AU1091" s="6"/>
      <c r="AV1091" s="6"/>
      <c r="AW1091" s="6"/>
    </row>
    <row r="1092" spans="1:49" x14ac:dyDescent="0.35">
      <c r="A1092" s="20"/>
      <c r="B1092" s="20"/>
      <c r="C1092" s="20"/>
      <c r="D1092" s="20"/>
      <c r="E1092" s="6"/>
      <c r="F1092" s="6"/>
      <c r="G1092" s="6"/>
      <c r="H1092" s="6"/>
      <c r="I1092" s="6"/>
      <c r="J1092" s="6"/>
      <c r="K1092" s="6"/>
      <c r="L1092" s="6"/>
      <c r="M1092" s="6"/>
      <c r="N1092" s="6"/>
      <c r="O1092" s="6"/>
      <c r="P1092" s="6"/>
      <c r="Q1092" s="6"/>
      <c r="R1092" s="6"/>
      <c r="S1092" s="6"/>
      <c r="T1092" s="6"/>
      <c r="U1092" s="6"/>
      <c r="V1092" s="6"/>
      <c r="W1092" s="6"/>
      <c r="X1092" s="6"/>
      <c r="Y1092" s="6"/>
      <c r="Z1092" s="6"/>
      <c r="AA1092" s="6"/>
      <c r="AB1092" s="6"/>
      <c r="AC1092" s="6"/>
      <c r="AD1092" s="6"/>
      <c r="AE1092" s="6"/>
      <c r="AF1092" s="6"/>
      <c r="AG1092" s="6"/>
      <c r="AH1092" s="6"/>
      <c r="AI1092" s="6"/>
      <c r="AJ1092" s="6"/>
      <c r="AK1092" s="6"/>
      <c r="AL1092" s="6"/>
      <c r="AM1092" s="6"/>
      <c r="AN1092" s="6"/>
      <c r="AO1092" s="6"/>
      <c r="AP1092" s="6"/>
      <c r="AQ1092" s="21"/>
      <c r="AR1092" s="21"/>
      <c r="AS1092" s="21"/>
      <c r="AT1092" s="6"/>
      <c r="AU1092" s="6"/>
      <c r="AV1092" s="6"/>
      <c r="AW1092" s="6"/>
    </row>
    <row r="1093" spans="1:49" x14ac:dyDescent="0.35">
      <c r="A1093" s="20"/>
      <c r="B1093" s="20"/>
      <c r="C1093" s="20"/>
      <c r="D1093" s="20"/>
      <c r="E1093" s="6"/>
      <c r="F1093" s="6"/>
      <c r="G1093" s="6"/>
      <c r="H1093" s="6"/>
      <c r="I1093" s="6"/>
      <c r="J1093" s="6"/>
      <c r="K1093" s="6"/>
      <c r="L1093" s="6"/>
      <c r="M1093" s="6"/>
      <c r="N1093" s="6"/>
      <c r="O1093" s="6"/>
      <c r="P1093" s="6"/>
      <c r="Q1093" s="6"/>
      <c r="R1093" s="6"/>
      <c r="S1093" s="6"/>
      <c r="T1093" s="6"/>
      <c r="U1093" s="6"/>
      <c r="V1093" s="6"/>
      <c r="W1093" s="6"/>
      <c r="X1093" s="6"/>
      <c r="Y1093" s="6"/>
      <c r="Z1093" s="6"/>
      <c r="AA1093" s="6"/>
      <c r="AB1093" s="6"/>
      <c r="AC1093" s="6"/>
      <c r="AD1093" s="6"/>
      <c r="AE1093" s="6"/>
      <c r="AF1093" s="6"/>
      <c r="AG1093" s="6"/>
      <c r="AH1093" s="6"/>
      <c r="AI1093" s="6"/>
      <c r="AJ1093" s="6"/>
      <c r="AK1093" s="6"/>
      <c r="AL1093" s="6"/>
      <c r="AM1093" s="6"/>
      <c r="AN1093" s="6"/>
      <c r="AO1093" s="6"/>
      <c r="AP1093" s="6"/>
      <c r="AQ1093" s="21"/>
      <c r="AR1093" s="21"/>
      <c r="AS1093" s="21"/>
      <c r="AT1093" s="6"/>
      <c r="AU1093" s="6"/>
      <c r="AV1093" s="6"/>
      <c r="AW1093" s="6"/>
    </row>
    <row r="1094" spans="1:49" x14ac:dyDescent="0.35">
      <c r="A1094" s="20"/>
      <c r="B1094" s="20"/>
      <c r="C1094" s="20"/>
      <c r="D1094" s="20"/>
      <c r="E1094" s="6"/>
      <c r="F1094" s="6"/>
      <c r="G1094" s="6"/>
      <c r="H1094" s="6"/>
      <c r="I1094" s="6"/>
      <c r="J1094" s="6"/>
      <c r="K1094" s="6"/>
      <c r="L1094" s="6"/>
      <c r="M1094" s="6"/>
      <c r="N1094" s="6"/>
      <c r="O1094" s="6"/>
      <c r="P1094" s="6"/>
      <c r="Q1094" s="6"/>
      <c r="R1094" s="6"/>
      <c r="S1094" s="6"/>
      <c r="T1094" s="6"/>
      <c r="U1094" s="6"/>
      <c r="V1094" s="6"/>
      <c r="W1094" s="6"/>
      <c r="X1094" s="6"/>
      <c r="Y1094" s="6"/>
      <c r="Z1094" s="6"/>
      <c r="AA1094" s="6"/>
      <c r="AB1094" s="6"/>
      <c r="AC1094" s="6"/>
      <c r="AD1094" s="6"/>
      <c r="AE1094" s="6"/>
      <c r="AF1094" s="6"/>
      <c r="AG1094" s="6"/>
      <c r="AH1094" s="6"/>
      <c r="AI1094" s="6"/>
      <c r="AJ1094" s="6"/>
      <c r="AK1094" s="6"/>
      <c r="AL1094" s="6"/>
      <c r="AM1094" s="6"/>
      <c r="AN1094" s="6"/>
      <c r="AO1094" s="6"/>
      <c r="AP1094" s="6"/>
      <c r="AQ1094" s="21"/>
      <c r="AR1094" s="21"/>
      <c r="AS1094" s="21"/>
      <c r="AT1094" s="6"/>
      <c r="AU1094" s="6"/>
      <c r="AV1094" s="6"/>
      <c r="AW1094" s="6"/>
    </row>
    <row r="1095" spans="1:49" x14ac:dyDescent="0.35">
      <c r="A1095" s="20"/>
      <c r="B1095" s="20"/>
      <c r="C1095" s="20"/>
      <c r="D1095" s="20"/>
      <c r="E1095" s="6"/>
      <c r="F1095" s="6"/>
      <c r="G1095" s="6"/>
      <c r="H1095" s="6"/>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c r="AG1095" s="6"/>
      <c r="AH1095" s="6"/>
      <c r="AI1095" s="6"/>
      <c r="AJ1095" s="6"/>
      <c r="AK1095" s="6"/>
      <c r="AL1095" s="6"/>
      <c r="AM1095" s="6"/>
      <c r="AN1095" s="6"/>
      <c r="AO1095" s="6"/>
      <c r="AP1095" s="6"/>
      <c r="AQ1095" s="21"/>
      <c r="AR1095" s="21"/>
      <c r="AS1095" s="21"/>
      <c r="AT1095" s="6"/>
      <c r="AU1095" s="6"/>
      <c r="AV1095" s="6"/>
      <c r="AW1095" s="6"/>
    </row>
    <row r="1096" spans="1:49" x14ac:dyDescent="0.35">
      <c r="A1096" s="20"/>
      <c r="B1096" s="20"/>
      <c r="C1096" s="20"/>
      <c r="D1096" s="20"/>
      <c r="E1096" s="6"/>
      <c r="F1096" s="6"/>
      <c r="G1096" s="6"/>
      <c r="H1096" s="6"/>
      <c r="I1096" s="6"/>
      <c r="J1096" s="6"/>
      <c r="K1096" s="6"/>
      <c r="L1096" s="6"/>
      <c r="M1096" s="6"/>
      <c r="N1096" s="6"/>
      <c r="O1096" s="6"/>
      <c r="P1096" s="6"/>
      <c r="Q1096" s="6"/>
      <c r="R1096" s="6"/>
      <c r="S1096" s="6"/>
      <c r="T1096" s="6"/>
      <c r="U1096" s="6"/>
      <c r="V1096" s="6"/>
      <c r="W1096" s="6"/>
      <c r="X1096" s="6"/>
      <c r="Y1096" s="6"/>
      <c r="Z1096" s="6"/>
      <c r="AA1096" s="6"/>
      <c r="AB1096" s="6"/>
      <c r="AC1096" s="6"/>
      <c r="AD1096" s="6"/>
      <c r="AE1096" s="6"/>
      <c r="AF1096" s="6"/>
      <c r="AG1096" s="6"/>
      <c r="AH1096" s="6"/>
      <c r="AI1096" s="6"/>
      <c r="AJ1096" s="6"/>
      <c r="AK1096" s="6"/>
      <c r="AL1096" s="6"/>
      <c r="AM1096" s="6"/>
      <c r="AN1096" s="6"/>
      <c r="AO1096" s="6"/>
      <c r="AP1096" s="6"/>
      <c r="AQ1096" s="21"/>
      <c r="AR1096" s="21"/>
      <c r="AS1096" s="21"/>
      <c r="AT1096" s="6"/>
      <c r="AU1096" s="6"/>
      <c r="AV1096" s="6"/>
      <c r="AW1096" s="6"/>
    </row>
    <row r="1097" spans="1:49" x14ac:dyDescent="0.35">
      <c r="A1097" s="20"/>
      <c r="B1097" s="20"/>
      <c r="C1097" s="20"/>
      <c r="D1097" s="20"/>
      <c r="E1097" s="6"/>
      <c r="F1097" s="6"/>
      <c r="G1097" s="6"/>
      <c r="H1097" s="6"/>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c r="AG1097" s="6"/>
      <c r="AH1097" s="6"/>
      <c r="AI1097" s="6"/>
      <c r="AJ1097" s="6"/>
      <c r="AK1097" s="6"/>
      <c r="AL1097" s="6"/>
      <c r="AM1097" s="6"/>
      <c r="AN1097" s="6"/>
      <c r="AO1097" s="6"/>
      <c r="AP1097" s="6"/>
      <c r="AQ1097" s="21"/>
      <c r="AR1097" s="21"/>
      <c r="AS1097" s="21"/>
      <c r="AT1097" s="6"/>
      <c r="AU1097" s="6"/>
      <c r="AV1097" s="6"/>
      <c r="AW1097" s="6"/>
    </row>
    <row r="1098" spans="1:49" x14ac:dyDescent="0.35">
      <c r="A1098" s="20"/>
      <c r="B1098" s="20"/>
      <c r="C1098" s="20"/>
      <c r="D1098" s="20"/>
      <c r="E1098" s="6"/>
      <c r="F1098" s="6"/>
      <c r="G1098" s="6"/>
      <c r="H1098" s="6"/>
      <c r="I1098" s="6"/>
      <c r="J1098" s="6"/>
      <c r="K1098" s="6"/>
      <c r="L1098" s="6"/>
      <c r="M1098" s="6"/>
      <c r="N1098" s="6"/>
      <c r="O1098" s="6"/>
      <c r="P1098" s="6"/>
      <c r="Q1098" s="6"/>
      <c r="R1098" s="6"/>
      <c r="S1098" s="6"/>
      <c r="T1098" s="6"/>
      <c r="U1098" s="6"/>
      <c r="V1098" s="6"/>
      <c r="W1098" s="6"/>
      <c r="X1098" s="6"/>
      <c r="Y1098" s="6"/>
      <c r="Z1098" s="6"/>
      <c r="AA1098" s="6"/>
      <c r="AB1098" s="6"/>
      <c r="AC1098" s="6"/>
      <c r="AD1098" s="6"/>
      <c r="AE1098" s="6"/>
      <c r="AF1098" s="6"/>
      <c r="AG1098" s="6"/>
      <c r="AH1098" s="6"/>
      <c r="AI1098" s="6"/>
      <c r="AJ1098" s="6"/>
      <c r="AK1098" s="6"/>
      <c r="AL1098" s="6"/>
      <c r="AM1098" s="6"/>
      <c r="AN1098" s="6"/>
      <c r="AO1098" s="6"/>
      <c r="AP1098" s="6"/>
      <c r="AQ1098" s="21"/>
      <c r="AR1098" s="21"/>
      <c r="AS1098" s="21"/>
      <c r="AT1098" s="6"/>
      <c r="AU1098" s="6"/>
      <c r="AV1098" s="6"/>
      <c r="AW1098" s="6"/>
    </row>
    <row r="1099" spans="1:49" x14ac:dyDescent="0.35">
      <c r="A1099" s="20"/>
      <c r="B1099" s="20"/>
      <c r="C1099" s="20"/>
      <c r="D1099" s="20"/>
      <c r="E1099" s="6"/>
      <c r="F1099" s="6"/>
      <c r="G1099" s="6"/>
      <c r="H1099" s="6"/>
      <c r="I1099" s="6"/>
      <c r="J1099" s="6"/>
      <c r="K1099" s="6"/>
      <c r="L1099" s="6"/>
      <c r="M1099" s="6"/>
      <c r="N1099" s="6"/>
      <c r="O1099" s="6"/>
      <c r="P1099" s="6"/>
      <c r="Q1099" s="6"/>
      <c r="R1099" s="6"/>
      <c r="S1099" s="6"/>
      <c r="T1099" s="6"/>
      <c r="U1099" s="6"/>
      <c r="V1099" s="6"/>
      <c r="W1099" s="6"/>
      <c r="X1099" s="6"/>
      <c r="Y1099" s="6"/>
      <c r="Z1099" s="6"/>
      <c r="AA1099" s="6"/>
      <c r="AB1099" s="6"/>
      <c r="AC1099" s="6"/>
      <c r="AD1099" s="6"/>
      <c r="AE1099" s="6"/>
      <c r="AF1099" s="6"/>
      <c r="AG1099" s="6"/>
      <c r="AH1099" s="6"/>
      <c r="AI1099" s="6"/>
      <c r="AJ1099" s="6"/>
      <c r="AK1099" s="6"/>
      <c r="AL1099" s="6"/>
      <c r="AM1099" s="6"/>
      <c r="AN1099" s="6"/>
      <c r="AO1099" s="6"/>
      <c r="AP1099" s="6"/>
      <c r="AQ1099" s="21"/>
      <c r="AR1099" s="21"/>
      <c r="AS1099" s="21"/>
      <c r="AT1099" s="6"/>
      <c r="AU1099" s="6"/>
      <c r="AV1099" s="6"/>
      <c r="AW1099" s="6"/>
    </row>
    <row r="1100" spans="1:49" x14ac:dyDescent="0.35">
      <c r="A1100" s="20"/>
      <c r="B1100" s="20"/>
      <c r="C1100" s="20"/>
      <c r="D1100" s="20"/>
      <c r="E1100" s="6"/>
      <c r="F1100" s="6"/>
      <c r="G1100" s="6"/>
      <c r="H1100" s="6"/>
      <c r="I1100" s="6"/>
      <c r="J1100" s="6"/>
      <c r="K1100" s="6"/>
      <c r="L1100" s="6"/>
      <c r="M1100" s="6"/>
      <c r="N1100" s="6"/>
      <c r="O1100" s="6"/>
      <c r="P1100" s="6"/>
      <c r="Q1100" s="6"/>
      <c r="R1100" s="6"/>
      <c r="S1100" s="6"/>
      <c r="T1100" s="6"/>
      <c r="U1100" s="6"/>
      <c r="V1100" s="6"/>
      <c r="W1100" s="6"/>
      <c r="X1100" s="6"/>
      <c r="Y1100" s="6"/>
      <c r="Z1100" s="6"/>
      <c r="AA1100" s="6"/>
      <c r="AB1100" s="6"/>
      <c r="AC1100" s="6"/>
      <c r="AD1100" s="6"/>
      <c r="AE1100" s="6"/>
      <c r="AF1100" s="6"/>
      <c r="AG1100" s="6"/>
      <c r="AH1100" s="6"/>
      <c r="AI1100" s="6"/>
      <c r="AJ1100" s="6"/>
      <c r="AK1100" s="6"/>
      <c r="AL1100" s="6"/>
      <c r="AM1100" s="6"/>
      <c r="AN1100" s="6"/>
      <c r="AO1100" s="6"/>
      <c r="AP1100" s="6"/>
      <c r="AQ1100" s="21"/>
      <c r="AR1100" s="21"/>
      <c r="AS1100" s="21"/>
      <c r="AT1100" s="6"/>
      <c r="AU1100" s="6"/>
      <c r="AV1100" s="6"/>
      <c r="AW1100" s="6"/>
    </row>
    <row r="1101" spans="1:49" x14ac:dyDescent="0.35">
      <c r="A1101" s="20"/>
      <c r="B1101" s="20"/>
      <c r="C1101" s="20"/>
      <c r="D1101" s="20"/>
      <c r="E1101" s="6"/>
      <c r="F1101" s="6"/>
      <c r="G1101" s="6"/>
      <c r="H1101" s="6"/>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c r="AG1101" s="6"/>
      <c r="AH1101" s="6"/>
      <c r="AI1101" s="6"/>
      <c r="AJ1101" s="6"/>
      <c r="AK1101" s="6"/>
      <c r="AL1101" s="6"/>
      <c r="AM1101" s="6"/>
      <c r="AN1101" s="6"/>
      <c r="AO1101" s="6"/>
      <c r="AP1101" s="6"/>
      <c r="AQ1101" s="21"/>
      <c r="AR1101" s="21"/>
      <c r="AS1101" s="21"/>
      <c r="AT1101" s="6"/>
      <c r="AU1101" s="6"/>
      <c r="AV1101" s="6"/>
      <c r="AW1101" s="6"/>
    </row>
    <row r="1102" spans="1:49" x14ac:dyDescent="0.35">
      <c r="A1102" s="20"/>
      <c r="B1102" s="20"/>
      <c r="C1102" s="20"/>
      <c r="D1102" s="20"/>
      <c r="E1102" s="6"/>
      <c r="F1102" s="6"/>
      <c r="G1102" s="6"/>
      <c r="H1102" s="6"/>
      <c r="I1102" s="6"/>
      <c r="J1102" s="6"/>
      <c r="K1102" s="6"/>
      <c r="L1102" s="6"/>
      <c r="M1102" s="6"/>
      <c r="N1102" s="6"/>
      <c r="O1102" s="6"/>
      <c r="P1102" s="6"/>
      <c r="Q1102" s="6"/>
      <c r="R1102" s="6"/>
      <c r="S1102" s="6"/>
      <c r="T1102" s="6"/>
      <c r="U1102" s="6"/>
      <c r="V1102" s="6"/>
      <c r="W1102" s="6"/>
      <c r="X1102" s="6"/>
      <c r="Y1102" s="6"/>
      <c r="Z1102" s="6"/>
      <c r="AA1102" s="6"/>
      <c r="AB1102" s="6"/>
      <c r="AC1102" s="6"/>
      <c r="AD1102" s="6"/>
      <c r="AE1102" s="6"/>
      <c r="AF1102" s="6"/>
      <c r="AG1102" s="6"/>
      <c r="AH1102" s="6"/>
      <c r="AI1102" s="6"/>
      <c r="AJ1102" s="6"/>
      <c r="AK1102" s="6"/>
      <c r="AL1102" s="6"/>
      <c r="AM1102" s="6"/>
      <c r="AN1102" s="6"/>
      <c r="AO1102" s="6"/>
      <c r="AP1102" s="6"/>
      <c r="AQ1102" s="21"/>
      <c r="AR1102" s="21"/>
      <c r="AS1102" s="21"/>
      <c r="AT1102" s="6"/>
      <c r="AU1102" s="6"/>
      <c r="AV1102" s="6"/>
      <c r="AW1102" s="6"/>
    </row>
    <row r="1103" spans="1:49" x14ac:dyDescent="0.35">
      <c r="A1103" s="20"/>
      <c r="B1103" s="20"/>
      <c r="C1103" s="20"/>
      <c r="D1103" s="20"/>
      <c r="E1103" s="6"/>
      <c r="F1103" s="6"/>
      <c r="G1103" s="6"/>
      <c r="H1103" s="6"/>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c r="AG1103" s="6"/>
      <c r="AH1103" s="6"/>
      <c r="AI1103" s="6"/>
      <c r="AJ1103" s="6"/>
      <c r="AK1103" s="6"/>
      <c r="AL1103" s="6"/>
      <c r="AM1103" s="6"/>
      <c r="AN1103" s="6"/>
      <c r="AO1103" s="6"/>
      <c r="AP1103" s="6"/>
      <c r="AQ1103" s="21"/>
      <c r="AR1103" s="21"/>
      <c r="AS1103" s="21"/>
      <c r="AT1103" s="6"/>
      <c r="AU1103" s="6"/>
      <c r="AV1103" s="6"/>
      <c r="AW1103" s="6"/>
    </row>
    <row r="1104" spans="1:49" x14ac:dyDescent="0.35">
      <c r="A1104" s="20"/>
      <c r="B1104" s="20"/>
      <c r="C1104" s="20"/>
      <c r="D1104" s="20"/>
      <c r="E1104" s="6"/>
      <c r="F1104" s="6"/>
      <c r="G1104" s="6"/>
      <c r="H1104" s="6"/>
      <c r="I1104" s="6"/>
      <c r="J1104" s="6"/>
      <c r="K1104" s="6"/>
      <c r="L1104" s="6"/>
      <c r="M1104" s="6"/>
      <c r="N1104" s="6"/>
      <c r="O1104" s="6"/>
      <c r="P1104" s="6"/>
      <c r="Q1104" s="6"/>
      <c r="R1104" s="6"/>
      <c r="S1104" s="6"/>
      <c r="T1104" s="6"/>
      <c r="U1104" s="6"/>
      <c r="V1104" s="6"/>
      <c r="W1104" s="6"/>
      <c r="X1104" s="6"/>
      <c r="Y1104" s="6"/>
      <c r="Z1104" s="6"/>
      <c r="AA1104" s="6"/>
      <c r="AB1104" s="6"/>
      <c r="AC1104" s="6"/>
      <c r="AD1104" s="6"/>
      <c r="AE1104" s="6"/>
      <c r="AF1104" s="6"/>
      <c r="AG1104" s="6"/>
      <c r="AH1104" s="6"/>
      <c r="AI1104" s="6"/>
      <c r="AJ1104" s="6"/>
      <c r="AK1104" s="6"/>
      <c r="AL1104" s="6"/>
      <c r="AM1104" s="6"/>
      <c r="AN1104" s="6"/>
      <c r="AO1104" s="6"/>
      <c r="AP1104" s="6"/>
      <c r="AQ1104" s="21"/>
      <c r="AR1104" s="21"/>
      <c r="AS1104" s="21"/>
      <c r="AT1104" s="6"/>
      <c r="AU1104" s="6"/>
      <c r="AV1104" s="6"/>
      <c r="AW1104" s="6"/>
    </row>
    <row r="1105" spans="1:49" x14ac:dyDescent="0.35">
      <c r="A1105" s="20"/>
      <c r="B1105" s="20"/>
      <c r="C1105" s="20"/>
      <c r="D1105" s="20"/>
      <c r="E1105" s="6"/>
      <c r="F1105" s="6"/>
      <c r="G1105" s="6"/>
      <c r="H1105" s="6"/>
      <c r="I1105" s="6"/>
      <c r="J1105" s="6"/>
      <c r="K1105" s="6"/>
      <c r="L1105" s="6"/>
      <c r="M1105" s="6"/>
      <c r="N1105" s="6"/>
      <c r="O1105" s="6"/>
      <c r="P1105" s="6"/>
      <c r="Q1105" s="6"/>
      <c r="R1105" s="6"/>
      <c r="S1105" s="6"/>
      <c r="T1105" s="6"/>
      <c r="U1105" s="6"/>
      <c r="V1105" s="6"/>
      <c r="W1105" s="6"/>
      <c r="X1105" s="6"/>
      <c r="Y1105" s="6"/>
      <c r="Z1105" s="6"/>
      <c r="AA1105" s="6"/>
      <c r="AB1105" s="6"/>
      <c r="AC1105" s="6"/>
      <c r="AD1105" s="6"/>
      <c r="AE1105" s="6"/>
      <c r="AF1105" s="6"/>
      <c r="AG1105" s="6"/>
      <c r="AH1105" s="6"/>
      <c r="AI1105" s="6"/>
      <c r="AJ1105" s="6"/>
      <c r="AK1105" s="6"/>
      <c r="AL1105" s="6"/>
      <c r="AM1105" s="6"/>
      <c r="AN1105" s="6"/>
      <c r="AO1105" s="6"/>
      <c r="AP1105" s="6"/>
      <c r="AQ1105" s="21"/>
      <c r="AR1105" s="21"/>
      <c r="AS1105" s="21"/>
      <c r="AT1105" s="6"/>
      <c r="AU1105" s="6"/>
      <c r="AV1105" s="6"/>
      <c r="AW1105" s="6"/>
    </row>
    <row r="1106" spans="1:49" x14ac:dyDescent="0.35">
      <c r="A1106" s="20"/>
      <c r="B1106" s="20"/>
      <c r="C1106" s="20"/>
      <c r="D1106" s="20"/>
      <c r="E1106" s="6"/>
      <c r="F1106" s="6"/>
      <c r="G1106" s="6"/>
      <c r="H1106" s="6"/>
      <c r="I1106" s="6"/>
      <c r="J1106" s="6"/>
      <c r="K1106" s="6"/>
      <c r="L1106" s="6"/>
      <c r="M1106" s="6"/>
      <c r="N1106" s="6"/>
      <c r="O1106" s="6"/>
      <c r="P1106" s="6"/>
      <c r="Q1106" s="6"/>
      <c r="R1106" s="6"/>
      <c r="S1106" s="6"/>
      <c r="T1106" s="6"/>
      <c r="U1106" s="6"/>
      <c r="V1106" s="6"/>
      <c r="W1106" s="6"/>
      <c r="X1106" s="6"/>
      <c r="Y1106" s="6"/>
      <c r="Z1106" s="6"/>
      <c r="AA1106" s="6"/>
      <c r="AB1106" s="6"/>
      <c r="AC1106" s="6"/>
      <c r="AD1106" s="6"/>
      <c r="AE1106" s="6"/>
      <c r="AF1106" s="6"/>
      <c r="AG1106" s="6"/>
      <c r="AH1106" s="6"/>
      <c r="AI1106" s="6"/>
      <c r="AJ1106" s="6"/>
      <c r="AK1106" s="6"/>
      <c r="AL1106" s="6"/>
      <c r="AM1106" s="6"/>
      <c r="AN1106" s="6"/>
      <c r="AO1106" s="6"/>
      <c r="AP1106" s="6"/>
      <c r="AQ1106" s="21"/>
      <c r="AR1106" s="21"/>
      <c r="AS1106" s="21"/>
      <c r="AT1106" s="6"/>
      <c r="AU1106" s="6"/>
      <c r="AV1106" s="6"/>
      <c r="AW1106" s="6"/>
    </row>
    <row r="1107" spans="1:49" x14ac:dyDescent="0.35">
      <c r="A1107" s="20"/>
      <c r="B1107" s="20"/>
      <c r="C1107" s="20"/>
      <c r="D1107" s="20"/>
      <c r="E1107" s="6"/>
      <c r="F1107" s="6"/>
      <c r="G1107" s="6"/>
      <c r="H1107" s="6"/>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c r="AG1107" s="6"/>
      <c r="AH1107" s="6"/>
      <c r="AI1107" s="6"/>
      <c r="AJ1107" s="6"/>
      <c r="AK1107" s="6"/>
      <c r="AL1107" s="6"/>
      <c r="AM1107" s="6"/>
      <c r="AN1107" s="6"/>
      <c r="AO1107" s="6"/>
      <c r="AP1107" s="6"/>
      <c r="AQ1107" s="21"/>
      <c r="AR1107" s="21"/>
      <c r="AS1107" s="21"/>
      <c r="AT1107" s="6"/>
      <c r="AU1107" s="6"/>
      <c r="AV1107" s="6"/>
      <c r="AW1107" s="6"/>
    </row>
    <row r="1108" spans="1:49" x14ac:dyDescent="0.35">
      <c r="A1108" s="20"/>
      <c r="B1108" s="20"/>
      <c r="C1108" s="20"/>
      <c r="D1108" s="20"/>
      <c r="E1108" s="6"/>
      <c r="F1108" s="6"/>
      <c r="G1108" s="6"/>
      <c r="H1108" s="6"/>
      <c r="I1108" s="6"/>
      <c r="J1108" s="6"/>
      <c r="K1108" s="6"/>
      <c r="L1108" s="6"/>
      <c r="M1108" s="6"/>
      <c r="N1108" s="6"/>
      <c r="O1108" s="6"/>
      <c r="P1108" s="6"/>
      <c r="Q1108" s="6"/>
      <c r="R1108" s="6"/>
      <c r="S1108" s="6"/>
      <c r="T1108" s="6"/>
      <c r="U1108" s="6"/>
      <c r="V1108" s="6"/>
      <c r="W1108" s="6"/>
      <c r="X1108" s="6"/>
      <c r="Y1108" s="6"/>
      <c r="Z1108" s="6"/>
      <c r="AA1108" s="6"/>
      <c r="AB1108" s="6"/>
      <c r="AC1108" s="6"/>
      <c r="AD1108" s="6"/>
      <c r="AE1108" s="6"/>
      <c r="AF1108" s="6"/>
      <c r="AG1108" s="6"/>
      <c r="AH1108" s="6"/>
      <c r="AI1108" s="6"/>
      <c r="AJ1108" s="6"/>
      <c r="AK1108" s="6"/>
      <c r="AL1108" s="6"/>
      <c r="AM1108" s="6"/>
      <c r="AN1108" s="6"/>
      <c r="AO1108" s="6"/>
      <c r="AP1108" s="6"/>
      <c r="AQ1108" s="21"/>
      <c r="AR1108" s="21"/>
      <c r="AS1108" s="21"/>
      <c r="AT1108" s="6"/>
      <c r="AU1108" s="6"/>
      <c r="AV1108" s="6"/>
      <c r="AW1108" s="6"/>
    </row>
    <row r="1109" spans="1:49" x14ac:dyDescent="0.35">
      <c r="A1109" s="20"/>
      <c r="B1109" s="20"/>
      <c r="C1109" s="20"/>
      <c r="D1109" s="20"/>
      <c r="E1109" s="6"/>
      <c r="F1109" s="6"/>
      <c r="G1109" s="6"/>
      <c r="H1109" s="6"/>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c r="AG1109" s="6"/>
      <c r="AH1109" s="6"/>
      <c r="AI1109" s="6"/>
      <c r="AJ1109" s="6"/>
      <c r="AK1109" s="6"/>
      <c r="AL1109" s="6"/>
      <c r="AM1109" s="6"/>
      <c r="AN1109" s="6"/>
      <c r="AO1109" s="6"/>
      <c r="AP1109" s="6"/>
      <c r="AQ1109" s="21"/>
      <c r="AR1109" s="21"/>
      <c r="AS1109" s="21"/>
      <c r="AT1109" s="6"/>
      <c r="AU1109" s="6"/>
      <c r="AV1109" s="6"/>
      <c r="AW1109" s="6"/>
    </row>
    <row r="1110" spans="1:49" x14ac:dyDescent="0.35">
      <c r="A1110" s="20"/>
      <c r="B1110" s="20"/>
      <c r="C1110" s="20"/>
      <c r="D1110" s="20"/>
      <c r="E1110" s="6"/>
      <c r="F1110" s="6"/>
      <c r="G1110" s="6"/>
      <c r="H1110" s="6"/>
      <c r="I1110" s="6"/>
      <c r="J1110" s="6"/>
      <c r="K1110" s="6"/>
      <c r="L1110" s="6"/>
      <c r="M1110" s="6"/>
      <c r="N1110" s="6"/>
      <c r="O1110" s="6"/>
      <c r="P1110" s="6"/>
      <c r="Q1110" s="6"/>
      <c r="R1110" s="6"/>
      <c r="S1110" s="6"/>
      <c r="T1110" s="6"/>
      <c r="U1110" s="6"/>
      <c r="V1110" s="6"/>
      <c r="W1110" s="6"/>
      <c r="X1110" s="6"/>
      <c r="Y1110" s="6"/>
      <c r="Z1110" s="6"/>
      <c r="AA1110" s="6"/>
      <c r="AB1110" s="6"/>
      <c r="AC1110" s="6"/>
      <c r="AD1110" s="6"/>
      <c r="AE1110" s="6"/>
      <c r="AF1110" s="6"/>
      <c r="AG1110" s="6"/>
      <c r="AH1110" s="6"/>
      <c r="AI1110" s="6"/>
      <c r="AJ1110" s="6"/>
      <c r="AK1110" s="6"/>
      <c r="AL1110" s="6"/>
      <c r="AM1110" s="6"/>
      <c r="AN1110" s="6"/>
      <c r="AO1110" s="6"/>
      <c r="AP1110" s="6"/>
      <c r="AQ1110" s="21"/>
      <c r="AR1110" s="21"/>
      <c r="AS1110" s="21"/>
      <c r="AT1110" s="6"/>
      <c r="AU1110" s="6"/>
      <c r="AV1110" s="6"/>
      <c r="AW1110" s="6"/>
    </row>
    <row r="1111" spans="1:49" x14ac:dyDescent="0.35">
      <c r="A1111" s="20"/>
      <c r="B1111" s="20"/>
      <c r="C1111" s="20"/>
      <c r="D1111" s="20"/>
      <c r="E1111" s="6"/>
      <c r="F1111" s="6"/>
      <c r="G1111" s="6"/>
      <c r="H1111" s="6"/>
      <c r="I1111" s="6"/>
      <c r="J1111" s="6"/>
      <c r="K1111" s="6"/>
      <c r="L1111" s="6"/>
      <c r="M1111" s="6"/>
      <c r="N1111" s="6"/>
      <c r="O1111" s="6"/>
      <c r="P1111" s="6"/>
      <c r="Q1111" s="6"/>
      <c r="R1111" s="6"/>
      <c r="S1111" s="6"/>
      <c r="T1111" s="6"/>
      <c r="U1111" s="6"/>
      <c r="V1111" s="6"/>
      <c r="W1111" s="6"/>
      <c r="X1111" s="6"/>
      <c r="Y1111" s="6"/>
      <c r="Z1111" s="6"/>
      <c r="AA1111" s="6"/>
      <c r="AB1111" s="6"/>
      <c r="AC1111" s="6"/>
      <c r="AD1111" s="6"/>
      <c r="AE1111" s="6"/>
      <c r="AF1111" s="6"/>
      <c r="AG1111" s="6"/>
      <c r="AH1111" s="6"/>
      <c r="AI1111" s="6"/>
      <c r="AJ1111" s="6"/>
      <c r="AK1111" s="6"/>
      <c r="AL1111" s="6"/>
      <c r="AM1111" s="6"/>
      <c r="AN1111" s="6"/>
      <c r="AO1111" s="6"/>
      <c r="AP1111" s="6"/>
      <c r="AQ1111" s="21"/>
      <c r="AR1111" s="21"/>
      <c r="AS1111" s="21"/>
      <c r="AT1111" s="6"/>
      <c r="AU1111" s="6"/>
      <c r="AV1111" s="6"/>
      <c r="AW1111" s="6"/>
    </row>
    <row r="1112" spans="1:49" x14ac:dyDescent="0.35">
      <c r="A1112" s="20"/>
      <c r="B1112" s="20"/>
      <c r="C1112" s="20"/>
      <c r="D1112" s="20"/>
      <c r="E1112" s="6"/>
      <c r="F1112" s="6"/>
      <c r="G1112" s="6"/>
      <c r="H1112" s="6"/>
      <c r="I1112" s="6"/>
      <c r="J1112" s="6"/>
      <c r="K1112" s="6"/>
      <c r="L1112" s="6"/>
      <c r="M1112" s="6"/>
      <c r="N1112" s="6"/>
      <c r="O1112" s="6"/>
      <c r="P1112" s="6"/>
      <c r="Q1112" s="6"/>
      <c r="R1112" s="6"/>
      <c r="S1112" s="6"/>
      <c r="T1112" s="6"/>
      <c r="U1112" s="6"/>
      <c r="V1112" s="6"/>
      <c r="W1112" s="6"/>
      <c r="X1112" s="6"/>
      <c r="Y1112" s="6"/>
      <c r="Z1112" s="6"/>
      <c r="AA1112" s="6"/>
      <c r="AB1112" s="6"/>
      <c r="AC1112" s="6"/>
      <c r="AD1112" s="6"/>
      <c r="AE1112" s="6"/>
      <c r="AF1112" s="6"/>
      <c r="AG1112" s="6"/>
      <c r="AH1112" s="6"/>
      <c r="AI1112" s="6"/>
      <c r="AJ1112" s="6"/>
      <c r="AK1112" s="6"/>
      <c r="AL1112" s="6"/>
      <c r="AM1112" s="6"/>
      <c r="AN1112" s="6"/>
      <c r="AO1112" s="6"/>
      <c r="AP1112" s="6"/>
      <c r="AQ1112" s="21"/>
      <c r="AR1112" s="21"/>
      <c r="AS1112" s="21"/>
      <c r="AT1112" s="6"/>
      <c r="AU1112" s="6"/>
      <c r="AV1112" s="6"/>
      <c r="AW1112" s="6"/>
    </row>
    <row r="1113" spans="1:49" x14ac:dyDescent="0.35">
      <c r="A1113" s="20"/>
      <c r="B1113" s="20"/>
      <c r="C1113" s="20"/>
      <c r="D1113" s="20"/>
      <c r="E1113" s="6"/>
      <c r="F1113" s="6"/>
      <c r="G1113" s="6"/>
      <c r="H1113" s="6"/>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c r="AG1113" s="6"/>
      <c r="AH1113" s="6"/>
      <c r="AI1113" s="6"/>
      <c r="AJ1113" s="6"/>
      <c r="AK1113" s="6"/>
      <c r="AL1113" s="6"/>
      <c r="AM1113" s="6"/>
      <c r="AN1113" s="6"/>
      <c r="AO1113" s="6"/>
      <c r="AP1113" s="6"/>
      <c r="AQ1113" s="21"/>
      <c r="AR1113" s="21"/>
      <c r="AS1113" s="21"/>
      <c r="AT1113" s="6"/>
      <c r="AU1113" s="6"/>
      <c r="AV1113" s="6"/>
      <c r="AW1113" s="6"/>
    </row>
    <row r="1114" spans="1:49" x14ac:dyDescent="0.35">
      <c r="A1114" s="20"/>
      <c r="B1114" s="20"/>
      <c r="C1114" s="20"/>
      <c r="D1114" s="20"/>
      <c r="E1114" s="6"/>
      <c r="F1114" s="6"/>
      <c r="G1114" s="6"/>
      <c r="H1114" s="6"/>
      <c r="I1114" s="6"/>
      <c r="J1114" s="6"/>
      <c r="K1114" s="6"/>
      <c r="L1114" s="6"/>
      <c r="M1114" s="6"/>
      <c r="N1114" s="6"/>
      <c r="O1114" s="6"/>
      <c r="P1114" s="6"/>
      <c r="Q1114" s="6"/>
      <c r="R1114" s="6"/>
      <c r="S1114" s="6"/>
      <c r="T1114" s="6"/>
      <c r="U1114" s="6"/>
      <c r="V1114" s="6"/>
      <c r="W1114" s="6"/>
      <c r="X1114" s="6"/>
      <c r="Y1114" s="6"/>
      <c r="Z1114" s="6"/>
      <c r="AA1114" s="6"/>
      <c r="AB1114" s="6"/>
      <c r="AC1114" s="6"/>
      <c r="AD1114" s="6"/>
      <c r="AE1114" s="6"/>
      <c r="AF1114" s="6"/>
      <c r="AG1114" s="6"/>
      <c r="AH1114" s="6"/>
      <c r="AI1114" s="6"/>
      <c r="AJ1114" s="6"/>
      <c r="AK1114" s="6"/>
      <c r="AL1114" s="6"/>
      <c r="AM1114" s="6"/>
      <c r="AN1114" s="6"/>
      <c r="AO1114" s="6"/>
      <c r="AP1114" s="6"/>
      <c r="AQ1114" s="21"/>
      <c r="AR1114" s="21"/>
      <c r="AS1114" s="21"/>
      <c r="AT1114" s="6"/>
      <c r="AU1114" s="6"/>
      <c r="AV1114" s="6"/>
      <c r="AW1114" s="6"/>
    </row>
    <row r="1115" spans="1:49" x14ac:dyDescent="0.35">
      <c r="A1115" s="20"/>
      <c r="B1115" s="20"/>
      <c r="C1115" s="20"/>
      <c r="D1115" s="20"/>
      <c r="E1115" s="6"/>
      <c r="F1115" s="6"/>
      <c r="G1115" s="6"/>
      <c r="H1115" s="6"/>
      <c r="I1115" s="6"/>
      <c r="J1115" s="6"/>
      <c r="K1115" s="6"/>
      <c r="L1115" s="6"/>
      <c r="M1115" s="6"/>
      <c r="N1115" s="6"/>
      <c r="O1115" s="6"/>
      <c r="P1115" s="6"/>
      <c r="Q1115" s="6"/>
      <c r="R1115" s="6"/>
      <c r="S1115" s="6"/>
      <c r="T1115" s="6"/>
      <c r="U1115" s="6"/>
      <c r="V1115" s="6"/>
      <c r="W1115" s="6"/>
      <c r="X1115" s="6"/>
      <c r="Y1115" s="6"/>
      <c r="Z1115" s="6"/>
      <c r="AA1115" s="6"/>
      <c r="AB1115" s="6"/>
      <c r="AC1115" s="6"/>
      <c r="AD1115" s="6"/>
      <c r="AE1115" s="6"/>
      <c r="AF1115" s="6"/>
      <c r="AG1115" s="6"/>
      <c r="AH1115" s="6"/>
      <c r="AI1115" s="6"/>
      <c r="AJ1115" s="6"/>
      <c r="AK1115" s="6"/>
      <c r="AL1115" s="6"/>
      <c r="AM1115" s="6"/>
      <c r="AN1115" s="6"/>
      <c r="AO1115" s="6"/>
      <c r="AP1115" s="6"/>
      <c r="AQ1115" s="21"/>
      <c r="AR1115" s="21"/>
      <c r="AS1115" s="21"/>
      <c r="AT1115" s="6"/>
      <c r="AU1115" s="6"/>
      <c r="AV1115" s="6"/>
      <c r="AW1115" s="6"/>
    </row>
    <row r="1116" spans="1:49" x14ac:dyDescent="0.35">
      <c r="A1116" s="20"/>
      <c r="B1116" s="20"/>
      <c r="C1116" s="20"/>
      <c r="D1116" s="20"/>
      <c r="E1116" s="6"/>
      <c r="F1116" s="6"/>
      <c r="G1116" s="6"/>
      <c r="H1116" s="6"/>
      <c r="I1116" s="6"/>
      <c r="J1116" s="6"/>
      <c r="K1116" s="6"/>
      <c r="L1116" s="6"/>
      <c r="M1116" s="6"/>
      <c r="N1116" s="6"/>
      <c r="O1116" s="6"/>
      <c r="P1116" s="6"/>
      <c r="Q1116" s="6"/>
      <c r="R1116" s="6"/>
      <c r="S1116" s="6"/>
      <c r="T1116" s="6"/>
      <c r="U1116" s="6"/>
      <c r="V1116" s="6"/>
      <c r="W1116" s="6"/>
      <c r="X1116" s="6"/>
      <c r="Y1116" s="6"/>
      <c r="Z1116" s="6"/>
      <c r="AA1116" s="6"/>
      <c r="AB1116" s="6"/>
      <c r="AC1116" s="6"/>
      <c r="AD1116" s="6"/>
      <c r="AE1116" s="6"/>
      <c r="AF1116" s="6"/>
      <c r="AG1116" s="6"/>
      <c r="AH1116" s="6"/>
      <c r="AI1116" s="6"/>
      <c r="AJ1116" s="6"/>
      <c r="AK1116" s="6"/>
      <c r="AL1116" s="6"/>
      <c r="AM1116" s="6"/>
      <c r="AN1116" s="6"/>
      <c r="AO1116" s="6"/>
      <c r="AP1116" s="6"/>
      <c r="AQ1116" s="21"/>
      <c r="AR1116" s="21"/>
      <c r="AS1116" s="21"/>
      <c r="AT1116" s="6"/>
      <c r="AU1116" s="6"/>
      <c r="AV1116" s="6"/>
      <c r="AW1116" s="6"/>
    </row>
    <row r="1117" spans="1:49" x14ac:dyDescent="0.35">
      <c r="A1117" s="20"/>
      <c r="B1117" s="20"/>
      <c r="C1117" s="20"/>
      <c r="D1117" s="20"/>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c r="AL1117" s="6"/>
      <c r="AM1117" s="6"/>
      <c r="AN1117" s="6"/>
      <c r="AO1117" s="6"/>
      <c r="AP1117" s="6"/>
      <c r="AQ1117" s="21"/>
      <c r="AR1117" s="21"/>
      <c r="AS1117" s="21"/>
      <c r="AT1117" s="6"/>
      <c r="AU1117" s="6"/>
      <c r="AV1117" s="6"/>
      <c r="AW1117" s="6"/>
    </row>
    <row r="1118" spans="1:49" x14ac:dyDescent="0.35">
      <c r="A1118" s="20"/>
      <c r="B1118" s="20"/>
      <c r="C1118" s="20"/>
      <c r="D1118" s="20"/>
      <c r="E1118" s="6"/>
      <c r="F1118" s="6"/>
      <c r="G1118" s="6"/>
      <c r="H1118" s="6"/>
      <c r="I1118" s="6"/>
      <c r="J1118" s="6"/>
      <c r="K1118" s="6"/>
      <c r="L1118" s="6"/>
      <c r="M1118" s="6"/>
      <c r="N1118" s="6"/>
      <c r="O1118" s="6"/>
      <c r="P1118" s="6"/>
      <c r="Q1118" s="6"/>
      <c r="R1118" s="6"/>
      <c r="S1118" s="6"/>
      <c r="T1118" s="6"/>
      <c r="U1118" s="6"/>
      <c r="V1118" s="6"/>
      <c r="W1118" s="6"/>
      <c r="X1118" s="6"/>
      <c r="Y1118" s="6"/>
      <c r="Z1118" s="6"/>
      <c r="AA1118" s="6"/>
      <c r="AB1118" s="6"/>
      <c r="AC1118" s="6"/>
      <c r="AD1118" s="6"/>
      <c r="AE1118" s="6"/>
      <c r="AF1118" s="6"/>
      <c r="AG1118" s="6"/>
      <c r="AH1118" s="6"/>
      <c r="AI1118" s="6"/>
      <c r="AJ1118" s="6"/>
      <c r="AK1118" s="6"/>
      <c r="AL1118" s="6"/>
      <c r="AM1118" s="6"/>
      <c r="AN1118" s="6"/>
      <c r="AO1118" s="6"/>
      <c r="AP1118" s="6"/>
      <c r="AQ1118" s="21"/>
      <c r="AR1118" s="21"/>
      <c r="AS1118" s="21"/>
      <c r="AT1118" s="6"/>
      <c r="AU1118" s="6"/>
      <c r="AV1118" s="6"/>
      <c r="AW1118" s="6"/>
    </row>
    <row r="1119" spans="1:49" x14ac:dyDescent="0.35">
      <c r="A1119" s="20"/>
      <c r="B1119" s="20"/>
      <c r="C1119" s="20"/>
      <c r="D1119" s="20"/>
      <c r="E1119" s="6"/>
      <c r="F1119" s="6"/>
      <c r="G1119" s="6"/>
      <c r="H1119" s="6"/>
      <c r="I1119" s="6"/>
      <c r="J1119" s="6"/>
      <c r="K1119" s="6"/>
      <c r="L1119" s="6"/>
      <c r="M1119" s="6"/>
      <c r="N1119" s="6"/>
      <c r="O1119" s="6"/>
      <c r="P1119" s="6"/>
      <c r="Q1119" s="6"/>
      <c r="R1119" s="6"/>
      <c r="S1119" s="6"/>
      <c r="T1119" s="6"/>
      <c r="U1119" s="6"/>
      <c r="V1119" s="6"/>
      <c r="W1119" s="6"/>
      <c r="X1119" s="6"/>
      <c r="Y1119" s="6"/>
      <c r="Z1119" s="6"/>
      <c r="AA1119" s="6"/>
      <c r="AB1119" s="6"/>
      <c r="AC1119" s="6"/>
      <c r="AD1119" s="6"/>
      <c r="AE1119" s="6"/>
      <c r="AF1119" s="6"/>
      <c r="AG1119" s="6"/>
      <c r="AH1119" s="6"/>
      <c r="AI1119" s="6"/>
      <c r="AJ1119" s="6"/>
      <c r="AK1119" s="6"/>
      <c r="AL1119" s="6"/>
      <c r="AM1119" s="6"/>
      <c r="AN1119" s="6"/>
      <c r="AO1119" s="6"/>
      <c r="AP1119" s="6"/>
      <c r="AQ1119" s="21"/>
      <c r="AR1119" s="21"/>
      <c r="AS1119" s="21"/>
      <c r="AT1119" s="6"/>
      <c r="AU1119" s="6"/>
      <c r="AV1119" s="6"/>
      <c r="AW1119" s="6"/>
    </row>
    <row r="1120" spans="1:49" x14ac:dyDescent="0.35">
      <c r="A1120" s="20"/>
      <c r="B1120" s="20"/>
      <c r="C1120" s="20"/>
      <c r="D1120" s="20"/>
      <c r="E1120" s="6"/>
      <c r="F1120" s="6"/>
      <c r="G1120" s="6"/>
      <c r="H1120" s="6"/>
      <c r="I1120" s="6"/>
      <c r="J1120" s="6"/>
      <c r="K1120" s="6"/>
      <c r="L1120" s="6"/>
      <c r="M1120" s="6"/>
      <c r="N1120" s="6"/>
      <c r="O1120" s="6"/>
      <c r="P1120" s="6"/>
      <c r="Q1120" s="6"/>
      <c r="R1120" s="6"/>
      <c r="S1120" s="6"/>
      <c r="T1120" s="6"/>
      <c r="U1120" s="6"/>
      <c r="V1120" s="6"/>
      <c r="W1120" s="6"/>
      <c r="X1120" s="6"/>
      <c r="Y1120" s="6"/>
      <c r="Z1120" s="6"/>
      <c r="AA1120" s="6"/>
      <c r="AB1120" s="6"/>
      <c r="AC1120" s="6"/>
      <c r="AD1120" s="6"/>
      <c r="AE1120" s="6"/>
      <c r="AF1120" s="6"/>
      <c r="AG1120" s="6"/>
      <c r="AH1120" s="6"/>
      <c r="AI1120" s="6"/>
      <c r="AJ1120" s="6"/>
      <c r="AK1120" s="6"/>
      <c r="AL1120" s="6"/>
      <c r="AM1120" s="6"/>
      <c r="AN1120" s="6"/>
      <c r="AO1120" s="6"/>
      <c r="AP1120" s="6"/>
      <c r="AQ1120" s="21"/>
      <c r="AR1120" s="21"/>
      <c r="AS1120" s="21"/>
      <c r="AT1120" s="6"/>
      <c r="AU1120" s="6"/>
      <c r="AV1120" s="6"/>
      <c r="AW1120" s="6"/>
    </row>
    <row r="1121" spans="1:49" x14ac:dyDescent="0.35">
      <c r="A1121" s="20"/>
      <c r="B1121" s="20"/>
      <c r="C1121" s="20"/>
      <c r="D1121" s="20"/>
      <c r="E1121" s="6"/>
      <c r="F1121" s="6"/>
      <c r="G1121" s="6"/>
      <c r="H1121" s="6"/>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c r="AG1121" s="6"/>
      <c r="AH1121" s="6"/>
      <c r="AI1121" s="6"/>
      <c r="AJ1121" s="6"/>
      <c r="AK1121" s="6"/>
      <c r="AL1121" s="6"/>
      <c r="AM1121" s="6"/>
      <c r="AN1121" s="6"/>
      <c r="AO1121" s="6"/>
      <c r="AP1121" s="6"/>
      <c r="AQ1121" s="21"/>
      <c r="AR1121" s="21"/>
      <c r="AS1121" s="21"/>
      <c r="AT1121" s="6"/>
      <c r="AU1121" s="6"/>
      <c r="AV1121" s="6"/>
      <c r="AW1121" s="6"/>
    </row>
    <row r="1122" spans="1:49" x14ac:dyDescent="0.35">
      <c r="A1122" s="20"/>
      <c r="B1122" s="20"/>
      <c r="C1122" s="20"/>
      <c r="D1122" s="20"/>
      <c r="E1122" s="6"/>
      <c r="F1122" s="6"/>
      <c r="G1122" s="6"/>
      <c r="H1122" s="6"/>
      <c r="I1122" s="6"/>
      <c r="J1122" s="6"/>
      <c r="K1122" s="6"/>
      <c r="L1122" s="6"/>
      <c r="M1122" s="6"/>
      <c r="N1122" s="6"/>
      <c r="O1122" s="6"/>
      <c r="P1122" s="6"/>
      <c r="Q1122" s="6"/>
      <c r="R1122" s="6"/>
      <c r="S1122" s="6"/>
      <c r="T1122" s="6"/>
      <c r="U1122" s="6"/>
      <c r="V1122" s="6"/>
      <c r="W1122" s="6"/>
      <c r="X1122" s="6"/>
      <c r="Y1122" s="6"/>
      <c r="Z1122" s="6"/>
      <c r="AA1122" s="6"/>
      <c r="AB1122" s="6"/>
      <c r="AC1122" s="6"/>
      <c r="AD1122" s="6"/>
      <c r="AE1122" s="6"/>
      <c r="AF1122" s="6"/>
      <c r="AG1122" s="6"/>
      <c r="AH1122" s="6"/>
      <c r="AI1122" s="6"/>
      <c r="AJ1122" s="6"/>
      <c r="AK1122" s="6"/>
      <c r="AL1122" s="6"/>
      <c r="AM1122" s="6"/>
      <c r="AN1122" s="6"/>
      <c r="AO1122" s="6"/>
      <c r="AP1122" s="6"/>
      <c r="AQ1122" s="21"/>
      <c r="AR1122" s="21"/>
      <c r="AS1122" s="21"/>
      <c r="AT1122" s="6"/>
      <c r="AU1122" s="6"/>
      <c r="AV1122" s="6"/>
      <c r="AW1122" s="6"/>
    </row>
    <row r="1123" spans="1:49" x14ac:dyDescent="0.35">
      <c r="A1123" s="20"/>
      <c r="B1123" s="20"/>
      <c r="C1123" s="20"/>
      <c r="D1123" s="20"/>
      <c r="E1123" s="6"/>
      <c r="F1123" s="6"/>
      <c r="G1123" s="6"/>
      <c r="H1123" s="6"/>
      <c r="I1123" s="6"/>
      <c r="J1123" s="6"/>
      <c r="K1123" s="6"/>
      <c r="L1123" s="6"/>
      <c r="M1123" s="6"/>
      <c r="N1123" s="6"/>
      <c r="O1123" s="6"/>
      <c r="P1123" s="6"/>
      <c r="Q1123" s="6"/>
      <c r="R1123" s="6"/>
      <c r="S1123" s="6"/>
      <c r="T1123" s="6"/>
      <c r="U1123" s="6"/>
      <c r="V1123" s="6"/>
      <c r="W1123" s="6"/>
      <c r="X1123" s="6"/>
      <c r="Y1123" s="6"/>
      <c r="Z1123" s="6"/>
      <c r="AA1123" s="6"/>
      <c r="AB1123" s="6"/>
      <c r="AC1123" s="6"/>
      <c r="AD1123" s="6"/>
      <c r="AE1123" s="6"/>
      <c r="AF1123" s="6"/>
      <c r="AG1123" s="6"/>
      <c r="AH1123" s="6"/>
      <c r="AI1123" s="6"/>
      <c r="AJ1123" s="6"/>
      <c r="AK1123" s="6"/>
      <c r="AL1123" s="6"/>
      <c r="AM1123" s="6"/>
      <c r="AN1123" s="6"/>
      <c r="AO1123" s="6"/>
      <c r="AP1123" s="6"/>
      <c r="AQ1123" s="21"/>
      <c r="AR1123" s="21"/>
      <c r="AS1123" s="21"/>
      <c r="AT1123" s="6"/>
      <c r="AU1123" s="6"/>
      <c r="AV1123" s="6"/>
      <c r="AW1123" s="6"/>
    </row>
    <row r="1124" spans="1:49" x14ac:dyDescent="0.35">
      <c r="A1124" s="20"/>
      <c r="B1124" s="20"/>
      <c r="C1124" s="20"/>
      <c r="D1124" s="20"/>
      <c r="E1124" s="6"/>
      <c r="F1124" s="6"/>
      <c r="G1124" s="6"/>
      <c r="H1124" s="6"/>
      <c r="I1124" s="6"/>
      <c r="J1124" s="6"/>
      <c r="K1124" s="6"/>
      <c r="L1124" s="6"/>
      <c r="M1124" s="6"/>
      <c r="N1124" s="6"/>
      <c r="O1124" s="6"/>
      <c r="P1124" s="6"/>
      <c r="Q1124" s="6"/>
      <c r="R1124" s="6"/>
      <c r="S1124" s="6"/>
      <c r="T1124" s="6"/>
      <c r="U1124" s="6"/>
      <c r="V1124" s="6"/>
      <c r="W1124" s="6"/>
      <c r="X1124" s="6"/>
      <c r="Y1124" s="6"/>
      <c r="Z1124" s="6"/>
      <c r="AA1124" s="6"/>
      <c r="AB1124" s="6"/>
      <c r="AC1124" s="6"/>
      <c r="AD1124" s="6"/>
      <c r="AE1124" s="6"/>
      <c r="AF1124" s="6"/>
      <c r="AG1124" s="6"/>
      <c r="AH1124" s="6"/>
      <c r="AI1124" s="6"/>
      <c r="AJ1124" s="6"/>
      <c r="AK1124" s="6"/>
      <c r="AL1124" s="6"/>
      <c r="AM1124" s="6"/>
      <c r="AN1124" s="6"/>
      <c r="AO1124" s="6"/>
      <c r="AP1124" s="6"/>
      <c r="AQ1124" s="21"/>
      <c r="AR1124" s="21"/>
      <c r="AS1124" s="21"/>
      <c r="AT1124" s="6"/>
      <c r="AU1124" s="6"/>
      <c r="AV1124" s="6"/>
      <c r="AW1124" s="6"/>
    </row>
    <row r="1125" spans="1:49" x14ac:dyDescent="0.35">
      <c r="A1125" s="20"/>
      <c r="B1125" s="20"/>
      <c r="C1125" s="20"/>
      <c r="D1125" s="20"/>
      <c r="E1125" s="6"/>
      <c r="F1125" s="6"/>
      <c r="G1125" s="6"/>
      <c r="H1125" s="6"/>
      <c r="I1125" s="6"/>
      <c r="J1125" s="6"/>
      <c r="K1125" s="6"/>
      <c r="L1125" s="6"/>
      <c r="M1125" s="6"/>
      <c r="N1125" s="6"/>
      <c r="O1125" s="6"/>
      <c r="P1125" s="6"/>
      <c r="Q1125" s="6"/>
      <c r="R1125" s="6"/>
      <c r="S1125" s="6"/>
      <c r="T1125" s="6"/>
      <c r="U1125" s="6"/>
      <c r="V1125" s="6"/>
      <c r="W1125" s="6"/>
      <c r="X1125" s="6"/>
      <c r="Y1125" s="6"/>
      <c r="Z1125" s="6"/>
      <c r="AA1125" s="6"/>
      <c r="AB1125" s="6"/>
      <c r="AC1125" s="6"/>
      <c r="AD1125" s="6"/>
      <c r="AE1125" s="6"/>
      <c r="AF1125" s="6"/>
      <c r="AG1125" s="6"/>
      <c r="AH1125" s="6"/>
      <c r="AI1125" s="6"/>
      <c r="AJ1125" s="6"/>
      <c r="AK1125" s="6"/>
      <c r="AL1125" s="6"/>
      <c r="AM1125" s="6"/>
      <c r="AN1125" s="6"/>
      <c r="AO1125" s="6"/>
      <c r="AP1125" s="6"/>
      <c r="AQ1125" s="21"/>
      <c r="AR1125" s="21"/>
      <c r="AS1125" s="21"/>
      <c r="AT1125" s="6"/>
      <c r="AU1125" s="6"/>
      <c r="AV1125" s="6"/>
      <c r="AW1125" s="6"/>
    </row>
    <row r="1126" spans="1:49" x14ac:dyDescent="0.35">
      <c r="A1126" s="20"/>
      <c r="B1126" s="20"/>
      <c r="C1126" s="20"/>
      <c r="D1126" s="20"/>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c r="AL1126" s="6"/>
      <c r="AM1126" s="6"/>
      <c r="AN1126" s="6"/>
      <c r="AO1126" s="6"/>
      <c r="AP1126" s="6"/>
      <c r="AQ1126" s="21"/>
      <c r="AR1126" s="21"/>
      <c r="AS1126" s="21"/>
      <c r="AT1126" s="6"/>
      <c r="AU1126" s="6"/>
      <c r="AV1126" s="6"/>
      <c r="AW1126" s="6"/>
    </row>
    <row r="1127" spans="1:49" x14ac:dyDescent="0.35">
      <c r="A1127" s="20"/>
      <c r="B1127" s="20"/>
      <c r="C1127" s="20"/>
      <c r="D1127" s="20"/>
      <c r="E1127" s="6"/>
      <c r="F1127" s="6"/>
      <c r="G1127" s="6"/>
      <c r="H1127" s="6"/>
      <c r="I1127" s="6"/>
      <c r="J1127" s="6"/>
      <c r="K1127" s="6"/>
      <c r="L1127" s="6"/>
      <c r="M1127" s="6"/>
      <c r="N1127" s="6"/>
      <c r="O1127" s="6"/>
      <c r="P1127" s="6"/>
      <c r="Q1127" s="6"/>
      <c r="R1127" s="6"/>
      <c r="S1127" s="6"/>
      <c r="T1127" s="6"/>
      <c r="U1127" s="6"/>
      <c r="V1127" s="6"/>
      <c r="W1127" s="6"/>
      <c r="X1127" s="6"/>
      <c r="Y1127" s="6"/>
      <c r="Z1127" s="6"/>
      <c r="AA1127" s="6"/>
      <c r="AB1127" s="6"/>
      <c r="AC1127" s="6"/>
      <c r="AD1127" s="6"/>
      <c r="AE1127" s="6"/>
      <c r="AF1127" s="6"/>
      <c r="AG1127" s="6"/>
      <c r="AH1127" s="6"/>
      <c r="AI1127" s="6"/>
      <c r="AJ1127" s="6"/>
      <c r="AK1127" s="6"/>
      <c r="AL1127" s="6"/>
      <c r="AM1127" s="6"/>
      <c r="AN1127" s="6"/>
      <c r="AO1127" s="6"/>
      <c r="AP1127" s="6"/>
      <c r="AQ1127" s="21"/>
      <c r="AR1127" s="21"/>
      <c r="AS1127" s="21"/>
      <c r="AT1127" s="6"/>
      <c r="AU1127" s="6"/>
      <c r="AV1127" s="6"/>
      <c r="AW1127" s="6"/>
    </row>
    <row r="1128" spans="1:49" x14ac:dyDescent="0.35">
      <c r="A1128" s="20"/>
      <c r="B1128" s="20"/>
      <c r="C1128" s="20"/>
      <c r="D1128" s="20"/>
      <c r="E1128" s="6"/>
      <c r="F1128" s="6"/>
      <c r="G1128" s="6"/>
      <c r="H1128" s="6"/>
      <c r="I1128" s="6"/>
      <c r="J1128" s="6"/>
      <c r="K1128" s="6"/>
      <c r="L1128" s="6"/>
      <c r="M1128" s="6"/>
      <c r="N1128" s="6"/>
      <c r="O1128" s="6"/>
      <c r="P1128" s="6"/>
      <c r="Q1128" s="6"/>
      <c r="R1128" s="6"/>
      <c r="S1128" s="6"/>
      <c r="T1128" s="6"/>
      <c r="U1128" s="6"/>
      <c r="V1128" s="6"/>
      <c r="W1128" s="6"/>
      <c r="X1128" s="6"/>
      <c r="Y1128" s="6"/>
      <c r="Z1128" s="6"/>
      <c r="AA1128" s="6"/>
      <c r="AB1128" s="6"/>
      <c r="AC1128" s="6"/>
      <c r="AD1128" s="6"/>
      <c r="AE1128" s="6"/>
      <c r="AF1128" s="6"/>
      <c r="AG1128" s="6"/>
      <c r="AH1128" s="6"/>
      <c r="AI1128" s="6"/>
      <c r="AJ1128" s="6"/>
      <c r="AK1128" s="6"/>
      <c r="AL1128" s="6"/>
      <c r="AM1128" s="6"/>
      <c r="AN1128" s="6"/>
      <c r="AO1128" s="6"/>
      <c r="AP1128" s="6"/>
      <c r="AQ1128" s="21"/>
      <c r="AR1128" s="21"/>
      <c r="AS1128" s="21"/>
      <c r="AT1128" s="6"/>
      <c r="AU1128" s="6"/>
      <c r="AV1128" s="6"/>
      <c r="AW1128" s="6"/>
    </row>
    <row r="1129" spans="1:49" x14ac:dyDescent="0.35">
      <c r="A1129" s="20"/>
      <c r="B1129" s="20"/>
      <c r="C1129" s="20"/>
      <c r="D1129" s="20"/>
      <c r="E1129" s="6"/>
      <c r="F1129" s="6"/>
      <c r="G1129" s="6"/>
      <c r="H1129" s="6"/>
      <c r="I1129" s="6"/>
      <c r="J1129" s="6"/>
      <c r="K1129" s="6"/>
      <c r="L1129" s="6"/>
      <c r="M1129" s="6"/>
      <c r="N1129" s="6"/>
      <c r="O1129" s="6"/>
      <c r="P1129" s="6"/>
      <c r="Q1129" s="6"/>
      <c r="R1129" s="6"/>
      <c r="S1129" s="6"/>
      <c r="T1129" s="6"/>
      <c r="U1129" s="6"/>
      <c r="V1129" s="6"/>
      <c r="W1129" s="6"/>
      <c r="X1129" s="6"/>
      <c r="Y1129" s="6"/>
      <c r="Z1129" s="6"/>
      <c r="AA1129" s="6"/>
      <c r="AB1129" s="6"/>
      <c r="AC1129" s="6"/>
      <c r="AD1129" s="6"/>
      <c r="AE1129" s="6"/>
      <c r="AF1129" s="6"/>
      <c r="AG1129" s="6"/>
      <c r="AH1129" s="6"/>
      <c r="AI1129" s="6"/>
      <c r="AJ1129" s="6"/>
      <c r="AK1129" s="6"/>
      <c r="AL1129" s="6"/>
      <c r="AM1129" s="6"/>
      <c r="AN1129" s="6"/>
      <c r="AO1129" s="6"/>
      <c r="AP1129" s="6"/>
      <c r="AQ1129" s="21"/>
      <c r="AR1129" s="21"/>
      <c r="AS1129" s="21"/>
      <c r="AT1129" s="6"/>
      <c r="AU1129" s="6"/>
      <c r="AV1129" s="6"/>
      <c r="AW1129" s="6"/>
    </row>
    <row r="1130" spans="1:49" x14ac:dyDescent="0.35">
      <c r="A1130" s="20"/>
      <c r="B1130" s="20"/>
      <c r="C1130" s="20"/>
      <c r="D1130" s="20"/>
      <c r="E1130" s="6"/>
      <c r="F1130" s="6"/>
      <c r="G1130" s="6"/>
      <c r="H1130" s="6"/>
      <c r="I1130" s="6"/>
      <c r="J1130" s="6"/>
      <c r="K1130" s="6"/>
      <c r="L1130" s="6"/>
      <c r="M1130" s="6"/>
      <c r="N1130" s="6"/>
      <c r="O1130" s="6"/>
      <c r="P1130" s="6"/>
      <c r="Q1130" s="6"/>
      <c r="R1130" s="6"/>
      <c r="S1130" s="6"/>
      <c r="T1130" s="6"/>
      <c r="U1130" s="6"/>
      <c r="V1130" s="6"/>
      <c r="W1130" s="6"/>
      <c r="X1130" s="6"/>
      <c r="Y1130" s="6"/>
      <c r="Z1130" s="6"/>
      <c r="AA1130" s="6"/>
      <c r="AB1130" s="6"/>
      <c r="AC1130" s="6"/>
      <c r="AD1130" s="6"/>
      <c r="AE1130" s="6"/>
      <c r="AF1130" s="6"/>
      <c r="AG1130" s="6"/>
      <c r="AH1130" s="6"/>
      <c r="AI1130" s="6"/>
      <c r="AJ1130" s="6"/>
      <c r="AK1130" s="6"/>
      <c r="AL1130" s="6"/>
      <c r="AM1130" s="6"/>
      <c r="AN1130" s="6"/>
      <c r="AO1130" s="6"/>
      <c r="AP1130" s="6"/>
      <c r="AQ1130" s="21"/>
      <c r="AR1130" s="21"/>
      <c r="AS1130" s="21"/>
      <c r="AT1130" s="6"/>
      <c r="AU1130" s="6"/>
      <c r="AV1130" s="6"/>
      <c r="AW1130" s="6"/>
    </row>
    <row r="1131" spans="1:49" x14ac:dyDescent="0.35">
      <c r="A1131" s="20"/>
      <c r="B1131" s="20"/>
      <c r="C1131" s="20"/>
      <c r="D1131" s="20"/>
      <c r="E1131" s="6"/>
      <c r="F1131" s="6"/>
      <c r="G1131" s="6"/>
      <c r="H1131" s="6"/>
      <c r="I1131" s="6"/>
      <c r="J1131" s="6"/>
      <c r="K1131" s="6"/>
      <c r="L1131" s="6"/>
      <c r="M1131" s="6"/>
      <c r="N1131" s="6"/>
      <c r="O1131" s="6"/>
      <c r="P1131" s="6"/>
      <c r="Q1131" s="6"/>
      <c r="R1131" s="6"/>
      <c r="S1131" s="6"/>
      <c r="T1131" s="6"/>
      <c r="U1131" s="6"/>
      <c r="V1131" s="6"/>
      <c r="W1131" s="6"/>
      <c r="X1131" s="6"/>
      <c r="Y1131" s="6"/>
      <c r="Z1131" s="6"/>
      <c r="AA1131" s="6"/>
      <c r="AB1131" s="6"/>
      <c r="AC1131" s="6"/>
      <c r="AD1131" s="6"/>
      <c r="AE1131" s="6"/>
      <c r="AF1131" s="6"/>
      <c r="AG1131" s="6"/>
      <c r="AH1131" s="6"/>
      <c r="AI1131" s="6"/>
      <c r="AJ1131" s="6"/>
      <c r="AK1131" s="6"/>
      <c r="AL1131" s="6"/>
      <c r="AM1131" s="6"/>
      <c r="AN1131" s="6"/>
      <c r="AO1131" s="6"/>
      <c r="AP1131" s="6"/>
      <c r="AQ1131" s="21"/>
      <c r="AR1131" s="21"/>
      <c r="AS1131" s="21"/>
      <c r="AT1131" s="6"/>
      <c r="AU1131" s="6"/>
      <c r="AV1131" s="6"/>
      <c r="AW1131" s="6"/>
    </row>
    <row r="1132" spans="1:49" x14ac:dyDescent="0.35">
      <c r="A1132" s="20"/>
      <c r="B1132" s="20"/>
      <c r="C1132" s="20"/>
      <c r="D1132" s="20"/>
      <c r="E1132" s="6"/>
      <c r="F1132" s="6"/>
      <c r="G1132" s="6"/>
      <c r="H1132" s="6"/>
      <c r="I1132" s="6"/>
      <c r="J1132" s="6"/>
      <c r="K1132" s="6"/>
      <c r="L1132" s="6"/>
      <c r="M1132" s="6"/>
      <c r="N1132" s="6"/>
      <c r="O1132" s="6"/>
      <c r="P1132" s="6"/>
      <c r="Q1132" s="6"/>
      <c r="R1132" s="6"/>
      <c r="S1132" s="6"/>
      <c r="T1132" s="6"/>
      <c r="U1132" s="6"/>
      <c r="V1132" s="6"/>
      <c r="W1132" s="6"/>
      <c r="X1132" s="6"/>
      <c r="Y1132" s="6"/>
      <c r="Z1132" s="6"/>
      <c r="AA1132" s="6"/>
      <c r="AB1132" s="6"/>
      <c r="AC1132" s="6"/>
      <c r="AD1132" s="6"/>
      <c r="AE1132" s="6"/>
      <c r="AF1132" s="6"/>
      <c r="AG1132" s="6"/>
      <c r="AH1132" s="6"/>
      <c r="AI1132" s="6"/>
      <c r="AJ1132" s="6"/>
      <c r="AK1132" s="6"/>
      <c r="AL1132" s="6"/>
      <c r="AM1132" s="6"/>
      <c r="AN1132" s="6"/>
      <c r="AO1132" s="6"/>
      <c r="AP1132" s="6"/>
      <c r="AQ1132" s="21"/>
      <c r="AR1132" s="21"/>
      <c r="AS1132" s="21"/>
      <c r="AT1132" s="6"/>
      <c r="AU1132" s="6"/>
      <c r="AV1132" s="6"/>
      <c r="AW1132" s="6"/>
    </row>
    <row r="1133" spans="1:49" x14ac:dyDescent="0.35">
      <c r="A1133" s="20"/>
      <c r="B1133" s="20"/>
      <c r="C1133" s="20"/>
      <c r="D1133" s="20"/>
      <c r="E1133" s="6"/>
      <c r="F1133" s="6"/>
      <c r="G1133" s="6"/>
      <c r="H1133" s="6"/>
      <c r="I1133" s="6"/>
      <c r="J1133" s="6"/>
      <c r="K1133" s="6"/>
      <c r="L1133" s="6"/>
      <c r="M1133" s="6"/>
      <c r="N1133" s="6"/>
      <c r="O1133" s="6"/>
      <c r="P1133" s="6"/>
      <c r="Q1133" s="6"/>
      <c r="R1133" s="6"/>
      <c r="S1133" s="6"/>
      <c r="T1133" s="6"/>
      <c r="U1133" s="6"/>
      <c r="V1133" s="6"/>
      <c r="W1133" s="6"/>
      <c r="X1133" s="6"/>
      <c r="Y1133" s="6"/>
      <c r="Z1133" s="6"/>
      <c r="AA1133" s="6"/>
      <c r="AB1133" s="6"/>
      <c r="AC1133" s="6"/>
      <c r="AD1133" s="6"/>
      <c r="AE1133" s="6"/>
      <c r="AF1133" s="6"/>
      <c r="AG1133" s="6"/>
      <c r="AH1133" s="6"/>
      <c r="AI1133" s="6"/>
      <c r="AJ1133" s="6"/>
      <c r="AK1133" s="6"/>
      <c r="AL1133" s="6"/>
      <c r="AM1133" s="6"/>
      <c r="AN1133" s="6"/>
      <c r="AO1133" s="6"/>
      <c r="AP1133" s="6"/>
      <c r="AQ1133" s="21"/>
      <c r="AR1133" s="21"/>
      <c r="AS1133" s="21"/>
      <c r="AT1133" s="6"/>
      <c r="AU1133" s="6"/>
      <c r="AV1133" s="6"/>
      <c r="AW1133" s="6"/>
    </row>
    <row r="1134" spans="1:49" x14ac:dyDescent="0.35">
      <c r="A1134" s="20"/>
      <c r="B1134" s="20"/>
      <c r="C1134" s="20"/>
      <c r="D1134" s="20"/>
      <c r="E1134" s="6"/>
      <c r="F1134" s="6"/>
      <c r="G1134" s="6"/>
      <c r="H1134" s="6"/>
      <c r="I1134" s="6"/>
      <c r="J1134" s="6"/>
      <c r="K1134" s="6"/>
      <c r="L1134" s="6"/>
      <c r="M1134" s="6"/>
      <c r="N1134" s="6"/>
      <c r="O1134" s="6"/>
      <c r="P1134" s="6"/>
      <c r="Q1134" s="6"/>
      <c r="R1134" s="6"/>
      <c r="S1134" s="6"/>
      <c r="T1134" s="6"/>
      <c r="U1134" s="6"/>
      <c r="V1134" s="6"/>
      <c r="W1134" s="6"/>
      <c r="X1134" s="6"/>
      <c r="Y1134" s="6"/>
      <c r="Z1134" s="6"/>
      <c r="AA1134" s="6"/>
      <c r="AB1134" s="6"/>
      <c r="AC1134" s="6"/>
      <c r="AD1134" s="6"/>
      <c r="AE1134" s="6"/>
      <c r="AF1134" s="6"/>
      <c r="AG1134" s="6"/>
      <c r="AH1134" s="6"/>
      <c r="AI1134" s="6"/>
      <c r="AJ1134" s="6"/>
      <c r="AK1134" s="6"/>
      <c r="AL1134" s="6"/>
      <c r="AM1134" s="6"/>
      <c r="AN1134" s="6"/>
      <c r="AO1134" s="6"/>
      <c r="AP1134" s="6"/>
      <c r="AQ1134" s="21"/>
      <c r="AR1134" s="21"/>
      <c r="AS1134" s="21"/>
      <c r="AT1134" s="6"/>
      <c r="AU1134" s="6"/>
      <c r="AV1134" s="6"/>
      <c r="AW1134" s="6"/>
    </row>
    <row r="1135" spans="1:49" x14ac:dyDescent="0.35">
      <c r="A1135" s="20"/>
      <c r="B1135" s="20"/>
      <c r="C1135" s="20"/>
      <c r="D1135" s="20"/>
      <c r="E1135" s="6"/>
      <c r="F1135" s="6"/>
      <c r="G1135" s="6"/>
      <c r="H1135" s="6"/>
      <c r="I1135" s="6"/>
      <c r="J1135" s="6"/>
      <c r="K1135" s="6"/>
      <c r="L1135" s="6"/>
      <c r="M1135" s="6"/>
      <c r="N1135" s="6"/>
      <c r="O1135" s="6"/>
      <c r="P1135" s="6"/>
      <c r="Q1135" s="6"/>
      <c r="R1135" s="6"/>
      <c r="S1135" s="6"/>
      <c r="T1135" s="6"/>
      <c r="U1135" s="6"/>
      <c r="V1135" s="6"/>
      <c r="W1135" s="6"/>
      <c r="X1135" s="6"/>
      <c r="Y1135" s="6"/>
      <c r="Z1135" s="6"/>
      <c r="AA1135" s="6"/>
      <c r="AB1135" s="6"/>
      <c r="AC1135" s="6"/>
      <c r="AD1135" s="6"/>
      <c r="AE1135" s="6"/>
      <c r="AF1135" s="6"/>
      <c r="AG1135" s="6"/>
      <c r="AH1135" s="6"/>
      <c r="AI1135" s="6"/>
      <c r="AJ1135" s="6"/>
      <c r="AK1135" s="6"/>
      <c r="AL1135" s="6"/>
      <c r="AM1135" s="6"/>
      <c r="AN1135" s="6"/>
      <c r="AO1135" s="6"/>
      <c r="AP1135" s="6"/>
      <c r="AQ1135" s="21"/>
      <c r="AR1135" s="21"/>
      <c r="AS1135" s="21"/>
      <c r="AT1135" s="6"/>
      <c r="AU1135" s="6"/>
      <c r="AV1135" s="6"/>
      <c r="AW1135" s="6"/>
    </row>
    <row r="1136" spans="1:49" x14ac:dyDescent="0.35">
      <c r="A1136" s="20"/>
      <c r="B1136" s="20"/>
      <c r="C1136" s="20"/>
      <c r="D1136" s="20"/>
      <c r="E1136" s="6"/>
      <c r="F1136" s="6"/>
      <c r="G1136" s="6"/>
      <c r="H1136" s="6"/>
      <c r="I1136" s="6"/>
      <c r="J1136" s="6"/>
      <c r="K1136" s="6"/>
      <c r="L1136" s="6"/>
      <c r="M1136" s="6"/>
      <c r="N1136" s="6"/>
      <c r="O1136" s="6"/>
      <c r="P1136" s="6"/>
      <c r="Q1136" s="6"/>
      <c r="R1136" s="6"/>
      <c r="S1136" s="6"/>
      <c r="T1136" s="6"/>
      <c r="U1136" s="6"/>
      <c r="V1136" s="6"/>
      <c r="W1136" s="6"/>
      <c r="X1136" s="6"/>
      <c r="Y1136" s="6"/>
      <c r="Z1136" s="6"/>
      <c r="AA1136" s="6"/>
      <c r="AB1136" s="6"/>
      <c r="AC1136" s="6"/>
      <c r="AD1136" s="6"/>
      <c r="AE1136" s="6"/>
      <c r="AF1136" s="6"/>
      <c r="AG1136" s="6"/>
      <c r="AH1136" s="6"/>
      <c r="AI1136" s="6"/>
      <c r="AJ1136" s="6"/>
      <c r="AK1136" s="6"/>
      <c r="AL1136" s="6"/>
      <c r="AM1136" s="6"/>
      <c r="AN1136" s="6"/>
      <c r="AO1136" s="6"/>
      <c r="AP1136" s="6"/>
      <c r="AQ1136" s="21"/>
      <c r="AR1136" s="21"/>
      <c r="AS1136" s="21"/>
      <c r="AT1136" s="6"/>
      <c r="AU1136" s="6"/>
      <c r="AV1136" s="6"/>
      <c r="AW1136" s="6"/>
    </row>
    <row r="1137" spans="1:49" x14ac:dyDescent="0.35">
      <c r="A1137" s="20"/>
      <c r="B1137" s="20"/>
      <c r="C1137" s="20"/>
      <c r="D1137" s="20"/>
      <c r="E1137" s="6"/>
      <c r="F1137" s="6"/>
      <c r="G1137" s="6"/>
      <c r="H1137" s="6"/>
      <c r="I1137" s="6"/>
      <c r="J1137" s="6"/>
      <c r="K1137" s="6"/>
      <c r="L1137" s="6"/>
      <c r="M1137" s="6"/>
      <c r="N1137" s="6"/>
      <c r="O1137" s="6"/>
      <c r="P1137" s="6"/>
      <c r="Q1137" s="6"/>
      <c r="R1137" s="6"/>
      <c r="S1137" s="6"/>
      <c r="T1137" s="6"/>
      <c r="U1137" s="6"/>
      <c r="V1137" s="6"/>
      <c r="W1137" s="6"/>
      <c r="X1137" s="6"/>
      <c r="Y1137" s="6"/>
      <c r="Z1137" s="6"/>
      <c r="AA1137" s="6"/>
      <c r="AB1137" s="6"/>
      <c r="AC1137" s="6"/>
      <c r="AD1137" s="6"/>
      <c r="AE1137" s="6"/>
      <c r="AF1137" s="6"/>
      <c r="AG1137" s="6"/>
      <c r="AH1137" s="6"/>
      <c r="AI1137" s="6"/>
      <c r="AJ1137" s="6"/>
      <c r="AK1137" s="6"/>
      <c r="AL1137" s="6"/>
      <c r="AM1137" s="6"/>
      <c r="AN1137" s="6"/>
      <c r="AO1137" s="6"/>
      <c r="AP1137" s="6"/>
      <c r="AQ1137" s="21"/>
      <c r="AR1137" s="21"/>
      <c r="AS1137" s="21"/>
      <c r="AT1137" s="6"/>
      <c r="AU1137" s="6"/>
      <c r="AV1137" s="6"/>
      <c r="AW1137" s="6"/>
    </row>
    <row r="1138" spans="1:49" x14ac:dyDescent="0.35">
      <c r="A1138" s="20"/>
      <c r="B1138" s="20"/>
      <c r="C1138" s="20"/>
      <c r="D1138" s="20"/>
      <c r="E1138" s="6"/>
      <c r="F1138" s="6"/>
      <c r="G1138" s="6"/>
      <c r="H1138" s="6"/>
      <c r="I1138" s="6"/>
      <c r="J1138" s="6"/>
      <c r="K1138" s="6"/>
      <c r="L1138" s="6"/>
      <c r="M1138" s="6"/>
      <c r="N1138" s="6"/>
      <c r="O1138" s="6"/>
      <c r="P1138" s="6"/>
      <c r="Q1138" s="6"/>
      <c r="R1138" s="6"/>
      <c r="S1138" s="6"/>
      <c r="T1138" s="6"/>
      <c r="U1138" s="6"/>
      <c r="V1138" s="6"/>
      <c r="W1138" s="6"/>
      <c r="X1138" s="6"/>
      <c r="Y1138" s="6"/>
      <c r="Z1138" s="6"/>
      <c r="AA1138" s="6"/>
      <c r="AB1138" s="6"/>
      <c r="AC1138" s="6"/>
      <c r="AD1138" s="6"/>
      <c r="AE1138" s="6"/>
      <c r="AF1138" s="6"/>
      <c r="AG1138" s="6"/>
      <c r="AH1138" s="6"/>
      <c r="AI1138" s="6"/>
      <c r="AJ1138" s="6"/>
      <c r="AK1138" s="6"/>
      <c r="AL1138" s="6"/>
      <c r="AM1138" s="6"/>
      <c r="AN1138" s="6"/>
      <c r="AO1138" s="6"/>
      <c r="AP1138" s="6"/>
      <c r="AQ1138" s="21"/>
      <c r="AR1138" s="21"/>
      <c r="AS1138" s="21"/>
      <c r="AT1138" s="6"/>
      <c r="AU1138" s="6"/>
      <c r="AV1138" s="6"/>
      <c r="AW1138" s="6"/>
    </row>
    <row r="1139" spans="1:49" x14ac:dyDescent="0.35">
      <c r="A1139" s="20"/>
      <c r="B1139" s="20"/>
      <c r="C1139" s="20"/>
      <c r="D1139" s="20"/>
      <c r="E1139" s="6"/>
      <c r="F1139" s="6"/>
      <c r="G1139" s="6"/>
      <c r="H1139" s="6"/>
      <c r="I1139" s="6"/>
      <c r="J1139" s="6"/>
      <c r="K1139" s="6"/>
      <c r="L1139" s="6"/>
      <c r="M1139" s="6"/>
      <c r="N1139" s="6"/>
      <c r="O1139" s="6"/>
      <c r="P1139" s="6"/>
      <c r="Q1139" s="6"/>
      <c r="R1139" s="6"/>
      <c r="S1139" s="6"/>
      <c r="T1139" s="6"/>
      <c r="U1139" s="6"/>
      <c r="V1139" s="6"/>
      <c r="W1139" s="6"/>
      <c r="X1139" s="6"/>
      <c r="Y1139" s="6"/>
      <c r="Z1139" s="6"/>
      <c r="AA1139" s="6"/>
      <c r="AB1139" s="6"/>
      <c r="AC1139" s="6"/>
      <c r="AD1139" s="6"/>
      <c r="AE1139" s="6"/>
      <c r="AF1139" s="6"/>
      <c r="AG1139" s="6"/>
      <c r="AH1139" s="6"/>
      <c r="AI1139" s="6"/>
      <c r="AJ1139" s="6"/>
      <c r="AK1139" s="6"/>
      <c r="AL1139" s="6"/>
      <c r="AM1139" s="6"/>
      <c r="AN1139" s="6"/>
      <c r="AO1139" s="6"/>
      <c r="AP1139" s="6"/>
      <c r="AQ1139" s="21"/>
      <c r="AR1139" s="21"/>
      <c r="AS1139" s="21"/>
      <c r="AT1139" s="6"/>
      <c r="AU1139" s="6"/>
      <c r="AV1139" s="6"/>
      <c r="AW1139" s="6"/>
    </row>
    <row r="1140" spans="1:49" x14ac:dyDescent="0.35">
      <c r="A1140" s="20"/>
      <c r="B1140" s="20"/>
      <c r="C1140" s="20"/>
      <c r="D1140" s="20"/>
      <c r="E1140" s="6"/>
      <c r="F1140" s="6"/>
      <c r="G1140" s="6"/>
      <c r="H1140" s="6"/>
      <c r="I1140" s="6"/>
      <c r="J1140" s="6"/>
      <c r="K1140" s="6"/>
      <c r="L1140" s="6"/>
      <c r="M1140" s="6"/>
      <c r="N1140" s="6"/>
      <c r="O1140" s="6"/>
      <c r="P1140" s="6"/>
      <c r="Q1140" s="6"/>
      <c r="R1140" s="6"/>
      <c r="S1140" s="6"/>
      <c r="T1140" s="6"/>
      <c r="U1140" s="6"/>
      <c r="V1140" s="6"/>
      <c r="W1140" s="6"/>
      <c r="X1140" s="6"/>
      <c r="Y1140" s="6"/>
      <c r="Z1140" s="6"/>
      <c r="AA1140" s="6"/>
      <c r="AB1140" s="6"/>
      <c r="AC1140" s="6"/>
      <c r="AD1140" s="6"/>
      <c r="AE1140" s="6"/>
      <c r="AF1140" s="6"/>
      <c r="AG1140" s="6"/>
      <c r="AH1140" s="6"/>
      <c r="AI1140" s="6"/>
      <c r="AJ1140" s="6"/>
      <c r="AK1140" s="6"/>
      <c r="AL1140" s="6"/>
      <c r="AM1140" s="6"/>
      <c r="AN1140" s="6"/>
      <c r="AO1140" s="6"/>
      <c r="AP1140" s="6"/>
      <c r="AQ1140" s="21"/>
      <c r="AR1140" s="21"/>
      <c r="AS1140" s="21"/>
      <c r="AT1140" s="6"/>
      <c r="AU1140" s="6"/>
      <c r="AV1140" s="6"/>
      <c r="AW1140" s="6"/>
    </row>
    <row r="1141" spans="1:49" x14ac:dyDescent="0.35">
      <c r="A1141" s="20"/>
      <c r="B1141" s="20"/>
      <c r="C1141" s="20"/>
      <c r="D1141" s="20"/>
      <c r="E1141" s="6"/>
      <c r="F1141" s="6"/>
      <c r="G1141" s="6"/>
      <c r="H1141" s="6"/>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c r="AG1141" s="6"/>
      <c r="AH1141" s="6"/>
      <c r="AI1141" s="6"/>
      <c r="AJ1141" s="6"/>
      <c r="AK1141" s="6"/>
      <c r="AL1141" s="6"/>
      <c r="AM1141" s="6"/>
      <c r="AN1141" s="6"/>
      <c r="AO1141" s="6"/>
      <c r="AP1141" s="6"/>
      <c r="AQ1141" s="21"/>
      <c r="AR1141" s="21"/>
      <c r="AS1141" s="21"/>
      <c r="AT1141" s="6"/>
      <c r="AU1141" s="6"/>
      <c r="AV1141" s="6"/>
      <c r="AW1141" s="6"/>
    </row>
    <row r="1142" spans="1:49" x14ac:dyDescent="0.35">
      <c r="A1142" s="20"/>
      <c r="B1142" s="20"/>
      <c r="C1142" s="20"/>
      <c r="D1142" s="20"/>
      <c r="E1142" s="6"/>
      <c r="F1142" s="6"/>
      <c r="G1142" s="6"/>
      <c r="H1142" s="6"/>
      <c r="I1142" s="6"/>
      <c r="J1142" s="6"/>
      <c r="K1142" s="6"/>
      <c r="L1142" s="6"/>
      <c r="M1142" s="6"/>
      <c r="N1142" s="6"/>
      <c r="O1142" s="6"/>
      <c r="P1142" s="6"/>
      <c r="Q1142" s="6"/>
      <c r="R1142" s="6"/>
      <c r="S1142" s="6"/>
      <c r="T1142" s="6"/>
      <c r="U1142" s="6"/>
      <c r="V1142" s="6"/>
      <c r="W1142" s="6"/>
      <c r="X1142" s="6"/>
      <c r="Y1142" s="6"/>
      <c r="Z1142" s="6"/>
      <c r="AA1142" s="6"/>
      <c r="AB1142" s="6"/>
      <c r="AC1142" s="6"/>
      <c r="AD1142" s="6"/>
      <c r="AE1142" s="6"/>
      <c r="AF1142" s="6"/>
      <c r="AG1142" s="6"/>
      <c r="AH1142" s="6"/>
      <c r="AI1142" s="6"/>
      <c r="AJ1142" s="6"/>
      <c r="AK1142" s="6"/>
      <c r="AL1142" s="6"/>
      <c r="AM1142" s="6"/>
      <c r="AN1142" s="6"/>
      <c r="AO1142" s="6"/>
      <c r="AP1142" s="6"/>
      <c r="AQ1142" s="21"/>
      <c r="AR1142" s="21"/>
      <c r="AS1142" s="21"/>
      <c r="AT1142" s="6"/>
      <c r="AU1142" s="6"/>
      <c r="AV1142" s="6"/>
      <c r="AW1142" s="6"/>
    </row>
    <row r="1143" spans="1:49" x14ac:dyDescent="0.35">
      <c r="A1143" s="20"/>
      <c r="B1143" s="20"/>
      <c r="C1143" s="20"/>
      <c r="D1143" s="20"/>
      <c r="E1143" s="6"/>
      <c r="F1143" s="6"/>
      <c r="G1143" s="6"/>
      <c r="H1143" s="6"/>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c r="AG1143" s="6"/>
      <c r="AH1143" s="6"/>
      <c r="AI1143" s="6"/>
      <c r="AJ1143" s="6"/>
      <c r="AK1143" s="6"/>
      <c r="AL1143" s="6"/>
      <c r="AM1143" s="6"/>
      <c r="AN1143" s="6"/>
      <c r="AO1143" s="6"/>
      <c r="AP1143" s="6"/>
      <c r="AQ1143" s="21"/>
      <c r="AR1143" s="21"/>
      <c r="AS1143" s="21"/>
      <c r="AT1143" s="6"/>
      <c r="AU1143" s="6"/>
      <c r="AV1143" s="6"/>
      <c r="AW1143" s="6"/>
    </row>
    <row r="1144" spans="1:49" x14ac:dyDescent="0.35">
      <c r="A1144" s="20"/>
      <c r="B1144" s="20"/>
      <c r="C1144" s="20"/>
      <c r="D1144" s="20"/>
      <c r="E1144" s="6"/>
      <c r="F1144" s="6"/>
      <c r="G1144" s="6"/>
      <c r="H1144" s="6"/>
      <c r="I1144" s="6"/>
      <c r="J1144" s="6"/>
      <c r="K1144" s="6"/>
      <c r="L1144" s="6"/>
      <c r="M1144" s="6"/>
      <c r="N1144" s="6"/>
      <c r="O1144" s="6"/>
      <c r="P1144" s="6"/>
      <c r="Q1144" s="6"/>
      <c r="R1144" s="6"/>
      <c r="S1144" s="6"/>
      <c r="T1144" s="6"/>
      <c r="U1144" s="6"/>
      <c r="V1144" s="6"/>
      <c r="W1144" s="6"/>
      <c r="X1144" s="6"/>
      <c r="Y1144" s="6"/>
      <c r="Z1144" s="6"/>
      <c r="AA1144" s="6"/>
      <c r="AB1144" s="6"/>
      <c r="AC1144" s="6"/>
      <c r="AD1144" s="6"/>
      <c r="AE1144" s="6"/>
      <c r="AF1144" s="6"/>
      <c r="AG1144" s="6"/>
      <c r="AH1144" s="6"/>
      <c r="AI1144" s="6"/>
      <c r="AJ1144" s="6"/>
      <c r="AK1144" s="6"/>
      <c r="AL1144" s="6"/>
      <c r="AM1144" s="6"/>
      <c r="AN1144" s="6"/>
      <c r="AO1144" s="6"/>
      <c r="AP1144" s="6"/>
      <c r="AQ1144" s="21"/>
      <c r="AR1144" s="21"/>
      <c r="AS1144" s="21"/>
      <c r="AT1144" s="6"/>
      <c r="AU1144" s="6"/>
      <c r="AV1144" s="6"/>
      <c r="AW1144" s="6"/>
    </row>
    <row r="1145" spans="1:49" x14ac:dyDescent="0.35">
      <c r="A1145" s="20"/>
      <c r="B1145" s="20"/>
      <c r="C1145" s="20"/>
      <c r="D1145" s="20"/>
      <c r="E1145" s="6"/>
      <c r="F1145" s="6"/>
      <c r="G1145" s="6"/>
      <c r="H1145" s="6"/>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c r="AG1145" s="6"/>
      <c r="AH1145" s="6"/>
      <c r="AI1145" s="6"/>
      <c r="AJ1145" s="6"/>
      <c r="AK1145" s="6"/>
      <c r="AL1145" s="6"/>
      <c r="AM1145" s="6"/>
      <c r="AN1145" s="6"/>
      <c r="AO1145" s="6"/>
      <c r="AP1145" s="6"/>
      <c r="AQ1145" s="21"/>
      <c r="AR1145" s="21"/>
      <c r="AS1145" s="21"/>
      <c r="AT1145" s="6"/>
      <c r="AU1145" s="6"/>
      <c r="AV1145" s="6"/>
      <c r="AW1145" s="6"/>
    </row>
    <row r="1146" spans="1:49" x14ac:dyDescent="0.35">
      <c r="A1146" s="20"/>
      <c r="B1146" s="20"/>
      <c r="C1146" s="20"/>
      <c r="D1146" s="20"/>
      <c r="E1146" s="6"/>
      <c r="F1146" s="6"/>
      <c r="G1146" s="6"/>
      <c r="H1146" s="6"/>
      <c r="I1146" s="6"/>
      <c r="J1146" s="6"/>
      <c r="K1146" s="6"/>
      <c r="L1146" s="6"/>
      <c r="M1146" s="6"/>
      <c r="N1146" s="6"/>
      <c r="O1146" s="6"/>
      <c r="P1146" s="6"/>
      <c r="Q1146" s="6"/>
      <c r="R1146" s="6"/>
      <c r="S1146" s="6"/>
      <c r="T1146" s="6"/>
      <c r="U1146" s="6"/>
      <c r="V1146" s="6"/>
      <c r="W1146" s="6"/>
      <c r="X1146" s="6"/>
      <c r="Y1146" s="6"/>
      <c r="Z1146" s="6"/>
      <c r="AA1146" s="6"/>
      <c r="AB1146" s="6"/>
      <c r="AC1146" s="6"/>
      <c r="AD1146" s="6"/>
      <c r="AE1146" s="6"/>
      <c r="AF1146" s="6"/>
      <c r="AG1146" s="6"/>
      <c r="AH1146" s="6"/>
      <c r="AI1146" s="6"/>
      <c r="AJ1146" s="6"/>
      <c r="AK1146" s="6"/>
      <c r="AL1146" s="6"/>
      <c r="AM1146" s="6"/>
      <c r="AN1146" s="6"/>
      <c r="AO1146" s="6"/>
      <c r="AP1146" s="6"/>
      <c r="AQ1146" s="21"/>
      <c r="AR1146" s="21"/>
      <c r="AS1146" s="21"/>
      <c r="AT1146" s="6"/>
      <c r="AU1146" s="6"/>
      <c r="AV1146" s="6"/>
      <c r="AW1146" s="6"/>
    </row>
    <row r="1147" spans="1:49" x14ac:dyDescent="0.35">
      <c r="A1147" s="20"/>
      <c r="B1147" s="20"/>
      <c r="C1147" s="20"/>
      <c r="D1147" s="20"/>
      <c r="E1147" s="6"/>
      <c r="F1147" s="6"/>
      <c r="G1147" s="6"/>
      <c r="H1147" s="6"/>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c r="AG1147" s="6"/>
      <c r="AH1147" s="6"/>
      <c r="AI1147" s="6"/>
      <c r="AJ1147" s="6"/>
      <c r="AK1147" s="6"/>
      <c r="AL1147" s="6"/>
      <c r="AM1147" s="6"/>
      <c r="AN1147" s="6"/>
      <c r="AO1147" s="6"/>
      <c r="AP1147" s="6"/>
      <c r="AQ1147" s="21"/>
      <c r="AR1147" s="21"/>
      <c r="AS1147" s="21"/>
      <c r="AT1147" s="6"/>
      <c r="AU1147" s="6"/>
      <c r="AV1147" s="6"/>
      <c r="AW1147" s="6"/>
    </row>
    <row r="1148" spans="1:49" x14ac:dyDescent="0.35">
      <c r="A1148" s="20"/>
      <c r="B1148" s="20"/>
      <c r="C1148" s="20"/>
      <c r="D1148" s="20"/>
      <c r="E1148" s="6"/>
      <c r="F1148" s="6"/>
      <c r="G1148" s="6"/>
      <c r="H1148" s="6"/>
      <c r="I1148" s="6"/>
      <c r="J1148" s="6"/>
      <c r="K1148" s="6"/>
      <c r="L1148" s="6"/>
      <c r="M1148" s="6"/>
      <c r="N1148" s="6"/>
      <c r="O1148" s="6"/>
      <c r="P1148" s="6"/>
      <c r="Q1148" s="6"/>
      <c r="R1148" s="6"/>
      <c r="S1148" s="6"/>
      <c r="T1148" s="6"/>
      <c r="U1148" s="6"/>
      <c r="V1148" s="6"/>
      <c r="W1148" s="6"/>
      <c r="X1148" s="6"/>
      <c r="Y1148" s="6"/>
      <c r="Z1148" s="6"/>
      <c r="AA1148" s="6"/>
      <c r="AB1148" s="6"/>
      <c r="AC1148" s="6"/>
      <c r="AD1148" s="6"/>
      <c r="AE1148" s="6"/>
      <c r="AF1148" s="6"/>
      <c r="AG1148" s="6"/>
      <c r="AH1148" s="6"/>
      <c r="AI1148" s="6"/>
      <c r="AJ1148" s="6"/>
      <c r="AK1148" s="6"/>
      <c r="AL1148" s="6"/>
      <c r="AM1148" s="6"/>
      <c r="AN1148" s="6"/>
      <c r="AO1148" s="6"/>
      <c r="AP1148" s="6"/>
      <c r="AQ1148" s="21"/>
      <c r="AR1148" s="21"/>
      <c r="AS1148" s="21"/>
      <c r="AT1148" s="6"/>
      <c r="AU1148" s="6"/>
      <c r="AV1148" s="6"/>
      <c r="AW1148" s="6"/>
    </row>
    <row r="1149" spans="1:49" x14ac:dyDescent="0.35">
      <c r="A1149" s="20"/>
      <c r="B1149" s="20"/>
      <c r="C1149" s="20"/>
      <c r="D1149" s="20"/>
      <c r="E1149" s="6"/>
      <c r="F1149" s="6"/>
      <c r="G1149" s="6"/>
      <c r="H1149" s="6"/>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c r="AG1149" s="6"/>
      <c r="AH1149" s="6"/>
      <c r="AI1149" s="6"/>
      <c r="AJ1149" s="6"/>
      <c r="AK1149" s="6"/>
      <c r="AL1149" s="6"/>
      <c r="AM1149" s="6"/>
      <c r="AN1149" s="6"/>
      <c r="AO1149" s="6"/>
      <c r="AP1149" s="6"/>
      <c r="AQ1149" s="21"/>
      <c r="AR1149" s="21"/>
      <c r="AS1149" s="21"/>
      <c r="AT1149" s="6"/>
      <c r="AU1149" s="6"/>
      <c r="AV1149" s="6"/>
      <c r="AW1149" s="6"/>
    </row>
    <row r="1150" spans="1:49" x14ac:dyDescent="0.35">
      <c r="A1150" s="20"/>
      <c r="B1150" s="20"/>
      <c r="C1150" s="20"/>
      <c r="D1150" s="20"/>
      <c r="E1150" s="6"/>
      <c r="F1150" s="6"/>
      <c r="G1150" s="6"/>
      <c r="H1150" s="6"/>
      <c r="I1150" s="6"/>
      <c r="J1150" s="6"/>
      <c r="K1150" s="6"/>
      <c r="L1150" s="6"/>
      <c r="M1150" s="6"/>
      <c r="N1150" s="6"/>
      <c r="O1150" s="6"/>
      <c r="P1150" s="6"/>
      <c r="Q1150" s="6"/>
      <c r="R1150" s="6"/>
      <c r="S1150" s="6"/>
      <c r="T1150" s="6"/>
      <c r="U1150" s="6"/>
      <c r="V1150" s="6"/>
      <c r="W1150" s="6"/>
      <c r="X1150" s="6"/>
      <c r="Y1150" s="6"/>
      <c r="Z1150" s="6"/>
      <c r="AA1150" s="6"/>
      <c r="AB1150" s="6"/>
      <c r="AC1150" s="6"/>
      <c r="AD1150" s="6"/>
      <c r="AE1150" s="6"/>
      <c r="AF1150" s="6"/>
      <c r="AG1150" s="6"/>
      <c r="AH1150" s="6"/>
      <c r="AI1150" s="6"/>
      <c r="AJ1150" s="6"/>
      <c r="AK1150" s="6"/>
      <c r="AL1150" s="6"/>
      <c r="AM1150" s="6"/>
      <c r="AN1150" s="6"/>
      <c r="AO1150" s="6"/>
      <c r="AP1150" s="6"/>
      <c r="AQ1150" s="21"/>
      <c r="AR1150" s="21"/>
      <c r="AS1150" s="21"/>
      <c r="AT1150" s="6"/>
      <c r="AU1150" s="6"/>
      <c r="AV1150" s="6"/>
      <c r="AW1150" s="6"/>
    </row>
    <row r="1151" spans="1:49" x14ac:dyDescent="0.35">
      <c r="A1151" s="20"/>
      <c r="B1151" s="20"/>
      <c r="C1151" s="20"/>
      <c r="D1151" s="20"/>
      <c r="E1151" s="6"/>
      <c r="F1151" s="6"/>
      <c r="G1151" s="6"/>
      <c r="H1151" s="6"/>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c r="AG1151" s="6"/>
      <c r="AH1151" s="6"/>
      <c r="AI1151" s="6"/>
      <c r="AJ1151" s="6"/>
      <c r="AK1151" s="6"/>
      <c r="AL1151" s="6"/>
      <c r="AM1151" s="6"/>
      <c r="AN1151" s="6"/>
      <c r="AO1151" s="6"/>
      <c r="AP1151" s="6"/>
      <c r="AQ1151" s="21"/>
      <c r="AR1151" s="21"/>
      <c r="AS1151" s="21"/>
      <c r="AT1151" s="6"/>
      <c r="AU1151" s="6"/>
      <c r="AV1151" s="6"/>
      <c r="AW1151" s="6"/>
    </row>
    <row r="1152" spans="1:49" x14ac:dyDescent="0.35">
      <c r="A1152" s="20"/>
      <c r="B1152" s="20"/>
      <c r="C1152" s="20"/>
      <c r="D1152" s="20"/>
      <c r="E1152" s="6"/>
      <c r="F1152" s="6"/>
      <c r="G1152" s="6"/>
      <c r="H1152" s="6"/>
      <c r="I1152" s="6"/>
      <c r="J1152" s="6"/>
      <c r="K1152" s="6"/>
      <c r="L1152" s="6"/>
      <c r="M1152" s="6"/>
      <c r="N1152" s="6"/>
      <c r="O1152" s="6"/>
      <c r="P1152" s="6"/>
      <c r="Q1152" s="6"/>
      <c r="R1152" s="6"/>
      <c r="S1152" s="6"/>
      <c r="T1152" s="6"/>
      <c r="U1152" s="6"/>
      <c r="V1152" s="6"/>
      <c r="W1152" s="6"/>
      <c r="X1152" s="6"/>
      <c r="Y1152" s="6"/>
      <c r="Z1152" s="6"/>
      <c r="AA1152" s="6"/>
      <c r="AB1152" s="6"/>
      <c r="AC1152" s="6"/>
      <c r="AD1152" s="6"/>
      <c r="AE1152" s="6"/>
      <c r="AF1152" s="6"/>
      <c r="AG1152" s="6"/>
      <c r="AH1152" s="6"/>
      <c r="AI1152" s="6"/>
      <c r="AJ1152" s="6"/>
      <c r="AK1152" s="6"/>
      <c r="AL1152" s="6"/>
      <c r="AM1152" s="6"/>
      <c r="AN1152" s="6"/>
      <c r="AO1152" s="6"/>
      <c r="AP1152" s="6"/>
      <c r="AQ1152" s="21"/>
      <c r="AR1152" s="21"/>
      <c r="AS1152" s="21"/>
      <c r="AT1152" s="6"/>
      <c r="AU1152" s="6"/>
      <c r="AV1152" s="6"/>
      <c r="AW1152" s="6"/>
    </row>
    <row r="1153" spans="1:49" x14ac:dyDescent="0.35">
      <c r="A1153" s="20"/>
      <c r="B1153" s="20"/>
      <c r="C1153" s="20"/>
      <c r="D1153" s="20"/>
      <c r="E1153" s="6"/>
      <c r="F1153" s="6"/>
      <c r="G1153" s="6"/>
      <c r="H1153" s="6"/>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c r="AG1153" s="6"/>
      <c r="AH1153" s="6"/>
      <c r="AI1153" s="6"/>
      <c r="AJ1153" s="6"/>
      <c r="AK1153" s="6"/>
      <c r="AL1153" s="6"/>
      <c r="AM1153" s="6"/>
      <c r="AN1153" s="6"/>
      <c r="AO1153" s="6"/>
      <c r="AP1153" s="6"/>
      <c r="AQ1153" s="21"/>
      <c r="AR1153" s="21"/>
      <c r="AS1153" s="21"/>
      <c r="AT1153" s="6"/>
      <c r="AU1153" s="6"/>
      <c r="AV1153" s="6"/>
      <c r="AW1153" s="6"/>
    </row>
    <row r="1154" spans="1:49" x14ac:dyDescent="0.35">
      <c r="A1154" s="20"/>
      <c r="B1154" s="20"/>
      <c r="C1154" s="20"/>
      <c r="D1154" s="20"/>
      <c r="E1154" s="6"/>
      <c r="F1154" s="6"/>
      <c r="G1154" s="6"/>
      <c r="H1154" s="6"/>
      <c r="I1154" s="6"/>
      <c r="J1154" s="6"/>
      <c r="K1154" s="6"/>
      <c r="L1154" s="6"/>
      <c r="M1154" s="6"/>
      <c r="N1154" s="6"/>
      <c r="O1154" s="6"/>
      <c r="P1154" s="6"/>
      <c r="Q1154" s="6"/>
      <c r="R1154" s="6"/>
      <c r="S1154" s="6"/>
      <c r="T1154" s="6"/>
      <c r="U1154" s="6"/>
      <c r="V1154" s="6"/>
      <c r="W1154" s="6"/>
      <c r="X1154" s="6"/>
      <c r="Y1154" s="6"/>
      <c r="Z1154" s="6"/>
      <c r="AA1154" s="6"/>
      <c r="AB1154" s="6"/>
      <c r="AC1154" s="6"/>
      <c r="AD1154" s="6"/>
      <c r="AE1154" s="6"/>
      <c r="AF1154" s="6"/>
      <c r="AG1154" s="6"/>
      <c r="AH1154" s="6"/>
      <c r="AI1154" s="6"/>
      <c r="AJ1154" s="6"/>
      <c r="AK1154" s="6"/>
      <c r="AL1154" s="6"/>
      <c r="AM1154" s="6"/>
      <c r="AN1154" s="6"/>
      <c r="AO1154" s="6"/>
      <c r="AP1154" s="6"/>
      <c r="AQ1154" s="21"/>
      <c r="AR1154" s="21"/>
      <c r="AS1154" s="21"/>
      <c r="AT1154" s="6"/>
      <c r="AU1154" s="6"/>
      <c r="AV1154" s="6"/>
      <c r="AW1154" s="6"/>
    </row>
    <row r="1155" spans="1:49" x14ac:dyDescent="0.35">
      <c r="A1155" s="20"/>
      <c r="B1155" s="20"/>
      <c r="C1155" s="20"/>
      <c r="D1155" s="20"/>
      <c r="E1155" s="6"/>
      <c r="F1155" s="6"/>
      <c r="G1155" s="6"/>
      <c r="H1155" s="6"/>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c r="AG1155" s="6"/>
      <c r="AH1155" s="6"/>
      <c r="AI1155" s="6"/>
      <c r="AJ1155" s="6"/>
      <c r="AK1155" s="6"/>
      <c r="AL1155" s="6"/>
      <c r="AM1155" s="6"/>
      <c r="AN1155" s="6"/>
      <c r="AO1155" s="6"/>
      <c r="AP1155" s="6"/>
      <c r="AQ1155" s="21"/>
      <c r="AR1155" s="21"/>
      <c r="AS1155" s="21"/>
      <c r="AT1155" s="6"/>
      <c r="AU1155" s="6"/>
      <c r="AV1155" s="6"/>
      <c r="AW1155" s="6"/>
    </row>
    <row r="1156" spans="1:49" x14ac:dyDescent="0.35">
      <c r="A1156" s="20"/>
      <c r="B1156" s="20"/>
      <c r="C1156" s="20"/>
      <c r="D1156" s="20"/>
      <c r="E1156" s="6"/>
      <c r="F1156" s="6"/>
      <c r="G1156" s="6"/>
      <c r="H1156" s="6"/>
      <c r="I1156" s="6"/>
      <c r="J1156" s="6"/>
      <c r="K1156" s="6"/>
      <c r="L1156" s="6"/>
      <c r="M1156" s="6"/>
      <c r="N1156" s="6"/>
      <c r="O1156" s="6"/>
      <c r="P1156" s="6"/>
      <c r="Q1156" s="6"/>
      <c r="R1156" s="6"/>
      <c r="S1156" s="6"/>
      <c r="T1156" s="6"/>
      <c r="U1156" s="6"/>
      <c r="V1156" s="6"/>
      <c r="W1156" s="6"/>
      <c r="X1156" s="6"/>
      <c r="Y1156" s="6"/>
      <c r="Z1156" s="6"/>
      <c r="AA1156" s="6"/>
      <c r="AB1156" s="6"/>
      <c r="AC1156" s="6"/>
      <c r="AD1156" s="6"/>
      <c r="AE1156" s="6"/>
      <c r="AF1156" s="6"/>
      <c r="AG1156" s="6"/>
      <c r="AH1156" s="6"/>
      <c r="AI1156" s="6"/>
      <c r="AJ1156" s="6"/>
      <c r="AK1156" s="6"/>
      <c r="AL1156" s="6"/>
      <c r="AM1156" s="6"/>
      <c r="AN1156" s="6"/>
      <c r="AO1156" s="6"/>
      <c r="AP1156" s="6"/>
      <c r="AQ1156" s="21"/>
      <c r="AR1156" s="21"/>
      <c r="AS1156" s="21"/>
      <c r="AT1156" s="6"/>
      <c r="AU1156" s="6"/>
      <c r="AV1156" s="6"/>
      <c r="AW1156" s="6"/>
    </row>
    <row r="1157" spans="1:49" x14ac:dyDescent="0.35">
      <c r="A1157" s="20"/>
      <c r="B1157" s="20"/>
      <c r="C1157" s="20"/>
      <c r="D1157" s="20"/>
      <c r="E1157" s="6"/>
      <c r="F1157" s="6"/>
      <c r="G1157" s="6"/>
      <c r="H1157" s="6"/>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c r="AG1157" s="6"/>
      <c r="AH1157" s="6"/>
      <c r="AI1157" s="6"/>
      <c r="AJ1157" s="6"/>
      <c r="AK1157" s="6"/>
      <c r="AL1157" s="6"/>
      <c r="AM1157" s="6"/>
      <c r="AN1157" s="6"/>
      <c r="AO1157" s="6"/>
      <c r="AP1157" s="6"/>
      <c r="AQ1157" s="21"/>
      <c r="AR1157" s="21"/>
      <c r="AS1157" s="21"/>
      <c r="AT1157" s="6"/>
      <c r="AU1157" s="6"/>
      <c r="AV1157" s="6"/>
      <c r="AW1157" s="6"/>
    </row>
    <row r="1158" spans="1:49" x14ac:dyDescent="0.35">
      <c r="A1158" s="20"/>
      <c r="B1158" s="20"/>
      <c r="C1158" s="20"/>
      <c r="D1158" s="20"/>
      <c r="E1158" s="6"/>
      <c r="F1158" s="6"/>
      <c r="G1158" s="6"/>
      <c r="H1158" s="6"/>
      <c r="I1158" s="6"/>
      <c r="J1158" s="6"/>
      <c r="K1158" s="6"/>
      <c r="L1158" s="6"/>
      <c r="M1158" s="6"/>
      <c r="N1158" s="6"/>
      <c r="O1158" s="6"/>
      <c r="P1158" s="6"/>
      <c r="Q1158" s="6"/>
      <c r="R1158" s="6"/>
      <c r="S1158" s="6"/>
      <c r="T1158" s="6"/>
      <c r="U1158" s="6"/>
      <c r="V1158" s="6"/>
      <c r="W1158" s="6"/>
      <c r="X1158" s="6"/>
      <c r="Y1158" s="6"/>
      <c r="Z1158" s="6"/>
      <c r="AA1158" s="6"/>
      <c r="AB1158" s="6"/>
      <c r="AC1158" s="6"/>
      <c r="AD1158" s="6"/>
      <c r="AE1158" s="6"/>
      <c r="AF1158" s="6"/>
      <c r="AG1158" s="6"/>
      <c r="AH1158" s="6"/>
      <c r="AI1158" s="6"/>
      <c r="AJ1158" s="6"/>
      <c r="AK1158" s="6"/>
      <c r="AL1158" s="6"/>
      <c r="AM1158" s="6"/>
      <c r="AN1158" s="6"/>
      <c r="AO1158" s="6"/>
      <c r="AP1158" s="6"/>
      <c r="AQ1158" s="21"/>
      <c r="AR1158" s="21"/>
      <c r="AS1158" s="21"/>
      <c r="AT1158" s="6"/>
      <c r="AU1158" s="6"/>
      <c r="AV1158" s="6"/>
      <c r="AW1158" s="6"/>
    </row>
    <row r="1159" spans="1:49" x14ac:dyDescent="0.35">
      <c r="A1159" s="20"/>
      <c r="B1159" s="20"/>
      <c r="C1159" s="20"/>
      <c r="D1159" s="20"/>
      <c r="E1159" s="6"/>
      <c r="F1159" s="6"/>
      <c r="G1159" s="6"/>
      <c r="H1159" s="6"/>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c r="AG1159" s="6"/>
      <c r="AH1159" s="6"/>
      <c r="AI1159" s="6"/>
      <c r="AJ1159" s="6"/>
      <c r="AK1159" s="6"/>
      <c r="AL1159" s="6"/>
      <c r="AM1159" s="6"/>
      <c r="AN1159" s="6"/>
      <c r="AO1159" s="6"/>
      <c r="AP1159" s="6"/>
      <c r="AQ1159" s="21"/>
      <c r="AR1159" s="21"/>
      <c r="AS1159" s="21"/>
      <c r="AT1159" s="6"/>
      <c r="AU1159" s="6"/>
      <c r="AV1159" s="6"/>
      <c r="AW1159" s="6"/>
    </row>
    <row r="1160" spans="1:49" x14ac:dyDescent="0.35">
      <c r="A1160" s="20"/>
      <c r="B1160" s="20"/>
      <c r="C1160" s="20"/>
      <c r="D1160" s="20"/>
      <c r="E1160" s="6"/>
      <c r="F1160" s="6"/>
      <c r="G1160" s="6"/>
      <c r="H1160" s="6"/>
      <c r="I1160" s="6"/>
      <c r="J1160" s="6"/>
      <c r="K1160" s="6"/>
      <c r="L1160" s="6"/>
      <c r="M1160" s="6"/>
      <c r="N1160" s="6"/>
      <c r="O1160" s="6"/>
      <c r="P1160" s="6"/>
      <c r="Q1160" s="6"/>
      <c r="R1160" s="6"/>
      <c r="S1160" s="6"/>
      <c r="T1160" s="6"/>
      <c r="U1160" s="6"/>
      <c r="V1160" s="6"/>
      <c r="W1160" s="6"/>
      <c r="X1160" s="6"/>
      <c r="Y1160" s="6"/>
      <c r="Z1160" s="6"/>
      <c r="AA1160" s="6"/>
      <c r="AB1160" s="6"/>
      <c r="AC1160" s="6"/>
      <c r="AD1160" s="6"/>
      <c r="AE1160" s="6"/>
      <c r="AF1160" s="6"/>
      <c r="AG1160" s="6"/>
      <c r="AH1160" s="6"/>
      <c r="AI1160" s="6"/>
      <c r="AJ1160" s="6"/>
      <c r="AK1160" s="6"/>
      <c r="AL1160" s="6"/>
      <c r="AM1160" s="6"/>
      <c r="AN1160" s="6"/>
      <c r="AO1160" s="6"/>
      <c r="AP1160" s="6"/>
      <c r="AQ1160" s="21"/>
      <c r="AR1160" s="21"/>
      <c r="AS1160" s="21"/>
      <c r="AT1160" s="6"/>
      <c r="AU1160" s="6"/>
      <c r="AV1160" s="6"/>
      <c r="AW1160" s="6"/>
    </row>
    <row r="1161" spans="1:49" x14ac:dyDescent="0.35">
      <c r="A1161" s="20"/>
      <c r="B1161" s="20"/>
      <c r="C1161" s="20"/>
      <c r="D1161" s="20"/>
      <c r="E1161" s="6"/>
      <c r="F1161" s="6"/>
      <c r="G1161" s="6"/>
      <c r="H1161" s="6"/>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c r="AG1161" s="6"/>
      <c r="AH1161" s="6"/>
      <c r="AI1161" s="6"/>
      <c r="AJ1161" s="6"/>
      <c r="AK1161" s="6"/>
      <c r="AL1161" s="6"/>
      <c r="AM1161" s="6"/>
      <c r="AN1161" s="6"/>
      <c r="AO1161" s="6"/>
      <c r="AP1161" s="6"/>
      <c r="AQ1161" s="21"/>
      <c r="AR1161" s="21"/>
      <c r="AS1161" s="21"/>
      <c r="AT1161" s="6"/>
      <c r="AU1161" s="6"/>
      <c r="AV1161" s="6"/>
      <c r="AW1161" s="6"/>
    </row>
    <row r="1162" spans="1:49" x14ac:dyDescent="0.35">
      <c r="A1162" s="20"/>
      <c r="B1162" s="20"/>
      <c r="C1162" s="20"/>
      <c r="D1162" s="20"/>
      <c r="E1162" s="6"/>
      <c r="F1162" s="6"/>
      <c r="G1162" s="6"/>
      <c r="H1162" s="6"/>
      <c r="I1162" s="6"/>
      <c r="J1162" s="6"/>
      <c r="K1162" s="6"/>
      <c r="L1162" s="6"/>
      <c r="M1162" s="6"/>
      <c r="N1162" s="6"/>
      <c r="O1162" s="6"/>
      <c r="P1162" s="6"/>
      <c r="Q1162" s="6"/>
      <c r="R1162" s="6"/>
      <c r="S1162" s="6"/>
      <c r="T1162" s="6"/>
      <c r="U1162" s="6"/>
      <c r="V1162" s="6"/>
      <c r="W1162" s="6"/>
      <c r="X1162" s="6"/>
      <c r="Y1162" s="6"/>
      <c r="Z1162" s="6"/>
      <c r="AA1162" s="6"/>
      <c r="AB1162" s="6"/>
      <c r="AC1162" s="6"/>
      <c r="AD1162" s="6"/>
      <c r="AE1162" s="6"/>
      <c r="AF1162" s="6"/>
      <c r="AG1162" s="6"/>
      <c r="AH1162" s="6"/>
      <c r="AI1162" s="6"/>
      <c r="AJ1162" s="6"/>
      <c r="AK1162" s="6"/>
      <c r="AL1162" s="6"/>
      <c r="AM1162" s="6"/>
      <c r="AN1162" s="6"/>
      <c r="AO1162" s="6"/>
      <c r="AP1162" s="6"/>
      <c r="AQ1162" s="21"/>
      <c r="AR1162" s="21"/>
      <c r="AS1162" s="21"/>
      <c r="AT1162" s="6"/>
      <c r="AU1162" s="6"/>
      <c r="AV1162" s="6"/>
      <c r="AW1162" s="6"/>
    </row>
    <row r="1163" spans="1:49" x14ac:dyDescent="0.35">
      <c r="A1163" s="20"/>
      <c r="B1163" s="20"/>
      <c r="C1163" s="20"/>
      <c r="D1163" s="20"/>
      <c r="E1163" s="6"/>
      <c r="F1163" s="6"/>
      <c r="G1163" s="6"/>
      <c r="H1163" s="6"/>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c r="AG1163" s="6"/>
      <c r="AH1163" s="6"/>
      <c r="AI1163" s="6"/>
      <c r="AJ1163" s="6"/>
      <c r="AK1163" s="6"/>
      <c r="AL1163" s="6"/>
      <c r="AM1163" s="6"/>
      <c r="AN1163" s="6"/>
      <c r="AO1163" s="6"/>
      <c r="AP1163" s="6"/>
      <c r="AQ1163" s="21"/>
      <c r="AR1163" s="21"/>
      <c r="AS1163" s="21"/>
      <c r="AT1163" s="6"/>
      <c r="AU1163" s="6"/>
      <c r="AV1163" s="6"/>
      <c r="AW1163" s="6"/>
    </row>
    <row r="1164" spans="1:49" x14ac:dyDescent="0.35">
      <c r="A1164" s="20"/>
      <c r="B1164" s="20"/>
      <c r="C1164" s="20"/>
      <c r="D1164" s="20"/>
      <c r="E1164" s="6"/>
      <c r="F1164" s="6"/>
      <c r="G1164" s="6"/>
      <c r="H1164" s="6"/>
      <c r="I1164" s="6"/>
      <c r="J1164" s="6"/>
      <c r="K1164" s="6"/>
      <c r="L1164" s="6"/>
      <c r="M1164" s="6"/>
      <c r="N1164" s="6"/>
      <c r="O1164" s="6"/>
      <c r="P1164" s="6"/>
      <c r="Q1164" s="6"/>
      <c r="R1164" s="6"/>
      <c r="S1164" s="6"/>
      <c r="T1164" s="6"/>
      <c r="U1164" s="6"/>
      <c r="V1164" s="6"/>
      <c r="W1164" s="6"/>
      <c r="X1164" s="6"/>
      <c r="Y1164" s="6"/>
      <c r="Z1164" s="6"/>
      <c r="AA1164" s="6"/>
      <c r="AB1164" s="6"/>
      <c r="AC1164" s="6"/>
      <c r="AD1164" s="6"/>
      <c r="AE1164" s="6"/>
      <c r="AF1164" s="6"/>
      <c r="AG1164" s="6"/>
      <c r="AH1164" s="6"/>
      <c r="AI1164" s="6"/>
      <c r="AJ1164" s="6"/>
      <c r="AK1164" s="6"/>
      <c r="AL1164" s="6"/>
      <c r="AM1164" s="6"/>
      <c r="AN1164" s="6"/>
      <c r="AO1164" s="6"/>
      <c r="AP1164" s="6"/>
      <c r="AQ1164" s="21"/>
      <c r="AR1164" s="21"/>
      <c r="AS1164" s="21"/>
      <c r="AT1164" s="6"/>
      <c r="AU1164" s="6"/>
      <c r="AV1164" s="6"/>
      <c r="AW1164" s="6"/>
    </row>
    <row r="1165" spans="1:49" x14ac:dyDescent="0.35">
      <c r="A1165" s="20"/>
      <c r="B1165" s="20"/>
      <c r="C1165" s="20"/>
      <c r="D1165" s="20"/>
      <c r="E1165" s="6"/>
      <c r="F1165" s="6"/>
      <c r="G1165" s="6"/>
      <c r="H1165" s="6"/>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c r="AG1165" s="6"/>
      <c r="AH1165" s="6"/>
      <c r="AI1165" s="6"/>
      <c r="AJ1165" s="6"/>
      <c r="AK1165" s="6"/>
      <c r="AL1165" s="6"/>
      <c r="AM1165" s="6"/>
      <c r="AN1165" s="6"/>
      <c r="AO1165" s="6"/>
      <c r="AP1165" s="6"/>
      <c r="AQ1165" s="21"/>
      <c r="AR1165" s="21"/>
      <c r="AS1165" s="21"/>
      <c r="AT1165" s="6"/>
      <c r="AU1165" s="6"/>
      <c r="AV1165" s="6"/>
      <c r="AW1165" s="6"/>
    </row>
    <row r="1166" spans="1:49" x14ac:dyDescent="0.35">
      <c r="A1166" s="20"/>
      <c r="B1166" s="20"/>
      <c r="C1166" s="20"/>
      <c r="D1166" s="20"/>
      <c r="E1166" s="6"/>
      <c r="F1166" s="6"/>
      <c r="G1166" s="6"/>
      <c r="H1166" s="6"/>
      <c r="I1166" s="6"/>
      <c r="J1166" s="6"/>
      <c r="K1166" s="6"/>
      <c r="L1166" s="6"/>
      <c r="M1166" s="6"/>
      <c r="N1166" s="6"/>
      <c r="O1166" s="6"/>
      <c r="P1166" s="6"/>
      <c r="Q1166" s="6"/>
      <c r="R1166" s="6"/>
      <c r="S1166" s="6"/>
      <c r="T1166" s="6"/>
      <c r="U1166" s="6"/>
      <c r="V1166" s="6"/>
      <c r="W1166" s="6"/>
      <c r="X1166" s="6"/>
      <c r="Y1166" s="6"/>
      <c r="Z1166" s="6"/>
      <c r="AA1166" s="6"/>
      <c r="AB1166" s="6"/>
      <c r="AC1166" s="6"/>
      <c r="AD1166" s="6"/>
      <c r="AE1166" s="6"/>
      <c r="AF1166" s="6"/>
      <c r="AG1166" s="6"/>
      <c r="AH1166" s="6"/>
      <c r="AI1166" s="6"/>
      <c r="AJ1166" s="6"/>
      <c r="AK1166" s="6"/>
      <c r="AL1166" s="6"/>
      <c r="AM1166" s="6"/>
      <c r="AN1166" s="6"/>
      <c r="AO1166" s="6"/>
      <c r="AP1166" s="6"/>
      <c r="AQ1166" s="21"/>
      <c r="AR1166" s="21"/>
      <c r="AS1166" s="21"/>
      <c r="AT1166" s="6"/>
      <c r="AU1166" s="6"/>
      <c r="AV1166" s="6"/>
      <c r="AW1166" s="6"/>
    </row>
    <row r="1167" spans="1:49" x14ac:dyDescent="0.35">
      <c r="A1167" s="20"/>
      <c r="B1167" s="20"/>
      <c r="C1167" s="20"/>
      <c r="D1167" s="20"/>
      <c r="E1167" s="6"/>
      <c r="F1167" s="6"/>
      <c r="G1167" s="6"/>
      <c r="H1167" s="6"/>
      <c r="I1167" s="6"/>
      <c r="J1167" s="6"/>
      <c r="K1167" s="6"/>
      <c r="L1167" s="6"/>
      <c r="M1167" s="6"/>
      <c r="N1167" s="6"/>
      <c r="O1167" s="6"/>
      <c r="P1167" s="6"/>
      <c r="Q1167" s="6"/>
      <c r="R1167" s="6"/>
      <c r="S1167" s="6"/>
      <c r="T1167" s="6"/>
      <c r="U1167" s="6"/>
      <c r="V1167" s="6"/>
      <c r="W1167" s="6"/>
      <c r="X1167" s="6"/>
      <c r="Y1167" s="6"/>
      <c r="Z1167" s="6"/>
      <c r="AA1167" s="6"/>
      <c r="AB1167" s="6"/>
      <c r="AC1167" s="6"/>
      <c r="AD1167" s="6"/>
      <c r="AE1167" s="6"/>
      <c r="AF1167" s="6"/>
      <c r="AG1167" s="6"/>
      <c r="AH1167" s="6"/>
      <c r="AI1167" s="6"/>
      <c r="AJ1167" s="6"/>
      <c r="AK1167" s="6"/>
      <c r="AL1167" s="6"/>
      <c r="AM1167" s="6"/>
      <c r="AN1167" s="6"/>
      <c r="AO1167" s="6"/>
      <c r="AP1167" s="6"/>
      <c r="AQ1167" s="21"/>
      <c r="AR1167" s="21"/>
      <c r="AS1167" s="21"/>
      <c r="AT1167" s="6"/>
      <c r="AU1167" s="6"/>
      <c r="AV1167" s="6"/>
      <c r="AW1167" s="6"/>
    </row>
    <row r="1168" spans="1:49" x14ac:dyDescent="0.35">
      <c r="A1168" s="20"/>
      <c r="B1168" s="20"/>
      <c r="C1168" s="20"/>
      <c r="D1168" s="20"/>
      <c r="E1168" s="6"/>
      <c r="F1168" s="6"/>
      <c r="G1168" s="6"/>
      <c r="H1168" s="6"/>
      <c r="I1168" s="6"/>
      <c r="J1168" s="6"/>
      <c r="K1168" s="6"/>
      <c r="L1168" s="6"/>
      <c r="M1168" s="6"/>
      <c r="N1168" s="6"/>
      <c r="O1168" s="6"/>
      <c r="P1168" s="6"/>
      <c r="Q1168" s="6"/>
      <c r="R1168" s="6"/>
      <c r="S1168" s="6"/>
      <c r="T1168" s="6"/>
      <c r="U1168" s="6"/>
      <c r="V1168" s="6"/>
      <c r="W1168" s="6"/>
      <c r="X1168" s="6"/>
      <c r="Y1168" s="6"/>
      <c r="Z1168" s="6"/>
      <c r="AA1168" s="6"/>
      <c r="AB1168" s="6"/>
      <c r="AC1168" s="6"/>
      <c r="AD1168" s="6"/>
      <c r="AE1168" s="6"/>
      <c r="AF1168" s="6"/>
      <c r="AG1168" s="6"/>
      <c r="AH1168" s="6"/>
      <c r="AI1168" s="6"/>
      <c r="AJ1168" s="6"/>
      <c r="AK1168" s="6"/>
      <c r="AL1168" s="6"/>
      <c r="AM1168" s="6"/>
      <c r="AN1168" s="6"/>
      <c r="AO1168" s="6"/>
      <c r="AP1168" s="6"/>
      <c r="AQ1168" s="21"/>
      <c r="AR1168" s="21"/>
      <c r="AS1168" s="21"/>
      <c r="AT1168" s="6"/>
      <c r="AU1168" s="6"/>
      <c r="AV1168" s="6"/>
      <c r="AW1168" s="6"/>
    </row>
    <row r="1169" spans="1:49" x14ac:dyDescent="0.35">
      <c r="A1169" s="20"/>
      <c r="B1169" s="20"/>
      <c r="C1169" s="20"/>
      <c r="D1169" s="20"/>
      <c r="E1169" s="6"/>
      <c r="F1169" s="6"/>
      <c r="G1169" s="6"/>
      <c r="H1169" s="6"/>
      <c r="I1169" s="6"/>
      <c r="J1169" s="6"/>
      <c r="K1169" s="6"/>
      <c r="L1169" s="6"/>
      <c r="M1169" s="6"/>
      <c r="N1169" s="6"/>
      <c r="O1169" s="6"/>
      <c r="P1169" s="6"/>
      <c r="Q1169" s="6"/>
      <c r="R1169" s="6"/>
      <c r="S1169" s="6"/>
      <c r="T1169" s="6"/>
      <c r="U1169" s="6"/>
      <c r="V1169" s="6"/>
      <c r="W1169" s="6"/>
      <c r="X1169" s="6"/>
      <c r="Y1169" s="6"/>
      <c r="Z1169" s="6"/>
      <c r="AA1169" s="6"/>
      <c r="AB1169" s="6"/>
      <c r="AC1169" s="6"/>
      <c r="AD1169" s="6"/>
      <c r="AE1169" s="6"/>
      <c r="AF1169" s="6"/>
      <c r="AG1169" s="6"/>
      <c r="AH1169" s="6"/>
      <c r="AI1169" s="6"/>
      <c r="AJ1169" s="6"/>
      <c r="AK1169" s="6"/>
      <c r="AL1169" s="6"/>
      <c r="AM1169" s="6"/>
      <c r="AN1169" s="6"/>
      <c r="AO1169" s="6"/>
      <c r="AP1169" s="6"/>
      <c r="AQ1169" s="21"/>
      <c r="AR1169" s="21"/>
      <c r="AS1169" s="21"/>
      <c r="AT1169" s="6"/>
      <c r="AU1169" s="6"/>
      <c r="AV1169" s="6"/>
      <c r="AW1169" s="6"/>
    </row>
    <row r="1170" spans="1:49" x14ac:dyDescent="0.35">
      <c r="A1170" s="20"/>
      <c r="B1170" s="20"/>
      <c r="C1170" s="20"/>
      <c r="D1170" s="20"/>
      <c r="E1170" s="6"/>
      <c r="F1170" s="6"/>
      <c r="G1170" s="6"/>
      <c r="H1170" s="6"/>
      <c r="I1170" s="6"/>
      <c r="J1170" s="6"/>
      <c r="K1170" s="6"/>
      <c r="L1170" s="6"/>
      <c r="M1170" s="6"/>
      <c r="N1170" s="6"/>
      <c r="O1170" s="6"/>
      <c r="P1170" s="6"/>
      <c r="Q1170" s="6"/>
      <c r="R1170" s="6"/>
      <c r="S1170" s="6"/>
      <c r="T1170" s="6"/>
      <c r="U1170" s="6"/>
      <c r="V1170" s="6"/>
      <c r="W1170" s="6"/>
      <c r="X1170" s="6"/>
      <c r="Y1170" s="6"/>
      <c r="Z1170" s="6"/>
      <c r="AA1170" s="6"/>
      <c r="AB1170" s="6"/>
      <c r="AC1170" s="6"/>
      <c r="AD1170" s="6"/>
      <c r="AE1170" s="6"/>
      <c r="AF1170" s="6"/>
      <c r="AG1170" s="6"/>
      <c r="AH1170" s="6"/>
      <c r="AI1170" s="6"/>
      <c r="AJ1170" s="6"/>
      <c r="AK1170" s="6"/>
      <c r="AL1170" s="6"/>
      <c r="AM1170" s="6"/>
      <c r="AN1170" s="6"/>
      <c r="AO1170" s="6"/>
      <c r="AP1170" s="6"/>
      <c r="AQ1170" s="21"/>
      <c r="AR1170" s="21"/>
      <c r="AS1170" s="21"/>
      <c r="AT1170" s="6"/>
      <c r="AU1170" s="6"/>
      <c r="AV1170" s="6"/>
      <c r="AW1170" s="6"/>
    </row>
    <row r="1171" spans="1:49" x14ac:dyDescent="0.35">
      <c r="A1171" s="20"/>
      <c r="B1171" s="20"/>
      <c r="C1171" s="20"/>
      <c r="D1171" s="20"/>
      <c r="E1171" s="6"/>
      <c r="F1171" s="6"/>
      <c r="G1171" s="6"/>
      <c r="H1171" s="6"/>
      <c r="I1171" s="6"/>
      <c r="J1171" s="6"/>
      <c r="K1171" s="6"/>
      <c r="L1171" s="6"/>
      <c r="M1171" s="6"/>
      <c r="N1171" s="6"/>
      <c r="O1171" s="6"/>
      <c r="P1171" s="6"/>
      <c r="Q1171" s="6"/>
      <c r="R1171" s="6"/>
      <c r="S1171" s="6"/>
      <c r="T1171" s="6"/>
      <c r="U1171" s="6"/>
      <c r="V1171" s="6"/>
      <c r="W1171" s="6"/>
      <c r="X1171" s="6"/>
      <c r="Y1171" s="6"/>
      <c r="Z1171" s="6"/>
      <c r="AA1171" s="6"/>
      <c r="AB1171" s="6"/>
      <c r="AC1171" s="6"/>
      <c r="AD1171" s="6"/>
      <c r="AE1171" s="6"/>
      <c r="AF1171" s="6"/>
      <c r="AG1171" s="6"/>
      <c r="AH1171" s="6"/>
      <c r="AI1171" s="6"/>
      <c r="AJ1171" s="6"/>
      <c r="AK1171" s="6"/>
      <c r="AL1171" s="6"/>
      <c r="AM1171" s="6"/>
      <c r="AN1171" s="6"/>
      <c r="AO1171" s="6"/>
      <c r="AP1171" s="6"/>
      <c r="AQ1171" s="21"/>
      <c r="AR1171" s="21"/>
      <c r="AS1171" s="21"/>
      <c r="AT1171" s="6"/>
      <c r="AU1171" s="6"/>
      <c r="AV1171" s="6"/>
      <c r="AW1171" s="6"/>
    </row>
    <row r="1172" spans="1:49" x14ac:dyDescent="0.35">
      <c r="A1172" s="20"/>
      <c r="B1172" s="20"/>
      <c r="C1172" s="20"/>
      <c r="D1172" s="20"/>
      <c r="E1172" s="6"/>
      <c r="F1172" s="6"/>
      <c r="G1172" s="6"/>
      <c r="H1172" s="6"/>
      <c r="I1172" s="6"/>
      <c r="J1172" s="6"/>
      <c r="K1172" s="6"/>
      <c r="L1172" s="6"/>
      <c r="M1172" s="6"/>
      <c r="N1172" s="6"/>
      <c r="O1172" s="6"/>
      <c r="P1172" s="6"/>
      <c r="Q1172" s="6"/>
      <c r="R1172" s="6"/>
      <c r="S1172" s="6"/>
      <c r="T1172" s="6"/>
      <c r="U1172" s="6"/>
      <c r="V1172" s="6"/>
      <c r="W1172" s="6"/>
      <c r="X1172" s="6"/>
      <c r="Y1172" s="6"/>
      <c r="Z1172" s="6"/>
      <c r="AA1172" s="6"/>
      <c r="AB1172" s="6"/>
      <c r="AC1172" s="6"/>
      <c r="AD1172" s="6"/>
      <c r="AE1172" s="6"/>
      <c r="AF1172" s="6"/>
      <c r="AG1172" s="6"/>
      <c r="AH1172" s="6"/>
      <c r="AI1172" s="6"/>
      <c r="AJ1172" s="6"/>
      <c r="AK1172" s="6"/>
      <c r="AL1172" s="6"/>
      <c r="AM1172" s="6"/>
      <c r="AN1172" s="6"/>
      <c r="AO1172" s="6"/>
      <c r="AP1172" s="6"/>
      <c r="AQ1172" s="21"/>
      <c r="AR1172" s="21"/>
      <c r="AS1172" s="21"/>
      <c r="AT1172" s="6"/>
      <c r="AU1172" s="6"/>
      <c r="AV1172" s="6"/>
      <c r="AW1172" s="6"/>
    </row>
    <row r="1173" spans="1:49" x14ac:dyDescent="0.35">
      <c r="A1173" s="20"/>
      <c r="B1173" s="20"/>
      <c r="C1173" s="20"/>
      <c r="D1173" s="20"/>
      <c r="E1173" s="6"/>
      <c r="F1173" s="6"/>
      <c r="G1173" s="6"/>
      <c r="H1173" s="6"/>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c r="AG1173" s="6"/>
      <c r="AH1173" s="6"/>
      <c r="AI1173" s="6"/>
      <c r="AJ1173" s="6"/>
      <c r="AK1173" s="6"/>
      <c r="AL1173" s="6"/>
      <c r="AM1173" s="6"/>
      <c r="AN1173" s="6"/>
      <c r="AO1173" s="6"/>
      <c r="AP1173" s="6"/>
      <c r="AQ1173" s="21"/>
      <c r="AR1173" s="21"/>
      <c r="AS1173" s="21"/>
      <c r="AT1173" s="6"/>
      <c r="AU1173" s="6"/>
      <c r="AV1173" s="6"/>
      <c r="AW1173" s="6"/>
    </row>
    <row r="1174" spans="1:49" x14ac:dyDescent="0.35">
      <c r="A1174" s="20"/>
      <c r="B1174" s="20"/>
      <c r="C1174" s="20"/>
      <c r="D1174" s="20"/>
      <c r="E1174" s="6"/>
      <c r="F1174" s="6"/>
      <c r="G1174" s="6"/>
      <c r="H1174" s="6"/>
      <c r="I1174" s="6"/>
      <c r="J1174" s="6"/>
      <c r="K1174" s="6"/>
      <c r="L1174" s="6"/>
      <c r="M1174" s="6"/>
      <c r="N1174" s="6"/>
      <c r="O1174" s="6"/>
      <c r="P1174" s="6"/>
      <c r="Q1174" s="6"/>
      <c r="R1174" s="6"/>
      <c r="S1174" s="6"/>
      <c r="T1174" s="6"/>
      <c r="U1174" s="6"/>
      <c r="V1174" s="6"/>
      <c r="W1174" s="6"/>
      <c r="X1174" s="6"/>
      <c r="Y1174" s="6"/>
      <c r="Z1174" s="6"/>
      <c r="AA1174" s="6"/>
      <c r="AB1174" s="6"/>
      <c r="AC1174" s="6"/>
      <c r="AD1174" s="6"/>
      <c r="AE1174" s="6"/>
      <c r="AF1174" s="6"/>
      <c r="AG1174" s="6"/>
      <c r="AH1174" s="6"/>
      <c r="AI1174" s="6"/>
      <c r="AJ1174" s="6"/>
      <c r="AK1174" s="6"/>
      <c r="AL1174" s="6"/>
      <c r="AM1174" s="6"/>
      <c r="AN1174" s="6"/>
      <c r="AO1174" s="6"/>
      <c r="AP1174" s="6"/>
      <c r="AQ1174" s="21"/>
      <c r="AR1174" s="21"/>
      <c r="AS1174" s="21"/>
      <c r="AT1174" s="6"/>
      <c r="AU1174" s="6"/>
      <c r="AV1174" s="6"/>
      <c r="AW1174" s="6"/>
    </row>
    <row r="1175" spans="1:49" x14ac:dyDescent="0.35">
      <c r="A1175" s="20"/>
      <c r="B1175" s="20"/>
      <c r="C1175" s="20"/>
      <c r="D1175" s="20"/>
      <c r="E1175" s="6"/>
      <c r="F1175" s="6"/>
      <c r="G1175" s="6"/>
      <c r="H1175" s="6"/>
      <c r="I1175" s="6"/>
      <c r="J1175" s="6"/>
      <c r="K1175" s="6"/>
      <c r="L1175" s="6"/>
      <c r="M1175" s="6"/>
      <c r="N1175" s="6"/>
      <c r="O1175" s="6"/>
      <c r="P1175" s="6"/>
      <c r="Q1175" s="6"/>
      <c r="R1175" s="6"/>
      <c r="S1175" s="6"/>
      <c r="T1175" s="6"/>
      <c r="U1175" s="6"/>
      <c r="V1175" s="6"/>
      <c r="W1175" s="6"/>
      <c r="X1175" s="6"/>
      <c r="Y1175" s="6"/>
      <c r="Z1175" s="6"/>
      <c r="AA1175" s="6"/>
      <c r="AB1175" s="6"/>
      <c r="AC1175" s="6"/>
      <c r="AD1175" s="6"/>
      <c r="AE1175" s="6"/>
      <c r="AF1175" s="6"/>
      <c r="AG1175" s="6"/>
      <c r="AH1175" s="6"/>
      <c r="AI1175" s="6"/>
      <c r="AJ1175" s="6"/>
      <c r="AK1175" s="6"/>
      <c r="AL1175" s="6"/>
      <c r="AM1175" s="6"/>
      <c r="AN1175" s="6"/>
      <c r="AO1175" s="6"/>
      <c r="AP1175" s="6"/>
      <c r="AQ1175" s="21"/>
      <c r="AR1175" s="21"/>
      <c r="AS1175" s="21"/>
      <c r="AT1175" s="6"/>
      <c r="AU1175" s="6"/>
      <c r="AV1175" s="6"/>
      <c r="AW1175" s="6"/>
    </row>
    <row r="1176" spans="1:49" x14ac:dyDescent="0.35">
      <c r="A1176" s="20"/>
      <c r="B1176" s="20"/>
      <c r="C1176" s="20"/>
      <c r="D1176" s="20"/>
      <c r="E1176" s="6"/>
      <c r="F1176" s="6"/>
      <c r="G1176" s="6"/>
      <c r="H1176" s="6"/>
      <c r="I1176" s="6"/>
      <c r="J1176" s="6"/>
      <c r="K1176" s="6"/>
      <c r="L1176" s="6"/>
      <c r="M1176" s="6"/>
      <c r="N1176" s="6"/>
      <c r="O1176" s="6"/>
      <c r="P1176" s="6"/>
      <c r="Q1176" s="6"/>
      <c r="R1176" s="6"/>
      <c r="S1176" s="6"/>
      <c r="T1176" s="6"/>
      <c r="U1176" s="6"/>
      <c r="V1176" s="6"/>
      <c r="W1176" s="6"/>
      <c r="X1176" s="6"/>
      <c r="Y1176" s="6"/>
      <c r="Z1176" s="6"/>
      <c r="AA1176" s="6"/>
      <c r="AB1176" s="6"/>
      <c r="AC1176" s="6"/>
      <c r="AD1176" s="6"/>
      <c r="AE1176" s="6"/>
      <c r="AF1176" s="6"/>
      <c r="AG1176" s="6"/>
      <c r="AH1176" s="6"/>
      <c r="AI1176" s="6"/>
      <c r="AJ1176" s="6"/>
      <c r="AK1176" s="6"/>
      <c r="AL1176" s="6"/>
      <c r="AM1176" s="6"/>
      <c r="AN1176" s="6"/>
      <c r="AO1176" s="6"/>
      <c r="AP1176" s="6"/>
      <c r="AQ1176" s="21"/>
      <c r="AR1176" s="21"/>
      <c r="AS1176" s="21"/>
      <c r="AT1176" s="6"/>
      <c r="AU1176" s="6"/>
      <c r="AV1176" s="6"/>
      <c r="AW1176" s="6"/>
    </row>
    <row r="1177" spans="1:49" x14ac:dyDescent="0.35">
      <c r="A1177" s="20"/>
      <c r="B1177" s="20"/>
      <c r="C1177" s="20"/>
      <c r="D1177" s="20"/>
      <c r="E1177" s="6"/>
      <c r="F1177" s="6"/>
      <c r="G1177" s="6"/>
      <c r="H1177" s="6"/>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c r="AG1177" s="6"/>
      <c r="AH1177" s="6"/>
      <c r="AI1177" s="6"/>
      <c r="AJ1177" s="6"/>
      <c r="AK1177" s="6"/>
      <c r="AL1177" s="6"/>
      <c r="AM1177" s="6"/>
      <c r="AN1177" s="6"/>
      <c r="AO1177" s="6"/>
      <c r="AP1177" s="6"/>
      <c r="AQ1177" s="21"/>
      <c r="AR1177" s="21"/>
      <c r="AS1177" s="21"/>
      <c r="AT1177" s="6"/>
      <c r="AU1177" s="6"/>
      <c r="AV1177" s="6"/>
      <c r="AW1177" s="6"/>
    </row>
    <row r="1178" spans="1:49" x14ac:dyDescent="0.35">
      <c r="A1178" s="20"/>
      <c r="B1178" s="20"/>
      <c r="C1178" s="20"/>
      <c r="D1178" s="20"/>
      <c r="E1178" s="6"/>
      <c r="F1178" s="6"/>
      <c r="G1178" s="6"/>
      <c r="H1178" s="6"/>
      <c r="I1178" s="6"/>
      <c r="J1178" s="6"/>
      <c r="K1178" s="6"/>
      <c r="L1178" s="6"/>
      <c r="M1178" s="6"/>
      <c r="N1178" s="6"/>
      <c r="O1178" s="6"/>
      <c r="P1178" s="6"/>
      <c r="Q1178" s="6"/>
      <c r="R1178" s="6"/>
      <c r="S1178" s="6"/>
      <c r="T1178" s="6"/>
      <c r="U1178" s="6"/>
      <c r="V1178" s="6"/>
      <c r="W1178" s="6"/>
      <c r="X1178" s="6"/>
      <c r="Y1178" s="6"/>
      <c r="Z1178" s="6"/>
      <c r="AA1178" s="6"/>
      <c r="AB1178" s="6"/>
      <c r="AC1178" s="6"/>
      <c r="AD1178" s="6"/>
      <c r="AE1178" s="6"/>
      <c r="AF1178" s="6"/>
      <c r="AG1178" s="6"/>
      <c r="AH1178" s="6"/>
      <c r="AI1178" s="6"/>
      <c r="AJ1178" s="6"/>
      <c r="AK1178" s="6"/>
      <c r="AL1178" s="6"/>
      <c r="AM1178" s="6"/>
      <c r="AN1178" s="6"/>
      <c r="AO1178" s="6"/>
      <c r="AP1178" s="6"/>
      <c r="AQ1178" s="21"/>
      <c r="AR1178" s="21"/>
      <c r="AS1178" s="21"/>
      <c r="AT1178" s="6"/>
      <c r="AU1178" s="6"/>
      <c r="AV1178" s="6"/>
      <c r="AW1178" s="6"/>
    </row>
    <row r="1179" spans="1:49" x14ac:dyDescent="0.35">
      <c r="A1179" s="20"/>
      <c r="B1179" s="20"/>
      <c r="C1179" s="20"/>
      <c r="D1179" s="20"/>
      <c r="E1179" s="6"/>
      <c r="F1179" s="6"/>
      <c r="G1179" s="6"/>
      <c r="H1179" s="6"/>
      <c r="I1179" s="6"/>
      <c r="J1179" s="6"/>
      <c r="K1179" s="6"/>
      <c r="L1179" s="6"/>
      <c r="M1179" s="6"/>
      <c r="N1179" s="6"/>
      <c r="O1179" s="6"/>
      <c r="P1179" s="6"/>
      <c r="Q1179" s="6"/>
      <c r="R1179" s="6"/>
      <c r="S1179" s="6"/>
      <c r="T1179" s="6"/>
      <c r="U1179" s="6"/>
      <c r="V1179" s="6"/>
      <c r="W1179" s="6"/>
      <c r="X1179" s="6"/>
      <c r="Y1179" s="6"/>
      <c r="Z1179" s="6"/>
      <c r="AA1179" s="6"/>
      <c r="AB1179" s="6"/>
      <c r="AC1179" s="6"/>
      <c r="AD1179" s="6"/>
      <c r="AE1179" s="6"/>
      <c r="AF1179" s="6"/>
      <c r="AG1179" s="6"/>
      <c r="AH1179" s="6"/>
      <c r="AI1179" s="6"/>
      <c r="AJ1179" s="6"/>
      <c r="AK1179" s="6"/>
      <c r="AL1179" s="6"/>
      <c r="AM1179" s="6"/>
      <c r="AN1179" s="6"/>
      <c r="AO1179" s="6"/>
      <c r="AP1179" s="6"/>
      <c r="AQ1179" s="21"/>
      <c r="AR1179" s="21"/>
      <c r="AS1179" s="21"/>
      <c r="AT1179" s="6"/>
      <c r="AU1179" s="6"/>
      <c r="AV1179" s="6"/>
      <c r="AW1179" s="6"/>
    </row>
    <row r="1180" spans="1:49" x14ac:dyDescent="0.35">
      <c r="A1180" s="20"/>
      <c r="B1180" s="20"/>
      <c r="C1180" s="20"/>
      <c r="D1180" s="20"/>
      <c r="E1180" s="6"/>
      <c r="F1180" s="6"/>
      <c r="G1180" s="6"/>
      <c r="H1180" s="6"/>
      <c r="I1180" s="6"/>
      <c r="J1180" s="6"/>
      <c r="K1180" s="6"/>
      <c r="L1180" s="6"/>
      <c r="M1180" s="6"/>
      <c r="N1180" s="6"/>
      <c r="O1180" s="6"/>
      <c r="P1180" s="6"/>
      <c r="Q1180" s="6"/>
      <c r="R1180" s="6"/>
      <c r="S1180" s="6"/>
      <c r="T1180" s="6"/>
      <c r="U1180" s="6"/>
      <c r="V1180" s="6"/>
      <c r="W1180" s="6"/>
      <c r="X1180" s="6"/>
      <c r="Y1180" s="6"/>
      <c r="Z1180" s="6"/>
      <c r="AA1180" s="6"/>
      <c r="AB1180" s="6"/>
      <c r="AC1180" s="6"/>
      <c r="AD1180" s="6"/>
      <c r="AE1180" s="6"/>
      <c r="AF1180" s="6"/>
      <c r="AG1180" s="6"/>
      <c r="AH1180" s="6"/>
      <c r="AI1180" s="6"/>
      <c r="AJ1180" s="6"/>
      <c r="AK1180" s="6"/>
      <c r="AL1180" s="6"/>
      <c r="AM1180" s="6"/>
      <c r="AN1180" s="6"/>
      <c r="AO1180" s="6"/>
      <c r="AP1180" s="6"/>
      <c r="AQ1180" s="21"/>
      <c r="AR1180" s="21"/>
      <c r="AS1180" s="21"/>
      <c r="AT1180" s="6"/>
      <c r="AU1180" s="6"/>
      <c r="AV1180" s="6"/>
      <c r="AW1180" s="6"/>
    </row>
    <row r="1181" spans="1:49" x14ac:dyDescent="0.35">
      <c r="A1181" s="20"/>
      <c r="B1181" s="20"/>
      <c r="C1181" s="20"/>
      <c r="D1181" s="20"/>
      <c r="E1181" s="6"/>
      <c r="F1181" s="6"/>
      <c r="G1181" s="6"/>
      <c r="H1181" s="6"/>
      <c r="I1181" s="6"/>
      <c r="J1181" s="6"/>
      <c r="K1181" s="6"/>
      <c r="L1181" s="6"/>
      <c r="M1181" s="6"/>
      <c r="N1181" s="6"/>
      <c r="O1181" s="6"/>
      <c r="P1181" s="6"/>
      <c r="Q1181" s="6"/>
      <c r="R1181" s="6"/>
      <c r="S1181" s="6"/>
      <c r="T1181" s="6"/>
      <c r="U1181" s="6"/>
      <c r="V1181" s="6"/>
      <c r="W1181" s="6"/>
      <c r="X1181" s="6"/>
      <c r="Y1181" s="6"/>
      <c r="Z1181" s="6"/>
      <c r="AA1181" s="6"/>
      <c r="AB1181" s="6"/>
      <c r="AC1181" s="6"/>
      <c r="AD1181" s="6"/>
      <c r="AE1181" s="6"/>
      <c r="AF1181" s="6"/>
      <c r="AG1181" s="6"/>
      <c r="AH1181" s="6"/>
      <c r="AI1181" s="6"/>
      <c r="AJ1181" s="6"/>
      <c r="AK1181" s="6"/>
      <c r="AL1181" s="6"/>
      <c r="AM1181" s="6"/>
      <c r="AN1181" s="6"/>
      <c r="AO1181" s="6"/>
      <c r="AP1181" s="6"/>
      <c r="AQ1181" s="21"/>
      <c r="AR1181" s="21"/>
      <c r="AS1181" s="21"/>
      <c r="AT1181" s="6"/>
      <c r="AU1181" s="6"/>
      <c r="AV1181" s="6"/>
      <c r="AW1181" s="6"/>
    </row>
    <row r="1182" spans="1:49" x14ac:dyDescent="0.35">
      <c r="A1182" s="20"/>
      <c r="B1182" s="20"/>
      <c r="C1182" s="20"/>
      <c r="D1182" s="20"/>
      <c r="E1182" s="6"/>
      <c r="F1182" s="6"/>
      <c r="G1182" s="6"/>
      <c r="H1182" s="6"/>
      <c r="I1182" s="6"/>
      <c r="J1182" s="6"/>
      <c r="K1182" s="6"/>
      <c r="L1182" s="6"/>
      <c r="M1182" s="6"/>
      <c r="N1182" s="6"/>
      <c r="O1182" s="6"/>
      <c r="P1182" s="6"/>
      <c r="Q1182" s="6"/>
      <c r="R1182" s="6"/>
      <c r="S1182" s="6"/>
      <c r="T1182" s="6"/>
      <c r="U1182" s="6"/>
      <c r="V1182" s="6"/>
      <c r="W1182" s="6"/>
      <c r="X1182" s="6"/>
      <c r="Y1182" s="6"/>
      <c r="Z1182" s="6"/>
      <c r="AA1182" s="6"/>
      <c r="AB1182" s="6"/>
      <c r="AC1182" s="6"/>
      <c r="AD1182" s="6"/>
      <c r="AE1182" s="6"/>
      <c r="AF1182" s="6"/>
      <c r="AG1182" s="6"/>
      <c r="AH1182" s="6"/>
      <c r="AI1182" s="6"/>
      <c r="AJ1182" s="6"/>
      <c r="AK1182" s="6"/>
      <c r="AL1182" s="6"/>
      <c r="AM1182" s="6"/>
      <c r="AN1182" s="6"/>
      <c r="AO1182" s="6"/>
      <c r="AP1182" s="6"/>
      <c r="AQ1182" s="21"/>
      <c r="AR1182" s="21"/>
      <c r="AS1182" s="21"/>
      <c r="AT1182" s="6"/>
      <c r="AU1182" s="6"/>
      <c r="AV1182" s="6"/>
      <c r="AW1182" s="6"/>
    </row>
    <row r="1183" spans="1:49" x14ac:dyDescent="0.35">
      <c r="A1183" s="20"/>
      <c r="B1183" s="20"/>
      <c r="C1183" s="20"/>
      <c r="D1183" s="20"/>
      <c r="E1183" s="6"/>
      <c r="F1183" s="6"/>
      <c r="G1183" s="6"/>
      <c r="H1183" s="6"/>
      <c r="I1183" s="6"/>
      <c r="J1183" s="6"/>
      <c r="K1183" s="6"/>
      <c r="L1183" s="6"/>
      <c r="M1183" s="6"/>
      <c r="N1183" s="6"/>
      <c r="O1183" s="6"/>
      <c r="P1183" s="6"/>
      <c r="Q1183" s="6"/>
      <c r="R1183" s="6"/>
      <c r="S1183" s="6"/>
      <c r="T1183" s="6"/>
      <c r="U1183" s="6"/>
      <c r="V1183" s="6"/>
      <c r="W1183" s="6"/>
      <c r="X1183" s="6"/>
      <c r="Y1183" s="6"/>
      <c r="Z1183" s="6"/>
      <c r="AA1183" s="6"/>
      <c r="AB1183" s="6"/>
      <c r="AC1183" s="6"/>
      <c r="AD1183" s="6"/>
      <c r="AE1183" s="6"/>
      <c r="AF1183" s="6"/>
      <c r="AG1183" s="6"/>
      <c r="AH1183" s="6"/>
      <c r="AI1183" s="6"/>
      <c r="AJ1183" s="6"/>
      <c r="AK1183" s="6"/>
      <c r="AL1183" s="6"/>
      <c r="AM1183" s="6"/>
      <c r="AN1183" s="6"/>
      <c r="AO1183" s="6"/>
      <c r="AP1183" s="6"/>
      <c r="AQ1183" s="21"/>
      <c r="AR1183" s="21"/>
      <c r="AS1183" s="21"/>
      <c r="AT1183" s="6"/>
      <c r="AU1183" s="6"/>
      <c r="AV1183" s="6"/>
      <c r="AW1183" s="6"/>
    </row>
    <row r="1184" spans="1:49" x14ac:dyDescent="0.35">
      <c r="A1184" s="20"/>
      <c r="B1184" s="20"/>
      <c r="C1184" s="20"/>
      <c r="D1184" s="20"/>
      <c r="E1184" s="6"/>
      <c r="F1184" s="6"/>
      <c r="G1184" s="6"/>
      <c r="H1184" s="6"/>
      <c r="I1184" s="6"/>
      <c r="J1184" s="6"/>
      <c r="K1184" s="6"/>
      <c r="L1184" s="6"/>
      <c r="M1184" s="6"/>
      <c r="N1184" s="6"/>
      <c r="O1184" s="6"/>
      <c r="P1184" s="6"/>
      <c r="Q1184" s="6"/>
      <c r="R1184" s="6"/>
      <c r="S1184" s="6"/>
      <c r="T1184" s="6"/>
      <c r="U1184" s="6"/>
      <c r="V1184" s="6"/>
      <c r="W1184" s="6"/>
      <c r="X1184" s="6"/>
      <c r="Y1184" s="6"/>
      <c r="Z1184" s="6"/>
      <c r="AA1184" s="6"/>
      <c r="AB1184" s="6"/>
      <c r="AC1184" s="6"/>
      <c r="AD1184" s="6"/>
      <c r="AE1184" s="6"/>
      <c r="AF1184" s="6"/>
      <c r="AG1184" s="6"/>
      <c r="AH1184" s="6"/>
      <c r="AI1184" s="6"/>
      <c r="AJ1184" s="6"/>
      <c r="AK1184" s="6"/>
      <c r="AL1184" s="6"/>
      <c r="AM1184" s="6"/>
      <c r="AN1184" s="6"/>
      <c r="AO1184" s="6"/>
      <c r="AP1184" s="6"/>
      <c r="AQ1184" s="21"/>
      <c r="AR1184" s="21"/>
      <c r="AS1184" s="21"/>
      <c r="AT1184" s="6"/>
      <c r="AU1184" s="6"/>
      <c r="AV1184" s="6"/>
      <c r="AW1184" s="6"/>
    </row>
    <row r="1185" spans="1:49" x14ac:dyDescent="0.35">
      <c r="A1185" s="20"/>
      <c r="B1185" s="20"/>
      <c r="C1185" s="20"/>
      <c r="D1185" s="20"/>
      <c r="E1185" s="6"/>
      <c r="F1185" s="6"/>
      <c r="G1185" s="6"/>
      <c r="H1185" s="6"/>
      <c r="I1185" s="6"/>
      <c r="J1185" s="6"/>
      <c r="K1185" s="6"/>
      <c r="L1185" s="6"/>
      <c r="M1185" s="6"/>
      <c r="N1185" s="6"/>
      <c r="O1185" s="6"/>
      <c r="P1185" s="6"/>
      <c r="Q1185" s="6"/>
      <c r="R1185" s="6"/>
      <c r="S1185" s="6"/>
      <c r="T1185" s="6"/>
      <c r="U1185" s="6"/>
      <c r="V1185" s="6"/>
      <c r="W1185" s="6"/>
      <c r="X1185" s="6"/>
      <c r="Y1185" s="6"/>
      <c r="Z1185" s="6"/>
      <c r="AA1185" s="6"/>
      <c r="AB1185" s="6"/>
      <c r="AC1185" s="6"/>
      <c r="AD1185" s="6"/>
      <c r="AE1185" s="6"/>
      <c r="AF1185" s="6"/>
      <c r="AG1185" s="6"/>
      <c r="AH1185" s="6"/>
      <c r="AI1185" s="6"/>
      <c r="AJ1185" s="6"/>
      <c r="AK1185" s="6"/>
      <c r="AL1185" s="6"/>
      <c r="AM1185" s="6"/>
      <c r="AN1185" s="6"/>
      <c r="AO1185" s="6"/>
      <c r="AP1185" s="6"/>
      <c r="AQ1185" s="21"/>
      <c r="AR1185" s="21"/>
      <c r="AS1185" s="21"/>
      <c r="AT1185" s="6"/>
      <c r="AU1185" s="6"/>
      <c r="AV1185" s="6"/>
      <c r="AW1185" s="6"/>
    </row>
    <row r="1186" spans="1:49" x14ac:dyDescent="0.35">
      <c r="A1186" s="20"/>
      <c r="B1186" s="20"/>
      <c r="C1186" s="20"/>
      <c r="D1186" s="20"/>
      <c r="E1186" s="6"/>
      <c r="F1186" s="6"/>
      <c r="G1186" s="6"/>
      <c r="H1186" s="6"/>
      <c r="I1186" s="6"/>
      <c r="J1186" s="6"/>
      <c r="K1186" s="6"/>
      <c r="L1186" s="6"/>
      <c r="M1186" s="6"/>
      <c r="N1186" s="6"/>
      <c r="O1186" s="6"/>
      <c r="P1186" s="6"/>
      <c r="Q1186" s="6"/>
      <c r="R1186" s="6"/>
      <c r="S1186" s="6"/>
      <c r="T1186" s="6"/>
      <c r="U1186" s="6"/>
      <c r="V1186" s="6"/>
      <c r="W1186" s="6"/>
      <c r="X1186" s="6"/>
      <c r="Y1186" s="6"/>
      <c r="Z1186" s="6"/>
      <c r="AA1186" s="6"/>
      <c r="AB1186" s="6"/>
      <c r="AC1186" s="6"/>
      <c r="AD1186" s="6"/>
      <c r="AE1186" s="6"/>
      <c r="AF1186" s="6"/>
      <c r="AG1186" s="6"/>
      <c r="AH1186" s="6"/>
      <c r="AI1186" s="6"/>
      <c r="AJ1186" s="6"/>
      <c r="AK1186" s="6"/>
      <c r="AL1186" s="6"/>
      <c r="AM1186" s="6"/>
      <c r="AN1186" s="6"/>
      <c r="AO1186" s="6"/>
      <c r="AP1186" s="6"/>
      <c r="AQ1186" s="21"/>
      <c r="AR1186" s="21"/>
      <c r="AS1186" s="21"/>
      <c r="AT1186" s="6"/>
      <c r="AU1186" s="6"/>
      <c r="AV1186" s="6"/>
      <c r="AW1186" s="6"/>
    </row>
    <row r="1187" spans="1:49" x14ac:dyDescent="0.35">
      <c r="A1187" s="20"/>
      <c r="B1187" s="20"/>
      <c r="C1187" s="20"/>
      <c r="D1187" s="20"/>
      <c r="E1187" s="6"/>
      <c r="F1187" s="6"/>
      <c r="G1187" s="6"/>
      <c r="H1187" s="6"/>
      <c r="I1187" s="6"/>
      <c r="J1187" s="6"/>
      <c r="K1187" s="6"/>
      <c r="L1187" s="6"/>
      <c r="M1187" s="6"/>
      <c r="N1187" s="6"/>
      <c r="O1187" s="6"/>
      <c r="P1187" s="6"/>
      <c r="Q1187" s="6"/>
      <c r="R1187" s="6"/>
      <c r="S1187" s="6"/>
      <c r="T1187" s="6"/>
      <c r="U1187" s="6"/>
      <c r="V1187" s="6"/>
      <c r="W1187" s="6"/>
      <c r="X1187" s="6"/>
      <c r="Y1187" s="6"/>
      <c r="Z1187" s="6"/>
      <c r="AA1187" s="6"/>
      <c r="AB1187" s="6"/>
      <c r="AC1187" s="6"/>
      <c r="AD1187" s="6"/>
      <c r="AE1187" s="6"/>
      <c r="AF1187" s="6"/>
      <c r="AG1187" s="6"/>
      <c r="AH1187" s="6"/>
      <c r="AI1187" s="6"/>
      <c r="AJ1187" s="6"/>
      <c r="AK1187" s="6"/>
      <c r="AL1187" s="6"/>
      <c r="AM1187" s="6"/>
      <c r="AN1187" s="6"/>
      <c r="AO1187" s="6"/>
      <c r="AP1187" s="6"/>
      <c r="AQ1187" s="21"/>
      <c r="AR1187" s="21"/>
      <c r="AS1187" s="21"/>
      <c r="AT1187" s="6"/>
      <c r="AU1187" s="6"/>
      <c r="AV1187" s="6"/>
      <c r="AW1187" s="6"/>
    </row>
    <row r="1188" spans="1:49" x14ac:dyDescent="0.35">
      <c r="A1188" s="20"/>
      <c r="B1188" s="20"/>
      <c r="C1188" s="20"/>
      <c r="D1188" s="20"/>
      <c r="E1188" s="6"/>
      <c r="F1188" s="6"/>
      <c r="G1188" s="6"/>
      <c r="H1188" s="6"/>
      <c r="I1188" s="6"/>
      <c r="J1188" s="6"/>
      <c r="K1188" s="6"/>
      <c r="L1188" s="6"/>
      <c r="M1188" s="6"/>
      <c r="N1188" s="6"/>
      <c r="O1188" s="6"/>
      <c r="P1188" s="6"/>
      <c r="Q1188" s="6"/>
      <c r="R1188" s="6"/>
      <c r="S1188" s="6"/>
      <c r="T1188" s="6"/>
      <c r="U1188" s="6"/>
      <c r="V1188" s="6"/>
      <c r="W1188" s="6"/>
      <c r="X1188" s="6"/>
      <c r="Y1188" s="6"/>
      <c r="Z1188" s="6"/>
      <c r="AA1188" s="6"/>
      <c r="AB1188" s="6"/>
      <c r="AC1188" s="6"/>
      <c r="AD1188" s="6"/>
      <c r="AE1188" s="6"/>
      <c r="AF1188" s="6"/>
      <c r="AG1188" s="6"/>
      <c r="AH1188" s="6"/>
      <c r="AI1188" s="6"/>
      <c r="AJ1188" s="6"/>
      <c r="AK1188" s="6"/>
      <c r="AL1188" s="6"/>
      <c r="AM1188" s="6"/>
      <c r="AN1188" s="6"/>
      <c r="AO1188" s="6"/>
      <c r="AP1188" s="6"/>
      <c r="AQ1188" s="21"/>
      <c r="AR1188" s="21"/>
      <c r="AS1188" s="21"/>
      <c r="AT1188" s="6"/>
      <c r="AU1188" s="6"/>
      <c r="AV1188" s="6"/>
      <c r="AW1188" s="6"/>
    </row>
    <row r="1189" spans="1:49" x14ac:dyDescent="0.35">
      <c r="A1189" s="20"/>
      <c r="B1189" s="20"/>
      <c r="C1189" s="20"/>
      <c r="D1189" s="20"/>
      <c r="E1189" s="6"/>
      <c r="F1189" s="6"/>
      <c r="G1189" s="6"/>
      <c r="H1189" s="6"/>
      <c r="I1189" s="6"/>
      <c r="J1189" s="6"/>
      <c r="K1189" s="6"/>
      <c r="L1189" s="6"/>
      <c r="M1189" s="6"/>
      <c r="N1189" s="6"/>
      <c r="O1189" s="6"/>
      <c r="P1189" s="6"/>
      <c r="Q1189" s="6"/>
      <c r="R1189" s="6"/>
      <c r="S1189" s="6"/>
      <c r="T1189" s="6"/>
      <c r="U1189" s="6"/>
      <c r="V1189" s="6"/>
      <c r="W1189" s="6"/>
      <c r="X1189" s="6"/>
      <c r="Y1189" s="6"/>
      <c r="Z1189" s="6"/>
      <c r="AA1189" s="6"/>
      <c r="AB1189" s="6"/>
      <c r="AC1189" s="6"/>
      <c r="AD1189" s="6"/>
      <c r="AE1189" s="6"/>
      <c r="AF1189" s="6"/>
      <c r="AG1189" s="6"/>
      <c r="AH1189" s="6"/>
      <c r="AI1189" s="6"/>
      <c r="AJ1189" s="6"/>
      <c r="AK1189" s="6"/>
      <c r="AL1189" s="6"/>
      <c r="AM1189" s="6"/>
      <c r="AN1189" s="6"/>
      <c r="AO1189" s="6"/>
      <c r="AP1189" s="6"/>
      <c r="AQ1189" s="21"/>
      <c r="AR1189" s="21"/>
      <c r="AS1189" s="21"/>
      <c r="AT1189" s="6"/>
      <c r="AU1189" s="6"/>
      <c r="AV1189" s="6"/>
      <c r="AW1189" s="6"/>
    </row>
    <row r="1190" spans="1:49" x14ac:dyDescent="0.35">
      <c r="A1190" s="20"/>
      <c r="B1190" s="20"/>
      <c r="C1190" s="20"/>
      <c r="D1190" s="20"/>
      <c r="E1190" s="6"/>
      <c r="F1190" s="6"/>
      <c r="G1190" s="6"/>
      <c r="H1190" s="6"/>
      <c r="I1190" s="6"/>
      <c r="J1190" s="6"/>
      <c r="K1190" s="6"/>
      <c r="L1190" s="6"/>
      <c r="M1190" s="6"/>
      <c r="N1190" s="6"/>
      <c r="O1190" s="6"/>
      <c r="P1190" s="6"/>
      <c r="Q1190" s="6"/>
      <c r="R1190" s="6"/>
      <c r="S1190" s="6"/>
      <c r="T1190" s="6"/>
      <c r="U1190" s="6"/>
      <c r="V1190" s="6"/>
      <c r="W1190" s="6"/>
      <c r="X1190" s="6"/>
      <c r="Y1190" s="6"/>
      <c r="Z1190" s="6"/>
      <c r="AA1190" s="6"/>
      <c r="AB1190" s="6"/>
      <c r="AC1190" s="6"/>
      <c r="AD1190" s="6"/>
      <c r="AE1190" s="6"/>
      <c r="AF1190" s="6"/>
      <c r="AG1190" s="6"/>
      <c r="AH1190" s="6"/>
      <c r="AI1190" s="6"/>
      <c r="AJ1190" s="6"/>
      <c r="AK1190" s="6"/>
      <c r="AL1190" s="6"/>
      <c r="AM1190" s="6"/>
      <c r="AN1190" s="6"/>
      <c r="AO1190" s="6"/>
      <c r="AP1190" s="6"/>
      <c r="AQ1190" s="21"/>
      <c r="AR1190" s="21"/>
      <c r="AS1190" s="21"/>
      <c r="AT1190" s="6"/>
      <c r="AU1190" s="6"/>
      <c r="AV1190" s="6"/>
      <c r="AW1190" s="6"/>
    </row>
    <row r="1191" spans="1:49" x14ac:dyDescent="0.35">
      <c r="A1191" s="20"/>
      <c r="B1191" s="20"/>
      <c r="C1191" s="20"/>
      <c r="D1191" s="20"/>
      <c r="E1191" s="6"/>
      <c r="F1191" s="6"/>
      <c r="G1191" s="6"/>
      <c r="H1191" s="6"/>
      <c r="I1191" s="6"/>
      <c r="J1191" s="6"/>
      <c r="K1191" s="6"/>
      <c r="L1191" s="6"/>
      <c r="M1191" s="6"/>
      <c r="N1191" s="6"/>
      <c r="O1191" s="6"/>
      <c r="P1191" s="6"/>
      <c r="Q1191" s="6"/>
      <c r="R1191" s="6"/>
      <c r="S1191" s="6"/>
      <c r="T1191" s="6"/>
      <c r="U1191" s="6"/>
      <c r="V1191" s="6"/>
      <c r="W1191" s="6"/>
      <c r="X1191" s="6"/>
      <c r="Y1191" s="6"/>
      <c r="Z1191" s="6"/>
      <c r="AA1191" s="6"/>
      <c r="AB1191" s="6"/>
      <c r="AC1191" s="6"/>
      <c r="AD1191" s="6"/>
      <c r="AE1191" s="6"/>
      <c r="AF1191" s="6"/>
      <c r="AG1191" s="6"/>
      <c r="AH1191" s="6"/>
      <c r="AI1191" s="6"/>
      <c r="AJ1191" s="6"/>
      <c r="AK1191" s="6"/>
      <c r="AL1191" s="6"/>
      <c r="AM1191" s="6"/>
      <c r="AN1191" s="6"/>
      <c r="AO1191" s="6"/>
      <c r="AP1191" s="6"/>
      <c r="AQ1191" s="21"/>
      <c r="AR1191" s="21"/>
      <c r="AS1191" s="21"/>
      <c r="AT1191" s="6"/>
      <c r="AU1191" s="6"/>
      <c r="AV1191" s="6"/>
      <c r="AW1191" s="6"/>
    </row>
    <row r="1192" spans="1:49" x14ac:dyDescent="0.35">
      <c r="A1192" s="20"/>
      <c r="B1192" s="20"/>
      <c r="C1192" s="20"/>
      <c r="D1192" s="20"/>
      <c r="E1192" s="6"/>
      <c r="F1192" s="6"/>
      <c r="G1192" s="6"/>
      <c r="H1192" s="6"/>
      <c r="I1192" s="6"/>
      <c r="J1192" s="6"/>
      <c r="K1192" s="6"/>
      <c r="L1192" s="6"/>
      <c r="M1192" s="6"/>
      <c r="N1192" s="6"/>
      <c r="O1192" s="6"/>
      <c r="P1192" s="6"/>
      <c r="Q1192" s="6"/>
      <c r="R1192" s="6"/>
      <c r="S1192" s="6"/>
      <c r="T1192" s="6"/>
      <c r="U1192" s="6"/>
      <c r="V1192" s="6"/>
      <c r="W1192" s="6"/>
      <c r="X1192" s="6"/>
      <c r="Y1192" s="6"/>
      <c r="Z1192" s="6"/>
      <c r="AA1192" s="6"/>
      <c r="AB1192" s="6"/>
      <c r="AC1192" s="6"/>
      <c r="AD1192" s="6"/>
      <c r="AE1192" s="6"/>
      <c r="AF1192" s="6"/>
      <c r="AG1192" s="6"/>
      <c r="AH1192" s="6"/>
      <c r="AI1192" s="6"/>
      <c r="AJ1192" s="6"/>
      <c r="AK1192" s="6"/>
      <c r="AL1192" s="6"/>
      <c r="AM1192" s="6"/>
      <c r="AN1192" s="6"/>
      <c r="AO1192" s="6"/>
      <c r="AP1192" s="6"/>
      <c r="AQ1192" s="21"/>
      <c r="AR1192" s="21"/>
      <c r="AS1192" s="21"/>
      <c r="AT1192" s="6"/>
      <c r="AU1192" s="6"/>
      <c r="AV1192" s="6"/>
      <c r="AW1192" s="6"/>
    </row>
    <row r="1193" spans="1:49" x14ac:dyDescent="0.35">
      <c r="A1193" s="20"/>
      <c r="B1193" s="20"/>
      <c r="C1193" s="20"/>
      <c r="D1193" s="20"/>
      <c r="E1193" s="6"/>
      <c r="F1193" s="6"/>
      <c r="G1193" s="6"/>
      <c r="H1193" s="6"/>
      <c r="I1193" s="6"/>
      <c r="J1193" s="6"/>
      <c r="K1193" s="6"/>
      <c r="L1193" s="6"/>
      <c r="M1193" s="6"/>
      <c r="N1193" s="6"/>
      <c r="O1193" s="6"/>
      <c r="P1193" s="6"/>
      <c r="Q1193" s="6"/>
      <c r="R1193" s="6"/>
      <c r="S1193" s="6"/>
      <c r="T1193" s="6"/>
      <c r="U1193" s="6"/>
      <c r="V1193" s="6"/>
      <c r="W1193" s="6"/>
      <c r="X1193" s="6"/>
      <c r="Y1193" s="6"/>
      <c r="Z1193" s="6"/>
      <c r="AA1193" s="6"/>
      <c r="AB1193" s="6"/>
      <c r="AC1193" s="6"/>
      <c r="AD1193" s="6"/>
      <c r="AE1193" s="6"/>
      <c r="AF1193" s="6"/>
      <c r="AG1193" s="6"/>
      <c r="AH1193" s="6"/>
      <c r="AI1193" s="6"/>
      <c r="AJ1193" s="6"/>
      <c r="AK1193" s="6"/>
      <c r="AL1193" s="6"/>
      <c r="AM1193" s="6"/>
      <c r="AN1193" s="6"/>
      <c r="AO1193" s="6"/>
      <c r="AP1193" s="6"/>
      <c r="AQ1193" s="21"/>
      <c r="AR1193" s="21"/>
      <c r="AS1193" s="21"/>
      <c r="AT1193" s="6"/>
      <c r="AU1193" s="6"/>
      <c r="AV1193" s="6"/>
      <c r="AW1193" s="6"/>
    </row>
    <row r="1194" spans="1:49" x14ac:dyDescent="0.35">
      <c r="A1194" s="20"/>
      <c r="B1194" s="20"/>
      <c r="C1194" s="20"/>
      <c r="D1194" s="20"/>
      <c r="E1194" s="6"/>
      <c r="F1194" s="6"/>
      <c r="G1194" s="6"/>
      <c r="H1194" s="6"/>
      <c r="I1194" s="6"/>
      <c r="J1194" s="6"/>
      <c r="K1194" s="6"/>
      <c r="L1194" s="6"/>
      <c r="M1194" s="6"/>
      <c r="N1194" s="6"/>
      <c r="O1194" s="6"/>
      <c r="P1194" s="6"/>
      <c r="Q1194" s="6"/>
      <c r="R1194" s="6"/>
      <c r="S1194" s="6"/>
      <c r="T1194" s="6"/>
      <c r="U1194" s="6"/>
      <c r="V1194" s="6"/>
      <c r="W1194" s="6"/>
      <c r="X1194" s="6"/>
      <c r="Y1194" s="6"/>
      <c r="Z1194" s="6"/>
      <c r="AA1194" s="6"/>
      <c r="AB1194" s="6"/>
      <c r="AC1194" s="6"/>
      <c r="AD1194" s="6"/>
      <c r="AE1194" s="6"/>
      <c r="AF1194" s="6"/>
      <c r="AG1194" s="6"/>
      <c r="AH1194" s="6"/>
      <c r="AI1194" s="6"/>
      <c r="AJ1194" s="6"/>
      <c r="AK1194" s="6"/>
      <c r="AL1194" s="6"/>
      <c r="AM1194" s="6"/>
      <c r="AN1194" s="6"/>
      <c r="AO1194" s="6"/>
      <c r="AP1194" s="6"/>
      <c r="AQ1194" s="21"/>
      <c r="AR1194" s="21"/>
      <c r="AS1194" s="21"/>
      <c r="AT1194" s="6"/>
      <c r="AU1194" s="6"/>
      <c r="AV1194" s="6"/>
      <c r="AW1194" s="6"/>
    </row>
    <row r="1195" spans="1:49" x14ac:dyDescent="0.35">
      <c r="A1195" s="20"/>
      <c r="B1195" s="20"/>
      <c r="C1195" s="20"/>
      <c r="D1195" s="20"/>
      <c r="E1195" s="6"/>
      <c r="F1195" s="6"/>
      <c r="G1195" s="6"/>
      <c r="H1195" s="6"/>
      <c r="I1195" s="6"/>
      <c r="J1195" s="6"/>
      <c r="K1195" s="6"/>
      <c r="L1195" s="6"/>
      <c r="M1195" s="6"/>
      <c r="N1195" s="6"/>
      <c r="O1195" s="6"/>
      <c r="P1195" s="6"/>
      <c r="Q1195" s="6"/>
      <c r="R1195" s="6"/>
      <c r="S1195" s="6"/>
      <c r="T1195" s="6"/>
      <c r="U1195" s="6"/>
      <c r="V1195" s="6"/>
      <c r="W1195" s="6"/>
      <c r="X1195" s="6"/>
      <c r="Y1195" s="6"/>
      <c r="Z1195" s="6"/>
      <c r="AA1195" s="6"/>
      <c r="AB1195" s="6"/>
      <c r="AC1195" s="6"/>
      <c r="AD1195" s="6"/>
      <c r="AE1195" s="6"/>
      <c r="AF1195" s="6"/>
      <c r="AG1195" s="6"/>
      <c r="AH1195" s="6"/>
      <c r="AI1195" s="6"/>
      <c r="AJ1195" s="6"/>
      <c r="AK1195" s="6"/>
      <c r="AL1195" s="6"/>
      <c r="AM1195" s="6"/>
      <c r="AN1195" s="6"/>
      <c r="AO1195" s="6"/>
      <c r="AP1195" s="6"/>
      <c r="AQ1195" s="21"/>
      <c r="AR1195" s="21"/>
      <c r="AS1195" s="21"/>
      <c r="AT1195" s="6"/>
      <c r="AU1195" s="6"/>
      <c r="AV1195" s="6"/>
      <c r="AW1195" s="6"/>
    </row>
    <row r="1196" spans="1:49" x14ac:dyDescent="0.35">
      <c r="A1196" s="20"/>
      <c r="B1196" s="20"/>
      <c r="C1196" s="20"/>
      <c r="D1196" s="20"/>
      <c r="E1196" s="6"/>
      <c r="F1196" s="6"/>
      <c r="G1196" s="6"/>
      <c r="H1196" s="6"/>
      <c r="I1196" s="6"/>
      <c r="J1196" s="6"/>
      <c r="K1196" s="6"/>
      <c r="L1196" s="6"/>
      <c r="M1196" s="6"/>
      <c r="N1196" s="6"/>
      <c r="O1196" s="6"/>
      <c r="P1196" s="6"/>
      <c r="Q1196" s="6"/>
      <c r="R1196" s="6"/>
      <c r="S1196" s="6"/>
      <c r="T1196" s="6"/>
      <c r="U1196" s="6"/>
      <c r="V1196" s="6"/>
      <c r="W1196" s="6"/>
      <c r="X1196" s="6"/>
      <c r="Y1196" s="6"/>
      <c r="Z1196" s="6"/>
      <c r="AA1196" s="6"/>
      <c r="AB1196" s="6"/>
      <c r="AC1196" s="6"/>
      <c r="AD1196" s="6"/>
      <c r="AE1196" s="6"/>
      <c r="AF1196" s="6"/>
      <c r="AG1196" s="6"/>
      <c r="AH1196" s="6"/>
      <c r="AI1196" s="6"/>
      <c r="AJ1196" s="6"/>
      <c r="AK1196" s="6"/>
      <c r="AL1196" s="6"/>
      <c r="AM1196" s="6"/>
      <c r="AN1196" s="6"/>
      <c r="AO1196" s="6"/>
      <c r="AP1196" s="6"/>
      <c r="AQ1196" s="21"/>
      <c r="AR1196" s="21"/>
      <c r="AS1196" s="21"/>
      <c r="AT1196" s="6"/>
      <c r="AU1196" s="6"/>
      <c r="AV1196" s="6"/>
      <c r="AW1196" s="6"/>
    </row>
    <row r="1197" spans="1:49" x14ac:dyDescent="0.35">
      <c r="A1197" s="20"/>
      <c r="B1197" s="20"/>
      <c r="C1197" s="20"/>
      <c r="D1197" s="20"/>
      <c r="E1197" s="6"/>
      <c r="F1197" s="6"/>
      <c r="G1197" s="6"/>
      <c r="H1197" s="6"/>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c r="AG1197" s="6"/>
      <c r="AH1197" s="6"/>
      <c r="AI1197" s="6"/>
      <c r="AJ1197" s="6"/>
      <c r="AK1197" s="6"/>
      <c r="AL1197" s="6"/>
      <c r="AM1197" s="6"/>
      <c r="AN1197" s="6"/>
      <c r="AO1197" s="6"/>
      <c r="AP1197" s="6"/>
      <c r="AQ1197" s="21"/>
      <c r="AR1197" s="21"/>
      <c r="AS1197" s="21"/>
      <c r="AT1197" s="6"/>
      <c r="AU1197" s="6"/>
      <c r="AV1197" s="6"/>
      <c r="AW1197" s="6"/>
    </row>
    <row r="1198" spans="1:49" x14ac:dyDescent="0.35">
      <c r="A1198" s="20"/>
      <c r="B1198" s="20"/>
      <c r="C1198" s="20"/>
      <c r="D1198" s="20"/>
      <c r="E1198" s="6"/>
      <c r="F1198" s="6"/>
      <c r="G1198" s="6"/>
      <c r="H1198" s="6"/>
      <c r="I1198" s="6"/>
      <c r="J1198" s="6"/>
      <c r="K1198" s="6"/>
      <c r="L1198" s="6"/>
      <c r="M1198" s="6"/>
      <c r="N1198" s="6"/>
      <c r="O1198" s="6"/>
      <c r="P1198" s="6"/>
      <c r="Q1198" s="6"/>
      <c r="R1198" s="6"/>
      <c r="S1198" s="6"/>
      <c r="T1198" s="6"/>
      <c r="U1198" s="6"/>
      <c r="V1198" s="6"/>
      <c r="W1198" s="6"/>
      <c r="X1198" s="6"/>
      <c r="Y1198" s="6"/>
      <c r="Z1198" s="6"/>
      <c r="AA1198" s="6"/>
      <c r="AB1198" s="6"/>
      <c r="AC1198" s="6"/>
      <c r="AD1198" s="6"/>
      <c r="AE1198" s="6"/>
      <c r="AF1198" s="6"/>
      <c r="AG1198" s="6"/>
      <c r="AH1198" s="6"/>
      <c r="AI1198" s="6"/>
      <c r="AJ1198" s="6"/>
      <c r="AK1198" s="6"/>
      <c r="AL1198" s="6"/>
      <c r="AM1198" s="6"/>
      <c r="AN1198" s="6"/>
      <c r="AO1198" s="6"/>
      <c r="AP1198" s="6"/>
      <c r="AQ1198" s="21"/>
      <c r="AR1198" s="21"/>
      <c r="AS1198" s="21"/>
      <c r="AT1198" s="6"/>
      <c r="AU1198" s="6"/>
      <c r="AV1198" s="6"/>
      <c r="AW1198" s="6"/>
    </row>
    <row r="1199" spans="1:49" x14ac:dyDescent="0.35">
      <c r="A1199" s="20"/>
      <c r="B1199" s="20"/>
      <c r="C1199" s="20"/>
      <c r="D1199" s="20"/>
      <c r="E1199" s="6"/>
      <c r="F1199" s="6"/>
      <c r="G1199" s="6"/>
      <c r="H1199" s="6"/>
      <c r="I1199" s="6"/>
      <c r="J1199" s="6"/>
      <c r="K1199" s="6"/>
      <c r="L1199" s="6"/>
      <c r="M1199" s="6"/>
      <c r="N1199" s="6"/>
      <c r="O1199" s="6"/>
      <c r="P1199" s="6"/>
      <c r="Q1199" s="6"/>
      <c r="R1199" s="6"/>
      <c r="S1199" s="6"/>
      <c r="T1199" s="6"/>
      <c r="U1199" s="6"/>
      <c r="V1199" s="6"/>
      <c r="W1199" s="6"/>
      <c r="X1199" s="6"/>
      <c r="Y1199" s="6"/>
      <c r="Z1199" s="6"/>
      <c r="AA1199" s="6"/>
      <c r="AB1199" s="6"/>
      <c r="AC1199" s="6"/>
      <c r="AD1199" s="6"/>
      <c r="AE1199" s="6"/>
      <c r="AF1199" s="6"/>
      <c r="AG1199" s="6"/>
      <c r="AH1199" s="6"/>
      <c r="AI1199" s="6"/>
      <c r="AJ1199" s="6"/>
      <c r="AK1199" s="6"/>
      <c r="AL1199" s="6"/>
      <c r="AM1199" s="6"/>
      <c r="AN1199" s="6"/>
      <c r="AO1199" s="6"/>
      <c r="AP1199" s="6"/>
      <c r="AQ1199" s="21"/>
      <c r="AR1199" s="21"/>
      <c r="AS1199" s="21"/>
      <c r="AT1199" s="6"/>
      <c r="AU1199" s="6"/>
      <c r="AV1199" s="6"/>
      <c r="AW1199" s="6"/>
    </row>
    <row r="1200" spans="1:49" x14ac:dyDescent="0.35">
      <c r="A1200" s="20"/>
      <c r="B1200" s="20"/>
      <c r="C1200" s="20"/>
      <c r="D1200" s="20"/>
      <c r="E1200" s="6"/>
      <c r="F1200" s="6"/>
      <c r="G1200" s="6"/>
      <c r="H1200" s="6"/>
      <c r="I1200" s="6"/>
      <c r="J1200" s="6"/>
      <c r="K1200" s="6"/>
      <c r="L1200" s="6"/>
      <c r="M1200" s="6"/>
      <c r="N1200" s="6"/>
      <c r="O1200" s="6"/>
      <c r="P1200" s="6"/>
      <c r="Q1200" s="6"/>
      <c r="R1200" s="6"/>
      <c r="S1200" s="6"/>
      <c r="T1200" s="6"/>
      <c r="U1200" s="6"/>
      <c r="V1200" s="6"/>
      <c r="W1200" s="6"/>
      <c r="X1200" s="6"/>
      <c r="Y1200" s="6"/>
      <c r="Z1200" s="6"/>
      <c r="AA1200" s="6"/>
      <c r="AB1200" s="6"/>
      <c r="AC1200" s="6"/>
      <c r="AD1200" s="6"/>
      <c r="AE1200" s="6"/>
      <c r="AF1200" s="6"/>
      <c r="AG1200" s="6"/>
      <c r="AH1200" s="6"/>
      <c r="AI1200" s="6"/>
      <c r="AJ1200" s="6"/>
      <c r="AK1200" s="6"/>
      <c r="AL1200" s="6"/>
      <c r="AM1200" s="6"/>
      <c r="AN1200" s="6"/>
      <c r="AO1200" s="6"/>
      <c r="AP1200" s="6"/>
      <c r="AQ1200" s="21"/>
      <c r="AR1200" s="21"/>
      <c r="AS1200" s="21"/>
      <c r="AT1200" s="6"/>
      <c r="AU1200" s="6"/>
      <c r="AV1200" s="6"/>
      <c r="AW1200" s="6"/>
    </row>
    <row r="1201" spans="1:49" x14ac:dyDescent="0.35">
      <c r="A1201" s="20"/>
      <c r="B1201" s="20"/>
      <c r="C1201" s="20"/>
      <c r="D1201" s="20"/>
      <c r="E1201" s="6"/>
      <c r="F1201" s="6"/>
      <c r="G1201" s="6"/>
      <c r="H1201" s="6"/>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c r="AG1201" s="6"/>
      <c r="AH1201" s="6"/>
      <c r="AI1201" s="6"/>
      <c r="AJ1201" s="6"/>
      <c r="AK1201" s="6"/>
      <c r="AL1201" s="6"/>
      <c r="AM1201" s="6"/>
      <c r="AN1201" s="6"/>
      <c r="AO1201" s="6"/>
      <c r="AP1201" s="6"/>
      <c r="AQ1201" s="21"/>
      <c r="AR1201" s="21"/>
      <c r="AS1201" s="21"/>
      <c r="AT1201" s="6"/>
      <c r="AU1201" s="6"/>
      <c r="AV1201" s="6"/>
      <c r="AW1201" s="6"/>
    </row>
    <row r="1202" spans="1:49" x14ac:dyDescent="0.35">
      <c r="A1202" s="20"/>
      <c r="B1202" s="20"/>
      <c r="C1202" s="20"/>
      <c r="D1202" s="20"/>
      <c r="E1202" s="6"/>
      <c r="F1202" s="6"/>
      <c r="G1202" s="6"/>
      <c r="H1202" s="6"/>
      <c r="I1202" s="6"/>
      <c r="J1202" s="6"/>
      <c r="K1202" s="6"/>
      <c r="L1202" s="6"/>
      <c r="M1202" s="6"/>
      <c r="N1202" s="6"/>
      <c r="O1202" s="6"/>
      <c r="P1202" s="6"/>
      <c r="Q1202" s="6"/>
      <c r="R1202" s="6"/>
      <c r="S1202" s="6"/>
      <c r="T1202" s="6"/>
      <c r="U1202" s="6"/>
      <c r="V1202" s="6"/>
      <c r="W1202" s="6"/>
      <c r="X1202" s="6"/>
      <c r="Y1202" s="6"/>
      <c r="Z1202" s="6"/>
      <c r="AA1202" s="6"/>
      <c r="AB1202" s="6"/>
      <c r="AC1202" s="6"/>
      <c r="AD1202" s="6"/>
      <c r="AE1202" s="6"/>
      <c r="AF1202" s="6"/>
      <c r="AG1202" s="6"/>
      <c r="AH1202" s="6"/>
      <c r="AI1202" s="6"/>
      <c r="AJ1202" s="6"/>
      <c r="AK1202" s="6"/>
      <c r="AL1202" s="6"/>
      <c r="AM1202" s="6"/>
      <c r="AN1202" s="6"/>
      <c r="AO1202" s="6"/>
      <c r="AP1202" s="6"/>
      <c r="AQ1202" s="21"/>
      <c r="AR1202" s="21"/>
      <c r="AS1202" s="21"/>
      <c r="AT1202" s="6"/>
      <c r="AU1202" s="6"/>
      <c r="AV1202" s="6"/>
      <c r="AW1202" s="6"/>
    </row>
    <row r="1203" spans="1:49" x14ac:dyDescent="0.35">
      <c r="A1203" s="20"/>
      <c r="B1203" s="20"/>
      <c r="C1203" s="20"/>
      <c r="D1203" s="20"/>
      <c r="E1203" s="6"/>
      <c r="F1203" s="6"/>
      <c r="G1203" s="6"/>
      <c r="H1203" s="6"/>
      <c r="I1203" s="6"/>
      <c r="J1203" s="6"/>
      <c r="K1203" s="6"/>
      <c r="L1203" s="6"/>
      <c r="M1203" s="6"/>
      <c r="N1203" s="6"/>
      <c r="O1203" s="6"/>
      <c r="P1203" s="6"/>
      <c r="Q1203" s="6"/>
      <c r="R1203" s="6"/>
      <c r="S1203" s="6"/>
      <c r="T1203" s="6"/>
      <c r="U1203" s="6"/>
      <c r="V1203" s="6"/>
      <c r="W1203" s="6"/>
      <c r="X1203" s="6"/>
      <c r="Y1203" s="6"/>
      <c r="Z1203" s="6"/>
      <c r="AA1203" s="6"/>
      <c r="AB1203" s="6"/>
      <c r="AC1203" s="6"/>
      <c r="AD1203" s="6"/>
      <c r="AE1203" s="6"/>
      <c r="AF1203" s="6"/>
      <c r="AG1203" s="6"/>
      <c r="AH1203" s="6"/>
      <c r="AI1203" s="6"/>
      <c r="AJ1203" s="6"/>
      <c r="AK1203" s="6"/>
      <c r="AL1203" s="6"/>
      <c r="AM1203" s="6"/>
      <c r="AN1203" s="6"/>
      <c r="AO1203" s="6"/>
      <c r="AP1203" s="6"/>
      <c r="AQ1203" s="21"/>
      <c r="AR1203" s="21"/>
      <c r="AS1203" s="21"/>
      <c r="AT1203" s="6"/>
      <c r="AU1203" s="6"/>
      <c r="AV1203" s="6"/>
      <c r="AW1203" s="6"/>
    </row>
    <row r="1204" spans="1:49" x14ac:dyDescent="0.35">
      <c r="A1204" s="20"/>
      <c r="B1204" s="20"/>
      <c r="C1204" s="20"/>
      <c r="D1204" s="20"/>
      <c r="E1204" s="6"/>
      <c r="F1204" s="6"/>
      <c r="G1204" s="6"/>
      <c r="H1204" s="6"/>
      <c r="I1204" s="6"/>
      <c r="J1204" s="6"/>
      <c r="K1204" s="6"/>
      <c r="L1204" s="6"/>
      <c r="M1204" s="6"/>
      <c r="N1204" s="6"/>
      <c r="O1204" s="6"/>
      <c r="P1204" s="6"/>
      <c r="Q1204" s="6"/>
      <c r="R1204" s="6"/>
      <c r="S1204" s="6"/>
      <c r="T1204" s="6"/>
      <c r="U1204" s="6"/>
      <c r="V1204" s="6"/>
      <c r="W1204" s="6"/>
      <c r="X1204" s="6"/>
      <c r="Y1204" s="6"/>
      <c r="Z1204" s="6"/>
      <c r="AA1204" s="6"/>
      <c r="AB1204" s="6"/>
      <c r="AC1204" s="6"/>
      <c r="AD1204" s="6"/>
      <c r="AE1204" s="6"/>
      <c r="AF1204" s="6"/>
      <c r="AG1204" s="6"/>
      <c r="AH1204" s="6"/>
      <c r="AI1204" s="6"/>
      <c r="AJ1204" s="6"/>
      <c r="AK1204" s="6"/>
      <c r="AL1204" s="6"/>
      <c r="AM1204" s="6"/>
      <c r="AN1204" s="6"/>
      <c r="AO1204" s="6"/>
      <c r="AP1204" s="6"/>
      <c r="AQ1204" s="21"/>
      <c r="AR1204" s="21"/>
      <c r="AS1204" s="21"/>
      <c r="AT1204" s="6"/>
      <c r="AU1204" s="6"/>
      <c r="AV1204" s="6"/>
      <c r="AW1204" s="6"/>
    </row>
    <row r="1205" spans="1:49" x14ac:dyDescent="0.35">
      <c r="A1205" s="20"/>
      <c r="B1205" s="20"/>
      <c r="C1205" s="20"/>
      <c r="D1205" s="20"/>
      <c r="E1205" s="6"/>
      <c r="F1205" s="6"/>
      <c r="G1205" s="6"/>
      <c r="H1205" s="6"/>
      <c r="I1205" s="6"/>
      <c r="J1205" s="6"/>
      <c r="K1205" s="6"/>
      <c r="L1205" s="6"/>
      <c r="M1205" s="6"/>
      <c r="N1205" s="6"/>
      <c r="O1205" s="6"/>
      <c r="P1205" s="6"/>
      <c r="Q1205" s="6"/>
      <c r="R1205" s="6"/>
      <c r="S1205" s="6"/>
      <c r="T1205" s="6"/>
      <c r="U1205" s="6"/>
      <c r="V1205" s="6"/>
      <c r="W1205" s="6"/>
      <c r="X1205" s="6"/>
      <c r="Y1205" s="6"/>
      <c r="Z1205" s="6"/>
      <c r="AA1205" s="6"/>
      <c r="AB1205" s="6"/>
      <c r="AC1205" s="6"/>
      <c r="AD1205" s="6"/>
      <c r="AE1205" s="6"/>
      <c r="AF1205" s="6"/>
      <c r="AG1205" s="6"/>
      <c r="AH1205" s="6"/>
      <c r="AI1205" s="6"/>
      <c r="AJ1205" s="6"/>
      <c r="AK1205" s="6"/>
      <c r="AL1205" s="6"/>
      <c r="AM1205" s="6"/>
      <c r="AN1205" s="6"/>
      <c r="AO1205" s="6"/>
      <c r="AP1205" s="6"/>
      <c r="AQ1205" s="21"/>
      <c r="AR1205" s="21"/>
      <c r="AS1205" s="21"/>
      <c r="AT1205" s="6"/>
      <c r="AU1205" s="6"/>
      <c r="AV1205" s="6"/>
      <c r="AW1205" s="6"/>
    </row>
    <row r="1206" spans="1:49" x14ac:dyDescent="0.35">
      <c r="A1206" s="20"/>
      <c r="B1206" s="20"/>
      <c r="C1206" s="20"/>
      <c r="D1206" s="20"/>
      <c r="E1206" s="6"/>
      <c r="F1206" s="6"/>
      <c r="G1206" s="6"/>
      <c r="H1206" s="6"/>
      <c r="I1206" s="6"/>
      <c r="J1206" s="6"/>
      <c r="K1206" s="6"/>
      <c r="L1206" s="6"/>
      <c r="M1206" s="6"/>
      <c r="N1206" s="6"/>
      <c r="O1206" s="6"/>
      <c r="P1206" s="6"/>
      <c r="Q1206" s="6"/>
      <c r="R1206" s="6"/>
      <c r="S1206" s="6"/>
      <c r="T1206" s="6"/>
      <c r="U1206" s="6"/>
      <c r="V1206" s="6"/>
      <c r="W1206" s="6"/>
      <c r="X1206" s="6"/>
      <c r="Y1206" s="6"/>
      <c r="Z1206" s="6"/>
      <c r="AA1206" s="6"/>
      <c r="AB1206" s="6"/>
      <c r="AC1206" s="6"/>
      <c r="AD1206" s="6"/>
      <c r="AE1206" s="6"/>
      <c r="AF1206" s="6"/>
      <c r="AG1206" s="6"/>
      <c r="AH1206" s="6"/>
      <c r="AI1206" s="6"/>
      <c r="AJ1206" s="6"/>
      <c r="AK1206" s="6"/>
      <c r="AL1206" s="6"/>
      <c r="AM1206" s="6"/>
      <c r="AN1206" s="6"/>
      <c r="AO1206" s="6"/>
      <c r="AP1206" s="6"/>
      <c r="AQ1206" s="21"/>
      <c r="AR1206" s="21"/>
      <c r="AS1206" s="21"/>
      <c r="AT1206" s="6"/>
      <c r="AU1206" s="6"/>
      <c r="AV1206" s="6"/>
      <c r="AW1206" s="6"/>
    </row>
    <row r="1207" spans="1:49" x14ac:dyDescent="0.35">
      <c r="A1207" s="20"/>
      <c r="B1207" s="20"/>
      <c r="C1207" s="20"/>
      <c r="D1207" s="20"/>
      <c r="E1207" s="6"/>
      <c r="F1207" s="6"/>
      <c r="G1207" s="6"/>
      <c r="H1207" s="6"/>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c r="AG1207" s="6"/>
      <c r="AH1207" s="6"/>
      <c r="AI1207" s="6"/>
      <c r="AJ1207" s="6"/>
      <c r="AK1207" s="6"/>
      <c r="AL1207" s="6"/>
      <c r="AM1207" s="6"/>
      <c r="AN1207" s="6"/>
      <c r="AO1207" s="6"/>
      <c r="AP1207" s="6"/>
      <c r="AQ1207" s="21"/>
      <c r="AR1207" s="21"/>
      <c r="AS1207" s="21"/>
      <c r="AT1207" s="6"/>
      <c r="AU1207" s="6"/>
      <c r="AV1207" s="6"/>
      <c r="AW1207" s="6"/>
    </row>
    <row r="1208" spans="1:49" x14ac:dyDescent="0.35">
      <c r="A1208" s="20"/>
      <c r="B1208" s="20"/>
      <c r="C1208" s="20"/>
      <c r="D1208" s="20"/>
      <c r="E1208" s="6"/>
      <c r="F1208" s="6"/>
      <c r="G1208" s="6"/>
      <c r="H1208" s="6"/>
      <c r="I1208" s="6"/>
      <c r="J1208" s="6"/>
      <c r="K1208" s="6"/>
      <c r="L1208" s="6"/>
      <c r="M1208" s="6"/>
      <c r="N1208" s="6"/>
      <c r="O1208" s="6"/>
      <c r="P1208" s="6"/>
      <c r="Q1208" s="6"/>
      <c r="R1208" s="6"/>
      <c r="S1208" s="6"/>
      <c r="T1208" s="6"/>
      <c r="U1208" s="6"/>
      <c r="V1208" s="6"/>
      <c r="W1208" s="6"/>
      <c r="X1208" s="6"/>
      <c r="Y1208" s="6"/>
      <c r="Z1208" s="6"/>
      <c r="AA1208" s="6"/>
      <c r="AB1208" s="6"/>
      <c r="AC1208" s="6"/>
      <c r="AD1208" s="6"/>
      <c r="AE1208" s="6"/>
      <c r="AF1208" s="6"/>
      <c r="AG1208" s="6"/>
      <c r="AH1208" s="6"/>
      <c r="AI1208" s="6"/>
      <c r="AJ1208" s="6"/>
      <c r="AK1208" s="6"/>
      <c r="AL1208" s="6"/>
      <c r="AM1208" s="6"/>
      <c r="AN1208" s="6"/>
      <c r="AO1208" s="6"/>
      <c r="AP1208" s="6"/>
      <c r="AQ1208" s="21"/>
      <c r="AR1208" s="21"/>
      <c r="AS1208" s="21"/>
      <c r="AT1208" s="6"/>
      <c r="AU1208" s="6"/>
      <c r="AV1208" s="6"/>
      <c r="AW1208" s="6"/>
    </row>
    <row r="1209" spans="1:49" x14ac:dyDescent="0.35">
      <c r="A1209" s="20"/>
      <c r="B1209" s="20"/>
      <c r="C1209" s="20"/>
      <c r="D1209" s="20"/>
      <c r="E1209" s="6"/>
      <c r="F1209" s="6"/>
      <c r="G1209" s="6"/>
      <c r="H1209" s="6"/>
      <c r="I1209" s="6"/>
      <c r="J1209" s="6"/>
      <c r="K1209" s="6"/>
      <c r="L1209" s="6"/>
      <c r="M1209" s="6"/>
      <c r="N1209" s="6"/>
      <c r="O1209" s="6"/>
      <c r="P1209" s="6"/>
      <c r="Q1209" s="6"/>
      <c r="R1209" s="6"/>
      <c r="S1209" s="6"/>
      <c r="T1209" s="6"/>
      <c r="U1209" s="6"/>
      <c r="V1209" s="6"/>
      <c r="W1209" s="6"/>
      <c r="X1209" s="6"/>
      <c r="Y1209" s="6"/>
      <c r="Z1209" s="6"/>
      <c r="AA1209" s="6"/>
      <c r="AB1209" s="6"/>
      <c r="AC1209" s="6"/>
      <c r="AD1209" s="6"/>
      <c r="AE1209" s="6"/>
      <c r="AF1209" s="6"/>
      <c r="AG1209" s="6"/>
      <c r="AH1209" s="6"/>
      <c r="AI1209" s="6"/>
      <c r="AJ1209" s="6"/>
      <c r="AK1209" s="6"/>
      <c r="AL1209" s="6"/>
      <c r="AM1209" s="6"/>
      <c r="AN1209" s="6"/>
      <c r="AO1209" s="6"/>
      <c r="AP1209" s="6"/>
      <c r="AQ1209" s="21"/>
      <c r="AR1209" s="21"/>
      <c r="AS1209" s="21"/>
      <c r="AT1209" s="6"/>
      <c r="AU1209" s="6"/>
      <c r="AV1209" s="6"/>
      <c r="AW1209" s="6"/>
    </row>
    <row r="1210" spans="1:49" x14ac:dyDescent="0.35">
      <c r="A1210" s="20"/>
      <c r="B1210" s="20"/>
      <c r="C1210" s="20"/>
      <c r="D1210" s="20"/>
      <c r="E1210" s="6"/>
      <c r="F1210" s="6"/>
      <c r="G1210" s="6"/>
      <c r="H1210" s="6"/>
      <c r="I1210" s="6"/>
      <c r="J1210" s="6"/>
      <c r="K1210" s="6"/>
      <c r="L1210" s="6"/>
      <c r="M1210" s="6"/>
      <c r="N1210" s="6"/>
      <c r="O1210" s="6"/>
      <c r="P1210" s="6"/>
      <c r="Q1210" s="6"/>
      <c r="R1210" s="6"/>
      <c r="S1210" s="6"/>
      <c r="T1210" s="6"/>
      <c r="U1210" s="6"/>
      <c r="V1210" s="6"/>
      <c r="W1210" s="6"/>
      <c r="X1210" s="6"/>
      <c r="Y1210" s="6"/>
      <c r="Z1210" s="6"/>
      <c r="AA1210" s="6"/>
      <c r="AB1210" s="6"/>
      <c r="AC1210" s="6"/>
      <c r="AD1210" s="6"/>
      <c r="AE1210" s="6"/>
      <c r="AF1210" s="6"/>
      <c r="AG1210" s="6"/>
      <c r="AH1210" s="6"/>
      <c r="AI1210" s="6"/>
      <c r="AJ1210" s="6"/>
      <c r="AK1210" s="6"/>
      <c r="AL1210" s="6"/>
      <c r="AM1210" s="6"/>
      <c r="AN1210" s="6"/>
      <c r="AO1210" s="6"/>
      <c r="AP1210" s="6"/>
      <c r="AQ1210" s="21"/>
      <c r="AR1210" s="21"/>
      <c r="AS1210" s="21"/>
      <c r="AT1210" s="6"/>
      <c r="AU1210" s="6"/>
      <c r="AV1210" s="6"/>
      <c r="AW1210" s="6"/>
    </row>
    <row r="1211" spans="1:49" x14ac:dyDescent="0.35">
      <c r="A1211" s="20"/>
      <c r="B1211" s="20"/>
      <c r="C1211" s="20"/>
      <c r="D1211" s="20"/>
      <c r="E1211" s="6"/>
      <c r="F1211" s="6"/>
      <c r="G1211" s="6"/>
      <c r="H1211" s="6"/>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c r="AG1211" s="6"/>
      <c r="AH1211" s="6"/>
      <c r="AI1211" s="6"/>
      <c r="AJ1211" s="6"/>
      <c r="AK1211" s="6"/>
      <c r="AL1211" s="6"/>
      <c r="AM1211" s="6"/>
      <c r="AN1211" s="6"/>
      <c r="AO1211" s="6"/>
      <c r="AP1211" s="6"/>
      <c r="AQ1211" s="21"/>
      <c r="AR1211" s="21"/>
      <c r="AS1211" s="21"/>
      <c r="AT1211" s="6"/>
      <c r="AU1211" s="6"/>
      <c r="AV1211" s="6"/>
      <c r="AW1211" s="6"/>
    </row>
    <row r="1212" spans="1:49" x14ac:dyDescent="0.35">
      <c r="A1212" s="20"/>
      <c r="B1212" s="20"/>
      <c r="C1212" s="20"/>
      <c r="D1212" s="20"/>
      <c r="E1212" s="6"/>
      <c r="F1212" s="6"/>
      <c r="G1212" s="6"/>
      <c r="H1212" s="6"/>
      <c r="I1212" s="6"/>
      <c r="J1212" s="6"/>
      <c r="K1212" s="6"/>
      <c r="L1212" s="6"/>
      <c r="M1212" s="6"/>
      <c r="N1212" s="6"/>
      <c r="O1212" s="6"/>
      <c r="P1212" s="6"/>
      <c r="Q1212" s="6"/>
      <c r="R1212" s="6"/>
      <c r="S1212" s="6"/>
      <c r="T1212" s="6"/>
      <c r="U1212" s="6"/>
      <c r="V1212" s="6"/>
      <c r="W1212" s="6"/>
      <c r="X1212" s="6"/>
      <c r="Y1212" s="6"/>
      <c r="Z1212" s="6"/>
      <c r="AA1212" s="6"/>
      <c r="AB1212" s="6"/>
      <c r="AC1212" s="6"/>
      <c r="AD1212" s="6"/>
      <c r="AE1212" s="6"/>
      <c r="AF1212" s="6"/>
      <c r="AG1212" s="6"/>
      <c r="AH1212" s="6"/>
      <c r="AI1212" s="6"/>
      <c r="AJ1212" s="6"/>
      <c r="AK1212" s="6"/>
      <c r="AL1212" s="6"/>
      <c r="AM1212" s="6"/>
      <c r="AN1212" s="6"/>
      <c r="AO1212" s="6"/>
      <c r="AP1212" s="6"/>
      <c r="AQ1212" s="21"/>
      <c r="AR1212" s="21"/>
      <c r="AS1212" s="21"/>
      <c r="AT1212" s="6"/>
      <c r="AU1212" s="6"/>
      <c r="AV1212" s="6"/>
      <c r="AW1212" s="6"/>
    </row>
    <row r="1213" spans="1:49" x14ac:dyDescent="0.35">
      <c r="A1213" s="20"/>
      <c r="B1213" s="20"/>
      <c r="C1213" s="20"/>
      <c r="D1213" s="20"/>
      <c r="E1213" s="6"/>
      <c r="F1213" s="6"/>
      <c r="G1213" s="6"/>
      <c r="H1213" s="6"/>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c r="AG1213" s="6"/>
      <c r="AH1213" s="6"/>
      <c r="AI1213" s="6"/>
      <c r="AJ1213" s="6"/>
      <c r="AK1213" s="6"/>
      <c r="AL1213" s="6"/>
      <c r="AM1213" s="6"/>
      <c r="AN1213" s="6"/>
      <c r="AO1213" s="6"/>
      <c r="AP1213" s="6"/>
      <c r="AQ1213" s="21"/>
      <c r="AR1213" s="21"/>
      <c r="AS1213" s="21"/>
      <c r="AT1213" s="6"/>
      <c r="AU1213" s="6"/>
      <c r="AV1213" s="6"/>
      <c r="AW1213" s="6"/>
    </row>
    <row r="1214" spans="1:49" x14ac:dyDescent="0.35">
      <c r="A1214" s="20"/>
      <c r="B1214" s="20"/>
      <c r="C1214" s="20"/>
      <c r="D1214" s="20"/>
      <c r="E1214" s="6"/>
      <c r="F1214" s="6"/>
      <c r="G1214" s="6"/>
      <c r="H1214" s="6"/>
      <c r="I1214" s="6"/>
      <c r="J1214" s="6"/>
      <c r="K1214" s="6"/>
      <c r="L1214" s="6"/>
      <c r="M1214" s="6"/>
      <c r="N1214" s="6"/>
      <c r="O1214" s="6"/>
      <c r="P1214" s="6"/>
      <c r="Q1214" s="6"/>
      <c r="R1214" s="6"/>
      <c r="S1214" s="6"/>
      <c r="T1214" s="6"/>
      <c r="U1214" s="6"/>
      <c r="V1214" s="6"/>
      <c r="W1214" s="6"/>
      <c r="X1214" s="6"/>
      <c r="Y1214" s="6"/>
      <c r="Z1214" s="6"/>
      <c r="AA1214" s="6"/>
      <c r="AB1214" s="6"/>
      <c r="AC1214" s="6"/>
      <c r="AD1214" s="6"/>
      <c r="AE1214" s="6"/>
      <c r="AF1214" s="6"/>
      <c r="AG1214" s="6"/>
      <c r="AH1214" s="6"/>
      <c r="AI1214" s="6"/>
      <c r="AJ1214" s="6"/>
      <c r="AK1214" s="6"/>
      <c r="AL1214" s="6"/>
      <c r="AM1214" s="6"/>
      <c r="AN1214" s="6"/>
      <c r="AO1214" s="6"/>
      <c r="AP1214" s="6"/>
      <c r="AQ1214" s="21"/>
      <c r="AR1214" s="21"/>
      <c r="AS1214" s="21"/>
      <c r="AT1214" s="6"/>
      <c r="AU1214" s="6"/>
      <c r="AV1214" s="6"/>
      <c r="AW1214" s="6"/>
    </row>
    <row r="1215" spans="1:49" x14ac:dyDescent="0.35">
      <c r="A1215" s="20"/>
      <c r="B1215" s="20"/>
      <c r="C1215" s="20"/>
      <c r="D1215" s="20"/>
      <c r="E1215" s="6"/>
      <c r="F1215" s="6"/>
      <c r="G1215" s="6"/>
      <c r="H1215" s="6"/>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c r="AG1215" s="6"/>
      <c r="AH1215" s="6"/>
      <c r="AI1215" s="6"/>
      <c r="AJ1215" s="6"/>
      <c r="AK1215" s="6"/>
      <c r="AL1215" s="6"/>
      <c r="AM1215" s="6"/>
      <c r="AN1215" s="6"/>
      <c r="AO1215" s="6"/>
      <c r="AP1215" s="6"/>
      <c r="AQ1215" s="21"/>
      <c r="AR1215" s="21"/>
      <c r="AS1215" s="21"/>
      <c r="AT1215" s="6"/>
      <c r="AU1215" s="6"/>
      <c r="AV1215" s="6"/>
      <c r="AW1215" s="6"/>
    </row>
    <row r="1216" spans="1:49" x14ac:dyDescent="0.35">
      <c r="A1216" s="20"/>
      <c r="B1216" s="20"/>
      <c r="C1216" s="20"/>
      <c r="D1216" s="20"/>
      <c r="E1216" s="6"/>
      <c r="F1216" s="6"/>
      <c r="G1216" s="6"/>
      <c r="H1216" s="6"/>
      <c r="I1216" s="6"/>
      <c r="J1216" s="6"/>
      <c r="K1216" s="6"/>
      <c r="L1216" s="6"/>
      <c r="M1216" s="6"/>
      <c r="N1216" s="6"/>
      <c r="O1216" s="6"/>
      <c r="P1216" s="6"/>
      <c r="Q1216" s="6"/>
      <c r="R1216" s="6"/>
      <c r="S1216" s="6"/>
      <c r="T1216" s="6"/>
      <c r="U1216" s="6"/>
      <c r="V1216" s="6"/>
      <c r="W1216" s="6"/>
      <c r="X1216" s="6"/>
      <c r="Y1216" s="6"/>
      <c r="Z1216" s="6"/>
      <c r="AA1216" s="6"/>
      <c r="AB1216" s="6"/>
      <c r="AC1216" s="6"/>
      <c r="AD1216" s="6"/>
      <c r="AE1216" s="6"/>
      <c r="AF1216" s="6"/>
      <c r="AG1216" s="6"/>
      <c r="AH1216" s="6"/>
      <c r="AI1216" s="6"/>
      <c r="AJ1216" s="6"/>
      <c r="AK1216" s="6"/>
      <c r="AL1216" s="6"/>
      <c r="AM1216" s="6"/>
      <c r="AN1216" s="6"/>
      <c r="AO1216" s="6"/>
      <c r="AP1216" s="6"/>
      <c r="AQ1216" s="21"/>
      <c r="AR1216" s="21"/>
      <c r="AS1216" s="21"/>
      <c r="AT1216" s="6"/>
      <c r="AU1216" s="6"/>
      <c r="AV1216" s="6"/>
      <c r="AW1216" s="6"/>
    </row>
    <row r="1217" spans="1:49" x14ac:dyDescent="0.35">
      <c r="A1217" s="20"/>
      <c r="B1217" s="20"/>
      <c r="C1217" s="20"/>
      <c r="D1217" s="20"/>
      <c r="E1217" s="6"/>
      <c r="F1217" s="6"/>
      <c r="G1217" s="6"/>
      <c r="H1217" s="6"/>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c r="AG1217" s="6"/>
      <c r="AH1217" s="6"/>
      <c r="AI1217" s="6"/>
      <c r="AJ1217" s="6"/>
      <c r="AK1217" s="6"/>
      <c r="AL1217" s="6"/>
      <c r="AM1217" s="6"/>
      <c r="AN1217" s="6"/>
      <c r="AO1217" s="6"/>
      <c r="AP1217" s="6"/>
      <c r="AQ1217" s="21"/>
      <c r="AR1217" s="21"/>
      <c r="AS1217" s="21"/>
      <c r="AT1217" s="6"/>
      <c r="AU1217" s="6"/>
      <c r="AV1217" s="6"/>
      <c r="AW1217" s="6"/>
    </row>
    <row r="1218" spans="1:49" x14ac:dyDescent="0.35">
      <c r="A1218" s="20"/>
      <c r="B1218" s="20"/>
      <c r="C1218" s="20"/>
      <c r="D1218" s="20"/>
      <c r="E1218" s="6"/>
      <c r="F1218" s="6"/>
      <c r="G1218" s="6"/>
      <c r="H1218" s="6"/>
      <c r="I1218" s="6"/>
      <c r="J1218" s="6"/>
      <c r="K1218" s="6"/>
      <c r="L1218" s="6"/>
      <c r="M1218" s="6"/>
      <c r="N1218" s="6"/>
      <c r="O1218" s="6"/>
      <c r="P1218" s="6"/>
      <c r="Q1218" s="6"/>
      <c r="R1218" s="6"/>
      <c r="S1218" s="6"/>
      <c r="T1218" s="6"/>
      <c r="U1218" s="6"/>
      <c r="V1218" s="6"/>
      <c r="W1218" s="6"/>
      <c r="X1218" s="6"/>
      <c r="Y1218" s="6"/>
      <c r="Z1218" s="6"/>
      <c r="AA1218" s="6"/>
      <c r="AB1218" s="6"/>
      <c r="AC1218" s="6"/>
      <c r="AD1218" s="6"/>
      <c r="AE1218" s="6"/>
      <c r="AF1218" s="6"/>
      <c r="AG1218" s="6"/>
      <c r="AH1218" s="6"/>
      <c r="AI1218" s="6"/>
      <c r="AJ1218" s="6"/>
      <c r="AK1218" s="6"/>
      <c r="AL1218" s="6"/>
      <c r="AM1218" s="6"/>
      <c r="AN1218" s="6"/>
      <c r="AO1218" s="6"/>
      <c r="AP1218" s="6"/>
      <c r="AQ1218" s="21"/>
      <c r="AR1218" s="21"/>
      <c r="AS1218" s="21"/>
      <c r="AT1218" s="6"/>
      <c r="AU1218" s="6"/>
      <c r="AV1218" s="6"/>
      <c r="AW1218" s="6"/>
    </row>
    <row r="1219" spans="1:49" x14ac:dyDescent="0.35">
      <c r="A1219" s="20"/>
      <c r="B1219" s="20"/>
      <c r="C1219" s="20"/>
      <c r="D1219" s="20"/>
      <c r="E1219" s="6"/>
      <c r="F1219" s="6"/>
      <c r="G1219" s="6"/>
      <c r="H1219" s="6"/>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c r="AG1219" s="6"/>
      <c r="AH1219" s="6"/>
      <c r="AI1219" s="6"/>
      <c r="AJ1219" s="6"/>
      <c r="AK1219" s="6"/>
      <c r="AL1219" s="6"/>
      <c r="AM1219" s="6"/>
      <c r="AN1219" s="6"/>
      <c r="AO1219" s="6"/>
      <c r="AP1219" s="6"/>
      <c r="AQ1219" s="21"/>
      <c r="AR1219" s="21"/>
      <c r="AS1219" s="21"/>
      <c r="AT1219" s="6"/>
      <c r="AU1219" s="6"/>
      <c r="AV1219" s="6"/>
      <c r="AW1219" s="6"/>
    </row>
    <row r="1220" spans="1:49" x14ac:dyDescent="0.35">
      <c r="A1220" s="20"/>
      <c r="B1220" s="20"/>
      <c r="C1220" s="20"/>
      <c r="D1220" s="20"/>
      <c r="E1220" s="6"/>
      <c r="F1220" s="6"/>
      <c r="G1220" s="6"/>
      <c r="H1220" s="6"/>
      <c r="I1220" s="6"/>
      <c r="J1220" s="6"/>
      <c r="K1220" s="6"/>
      <c r="L1220" s="6"/>
      <c r="M1220" s="6"/>
      <c r="N1220" s="6"/>
      <c r="O1220" s="6"/>
      <c r="P1220" s="6"/>
      <c r="Q1220" s="6"/>
      <c r="R1220" s="6"/>
      <c r="S1220" s="6"/>
      <c r="T1220" s="6"/>
      <c r="U1220" s="6"/>
      <c r="V1220" s="6"/>
      <c r="W1220" s="6"/>
      <c r="X1220" s="6"/>
      <c r="Y1220" s="6"/>
      <c r="Z1220" s="6"/>
      <c r="AA1220" s="6"/>
      <c r="AB1220" s="6"/>
      <c r="AC1220" s="6"/>
      <c r="AD1220" s="6"/>
      <c r="AE1220" s="6"/>
      <c r="AF1220" s="6"/>
      <c r="AG1220" s="6"/>
      <c r="AH1220" s="6"/>
      <c r="AI1220" s="6"/>
      <c r="AJ1220" s="6"/>
      <c r="AK1220" s="6"/>
      <c r="AL1220" s="6"/>
      <c r="AM1220" s="6"/>
      <c r="AN1220" s="6"/>
      <c r="AO1220" s="6"/>
      <c r="AP1220" s="6"/>
      <c r="AQ1220" s="21"/>
      <c r="AR1220" s="21"/>
      <c r="AS1220" s="21"/>
      <c r="AT1220" s="6"/>
      <c r="AU1220" s="6"/>
      <c r="AV1220" s="6"/>
      <c r="AW1220" s="6"/>
    </row>
    <row r="1221" spans="1:49" x14ac:dyDescent="0.35">
      <c r="A1221" s="20"/>
      <c r="B1221" s="20"/>
      <c r="C1221" s="20"/>
      <c r="D1221" s="20"/>
      <c r="E1221" s="6"/>
      <c r="F1221" s="6"/>
      <c r="G1221" s="6"/>
      <c r="H1221" s="6"/>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c r="AG1221" s="6"/>
      <c r="AH1221" s="6"/>
      <c r="AI1221" s="6"/>
      <c r="AJ1221" s="6"/>
      <c r="AK1221" s="6"/>
      <c r="AL1221" s="6"/>
      <c r="AM1221" s="6"/>
      <c r="AN1221" s="6"/>
      <c r="AO1221" s="6"/>
      <c r="AP1221" s="6"/>
      <c r="AQ1221" s="21"/>
      <c r="AR1221" s="21"/>
      <c r="AS1221" s="21"/>
      <c r="AT1221" s="6"/>
      <c r="AU1221" s="6"/>
      <c r="AV1221" s="6"/>
      <c r="AW1221" s="6"/>
    </row>
    <row r="1222" spans="1:49" x14ac:dyDescent="0.35">
      <c r="A1222" s="20"/>
      <c r="B1222" s="20"/>
      <c r="C1222" s="20"/>
      <c r="D1222" s="20"/>
      <c r="E1222" s="6"/>
      <c r="F1222" s="6"/>
      <c r="G1222" s="6"/>
      <c r="H1222" s="6"/>
      <c r="I1222" s="6"/>
      <c r="J1222" s="6"/>
      <c r="K1222" s="6"/>
      <c r="L1222" s="6"/>
      <c r="M1222" s="6"/>
      <c r="N1222" s="6"/>
      <c r="O1222" s="6"/>
      <c r="P1222" s="6"/>
      <c r="Q1222" s="6"/>
      <c r="R1222" s="6"/>
      <c r="S1222" s="6"/>
      <c r="T1222" s="6"/>
      <c r="U1222" s="6"/>
      <c r="V1222" s="6"/>
      <c r="W1222" s="6"/>
      <c r="X1222" s="6"/>
      <c r="Y1222" s="6"/>
      <c r="Z1222" s="6"/>
      <c r="AA1222" s="6"/>
      <c r="AB1222" s="6"/>
      <c r="AC1222" s="6"/>
      <c r="AD1222" s="6"/>
      <c r="AE1222" s="6"/>
      <c r="AF1222" s="6"/>
      <c r="AG1222" s="6"/>
      <c r="AH1222" s="6"/>
      <c r="AI1222" s="6"/>
      <c r="AJ1222" s="6"/>
      <c r="AK1222" s="6"/>
      <c r="AL1222" s="6"/>
      <c r="AM1222" s="6"/>
      <c r="AN1222" s="6"/>
      <c r="AO1222" s="6"/>
      <c r="AP1222" s="6"/>
      <c r="AQ1222" s="21"/>
      <c r="AR1222" s="21"/>
      <c r="AS1222" s="21"/>
      <c r="AT1222" s="6"/>
      <c r="AU1222" s="6"/>
      <c r="AV1222" s="6"/>
      <c r="AW1222" s="6"/>
    </row>
    <row r="1223" spans="1:49" x14ac:dyDescent="0.35">
      <c r="A1223" s="20"/>
      <c r="B1223" s="20"/>
      <c r="C1223" s="20"/>
      <c r="D1223" s="20"/>
      <c r="E1223" s="6"/>
      <c r="F1223" s="6"/>
      <c r="G1223" s="6"/>
      <c r="H1223" s="6"/>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c r="AG1223" s="6"/>
      <c r="AH1223" s="6"/>
      <c r="AI1223" s="6"/>
      <c r="AJ1223" s="6"/>
      <c r="AK1223" s="6"/>
      <c r="AL1223" s="6"/>
      <c r="AM1223" s="6"/>
      <c r="AN1223" s="6"/>
      <c r="AO1223" s="6"/>
      <c r="AP1223" s="6"/>
      <c r="AQ1223" s="21"/>
      <c r="AR1223" s="21"/>
      <c r="AS1223" s="21"/>
      <c r="AT1223" s="6"/>
      <c r="AU1223" s="6"/>
      <c r="AV1223" s="6"/>
      <c r="AW1223" s="6"/>
    </row>
    <row r="1224" spans="1:49" x14ac:dyDescent="0.35">
      <c r="A1224" s="20"/>
      <c r="B1224" s="20"/>
      <c r="C1224" s="20"/>
      <c r="D1224" s="20"/>
      <c r="E1224" s="6"/>
      <c r="F1224" s="6"/>
      <c r="G1224" s="6"/>
      <c r="H1224" s="6"/>
      <c r="I1224" s="6"/>
      <c r="J1224" s="6"/>
      <c r="K1224" s="6"/>
      <c r="L1224" s="6"/>
      <c r="M1224" s="6"/>
      <c r="N1224" s="6"/>
      <c r="O1224" s="6"/>
      <c r="P1224" s="6"/>
      <c r="Q1224" s="6"/>
      <c r="R1224" s="6"/>
      <c r="S1224" s="6"/>
      <c r="T1224" s="6"/>
      <c r="U1224" s="6"/>
      <c r="V1224" s="6"/>
      <c r="W1224" s="6"/>
      <c r="X1224" s="6"/>
      <c r="Y1224" s="6"/>
      <c r="Z1224" s="6"/>
      <c r="AA1224" s="6"/>
      <c r="AB1224" s="6"/>
      <c r="AC1224" s="6"/>
      <c r="AD1224" s="6"/>
      <c r="AE1224" s="6"/>
      <c r="AF1224" s="6"/>
      <c r="AG1224" s="6"/>
      <c r="AH1224" s="6"/>
      <c r="AI1224" s="6"/>
      <c r="AJ1224" s="6"/>
      <c r="AK1224" s="6"/>
      <c r="AL1224" s="6"/>
      <c r="AM1224" s="6"/>
      <c r="AN1224" s="6"/>
      <c r="AO1224" s="6"/>
      <c r="AP1224" s="6"/>
      <c r="AQ1224" s="21"/>
      <c r="AR1224" s="21"/>
      <c r="AS1224" s="21"/>
      <c r="AT1224" s="6"/>
      <c r="AU1224" s="6"/>
      <c r="AV1224" s="6"/>
      <c r="AW1224" s="6"/>
    </row>
    <row r="1225" spans="1:49" x14ac:dyDescent="0.35">
      <c r="A1225" s="20"/>
      <c r="B1225" s="20"/>
      <c r="C1225" s="20"/>
      <c r="D1225" s="20"/>
      <c r="E1225" s="6"/>
      <c r="F1225" s="6"/>
      <c r="G1225" s="6"/>
      <c r="H1225" s="6"/>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c r="AG1225" s="6"/>
      <c r="AH1225" s="6"/>
      <c r="AI1225" s="6"/>
      <c r="AJ1225" s="6"/>
      <c r="AK1225" s="6"/>
      <c r="AL1225" s="6"/>
      <c r="AM1225" s="6"/>
      <c r="AN1225" s="6"/>
      <c r="AO1225" s="6"/>
      <c r="AP1225" s="6"/>
      <c r="AQ1225" s="21"/>
      <c r="AR1225" s="21"/>
      <c r="AS1225" s="21"/>
      <c r="AT1225" s="6"/>
      <c r="AU1225" s="6"/>
      <c r="AV1225" s="6"/>
      <c r="AW1225" s="6"/>
    </row>
    <row r="1226" spans="1:49" x14ac:dyDescent="0.35">
      <c r="A1226" s="20"/>
      <c r="B1226" s="20"/>
      <c r="C1226" s="20"/>
      <c r="D1226" s="20"/>
      <c r="E1226" s="6"/>
      <c r="F1226" s="6"/>
      <c r="G1226" s="6"/>
      <c r="H1226" s="6"/>
      <c r="I1226" s="6"/>
      <c r="J1226" s="6"/>
      <c r="K1226" s="6"/>
      <c r="L1226" s="6"/>
      <c r="M1226" s="6"/>
      <c r="N1226" s="6"/>
      <c r="O1226" s="6"/>
      <c r="P1226" s="6"/>
      <c r="Q1226" s="6"/>
      <c r="R1226" s="6"/>
      <c r="S1226" s="6"/>
      <c r="T1226" s="6"/>
      <c r="U1226" s="6"/>
      <c r="V1226" s="6"/>
      <c r="W1226" s="6"/>
      <c r="X1226" s="6"/>
      <c r="Y1226" s="6"/>
      <c r="Z1226" s="6"/>
      <c r="AA1226" s="6"/>
      <c r="AB1226" s="6"/>
      <c r="AC1226" s="6"/>
      <c r="AD1226" s="6"/>
      <c r="AE1226" s="6"/>
      <c r="AF1226" s="6"/>
      <c r="AG1226" s="6"/>
      <c r="AH1226" s="6"/>
      <c r="AI1226" s="6"/>
      <c r="AJ1226" s="6"/>
      <c r="AK1226" s="6"/>
      <c r="AL1226" s="6"/>
      <c r="AM1226" s="6"/>
      <c r="AN1226" s="6"/>
      <c r="AO1226" s="6"/>
      <c r="AP1226" s="6"/>
      <c r="AQ1226" s="21"/>
      <c r="AR1226" s="21"/>
      <c r="AS1226" s="21"/>
      <c r="AT1226" s="6"/>
      <c r="AU1226" s="6"/>
      <c r="AV1226" s="6"/>
      <c r="AW1226" s="6"/>
    </row>
    <row r="1227" spans="1:49" x14ac:dyDescent="0.35">
      <c r="A1227" s="20"/>
      <c r="B1227" s="20"/>
      <c r="C1227" s="20"/>
      <c r="D1227" s="20"/>
      <c r="E1227" s="6"/>
      <c r="F1227" s="6"/>
      <c r="G1227" s="6"/>
      <c r="H1227" s="6"/>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c r="AG1227" s="6"/>
      <c r="AH1227" s="6"/>
      <c r="AI1227" s="6"/>
      <c r="AJ1227" s="6"/>
      <c r="AK1227" s="6"/>
      <c r="AL1227" s="6"/>
      <c r="AM1227" s="6"/>
      <c r="AN1227" s="6"/>
      <c r="AO1227" s="6"/>
      <c r="AP1227" s="6"/>
      <c r="AQ1227" s="21"/>
      <c r="AR1227" s="21"/>
      <c r="AS1227" s="21"/>
      <c r="AT1227" s="6"/>
      <c r="AU1227" s="6"/>
      <c r="AV1227" s="6"/>
      <c r="AW1227" s="6"/>
    </row>
    <row r="1228" spans="1:49" x14ac:dyDescent="0.35">
      <c r="A1228" s="20"/>
      <c r="B1228" s="20"/>
      <c r="C1228" s="20"/>
      <c r="D1228" s="20"/>
      <c r="E1228" s="6"/>
      <c r="F1228" s="6"/>
      <c r="G1228" s="6"/>
      <c r="H1228" s="6"/>
      <c r="I1228" s="6"/>
      <c r="J1228" s="6"/>
      <c r="K1228" s="6"/>
      <c r="L1228" s="6"/>
      <c r="M1228" s="6"/>
      <c r="N1228" s="6"/>
      <c r="O1228" s="6"/>
      <c r="P1228" s="6"/>
      <c r="Q1228" s="6"/>
      <c r="R1228" s="6"/>
      <c r="S1228" s="6"/>
      <c r="T1228" s="6"/>
      <c r="U1228" s="6"/>
      <c r="V1228" s="6"/>
      <c r="W1228" s="6"/>
      <c r="X1228" s="6"/>
      <c r="Y1228" s="6"/>
      <c r="Z1228" s="6"/>
      <c r="AA1228" s="6"/>
      <c r="AB1228" s="6"/>
      <c r="AC1228" s="6"/>
      <c r="AD1228" s="6"/>
      <c r="AE1228" s="6"/>
      <c r="AF1228" s="6"/>
      <c r="AG1228" s="6"/>
      <c r="AH1228" s="6"/>
      <c r="AI1228" s="6"/>
      <c r="AJ1228" s="6"/>
      <c r="AK1228" s="6"/>
      <c r="AL1228" s="6"/>
      <c r="AM1228" s="6"/>
      <c r="AN1228" s="6"/>
      <c r="AO1228" s="6"/>
      <c r="AP1228" s="6"/>
      <c r="AQ1228" s="21"/>
      <c r="AR1228" s="21"/>
      <c r="AS1228" s="21"/>
      <c r="AT1228" s="6"/>
      <c r="AU1228" s="6"/>
      <c r="AV1228" s="6"/>
      <c r="AW1228" s="6"/>
    </row>
    <row r="1229" spans="1:49" x14ac:dyDescent="0.35">
      <c r="A1229" s="20"/>
      <c r="B1229" s="20"/>
      <c r="C1229" s="20"/>
      <c r="D1229" s="20"/>
      <c r="E1229" s="6"/>
      <c r="F1229" s="6"/>
      <c r="G1229" s="6"/>
      <c r="H1229" s="6"/>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c r="AG1229" s="6"/>
      <c r="AH1229" s="6"/>
      <c r="AI1229" s="6"/>
      <c r="AJ1229" s="6"/>
      <c r="AK1229" s="6"/>
      <c r="AL1229" s="6"/>
      <c r="AM1229" s="6"/>
      <c r="AN1229" s="6"/>
      <c r="AO1229" s="6"/>
      <c r="AP1229" s="6"/>
      <c r="AQ1229" s="21"/>
      <c r="AR1229" s="21"/>
      <c r="AS1229" s="21"/>
      <c r="AT1229" s="6"/>
      <c r="AU1229" s="6"/>
      <c r="AV1229" s="6"/>
      <c r="AW1229" s="6"/>
    </row>
    <row r="1230" spans="1:49" x14ac:dyDescent="0.35">
      <c r="A1230" s="20"/>
      <c r="B1230" s="20"/>
      <c r="C1230" s="20"/>
      <c r="D1230" s="20"/>
      <c r="E1230" s="6"/>
      <c r="F1230" s="6"/>
      <c r="G1230" s="6"/>
      <c r="H1230" s="6"/>
      <c r="I1230" s="6"/>
      <c r="J1230" s="6"/>
      <c r="K1230" s="6"/>
      <c r="L1230" s="6"/>
      <c r="M1230" s="6"/>
      <c r="N1230" s="6"/>
      <c r="O1230" s="6"/>
      <c r="P1230" s="6"/>
      <c r="Q1230" s="6"/>
      <c r="R1230" s="6"/>
      <c r="S1230" s="6"/>
      <c r="T1230" s="6"/>
      <c r="U1230" s="6"/>
      <c r="V1230" s="6"/>
      <c r="W1230" s="6"/>
      <c r="X1230" s="6"/>
      <c r="Y1230" s="6"/>
      <c r="Z1230" s="6"/>
      <c r="AA1230" s="6"/>
      <c r="AB1230" s="6"/>
      <c r="AC1230" s="6"/>
      <c r="AD1230" s="6"/>
      <c r="AE1230" s="6"/>
      <c r="AF1230" s="6"/>
      <c r="AG1230" s="6"/>
      <c r="AH1230" s="6"/>
      <c r="AI1230" s="6"/>
      <c r="AJ1230" s="6"/>
      <c r="AK1230" s="6"/>
      <c r="AL1230" s="6"/>
      <c r="AM1230" s="6"/>
      <c r="AN1230" s="6"/>
      <c r="AO1230" s="6"/>
      <c r="AP1230" s="6"/>
      <c r="AQ1230" s="21"/>
      <c r="AR1230" s="21"/>
      <c r="AS1230" s="21"/>
      <c r="AT1230" s="6"/>
      <c r="AU1230" s="6"/>
      <c r="AV1230" s="6"/>
      <c r="AW1230" s="6"/>
    </row>
    <row r="1231" spans="1:49" x14ac:dyDescent="0.35">
      <c r="A1231" s="20"/>
      <c r="B1231" s="20"/>
      <c r="C1231" s="20"/>
      <c r="D1231" s="20"/>
      <c r="E1231" s="6"/>
      <c r="F1231" s="6"/>
      <c r="G1231" s="6"/>
      <c r="H1231" s="6"/>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c r="AG1231" s="6"/>
      <c r="AH1231" s="6"/>
      <c r="AI1231" s="6"/>
      <c r="AJ1231" s="6"/>
      <c r="AK1231" s="6"/>
      <c r="AL1231" s="6"/>
      <c r="AM1231" s="6"/>
      <c r="AN1231" s="6"/>
      <c r="AO1231" s="6"/>
      <c r="AP1231" s="6"/>
      <c r="AQ1231" s="21"/>
      <c r="AR1231" s="21"/>
      <c r="AS1231" s="21"/>
      <c r="AT1231" s="6"/>
      <c r="AU1231" s="6"/>
      <c r="AV1231" s="6"/>
      <c r="AW1231" s="6"/>
    </row>
    <row r="1232" spans="1:49" x14ac:dyDescent="0.35">
      <c r="A1232" s="20"/>
      <c r="B1232" s="20"/>
      <c r="C1232" s="20"/>
      <c r="D1232" s="20"/>
      <c r="E1232" s="6"/>
      <c r="F1232" s="6"/>
      <c r="G1232" s="6"/>
      <c r="H1232" s="6"/>
      <c r="I1232" s="6"/>
      <c r="J1232" s="6"/>
      <c r="K1232" s="6"/>
      <c r="L1232" s="6"/>
      <c r="M1232" s="6"/>
      <c r="N1232" s="6"/>
      <c r="O1232" s="6"/>
      <c r="P1232" s="6"/>
      <c r="Q1232" s="6"/>
      <c r="R1232" s="6"/>
      <c r="S1232" s="6"/>
      <c r="T1232" s="6"/>
      <c r="U1232" s="6"/>
      <c r="V1232" s="6"/>
      <c r="W1232" s="6"/>
      <c r="X1232" s="6"/>
      <c r="Y1232" s="6"/>
      <c r="Z1232" s="6"/>
      <c r="AA1232" s="6"/>
      <c r="AB1232" s="6"/>
      <c r="AC1232" s="6"/>
      <c r="AD1232" s="6"/>
      <c r="AE1232" s="6"/>
      <c r="AF1232" s="6"/>
      <c r="AG1232" s="6"/>
      <c r="AH1232" s="6"/>
      <c r="AI1232" s="6"/>
      <c r="AJ1232" s="6"/>
      <c r="AK1232" s="6"/>
      <c r="AL1232" s="6"/>
      <c r="AM1232" s="6"/>
      <c r="AN1232" s="6"/>
      <c r="AO1232" s="6"/>
      <c r="AP1232" s="6"/>
      <c r="AQ1232" s="21"/>
      <c r="AR1232" s="21"/>
      <c r="AS1232" s="21"/>
      <c r="AT1232" s="6"/>
      <c r="AU1232" s="6"/>
      <c r="AV1232" s="6"/>
      <c r="AW1232" s="6"/>
    </row>
    <row r="1233" spans="1:49" x14ac:dyDescent="0.35">
      <c r="A1233" s="20"/>
      <c r="B1233" s="20"/>
      <c r="C1233" s="20"/>
      <c r="D1233" s="20"/>
      <c r="E1233" s="6"/>
      <c r="F1233" s="6"/>
      <c r="G1233" s="6"/>
      <c r="H1233" s="6"/>
      <c r="I1233" s="6"/>
      <c r="J1233" s="6"/>
      <c r="K1233" s="6"/>
      <c r="L1233" s="6"/>
      <c r="M1233" s="6"/>
      <c r="N1233" s="6"/>
      <c r="O1233" s="6"/>
      <c r="P1233" s="6"/>
      <c r="Q1233" s="6"/>
      <c r="R1233" s="6"/>
      <c r="S1233" s="6"/>
      <c r="T1233" s="6"/>
      <c r="U1233" s="6"/>
      <c r="V1233" s="6"/>
      <c r="W1233" s="6"/>
      <c r="X1233" s="6"/>
      <c r="Y1233" s="6"/>
      <c r="Z1233" s="6"/>
      <c r="AA1233" s="6"/>
      <c r="AB1233" s="6"/>
      <c r="AC1233" s="6"/>
      <c r="AD1233" s="6"/>
      <c r="AE1233" s="6"/>
      <c r="AF1233" s="6"/>
      <c r="AG1233" s="6"/>
      <c r="AH1233" s="6"/>
      <c r="AI1233" s="6"/>
      <c r="AJ1233" s="6"/>
      <c r="AK1233" s="6"/>
      <c r="AL1233" s="6"/>
      <c r="AM1233" s="6"/>
      <c r="AN1233" s="6"/>
      <c r="AO1233" s="6"/>
      <c r="AP1233" s="6"/>
      <c r="AQ1233" s="21"/>
      <c r="AR1233" s="21"/>
      <c r="AS1233" s="21"/>
      <c r="AT1233" s="6"/>
      <c r="AU1233" s="6"/>
      <c r="AV1233" s="6"/>
      <c r="AW1233" s="6"/>
    </row>
    <row r="1234" spans="1:49" x14ac:dyDescent="0.35">
      <c r="A1234" s="20"/>
      <c r="B1234" s="20"/>
      <c r="C1234" s="20"/>
      <c r="D1234" s="20"/>
      <c r="E1234" s="6"/>
      <c r="F1234" s="6"/>
      <c r="G1234" s="6"/>
      <c r="H1234" s="6"/>
      <c r="I1234" s="6"/>
      <c r="J1234" s="6"/>
      <c r="K1234" s="6"/>
      <c r="L1234" s="6"/>
      <c r="M1234" s="6"/>
      <c r="N1234" s="6"/>
      <c r="O1234" s="6"/>
      <c r="P1234" s="6"/>
      <c r="Q1234" s="6"/>
      <c r="R1234" s="6"/>
      <c r="S1234" s="6"/>
      <c r="T1234" s="6"/>
      <c r="U1234" s="6"/>
      <c r="V1234" s="6"/>
      <c r="W1234" s="6"/>
      <c r="X1234" s="6"/>
      <c r="Y1234" s="6"/>
      <c r="Z1234" s="6"/>
      <c r="AA1234" s="6"/>
      <c r="AB1234" s="6"/>
      <c r="AC1234" s="6"/>
      <c r="AD1234" s="6"/>
      <c r="AE1234" s="6"/>
      <c r="AF1234" s="6"/>
      <c r="AG1234" s="6"/>
      <c r="AH1234" s="6"/>
      <c r="AI1234" s="6"/>
      <c r="AJ1234" s="6"/>
      <c r="AK1234" s="6"/>
      <c r="AL1234" s="6"/>
      <c r="AM1234" s="6"/>
      <c r="AN1234" s="6"/>
      <c r="AO1234" s="6"/>
      <c r="AP1234" s="6"/>
      <c r="AQ1234" s="21"/>
      <c r="AR1234" s="21"/>
      <c r="AS1234" s="21"/>
      <c r="AT1234" s="6"/>
      <c r="AU1234" s="6"/>
      <c r="AV1234" s="6"/>
      <c r="AW1234" s="6"/>
    </row>
    <row r="1235" spans="1:49" x14ac:dyDescent="0.35">
      <c r="A1235" s="20"/>
      <c r="B1235" s="20"/>
      <c r="C1235" s="20"/>
      <c r="D1235" s="20"/>
      <c r="E1235" s="6"/>
      <c r="F1235" s="6"/>
      <c r="G1235" s="6"/>
      <c r="H1235" s="6"/>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c r="AG1235" s="6"/>
      <c r="AH1235" s="6"/>
      <c r="AI1235" s="6"/>
      <c r="AJ1235" s="6"/>
      <c r="AK1235" s="6"/>
      <c r="AL1235" s="6"/>
      <c r="AM1235" s="6"/>
      <c r="AN1235" s="6"/>
      <c r="AO1235" s="6"/>
      <c r="AP1235" s="6"/>
      <c r="AQ1235" s="21"/>
      <c r="AR1235" s="21"/>
      <c r="AS1235" s="21"/>
      <c r="AT1235" s="6"/>
      <c r="AU1235" s="6"/>
      <c r="AV1235" s="6"/>
      <c r="AW1235" s="6"/>
    </row>
    <row r="1236" spans="1:49" x14ac:dyDescent="0.35">
      <c r="A1236" s="20"/>
      <c r="B1236" s="20"/>
      <c r="C1236" s="20"/>
      <c r="D1236" s="20"/>
      <c r="E1236" s="6"/>
      <c r="F1236" s="6"/>
      <c r="G1236" s="6"/>
      <c r="H1236" s="6"/>
      <c r="I1236" s="6"/>
      <c r="J1236" s="6"/>
      <c r="K1236" s="6"/>
      <c r="L1236" s="6"/>
      <c r="M1236" s="6"/>
      <c r="N1236" s="6"/>
      <c r="O1236" s="6"/>
      <c r="P1236" s="6"/>
      <c r="Q1236" s="6"/>
      <c r="R1236" s="6"/>
      <c r="S1236" s="6"/>
      <c r="T1236" s="6"/>
      <c r="U1236" s="6"/>
      <c r="V1236" s="6"/>
      <c r="W1236" s="6"/>
      <c r="X1236" s="6"/>
      <c r="Y1236" s="6"/>
      <c r="Z1236" s="6"/>
      <c r="AA1236" s="6"/>
      <c r="AB1236" s="6"/>
      <c r="AC1236" s="6"/>
      <c r="AD1236" s="6"/>
      <c r="AE1236" s="6"/>
      <c r="AF1236" s="6"/>
      <c r="AG1236" s="6"/>
      <c r="AH1236" s="6"/>
      <c r="AI1236" s="6"/>
      <c r="AJ1236" s="6"/>
      <c r="AK1236" s="6"/>
      <c r="AL1236" s="6"/>
      <c r="AM1236" s="6"/>
      <c r="AN1236" s="6"/>
      <c r="AO1236" s="6"/>
      <c r="AP1236" s="6"/>
      <c r="AQ1236" s="21"/>
      <c r="AR1236" s="21"/>
      <c r="AS1236" s="21"/>
      <c r="AT1236" s="6"/>
      <c r="AU1236" s="6"/>
      <c r="AV1236" s="6"/>
      <c r="AW1236" s="6"/>
    </row>
    <row r="1237" spans="1:49" x14ac:dyDescent="0.35">
      <c r="A1237" s="20"/>
      <c r="B1237" s="20"/>
      <c r="C1237" s="20"/>
      <c r="D1237" s="20"/>
      <c r="E1237" s="6"/>
      <c r="F1237" s="6"/>
      <c r="G1237" s="6"/>
      <c r="H1237" s="6"/>
      <c r="I1237" s="6"/>
      <c r="J1237" s="6"/>
      <c r="K1237" s="6"/>
      <c r="L1237" s="6"/>
      <c r="M1237" s="6"/>
      <c r="N1237" s="6"/>
      <c r="O1237" s="6"/>
      <c r="P1237" s="6"/>
      <c r="Q1237" s="6"/>
      <c r="R1237" s="6"/>
      <c r="S1237" s="6"/>
      <c r="T1237" s="6"/>
      <c r="U1237" s="6"/>
      <c r="V1237" s="6"/>
      <c r="W1237" s="6"/>
      <c r="X1237" s="6"/>
      <c r="Y1237" s="6"/>
      <c r="Z1237" s="6"/>
      <c r="AA1237" s="6"/>
      <c r="AB1237" s="6"/>
      <c r="AC1237" s="6"/>
      <c r="AD1237" s="6"/>
      <c r="AE1237" s="6"/>
      <c r="AF1237" s="6"/>
      <c r="AG1237" s="6"/>
      <c r="AH1237" s="6"/>
      <c r="AI1237" s="6"/>
      <c r="AJ1237" s="6"/>
      <c r="AK1237" s="6"/>
      <c r="AL1237" s="6"/>
      <c r="AM1237" s="6"/>
      <c r="AN1237" s="6"/>
      <c r="AO1237" s="6"/>
      <c r="AP1237" s="6"/>
      <c r="AQ1237" s="21"/>
      <c r="AR1237" s="21"/>
      <c r="AS1237" s="21"/>
      <c r="AT1237" s="6"/>
      <c r="AU1237" s="6"/>
      <c r="AV1237" s="6"/>
      <c r="AW1237" s="6"/>
    </row>
    <row r="1238" spans="1:49" x14ac:dyDescent="0.35">
      <c r="A1238" s="20"/>
      <c r="B1238" s="20"/>
      <c r="C1238" s="20"/>
      <c r="D1238" s="20"/>
      <c r="E1238" s="6"/>
      <c r="F1238" s="6"/>
      <c r="G1238" s="6"/>
      <c r="H1238" s="6"/>
      <c r="I1238" s="6"/>
      <c r="J1238" s="6"/>
      <c r="K1238" s="6"/>
      <c r="L1238" s="6"/>
      <c r="M1238" s="6"/>
      <c r="N1238" s="6"/>
      <c r="O1238" s="6"/>
      <c r="P1238" s="6"/>
      <c r="Q1238" s="6"/>
      <c r="R1238" s="6"/>
      <c r="S1238" s="6"/>
      <c r="T1238" s="6"/>
      <c r="U1238" s="6"/>
      <c r="V1238" s="6"/>
      <c r="W1238" s="6"/>
      <c r="X1238" s="6"/>
      <c r="Y1238" s="6"/>
      <c r="Z1238" s="6"/>
      <c r="AA1238" s="6"/>
      <c r="AB1238" s="6"/>
      <c r="AC1238" s="6"/>
      <c r="AD1238" s="6"/>
      <c r="AE1238" s="6"/>
      <c r="AF1238" s="6"/>
      <c r="AG1238" s="6"/>
      <c r="AH1238" s="6"/>
      <c r="AI1238" s="6"/>
      <c r="AJ1238" s="6"/>
      <c r="AK1238" s="6"/>
      <c r="AL1238" s="6"/>
      <c r="AM1238" s="6"/>
      <c r="AN1238" s="6"/>
      <c r="AO1238" s="6"/>
      <c r="AP1238" s="6"/>
      <c r="AQ1238" s="21"/>
      <c r="AR1238" s="21"/>
      <c r="AS1238" s="21"/>
      <c r="AT1238" s="6"/>
      <c r="AU1238" s="6"/>
      <c r="AV1238" s="6"/>
      <c r="AW1238" s="6"/>
    </row>
    <row r="1239" spans="1:49" x14ac:dyDescent="0.35">
      <c r="A1239" s="20"/>
      <c r="B1239" s="20"/>
      <c r="C1239" s="20"/>
      <c r="D1239" s="20"/>
      <c r="E1239" s="6"/>
      <c r="F1239" s="6"/>
      <c r="G1239" s="6"/>
      <c r="H1239" s="6"/>
      <c r="I1239" s="6"/>
      <c r="J1239" s="6"/>
      <c r="K1239" s="6"/>
      <c r="L1239" s="6"/>
      <c r="M1239" s="6"/>
      <c r="N1239" s="6"/>
      <c r="O1239" s="6"/>
      <c r="P1239" s="6"/>
      <c r="Q1239" s="6"/>
      <c r="R1239" s="6"/>
      <c r="S1239" s="6"/>
      <c r="T1239" s="6"/>
      <c r="U1239" s="6"/>
      <c r="V1239" s="6"/>
      <c r="W1239" s="6"/>
      <c r="X1239" s="6"/>
      <c r="Y1239" s="6"/>
      <c r="Z1239" s="6"/>
      <c r="AA1239" s="6"/>
      <c r="AB1239" s="6"/>
      <c r="AC1239" s="6"/>
      <c r="AD1239" s="6"/>
      <c r="AE1239" s="6"/>
      <c r="AF1239" s="6"/>
      <c r="AG1239" s="6"/>
      <c r="AH1239" s="6"/>
      <c r="AI1239" s="6"/>
      <c r="AJ1239" s="6"/>
      <c r="AK1239" s="6"/>
      <c r="AL1239" s="6"/>
      <c r="AM1239" s="6"/>
      <c r="AN1239" s="6"/>
      <c r="AO1239" s="6"/>
      <c r="AP1239" s="6"/>
      <c r="AQ1239" s="21"/>
      <c r="AR1239" s="21"/>
      <c r="AS1239" s="21"/>
      <c r="AT1239" s="6"/>
      <c r="AU1239" s="6"/>
      <c r="AV1239" s="6"/>
      <c r="AW1239" s="6"/>
    </row>
    <row r="1240" spans="1:49" x14ac:dyDescent="0.35">
      <c r="A1240" s="20"/>
      <c r="B1240" s="20"/>
      <c r="C1240" s="20"/>
      <c r="D1240" s="20"/>
      <c r="E1240" s="6"/>
      <c r="F1240" s="6"/>
      <c r="G1240" s="6"/>
      <c r="H1240" s="6"/>
      <c r="I1240" s="6"/>
      <c r="J1240" s="6"/>
      <c r="K1240" s="6"/>
      <c r="L1240" s="6"/>
      <c r="M1240" s="6"/>
      <c r="N1240" s="6"/>
      <c r="O1240" s="6"/>
      <c r="P1240" s="6"/>
      <c r="Q1240" s="6"/>
      <c r="R1240" s="6"/>
      <c r="S1240" s="6"/>
      <c r="T1240" s="6"/>
      <c r="U1240" s="6"/>
      <c r="V1240" s="6"/>
      <c r="W1240" s="6"/>
      <c r="X1240" s="6"/>
      <c r="Y1240" s="6"/>
      <c r="Z1240" s="6"/>
      <c r="AA1240" s="6"/>
      <c r="AB1240" s="6"/>
      <c r="AC1240" s="6"/>
      <c r="AD1240" s="6"/>
      <c r="AE1240" s="6"/>
      <c r="AF1240" s="6"/>
      <c r="AG1240" s="6"/>
      <c r="AH1240" s="6"/>
      <c r="AI1240" s="6"/>
      <c r="AJ1240" s="6"/>
      <c r="AK1240" s="6"/>
      <c r="AL1240" s="6"/>
      <c r="AM1240" s="6"/>
      <c r="AN1240" s="6"/>
      <c r="AO1240" s="6"/>
      <c r="AP1240" s="6"/>
      <c r="AQ1240" s="21"/>
      <c r="AR1240" s="21"/>
      <c r="AS1240" s="21"/>
      <c r="AT1240" s="6"/>
      <c r="AU1240" s="6"/>
      <c r="AV1240" s="6"/>
      <c r="AW1240" s="6"/>
    </row>
    <row r="1241" spans="1:49" x14ac:dyDescent="0.35">
      <c r="A1241" s="20"/>
      <c r="B1241" s="20"/>
      <c r="C1241" s="20"/>
      <c r="D1241" s="20"/>
      <c r="E1241" s="6"/>
      <c r="F1241" s="6"/>
      <c r="G1241" s="6"/>
      <c r="H1241" s="6"/>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c r="AG1241" s="6"/>
      <c r="AH1241" s="6"/>
      <c r="AI1241" s="6"/>
      <c r="AJ1241" s="6"/>
      <c r="AK1241" s="6"/>
      <c r="AL1241" s="6"/>
      <c r="AM1241" s="6"/>
      <c r="AN1241" s="6"/>
      <c r="AO1241" s="6"/>
      <c r="AP1241" s="6"/>
      <c r="AQ1241" s="21"/>
      <c r="AR1241" s="21"/>
      <c r="AS1241" s="21"/>
      <c r="AT1241" s="6"/>
      <c r="AU1241" s="6"/>
      <c r="AV1241" s="6"/>
      <c r="AW1241" s="6"/>
    </row>
    <row r="1242" spans="1:49" x14ac:dyDescent="0.35">
      <c r="A1242" s="20"/>
      <c r="B1242" s="20"/>
      <c r="C1242" s="20"/>
      <c r="D1242" s="20"/>
      <c r="E1242" s="6"/>
      <c r="F1242" s="6"/>
      <c r="G1242" s="6"/>
      <c r="H1242" s="6"/>
      <c r="I1242" s="6"/>
      <c r="J1242" s="6"/>
      <c r="K1242" s="6"/>
      <c r="L1242" s="6"/>
      <c r="M1242" s="6"/>
      <c r="N1242" s="6"/>
      <c r="O1242" s="6"/>
      <c r="P1242" s="6"/>
      <c r="Q1242" s="6"/>
      <c r="R1242" s="6"/>
      <c r="S1242" s="6"/>
      <c r="T1242" s="6"/>
      <c r="U1242" s="6"/>
      <c r="V1242" s="6"/>
      <c r="W1242" s="6"/>
      <c r="X1242" s="6"/>
      <c r="Y1242" s="6"/>
      <c r="Z1242" s="6"/>
      <c r="AA1242" s="6"/>
      <c r="AB1242" s="6"/>
      <c r="AC1242" s="6"/>
      <c r="AD1242" s="6"/>
      <c r="AE1242" s="6"/>
      <c r="AF1242" s="6"/>
      <c r="AG1242" s="6"/>
      <c r="AH1242" s="6"/>
      <c r="AI1242" s="6"/>
      <c r="AJ1242" s="6"/>
      <c r="AK1242" s="6"/>
      <c r="AL1242" s="6"/>
      <c r="AM1242" s="6"/>
      <c r="AN1242" s="6"/>
      <c r="AO1242" s="6"/>
      <c r="AP1242" s="6"/>
      <c r="AQ1242" s="21"/>
      <c r="AR1242" s="21"/>
      <c r="AS1242" s="21"/>
      <c r="AT1242" s="6"/>
      <c r="AU1242" s="6"/>
      <c r="AV1242" s="6"/>
      <c r="AW1242" s="6"/>
    </row>
    <row r="1243" spans="1:49" x14ac:dyDescent="0.35">
      <c r="A1243" s="20"/>
      <c r="B1243" s="20"/>
      <c r="C1243" s="20"/>
      <c r="D1243" s="20"/>
      <c r="E1243" s="6"/>
      <c r="F1243" s="6"/>
      <c r="G1243" s="6"/>
      <c r="H1243" s="6"/>
      <c r="I1243" s="6"/>
      <c r="J1243" s="6"/>
      <c r="K1243" s="6"/>
      <c r="L1243" s="6"/>
      <c r="M1243" s="6"/>
      <c r="N1243" s="6"/>
      <c r="O1243" s="6"/>
      <c r="P1243" s="6"/>
      <c r="Q1243" s="6"/>
      <c r="R1243" s="6"/>
      <c r="S1243" s="6"/>
      <c r="T1243" s="6"/>
      <c r="U1243" s="6"/>
      <c r="V1243" s="6"/>
      <c r="W1243" s="6"/>
      <c r="X1243" s="6"/>
      <c r="Y1243" s="6"/>
      <c r="Z1243" s="6"/>
      <c r="AA1243" s="6"/>
      <c r="AB1243" s="6"/>
      <c r="AC1243" s="6"/>
      <c r="AD1243" s="6"/>
      <c r="AE1243" s="6"/>
      <c r="AF1243" s="6"/>
      <c r="AG1243" s="6"/>
      <c r="AH1243" s="6"/>
      <c r="AI1243" s="6"/>
      <c r="AJ1243" s="6"/>
      <c r="AK1243" s="6"/>
      <c r="AL1243" s="6"/>
      <c r="AM1243" s="6"/>
      <c r="AN1243" s="6"/>
      <c r="AO1243" s="6"/>
      <c r="AP1243" s="6"/>
      <c r="AQ1243" s="21"/>
      <c r="AR1243" s="21"/>
      <c r="AS1243" s="21"/>
      <c r="AT1243" s="6"/>
      <c r="AU1243" s="6"/>
      <c r="AV1243" s="6"/>
      <c r="AW1243" s="6"/>
    </row>
    <row r="1244" spans="1:49" x14ac:dyDescent="0.35">
      <c r="A1244" s="20"/>
      <c r="B1244" s="20"/>
      <c r="C1244" s="20"/>
      <c r="D1244" s="20"/>
      <c r="E1244" s="6"/>
      <c r="F1244" s="6"/>
      <c r="G1244" s="6"/>
      <c r="H1244" s="6"/>
      <c r="I1244" s="6"/>
      <c r="J1244" s="6"/>
      <c r="K1244" s="6"/>
      <c r="L1244" s="6"/>
      <c r="M1244" s="6"/>
      <c r="N1244" s="6"/>
      <c r="O1244" s="6"/>
      <c r="P1244" s="6"/>
      <c r="Q1244" s="6"/>
      <c r="R1244" s="6"/>
      <c r="S1244" s="6"/>
      <c r="T1244" s="6"/>
      <c r="U1244" s="6"/>
      <c r="V1244" s="6"/>
      <c r="W1244" s="6"/>
      <c r="X1244" s="6"/>
      <c r="Y1244" s="6"/>
      <c r="Z1244" s="6"/>
      <c r="AA1244" s="6"/>
      <c r="AB1244" s="6"/>
      <c r="AC1244" s="6"/>
      <c r="AD1244" s="6"/>
      <c r="AE1244" s="6"/>
      <c r="AF1244" s="6"/>
      <c r="AG1244" s="6"/>
      <c r="AH1244" s="6"/>
      <c r="AI1244" s="6"/>
      <c r="AJ1244" s="6"/>
      <c r="AK1244" s="6"/>
      <c r="AL1244" s="6"/>
      <c r="AM1244" s="6"/>
      <c r="AN1244" s="6"/>
      <c r="AO1244" s="6"/>
      <c r="AP1244" s="6"/>
      <c r="AQ1244" s="21"/>
      <c r="AR1244" s="21"/>
      <c r="AS1244" s="21"/>
      <c r="AT1244" s="6"/>
      <c r="AU1244" s="6"/>
      <c r="AV1244" s="6"/>
      <c r="AW1244" s="6"/>
    </row>
    <row r="1245" spans="1:49" x14ac:dyDescent="0.35">
      <c r="A1245" s="20"/>
      <c r="B1245" s="20"/>
      <c r="C1245" s="20"/>
      <c r="D1245" s="20"/>
      <c r="E1245" s="6"/>
      <c r="F1245" s="6"/>
      <c r="G1245" s="6"/>
      <c r="H1245" s="6"/>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c r="AG1245" s="6"/>
      <c r="AH1245" s="6"/>
      <c r="AI1245" s="6"/>
      <c r="AJ1245" s="6"/>
      <c r="AK1245" s="6"/>
      <c r="AL1245" s="6"/>
      <c r="AM1245" s="6"/>
      <c r="AN1245" s="6"/>
      <c r="AO1245" s="6"/>
      <c r="AP1245" s="6"/>
      <c r="AQ1245" s="21"/>
      <c r="AR1245" s="21"/>
      <c r="AS1245" s="21"/>
      <c r="AT1245" s="6"/>
      <c r="AU1245" s="6"/>
      <c r="AV1245" s="6"/>
      <c r="AW1245" s="6"/>
    </row>
    <row r="1246" spans="1:49" x14ac:dyDescent="0.35">
      <c r="A1246" s="20"/>
      <c r="B1246" s="20"/>
      <c r="C1246" s="20"/>
      <c r="D1246" s="20"/>
      <c r="E1246" s="6"/>
      <c r="F1246" s="6"/>
      <c r="G1246" s="6"/>
      <c r="H1246" s="6"/>
      <c r="I1246" s="6"/>
      <c r="J1246" s="6"/>
      <c r="K1246" s="6"/>
      <c r="L1246" s="6"/>
      <c r="M1246" s="6"/>
      <c r="N1246" s="6"/>
      <c r="O1246" s="6"/>
      <c r="P1246" s="6"/>
      <c r="Q1246" s="6"/>
      <c r="R1246" s="6"/>
      <c r="S1246" s="6"/>
      <c r="T1246" s="6"/>
      <c r="U1246" s="6"/>
      <c r="V1246" s="6"/>
      <c r="W1246" s="6"/>
      <c r="X1246" s="6"/>
      <c r="Y1246" s="6"/>
      <c r="Z1246" s="6"/>
      <c r="AA1246" s="6"/>
      <c r="AB1246" s="6"/>
      <c r="AC1246" s="6"/>
      <c r="AD1246" s="6"/>
      <c r="AE1246" s="6"/>
      <c r="AF1246" s="6"/>
      <c r="AG1246" s="6"/>
      <c r="AH1246" s="6"/>
      <c r="AI1246" s="6"/>
      <c r="AJ1246" s="6"/>
      <c r="AK1246" s="6"/>
      <c r="AL1246" s="6"/>
      <c r="AM1246" s="6"/>
      <c r="AN1246" s="6"/>
      <c r="AO1246" s="6"/>
      <c r="AP1246" s="6"/>
      <c r="AQ1246" s="21"/>
      <c r="AR1246" s="21"/>
      <c r="AS1246" s="21"/>
      <c r="AT1246" s="6"/>
      <c r="AU1246" s="6"/>
      <c r="AV1246" s="6"/>
      <c r="AW1246" s="6"/>
    </row>
    <row r="1247" spans="1:49" x14ac:dyDescent="0.35">
      <c r="A1247" s="20"/>
      <c r="B1247" s="20"/>
      <c r="C1247" s="20"/>
      <c r="D1247" s="20"/>
      <c r="E1247" s="6"/>
      <c r="F1247" s="6"/>
      <c r="G1247" s="6"/>
      <c r="H1247" s="6"/>
      <c r="I1247" s="6"/>
      <c r="J1247" s="6"/>
      <c r="K1247" s="6"/>
      <c r="L1247" s="6"/>
      <c r="M1247" s="6"/>
      <c r="N1247" s="6"/>
      <c r="O1247" s="6"/>
      <c r="P1247" s="6"/>
      <c r="Q1247" s="6"/>
      <c r="R1247" s="6"/>
      <c r="S1247" s="6"/>
      <c r="T1247" s="6"/>
      <c r="U1247" s="6"/>
      <c r="V1247" s="6"/>
      <c r="W1247" s="6"/>
      <c r="X1247" s="6"/>
      <c r="Y1247" s="6"/>
      <c r="Z1247" s="6"/>
      <c r="AA1247" s="6"/>
      <c r="AB1247" s="6"/>
      <c r="AC1247" s="6"/>
      <c r="AD1247" s="6"/>
      <c r="AE1247" s="6"/>
      <c r="AF1247" s="6"/>
      <c r="AG1247" s="6"/>
      <c r="AH1247" s="6"/>
      <c r="AI1247" s="6"/>
      <c r="AJ1247" s="6"/>
      <c r="AK1247" s="6"/>
      <c r="AL1247" s="6"/>
      <c r="AM1247" s="6"/>
      <c r="AN1247" s="6"/>
      <c r="AO1247" s="6"/>
      <c r="AP1247" s="6"/>
      <c r="AQ1247" s="21"/>
      <c r="AR1247" s="21"/>
      <c r="AS1247" s="21"/>
      <c r="AT1247" s="6"/>
      <c r="AU1247" s="6"/>
      <c r="AV1247" s="6"/>
      <c r="AW1247" s="6"/>
    </row>
    <row r="1248" spans="1:49" x14ac:dyDescent="0.35">
      <c r="A1248" s="20"/>
      <c r="B1248" s="20"/>
      <c r="C1248" s="20"/>
      <c r="D1248" s="20"/>
      <c r="E1248" s="6"/>
      <c r="F1248" s="6"/>
      <c r="G1248" s="6"/>
      <c r="H1248" s="6"/>
      <c r="I1248" s="6"/>
      <c r="J1248" s="6"/>
      <c r="K1248" s="6"/>
      <c r="L1248" s="6"/>
      <c r="M1248" s="6"/>
      <c r="N1248" s="6"/>
      <c r="O1248" s="6"/>
      <c r="P1248" s="6"/>
      <c r="Q1248" s="6"/>
      <c r="R1248" s="6"/>
      <c r="S1248" s="6"/>
      <c r="T1248" s="6"/>
      <c r="U1248" s="6"/>
      <c r="V1248" s="6"/>
      <c r="W1248" s="6"/>
      <c r="X1248" s="6"/>
      <c r="Y1248" s="6"/>
      <c r="Z1248" s="6"/>
      <c r="AA1248" s="6"/>
      <c r="AB1248" s="6"/>
      <c r="AC1248" s="6"/>
      <c r="AD1248" s="6"/>
      <c r="AE1248" s="6"/>
      <c r="AF1248" s="6"/>
      <c r="AG1248" s="6"/>
      <c r="AH1248" s="6"/>
      <c r="AI1248" s="6"/>
      <c r="AJ1248" s="6"/>
      <c r="AK1248" s="6"/>
      <c r="AL1248" s="6"/>
      <c r="AM1248" s="6"/>
      <c r="AN1248" s="6"/>
      <c r="AO1248" s="6"/>
      <c r="AP1248" s="6"/>
      <c r="AQ1248" s="21"/>
      <c r="AR1248" s="21"/>
      <c r="AS1248" s="21"/>
      <c r="AT1248" s="6"/>
      <c r="AU1248" s="6"/>
      <c r="AV1248" s="6"/>
      <c r="AW1248" s="6"/>
    </row>
    <row r="1249" spans="1:49" x14ac:dyDescent="0.35">
      <c r="A1249" s="20"/>
      <c r="B1249" s="20"/>
      <c r="C1249" s="20"/>
      <c r="D1249" s="20"/>
      <c r="E1249" s="6"/>
      <c r="F1249" s="6"/>
      <c r="G1249" s="6"/>
      <c r="H1249" s="6"/>
      <c r="I1249" s="6"/>
      <c r="J1249" s="6"/>
      <c r="K1249" s="6"/>
      <c r="L1249" s="6"/>
      <c r="M1249" s="6"/>
      <c r="N1249" s="6"/>
      <c r="O1249" s="6"/>
      <c r="P1249" s="6"/>
      <c r="Q1249" s="6"/>
      <c r="R1249" s="6"/>
      <c r="S1249" s="6"/>
      <c r="T1249" s="6"/>
      <c r="U1249" s="6"/>
      <c r="V1249" s="6"/>
      <c r="W1249" s="6"/>
      <c r="X1249" s="6"/>
      <c r="Y1249" s="6"/>
      <c r="Z1249" s="6"/>
      <c r="AA1249" s="6"/>
      <c r="AB1249" s="6"/>
      <c r="AC1249" s="6"/>
      <c r="AD1249" s="6"/>
      <c r="AE1249" s="6"/>
      <c r="AF1249" s="6"/>
      <c r="AG1249" s="6"/>
      <c r="AH1249" s="6"/>
      <c r="AI1249" s="6"/>
      <c r="AJ1249" s="6"/>
      <c r="AK1249" s="6"/>
      <c r="AL1249" s="6"/>
      <c r="AM1249" s="6"/>
      <c r="AN1249" s="6"/>
      <c r="AO1249" s="6"/>
      <c r="AP1249" s="6"/>
      <c r="AQ1249" s="21"/>
      <c r="AR1249" s="21"/>
      <c r="AS1249" s="21"/>
      <c r="AT1249" s="6"/>
      <c r="AU1249" s="6"/>
      <c r="AV1249" s="6"/>
      <c r="AW1249" s="6"/>
    </row>
    <row r="1250" spans="1:49" x14ac:dyDescent="0.35">
      <c r="A1250" s="20"/>
      <c r="B1250" s="20"/>
      <c r="C1250" s="20"/>
      <c r="D1250" s="20"/>
      <c r="E1250" s="6"/>
      <c r="F1250" s="6"/>
      <c r="G1250" s="6"/>
      <c r="H1250" s="6"/>
      <c r="I1250" s="6"/>
      <c r="J1250" s="6"/>
      <c r="K1250" s="6"/>
      <c r="L1250" s="6"/>
      <c r="M1250" s="6"/>
      <c r="N1250" s="6"/>
      <c r="O1250" s="6"/>
      <c r="P1250" s="6"/>
      <c r="Q1250" s="6"/>
      <c r="R1250" s="6"/>
      <c r="S1250" s="6"/>
      <c r="T1250" s="6"/>
      <c r="U1250" s="6"/>
      <c r="V1250" s="6"/>
      <c r="W1250" s="6"/>
      <c r="X1250" s="6"/>
      <c r="Y1250" s="6"/>
      <c r="Z1250" s="6"/>
      <c r="AA1250" s="6"/>
      <c r="AB1250" s="6"/>
      <c r="AC1250" s="6"/>
      <c r="AD1250" s="6"/>
      <c r="AE1250" s="6"/>
      <c r="AF1250" s="6"/>
      <c r="AG1250" s="6"/>
      <c r="AH1250" s="6"/>
      <c r="AI1250" s="6"/>
      <c r="AJ1250" s="6"/>
      <c r="AK1250" s="6"/>
      <c r="AL1250" s="6"/>
      <c r="AM1250" s="6"/>
      <c r="AN1250" s="6"/>
      <c r="AO1250" s="6"/>
      <c r="AP1250" s="6"/>
      <c r="AQ1250" s="21"/>
      <c r="AR1250" s="21"/>
      <c r="AS1250" s="21"/>
      <c r="AT1250" s="6"/>
      <c r="AU1250" s="6"/>
      <c r="AV1250" s="6"/>
      <c r="AW1250" s="6"/>
    </row>
    <row r="1251" spans="1:49" x14ac:dyDescent="0.35">
      <c r="A1251" s="20"/>
      <c r="B1251" s="20"/>
      <c r="C1251" s="20"/>
      <c r="D1251" s="20"/>
      <c r="E1251" s="6"/>
      <c r="F1251" s="6"/>
      <c r="G1251" s="6"/>
      <c r="H1251" s="6"/>
      <c r="I1251" s="6"/>
      <c r="J1251" s="6"/>
      <c r="K1251" s="6"/>
      <c r="L1251" s="6"/>
      <c r="M1251" s="6"/>
      <c r="N1251" s="6"/>
      <c r="O1251" s="6"/>
      <c r="P1251" s="6"/>
      <c r="Q1251" s="6"/>
      <c r="R1251" s="6"/>
      <c r="S1251" s="6"/>
      <c r="T1251" s="6"/>
      <c r="U1251" s="6"/>
      <c r="V1251" s="6"/>
      <c r="W1251" s="6"/>
      <c r="X1251" s="6"/>
      <c r="Y1251" s="6"/>
      <c r="Z1251" s="6"/>
      <c r="AA1251" s="6"/>
      <c r="AB1251" s="6"/>
      <c r="AC1251" s="6"/>
      <c r="AD1251" s="6"/>
      <c r="AE1251" s="6"/>
      <c r="AF1251" s="6"/>
      <c r="AG1251" s="6"/>
      <c r="AH1251" s="6"/>
      <c r="AI1251" s="6"/>
      <c r="AJ1251" s="6"/>
      <c r="AK1251" s="6"/>
      <c r="AL1251" s="6"/>
      <c r="AM1251" s="6"/>
      <c r="AN1251" s="6"/>
      <c r="AO1251" s="6"/>
      <c r="AP1251" s="6"/>
      <c r="AQ1251" s="21"/>
      <c r="AR1251" s="21"/>
      <c r="AS1251" s="21"/>
      <c r="AT1251" s="6"/>
      <c r="AU1251" s="6"/>
      <c r="AV1251" s="6"/>
      <c r="AW1251" s="6"/>
    </row>
    <row r="1252" spans="1:49" x14ac:dyDescent="0.35">
      <c r="A1252" s="20"/>
      <c r="B1252" s="20"/>
      <c r="C1252" s="20"/>
      <c r="D1252" s="20"/>
      <c r="E1252" s="6"/>
      <c r="F1252" s="6"/>
      <c r="G1252" s="6"/>
      <c r="H1252" s="6"/>
      <c r="I1252" s="6"/>
      <c r="J1252" s="6"/>
      <c r="K1252" s="6"/>
      <c r="L1252" s="6"/>
      <c r="M1252" s="6"/>
      <c r="N1252" s="6"/>
      <c r="O1252" s="6"/>
      <c r="P1252" s="6"/>
      <c r="Q1252" s="6"/>
      <c r="R1252" s="6"/>
      <c r="S1252" s="6"/>
      <c r="T1252" s="6"/>
      <c r="U1252" s="6"/>
      <c r="V1252" s="6"/>
      <c r="W1252" s="6"/>
      <c r="X1252" s="6"/>
      <c r="Y1252" s="6"/>
      <c r="Z1252" s="6"/>
      <c r="AA1252" s="6"/>
      <c r="AB1252" s="6"/>
      <c r="AC1252" s="6"/>
      <c r="AD1252" s="6"/>
      <c r="AE1252" s="6"/>
      <c r="AF1252" s="6"/>
      <c r="AG1252" s="6"/>
      <c r="AH1252" s="6"/>
      <c r="AI1252" s="6"/>
      <c r="AJ1252" s="6"/>
      <c r="AK1252" s="6"/>
      <c r="AL1252" s="6"/>
      <c r="AM1252" s="6"/>
      <c r="AN1252" s="6"/>
      <c r="AO1252" s="6"/>
      <c r="AP1252" s="6"/>
      <c r="AQ1252" s="21"/>
      <c r="AR1252" s="21"/>
      <c r="AS1252" s="21"/>
      <c r="AT1252" s="6"/>
      <c r="AU1252" s="6"/>
      <c r="AV1252" s="6"/>
      <c r="AW1252" s="6"/>
    </row>
    <row r="1253" spans="1:49" x14ac:dyDescent="0.35">
      <c r="A1253" s="20"/>
      <c r="B1253" s="20"/>
      <c r="C1253" s="20"/>
      <c r="D1253" s="20"/>
      <c r="E1253" s="6"/>
      <c r="F1253" s="6"/>
      <c r="G1253" s="6"/>
      <c r="H1253" s="6"/>
      <c r="I1253" s="6"/>
      <c r="J1253" s="6"/>
      <c r="K1253" s="6"/>
      <c r="L1253" s="6"/>
      <c r="M1253" s="6"/>
      <c r="N1253" s="6"/>
      <c r="O1253" s="6"/>
      <c r="P1253" s="6"/>
      <c r="Q1253" s="6"/>
      <c r="R1253" s="6"/>
      <c r="S1253" s="6"/>
      <c r="T1253" s="6"/>
      <c r="U1253" s="6"/>
      <c r="V1253" s="6"/>
      <c r="W1253" s="6"/>
      <c r="X1253" s="6"/>
      <c r="Y1253" s="6"/>
      <c r="Z1253" s="6"/>
      <c r="AA1253" s="6"/>
      <c r="AB1253" s="6"/>
      <c r="AC1253" s="6"/>
      <c r="AD1253" s="6"/>
      <c r="AE1253" s="6"/>
      <c r="AF1253" s="6"/>
      <c r="AG1253" s="6"/>
      <c r="AH1253" s="6"/>
      <c r="AI1253" s="6"/>
      <c r="AJ1253" s="6"/>
      <c r="AK1253" s="6"/>
      <c r="AL1253" s="6"/>
      <c r="AM1253" s="6"/>
      <c r="AN1253" s="6"/>
      <c r="AO1253" s="6"/>
      <c r="AP1253" s="6"/>
      <c r="AQ1253" s="21"/>
      <c r="AR1253" s="21"/>
      <c r="AS1253" s="21"/>
      <c r="AT1253" s="6"/>
      <c r="AU1253" s="6"/>
      <c r="AV1253" s="6"/>
      <c r="AW1253" s="6"/>
    </row>
    <row r="1254" spans="1:49" x14ac:dyDescent="0.35">
      <c r="A1254" s="20"/>
      <c r="B1254" s="20"/>
      <c r="C1254" s="20"/>
      <c r="D1254" s="20"/>
      <c r="E1254" s="6"/>
      <c r="F1254" s="6"/>
      <c r="G1254" s="6"/>
      <c r="H1254" s="6"/>
      <c r="I1254" s="6"/>
      <c r="J1254" s="6"/>
      <c r="K1254" s="6"/>
      <c r="L1254" s="6"/>
      <c r="M1254" s="6"/>
      <c r="N1254" s="6"/>
      <c r="O1254" s="6"/>
      <c r="P1254" s="6"/>
      <c r="Q1254" s="6"/>
      <c r="R1254" s="6"/>
      <c r="S1254" s="6"/>
      <c r="T1254" s="6"/>
      <c r="U1254" s="6"/>
      <c r="V1254" s="6"/>
      <c r="W1254" s="6"/>
      <c r="X1254" s="6"/>
      <c r="Y1254" s="6"/>
      <c r="Z1254" s="6"/>
      <c r="AA1254" s="6"/>
      <c r="AB1254" s="6"/>
      <c r="AC1254" s="6"/>
      <c r="AD1254" s="6"/>
      <c r="AE1254" s="6"/>
      <c r="AF1254" s="6"/>
      <c r="AG1254" s="6"/>
      <c r="AH1254" s="6"/>
      <c r="AI1254" s="6"/>
      <c r="AJ1254" s="6"/>
      <c r="AK1254" s="6"/>
      <c r="AL1254" s="6"/>
      <c r="AM1254" s="6"/>
      <c r="AN1254" s="6"/>
      <c r="AO1254" s="6"/>
      <c r="AP1254" s="6"/>
      <c r="AQ1254" s="21"/>
      <c r="AR1254" s="21"/>
      <c r="AS1254" s="21"/>
      <c r="AT1254" s="6"/>
      <c r="AU1254" s="6"/>
      <c r="AV1254" s="6"/>
      <c r="AW1254" s="6"/>
    </row>
    <row r="1255" spans="1:49" x14ac:dyDescent="0.35">
      <c r="A1255" s="20"/>
      <c r="B1255" s="20"/>
      <c r="C1255" s="20"/>
      <c r="D1255" s="20"/>
      <c r="E1255" s="6"/>
      <c r="F1255" s="6"/>
      <c r="G1255" s="6"/>
      <c r="H1255" s="6"/>
      <c r="I1255" s="6"/>
      <c r="J1255" s="6"/>
      <c r="K1255" s="6"/>
      <c r="L1255" s="6"/>
      <c r="M1255" s="6"/>
      <c r="N1255" s="6"/>
      <c r="O1255" s="6"/>
      <c r="P1255" s="6"/>
      <c r="Q1255" s="6"/>
      <c r="R1255" s="6"/>
      <c r="S1255" s="6"/>
      <c r="T1255" s="6"/>
      <c r="U1255" s="6"/>
      <c r="V1255" s="6"/>
      <c r="W1255" s="6"/>
      <c r="X1255" s="6"/>
      <c r="Y1255" s="6"/>
      <c r="Z1255" s="6"/>
      <c r="AA1255" s="6"/>
      <c r="AB1255" s="6"/>
      <c r="AC1255" s="6"/>
      <c r="AD1255" s="6"/>
      <c r="AE1255" s="6"/>
      <c r="AF1255" s="6"/>
      <c r="AG1255" s="6"/>
      <c r="AH1255" s="6"/>
      <c r="AI1255" s="6"/>
      <c r="AJ1255" s="6"/>
      <c r="AK1255" s="6"/>
      <c r="AL1255" s="6"/>
      <c r="AM1255" s="6"/>
      <c r="AN1255" s="6"/>
      <c r="AO1255" s="6"/>
      <c r="AP1255" s="6"/>
      <c r="AQ1255" s="21"/>
      <c r="AR1255" s="21"/>
      <c r="AS1255" s="21"/>
      <c r="AT1255" s="6"/>
      <c r="AU1255" s="6"/>
      <c r="AV1255" s="6"/>
      <c r="AW1255" s="6"/>
    </row>
    <row r="1256" spans="1:49" x14ac:dyDescent="0.35">
      <c r="A1256" s="20"/>
      <c r="B1256" s="20"/>
      <c r="C1256" s="20"/>
      <c r="D1256" s="20"/>
      <c r="E1256" s="6"/>
      <c r="F1256" s="6"/>
      <c r="G1256" s="6"/>
      <c r="H1256" s="6"/>
      <c r="I1256" s="6"/>
      <c r="J1256" s="6"/>
      <c r="K1256" s="6"/>
      <c r="L1256" s="6"/>
      <c r="M1256" s="6"/>
      <c r="N1256" s="6"/>
      <c r="O1256" s="6"/>
      <c r="P1256" s="6"/>
      <c r="Q1256" s="6"/>
      <c r="R1256" s="6"/>
      <c r="S1256" s="6"/>
      <c r="T1256" s="6"/>
      <c r="U1256" s="6"/>
      <c r="V1256" s="6"/>
      <c r="W1256" s="6"/>
      <c r="X1256" s="6"/>
      <c r="Y1256" s="6"/>
      <c r="Z1256" s="6"/>
      <c r="AA1256" s="6"/>
      <c r="AB1256" s="6"/>
      <c r="AC1256" s="6"/>
      <c r="AD1256" s="6"/>
      <c r="AE1256" s="6"/>
      <c r="AF1256" s="6"/>
      <c r="AG1256" s="6"/>
      <c r="AH1256" s="6"/>
      <c r="AI1256" s="6"/>
      <c r="AJ1256" s="6"/>
      <c r="AK1256" s="6"/>
      <c r="AL1256" s="6"/>
      <c r="AM1256" s="6"/>
      <c r="AN1256" s="6"/>
      <c r="AO1256" s="6"/>
      <c r="AP1256" s="6"/>
      <c r="AQ1256" s="21"/>
      <c r="AR1256" s="21"/>
      <c r="AS1256" s="21"/>
      <c r="AT1256" s="6"/>
      <c r="AU1256" s="6"/>
      <c r="AV1256" s="6"/>
      <c r="AW1256" s="6"/>
    </row>
    <row r="1257" spans="1:49" x14ac:dyDescent="0.35">
      <c r="A1257" s="20"/>
      <c r="B1257" s="20"/>
      <c r="C1257" s="20"/>
      <c r="D1257" s="20"/>
      <c r="E1257" s="6"/>
      <c r="F1257" s="6"/>
      <c r="G1257" s="6"/>
      <c r="H1257" s="6"/>
      <c r="I1257" s="6"/>
      <c r="J1257" s="6"/>
      <c r="K1257" s="6"/>
      <c r="L1257" s="6"/>
      <c r="M1257" s="6"/>
      <c r="N1257" s="6"/>
      <c r="O1257" s="6"/>
      <c r="P1257" s="6"/>
      <c r="Q1257" s="6"/>
      <c r="R1257" s="6"/>
      <c r="S1257" s="6"/>
      <c r="T1257" s="6"/>
      <c r="U1257" s="6"/>
      <c r="V1257" s="6"/>
      <c r="W1257" s="6"/>
      <c r="X1257" s="6"/>
      <c r="Y1257" s="6"/>
      <c r="Z1257" s="6"/>
      <c r="AA1257" s="6"/>
      <c r="AB1257" s="6"/>
      <c r="AC1257" s="6"/>
      <c r="AD1257" s="6"/>
      <c r="AE1257" s="6"/>
      <c r="AF1257" s="6"/>
      <c r="AG1257" s="6"/>
      <c r="AH1257" s="6"/>
      <c r="AI1257" s="6"/>
      <c r="AJ1257" s="6"/>
      <c r="AK1257" s="6"/>
      <c r="AL1257" s="6"/>
      <c r="AM1257" s="6"/>
      <c r="AN1257" s="6"/>
      <c r="AO1257" s="6"/>
      <c r="AP1257" s="6"/>
      <c r="AQ1257" s="21"/>
      <c r="AR1257" s="21"/>
      <c r="AS1257" s="21"/>
      <c r="AT1257" s="6"/>
      <c r="AU1257" s="6"/>
      <c r="AV1257" s="6"/>
      <c r="AW1257" s="6"/>
    </row>
    <row r="1258" spans="1:49" x14ac:dyDescent="0.35">
      <c r="A1258" s="20"/>
      <c r="B1258" s="20"/>
      <c r="C1258" s="20"/>
      <c r="D1258" s="20"/>
      <c r="E1258" s="6"/>
      <c r="F1258" s="6"/>
      <c r="G1258" s="6"/>
      <c r="H1258" s="6"/>
      <c r="I1258" s="6"/>
      <c r="J1258" s="6"/>
      <c r="K1258" s="6"/>
      <c r="L1258" s="6"/>
      <c r="M1258" s="6"/>
      <c r="N1258" s="6"/>
      <c r="O1258" s="6"/>
      <c r="P1258" s="6"/>
      <c r="Q1258" s="6"/>
      <c r="R1258" s="6"/>
      <c r="S1258" s="6"/>
      <c r="T1258" s="6"/>
      <c r="U1258" s="6"/>
      <c r="V1258" s="6"/>
      <c r="W1258" s="6"/>
      <c r="X1258" s="6"/>
      <c r="Y1258" s="6"/>
      <c r="Z1258" s="6"/>
      <c r="AA1258" s="6"/>
      <c r="AB1258" s="6"/>
      <c r="AC1258" s="6"/>
      <c r="AD1258" s="6"/>
      <c r="AE1258" s="6"/>
      <c r="AF1258" s="6"/>
      <c r="AG1258" s="6"/>
      <c r="AH1258" s="6"/>
      <c r="AI1258" s="6"/>
      <c r="AJ1258" s="6"/>
      <c r="AK1258" s="6"/>
      <c r="AL1258" s="6"/>
      <c r="AM1258" s="6"/>
      <c r="AN1258" s="6"/>
      <c r="AO1258" s="6"/>
      <c r="AP1258" s="6"/>
      <c r="AQ1258" s="21"/>
      <c r="AR1258" s="21"/>
      <c r="AS1258" s="21"/>
      <c r="AT1258" s="6"/>
      <c r="AU1258" s="6"/>
      <c r="AV1258" s="6"/>
      <c r="AW1258" s="6"/>
    </row>
    <row r="1259" spans="1:49" x14ac:dyDescent="0.35">
      <c r="A1259" s="20"/>
      <c r="B1259" s="20"/>
      <c r="C1259" s="20"/>
      <c r="D1259" s="20"/>
      <c r="E1259" s="6"/>
      <c r="F1259" s="6"/>
      <c r="G1259" s="6"/>
      <c r="H1259" s="6"/>
      <c r="I1259" s="6"/>
      <c r="J1259" s="6"/>
      <c r="K1259" s="6"/>
      <c r="L1259" s="6"/>
      <c r="M1259" s="6"/>
      <c r="N1259" s="6"/>
      <c r="O1259" s="6"/>
      <c r="P1259" s="6"/>
      <c r="Q1259" s="6"/>
      <c r="R1259" s="6"/>
      <c r="S1259" s="6"/>
      <c r="T1259" s="6"/>
      <c r="U1259" s="6"/>
      <c r="V1259" s="6"/>
      <c r="W1259" s="6"/>
      <c r="X1259" s="6"/>
      <c r="Y1259" s="6"/>
      <c r="Z1259" s="6"/>
      <c r="AA1259" s="6"/>
      <c r="AB1259" s="6"/>
      <c r="AC1259" s="6"/>
      <c r="AD1259" s="6"/>
      <c r="AE1259" s="6"/>
      <c r="AF1259" s="6"/>
      <c r="AG1259" s="6"/>
      <c r="AH1259" s="6"/>
      <c r="AI1259" s="6"/>
      <c r="AJ1259" s="6"/>
      <c r="AK1259" s="6"/>
      <c r="AL1259" s="6"/>
      <c r="AM1259" s="6"/>
      <c r="AN1259" s="6"/>
      <c r="AO1259" s="6"/>
      <c r="AP1259" s="6"/>
      <c r="AQ1259" s="21"/>
      <c r="AR1259" s="21"/>
      <c r="AS1259" s="21"/>
      <c r="AT1259" s="6"/>
      <c r="AU1259" s="6"/>
      <c r="AV1259" s="6"/>
      <c r="AW1259" s="6"/>
    </row>
    <row r="1260" spans="1:49" x14ac:dyDescent="0.35">
      <c r="A1260" s="20"/>
      <c r="B1260" s="20"/>
      <c r="C1260" s="20"/>
      <c r="D1260" s="20"/>
      <c r="E1260" s="6"/>
      <c r="F1260" s="6"/>
      <c r="G1260" s="6"/>
      <c r="H1260" s="6"/>
      <c r="I1260" s="6"/>
      <c r="J1260" s="6"/>
      <c r="K1260" s="6"/>
      <c r="L1260" s="6"/>
      <c r="M1260" s="6"/>
      <c r="N1260" s="6"/>
      <c r="O1260" s="6"/>
      <c r="P1260" s="6"/>
      <c r="Q1260" s="6"/>
      <c r="R1260" s="6"/>
      <c r="S1260" s="6"/>
      <c r="T1260" s="6"/>
      <c r="U1260" s="6"/>
      <c r="V1260" s="6"/>
      <c r="W1260" s="6"/>
      <c r="X1260" s="6"/>
      <c r="Y1260" s="6"/>
      <c r="Z1260" s="6"/>
      <c r="AA1260" s="6"/>
      <c r="AB1260" s="6"/>
      <c r="AC1260" s="6"/>
      <c r="AD1260" s="6"/>
      <c r="AE1260" s="6"/>
      <c r="AF1260" s="6"/>
      <c r="AG1260" s="6"/>
      <c r="AH1260" s="6"/>
      <c r="AI1260" s="6"/>
      <c r="AJ1260" s="6"/>
      <c r="AK1260" s="6"/>
      <c r="AL1260" s="6"/>
      <c r="AM1260" s="6"/>
      <c r="AN1260" s="6"/>
      <c r="AO1260" s="6"/>
      <c r="AP1260" s="6"/>
      <c r="AQ1260" s="21"/>
      <c r="AR1260" s="21"/>
      <c r="AS1260" s="21"/>
      <c r="AT1260" s="6"/>
      <c r="AU1260" s="6"/>
      <c r="AV1260" s="6"/>
      <c r="AW1260" s="6"/>
    </row>
    <row r="1261" spans="1:49" x14ac:dyDescent="0.35">
      <c r="A1261" s="20"/>
      <c r="B1261" s="20"/>
      <c r="C1261" s="20"/>
      <c r="D1261" s="20"/>
      <c r="E1261" s="6"/>
      <c r="F1261" s="6"/>
      <c r="G1261" s="6"/>
      <c r="H1261" s="6"/>
      <c r="I1261" s="6"/>
      <c r="J1261" s="6"/>
      <c r="K1261" s="6"/>
      <c r="L1261" s="6"/>
      <c r="M1261" s="6"/>
      <c r="N1261" s="6"/>
      <c r="O1261" s="6"/>
      <c r="P1261" s="6"/>
      <c r="Q1261" s="6"/>
      <c r="R1261" s="6"/>
      <c r="S1261" s="6"/>
      <c r="T1261" s="6"/>
      <c r="U1261" s="6"/>
      <c r="V1261" s="6"/>
      <c r="W1261" s="6"/>
      <c r="X1261" s="6"/>
      <c r="Y1261" s="6"/>
      <c r="Z1261" s="6"/>
      <c r="AA1261" s="6"/>
      <c r="AB1261" s="6"/>
      <c r="AC1261" s="6"/>
      <c r="AD1261" s="6"/>
      <c r="AE1261" s="6"/>
      <c r="AF1261" s="6"/>
      <c r="AG1261" s="6"/>
      <c r="AH1261" s="6"/>
      <c r="AI1261" s="6"/>
      <c r="AJ1261" s="6"/>
      <c r="AK1261" s="6"/>
      <c r="AL1261" s="6"/>
      <c r="AM1261" s="6"/>
      <c r="AN1261" s="6"/>
      <c r="AO1261" s="6"/>
      <c r="AP1261" s="6"/>
      <c r="AQ1261" s="21"/>
      <c r="AR1261" s="21"/>
      <c r="AS1261" s="21"/>
      <c r="AT1261" s="6"/>
      <c r="AU1261" s="6"/>
      <c r="AV1261" s="6"/>
      <c r="AW1261" s="6"/>
    </row>
    <row r="1262" spans="1:49" x14ac:dyDescent="0.35">
      <c r="A1262" s="20"/>
      <c r="B1262" s="20"/>
      <c r="C1262" s="20"/>
      <c r="D1262" s="20"/>
      <c r="E1262" s="6"/>
      <c r="F1262" s="6"/>
      <c r="G1262" s="6"/>
      <c r="H1262" s="6"/>
      <c r="I1262" s="6"/>
      <c r="J1262" s="6"/>
      <c r="K1262" s="6"/>
      <c r="L1262" s="6"/>
      <c r="M1262" s="6"/>
      <c r="N1262" s="6"/>
      <c r="O1262" s="6"/>
      <c r="P1262" s="6"/>
      <c r="Q1262" s="6"/>
      <c r="R1262" s="6"/>
      <c r="S1262" s="6"/>
      <c r="T1262" s="6"/>
      <c r="U1262" s="6"/>
      <c r="V1262" s="6"/>
      <c r="W1262" s="6"/>
      <c r="X1262" s="6"/>
      <c r="Y1262" s="6"/>
      <c r="Z1262" s="6"/>
      <c r="AA1262" s="6"/>
      <c r="AB1262" s="6"/>
      <c r="AC1262" s="6"/>
      <c r="AD1262" s="6"/>
      <c r="AE1262" s="6"/>
      <c r="AF1262" s="6"/>
      <c r="AG1262" s="6"/>
      <c r="AH1262" s="6"/>
      <c r="AI1262" s="6"/>
      <c r="AJ1262" s="6"/>
      <c r="AK1262" s="6"/>
      <c r="AL1262" s="6"/>
      <c r="AM1262" s="6"/>
      <c r="AN1262" s="6"/>
      <c r="AO1262" s="6"/>
      <c r="AP1262" s="6"/>
      <c r="AQ1262" s="21"/>
      <c r="AR1262" s="21"/>
      <c r="AS1262" s="21"/>
      <c r="AT1262" s="6"/>
      <c r="AU1262" s="6"/>
      <c r="AV1262" s="6"/>
      <c r="AW1262" s="6"/>
    </row>
    <row r="1263" spans="1:49" x14ac:dyDescent="0.35">
      <c r="A1263" s="20"/>
      <c r="B1263" s="20"/>
      <c r="C1263" s="20"/>
      <c r="D1263" s="20"/>
      <c r="E1263" s="6"/>
      <c r="F1263" s="6"/>
      <c r="G1263" s="6"/>
      <c r="H1263" s="6"/>
      <c r="I1263" s="6"/>
      <c r="J1263" s="6"/>
      <c r="K1263" s="6"/>
      <c r="L1263" s="6"/>
      <c r="M1263" s="6"/>
      <c r="N1263" s="6"/>
      <c r="O1263" s="6"/>
      <c r="P1263" s="6"/>
      <c r="Q1263" s="6"/>
      <c r="R1263" s="6"/>
      <c r="S1263" s="6"/>
      <c r="T1263" s="6"/>
      <c r="U1263" s="6"/>
      <c r="V1263" s="6"/>
      <c r="W1263" s="6"/>
      <c r="X1263" s="6"/>
      <c r="Y1263" s="6"/>
      <c r="Z1263" s="6"/>
      <c r="AA1263" s="6"/>
      <c r="AB1263" s="6"/>
      <c r="AC1263" s="6"/>
      <c r="AD1263" s="6"/>
      <c r="AE1263" s="6"/>
      <c r="AF1263" s="6"/>
      <c r="AG1263" s="6"/>
      <c r="AH1263" s="6"/>
      <c r="AI1263" s="6"/>
      <c r="AJ1263" s="6"/>
      <c r="AK1263" s="6"/>
      <c r="AL1263" s="6"/>
      <c r="AM1263" s="6"/>
      <c r="AN1263" s="6"/>
      <c r="AO1263" s="6"/>
      <c r="AP1263" s="6"/>
      <c r="AQ1263" s="21"/>
      <c r="AR1263" s="21"/>
      <c r="AS1263" s="21"/>
      <c r="AT1263" s="6"/>
      <c r="AU1263" s="6"/>
      <c r="AV1263" s="6"/>
      <c r="AW1263" s="6"/>
    </row>
    <row r="1264" spans="1:49" x14ac:dyDescent="0.35">
      <c r="A1264" s="20"/>
      <c r="B1264" s="20"/>
      <c r="C1264" s="20"/>
      <c r="D1264" s="20"/>
      <c r="E1264" s="6"/>
      <c r="F1264" s="6"/>
      <c r="G1264" s="6"/>
      <c r="H1264" s="6"/>
      <c r="I1264" s="6"/>
      <c r="J1264" s="6"/>
      <c r="K1264" s="6"/>
      <c r="L1264" s="6"/>
      <c r="M1264" s="6"/>
      <c r="N1264" s="6"/>
      <c r="O1264" s="6"/>
      <c r="P1264" s="6"/>
      <c r="Q1264" s="6"/>
      <c r="R1264" s="6"/>
      <c r="S1264" s="6"/>
      <c r="T1264" s="6"/>
      <c r="U1264" s="6"/>
      <c r="V1264" s="6"/>
      <c r="W1264" s="6"/>
      <c r="X1264" s="6"/>
      <c r="Y1264" s="6"/>
      <c r="Z1264" s="6"/>
      <c r="AA1264" s="6"/>
      <c r="AB1264" s="6"/>
      <c r="AC1264" s="6"/>
      <c r="AD1264" s="6"/>
      <c r="AE1264" s="6"/>
      <c r="AF1264" s="6"/>
      <c r="AG1264" s="6"/>
      <c r="AH1264" s="6"/>
      <c r="AI1264" s="6"/>
      <c r="AJ1264" s="6"/>
      <c r="AK1264" s="6"/>
      <c r="AL1264" s="6"/>
      <c r="AM1264" s="6"/>
      <c r="AN1264" s="6"/>
      <c r="AO1264" s="6"/>
      <c r="AP1264" s="6"/>
      <c r="AQ1264" s="21"/>
      <c r="AR1264" s="21"/>
      <c r="AS1264" s="21"/>
      <c r="AT1264" s="6"/>
      <c r="AU1264" s="6"/>
      <c r="AV1264" s="6"/>
      <c r="AW1264" s="6"/>
    </row>
    <row r="1265" spans="1:49" x14ac:dyDescent="0.35">
      <c r="A1265" s="20"/>
      <c r="B1265" s="20"/>
      <c r="C1265" s="20"/>
      <c r="D1265" s="20"/>
      <c r="E1265" s="6"/>
      <c r="F1265" s="6"/>
      <c r="G1265" s="6"/>
      <c r="H1265" s="6"/>
      <c r="I1265" s="6"/>
      <c r="J1265" s="6"/>
      <c r="K1265" s="6"/>
      <c r="L1265" s="6"/>
      <c r="M1265" s="6"/>
      <c r="N1265" s="6"/>
      <c r="O1265" s="6"/>
      <c r="P1265" s="6"/>
      <c r="Q1265" s="6"/>
      <c r="R1265" s="6"/>
      <c r="S1265" s="6"/>
      <c r="T1265" s="6"/>
      <c r="U1265" s="6"/>
      <c r="V1265" s="6"/>
      <c r="W1265" s="6"/>
      <c r="X1265" s="6"/>
      <c r="Y1265" s="6"/>
      <c r="Z1265" s="6"/>
      <c r="AA1265" s="6"/>
      <c r="AB1265" s="6"/>
      <c r="AC1265" s="6"/>
      <c r="AD1265" s="6"/>
      <c r="AE1265" s="6"/>
      <c r="AF1265" s="6"/>
      <c r="AG1265" s="6"/>
      <c r="AH1265" s="6"/>
      <c r="AI1265" s="6"/>
      <c r="AJ1265" s="6"/>
      <c r="AK1265" s="6"/>
      <c r="AL1265" s="6"/>
      <c r="AM1265" s="6"/>
      <c r="AN1265" s="6"/>
      <c r="AO1265" s="6"/>
      <c r="AP1265" s="6"/>
      <c r="AQ1265" s="21"/>
      <c r="AR1265" s="21"/>
      <c r="AS1265" s="21"/>
      <c r="AT1265" s="6"/>
      <c r="AU1265" s="6"/>
      <c r="AV1265" s="6"/>
      <c r="AW1265" s="6"/>
    </row>
    <row r="1266" spans="1:49" x14ac:dyDescent="0.35">
      <c r="A1266" s="20"/>
      <c r="B1266" s="20"/>
      <c r="C1266" s="20"/>
      <c r="D1266" s="20"/>
      <c r="E1266" s="6"/>
      <c r="F1266" s="6"/>
      <c r="G1266" s="6"/>
      <c r="H1266" s="6"/>
      <c r="I1266" s="6"/>
      <c r="J1266" s="6"/>
      <c r="K1266" s="6"/>
      <c r="L1266" s="6"/>
      <c r="M1266" s="6"/>
      <c r="N1266" s="6"/>
      <c r="O1266" s="6"/>
      <c r="P1266" s="6"/>
      <c r="Q1266" s="6"/>
      <c r="R1266" s="6"/>
      <c r="S1266" s="6"/>
      <c r="T1266" s="6"/>
      <c r="U1266" s="6"/>
      <c r="V1266" s="6"/>
      <c r="W1266" s="6"/>
      <c r="X1266" s="6"/>
      <c r="Y1266" s="6"/>
      <c r="Z1266" s="6"/>
      <c r="AA1266" s="6"/>
      <c r="AB1266" s="6"/>
      <c r="AC1266" s="6"/>
      <c r="AD1266" s="6"/>
      <c r="AE1266" s="6"/>
      <c r="AF1266" s="6"/>
      <c r="AG1266" s="6"/>
      <c r="AH1266" s="6"/>
      <c r="AI1266" s="6"/>
      <c r="AJ1266" s="6"/>
      <c r="AK1266" s="6"/>
      <c r="AL1266" s="6"/>
      <c r="AM1266" s="6"/>
      <c r="AN1266" s="6"/>
      <c r="AO1266" s="6"/>
      <c r="AP1266" s="6"/>
      <c r="AQ1266" s="21"/>
      <c r="AR1266" s="21"/>
      <c r="AS1266" s="21"/>
      <c r="AT1266" s="6"/>
      <c r="AU1266" s="6"/>
      <c r="AV1266" s="6"/>
      <c r="AW1266" s="6"/>
    </row>
    <row r="1267" spans="1:49" x14ac:dyDescent="0.35">
      <c r="A1267" s="20"/>
      <c r="B1267" s="20"/>
      <c r="C1267" s="20"/>
      <c r="D1267" s="20"/>
      <c r="E1267" s="6"/>
      <c r="F1267" s="6"/>
      <c r="G1267" s="6"/>
      <c r="H1267" s="6"/>
      <c r="I1267" s="6"/>
      <c r="J1267" s="6"/>
      <c r="K1267" s="6"/>
      <c r="L1267" s="6"/>
      <c r="M1267" s="6"/>
      <c r="N1267" s="6"/>
      <c r="O1267" s="6"/>
      <c r="P1267" s="6"/>
      <c r="Q1267" s="6"/>
      <c r="R1267" s="6"/>
      <c r="S1267" s="6"/>
      <c r="T1267" s="6"/>
      <c r="U1267" s="6"/>
      <c r="V1267" s="6"/>
      <c r="W1267" s="6"/>
      <c r="X1267" s="6"/>
      <c r="Y1267" s="6"/>
      <c r="Z1267" s="6"/>
      <c r="AA1267" s="6"/>
      <c r="AB1267" s="6"/>
      <c r="AC1267" s="6"/>
      <c r="AD1267" s="6"/>
      <c r="AE1267" s="6"/>
      <c r="AF1267" s="6"/>
      <c r="AG1267" s="6"/>
      <c r="AH1267" s="6"/>
      <c r="AI1267" s="6"/>
      <c r="AJ1267" s="6"/>
      <c r="AK1267" s="6"/>
      <c r="AL1267" s="6"/>
      <c r="AM1267" s="6"/>
      <c r="AN1267" s="6"/>
      <c r="AO1267" s="6"/>
      <c r="AP1267" s="6"/>
      <c r="AQ1267" s="21"/>
      <c r="AR1267" s="21"/>
      <c r="AS1267" s="21"/>
      <c r="AT1267" s="6"/>
      <c r="AU1267" s="6"/>
      <c r="AV1267" s="6"/>
      <c r="AW1267" s="6"/>
    </row>
    <row r="1268" spans="1:49" x14ac:dyDescent="0.35">
      <c r="A1268" s="20"/>
      <c r="B1268" s="20"/>
      <c r="C1268" s="20"/>
      <c r="D1268" s="20"/>
      <c r="E1268" s="6"/>
      <c r="F1268" s="6"/>
      <c r="G1268" s="6"/>
      <c r="H1268" s="6"/>
      <c r="I1268" s="6"/>
      <c r="J1268" s="6"/>
      <c r="K1268" s="6"/>
      <c r="L1268" s="6"/>
      <c r="M1268" s="6"/>
      <c r="N1268" s="6"/>
      <c r="O1268" s="6"/>
      <c r="P1268" s="6"/>
      <c r="Q1268" s="6"/>
      <c r="R1268" s="6"/>
      <c r="S1268" s="6"/>
      <c r="T1268" s="6"/>
      <c r="U1268" s="6"/>
      <c r="V1268" s="6"/>
      <c r="W1268" s="6"/>
      <c r="X1268" s="6"/>
      <c r="Y1268" s="6"/>
      <c r="Z1268" s="6"/>
      <c r="AA1268" s="6"/>
      <c r="AB1268" s="6"/>
      <c r="AC1268" s="6"/>
      <c r="AD1268" s="6"/>
      <c r="AE1268" s="6"/>
      <c r="AF1268" s="6"/>
      <c r="AG1268" s="6"/>
      <c r="AH1268" s="6"/>
      <c r="AI1268" s="6"/>
      <c r="AJ1268" s="6"/>
      <c r="AK1268" s="6"/>
      <c r="AL1268" s="6"/>
      <c r="AM1268" s="6"/>
      <c r="AN1268" s="6"/>
      <c r="AO1268" s="6"/>
      <c r="AP1268" s="6"/>
      <c r="AQ1268" s="21"/>
      <c r="AR1268" s="21"/>
      <c r="AS1268" s="21"/>
      <c r="AT1268" s="6"/>
      <c r="AU1268" s="6"/>
      <c r="AV1268" s="6"/>
      <c r="AW1268" s="6"/>
    </row>
    <row r="1269" spans="1:49" x14ac:dyDescent="0.35">
      <c r="A1269" s="20"/>
      <c r="B1269" s="20"/>
      <c r="C1269" s="20"/>
      <c r="D1269" s="20"/>
      <c r="E1269" s="6"/>
      <c r="F1269" s="6"/>
      <c r="G1269" s="6"/>
      <c r="H1269" s="6"/>
      <c r="I1269" s="6"/>
      <c r="J1269" s="6"/>
      <c r="K1269" s="6"/>
      <c r="L1269" s="6"/>
      <c r="M1269" s="6"/>
      <c r="N1269" s="6"/>
      <c r="O1269" s="6"/>
      <c r="P1269" s="6"/>
      <c r="Q1269" s="6"/>
      <c r="R1269" s="6"/>
      <c r="S1269" s="6"/>
      <c r="T1269" s="6"/>
      <c r="U1269" s="6"/>
      <c r="V1269" s="6"/>
      <c r="W1269" s="6"/>
      <c r="X1269" s="6"/>
      <c r="Y1269" s="6"/>
      <c r="Z1269" s="6"/>
      <c r="AA1269" s="6"/>
      <c r="AB1269" s="6"/>
      <c r="AC1269" s="6"/>
      <c r="AD1269" s="6"/>
      <c r="AE1269" s="6"/>
      <c r="AF1269" s="6"/>
      <c r="AG1269" s="6"/>
      <c r="AH1269" s="6"/>
      <c r="AI1269" s="6"/>
      <c r="AJ1269" s="6"/>
      <c r="AK1269" s="6"/>
      <c r="AL1269" s="6"/>
      <c r="AM1269" s="6"/>
      <c r="AN1269" s="6"/>
      <c r="AO1269" s="6"/>
      <c r="AP1269" s="6"/>
      <c r="AQ1269" s="21"/>
      <c r="AR1269" s="21"/>
      <c r="AS1269" s="21"/>
      <c r="AT1269" s="6"/>
      <c r="AU1269" s="6"/>
      <c r="AV1269" s="6"/>
      <c r="AW1269" s="6"/>
    </row>
    <row r="1270" spans="1:49" x14ac:dyDescent="0.35">
      <c r="A1270" s="20"/>
      <c r="B1270" s="20"/>
      <c r="C1270" s="20"/>
      <c r="D1270" s="20"/>
      <c r="E1270" s="6"/>
      <c r="F1270" s="6"/>
      <c r="G1270" s="6"/>
      <c r="H1270" s="6"/>
      <c r="I1270" s="6"/>
      <c r="J1270" s="6"/>
      <c r="K1270" s="6"/>
      <c r="L1270" s="6"/>
      <c r="M1270" s="6"/>
      <c r="N1270" s="6"/>
      <c r="O1270" s="6"/>
      <c r="P1270" s="6"/>
      <c r="Q1270" s="6"/>
      <c r="R1270" s="6"/>
      <c r="S1270" s="6"/>
      <c r="T1270" s="6"/>
      <c r="U1270" s="6"/>
      <c r="V1270" s="6"/>
      <c r="W1270" s="6"/>
      <c r="X1270" s="6"/>
      <c r="Y1270" s="6"/>
      <c r="Z1270" s="6"/>
      <c r="AA1270" s="6"/>
      <c r="AB1270" s="6"/>
      <c r="AC1270" s="6"/>
      <c r="AD1270" s="6"/>
      <c r="AE1270" s="6"/>
      <c r="AF1270" s="6"/>
      <c r="AG1270" s="6"/>
      <c r="AH1270" s="6"/>
      <c r="AI1270" s="6"/>
      <c r="AJ1270" s="6"/>
      <c r="AK1270" s="6"/>
      <c r="AL1270" s="6"/>
      <c r="AM1270" s="6"/>
      <c r="AN1270" s="6"/>
      <c r="AO1270" s="6"/>
      <c r="AP1270" s="6"/>
      <c r="AQ1270" s="21"/>
      <c r="AR1270" s="21"/>
      <c r="AS1270" s="21"/>
      <c r="AT1270" s="6"/>
      <c r="AU1270" s="6"/>
      <c r="AV1270" s="6"/>
      <c r="AW1270" s="6"/>
    </row>
    <row r="1271" spans="1:49" x14ac:dyDescent="0.35">
      <c r="A1271" s="20"/>
      <c r="B1271" s="20"/>
      <c r="C1271" s="20"/>
      <c r="D1271" s="20"/>
      <c r="E1271" s="6"/>
      <c r="F1271" s="6"/>
      <c r="G1271" s="6"/>
      <c r="H1271" s="6"/>
      <c r="I1271" s="6"/>
      <c r="J1271" s="6"/>
      <c r="K1271" s="6"/>
      <c r="L1271" s="6"/>
      <c r="M1271" s="6"/>
      <c r="N1271" s="6"/>
      <c r="O1271" s="6"/>
      <c r="P1271" s="6"/>
      <c r="Q1271" s="6"/>
      <c r="R1271" s="6"/>
      <c r="S1271" s="6"/>
      <c r="T1271" s="6"/>
      <c r="U1271" s="6"/>
      <c r="V1271" s="6"/>
      <c r="W1271" s="6"/>
      <c r="X1271" s="6"/>
      <c r="Y1271" s="6"/>
      <c r="Z1271" s="6"/>
      <c r="AA1271" s="6"/>
      <c r="AB1271" s="6"/>
      <c r="AC1271" s="6"/>
      <c r="AD1271" s="6"/>
      <c r="AE1271" s="6"/>
      <c r="AF1271" s="6"/>
      <c r="AG1271" s="6"/>
      <c r="AH1271" s="6"/>
      <c r="AI1271" s="6"/>
      <c r="AJ1271" s="6"/>
      <c r="AK1271" s="6"/>
      <c r="AL1271" s="6"/>
      <c r="AM1271" s="6"/>
      <c r="AN1271" s="6"/>
      <c r="AO1271" s="6"/>
      <c r="AP1271" s="6"/>
      <c r="AQ1271" s="21"/>
      <c r="AR1271" s="21"/>
      <c r="AS1271" s="21"/>
      <c r="AT1271" s="6"/>
      <c r="AU1271" s="6"/>
      <c r="AV1271" s="6"/>
      <c r="AW1271" s="6"/>
    </row>
    <row r="1272" spans="1:49" x14ac:dyDescent="0.35">
      <c r="A1272" s="20"/>
      <c r="B1272" s="20"/>
      <c r="C1272" s="20"/>
      <c r="D1272" s="20"/>
      <c r="E1272" s="6"/>
      <c r="F1272" s="6"/>
      <c r="G1272" s="6"/>
      <c r="H1272" s="6"/>
      <c r="I1272" s="6"/>
      <c r="J1272" s="6"/>
      <c r="K1272" s="6"/>
      <c r="L1272" s="6"/>
      <c r="M1272" s="6"/>
      <c r="N1272" s="6"/>
      <c r="O1272" s="6"/>
      <c r="P1272" s="6"/>
      <c r="Q1272" s="6"/>
      <c r="R1272" s="6"/>
      <c r="S1272" s="6"/>
      <c r="T1272" s="6"/>
      <c r="U1272" s="6"/>
      <c r="V1272" s="6"/>
      <c r="W1272" s="6"/>
      <c r="X1272" s="6"/>
      <c r="Y1272" s="6"/>
      <c r="Z1272" s="6"/>
      <c r="AA1272" s="6"/>
      <c r="AB1272" s="6"/>
      <c r="AC1272" s="6"/>
      <c r="AD1272" s="6"/>
      <c r="AE1272" s="6"/>
      <c r="AF1272" s="6"/>
      <c r="AG1272" s="6"/>
      <c r="AH1272" s="6"/>
      <c r="AI1272" s="6"/>
      <c r="AJ1272" s="6"/>
      <c r="AK1272" s="6"/>
      <c r="AL1272" s="6"/>
      <c r="AM1272" s="6"/>
      <c r="AN1272" s="6"/>
      <c r="AO1272" s="6"/>
      <c r="AP1272" s="6"/>
      <c r="AQ1272" s="21"/>
      <c r="AR1272" s="21"/>
      <c r="AS1272" s="21"/>
      <c r="AT1272" s="6"/>
      <c r="AU1272" s="6"/>
      <c r="AV1272" s="6"/>
      <c r="AW1272" s="6"/>
    </row>
    <row r="1273" spans="1:49" x14ac:dyDescent="0.35">
      <c r="A1273" s="20"/>
      <c r="B1273" s="20"/>
      <c r="C1273" s="20"/>
      <c r="D1273" s="20"/>
      <c r="E1273" s="6"/>
      <c r="F1273" s="6"/>
      <c r="G1273" s="6"/>
      <c r="H1273" s="6"/>
      <c r="I1273" s="6"/>
      <c r="J1273" s="6"/>
      <c r="K1273" s="6"/>
      <c r="L1273" s="6"/>
      <c r="M1273" s="6"/>
      <c r="N1273" s="6"/>
      <c r="O1273" s="6"/>
      <c r="P1273" s="6"/>
      <c r="Q1273" s="6"/>
      <c r="R1273" s="6"/>
      <c r="S1273" s="6"/>
      <c r="T1273" s="6"/>
      <c r="U1273" s="6"/>
      <c r="V1273" s="6"/>
      <c r="W1273" s="6"/>
      <c r="X1273" s="6"/>
      <c r="Y1273" s="6"/>
      <c r="Z1273" s="6"/>
      <c r="AA1273" s="6"/>
      <c r="AB1273" s="6"/>
      <c r="AC1273" s="6"/>
      <c r="AD1273" s="6"/>
      <c r="AE1273" s="6"/>
      <c r="AF1273" s="6"/>
      <c r="AG1273" s="6"/>
      <c r="AH1273" s="6"/>
      <c r="AI1273" s="6"/>
      <c r="AJ1273" s="6"/>
      <c r="AK1273" s="6"/>
      <c r="AL1273" s="6"/>
      <c r="AM1273" s="6"/>
      <c r="AN1273" s="6"/>
      <c r="AO1273" s="6"/>
      <c r="AP1273" s="6"/>
      <c r="AQ1273" s="21"/>
      <c r="AR1273" s="21"/>
      <c r="AS1273" s="21"/>
      <c r="AT1273" s="6"/>
      <c r="AU1273" s="6"/>
      <c r="AV1273" s="6"/>
      <c r="AW1273" s="6"/>
    </row>
    <row r="1274" spans="1:49" x14ac:dyDescent="0.35">
      <c r="A1274" s="20"/>
      <c r="B1274" s="20"/>
      <c r="C1274" s="20"/>
      <c r="D1274" s="20"/>
      <c r="E1274" s="6"/>
      <c r="F1274" s="6"/>
      <c r="G1274" s="6"/>
      <c r="H1274" s="6"/>
      <c r="I1274" s="6"/>
      <c r="J1274" s="6"/>
      <c r="K1274" s="6"/>
      <c r="L1274" s="6"/>
      <c r="M1274" s="6"/>
      <c r="N1274" s="6"/>
      <c r="O1274" s="6"/>
      <c r="P1274" s="6"/>
      <c r="Q1274" s="6"/>
      <c r="R1274" s="6"/>
      <c r="S1274" s="6"/>
      <c r="T1274" s="6"/>
      <c r="U1274" s="6"/>
      <c r="V1274" s="6"/>
      <c r="W1274" s="6"/>
      <c r="X1274" s="6"/>
      <c r="Y1274" s="6"/>
      <c r="Z1274" s="6"/>
      <c r="AA1274" s="6"/>
      <c r="AB1274" s="6"/>
      <c r="AC1274" s="6"/>
      <c r="AD1274" s="6"/>
      <c r="AE1274" s="6"/>
      <c r="AF1274" s="6"/>
      <c r="AG1274" s="6"/>
      <c r="AH1274" s="6"/>
      <c r="AI1274" s="6"/>
      <c r="AJ1274" s="6"/>
      <c r="AK1274" s="6"/>
      <c r="AL1274" s="6"/>
      <c r="AM1274" s="6"/>
      <c r="AN1274" s="6"/>
      <c r="AO1274" s="6"/>
      <c r="AP1274" s="6"/>
      <c r="AQ1274" s="21"/>
      <c r="AR1274" s="21"/>
      <c r="AS1274" s="21"/>
      <c r="AT1274" s="6"/>
      <c r="AU1274" s="6"/>
      <c r="AV1274" s="6"/>
      <c r="AW1274" s="6"/>
    </row>
    <row r="1275" spans="1:49" x14ac:dyDescent="0.35">
      <c r="A1275" s="20"/>
      <c r="B1275" s="20"/>
      <c r="C1275" s="20"/>
      <c r="D1275" s="20"/>
      <c r="E1275" s="6"/>
      <c r="F1275" s="6"/>
      <c r="G1275" s="6"/>
      <c r="H1275" s="6"/>
      <c r="I1275" s="6"/>
      <c r="J1275" s="6"/>
      <c r="K1275" s="6"/>
      <c r="L1275" s="6"/>
      <c r="M1275" s="6"/>
      <c r="N1275" s="6"/>
      <c r="O1275" s="6"/>
      <c r="P1275" s="6"/>
      <c r="Q1275" s="6"/>
      <c r="R1275" s="6"/>
      <c r="S1275" s="6"/>
      <c r="T1275" s="6"/>
      <c r="U1275" s="6"/>
      <c r="V1275" s="6"/>
      <c r="W1275" s="6"/>
      <c r="X1275" s="6"/>
      <c r="Y1275" s="6"/>
      <c r="Z1275" s="6"/>
      <c r="AA1275" s="6"/>
      <c r="AB1275" s="6"/>
      <c r="AC1275" s="6"/>
      <c r="AD1275" s="6"/>
      <c r="AE1275" s="6"/>
      <c r="AF1275" s="6"/>
      <c r="AG1275" s="6"/>
      <c r="AH1275" s="6"/>
      <c r="AI1275" s="6"/>
      <c r="AJ1275" s="6"/>
      <c r="AK1275" s="6"/>
      <c r="AL1275" s="6"/>
      <c r="AM1275" s="6"/>
      <c r="AN1275" s="6"/>
      <c r="AO1275" s="6"/>
      <c r="AP1275" s="6"/>
      <c r="AQ1275" s="21"/>
      <c r="AR1275" s="21"/>
      <c r="AS1275" s="21"/>
      <c r="AT1275" s="6"/>
      <c r="AU1275" s="6"/>
      <c r="AV1275" s="6"/>
      <c r="AW1275" s="6"/>
    </row>
    <row r="1276" spans="1:49" x14ac:dyDescent="0.35">
      <c r="A1276" s="20"/>
      <c r="B1276" s="20"/>
      <c r="C1276" s="20"/>
      <c r="D1276" s="20"/>
      <c r="E1276" s="6"/>
      <c r="F1276" s="6"/>
      <c r="G1276" s="6"/>
      <c r="H1276" s="6"/>
      <c r="I1276" s="6"/>
      <c r="J1276" s="6"/>
      <c r="K1276" s="6"/>
      <c r="L1276" s="6"/>
      <c r="M1276" s="6"/>
      <c r="N1276" s="6"/>
      <c r="O1276" s="6"/>
      <c r="P1276" s="6"/>
      <c r="Q1276" s="6"/>
      <c r="R1276" s="6"/>
      <c r="S1276" s="6"/>
      <c r="T1276" s="6"/>
      <c r="U1276" s="6"/>
      <c r="V1276" s="6"/>
      <c r="W1276" s="6"/>
      <c r="X1276" s="6"/>
      <c r="Y1276" s="6"/>
      <c r="Z1276" s="6"/>
      <c r="AA1276" s="6"/>
      <c r="AB1276" s="6"/>
      <c r="AC1276" s="6"/>
      <c r="AD1276" s="6"/>
      <c r="AE1276" s="6"/>
      <c r="AF1276" s="6"/>
      <c r="AG1276" s="6"/>
      <c r="AH1276" s="6"/>
      <c r="AI1276" s="6"/>
      <c r="AJ1276" s="6"/>
      <c r="AK1276" s="6"/>
      <c r="AL1276" s="6"/>
      <c r="AM1276" s="6"/>
      <c r="AN1276" s="6"/>
      <c r="AO1276" s="6"/>
      <c r="AP1276" s="6"/>
      <c r="AQ1276" s="21"/>
      <c r="AR1276" s="21"/>
      <c r="AS1276" s="21"/>
      <c r="AT1276" s="6"/>
      <c r="AU1276" s="6"/>
      <c r="AV1276" s="6"/>
      <c r="AW1276" s="6"/>
    </row>
    <row r="1277" spans="1:49" x14ac:dyDescent="0.35">
      <c r="A1277" s="20"/>
      <c r="B1277" s="20"/>
      <c r="C1277" s="20"/>
      <c r="D1277" s="20"/>
      <c r="E1277" s="6"/>
      <c r="F1277" s="6"/>
      <c r="G1277" s="6"/>
      <c r="H1277" s="6"/>
      <c r="I1277" s="6"/>
      <c r="J1277" s="6"/>
      <c r="K1277" s="6"/>
      <c r="L1277" s="6"/>
      <c r="M1277" s="6"/>
      <c r="N1277" s="6"/>
      <c r="O1277" s="6"/>
      <c r="P1277" s="6"/>
      <c r="Q1277" s="6"/>
      <c r="R1277" s="6"/>
      <c r="S1277" s="6"/>
      <c r="T1277" s="6"/>
      <c r="U1277" s="6"/>
      <c r="V1277" s="6"/>
      <c r="W1277" s="6"/>
      <c r="X1277" s="6"/>
      <c r="Y1277" s="6"/>
      <c r="Z1277" s="6"/>
      <c r="AA1277" s="6"/>
      <c r="AB1277" s="6"/>
      <c r="AC1277" s="6"/>
      <c r="AD1277" s="6"/>
      <c r="AE1277" s="6"/>
      <c r="AF1277" s="6"/>
      <c r="AG1277" s="6"/>
      <c r="AH1277" s="6"/>
      <c r="AI1277" s="6"/>
      <c r="AJ1277" s="6"/>
      <c r="AK1277" s="6"/>
      <c r="AL1277" s="6"/>
      <c r="AM1277" s="6"/>
      <c r="AN1277" s="6"/>
      <c r="AO1277" s="6"/>
      <c r="AP1277" s="6"/>
      <c r="AQ1277" s="21"/>
      <c r="AR1277" s="21"/>
      <c r="AS1277" s="21"/>
      <c r="AT1277" s="6"/>
      <c r="AU1277" s="6"/>
      <c r="AV1277" s="6"/>
      <c r="AW1277" s="6"/>
    </row>
    <row r="1278" spans="1:49" x14ac:dyDescent="0.35">
      <c r="A1278" s="20"/>
      <c r="B1278" s="20"/>
      <c r="C1278" s="20"/>
      <c r="D1278" s="20"/>
      <c r="E1278" s="6"/>
      <c r="F1278" s="6"/>
      <c r="G1278" s="6"/>
      <c r="H1278" s="6"/>
      <c r="I1278" s="6"/>
      <c r="J1278" s="6"/>
      <c r="K1278" s="6"/>
      <c r="L1278" s="6"/>
      <c r="M1278" s="6"/>
      <c r="N1278" s="6"/>
      <c r="O1278" s="6"/>
      <c r="P1278" s="6"/>
      <c r="Q1278" s="6"/>
      <c r="R1278" s="6"/>
      <c r="S1278" s="6"/>
      <c r="T1278" s="6"/>
      <c r="U1278" s="6"/>
      <c r="V1278" s="6"/>
      <c r="W1278" s="6"/>
      <c r="X1278" s="6"/>
      <c r="Y1278" s="6"/>
      <c r="Z1278" s="6"/>
      <c r="AA1278" s="6"/>
      <c r="AB1278" s="6"/>
      <c r="AC1278" s="6"/>
      <c r="AD1278" s="6"/>
      <c r="AE1278" s="6"/>
      <c r="AF1278" s="6"/>
      <c r="AG1278" s="6"/>
      <c r="AH1278" s="6"/>
      <c r="AI1278" s="6"/>
      <c r="AJ1278" s="6"/>
      <c r="AK1278" s="6"/>
      <c r="AL1278" s="6"/>
      <c r="AM1278" s="6"/>
      <c r="AN1278" s="6"/>
      <c r="AO1278" s="6"/>
      <c r="AP1278" s="6"/>
      <c r="AQ1278" s="21"/>
      <c r="AR1278" s="21"/>
      <c r="AS1278" s="21"/>
      <c r="AT1278" s="6"/>
      <c r="AU1278" s="6"/>
      <c r="AV1278" s="6"/>
      <c r="AW1278" s="6"/>
    </row>
    <row r="1279" spans="1:49" x14ac:dyDescent="0.35">
      <c r="A1279" s="20"/>
      <c r="B1279" s="20"/>
      <c r="C1279" s="20"/>
      <c r="D1279" s="20"/>
      <c r="E1279" s="6"/>
      <c r="F1279" s="6"/>
      <c r="G1279" s="6"/>
      <c r="H1279" s="6"/>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c r="AG1279" s="6"/>
      <c r="AH1279" s="6"/>
      <c r="AI1279" s="6"/>
      <c r="AJ1279" s="6"/>
      <c r="AK1279" s="6"/>
      <c r="AL1279" s="6"/>
      <c r="AM1279" s="6"/>
      <c r="AN1279" s="6"/>
      <c r="AO1279" s="6"/>
      <c r="AP1279" s="6"/>
      <c r="AQ1279" s="21"/>
      <c r="AR1279" s="21"/>
      <c r="AS1279" s="21"/>
      <c r="AT1279" s="6"/>
      <c r="AU1279" s="6"/>
      <c r="AV1279" s="6"/>
      <c r="AW1279" s="6"/>
    </row>
    <row r="1280" spans="1:49" x14ac:dyDescent="0.35">
      <c r="A1280" s="20"/>
      <c r="B1280" s="20"/>
      <c r="C1280" s="20"/>
      <c r="D1280" s="20"/>
      <c r="E1280" s="6"/>
      <c r="F1280" s="6"/>
      <c r="G1280" s="6"/>
      <c r="H1280" s="6"/>
      <c r="I1280" s="6"/>
      <c r="J1280" s="6"/>
      <c r="K1280" s="6"/>
      <c r="L1280" s="6"/>
      <c r="M1280" s="6"/>
      <c r="N1280" s="6"/>
      <c r="O1280" s="6"/>
      <c r="P1280" s="6"/>
      <c r="Q1280" s="6"/>
      <c r="R1280" s="6"/>
      <c r="S1280" s="6"/>
      <c r="T1280" s="6"/>
      <c r="U1280" s="6"/>
      <c r="V1280" s="6"/>
      <c r="W1280" s="6"/>
      <c r="X1280" s="6"/>
      <c r="Y1280" s="6"/>
      <c r="Z1280" s="6"/>
      <c r="AA1280" s="6"/>
      <c r="AB1280" s="6"/>
      <c r="AC1280" s="6"/>
      <c r="AD1280" s="6"/>
      <c r="AE1280" s="6"/>
      <c r="AF1280" s="6"/>
      <c r="AG1280" s="6"/>
      <c r="AH1280" s="6"/>
      <c r="AI1280" s="6"/>
      <c r="AJ1280" s="6"/>
      <c r="AK1280" s="6"/>
      <c r="AL1280" s="6"/>
      <c r="AM1280" s="6"/>
      <c r="AN1280" s="6"/>
      <c r="AO1280" s="6"/>
      <c r="AP1280" s="6"/>
      <c r="AQ1280" s="21"/>
      <c r="AR1280" s="21"/>
      <c r="AS1280" s="21"/>
      <c r="AT1280" s="6"/>
      <c r="AU1280" s="6"/>
      <c r="AV1280" s="6"/>
      <c r="AW1280" s="6"/>
    </row>
    <row r="1281" spans="1:49" x14ac:dyDescent="0.35">
      <c r="A1281" s="20"/>
      <c r="B1281" s="20"/>
      <c r="C1281" s="20"/>
      <c r="D1281" s="20"/>
      <c r="E1281" s="6"/>
      <c r="F1281" s="6"/>
      <c r="G1281" s="6"/>
      <c r="H1281" s="6"/>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c r="AG1281" s="6"/>
      <c r="AH1281" s="6"/>
      <c r="AI1281" s="6"/>
      <c r="AJ1281" s="6"/>
      <c r="AK1281" s="6"/>
      <c r="AL1281" s="6"/>
      <c r="AM1281" s="6"/>
      <c r="AN1281" s="6"/>
      <c r="AO1281" s="6"/>
      <c r="AP1281" s="6"/>
      <c r="AQ1281" s="21"/>
      <c r="AR1281" s="21"/>
      <c r="AS1281" s="21"/>
      <c r="AT1281" s="6"/>
      <c r="AU1281" s="6"/>
      <c r="AV1281" s="6"/>
      <c r="AW1281" s="6"/>
    </row>
    <row r="1282" spans="1:49" x14ac:dyDescent="0.35">
      <c r="A1282" s="20"/>
      <c r="B1282" s="20"/>
      <c r="C1282" s="20"/>
      <c r="D1282" s="20"/>
      <c r="E1282" s="6"/>
      <c r="F1282" s="6"/>
      <c r="G1282" s="6"/>
      <c r="H1282" s="6"/>
      <c r="I1282" s="6"/>
      <c r="J1282" s="6"/>
      <c r="K1282" s="6"/>
      <c r="L1282" s="6"/>
      <c r="M1282" s="6"/>
      <c r="N1282" s="6"/>
      <c r="O1282" s="6"/>
      <c r="P1282" s="6"/>
      <c r="Q1282" s="6"/>
      <c r="R1282" s="6"/>
      <c r="S1282" s="6"/>
      <c r="T1282" s="6"/>
      <c r="U1282" s="6"/>
      <c r="V1282" s="6"/>
      <c r="W1282" s="6"/>
      <c r="X1282" s="6"/>
      <c r="Y1282" s="6"/>
      <c r="Z1282" s="6"/>
      <c r="AA1282" s="6"/>
      <c r="AB1282" s="6"/>
      <c r="AC1282" s="6"/>
      <c r="AD1282" s="6"/>
      <c r="AE1282" s="6"/>
      <c r="AF1282" s="6"/>
      <c r="AG1282" s="6"/>
      <c r="AH1282" s="6"/>
      <c r="AI1282" s="6"/>
      <c r="AJ1282" s="6"/>
      <c r="AK1282" s="6"/>
      <c r="AL1282" s="6"/>
      <c r="AM1282" s="6"/>
      <c r="AN1282" s="6"/>
      <c r="AO1282" s="6"/>
      <c r="AP1282" s="6"/>
      <c r="AQ1282" s="21"/>
      <c r="AR1282" s="21"/>
      <c r="AS1282" s="21"/>
      <c r="AT1282" s="6"/>
      <c r="AU1282" s="6"/>
      <c r="AV1282" s="6"/>
      <c r="AW1282" s="6"/>
    </row>
    <row r="1283" spans="1:49" x14ac:dyDescent="0.35">
      <c r="A1283" s="20"/>
      <c r="B1283" s="20"/>
      <c r="C1283" s="20"/>
      <c r="D1283" s="20"/>
      <c r="E1283" s="6"/>
      <c r="F1283" s="6"/>
      <c r="G1283" s="6"/>
      <c r="H1283" s="6"/>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c r="AG1283" s="6"/>
      <c r="AH1283" s="6"/>
      <c r="AI1283" s="6"/>
      <c r="AJ1283" s="6"/>
      <c r="AK1283" s="6"/>
      <c r="AL1283" s="6"/>
      <c r="AM1283" s="6"/>
      <c r="AN1283" s="6"/>
      <c r="AO1283" s="6"/>
      <c r="AP1283" s="6"/>
      <c r="AQ1283" s="21"/>
      <c r="AR1283" s="21"/>
      <c r="AS1283" s="21"/>
      <c r="AT1283" s="6"/>
      <c r="AU1283" s="6"/>
      <c r="AV1283" s="6"/>
      <c r="AW1283" s="6"/>
    </row>
    <row r="1284" spans="1:49" x14ac:dyDescent="0.35">
      <c r="A1284" s="20"/>
      <c r="B1284" s="20"/>
      <c r="C1284" s="20"/>
      <c r="D1284" s="20"/>
      <c r="E1284" s="6"/>
      <c r="F1284" s="6"/>
      <c r="G1284" s="6"/>
      <c r="H1284" s="6"/>
      <c r="I1284" s="6"/>
      <c r="J1284" s="6"/>
      <c r="K1284" s="6"/>
      <c r="L1284" s="6"/>
      <c r="M1284" s="6"/>
      <c r="N1284" s="6"/>
      <c r="O1284" s="6"/>
      <c r="P1284" s="6"/>
      <c r="Q1284" s="6"/>
      <c r="R1284" s="6"/>
      <c r="S1284" s="6"/>
      <c r="T1284" s="6"/>
      <c r="U1284" s="6"/>
      <c r="V1284" s="6"/>
      <c r="W1284" s="6"/>
      <c r="X1284" s="6"/>
      <c r="Y1284" s="6"/>
      <c r="Z1284" s="6"/>
      <c r="AA1284" s="6"/>
      <c r="AB1284" s="6"/>
      <c r="AC1284" s="6"/>
      <c r="AD1284" s="6"/>
      <c r="AE1284" s="6"/>
      <c r="AF1284" s="6"/>
      <c r="AG1284" s="6"/>
      <c r="AH1284" s="6"/>
      <c r="AI1284" s="6"/>
      <c r="AJ1284" s="6"/>
      <c r="AK1284" s="6"/>
      <c r="AL1284" s="6"/>
      <c r="AM1284" s="6"/>
      <c r="AN1284" s="6"/>
      <c r="AO1284" s="6"/>
      <c r="AP1284" s="6"/>
      <c r="AQ1284" s="21"/>
      <c r="AR1284" s="21"/>
      <c r="AS1284" s="21"/>
      <c r="AT1284" s="6"/>
      <c r="AU1284" s="6"/>
      <c r="AV1284" s="6"/>
      <c r="AW1284" s="6"/>
    </row>
    <row r="1285" spans="1:49" x14ac:dyDescent="0.35">
      <c r="A1285" s="20"/>
      <c r="B1285" s="20"/>
      <c r="C1285" s="20"/>
      <c r="D1285" s="20"/>
      <c r="E1285" s="6"/>
      <c r="F1285" s="6"/>
      <c r="G1285" s="6"/>
      <c r="H1285" s="6"/>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c r="AG1285" s="6"/>
      <c r="AH1285" s="6"/>
      <c r="AI1285" s="6"/>
      <c r="AJ1285" s="6"/>
      <c r="AK1285" s="6"/>
      <c r="AL1285" s="6"/>
      <c r="AM1285" s="6"/>
      <c r="AN1285" s="6"/>
      <c r="AO1285" s="6"/>
      <c r="AP1285" s="6"/>
      <c r="AQ1285" s="21"/>
      <c r="AR1285" s="21"/>
      <c r="AS1285" s="21"/>
      <c r="AT1285" s="6"/>
      <c r="AU1285" s="6"/>
      <c r="AV1285" s="6"/>
      <c r="AW1285" s="6"/>
    </row>
    <row r="1286" spans="1:49" x14ac:dyDescent="0.35">
      <c r="A1286" s="20"/>
      <c r="B1286" s="20"/>
      <c r="C1286" s="20"/>
      <c r="D1286" s="20"/>
      <c r="E1286" s="6"/>
      <c r="F1286" s="6"/>
      <c r="G1286" s="6"/>
      <c r="H1286" s="6"/>
      <c r="I1286" s="6"/>
      <c r="J1286" s="6"/>
      <c r="K1286" s="6"/>
      <c r="L1286" s="6"/>
      <c r="M1286" s="6"/>
      <c r="N1286" s="6"/>
      <c r="O1286" s="6"/>
      <c r="P1286" s="6"/>
      <c r="Q1286" s="6"/>
      <c r="R1286" s="6"/>
      <c r="S1286" s="6"/>
      <c r="T1286" s="6"/>
      <c r="U1286" s="6"/>
      <c r="V1286" s="6"/>
      <c r="W1286" s="6"/>
      <c r="X1286" s="6"/>
      <c r="Y1286" s="6"/>
      <c r="Z1286" s="6"/>
      <c r="AA1286" s="6"/>
      <c r="AB1286" s="6"/>
      <c r="AC1286" s="6"/>
      <c r="AD1286" s="6"/>
      <c r="AE1286" s="6"/>
      <c r="AF1286" s="6"/>
      <c r="AG1286" s="6"/>
      <c r="AH1286" s="6"/>
      <c r="AI1286" s="6"/>
      <c r="AJ1286" s="6"/>
      <c r="AK1286" s="6"/>
      <c r="AL1286" s="6"/>
      <c r="AM1286" s="6"/>
      <c r="AN1286" s="6"/>
      <c r="AO1286" s="6"/>
      <c r="AP1286" s="6"/>
      <c r="AQ1286" s="21"/>
      <c r="AR1286" s="21"/>
      <c r="AS1286" s="21"/>
      <c r="AT1286" s="6"/>
      <c r="AU1286" s="6"/>
      <c r="AV1286" s="6"/>
      <c r="AW1286" s="6"/>
    </row>
    <row r="1287" spans="1:49" x14ac:dyDescent="0.35">
      <c r="A1287" s="20"/>
      <c r="B1287" s="20"/>
      <c r="C1287" s="20"/>
      <c r="D1287" s="20"/>
      <c r="E1287" s="6"/>
      <c r="F1287" s="6"/>
      <c r="G1287" s="6"/>
      <c r="H1287" s="6"/>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c r="AG1287" s="6"/>
      <c r="AH1287" s="6"/>
      <c r="AI1287" s="6"/>
      <c r="AJ1287" s="6"/>
      <c r="AK1287" s="6"/>
      <c r="AL1287" s="6"/>
      <c r="AM1287" s="6"/>
      <c r="AN1287" s="6"/>
      <c r="AO1287" s="6"/>
      <c r="AP1287" s="6"/>
      <c r="AQ1287" s="21"/>
      <c r="AR1287" s="21"/>
      <c r="AS1287" s="21"/>
      <c r="AT1287" s="6"/>
      <c r="AU1287" s="6"/>
      <c r="AV1287" s="6"/>
      <c r="AW1287" s="6"/>
    </row>
    <row r="1288" spans="1:49" x14ac:dyDescent="0.35">
      <c r="A1288" s="20"/>
      <c r="B1288" s="20"/>
      <c r="C1288" s="20"/>
      <c r="D1288" s="20"/>
      <c r="E1288" s="6"/>
      <c r="F1288" s="6"/>
      <c r="G1288" s="6"/>
      <c r="H1288" s="6"/>
      <c r="I1288" s="6"/>
      <c r="J1288" s="6"/>
      <c r="K1288" s="6"/>
      <c r="L1288" s="6"/>
      <c r="M1288" s="6"/>
      <c r="N1288" s="6"/>
      <c r="O1288" s="6"/>
      <c r="P1288" s="6"/>
      <c r="Q1288" s="6"/>
      <c r="R1288" s="6"/>
      <c r="S1288" s="6"/>
      <c r="T1288" s="6"/>
      <c r="U1288" s="6"/>
      <c r="V1288" s="6"/>
      <c r="W1288" s="6"/>
      <c r="X1288" s="6"/>
      <c r="Y1288" s="6"/>
      <c r="Z1288" s="6"/>
      <c r="AA1288" s="6"/>
      <c r="AB1288" s="6"/>
      <c r="AC1288" s="6"/>
      <c r="AD1288" s="6"/>
      <c r="AE1288" s="6"/>
      <c r="AF1288" s="6"/>
      <c r="AG1288" s="6"/>
      <c r="AH1288" s="6"/>
      <c r="AI1288" s="6"/>
      <c r="AJ1288" s="6"/>
      <c r="AK1288" s="6"/>
      <c r="AL1288" s="6"/>
      <c r="AM1288" s="6"/>
      <c r="AN1288" s="6"/>
      <c r="AO1288" s="6"/>
      <c r="AP1288" s="6"/>
      <c r="AQ1288" s="21"/>
      <c r="AR1288" s="21"/>
      <c r="AS1288" s="21"/>
      <c r="AT1288" s="6"/>
      <c r="AU1288" s="6"/>
      <c r="AV1288" s="6"/>
      <c r="AW1288" s="6"/>
    </row>
    <row r="1289" spans="1:49" x14ac:dyDescent="0.35">
      <c r="A1289" s="20"/>
      <c r="B1289" s="20"/>
      <c r="C1289" s="20"/>
      <c r="D1289" s="20"/>
      <c r="E1289" s="6"/>
      <c r="F1289" s="6"/>
      <c r="G1289" s="6"/>
      <c r="H1289" s="6"/>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c r="AG1289" s="6"/>
      <c r="AH1289" s="6"/>
      <c r="AI1289" s="6"/>
      <c r="AJ1289" s="6"/>
      <c r="AK1289" s="6"/>
      <c r="AL1289" s="6"/>
      <c r="AM1289" s="6"/>
      <c r="AN1289" s="6"/>
      <c r="AO1289" s="6"/>
      <c r="AP1289" s="6"/>
      <c r="AQ1289" s="21"/>
      <c r="AR1289" s="21"/>
      <c r="AS1289" s="21"/>
      <c r="AT1289" s="6"/>
      <c r="AU1289" s="6"/>
      <c r="AV1289" s="6"/>
      <c r="AW1289" s="6"/>
    </row>
    <row r="1290" spans="1:49" x14ac:dyDescent="0.35">
      <c r="A1290" s="20"/>
      <c r="B1290" s="20"/>
      <c r="C1290" s="20"/>
      <c r="D1290" s="20"/>
      <c r="E1290" s="6"/>
      <c r="F1290" s="6"/>
      <c r="G1290" s="6"/>
      <c r="H1290" s="6"/>
      <c r="I1290" s="6"/>
      <c r="J1290" s="6"/>
      <c r="K1290" s="6"/>
      <c r="L1290" s="6"/>
      <c r="M1290" s="6"/>
      <c r="N1290" s="6"/>
      <c r="O1290" s="6"/>
      <c r="P1290" s="6"/>
      <c r="Q1290" s="6"/>
      <c r="R1290" s="6"/>
      <c r="S1290" s="6"/>
      <c r="T1290" s="6"/>
      <c r="U1290" s="6"/>
      <c r="V1290" s="6"/>
      <c r="W1290" s="6"/>
      <c r="X1290" s="6"/>
      <c r="Y1290" s="6"/>
      <c r="Z1290" s="6"/>
      <c r="AA1290" s="6"/>
      <c r="AB1290" s="6"/>
      <c r="AC1290" s="6"/>
      <c r="AD1290" s="6"/>
      <c r="AE1290" s="6"/>
      <c r="AF1290" s="6"/>
      <c r="AG1290" s="6"/>
      <c r="AH1290" s="6"/>
      <c r="AI1290" s="6"/>
      <c r="AJ1290" s="6"/>
      <c r="AK1290" s="6"/>
      <c r="AL1290" s="6"/>
      <c r="AM1290" s="6"/>
      <c r="AN1290" s="6"/>
      <c r="AO1290" s="6"/>
      <c r="AP1290" s="6"/>
      <c r="AQ1290" s="21"/>
      <c r="AR1290" s="21"/>
      <c r="AS1290" s="21"/>
      <c r="AT1290" s="6"/>
      <c r="AU1290" s="6"/>
      <c r="AV1290" s="6"/>
      <c r="AW1290" s="6"/>
    </row>
    <row r="1291" spans="1:49" x14ac:dyDescent="0.35">
      <c r="A1291" s="20"/>
      <c r="B1291" s="20"/>
      <c r="C1291" s="20"/>
      <c r="D1291" s="20"/>
      <c r="E1291" s="6"/>
      <c r="F1291" s="6"/>
      <c r="G1291" s="6"/>
      <c r="H1291" s="6"/>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c r="AG1291" s="6"/>
      <c r="AH1291" s="6"/>
      <c r="AI1291" s="6"/>
      <c r="AJ1291" s="6"/>
      <c r="AK1291" s="6"/>
      <c r="AL1291" s="6"/>
      <c r="AM1291" s="6"/>
      <c r="AN1291" s="6"/>
      <c r="AO1291" s="6"/>
      <c r="AP1291" s="6"/>
      <c r="AQ1291" s="21"/>
      <c r="AR1291" s="21"/>
      <c r="AS1291" s="21"/>
      <c r="AT1291" s="6"/>
      <c r="AU1291" s="6"/>
      <c r="AV1291" s="6"/>
      <c r="AW1291" s="6"/>
    </row>
    <row r="1292" spans="1:49" x14ac:dyDescent="0.35">
      <c r="A1292" s="20"/>
      <c r="B1292" s="20"/>
      <c r="C1292" s="20"/>
      <c r="D1292" s="20"/>
      <c r="E1292" s="6"/>
      <c r="F1292" s="6"/>
      <c r="G1292" s="6"/>
      <c r="H1292" s="6"/>
      <c r="I1292" s="6"/>
      <c r="J1292" s="6"/>
      <c r="K1292" s="6"/>
      <c r="L1292" s="6"/>
      <c r="M1292" s="6"/>
      <c r="N1292" s="6"/>
      <c r="O1292" s="6"/>
      <c r="P1292" s="6"/>
      <c r="Q1292" s="6"/>
      <c r="R1292" s="6"/>
      <c r="S1292" s="6"/>
      <c r="T1292" s="6"/>
      <c r="U1292" s="6"/>
      <c r="V1292" s="6"/>
      <c r="W1292" s="6"/>
      <c r="X1292" s="6"/>
      <c r="Y1292" s="6"/>
      <c r="Z1292" s="6"/>
      <c r="AA1292" s="6"/>
      <c r="AB1292" s="6"/>
      <c r="AC1292" s="6"/>
      <c r="AD1292" s="6"/>
      <c r="AE1292" s="6"/>
      <c r="AF1292" s="6"/>
      <c r="AG1292" s="6"/>
      <c r="AH1292" s="6"/>
      <c r="AI1292" s="6"/>
      <c r="AJ1292" s="6"/>
      <c r="AK1292" s="6"/>
      <c r="AL1292" s="6"/>
      <c r="AM1292" s="6"/>
      <c r="AN1292" s="6"/>
      <c r="AO1292" s="6"/>
      <c r="AP1292" s="6"/>
      <c r="AQ1292" s="21"/>
      <c r="AR1292" s="21"/>
      <c r="AS1292" s="21"/>
      <c r="AT1292" s="6"/>
      <c r="AU1292" s="6"/>
      <c r="AV1292" s="6"/>
      <c r="AW1292" s="6"/>
    </row>
    <row r="1293" spans="1:49" x14ac:dyDescent="0.35">
      <c r="A1293" s="20"/>
      <c r="B1293" s="20"/>
      <c r="C1293" s="20"/>
      <c r="D1293" s="20"/>
      <c r="E1293" s="6"/>
      <c r="F1293" s="6"/>
      <c r="G1293" s="6"/>
      <c r="H1293" s="6"/>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c r="AG1293" s="6"/>
      <c r="AH1293" s="6"/>
      <c r="AI1293" s="6"/>
      <c r="AJ1293" s="6"/>
      <c r="AK1293" s="6"/>
      <c r="AL1293" s="6"/>
      <c r="AM1293" s="6"/>
      <c r="AN1293" s="6"/>
      <c r="AO1293" s="6"/>
      <c r="AP1293" s="6"/>
      <c r="AQ1293" s="21"/>
      <c r="AR1293" s="21"/>
      <c r="AS1293" s="21"/>
      <c r="AT1293" s="6"/>
      <c r="AU1293" s="6"/>
      <c r="AV1293" s="6"/>
      <c r="AW1293" s="6"/>
    </row>
    <row r="1294" spans="1:49" x14ac:dyDescent="0.35">
      <c r="A1294" s="20"/>
      <c r="B1294" s="20"/>
      <c r="C1294" s="20"/>
      <c r="D1294" s="20"/>
      <c r="E1294" s="6"/>
      <c r="F1294" s="6"/>
      <c r="G1294" s="6"/>
      <c r="H1294" s="6"/>
      <c r="I1294" s="6"/>
      <c r="J1294" s="6"/>
      <c r="K1294" s="6"/>
      <c r="L1294" s="6"/>
      <c r="M1294" s="6"/>
      <c r="N1294" s="6"/>
      <c r="O1294" s="6"/>
      <c r="P1294" s="6"/>
      <c r="Q1294" s="6"/>
      <c r="R1294" s="6"/>
      <c r="S1294" s="6"/>
      <c r="T1294" s="6"/>
      <c r="U1294" s="6"/>
      <c r="V1294" s="6"/>
      <c r="W1294" s="6"/>
      <c r="X1294" s="6"/>
      <c r="Y1294" s="6"/>
      <c r="Z1294" s="6"/>
      <c r="AA1294" s="6"/>
      <c r="AB1294" s="6"/>
      <c r="AC1294" s="6"/>
      <c r="AD1294" s="6"/>
      <c r="AE1294" s="6"/>
      <c r="AF1294" s="6"/>
      <c r="AG1294" s="6"/>
      <c r="AH1294" s="6"/>
      <c r="AI1294" s="6"/>
      <c r="AJ1294" s="6"/>
      <c r="AK1294" s="6"/>
      <c r="AL1294" s="6"/>
      <c r="AM1294" s="6"/>
      <c r="AN1294" s="6"/>
      <c r="AO1294" s="6"/>
      <c r="AP1294" s="6"/>
      <c r="AQ1294" s="21"/>
      <c r="AR1294" s="21"/>
      <c r="AS1294" s="21"/>
      <c r="AT1294" s="6"/>
      <c r="AU1294" s="6"/>
      <c r="AV1294" s="6"/>
      <c r="AW1294" s="6"/>
    </row>
    <row r="1295" spans="1:49" x14ac:dyDescent="0.35">
      <c r="A1295" s="20"/>
      <c r="B1295" s="20"/>
      <c r="C1295" s="20"/>
      <c r="D1295" s="20"/>
      <c r="E1295" s="6"/>
      <c r="F1295" s="6"/>
      <c r="G1295" s="6"/>
      <c r="H1295" s="6"/>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c r="AG1295" s="6"/>
      <c r="AH1295" s="6"/>
      <c r="AI1295" s="6"/>
      <c r="AJ1295" s="6"/>
      <c r="AK1295" s="6"/>
      <c r="AL1295" s="6"/>
      <c r="AM1295" s="6"/>
      <c r="AN1295" s="6"/>
      <c r="AO1295" s="6"/>
      <c r="AP1295" s="6"/>
      <c r="AQ1295" s="21"/>
      <c r="AR1295" s="21"/>
      <c r="AS1295" s="21"/>
      <c r="AT1295" s="6"/>
      <c r="AU1295" s="6"/>
      <c r="AV1295" s="6"/>
      <c r="AW1295" s="6"/>
    </row>
    <row r="1296" spans="1:49" x14ac:dyDescent="0.35">
      <c r="A1296" s="20"/>
      <c r="B1296" s="20"/>
      <c r="C1296" s="20"/>
      <c r="D1296" s="20"/>
      <c r="E1296" s="6"/>
      <c r="F1296" s="6"/>
      <c r="G1296" s="6"/>
      <c r="H1296" s="6"/>
      <c r="I1296" s="6"/>
      <c r="J1296" s="6"/>
      <c r="K1296" s="6"/>
      <c r="L1296" s="6"/>
      <c r="M1296" s="6"/>
      <c r="N1296" s="6"/>
      <c r="O1296" s="6"/>
      <c r="P1296" s="6"/>
      <c r="Q1296" s="6"/>
      <c r="R1296" s="6"/>
      <c r="S1296" s="6"/>
      <c r="T1296" s="6"/>
      <c r="U1296" s="6"/>
      <c r="V1296" s="6"/>
      <c r="W1296" s="6"/>
      <c r="X1296" s="6"/>
      <c r="Y1296" s="6"/>
      <c r="Z1296" s="6"/>
      <c r="AA1296" s="6"/>
      <c r="AB1296" s="6"/>
      <c r="AC1296" s="6"/>
      <c r="AD1296" s="6"/>
      <c r="AE1296" s="6"/>
      <c r="AF1296" s="6"/>
      <c r="AG1296" s="6"/>
      <c r="AH1296" s="6"/>
      <c r="AI1296" s="6"/>
      <c r="AJ1296" s="6"/>
      <c r="AK1296" s="6"/>
      <c r="AL1296" s="6"/>
      <c r="AM1296" s="6"/>
      <c r="AN1296" s="6"/>
      <c r="AO1296" s="6"/>
      <c r="AP1296" s="6"/>
      <c r="AQ1296" s="21"/>
      <c r="AR1296" s="21"/>
      <c r="AS1296" s="21"/>
      <c r="AT1296" s="6"/>
      <c r="AU1296" s="6"/>
      <c r="AV1296" s="6"/>
      <c r="AW1296" s="6"/>
    </row>
    <row r="1297" spans="1:49" x14ac:dyDescent="0.35">
      <c r="A1297" s="20"/>
      <c r="B1297" s="20"/>
      <c r="C1297" s="20"/>
      <c r="D1297" s="20"/>
      <c r="E1297" s="6"/>
      <c r="F1297" s="6"/>
      <c r="G1297" s="6"/>
      <c r="H1297" s="6"/>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c r="AG1297" s="6"/>
      <c r="AH1297" s="6"/>
      <c r="AI1297" s="6"/>
      <c r="AJ1297" s="6"/>
      <c r="AK1297" s="6"/>
      <c r="AL1297" s="6"/>
      <c r="AM1297" s="6"/>
      <c r="AN1297" s="6"/>
      <c r="AO1297" s="6"/>
      <c r="AP1297" s="6"/>
      <c r="AQ1297" s="21"/>
      <c r="AR1297" s="21"/>
      <c r="AS1297" s="21"/>
      <c r="AT1297" s="6"/>
      <c r="AU1297" s="6"/>
      <c r="AV1297" s="6"/>
      <c r="AW1297" s="6"/>
    </row>
    <row r="1298" spans="1:49" x14ac:dyDescent="0.35">
      <c r="A1298" s="20"/>
      <c r="B1298" s="20"/>
      <c r="C1298" s="20"/>
      <c r="D1298" s="20"/>
      <c r="E1298" s="6"/>
      <c r="F1298" s="6"/>
      <c r="G1298" s="6"/>
      <c r="H1298" s="6"/>
      <c r="I1298" s="6"/>
      <c r="J1298" s="6"/>
      <c r="K1298" s="6"/>
      <c r="L1298" s="6"/>
      <c r="M1298" s="6"/>
      <c r="N1298" s="6"/>
      <c r="O1298" s="6"/>
      <c r="P1298" s="6"/>
      <c r="Q1298" s="6"/>
      <c r="R1298" s="6"/>
      <c r="S1298" s="6"/>
      <c r="T1298" s="6"/>
      <c r="U1298" s="6"/>
      <c r="V1298" s="6"/>
      <c r="W1298" s="6"/>
      <c r="X1298" s="6"/>
      <c r="Y1298" s="6"/>
      <c r="Z1298" s="6"/>
      <c r="AA1298" s="6"/>
      <c r="AB1298" s="6"/>
      <c r="AC1298" s="6"/>
      <c r="AD1298" s="6"/>
      <c r="AE1298" s="6"/>
      <c r="AF1298" s="6"/>
      <c r="AG1298" s="6"/>
      <c r="AH1298" s="6"/>
      <c r="AI1298" s="6"/>
      <c r="AJ1298" s="6"/>
      <c r="AK1298" s="6"/>
      <c r="AL1298" s="6"/>
      <c r="AM1298" s="6"/>
      <c r="AN1298" s="6"/>
      <c r="AO1298" s="6"/>
      <c r="AP1298" s="6"/>
      <c r="AQ1298" s="21"/>
      <c r="AR1298" s="21"/>
      <c r="AS1298" s="21"/>
      <c r="AT1298" s="6"/>
      <c r="AU1298" s="6"/>
      <c r="AV1298" s="6"/>
      <c r="AW1298" s="6"/>
    </row>
    <row r="1299" spans="1:49" x14ac:dyDescent="0.35">
      <c r="A1299" s="20"/>
      <c r="B1299" s="20"/>
      <c r="C1299" s="20"/>
      <c r="D1299" s="20"/>
      <c r="E1299" s="6"/>
      <c r="F1299" s="6"/>
      <c r="G1299" s="6"/>
      <c r="H1299" s="6"/>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c r="AG1299" s="6"/>
      <c r="AH1299" s="6"/>
      <c r="AI1299" s="6"/>
      <c r="AJ1299" s="6"/>
      <c r="AK1299" s="6"/>
      <c r="AL1299" s="6"/>
      <c r="AM1299" s="6"/>
      <c r="AN1299" s="6"/>
      <c r="AO1299" s="6"/>
      <c r="AP1299" s="6"/>
      <c r="AQ1299" s="21"/>
      <c r="AR1299" s="21"/>
      <c r="AS1299" s="21"/>
      <c r="AT1299" s="6"/>
      <c r="AU1299" s="6"/>
      <c r="AV1299" s="6"/>
      <c r="AW1299" s="6"/>
    </row>
    <row r="1300" spans="1:49" x14ac:dyDescent="0.35">
      <c r="A1300" s="20"/>
      <c r="B1300" s="20"/>
      <c r="C1300" s="20"/>
      <c r="D1300" s="20"/>
      <c r="E1300" s="6"/>
      <c r="F1300" s="6"/>
      <c r="G1300" s="6"/>
      <c r="H1300" s="6"/>
      <c r="I1300" s="6"/>
      <c r="J1300" s="6"/>
      <c r="K1300" s="6"/>
      <c r="L1300" s="6"/>
      <c r="M1300" s="6"/>
      <c r="N1300" s="6"/>
      <c r="O1300" s="6"/>
      <c r="P1300" s="6"/>
      <c r="Q1300" s="6"/>
      <c r="R1300" s="6"/>
      <c r="S1300" s="6"/>
      <c r="T1300" s="6"/>
      <c r="U1300" s="6"/>
      <c r="V1300" s="6"/>
      <c r="W1300" s="6"/>
      <c r="X1300" s="6"/>
      <c r="Y1300" s="6"/>
      <c r="Z1300" s="6"/>
      <c r="AA1300" s="6"/>
      <c r="AB1300" s="6"/>
      <c r="AC1300" s="6"/>
      <c r="AD1300" s="6"/>
      <c r="AE1300" s="6"/>
      <c r="AF1300" s="6"/>
      <c r="AG1300" s="6"/>
      <c r="AH1300" s="6"/>
      <c r="AI1300" s="6"/>
      <c r="AJ1300" s="6"/>
      <c r="AK1300" s="6"/>
      <c r="AL1300" s="6"/>
      <c r="AM1300" s="6"/>
      <c r="AN1300" s="6"/>
      <c r="AO1300" s="6"/>
      <c r="AP1300" s="6"/>
      <c r="AQ1300" s="21"/>
      <c r="AR1300" s="21"/>
      <c r="AS1300" s="21"/>
      <c r="AT1300" s="6"/>
      <c r="AU1300" s="6"/>
      <c r="AV1300" s="6"/>
      <c r="AW1300" s="6"/>
    </row>
    <row r="1301" spans="1:49" x14ac:dyDescent="0.35">
      <c r="A1301" s="20"/>
      <c r="B1301" s="20"/>
      <c r="C1301" s="20"/>
      <c r="D1301" s="20"/>
      <c r="E1301" s="6"/>
      <c r="F1301" s="6"/>
      <c r="G1301" s="6"/>
      <c r="H1301" s="6"/>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c r="AG1301" s="6"/>
      <c r="AH1301" s="6"/>
      <c r="AI1301" s="6"/>
      <c r="AJ1301" s="6"/>
      <c r="AK1301" s="6"/>
      <c r="AL1301" s="6"/>
      <c r="AM1301" s="6"/>
      <c r="AN1301" s="6"/>
      <c r="AO1301" s="6"/>
      <c r="AP1301" s="6"/>
      <c r="AQ1301" s="21"/>
      <c r="AR1301" s="21"/>
      <c r="AS1301" s="21"/>
      <c r="AT1301" s="6"/>
      <c r="AU1301" s="6"/>
      <c r="AV1301" s="6"/>
      <c r="AW1301" s="6"/>
    </row>
    <row r="1302" spans="1:49" x14ac:dyDescent="0.35">
      <c r="A1302" s="20"/>
      <c r="B1302" s="20"/>
      <c r="C1302" s="20"/>
      <c r="D1302" s="20"/>
      <c r="E1302" s="6"/>
      <c r="F1302" s="6"/>
      <c r="G1302" s="6"/>
      <c r="H1302" s="6"/>
      <c r="I1302" s="6"/>
      <c r="J1302" s="6"/>
      <c r="K1302" s="6"/>
      <c r="L1302" s="6"/>
      <c r="M1302" s="6"/>
      <c r="N1302" s="6"/>
      <c r="O1302" s="6"/>
      <c r="P1302" s="6"/>
      <c r="Q1302" s="6"/>
      <c r="R1302" s="6"/>
      <c r="S1302" s="6"/>
      <c r="T1302" s="6"/>
      <c r="U1302" s="6"/>
      <c r="V1302" s="6"/>
      <c r="W1302" s="6"/>
      <c r="X1302" s="6"/>
      <c r="Y1302" s="6"/>
      <c r="Z1302" s="6"/>
      <c r="AA1302" s="6"/>
      <c r="AB1302" s="6"/>
      <c r="AC1302" s="6"/>
      <c r="AD1302" s="6"/>
      <c r="AE1302" s="6"/>
      <c r="AF1302" s="6"/>
      <c r="AG1302" s="6"/>
      <c r="AH1302" s="6"/>
      <c r="AI1302" s="6"/>
      <c r="AJ1302" s="6"/>
      <c r="AK1302" s="6"/>
      <c r="AL1302" s="6"/>
      <c r="AM1302" s="6"/>
      <c r="AN1302" s="6"/>
      <c r="AO1302" s="6"/>
      <c r="AP1302" s="6"/>
      <c r="AQ1302" s="21"/>
      <c r="AR1302" s="21"/>
      <c r="AS1302" s="21"/>
      <c r="AT1302" s="6"/>
      <c r="AU1302" s="6"/>
      <c r="AV1302" s="6"/>
      <c r="AW1302" s="6"/>
    </row>
    <row r="1303" spans="1:49" x14ac:dyDescent="0.35">
      <c r="A1303" s="20"/>
      <c r="B1303" s="20"/>
      <c r="C1303" s="20"/>
      <c r="D1303" s="20"/>
      <c r="E1303" s="6"/>
      <c r="F1303" s="6"/>
      <c r="G1303" s="6"/>
      <c r="H1303" s="6"/>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c r="AG1303" s="6"/>
      <c r="AH1303" s="6"/>
      <c r="AI1303" s="6"/>
      <c r="AJ1303" s="6"/>
      <c r="AK1303" s="6"/>
      <c r="AL1303" s="6"/>
      <c r="AM1303" s="6"/>
      <c r="AN1303" s="6"/>
      <c r="AO1303" s="6"/>
      <c r="AP1303" s="6"/>
      <c r="AQ1303" s="21"/>
      <c r="AR1303" s="21"/>
      <c r="AS1303" s="21"/>
      <c r="AT1303" s="6"/>
      <c r="AU1303" s="6"/>
      <c r="AV1303" s="6"/>
      <c r="AW1303" s="6"/>
    </row>
    <row r="1304" spans="1:49" x14ac:dyDescent="0.35">
      <c r="A1304" s="20"/>
      <c r="B1304" s="20"/>
      <c r="C1304" s="20"/>
      <c r="D1304" s="20"/>
      <c r="E1304" s="6"/>
      <c r="F1304" s="6"/>
      <c r="G1304" s="6"/>
      <c r="H1304" s="6"/>
      <c r="I1304" s="6"/>
      <c r="J1304" s="6"/>
      <c r="K1304" s="6"/>
      <c r="L1304" s="6"/>
      <c r="M1304" s="6"/>
      <c r="N1304" s="6"/>
      <c r="O1304" s="6"/>
      <c r="P1304" s="6"/>
      <c r="Q1304" s="6"/>
      <c r="R1304" s="6"/>
      <c r="S1304" s="6"/>
      <c r="T1304" s="6"/>
      <c r="U1304" s="6"/>
      <c r="V1304" s="6"/>
      <c r="W1304" s="6"/>
      <c r="X1304" s="6"/>
      <c r="Y1304" s="6"/>
      <c r="Z1304" s="6"/>
      <c r="AA1304" s="6"/>
      <c r="AB1304" s="6"/>
      <c r="AC1304" s="6"/>
      <c r="AD1304" s="6"/>
      <c r="AE1304" s="6"/>
      <c r="AF1304" s="6"/>
      <c r="AG1304" s="6"/>
      <c r="AH1304" s="6"/>
      <c r="AI1304" s="6"/>
      <c r="AJ1304" s="6"/>
      <c r="AK1304" s="6"/>
      <c r="AL1304" s="6"/>
      <c r="AM1304" s="6"/>
      <c r="AN1304" s="6"/>
      <c r="AO1304" s="6"/>
      <c r="AP1304" s="6"/>
      <c r="AQ1304" s="21"/>
      <c r="AR1304" s="21"/>
      <c r="AS1304" s="21"/>
      <c r="AT1304" s="6"/>
      <c r="AU1304" s="6"/>
      <c r="AV1304" s="6"/>
      <c r="AW1304" s="6"/>
    </row>
    <row r="1305" spans="1:49" x14ac:dyDescent="0.35">
      <c r="A1305" s="20"/>
      <c r="B1305" s="20"/>
      <c r="C1305" s="20"/>
      <c r="D1305" s="20"/>
      <c r="E1305" s="6"/>
      <c r="F1305" s="6"/>
      <c r="G1305" s="6"/>
      <c r="H1305" s="6"/>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c r="AG1305" s="6"/>
      <c r="AH1305" s="6"/>
      <c r="AI1305" s="6"/>
      <c r="AJ1305" s="6"/>
      <c r="AK1305" s="6"/>
      <c r="AL1305" s="6"/>
      <c r="AM1305" s="6"/>
      <c r="AN1305" s="6"/>
      <c r="AO1305" s="6"/>
      <c r="AP1305" s="6"/>
      <c r="AQ1305" s="21"/>
      <c r="AR1305" s="21"/>
      <c r="AS1305" s="21"/>
      <c r="AT1305" s="6"/>
      <c r="AU1305" s="6"/>
      <c r="AV1305" s="6"/>
      <c r="AW1305" s="6"/>
    </row>
    <row r="1306" spans="1:49" x14ac:dyDescent="0.35">
      <c r="A1306" s="20"/>
      <c r="B1306" s="20"/>
      <c r="C1306" s="20"/>
      <c r="D1306" s="20"/>
      <c r="E1306" s="6"/>
      <c r="F1306" s="6"/>
      <c r="G1306" s="6"/>
      <c r="H1306" s="6"/>
      <c r="I1306" s="6"/>
      <c r="J1306" s="6"/>
      <c r="K1306" s="6"/>
      <c r="L1306" s="6"/>
      <c r="M1306" s="6"/>
      <c r="N1306" s="6"/>
      <c r="O1306" s="6"/>
      <c r="P1306" s="6"/>
      <c r="Q1306" s="6"/>
      <c r="R1306" s="6"/>
      <c r="S1306" s="6"/>
      <c r="T1306" s="6"/>
      <c r="U1306" s="6"/>
      <c r="V1306" s="6"/>
      <c r="W1306" s="6"/>
      <c r="X1306" s="6"/>
      <c r="Y1306" s="6"/>
      <c r="Z1306" s="6"/>
      <c r="AA1306" s="6"/>
      <c r="AB1306" s="6"/>
      <c r="AC1306" s="6"/>
      <c r="AD1306" s="6"/>
      <c r="AE1306" s="6"/>
      <c r="AF1306" s="6"/>
      <c r="AG1306" s="6"/>
      <c r="AH1306" s="6"/>
      <c r="AI1306" s="6"/>
      <c r="AJ1306" s="6"/>
      <c r="AK1306" s="6"/>
      <c r="AL1306" s="6"/>
      <c r="AM1306" s="6"/>
      <c r="AN1306" s="6"/>
      <c r="AO1306" s="6"/>
      <c r="AP1306" s="6"/>
      <c r="AQ1306" s="21"/>
      <c r="AR1306" s="21"/>
      <c r="AS1306" s="21"/>
      <c r="AT1306" s="6"/>
      <c r="AU1306" s="6"/>
      <c r="AV1306" s="6"/>
      <c r="AW1306" s="6"/>
    </row>
    <row r="1307" spans="1:49" x14ac:dyDescent="0.35">
      <c r="A1307" s="20"/>
      <c r="B1307" s="20"/>
      <c r="C1307" s="20"/>
      <c r="D1307" s="20"/>
      <c r="E1307" s="6"/>
      <c r="F1307" s="6"/>
      <c r="G1307" s="6"/>
      <c r="H1307" s="6"/>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c r="AG1307" s="6"/>
      <c r="AH1307" s="6"/>
      <c r="AI1307" s="6"/>
      <c r="AJ1307" s="6"/>
      <c r="AK1307" s="6"/>
      <c r="AL1307" s="6"/>
      <c r="AM1307" s="6"/>
      <c r="AN1307" s="6"/>
      <c r="AO1307" s="6"/>
      <c r="AP1307" s="6"/>
      <c r="AQ1307" s="21"/>
      <c r="AR1307" s="21"/>
      <c r="AS1307" s="21"/>
      <c r="AT1307" s="6"/>
      <c r="AU1307" s="6"/>
      <c r="AV1307" s="6"/>
      <c r="AW1307" s="6"/>
    </row>
    <row r="1308" spans="1:49" x14ac:dyDescent="0.35">
      <c r="A1308" s="20"/>
      <c r="B1308" s="20"/>
      <c r="C1308" s="20"/>
      <c r="D1308" s="20"/>
      <c r="E1308" s="6"/>
      <c r="F1308" s="6"/>
      <c r="G1308" s="6"/>
      <c r="H1308" s="6"/>
      <c r="I1308" s="6"/>
      <c r="J1308" s="6"/>
      <c r="K1308" s="6"/>
      <c r="L1308" s="6"/>
      <c r="M1308" s="6"/>
      <c r="N1308" s="6"/>
      <c r="O1308" s="6"/>
      <c r="P1308" s="6"/>
      <c r="Q1308" s="6"/>
      <c r="R1308" s="6"/>
      <c r="S1308" s="6"/>
      <c r="T1308" s="6"/>
      <c r="U1308" s="6"/>
      <c r="V1308" s="6"/>
      <c r="W1308" s="6"/>
      <c r="X1308" s="6"/>
      <c r="Y1308" s="6"/>
      <c r="Z1308" s="6"/>
      <c r="AA1308" s="6"/>
      <c r="AB1308" s="6"/>
      <c r="AC1308" s="6"/>
      <c r="AD1308" s="6"/>
      <c r="AE1308" s="6"/>
      <c r="AF1308" s="6"/>
      <c r="AG1308" s="6"/>
      <c r="AH1308" s="6"/>
      <c r="AI1308" s="6"/>
      <c r="AJ1308" s="6"/>
      <c r="AK1308" s="6"/>
      <c r="AL1308" s="6"/>
      <c r="AM1308" s="6"/>
      <c r="AN1308" s="6"/>
      <c r="AO1308" s="6"/>
      <c r="AP1308" s="6"/>
      <c r="AQ1308" s="21"/>
      <c r="AR1308" s="21"/>
      <c r="AS1308" s="21"/>
      <c r="AT1308" s="6"/>
      <c r="AU1308" s="6"/>
      <c r="AV1308" s="6"/>
      <c r="AW1308" s="6"/>
    </row>
    <row r="1309" spans="1:49" x14ac:dyDescent="0.35">
      <c r="A1309" s="20"/>
      <c r="B1309" s="20"/>
      <c r="C1309" s="20"/>
      <c r="D1309" s="20"/>
      <c r="E1309" s="6"/>
      <c r="F1309" s="6"/>
      <c r="G1309" s="6"/>
      <c r="H1309" s="6"/>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c r="AG1309" s="6"/>
      <c r="AH1309" s="6"/>
      <c r="AI1309" s="6"/>
      <c r="AJ1309" s="6"/>
      <c r="AK1309" s="6"/>
      <c r="AL1309" s="6"/>
      <c r="AM1309" s="6"/>
      <c r="AN1309" s="6"/>
      <c r="AO1309" s="6"/>
      <c r="AP1309" s="6"/>
      <c r="AQ1309" s="21"/>
      <c r="AR1309" s="21"/>
      <c r="AS1309" s="21"/>
      <c r="AT1309" s="6"/>
      <c r="AU1309" s="6"/>
      <c r="AV1309" s="6"/>
      <c r="AW1309" s="6"/>
    </row>
    <row r="1310" spans="1:49" x14ac:dyDescent="0.35">
      <c r="A1310" s="20"/>
      <c r="B1310" s="20"/>
      <c r="C1310" s="20"/>
      <c r="D1310" s="20"/>
      <c r="E1310" s="6"/>
      <c r="F1310" s="6"/>
      <c r="G1310" s="6"/>
      <c r="H1310" s="6"/>
      <c r="I1310" s="6"/>
      <c r="J1310" s="6"/>
      <c r="K1310" s="6"/>
      <c r="L1310" s="6"/>
      <c r="M1310" s="6"/>
      <c r="N1310" s="6"/>
      <c r="O1310" s="6"/>
      <c r="P1310" s="6"/>
      <c r="Q1310" s="6"/>
      <c r="R1310" s="6"/>
      <c r="S1310" s="6"/>
      <c r="T1310" s="6"/>
      <c r="U1310" s="6"/>
      <c r="V1310" s="6"/>
      <c r="W1310" s="6"/>
      <c r="X1310" s="6"/>
      <c r="Y1310" s="6"/>
      <c r="Z1310" s="6"/>
      <c r="AA1310" s="6"/>
      <c r="AB1310" s="6"/>
      <c r="AC1310" s="6"/>
      <c r="AD1310" s="6"/>
      <c r="AE1310" s="6"/>
      <c r="AF1310" s="6"/>
      <c r="AG1310" s="6"/>
      <c r="AH1310" s="6"/>
      <c r="AI1310" s="6"/>
      <c r="AJ1310" s="6"/>
      <c r="AK1310" s="6"/>
      <c r="AL1310" s="6"/>
      <c r="AM1310" s="6"/>
      <c r="AN1310" s="6"/>
      <c r="AO1310" s="6"/>
      <c r="AP1310" s="6"/>
      <c r="AQ1310" s="21"/>
      <c r="AR1310" s="21"/>
      <c r="AS1310" s="21"/>
      <c r="AT1310" s="6"/>
      <c r="AU1310" s="6"/>
      <c r="AV1310" s="6"/>
      <c r="AW1310" s="6"/>
    </row>
    <row r="1311" spans="1:49" x14ac:dyDescent="0.35">
      <c r="A1311" s="20"/>
      <c r="B1311" s="20"/>
      <c r="C1311" s="20"/>
      <c r="D1311" s="20"/>
      <c r="E1311" s="6"/>
      <c r="F1311" s="6"/>
      <c r="G1311" s="6"/>
      <c r="H1311" s="6"/>
      <c r="I1311" s="6"/>
      <c r="J1311" s="6"/>
      <c r="K1311" s="6"/>
      <c r="L1311" s="6"/>
      <c r="M1311" s="6"/>
      <c r="N1311" s="6"/>
      <c r="O1311" s="6"/>
      <c r="P1311" s="6"/>
      <c r="Q1311" s="6"/>
      <c r="R1311" s="6"/>
      <c r="S1311" s="6"/>
      <c r="T1311" s="6"/>
      <c r="U1311" s="6"/>
      <c r="V1311" s="6"/>
      <c r="W1311" s="6"/>
      <c r="X1311" s="6"/>
      <c r="Y1311" s="6"/>
      <c r="Z1311" s="6"/>
      <c r="AA1311" s="6"/>
      <c r="AB1311" s="6"/>
      <c r="AC1311" s="6"/>
      <c r="AD1311" s="6"/>
      <c r="AE1311" s="6"/>
      <c r="AF1311" s="6"/>
      <c r="AG1311" s="6"/>
      <c r="AH1311" s="6"/>
      <c r="AI1311" s="6"/>
      <c r="AJ1311" s="6"/>
      <c r="AK1311" s="6"/>
      <c r="AL1311" s="6"/>
      <c r="AM1311" s="6"/>
      <c r="AN1311" s="6"/>
      <c r="AO1311" s="6"/>
      <c r="AP1311" s="6"/>
      <c r="AQ1311" s="21"/>
      <c r="AR1311" s="21"/>
      <c r="AS1311" s="21"/>
      <c r="AT1311" s="6"/>
      <c r="AU1311" s="6"/>
      <c r="AV1311" s="6"/>
      <c r="AW1311" s="6"/>
    </row>
    <row r="1312" spans="1:49" x14ac:dyDescent="0.35">
      <c r="A1312" s="20"/>
      <c r="B1312" s="20"/>
      <c r="C1312" s="20"/>
      <c r="D1312" s="20"/>
      <c r="E1312" s="6"/>
      <c r="F1312" s="6"/>
      <c r="G1312" s="6"/>
      <c r="H1312" s="6"/>
      <c r="I1312" s="6"/>
      <c r="J1312" s="6"/>
      <c r="K1312" s="6"/>
      <c r="L1312" s="6"/>
      <c r="M1312" s="6"/>
      <c r="N1312" s="6"/>
      <c r="O1312" s="6"/>
      <c r="P1312" s="6"/>
      <c r="Q1312" s="6"/>
      <c r="R1312" s="6"/>
      <c r="S1312" s="6"/>
      <c r="T1312" s="6"/>
      <c r="U1312" s="6"/>
      <c r="V1312" s="6"/>
      <c r="W1312" s="6"/>
      <c r="X1312" s="6"/>
      <c r="Y1312" s="6"/>
      <c r="Z1312" s="6"/>
      <c r="AA1312" s="6"/>
      <c r="AB1312" s="6"/>
      <c r="AC1312" s="6"/>
      <c r="AD1312" s="6"/>
      <c r="AE1312" s="6"/>
      <c r="AF1312" s="6"/>
      <c r="AG1312" s="6"/>
      <c r="AH1312" s="6"/>
      <c r="AI1312" s="6"/>
      <c r="AJ1312" s="6"/>
      <c r="AK1312" s="6"/>
      <c r="AL1312" s="6"/>
      <c r="AM1312" s="6"/>
      <c r="AN1312" s="6"/>
      <c r="AO1312" s="6"/>
      <c r="AP1312" s="6"/>
      <c r="AQ1312" s="21"/>
      <c r="AR1312" s="21"/>
      <c r="AS1312" s="21"/>
      <c r="AT1312" s="6"/>
      <c r="AU1312" s="6"/>
      <c r="AV1312" s="6"/>
      <c r="AW1312" s="6"/>
    </row>
    <row r="1313" spans="1:49" x14ac:dyDescent="0.35">
      <c r="A1313" s="20"/>
      <c r="B1313" s="20"/>
      <c r="C1313" s="20"/>
      <c r="D1313" s="20"/>
      <c r="E1313" s="6"/>
      <c r="F1313" s="6"/>
      <c r="G1313" s="6"/>
      <c r="H1313" s="6"/>
      <c r="I1313" s="6"/>
      <c r="J1313" s="6"/>
      <c r="K1313" s="6"/>
      <c r="L1313" s="6"/>
      <c r="M1313" s="6"/>
      <c r="N1313" s="6"/>
      <c r="O1313" s="6"/>
      <c r="P1313" s="6"/>
      <c r="Q1313" s="6"/>
      <c r="R1313" s="6"/>
      <c r="S1313" s="6"/>
      <c r="T1313" s="6"/>
      <c r="U1313" s="6"/>
      <c r="V1313" s="6"/>
      <c r="W1313" s="6"/>
      <c r="X1313" s="6"/>
      <c r="Y1313" s="6"/>
      <c r="Z1313" s="6"/>
      <c r="AA1313" s="6"/>
      <c r="AB1313" s="6"/>
      <c r="AC1313" s="6"/>
      <c r="AD1313" s="6"/>
      <c r="AE1313" s="6"/>
      <c r="AF1313" s="6"/>
      <c r="AG1313" s="6"/>
      <c r="AH1313" s="6"/>
      <c r="AI1313" s="6"/>
      <c r="AJ1313" s="6"/>
      <c r="AK1313" s="6"/>
      <c r="AL1313" s="6"/>
      <c r="AM1313" s="6"/>
      <c r="AN1313" s="6"/>
      <c r="AO1313" s="6"/>
      <c r="AP1313" s="6"/>
      <c r="AQ1313" s="21"/>
      <c r="AR1313" s="21"/>
      <c r="AS1313" s="21"/>
      <c r="AT1313" s="6"/>
      <c r="AU1313" s="6"/>
      <c r="AV1313" s="6"/>
      <c r="AW1313" s="6"/>
    </row>
    <row r="1314" spans="1:49" x14ac:dyDescent="0.35">
      <c r="A1314" s="20"/>
      <c r="B1314" s="20"/>
      <c r="C1314" s="20"/>
      <c r="D1314" s="20"/>
      <c r="E1314" s="6"/>
      <c r="F1314" s="6"/>
      <c r="G1314" s="6"/>
      <c r="H1314" s="6"/>
      <c r="I1314" s="6"/>
      <c r="J1314" s="6"/>
      <c r="K1314" s="6"/>
      <c r="L1314" s="6"/>
      <c r="M1314" s="6"/>
      <c r="N1314" s="6"/>
      <c r="O1314" s="6"/>
      <c r="P1314" s="6"/>
      <c r="Q1314" s="6"/>
      <c r="R1314" s="6"/>
      <c r="S1314" s="6"/>
      <c r="T1314" s="6"/>
      <c r="U1314" s="6"/>
      <c r="V1314" s="6"/>
      <c r="W1314" s="6"/>
      <c r="X1314" s="6"/>
      <c r="Y1314" s="6"/>
      <c r="Z1314" s="6"/>
      <c r="AA1314" s="6"/>
      <c r="AB1314" s="6"/>
      <c r="AC1314" s="6"/>
      <c r="AD1314" s="6"/>
      <c r="AE1314" s="6"/>
      <c r="AF1314" s="6"/>
      <c r="AG1314" s="6"/>
      <c r="AH1314" s="6"/>
      <c r="AI1314" s="6"/>
      <c r="AJ1314" s="6"/>
      <c r="AK1314" s="6"/>
      <c r="AL1314" s="6"/>
      <c r="AM1314" s="6"/>
      <c r="AN1314" s="6"/>
      <c r="AO1314" s="6"/>
      <c r="AP1314" s="6"/>
      <c r="AQ1314" s="21"/>
      <c r="AR1314" s="21"/>
      <c r="AS1314" s="21"/>
      <c r="AT1314" s="6"/>
      <c r="AU1314" s="6"/>
      <c r="AV1314" s="6"/>
      <c r="AW1314" s="6"/>
    </row>
    <row r="1315" spans="1:49" x14ac:dyDescent="0.35">
      <c r="A1315" s="20"/>
      <c r="B1315" s="20"/>
      <c r="C1315" s="20"/>
      <c r="D1315" s="20"/>
      <c r="E1315" s="6"/>
      <c r="F1315" s="6"/>
      <c r="G1315" s="6"/>
      <c r="H1315" s="6"/>
      <c r="I1315" s="6"/>
      <c r="J1315" s="6"/>
      <c r="K1315" s="6"/>
      <c r="L1315" s="6"/>
      <c r="M1315" s="6"/>
      <c r="N1315" s="6"/>
      <c r="O1315" s="6"/>
      <c r="P1315" s="6"/>
      <c r="Q1315" s="6"/>
      <c r="R1315" s="6"/>
      <c r="S1315" s="6"/>
      <c r="T1315" s="6"/>
      <c r="U1315" s="6"/>
      <c r="V1315" s="6"/>
      <c r="W1315" s="6"/>
      <c r="X1315" s="6"/>
      <c r="Y1315" s="6"/>
      <c r="Z1315" s="6"/>
      <c r="AA1315" s="6"/>
      <c r="AB1315" s="6"/>
      <c r="AC1315" s="6"/>
      <c r="AD1315" s="6"/>
      <c r="AE1315" s="6"/>
      <c r="AF1315" s="6"/>
      <c r="AG1315" s="6"/>
      <c r="AH1315" s="6"/>
      <c r="AI1315" s="6"/>
      <c r="AJ1315" s="6"/>
      <c r="AK1315" s="6"/>
      <c r="AL1315" s="6"/>
      <c r="AM1315" s="6"/>
      <c r="AN1315" s="6"/>
      <c r="AO1315" s="6"/>
      <c r="AP1315" s="6"/>
      <c r="AQ1315" s="21"/>
      <c r="AR1315" s="21"/>
      <c r="AS1315" s="21"/>
      <c r="AT1315" s="6"/>
      <c r="AU1315" s="6"/>
      <c r="AV1315" s="6"/>
      <c r="AW1315" s="6"/>
    </row>
    <row r="1316" spans="1:49" x14ac:dyDescent="0.35">
      <c r="A1316" s="20"/>
      <c r="B1316" s="20"/>
      <c r="C1316" s="20"/>
      <c r="D1316" s="20"/>
      <c r="E1316" s="6"/>
      <c r="F1316" s="6"/>
      <c r="G1316" s="6"/>
      <c r="H1316" s="6"/>
      <c r="I1316" s="6"/>
      <c r="J1316" s="6"/>
      <c r="K1316" s="6"/>
      <c r="L1316" s="6"/>
      <c r="M1316" s="6"/>
      <c r="N1316" s="6"/>
      <c r="O1316" s="6"/>
      <c r="P1316" s="6"/>
      <c r="Q1316" s="6"/>
      <c r="R1316" s="6"/>
      <c r="S1316" s="6"/>
      <c r="T1316" s="6"/>
      <c r="U1316" s="6"/>
      <c r="V1316" s="6"/>
      <c r="W1316" s="6"/>
      <c r="X1316" s="6"/>
      <c r="Y1316" s="6"/>
      <c r="Z1316" s="6"/>
      <c r="AA1316" s="6"/>
      <c r="AB1316" s="6"/>
      <c r="AC1316" s="6"/>
      <c r="AD1316" s="6"/>
      <c r="AE1316" s="6"/>
      <c r="AF1316" s="6"/>
      <c r="AG1316" s="6"/>
      <c r="AH1316" s="6"/>
      <c r="AI1316" s="6"/>
      <c r="AJ1316" s="6"/>
      <c r="AK1316" s="6"/>
      <c r="AL1316" s="6"/>
      <c r="AM1316" s="6"/>
      <c r="AN1316" s="6"/>
      <c r="AO1316" s="6"/>
      <c r="AP1316" s="6"/>
      <c r="AQ1316" s="21"/>
      <c r="AR1316" s="21"/>
      <c r="AS1316" s="21"/>
      <c r="AT1316" s="6"/>
      <c r="AU1316" s="6"/>
      <c r="AV1316" s="6"/>
      <c r="AW1316" s="6"/>
    </row>
    <row r="1317" spans="1:49" x14ac:dyDescent="0.35">
      <c r="A1317" s="20"/>
      <c r="B1317" s="20"/>
      <c r="C1317" s="20"/>
      <c r="D1317" s="20"/>
      <c r="E1317" s="6"/>
      <c r="F1317" s="6"/>
      <c r="G1317" s="6"/>
      <c r="H1317" s="6"/>
      <c r="I1317" s="6"/>
      <c r="J1317" s="6"/>
      <c r="K1317" s="6"/>
      <c r="L1317" s="6"/>
      <c r="M1317" s="6"/>
      <c r="N1317" s="6"/>
      <c r="O1317" s="6"/>
      <c r="P1317" s="6"/>
      <c r="Q1317" s="6"/>
      <c r="R1317" s="6"/>
      <c r="S1317" s="6"/>
      <c r="T1317" s="6"/>
      <c r="U1317" s="6"/>
      <c r="V1317" s="6"/>
      <c r="W1317" s="6"/>
      <c r="X1317" s="6"/>
      <c r="Y1317" s="6"/>
      <c r="Z1317" s="6"/>
      <c r="AA1317" s="6"/>
      <c r="AB1317" s="6"/>
      <c r="AC1317" s="6"/>
      <c r="AD1317" s="6"/>
      <c r="AE1317" s="6"/>
      <c r="AF1317" s="6"/>
      <c r="AG1317" s="6"/>
      <c r="AH1317" s="6"/>
      <c r="AI1317" s="6"/>
      <c r="AJ1317" s="6"/>
      <c r="AK1317" s="6"/>
      <c r="AL1317" s="6"/>
      <c r="AM1317" s="6"/>
      <c r="AN1317" s="6"/>
      <c r="AO1317" s="6"/>
      <c r="AP1317" s="6"/>
      <c r="AQ1317" s="21"/>
      <c r="AR1317" s="21"/>
      <c r="AS1317" s="21"/>
      <c r="AT1317" s="6"/>
      <c r="AU1317" s="6"/>
      <c r="AV1317" s="6"/>
      <c r="AW1317" s="6"/>
    </row>
    <row r="1318" spans="1:49" x14ac:dyDescent="0.35">
      <c r="A1318" s="20"/>
      <c r="B1318" s="20"/>
      <c r="C1318" s="20"/>
      <c r="D1318" s="20"/>
      <c r="E1318" s="6"/>
      <c r="F1318" s="6"/>
      <c r="G1318" s="6"/>
      <c r="H1318" s="6"/>
      <c r="I1318" s="6"/>
      <c r="J1318" s="6"/>
      <c r="K1318" s="6"/>
      <c r="L1318" s="6"/>
      <c r="M1318" s="6"/>
      <c r="N1318" s="6"/>
      <c r="O1318" s="6"/>
      <c r="P1318" s="6"/>
      <c r="Q1318" s="6"/>
      <c r="R1318" s="6"/>
      <c r="S1318" s="6"/>
      <c r="T1318" s="6"/>
      <c r="U1318" s="6"/>
      <c r="V1318" s="6"/>
      <c r="W1318" s="6"/>
      <c r="X1318" s="6"/>
      <c r="Y1318" s="6"/>
      <c r="Z1318" s="6"/>
      <c r="AA1318" s="6"/>
      <c r="AB1318" s="6"/>
      <c r="AC1318" s="6"/>
      <c r="AD1318" s="6"/>
      <c r="AE1318" s="6"/>
      <c r="AF1318" s="6"/>
      <c r="AG1318" s="6"/>
      <c r="AH1318" s="6"/>
      <c r="AI1318" s="6"/>
      <c r="AJ1318" s="6"/>
      <c r="AK1318" s="6"/>
      <c r="AL1318" s="6"/>
      <c r="AM1318" s="6"/>
      <c r="AN1318" s="6"/>
      <c r="AO1318" s="6"/>
      <c r="AP1318" s="6"/>
      <c r="AQ1318" s="21"/>
      <c r="AR1318" s="21"/>
      <c r="AS1318" s="21"/>
      <c r="AT1318" s="6"/>
      <c r="AU1318" s="6"/>
      <c r="AV1318" s="6"/>
      <c r="AW1318" s="6"/>
    </row>
    <row r="1319" spans="1:49" x14ac:dyDescent="0.35">
      <c r="A1319" s="20"/>
      <c r="B1319" s="20"/>
      <c r="C1319" s="20"/>
      <c r="D1319" s="20"/>
      <c r="E1319" s="6"/>
      <c r="F1319" s="6"/>
      <c r="G1319" s="6"/>
      <c r="H1319" s="6"/>
      <c r="I1319" s="6"/>
      <c r="J1319" s="6"/>
      <c r="K1319" s="6"/>
      <c r="L1319" s="6"/>
      <c r="M1319" s="6"/>
      <c r="N1319" s="6"/>
      <c r="O1319" s="6"/>
      <c r="P1319" s="6"/>
      <c r="Q1319" s="6"/>
      <c r="R1319" s="6"/>
      <c r="S1319" s="6"/>
      <c r="T1319" s="6"/>
      <c r="U1319" s="6"/>
      <c r="V1319" s="6"/>
      <c r="W1319" s="6"/>
      <c r="X1319" s="6"/>
      <c r="Y1319" s="6"/>
      <c r="Z1319" s="6"/>
      <c r="AA1319" s="6"/>
      <c r="AB1319" s="6"/>
      <c r="AC1319" s="6"/>
      <c r="AD1319" s="6"/>
      <c r="AE1319" s="6"/>
      <c r="AF1319" s="6"/>
      <c r="AG1319" s="6"/>
      <c r="AH1319" s="6"/>
      <c r="AI1319" s="6"/>
      <c r="AJ1319" s="6"/>
      <c r="AK1319" s="6"/>
      <c r="AL1319" s="6"/>
      <c r="AM1319" s="6"/>
      <c r="AN1319" s="6"/>
      <c r="AO1319" s="6"/>
      <c r="AP1319" s="6"/>
      <c r="AQ1319" s="21"/>
      <c r="AR1319" s="21"/>
      <c r="AS1319" s="21"/>
      <c r="AT1319" s="6"/>
      <c r="AU1319" s="6"/>
      <c r="AV1319" s="6"/>
      <c r="AW1319" s="6"/>
    </row>
    <row r="1320" spans="1:49" x14ac:dyDescent="0.35">
      <c r="A1320" s="20"/>
      <c r="B1320" s="20"/>
      <c r="C1320" s="20"/>
      <c r="D1320" s="20"/>
      <c r="E1320" s="6"/>
      <c r="F1320" s="6"/>
      <c r="G1320" s="6"/>
      <c r="H1320" s="6"/>
      <c r="I1320" s="6"/>
      <c r="J1320" s="6"/>
      <c r="K1320" s="6"/>
      <c r="L1320" s="6"/>
      <c r="M1320" s="6"/>
      <c r="N1320" s="6"/>
      <c r="O1320" s="6"/>
      <c r="P1320" s="6"/>
      <c r="Q1320" s="6"/>
      <c r="R1320" s="6"/>
      <c r="S1320" s="6"/>
      <c r="T1320" s="6"/>
      <c r="U1320" s="6"/>
      <c r="V1320" s="6"/>
      <c r="W1320" s="6"/>
      <c r="X1320" s="6"/>
      <c r="Y1320" s="6"/>
      <c r="Z1320" s="6"/>
      <c r="AA1320" s="6"/>
      <c r="AB1320" s="6"/>
      <c r="AC1320" s="6"/>
      <c r="AD1320" s="6"/>
      <c r="AE1320" s="6"/>
      <c r="AF1320" s="6"/>
      <c r="AG1320" s="6"/>
      <c r="AH1320" s="6"/>
      <c r="AI1320" s="6"/>
      <c r="AJ1320" s="6"/>
      <c r="AK1320" s="6"/>
      <c r="AL1320" s="6"/>
      <c r="AM1320" s="6"/>
      <c r="AN1320" s="6"/>
      <c r="AO1320" s="6"/>
      <c r="AP1320" s="6"/>
      <c r="AQ1320" s="21"/>
      <c r="AR1320" s="21"/>
      <c r="AS1320" s="21"/>
      <c r="AT1320" s="6"/>
      <c r="AU1320" s="6"/>
      <c r="AV1320" s="6"/>
      <c r="AW1320" s="6"/>
    </row>
    <row r="1321" spans="1:49" x14ac:dyDescent="0.35">
      <c r="A1321" s="20"/>
      <c r="B1321" s="20"/>
      <c r="C1321" s="20"/>
      <c r="D1321" s="20"/>
      <c r="E1321" s="6"/>
      <c r="F1321" s="6"/>
      <c r="G1321" s="6"/>
      <c r="H1321" s="6"/>
      <c r="I1321" s="6"/>
      <c r="J1321" s="6"/>
      <c r="K1321" s="6"/>
      <c r="L1321" s="6"/>
      <c r="M1321" s="6"/>
      <c r="N1321" s="6"/>
      <c r="O1321" s="6"/>
      <c r="P1321" s="6"/>
      <c r="Q1321" s="6"/>
      <c r="R1321" s="6"/>
      <c r="S1321" s="6"/>
      <c r="T1321" s="6"/>
      <c r="U1321" s="6"/>
      <c r="V1321" s="6"/>
      <c r="W1321" s="6"/>
      <c r="X1321" s="6"/>
      <c r="Y1321" s="6"/>
      <c r="Z1321" s="6"/>
      <c r="AA1321" s="6"/>
      <c r="AB1321" s="6"/>
      <c r="AC1321" s="6"/>
      <c r="AD1321" s="6"/>
      <c r="AE1321" s="6"/>
      <c r="AF1321" s="6"/>
      <c r="AG1321" s="6"/>
      <c r="AH1321" s="6"/>
      <c r="AI1321" s="6"/>
      <c r="AJ1321" s="6"/>
      <c r="AK1321" s="6"/>
      <c r="AL1321" s="6"/>
      <c r="AM1321" s="6"/>
      <c r="AN1321" s="6"/>
      <c r="AO1321" s="6"/>
      <c r="AP1321" s="6"/>
      <c r="AQ1321" s="21"/>
      <c r="AR1321" s="21"/>
      <c r="AS1321" s="21"/>
      <c r="AT1321" s="6"/>
      <c r="AU1321" s="6"/>
      <c r="AV1321" s="6"/>
      <c r="AW1321" s="6"/>
    </row>
    <row r="1322" spans="1:49" x14ac:dyDescent="0.35">
      <c r="A1322" s="20"/>
      <c r="B1322" s="20"/>
      <c r="C1322" s="20"/>
      <c r="D1322" s="20"/>
      <c r="E1322" s="6"/>
      <c r="F1322" s="6"/>
      <c r="G1322" s="6"/>
      <c r="H1322" s="6"/>
      <c r="I1322" s="6"/>
      <c r="J1322" s="6"/>
      <c r="K1322" s="6"/>
      <c r="L1322" s="6"/>
      <c r="M1322" s="6"/>
      <c r="N1322" s="6"/>
      <c r="O1322" s="6"/>
      <c r="P1322" s="6"/>
      <c r="Q1322" s="6"/>
      <c r="R1322" s="6"/>
      <c r="S1322" s="6"/>
      <c r="T1322" s="6"/>
      <c r="U1322" s="6"/>
      <c r="V1322" s="6"/>
      <c r="W1322" s="6"/>
      <c r="X1322" s="6"/>
      <c r="Y1322" s="6"/>
      <c r="Z1322" s="6"/>
      <c r="AA1322" s="6"/>
      <c r="AB1322" s="6"/>
      <c r="AC1322" s="6"/>
      <c r="AD1322" s="6"/>
      <c r="AE1322" s="6"/>
      <c r="AF1322" s="6"/>
      <c r="AG1322" s="6"/>
      <c r="AH1322" s="6"/>
      <c r="AI1322" s="6"/>
      <c r="AJ1322" s="6"/>
      <c r="AK1322" s="6"/>
      <c r="AL1322" s="6"/>
      <c r="AM1322" s="6"/>
      <c r="AN1322" s="6"/>
      <c r="AO1322" s="6"/>
      <c r="AP1322" s="6"/>
      <c r="AQ1322" s="21"/>
      <c r="AR1322" s="21"/>
      <c r="AS1322" s="21"/>
      <c r="AT1322" s="6"/>
      <c r="AU1322" s="6"/>
      <c r="AV1322" s="6"/>
      <c r="AW1322" s="6"/>
    </row>
    <row r="1323" spans="1:49" x14ac:dyDescent="0.35">
      <c r="A1323" s="20"/>
      <c r="B1323" s="20"/>
      <c r="C1323" s="20"/>
      <c r="D1323" s="20"/>
      <c r="E1323" s="6"/>
      <c r="F1323" s="6"/>
      <c r="G1323" s="6"/>
      <c r="H1323" s="6"/>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c r="AG1323" s="6"/>
      <c r="AH1323" s="6"/>
      <c r="AI1323" s="6"/>
      <c r="AJ1323" s="6"/>
      <c r="AK1323" s="6"/>
      <c r="AL1323" s="6"/>
      <c r="AM1323" s="6"/>
      <c r="AN1323" s="6"/>
      <c r="AO1323" s="6"/>
      <c r="AP1323" s="6"/>
      <c r="AQ1323" s="21"/>
      <c r="AR1323" s="21"/>
      <c r="AS1323" s="21"/>
      <c r="AT1323" s="6"/>
      <c r="AU1323" s="6"/>
      <c r="AV1323" s="6"/>
      <c r="AW1323" s="6"/>
    </row>
    <row r="1324" spans="1:49" x14ac:dyDescent="0.35">
      <c r="A1324" s="20"/>
      <c r="B1324" s="20"/>
      <c r="C1324" s="20"/>
      <c r="D1324" s="20"/>
      <c r="E1324" s="6"/>
      <c r="F1324" s="6"/>
      <c r="G1324" s="6"/>
      <c r="H1324" s="6"/>
      <c r="I1324" s="6"/>
      <c r="J1324" s="6"/>
      <c r="K1324" s="6"/>
      <c r="L1324" s="6"/>
      <c r="M1324" s="6"/>
      <c r="N1324" s="6"/>
      <c r="O1324" s="6"/>
      <c r="P1324" s="6"/>
      <c r="Q1324" s="6"/>
      <c r="R1324" s="6"/>
      <c r="S1324" s="6"/>
      <c r="T1324" s="6"/>
      <c r="U1324" s="6"/>
      <c r="V1324" s="6"/>
      <c r="W1324" s="6"/>
      <c r="X1324" s="6"/>
      <c r="Y1324" s="6"/>
      <c r="Z1324" s="6"/>
      <c r="AA1324" s="6"/>
      <c r="AB1324" s="6"/>
      <c r="AC1324" s="6"/>
      <c r="AD1324" s="6"/>
      <c r="AE1324" s="6"/>
      <c r="AF1324" s="6"/>
      <c r="AG1324" s="6"/>
      <c r="AH1324" s="6"/>
      <c r="AI1324" s="6"/>
      <c r="AJ1324" s="6"/>
      <c r="AK1324" s="6"/>
      <c r="AL1324" s="6"/>
      <c r="AM1324" s="6"/>
      <c r="AN1324" s="6"/>
      <c r="AO1324" s="6"/>
      <c r="AP1324" s="6"/>
      <c r="AQ1324" s="21"/>
      <c r="AR1324" s="21"/>
      <c r="AS1324" s="21"/>
      <c r="AT1324" s="6"/>
      <c r="AU1324" s="6"/>
      <c r="AV1324" s="6"/>
      <c r="AW1324" s="6"/>
    </row>
    <row r="1325" spans="1:49" x14ac:dyDescent="0.35">
      <c r="A1325" s="20"/>
      <c r="B1325" s="20"/>
      <c r="C1325" s="20"/>
      <c r="D1325" s="20"/>
      <c r="E1325" s="6"/>
      <c r="F1325" s="6"/>
      <c r="G1325" s="6"/>
      <c r="H1325" s="6"/>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c r="AG1325" s="6"/>
      <c r="AH1325" s="6"/>
      <c r="AI1325" s="6"/>
      <c r="AJ1325" s="6"/>
      <c r="AK1325" s="6"/>
      <c r="AL1325" s="6"/>
      <c r="AM1325" s="6"/>
      <c r="AN1325" s="6"/>
      <c r="AO1325" s="6"/>
      <c r="AP1325" s="6"/>
      <c r="AQ1325" s="21"/>
      <c r="AR1325" s="21"/>
      <c r="AS1325" s="21"/>
      <c r="AT1325" s="6"/>
      <c r="AU1325" s="6"/>
      <c r="AV1325" s="6"/>
      <c r="AW1325" s="6"/>
    </row>
    <row r="1326" spans="1:49" x14ac:dyDescent="0.35">
      <c r="A1326" s="20"/>
      <c r="B1326" s="20"/>
      <c r="C1326" s="20"/>
      <c r="D1326" s="20"/>
      <c r="E1326" s="6"/>
      <c r="F1326" s="6"/>
      <c r="G1326" s="6"/>
      <c r="H1326" s="6"/>
      <c r="I1326" s="6"/>
      <c r="J1326" s="6"/>
      <c r="K1326" s="6"/>
      <c r="L1326" s="6"/>
      <c r="M1326" s="6"/>
      <c r="N1326" s="6"/>
      <c r="O1326" s="6"/>
      <c r="P1326" s="6"/>
      <c r="Q1326" s="6"/>
      <c r="R1326" s="6"/>
      <c r="S1326" s="6"/>
      <c r="T1326" s="6"/>
      <c r="U1326" s="6"/>
      <c r="V1326" s="6"/>
      <c r="W1326" s="6"/>
      <c r="X1326" s="6"/>
      <c r="Y1326" s="6"/>
      <c r="Z1326" s="6"/>
      <c r="AA1326" s="6"/>
      <c r="AB1326" s="6"/>
      <c r="AC1326" s="6"/>
      <c r="AD1326" s="6"/>
      <c r="AE1326" s="6"/>
      <c r="AF1326" s="6"/>
      <c r="AG1326" s="6"/>
      <c r="AH1326" s="6"/>
      <c r="AI1326" s="6"/>
      <c r="AJ1326" s="6"/>
      <c r="AK1326" s="6"/>
      <c r="AL1326" s="6"/>
      <c r="AM1326" s="6"/>
      <c r="AN1326" s="6"/>
      <c r="AO1326" s="6"/>
      <c r="AP1326" s="6"/>
      <c r="AQ1326" s="21"/>
      <c r="AR1326" s="21"/>
      <c r="AS1326" s="21"/>
      <c r="AT1326" s="6"/>
      <c r="AU1326" s="6"/>
      <c r="AV1326" s="6"/>
      <c r="AW1326" s="6"/>
    </row>
    <row r="1327" spans="1:49" x14ac:dyDescent="0.35">
      <c r="A1327" s="20"/>
      <c r="B1327" s="20"/>
      <c r="C1327" s="20"/>
      <c r="D1327" s="20"/>
      <c r="E1327" s="6"/>
      <c r="F1327" s="6"/>
      <c r="G1327" s="6"/>
      <c r="H1327" s="6"/>
      <c r="I1327" s="6"/>
      <c r="J1327" s="6"/>
      <c r="K1327" s="6"/>
      <c r="L1327" s="6"/>
      <c r="M1327" s="6"/>
      <c r="N1327" s="6"/>
      <c r="O1327" s="6"/>
      <c r="P1327" s="6"/>
      <c r="Q1327" s="6"/>
      <c r="R1327" s="6"/>
      <c r="S1327" s="6"/>
      <c r="T1327" s="6"/>
      <c r="U1327" s="6"/>
      <c r="V1327" s="6"/>
      <c r="W1327" s="6"/>
      <c r="X1327" s="6"/>
      <c r="Y1327" s="6"/>
      <c r="Z1327" s="6"/>
      <c r="AA1327" s="6"/>
      <c r="AB1327" s="6"/>
      <c r="AC1327" s="6"/>
      <c r="AD1327" s="6"/>
      <c r="AE1327" s="6"/>
      <c r="AF1327" s="6"/>
      <c r="AG1327" s="6"/>
      <c r="AH1327" s="6"/>
      <c r="AI1327" s="6"/>
      <c r="AJ1327" s="6"/>
      <c r="AK1327" s="6"/>
      <c r="AL1327" s="6"/>
      <c r="AM1327" s="6"/>
      <c r="AN1327" s="6"/>
      <c r="AO1327" s="6"/>
      <c r="AP1327" s="6"/>
      <c r="AQ1327" s="21"/>
      <c r="AR1327" s="21"/>
      <c r="AS1327" s="21"/>
      <c r="AT1327" s="6"/>
      <c r="AU1327" s="6"/>
      <c r="AV1327" s="6"/>
      <c r="AW1327" s="6"/>
    </row>
    <row r="1328" spans="1:49" x14ac:dyDescent="0.35">
      <c r="A1328" s="20"/>
      <c r="B1328" s="20"/>
      <c r="C1328" s="20"/>
      <c r="D1328" s="20"/>
      <c r="E1328" s="6"/>
      <c r="F1328" s="6"/>
      <c r="G1328" s="6"/>
      <c r="H1328" s="6"/>
      <c r="I1328" s="6"/>
      <c r="J1328" s="6"/>
      <c r="K1328" s="6"/>
      <c r="L1328" s="6"/>
      <c r="M1328" s="6"/>
      <c r="N1328" s="6"/>
      <c r="O1328" s="6"/>
      <c r="P1328" s="6"/>
      <c r="Q1328" s="6"/>
      <c r="R1328" s="6"/>
      <c r="S1328" s="6"/>
      <c r="T1328" s="6"/>
      <c r="U1328" s="6"/>
      <c r="V1328" s="6"/>
      <c r="W1328" s="6"/>
      <c r="X1328" s="6"/>
      <c r="Y1328" s="6"/>
      <c r="Z1328" s="6"/>
      <c r="AA1328" s="6"/>
      <c r="AB1328" s="6"/>
      <c r="AC1328" s="6"/>
      <c r="AD1328" s="6"/>
      <c r="AE1328" s="6"/>
      <c r="AF1328" s="6"/>
      <c r="AG1328" s="6"/>
      <c r="AH1328" s="6"/>
      <c r="AI1328" s="6"/>
      <c r="AJ1328" s="6"/>
      <c r="AK1328" s="6"/>
      <c r="AL1328" s="6"/>
      <c r="AM1328" s="6"/>
      <c r="AN1328" s="6"/>
      <c r="AO1328" s="6"/>
      <c r="AP1328" s="6"/>
      <c r="AQ1328" s="21"/>
      <c r="AR1328" s="21"/>
      <c r="AS1328" s="21"/>
      <c r="AT1328" s="6"/>
      <c r="AU1328" s="6"/>
      <c r="AV1328" s="6"/>
      <c r="AW1328" s="6"/>
    </row>
    <row r="1329" spans="1:49" x14ac:dyDescent="0.35">
      <c r="A1329" s="20"/>
      <c r="B1329" s="20"/>
      <c r="C1329" s="20"/>
      <c r="D1329" s="20"/>
      <c r="E1329" s="6"/>
      <c r="F1329" s="6"/>
      <c r="G1329" s="6"/>
      <c r="H1329" s="6"/>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c r="AG1329" s="6"/>
      <c r="AH1329" s="6"/>
      <c r="AI1329" s="6"/>
      <c r="AJ1329" s="6"/>
      <c r="AK1329" s="6"/>
      <c r="AL1329" s="6"/>
      <c r="AM1329" s="6"/>
      <c r="AN1329" s="6"/>
      <c r="AO1329" s="6"/>
      <c r="AP1329" s="6"/>
      <c r="AQ1329" s="21"/>
      <c r="AR1329" s="21"/>
      <c r="AS1329" s="21"/>
      <c r="AT1329" s="6"/>
      <c r="AU1329" s="6"/>
      <c r="AV1329" s="6"/>
      <c r="AW1329" s="6"/>
    </row>
    <row r="1330" spans="1:49" x14ac:dyDescent="0.35">
      <c r="A1330" s="20"/>
      <c r="B1330" s="20"/>
      <c r="C1330" s="20"/>
      <c r="D1330" s="20"/>
      <c r="E1330" s="6"/>
      <c r="F1330" s="6"/>
      <c r="G1330" s="6"/>
      <c r="H1330" s="6"/>
      <c r="I1330" s="6"/>
      <c r="J1330" s="6"/>
      <c r="K1330" s="6"/>
      <c r="L1330" s="6"/>
      <c r="M1330" s="6"/>
      <c r="N1330" s="6"/>
      <c r="O1330" s="6"/>
      <c r="P1330" s="6"/>
      <c r="Q1330" s="6"/>
      <c r="R1330" s="6"/>
      <c r="S1330" s="6"/>
      <c r="T1330" s="6"/>
      <c r="U1330" s="6"/>
      <c r="V1330" s="6"/>
      <c r="W1330" s="6"/>
      <c r="X1330" s="6"/>
      <c r="Y1330" s="6"/>
      <c r="Z1330" s="6"/>
      <c r="AA1330" s="6"/>
      <c r="AB1330" s="6"/>
      <c r="AC1330" s="6"/>
      <c r="AD1330" s="6"/>
      <c r="AE1330" s="6"/>
      <c r="AF1330" s="6"/>
      <c r="AG1330" s="6"/>
      <c r="AH1330" s="6"/>
      <c r="AI1330" s="6"/>
      <c r="AJ1330" s="6"/>
      <c r="AK1330" s="6"/>
      <c r="AL1330" s="6"/>
      <c r="AM1330" s="6"/>
      <c r="AN1330" s="6"/>
      <c r="AO1330" s="6"/>
      <c r="AP1330" s="6"/>
      <c r="AQ1330" s="21"/>
      <c r="AR1330" s="21"/>
      <c r="AS1330" s="21"/>
      <c r="AT1330" s="6"/>
      <c r="AU1330" s="6"/>
      <c r="AV1330" s="6"/>
      <c r="AW1330" s="6"/>
    </row>
    <row r="1331" spans="1:49" x14ac:dyDescent="0.35">
      <c r="A1331" s="20"/>
      <c r="B1331" s="20"/>
      <c r="C1331" s="20"/>
      <c r="D1331" s="20"/>
      <c r="E1331" s="6"/>
      <c r="F1331" s="6"/>
      <c r="G1331" s="6"/>
      <c r="H1331" s="6"/>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c r="AG1331" s="6"/>
      <c r="AH1331" s="6"/>
      <c r="AI1331" s="6"/>
      <c r="AJ1331" s="6"/>
      <c r="AK1331" s="6"/>
      <c r="AL1331" s="6"/>
      <c r="AM1331" s="6"/>
      <c r="AN1331" s="6"/>
      <c r="AO1331" s="6"/>
      <c r="AP1331" s="6"/>
      <c r="AQ1331" s="21"/>
      <c r="AR1331" s="21"/>
      <c r="AS1331" s="21"/>
      <c r="AT1331" s="6"/>
      <c r="AU1331" s="6"/>
      <c r="AV1331" s="6"/>
      <c r="AW1331" s="6"/>
    </row>
    <row r="1332" spans="1:49" x14ac:dyDescent="0.35">
      <c r="A1332" s="20"/>
      <c r="B1332" s="20"/>
      <c r="C1332" s="20"/>
      <c r="D1332" s="20"/>
      <c r="E1332" s="6"/>
      <c r="F1332" s="6"/>
      <c r="G1332" s="6"/>
      <c r="H1332" s="6"/>
      <c r="I1332" s="6"/>
      <c r="J1332" s="6"/>
      <c r="K1332" s="6"/>
      <c r="L1332" s="6"/>
      <c r="M1332" s="6"/>
      <c r="N1332" s="6"/>
      <c r="O1332" s="6"/>
      <c r="P1332" s="6"/>
      <c r="Q1332" s="6"/>
      <c r="R1332" s="6"/>
      <c r="S1332" s="6"/>
      <c r="T1332" s="6"/>
      <c r="U1332" s="6"/>
      <c r="V1332" s="6"/>
      <c r="W1332" s="6"/>
      <c r="X1332" s="6"/>
      <c r="Y1332" s="6"/>
      <c r="Z1332" s="6"/>
      <c r="AA1332" s="6"/>
      <c r="AB1332" s="6"/>
      <c r="AC1332" s="6"/>
      <c r="AD1332" s="6"/>
      <c r="AE1332" s="6"/>
      <c r="AF1332" s="6"/>
      <c r="AG1332" s="6"/>
      <c r="AH1332" s="6"/>
      <c r="AI1332" s="6"/>
      <c r="AJ1332" s="6"/>
      <c r="AK1332" s="6"/>
      <c r="AL1332" s="6"/>
      <c r="AM1332" s="6"/>
      <c r="AN1332" s="6"/>
      <c r="AO1332" s="6"/>
      <c r="AP1332" s="6"/>
      <c r="AQ1332" s="21"/>
      <c r="AR1332" s="21"/>
      <c r="AS1332" s="21"/>
      <c r="AT1332" s="6"/>
      <c r="AU1332" s="6"/>
      <c r="AV1332" s="6"/>
      <c r="AW1332" s="6"/>
    </row>
    <row r="1333" spans="1:49" x14ac:dyDescent="0.35">
      <c r="A1333" s="20"/>
      <c r="B1333" s="20"/>
      <c r="C1333" s="20"/>
      <c r="D1333" s="20"/>
      <c r="E1333" s="6"/>
      <c r="F1333" s="6"/>
      <c r="G1333" s="6"/>
      <c r="H1333" s="6"/>
      <c r="I1333" s="6"/>
      <c r="J1333" s="6"/>
      <c r="K1333" s="6"/>
      <c r="L1333" s="6"/>
      <c r="M1333" s="6"/>
      <c r="N1333" s="6"/>
      <c r="O1333" s="6"/>
      <c r="P1333" s="6"/>
      <c r="Q1333" s="6"/>
      <c r="R1333" s="6"/>
      <c r="S1333" s="6"/>
      <c r="T1333" s="6"/>
      <c r="U1333" s="6"/>
      <c r="V1333" s="6"/>
      <c r="W1333" s="6"/>
      <c r="X1333" s="6"/>
      <c r="Y1333" s="6"/>
      <c r="Z1333" s="6"/>
      <c r="AA1333" s="6"/>
      <c r="AB1333" s="6"/>
      <c r="AC1333" s="6"/>
      <c r="AD1333" s="6"/>
      <c r="AE1333" s="6"/>
      <c r="AF1333" s="6"/>
      <c r="AG1333" s="6"/>
      <c r="AH1333" s="6"/>
      <c r="AI1333" s="6"/>
      <c r="AJ1333" s="6"/>
      <c r="AK1333" s="6"/>
      <c r="AL1333" s="6"/>
      <c r="AM1333" s="6"/>
      <c r="AN1333" s="6"/>
      <c r="AO1333" s="6"/>
      <c r="AP1333" s="6"/>
      <c r="AQ1333" s="21"/>
      <c r="AR1333" s="21"/>
      <c r="AS1333" s="21"/>
      <c r="AT1333" s="6"/>
      <c r="AU1333" s="6"/>
      <c r="AV1333" s="6"/>
      <c r="AW1333" s="6"/>
    </row>
    <row r="1334" spans="1:49" x14ac:dyDescent="0.35">
      <c r="A1334" s="20"/>
      <c r="B1334" s="20"/>
      <c r="C1334" s="20"/>
      <c r="D1334" s="20"/>
      <c r="E1334" s="6"/>
      <c r="F1334" s="6"/>
      <c r="G1334" s="6"/>
      <c r="H1334" s="6"/>
      <c r="I1334" s="6"/>
      <c r="J1334" s="6"/>
      <c r="K1334" s="6"/>
      <c r="L1334" s="6"/>
      <c r="M1334" s="6"/>
      <c r="N1334" s="6"/>
      <c r="O1334" s="6"/>
      <c r="P1334" s="6"/>
      <c r="Q1334" s="6"/>
      <c r="R1334" s="6"/>
      <c r="S1334" s="6"/>
      <c r="T1334" s="6"/>
      <c r="U1334" s="6"/>
      <c r="V1334" s="6"/>
      <c r="W1334" s="6"/>
      <c r="X1334" s="6"/>
      <c r="Y1334" s="6"/>
      <c r="Z1334" s="6"/>
      <c r="AA1334" s="6"/>
      <c r="AB1334" s="6"/>
      <c r="AC1334" s="6"/>
      <c r="AD1334" s="6"/>
      <c r="AE1334" s="6"/>
      <c r="AF1334" s="6"/>
      <c r="AG1334" s="6"/>
      <c r="AH1334" s="6"/>
      <c r="AI1334" s="6"/>
      <c r="AJ1334" s="6"/>
      <c r="AK1334" s="6"/>
      <c r="AL1334" s="6"/>
      <c r="AM1334" s="6"/>
      <c r="AN1334" s="6"/>
      <c r="AO1334" s="6"/>
      <c r="AP1334" s="6"/>
      <c r="AQ1334" s="21"/>
      <c r="AR1334" s="21"/>
      <c r="AS1334" s="21"/>
      <c r="AT1334" s="6"/>
      <c r="AU1334" s="6"/>
      <c r="AV1334" s="6"/>
      <c r="AW1334" s="6"/>
    </row>
    <row r="1335" spans="1:49" x14ac:dyDescent="0.35">
      <c r="A1335" s="20"/>
      <c r="B1335" s="20"/>
      <c r="C1335" s="20"/>
      <c r="D1335" s="20"/>
      <c r="E1335" s="6"/>
      <c r="F1335" s="6"/>
      <c r="G1335" s="6"/>
      <c r="H1335" s="6"/>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c r="AG1335" s="6"/>
      <c r="AH1335" s="6"/>
      <c r="AI1335" s="6"/>
      <c r="AJ1335" s="6"/>
      <c r="AK1335" s="6"/>
      <c r="AL1335" s="6"/>
      <c r="AM1335" s="6"/>
      <c r="AN1335" s="6"/>
      <c r="AO1335" s="6"/>
      <c r="AP1335" s="6"/>
      <c r="AQ1335" s="21"/>
      <c r="AR1335" s="21"/>
      <c r="AS1335" s="21"/>
      <c r="AT1335" s="6"/>
      <c r="AU1335" s="6"/>
      <c r="AV1335" s="6"/>
      <c r="AW1335" s="6"/>
    </row>
    <row r="1336" spans="1:49" x14ac:dyDescent="0.35">
      <c r="A1336" s="20"/>
      <c r="B1336" s="20"/>
      <c r="C1336" s="20"/>
      <c r="D1336" s="20"/>
      <c r="E1336" s="6"/>
      <c r="F1336" s="6"/>
      <c r="G1336" s="6"/>
      <c r="H1336" s="6"/>
      <c r="I1336" s="6"/>
      <c r="J1336" s="6"/>
      <c r="K1336" s="6"/>
      <c r="L1336" s="6"/>
      <c r="M1336" s="6"/>
      <c r="N1336" s="6"/>
      <c r="O1336" s="6"/>
      <c r="P1336" s="6"/>
      <c r="Q1336" s="6"/>
      <c r="R1336" s="6"/>
      <c r="S1336" s="6"/>
      <c r="T1336" s="6"/>
      <c r="U1336" s="6"/>
      <c r="V1336" s="6"/>
      <c r="W1336" s="6"/>
      <c r="X1336" s="6"/>
      <c r="Y1336" s="6"/>
      <c r="Z1336" s="6"/>
      <c r="AA1336" s="6"/>
      <c r="AB1336" s="6"/>
      <c r="AC1336" s="6"/>
      <c r="AD1336" s="6"/>
      <c r="AE1336" s="6"/>
      <c r="AF1336" s="6"/>
      <c r="AG1336" s="6"/>
      <c r="AH1336" s="6"/>
      <c r="AI1336" s="6"/>
      <c r="AJ1336" s="6"/>
      <c r="AK1336" s="6"/>
      <c r="AL1336" s="6"/>
      <c r="AM1336" s="6"/>
      <c r="AN1336" s="6"/>
      <c r="AO1336" s="6"/>
      <c r="AP1336" s="6"/>
      <c r="AQ1336" s="21"/>
      <c r="AR1336" s="21"/>
      <c r="AS1336" s="21"/>
      <c r="AT1336" s="6"/>
      <c r="AU1336" s="6"/>
      <c r="AV1336" s="6"/>
      <c r="AW1336" s="6"/>
    </row>
    <row r="1337" spans="1:49" x14ac:dyDescent="0.35">
      <c r="A1337" s="20"/>
      <c r="B1337" s="20"/>
      <c r="C1337" s="20"/>
      <c r="D1337" s="20"/>
      <c r="E1337" s="6"/>
      <c r="F1337" s="6"/>
      <c r="G1337" s="6"/>
      <c r="H1337" s="6"/>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c r="AG1337" s="6"/>
      <c r="AH1337" s="6"/>
      <c r="AI1337" s="6"/>
      <c r="AJ1337" s="6"/>
      <c r="AK1337" s="6"/>
      <c r="AL1337" s="6"/>
      <c r="AM1337" s="6"/>
      <c r="AN1337" s="6"/>
      <c r="AO1337" s="6"/>
      <c r="AP1337" s="6"/>
      <c r="AQ1337" s="21"/>
      <c r="AR1337" s="21"/>
      <c r="AS1337" s="21"/>
      <c r="AT1337" s="6"/>
      <c r="AU1337" s="6"/>
      <c r="AV1337" s="6"/>
      <c r="AW1337" s="6"/>
    </row>
    <row r="1338" spans="1:49" x14ac:dyDescent="0.35">
      <c r="A1338" s="20"/>
      <c r="B1338" s="20"/>
      <c r="C1338" s="20"/>
      <c r="D1338" s="20"/>
      <c r="E1338" s="6"/>
      <c r="F1338" s="6"/>
      <c r="G1338" s="6"/>
      <c r="H1338" s="6"/>
      <c r="I1338" s="6"/>
      <c r="J1338" s="6"/>
      <c r="K1338" s="6"/>
      <c r="L1338" s="6"/>
      <c r="M1338" s="6"/>
      <c r="N1338" s="6"/>
      <c r="O1338" s="6"/>
      <c r="P1338" s="6"/>
      <c r="Q1338" s="6"/>
      <c r="R1338" s="6"/>
      <c r="S1338" s="6"/>
      <c r="T1338" s="6"/>
      <c r="U1338" s="6"/>
      <c r="V1338" s="6"/>
      <c r="W1338" s="6"/>
      <c r="X1338" s="6"/>
      <c r="Y1338" s="6"/>
      <c r="Z1338" s="6"/>
      <c r="AA1338" s="6"/>
      <c r="AB1338" s="6"/>
      <c r="AC1338" s="6"/>
      <c r="AD1338" s="6"/>
      <c r="AE1338" s="6"/>
      <c r="AF1338" s="6"/>
      <c r="AG1338" s="6"/>
      <c r="AH1338" s="6"/>
      <c r="AI1338" s="6"/>
      <c r="AJ1338" s="6"/>
      <c r="AK1338" s="6"/>
      <c r="AL1338" s="6"/>
      <c r="AM1338" s="6"/>
      <c r="AN1338" s="6"/>
      <c r="AO1338" s="6"/>
      <c r="AP1338" s="6"/>
      <c r="AQ1338" s="21"/>
      <c r="AR1338" s="21"/>
      <c r="AS1338" s="21"/>
      <c r="AT1338" s="6"/>
      <c r="AU1338" s="6"/>
      <c r="AV1338" s="6"/>
      <c r="AW1338" s="6"/>
    </row>
    <row r="1339" spans="1:49" x14ac:dyDescent="0.35">
      <c r="A1339" s="20"/>
      <c r="B1339" s="20"/>
      <c r="C1339" s="20"/>
      <c r="D1339" s="20"/>
      <c r="E1339" s="6"/>
      <c r="F1339" s="6"/>
      <c r="G1339" s="6"/>
      <c r="H1339" s="6"/>
      <c r="I1339" s="6"/>
      <c r="J1339" s="6"/>
      <c r="K1339" s="6"/>
      <c r="L1339" s="6"/>
      <c r="M1339" s="6"/>
      <c r="N1339" s="6"/>
      <c r="O1339" s="6"/>
      <c r="P1339" s="6"/>
      <c r="Q1339" s="6"/>
      <c r="R1339" s="6"/>
      <c r="S1339" s="6"/>
      <c r="T1339" s="6"/>
      <c r="U1339" s="6"/>
      <c r="V1339" s="6"/>
      <c r="W1339" s="6"/>
      <c r="X1339" s="6"/>
      <c r="Y1339" s="6"/>
      <c r="Z1339" s="6"/>
      <c r="AA1339" s="6"/>
      <c r="AB1339" s="6"/>
      <c r="AC1339" s="6"/>
      <c r="AD1339" s="6"/>
      <c r="AE1339" s="6"/>
      <c r="AF1339" s="6"/>
      <c r="AG1339" s="6"/>
      <c r="AH1339" s="6"/>
      <c r="AI1339" s="6"/>
      <c r="AJ1339" s="6"/>
      <c r="AK1339" s="6"/>
      <c r="AL1339" s="6"/>
      <c r="AM1339" s="6"/>
      <c r="AN1339" s="6"/>
      <c r="AO1339" s="6"/>
      <c r="AP1339" s="6"/>
      <c r="AQ1339" s="21"/>
      <c r="AR1339" s="21"/>
      <c r="AS1339" s="21"/>
      <c r="AT1339" s="6"/>
      <c r="AU1339" s="6"/>
      <c r="AV1339" s="6"/>
      <c r="AW1339" s="6"/>
    </row>
    <row r="1340" spans="1:49" x14ac:dyDescent="0.35">
      <c r="A1340" s="20"/>
      <c r="B1340" s="20"/>
      <c r="C1340" s="20"/>
      <c r="D1340" s="20"/>
      <c r="E1340" s="6"/>
      <c r="F1340" s="6"/>
      <c r="G1340" s="6"/>
      <c r="H1340" s="6"/>
      <c r="I1340" s="6"/>
      <c r="J1340" s="6"/>
      <c r="K1340" s="6"/>
      <c r="L1340" s="6"/>
      <c r="M1340" s="6"/>
      <c r="N1340" s="6"/>
      <c r="O1340" s="6"/>
      <c r="P1340" s="6"/>
      <c r="Q1340" s="6"/>
      <c r="R1340" s="6"/>
      <c r="S1340" s="6"/>
      <c r="T1340" s="6"/>
      <c r="U1340" s="6"/>
      <c r="V1340" s="6"/>
      <c r="W1340" s="6"/>
      <c r="X1340" s="6"/>
      <c r="Y1340" s="6"/>
      <c r="Z1340" s="6"/>
      <c r="AA1340" s="6"/>
      <c r="AB1340" s="6"/>
      <c r="AC1340" s="6"/>
      <c r="AD1340" s="6"/>
      <c r="AE1340" s="6"/>
      <c r="AF1340" s="6"/>
      <c r="AG1340" s="6"/>
      <c r="AH1340" s="6"/>
      <c r="AI1340" s="6"/>
      <c r="AJ1340" s="6"/>
      <c r="AK1340" s="6"/>
      <c r="AL1340" s="6"/>
      <c r="AM1340" s="6"/>
      <c r="AN1340" s="6"/>
      <c r="AO1340" s="6"/>
      <c r="AP1340" s="6"/>
      <c r="AQ1340" s="21"/>
      <c r="AR1340" s="21"/>
      <c r="AS1340" s="21"/>
      <c r="AT1340" s="6"/>
      <c r="AU1340" s="6"/>
      <c r="AV1340" s="6"/>
      <c r="AW1340" s="6"/>
    </row>
    <row r="1341" spans="1:49" x14ac:dyDescent="0.35">
      <c r="A1341" s="20"/>
      <c r="B1341" s="20"/>
      <c r="C1341" s="20"/>
      <c r="D1341" s="20"/>
      <c r="E1341" s="6"/>
      <c r="F1341" s="6"/>
      <c r="G1341" s="6"/>
      <c r="H1341" s="6"/>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c r="AG1341" s="6"/>
      <c r="AH1341" s="6"/>
      <c r="AI1341" s="6"/>
      <c r="AJ1341" s="6"/>
      <c r="AK1341" s="6"/>
      <c r="AL1341" s="6"/>
      <c r="AM1341" s="6"/>
      <c r="AN1341" s="6"/>
      <c r="AO1341" s="6"/>
      <c r="AP1341" s="6"/>
      <c r="AQ1341" s="21"/>
      <c r="AR1341" s="21"/>
      <c r="AS1341" s="21"/>
      <c r="AT1341" s="6"/>
      <c r="AU1341" s="6"/>
      <c r="AV1341" s="6"/>
      <c r="AW1341" s="6"/>
    </row>
    <row r="1342" spans="1:49" x14ac:dyDescent="0.35">
      <c r="A1342" s="20"/>
      <c r="B1342" s="20"/>
      <c r="C1342" s="20"/>
      <c r="D1342" s="20"/>
      <c r="E1342" s="6"/>
      <c r="F1342" s="6"/>
      <c r="G1342" s="6"/>
      <c r="H1342" s="6"/>
      <c r="I1342" s="6"/>
      <c r="J1342" s="6"/>
      <c r="K1342" s="6"/>
      <c r="L1342" s="6"/>
      <c r="M1342" s="6"/>
      <c r="N1342" s="6"/>
      <c r="O1342" s="6"/>
      <c r="P1342" s="6"/>
      <c r="Q1342" s="6"/>
      <c r="R1342" s="6"/>
      <c r="S1342" s="6"/>
      <c r="T1342" s="6"/>
      <c r="U1342" s="6"/>
      <c r="V1342" s="6"/>
      <c r="W1342" s="6"/>
      <c r="X1342" s="6"/>
      <c r="Y1342" s="6"/>
      <c r="Z1342" s="6"/>
      <c r="AA1342" s="6"/>
      <c r="AB1342" s="6"/>
      <c r="AC1342" s="6"/>
      <c r="AD1342" s="6"/>
      <c r="AE1342" s="6"/>
      <c r="AF1342" s="6"/>
      <c r="AG1342" s="6"/>
      <c r="AH1342" s="6"/>
      <c r="AI1342" s="6"/>
      <c r="AJ1342" s="6"/>
      <c r="AK1342" s="6"/>
      <c r="AL1342" s="6"/>
      <c r="AM1342" s="6"/>
      <c r="AN1342" s="6"/>
      <c r="AO1342" s="6"/>
      <c r="AP1342" s="6"/>
      <c r="AQ1342" s="21"/>
      <c r="AR1342" s="21"/>
      <c r="AS1342" s="21"/>
      <c r="AT1342" s="6"/>
      <c r="AU1342" s="6"/>
      <c r="AV1342" s="6"/>
      <c r="AW1342" s="6"/>
    </row>
    <row r="1343" spans="1:49" x14ac:dyDescent="0.35">
      <c r="A1343" s="20"/>
      <c r="B1343" s="20"/>
      <c r="C1343" s="20"/>
      <c r="D1343" s="20"/>
      <c r="E1343" s="6"/>
      <c r="F1343" s="6"/>
      <c r="G1343" s="6"/>
      <c r="H1343" s="6"/>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c r="AG1343" s="6"/>
      <c r="AH1343" s="6"/>
      <c r="AI1343" s="6"/>
      <c r="AJ1343" s="6"/>
      <c r="AK1343" s="6"/>
      <c r="AL1343" s="6"/>
      <c r="AM1343" s="6"/>
      <c r="AN1343" s="6"/>
      <c r="AO1343" s="6"/>
      <c r="AP1343" s="6"/>
      <c r="AQ1343" s="21"/>
      <c r="AR1343" s="21"/>
      <c r="AS1343" s="21"/>
      <c r="AT1343" s="6"/>
      <c r="AU1343" s="6"/>
      <c r="AV1343" s="6"/>
      <c r="AW1343" s="6"/>
    </row>
    <row r="1344" spans="1:49" x14ac:dyDescent="0.35">
      <c r="A1344" s="20"/>
      <c r="B1344" s="20"/>
      <c r="C1344" s="20"/>
      <c r="D1344" s="20"/>
      <c r="E1344" s="6"/>
      <c r="F1344" s="6"/>
      <c r="G1344" s="6"/>
      <c r="H1344" s="6"/>
      <c r="I1344" s="6"/>
      <c r="J1344" s="6"/>
      <c r="K1344" s="6"/>
      <c r="L1344" s="6"/>
      <c r="M1344" s="6"/>
      <c r="N1344" s="6"/>
      <c r="O1344" s="6"/>
      <c r="P1344" s="6"/>
      <c r="Q1344" s="6"/>
      <c r="R1344" s="6"/>
      <c r="S1344" s="6"/>
      <c r="T1344" s="6"/>
      <c r="U1344" s="6"/>
      <c r="V1344" s="6"/>
      <c r="W1344" s="6"/>
      <c r="X1344" s="6"/>
      <c r="Y1344" s="6"/>
      <c r="Z1344" s="6"/>
      <c r="AA1344" s="6"/>
      <c r="AB1344" s="6"/>
      <c r="AC1344" s="6"/>
      <c r="AD1344" s="6"/>
      <c r="AE1344" s="6"/>
      <c r="AF1344" s="6"/>
      <c r="AG1344" s="6"/>
      <c r="AH1344" s="6"/>
      <c r="AI1344" s="6"/>
      <c r="AJ1344" s="6"/>
      <c r="AK1344" s="6"/>
      <c r="AL1344" s="6"/>
      <c r="AM1344" s="6"/>
      <c r="AN1344" s="6"/>
      <c r="AO1344" s="6"/>
      <c r="AP1344" s="6"/>
      <c r="AQ1344" s="21"/>
      <c r="AR1344" s="21"/>
      <c r="AS1344" s="21"/>
      <c r="AT1344" s="6"/>
      <c r="AU1344" s="6"/>
      <c r="AV1344" s="6"/>
      <c r="AW1344" s="6"/>
    </row>
    <row r="1345" spans="1:49" x14ac:dyDescent="0.35">
      <c r="A1345" s="20"/>
      <c r="B1345" s="20"/>
      <c r="C1345" s="20"/>
      <c r="D1345" s="20"/>
      <c r="E1345" s="6"/>
      <c r="F1345" s="6"/>
      <c r="G1345" s="6"/>
      <c r="H1345" s="6"/>
      <c r="I1345" s="6"/>
      <c r="J1345" s="6"/>
      <c r="K1345" s="6"/>
      <c r="L1345" s="6"/>
      <c r="M1345" s="6"/>
      <c r="N1345" s="6"/>
      <c r="O1345" s="6"/>
      <c r="P1345" s="6"/>
      <c r="Q1345" s="6"/>
      <c r="R1345" s="6"/>
      <c r="S1345" s="6"/>
      <c r="T1345" s="6"/>
      <c r="U1345" s="6"/>
      <c r="V1345" s="6"/>
      <c r="W1345" s="6"/>
      <c r="X1345" s="6"/>
      <c r="Y1345" s="6"/>
      <c r="Z1345" s="6"/>
      <c r="AA1345" s="6"/>
      <c r="AB1345" s="6"/>
      <c r="AC1345" s="6"/>
      <c r="AD1345" s="6"/>
      <c r="AE1345" s="6"/>
      <c r="AF1345" s="6"/>
      <c r="AG1345" s="6"/>
      <c r="AH1345" s="6"/>
      <c r="AI1345" s="6"/>
      <c r="AJ1345" s="6"/>
      <c r="AK1345" s="6"/>
      <c r="AL1345" s="6"/>
      <c r="AM1345" s="6"/>
      <c r="AN1345" s="6"/>
      <c r="AO1345" s="6"/>
      <c r="AP1345" s="6"/>
      <c r="AQ1345" s="21"/>
      <c r="AR1345" s="21"/>
      <c r="AS1345" s="21"/>
      <c r="AT1345" s="6"/>
      <c r="AU1345" s="6"/>
      <c r="AV1345" s="6"/>
      <c r="AW1345" s="6"/>
    </row>
    <row r="1346" spans="1:49" x14ac:dyDescent="0.35">
      <c r="A1346" s="20"/>
      <c r="B1346" s="20"/>
      <c r="C1346" s="20"/>
      <c r="D1346" s="20"/>
      <c r="E1346" s="6"/>
      <c r="F1346" s="6"/>
      <c r="G1346" s="6"/>
      <c r="H1346" s="6"/>
      <c r="I1346" s="6"/>
      <c r="J1346" s="6"/>
      <c r="K1346" s="6"/>
      <c r="L1346" s="6"/>
      <c r="M1346" s="6"/>
      <c r="N1346" s="6"/>
      <c r="O1346" s="6"/>
      <c r="P1346" s="6"/>
      <c r="Q1346" s="6"/>
      <c r="R1346" s="6"/>
      <c r="S1346" s="6"/>
      <c r="T1346" s="6"/>
      <c r="U1346" s="6"/>
      <c r="V1346" s="6"/>
      <c r="W1346" s="6"/>
      <c r="X1346" s="6"/>
      <c r="Y1346" s="6"/>
      <c r="Z1346" s="6"/>
      <c r="AA1346" s="6"/>
      <c r="AB1346" s="6"/>
      <c r="AC1346" s="6"/>
      <c r="AD1346" s="6"/>
      <c r="AE1346" s="6"/>
      <c r="AF1346" s="6"/>
      <c r="AG1346" s="6"/>
      <c r="AH1346" s="6"/>
      <c r="AI1346" s="6"/>
      <c r="AJ1346" s="6"/>
      <c r="AK1346" s="6"/>
      <c r="AL1346" s="6"/>
      <c r="AM1346" s="6"/>
      <c r="AN1346" s="6"/>
      <c r="AO1346" s="6"/>
      <c r="AP1346" s="6"/>
      <c r="AQ1346" s="21"/>
      <c r="AR1346" s="21"/>
      <c r="AS1346" s="21"/>
      <c r="AT1346" s="6"/>
      <c r="AU1346" s="6"/>
      <c r="AV1346" s="6"/>
      <c r="AW1346" s="6"/>
    </row>
    <row r="1347" spans="1:49" x14ac:dyDescent="0.35">
      <c r="A1347" s="20"/>
      <c r="B1347" s="20"/>
      <c r="C1347" s="20"/>
      <c r="D1347" s="20"/>
      <c r="E1347" s="6"/>
      <c r="F1347" s="6"/>
      <c r="G1347" s="6"/>
      <c r="H1347" s="6"/>
      <c r="I1347" s="6"/>
      <c r="J1347" s="6"/>
      <c r="K1347" s="6"/>
      <c r="L1347" s="6"/>
      <c r="M1347" s="6"/>
      <c r="N1347" s="6"/>
      <c r="O1347" s="6"/>
      <c r="P1347" s="6"/>
      <c r="Q1347" s="6"/>
      <c r="R1347" s="6"/>
      <c r="S1347" s="6"/>
      <c r="T1347" s="6"/>
      <c r="U1347" s="6"/>
      <c r="V1347" s="6"/>
      <c r="W1347" s="6"/>
      <c r="X1347" s="6"/>
      <c r="Y1347" s="6"/>
      <c r="Z1347" s="6"/>
      <c r="AA1347" s="6"/>
      <c r="AB1347" s="6"/>
      <c r="AC1347" s="6"/>
      <c r="AD1347" s="6"/>
      <c r="AE1347" s="6"/>
      <c r="AF1347" s="6"/>
      <c r="AG1347" s="6"/>
      <c r="AH1347" s="6"/>
      <c r="AI1347" s="6"/>
      <c r="AJ1347" s="6"/>
      <c r="AK1347" s="6"/>
      <c r="AL1347" s="6"/>
      <c r="AM1347" s="6"/>
      <c r="AN1347" s="6"/>
      <c r="AO1347" s="6"/>
      <c r="AP1347" s="6"/>
      <c r="AQ1347" s="21"/>
      <c r="AR1347" s="21"/>
      <c r="AS1347" s="21"/>
      <c r="AT1347" s="6"/>
      <c r="AU1347" s="6"/>
      <c r="AV1347" s="6"/>
      <c r="AW1347" s="6"/>
    </row>
    <row r="1348" spans="1:49" x14ac:dyDescent="0.35">
      <c r="A1348" s="20"/>
      <c r="B1348" s="20"/>
      <c r="C1348" s="20"/>
      <c r="D1348" s="20"/>
      <c r="E1348" s="6"/>
      <c r="F1348" s="6"/>
      <c r="G1348" s="6"/>
      <c r="H1348" s="6"/>
      <c r="I1348" s="6"/>
      <c r="J1348" s="6"/>
      <c r="K1348" s="6"/>
      <c r="L1348" s="6"/>
      <c r="M1348" s="6"/>
      <c r="N1348" s="6"/>
      <c r="O1348" s="6"/>
      <c r="P1348" s="6"/>
      <c r="Q1348" s="6"/>
      <c r="R1348" s="6"/>
      <c r="S1348" s="6"/>
      <c r="T1348" s="6"/>
      <c r="U1348" s="6"/>
      <c r="V1348" s="6"/>
      <c r="W1348" s="6"/>
      <c r="X1348" s="6"/>
      <c r="Y1348" s="6"/>
      <c r="Z1348" s="6"/>
      <c r="AA1348" s="6"/>
      <c r="AB1348" s="6"/>
      <c r="AC1348" s="6"/>
      <c r="AD1348" s="6"/>
      <c r="AE1348" s="6"/>
      <c r="AF1348" s="6"/>
      <c r="AG1348" s="6"/>
      <c r="AH1348" s="6"/>
      <c r="AI1348" s="6"/>
      <c r="AJ1348" s="6"/>
      <c r="AK1348" s="6"/>
      <c r="AL1348" s="6"/>
      <c r="AM1348" s="6"/>
      <c r="AN1348" s="6"/>
      <c r="AO1348" s="6"/>
      <c r="AP1348" s="6"/>
      <c r="AQ1348" s="21"/>
      <c r="AR1348" s="21"/>
      <c r="AS1348" s="21"/>
      <c r="AT1348" s="6"/>
      <c r="AU1348" s="6"/>
      <c r="AV1348" s="6"/>
      <c r="AW1348" s="6"/>
    </row>
    <row r="1349" spans="1:49" x14ac:dyDescent="0.35">
      <c r="A1349" s="20"/>
      <c r="B1349" s="20"/>
      <c r="C1349" s="20"/>
      <c r="D1349" s="20"/>
      <c r="E1349" s="6"/>
      <c r="F1349" s="6"/>
      <c r="G1349" s="6"/>
      <c r="H1349" s="6"/>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c r="AG1349" s="6"/>
      <c r="AH1349" s="6"/>
      <c r="AI1349" s="6"/>
      <c r="AJ1349" s="6"/>
      <c r="AK1349" s="6"/>
      <c r="AL1349" s="6"/>
      <c r="AM1349" s="6"/>
      <c r="AN1349" s="6"/>
      <c r="AO1349" s="6"/>
      <c r="AP1349" s="6"/>
      <c r="AQ1349" s="21"/>
      <c r="AR1349" s="21"/>
      <c r="AS1349" s="21"/>
      <c r="AT1349" s="6"/>
      <c r="AU1349" s="6"/>
      <c r="AV1349" s="6"/>
      <c r="AW1349" s="6"/>
    </row>
    <row r="1350" spans="1:49" x14ac:dyDescent="0.35">
      <c r="A1350" s="20"/>
      <c r="B1350" s="20"/>
      <c r="C1350" s="20"/>
      <c r="D1350" s="20"/>
      <c r="E1350" s="6"/>
      <c r="F1350" s="6"/>
      <c r="G1350" s="6"/>
      <c r="H1350" s="6"/>
      <c r="I1350" s="6"/>
      <c r="J1350" s="6"/>
      <c r="K1350" s="6"/>
      <c r="L1350" s="6"/>
      <c r="M1350" s="6"/>
      <c r="N1350" s="6"/>
      <c r="O1350" s="6"/>
      <c r="P1350" s="6"/>
      <c r="Q1350" s="6"/>
      <c r="R1350" s="6"/>
      <c r="S1350" s="6"/>
      <c r="T1350" s="6"/>
      <c r="U1350" s="6"/>
      <c r="V1350" s="6"/>
      <c r="W1350" s="6"/>
      <c r="X1350" s="6"/>
      <c r="Y1350" s="6"/>
      <c r="Z1350" s="6"/>
      <c r="AA1350" s="6"/>
      <c r="AB1350" s="6"/>
      <c r="AC1350" s="6"/>
      <c r="AD1350" s="6"/>
      <c r="AE1350" s="6"/>
      <c r="AF1350" s="6"/>
      <c r="AG1350" s="6"/>
      <c r="AH1350" s="6"/>
      <c r="AI1350" s="6"/>
      <c r="AJ1350" s="6"/>
      <c r="AK1350" s="6"/>
      <c r="AL1350" s="6"/>
      <c r="AM1350" s="6"/>
      <c r="AN1350" s="6"/>
      <c r="AO1350" s="6"/>
      <c r="AP1350" s="6"/>
      <c r="AQ1350" s="21"/>
      <c r="AR1350" s="21"/>
      <c r="AS1350" s="21"/>
      <c r="AT1350" s="6"/>
      <c r="AU1350" s="6"/>
      <c r="AV1350" s="6"/>
      <c r="AW1350" s="6"/>
    </row>
    <row r="1351" spans="1:49" x14ac:dyDescent="0.35">
      <c r="A1351" s="20"/>
      <c r="B1351" s="20"/>
      <c r="C1351" s="20"/>
      <c r="D1351" s="20"/>
      <c r="E1351" s="6"/>
      <c r="F1351" s="6"/>
      <c r="G1351" s="6"/>
      <c r="H1351" s="6"/>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c r="AG1351" s="6"/>
      <c r="AH1351" s="6"/>
      <c r="AI1351" s="6"/>
      <c r="AJ1351" s="6"/>
      <c r="AK1351" s="6"/>
      <c r="AL1351" s="6"/>
      <c r="AM1351" s="6"/>
      <c r="AN1351" s="6"/>
      <c r="AO1351" s="6"/>
      <c r="AP1351" s="6"/>
      <c r="AQ1351" s="21"/>
      <c r="AR1351" s="21"/>
      <c r="AS1351" s="21"/>
      <c r="AT1351" s="6"/>
      <c r="AU1351" s="6"/>
      <c r="AV1351" s="6"/>
      <c r="AW1351" s="6"/>
    </row>
    <row r="1352" spans="1:49" x14ac:dyDescent="0.35">
      <c r="A1352" s="20"/>
      <c r="B1352" s="20"/>
      <c r="C1352" s="20"/>
      <c r="D1352" s="20"/>
      <c r="E1352" s="6"/>
      <c r="F1352" s="6"/>
      <c r="G1352" s="6"/>
      <c r="H1352" s="6"/>
      <c r="I1352" s="6"/>
      <c r="J1352" s="6"/>
      <c r="K1352" s="6"/>
      <c r="L1352" s="6"/>
      <c r="M1352" s="6"/>
      <c r="N1352" s="6"/>
      <c r="O1352" s="6"/>
      <c r="P1352" s="6"/>
      <c r="Q1352" s="6"/>
      <c r="R1352" s="6"/>
      <c r="S1352" s="6"/>
      <c r="T1352" s="6"/>
      <c r="U1352" s="6"/>
      <c r="V1352" s="6"/>
      <c r="W1352" s="6"/>
      <c r="X1352" s="6"/>
      <c r="Y1352" s="6"/>
      <c r="Z1352" s="6"/>
      <c r="AA1352" s="6"/>
      <c r="AB1352" s="6"/>
      <c r="AC1352" s="6"/>
      <c r="AD1352" s="6"/>
      <c r="AE1352" s="6"/>
      <c r="AF1352" s="6"/>
      <c r="AG1352" s="6"/>
      <c r="AH1352" s="6"/>
      <c r="AI1352" s="6"/>
      <c r="AJ1352" s="6"/>
      <c r="AK1352" s="6"/>
      <c r="AL1352" s="6"/>
      <c r="AM1352" s="6"/>
      <c r="AN1352" s="6"/>
      <c r="AO1352" s="6"/>
      <c r="AP1352" s="6"/>
      <c r="AQ1352" s="21"/>
      <c r="AR1352" s="21"/>
      <c r="AS1352" s="21"/>
      <c r="AT1352" s="6"/>
      <c r="AU1352" s="6"/>
      <c r="AV1352" s="6"/>
      <c r="AW1352" s="6"/>
    </row>
    <row r="1353" spans="1:49" x14ac:dyDescent="0.35">
      <c r="A1353" s="20"/>
      <c r="B1353" s="20"/>
      <c r="C1353" s="20"/>
      <c r="D1353" s="20"/>
      <c r="E1353" s="6"/>
      <c r="F1353" s="6"/>
      <c r="G1353" s="6"/>
      <c r="H1353" s="6"/>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c r="AG1353" s="6"/>
      <c r="AH1353" s="6"/>
      <c r="AI1353" s="6"/>
      <c r="AJ1353" s="6"/>
      <c r="AK1353" s="6"/>
      <c r="AL1353" s="6"/>
      <c r="AM1353" s="6"/>
      <c r="AN1353" s="6"/>
      <c r="AO1353" s="6"/>
      <c r="AP1353" s="6"/>
      <c r="AQ1353" s="21"/>
      <c r="AR1353" s="21"/>
      <c r="AS1353" s="21"/>
      <c r="AT1353" s="6"/>
      <c r="AU1353" s="6"/>
      <c r="AV1353" s="6"/>
      <c r="AW1353" s="6"/>
    </row>
    <row r="1354" spans="1:49" x14ac:dyDescent="0.35">
      <c r="A1354" s="20"/>
      <c r="B1354" s="20"/>
      <c r="C1354" s="20"/>
      <c r="D1354" s="20"/>
      <c r="E1354" s="6"/>
      <c r="F1354" s="6"/>
      <c r="G1354" s="6"/>
      <c r="H1354" s="6"/>
      <c r="I1354" s="6"/>
      <c r="J1354" s="6"/>
      <c r="K1354" s="6"/>
      <c r="L1354" s="6"/>
      <c r="M1354" s="6"/>
      <c r="N1354" s="6"/>
      <c r="O1354" s="6"/>
      <c r="P1354" s="6"/>
      <c r="Q1354" s="6"/>
      <c r="R1354" s="6"/>
      <c r="S1354" s="6"/>
      <c r="T1354" s="6"/>
      <c r="U1354" s="6"/>
      <c r="V1354" s="6"/>
      <c r="W1354" s="6"/>
      <c r="X1354" s="6"/>
      <c r="Y1354" s="6"/>
      <c r="Z1354" s="6"/>
      <c r="AA1354" s="6"/>
      <c r="AB1354" s="6"/>
      <c r="AC1354" s="6"/>
      <c r="AD1354" s="6"/>
      <c r="AE1354" s="6"/>
      <c r="AF1354" s="6"/>
      <c r="AG1354" s="6"/>
      <c r="AH1354" s="6"/>
      <c r="AI1354" s="6"/>
      <c r="AJ1354" s="6"/>
      <c r="AK1354" s="6"/>
      <c r="AL1354" s="6"/>
      <c r="AM1354" s="6"/>
      <c r="AN1354" s="6"/>
      <c r="AO1354" s="6"/>
      <c r="AP1354" s="6"/>
      <c r="AQ1354" s="21"/>
      <c r="AR1354" s="21"/>
      <c r="AS1354" s="21"/>
      <c r="AT1354" s="6"/>
      <c r="AU1354" s="6"/>
      <c r="AV1354" s="6"/>
      <c r="AW1354" s="6"/>
    </row>
    <row r="1355" spans="1:49" x14ac:dyDescent="0.35">
      <c r="A1355" s="20"/>
      <c r="B1355" s="20"/>
      <c r="C1355" s="20"/>
      <c r="D1355" s="20"/>
      <c r="E1355" s="6"/>
      <c r="F1355" s="6"/>
      <c r="G1355" s="6"/>
      <c r="H1355" s="6"/>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c r="AG1355" s="6"/>
      <c r="AH1355" s="6"/>
      <c r="AI1355" s="6"/>
      <c r="AJ1355" s="6"/>
      <c r="AK1355" s="6"/>
      <c r="AL1355" s="6"/>
      <c r="AM1355" s="6"/>
      <c r="AN1355" s="6"/>
      <c r="AO1355" s="6"/>
      <c r="AP1355" s="6"/>
      <c r="AQ1355" s="21"/>
      <c r="AR1355" s="21"/>
      <c r="AS1355" s="21"/>
      <c r="AT1355" s="6"/>
      <c r="AU1355" s="6"/>
      <c r="AV1355" s="6"/>
      <c r="AW1355" s="6"/>
    </row>
    <row r="1356" spans="1:49" x14ac:dyDescent="0.35">
      <c r="A1356" s="20"/>
      <c r="B1356" s="20"/>
      <c r="C1356" s="20"/>
      <c r="D1356" s="20"/>
      <c r="E1356" s="6"/>
      <c r="F1356" s="6"/>
      <c r="G1356" s="6"/>
      <c r="H1356" s="6"/>
      <c r="I1356" s="6"/>
      <c r="J1356" s="6"/>
      <c r="K1356" s="6"/>
      <c r="L1356" s="6"/>
      <c r="M1356" s="6"/>
      <c r="N1356" s="6"/>
      <c r="O1356" s="6"/>
      <c r="P1356" s="6"/>
      <c r="Q1356" s="6"/>
      <c r="R1356" s="6"/>
      <c r="S1356" s="6"/>
      <c r="T1356" s="6"/>
      <c r="U1356" s="6"/>
      <c r="V1356" s="6"/>
      <c r="W1356" s="6"/>
      <c r="X1356" s="6"/>
      <c r="Y1356" s="6"/>
      <c r="Z1356" s="6"/>
      <c r="AA1356" s="6"/>
      <c r="AB1356" s="6"/>
      <c r="AC1356" s="6"/>
      <c r="AD1356" s="6"/>
      <c r="AE1356" s="6"/>
      <c r="AF1356" s="6"/>
      <c r="AG1356" s="6"/>
      <c r="AH1356" s="6"/>
      <c r="AI1356" s="6"/>
      <c r="AJ1356" s="6"/>
      <c r="AK1356" s="6"/>
      <c r="AL1356" s="6"/>
      <c r="AM1356" s="6"/>
      <c r="AN1356" s="6"/>
      <c r="AO1356" s="6"/>
      <c r="AP1356" s="6"/>
      <c r="AQ1356" s="21"/>
      <c r="AR1356" s="21"/>
      <c r="AS1356" s="21"/>
      <c r="AT1356" s="6"/>
      <c r="AU1356" s="6"/>
      <c r="AV1356" s="6"/>
      <c r="AW1356" s="6"/>
    </row>
    <row r="1357" spans="1:49" x14ac:dyDescent="0.35">
      <c r="A1357" s="20"/>
      <c r="B1357" s="20"/>
      <c r="C1357" s="20"/>
      <c r="D1357" s="20"/>
      <c r="E1357" s="6"/>
      <c r="F1357" s="6"/>
      <c r="G1357" s="6"/>
      <c r="H1357" s="6"/>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c r="AG1357" s="6"/>
      <c r="AH1357" s="6"/>
      <c r="AI1357" s="6"/>
      <c r="AJ1357" s="6"/>
      <c r="AK1357" s="6"/>
      <c r="AL1357" s="6"/>
      <c r="AM1357" s="6"/>
      <c r="AN1357" s="6"/>
      <c r="AO1357" s="6"/>
      <c r="AP1357" s="6"/>
      <c r="AQ1357" s="21"/>
      <c r="AR1357" s="21"/>
      <c r="AS1357" s="21"/>
      <c r="AT1357" s="6"/>
      <c r="AU1357" s="6"/>
      <c r="AV1357" s="6"/>
      <c r="AW1357" s="6"/>
    </row>
    <row r="1358" spans="1:49" x14ac:dyDescent="0.35">
      <c r="A1358" s="20"/>
      <c r="B1358" s="20"/>
      <c r="C1358" s="20"/>
      <c r="D1358" s="20"/>
      <c r="E1358" s="6"/>
      <c r="F1358" s="6"/>
      <c r="G1358" s="6"/>
      <c r="H1358" s="6"/>
      <c r="I1358" s="6"/>
      <c r="J1358" s="6"/>
      <c r="K1358" s="6"/>
      <c r="L1358" s="6"/>
      <c r="M1358" s="6"/>
      <c r="N1358" s="6"/>
      <c r="O1358" s="6"/>
      <c r="P1358" s="6"/>
      <c r="Q1358" s="6"/>
      <c r="R1358" s="6"/>
      <c r="S1358" s="6"/>
      <c r="T1358" s="6"/>
      <c r="U1358" s="6"/>
      <c r="V1358" s="6"/>
      <c r="W1358" s="6"/>
      <c r="X1358" s="6"/>
      <c r="Y1358" s="6"/>
      <c r="Z1358" s="6"/>
      <c r="AA1358" s="6"/>
      <c r="AB1358" s="6"/>
      <c r="AC1358" s="6"/>
      <c r="AD1358" s="6"/>
      <c r="AE1358" s="6"/>
      <c r="AF1358" s="6"/>
      <c r="AG1358" s="6"/>
      <c r="AH1358" s="6"/>
      <c r="AI1358" s="6"/>
      <c r="AJ1358" s="6"/>
      <c r="AK1358" s="6"/>
      <c r="AL1358" s="6"/>
      <c r="AM1358" s="6"/>
      <c r="AN1358" s="6"/>
      <c r="AO1358" s="6"/>
      <c r="AP1358" s="6"/>
      <c r="AQ1358" s="21"/>
      <c r="AR1358" s="21"/>
      <c r="AS1358" s="21"/>
      <c r="AT1358" s="6"/>
      <c r="AU1358" s="6"/>
      <c r="AV1358" s="6"/>
      <c r="AW1358" s="6"/>
    </row>
    <row r="1359" spans="1:49" x14ac:dyDescent="0.35">
      <c r="A1359" s="20"/>
      <c r="B1359" s="20"/>
      <c r="C1359" s="20"/>
      <c r="D1359" s="20"/>
      <c r="E1359" s="6"/>
      <c r="F1359" s="6"/>
      <c r="G1359" s="6"/>
      <c r="H1359" s="6"/>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c r="AG1359" s="6"/>
      <c r="AH1359" s="6"/>
      <c r="AI1359" s="6"/>
      <c r="AJ1359" s="6"/>
      <c r="AK1359" s="6"/>
      <c r="AL1359" s="6"/>
      <c r="AM1359" s="6"/>
      <c r="AN1359" s="6"/>
      <c r="AO1359" s="6"/>
      <c r="AP1359" s="6"/>
      <c r="AQ1359" s="21"/>
      <c r="AR1359" s="21"/>
      <c r="AS1359" s="21"/>
      <c r="AT1359" s="6"/>
      <c r="AU1359" s="6"/>
      <c r="AV1359" s="6"/>
      <c r="AW1359" s="6"/>
    </row>
    <row r="1360" spans="1:49" x14ac:dyDescent="0.35">
      <c r="A1360" s="20"/>
      <c r="B1360" s="20"/>
      <c r="C1360" s="20"/>
      <c r="D1360" s="20"/>
      <c r="E1360" s="6"/>
      <c r="F1360" s="6"/>
      <c r="G1360" s="6"/>
      <c r="H1360" s="6"/>
      <c r="I1360" s="6"/>
      <c r="J1360" s="6"/>
      <c r="K1360" s="6"/>
      <c r="L1360" s="6"/>
      <c r="M1360" s="6"/>
      <c r="N1360" s="6"/>
      <c r="O1360" s="6"/>
      <c r="P1360" s="6"/>
      <c r="Q1360" s="6"/>
      <c r="R1360" s="6"/>
      <c r="S1360" s="6"/>
      <c r="T1360" s="6"/>
      <c r="U1360" s="6"/>
      <c r="V1360" s="6"/>
      <c r="W1360" s="6"/>
      <c r="X1360" s="6"/>
      <c r="Y1360" s="6"/>
      <c r="Z1360" s="6"/>
      <c r="AA1360" s="6"/>
      <c r="AB1360" s="6"/>
      <c r="AC1360" s="6"/>
      <c r="AD1360" s="6"/>
      <c r="AE1360" s="6"/>
      <c r="AF1360" s="6"/>
      <c r="AG1360" s="6"/>
      <c r="AH1360" s="6"/>
      <c r="AI1360" s="6"/>
      <c r="AJ1360" s="6"/>
      <c r="AK1360" s="6"/>
      <c r="AL1360" s="6"/>
      <c r="AM1360" s="6"/>
      <c r="AN1360" s="6"/>
      <c r="AO1360" s="6"/>
      <c r="AP1360" s="6"/>
      <c r="AQ1360" s="21"/>
      <c r="AR1360" s="21"/>
      <c r="AS1360" s="21"/>
      <c r="AT1360" s="6"/>
      <c r="AU1360" s="6"/>
      <c r="AV1360" s="6"/>
      <c r="AW1360" s="6"/>
    </row>
    <row r="1361" spans="1:49" x14ac:dyDescent="0.35">
      <c r="A1361" s="20"/>
      <c r="B1361" s="20"/>
      <c r="C1361" s="20"/>
      <c r="D1361" s="20"/>
      <c r="E1361" s="6"/>
      <c r="F1361" s="6"/>
      <c r="G1361" s="6"/>
      <c r="H1361" s="6"/>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c r="AG1361" s="6"/>
      <c r="AH1361" s="6"/>
      <c r="AI1361" s="6"/>
      <c r="AJ1361" s="6"/>
      <c r="AK1361" s="6"/>
      <c r="AL1361" s="6"/>
      <c r="AM1361" s="6"/>
      <c r="AN1361" s="6"/>
      <c r="AO1361" s="6"/>
      <c r="AP1361" s="6"/>
      <c r="AQ1361" s="21"/>
      <c r="AR1361" s="21"/>
      <c r="AS1361" s="21"/>
      <c r="AT1361" s="6"/>
      <c r="AU1361" s="6"/>
      <c r="AV1361" s="6"/>
      <c r="AW1361" s="6"/>
    </row>
    <row r="1362" spans="1:49" x14ac:dyDescent="0.35">
      <c r="A1362" s="20"/>
      <c r="B1362" s="20"/>
      <c r="C1362" s="20"/>
      <c r="D1362" s="20"/>
      <c r="E1362" s="6"/>
      <c r="F1362" s="6"/>
      <c r="G1362" s="6"/>
      <c r="H1362" s="6"/>
      <c r="I1362" s="6"/>
      <c r="J1362" s="6"/>
      <c r="K1362" s="6"/>
      <c r="L1362" s="6"/>
      <c r="M1362" s="6"/>
      <c r="N1362" s="6"/>
      <c r="O1362" s="6"/>
      <c r="P1362" s="6"/>
      <c r="Q1362" s="6"/>
      <c r="R1362" s="6"/>
      <c r="S1362" s="6"/>
      <c r="T1362" s="6"/>
      <c r="U1362" s="6"/>
      <c r="V1362" s="6"/>
      <c r="W1362" s="6"/>
      <c r="X1362" s="6"/>
      <c r="Y1362" s="6"/>
      <c r="Z1362" s="6"/>
      <c r="AA1362" s="6"/>
      <c r="AB1362" s="6"/>
      <c r="AC1362" s="6"/>
      <c r="AD1362" s="6"/>
      <c r="AE1362" s="6"/>
      <c r="AF1362" s="6"/>
      <c r="AG1362" s="6"/>
      <c r="AH1362" s="6"/>
      <c r="AI1362" s="6"/>
      <c r="AJ1362" s="6"/>
      <c r="AK1362" s="6"/>
      <c r="AL1362" s="6"/>
      <c r="AM1362" s="6"/>
      <c r="AN1362" s="6"/>
      <c r="AO1362" s="6"/>
      <c r="AP1362" s="6"/>
      <c r="AQ1362" s="21"/>
      <c r="AR1362" s="21"/>
      <c r="AS1362" s="21"/>
      <c r="AT1362" s="6"/>
      <c r="AU1362" s="6"/>
      <c r="AV1362" s="6"/>
      <c r="AW1362" s="6"/>
    </row>
    <row r="1363" spans="1:49" x14ac:dyDescent="0.35">
      <c r="A1363" s="20"/>
      <c r="B1363" s="20"/>
      <c r="C1363" s="20"/>
      <c r="D1363" s="20"/>
      <c r="E1363" s="6"/>
      <c r="F1363" s="6"/>
      <c r="G1363" s="6"/>
      <c r="H1363" s="6"/>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c r="AG1363" s="6"/>
      <c r="AH1363" s="6"/>
      <c r="AI1363" s="6"/>
      <c r="AJ1363" s="6"/>
      <c r="AK1363" s="6"/>
      <c r="AL1363" s="6"/>
      <c r="AM1363" s="6"/>
      <c r="AN1363" s="6"/>
      <c r="AO1363" s="6"/>
      <c r="AP1363" s="6"/>
      <c r="AQ1363" s="21"/>
      <c r="AR1363" s="21"/>
      <c r="AS1363" s="21"/>
      <c r="AT1363" s="6"/>
      <c r="AU1363" s="6"/>
      <c r="AV1363" s="6"/>
      <c r="AW1363" s="6"/>
    </row>
    <row r="1364" spans="1:49" x14ac:dyDescent="0.35">
      <c r="A1364" s="20"/>
      <c r="B1364" s="20"/>
      <c r="C1364" s="20"/>
      <c r="D1364" s="20"/>
      <c r="E1364" s="6"/>
      <c r="F1364" s="6"/>
      <c r="G1364" s="6"/>
      <c r="H1364" s="6"/>
      <c r="I1364" s="6"/>
      <c r="J1364" s="6"/>
      <c r="K1364" s="6"/>
      <c r="L1364" s="6"/>
      <c r="M1364" s="6"/>
      <c r="N1364" s="6"/>
      <c r="O1364" s="6"/>
      <c r="P1364" s="6"/>
      <c r="Q1364" s="6"/>
      <c r="R1364" s="6"/>
      <c r="S1364" s="6"/>
      <c r="T1364" s="6"/>
      <c r="U1364" s="6"/>
      <c r="V1364" s="6"/>
      <c r="W1364" s="6"/>
      <c r="X1364" s="6"/>
      <c r="Y1364" s="6"/>
      <c r="Z1364" s="6"/>
      <c r="AA1364" s="6"/>
      <c r="AB1364" s="6"/>
      <c r="AC1364" s="6"/>
      <c r="AD1364" s="6"/>
      <c r="AE1364" s="6"/>
      <c r="AF1364" s="6"/>
      <c r="AG1364" s="6"/>
      <c r="AH1364" s="6"/>
      <c r="AI1364" s="6"/>
      <c r="AJ1364" s="6"/>
      <c r="AK1364" s="6"/>
      <c r="AL1364" s="6"/>
      <c r="AM1364" s="6"/>
      <c r="AN1364" s="6"/>
      <c r="AO1364" s="6"/>
      <c r="AP1364" s="6"/>
      <c r="AQ1364" s="21"/>
      <c r="AR1364" s="21"/>
      <c r="AS1364" s="21"/>
      <c r="AT1364" s="6"/>
      <c r="AU1364" s="6"/>
      <c r="AV1364" s="6"/>
      <c r="AW1364" s="6"/>
    </row>
    <row r="1365" spans="1:49" x14ac:dyDescent="0.35">
      <c r="A1365" s="20"/>
      <c r="B1365" s="20"/>
      <c r="C1365" s="20"/>
      <c r="D1365" s="20"/>
      <c r="E1365" s="6"/>
      <c r="F1365" s="6"/>
      <c r="G1365" s="6"/>
      <c r="H1365" s="6"/>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c r="AG1365" s="6"/>
      <c r="AH1365" s="6"/>
      <c r="AI1365" s="6"/>
      <c r="AJ1365" s="6"/>
      <c r="AK1365" s="6"/>
      <c r="AL1365" s="6"/>
      <c r="AM1365" s="6"/>
      <c r="AN1365" s="6"/>
      <c r="AO1365" s="6"/>
      <c r="AP1365" s="6"/>
      <c r="AQ1365" s="21"/>
      <c r="AR1365" s="21"/>
      <c r="AS1365" s="21"/>
      <c r="AT1365" s="6"/>
      <c r="AU1365" s="6"/>
      <c r="AV1365" s="6"/>
      <c r="AW1365" s="6"/>
    </row>
    <row r="1366" spans="1:49" x14ac:dyDescent="0.35">
      <c r="A1366" s="20"/>
      <c r="B1366" s="20"/>
      <c r="C1366" s="20"/>
      <c r="D1366" s="20"/>
      <c r="E1366" s="6"/>
      <c r="F1366" s="6"/>
      <c r="G1366" s="6"/>
      <c r="H1366" s="6"/>
      <c r="I1366" s="6"/>
      <c r="J1366" s="6"/>
      <c r="K1366" s="6"/>
      <c r="L1366" s="6"/>
      <c r="M1366" s="6"/>
      <c r="N1366" s="6"/>
      <c r="O1366" s="6"/>
      <c r="P1366" s="6"/>
      <c r="Q1366" s="6"/>
      <c r="R1366" s="6"/>
      <c r="S1366" s="6"/>
      <c r="T1366" s="6"/>
      <c r="U1366" s="6"/>
      <c r="V1366" s="6"/>
      <c r="W1366" s="6"/>
      <c r="X1366" s="6"/>
      <c r="Y1366" s="6"/>
      <c r="Z1366" s="6"/>
      <c r="AA1366" s="6"/>
      <c r="AB1366" s="6"/>
      <c r="AC1366" s="6"/>
      <c r="AD1366" s="6"/>
      <c r="AE1366" s="6"/>
      <c r="AF1366" s="6"/>
      <c r="AG1366" s="6"/>
      <c r="AH1366" s="6"/>
      <c r="AI1366" s="6"/>
      <c r="AJ1366" s="6"/>
      <c r="AK1366" s="6"/>
      <c r="AL1366" s="6"/>
      <c r="AM1366" s="6"/>
      <c r="AN1366" s="6"/>
      <c r="AO1366" s="6"/>
      <c r="AP1366" s="6"/>
      <c r="AQ1366" s="21"/>
      <c r="AR1366" s="21"/>
      <c r="AS1366" s="21"/>
      <c r="AT1366" s="6"/>
      <c r="AU1366" s="6"/>
      <c r="AV1366" s="6"/>
      <c r="AW1366" s="6"/>
    </row>
    <row r="1367" spans="1:49" x14ac:dyDescent="0.35">
      <c r="A1367" s="20"/>
      <c r="B1367" s="20"/>
      <c r="C1367" s="20"/>
      <c r="D1367" s="20"/>
      <c r="E1367" s="6"/>
      <c r="F1367" s="6"/>
      <c r="G1367" s="6"/>
      <c r="H1367" s="6"/>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c r="AG1367" s="6"/>
      <c r="AH1367" s="6"/>
      <c r="AI1367" s="6"/>
      <c r="AJ1367" s="6"/>
      <c r="AK1367" s="6"/>
      <c r="AL1367" s="6"/>
      <c r="AM1367" s="6"/>
      <c r="AN1367" s="6"/>
      <c r="AO1367" s="6"/>
      <c r="AP1367" s="6"/>
      <c r="AQ1367" s="21"/>
      <c r="AR1367" s="21"/>
      <c r="AS1367" s="21"/>
      <c r="AT1367" s="6"/>
      <c r="AU1367" s="6"/>
      <c r="AV1367" s="6"/>
      <c r="AW1367" s="6"/>
    </row>
    <row r="1368" spans="1:49" x14ac:dyDescent="0.35">
      <c r="A1368" s="20"/>
      <c r="B1368" s="20"/>
      <c r="C1368" s="20"/>
      <c r="D1368" s="20"/>
      <c r="E1368" s="6"/>
      <c r="F1368" s="6"/>
      <c r="G1368" s="6"/>
      <c r="H1368" s="6"/>
      <c r="I1368" s="6"/>
      <c r="J1368" s="6"/>
      <c r="K1368" s="6"/>
      <c r="L1368" s="6"/>
      <c r="M1368" s="6"/>
      <c r="N1368" s="6"/>
      <c r="O1368" s="6"/>
      <c r="P1368" s="6"/>
      <c r="Q1368" s="6"/>
      <c r="R1368" s="6"/>
      <c r="S1368" s="6"/>
      <c r="T1368" s="6"/>
      <c r="U1368" s="6"/>
      <c r="V1368" s="6"/>
      <c r="W1368" s="6"/>
      <c r="X1368" s="6"/>
      <c r="Y1368" s="6"/>
      <c r="Z1368" s="6"/>
      <c r="AA1368" s="6"/>
      <c r="AB1368" s="6"/>
      <c r="AC1368" s="6"/>
      <c r="AD1368" s="6"/>
      <c r="AE1368" s="6"/>
      <c r="AF1368" s="6"/>
      <c r="AG1368" s="6"/>
      <c r="AH1368" s="6"/>
      <c r="AI1368" s="6"/>
      <c r="AJ1368" s="6"/>
      <c r="AK1368" s="6"/>
      <c r="AL1368" s="6"/>
      <c r="AM1368" s="6"/>
      <c r="AN1368" s="6"/>
      <c r="AO1368" s="6"/>
      <c r="AP1368" s="6"/>
      <c r="AQ1368" s="21"/>
      <c r="AR1368" s="21"/>
      <c r="AS1368" s="21"/>
      <c r="AT1368" s="6"/>
      <c r="AU1368" s="6"/>
      <c r="AV1368" s="6"/>
      <c r="AW1368" s="6"/>
    </row>
    <row r="1369" spans="1:49" x14ac:dyDescent="0.35">
      <c r="A1369" s="20"/>
      <c r="B1369" s="20"/>
      <c r="C1369" s="20"/>
      <c r="D1369" s="20"/>
      <c r="E1369" s="6"/>
      <c r="F1369" s="6"/>
      <c r="G1369" s="6"/>
      <c r="H1369" s="6"/>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c r="AG1369" s="6"/>
      <c r="AH1369" s="6"/>
      <c r="AI1369" s="6"/>
      <c r="AJ1369" s="6"/>
      <c r="AK1369" s="6"/>
      <c r="AL1369" s="6"/>
      <c r="AM1369" s="6"/>
      <c r="AN1369" s="6"/>
      <c r="AO1369" s="6"/>
      <c r="AP1369" s="6"/>
      <c r="AQ1369" s="21"/>
      <c r="AR1369" s="21"/>
      <c r="AS1369" s="21"/>
      <c r="AT1369" s="6"/>
      <c r="AU1369" s="6"/>
      <c r="AV1369" s="6"/>
      <c r="AW1369" s="6"/>
    </row>
    <row r="1370" spans="1:49" x14ac:dyDescent="0.35">
      <c r="A1370" s="20"/>
      <c r="B1370" s="20"/>
      <c r="C1370" s="20"/>
      <c r="D1370" s="20"/>
      <c r="E1370" s="6"/>
      <c r="F1370" s="6"/>
      <c r="G1370" s="6"/>
      <c r="H1370" s="6"/>
      <c r="I1370" s="6"/>
      <c r="J1370" s="6"/>
      <c r="K1370" s="6"/>
      <c r="L1370" s="6"/>
      <c r="M1370" s="6"/>
      <c r="N1370" s="6"/>
      <c r="O1370" s="6"/>
      <c r="P1370" s="6"/>
      <c r="Q1370" s="6"/>
      <c r="R1370" s="6"/>
      <c r="S1370" s="6"/>
      <c r="T1370" s="6"/>
      <c r="U1370" s="6"/>
      <c r="V1370" s="6"/>
      <c r="W1370" s="6"/>
      <c r="X1370" s="6"/>
      <c r="Y1370" s="6"/>
      <c r="Z1370" s="6"/>
      <c r="AA1370" s="6"/>
      <c r="AB1370" s="6"/>
      <c r="AC1370" s="6"/>
      <c r="AD1370" s="6"/>
      <c r="AE1370" s="6"/>
      <c r="AF1370" s="6"/>
      <c r="AG1370" s="6"/>
      <c r="AH1370" s="6"/>
      <c r="AI1370" s="6"/>
      <c r="AJ1370" s="6"/>
      <c r="AK1370" s="6"/>
      <c r="AL1370" s="6"/>
      <c r="AM1370" s="6"/>
      <c r="AN1370" s="6"/>
      <c r="AO1370" s="6"/>
      <c r="AP1370" s="6"/>
      <c r="AQ1370" s="21"/>
      <c r="AR1370" s="21"/>
      <c r="AS1370" s="21"/>
      <c r="AT1370" s="6"/>
      <c r="AU1370" s="6"/>
      <c r="AV1370" s="6"/>
      <c r="AW1370" s="6"/>
    </row>
    <row r="1371" spans="1:49" x14ac:dyDescent="0.35">
      <c r="A1371" s="20"/>
      <c r="B1371" s="20"/>
      <c r="C1371" s="20"/>
      <c r="D1371" s="20"/>
      <c r="E1371" s="6"/>
      <c r="F1371" s="6"/>
      <c r="G1371" s="6"/>
      <c r="H1371" s="6"/>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c r="AG1371" s="6"/>
      <c r="AH1371" s="6"/>
      <c r="AI1371" s="6"/>
      <c r="AJ1371" s="6"/>
      <c r="AK1371" s="6"/>
      <c r="AL1371" s="6"/>
      <c r="AM1371" s="6"/>
      <c r="AN1371" s="6"/>
      <c r="AO1371" s="6"/>
      <c r="AP1371" s="6"/>
      <c r="AQ1371" s="21"/>
      <c r="AR1371" s="21"/>
      <c r="AS1371" s="21"/>
      <c r="AT1371" s="6"/>
      <c r="AU1371" s="6"/>
      <c r="AV1371" s="6"/>
      <c r="AW1371" s="6"/>
    </row>
    <row r="1372" spans="1:49" x14ac:dyDescent="0.35">
      <c r="A1372" s="20"/>
      <c r="B1372" s="20"/>
      <c r="C1372" s="20"/>
      <c r="D1372" s="20"/>
      <c r="E1372" s="6"/>
      <c r="F1372" s="6"/>
      <c r="G1372" s="6"/>
      <c r="H1372" s="6"/>
      <c r="I1372" s="6"/>
      <c r="J1372" s="6"/>
      <c r="K1372" s="6"/>
      <c r="L1372" s="6"/>
      <c r="M1372" s="6"/>
      <c r="N1372" s="6"/>
      <c r="O1372" s="6"/>
      <c r="P1372" s="6"/>
      <c r="Q1372" s="6"/>
      <c r="R1372" s="6"/>
      <c r="S1372" s="6"/>
      <c r="T1372" s="6"/>
      <c r="U1372" s="6"/>
      <c r="V1372" s="6"/>
      <c r="W1372" s="6"/>
      <c r="X1372" s="6"/>
      <c r="Y1372" s="6"/>
      <c r="Z1372" s="6"/>
      <c r="AA1372" s="6"/>
      <c r="AB1372" s="6"/>
      <c r="AC1372" s="6"/>
      <c r="AD1372" s="6"/>
      <c r="AE1372" s="6"/>
      <c r="AF1372" s="6"/>
      <c r="AG1372" s="6"/>
      <c r="AH1372" s="6"/>
      <c r="AI1372" s="6"/>
      <c r="AJ1372" s="6"/>
      <c r="AK1372" s="6"/>
      <c r="AL1372" s="6"/>
      <c r="AM1372" s="6"/>
      <c r="AN1372" s="6"/>
      <c r="AO1372" s="6"/>
      <c r="AP1372" s="6"/>
      <c r="AQ1372" s="21"/>
      <c r="AR1372" s="21"/>
      <c r="AS1372" s="21"/>
      <c r="AT1372" s="6"/>
      <c r="AU1372" s="6"/>
      <c r="AV1372" s="6"/>
      <c r="AW1372" s="6"/>
    </row>
    <row r="1373" spans="1:49" x14ac:dyDescent="0.35">
      <c r="A1373" s="20"/>
      <c r="B1373" s="20"/>
      <c r="C1373" s="20"/>
      <c r="D1373" s="20"/>
      <c r="E1373" s="6"/>
      <c r="F1373" s="6"/>
      <c r="G1373" s="6"/>
      <c r="H1373" s="6"/>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c r="AG1373" s="6"/>
      <c r="AH1373" s="6"/>
      <c r="AI1373" s="6"/>
      <c r="AJ1373" s="6"/>
      <c r="AK1373" s="6"/>
      <c r="AL1373" s="6"/>
      <c r="AM1373" s="6"/>
      <c r="AN1373" s="6"/>
      <c r="AO1373" s="6"/>
      <c r="AP1373" s="6"/>
      <c r="AQ1373" s="21"/>
      <c r="AR1373" s="21"/>
      <c r="AS1373" s="21"/>
      <c r="AT1373" s="6"/>
      <c r="AU1373" s="6"/>
      <c r="AV1373" s="6"/>
      <c r="AW1373" s="6"/>
    </row>
    <row r="1374" spans="1:49" x14ac:dyDescent="0.35">
      <c r="A1374" s="20"/>
      <c r="B1374" s="20"/>
      <c r="C1374" s="20"/>
      <c r="D1374" s="20"/>
      <c r="E1374" s="6"/>
      <c r="F1374" s="6"/>
      <c r="G1374" s="6"/>
      <c r="H1374" s="6"/>
      <c r="I1374" s="6"/>
      <c r="J1374" s="6"/>
      <c r="K1374" s="6"/>
      <c r="L1374" s="6"/>
      <c r="M1374" s="6"/>
      <c r="N1374" s="6"/>
      <c r="O1374" s="6"/>
      <c r="P1374" s="6"/>
      <c r="Q1374" s="6"/>
      <c r="R1374" s="6"/>
      <c r="S1374" s="6"/>
      <c r="T1374" s="6"/>
      <c r="U1374" s="6"/>
      <c r="V1374" s="6"/>
      <c r="W1374" s="6"/>
      <c r="X1374" s="6"/>
      <c r="Y1374" s="6"/>
      <c r="Z1374" s="6"/>
      <c r="AA1374" s="6"/>
      <c r="AB1374" s="6"/>
      <c r="AC1374" s="6"/>
      <c r="AD1374" s="6"/>
      <c r="AE1374" s="6"/>
      <c r="AF1374" s="6"/>
      <c r="AG1374" s="6"/>
      <c r="AH1374" s="6"/>
      <c r="AI1374" s="6"/>
      <c r="AJ1374" s="6"/>
      <c r="AK1374" s="6"/>
      <c r="AL1374" s="6"/>
      <c r="AM1374" s="6"/>
      <c r="AN1374" s="6"/>
      <c r="AO1374" s="6"/>
      <c r="AP1374" s="6"/>
      <c r="AQ1374" s="21"/>
      <c r="AR1374" s="21"/>
      <c r="AS1374" s="21"/>
      <c r="AT1374" s="6"/>
      <c r="AU1374" s="6"/>
      <c r="AV1374" s="6"/>
      <c r="AW1374" s="6"/>
    </row>
    <row r="1375" spans="1:49" x14ac:dyDescent="0.35">
      <c r="A1375" s="20"/>
      <c r="B1375" s="20"/>
      <c r="C1375" s="20"/>
      <c r="D1375" s="20"/>
      <c r="E1375" s="6"/>
      <c r="F1375" s="6"/>
      <c r="G1375" s="6"/>
      <c r="H1375" s="6"/>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c r="AG1375" s="6"/>
      <c r="AH1375" s="6"/>
      <c r="AI1375" s="6"/>
      <c r="AJ1375" s="6"/>
      <c r="AK1375" s="6"/>
      <c r="AL1375" s="6"/>
      <c r="AM1375" s="6"/>
      <c r="AN1375" s="6"/>
      <c r="AO1375" s="6"/>
      <c r="AP1375" s="6"/>
      <c r="AQ1375" s="21"/>
      <c r="AR1375" s="21"/>
      <c r="AS1375" s="21"/>
      <c r="AT1375" s="6"/>
      <c r="AU1375" s="6"/>
      <c r="AV1375" s="6"/>
      <c r="AW1375" s="6"/>
    </row>
    <row r="1376" spans="1:49" x14ac:dyDescent="0.35">
      <c r="A1376" s="20"/>
      <c r="B1376" s="20"/>
      <c r="C1376" s="20"/>
      <c r="D1376" s="20"/>
      <c r="E1376" s="6"/>
      <c r="F1376" s="6"/>
      <c r="G1376" s="6"/>
      <c r="H1376" s="6"/>
      <c r="I1376" s="6"/>
      <c r="J1376" s="6"/>
      <c r="K1376" s="6"/>
      <c r="L1376" s="6"/>
      <c r="M1376" s="6"/>
      <c r="N1376" s="6"/>
      <c r="O1376" s="6"/>
      <c r="P1376" s="6"/>
      <c r="Q1376" s="6"/>
      <c r="R1376" s="6"/>
      <c r="S1376" s="6"/>
      <c r="T1376" s="6"/>
      <c r="U1376" s="6"/>
      <c r="V1376" s="6"/>
      <c r="W1376" s="6"/>
      <c r="X1376" s="6"/>
      <c r="Y1376" s="6"/>
      <c r="Z1376" s="6"/>
      <c r="AA1376" s="6"/>
      <c r="AB1376" s="6"/>
      <c r="AC1376" s="6"/>
      <c r="AD1376" s="6"/>
      <c r="AE1376" s="6"/>
      <c r="AF1376" s="6"/>
      <c r="AG1376" s="6"/>
      <c r="AH1376" s="6"/>
      <c r="AI1376" s="6"/>
      <c r="AJ1376" s="6"/>
      <c r="AK1376" s="6"/>
      <c r="AL1376" s="6"/>
      <c r="AM1376" s="6"/>
      <c r="AN1376" s="6"/>
      <c r="AO1376" s="6"/>
      <c r="AP1376" s="6"/>
      <c r="AQ1376" s="21"/>
      <c r="AR1376" s="21"/>
      <c r="AS1376" s="21"/>
      <c r="AT1376" s="6"/>
      <c r="AU1376" s="6"/>
      <c r="AV1376" s="6"/>
      <c r="AW1376" s="6"/>
    </row>
    <row r="1377" spans="1:49" x14ac:dyDescent="0.35">
      <c r="A1377" s="20"/>
      <c r="B1377" s="20"/>
      <c r="C1377" s="20"/>
      <c r="D1377" s="20"/>
      <c r="E1377" s="6"/>
      <c r="F1377" s="6"/>
      <c r="G1377" s="6"/>
      <c r="H1377" s="6"/>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c r="AG1377" s="6"/>
      <c r="AH1377" s="6"/>
      <c r="AI1377" s="6"/>
      <c r="AJ1377" s="6"/>
      <c r="AK1377" s="6"/>
      <c r="AL1377" s="6"/>
      <c r="AM1377" s="6"/>
      <c r="AN1377" s="6"/>
      <c r="AO1377" s="6"/>
      <c r="AP1377" s="6"/>
      <c r="AQ1377" s="21"/>
      <c r="AR1377" s="21"/>
      <c r="AS1377" s="21"/>
      <c r="AT1377" s="6"/>
      <c r="AU1377" s="6"/>
      <c r="AV1377" s="6"/>
      <c r="AW1377" s="6"/>
    </row>
    <row r="1378" spans="1:49" x14ac:dyDescent="0.35">
      <c r="A1378" s="20"/>
      <c r="B1378" s="20"/>
      <c r="C1378" s="20"/>
      <c r="D1378" s="20"/>
      <c r="E1378" s="6"/>
      <c r="F1378" s="6"/>
      <c r="G1378" s="6"/>
      <c r="H1378" s="6"/>
      <c r="I1378" s="6"/>
      <c r="J1378" s="6"/>
      <c r="K1378" s="6"/>
      <c r="L1378" s="6"/>
      <c r="M1378" s="6"/>
      <c r="N1378" s="6"/>
      <c r="O1378" s="6"/>
      <c r="P1378" s="6"/>
      <c r="Q1378" s="6"/>
      <c r="R1378" s="6"/>
      <c r="S1378" s="6"/>
      <c r="T1378" s="6"/>
      <c r="U1378" s="6"/>
      <c r="V1378" s="6"/>
      <c r="W1378" s="6"/>
      <c r="X1378" s="6"/>
      <c r="Y1378" s="6"/>
      <c r="Z1378" s="6"/>
      <c r="AA1378" s="6"/>
      <c r="AB1378" s="6"/>
      <c r="AC1378" s="6"/>
      <c r="AD1378" s="6"/>
      <c r="AE1378" s="6"/>
      <c r="AF1378" s="6"/>
      <c r="AG1378" s="6"/>
      <c r="AH1378" s="6"/>
      <c r="AI1378" s="6"/>
      <c r="AJ1378" s="6"/>
      <c r="AK1378" s="6"/>
      <c r="AL1378" s="6"/>
      <c r="AM1378" s="6"/>
      <c r="AN1378" s="6"/>
      <c r="AO1378" s="6"/>
      <c r="AP1378" s="6"/>
      <c r="AQ1378" s="21"/>
      <c r="AR1378" s="21"/>
      <c r="AS1378" s="21"/>
      <c r="AT1378" s="6"/>
      <c r="AU1378" s="6"/>
      <c r="AV1378" s="6"/>
      <c r="AW1378" s="6"/>
    </row>
    <row r="1379" spans="1:49" x14ac:dyDescent="0.35">
      <c r="A1379" s="20"/>
      <c r="B1379" s="20"/>
      <c r="C1379" s="20"/>
      <c r="D1379" s="20"/>
      <c r="E1379" s="6"/>
      <c r="F1379" s="6"/>
      <c r="G1379" s="6"/>
      <c r="H1379" s="6"/>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c r="AG1379" s="6"/>
      <c r="AH1379" s="6"/>
      <c r="AI1379" s="6"/>
      <c r="AJ1379" s="6"/>
      <c r="AK1379" s="6"/>
      <c r="AL1379" s="6"/>
      <c r="AM1379" s="6"/>
      <c r="AN1379" s="6"/>
      <c r="AO1379" s="6"/>
      <c r="AP1379" s="6"/>
      <c r="AQ1379" s="21"/>
      <c r="AR1379" s="21"/>
      <c r="AS1379" s="21"/>
      <c r="AT1379" s="6"/>
      <c r="AU1379" s="6"/>
      <c r="AV1379" s="6"/>
      <c r="AW1379" s="6"/>
    </row>
    <row r="1380" spans="1:49" x14ac:dyDescent="0.35">
      <c r="A1380" s="20"/>
      <c r="B1380" s="20"/>
      <c r="C1380" s="20"/>
      <c r="D1380" s="20"/>
      <c r="E1380" s="6"/>
      <c r="F1380" s="6"/>
      <c r="G1380" s="6"/>
      <c r="H1380" s="6"/>
      <c r="I1380" s="6"/>
      <c r="J1380" s="6"/>
      <c r="K1380" s="6"/>
      <c r="L1380" s="6"/>
      <c r="M1380" s="6"/>
      <c r="N1380" s="6"/>
      <c r="O1380" s="6"/>
      <c r="P1380" s="6"/>
      <c r="Q1380" s="6"/>
      <c r="R1380" s="6"/>
      <c r="S1380" s="6"/>
      <c r="T1380" s="6"/>
      <c r="U1380" s="6"/>
      <c r="V1380" s="6"/>
      <c r="W1380" s="6"/>
      <c r="X1380" s="6"/>
      <c r="Y1380" s="6"/>
      <c r="Z1380" s="6"/>
      <c r="AA1380" s="6"/>
      <c r="AB1380" s="6"/>
      <c r="AC1380" s="6"/>
      <c r="AD1380" s="6"/>
      <c r="AE1380" s="6"/>
      <c r="AF1380" s="6"/>
      <c r="AG1380" s="6"/>
      <c r="AH1380" s="6"/>
      <c r="AI1380" s="6"/>
      <c r="AJ1380" s="6"/>
      <c r="AK1380" s="6"/>
      <c r="AL1380" s="6"/>
      <c r="AM1380" s="6"/>
      <c r="AN1380" s="6"/>
      <c r="AO1380" s="6"/>
      <c r="AP1380" s="6"/>
      <c r="AQ1380" s="21"/>
      <c r="AR1380" s="21"/>
      <c r="AS1380" s="21"/>
      <c r="AT1380" s="6"/>
      <c r="AU1380" s="6"/>
      <c r="AV1380" s="6"/>
      <c r="AW1380" s="6"/>
    </row>
    <row r="1381" spans="1:49" x14ac:dyDescent="0.35">
      <c r="A1381" s="20"/>
      <c r="B1381" s="20"/>
      <c r="C1381" s="20"/>
      <c r="D1381" s="20"/>
      <c r="E1381" s="6"/>
      <c r="F1381" s="6"/>
      <c r="G1381" s="6"/>
      <c r="H1381" s="6"/>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c r="AG1381" s="6"/>
      <c r="AH1381" s="6"/>
      <c r="AI1381" s="6"/>
      <c r="AJ1381" s="6"/>
      <c r="AK1381" s="6"/>
      <c r="AL1381" s="6"/>
      <c r="AM1381" s="6"/>
      <c r="AN1381" s="6"/>
      <c r="AO1381" s="6"/>
      <c r="AP1381" s="6"/>
      <c r="AQ1381" s="21"/>
      <c r="AR1381" s="21"/>
      <c r="AS1381" s="21"/>
      <c r="AT1381" s="6"/>
      <c r="AU1381" s="6"/>
      <c r="AV1381" s="6"/>
      <c r="AW1381" s="6"/>
    </row>
    <row r="1382" spans="1:49" x14ac:dyDescent="0.35">
      <c r="A1382" s="20"/>
      <c r="B1382" s="20"/>
      <c r="C1382" s="20"/>
      <c r="D1382" s="20"/>
      <c r="E1382" s="6"/>
      <c r="F1382" s="6"/>
      <c r="G1382" s="6"/>
      <c r="H1382" s="6"/>
      <c r="I1382" s="6"/>
      <c r="J1382" s="6"/>
      <c r="K1382" s="6"/>
      <c r="L1382" s="6"/>
      <c r="M1382" s="6"/>
      <c r="N1382" s="6"/>
      <c r="O1382" s="6"/>
      <c r="P1382" s="6"/>
      <c r="Q1382" s="6"/>
      <c r="R1382" s="6"/>
      <c r="S1382" s="6"/>
      <c r="T1382" s="6"/>
      <c r="U1382" s="6"/>
      <c r="V1382" s="6"/>
      <c r="W1382" s="6"/>
      <c r="X1382" s="6"/>
      <c r="Y1382" s="6"/>
      <c r="Z1382" s="6"/>
      <c r="AA1382" s="6"/>
      <c r="AB1382" s="6"/>
      <c r="AC1382" s="6"/>
      <c r="AD1382" s="6"/>
      <c r="AE1382" s="6"/>
      <c r="AF1382" s="6"/>
      <c r="AG1382" s="6"/>
      <c r="AH1382" s="6"/>
      <c r="AI1382" s="6"/>
      <c r="AJ1382" s="6"/>
      <c r="AK1382" s="6"/>
      <c r="AL1382" s="6"/>
      <c r="AM1382" s="6"/>
      <c r="AN1382" s="6"/>
      <c r="AO1382" s="6"/>
      <c r="AP1382" s="6"/>
      <c r="AQ1382" s="21"/>
      <c r="AR1382" s="21"/>
      <c r="AS1382" s="21"/>
      <c r="AT1382" s="6"/>
      <c r="AU1382" s="6"/>
      <c r="AV1382" s="6"/>
      <c r="AW1382" s="6"/>
    </row>
    <row r="1383" spans="1:49" x14ac:dyDescent="0.35">
      <c r="A1383" s="20"/>
      <c r="B1383" s="20"/>
      <c r="C1383" s="20"/>
      <c r="D1383" s="20"/>
      <c r="E1383" s="6"/>
      <c r="F1383" s="6"/>
      <c r="G1383" s="6"/>
      <c r="H1383" s="6"/>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c r="AG1383" s="6"/>
      <c r="AH1383" s="6"/>
      <c r="AI1383" s="6"/>
      <c r="AJ1383" s="6"/>
      <c r="AK1383" s="6"/>
      <c r="AL1383" s="6"/>
      <c r="AM1383" s="6"/>
      <c r="AN1383" s="6"/>
      <c r="AO1383" s="6"/>
      <c r="AP1383" s="6"/>
      <c r="AQ1383" s="21"/>
      <c r="AR1383" s="21"/>
      <c r="AS1383" s="21"/>
      <c r="AT1383" s="6"/>
      <c r="AU1383" s="6"/>
      <c r="AV1383" s="6"/>
      <c r="AW1383" s="6"/>
    </row>
    <row r="1384" spans="1:49" x14ac:dyDescent="0.35">
      <c r="A1384" s="20"/>
      <c r="B1384" s="20"/>
      <c r="C1384" s="20"/>
      <c r="D1384" s="20"/>
      <c r="E1384" s="6"/>
      <c r="F1384" s="6"/>
      <c r="G1384" s="6"/>
      <c r="H1384" s="6"/>
      <c r="I1384" s="6"/>
      <c r="J1384" s="6"/>
      <c r="K1384" s="6"/>
      <c r="L1384" s="6"/>
      <c r="M1384" s="6"/>
      <c r="N1384" s="6"/>
      <c r="O1384" s="6"/>
      <c r="P1384" s="6"/>
      <c r="Q1384" s="6"/>
      <c r="R1384" s="6"/>
      <c r="S1384" s="6"/>
      <c r="T1384" s="6"/>
      <c r="U1384" s="6"/>
      <c r="V1384" s="6"/>
      <c r="W1384" s="6"/>
      <c r="X1384" s="6"/>
      <c r="Y1384" s="6"/>
      <c r="Z1384" s="6"/>
      <c r="AA1384" s="6"/>
      <c r="AB1384" s="6"/>
      <c r="AC1384" s="6"/>
      <c r="AD1384" s="6"/>
      <c r="AE1384" s="6"/>
      <c r="AF1384" s="6"/>
      <c r="AG1384" s="6"/>
      <c r="AH1384" s="6"/>
      <c r="AI1384" s="6"/>
      <c r="AJ1384" s="6"/>
      <c r="AK1384" s="6"/>
      <c r="AL1384" s="6"/>
      <c r="AM1384" s="6"/>
      <c r="AN1384" s="6"/>
      <c r="AO1384" s="6"/>
      <c r="AP1384" s="6"/>
      <c r="AQ1384" s="21"/>
      <c r="AR1384" s="21"/>
      <c r="AS1384" s="21"/>
      <c r="AT1384" s="6"/>
      <c r="AU1384" s="6"/>
      <c r="AV1384" s="6"/>
      <c r="AW1384" s="6"/>
    </row>
    <row r="1385" spans="1:49" x14ac:dyDescent="0.35">
      <c r="A1385" s="20"/>
      <c r="B1385" s="20"/>
      <c r="C1385" s="20"/>
      <c r="D1385" s="20"/>
      <c r="E1385" s="6"/>
      <c r="F1385" s="6"/>
      <c r="G1385" s="6"/>
      <c r="H1385" s="6"/>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c r="AG1385" s="6"/>
      <c r="AH1385" s="6"/>
      <c r="AI1385" s="6"/>
      <c r="AJ1385" s="6"/>
      <c r="AK1385" s="6"/>
      <c r="AL1385" s="6"/>
      <c r="AM1385" s="6"/>
      <c r="AN1385" s="6"/>
      <c r="AO1385" s="6"/>
      <c r="AP1385" s="6"/>
      <c r="AQ1385" s="21"/>
      <c r="AR1385" s="21"/>
      <c r="AS1385" s="21"/>
      <c r="AT1385" s="6"/>
      <c r="AU1385" s="6"/>
      <c r="AV1385" s="6"/>
      <c r="AW1385" s="6"/>
    </row>
    <row r="1386" spans="1:49" x14ac:dyDescent="0.35">
      <c r="A1386" s="20"/>
      <c r="B1386" s="20"/>
      <c r="C1386" s="20"/>
      <c r="D1386" s="20"/>
      <c r="E1386" s="6"/>
      <c r="F1386" s="6"/>
      <c r="G1386" s="6"/>
      <c r="H1386" s="6"/>
      <c r="I1386" s="6"/>
      <c r="J1386" s="6"/>
      <c r="K1386" s="6"/>
      <c r="L1386" s="6"/>
      <c r="M1386" s="6"/>
      <c r="N1386" s="6"/>
      <c r="O1386" s="6"/>
      <c r="P1386" s="6"/>
      <c r="Q1386" s="6"/>
      <c r="R1386" s="6"/>
      <c r="S1386" s="6"/>
      <c r="T1386" s="6"/>
      <c r="U1386" s="6"/>
      <c r="V1386" s="6"/>
      <c r="W1386" s="6"/>
      <c r="X1386" s="6"/>
      <c r="Y1386" s="6"/>
      <c r="Z1386" s="6"/>
      <c r="AA1386" s="6"/>
      <c r="AB1386" s="6"/>
      <c r="AC1386" s="6"/>
      <c r="AD1386" s="6"/>
      <c r="AE1386" s="6"/>
      <c r="AF1386" s="6"/>
      <c r="AG1386" s="6"/>
      <c r="AH1386" s="6"/>
      <c r="AI1386" s="6"/>
      <c r="AJ1386" s="6"/>
      <c r="AK1386" s="6"/>
      <c r="AL1386" s="6"/>
      <c r="AM1386" s="6"/>
      <c r="AN1386" s="6"/>
      <c r="AO1386" s="6"/>
      <c r="AP1386" s="6"/>
      <c r="AQ1386" s="21"/>
      <c r="AR1386" s="21"/>
      <c r="AS1386" s="21"/>
      <c r="AT1386" s="6"/>
      <c r="AU1386" s="6"/>
      <c r="AV1386" s="6"/>
      <c r="AW1386" s="6"/>
    </row>
    <row r="1387" spans="1:49" x14ac:dyDescent="0.35">
      <c r="A1387" s="20"/>
      <c r="B1387" s="20"/>
      <c r="C1387" s="20"/>
      <c r="D1387" s="20"/>
      <c r="E1387" s="6"/>
      <c r="F1387" s="6"/>
      <c r="G1387" s="6"/>
      <c r="H1387" s="6"/>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c r="AG1387" s="6"/>
      <c r="AH1387" s="6"/>
      <c r="AI1387" s="6"/>
      <c r="AJ1387" s="6"/>
      <c r="AK1387" s="6"/>
      <c r="AL1387" s="6"/>
      <c r="AM1387" s="6"/>
      <c r="AN1387" s="6"/>
      <c r="AO1387" s="6"/>
      <c r="AP1387" s="6"/>
      <c r="AQ1387" s="21"/>
      <c r="AR1387" s="21"/>
      <c r="AS1387" s="21"/>
      <c r="AT1387" s="6"/>
      <c r="AU1387" s="6"/>
      <c r="AV1387" s="6"/>
      <c r="AW1387" s="6"/>
    </row>
    <row r="1388" spans="1:49" x14ac:dyDescent="0.35">
      <c r="A1388" s="20"/>
      <c r="B1388" s="20"/>
      <c r="C1388" s="20"/>
      <c r="D1388" s="20"/>
      <c r="E1388" s="6"/>
      <c r="F1388" s="6"/>
      <c r="G1388" s="6"/>
      <c r="H1388" s="6"/>
      <c r="I1388" s="6"/>
      <c r="J1388" s="6"/>
      <c r="K1388" s="6"/>
      <c r="L1388" s="6"/>
      <c r="M1388" s="6"/>
      <c r="N1388" s="6"/>
      <c r="O1388" s="6"/>
      <c r="P1388" s="6"/>
      <c r="Q1388" s="6"/>
      <c r="R1388" s="6"/>
      <c r="S1388" s="6"/>
      <c r="T1388" s="6"/>
      <c r="U1388" s="6"/>
      <c r="V1388" s="6"/>
      <c r="W1388" s="6"/>
      <c r="X1388" s="6"/>
      <c r="Y1388" s="6"/>
      <c r="Z1388" s="6"/>
      <c r="AA1388" s="6"/>
      <c r="AB1388" s="6"/>
      <c r="AC1388" s="6"/>
      <c r="AD1388" s="6"/>
      <c r="AE1388" s="6"/>
      <c r="AF1388" s="6"/>
      <c r="AG1388" s="6"/>
      <c r="AH1388" s="6"/>
      <c r="AI1388" s="6"/>
      <c r="AJ1388" s="6"/>
      <c r="AK1388" s="6"/>
      <c r="AL1388" s="6"/>
      <c r="AM1388" s="6"/>
      <c r="AN1388" s="6"/>
      <c r="AO1388" s="6"/>
      <c r="AP1388" s="6"/>
      <c r="AQ1388" s="21"/>
      <c r="AR1388" s="21"/>
      <c r="AS1388" s="21"/>
      <c r="AT1388" s="6"/>
      <c r="AU1388" s="6"/>
      <c r="AV1388" s="6"/>
      <c r="AW1388" s="6"/>
    </row>
    <row r="1389" spans="1:49" x14ac:dyDescent="0.35">
      <c r="A1389" s="20"/>
      <c r="B1389" s="20"/>
      <c r="C1389" s="20"/>
      <c r="D1389" s="20"/>
      <c r="E1389" s="6"/>
      <c r="F1389" s="6"/>
      <c r="G1389" s="6"/>
      <c r="H1389" s="6"/>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c r="AG1389" s="6"/>
      <c r="AH1389" s="6"/>
      <c r="AI1389" s="6"/>
      <c r="AJ1389" s="6"/>
      <c r="AK1389" s="6"/>
      <c r="AL1389" s="6"/>
      <c r="AM1389" s="6"/>
      <c r="AN1389" s="6"/>
      <c r="AO1389" s="6"/>
      <c r="AP1389" s="6"/>
      <c r="AQ1389" s="21"/>
      <c r="AR1389" s="21"/>
      <c r="AS1389" s="21"/>
      <c r="AT1389" s="6"/>
      <c r="AU1389" s="6"/>
      <c r="AV1389" s="6"/>
      <c r="AW1389" s="6"/>
    </row>
    <row r="1390" spans="1:49" x14ac:dyDescent="0.35">
      <c r="A1390" s="20"/>
      <c r="B1390" s="20"/>
      <c r="C1390" s="20"/>
      <c r="D1390" s="20"/>
      <c r="E1390" s="6"/>
      <c r="F1390" s="6"/>
      <c r="G1390" s="6"/>
      <c r="H1390" s="6"/>
      <c r="I1390" s="6"/>
      <c r="J1390" s="6"/>
      <c r="K1390" s="6"/>
      <c r="L1390" s="6"/>
      <c r="M1390" s="6"/>
      <c r="N1390" s="6"/>
      <c r="O1390" s="6"/>
      <c r="P1390" s="6"/>
      <c r="Q1390" s="6"/>
      <c r="R1390" s="6"/>
      <c r="S1390" s="6"/>
      <c r="T1390" s="6"/>
      <c r="U1390" s="6"/>
      <c r="V1390" s="6"/>
      <c r="W1390" s="6"/>
      <c r="X1390" s="6"/>
      <c r="Y1390" s="6"/>
      <c r="Z1390" s="6"/>
      <c r="AA1390" s="6"/>
      <c r="AB1390" s="6"/>
      <c r="AC1390" s="6"/>
      <c r="AD1390" s="6"/>
      <c r="AE1390" s="6"/>
      <c r="AF1390" s="6"/>
      <c r="AG1390" s="6"/>
      <c r="AH1390" s="6"/>
      <c r="AI1390" s="6"/>
      <c r="AJ1390" s="6"/>
      <c r="AK1390" s="6"/>
      <c r="AL1390" s="6"/>
      <c r="AM1390" s="6"/>
      <c r="AN1390" s="6"/>
      <c r="AO1390" s="6"/>
      <c r="AP1390" s="6"/>
      <c r="AQ1390" s="21"/>
      <c r="AR1390" s="21"/>
      <c r="AS1390" s="21"/>
      <c r="AT1390" s="6"/>
      <c r="AU1390" s="6"/>
      <c r="AV1390" s="6"/>
      <c r="AW1390" s="6"/>
    </row>
    <row r="1391" spans="1:49" x14ac:dyDescent="0.35">
      <c r="A1391" s="20"/>
      <c r="B1391" s="20"/>
      <c r="C1391" s="20"/>
      <c r="D1391" s="20"/>
      <c r="E1391" s="6"/>
      <c r="F1391" s="6"/>
      <c r="G1391" s="6"/>
      <c r="H1391" s="6"/>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c r="AG1391" s="6"/>
      <c r="AH1391" s="6"/>
      <c r="AI1391" s="6"/>
      <c r="AJ1391" s="6"/>
      <c r="AK1391" s="6"/>
      <c r="AL1391" s="6"/>
      <c r="AM1391" s="6"/>
      <c r="AN1391" s="6"/>
      <c r="AO1391" s="6"/>
      <c r="AP1391" s="6"/>
      <c r="AQ1391" s="21"/>
      <c r="AR1391" s="21"/>
      <c r="AS1391" s="21"/>
      <c r="AT1391" s="6"/>
      <c r="AU1391" s="6"/>
      <c r="AV1391" s="6"/>
      <c r="AW1391" s="6"/>
    </row>
    <row r="1392" spans="1:49" x14ac:dyDescent="0.35">
      <c r="A1392" s="20"/>
      <c r="B1392" s="20"/>
      <c r="C1392" s="20"/>
      <c r="D1392" s="20"/>
      <c r="E1392" s="6"/>
      <c r="F1392" s="6"/>
      <c r="G1392" s="6"/>
      <c r="H1392" s="6"/>
      <c r="I1392" s="6"/>
      <c r="J1392" s="6"/>
      <c r="K1392" s="6"/>
      <c r="L1392" s="6"/>
      <c r="M1392" s="6"/>
      <c r="N1392" s="6"/>
      <c r="O1392" s="6"/>
      <c r="P1392" s="6"/>
      <c r="Q1392" s="6"/>
      <c r="R1392" s="6"/>
      <c r="S1392" s="6"/>
      <c r="T1392" s="6"/>
      <c r="U1392" s="6"/>
      <c r="V1392" s="6"/>
      <c r="W1392" s="6"/>
      <c r="X1392" s="6"/>
      <c r="Y1392" s="6"/>
      <c r="Z1392" s="6"/>
      <c r="AA1392" s="6"/>
      <c r="AB1392" s="6"/>
      <c r="AC1392" s="6"/>
      <c r="AD1392" s="6"/>
      <c r="AE1392" s="6"/>
      <c r="AF1392" s="6"/>
      <c r="AG1392" s="6"/>
      <c r="AH1392" s="6"/>
      <c r="AI1392" s="6"/>
      <c r="AJ1392" s="6"/>
      <c r="AK1392" s="6"/>
      <c r="AL1392" s="6"/>
      <c r="AM1392" s="6"/>
      <c r="AN1392" s="6"/>
      <c r="AO1392" s="6"/>
      <c r="AP1392" s="6"/>
      <c r="AQ1392" s="21"/>
      <c r="AR1392" s="21"/>
      <c r="AS1392" s="21"/>
      <c r="AT1392" s="6"/>
      <c r="AU1392" s="6"/>
      <c r="AV1392" s="6"/>
      <c r="AW1392" s="6"/>
    </row>
    <row r="1393" spans="1:49" x14ac:dyDescent="0.35">
      <c r="A1393" s="20"/>
      <c r="B1393" s="20"/>
      <c r="C1393" s="20"/>
      <c r="D1393" s="20"/>
      <c r="E1393" s="6"/>
      <c r="F1393" s="6"/>
      <c r="G1393" s="6"/>
      <c r="H1393" s="6"/>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c r="AG1393" s="6"/>
      <c r="AH1393" s="6"/>
      <c r="AI1393" s="6"/>
      <c r="AJ1393" s="6"/>
      <c r="AK1393" s="6"/>
      <c r="AL1393" s="6"/>
      <c r="AM1393" s="6"/>
      <c r="AN1393" s="6"/>
      <c r="AO1393" s="6"/>
      <c r="AP1393" s="6"/>
      <c r="AQ1393" s="21"/>
      <c r="AR1393" s="21"/>
      <c r="AS1393" s="21"/>
      <c r="AT1393" s="6"/>
      <c r="AU1393" s="6"/>
      <c r="AV1393" s="6"/>
      <c r="AW1393" s="6"/>
    </row>
    <row r="1394" spans="1:49" x14ac:dyDescent="0.35">
      <c r="A1394" s="20"/>
      <c r="B1394" s="20"/>
      <c r="C1394" s="20"/>
      <c r="D1394" s="20"/>
      <c r="E1394" s="6"/>
      <c r="F1394" s="6"/>
      <c r="G1394" s="6"/>
      <c r="H1394" s="6"/>
      <c r="I1394" s="6"/>
      <c r="J1394" s="6"/>
      <c r="K1394" s="6"/>
      <c r="L1394" s="6"/>
      <c r="M1394" s="6"/>
      <c r="N1394" s="6"/>
      <c r="O1394" s="6"/>
      <c r="P1394" s="6"/>
      <c r="Q1394" s="6"/>
      <c r="R1394" s="6"/>
      <c r="S1394" s="6"/>
      <c r="T1394" s="6"/>
      <c r="U1394" s="6"/>
      <c r="V1394" s="6"/>
      <c r="W1394" s="6"/>
      <c r="X1394" s="6"/>
      <c r="Y1394" s="6"/>
      <c r="Z1394" s="6"/>
      <c r="AA1394" s="6"/>
      <c r="AB1394" s="6"/>
      <c r="AC1394" s="6"/>
      <c r="AD1394" s="6"/>
      <c r="AE1394" s="6"/>
      <c r="AF1394" s="6"/>
      <c r="AG1394" s="6"/>
      <c r="AH1394" s="6"/>
      <c r="AI1394" s="6"/>
      <c r="AJ1394" s="6"/>
      <c r="AK1394" s="6"/>
      <c r="AL1394" s="6"/>
      <c r="AM1394" s="6"/>
      <c r="AN1394" s="6"/>
      <c r="AO1394" s="6"/>
      <c r="AP1394" s="6"/>
      <c r="AQ1394" s="21"/>
      <c r="AR1394" s="21"/>
      <c r="AS1394" s="21"/>
      <c r="AT1394" s="6"/>
      <c r="AU1394" s="6"/>
      <c r="AV1394" s="6"/>
      <c r="AW1394" s="6"/>
    </row>
    <row r="1395" spans="1:49" x14ac:dyDescent="0.35">
      <c r="A1395" s="20"/>
      <c r="B1395" s="20"/>
      <c r="C1395" s="20"/>
      <c r="D1395" s="20"/>
      <c r="E1395" s="6"/>
      <c r="F1395" s="6"/>
      <c r="G1395" s="6"/>
      <c r="H1395" s="6"/>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c r="AG1395" s="6"/>
      <c r="AH1395" s="6"/>
      <c r="AI1395" s="6"/>
      <c r="AJ1395" s="6"/>
      <c r="AK1395" s="6"/>
      <c r="AL1395" s="6"/>
      <c r="AM1395" s="6"/>
      <c r="AN1395" s="6"/>
      <c r="AO1395" s="6"/>
      <c r="AP1395" s="6"/>
      <c r="AQ1395" s="21"/>
      <c r="AR1395" s="21"/>
      <c r="AS1395" s="21"/>
      <c r="AT1395" s="6"/>
      <c r="AU1395" s="6"/>
      <c r="AV1395" s="6"/>
      <c r="AW1395" s="6"/>
    </row>
    <row r="1396" spans="1:49" x14ac:dyDescent="0.35">
      <c r="A1396" s="20"/>
      <c r="B1396" s="20"/>
      <c r="C1396" s="20"/>
      <c r="D1396" s="20"/>
      <c r="E1396" s="6"/>
      <c r="F1396" s="6"/>
      <c r="G1396" s="6"/>
      <c r="H1396" s="6"/>
      <c r="I1396" s="6"/>
      <c r="J1396" s="6"/>
      <c r="K1396" s="6"/>
      <c r="L1396" s="6"/>
      <c r="M1396" s="6"/>
      <c r="N1396" s="6"/>
      <c r="O1396" s="6"/>
      <c r="P1396" s="6"/>
      <c r="Q1396" s="6"/>
      <c r="R1396" s="6"/>
      <c r="S1396" s="6"/>
      <c r="T1396" s="6"/>
      <c r="U1396" s="6"/>
      <c r="V1396" s="6"/>
      <c r="W1396" s="6"/>
      <c r="X1396" s="6"/>
      <c r="Y1396" s="6"/>
      <c r="Z1396" s="6"/>
      <c r="AA1396" s="6"/>
      <c r="AB1396" s="6"/>
      <c r="AC1396" s="6"/>
      <c r="AD1396" s="6"/>
      <c r="AE1396" s="6"/>
      <c r="AF1396" s="6"/>
      <c r="AG1396" s="6"/>
      <c r="AH1396" s="6"/>
      <c r="AI1396" s="6"/>
      <c r="AJ1396" s="6"/>
      <c r="AK1396" s="6"/>
      <c r="AL1396" s="6"/>
      <c r="AM1396" s="6"/>
      <c r="AN1396" s="6"/>
      <c r="AO1396" s="6"/>
      <c r="AP1396" s="6"/>
      <c r="AQ1396" s="21"/>
      <c r="AR1396" s="21"/>
      <c r="AS1396" s="21"/>
      <c r="AT1396" s="6"/>
      <c r="AU1396" s="6"/>
      <c r="AV1396" s="6"/>
      <c r="AW1396" s="6"/>
    </row>
    <row r="1397" spans="1:49" x14ac:dyDescent="0.35">
      <c r="A1397" s="20"/>
      <c r="B1397" s="20"/>
      <c r="C1397" s="20"/>
      <c r="D1397" s="20"/>
      <c r="E1397" s="6"/>
      <c r="F1397" s="6"/>
      <c r="G1397" s="6"/>
      <c r="H1397" s="6"/>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c r="AG1397" s="6"/>
      <c r="AH1397" s="6"/>
      <c r="AI1397" s="6"/>
      <c r="AJ1397" s="6"/>
      <c r="AK1397" s="6"/>
      <c r="AL1397" s="6"/>
      <c r="AM1397" s="6"/>
      <c r="AN1397" s="6"/>
      <c r="AO1397" s="6"/>
      <c r="AP1397" s="6"/>
      <c r="AQ1397" s="21"/>
      <c r="AR1397" s="21"/>
      <c r="AS1397" s="21"/>
      <c r="AT1397" s="6"/>
      <c r="AU1397" s="6"/>
      <c r="AV1397" s="6"/>
      <c r="AW1397" s="6"/>
    </row>
    <row r="1398" spans="1:49" x14ac:dyDescent="0.35">
      <c r="A1398" s="20"/>
      <c r="B1398" s="20"/>
      <c r="C1398" s="20"/>
      <c r="D1398" s="20"/>
      <c r="E1398" s="6"/>
      <c r="F1398" s="6"/>
      <c r="G1398" s="6"/>
      <c r="H1398" s="6"/>
      <c r="I1398" s="6"/>
      <c r="J1398" s="6"/>
      <c r="K1398" s="6"/>
      <c r="L1398" s="6"/>
      <c r="M1398" s="6"/>
      <c r="N1398" s="6"/>
      <c r="O1398" s="6"/>
      <c r="P1398" s="6"/>
      <c r="Q1398" s="6"/>
      <c r="R1398" s="6"/>
      <c r="S1398" s="6"/>
      <c r="T1398" s="6"/>
      <c r="U1398" s="6"/>
      <c r="V1398" s="6"/>
      <c r="W1398" s="6"/>
      <c r="X1398" s="6"/>
      <c r="Y1398" s="6"/>
      <c r="Z1398" s="6"/>
      <c r="AA1398" s="6"/>
      <c r="AB1398" s="6"/>
      <c r="AC1398" s="6"/>
      <c r="AD1398" s="6"/>
      <c r="AE1398" s="6"/>
      <c r="AF1398" s="6"/>
      <c r="AG1398" s="6"/>
      <c r="AH1398" s="6"/>
      <c r="AI1398" s="6"/>
      <c r="AJ1398" s="6"/>
      <c r="AK1398" s="6"/>
      <c r="AL1398" s="6"/>
      <c r="AM1398" s="6"/>
      <c r="AN1398" s="6"/>
      <c r="AO1398" s="6"/>
      <c r="AP1398" s="6"/>
      <c r="AQ1398" s="21"/>
      <c r="AR1398" s="21"/>
      <c r="AS1398" s="21"/>
      <c r="AT1398" s="6"/>
      <c r="AU1398" s="6"/>
      <c r="AV1398" s="6"/>
      <c r="AW1398" s="6"/>
    </row>
    <row r="1399" spans="1:49" x14ac:dyDescent="0.35">
      <c r="A1399" s="20"/>
      <c r="B1399" s="20"/>
      <c r="C1399" s="20"/>
      <c r="D1399" s="20"/>
      <c r="E1399" s="6"/>
      <c r="F1399" s="6"/>
      <c r="G1399" s="6"/>
      <c r="H1399" s="6"/>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c r="AG1399" s="6"/>
      <c r="AH1399" s="6"/>
      <c r="AI1399" s="6"/>
      <c r="AJ1399" s="6"/>
      <c r="AK1399" s="6"/>
      <c r="AL1399" s="6"/>
      <c r="AM1399" s="6"/>
      <c r="AN1399" s="6"/>
      <c r="AO1399" s="6"/>
      <c r="AP1399" s="6"/>
      <c r="AQ1399" s="21"/>
      <c r="AR1399" s="21"/>
      <c r="AS1399" s="21"/>
      <c r="AT1399" s="6"/>
      <c r="AU1399" s="6"/>
      <c r="AV1399" s="6"/>
      <c r="AW1399" s="6"/>
    </row>
    <row r="1400" spans="1:49" x14ac:dyDescent="0.35">
      <c r="A1400" s="20"/>
      <c r="B1400" s="20"/>
      <c r="C1400" s="20"/>
      <c r="D1400" s="20"/>
      <c r="E1400" s="6"/>
      <c r="F1400" s="6"/>
      <c r="G1400" s="6"/>
      <c r="H1400" s="6"/>
      <c r="I1400" s="6"/>
      <c r="J1400" s="6"/>
      <c r="K1400" s="6"/>
      <c r="L1400" s="6"/>
      <c r="M1400" s="6"/>
      <c r="N1400" s="6"/>
      <c r="O1400" s="6"/>
      <c r="P1400" s="6"/>
      <c r="Q1400" s="6"/>
      <c r="R1400" s="6"/>
      <c r="S1400" s="6"/>
      <c r="T1400" s="6"/>
      <c r="U1400" s="6"/>
      <c r="V1400" s="6"/>
      <c r="W1400" s="6"/>
      <c r="X1400" s="6"/>
      <c r="Y1400" s="6"/>
      <c r="Z1400" s="6"/>
      <c r="AA1400" s="6"/>
      <c r="AB1400" s="6"/>
      <c r="AC1400" s="6"/>
      <c r="AD1400" s="6"/>
      <c r="AE1400" s="6"/>
      <c r="AF1400" s="6"/>
      <c r="AG1400" s="6"/>
      <c r="AH1400" s="6"/>
      <c r="AI1400" s="6"/>
      <c r="AJ1400" s="6"/>
      <c r="AK1400" s="6"/>
      <c r="AL1400" s="6"/>
      <c r="AM1400" s="6"/>
      <c r="AN1400" s="6"/>
      <c r="AO1400" s="6"/>
      <c r="AP1400" s="6"/>
      <c r="AQ1400" s="21"/>
      <c r="AR1400" s="21"/>
      <c r="AS1400" s="21"/>
      <c r="AT1400" s="6"/>
      <c r="AU1400" s="6"/>
      <c r="AV1400" s="6"/>
      <c r="AW1400" s="6"/>
    </row>
    <row r="1401" spans="1:49" x14ac:dyDescent="0.35">
      <c r="A1401" s="20"/>
      <c r="B1401" s="20"/>
      <c r="C1401" s="20"/>
      <c r="D1401" s="20"/>
      <c r="E1401" s="6"/>
      <c r="F1401" s="6"/>
      <c r="G1401" s="6"/>
      <c r="H1401" s="6"/>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c r="AG1401" s="6"/>
      <c r="AH1401" s="6"/>
      <c r="AI1401" s="6"/>
      <c r="AJ1401" s="6"/>
      <c r="AK1401" s="6"/>
      <c r="AL1401" s="6"/>
      <c r="AM1401" s="6"/>
      <c r="AN1401" s="6"/>
      <c r="AO1401" s="6"/>
      <c r="AP1401" s="6"/>
      <c r="AQ1401" s="21"/>
      <c r="AR1401" s="21"/>
      <c r="AS1401" s="21"/>
      <c r="AT1401" s="6"/>
      <c r="AU1401" s="6"/>
      <c r="AV1401" s="6"/>
      <c r="AW1401" s="6"/>
    </row>
    <row r="1402" spans="1:49" x14ac:dyDescent="0.35">
      <c r="A1402" s="20"/>
      <c r="B1402" s="20"/>
      <c r="C1402" s="20"/>
      <c r="D1402" s="20"/>
      <c r="E1402" s="6"/>
      <c r="F1402" s="6"/>
      <c r="G1402" s="6"/>
      <c r="H1402" s="6"/>
      <c r="I1402" s="6"/>
      <c r="J1402" s="6"/>
      <c r="K1402" s="6"/>
      <c r="L1402" s="6"/>
      <c r="M1402" s="6"/>
      <c r="N1402" s="6"/>
      <c r="O1402" s="6"/>
      <c r="P1402" s="6"/>
      <c r="Q1402" s="6"/>
      <c r="R1402" s="6"/>
      <c r="S1402" s="6"/>
      <c r="T1402" s="6"/>
      <c r="U1402" s="6"/>
      <c r="V1402" s="6"/>
      <c r="W1402" s="6"/>
      <c r="X1402" s="6"/>
      <c r="Y1402" s="6"/>
      <c r="Z1402" s="6"/>
      <c r="AA1402" s="6"/>
      <c r="AB1402" s="6"/>
      <c r="AC1402" s="6"/>
      <c r="AD1402" s="6"/>
      <c r="AE1402" s="6"/>
      <c r="AF1402" s="6"/>
      <c r="AG1402" s="6"/>
      <c r="AH1402" s="6"/>
      <c r="AI1402" s="6"/>
      <c r="AJ1402" s="6"/>
      <c r="AK1402" s="6"/>
      <c r="AL1402" s="6"/>
      <c r="AM1402" s="6"/>
      <c r="AN1402" s="6"/>
      <c r="AO1402" s="6"/>
      <c r="AP1402" s="6"/>
      <c r="AQ1402" s="21"/>
      <c r="AR1402" s="21"/>
      <c r="AS1402" s="21"/>
      <c r="AT1402" s="6"/>
      <c r="AU1402" s="6"/>
      <c r="AV1402" s="6"/>
      <c r="AW1402" s="6"/>
    </row>
    <row r="1403" spans="1:49" x14ac:dyDescent="0.35">
      <c r="A1403" s="20"/>
      <c r="B1403" s="20"/>
      <c r="C1403" s="20"/>
      <c r="D1403" s="20"/>
      <c r="E1403" s="6"/>
      <c r="F1403" s="6"/>
      <c r="G1403" s="6"/>
      <c r="H1403" s="6"/>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c r="AG1403" s="6"/>
      <c r="AH1403" s="6"/>
      <c r="AI1403" s="6"/>
      <c r="AJ1403" s="6"/>
      <c r="AK1403" s="6"/>
      <c r="AL1403" s="6"/>
      <c r="AM1403" s="6"/>
      <c r="AN1403" s="6"/>
      <c r="AO1403" s="6"/>
      <c r="AP1403" s="6"/>
      <c r="AQ1403" s="21"/>
      <c r="AR1403" s="21"/>
      <c r="AS1403" s="21"/>
      <c r="AT1403" s="6"/>
      <c r="AU1403" s="6"/>
      <c r="AV1403" s="6"/>
      <c r="AW1403" s="6"/>
    </row>
    <row r="1404" spans="1:49" x14ac:dyDescent="0.35">
      <c r="A1404" s="20"/>
      <c r="B1404" s="20"/>
      <c r="C1404" s="20"/>
      <c r="D1404" s="20"/>
      <c r="E1404" s="6"/>
      <c r="F1404" s="6"/>
      <c r="G1404" s="6"/>
      <c r="H1404" s="6"/>
      <c r="I1404" s="6"/>
      <c r="J1404" s="6"/>
      <c r="K1404" s="6"/>
      <c r="L1404" s="6"/>
      <c r="M1404" s="6"/>
      <c r="N1404" s="6"/>
      <c r="O1404" s="6"/>
      <c r="P1404" s="6"/>
      <c r="Q1404" s="6"/>
      <c r="R1404" s="6"/>
      <c r="S1404" s="6"/>
      <c r="T1404" s="6"/>
      <c r="U1404" s="6"/>
      <c r="V1404" s="6"/>
      <c r="W1404" s="6"/>
      <c r="X1404" s="6"/>
      <c r="Y1404" s="6"/>
      <c r="Z1404" s="6"/>
      <c r="AA1404" s="6"/>
      <c r="AB1404" s="6"/>
      <c r="AC1404" s="6"/>
      <c r="AD1404" s="6"/>
      <c r="AE1404" s="6"/>
      <c r="AF1404" s="6"/>
      <c r="AG1404" s="6"/>
      <c r="AH1404" s="6"/>
      <c r="AI1404" s="6"/>
      <c r="AJ1404" s="6"/>
      <c r="AK1404" s="6"/>
      <c r="AL1404" s="6"/>
      <c r="AM1404" s="6"/>
      <c r="AN1404" s="6"/>
      <c r="AO1404" s="6"/>
      <c r="AP1404" s="6"/>
      <c r="AQ1404" s="21"/>
      <c r="AR1404" s="21"/>
      <c r="AS1404" s="21"/>
      <c r="AT1404" s="6"/>
      <c r="AU1404" s="6"/>
      <c r="AV1404" s="6"/>
      <c r="AW1404" s="6"/>
    </row>
    <row r="1405" spans="1:49" x14ac:dyDescent="0.35">
      <c r="A1405" s="20"/>
      <c r="B1405" s="20"/>
      <c r="C1405" s="20"/>
      <c r="D1405" s="20"/>
      <c r="E1405" s="6"/>
      <c r="F1405" s="6"/>
      <c r="G1405" s="6"/>
      <c r="H1405" s="6"/>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c r="AG1405" s="6"/>
      <c r="AH1405" s="6"/>
      <c r="AI1405" s="6"/>
      <c r="AJ1405" s="6"/>
      <c r="AK1405" s="6"/>
      <c r="AL1405" s="6"/>
      <c r="AM1405" s="6"/>
      <c r="AN1405" s="6"/>
      <c r="AO1405" s="6"/>
      <c r="AP1405" s="6"/>
      <c r="AQ1405" s="21"/>
      <c r="AR1405" s="21"/>
      <c r="AS1405" s="21"/>
      <c r="AT1405" s="6"/>
      <c r="AU1405" s="6"/>
      <c r="AV1405" s="6"/>
      <c r="AW1405" s="6"/>
    </row>
    <row r="1406" spans="1:49" x14ac:dyDescent="0.35">
      <c r="A1406" s="20"/>
      <c r="B1406" s="20"/>
      <c r="C1406" s="20"/>
      <c r="D1406" s="20"/>
      <c r="E1406" s="6"/>
      <c r="F1406" s="6"/>
      <c r="G1406" s="6"/>
      <c r="H1406" s="6"/>
      <c r="I1406" s="6"/>
      <c r="J1406" s="6"/>
      <c r="K1406" s="6"/>
      <c r="L1406" s="6"/>
      <c r="M1406" s="6"/>
      <c r="N1406" s="6"/>
      <c r="O1406" s="6"/>
      <c r="P1406" s="6"/>
      <c r="Q1406" s="6"/>
      <c r="R1406" s="6"/>
      <c r="S1406" s="6"/>
      <c r="T1406" s="6"/>
      <c r="U1406" s="6"/>
      <c r="V1406" s="6"/>
      <c r="W1406" s="6"/>
      <c r="X1406" s="6"/>
      <c r="Y1406" s="6"/>
      <c r="Z1406" s="6"/>
      <c r="AA1406" s="6"/>
      <c r="AB1406" s="6"/>
      <c r="AC1406" s="6"/>
      <c r="AD1406" s="6"/>
      <c r="AE1406" s="6"/>
      <c r="AF1406" s="6"/>
      <c r="AG1406" s="6"/>
      <c r="AH1406" s="6"/>
      <c r="AI1406" s="6"/>
      <c r="AJ1406" s="6"/>
      <c r="AK1406" s="6"/>
      <c r="AL1406" s="6"/>
      <c r="AM1406" s="6"/>
      <c r="AN1406" s="6"/>
      <c r="AO1406" s="6"/>
      <c r="AP1406" s="6"/>
      <c r="AQ1406" s="21"/>
      <c r="AR1406" s="21"/>
      <c r="AS1406" s="21"/>
      <c r="AT1406" s="6"/>
      <c r="AU1406" s="6"/>
      <c r="AV1406" s="6"/>
      <c r="AW1406" s="6"/>
    </row>
    <row r="1407" spans="1:49" x14ac:dyDescent="0.35">
      <c r="A1407" s="20"/>
      <c r="B1407" s="20"/>
      <c r="C1407" s="20"/>
      <c r="D1407" s="20"/>
      <c r="E1407" s="6"/>
      <c r="F1407" s="6"/>
      <c r="G1407" s="6"/>
      <c r="H1407" s="6"/>
      <c r="I1407" s="6"/>
      <c r="J1407" s="6"/>
      <c r="K1407" s="6"/>
      <c r="L1407" s="6"/>
      <c r="M1407" s="6"/>
      <c r="N1407" s="6"/>
      <c r="O1407" s="6"/>
      <c r="P1407" s="6"/>
      <c r="Q1407" s="6"/>
      <c r="R1407" s="6"/>
      <c r="S1407" s="6"/>
      <c r="T1407" s="6"/>
      <c r="U1407" s="6"/>
      <c r="V1407" s="6"/>
      <c r="W1407" s="6"/>
      <c r="X1407" s="6"/>
      <c r="Y1407" s="6"/>
      <c r="Z1407" s="6"/>
      <c r="AA1407" s="6"/>
      <c r="AB1407" s="6"/>
      <c r="AC1407" s="6"/>
      <c r="AD1407" s="6"/>
      <c r="AE1407" s="6"/>
      <c r="AF1407" s="6"/>
      <c r="AG1407" s="6"/>
      <c r="AH1407" s="6"/>
      <c r="AI1407" s="6"/>
      <c r="AJ1407" s="6"/>
      <c r="AK1407" s="6"/>
      <c r="AL1407" s="6"/>
      <c r="AM1407" s="6"/>
      <c r="AN1407" s="6"/>
      <c r="AO1407" s="6"/>
      <c r="AP1407" s="6"/>
      <c r="AQ1407" s="21"/>
      <c r="AR1407" s="21"/>
      <c r="AS1407" s="21"/>
      <c r="AT1407" s="6"/>
      <c r="AU1407" s="6"/>
      <c r="AV1407" s="6"/>
      <c r="AW1407" s="6"/>
    </row>
    <row r="1408" spans="1:49" x14ac:dyDescent="0.35">
      <c r="A1408" s="20"/>
      <c r="B1408" s="20"/>
      <c r="C1408" s="20"/>
      <c r="D1408" s="20"/>
      <c r="E1408" s="6"/>
      <c r="F1408" s="6"/>
      <c r="G1408" s="6"/>
      <c r="H1408" s="6"/>
      <c r="I1408" s="6"/>
      <c r="J1408" s="6"/>
      <c r="K1408" s="6"/>
      <c r="L1408" s="6"/>
      <c r="M1408" s="6"/>
      <c r="N1408" s="6"/>
      <c r="O1408" s="6"/>
      <c r="P1408" s="6"/>
      <c r="Q1408" s="6"/>
      <c r="R1408" s="6"/>
      <c r="S1408" s="6"/>
      <c r="T1408" s="6"/>
      <c r="U1408" s="6"/>
      <c r="V1408" s="6"/>
      <c r="W1408" s="6"/>
      <c r="X1408" s="6"/>
      <c r="Y1408" s="6"/>
      <c r="Z1408" s="6"/>
      <c r="AA1408" s="6"/>
      <c r="AB1408" s="6"/>
      <c r="AC1408" s="6"/>
      <c r="AD1408" s="6"/>
      <c r="AE1408" s="6"/>
      <c r="AF1408" s="6"/>
      <c r="AG1408" s="6"/>
      <c r="AH1408" s="6"/>
      <c r="AI1408" s="6"/>
      <c r="AJ1408" s="6"/>
      <c r="AK1408" s="6"/>
      <c r="AL1408" s="6"/>
      <c r="AM1408" s="6"/>
      <c r="AN1408" s="6"/>
      <c r="AO1408" s="6"/>
      <c r="AP1408" s="6"/>
      <c r="AQ1408" s="21"/>
      <c r="AR1408" s="21"/>
      <c r="AS1408" s="21"/>
      <c r="AT1408" s="6"/>
      <c r="AU1408" s="6"/>
      <c r="AV1408" s="6"/>
      <c r="AW1408" s="6"/>
    </row>
    <row r="1409" spans="1:49" x14ac:dyDescent="0.35">
      <c r="A1409" s="20"/>
      <c r="B1409" s="20"/>
      <c r="C1409" s="20"/>
      <c r="D1409" s="20"/>
      <c r="E1409" s="6"/>
      <c r="F1409" s="6"/>
      <c r="G1409" s="6"/>
      <c r="H1409" s="6"/>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c r="AG1409" s="6"/>
      <c r="AH1409" s="6"/>
      <c r="AI1409" s="6"/>
      <c r="AJ1409" s="6"/>
      <c r="AK1409" s="6"/>
      <c r="AL1409" s="6"/>
      <c r="AM1409" s="6"/>
      <c r="AN1409" s="6"/>
      <c r="AO1409" s="6"/>
      <c r="AP1409" s="6"/>
      <c r="AQ1409" s="21"/>
      <c r="AR1409" s="21"/>
      <c r="AS1409" s="21"/>
      <c r="AT1409" s="6"/>
      <c r="AU1409" s="6"/>
      <c r="AV1409" s="6"/>
      <c r="AW1409" s="6"/>
    </row>
    <row r="1410" spans="1:49" x14ac:dyDescent="0.35">
      <c r="A1410" s="20"/>
      <c r="B1410" s="20"/>
      <c r="C1410" s="20"/>
      <c r="D1410" s="20"/>
      <c r="E1410" s="6"/>
      <c r="F1410" s="6"/>
      <c r="G1410" s="6"/>
      <c r="H1410" s="6"/>
      <c r="I1410" s="6"/>
      <c r="J1410" s="6"/>
      <c r="K1410" s="6"/>
      <c r="L1410" s="6"/>
      <c r="M1410" s="6"/>
      <c r="N1410" s="6"/>
      <c r="O1410" s="6"/>
      <c r="P1410" s="6"/>
      <c r="Q1410" s="6"/>
      <c r="R1410" s="6"/>
      <c r="S1410" s="6"/>
      <c r="T1410" s="6"/>
      <c r="U1410" s="6"/>
      <c r="V1410" s="6"/>
      <c r="W1410" s="6"/>
      <c r="X1410" s="6"/>
      <c r="Y1410" s="6"/>
      <c r="Z1410" s="6"/>
      <c r="AA1410" s="6"/>
      <c r="AB1410" s="6"/>
      <c r="AC1410" s="6"/>
      <c r="AD1410" s="6"/>
      <c r="AE1410" s="6"/>
      <c r="AF1410" s="6"/>
      <c r="AG1410" s="6"/>
      <c r="AH1410" s="6"/>
      <c r="AI1410" s="6"/>
      <c r="AJ1410" s="6"/>
      <c r="AK1410" s="6"/>
      <c r="AL1410" s="6"/>
      <c r="AM1410" s="6"/>
      <c r="AN1410" s="6"/>
      <c r="AO1410" s="6"/>
      <c r="AP1410" s="6"/>
      <c r="AQ1410" s="21"/>
      <c r="AR1410" s="21"/>
      <c r="AS1410" s="21"/>
      <c r="AT1410" s="6"/>
      <c r="AU1410" s="6"/>
      <c r="AV1410" s="6"/>
      <c r="AW1410" s="6"/>
    </row>
    <row r="1411" spans="1:49" x14ac:dyDescent="0.35">
      <c r="A1411" s="20"/>
      <c r="B1411" s="20"/>
      <c r="C1411" s="20"/>
      <c r="D1411" s="20"/>
      <c r="E1411" s="6"/>
      <c r="F1411" s="6"/>
      <c r="G1411" s="6"/>
      <c r="H1411" s="6"/>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c r="AG1411" s="6"/>
      <c r="AH1411" s="6"/>
      <c r="AI1411" s="6"/>
      <c r="AJ1411" s="6"/>
      <c r="AK1411" s="6"/>
      <c r="AL1411" s="6"/>
      <c r="AM1411" s="6"/>
      <c r="AN1411" s="6"/>
      <c r="AO1411" s="6"/>
      <c r="AP1411" s="6"/>
      <c r="AQ1411" s="21"/>
      <c r="AR1411" s="21"/>
      <c r="AS1411" s="21"/>
      <c r="AT1411" s="6"/>
      <c r="AU1411" s="6"/>
      <c r="AV1411" s="6"/>
      <c r="AW1411" s="6"/>
    </row>
    <row r="1412" spans="1:49" x14ac:dyDescent="0.35">
      <c r="A1412" s="20"/>
      <c r="B1412" s="20"/>
      <c r="C1412" s="20"/>
      <c r="D1412" s="20"/>
      <c r="E1412" s="6"/>
      <c r="F1412" s="6"/>
      <c r="G1412" s="6"/>
      <c r="H1412" s="6"/>
      <c r="I1412" s="6"/>
      <c r="J1412" s="6"/>
      <c r="K1412" s="6"/>
      <c r="L1412" s="6"/>
      <c r="M1412" s="6"/>
      <c r="N1412" s="6"/>
      <c r="O1412" s="6"/>
      <c r="P1412" s="6"/>
      <c r="Q1412" s="6"/>
      <c r="R1412" s="6"/>
      <c r="S1412" s="6"/>
      <c r="T1412" s="6"/>
      <c r="U1412" s="6"/>
      <c r="V1412" s="6"/>
      <c r="W1412" s="6"/>
      <c r="X1412" s="6"/>
      <c r="Y1412" s="6"/>
      <c r="Z1412" s="6"/>
      <c r="AA1412" s="6"/>
      <c r="AB1412" s="6"/>
      <c r="AC1412" s="6"/>
      <c r="AD1412" s="6"/>
      <c r="AE1412" s="6"/>
      <c r="AF1412" s="6"/>
      <c r="AG1412" s="6"/>
      <c r="AH1412" s="6"/>
      <c r="AI1412" s="6"/>
      <c r="AJ1412" s="6"/>
      <c r="AK1412" s="6"/>
      <c r="AL1412" s="6"/>
      <c r="AM1412" s="6"/>
      <c r="AN1412" s="6"/>
      <c r="AO1412" s="6"/>
      <c r="AP1412" s="6"/>
      <c r="AQ1412" s="21"/>
      <c r="AR1412" s="21"/>
      <c r="AS1412" s="21"/>
      <c r="AT1412" s="6"/>
      <c r="AU1412" s="6"/>
      <c r="AV1412" s="6"/>
      <c r="AW1412" s="6"/>
    </row>
    <row r="1413" spans="1:49" x14ac:dyDescent="0.35">
      <c r="A1413" s="20"/>
      <c r="B1413" s="20"/>
      <c r="C1413" s="20"/>
      <c r="D1413" s="20"/>
      <c r="E1413" s="6"/>
      <c r="F1413" s="6"/>
      <c r="G1413" s="6"/>
      <c r="H1413" s="6"/>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c r="AG1413" s="6"/>
      <c r="AH1413" s="6"/>
      <c r="AI1413" s="6"/>
      <c r="AJ1413" s="6"/>
      <c r="AK1413" s="6"/>
      <c r="AL1413" s="6"/>
      <c r="AM1413" s="6"/>
      <c r="AN1413" s="6"/>
      <c r="AO1413" s="6"/>
      <c r="AP1413" s="6"/>
      <c r="AQ1413" s="21"/>
      <c r="AR1413" s="21"/>
      <c r="AS1413" s="21"/>
      <c r="AT1413" s="6"/>
      <c r="AU1413" s="6"/>
      <c r="AV1413" s="6"/>
      <c r="AW1413" s="6"/>
    </row>
    <row r="1414" spans="1:49" x14ac:dyDescent="0.35">
      <c r="A1414" s="20"/>
      <c r="B1414" s="20"/>
      <c r="C1414" s="20"/>
      <c r="D1414" s="20"/>
      <c r="E1414" s="6"/>
      <c r="F1414" s="6"/>
      <c r="G1414" s="6"/>
      <c r="H1414" s="6"/>
      <c r="I1414" s="6"/>
      <c r="J1414" s="6"/>
      <c r="K1414" s="6"/>
      <c r="L1414" s="6"/>
      <c r="M1414" s="6"/>
      <c r="N1414" s="6"/>
      <c r="O1414" s="6"/>
      <c r="P1414" s="6"/>
      <c r="Q1414" s="6"/>
      <c r="R1414" s="6"/>
      <c r="S1414" s="6"/>
      <c r="T1414" s="6"/>
      <c r="U1414" s="6"/>
      <c r="V1414" s="6"/>
      <c r="W1414" s="6"/>
      <c r="X1414" s="6"/>
      <c r="Y1414" s="6"/>
      <c r="Z1414" s="6"/>
      <c r="AA1414" s="6"/>
      <c r="AB1414" s="6"/>
      <c r="AC1414" s="6"/>
      <c r="AD1414" s="6"/>
      <c r="AE1414" s="6"/>
      <c r="AF1414" s="6"/>
      <c r="AG1414" s="6"/>
      <c r="AH1414" s="6"/>
      <c r="AI1414" s="6"/>
      <c r="AJ1414" s="6"/>
      <c r="AK1414" s="6"/>
      <c r="AL1414" s="6"/>
      <c r="AM1414" s="6"/>
      <c r="AN1414" s="6"/>
      <c r="AO1414" s="6"/>
      <c r="AP1414" s="6"/>
      <c r="AQ1414" s="21"/>
      <c r="AR1414" s="21"/>
      <c r="AS1414" s="21"/>
      <c r="AT1414" s="6"/>
      <c r="AU1414" s="6"/>
      <c r="AV1414" s="6"/>
      <c r="AW1414" s="6"/>
    </row>
    <row r="1415" spans="1:49" x14ac:dyDescent="0.35">
      <c r="A1415" s="20"/>
      <c r="B1415" s="20"/>
      <c r="C1415" s="20"/>
      <c r="D1415" s="20"/>
      <c r="E1415" s="6"/>
      <c r="F1415" s="6"/>
      <c r="G1415" s="6"/>
      <c r="H1415" s="6"/>
      <c r="I1415" s="6"/>
      <c r="J1415" s="6"/>
      <c r="K1415" s="6"/>
      <c r="L1415" s="6"/>
      <c r="M1415" s="6"/>
      <c r="N1415" s="6"/>
      <c r="O1415" s="6"/>
      <c r="P1415" s="6"/>
      <c r="Q1415" s="6"/>
      <c r="R1415" s="6"/>
      <c r="S1415" s="6"/>
      <c r="T1415" s="6"/>
      <c r="U1415" s="6"/>
      <c r="V1415" s="6"/>
      <c r="W1415" s="6"/>
      <c r="X1415" s="6"/>
      <c r="Y1415" s="6"/>
      <c r="Z1415" s="6"/>
      <c r="AA1415" s="6"/>
      <c r="AB1415" s="6"/>
      <c r="AC1415" s="6"/>
      <c r="AD1415" s="6"/>
      <c r="AE1415" s="6"/>
      <c r="AF1415" s="6"/>
      <c r="AG1415" s="6"/>
      <c r="AH1415" s="6"/>
      <c r="AI1415" s="6"/>
      <c r="AJ1415" s="6"/>
      <c r="AK1415" s="6"/>
      <c r="AL1415" s="6"/>
      <c r="AM1415" s="6"/>
      <c r="AN1415" s="6"/>
      <c r="AO1415" s="6"/>
      <c r="AP1415" s="6"/>
      <c r="AQ1415" s="21"/>
      <c r="AR1415" s="21"/>
      <c r="AS1415" s="21"/>
      <c r="AT1415" s="6"/>
      <c r="AU1415" s="6"/>
      <c r="AV1415" s="6"/>
      <c r="AW1415" s="6"/>
    </row>
    <row r="1416" spans="1:49" x14ac:dyDescent="0.35">
      <c r="A1416" s="20"/>
      <c r="B1416" s="20"/>
      <c r="C1416" s="20"/>
      <c r="D1416" s="20"/>
      <c r="E1416" s="6"/>
      <c r="F1416" s="6"/>
      <c r="G1416" s="6"/>
      <c r="H1416" s="6"/>
      <c r="I1416" s="6"/>
      <c r="J1416" s="6"/>
      <c r="K1416" s="6"/>
      <c r="L1416" s="6"/>
      <c r="M1416" s="6"/>
      <c r="N1416" s="6"/>
      <c r="O1416" s="6"/>
      <c r="P1416" s="6"/>
      <c r="Q1416" s="6"/>
      <c r="R1416" s="6"/>
      <c r="S1416" s="6"/>
      <c r="T1416" s="6"/>
      <c r="U1416" s="6"/>
      <c r="V1416" s="6"/>
      <c r="W1416" s="6"/>
      <c r="X1416" s="6"/>
      <c r="Y1416" s="6"/>
      <c r="Z1416" s="6"/>
      <c r="AA1416" s="6"/>
      <c r="AB1416" s="6"/>
      <c r="AC1416" s="6"/>
      <c r="AD1416" s="6"/>
      <c r="AE1416" s="6"/>
      <c r="AF1416" s="6"/>
      <c r="AG1416" s="6"/>
      <c r="AH1416" s="6"/>
      <c r="AI1416" s="6"/>
      <c r="AJ1416" s="6"/>
      <c r="AK1416" s="6"/>
      <c r="AL1416" s="6"/>
      <c r="AM1416" s="6"/>
      <c r="AN1416" s="6"/>
      <c r="AO1416" s="6"/>
      <c r="AP1416" s="6"/>
      <c r="AQ1416" s="21"/>
      <c r="AR1416" s="21"/>
      <c r="AS1416" s="21"/>
      <c r="AT1416" s="6"/>
      <c r="AU1416" s="6"/>
      <c r="AV1416" s="6"/>
      <c r="AW1416" s="6"/>
    </row>
    <row r="1417" spans="1:49" x14ac:dyDescent="0.35">
      <c r="A1417" s="20"/>
      <c r="B1417" s="20"/>
      <c r="C1417" s="20"/>
      <c r="D1417" s="20"/>
      <c r="E1417" s="6"/>
      <c r="F1417" s="6"/>
      <c r="G1417" s="6"/>
      <c r="H1417" s="6"/>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c r="AG1417" s="6"/>
      <c r="AH1417" s="6"/>
      <c r="AI1417" s="6"/>
      <c r="AJ1417" s="6"/>
      <c r="AK1417" s="6"/>
      <c r="AL1417" s="6"/>
      <c r="AM1417" s="6"/>
      <c r="AN1417" s="6"/>
      <c r="AO1417" s="6"/>
      <c r="AP1417" s="6"/>
      <c r="AQ1417" s="21"/>
      <c r="AR1417" s="21"/>
      <c r="AS1417" s="21"/>
      <c r="AT1417" s="6"/>
      <c r="AU1417" s="6"/>
      <c r="AV1417" s="6"/>
      <c r="AW1417" s="6"/>
    </row>
    <row r="1418" spans="1:49" x14ac:dyDescent="0.35">
      <c r="A1418" s="20"/>
      <c r="B1418" s="20"/>
      <c r="C1418" s="20"/>
      <c r="D1418" s="20"/>
      <c r="E1418" s="6"/>
      <c r="F1418" s="6"/>
      <c r="G1418" s="6"/>
      <c r="H1418" s="6"/>
      <c r="I1418" s="6"/>
      <c r="J1418" s="6"/>
      <c r="K1418" s="6"/>
      <c r="L1418" s="6"/>
      <c r="M1418" s="6"/>
      <c r="N1418" s="6"/>
      <c r="O1418" s="6"/>
      <c r="P1418" s="6"/>
      <c r="Q1418" s="6"/>
      <c r="R1418" s="6"/>
      <c r="S1418" s="6"/>
      <c r="T1418" s="6"/>
      <c r="U1418" s="6"/>
      <c r="V1418" s="6"/>
      <c r="W1418" s="6"/>
      <c r="X1418" s="6"/>
      <c r="Y1418" s="6"/>
      <c r="Z1418" s="6"/>
      <c r="AA1418" s="6"/>
      <c r="AB1418" s="6"/>
      <c r="AC1418" s="6"/>
      <c r="AD1418" s="6"/>
      <c r="AE1418" s="6"/>
      <c r="AF1418" s="6"/>
      <c r="AG1418" s="6"/>
      <c r="AH1418" s="6"/>
      <c r="AI1418" s="6"/>
      <c r="AJ1418" s="6"/>
      <c r="AK1418" s="6"/>
      <c r="AL1418" s="6"/>
      <c r="AM1418" s="6"/>
      <c r="AN1418" s="6"/>
      <c r="AO1418" s="6"/>
      <c r="AP1418" s="6"/>
      <c r="AQ1418" s="21"/>
      <c r="AR1418" s="21"/>
      <c r="AS1418" s="21"/>
      <c r="AT1418" s="6"/>
      <c r="AU1418" s="6"/>
      <c r="AV1418" s="6"/>
      <c r="AW1418" s="6"/>
    </row>
    <row r="1419" spans="1:49" x14ac:dyDescent="0.35">
      <c r="A1419" s="20"/>
      <c r="B1419" s="20"/>
      <c r="C1419" s="20"/>
      <c r="D1419" s="20"/>
      <c r="E1419" s="6"/>
      <c r="F1419" s="6"/>
      <c r="G1419" s="6"/>
      <c r="H1419" s="6"/>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c r="AG1419" s="6"/>
      <c r="AH1419" s="6"/>
      <c r="AI1419" s="6"/>
      <c r="AJ1419" s="6"/>
      <c r="AK1419" s="6"/>
      <c r="AL1419" s="6"/>
      <c r="AM1419" s="6"/>
      <c r="AN1419" s="6"/>
      <c r="AO1419" s="6"/>
      <c r="AP1419" s="6"/>
      <c r="AQ1419" s="21"/>
      <c r="AR1419" s="21"/>
      <c r="AS1419" s="21"/>
      <c r="AT1419" s="6"/>
      <c r="AU1419" s="6"/>
      <c r="AV1419" s="6"/>
      <c r="AW1419" s="6"/>
    </row>
    <row r="1420" spans="1:49" x14ac:dyDescent="0.35">
      <c r="A1420" s="20"/>
      <c r="B1420" s="20"/>
      <c r="C1420" s="20"/>
      <c r="D1420" s="20"/>
      <c r="E1420" s="6"/>
      <c r="F1420" s="6"/>
      <c r="G1420" s="6"/>
      <c r="H1420" s="6"/>
      <c r="I1420" s="6"/>
      <c r="J1420" s="6"/>
      <c r="K1420" s="6"/>
      <c r="L1420" s="6"/>
      <c r="M1420" s="6"/>
      <c r="N1420" s="6"/>
      <c r="O1420" s="6"/>
      <c r="P1420" s="6"/>
      <c r="Q1420" s="6"/>
      <c r="R1420" s="6"/>
      <c r="S1420" s="6"/>
      <c r="T1420" s="6"/>
      <c r="U1420" s="6"/>
      <c r="V1420" s="6"/>
      <c r="W1420" s="6"/>
      <c r="X1420" s="6"/>
      <c r="Y1420" s="6"/>
      <c r="Z1420" s="6"/>
      <c r="AA1420" s="6"/>
      <c r="AB1420" s="6"/>
      <c r="AC1420" s="6"/>
      <c r="AD1420" s="6"/>
      <c r="AE1420" s="6"/>
      <c r="AF1420" s="6"/>
      <c r="AG1420" s="6"/>
      <c r="AH1420" s="6"/>
      <c r="AI1420" s="6"/>
      <c r="AJ1420" s="6"/>
      <c r="AK1420" s="6"/>
      <c r="AL1420" s="6"/>
      <c r="AM1420" s="6"/>
      <c r="AN1420" s="6"/>
      <c r="AO1420" s="6"/>
      <c r="AP1420" s="6"/>
      <c r="AQ1420" s="21"/>
      <c r="AR1420" s="21"/>
      <c r="AS1420" s="21"/>
      <c r="AT1420" s="6"/>
      <c r="AU1420" s="6"/>
      <c r="AV1420" s="6"/>
      <c r="AW1420" s="6"/>
    </row>
    <row r="1421" spans="1:49" x14ac:dyDescent="0.35">
      <c r="A1421" s="20"/>
      <c r="B1421" s="20"/>
      <c r="C1421" s="20"/>
      <c r="D1421" s="20"/>
      <c r="E1421" s="6"/>
      <c r="F1421" s="6"/>
      <c r="G1421" s="6"/>
      <c r="H1421" s="6"/>
      <c r="I1421" s="6"/>
      <c r="J1421" s="6"/>
      <c r="K1421" s="6"/>
      <c r="L1421" s="6"/>
      <c r="M1421" s="6"/>
      <c r="N1421" s="6"/>
      <c r="O1421" s="6"/>
      <c r="P1421" s="6"/>
      <c r="Q1421" s="6"/>
      <c r="R1421" s="6"/>
      <c r="S1421" s="6"/>
      <c r="T1421" s="6"/>
      <c r="U1421" s="6"/>
      <c r="V1421" s="6"/>
      <c r="W1421" s="6"/>
      <c r="X1421" s="6"/>
      <c r="Y1421" s="6"/>
      <c r="Z1421" s="6"/>
      <c r="AA1421" s="6"/>
      <c r="AB1421" s="6"/>
      <c r="AC1421" s="6"/>
      <c r="AD1421" s="6"/>
      <c r="AE1421" s="6"/>
      <c r="AF1421" s="6"/>
      <c r="AG1421" s="6"/>
      <c r="AH1421" s="6"/>
      <c r="AI1421" s="6"/>
      <c r="AJ1421" s="6"/>
      <c r="AK1421" s="6"/>
      <c r="AL1421" s="6"/>
      <c r="AM1421" s="6"/>
      <c r="AN1421" s="6"/>
      <c r="AO1421" s="6"/>
      <c r="AP1421" s="6"/>
      <c r="AQ1421" s="21"/>
      <c r="AR1421" s="21"/>
      <c r="AS1421" s="21"/>
      <c r="AT1421" s="6"/>
      <c r="AU1421" s="6"/>
      <c r="AV1421" s="6"/>
      <c r="AW1421" s="6"/>
    </row>
    <row r="1422" spans="1:49" x14ac:dyDescent="0.35">
      <c r="A1422" s="20"/>
      <c r="B1422" s="20"/>
      <c r="C1422" s="20"/>
      <c r="D1422" s="20"/>
      <c r="E1422" s="6"/>
      <c r="F1422" s="6"/>
      <c r="G1422" s="6"/>
      <c r="H1422" s="6"/>
      <c r="I1422" s="6"/>
      <c r="J1422" s="6"/>
      <c r="K1422" s="6"/>
      <c r="L1422" s="6"/>
      <c r="M1422" s="6"/>
      <c r="N1422" s="6"/>
      <c r="O1422" s="6"/>
      <c r="P1422" s="6"/>
      <c r="Q1422" s="6"/>
      <c r="R1422" s="6"/>
      <c r="S1422" s="6"/>
      <c r="T1422" s="6"/>
      <c r="U1422" s="6"/>
      <c r="V1422" s="6"/>
      <c r="W1422" s="6"/>
      <c r="X1422" s="6"/>
      <c r="Y1422" s="6"/>
      <c r="Z1422" s="6"/>
      <c r="AA1422" s="6"/>
      <c r="AB1422" s="6"/>
      <c r="AC1422" s="6"/>
      <c r="AD1422" s="6"/>
      <c r="AE1422" s="6"/>
      <c r="AF1422" s="6"/>
      <c r="AG1422" s="6"/>
      <c r="AH1422" s="6"/>
      <c r="AI1422" s="6"/>
      <c r="AJ1422" s="6"/>
      <c r="AK1422" s="6"/>
      <c r="AL1422" s="6"/>
      <c r="AM1422" s="6"/>
      <c r="AN1422" s="6"/>
      <c r="AO1422" s="6"/>
      <c r="AP1422" s="6"/>
      <c r="AQ1422" s="21"/>
      <c r="AR1422" s="21"/>
      <c r="AS1422" s="21"/>
      <c r="AT1422" s="6"/>
      <c r="AU1422" s="6"/>
      <c r="AV1422" s="6"/>
      <c r="AW1422" s="6"/>
    </row>
    <row r="1423" spans="1:49" x14ac:dyDescent="0.35">
      <c r="A1423" s="20"/>
      <c r="B1423" s="20"/>
      <c r="C1423" s="20"/>
      <c r="D1423" s="20"/>
      <c r="E1423" s="6"/>
      <c r="F1423" s="6"/>
      <c r="G1423" s="6"/>
      <c r="H1423" s="6"/>
      <c r="I1423" s="6"/>
      <c r="J1423" s="6"/>
      <c r="K1423" s="6"/>
      <c r="L1423" s="6"/>
      <c r="M1423" s="6"/>
      <c r="N1423" s="6"/>
      <c r="O1423" s="6"/>
      <c r="P1423" s="6"/>
      <c r="Q1423" s="6"/>
      <c r="R1423" s="6"/>
      <c r="S1423" s="6"/>
      <c r="T1423" s="6"/>
      <c r="U1423" s="6"/>
      <c r="V1423" s="6"/>
      <c r="W1423" s="6"/>
      <c r="X1423" s="6"/>
      <c r="Y1423" s="6"/>
      <c r="Z1423" s="6"/>
      <c r="AA1423" s="6"/>
      <c r="AB1423" s="6"/>
      <c r="AC1423" s="6"/>
      <c r="AD1423" s="6"/>
      <c r="AE1423" s="6"/>
      <c r="AF1423" s="6"/>
      <c r="AG1423" s="6"/>
      <c r="AH1423" s="6"/>
      <c r="AI1423" s="6"/>
      <c r="AJ1423" s="6"/>
      <c r="AK1423" s="6"/>
      <c r="AL1423" s="6"/>
      <c r="AM1423" s="6"/>
      <c r="AN1423" s="6"/>
      <c r="AO1423" s="6"/>
      <c r="AP1423" s="6"/>
      <c r="AQ1423" s="21"/>
      <c r="AR1423" s="21"/>
      <c r="AS1423" s="21"/>
      <c r="AT1423" s="6"/>
      <c r="AU1423" s="6"/>
      <c r="AV1423" s="6"/>
      <c r="AW1423" s="6"/>
    </row>
    <row r="1424" spans="1:49" x14ac:dyDescent="0.35">
      <c r="A1424" s="20"/>
      <c r="B1424" s="20"/>
      <c r="C1424" s="20"/>
      <c r="D1424" s="20"/>
      <c r="E1424" s="6"/>
      <c r="F1424" s="6"/>
      <c r="G1424" s="6"/>
      <c r="H1424" s="6"/>
      <c r="I1424" s="6"/>
      <c r="J1424" s="6"/>
      <c r="K1424" s="6"/>
      <c r="L1424" s="6"/>
      <c r="M1424" s="6"/>
      <c r="N1424" s="6"/>
      <c r="O1424" s="6"/>
      <c r="P1424" s="6"/>
      <c r="Q1424" s="6"/>
      <c r="R1424" s="6"/>
      <c r="S1424" s="6"/>
      <c r="T1424" s="6"/>
      <c r="U1424" s="6"/>
      <c r="V1424" s="6"/>
      <c r="W1424" s="6"/>
      <c r="X1424" s="6"/>
      <c r="Y1424" s="6"/>
      <c r="Z1424" s="6"/>
      <c r="AA1424" s="6"/>
      <c r="AB1424" s="6"/>
      <c r="AC1424" s="6"/>
      <c r="AD1424" s="6"/>
      <c r="AE1424" s="6"/>
      <c r="AF1424" s="6"/>
      <c r="AG1424" s="6"/>
      <c r="AH1424" s="6"/>
      <c r="AI1424" s="6"/>
      <c r="AJ1424" s="6"/>
      <c r="AK1424" s="6"/>
      <c r="AL1424" s="6"/>
      <c r="AM1424" s="6"/>
      <c r="AN1424" s="6"/>
      <c r="AO1424" s="6"/>
      <c r="AP1424" s="6"/>
      <c r="AQ1424" s="21"/>
      <c r="AR1424" s="21"/>
      <c r="AS1424" s="21"/>
      <c r="AT1424" s="6"/>
      <c r="AU1424" s="6"/>
      <c r="AV1424" s="6"/>
      <c r="AW1424" s="6"/>
    </row>
    <row r="1425" spans="1:49" x14ac:dyDescent="0.35">
      <c r="A1425" s="20"/>
      <c r="B1425" s="20"/>
      <c r="C1425" s="20"/>
      <c r="D1425" s="20"/>
      <c r="E1425" s="6"/>
      <c r="F1425" s="6"/>
      <c r="G1425" s="6"/>
      <c r="H1425" s="6"/>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c r="AG1425" s="6"/>
      <c r="AH1425" s="6"/>
      <c r="AI1425" s="6"/>
      <c r="AJ1425" s="6"/>
      <c r="AK1425" s="6"/>
      <c r="AL1425" s="6"/>
      <c r="AM1425" s="6"/>
      <c r="AN1425" s="6"/>
      <c r="AO1425" s="6"/>
      <c r="AP1425" s="6"/>
      <c r="AQ1425" s="21"/>
      <c r="AR1425" s="21"/>
      <c r="AS1425" s="21"/>
      <c r="AT1425" s="6"/>
      <c r="AU1425" s="6"/>
      <c r="AV1425" s="6"/>
      <c r="AW1425" s="6"/>
    </row>
    <row r="1426" spans="1:49" x14ac:dyDescent="0.35">
      <c r="A1426" s="20"/>
      <c r="B1426" s="20"/>
      <c r="C1426" s="20"/>
      <c r="D1426" s="20"/>
      <c r="E1426" s="6"/>
      <c r="F1426" s="6"/>
      <c r="G1426" s="6"/>
      <c r="H1426" s="6"/>
      <c r="I1426" s="6"/>
      <c r="J1426" s="6"/>
      <c r="K1426" s="6"/>
      <c r="L1426" s="6"/>
      <c r="M1426" s="6"/>
      <c r="N1426" s="6"/>
      <c r="O1426" s="6"/>
      <c r="P1426" s="6"/>
      <c r="Q1426" s="6"/>
      <c r="R1426" s="6"/>
      <c r="S1426" s="6"/>
      <c r="T1426" s="6"/>
      <c r="U1426" s="6"/>
      <c r="V1426" s="6"/>
      <c r="W1426" s="6"/>
      <c r="X1426" s="6"/>
      <c r="Y1426" s="6"/>
      <c r="Z1426" s="6"/>
      <c r="AA1426" s="6"/>
      <c r="AB1426" s="6"/>
      <c r="AC1426" s="6"/>
      <c r="AD1426" s="6"/>
      <c r="AE1426" s="6"/>
      <c r="AF1426" s="6"/>
      <c r="AG1426" s="6"/>
      <c r="AH1426" s="6"/>
      <c r="AI1426" s="6"/>
      <c r="AJ1426" s="6"/>
      <c r="AK1426" s="6"/>
      <c r="AL1426" s="6"/>
      <c r="AM1426" s="6"/>
      <c r="AN1426" s="6"/>
      <c r="AO1426" s="6"/>
      <c r="AP1426" s="6"/>
      <c r="AQ1426" s="21"/>
      <c r="AR1426" s="21"/>
      <c r="AS1426" s="21"/>
      <c r="AT1426" s="6"/>
      <c r="AU1426" s="6"/>
      <c r="AV1426" s="6"/>
      <c r="AW1426" s="6"/>
    </row>
    <row r="1427" spans="1:49" x14ac:dyDescent="0.35">
      <c r="A1427" s="20"/>
      <c r="B1427" s="20"/>
      <c r="C1427" s="20"/>
      <c r="D1427" s="20"/>
      <c r="E1427" s="6"/>
      <c r="F1427" s="6"/>
      <c r="G1427" s="6"/>
      <c r="H1427" s="6"/>
      <c r="I1427" s="6"/>
      <c r="J1427" s="6"/>
      <c r="K1427" s="6"/>
      <c r="L1427" s="6"/>
      <c r="M1427" s="6"/>
      <c r="N1427" s="6"/>
      <c r="O1427" s="6"/>
      <c r="P1427" s="6"/>
      <c r="Q1427" s="6"/>
      <c r="R1427" s="6"/>
      <c r="S1427" s="6"/>
      <c r="T1427" s="6"/>
      <c r="U1427" s="6"/>
      <c r="V1427" s="6"/>
      <c r="W1427" s="6"/>
      <c r="X1427" s="6"/>
      <c r="Y1427" s="6"/>
      <c r="Z1427" s="6"/>
      <c r="AA1427" s="6"/>
      <c r="AB1427" s="6"/>
      <c r="AC1427" s="6"/>
      <c r="AD1427" s="6"/>
      <c r="AE1427" s="6"/>
      <c r="AF1427" s="6"/>
      <c r="AG1427" s="6"/>
      <c r="AH1427" s="6"/>
      <c r="AI1427" s="6"/>
      <c r="AJ1427" s="6"/>
      <c r="AK1427" s="6"/>
      <c r="AL1427" s="6"/>
      <c r="AM1427" s="6"/>
      <c r="AN1427" s="6"/>
      <c r="AO1427" s="6"/>
      <c r="AP1427" s="6"/>
      <c r="AQ1427" s="21"/>
      <c r="AR1427" s="21"/>
      <c r="AS1427" s="21"/>
      <c r="AT1427" s="6"/>
      <c r="AU1427" s="6"/>
      <c r="AV1427" s="6"/>
      <c r="AW1427" s="6"/>
    </row>
    <row r="1428" spans="1:49" x14ac:dyDescent="0.35">
      <c r="A1428" s="20"/>
      <c r="B1428" s="20"/>
      <c r="C1428" s="20"/>
      <c r="D1428" s="20"/>
      <c r="E1428" s="6"/>
      <c r="F1428" s="6"/>
      <c r="G1428" s="6"/>
      <c r="H1428" s="6"/>
      <c r="I1428" s="6"/>
      <c r="J1428" s="6"/>
      <c r="K1428" s="6"/>
      <c r="L1428" s="6"/>
      <c r="M1428" s="6"/>
      <c r="N1428" s="6"/>
      <c r="O1428" s="6"/>
      <c r="P1428" s="6"/>
      <c r="Q1428" s="6"/>
      <c r="R1428" s="6"/>
      <c r="S1428" s="6"/>
      <c r="T1428" s="6"/>
      <c r="U1428" s="6"/>
      <c r="V1428" s="6"/>
      <c r="W1428" s="6"/>
      <c r="X1428" s="6"/>
      <c r="Y1428" s="6"/>
      <c r="Z1428" s="6"/>
      <c r="AA1428" s="6"/>
      <c r="AB1428" s="6"/>
      <c r="AC1428" s="6"/>
      <c r="AD1428" s="6"/>
      <c r="AE1428" s="6"/>
      <c r="AF1428" s="6"/>
      <c r="AG1428" s="6"/>
      <c r="AH1428" s="6"/>
      <c r="AI1428" s="6"/>
      <c r="AJ1428" s="6"/>
      <c r="AK1428" s="6"/>
      <c r="AL1428" s="6"/>
      <c r="AM1428" s="6"/>
      <c r="AN1428" s="6"/>
      <c r="AO1428" s="6"/>
      <c r="AP1428" s="6"/>
      <c r="AQ1428" s="21"/>
      <c r="AR1428" s="21"/>
      <c r="AS1428" s="21"/>
      <c r="AT1428" s="6"/>
      <c r="AU1428" s="6"/>
      <c r="AV1428" s="6"/>
      <c r="AW1428" s="6"/>
    </row>
    <row r="1429" spans="1:49" x14ac:dyDescent="0.35">
      <c r="A1429" s="20"/>
      <c r="B1429" s="20"/>
      <c r="C1429" s="20"/>
      <c r="D1429" s="20"/>
      <c r="E1429" s="6"/>
      <c r="F1429" s="6"/>
      <c r="G1429" s="6"/>
      <c r="H1429" s="6"/>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c r="AG1429" s="6"/>
      <c r="AH1429" s="6"/>
      <c r="AI1429" s="6"/>
      <c r="AJ1429" s="6"/>
      <c r="AK1429" s="6"/>
      <c r="AL1429" s="6"/>
      <c r="AM1429" s="6"/>
      <c r="AN1429" s="6"/>
      <c r="AO1429" s="6"/>
      <c r="AP1429" s="6"/>
      <c r="AQ1429" s="21"/>
      <c r="AR1429" s="21"/>
      <c r="AS1429" s="21"/>
      <c r="AT1429" s="6"/>
      <c r="AU1429" s="6"/>
      <c r="AV1429" s="6"/>
      <c r="AW1429" s="6"/>
    </row>
    <row r="1430" spans="1:49" x14ac:dyDescent="0.35">
      <c r="A1430" s="20"/>
      <c r="B1430" s="20"/>
      <c r="C1430" s="20"/>
      <c r="D1430" s="20"/>
      <c r="E1430" s="6"/>
      <c r="F1430" s="6"/>
      <c r="G1430" s="6"/>
      <c r="H1430" s="6"/>
      <c r="I1430" s="6"/>
      <c r="J1430" s="6"/>
      <c r="K1430" s="6"/>
      <c r="L1430" s="6"/>
      <c r="M1430" s="6"/>
      <c r="N1430" s="6"/>
      <c r="O1430" s="6"/>
      <c r="P1430" s="6"/>
      <c r="Q1430" s="6"/>
      <c r="R1430" s="6"/>
      <c r="S1430" s="6"/>
      <c r="T1430" s="6"/>
      <c r="U1430" s="6"/>
      <c r="V1430" s="6"/>
      <c r="W1430" s="6"/>
      <c r="X1430" s="6"/>
      <c r="Y1430" s="6"/>
      <c r="Z1430" s="6"/>
      <c r="AA1430" s="6"/>
      <c r="AB1430" s="6"/>
      <c r="AC1430" s="6"/>
      <c r="AD1430" s="6"/>
      <c r="AE1430" s="6"/>
      <c r="AF1430" s="6"/>
      <c r="AG1430" s="6"/>
      <c r="AH1430" s="6"/>
      <c r="AI1430" s="6"/>
      <c r="AJ1430" s="6"/>
      <c r="AK1430" s="6"/>
      <c r="AL1430" s="6"/>
      <c r="AM1430" s="6"/>
      <c r="AN1430" s="6"/>
      <c r="AO1430" s="6"/>
      <c r="AP1430" s="6"/>
      <c r="AQ1430" s="21"/>
      <c r="AR1430" s="21"/>
      <c r="AS1430" s="21"/>
      <c r="AT1430" s="6"/>
      <c r="AU1430" s="6"/>
      <c r="AV1430" s="6"/>
      <c r="AW1430" s="6"/>
    </row>
    <row r="1431" spans="1:49" x14ac:dyDescent="0.35">
      <c r="A1431" s="20"/>
      <c r="B1431" s="20"/>
      <c r="C1431" s="20"/>
      <c r="D1431" s="20"/>
      <c r="E1431" s="6"/>
      <c r="F1431" s="6"/>
      <c r="G1431" s="6"/>
      <c r="H1431" s="6"/>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c r="AG1431" s="6"/>
      <c r="AH1431" s="6"/>
      <c r="AI1431" s="6"/>
      <c r="AJ1431" s="6"/>
      <c r="AK1431" s="6"/>
      <c r="AL1431" s="6"/>
      <c r="AM1431" s="6"/>
      <c r="AN1431" s="6"/>
      <c r="AO1431" s="6"/>
      <c r="AP1431" s="6"/>
      <c r="AQ1431" s="21"/>
      <c r="AR1431" s="21"/>
      <c r="AS1431" s="21"/>
      <c r="AT1431" s="6"/>
      <c r="AU1431" s="6"/>
      <c r="AV1431" s="6"/>
      <c r="AW1431" s="6"/>
    </row>
    <row r="1432" spans="1:49" x14ac:dyDescent="0.35">
      <c r="A1432" s="20"/>
      <c r="B1432" s="20"/>
      <c r="C1432" s="20"/>
      <c r="D1432" s="20"/>
      <c r="E1432" s="6"/>
      <c r="F1432" s="6"/>
      <c r="G1432" s="6"/>
      <c r="H1432" s="6"/>
      <c r="I1432" s="6"/>
      <c r="J1432" s="6"/>
      <c r="K1432" s="6"/>
      <c r="L1432" s="6"/>
      <c r="M1432" s="6"/>
      <c r="N1432" s="6"/>
      <c r="O1432" s="6"/>
      <c r="P1432" s="6"/>
      <c r="Q1432" s="6"/>
      <c r="R1432" s="6"/>
      <c r="S1432" s="6"/>
      <c r="T1432" s="6"/>
      <c r="U1432" s="6"/>
      <c r="V1432" s="6"/>
      <c r="W1432" s="6"/>
      <c r="X1432" s="6"/>
      <c r="Y1432" s="6"/>
      <c r="Z1432" s="6"/>
      <c r="AA1432" s="6"/>
      <c r="AB1432" s="6"/>
      <c r="AC1432" s="6"/>
      <c r="AD1432" s="6"/>
      <c r="AE1432" s="6"/>
      <c r="AF1432" s="6"/>
      <c r="AG1432" s="6"/>
      <c r="AH1432" s="6"/>
      <c r="AI1432" s="6"/>
      <c r="AJ1432" s="6"/>
      <c r="AK1432" s="6"/>
      <c r="AL1432" s="6"/>
      <c r="AM1432" s="6"/>
      <c r="AN1432" s="6"/>
      <c r="AO1432" s="6"/>
      <c r="AP1432" s="6"/>
      <c r="AQ1432" s="21"/>
      <c r="AR1432" s="21"/>
      <c r="AS1432" s="21"/>
      <c r="AT1432" s="6"/>
      <c r="AU1432" s="6"/>
      <c r="AV1432" s="6"/>
      <c r="AW1432" s="6"/>
    </row>
    <row r="1433" spans="1:49" x14ac:dyDescent="0.35">
      <c r="A1433" s="20"/>
      <c r="B1433" s="20"/>
      <c r="C1433" s="20"/>
      <c r="D1433" s="20"/>
      <c r="E1433" s="6"/>
      <c r="F1433" s="6"/>
      <c r="G1433" s="6"/>
      <c r="H1433" s="6"/>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c r="AG1433" s="6"/>
      <c r="AH1433" s="6"/>
      <c r="AI1433" s="6"/>
      <c r="AJ1433" s="6"/>
      <c r="AK1433" s="6"/>
      <c r="AL1433" s="6"/>
      <c r="AM1433" s="6"/>
      <c r="AN1433" s="6"/>
      <c r="AO1433" s="6"/>
      <c r="AP1433" s="6"/>
      <c r="AQ1433" s="21"/>
      <c r="AR1433" s="21"/>
      <c r="AS1433" s="21"/>
      <c r="AT1433" s="6"/>
      <c r="AU1433" s="6"/>
      <c r="AV1433" s="6"/>
      <c r="AW1433" s="6"/>
    </row>
    <row r="1434" spans="1:49" x14ac:dyDescent="0.35">
      <c r="A1434" s="20"/>
      <c r="B1434" s="20"/>
      <c r="C1434" s="20"/>
      <c r="D1434" s="20"/>
      <c r="E1434" s="6"/>
      <c r="F1434" s="6"/>
      <c r="G1434" s="6"/>
      <c r="H1434" s="6"/>
      <c r="I1434" s="6"/>
      <c r="J1434" s="6"/>
      <c r="K1434" s="6"/>
      <c r="L1434" s="6"/>
      <c r="M1434" s="6"/>
      <c r="N1434" s="6"/>
      <c r="O1434" s="6"/>
      <c r="P1434" s="6"/>
      <c r="Q1434" s="6"/>
      <c r="R1434" s="6"/>
      <c r="S1434" s="6"/>
      <c r="T1434" s="6"/>
      <c r="U1434" s="6"/>
      <c r="V1434" s="6"/>
      <c r="W1434" s="6"/>
      <c r="X1434" s="6"/>
      <c r="Y1434" s="6"/>
      <c r="Z1434" s="6"/>
      <c r="AA1434" s="6"/>
      <c r="AB1434" s="6"/>
      <c r="AC1434" s="6"/>
      <c r="AD1434" s="6"/>
      <c r="AE1434" s="6"/>
      <c r="AF1434" s="6"/>
      <c r="AG1434" s="6"/>
      <c r="AH1434" s="6"/>
      <c r="AI1434" s="6"/>
      <c r="AJ1434" s="6"/>
      <c r="AK1434" s="6"/>
      <c r="AL1434" s="6"/>
      <c r="AM1434" s="6"/>
      <c r="AN1434" s="6"/>
      <c r="AO1434" s="6"/>
      <c r="AP1434" s="6"/>
      <c r="AQ1434" s="21"/>
      <c r="AR1434" s="21"/>
      <c r="AS1434" s="21"/>
      <c r="AT1434" s="6"/>
      <c r="AU1434" s="6"/>
      <c r="AV1434" s="6"/>
      <c r="AW1434" s="6"/>
    </row>
    <row r="1435" spans="1:49" x14ac:dyDescent="0.35">
      <c r="A1435" s="20"/>
      <c r="B1435" s="20"/>
      <c r="C1435" s="20"/>
      <c r="D1435" s="20"/>
      <c r="E1435" s="6"/>
      <c r="F1435" s="6"/>
      <c r="G1435" s="6"/>
      <c r="H1435" s="6"/>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c r="AG1435" s="6"/>
      <c r="AH1435" s="6"/>
      <c r="AI1435" s="6"/>
      <c r="AJ1435" s="6"/>
      <c r="AK1435" s="6"/>
      <c r="AL1435" s="6"/>
      <c r="AM1435" s="6"/>
      <c r="AN1435" s="6"/>
      <c r="AO1435" s="6"/>
      <c r="AP1435" s="6"/>
      <c r="AQ1435" s="21"/>
      <c r="AR1435" s="21"/>
      <c r="AS1435" s="21"/>
      <c r="AT1435" s="6"/>
      <c r="AU1435" s="6"/>
      <c r="AV1435" s="6"/>
      <c r="AW1435" s="6"/>
    </row>
    <row r="1436" spans="1:49" x14ac:dyDescent="0.35">
      <c r="A1436" s="20"/>
      <c r="B1436" s="20"/>
      <c r="C1436" s="20"/>
      <c r="D1436" s="20"/>
      <c r="E1436" s="6"/>
      <c r="F1436" s="6"/>
      <c r="G1436" s="6"/>
      <c r="H1436" s="6"/>
      <c r="I1436" s="6"/>
      <c r="J1436" s="6"/>
      <c r="K1436" s="6"/>
      <c r="L1436" s="6"/>
      <c r="M1436" s="6"/>
      <c r="N1436" s="6"/>
      <c r="O1436" s="6"/>
      <c r="P1436" s="6"/>
      <c r="Q1436" s="6"/>
      <c r="R1436" s="6"/>
      <c r="S1436" s="6"/>
      <c r="T1436" s="6"/>
      <c r="U1436" s="6"/>
      <c r="V1436" s="6"/>
      <c r="W1436" s="6"/>
      <c r="X1436" s="6"/>
      <c r="Y1436" s="6"/>
      <c r="Z1436" s="6"/>
      <c r="AA1436" s="6"/>
      <c r="AB1436" s="6"/>
      <c r="AC1436" s="6"/>
      <c r="AD1436" s="6"/>
      <c r="AE1436" s="6"/>
      <c r="AF1436" s="6"/>
      <c r="AG1436" s="6"/>
      <c r="AH1436" s="6"/>
      <c r="AI1436" s="6"/>
      <c r="AJ1436" s="6"/>
      <c r="AK1436" s="6"/>
      <c r="AL1436" s="6"/>
      <c r="AM1436" s="6"/>
      <c r="AN1436" s="6"/>
      <c r="AO1436" s="6"/>
      <c r="AP1436" s="6"/>
      <c r="AQ1436" s="21"/>
      <c r="AR1436" s="21"/>
      <c r="AS1436" s="21"/>
      <c r="AT1436" s="6"/>
      <c r="AU1436" s="6"/>
      <c r="AV1436" s="6"/>
      <c r="AW1436" s="6"/>
    </row>
    <row r="1437" spans="1:49" x14ac:dyDescent="0.35">
      <c r="A1437" s="20"/>
      <c r="B1437" s="20"/>
      <c r="C1437" s="20"/>
      <c r="D1437" s="20"/>
      <c r="E1437" s="6"/>
      <c r="F1437" s="6"/>
      <c r="G1437" s="6"/>
      <c r="H1437" s="6"/>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c r="AG1437" s="6"/>
      <c r="AH1437" s="6"/>
      <c r="AI1437" s="6"/>
      <c r="AJ1437" s="6"/>
      <c r="AK1437" s="6"/>
      <c r="AL1437" s="6"/>
      <c r="AM1437" s="6"/>
      <c r="AN1437" s="6"/>
      <c r="AO1437" s="6"/>
      <c r="AP1437" s="6"/>
      <c r="AQ1437" s="21"/>
      <c r="AR1437" s="21"/>
      <c r="AS1437" s="21"/>
      <c r="AT1437" s="6"/>
      <c r="AU1437" s="6"/>
      <c r="AV1437" s="6"/>
      <c r="AW1437" s="6"/>
    </row>
    <row r="1438" spans="1:49" x14ac:dyDescent="0.35">
      <c r="A1438" s="20"/>
      <c r="B1438" s="20"/>
      <c r="C1438" s="20"/>
      <c r="D1438" s="20"/>
      <c r="E1438" s="6"/>
      <c r="F1438" s="6"/>
      <c r="G1438" s="6"/>
      <c r="H1438" s="6"/>
      <c r="I1438" s="6"/>
      <c r="J1438" s="6"/>
      <c r="K1438" s="6"/>
      <c r="L1438" s="6"/>
      <c r="M1438" s="6"/>
      <c r="N1438" s="6"/>
      <c r="O1438" s="6"/>
      <c r="P1438" s="6"/>
      <c r="Q1438" s="6"/>
      <c r="R1438" s="6"/>
      <c r="S1438" s="6"/>
      <c r="T1438" s="6"/>
      <c r="U1438" s="6"/>
      <c r="V1438" s="6"/>
      <c r="W1438" s="6"/>
      <c r="X1438" s="6"/>
      <c r="Y1438" s="6"/>
      <c r="Z1438" s="6"/>
      <c r="AA1438" s="6"/>
      <c r="AB1438" s="6"/>
      <c r="AC1438" s="6"/>
      <c r="AD1438" s="6"/>
      <c r="AE1438" s="6"/>
      <c r="AF1438" s="6"/>
      <c r="AG1438" s="6"/>
      <c r="AH1438" s="6"/>
      <c r="AI1438" s="6"/>
      <c r="AJ1438" s="6"/>
      <c r="AK1438" s="6"/>
      <c r="AL1438" s="6"/>
      <c r="AM1438" s="6"/>
      <c r="AN1438" s="6"/>
      <c r="AO1438" s="6"/>
      <c r="AP1438" s="6"/>
      <c r="AQ1438" s="21"/>
      <c r="AR1438" s="21"/>
      <c r="AS1438" s="21"/>
      <c r="AT1438" s="6"/>
      <c r="AU1438" s="6"/>
      <c r="AV1438" s="6"/>
      <c r="AW1438" s="6"/>
    </row>
    <row r="1439" spans="1:49" x14ac:dyDescent="0.35">
      <c r="A1439" s="20"/>
      <c r="B1439" s="20"/>
      <c r="C1439" s="20"/>
      <c r="D1439" s="20"/>
      <c r="E1439" s="6"/>
      <c r="F1439" s="6"/>
      <c r="G1439" s="6"/>
      <c r="H1439" s="6"/>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c r="AG1439" s="6"/>
      <c r="AH1439" s="6"/>
      <c r="AI1439" s="6"/>
      <c r="AJ1439" s="6"/>
      <c r="AK1439" s="6"/>
      <c r="AL1439" s="6"/>
      <c r="AM1439" s="6"/>
      <c r="AN1439" s="6"/>
      <c r="AO1439" s="6"/>
      <c r="AP1439" s="6"/>
      <c r="AQ1439" s="21"/>
      <c r="AR1439" s="21"/>
      <c r="AS1439" s="21"/>
      <c r="AT1439" s="6"/>
      <c r="AU1439" s="6"/>
      <c r="AV1439" s="6"/>
      <c r="AW1439" s="6"/>
    </row>
    <row r="1440" spans="1:49" x14ac:dyDescent="0.35">
      <c r="A1440" s="20"/>
      <c r="B1440" s="20"/>
      <c r="C1440" s="20"/>
      <c r="D1440" s="20"/>
      <c r="E1440" s="6"/>
      <c r="F1440" s="6"/>
      <c r="G1440" s="6"/>
      <c r="H1440" s="6"/>
      <c r="I1440" s="6"/>
      <c r="J1440" s="6"/>
      <c r="K1440" s="6"/>
      <c r="L1440" s="6"/>
      <c r="M1440" s="6"/>
      <c r="N1440" s="6"/>
      <c r="O1440" s="6"/>
      <c r="P1440" s="6"/>
      <c r="Q1440" s="6"/>
      <c r="R1440" s="6"/>
      <c r="S1440" s="6"/>
      <c r="T1440" s="6"/>
      <c r="U1440" s="6"/>
      <c r="V1440" s="6"/>
      <c r="W1440" s="6"/>
      <c r="X1440" s="6"/>
      <c r="Y1440" s="6"/>
      <c r="Z1440" s="6"/>
      <c r="AA1440" s="6"/>
      <c r="AB1440" s="6"/>
      <c r="AC1440" s="6"/>
      <c r="AD1440" s="6"/>
      <c r="AE1440" s="6"/>
      <c r="AF1440" s="6"/>
      <c r="AG1440" s="6"/>
      <c r="AH1440" s="6"/>
      <c r="AI1440" s="6"/>
      <c r="AJ1440" s="6"/>
      <c r="AK1440" s="6"/>
      <c r="AL1440" s="6"/>
      <c r="AM1440" s="6"/>
      <c r="AN1440" s="6"/>
      <c r="AO1440" s="6"/>
      <c r="AP1440" s="6"/>
      <c r="AQ1440" s="21"/>
      <c r="AR1440" s="21"/>
      <c r="AS1440" s="21"/>
      <c r="AT1440" s="6"/>
      <c r="AU1440" s="6"/>
      <c r="AV1440" s="6"/>
      <c r="AW1440" s="6"/>
    </row>
    <row r="1441" spans="1:49" x14ac:dyDescent="0.35">
      <c r="A1441" s="20"/>
      <c r="B1441" s="20"/>
      <c r="C1441" s="20"/>
      <c r="D1441" s="20"/>
      <c r="E1441" s="6"/>
      <c r="F1441" s="6"/>
      <c r="G1441" s="6"/>
      <c r="H1441" s="6"/>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c r="AG1441" s="6"/>
      <c r="AH1441" s="6"/>
      <c r="AI1441" s="6"/>
      <c r="AJ1441" s="6"/>
      <c r="AK1441" s="6"/>
      <c r="AL1441" s="6"/>
      <c r="AM1441" s="6"/>
      <c r="AN1441" s="6"/>
      <c r="AO1441" s="6"/>
      <c r="AP1441" s="6"/>
      <c r="AQ1441" s="21"/>
      <c r="AR1441" s="21"/>
      <c r="AS1441" s="21"/>
      <c r="AT1441" s="6"/>
      <c r="AU1441" s="6"/>
      <c r="AV1441" s="6"/>
      <c r="AW1441" s="6"/>
    </row>
    <row r="1442" spans="1:49" x14ac:dyDescent="0.35">
      <c r="A1442" s="20"/>
      <c r="B1442" s="20"/>
      <c r="C1442" s="20"/>
      <c r="D1442" s="20"/>
      <c r="E1442" s="6"/>
      <c r="F1442" s="6"/>
      <c r="G1442" s="6"/>
      <c r="H1442" s="6"/>
      <c r="I1442" s="6"/>
      <c r="J1442" s="6"/>
      <c r="K1442" s="6"/>
      <c r="L1442" s="6"/>
      <c r="M1442" s="6"/>
      <c r="N1442" s="6"/>
      <c r="O1442" s="6"/>
      <c r="P1442" s="6"/>
      <c r="Q1442" s="6"/>
      <c r="R1442" s="6"/>
      <c r="S1442" s="6"/>
      <c r="T1442" s="6"/>
      <c r="U1442" s="6"/>
      <c r="V1442" s="6"/>
      <c r="W1442" s="6"/>
      <c r="X1442" s="6"/>
      <c r="Y1442" s="6"/>
      <c r="Z1442" s="6"/>
      <c r="AA1442" s="6"/>
      <c r="AB1442" s="6"/>
      <c r="AC1442" s="6"/>
      <c r="AD1442" s="6"/>
      <c r="AE1442" s="6"/>
      <c r="AF1442" s="6"/>
      <c r="AG1442" s="6"/>
      <c r="AH1442" s="6"/>
      <c r="AI1442" s="6"/>
      <c r="AJ1442" s="6"/>
      <c r="AK1442" s="6"/>
      <c r="AL1442" s="6"/>
      <c r="AM1442" s="6"/>
      <c r="AN1442" s="6"/>
      <c r="AO1442" s="6"/>
      <c r="AP1442" s="6"/>
      <c r="AQ1442" s="21"/>
      <c r="AR1442" s="21"/>
      <c r="AS1442" s="21"/>
      <c r="AT1442" s="6"/>
      <c r="AU1442" s="6"/>
      <c r="AV1442" s="6"/>
      <c r="AW1442" s="6"/>
    </row>
    <row r="1443" spans="1:49" x14ac:dyDescent="0.35">
      <c r="A1443" s="20"/>
      <c r="B1443" s="20"/>
      <c r="C1443" s="20"/>
      <c r="D1443" s="20"/>
      <c r="E1443" s="6"/>
      <c r="F1443" s="6"/>
      <c r="G1443" s="6"/>
      <c r="H1443" s="6"/>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c r="AG1443" s="6"/>
      <c r="AH1443" s="6"/>
      <c r="AI1443" s="6"/>
      <c r="AJ1443" s="6"/>
      <c r="AK1443" s="6"/>
      <c r="AL1443" s="6"/>
      <c r="AM1443" s="6"/>
      <c r="AN1443" s="6"/>
      <c r="AO1443" s="6"/>
      <c r="AP1443" s="6"/>
      <c r="AQ1443" s="21"/>
      <c r="AR1443" s="21"/>
      <c r="AS1443" s="21"/>
      <c r="AT1443" s="6"/>
      <c r="AU1443" s="6"/>
      <c r="AV1443" s="6"/>
      <c r="AW1443" s="6"/>
    </row>
    <row r="1444" spans="1:49" x14ac:dyDescent="0.35">
      <c r="A1444" s="20"/>
      <c r="B1444" s="20"/>
      <c r="C1444" s="20"/>
      <c r="D1444" s="20"/>
      <c r="E1444" s="6"/>
      <c r="F1444" s="6"/>
      <c r="G1444" s="6"/>
      <c r="H1444" s="6"/>
      <c r="I1444" s="6"/>
      <c r="J1444" s="6"/>
      <c r="K1444" s="6"/>
      <c r="L1444" s="6"/>
      <c r="M1444" s="6"/>
      <c r="N1444" s="6"/>
      <c r="O1444" s="6"/>
      <c r="P1444" s="6"/>
      <c r="Q1444" s="6"/>
      <c r="R1444" s="6"/>
      <c r="S1444" s="6"/>
      <c r="T1444" s="6"/>
      <c r="U1444" s="6"/>
      <c r="V1444" s="6"/>
      <c r="W1444" s="6"/>
      <c r="X1444" s="6"/>
      <c r="Y1444" s="6"/>
      <c r="Z1444" s="6"/>
      <c r="AA1444" s="6"/>
      <c r="AB1444" s="6"/>
      <c r="AC1444" s="6"/>
      <c r="AD1444" s="6"/>
      <c r="AE1444" s="6"/>
      <c r="AF1444" s="6"/>
      <c r="AG1444" s="6"/>
      <c r="AH1444" s="6"/>
      <c r="AI1444" s="6"/>
      <c r="AJ1444" s="6"/>
      <c r="AK1444" s="6"/>
      <c r="AL1444" s="6"/>
      <c r="AM1444" s="6"/>
      <c r="AN1444" s="6"/>
      <c r="AO1444" s="6"/>
      <c r="AP1444" s="6"/>
      <c r="AQ1444" s="21"/>
      <c r="AR1444" s="21"/>
      <c r="AS1444" s="21"/>
      <c r="AT1444" s="6"/>
      <c r="AU1444" s="6"/>
      <c r="AV1444" s="6"/>
      <c r="AW1444" s="6"/>
    </row>
    <row r="1445" spans="1:49" x14ac:dyDescent="0.35">
      <c r="A1445" s="20"/>
      <c r="B1445" s="20"/>
      <c r="C1445" s="20"/>
      <c r="D1445" s="20"/>
      <c r="E1445" s="6"/>
      <c r="F1445" s="6"/>
      <c r="G1445" s="6"/>
      <c r="H1445" s="6"/>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c r="AG1445" s="6"/>
      <c r="AH1445" s="6"/>
      <c r="AI1445" s="6"/>
      <c r="AJ1445" s="6"/>
      <c r="AK1445" s="6"/>
      <c r="AL1445" s="6"/>
      <c r="AM1445" s="6"/>
      <c r="AN1445" s="6"/>
      <c r="AO1445" s="6"/>
      <c r="AP1445" s="6"/>
      <c r="AQ1445" s="21"/>
      <c r="AR1445" s="21"/>
      <c r="AS1445" s="21"/>
      <c r="AT1445" s="6"/>
      <c r="AU1445" s="6"/>
      <c r="AV1445" s="6"/>
      <c r="AW1445" s="6"/>
    </row>
    <row r="1446" spans="1:49" x14ac:dyDescent="0.35">
      <c r="A1446" s="20"/>
      <c r="B1446" s="20"/>
      <c r="C1446" s="20"/>
      <c r="D1446" s="20"/>
      <c r="E1446" s="6"/>
      <c r="F1446" s="6"/>
      <c r="G1446" s="6"/>
      <c r="H1446" s="6"/>
      <c r="I1446" s="6"/>
      <c r="J1446" s="6"/>
      <c r="K1446" s="6"/>
      <c r="L1446" s="6"/>
      <c r="M1446" s="6"/>
      <c r="N1446" s="6"/>
      <c r="O1446" s="6"/>
      <c r="P1446" s="6"/>
      <c r="Q1446" s="6"/>
      <c r="R1446" s="6"/>
      <c r="S1446" s="6"/>
      <c r="T1446" s="6"/>
      <c r="U1446" s="6"/>
      <c r="V1446" s="6"/>
      <c r="W1446" s="6"/>
      <c r="X1446" s="6"/>
      <c r="Y1446" s="6"/>
      <c r="Z1446" s="6"/>
      <c r="AA1446" s="6"/>
      <c r="AB1446" s="6"/>
      <c r="AC1446" s="6"/>
      <c r="AD1446" s="6"/>
      <c r="AE1446" s="6"/>
      <c r="AF1446" s="6"/>
      <c r="AG1446" s="6"/>
      <c r="AH1446" s="6"/>
      <c r="AI1446" s="6"/>
      <c r="AJ1446" s="6"/>
      <c r="AK1446" s="6"/>
      <c r="AL1446" s="6"/>
      <c r="AM1446" s="6"/>
      <c r="AN1446" s="6"/>
      <c r="AO1446" s="6"/>
      <c r="AP1446" s="6"/>
      <c r="AQ1446" s="21"/>
      <c r="AR1446" s="21"/>
      <c r="AS1446" s="21"/>
      <c r="AT1446" s="6"/>
      <c r="AU1446" s="6"/>
      <c r="AV1446" s="6"/>
      <c r="AW1446" s="6"/>
    </row>
    <row r="1447" spans="1:49" x14ac:dyDescent="0.35">
      <c r="A1447" s="20"/>
      <c r="B1447" s="20"/>
      <c r="C1447" s="20"/>
      <c r="D1447" s="20"/>
      <c r="E1447" s="6"/>
      <c r="F1447" s="6"/>
      <c r="G1447" s="6"/>
      <c r="H1447" s="6"/>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c r="AG1447" s="6"/>
      <c r="AH1447" s="6"/>
      <c r="AI1447" s="6"/>
      <c r="AJ1447" s="6"/>
      <c r="AK1447" s="6"/>
      <c r="AL1447" s="6"/>
      <c r="AM1447" s="6"/>
      <c r="AN1447" s="6"/>
      <c r="AO1447" s="6"/>
      <c r="AP1447" s="6"/>
      <c r="AQ1447" s="21"/>
      <c r="AR1447" s="21"/>
      <c r="AS1447" s="21"/>
      <c r="AT1447" s="6"/>
      <c r="AU1447" s="6"/>
      <c r="AV1447" s="6"/>
      <c r="AW1447" s="6"/>
    </row>
    <row r="1448" spans="1:49" x14ac:dyDescent="0.35">
      <c r="A1448" s="20"/>
      <c r="B1448" s="20"/>
      <c r="C1448" s="20"/>
      <c r="D1448" s="20"/>
      <c r="E1448" s="6"/>
      <c r="F1448" s="6"/>
      <c r="G1448" s="6"/>
      <c r="H1448" s="6"/>
      <c r="I1448" s="6"/>
      <c r="J1448" s="6"/>
      <c r="K1448" s="6"/>
      <c r="L1448" s="6"/>
      <c r="M1448" s="6"/>
      <c r="N1448" s="6"/>
      <c r="O1448" s="6"/>
      <c r="P1448" s="6"/>
      <c r="Q1448" s="6"/>
      <c r="R1448" s="6"/>
      <c r="S1448" s="6"/>
      <c r="T1448" s="6"/>
      <c r="U1448" s="6"/>
      <c r="V1448" s="6"/>
      <c r="W1448" s="6"/>
      <c r="X1448" s="6"/>
      <c r="Y1448" s="6"/>
      <c r="Z1448" s="6"/>
      <c r="AA1448" s="6"/>
      <c r="AB1448" s="6"/>
      <c r="AC1448" s="6"/>
      <c r="AD1448" s="6"/>
      <c r="AE1448" s="6"/>
      <c r="AF1448" s="6"/>
      <c r="AG1448" s="6"/>
      <c r="AH1448" s="6"/>
      <c r="AI1448" s="6"/>
      <c r="AJ1448" s="6"/>
      <c r="AK1448" s="6"/>
      <c r="AL1448" s="6"/>
      <c r="AM1448" s="6"/>
      <c r="AN1448" s="6"/>
      <c r="AO1448" s="6"/>
      <c r="AP1448" s="6"/>
      <c r="AQ1448" s="21"/>
      <c r="AR1448" s="21"/>
      <c r="AS1448" s="21"/>
      <c r="AT1448" s="6"/>
      <c r="AU1448" s="6"/>
      <c r="AV1448" s="6"/>
      <c r="AW1448" s="6"/>
    </row>
    <row r="1449" spans="1:49" x14ac:dyDescent="0.35">
      <c r="A1449" s="20"/>
      <c r="B1449" s="20"/>
      <c r="C1449" s="20"/>
      <c r="D1449" s="20"/>
      <c r="E1449" s="6"/>
      <c r="F1449" s="6"/>
      <c r="G1449" s="6"/>
      <c r="H1449" s="6"/>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c r="AG1449" s="6"/>
      <c r="AH1449" s="6"/>
      <c r="AI1449" s="6"/>
      <c r="AJ1449" s="6"/>
      <c r="AK1449" s="6"/>
      <c r="AL1449" s="6"/>
      <c r="AM1449" s="6"/>
      <c r="AN1449" s="6"/>
      <c r="AO1449" s="6"/>
      <c r="AP1449" s="6"/>
      <c r="AQ1449" s="21"/>
      <c r="AR1449" s="21"/>
      <c r="AS1449" s="21"/>
      <c r="AT1449" s="6"/>
      <c r="AU1449" s="6"/>
      <c r="AV1449" s="6"/>
      <c r="AW1449" s="6"/>
    </row>
    <row r="1450" spans="1:49" x14ac:dyDescent="0.35">
      <c r="A1450" s="20"/>
      <c r="B1450" s="20"/>
      <c r="C1450" s="20"/>
      <c r="D1450" s="20"/>
      <c r="E1450" s="6"/>
      <c r="F1450" s="6"/>
      <c r="G1450" s="6"/>
      <c r="H1450" s="6"/>
      <c r="I1450" s="6"/>
      <c r="J1450" s="6"/>
      <c r="K1450" s="6"/>
      <c r="L1450" s="6"/>
      <c r="M1450" s="6"/>
      <c r="N1450" s="6"/>
      <c r="O1450" s="6"/>
      <c r="P1450" s="6"/>
      <c r="Q1450" s="6"/>
      <c r="R1450" s="6"/>
      <c r="S1450" s="6"/>
      <c r="T1450" s="6"/>
      <c r="U1450" s="6"/>
      <c r="V1450" s="6"/>
      <c r="W1450" s="6"/>
      <c r="X1450" s="6"/>
      <c r="Y1450" s="6"/>
      <c r="Z1450" s="6"/>
      <c r="AA1450" s="6"/>
      <c r="AB1450" s="6"/>
      <c r="AC1450" s="6"/>
      <c r="AD1450" s="6"/>
      <c r="AE1450" s="6"/>
      <c r="AF1450" s="6"/>
      <c r="AG1450" s="6"/>
      <c r="AH1450" s="6"/>
      <c r="AI1450" s="6"/>
      <c r="AJ1450" s="6"/>
      <c r="AK1450" s="6"/>
      <c r="AL1450" s="6"/>
      <c r="AM1450" s="6"/>
      <c r="AN1450" s="6"/>
      <c r="AO1450" s="6"/>
      <c r="AP1450" s="6"/>
      <c r="AQ1450" s="21"/>
      <c r="AR1450" s="21"/>
      <c r="AS1450" s="21"/>
      <c r="AT1450" s="6"/>
      <c r="AU1450" s="6"/>
      <c r="AV1450" s="6"/>
      <c r="AW1450" s="6"/>
    </row>
    <row r="1451" spans="1:49" x14ac:dyDescent="0.35">
      <c r="A1451" s="20"/>
      <c r="B1451" s="20"/>
      <c r="C1451" s="20"/>
      <c r="D1451" s="20"/>
      <c r="E1451" s="6"/>
      <c r="F1451" s="6"/>
      <c r="G1451" s="6"/>
      <c r="H1451" s="6"/>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c r="AG1451" s="6"/>
      <c r="AH1451" s="6"/>
      <c r="AI1451" s="6"/>
      <c r="AJ1451" s="6"/>
      <c r="AK1451" s="6"/>
      <c r="AL1451" s="6"/>
      <c r="AM1451" s="6"/>
      <c r="AN1451" s="6"/>
      <c r="AO1451" s="6"/>
      <c r="AP1451" s="6"/>
      <c r="AQ1451" s="21"/>
      <c r="AR1451" s="21"/>
      <c r="AS1451" s="21"/>
      <c r="AT1451" s="6"/>
      <c r="AU1451" s="6"/>
      <c r="AV1451" s="6"/>
      <c r="AW1451" s="6"/>
    </row>
    <row r="1452" spans="1:49" x14ac:dyDescent="0.35">
      <c r="A1452" s="20"/>
      <c r="B1452" s="20"/>
      <c r="C1452" s="20"/>
      <c r="D1452" s="20"/>
      <c r="E1452" s="6"/>
      <c r="F1452" s="6"/>
      <c r="G1452" s="6"/>
      <c r="H1452" s="6"/>
      <c r="I1452" s="6"/>
      <c r="J1452" s="6"/>
      <c r="K1452" s="6"/>
      <c r="L1452" s="6"/>
      <c r="M1452" s="6"/>
      <c r="N1452" s="6"/>
      <c r="O1452" s="6"/>
      <c r="P1452" s="6"/>
      <c r="Q1452" s="6"/>
      <c r="R1452" s="6"/>
      <c r="S1452" s="6"/>
      <c r="T1452" s="6"/>
      <c r="U1452" s="6"/>
      <c r="V1452" s="6"/>
      <c r="W1452" s="6"/>
      <c r="X1452" s="6"/>
      <c r="Y1452" s="6"/>
      <c r="Z1452" s="6"/>
      <c r="AA1452" s="6"/>
      <c r="AB1452" s="6"/>
      <c r="AC1452" s="6"/>
      <c r="AD1452" s="6"/>
      <c r="AE1452" s="6"/>
      <c r="AF1452" s="6"/>
      <c r="AG1452" s="6"/>
      <c r="AH1452" s="6"/>
      <c r="AI1452" s="6"/>
      <c r="AJ1452" s="6"/>
      <c r="AK1452" s="6"/>
      <c r="AL1452" s="6"/>
      <c r="AM1452" s="6"/>
      <c r="AN1452" s="6"/>
      <c r="AO1452" s="6"/>
      <c r="AP1452" s="6"/>
      <c r="AQ1452" s="21"/>
      <c r="AR1452" s="21"/>
      <c r="AS1452" s="21"/>
      <c r="AT1452" s="6"/>
      <c r="AU1452" s="6"/>
      <c r="AV1452" s="6"/>
      <c r="AW1452" s="6"/>
    </row>
    <row r="1453" spans="1:49" x14ac:dyDescent="0.35">
      <c r="A1453" s="20"/>
      <c r="B1453" s="20"/>
      <c r="C1453" s="20"/>
      <c r="D1453" s="20"/>
      <c r="E1453" s="6"/>
      <c r="F1453" s="6"/>
      <c r="G1453" s="6"/>
      <c r="H1453" s="6"/>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c r="AG1453" s="6"/>
      <c r="AH1453" s="6"/>
      <c r="AI1453" s="6"/>
      <c r="AJ1453" s="6"/>
      <c r="AK1453" s="6"/>
      <c r="AL1453" s="6"/>
      <c r="AM1453" s="6"/>
      <c r="AN1453" s="6"/>
      <c r="AO1453" s="6"/>
      <c r="AP1453" s="6"/>
      <c r="AQ1453" s="21"/>
      <c r="AR1453" s="21"/>
      <c r="AS1453" s="21"/>
      <c r="AT1453" s="6"/>
      <c r="AU1453" s="6"/>
      <c r="AV1453" s="6"/>
      <c r="AW1453" s="6"/>
    </row>
    <row r="1454" spans="1:49" x14ac:dyDescent="0.35">
      <c r="A1454" s="20"/>
      <c r="B1454" s="20"/>
      <c r="C1454" s="20"/>
      <c r="D1454" s="20"/>
      <c r="E1454" s="6"/>
      <c r="F1454" s="6"/>
      <c r="G1454" s="6"/>
      <c r="H1454" s="6"/>
      <c r="I1454" s="6"/>
      <c r="J1454" s="6"/>
      <c r="K1454" s="6"/>
      <c r="L1454" s="6"/>
      <c r="M1454" s="6"/>
      <c r="N1454" s="6"/>
      <c r="O1454" s="6"/>
      <c r="P1454" s="6"/>
      <c r="Q1454" s="6"/>
      <c r="R1454" s="6"/>
      <c r="S1454" s="6"/>
      <c r="T1454" s="6"/>
      <c r="U1454" s="6"/>
      <c r="V1454" s="6"/>
      <c r="W1454" s="6"/>
      <c r="X1454" s="6"/>
      <c r="Y1454" s="6"/>
      <c r="Z1454" s="6"/>
      <c r="AA1454" s="6"/>
      <c r="AB1454" s="6"/>
      <c r="AC1454" s="6"/>
      <c r="AD1454" s="6"/>
      <c r="AE1454" s="6"/>
      <c r="AF1454" s="6"/>
      <c r="AG1454" s="6"/>
      <c r="AH1454" s="6"/>
      <c r="AI1454" s="6"/>
      <c r="AJ1454" s="6"/>
      <c r="AK1454" s="6"/>
      <c r="AL1454" s="6"/>
      <c r="AM1454" s="6"/>
      <c r="AN1454" s="6"/>
      <c r="AO1454" s="6"/>
      <c r="AP1454" s="6"/>
      <c r="AQ1454" s="21"/>
      <c r="AR1454" s="21"/>
      <c r="AS1454" s="21"/>
      <c r="AT1454" s="6"/>
      <c r="AU1454" s="6"/>
      <c r="AV1454" s="6"/>
      <c r="AW1454" s="6"/>
    </row>
    <row r="1455" spans="1:49" x14ac:dyDescent="0.35">
      <c r="A1455" s="20"/>
      <c r="B1455" s="20"/>
      <c r="C1455" s="20"/>
      <c r="D1455" s="20"/>
      <c r="E1455" s="6"/>
      <c r="F1455" s="6"/>
      <c r="G1455" s="6"/>
      <c r="H1455" s="6"/>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c r="AG1455" s="6"/>
      <c r="AH1455" s="6"/>
      <c r="AI1455" s="6"/>
      <c r="AJ1455" s="6"/>
      <c r="AK1455" s="6"/>
      <c r="AL1455" s="6"/>
      <c r="AM1455" s="6"/>
      <c r="AN1455" s="6"/>
      <c r="AO1455" s="6"/>
      <c r="AP1455" s="6"/>
      <c r="AQ1455" s="21"/>
      <c r="AR1455" s="21"/>
      <c r="AS1455" s="21"/>
      <c r="AT1455" s="6"/>
      <c r="AU1455" s="6"/>
      <c r="AV1455" s="6"/>
      <c r="AW1455" s="6"/>
    </row>
    <row r="1456" spans="1:49" x14ac:dyDescent="0.35">
      <c r="A1456" s="20"/>
      <c r="B1456" s="20"/>
      <c r="C1456" s="20"/>
      <c r="D1456" s="20"/>
      <c r="E1456" s="6"/>
      <c r="F1456" s="6"/>
      <c r="G1456" s="6"/>
      <c r="H1456" s="6"/>
      <c r="I1456" s="6"/>
      <c r="J1456" s="6"/>
      <c r="K1456" s="6"/>
      <c r="L1456" s="6"/>
      <c r="M1456" s="6"/>
      <c r="N1456" s="6"/>
      <c r="O1456" s="6"/>
      <c r="P1456" s="6"/>
      <c r="Q1456" s="6"/>
      <c r="R1456" s="6"/>
      <c r="S1456" s="6"/>
      <c r="T1456" s="6"/>
      <c r="U1456" s="6"/>
      <c r="V1456" s="6"/>
      <c r="W1456" s="6"/>
      <c r="X1456" s="6"/>
      <c r="Y1456" s="6"/>
      <c r="Z1456" s="6"/>
      <c r="AA1456" s="6"/>
      <c r="AB1456" s="6"/>
      <c r="AC1456" s="6"/>
      <c r="AD1456" s="6"/>
      <c r="AE1456" s="6"/>
      <c r="AF1456" s="6"/>
      <c r="AG1456" s="6"/>
      <c r="AH1456" s="6"/>
      <c r="AI1456" s="6"/>
      <c r="AJ1456" s="6"/>
      <c r="AK1456" s="6"/>
      <c r="AL1456" s="6"/>
      <c r="AM1456" s="6"/>
      <c r="AN1456" s="6"/>
      <c r="AO1456" s="6"/>
      <c r="AP1456" s="6"/>
      <c r="AQ1456" s="21"/>
      <c r="AR1456" s="21"/>
      <c r="AS1456" s="21"/>
      <c r="AT1456" s="6"/>
      <c r="AU1456" s="6"/>
      <c r="AV1456" s="6"/>
      <c r="AW1456" s="6"/>
    </row>
    <row r="1457" spans="1:49" x14ac:dyDescent="0.35">
      <c r="A1457" s="20"/>
      <c r="B1457" s="20"/>
      <c r="C1457" s="20"/>
      <c r="D1457" s="20"/>
      <c r="E1457" s="6"/>
      <c r="F1457" s="6"/>
      <c r="G1457" s="6"/>
      <c r="H1457" s="6"/>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c r="AG1457" s="6"/>
      <c r="AH1457" s="6"/>
      <c r="AI1457" s="6"/>
      <c r="AJ1457" s="6"/>
      <c r="AK1457" s="6"/>
      <c r="AL1457" s="6"/>
      <c r="AM1457" s="6"/>
      <c r="AN1457" s="6"/>
      <c r="AO1457" s="6"/>
      <c r="AP1457" s="6"/>
      <c r="AQ1457" s="21"/>
      <c r="AR1457" s="21"/>
      <c r="AS1457" s="21"/>
      <c r="AT1457" s="6"/>
      <c r="AU1457" s="6"/>
      <c r="AV1457" s="6"/>
      <c r="AW1457" s="6"/>
    </row>
    <row r="1458" spans="1:49" x14ac:dyDescent="0.35">
      <c r="A1458" s="20"/>
      <c r="B1458" s="20"/>
      <c r="C1458" s="20"/>
      <c r="D1458" s="20"/>
      <c r="E1458" s="6"/>
      <c r="F1458" s="6"/>
      <c r="G1458" s="6"/>
      <c r="H1458" s="6"/>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c r="AG1458" s="6"/>
      <c r="AH1458" s="6"/>
      <c r="AI1458" s="6"/>
      <c r="AJ1458" s="6"/>
      <c r="AK1458" s="6"/>
      <c r="AL1458" s="6"/>
      <c r="AM1458" s="6"/>
      <c r="AN1458" s="6"/>
      <c r="AO1458" s="6"/>
      <c r="AP1458" s="6"/>
      <c r="AQ1458" s="21"/>
      <c r="AR1458" s="21"/>
      <c r="AS1458" s="21"/>
      <c r="AT1458" s="6"/>
      <c r="AU1458" s="6"/>
      <c r="AV1458" s="6"/>
      <c r="AW1458" s="6"/>
    </row>
    <row r="1459" spans="1:49" x14ac:dyDescent="0.35">
      <c r="A1459" s="20"/>
      <c r="B1459" s="20"/>
      <c r="C1459" s="20"/>
      <c r="D1459" s="20"/>
      <c r="E1459" s="6"/>
      <c r="F1459" s="6"/>
      <c r="G1459" s="6"/>
      <c r="H1459" s="6"/>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c r="AG1459" s="6"/>
      <c r="AH1459" s="6"/>
      <c r="AI1459" s="6"/>
      <c r="AJ1459" s="6"/>
      <c r="AK1459" s="6"/>
      <c r="AL1459" s="6"/>
      <c r="AM1459" s="6"/>
      <c r="AN1459" s="6"/>
      <c r="AO1459" s="6"/>
      <c r="AP1459" s="6"/>
      <c r="AQ1459" s="21"/>
      <c r="AR1459" s="21"/>
      <c r="AS1459" s="21"/>
      <c r="AT1459" s="6"/>
      <c r="AU1459" s="6"/>
      <c r="AV1459" s="6"/>
      <c r="AW1459" s="6"/>
    </row>
    <row r="1460" spans="1:49" x14ac:dyDescent="0.35">
      <c r="A1460" s="20"/>
      <c r="B1460" s="20"/>
      <c r="C1460" s="20"/>
      <c r="D1460" s="20"/>
      <c r="E1460" s="6"/>
      <c r="F1460" s="6"/>
      <c r="G1460" s="6"/>
      <c r="H1460" s="6"/>
      <c r="I1460" s="6"/>
      <c r="J1460" s="6"/>
      <c r="K1460" s="6"/>
      <c r="L1460" s="6"/>
      <c r="M1460" s="6"/>
      <c r="N1460" s="6"/>
      <c r="O1460" s="6"/>
      <c r="P1460" s="6"/>
      <c r="Q1460" s="6"/>
      <c r="R1460" s="6"/>
      <c r="S1460" s="6"/>
      <c r="T1460" s="6"/>
      <c r="U1460" s="6"/>
      <c r="V1460" s="6"/>
      <c r="W1460" s="6"/>
      <c r="X1460" s="6"/>
      <c r="Y1460" s="6"/>
      <c r="Z1460" s="6"/>
      <c r="AA1460" s="6"/>
      <c r="AB1460" s="6"/>
      <c r="AC1460" s="6"/>
      <c r="AD1460" s="6"/>
      <c r="AE1460" s="6"/>
      <c r="AF1460" s="6"/>
      <c r="AG1460" s="6"/>
      <c r="AH1460" s="6"/>
      <c r="AI1460" s="6"/>
      <c r="AJ1460" s="6"/>
      <c r="AK1460" s="6"/>
      <c r="AL1460" s="6"/>
      <c r="AM1460" s="6"/>
      <c r="AN1460" s="6"/>
      <c r="AO1460" s="6"/>
      <c r="AP1460" s="6"/>
      <c r="AQ1460" s="21"/>
      <c r="AR1460" s="21"/>
      <c r="AS1460" s="21"/>
      <c r="AT1460" s="6"/>
      <c r="AU1460" s="6"/>
      <c r="AV1460" s="6"/>
      <c r="AW1460" s="6"/>
    </row>
    <row r="1461" spans="1:49" x14ac:dyDescent="0.35">
      <c r="A1461" s="20"/>
      <c r="B1461" s="20"/>
      <c r="C1461" s="20"/>
      <c r="D1461" s="20"/>
      <c r="E1461" s="6"/>
      <c r="F1461" s="6"/>
      <c r="G1461" s="6"/>
      <c r="H1461" s="6"/>
      <c r="I1461" s="6"/>
      <c r="J1461" s="6"/>
      <c r="K1461" s="6"/>
      <c r="L1461" s="6"/>
      <c r="M1461" s="6"/>
      <c r="N1461" s="6"/>
      <c r="O1461" s="6"/>
      <c r="P1461" s="6"/>
      <c r="Q1461" s="6"/>
      <c r="R1461" s="6"/>
      <c r="S1461" s="6"/>
      <c r="T1461" s="6"/>
      <c r="U1461" s="6"/>
      <c r="V1461" s="6"/>
      <c r="W1461" s="6"/>
      <c r="X1461" s="6"/>
      <c r="Y1461" s="6"/>
      <c r="Z1461" s="6"/>
      <c r="AA1461" s="6"/>
      <c r="AB1461" s="6"/>
      <c r="AC1461" s="6"/>
      <c r="AD1461" s="6"/>
      <c r="AE1461" s="6"/>
      <c r="AF1461" s="6"/>
      <c r="AG1461" s="6"/>
      <c r="AH1461" s="6"/>
      <c r="AI1461" s="6"/>
      <c r="AJ1461" s="6"/>
      <c r="AK1461" s="6"/>
      <c r="AL1461" s="6"/>
      <c r="AM1461" s="6"/>
      <c r="AN1461" s="6"/>
      <c r="AO1461" s="6"/>
      <c r="AP1461" s="6"/>
      <c r="AQ1461" s="21"/>
      <c r="AR1461" s="21"/>
      <c r="AS1461" s="21"/>
      <c r="AT1461" s="6"/>
      <c r="AU1461" s="6"/>
      <c r="AV1461" s="6"/>
      <c r="AW1461" s="6"/>
    </row>
    <row r="1462" spans="1:49" x14ac:dyDescent="0.35">
      <c r="A1462" s="20"/>
      <c r="B1462" s="20"/>
      <c r="C1462" s="20"/>
      <c r="D1462" s="20"/>
      <c r="E1462" s="6"/>
      <c r="F1462" s="6"/>
      <c r="G1462" s="6"/>
      <c r="H1462" s="6"/>
      <c r="I1462" s="6"/>
      <c r="J1462" s="6"/>
      <c r="K1462" s="6"/>
      <c r="L1462" s="6"/>
      <c r="M1462" s="6"/>
      <c r="N1462" s="6"/>
      <c r="O1462" s="6"/>
      <c r="P1462" s="6"/>
      <c r="Q1462" s="6"/>
      <c r="R1462" s="6"/>
      <c r="S1462" s="6"/>
      <c r="T1462" s="6"/>
      <c r="U1462" s="6"/>
      <c r="V1462" s="6"/>
      <c r="W1462" s="6"/>
      <c r="X1462" s="6"/>
      <c r="Y1462" s="6"/>
      <c r="Z1462" s="6"/>
      <c r="AA1462" s="6"/>
      <c r="AB1462" s="6"/>
      <c r="AC1462" s="6"/>
      <c r="AD1462" s="6"/>
      <c r="AE1462" s="6"/>
      <c r="AF1462" s="6"/>
      <c r="AG1462" s="6"/>
      <c r="AH1462" s="6"/>
      <c r="AI1462" s="6"/>
      <c r="AJ1462" s="6"/>
      <c r="AK1462" s="6"/>
      <c r="AL1462" s="6"/>
      <c r="AM1462" s="6"/>
      <c r="AN1462" s="6"/>
      <c r="AO1462" s="6"/>
      <c r="AP1462" s="6"/>
      <c r="AQ1462" s="21"/>
      <c r="AR1462" s="21"/>
      <c r="AS1462" s="21"/>
      <c r="AT1462" s="6"/>
      <c r="AU1462" s="6"/>
      <c r="AV1462" s="6"/>
      <c r="AW1462" s="6"/>
    </row>
    <row r="1463" spans="1:49" x14ac:dyDescent="0.35">
      <c r="A1463" s="20"/>
      <c r="B1463" s="20"/>
      <c r="C1463" s="20"/>
      <c r="D1463" s="20"/>
      <c r="E1463" s="6"/>
      <c r="F1463" s="6"/>
      <c r="G1463" s="6"/>
      <c r="H1463" s="6"/>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c r="AG1463" s="6"/>
      <c r="AH1463" s="6"/>
      <c r="AI1463" s="6"/>
      <c r="AJ1463" s="6"/>
      <c r="AK1463" s="6"/>
      <c r="AL1463" s="6"/>
      <c r="AM1463" s="6"/>
      <c r="AN1463" s="6"/>
      <c r="AO1463" s="6"/>
      <c r="AP1463" s="6"/>
      <c r="AQ1463" s="21"/>
      <c r="AR1463" s="21"/>
      <c r="AS1463" s="21"/>
      <c r="AT1463" s="6"/>
      <c r="AU1463" s="6"/>
      <c r="AV1463" s="6"/>
      <c r="AW1463" s="6"/>
    </row>
    <row r="1464" spans="1:49" x14ac:dyDescent="0.35">
      <c r="A1464" s="20"/>
      <c r="B1464" s="20"/>
      <c r="C1464" s="20"/>
      <c r="D1464" s="20"/>
      <c r="E1464" s="6"/>
      <c r="F1464" s="6"/>
      <c r="G1464" s="6"/>
      <c r="H1464" s="6"/>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c r="AG1464" s="6"/>
      <c r="AH1464" s="6"/>
      <c r="AI1464" s="6"/>
      <c r="AJ1464" s="6"/>
      <c r="AK1464" s="6"/>
      <c r="AL1464" s="6"/>
      <c r="AM1464" s="6"/>
      <c r="AN1464" s="6"/>
      <c r="AO1464" s="6"/>
      <c r="AP1464" s="6"/>
      <c r="AQ1464" s="21"/>
      <c r="AR1464" s="21"/>
      <c r="AS1464" s="21"/>
      <c r="AT1464" s="6"/>
      <c r="AU1464" s="6"/>
      <c r="AV1464" s="6"/>
      <c r="AW1464" s="6"/>
    </row>
    <row r="1465" spans="1:49" x14ac:dyDescent="0.35">
      <c r="A1465" s="20"/>
      <c r="B1465" s="20"/>
      <c r="C1465" s="20"/>
      <c r="D1465" s="20"/>
      <c r="E1465" s="6"/>
      <c r="F1465" s="6"/>
      <c r="G1465" s="6"/>
      <c r="H1465" s="6"/>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c r="AG1465" s="6"/>
      <c r="AH1465" s="6"/>
      <c r="AI1465" s="6"/>
      <c r="AJ1465" s="6"/>
      <c r="AK1465" s="6"/>
      <c r="AL1465" s="6"/>
      <c r="AM1465" s="6"/>
      <c r="AN1465" s="6"/>
      <c r="AO1465" s="6"/>
      <c r="AP1465" s="6"/>
      <c r="AQ1465" s="21"/>
      <c r="AR1465" s="21"/>
      <c r="AS1465" s="21"/>
      <c r="AT1465" s="6"/>
      <c r="AU1465" s="6"/>
      <c r="AV1465" s="6"/>
      <c r="AW1465" s="6"/>
    </row>
    <row r="1466" spans="1:49" x14ac:dyDescent="0.35">
      <c r="A1466" s="20"/>
      <c r="B1466" s="20"/>
      <c r="C1466" s="20"/>
      <c r="D1466" s="20"/>
      <c r="E1466" s="6"/>
      <c r="F1466" s="6"/>
      <c r="G1466" s="6"/>
      <c r="H1466" s="6"/>
      <c r="I1466" s="6"/>
      <c r="J1466" s="6"/>
      <c r="K1466" s="6"/>
      <c r="L1466" s="6"/>
      <c r="M1466" s="6"/>
      <c r="N1466" s="6"/>
      <c r="O1466" s="6"/>
      <c r="P1466" s="6"/>
      <c r="Q1466" s="6"/>
      <c r="R1466" s="6"/>
      <c r="S1466" s="6"/>
      <c r="T1466" s="6"/>
      <c r="U1466" s="6"/>
      <c r="V1466" s="6"/>
      <c r="W1466" s="6"/>
      <c r="X1466" s="6"/>
      <c r="Y1466" s="6"/>
      <c r="Z1466" s="6"/>
      <c r="AA1466" s="6"/>
      <c r="AB1466" s="6"/>
      <c r="AC1466" s="6"/>
      <c r="AD1466" s="6"/>
      <c r="AE1466" s="6"/>
      <c r="AF1466" s="6"/>
      <c r="AG1466" s="6"/>
      <c r="AH1466" s="6"/>
      <c r="AI1466" s="6"/>
      <c r="AJ1466" s="6"/>
      <c r="AK1466" s="6"/>
      <c r="AL1466" s="6"/>
      <c r="AM1466" s="6"/>
      <c r="AN1466" s="6"/>
      <c r="AO1466" s="6"/>
      <c r="AP1466" s="6"/>
      <c r="AQ1466" s="21"/>
      <c r="AR1466" s="21"/>
      <c r="AS1466" s="21"/>
      <c r="AT1466" s="6"/>
      <c r="AU1466" s="6"/>
      <c r="AV1466" s="6"/>
      <c r="AW1466" s="6"/>
    </row>
    <row r="1467" spans="1:49" x14ac:dyDescent="0.35">
      <c r="A1467" s="20"/>
      <c r="B1467" s="20"/>
      <c r="C1467" s="20"/>
      <c r="D1467" s="20"/>
      <c r="E1467" s="6"/>
      <c r="F1467" s="6"/>
      <c r="G1467" s="6"/>
      <c r="H1467" s="6"/>
      <c r="I1467" s="6"/>
      <c r="J1467" s="6"/>
      <c r="K1467" s="6"/>
      <c r="L1467" s="6"/>
      <c r="M1467" s="6"/>
      <c r="N1467" s="6"/>
      <c r="O1467" s="6"/>
      <c r="P1467" s="6"/>
      <c r="Q1467" s="6"/>
      <c r="R1467" s="6"/>
      <c r="S1467" s="6"/>
      <c r="T1467" s="6"/>
      <c r="U1467" s="6"/>
      <c r="V1467" s="6"/>
      <c r="W1467" s="6"/>
      <c r="X1467" s="6"/>
      <c r="Y1467" s="6"/>
      <c r="Z1467" s="6"/>
      <c r="AA1467" s="6"/>
      <c r="AB1467" s="6"/>
      <c r="AC1467" s="6"/>
      <c r="AD1467" s="6"/>
      <c r="AE1467" s="6"/>
      <c r="AF1467" s="6"/>
      <c r="AG1467" s="6"/>
      <c r="AH1467" s="6"/>
      <c r="AI1467" s="6"/>
      <c r="AJ1467" s="6"/>
      <c r="AK1467" s="6"/>
      <c r="AL1467" s="6"/>
      <c r="AM1467" s="6"/>
      <c r="AN1467" s="6"/>
      <c r="AO1467" s="6"/>
      <c r="AP1467" s="6"/>
      <c r="AQ1467" s="21"/>
      <c r="AR1467" s="21"/>
      <c r="AS1467" s="21"/>
      <c r="AT1467" s="6"/>
      <c r="AU1467" s="6"/>
      <c r="AV1467" s="6"/>
      <c r="AW1467" s="6"/>
    </row>
    <row r="1468" spans="1:49" x14ac:dyDescent="0.35">
      <c r="A1468" s="20"/>
      <c r="B1468" s="20"/>
      <c r="C1468" s="20"/>
      <c r="D1468" s="20"/>
      <c r="E1468" s="6"/>
      <c r="F1468" s="6"/>
      <c r="G1468" s="6"/>
      <c r="H1468" s="6"/>
      <c r="I1468" s="6"/>
      <c r="J1468" s="6"/>
      <c r="K1468" s="6"/>
      <c r="L1468" s="6"/>
      <c r="M1468" s="6"/>
      <c r="N1468" s="6"/>
      <c r="O1468" s="6"/>
      <c r="P1468" s="6"/>
      <c r="Q1468" s="6"/>
      <c r="R1468" s="6"/>
      <c r="S1468" s="6"/>
      <c r="T1468" s="6"/>
      <c r="U1468" s="6"/>
      <c r="V1468" s="6"/>
      <c r="W1468" s="6"/>
      <c r="X1468" s="6"/>
      <c r="Y1468" s="6"/>
      <c r="Z1468" s="6"/>
      <c r="AA1468" s="6"/>
      <c r="AB1468" s="6"/>
      <c r="AC1468" s="6"/>
      <c r="AD1468" s="6"/>
      <c r="AE1468" s="6"/>
      <c r="AF1468" s="6"/>
      <c r="AG1468" s="6"/>
      <c r="AH1468" s="6"/>
      <c r="AI1468" s="6"/>
      <c r="AJ1468" s="6"/>
      <c r="AK1468" s="6"/>
      <c r="AL1468" s="6"/>
      <c r="AM1468" s="6"/>
      <c r="AN1468" s="6"/>
      <c r="AO1468" s="6"/>
      <c r="AP1468" s="6"/>
      <c r="AQ1468" s="21"/>
      <c r="AR1468" s="21"/>
      <c r="AS1468" s="21"/>
      <c r="AT1468" s="6"/>
      <c r="AU1468" s="6"/>
      <c r="AV1468" s="6"/>
      <c r="AW1468" s="6"/>
    </row>
    <row r="1469" spans="1:49" x14ac:dyDescent="0.35">
      <c r="A1469" s="20"/>
      <c r="B1469" s="20"/>
      <c r="C1469" s="20"/>
      <c r="D1469" s="20"/>
      <c r="E1469" s="6"/>
      <c r="F1469" s="6"/>
      <c r="G1469" s="6"/>
      <c r="H1469" s="6"/>
      <c r="I1469" s="6"/>
      <c r="J1469" s="6"/>
      <c r="K1469" s="6"/>
      <c r="L1469" s="6"/>
      <c r="M1469" s="6"/>
      <c r="N1469" s="6"/>
      <c r="O1469" s="6"/>
      <c r="P1469" s="6"/>
      <c r="Q1469" s="6"/>
      <c r="R1469" s="6"/>
      <c r="S1469" s="6"/>
      <c r="T1469" s="6"/>
      <c r="U1469" s="6"/>
      <c r="V1469" s="6"/>
      <c r="W1469" s="6"/>
      <c r="X1469" s="6"/>
      <c r="Y1469" s="6"/>
      <c r="Z1469" s="6"/>
      <c r="AA1469" s="6"/>
      <c r="AB1469" s="6"/>
      <c r="AC1469" s="6"/>
      <c r="AD1469" s="6"/>
      <c r="AE1469" s="6"/>
      <c r="AF1469" s="6"/>
      <c r="AG1469" s="6"/>
      <c r="AH1469" s="6"/>
      <c r="AI1469" s="6"/>
      <c r="AJ1469" s="6"/>
      <c r="AK1469" s="6"/>
      <c r="AL1469" s="6"/>
      <c r="AM1469" s="6"/>
      <c r="AN1469" s="6"/>
      <c r="AO1469" s="6"/>
      <c r="AP1469" s="6"/>
      <c r="AQ1469" s="21"/>
      <c r="AR1469" s="21"/>
      <c r="AS1469" s="21"/>
      <c r="AT1469" s="6"/>
      <c r="AU1469" s="6"/>
      <c r="AV1469" s="6"/>
      <c r="AW1469" s="6"/>
    </row>
    <row r="1470" spans="1:49" x14ac:dyDescent="0.35">
      <c r="A1470" s="20"/>
      <c r="B1470" s="20"/>
      <c r="C1470" s="20"/>
      <c r="D1470" s="20"/>
      <c r="E1470" s="6"/>
      <c r="F1470" s="6"/>
      <c r="G1470" s="6"/>
      <c r="H1470" s="6"/>
      <c r="I1470" s="6"/>
      <c r="J1470" s="6"/>
      <c r="K1470" s="6"/>
      <c r="L1470" s="6"/>
      <c r="M1470" s="6"/>
      <c r="N1470" s="6"/>
      <c r="O1470" s="6"/>
      <c r="P1470" s="6"/>
      <c r="Q1470" s="6"/>
      <c r="R1470" s="6"/>
      <c r="S1470" s="6"/>
      <c r="T1470" s="6"/>
      <c r="U1470" s="6"/>
      <c r="V1470" s="6"/>
      <c r="W1470" s="6"/>
      <c r="X1470" s="6"/>
      <c r="Y1470" s="6"/>
      <c r="Z1470" s="6"/>
      <c r="AA1470" s="6"/>
      <c r="AB1470" s="6"/>
      <c r="AC1470" s="6"/>
      <c r="AD1470" s="6"/>
      <c r="AE1470" s="6"/>
      <c r="AF1470" s="6"/>
      <c r="AG1470" s="6"/>
      <c r="AH1470" s="6"/>
      <c r="AI1470" s="6"/>
      <c r="AJ1470" s="6"/>
      <c r="AK1470" s="6"/>
      <c r="AL1470" s="6"/>
      <c r="AM1470" s="6"/>
      <c r="AN1470" s="6"/>
      <c r="AO1470" s="6"/>
      <c r="AP1470" s="6"/>
      <c r="AQ1470" s="21"/>
      <c r="AR1470" s="21"/>
      <c r="AS1470" s="21"/>
      <c r="AT1470" s="6"/>
      <c r="AU1470" s="6"/>
      <c r="AV1470" s="6"/>
      <c r="AW1470" s="6"/>
    </row>
    <row r="1471" spans="1:49" x14ac:dyDescent="0.35">
      <c r="A1471" s="20"/>
      <c r="B1471" s="20"/>
      <c r="C1471" s="20"/>
      <c r="D1471" s="20"/>
      <c r="E1471" s="6"/>
      <c r="F1471" s="6"/>
      <c r="G1471" s="6"/>
      <c r="H1471" s="6"/>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c r="AG1471" s="6"/>
      <c r="AH1471" s="6"/>
      <c r="AI1471" s="6"/>
      <c r="AJ1471" s="6"/>
      <c r="AK1471" s="6"/>
      <c r="AL1471" s="6"/>
      <c r="AM1471" s="6"/>
      <c r="AN1471" s="6"/>
      <c r="AO1471" s="6"/>
      <c r="AP1471" s="6"/>
      <c r="AQ1471" s="21"/>
      <c r="AR1471" s="21"/>
      <c r="AS1471" s="21"/>
      <c r="AT1471" s="6"/>
      <c r="AU1471" s="6"/>
      <c r="AV1471" s="6"/>
      <c r="AW1471" s="6"/>
    </row>
    <row r="1472" spans="1:49" x14ac:dyDescent="0.35">
      <c r="A1472" s="20"/>
      <c r="B1472" s="20"/>
      <c r="C1472" s="20"/>
      <c r="D1472" s="20"/>
      <c r="E1472" s="6"/>
      <c r="F1472" s="6"/>
      <c r="G1472" s="6"/>
      <c r="H1472" s="6"/>
      <c r="I1472" s="6"/>
      <c r="J1472" s="6"/>
      <c r="K1472" s="6"/>
      <c r="L1472" s="6"/>
      <c r="M1472" s="6"/>
      <c r="N1472" s="6"/>
      <c r="O1472" s="6"/>
      <c r="P1472" s="6"/>
      <c r="Q1472" s="6"/>
      <c r="R1472" s="6"/>
      <c r="S1472" s="6"/>
      <c r="T1472" s="6"/>
      <c r="U1472" s="6"/>
      <c r="V1472" s="6"/>
      <c r="W1472" s="6"/>
      <c r="X1472" s="6"/>
      <c r="Y1472" s="6"/>
      <c r="Z1472" s="6"/>
      <c r="AA1472" s="6"/>
      <c r="AB1472" s="6"/>
      <c r="AC1472" s="6"/>
      <c r="AD1472" s="6"/>
      <c r="AE1472" s="6"/>
      <c r="AF1472" s="6"/>
      <c r="AG1472" s="6"/>
      <c r="AH1472" s="6"/>
      <c r="AI1472" s="6"/>
      <c r="AJ1472" s="6"/>
      <c r="AK1472" s="6"/>
      <c r="AL1472" s="6"/>
      <c r="AM1472" s="6"/>
      <c r="AN1472" s="6"/>
      <c r="AO1472" s="6"/>
      <c r="AP1472" s="6"/>
      <c r="AQ1472" s="21"/>
      <c r="AR1472" s="21"/>
      <c r="AS1472" s="21"/>
      <c r="AT1472" s="6"/>
      <c r="AU1472" s="6"/>
      <c r="AV1472" s="6"/>
      <c r="AW1472" s="6"/>
    </row>
    <row r="1473" spans="1:49" x14ac:dyDescent="0.35">
      <c r="A1473" s="20"/>
      <c r="B1473" s="20"/>
      <c r="C1473" s="20"/>
      <c r="D1473" s="20"/>
      <c r="E1473" s="6"/>
      <c r="F1473" s="6"/>
      <c r="G1473" s="6"/>
      <c r="H1473" s="6"/>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c r="AG1473" s="6"/>
      <c r="AH1473" s="6"/>
      <c r="AI1473" s="6"/>
      <c r="AJ1473" s="6"/>
      <c r="AK1473" s="6"/>
      <c r="AL1473" s="6"/>
      <c r="AM1473" s="6"/>
      <c r="AN1473" s="6"/>
      <c r="AO1473" s="6"/>
      <c r="AP1473" s="6"/>
      <c r="AQ1473" s="21"/>
      <c r="AR1473" s="21"/>
      <c r="AS1473" s="21"/>
      <c r="AT1473" s="6"/>
      <c r="AU1473" s="6"/>
      <c r="AV1473" s="6"/>
      <c r="AW1473" s="6"/>
    </row>
    <row r="1474" spans="1:49" x14ac:dyDescent="0.35">
      <c r="A1474" s="20"/>
      <c r="B1474" s="20"/>
      <c r="C1474" s="20"/>
      <c r="D1474" s="20"/>
      <c r="E1474" s="6"/>
      <c r="F1474" s="6"/>
      <c r="G1474" s="6"/>
      <c r="H1474" s="6"/>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c r="AG1474" s="6"/>
      <c r="AH1474" s="6"/>
      <c r="AI1474" s="6"/>
      <c r="AJ1474" s="6"/>
      <c r="AK1474" s="6"/>
      <c r="AL1474" s="6"/>
      <c r="AM1474" s="6"/>
      <c r="AN1474" s="6"/>
      <c r="AO1474" s="6"/>
      <c r="AP1474" s="6"/>
      <c r="AQ1474" s="21"/>
      <c r="AR1474" s="21"/>
      <c r="AS1474" s="21"/>
      <c r="AT1474" s="6"/>
      <c r="AU1474" s="6"/>
      <c r="AV1474" s="6"/>
      <c r="AW1474" s="6"/>
    </row>
    <row r="1475" spans="1:49" x14ac:dyDescent="0.35">
      <c r="A1475" s="20"/>
      <c r="B1475" s="20"/>
      <c r="C1475" s="20"/>
      <c r="D1475" s="20"/>
      <c r="E1475" s="6"/>
      <c r="F1475" s="6"/>
      <c r="G1475" s="6"/>
      <c r="H1475" s="6"/>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c r="AG1475" s="6"/>
      <c r="AH1475" s="6"/>
      <c r="AI1475" s="6"/>
      <c r="AJ1475" s="6"/>
      <c r="AK1475" s="6"/>
      <c r="AL1475" s="6"/>
      <c r="AM1475" s="6"/>
      <c r="AN1475" s="6"/>
      <c r="AO1475" s="6"/>
      <c r="AP1475" s="6"/>
      <c r="AQ1475" s="21"/>
      <c r="AR1475" s="21"/>
      <c r="AS1475" s="21"/>
      <c r="AT1475" s="6"/>
      <c r="AU1475" s="6"/>
      <c r="AV1475" s="6"/>
      <c r="AW1475" s="6"/>
    </row>
    <row r="1476" spans="1:49" x14ac:dyDescent="0.35">
      <c r="A1476" s="20"/>
      <c r="B1476" s="20"/>
      <c r="C1476" s="20"/>
      <c r="D1476" s="20"/>
      <c r="E1476" s="6"/>
      <c r="F1476" s="6"/>
      <c r="G1476" s="6"/>
      <c r="H1476" s="6"/>
      <c r="I1476" s="6"/>
      <c r="J1476" s="6"/>
      <c r="K1476" s="6"/>
      <c r="L1476" s="6"/>
      <c r="M1476" s="6"/>
      <c r="N1476" s="6"/>
      <c r="O1476" s="6"/>
      <c r="P1476" s="6"/>
      <c r="Q1476" s="6"/>
      <c r="R1476" s="6"/>
      <c r="S1476" s="6"/>
      <c r="T1476" s="6"/>
      <c r="U1476" s="6"/>
      <c r="V1476" s="6"/>
      <c r="W1476" s="6"/>
      <c r="X1476" s="6"/>
      <c r="Y1476" s="6"/>
      <c r="Z1476" s="6"/>
      <c r="AA1476" s="6"/>
      <c r="AB1476" s="6"/>
      <c r="AC1476" s="6"/>
      <c r="AD1476" s="6"/>
      <c r="AE1476" s="6"/>
      <c r="AF1476" s="6"/>
      <c r="AG1476" s="6"/>
      <c r="AH1476" s="6"/>
      <c r="AI1476" s="6"/>
      <c r="AJ1476" s="6"/>
      <c r="AK1476" s="6"/>
      <c r="AL1476" s="6"/>
      <c r="AM1476" s="6"/>
      <c r="AN1476" s="6"/>
      <c r="AO1476" s="6"/>
      <c r="AP1476" s="6"/>
      <c r="AQ1476" s="21"/>
      <c r="AR1476" s="21"/>
      <c r="AS1476" s="21"/>
      <c r="AT1476" s="6"/>
      <c r="AU1476" s="6"/>
      <c r="AV1476" s="6"/>
      <c r="AW1476" s="6"/>
    </row>
    <row r="1477" spans="1:49" x14ac:dyDescent="0.35">
      <c r="A1477" s="20"/>
      <c r="B1477" s="20"/>
      <c r="C1477" s="20"/>
      <c r="D1477" s="20"/>
      <c r="E1477" s="6"/>
      <c r="F1477" s="6"/>
      <c r="G1477" s="6"/>
      <c r="H1477" s="6"/>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c r="AG1477" s="6"/>
      <c r="AH1477" s="6"/>
      <c r="AI1477" s="6"/>
      <c r="AJ1477" s="6"/>
      <c r="AK1477" s="6"/>
      <c r="AL1477" s="6"/>
      <c r="AM1477" s="6"/>
      <c r="AN1477" s="6"/>
      <c r="AO1477" s="6"/>
      <c r="AP1477" s="6"/>
      <c r="AQ1477" s="21"/>
      <c r="AR1477" s="21"/>
      <c r="AS1477" s="21"/>
      <c r="AT1477" s="6"/>
      <c r="AU1477" s="6"/>
      <c r="AV1477" s="6"/>
      <c r="AW1477" s="6"/>
    </row>
    <row r="1478" spans="1:49" x14ac:dyDescent="0.35">
      <c r="A1478" s="20"/>
      <c r="B1478" s="20"/>
      <c r="C1478" s="20"/>
      <c r="D1478" s="20"/>
      <c r="E1478" s="6"/>
      <c r="F1478" s="6"/>
      <c r="G1478" s="6"/>
      <c r="H1478" s="6"/>
      <c r="I1478" s="6"/>
      <c r="J1478" s="6"/>
      <c r="K1478" s="6"/>
      <c r="L1478" s="6"/>
      <c r="M1478" s="6"/>
      <c r="N1478" s="6"/>
      <c r="O1478" s="6"/>
      <c r="P1478" s="6"/>
      <c r="Q1478" s="6"/>
      <c r="R1478" s="6"/>
      <c r="S1478" s="6"/>
      <c r="T1478" s="6"/>
      <c r="U1478" s="6"/>
      <c r="V1478" s="6"/>
      <c r="W1478" s="6"/>
      <c r="X1478" s="6"/>
      <c r="Y1478" s="6"/>
      <c r="Z1478" s="6"/>
      <c r="AA1478" s="6"/>
      <c r="AB1478" s="6"/>
      <c r="AC1478" s="6"/>
      <c r="AD1478" s="6"/>
      <c r="AE1478" s="6"/>
      <c r="AF1478" s="6"/>
      <c r="AG1478" s="6"/>
      <c r="AH1478" s="6"/>
      <c r="AI1478" s="6"/>
      <c r="AJ1478" s="6"/>
      <c r="AK1478" s="6"/>
      <c r="AL1478" s="6"/>
      <c r="AM1478" s="6"/>
      <c r="AN1478" s="6"/>
      <c r="AO1478" s="6"/>
      <c r="AP1478" s="6"/>
      <c r="AQ1478" s="21"/>
      <c r="AR1478" s="21"/>
      <c r="AS1478" s="21"/>
      <c r="AT1478" s="6"/>
      <c r="AU1478" s="6"/>
      <c r="AV1478" s="6"/>
      <c r="AW1478" s="6"/>
    </row>
    <row r="1479" spans="1:49" x14ac:dyDescent="0.35">
      <c r="A1479" s="20"/>
      <c r="B1479" s="20"/>
      <c r="C1479" s="20"/>
      <c r="D1479" s="20"/>
      <c r="E1479" s="6"/>
      <c r="F1479" s="6"/>
      <c r="G1479" s="6"/>
      <c r="H1479" s="6"/>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c r="AG1479" s="6"/>
      <c r="AH1479" s="6"/>
      <c r="AI1479" s="6"/>
      <c r="AJ1479" s="6"/>
      <c r="AK1479" s="6"/>
      <c r="AL1479" s="6"/>
      <c r="AM1479" s="6"/>
      <c r="AN1479" s="6"/>
      <c r="AO1479" s="6"/>
      <c r="AP1479" s="6"/>
      <c r="AQ1479" s="21"/>
      <c r="AR1479" s="21"/>
      <c r="AS1479" s="21"/>
      <c r="AT1479" s="6"/>
      <c r="AU1479" s="6"/>
      <c r="AV1479" s="6"/>
      <c r="AW1479" s="6"/>
    </row>
    <row r="1480" spans="1:49" x14ac:dyDescent="0.35">
      <c r="A1480" s="20"/>
      <c r="B1480" s="20"/>
      <c r="C1480" s="20"/>
      <c r="D1480" s="20"/>
      <c r="E1480" s="6"/>
      <c r="F1480" s="6"/>
      <c r="G1480" s="6"/>
      <c r="H1480" s="6"/>
      <c r="I1480" s="6"/>
      <c r="J1480" s="6"/>
      <c r="K1480" s="6"/>
      <c r="L1480" s="6"/>
      <c r="M1480" s="6"/>
      <c r="N1480" s="6"/>
      <c r="O1480" s="6"/>
      <c r="P1480" s="6"/>
      <c r="Q1480" s="6"/>
      <c r="R1480" s="6"/>
      <c r="S1480" s="6"/>
      <c r="T1480" s="6"/>
      <c r="U1480" s="6"/>
      <c r="V1480" s="6"/>
      <c r="W1480" s="6"/>
      <c r="X1480" s="6"/>
      <c r="Y1480" s="6"/>
      <c r="Z1480" s="6"/>
      <c r="AA1480" s="6"/>
      <c r="AB1480" s="6"/>
      <c r="AC1480" s="6"/>
      <c r="AD1480" s="6"/>
      <c r="AE1480" s="6"/>
      <c r="AF1480" s="6"/>
      <c r="AG1480" s="6"/>
      <c r="AH1480" s="6"/>
      <c r="AI1480" s="6"/>
      <c r="AJ1480" s="6"/>
      <c r="AK1480" s="6"/>
      <c r="AL1480" s="6"/>
      <c r="AM1480" s="6"/>
      <c r="AN1480" s="6"/>
      <c r="AO1480" s="6"/>
      <c r="AP1480" s="6"/>
      <c r="AQ1480" s="21"/>
      <c r="AR1480" s="21"/>
      <c r="AS1480" s="21"/>
      <c r="AT1480" s="6"/>
      <c r="AU1480" s="6"/>
      <c r="AV1480" s="6"/>
      <c r="AW1480" s="6"/>
    </row>
    <row r="1481" spans="1:49" x14ac:dyDescent="0.35">
      <c r="A1481" s="20"/>
      <c r="B1481" s="20"/>
      <c r="C1481" s="20"/>
      <c r="D1481" s="20"/>
      <c r="E1481" s="6"/>
      <c r="F1481" s="6"/>
      <c r="G1481" s="6"/>
      <c r="H1481" s="6"/>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c r="AG1481" s="6"/>
      <c r="AH1481" s="6"/>
      <c r="AI1481" s="6"/>
      <c r="AJ1481" s="6"/>
      <c r="AK1481" s="6"/>
      <c r="AL1481" s="6"/>
      <c r="AM1481" s="6"/>
      <c r="AN1481" s="6"/>
      <c r="AO1481" s="6"/>
      <c r="AP1481" s="6"/>
      <c r="AQ1481" s="21"/>
      <c r="AR1481" s="21"/>
      <c r="AS1481" s="21"/>
      <c r="AT1481" s="6"/>
      <c r="AU1481" s="6"/>
      <c r="AV1481" s="6"/>
      <c r="AW1481" s="6"/>
    </row>
    <row r="1482" spans="1:49" x14ac:dyDescent="0.35">
      <c r="A1482" s="20"/>
      <c r="B1482" s="20"/>
      <c r="C1482" s="20"/>
      <c r="D1482" s="20"/>
      <c r="E1482" s="6"/>
      <c r="F1482" s="6"/>
      <c r="G1482" s="6"/>
      <c r="H1482" s="6"/>
      <c r="I1482" s="6"/>
      <c r="J1482" s="6"/>
      <c r="K1482" s="6"/>
      <c r="L1482" s="6"/>
      <c r="M1482" s="6"/>
      <c r="N1482" s="6"/>
      <c r="O1482" s="6"/>
      <c r="P1482" s="6"/>
      <c r="Q1482" s="6"/>
      <c r="R1482" s="6"/>
      <c r="S1482" s="6"/>
      <c r="T1482" s="6"/>
      <c r="U1482" s="6"/>
      <c r="V1482" s="6"/>
      <c r="W1482" s="6"/>
      <c r="X1482" s="6"/>
      <c r="Y1482" s="6"/>
      <c r="Z1482" s="6"/>
      <c r="AA1482" s="6"/>
      <c r="AB1482" s="6"/>
      <c r="AC1482" s="6"/>
      <c r="AD1482" s="6"/>
      <c r="AE1482" s="6"/>
      <c r="AF1482" s="6"/>
      <c r="AG1482" s="6"/>
      <c r="AH1482" s="6"/>
      <c r="AI1482" s="6"/>
      <c r="AJ1482" s="6"/>
      <c r="AK1482" s="6"/>
      <c r="AL1482" s="6"/>
      <c r="AM1482" s="6"/>
      <c r="AN1482" s="6"/>
      <c r="AO1482" s="6"/>
      <c r="AP1482" s="6"/>
      <c r="AQ1482" s="21"/>
      <c r="AR1482" s="21"/>
      <c r="AS1482" s="21"/>
      <c r="AT1482" s="6"/>
      <c r="AU1482" s="6"/>
      <c r="AV1482" s="6"/>
      <c r="AW1482" s="6"/>
    </row>
    <row r="1483" spans="1:49" x14ac:dyDescent="0.35">
      <c r="A1483" s="20"/>
      <c r="B1483" s="20"/>
      <c r="C1483" s="20"/>
      <c r="D1483" s="20"/>
      <c r="E1483" s="6"/>
      <c r="F1483" s="6"/>
      <c r="G1483" s="6"/>
      <c r="H1483" s="6"/>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c r="AG1483" s="6"/>
      <c r="AH1483" s="6"/>
      <c r="AI1483" s="6"/>
      <c r="AJ1483" s="6"/>
      <c r="AK1483" s="6"/>
      <c r="AL1483" s="6"/>
      <c r="AM1483" s="6"/>
      <c r="AN1483" s="6"/>
      <c r="AO1483" s="6"/>
      <c r="AP1483" s="6"/>
      <c r="AQ1483" s="21"/>
      <c r="AR1483" s="21"/>
      <c r="AS1483" s="21"/>
      <c r="AT1483" s="6"/>
      <c r="AU1483" s="6"/>
      <c r="AV1483" s="6"/>
      <c r="AW1483" s="6"/>
    </row>
    <row r="1484" spans="1:49" x14ac:dyDescent="0.35">
      <c r="A1484" s="20"/>
      <c r="B1484" s="20"/>
      <c r="C1484" s="20"/>
      <c r="D1484" s="20"/>
      <c r="E1484" s="6"/>
      <c r="F1484" s="6"/>
      <c r="G1484" s="6"/>
      <c r="H1484" s="6"/>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c r="AG1484" s="6"/>
      <c r="AH1484" s="6"/>
      <c r="AI1484" s="6"/>
      <c r="AJ1484" s="6"/>
      <c r="AK1484" s="6"/>
      <c r="AL1484" s="6"/>
      <c r="AM1484" s="6"/>
      <c r="AN1484" s="6"/>
      <c r="AO1484" s="6"/>
      <c r="AP1484" s="6"/>
      <c r="AQ1484" s="21"/>
      <c r="AR1484" s="21"/>
      <c r="AS1484" s="21"/>
      <c r="AT1484" s="6"/>
      <c r="AU1484" s="6"/>
      <c r="AV1484" s="6"/>
      <c r="AW1484" s="6"/>
    </row>
    <row r="1485" spans="1:49" x14ac:dyDescent="0.35">
      <c r="A1485" s="20"/>
      <c r="B1485" s="20"/>
      <c r="C1485" s="20"/>
      <c r="D1485" s="20"/>
      <c r="E1485" s="6"/>
      <c r="F1485" s="6"/>
      <c r="G1485" s="6"/>
      <c r="H1485" s="6"/>
      <c r="I1485" s="6"/>
      <c r="J1485" s="6"/>
      <c r="K1485" s="6"/>
      <c r="L1485" s="6"/>
      <c r="M1485" s="6"/>
      <c r="N1485" s="6"/>
      <c r="O1485" s="6"/>
      <c r="P1485" s="6"/>
      <c r="Q1485" s="6"/>
      <c r="R1485" s="6"/>
      <c r="S1485" s="6"/>
      <c r="T1485" s="6"/>
      <c r="U1485" s="6"/>
      <c r="V1485" s="6"/>
      <c r="W1485" s="6"/>
      <c r="X1485" s="6"/>
      <c r="Y1485" s="6"/>
      <c r="Z1485" s="6"/>
      <c r="AA1485" s="6"/>
      <c r="AB1485" s="6"/>
      <c r="AC1485" s="6"/>
      <c r="AD1485" s="6"/>
      <c r="AE1485" s="6"/>
      <c r="AF1485" s="6"/>
      <c r="AG1485" s="6"/>
      <c r="AH1485" s="6"/>
      <c r="AI1485" s="6"/>
      <c r="AJ1485" s="6"/>
      <c r="AK1485" s="6"/>
      <c r="AL1485" s="6"/>
      <c r="AM1485" s="6"/>
      <c r="AN1485" s="6"/>
      <c r="AO1485" s="6"/>
      <c r="AP1485" s="6"/>
      <c r="AQ1485" s="21"/>
      <c r="AR1485" s="21"/>
      <c r="AS1485" s="21"/>
      <c r="AT1485" s="6"/>
      <c r="AU1485" s="6"/>
      <c r="AV1485" s="6"/>
      <c r="AW1485" s="6"/>
    </row>
    <row r="1486" spans="1:49" x14ac:dyDescent="0.35">
      <c r="A1486" s="20"/>
      <c r="B1486" s="20"/>
      <c r="C1486" s="20"/>
      <c r="D1486" s="20"/>
      <c r="E1486" s="6"/>
      <c r="F1486" s="6"/>
      <c r="G1486" s="6"/>
      <c r="H1486" s="6"/>
      <c r="I1486" s="6"/>
      <c r="J1486" s="6"/>
      <c r="K1486" s="6"/>
      <c r="L1486" s="6"/>
      <c r="M1486" s="6"/>
      <c r="N1486" s="6"/>
      <c r="O1486" s="6"/>
      <c r="P1486" s="6"/>
      <c r="Q1486" s="6"/>
      <c r="R1486" s="6"/>
      <c r="S1486" s="6"/>
      <c r="T1486" s="6"/>
      <c r="U1486" s="6"/>
      <c r="V1486" s="6"/>
      <c r="W1486" s="6"/>
      <c r="X1486" s="6"/>
      <c r="Y1486" s="6"/>
      <c r="Z1486" s="6"/>
      <c r="AA1486" s="6"/>
      <c r="AB1486" s="6"/>
      <c r="AC1486" s="6"/>
      <c r="AD1486" s="6"/>
      <c r="AE1486" s="6"/>
      <c r="AF1486" s="6"/>
      <c r="AG1486" s="6"/>
      <c r="AH1486" s="6"/>
      <c r="AI1486" s="6"/>
      <c r="AJ1486" s="6"/>
      <c r="AK1486" s="6"/>
      <c r="AL1486" s="6"/>
      <c r="AM1486" s="6"/>
      <c r="AN1486" s="6"/>
      <c r="AO1486" s="6"/>
      <c r="AP1486" s="6"/>
      <c r="AQ1486" s="21"/>
      <c r="AR1486" s="21"/>
      <c r="AS1486" s="21"/>
      <c r="AT1486" s="6"/>
      <c r="AU1486" s="6"/>
      <c r="AV1486" s="6"/>
      <c r="AW1486" s="6"/>
    </row>
    <row r="1487" spans="1:49" x14ac:dyDescent="0.35">
      <c r="A1487" s="20"/>
      <c r="B1487" s="20"/>
      <c r="C1487" s="20"/>
      <c r="D1487" s="20"/>
      <c r="E1487" s="6"/>
      <c r="F1487" s="6"/>
      <c r="G1487" s="6"/>
      <c r="H1487" s="6"/>
      <c r="I1487" s="6"/>
      <c r="J1487" s="6"/>
      <c r="K1487" s="6"/>
      <c r="L1487" s="6"/>
      <c r="M1487" s="6"/>
      <c r="N1487" s="6"/>
      <c r="O1487" s="6"/>
      <c r="P1487" s="6"/>
      <c r="Q1487" s="6"/>
      <c r="R1487" s="6"/>
      <c r="S1487" s="6"/>
      <c r="T1487" s="6"/>
      <c r="U1487" s="6"/>
      <c r="V1487" s="6"/>
      <c r="W1487" s="6"/>
      <c r="X1487" s="6"/>
      <c r="Y1487" s="6"/>
      <c r="Z1487" s="6"/>
      <c r="AA1487" s="6"/>
      <c r="AB1487" s="6"/>
      <c r="AC1487" s="6"/>
      <c r="AD1487" s="6"/>
      <c r="AE1487" s="6"/>
      <c r="AF1487" s="6"/>
      <c r="AG1487" s="6"/>
      <c r="AH1487" s="6"/>
      <c r="AI1487" s="6"/>
      <c r="AJ1487" s="6"/>
      <c r="AK1487" s="6"/>
      <c r="AL1487" s="6"/>
      <c r="AM1487" s="6"/>
      <c r="AN1487" s="6"/>
      <c r="AO1487" s="6"/>
      <c r="AP1487" s="6"/>
      <c r="AQ1487" s="21"/>
      <c r="AR1487" s="21"/>
      <c r="AS1487" s="21"/>
      <c r="AT1487" s="6"/>
      <c r="AU1487" s="6"/>
      <c r="AV1487" s="6"/>
      <c r="AW1487" s="6"/>
    </row>
    <row r="1488" spans="1:49" x14ac:dyDescent="0.35">
      <c r="A1488" s="20"/>
      <c r="B1488" s="20"/>
      <c r="C1488" s="20"/>
      <c r="D1488" s="20"/>
      <c r="E1488" s="6"/>
      <c r="F1488" s="6"/>
      <c r="G1488" s="6"/>
      <c r="H1488" s="6"/>
      <c r="I1488" s="6"/>
      <c r="J1488" s="6"/>
      <c r="K1488" s="6"/>
      <c r="L1488" s="6"/>
      <c r="M1488" s="6"/>
      <c r="N1488" s="6"/>
      <c r="O1488" s="6"/>
      <c r="P1488" s="6"/>
      <c r="Q1488" s="6"/>
      <c r="R1488" s="6"/>
      <c r="S1488" s="6"/>
      <c r="T1488" s="6"/>
      <c r="U1488" s="6"/>
      <c r="V1488" s="6"/>
      <c r="W1488" s="6"/>
      <c r="X1488" s="6"/>
      <c r="Y1488" s="6"/>
      <c r="Z1488" s="6"/>
      <c r="AA1488" s="6"/>
      <c r="AB1488" s="6"/>
      <c r="AC1488" s="6"/>
      <c r="AD1488" s="6"/>
      <c r="AE1488" s="6"/>
      <c r="AF1488" s="6"/>
      <c r="AG1488" s="6"/>
      <c r="AH1488" s="6"/>
      <c r="AI1488" s="6"/>
      <c r="AJ1488" s="6"/>
      <c r="AK1488" s="6"/>
      <c r="AL1488" s="6"/>
      <c r="AM1488" s="6"/>
      <c r="AN1488" s="6"/>
      <c r="AO1488" s="6"/>
      <c r="AP1488" s="6"/>
      <c r="AQ1488" s="21"/>
      <c r="AR1488" s="21"/>
      <c r="AS1488" s="21"/>
      <c r="AT1488" s="6"/>
      <c r="AU1488" s="6"/>
      <c r="AV1488" s="6"/>
      <c r="AW1488" s="6"/>
    </row>
    <row r="1489" spans="1:49" x14ac:dyDescent="0.35">
      <c r="A1489" s="20"/>
      <c r="B1489" s="20"/>
      <c r="C1489" s="20"/>
      <c r="D1489" s="20"/>
      <c r="E1489" s="6"/>
      <c r="F1489" s="6"/>
      <c r="G1489" s="6"/>
      <c r="H1489" s="6"/>
      <c r="I1489" s="6"/>
      <c r="J1489" s="6"/>
      <c r="K1489" s="6"/>
      <c r="L1489" s="6"/>
      <c r="M1489" s="6"/>
      <c r="N1489" s="6"/>
      <c r="O1489" s="6"/>
      <c r="P1489" s="6"/>
      <c r="Q1489" s="6"/>
      <c r="R1489" s="6"/>
      <c r="S1489" s="6"/>
      <c r="T1489" s="6"/>
      <c r="U1489" s="6"/>
      <c r="V1489" s="6"/>
      <c r="W1489" s="6"/>
      <c r="X1489" s="6"/>
      <c r="Y1489" s="6"/>
      <c r="Z1489" s="6"/>
      <c r="AA1489" s="6"/>
      <c r="AB1489" s="6"/>
      <c r="AC1489" s="6"/>
      <c r="AD1489" s="6"/>
      <c r="AE1489" s="6"/>
      <c r="AF1489" s="6"/>
      <c r="AG1489" s="6"/>
      <c r="AH1489" s="6"/>
      <c r="AI1489" s="6"/>
      <c r="AJ1489" s="6"/>
      <c r="AK1489" s="6"/>
      <c r="AL1489" s="6"/>
      <c r="AM1489" s="6"/>
      <c r="AN1489" s="6"/>
      <c r="AO1489" s="6"/>
      <c r="AP1489" s="6"/>
      <c r="AQ1489" s="21"/>
      <c r="AR1489" s="21"/>
      <c r="AS1489" s="21"/>
      <c r="AT1489" s="6"/>
      <c r="AU1489" s="6"/>
      <c r="AV1489" s="6"/>
      <c r="AW1489" s="6"/>
    </row>
    <row r="1490" spans="1:49" x14ac:dyDescent="0.35">
      <c r="A1490" s="20"/>
      <c r="B1490" s="20"/>
      <c r="C1490" s="20"/>
      <c r="D1490" s="20"/>
      <c r="E1490" s="6"/>
      <c r="F1490" s="6"/>
      <c r="G1490" s="6"/>
      <c r="H1490" s="6"/>
      <c r="I1490" s="6"/>
      <c r="J1490" s="6"/>
      <c r="K1490" s="6"/>
      <c r="L1490" s="6"/>
      <c r="M1490" s="6"/>
      <c r="N1490" s="6"/>
      <c r="O1490" s="6"/>
      <c r="P1490" s="6"/>
      <c r="Q1490" s="6"/>
      <c r="R1490" s="6"/>
      <c r="S1490" s="6"/>
      <c r="T1490" s="6"/>
      <c r="U1490" s="6"/>
      <c r="V1490" s="6"/>
      <c r="W1490" s="6"/>
      <c r="X1490" s="6"/>
      <c r="Y1490" s="6"/>
      <c r="Z1490" s="6"/>
      <c r="AA1490" s="6"/>
      <c r="AB1490" s="6"/>
      <c r="AC1490" s="6"/>
      <c r="AD1490" s="6"/>
      <c r="AE1490" s="6"/>
      <c r="AF1490" s="6"/>
      <c r="AG1490" s="6"/>
      <c r="AH1490" s="6"/>
      <c r="AI1490" s="6"/>
      <c r="AJ1490" s="6"/>
      <c r="AK1490" s="6"/>
      <c r="AL1490" s="6"/>
      <c r="AM1490" s="6"/>
      <c r="AN1490" s="6"/>
      <c r="AO1490" s="6"/>
      <c r="AP1490" s="6"/>
      <c r="AQ1490" s="21"/>
      <c r="AR1490" s="21"/>
      <c r="AS1490" s="21"/>
      <c r="AT1490" s="6"/>
      <c r="AU1490" s="6"/>
      <c r="AV1490" s="6"/>
      <c r="AW1490" s="6"/>
    </row>
    <row r="1491" spans="1:49" x14ac:dyDescent="0.35">
      <c r="A1491" s="20"/>
      <c r="B1491" s="20"/>
      <c r="C1491" s="20"/>
      <c r="D1491" s="20"/>
      <c r="E1491" s="6"/>
      <c r="F1491" s="6"/>
      <c r="G1491" s="6"/>
      <c r="H1491" s="6"/>
      <c r="I1491" s="6"/>
      <c r="J1491" s="6"/>
      <c r="K1491" s="6"/>
      <c r="L1491" s="6"/>
      <c r="M1491" s="6"/>
      <c r="N1491" s="6"/>
      <c r="O1491" s="6"/>
      <c r="P1491" s="6"/>
      <c r="Q1491" s="6"/>
      <c r="R1491" s="6"/>
      <c r="S1491" s="6"/>
      <c r="T1491" s="6"/>
      <c r="U1491" s="6"/>
      <c r="V1491" s="6"/>
      <c r="W1491" s="6"/>
      <c r="X1491" s="6"/>
      <c r="Y1491" s="6"/>
      <c r="Z1491" s="6"/>
      <c r="AA1491" s="6"/>
      <c r="AB1491" s="6"/>
      <c r="AC1491" s="6"/>
      <c r="AD1491" s="6"/>
      <c r="AE1491" s="6"/>
      <c r="AF1491" s="6"/>
      <c r="AG1491" s="6"/>
      <c r="AH1491" s="6"/>
      <c r="AI1491" s="6"/>
      <c r="AJ1491" s="6"/>
      <c r="AK1491" s="6"/>
      <c r="AL1491" s="6"/>
      <c r="AM1491" s="6"/>
      <c r="AN1491" s="6"/>
      <c r="AO1491" s="6"/>
      <c r="AP1491" s="6"/>
      <c r="AQ1491" s="21"/>
      <c r="AR1491" s="21"/>
      <c r="AS1491" s="21"/>
      <c r="AT1491" s="6"/>
      <c r="AU1491" s="6"/>
      <c r="AV1491" s="6"/>
      <c r="AW1491" s="6"/>
    </row>
    <row r="1492" spans="1:49" x14ac:dyDescent="0.35">
      <c r="A1492" s="20"/>
      <c r="B1492" s="20"/>
      <c r="C1492" s="20"/>
      <c r="D1492" s="20"/>
      <c r="E1492" s="6"/>
      <c r="F1492" s="6"/>
      <c r="G1492" s="6"/>
      <c r="H1492" s="6"/>
      <c r="I1492" s="6"/>
      <c r="J1492" s="6"/>
      <c r="K1492" s="6"/>
      <c r="L1492" s="6"/>
      <c r="M1492" s="6"/>
      <c r="N1492" s="6"/>
      <c r="O1492" s="6"/>
      <c r="P1492" s="6"/>
      <c r="Q1492" s="6"/>
      <c r="R1492" s="6"/>
      <c r="S1492" s="6"/>
      <c r="T1492" s="6"/>
      <c r="U1492" s="6"/>
      <c r="V1492" s="6"/>
      <c r="W1492" s="6"/>
      <c r="X1492" s="6"/>
      <c r="Y1492" s="6"/>
      <c r="Z1492" s="6"/>
      <c r="AA1492" s="6"/>
      <c r="AB1492" s="6"/>
      <c r="AC1492" s="6"/>
      <c r="AD1492" s="6"/>
      <c r="AE1492" s="6"/>
      <c r="AF1492" s="6"/>
      <c r="AG1492" s="6"/>
      <c r="AH1492" s="6"/>
      <c r="AI1492" s="6"/>
      <c r="AJ1492" s="6"/>
      <c r="AK1492" s="6"/>
      <c r="AL1492" s="6"/>
      <c r="AM1492" s="6"/>
      <c r="AN1492" s="6"/>
      <c r="AO1492" s="6"/>
      <c r="AP1492" s="6"/>
      <c r="AQ1492" s="21"/>
      <c r="AR1492" s="21"/>
      <c r="AS1492" s="21"/>
      <c r="AT1492" s="6"/>
      <c r="AU1492" s="6"/>
      <c r="AV1492" s="6"/>
      <c r="AW1492" s="6"/>
    </row>
    <row r="1493" spans="1:49" x14ac:dyDescent="0.35">
      <c r="A1493" s="20"/>
      <c r="B1493" s="20"/>
      <c r="C1493" s="20"/>
      <c r="D1493" s="20"/>
      <c r="E1493" s="6"/>
      <c r="F1493" s="6"/>
      <c r="G1493" s="6"/>
      <c r="H1493" s="6"/>
      <c r="I1493" s="6"/>
      <c r="J1493" s="6"/>
      <c r="K1493" s="6"/>
      <c r="L1493" s="6"/>
      <c r="M1493" s="6"/>
      <c r="N1493" s="6"/>
      <c r="O1493" s="6"/>
      <c r="P1493" s="6"/>
      <c r="Q1493" s="6"/>
      <c r="R1493" s="6"/>
      <c r="S1493" s="6"/>
      <c r="T1493" s="6"/>
      <c r="U1493" s="6"/>
      <c r="V1493" s="6"/>
      <c r="W1493" s="6"/>
      <c r="X1493" s="6"/>
      <c r="Y1493" s="6"/>
      <c r="Z1493" s="6"/>
      <c r="AA1493" s="6"/>
      <c r="AB1493" s="6"/>
      <c r="AC1493" s="6"/>
      <c r="AD1493" s="6"/>
      <c r="AE1493" s="6"/>
      <c r="AF1493" s="6"/>
      <c r="AG1493" s="6"/>
      <c r="AH1493" s="6"/>
      <c r="AI1493" s="6"/>
      <c r="AJ1493" s="6"/>
      <c r="AK1493" s="6"/>
      <c r="AL1493" s="6"/>
      <c r="AM1493" s="6"/>
      <c r="AN1493" s="6"/>
      <c r="AO1493" s="6"/>
      <c r="AP1493" s="6"/>
      <c r="AQ1493" s="21"/>
      <c r="AR1493" s="21"/>
      <c r="AS1493" s="21"/>
      <c r="AT1493" s="6"/>
      <c r="AU1493" s="6"/>
      <c r="AV1493" s="6"/>
      <c r="AW1493" s="6"/>
    </row>
    <row r="1494" spans="1:49" x14ac:dyDescent="0.35">
      <c r="A1494" s="20"/>
      <c r="B1494" s="20"/>
      <c r="C1494" s="20"/>
      <c r="D1494" s="20"/>
      <c r="E1494" s="6"/>
      <c r="F1494" s="6"/>
      <c r="G1494" s="6"/>
      <c r="H1494" s="6"/>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c r="AG1494" s="6"/>
      <c r="AH1494" s="6"/>
      <c r="AI1494" s="6"/>
      <c r="AJ1494" s="6"/>
      <c r="AK1494" s="6"/>
      <c r="AL1494" s="6"/>
      <c r="AM1494" s="6"/>
      <c r="AN1494" s="6"/>
      <c r="AO1494" s="6"/>
      <c r="AP1494" s="6"/>
      <c r="AQ1494" s="21"/>
      <c r="AR1494" s="21"/>
      <c r="AS1494" s="21"/>
      <c r="AT1494" s="6"/>
      <c r="AU1494" s="6"/>
      <c r="AV1494" s="6"/>
      <c r="AW1494" s="6"/>
    </row>
    <row r="1495" spans="1:49" x14ac:dyDescent="0.35">
      <c r="A1495" s="20"/>
      <c r="B1495" s="20"/>
      <c r="C1495" s="20"/>
      <c r="D1495" s="20"/>
      <c r="E1495" s="6"/>
      <c r="F1495" s="6"/>
      <c r="G1495" s="6"/>
      <c r="H1495" s="6"/>
      <c r="I1495" s="6"/>
      <c r="J1495" s="6"/>
      <c r="K1495" s="6"/>
      <c r="L1495" s="6"/>
      <c r="M1495" s="6"/>
      <c r="N1495" s="6"/>
      <c r="O1495" s="6"/>
      <c r="P1495" s="6"/>
      <c r="Q1495" s="6"/>
      <c r="R1495" s="6"/>
      <c r="S1495" s="6"/>
      <c r="T1495" s="6"/>
      <c r="U1495" s="6"/>
      <c r="V1495" s="6"/>
      <c r="W1495" s="6"/>
      <c r="X1495" s="6"/>
      <c r="Y1495" s="6"/>
      <c r="Z1495" s="6"/>
      <c r="AA1495" s="6"/>
      <c r="AB1495" s="6"/>
      <c r="AC1495" s="6"/>
      <c r="AD1495" s="6"/>
      <c r="AE1495" s="6"/>
      <c r="AF1495" s="6"/>
      <c r="AG1495" s="6"/>
      <c r="AH1495" s="6"/>
      <c r="AI1495" s="6"/>
      <c r="AJ1495" s="6"/>
      <c r="AK1495" s="6"/>
      <c r="AL1495" s="6"/>
      <c r="AM1495" s="6"/>
      <c r="AN1495" s="6"/>
      <c r="AO1495" s="6"/>
      <c r="AP1495" s="6"/>
      <c r="AQ1495" s="21"/>
      <c r="AR1495" s="21"/>
      <c r="AS1495" s="21"/>
      <c r="AT1495" s="6"/>
      <c r="AU1495" s="6"/>
      <c r="AV1495" s="6"/>
      <c r="AW1495" s="6"/>
    </row>
    <row r="1496" spans="1:49" x14ac:dyDescent="0.35">
      <c r="A1496" s="20"/>
      <c r="B1496" s="20"/>
      <c r="C1496" s="20"/>
      <c r="D1496" s="20"/>
      <c r="E1496" s="6"/>
      <c r="F1496" s="6"/>
      <c r="G1496" s="6"/>
      <c r="H1496" s="6"/>
      <c r="I1496" s="6"/>
      <c r="J1496" s="6"/>
      <c r="K1496" s="6"/>
      <c r="L1496" s="6"/>
      <c r="M1496" s="6"/>
      <c r="N1496" s="6"/>
      <c r="O1496" s="6"/>
      <c r="P1496" s="6"/>
      <c r="Q1496" s="6"/>
      <c r="R1496" s="6"/>
      <c r="S1496" s="6"/>
      <c r="T1496" s="6"/>
      <c r="U1496" s="6"/>
      <c r="V1496" s="6"/>
      <c r="W1496" s="6"/>
      <c r="X1496" s="6"/>
      <c r="Y1496" s="6"/>
      <c r="Z1496" s="6"/>
      <c r="AA1496" s="6"/>
      <c r="AB1496" s="6"/>
      <c r="AC1496" s="6"/>
      <c r="AD1496" s="6"/>
      <c r="AE1496" s="6"/>
      <c r="AF1496" s="6"/>
      <c r="AG1496" s="6"/>
      <c r="AH1496" s="6"/>
      <c r="AI1496" s="6"/>
      <c r="AJ1496" s="6"/>
      <c r="AK1496" s="6"/>
      <c r="AL1496" s="6"/>
      <c r="AM1496" s="6"/>
      <c r="AN1496" s="6"/>
      <c r="AO1496" s="6"/>
      <c r="AP1496" s="6"/>
      <c r="AQ1496" s="21"/>
      <c r="AR1496" s="21"/>
      <c r="AS1496" s="21"/>
      <c r="AT1496" s="6"/>
      <c r="AU1496" s="6"/>
      <c r="AV1496" s="6"/>
      <c r="AW1496" s="6"/>
    </row>
    <row r="1497" spans="1:49" x14ac:dyDescent="0.35">
      <c r="A1497" s="20"/>
      <c r="B1497" s="20"/>
      <c r="C1497" s="20"/>
      <c r="D1497" s="20"/>
      <c r="E1497" s="6"/>
      <c r="F1497" s="6"/>
      <c r="G1497" s="6"/>
      <c r="H1497" s="6"/>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c r="AG1497" s="6"/>
      <c r="AH1497" s="6"/>
      <c r="AI1497" s="6"/>
      <c r="AJ1497" s="6"/>
      <c r="AK1497" s="6"/>
      <c r="AL1497" s="6"/>
      <c r="AM1497" s="6"/>
      <c r="AN1497" s="6"/>
      <c r="AO1497" s="6"/>
      <c r="AP1497" s="6"/>
      <c r="AQ1497" s="21"/>
      <c r="AR1497" s="21"/>
      <c r="AS1497" s="21"/>
      <c r="AT1497" s="6"/>
      <c r="AU1497" s="6"/>
      <c r="AV1497" s="6"/>
      <c r="AW1497" s="6"/>
    </row>
    <row r="1498" spans="1:49" x14ac:dyDescent="0.35">
      <c r="A1498" s="20"/>
      <c r="B1498" s="20"/>
      <c r="C1498" s="20"/>
      <c r="D1498" s="20"/>
      <c r="E1498" s="6"/>
      <c r="F1498" s="6"/>
      <c r="G1498" s="6"/>
      <c r="H1498" s="6"/>
      <c r="I1498" s="6"/>
      <c r="J1498" s="6"/>
      <c r="K1498" s="6"/>
      <c r="L1498" s="6"/>
      <c r="M1498" s="6"/>
      <c r="N1498" s="6"/>
      <c r="O1498" s="6"/>
      <c r="P1498" s="6"/>
      <c r="Q1498" s="6"/>
      <c r="R1498" s="6"/>
      <c r="S1498" s="6"/>
      <c r="T1498" s="6"/>
      <c r="U1498" s="6"/>
      <c r="V1498" s="6"/>
      <c r="W1498" s="6"/>
      <c r="X1498" s="6"/>
      <c r="Y1498" s="6"/>
      <c r="Z1498" s="6"/>
      <c r="AA1498" s="6"/>
      <c r="AB1498" s="6"/>
      <c r="AC1498" s="6"/>
      <c r="AD1498" s="6"/>
      <c r="AE1498" s="6"/>
      <c r="AF1498" s="6"/>
      <c r="AG1498" s="6"/>
      <c r="AH1498" s="6"/>
      <c r="AI1498" s="6"/>
      <c r="AJ1498" s="6"/>
      <c r="AK1498" s="6"/>
      <c r="AL1498" s="6"/>
      <c r="AM1498" s="6"/>
      <c r="AN1498" s="6"/>
      <c r="AO1498" s="6"/>
      <c r="AP1498" s="6"/>
      <c r="AQ1498" s="21"/>
      <c r="AR1498" s="21"/>
      <c r="AS1498" s="21"/>
      <c r="AT1498" s="6"/>
      <c r="AU1498" s="6"/>
      <c r="AV1498" s="6"/>
      <c r="AW1498" s="6"/>
    </row>
    <row r="1499" spans="1:49" x14ac:dyDescent="0.35">
      <c r="A1499" s="20"/>
      <c r="B1499" s="20"/>
      <c r="C1499" s="20"/>
      <c r="D1499" s="20"/>
      <c r="E1499" s="6"/>
      <c r="F1499" s="6"/>
      <c r="G1499" s="6"/>
      <c r="H1499" s="6"/>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c r="AG1499" s="6"/>
      <c r="AH1499" s="6"/>
      <c r="AI1499" s="6"/>
      <c r="AJ1499" s="6"/>
      <c r="AK1499" s="6"/>
      <c r="AL1499" s="6"/>
      <c r="AM1499" s="6"/>
      <c r="AN1499" s="6"/>
      <c r="AO1499" s="6"/>
      <c r="AP1499" s="6"/>
      <c r="AQ1499" s="21"/>
      <c r="AR1499" s="21"/>
      <c r="AS1499" s="21"/>
      <c r="AT1499" s="6"/>
      <c r="AU1499" s="6"/>
      <c r="AV1499" s="6"/>
      <c r="AW1499" s="6"/>
    </row>
    <row r="1500" spans="1:49" x14ac:dyDescent="0.35">
      <c r="A1500" s="20"/>
      <c r="B1500" s="20"/>
      <c r="C1500" s="20"/>
      <c r="D1500" s="20"/>
      <c r="E1500" s="6"/>
      <c r="F1500" s="6"/>
      <c r="G1500" s="6"/>
      <c r="H1500" s="6"/>
      <c r="I1500" s="6"/>
      <c r="J1500" s="6"/>
      <c r="K1500" s="6"/>
      <c r="L1500" s="6"/>
      <c r="M1500" s="6"/>
      <c r="N1500" s="6"/>
      <c r="O1500" s="6"/>
      <c r="P1500" s="6"/>
      <c r="Q1500" s="6"/>
      <c r="R1500" s="6"/>
      <c r="S1500" s="6"/>
      <c r="T1500" s="6"/>
      <c r="U1500" s="6"/>
      <c r="V1500" s="6"/>
      <c r="W1500" s="6"/>
      <c r="X1500" s="6"/>
      <c r="Y1500" s="6"/>
      <c r="Z1500" s="6"/>
      <c r="AA1500" s="6"/>
      <c r="AB1500" s="6"/>
      <c r="AC1500" s="6"/>
      <c r="AD1500" s="6"/>
      <c r="AE1500" s="6"/>
      <c r="AF1500" s="6"/>
      <c r="AG1500" s="6"/>
      <c r="AH1500" s="6"/>
      <c r="AI1500" s="6"/>
      <c r="AJ1500" s="6"/>
      <c r="AK1500" s="6"/>
      <c r="AL1500" s="6"/>
      <c r="AM1500" s="6"/>
      <c r="AN1500" s="6"/>
      <c r="AO1500" s="6"/>
      <c r="AP1500" s="6"/>
      <c r="AQ1500" s="21"/>
      <c r="AR1500" s="21"/>
      <c r="AS1500" s="21"/>
      <c r="AT1500" s="6"/>
      <c r="AU1500" s="6"/>
      <c r="AV1500" s="6"/>
      <c r="AW1500" s="6"/>
    </row>
    <row r="1501" spans="1:49" x14ac:dyDescent="0.35">
      <c r="A1501" s="20"/>
      <c r="B1501" s="20"/>
      <c r="C1501" s="20"/>
      <c r="D1501" s="20"/>
      <c r="E1501" s="6"/>
      <c r="F1501" s="6"/>
      <c r="G1501" s="6"/>
      <c r="H1501" s="6"/>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c r="AG1501" s="6"/>
      <c r="AH1501" s="6"/>
      <c r="AI1501" s="6"/>
      <c r="AJ1501" s="6"/>
      <c r="AK1501" s="6"/>
      <c r="AL1501" s="6"/>
      <c r="AM1501" s="6"/>
      <c r="AN1501" s="6"/>
      <c r="AO1501" s="6"/>
      <c r="AP1501" s="6"/>
      <c r="AQ1501" s="21"/>
      <c r="AR1501" s="21"/>
      <c r="AS1501" s="21"/>
      <c r="AT1501" s="6"/>
      <c r="AU1501" s="6"/>
      <c r="AV1501" s="6"/>
      <c r="AW1501" s="6"/>
    </row>
    <row r="1502" spans="1:49" x14ac:dyDescent="0.35">
      <c r="A1502" s="20"/>
      <c r="B1502" s="20"/>
      <c r="C1502" s="20"/>
      <c r="D1502" s="20"/>
      <c r="E1502" s="6"/>
      <c r="F1502" s="6"/>
      <c r="G1502" s="6"/>
      <c r="H1502" s="6"/>
      <c r="I1502" s="6"/>
      <c r="J1502" s="6"/>
      <c r="K1502" s="6"/>
      <c r="L1502" s="6"/>
      <c r="M1502" s="6"/>
      <c r="N1502" s="6"/>
      <c r="O1502" s="6"/>
      <c r="P1502" s="6"/>
      <c r="Q1502" s="6"/>
      <c r="R1502" s="6"/>
      <c r="S1502" s="6"/>
      <c r="T1502" s="6"/>
      <c r="U1502" s="6"/>
      <c r="V1502" s="6"/>
      <c r="W1502" s="6"/>
      <c r="X1502" s="6"/>
      <c r="Y1502" s="6"/>
      <c r="Z1502" s="6"/>
      <c r="AA1502" s="6"/>
      <c r="AB1502" s="6"/>
      <c r="AC1502" s="6"/>
      <c r="AD1502" s="6"/>
      <c r="AE1502" s="6"/>
      <c r="AF1502" s="6"/>
      <c r="AG1502" s="6"/>
      <c r="AH1502" s="6"/>
      <c r="AI1502" s="6"/>
      <c r="AJ1502" s="6"/>
      <c r="AK1502" s="6"/>
      <c r="AL1502" s="6"/>
      <c r="AM1502" s="6"/>
      <c r="AN1502" s="6"/>
      <c r="AO1502" s="6"/>
      <c r="AP1502" s="6"/>
      <c r="AQ1502" s="21"/>
      <c r="AR1502" s="21"/>
      <c r="AS1502" s="21"/>
      <c r="AT1502" s="6"/>
      <c r="AU1502" s="6"/>
      <c r="AV1502" s="6"/>
      <c r="AW1502" s="6"/>
    </row>
    <row r="1503" spans="1:49" x14ac:dyDescent="0.35">
      <c r="A1503" s="20"/>
      <c r="B1503" s="20"/>
      <c r="C1503" s="20"/>
      <c r="D1503" s="20"/>
      <c r="E1503" s="6"/>
      <c r="F1503" s="6"/>
      <c r="G1503" s="6"/>
      <c r="H1503" s="6"/>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c r="AG1503" s="6"/>
      <c r="AH1503" s="6"/>
      <c r="AI1503" s="6"/>
      <c r="AJ1503" s="6"/>
      <c r="AK1503" s="6"/>
      <c r="AL1503" s="6"/>
      <c r="AM1503" s="6"/>
      <c r="AN1503" s="6"/>
      <c r="AO1503" s="6"/>
      <c r="AP1503" s="6"/>
      <c r="AQ1503" s="21"/>
      <c r="AR1503" s="21"/>
      <c r="AS1503" s="21"/>
      <c r="AT1503" s="6"/>
      <c r="AU1503" s="6"/>
      <c r="AV1503" s="6"/>
      <c r="AW1503" s="6"/>
    </row>
    <row r="1504" spans="1:49" x14ac:dyDescent="0.35">
      <c r="A1504" s="20"/>
      <c r="B1504" s="20"/>
      <c r="C1504" s="20"/>
      <c r="D1504" s="20"/>
      <c r="E1504" s="6"/>
      <c r="F1504" s="6"/>
      <c r="G1504" s="6"/>
      <c r="H1504" s="6"/>
      <c r="I1504" s="6"/>
      <c r="J1504" s="6"/>
      <c r="K1504" s="6"/>
      <c r="L1504" s="6"/>
      <c r="M1504" s="6"/>
      <c r="N1504" s="6"/>
      <c r="O1504" s="6"/>
      <c r="P1504" s="6"/>
      <c r="Q1504" s="6"/>
      <c r="R1504" s="6"/>
      <c r="S1504" s="6"/>
      <c r="T1504" s="6"/>
      <c r="U1504" s="6"/>
      <c r="V1504" s="6"/>
      <c r="W1504" s="6"/>
      <c r="X1504" s="6"/>
      <c r="Y1504" s="6"/>
      <c r="Z1504" s="6"/>
      <c r="AA1504" s="6"/>
      <c r="AB1504" s="6"/>
      <c r="AC1504" s="6"/>
      <c r="AD1504" s="6"/>
      <c r="AE1504" s="6"/>
      <c r="AF1504" s="6"/>
      <c r="AG1504" s="6"/>
      <c r="AH1504" s="6"/>
      <c r="AI1504" s="6"/>
      <c r="AJ1504" s="6"/>
      <c r="AK1504" s="6"/>
      <c r="AL1504" s="6"/>
      <c r="AM1504" s="6"/>
      <c r="AN1504" s="6"/>
      <c r="AO1504" s="6"/>
      <c r="AP1504" s="6"/>
      <c r="AQ1504" s="21"/>
      <c r="AR1504" s="21"/>
      <c r="AS1504" s="21"/>
      <c r="AT1504" s="6"/>
      <c r="AU1504" s="6"/>
      <c r="AV1504" s="6"/>
      <c r="AW1504" s="6"/>
    </row>
    <row r="1505" spans="1:49" x14ac:dyDescent="0.35">
      <c r="A1505" s="20"/>
      <c r="B1505" s="20"/>
      <c r="C1505" s="20"/>
      <c r="D1505" s="20"/>
      <c r="E1505" s="6"/>
      <c r="F1505" s="6"/>
      <c r="G1505" s="6"/>
      <c r="H1505" s="6"/>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c r="AG1505" s="6"/>
      <c r="AH1505" s="6"/>
      <c r="AI1505" s="6"/>
      <c r="AJ1505" s="6"/>
      <c r="AK1505" s="6"/>
      <c r="AL1505" s="6"/>
      <c r="AM1505" s="6"/>
      <c r="AN1505" s="6"/>
      <c r="AO1505" s="6"/>
      <c r="AP1505" s="6"/>
      <c r="AQ1505" s="21"/>
      <c r="AR1505" s="21"/>
      <c r="AS1505" s="21"/>
      <c r="AT1505" s="6"/>
      <c r="AU1505" s="6"/>
      <c r="AV1505" s="6"/>
      <c r="AW1505" s="6"/>
    </row>
    <row r="1506" spans="1:49" x14ac:dyDescent="0.35">
      <c r="A1506" s="20"/>
      <c r="B1506" s="20"/>
      <c r="C1506" s="20"/>
      <c r="D1506" s="20"/>
      <c r="E1506" s="6"/>
      <c r="F1506" s="6"/>
      <c r="G1506" s="6"/>
      <c r="H1506" s="6"/>
      <c r="I1506" s="6"/>
      <c r="J1506" s="6"/>
      <c r="K1506" s="6"/>
      <c r="L1506" s="6"/>
      <c r="M1506" s="6"/>
      <c r="N1506" s="6"/>
      <c r="O1506" s="6"/>
      <c r="P1506" s="6"/>
      <c r="Q1506" s="6"/>
      <c r="R1506" s="6"/>
      <c r="S1506" s="6"/>
      <c r="T1506" s="6"/>
      <c r="U1506" s="6"/>
      <c r="V1506" s="6"/>
      <c r="W1506" s="6"/>
      <c r="X1506" s="6"/>
      <c r="Y1506" s="6"/>
      <c r="Z1506" s="6"/>
      <c r="AA1506" s="6"/>
      <c r="AB1506" s="6"/>
      <c r="AC1506" s="6"/>
      <c r="AD1506" s="6"/>
      <c r="AE1506" s="6"/>
      <c r="AF1506" s="6"/>
      <c r="AG1506" s="6"/>
      <c r="AH1506" s="6"/>
      <c r="AI1506" s="6"/>
      <c r="AJ1506" s="6"/>
      <c r="AK1506" s="6"/>
      <c r="AL1506" s="6"/>
      <c r="AM1506" s="6"/>
      <c r="AN1506" s="6"/>
      <c r="AO1506" s="6"/>
      <c r="AP1506" s="6"/>
      <c r="AQ1506" s="21"/>
      <c r="AR1506" s="21"/>
      <c r="AS1506" s="21"/>
      <c r="AT1506" s="6"/>
      <c r="AU1506" s="6"/>
      <c r="AV1506" s="6"/>
      <c r="AW1506" s="6"/>
    </row>
    <row r="1507" spans="1:49" x14ac:dyDescent="0.35">
      <c r="A1507" s="20"/>
      <c r="B1507" s="20"/>
      <c r="C1507" s="20"/>
      <c r="D1507" s="20"/>
      <c r="E1507" s="6"/>
      <c r="F1507" s="6"/>
      <c r="G1507" s="6"/>
      <c r="H1507" s="6"/>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c r="AG1507" s="6"/>
      <c r="AH1507" s="6"/>
      <c r="AI1507" s="6"/>
      <c r="AJ1507" s="6"/>
      <c r="AK1507" s="6"/>
      <c r="AL1507" s="6"/>
      <c r="AM1507" s="6"/>
      <c r="AN1507" s="6"/>
      <c r="AO1507" s="6"/>
      <c r="AP1507" s="6"/>
      <c r="AQ1507" s="21"/>
      <c r="AR1507" s="21"/>
      <c r="AS1507" s="21"/>
      <c r="AT1507" s="6"/>
      <c r="AU1507" s="6"/>
      <c r="AV1507" s="6"/>
      <c r="AW1507" s="6"/>
    </row>
    <row r="1508" spans="1:49" x14ac:dyDescent="0.35">
      <c r="A1508" s="20"/>
      <c r="B1508" s="20"/>
      <c r="C1508" s="20"/>
      <c r="D1508" s="20"/>
      <c r="E1508" s="6"/>
      <c r="F1508" s="6"/>
      <c r="G1508" s="6"/>
      <c r="H1508" s="6"/>
      <c r="I1508" s="6"/>
      <c r="J1508" s="6"/>
      <c r="K1508" s="6"/>
      <c r="L1508" s="6"/>
      <c r="M1508" s="6"/>
      <c r="N1508" s="6"/>
      <c r="O1508" s="6"/>
      <c r="P1508" s="6"/>
      <c r="Q1508" s="6"/>
      <c r="R1508" s="6"/>
      <c r="S1508" s="6"/>
      <c r="T1508" s="6"/>
      <c r="U1508" s="6"/>
      <c r="V1508" s="6"/>
      <c r="W1508" s="6"/>
      <c r="X1508" s="6"/>
      <c r="Y1508" s="6"/>
      <c r="Z1508" s="6"/>
      <c r="AA1508" s="6"/>
      <c r="AB1508" s="6"/>
      <c r="AC1508" s="6"/>
      <c r="AD1508" s="6"/>
      <c r="AE1508" s="6"/>
      <c r="AF1508" s="6"/>
      <c r="AG1508" s="6"/>
      <c r="AH1508" s="6"/>
      <c r="AI1508" s="6"/>
      <c r="AJ1508" s="6"/>
      <c r="AK1508" s="6"/>
      <c r="AL1508" s="6"/>
      <c r="AM1508" s="6"/>
      <c r="AN1508" s="6"/>
      <c r="AO1508" s="6"/>
      <c r="AP1508" s="6"/>
      <c r="AQ1508" s="21"/>
      <c r="AR1508" s="21"/>
      <c r="AS1508" s="21"/>
      <c r="AT1508" s="6"/>
      <c r="AU1508" s="6"/>
      <c r="AV1508" s="6"/>
      <c r="AW1508" s="6"/>
    </row>
    <row r="1509" spans="1:49" x14ac:dyDescent="0.35">
      <c r="A1509" s="20"/>
      <c r="B1509" s="20"/>
      <c r="C1509" s="20"/>
      <c r="D1509" s="20"/>
      <c r="E1509" s="6"/>
      <c r="F1509" s="6"/>
      <c r="G1509" s="6"/>
      <c r="H1509" s="6"/>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c r="AG1509" s="6"/>
      <c r="AH1509" s="6"/>
      <c r="AI1509" s="6"/>
      <c r="AJ1509" s="6"/>
      <c r="AK1509" s="6"/>
      <c r="AL1509" s="6"/>
      <c r="AM1509" s="6"/>
      <c r="AN1509" s="6"/>
      <c r="AO1509" s="6"/>
      <c r="AP1509" s="6"/>
      <c r="AQ1509" s="21"/>
      <c r="AR1509" s="21"/>
      <c r="AS1509" s="21"/>
      <c r="AT1509" s="6"/>
      <c r="AU1509" s="6"/>
      <c r="AV1509" s="6"/>
      <c r="AW1509" s="6"/>
    </row>
    <row r="1510" spans="1:49" x14ac:dyDescent="0.35">
      <c r="A1510" s="20"/>
      <c r="B1510" s="20"/>
      <c r="C1510" s="20"/>
      <c r="D1510" s="20"/>
      <c r="E1510" s="6"/>
      <c r="F1510" s="6"/>
      <c r="G1510" s="6"/>
      <c r="H1510" s="6"/>
      <c r="I1510" s="6"/>
      <c r="J1510" s="6"/>
      <c r="K1510" s="6"/>
      <c r="L1510" s="6"/>
      <c r="M1510" s="6"/>
      <c r="N1510" s="6"/>
      <c r="O1510" s="6"/>
      <c r="P1510" s="6"/>
      <c r="Q1510" s="6"/>
      <c r="R1510" s="6"/>
      <c r="S1510" s="6"/>
      <c r="T1510" s="6"/>
      <c r="U1510" s="6"/>
      <c r="V1510" s="6"/>
      <c r="W1510" s="6"/>
      <c r="X1510" s="6"/>
      <c r="Y1510" s="6"/>
      <c r="Z1510" s="6"/>
      <c r="AA1510" s="6"/>
      <c r="AB1510" s="6"/>
      <c r="AC1510" s="6"/>
      <c r="AD1510" s="6"/>
      <c r="AE1510" s="6"/>
      <c r="AF1510" s="6"/>
      <c r="AG1510" s="6"/>
      <c r="AH1510" s="6"/>
      <c r="AI1510" s="6"/>
      <c r="AJ1510" s="6"/>
      <c r="AK1510" s="6"/>
      <c r="AL1510" s="6"/>
      <c r="AM1510" s="6"/>
      <c r="AN1510" s="6"/>
      <c r="AO1510" s="6"/>
      <c r="AP1510" s="6"/>
      <c r="AQ1510" s="21"/>
      <c r="AR1510" s="21"/>
      <c r="AS1510" s="21"/>
      <c r="AT1510" s="6"/>
      <c r="AU1510" s="6"/>
      <c r="AV1510" s="6"/>
      <c r="AW1510" s="6"/>
    </row>
    <row r="1511" spans="1:49" x14ac:dyDescent="0.35">
      <c r="A1511" s="20"/>
      <c r="B1511" s="20"/>
      <c r="C1511" s="20"/>
      <c r="D1511" s="20"/>
      <c r="E1511" s="6"/>
      <c r="F1511" s="6"/>
      <c r="G1511" s="6"/>
      <c r="H1511" s="6"/>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c r="AG1511" s="6"/>
      <c r="AH1511" s="6"/>
      <c r="AI1511" s="6"/>
      <c r="AJ1511" s="6"/>
      <c r="AK1511" s="6"/>
      <c r="AL1511" s="6"/>
      <c r="AM1511" s="6"/>
      <c r="AN1511" s="6"/>
      <c r="AO1511" s="6"/>
      <c r="AP1511" s="6"/>
      <c r="AQ1511" s="21"/>
      <c r="AR1511" s="21"/>
      <c r="AS1511" s="21"/>
      <c r="AT1511" s="6"/>
      <c r="AU1511" s="6"/>
      <c r="AV1511" s="6"/>
      <c r="AW1511" s="6"/>
    </row>
    <row r="1512" spans="1:49" x14ac:dyDescent="0.35">
      <c r="A1512" s="20"/>
      <c r="B1512" s="20"/>
      <c r="C1512" s="20"/>
      <c r="D1512" s="20"/>
      <c r="E1512" s="6"/>
      <c r="F1512" s="6"/>
      <c r="G1512" s="6"/>
      <c r="H1512" s="6"/>
      <c r="I1512" s="6"/>
      <c r="J1512" s="6"/>
      <c r="K1512" s="6"/>
      <c r="L1512" s="6"/>
      <c r="M1512" s="6"/>
      <c r="N1512" s="6"/>
      <c r="O1512" s="6"/>
      <c r="P1512" s="6"/>
      <c r="Q1512" s="6"/>
      <c r="R1512" s="6"/>
      <c r="S1512" s="6"/>
      <c r="T1512" s="6"/>
      <c r="U1512" s="6"/>
      <c r="V1512" s="6"/>
      <c r="W1512" s="6"/>
      <c r="X1512" s="6"/>
      <c r="Y1512" s="6"/>
      <c r="Z1512" s="6"/>
      <c r="AA1512" s="6"/>
      <c r="AB1512" s="6"/>
      <c r="AC1512" s="6"/>
      <c r="AD1512" s="6"/>
      <c r="AE1512" s="6"/>
      <c r="AF1512" s="6"/>
      <c r="AG1512" s="6"/>
      <c r="AH1512" s="6"/>
      <c r="AI1512" s="6"/>
      <c r="AJ1512" s="6"/>
      <c r="AK1512" s="6"/>
      <c r="AL1512" s="6"/>
      <c r="AM1512" s="6"/>
      <c r="AN1512" s="6"/>
      <c r="AO1512" s="6"/>
      <c r="AP1512" s="6"/>
      <c r="AQ1512" s="21"/>
      <c r="AR1512" s="21"/>
      <c r="AS1512" s="21"/>
      <c r="AT1512" s="6"/>
      <c r="AU1512" s="6"/>
      <c r="AV1512" s="6"/>
      <c r="AW1512" s="6"/>
    </row>
    <row r="1513" spans="1:49" x14ac:dyDescent="0.35">
      <c r="A1513" s="20"/>
      <c r="B1513" s="20"/>
      <c r="C1513" s="20"/>
      <c r="D1513" s="20"/>
      <c r="E1513" s="6"/>
      <c r="F1513" s="6"/>
      <c r="G1513" s="6"/>
      <c r="H1513" s="6"/>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c r="AG1513" s="6"/>
      <c r="AH1513" s="6"/>
      <c r="AI1513" s="6"/>
      <c r="AJ1513" s="6"/>
      <c r="AK1513" s="6"/>
      <c r="AL1513" s="6"/>
      <c r="AM1513" s="6"/>
      <c r="AN1513" s="6"/>
      <c r="AO1513" s="6"/>
      <c r="AP1513" s="6"/>
      <c r="AQ1513" s="21"/>
      <c r="AR1513" s="21"/>
      <c r="AS1513" s="21"/>
      <c r="AT1513" s="6"/>
      <c r="AU1513" s="6"/>
      <c r="AV1513" s="6"/>
      <c r="AW1513" s="6"/>
    </row>
    <row r="1514" spans="1:49" x14ac:dyDescent="0.35">
      <c r="A1514" s="20"/>
      <c r="B1514" s="20"/>
      <c r="C1514" s="20"/>
      <c r="D1514" s="20"/>
      <c r="E1514" s="6"/>
      <c r="F1514" s="6"/>
      <c r="G1514" s="6"/>
      <c r="H1514" s="6"/>
      <c r="I1514" s="6"/>
      <c r="J1514" s="6"/>
      <c r="K1514" s="6"/>
      <c r="L1514" s="6"/>
      <c r="M1514" s="6"/>
      <c r="N1514" s="6"/>
      <c r="O1514" s="6"/>
      <c r="P1514" s="6"/>
      <c r="Q1514" s="6"/>
      <c r="R1514" s="6"/>
      <c r="S1514" s="6"/>
      <c r="T1514" s="6"/>
      <c r="U1514" s="6"/>
      <c r="V1514" s="6"/>
      <c r="W1514" s="6"/>
      <c r="X1514" s="6"/>
      <c r="Y1514" s="6"/>
      <c r="Z1514" s="6"/>
      <c r="AA1514" s="6"/>
      <c r="AB1514" s="6"/>
      <c r="AC1514" s="6"/>
      <c r="AD1514" s="6"/>
      <c r="AE1514" s="6"/>
      <c r="AF1514" s="6"/>
      <c r="AG1514" s="6"/>
      <c r="AH1514" s="6"/>
      <c r="AI1514" s="6"/>
      <c r="AJ1514" s="6"/>
      <c r="AK1514" s="6"/>
      <c r="AL1514" s="6"/>
      <c r="AM1514" s="6"/>
      <c r="AN1514" s="6"/>
      <c r="AO1514" s="6"/>
      <c r="AP1514" s="6"/>
      <c r="AQ1514" s="21"/>
      <c r="AR1514" s="21"/>
      <c r="AS1514" s="21"/>
      <c r="AT1514" s="6"/>
      <c r="AU1514" s="6"/>
      <c r="AV1514" s="6"/>
      <c r="AW1514" s="6"/>
    </row>
    <row r="1515" spans="1:49" x14ac:dyDescent="0.35">
      <c r="A1515" s="20"/>
      <c r="B1515" s="20"/>
      <c r="C1515" s="20"/>
      <c r="D1515" s="20"/>
      <c r="E1515" s="6"/>
      <c r="F1515" s="6"/>
      <c r="G1515" s="6"/>
      <c r="H1515" s="6"/>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c r="AG1515" s="6"/>
      <c r="AH1515" s="6"/>
      <c r="AI1515" s="6"/>
      <c r="AJ1515" s="6"/>
      <c r="AK1515" s="6"/>
      <c r="AL1515" s="6"/>
      <c r="AM1515" s="6"/>
      <c r="AN1515" s="6"/>
      <c r="AO1515" s="6"/>
      <c r="AP1515" s="6"/>
      <c r="AQ1515" s="21"/>
      <c r="AR1515" s="21"/>
      <c r="AS1515" s="21"/>
      <c r="AT1515" s="6"/>
      <c r="AU1515" s="6"/>
      <c r="AV1515" s="6"/>
      <c r="AW1515" s="6"/>
    </row>
    <row r="1516" spans="1:49" x14ac:dyDescent="0.35">
      <c r="A1516" s="20"/>
      <c r="B1516" s="20"/>
      <c r="C1516" s="20"/>
      <c r="D1516" s="20"/>
      <c r="E1516" s="6"/>
      <c r="F1516" s="6"/>
      <c r="G1516" s="6"/>
      <c r="H1516" s="6"/>
      <c r="I1516" s="6"/>
      <c r="J1516" s="6"/>
      <c r="K1516" s="6"/>
      <c r="L1516" s="6"/>
      <c r="M1516" s="6"/>
      <c r="N1516" s="6"/>
      <c r="O1516" s="6"/>
      <c r="P1516" s="6"/>
      <c r="Q1516" s="6"/>
      <c r="R1516" s="6"/>
      <c r="S1516" s="6"/>
      <c r="T1516" s="6"/>
      <c r="U1516" s="6"/>
      <c r="V1516" s="6"/>
      <c r="W1516" s="6"/>
      <c r="X1516" s="6"/>
      <c r="Y1516" s="6"/>
      <c r="Z1516" s="6"/>
      <c r="AA1516" s="6"/>
      <c r="AB1516" s="6"/>
      <c r="AC1516" s="6"/>
      <c r="AD1516" s="6"/>
      <c r="AE1516" s="6"/>
      <c r="AF1516" s="6"/>
      <c r="AG1516" s="6"/>
      <c r="AH1516" s="6"/>
      <c r="AI1516" s="6"/>
      <c r="AJ1516" s="6"/>
      <c r="AK1516" s="6"/>
      <c r="AL1516" s="6"/>
      <c r="AM1516" s="6"/>
      <c r="AN1516" s="6"/>
      <c r="AO1516" s="6"/>
      <c r="AP1516" s="6"/>
      <c r="AQ1516" s="21"/>
      <c r="AR1516" s="21"/>
      <c r="AS1516" s="21"/>
      <c r="AT1516" s="6"/>
      <c r="AU1516" s="6"/>
      <c r="AV1516" s="6"/>
      <c r="AW1516" s="6"/>
    </row>
    <row r="1517" spans="1:49" x14ac:dyDescent="0.35">
      <c r="A1517" s="20"/>
      <c r="B1517" s="20"/>
      <c r="C1517" s="20"/>
      <c r="D1517" s="20"/>
      <c r="E1517" s="6"/>
      <c r="F1517" s="6"/>
      <c r="G1517" s="6"/>
      <c r="H1517" s="6"/>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c r="AG1517" s="6"/>
      <c r="AH1517" s="6"/>
      <c r="AI1517" s="6"/>
      <c r="AJ1517" s="6"/>
      <c r="AK1517" s="6"/>
      <c r="AL1517" s="6"/>
      <c r="AM1517" s="6"/>
      <c r="AN1517" s="6"/>
      <c r="AO1517" s="6"/>
      <c r="AP1517" s="6"/>
      <c r="AQ1517" s="21"/>
      <c r="AR1517" s="21"/>
      <c r="AS1517" s="21"/>
      <c r="AT1517" s="6"/>
      <c r="AU1517" s="6"/>
      <c r="AV1517" s="6"/>
      <c r="AW1517" s="6"/>
    </row>
    <row r="1518" spans="1:49" x14ac:dyDescent="0.35">
      <c r="A1518" s="20"/>
      <c r="B1518" s="20"/>
      <c r="C1518" s="20"/>
      <c r="D1518" s="20"/>
      <c r="E1518" s="6"/>
      <c r="F1518" s="6"/>
      <c r="G1518" s="6"/>
      <c r="H1518" s="6"/>
      <c r="I1518" s="6"/>
      <c r="J1518" s="6"/>
      <c r="K1518" s="6"/>
      <c r="L1518" s="6"/>
      <c r="M1518" s="6"/>
      <c r="N1518" s="6"/>
      <c r="O1518" s="6"/>
      <c r="P1518" s="6"/>
      <c r="Q1518" s="6"/>
      <c r="R1518" s="6"/>
      <c r="S1518" s="6"/>
      <c r="T1518" s="6"/>
      <c r="U1518" s="6"/>
      <c r="V1518" s="6"/>
      <c r="W1518" s="6"/>
      <c r="X1518" s="6"/>
      <c r="Y1518" s="6"/>
      <c r="Z1518" s="6"/>
      <c r="AA1518" s="6"/>
      <c r="AB1518" s="6"/>
      <c r="AC1518" s="6"/>
      <c r="AD1518" s="6"/>
      <c r="AE1518" s="6"/>
      <c r="AF1518" s="6"/>
      <c r="AG1518" s="6"/>
      <c r="AH1518" s="6"/>
      <c r="AI1518" s="6"/>
      <c r="AJ1518" s="6"/>
      <c r="AK1518" s="6"/>
      <c r="AL1518" s="6"/>
      <c r="AM1518" s="6"/>
      <c r="AN1518" s="6"/>
      <c r="AO1518" s="6"/>
      <c r="AP1518" s="6"/>
      <c r="AQ1518" s="21"/>
      <c r="AR1518" s="21"/>
      <c r="AS1518" s="21"/>
      <c r="AT1518" s="6"/>
      <c r="AU1518" s="6"/>
      <c r="AV1518" s="6"/>
      <c r="AW1518" s="6"/>
    </row>
    <row r="1519" spans="1:49" x14ac:dyDescent="0.35">
      <c r="A1519" s="20"/>
      <c r="B1519" s="20"/>
      <c r="C1519" s="20"/>
      <c r="D1519" s="20"/>
      <c r="E1519" s="6"/>
      <c r="F1519" s="6"/>
      <c r="G1519" s="6"/>
      <c r="H1519" s="6"/>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c r="AG1519" s="6"/>
      <c r="AH1519" s="6"/>
      <c r="AI1519" s="6"/>
      <c r="AJ1519" s="6"/>
      <c r="AK1519" s="6"/>
      <c r="AL1519" s="6"/>
      <c r="AM1519" s="6"/>
      <c r="AN1519" s="6"/>
      <c r="AO1519" s="6"/>
      <c r="AP1519" s="6"/>
      <c r="AQ1519" s="21"/>
      <c r="AR1519" s="21"/>
      <c r="AS1519" s="21"/>
      <c r="AT1519" s="6"/>
      <c r="AU1519" s="6"/>
      <c r="AV1519" s="6"/>
      <c r="AW1519" s="6"/>
    </row>
    <row r="1520" spans="1:49" x14ac:dyDescent="0.35">
      <c r="A1520" s="20"/>
      <c r="B1520" s="20"/>
      <c r="C1520" s="20"/>
      <c r="D1520" s="20"/>
      <c r="E1520" s="6"/>
      <c r="F1520" s="6"/>
      <c r="G1520" s="6"/>
      <c r="H1520" s="6"/>
      <c r="I1520" s="6"/>
      <c r="J1520" s="6"/>
      <c r="K1520" s="6"/>
      <c r="L1520" s="6"/>
      <c r="M1520" s="6"/>
      <c r="N1520" s="6"/>
      <c r="O1520" s="6"/>
      <c r="P1520" s="6"/>
      <c r="Q1520" s="6"/>
      <c r="R1520" s="6"/>
      <c r="S1520" s="6"/>
      <c r="T1520" s="6"/>
      <c r="U1520" s="6"/>
      <c r="V1520" s="6"/>
      <c r="W1520" s="6"/>
      <c r="X1520" s="6"/>
      <c r="Y1520" s="6"/>
      <c r="Z1520" s="6"/>
      <c r="AA1520" s="6"/>
      <c r="AB1520" s="6"/>
      <c r="AC1520" s="6"/>
      <c r="AD1520" s="6"/>
      <c r="AE1520" s="6"/>
      <c r="AF1520" s="6"/>
      <c r="AG1520" s="6"/>
      <c r="AH1520" s="6"/>
      <c r="AI1520" s="6"/>
      <c r="AJ1520" s="6"/>
      <c r="AK1520" s="6"/>
      <c r="AL1520" s="6"/>
      <c r="AM1520" s="6"/>
      <c r="AN1520" s="6"/>
      <c r="AO1520" s="6"/>
      <c r="AP1520" s="6"/>
      <c r="AQ1520" s="21"/>
      <c r="AR1520" s="21"/>
      <c r="AS1520" s="21"/>
      <c r="AT1520" s="6"/>
      <c r="AU1520" s="6"/>
      <c r="AV1520" s="6"/>
      <c r="AW1520" s="6"/>
    </row>
    <row r="1521" spans="1:49" x14ac:dyDescent="0.35">
      <c r="A1521" s="20"/>
      <c r="B1521" s="20"/>
      <c r="C1521" s="20"/>
      <c r="D1521" s="20"/>
      <c r="E1521" s="6"/>
      <c r="F1521" s="6"/>
      <c r="G1521" s="6"/>
      <c r="H1521" s="6"/>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c r="AG1521" s="6"/>
      <c r="AH1521" s="6"/>
      <c r="AI1521" s="6"/>
      <c r="AJ1521" s="6"/>
      <c r="AK1521" s="6"/>
      <c r="AL1521" s="6"/>
      <c r="AM1521" s="6"/>
      <c r="AN1521" s="6"/>
      <c r="AO1521" s="6"/>
      <c r="AP1521" s="6"/>
      <c r="AQ1521" s="21"/>
      <c r="AR1521" s="21"/>
      <c r="AS1521" s="21"/>
      <c r="AT1521" s="6"/>
      <c r="AU1521" s="6"/>
      <c r="AV1521" s="6"/>
      <c r="AW1521" s="6"/>
    </row>
    <row r="1522" spans="1:49" x14ac:dyDescent="0.35">
      <c r="A1522" s="20"/>
      <c r="B1522" s="20"/>
      <c r="C1522" s="20"/>
      <c r="D1522" s="20"/>
      <c r="E1522" s="6"/>
      <c r="F1522" s="6"/>
      <c r="G1522" s="6"/>
      <c r="H1522" s="6"/>
      <c r="I1522" s="6"/>
      <c r="J1522" s="6"/>
      <c r="K1522" s="6"/>
      <c r="L1522" s="6"/>
      <c r="M1522" s="6"/>
      <c r="N1522" s="6"/>
      <c r="O1522" s="6"/>
      <c r="P1522" s="6"/>
      <c r="Q1522" s="6"/>
      <c r="R1522" s="6"/>
      <c r="S1522" s="6"/>
      <c r="T1522" s="6"/>
      <c r="U1522" s="6"/>
      <c r="V1522" s="6"/>
      <c r="W1522" s="6"/>
      <c r="X1522" s="6"/>
      <c r="Y1522" s="6"/>
      <c r="Z1522" s="6"/>
      <c r="AA1522" s="6"/>
      <c r="AB1522" s="6"/>
      <c r="AC1522" s="6"/>
      <c r="AD1522" s="6"/>
      <c r="AE1522" s="6"/>
      <c r="AF1522" s="6"/>
      <c r="AG1522" s="6"/>
      <c r="AH1522" s="6"/>
      <c r="AI1522" s="6"/>
      <c r="AJ1522" s="6"/>
      <c r="AK1522" s="6"/>
      <c r="AL1522" s="6"/>
      <c r="AM1522" s="6"/>
      <c r="AN1522" s="6"/>
      <c r="AO1522" s="6"/>
      <c r="AP1522" s="6"/>
      <c r="AQ1522" s="21"/>
      <c r="AR1522" s="21"/>
      <c r="AS1522" s="21"/>
      <c r="AT1522" s="6"/>
      <c r="AU1522" s="6"/>
      <c r="AV1522" s="6"/>
      <c r="AW1522" s="6"/>
    </row>
    <row r="1523" spans="1:49" x14ac:dyDescent="0.35">
      <c r="A1523" s="20"/>
      <c r="B1523" s="20"/>
      <c r="C1523" s="20"/>
      <c r="D1523" s="20"/>
      <c r="E1523" s="6"/>
      <c r="F1523" s="6"/>
      <c r="G1523" s="6"/>
      <c r="H1523" s="6"/>
      <c r="I1523" s="6"/>
      <c r="J1523" s="6"/>
      <c r="K1523" s="6"/>
      <c r="L1523" s="6"/>
      <c r="M1523" s="6"/>
      <c r="N1523" s="6"/>
      <c r="O1523" s="6"/>
      <c r="P1523" s="6"/>
      <c r="Q1523" s="6"/>
      <c r="R1523" s="6"/>
      <c r="S1523" s="6"/>
      <c r="T1523" s="6"/>
      <c r="U1523" s="6"/>
      <c r="V1523" s="6"/>
      <c r="W1523" s="6"/>
      <c r="X1523" s="6"/>
      <c r="Y1523" s="6"/>
      <c r="Z1523" s="6"/>
      <c r="AA1523" s="6"/>
      <c r="AB1523" s="6"/>
      <c r="AC1523" s="6"/>
      <c r="AD1523" s="6"/>
      <c r="AE1523" s="6"/>
      <c r="AF1523" s="6"/>
      <c r="AG1523" s="6"/>
      <c r="AH1523" s="6"/>
      <c r="AI1523" s="6"/>
      <c r="AJ1523" s="6"/>
      <c r="AK1523" s="6"/>
      <c r="AL1523" s="6"/>
      <c r="AM1523" s="6"/>
      <c r="AN1523" s="6"/>
      <c r="AO1523" s="6"/>
      <c r="AP1523" s="6"/>
      <c r="AQ1523" s="21"/>
      <c r="AR1523" s="21"/>
      <c r="AS1523" s="21"/>
      <c r="AT1523" s="6"/>
      <c r="AU1523" s="6"/>
      <c r="AV1523" s="6"/>
      <c r="AW1523" s="6"/>
    </row>
    <row r="1524" spans="1:49" x14ac:dyDescent="0.35">
      <c r="A1524" s="20"/>
      <c r="B1524" s="20"/>
      <c r="C1524" s="20"/>
      <c r="D1524" s="20"/>
      <c r="E1524" s="6"/>
      <c r="F1524" s="6"/>
      <c r="G1524" s="6"/>
      <c r="H1524" s="6"/>
      <c r="I1524" s="6"/>
      <c r="J1524" s="6"/>
      <c r="K1524" s="6"/>
      <c r="L1524" s="6"/>
      <c r="M1524" s="6"/>
      <c r="N1524" s="6"/>
      <c r="O1524" s="6"/>
      <c r="P1524" s="6"/>
      <c r="Q1524" s="6"/>
      <c r="R1524" s="6"/>
      <c r="S1524" s="6"/>
      <c r="T1524" s="6"/>
      <c r="U1524" s="6"/>
      <c r="V1524" s="6"/>
      <c r="W1524" s="6"/>
      <c r="X1524" s="6"/>
      <c r="Y1524" s="6"/>
      <c r="Z1524" s="6"/>
      <c r="AA1524" s="6"/>
      <c r="AB1524" s="6"/>
      <c r="AC1524" s="6"/>
      <c r="AD1524" s="6"/>
      <c r="AE1524" s="6"/>
      <c r="AF1524" s="6"/>
      <c r="AG1524" s="6"/>
      <c r="AH1524" s="6"/>
      <c r="AI1524" s="6"/>
      <c r="AJ1524" s="6"/>
      <c r="AK1524" s="6"/>
      <c r="AL1524" s="6"/>
      <c r="AM1524" s="6"/>
      <c r="AN1524" s="6"/>
      <c r="AO1524" s="6"/>
      <c r="AP1524" s="6"/>
      <c r="AQ1524" s="21"/>
      <c r="AR1524" s="21"/>
      <c r="AS1524" s="21"/>
      <c r="AT1524" s="6"/>
      <c r="AU1524" s="6"/>
      <c r="AV1524" s="6"/>
      <c r="AW1524" s="6"/>
    </row>
    <row r="1525" spans="1:49" x14ac:dyDescent="0.35">
      <c r="A1525" s="20"/>
      <c r="B1525" s="20"/>
      <c r="C1525" s="20"/>
      <c r="D1525" s="20"/>
      <c r="E1525" s="6"/>
      <c r="F1525" s="6"/>
      <c r="G1525" s="6"/>
      <c r="H1525" s="6"/>
      <c r="I1525" s="6"/>
      <c r="J1525" s="6"/>
      <c r="K1525" s="6"/>
      <c r="L1525" s="6"/>
      <c r="M1525" s="6"/>
      <c r="N1525" s="6"/>
      <c r="O1525" s="6"/>
      <c r="P1525" s="6"/>
      <c r="Q1525" s="6"/>
      <c r="R1525" s="6"/>
      <c r="S1525" s="6"/>
      <c r="T1525" s="6"/>
      <c r="U1525" s="6"/>
      <c r="V1525" s="6"/>
      <c r="W1525" s="6"/>
      <c r="X1525" s="6"/>
      <c r="Y1525" s="6"/>
      <c r="Z1525" s="6"/>
      <c r="AA1525" s="6"/>
      <c r="AB1525" s="6"/>
      <c r="AC1525" s="6"/>
      <c r="AD1525" s="6"/>
      <c r="AE1525" s="6"/>
      <c r="AF1525" s="6"/>
      <c r="AG1525" s="6"/>
      <c r="AH1525" s="6"/>
      <c r="AI1525" s="6"/>
      <c r="AJ1525" s="6"/>
      <c r="AK1525" s="6"/>
      <c r="AL1525" s="6"/>
      <c r="AM1525" s="6"/>
      <c r="AN1525" s="6"/>
      <c r="AO1525" s="6"/>
      <c r="AP1525" s="6"/>
      <c r="AQ1525" s="21"/>
      <c r="AR1525" s="21"/>
      <c r="AS1525" s="21"/>
      <c r="AT1525" s="6"/>
      <c r="AU1525" s="6"/>
      <c r="AV1525" s="6"/>
      <c r="AW1525" s="6"/>
    </row>
    <row r="1526" spans="1:49" x14ac:dyDescent="0.35">
      <c r="A1526" s="20"/>
      <c r="B1526" s="20"/>
      <c r="C1526" s="20"/>
      <c r="D1526" s="20"/>
      <c r="E1526" s="6"/>
      <c r="F1526" s="6"/>
      <c r="G1526" s="6"/>
      <c r="H1526" s="6"/>
      <c r="I1526" s="6"/>
      <c r="J1526" s="6"/>
      <c r="K1526" s="6"/>
      <c r="L1526" s="6"/>
      <c r="M1526" s="6"/>
      <c r="N1526" s="6"/>
      <c r="O1526" s="6"/>
      <c r="P1526" s="6"/>
      <c r="Q1526" s="6"/>
      <c r="R1526" s="6"/>
      <c r="S1526" s="6"/>
      <c r="T1526" s="6"/>
      <c r="U1526" s="6"/>
      <c r="V1526" s="6"/>
      <c r="W1526" s="6"/>
      <c r="X1526" s="6"/>
      <c r="Y1526" s="6"/>
      <c r="Z1526" s="6"/>
      <c r="AA1526" s="6"/>
      <c r="AB1526" s="6"/>
      <c r="AC1526" s="6"/>
      <c r="AD1526" s="6"/>
      <c r="AE1526" s="6"/>
      <c r="AF1526" s="6"/>
      <c r="AG1526" s="6"/>
      <c r="AH1526" s="6"/>
      <c r="AI1526" s="6"/>
      <c r="AJ1526" s="6"/>
      <c r="AK1526" s="6"/>
      <c r="AL1526" s="6"/>
      <c r="AM1526" s="6"/>
      <c r="AN1526" s="6"/>
      <c r="AO1526" s="6"/>
      <c r="AP1526" s="6"/>
      <c r="AQ1526" s="21"/>
      <c r="AR1526" s="21"/>
      <c r="AS1526" s="21"/>
      <c r="AT1526" s="6"/>
      <c r="AU1526" s="6"/>
      <c r="AV1526" s="6"/>
      <c r="AW1526" s="6"/>
    </row>
    <row r="1527" spans="1:49" x14ac:dyDescent="0.35">
      <c r="A1527" s="20"/>
      <c r="B1527" s="20"/>
      <c r="C1527" s="20"/>
      <c r="D1527" s="20"/>
      <c r="E1527" s="6"/>
      <c r="F1527" s="6"/>
      <c r="G1527" s="6"/>
      <c r="H1527" s="6"/>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c r="AG1527" s="6"/>
      <c r="AH1527" s="6"/>
      <c r="AI1527" s="6"/>
      <c r="AJ1527" s="6"/>
      <c r="AK1527" s="6"/>
      <c r="AL1527" s="6"/>
      <c r="AM1527" s="6"/>
      <c r="AN1527" s="6"/>
      <c r="AO1527" s="6"/>
      <c r="AP1527" s="6"/>
      <c r="AQ1527" s="21"/>
      <c r="AR1527" s="21"/>
      <c r="AS1527" s="21"/>
      <c r="AT1527" s="6"/>
      <c r="AU1527" s="6"/>
      <c r="AV1527" s="6"/>
      <c r="AW1527" s="6"/>
    </row>
    <row r="1528" spans="1:49" x14ac:dyDescent="0.35">
      <c r="A1528" s="20"/>
      <c r="B1528" s="20"/>
      <c r="C1528" s="20"/>
      <c r="D1528" s="20"/>
      <c r="E1528" s="6"/>
      <c r="F1528" s="6"/>
      <c r="G1528" s="6"/>
      <c r="H1528" s="6"/>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c r="AG1528" s="6"/>
      <c r="AH1528" s="6"/>
      <c r="AI1528" s="6"/>
      <c r="AJ1528" s="6"/>
      <c r="AK1528" s="6"/>
      <c r="AL1528" s="6"/>
      <c r="AM1528" s="6"/>
      <c r="AN1528" s="6"/>
      <c r="AO1528" s="6"/>
      <c r="AP1528" s="6"/>
      <c r="AQ1528" s="21"/>
      <c r="AR1528" s="21"/>
      <c r="AS1528" s="21"/>
      <c r="AT1528" s="6"/>
      <c r="AU1528" s="6"/>
      <c r="AV1528" s="6"/>
      <c r="AW1528" s="6"/>
    </row>
    <row r="1529" spans="1:49" x14ac:dyDescent="0.35">
      <c r="A1529" s="20"/>
      <c r="B1529" s="20"/>
      <c r="C1529" s="20"/>
      <c r="D1529" s="20"/>
      <c r="E1529" s="6"/>
      <c r="F1529" s="6"/>
      <c r="G1529" s="6"/>
      <c r="H1529" s="6"/>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c r="AG1529" s="6"/>
      <c r="AH1529" s="6"/>
      <c r="AI1529" s="6"/>
      <c r="AJ1529" s="6"/>
      <c r="AK1529" s="6"/>
      <c r="AL1529" s="6"/>
      <c r="AM1529" s="6"/>
      <c r="AN1529" s="6"/>
      <c r="AO1529" s="6"/>
      <c r="AP1529" s="6"/>
      <c r="AQ1529" s="21"/>
      <c r="AR1529" s="21"/>
      <c r="AS1529" s="21"/>
      <c r="AT1529" s="6"/>
      <c r="AU1529" s="6"/>
      <c r="AV1529" s="6"/>
      <c r="AW1529" s="6"/>
    </row>
    <row r="1530" spans="1:49" x14ac:dyDescent="0.35">
      <c r="A1530" s="20"/>
      <c r="B1530" s="20"/>
      <c r="C1530" s="20"/>
      <c r="D1530" s="20"/>
      <c r="E1530" s="6"/>
      <c r="F1530" s="6"/>
      <c r="G1530" s="6"/>
      <c r="H1530" s="6"/>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c r="AG1530" s="6"/>
      <c r="AH1530" s="6"/>
      <c r="AI1530" s="6"/>
      <c r="AJ1530" s="6"/>
      <c r="AK1530" s="6"/>
      <c r="AL1530" s="6"/>
      <c r="AM1530" s="6"/>
      <c r="AN1530" s="6"/>
      <c r="AO1530" s="6"/>
      <c r="AP1530" s="6"/>
      <c r="AQ1530" s="21"/>
      <c r="AR1530" s="21"/>
      <c r="AS1530" s="21"/>
      <c r="AT1530" s="6"/>
      <c r="AU1530" s="6"/>
      <c r="AV1530" s="6"/>
      <c r="AW1530" s="6"/>
    </row>
    <row r="1531" spans="1:49" x14ac:dyDescent="0.35">
      <c r="A1531" s="20"/>
      <c r="B1531" s="20"/>
      <c r="C1531" s="20"/>
      <c r="D1531" s="20"/>
      <c r="E1531" s="6"/>
      <c r="F1531" s="6"/>
      <c r="G1531" s="6"/>
      <c r="H1531" s="6"/>
      <c r="I1531" s="6"/>
      <c r="J1531" s="6"/>
      <c r="K1531" s="6"/>
      <c r="L1531" s="6"/>
      <c r="M1531" s="6"/>
      <c r="N1531" s="6"/>
      <c r="O1531" s="6"/>
      <c r="P1531" s="6"/>
      <c r="Q1531" s="6"/>
      <c r="R1531" s="6"/>
      <c r="S1531" s="6"/>
      <c r="T1531" s="6"/>
      <c r="U1531" s="6"/>
      <c r="V1531" s="6"/>
      <c r="W1531" s="6"/>
      <c r="X1531" s="6"/>
      <c r="Y1531" s="6"/>
      <c r="Z1531" s="6"/>
      <c r="AA1531" s="6"/>
      <c r="AB1531" s="6"/>
      <c r="AC1531" s="6"/>
      <c r="AD1531" s="6"/>
      <c r="AE1531" s="6"/>
      <c r="AF1531" s="6"/>
      <c r="AG1531" s="6"/>
      <c r="AH1531" s="6"/>
      <c r="AI1531" s="6"/>
      <c r="AJ1531" s="6"/>
      <c r="AK1531" s="6"/>
      <c r="AL1531" s="6"/>
      <c r="AM1531" s="6"/>
      <c r="AN1531" s="6"/>
      <c r="AO1531" s="6"/>
      <c r="AP1531" s="6"/>
      <c r="AQ1531" s="21"/>
      <c r="AR1531" s="21"/>
      <c r="AS1531" s="21"/>
      <c r="AT1531" s="6"/>
      <c r="AU1531" s="6"/>
      <c r="AV1531" s="6"/>
      <c r="AW1531" s="6"/>
    </row>
    <row r="1532" spans="1:49" x14ac:dyDescent="0.35">
      <c r="A1532" s="20"/>
      <c r="B1532" s="20"/>
      <c r="C1532" s="20"/>
      <c r="D1532" s="20"/>
      <c r="E1532" s="6"/>
      <c r="F1532" s="6"/>
      <c r="G1532" s="6"/>
      <c r="H1532" s="6"/>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c r="AG1532" s="6"/>
      <c r="AH1532" s="6"/>
      <c r="AI1532" s="6"/>
      <c r="AJ1532" s="6"/>
      <c r="AK1532" s="6"/>
      <c r="AL1532" s="6"/>
      <c r="AM1532" s="6"/>
      <c r="AN1532" s="6"/>
      <c r="AO1532" s="6"/>
      <c r="AP1532" s="6"/>
      <c r="AQ1532" s="21"/>
      <c r="AR1532" s="21"/>
      <c r="AS1532" s="21"/>
      <c r="AT1532" s="6"/>
      <c r="AU1532" s="6"/>
      <c r="AV1532" s="6"/>
      <c r="AW1532" s="6"/>
    </row>
    <row r="1533" spans="1:49" x14ac:dyDescent="0.35">
      <c r="A1533" s="20"/>
      <c r="B1533" s="20"/>
      <c r="C1533" s="20"/>
      <c r="D1533" s="20"/>
      <c r="E1533" s="6"/>
      <c r="F1533" s="6"/>
      <c r="G1533" s="6"/>
      <c r="H1533" s="6"/>
      <c r="I1533" s="6"/>
      <c r="J1533" s="6"/>
      <c r="K1533" s="6"/>
      <c r="L1533" s="6"/>
      <c r="M1533" s="6"/>
      <c r="N1533" s="6"/>
      <c r="O1533" s="6"/>
      <c r="P1533" s="6"/>
      <c r="Q1533" s="6"/>
      <c r="R1533" s="6"/>
      <c r="S1533" s="6"/>
      <c r="T1533" s="6"/>
      <c r="U1533" s="6"/>
      <c r="V1533" s="6"/>
      <c r="W1533" s="6"/>
      <c r="X1533" s="6"/>
      <c r="Y1533" s="6"/>
      <c r="Z1533" s="6"/>
      <c r="AA1533" s="6"/>
      <c r="AB1533" s="6"/>
      <c r="AC1533" s="6"/>
      <c r="AD1533" s="6"/>
      <c r="AE1533" s="6"/>
      <c r="AF1533" s="6"/>
      <c r="AG1533" s="6"/>
      <c r="AH1533" s="6"/>
      <c r="AI1533" s="6"/>
      <c r="AJ1533" s="6"/>
      <c r="AK1533" s="6"/>
      <c r="AL1533" s="6"/>
      <c r="AM1533" s="6"/>
      <c r="AN1533" s="6"/>
      <c r="AO1533" s="6"/>
      <c r="AP1533" s="6"/>
      <c r="AQ1533" s="21"/>
      <c r="AR1533" s="21"/>
      <c r="AS1533" s="21"/>
      <c r="AT1533" s="6"/>
      <c r="AU1533" s="6"/>
      <c r="AV1533" s="6"/>
      <c r="AW1533" s="6"/>
    </row>
    <row r="1534" spans="1:49" x14ac:dyDescent="0.35">
      <c r="A1534" s="20"/>
      <c r="B1534" s="20"/>
      <c r="C1534" s="20"/>
      <c r="D1534" s="20"/>
      <c r="E1534" s="6"/>
      <c r="F1534" s="6"/>
      <c r="G1534" s="6"/>
      <c r="H1534" s="6"/>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c r="AG1534" s="6"/>
      <c r="AH1534" s="6"/>
      <c r="AI1534" s="6"/>
      <c r="AJ1534" s="6"/>
      <c r="AK1534" s="6"/>
      <c r="AL1534" s="6"/>
      <c r="AM1534" s="6"/>
      <c r="AN1534" s="6"/>
      <c r="AO1534" s="6"/>
      <c r="AP1534" s="6"/>
      <c r="AQ1534" s="21"/>
      <c r="AR1534" s="21"/>
      <c r="AS1534" s="21"/>
      <c r="AT1534" s="6"/>
      <c r="AU1534" s="6"/>
      <c r="AV1534" s="6"/>
      <c r="AW1534" s="6"/>
    </row>
    <row r="1535" spans="1:49" x14ac:dyDescent="0.35">
      <c r="A1535" s="20"/>
      <c r="B1535" s="20"/>
      <c r="C1535" s="20"/>
      <c r="D1535" s="20"/>
      <c r="E1535" s="6"/>
      <c r="F1535" s="6"/>
      <c r="G1535" s="6"/>
      <c r="H1535" s="6"/>
      <c r="I1535" s="6"/>
      <c r="J1535" s="6"/>
      <c r="K1535" s="6"/>
      <c r="L1535" s="6"/>
      <c r="M1535" s="6"/>
      <c r="N1535" s="6"/>
      <c r="O1535" s="6"/>
      <c r="P1535" s="6"/>
      <c r="Q1535" s="6"/>
      <c r="R1535" s="6"/>
      <c r="S1535" s="6"/>
      <c r="T1535" s="6"/>
      <c r="U1535" s="6"/>
      <c r="V1535" s="6"/>
      <c r="W1535" s="6"/>
      <c r="X1535" s="6"/>
      <c r="Y1535" s="6"/>
      <c r="Z1535" s="6"/>
      <c r="AA1535" s="6"/>
      <c r="AB1535" s="6"/>
      <c r="AC1535" s="6"/>
      <c r="AD1535" s="6"/>
      <c r="AE1535" s="6"/>
      <c r="AF1535" s="6"/>
      <c r="AG1535" s="6"/>
      <c r="AH1535" s="6"/>
      <c r="AI1535" s="6"/>
      <c r="AJ1535" s="6"/>
      <c r="AK1535" s="6"/>
      <c r="AL1535" s="6"/>
      <c r="AM1535" s="6"/>
      <c r="AN1535" s="6"/>
      <c r="AO1535" s="6"/>
      <c r="AP1535" s="6"/>
      <c r="AQ1535" s="21"/>
      <c r="AR1535" s="21"/>
      <c r="AS1535" s="21"/>
      <c r="AT1535" s="6"/>
      <c r="AU1535" s="6"/>
      <c r="AV1535" s="6"/>
      <c r="AW1535" s="6"/>
    </row>
    <row r="1536" spans="1:49" x14ac:dyDescent="0.35">
      <c r="A1536" s="20"/>
      <c r="B1536" s="20"/>
      <c r="C1536" s="20"/>
      <c r="D1536" s="20"/>
      <c r="E1536" s="6"/>
      <c r="F1536" s="6"/>
      <c r="G1536" s="6"/>
      <c r="H1536" s="6"/>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c r="AG1536" s="6"/>
      <c r="AH1536" s="6"/>
      <c r="AI1536" s="6"/>
      <c r="AJ1536" s="6"/>
      <c r="AK1536" s="6"/>
      <c r="AL1536" s="6"/>
      <c r="AM1536" s="6"/>
      <c r="AN1536" s="6"/>
      <c r="AO1536" s="6"/>
      <c r="AP1536" s="6"/>
      <c r="AQ1536" s="21"/>
      <c r="AR1536" s="21"/>
      <c r="AS1536" s="21"/>
      <c r="AT1536" s="6"/>
      <c r="AU1536" s="6"/>
      <c r="AV1536" s="6"/>
      <c r="AW1536" s="6"/>
    </row>
    <row r="1537" spans="1:49" x14ac:dyDescent="0.35">
      <c r="A1537" s="20"/>
      <c r="B1537" s="20"/>
      <c r="C1537" s="20"/>
      <c r="D1537" s="20"/>
      <c r="E1537" s="6"/>
      <c r="F1537" s="6"/>
      <c r="G1537" s="6"/>
      <c r="H1537" s="6"/>
      <c r="I1537" s="6"/>
      <c r="J1537" s="6"/>
      <c r="K1537" s="6"/>
      <c r="L1537" s="6"/>
      <c r="M1537" s="6"/>
      <c r="N1537" s="6"/>
      <c r="O1537" s="6"/>
      <c r="P1537" s="6"/>
      <c r="Q1537" s="6"/>
      <c r="R1537" s="6"/>
      <c r="S1537" s="6"/>
      <c r="T1537" s="6"/>
      <c r="U1537" s="6"/>
      <c r="V1537" s="6"/>
      <c r="W1537" s="6"/>
      <c r="X1537" s="6"/>
      <c r="Y1537" s="6"/>
      <c r="Z1537" s="6"/>
      <c r="AA1537" s="6"/>
      <c r="AB1537" s="6"/>
      <c r="AC1537" s="6"/>
      <c r="AD1537" s="6"/>
      <c r="AE1537" s="6"/>
      <c r="AF1537" s="6"/>
      <c r="AG1537" s="6"/>
      <c r="AH1537" s="6"/>
      <c r="AI1537" s="6"/>
      <c r="AJ1537" s="6"/>
      <c r="AK1537" s="6"/>
      <c r="AL1537" s="6"/>
      <c r="AM1537" s="6"/>
      <c r="AN1537" s="6"/>
      <c r="AO1537" s="6"/>
      <c r="AP1537" s="6"/>
      <c r="AQ1537" s="21"/>
      <c r="AR1537" s="21"/>
      <c r="AS1537" s="21"/>
      <c r="AT1537" s="6"/>
      <c r="AU1537" s="6"/>
      <c r="AV1537" s="6"/>
      <c r="AW1537" s="6"/>
    </row>
    <row r="1538" spans="1:49" x14ac:dyDescent="0.35">
      <c r="A1538" s="20"/>
      <c r="B1538" s="20"/>
      <c r="C1538" s="20"/>
      <c r="D1538" s="20"/>
      <c r="E1538" s="6"/>
      <c r="F1538" s="6"/>
      <c r="G1538" s="6"/>
      <c r="H1538" s="6"/>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c r="AG1538" s="6"/>
      <c r="AH1538" s="6"/>
      <c r="AI1538" s="6"/>
      <c r="AJ1538" s="6"/>
      <c r="AK1538" s="6"/>
      <c r="AL1538" s="6"/>
      <c r="AM1538" s="6"/>
      <c r="AN1538" s="6"/>
      <c r="AO1538" s="6"/>
      <c r="AP1538" s="6"/>
      <c r="AQ1538" s="21"/>
      <c r="AR1538" s="21"/>
      <c r="AS1538" s="21"/>
      <c r="AT1538" s="6"/>
      <c r="AU1538" s="6"/>
      <c r="AV1538" s="6"/>
      <c r="AW1538" s="6"/>
    </row>
    <row r="1539" spans="1:49" x14ac:dyDescent="0.35">
      <c r="A1539" s="20"/>
      <c r="B1539" s="20"/>
      <c r="C1539" s="20"/>
      <c r="D1539" s="20"/>
      <c r="E1539" s="6"/>
      <c r="F1539" s="6"/>
      <c r="G1539" s="6"/>
      <c r="H1539" s="6"/>
      <c r="I1539" s="6"/>
      <c r="J1539" s="6"/>
      <c r="K1539" s="6"/>
      <c r="L1539" s="6"/>
      <c r="M1539" s="6"/>
      <c r="N1539" s="6"/>
      <c r="O1539" s="6"/>
      <c r="P1539" s="6"/>
      <c r="Q1539" s="6"/>
      <c r="R1539" s="6"/>
      <c r="S1539" s="6"/>
      <c r="T1539" s="6"/>
      <c r="U1539" s="6"/>
      <c r="V1539" s="6"/>
      <c r="W1539" s="6"/>
      <c r="X1539" s="6"/>
      <c r="Y1539" s="6"/>
      <c r="Z1539" s="6"/>
      <c r="AA1539" s="6"/>
      <c r="AB1539" s="6"/>
      <c r="AC1539" s="6"/>
      <c r="AD1539" s="6"/>
      <c r="AE1539" s="6"/>
      <c r="AF1539" s="6"/>
      <c r="AG1539" s="6"/>
      <c r="AH1539" s="6"/>
      <c r="AI1539" s="6"/>
      <c r="AJ1539" s="6"/>
      <c r="AK1539" s="6"/>
      <c r="AL1539" s="6"/>
      <c r="AM1539" s="6"/>
      <c r="AN1539" s="6"/>
      <c r="AO1539" s="6"/>
      <c r="AP1539" s="6"/>
      <c r="AQ1539" s="21"/>
      <c r="AR1539" s="21"/>
      <c r="AS1539" s="21"/>
      <c r="AT1539" s="6"/>
      <c r="AU1539" s="6"/>
      <c r="AV1539" s="6"/>
      <c r="AW1539" s="6"/>
    </row>
    <row r="1540" spans="1:49" x14ac:dyDescent="0.35">
      <c r="A1540" s="20"/>
      <c r="B1540" s="20"/>
      <c r="C1540" s="20"/>
      <c r="D1540" s="20"/>
      <c r="E1540" s="6"/>
      <c r="F1540" s="6"/>
      <c r="G1540" s="6"/>
      <c r="H1540" s="6"/>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c r="AG1540" s="6"/>
      <c r="AH1540" s="6"/>
      <c r="AI1540" s="6"/>
      <c r="AJ1540" s="6"/>
      <c r="AK1540" s="6"/>
      <c r="AL1540" s="6"/>
      <c r="AM1540" s="6"/>
      <c r="AN1540" s="6"/>
      <c r="AO1540" s="6"/>
      <c r="AP1540" s="6"/>
      <c r="AQ1540" s="21"/>
      <c r="AR1540" s="21"/>
      <c r="AS1540" s="21"/>
      <c r="AT1540" s="6"/>
      <c r="AU1540" s="6"/>
      <c r="AV1540" s="6"/>
      <c r="AW1540" s="6"/>
    </row>
    <row r="1541" spans="1:49" x14ac:dyDescent="0.35">
      <c r="A1541" s="20"/>
      <c r="B1541" s="20"/>
      <c r="C1541" s="20"/>
      <c r="D1541" s="20"/>
      <c r="E1541" s="6"/>
      <c r="F1541" s="6"/>
      <c r="G1541" s="6"/>
      <c r="H1541" s="6"/>
      <c r="I1541" s="6"/>
      <c r="J1541" s="6"/>
      <c r="K1541" s="6"/>
      <c r="L1541" s="6"/>
      <c r="M1541" s="6"/>
      <c r="N1541" s="6"/>
      <c r="O1541" s="6"/>
      <c r="P1541" s="6"/>
      <c r="Q1541" s="6"/>
      <c r="R1541" s="6"/>
      <c r="S1541" s="6"/>
      <c r="T1541" s="6"/>
      <c r="U1541" s="6"/>
      <c r="V1541" s="6"/>
      <c r="W1541" s="6"/>
      <c r="X1541" s="6"/>
      <c r="Y1541" s="6"/>
      <c r="Z1541" s="6"/>
      <c r="AA1541" s="6"/>
      <c r="AB1541" s="6"/>
      <c r="AC1541" s="6"/>
      <c r="AD1541" s="6"/>
      <c r="AE1541" s="6"/>
      <c r="AF1541" s="6"/>
      <c r="AG1541" s="6"/>
      <c r="AH1541" s="6"/>
      <c r="AI1541" s="6"/>
      <c r="AJ1541" s="6"/>
      <c r="AK1541" s="6"/>
      <c r="AL1541" s="6"/>
      <c r="AM1541" s="6"/>
      <c r="AN1541" s="6"/>
      <c r="AO1541" s="6"/>
      <c r="AP1541" s="6"/>
      <c r="AQ1541" s="21"/>
      <c r="AR1541" s="21"/>
      <c r="AS1541" s="21"/>
      <c r="AT1541" s="6"/>
      <c r="AU1541" s="6"/>
      <c r="AV1541" s="6"/>
      <c r="AW1541" s="6"/>
    </row>
    <row r="1542" spans="1:49" x14ac:dyDescent="0.35">
      <c r="A1542" s="20"/>
      <c r="B1542" s="20"/>
      <c r="C1542" s="20"/>
      <c r="D1542" s="20"/>
      <c r="E1542" s="6"/>
      <c r="F1542" s="6"/>
      <c r="G1542" s="6"/>
      <c r="H1542" s="6"/>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c r="AG1542" s="6"/>
      <c r="AH1542" s="6"/>
      <c r="AI1542" s="6"/>
      <c r="AJ1542" s="6"/>
      <c r="AK1542" s="6"/>
      <c r="AL1542" s="6"/>
      <c r="AM1542" s="6"/>
      <c r="AN1542" s="6"/>
      <c r="AO1542" s="6"/>
      <c r="AP1542" s="6"/>
      <c r="AQ1542" s="21"/>
      <c r="AR1542" s="21"/>
      <c r="AS1542" s="21"/>
      <c r="AT1542" s="6"/>
      <c r="AU1542" s="6"/>
      <c r="AV1542" s="6"/>
      <c r="AW1542" s="6"/>
    </row>
    <row r="1543" spans="1:49" x14ac:dyDescent="0.35">
      <c r="A1543" s="20"/>
      <c r="B1543" s="20"/>
      <c r="C1543" s="20"/>
      <c r="D1543" s="20"/>
      <c r="E1543" s="6"/>
      <c r="F1543" s="6"/>
      <c r="G1543" s="6"/>
      <c r="H1543" s="6"/>
      <c r="I1543" s="6"/>
      <c r="J1543" s="6"/>
      <c r="K1543" s="6"/>
      <c r="L1543" s="6"/>
      <c r="M1543" s="6"/>
      <c r="N1543" s="6"/>
      <c r="O1543" s="6"/>
      <c r="P1543" s="6"/>
      <c r="Q1543" s="6"/>
      <c r="R1543" s="6"/>
      <c r="S1543" s="6"/>
      <c r="T1543" s="6"/>
      <c r="U1543" s="6"/>
      <c r="V1543" s="6"/>
      <c r="W1543" s="6"/>
      <c r="X1543" s="6"/>
      <c r="Y1543" s="6"/>
      <c r="Z1543" s="6"/>
      <c r="AA1543" s="6"/>
      <c r="AB1543" s="6"/>
      <c r="AC1543" s="6"/>
      <c r="AD1543" s="6"/>
      <c r="AE1543" s="6"/>
      <c r="AF1543" s="6"/>
      <c r="AG1543" s="6"/>
      <c r="AH1543" s="6"/>
      <c r="AI1543" s="6"/>
      <c r="AJ1543" s="6"/>
      <c r="AK1543" s="6"/>
      <c r="AL1543" s="6"/>
      <c r="AM1543" s="6"/>
      <c r="AN1543" s="6"/>
      <c r="AO1543" s="6"/>
      <c r="AP1543" s="6"/>
      <c r="AQ1543" s="21"/>
      <c r="AR1543" s="21"/>
      <c r="AS1543" s="21"/>
      <c r="AT1543" s="6"/>
      <c r="AU1543" s="6"/>
      <c r="AV1543" s="6"/>
      <c r="AW1543" s="6"/>
    </row>
    <row r="1544" spans="1:49" x14ac:dyDescent="0.35">
      <c r="A1544" s="20"/>
      <c r="B1544" s="20"/>
      <c r="C1544" s="20"/>
      <c r="D1544" s="20"/>
      <c r="E1544" s="6"/>
      <c r="F1544" s="6"/>
      <c r="G1544" s="6"/>
      <c r="H1544" s="6"/>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c r="AG1544" s="6"/>
      <c r="AH1544" s="6"/>
      <c r="AI1544" s="6"/>
      <c r="AJ1544" s="6"/>
      <c r="AK1544" s="6"/>
      <c r="AL1544" s="6"/>
      <c r="AM1544" s="6"/>
      <c r="AN1544" s="6"/>
      <c r="AO1544" s="6"/>
      <c r="AP1544" s="6"/>
      <c r="AQ1544" s="21"/>
      <c r="AR1544" s="21"/>
      <c r="AS1544" s="21"/>
      <c r="AT1544" s="6"/>
      <c r="AU1544" s="6"/>
      <c r="AV1544" s="6"/>
      <c r="AW1544" s="6"/>
    </row>
    <row r="1545" spans="1:49" x14ac:dyDescent="0.35">
      <c r="A1545" s="20"/>
      <c r="B1545" s="20"/>
      <c r="C1545" s="20"/>
      <c r="D1545" s="20"/>
      <c r="E1545" s="6"/>
      <c r="F1545" s="6"/>
      <c r="G1545" s="6"/>
      <c r="H1545" s="6"/>
      <c r="I1545" s="6"/>
      <c r="J1545" s="6"/>
      <c r="K1545" s="6"/>
      <c r="L1545" s="6"/>
      <c r="M1545" s="6"/>
      <c r="N1545" s="6"/>
      <c r="O1545" s="6"/>
      <c r="P1545" s="6"/>
      <c r="Q1545" s="6"/>
      <c r="R1545" s="6"/>
      <c r="S1545" s="6"/>
      <c r="T1545" s="6"/>
      <c r="U1545" s="6"/>
      <c r="V1545" s="6"/>
      <c r="W1545" s="6"/>
      <c r="X1545" s="6"/>
      <c r="Y1545" s="6"/>
      <c r="Z1545" s="6"/>
      <c r="AA1545" s="6"/>
      <c r="AB1545" s="6"/>
      <c r="AC1545" s="6"/>
      <c r="AD1545" s="6"/>
      <c r="AE1545" s="6"/>
      <c r="AF1545" s="6"/>
      <c r="AG1545" s="6"/>
      <c r="AH1545" s="6"/>
      <c r="AI1545" s="6"/>
      <c r="AJ1545" s="6"/>
      <c r="AK1545" s="6"/>
      <c r="AL1545" s="6"/>
      <c r="AM1545" s="6"/>
      <c r="AN1545" s="6"/>
      <c r="AO1545" s="6"/>
      <c r="AP1545" s="6"/>
      <c r="AQ1545" s="21"/>
      <c r="AR1545" s="21"/>
      <c r="AS1545" s="21"/>
      <c r="AT1545" s="6"/>
      <c r="AU1545" s="6"/>
      <c r="AV1545" s="6"/>
      <c r="AW1545" s="6"/>
    </row>
    <row r="1546" spans="1:49" x14ac:dyDescent="0.35">
      <c r="A1546" s="20"/>
      <c r="B1546" s="20"/>
      <c r="C1546" s="20"/>
      <c r="D1546" s="20"/>
      <c r="E1546" s="6"/>
      <c r="F1546" s="6"/>
      <c r="G1546" s="6"/>
      <c r="H1546" s="6"/>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c r="AG1546" s="6"/>
      <c r="AH1546" s="6"/>
      <c r="AI1546" s="6"/>
      <c r="AJ1546" s="6"/>
      <c r="AK1546" s="6"/>
      <c r="AL1546" s="6"/>
      <c r="AM1546" s="6"/>
      <c r="AN1546" s="6"/>
      <c r="AO1546" s="6"/>
      <c r="AP1546" s="6"/>
      <c r="AQ1546" s="21"/>
      <c r="AR1546" s="21"/>
      <c r="AS1546" s="21"/>
      <c r="AT1546" s="6"/>
      <c r="AU1546" s="6"/>
      <c r="AV1546" s="6"/>
      <c r="AW1546" s="6"/>
    </row>
    <row r="1547" spans="1:49" x14ac:dyDescent="0.35">
      <c r="A1547" s="20"/>
      <c r="B1547" s="20"/>
      <c r="C1547" s="20"/>
      <c r="D1547" s="20"/>
      <c r="E1547" s="6"/>
      <c r="F1547" s="6"/>
      <c r="G1547" s="6"/>
      <c r="H1547" s="6"/>
      <c r="I1547" s="6"/>
      <c r="J1547" s="6"/>
      <c r="K1547" s="6"/>
      <c r="L1547" s="6"/>
      <c r="M1547" s="6"/>
      <c r="N1547" s="6"/>
      <c r="O1547" s="6"/>
      <c r="P1547" s="6"/>
      <c r="Q1547" s="6"/>
      <c r="R1547" s="6"/>
      <c r="S1547" s="6"/>
      <c r="T1547" s="6"/>
      <c r="U1547" s="6"/>
      <c r="V1547" s="6"/>
      <c r="W1547" s="6"/>
      <c r="X1547" s="6"/>
      <c r="Y1547" s="6"/>
      <c r="Z1547" s="6"/>
      <c r="AA1547" s="6"/>
      <c r="AB1547" s="6"/>
      <c r="AC1547" s="6"/>
      <c r="AD1547" s="6"/>
      <c r="AE1547" s="6"/>
      <c r="AF1547" s="6"/>
      <c r="AG1547" s="6"/>
      <c r="AH1547" s="6"/>
      <c r="AI1547" s="6"/>
      <c r="AJ1547" s="6"/>
      <c r="AK1547" s="6"/>
      <c r="AL1547" s="6"/>
      <c r="AM1547" s="6"/>
      <c r="AN1547" s="6"/>
      <c r="AO1547" s="6"/>
      <c r="AP1547" s="6"/>
      <c r="AQ1547" s="21"/>
      <c r="AR1547" s="21"/>
      <c r="AS1547" s="21"/>
      <c r="AT1547" s="6"/>
      <c r="AU1547" s="6"/>
      <c r="AV1547" s="6"/>
      <c r="AW1547" s="6"/>
    </row>
    <row r="1548" spans="1:49" x14ac:dyDescent="0.35">
      <c r="A1548" s="20"/>
      <c r="B1548" s="20"/>
      <c r="C1548" s="20"/>
      <c r="D1548" s="20"/>
      <c r="E1548" s="6"/>
      <c r="F1548" s="6"/>
      <c r="G1548" s="6"/>
      <c r="H1548" s="6"/>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c r="AG1548" s="6"/>
      <c r="AH1548" s="6"/>
      <c r="AI1548" s="6"/>
      <c r="AJ1548" s="6"/>
      <c r="AK1548" s="6"/>
      <c r="AL1548" s="6"/>
      <c r="AM1548" s="6"/>
      <c r="AN1548" s="6"/>
      <c r="AO1548" s="6"/>
      <c r="AP1548" s="6"/>
      <c r="AQ1548" s="21"/>
      <c r="AR1548" s="21"/>
      <c r="AS1548" s="21"/>
      <c r="AT1548" s="6"/>
      <c r="AU1548" s="6"/>
      <c r="AV1548" s="6"/>
      <c r="AW1548" s="6"/>
    </row>
    <row r="1549" spans="1:49" x14ac:dyDescent="0.35">
      <c r="A1549" s="20"/>
      <c r="B1549" s="20"/>
      <c r="C1549" s="20"/>
      <c r="D1549" s="20"/>
      <c r="E1549" s="6"/>
      <c r="F1549" s="6"/>
      <c r="G1549" s="6"/>
      <c r="H1549" s="6"/>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c r="AG1549" s="6"/>
      <c r="AH1549" s="6"/>
      <c r="AI1549" s="6"/>
      <c r="AJ1549" s="6"/>
      <c r="AK1549" s="6"/>
      <c r="AL1549" s="6"/>
      <c r="AM1549" s="6"/>
      <c r="AN1549" s="6"/>
      <c r="AO1549" s="6"/>
      <c r="AP1549" s="6"/>
      <c r="AQ1549" s="21"/>
      <c r="AR1549" s="21"/>
      <c r="AS1549" s="21"/>
      <c r="AT1549" s="6"/>
      <c r="AU1549" s="6"/>
      <c r="AV1549" s="6"/>
      <c r="AW1549" s="6"/>
    </row>
    <row r="1550" spans="1:49" x14ac:dyDescent="0.35">
      <c r="A1550" s="20"/>
      <c r="B1550" s="20"/>
      <c r="C1550" s="20"/>
      <c r="D1550" s="20"/>
      <c r="E1550" s="6"/>
      <c r="F1550" s="6"/>
      <c r="G1550" s="6"/>
      <c r="H1550" s="6"/>
      <c r="I1550" s="6"/>
      <c r="J1550" s="6"/>
      <c r="K1550" s="6"/>
      <c r="L1550" s="6"/>
      <c r="M1550" s="6"/>
      <c r="N1550" s="6"/>
      <c r="O1550" s="6"/>
      <c r="P1550" s="6"/>
      <c r="Q1550" s="6"/>
      <c r="R1550" s="6"/>
      <c r="S1550" s="6"/>
      <c r="T1550" s="6"/>
      <c r="U1550" s="6"/>
      <c r="V1550" s="6"/>
      <c r="W1550" s="6"/>
      <c r="X1550" s="6"/>
      <c r="Y1550" s="6"/>
      <c r="Z1550" s="6"/>
      <c r="AA1550" s="6"/>
      <c r="AB1550" s="6"/>
      <c r="AC1550" s="6"/>
      <c r="AD1550" s="6"/>
      <c r="AE1550" s="6"/>
      <c r="AF1550" s="6"/>
      <c r="AG1550" s="6"/>
      <c r="AH1550" s="6"/>
      <c r="AI1550" s="6"/>
      <c r="AJ1550" s="6"/>
      <c r="AK1550" s="6"/>
      <c r="AL1550" s="6"/>
      <c r="AM1550" s="6"/>
      <c r="AN1550" s="6"/>
      <c r="AO1550" s="6"/>
      <c r="AP1550" s="6"/>
      <c r="AQ1550" s="21"/>
      <c r="AR1550" s="21"/>
      <c r="AS1550" s="21"/>
      <c r="AT1550" s="6"/>
      <c r="AU1550" s="6"/>
      <c r="AV1550" s="6"/>
      <c r="AW1550" s="6"/>
    </row>
    <row r="1551" spans="1:49" x14ac:dyDescent="0.35">
      <c r="A1551" s="20"/>
      <c r="B1551" s="20"/>
      <c r="C1551" s="20"/>
      <c r="D1551" s="20"/>
      <c r="E1551" s="6"/>
      <c r="F1551" s="6"/>
      <c r="G1551" s="6"/>
      <c r="H1551" s="6"/>
      <c r="I1551" s="6"/>
      <c r="J1551" s="6"/>
      <c r="K1551" s="6"/>
      <c r="L1551" s="6"/>
      <c r="M1551" s="6"/>
      <c r="N1551" s="6"/>
      <c r="O1551" s="6"/>
      <c r="P1551" s="6"/>
      <c r="Q1551" s="6"/>
      <c r="R1551" s="6"/>
      <c r="S1551" s="6"/>
      <c r="T1551" s="6"/>
      <c r="U1551" s="6"/>
      <c r="V1551" s="6"/>
      <c r="W1551" s="6"/>
      <c r="X1551" s="6"/>
      <c r="Y1551" s="6"/>
      <c r="Z1551" s="6"/>
      <c r="AA1551" s="6"/>
      <c r="AB1551" s="6"/>
      <c r="AC1551" s="6"/>
      <c r="AD1551" s="6"/>
      <c r="AE1551" s="6"/>
      <c r="AF1551" s="6"/>
      <c r="AG1551" s="6"/>
      <c r="AH1551" s="6"/>
      <c r="AI1551" s="6"/>
      <c r="AJ1551" s="6"/>
      <c r="AK1551" s="6"/>
      <c r="AL1551" s="6"/>
      <c r="AM1551" s="6"/>
      <c r="AN1551" s="6"/>
      <c r="AO1551" s="6"/>
      <c r="AP1551" s="6"/>
      <c r="AQ1551" s="21"/>
      <c r="AR1551" s="21"/>
      <c r="AS1551" s="21"/>
      <c r="AT1551" s="6"/>
      <c r="AU1551" s="6"/>
      <c r="AV1551" s="6"/>
      <c r="AW1551" s="6"/>
    </row>
    <row r="1552" spans="1:49" x14ac:dyDescent="0.35">
      <c r="A1552" s="20"/>
      <c r="B1552" s="20"/>
      <c r="C1552" s="20"/>
      <c r="D1552" s="20"/>
      <c r="E1552" s="6"/>
      <c r="F1552" s="6"/>
      <c r="G1552" s="6"/>
      <c r="H1552" s="6"/>
      <c r="I1552" s="6"/>
      <c r="J1552" s="6"/>
      <c r="K1552" s="6"/>
      <c r="L1552" s="6"/>
      <c r="M1552" s="6"/>
      <c r="N1552" s="6"/>
      <c r="O1552" s="6"/>
      <c r="P1552" s="6"/>
      <c r="Q1552" s="6"/>
      <c r="R1552" s="6"/>
      <c r="S1552" s="6"/>
      <c r="T1552" s="6"/>
      <c r="U1552" s="6"/>
      <c r="V1552" s="6"/>
      <c r="W1552" s="6"/>
      <c r="X1552" s="6"/>
      <c r="Y1552" s="6"/>
      <c r="Z1552" s="6"/>
      <c r="AA1552" s="6"/>
      <c r="AB1552" s="6"/>
      <c r="AC1552" s="6"/>
      <c r="AD1552" s="6"/>
      <c r="AE1552" s="6"/>
      <c r="AF1552" s="6"/>
      <c r="AG1552" s="6"/>
      <c r="AH1552" s="6"/>
      <c r="AI1552" s="6"/>
      <c r="AJ1552" s="6"/>
      <c r="AK1552" s="6"/>
      <c r="AL1552" s="6"/>
      <c r="AM1552" s="6"/>
      <c r="AN1552" s="6"/>
      <c r="AO1552" s="6"/>
      <c r="AP1552" s="6"/>
      <c r="AQ1552" s="21"/>
      <c r="AR1552" s="21"/>
      <c r="AS1552" s="21"/>
      <c r="AT1552" s="6"/>
      <c r="AU1552" s="6"/>
      <c r="AV1552" s="6"/>
      <c r="AW1552" s="6"/>
    </row>
    <row r="1553" spans="1:49" x14ac:dyDescent="0.35">
      <c r="A1553" s="20"/>
      <c r="B1553" s="20"/>
      <c r="C1553" s="20"/>
      <c r="D1553" s="20"/>
      <c r="E1553" s="6"/>
      <c r="F1553" s="6"/>
      <c r="G1553" s="6"/>
      <c r="H1553" s="6"/>
      <c r="I1553" s="6"/>
      <c r="J1553" s="6"/>
      <c r="K1553" s="6"/>
      <c r="L1553" s="6"/>
      <c r="M1553" s="6"/>
      <c r="N1553" s="6"/>
      <c r="O1553" s="6"/>
      <c r="P1553" s="6"/>
      <c r="Q1553" s="6"/>
      <c r="R1553" s="6"/>
      <c r="S1553" s="6"/>
      <c r="T1553" s="6"/>
      <c r="U1553" s="6"/>
      <c r="V1553" s="6"/>
      <c r="W1553" s="6"/>
      <c r="X1553" s="6"/>
      <c r="Y1553" s="6"/>
      <c r="Z1553" s="6"/>
      <c r="AA1553" s="6"/>
      <c r="AB1553" s="6"/>
      <c r="AC1553" s="6"/>
      <c r="AD1553" s="6"/>
      <c r="AE1553" s="6"/>
      <c r="AF1553" s="6"/>
      <c r="AG1553" s="6"/>
      <c r="AH1553" s="6"/>
      <c r="AI1553" s="6"/>
      <c r="AJ1553" s="6"/>
      <c r="AK1553" s="6"/>
      <c r="AL1553" s="6"/>
      <c r="AM1553" s="6"/>
      <c r="AN1553" s="6"/>
      <c r="AO1553" s="6"/>
      <c r="AP1553" s="6"/>
      <c r="AQ1553" s="21"/>
      <c r="AR1553" s="21"/>
      <c r="AS1553" s="21"/>
      <c r="AT1553" s="6"/>
      <c r="AU1553" s="6"/>
      <c r="AV1553" s="6"/>
      <c r="AW1553" s="6"/>
    </row>
    <row r="1554" spans="1:49" x14ac:dyDescent="0.35">
      <c r="A1554" s="20"/>
      <c r="B1554" s="20"/>
      <c r="C1554" s="20"/>
      <c r="D1554" s="20"/>
      <c r="E1554" s="6"/>
      <c r="F1554" s="6"/>
      <c r="G1554" s="6"/>
      <c r="H1554" s="6"/>
      <c r="I1554" s="6"/>
      <c r="J1554" s="6"/>
      <c r="K1554" s="6"/>
      <c r="L1554" s="6"/>
      <c r="M1554" s="6"/>
      <c r="N1554" s="6"/>
      <c r="O1554" s="6"/>
      <c r="P1554" s="6"/>
      <c r="Q1554" s="6"/>
      <c r="R1554" s="6"/>
      <c r="S1554" s="6"/>
      <c r="T1554" s="6"/>
      <c r="U1554" s="6"/>
      <c r="V1554" s="6"/>
      <c r="W1554" s="6"/>
      <c r="X1554" s="6"/>
      <c r="Y1554" s="6"/>
      <c r="Z1554" s="6"/>
      <c r="AA1554" s="6"/>
      <c r="AB1554" s="6"/>
      <c r="AC1554" s="6"/>
      <c r="AD1554" s="6"/>
      <c r="AE1554" s="6"/>
      <c r="AF1554" s="6"/>
      <c r="AG1554" s="6"/>
      <c r="AH1554" s="6"/>
      <c r="AI1554" s="6"/>
      <c r="AJ1554" s="6"/>
      <c r="AK1554" s="6"/>
      <c r="AL1554" s="6"/>
      <c r="AM1554" s="6"/>
      <c r="AN1554" s="6"/>
      <c r="AO1554" s="6"/>
      <c r="AP1554" s="6"/>
      <c r="AQ1554" s="21"/>
      <c r="AR1554" s="21"/>
      <c r="AS1554" s="21"/>
      <c r="AT1554" s="6"/>
      <c r="AU1554" s="6"/>
      <c r="AV1554" s="6"/>
      <c r="AW1554" s="6"/>
    </row>
    <row r="1555" spans="1:49" x14ac:dyDescent="0.35">
      <c r="A1555" s="20"/>
      <c r="B1555" s="20"/>
      <c r="C1555" s="20"/>
      <c r="D1555" s="20"/>
      <c r="E1555" s="6"/>
      <c r="F1555" s="6"/>
      <c r="G1555" s="6"/>
      <c r="H1555" s="6"/>
      <c r="I1555" s="6"/>
      <c r="J1555" s="6"/>
      <c r="K1555" s="6"/>
      <c r="L1555" s="6"/>
      <c r="M1555" s="6"/>
      <c r="N1555" s="6"/>
      <c r="O1555" s="6"/>
      <c r="P1555" s="6"/>
      <c r="Q1555" s="6"/>
      <c r="R1555" s="6"/>
      <c r="S1555" s="6"/>
      <c r="T1555" s="6"/>
      <c r="U1555" s="6"/>
      <c r="V1555" s="6"/>
      <c r="W1555" s="6"/>
      <c r="X1555" s="6"/>
      <c r="Y1555" s="6"/>
      <c r="Z1555" s="6"/>
      <c r="AA1555" s="6"/>
      <c r="AB1555" s="6"/>
      <c r="AC1555" s="6"/>
      <c r="AD1555" s="6"/>
      <c r="AE1555" s="6"/>
      <c r="AF1555" s="6"/>
      <c r="AG1555" s="6"/>
      <c r="AH1555" s="6"/>
      <c r="AI1555" s="6"/>
      <c r="AJ1555" s="6"/>
      <c r="AK1555" s="6"/>
      <c r="AL1555" s="6"/>
      <c r="AM1555" s="6"/>
      <c r="AN1555" s="6"/>
      <c r="AO1555" s="6"/>
      <c r="AP1555" s="6"/>
      <c r="AQ1555" s="21"/>
      <c r="AR1555" s="21"/>
      <c r="AS1555" s="21"/>
      <c r="AT1555" s="6"/>
      <c r="AU1555" s="6"/>
      <c r="AV1555" s="6"/>
      <c r="AW1555" s="6"/>
    </row>
    <row r="1556" spans="1:49" x14ac:dyDescent="0.35">
      <c r="A1556" s="20"/>
      <c r="B1556" s="20"/>
      <c r="C1556" s="20"/>
      <c r="D1556" s="20"/>
      <c r="E1556" s="6"/>
      <c r="F1556" s="6"/>
      <c r="G1556" s="6"/>
      <c r="H1556" s="6"/>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c r="AG1556" s="6"/>
      <c r="AH1556" s="6"/>
      <c r="AI1556" s="6"/>
      <c r="AJ1556" s="6"/>
      <c r="AK1556" s="6"/>
      <c r="AL1556" s="6"/>
      <c r="AM1556" s="6"/>
      <c r="AN1556" s="6"/>
      <c r="AO1556" s="6"/>
      <c r="AP1556" s="6"/>
      <c r="AQ1556" s="21"/>
      <c r="AR1556" s="21"/>
      <c r="AS1556" s="21"/>
      <c r="AT1556" s="6"/>
      <c r="AU1556" s="6"/>
      <c r="AV1556" s="6"/>
      <c r="AW1556" s="6"/>
    </row>
    <row r="1557" spans="1:49" x14ac:dyDescent="0.35">
      <c r="A1557" s="20"/>
      <c r="B1557" s="20"/>
      <c r="C1557" s="20"/>
      <c r="D1557" s="20"/>
      <c r="E1557" s="6"/>
      <c r="F1557" s="6"/>
      <c r="G1557" s="6"/>
      <c r="H1557" s="6"/>
      <c r="I1557" s="6"/>
      <c r="J1557" s="6"/>
      <c r="K1557" s="6"/>
      <c r="L1557" s="6"/>
      <c r="M1557" s="6"/>
      <c r="N1557" s="6"/>
      <c r="O1557" s="6"/>
      <c r="P1557" s="6"/>
      <c r="Q1557" s="6"/>
      <c r="R1557" s="6"/>
      <c r="S1557" s="6"/>
      <c r="T1557" s="6"/>
      <c r="U1557" s="6"/>
      <c r="V1557" s="6"/>
      <c r="W1557" s="6"/>
      <c r="X1557" s="6"/>
      <c r="Y1557" s="6"/>
      <c r="Z1557" s="6"/>
      <c r="AA1557" s="6"/>
      <c r="AB1557" s="6"/>
      <c r="AC1557" s="6"/>
      <c r="AD1557" s="6"/>
      <c r="AE1557" s="6"/>
      <c r="AF1557" s="6"/>
      <c r="AG1557" s="6"/>
      <c r="AH1557" s="6"/>
      <c r="AI1557" s="6"/>
      <c r="AJ1557" s="6"/>
      <c r="AK1557" s="6"/>
      <c r="AL1557" s="6"/>
      <c r="AM1557" s="6"/>
      <c r="AN1557" s="6"/>
      <c r="AO1557" s="6"/>
      <c r="AP1557" s="6"/>
      <c r="AQ1557" s="21"/>
      <c r="AR1557" s="21"/>
      <c r="AS1557" s="21"/>
      <c r="AT1557" s="6"/>
      <c r="AU1557" s="6"/>
      <c r="AV1557" s="6"/>
      <c r="AW1557" s="6"/>
    </row>
    <row r="1558" spans="1:49" x14ac:dyDescent="0.35">
      <c r="A1558" s="20"/>
      <c r="B1558" s="20"/>
      <c r="C1558" s="20"/>
      <c r="D1558" s="20"/>
      <c r="E1558" s="6"/>
      <c r="F1558" s="6"/>
      <c r="G1558" s="6"/>
      <c r="H1558" s="6"/>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c r="AG1558" s="6"/>
      <c r="AH1558" s="6"/>
      <c r="AI1558" s="6"/>
      <c r="AJ1558" s="6"/>
      <c r="AK1558" s="6"/>
      <c r="AL1558" s="6"/>
      <c r="AM1558" s="6"/>
      <c r="AN1558" s="6"/>
      <c r="AO1558" s="6"/>
      <c r="AP1558" s="6"/>
      <c r="AQ1558" s="21"/>
      <c r="AR1558" s="21"/>
      <c r="AS1558" s="21"/>
      <c r="AT1558" s="6"/>
      <c r="AU1558" s="6"/>
      <c r="AV1558" s="6"/>
      <c r="AW1558" s="6"/>
    </row>
    <row r="1559" spans="1:49" x14ac:dyDescent="0.35">
      <c r="A1559" s="20"/>
      <c r="B1559" s="20"/>
      <c r="C1559" s="20"/>
      <c r="D1559" s="20"/>
      <c r="E1559" s="6"/>
      <c r="F1559" s="6"/>
      <c r="G1559" s="6"/>
      <c r="H1559" s="6"/>
      <c r="I1559" s="6"/>
      <c r="J1559" s="6"/>
      <c r="K1559" s="6"/>
      <c r="L1559" s="6"/>
      <c r="M1559" s="6"/>
      <c r="N1559" s="6"/>
      <c r="O1559" s="6"/>
      <c r="P1559" s="6"/>
      <c r="Q1559" s="6"/>
      <c r="R1559" s="6"/>
      <c r="S1559" s="6"/>
      <c r="T1559" s="6"/>
      <c r="U1559" s="6"/>
      <c r="V1559" s="6"/>
      <c r="W1559" s="6"/>
      <c r="X1559" s="6"/>
      <c r="Y1559" s="6"/>
      <c r="Z1559" s="6"/>
      <c r="AA1559" s="6"/>
      <c r="AB1559" s="6"/>
      <c r="AC1559" s="6"/>
      <c r="AD1559" s="6"/>
      <c r="AE1559" s="6"/>
      <c r="AF1559" s="6"/>
      <c r="AG1559" s="6"/>
      <c r="AH1559" s="6"/>
      <c r="AI1559" s="6"/>
      <c r="AJ1559" s="6"/>
      <c r="AK1559" s="6"/>
      <c r="AL1559" s="6"/>
      <c r="AM1559" s="6"/>
      <c r="AN1559" s="6"/>
      <c r="AO1559" s="6"/>
      <c r="AP1559" s="6"/>
      <c r="AQ1559" s="21"/>
      <c r="AR1559" s="21"/>
      <c r="AS1559" s="21"/>
      <c r="AT1559" s="6"/>
      <c r="AU1559" s="6"/>
      <c r="AV1559" s="6"/>
      <c r="AW1559" s="6"/>
    </row>
    <row r="1560" spans="1:49" x14ac:dyDescent="0.35">
      <c r="A1560" s="20"/>
      <c r="B1560" s="20"/>
      <c r="C1560" s="20"/>
      <c r="D1560" s="20"/>
      <c r="E1560" s="6"/>
      <c r="F1560" s="6"/>
      <c r="G1560" s="6"/>
      <c r="H1560" s="6"/>
      <c r="I1560" s="6"/>
      <c r="J1560" s="6"/>
      <c r="K1560" s="6"/>
      <c r="L1560" s="6"/>
      <c r="M1560" s="6"/>
      <c r="N1560" s="6"/>
      <c r="O1560" s="6"/>
      <c r="P1560" s="6"/>
      <c r="Q1560" s="6"/>
      <c r="R1560" s="6"/>
      <c r="S1560" s="6"/>
      <c r="T1560" s="6"/>
      <c r="U1560" s="6"/>
      <c r="V1560" s="6"/>
      <c r="W1560" s="6"/>
      <c r="X1560" s="6"/>
      <c r="Y1560" s="6"/>
      <c r="Z1560" s="6"/>
      <c r="AA1560" s="6"/>
      <c r="AB1560" s="6"/>
      <c r="AC1560" s="6"/>
      <c r="AD1560" s="6"/>
      <c r="AE1560" s="6"/>
      <c r="AF1560" s="6"/>
      <c r="AG1560" s="6"/>
      <c r="AH1560" s="6"/>
      <c r="AI1560" s="6"/>
      <c r="AJ1560" s="6"/>
      <c r="AK1560" s="6"/>
      <c r="AL1560" s="6"/>
      <c r="AM1560" s="6"/>
      <c r="AN1560" s="6"/>
      <c r="AO1560" s="6"/>
      <c r="AP1560" s="6"/>
      <c r="AQ1560" s="21"/>
      <c r="AR1560" s="21"/>
      <c r="AS1560" s="21"/>
      <c r="AT1560" s="6"/>
      <c r="AU1560" s="6"/>
      <c r="AV1560" s="6"/>
      <c r="AW1560" s="6"/>
    </row>
    <row r="1561" spans="1:49" x14ac:dyDescent="0.35">
      <c r="A1561" s="20"/>
      <c r="B1561" s="20"/>
      <c r="C1561" s="20"/>
      <c r="D1561" s="20"/>
      <c r="E1561" s="6"/>
      <c r="F1561" s="6"/>
      <c r="G1561" s="6"/>
      <c r="H1561" s="6"/>
      <c r="I1561" s="6"/>
      <c r="J1561" s="6"/>
      <c r="K1561" s="6"/>
      <c r="L1561" s="6"/>
      <c r="M1561" s="6"/>
      <c r="N1561" s="6"/>
      <c r="O1561" s="6"/>
      <c r="P1561" s="6"/>
      <c r="Q1561" s="6"/>
      <c r="R1561" s="6"/>
      <c r="S1561" s="6"/>
      <c r="T1561" s="6"/>
      <c r="U1561" s="6"/>
      <c r="V1561" s="6"/>
      <c r="W1561" s="6"/>
      <c r="X1561" s="6"/>
      <c r="Y1561" s="6"/>
      <c r="Z1561" s="6"/>
      <c r="AA1561" s="6"/>
      <c r="AB1561" s="6"/>
      <c r="AC1561" s="6"/>
      <c r="AD1561" s="6"/>
      <c r="AE1561" s="6"/>
      <c r="AF1561" s="6"/>
      <c r="AG1561" s="6"/>
      <c r="AH1561" s="6"/>
      <c r="AI1561" s="6"/>
      <c r="AJ1561" s="6"/>
      <c r="AK1561" s="6"/>
      <c r="AL1561" s="6"/>
      <c r="AM1561" s="6"/>
      <c r="AN1561" s="6"/>
      <c r="AO1561" s="6"/>
      <c r="AP1561" s="6"/>
      <c r="AQ1561" s="21"/>
      <c r="AR1561" s="21"/>
      <c r="AS1561" s="21"/>
      <c r="AT1561" s="6"/>
      <c r="AU1561" s="6"/>
      <c r="AV1561" s="6"/>
      <c r="AW1561" s="6"/>
    </row>
    <row r="1562" spans="1:49" x14ac:dyDescent="0.35">
      <c r="A1562" s="20"/>
      <c r="B1562" s="20"/>
      <c r="C1562" s="20"/>
      <c r="D1562" s="20"/>
      <c r="E1562" s="6"/>
      <c r="F1562" s="6"/>
      <c r="G1562" s="6"/>
      <c r="H1562" s="6"/>
      <c r="I1562" s="6"/>
      <c r="J1562" s="6"/>
      <c r="K1562" s="6"/>
      <c r="L1562" s="6"/>
      <c r="M1562" s="6"/>
      <c r="N1562" s="6"/>
      <c r="O1562" s="6"/>
      <c r="P1562" s="6"/>
      <c r="Q1562" s="6"/>
      <c r="R1562" s="6"/>
      <c r="S1562" s="6"/>
      <c r="T1562" s="6"/>
      <c r="U1562" s="6"/>
      <c r="V1562" s="6"/>
      <c r="W1562" s="6"/>
      <c r="X1562" s="6"/>
      <c r="Y1562" s="6"/>
      <c r="Z1562" s="6"/>
      <c r="AA1562" s="6"/>
      <c r="AB1562" s="6"/>
      <c r="AC1562" s="6"/>
      <c r="AD1562" s="6"/>
      <c r="AE1562" s="6"/>
      <c r="AF1562" s="6"/>
      <c r="AG1562" s="6"/>
      <c r="AH1562" s="6"/>
      <c r="AI1562" s="6"/>
      <c r="AJ1562" s="6"/>
      <c r="AK1562" s="6"/>
      <c r="AL1562" s="6"/>
      <c r="AM1562" s="6"/>
      <c r="AN1562" s="6"/>
      <c r="AO1562" s="6"/>
      <c r="AP1562" s="6"/>
      <c r="AQ1562" s="21"/>
      <c r="AR1562" s="21"/>
      <c r="AS1562" s="21"/>
      <c r="AT1562" s="6"/>
      <c r="AU1562" s="6"/>
      <c r="AV1562" s="6"/>
      <c r="AW1562" s="6"/>
    </row>
    <row r="1563" spans="1:49" x14ac:dyDescent="0.35">
      <c r="A1563" s="20"/>
      <c r="B1563" s="20"/>
      <c r="C1563" s="20"/>
      <c r="D1563" s="20"/>
      <c r="E1563" s="6"/>
      <c r="F1563" s="6"/>
      <c r="G1563" s="6"/>
      <c r="H1563" s="6"/>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c r="AG1563" s="6"/>
      <c r="AH1563" s="6"/>
      <c r="AI1563" s="6"/>
      <c r="AJ1563" s="6"/>
      <c r="AK1563" s="6"/>
      <c r="AL1563" s="6"/>
      <c r="AM1563" s="6"/>
      <c r="AN1563" s="6"/>
      <c r="AO1563" s="6"/>
      <c r="AP1563" s="6"/>
      <c r="AQ1563" s="21"/>
      <c r="AR1563" s="21"/>
      <c r="AS1563" s="21"/>
      <c r="AT1563" s="6"/>
      <c r="AU1563" s="6"/>
      <c r="AV1563" s="6"/>
      <c r="AW1563" s="6"/>
    </row>
    <row r="1564" spans="1:49" x14ac:dyDescent="0.35">
      <c r="A1564" s="20"/>
      <c r="B1564" s="20"/>
      <c r="C1564" s="20"/>
      <c r="D1564" s="20"/>
      <c r="E1564" s="6"/>
      <c r="F1564" s="6"/>
      <c r="G1564" s="6"/>
      <c r="H1564" s="6"/>
      <c r="I1564" s="6"/>
      <c r="J1564" s="6"/>
      <c r="K1564" s="6"/>
      <c r="L1564" s="6"/>
      <c r="M1564" s="6"/>
      <c r="N1564" s="6"/>
      <c r="O1564" s="6"/>
      <c r="P1564" s="6"/>
      <c r="Q1564" s="6"/>
      <c r="R1564" s="6"/>
      <c r="S1564" s="6"/>
      <c r="T1564" s="6"/>
      <c r="U1564" s="6"/>
      <c r="V1564" s="6"/>
      <c r="W1564" s="6"/>
      <c r="X1564" s="6"/>
      <c r="Y1564" s="6"/>
      <c r="Z1564" s="6"/>
      <c r="AA1564" s="6"/>
      <c r="AB1564" s="6"/>
      <c r="AC1564" s="6"/>
      <c r="AD1564" s="6"/>
      <c r="AE1564" s="6"/>
      <c r="AF1564" s="6"/>
      <c r="AG1564" s="6"/>
      <c r="AH1564" s="6"/>
      <c r="AI1564" s="6"/>
      <c r="AJ1564" s="6"/>
      <c r="AK1564" s="6"/>
      <c r="AL1564" s="6"/>
      <c r="AM1564" s="6"/>
      <c r="AN1564" s="6"/>
      <c r="AO1564" s="6"/>
      <c r="AP1564" s="6"/>
      <c r="AQ1564" s="21"/>
      <c r="AR1564" s="21"/>
      <c r="AS1564" s="21"/>
      <c r="AT1564" s="6"/>
      <c r="AU1564" s="6"/>
      <c r="AV1564" s="6"/>
      <c r="AW1564" s="6"/>
    </row>
    <row r="1565" spans="1:49" x14ac:dyDescent="0.35">
      <c r="A1565" s="20"/>
      <c r="B1565" s="20"/>
      <c r="C1565" s="20"/>
      <c r="D1565" s="20"/>
      <c r="E1565" s="6"/>
      <c r="F1565" s="6"/>
      <c r="G1565" s="6"/>
      <c r="H1565" s="6"/>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c r="AG1565" s="6"/>
      <c r="AH1565" s="6"/>
      <c r="AI1565" s="6"/>
      <c r="AJ1565" s="6"/>
      <c r="AK1565" s="6"/>
      <c r="AL1565" s="6"/>
      <c r="AM1565" s="6"/>
      <c r="AN1565" s="6"/>
      <c r="AO1565" s="6"/>
      <c r="AP1565" s="6"/>
      <c r="AQ1565" s="21"/>
      <c r="AR1565" s="21"/>
      <c r="AS1565" s="21"/>
      <c r="AT1565" s="6"/>
      <c r="AU1565" s="6"/>
      <c r="AV1565" s="6"/>
      <c r="AW1565" s="6"/>
    </row>
    <row r="1566" spans="1:49" x14ac:dyDescent="0.35">
      <c r="A1566" s="20"/>
      <c r="B1566" s="20"/>
      <c r="C1566" s="20"/>
      <c r="D1566" s="20"/>
      <c r="E1566" s="6"/>
      <c r="F1566" s="6"/>
      <c r="G1566" s="6"/>
      <c r="H1566" s="6"/>
      <c r="I1566" s="6"/>
      <c r="J1566" s="6"/>
      <c r="K1566" s="6"/>
      <c r="L1566" s="6"/>
      <c r="M1566" s="6"/>
      <c r="N1566" s="6"/>
      <c r="O1566" s="6"/>
      <c r="P1566" s="6"/>
      <c r="Q1566" s="6"/>
      <c r="R1566" s="6"/>
      <c r="S1566" s="6"/>
      <c r="T1566" s="6"/>
      <c r="U1566" s="6"/>
      <c r="V1566" s="6"/>
      <c r="W1566" s="6"/>
      <c r="X1566" s="6"/>
      <c r="Y1566" s="6"/>
      <c r="Z1566" s="6"/>
      <c r="AA1566" s="6"/>
      <c r="AB1566" s="6"/>
      <c r="AC1566" s="6"/>
      <c r="AD1566" s="6"/>
      <c r="AE1566" s="6"/>
      <c r="AF1566" s="6"/>
      <c r="AG1566" s="6"/>
      <c r="AH1566" s="6"/>
      <c r="AI1566" s="6"/>
      <c r="AJ1566" s="6"/>
      <c r="AK1566" s="6"/>
      <c r="AL1566" s="6"/>
      <c r="AM1566" s="6"/>
      <c r="AN1566" s="6"/>
      <c r="AO1566" s="6"/>
      <c r="AP1566" s="6"/>
      <c r="AQ1566" s="21"/>
      <c r="AR1566" s="21"/>
      <c r="AS1566" s="21"/>
      <c r="AT1566" s="6"/>
      <c r="AU1566" s="6"/>
      <c r="AV1566" s="6"/>
      <c r="AW1566" s="6"/>
    </row>
    <row r="1567" spans="1:49" x14ac:dyDescent="0.35">
      <c r="A1567" s="20"/>
      <c r="B1567" s="20"/>
      <c r="C1567" s="20"/>
      <c r="D1567" s="20"/>
      <c r="E1567" s="6"/>
      <c r="F1567" s="6"/>
      <c r="G1567" s="6"/>
      <c r="H1567" s="6"/>
      <c r="I1567" s="6"/>
      <c r="J1567" s="6"/>
      <c r="K1567" s="6"/>
      <c r="L1567" s="6"/>
      <c r="M1567" s="6"/>
      <c r="N1567" s="6"/>
      <c r="O1567" s="6"/>
      <c r="P1567" s="6"/>
      <c r="Q1567" s="6"/>
      <c r="R1567" s="6"/>
      <c r="S1567" s="6"/>
      <c r="T1567" s="6"/>
      <c r="U1567" s="6"/>
      <c r="V1567" s="6"/>
      <c r="W1567" s="6"/>
      <c r="X1567" s="6"/>
      <c r="Y1567" s="6"/>
      <c r="Z1567" s="6"/>
      <c r="AA1567" s="6"/>
      <c r="AB1567" s="6"/>
      <c r="AC1567" s="6"/>
      <c r="AD1567" s="6"/>
      <c r="AE1567" s="6"/>
      <c r="AF1567" s="6"/>
      <c r="AG1567" s="6"/>
      <c r="AH1567" s="6"/>
      <c r="AI1567" s="6"/>
      <c r="AJ1567" s="6"/>
      <c r="AK1567" s="6"/>
      <c r="AL1567" s="6"/>
      <c r="AM1567" s="6"/>
      <c r="AN1567" s="6"/>
      <c r="AO1567" s="6"/>
      <c r="AP1567" s="6"/>
      <c r="AQ1567" s="21"/>
      <c r="AR1567" s="21"/>
      <c r="AS1567" s="21"/>
      <c r="AT1567" s="6"/>
      <c r="AU1567" s="6"/>
      <c r="AV1567" s="6"/>
      <c r="AW1567" s="6"/>
    </row>
    <row r="1568" spans="1:49" x14ac:dyDescent="0.35">
      <c r="A1568" s="20"/>
      <c r="B1568" s="20"/>
      <c r="C1568" s="20"/>
      <c r="D1568" s="20"/>
      <c r="E1568" s="6"/>
      <c r="F1568" s="6"/>
      <c r="G1568" s="6"/>
      <c r="H1568" s="6"/>
      <c r="I1568" s="6"/>
      <c r="J1568" s="6"/>
      <c r="K1568" s="6"/>
      <c r="L1568" s="6"/>
      <c r="M1568" s="6"/>
      <c r="N1568" s="6"/>
      <c r="O1568" s="6"/>
      <c r="P1568" s="6"/>
      <c r="Q1568" s="6"/>
      <c r="R1568" s="6"/>
      <c r="S1568" s="6"/>
      <c r="T1568" s="6"/>
      <c r="U1568" s="6"/>
      <c r="V1568" s="6"/>
      <c r="W1568" s="6"/>
      <c r="X1568" s="6"/>
      <c r="Y1568" s="6"/>
      <c r="Z1568" s="6"/>
      <c r="AA1568" s="6"/>
      <c r="AB1568" s="6"/>
      <c r="AC1568" s="6"/>
      <c r="AD1568" s="6"/>
      <c r="AE1568" s="6"/>
      <c r="AF1568" s="6"/>
      <c r="AG1568" s="6"/>
      <c r="AH1568" s="6"/>
      <c r="AI1568" s="6"/>
      <c r="AJ1568" s="6"/>
      <c r="AK1568" s="6"/>
      <c r="AL1568" s="6"/>
      <c r="AM1568" s="6"/>
      <c r="AN1568" s="6"/>
      <c r="AO1568" s="6"/>
      <c r="AP1568" s="6"/>
      <c r="AQ1568" s="21"/>
      <c r="AR1568" s="21"/>
      <c r="AS1568" s="21"/>
      <c r="AT1568" s="6"/>
      <c r="AU1568" s="6"/>
      <c r="AV1568" s="6"/>
      <c r="AW1568" s="6"/>
    </row>
    <row r="1569" spans="1:49" x14ac:dyDescent="0.35">
      <c r="A1569" s="20"/>
      <c r="B1569" s="20"/>
      <c r="C1569" s="20"/>
      <c r="D1569" s="20"/>
      <c r="E1569" s="6"/>
      <c r="F1569" s="6"/>
      <c r="G1569" s="6"/>
      <c r="H1569" s="6"/>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c r="AG1569" s="6"/>
      <c r="AH1569" s="6"/>
      <c r="AI1569" s="6"/>
      <c r="AJ1569" s="6"/>
      <c r="AK1569" s="6"/>
      <c r="AL1569" s="6"/>
      <c r="AM1569" s="6"/>
      <c r="AN1569" s="6"/>
      <c r="AO1569" s="6"/>
      <c r="AP1569" s="6"/>
      <c r="AQ1569" s="21"/>
      <c r="AR1569" s="21"/>
      <c r="AS1569" s="21"/>
      <c r="AT1569" s="6"/>
      <c r="AU1569" s="6"/>
      <c r="AV1569" s="6"/>
      <c r="AW1569" s="6"/>
    </row>
    <row r="1570" spans="1:49" x14ac:dyDescent="0.35">
      <c r="A1570" s="20"/>
      <c r="B1570" s="20"/>
      <c r="C1570" s="20"/>
      <c r="D1570" s="20"/>
      <c r="E1570" s="6"/>
      <c r="F1570" s="6"/>
      <c r="G1570" s="6"/>
      <c r="H1570" s="6"/>
      <c r="I1570" s="6"/>
      <c r="J1570" s="6"/>
      <c r="K1570" s="6"/>
      <c r="L1570" s="6"/>
      <c r="M1570" s="6"/>
      <c r="N1570" s="6"/>
      <c r="O1570" s="6"/>
      <c r="P1570" s="6"/>
      <c r="Q1570" s="6"/>
      <c r="R1570" s="6"/>
      <c r="S1570" s="6"/>
      <c r="T1570" s="6"/>
      <c r="U1570" s="6"/>
      <c r="V1570" s="6"/>
      <c r="W1570" s="6"/>
      <c r="X1570" s="6"/>
      <c r="Y1570" s="6"/>
      <c r="Z1570" s="6"/>
      <c r="AA1570" s="6"/>
      <c r="AB1570" s="6"/>
      <c r="AC1570" s="6"/>
      <c r="AD1570" s="6"/>
      <c r="AE1570" s="6"/>
      <c r="AF1570" s="6"/>
      <c r="AG1570" s="6"/>
      <c r="AH1570" s="6"/>
      <c r="AI1570" s="6"/>
      <c r="AJ1570" s="6"/>
      <c r="AK1570" s="6"/>
      <c r="AL1570" s="6"/>
      <c r="AM1570" s="6"/>
      <c r="AN1570" s="6"/>
      <c r="AO1570" s="6"/>
      <c r="AP1570" s="6"/>
      <c r="AQ1570" s="21"/>
      <c r="AR1570" s="21"/>
      <c r="AS1570" s="21"/>
      <c r="AT1570" s="6"/>
      <c r="AU1570" s="6"/>
      <c r="AV1570" s="6"/>
      <c r="AW1570" s="6"/>
    </row>
    <row r="1571" spans="1:49" x14ac:dyDescent="0.35">
      <c r="A1571" s="20"/>
      <c r="B1571" s="20"/>
      <c r="C1571" s="20"/>
      <c r="D1571" s="20"/>
      <c r="E1571" s="6"/>
      <c r="F1571" s="6"/>
      <c r="G1571" s="6"/>
      <c r="H1571" s="6"/>
      <c r="I1571" s="6"/>
      <c r="J1571" s="6"/>
      <c r="K1571" s="6"/>
      <c r="L1571" s="6"/>
      <c r="M1571" s="6"/>
      <c r="N1571" s="6"/>
      <c r="O1571" s="6"/>
      <c r="P1571" s="6"/>
      <c r="Q1571" s="6"/>
      <c r="R1571" s="6"/>
      <c r="S1571" s="6"/>
      <c r="T1571" s="6"/>
      <c r="U1571" s="6"/>
      <c r="V1571" s="6"/>
      <c r="W1571" s="6"/>
      <c r="X1571" s="6"/>
      <c r="Y1571" s="6"/>
      <c r="Z1571" s="6"/>
      <c r="AA1571" s="6"/>
      <c r="AB1571" s="6"/>
      <c r="AC1571" s="6"/>
      <c r="AD1571" s="6"/>
      <c r="AE1571" s="6"/>
      <c r="AF1571" s="6"/>
      <c r="AG1571" s="6"/>
      <c r="AH1571" s="6"/>
      <c r="AI1571" s="6"/>
      <c r="AJ1571" s="6"/>
      <c r="AK1571" s="6"/>
      <c r="AL1571" s="6"/>
      <c r="AM1571" s="6"/>
      <c r="AN1571" s="6"/>
      <c r="AO1571" s="6"/>
      <c r="AP1571" s="6"/>
      <c r="AQ1571" s="21"/>
      <c r="AR1571" s="21"/>
      <c r="AS1571" s="21"/>
      <c r="AT1571" s="6"/>
      <c r="AU1571" s="6"/>
      <c r="AV1571" s="6"/>
      <c r="AW1571" s="6"/>
    </row>
    <row r="1572" spans="1:49" x14ac:dyDescent="0.35">
      <c r="A1572" s="20"/>
      <c r="B1572" s="20"/>
      <c r="C1572" s="20"/>
      <c r="D1572" s="20"/>
      <c r="E1572" s="6"/>
      <c r="F1572" s="6"/>
      <c r="G1572" s="6"/>
      <c r="H1572" s="6"/>
      <c r="I1572" s="6"/>
      <c r="J1572" s="6"/>
      <c r="K1572" s="6"/>
      <c r="L1572" s="6"/>
      <c r="M1572" s="6"/>
      <c r="N1572" s="6"/>
      <c r="O1572" s="6"/>
      <c r="P1572" s="6"/>
      <c r="Q1572" s="6"/>
      <c r="R1572" s="6"/>
      <c r="S1572" s="6"/>
      <c r="T1572" s="6"/>
      <c r="U1572" s="6"/>
      <c r="V1572" s="6"/>
      <c r="W1572" s="6"/>
      <c r="X1572" s="6"/>
      <c r="Y1572" s="6"/>
      <c r="Z1572" s="6"/>
      <c r="AA1572" s="6"/>
      <c r="AB1572" s="6"/>
      <c r="AC1572" s="6"/>
      <c r="AD1572" s="6"/>
      <c r="AE1572" s="6"/>
      <c r="AF1572" s="6"/>
      <c r="AG1572" s="6"/>
      <c r="AH1572" s="6"/>
      <c r="AI1572" s="6"/>
      <c r="AJ1572" s="6"/>
      <c r="AK1572" s="6"/>
      <c r="AL1572" s="6"/>
      <c r="AM1572" s="6"/>
      <c r="AN1572" s="6"/>
      <c r="AO1572" s="6"/>
      <c r="AP1572" s="6"/>
      <c r="AQ1572" s="21"/>
      <c r="AR1572" s="21"/>
      <c r="AS1572" s="21"/>
      <c r="AT1572" s="6"/>
      <c r="AU1572" s="6"/>
      <c r="AV1572" s="6"/>
      <c r="AW1572" s="6"/>
    </row>
    <row r="1573" spans="1:49" x14ac:dyDescent="0.35">
      <c r="A1573" s="20"/>
      <c r="B1573" s="20"/>
      <c r="C1573" s="20"/>
      <c r="D1573" s="20"/>
      <c r="E1573" s="6"/>
      <c r="F1573" s="6"/>
      <c r="G1573" s="6"/>
      <c r="H1573" s="6"/>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c r="AG1573" s="6"/>
      <c r="AH1573" s="6"/>
      <c r="AI1573" s="6"/>
      <c r="AJ1573" s="6"/>
      <c r="AK1573" s="6"/>
      <c r="AL1573" s="6"/>
      <c r="AM1573" s="6"/>
      <c r="AN1573" s="6"/>
      <c r="AO1573" s="6"/>
      <c r="AP1573" s="6"/>
      <c r="AQ1573" s="21"/>
      <c r="AR1573" s="21"/>
      <c r="AS1573" s="21"/>
      <c r="AT1573" s="6"/>
      <c r="AU1573" s="6"/>
      <c r="AV1573" s="6"/>
      <c r="AW1573" s="6"/>
    </row>
    <row r="1574" spans="1:49" x14ac:dyDescent="0.35">
      <c r="A1574" s="20"/>
      <c r="B1574" s="20"/>
      <c r="C1574" s="20"/>
      <c r="D1574" s="20"/>
      <c r="E1574" s="6"/>
      <c r="F1574" s="6"/>
      <c r="G1574" s="6"/>
      <c r="H1574" s="6"/>
      <c r="I1574" s="6"/>
      <c r="J1574" s="6"/>
      <c r="K1574" s="6"/>
      <c r="L1574" s="6"/>
      <c r="M1574" s="6"/>
      <c r="N1574" s="6"/>
      <c r="O1574" s="6"/>
      <c r="P1574" s="6"/>
      <c r="Q1574" s="6"/>
      <c r="R1574" s="6"/>
      <c r="S1574" s="6"/>
      <c r="T1574" s="6"/>
      <c r="U1574" s="6"/>
      <c r="V1574" s="6"/>
      <c r="W1574" s="6"/>
      <c r="X1574" s="6"/>
      <c r="Y1574" s="6"/>
      <c r="Z1574" s="6"/>
      <c r="AA1574" s="6"/>
      <c r="AB1574" s="6"/>
      <c r="AC1574" s="6"/>
      <c r="AD1574" s="6"/>
      <c r="AE1574" s="6"/>
      <c r="AF1574" s="6"/>
      <c r="AG1574" s="6"/>
      <c r="AH1574" s="6"/>
      <c r="AI1574" s="6"/>
      <c r="AJ1574" s="6"/>
      <c r="AK1574" s="6"/>
      <c r="AL1574" s="6"/>
      <c r="AM1574" s="6"/>
      <c r="AN1574" s="6"/>
      <c r="AO1574" s="6"/>
      <c r="AP1574" s="6"/>
      <c r="AQ1574" s="21"/>
      <c r="AR1574" s="21"/>
      <c r="AS1574" s="21"/>
      <c r="AT1574" s="6"/>
      <c r="AU1574" s="6"/>
      <c r="AV1574" s="6"/>
      <c r="AW1574" s="6"/>
    </row>
    <row r="1575" spans="1:49" x14ac:dyDescent="0.35">
      <c r="A1575" s="20"/>
      <c r="B1575" s="20"/>
      <c r="C1575" s="20"/>
      <c r="D1575" s="20"/>
      <c r="E1575" s="6"/>
      <c r="F1575" s="6"/>
      <c r="G1575" s="6"/>
      <c r="H1575" s="6"/>
      <c r="I1575" s="6"/>
      <c r="J1575" s="6"/>
      <c r="K1575" s="6"/>
      <c r="L1575" s="6"/>
      <c r="M1575" s="6"/>
      <c r="N1575" s="6"/>
      <c r="O1575" s="6"/>
      <c r="P1575" s="6"/>
      <c r="Q1575" s="6"/>
      <c r="R1575" s="6"/>
      <c r="S1575" s="6"/>
      <c r="T1575" s="6"/>
      <c r="U1575" s="6"/>
      <c r="V1575" s="6"/>
      <c r="W1575" s="6"/>
      <c r="X1575" s="6"/>
      <c r="Y1575" s="6"/>
      <c r="Z1575" s="6"/>
      <c r="AA1575" s="6"/>
      <c r="AB1575" s="6"/>
      <c r="AC1575" s="6"/>
      <c r="AD1575" s="6"/>
      <c r="AE1575" s="6"/>
      <c r="AF1575" s="6"/>
      <c r="AG1575" s="6"/>
      <c r="AH1575" s="6"/>
      <c r="AI1575" s="6"/>
      <c r="AJ1575" s="6"/>
      <c r="AK1575" s="6"/>
      <c r="AL1575" s="6"/>
      <c r="AM1575" s="6"/>
      <c r="AN1575" s="6"/>
      <c r="AO1575" s="6"/>
      <c r="AP1575" s="6"/>
      <c r="AQ1575" s="21"/>
      <c r="AR1575" s="21"/>
      <c r="AS1575" s="21"/>
      <c r="AT1575" s="6"/>
      <c r="AU1575" s="6"/>
      <c r="AV1575" s="6"/>
      <c r="AW1575" s="6"/>
    </row>
    <row r="1576" spans="1:49" x14ac:dyDescent="0.35">
      <c r="A1576" s="20"/>
      <c r="B1576" s="20"/>
      <c r="C1576" s="20"/>
      <c r="D1576" s="20"/>
      <c r="E1576" s="6"/>
      <c r="F1576" s="6"/>
      <c r="G1576" s="6"/>
      <c r="H1576" s="6"/>
      <c r="I1576" s="6"/>
      <c r="J1576" s="6"/>
      <c r="K1576" s="6"/>
      <c r="L1576" s="6"/>
      <c r="M1576" s="6"/>
      <c r="N1576" s="6"/>
      <c r="O1576" s="6"/>
      <c r="P1576" s="6"/>
      <c r="Q1576" s="6"/>
      <c r="R1576" s="6"/>
      <c r="S1576" s="6"/>
      <c r="T1576" s="6"/>
      <c r="U1576" s="6"/>
      <c r="V1576" s="6"/>
      <c r="W1576" s="6"/>
      <c r="X1576" s="6"/>
      <c r="Y1576" s="6"/>
      <c r="Z1576" s="6"/>
      <c r="AA1576" s="6"/>
      <c r="AB1576" s="6"/>
      <c r="AC1576" s="6"/>
      <c r="AD1576" s="6"/>
      <c r="AE1576" s="6"/>
      <c r="AF1576" s="6"/>
      <c r="AG1576" s="6"/>
      <c r="AH1576" s="6"/>
      <c r="AI1576" s="6"/>
      <c r="AJ1576" s="6"/>
      <c r="AK1576" s="6"/>
      <c r="AL1576" s="6"/>
      <c r="AM1576" s="6"/>
      <c r="AN1576" s="6"/>
      <c r="AO1576" s="6"/>
      <c r="AP1576" s="6"/>
      <c r="AQ1576" s="21"/>
      <c r="AR1576" s="21"/>
      <c r="AS1576" s="21"/>
      <c r="AT1576" s="6"/>
      <c r="AU1576" s="6"/>
      <c r="AV1576" s="6"/>
      <c r="AW1576" s="6"/>
    </row>
    <row r="1577" spans="1:49" x14ac:dyDescent="0.35">
      <c r="A1577" s="20"/>
      <c r="B1577" s="20"/>
      <c r="C1577" s="20"/>
      <c r="D1577" s="20"/>
      <c r="E1577" s="6"/>
      <c r="F1577" s="6"/>
      <c r="G1577" s="6"/>
      <c r="H1577" s="6"/>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c r="AG1577" s="6"/>
      <c r="AH1577" s="6"/>
      <c r="AI1577" s="6"/>
      <c r="AJ1577" s="6"/>
      <c r="AK1577" s="6"/>
      <c r="AL1577" s="6"/>
      <c r="AM1577" s="6"/>
      <c r="AN1577" s="6"/>
      <c r="AO1577" s="6"/>
      <c r="AP1577" s="6"/>
      <c r="AQ1577" s="21"/>
      <c r="AR1577" s="21"/>
      <c r="AS1577" s="21"/>
      <c r="AT1577" s="6"/>
      <c r="AU1577" s="6"/>
      <c r="AV1577" s="6"/>
      <c r="AW1577" s="6"/>
    </row>
    <row r="1578" spans="1:49" x14ac:dyDescent="0.35">
      <c r="A1578" s="20"/>
      <c r="B1578" s="20"/>
      <c r="C1578" s="20"/>
      <c r="D1578" s="20"/>
      <c r="E1578" s="6"/>
      <c r="F1578" s="6"/>
      <c r="G1578" s="6"/>
      <c r="H1578" s="6"/>
      <c r="I1578" s="6"/>
      <c r="J1578" s="6"/>
      <c r="K1578" s="6"/>
      <c r="L1578" s="6"/>
      <c r="M1578" s="6"/>
      <c r="N1578" s="6"/>
      <c r="O1578" s="6"/>
      <c r="P1578" s="6"/>
      <c r="Q1578" s="6"/>
      <c r="R1578" s="6"/>
      <c r="S1578" s="6"/>
      <c r="T1578" s="6"/>
      <c r="U1578" s="6"/>
      <c r="V1578" s="6"/>
      <c r="W1578" s="6"/>
      <c r="X1578" s="6"/>
      <c r="Y1578" s="6"/>
      <c r="Z1578" s="6"/>
      <c r="AA1578" s="6"/>
      <c r="AB1578" s="6"/>
      <c r="AC1578" s="6"/>
      <c r="AD1578" s="6"/>
      <c r="AE1578" s="6"/>
      <c r="AF1578" s="6"/>
      <c r="AG1578" s="6"/>
      <c r="AH1578" s="6"/>
      <c r="AI1578" s="6"/>
      <c r="AJ1578" s="6"/>
      <c r="AK1578" s="6"/>
      <c r="AL1578" s="6"/>
      <c r="AM1578" s="6"/>
      <c r="AN1578" s="6"/>
      <c r="AO1578" s="6"/>
      <c r="AP1578" s="6"/>
      <c r="AQ1578" s="21"/>
      <c r="AR1578" s="21"/>
      <c r="AS1578" s="21"/>
      <c r="AT1578" s="6"/>
      <c r="AU1578" s="6"/>
      <c r="AV1578" s="6"/>
      <c r="AW1578" s="6"/>
    </row>
    <row r="1579" spans="1:49" x14ac:dyDescent="0.35">
      <c r="A1579" s="20"/>
      <c r="B1579" s="20"/>
      <c r="C1579" s="20"/>
      <c r="D1579" s="20"/>
      <c r="E1579" s="6"/>
      <c r="F1579" s="6"/>
      <c r="G1579" s="6"/>
      <c r="H1579" s="6"/>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c r="AG1579" s="6"/>
      <c r="AH1579" s="6"/>
      <c r="AI1579" s="6"/>
      <c r="AJ1579" s="6"/>
      <c r="AK1579" s="6"/>
      <c r="AL1579" s="6"/>
      <c r="AM1579" s="6"/>
      <c r="AN1579" s="6"/>
      <c r="AO1579" s="6"/>
      <c r="AP1579" s="6"/>
      <c r="AQ1579" s="21"/>
      <c r="AR1579" s="21"/>
      <c r="AS1579" s="21"/>
      <c r="AT1579" s="6"/>
      <c r="AU1579" s="6"/>
      <c r="AV1579" s="6"/>
      <c r="AW1579" s="6"/>
    </row>
    <row r="1580" spans="1:49" x14ac:dyDescent="0.35">
      <c r="A1580" s="20"/>
      <c r="B1580" s="20"/>
      <c r="C1580" s="20"/>
      <c r="D1580" s="20"/>
      <c r="E1580" s="6"/>
      <c r="F1580" s="6"/>
      <c r="G1580" s="6"/>
      <c r="H1580" s="6"/>
      <c r="I1580" s="6"/>
      <c r="J1580" s="6"/>
      <c r="K1580" s="6"/>
      <c r="L1580" s="6"/>
      <c r="M1580" s="6"/>
      <c r="N1580" s="6"/>
      <c r="O1580" s="6"/>
      <c r="P1580" s="6"/>
      <c r="Q1580" s="6"/>
      <c r="R1580" s="6"/>
      <c r="S1580" s="6"/>
      <c r="T1580" s="6"/>
      <c r="U1580" s="6"/>
      <c r="V1580" s="6"/>
      <c r="W1580" s="6"/>
      <c r="X1580" s="6"/>
      <c r="Y1580" s="6"/>
      <c r="Z1580" s="6"/>
      <c r="AA1580" s="6"/>
      <c r="AB1580" s="6"/>
      <c r="AC1580" s="6"/>
      <c r="AD1580" s="6"/>
      <c r="AE1580" s="6"/>
      <c r="AF1580" s="6"/>
      <c r="AG1580" s="6"/>
      <c r="AH1580" s="6"/>
      <c r="AI1580" s="6"/>
      <c r="AJ1580" s="6"/>
      <c r="AK1580" s="6"/>
      <c r="AL1580" s="6"/>
      <c r="AM1580" s="6"/>
      <c r="AN1580" s="6"/>
      <c r="AO1580" s="6"/>
      <c r="AP1580" s="6"/>
      <c r="AQ1580" s="21"/>
      <c r="AR1580" s="21"/>
      <c r="AS1580" s="21"/>
      <c r="AT1580" s="6"/>
      <c r="AU1580" s="6"/>
      <c r="AV1580" s="6"/>
      <c r="AW1580" s="6"/>
    </row>
    <row r="1581" spans="1:49" x14ac:dyDescent="0.35">
      <c r="A1581" s="20"/>
      <c r="B1581" s="20"/>
      <c r="C1581" s="20"/>
      <c r="D1581" s="20"/>
      <c r="E1581" s="6"/>
      <c r="F1581" s="6"/>
      <c r="G1581" s="6"/>
      <c r="H1581" s="6"/>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c r="AG1581" s="6"/>
      <c r="AH1581" s="6"/>
      <c r="AI1581" s="6"/>
      <c r="AJ1581" s="6"/>
      <c r="AK1581" s="6"/>
      <c r="AL1581" s="6"/>
      <c r="AM1581" s="6"/>
      <c r="AN1581" s="6"/>
      <c r="AO1581" s="6"/>
      <c r="AP1581" s="6"/>
      <c r="AQ1581" s="21"/>
      <c r="AR1581" s="21"/>
      <c r="AS1581" s="21"/>
      <c r="AT1581" s="6"/>
      <c r="AU1581" s="6"/>
      <c r="AV1581" s="6"/>
      <c r="AW1581" s="6"/>
    </row>
    <row r="1582" spans="1:49" x14ac:dyDescent="0.35">
      <c r="A1582" s="20"/>
      <c r="B1582" s="20"/>
      <c r="C1582" s="20"/>
      <c r="D1582" s="20"/>
      <c r="E1582" s="6"/>
      <c r="F1582" s="6"/>
      <c r="G1582" s="6"/>
      <c r="H1582" s="6"/>
      <c r="I1582" s="6"/>
      <c r="J1582" s="6"/>
      <c r="K1582" s="6"/>
      <c r="L1582" s="6"/>
      <c r="M1582" s="6"/>
      <c r="N1582" s="6"/>
      <c r="O1582" s="6"/>
      <c r="P1582" s="6"/>
      <c r="Q1582" s="6"/>
      <c r="R1582" s="6"/>
      <c r="S1582" s="6"/>
      <c r="T1582" s="6"/>
      <c r="U1582" s="6"/>
      <c r="V1582" s="6"/>
      <c r="W1582" s="6"/>
      <c r="X1582" s="6"/>
      <c r="Y1582" s="6"/>
      <c r="Z1582" s="6"/>
      <c r="AA1582" s="6"/>
      <c r="AB1582" s="6"/>
      <c r="AC1582" s="6"/>
      <c r="AD1582" s="6"/>
      <c r="AE1582" s="6"/>
      <c r="AF1582" s="6"/>
      <c r="AG1582" s="6"/>
      <c r="AH1582" s="6"/>
      <c r="AI1582" s="6"/>
      <c r="AJ1582" s="6"/>
      <c r="AK1582" s="6"/>
      <c r="AL1582" s="6"/>
      <c r="AM1582" s="6"/>
      <c r="AN1582" s="6"/>
      <c r="AO1582" s="6"/>
      <c r="AP1582" s="6"/>
      <c r="AQ1582" s="21"/>
      <c r="AR1582" s="21"/>
      <c r="AS1582" s="21"/>
      <c r="AT1582" s="6"/>
      <c r="AU1582" s="6"/>
      <c r="AV1582" s="6"/>
      <c r="AW1582" s="6"/>
    </row>
    <row r="1583" spans="1:49" x14ac:dyDescent="0.35">
      <c r="A1583" s="20"/>
      <c r="B1583" s="20"/>
      <c r="C1583" s="20"/>
      <c r="D1583" s="20"/>
      <c r="E1583" s="6"/>
      <c r="F1583" s="6"/>
      <c r="G1583" s="6"/>
      <c r="H1583" s="6"/>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c r="AG1583" s="6"/>
      <c r="AH1583" s="6"/>
      <c r="AI1583" s="6"/>
      <c r="AJ1583" s="6"/>
      <c r="AK1583" s="6"/>
      <c r="AL1583" s="6"/>
      <c r="AM1583" s="6"/>
      <c r="AN1583" s="6"/>
      <c r="AO1583" s="6"/>
      <c r="AP1583" s="6"/>
      <c r="AQ1583" s="21"/>
      <c r="AR1583" s="21"/>
      <c r="AS1583" s="21"/>
      <c r="AT1583" s="6"/>
      <c r="AU1583" s="6"/>
      <c r="AV1583" s="6"/>
      <c r="AW1583" s="6"/>
    </row>
    <row r="1584" spans="1:49" x14ac:dyDescent="0.35">
      <c r="A1584" s="20"/>
      <c r="B1584" s="20"/>
      <c r="C1584" s="20"/>
      <c r="D1584" s="20"/>
      <c r="E1584" s="6"/>
      <c r="F1584" s="6"/>
      <c r="G1584" s="6"/>
      <c r="H1584" s="6"/>
      <c r="I1584" s="6"/>
      <c r="J1584" s="6"/>
      <c r="K1584" s="6"/>
      <c r="L1584" s="6"/>
      <c r="M1584" s="6"/>
      <c r="N1584" s="6"/>
      <c r="O1584" s="6"/>
      <c r="P1584" s="6"/>
      <c r="Q1584" s="6"/>
      <c r="R1584" s="6"/>
      <c r="S1584" s="6"/>
      <c r="T1584" s="6"/>
      <c r="U1584" s="6"/>
      <c r="V1584" s="6"/>
      <c r="W1584" s="6"/>
      <c r="X1584" s="6"/>
      <c r="Y1584" s="6"/>
      <c r="Z1584" s="6"/>
      <c r="AA1584" s="6"/>
      <c r="AB1584" s="6"/>
      <c r="AC1584" s="6"/>
      <c r="AD1584" s="6"/>
      <c r="AE1584" s="6"/>
      <c r="AF1584" s="6"/>
      <c r="AG1584" s="6"/>
      <c r="AH1584" s="6"/>
      <c r="AI1584" s="6"/>
      <c r="AJ1584" s="6"/>
      <c r="AK1584" s="6"/>
      <c r="AL1584" s="6"/>
      <c r="AM1584" s="6"/>
      <c r="AN1584" s="6"/>
      <c r="AO1584" s="6"/>
      <c r="AP1584" s="6"/>
      <c r="AQ1584" s="21"/>
      <c r="AR1584" s="21"/>
      <c r="AS1584" s="21"/>
      <c r="AT1584" s="6"/>
      <c r="AU1584" s="6"/>
      <c r="AV1584" s="6"/>
      <c r="AW1584" s="6"/>
    </row>
    <row r="1585" spans="1:49" x14ac:dyDescent="0.35">
      <c r="A1585" s="20"/>
      <c r="B1585" s="20"/>
      <c r="C1585" s="20"/>
      <c r="D1585" s="20"/>
      <c r="E1585" s="6"/>
      <c r="F1585" s="6"/>
      <c r="G1585" s="6"/>
      <c r="H1585" s="6"/>
      <c r="I1585" s="6"/>
      <c r="J1585" s="6"/>
      <c r="K1585" s="6"/>
      <c r="L1585" s="6"/>
      <c r="M1585" s="6"/>
      <c r="N1585" s="6"/>
      <c r="O1585" s="6"/>
      <c r="P1585" s="6"/>
      <c r="Q1585" s="6"/>
      <c r="R1585" s="6"/>
      <c r="S1585" s="6"/>
      <c r="T1585" s="6"/>
      <c r="U1585" s="6"/>
      <c r="V1585" s="6"/>
      <c r="W1585" s="6"/>
      <c r="X1585" s="6"/>
      <c r="Y1585" s="6"/>
      <c r="Z1585" s="6"/>
      <c r="AA1585" s="6"/>
      <c r="AB1585" s="6"/>
      <c r="AC1585" s="6"/>
      <c r="AD1585" s="6"/>
      <c r="AE1585" s="6"/>
      <c r="AF1585" s="6"/>
      <c r="AG1585" s="6"/>
      <c r="AH1585" s="6"/>
      <c r="AI1585" s="6"/>
      <c r="AJ1585" s="6"/>
      <c r="AK1585" s="6"/>
      <c r="AL1585" s="6"/>
      <c r="AM1585" s="6"/>
      <c r="AN1585" s="6"/>
      <c r="AO1585" s="6"/>
      <c r="AP1585" s="6"/>
      <c r="AQ1585" s="21"/>
      <c r="AR1585" s="21"/>
      <c r="AS1585" s="21"/>
      <c r="AT1585" s="6"/>
      <c r="AU1585" s="6"/>
      <c r="AV1585" s="6"/>
      <c r="AW1585" s="6"/>
    </row>
    <row r="1586" spans="1:49" x14ac:dyDescent="0.35">
      <c r="A1586" s="20"/>
      <c r="B1586" s="20"/>
      <c r="C1586" s="20"/>
      <c r="D1586" s="20"/>
      <c r="E1586" s="6"/>
      <c r="F1586" s="6"/>
      <c r="G1586" s="6"/>
      <c r="H1586" s="6"/>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c r="AG1586" s="6"/>
      <c r="AH1586" s="6"/>
      <c r="AI1586" s="6"/>
      <c r="AJ1586" s="6"/>
      <c r="AK1586" s="6"/>
      <c r="AL1586" s="6"/>
      <c r="AM1586" s="6"/>
      <c r="AN1586" s="6"/>
      <c r="AO1586" s="6"/>
      <c r="AP1586" s="6"/>
      <c r="AQ1586" s="21"/>
      <c r="AR1586" s="21"/>
      <c r="AS1586" s="21"/>
      <c r="AT1586" s="6"/>
      <c r="AU1586" s="6"/>
      <c r="AV1586" s="6"/>
      <c r="AW1586" s="6"/>
    </row>
    <row r="1587" spans="1:49" x14ac:dyDescent="0.35">
      <c r="A1587" s="20"/>
      <c r="B1587" s="20"/>
      <c r="C1587" s="20"/>
      <c r="D1587" s="20"/>
      <c r="E1587" s="6"/>
      <c r="F1587" s="6"/>
      <c r="G1587" s="6"/>
      <c r="H1587" s="6"/>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c r="AG1587" s="6"/>
      <c r="AH1587" s="6"/>
      <c r="AI1587" s="6"/>
      <c r="AJ1587" s="6"/>
      <c r="AK1587" s="6"/>
      <c r="AL1587" s="6"/>
      <c r="AM1587" s="6"/>
      <c r="AN1587" s="6"/>
      <c r="AO1587" s="6"/>
      <c r="AP1587" s="6"/>
      <c r="AQ1587" s="21"/>
      <c r="AR1587" s="21"/>
      <c r="AS1587" s="21"/>
      <c r="AT1587" s="6"/>
      <c r="AU1587" s="6"/>
      <c r="AV1587" s="6"/>
      <c r="AW1587" s="6"/>
    </row>
    <row r="1588" spans="1:49" x14ac:dyDescent="0.35">
      <c r="A1588" s="20"/>
      <c r="B1588" s="20"/>
      <c r="C1588" s="20"/>
      <c r="D1588" s="20"/>
      <c r="E1588" s="6"/>
      <c r="F1588" s="6"/>
      <c r="G1588" s="6"/>
      <c r="H1588" s="6"/>
      <c r="I1588" s="6"/>
      <c r="J1588" s="6"/>
      <c r="K1588" s="6"/>
      <c r="L1588" s="6"/>
      <c r="M1588" s="6"/>
      <c r="N1588" s="6"/>
      <c r="O1588" s="6"/>
      <c r="P1588" s="6"/>
      <c r="Q1588" s="6"/>
      <c r="R1588" s="6"/>
      <c r="S1588" s="6"/>
      <c r="T1588" s="6"/>
      <c r="U1588" s="6"/>
      <c r="V1588" s="6"/>
      <c r="W1588" s="6"/>
      <c r="X1588" s="6"/>
      <c r="Y1588" s="6"/>
      <c r="Z1588" s="6"/>
      <c r="AA1588" s="6"/>
      <c r="AB1588" s="6"/>
      <c r="AC1588" s="6"/>
      <c r="AD1588" s="6"/>
      <c r="AE1588" s="6"/>
      <c r="AF1588" s="6"/>
      <c r="AG1588" s="6"/>
      <c r="AH1588" s="6"/>
      <c r="AI1588" s="6"/>
      <c r="AJ1588" s="6"/>
      <c r="AK1588" s="6"/>
      <c r="AL1588" s="6"/>
      <c r="AM1588" s="6"/>
      <c r="AN1588" s="6"/>
      <c r="AO1588" s="6"/>
      <c r="AP1588" s="6"/>
      <c r="AQ1588" s="21"/>
      <c r="AR1588" s="21"/>
      <c r="AS1588" s="21"/>
      <c r="AT1588" s="6"/>
      <c r="AU1588" s="6"/>
      <c r="AV1588" s="6"/>
      <c r="AW1588" s="6"/>
    </row>
    <row r="1589" spans="1:49" x14ac:dyDescent="0.35">
      <c r="A1589" s="20"/>
      <c r="B1589" s="20"/>
      <c r="C1589" s="20"/>
      <c r="D1589" s="20"/>
      <c r="E1589" s="6"/>
      <c r="F1589" s="6"/>
      <c r="G1589" s="6"/>
      <c r="H1589" s="6"/>
      <c r="I1589" s="6"/>
      <c r="J1589" s="6"/>
      <c r="K1589" s="6"/>
      <c r="L1589" s="6"/>
      <c r="M1589" s="6"/>
      <c r="N1589" s="6"/>
      <c r="O1589" s="6"/>
      <c r="P1589" s="6"/>
      <c r="Q1589" s="6"/>
      <c r="R1589" s="6"/>
      <c r="S1589" s="6"/>
      <c r="T1589" s="6"/>
      <c r="U1589" s="6"/>
      <c r="V1589" s="6"/>
      <c r="W1589" s="6"/>
      <c r="X1589" s="6"/>
      <c r="Y1589" s="6"/>
      <c r="Z1589" s="6"/>
      <c r="AA1589" s="6"/>
      <c r="AB1589" s="6"/>
      <c r="AC1589" s="6"/>
      <c r="AD1589" s="6"/>
      <c r="AE1589" s="6"/>
      <c r="AF1589" s="6"/>
      <c r="AG1589" s="6"/>
      <c r="AH1589" s="6"/>
      <c r="AI1589" s="6"/>
      <c r="AJ1589" s="6"/>
      <c r="AK1589" s="6"/>
      <c r="AL1589" s="6"/>
      <c r="AM1589" s="6"/>
      <c r="AN1589" s="6"/>
      <c r="AO1589" s="6"/>
      <c r="AP1589" s="6"/>
      <c r="AQ1589" s="21"/>
      <c r="AR1589" s="21"/>
      <c r="AS1589" s="21"/>
      <c r="AT1589" s="6"/>
      <c r="AU1589" s="6"/>
      <c r="AV1589" s="6"/>
      <c r="AW1589" s="6"/>
    </row>
    <row r="1590" spans="1:49" x14ac:dyDescent="0.35">
      <c r="A1590" s="20"/>
      <c r="B1590" s="20"/>
      <c r="C1590" s="20"/>
      <c r="D1590" s="20"/>
      <c r="E1590" s="6"/>
      <c r="F1590" s="6"/>
      <c r="G1590" s="6"/>
      <c r="H1590" s="6"/>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c r="AG1590" s="6"/>
      <c r="AH1590" s="6"/>
      <c r="AI1590" s="6"/>
      <c r="AJ1590" s="6"/>
      <c r="AK1590" s="6"/>
      <c r="AL1590" s="6"/>
      <c r="AM1590" s="6"/>
      <c r="AN1590" s="6"/>
      <c r="AO1590" s="6"/>
      <c r="AP1590" s="6"/>
      <c r="AQ1590" s="21"/>
      <c r="AR1590" s="21"/>
      <c r="AS1590" s="21"/>
      <c r="AT1590" s="6"/>
      <c r="AU1590" s="6"/>
      <c r="AV1590" s="6"/>
      <c r="AW1590" s="6"/>
    </row>
    <row r="1591" spans="1:49" x14ac:dyDescent="0.35">
      <c r="A1591" s="20"/>
      <c r="B1591" s="20"/>
      <c r="C1591" s="20"/>
      <c r="D1591" s="20"/>
      <c r="E1591" s="6"/>
      <c r="F1591" s="6"/>
      <c r="G1591" s="6"/>
      <c r="H1591" s="6"/>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c r="AG1591" s="6"/>
      <c r="AH1591" s="6"/>
      <c r="AI1591" s="6"/>
      <c r="AJ1591" s="6"/>
      <c r="AK1591" s="6"/>
      <c r="AL1591" s="6"/>
      <c r="AM1591" s="6"/>
      <c r="AN1591" s="6"/>
      <c r="AO1591" s="6"/>
      <c r="AP1591" s="6"/>
      <c r="AQ1591" s="21"/>
      <c r="AR1591" s="21"/>
      <c r="AS1591" s="21"/>
      <c r="AT1591" s="6"/>
      <c r="AU1591" s="6"/>
      <c r="AV1591" s="6"/>
      <c r="AW1591" s="6"/>
    </row>
    <row r="1592" spans="1:49" x14ac:dyDescent="0.35">
      <c r="A1592" s="20"/>
      <c r="B1592" s="20"/>
      <c r="C1592" s="20"/>
      <c r="D1592" s="20"/>
      <c r="E1592" s="6"/>
      <c r="F1592" s="6"/>
      <c r="G1592" s="6"/>
      <c r="H1592" s="6"/>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c r="AG1592" s="6"/>
      <c r="AH1592" s="6"/>
      <c r="AI1592" s="6"/>
      <c r="AJ1592" s="6"/>
      <c r="AK1592" s="6"/>
      <c r="AL1592" s="6"/>
      <c r="AM1592" s="6"/>
      <c r="AN1592" s="6"/>
      <c r="AO1592" s="6"/>
      <c r="AP1592" s="6"/>
      <c r="AQ1592" s="21"/>
      <c r="AR1592" s="21"/>
      <c r="AS1592" s="21"/>
      <c r="AT1592" s="6"/>
      <c r="AU1592" s="6"/>
      <c r="AV1592" s="6"/>
      <c r="AW1592" s="6"/>
    </row>
    <row r="1593" spans="1:49" x14ac:dyDescent="0.35">
      <c r="A1593" s="20"/>
      <c r="B1593" s="20"/>
      <c r="C1593" s="20"/>
      <c r="D1593" s="20"/>
      <c r="E1593" s="6"/>
      <c r="F1593" s="6"/>
      <c r="G1593" s="6"/>
      <c r="H1593" s="6"/>
      <c r="I1593" s="6"/>
      <c r="J1593" s="6"/>
      <c r="K1593" s="6"/>
      <c r="L1593" s="6"/>
      <c r="M1593" s="6"/>
      <c r="N1593" s="6"/>
      <c r="O1593" s="6"/>
      <c r="P1593" s="6"/>
      <c r="Q1593" s="6"/>
      <c r="R1593" s="6"/>
      <c r="S1593" s="6"/>
      <c r="T1593" s="6"/>
      <c r="U1593" s="6"/>
      <c r="V1593" s="6"/>
      <c r="W1593" s="6"/>
      <c r="X1593" s="6"/>
      <c r="Y1593" s="6"/>
      <c r="Z1593" s="6"/>
      <c r="AA1593" s="6"/>
      <c r="AB1593" s="6"/>
      <c r="AC1593" s="6"/>
      <c r="AD1593" s="6"/>
      <c r="AE1593" s="6"/>
      <c r="AF1593" s="6"/>
      <c r="AG1593" s="6"/>
      <c r="AH1593" s="6"/>
      <c r="AI1593" s="6"/>
      <c r="AJ1593" s="6"/>
      <c r="AK1593" s="6"/>
      <c r="AL1593" s="6"/>
      <c r="AM1593" s="6"/>
      <c r="AN1593" s="6"/>
      <c r="AO1593" s="6"/>
      <c r="AP1593" s="6"/>
      <c r="AQ1593" s="21"/>
      <c r="AR1593" s="21"/>
      <c r="AS1593" s="21"/>
      <c r="AT1593" s="6"/>
      <c r="AU1593" s="6"/>
      <c r="AV1593" s="6"/>
      <c r="AW1593" s="6"/>
    </row>
    <row r="1594" spans="1:49" x14ac:dyDescent="0.35">
      <c r="A1594" s="20"/>
      <c r="B1594" s="20"/>
      <c r="C1594" s="20"/>
      <c r="D1594" s="20"/>
      <c r="E1594" s="6"/>
      <c r="F1594" s="6"/>
      <c r="G1594" s="6"/>
      <c r="H1594" s="6"/>
      <c r="I1594" s="6"/>
      <c r="J1594" s="6"/>
      <c r="K1594" s="6"/>
      <c r="L1594" s="6"/>
      <c r="M1594" s="6"/>
      <c r="N1594" s="6"/>
      <c r="O1594" s="6"/>
      <c r="P1594" s="6"/>
      <c r="Q1594" s="6"/>
      <c r="R1594" s="6"/>
      <c r="S1594" s="6"/>
      <c r="T1594" s="6"/>
      <c r="U1594" s="6"/>
      <c r="V1594" s="6"/>
      <c r="W1594" s="6"/>
      <c r="X1594" s="6"/>
      <c r="Y1594" s="6"/>
      <c r="Z1594" s="6"/>
      <c r="AA1594" s="6"/>
      <c r="AB1594" s="6"/>
      <c r="AC1594" s="6"/>
      <c r="AD1594" s="6"/>
      <c r="AE1594" s="6"/>
      <c r="AF1594" s="6"/>
      <c r="AG1594" s="6"/>
      <c r="AH1594" s="6"/>
      <c r="AI1594" s="6"/>
      <c r="AJ1594" s="6"/>
      <c r="AK1594" s="6"/>
      <c r="AL1594" s="6"/>
      <c r="AM1594" s="6"/>
      <c r="AN1594" s="6"/>
      <c r="AO1594" s="6"/>
      <c r="AP1594" s="6"/>
      <c r="AQ1594" s="21"/>
      <c r="AR1594" s="21"/>
      <c r="AS1594" s="21"/>
      <c r="AT1594" s="6"/>
      <c r="AU1594" s="6"/>
      <c r="AV1594" s="6"/>
      <c r="AW1594" s="6"/>
    </row>
    <row r="1595" spans="1:49" x14ac:dyDescent="0.35">
      <c r="A1595" s="20"/>
      <c r="B1595" s="20"/>
      <c r="C1595" s="20"/>
      <c r="D1595" s="20"/>
      <c r="E1595" s="6"/>
      <c r="F1595" s="6"/>
      <c r="G1595" s="6"/>
      <c r="H1595" s="6"/>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c r="AG1595" s="6"/>
      <c r="AH1595" s="6"/>
      <c r="AI1595" s="6"/>
      <c r="AJ1595" s="6"/>
      <c r="AK1595" s="6"/>
      <c r="AL1595" s="6"/>
      <c r="AM1595" s="6"/>
      <c r="AN1595" s="6"/>
      <c r="AO1595" s="6"/>
      <c r="AP1595" s="6"/>
      <c r="AQ1595" s="21"/>
      <c r="AR1595" s="21"/>
      <c r="AS1595" s="21"/>
      <c r="AT1595" s="6"/>
      <c r="AU1595" s="6"/>
      <c r="AV1595" s="6"/>
      <c r="AW1595" s="6"/>
    </row>
    <row r="1596" spans="1:49" x14ac:dyDescent="0.35">
      <c r="A1596" s="20"/>
      <c r="B1596" s="20"/>
      <c r="C1596" s="20"/>
      <c r="D1596" s="20"/>
      <c r="E1596" s="6"/>
      <c r="F1596" s="6"/>
      <c r="G1596" s="6"/>
      <c r="H1596" s="6"/>
      <c r="I1596" s="6"/>
      <c r="J1596" s="6"/>
      <c r="K1596" s="6"/>
      <c r="L1596" s="6"/>
      <c r="M1596" s="6"/>
      <c r="N1596" s="6"/>
      <c r="O1596" s="6"/>
      <c r="P1596" s="6"/>
      <c r="Q1596" s="6"/>
      <c r="R1596" s="6"/>
      <c r="S1596" s="6"/>
      <c r="T1596" s="6"/>
      <c r="U1596" s="6"/>
      <c r="V1596" s="6"/>
      <c r="W1596" s="6"/>
      <c r="X1596" s="6"/>
      <c r="Y1596" s="6"/>
      <c r="Z1596" s="6"/>
      <c r="AA1596" s="6"/>
      <c r="AB1596" s="6"/>
      <c r="AC1596" s="6"/>
      <c r="AD1596" s="6"/>
      <c r="AE1596" s="6"/>
      <c r="AF1596" s="6"/>
      <c r="AG1596" s="6"/>
      <c r="AH1596" s="6"/>
      <c r="AI1596" s="6"/>
      <c r="AJ1596" s="6"/>
      <c r="AK1596" s="6"/>
      <c r="AL1596" s="6"/>
      <c r="AM1596" s="6"/>
      <c r="AN1596" s="6"/>
      <c r="AO1596" s="6"/>
      <c r="AP1596" s="6"/>
      <c r="AQ1596" s="21"/>
      <c r="AR1596" s="21"/>
      <c r="AS1596" s="21"/>
      <c r="AT1596" s="6"/>
      <c r="AU1596" s="6"/>
      <c r="AV1596" s="6"/>
      <c r="AW1596" s="6"/>
    </row>
    <row r="1597" spans="1:49" x14ac:dyDescent="0.35">
      <c r="A1597" s="20"/>
      <c r="B1597" s="20"/>
      <c r="C1597" s="20"/>
      <c r="D1597" s="20"/>
      <c r="E1597" s="6"/>
      <c r="F1597" s="6"/>
      <c r="G1597" s="6"/>
      <c r="H1597" s="6"/>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c r="AG1597" s="6"/>
      <c r="AH1597" s="6"/>
      <c r="AI1597" s="6"/>
      <c r="AJ1597" s="6"/>
      <c r="AK1597" s="6"/>
      <c r="AL1597" s="6"/>
      <c r="AM1597" s="6"/>
      <c r="AN1597" s="6"/>
      <c r="AO1597" s="6"/>
      <c r="AP1597" s="6"/>
      <c r="AQ1597" s="21"/>
      <c r="AR1597" s="21"/>
      <c r="AS1597" s="21"/>
      <c r="AT1597" s="6"/>
      <c r="AU1597" s="6"/>
      <c r="AV1597" s="6"/>
      <c r="AW1597" s="6"/>
    </row>
    <row r="1598" spans="1:49" x14ac:dyDescent="0.35">
      <c r="A1598" s="20"/>
      <c r="B1598" s="20"/>
      <c r="C1598" s="20"/>
      <c r="D1598" s="20"/>
      <c r="E1598" s="6"/>
      <c r="F1598" s="6"/>
      <c r="G1598" s="6"/>
      <c r="H1598" s="6"/>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c r="AG1598" s="6"/>
      <c r="AH1598" s="6"/>
      <c r="AI1598" s="6"/>
      <c r="AJ1598" s="6"/>
      <c r="AK1598" s="6"/>
      <c r="AL1598" s="6"/>
      <c r="AM1598" s="6"/>
      <c r="AN1598" s="6"/>
      <c r="AO1598" s="6"/>
      <c r="AP1598" s="6"/>
      <c r="AQ1598" s="21"/>
      <c r="AR1598" s="21"/>
      <c r="AS1598" s="21"/>
      <c r="AT1598" s="6"/>
      <c r="AU1598" s="6"/>
      <c r="AV1598" s="6"/>
      <c r="AW1598" s="6"/>
    </row>
    <row r="1599" spans="1:49" x14ac:dyDescent="0.35">
      <c r="A1599" s="20"/>
      <c r="B1599" s="20"/>
      <c r="C1599" s="20"/>
      <c r="D1599" s="20"/>
      <c r="E1599" s="6"/>
      <c r="F1599" s="6"/>
      <c r="G1599" s="6"/>
      <c r="H1599" s="6"/>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c r="AG1599" s="6"/>
      <c r="AH1599" s="6"/>
      <c r="AI1599" s="6"/>
      <c r="AJ1599" s="6"/>
      <c r="AK1599" s="6"/>
      <c r="AL1599" s="6"/>
      <c r="AM1599" s="6"/>
      <c r="AN1599" s="6"/>
      <c r="AO1599" s="6"/>
      <c r="AP1599" s="6"/>
      <c r="AQ1599" s="21"/>
      <c r="AR1599" s="21"/>
      <c r="AS1599" s="21"/>
      <c r="AT1599" s="6"/>
      <c r="AU1599" s="6"/>
      <c r="AV1599" s="6"/>
      <c r="AW1599" s="6"/>
    </row>
    <row r="1600" spans="1:49" x14ac:dyDescent="0.35">
      <c r="A1600" s="20"/>
      <c r="B1600" s="20"/>
      <c r="C1600" s="20"/>
      <c r="D1600" s="20"/>
      <c r="E1600" s="6"/>
      <c r="F1600" s="6"/>
      <c r="G1600" s="6"/>
      <c r="H1600" s="6"/>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c r="AG1600" s="6"/>
      <c r="AH1600" s="6"/>
      <c r="AI1600" s="6"/>
      <c r="AJ1600" s="6"/>
      <c r="AK1600" s="6"/>
      <c r="AL1600" s="6"/>
      <c r="AM1600" s="6"/>
      <c r="AN1600" s="6"/>
      <c r="AO1600" s="6"/>
      <c r="AP1600" s="6"/>
      <c r="AQ1600" s="21"/>
      <c r="AR1600" s="21"/>
      <c r="AS1600" s="21"/>
      <c r="AT1600" s="6"/>
      <c r="AU1600" s="6"/>
      <c r="AV1600" s="6"/>
      <c r="AW1600" s="6"/>
    </row>
    <row r="1601" spans="1:49" x14ac:dyDescent="0.35">
      <c r="A1601" s="20"/>
      <c r="B1601" s="20"/>
      <c r="C1601" s="20"/>
      <c r="D1601" s="20"/>
      <c r="E1601" s="6"/>
      <c r="F1601" s="6"/>
      <c r="G1601" s="6"/>
      <c r="H1601" s="6"/>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c r="AG1601" s="6"/>
      <c r="AH1601" s="6"/>
      <c r="AI1601" s="6"/>
      <c r="AJ1601" s="6"/>
      <c r="AK1601" s="6"/>
      <c r="AL1601" s="6"/>
      <c r="AM1601" s="6"/>
      <c r="AN1601" s="6"/>
      <c r="AO1601" s="6"/>
      <c r="AP1601" s="6"/>
      <c r="AQ1601" s="21"/>
      <c r="AR1601" s="21"/>
      <c r="AS1601" s="21"/>
      <c r="AT1601" s="6"/>
      <c r="AU1601" s="6"/>
      <c r="AV1601" s="6"/>
      <c r="AW1601" s="6"/>
    </row>
    <row r="1602" spans="1:49" x14ac:dyDescent="0.35">
      <c r="A1602" s="20"/>
      <c r="B1602" s="20"/>
      <c r="C1602" s="20"/>
      <c r="D1602" s="20"/>
      <c r="E1602" s="6"/>
      <c r="F1602" s="6"/>
      <c r="G1602" s="6"/>
      <c r="H1602" s="6"/>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c r="AG1602" s="6"/>
      <c r="AH1602" s="6"/>
      <c r="AI1602" s="6"/>
      <c r="AJ1602" s="6"/>
      <c r="AK1602" s="6"/>
      <c r="AL1602" s="6"/>
      <c r="AM1602" s="6"/>
      <c r="AN1602" s="6"/>
      <c r="AO1602" s="6"/>
      <c r="AP1602" s="6"/>
      <c r="AQ1602" s="21"/>
      <c r="AR1602" s="21"/>
      <c r="AS1602" s="21"/>
      <c r="AT1602" s="6"/>
      <c r="AU1602" s="6"/>
      <c r="AV1602" s="6"/>
      <c r="AW1602" s="6"/>
    </row>
    <row r="1603" spans="1:49" x14ac:dyDescent="0.35">
      <c r="A1603" s="20"/>
      <c r="B1603" s="20"/>
      <c r="C1603" s="20"/>
      <c r="D1603" s="20"/>
      <c r="E1603" s="6"/>
      <c r="F1603" s="6"/>
      <c r="G1603" s="6"/>
      <c r="H1603" s="6"/>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c r="AG1603" s="6"/>
      <c r="AH1603" s="6"/>
      <c r="AI1603" s="6"/>
      <c r="AJ1603" s="6"/>
      <c r="AK1603" s="6"/>
      <c r="AL1603" s="6"/>
      <c r="AM1603" s="6"/>
      <c r="AN1603" s="6"/>
      <c r="AO1603" s="6"/>
      <c r="AP1603" s="6"/>
      <c r="AQ1603" s="21"/>
      <c r="AR1603" s="21"/>
      <c r="AS1603" s="21"/>
      <c r="AT1603" s="6"/>
      <c r="AU1603" s="6"/>
      <c r="AV1603" s="6"/>
      <c r="AW1603" s="6"/>
    </row>
    <row r="1604" spans="1:49" x14ac:dyDescent="0.35">
      <c r="A1604" s="20"/>
      <c r="B1604" s="20"/>
      <c r="C1604" s="20"/>
      <c r="D1604" s="20"/>
      <c r="E1604" s="6"/>
      <c r="F1604" s="6"/>
      <c r="G1604" s="6"/>
      <c r="H1604" s="6"/>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c r="AG1604" s="6"/>
      <c r="AH1604" s="6"/>
      <c r="AI1604" s="6"/>
      <c r="AJ1604" s="6"/>
      <c r="AK1604" s="6"/>
      <c r="AL1604" s="6"/>
      <c r="AM1604" s="6"/>
      <c r="AN1604" s="6"/>
      <c r="AO1604" s="6"/>
      <c r="AP1604" s="6"/>
      <c r="AQ1604" s="21"/>
      <c r="AR1604" s="21"/>
      <c r="AS1604" s="21"/>
      <c r="AT1604" s="6"/>
      <c r="AU1604" s="6"/>
      <c r="AV1604" s="6"/>
      <c r="AW1604" s="6"/>
    </row>
    <row r="1605" spans="1:49" x14ac:dyDescent="0.35">
      <c r="A1605" s="20"/>
      <c r="B1605" s="20"/>
      <c r="C1605" s="20"/>
      <c r="D1605" s="20"/>
      <c r="E1605" s="6"/>
      <c r="F1605" s="6"/>
      <c r="G1605" s="6"/>
      <c r="H1605" s="6"/>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c r="AG1605" s="6"/>
      <c r="AH1605" s="6"/>
      <c r="AI1605" s="6"/>
      <c r="AJ1605" s="6"/>
      <c r="AK1605" s="6"/>
      <c r="AL1605" s="6"/>
      <c r="AM1605" s="6"/>
      <c r="AN1605" s="6"/>
      <c r="AO1605" s="6"/>
      <c r="AP1605" s="6"/>
      <c r="AQ1605" s="21"/>
      <c r="AR1605" s="21"/>
      <c r="AS1605" s="21"/>
      <c r="AT1605" s="6"/>
      <c r="AU1605" s="6"/>
      <c r="AV1605" s="6"/>
      <c r="AW1605" s="6"/>
    </row>
    <row r="1606" spans="1:49" x14ac:dyDescent="0.35">
      <c r="A1606" s="20"/>
      <c r="B1606" s="20"/>
      <c r="C1606" s="20"/>
      <c r="D1606" s="20"/>
      <c r="E1606" s="6"/>
      <c r="F1606" s="6"/>
      <c r="G1606" s="6"/>
      <c r="H1606" s="6"/>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c r="AG1606" s="6"/>
      <c r="AH1606" s="6"/>
      <c r="AI1606" s="6"/>
      <c r="AJ1606" s="6"/>
      <c r="AK1606" s="6"/>
      <c r="AL1606" s="6"/>
      <c r="AM1606" s="6"/>
      <c r="AN1606" s="6"/>
      <c r="AO1606" s="6"/>
      <c r="AP1606" s="6"/>
      <c r="AQ1606" s="21"/>
      <c r="AR1606" s="21"/>
      <c r="AS1606" s="21"/>
      <c r="AT1606" s="6"/>
      <c r="AU1606" s="6"/>
      <c r="AV1606" s="6"/>
      <c r="AW1606" s="6"/>
    </row>
    <row r="1607" spans="1:49" x14ac:dyDescent="0.35">
      <c r="A1607" s="20"/>
      <c r="B1607" s="20"/>
      <c r="C1607" s="20"/>
      <c r="D1607" s="20"/>
      <c r="E1607" s="6"/>
      <c r="F1607" s="6"/>
      <c r="G1607" s="6"/>
      <c r="H1607" s="6"/>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c r="AG1607" s="6"/>
      <c r="AH1607" s="6"/>
      <c r="AI1607" s="6"/>
      <c r="AJ1607" s="6"/>
      <c r="AK1607" s="6"/>
      <c r="AL1607" s="6"/>
      <c r="AM1607" s="6"/>
      <c r="AN1607" s="6"/>
      <c r="AO1607" s="6"/>
      <c r="AP1607" s="6"/>
      <c r="AQ1607" s="21"/>
      <c r="AR1607" s="21"/>
      <c r="AS1607" s="21"/>
      <c r="AT1607" s="6"/>
      <c r="AU1607" s="6"/>
      <c r="AV1607" s="6"/>
      <c r="AW1607" s="6"/>
    </row>
    <row r="1608" spans="1:49" x14ac:dyDescent="0.35">
      <c r="A1608" s="20"/>
      <c r="B1608" s="20"/>
      <c r="C1608" s="20"/>
      <c r="D1608" s="20"/>
      <c r="E1608" s="6"/>
      <c r="F1608" s="6"/>
      <c r="G1608" s="6"/>
      <c r="H1608" s="6"/>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c r="AG1608" s="6"/>
      <c r="AH1608" s="6"/>
      <c r="AI1608" s="6"/>
      <c r="AJ1608" s="6"/>
      <c r="AK1608" s="6"/>
      <c r="AL1608" s="6"/>
      <c r="AM1608" s="6"/>
      <c r="AN1608" s="6"/>
      <c r="AO1608" s="6"/>
      <c r="AP1608" s="6"/>
      <c r="AQ1608" s="21"/>
      <c r="AR1608" s="21"/>
      <c r="AS1608" s="21"/>
      <c r="AT1608" s="6"/>
      <c r="AU1608" s="6"/>
      <c r="AV1608" s="6"/>
      <c r="AW1608" s="6"/>
    </row>
    <row r="1609" spans="1:49" x14ac:dyDescent="0.35">
      <c r="A1609" s="20"/>
      <c r="B1609" s="20"/>
      <c r="C1609" s="20"/>
      <c r="D1609" s="20"/>
      <c r="E1609" s="6"/>
      <c r="F1609" s="6"/>
      <c r="G1609" s="6"/>
      <c r="H1609" s="6"/>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c r="AG1609" s="6"/>
      <c r="AH1609" s="6"/>
      <c r="AI1609" s="6"/>
      <c r="AJ1609" s="6"/>
      <c r="AK1609" s="6"/>
      <c r="AL1609" s="6"/>
      <c r="AM1609" s="6"/>
      <c r="AN1609" s="6"/>
      <c r="AO1609" s="6"/>
      <c r="AP1609" s="6"/>
      <c r="AQ1609" s="21"/>
      <c r="AR1609" s="21"/>
      <c r="AS1609" s="21"/>
      <c r="AT1609" s="6"/>
      <c r="AU1609" s="6"/>
      <c r="AV1609" s="6"/>
      <c r="AW1609" s="6"/>
    </row>
    <row r="1610" spans="1:49" x14ac:dyDescent="0.35">
      <c r="A1610" s="20"/>
      <c r="B1610" s="20"/>
      <c r="C1610" s="20"/>
      <c r="D1610" s="20"/>
      <c r="E1610" s="6"/>
      <c r="F1610" s="6"/>
      <c r="G1610" s="6"/>
      <c r="H1610" s="6"/>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c r="AG1610" s="6"/>
      <c r="AH1610" s="6"/>
      <c r="AI1610" s="6"/>
      <c r="AJ1610" s="6"/>
      <c r="AK1610" s="6"/>
      <c r="AL1610" s="6"/>
      <c r="AM1610" s="6"/>
      <c r="AN1610" s="6"/>
      <c r="AO1610" s="6"/>
      <c r="AP1610" s="6"/>
      <c r="AQ1610" s="21"/>
      <c r="AR1610" s="21"/>
      <c r="AS1610" s="21"/>
      <c r="AT1610" s="6"/>
      <c r="AU1610" s="6"/>
      <c r="AV1610" s="6"/>
      <c r="AW1610" s="6"/>
    </row>
    <row r="1611" spans="1:49" x14ac:dyDescent="0.35">
      <c r="A1611" s="20"/>
      <c r="B1611" s="20"/>
      <c r="C1611" s="20"/>
      <c r="D1611" s="20"/>
      <c r="E1611" s="6"/>
      <c r="F1611" s="6"/>
      <c r="G1611" s="6"/>
      <c r="H1611" s="6"/>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c r="AG1611" s="6"/>
      <c r="AH1611" s="6"/>
      <c r="AI1611" s="6"/>
      <c r="AJ1611" s="6"/>
      <c r="AK1611" s="6"/>
      <c r="AL1611" s="6"/>
      <c r="AM1611" s="6"/>
      <c r="AN1611" s="6"/>
      <c r="AO1611" s="6"/>
      <c r="AP1611" s="6"/>
      <c r="AQ1611" s="21"/>
      <c r="AR1611" s="21"/>
      <c r="AS1611" s="21"/>
      <c r="AT1611" s="6"/>
      <c r="AU1611" s="6"/>
      <c r="AV1611" s="6"/>
      <c r="AW1611" s="6"/>
    </row>
    <row r="1612" spans="1:49" x14ac:dyDescent="0.35">
      <c r="A1612" s="20"/>
      <c r="B1612" s="20"/>
      <c r="C1612" s="20"/>
      <c r="D1612" s="20"/>
      <c r="E1612" s="6"/>
      <c r="F1612" s="6"/>
      <c r="G1612" s="6"/>
      <c r="H1612" s="6"/>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c r="AG1612" s="6"/>
      <c r="AH1612" s="6"/>
      <c r="AI1612" s="6"/>
      <c r="AJ1612" s="6"/>
      <c r="AK1612" s="6"/>
      <c r="AL1612" s="6"/>
      <c r="AM1612" s="6"/>
      <c r="AN1612" s="6"/>
      <c r="AO1612" s="6"/>
      <c r="AP1612" s="6"/>
      <c r="AQ1612" s="21"/>
      <c r="AR1612" s="21"/>
      <c r="AS1612" s="21"/>
      <c r="AT1612" s="6"/>
      <c r="AU1612" s="6"/>
      <c r="AV1612" s="6"/>
      <c r="AW1612" s="6"/>
    </row>
    <row r="1613" spans="1:49" x14ac:dyDescent="0.35">
      <c r="A1613" s="20"/>
      <c r="B1613" s="20"/>
      <c r="C1613" s="20"/>
      <c r="D1613" s="20"/>
      <c r="E1613" s="6"/>
      <c r="F1613" s="6"/>
      <c r="G1613" s="6"/>
      <c r="H1613" s="6"/>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c r="AG1613" s="6"/>
      <c r="AH1613" s="6"/>
      <c r="AI1613" s="6"/>
      <c r="AJ1613" s="6"/>
      <c r="AK1613" s="6"/>
      <c r="AL1613" s="6"/>
      <c r="AM1613" s="6"/>
      <c r="AN1613" s="6"/>
      <c r="AO1613" s="6"/>
      <c r="AP1613" s="6"/>
      <c r="AQ1613" s="21"/>
      <c r="AR1613" s="21"/>
      <c r="AS1613" s="21"/>
      <c r="AT1613" s="6"/>
      <c r="AU1613" s="6"/>
      <c r="AV1613" s="6"/>
      <c r="AW1613" s="6"/>
    </row>
    <row r="1614" spans="1:49" x14ac:dyDescent="0.35">
      <c r="A1614" s="20"/>
      <c r="B1614" s="20"/>
      <c r="C1614" s="20"/>
      <c r="D1614" s="20"/>
      <c r="E1614" s="6"/>
      <c r="F1614" s="6"/>
      <c r="G1614" s="6"/>
      <c r="H1614" s="6"/>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c r="AG1614" s="6"/>
      <c r="AH1614" s="6"/>
      <c r="AI1614" s="6"/>
      <c r="AJ1614" s="6"/>
      <c r="AK1614" s="6"/>
      <c r="AL1614" s="6"/>
      <c r="AM1614" s="6"/>
      <c r="AN1614" s="6"/>
      <c r="AO1614" s="6"/>
      <c r="AP1614" s="6"/>
      <c r="AQ1614" s="21"/>
      <c r="AR1614" s="21"/>
      <c r="AS1614" s="21"/>
      <c r="AT1614" s="6"/>
      <c r="AU1614" s="6"/>
      <c r="AV1614" s="6"/>
      <c r="AW1614" s="6"/>
    </row>
    <row r="1615" spans="1:49" x14ac:dyDescent="0.35">
      <c r="A1615" s="20"/>
      <c r="B1615" s="20"/>
      <c r="C1615" s="20"/>
      <c r="D1615" s="20"/>
      <c r="E1615" s="6"/>
      <c r="F1615" s="6"/>
      <c r="G1615" s="6"/>
      <c r="H1615" s="6"/>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c r="AG1615" s="6"/>
      <c r="AH1615" s="6"/>
      <c r="AI1615" s="6"/>
      <c r="AJ1615" s="6"/>
      <c r="AK1615" s="6"/>
      <c r="AL1615" s="6"/>
      <c r="AM1615" s="6"/>
      <c r="AN1615" s="6"/>
      <c r="AO1615" s="6"/>
      <c r="AP1615" s="6"/>
      <c r="AQ1615" s="21"/>
      <c r="AR1615" s="21"/>
      <c r="AS1615" s="21"/>
      <c r="AT1615" s="6"/>
      <c r="AU1615" s="6"/>
      <c r="AV1615" s="6"/>
      <c r="AW1615" s="6"/>
    </row>
    <row r="1616" spans="1:49" x14ac:dyDescent="0.35">
      <c r="A1616" s="20"/>
      <c r="B1616" s="20"/>
      <c r="C1616" s="20"/>
      <c r="D1616" s="20"/>
      <c r="E1616" s="6"/>
      <c r="F1616" s="6"/>
      <c r="G1616" s="6"/>
      <c r="H1616" s="6"/>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c r="AG1616" s="6"/>
      <c r="AH1616" s="6"/>
      <c r="AI1616" s="6"/>
      <c r="AJ1616" s="6"/>
      <c r="AK1616" s="6"/>
      <c r="AL1616" s="6"/>
      <c r="AM1616" s="6"/>
      <c r="AN1616" s="6"/>
      <c r="AO1616" s="6"/>
      <c r="AP1616" s="6"/>
      <c r="AQ1616" s="21"/>
      <c r="AR1616" s="21"/>
      <c r="AS1616" s="21"/>
      <c r="AT1616" s="6"/>
      <c r="AU1616" s="6"/>
      <c r="AV1616" s="6"/>
      <c r="AW1616" s="6"/>
    </row>
    <row r="1617" spans="1:49" x14ac:dyDescent="0.35">
      <c r="A1617" s="20"/>
      <c r="B1617" s="20"/>
      <c r="C1617" s="20"/>
      <c r="D1617" s="20"/>
      <c r="E1617" s="6"/>
      <c r="F1617" s="6"/>
      <c r="G1617" s="6"/>
      <c r="H1617" s="6"/>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c r="AG1617" s="6"/>
      <c r="AH1617" s="6"/>
      <c r="AI1617" s="6"/>
      <c r="AJ1617" s="6"/>
      <c r="AK1617" s="6"/>
      <c r="AL1617" s="6"/>
      <c r="AM1617" s="6"/>
      <c r="AN1617" s="6"/>
      <c r="AO1617" s="6"/>
      <c r="AP1617" s="6"/>
      <c r="AQ1617" s="21"/>
      <c r="AR1617" s="21"/>
      <c r="AS1617" s="21"/>
      <c r="AT1617" s="6"/>
      <c r="AU1617" s="6"/>
      <c r="AV1617" s="6"/>
      <c r="AW1617" s="6"/>
    </row>
    <row r="1618" spans="1:49" x14ac:dyDescent="0.35">
      <c r="A1618" s="20"/>
      <c r="B1618" s="20"/>
      <c r="C1618" s="20"/>
      <c r="D1618" s="20"/>
      <c r="E1618" s="6"/>
      <c r="F1618" s="6"/>
      <c r="G1618" s="6"/>
      <c r="H1618" s="6"/>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c r="AG1618" s="6"/>
      <c r="AH1618" s="6"/>
      <c r="AI1618" s="6"/>
      <c r="AJ1618" s="6"/>
      <c r="AK1618" s="6"/>
      <c r="AL1618" s="6"/>
      <c r="AM1618" s="6"/>
      <c r="AN1618" s="6"/>
      <c r="AO1618" s="6"/>
      <c r="AP1618" s="6"/>
      <c r="AQ1618" s="21"/>
      <c r="AR1618" s="21"/>
      <c r="AS1618" s="21"/>
      <c r="AT1618" s="6"/>
      <c r="AU1618" s="6"/>
      <c r="AV1618" s="6"/>
      <c r="AW1618" s="6"/>
    </row>
    <row r="1619" spans="1:49" x14ac:dyDescent="0.35">
      <c r="A1619" s="20"/>
      <c r="B1619" s="20"/>
      <c r="C1619" s="20"/>
      <c r="D1619" s="20"/>
      <c r="E1619" s="6"/>
      <c r="F1619" s="6"/>
      <c r="G1619" s="6"/>
      <c r="H1619" s="6"/>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c r="AG1619" s="6"/>
      <c r="AH1619" s="6"/>
      <c r="AI1619" s="6"/>
      <c r="AJ1619" s="6"/>
      <c r="AK1619" s="6"/>
      <c r="AL1619" s="6"/>
      <c r="AM1619" s="6"/>
      <c r="AN1619" s="6"/>
      <c r="AO1619" s="6"/>
      <c r="AP1619" s="6"/>
      <c r="AQ1619" s="21"/>
      <c r="AR1619" s="21"/>
      <c r="AS1619" s="21"/>
      <c r="AT1619" s="6"/>
      <c r="AU1619" s="6"/>
      <c r="AV1619" s="6"/>
      <c r="AW1619" s="6"/>
    </row>
    <row r="1620" spans="1:49" x14ac:dyDescent="0.35">
      <c r="A1620" s="20"/>
      <c r="B1620" s="20"/>
      <c r="C1620" s="20"/>
      <c r="D1620" s="20"/>
      <c r="E1620" s="6"/>
      <c r="F1620" s="6"/>
      <c r="G1620" s="6"/>
      <c r="H1620" s="6"/>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c r="AG1620" s="6"/>
      <c r="AH1620" s="6"/>
      <c r="AI1620" s="6"/>
      <c r="AJ1620" s="6"/>
      <c r="AK1620" s="6"/>
      <c r="AL1620" s="6"/>
      <c r="AM1620" s="6"/>
      <c r="AN1620" s="6"/>
      <c r="AO1620" s="6"/>
      <c r="AP1620" s="6"/>
      <c r="AQ1620" s="21"/>
      <c r="AR1620" s="21"/>
      <c r="AS1620" s="21"/>
      <c r="AT1620" s="6"/>
      <c r="AU1620" s="6"/>
      <c r="AV1620" s="6"/>
      <c r="AW1620" s="6"/>
    </row>
    <row r="1621" spans="1:49" x14ac:dyDescent="0.35">
      <c r="A1621" s="20"/>
      <c r="B1621" s="20"/>
      <c r="C1621" s="20"/>
      <c r="D1621" s="20"/>
      <c r="E1621" s="6"/>
      <c r="F1621" s="6"/>
      <c r="G1621" s="6"/>
      <c r="H1621" s="6"/>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c r="AG1621" s="6"/>
      <c r="AH1621" s="6"/>
      <c r="AI1621" s="6"/>
      <c r="AJ1621" s="6"/>
      <c r="AK1621" s="6"/>
      <c r="AL1621" s="6"/>
      <c r="AM1621" s="6"/>
      <c r="AN1621" s="6"/>
      <c r="AO1621" s="6"/>
      <c r="AP1621" s="6"/>
      <c r="AQ1621" s="21"/>
      <c r="AR1621" s="21"/>
      <c r="AS1621" s="21"/>
      <c r="AT1621" s="6"/>
      <c r="AU1621" s="6"/>
      <c r="AV1621" s="6"/>
      <c r="AW1621" s="6"/>
    </row>
    <row r="1622" spans="1:49" x14ac:dyDescent="0.35">
      <c r="A1622" s="20"/>
      <c r="B1622" s="20"/>
      <c r="C1622" s="20"/>
      <c r="D1622" s="20"/>
      <c r="E1622" s="6"/>
      <c r="F1622" s="6"/>
      <c r="G1622" s="6"/>
      <c r="H1622" s="6"/>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c r="AG1622" s="6"/>
      <c r="AH1622" s="6"/>
      <c r="AI1622" s="6"/>
      <c r="AJ1622" s="6"/>
      <c r="AK1622" s="6"/>
      <c r="AL1622" s="6"/>
      <c r="AM1622" s="6"/>
      <c r="AN1622" s="6"/>
      <c r="AO1622" s="6"/>
      <c r="AP1622" s="6"/>
      <c r="AQ1622" s="21"/>
      <c r="AR1622" s="21"/>
      <c r="AS1622" s="21"/>
      <c r="AT1622" s="6"/>
      <c r="AU1622" s="6"/>
      <c r="AV1622" s="6"/>
      <c r="AW1622" s="6"/>
    </row>
    <row r="1623" spans="1:49" x14ac:dyDescent="0.35">
      <c r="A1623" s="20"/>
      <c r="B1623" s="20"/>
      <c r="C1623" s="20"/>
      <c r="D1623" s="20"/>
      <c r="E1623" s="6"/>
      <c r="F1623" s="6"/>
      <c r="G1623" s="6"/>
      <c r="H1623" s="6"/>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c r="AG1623" s="6"/>
      <c r="AH1623" s="6"/>
      <c r="AI1623" s="6"/>
      <c r="AJ1623" s="6"/>
      <c r="AK1623" s="6"/>
      <c r="AL1623" s="6"/>
      <c r="AM1623" s="6"/>
      <c r="AN1623" s="6"/>
      <c r="AO1623" s="6"/>
      <c r="AP1623" s="6"/>
      <c r="AQ1623" s="21"/>
      <c r="AR1623" s="21"/>
      <c r="AS1623" s="21"/>
      <c r="AT1623" s="6"/>
      <c r="AU1623" s="6"/>
      <c r="AV1623" s="6"/>
      <c r="AW1623" s="6"/>
    </row>
    <row r="1624" spans="1:49" x14ac:dyDescent="0.35">
      <c r="A1624" s="20"/>
      <c r="B1624" s="20"/>
      <c r="C1624" s="20"/>
      <c r="D1624" s="20"/>
      <c r="E1624" s="6"/>
      <c r="F1624" s="6"/>
      <c r="G1624" s="6"/>
      <c r="H1624" s="6"/>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c r="AG1624" s="6"/>
      <c r="AH1624" s="6"/>
      <c r="AI1624" s="6"/>
      <c r="AJ1624" s="6"/>
      <c r="AK1624" s="6"/>
      <c r="AL1624" s="6"/>
      <c r="AM1624" s="6"/>
      <c r="AN1624" s="6"/>
      <c r="AO1624" s="6"/>
      <c r="AP1624" s="6"/>
      <c r="AQ1624" s="21"/>
      <c r="AR1624" s="21"/>
      <c r="AS1624" s="21"/>
      <c r="AT1624" s="6"/>
      <c r="AU1624" s="6"/>
      <c r="AV1624" s="6"/>
      <c r="AW1624" s="6"/>
    </row>
    <row r="1625" spans="1:49" x14ac:dyDescent="0.35">
      <c r="A1625" s="20"/>
      <c r="B1625" s="20"/>
      <c r="C1625" s="20"/>
      <c r="D1625" s="20"/>
      <c r="E1625" s="6"/>
      <c r="F1625" s="6"/>
      <c r="G1625" s="6"/>
      <c r="H1625" s="6"/>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c r="AG1625" s="6"/>
      <c r="AH1625" s="6"/>
      <c r="AI1625" s="6"/>
      <c r="AJ1625" s="6"/>
      <c r="AK1625" s="6"/>
      <c r="AL1625" s="6"/>
      <c r="AM1625" s="6"/>
      <c r="AN1625" s="6"/>
      <c r="AO1625" s="6"/>
      <c r="AP1625" s="6"/>
      <c r="AQ1625" s="21"/>
      <c r="AR1625" s="21"/>
      <c r="AS1625" s="21"/>
      <c r="AT1625" s="6"/>
      <c r="AU1625" s="6"/>
      <c r="AV1625" s="6"/>
      <c r="AW1625" s="6"/>
    </row>
    <row r="1626" spans="1:49" x14ac:dyDescent="0.35">
      <c r="A1626" s="20"/>
      <c r="B1626" s="20"/>
      <c r="C1626" s="20"/>
      <c r="D1626" s="20"/>
      <c r="E1626" s="6"/>
      <c r="F1626" s="6"/>
      <c r="G1626" s="6"/>
      <c r="H1626" s="6"/>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c r="AG1626" s="6"/>
      <c r="AH1626" s="6"/>
      <c r="AI1626" s="6"/>
      <c r="AJ1626" s="6"/>
      <c r="AK1626" s="6"/>
      <c r="AL1626" s="6"/>
      <c r="AM1626" s="6"/>
      <c r="AN1626" s="6"/>
      <c r="AO1626" s="6"/>
      <c r="AP1626" s="6"/>
      <c r="AQ1626" s="21"/>
      <c r="AR1626" s="21"/>
      <c r="AS1626" s="21"/>
      <c r="AT1626" s="6"/>
      <c r="AU1626" s="6"/>
      <c r="AV1626" s="6"/>
      <c r="AW1626" s="6"/>
    </row>
    <row r="1627" spans="1:49" x14ac:dyDescent="0.35">
      <c r="A1627" s="20"/>
      <c r="B1627" s="20"/>
      <c r="C1627" s="20"/>
      <c r="D1627" s="20"/>
      <c r="E1627" s="6"/>
      <c r="F1627" s="6"/>
      <c r="G1627" s="6"/>
      <c r="H1627" s="6"/>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c r="AG1627" s="6"/>
      <c r="AH1627" s="6"/>
      <c r="AI1627" s="6"/>
      <c r="AJ1627" s="6"/>
      <c r="AK1627" s="6"/>
      <c r="AL1627" s="6"/>
      <c r="AM1627" s="6"/>
      <c r="AN1627" s="6"/>
      <c r="AO1627" s="6"/>
      <c r="AP1627" s="6"/>
      <c r="AQ1627" s="21"/>
      <c r="AR1627" s="21"/>
      <c r="AS1627" s="21"/>
      <c r="AT1627" s="6"/>
      <c r="AU1627" s="6"/>
      <c r="AV1627" s="6"/>
      <c r="AW1627" s="6"/>
    </row>
    <row r="1628" spans="1:49" x14ac:dyDescent="0.35">
      <c r="A1628" s="20"/>
      <c r="B1628" s="20"/>
      <c r="C1628" s="20"/>
      <c r="D1628" s="20"/>
      <c r="E1628" s="6"/>
      <c r="F1628" s="6"/>
      <c r="G1628" s="6"/>
      <c r="H1628" s="6"/>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c r="AG1628" s="6"/>
      <c r="AH1628" s="6"/>
      <c r="AI1628" s="6"/>
      <c r="AJ1628" s="6"/>
      <c r="AK1628" s="6"/>
      <c r="AL1628" s="6"/>
      <c r="AM1628" s="6"/>
      <c r="AN1628" s="6"/>
      <c r="AO1628" s="6"/>
      <c r="AP1628" s="6"/>
      <c r="AQ1628" s="21"/>
      <c r="AR1628" s="21"/>
      <c r="AS1628" s="21"/>
      <c r="AT1628" s="6"/>
      <c r="AU1628" s="6"/>
      <c r="AV1628" s="6"/>
      <c r="AW1628" s="6"/>
    </row>
    <row r="1629" spans="1:49" x14ac:dyDescent="0.35">
      <c r="A1629" s="20"/>
      <c r="B1629" s="20"/>
      <c r="C1629" s="20"/>
      <c r="D1629" s="20"/>
      <c r="E1629" s="6"/>
      <c r="F1629" s="6"/>
      <c r="G1629" s="6"/>
      <c r="H1629" s="6"/>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c r="AG1629" s="6"/>
      <c r="AH1629" s="6"/>
      <c r="AI1629" s="6"/>
      <c r="AJ1629" s="6"/>
      <c r="AK1629" s="6"/>
      <c r="AL1629" s="6"/>
      <c r="AM1629" s="6"/>
      <c r="AN1629" s="6"/>
      <c r="AO1629" s="6"/>
      <c r="AP1629" s="6"/>
      <c r="AQ1629" s="21"/>
      <c r="AR1629" s="21"/>
      <c r="AS1629" s="21"/>
      <c r="AT1629" s="6"/>
      <c r="AU1629" s="6"/>
      <c r="AV1629" s="6"/>
      <c r="AW1629" s="6"/>
    </row>
    <row r="1630" spans="1:49" x14ac:dyDescent="0.35">
      <c r="A1630" s="20"/>
      <c r="B1630" s="20"/>
      <c r="C1630" s="20"/>
      <c r="D1630" s="20"/>
      <c r="E1630" s="6"/>
      <c r="F1630" s="6"/>
      <c r="G1630" s="6"/>
      <c r="H1630" s="6"/>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c r="AG1630" s="6"/>
      <c r="AH1630" s="6"/>
      <c r="AI1630" s="6"/>
      <c r="AJ1630" s="6"/>
      <c r="AK1630" s="6"/>
      <c r="AL1630" s="6"/>
      <c r="AM1630" s="6"/>
      <c r="AN1630" s="6"/>
      <c r="AO1630" s="6"/>
      <c r="AP1630" s="6"/>
      <c r="AQ1630" s="21"/>
      <c r="AR1630" s="21"/>
      <c r="AS1630" s="21"/>
      <c r="AT1630" s="6"/>
      <c r="AU1630" s="6"/>
      <c r="AV1630" s="6"/>
      <c r="AW1630" s="6"/>
    </row>
    <row r="1631" spans="1:49" x14ac:dyDescent="0.35">
      <c r="A1631" s="20"/>
      <c r="B1631" s="20"/>
      <c r="C1631" s="20"/>
      <c r="D1631" s="20"/>
      <c r="E1631" s="6"/>
      <c r="F1631" s="6"/>
      <c r="G1631" s="6"/>
      <c r="H1631" s="6"/>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c r="AG1631" s="6"/>
      <c r="AH1631" s="6"/>
      <c r="AI1631" s="6"/>
      <c r="AJ1631" s="6"/>
      <c r="AK1631" s="6"/>
      <c r="AL1631" s="6"/>
      <c r="AM1631" s="6"/>
      <c r="AN1631" s="6"/>
      <c r="AO1631" s="6"/>
      <c r="AP1631" s="6"/>
      <c r="AQ1631" s="21"/>
      <c r="AR1631" s="21"/>
      <c r="AS1631" s="21"/>
      <c r="AT1631" s="6"/>
      <c r="AU1631" s="6"/>
      <c r="AV1631" s="6"/>
      <c r="AW1631" s="6"/>
    </row>
    <row r="1632" spans="1:49" x14ac:dyDescent="0.35">
      <c r="A1632" s="20"/>
      <c r="B1632" s="20"/>
      <c r="C1632" s="20"/>
      <c r="D1632" s="20"/>
      <c r="E1632" s="6"/>
      <c r="F1632" s="6"/>
      <c r="G1632" s="6"/>
      <c r="H1632" s="6"/>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c r="AG1632" s="6"/>
      <c r="AH1632" s="6"/>
      <c r="AI1632" s="6"/>
      <c r="AJ1632" s="6"/>
      <c r="AK1632" s="6"/>
      <c r="AL1632" s="6"/>
      <c r="AM1632" s="6"/>
      <c r="AN1632" s="6"/>
      <c r="AO1632" s="6"/>
      <c r="AP1632" s="6"/>
      <c r="AQ1632" s="21"/>
      <c r="AR1632" s="21"/>
      <c r="AS1632" s="21"/>
      <c r="AT1632" s="6"/>
      <c r="AU1632" s="6"/>
      <c r="AV1632" s="6"/>
      <c r="AW1632" s="6"/>
    </row>
    <row r="1633" spans="1:49" x14ac:dyDescent="0.35">
      <c r="A1633" s="20"/>
      <c r="B1633" s="20"/>
      <c r="C1633" s="20"/>
      <c r="D1633" s="20"/>
      <c r="E1633" s="6"/>
      <c r="F1633" s="6"/>
      <c r="G1633" s="6"/>
      <c r="H1633" s="6"/>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c r="AG1633" s="6"/>
      <c r="AH1633" s="6"/>
      <c r="AI1633" s="6"/>
      <c r="AJ1633" s="6"/>
      <c r="AK1633" s="6"/>
      <c r="AL1633" s="6"/>
      <c r="AM1633" s="6"/>
      <c r="AN1633" s="6"/>
      <c r="AO1633" s="6"/>
      <c r="AP1633" s="6"/>
      <c r="AQ1633" s="21"/>
      <c r="AR1633" s="21"/>
      <c r="AS1633" s="21"/>
      <c r="AT1633" s="6"/>
      <c r="AU1633" s="6"/>
      <c r="AV1633" s="6"/>
      <c r="AW1633" s="6"/>
    </row>
    <row r="1634" spans="1:49" x14ac:dyDescent="0.35">
      <c r="A1634" s="20"/>
      <c r="B1634" s="20"/>
      <c r="C1634" s="20"/>
      <c r="D1634" s="20"/>
      <c r="E1634" s="6"/>
      <c r="F1634" s="6"/>
      <c r="G1634" s="6"/>
      <c r="H1634" s="6"/>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c r="AG1634" s="6"/>
      <c r="AH1634" s="6"/>
      <c r="AI1634" s="6"/>
      <c r="AJ1634" s="6"/>
      <c r="AK1634" s="6"/>
      <c r="AL1634" s="6"/>
      <c r="AM1634" s="6"/>
      <c r="AN1634" s="6"/>
      <c r="AO1634" s="6"/>
      <c r="AP1634" s="6"/>
      <c r="AQ1634" s="21"/>
      <c r="AR1634" s="21"/>
      <c r="AS1634" s="21"/>
      <c r="AT1634" s="6"/>
      <c r="AU1634" s="6"/>
      <c r="AV1634" s="6"/>
      <c r="AW1634" s="6"/>
    </row>
    <row r="1635" spans="1:49" x14ac:dyDescent="0.35">
      <c r="A1635" s="20"/>
      <c r="B1635" s="20"/>
      <c r="C1635" s="20"/>
      <c r="D1635" s="20"/>
      <c r="E1635" s="6"/>
      <c r="F1635" s="6"/>
      <c r="G1635" s="6"/>
      <c r="H1635" s="6"/>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c r="AG1635" s="6"/>
      <c r="AH1635" s="6"/>
      <c r="AI1635" s="6"/>
      <c r="AJ1635" s="6"/>
      <c r="AK1635" s="6"/>
      <c r="AL1635" s="6"/>
      <c r="AM1635" s="6"/>
      <c r="AN1635" s="6"/>
      <c r="AO1635" s="6"/>
      <c r="AP1635" s="6"/>
      <c r="AQ1635" s="21"/>
      <c r="AR1635" s="21"/>
      <c r="AS1635" s="21"/>
      <c r="AT1635" s="6"/>
      <c r="AU1635" s="6"/>
      <c r="AV1635" s="6"/>
      <c r="AW1635" s="6"/>
    </row>
    <row r="1636" spans="1:49" x14ac:dyDescent="0.35">
      <c r="A1636" s="20"/>
      <c r="B1636" s="20"/>
      <c r="C1636" s="20"/>
      <c r="D1636" s="20"/>
      <c r="E1636" s="6"/>
      <c r="F1636" s="6"/>
      <c r="G1636" s="6"/>
      <c r="H1636" s="6"/>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c r="AG1636" s="6"/>
      <c r="AH1636" s="6"/>
      <c r="AI1636" s="6"/>
      <c r="AJ1636" s="6"/>
      <c r="AK1636" s="6"/>
      <c r="AL1636" s="6"/>
      <c r="AM1636" s="6"/>
      <c r="AN1636" s="6"/>
      <c r="AO1636" s="6"/>
      <c r="AP1636" s="6"/>
      <c r="AQ1636" s="21"/>
      <c r="AR1636" s="21"/>
      <c r="AS1636" s="21"/>
      <c r="AT1636" s="6"/>
      <c r="AU1636" s="6"/>
      <c r="AV1636" s="6"/>
      <c r="AW1636" s="6"/>
    </row>
    <row r="1637" spans="1:49" x14ac:dyDescent="0.35">
      <c r="A1637" s="20"/>
      <c r="B1637" s="20"/>
      <c r="C1637" s="20"/>
      <c r="D1637" s="20"/>
      <c r="E1637" s="6"/>
      <c r="F1637" s="6"/>
      <c r="G1637" s="6"/>
      <c r="H1637" s="6"/>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c r="AG1637" s="6"/>
      <c r="AH1637" s="6"/>
      <c r="AI1637" s="6"/>
      <c r="AJ1637" s="6"/>
      <c r="AK1637" s="6"/>
      <c r="AL1637" s="6"/>
      <c r="AM1637" s="6"/>
      <c r="AN1637" s="6"/>
      <c r="AO1637" s="6"/>
      <c r="AP1637" s="6"/>
      <c r="AQ1637" s="21"/>
      <c r="AR1637" s="21"/>
      <c r="AS1637" s="21"/>
      <c r="AT1637" s="6"/>
      <c r="AU1637" s="6"/>
      <c r="AV1637" s="6"/>
      <c r="AW1637" s="6"/>
    </row>
    <row r="1638" spans="1:49" x14ac:dyDescent="0.35">
      <c r="A1638" s="20"/>
      <c r="B1638" s="20"/>
      <c r="C1638" s="20"/>
      <c r="D1638" s="20"/>
      <c r="E1638" s="6"/>
      <c r="F1638" s="6"/>
      <c r="G1638" s="6"/>
      <c r="H1638" s="6"/>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c r="AG1638" s="6"/>
      <c r="AH1638" s="6"/>
      <c r="AI1638" s="6"/>
      <c r="AJ1638" s="6"/>
      <c r="AK1638" s="6"/>
      <c r="AL1638" s="6"/>
      <c r="AM1638" s="6"/>
      <c r="AN1638" s="6"/>
      <c r="AO1638" s="6"/>
      <c r="AP1638" s="6"/>
      <c r="AQ1638" s="21"/>
      <c r="AR1638" s="21"/>
      <c r="AS1638" s="21"/>
      <c r="AT1638" s="6"/>
      <c r="AU1638" s="6"/>
      <c r="AV1638" s="6"/>
      <c r="AW1638" s="6"/>
    </row>
    <row r="1639" spans="1:49" x14ac:dyDescent="0.35">
      <c r="A1639" s="20"/>
      <c r="B1639" s="20"/>
      <c r="C1639" s="20"/>
      <c r="D1639" s="20"/>
      <c r="E1639" s="6"/>
      <c r="F1639" s="6"/>
      <c r="G1639" s="6"/>
      <c r="H1639" s="6"/>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c r="AG1639" s="6"/>
      <c r="AH1639" s="6"/>
      <c r="AI1639" s="6"/>
      <c r="AJ1639" s="6"/>
      <c r="AK1639" s="6"/>
      <c r="AL1639" s="6"/>
      <c r="AM1639" s="6"/>
      <c r="AN1639" s="6"/>
      <c r="AO1639" s="6"/>
      <c r="AP1639" s="6"/>
      <c r="AQ1639" s="21"/>
      <c r="AR1639" s="21"/>
      <c r="AS1639" s="21"/>
      <c r="AT1639" s="6"/>
      <c r="AU1639" s="6"/>
      <c r="AV1639" s="6"/>
      <c r="AW1639" s="6"/>
    </row>
    <row r="1640" spans="1:49" x14ac:dyDescent="0.35">
      <c r="A1640" s="20"/>
      <c r="B1640" s="20"/>
      <c r="C1640" s="20"/>
      <c r="D1640" s="20"/>
      <c r="E1640" s="6"/>
      <c r="F1640" s="6"/>
      <c r="G1640" s="6"/>
      <c r="H1640" s="6"/>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c r="AG1640" s="6"/>
      <c r="AH1640" s="6"/>
      <c r="AI1640" s="6"/>
      <c r="AJ1640" s="6"/>
      <c r="AK1640" s="6"/>
      <c r="AL1640" s="6"/>
      <c r="AM1640" s="6"/>
      <c r="AN1640" s="6"/>
      <c r="AO1640" s="6"/>
      <c r="AP1640" s="6"/>
      <c r="AQ1640" s="21"/>
      <c r="AR1640" s="21"/>
      <c r="AS1640" s="21"/>
      <c r="AT1640" s="6"/>
      <c r="AU1640" s="6"/>
      <c r="AV1640" s="6"/>
      <c r="AW1640" s="6"/>
    </row>
    <row r="1641" spans="1:49" x14ac:dyDescent="0.35">
      <c r="A1641" s="20"/>
      <c r="B1641" s="20"/>
      <c r="C1641" s="20"/>
      <c r="D1641" s="20"/>
      <c r="E1641" s="6"/>
      <c r="F1641" s="6"/>
      <c r="G1641" s="6"/>
      <c r="H1641" s="6"/>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c r="AG1641" s="6"/>
      <c r="AH1641" s="6"/>
      <c r="AI1641" s="6"/>
      <c r="AJ1641" s="6"/>
      <c r="AK1641" s="6"/>
      <c r="AL1641" s="6"/>
      <c r="AM1641" s="6"/>
      <c r="AN1641" s="6"/>
      <c r="AO1641" s="6"/>
      <c r="AP1641" s="6"/>
      <c r="AQ1641" s="21"/>
      <c r="AR1641" s="21"/>
      <c r="AS1641" s="21"/>
      <c r="AT1641" s="6"/>
      <c r="AU1641" s="6"/>
      <c r="AV1641" s="6"/>
      <c r="AW1641" s="6"/>
    </row>
    <row r="1642" spans="1:49" x14ac:dyDescent="0.35">
      <c r="A1642" s="20"/>
      <c r="B1642" s="20"/>
      <c r="C1642" s="20"/>
      <c r="D1642" s="20"/>
      <c r="E1642" s="6"/>
      <c r="F1642" s="6"/>
      <c r="G1642" s="6"/>
      <c r="H1642" s="6"/>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c r="AG1642" s="6"/>
      <c r="AH1642" s="6"/>
      <c r="AI1642" s="6"/>
      <c r="AJ1642" s="6"/>
      <c r="AK1642" s="6"/>
      <c r="AL1642" s="6"/>
      <c r="AM1642" s="6"/>
      <c r="AN1642" s="6"/>
      <c r="AO1642" s="6"/>
      <c r="AP1642" s="6"/>
      <c r="AQ1642" s="21"/>
      <c r="AR1642" s="21"/>
      <c r="AS1642" s="21"/>
      <c r="AT1642" s="6"/>
      <c r="AU1642" s="6"/>
      <c r="AV1642" s="6"/>
      <c r="AW1642" s="6"/>
    </row>
    <row r="1643" spans="1:49" x14ac:dyDescent="0.35">
      <c r="A1643" s="20"/>
      <c r="B1643" s="20"/>
      <c r="C1643" s="20"/>
      <c r="D1643" s="20"/>
      <c r="E1643" s="6"/>
      <c r="F1643" s="6"/>
      <c r="G1643" s="6"/>
      <c r="H1643" s="6"/>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c r="AG1643" s="6"/>
      <c r="AH1643" s="6"/>
      <c r="AI1643" s="6"/>
      <c r="AJ1643" s="6"/>
      <c r="AK1643" s="6"/>
      <c r="AL1643" s="6"/>
      <c r="AM1643" s="6"/>
      <c r="AN1643" s="6"/>
      <c r="AO1643" s="6"/>
      <c r="AP1643" s="6"/>
      <c r="AQ1643" s="21"/>
      <c r="AR1643" s="21"/>
      <c r="AS1643" s="21"/>
      <c r="AT1643" s="6"/>
      <c r="AU1643" s="6"/>
      <c r="AV1643" s="6"/>
      <c r="AW1643" s="6"/>
    </row>
    <row r="1644" spans="1:49" x14ac:dyDescent="0.35">
      <c r="A1644" s="20"/>
      <c r="B1644" s="20"/>
      <c r="C1644" s="20"/>
      <c r="D1644" s="20"/>
      <c r="E1644" s="6"/>
      <c r="F1644" s="6"/>
      <c r="G1644" s="6"/>
      <c r="H1644" s="6"/>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c r="AG1644" s="6"/>
      <c r="AH1644" s="6"/>
      <c r="AI1644" s="6"/>
      <c r="AJ1644" s="6"/>
      <c r="AK1644" s="6"/>
      <c r="AL1644" s="6"/>
      <c r="AM1644" s="6"/>
      <c r="AN1644" s="6"/>
      <c r="AO1644" s="6"/>
      <c r="AP1644" s="6"/>
      <c r="AQ1644" s="21"/>
      <c r="AR1644" s="21"/>
      <c r="AS1644" s="21"/>
      <c r="AT1644" s="6"/>
      <c r="AU1644" s="6"/>
      <c r="AV1644" s="6"/>
      <c r="AW1644" s="6"/>
    </row>
    <row r="1645" spans="1:49" x14ac:dyDescent="0.35">
      <c r="A1645" s="20"/>
      <c r="B1645" s="20"/>
      <c r="C1645" s="20"/>
      <c r="D1645" s="20"/>
      <c r="E1645" s="6"/>
      <c r="F1645" s="6"/>
      <c r="G1645" s="6"/>
      <c r="H1645" s="6"/>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c r="AG1645" s="6"/>
      <c r="AH1645" s="6"/>
      <c r="AI1645" s="6"/>
      <c r="AJ1645" s="6"/>
      <c r="AK1645" s="6"/>
      <c r="AL1645" s="6"/>
      <c r="AM1645" s="6"/>
      <c r="AN1645" s="6"/>
      <c r="AO1645" s="6"/>
      <c r="AP1645" s="6"/>
      <c r="AQ1645" s="21"/>
      <c r="AR1645" s="21"/>
      <c r="AS1645" s="21"/>
      <c r="AT1645" s="6"/>
      <c r="AU1645" s="6"/>
      <c r="AV1645" s="6"/>
      <c r="AW1645" s="6"/>
    </row>
    <row r="1646" spans="1:49" x14ac:dyDescent="0.35">
      <c r="A1646" s="20"/>
      <c r="B1646" s="20"/>
      <c r="C1646" s="20"/>
      <c r="D1646" s="20"/>
      <c r="E1646" s="6"/>
      <c r="F1646" s="6"/>
      <c r="G1646" s="6"/>
      <c r="H1646" s="6"/>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c r="AG1646" s="6"/>
      <c r="AH1646" s="6"/>
      <c r="AI1646" s="6"/>
      <c r="AJ1646" s="6"/>
      <c r="AK1646" s="6"/>
      <c r="AL1646" s="6"/>
      <c r="AM1646" s="6"/>
      <c r="AN1646" s="6"/>
      <c r="AO1646" s="6"/>
      <c r="AP1646" s="6"/>
      <c r="AQ1646" s="21"/>
      <c r="AR1646" s="21"/>
      <c r="AS1646" s="21"/>
      <c r="AT1646" s="6"/>
      <c r="AU1646" s="6"/>
      <c r="AV1646" s="6"/>
      <c r="AW1646" s="6"/>
    </row>
    <row r="1647" spans="1:49" x14ac:dyDescent="0.35">
      <c r="A1647" s="20"/>
      <c r="B1647" s="20"/>
      <c r="C1647" s="20"/>
      <c r="D1647" s="20"/>
      <c r="E1647" s="6"/>
      <c r="F1647" s="6"/>
      <c r="G1647" s="6"/>
      <c r="H1647" s="6"/>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c r="AG1647" s="6"/>
      <c r="AH1647" s="6"/>
      <c r="AI1647" s="6"/>
      <c r="AJ1647" s="6"/>
      <c r="AK1647" s="6"/>
      <c r="AL1647" s="6"/>
      <c r="AM1647" s="6"/>
      <c r="AN1647" s="6"/>
      <c r="AO1647" s="6"/>
      <c r="AP1647" s="6"/>
      <c r="AQ1647" s="21"/>
      <c r="AR1647" s="21"/>
      <c r="AS1647" s="21"/>
      <c r="AT1647" s="6"/>
      <c r="AU1647" s="6"/>
      <c r="AV1647" s="6"/>
      <c r="AW1647" s="6"/>
    </row>
    <row r="1648" spans="1:49" x14ac:dyDescent="0.35">
      <c r="A1648" s="20"/>
      <c r="B1648" s="20"/>
      <c r="C1648" s="20"/>
      <c r="D1648" s="20"/>
      <c r="E1648" s="6"/>
      <c r="F1648" s="6"/>
      <c r="G1648" s="6"/>
      <c r="H1648" s="6"/>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c r="AG1648" s="6"/>
      <c r="AH1648" s="6"/>
      <c r="AI1648" s="6"/>
      <c r="AJ1648" s="6"/>
      <c r="AK1648" s="6"/>
      <c r="AL1648" s="6"/>
      <c r="AM1648" s="6"/>
      <c r="AN1648" s="6"/>
      <c r="AO1648" s="6"/>
      <c r="AP1648" s="6"/>
      <c r="AQ1648" s="21"/>
      <c r="AR1648" s="21"/>
      <c r="AS1648" s="21"/>
      <c r="AT1648" s="6"/>
      <c r="AU1648" s="6"/>
      <c r="AV1648" s="6"/>
      <c r="AW1648" s="6"/>
    </row>
    <row r="1649" spans="1:49" x14ac:dyDescent="0.35">
      <c r="A1649" s="20"/>
      <c r="B1649" s="20"/>
      <c r="C1649" s="20"/>
      <c r="D1649" s="20"/>
      <c r="E1649" s="6"/>
      <c r="F1649" s="6"/>
      <c r="G1649" s="6"/>
      <c r="H1649" s="6"/>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c r="AG1649" s="6"/>
      <c r="AH1649" s="6"/>
      <c r="AI1649" s="6"/>
      <c r="AJ1649" s="6"/>
      <c r="AK1649" s="6"/>
      <c r="AL1649" s="6"/>
      <c r="AM1649" s="6"/>
      <c r="AN1649" s="6"/>
      <c r="AO1649" s="6"/>
      <c r="AP1649" s="6"/>
      <c r="AQ1649" s="21"/>
      <c r="AR1649" s="21"/>
      <c r="AS1649" s="21"/>
      <c r="AT1649" s="6"/>
      <c r="AU1649" s="6"/>
      <c r="AV1649" s="6"/>
      <c r="AW1649" s="6"/>
    </row>
    <row r="1650" spans="1:49" x14ac:dyDescent="0.35">
      <c r="A1650" s="20"/>
      <c r="B1650" s="20"/>
      <c r="C1650" s="20"/>
      <c r="D1650" s="20"/>
      <c r="E1650" s="6"/>
      <c r="F1650" s="6"/>
      <c r="G1650" s="6"/>
      <c r="H1650" s="6"/>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c r="AG1650" s="6"/>
      <c r="AH1650" s="6"/>
      <c r="AI1650" s="6"/>
      <c r="AJ1650" s="6"/>
      <c r="AK1650" s="6"/>
      <c r="AL1650" s="6"/>
      <c r="AM1650" s="6"/>
      <c r="AN1650" s="6"/>
      <c r="AO1650" s="6"/>
      <c r="AP1650" s="6"/>
      <c r="AQ1650" s="21"/>
      <c r="AR1650" s="21"/>
      <c r="AS1650" s="21"/>
      <c r="AT1650" s="6"/>
      <c r="AU1650" s="6"/>
      <c r="AV1650" s="6"/>
      <c r="AW1650" s="6"/>
    </row>
    <row r="1651" spans="1:49" x14ac:dyDescent="0.35">
      <c r="A1651" s="20"/>
      <c r="B1651" s="20"/>
      <c r="C1651" s="20"/>
      <c r="D1651" s="20"/>
      <c r="E1651" s="6"/>
      <c r="F1651" s="6"/>
      <c r="G1651" s="6"/>
      <c r="H1651" s="6"/>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c r="AG1651" s="6"/>
      <c r="AH1651" s="6"/>
      <c r="AI1651" s="6"/>
      <c r="AJ1651" s="6"/>
      <c r="AK1651" s="6"/>
      <c r="AL1651" s="6"/>
      <c r="AM1651" s="6"/>
      <c r="AN1651" s="6"/>
      <c r="AO1651" s="6"/>
      <c r="AP1651" s="6"/>
      <c r="AQ1651" s="21"/>
      <c r="AR1651" s="21"/>
      <c r="AS1651" s="21"/>
      <c r="AT1651" s="6"/>
      <c r="AU1651" s="6"/>
      <c r="AV1651" s="6"/>
      <c r="AW1651" s="6"/>
    </row>
    <row r="1652" spans="1:49" x14ac:dyDescent="0.35">
      <c r="A1652" s="20"/>
      <c r="B1652" s="20"/>
      <c r="C1652" s="20"/>
      <c r="D1652" s="20"/>
      <c r="E1652" s="6"/>
      <c r="F1652" s="6"/>
      <c r="G1652" s="6"/>
      <c r="H1652" s="6"/>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c r="AG1652" s="6"/>
      <c r="AH1652" s="6"/>
      <c r="AI1652" s="6"/>
      <c r="AJ1652" s="6"/>
      <c r="AK1652" s="6"/>
      <c r="AL1652" s="6"/>
      <c r="AM1652" s="6"/>
      <c r="AN1652" s="6"/>
      <c r="AO1652" s="6"/>
      <c r="AP1652" s="6"/>
      <c r="AQ1652" s="21"/>
      <c r="AR1652" s="21"/>
      <c r="AS1652" s="21"/>
      <c r="AT1652" s="6"/>
      <c r="AU1652" s="6"/>
      <c r="AV1652" s="6"/>
      <c r="AW1652" s="6"/>
    </row>
    <row r="1653" spans="1:49" x14ac:dyDescent="0.35">
      <c r="A1653" s="20"/>
      <c r="B1653" s="20"/>
      <c r="C1653" s="20"/>
      <c r="D1653" s="20"/>
      <c r="E1653" s="6"/>
      <c r="F1653" s="6"/>
      <c r="G1653" s="6"/>
      <c r="H1653" s="6"/>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c r="AG1653" s="6"/>
      <c r="AH1653" s="6"/>
      <c r="AI1653" s="6"/>
      <c r="AJ1653" s="6"/>
      <c r="AK1653" s="6"/>
      <c r="AL1653" s="6"/>
      <c r="AM1653" s="6"/>
      <c r="AN1653" s="6"/>
      <c r="AO1653" s="6"/>
      <c r="AP1653" s="6"/>
      <c r="AQ1653" s="21"/>
      <c r="AR1653" s="21"/>
      <c r="AS1653" s="21"/>
      <c r="AT1653" s="6"/>
      <c r="AU1653" s="6"/>
      <c r="AV1653" s="6"/>
      <c r="AW1653" s="6"/>
    </row>
    <row r="1654" spans="1:49" x14ac:dyDescent="0.35">
      <c r="A1654" s="20"/>
      <c r="B1654" s="20"/>
      <c r="C1654" s="20"/>
      <c r="D1654" s="20"/>
      <c r="E1654" s="6"/>
      <c r="F1654" s="6"/>
      <c r="G1654" s="6"/>
      <c r="H1654" s="6"/>
      <c r="I1654" s="6"/>
      <c r="J1654" s="6"/>
      <c r="K1654" s="6"/>
      <c r="L1654" s="6"/>
      <c r="M1654" s="6"/>
      <c r="N1654" s="6"/>
      <c r="O1654" s="6"/>
      <c r="P1654" s="6"/>
      <c r="Q1654" s="6"/>
      <c r="R1654" s="6"/>
      <c r="S1654" s="6"/>
      <c r="T1654" s="6"/>
      <c r="U1654" s="6"/>
      <c r="V1654" s="6"/>
      <c r="W1654" s="6"/>
      <c r="X1654" s="6"/>
      <c r="Y1654" s="6"/>
      <c r="Z1654" s="6"/>
      <c r="AA1654" s="6"/>
      <c r="AB1654" s="6"/>
      <c r="AC1654" s="6"/>
      <c r="AD1654" s="6"/>
      <c r="AE1654" s="6"/>
      <c r="AF1654" s="6"/>
      <c r="AG1654" s="6"/>
      <c r="AH1654" s="6"/>
      <c r="AI1654" s="6"/>
      <c r="AJ1654" s="6"/>
      <c r="AK1654" s="6"/>
      <c r="AL1654" s="6"/>
      <c r="AM1654" s="6"/>
      <c r="AN1654" s="6"/>
      <c r="AO1654" s="6"/>
      <c r="AP1654" s="6"/>
      <c r="AQ1654" s="21"/>
      <c r="AR1654" s="21"/>
      <c r="AS1654" s="21"/>
      <c r="AT1654" s="6"/>
      <c r="AU1654" s="6"/>
      <c r="AV1654" s="6"/>
      <c r="AW1654" s="6"/>
    </row>
    <row r="1655" spans="1:49" x14ac:dyDescent="0.35">
      <c r="A1655" s="20"/>
      <c r="B1655" s="20"/>
      <c r="C1655" s="20"/>
      <c r="D1655" s="20"/>
      <c r="E1655" s="6"/>
      <c r="F1655" s="6"/>
      <c r="G1655" s="6"/>
      <c r="H1655" s="6"/>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c r="AG1655" s="6"/>
      <c r="AH1655" s="6"/>
      <c r="AI1655" s="6"/>
      <c r="AJ1655" s="6"/>
      <c r="AK1655" s="6"/>
      <c r="AL1655" s="6"/>
      <c r="AM1655" s="6"/>
      <c r="AN1655" s="6"/>
      <c r="AO1655" s="6"/>
      <c r="AP1655" s="6"/>
      <c r="AQ1655" s="21"/>
      <c r="AR1655" s="21"/>
      <c r="AS1655" s="21"/>
      <c r="AT1655" s="6"/>
      <c r="AU1655" s="6"/>
      <c r="AV1655" s="6"/>
      <c r="AW1655" s="6"/>
    </row>
    <row r="1656" spans="1:49" x14ac:dyDescent="0.35">
      <c r="A1656" s="20"/>
      <c r="B1656" s="20"/>
      <c r="C1656" s="20"/>
      <c r="D1656" s="20"/>
      <c r="E1656" s="6"/>
      <c r="F1656" s="6"/>
      <c r="G1656" s="6"/>
      <c r="H1656" s="6"/>
      <c r="I1656" s="6"/>
      <c r="J1656" s="6"/>
      <c r="K1656" s="6"/>
      <c r="L1656" s="6"/>
      <c r="M1656" s="6"/>
      <c r="N1656" s="6"/>
      <c r="O1656" s="6"/>
      <c r="P1656" s="6"/>
      <c r="Q1656" s="6"/>
      <c r="R1656" s="6"/>
      <c r="S1656" s="6"/>
      <c r="T1656" s="6"/>
      <c r="U1656" s="6"/>
      <c r="V1656" s="6"/>
      <c r="W1656" s="6"/>
      <c r="X1656" s="6"/>
      <c r="Y1656" s="6"/>
      <c r="Z1656" s="6"/>
      <c r="AA1656" s="6"/>
      <c r="AB1656" s="6"/>
      <c r="AC1656" s="6"/>
      <c r="AD1656" s="6"/>
      <c r="AE1656" s="6"/>
      <c r="AF1656" s="6"/>
      <c r="AG1656" s="6"/>
      <c r="AH1656" s="6"/>
      <c r="AI1656" s="6"/>
      <c r="AJ1656" s="6"/>
      <c r="AK1656" s="6"/>
      <c r="AL1656" s="6"/>
      <c r="AM1656" s="6"/>
      <c r="AN1656" s="6"/>
      <c r="AO1656" s="6"/>
      <c r="AP1656" s="6"/>
      <c r="AQ1656" s="21"/>
      <c r="AR1656" s="21"/>
      <c r="AS1656" s="21"/>
      <c r="AT1656" s="6"/>
      <c r="AU1656" s="6"/>
      <c r="AV1656" s="6"/>
      <c r="AW1656" s="6"/>
    </row>
    <row r="1657" spans="1:49" x14ac:dyDescent="0.35">
      <c r="A1657" s="20"/>
      <c r="B1657" s="20"/>
      <c r="C1657" s="20"/>
      <c r="D1657" s="20"/>
      <c r="E1657" s="6"/>
      <c r="F1657" s="6"/>
      <c r="G1657" s="6"/>
      <c r="H1657" s="6"/>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c r="AG1657" s="6"/>
      <c r="AH1657" s="6"/>
      <c r="AI1657" s="6"/>
      <c r="AJ1657" s="6"/>
      <c r="AK1657" s="6"/>
      <c r="AL1657" s="6"/>
      <c r="AM1657" s="6"/>
      <c r="AN1657" s="6"/>
      <c r="AO1657" s="6"/>
      <c r="AP1657" s="6"/>
      <c r="AQ1657" s="21"/>
      <c r="AR1657" s="21"/>
      <c r="AS1657" s="21"/>
      <c r="AT1657" s="6"/>
      <c r="AU1657" s="6"/>
      <c r="AV1657" s="6"/>
      <c r="AW1657" s="6"/>
    </row>
    <row r="1658" spans="1:49" x14ac:dyDescent="0.35">
      <c r="A1658" s="20"/>
      <c r="B1658" s="20"/>
      <c r="C1658" s="20"/>
      <c r="D1658" s="20"/>
      <c r="E1658" s="6"/>
      <c r="F1658" s="6"/>
      <c r="G1658" s="6"/>
      <c r="H1658" s="6"/>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c r="AG1658" s="6"/>
      <c r="AH1658" s="6"/>
      <c r="AI1658" s="6"/>
      <c r="AJ1658" s="6"/>
      <c r="AK1658" s="6"/>
      <c r="AL1658" s="6"/>
      <c r="AM1658" s="6"/>
      <c r="AN1658" s="6"/>
      <c r="AO1658" s="6"/>
      <c r="AP1658" s="6"/>
      <c r="AQ1658" s="21"/>
      <c r="AR1658" s="21"/>
      <c r="AS1658" s="21"/>
      <c r="AT1658" s="6"/>
      <c r="AU1658" s="6"/>
      <c r="AV1658" s="6"/>
      <c r="AW1658" s="6"/>
    </row>
    <row r="1659" spans="1:49" x14ac:dyDescent="0.35">
      <c r="A1659" s="20"/>
      <c r="B1659" s="20"/>
      <c r="C1659" s="20"/>
      <c r="D1659" s="20"/>
      <c r="E1659" s="6"/>
      <c r="F1659" s="6"/>
      <c r="G1659" s="6"/>
      <c r="H1659" s="6"/>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c r="AG1659" s="6"/>
      <c r="AH1659" s="6"/>
      <c r="AI1659" s="6"/>
      <c r="AJ1659" s="6"/>
      <c r="AK1659" s="6"/>
      <c r="AL1659" s="6"/>
      <c r="AM1659" s="6"/>
      <c r="AN1659" s="6"/>
      <c r="AO1659" s="6"/>
      <c r="AP1659" s="6"/>
      <c r="AQ1659" s="21"/>
      <c r="AR1659" s="21"/>
      <c r="AS1659" s="21"/>
      <c r="AT1659" s="6"/>
      <c r="AU1659" s="6"/>
      <c r="AV1659" s="6"/>
      <c r="AW1659" s="6"/>
    </row>
    <row r="1660" spans="1:49" x14ac:dyDescent="0.35">
      <c r="A1660" s="20"/>
      <c r="B1660" s="20"/>
      <c r="C1660" s="20"/>
      <c r="D1660" s="20"/>
      <c r="E1660" s="6"/>
      <c r="F1660" s="6"/>
      <c r="G1660" s="6"/>
      <c r="H1660" s="6"/>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c r="AG1660" s="6"/>
      <c r="AH1660" s="6"/>
      <c r="AI1660" s="6"/>
      <c r="AJ1660" s="6"/>
      <c r="AK1660" s="6"/>
      <c r="AL1660" s="6"/>
      <c r="AM1660" s="6"/>
      <c r="AN1660" s="6"/>
      <c r="AO1660" s="6"/>
      <c r="AP1660" s="6"/>
      <c r="AQ1660" s="21"/>
      <c r="AR1660" s="21"/>
      <c r="AS1660" s="21"/>
      <c r="AT1660" s="6"/>
      <c r="AU1660" s="6"/>
      <c r="AV1660" s="6"/>
      <c r="AW1660" s="6"/>
    </row>
    <row r="1661" spans="1:49" x14ac:dyDescent="0.35">
      <c r="A1661" s="20"/>
      <c r="B1661" s="20"/>
      <c r="C1661" s="20"/>
      <c r="D1661" s="20"/>
      <c r="E1661" s="6"/>
      <c r="F1661" s="6"/>
      <c r="G1661" s="6"/>
      <c r="H1661" s="6"/>
      <c r="I1661" s="6"/>
      <c r="J1661" s="6"/>
      <c r="K1661" s="6"/>
      <c r="L1661" s="6"/>
      <c r="M1661" s="6"/>
      <c r="N1661" s="6"/>
      <c r="O1661" s="6"/>
      <c r="P1661" s="6"/>
      <c r="Q1661" s="6"/>
      <c r="R1661" s="6"/>
      <c r="S1661" s="6"/>
      <c r="T1661" s="6"/>
      <c r="U1661" s="6"/>
      <c r="V1661" s="6"/>
      <c r="W1661" s="6"/>
      <c r="X1661" s="6"/>
      <c r="Y1661" s="6"/>
      <c r="Z1661" s="6"/>
      <c r="AA1661" s="6"/>
      <c r="AB1661" s="6"/>
      <c r="AC1661" s="6"/>
      <c r="AD1661" s="6"/>
      <c r="AE1661" s="6"/>
      <c r="AF1661" s="6"/>
      <c r="AG1661" s="6"/>
      <c r="AH1661" s="6"/>
      <c r="AI1661" s="6"/>
      <c r="AJ1661" s="6"/>
      <c r="AK1661" s="6"/>
      <c r="AL1661" s="6"/>
      <c r="AM1661" s="6"/>
      <c r="AN1661" s="6"/>
      <c r="AO1661" s="6"/>
      <c r="AP1661" s="6"/>
      <c r="AQ1661" s="21"/>
      <c r="AR1661" s="21"/>
      <c r="AS1661" s="21"/>
      <c r="AT1661" s="6"/>
      <c r="AU1661" s="6"/>
      <c r="AV1661" s="6"/>
      <c r="AW1661" s="6"/>
    </row>
    <row r="1662" spans="1:49" x14ac:dyDescent="0.35">
      <c r="A1662" s="20"/>
      <c r="B1662" s="20"/>
      <c r="C1662" s="20"/>
      <c r="D1662" s="20"/>
      <c r="E1662" s="6"/>
      <c r="F1662" s="6"/>
      <c r="G1662" s="6"/>
      <c r="H1662" s="6"/>
      <c r="I1662" s="6"/>
      <c r="J1662" s="6"/>
      <c r="K1662" s="6"/>
      <c r="L1662" s="6"/>
      <c r="M1662" s="6"/>
      <c r="N1662" s="6"/>
      <c r="O1662" s="6"/>
      <c r="P1662" s="6"/>
      <c r="Q1662" s="6"/>
      <c r="R1662" s="6"/>
      <c r="S1662" s="6"/>
      <c r="T1662" s="6"/>
      <c r="U1662" s="6"/>
      <c r="V1662" s="6"/>
      <c r="W1662" s="6"/>
      <c r="X1662" s="6"/>
      <c r="Y1662" s="6"/>
      <c r="Z1662" s="6"/>
      <c r="AA1662" s="6"/>
      <c r="AB1662" s="6"/>
      <c r="AC1662" s="6"/>
      <c r="AD1662" s="6"/>
      <c r="AE1662" s="6"/>
      <c r="AF1662" s="6"/>
      <c r="AG1662" s="6"/>
      <c r="AH1662" s="6"/>
      <c r="AI1662" s="6"/>
      <c r="AJ1662" s="6"/>
      <c r="AK1662" s="6"/>
      <c r="AL1662" s="6"/>
      <c r="AM1662" s="6"/>
      <c r="AN1662" s="6"/>
      <c r="AO1662" s="6"/>
      <c r="AP1662" s="6"/>
      <c r="AQ1662" s="21"/>
      <c r="AR1662" s="21"/>
      <c r="AS1662" s="21"/>
      <c r="AT1662" s="6"/>
      <c r="AU1662" s="6"/>
      <c r="AV1662" s="6"/>
      <c r="AW1662" s="6"/>
    </row>
    <row r="1663" spans="1:49" x14ac:dyDescent="0.35">
      <c r="A1663" s="20"/>
      <c r="B1663" s="20"/>
      <c r="C1663" s="20"/>
      <c r="D1663" s="20"/>
      <c r="E1663" s="6"/>
      <c r="F1663" s="6"/>
      <c r="G1663" s="6"/>
      <c r="H1663" s="6"/>
      <c r="I1663" s="6"/>
      <c r="J1663" s="6"/>
      <c r="K1663" s="6"/>
      <c r="L1663" s="6"/>
      <c r="M1663" s="6"/>
      <c r="N1663" s="6"/>
      <c r="O1663" s="6"/>
      <c r="P1663" s="6"/>
      <c r="Q1663" s="6"/>
      <c r="R1663" s="6"/>
      <c r="S1663" s="6"/>
      <c r="T1663" s="6"/>
      <c r="U1663" s="6"/>
      <c r="V1663" s="6"/>
      <c r="W1663" s="6"/>
      <c r="X1663" s="6"/>
      <c r="Y1663" s="6"/>
      <c r="Z1663" s="6"/>
      <c r="AA1663" s="6"/>
      <c r="AB1663" s="6"/>
      <c r="AC1663" s="6"/>
      <c r="AD1663" s="6"/>
      <c r="AE1663" s="6"/>
      <c r="AF1663" s="6"/>
      <c r="AG1663" s="6"/>
      <c r="AH1663" s="6"/>
      <c r="AI1663" s="6"/>
      <c r="AJ1663" s="6"/>
      <c r="AK1663" s="6"/>
      <c r="AL1663" s="6"/>
      <c r="AM1663" s="6"/>
      <c r="AN1663" s="6"/>
      <c r="AO1663" s="6"/>
      <c r="AP1663" s="6"/>
      <c r="AQ1663" s="21"/>
      <c r="AR1663" s="21"/>
      <c r="AS1663" s="21"/>
      <c r="AT1663" s="6"/>
      <c r="AU1663" s="6"/>
      <c r="AV1663" s="6"/>
      <c r="AW1663" s="6"/>
    </row>
    <row r="1664" spans="1:49" x14ac:dyDescent="0.35">
      <c r="A1664" s="20"/>
      <c r="B1664" s="20"/>
      <c r="C1664" s="20"/>
      <c r="D1664" s="20"/>
      <c r="E1664" s="6"/>
      <c r="F1664" s="6"/>
      <c r="G1664" s="6"/>
      <c r="H1664" s="6"/>
      <c r="I1664" s="6"/>
      <c r="J1664" s="6"/>
      <c r="K1664" s="6"/>
      <c r="L1664" s="6"/>
      <c r="M1664" s="6"/>
      <c r="N1664" s="6"/>
      <c r="O1664" s="6"/>
      <c r="P1664" s="6"/>
      <c r="Q1664" s="6"/>
      <c r="R1664" s="6"/>
      <c r="S1664" s="6"/>
      <c r="T1664" s="6"/>
      <c r="U1664" s="6"/>
      <c r="V1664" s="6"/>
      <c r="W1664" s="6"/>
      <c r="X1664" s="6"/>
      <c r="Y1664" s="6"/>
      <c r="Z1664" s="6"/>
      <c r="AA1664" s="6"/>
      <c r="AB1664" s="6"/>
      <c r="AC1664" s="6"/>
      <c r="AD1664" s="6"/>
      <c r="AE1664" s="6"/>
      <c r="AF1664" s="6"/>
      <c r="AG1664" s="6"/>
      <c r="AH1664" s="6"/>
      <c r="AI1664" s="6"/>
      <c r="AJ1664" s="6"/>
      <c r="AK1664" s="6"/>
      <c r="AL1664" s="6"/>
      <c r="AM1664" s="6"/>
      <c r="AN1664" s="6"/>
      <c r="AO1664" s="6"/>
      <c r="AP1664" s="6"/>
      <c r="AQ1664" s="21"/>
      <c r="AR1664" s="21"/>
      <c r="AS1664" s="21"/>
      <c r="AT1664" s="6"/>
      <c r="AU1664" s="6"/>
      <c r="AV1664" s="6"/>
      <c r="AW1664" s="6"/>
    </row>
    <row r="1665" spans="1:49" x14ac:dyDescent="0.35">
      <c r="A1665" s="20"/>
      <c r="B1665" s="20"/>
      <c r="C1665" s="20"/>
      <c r="D1665" s="20"/>
      <c r="E1665" s="6"/>
      <c r="F1665" s="6"/>
      <c r="G1665" s="6"/>
      <c r="H1665" s="6"/>
      <c r="I1665" s="6"/>
      <c r="J1665" s="6"/>
      <c r="K1665" s="6"/>
      <c r="L1665" s="6"/>
      <c r="M1665" s="6"/>
      <c r="N1665" s="6"/>
      <c r="O1665" s="6"/>
      <c r="P1665" s="6"/>
      <c r="Q1665" s="6"/>
      <c r="R1665" s="6"/>
      <c r="S1665" s="6"/>
      <c r="T1665" s="6"/>
      <c r="U1665" s="6"/>
      <c r="V1665" s="6"/>
      <c r="W1665" s="6"/>
      <c r="X1665" s="6"/>
      <c r="Y1665" s="6"/>
      <c r="Z1665" s="6"/>
      <c r="AA1665" s="6"/>
      <c r="AB1665" s="6"/>
      <c r="AC1665" s="6"/>
      <c r="AD1665" s="6"/>
      <c r="AE1665" s="6"/>
      <c r="AF1665" s="6"/>
      <c r="AG1665" s="6"/>
      <c r="AH1665" s="6"/>
      <c r="AI1665" s="6"/>
      <c r="AJ1665" s="6"/>
      <c r="AK1665" s="6"/>
      <c r="AL1665" s="6"/>
      <c r="AM1665" s="6"/>
      <c r="AN1665" s="6"/>
      <c r="AO1665" s="6"/>
      <c r="AP1665" s="6"/>
      <c r="AQ1665" s="21"/>
      <c r="AR1665" s="21"/>
      <c r="AS1665" s="21"/>
      <c r="AT1665" s="6"/>
      <c r="AU1665" s="6"/>
      <c r="AV1665" s="6"/>
      <c r="AW1665" s="6"/>
    </row>
    <row r="1666" spans="1:49" x14ac:dyDescent="0.35">
      <c r="A1666" s="20"/>
      <c r="B1666" s="20"/>
      <c r="C1666" s="20"/>
      <c r="D1666" s="20"/>
      <c r="E1666" s="6"/>
      <c r="F1666" s="6"/>
      <c r="G1666" s="6"/>
      <c r="H1666" s="6"/>
      <c r="I1666" s="6"/>
      <c r="J1666" s="6"/>
      <c r="K1666" s="6"/>
      <c r="L1666" s="6"/>
      <c r="M1666" s="6"/>
      <c r="N1666" s="6"/>
      <c r="O1666" s="6"/>
      <c r="P1666" s="6"/>
      <c r="Q1666" s="6"/>
      <c r="R1666" s="6"/>
      <c r="S1666" s="6"/>
      <c r="T1666" s="6"/>
      <c r="U1666" s="6"/>
      <c r="V1666" s="6"/>
      <c r="W1666" s="6"/>
      <c r="X1666" s="6"/>
      <c r="Y1666" s="6"/>
      <c r="Z1666" s="6"/>
      <c r="AA1666" s="6"/>
      <c r="AB1666" s="6"/>
      <c r="AC1666" s="6"/>
      <c r="AD1666" s="6"/>
      <c r="AE1666" s="6"/>
      <c r="AF1666" s="6"/>
      <c r="AG1666" s="6"/>
      <c r="AH1666" s="6"/>
      <c r="AI1666" s="6"/>
      <c r="AJ1666" s="6"/>
      <c r="AK1666" s="6"/>
      <c r="AL1666" s="6"/>
      <c r="AM1666" s="6"/>
      <c r="AN1666" s="6"/>
      <c r="AO1666" s="6"/>
      <c r="AP1666" s="6"/>
      <c r="AQ1666" s="21"/>
      <c r="AR1666" s="21"/>
      <c r="AS1666" s="21"/>
      <c r="AT1666" s="6"/>
      <c r="AU1666" s="6"/>
      <c r="AV1666" s="6"/>
      <c r="AW1666" s="6"/>
    </row>
    <row r="1667" spans="1:49" x14ac:dyDescent="0.35">
      <c r="A1667" s="20"/>
      <c r="B1667" s="20"/>
      <c r="C1667" s="20"/>
      <c r="D1667" s="20"/>
      <c r="E1667" s="6"/>
      <c r="F1667" s="6"/>
      <c r="G1667" s="6"/>
      <c r="H1667" s="6"/>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c r="AG1667" s="6"/>
      <c r="AH1667" s="6"/>
      <c r="AI1667" s="6"/>
      <c r="AJ1667" s="6"/>
      <c r="AK1667" s="6"/>
      <c r="AL1667" s="6"/>
      <c r="AM1667" s="6"/>
      <c r="AN1667" s="6"/>
      <c r="AO1667" s="6"/>
      <c r="AP1667" s="6"/>
      <c r="AQ1667" s="21"/>
      <c r="AR1667" s="21"/>
      <c r="AS1667" s="21"/>
      <c r="AT1667" s="6"/>
      <c r="AU1667" s="6"/>
      <c r="AV1667" s="6"/>
      <c r="AW1667" s="6"/>
    </row>
    <row r="1668" spans="1:49" x14ac:dyDescent="0.35">
      <c r="A1668" s="20"/>
      <c r="B1668" s="20"/>
      <c r="C1668" s="20"/>
      <c r="D1668" s="20"/>
      <c r="E1668" s="6"/>
      <c r="F1668" s="6"/>
      <c r="G1668" s="6"/>
      <c r="H1668" s="6"/>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c r="AG1668" s="6"/>
      <c r="AH1668" s="6"/>
      <c r="AI1668" s="6"/>
      <c r="AJ1668" s="6"/>
      <c r="AK1668" s="6"/>
      <c r="AL1668" s="6"/>
      <c r="AM1668" s="6"/>
      <c r="AN1668" s="6"/>
      <c r="AO1668" s="6"/>
      <c r="AP1668" s="6"/>
      <c r="AQ1668" s="21"/>
      <c r="AR1668" s="21"/>
      <c r="AS1668" s="21"/>
      <c r="AT1668" s="6"/>
      <c r="AU1668" s="6"/>
      <c r="AV1668" s="6"/>
      <c r="AW1668" s="6"/>
    </row>
    <row r="1669" spans="1:49" x14ac:dyDescent="0.35">
      <c r="A1669" s="20"/>
      <c r="B1669" s="20"/>
      <c r="C1669" s="20"/>
      <c r="D1669" s="20"/>
      <c r="E1669" s="6"/>
      <c r="F1669" s="6"/>
      <c r="G1669" s="6"/>
      <c r="H1669" s="6"/>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c r="AG1669" s="6"/>
      <c r="AH1669" s="6"/>
      <c r="AI1669" s="6"/>
      <c r="AJ1669" s="6"/>
      <c r="AK1669" s="6"/>
      <c r="AL1669" s="6"/>
      <c r="AM1669" s="6"/>
      <c r="AN1669" s="6"/>
      <c r="AO1669" s="6"/>
      <c r="AP1669" s="6"/>
      <c r="AQ1669" s="21"/>
      <c r="AR1669" s="21"/>
      <c r="AS1669" s="21"/>
      <c r="AT1669" s="6"/>
      <c r="AU1669" s="6"/>
      <c r="AV1669" s="6"/>
      <c r="AW1669" s="6"/>
    </row>
    <row r="1670" spans="1:49" x14ac:dyDescent="0.35">
      <c r="A1670" s="20"/>
      <c r="B1670" s="20"/>
      <c r="C1670" s="20"/>
      <c r="D1670" s="20"/>
      <c r="E1670" s="6"/>
      <c r="F1670" s="6"/>
      <c r="G1670" s="6"/>
      <c r="H1670" s="6"/>
      <c r="I1670" s="6"/>
      <c r="J1670" s="6"/>
      <c r="K1670" s="6"/>
      <c r="L1670" s="6"/>
      <c r="M1670" s="6"/>
      <c r="N1670" s="6"/>
      <c r="O1670" s="6"/>
      <c r="P1670" s="6"/>
      <c r="Q1670" s="6"/>
      <c r="R1670" s="6"/>
      <c r="S1670" s="6"/>
      <c r="T1670" s="6"/>
      <c r="U1670" s="6"/>
      <c r="V1670" s="6"/>
      <c r="W1670" s="6"/>
      <c r="X1670" s="6"/>
      <c r="Y1670" s="6"/>
      <c r="Z1670" s="6"/>
      <c r="AA1670" s="6"/>
      <c r="AB1670" s="6"/>
      <c r="AC1670" s="6"/>
      <c r="AD1670" s="6"/>
      <c r="AE1670" s="6"/>
      <c r="AF1670" s="6"/>
      <c r="AG1670" s="6"/>
      <c r="AH1670" s="6"/>
      <c r="AI1670" s="6"/>
      <c r="AJ1670" s="6"/>
      <c r="AK1670" s="6"/>
      <c r="AL1670" s="6"/>
      <c r="AM1670" s="6"/>
      <c r="AN1670" s="6"/>
      <c r="AO1670" s="6"/>
      <c r="AP1670" s="6"/>
      <c r="AQ1670" s="21"/>
      <c r="AR1670" s="21"/>
      <c r="AS1670" s="21"/>
      <c r="AT1670" s="6"/>
      <c r="AU1670" s="6"/>
      <c r="AV1670" s="6"/>
      <c r="AW1670" s="6"/>
    </row>
    <row r="1671" spans="1:49" x14ac:dyDescent="0.35">
      <c r="A1671" s="20"/>
      <c r="B1671" s="20"/>
      <c r="C1671" s="20"/>
      <c r="D1671" s="20"/>
      <c r="E1671" s="6"/>
      <c r="F1671" s="6"/>
      <c r="G1671" s="6"/>
      <c r="H1671" s="6"/>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c r="AG1671" s="6"/>
      <c r="AH1671" s="6"/>
      <c r="AI1671" s="6"/>
      <c r="AJ1671" s="6"/>
      <c r="AK1671" s="6"/>
      <c r="AL1671" s="6"/>
      <c r="AM1671" s="6"/>
      <c r="AN1671" s="6"/>
      <c r="AO1671" s="6"/>
      <c r="AP1671" s="6"/>
      <c r="AQ1671" s="21"/>
      <c r="AR1671" s="21"/>
      <c r="AS1671" s="21"/>
      <c r="AT1671" s="6"/>
      <c r="AU1671" s="6"/>
      <c r="AV1671" s="6"/>
      <c r="AW1671" s="6"/>
    </row>
    <row r="1672" spans="1:49" x14ac:dyDescent="0.35">
      <c r="A1672" s="20"/>
      <c r="B1672" s="20"/>
      <c r="C1672" s="20"/>
      <c r="D1672" s="20"/>
      <c r="E1672" s="6"/>
      <c r="F1672" s="6"/>
      <c r="G1672" s="6"/>
      <c r="H1672" s="6"/>
      <c r="I1672" s="6"/>
      <c r="J1672" s="6"/>
      <c r="K1672" s="6"/>
      <c r="L1672" s="6"/>
      <c r="M1672" s="6"/>
      <c r="N1672" s="6"/>
      <c r="O1672" s="6"/>
      <c r="P1672" s="6"/>
      <c r="Q1672" s="6"/>
      <c r="R1672" s="6"/>
      <c r="S1672" s="6"/>
      <c r="T1672" s="6"/>
      <c r="U1672" s="6"/>
      <c r="V1672" s="6"/>
      <c r="W1672" s="6"/>
      <c r="X1672" s="6"/>
      <c r="Y1672" s="6"/>
      <c r="Z1672" s="6"/>
      <c r="AA1672" s="6"/>
      <c r="AB1672" s="6"/>
      <c r="AC1672" s="6"/>
      <c r="AD1672" s="6"/>
      <c r="AE1672" s="6"/>
      <c r="AF1672" s="6"/>
      <c r="AG1672" s="6"/>
      <c r="AH1672" s="6"/>
      <c r="AI1672" s="6"/>
      <c r="AJ1672" s="6"/>
      <c r="AK1672" s="6"/>
      <c r="AL1672" s="6"/>
      <c r="AM1672" s="6"/>
      <c r="AN1672" s="6"/>
      <c r="AO1672" s="6"/>
      <c r="AP1672" s="6"/>
      <c r="AQ1672" s="21"/>
      <c r="AR1672" s="21"/>
      <c r="AS1672" s="21"/>
      <c r="AT1672" s="6"/>
      <c r="AU1672" s="6"/>
      <c r="AV1672" s="6"/>
      <c r="AW1672" s="6"/>
    </row>
    <row r="1673" spans="1:49" x14ac:dyDescent="0.35">
      <c r="A1673" s="20"/>
      <c r="B1673" s="20"/>
      <c r="C1673" s="20"/>
      <c r="D1673" s="20"/>
      <c r="E1673" s="6"/>
      <c r="F1673" s="6"/>
      <c r="G1673" s="6"/>
      <c r="H1673" s="6"/>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c r="AG1673" s="6"/>
      <c r="AH1673" s="6"/>
      <c r="AI1673" s="6"/>
      <c r="AJ1673" s="6"/>
      <c r="AK1673" s="6"/>
      <c r="AL1673" s="6"/>
      <c r="AM1673" s="6"/>
      <c r="AN1673" s="6"/>
      <c r="AO1673" s="6"/>
      <c r="AP1673" s="6"/>
      <c r="AQ1673" s="21"/>
      <c r="AR1673" s="21"/>
      <c r="AS1673" s="21"/>
      <c r="AT1673" s="6"/>
      <c r="AU1673" s="6"/>
      <c r="AV1673" s="6"/>
      <c r="AW1673" s="6"/>
    </row>
    <row r="1674" spans="1:49" x14ac:dyDescent="0.35">
      <c r="A1674" s="20"/>
      <c r="B1674" s="20"/>
      <c r="C1674" s="20"/>
      <c r="D1674" s="20"/>
      <c r="E1674" s="6"/>
      <c r="F1674" s="6"/>
      <c r="G1674" s="6"/>
      <c r="H1674" s="6"/>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c r="AG1674" s="6"/>
      <c r="AH1674" s="6"/>
      <c r="AI1674" s="6"/>
      <c r="AJ1674" s="6"/>
      <c r="AK1674" s="6"/>
      <c r="AL1674" s="6"/>
      <c r="AM1674" s="6"/>
      <c r="AN1674" s="6"/>
      <c r="AO1674" s="6"/>
      <c r="AP1674" s="6"/>
      <c r="AQ1674" s="21"/>
      <c r="AR1674" s="21"/>
      <c r="AS1674" s="21"/>
      <c r="AT1674" s="6"/>
      <c r="AU1674" s="6"/>
      <c r="AV1674" s="6"/>
      <c r="AW1674" s="6"/>
    </row>
    <row r="1675" spans="1:49" x14ac:dyDescent="0.35">
      <c r="A1675" s="20"/>
      <c r="B1675" s="20"/>
      <c r="C1675" s="20"/>
      <c r="D1675" s="20"/>
      <c r="E1675" s="6"/>
      <c r="F1675" s="6"/>
      <c r="G1675" s="6"/>
      <c r="H1675" s="6"/>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c r="AG1675" s="6"/>
      <c r="AH1675" s="6"/>
      <c r="AI1675" s="6"/>
      <c r="AJ1675" s="6"/>
      <c r="AK1675" s="6"/>
      <c r="AL1675" s="6"/>
      <c r="AM1675" s="6"/>
      <c r="AN1675" s="6"/>
      <c r="AO1675" s="6"/>
      <c r="AP1675" s="6"/>
      <c r="AQ1675" s="21"/>
      <c r="AR1675" s="21"/>
      <c r="AS1675" s="21"/>
      <c r="AT1675" s="6"/>
      <c r="AU1675" s="6"/>
      <c r="AV1675" s="6"/>
      <c r="AW1675" s="6"/>
    </row>
    <row r="1676" spans="1:49" x14ac:dyDescent="0.35">
      <c r="A1676" s="20"/>
      <c r="B1676" s="20"/>
      <c r="C1676" s="20"/>
      <c r="D1676" s="20"/>
      <c r="E1676" s="6"/>
      <c r="F1676" s="6"/>
      <c r="G1676" s="6"/>
      <c r="H1676" s="6"/>
      <c r="I1676" s="6"/>
      <c r="J1676" s="6"/>
      <c r="K1676" s="6"/>
      <c r="L1676" s="6"/>
      <c r="M1676" s="6"/>
      <c r="N1676" s="6"/>
      <c r="O1676" s="6"/>
      <c r="P1676" s="6"/>
      <c r="Q1676" s="6"/>
      <c r="R1676" s="6"/>
      <c r="S1676" s="6"/>
      <c r="T1676" s="6"/>
      <c r="U1676" s="6"/>
      <c r="V1676" s="6"/>
      <c r="W1676" s="6"/>
      <c r="X1676" s="6"/>
      <c r="Y1676" s="6"/>
      <c r="Z1676" s="6"/>
      <c r="AA1676" s="6"/>
      <c r="AB1676" s="6"/>
      <c r="AC1676" s="6"/>
      <c r="AD1676" s="6"/>
      <c r="AE1676" s="6"/>
      <c r="AF1676" s="6"/>
      <c r="AG1676" s="6"/>
      <c r="AH1676" s="6"/>
      <c r="AI1676" s="6"/>
      <c r="AJ1676" s="6"/>
      <c r="AK1676" s="6"/>
      <c r="AL1676" s="6"/>
      <c r="AM1676" s="6"/>
      <c r="AN1676" s="6"/>
      <c r="AO1676" s="6"/>
      <c r="AP1676" s="6"/>
      <c r="AQ1676" s="21"/>
      <c r="AR1676" s="21"/>
      <c r="AS1676" s="21"/>
      <c r="AT1676" s="6"/>
      <c r="AU1676" s="6"/>
      <c r="AV1676" s="6"/>
      <c r="AW1676" s="6"/>
    </row>
    <row r="1677" spans="1:49" x14ac:dyDescent="0.35">
      <c r="A1677" s="20"/>
      <c r="B1677" s="20"/>
      <c r="C1677" s="20"/>
      <c r="D1677" s="20"/>
      <c r="E1677" s="6"/>
      <c r="F1677" s="6"/>
      <c r="G1677" s="6"/>
      <c r="H1677" s="6"/>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c r="AG1677" s="6"/>
      <c r="AH1677" s="6"/>
      <c r="AI1677" s="6"/>
      <c r="AJ1677" s="6"/>
      <c r="AK1677" s="6"/>
      <c r="AL1677" s="6"/>
      <c r="AM1677" s="6"/>
      <c r="AN1677" s="6"/>
      <c r="AO1677" s="6"/>
      <c r="AP1677" s="6"/>
      <c r="AQ1677" s="21"/>
      <c r="AR1677" s="21"/>
      <c r="AS1677" s="21"/>
      <c r="AT1677" s="6"/>
      <c r="AU1677" s="6"/>
      <c r="AV1677" s="6"/>
      <c r="AW1677" s="6"/>
    </row>
    <row r="1678" spans="1:49" x14ac:dyDescent="0.35">
      <c r="A1678" s="20"/>
      <c r="B1678" s="20"/>
      <c r="C1678" s="20"/>
      <c r="D1678" s="20"/>
      <c r="E1678" s="6"/>
      <c r="F1678" s="6"/>
      <c r="G1678" s="6"/>
      <c r="H1678" s="6"/>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c r="AG1678" s="6"/>
      <c r="AH1678" s="6"/>
      <c r="AI1678" s="6"/>
      <c r="AJ1678" s="6"/>
      <c r="AK1678" s="6"/>
      <c r="AL1678" s="6"/>
      <c r="AM1678" s="6"/>
      <c r="AN1678" s="6"/>
      <c r="AO1678" s="6"/>
      <c r="AP1678" s="6"/>
      <c r="AQ1678" s="21"/>
      <c r="AR1678" s="21"/>
      <c r="AS1678" s="21"/>
      <c r="AT1678" s="6"/>
      <c r="AU1678" s="6"/>
      <c r="AV1678" s="6"/>
      <c r="AW1678" s="6"/>
    </row>
    <row r="1679" spans="1:49" x14ac:dyDescent="0.35">
      <c r="A1679" s="20"/>
      <c r="B1679" s="20"/>
      <c r="C1679" s="20"/>
      <c r="D1679" s="20"/>
      <c r="E1679" s="6"/>
      <c r="F1679" s="6"/>
      <c r="G1679" s="6"/>
      <c r="H1679" s="6"/>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c r="AG1679" s="6"/>
      <c r="AH1679" s="6"/>
      <c r="AI1679" s="6"/>
      <c r="AJ1679" s="6"/>
      <c r="AK1679" s="6"/>
      <c r="AL1679" s="6"/>
      <c r="AM1679" s="6"/>
      <c r="AN1679" s="6"/>
      <c r="AO1679" s="6"/>
      <c r="AP1679" s="6"/>
      <c r="AQ1679" s="21"/>
      <c r="AR1679" s="21"/>
      <c r="AS1679" s="21"/>
      <c r="AT1679" s="6"/>
      <c r="AU1679" s="6"/>
      <c r="AV1679" s="6"/>
      <c r="AW1679" s="6"/>
    </row>
    <row r="1680" spans="1:49" x14ac:dyDescent="0.35">
      <c r="A1680" s="20"/>
      <c r="B1680" s="20"/>
      <c r="C1680" s="20"/>
      <c r="D1680" s="20"/>
      <c r="E1680" s="6"/>
      <c r="F1680" s="6"/>
      <c r="G1680" s="6"/>
      <c r="H1680" s="6"/>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c r="AG1680" s="6"/>
      <c r="AH1680" s="6"/>
      <c r="AI1680" s="6"/>
      <c r="AJ1680" s="6"/>
      <c r="AK1680" s="6"/>
      <c r="AL1680" s="6"/>
      <c r="AM1680" s="6"/>
      <c r="AN1680" s="6"/>
      <c r="AO1680" s="6"/>
      <c r="AP1680" s="6"/>
      <c r="AQ1680" s="21"/>
      <c r="AR1680" s="21"/>
      <c r="AS1680" s="21"/>
      <c r="AT1680" s="6"/>
      <c r="AU1680" s="6"/>
      <c r="AV1680" s="6"/>
      <c r="AW1680" s="6"/>
    </row>
    <row r="1681" spans="1:49" x14ac:dyDescent="0.35">
      <c r="A1681" s="20"/>
      <c r="B1681" s="20"/>
      <c r="C1681" s="20"/>
      <c r="D1681" s="20"/>
      <c r="E1681" s="6"/>
      <c r="F1681" s="6"/>
      <c r="G1681" s="6"/>
      <c r="H1681" s="6"/>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c r="AG1681" s="6"/>
      <c r="AH1681" s="6"/>
      <c r="AI1681" s="6"/>
      <c r="AJ1681" s="6"/>
      <c r="AK1681" s="6"/>
      <c r="AL1681" s="6"/>
      <c r="AM1681" s="6"/>
      <c r="AN1681" s="6"/>
      <c r="AO1681" s="6"/>
      <c r="AP1681" s="6"/>
      <c r="AQ1681" s="21"/>
      <c r="AR1681" s="21"/>
      <c r="AS1681" s="21"/>
      <c r="AT1681" s="6"/>
      <c r="AU1681" s="6"/>
      <c r="AV1681" s="6"/>
      <c r="AW1681" s="6"/>
    </row>
    <row r="1682" spans="1:49" x14ac:dyDescent="0.35">
      <c r="A1682" s="20"/>
      <c r="B1682" s="20"/>
      <c r="C1682" s="20"/>
      <c r="D1682" s="20"/>
      <c r="E1682" s="6"/>
      <c r="F1682" s="6"/>
      <c r="G1682" s="6"/>
      <c r="H1682" s="6"/>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c r="AG1682" s="6"/>
      <c r="AH1682" s="6"/>
      <c r="AI1682" s="6"/>
      <c r="AJ1682" s="6"/>
      <c r="AK1682" s="6"/>
      <c r="AL1682" s="6"/>
      <c r="AM1682" s="6"/>
      <c r="AN1682" s="6"/>
      <c r="AO1682" s="6"/>
      <c r="AP1682" s="6"/>
      <c r="AQ1682" s="21"/>
      <c r="AR1682" s="21"/>
      <c r="AS1682" s="21"/>
      <c r="AT1682" s="6"/>
      <c r="AU1682" s="6"/>
      <c r="AV1682" s="6"/>
      <c r="AW1682" s="6"/>
    </row>
    <row r="1683" spans="1:49" x14ac:dyDescent="0.35">
      <c r="A1683" s="20"/>
      <c r="B1683" s="20"/>
      <c r="C1683" s="20"/>
      <c r="D1683" s="20"/>
      <c r="E1683" s="6"/>
      <c r="F1683" s="6"/>
      <c r="G1683" s="6"/>
      <c r="H1683" s="6"/>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c r="AG1683" s="6"/>
      <c r="AH1683" s="6"/>
      <c r="AI1683" s="6"/>
      <c r="AJ1683" s="6"/>
      <c r="AK1683" s="6"/>
      <c r="AL1683" s="6"/>
      <c r="AM1683" s="6"/>
      <c r="AN1683" s="6"/>
      <c r="AO1683" s="6"/>
      <c r="AP1683" s="6"/>
      <c r="AQ1683" s="21"/>
      <c r="AR1683" s="21"/>
      <c r="AS1683" s="21"/>
      <c r="AT1683" s="6"/>
      <c r="AU1683" s="6"/>
      <c r="AV1683" s="6"/>
      <c r="AW1683" s="6"/>
    </row>
    <row r="1684" spans="1:49" x14ac:dyDescent="0.35">
      <c r="A1684" s="20"/>
      <c r="B1684" s="20"/>
      <c r="C1684" s="20"/>
      <c r="D1684" s="20"/>
      <c r="E1684" s="6"/>
      <c r="F1684" s="6"/>
      <c r="G1684" s="6"/>
      <c r="H1684" s="6"/>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c r="AG1684" s="6"/>
      <c r="AH1684" s="6"/>
      <c r="AI1684" s="6"/>
      <c r="AJ1684" s="6"/>
      <c r="AK1684" s="6"/>
      <c r="AL1684" s="6"/>
      <c r="AM1684" s="6"/>
      <c r="AN1684" s="6"/>
      <c r="AO1684" s="6"/>
      <c r="AP1684" s="6"/>
      <c r="AQ1684" s="21"/>
      <c r="AR1684" s="21"/>
      <c r="AS1684" s="21"/>
      <c r="AT1684" s="6"/>
      <c r="AU1684" s="6"/>
      <c r="AV1684" s="6"/>
      <c r="AW1684" s="6"/>
    </row>
    <row r="1685" spans="1:49" x14ac:dyDescent="0.35">
      <c r="A1685" s="20"/>
      <c r="B1685" s="20"/>
      <c r="C1685" s="20"/>
      <c r="D1685" s="20"/>
      <c r="E1685" s="6"/>
      <c r="F1685" s="6"/>
      <c r="G1685" s="6"/>
      <c r="H1685" s="6"/>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c r="AM1685" s="6"/>
      <c r="AN1685" s="6"/>
      <c r="AO1685" s="6"/>
      <c r="AP1685" s="6"/>
      <c r="AQ1685" s="21"/>
      <c r="AR1685" s="21"/>
      <c r="AS1685" s="21"/>
      <c r="AT1685" s="6"/>
      <c r="AU1685" s="6"/>
      <c r="AV1685" s="6"/>
      <c r="AW1685" s="6"/>
    </row>
    <row r="1686" spans="1:49" x14ac:dyDescent="0.35">
      <c r="A1686" s="20"/>
      <c r="B1686" s="20"/>
      <c r="C1686" s="20"/>
      <c r="D1686" s="20"/>
      <c r="E1686" s="6"/>
      <c r="F1686" s="6"/>
      <c r="G1686" s="6"/>
      <c r="H1686" s="6"/>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c r="AM1686" s="6"/>
      <c r="AN1686" s="6"/>
      <c r="AO1686" s="6"/>
      <c r="AP1686" s="6"/>
      <c r="AQ1686" s="21"/>
      <c r="AR1686" s="21"/>
      <c r="AS1686" s="21"/>
      <c r="AT1686" s="6"/>
      <c r="AU1686" s="6"/>
      <c r="AV1686" s="6"/>
      <c r="AW1686" s="6"/>
    </row>
    <row r="1687" spans="1:49" x14ac:dyDescent="0.35">
      <c r="A1687" s="20"/>
      <c r="B1687" s="20"/>
      <c r="C1687" s="20"/>
      <c r="D1687" s="20"/>
      <c r="E1687" s="6"/>
      <c r="F1687" s="6"/>
      <c r="G1687" s="6"/>
      <c r="H1687" s="6"/>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c r="AM1687" s="6"/>
      <c r="AN1687" s="6"/>
      <c r="AO1687" s="6"/>
      <c r="AP1687" s="6"/>
      <c r="AQ1687" s="21"/>
      <c r="AR1687" s="21"/>
      <c r="AS1687" s="21"/>
      <c r="AT1687" s="6"/>
      <c r="AU1687" s="6"/>
      <c r="AV1687" s="6"/>
      <c r="AW1687" s="6"/>
    </row>
    <row r="1688" spans="1:49" x14ac:dyDescent="0.35">
      <c r="A1688" s="20"/>
      <c r="B1688" s="20"/>
      <c r="C1688" s="20"/>
      <c r="D1688" s="20"/>
      <c r="E1688" s="6"/>
      <c r="F1688" s="6"/>
      <c r="G1688" s="6"/>
      <c r="H1688" s="6"/>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c r="AM1688" s="6"/>
      <c r="AN1688" s="6"/>
      <c r="AO1688" s="6"/>
      <c r="AP1688" s="6"/>
      <c r="AQ1688" s="21"/>
      <c r="AR1688" s="21"/>
      <c r="AS1688" s="21"/>
      <c r="AT1688" s="6"/>
      <c r="AU1688" s="6"/>
      <c r="AV1688" s="6"/>
      <c r="AW1688" s="6"/>
    </row>
    <row r="1689" spans="1:49" x14ac:dyDescent="0.35">
      <c r="A1689" s="20"/>
      <c r="B1689" s="20"/>
      <c r="C1689" s="20"/>
      <c r="D1689" s="20"/>
      <c r="E1689" s="6"/>
      <c r="F1689" s="6"/>
      <c r="G1689" s="6"/>
      <c r="H1689" s="6"/>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c r="AM1689" s="6"/>
      <c r="AN1689" s="6"/>
      <c r="AO1689" s="6"/>
      <c r="AP1689" s="6"/>
      <c r="AQ1689" s="21"/>
      <c r="AR1689" s="21"/>
      <c r="AS1689" s="21"/>
      <c r="AT1689" s="6"/>
      <c r="AU1689" s="6"/>
      <c r="AV1689" s="6"/>
      <c r="AW1689" s="6"/>
    </row>
    <row r="1690" spans="1:49" x14ac:dyDescent="0.35">
      <c r="A1690" s="20"/>
      <c r="B1690" s="20"/>
      <c r="C1690" s="20"/>
      <c r="D1690" s="20"/>
      <c r="E1690" s="6"/>
      <c r="F1690" s="6"/>
      <c r="G1690" s="6"/>
      <c r="H1690" s="6"/>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c r="AM1690" s="6"/>
      <c r="AN1690" s="6"/>
      <c r="AO1690" s="6"/>
      <c r="AP1690" s="6"/>
      <c r="AQ1690" s="21"/>
      <c r="AR1690" s="21"/>
      <c r="AS1690" s="21"/>
      <c r="AT1690" s="6"/>
      <c r="AU1690" s="6"/>
      <c r="AV1690" s="6"/>
      <c r="AW1690" s="6"/>
    </row>
    <row r="1691" spans="1:49" x14ac:dyDescent="0.35">
      <c r="A1691" s="20"/>
      <c r="B1691" s="20"/>
      <c r="C1691" s="20"/>
      <c r="D1691" s="20"/>
      <c r="E1691" s="6"/>
      <c r="F1691" s="6"/>
      <c r="G1691" s="6"/>
      <c r="H1691" s="6"/>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c r="AM1691" s="6"/>
      <c r="AN1691" s="6"/>
      <c r="AO1691" s="6"/>
      <c r="AP1691" s="6"/>
      <c r="AQ1691" s="21"/>
      <c r="AR1691" s="21"/>
      <c r="AS1691" s="21"/>
      <c r="AT1691" s="6"/>
      <c r="AU1691" s="6"/>
      <c r="AV1691" s="6"/>
      <c r="AW1691" s="6"/>
    </row>
    <row r="1692" spans="1:49" x14ac:dyDescent="0.35">
      <c r="A1692" s="20"/>
      <c r="B1692" s="20"/>
      <c r="C1692" s="20"/>
      <c r="D1692" s="20"/>
      <c r="E1692" s="6"/>
      <c r="F1692" s="6"/>
      <c r="G1692" s="6"/>
      <c r="H1692" s="6"/>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c r="AM1692" s="6"/>
      <c r="AN1692" s="6"/>
      <c r="AO1692" s="6"/>
      <c r="AP1692" s="6"/>
      <c r="AQ1692" s="21"/>
      <c r="AR1692" s="21"/>
      <c r="AS1692" s="21"/>
      <c r="AT1692" s="6"/>
      <c r="AU1692" s="6"/>
      <c r="AV1692" s="6"/>
      <c r="AW1692" s="6"/>
    </row>
    <row r="1693" spans="1:49" x14ac:dyDescent="0.35">
      <c r="A1693" s="20"/>
      <c r="B1693" s="20"/>
      <c r="C1693" s="20"/>
      <c r="D1693" s="20"/>
      <c r="E1693" s="6"/>
      <c r="F1693" s="6"/>
      <c r="G1693" s="6"/>
      <c r="H1693" s="6"/>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c r="AM1693" s="6"/>
      <c r="AN1693" s="6"/>
      <c r="AO1693" s="6"/>
      <c r="AP1693" s="6"/>
      <c r="AQ1693" s="21"/>
      <c r="AR1693" s="21"/>
      <c r="AS1693" s="21"/>
      <c r="AT1693" s="6"/>
      <c r="AU1693" s="6"/>
      <c r="AV1693" s="6"/>
      <c r="AW1693" s="6"/>
    </row>
    <row r="1694" spans="1:49" x14ac:dyDescent="0.35">
      <c r="A1694" s="20"/>
      <c r="B1694" s="20"/>
      <c r="C1694" s="20"/>
      <c r="D1694" s="20"/>
      <c r="E1694" s="6"/>
      <c r="F1694" s="6"/>
      <c r="G1694" s="6"/>
      <c r="H1694" s="6"/>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c r="AM1694" s="6"/>
      <c r="AN1694" s="6"/>
      <c r="AO1694" s="6"/>
      <c r="AP1694" s="6"/>
      <c r="AQ1694" s="21"/>
      <c r="AR1694" s="21"/>
      <c r="AS1694" s="21"/>
      <c r="AT1694" s="6"/>
      <c r="AU1694" s="6"/>
      <c r="AV1694" s="6"/>
      <c r="AW1694" s="6"/>
    </row>
    <row r="1695" spans="1:49" x14ac:dyDescent="0.35">
      <c r="A1695" s="20"/>
      <c r="B1695" s="20"/>
      <c r="C1695" s="20"/>
      <c r="D1695" s="20"/>
      <c r="E1695" s="6"/>
      <c r="F1695" s="6"/>
      <c r="G1695" s="6"/>
      <c r="H1695" s="6"/>
      <c r="I1695" s="6"/>
      <c r="J1695" s="6"/>
      <c r="K1695" s="6"/>
      <c r="L1695" s="6"/>
      <c r="M1695" s="6"/>
      <c r="N1695" s="6"/>
      <c r="O1695" s="6"/>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c r="AM1695" s="6"/>
      <c r="AN1695" s="6"/>
      <c r="AO1695" s="6"/>
      <c r="AP1695" s="6"/>
      <c r="AQ1695" s="21"/>
      <c r="AR1695" s="21"/>
      <c r="AS1695" s="21"/>
      <c r="AT1695" s="6"/>
      <c r="AU1695" s="6"/>
      <c r="AV1695" s="6"/>
      <c r="AW1695" s="6"/>
    </row>
    <row r="1696" spans="1:49" x14ac:dyDescent="0.35">
      <c r="A1696" s="20"/>
      <c r="B1696" s="20"/>
      <c r="C1696" s="20"/>
      <c r="D1696" s="20"/>
      <c r="E1696" s="6"/>
      <c r="F1696" s="6"/>
      <c r="G1696" s="6"/>
      <c r="H1696" s="6"/>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c r="AM1696" s="6"/>
      <c r="AN1696" s="6"/>
      <c r="AO1696" s="6"/>
      <c r="AP1696" s="6"/>
      <c r="AQ1696" s="21"/>
      <c r="AR1696" s="21"/>
      <c r="AS1696" s="21"/>
      <c r="AT1696" s="6"/>
      <c r="AU1696" s="6"/>
      <c r="AV1696" s="6"/>
      <c r="AW1696" s="6"/>
    </row>
    <row r="1697" spans="1:49" x14ac:dyDescent="0.35">
      <c r="A1697" s="20"/>
      <c r="B1697" s="20"/>
      <c r="C1697" s="20"/>
      <c r="D1697" s="20"/>
      <c r="E1697" s="6"/>
      <c r="F1697" s="6"/>
      <c r="G1697" s="6"/>
      <c r="H1697" s="6"/>
      <c r="I1697" s="6"/>
      <c r="J1697" s="6"/>
      <c r="K1697" s="6"/>
      <c r="L1697" s="6"/>
      <c r="M1697" s="6"/>
      <c r="N1697" s="6"/>
      <c r="O1697" s="6"/>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c r="AM1697" s="6"/>
      <c r="AN1697" s="6"/>
      <c r="AO1697" s="6"/>
      <c r="AP1697" s="6"/>
      <c r="AQ1697" s="21"/>
      <c r="AR1697" s="21"/>
      <c r="AS1697" s="21"/>
      <c r="AT1697" s="6"/>
      <c r="AU1697" s="6"/>
      <c r="AV1697" s="6"/>
      <c r="AW1697" s="6"/>
    </row>
    <row r="1698" spans="1:49" x14ac:dyDescent="0.35">
      <c r="A1698" s="20"/>
      <c r="B1698" s="20"/>
      <c r="C1698" s="20"/>
      <c r="D1698" s="20"/>
      <c r="E1698" s="6"/>
      <c r="F1698" s="6"/>
      <c r="G1698" s="6"/>
      <c r="H1698" s="6"/>
      <c r="I1698" s="6"/>
      <c r="J1698" s="6"/>
      <c r="K1698" s="6"/>
      <c r="L1698" s="6"/>
      <c r="M1698" s="6"/>
      <c r="N1698" s="6"/>
      <c r="O1698" s="6"/>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c r="AM1698" s="6"/>
      <c r="AN1698" s="6"/>
      <c r="AO1698" s="6"/>
      <c r="AP1698" s="6"/>
      <c r="AQ1698" s="21"/>
      <c r="AR1698" s="21"/>
      <c r="AS1698" s="21"/>
      <c r="AT1698" s="6"/>
      <c r="AU1698" s="6"/>
      <c r="AV1698" s="6"/>
      <c r="AW1698" s="6"/>
    </row>
    <row r="1699" spans="1:49" x14ac:dyDescent="0.35">
      <c r="A1699" s="20"/>
      <c r="B1699" s="20"/>
      <c r="C1699" s="20"/>
      <c r="D1699" s="20"/>
      <c r="E1699" s="6"/>
      <c r="F1699" s="6"/>
      <c r="G1699" s="6"/>
      <c r="H1699" s="6"/>
      <c r="I1699" s="6"/>
      <c r="J1699" s="6"/>
      <c r="K1699" s="6"/>
      <c r="L1699" s="6"/>
      <c r="M1699" s="6"/>
      <c r="N1699" s="6"/>
      <c r="O1699" s="6"/>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c r="AM1699" s="6"/>
      <c r="AN1699" s="6"/>
      <c r="AO1699" s="6"/>
      <c r="AP1699" s="6"/>
      <c r="AQ1699" s="21"/>
      <c r="AR1699" s="21"/>
      <c r="AS1699" s="21"/>
      <c r="AT1699" s="6"/>
      <c r="AU1699" s="6"/>
      <c r="AV1699" s="6"/>
      <c r="AW1699" s="6"/>
    </row>
    <row r="1700" spans="1:49" x14ac:dyDescent="0.35">
      <c r="A1700" s="20"/>
      <c r="B1700" s="20"/>
      <c r="C1700" s="20"/>
      <c r="D1700" s="20"/>
      <c r="E1700" s="6"/>
      <c r="F1700" s="6"/>
      <c r="G1700" s="6"/>
      <c r="H1700" s="6"/>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c r="AM1700" s="6"/>
      <c r="AN1700" s="6"/>
      <c r="AO1700" s="6"/>
      <c r="AP1700" s="6"/>
      <c r="AQ1700" s="21"/>
      <c r="AR1700" s="21"/>
      <c r="AS1700" s="21"/>
      <c r="AT1700" s="6"/>
      <c r="AU1700" s="6"/>
      <c r="AV1700" s="6"/>
      <c r="AW1700" s="6"/>
    </row>
    <row r="1701" spans="1:49" x14ac:dyDescent="0.35">
      <c r="A1701" s="20"/>
      <c r="B1701" s="20"/>
      <c r="C1701" s="20"/>
      <c r="D1701" s="20"/>
      <c r="E1701" s="6"/>
      <c r="F1701" s="6"/>
      <c r="G1701" s="6"/>
      <c r="H1701" s="6"/>
      <c r="I1701" s="6"/>
      <c r="J1701" s="6"/>
      <c r="K1701" s="6"/>
      <c r="L1701" s="6"/>
      <c r="M1701" s="6"/>
      <c r="N1701" s="6"/>
      <c r="O1701" s="6"/>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c r="AM1701" s="6"/>
      <c r="AN1701" s="6"/>
      <c r="AO1701" s="6"/>
      <c r="AP1701" s="6"/>
      <c r="AQ1701" s="21"/>
      <c r="AR1701" s="21"/>
      <c r="AS1701" s="21"/>
      <c r="AT1701" s="6"/>
      <c r="AU1701" s="6"/>
      <c r="AV1701" s="6"/>
      <c r="AW1701" s="6"/>
    </row>
    <row r="1702" spans="1:49" x14ac:dyDescent="0.35">
      <c r="A1702" s="20"/>
      <c r="B1702" s="20"/>
      <c r="C1702" s="20"/>
      <c r="D1702" s="20"/>
      <c r="E1702" s="6"/>
      <c r="F1702" s="6"/>
      <c r="G1702" s="6"/>
      <c r="H1702" s="6"/>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c r="AM1702" s="6"/>
      <c r="AN1702" s="6"/>
      <c r="AO1702" s="6"/>
      <c r="AP1702" s="6"/>
      <c r="AQ1702" s="21"/>
      <c r="AR1702" s="21"/>
      <c r="AS1702" s="21"/>
      <c r="AT1702" s="6"/>
      <c r="AU1702" s="6"/>
      <c r="AV1702" s="6"/>
      <c r="AW1702" s="6"/>
    </row>
    <row r="1703" spans="1:49" x14ac:dyDescent="0.35">
      <c r="A1703" s="20"/>
      <c r="B1703" s="20"/>
      <c r="C1703" s="20"/>
      <c r="D1703" s="20"/>
      <c r="E1703" s="6"/>
      <c r="F1703" s="6"/>
      <c r="G1703" s="6"/>
      <c r="H1703" s="6"/>
      <c r="I1703" s="6"/>
      <c r="J1703" s="6"/>
      <c r="K1703" s="6"/>
      <c r="L1703" s="6"/>
      <c r="M1703" s="6"/>
      <c r="N1703" s="6"/>
      <c r="O1703" s="6"/>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c r="AM1703" s="6"/>
      <c r="AN1703" s="6"/>
      <c r="AO1703" s="6"/>
      <c r="AP1703" s="6"/>
      <c r="AQ1703" s="21"/>
      <c r="AR1703" s="21"/>
      <c r="AS1703" s="21"/>
      <c r="AT1703" s="6"/>
      <c r="AU1703" s="6"/>
      <c r="AV1703" s="6"/>
      <c r="AW1703" s="6"/>
    </row>
    <row r="1704" spans="1:49" x14ac:dyDescent="0.35">
      <c r="A1704" s="20"/>
      <c r="B1704" s="20"/>
      <c r="C1704" s="20"/>
      <c r="D1704" s="20"/>
      <c r="E1704" s="6"/>
      <c r="F1704" s="6"/>
      <c r="G1704" s="6"/>
      <c r="H1704" s="6"/>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c r="AM1704" s="6"/>
      <c r="AN1704" s="6"/>
      <c r="AO1704" s="6"/>
      <c r="AP1704" s="6"/>
      <c r="AQ1704" s="21"/>
      <c r="AR1704" s="21"/>
      <c r="AS1704" s="21"/>
      <c r="AT1704" s="6"/>
      <c r="AU1704" s="6"/>
      <c r="AV1704" s="6"/>
      <c r="AW1704" s="6"/>
    </row>
    <row r="1705" spans="1:49" x14ac:dyDescent="0.35">
      <c r="A1705" s="20"/>
      <c r="B1705" s="20"/>
      <c r="C1705" s="20"/>
      <c r="D1705" s="20"/>
      <c r="E1705" s="6"/>
      <c r="F1705" s="6"/>
      <c r="G1705" s="6"/>
      <c r="H1705" s="6"/>
      <c r="I1705" s="6"/>
      <c r="J1705" s="6"/>
      <c r="K1705" s="6"/>
      <c r="L1705" s="6"/>
      <c r="M1705" s="6"/>
      <c r="N1705" s="6"/>
      <c r="O1705" s="6"/>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c r="AM1705" s="6"/>
      <c r="AN1705" s="6"/>
      <c r="AO1705" s="6"/>
      <c r="AP1705" s="6"/>
      <c r="AQ1705" s="21"/>
      <c r="AR1705" s="21"/>
      <c r="AS1705" s="21"/>
      <c r="AT1705" s="6"/>
      <c r="AU1705" s="6"/>
      <c r="AV1705" s="6"/>
      <c r="AW1705" s="6"/>
    </row>
    <row r="1706" spans="1:49" x14ac:dyDescent="0.35">
      <c r="A1706" s="20"/>
      <c r="B1706" s="20"/>
      <c r="C1706" s="20"/>
      <c r="D1706" s="20"/>
      <c r="E1706" s="6"/>
      <c r="F1706" s="6"/>
      <c r="G1706" s="6"/>
      <c r="H1706" s="6"/>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c r="AM1706" s="6"/>
      <c r="AN1706" s="6"/>
      <c r="AO1706" s="6"/>
      <c r="AP1706" s="6"/>
      <c r="AQ1706" s="21"/>
      <c r="AR1706" s="21"/>
      <c r="AS1706" s="21"/>
      <c r="AT1706" s="6"/>
      <c r="AU1706" s="6"/>
      <c r="AV1706" s="6"/>
      <c r="AW1706" s="6"/>
    </row>
    <row r="1707" spans="1:49" x14ac:dyDescent="0.35">
      <c r="A1707" s="20"/>
      <c r="B1707" s="20"/>
      <c r="C1707" s="20"/>
      <c r="D1707" s="20"/>
      <c r="E1707" s="6"/>
      <c r="F1707" s="6"/>
      <c r="G1707" s="6"/>
      <c r="H1707" s="6"/>
      <c r="I1707" s="6"/>
      <c r="J1707" s="6"/>
      <c r="K1707" s="6"/>
      <c r="L1707" s="6"/>
      <c r="M1707" s="6"/>
      <c r="N1707" s="6"/>
      <c r="O1707" s="6"/>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c r="AM1707" s="6"/>
      <c r="AN1707" s="6"/>
      <c r="AO1707" s="6"/>
      <c r="AP1707" s="6"/>
      <c r="AQ1707" s="21"/>
      <c r="AR1707" s="21"/>
      <c r="AS1707" s="21"/>
      <c r="AT1707" s="6"/>
      <c r="AU1707" s="6"/>
      <c r="AV1707" s="6"/>
      <c r="AW1707" s="6"/>
    </row>
    <row r="1708" spans="1:49" x14ac:dyDescent="0.35">
      <c r="A1708" s="20"/>
      <c r="B1708" s="20"/>
      <c r="C1708" s="20"/>
      <c r="D1708" s="20"/>
      <c r="E1708" s="6"/>
      <c r="F1708" s="6"/>
      <c r="G1708" s="6"/>
      <c r="H1708" s="6"/>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c r="AM1708" s="6"/>
      <c r="AN1708" s="6"/>
      <c r="AO1708" s="6"/>
      <c r="AP1708" s="6"/>
      <c r="AQ1708" s="21"/>
      <c r="AR1708" s="21"/>
      <c r="AS1708" s="21"/>
      <c r="AT1708" s="6"/>
      <c r="AU1708" s="6"/>
      <c r="AV1708" s="6"/>
      <c r="AW1708" s="6"/>
    </row>
    <row r="1709" spans="1:49" x14ac:dyDescent="0.35">
      <c r="A1709" s="20"/>
      <c r="B1709" s="20"/>
      <c r="C1709" s="20"/>
      <c r="D1709" s="20"/>
      <c r="E1709" s="6"/>
      <c r="F1709" s="6"/>
      <c r="G1709" s="6"/>
      <c r="H1709" s="6"/>
      <c r="I1709" s="6"/>
      <c r="J1709" s="6"/>
      <c r="K1709" s="6"/>
      <c r="L1709" s="6"/>
      <c r="M1709" s="6"/>
      <c r="N1709" s="6"/>
      <c r="O1709" s="6"/>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c r="AM1709" s="6"/>
      <c r="AN1709" s="6"/>
      <c r="AO1709" s="6"/>
      <c r="AP1709" s="6"/>
      <c r="AQ1709" s="21"/>
      <c r="AR1709" s="21"/>
      <c r="AS1709" s="21"/>
      <c r="AT1709" s="6"/>
      <c r="AU1709" s="6"/>
      <c r="AV1709" s="6"/>
      <c r="AW1709" s="6"/>
    </row>
    <row r="1710" spans="1:49" x14ac:dyDescent="0.35">
      <c r="A1710" s="20"/>
      <c r="B1710" s="20"/>
      <c r="C1710" s="20"/>
      <c r="D1710" s="20"/>
      <c r="E1710" s="6"/>
      <c r="F1710" s="6"/>
      <c r="G1710" s="6"/>
      <c r="H1710" s="6"/>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c r="AM1710" s="6"/>
      <c r="AN1710" s="6"/>
      <c r="AO1710" s="6"/>
      <c r="AP1710" s="6"/>
      <c r="AQ1710" s="21"/>
      <c r="AR1710" s="21"/>
      <c r="AS1710" s="21"/>
      <c r="AT1710" s="6"/>
      <c r="AU1710" s="6"/>
      <c r="AV1710" s="6"/>
      <c r="AW1710" s="6"/>
    </row>
    <row r="1711" spans="1:49" x14ac:dyDescent="0.35">
      <c r="A1711" s="20"/>
      <c r="B1711" s="20"/>
      <c r="C1711" s="20"/>
      <c r="D1711" s="20"/>
      <c r="E1711" s="6"/>
      <c r="F1711" s="6"/>
      <c r="G1711" s="6"/>
      <c r="H1711" s="6"/>
      <c r="I1711" s="6"/>
      <c r="J1711" s="6"/>
      <c r="K1711" s="6"/>
      <c r="L1711" s="6"/>
      <c r="M1711" s="6"/>
      <c r="N1711" s="6"/>
      <c r="O1711" s="6"/>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c r="AM1711" s="6"/>
      <c r="AN1711" s="6"/>
      <c r="AO1711" s="6"/>
      <c r="AP1711" s="6"/>
      <c r="AQ1711" s="21"/>
      <c r="AR1711" s="21"/>
      <c r="AS1711" s="21"/>
      <c r="AT1711" s="6"/>
      <c r="AU1711" s="6"/>
      <c r="AV1711" s="6"/>
      <c r="AW1711" s="6"/>
    </row>
    <row r="1712" spans="1:49" x14ac:dyDescent="0.35">
      <c r="A1712" s="20"/>
      <c r="B1712" s="20"/>
      <c r="C1712" s="20"/>
      <c r="D1712" s="20"/>
      <c r="E1712" s="6"/>
      <c r="F1712" s="6"/>
      <c r="G1712" s="6"/>
      <c r="H1712" s="6"/>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c r="AM1712" s="6"/>
      <c r="AN1712" s="6"/>
      <c r="AO1712" s="6"/>
      <c r="AP1712" s="6"/>
      <c r="AQ1712" s="21"/>
      <c r="AR1712" s="21"/>
      <c r="AS1712" s="21"/>
      <c r="AT1712" s="6"/>
      <c r="AU1712" s="6"/>
      <c r="AV1712" s="6"/>
      <c r="AW1712" s="6"/>
    </row>
    <row r="1713" spans="1:49" x14ac:dyDescent="0.35">
      <c r="A1713" s="20"/>
      <c r="B1713" s="20"/>
      <c r="C1713" s="20"/>
      <c r="D1713" s="20"/>
      <c r="E1713" s="6"/>
      <c r="F1713" s="6"/>
      <c r="G1713" s="6"/>
      <c r="H1713" s="6"/>
      <c r="I1713" s="6"/>
      <c r="J1713" s="6"/>
      <c r="K1713" s="6"/>
      <c r="L1713" s="6"/>
      <c r="M1713" s="6"/>
      <c r="N1713" s="6"/>
      <c r="O1713" s="6"/>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c r="AM1713" s="6"/>
      <c r="AN1713" s="6"/>
      <c r="AO1713" s="6"/>
      <c r="AP1713" s="6"/>
      <c r="AQ1713" s="21"/>
      <c r="AR1713" s="21"/>
      <c r="AS1713" s="21"/>
      <c r="AT1713" s="6"/>
      <c r="AU1713" s="6"/>
      <c r="AV1713" s="6"/>
      <c r="AW1713" s="6"/>
    </row>
    <row r="1714" spans="1:49" x14ac:dyDescent="0.35">
      <c r="A1714" s="20"/>
      <c r="B1714" s="20"/>
      <c r="C1714" s="20"/>
      <c r="D1714" s="20"/>
      <c r="E1714" s="6"/>
      <c r="F1714" s="6"/>
      <c r="G1714" s="6"/>
      <c r="H1714" s="6"/>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c r="AM1714" s="6"/>
      <c r="AN1714" s="6"/>
      <c r="AO1714" s="6"/>
      <c r="AP1714" s="6"/>
      <c r="AQ1714" s="21"/>
      <c r="AR1714" s="21"/>
      <c r="AS1714" s="21"/>
      <c r="AT1714" s="6"/>
      <c r="AU1714" s="6"/>
      <c r="AV1714" s="6"/>
      <c r="AW1714" s="6"/>
    </row>
    <row r="1715" spans="1:49" x14ac:dyDescent="0.35">
      <c r="A1715" s="20"/>
      <c r="B1715" s="20"/>
      <c r="C1715" s="20"/>
      <c r="D1715" s="20"/>
      <c r="E1715" s="6"/>
      <c r="F1715" s="6"/>
      <c r="G1715" s="6"/>
      <c r="H1715" s="6"/>
      <c r="I1715" s="6"/>
      <c r="J1715" s="6"/>
      <c r="K1715" s="6"/>
      <c r="L1715" s="6"/>
      <c r="M1715" s="6"/>
      <c r="N1715" s="6"/>
      <c r="O1715" s="6"/>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c r="AM1715" s="6"/>
      <c r="AN1715" s="6"/>
      <c r="AO1715" s="6"/>
      <c r="AP1715" s="6"/>
      <c r="AQ1715" s="21"/>
      <c r="AR1715" s="21"/>
      <c r="AS1715" s="21"/>
      <c r="AT1715" s="6"/>
      <c r="AU1715" s="6"/>
      <c r="AV1715" s="6"/>
      <c r="AW1715" s="6"/>
    </row>
    <row r="1716" spans="1:49" x14ac:dyDescent="0.35">
      <c r="A1716" s="20"/>
      <c r="B1716" s="20"/>
      <c r="C1716" s="20"/>
      <c r="D1716" s="20"/>
      <c r="E1716" s="6"/>
      <c r="F1716" s="6"/>
      <c r="G1716" s="6"/>
      <c r="H1716" s="6"/>
      <c r="I1716" s="6"/>
      <c r="J1716" s="6"/>
      <c r="K1716" s="6"/>
      <c r="L1716" s="6"/>
      <c r="M1716" s="6"/>
      <c r="N1716" s="6"/>
      <c r="O1716" s="6"/>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c r="AM1716" s="6"/>
      <c r="AN1716" s="6"/>
      <c r="AO1716" s="6"/>
      <c r="AP1716" s="6"/>
      <c r="AQ1716" s="21"/>
      <c r="AR1716" s="21"/>
      <c r="AS1716" s="21"/>
      <c r="AT1716" s="6"/>
      <c r="AU1716" s="6"/>
      <c r="AV1716" s="6"/>
      <c r="AW1716" s="6"/>
    </row>
    <row r="1717" spans="1:49" x14ac:dyDescent="0.35">
      <c r="A1717" s="20"/>
      <c r="B1717" s="20"/>
      <c r="C1717" s="20"/>
      <c r="D1717" s="20"/>
      <c r="E1717" s="6"/>
      <c r="F1717" s="6"/>
      <c r="G1717" s="6"/>
      <c r="H1717" s="6"/>
      <c r="I1717" s="6"/>
      <c r="J1717" s="6"/>
      <c r="K1717" s="6"/>
      <c r="L1717" s="6"/>
      <c r="M1717" s="6"/>
      <c r="N1717" s="6"/>
      <c r="O1717" s="6"/>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c r="AM1717" s="6"/>
      <c r="AN1717" s="6"/>
      <c r="AO1717" s="6"/>
      <c r="AP1717" s="6"/>
      <c r="AQ1717" s="21"/>
      <c r="AR1717" s="21"/>
      <c r="AS1717" s="21"/>
      <c r="AT1717" s="6"/>
      <c r="AU1717" s="6"/>
      <c r="AV1717" s="6"/>
      <c r="AW1717" s="6"/>
    </row>
    <row r="1718" spans="1:49" x14ac:dyDescent="0.35">
      <c r="A1718" s="20"/>
      <c r="B1718" s="20"/>
      <c r="C1718" s="20"/>
      <c r="D1718" s="20"/>
      <c r="E1718" s="6"/>
      <c r="F1718" s="6"/>
      <c r="G1718" s="6"/>
      <c r="H1718" s="6"/>
      <c r="I1718" s="6"/>
      <c r="J1718" s="6"/>
      <c r="K1718" s="6"/>
      <c r="L1718" s="6"/>
      <c r="M1718" s="6"/>
      <c r="N1718" s="6"/>
      <c r="O1718" s="6"/>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c r="AM1718" s="6"/>
      <c r="AN1718" s="6"/>
      <c r="AO1718" s="6"/>
      <c r="AP1718" s="6"/>
      <c r="AQ1718" s="21"/>
      <c r="AR1718" s="21"/>
      <c r="AS1718" s="21"/>
      <c r="AT1718" s="6"/>
      <c r="AU1718" s="6"/>
      <c r="AV1718" s="6"/>
      <c r="AW1718" s="6"/>
    </row>
    <row r="1719" spans="1:49" x14ac:dyDescent="0.35">
      <c r="A1719" s="20"/>
      <c r="B1719" s="20"/>
      <c r="C1719" s="20"/>
      <c r="D1719" s="20"/>
      <c r="E1719" s="6"/>
      <c r="F1719" s="6"/>
      <c r="G1719" s="6"/>
      <c r="H1719" s="6"/>
      <c r="I1719" s="6"/>
      <c r="J1719" s="6"/>
      <c r="K1719" s="6"/>
      <c r="L1719" s="6"/>
      <c r="M1719" s="6"/>
      <c r="N1719" s="6"/>
      <c r="O1719" s="6"/>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c r="AM1719" s="6"/>
      <c r="AN1719" s="6"/>
      <c r="AO1719" s="6"/>
      <c r="AP1719" s="6"/>
      <c r="AQ1719" s="21"/>
      <c r="AR1719" s="21"/>
      <c r="AS1719" s="21"/>
      <c r="AT1719" s="6"/>
      <c r="AU1719" s="6"/>
      <c r="AV1719" s="6"/>
      <c r="AW1719" s="6"/>
    </row>
    <row r="1720" spans="1:49" x14ac:dyDescent="0.35">
      <c r="A1720" s="20"/>
      <c r="B1720" s="20"/>
      <c r="C1720" s="20"/>
      <c r="D1720" s="20"/>
      <c r="E1720" s="6"/>
      <c r="F1720" s="6"/>
      <c r="G1720" s="6"/>
      <c r="H1720" s="6"/>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c r="AM1720" s="6"/>
      <c r="AN1720" s="6"/>
      <c r="AO1720" s="6"/>
      <c r="AP1720" s="6"/>
      <c r="AQ1720" s="21"/>
      <c r="AR1720" s="21"/>
      <c r="AS1720" s="21"/>
      <c r="AT1720" s="6"/>
      <c r="AU1720" s="6"/>
      <c r="AV1720" s="6"/>
      <c r="AW1720" s="6"/>
    </row>
    <row r="1721" spans="1:49" x14ac:dyDescent="0.35">
      <c r="A1721" s="20"/>
      <c r="B1721" s="20"/>
      <c r="C1721" s="20"/>
      <c r="D1721" s="20"/>
      <c r="E1721" s="6"/>
      <c r="F1721" s="6"/>
      <c r="G1721" s="6"/>
      <c r="H1721" s="6"/>
      <c r="I1721" s="6"/>
      <c r="J1721" s="6"/>
      <c r="K1721" s="6"/>
      <c r="L1721" s="6"/>
      <c r="M1721" s="6"/>
      <c r="N1721" s="6"/>
      <c r="O1721" s="6"/>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c r="AM1721" s="6"/>
      <c r="AN1721" s="6"/>
      <c r="AO1721" s="6"/>
      <c r="AP1721" s="6"/>
      <c r="AQ1721" s="21"/>
      <c r="AR1721" s="21"/>
      <c r="AS1721" s="21"/>
      <c r="AT1721" s="6"/>
      <c r="AU1721" s="6"/>
      <c r="AV1721" s="6"/>
      <c r="AW1721" s="6"/>
    </row>
    <row r="1722" spans="1:49" x14ac:dyDescent="0.35">
      <c r="A1722" s="20"/>
      <c r="B1722" s="20"/>
      <c r="C1722" s="20"/>
      <c r="D1722" s="20"/>
      <c r="E1722" s="6"/>
      <c r="F1722" s="6"/>
      <c r="G1722" s="6"/>
      <c r="H1722" s="6"/>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c r="AM1722" s="6"/>
      <c r="AN1722" s="6"/>
      <c r="AO1722" s="6"/>
      <c r="AP1722" s="6"/>
      <c r="AQ1722" s="21"/>
      <c r="AR1722" s="21"/>
      <c r="AS1722" s="21"/>
      <c r="AT1722" s="6"/>
      <c r="AU1722" s="6"/>
      <c r="AV1722" s="6"/>
      <c r="AW1722" s="6"/>
    </row>
    <row r="1723" spans="1:49" x14ac:dyDescent="0.35">
      <c r="A1723" s="20"/>
      <c r="B1723" s="20"/>
      <c r="C1723" s="20"/>
      <c r="D1723" s="20"/>
      <c r="E1723" s="6"/>
      <c r="F1723" s="6"/>
      <c r="G1723" s="6"/>
      <c r="H1723" s="6"/>
      <c r="I1723" s="6"/>
      <c r="J1723" s="6"/>
      <c r="K1723" s="6"/>
      <c r="L1723" s="6"/>
      <c r="M1723" s="6"/>
      <c r="N1723" s="6"/>
      <c r="O1723" s="6"/>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c r="AM1723" s="6"/>
      <c r="AN1723" s="6"/>
      <c r="AO1723" s="6"/>
      <c r="AP1723" s="6"/>
      <c r="AQ1723" s="21"/>
      <c r="AR1723" s="21"/>
      <c r="AS1723" s="21"/>
      <c r="AT1723" s="6"/>
      <c r="AU1723" s="6"/>
      <c r="AV1723" s="6"/>
      <c r="AW1723" s="6"/>
    </row>
    <row r="1724" spans="1:49" x14ac:dyDescent="0.35">
      <c r="A1724" s="20"/>
      <c r="B1724" s="20"/>
      <c r="C1724" s="20"/>
      <c r="D1724" s="20"/>
      <c r="E1724" s="6"/>
      <c r="F1724" s="6"/>
      <c r="G1724" s="6"/>
      <c r="H1724" s="6"/>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c r="AM1724" s="6"/>
      <c r="AN1724" s="6"/>
      <c r="AO1724" s="6"/>
      <c r="AP1724" s="6"/>
      <c r="AQ1724" s="21"/>
      <c r="AR1724" s="21"/>
      <c r="AS1724" s="21"/>
      <c r="AT1724" s="6"/>
      <c r="AU1724" s="6"/>
      <c r="AV1724" s="6"/>
      <c r="AW1724" s="6"/>
    </row>
    <row r="1725" spans="1:49" x14ac:dyDescent="0.35">
      <c r="A1725" s="20"/>
      <c r="B1725" s="20"/>
      <c r="C1725" s="20"/>
      <c r="D1725" s="20"/>
      <c r="E1725" s="6"/>
      <c r="F1725" s="6"/>
      <c r="G1725" s="6"/>
      <c r="H1725" s="6"/>
      <c r="I1725" s="6"/>
      <c r="J1725" s="6"/>
      <c r="K1725" s="6"/>
      <c r="L1725" s="6"/>
      <c r="M1725" s="6"/>
      <c r="N1725" s="6"/>
      <c r="O1725" s="6"/>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c r="AM1725" s="6"/>
      <c r="AN1725" s="6"/>
      <c r="AO1725" s="6"/>
      <c r="AP1725" s="6"/>
      <c r="AQ1725" s="21"/>
      <c r="AR1725" s="21"/>
      <c r="AS1725" s="21"/>
      <c r="AT1725" s="6"/>
      <c r="AU1725" s="6"/>
      <c r="AV1725" s="6"/>
      <c r="AW1725" s="6"/>
    </row>
    <row r="1726" spans="1:49" x14ac:dyDescent="0.35">
      <c r="A1726" s="20"/>
      <c r="B1726" s="20"/>
      <c r="C1726" s="20"/>
      <c r="D1726" s="20"/>
      <c r="E1726" s="6"/>
      <c r="F1726" s="6"/>
      <c r="G1726" s="6"/>
      <c r="H1726" s="6"/>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c r="AM1726" s="6"/>
      <c r="AN1726" s="6"/>
      <c r="AO1726" s="6"/>
      <c r="AP1726" s="6"/>
      <c r="AQ1726" s="21"/>
      <c r="AR1726" s="21"/>
      <c r="AS1726" s="21"/>
      <c r="AT1726" s="6"/>
      <c r="AU1726" s="6"/>
      <c r="AV1726" s="6"/>
      <c r="AW1726" s="6"/>
    </row>
    <row r="1727" spans="1:49" x14ac:dyDescent="0.35">
      <c r="A1727" s="20"/>
      <c r="B1727" s="20"/>
      <c r="C1727" s="20"/>
      <c r="D1727" s="20"/>
      <c r="E1727" s="6"/>
      <c r="F1727" s="6"/>
      <c r="G1727" s="6"/>
      <c r="H1727" s="6"/>
      <c r="I1727" s="6"/>
      <c r="J1727" s="6"/>
      <c r="K1727" s="6"/>
      <c r="L1727" s="6"/>
      <c r="M1727" s="6"/>
      <c r="N1727" s="6"/>
      <c r="O1727" s="6"/>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c r="AM1727" s="6"/>
      <c r="AN1727" s="6"/>
      <c r="AO1727" s="6"/>
      <c r="AP1727" s="6"/>
      <c r="AQ1727" s="21"/>
      <c r="AR1727" s="21"/>
      <c r="AS1727" s="21"/>
      <c r="AT1727" s="6"/>
      <c r="AU1727" s="6"/>
      <c r="AV1727" s="6"/>
      <c r="AW1727" s="6"/>
    </row>
    <row r="1728" spans="1:49" x14ac:dyDescent="0.35">
      <c r="A1728" s="20"/>
      <c r="B1728" s="20"/>
      <c r="C1728" s="20"/>
      <c r="D1728" s="20"/>
      <c r="E1728" s="6"/>
      <c r="F1728" s="6"/>
      <c r="G1728" s="6"/>
      <c r="H1728" s="6"/>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c r="AM1728" s="6"/>
      <c r="AN1728" s="6"/>
      <c r="AO1728" s="6"/>
      <c r="AP1728" s="6"/>
      <c r="AQ1728" s="21"/>
      <c r="AR1728" s="21"/>
      <c r="AS1728" s="21"/>
      <c r="AT1728" s="6"/>
      <c r="AU1728" s="6"/>
      <c r="AV1728" s="6"/>
      <c r="AW1728" s="6"/>
    </row>
    <row r="1729" spans="1:49" x14ac:dyDescent="0.35">
      <c r="A1729" s="20"/>
      <c r="B1729" s="20"/>
      <c r="C1729" s="20"/>
      <c r="D1729" s="20"/>
      <c r="E1729" s="6"/>
      <c r="F1729" s="6"/>
      <c r="G1729" s="6"/>
      <c r="H1729" s="6"/>
      <c r="I1729" s="6"/>
      <c r="J1729" s="6"/>
      <c r="K1729" s="6"/>
      <c r="L1729" s="6"/>
      <c r="M1729" s="6"/>
      <c r="N1729" s="6"/>
      <c r="O1729" s="6"/>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c r="AM1729" s="6"/>
      <c r="AN1729" s="6"/>
      <c r="AO1729" s="6"/>
      <c r="AP1729" s="6"/>
      <c r="AQ1729" s="21"/>
      <c r="AR1729" s="21"/>
      <c r="AS1729" s="21"/>
      <c r="AT1729" s="6"/>
      <c r="AU1729" s="6"/>
      <c r="AV1729" s="6"/>
      <c r="AW1729" s="6"/>
    </row>
    <row r="1730" spans="1:49" x14ac:dyDescent="0.35">
      <c r="A1730" s="20"/>
      <c r="B1730" s="20"/>
      <c r="C1730" s="20"/>
      <c r="D1730" s="20"/>
      <c r="E1730" s="6"/>
      <c r="F1730" s="6"/>
      <c r="G1730" s="6"/>
      <c r="H1730" s="6"/>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c r="AM1730" s="6"/>
      <c r="AN1730" s="6"/>
      <c r="AO1730" s="6"/>
      <c r="AP1730" s="6"/>
      <c r="AQ1730" s="21"/>
      <c r="AR1730" s="21"/>
      <c r="AS1730" s="21"/>
      <c r="AT1730" s="6"/>
      <c r="AU1730" s="6"/>
      <c r="AV1730" s="6"/>
      <c r="AW1730" s="6"/>
    </row>
    <row r="1731" spans="1:49" x14ac:dyDescent="0.35">
      <c r="A1731" s="20"/>
      <c r="B1731" s="20"/>
      <c r="C1731" s="20"/>
      <c r="D1731" s="20"/>
      <c r="E1731" s="6"/>
      <c r="F1731" s="6"/>
      <c r="G1731" s="6"/>
      <c r="H1731" s="6"/>
      <c r="I1731" s="6"/>
      <c r="J1731" s="6"/>
      <c r="K1731" s="6"/>
      <c r="L1731" s="6"/>
      <c r="M1731" s="6"/>
      <c r="N1731" s="6"/>
      <c r="O1731" s="6"/>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c r="AM1731" s="6"/>
      <c r="AN1731" s="6"/>
      <c r="AO1731" s="6"/>
      <c r="AP1731" s="6"/>
      <c r="AQ1731" s="21"/>
      <c r="AR1731" s="21"/>
      <c r="AS1731" s="21"/>
      <c r="AT1731" s="6"/>
      <c r="AU1731" s="6"/>
      <c r="AV1731" s="6"/>
      <c r="AW1731" s="6"/>
    </row>
    <row r="1732" spans="1:49" x14ac:dyDescent="0.35">
      <c r="A1732" s="20"/>
      <c r="B1732" s="20"/>
      <c r="C1732" s="20"/>
      <c r="D1732" s="20"/>
      <c r="E1732" s="6"/>
      <c r="F1732" s="6"/>
      <c r="G1732" s="6"/>
      <c r="H1732" s="6"/>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c r="AM1732" s="6"/>
      <c r="AN1732" s="6"/>
      <c r="AO1732" s="6"/>
      <c r="AP1732" s="6"/>
      <c r="AQ1732" s="21"/>
      <c r="AR1732" s="21"/>
      <c r="AS1732" s="21"/>
      <c r="AT1732" s="6"/>
      <c r="AU1732" s="6"/>
      <c r="AV1732" s="6"/>
      <c r="AW1732" s="6"/>
    </row>
    <row r="1733" spans="1:49" x14ac:dyDescent="0.35">
      <c r="A1733" s="20"/>
      <c r="B1733" s="20"/>
      <c r="C1733" s="20"/>
      <c r="D1733" s="20"/>
      <c r="E1733" s="6"/>
      <c r="F1733" s="6"/>
      <c r="G1733" s="6"/>
      <c r="H1733" s="6"/>
      <c r="I1733" s="6"/>
      <c r="J1733" s="6"/>
      <c r="K1733" s="6"/>
      <c r="L1733" s="6"/>
      <c r="M1733" s="6"/>
      <c r="N1733" s="6"/>
      <c r="O1733" s="6"/>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c r="AM1733" s="6"/>
      <c r="AN1733" s="6"/>
      <c r="AO1733" s="6"/>
      <c r="AP1733" s="6"/>
      <c r="AQ1733" s="21"/>
      <c r="AR1733" s="21"/>
      <c r="AS1733" s="21"/>
      <c r="AT1733" s="6"/>
      <c r="AU1733" s="6"/>
      <c r="AV1733" s="6"/>
      <c r="AW1733" s="6"/>
    </row>
    <row r="1734" spans="1:49" x14ac:dyDescent="0.35">
      <c r="A1734" s="20"/>
      <c r="B1734" s="20"/>
      <c r="C1734" s="20"/>
      <c r="D1734" s="20"/>
      <c r="E1734" s="6"/>
      <c r="F1734" s="6"/>
      <c r="G1734" s="6"/>
      <c r="H1734" s="6"/>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c r="AM1734" s="6"/>
      <c r="AN1734" s="6"/>
      <c r="AO1734" s="6"/>
      <c r="AP1734" s="6"/>
      <c r="AQ1734" s="21"/>
      <c r="AR1734" s="21"/>
      <c r="AS1734" s="21"/>
      <c r="AT1734" s="6"/>
      <c r="AU1734" s="6"/>
      <c r="AV1734" s="6"/>
      <c r="AW1734" s="6"/>
    </row>
    <row r="1735" spans="1:49" x14ac:dyDescent="0.35">
      <c r="A1735" s="20"/>
      <c r="B1735" s="20"/>
      <c r="C1735" s="20"/>
      <c r="D1735" s="20"/>
      <c r="E1735" s="6"/>
      <c r="F1735" s="6"/>
      <c r="G1735" s="6"/>
      <c r="H1735" s="6"/>
      <c r="I1735" s="6"/>
      <c r="J1735" s="6"/>
      <c r="K1735" s="6"/>
      <c r="L1735" s="6"/>
      <c r="M1735" s="6"/>
      <c r="N1735" s="6"/>
      <c r="O1735" s="6"/>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c r="AM1735" s="6"/>
      <c r="AN1735" s="6"/>
      <c r="AO1735" s="6"/>
      <c r="AP1735" s="6"/>
      <c r="AQ1735" s="21"/>
      <c r="AR1735" s="21"/>
      <c r="AS1735" s="21"/>
      <c r="AT1735" s="6"/>
      <c r="AU1735" s="6"/>
      <c r="AV1735" s="6"/>
      <c r="AW1735" s="6"/>
    </row>
    <row r="1736" spans="1:49" x14ac:dyDescent="0.35">
      <c r="A1736" s="20"/>
      <c r="B1736" s="20"/>
      <c r="C1736" s="20"/>
      <c r="D1736" s="20"/>
      <c r="E1736" s="6"/>
      <c r="F1736" s="6"/>
      <c r="G1736" s="6"/>
      <c r="H1736" s="6"/>
      <c r="I1736" s="6"/>
      <c r="J1736" s="6"/>
      <c r="K1736" s="6"/>
      <c r="L1736" s="6"/>
      <c r="M1736" s="6"/>
      <c r="N1736" s="6"/>
      <c r="O1736" s="6"/>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c r="AM1736" s="6"/>
      <c r="AN1736" s="6"/>
      <c r="AO1736" s="6"/>
      <c r="AP1736" s="6"/>
      <c r="AQ1736" s="21"/>
      <c r="AR1736" s="21"/>
      <c r="AS1736" s="21"/>
      <c r="AT1736" s="6"/>
      <c r="AU1736" s="6"/>
      <c r="AV1736" s="6"/>
      <c r="AW1736" s="6"/>
    </row>
    <row r="1737" spans="1:49" x14ac:dyDescent="0.35">
      <c r="A1737" s="20"/>
      <c r="B1737" s="20"/>
      <c r="C1737" s="20"/>
      <c r="D1737" s="20"/>
      <c r="E1737" s="6"/>
      <c r="F1737" s="6"/>
      <c r="G1737" s="6"/>
      <c r="H1737" s="6"/>
      <c r="I1737" s="6"/>
      <c r="J1737" s="6"/>
      <c r="K1737" s="6"/>
      <c r="L1737" s="6"/>
      <c r="M1737" s="6"/>
      <c r="N1737" s="6"/>
      <c r="O1737" s="6"/>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c r="AM1737" s="6"/>
      <c r="AN1737" s="6"/>
      <c r="AO1737" s="6"/>
      <c r="AP1737" s="6"/>
      <c r="AQ1737" s="21"/>
      <c r="AR1737" s="21"/>
      <c r="AS1737" s="21"/>
      <c r="AT1737" s="6"/>
      <c r="AU1737" s="6"/>
      <c r="AV1737" s="6"/>
      <c r="AW1737" s="6"/>
    </row>
    <row r="1738" spans="1:49" x14ac:dyDescent="0.35">
      <c r="A1738" s="20"/>
      <c r="B1738" s="20"/>
      <c r="C1738" s="20"/>
      <c r="D1738" s="20"/>
      <c r="E1738" s="6"/>
      <c r="F1738" s="6"/>
      <c r="G1738" s="6"/>
      <c r="H1738" s="6"/>
      <c r="I1738" s="6"/>
      <c r="J1738" s="6"/>
      <c r="K1738" s="6"/>
      <c r="L1738" s="6"/>
      <c r="M1738" s="6"/>
      <c r="N1738" s="6"/>
      <c r="O1738" s="6"/>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c r="AM1738" s="6"/>
      <c r="AN1738" s="6"/>
      <c r="AO1738" s="6"/>
      <c r="AP1738" s="6"/>
      <c r="AQ1738" s="21"/>
      <c r="AR1738" s="21"/>
      <c r="AS1738" s="21"/>
      <c r="AT1738" s="6"/>
      <c r="AU1738" s="6"/>
      <c r="AV1738" s="6"/>
      <c r="AW1738" s="6"/>
    </row>
    <row r="1739" spans="1:49" x14ac:dyDescent="0.35">
      <c r="A1739" s="20"/>
      <c r="B1739" s="20"/>
      <c r="C1739" s="20"/>
      <c r="D1739" s="20"/>
      <c r="E1739" s="6"/>
      <c r="F1739" s="6"/>
      <c r="G1739" s="6"/>
      <c r="H1739" s="6"/>
      <c r="I1739" s="6"/>
      <c r="J1739" s="6"/>
      <c r="K1739" s="6"/>
      <c r="L1739" s="6"/>
      <c r="M1739" s="6"/>
      <c r="N1739" s="6"/>
      <c r="O1739" s="6"/>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c r="AM1739" s="6"/>
      <c r="AN1739" s="6"/>
      <c r="AO1739" s="6"/>
      <c r="AP1739" s="6"/>
      <c r="AQ1739" s="21"/>
      <c r="AR1739" s="21"/>
      <c r="AS1739" s="21"/>
      <c r="AT1739" s="6"/>
      <c r="AU1739" s="6"/>
      <c r="AV1739" s="6"/>
      <c r="AW1739" s="6"/>
    </row>
    <row r="1740" spans="1:49" x14ac:dyDescent="0.35">
      <c r="A1740" s="20"/>
      <c r="B1740" s="20"/>
      <c r="C1740" s="20"/>
      <c r="D1740" s="20"/>
      <c r="E1740" s="6"/>
      <c r="F1740" s="6"/>
      <c r="G1740" s="6"/>
      <c r="H1740" s="6"/>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c r="AM1740" s="6"/>
      <c r="AN1740" s="6"/>
      <c r="AO1740" s="6"/>
      <c r="AP1740" s="6"/>
      <c r="AQ1740" s="21"/>
      <c r="AR1740" s="21"/>
      <c r="AS1740" s="21"/>
      <c r="AT1740" s="6"/>
      <c r="AU1740" s="6"/>
      <c r="AV1740" s="6"/>
      <c r="AW1740" s="6"/>
    </row>
    <row r="1741" spans="1:49" x14ac:dyDescent="0.35">
      <c r="A1741" s="20"/>
      <c r="B1741" s="20"/>
      <c r="C1741" s="20"/>
      <c r="D1741" s="20"/>
      <c r="E1741" s="6"/>
      <c r="F1741" s="6"/>
      <c r="G1741" s="6"/>
      <c r="H1741" s="6"/>
      <c r="I1741" s="6"/>
      <c r="J1741" s="6"/>
      <c r="K1741" s="6"/>
      <c r="L1741" s="6"/>
      <c r="M1741" s="6"/>
      <c r="N1741" s="6"/>
      <c r="O1741" s="6"/>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c r="AM1741" s="6"/>
      <c r="AN1741" s="6"/>
      <c r="AO1741" s="6"/>
      <c r="AP1741" s="6"/>
      <c r="AQ1741" s="21"/>
      <c r="AR1741" s="21"/>
      <c r="AS1741" s="21"/>
      <c r="AT1741" s="6"/>
      <c r="AU1741" s="6"/>
      <c r="AV1741" s="6"/>
      <c r="AW1741" s="6"/>
    </row>
    <row r="1742" spans="1:49" x14ac:dyDescent="0.35">
      <c r="A1742" s="20"/>
      <c r="B1742" s="20"/>
      <c r="C1742" s="20"/>
      <c r="D1742" s="20"/>
      <c r="E1742" s="6"/>
      <c r="F1742" s="6"/>
      <c r="G1742" s="6"/>
      <c r="H1742" s="6"/>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c r="AM1742" s="6"/>
      <c r="AN1742" s="6"/>
      <c r="AO1742" s="6"/>
      <c r="AP1742" s="6"/>
      <c r="AQ1742" s="21"/>
      <c r="AR1742" s="21"/>
      <c r="AS1742" s="21"/>
      <c r="AT1742" s="6"/>
      <c r="AU1742" s="6"/>
      <c r="AV1742" s="6"/>
      <c r="AW1742" s="6"/>
    </row>
    <row r="1743" spans="1:49" x14ac:dyDescent="0.35">
      <c r="A1743" s="20"/>
      <c r="B1743" s="20"/>
      <c r="C1743" s="20"/>
      <c r="D1743" s="20"/>
      <c r="E1743" s="6"/>
      <c r="F1743" s="6"/>
      <c r="G1743" s="6"/>
      <c r="H1743" s="6"/>
      <c r="I1743" s="6"/>
      <c r="J1743" s="6"/>
      <c r="K1743" s="6"/>
      <c r="L1743" s="6"/>
      <c r="M1743" s="6"/>
      <c r="N1743" s="6"/>
      <c r="O1743" s="6"/>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c r="AM1743" s="6"/>
      <c r="AN1743" s="6"/>
      <c r="AO1743" s="6"/>
      <c r="AP1743" s="6"/>
      <c r="AQ1743" s="21"/>
      <c r="AR1743" s="21"/>
      <c r="AS1743" s="21"/>
      <c r="AT1743" s="6"/>
      <c r="AU1743" s="6"/>
      <c r="AV1743" s="6"/>
      <c r="AW1743" s="6"/>
    </row>
    <row r="1744" spans="1:49" x14ac:dyDescent="0.35">
      <c r="A1744" s="20"/>
      <c r="B1744" s="20"/>
      <c r="C1744" s="20"/>
      <c r="D1744" s="20"/>
      <c r="E1744" s="6"/>
      <c r="F1744" s="6"/>
      <c r="G1744" s="6"/>
      <c r="H1744" s="6"/>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c r="AM1744" s="6"/>
      <c r="AN1744" s="6"/>
      <c r="AO1744" s="6"/>
      <c r="AP1744" s="6"/>
      <c r="AQ1744" s="21"/>
      <c r="AR1744" s="21"/>
      <c r="AS1744" s="21"/>
      <c r="AT1744" s="6"/>
      <c r="AU1744" s="6"/>
      <c r="AV1744" s="6"/>
      <c r="AW1744" s="6"/>
    </row>
    <row r="1745" spans="1:49" x14ac:dyDescent="0.35">
      <c r="A1745" s="20"/>
      <c r="B1745" s="20"/>
      <c r="C1745" s="20"/>
      <c r="D1745" s="20"/>
      <c r="E1745" s="6"/>
      <c r="F1745" s="6"/>
      <c r="G1745" s="6"/>
      <c r="H1745" s="6"/>
      <c r="I1745" s="6"/>
      <c r="J1745" s="6"/>
      <c r="K1745" s="6"/>
      <c r="L1745" s="6"/>
      <c r="M1745" s="6"/>
      <c r="N1745" s="6"/>
      <c r="O1745" s="6"/>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c r="AM1745" s="6"/>
      <c r="AN1745" s="6"/>
      <c r="AO1745" s="6"/>
      <c r="AP1745" s="6"/>
      <c r="AQ1745" s="21"/>
      <c r="AR1745" s="21"/>
      <c r="AS1745" s="21"/>
      <c r="AT1745" s="6"/>
      <c r="AU1745" s="6"/>
      <c r="AV1745" s="6"/>
      <c r="AW1745" s="6"/>
    </row>
    <row r="1746" spans="1:49" x14ac:dyDescent="0.35">
      <c r="A1746" s="20"/>
      <c r="B1746" s="20"/>
      <c r="C1746" s="20"/>
      <c r="D1746" s="20"/>
      <c r="E1746" s="6"/>
      <c r="F1746" s="6"/>
      <c r="G1746" s="6"/>
      <c r="H1746" s="6"/>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c r="AM1746" s="6"/>
      <c r="AN1746" s="6"/>
      <c r="AO1746" s="6"/>
      <c r="AP1746" s="6"/>
      <c r="AQ1746" s="21"/>
      <c r="AR1746" s="21"/>
      <c r="AS1746" s="21"/>
      <c r="AT1746" s="6"/>
      <c r="AU1746" s="6"/>
      <c r="AV1746" s="6"/>
      <c r="AW1746" s="6"/>
    </row>
    <row r="1747" spans="1:49" x14ac:dyDescent="0.35">
      <c r="A1747" s="20"/>
      <c r="B1747" s="20"/>
      <c r="C1747" s="20"/>
      <c r="D1747" s="20"/>
      <c r="E1747" s="6"/>
      <c r="F1747" s="6"/>
      <c r="G1747" s="6"/>
      <c r="H1747" s="6"/>
      <c r="I1747" s="6"/>
      <c r="J1747" s="6"/>
      <c r="K1747" s="6"/>
      <c r="L1747" s="6"/>
      <c r="M1747" s="6"/>
      <c r="N1747" s="6"/>
      <c r="O1747" s="6"/>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c r="AM1747" s="6"/>
      <c r="AN1747" s="6"/>
      <c r="AO1747" s="6"/>
      <c r="AP1747" s="6"/>
      <c r="AQ1747" s="21"/>
      <c r="AR1747" s="21"/>
      <c r="AS1747" s="21"/>
      <c r="AT1747" s="6"/>
      <c r="AU1747" s="6"/>
      <c r="AV1747" s="6"/>
      <c r="AW1747" s="6"/>
    </row>
    <row r="1748" spans="1:49" x14ac:dyDescent="0.35">
      <c r="A1748" s="20"/>
      <c r="B1748" s="20"/>
      <c r="C1748" s="20"/>
      <c r="D1748" s="20"/>
      <c r="E1748" s="6"/>
      <c r="F1748" s="6"/>
      <c r="G1748" s="6"/>
      <c r="H1748" s="6"/>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c r="AM1748" s="6"/>
      <c r="AN1748" s="6"/>
      <c r="AO1748" s="6"/>
      <c r="AP1748" s="6"/>
      <c r="AQ1748" s="21"/>
      <c r="AR1748" s="21"/>
      <c r="AS1748" s="21"/>
      <c r="AT1748" s="6"/>
      <c r="AU1748" s="6"/>
      <c r="AV1748" s="6"/>
      <c r="AW1748" s="6"/>
    </row>
    <row r="1749" spans="1:49" x14ac:dyDescent="0.35">
      <c r="A1749" s="20"/>
      <c r="B1749" s="20"/>
      <c r="C1749" s="20"/>
      <c r="D1749" s="20"/>
      <c r="E1749" s="6"/>
      <c r="F1749" s="6"/>
      <c r="G1749" s="6"/>
      <c r="H1749" s="6"/>
      <c r="I1749" s="6"/>
      <c r="J1749" s="6"/>
      <c r="K1749" s="6"/>
      <c r="L1749" s="6"/>
      <c r="M1749" s="6"/>
      <c r="N1749" s="6"/>
      <c r="O1749" s="6"/>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c r="AM1749" s="6"/>
      <c r="AN1749" s="6"/>
      <c r="AO1749" s="6"/>
      <c r="AP1749" s="6"/>
      <c r="AQ1749" s="21"/>
      <c r="AR1749" s="21"/>
      <c r="AS1749" s="21"/>
      <c r="AT1749" s="6"/>
      <c r="AU1749" s="6"/>
      <c r="AV1749" s="6"/>
      <c r="AW1749" s="6"/>
    </row>
    <row r="1750" spans="1:49" x14ac:dyDescent="0.35">
      <c r="A1750" s="20"/>
      <c r="B1750" s="20"/>
      <c r="C1750" s="20"/>
      <c r="D1750" s="20"/>
      <c r="E1750" s="6"/>
      <c r="F1750" s="6"/>
      <c r="G1750" s="6"/>
      <c r="H1750" s="6"/>
      <c r="I1750" s="6"/>
      <c r="J1750" s="6"/>
      <c r="K1750" s="6"/>
      <c r="L1750" s="6"/>
      <c r="M1750" s="6"/>
      <c r="N1750" s="6"/>
      <c r="O1750" s="6"/>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c r="AM1750" s="6"/>
      <c r="AN1750" s="6"/>
      <c r="AO1750" s="6"/>
      <c r="AP1750" s="6"/>
      <c r="AQ1750" s="21"/>
      <c r="AR1750" s="21"/>
      <c r="AS1750" s="21"/>
      <c r="AT1750" s="6"/>
      <c r="AU1750" s="6"/>
      <c r="AV1750" s="6"/>
      <c r="AW1750" s="6"/>
    </row>
    <row r="1751" spans="1:49" x14ac:dyDescent="0.35">
      <c r="A1751" s="20"/>
      <c r="B1751" s="20"/>
      <c r="C1751" s="20"/>
      <c r="D1751" s="20"/>
      <c r="E1751" s="6"/>
      <c r="F1751" s="6"/>
      <c r="G1751" s="6"/>
      <c r="H1751" s="6"/>
      <c r="I1751" s="6"/>
      <c r="J1751" s="6"/>
      <c r="K1751" s="6"/>
      <c r="L1751" s="6"/>
      <c r="M1751" s="6"/>
      <c r="N1751" s="6"/>
      <c r="O1751" s="6"/>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c r="AM1751" s="6"/>
      <c r="AN1751" s="6"/>
      <c r="AO1751" s="6"/>
      <c r="AP1751" s="6"/>
      <c r="AQ1751" s="21"/>
      <c r="AR1751" s="21"/>
      <c r="AS1751" s="21"/>
      <c r="AT1751" s="6"/>
      <c r="AU1751" s="6"/>
      <c r="AV1751" s="6"/>
      <c r="AW1751" s="6"/>
    </row>
    <row r="1752" spans="1:49" x14ac:dyDescent="0.35">
      <c r="A1752" s="20"/>
      <c r="B1752" s="20"/>
      <c r="C1752" s="20"/>
      <c r="D1752" s="20"/>
      <c r="E1752" s="6"/>
      <c r="F1752" s="6"/>
      <c r="G1752" s="6"/>
      <c r="H1752" s="6"/>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c r="AM1752" s="6"/>
      <c r="AN1752" s="6"/>
      <c r="AO1752" s="6"/>
      <c r="AP1752" s="6"/>
      <c r="AQ1752" s="21"/>
      <c r="AR1752" s="21"/>
      <c r="AS1752" s="21"/>
      <c r="AT1752" s="6"/>
      <c r="AU1752" s="6"/>
      <c r="AV1752" s="6"/>
      <c r="AW1752" s="6"/>
    </row>
    <row r="1753" spans="1:49" x14ac:dyDescent="0.35">
      <c r="A1753" s="20"/>
      <c r="B1753" s="20"/>
      <c r="C1753" s="20"/>
      <c r="D1753" s="20"/>
      <c r="E1753" s="6"/>
      <c r="F1753" s="6"/>
      <c r="G1753" s="6"/>
      <c r="H1753" s="6"/>
      <c r="I1753" s="6"/>
      <c r="J1753" s="6"/>
      <c r="K1753" s="6"/>
      <c r="L1753" s="6"/>
      <c r="M1753" s="6"/>
      <c r="N1753" s="6"/>
      <c r="O1753" s="6"/>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c r="AM1753" s="6"/>
      <c r="AN1753" s="6"/>
      <c r="AO1753" s="6"/>
      <c r="AP1753" s="6"/>
      <c r="AQ1753" s="21"/>
      <c r="AR1753" s="21"/>
      <c r="AS1753" s="21"/>
      <c r="AT1753" s="6"/>
      <c r="AU1753" s="6"/>
      <c r="AV1753" s="6"/>
      <c r="AW1753" s="6"/>
    </row>
    <row r="1754" spans="1:49" x14ac:dyDescent="0.35">
      <c r="A1754" s="20"/>
      <c r="B1754" s="20"/>
      <c r="C1754" s="20"/>
      <c r="D1754" s="20"/>
      <c r="E1754" s="6"/>
      <c r="F1754" s="6"/>
      <c r="G1754" s="6"/>
      <c r="H1754" s="6"/>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c r="AM1754" s="6"/>
      <c r="AN1754" s="6"/>
      <c r="AO1754" s="6"/>
      <c r="AP1754" s="6"/>
      <c r="AQ1754" s="21"/>
      <c r="AR1754" s="21"/>
      <c r="AS1754" s="21"/>
      <c r="AT1754" s="6"/>
      <c r="AU1754" s="6"/>
      <c r="AV1754" s="6"/>
      <c r="AW1754" s="6"/>
    </row>
    <row r="1755" spans="1:49" x14ac:dyDescent="0.35">
      <c r="A1755" s="20"/>
      <c r="B1755" s="20"/>
      <c r="C1755" s="20"/>
      <c r="D1755" s="20"/>
      <c r="E1755" s="6"/>
      <c r="F1755" s="6"/>
      <c r="G1755" s="6"/>
      <c r="H1755" s="6"/>
      <c r="I1755" s="6"/>
      <c r="J1755" s="6"/>
      <c r="K1755" s="6"/>
      <c r="L1755" s="6"/>
      <c r="M1755" s="6"/>
      <c r="N1755" s="6"/>
      <c r="O1755" s="6"/>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c r="AM1755" s="6"/>
      <c r="AN1755" s="6"/>
      <c r="AO1755" s="6"/>
      <c r="AP1755" s="6"/>
      <c r="AQ1755" s="21"/>
      <c r="AR1755" s="21"/>
      <c r="AS1755" s="21"/>
      <c r="AT1755" s="6"/>
      <c r="AU1755" s="6"/>
      <c r="AV1755" s="6"/>
      <c r="AW1755" s="6"/>
    </row>
    <row r="1756" spans="1:49" x14ac:dyDescent="0.35">
      <c r="A1756" s="20"/>
      <c r="B1756" s="20"/>
      <c r="C1756" s="20"/>
      <c r="D1756" s="20"/>
      <c r="E1756" s="6"/>
      <c r="F1756" s="6"/>
      <c r="G1756" s="6"/>
      <c r="H1756" s="6"/>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c r="AM1756" s="6"/>
      <c r="AN1756" s="6"/>
      <c r="AO1756" s="6"/>
      <c r="AP1756" s="6"/>
      <c r="AQ1756" s="21"/>
      <c r="AR1756" s="21"/>
      <c r="AS1756" s="21"/>
      <c r="AT1756" s="6"/>
      <c r="AU1756" s="6"/>
      <c r="AV1756" s="6"/>
      <c r="AW1756" s="6"/>
    </row>
    <row r="1757" spans="1:49" x14ac:dyDescent="0.35">
      <c r="A1757" s="20"/>
      <c r="B1757" s="20"/>
      <c r="C1757" s="20"/>
      <c r="D1757" s="20"/>
      <c r="E1757" s="6"/>
      <c r="F1757" s="6"/>
      <c r="G1757" s="6"/>
      <c r="H1757" s="6"/>
      <c r="I1757" s="6"/>
      <c r="J1757" s="6"/>
      <c r="K1757" s="6"/>
      <c r="L1757" s="6"/>
      <c r="M1757" s="6"/>
      <c r="N1757" s="6"/>
      <c r="O1757" s="6"/>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c r="AM1757" s="6"/>
      <c r="AN1757" s="6"/>
      <c r="AO1757" s="6"/>
      <c r="AP1757" s="6"/>
      <c r="AQ1757" s="21"/>
      <c r="AR1757" s="21"/>
      <c r="AS1757" s="21"/>
      <c r="AT1757" s="6"/>
      <c r="AU1757" s="6"/>
      <c r="AV1757" s="6"/>
      <c r="AW1757" s="6"/>
    </row>
    <row r="1758" spans="1:49" x14ac:dyDescent="0.35">
      <c r="A1758" s="20"/>
      <c r="B1758" s="20"/>
      <c r="C1758" s="20"/>
      <c r="D1758" s="20"/>
      <c r="E1758" s="6"/>
      <c r="F1758" s="6"/>
      <c r="G1758" s="6"/>
      <c r="H1758" s="6"/>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c r="AM1758" s="6"/>
      <c r="AN1758" s="6"/>
      <c r="AO1758" s="6"/>
      <c r="AP1758" s="6"/>
      <c r="AQ1758" s="21"/>
      <c r="AR1758" s="21"/>
      <c r="AS1758" s="21"/>
      <c r="AT1758" s="6"/>
      <c r="AU1758" s="6"/>
      <c r="AV1758" s="6"/>
      <c r="AW1758" s="6"/>
    </row>
    <row r="1759" spans="1:49" x14ac:dyDescent="0.35">
      <c r="A1759" s="20"/>
      <c r="B1759" s="20"/>
      <c r="C1759" s="20"/>
      <c r="D1759" s="20"/>
      <c r="E1759" s="6"/>
      <c r="F1759" s="6"/>
      <c r="G1759" s="6"/>
      <c r="H1759" s="6"/>
      <c r="I1759" s="6"/>
      <c r="J1759" s="6"/>
      <c r="K1759" s="6"/>
      <c r="L1759" s="6"/>
      <c r="M1759" s="6"/>
      <c r="N1759" s="6"/>
      <c r="O1759" s="6"/>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c r="AM1759" s="6"/>
      <c r="AN1759" s="6"/>
      <c r="AO1759" s="6"/>
      <c r="AP1759" s="6"/>
      <c r="AQ1759" s="21"/>
      <c r="AR1759" s="21"/>
      <c r="AS1759" s="21"/>
      <c r="AT1759" s="6"/>
      <c r="AU1759" s="6"/>
      <c r="AV1759" s="6"/>
      <c r="AW1759" s="6"/>
    </row>
    <row r="1760" spans="1:49" x14ac:dyDescent="0.35">
      <c r="A1760" s="20"/>
      <c r="B1760" s="20"/>
      <c r="C1760" s="20"/>
      <c r="D1760" s="20"/>
      <c r="E1760" s="6"/>
      <c r="F1760" s="6"/>
      <c r="G1760" s="6"/>
      <c r="H1760" s="6"/>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c r="AM1760" s="6"/>
      <c r="AN1760" s="6"/>
      <c r="AO1760" s="6"/>
      <c r="AP1760" s="6"/>
      <c r="AQ1760" s="21"/>
      <c r="AR1760" s="21"/>
      <c r="AS1760" s="21"/>
      <c r="AT1760" s="6"/>
      <c r="AU1760" s="6"/>
      <c r="AV1760" s="6"/>
      <c r="AW1760" s="6"/>
    </row>
    <row r="1761" spans="1:49" x14ac:dyDescent="0.35">
      <c r="A1761" s="20"/>
      <c r="B1761" s="20"/>
      <c r="C1761" s="20"/>
      <c r="D1761" s="20"/>
      <c r="E1761" s="6"/>
      <c r="F1761" s="6"/>
      <c r="G1761" s="6"/>
      <c r="H1761" s="6"/>
      <c r="I1761" s="6"/>
      <c r="J1761" s="6"/>
      <c r="K1761" s="6"/>
      <c r="L1761" s="6"/>
      <c r="M1761" s="6"/>
      <c r="N1761" s="6"/>
      <c r="O1761" s="6"/>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c r="AM1761" s="6"/>
      <c r="AN1761" s="6"/>
      <c r="AO1761" s="6"/>
      <c r="AP1761" s="6"/>
      <c r="AQ1761" s="21"/>
      <c r="AR1761" s="21"/>
      <c r="AS1761" s="21"/>
      <c r="AT1761" s="6"/>
      <c r="AU1761" s="6"/>
      <c r="AV1761" s="6"/>
      <c r="AW1761" s="6"/>
    </row>
    <row r="1762" spans="1:49" x14ac:dyDescent="0.35">
      <c r="A1762" s="20"/>
      <c r="B1762" s="20"/>
      <c r="C1762" s="20"/>
      <c r="D1762" s="20"/>
      <c r="E1762" s="6"/>
      <c r="F1762" s="6"/>
      <c r="G1762" s="6"/>
      <c r="H1762" s="6"/>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c r="AM1762" s="6"/>
      <c r="AN1762" s="6"/>
      <c r="AO1762" s="6"/>
      <c r="AP1762" s="6"/>
      <c r="AQ1762" s="21"/>
      <c r="AR1762" s="21"/>
      <c r="AS1762" s="21"/>
      <c r="AT1762" s="6"/>
      <c r="AU1762" s="6"/>
      <c r="AV1762" s="6"/>
      <c r="AW1762" s="6"/>
    </row>
    <row r="1763" spans="1:49" x14ac:dyDescent="0.35">
      <c r="A1763" s="20"/>
      <c r="B1763" s="20"/>
      <c r="C1763" s="20"/>
      <c r="D1763" s="20"/>
      <c r="E1763" s="6"/>
      <c r="F1763" s="6"/>
      <c r="G1763" s="6"/>
      <c r="H1763" s="6"/>
      <c r="I1763" s="6"/>
      <c r="J1763" s="6"/>
      <c r="K1763" s="6"/>
      <c r="L1763" s="6"/>
      <c r="M1763" s="6"/>
      <c r="N1763" s="6"/>
      <c r="O1763" s="6"/>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c r="AM1763" s="6"/>
      <c r="AN1763" s="6"/>
      <c r="AO1763" s="6"/>
      <c r="AP1763" s="6"/>
      <c r="AQ1763" s="21"/>
      <c r="AR1763" s="21"/>
      <c r="AS1763" s="21"/>
      <c r="AT1763" s="6"/>
      <c r="AU1763" s="6"/>
      <c r="AV1763" s="6"/>
      <c r="AW1763" s="6"/>
    </row>
    <row r="1764" spans="1:49" x14ac:dyDescent="0.35">
      <c r="A1764" s="20"/>
      <c r="B1764" s="20"/>
      <c r="C1764" s="20"/>
      <c r="D1764" s="20"/>
      <c r="E1764" s="6"/>
      <c r="F1764" s="6"/>
      <c r="G1764" s="6"/>
      <c r="H1764" s="6"/>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c r="AM1764" s="6"/>
      <c r="AN1764" s="6"/>
      <c r="AO1764" s="6"/>
      <c r="AP1764" s="6"/>
      <c r="AQ1764" s="21"/>
      <c r="AR1764" s="21"/>
      <c r="AS1764" s="21"/>
      <c r="AT1764" s="6"/>
      <c r="AU1764" s="6"/>
      <c r="AV1764" s="6"/>
      <c r="AW1764" s="6"/>
    </row>
    <row r="1765" spans="1:49" x14ac:dyDescent="0.35">
      <c r="A1765" s="20"/>
      <c r="B1765" s="20"/>
      <c r="C1765" s="20"/>
      <c r="D1765" s="20"/>
      <c r="E1765" s="6"/>
      <c r="F1765" s="6"/>
      <c r="G1765" s="6"/>
      <c r="H1765" s="6"/>
      <c r="I1765" s="6"/>
      <c r="J1765" s="6"/>
      <c r="K1765" s="6"/>
      <c r="L1765" s="6"/>
      <c r="M1765" s="6"/>
      <c r="N1765" s="6"/>
      <c r="O1765" s="6"/>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c r="AM1765" s="6"/>
      <c r="AN1765" s="6"/>
      <c r="AO1765" s="6"/>
      <c r="AP1765" s="6"/>
      <c r="AQ1765" s="21"/>
      <c r="AR1765" s="21"/>
      <c r="AS1765" s="21"/>
      <c r="AT1765" s="6"/>
      <c r="AU1765" s="6"/>
      <c r="AV1765" s="6"/>
      <c r="AW1765" s="6"/>
    </row>
    <row r="1766" spans="1:49" x14ac:dyDescent="0.35">
      <c r="A1766" s="20"/>
      <c r="B1766" s="20"/>
      <c r="C1766" s="20"/>
      <c r="D1766" s="20"/>
      <c r="E1766" s="6"/>
      <c r="F1766" s="6"/>
      <c r="G1766" s="6"/>
      <c r="H1766" s="6"/>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c r="AM1766" s="6"/>
      <c r="AN1766" s="6"/>
      <c r="AO1766" s="6"/>
      <c r="AP1766" s="6"/>
      <c r="AQ1766" s="21"/>
      <c r="AR1766" s="21"/>
      <c r="AS1766" s="21"/>
      <c r="AT1766" s="6"/>
      <c r="AU1766" s="6"/>
      <c r="AV1766" s="6"/>
      <c r="AW1766" s="6"/>
    </row>
    <row r="1767" spans="1:49" x14ac:dyDescent="0.35">
      <c r="A1767" s="20"/>
      <c r="B1767" s="20"/>
      <c r="C1767" s="20"/>
      <c r="D1767" s="20"/>
      <c r="E1767" s="6"/>
      <c r="F1767" s="6"/>
      <c r="G1767" s="6"/>
      <c r="H1767" s="6"/>
      <c r="I1767" s="6"/>
      <c r="J1767" s="6"/>
      <c r="K1767" s="6"/>
      <c r="L1767" s="6"/>
      <c r="M1767" s="6"/>
      <c r="N1767" s="6"/>
      <c r="O1767" s="6"/>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c r="AM1767" s="6"/>
      <c r="AN1767" s="6"/>
      <c r="AO1767" s="6"/>
      <c r="AP1767" s="6"/>
      <c r="AQ1767" s="21"/>
      <c r="AR1767" s="21"/>
      <c r="AS1767" s="21"/>
      <c r="AT1767" s="6"/>
      <c r="AU1767" s="6"/>
      <c r="AV1767" s="6"/>
      <c r="AW1767" s="6"/>
    </row>
    <row r="1768" spans="1:49" x14ac:dyDescent="0.35">
      <c r="A1768" s="20"/>
      <c r="B1768" s="20"/>
      <c r="C1768" s="20"/>
      <c r="D1768" s="20"/>
      <c r="E1768" s="6"/>
      <c r="F1768" s="6"/>
      <c r="G1768" s="6"/>
      <c r="H1768" s="6"/>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c r="AM1768" s="6"/>
      <c r="AN1768" s="6"/>
      <c r="AO1768" s="6"/>
      <c r="AP1768" s="6"/>
      <c r="AQ1768" s="21"/>
      <c r="AR1768" s="21"/>
      <c r="AS1768" s="21"/>
      <c r="AT1768" s="6"/>
      <c r="AU1768" s="6"/>
      <c r="AV1768" s="6"/>
      <c r="AW1768" s="6"/>
    </row>
    <row r="1769" spans="1:49" x14ac:dyDescent="0.35">
      <c r="A1769" s="20"/>
      <c r="B1769" s="20"/>
      <c r="C1769" s="20"/>
      <c r="D1769" s="20"/>
      <c r="E1769" s="6"/>
      <c r="F1769" s="6"/>
      <c r="G1769" s="6"/>
      <c r="H1769" s="6"/>
      <c r="I1769" s="6"/>
      <c r="J1769" s="6"/>
      <c r="K1769" s="6"/>
      <c r="L1769" s="6"/>
      <c r="M1769" s="6"/>
      <c r="N1769" s="6"/>
      <c r="O1769" s="6"/>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c r="AM1769" s="6"/>
      <c r="AN1769" s="6"/>
      <c r="AO1769" s="6"/>
      <c r="AP1769" s="6"/>
      <c r="AQ1769" s="21"/>
      <c r="AR1769" s="21"/>
      <c r="AS1769" s="21"/>
      <c r="AT1769" s="6"/>
      <c r="AU1769" s="6"/>
      <c r="AV1769" s="6"/>
      <c r="AW1769" s="6"/>
    </row>
    <row r="1770" spans="1:49" x14ac:dyDescent="0.35">
      <c r="A1770" s="20"/>
      <c r="B1770" s="20"/>
      <c r="C1770" s="20"/>
      <c r="D1770" s="20"/>
      <c r="E1770" s="6"/>
      <c r="F1770" s="6"/>
      <c r="G1770" s="6"/>
      <c r="H1770" s="6"/>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c r="AM1770" s="6"/>
      <c r="AN1770" s="6"/>
      <c r="AO1770" s="6"/>
      <c r="AP1770" s="6"/>
      <c r="AQ1770" s="21"/>
      <c r="AR1770" s="21"/>
      <c r="AS1770" s="21"/>
      <c r="AT1770" s="6"/>
      <c r="AU1770" s="6"/>
      <c r="AV1770" s="6"/>
      <c r="AW1770" s="6"/>
    </row>
    <row r="1771" spans="1:49" x14ac:dyDescent="0.35">
      <c r="A1771" s="20"/>
      <c r="B1771" s="20"/>
      <c r="C1771" s="20"/>
      <c r="D1771" s="20"/>
      <c r="E1771" s="6"/>
      <c r="F1771" s="6"/>
      <c r="G1771" s="6"/>
      <c r="H1771" s="6"/>
      <c r="I1771" s="6"/>
      <c r="J1771" s="6"/>
      <c r="K1771" s="6"/>
      <c r="L1771" s="6"/>
      <c r="M1771" s="6"/>
      <c r="N1771" s="6"/>
      <c r="O1771" s="6"/>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c r="AM1771" s="6"/>
      <c r="AN1771" s="6"/>
      <c r="AO1771" s="6"/>
      <c r="AP1771" s="6"/>
      <c r="AQ1771" s="21"/>
      <c r="AR1771" s="21"/>
      <c r="AS1771" s="21"/>
      <c r="AT1771" s="6"/>
      <c r="AU1771" s="6"/>
      <c r="AV1771" s="6"/>
      <c r="AW1771" s="6"/>
    </row>
    <row r="1772" spans="1:49" x14ac:dyDescent="0.35">
      <c r="A1772" s="20"/>
      <c r="B1772" s="20"/>
      <c r="C1772" s="20"/>
      <c r="D1772" s="20"/>
      <c r="E1772" s="6"/>
      <c r="F1772" s="6"/>
      <c r="G1772" s="6"/>
      <c r="H1772" s="6"/>
      <c r="I1772" s="6"/>
      <c r="J1772" s="6"/>
      <c r="K1772" s="6"/>
      <c r="L1772" s="6"/>
      <c r="M1772" s="6"/>
      <c r="N1772" s="6"/>
      <c r="O1772" s="6"/>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c r="AM1772" s="6"/>
      <c r="AN1772" s="6"/>
      <c r="AO1772" s="6"/>
      <c r="AP1772" s="6"/>
      <c r="AQ1772" s="21"/>
      <c r="AR1772" s="21"/>
      <c r="AS1772" s="21"/>
      <c r="AT1772" s="6"/>
      <c r="AU1772" s="6"/>
      <c r="AV1772" s="6"/>
      <c r="AW1772" s="6"/>
    </row>
    <row r="1773" spans="1:49" x14ac:dyDescent="0.35">
      <c r="A1773" s="20"/>
      <c r="B1773" s="20"/>
      <c r="C1773" s="20"/>
      <c r="D1773" s="20"/>
      <c r="E1773" s="6"/>
      <c r="F1773" s="6"/>
      <c r="G1773" s="6"/>
      <c r="H1773" s="6"/>
      <c r="I1773" s="6"/>
      <c r="J1773" s="6"/>
      <c r="K1773" s="6"/>
      <c r="L1773" s="6"/>
      <c r="M1773" s="6"/>
      <c r="N1773" s="6"/>
      <c r="O1773" s="6"/>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c r="AM1773" s="6"/>
      <c r="AN1773" s="6"/>
      <c r="AO1773" s="6"/>
      <c r="AP1773" s="6"/>
      <c r="AQ1773" s="21"/>
      <c r="AR1773" s="21"/>
      <c r="AS1773" s="21"/>
      <c r="AT1773" s="6"/>
      <c r="AU1773" s="6"/>
      <c r="AV1773" s="6"/>
      <c r="AW1773" s="6"/>
    </row>
    <row r="1774" spans="1:49" x14ac:dyDescent="0.35">
      <c r="A1774" s="20"/>
      <c r="B1774" s="20"/>
      <c r="C1774" s="20"/>
      <c r="D1774" s="20"/>
      <c r="E1774" s="6"/>
      <c r="F1774" s="6"/>
      <c r="G1774" s="6"/>
      <c r="H1774" s="6"/>
      <c r="I1774" s="6"/>
      <c r="J1774" s="6"/>
      <c r="K1774" s="6"/>
      <c r="L1774" s="6"/>
      <c r="M1774" s="6"/>
      <c r="N1774" s="6"/>
      <c r="O1774" s="6"/>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c r="AM1774" s="6"/>
      <c r="AN1774" s="6"/>
      <c r="AO1774" s="6"/>
      <c r="AP1774" s="6"/>
      <c r="AQ1774" s="21"/>
      <c r="AR1774" s="21"/>
      <c r="AS1774" s="21"/>
      <c r="AT1774" s="6"/>
      <c r="AU1774" s="6"/>
      <c r="AV1774" s="6"/>
      <c r="AW1774" s="6"/>
    </row>
    <row r="1775" spans="1:49" x14ac:dyDescent="0.35">
      <c r="A1775" s="20"/>
      <c r="B1775" s="20"/>
      <c r="C1775" s="20"/>
      <c r="D1775" s="20"/>
      <c r="E1775" s="6"/>
      <c r="F1775" s="6"/>
      <c r="G1775" s="6"/>
      <c r="H1775" s="6"/>
      <c r="I1775" s="6"/>
      <c r="J1775" s="6"/>
      <c r="K1775" s="6"/>
      <c r="L1775" s="6"/>
      <c r="M1775" s="6"/>
      <c r="N1775" s="6"/>
      <c r="O1775" s="6"/>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c r="AM1775" s="6"/>
      <c r="AN1775" s="6"/>
      <c r="AO1775" s="6"/>
      <c r="AP1775" s="6"/>
      <c r="AQ1775" s="21"/>
      <c r="AR1775" s="21"/>
      <c r="AS1775" s="21"/>
      <c r="AT1775" s="6"/>
      <c r="AU1775" s="6"/>
      <c r="AV1775" s="6"/>
      <c r="AW1775" s="6"/>
    </row>
    <row r="1776" spans="1:49" x14ac:dyDescent="0.35">
      <c r="A1776" s="20"/>
      <c r="B1776" s="20"/>
      <c r="C1776" s="20"/>
      <c r="D1776" s="20"/>
      <c r="E1776" s="6"/>
      <c r="F1776" s="6"/>
      <c r="G1776" s="6"/>
      <c r="H1776" s="6"/>
      <c r="I1776" s="6"/>
      <c r="J1776" s="6"/>
      <c r="K1776" s="6"/>
      <c r="L1776" s="6"/>
      <c r="M1776" s="6"/>
      <c r="N1776" s="6"/>
      <c r="O1776" s="6"/>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c r="AM1776" s="6"/>
      <c r="AN1776" s="6"/>
      <c r="AO1776" s="6"/>
      <c r="AP1776" s="6"/>
      <c r="AQ1776" s="21"/>
      <c r="AR1776" s="21"/>
      <c r="AS1776" s="21"/>
      <c r="AT1776" s="6"/>
      <c r="AU1776" s="6"/>
      <c r="AV1776" s="6"/>
      <c r="AW1776" s="6"/>
    </row>
    <row r="1777" spans="1:49" x14ac:dyDescent="0.35">
      <c r="A1777" s="20"/>
      <c r="B1777" s="20"/>
      <c r="C1777" s="20"/>
      <c r="D1777" s="20"/>
      <c r="E1777" s="6"/>
      <c r="F1777" s="6"/>
      <c r="G1777" s="6"/>
      <c r="H1777" s="6"/>
      <c r="I1777" s="6"/>
      <c r="J1777" s="6"/>
      <c r="K1777" s="6"/>
      <c r="L1777" s="6"/>
      <c r="M1777" s="6"/>
      <c r="N1777" s="6"/>
      <c r="O1777" s="6"/>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c r="AM1777" s="6"/>
      <c r="AN1777" s="6"/>
      <c r="AO1777" s="6"/>
      <c r="AP1777" s="6"/>
      <c r="AQ1777" s="21"/>
      <c r="AR1777" s="21"/>
      <c r="AS1777" s="21"/>
      <c r="AT1777" s="6"/>
      <c r="AU1777" s="6"/>
      <c r="AV1777" s="6"/>
      <c r="AW1777" s="6"/>
    </row>
    <row r="1778" spans="1:49" x14ac:dyDescent="0.35">
      <c r="A1778" s="20"/>
      <c r="B1778" s="20"/>
      <c r="C1778" s="20"/>
      <c r="D1778" s="20"/>
      <c r="E1778" s="6"/>
      <c r="F1778" s="6"/>
      <c r="G1778" s="6"/>
      <c r="H1778" s="6"/>
      <c r="I1778" s="6"/>
      <c r="J1778" s="6"/>
      <c r="K1778" s="6"/>
      <c r="L1778" s="6"/>
      <c r="M1778" s="6"/>
      <c r="N1778" s="6"/>
      <c r="O1778" s="6"/>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c r="AM1778" s="6"/>
      <c r="AN1778" s="6"/>
      <c r="AO1778" s="6"/>
      <c r="AP1778" s="6"/>
      <c r="AQ1778" s="21"/>
      <c r="AR1778" s="21"/>
      <c r="AS1778" s="21"/>
      <c r="AT1778" s="6"/>
      <c r="AU1778" s="6"/>
      <c r="AV1778" s="6"/>
      <c r="AW1778" s="6"/>
    </row>
    <row r="1779" spans="1:49" x14ac:dyDescent="0.35">
      <c r="A1779" s="20"/>
      <c r="B1779" s="20"/>
      <c r="C1779" s="20"/>
      <c r="D1779" s="20"/>
      <c r="E1779" s="6"/>
      <c r="F1779" s="6"/>
      <c r="G1779" s="6"/>
      <c r="H1779" s="6"/>
      <c r="I1779" s="6"/>
      <c r="J1779" s="6"/>
      <c r="K1779" s="6"/>
      <c r="L1779" s="6"/>
      <c r="M1779" s="6"/>
      <c r="N1779" s="6"/>
      <c r="O1779" s="6"/>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c r="AM1779" s="6"/>
      <c r="AN1779" s="6"/>
      <c r="AO1779" s="6"/>
      <c r="AP1779" s="6"/>
      <c r="AQ1779" s="21"/>
      <c r="AR1779" s="21"/>
      <c r="AS1779" s="21"/>
      <c r="AT1779" s="6"/>
      <c r="AU1779" s="6"/>
      <c r="AV1779" s="6"/>
      <c r="AW1779" s="6"/>
    </row>
    <row r="1780" spans="1:49" x14ac:dyDescent="0.35">
      <c r="A1780" s="20"/>
      <c r="B1780" s="20"/>
      <c r="C1780" s="20"/>
      <c r="D1780" s="20"/>
      <c r="E1780" s="6"/>
      <c r="F1780" s="6"/>
      <c r="G1780" s="6"/>
      <c r="H1780" s="6"/>
      <c r="I1780" s="6"/>
      <c r="J1780" s="6"/>
      <c r="K1780" s="6"/>
      <c r="L1780" s="6"/>
      <c r="M1780" s="6"/>
      <c r="N1780" s="6"/>
      <c r="O1780" s="6"/>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c r="AM1780" s="6"/>
      <c r="AN1780" s="6"/>
      <c r="AO1780" s="6"/>
      <c r="AP1780" s="6"/>
      <c r="AQ1780" s="21"/>
      <c r="AR1780" s="21"/>
      <c r="AS1780" s="21"/>
      <c r="AT1780" s="6"/>
      <c r="AU1780" s="6"/>
      <c r="AV1780" s="6"/>
      <c r="AW1780" s="6"/>
    </row>
    <row r="1781" spans="1:49" x14ac:dyDescent="0.35">
      <c r="A1781" s="20"/>
      <c r="B1781" s="20"/>
      <c r="C1781" s="20"/>
      <c r="D1781" s="20"/>
      <c r="E1781" s="6"/>
      <c r="F1781" s="6"/>
      <c r="G1781" s="6"/>
      <c r="H1781" s="6"/>
      <c r="I1781" s="6"/>
      <c r="J1781" s="6"/>
      <c r="K1781" s="6"/>
      <c r="L1781" s="6"/>
      <c r="M1781" s="6"/>
      <c r="N1781" s="6"/>
      <c r="O1781" s="6"/>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c r="AM1781" s="6"/>
      <c r="AN1781" s="6"/>
      <c r="AO1781" s="6"/>
      <c r="AP1781" s="6"/>
      <c r="AQ1781" s="21"/>
      <c r="AR1781" s="21"/>
      <c r="AS1781" s="21"/>
      <c r="AT1781" s="6"/>
      <c r="AU1781" s="6"/>
      <c r="AV1781" s="6"/>
      <c r="AW1781" s="6"/>
    </row>
    <row r="1782" spans="1:49" x14ac:dyDescent="0.35">
      <c r="A1782" s="20"/>
      <c r="B1782" s="20"/>
      <c r="C1782" s="20"/>
      <c r="D1782" s="20"/>
      <c r="E1782" s="6"/>
      <c r="F1782" s="6"/>
      <c r="G1782" s="6"/>
      <c r="H1782" s="6"/>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c r="AM1782" s="6"/>
      <c r="AN1782" s="6"/>
      <c r="AO1782" s="6"/>
      <c r="AP1782" s="6"/>
      <c r="AQ1782" s="21"/>
      <c r="AR1782" s="21"/>
      <c r="AS1782" s="21"/>
      <c r="AT1782" s="6"/>
      <c r="AU1782" s="6"/>
      <c r="AV1782" s="6"/>
      <c r="AW1782" s="6"/>
    </row>
    <row r="1783" spans="1:49" x14ac:dyDescent="0.35">
      <c r="A1783" s="20"/>
      <c r="B1783" s="20"/>
      <c r="C1783" s="20"/>
      <c r="D1783" s="20"/>
      <c r="E1783" s="6"/>
      <c r="F1783" s="6"/>
      <c r="G1783" s="6"/>
      <c r="H1783" s="6"/>
      <c r="I1783" s="6"/>
      <c r="J1783" s="6"/>
      <c r="K1783" s="6"/>
      <c r="L1783" s="6"/>
      <c r="M1783" s="6"/>
      <c r="N1783" s="6"/>
      <c r="O1783" s="6"/>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c r="AM1783" s="6"/>
      <c r="AN1783" s="6"/>
      <c r="AO1783" s="6"/>
      <c r="AP1783" s="6"/>
      <c r="AQ1783" s="21"/>
      <c r="AR1783" s="21"/>
      <c r="AS1783" s="21"/>
      <c r="AT1783" s="6"/>
      <c r="AU1783" s="6"/>
      <c r="AV1783" s="6"/>
      <c r="AW1783" s="6"/>
    </row>
    <row r="1784" spans="1:49" x14ac:dyDescent="0.35">
      <c r="A1784" s="20"/>
      <c r="B1784" s="20"/>
      <c r="C1784" s="20"/>
      <c r="D1784" s="20"/>
      <c r="E1784" s="6"/>
      <c r="F1784" s="6"/>
      <c r="G1784" s="6"/>
      <c r="H1784" s="6"/>
      <c r="I1784" s="6"/>
      <c r="J1784" s="6"/>
      <c r="K1784" s="6"/>
      <c r="L1784" s="6"/>
      <c r="M1784" s="6"/>
      <c r="N1784" s="6"/>
      <c r="O1784" s="6"/>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c r="AM1784" s="6"/>
      <c r="AN1784" s="6"/>
      <c r="AO1784" s="6"/>
      <c r="AP1784" s="6"/>
      <c r="AQ1784" s="21"/>
      <c r="AR1784" s="21"/>
      <c r="AS1784" s="21"/>
      <c r="AT1784" s="6"/>
      <c r="AU1784" s="6"/>
      <c r="AV1784" s="6"/>
      <c r="AW1784" s="6"/>
    </row>
    <row r="1785" spans="1:49" x14ac:dyDescent="0.35">
      <c r="A1785" s="20"/>
      <c r="B1785" s="20"/>
      <c r="C1785" s="20"/>
      <c r="D1785" s="20"/>
      <c r="E1785" s="6"/>
      <c r="F1785" s="6"/>
      <c r="G1785" s="6"/>
      <c r="H1785" s="6"/>
      <c r="I1785" s="6"/>
      <c r="J1785" s="6"/>
      <c r="K1785" s="6"/>
      <c r="L1785" s="6"/>
      <c r="M1785" s="6"/>
      <c r="N1785" s="6"/>
      <c r="O1785" s="6"/>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c r="AM1785" s="6"/>
      <c r="AN1785" s="6"/>
      <c r="AO1785" s="6"/>
      <c r="AP1785" s="6"/>
      <c r="AQ1785" s="21"/>
      <c r="AR1785" s="21"/>
      <c r="AS1785" s="21"/>
      <c r="AT1785" s="6"/>
      <c r="AU1785" s="6"/>
      <c r="AV1785" s="6"/>
      <c r="AW1785" s="6"/>
    </row>
    <row r="1786" spans="1:49" x14ac:dyDescent="0.35">
      <c r="A1786" s="20"/>
      <c r="B1786" s="20"/>
      <c r="C1786" s="20"/>
      <c r="D1786" s="20"/>
      <c r="E1786" s="6"/>
      <c r="F1786" s="6"/>
      <c r="G1786" s="6"/>
      <c r="H1786" s="6"/>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c r="AM1786" s="6"/>
      <c r="AN1786" s="6"/>
      <c r="AO1786" s="6"/>
      <c r="AP1786" s="6"/>
      <c r="AQ1786" s="21"/>
      <c r="AR1786" s="21"/>
      <c r="AS1786" s="21"/>
      <c r="AT1786" s="6"/>
      <c r="AU1786" s="6"/>
      <c r="AV1786" s="6"/>
      <c r="AW1786" s="6"/>
    </row>
    <row r="1787" spans="1:49" x14ac:dyDescent="0.35">
      <c r="A1787" s="20"/>
      <c r="B1787" s="20"/>
      <c r="C1787" s="20"/>
      <c r="D1787" s="20"/>
      <c r="E1787" s="6"/>
      <c r="F1787" s="6"/>
      <c r="G1787" s="6"/>
      <c r="H1787" s="6"/>
      <c r="I1787" s="6"/>
      <c r="J1787" s="6"/>
      <c r="K1787" s="6"/>
      <c r="L1787" s="6"/>
      <c r="M1787" s="6"/>
      <c r="N1787" s="6"/>
      <c r="O1787" s="6"/>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c r="AM1787" s="6"/>
      <c r="AN1787" s="6"/>
      <c r="AO1787" s="6"/>
      <c r="AP1787" s="6"/>
      <c r="AQ1787" s="21"/>
      <c r="AR1787" s="21"/>
      <c r="AS1787" s="21"/>
      <c r="AT1787" s="6"/>
      <c r="AU1787" s="6"/>
      <c r="AV1787" s="6"/>
      <c r="AW1787" s="6"/>
    </row>
    <row r="1788" spans="1:49" x14ac:dyDescent="0.35">
      <c r="A1788" s="20"/>
      <c r="B1788" s="20"/>
      <c r="C1788" s="20"/>
      <c r="D1788" s="20"/>
      <c r="E1788" s="6"/>
      <c r="F1788" s="6"/>
      <c r="G1788" s="6"/>
      <c r="H1788" s="6"/>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c r="AM1788" s="6"/>
      <c r="AN1788" s="6"/>
      <c r="AO1788" s="6"/>
      <c r="AP1788" s="6"/>
      <c r="AQ1788" s="21"/>
      <c r="AR1788" s="21"/>
      <c r="AS1788" s="21"/>
      <c r="AT1788" s="6"/>
      <c r="AU1788" s="6"/>
      <c r="AV1788" s="6"/>
      <c r="AW1788" s="6"/>
    </row>
    <row r="1789" spans="1:49" x14ac:dyDescent="0.35">
      <c r="A1789" s="20"/>
      <c r="B1789" s="20"/>
      <c r="C1789" s="20"/>
      <c r="D1789" s="20"/>
      <c r="E1789" s="6"/>
      <c r="F1789" s="6"/>
      <c r="G1789" s="6"/>
      <c r="H1789" s="6"/>
      <c r="I1789" s="6"/>
      <c r="J1789" s="6"/>
      <c r="K1789" s="6"/>
      <c r="L1789" s="6"/>
      <c r="M1789" s="6"/>
      <c r="N1789" s="6"/>
      <c r="O1789" s="6"/>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c r="AM1789" s="6"/>
      <c r="AN1789" s="6"/>
      <c r="AO1789" s="6"/>
      <c r="AP1789" s="6"/>
      <c r="AQ1789" s="21"/>
      <c r="AR1789" s="21"/>
      <c r="AS1789" s="21"/>
      <c r="AT1789" s="6"/>
      <c r="AU1789" s="6"/>
      <c r="AV1789" s="6"/>
      <c r="AW1789" s="6"/>
    </row>
    <row r="1790" spans="1:49" x14ac:dyDescent="0.35">
      <c r="A1790" s="20"/>
      <c r="B1790" s="20"/>
      <c r="C1790" s="20"/>
      <c r="D1790" s="20"/>
      <c r="E1790" s="6"/>
      <c r="F1790" s="6"/>
      <c r="G1790" s="6"/>
      <c r="H1790" s="6"/>
      <c r="I1790" s="6"/>
      <c r="J1790" s="6"/>
      <c r="K1790" s="6"/>
      <c r="L1790" s="6"/>
      <c r="M1790" s="6"/>
      <c r="N1790" s="6"/>
      <c r="O1790" s="6"/>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c r="AM1790" s="6"/>
      <c r="AN1790" s="6"/>
      <c r="AO1790" s="6"/>
      <c r="AP1790" s="6"/>
      <c r="AQ1790" s="21"/>
      <c r="AR1790" s="21"/>
      <c r="AS1790" s="21"/>
      <c r="AT1790" s="6"/>
      <c r="AU1790" s="6"/>
      <c r="AV1790" s="6"/>
      <c r="AW1790" s="6"/>
    </row>
    <row r="1791" spans="1:49" x14ac:dyDescent="0.35">
      <c r="A1791" s="20"/>
      <c r="B1791" s="20"/>
      <c r="C1791" s="20"/>
      <c r="D1791" s="20"/>
      <c r="E1791" s="6"/>
      <c r="F1791" s="6"/>
      <c r="G1791" s="6"/>
      <c r="H1791" s="6"/>
      <c r="I1791" s="6"/>
      <c r="J1791" s="6"/>
      <c r="K1791" s="6"/>
      <c r="L1791" s="6"/>
      <c r="M1791" s="6"/>
      <c r="N1791" s="6"/>
      <c r="O1791" s="6"/>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c r="AM1791" s="6"/>
      <c r="AN1791" s="6"/>
      <c r="AO1791" s="6"/>
      <c r="AP1791" s="6"/>
      <c r="AQ1791" s="21"/>
      <c r="AR1791" s="21"/>
      <c r="AS1791" s="21"/>
      <c r="AT1791" s="6"/>
      <c r="AU1791" s="6"/>
      <c r="AV1791" s="6"/>
      <c r="AW1791" s="6"/>
    </row>
    <row r="1792" spans="1:49" x14ac:dyDescent="0.35">
      <c r="A1792" s="20"/>
      <c r="B1792" s="20"/>
      <c r="C1792" s="20"/>
      <c r="D1792" s="20"/>
      <c r="E1792" s="6"/>
      <c r="F1792" s="6"/>
      <c r="G1792" s="6"/>
      <c r="H1792" s="6"/>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c r="AM1792" s="6"/>
      <c r="AN1792" s="6"/>
      <c r="AO1792" s="6"/>
      <c r="AP1792" s="6"/>
      <c r="AQ1792" s="21"/>
      <c r="AR1792" s="21"/>
      <c r="AS1792" s="21"/>
      <c r="AT1792" s="6"/>
      <c r="AU1792" s="6"/>
      <c r="AV1792" s="6"/>
      <c r="AW1792" s="6"/>
    </row>
    <row r="1793" spans="1:49" x14ac:dyDescent="0.35">
      <c r="A1793" s="20"/>
      <c r="B1793" s="20"/>
      <c r="C1793" s="20"/>
      <c r="D1793" s="20"/>
      <c r="E1793" s="6"/>
      <c r="F1793" s="6"/>
      <c r="G1793" s="6"/>
      <c r="H1793" s="6"/>
      <c r="I1793" s="6"/>
      <c r="J1793" s="6"/>
      <c r="K1793" s="6"/>
      <c r="L1793" s="6"/>
      <c r="M1793" s="6"/>
      <c r="N1793" s="6"/>
      <c r="O1793" s="6"/>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c r="AM1793" s="6"/>
      <c r="AN1793" s="6"/>
      <c r="AO1793" s="6"/>
      <c r="AP1793" s="6"/>
      <c r="AQ1793" s="21"/>
      <c r="AR1793" s="21"/>
      <c r="AS1793" s="21"/>
      <c r="AT1793" s="6"/>
      <c r="AU1793" s="6"/>
      <c r="AV1793" s="6"/>
      <c r="AW1793" s="6"/>
    </row>
    <row r="1794" spans="1:49" x14ac:dyDescent="0.35">
      <c r="A1794" s="20"/>
      <c r="B1794" s="20"/>
      <c r="C1794" s="20"/>
      <c r="D1794" s="20"/>
      <c r="E1794" s="6"/>
      <c r="F1794" s="6"/>
      <c r="G1794" s="6"/>
      <c r="H1794" s="6"/>
      <c r="I1794" s="6"/>
      <c r="J1794" s="6"/>
      <c r="K1794" s="6"/>
      <c r="L1794" s="6"/>
      <c r="M1794" s="6"/>
      <c r="N1794" s="6"/>
      <c r="O1794" s="6"/>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c r="AM1794" s="6"/>
      <c r="AN1794" s="6"/>
      <c r="AO1794" s="6"/>
      <c r="AP1794" s="6"/>
      <c r="AQ1794" s="21"/>
      <c r="AR1794" s="21"/>
      <c r="AS1794" s="21"/>
      <c r="AT1794" s="6"/>
      <c r="AU1794" s="6"/>
      <c r="AV1794" s="6"/>
      <c r="AW1794" s="6"/>
    </row>
    <row r="1795" spans="1:49" x14ac:dyDescent="0.35">
      <c r="A1795" s="20"/>
      <c r="B1795" s="20"/>
      <c r="C1795" s="20"/>
      <c r="D1795" s="20"/>
      <c r="E1795" s="6"/>
      <c r="F1795" s="6"/>
      <c r="G1795" s="6"/>
      <c r="H1795" s="6"/>
      <c r="I1795" s="6"/>
      <c r="J1795" s="6"/>
      <c r="K1795" s="6"/>
      <c r="L1795" s="6"/>
      <c r="M1795" s="6"/>
      <c r="N1795" s="6"/>
      <c r="O1795" s="6"/>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c r="AM1795" s="6"/>
      <c r="AN1795" s="6"/>
      <c r="AO1795" s="6"/>
      <c r="AP1795" s="6"/>
      <c r="AQ1795" s="21"/>
      <c r="AR1795" s="21"/>
      <c r="AS1795" s="21"/>
      <c r="AT1795" s="6"/>
      <c r="AU1795" s="6"/>
      <c r="AV1795" s="6"/>
      <c r="AW1795" s="6"/>
    </row>
    <row r="1796" spans="1:49" x14ac:dyDescent="0.35">
      <c r="A1796" s="20"/>
      <c r="B1796" s="20"/>
      <c r="C1796" s="20"/>
      <c r="D1796" s="20"/>
      <c r="E1796" s="6"/>
      <c r="F1796" s="6"/>
      <c r="G1796" s="6"/>
      <c r="H1796" s="6"/>
      <c r="I1796" s="6"/>
      <c r="J1796" s="6"/>
      <c r="K1796" s="6"/>
      <c r="L1796" s="6"/>
      <c r="M1796" s="6"/>
      <c r="N1796" s="6"/>
      <c r="O1796" s="6"/>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c r="AM1796" s="6"/>
      <c r="AN1796" s="6"/>
      <c r="AO1796" s="6"/>
      <c r="AP1796" s="6"/>
      <c r="AQ1796" s="21"/>
      <c r="AR1796" s="21"/>
      <c r="AS1796" s="21"/>
      <c r="AT1796" s="6"/>
      <c r="AU1796" s="6"/>
      <c r="AV1796" s="6"/>
      <c r="AW1796" s="6"/>
    </row>
    <row r="1797" spans="1:49" x14ac:dyDescent="0.35">
      <c r="A1797" s="20"/>
      <c r="B1797" s="20"/>
      <c r="C1797" s="20"/>
      <c r="D1797" s="20"/>
      <c r="E1797" s="6"/>
      <c r="F1797" s="6"/>
      <c r="G1797" s="6"/>
      <c r="H1797" s="6"/>
      <c r="I1797" s="6"/>
      <c r="J1797" s="6"/>
      <c r="K1797" s="6"/>
      <c r="L1797" s="6"/>
      <c r="M1797" s="6"/>
      <c r="N1797" s="6"/>
      <c r="O1797" s="6"/>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c r="AM1797" s="6"/>
      <c r="AN1797" s="6"/>
      <c r="AO1797" s="6"/>
      <c r="AP1797" s="6"/>
      <c r="AQ1797" s="21"/>
      <c r="AR1797" s="21"/>
      <c r="AS1797" s="21"/>
      <c r="AT1797" s="6"/>
      <c r="AU1797" s="6"/>
      <c r="AV1797" s="6"/>
      <c r="AW1797" s="6"/>
    </row>
    <row r="1798" spans="1:49" x14ac:dyDescent="0.35">
      <c r="A1798" s="20"/>
      <c r="B1798" s="20"/>
      <c r="C1798" s="20"/>
      <c r="D1798" s="20"/>
      <c r="E1798" s="6"/>
      <c r="F1798" s="6"/>
      <c r="G1798" s="6"/>
      <c r="H1798" s="6"/>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c r="AM1798" s="6"/>
      <c r="AN1798" s="6"/>
      <c r="AO1798" s="6"/>
      <c r="AP1798" s="6"/>
      <c r="AQ1798" s="21"/>
      <c r="AR1798" s="21"/>
      <c r="AS1798" s="21"/>
      <c r="AT1798" s="6"/>
      <c r="AU1798" s="6"/>
      <c r="AV1798" s="6"/>
      <c r="AW1798" s="6"/>
    </row>
    <row r="1799" spans="1:49" x14ac:dyDescent="0.35">
      <c r="A1799" s="20"/>
      <c r="B1799" s="20"/>
      <c r="C1799" s="20"/>
      <c r="D1799" s="20"/>
      <c r="E1799" s="6"/>
      <c r="F1799" s="6"/>
      <c r="G1799" s="6"/>
      <c r="H1799" s="6"/>
      <c r="I1799" s="6"/>
      <c r="J1799" s="6"/>
      <c r="K1799" s="6"/>
      <c r="L1799" s="6"/>
      <c r="M1799" s="6"/>
      <c r="N1799" s="6"/>
      <c r="O1799" s="6"/>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c r="AM1799" s="6"/>
      <c r="AN1799" s="6"/>
      <c r="AO1799" s="6"/>
      <c r="AP1799" s="6"/>
      <c r="AQ1799" s="21"/>
      <c r="AR1799" s="21"/>
      <c r="AS1799" s="21"/>
      <c r="AT1799" s="6"/>
      <c r="AU1799" s="6"/>
      <c r="AV1799" s="6"/>
      <c r="AW1799" s="6"/>
    </row>
    <row r="1800" spans="1:49" x14ac:dyDescent="0.35">
      <c r="A1800" s="20"/>
      <c r="B1800" s="20"/>
      <c r="C1800" s="20"/>
      <c r="D1800" s="20"/>
      <c r="E1800" s="6"/>
      <c r="F1800" s="6"/>
      <c r="G1800" s="6"/>
      <c r="H1800" s="6"/>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c r="AM1800" s="6"/>
      <c r="AN1800" s="6"/>
      <c r="AO1800" s="6"/>
      <c r="AP1800" s="6"/>
      <c r="AQ1800" s="21"/>
      <c r="AR1800" s="21"/>
      <c r="AS1800" s="21"/>
      <c r="AT1800" s="6"/>
      <c r="AU1800" s="6"/>
      <c r="AV1800" s="6"/>
      <c r="AW1800" s="6"/>
    </row>
    <row r="1801" spans="1:49" x14ac:dyDescent="0.35">
      <c r="A1801" s="20"/>
      <c r="B1801" s="20"/>
      <c r="C1801" s="20"/>
      <c r="D1801" s="20"/>
      <c r="E1801" s="6"/>
      <c r="F1801" s="6"/>
      <c r="G1801" s="6"/>
      <c r="H1801" s="6"/>
      <c r="I1801" s="6"/>
      <c r="J1801" s="6"/>
      <c r="K1801" s="6"/>
      <c r="L1801" s="6"/>
      <c r="M1801" s="6"/>
      <c r="N1801" s="6"/>
      <c r="O1801" s="6"/>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c r="AM1801" s="6"/>
      <c r="AN1801" s="6"/>
      <c r="AO1801" s="6"/>
      <c r="AP1801" s="6"/>
      <c r="AQ1801" s="21"/>
      <c r="AR1801" s="21"/>
      <c r="AS1801" s="21"/>
      <c r="AT1801" s="6"/>
      <c r="AU1801" s="6"/>
      <c r="AV1801" s="6"/>
      <c r="AW1801" s="6"/>
    </row>
    <row r="1802" spans="1:49" x14ac:dyDescent="0.35">
      <c r="A1802" s="20"/>
      <c r="B1802" s="20"/>
      <c r="C1802" s="20"/>
      <c r="D1802" s="20"/>
      <c r="E1802" s="6"/>
      <c r="F1802" s="6"/>
      <c r="G1802" s="6"/>
      <c r="H1802" s="6"/>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c r="AM1802" s="6"/>
      <c r="AN1802" s="6"/>
      <c r="AO1802" s="6"/>
      <c r="AP1802" s="6"/>
      <c r="AQ1802" s="21"/>
      <c r="AR1802" s="21"/>
      <c r="AS1802" s="21"/>
      <c r="AT1802" s="6"/>
      <c r="AU1802" s="6"/>
      <c r="AV1802" s="6"/>
      <c r="AW1802" s="6"/>
    </row>
    <row r="1803" spans="1:49" x14ac:dyDescent="0.35">
      <c r="A1803" s="20"/>
      <c r="B1803" s="20"/>
      <c r="C1803" s="20"/>
      <c r="D1803" s="20"/>
      <c r="E1803" s="6"/>
      <c r="F1803" s="6"/>
      <c r="G1803" s="6"/>
      <c r="H1803" s="6"/>
      <c r="I1803" s="6"/>
      <c r="J1803" s="6"/>
      <c r="K1803" s="6"/>
      <c r="L1803" s="6"/>
      <c r="M1803" s="6"/>
      <c r="N1803" s="6"/>
      <c r="O1803" s="6"/>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c r="AM1803" s="6"/>
      <c r="AN1803" s="6"/>
      <c r="AO1803" s="6"/>
      <c r="AP1803" s="6"/>
      <c r="AQ1803" s="21"/>
      <c r="AR1803" s="21"/>
      <c r="AS1803" s="21"/>
      <c r="AT1803" s="6"/>
      <c r="AU1803" s="6"/>
      <c r="AV1803" s="6"/>
      <c r="AW1803" s="6"/>
    </row>
    <row r="1804" spans="1:49" x14ac:dyDescent="0.35">
      <c r="A1804" s="20"/>
      <c r="B1804" s="20"/>
      <c r="C1804" s="20"/>
      <c r="D1804" s="20"/>
      <c r="E1804" s="6"/>
      <c r="F1804" s="6"/>
      <c r="G1804" s="6"/>
      <c r="H1804" s="6"/>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c r="AM1804" s="6"/>
      <c r="AN1804" s="6"/>
      <c r="AO1804" s="6"/>
      <c r="AP1804" s="6"/>
      <c r="AQ1804" s="21"/>
      <c r="AR1804" s="21"/>
      <c r="AS1804" s="21"/>
      <c r="AT1804" s="6"/>
      <c r="AU1804" s="6"/>
      <c r="AV1804" s="6"/>
      <c r="AW1804" s="6"/>
    </row>
    <row r="1805" spans="1:49" x14ac:dyDescent="0.35">
      <c r="A1805" s="20"/>
      <c r="B1805" s="20"/>
      <c r="C1805" s="20"/>
      <c r="D1805" s="20"/>
      <c r="E1805" s="6"/>
      <c r="F1805" s="6"/>
      <c r="G1805" s="6"/>
      <c r="H1805" s="6"/>
      <c r="I1805" s="6"/>
      <c r="J1805" s="6"/>
      <c r="K1805" s="6"/>
      <c r="L1805" s="6"/>
      <c r="M1805" s="6"/>
      <c r="N1805" s="6"/>
      <c r="O1805" s="6"/>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c r="AM1805" s="6"/>
      <c r="AN1805" s="6"/>
      <c r="AO1805" s="6"/>
      <c r="AP1805" s="6"/>
      <c r="AQ1805" s="21"/>
      <c r="AR1805" s="21"/>
      <c r="AS1805" s="21"/>
      <c r="AT1805" s="6"/>
      <c r="AU1805" s="6"/>
      <c r="AV1805" s="6"/>
      <c r="AW1805" s="6"/>
    </row>
    <row r="1806" spans="1:49" x14ac:dyDescent="0.35">
      <c r="A1806" s="20"/>
      <c r="B1806" s="20"/>
      <c r="C1806" s="20"/>
      <c r="D1806" s="20"/>
      <c r="E1806" s="6"/>
      <c r="F1806" s="6"/>
      <c r="G1806" s="6"/>
      <c r="H1806" s="6"/>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c r="AM1806" s="6"/>
      <c r="AN1806" s="6"/>
      <c r="AO1806" s="6"/>
      <c r="AP1806" s="6"/>
      <c r="AQ1806" s="21"/>
      <c r="AR1806" s="21"/>
      <c r="AS1806" s="21"/>
      <c r="AT1806" s="6"/>
      <c r="AU1806" s="6"/>
      <c r="AV1806" s="6"/>
      <c r="AW1806" s="6"/>
    </row>
    <row r="1807" spans="1:49" x14ac:dyDescent="0.35">
      <c r="A1807" s="20"/>
      <c r="B1807" s="20"/>
      <c r="C1807" s="20"/>
      <c r="D1807" s="20"/>
      <c r="E1807" s="6"/>
      <c r="F1807" s="6"/>
      <c r="G1807" s="6"/>
      <c r="H1807" s="6"/>
      <c r="I1807" s="6"/>
      <c r="J1807" s="6"/>
      <c r="K1807" s="6"/>
      <c r="L1807" s="6"/>
      <c r="M1807" s="6"/>
      <c r="N1807" s="6"/>
      <c r="O1807" s="6"/>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c r="AM1807" s="6"/>
      <c r="AN1807" s="6"/>
      <c r="AO1807" s="6"/>
      <c r="AP1807" s="6"/>
      <c r="AQ1807" s="21"/>
      <c r="AR1807" s="21"/>
      <c r="AS1807" s="21"/>
      <c r="AT1807" s="6"/>
      <c r="AU1807" s="6"/>
      <c r="AV1807" s="6"/>
      <c r="AW1807" s="6"/>
    </row>
    <row r="1808" spans="1:49" x14ac:dyDescent="0.35">
      <c r="A1808" s="20"/>
      <c r="B1808" s="20"/>
      <c r="C1808" s="20"/>
      <c r="D1808" s="20"/>
      <c r="E1808" s="6"/>
      <c r="F1808" s="6"/>
      <c r="G1808" s="6"/>
      <c r="H1808" s="6"/>
      <c r="I1808" s="6"/>
      <c r="J1808" s="6"/>
      <c r="K1808" s="6"/>
      <c r="L1808" s="6"/>
      <c r="M1808" s="6"/>
      <c r="N1808" s="6"/>
      <c r="O1808" s="6"/>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c r="AM1808" s="6"/>
      <c r="AN1808" s="6"/>
      <c r="AO1808" s="6"/>
      <c r="AP1808" s="6"/>
      <c r="AQ1808" s="21"/>
      <c r="AR1808" s="21"/>
      <c r="AS1808" s="21"/>
      <c r="AT1808" s="6"/>
      <c r="AU1808" s="6"/>
      <c r="AV1808" s="6"/>
      <c r="AW1808" s="6"/>
    </row>
    <row r="1809" spans="1:49" x14ac:dyDescent="0.35">
      <c r="A1809" s="20"/>
      <c r="B1809" s="20"/>
      <c r="C1809" s="20"/>
      <c r="D1809" s="20"/>
      <c r="E1809" s="6"/>
      <c r="F1809" s="6"/>
      <c r="G1809" s="6"/>
      <c r="H1809" s="6"/>
      <c r="I1809" s="6"/>
      <c r="J1809" s="6"/>
      <c r="K1809" s="6"/>
      <c r="L1809" s="6"/>
      <c r="M1809" s="6"/>
      <c r="N1809" s="6"/>
      <c r="O1809" s="6"/>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c r="AM1809" s="6"/>
      <c r="AN1809" s="6"/>
      <c r="AO1809" s="6"/>
      <c r="AP1809" s="6"/>
      <c r="AQ1809" s="21"/>
      <c r="AR1809" s="21"/>
      <c r="AS1809" s="21"/>
      <c r="AT1809" s="6"/>
      <c r="AU1809" s="6"/>
      <c r="AV1809" s="6"/>
      <c r="AW1809" s="6"/>
    </row>
    <row r="1810" spans="1:49" x14ac:dyDescent="0.35">
      <c r="A1810" s="20"/>
      <c r="B1810" s="20"/>
      <c r="C1810" s="20"/>
      <c r="D1810" s="20"/>
      <c r="E1810" s="6"/>
      <c r="F1810" s="6"/>
      <c r="G1810" s="6"/>
      <c r="H1810" s="6"/>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c r="AM1810" s="6"/>
      <c r="AN1810" s="6"/>
      <c r="AO1810" s="6"/>
      <c r="AP1810" s="6"/>
      <c r="AQ1810" s="21"/>
      <c r="AR1810" s="21"/>
      <c r="AS1810" s="21"/>
      <c r="AT1810" s="6"/>
      <c r="AU1810" s="6"/>
      <c r="AV1810" s="6"/>
      <c r="AW1810" s="6"/>
    </row>
    <row r="1811" spans="1:49" x14ac:dyDescent="0.35">
      <c r="A1811" s="20"/>
      <c r="B1811" s="20"/>
      <c r="C1811" s="20"/>
      <c r="D1811" s="20"/>
      <c r="E1811" s="6"/>
      <c r="F1811" s="6"/>
      <c r="G1811" s="6"/>
      <c r="H1811" s="6"/>
      <c r="I1811" s="6"/>
      <c r="J1811" s="6"/>
      <c r="K1811" s="6"/>
      <c r="L1811" s="6"/>
      <c r="M1811" s="6"/>
      <c r="N1811" s="6"/>
      <c r="O1811" s="6"/>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c r="AM1811" s="6"/>
      <c r="AN1811" s="6"/>
      <c r="AO1811" s="6"/>
      <c r="AP1811" s="6"/>
      <c r="AQ1811" s="21"/>
      <c r="AR1811" s="21"/>
      <c r="AS1811" s="21"/>
      <c r="AT1811" s="6"/>
      <c r="AU1811" s="6"/>
      <c r="AV1811" s="6"/>
      <c r="AW1811" s="6"/>
    </row>
    <row r="1812" spans="1:49" x14ac:dyDescent="0.35">
      <c r="A1812" s="20"/>
      <c r="B1812" s="20"/>
      <c r="C1812" s="20"/>
      <c r="D1812" s="20"/>
      <c r="E1812" s="6"/>
      <c r="F1812" s="6"/>
      <c r="G1812" s="6"/>
      <c r="H1812" s="6"/>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c r="AM1812" s="6"/>
      <c r="AN1812" s="6"/>
      <c r="AO1812" s="6"/>
      <c r="AP1812" s="6"/>
      <c r="AQ1812" s="21"/>
      <c r="AR1812" s="21"/>
      <c r="AS1812" s="21"/>
      <c r="AT1812" s="6"/>
      <c r="AU1812" s="6"/>
      <c r="AV1812" s="6"/>
      <c r="AW1812" s="6"/>
    </row>
    <row r="1813" spans="1:49" x14ac:dyDescent="0.35">
      <c r="A1813" s="20"/>
      <c r="B1813" s="20"/>
      <c r="C1813" s="20"/>
      <c r="D1813" s="20"/>
      <c r="E1813" s="6"/>
      <c r="F1813" s="6"/>
      <c r="G1813" s="6"/>
      <c r="H1813" s="6"/>
      <c r="I1813" s="6"/>
      <c r="J1813" s="6"/>
      <c r="K1813" s="6"/>
      <c r="L1813" s="6"/>
      <c r="M1813" s="6"/>
      <c r="N1813" s="6"/>
      <c r="O1813" s="6"/>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c r="AM1813" s="6"/>
      <c r="AN1813" s="6"/>
      <c r="AO1813" s="6"/>
      <c r="AP1813" s="6"/>
      <c r="AQ1813" s="21"/>
      <c r="AR1813" s="21"/>
      <c r="AS1813" s="21"/>
      <c r="AT1813" s="6"/>
      <c r="AU1813" s="6"/>
      <c r="AV1813" s="6"/>
      <c r="AW1813" s="6"/>
    </row>
    <row r="1814" spans="1:49" x14ac:dyDescent="0.35">
      <c r="A1814" s="20"/>
      <c r="B1814" s="20"/>
      <c r="C1814" s="20"/>
      <c r="D1814" s="20"/>
      <c r="E1814" s="6"/>
      <c r="F1814" s="6"/>
      <c r="G1814" s="6"/>
      <c r="H1814" s="6"/>
      <c r="I1814" s="6"/>
      <c r="J1814" s="6"/>
      <c r="K1814" s="6"/>
      <c r="L1814" s="6"/>
      <c r="M1814" s="6"/>
      <c r="N1814" s="6"/>
      <c r="O1814" s="6"/>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c r="AM1814" s="6"/>
      <c r="AN1814" s="6"/>
      <c r="AO1814" s="6"/>
      <c r="AP1814" s="6"/>
      <c r="AQ1814" s="21"/>
      <c r="AR1814" s="21"/>
      <c r="AS1814" s="21"/>
      <c r="AT1814" s="6"/>
      <c r="AU1814" s="6"/>
      <c r="AV1814" s="6"/>
      <c r="AW1814" s="6"/>
    </row>
    <row r="1815" spans="1:49" x14ac:dyDescent="0.35">
      <c r="A1815" s="20"/>
      <c r="B1815" s="20"/>
      <c r="C1815" s="20"/>
      <c r="D1815" s="20"/>
      <c r="E1815" s="6"/>
      <c r="F1815" s="6"/>
      <c r="G1815" s="6"/>
      <c r="H1815" s="6"/>
      <c r="I1815" s="6"/>
      <c r="J1815" s="6"/>
      <c r="K1815" s="6"/>
      <c r="L1815" s="6"/>
      <c r="M1815" s="6"/>
      <c r="N1815" s="6"/>
      <c r="O1815" s="6"/>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c r="AM1815" s="6"/>
      <c r="AN1815" s="6"/>
      <c r="AO1815" s="6"/>
      <c r="AP1815" s="6"/>
      <c r="AQ1815" s="21"/>
      <c r="AR1815" s="21"/>
      <c r="AS1815" s="21"/>
      <c r="AT1815" s="6"/>
      <c r="AU1815" s="6"/>
      <c r="AV1815" s="6"/>
      <c r="AW1815" s="6"/>
    </row>
    <row r="1816" spans="1:49" x14ac:dyDescent="0.35">
      <c r="A1816" s="20"/>
      <c r="B1816" s="20"/>
      <c r="C1816" s="20"/>
      <c r="D1816" s="20"/>
      <c r="E1816" s="6"/>
      <c r="F1816" s="6"/>
      <c r="G1816" s="6"/>
      <c r="H1816" s="6"/>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c r="AM1816" s="6"/>
      <c r="AN1816" s="6"/>
      <c r="AO1816" s="6"/>
      <c r="AP1816" s="6"/>
      <c r="AQ1816" s="21"/>
      <c r="AR1816" s="21"/>
      <c r="AS1816" s="21"/>
      <c r="AT1816" s="6"/>
      <c r="AU1816" s="6"/>
      <c r="AV1816" s="6"/>
      <c r="AW1816" s="6"/>
    </row>
    <row r="1817" spans="1:49" x14ac:dyDescent="0.35">
      <c r="A1817" s="20"/>
      <c r="B1817" s="20"/>
      <c r="C1817" s="20"/>
      <c r="D1817" s="20"/>
      <c r="E1817" s="6"/>
      <c r="F1817" s="6"/>
      <c r="G1817" s="6"/>
      <c r="H1817" s="6"/>
      <c r="I1817" s="6"/>
      <c r="J1817" s="6"/>
      <c r="K1817" s="6"/>
      <c r="L1817" s="6"/>
      <c r="M1817" s="6"/>
      <c r="N1817" s="6"/>
      <c r="O1817" s="6"/>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c r="AM1817" s="6"/>
      <c r="AN1817" s="6"/>
      <c r="AO1817" s="6"/>
      <c r="AP1817" s="6"/>
      <c r="AQ1817" s="21"/>
      <c r="AR1817" s="21"/>
      <c r="AS1817" s="21"/>
      <c r="AT1817" s="6"/>
      <c r="AU1817" s="6"/>
      <c r="AV1817" s="6"/>
      <c r="AW1817" s="6"/>
    </row>
    <row r="1818" spans="1:49" x14ac:dyDescent="0.35">
      <c r="A1818" s="20"/>
      <c r="B1818" s="20"/>
      <c r="C1818" s="20"/>
      <c r="D1818" s="20"/>
      <c r="E1818" s="6"/>
      <c r="F1818" s="6"/>
      <c r="G1818" s="6"/>
      <c r="H1818" s="6"/>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c r="AM1818" s="6"/>
      <c r="AN1818" s="6"/>
      <c r="AO1818" s="6"/>
      <c r="AP1818" s="6"/>
      <c r="AQ1818" s="21"/>
      <c r="AR1818" s="21"/>
      <c r="AS1818" s="21"/>
      <c r="AT1818" s="6"/>
      <c r="AU1818" s="6"/>
      <c r="AV1818" s="6"/>
      <c r="AW1818" s="6"/>
    </row>
    <row r="1819" spans="1:49" x14ac:dyDescent="0.35">
      <c r="A1819" s="20"/>
      <c r="B1819" s="20"/>
      <c r="C1819" s="20"/>
      <c r="D1819" s="20"/>
      <c r="E1819" s="6"/>
      <c r="F1819" s="6"/>
      <c r="G1819" s="6"/>
      <c r="H1819" s="6"/>
      <c r="I1819" s="6"/>
      <c r="J1819" s="6"/>
      <c r="K1819" s="6"/>
      <c r="L1819" s="6"/>
      <c r="M1819" s="6"/>
      <c r="N1819" s="6"/>
      <c r="O1819" s="6"/>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c r="AM1819" s="6"/>
      <c r="AN1819" s="6"/>
      <c r="AO1819" s="6"/>
      <c r="AP1819" s="6"/>
      <c r="AQ1819" s="21"/>
      <c r="AR1819" s="21"/>
      <c r="AS1819" s="21"/>
      <c r="AT1819" s="6"/>
      <c r="AU1819" s="6"/>
      <c r="AV1819" s="6"/>
      <c r="AW1819" s="6"/>
    </row>
    <row r="1820" spans="1:49" x14ac:dyDescent="0.35">
      <c r="A1820" s="20"/>
      <c r="B1820" s="20"/>
      <c r="C1820" s="20"/>
      <c r="D1820" s="20"/>
      <c r="E1820" s="6"/>
      <c r="F1820" s="6"/>
      <c r="G1820" s="6"/>
      <c r="H1820" s="6"/>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c r="AM1820" s="6"/>
      <c r="AN1820" s="6"/>
      <c r="AO1820" s="6"/>
      <c r="AP1820" s="6"/>
      <c r="AQ1820" s="21"/>
      <c r="AR1820" s="21"/>
      <c r="AS1820" s="21"/>
      <c r="AT1820" s="6"/>
      <c r="AU1820" s="6"/>
      <c r="AV1820" s="6"/>
      <c r="AW1820" s="6"/>
    </row>
    <row r="1821" spans="1:49" x14ac:dyDescent="0.35">
      <c r="A1821" s="20"/>
      <c r="B1821" s="20"/>
      <c r="C1821" s="20"/>
      <c r="D1821" s="20"/>
      <c r="E1821" s="6"/>
      <c r="F1821" s="6"/>
      <c r="G1821" s="6"/>
      <c r="H1821" s="6"/>
      <c r="I1821" s="6"/>
      <c r="J1821" s="6"/>
      <c r="K1821" s="6"/>
      <c r="L1821" s="6"/>
      <c r="M1821" s="6"/>
      <c r="N1821" s="6"/>
      <c r="O1821" s="6"/>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c r="AM1821" s="6"/>
      <c r="AN1821" s="6"/>
      <c r="AO1821" s="6"/>
      <c r="AP1821" s="6"/>
      <c r="AQ1821" s="21"/>
      <c r="AR1821" s="21"/>
      <c r="AS1821" s="21"/>
      <c r="AT1821" s="6"/>
      <c r="AU1821" s="6"/>
      <c r="AV1821" s="6"/>
      <c r="AW1821" s="6"/>
    </row>
    <row r="1822" spans="1:49" x14ac:dyDescent="0.35">
      <c r="A1822" s="20"/>
      <c r="B1822" s="20"/>
      <c r="C1822" s="20"/>
      <c r="D1822" s="20"/>
      <c r="E1822" s="6"/>
      <c r="F1822" s="6"/>
      <c r="G1822" s="6"/>
      <c r="H1822" s="6"/>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c r="AM1822" s="6"/>
      <c r="AN1822" s="6"/>
      <c r="AO1822" s="6"/>
      <c r="AP1822" s="6"/>
      <c r="AQ1822" s="21"/>
      <c r="AR1822" s="21"/>
      <c r="AS1822" s="21"/>
      <c r="AT1822" s="6"/>
      <c r="AU1822" s="6"/>
      <c r="AV1822" s="6"/>
      <c r="AW1822" s="6"/>
    </row>
    <row r="1823" spans="1:49" x14ac:dyDescent="0.35">
      <c r="A1823" s="20"/>
      <c r="B1823" s="20"/>
      <c r="C1823" s="20"/>
      <c r="D1823" s="20"/>
      <c r="E1823" s="6"/>
      <c r="F1823" s="6"/>
      <c r="G1823" s="6"/>
      <c r="H1823" s="6"/>
      <c r="I1823" s="6"/>
      <c r="J1823" s="6"/>
      <c r="K1823" s="6"/>
      <c r="L1823" s="6"/>
      <c r="M1823" s="6"/>
      <c r="N1823" s="6"/>
      <c r="O1823" s="6"/>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c r="AM1823" s="6"/>
      <c r="AN1823" s="6"/>
      <c r="AO1823" s="6"/>
      <c r="AP1823" s="6"/>
      <c r="AQ1823" s="21"/>
      <c r="AR1823" s="21"/>
      <c r="AS1823" s="21"/>
      <c r="AT1823" s="6"/>
      <c r="AU1823" s="6"/>
      <c r="AV1823" s="6"/>
      <c r="AW1823" s="6"/>
    </row>
    <row r="1824" spans="1:49" x14ac:dyDescent="0.35">
      <c r="A1824" s="20"/>
      <c r="B1824" s="20"/>
      <c r="C1824" s="20"/>
      <c r="D1824" s="20"/>
      <c r="E1824" s="6"/>
      <c r="F1824" s="6"/>
      <c r="G1824" s="6"/>
      <c r="H1824" s="6"/>
      <c r="I1824" s="6"/>
      <c r="J1824" s="6"/>
      <c r="K1824" s="6"/>
      <c r="L1824" s="6"/>
      <c r="M1824" s="6"/>
      <c r="N1824" s="6"/>
      <c r="O1824" s="6"/>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c r="AM1824" s="6"/>
      <c r="AN1824" s="6"/>
      <c r="AO1824" s="6"/>
      <c r="AP1824" s="6"/>
      <c r="AQ1824" s="21"/>
      <c r="AR1824" s="21"/>
      <c r="AS1824" s="21"/>
      <c r="AT1824" s="6"/>
      <c r="AU1824" s="6"/>
      <c r="AV1824" s="6"/>
      <c r="AW1824" s="6"/>
    </row>
    <row r="1825" spans="1:49" x14ac:dyDescent="0.35">
      <c r="A1825" s="20"/>
      <c r="B1825" s="20"/>
      <c r="C1825" s="20"/>
      <c r="D1825" s="20"/>
      <c r="E1825" s="6"/>
      <c r="F1825" s="6"/>
      <c r="G1825" s="6"/>
      <c r="H1825" s="6"/>
      <c r="I1825" s="6"/>
      <c r="J1825" s="6"/>
      <c r="K1825" s="6"/>
      <c r="L1825" s="6"/>
      <c r="M1825" s="6"/>
      <c r="N1825" s="6"/>
      <c r="O1825" s="6"/>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c r="AM1825" s="6"/>
      <c r="AN1825" s="6"/>
      <c r="AO1825" s="6"/>
      <c r="AP1825" s="6"/>
      <c r="AQ1825" s="21"/>
      <c r="AR1825" s="21"/>
      <c r="AS1825" s="21"/>
      <c r="AT1825" s="6"/>
      <c r="AU1825" s="6"/>
      <c r="AV1825" s="6"/>
      <c r="AW1825" s="6"/>
    </row>
    <row r="1826" spans="1:49" x14ac:dyDescent="0.35">
      <c r="A1826" s="20"/>
      <c r="B1826" s="20"/>
      <c r="C1826" s="20"/>
      <c r="D1826" s="20"/>
      <c r="E1826" s="6"/>
      <c r="F1826" s="6"/>
      <c r="G1826" s="6"/>
      <c r="H1826" s="6"/>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c r="AM1826" s="6"/>
      <c r="AN1826" s="6"/>
      <c r="AO1826" s="6"/>
      <c r="AP1826" s="6"/>
      <c r="AQ1826" s="21"/>
      <c r="AR1826" s="21"/>
      <c r="AS1826" s="21"/>
      <c r="AT1826" s="6"/>
      <c r="AU1826" s="6"/>
      <c r="AV1826" s="6"/>
      <c r="AW1826" s="6"/>
    </row>
    <row r="1827" spans="1:49" x14ac:dyDescent="0.35">
      <c r="A1827" s="20"/>
      <c r="B1827" s="20"/>
      <c r="C1827" s="20"/>
      <c r="D1827" s="20"/>
      <c r="E1827" s="6"/>
      <c r="F1827" s="6"/>
      <c r="G1827" s="6"/>
      <c r="H1827" s="6"/>
      <c r="I1827" s="6"/>
      <c r="J1827" s="6"/>
      <c r="K1827" s="6"/>
      <c r="L1827" s="6"/>
      <c r="M1827" s="6"/>
      <c r="N1827" s="6"/>
      <c r="O1827" s="6"/>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c r="AM1827" s="6"/>
      <c r="AN1827" s="6"/>
      <c r="AO1827" s="6"/>
      <c r="AP1827" s="6"/>
      <c r="AQ1827" s="21"/>
      <c r="AR1827" s="21"/>
      <c r="AS1827" s="21"/>
      <c r="AT1827" s="6"/>
      <c r="AU1827" s="6"/>
      <c r="AV1827" s="6"/>
      <c r="AW1827" s="6"/>
    </row>
    <row r="1828" spans="1:49" x14ac:dyDescent="0.35">
      <c r="A1828" s="20"/>
      <c r="B1828" s="20"/>
      <c r="C1828" s="20"/>
      <c r="D1828" s="20"/>
      <c r="E1828" s="6"/>
      <c r="F1828" s="6"/>
      <c r="G1828" s="6"/>
      <c r="H1828" s="6"/>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c r="AM1828" s="6"/>
      <c r="AN1828" s="6"/>
      <c r="AO1828" s="6"/>
      <c r="AP1828" s="6"/>
      <c r="AQ1828" s="21"/>
      <c r="AR1828" s="21"/>
      <c r="AS1828" s="21"/>
      <c r="AT1828" s="6"/>
      <c r="AU1828" s="6"/>
      <c r="AV1828" s="6"/>
      <c r="AW1828" s="6"/>
    </row>
    <row r="1829" spans="1:49" x14ac:dyDescent="0.35">
      <c r="A1829" s="20"/>
      <c r="B1829" s="20"/>
      <c r="C1829" s="20"/>
      <c r="D1829" s="20"/>
      <c r="E1829" s="6"/>
      <c r="F1829" s="6"/>
      <c r="G1829" s="6"/>
      <c r="H1829" s="6"/>
      <c r="I1829" s="6"/>
      <c r="J1829" s="6"/>
      <c r="K1829" s="6"/>
      <c r="L1829" s="6"/>
      <c r="M1829" s="6"/>
      <c r="N1829" s="6"/>
      <c r="O1829" s="6"/>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c r="AM1829" s="6"/>
      <c r="AN1829" s="6"/>
      <c r="AO1829" s="6"/>
      <c r="AP1829" s="6"/>
      <c r="AQ1829" s="21"/>
      <c r="AR1829" s="21"/>
      <c r="AS1829" s="21"/>
      <c r="AT1829" s="6"/>
      <c r="AU1829" s="6"/>
      <c r="AV1829" s="6"/>
      <c r="AW1829" s="6"/>
    </row>
    <row r="1830" spans="1:49" x14ac:dyDescent="0.35">
      <c r="A1830" s="20"/>
      <c r="B1830" s="20"/>
      <c r="C1830" s="20"/>
      <c r="D1830" s="20"/>
      <c r="E1830" s="6"/>
      <c r="F1830" s="6"/>
      <c r="G1830" s="6"/>
      <c r="H1830" s="6"/>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c r="AM1830" s="6"/>
      <c r="AN1830" s="6"/>
      <c r="AO1830" s="6"/>
      <c r="AP1830" s="6"/>
      <c r="AQ1830" s="21"/>
      <c r="AR1830" s="21"/>
      <c r="AS1830" s="21"/>
      <c r="AT1830" s="6"/>
      <c r="AU1830" s="6"/>
      <c r="AV1830" s="6"/>
      <c r="AW1830" s="6"/>
    </row>
    <row r="1831" spans="1:49" x14ac:dyDescent="0.35">
      <c r="A1831" s="20"/>
      <c r="B1831" s="20"/>
      <c r="C1831" s="20"/>
      <c r="D1831" s="20"/>
      <c r="E1831" s="6"/>
      <c r="F1831" s="6"/>
      <c r="G1831" s="6"/>
      <c r="H1831" s="6"/>
      <c r="I1831" s="6"/>
      <c r="J1831" s="6"/>
      <c r="K1831" s="6"/>
      <c r="L1831" s="6"/>
      <c r="M1831" s="6"/>
      <c r="N1831" s="6"/>
      <c r="O1831" s="6"/>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c r="AM1831" s="6"/>
      <c r="AN1831" s="6"/>
      <c r="AO1831" s="6"/>
      <c r="AP1831" s="6"/>
      <c r="AQ1831" s="21"/>
      <c r="AR1831" s="21"/>
      <c r="AS1831" s="21"/>
      <c r="AT1831" s="6"/>
      <c r="AU1831" s="6"/>
      <c r="AV1831" s="6"/>
      <c r="AW1831" s="6"/>
    </row>
    <row r="1832" spans="1:49" x14ac:dyDescent="0.35">
      <c r="A1832" s="20"/>
      <c r="B1832" s="20"/>
      <c r="C1832" s="20"/>
      <c r="D1832" s="20"/>
      <c r="E1832" s="6"/>
      <c r="F1832" s="6"/>
      <c r="G1832" s="6"/>
      <c r="H1832" s="6"/>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c r="AM1832" s="6"/>
      <c r="AN1832" s="6"/>
      <c r="AO1832" s="6"/>
      <c r="AP1832" s="6"/>
      <c r="AQ1832" s="21"/>
      <c r="AR1832" s="21"/>
      <c r="AS1832" s="21"/>
      <c r="AT1832" s="6"/>
      <c r="AU1832" s="6"/>
      <c r="AV1832" s="6"/>
      <c r="AW1832" s="6"/>
    </row>
    <row r="1833" spans="1:49" x14ac:dyDescent="0.35">
      <c r="A1833" s="20"/>
      <c r="B1833" s="20"/>
      <c r="C1833" s="20"/>
      <c r="D1833" s="20"/>
      <c r="E1833" s="6"/>
      <c r="F1833" s="6"/>
      <c r="G1833" s="6"/>
      <c r="H1833" s="6"/>
      <c r="I1833" s="6"/>
      <c r="J1833" s="6"/>
      <c r="K1833" s="6"/>
      <c r="L1833" s="6"/>
      <c r="M1833" s="6"/>
      <c r="N1833" s="6"/>
      <c r="O1833" s="6"/>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c r="AM1833" s="6"/>
      <c r="AN1833" s="6"/>
      <c r="AO1833" s="6"/>
      <c r="AP1833" s="6"/>
      <c r="AQ1833" s="21"/>
      <c r="AR1833" s="21"/>
      <c r="AS1833" s="21"/>
      <c r="AT1833" s="6"/>
      <c r="AU1833" s="6"/>
      <c r="AV1833" s="6"/>
      <c r="AW1833" s="6"/>
    </row>
    <row r="1834" spans="1:49" x14ac:dyDescent="0.35">
      <c r="A1834" s="20"/>
      <c r="B1834" s="20"/>
      <c r="C1834" s="20"/>
      <c r="D1834" s="20"/>
      <c r="E1834" s="6"/>
      <c r="F1834" s="6"/>
      <c r="G1834" s="6"/>
      <c r="H1834" s="6"/>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c r="AM1834" s="6"/>
      <c r="AN1834" s="6"/>
      <c r="AO1834" s="6"/>
      <c r="AP1834" s="6"/>
      <c r="AQ1834" s="21"/>
      <c r="AR1834" s="21"/>
      <c r="AS1834" s="21"/>
      <c r="AT1834" s="6"/>
      <c r="AU1834" s="6"/>
      <c r="AV1834" s="6"/>
      <c r="AW1834" s="6"/>
    </row>
    <row r="1835" spans="1:49" x14ac:dyDescent="0.35">
      <c r="A1835" s="20"/>
      <c r="B1835" s="20"/>
      <c r="C1835" s="20"/>
      <c r="D1835" s="20"/>
      <c r="E1835" s="6"/>
      <c r="F1835" s="6"/>
      <c r="G1835" s="6"/>
      <c r="H1835" s="6"/>
      <c r="I1835" s="6"/>
      <c r="J1835" s="6"/>
      <c r="K1835" s="6"/>
      <c r="L1835" s="6"/>
      <c r="M1835" s="6"/>
      <c r="N1835" s="6"/>
      <c r="O1835" s="6"/>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c r="AM1835" s="6"/>
      <c r="AN1835" s="6"/>
      <c r="AO1835" s="6"/>
      <c r="AP1835" s="6"/>
      <c r="AQ1835" s="21"/>
      <c r="AR1835" s="21"/>
      <c r="AS1835" s="21"/>
      <c r="AT1835" s="6"/>
      <c r="AU1835" s="6"/>
      <c r="AV1835" s="6"/>
      <c r="AW1835" s="6"/>
    </row>
    <row r="1836" spans="1:49" x14ac:dyDescent="0.35">
      <c r="A1836" s="20"/>
      <c r="B1836" s="20"/>
      <c r="C1836" s="20"/>
      <c r="D1836" s="20"/>
      <c r="E1836" s="6"/>
      <c r="F1836" s="6"/>
      <c r="G1836" s="6"/>
      <c r="H1836" s="6"/>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c r="AM1836" s="6"/>
      <c r="AN1836" s="6"/>
      <c r="AO1836" s="6"/>
      <c r="AP1836" s="6"/>
      <c r="AQ1836" s="21"/>
      <c r="AR1836" s="21"/>
      <c r="AS1836" s="21"/>
      <c r="AT1836" s="6"/>
      <c r="AU1836" s="6"/>
      <c r="AV1836" s="6"/>
      <c r="AW1836" s="6"/>
    </row>
    <row r="1837" spans="1:49" x14ac:dyDescent="0.35">
      <c r="A1837" s="20"/>
      <c r="B1837" s="20"/>
      <c r="C1837" s="20"/>
      <c r="D1837" s="20"/>
      <c r="E1837" s="6"/>
      <c r="F1837" s="6"/>
      <c r="G1837" s="6"/>
      <c r="H1837" s="6"/>
      <c r="I1837" s="6"/>
      <c r="J1837" s="6"/>
      <c r="K1837" s="6"/>
      <c r="L1837" s="6"/>
      <c r="M1837" s="6"/>
      <c r="N1837" s="6"/>
      <c r="O1837" s="6"/>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c r="AM1837" s="6"/>
      <c r="AN1837" s="6"/>
      <c r="AO1837" s="6"/>
      <c r="AP1837" s="6"/>
      <c r="AQ1837" s="21"/>
      <c r="AR1837" s="21"/>
      <c r="AS1837" s="21"/>
      <c r="AT1837" s="6"/>
      <c r="AU1837" s="6"/>
      <c r="AV1837" s="6"/>
      <c r="AW1837" s="6"/>
    </row>
    <row r="1838" spans="1:49" x14ac:dyDescent="0.35">
      <c r="A1838" s="20"/>
      <c r="B1838" s="20"/>
      <c r="C1838" s="20"/>
      <c r="D1838" s="20"/>
      <c r="E1838" s="6"/>
      <c r="F1838" s="6"/>
      <c r="G1838" s="6"/>
      <c r="H1838" s="6"/>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c r="AM1838" s="6"/>
      <c r="AN1838" s="6"/>
      <c r="AO1838" s="6"/>
      <c r="AP1838" s="6"/>
      <c r="AQ1838" s="21"/>
      <c r="AR1838" s="21"/>
      <c r="AS1838" s="21"/>
      <c r="AT1838" s="6"/>
      <c r="AU1838" s="6"/>
      <c r="AV1838" s="6"/>
      <c r="AW1838" s="6"/>
    </row>
    <row r="1839" spans="1:49" x14ac:dyDescent="0.35">
      <c r="A1839" s="20"/>
      <c r="B1839" s="20"/>
      <c r="C1839" s="20"/>
      <c r="D1839" s="20"/>
      <c r="E1839" s="6"/>
      <c r="F1839" s="6"/>
      <c r="G1839" s="6"/>
      <c r="H1839" s="6"/>
      <c r="I1839" s="6"/>
      <c r="J1839" s="6"/>
      <c r="K1839" s="6"/>
      <c r="L1839" s="6"/>
      <c r="M1839" s="6"/>
      <c r="N1839" s="6"/>
      <c r="O1839" s="6"/>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c r="AM1839" s="6"/>
      <c r="AN1839" s="6"/>
      <c r="AO1839" s="6"/>
      <c r="AP1839" s="6"/>
      <c r="AQ1839" s="21"/>
      <c r="AR1839" s="21"/>
      <c r="AS1839" s="21"/>
      <c r="AT1839" s="6"/>
      <c r="AU1839" s="6"/>
      <c r="AV1839" s="6"/>
      <c r="AW1839" s="6"/>
    </row>
    <row r="1840" spans="1:49" x14ac:dyDescent="0.35">
      <c r="A1840" s="20"/>
      <c r="B1840" s="20"/>
      <c r="C1840" s="20"/>
      <c r="D1840" s="20"/>
      <c r="E1840" s="6"/>
      <c r="F1840" s="6"/>
      <c r="G1840" s="6"/>
      <c r="H1840" s="6"/>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c r="AM1840" s="6"/>
      <c r="AN1840" s="6"/>
      <c r="AO1840" s="6"/>
      <c r="AP1840" s="6"/>
      <c r="AQ1840" s="21"/>
      <c r="AR1840" s="21"/>
      <c r="AS1840" s="21"/>
      <c r="AT1840" s="6"/>
      <c r="AU1840" s="6"/>
      <c r="AV1840" s="6"/>
      <c r="AW1840" s="6"/>
    </row>
    <row r="1841" spans="1:49" x14ac:dyDescent="0.35">
      <c r="A1841" s="20"/>
      <c r="B1841" s="20"/>
      <c r="C1841" s="20"/>
      <c r="D1841" s="20"/>
      <c r="E1841" s="6"/>
      <c r="F1841" s="6"/>
      <c r="G1841" s="6"/>
      <c r="H1841" s="6"/>
      <c r="I1841" s="6"/>
      <c r="J1841" s="6"/>
      <c r="K1841" s="6"/>
      <c r="L1841" s="6"/>
      <c r="M1841" s="6"/>
      <c r="N1841" s="6"/>
      <c r="O1841" s="6"/>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c r="AM1841" s="6"/>
      <c r="AN1841" s="6"/>
      <c r="AO1841" s="6"/>
      <c r="AP1841" s="6"/>
      <c r="AQ1841" s="21"/>
      <c r="AR1841" s="21"/>
      <c r="AS1841" s="21"/>
      <c r="AT1841" s="6"/>
      <c r="AU1841" s="6"/>
      <c r="AV1841" s="6"/>
      <c r="AW1841" s="6"/>
    </row>
    <row r="1842" spans="1:49" x14ac:dyDescent="0.35">
      <c r="A1842" s="20"/>
      <c r="B1842" s="20"/>
      <c r="C1842" s="20"/>
      <c r="D1842" s="20"/>
      <c r="E1842" s="6"/>
      <c r="F1842" s="6"/>
      <c r="G1842" s="6"/>
      <c r="H1842" s="6"/>
      <c r="I1842" s="6"/>
      <c r="J1842" s="6"/>
      <c r="K1842" s="6"/>
      <c r="L1842" s="6"/>
      <c r="M1842" s="6"/>
      <c r="N1842" s="6"/>
      <c r="O1842" s="6"/>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c r="AM1842" s="6"/>
      <c r="AN1842" s="6"/>
      <c r="AO1842" s="6"/>
      <c r="AP1842" s="6"/>
      <c r="AQ1842" s="21"/>
      <c r="AR1842" s="21"/>
      <c r="AS1842" s="21"/>
      <c r="AT1842" s="6"/>
      <c r="AU1842" s="6"/>
      <c r="AV1842" s="6"/>
      <c r="AW1842" s="6"/>
    </row>
    <row r="1843" spans="1:49" x14ac:dyDescent="0.35">
      <c r="A1843" s="20"/>
      <c r="B1843" s="20"/>
      <c r="C1843" s="20"/>
      <c r="D1843" s="20"/>
      <c r="E1843" s="6"/>
      <c r="F1843" s="6"/>
      <c r="G1843" s="6"/>
      <c r="H1843" s="6"/>
      <c r="I1843" s="6"/>
      <c r="J1843" s="6"/>
      <c r="K1843" s="6"/>
      <c r="L1843" s="6"/>
      <c r="M1843" s="6"/>
      <c r="N1843" s="6"/>
      <c r="O1843" s="6"/>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c r="AM1843" s="6"/>
      <c r="AN1843" s="6"/>
      <c r="AO1843" s="6"/>
      <c r="AP1843" s="6"/>
      <c r="AQ1843" s="21"/>
      <c r="AR1843" s="21"/>
      <c r="AS1843" s="21"/>
      <c r="AT1843" s="6"/>
      <c r="AU1843" s="6"/>
      <c r="AV1843" s="6"/>
      <c r="AW1843" s="6"/>
    </row>
    <row r="1844" spans="1:49" x14ac:dyDescent="0.35">
      <c r="A1844" s="20"/>
      <c r="B1844" s="20"/>
      <c r="C1844" s="20"/>
      <c r="D1844" s="20"/>
      <c r="E1844" s="6"/>
      <c r="F1844" s="6"/>
      <c r="G1844" s="6"/>
      <c r="H1844" s="6"/>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c r="AM1844" s="6"/>
      <c r="AN1844" s="6"/>
      <c r="AO1844" s="6"/>
      <c r="AP1844" s="6"/>
      <c r="AQ1844" s="21"/>
      <c r="AR1844" s="21"/>
      <c r="AS1844" s="21"/>
      <c r="AT1844" s="6"/>
      <c r="AU1844" s="6"/>
      <c r="AV1844" s="6"/>
      <c r="AW1844" s="6"/>
    </row>
    <row r="1845" spans="1:49" x14ac:dyDescent="0.35">
      <c r="A1845" s="20"/>
      <c r="B1845" s="20"/>
      <c r="C1845" s="20"/>
      <c r="D1845" s="20"/>
      <c r="E1845" s="6"/>
      <c r="F1845" s="6"/>
      <c r="G1845" s="6"/>
      <c r="H1845" s="6"/>
      <c r="I1845" s="6"/>
      <c r="J1845" s="6"/>
      <c r="K1845" s="6"/>
      <c r="L1845" s="6"/>
      <c r="M1845" s="6"/>
      <c r="N1845" s="6"/>
      <c r="O1845" s="6"/>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c r="AM1845" s="6"/>
      <c r="AN1845" s="6"/>
      <c r="AO1845" s="6"/>
      <c r="AP1845" s="6"/>
      <c r="AQ1845" s="21"/>
      <c r="AR1845" s="21"/>
      <c r="AS1845" s="21"/>
      <c r="AT1845" s="6"/>
      <c r="AU1845" s="6"/>
      <c r="AV1845" s="6"/>
      <c r="AW1845" s="6"/>
    </row>
    <row r="1846" spans="1:49" x14ac:dyDescent="0.35">
      <c r="A1846" s="20"/>
      <c r="B1846" s="20"/>
      <c r="C1846" s="20"/>
      <c r="D1846" s="20"/>
      <c r="E1846" s="6"/>
      <c r="F1846" s="6"/>
      <c r="G1846" s="6"/>
      <c r="H1846" s="6"/>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c r="AM1846" s="6"/>
      <c r="AN1846" s="6"/>
      <c r="AO1846" s="6"/>
      <c r="AP1846" s="6"/>
      <c r="AQ1846" s="21"/>
      <c r="AR1846" s="21"/>
      <c r="AS1846" s="21"/>
      <c r="AT1846" s="6"/>
      <c r="AU1846" s="6"/>
      <c r="AV1846" s="6"/>
      <c r="AW1846" s="6"/>
    </row>
    <row r="1847" spans="1:49" x14ac:dyDescent="0.35">
      <c r="A1847" s="20"/>
      <c r="B1847" s="20"/>
      <c r="C1847" s="20"/>
      <c r="D1847" s="20"/>
      <c r="E1847" s="6"/>
      <c r="F1847" s="6"/>
      <c r="G1847" s="6"/>
      <c r="H1847" s="6"/>
      <c r="I1847" s="6"/>
      <c r="J1847" s="6"/>
      <c r="K1847" s="6"/>
      <c r="L1847" s="6"/>
      <c r="M1847" s="6"/>
      <c r="N1847" s="6"/>
      <c r="O1847" s="6"/>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c r="AM1847" s="6"/>
      <c r="AN1847" s="6"/>
      <c r="AO1847" s="6"/>
      <c r="AP1847" s="6"/>
      <c r="AQ1847" s="21"/>
      <c r="AR1847" s="21"/>
      <c r="AS1847" s="21"/>
      <c r="AT1847" s="6"/>
      <c r="AU1847" s="6"/>
      <c r="AV1847" s="6"/>
      <c r="AW1847" s="6"/>
    </row>
    <row r="1848" spans="1:49" x14ac:dyDescent="0.35">
      <c r="A1848" s="20"/>
      <c r="B1848" s="20"/>
      <c r="C1848" s="20"/>
      <c r="D1848" s="20"/>
      <c r="E1848" s="6"/>
      <c r="F1848" s="6"/>
      <c r="G1848" s="6"/>
      <c r="H1848" s="6"/>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c r="AM1848" s="6"/>
      <c r="AN1848" s="6"/>
      <c r="AO1848" s="6"/>
      <c r="AP1848" s="6"/>
      <c r="AQ1848" s="21"/>
      <c r="AR1848" s="21"/>
      <c r="AS1848" s="21"/>
      <c r="AT1848" s="6"/>
      <c r="AU1848" s="6"/>
      <c r="AV1848" s="6"/>
      <c r="AW1848" s="6"/>
    </row>
    <row r="1849" spans="1:49" x14ac:dyDescent="0.35">
      <c r="A1849" s="20"/>
      <c r="B1849" s="20"/>
      <c r="C1849" s="20"/>
      <c r="D1849" s="20"/>
      <c r="E1849" s="6"/>
      <c r="F1849" s="6"/>
      <c r="G1849" s="6"/>
      <c r="H1849" s="6"/>
      <c r="I1849" s="6"/>
      <c r="J1849" s="6"/>
      <c r="K1849" s="6"/>
      <c r="L1849" s="6"/>
      <c r="M1849" s="6"/>
      <c r="N1849" s="6"/>
      <c r="O1849" s="6"/>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c r="AM1849" s="6"/>
      <c r="AN1849" s="6"/>
      <c r="AO1849" s="6"/>
      <c r="AP1849" s="6"/>
      <c r="AQ1849" s="21"/>
      <c r="AR1849" s="21"/>
      <c r="AS1849" s="21"/>
      <c r="AT1849" s="6"/>
      <c r="AU1849" s="6"/>
      <c r="AV1849" s="6"/>
      <c r="AW1849" s="6"/>
    </row>
    <row r="1850" spans="1:49" x14ac:dyDescent="0.35">
      <c r="A1850" s="20"/>
      <c r="B1850" s="20"/>
      <c r="C1850" s="20"/>
      <c r="D1850" s="20"/>
      <c r="E1850" s="6"/>
      <c r="F1850" s="6"/>
      <c r="G1850" s="6"/>
      <c r="H1850" s="6"/>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c r="AM1850" s="6"/>
      <c r="AN1850" s="6"/>
      <c r="AO1850" s="6"/>
      <c r="AP1850" s="6"/>
      <c r="AQ1850" s="21"/>
      <c r="AR1850" s="21"/>
      <c r="AS1850" s="21"/>
      <c r="AT1850" s="6"/>
      <c r="AU1850" s="6"/>
      <c r="AV1850" s="6"/>
      <c r="AW1850" s="6"/>
    </row>
    <row r="1851" spans="1:49" x14ac:dyDescent="0.35">
      <c r="A1851" s="20"/>
      <c r="B1851" s="20"/>
      <c r="C1851" s="20"/>
      <c r="D1851" s="20"/>
      <c r="E1851" s="6"/>
      <c r="F1851" s="6"/>
      <c r="G1851" s="6"/>
      <c r="H1851" s="6"/>
      <c r="I1851" s="6"/>
      <c r="J1851" s="6"/>
      <c r="K1851" s="6"/>
      <c r="L1851" s="6"/>
      <c r="M1851" s="6"/>
      <c r="N1851" s="6"/>
      <c r="O1851" s="6"/>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c r="AM1851" s="6"/>
      <c r="AN1851" s="6"/>
      <c r="AO1851" s="6"/>
      <c r="AP1851" s="6"/>
      <c r="AQ1851" s="21"/>
      <c r="AR1851" s="21"/>
      <c r="AS1851" s="21"/>
      <c r="AT1851" s="6"/>
      <c r="AU1851" s="6"/>
      <c r="AV1851" s="6"/>
      <c r="AW1851" s="6"/>
    </row>
    <row r="1852" spans="1:49" x14ac:dyDescent="0.35">
      <c r="A1852" s="20"/>
      <c r="B1852" s="20"/>
      <c r="C1852" s="20"/>
      <c r="D1852" s="20"/>
      <c r="E1852" s="6"/>
      <c r="F1852" s="6"/>
      <c r="G1852" s="6"/>
      <c r="H1852" s="6"/>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c r="AM1852" s="6"/>
      <c r="AN1852" s="6"/>
      <c r="AO1852" s="6"/>
      <c r="AP1852" s="6"/>
      <c r="AQ1852" s="21"/>
      <c r="AR1852" s="21"/>
      <c r="AS1852" s="21"/>
      <c r="AT1852" s="6"/>
      <c r="AU1852" s="6"/>
      <c r="AV1852" s="6"/>
      <c r="AW1852" s="6"/>
    </row>
    <row r="1853" spans="1:49" x14ac:dyDescent="0.35">
      <c r="A1853" s="20"/>
      <c r="B1853" s="20"/>
      <c r="C1853" s="20"/>
      <c r="D1853" s="20"/>
      <c r="E1853" s="6"/>
      <c r="F1853" s="6"/>
      <c r="G1853" s="6"/>
      <c r="H1853" s="6"/>
      <c r="I1853" s="6"/>
      <c r="J1853" s="6"/>
      <c r="K1853" s="6"/>
      <c r="L1853" s="6"/>
      <c r="M1853" s="6"/>
      <c r="N1853" s="6"/>
      <c r="O1853" s="6"/>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c r="AM1853" s="6"/>
      <c r="AN1853" s="6"/>
      <c r="AO1853" s="6"/>
      <c r="AP1853" s="6"/>
      <c r="AQ1853" s="21"/>
      <c r="AR1853" s="21"/>
      <c r="AS1853" s="21"/>
      <c r="AT1853" s="6"/>
      <c r="AU1853" s="6"/>
      <c r="AV1853" s="6"/>
      <c r="AW1853" s="6"/>
    </row>
    <row r="1854" spans="1:49" x14ac:dyDescent="0.35">
      <c r="A1854" s="20"/>
      <c r="B1854" s="20"/>
      <c r="C1854" s="20"/>
      <c r="D1854" s="20"/>
      <c r="E1854" s="6"/>
      <c r="F1854" s="6"/>
      <c r="G1854" s="6"/>
      <c r="H1854" s="6"/>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c r="AM1854" s="6"/>
      <c r="AN1854" s="6"/>
      <c r="AO1854" s="6"/>
      <c r="AP1854" s="6"/>
      <c r="AQ1854" s="21"/>
      <c r="AR1854" s="21"/>
      <c r="AS1854" s="21"/>
      <c r="AT1854" s="6"/>
      <c r="AU1854" s="6"/>
      <c r="AV1854" s="6"/>
      <c r="AW1854" s="6"/>
    </row>
    <row r="1855" spans="1:49" x14ac:dyDescent="0.35">
      <c r="A1855" s="20"/>
      <c r="B1855" s="20"/>
      <c r="C1855" s="20"/>
      <c r="D1855" s="20"/>
      <c r="E1855" s="6"/>
      <c r="F1855" s="6"/>
      <c r="G1855" s="6"/>
      <c r="H1855" s="6"/>
      <c r="I1855" s="6"/>
      <c r="J1855" s="6"/>
      <c r="K1855" s="6"/>
      <c r="L1855" s="6"/>
      <c r="M1855" s="6"/>
      <c r="N1855" s="6"/>
      <c r="O1855" s="6"/>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c r="AM1855" s="6"/>
      <c r="AN1855" s="6"/>
      <c r="AO1855" s="6"/>
      <c r="AP1855" s="6"/>
      <c r="AQ1855" s="21"/>
      <c r="AR1855" s="21"/>
      <c r="AS1855" s="21"/>
      <c r="AT1855" s="6"/>
      <c r="AU1855" s="6"/>
      <c r="AV1855" s="6"/>
      <c r="AW1855" s="6"/>
    </row>
    <row r="1856" spans="1:49" x14ac:dyDescent="0.35">
      <c r="A1856" s="20"/>
      <c r="B1856" s="20"/>
      <c r="C1856" s="20"/>
      <c r="D1856" s="20"/>
      <c r="E1856" s="6"/>
      <c r="F1856" s="6"/>
      <c r="G1856" s="6"/>
      <c r="H1856" s="6"/>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c r="AM1856" s="6"/>
      <c r="AN1856" s="6"/>
      <c r="AO1856" s="6"/>
      <c r="AP1856" s="6"/>
      <c r="AQ1856" s="21"/>
      <c r="AR1856" s="21"/>
      <c r="AS1856" s="21"/>
      <c r="AT1856" s="6"/>
      <c r="AU1856" s="6"/>
      <c r="AV1856" s="6"/>
      <c r="AW1856" s="6"/>
    </row>
    <row r="1857" spans="1:49" x14ac:dyDescent="0.35">
      <c r="A1857" s="20"/>
      <c r="B1857" s="20"/>
      <c r="C1857" s="20"/>
      <c r="D1857" s="20"/>
      <c r="E1857" s="6"/>
      <c r="F1857" s="6"/>
      <c r="G1857" s="6"/>
      <c r="H1857" s="6"/>
      <c r="I1857" s="6"/>
      <c r="J1857" s="6"/>
      <c r="K1857" s="6"/>
      <c r="L1857" s="6"/>
      <c r="M1857" s="6"/>
      <c r="N1857" s="6"/>
      <c r="O1857" s="6"/>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c r="AM1857" s="6"/>
      <c r="AN1857" s="6"/>
      <c r="AO1857" s="6"/>
      <c r="AP1857" s="6"/>
      <c r="AQ1857" s="21"/>
      <c r="AR1857" s="21"/>
      <c r="AS1857" s="21"/>
      <c r="AT1857" s="6"/>
      <c r="AU1857" s="6"/>
      <c r="AV1857" s="6"/>
      <c r="AW1857" s="6"/>
    </row>
    <row r="1858" spans="1:49" x14ac:dyDescent="0.35">
      <c r="A1858" s="20"/>
      <c r="B1858" s="20"/>
      <c r="C1858" s="20"/>
      <c r="D1858" s="20"/>
      <c r="E1858" s="6"/>
      <c r="F1858" s="6"/>
      <c r="G1858" s="6"/>
      <c r="H1858" s="6"/>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c r="AM1858" s="6"/>
      <c r="AN1858" s="6"/>
      <c r="AO1858" s="6"/>
      <c r="AP1858" s="6"/>
      <c r="AQ1858" s="21"/>
      <c r="AR1858" s="21"/>
      <c r="AS1858" s="21"/>
      <c r="AT1858" s="6"/>
      <c r="AU1858" s="6"/>
      <c r="AV1858" s="6"/>
      <c r="AW1858" s="6"/>
    </row>
    <row r="1859" spans="1:49" x14ac:dyDescent="0.35">
      <c r="A1859" s="20"/>
      <c r="B1859" s="20"/>
      <c r="C1859" s="20"/>
      <c r="D1859" s="20"/>
      <c r="E1859" s="6"/>
      <c r="F1859" s="6"/>
      <c r="G1859" s="6"/>
      <c r="H1859" s="6"/>
      <c r="I1859" s="6"/>
      <c r="J1859" s="6"/>
      <c r="K1859" s="6"/>
      <c r="L1859" s="6"/>
      <c r="M1859" s="6"/>
      <c r="N1859" s="6"/>
      <c r="O1859" s="6"/>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c r="AM1859" s="6"/>
      <c r="AN1859" s="6"/>
      <c r="AO1859" s="6"/>
      <c r="AP1859" s="6"/>
      <c r="AQ1859" s="21"/>
      <c r="AR1859" s="21"/>
      <c r="AS1859" s="21"/>
      <c r="AT1859" s="6"/>
      <c r="AU1859" s="6"/>
      <c r="AV1859" s="6"/>
      <c r="AW1859" s="6"/>
    </row>
    <row r="1860" spans="1:49" x14ac:dyDescent="0.35">
      <c r="A1860" s="20"/>
      <c r="B1860" s="20"/>
      <c r="C1860" s="20"/>
      <c r="D1860" s="20"/>
      <c r="E1860" s="6"/>
      <c r="F1860" s="6"/>
      <c r="G1860" s="6"/>
      <c r="H1860" s="6"/>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c r="AM1860" s="6"/>
      <c r="AN1860" s="6"/>
      <c r="AO1860" s="6"/>
      <c r="AP1860" s="6"/>
      <c r="AQ1860" s="21"/>
      <c r="AR1860" s="21"/>
      <c r="AS1860" s="21"/>
      <c r="AT1860" s="6"/>
      <c r="AU1860" s="6"/>
      <c r="AV1860" s="6"/>
      <c r="AW1860" s="6"/>
    </row>
    <row r="1861" spans="1:49" x14ac:dyDescent="0.35">
      <c r="A1861" s="20"/>
      <c r="B1861" s="20"/>
      <c r="C1861" s="20"/>
      <c r="D1861" s="20"/>
      <c r="E1861" s="6"/>
      <c r="F1861" s="6"/>
      <c r="G1861" s="6"/>
      <c r="H1861" s="6"/>
      <c r="I1861" s="6"/>
      <c r="J1861" s="6"/>
      <c r="K1861" s="6"/>
      <c r="L1861" s="6"/>
      <c r="M1861" s="6"/>
      <c r="N1861" s="6"/>
      <c r="O1861" s="6"/>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c r="AM1861" s="6"/>
      <c r="AN1861" s="6"/>
      <c r="AO1861" s="6"/>
      <c r="AP1861" s="6"/>
      <c r="AQ1861" s="21"/>
      <c r="AR1861" s="21"/>
      <c r="AS1861" s="21"/>
      <c r="AT1861" s="6"/>
      <c r="AU1861" s="6"/>
      <c r="AV1861" s="6"/>
      <c r="AW1861" s="6"/>
    </row>
    <row r="1862" spans="1:49" x14ac:dyDescent="0.35">
      <c r="A1862" s="20"/>
      <c r="B1862" s="20"/>
      <c r="C1862" s="20"/>
      <c r="D1862" s="20"/>
      <c r="E1862" s="6"/>
      <c r="F1862" s="6"/>
      <c r="G1862" s="6"/>
      <c r="H1862" s="6"/>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c r="AM1862" s="6"/>
      <c r="AN1862" s="6"/>
      <c r="AO1862" s="6"/>
      <c r="AP1862" s="6"/>
      <c r="AQ1862" s="21"/>
      <c r="AR1862" s="21"/>
      <c r="AS1862" s="21"/>
      <c r="AT1862" s="6"/>
      <c r="AU1862" s="6"/>
      <c r="AV1862" s="6"/>
      <c r="AW1862" s="6"/>
    </row>
    <row r="1863" spans="1:49" x14ac:dyDescent="0.35">
      <c r="A1863" s="20"/>
      <c r="B1863" s="20"/>
      <c r="C1863" s="20"/>
      <c r="D1863" s="20"/>
      <c r="E1863" s="6"/>
      <c r="F1863" s="6"/>
      <c r="G1863" s="6"/>
      <c r="H1863" s="6"/>
      <c r="I1863" s="6"/>
      <c r="J1863" s="6"/>
      <c r="K1863" s="6"/>
      <c r="L1863" s="6"/>
      <c r="M1863" s="6"/>
      <c r="N1863" s="6"/>
      <c r="O1863" s="6"/>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c r="AM1863" s="6"/>
      <c r="AN1863" s="6"/>
      <c r="AO1863" s="6"/>
      <c r="AP1863" s="6"/>
      <c r="AQ1863" s="21"/>
      <c r="AR1863" s="21"/>
      <c r="AS1863" s="21"/>
      <c r="AT1863" s="6"/>
      <c r="AU1863" s="6"/>
      <c r="AV1863" s="6"/>
      <c r="AW1863" s="6"/>
    </row>
    <row r="1864" spans="1:49" x14ac:dyDescent="0.35">
      <c r="A1864" s="20"/>
      <c r="B1864" s="20"/>
      <c r="C1864" s="20"/>
      <c r="D1864" s="20"/>
      <c r="E1864" s="6"/>
      <c r="F1864" s="6"/>
      <c r="G1864" s="6"/>
      <c r="H1864" s="6"/>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c r="AM1864" s="6"/>
      <c r="AN1864" s="6"/>
      <c r="AO1864" s="6"/>
      <c r="AP1864" s="6"/>
      <c r="AQ1864" s="21"/>
      <c r="AR1864" s="21"/>
      <c r="AS1864" s="21"/>
      <c r="AT1864" s="6"/>
      <c r="AU1864" s="6"/>
      <c r="AV1864" s="6"/>
      <c r="AW1864" s="6"/>
    </row>
    <row r="1865" spans="1:49" x14ac:dyDescent="0.35">
      <c r="A1865" s="20"/>
      <c r="B1865" s="20"/>
      <c r="C1865" s="20"/>
      <c r="D1865" s="20"/>
      <c r="E1865" s="6"/>
      <c r="F1865" s="6"/>
      <c r="G1865" s="6"/>
      <c r="H1865" s="6"/>
      <c r="I1865" s="6"/>
      <c r="J1865" s="6"/>
      <c r="K1865" s="6"/>
      <c r="L1865" s="6"/>
      <c r="M1865" s="6"/>
      <c r="N1865" s="6"/>
      <c r="O1865" s="6"/>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c r="AM1865" s="6"/>
      <c r="AN1865" s="6"/>
      <c r="AO1865" s="6"/>
      <c r="AP1865" s="6"/>
      <c r="AQ1865" s="21"/>
      <c r="AR1865" s="21"/>
      <c r="AS1865" s="21"/>
      <c r="AT1865" s="6"/>
      <c r="AU1865" s="6"/>
      <c r="AV1865" s="6"/>
      <c r="AW1865" s="6"/>
    </row>
    <row r="1866" spans="1:49" x14ac:dyDescent="0.35">
      <c r="A1866" s="20"/>
      <c r="B1866" s="20"/>
      <c r="C1866" s="20"/>
      <c r="D1866" s="20"/>
      <c r="E1866" s="6"/>
      <c r="F1866" s="6"/>
      <c r="G1866" s="6"/>
      <c r="H1866" s="6"/>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c r="AM1866" s="6"/>
      <c r="AN1866" s="6"/>
      <c r="AO1866" s="6"/>
      <c r="AP1866" s="6"/>
      <c r="AQ1866" s="21"/>
      <c r="AR1866" s="21"/>
      <c r="AS1866" s="21"/>
      <c r="AT1866" s="6"/>
      <c r="AU1866" s="6"/>
      <c r="AV1866" s="6"/>
      <c r="AW1866" s="6"/>
    </row>
    <row r="1867" spans="1:49" x14ac:dyDescent="0.35">
      <c r="A1867" s="20"/>
      <c r="B1867" s="20"/>
      <c r="C1867" s="20"/>
      <c r="D1867" s="20"/>
      <c r="E1867" s="6"/>
      <c r="F1867" s="6"/>
      <c r="G1867" s="6"/>
      <c r="H1867" s="6"/>
      <c r="I1867" s="6"/>
      <c r="J1867" s="6"/>
      <c r="K1867" s="6"/>
      <c r="L1867" s="6"/>
      <c r="M1867" s="6"/>
      <c r="N1867" s="6"/>
      <c r="O1867" s="6"/>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c r="AM1867" s="6"/>
      <c r="AN1867" s="6"/>
      <c r="AO1867" s="6"/>
      <c r="AP1867" s="6"/>
      <c r="AQ1867" s="21"/>
      <c r="AR1867" s="21"/>
      <c r="AS1867" s="21"/>
      <c r="AT1867" s="6"/>
      <c r="AU1867" s="6"/>
      <c r="AV1867" s="6"/>
      <c r="AW1867" s="6"/>
    </row>
    <row r="1868" spans="1:49" x14ac:dyDescent="0.35">
      <c r="A1868" s="20"/>
      <c r="B1868" s="20"/>
      <c r="C1868" s="20"/>
      <c r="D1868" s="20"/>
      <c r="E1868" s="6"/>
      <c r="F1868" s="6"/>
      <c r="G1868" s="6"/>
      <c r="H1868" s="6"/>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c r="AM1868" s="6"/>
      <c r="AN1868" s="6"/>
      <c r="AO1868" s="6"/>
      <c r="AP1868" s="6"/>
      <c r="AQ1868" s="21"/>
      <c r="AR1868" s="21"/>
      <c r="AS1868" s="21"/>
      <c r="AT1868" s="6"/>
      <c r="AU1868" s="6"/>
      <c r="AV1868" s="6"/>
      <c r="AW1868" s="6"/>
    </row>
    <row r="1869" spans="1:49" x14ac:dyDescent="0.35">
      <c r="A1869" s="20"/>
      <c r="B1869" s="20"/>
      <c r="C1869" s="20"/>
      <c r="D1869" s="20"/>
      <c r="E1869" s="6"/>
      <c r="F1869" s="6"/>
      <c r="G1869" s="6"/>
      <c r="H1869" s="6"/>
      <c r="I1869" s="6"/>
      <c r="J1869" s="6"/>
      <c r="K1869" s="6"/>
      <c r="L1869" s="6"/>
      <c r="M1869" s="6"/>
      <c r="N1869" s="6"/>
      <c r="O1869" s="6"/>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c r="AM1869" s="6"/>
      <c r="AN1869" s="6"/>
      <c r="AO1869" s="6"/>
      <c r="AP1869" s="6"/>
      <c r="AQ1869" s="21"/>
      <c r="AR1869" s="21"/>
      <c r="AS1869" s="21"/>
      <c r="AT1869" s="6"/>
      <c r="AU1869" s="6"/>
      <c r="AV1869" s="6"/>
      <c r="AW1869" s="6"/>
    </row>
    <row r="1870" spans="1:49" x14ac:dyDescent="0.35">
      <c r="A1870" s="20"/>
      <c r="B1870" s="20"/>
      <c r="C1870" s="20"/>
      <c r="D1870" s="20"/>
      <c r="E1870" s="6"/>
      <c r="F1870" s="6"/>
      <c r="G1870" s="6"/>
      <c r="H1870" s="6"/>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c r="AM1870" s="6"/>
      <c r="AN1870" s="6"/>
      <c r="AO1870" s="6"/>
      <c r="AP1870" s="6"/>
      <c r="AQ1870" s="21"/>
      <c r="AR1870" s="21"/>
      <c r="AS1870" s="21"/>
      <c r="AT1870" s="6"/>
      <c r="AU1870" s="6"/>
      <c r="AV1870" s="6"/>
      <c r="AW1870" s="6"/>
    </row>
    <row r="1871" spans="1:49" x14ac:dyDescent="0.35">
      <c r="A1871" s="20"/>
      <c r="B1871" s="20"/>
      <c r="C1871" s="20"/>
      <c r="D1871" s="20"/>
      <c r="E1871" s="6"/>
      <c r="F1871" s="6"/>
      <c r="G1871" s="6"/>
      <c r="H1871" s="6"/>
      <c r="I1871" s="6"/>
      <c r="J1871" s="6"/>
      <c r="K1871" s="6"/>
      <c r="L1871" s="6"/>
      <c r="M1871" s="6"/>
      <c r="N1871" s="6"/>
      <c r="O1871" s="6"/>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c r="AM1871" s="6"/>
      <c r="AN1871" s="6"/>
      <c r="AO1871" s="6"/>
      <c r="AP1871" s="6"/>
      <c r="AQ1871" s="21"/>
      <c r="AR1871" s="21"/>
      <c r="AS1871" s="21"/>
      <c r="AT1871" s="6"/>
      <c r="AU1871" s="6"/>
      <c r="AV1871" s="6"/>
      <c r="AW1871" s="6"/>
    </row>
    <row r="1872" spans="1:49" x14ac:dyDescent="0.35">
      <c r="A1872" s="20"/>
      <c r="B1872" s="20"/>
      <c r="C1872" s="20"/>
      <c r="D1872" s="20"/>
      <c r="E1872" s="6"/>
      <c r="F1872" s="6"/>
      <c r="G1872" s="6"/>
      <c r="H1872" s="6"/>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c r="AM1872" s="6"/>
      <c r="AN1872" s="6"/>
      <c r="AO1872" s="6"/>
      <c r="AP1872" s="6"/>
      <c r="AQ1872" s="21"/>
      <c r="AR1872" s="21"/>
      <c r="AS1872" s="21"/>
      <c r="AT1872" s="6"/>
      <c r="AU1872" s="6"/>
      <c r="AV1872" s="6"/>
      <c r="AW1872" s="6"/>
    </row>
    <row r="1873" spans="1:49" x14ac:dyDescent="0.35">
      <c r="A1873" s="20"/>
      <c r="B1873" s="20"/>
      <c r="C1873" s="20"/>
      <c r="D1873" s="20"/>
      <c r="E1873" s="6"/>
      <c r="F1873" s="6"/>
      <c r="G1873" s="6"/>
      <c r="H1873" s="6"/>
      <c r="I1873" s="6"/>
      <c r="J1873" s="6"/>
      <c r="K1873" s="6"/>
      <c r="L1873" s="6"/>
      <c r="M1873" s="6"/>
      <c r="N1873" s="6"/>
      <c r="O1873" s="6"/>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c r="AM1873" s="6"/>
      <c r="AN1873" s="6"/>
      <c r="AO1873" s="6"/>
      <c r="AP1873" s="6"/>
      <c r="AQ1873" s="21"/>
      <c r="AR1873" s="21"/>
      <c r="AS1873" s="21"/>
      <c r="AT1873" s="6"/>
      <c r="AU1873" s="6"/>
      <c r="AV1873" s="6"/>
      <c r="AW1873" s="6"/>
    </row>
    <row r="1874" spans="1:49" x14ac:dyDescent="0.35">
      <c r="A1874" s="20"/>
      <c r="B1874" s="20"/>
      <c r="C1874" s="20"/>
      <c r="D1874" s="20"/>
      <c r="E1874" s="6"/>
      <c r="F1874" s="6"/>
      <c r="G1874" s="6"/>
      <c r="H1874" s="6"/>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c r="AM1874" s="6"/>
      <c r="AN1874" s="6"/>
      <c r="AO1874" s="6"/>
      <c r="AP1874" s="6"/>
      <c r="AQ1874" s="21"/>
      <c r="AR1874" s="21"/>
      <c r="AS1874" s="21"/>
      <c r="AT1874" s="6"/>
      <c r="AU1874" s="6"/>
      <c r="AV1874" s="6"/>
      <c r="AW1874" s="6"/>
    </row>
    <row r="1875" spans="1:49" x14ac:dyDescent="0.35">
      <c r="A1875" s="20"/>
      <c r="B1875" s="20"/>
      <c r="C1875" s="20"/>
      <c r="D1875" s="20"/>
      <c r="E1875" s="6"/>
      <c r="F1875" s="6"/>
      <c r="G1875" s="6"/>
      <c r="H1875" s="6"/>
      <c r="I1875" s="6"/>
      <c r="J1875" s="6"/>
      <c r="K1875" s="6"/>
      <c r="L1875" s="6"/>
      <c r="M1875" s="6"/>
      <c r="N1875" s="6"/>
      <c r="O1875" s="6"/>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c r="AM1875" s="6"/>
      <c r="AN1875" s="6"/>
      <c r="AO1875" s="6"/>
      <c r="AP1875" s="6"/>
      <c r="AQ1875" s="21"/>
      <c r="AR1875" s="21"/>
      <c r="AS1875" s="21"/>
      <c r="AT1875" s="6"/>
      <c r="AU1875" s="6"/>
      <c r="AV1875" s="6"/>
      <c r="AW1875" s="6"/>
    </row>
    <row r="1876" spans="1:49" x14ac:dyDescent="0.35">
      <c r="A1876" s="20"/>
      <c r="B1876" s="20"/>
      <c r="C1876" s="20"/>
      <c r="D1876" s="20"/>
      <c r="E1876" s="6"/>
      <c r="F1876" s="6"/>
      <c r="G1876" s="6"/>
      <c r="H1876" s="6"/>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c r="AM1876" s="6"/>
      <c r="AN1876" s="6"/>
      <c r="AO1876" s="6"/>
      <c r="AP1876" s="6"/>
      <c r="AQ1876" s="21"/>
      <c r="AR1876" s="21"/>
      <c r="AS1876" s="21"/>
      <c r="AT1876" s="6"/>
      <c r="AU1876" s="6"/>
      <c r="AV1876" s="6"/>
      <c r="AW1876" s="6"/>
    </row>
    <row r="1877" spans="1:49" x14ac:dyDescent="0.35">
      <c r="A1877" s="20"/>
      <c r="B1877" s="20"/>
      <c r="C1877" s="20"/>
      <c r="D1877" s="20"/>
      <c r="E1877" s="6"/>
      <c r="F1877" s="6"/>
      <c r="G1877" s="6"/>
      <c r="H1877" s="6"/>
      <c r="I1877" s="6"/>
      <c r="J1877" s="6"/>
      <c r="K1877" s="6"/>
      <c r="L1877" s="6"/>
      <c r="M1877" s="6"/>
      <c r="N1877" s="6"/>
      <c r="O1877" s="6"/>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c r="AM1877" s="6"/>
      <c r="AN1877" s="6"/>
      <c r="AO1877" s="6"/>
      <c r="AP1877" s="6"/>
      <c r="AQ1877" s="21"/>
      <c r="AR1877" s="21"/>
      <c r="AS1877" s="21"/>
      <c r="AT1877" s="6"/>
      <c r="AU1877" s="6"/>
      <c r="AV1877" s="6"/>
      <c r="AW1877" s="6"/>
    </row>
    <row r="1878" spans="1:49" x14ac:dyDescent="0.35">
      <c r="A1878" s="20"/>
      <c r="B1878" s="20"/>
      <c r="C1878" s="20"/>
      <c r="D1878" s="20"/>
      <c r="E1878" s="6"/>
      <c r="F1878" s="6"/>
      <c r="G1878" s="6"/>
      <c r="H1878" s="6"/>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c r="AM1878" s="6"/>
      <c r="AN1878" s="6"/>
      <c r="AO1878" s="6"/>
      <c r="AP1878" s="6"/>
      <c r="AQ1878" s="21"/>
      <c r="AR1878" s="21"/>
      <c r="AS1878" s="21"/>
      <c r="AT1878" s="6"/>
      <c r="AU1878" s="6"/>
      <c r="AV1878" s="6"/>
      <c r="AW1878" s="6"/>
    </row>
    <row r="1879" spans="1:49" x14ac:dyDescent="0.35">
      <c r="A1879" s="20"/>
      <c r="B1879" s="20"/>
      <c r="C1879" s="20"/>
      <c r="D1879" s="20"/>
      <c r="E1879" s="6"/>
      <c r="F1879" s="6"/>
      <c r="G1879" s="6"/>
      <c r="H1879" s="6"/>
      <c r="I1879" s="6"/>
      <c r="J1879" s="6"/>
      <c r="K1879" s="6"/>
      <c r="L1879" s="6"/>
      <c r="M1879" s="6"/>
      <c r="N1879" s="6"/>
      <c r="O1879" s="6"/>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c r="AM1879" s="6"/>
      <c r="AN1879" s="6"/>
      <c r="AO1879" s="6"/>
      <c r="AP1879" s="6"/>
      <c r="AQ1879" s="21"/>
      <c r="AR1879" s="21"/>
      <c r="AS1879" s="21"/>
      <c r="AT1879" s="6"/>
      <c r="AU1879" s="6"/>
      <c r="AV1879" s="6"/>
      <c r="AW1879" s="6"/>
    </row>
    <row r="1880" spans="1:49" x14ac:dyDescent="0.35">
      <c r="A1880" s="20"/>
      <c r="B1880" s="20"/>
      <c r="C1880" s="20"/>
      <c r="D1880" s="20"/>
      <c r="E1880" s="6"/>
      <c r="F1880" s="6"/>
      <c r="G1880" s="6"/>
      <c r="H1880" s="6"/>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c r="AM1880" s="6"/>
      <c r="AN1880" s="6"/>
      <c r="AO1880" s="6"/>
      <c r="AP1880" s="6"/>
      <c r="AQ1880" s="21"/>
      <c r="AR1880" s="21"/>
      <c r="AS1880" s="21"/>
      <c r="AT1880" s="6"/>
      <c r="AU1880" s="6"/>
      <c r="AV1880" s="6"/>
      <c r="AW1880" s="6"/>
    </row>
    <row r="1881" spans="1:49" x14ac:dyDescent="0.35">
      <c r="A1881" s="20"/>
      <c r="B1881" s="20"/>
      <c r="C1881" s="20"/>
      <c r="D1881" s="20"/>
      <c r="E1881" s="6"/>
      <c r="F1881" s="6"/>
      <c r="G1881" s="6"/>
      <c r="H1881" s="6"/>
      <c r="I1881" s="6"/>
      <c r="J1881" s="6"/>
      <c r="K1881" s="6"/>
      <c r="L1881" s="6"/>
      <c r="M1881" s="6"/>
      <c r="N1881" s="6"/>
      <c r="O1881" s="6"/>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c r="AM1881" s="6"/>
      <c r="AN1881" s="6"/>
      <c r="AO1881" s="6"/>
      <c r="AP1881" s="6"/>
      <c r="AQ1881" s="21"/>
      <c r="AR1881" s="21"/>
      <c r="AS1881" s="21"/>
      <c r="AT1881" s="6"/>
      <c r="AU1881" s="6"/>
      <c r="AV1881" s="6"/>
      <c r="AW1881" s="6"/>
    </row>
    <row r="1882" spans="1:49" x14ac:dyDescent="0.35">
      <c r="A1882" s="20"/>
      <c r="B1882" s="20"/>
      <c r="C1882" s="20"/>
      <c r="D1882" s="20"/>
      <c r="E1882" s="6"/>
      <c r="F1882" s="6"/>
      <c r="G1882" s="6"/>
      <c r="H1882" s="6"/>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c r="AM1882" s="6"/>
      <c r="AN1882" s="6"/>
      <c r="AO1882" s="6"/>
      <c r="AP1882" s="6"/>
      <c r="AQ1882" s="21"/>
      <c r="AR1882" s="21"/>
      <c r="AS1882" s="21"/>
      <c r="AT1882" s="6"/>
      <c r="AU1882" s="6"/>
      <c r="AV1882" s="6"/>
      <c r="AW1882" s="6"/>
    </row>
    <row r="1883" spans="1:49" x14ac:dyDescent="0.35">
      <c r="A1883" s="20"/>
      <c r="B1883" s="20"/>
      <c r="C1883" s="20"/>
      <c r="D1883" s="20"/>
      <c r="E1883" s="6"/>
      <c r="F1883" s="6"/>
      <c r="G1883" s="6"/>
      <c r="H1883" s="6"/>
      <c r="I1883" s="6"/>
      <c r="J1883" s="6"/>
      <c r="K1883" s="6"/>
      <c r="L1883" s="6"/>
      <c r="M1883" s="6"/>
      <c r="N1883" s="6"/>
      <c r="O1883" s="6"/>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c r="AM1883" s="6"/>
      <c r="AN1883" s="6"/>
      <c r="AO1883" s="6"/>
      <c r="AP1883" s="6"/>
      <c r="AQ1883" s="21"/>
      <c r="AR1883" s="21"/>
      <c r="AS1883" s="21"/>
      <c r="AT1883" s="6"/>
      <c r="AU1883" s="6"/>
      <c r="AV1883" s="6"/>
      <c r="AW1883" s="6"/>
    </row>
    <row r="1884" spans="1:49" x14ac:dyDescent="0.35">
      <c r="A1884" s="20"/>
      <c r="B1884" s="20"/>
      <c r="C1884" s="20"/>
      <c r="D1884" s="20"/>
      <c r="E1884" s="6"/>
      <c r="F1884" s="6"/>
      <c r="G1884" s="6"/>
      <c r="H1884" s="6"/>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c r="AM1884" s="6"/>
      <c r="AN1884" s="6"/>
      <c r="AO1884" s="6"/>
      <c r="AP1884" s="6"/>
      <c r="AQ1884" s="21"/>
      <c r="AR1884" s="21"/>
      <c r="AS1884" s="21"/>
      <c r="AT1884" s="6"/>
      <c r="AU1884" s="6"/>
      <c r="AV1884" s="6"/>
      <c r="AW1884" s="6"/>
    </row>
    <row r="1885" spans="1:49" x14ac:dyDescent="0.35">
      <c r="A1885" s="20"/>
      <c r="B1885" s="20"/>
      <c r="C1885" s="20"/>
      <c r="D1885" s="20"/>
      <c r="E1885" s="6"/>
      <c r="F1885" s="6"/>
      <c r="G1885" s="6"/>
      <c r="H1885" s="6"/>
      <c r="I1885" s="6"/>
      <c r="J1885" s="6"/>
      <c r="K1885" s="6"/>
      <c r="L1885" s="6"/>
      <c r="M1885" s="6"/>
      <c r="N1885" s="6"/>
      <c r="O1885" s="6"/>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c r="AM1885" s="6"/>
      <c r="AN1885" s="6"/>
      <c r="AO1885" s="6"/>
      <c r="AP1885" s="6"/>
      <c r="AQ1885" s="21"/>
      <c r="AR1885" s="21"/>
      <c r="AS1885" s="21"/>
      <c r="AT1885" s="6"/>
      <c r="AU1885" s="6"/>
      <c r="AV1885" s="6"/>
      <c r="AW1885" s="6"/>
    </row>
    <row r="1886" spans="1:49" x14ac:dyDescent="0.35">
      <c r="A1886" s="20"/>
      <c r="B1886" s="20"/>
      <c r="C1886" s="20"/>
      <c r="D1886" s="20"/>
      <c r="E1886" s="6"/>
      <c r="F1886" s="6"/>
      <c r="G1886" s="6"/>
      <c r="H1886" s="6"/>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c r="AM1886" s="6"/>
      <c r="AN1886" s="6"/>
      <c r="AO1886" s="6"/>
      <c r="AP1886" s="6"/>
      <c r="AQ1886" s="21"/>
      <c r="AR1886" s="21"/>
      <c r="AS1886" s="21"/>
      <c r="AT1886" s="6"/>
      <c r="AU1886" s="6"/>
      <c r="AV1886" s="6"/>
      <c r="AW1886" s="6"/>
    </row>
    <row r="1887" spans="1:49" x14ac:dyDescent="0.35">
      <c r="A1887" s="20"/>
      <c r="B1887" s="20"/>
      <c r="C1887" s="20"/>
      <c r="D1887" s="20"/>
      <c r="E1887" s="6"/>
      <c r="F1887" s="6"/>
      <c r="G1887" s="6"/>
      <c r="H1887" s="6"/>
      <c r="I1887" s="6"/>
      <c r="J1887" s="6"/>
      <c r="K1887" s="6"/>
      <c r="L1887" s="6"/>
      <c r="M1887" s="6"/>
      <c r="N1887" s="6"/>
      <c r="O1887" s="6"/>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c r="AM1887" s="6"/>
      <c r="AN1887" s="6"/>
      <c r="AO1887" s="6"/>
      <c r="AP1887" s="6"/>
      <c r="AQ1887" s="21"/>
      <c r="AR1887" s="21"/>
      <c r="AS1887" s="21"/>
      <c r="AT1887" s="6"/>
      <c r="AU1887" s="6"/>
      <c r="AV1887" s="6"/>
      <c r="AW1887" s="6"/>
    </row>
    <row r="1888" spans="1:49" x14ac:dyDescent="0.35">
      <c r="A1888" s="20"/>
      <c r="B1888" s="20"/>
      <c r="C1888" s="20"/>
      <c r="D1888" s="20"/>
      <c r="E1888" s="6"/>
      <c r="F1888" s="6"/>
      <c r="G1888" s="6"/>
      <c r="H1888" s="6"/>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c r="AM1888" s="6"/>
      <c r="AN1888" s="6"/>
      <c r="AO1888" s="6"/>
      <c r="AP1888" s="6"/>
      <c r="AQ1888" s="21"/>
      <c r="AR1888" s="21"/>
      <c r="AS1888" s="21"/>
      <c r="AT1888" s="6"/>
      <c r="AU1888" s="6"/>
      <c r="AV1888" s="6"/>
      <c r="AW1888" s="6"/>
    </row>
    <row r="1889" spans="1:49" x14ac:dyDescent="0.35">
      <c r="A1889" s="20"/>
      <c r="B1889" s="20"/>
      <c r="C1889" s="20"/>
      <c r="D1889" s="20"/>
      <c r="E1889" s="6"/>
      <c r="F1889" s="6"/>
      <c r="G1889" s="6"/>
      <c r="H1889" s="6"/>
      <c r="I1889" s="6"/>
      <c r="J1889" s="6"/>
      <c r="K1889" s="6"/>
      <c r="L1889" s="6"/>
      <c r="M1889" s="6"/>
      <c r="N1889" s="6"/>
      <c r="O1889" s="6"/>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c r="AM1889" s="6"/>
      <c r="AN1889" s="6"/>
      <c r="AO1889" s="6"/>
      <c r="AP1889" s="6"/>
      <c r="AQ1889" s="21"/>
      <c r="AR1889" s="21"/>
      <c r="AS1889" s="21"/>
      <c r="AT1889" s="6"/>
      <c r="AU1889" s="6"/>
      <c r="AV1889" s="6"/>
      <c r="AW1889" s="6"/>
    </row>
    <row r="1890" spans="1:49" x14ac:dyDescent="0.35">
      <c r="A1890" s="20"/>
      <c r="B1890" s="20"/>
      <c r="C1890" s="20"/>
      <c r="D1890" s="20"/>
      <c r="E1890" s="6"/>
      <c r="F1890" s="6"/>
      <c r="G1890" s="6"/>
      <c r="H1890" s="6"/>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c r="AM1890" s="6"/>
      <c r="AN1890" s="6"/>
      <c r="AO1890" s="6"/>
      <c r="AP1890" s="6"/>
      <c r="AQ1890" s="21"/>
      <c r="AR1890" s="21"/>
      <c r="AS1890" s="21"/>
      <c r="AT1890" s="6"/>
      <c r="AU1890" s="6"/>
      <c r="AV1890" s="6"/>
      <c r="AW1890" s="6"/>
    </row>
    <row r="1891" spans="1:49" x14ac:dyDescent="0.35">
      <c r="A1891" s="20"/>
      <c r="B1891" s="20"/>
      <c r="C1891" s="20"/>
      <c r="D1891" s="20"/>
      <c r="E1891" s="6"/>
      <c r="F1891" s="6"/>
      <c r="G1891" s="6"/>
      <c r="H1891" s="6"/>
      <c r="I1891" s="6"/>
      <c r="J1891" s="6"/>
      <c r="K1891" s="6"/>
      <c r="L1891" s="6"/>
      <c r="M1891" s="6"/>
      <c r="N1891" s="6"/>
      <c r="O1891" s="6"/>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c r="AM1891" s="6"/>
      <c r="AN1891" s="6"/>
      <c r="AO1891" s="6"/>
      <c r="AP1891" s="6"/>
      <c r="AQ1891" s="21"/>
      <c r="AR1891" s="21"/>
      <c r="AS1891" s="21"/>
      <c r="AT1891" s="6"/>
      <c r="AU1891" s="6"/>
      <c r="AV1891" s="6"/>
      <c r="AW1891" s="6"/>
    </row>
    <row r="1892" spans="1:49" x14ac:dyDescent="0.35">
      <c r="A1892" s="20"/>
      <c r="B1892" s="20"/>
      <c r="C1892" s="20"/>
      <c r="D1892" s="20"/>
      <c r="E1892" s="6"/>
      <c r="F1892" s="6"/>
      <c r="G1892" s="6"/>
      <c r="H1892" s="6"/>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c r="AM1892" s="6"/>
      <c r="AN1892" s="6"/>
      <c r="AO1892" s="6"/>
      <c r="AP1892" s="6"/>
      <c r="AQ1892" s="21"/>
      <c r="AR1892" s="21"/>
      <c r="AS1892" s="21"/>
      <c r="AT1892" s="6"/>
      <c r="AU1892" s="6"/>
      <c r="AV1892" s="6"/>
      <c r="AW1892" s="6"/>
    </row>
    <row r="1893" spans="1:49" x14ac:dyDescent="0.35">
      <c r="A1893" s="20"/>
      <c r="B1893" s="20"/>
      <c r="C1893" s="20"/>
      <c r="D1893" s="20"/>
      <c r="E1893" s="6"/>
      <c r="F1893" s="6"/>
      <c r="G1893" s="6"/>
      <c r="H1893" s="6"/>
      <c r="I1893" s="6"/>
      <c r="J1893" s="6"/>
      <c r="K1893" s="6"/>
      <c r="L1893" s="6"/>
      <c r="M1893" s="6"/>
      <c r="N1893" s="6"/>
      <c r="O1893" s="6"/>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c r="AM1893" s="6"/>
      <c r="AN1893" s="6"/>
      <c r="AO1893" s="6"/>
      <c r="AP1893" s="6"/>
      <c r="AQ1893" s="21"/>
      <c r="AR1893" s="21"/>
      <c r="AS1893" s="21"/>
      <c r="AT1893" s="6"/>
      <c r="AU1893" s="6"/>
      <c r="AV1893" s="6"/>
      <c r="AW1893" s="6"/>
    </row>
    <row r="1894" spans="1:49" x14ac:dyDescent="0.35">
      <c r="A1894" s="20"/>
      <c r="B1894" s="20"/>
      <c r="C1894" s="20"/>
      <c r="D1894" s="20"/>
      <c r="E1894" s="6"/>
      <c r="F1894" s="6"/>
      <c r="G1894" s="6"/>
      <c r="H1894" s="6"/>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c r="AM1894" s="6"/>
      <c r="AN1894" s="6"/>
      <c r="AO1894" s="6"/>
      <c r="AP1894" s="6"/>
      <c r="AQ1894" s="21"/>
      <c r="AR1894" s="21"/>
      <c r="AS1894" s="21"/>
      <c r="AT1894" s="6"/>
      <c r="AU1894" s="6"/>
      <c r="AV1894" s="6"/>
      <c r="AW1894" s="6"/>
    </row>
    <row r="1895" spans="1:49" x14ac:dyDescent="0.35">
      <c r="A1895" s="20"/>
      <c r="B1895" s="20"/>
      <c r="C1895" s="20"/>
      <c r="D1895" s="20"/>
      <c r="E1895" s="6"/>
      <c r="F1895" s="6"/>
      <c r="G1895" s="6"/>
      <c r="H1895" s="6"/>
      <c r="I1895" s="6"/>
      <c r="J1895" s="6"/>
      <c r="K1895" s="6"/>
      <c r="L1895" s="6"/>
      <c r="M1895" s="6"/>
      <c r="N1895" s="6"/>
      <c r="O1895" s="6"/>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c r="AM1895" s="6"/>
      <c r="AN1895" s="6"/>
      <c r="AO1895" s="6"/>
      <c r="AP1895" s="6"/>
      <c r="AQ1895" s="21"/>
      <c r="AR1895" s="21"/>
      <c r="AS1895" s="21"/>
      <c r="AT1895" s="6"/>
      <c r="AU1895" s="6"/>
      <c r="AV1895" s="6"/>
      <c r="AW1895" s="6"/>
    </row>
    <row r="1896" spans="1:49" x14ac:dyDescent="0.35">
      <c r="A1896" s="20"/>
      <c r="B1896" s="20"/>
      <c r="C1896" s="20"/>
      <c r="D1896" s="20"/>
      <c r="E1896" s="6"/>
      <c r="F1896" s="6"/>
      <c r="G1896" s="6"/>
      <c r="H1896" s="6"/>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c r="AM1896" s="6"/>
      <c r="AN1896" s="6"/>
      <c r="AO1896" s="6"/>
      <c r="AP1896" s="6"/>
      <c r="AQ1896" s="21"/>
      <c r="AR1896" s="21"/>
      <c r="AS1896" s="21"/>
      <c r="AT1896" s="6"/>
      <c r="AU1896" s="6"/>
      <c r="AV1896" s="6"/>
      <c r="AW1896" s="6"/>
    </row>
    <row r="1897" spans="1:49" x14ac:dyDescent="0.35">
      <c r="A1897" s="20"/>
      <c r="B1897" s="20"/>
      <c r="C1897" s="20"/>
      <c r="D1897" s="20"/>
      <c r="E1897" s="6"/>
      <c r="F1897" s="6"/>
      <c r="G1897" s="6"/>
      <c r="H1897" s="6"/>
      <c r="I1897" s="6"/>
      <c r="J1897" s="6"/>
      <c r="K1897" s="6"/>
      <c r="L1897" s="6"/>
      <c r="M1897" s="6"/>
      <c r="N1897" s="6"/>
      <c r="O1897" s="6"/>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c r="AM1897" s="6"/>
      <c r="AN1897" s="6"/>
      <c r="AO1897" s="6"/>
      <c r="AP1897" s="6"/>
      <c r="AQ1897" s="21"/>
      <c r="AR1897" s="21"/>
      <c r="AS1897" s="21"/>
      <c r="AT1897" s="6"/>
      <c r="AU1897" s="6"/>
      <c r="AV1897" s="6"/>
      <c r="AW1897" s="6"/>
    </row>
    <row r="1898" spans="1:49" x14ac:dyDescent="0.35">
      <c r="A1898" s="20"/>
      <c r="B1898" s="20"/>
      <c r="C1898" s="20"/>
      <c r="D1898" s="20"/>
      <c r="E1898" s="6"/>
      <c r="F1898" s="6"/>
      <c r="G1898" s="6"/>
      <c r="H1898" s="6"/>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c r="AM1898" s="6"/>
      <c r="AN1898" s="6"/>
      <c r="AO1898" s="6"/>
      <c r="AP1898" s="6"/>
      <c r="AQ1898" s="21"/>
      <c r="AR1898" s="21"/>
      <c r="AS1898" s="21"/>
      <c r="AT1898" s="6"/>
      <c r="AU1898" s="6"/>
      <c r="AV1898" s="6"/>
      <c r="AW1898" s="6"/>
    </row>
    <row r="1899" spans="1:49" x14ac:dyDescent="0.35">
      <c r="A1899" s="20"/>
      <c r="B1899" s="20"/>
      <c r="C1899" s="20"/>
      <c r="D1899" s="20"/>
      <c r="E1899" s="6"/>
      <c r="F1899" s="6"/>
      <c r="G1899" s="6"/>
      <c r="H1899" s="6"/>
      <c r="I1899" s="6"/>
      <c r="J1899" s="6"/>
      <c r="K1899" s="6"/>
      <c r="L1899" s="6"/>
      <c r="M1899" s="6"/>
      <c r="N1899" s="6"/>
      <c r="O1899" s="6"/>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c r="AM1899" s="6"/>
      <c r="AN1899" s="6"/>
      <c r="AO1899" s="6"/>
      <c r="AP1899" s="6"/>
      <c r="AQ1899" s="21"/>
      <c r="AR1899" s="21"/>
      <c r="AS1899" s="21"/>
      <c r="AT1899" s="6"/>
      <c r="AU1899" s="6"/>
      <c r="AV1899" s="6"/>
      <c r="AW1899" s="6"/>
    </row>
    <row r="1900" spans="1:49" x14ac:dyDescent="0.35">
      <c r="A1900" s="20"/>
      <c r="B1900" s="20"/>
      <c r="C1900" s="20"/>
      <c r="D1900" s="20"/>
      <c r="E1900" s="6"/>
      <c r="F1900" s="6"/>
      <c r="G1900" s="6"/>
      <c r="H1900" s="6"/>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c r="AM1900" s="6"/>
      <c r="AN1900" s="6"/>
      <c r="AO1900" s="6"/>
      <c r="AP1900" s="6"/>
      <c r="AQ1900" s="21"/>
      <c r="AR1900" s="21"/>
      <c r="AS1900" s="21"/>
      <c r="AT1900" s="6"/>
      <c r="AU1900" s="6"/>
      <c r="AV1900" s="6"/>
      <c r="AW1900" s="6"/>
    </row>
    <row r="1901" spans="1:49" x14ac:dyDescent="0.35">
      <c r="A1901" s="20"/>
      <c r="B1901" s="20"/>
      <c r="C1901" s="20"/>
      <c r="D1901" s="20"/>
      <c r="E1901" s="6"/>
      <c r="F1901" s="6"/>
      <c r="G1901" s="6"/>
      <c r="H1901" s="6"/>
      <c r="I1901" s="6"/>
      <c r="J1901" s="6"/>
      <c r="K1901" s="6"/>
      <c r="L1901" s="6"/>
      <c r="M1901" s="6"/>
      <c r="N1901" s="6"/>
      <c r="O1901" s="6"/>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c r="AM1901" s="6"/>
      <c r="AN1901" s="6"/>
      <c r="AO1901" s="6"/>
      <c r="AP1901" s="6"/>
      <c r="AQ1901" s="21"/>
      <c r="AR1901" s="21"/>
      <c r="AS1901" s="21"/>
      <c r="AT1901" s="6"/>
      <c r="AU1901" s="6"/>
      <c r="AV1901" s="6"/>
      <c r="AW1901" s="6"/>
    </row>
    <row r="1902" spans="1:49" x14ac:dyDescent="0.35">
      <c r="A1902" s="20"/>
      <c r="B1902" s="20"/>
      <c r="C1902" s="20"/>
      <c r="D1902" s="20"/>
      <c r="E1902" s="6"/>
      <c r="F1902" s="6"/>
      <c r="G1902" s="6"/>
      <c r="H1902" s="6"/>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c r="AM1902" s="6"/>
      <c r="AN1902" s="6"/>
      <c r="AO1902" s="6"/>
      <c r="AP1902" s="6"/>
      <c r="AQ1902" s="21"/>
      <c r="AR1902" s="21"/>
      <c r="AS1902" s="21"/>
      <c r="AT1902" s="6"/>
      <c r="AU1902" s="6"/>
      <c r="AV1902" s="6"/>
      <c r="AW1902" s="6"/>
    </row>
    <row r="1903" spans="1:49" x14ac:dyDescent="0.35">
      <c r="A1903" s="20"/>
      <c r="B1903" s="20"/>
      <c r="C1903" s="20"/>
      <c r="D1903" s="20"/>
      <c r="E1903" s="6"/>
      <c r="F1903" s="6"/>
      <c r="G1903" s="6"/>
      <c r="H1903" s="6"/>
      <c r="I1903" s="6"/>
      <c r="J1903" s="6"/>
      <c r="K1903" s="6"/>
      <c r="L1903" s="6"/>
      <c r="M1903" s="6"/>
      <c r="N1903" s="6"/>
      <c r="O1903" s="6"/>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c r="AM1903" s="6"/>
      <c r="AN1903" s="6"/>
      <c r="AO1903" s="6"/>
      <c r="AP1903" s="6"/>
      <c r="AQ1903" s="21"/>
      <c r="AR1903" s="21"/>
      <c r="AS1903" s="21"/>
      <c r="AT1903" s="6"/>
      <c r="AU1903" s="6"/>
      <c r="AV1903" s="6"/>
      <c r="AW1903" s="6"/>
    </row>
    <row r="1904" spans="1:49" x14ac:dyDescent="0.35">
      <c r="A1904" s="20"/>
      <c r="B1904" s="20"/>
      <c r="C1904" s="20"/>
      <c r="D1904" s="20"/>
      <c r="E1904" s="6"/>
      <c r="F1904" s="6"/>
      <c r="G1904" s="6"/>
      <c r="H1904" s="6"/>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c r="AM1904" s="6"/>
      <c r="AN1904" s="6"/>
      <c r="AO1904" s="6"/>
      <c r="AP1904" s="6"/>
      <c r="AQ1904" s="21"/>
      <c r="AR1904" s="21"/>
      <c r="AS1904" s="21"/>
      <c r="AT1904" s="6"/>
      <c r="AU1904" s="6"/>
      <c r="AV1904" s="6"/>
      <c r="AW1904" s="6"/>
    </row>
    <row r="1905" spans="1:49" x14ac:dyDescent="0.35">
      <c r="A1905" s="20"/>
      <c r="B1905" s="20"/>
      <c r="C1905" s="20"/>
      <c r="D1905" s="20"/>
      <c r="E1905" s="6"/>
      <c r="F1905" s="6"/>
      <c r="G1905" s="6"/>
      <c r="H1905" s="6"/>
      <c r="I1905" s="6"/>
      <c r="J1905" s="6"/>
      <c r="K1905" s="6"/>
      <c r="L1905" s="6"/>
      <c r="M1905" s="6"/>
      <c r="N1905" s="6"/>
      <c r="O1905" s="6"/>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c r="AM1905" s="6"/>
      <c r="AN1905" s="6"/>
      <c r="AO1905" s="6"/>
      <c r="AP1905" s="6"/>
      <c r="AQ1905" s="21"/>
      <c r="AR1905" s="21"/>
      <c r="AS1905" s="21"/>
      <c r="AT1905" s="6"/>
      <c r="AU1905" s="6"/>
      <c r="AV1905" s="6"/>
      <c r="AW1905" s="6"/>
    </row>
    <row r="1906" spans="1:49" x14ac:dyDescent="0.35">
      <c r="A1906" s="20"/>
      <c r="B1906" s="20"/>
      <c r="C1906" s="20"/>
      <c r="D1906" s="20"/>
      <c r="E1906" s="6"/>
      <c r="F1906" s="6"/>
      <c r="G1906" s="6"/>
      <c r="H1906" s="6"/>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c r="AM1906" s="6"/>
      <c r="AN1906" s="6"/>
      <c r="AO1906" s="6"/>
      <c r="AP1906" s="6"/>
      <c r="AQ1906" s="21"/>
      <c r="AR1906" s="21"/>
      <c r="AS1906" s="21"/>
      <c r="AT1906" s="6"/>
      <c r="AU1906" s="6"/>
      <c r="AV1906" s="6"/>
      <c r="AW1906" s="6"/>
    </row>
    <row r="1907" spans="1:49" x14ac:dyDescent="0.35">
      <c r="A1907" s="20"/>
      <c r="B1907" s="20"/>
      <c r="C1907" s="20"/>
      <c r="D1907" s="20"/>
      <c r="E1907" s="6"/>
      <c r="F1907" s="6"/>
      <c r="G1907" s="6"/>
      <c r="H1907" s="6"/>
      <c r="I1907" s="6"/>
      <c r="J1907" s="6"/>
      <c r="K1907" s="6"/>
      <c r="L1907" s="6"/>
      <c r="M1907" s="6"/>
      <c r="N1907" s="6"/>
      <c r="O1907" s="6"/>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c r="AM1907" s="6"/>
      <c r="AN1907" s="6"/>
      <c r="AO1907" s="6"/>
      <c r="AP1907" s="6"/>
      <c r="AQ1907" s="21"/>
      <c r="AR1907" s="21"/>
      <c r="AS1907" s="21"/>
      <c r="AT1907" s="6"/>
      <c r="AU1907" s="6"/>
      <c r="AV1907" s="6"/>
      <c r="AW1907" s="6"/>
    </row>
    <row r="1908" spans="1:49" x14ac:dyDescent="0.35">
      <c r="A1908" s="20"/>
      <c r="B1908" s="20"/>
      <c r="C1908" s="20"/>
      <c r="D1908" s="20"/>
      <c r="E1908" s="6"/>
      <c r="F1908" s="6"/>
      <c r="G1908" s="6"/>
      <c r="H1908" s="6"/>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c r="AM1908" s="6"/>
      <c r="AN1908" s="6"/>
      <c r="AO1908" s="6"/>
      <c r="AP1908" s="6"/>
      <c r="AQ1908" s="21"/>
      <c r="AR1908" s="21"/>
      <c r="AS1908" s="21"/>
      <c r="AT1908" s="6"/>
      <c r="AU1908" s="6"/>
      <c r="AV1908" s="6"/>
      <c r="AW1908" s="6"/>
    </row>
    <row r="1909" spans="1:49" x14ac:dyDescent="0.35">
      <c r="A1909" s="20"/>
      <c r="B1909" s="20"/>
      <c r="C1909" s="20"/>
      <c r="D1909" s="20"/>
      <c r="E1909" s="6"/>
      <c r="F1909" s="6"/>
      <c r="G1909" s="6"/>
      <c r="H1909" s="6"/>
      <c r="I1909" s="6"/>
      <c r="J1909" s="6"/>
      <c r="K1909" s="6"/>
      <c r="L1909" s="6"/>
      <c r="M1909" s="6"/>
      <c r="N1909" s="6"/>
      <c r="O1909" s="6"/>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c r="AM1909" s="6"/>
      <c r="AN1909" s="6"/>
      <c r="AO1909" s="6"/>
      <c r="AP1909" s="6"/>
      <c r="AQ1909" s="21"/>
      <c r="AR1909" s="21"/>
      <c r="AS1909" s="21"/>
      <c r="AT1909" s="6"/>
      <c r="AU1909" s="6"/>
      <c r="AV1909" s="6"/>
      <c r="AW1909" s="6"/>
    </row>
    <row r="1910" spans="1:49" x14ac:dyDescent="0.35">
      <c r="A1910" s="20"/>
      <c r="B1910" s="20"/>
      <c r="C1910" s="20"/>
      <c r="D1910" s="20"/>
      <c r="E1910" s="6"/>
      <c r="F1910" s="6"/>
      <c r="G1910" s="6"/>
      <c r="H1910" s="6"/>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c r="AM1910" s="6"/>
      <c r="AN1910" s="6"/>
      <c r="AO1910" s="6"/>
      <c r="AP1910" s="6"/>
      <c r="AQ1910" s="21"/>
      <c r="AR1910" s="21"/>
      <c r="AS1910" s="21"/>
      <c r="AT1910" s="6"/>
      <c r="AU1910" s="6"/>
      <c r="AV1910" s="6"/>
      <c r="AW1910" s="6"/>
    </row>
    <row r="1911" spans="1:49" x14ac:dyDescent="0.35">
      <c r="A1911" s="20"/>
      <c r="B1911" s="20"/>
      <c r="C1911" s="20"/>
      <c r="D1911" s="20"/>
      <c r="E1911" s="6"/>
      <c r="F1911" s="6"/>
      <c r="G1911" s="6"/>
      <c r="H1911" s="6"/>
      <c r="I1911" s="6"/>
      <c r="J1911" s="6"/>
      <c r="K1911" s="6"/>
      <c r="L1911" s="6"/>
      <c r="M1911" s="6"/>
      <c r="N1911" s="6"/>
      <c r="O1911" s="6"/>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c r="AM1911" s="6"/>
      <c r="AN1911" s="6"/>
      <c r="AO1911" s="6"/>
      <c r="AP1911" s="6"/>
      <c r="AQ1911" s="21"/>
      <c r="AR1911" s="21"/>
      <c r="AS1911" s="21"/>
      <c r="AT1911" s="6"/>
      <c r="AU1911" s="6"/>
      <c r="AV1911" s="6"/>
      <c r="AW1911" s="6"/>
    </row>
    <row r="1912" spans="1:49" x14ac:dyDescent="0.35">
      <c r="A1912" s="20"/>
      <c r="B1912" s="20"/>
      <c r="C1912" s="20"/>
      <c r="D1912" s="20"/>
      <c r="E1912" s="6"/>
      <c r="F1912" s="6"/>
      <c r="G1912" s="6"/>
      <c r="H1912" s="6"/>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c r="AM1912" s="6"/>
      <c r="AN1912" s="6"/>
      <c r="AO1912" s="6"/>
      <c r="AP1912" s="6"/>
      <c r="AQ1912" s="21"/>
      <c r="AR1912" s="21"/>
      <c r="AS1912" s="21"/>
      <c r="AT1912" s="6"/>
      <c r="AU1912" s="6"/>
      <c r="AV1912" s="6"/>
      <c r="AW1912" s="6"/>
    </row>
    <row r="1913" spans="1:49" x14ac:dyDescent="0.35">
      <c r="A1913" s="20"/>
      <c r="B1913" s="20"/>
      <c r="C1913" s="20"/>
      <c r="D1913" s="20"/>
      <c r="E1913" s="6"/>
      <c r="F1913" s="6"/>
      <c r="G1913" s="6"/>
      <c r="H1913" s="6"/>
      <c r="I1913" s="6"/>
      <c r="J1913" s="6"/>
      <c r="K1913" s="6"/>
      <c r="L1913" s="6"/>
      <c r="M1913" s="6"/>
      <c r="N1913" s="6"/>
      <c r="O1913" s="6"/>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c r="AM1913" s="6"/>
      <c r="AN1913" s="6"/>
      <c r="AO1913" s="6"/>
      <c r="AP1913" s="6"/>
      <c r="AQ1913" s="21"/>
      <c r="AR1913" s="21"/>
      <c r="AS1913" s="21"/>
      <c r="AT1913" s="6"/>
      <c r="AU1913" s="6"/>
      <c r="AV1913" s="6"/>
      <c r="AW1913" s="6"/>
    </row>
    <row r="1914" spans="1:49" x14ac:dyDescent="0.35">
      <c r="A1914" s="20"/>
      <c r="B1914" s="20"/>
      <c r="C1914" s="20"/>
      <c r="D1914" s="20"/>
      <c r="E1914" s="6"/>
      <c r="F1914" s="6"/>
      <c r="G1914" s="6"/>
      <c r="H1914" s="6"/>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c r="AM1914" s="6"/>
      <c r="AN1914" s="6"/>
      <c r="AO1914" s="6"/>
      <c r="AP1914" s="6"/>
      <c r="AQ1914" s="21"/>
      <c r="AR1914" s="21"/>
      <c r="AS1914" s="21"/>
      <c r="AT1914" s="6"/>
      <c r="AU1914" s="6"/>
      <c r="AV1914" s="6"/>
      <c r="AW1914" s="6"/>
    </row>
    <row r="1915" spans="1:49" x14ac:dyDescent="0.35">
      <c r="A1915" s="20"/>
      <c r="B1915" s="20"/>
      <c r="C1915" s="20"/>
      <c r="D1915" s="20"/>
      <c r="E1915" s="6"/>
      <c r="F1915" s="6"/>
      <c r="G1915" s="6"/>
      <c r="H1915" s="6"/>
      <c r="I1915" s="6"/>
      <c r="J1915" s="6"/>
      <c r="K1915" s="6"/>
      <c r="L1915" s="6"/>
      <c r="M1915" s="6"/>
      <c r="N1915" s="6"/>
      <c r="O1915" s="6"/>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c r="AM1915" s="6"/>
      <c r="AN1915" s="6"/>
      <c r="AO1915" s="6"/>
      <c r="AP1915" s="6"/>
      <c r="AQ1915" s="21"/>
      <c r="AR1915" s="21"/>
      <c r="AS1915" s="21"/>
      <c r="AT1915" s="6"/>
      <c r="AU1915" s="6"/>
      <c r="AV1915" s="6"/>
      <c r="AW1915" s="6"/>
    </row>
    <row r="1916" spans="1:49" x14ac:dyDescent="0.35">
      <c r="A1916" s="20"/>
      <c r="B1916" s="20"/>
      <c r="C1916" s="20"/>
      <c r="D1916" s="20"/>
      <c r="E1916" s="6"/>
      <c r="F1916" s="6"/>
      <c r="G1916" s="6"/>
      <c r="H1916" s="6"/>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c r="AM1916" s="6"/>
      <c r="AN1916" s="6"/>
      <c r="AO1916" s="6"/>
      <c r="AP1916" s="6"/>
      <c r="AQ1916" s="21"/>
      <c r="AR1916" s="21"/>
      <c r="AS1916" s="21"/>
      <c r="AT1916" s="6"/>
      <c r="AU1916" s="6"/>
      <c r="AV1916" s="6"/>
      <c r="AW1916" s="6"/>
    </row>
    <row r="1917" spans="1:49" x14ac:dyDescent="0.35">
      <c r="A1917" s="20"/>
      <c r="B1917" s="20"/>
      <c r="C1917" s="20"/>
      <c r="D1917" s="20"/>
      <c r="E1917" s="6"/>
      <c r="F1917" s="6"/>
      <c r="G1917" s="6"/>
      <c r="H1917" s="6"/>
      <c r="I1917" s="6"/>
      <c r="J1917" s="6"/>
      <c r="K1917" s="6"/>
      <c r="L1917" s="6"/>
      <c r="M1917" s="6"/>
      <c r="N1917" s="6"/>
      <c r="O1917" s="6"/>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c r="AM1917" s="6"/>
      <c r="AN1917" s="6"/>
      <c r="AO1917" s="6"/>
      <c r="AP1917" s="6"/>
      <c r="AQ1917" s="21"/>
      <c r="AR1917" s="21"/>
      <c r="AS1917" s="21"/>
      <c r="AT1917" s="6"/>
      <c r="AU1917" s="6"/>
      <c r="AV1917" s="6"/>
      <c r="AW1917" s="6"/>
    </row>
    <row r="1918" spans="1:49" x14ac:dyDescent="0.35">
      <c r="A1918" s="20"/>
      <c r="B1918" s="20"/>
      <c r="C1918" s="20"/>
      <c r="D1918" s="20"/>
      <c r="E1918" s="6"/>
      <c r="F1918" s="6"/>
      <c r="G1918" s="6"/>
      <c r="H1918" s="6"/>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c r="AM1918" s="6"/>
      <c r="AN1918" s="6"/>
      <c r="AO1918" s="6"/>
      <c r="AP1918" s="6"/>
      <c r="AQ1918" s="21"/>
      <c r="AR1918" s="21"/>
      <c r="AS1918" s="21"/>
      <c r="AT1918" s="6"/>
      <c r="AU1918" s="6"/>
      <c r="AV1918" s="6"/>
      <c r="AW1918" s="6"/>
    </row>
    <row r="1919" spans="1:49" x14ac:dyDescent="0.35">
      <c r="A1919" s="20"/>
      <c r="B1919" s="20"/>
      <c r="C1919" s="20"/>
      <c r="D1919" s="20"/>
      <c r="E1919" s="6"/>
      <c r="F1919" s="6"/>
      <c r="G1919" s="6"/>
      <c r="H1919" s="6"/>
      <c r="I1919" s="6"/>
      <c r="J1919" s="6"/>
      <c r="K1919" s="6"/>
      <c r="L1919" s="6"/>
      <c r="M1919" s="6"/>
      <c r="N1919" s="6"/>
      <c r="O1919" s="6"/>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c r="AM1919" s="6"/>
      <c r="AN1919" s="6"/>
      <c r="AO1919" s="6"/>
      <c r="AP1919" s="6"/>
      <c r="AQ1919" s="21"/>
      <c r="AR1919" s="21"/>
      <c r="AS1919" s="21"/>
      <c r="AT1919" s="6"/>
      <c r="AU1919" s="6"/>
      <c r="AV1919" s="6"/>
      <c r="AW1919" s="6"/>
    </row>
    <row r="1920" spans="1:49" x14ac:dyDescent="0.35">
      <c r="A1920" s="20"/>
      <c r="B1920" s="20"/>
      <c r="C1920" s="20"/>
      <c r="D1920" s="20"/>
      <c r="E1920" s="6"/>
      <c r="F1920" s="6"/>
      <c r="G1920" s="6"/>
      <c r="H1920" s="6"/>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c r="AM1920" s="6"/>
      <c r="AN1920" s="6"/>
      <c r="AO1920" s="6"/>
      <c r="AP1920" s="6"/>
      <c r="AQ1920" s="21"/>
      <c r="AR1920" s="21"/>
      <c r="AS1920" s="21"/>
      <c r="AT1920" s="6"/>
      <c r="AU1920" s="6"/>
      <c r="AV1920" s="6"/>
      <c r="AW1920" s="6"/>
    </row>
    <row r="1921" spans="1:49" x14ac:dyDescent="0.35">
      <c r="A1921" s="20"/>
      <c r="B1921" s="20"/>
      <c r="C1921" s="20"/>
      <c r="D1921" s="20"/>
      <c r="E1921" s="6"/>
      <c r="F1921" s="6"/>
      <c r="G1921" s="6"/>
      <c r="H1921" s="6"/>
      <c r="I1921" s="6"/>
      <c r="J1921" s="6"/>
      <c r="K1921" s="6"/>
      <c r="L1921" s="6"/>
      <c r="M1921" s="6"/>
      <c r="N1921" s="6"/>
      <c r="O1921" s="6"/>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c r="AM1921" s="6"/>
      <c r="AN1921" s="6"/>
      <c r="AO1921" s="6"/>
      <c r="AP1921" s="6"/>
      <c r="AQ1921" s="21"/>
      <c r="AR1921" s="21"/>
      <c r="AS1921" s="21"/>
      <c r="AT1921" s="6"/>
      <c r="AU1921" s="6"/>
      <c r="AV1921" s="6"/>
      <c r="AW1921" s="6"/>
    </row>
    <row r="1922" spans="1:49" x14ac:dyDescent="0.35">
      <c r="A1922" s="20"/>
      <c r="B1922" s="20"/>
      <c r="C1922" s="20"/>
      <c r="D1922" s="20"/>
      <c r="E1922" s="6"/>
      <c r="F1922" s="6"/>
      <c r="G1922" s="6"/>
      <c r="H1922" s="6"/>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c r="AG1922" s="6"/>
      <c r="AH1922" s="6"/>
      <c r="AI1922" s="6"/>
      <c r="AJ1922" s="6"/>
      <c r="AK1922" s="6"/>
      <c r="AL1922" s="6"/>
      <c r="AM1922" s="6"/>
      <c r="AN1922" s="6"/>
      <c r="AO1922" s="6"/>
      <c r="AP1922" s="6"/>
      <c r="AQ1922" s="21"/>
      <c r="AR1922" s="21"/>
      <c r="AS1922" s="21"/>
      <c r="AT1922" s="6"/>
      <c r="AU1922" s="6"/>
      <c r="AV1922" s="6"/>
      <c r="AW1922" s="6"/>
    </row>
    <row r="1923" spans="1:49" x14ac:dyDescent="0.35">
      <c r="A1923" s="20"/>
      <c r="B1923" s="20"/>
      <c r="C1923" s="20"/>
      <c r="D1923" s="20"/>
      <c r="E1923" s="6"/>
      <c r="F1923" s="6"/>
      <c r="G1923" s="6"/>
      <c r="H1923" s="6"/>
      <c r="I1923" s="6"/>
      <c r="J1923" s="6"/>
      <c r="K1923" s="6"/>
      <c r="L1923" s="6"/>
      <c r="M1923" s="6"/>
      <c r="N1923" s="6"/>
      <c r="O1923" s="6"/>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c r="AM1923" s="6"/>
      <c r="AN1923" s="6"/>
      <c r="AO1923" s="6"/>
      <c r="AP1923" s="6"/>
      <c r="AQ1923" s="21"/>
      <c r="AR1923" s="21"/>
      <c r="AS1923" s="21"/>
      <c r="AT1923" s="6"/>
      <c r="AU1923" s="6"/>
      <c r="AV1923" s="6"/>
      <c r="AW1923" s="6"/>
    </row>
    <row r="1924" spans="1:49" x14ac:dyDescent="0.35">
      <c r="A1924" s="20"/>
      <c r="B1924" s="20"/>
      <c r="C1924" s="20"/>
      <c r="D1924" s="20"/>
      <c r="E1924" s="6"/>
      <c r="F1924" s="6"/>
      <c r="G1924" s="6"/>
      <c r="H1924" s="6"/>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c r="AM1924" s="6"/>
      <c r="AN1924" s="6"/>
      <c r="AO1924" s="6"/>
      <c r="AP1924" s="6"/>
      <c r="AQ1924" s="21"/>
      <c r="AR1924" s="21"/>
      <c r="AS1924" s="21"/>
      <c r="AT1924" s="6"/>
      <c r="AU1924" s="6"/>
      <c r="AV1924" s="6"/>
      <c r="AW1924" s="6"/>
    </row>
    <row r="1925" spans="1:49" x14ac:dyDescent="0.35">
      <c r="A1925" s="20"/>
      <c r="B1925" s="20"/>
      <c r="C1925" s="20"/>
      <c r="D1925" s="20"/>
      <c r="E1925" s="6"/>
      <c r="F1925" s="6"/>
      <c r="G1925" s="6"/>
      <c r="H1925" s="6"/>
      <c r="I1925" s="6"/>
      <c r="J1925" s="6"/>
      <c r="K1925" s="6"/>
      <c r="L1925" s="6"/>
      <c r="M1925" s="6"/>
      <c r="N1925" s="6"/>
      <c r="O1925" s="6"/>
      <c r="P1925" s="6"/>
      <c r="Q1925" s="6"/>
      <c r="R1925" s="6"/>
      <c r="S1925" s="6"/>
      <c r="T1925" s="6"/>
      <c r="U1925" s="6"/>
      <c r="V1925" s="6"/>
      <c r="W1925" s="6"/>
      <c r="X1925" s="6"/>
      <c r="Y1925" s="6"/>
      <c r="Z1925" s="6"/>
      <c r="AA1925" s="6"/>
      <c r="AB1925" s="6"/>
      <c r="AC1925" s="6"/>
      <c r="AD1925" s="6"/>
      <c r="AE1925" s="6"/>
      <c r="AF1925" s="6"/>
      <c r="AG1925" s="6"/>
      <c r="AH1925" s="6"/>
      <c r="AI1925" s="6"/>
      <c r="AJ1925" s="6"/>
      <c r="AK1925" s="6"/>
      <c r="AL1925" s="6"/>
      <c r="AM1925" s="6"/>
      <c r="AN1925" s="6"/>
      <c r="AO1925" s="6"/>
      <c r="AP1925" s="6"/>
      <c r="AQ1925" s="21"/>
      <c r="AR1925" s="21"/>
      <c r="AS1925" s="21"/>
      <c r="AT1925" s="6"/>
      <c r="AU1925" s="6"/>
      <c r="AV1925" s="6"/>
      <c r="AW1925" s="6"/>
    </row>
    <row r="1926" spans="1:49" x14ac:dyDescent="0.35">
      <c r="A1926" s="20"/>
      <c r="B1926" s="20"/>
      <c r="C1926" s="20"/>
      <c r="D1926" s="20"/>
      <c r="E1926" s="6"/>
      <c r="F1926" s="6"/>
      <c r="G1926" s="6"/>
      <c r="H1926" s="6"/>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c r="AM1926" s="6"/>
      <c r="AN1926" s="6"/>
      <c r="AO1926" s="6"/>
      <c r="AP1926" s="6"/>
      <c r="AQ1926" s="21"/>
      <c r="AR1926" s="21"/>
      <c r="AS1926" s="21"/>
      <c r="AT1926" s="6"/>
      <c r="AU1926" s="6"/>
      <c r="AV1926" s="6"/>
      <c r="AW1926" s="6"/>
    </row>
    <row r="1927" spans="1:49" x14ac:dyDescent="0.35">
      <c r="A1927" s="20"/>
      <c r="B1927" s="20"/>
      <c r="C1927" s="20"/>
      <c r="D1927" s="20"/>
      <c r="E1927" s="6"/>
      <c r="F1927" s="6"/>
      <c r="G1927" s="6"/>
      <c r="H1927" s="6"/>
      <c r="I1927" s="6"/>
      <c r="J1927" s="6"/>
      <c r="K1927" s="6"/>
      <c r="L1927" s="6"/>
      <c r="M1927" s="6"/>
      <c r="N1927" s="6"/>
      <c r="O1927" s="6"/>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c r="AM1927" s="6"/>
      <c r="AN1927" s="6"/>
      <c r="AO1927" s="6"/>
      <c r="AP1927" s="6"/>
      <c r="AQ1927" s="21"/>
      <c r="AR1927" s="21"/>
      <c r="AS1927" s="21"/>
      <c r="AT1927" s="6"/>
      <c r="AU1927" s="6"/>
      <c r="AV1927" s="6"/>
      <c r="AW1927" s="6"/>
    </row>
    <row r="1928" spans="1:49" x14ac:dyDescent="0.35">
      <c r="A1928" s="20"/>
      <c r="B1928" s="20"/>
      <c r="C1928" s="20"/>
      <c r="D1928" s="20"/>
      <c r="E1928" s="6"/>
      <c r="F1928" s="6"/>
      <c r="G1928" s="6"/>
      <c r="H1928" s="6"/>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c r="AM1928" s="6"/>
      <c r="AN1928" s="6"/>
      <c r="AO1928" s="6"/>
      <c r="AP1928" s="6"/>
      <c r="AQ1928" s="21"/>
      <c r="AR1928" s="21"/>
      <c r="AS1928" s="21"/>
      <c r="AT1928" s="6"/>
      <c r="AU1928" s="6"/>
      <c r="AV1928" s="6"/>
      <c r="AW1928" s="6"/>
    </row>
    <row r="1929" spans="1:49" x14ac:dyDescent="0.35">
      <c r="A1929" s="20"/>
      <c r="B1929" s="20"/>
      <c r="C1929" s="20"/>
      <c r="D1929" s="20"/>
      <c r="E1929" s="6"/>
      <c r="F1929" s="6"/>
      <c r="G1929" s="6"/>
      <c r="H1929" s="6"/>
      <c r="I1929" s="6"/>
      <c r="J1929" s="6"/>
      <c r="K1929" s="6"/>
      <c r="L1929" s="6"/>
      <c r="M1929" s="6"/>
      <c r="N1929" s="6"/>
      <c r="O1929" s="6"/>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c r="AM1929" s="6"/>
      <c r="AN1929" s="6"/>
      <c r="AO1929" s="6"/>
      <c r="AP1929" s="6"/>
      <c r="AQ1929" s="21"/>
      <c r="AR1929" s="21"/>
      <c r="AS1929" s="21"/>
      <c r="AT1929" s="6"/>
      <c r="AU1929" s="6"/>
      <c r="AV1929" s="6"/>
      <c r="AW1929" s="6"/>
    </row>
    <row r="1930" spans="1:49" x14ac:dyDescent="0.35">
      <c r="A1930" s="20"/>
      <c r="B1930" s="20"/>
      <c r="C1930" s="20"/>
      <c r="D1930" s="20"/>
      <c r="E1930" s="6"/>
      <c r="F1930" s="6"/>
      <c r="G1930" s="6"/>
      <c r="H1930" s="6"/>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c r="AM1930" s="6"/>
      <c r="AN1930" s="6"/>
      <c r="AO1930" s="6"/>
      <c r="AP1930" s="6"/>
      <c r="AQ1930" s="21"/>
      <c r="AR1930" s="21"/>
      <c r="AS1930" s="21"/>
      <c r="AT1930" s="6"/>
      <c r="AU1930" s="6"/>
      <c r="AV1930" s="6"/>
      <c r="AW1930" s="6"/>
    </row>
    <row r="1931" spans="1:49" x14ac:dyDescent="0.35">
      <c r="A1931" s="20"/>
      <c r="B1931" s="20"/>
      <c r="C1931" s="20"/>
      <c r="D1931" s="20"/>
      <c r="E1931" s="6"/>
      <c r="F1931" s="6"/>
      <c r="G1931" s="6"/>
      <c r="H1931" s="6"/>
      <c r="I1931" s="6"/>
      <c r="J1931" s="6"/>
      <c r="K1931" s="6"/>
      <c r="L1931" s="6"/>
      <c r="M1931" s="6"/>
      <c r="N1931" s="6"/>
      <c r="O1931" s="6"/>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c r="AM1931" s="6"/>
      <c r="AN1931" s="6"/>
      <c r="AO1931" s="6"/>
      <c r="AP1931" s="6"/>
      <c r="AQ1931" s="21"/>
      <c r="AR1931" s="21"/>
      <c r="AS1931" s="21"/>
      <c r="AT1931" s="6"/>
      <c r="AU1931" s="6"/>
      <c r="AV1931" s="6"/>
      <c r="AW1931" s="6"/>
    </row>
    <row r="1932" spans="1:49" x14ac:dyDescent="0.35">
      <c r="A1932" s="20"/>
      <c r="B1932" s="20"/>
      <c r="C1932" s="20"/>
      <c r="D1932" s="20"/>
      <c r="E1932" s="6"/>
      <c r="F1932" s="6"/>
      <c r="G1932" s="6"/>
      <c r="H1932" s="6"/>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c r="AM1932" s="6"/>
      <c r="AN1932" s="6"/>
      <c r="AO1932" s="6"/>
      <c r="AP1932" s="6"/>
      <c r="AQ1932" s="21"/>
      <c r="AR1932" s="21"/>
      <c r="AS1932" s="21"/>
      <c r="AT1932" s="6"/>
      <c r="AU1932" s="6"/>
      <c r="AV1932" s="6"/>
      <c r="AW1932" s="6"/>
    </row>
    <row r="1933" spans="1:49" x14ac:dyDescent="0.35">
      <c r="A1933" s="20"/>
      <c r="B1933" s="20"/>
      <c r="C1933" s="20"/>
      <c r="D1933" s="20"/>
      <c r="E1933" s="6"/>
      <c r="F1933" s="6"/>
      <c r="G1933" s="6"/>
      <c r="H1933" s="6"/>
      <c r="I1933" s="6"/>
      <c r="J1933" s="6"/>
      <c r="K1933" s="6"/>
      <c r="L1933" s="6"/>
      <c r="M1933" s="6"/>
      <c r="N1933" s="6"/>
      <c r="O1933" s="6"/>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c r="AM1933" s="6"/>
      <c r="AN1933" s="6"/>
      <c r="AO1933" s="6"/>
      <c r="AP1933" s="6"/>
      <c r="AQ1933" s="21"/>
      <c r="AR1933" s="21"/>
      <c r="AS1933" s="21"/>
      <c r="AT1933" s="6"/>
      <c r="AU1933" s="6"/>
      <c r="AV1933" s="6"/>
      <c r="AW1933" s="6"/>
    </row>
    <row r="1934" spans="1:49" x14ac:dyDescent="0.35">
      <c r="A1934" s="20"/>
      <c r="B1934" s="20"/>
      <c r="C1934" s="20"/>
      <c r="D1934" s="20"/>
      <c r="E1934" s="6"/>
      <c r="F1934" s="6"/>
      <c r="G1934" s="6"/>
      <c r="H1934" s="6"/>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c r="AM1934" s="6"/>
      <c r="AN1934" s="6"/>
      <c r="AO1934" s="6"/>
      <c r="AP1934" s="6"/>
      <c r="AQ1934" s="21"/>
      <c r="AR1934" s="21"/>
      <c r="AS1934" s="21"/>
      <c r="AT1934" s="6"/>
      <c r="AU1934" s="6"/>
      <c r="AV1934" s="6"/>
      <c r="AW1934" s="6"/>
    </row>
    <row r="1935" spans="1:49" x14ac:dyDescent="0.35">
      <c r="A1935" s="20"/>
      <c r="B1935" s="20"/>
      <c r="C1935" s="20"/>
      <c r="D1935" s="20"/>
      <c r="E1935" s="6"/>
      <c r="F1935" s="6"/>
      <c r="G1935" s="6"/>
      <c r="H1935" s="6"/>
      <c r="I1935" s="6"/>
      <c r="J1935" s="6"/>
      <c r="K1935" s="6"/>
      <c r="L1935" s="6"/>
      <c r="M1935" s="6"/>
      <c r="N1935" s="6"/>
      <c r="O1935" s="6"/>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c r="AM1935" s="6"/>
      <c r="AN1935" s="6"/>
      <c r="AO1935" s="6"/>
      <c r="AP1935" s="6"/>
      <c r="AQ1935" s="21"/>
      <c r="AR1935" s="21"/>
      <c r="AS1935" s="21"/>
      <c r="AT1935" s="6"/>
      <c r="AU1935" s="6"/>
      <c r="AV1935" s="6"/>
      <c r="AW1935" s="6"/>
    </row>
    <row r="1936" spans="1:49" x14ac:dyDescent="0.35">
      <c r="A1936" s="20"/>
      <c r="B1936" s="20"/>
      <c r="C1936" s="20"/>
      <c r="D1936" s="20"/>
      <c r="E1936" s="6"/>
      <c r="F1936" s="6"/>
      <c r="G1936" s="6"/>
      <c r="H1936" s="6"/>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c r="AM1936" s="6"/>
      <c r="AN1936" s="6"/>
      <c r="AO1936" s="6"/>
      <c r="AP1936" s="6"/>
      <c r="AQ1936" s="21"/>
      <c r="AR1936" s="21"/>
      <c r="AS1936" s="21"/>
      <c r="AT1936" s="6"/>
      <c r="AU1936" s="6"/>
      <c r="AV1936" s="6"/>
      <c r="AW1936" s="6"/>
    </row>
    <row r="1937" spans="1:49" x14ac:dyDescent="0.35">
      <c r="A1937" s="20"/>
      <c r="B1937" s="20"/>
      <c r="C1937" s="20"/>
      <c r="D1937" s="20"/>
      <c r="E1937" s="6"/>
      <c r="F1937" s="6"/>
      <c r="G1937" s="6"/>
      <c r="H1937" s="6"/>
      <c r="I1937" s="6"/>
      <c r="J1937" s="6"/>
      <c r="K1937" s="6"/>
      <c r="L1937" s="6"/>
      <c r="M1937" s="6"/>
      <c r="N1937" s="6"/>
      <c r="O1937" s="6"/>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c r="AM1937" s="6"/>
      <c r="AN1937" s="6"/>
      <c r="AO1937" s="6"/>
      <c r="AP1937" s="6"/>
      <c r="AQ1937" s="21"/>
      <c r="AR1937" s="21"/>
      <c r="AS1937" s="21"/>
      <c r="AT1937" s="6"/>
      <c r="AU1937" s="6"/>
      <c r="AV1937" s="6"/>
      <c r="AW1937" s="6"/>
    </row>
    <row r="1938" spans="1:49" x14ac:dyDescent="0.35">
      <c r="A1938" s="20"/>
      <c r="B1938" s="20"/>
      <c r="C1938" s="20"/>
      <c r="D1938" s="20"/>
      <c r="E1938" s="6"/>
      <c r="F1938" s="6"/>
      <c r="G1938" s="6"/>
      <c r="H1938" s="6"/>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c r="AM1938" s="6"/>
      <c r="AN1938" s="6"/>
      <c r="AO1938" s="6"/>
      <c r="AP1938" s="6"/>
      <c r="AQ1938" s="21"/>
      <c r="AR1938" s="21"/>
      <c r="AS1938" s="21"/>
      <c r="AT1938" s="6"/>
      <c r="AU1938" s="6"/>
      <c r="AV1938" s="6"/>
      <c r="AW1938" s="6"/>
    </row>
    <row r="1939" spans="1:49" x14ac:dyDescent="0.35">
      <c r="A1939" s="20"/>
      <c r="B1939" s="20"/>
      <c r="C1939" s="20"/>
      <c r="D1939" s="20"/>
      <c r="E1939" s="6"/>
      <c r="F1939" s="6"/>
      <c r="G1939" s="6"/>
      <c r="H1939" s="6"/>
      <c r="I1939" s="6"/>
      <c r="J1939" s="6"/>
      <c r="K1939" s="6"/>
      <c r="L1939" s="6"/>
      <c r="M1939" s="6"/>
      <c r="N1939" s="6"/>
      <c r="O1939" s="6"/>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c r="AM1939" s="6"/>
      <c r="AN1939" s="6"/>
      <c r="AO1939" s="6"/>
      <c r="AP1939" s="6"/>
      <c r="AQ1939" s="21"/>
      <c r="AR1939" s="21"/>
      <c r="AS1939" s="21"/>
      <c r="AT1939" s="6"/>
      <c r="AU1939" s="6"/>
      <c r="AV1939" s="6"/>
      <c r="AW1939" s="6"/>
    </row>
    <row r="1940" spans="1:49" x14ac:dyDescent="0.35">
      <c r="A1940" s="20"/>
      <c r="B1940" s="20"/>
      <c r="C1940" s="20"/>
      <c r="D1940" s="20"/>
      <c r="E1940" s="6"/>
      <c r="F1940" s="6"/>
      <c r="G1940" s="6"/>
      <c r="H1940" s="6"/>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c r="AM1940" s="6"/>
      <c r="AN1940" s="6"/>
      <c r="AO1940" s="6"/>
      <c r="AP1940" s="6"/>
      <c r="AQ1940" s="21"/>
      <c r="AR1940" s="21"/>
      <c r="AS1940" s="21"/>
      <c r="AT1940" s="6"/>
      <c r="AU1940" s="6"/>
      <c r="AV1940" s="6"/>
      <c r="AW1940" s="6"/>
    </row>
    <row r="1941" spans="1:49" x14ac:dyDescent="0.35">
      <c r="A1941" s="20"/>
      <c r="B1941" s="20"/>
      <c r="C1941" s="20"/>
      <c r="D1941" s="20"/>
      <c r="E1941" s="6"/>
      <c r="F1941" s="6"/>
      <c r="G1941" s="6"/>
      <c r="H1941" s="6"/>
      <c r="I1941" s="6"/>
      <c r="J1941" s="6"/>
      <c r="K1941" s="6"/>
      <c r="L1941" s="6"/>
      <c r="M1941" s="6"/>
      <c r="N1941" s="6"/>
      <c r="O1941" s="6"/>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c r="AM1941" s="6"/>
      <c r="AN1941" s="6"/>
      <c r="AO1941" s="6"/>
      <c r="AP1941" s="6"/>
      <c r="AQ1941" s="21"/>
      <c r="AR1941" s="21"/>
      <c r="AS1941" s="21"/>
      <c r="AT1941" s="6"/>
      <c r="AU1941" s="6"/>
      <c r="AV1941" s="6"/>
      <c r="AW1941" s="6"/>
    </row>
    <row r="1942" spans="1:49" x14ac:dyDescent="0.35">
      <c r="A1942" s="20"/>
      <c r="B1942" s="20"/>
      <c r="C1942" s="20"/>
      <c r="D1942" s="20"/>
      <c r="E1942" s="6"/>
      <c r="F1942" s="6"/>
      <c r="G1942" s="6"/>
      <c r="H1942" s="6"/>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c r="AM1942" s="6"/>
      <c r="AN1942" s="6"/>
      <c r="AO1942" s="6"/>
      <c r="AP1942" s="6"/>
      <c r="AQ1942" s="21"/>
      <c r="AR1942" s="21"/>
      <c r="AS1942" s="21"/>
      <c r="AT1942" s="6"/>
      <c r="AU1942" s="6"/>
      <c r="AV1942" s="6"/>
      <c r="AW1942" s="6"/>
    </row>
    <row r="1943" spans="1:49" x14ac:dyDescent="0.35">
      <c r="A1943" s="20"/>
      <c r="B1943" s="20"/>
      <c r="C1943" s="20"/>
      <c r="D1943" s="20"/>
      <c r="E1943" s="6"/>
      <c r="F1943" s="6"/>
      <c r="G1943" s="6"/>
      <c r="H1943" s="6"/>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c r="AM1943" s="6"/>
      <c r="AN1943" s="6"/>
      <c r="AO1943" s="6"/>
      <c r="AP1943" s="6"/>
      <c r="AQ1943" s="21"/>
      <c r="AR1943" s="21"/>
      <c r="AS1943" s="21"/>
      <c r="AT1943" s="6"/>
      <c r="AU1943" s="6"/>
      <c r="AV1943" s="6"/>
      <c r="AW1943" s="6"/>
    </row>
    <row r="1944" spans="1:49" x14ac:dyDescent="0.35">
      <c r="A1944" s="20"/>
      <c r="B1944" s="20"/>
      <c r="C1944" s="20"/>
      <c r="D1944" s="20"/>
      <c r="E1944" s="6"/>
      <c r="F1944" s="6"/>
      <c r="G1944" s="6"/>
      <c r="H1944" s="6"/>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c r="AM1944" s="6"/>
      <c r="AN1944" s="6"/>
      <c r="AO1944" s="6"/>
      <c r="AP1944" s="6"/>
      <c r="AQ1944" s="21"/>
      <c r="AR1944" s="21"/>
      <c r="AS1944" s="21"/>
      <c r="AT1944" s="6"/>
      <c r="AU1944" s="6"/>
      <c r="AV1944" s="6"/>
      <c r="AW1944" s="6"/>
    </row>
    <row r="1945" spans="1:49" x14ac:dyDescent="0.35">
      <c r="A1945" s="20"/>
      <c r="B1945" s="20"/>
      <c r="C1945" s="20"/>
      <c r="D1945" s="20"/>
      <c r="E1945" s="6"/>
      <c r="F1945" s="6"/>
      <c r="G1945" s="6"/>
      <c r="H1945" s="6"/>
      <c r="I1945" s="6"/>
      <c r="J1945" s="6"/>
      <c r="K1945" s="6"/>
      <c r="L1945" s="6"/>
      <c r="M1945" s="6"/>
      <c r="N1945" s="6"/>
      <c r="O1945" s="6"/>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c r="AM1945" s="6"/>
      <c r="AN1945" s="6"/>
      <c r="AO1945" s="6"/>
      <c r="AP1945" s="6"/>
      <c r="AQ1945" s="21"/>
      <c r="AR1945" s="21"/>
      <c r="AS1945" s="21"/>
      <c r="AT1945" s="6"/>
      <c r="AU1945" s="6"/>
      <c r="AV1945" s="6"/>
      <c r="AW1945" s="6"/>
    </row>
    <row r="1946" spans="1:49" x14ac:dyDescent="0.35">
      <c r="A1946" s="20"/>
      <c r="B1946" s="20"/>
      <c r="C1946" s="20"/>
      <c r="D1946" s="20"/>
      <c r="E1946" s="6"/>
      <c r="F1946" s="6"/>
      <c r="G1946" s="6"/>
      <c r="H1946" s="6"/>
      <c r="I1946" s="6"/>
      <c r="J1946" s="6"/>
      <c r="K1946" s="6"/>
      <c r="L1946" s="6"/>
      <c r="M1946" s="6"/>
      <c r="N1946" s="6"/>
      <c r="O1946" s="6"/>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c r="AM1946" s="6"/>
      <c r="AN1946" s="6"/>
      <c r="AO1946" s="6"/>
      <c r="AP1946" s="6"/>
      <c r="AQ1946" s="21"/>
      <c r="AR1946" s="21"/>
      <c r="AS1946" s="21"/>
      <c r="AT1946" s="6"/>
      <c r="AU1946" s="6"/>
      <c r="AV1946" s="6"/>
      <c r="AW1946" s="6"/>
    </row>
    <row r="1947" spans="1:49" x14ac:dyDescent="0.35">
      <c r="A1947" s="20"/>
      <c r="B1947" s="20"/>
      <c r="C1947" s="20"/>
      <c r="D1947" s="20"/>
      <c r="E1947" s="6"/>
      <c r="F1947" s="6"/>
      <c r="G1947" s="6"/>
      <c r="H1947" s="6"/>
      <c r="I1947" s="6"/>
      <c r="J1947" s="6"/>
      <c r="K1947" s="6"/>
      <c r="L1947" s="6"/>
      <c r="M1947" s="6"/>
      <c r="N1947" s="6"/>
      <c r="O1947" s="6"/>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c r="AM1947" s="6"/>
      <c r="AN1947" s="6"/>
      <c r="AO1947" s="6"/>
      <c r="AP1947" s="6"/>
      <c r="AQ1947" s="21"/>
      <c r="AR1947" s="21"/>
      <c r="AS1947" s="21"/>
      <c r="AT1947" s="6"/>
      <c r="AU1947" s="6"/>
      <c r="AV1947" s="6"/>
      <c r="AW1947" s="6"/>
    </row>
    <row r="1948" spans="1:49" x14ac:dyDescent="0.35">
      <c r="A1948" s="20"/>
      <c r="B1948" s="20"/>
      <c r="C1948" s="20"/>
      <c r="D1948" s="20"/>
      <c r="E1948" s="6"/>
      <c r="F1948" s="6"/>
      <c r="G1948" s="6"/>
      <c r="H1948" s="6"/>
      <c r="I1948" s="6"/>
      <c r="J1948" s="6"/>
      <c r="K1948" s="6"/>
      <c r="L1948" s="6"/>
      <c r="M1948" s="6"/>
      <c r="N1948" s="6"/>
      <c r="O1948" s="6"/>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c r="AM1948" s="6"/>
      <c r="AN1948" s="6"/>
      <c r="AO1948" s="6"/>
      <c r="AP1948" s="6"/>
      <c r="AQ1948" s="21"/>
      <c r="AR1948" s="21"/>
      <c r="AS1948" s="21"/>
      <c r="AT1948" s="6"/>
      <c r="AU1948" s="6"/>
      <c r="AV1948" s="6"/>
      <c r="AW1948" s="6"/>
    </row>
    <row r="1949" spans="1:49" x14ac:dyDescent="0.35">
      <c r="A1949" s="20"/>
      <c r="B1949" s="20"/>
      <c r="C1949" s="20"/>
      <c r="D1949" s="20"/>
      <c r="E1949" s="6"/>
      <c r="F1949" s="6"/>
      <c r="G1949" s="6"/>
      <c r="H1949" s="6"/>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c r="AM1949" s="6"/>
      <c r="AN1949" s="6"/>
      <c r="AO1949" s="6"/>
      <c r="AP1949" s="6"/>
      <c r="AQ1949" s="21"/>
      <c r="AR1949" s="21"/>
      <c r="AS1949" s="21"/>
      <c r="AT1949" s="6"/>
      <c r="AU1949" s="6"/>
      <c r="AV1949" s="6"/>
      <c r="AW1949" s="6"/>
    </row>
    <row r="1950" spans="1:49" x14ac:dyDescent="0.35">
      <c r="A1950" s="20"/>
      <c r="B1950" s="20"/>
      <c r="C1950" s="20"/>
      <c r="D1950" s="20"/>
      <c r="E1950" s="6"/>
      <c r="F1950" s="6"/>
      <c r="G1950" s="6"/>
      <c r="H1950" s="6"/>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c r="AM1950" s="6"/>
      <c r="AN1950" s="6"/>
      <c r="AO1950" s="6"/>
      <c r="AP1950" s="6"/>
      <c r="AQ1950" s="21"/>
      <c r="AR1950" s="21"/>
      <c r="AS1950" s="21"/>
      <c r="AT1950" s="6"/>
      <c r="AU1950" s="6"/>
      <c r="AV1950" s="6"/>
      <c r="AW1950" s="6"/>
    </row>
    <row r="1951" spans="1:49" x14ac:dyDescent="0.35">
      <c r="A1951" s="20"/>
      <c r="B1951" s="20"/>
      <c r="C1951" s="20"/>
      <c r="D1951" s="20"/>
      <c r="E1951" s="6"/>
      <c r="F1951" s="6"/>
      <c r="G1951" s="6"/>
      <c r="H1951" s="6"/>
      <c r="I1951" s="6"/>
      <c r="J1951" s="6"/>
      <c r="K1951" s="6"/>
      <c r="L1951" s="6"/>
      <c r="M1951" s="6"/>
      <c r="N1951" s="6"/>
      <c r="O1951" s="6"/>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c r="AM1951" s="6"/>
      <c r="AN1951" s="6"/>
      <c r="AO1951" s="6"/>
      <c r="AP1951" s="6"/>
      <c r="AQ1951" s="21"/>
      <c r="AR1951" s="21"/>
      <c r="AS1951" s="21"/>
      <c r="AT1951" s="6"/>
      <c r="AU1951" s="6"/>
      <c r="AV1951" s="6"/>
      <c r="AW1951" s="6"/>
    </row>
    <row r="1952" spans="1:49" x14ac:dyDescent="0.35">
      <c r="A1952" s="20"/>
      <c r="B1952" s="20"/>
      <c r="C1952" s="20"/>
      <c r="D1952" s="20"/>
      <c r="E1952" s="6"/>
      <c r="F1952" s="6"/>
      <c r="G1952" s="6"/>
      <c r="H1952" s="6"/>
      <c r="I1952" s="6"/>
      <c r="J1952" s="6"/>
      <c r="K1952" s="6"/>
      <c r="L1952" s="6"/>
      <c r="M1952" s="6"/>
      <c r="N1952" s="6"/>
      <c r="O1952" s="6"/>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c r="AM1952" s="6"/>
      <c r="AN1952" s="6"/>
      <c r="AO1952" s="6"/>
      <c r="AP1952" s="6"/>
      <c r="AQ1952" s="21"/>
      <c r="AR1952" s="21"/>
      <c r="AS1952" s="21"/>
      <c r="AT1952" s="6"/>
      <c r="AU1952" s="6"/>
      <c r="AV1952" s="6"/>
      <c r="AW1952" s="6"/>
    </row>
    <row r="1953" spans="1:49" x14ac:dyDescent="0.35">
      <c r="A1953" s="20"/>
      <c r="B1953" s="20"/>
      <c r="C1953" s="20"/>
      <c r="D1953" s="20"/>
      <c r="E1953" s="6"/>
      <c r="F1953" s="6"/>
      <c r="G1953" s="6"/>
      <c r="H1953" s="6"/>
      <c r="I1953" s="6"/>
      <c r="J1953" s="6"/>
      <c r="K1953" s="6"/>
      <c r="L1953" s="6"/>
      <c r="M1953" s="6"/>
      <c r="N1953" s="6"/>
      <c r="O1953" s="6"/>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c r="AM1953" s="6"/>
      <c r="AN1953" s="6"/>
      <c r="AO1953" s="6"/>
      <c r="AP1953" s="6"/>
      <c r="AQ1953" s="21"/>
      <c r="AR1953" s="21"/>
      <c r="AS1953" s="21"/>
      <c r="AT1953" s="6"/>
      <c r="AU1953" s="6"/>
      <c r="AV1953" s="6"/>
      <c r="AW1953" s="6"/>
    </row>
    <row r="1954" spans="1:49" x14ac:dyDescent="0.35">
      <c r="A1954" s="20"/>
      <c r="B1954" s="20"/>
      <c r="C1954" s="20"/>
      <c r="D1954" s="20"/>
      <c r="E1954" s="6"/>
      <c r="F1954" s="6"/>
      <c r="G1954" s="6"/>
      <c r="H1954" s="6"/>
      <c r="I1954" s="6"/>
      <c r="J1954" s="6"/>
      <c r="K1954" s="6"/>
      <c r="L1954" s="6"/>
      <c r="M1954" s="6"/>
      <c r="N1954" s="6"/>
      <c r="O1954" s="6"/>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c r="AM1954" s="6"/>
      <c r="AN1954" s="6"/>
      <c r="AO1954" s="6"/>
      <c r="AP1954" s="6"/>
      <c r="AQ1954" s="21"/>
      <c r="AR1954" s="21"/>
      <c r="AS1954" s="21"/>
      <c r="AT1954" s="6"/>
      <c r="AU1954" s="6"/>
      <c r="AV1954" s="6"/>
      <c r="AW1954" s="6"/>
    </row>
    <row r="1955" spans="1:49" x14ac:dyDescent="0.35">
      <c r="A1955" s="20"/>
      <c r="B1955" s="20"/>
      <c r="C1955" s="20"/>
      <c r="D1955" s="20"/>
      <c r="E1955" s="6"/>
      <c r="F1955" s="6"/>
      <c r="G1955" s="6"/>
      <c r="H1955" s="6"/>
      <c r="I1955" s="6"/>
      <c r="J1955" s="6"/>
      <c r="K1955" s="6"/>
      <c r="L1955" s="6"/>
      <c r="M1955" s="6"/>
      <c r="N1955" s="6"/>
      <c r="O1955" s="6"/>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c r="AM1955" s="6"/>
      <c r="AN1955" s="6"/>
      <c r="AO1955" s="6"/>
      <c r="AP1955" s="6"/>
      <c r="AQ1955" s="21"/>
      <c r="AR1955" s="21"/>
      <c r="AS1955" s="21"/>
      <c r="AT1955" s="6"/>
      <c r="AU1955" s="6"/>
      <c r="AV1955" s="6"/>
      <c r="AW1955" s="6"/>
    </row>
    <row r="1956" spans="1:49" x14ac:dyDescent="0.35">
      <c r="A1956" s="20"/>
      <c r="B1956" s="20"/>
      <c r="C1956" s="20"/>
      <c r="D1956" s="20"/>
      <c r="E1956" s="6"/>
      <c r="F1956" s="6"/>
      <c r="G1956" s="6"/>
      <c r="H1956" s="6"/>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c r="AM1956" s="6"/>
      <c r="AN1956" s="6"/>
      <c r="AO1956" s="6"/>
      <c r="AP1956" s="6"/>
      <c r="AQ1956" s="21"/>
      <c r="AR1956" s="21"/>
      <c r="AS1956" s="21"/>
      <c r="AT1956" s="6"/>
      <c r="AU1956" s="6"/>
      <c r="AV1956" s="6"/>
      <c r="AW1956" s="6"/>
    </row>
    <row r="1957" spans="1:49" x14ac:dyDescent="0.35">
      <c r="A1957" s="20"/>
      <c r="B1957" s="20"/>
      <c r="C1957" s="20"/>
      <c r="D1957" s="20"/>
      <c r="E1957" s="6"/>
      <c r="F1957" s="6"/>
      <c r="G1957" s="6"/>
      <c r="H1957" s="6"/>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c r="AM1957" s="6"/>
      <c r="AN1957" s="6"/>
      <c r="AO1957" s="6"/>
      <c r="AP1957" s="6"/>
      <c r="AQ1957" s="21"/>
      <c r="AR1957" s="21"/>
      <c r="AS1957" s="21"/>
      <c r="AT1957" s="6"/>
      <c r="AU1957" s="6"/>
      <c r="AV1957" s="6"/>
      <c r="AW1957" s="6"/>
    </row>
    <row r="1958" spans="1:49" x14ac:dyDescent="0.35">
      <c r="A1958" s="20"/>
      <c r="B1958" s="20"/>
      <c r="C1958" s="20"/>
      <c r="D1958" s="20"/>
      <c r="E1958" s="6"/>
      <c r="F1958" s="6"/>
      <c r="G1958" s="6"/>
      <c r="H1958" s="6"/>
      <c r="I1958" s="6"/>
      <c r="J1958" s="6"/>
      <c r="K1958" s="6"/>
      <c r="L1958" s="6"/>
      <c r="M1958" s="6"/>
      <c r="N1958" s="6"/>
      <c r="O1958" s="6"/>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c r="AM1958" s="6"/>
      <c r="AN1958" s="6"/>
      <c r="AO1958" s="6"/>
      <c r="AP1958" s="6"/>
      <c r="AQ1958" s="21"/>
      <c r="AR1958" s="21"/>
      <c r="AS1958" s="21"/>
      <c r="AT1958" s="6"/>
      <c r="AU1958" s="6"/>
      <c r="AV1958" s="6"/>
      <c r="AW1958" s="6"/>
    </row>
    <row r="1959" spans="1:49" x14ac:dyDescent="0.35">
      <c r="A1959" s="20"/>
      <c r="B1959" s="20"/>
      <c r="C1959" s="20"/>
      <c r="D1959" s="20"/>
      <c r="E1959" s="6"/>
      <c r="F1959" s="6"/>
      <c r="G1959" s="6"/>
      <c r="H1959" s="6"/>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c r="AM1959" s="6"/>
      <c r="AN1959" s="6"/>
      <c r="AO1959" s="6"/>
      <c r="AP1959" s="6"/>
      <c r="AQ1959" s="21"/>
      <c r="AR1959" s="21"/>
      <c r="AS1959" s="21"/>
      <c r="AT1959" s="6"/>
      <c r="AU1959" s="6"/>
      <c r="AV1959" s="6"/>
      <c r="AW1959" s="6"/>
    </row>
    <row r="1960" spans="1:49" x14ac:dyDescent="0.35">
      <c r="A1960" s="20"/>
      <c r="B1960" s="20"/>
      <c r="C1960" s="20"/>
      <c r="D1960" s="20"/>
      <c r="E1960" s="6"/>
      <c r="F1960" s="6"/>
      <c r="G1960" s="6"/>
      <c r="H1960" s="6"/>
      <c r="I1960" s="6"/>
      <c r="J1960" s="6"/>
      <c r="K1960" s="6"/>
      <c r="L1960" s="6"/>
      <c r="M1960" s="6"/>
      <c r="N1960" s="6"/>
      <c r="O1960" s="6"/>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c r="AM1960" s="6"/>
      <c r="AN1960" s="6"/>
      <c r="AO1960" s="6"/>
      <c r="AP1960" s="6"/>
      <c r="AQ1960" s="21"/>
      <c r="AR1960" s="21"/>
      <c r="AS1960" s="21"/>
      <c r="AT1960" s="6"/>
      <c r="AU1960" s="6"/>
      <c r="AV1960" s="6"/>
      <c r="AW1960" s="6"/>
    </row>
    <row r="1961" spans="1:49" x14ac:dyDescent="0.35">
      <c r="A1961" s="20"/>
      <c r="B1961" s="20"/>
      <c r="C1961" s="20"/>
      <c r="D1961" s="20"/>
      <c r="E1961" s="6"/>
      <c r="F1961" s="6"/>
      <c r="G1961" s="6"/>
      <c r="H1961" s="6"/>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c r="AM1961" s="6"/>
      <c r="AN1961" s="6"/>
      <c r="AO1961" s="6"/>
      <c r="AP1961" s="6"/>
      <c r="AQ1961" s="21"/>
      <c r="AR1961" s="21"/>
      <c r="AS1961" s="21"/>
      <c r="AT1961" s="6"/>
      <c r="AU1961" s="6"/>
      <c r="AV1961" s="6"/>
      <c r="AW1961" s="6"/>
    </row>
    <row r="1962" spans="1:49" x14ac:dyDescent="0.35">
      <c r="A1962" s="20"/>
      <c r="B1962" s="20"/>
      <c r="C1962" s="20"/>
      <c r="D1962" s="20"/>
      <c r="E1962" s="6"/>
      <c r="F1962" s="6"/>
      <c r="G1962" s="6"/>
      <c r="H1962" s="6"/>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c r="AM1962" s="6"/>
      <c r="AN1962" s="6"/>
      <c r="AO1962" s="6"/>
      <c r="AP1962" s="6"/>
      <c r="AQ1962" s="21"/>
      <c r="AR1962" s="21"/>
      <c r="AS1962" s="21"/>
      <c r="AT1962" s="6"/>
      <c r="AU1962" s="6"/>
      <c r="AV1962" s="6"/>
      <c r="AW1962" s="6"/>
    </row>
    <row r="1963" spans="1:49" x14ac:dyDescent="0.35">
      <c r="A1963" s="20"/>
      <c r="B1963" s="20"/>
      <c r="C1963" s="20"/>
      <c r="D1963" s="20"/>
      <c r="E1963" s="6"/>
      <c r="F1963" s="6"/>
      <c r="G1963" s="6"/>
      <c r="H1963" s="6"/>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c r="AM1963" s="6"/>
      <c r="AN1963" s="6"/>
      <c r="AO1963" s="6"/>
      <c r="AP1963" s="6"/>
      <c r="AQ1963" s="21"/>
      <c r="AR1963" s="21"/>
      <c r="AS1963" s="21"/>
      <c r="AT1963" s="6"/>
      <c r="AU1963" s="6"/>
      <c r="AV1963" s="6"/>
      <c r="AW1963" s="6"/>
    </row>
    <row r="1964" spans="1:49" x14ac:dyDescent="0.35">
      <c r="A1964" s="20"/>
      <c r="B1964" s="20"/>
      <c r="C1964" s="20"/>
      <c r="D1964" s="20"/>
      <c r="E1964" s="6"/>
      <c r="F1964" s="6"/>
      <c r="G1964" s="6"/>
      <c r="H1964" s="6"/>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c r="AM1964" s="6"/>
      <c r="AN1964" s="6"/>
      <c r="AO1964" s="6"/>
      <c r="AP1964" s="6"/>
      <c r="AQ1964" s="21"/>
      <c r="AR1964" s="21"/>
      <c r="AS1964" s="21"/>
      <c r="AT1964" s="6"/>
      <c r="AU1964" s="6"/>
      <c r="AV1964" s="6"/>
      <c r="AW1964" s="6"/>
    </row>
    <row r="1965" spans="1:49" x14ac:dyDescent="0.35">
      <c r="A1965" s="20"/>
      <c r="B1965" s="20"/>
      <c r="C1965" s="20"/>
      <c r="D1965" s="20"/>
      <c r="E1965" s="6"/>
      <c r="F1965" s="6"/>
      <c r="G1965" s="6"/>
      <c r="H1965" s="6"/>
      <c r="I1965" s="6"/>
      <c r="J1965" s="6"/>
      <c r="K1965" s="6"/>
      <c r="L1965" s="6"/>
      <c r="M1965" s="6"/>
      <c r="N1965" s="6"/>
      <c r="O1965" s="6"/>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c r="AM1965" s="6"/>
      <c r="AN1965" s="6"/>
      <c r="AO1965" s="6"/>
      <c r="AP1965" s="6"/>
      <c r="AQ1965" s="21"/>
      <c r="AR1965" s="21"/>
      <c r="AS1965" s="21"/>
      <c r="AT1965" s="6"/>
      <c r="AU1965" s="6"/>
      <c r="AV1965" s="6"/>
      <c r="AW1965" s="6"/>
    </row>
    <row r="1966" spans="1:49" x14ac:dyDescent="0.35">
      <c r="A1966" s="20"/>
      <c r="B1966" s="20"/>
      <c r="C1966" s="20"/>
      <c r="D1966" s="20"/>
      <c r="E1966" s="6"/>
      <c r="F1966" s="6"/>
      <c r="G1966" s="6"/>
      <c r="H1966" s="6"/>
      <c r="I1966" s="6"/>
      <c r="J1966" s="6"/>
      <c r="K1966" s="6"/>
      <c r="L1966" s="6"/>
      <c r="M1966" s="6"/>
      <c r="N1966" s="6"/>
      <c r="O1966" s="6"/>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c r="AM1966" s="6"/>
      <c r="AN1966" s="6"/>
      <c r="AO1966" s="6"/>
      <c r="AP1966" s="6"/>
      <c r="AQ1966" s="21"/>
      <c r="AR1966" s="21"/>
      <c r="AS1966" s="21"/>
      <c r="AT1966" s="6"/>
      <c r="AU1966" s="6"/>
      <c r="AV1966" s="6"/>
      <c r="AW1966" s="6"/>
    </row>
    <row r="1967" spans="1:49" x14ac:dyDescent="0.35">
      <c r="A1967" s="20"/>
      <c r="B1967" s="20"/>
      <c r="C1967" s="20"/>
      <c r="D1967" s="20"/>
      <c r="E1967" s="6"/>
      <c r="F1967" s="6"/>
      <c r="G1967" s="6"/>
      <c r="H1967" s="6"/>
      <c r="I1967" s="6"/>
      <c r="J1967" s="6"/>
      <c r="K1967" s="6"/>
      <c r="L1967" s="6"/>
      <c r="M1967" s="6"/>
      <c r="N1967" s="6"/>
      <c r="O1967" s="6"/>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c r="AM1967" s="6"/>
      <c r="AN1967" s="6"/>
      <c r="AO1967" s="6"/>
      <c r="AP1967" s="6"/>
      <c r="AQ1967" s="21"/>
      <c r="AR1967" s="21"/>
      <c r="AS1967" s="21"/>
      <c r="AT1967" s="6"/>
      <c r="AU1967" s="6"/>
      <c r="AV1967" s="6"/>
      <c r="AW1967" s="6"/>
    </row>
    <row r="1968" spans="1:49" x14ac:dyDescent="0.35">
      <c r="A1968" s="20"/>
      <c r="B1968" s="20"/>
      <c r="C1968" s="20"/>
      <c r="D1968" s="20"/>
      <c r="E1968" s="6"/>
      <c r="F1968" s="6"/>
      <c r="G1968" s="6"/>
      <c r="H1968" s="6"/>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c r="AM1968" s="6"/>
      <c r="AN1968" s="6"/>
      <c r="AO1968" s="6"/>
      <c r="AP1968" s="6"/>
      <c r="AQ1968" s="21"/>
      <c r="AR1968" s="21"/>
      <c r="AS1968" s="21"/>
      <c r="AT1968" s="6"/>
      <c r="AU1968" s="6"/>
      <c r="AV1968" s="6"/>
      <c r="AW1968" s="6"/>
    </row>
    <row r="1969" spans="1:49" x14ac:dyDescent="0.35">
      <c r="A1969" s="20"/>
      <c r="B1969" s="20"/>
      <c r="C1969" s="20"/>
      <c r="D1969" s="20"/>
      <c r="E1969" s="6"/>
      <c r="F1969" s="6"/>
      <c r="G1969" s="6"/>
      <c r="H1969" s="6"/>
      <c r="I1969" s="6"/>
      <c r="J1969" s="6"/>
      <c r="K1969" s="6"/>
      <c r="L1969" s="6"/>
      <c r="M1969" s="6"/>
      <c r="N1969" s="6"/>
      <c r="O1969" s="6"/>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c r="AM1969" s="6"/>
      <c r="AN1969" s="6"/>
      <c r="AO1969" s="6"/>
      <c r="AP1969" s="6"/>
      <c r="AQ1969" s="21"/>
      <c r="AR1969" s="21"/>
      <c r="AS1969" s="21"/>
      <c r="AT1969" s="6"/>
      <c r="AU1969" s="6"/>
      <c r="AV1969" s="6"/>
      <c r="AW1969" s="6"/>
    </row>
    <row r="1970" spans="1:49" x14ac:dyDescent="0.35">
      <c r="A1970" s="20"/>
      <c r="B1970" s="20"/>
      <c r="C1970" s="20"/>
      <c r="D1970" s="20"/>
      <c r="E1970" s="6"/>
      <c r="F1970" s="6"/>
      <c r="G1970" s="6"/>
      <c r="H1970" s="6"/>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c r="AM1970" s="6"/>
      <c r="AN1970" s="6"/>
      <c r="AO1970" s="6"/>
      <c r="AP1970" s="6"/>
      <c r="AQ1970" s="21"/>
      <c r="AR1970" s="21"/>
      <c r="AS1970" s="21"/>
      <c r="AT1970" s="6"/>
      <c r="AU1970" s="6"/>
      <c r="AV1970" s="6"/>
      <c r="AW1970" s="6"/>
    </row>
    <row r="1971" spans="1:49" x14ac:dyDescent="0.35">
      <c r="A1971" s="20"/>
      <c r="B1971" s="20"/>
      <c r="C1971" s="20"/>
      <c r="D1971" s="20"/>
      <c r="E1971" s="6"/>
      <c r="F1971" s="6"/>
      <c r="G1971" s="6"/>
      <c r="H1971" s="6"/>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c r="AM1971" s="6"/>
      <c r="AN1971" s="6"/>
      <c r="AO1971" s="6"/>
      <c r="AP1971" s="6"/>
      <c r="AQ1971" s="21"/>
      <c r="AR1971" s="21"/>
      <c r="AS1971" s="21"/>
      <c r="AT1971" s="6"/>
      <c r="AU1971" s="6"/>
      <c r="AV1971" s="6"/>
      <c r="AW1971" s="6"/>
    </row>
    <row r="1972" spans="1:49" x14ac:dyDescent="0.35">
      <c r="A1972" s="20"/>
      <c r="B1972" s="20"/>
      <c r="C1972" s="20"/>
      <c r="D1972" s="20"/>
      <c r="E1972" s="6"/>
      <c r="F1972" s="6"/>
      <c r="G1972" s="6"/>
      <c r="H1972" s="6"/>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c r="AM1972" s="6"/>
      <c r="AN1972" s="6"/>
      <c r="AO1972" s="6"/>
      <c r="AP1972" s="6"/>
      <c r="AQ1972" s="21"/>
      <c r="AR1972" s="21"/>
      <c r="AS1972" s="21"/>
      <c r="AT1972" s="6"/>
      <c r="AU1972" s="6"/>
      <c r="AV1972" s="6"/>
      <c r="AW1972" s="6"/>
    </row>
    <row r="1973" spans="1:49" x14ac:dyDescent="0.35">
      <c r="A1973" s="20"/>
      <c r="B1973" s="20"/>
      <c r="C1973" s="20"/>
      <c r="D1973" s="20"/>
      <c r="E1973" s="6"/>
      <c r="F1973" s="6"/>
      <c r="G1973" s="6"/>
      <c r="H1973" s="6"/>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c r="AM1973" s="6"/>
      <c r="AN1973" s="6"/>
      <c r="AO1973" s="6"/>
      <c r="AP1973" s="6"/>
      <c r="AQ1973" s="21"/>
      <c r="AR1973" s="21"/>
      <c r="AS1973" s="21"/>
      <c r="AT1973" s="6"/>
      <c r="AU1973" s="6"/>
      <c r="AV1973" s="6"/>
      <c r="AW1973" s="6"/>
    </row>
    <row r="1974" spans="1:49" x14ac:dyDescent="0.35">
      <c r="A1974" s="20"/>
      <c r="B1974" s="20"/>
      <c r="C1974" s="20"/>
      <c r="D1974" s="20"/>
      <c r="E1974" s="6"/>
      <c r="F1974" s="6"/>
      <c r="G1974" s="6"/>
      <c r="H1974" s="6"/>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c r="AM1974" s="6"/>
      <c r="AN1974" s="6"/>
      <c r="AO1974" s="6"/>
      <c r="AP1974" s="6"/>
      <c r="AQ1974" s="21"/>
      <c r="AR1974" s="21"/>
      <c r="AS1974" s="21"/>
      <c r="AT1974" s="6"/>
      <c r="AU1974" s="6"/>
      <c r="AV1974" s="6"/>
      <c r="AW1974" s="6"/>
    </row>
    <row r="1975" spans="1:49" x14ac:dyDescent="0.35">
      <c r="A1975" s="20"/>
      <c r="B1975" s="20"/>
      <c r="C1975" s="20"/>
      <c r="D1975" s="20"/>
      <c r="E1975" s="6"/>
      <c r="F1975" s="6"/>
      <c r="G1975" s="6"/>
      <c r="H1975" s="6"/>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c r="AM1975" s="6"/>
      <c r="AN1975" s="6"/>
      <c r="AO1975" s="6"/>
      <c r="AP1975" s="6"/>
      <c r="AQ1975" s="21"/>
      <c r="AR1975" s="21"/>
      <c r="AS1975" s="21"/>
      <c r="AT1975" s="6"/>
      <c r="AU1975" s="6"/>
      <c r="AV1975" s="6"/>
      <c r="AW1975" s="6"/>
    </row>
    <row r="1976" spans="1:49" x14ac:dyDescent="0.35">
      <c r="A1976" s="20"/>
      <c r="B1976" s="20"/>
      <c r="C1976" s="20"/>
      <c r="D1976" s="20"/>
      <c r="E1976" s="6"/>
      <c r="F1976" s="6"/>
      <c r="G1976" s="6"/>
      <c r="H1976" s="6"/>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c r="AM1976" s="6"/>
      <c r="AN1976" s="6"/>
      <c r="AO1976" s="6"/>
      <c r="AP1976" s="6"/>
      <c r="AQ1976" s="21"/>
      <c r="AR1976" s="21"/>
      <c r="AS1976" s="21"/>
      <c r="AT1976" s="6"/>
      <c r="AU1976" s="6"/>
      <c r="AV1976" s="6"/>
      <c r="AW1976" s="6"/>
    </row>
    <row r="1977" spans="1:49" x14ac:dyDescent="0.35">
      <c r="A1977" s="20"/>
      <c r="B1977" s="20"/>
      <c r="C1977" s="20"/>
      <c r="D1977" s="20"/>
      <c r="E1977" s="6"/>
      <c r="F1977" s="6"/>
      <c r="G1977" s="6"/>
      <c r="H1977" s="6"/>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c r="AM1977" s="6"/>
      <c r="AN1977" s="6"/>
      <c r="AO1977" s="6"/>
      <c r="AP1977" s="6"/>
      <c r="AQ1977" s="21"/>
      <c r="AR1977" s="21"/>
      <c r="AS1977" s="21"/>
      <c r="AT1977" s="6"/>
      <c r="AU1977" s="6"/>
      <c r="AV1977" s="6"/>
      <c r="AW1977" s="6"/>
    </row>
    <row r="1978" spans="1:49" x14ac:dyDescent="0.35">
      <c r="A1978" s="20"/>
      <c r="B1978" s="20"/>
      <c r="C1978" s="20"/>
      <c r="D1978" s="20"/>
      <c r="E1978" s="6"/>
      <c r="F1978" s="6"/>
      <c r="G1978" s="6"/>
      <c r="H1978" s="6"/>
      <c r="I1978" s="6"/>
      <c r="J1978" s="6"/>
      <c r="K1978" s="6"/>
      <c r="L1978" s="6"/>
      <c r="M1978" s="6"/>
      <c r="N1978" s="6"/>
      <c r="O1978" s="6"/>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c r="AM1978" s="6"/>
      <c r="AN1978" s="6"/>
      <c r="AO1978" s="6"/>
      <c r="AP1978" s="6"/>
      <c r="AQ1978" s="21"/>
      <c r="AR1978" s="21"/>
      <c r="AS1978" s="21"/>
      <c r="AT1978" s="6"/>
      <c r="AU1978" s="6"/>
      <c r="AV1978" s="6"/>
      <c r="AW1978" s="6"/>
    </row>
    <row r="1979" spans="1:49" x14ac:dyDescent="0.35">
      <c r="A1979" s="20"/>
      <c r="B1979" s="20"/>
      <c r="C1979" s="20"/>
      <c r="D1979" s="20"/>
      <c r="E1979" s="6"/>
      <c r="F1979" s="6"/>
      <c r="G1979" s="6"/>
      <c r="H1979" s="6"/>
      <c r="I1979" s="6"/>
      <c r="J1979" s="6"/>
      <c r="K1979" s="6"/>
      <c r="L1979" s="6"/>
      <c r="M1979" s="6"/>
      <c r="N1979" s="6"/>
      <c r="O1979" s="6"/>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c r="AM1979" s="6"/>
      <c r="AN1979" s="6"/>
      <c r="AO1979" s="6"/>
      <c r="AP1979" s="6"/>
      <c r="AQ1979" s="21"/>
      <c r="AR1979" s="21"/>
      <c r="AS1979" s="21"/>
      <c r="AT1979" s="6"/>
      <c r="AU1979" s="6"/>
      <c r="AV1979" s="6"/>
      <c r="AW1979" s="6"/>
    </row>
    <row r="1980" spans="1:49" x14ac:dyDescent="0.35">
      <c r="A1980" s="20"/>
      <c r="B1980" s="20"/>
      <c r="C1980" s="20"/>
      <c r="D1980" s="20"/>
      <c r="E1980" s="6"/>
      <c r="F1980" s="6"/>
      <c r="G1980" s="6"/>
      <c r="H1980" s="6"/>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c r="AM1980" s="6"/>
      <c r="AN1980" s="6"/>
      <c r="AO1980" s="6"/>
      <c r="AP1980" s="6"/>
      <c r="AQ1980" s="21"/>
      <c r="AR1980" s="21"/>
      <c r="AS1980" s="21"/>
      <c r="AT1980" s="6"/>
      <c r="AU1980" s="6"/>
      <c r="AV1980" s="6"/>
      <c r="AW1980" s="6"/>
    </row>
    <row r="1981" spans="1:49" x14ac:dyDescent="0.35">
      <c r="A1981" s="20"/>
      <c r="B1981" s="20"/>
      <c r="C1981" s="20"/>
      <c r="D1981" s="20"/>
      <c r="E1981" s="6"/>
      <c r="F1981" s="6"/>
      <c r="G1981" s="6"/>
      <c r="H1981" s="6"/>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c r="AM1981" s="6"/>
      <c r="AN1981" s="6"/>
      <c r="AO1981" s="6"/>
      <c r="AP1981" s="6"/>
      <c r="AQ1981" s="21"/>
      <c r="AR1981" s="21"/>
      <c r="AS1981" s="21"/>
      <c r="AT1981" s="6"/>
      <c r="AU1981" s="6"/>
      <c r="AV1981" s="6"/>
      <c r="AW1981" s="6"/>
    </row>
    <row r="1982" spans="1:49" x14ac:dyDescent="0.35">
      <c r="A1982" s="20"/>
      <c r="B1982" s="20"/>
      <c r="C1982" s="20"/>
      <c r="D1982" s="20"/>
      <c r="E1982" s="6"/>
      <c r="F1982" s="6"/>
      <c r="G1982" s="6"/>
      <c r="H1982" s="6"/>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c r="AM1982" s="6"/>
      <c r="AN1982" s="6"/>
      <c r="AO1982" s="6"/>
      <c r="AP1982" s="6"/>
      <c r="AQ1982" s="21"/>
      <c r="AR1982" s="21"/>
      <c r="AS1982" s="21"/>
      <c r="AT1982" s="6"/>
      <c r="AU1982" s="6"/>
      <c r="AV1982" s="6"/>
      <c r="AW1982" s="6"/>
    </row>
    <row r="1983" spans="1:49" x14ac:dyDescent="0.35">
      <c r="A1983" s="20"/>
      <c r="B1983" s="20"/>
      <c r="C1983" s="20"/>
      <c r="D1983" s="20"/>
      <c r="E1983" s="6"/>
      <c r="F1983" s="6"/>
      <c r="G1983" s="6"/>
      <c r="H1983" s="6"/>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c r="AM1983" s="6"/>
      <c r="AN1983" s="6"/>
      <c r="AO1983" s="6"/>
      <c r="AP1983" s="6"/>
      <c r="AQ1983" s="21"/>
      <c r="AR1983" s="21"/>
      <c r="AS1983" s="21"/>
      <c r="AT1983" s="6"/>
      <c r="AU1983" s="6"/>
      <c r="AV1983" s="6"/>
      <c r="AW1983" s="6"/>
    </row>
    <row r="1984" spans="1:49" x14ac:dyDescent="0.35">
      <c r="A1984" s="20"/>
      <c r="B1984" s="20"/>
      <c r="C1984" s="20"/>
      <c r="D1984" s="20"/>
      <c r="E1984" s="6"/>
      <c r="F1984" s="6"/>
      <c r="G1984" s="6"/>
      <c r="H1984" s="6"/>
      <c r="I1984" s="6"/>
      <c r="J1984" s="6"/>
      <c r="K1984" s="6"/>
      <c r="L1984" s="6"/>
      <c r="M1984" s="6"/>
      <c r="N1984" s="6"/>
      <c r="O1984" s="6"/>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c r="AM1984" s="6"/>
      <c r="AN1984" s="6"/>
      <c r="AO1984" s="6"/>
      <c r="AP1984" s="6"/>
      <c r="AQ1984" s="21"/>
      <c r="AR1984" s="21"/>
      <c r="AS1984" s="21"/>
      <c r="AT1984" s="6"/>
      <c r="AU1984" s="6"/>
      <c r="AV1984" s="6"/>
      <c r="AW1984" s="6"/>
    </row>
    <row r="1985" spans="1:49" x14ac:dyDescent="0.35">
      <c r="A1985" s="20"/>
      <c r="B1985" s="20"/>
      <c r="C1985" s="20"/>
      <c r="D1985" s="20"/>
      <c r="E1985" s="6"/>
      <c r="F1985" s="6"/>
      <c r="G1985" s="6"/>
      <c r="H1985" s="6"/>
      <c r="I1985" s="6"/>
      <c r="J1985" s="6"/>
      <c r="K1985" s="6"/>
      <c r="L1985" s="6"/>
      <c r="M1985" s="6"/>
      <c r="N1985" s="6"/>
      <c r="O1985" s="6"/>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c r="AM1985" s="6"/>
      <c r="AN1985" s="6"/>
      <c r="AO1985" s="6"/>
      <c r="AP1985" s="6"/>
      <c r="AQ1985" s="21"/>
      <c r="AR1985" s="21"/>
      <c r="AS1985" s="21"/>
      <c r="AT1985" s="6"/>
      <c r="AU1985" s="6"/>
      <c r="AV1985" s="6"/>
      <c r="AW1985" s="6"/>
    </row>
    <row r="1986" spans="1:49" x14ac:dyDescent="0.35">
      <c r="A1986" s="20"/>
      <c r="B1986" s="20"/>
      <c r="C1986" s="20"/>
      <c r="D1986" s="20"/>
      <c r="E1986" s="6"/>
      <c r="F1986" s="6"/>
      <c r="G1986" s="6"/>
      <c r="H1986" s="6"/>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c r="AM1986" s="6"/>
      <c r="AN1986" s="6"/>
      <c r="AO1986" s="6"/>
      <c r="AP1986" s="6"/>
      <c r="AQ1986" s="21"/>
      <c r="AR1986" s="21"/>
      <c r="AS1986" s="21"/>
      <c r="AT1986" s="6"/>
      <c r="AU1986" s="6"/>
      <c r="AV1986" s="6"/>
      <c r="AW1986" s="6"/>
    </row>
    <row r="1987" spans="1:49" x14ac:dyDescent="0.35">
      <c r="A1987" s="20"/>
      <c r="B1987" s="20"/>
      <c r="C1987" s="20"/>
      <c r="D1987" s="20"/>
      <c r="E1987" s="6"/>
      <c r="F1987" s="6"/>
      <c r="G1987" s="6"/>
      <c r="H1987" s="6"/>
      <c r="I1987" s="6"/>
      <c r="J1987" s="6"/>
      <c r="K1987" s="6"/>
      <c r="L1987" s="6"/>
      <c r="M1987" s="6"/>
      <c r="N1987" s="6"/>
      <c r="O1987" s="6"/>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c r="AM1987" s="6"/>
      <c r="AN1987" s="6"/>
      <c r="AO1987" s="6"/>
      <c r="AP1987" s="6"/>
      <c r="AQ1987" s="21"/>
      <c r="AR1987" s="21"/>
      <c r="AS1987" s="21"/>
      <c r="AT1987" s="6"/>
      <c r="AU1987" s="6"/>
      <c r="AV1987" s="6"/>
      <c r="AW1987" s="6"/>
    </row>
    <row r="1988" spans="1:49" x14ac:dyDescent="0.35">
      <c r="A1988" s="20"/>
      <c r="B1988" s="20"/>
      <c r="C1988" s="20"/>
      <c r="D1988" s="20"/>
      <c r="E1988" s="6"/>
      <c r="F1988" s="6"/>
      <c r="G1988" s="6"/>
      <c r="H1988" s="6"/>
      <c r="I1988" s="6"/>
      <c r="J1988" s="6"/>
      <c r="K1988" s="6"/>
      <c r="L1988" s="6"/>
      <c r="M1988" s="6"/>
      <c r="N1988" s="6"/>
      <c r="O1988" s="6"/>
      <c r="P1988" s="6"/>
      <c r="Q1988" s="6"/>
      <c r="R1988" s="6"/>
      <c r="S1988" s="6"/>
      <c r="T1988" s="6"/>
      <c r="U1988" s="6"/>
      <c r="V1988" s="6"/>
      <c r="W1988" s="6"/>
      <c r="X1988" s="6"/>
      <c r="Y1988" s="6"/>
      <c r="Z1988" s="6"/>
      <c r="AA1988" s="6"/>
      <c r="AB1988" s="6"/>
      <c r="AC1988" s="6"/>
      <c r="AD1988" s="6"/>
      <c r="AE1988" s="6"/>
      <c r="AF1988" s="6"/>
      <c r="AG1988" s="6"/>
      <c r="AH1988" s="6"/>
      <c r="AI1988" s="6"/>
      <c r="AJ1988" s="6"/>
      <c r="AK1988" s="6"/>
      <c r="AL1988" s="6"/>
      <c r="AM1988" s="6"/>
      <c r="AN1988" s="6"/>
      <c r="AO1988" s="6"/>
      <c r="AP1988" s="6"/>
      <c r="AQ1988" s="21"/>
      <c r="AR1988" s="21"/>
      <c r="AS1988" s="21"/>
      <c r="AT1988" s="6"/>
      <c r="AU1988" s="6"/>
      <c r="AV1988" s="6"/>
      <c r="AW1988" s="6"/>
    </row>
    <row r="1989" spans="1:49" x14ac:dyDescent="0.35">
      <c r="A1989" s="20"/>
      <c r="B1989" s="20"/>
      <c r="C1989" s="20"/>
      <c r="D1989" s="20"/>
      <c r="E1989" s="6"/>
      <c r="F1989" s="6"/>
      <c r="G1989" s="6"/>
      <c r="H1989" s="6"/>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c r="AG1989" s="6"/>
      <c r="AH1989" s="6"/>
      <c r="AI1989" s="6"/>
      <c r="AJ1989" s="6"/>
      <c r="AK1989" s="6"/>
      <c r="AL1989" s="6"/>
      <c r="AM1989" s="6"/>
      <c r="AN1989" s="6"/>
      <c r="AO1989" s="6"/>
      <c r="AP1989" s="6"/>
      <c r="AQ1989" s="21"/>
      <c r="AR1989" s="21"/>
      <c r="AS1989" s="21"/>
      <c r="AT1989" s="6"/>
      <c r="AU1989" s="6"/>
      <c r="AV1989" s="6"/>
      <c r="AW1989" s="6"/>
    </row>
    <row r="1990" spans="1:49" x14ac:dyDescent="0.35">
      <c r="A1990" s="20"/>
      <c r="B1990" s="20"/>
      <c r="C1990" s="20"/>
      <c r="D1990" s="20"/>
      <c r="E1990" s="6"/>
      <c r="F1990" s="6"/>
      <c r="G1990" s="6"/>
      <c r="H1990" s="6"/>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c r="AG1990" s="6"/>
      <c r="AH1990" s="6"/>
      <c r="AI1990" s="6"/>
      <c r="AJ1990" s="6"/>
      <c r="AK1990" s="6"/>
      <c r="AL1990" s="6"/>
      <c r="AM1990" s="6"/>
      <c r="AN1990" s="6"/>
      <c r="AO1990" s="6"/>
      <c r="AP1990" s="6"/>
      <c r="AQ1990" s="21"/>
      <c r="AR1990" s="21"/>
      <c r="AS1990" s="21"/>
      <c r="AT1990" s="6"/>
      <c r="AU1990" s="6"/>
      <c r="AV1990" s="6"/>
      <c r="AW1990" s="6"/>
    </row>
    <row r="1991" spans="1:49" x14ac:dyDescent="0.35">
      <c r="A1991" s="20"/>
      <c r="B1991" s="20"/>
      <c r="C1991" s="20"/>
      <c r="D1991" s="20"/>
      <c r="E1991" s="6"/>
      <c r="F1991" s="6"/>
      <c r="G1991" s="6"/>
      <c r="H1991" s="6"/>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c r="AG1991" s="6"/>
      <c r="AH1991" s="6"/>
      <c r="AI1991" s="6"/>
      <c r="AJ1991" s="6"/>
      <c r="AK1991" s="6"/>
      <c r="AL1991" s="6"/>
      <c r="AM1991" s="6"/>
      <c r="AN1991" s="6"/>
      <c r="AO1991" s="6"/>
      <c r="AP1991" s="6"/>
      <c r="AQ1991" s="21"/>
      <c r="AR1991" s="21"/>
      <c r="AS1991" s="21"/>
      <c r="AT1991" s="6"/>
      <c r="AU1991" s="6"/>
      <c r="AV1991" s="6"/>
      <c r="AW1991" s="6"/>
    </row>
    <row r="1992" spans="1:49" x14ac:dyDescent="0.35">
      <c r="A1992" s="20"/>
      <c r="B1992" s="20"/>
      <c r="C1992" s="20"/>
      <c r="D1992" s="20"/>
      <c r="E1992" s="6"/>
      <c r="F1992" s="6"/>
      <c r="G1992" s="6"/>
      <c r="H1992" s="6"/>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c r="AG1992" s="6"/>
      <c r="AH1992" s="6"/>
      <c r="AI1992" s="6"/>
      <c r="AJ1992" s="6"/>
      <c r="AK1992" s="6"/>
      <c r="AL1992" s="6"/>
      <c r="AM1992" s="6"/>
      <c r="AN1992" s="6"/>
      <c r="AO1992" s="6"/>
      <c r="AP1992" s="6"/>
      <c r="AQ1992" s="21"/>
      <c r="AR1992" s="21"/>
      <c r="AS1992" s="21"/>
      <c r="AT1992" s="6"/>
      <c r="AU1992" s="6"/>
      <c r="AV1992" s="6"/>
      <c r="AW1992" s="6"/>
    </row>
    <row r="1993" spans="1:49" x14ac:dyDescent="0.35">
      <c r="A1993" s="20"/>
      <c r="B1993" s="20"/>
      <c r="C1993" s="20"/>
      <c r="D1993" s="20"/>
      <c r="E1993" s="6"/>
      <c r="F1993" s="6"/>
      <c r="G1993" s="6"/>
      <c r="H1993" s="6"/>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c r="AG1993" s="6"/>
      <c r="AH1993" s="6"/>
      <c r="AI1993" s="6"/>
      <c r="AJ1993" s="6"/>
      <c r="AK1993" s="6"/>
      <c r="AL1993" s="6"/>
      <c r="AM1993" s="6"/>
      <c r="AN1993" s="6"/>
      <c r="AO1993" s="6"/>
      <c r="AP1993" s="6"/>
      <c r="AQ1993" s="21"/>
      <c r="AR1993" s="21"/>
      <c r="AS1993" s="21"/>
      <c r="AT1993" s="6"/>
      <c r="AU1993" s="6"/>
      <c r="AV1993" s="6"/>
      <c r="AW1993" s="6"/>
    </row>
    <row r="1994" spans="1:49" x14ac:dyDescent="0.35">
      <c r="A1994" s="20"/>
      <c r="B1994" s="20"/>
      <c r="C1994" s="20"/>
      <c r="D1994" s="20"/>
      <c r="E1994" s="6"/>
      <c r="F1994" s="6"/>
      <c r="G1994" s="6"/>
      <c r="H1994" s="6"/>
      <c r="I1994" s="6"/>
      <c r="J1994" s="6"/>
      <c r="K1994" s="6"/>
      <c r="L1994" s="6"/>
      <c r="M1994" s="6"/>
      <c r="N1994" s="6"/>
      <c r="O1994" s="6"/>
      <c r="P1994" s="6"/>
      <c r="Q1994" s="6"/>
      <c r="R1994" s="6"/>
      <c r="S1994" s="6"/>
      <c r="T1994" s="6"/>
      <c r="U1994" s="6"/>
      <c r="V1994" s="6"/>
      <c r="W1994" s="6"/>
      <c r="X1994" s="6"/>
      <c r="Y1994" s="6"/>
      <c r="Z1994" s="6"/>
      <c r="AA1994" s="6"/>
      <c r="AB1994" s="6"/>
      <c r="AC1994" s="6"/>
      <c r="AD1994" s="6"/>
      <c r="AE1994" s="6"/>
      <c r="AF1994" s="6"/>
      <c r="AG1994" s="6"/>
      <c r="AH1994" s="6"/>
      <c r="AI1994" s="6"/>
      <c r="AJ1994" s="6"/>
      <c r="AK1994" s="6"/>
      <c r="AL1994" s="6"/>
      <c r="AM1994" s="6"/>
      <c r="AN1994" s="6"/>
      <c r="AO1994" s="6"/>
      <c r="AP1994" s="6"/>
      <c r="AQ1994" s="21"/>
      <c r="AR1994" s="21"/>
      <c r="AS1994" s="21"/>
      <c r="AT1994" s="6"/>
      <c r="AU1994" s="6"/>
      <c r="AV1994" s="6"/>
      <c r="AW1994" s="6"/>
    </row>
    <row r="1995" spans="1:49" x14ac:dyDescent="0.35">
      <c r="A1995" s="20"/>
      <c r="B1995" s="20"/>
      <c r="C1995" s="20"/>
      <c r="D1995" s="20"/>
      <c r="E1995" s="6"/>
      <c r="F1995" s="6"/>
      <c r="G1995" s="6"/>
      <c r="H1995" s="6"/>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c r="AG1995" s="6"/>
      <c r="AH1995" s="6"/>
      <c r="AI1995" s="6"/>
      <c r="AJ1995" s="6"/>
      <c r="AK1995" s="6"/>
      <c r="AL1995" s="6"/>
      <c r="AM1995" s="6"/>
      <c r="AN1995" s="6"/>
      <c r="AO1995" s="6"/>
      <c r="AP1995" s="6"/>
      <c r="AQ1995" s="21"/>
      <c r="AR1995" s="21"/>
      <c r="AS1995" s="21"/>
      <c r="AT1995" s="6"/>
      <c r="AU1995" s="6"/>
      <c r="AV1995" s="6"/>
      <c r="AW1995" s="6"/>
    </row>
    <row r="1996" spans="1:49" x14ac:dyDescent="0.35">
      <c r="A1996" s="20"/>
      <c r="B1996" s="20"/>
      <c r="C1996" s="20"/>
      <c r="D1996" s="20"/>
      <c r="E1996" s="6"/>
      <c r="F1996" s="6"/>
      <c r="G1996" s="6"/>
      <c r="H1996" s="6"/>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c r="AG1996" s="6"/>
      <c r="AH1996" s="6"/>
      <c r="AI1996" s="6"/>
      <c r="AJ1996" s="6"/>
      <c r="AK1996" s="6"/>
      <c r="AL1996" s="6"/>
      <c r="AM1996" s="6"/>
      <c r="AN1996" s="6"/>
      <c r="AO1996" s="6"/>
      <c r="AP1996" s="6"/>
      <c r="AQ1996" s="21"/>
      <c r="AR1996" s="21"/>
      <c r="AS1996" s="21"/>
      <c r="AT1996" s="6"/>
      <c r="AU1996" s="6"/>
      <c r="AV1996" s="6"/>
      <c r="AW1996" s="6"/>
    </row>
    <row r="1997" spans="1:49" x14ac:dyDescent="0.35">
      <c r="A1997" s="20"/>
      <c r="B1997" s="20"/>
      <c r="C1997" s="20"/>
      <c r="D1997" s="20"/>
      <c r="E1997" s="6"/>
      <c r="F1997" s="6"/>
      <c r="G1997" s="6"/>
      <c r="H1997" s="6"/>
      <c r="I1997" s="6"/>
      <c r="J1997" s="6"/>
      <c r="K1997" s="6"/>
      <c r="L1997" s="6"/>
      <c r="M1997" s="6"/>
      <c r="N1997" s="6"/>
      <c r="O1997" s="6"/>
      <c r="P1997" s="6"/>
      <c r="Q1997" s="6"/>
      <c r="R1997" s="6"/>
      <c r="S1997" s="6"/>
      <c r="T1997" s="6"/>
      <c r="U1997" s="6"/>
      <c r="V1997" s="6"/>
      <c r="W1997" s="6"/>
      <c r="X1997" s="6"/>
      <c r="Y1997" s="6"/>
      <c r="Z1997" s="6"/>
      <c r="AA1997" s="6"/>
      <c r="AB1997" s="6"/>
      <c r="AC1997" s="6"/>
      <c r="AD1997" s="6"/>
      <c r="AE1997" s="6"/>
      <c r="AF1997" s="6"/>
      <c r="AG1997" s="6"/>
      <c r="AH1997" s="6"/>
      <c r="AI1997" s="6"/>
      <c r="AJ1997" s="6"/>
      <c r="AK1997" s="6"/>
      <c r="AL1997" s="6"/>
      <c r="AM1997" s="6"/>
      <c r="AN1997" s="6"/>
      <c r="AO1997" s="6"/>
      <c r="AP1997" s="6"/>
      <c r="AQ1997" s="21"/>
      <c r="AR1997" s="21"/>
      <c r="AS1997" s="21"/>
      <c r="AT1997" s="6"/>
      <c r="AU1997" s="6"/>
      <c r="AV1997" s="6"/>
      <c r="AW1997" s="6"/>
    </row>
    <row r="1998" spans="1:49" x14ac:dyDescent="0.35">
      <c r="A1998" s="20"/>
      <c r="B1998" s="20"/>
      <c r="C1998" s="20"/>
      <c r="D1998" s="20"/>
      <c r="E1998" s="6"/>
      <c r="F1998" s="6"/>
      <c r="G1998" s="6"/>
      <c r="H1998" s="6"/>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c r="AG1998" s="6"/>
      <c r="AH1998" s="6"/>
      <c r="AI1998" s="6"/>
      <c r="AJ1998" s="6"/>
      <c r="AK1998" s="6"/>
      <c r="AL1998" s="6"/>
      <c r="AM1998" s="6"/>
      <c r="AN1998" s="6"/>
      <c r="AO1998" s="6"/>
      <c r="AP1998" s="6"/>
      <c r="AQ1998" s="21"/>
      <c r="AR1998" s="21"/>
      <c r="AS1998" s="21"/>
      <c r="AT1998" s="6"/>
      <c r="AU1998" s="6"/>
      <c r="AV1998" s="6"/>
      <c r="AW1998" s="6"/>
    </row>
    <row r="1999" spans="1:49" x14ac:dyDescent="0.35">
      <c r="A1999" s="20"/>
      <c r="B1999" s="20"/>
      <c r="C1999" s="20"/>
      <c r="D1999" s="20"/>
      <c r="E1999" s="6"/>
      <c r="F1999" s="6"/>
      <c r="G1999" s="6"/>
      <c r="H1999" s="6"/>
      <c r="I1999" s="6"/>
      <c r="J1999" s="6"/>
      <c r="K1999" s="6"/>
      <c r="L1999" s="6"/>
      <c r="M1999" s="6"/>
      <c r="N1999" s="6"/>
      <c r="O1999" s="6"/>
      <c r="P1999" s="6"/>
      <c r="Q1999" s="6"/>
      <c r="R1999" s="6"/>
      <c r="S1999" s="6"/>
      <c r="T1999" s="6"/>
      <c r="U1999" s="6"/>
      <c r="V1999" s="6"/>
      <c r="W1999" s="6"/>
      <c r="X1999" s="6"/>
      <c r="Y1999" s="6"/>
      <c r="Z1999" s="6"/>
      <c r="AA1999" s="6"/>
      <c r="AB1999" s="6"/>
      <c r="AC1999" s="6"/>
      <c r="AD1999" s="6"/>
      <c r="AE1999" s="6"/>
      <c r="AF1999" s="6"/>
      <c r="AG1999" s="6"/>
      <c r="AH1999" s="6"/>
      <c r="AI1999" s="6"/>
      <c r="AJ1999" s="6"/>
      <c r="AK1999" s="6"/>
      <c r="AL1999" s="6"/>
      <c r="AM1999" s="6"/>
      <c r="AN1999" s="6"/>
      <c r="AO1999" s="6"/>
      <c r="AP1999" s="6"/>
      <c r="AQ1999" s="21"/>
      <c r="AR1999" s="21"/>
      <c r="AS1999" s="21"/>
      <c r="AT1999" s="6"/>
      <c r="AU1999" s="6"/>
      <c r="AV1999" s="6"/>
      <c r="AW1999" s="6"/>
    </row>
    <row r="2000" spans="1:49" x14ac:dyDescent="0.35">
      <c r="A2000" s="20"/>
      <c r="B2000" s="20"/>
      <c r="C2000" s="20"/>
      <c r="D2000" s="20"/>
      <c r="E2000" s="6"/>
      <c r="F2000" s="6"/>
      <c r="G2000" s="6"/>
      <c r="H2000" s="6"/>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c r="AG2000" s="6"/>
      <c r="AH2000" s="6"/>
      <c r="AI2000" s="6"/>
      <c r="AJ2000" s="6"/>
      <c r="AK2000" s="6"/>
      <c r="AL2000" s="6"/>
      <c r="AM2000" s="6"/>
      <c r="AN2000" s="6"/>
      <c r="AO2000" s="6"/>
      <c r="AP2000" s="6"/>
      <c r="AQ2000" s="21"/>
      <c r="AR2000" s="21"/>
      <c r="AS2000" s="21"/>
      <c r="AT2000" s="6"/>
      <c r="AU2000" s="6"/>
      <c r="AV2000" s="6"/>
      <c r="AW2000" s="6"/>
    </row>
    <row r="2001" spans="1:49" x14ac:dyDescent="0.35">
      <c r="A2001" s="20"/>
      <c r="B2001" s="20"/>
      <c r="C2001" s="20"/>
      <c r="D2001" s="20"/>
      <c r="E2001" s="6"/>
      <c r="F2001" s="6"/>
      <c r="G2001" s="6"/>
      <c r="H2001" s="6"/>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c r="AG2001" s="6"/>
      <c r="AH2001" s="6"/>
      <c r="AI2001" s="6"/>
      <c r="AJ2001" s="6"/>
      <c r="AK2001" s="6"/>
      <c r="AL2001" s="6"/>
      <c r="AM2001" s="6"/>
      <c r="AN2001" s="6"/>
      <c r="AO2001" s="6"/>
      <c r="AP2001" s="6"/>
      <c r="AQ2001" s="21"/>
      <c r="AR2001" s="21"/>
      <c r="AS2001" s="21"/>
      <c r="AT2001" s="6"/>
      <c r="AU2001" s="6"/>
      <c r="AV2001" s="6"/>
      <c r="AW2001" s="6"/>
    </row>
    <row r="2002" spans="1:49" x14ac:dyDescent="0.35">
      <c r="A2002" s="20"/>
      <c r="B2002" s="20"/>
      <c r="C2002" s="20"/>
      <c r="D2002" s="20"/>
      <c r="E2002" s="6"/>
      <c r="F2002" s="6"/>
      <c r="G2002" s="6"/>
      <c r="H2002" s="6"/>
      <c r="I2002" s="6"/>
      <c r="J2002" s="6"/>
      <c r="K2002" s="6"/>
      <c r="L2002" s="6"/>
      <c r="M2002" s="6"/>
      <c r="N2002" s="6"/>
      <c r="O2002" s="6"/>
      <c r="P2002" s="6"/>
      <c r="Q2002" s="6"/>
      <c r="R2002" s="6"/>
      <c r="S2002" s="6"/>
      <c r="T2002" s="6"/>
      <c r="U2002" s="6"/>
      <c r="V2002" s="6"/>
      <c r="W2002" s="6"/>
      <c r="X2002" s="6"/>
      <c r="Y2002" s="6"/>
      <c r="Z2002" s="6"/>
      <c r="AA2002" s="6"/>
      <c r="AB2002" s="6"/>
      <c r="AC2002" s="6"/>
      <c r="AD2002" s="6"/>
      <c r="AE2002" s="6"/>
      <c r="AF2002" s="6"/>
      <c r="AG2002" s="6"/>
      <c r="AH2002" s="6"/>
      <c r="AI2002" s="6"/>
      <c r="AJ2002" s="6"/>
      <c r="AK2002" s="6"/>
      <c r="AL2002" s="6"/>
      <c r="AM2002" s="6"/>
      <c r="AN2002" s="6"/>
      <c r="AO2002" s="6"/>
      <c r="AP2002" s="6"/>
      <c r="AQ2002" s="21"/>
      <c r="AR2002" s="21"/>
      <c r="AS2002" s="21"/>
      <c r="AT2002" s="6"/>
      <c r="AU2002" s="6"/>
      <c r="AV2002" s="6"/>
      <c r="AW2002" s="6"/>
    </row>
    <row r="2003" spans="1:49" x14ac:dyDescent="0.35">
      <c r="A2003" s="20"/>
      <c r="B2003" s="20"/>
      <c r="C2003" s="20"/>
      <c r="D2003" s="20"/>
      <c r="E2003" s="6"/>
      <c r="F2003" s="6"/>
      <c r="G2003" s="6"/>
      <c r="H2003" s="6"/>
      <c r="I2003" s="6"/>
      <c r="J2003" s="6"/>
      <c r="K2003" s="6"/>
      <c r="L2003" s="6"/>
      <c r="M2003" s="6"/>
      <c r="N2003" s="6"/>
      <c r="O2003" s="6"/>
      <c r="P2003" s="6"/>
      <c r="Q2003" s="6"/>
      <c r="R2003" s="6"/>
      <c r="S2003" s="6"/>
      <c r="T2003" s="6"/>
      <c r="U2003" s="6"/>
      <c r="V2003" s="6"/>
      <c r="W2003" s="6"/>
      <c r="X2003" s="6"/>
      <c r="Y2003" s="6"/>
      <c r="Z2003" s="6"/>
      <c r="AA2003" s="6"/>
      <c r="AB2003" s="6"/>
      <c r="AC2003" s="6"/>
      <c r="AD2003" s="6"/>
      <c r="AE2003" s="6"/>
      <c r="AF2003" s="6"/>
      <c r="AG2003" s="6"/>
      <c r="AH2003" s="6"/>
      <c r="AI2003" s="6"/>
      <c r="AJ2003" s="6"/>
      <c r="AK2003" s="6"/>
      <c r="AL2003" s="6"/>
      <c r="AM2003" s="6"/>
      <c r="AN2003" s="6"/>
      <c r="AO2003" s="6"/>
      <c r="AP2003" s="6"/>
      <c r="AQ2003" s="21"/>
      <c r="AR2003" s="21"/>
      <c r="AS2003" s="21"/>
      <c r="AT2003" s="6"/>
      <c r="AU2003" s="6"/>
      <c r="AV2003" s="6"/>
      <c r="AW2003" s="6"/>
    </row>
    <row r="2004" spans="1:49" x14ac:dyDescent="0.35">
      <c r="A2004" s="20"/>
      <c r="B2004" s="20"/>
      <c r="C2004" s="20"/>
      <c r="D2004" s="20"/>
      <c r="E2004" s="6"/>
      <c r="F2004" s="6"/>
      <c r="G2004" s="6"/>
      <c r="H2004" s="6"/>
      <c r="I2004" s="6"/>
      <c r="J2004" s="6"/>
      <c r="K2004" s="6"/>
      <c r="L2004" s="6"/>
      <c r="M2004" s="6"/>
      <c r="N2004" s="6"/>
      <c r="O2004" s="6"/>
      <c r="P2004" s="6"/>
      <c r="Q2004" s="6"/>
      <c r="R2004" s="6"/>
      <c r="S2004" s="6"/>
      <c r="T2004" s="6"/>
      <c r="U2004" s="6"/>
      <c r="V2004" s="6"/>
      <c r="W2004" s="6"/>
      <c r="X2004" s="6"/>
      <c r="Y2004" s="6"/>
      <c r="Z2004" s="6"/>
      <c r="AA2004" s="6"/>
      <c r="AB2004" s="6"/>
      <c r="AC2004" s="6"/>
      <c r="AD2004" s="6"/>
      <c r="AE2004" s="6"/>
      <c r="AF2004" s="6"/>
      <c r="AG2004" s="6"/>
      <c r="AH2004" s="6"/>
      <c r="AI2004" s="6"/>
      <c r="AJ2004" s="6"/>
      <c r="AK2004" s="6"/>
      <c r="AL2004" s="6"/>
      <c r="AM2004" s="6"/>
      <c r="AN2004" s="6"/>
      <c r="AO2004" s="6"/>
      <c r="AP2004" s="6"/>
      <c r="AQ2004" s="21"/>
      <c r="AR2004" s="21"/>
      <c r="AS2004" s="21"/>
      <c r="AT2004" s="6"/>
      <c r="AU2004" s="6"/>
      <c r="AV2004" s="6"/>
      <c r="AW2004" s="6"/>
    </row>
    <row r="2005" spans="1:49" x14ac:dyDescent="0.35">
      <c r="A2005" s="20"/>
      <c r="B2005" s="20"/>
      <c r="C2005" s="20"/>
      <c r="D2005" s="20"/>
      <c r="E2005" s="6"/>
      <c r="F2005" s="6"/>
      <c r="G2005" s="6"/>
      <c r="H2005" s="6"/>
      <c r="I2005" s="6"/>
      <c r="J2005" s="6"/>
      <c r="K2005" s="6"/>
      <c r="L2005" s="6"/>
      <c r="M2005" s="6"/>
      <c r="N2005" s="6"/>
      <c r="O2005" s="6"/>
      <c r="P2005" s="6"/>
      <c r="Q2005" s="6"/>
      <c r="R2005" s="6"/>
      <c r="S2005" s="6"/>
      <c r="T2005" s="6"/>
      <c r="U2005" s="6"/>
      <c r="V2005" s="6"/>
      <c r="W2005" s="6"/>
      <c r="X2005" s="6"/>
      <c r="Y2005" s="6"/>
      <c r="Z2005" s="6"/>
      <c r="AA2005" s="6"/>
      <c r="AB2005" s="6"/>
      <c r="AC2005" s="6"/>
      <c r="AD2005" s="6"/>
      <c r="AE2005" s="6"/>
      <c r="AF2005" s="6"/>
      <c r="AG2005" s="6"/>
      <c r="AH2005" s="6"/>
      <c r="AI2005" s="6"/>
      <c r="AJ2005" s="6"/>
      <c r="AK2005" s="6"/>
      <c r="AL2005" s="6"/>
      <c r="AM2005" s="6"/>
      <c r="AN2005" s="6"/>
      <c r="AO2005" s="6"/>
      <c r="AP2005" s="6"/>
      <c r="AQ2005" s="21"/>
      <c r="AR2005" s="21"/>
      <c r="AS2005" s="21"/>
      <c r="AT2005" s="6"/>
      <c r="AU2005" s="6"/>
      <c r="AV2005" s="6"/>
      <c r="AW2005" s="6"/>
    </row>
    <row r="2006" spans="1:49" x14ac:dyDescent="0.35">
      <c r="A2006" s="20"/>
      <c r="B2006" s="20"/>
      <c r="C2006" s="20"/>
      <c r="D2006" s="20"/>
      <c r="E2006" s="6"/>
      <c r="F2006" s="6"/>
      <c r="G2006" s="6"/>
      <c r="H2006" s="6"/>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c r="AG2006" s="6"/>
      <c r="AH2006" s="6"/>
      <c r="AI2006" s="6"/>
      <c r="AJ2006" s="6"/>
      <c r="AK2006" s="6"/>
      <c r="AL2006" s="6"/>
      <c r="AM2006" s="6"/>
      <c r="AN2006" s="6"/>
      <c r="AO2006" s="6"/>
      <c r="AP2006" s="6"/>
      <c r="AQ2006" s="21"/>
      <c r="AR2006" s="21"/>
      <c r="AS2006" s="21"/>
      <c r="AT2006" s="6"/>
      <c r="AU2006" s="6"/>
      <c r="AV2006" s="6"/>
      <c r="AW2006" s="6"/>
    </row>
    <row r="2007" spans="1:49" x14ac:dyDescent="0.35">
      <c r="A2007" s="20"/>
      <c r="B2007" s="20"/>
      <c r="C2007" s="20"/>
      <c r="D2007" s="20"/>
      <c r="E2007" s="6"/>
      <c r="F2007" s="6"/>
      <c r="G2007" s="6"/>
      <c r="H2007" s="6"/>
      <c r="I2007" s="6"/>
      <c r="J2007" s="6"/>
      <c r="K2007" s="6"/>
      <c r="L2007" s="6"/>
      <c r="M2007" s="6"/>
      <c r="N2007" s="6"/>
      <c r="O2007" s="6"/>
      <c r="P2007" s="6"/>
      <c r="Q2007" s="6"/>
      <c r="R2007" s="6"/>
      <c r="S2007" s="6"/>
      <c r="T2007" s="6"/>
      <c r="U2007" s="6"/>
      <c r="V2007" s="6"/>
      <c r="W2007" s="6"/>
      <c r="X2007" s="6"/>
      <c r="Y2007" s="6"/>
      <c r="Z2007" s="6"/>
      <c r="AA2007" s="6"/>
      <c r="AB2007" s="6"/>
      <c r="AC2007" s="6"/>
      <c r="AD2007" s="6"/>
      <c r="AE2007" s="6"/>
      <c r="AF2007" s="6"/>
      <c r="AG2007" s="6"/>
      <c r="AH2007" s="6"/>
      <c r="AI2007" s="6"/>
      <c r="AJ2007" s="6"/>
      <c r="AK2007" s="6"/>
      <c r="AL2007" s="6"/>
      <c r="AM2007" s="6"/>
      <c r="AN2007" s="6"/>
      <c r="AO2007" s="6"/>
      <c r="AP2007" s="6"/>
      <c r="AQ2007" s="21"/>
      <c r="AR2007" s="21"/>
      <c r="AS2007" s="21"/>
      <c r="AT2007" s="6"/>
      <c r="AU2007" s="6"/>
      <c r="AV2007" s="6"/>
      <c r="AW2007" s="6"/>
    </row>
    <row r="2008" spans="1:49" x14ac:dyDescent="0.35">
      <c r="A2008" s="20"/>
      <c r="B2008" s="20"/>
      <c r="C2008" s="20"/>
      <c r="D2008" s="20"/>
      <c r="E2008" s="6"/>
      <c r="F2008" s="6"/>
      <c r="G2008" s="6"/>
      <c r="H2008" s="6"/>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c r="AG2008" s="6"/>
      <c r="AH2008" s="6"/>
      <c r="AI2008" s="6"/>
      <c r="AJ2008" s="6"/>
      <c r="AK2008" s="6"/>
      <c r="AL2008" s="6"/>
      <c r="AM2008" s="6"/>
      <c r="AN2008" s="6"/>
      <c r="AO2008" s="6"/>
      <c r="AP2008" s="6"/>
      <c r="AQ2008" s="21"/>
      <c r="AR2008" s="21"/>
      <c r="AS2008" s="21"/>
      <c r="AT2008" s="6"/>
      <c r="AU2008" s="6"/>
      <c r="AV2008" s="6"/>
      <c r="AW2008" s="6"/>
    </row>
    <row r="2009" spans="1:49" x14ac:dyDescent="0.35">
      <c r="A2009" s="20"/>
      <c r="B2009" s="20"/>
      <c r="C2009" s="20"/>
      <c r="D2009" s="20"/>
      <c r="E2009" s="6"/>
      <c r="F2009" s="6"/>
      <c r="G2009" s="6"/>
      <c r="H2009" s="6"/>
      <c r="I2009" s="6"/>
      <c r="J2009" s="6"/>
      <c r="K2009" s="6"/>
      <c r="L2009" s="6"/>
      <c r="M2009" s="6"/>
      <c r="N2009" s="6"/>
      <c r="O2009" s="6"/>
      <c r="P2009" s="6"/>
      <c r="Q2009" s="6"/>
      <c r="R2009" s="6"/>
      <c r="S2009" s="6"/>
      <c r="T2009" s="6"/>
      <c r="U2009" s="6"/>
      <c r="V2009" s="6"/>
      <c r="W2009" s="6"/>
      <c r="X2009" s="6"/>
      <c r="Y2009" s="6"/>
      <c r="Z2009" s="6"/>
      <c r="AA2009" s="6"/>
      <c r="AB2009" s="6"/>
      <c r="AC2009" s="6"/>
      <c r="AD2009" s="6"/>
      <c r="AE2009" s="6"/>
      <c r="AF2009" s="6"/>
      <c r="AG2009" s="6"/>
      <c r="AH2009" s="6"/>
      <c r="AI2009" s="6"/>
      <c r="AJ2009" s="6"/>
      <c r="AK2009" s="6"/>
      <c r="AL2009" s="6"/>
      <c r="AM2009" s="6"/>
      <c r="AN2009" s="6"/>
      <c r="AO2009" s="6"/>
      <c r="AP2009" s="6"/>
      <c r="AQ2009" s="21"/>
      <c r="AR2009" s="21"/>
      <c r="AS2009" s="21"/>
      <c r="AT2009" s="6"/>
      <c r="AU2009" s="6"/>
      <c r="AV2009" s="6"/>
      <c r="AW2009" s="6"/>
    </row>
    <row r="2010" spans="1:49" x14ac:dyDescent="0.35">
      <c r="A2010" s="20"/>
      <c r="B2010" s="20"/>
      <c r="C2010" s="20"/>
      <c r="D2010" s="20"/>
      <c r="E2010" s="6"/>
      <c r="F2010" s="6"/>
      <c r="G2010" s="6"/>
      <c r="H2010" s="6"/>
      <c r="I2010" s="6"/>
      <c r="J2010" s="6"/>
      <c r="K2010" s="6"/>
      <c r="L2010" s="6"/>
      <c r="M2010" s="6"/>
      <c r="N2010" s="6"/>
      <c r="O2010" s="6"/>
      <c r="P2010" s="6"/>
      <c r="Q2010" s="6"/>
      <c r="R2010" s="6"/>
      <c r="S2010" s="6"/>
      <c r="T2010" s="6"/>
      <c r="U2010" s="6"/>
      <c r="V2010" s="6"/>
      <c r="W2010" s="6"/>
      <c r="X2010" s="6"/>
      <c r="Y2010" s="6"/>
      <c r="Z2010" s="6"/>
      <c r="AA2010" s="6"/>
      <c r="AB2010" s="6"/>
      <c r="AC2010" s="6"/>
      <c r="AD2010" s="6"/>
      <c r="AE2010" s="6"/>
      <c r="AF2010" s="6"/>
      <c r="AG2010" s="6"/>
      <c r="AH2010" s="6"/>
      <c r="AI2010" s="6"/>
      <c r="AJ2010" s="6"/>
      <c r="AK2010" s="6"/>
      <c r="AL2010" s="6"/>
      <c r="AM2010" s="6"/>
      <c r="AN2010" s="6"/>
      <c r="AO2010" s="6"/>
      <c r="AP2010" s="6"/>
      <c r="AQ2010" s="21"/>
      <c r="AR2010" s="21"/>
      <c r="AS2010" s="21"/>
      <c r="AT2010" s="6"/>
      <c r="AU2010" s="6"/>
      <c r="AV2010" s="6"/>
      <c r="AW2010" s="6"/>
    </row>
    <row r="2011" spans="1:49" x14ac:dyDescent="0.35">
      <c r="A2011" s="20"/>
      <c r="B2011" s="20"/>
      <c r="C2011" s="20"/>
      <c r="D2011" s="20"/>
      <c r="E2011" s="6"/>
      <c r="F2011" s="6"/>
      <c r="G2011" s="6"/>
      <c r="H2011" s="6"/>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c r="AG2011" s="6"/>
      <c r="AH2011" s="6"/>
      <c r="AI2011" s="6"/>
      <c r="AJ2011" s="6"/>
      <c r="AK2011" s="6"/>
      <c r="AL2011" s="6"/>
      <c r="AM2011" s="6"/>
      <c r="AN2011" s="6"/>
      <c r="AO2011" s="6"/>
      <c r="AP2011" s="6"/>
      <c r="AQ2011" s="21"/>
      <c r="AR2011" s="21"/>
      <c r="AS2011" s="21"/>
      <c r="AT2011" s="6"/>
      <c r="AU2011" s="6"/>
      <c r="AV2011" s="6"/>
      <c r="AW2011" s="6"/>
    </row>
    <row r="2012" spans="1:49" x14ac:dyDescent="0.35">
      <c r="A2012" s="20"/>
      <c r="B2012" s="20"/>
      <c r="C2012" s="20"/>
      <c r="D2012" s="20"/>
      <c r="E2012" s="6"/>
      <c r="F2012" s="6"/>
      <c r="G2012" s="6"/>
      <c r="H2012" s="6"/>
      <c r="I2012" s="6"/>
      <c r="J2012" s="6"/>
      <c r="K2012" s="6"/>
      <c r="L2012" s="6"/>
      <c r="M2012" s="6"/>
      <c r="N2012" s="6"/>
      <c r="O2012" s="6"/>
      <c r="P2012" s="6"/>
      <c r="Q2012" s="6"/>
      <c r="R2012" s="6"/>
      <c r="S2012" s="6"/>
      <c r="T2012" s="6"/>
      <c r="U2012" s="6"/>
      <c r="V2012" s="6"/>
      <c r="W2012" s="6"/>
      <c r="X2012" s="6"/>
      <c r="Y2012" s="6"/>
      <c r="Z2012" s="6"/>
      <c r="AA2012" s="6"/>
      <c r="AB2012" s="6"/>
      <c r="AC2012" s="6"/>
      <c r="AD2012" s="6"/>
      <c r="AE2012" s="6"/>
      <c r="AF2012" s="6"/>
      <c r="AG2012" s="6"/>
      <c r="AH2012" s="6"/>
      <c r="AI2012" s="6"/>
      <c r="AJ2012" s="6"/>
      <c r="AK2012" s="6"/>
      <c r="AL2012" s="6"/>
      <c r="AM2012" s="6"/>
      <c r="AN2012" s="6"/>
      <c r="AO2012" s="6"/>
      <c r="AP2012" s="6"/>
      <c r="AQ2012" s="21"/>
      <c r="AR2012" s="21"/>
      <c r="AS2012" s="21"/>
      <c r="AT2012" s="6"/>
      <c r="AU2012" s="6"/>
      <c r="AV2012" s="6"/>
      <c r="AW2012" s="6"/>
    </row>
    <row r="2013" spans="1:49" x14ac:dyDescent="0.35">
      <c r="A2013" s="20"/>
      <c r="B2013" s="20"/>
      <c r="C2013" s="20"/>
      <c r="D2013" s="20"/>
      <c r="E2013" s="6"/>
      <c r="F2013" s="6"/>
      <c r="G2013" s="6"/>
      <c r="H2013" s="6"/>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c r="AG2013" s="6"/>
      <c r="AH2013" s="6"/>
      <c r="AI2013" s="6"/>
      <c r="AJ2013" s="6"/>
      <c r="AK2013" s="6"/>
      <c r="AL2013" s="6"/>
      <c r="AM2013" s="6"/>
      <c r="AN2013" s="6"/>
      <c r="AO2013" s="6"/>
      <c r="AP2013" s="6"/>
      <c r="AQ2013" s="21"/>
      <c r="AR2013" s="21"/>
      <c r="AS2013" s="21"/>
      <c r="AT2013" s="6"/>
      <c r="AU2013" s="6"/>
      <c r="AV2013" s="6"/>
      <c r="AW2013" s="6"/>
    </row>
    <row r="2014" spans="1:49" x14ac:dyDescent="0.35">
      <c r="A2014" s="20"/>
      <c r="B2014" s="20"/>
      <c r="C2014" s="20"/>
      <c r="D2014" s="20"/>
      <c r="E2014" s="6"/>
      <c r="F2014" s="6"/>
      <c r="G2014" s="6"/>
      <c r="H2014" s="6"/>
      <c r="I2014" s="6"/>
      <c r="J2014" s="6"/>
      <c r="K2014" s="6"/>
      <c r="L2014" s="6"/>
      <c r="M2014" s="6"/>
      <c r="N2014" s="6"/>
      <c r="O2014" s="6"/>
      <c r="P2014" s="6"/>
      <c r="Q2014" s="6"/>
      <c r="R2014" s="6"/>
      <c r="S2014" s="6"/>
      <c r="T2014" s="6"/>
      <c r="U2014" s="6"/>
      <c r="V2014" s="6"/>
      <c r="W2014" s="6"/>
      <c r="X2014" s="6"/>
      <c r="Y2014" s="6"/>
      <c r="Z2014" s="6"/>
      <c r="AA2014" s="6"/>
      <c r="AB2014" s="6"/>
      <c r="AC2014" s="6"/>
      <c r="AD2014" s="6"/>
      <c r="AE2014" s="6"/>
      <c r="AF2014" s="6"/>
      <c r="AG2014" s="6"/>
      <c r="AH2014" s="6"/>
      <c r="AI2014" s="6"/>
      <c r="AJ2014" s="6"/>
      <c r="AK2014" s="6"/>
      <c r="AL2014" s="6"/>
      <c r="AM2014" s="6"/>
      <c r="AN2014" s="6"/>
      <c r="AO2014" s="6"/>
      <c r="AP2014" s="6"/>
      <c r="AQ2014" s="21"/>
      <c r="AR2014" s="21"/>
      <c r="AS2014" s="21"/>
      <c r="AT2014" s="6"/>
      <c r="AU2014" s="6"/>
      <c r="AV2014" s="6"/>
      <c r="AW2014" s="6"/>
    </row>
    <row r="2015" spans="1:49" x14ac:dyDescent="0.35">
      <c r="A2015" s="20"/>
      <c r="B2015" s="20"/>
      <c r="C2015" s="20"/>
      <c r="D2015" s="20"/>
      <c r="E2015" s="6"/>
      <c r="F2015" s="6"/>
      <c r="G2015" s="6"/>
      <c r="H2015" s="6"/>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c r="AG2015" s="6"/>
      <c r="AH2015" s="6"/>
      <c r="AI2015" s="6"/>
      <c r="AJ2015" s="6"/>
      <c r="AK2015" s="6"/>
      <c r="AL2015" s="6"/>
      <c r="AM2015" s="6"/>
      <c r="AN2015" s="6"/>
      <c r="AO2015" s="6"/>
      <c r="AP2015" s="6"/>
      <c r="AQ2015" s="21"/>
      <c r="AR2015" s="21"/>
      <c r="AS2015" s="21"/>
      <c r="AT2015" s="6"/>
      <c r="AU2015" s="6"/>
      <c r="AV2015" s="6"/>
      <c r="AW2015" s="6"/>
    </row>
    <row r="2016" spans="1:49" x14ac:dyDescent="0.35">
      <c r="A2016" s="20"/>
      <c r="B2016" s="20"/>
      <c r="C2016" s="20"/>
      <c r="D2016" s="20"/>
      <c r="E2016" s="6"/>
      <c r="F2016" s="6"/>
      <c r="G2016" s="6"/>
      <c r="H2016" s="6"/>
      <c r="I2016" s="6"/>
      <c r="J2016" s="6"/>
      <c r="K2016" s="6"/>
      <c r="L2016" s="6"/>
      <c r="M2016" s="6"/>
      <c r="N2016" s="6"/>
      <c r="O2016" s="6"/>
      <c r="P2016" s="6"/>
      <c r="Q2016" s="6"/>
      <c r="R2016" s="6"/>
      <c r="S2016" s="6"/>
      <c r="T2016" s="6"/>
      <c r="U2016" s="6"/>
      <c r="V2016" s="6"/>
      <c r="W2016" s="6"/>
      <c r="X2016" s="6"/>
      <c r="Y2016" s="6"/>
      <c r="Z2016" s="6"/>
      <c r="AA2016" s="6"/>
      <c r="AB2016" s="6"/>
      <c r="AC2016" s="6"/>
      <c r="AD2016" s="6"/>
      <c r="AE2016" s="6"/>
      <c r="AF2016" s="6"/>
      <c r="AG2016" s="6"/>
      <c r="AH2016" s="6"/>
      <c r="AI2016" s="6"/>
      <c r="AJ2016" s="6"/>
      <c r="AK2016" s="6"/>
      <c r="AL2016" s="6"/>
      <c r="AM2016" s="6"/>
      <c r="AN2016" s="6"/>
      <c r="AO2016" s="6"/>
      <c r="AP2016" s="6"/>
      <c r="AQ2016" s="21"/>
      <c r="AR2016" s="21"/>
      <c r="AS2016" s="21"/>
      <c r="AT2016" s="6"/>
      <c r="AU2016" s="6"/>
      <c r="AV2016" s="6"/>
      <c r="AW2016" s="6"/>
    </row>
    <row r="2017" spans="1:49" x14ac:dyDescent="0.35">
      <c r="A2017" s="20"/>
      <c r="B2017" s="20"/>
      <c r="C2017" s="20"/>
      <c r="D2017" s="20"/>
      <c r="E2017" s="6"/>
      <c r="F2017" s="6"/>
      <c r="G2017" s="6"/>
      <c r="H2017" s="6"/>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c r="AG2017" s="6"/>
      <c r="AH2017" s="6"/>
      <c r="AI2017" s="6"/>
      <c r="AJ2017" s="6"/>
      <c r="AK2017" s="6"/>
      <c r="AL2017" s="6"/>
      <c r="AM2017" s="6"/>
      <c r="AN2017" s="6"/>
      <c r="AO2017" s="6"/>
      <c r="AP2017" s="6"/>
      <c r="AQ2017" s="21"/>
      <c r="AR2017" s="21"/>
      <c r="AS2017" s="21"/>
      <c r="AT2017" s="6"/>
      <c r="AU2017" s="6"/>
      <c r="AV2017" s="6"/>
      <c r="AW2017" s="6"/>
    </row>
    <row r="2018" spans="1:49" x14ac:dyDescent="0.35">
      <c r="A2018" s="20"/>
      <c r="B2018" s="20"/>
      <c r="C2018" s="20"/>
      <c r="D2018" s="20"/>
      <c r="E2018" s="6"/>
      <c r="F2018" s="6"/>
      <c r="G2018" s="6"/>
      <c r="H2018" s="6"/>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c r="AG2018" s="6"/>
      <c r="AH2018" s="6"/>
      <c r="AI2018" s="6"/>
      <c r="AJ2018" s="6"/>
      <c r="AK2018" s="6"/>
      <c r="AL2018" s="6"/>
      <c r="AM2018" s="6"/>
      <c r="AN2018" s="6"/>
      <c r="AO2018" s="6"/>
      <c r="AP2018" s="6"/>
      <c r="AQ2018" s="21"/>
      <c r="AR2018" s="21"/>
      <c r="AS2018" s="21"/>
      <c r="AT2018" s="6"/>
      <c r="AU2018" s="6"/>
      <c r="AV2018" s="6"/>
      <c r="AW2018" s="6"/>
    </row>
    <row r="2019" spans="1:49" x14ac:dyDescent="0.35">
      <c r="A2019" s="20"/>
      <c r="B2019" s="20"/>
      <c r="C2019" s="20"/>
      <c r="D2019" s="20"/>
      <c r="E2019" s="6"/>
      <c r="F2019" s="6"/>
      <c r="G2019" s="6"/>
      <c r="H2019" s="6"/>
      <c r="I2019" s="6"/>
      <c r="J2019" s="6"/>
      <c r="K2019" s="6"/>
      <c r="L2019" s="6"/>
      <c r="M2019" s="6"/>
      <c r="N2019" s="6"/>
      <c r="O2019" s="6"/>
      <c r="P2019" s="6"/>
      <c r="Q2019" s="6"/>
      <c r="R2019" s="6"/>
      <c r="S2019" s="6"/>
      <c r="T2019" s="6"/>
      <c r="U2019" s="6"/>
      <c r="V2019" s="6"/>
      <c r="W2019" s="6"/>
      <c r="X2019" s="6"/>
      <c r="Y2019" s="6"/>
      <c r="Z2019" s="6"/>
      <c r="AA2019" s="6"/>
      <c r="AB2019" s="6"/>
      <c r="AC2019" s="6"/>
      <c r="AD2019" s="6"/>
      <c r="AE2019" s="6"/>
      <c r="AF2019" s="6"/>
      <c r="AG2019" s="6"/>
      <c r="AH2019" s="6"/>
      <c r="AI2019" s="6"/>
      <c r="AJ2019" s="6"/>
      <c r="AK2019" s="6"/>
      <c r="AL2019" s="6"/>
      <c r="AM2019" s="6"/>
      <c r="AN2019" s="6"/>
      <c r="AO2019" s="6"/>
      <c r="AP2019" s="6"/>
      <c r="AQ2019" s="21"/>
      <c r="AR2019" s="21"/>
      <c r="AS2019" s="21"/>
      <c r="AT2019" s="6"/>
      <c r="AU2019" s="6"/>
      <c r="AV2019" s="6"/>
      <c r="AW2019" s="6"/>
    </row>
    <row r="2020" spans="1:49" x14ac:dyDescent="0.35">
      <c r="A2020" s="20"/>
      <c r="B2020" s="20"/>
      <c r="C2020" s="20"/>
      <c r="D2020" s="20"/>
      <c r="E2020" s="6"/>
      <c r="F2020" s="6"/>
      <c r="G2020" s="6"/>
      <c r="H2020" s="6"/>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c r="AG2020" s="6"/>
      <c r="AH2020" s="6"/>
      <c r="AI2020" s="6"/>
      <c r="AJ2020" s="6"/>
      <c r="AK2020" s="6"/>
      <c r="AL2020" s="6"/>
      <c r="AM2020" s="6"/>
      <c r="AN2020" s="6"/>
      <c r="AO2020" s="6"/>
      <c r="AP2020" s="6"/>
      <c r="AQ2020" s="21"/>
      <c r="AR2020" s="21"/>
      <c r="AS2020" s="21"/>
      <c r="AT2020" s="6"/>
      <c r="AU2020" s="6"/>
      <c r="AV2020" s="6"/>
      <c r="AW2020" s="6"/>
    </row>
    <row r="2021" spans="1:49" x14ac:dyDescent="0.35">
      <c r="A2021" s="20"/>
      <c r="B2021" s="20"/>
      <c r="C2021" s="20"/>
      <c r="D2021" s="20"/>
      <c r="E2021" s="6"/>
      <c r="F2021" s="6"/>
      <c r="G2021" s="6"/>
      <c r="H2021" s="6"/>
      <c r="I2021" s="6"/>
      <c r="J2021" s="6"/>
      <c r="K2021" s="6"/>
      <c r="L2021" s="6"/>
      <c r="M2021" s="6"/>
      <c r="N2021" s="6"/>
      <c r="O2021" s="6"/>
      <c r="P2021" s="6"/>
      <c r="Q2021" s="6"/>
      <c r="R2021" s="6"/>
      <c r="S2021" s="6"/>
      <c r="T2021" s="6"/>
      <c r="U2021" s="6"/>
      <c r="V2021" s="6"/>
      <c r="W2021" s="6"/>
      <c r="X2021" s="6"/>
      <c r="Y2021" s="6"/>
      <c r="Z2021" s="6"/>
      <c r="AA2021" s="6"/>
      <c r="AB2021" s="6"/>
      <c r="AC2021" s="6"/>
      <c r="AD2021" s="6"/>
      <c r="AE2021" s="6"/>
      <c r="AF2021" s="6"/>
      <c r="AG2021" s="6"/>
      <c r="AH2021" s="6"/>
      <c r="AI2021" s="6"/>
      <c r="AJ2021" s="6"/>
      <c r="AK2021" s="6"/>
      <c r="AL2021" s="6"/>
      <c r="AM2021" s="6"/>
      <c r="AN2021" s="6"/>
      <c r="AO2021" s="6"/>
      <c r="AP2021" s="6"/>
      <c r="AQ2021" s="21"/>
      <c r="AR2021" s="21"/>
      <c r="AS2021" s="21"/>
      <c r="AT2021" s="6"/>
      <c r="AU2021" s="6"/>
      <c r="AV2021" s="6"/>
      <c r="AW2021" s="6"/>
    </row>
    <row r="2022" spans="1:49" x14ac:dyDescent="0.35">
      <c r="A2022" s="20"/>
      <c r="B2022" s="20"/>
      <c r="C2022" s="20"/>
      <c r="D2022" s="20"/>
      <c r="E2022" s="6"/>
      <c r="F2022" s="6"/>
      <c r="G2022" s="6"/>
      <c r="H2022" s="6"/>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c r="AG2022" s="6"/>
      <c r="AH2022" s="6"/>
      <c r="AI2022" s="6"/>
      <c r="AJ2022" s="6"/>
      <c r="AK2022" s="6"/>
      <c r="AL2022" s="6"/>
      <c r="AM2022" s="6"/>
      <c r="AN2022" s="6"/>
      <c r="AO2022" s="6"/>
      <c r="AP2022" s="6"/>
      <c r="AQ2022" s="21"/>
      <c r="AR2022" s="21"/>
      <c r="AS2022" s="21"/>
      <c r="AT2022" s="6"/>
      <c r="AU2022" s="6"/>
      <c r="AV2022" s="6"/>
      <c r="AW2022" s="6"/>
    </row>
    <row r="2023" spans="1:49" x14ac:dyDescent="0.35">
      <c r="A2023" s="20"/>
      <c r="B2023" s="20"/>
      <c r="C2023" s="20"/>
      <c r="D2023" s="20"/>
      <c r="E2023" s="6"/>
      <c r="F2023" s="6"/>
      <c r="G2023" s="6"/>
      <c r="H2023" s="6"/>
      <c r="I2023" s="6"/>
      <c r="J2023" s="6"/>
      <c r="K2023" s="6"/>
      <c r="L2023" s="6"/>
      <c r="M2023" s="6"/>
      <c r="N2023" s="6"/>
      <c r="O2023" s="6"/>
      <c r="P2023" s="6"/>
      <c r="Q2023" s="6"/>
      <c r="R2023" s="6"/>
      <c r="S2023" s="6"/>
      <c r="T2023" s="6"/>
      <c r="U2023" s="6"/>
      <c r="V2023" s="6"/>
      <c r="W2023" s="6"/>
      <c r="X2023" s="6"/>
      <c r="Y2023" s="6"/>
      <c r="Z2023" s="6"/>
      <c r="AA2023" s="6"/>
      <c r="AB2023" s="6"/>
      <c r="AC2023" s="6"/>
      <c r="AD2023" s="6"/>
      <c r="AE2023" s="6"/>
      <c r="AF2023" s="6"/>
      <c r="AG2023" s="6"/>
      <c r="AH2023" s="6"/>
      <c r="AI2023" s="6"/>
      <c r="AJ2023" s="6"/>
      <c r="AK2023" s="6"/>
      <c r="AL2023" s="6"/>
      <c r="AM2023" s="6"/>
      <c r="AN2023" s="6"/>
      <c r="AO2023" s="6"/>
      <c r="AP2023" s="6"/>
      <c r="AQ2023" s="21"/>
      <c r="AR2023" s="21"/>
      <c r="AS2023" s="21"/>
      <c r="AT2023" s="6"/>
      <c r="AU2023" s="6"/>
      <c r="AV2023" s="6"/>
      <c r="AW2023" s="6"/>
    </row>
    <row r="2024" spans="1:49" x14ac:dyDescent="0.35">
      <c r="A2024" s="20"/>
      <c r="B2024" s="20"/>
      <c r="C2024" s="20"/>
      <c r="D2024" s="20"/>
      <c r="E2024" s="6"/>
      <c r="F2024" s="6"/>
      <c r="G2024" s="6"/>
      <c r="H2024" s="6"/>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c r="AG2024" s="6"/>
      <c r="AH2024" s="6"/>
      <c r="AI2024" s="6"/>
      <c r="AJ2024" s="6"/>
      <c r="AK2024" s="6"/>
      <c r="AL2024" s="6"/>
      <c r="AM2024" s="6"/>
      <c r="AN2024" s="6"/>
      <c r="AO2024" s="6"/>
      <c r="AP2024" s="6"/>
      <c r="AQ2024" s="21"/>
      <c r="AR2024" s="21"/>
      <c r="AS2024" s="21"/>
      <c r="AT2024" s="6"/>
      <c r="AU2024" s="6"/>
      <c r="AV2024" s="6"/>
      <c r="AW2024" s="6"/>
    </row>
    <row r="2025" spans="1:49" x14ac:dyDescent="0.35">
      <c r="A2025" s="20"/>
      <c r="B2025" s="20"/>
      <c r="C2025" s="20"/>
      <c r="D2025" s="20"/>
      <c r="E2025" s="6"/>
      <c r="F2025" s="6"/>
      <c r="G2025" s="6"/>
      <c r="H2025" s="6"/>
      <c r="I2025" s="6"/>
      <c r="J2025" s="6"/>
      <c r="K2025" s="6"/>
      <c r="L2025" s="6"/>
      <c r="M2025" s="6"/>
      <c r="N2025" s="6"/>
      <c r="O2025" s="6"/>
      <c r="P2025" s="6"/>
      <c r="Q2025" s="6"/>
      <c r="R2025" s="6"/>
      <c r="S2025" s="6"/>
      <c r="T2025" s="6"/>
      <c r="U2025" s="6"/>
      <c r="V2025" s="6"/>
      <c r="W2025" s="6"/>
      <c r="X2025" s="6"/>
      <c r="Y2025" s="6"/>
      <c r="Z2025" s="6"/>
      <c r="AA2025" s="6"/>
      <c r="AB2025" s="6"/>
      <c r="AC2025" s="6"/>
      <c r="AD2025" s="6"/>
      <c r="AE2025" s="6"/>
      <c r="AF2025" s="6"/>
      <c r="AG2025" s="6"/>
      <c r="AH2025" s="6"/>
      <c r="AI2025" s="6"/>
      <c r="AJ2025" s="6"/>
      <c r="AK2025" s="6"/>
      <c r="AL2025" s="6"/>
      <c r="AM2025" s="6"/>
      <c r="AN2025" s="6"/>
      <c r="AO2025" s="6"/>
      <c r="AP2025" s="6"/>
      <c r="AQ2025" s="21"/>
      <c r="AR2025" s="21"/>
      <c r="AS2025" s="21"/>
      <c r="AT2025" s="6"/>
      <c r="AU2025" s="6"/>
      <c r="AV2025" s="6"/>
      <c r="AW2025" s="6"/>
    </row>
    <row r="2026" spans="1:49" x14ac:dyDescent="0.35">
      <c r="A2026" s="20"/>
      <c r="B2026" s="20"/>
      <c r="C2026" s="20"/>
      <c r="D2026" s="20"/>
      <c r="E2026" s="6"/>
      <c r="F2026" s="6"/>
      <c r="G2026" s="6"/>
      <c r="H2026" s="6"/>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c r="AG2026" s="6"/>
      <c r="AH2026" s="6"/>
      <c r="AI2026" s="6"/>
      <c r="AJ2026" s="6"/>
      <c r="AK2026" s="6"/>
      <c r="AL2026" s="6"/>
      <c r="AM2026" s="6"/>
      <c r="AN2026" s="6"/>
      <c r="AO2026" s="6"/>
      <c r="AP2026" s="6"/>
      <c r="AQ2026" s="21"/>
      <c r="AR2026" s="21"/>
      <c r="AS2026" s="21"/>
      <c r="AT2026" s="6"/>
      <c r="AU2026" s="6"/>
      <c r="AV2026" s="6"/>
      <c r="AW2026" s="6"/>
    </row>
    <row r="2027" spans="1:49" x14ac:dyDescent="0.35">
      <c r="A2027" s="20"/>
      <c r="B2027" s="20"/>
      <c r="C2027" s="20"/>
      <c r="D2027" s="20"/>
      <c r="E2027" s="6"/>
      <c r="F2027" s="6"/>
      <c r="G2027" s="6"/>
      <c r="H2027" s="6"/>
      <c r="I2027" s="6"/>
      <c r="J2027" s="6"/>
      <c r="K2027" s="6"/>
      <c r="L2027" s="6"/>
      <c r="M2027" s="6"/>
      <c r="N2027" s="6"/>
      <c r="O2027" s="6"/>
      <c r="P2027" s="6"/>
      <c r="Q2027" s="6"/>
      <c r="R2027" s="6"/>
      <c r="S2027" s="6"/>
      <c r="T2027" s="6"/>
      <c r="U2027" s="6"/>
      <c r="V2027" s="6"/>
      <c r="W2027" s="6"/>
      <c r="X2027" s="6"/>
      <c r="Y2027" s="6"/>
      <c r="Z2027" s="6"/>
      <c r="AA2027" s="6"/>
      <c r="AB2027" s="6"/>
      <c r="AC2027" s="6"/>
      <c r="AD2027" s="6"/>
      <c r="AE2027" s="6"/>
      <c r="AF2027" s="6"/>
      <c r="AG2027" s="6"/>
      <c r="AH2027" s="6"/>
      <c r="AI2027" s="6"/>
      <c r="AJ2027" s="6"/>
      <c r="AK2027" s="6"/>
      <c r="AL2027" s="6"/>
      <c r="AM2027" s="6"/>
      <c r="AN2027" s="6"/>
      <c r="AO2027" s="6"/>
      <c r="AP2027" s="6"/>
      <c r="AQ2027" s="21"/>
      <c r="AR2027" s="21"/>
      <c r="AS2027" s="21"/>
      <c r="AT2027" s="6"/>
      <c r="AU2027" s="6"/>
      <c r="AV2027" s="6"/>
      <c r="AW2027" s="6"/>
    </row>
    <row r="2028" spans="1:49" x14ac:dyDescent="0.35">
      <c r="A2028" s="20"/>
      <c r="B2028" s="20"/>
      <c r="C2028" s="20"/>
      <c r="D2028" s="20"/>
      <c r="E2028" s="6"/>
      <c r="F2028" s="6"/>
      <c r="G2028" s="6"/>
      <c r="H2028" s="6"/>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c r="AG2028" s="6"/>
      <c r="AH2028" s="6"/>
      <c r="AI2028" s="6"/>
      <c r="AJ2028" s="6"/>
      <c r="AK2028" s="6"/>
      <c r="AL2028" s="6"/>
      <c r="AM2028" s="6"/>
      <c r="AN2028" s="6"/>
      <c r="AO2028" s="6"/>
      <c r="AP2028" s="6"/>
      <c r="AQ2028" s="21"/>
      <c r="AR2028" s="21"/>
      <c r="AS2028" s="21"/>
      <c r="AT2028" s="6"/>
      <c r="AU2028" s="6"/>
      <c r="AV2028" s="6"/>
      <c r="AW2028" s="6"/>
    </row>
    <row r="2029" spans="1:49" x14ac:dyDescent="0.35">
      <c r="A2029" s="20"/>
      <c r="B2029" s="20"/>
      <c r="C2029" s="20"/>
      <c r="D2029" s="20"/>
      <c r="E2029" s="6"/>
      <c r="F2029" s="6"/>
      <c r="G2029" s="6"/>
      <c r="H2029" s="6"/>
      <c r="I2029" s="6"/>
      <c r="J2029" s="6"/>
      <c r="K2029" s="6"/>
      <c r="L2029" s="6"/>
      <c r="M2029" s="6"/>
      <c r="N2029" s="6"/>
      <c r="O2029" s="6"/>
      <c r="P2029" s="6"/>
      <c r="Q2029" s="6"/>
      <c r="R2029" s="6"/>
      <c r="S2029" s="6"/>
      <c r="T2029" s="6"/>
      <c r="U2029" s="6"/>
      <c r="V2029" s="6"/>
      <c r="W2029" s="6"/>
      <c r="X2029" s="6"/>
      <c r="Y2029" s="6"/>
      <c r="Z2029" s="6"/>
      <c r="AA2029" s="6"/>
      <c r="AB2029" s="6"/>
      <c r="AC2029" s="6"/>
      <c r="AD2029" s="6"/>
      <c r="AE2029" s="6"/>
      <c r="AF2029" s="6"/>
      <c r="AG2029" s="6"/>
      <c r="AH2029" s="6"/>
      <c r="AI2029" s="6"/>
      <c r="AJ2029" s="6"/>
      <c r="AK2029" s="6"/>
      <c r="AL2029" s="6"/>
      <c r="AM2029" s="6"/>
      <c r="AN2029" s="6"/>
      <c r="AO2029" s="6"/>
      <c r="AP2029" s="6"/>
      <c r="AQ2029" s="21"/>
      <c r="AR2029" s="21"/>
      <c r="AS2029" s="21"/>
      <c r="AT2029" s="6"/>
      <c r="AU2029" s="6"/>
      <c r="AV2029" s="6"/>
      <c r="AW2029" s="6"/>
    </row>
    <row r="2030" spans="1:49" x14ac:dyDescent="0.35">
      <c r="A2030" s="20"/>
      <c r="B2030" s="20"/>
      <c r="C2030" s="20"/>
      <c r="D2030" s="20"/>
      <c r="E2030" s="6"/>
      <c r="F2030" s="6"/>
      <c r="G2030" s="6"/>
      <c r="H2030" s="6"/>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c r="AG2030" s="6"/>
      <c r="AH2030" s="6"/>
      <c r="AI2030" s="6"/>
      <c r="AJ2030" s="6"/>
      <c r="AK2030" s="6"/>
      <c r="AL2030" s="6"/>
      <c r="AM2030" s="6"/>
      <c r="AN2030" s="6"/>
      <c r="AO2030" s="6"/>
      <c r="AP2030" s="6"/>
      <c r="AQ2030" s="21"/>
      <c r="AR2030" s="21"/>
      <c r="AS2030" s="21"/>
      <c r="AT2030" s="6"/>
      <c r="AU2030" s="6"/>
      <c r="AV2030" s="6"/>
      <c r="AW2030" s="6"/>
    </row>
    <row r="2031" spans="1:49" x14ac:dyDescent="0.35">
      <c r="A2031" s="20"/>
      <c r="B2031" s="20"/>
      <c r="C2031" s="20"/>
      <c r="D2031" s="20"/>
      <c r="E2031" s="6"/>
      <c r="F2031" s="6"/>
      <c r="G2031" s="6"/>
      <c r="H2031" s="6"/>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c r="AG2031" s="6"/>
      <c r="AH2031" s="6"/>
      <c r="AI2031" s="6"/>
      <c r="AJ2031" s="6"/>
      <c r="AK2031" s="6"/>
      <c r="AL2031" s="6"/>
      <c r="AM2031" s="6"/>
      <c r="AN2031" s="6"/>
      <c r="AO2031" s="6"/>
      <c r="AP2031" s="6"/>
      <c r="AQ2031" s="21"/>
      <c r="AR2031" s="21"/>
      <c r="AS2031" s="21"/>
      <c r="AT2031" s="6"/>
      <c r="AU2031" s="6"/>
      <c r="AV2031" s="6"/>
      <c r="AW2031" s="6"/>
    </row>
    <row r="2032" spans="1:49" x14ac:dyDescent="0.35">
      <c r="A2032" s="20"/>
      <c r="B2032" s="20"/>
      <c r="C2032" s="20"/>
      <c r="D2032" s="20"/>
      <c r="E2032" s="6"/>
      <c r="F2032" s="6"/>
      <c r="G2032" s="6"/>
      <c r="H2032" s="6"/>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c r="AG2032" s="6"/>
      <c r="AH2032" s="6"/>
      <c r="AI2032" s="6"/>
      <c r="AJ2032" s="6"/>
      <c r="AK2032" s="6"/>
      <c r="AL2032" s="6"/>
      <c r="AM2032" s="6"/>
      <c r="AN2032" s="6"/>
      <c r="AO2032" s="6"/>
      <c r="AP2032" s="6"/>
      <c r="AQ2032" s="21"/>
      <c r="AR2032" s="21"/>
      <c r="AS2032" s="21"/>
      <c r="AT2032" s="6"/>
      <c r="AU2032" s="6"/>
      <c r="AV2032" s="6"/>
      <c r="AW2032" s="6"/>
    </row>
    <row r="2033" spans="1:49" x14ac:dyDescent="0.35">
      <c r="A2033" s="20"/>
      <c r="B2033" s="20"/>
      <c r="C2033" s="20"/>
      <c r="D2033" s="20"/>
      <c r="E2033" s="6"/>
      <c r="F2033" s="6"/>
      <c r="G2033" s="6"/>
      <c r="H2033" s="6"/>
      <c r="I2033" s="6"/>
      <c r="J2033" s="6"/>
      <c r="K2033" s="6"/>
      <c r="L2033" s="6"/>
      <c r="M2033" s="6"/>
      <c r="N2033" s="6"/>
      <c r="O2033" s="6"/>
      <c r="P2033" s="6"/>
      <c r="Q2033" s="6"/>
      <c r="R2033" s="6"/>
      <c r="S2033" s="6"/>
      <c r="T2033" s="6"/>
      <c r="U2033" s="6"/>
      <c r="V2033" s="6"/>
      <c r="W2033" s="6"/>
      <c r="X2033" s="6"/>
      <c r="Y2033" s="6"/>
      <c r="Z2033" s="6"/>
      <c r="AA2033" s="6"/>
      <c r="AB2033" s="6"/>
      <c r="AC2033" s="6"/>
      <c r="AD2033" s="6"/>
      <c r="AE2033" s="6"/>
      <c r="AF2033" s="6"/>
      <c r="AG2033" s="6"/>
      <c r="AH2033" s="6"/>
      <c r="AI2033" s="6"/>
      <c r="AJ2033" s="6"/>
      <c r="AK2033" s="6"/>
      <c r="AL2033" s="6"/>
      <c r="AM2033" s="6"/>
      <c r="AN2033" s="6"/>
      <c r="AO2033" s="6"/>
      <c r="AP2033" s="6"/>
      <c r="AQ2033" s="21"/>
      <c r="AR2033" s="21"/>
      <c r="AS2033" s="21"/>
      <c r="AT2033" s="6"/>
      <c r="AU2033" s="6"/>
      <c r="AV2033" s="6"/>
      <c r="AW2033" s="6"/>
    </row>
    <row r="2034" spans="1:49" x14ac:dyDescent="0.35">
      <c r="A2034" s="20"/>
      <c r="B2034" s="20"/>
      <c r="C2034" s="20"/>
      <c r="D2034" s="20"/>
      <c r="E2034" s="6"/>
      <c r="F2034" s="6"/>
      <c r="G2034" s="6"/>
      <c r="H2034" s="6"/>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c r="AG2034" s="6"/>
      <c r="AH2034" s="6"/>
      <c r="AI2034" s="6"/>
      <c r="AJ2034" s="6"/>
      <c r="AK2034" s="6"/>
      <c r="AL2034" s="6"/>
      <c r="AM2034" s="6"/>
      <c r="AN2034" s="6"/>
      <c r="AO2034" s="6"/>
      <c r="AP2034" s="6"/>
      <c r="AQ2034" s="21"/>
      <c r="AR2034" s="21"/>
      <c r="AS2034" s="21"/>
      <c r="AT2034" s="6"/>
      <c r="AU2034" s="6"/>
      <c r="AV2034" s="6"/>
      <c r="AW2034" s="6"/>
    </row>
    <row r="2035" spans="1:49" x14ac:dyDescent="0.35">
      <c r="A2035" s="20"/>
      <c r="B2035" s="20"/>
      <c r="C2035" s="20"/>
      <c r="D2035" s="20"/>
      <c r="E2035" s="6"/>
      <c r="F2035" s="6"/>
      <c r="G2035" s="6"/>
      <c r="H2035" s="6"/>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c r="AG2035" s="6"/>
      <c r="AH2035" s="6"/>
      <c r="AI2035" s="6"/>
      <c r="AJ2035" s="6"/>
      <c r="AK2035" s="6"/>
      <c r="AL2035" s="6"/>
      <c r="AM2035" s="6"/>
      <c r="AN2035" s="6"/>
      <c r="AO2035" s="6"/>
      <c r="AP2035" s="6"/>
      <c r="AQ2035" s="21"/>
      <c r="AR2035" s="21"/>
      <c r="AS2035" s="21"/>
      <c r="AT2035" s="6"/>
      <c r="AU2035" s="6"/>
      <c r="AV2035" s="6"/>
      <c r="AW2035" s="6"/>
    </row>
    <row r="2036" spans="1:49" x14ac:dyDescent="0.35">
      <c r="A2036" s="20"/>
      <c r="B2036" s="20"/>
      <c r="C2036" s="20"/>
      <c r="D2036" s="20"/>
      <c r="E2036" s="6"/>
      <c r="F2036" s="6"/>
      <c r="G2036" s="6"/>
      <c r="H2036" s="6"/>
      <c r="I2036" s="6"/>
      <c r="J2036" s="6"/>
      <c r="K2036" s="6"/>
      <c r="L2036" s="6"/>
      <c r="M2036" s="6"/>
      <c r="N2036" s="6"/>
      <c r="O2036" s="6"/>
      <c r="P2036" s="6"/>
      <c r="Q2036" s="6"/>
      <c r="R2036" s="6"/>
      <c r="S2036" s="6"/>
      <c r="T2036" s="6"/>
      <c r="U2036" s="6"/>
      <c r="V2036" s="6"/>
      <c r="W2036" s="6"/>
      <c r="X2036" s="6"/>
      <c r="Y2036" s="6"/>
      <c r="Z2036" s="6"/>
      <c r="AA2036" s="6"/>
      <c r="AB2036" s="6"/>
      <c r="AC2036" s="6"/>
      <c r="AD2036" s="6"/>
      <c r="AE2036" s="6"/>
      <c r="AF2036" s="6"/>
      <c r="AG2036" s="6"/>
      <c r="AH2036" s="6"/>
      <c r="AI2036" s="6"/>
      <c r="AJ2036" s="6"/>
      <c r="AK2036" s="6"/>
      <c r="AL2036" s="6"/>
      <c r="AM2036" s="6"/>
      <c r="AN2036" s="6"/>
      <c r="AO2036" s="6"/>
      <c r="AP2036" s="6"/>
      <c r="AQ2036" s="21"/>
      <c r="AR2036" s="21"/>
      <c r="AS2036" s="21"/>
      <c r="AT2036" s="6"/>
      <c r="AU2036" s="6"/>
      <c r="AV2036" s="6"/>
      <c r="AW2036" s="6"/>
    </row>
    <row r="2037" spans="1:49" x14ac:dyDescent="0.35">
      <c r="A2037" s="20"/>
      <c r="B2037" s="20"/>
      <c r="C2037" s="20"/>
      <c r="D2037" s="20"/>
      <c r="E2037" s="6"/>
      <c r="F2037" s="6"/>
      <c r="G2037" s="6"/>
      <c r="H2037" s="6"/>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c r="AG2037" s="6"/>
      <c r="AH2037" s="6"/>
      <c r="AI2037" s="6"/>
      <c r="AJ2037" s="6"/>
      <c r="AK2037" s="6"/>
      <c r="AL2037" s="6"/>
      <c r="AM2037" s="6"/>
      <c r="AN2037" s="6"/>
      <c r="AO2037" s="6"/>
      <c r="AP2037" s="6"/>
      <c r="AQ2037" s="21"/>
      <c r="AR2037" s="21"/>
      <c r="AS2037" s="21"/>
      <c r="AT2037" s="6"/>
      <c r="AU2037" s="6"/>
      <c r="AV2037" s="6"/>
      <c r="AW2037" s="6"/>
    </row>
    <row r="2038" spans="1:49" x14ac:dyDescent="0.35">
      <c r="A2038" s="20"/>
      <c r="B2038" s="20"/>
      <c r="C2038" s="20"/>
      <c r="D2038" s="20"/>
      <c r="E2038" s="6"/>
      <c r="F2038" s="6"/>
      <c r="G2038" s="6"/>
      <c r="H2038" s="6"/>
      <c r="I2038" s="6"/>
      <c r="J2038" s="6"/>
      <c r="K2038" s="6"/>
      <c r="L2038" s="6"/>
      <c r="M2038" s="6"/>
      <c r="N2038" s="6"/>
      <c r="O2038" s="6"/>
      <c r="P2038" s="6"/>
      <c r="Q2038" s="6"/>
      <c r="R2038" s="6"/>
      <c r="S2038" s="6"/>
      <c r="T2038" s="6"/>
      <c r="U2038" s="6"/>
      <c r="V2038" s="6"/>
      <c r="W2038" s="6"/>
      <c r="X2038" s="6"/>
      <c r="Y2038" s="6"/>
      <c r="Z2038" s="6"/>
      <c r="AA2038" s="6"/>
      <c r="AB2038" s="6"/>
      <c r="AC2038" s="6"/>
      <c r="AD2038" s="6"/>
      <c r="AE2038" s="6"/>
      <c r="AF2038" s="6"/>
      <c r="AG2038" s="6"/>
      <c r="AH2038" s="6"/>
      <c r="AI2038" s="6"/>
      <c r="AJ2038" s="6"/>
      <c r="AK2038" s="6"/>
      <c r="AL2038" s="6"/>
      <c r="AM2038" s="6"/>
      <c r="AN2038" s="6"/>
      <c r="AO2038" s="6"/>
      <c r="AP2038" s="6"/>
      <c r="AQ2038" s="21"/>
      <c r="AR2038" s="21"/>
      <c r="AS2038" s="21"/>
      <c r="AT2038" s="6"/>
      <c r="AU2038" s="6"/>
      <c r="AV2038" s="6"/>
      <c r="AW2038" s="6"/>
    </row>
    <row r="2039" spans="1:49" x14ac:dyDescent="0.35">
      <c r="A2039" s="20"/>
      <c r="B2039" s="20"/>
      <c r="C2039" s="20"/>
      <c r="D2039" s="20"/>
      <c r="E2039" s="6"/>
      <c r="F2039" s="6"/>
      <c r="G2039" s="6"/>
      <c r="H2039" s="6"/>
      <c r="I2039" s="6"/>
      <c r="J2039" s="6"/>
      <c r="K2039" s="6"/>
      <c r="L2039" s="6"/>
      <c r="M2039" s="6"/>
      <c r="N2039" s="6"/>
      <c r="O2039" s="6"/>
      <c r="P2039" s="6"/>
      <c r="Q2039" s="6"/>
      <c r="R2039" s="6"/>
      <c r="S2039" s="6"/>
      <c r="T2039" s="6"/>
      <c r="U2039" s="6"/>
      <c r="V2039" s="6"/>
      <c r="W2039" s="6"/>
      <c r="X2039" s="6"/>
      <c r="Y2039" s="6"/>
      <c r="Z2039" s="6"/>
      <c r="AA2039" s="6"/>
      <c r="AB2039" s="6"/>
      <c r="AC2039" s="6"/>
      <c r="AD2039" s="6"/>
      <c r="AE2039" s="6"/>
      <c r="AF2039" s="6"/>
      <c r="AG2039" s="6"/>
      <c r="AH2039" s="6"/>
      <c r="AI2039" s="6"/>
      <c r="AJ2039" s="6"/>
      <c r="AK2039" s="6"/>
      <c r="AL2039" s="6"/>
      <c r="AM2039" s="6"/>
      <c r="AN2039" s="6"/>
      <c r="AO2039" s="6"/>
      <c r="AP2039" s="6"/>
      <c r="AQ2039" s="21"/>
      <c r="AR2039" s="21"/>
      <c r="AS2039" s="21"/>
      <c r="AT2039" s="6"/>
      <c r="AU2039" s="6"/>
      <c r="AV2039" s="6"/>
      <c r="AW2039" s="6"/>
    </row>
    <row r="2040" spans="1:49" x14ac:dyDescent="0.35">
      <c r="A2040" s="20"/>
      <c r="B2040" s="20"/>
      <c r="C2040" s="20"/>
      <c r="D2040" s="20"/>
      <c r="E2040" s="6"/>
      <c r="F2040" s="6"/>
      <c r="G2040" s="6"/>
      <c r="H2040" s="6"/>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c r="AG2040" s="6"/>
      <c r="AH2040" s="6"/>
      <c r="AI2040" s="6"/>
      <c r="AJ2040" s="6"/>
      <c r="AK2040" s="6"/>
      <c r="AL2040" s="6"/>
      <c r="AM2040" s="6"/>
      <c r="AN2040" s="6"/>
      <c r="AO2040" s="6"/>
      <c r="AP2040" s="6"/>
      <c r="AQ2040" s="21"/>
      <c r="AR2040" s="21"/>
      <c r="AS2040" s="21"/>
      <c r="AT2040" s="6"/>
      <c r="AU2040" s="6"/>
      <c r="AV2040" s="6"/>
      <c r="AW2040" s="6"/>
    </row>
    <row r="2041" spans="1:49" x14ac:dyDescent="0.35">
      <c r="A2041" s="20"/>
      <c r="B2041" s="20"/>
      <c r="C2041" s="20"/>
      <c r="D2041" s="20"/>
      <c r="E2041" s="6"/>
      <c r="F2041" s="6"/>
      <c r="G2041" s="6"/>
      <c r="H2041" s="6"/>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c r="AG2041" s="6"/>
      <c r="AH2041" s="6"/>
      <c r="AI2041" s="6"/>
      <c r="AJ2041" s="6"/>
      <c r="AK2041" s="6"/>
      <c r="AL2041" s="6"/>
      <c r="AM2041" s="6"/>
      <c r="AN2041" s="6"/>
      <c r="AO2041" s="6"/>
      <c r="AP2041" s="6"/>
      <c r="AQ2041" s="21"/>
      <c r="AR2041" s="21"/>
      <c r="AS2041" s="21"/>
      <c r="AT2041" s="6"/>
      <c r="AU2041" s="6"/>
      <c r="AV2041" s="6"/>
      <c r="AW2041" s="6"/>
    </row>
    <row r="2042" spans="1:49" x14ac:dyDescent="0.35">
      <c r="A2042" s="20"/>
      <c r="B2042" s="20"/>
      <c r="C2042" s="20"/>
      <c r="D2042" s="20"/>
      <c r="E2042" s="6"/>
      <c r="F2042" s="6"/>
      <c r="G2042" s="6"/>
      <c r="H2042" s="6"/>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c r="AG2042" s="6"/>
      <c r="AH2042" s="6"/>
      <c r="AI2042" s="6"/>
      <c r="AJ2042" s="6"/>
      <c r="AK2042" s="6"/>
      <c r="AL2042" s="6"/>
      <c r="AM2042" s="6"/>
      <c r="AN2042" s="6"/>
      <c r="AO2042" s="6"/>
      <c r="AP2042" s="6"/>
      <c r="AQ2042" s="21"/>
      <c r="AR2042" s="21"/>
      <c r="AS2042" s="21"/>
      <c r="AT2042" s="6"/>
      <c r="AU2042" s="6"/>
      <c r="AV2042" s="6"/>
      <c r="AW2042" s="6"/>
    </row>
    <row r="2043" spans="1:49" x14ac:dyDescent="0.35">
      <c r="A2043" s="20"/>
      <c r="B2043" s="20"/>
      <c r="C2043" s="20"/>
      <c r="D2043" s="20"/>
      <c r="E2043" s="6"/>
      <c r="F2043" s="6"/>
      <c r="G2043" s="6"/>
      <c r="H2043" s="6"/>
      <c r="I2043" s="6"/>
      <c r="J2043" s="6"/>
      <c r="K2043" s="6"/>
      <c r="L2043" s="6"/>
      <c r="M2043" s="6"/>
      <c r="N2043" s="6"/>
      <c r="O2043" s="6"/>
      <c r="P2043" s="6"/>
      <c r="Q2043" s="6"/>
      <c r="R2043" s="6"/>
      <c r="S2043" s="6"/>
      <c r="T2043" s="6"/>
      <c r="U2043" s="6"/>
      <c r="V2043" s="6"/>
      <c r="W2043" s="6"/>
      <c r="X2043" s="6"/>
      <c r="Y2043" s="6"/>
      <c r="Z2043" s="6"/>
      <c r="AA2043" s="6"/>
      <c r="AB2043" s="6"/>
      <c r="AC2043" s="6"/>
      <c r="AD2043" s="6"/>
      <c r="AE2043" s="6"/>
      <c r="AF2043" s="6"/>
      <c r="AG2043" s="6"/>
      <c r="AH2043" s="6"/>
      <c r="AI2043" s="6"/>
      <c r="AJ2043" s="6"/>
      <c r="AK2043" s="6"/>
      <c r="AL2043" s="6"/>
      <c r="AM2043" s="6"/>
      <c r="AN2043" s="6"/>
      <c r="AO2043" s="6"/>
      <c r="AP2043" s="6"/>
      <c r="AQ2043" s="21"/>
      <c r="AR2043" s="21"/>
      <c r="AS2043" s="21"/>
      <c r="AT2043" s="6"/>
      <c r="AU2043" s="6"/>
      <c r="AV2043" s="6"/>
      <c r="AW2043" s="6"/>
    </row>
    <row r="2044" spans="1:49" x14ac:dyDescent="0.35">
      <c r="A2044" s="20"/>
      <c r="B2044" s="20"/>
      <c r="C2044" s="20"/>
      <c r="D2044" s="20"/>
      <c r="E2044" s="6"/>
      <c r="F2044" s="6"/>
      <c r="G2044" s="6"/>
      <c r="H2044" s="6"/>
      <c r="I2044" s="6"/>
      <c r="J2044" s="6"/>
      <c r="K2044" s="6"/>
      <c r="L2044" s="6"/>
      <c r="M2044" s="6"/>
      <c r="N2044" s="6"/>
      <c r="O2044" s="6"/>
      <c r="P2044" s="6"/>
      <c r="Q2044" s="6"/>
      <c r="R2044" s="6"/>
      <c r="S2044" s="6"/>
      <c r="T2044" s="6"/>
      <c r="U2044" s="6"/>
      <c r="V2044" s="6"/>
      <c r="W2044" s="6"/>
      <c r="X2044" s="6"/>
      <c r="Y2044" s="6"/>
      <c r="Z2044" s="6"/>
      <c r="AA2044" s="6"/>
      <c r="AB2044" s="6"/>
      <c r="AC2044" s="6"/>
      <c r="AD2044" s="6"/>
      <c r="AE2044" s="6"/>
      <c r="AF2044" s="6"/>
      <c r="AG2044" s="6"/>
      <c r="AH2044" s="6"/>
      <c r="AI2044" s="6"/>
      <c r="AJ2044" s="6"/>
      <c r="AK2044" s="6"/>
      <c r="AL2044" s="6"/>
      <c r="AM2044" s="6"/>
      <c r="AN2044" s="6"/>
      <c r="AO2044" s="6"/>
      <c r="AP2044" s="6"/>
      <c r="AQ2044" s="21"/>
      <c r="AR2044" s="21"/>
      <c r="AS2044" s="21"/>
      <c r="AT2044" s="6"/>
      <c r="AU2044" s="6"/>
      <c r="AV2044" s="6"/>
      <c r="AW2044" s="6"/>
    </row>
    <row r="2045" spans="1:49" x14ac:dyDescent="0.35">
      <c r="A2045" s="20"/>
      <c r="B2045" s="20"/>
      <c r="C2045" s="20"/>
      <c r="D2045" s="20"/>
      <c r="E2045" s="6"/>
      <c r="F2045" s="6"/>
      <c r="G2045" s="6"/>
      <c r="H2045" s="6"/>
      <c r="I2045" s="6"/>
      <c r="J2045" s="6"/>
      <c r="K2045" s="6"/>
      <c r="L2045" s="6"/>
      <c r="M2045" s="6"/>
      <c r="N2045" s="6"/>
      <c r="O2045" s="6"/>
      <c r="P2045" s="6"/>
      <c r="Q2045" s="6"/>
      <c r="R2045" s="6"/>
      <c r="S2045" s="6"/>
      <c r="T2045" s="6"/>
      <c r="U2045" s="6"/>
      <c r="V2045" s="6"/>
      <c r="W2045" s="6"/>
      <c r="X2045" s="6"/>
      <c r="Y2045" s="6"/>
      <c r="Z2045" s="6"/>
      <c r="AA2045" s="6"/>
      <c r="AB2045" s="6"/>
      <c r="AC2045" s="6"/>
      <c r="AD2045" s="6"/>
      <c r="AE2045" s="6"/>
      <c r="AF2045" s="6"/>
      <c r="AG2045" s="6"/>
      <c r="AH2045" s="6"/>
      <c r="AI2045" s="6"/>
      <c r="AJ2045" s="6"/>
      <c r="AK2045" s="6"/>
      <c r="AL2045" s="6"/>
      <c r="AM2045" s="6"/>
      <c r="AN2045" s="6"/>
      <c r="AO2045" s="6"/>
      <c r="AP2045" s="6"/>
      <c r="AQ2045" s="21"/>
      <c r="AR2045" s="21"/>
      <c r="AS2045" s="21"/>
      <c r="AT2045" s="6"/>
      <c r="AU2045" s="6"/>
      <c r="AV2045" s="6"/>
      <c r="AW2045" s="6"/>
    </row>
    <row r="2046" spans="1:49" x14ac:dyDescent="0.35">
      <c r="A2046" s="20"/>
      <c r="B2046" s="20"/>
      <c r="C2046" s="20"/>
      <c r="D2046" s="20"/>
      <c r="E2046" s="6"/>
      <c r="F2046" s="6"/>
      <c r="G2046" s="6"/>
      <c r="H2046" s="6"/>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c r="AG2046" s="6"/>
      <c r="AH2046" s="6"/>
      <c r="AI2046" s="6"/>
      <c r="AJ2046" s="6"/>
      <c r="AK2046" s="6"/>
      <c r="AL2046" s="6"/>
      <c r="AM2046" s="6"/>
      <c r="AN2046" s="6"/>
      <c r="AO2046" s="6"/>
      <c r="AP2046" s="6"/>
      <c r="AQ2046" s="21"/>
      <c r="AR2046" s="21"/>
      <c r="AS2046" s="21"/>
      <c r="AT2046" s="6"/>
      <c r="AU2046" s="6"/>
      <c r="AV2046" s="6"/>
      <c r="AW2046" s="6"/>
    </row>
    <row r="2047" spans="1:49" x14ac:dyDescent="0.35">
      <c r="A2047" s="20"/>
      <c r="B2047" s="20"/>
      <c r="C2047" s="20"/>
      <c r="D2047" s="20"/>
      <c r="E2047" s="6"/>
      <c r="F2047" s="6"/>
      <c r="G2047" s="6"/>
      <c r="H2047" s="6"/>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c r="AG2047" s="6"/>
      <c r="AH2047" s="6"/>
      <c r="AI2047" s="6"/>
      <c r="AJ2047" s="6"/>
      <c r="AK2047" s="6"/>
      <c r="AL2047" s="6"/>
      <c r="AM2047" s="6"/>
      <c r="AN2047" s="6"/>
      <c r="AO2047" s="6"/>
      <c r="AP2047" s="6"/>
      <c r="AQ2047" s="21"/>
      <c r="AR2047" s="21"/>
      <c r="AS2047" s="21"/>
      <c r="AT2047" s="6"/>
      <c r="AU2047" s="6"/>
      <c r="AV2047" s="6"/>
      <c r="AW2047" s="6"/>
    </row>
    <row r="2048" spans="1:49" x14ac:dyDescent="0.35">
      <c r="A2048" s="20"/>
      <c r="B2048" s="20"/>
      <c r="C2048" s="20"/>
      <c r="D2048" s="20"/>
      <c r="E2048" s="6"/>
      <c r="F2048" s="6"/>
      <c r="G2048" s="6"/>
      <c r="H2048" s="6"/>
      <c r="I2048" s="6"/>
      <c r="J2048" s="6"/>
      <c r="K2048" s="6"/>
      <c r="L2048" s="6"/>
      <c r="M2048" s="6"/>
      <c r="N2048" s="6"/>
      <c r="O2048" s="6"/>
      <c r="P2048" s="6"/>
      <c r="Q2048" s="6"/>
      <c r="R2048" s="6"/>
      <c r="S2048" s="6"/>
      <c r="T2048" s="6"/>
      <c r="U2048" s="6"/>
      <c r="V2048" s="6"/>
      <c r="W2048" s="6"/>
      <c r="X2048" s="6"/>
      <c r="Y2048" s="6"/>
      <c r="Z2048" s="6"/>
      <c r="AA2048" s="6"/>
      <c r="AB2048" s="6"/>
      <c r="AC2048" s="6"/>
      <c r="AD2048" s="6"/>
      <c r="AE2048" s="6"/>
      <c r="AF2048" s="6"/>
      <c r="AG2048" s="6"/>
      <c r="AH2048" s="6"/>
      <c r="AI2048" s="6"/>
      <c r="AJ2048" s="6"/>
      <c r="AK2048" s="6"/>
      <c r="AL2048" s="6"/>
      <c r="AM2048" s="6"/>
      <c r="AN2048" s="6"/>
      <c r="AO2048" s="6"/>
      <c r="AP2048" s="6"/>
      <c r="AQ2048" s="21"/>
      <c r="AR2048" s="21"/>
      <c r="AS2048" s="21"/>
      <c r="AT2048" s="6"/>
      <c r="AU2048" s="6"/>
      <c r="AV2048" s="6"/>
      <c r="AW2048" s="6"/>
    </row>
    <row r="2049" spans="1:49" x14ac:dyDescent="0.35">
      <c r="A2049" s="20"/>
      <c r="B2049" s="20"/>
      <c r="C2049" s="20"/>
      <c r="D2049" s="20"/>
      <c r="E2049" s="6"/>
      <c r="F2049" s="6"/>
      <c r="G2049" s="6"/>
      <c r="H2049" s="6"/>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c r="AG2049" s="6"/>
      <c r="AH2049" s="6"/>
      <c r="AI2049" s="6"/>
      <c r="AJ2049" s="6"/>
      <c r="AK2049" s="6"/>
      <c r="AL2049" s="6"/>
      <c r="AM2049" s="6"/>
      <c r="AN2049" s="6"/>
      <c r="AO2049" s="6"/>
      <c r="AP2049" s="6"/>
      <c r="AQ2049" s="21"/>
      <c r="AR2049" s="21"/>
      <c r="AS2049" s="21"/>
      <c r="AT2049" s="6"/>
      <c r="AU2049" s="6"/>
      <c r="AV2049" s="6"/>
      <c r="AW2049" s="6"/>
    </row>
    <row r="2050" spans="1:49" x14ac:dyDescent="0.35">
      <c r="A2050" s="20"/>
      <c r="B2050" s="20"/>
      <c r="C2050" s="20"/>
      <c r="D2050" s="20"/>
      <c r="E2050" s="6"/>
      <c r="F2050" s="6"/>
      <c r="G2050" s="6"/>
      <c r="H2050" s="6"/>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c r="AG2050" s="6"/>
      <c r="AH2050" s="6"/>
      <c r="AI2050" s="6"/>
      <c r="AJ2050" s="6"/>
      <c r="AK2050" s="6"/>
      <c r="AL2050" s="6"/>
      <c r="AM2050" s="6"/>
      <c r="AN2050" s="6"/>
      <c r="AO2050" s="6"/>
      <c r="AP2050" s="6"/>
      <c r="AQ2050" s="21"/>
      <c r="AR2050" s="21"/>
      <c r="AS2050" s="21"/>
      <c r="AT2050" s="6"/>
      <c r="AU2050" s="6"/>
      <c r="AV2050" s="6"/>
      <c r="AW2050" s="6"/>
    </row>
    <row r="2051" spans="1:49" x14ac:dyDescent="0.35">
      <c r="A2051" s="20"/>
      <c r="B2051" s="20"/>
      <c r="C2051" s="20"/>
      <c r="D2051" s="20"/>
      <c r="E2051" s="6"/>
      <c r="F2051" s="6"/>
      <c r="G2051" s="6"/>
      <c r="H2051" s="6"/>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c r="AG2051" s="6"/>
      <c r="AH2051" s="6"/>
      <c r="AI2051" s="6"/>
      <c r="AJ2051" s="6"/>
      <c r="AK2051" s="6"/>
      <c r="AL2051" s="6"/>
      <c r="AM2051" s="6"/>
      <c r="AN2051" s="6"/>
      <c r="AO2051" s="6"/>
      <c r="AP2051" s="6"/>
      <c r="AQ2051" s="21"/>
      <c r="AR2051" s="21"/>
      <c r="AS2051" s="21"/>
      <c r="AT2051" s="6"/>
      <c r="AU2051" s="6"/>
      <c r="AV2051" s="6"/>
      <c r="AW2051" s="6"/>
    </row>
    <row r="2052" spans="1:49" x14ac:dyDescent="0.35">
      <c r="A2052" s="20"/>
      <c r="B2052" s="20"/>
      <c r="C2052" s="20"/>
      <c r="D2052" s="20"/>
      <c r="E2052" s="6"/>
      <c r="F2052" s="6"/>
      <c r="G2052" s="6"/>
      <c r="H2052" s="6"/>
      <c r="I2052" s="6"/>
      <c r="J2052" s="6"/>
      <c r="K2052" s="6"/>
      <c r="L2052" s="6"/>
      <c r="M2052" s="6"/>
      <c r="N2052" s="6"/>
      <c r="O2052" s="6"/>
      <c r="P2052" s="6"/>
      <c r="Q2052" s="6"/>
      <c r="R2052" s="6"/>
      <c r="S2052" s="6"/>
      <c r="T2052" s="6"/>
      <c r="U2052" s="6"/>
      <c r="V2052" s="6"/>
      <c r="W2052" s="6"/>
      <c r="X2052" s="6"/>
      <c r="Y2052" s="6"/>
      <c r="Z2052" s="6"/>
      <c r="AA2052" s="6"/>
      <c r="AB2052" s="6"/>
      <c r="AC2052" s="6"/>
      <c r="AD2052" s="6"/>
      <c r="AE2052" s="6"/>
      <c r="AF2052" s="6"/>
      <c r="AG2052" s="6"/>
      <c r="AH2052" s="6"/>
      <c r="AI2052" s="6"/>
      <c r="AJ2052" s="6"/>
      <c r="AK2052" s="6"/>
      <c r="AL2052" s="6"/>
      <c r="AM2052" s="6"/>
      <c r="AN2052" s="6"/>
      <c r="AO2052" s="6"/>
      <c r="AP2052" s="6"/>
      <c r="AQ2052" s="21"/>
      <c r="AR2052" s="21"/>
      <c r="AS2052" s="21"/>
      <c r="AT2052" s="6"/>
      <c r="AU2052" s="6"/>
      <c r="AV2052" s="6"/>
      <c r="AW2052" s="6"/>
    </row>
    <row r="2053" spans="1:49" x14ac:dyDescent="0.35">
      <c r="A2053" s="20"/>
      <c r="B2053" s="20"/>
      <c r="C2053" s="20"/>
      <c r="D2053" s="20"/>
      <c r="E2053" s="6"/>
      <c r="F2053" s="6"/>
      <c r="G2053" s="6"/>
      <c r="H2053" s="6"/>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c r="AG2053" s="6"/>
      <c r="AH2053" s="6"/>
      <c r="AI2053" s="6"/>
      <c r="AJ2053" s="6"/>
      <c r="AK2053" s="6"/>
      <c r="AL2053" s="6"/>
      <c r="AM2053" s="6"/>
      <c r="AN2053" s="6"/>
      <c r="AO2053" s="6"/>
      <c r="AP2053" s="6"/>
      <c r="AQ2053" s="21"/>
      <c r="AR2053" s="21"/>
      <c r="AS2053" s="21"/>
      <c r="AT2053" s="6"/>
      <c r="AU2053" s="6"/>
      <c r="AV2053" s="6"/>
      <c r="AW2053" s="6"/>
    </row>
    <row r="2054" spans="1:49" x14ac:dyDescent="0.35">
      <c r="A2054" s="20"/>
      <c r="B2054" s="20"/>
      <c r="C2054" s="20"/>
      <c r="D2054" s="20"/>
      <c r="E2054" s="6"/>
      <c r="F2054" s="6"/>
      <c r="G2054" s="6"/>
      <c r="H2054" s="6"/>
      <c r="I2054" s="6"/>
      <c r="J2054" s="6"/>
      <c r="K2054" s="6"/>
      <c r="L2054" s="6"/>
      <c r="M2054" s="6"/>
      <c r="N2054" s="6"/>
      <c r="O2054" s="6"/>
      <c r="P2054" s="6"/>
      <c r="Q2054" s="6"/>
      <c r="R2054" s="6"/>
      <c r="S2054" s="6"/>
      <c r="T2054" s="6"/>
      <c r="U2054" s="6"/>
      <c r="V2054" s="6"/>
      <c r="W2054" s="6"/>
      <c r="X2054" s="6"/>
      <c r="Y2054" s="6"/>
      <c r="Z2054" s="6"/>
      <c r="AA2054" s="6"/>
      <c r="AB2054" s="6"/>
      <c r="AC2054" s="6"/>
      <c r="AD2054" s="6"/>
      <c r="AE2054" s="6"/>
      <c r="AF2054" s="6"/>
      <c r="AG2054" s="6"/>
      <c r="AH2054" s="6"/>
      <c r="AI2054" s="6"/>
      <c r="AJ2054" s="6"/>
      <c r="AK2054" s="6"/>
      <c r="AL2054" s="6"/>
      <c r="AM2054" s="6"/>
      <c r="AN2054" s="6"/>
      <c r="AO2054" s="6"/>
      <c r="AP2054" s="6"/>
      <c r="AQ2054" s="21"/>
      <c r="AR2054" s="21"/>
      <c r="AS2054" s="21"/>
      <c r="AT2054" s="6"/>
      <c r="AU2054" s="6"/>
      <c r="AV2054" s="6"/>
      <c r="AW2054" s="6"/>
    </row>
    <row r="2055" spans="1:49" x14ac:dyDescent="0.35">
      <c r="A2055" s="20"/>
      <c r="B2055" s="20"/>
      <c r="C2055" s="20"/>
      <c r="D2055" s="20"/>
      <c r="E2055" s="6"/>
      <c r="F2055" s="6"/>
      <c r="G2055" s="6"/>
      <c r="H2055" s="6"/>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c r="AG2055" s="6"/>
      <c r="AH2055" s="6"/>
      <c r="AI2055" s="6"/>
      <c r="AJ2055" s="6"/>
      <c r="AK2055" s="6"/>
      <c r="AL2055" s="6"/>
      <c r="AM2055" s="6"/>
      <c r="AN2055" s="6"/>
      <c r="AO2055" s="6"/>
      <c r="AP2055" s="6"/>
      <c r="AQ2055" s="21"/>
      <c r="AR2055" s="21"/>
      <c r="AS2055" s="21"/>
      <c r="AT2055" s="6"/>
      <c r="AU2055" s="6"/>
      <c r="AV2055" s="6"/>
      <c r="AW2055" s="6"/>
    </row>
    <row r="2056" spans="1:49" x14ac:dyDescent="0.35">
      <c r="A2056" s="20"/>
      <c r="B2056" s="20"/>
      <c r="C2056" s="20"/>
      <c r="D2056" s="20"/>
      <c r="E2056" s="6"/>
      <c r="F2056" s="6"/>
      <c r="G2056" s="6"/>
      <c r="H2056" s="6"/>
      <c r="I2056" s="6"/>
      <c r="J2056" s="6"/>
      <c r="K2056" s="6"/>
      <c r="L2056" s="6"/>
      <c r="M2056" s="6"/>
      <c r="N2056" s="6"/>
      <c r="O2056" s="6"/>
      <c r="P2056" s="6"/>
      <c r="Q2056" s="6"/>
      <c r="R2056" s="6"/>
      <c r="S2056" s="6"/>
      <c r="T2056" s="6"/>
      <c r="U2056" s="6"/>
      <c r="V2056" s="6"/>
      <c r="W2056" s="6"/>
      <c r="X2056" s="6"/>
      <c r="Y2056" s="6"/>
      <c r="Z2056" s="6"/>
      <c r="AA2056" s="6"/>
      <c r="AB2056" s="6"/>
      <c r="AC2056" s="6"/>
      <c r="AD2056" s="6"/>
      <c r="AE2056" s="6"/>
      <c r="AF2056" s="6"/>
      <c r="AG2056" s="6"/>
      <c r="AH2056" s="6"/>
      <c r="AI2056" s="6"/>
      <c r="AJ2056" s="6"/>
      <c r="AK2056" s="6"/>
      <c r="AL2056" s="6"/>
      <c r="AM2056" s="6"/>
      <c r="AN2056" s="6"/>
      <c r="AO2056" s="6"/>
      <c r="AP2056" s="6"/>
      <c r="AQ2056" s="21"/>
      <c r="AR2056" s="21"/>
      <c r="AS2056" s="21"/>
      <c r="AT2056" s="6"/>
      <c r="AU2056" s="6"/>
      <c r="AV2056" s="6"/>
      <c r="AW2056" s="6"/>
    </row>
    <row r="2057" spans="1:49" x14ac:dyDescent="0.35">
      <c r="A2057" s="20"/>
      <c r="B2057" s="20"/>
      <c r="C2057" s="20"/>
      <c r="D2057" s="20"/>
      <c r="E2057" s="6"/>
      <c r="F2057" s="6"/>
      <c r="G2057" s="6"/>
      <c r="H2057" s="6"/>
      <c r="I2057" s="6"/>
      <c r="J2057" s="6"/>
      <c r="K2057" s="6"/>
      <c r="L2057" s="6"/>
      <c r="M2057" s="6"/>
      <c r="N2057" s="6"/>
      <c r="O2057" s="6"/>
      <c r="P2057" s="6"/>
      <c r="Q2057" s="6"/>
      <c r="R2057" s="6"/>
      <c r="S2057" s="6"/>
      <c r="T2057" s="6"/>
      <c r="U2057" s="6"/>
      <c r="V2057" s="6"/>
      <c r="W2057" s="6"/>
      <c r="X2057" s="6"/>
      <c r="Y2057" s="6"/>
      <c r="Z2057" s="6"/>
      <c r="AA2057" s="6"/>
      <c r="AB2057" s="6"/>
      <c r="AC2057" s="6"/>
      <c r="AD2057" s="6"/>
      <c r="AE2057" s="6"/>
      <c r="AF2057" s="6"/>
      <c r="AG2057" s="6"/>
      <c r="AH2057" s="6"/>
      <c r="AI2057" s="6"/>
      <c r="AJ2057" s="6"/>
      <c r="AK2057" s="6"/>
      <c r="AL2057" s="6"/>
      <c r="AM2057" s="6"/>
      <c r="AN2057" s="6"/>
      <c r="AO2057" s="6"/>
      <c r="AP2057" s="6"/>
      <c r="AQ2057" s="21"/>
      <c r="AR2057" s="21"/>
      <c r="AS2057" s="21"/>
      <c r="AT2057" s="6"/>
      <c r="AU2057" s="6"/>
      <c r="AV2057" s="6"/>
      <c r="AW2057" s="6"/>
    </row>
    <row r="2058" spans="1:49" x14ac:dyDescent="0.35">
      <c r="A2058" s="20"/>
      <c r="B2058" s="20"/>
      <c r="C2058" s="20"/>
      <c r="D2058" s="20"/>
      <c r="E2058" s="6"/>
      <c r="F2058" s="6"/>
      <c r="G2058" s="6"/>
      <c r="H2058" s="6"/>
      <c r="I2058" s="6"/>
      <c r="J2058" s="6"/>
      <c r="K2058" s="6"/>
      <c r="L2058" s="6"/>
      <c r="M2058" s="6"/>
      <c r="N2058" s="6"/>
      <c r="O2058" s="6"/>
      <c r="P2058" s="6"/>
      <c r="Q2058" s="6"/>
      <c r="R2058" s="6"/>
      <c r="S2058" s="6"/>
      <c r="T2058" s="6"/>
      <c r="U2058" s="6"/>
      <c r="V2058" s="6"/>
      <c r="W2058" s="6"/>
      <c r="X2058" s="6"/>
      <c r="Y2058" s="6"/>
      <c r="Z2058" s="6"/>
      <c r="AA2058" s="6"/>
      <c r="AB2058" s="6"/>
      <c r="AC2058" s="6"/>
      <c r="AD2058" s="6"/>
      <c r="AE2058" s="6"/>
      <c r="AF2058" s="6"/>
      <c r="AG2058" s="6"/>
      <c r="AH2058" s="6"/>
      <c r="AI2058" s="6"/>
      <c r="AJ2058" s="6"/>
      <c r="AK2058" s="6"/>
      <c r="AL2058" s="6"/>
      <c r="AM2058" s="6"/>
      <c r="AN2058" s="6"/>
      <c r="AO2058" s="6"/>
      <c r="AP2058" s="6"/>
      <c r="AQ2058" s="21"/>
      <c r="AR2058" s="21"/>
      <c r="AS2058" s="21"/>
      <c r="AT2058" s="6"/>
      <c r="AU2058" s="6"/>
      <c r="AV2058" s="6"/>
      <c r="AW2058" s="6"/>
    </row>
    <row r="2059" spans="1:49" x14ac:dyDescent="0.35">
      <c r="A2059" s="20"/>
      <c r="B2059" s="20"/>
      <c r="C2059" s="20"/>
      <c r="D2059" s="20"/>
      <c r="E2059" s="6"/>
      <c r="F2059" s="6"/>
      <c r="G2059" s="6"/>
      <c r="H2059" s="6"/>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c r="AG2059" s="6"/>
      <c r="AH2059" s="6"/>
      <c r="AI2059" s="6"/>
      <c r="AJ2059" s="6"/>
      <c r="AK2059" s="6"/>
      <c r="AL2059" s="6"/>
      <c r="AM2059" s="6"/>
      <c r="AN2059" s="6"/>
      <c r="AO2059" s="6"/>
      <c r="AP2059" s="6"/>
      <c r="AQ2059" s="21"/>
      <c r="AR2059" s="21"/>
      <c r="AS2059" s="21"/>
      <c r="AT2059" s="6"/>
      <c r="AU2059" s="6"/>
      <c r="AV2059" s="6"/>
      <c r="AW2059" s="6"/>
    </row>
    <row r="2060" spans="1:49" x14ac:dyDescent="0.35">
      <c r="A2060" s="20"/>
      <c r="B2060" s="20"/>
      <c r="C2060" s="20"/>
      <c r="D2060" s="20"/>
      <c r="E2060" s="6"/>
      <c r="F2060" s="6"/>
      <c r="G2060" s="6"/>
      <c r="H2060" s="6"/>
      <c r="I2060" s="6"/>
      <c r="J2060" s="6"/>
      <c r="K2060" s="6"/>
      <c r="L2060" s="6"/>
      <c r="M2060" s="6"/>
      <c r="N2060" s="6"/>
      <c r="O2060" s="6"/>
      <c r="P2060" s="6"/>
      <c r="Q2060" s="6"/>
      <c r="R2060" s="6"/>
      <c r="S2060" s="6"/>
      <c r="T2060" s="6"/>
      <c r="U2060" s="6"/>
      <c r="V2060" s="6"/>
      <c r="W2060" s="6"/>
      <c r="X2060" s="6"/>
      <c r="Y2060" s="6"/>
      <c r="Z2060" s="6"/>
      <c r="AA2060" s="6"/>
      <c r="AB2060" s="6"/>
      <c r="AC2060" s="6"/>
      <c r="AD2060" s="6"/>
      <c r="AE2060" s="6"/>
      <c r="AF2060" s="6"/>
      <c r="AG2060" s="6"/>
      <c r="AH2060" s="6"/>
      <c r="AI2060" s="6"/>
      <c r="AJ2060" s="6"/>
      <c r="AK2060" s="6"/>
      <c r="AL2060" s="6"/>
      <c r="AM2060" s="6"/>
      <c r="AN2060" s="6"/>
      <c r="AO2060" s="6"/>
      <c r="AP2060" s="6"/>
      <c r="AQ2060" s="21"/>
      <c r="AR2060" s="21"/>
      <c r="AS2060" s="21"/>
      <c r="AT2060" s="6"/>
      <c r="AU2060" s="6"/>
      <c r="AV2060" s="6"/>
      <c r="AW2060" s="6"/>
    </row>
    <row r="2061" spans="1:49" x14ac:dyDescent="0.35">
      <c r="A2061" s="20"/>
      <c r="B2061" s="20"/>
      <c r="C2061" s="20"/>
      <c r="D2061" s="20"/>
      <c r="E2061" s="6"/>
      <c r="F2061" s="6"/>
      <c r="G2061" s="6"/>
      <c r="H2061" s="6"/>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c r="AG2061" s="6"/>
      <c r="AH2061" s="6"/>
      <c r="AI2061" s="6"/>
      <c r="AJ2061" s="6"/>
      <c r="AK2061" s="6"/>
      <c r="AL2061" s="6"/>
      <c r="AM2061" s="6"/>
      <c r="AN2061" s="6"/>
      <c r="AO2061" s="6"/>
      <c r="AP2061" s="6"/>
      <c r="AQ2061" s="21"/>
      <c r="AR2061" s="21"/>
      <c r="AS2061" s="21"/>
      <c r="AT2061" s="6"/>
      <c r="AU2061" s="6"/>
      <c r="AV2061" s="6"/>
      <c r="AW2061" s="6"/>
    </row>
    <row r="2062" spans="1:49" x14ac:dyDescent="0.35">
      <c r="A2062" s="20"/>
      <c r="B2062" s="20"/>
      <c r="C2062" s="20"/>
      <c r="D2062" s="20"/>
      <c r="E2062" s="6"/>
      <c r="F2062" s="6"/>
      <c r="G2062" s="6"/>
      <c r="H2062" s="6"/>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c r="AG2062" s="6"/>
      <c r="AH2062" s="6"/>
      <c r="AI2062" s="6"/>
      <c r="AJ2062" s="6"/>
      <c r="AK2062" s="6"/>
      <c r="AL2062" s="6"/>
      <c r="AM2062" s="6"/>
      <c r="AN2062" s="6"/>
      <c r="AO2062" s="6"/>
      <c r="AP2062" s="6"/>
      <c r="AQ2062" s="21"/>
      <c r="AR2062" s="21"/>
      <c r="AS2062" s="21"/>
      <c r="AT2062" s="6"/>
      <c r="AU2062" s="6"/>
      <c r="AV2062" s="6"/>
      <c r="AW2062" s="6"/>
    </row>
    <row r="2063" spans="1:49" x14ac:dyDescent="0.35">
      <c r="A2063" s="20"/>
      <c r="B2063" s="20"/>
      <c r="C2063" s="20"/>
      <c r="D2063" s="20"/>
      <c r="E2063" s="6"/>
      <c r="F2063" s="6"/>
      <c r="G2063" s="6"/>
      <c r="H2063" s="6"/>
      <c r="I2063" s="6"/>
      <c r="J2063" s="6"/>
      <c r="K2063" s="6"/>
      <c r="L2063" s="6"/>
      <c r="M2063" s="6"/>
      <c r="N2063" s="6"/>
      <c r="O2063" s="6"/>
      <c r="P2063" s="6"/>
      <c r="Q2063" s="6"/>
      <c r="R2063" s="6"/>
      <c r="S2063" s="6"/>
      <c r="T2063" s="6"/>
      <c r="U2063" s="6"/>
      <c r="V2063" s="6"/>
      <c r="W2063" s="6"/>
      <c r="X2063" s="6"/>
      <c r="Y2063" s="6"/>
      <c r="Z2063" s="6"/>
      <c r="AA2063" s="6"/>
      <c r="AB2063" s="6"/>
      <c r="AC2063" s="6"/>
      <c r="AD2063" s="6"/>
      <c r="AE2063" s="6"/>
      <c r="AF2063" s="6"/>
      <c r="AG2063" s="6"/>
      <c r="AH2063" s="6"/>
      <c r="AI2063" s="6"/>
      <c r="AJ2063" s="6"/>
      <c r="AK2063" s="6"/>
      <c r="AL2063" s="6"/>
      <c r="AM2063" s="6"/>
      <c r="AN2063" s="6"/>
      <c r="AO2063" s="6"/>
      <c r="AP2063" s="6"/>
      <c r="AQ2063" s="21"/>
      <c r="AR2063" s="21"/>
      <c r="AS2063" s="21"/>
      <c r="AT2063" s="6"/>
      <c r="AU2063" s="6"/>
      <c r="AV2063" s="6"/>
      <c r="AW2063" s="6"/>
    </row>
    <row r="2064" spans="1:49" x14ac:dyDescent="0.35">
      <c r="A2064" s="20"/>
      <c r="B2064" s="20"/>
      <c r="C2064" s="20"/>
      <c r="D2064" s="20"/>
      <c r="E2064" s="6"/>
      <c r="F2064" s="6"/>
      <c r="G2064" s="6"/>
      <c r="H2064" s="6"/>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c r="AG2064" s="6"/>
      <c r="AH2064" s="6"/>
      <c r="AI2064" s="6"/>
      <c r="AJ2064" s="6"/>
      <c r="AK2064" s="6"/>
      <c r="AL2064" s="6"/>
      <c r="AM2064" s="6"/>
      <c r="AN2064" s="6"/>
      <c r="AO2064" s="6"/>
      <c r="AP2064" s="6"/>
      <c r="AQ2064" s="21"/>
      <c r="AR2064" s="21"/>
      <c r="AS2064" s="21"/>
      <c r="AT2064" s="6"/>
      <c r="AU2064" s="6"/>
      <c r="AV2064" s="6"/>
      <c r="AW2064" s="6"/>
    </row>
    <row r="2065" spans="1:49" x14ac:dyDescent="0.35">
      <c r="A2065" s="20"/>
      <c r="B2065" s="20"/>
      <c r="C2065" s="20"/>
      <c r="D2065" s="20"/>
      <c r="E2065" s="6"/>
      <c r="F2065" s="6"/>
      <c r="G2065" s="6"/>
      <c r="H2065" s="6"/>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c r="AG2065" s="6"/>
      <c r="AH2065" s="6"/>
      <c r="AI2065" s="6"/>
      <c r="AJ2065" s="6"/>
      <c r="AK2065" s="6"/>
      <c r="AL2065" s="6"/>
      <c r="AM2065" s="6"/>
      <c r="AN2065" s="6"/>
      <c r="AO2065" s="6"/>
      <c r="AP2065" s="6"/>
      <c r="AQ2065" s="21"/>
      <c r="AR2065" s="21"/>
      <c r="AS2065" s="21"/>
      <c r="AT2065" s="6"/>
      <c r="AU2065" s="6"/>
      <c r="AV2065" s="6"/>
      <c r="AW2065" s="6"/>
    </row>
    <row r="2066" spans="1:49" x14ac:dyDescent="0.35">
      <c r="A2066" s="20"/>
      <c r="B2066" s="20"/>
      <c r="C2066" s="20"/>
      <c r="D2066" s="20"/>
      <c r="E2066" s="6"/>
      <c r="F2066" s="6"/>
      <c r="G2066" s="6"/>
      <c r="H2066" s="6"/>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c r="AG2066" s="6"/>
      <c r="AH2066" s="6"/>
      <c r="AI2066" s="6"/>
      <c r="AJ2066" s="6"/>
      <c r="AK2066" s="6"/>
      <c r="AL2066" s="6"/>
      <c r="AM2066" s="6"/>
      <c r="AN2066" s="6"/>
      <c r="AO2066" s="6"/>
      <c r="AP2066" s="6"/>
      <c r="AQ2066" s="21"/>
      <c r="AR2066" s="21"/>
      <c r="AS2066" s="21"/>
      <c r="AT2066" s="6"/>
      <c r="AU2066" s="6"/>
      <c r="AV2066" s="6"/>
      <c r="AW2066" s="6"/>
    </row>
    <row r="2067" spans="1:49" x14ac:dyDescent="0.35">
      <c r="A2067" s="20"/>
      <c r="B2067" s="20"/>
      <c r="C2067" s="20"/>
      <c r="D2067" s="20"/>
      <c r="E2067" s="6"/>
      <c r="F2067" s="6"/>
      <c r="G2067" s="6"/>
      <c r="H2067" s="6"/>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c r="AG2067" s="6"/>
      <c r="AH2067" s="6"/>
      <c r="AI2067" s="6"/>
      <c r="AJ2067" s="6"/>
      <c r="AK2067" s="6"/>
      <c r="AL2067" s="6"/>
      <c r="AM2067" s="6"/>
      <c r="AN2067" s="6"/>
      <c r="AO2067" s="6"/>
      <c r="AP2067" s="6"/>
      <c r="AQ2067" s="21"/>
      <c r="AR2067" s="21"/>
      <c r="AS2067" s="21"/>
      <c r="AT2067" s="6"/>
      <c r="AU2067" s="6"/>
      <c r="AV2067" s="6"/>
      <c r="AW2067" s="6"/>
    </row>
    <row r="2068" spans="1:49" x14ac:dyDescent="0.35">
      <c r="A2068" s="20"/>
      <c r="B2068" s="20"/>
      <c r="C2068" s="20"/>
      <c r="D2068" s="20"/>
      <c r="E2068" s="6"/>
      <c r="F2068" s="6"/>
      <c r="G2068" s="6"/>
      <c r="H2068" s="6"/>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c r="AG2068" s="6"/>
      <c r="AH2068" s="6"/>
      <c r="AI2068" s="6"/>
      <c r="AJ2068" s="6"/>
      <c r="AK2068" s="6"/>
      <c r="AL2068" s="6"/>
      <c r="AM2068" s="6"/>
      <c r="AN2068" s="6"/>
      <c r="AO2068" s="6"/>
      <c r="AP2068" s="6"/>
      <c r="AQ2068" s="21"/>
      <c r="AR2068" s="21"/>
      <c r="AS2068" s="21"/>
      <c r="AT2068" s="6"/>
      <c r="AU2068" s="6"/>
      <c r="AV2068" s="6"/>
      <c r="AW2068" s="6"/>
    </row>
    <row r="2069" spans="1:49" x14ac:dyDescent="0.35">
      <c r="A2069" s="20"/>
      <c r="B2069" s="20"/>
      <c r="C2069" s="20"/>
      <c r="D2069" s="20"/>
      <c r="E2069" s="6"/>
      <c r="F2069" s="6"/>
      <c r="G2069" s="6"/>
      <c r="H2069" s="6"/>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c r="AG2069" s="6"/>
      <c r="AH2069" s="6"/>
      <c r="AI2069" s="6"/>
      <c r="AJ2069" s="6"/>
      <c r="AK2069" s="6"/>
      <c r="AL2069" s="6"/>
      <c r="AM2069" s="6"/>
      <c r="AN2069" s="6"/>
      <c r="AO2069" s="6"/>
      <c r="AP2069" s="6"/>
      <c r="AQ2069" s="21"/>
      <c r="AR2069" s="21"/>
      <c r="AS2069" s="21"/>
      <c r="AT2069" s="6"/>
      <c r="AU2069" s="6"/>
      <c r="AV2069" s="6"/>
      <c r="AW2069" s="6"/>
    </row>
    <row r="2070" spans="1:49" x14ac:dyDescent="0.35">
      <c r="A2070" s="20"/>
      <c r="B2070" s="20"/>
      <c r="C2070" s="20"/>
      <c r="D2070" s="20"/>
      <c r="E2070" s="6"/>
      <c r="F2070" s="6"/>
      <c r="G2070" s="6"/>
      <c r="H2070" s="6"/>
      <c r="I2070" s="6"/>
      <c r="J2070" s="6"/>
      <c r="K2070" s="6"/>
      <c r="L2070" s="6"/>
      <c r="M2070" s="6"/>
      <c r="N2070" s="6"/>
      <c r="O2070" s="6"/>
      <c r="P2070" s="6"/>
      <c r="Q2070" s="6"/>
      <c r="R2070" s="6"/>
      <c r="S2070" s="6"/>
      <c r="T2070" s="6"/>
      <c r="U2070" s="6"/>
      <c r="V2070" s="6"/>
      <c r="W2070" s="6"/>
      <c r="X2070" s="6"/>
      <c r="Y2070" s="6"/>
      <c r="Z2070" s="6"/>
      <c r="AA2070" s="6"/>
      <c r="AB2070" s="6"/>
      <c r="AC2070" s="6"/>
      <c r="AD2070" s="6"/>
      <c r="AE2070" s="6"/>
      <c r="AF2070" s="6"/>
      <c r="AG2070" s="6"/>
      <c r="AH2070" s="6"/>
      <c r="AI2070" s="6"/>
      <c r="AJ2070" s="6"/>
      <c r="AK2070" s="6"/>
      <c r="AL2070" s="6"/>
      <c r="AM2070" s="6"/>
      <c r="AN2070" s="6"/>
      <c r="AO2070" s="6"/>
      <c r="AP2070" s="6"/>
      <c r="AQ2070" s="21"/>
      <c r="AR2070" s="21"/>
      <c r="AS2070" s="21"/>
      <c r="AT2070" s="6"/>
      <c r="AU2070" s="6"/>
      <c r="AV2070" s="6"/>
      <c r="AW2070" s="6"/>
    </row>
    <row r="2071" spans="1:49" x14ac:dyDescent="0.35">
      <c r="A2071" s="20"/>
      <c r="B2071" s="20"/>
      <c r="C2071" s="20"/>
      <c r="D2071" s="20"/>
      <c r="E2071" s="6"/>
      <c r="F2071" s="6"/>
      <c r="G2071" s="6"/>
      <c r="H2071" s="6"/>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c r="AG2071" s="6"/>
      <c r="AH2071" s="6"/>
      <c r="AI2071" s="6"/>
      <c r="AJ2071" s="6"/>
      <c r="AK2071" s="6"/>
      <c r="AL2071" s="6"/>
      <c r="AM2071" s="6"/>
      <c r="AN2071" s="6"/>
      <c r="AO2071" s="6"/>
      <c r="AP2071" s="6"/>
      <c r="AQ2071" s="21"/>
      <c r="AR2071" s="21"/>
      <c r="AS2071" s="21"/>
      <c r="AT2071" s="6"/>
      <c r="AU2071" s="6"/>
      <c r="AV2071" s="6"/>
      <c r="AW2071" s="6"/>
    </row>
    <row r="2072" spans="1:49" x14ac:dyDescent="0.35">
      <c r="A2072" s="20"/>
      <c r="B2072" s="20"/>
      <c r="C2072" s="20"/>
      <c r="D2072" s="20"/>
      <c r="E2072" s="6"/>
      <c r="F2072" s="6"/>
      <c r="G2072" s="6"/>
      <c r="H2072" s="6"/>
      <c r="I2072" s="6"/>
      <c r="J2072" s="6"/>
      <c r="K2072" s="6"/>
      <c r="L2072" s="6"/>
      <c r="M2072" s="6"/>
      <c r="N2072" s="6"/>
      <c r="O2072" s="6"/>
      <c r="P2072" s="6"/>
      <c r="Q2072" s="6"/>
      <c r="R2072" s="6"/>
      <c r="S2072" s="6"/>
      <c r="T2072" s="6"/>
      <c r="U2072" s="6"/>
      <c r="V2072" s="6"/>
      <c r="W2072" s="6"/>
      <c r="X2072" s="6"/>
      <c r="Y2072" s="6"/>
      <c r="Z2072" s="6"/>
      <c r="AA2072" s="6"/>
      <c r="AB2072" s="6"/>
      <c r="AC2072" s="6"/>
      <c r="AD2072" s="6"/>
      <c r="AE2072" s="6"/>
      <c r="AF2072" s="6"/>
      <c r="AG2072" s="6"/>
      <c r="AH2072" s="6"/>
      <c r="AI2072" s="6"/>
      <c r="AJ2072" s="6"/>
      <c r="AK2072" s="6"/>
      <c r="AL2072" s="6"/>
      <c r="AM2072" s="6"/>
      <c r="AN2072" s="6"/>
      <c r="AO2072" s="6"/>
      <c r="AP2072" s="6"/>
      <c r="AQ2072" s="21"/>
      <c r="AR2072" s="21"/>
      <c r="AS2072" s="21"/>
      <c r="AT2072" s="6"/>
      <c r="AU2072" s="6"/>
      <c r="AV2072" s="6"/>
      <c r="AW2072" s="6"/>
    </row>
    <row r="2073" spans="1:49" x14ac:dyDescent="0.35">
      <c r="A2073" s="20"/>
      <c r="B2073" s="20"/>
      <c r="C2073" s="20"/>
      <c r="D2073" s="20"/>
      <c r="E2073" s="6"/>
      <c r="F2073" s="6"/>
      <c r="G2073" s="6"/>
      <c r="H2073" s="6"/>
      <c r="I2073" s="6"/>
      <c r="J2073" s="6"/>
      <c r="K2073" s="6"/>
      <c r="L2073" s="6"/>
      <c r="M2073" s="6"/>
      <c r="N2073" s="6"/>
      <c r="O2073" s="6"/>
      <c r="P2073" s="6"/>
      <c r="Q2073" s="6"/>
      <c r="R2073" s="6"/>
      <c r="S2073" s="6"/>
      <c r="T2073" s="6"/>
      <c r="U2073" s="6"/>
      <c r="V2073" s="6"/>
      <c r="W2073" s="6"/>
      <c r="X2073" s="6"/>
      <c r="Y2073" s="6"/>
      <c r="Z2073" s="6"/>
      <c r="AA2073" s="6"/>
      <c r="AB2073" s="6"/>
      <c r="AC2073" s="6"/>
      <c r="AD2073" s="6"/>
      <c r="AE2073" s="6"/>
      <c r="AF2073" s="6"/>
      <c r="AG2073" s="6"/>
      <c r="AH2073" s="6"/>
      <c r="AI2073" s="6"/>
      <c r="AJ2073" s="6"/>
      <c r="AK2073" s="6"/>
      <c r="AL2073" s="6"/>
      <c r="AM2073" s="6"/>
      <c r="AN2073" s="6"/>
      <c r="AO2073" s="6"/>
      <c r="AP2073" s="6"/>
      <c r="AQ2073" s="21"/>
      <c r="AR2073" s="21"/>
      <c r="AS2073" s="21"/>
      <c r="AT2073" s="6"/>
      <c r="AU2073" s="6"/>
      <c r="AV2073" s="6"/>
      <c r="AW2073" s="6"/>
    </row>
    <row r="2074" spans="1:49" x14ac:dyDescent="0.35">
      <c r="A2074" s="20"/>
      <c r="B2074" s="20"/>
      <c r="C2074" s="20"/>
      <c r="D2074" s="20"/>
      <c r="E2074" s="6"/>
      <c r="F2074" s="6"/>
      <c r="G2074" s="6"/>
      <c r="H2074" s="6"/>
      <c r="I2074" s="6"/>
      <c r="J2074" s="6"/>
      <c r="K2074" s="6"/>
      <c r="L2074" s="6"/>
      <c r="M2074" s="6"/>
      <c r="N2074" s="6"/>
      <c r="O2074" s="6"/>
      <c r="P2074" s="6"/>
      <c r="Q2074" s="6"/>
      <c r="R2074" s="6"/>
      <c r="S2074" s="6"/>
      <c r="T2074" s="6"/>
      <c r="U2074" s="6"/>
      <c r="V2074" s="6"/>
      <c r="W2074" s="6"/>
      <c r="X2074" s="6"/>
      <c r="Y2074" s="6"/>
      <c r="Z2074" s="6"/>
      <c r="AA2074" s="6"/>
      <c r="AB2074" s="6"/>
      <c r="AC2074" s="6"/>
      <c r="AD2074" s="6"/>
      <c r="AE2074" s="6"/>
      <c r="AF2074" s="6"/>
      <c r="AG2074" s="6"/>
      <c r="AH2074" s="6"/>
      <c r="AI2074" s="6"/>
      <c r="AJ2074" s="6"/>
      <c r="AK2074" s="6"/>
      <c r="AL2074" s="6"/>
      <c r="AM2074" s="6"/>
      <c r="AN2074" s="6"/>
      <c r="AO2074" s="6"/>
      <c r="AP2074" s="6"/>
      <c r="AQ2074" s="21"/>
      <c r="AR2074" s="21"/>
      <c r="AS2074" s="21"/>
      <c r="AT2074" s="6"/>
      <c r="AU2074" s="6"/>
      <c r="AV2074" s="6"/>
      <c r="AW2074" s="6"/>
    </row>
    <row r="2075" spans="1:49" x14ac:dyDescent="0.35">
      <c r="A2075" s="20"/>
      <c r="B2075" s="20"/>
      <c r="C2075" s="20"/>
      <c r="D2075" s="20"/>
      <c r="E2075" s="6"/>
      <c r="F2075" s="6"/>
      <c r="G2075" s="6"/>
      <c r="H2075" s="6"/>
      <c r="I2075" s="6"/>
      <c r="J2075" s="6"/>
      <c r="K2075" s="6"/>
      <c r="L2075" s="6"/>
      <c r="M2075" s="6"/>
      <c r="N2075" s="6"/>
      <c r="O2075" s="6"/>
      <c r="P2075" s="6"/>
      <c r="Q2075" s="6"/>
      <c r="R2075" s="6"/>
      <c r="S2075" s="6"/>
      <c r="T2075" s="6"/>
      <c r="U2075" s="6"/>
      <c r="V2075" s="6"/>
      <c r="W2075" s="6"/>
      <c r="X2075" s="6"/>
      <c r="Y2075" s="6"/>
      <c r="Z2075" s="6"/>
      <c r="AA2075" s="6"/>
      <c r="AB2075" s="6"/>
      <c r="AC2075" s="6"/>
      <c r="AD2075" s="6"/>
      <c r="AE2075" s="6"/>
      <c r="AF2075" s="6"/>
      <c r="AG2075" s="6"/>
      <c r="AH2075" s="6"/>
      <c r="AI2075" s="6"/>
      <c r="AJ2075" s="6"/>
      <c r="AK2075" s="6"/>
      <c r="AL2075" s="6"/>
      <c r="AM2075" s="6"/>
      <c r="AN2075" s="6"/>
      <c r="AO2075" s="6"/>
      <c r="AP2075" s="6"/>
      <c r="AQ2075" s="21"/>
      <c r="AR2075" s="21"/>
      <c r="AS2075" s="21"/>
      <c r="AT2075" s="6"/>
      <c r="AU2075" s="6"/>
      <c r="AV2075" s="6"/>
      <c r="AW2075" s="6"/>
    </row>
    <row r="2076" spans="1:49" x14ac:dyDescent="0.35">
      <c r="A2076" s="20"/>
      <c r="B2076" s="20"/>
      <c r="C2076" s="20"/>
      <c r="D2076" s="20"/>
      <c r="E2076" s="6"/>
      <c r="F2076" s="6"/>
      <c r="G2076" s="6"/>
      <c r="H2076" s="6"/>
      <c r="I2076" s="6"/>
      <c r="J2076" s="6"/>
      <c r="K2076" s="6"/>
      <c r="L2076" s="6"/>
      <c r="M2076" s="6"/>
      <c r="N2076" s="6"/>
      <c r="O2076" s="6"/>
      <c r="P2076" s="6"/>
      <c r="Q2076" s="6"/>
      <c r="R2076" s="6"/>
      <c r="S2076" s="6"/>
      <c r="T2076" s="6"/>
      <c r="U2076" s="6"/>
      <c r="V2076" s="6"/>
      <c r="W2076" s="6"/>
      <c r="X2076" s="6"/>
      <c r="Y2076" s="6"/>
      <c r="Z2076" s="6"/>
      <c r="AA2076" s="6"/>
      <c r="AB2076" s="6"/>
      <c r="AC2076" s="6"/>
      <c r="AD2076" s="6"/>
      <c r="AE2076" s="6"/>
      <c r="AF2076" s="6"/>
      <c r="AG2076" s="6"/>
      <c r="AH2076" s="6"/>
      <c r="AI2076" s="6"/>
      <c r="AJ2076" s="6"/>
      <c r="AK2076" s="6"/>
      <c r="AL2076" s="6"/>
      <c r="AM2076" s="6"/>
      <c r="AN2076" s="6"/>
      <c r="AO2076" s="6"/>
      <c r="AP2076" s="6"/>
      <c r="AQ2076" s="21"/>
      <c r="AR2076" s="21"/>
      <c r="AS2076" s="21"/>
      <c r="AT2076" s="6"/>
      <c r="AU2076" s="6"/>
      <c r="AV2076" s="6"/>
      <c r="AW2076" s="6"/>
    </row>
    <row r="2077" spans="1:49" x14ac:dyDescent="0.35">
      <c r="A2077" s="20"/>
      <c r="B2077" s="20"/>
      <c r="C2077" s="20"/>
      <c r="D2077" s="20"/>
      <c r="E2077" s="6"/>
      <c r="F2077" s="6"/>
      <c r="G2077" s="6"/>
      <c r="H2077" s="6"/>
      <c r="I2077" s="6"/>
      <c r="J2077" s="6"/>
      <c r="K2077" s="6"/>
      <c r="L2077" s="6"/>
      <c r="M2077" s="6"/>
      <c r="N2077" s="6"/>
      <c r="O2077" s="6"/>
      <c r="P2077" s="6"/>
      <c r="Q2077" s="6"/>
      <c r="R2077" s="6"/>
      <c r="S2077" s="6"/>
      <c r="T2077" s="6"/>
      <c r="U2077" s="6"/>
      <c r="V2077" s="6"/>
      <c r="W2077" s="6"/>
      <c r="X2077" s="6"/>
      <c r="Y2077" s="6"/>
      <c r="Z2077" s="6"/>
      <c r="AA2077" s="6"/>
      <c r="AB2077" s="6"/>
      <c r="AC2077" s="6"/>
      <c r="AD2077" s="6"/>
      <c r="AE2077" s="6"/>
      <c r="AF2077" s="6"/>
      <c r="AG2077" s="6"/>
      <c r="AH2077" s="6"/>
      <c r="AI2077" s="6"/>
      <c r="AJ2077" s="6"/>
      <c r="AK2077" s="6"/>
      <c r="AL2077" s="6"/>
      <c r="AM2077" s="6"/>
      <c r="AN2077" s="6"/>
      <c r="AO2077" s="6"/>
      <c r="AP2077" s="6"/>
      <c r="AQ2077" s="21"/>
      <c r="AR2077" s="21"/>
      <c r="AS2077" s="21"/>
      <c r="AT2077" s="6"/>
      <c r="AU2077" s="6"/>
      <c r="AV2077" s="6"/>
      <c r="AW2077" s="6"/>
    </row>
    <row r="2078" spans="1:49" x14ac:dyDescent="0.35">
      <c r="A2078" s="20"/>
      <c r="B2078" s="20"/>
      <c r="C2078" s="20"/>
      <c r="D2078" s="20"/>
      <c r="E2078" s="6"/>
      <c r="F2078" s="6"/>
      <c r="G2078" s="6"/>
      <c r="H2078" s="6"/>
      <c r="I2078" s="6"/>
      <c r="J2078" s="6"/>
      <c r="K2078" s="6"/>
      <c r="L2078" s="6"/>
      <c r="M2078" s="6"/>
      <c r="N2078" s="6"/>
      <c r="O2078" s="6"/>
      <c r="P2078" s="6"/>
      <c r="Q2078" s="6"/>
      <c r="R2078" s="6"/>
      <c r="S2078" s="6"/>
      <c r="T2078" s="6"/>
      <c r="U2078" s="6"/>
      <c r="V2078" s="6"/>
      <c r="W2078" s="6"/>
      <c r="X2078" s="6"/>
      <c r="Y2078" s="6"/>
      <c r="Z2078" s="6"/>
      <c r="AA2078" s="6"/>
      <c r="AB2078" s="6"/>
      <c r="AC2078" s="6"/>
      <c r="AD2078" s="6"/>
      <c r="AE2078" s="6"/>
      <c r="AF2078" s="6"/>
      <c r="AG2078" s="6"/>
      <c r="AH2078" s="6"/>
      <c r="AI2078" s="6"/>
      <c r="AJ2078" s="6"/>
      <c r="AK2078" s="6"/>
      <c r="AL2078" s="6"/>
      <c r="AM2078" s="6"/>
      <c r="AN2078" s="6"/>
      <c r="AO2078" s="6"/>
      <c r="AP2078" s="6"/>
      <c r="AQ2078" s="21"/>
      <c r="AR2078" s="21"/>
      <c r="AS2078" s="21"/>
      <c r="AT2078" s="6"/>
      <c r="AU2078" s="6"/>
      <c r="AV2078" s="6"/>
      <c r="AW2078" s="6"/>
    </row>
    <row r="2079" spans="1:49" x14ac:dyDescent="0.35">
      <c r="A2079" s="20"/>
      <c r="B2079" s="20"/>
      <c r="C2079" s="20"/>
      <c r="D2079" s="20"/>
      <c r="E2079" s="6"/>
      <c r="F2079" s="6"/>
      <c r="G2079" s="6"/>
      <c r="H2079" s="6"/>
      <c r="I2079" s="6"/>
      <c r="J2079" s="6"/>
      <c r="K2079" s="6"/>
      <c r="L2079" s="6"/>
      <c r="M2079" s="6"/>
      <c r="N2079" s="6"/>
      <c r="O2079" s="6"/>
      <c r="P2079" s="6"/>
      <c r="Q2079" s="6"/>
      <c r="R2079" s="6"/>
      <c r="S2079" s="6"/>
      <c r="T2079" s="6"/>
      <c r="U2079" s="6"/>
      <c r="V2079" s="6"/>
      <c r="W2079" s="6"/>
      <c r="X2079" s="6"/>
      <c r="Y2079" s="6"/>
      <c r="Z2079" s="6"/>
      <c r="AA2079" s="6"/>
      <c r="AB2079" s="6"/>
      <c r="AC2079" s="6"/>
      <c r="AD2079" s="6"/>
      <c r="AE2079" s="6"/>
      <c r="AF2079" s="6"/>
      <c r="AG2079" s="6"/>
      <c r="AH2079" s="6"/>
      <c r="AI2079" s="6"/>
      <c r="AJ2079" s="6"/>
      <c r="AK2079" s="6"/>
      <c r="AL2079" s="6"/>
      <c r="AM2079" s="6"/>
      <c r="AN2079" s="6"/>
      <c r="AO2079" s="6"/>
      <c r="AP2079" s="6"/>
      <c r="AQ2079" s="21"/>
      <c r="AR2079" s="21"/>
      <c r="AS2079" s="21"/>
      <c r="AT2079" s="6"/>
      <c r="AU2079" s="6"/>
      <c r="AV2079" s="6"/>
      <c r="AW2079" s="6"/>
    </row>
    <row r="2080" spans="1:49" x14ac:dyDescent="0.35">
      <c r="A2080" s="20"/>
      <c r="B2080" s="20"/>
      <c r="C2080" s="20"/>
      <c r="D2080" s="20"/>
      <c r="E2080" s="6"/>
      <c r="F2080" s="6"/>
      <c r="G2080" s="6"/>
      <c r="H2080" s="6"/>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c r="AG2080" s="6"/>
      <c r="AH2080" s="6"/>
      <c r="AI2080" s="6"/>
      <c r="AJ2080" s="6"/>
      <c r="AK2080" s="6"/>
      <c r="AL2080" s="6"/>
      <c r="AM2080" s="6"/>
      <c r="AN2080" s="6"/>
      <c r="AO2080" s="6"/>
      <c r="AP2080" s="6"/>
      <c r="AQ2080" s="21"/>
      <c r="AR2080" s="21"/>
      <c r="AS2080" s="21"/>
      <c r="AT2080" s="6"/>
      <c r="AU2080" s="6"/>
      <c r="AV2080" s="6"/>
      <c r="AW2080" s="6"/>
    </row>
    <row r="2081" spans="1:49" x14ac:dyDescent="0.35">
      <c r="A2081" s="20"/>
      <c r="B2081" s="20"/>
      <c r="C2081" s="20"/>
      <c r="D2081" s="20"/>
      <c r="E2081" s="6"/>
      <c r="F2081" s="6"/>
      <c r="G2081" s="6"/>
      <c r="H2081" s="6"/>
      <c r="I2081" s="6"/>
      <c r="J2081" s="6"/>
      <c r="K2081" s="6"/>
      <c r="L2081" s="6"/>
      <c r="M2081" s="6"/>
      <c r="N2081" s="6"/>
      <c r="O2081" s="6"/>
      <c r="P2081" s="6"/>
      <c r="Q2081" s="6"/>
      <c r="R2081" s="6"/>
      <c r="S2081" s="6"/>
      <c r="T2081" s="6"/>
      <c r="U2081" s="6"/>
      <c r="V2081" s="6"/>
      <c r="W2081" s="6"/>
      <c r="X2081" s="6"/>
      <c r="Y2081" s="6"/>
      <c r="Z2081" s="6"/>
      <c r="AA2081" s="6"/>
      <c r="AB2081" s="6"/>
      <c r="AC2081" s="6"/>
      <c r="AD2081" s="6"/>
      <c r="AE2081" s="6"/>
      <c r="AF2081" s="6"/>
      <c r="AG2081" s="6"/>
      <c r="AH2081" s="6"/>
      <c r="AI2081" s="6"/>
      <c r="AJ2081" s="6"/>
      <c r="AK2081" s="6"/>
      <c r="AL2081" s="6"/>
      <c r="AM2081" s="6"/>
      <c r="AN2081" s="6"/>
      <c r="AO2081" s="6"/>
      <c r="AP2081" s="6"/>
      <c r="AQ2081" s="21"/>
      <c r="AR2081" s="21"/>
      <c r="AS2081" s="21"/>
      <c r="AT2081" s="6"/>
      <c r="AU2081" s="6"/>
      <c r="AV2081" s="6"/>
      <c r="AW2081" s="6"/>
    </row>
    <row r="2082" spans="1:49" x14ac:dyDescent="0.35">
      <c r="A2082" s="20"/>
      <c r="B2082" s="20"/>
      <c r="C2082" s="20"/>
      <c r="D2082" s="20"/>
      <c r="E2082" s="6"/>
      <c r="F2082" s="6"/>
      <c r="G2082" s="6"/>
      <c r="H2082" s="6"/>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c r="AG2082" s="6"/>
      <c r="AH2082" s="6"/>
      <c r="AI2082" s="6"/>
      <c r="AJ2082" s="6"/>
      <c r="AK2082" s="6"/>
      <c r="AL2082" s="6"/>
      <c r="AM2082" s="6"/>
      <c r="AN2082" s="6"/>
      <c r="AO2082" s="6"/>
      <c r="AP2082" s="6"/>
      <c r="AQ2082" s="21"/>
      <c r="AR2082" s="21"/>
      <c r="AS2082" s="21"/>
      <c r="AT2082" s="6"/>
      <c r="AU2082" s="6"/>
      <c r="AV2082" s="6"/>
      <c r="AW2082" s="6"/>
    </row>
    <row r="2083" spans="1:49" x14ac:dyDescent="0.35">
      <c r="A2083" s="20"/>
      <c r="B2083" s="20"/>
      <c r="C2083" s="20"/>
      <c r="D2083" s="20"/>
      <c r="E2083" s="6"/>
      <c r="F2083" s="6"/>
      <c r="G2083" s="6"/>
      <c r="H2083" s="6"/>
      <c r="I2083" s="6"/>
      <c r="J2083" s="6"/>
      <c r="K2083" s="6"/>
      <c r="L2083" s="6"/>
      <c r="M2083" s="6"/>
      <c r="N2083" s="6"/>
      <c r="O2083" s="6"/>
      <c r="P2083" s="6"/>
      <c r="Q2083" s="6"/>
      <c r="R2083" s="6"/>
      <c r="S2083" s="6"/>
      <c r="T2083" s="6"/>
      <c r="U2083" s="6"/>
      <c r="V2083" s="6"/>
      <c r="W2083" s="6"/>
      <c r="X2083" s="6"/>
      <c r="Y2083" s="6"/>
      <c r="Z2083" s="6"/>
      <c r="AA2083" s="6"/>
      <c r="AB2083" s="6"/>
      <c r="AC2083" s="6"/>
      <c r="AD2083" s="6"/>
      <c r="AE2083" s="6"/>
      <c r="AF2083" s="6"/>
      <c r="AG2083" s="6"/>
      <c r="AH2083" s="6"/>
      <c r="AI2083" s="6"/>
      <c r="AJ2083" s="6"/>
      <c r="AK2083" s="6"/>
      <c r="AL2083" s="6"/>
      <c r="AM2083" s="6"/>
      <c r="AN2083" s="6"/>
      <c r="AO2083" s="6"/>
      <c r="AP2083" s="6"/>
      <c r="AQ2083" s="21"/>
      <c r="AR2083" s="21"/>
      <c r="AS2083" s="21"/>
      <c r="AT2083" s="6"/>
      <c r="AU2083" s="6"/>
      <c r="AV2083" s="6"/>
      <c r="AW2083" s="6"/>
    </row>
    <row r="2084" spans="1:49" x14ac:dyDescent="0.35">
      <c r="A2084" s="20"/>
      <c r="B2084" s="20"/>
      <c r="C2084" s="20"/>
      <c r="D2084" s="20"/>
      <c r="E2084" s="6"/>
      <c r="F2084" s="6"/>
      <c r="G2084" s="6"/>
      <c r="H2084" s="6"/>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c r="AG2084" s="6"/>
      <c r="AH2084" s="6"/>
      <c r="AI2084" s="6"/>
      <c r="AJ2084" s="6"/>
      <c r="AK2084" s="6"/>
      <c r="AL2084" s="6"/>
      <c r="AM2084" s="6"/>
      <c r="AN2084" s="6"/>
      <c r="AO2084" s="6"/>
      <c r="AP2084" s="6"/>
      <c r="AQ2084" s="21"/>
      <c r="AR2084" s="21"/>
      <c r="AS2084" s="21"/>
      <c r="AT2084" s="6"/>
      <c r="AU2084" s="6"/>
      <c r="AV2084" s="6"/>
      <c r="AW2084" s="6"/>
    </row>
    <row r="2085" spans="1:49" x14ac:dyDescent="0.35">
      <c r="A2085" s="20"/>
      <c r="B2085" s="20"/>
      <c r="C2085" s="20"/>
      <c r="D2085" s="20"/>
      <c r="E2085" s="6"/>
      <c r="F2085" s="6"/>
      <c r="G2085" s="6"/>
      <c r="H2085" s="6"/>
      <c r="I2085" s="6"/>
      <c r="J2085" s="6"/>
      <c r="K2085" s="6"/>
      <c r="L2085" s="6"/>
      <c r="M2085" s="6"/>
      <c r="N2085" s="6"/>
      <c r="O2085" s="6"/>
      <c r="P2085" s="6"/>
      <c r="Q2085" s="6"/>
      <c r="R2085" s="6"/>
      <c r="S2085" s="6"/>
      <c r="T2085" s="6"/>
      <c r="U2085" s="6"/>
      <c r="V2085" s="6"/>
      <c r="W2085" s="6"/>
      <c r="X2085" s="6"/>
      <c r="Y2085" s="6"/>
      <c r="Z2085" s="6"/>
      <c r="AA2085" s="6"/>
      <c r="AB2085" s="6"/>
      <c r="AC2085" s="6"/>
      <c r="AD2085" s="6"/>
      <c r="AE2085" s="6"/>
      <c r="AF2085" s="6"/>
      <c r="AG2085" s="6"/>
      <c r="AH2085" s="6"/>
      <c r="AI2085" s="6"/>
      <c r="AJ2085" s="6"/>
      <c r="AK2085" s="6"/>
      <c r="AL2085" s="6"/>
      <c r="AM2085" s="6"/>
      <c r="AN2085" s="6"/>
      <c r="AO2085" s="6"/>
      <c r="AP2085" s="6"/>
      <c r="AQ2085" s="21"/>
      <c r="AR2085" s="21"/>
      <c r="AS2085" s="21"/>
      <c r="AT2085" s="6"/>
      <c r="AU2085" s="6"/>
      <c r="AV2085" s="6"/>
      <c r="AW2085" s="6"/>
    </row>
    <row r="2086" spans="1:49" x14ac:dyDescent="0.35">
      <c r="A2086" s="20"/>
      <c r="B2086" s="20"/>
      <c r="C2086" s="20"/>
      <c r="D2086" s="20"/>
      <c r="E2086" s="6"/>
      <c r="F2086" s="6"/>
      <c r="G2086" s="6"/>
      <c r="H2086" s="6"/>
      <c r="I2086" s="6"/>
      <c r="J2086" s="6"/>
      <c r="K2086" s="6"/>
      <c r="L2086" s="6"/>
      <c r="M2086" s="6"/>
      <c r="N2086" s="6"/>
      <c r="O2086" s="6"/>
      <c r="P2086" s="6"/>
      <c r="Q2086" s="6"/>
      <c r="R2086" s="6"/>
      <c r="S2086" s="6"/>
      <c r="T2086" s="6"/>
      <c r="U2086" s="6"/>
      <c r="V2086" s="6"/>
      <c r="W2086" s="6"/>
      <c r="X2086" s="6"/>
      <c r="Y2086" s="6"/>
      <c r="Z2086" s="6"/>
      <c r="AA2086" s="6"/>
      <c r="AB2086" s="6"/>
      <c r="AC2086" s="6"/>
      <c r="AD2086" s="6"/>
      <c r="AE2086" s="6"/>
      <c r="AF2086" s="6"/>
      <c r="AG2086" s="6"/>
      <c r="AH2086" s="6"/>
      <c r="AI2086" s="6"/>
      <c r="AJ2086" s="6"/>
      <c r="AK2086" s="6"/>
      <c r="AL2086" s="6"/>
      <c r="AM2086" s="6"/>
      <c r="AN2086" s="6"/>
      <c r="AO2086" s="6"/>
      <c r="AP2086" s="6"/>
      <c r="AQ2086" s="21"/>
      <c r="AR2086" s="21"/>
      <c r="AS2086" s="21"/>
      <c r="AT2086" s="6"/>
      <c r="AU2086" s="6"/>
      <c r="AV2086" s="6"/>
      <c r="AW2086" s="6"/>
    </row>
    <row r="2087" spans="1:49" x14ac:dyDescent="0.35">
      <c r="A2087" s="20"/>
      <c r="B2087" s="20"/>
      <c r="C2087" s="20"/>
      <c r="D2087" s="20"/>
      <c r="E2087" s="6"/>
      <c r="F2087" s="6"/>
      <c r="G2087" s="6"/>
      <c r="H2087" s="6"/>
      <c r="I2087" s="6"/>
      <c r="J2087" s="6"/>
      <c r="K2087" s="6"/>
      <c r="L2087" s="6"/>
      <c r="M2087" s="6"/>
      <c r="N2087" s="6"/>
      <c r="O2087" s="6"/>
      <c r="P2087" s="6"/>
      <c r="Q2087" s="6"/>
      <c r="R2087" s="6"/>
      <c r="S2087" s="6"/>
      <c r="T2087" s="6"/>
      <c r="U2087" s="6"/>
      <c r="V2087" s="6"/>
      <c r="W2087" s="6"/>
      <c r="X2087" s="6"/>
      <c r="Y2087" s="6"/>
      <c r="Z2087" s="6"/>
      <c r="AA2087" s="6"/>
      <c r="AB2087" s="6"/>
      <c r="AC2087" s="6"/>
      <c r="AD2087" s="6"/>
      <c r="AE2087" s="6"/>
      <c r="AF2087" s="6"/>
      <c r="AG2087" s="6"/>
      <c r="AH2087" s="6"/>
      <c r="AI2087" s="6"/>
      <c r="AJ2087" s="6"/>
      <c r="AK2087" s="6"/>
      <c r="AL2087" s="6"/>
      <c r="AM2087" s="6"/>
      <c r="AN2087" s="6"/>
      <c r="AO2087" s="6"/>
      <c r="AP2087" s="6"/>
      <c r="AQ2087" s="21"/>
      <c r="AR2087" s="21"/>
      <c r="AS2087" s="21"/>
      <c r="AT2087" s="6"/>
      <c r="AU2087" s="6"/>
      <c r="AV2087" s="6"/>
      <c r="AW2087" s="6"/>
    </row>
    <row r="2088" spans="1:49" x14ac:dyDescent="0.35">
      <c r="A2088" s="20"/>
      <c r="B2088" s="20"/>
      <c r="C2088" s="20"/>
      <c r="D2088" s="20"/>
      <c r="E2088" s="6"/>
      <c r="F2088" s="6"/>
      <c r="G2088" s="6"/>
      <c r="H2088" s="6"/>
      <c r="I2088" s="6"/>
      <c r="J2088" s="6"/>
      <c r="K2088" s="6"/>
      <c r="L2088" s="6"/>
      <c r="M2088" s="6"/>
      <c r="N2088" s="6"/>
      <c r="O2088" s="6"/>
      <c r="P2088" s="6"/>
      <c r="Q2088" s="6"/>
      <c r="R2088" s="6"/>
      <c r="S2088" s="6"/>
      <c r="T2088" s="6"/>
      <c r="U2088" s="6"/>
      <c r="V2088" s="6"/>
      <c r="W2088" s="6"/>
      <c r="X2088" s="6"/>
      <c r="Y2088" s="6"/>
      <c r="Z2088" s="6"/>
      <c r="AA2088" s="6"/>
      <c r="AB2088" s="6"/>
      <c r="AC2088" s="6"/>
      <c r="AD2088" s="6"/>
      <c r="AE2088" s="6"/>
      <c r="AF2088" s="6"/>
      <c r="AG2088" s="6"/>
      <c r="AH2088" s="6"/>
      <c r="AI2088" s="6"/>
      <c r="AJ2088" s="6"/>
      <c r="AK2088" s="6"/>
      <c r="AL2088" s="6"/>
      <c r="AM2088" s="6"/>
      <c r="AN2088" s="6"/>
      <c r="AO2088" s="6"/>
      <c r="AP2088" s="6"/>
      <c r="AQ2088" s="21"/>
      <c r="AR2088" s="21"/>
      <c r="AS2088" s="21"/>
      <c r="AT2088" s="6"/>
      <c r="AU2088" s="6"/>
      <c r="AV2088" s="6"/>
      <c r="AW2088" s="6"/>
    </row>
    <row r="2089" spans="1:49" x14ac:dyDescent="0.35">
      <c r="A2089" s="20"/>
      <c r="B2089" s="20"/>
      <c r="C2089" s="20"/>
      <c r="D2089" s="20"/>
      <c r="E2089" s="6"/>
      <c r="F2089" s="6"/>
      <c r="G2089" s="6"/>
      <c r="H2089" s="6"/>
      <c r="I2089" s="6"/>
      <c r="J2089" s="6"/>
      <c r="K2089" s="6"/>
      <c r="L2089" s="6"/>
      <c r="M2089" s="6"/>
      <c r="N2089" s="6"/>
      <c r="O2089" s="6"/>
      <c r="P2089" s="6"/>
      <c r="Q2089" s="6"/>
      <c r="R2089" s="6"/>
      <c r="S2089" s="6"/>
      <c r="T2089" s="6"/>
      <c r="U2089" s="6"/>
      <c r="V2089" s="6"/>
      <c r="W2089" s="6"/>
      <c r="X2089" s="6"/>
      <c r="Y2089" s="6"/>
      <c r="Z2089" s="6"/>
      <c r="AA2089" s="6"/>
      <c r="AB2089" s="6"/>
      <c r="AC2089" s="6"/>
      <c r="AD2089" s="6"/>
      <c r="AE2089" s="6"/>
      <c r="AF2089" s="6"/>
      <c r="AG2089" s="6"/>
      <c r="AH2089" s="6"/>
      <c r="AI2089" s="6"/>
      <c r="AJ2089" s="6"/>
      <c r="AK2089" s="6"/>
      <c r="AL2089" s="6"/>
      <c r="AM2089" s="6"/>
      <c r="AN2089" s="6"/>
      <c r="AO2089" s="6"/>
      <c r="AP2089" s="6"/>
      <c r="AQ2089" s="21"/>
      <c r="AR2089" s="21"/>
      <c r="AS2089" s="21"/>
      <c r="AT2089" s="6"/>
      <c r="AU2089" s="6"/>
      <c r="AV2089" s="6"/>
      <c r="AW2089" s="6"/>
    </row>
    <row r="2090" spans="1:49" x14ac:dyDescent="0.35">
      <c r="A2090" s="20"/>
      <c r="B2090" s="20"/>
      <c r="C2090" s="20"/>
      <c r="D2090" s="20"/>
      <c r="E2090" s="6"/>
      <c r="F2090" s="6"/>
      <c r="G2090" s="6"/>
      <c r="H2090" s="6"/>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c r="AG2090" s="6"/>
      <c r="AH2090" s="6"/>
      <c r="AI2090" s="6"/>
      <c r="AJ2090" s="6"/>
      <c r="AK2090" s="6"/>
      <c r="AL2090" s="6"/>
      <c r="AM2090" s="6"/>
      <c r="AN2090" s="6"/>
      <c r="AO2090" s="6"/>
      <c r="AP2090" s="6"/>
      <c r="AQ2090" s="21"/>
      <c r="AR2090" s="21"/>
      <c r="AS2090" s="21"/>
      <c r="AT2090" s="6"/>
      <c r="AU2090" s="6"/>
      <c r="AV2090" s="6"/>
      <c r="AW2090" s="6"/>
    </row>
    <row r="2091" spans="1:49" x14ac:dyDescent="0.35">
      <c r="A2091" s="20"/>
      <c r="B2091" s="20"/>
      <c r="C2091" s="20"/>
      <c r="D2091" s="20"/>
      <c r="E2091" s="6"/>
      <c r="F2091" s="6"/>
      <c r="G2091" s="6"/>
      <c r="H2091" s="6"/>
      <c r="I2091" s="6"/>
      <c r="J2091" s="6"/>
      <c r="K2091" s="6"/>
      <c r="L2091" s="6"/>
      <c r="M2091" s="6"/>
      <c r="N2091" s="6"/>
      <c r="O2091" s="6"/>
      <c r="P2091" s="6"/>
      <c r="Q2091" s="6"/>
      <c r="R2091" s="6"/>
      <c r="S2091" s="6"/>
      <c r="T2091" s="6"/>
      <c r="U2091" s="6"/>
      <c r="V2091" s="6"/>
      <c r="W2091" s="6"/>
      <c r="X2091" s="6"/>
      <c r="Y2091" s="6"/>
      <c r="Z2091" s="6"/>
      <c r="AA2091" s="6"/>
      <c r="AB2091" s="6"/>
      <c r="AC2091" s="6"/>
      <c r="AD2091" s="6"/>
      <c r="AE2091" s="6"/>
      <c r="AF2091" s="6"/>
      <c r="AG2091" s="6"/>
      <c r="AH2091" s="6"/>
      <c r="AI2091" s="6"/>
      <c r="AJ2091" s="6"/>
      <c r="AK2091" s="6"/>
      <c r="AL2091" s="6"/>
      <c r="AM2091" s="6"/>
      <c r="AN2091" s="6"/>
      <c r="AO2091" s="6"/>
      <c r="AP2091" s="6"/>
      <c r="AQ2091" s="21"/>
      <c r="AR2091" s="21"/>
      <c r="AS2091" s="21"/>
      <c r="AT2091" s="6"/>
      <c r="AU2091" s="6"/>
      <c r="AV2091" s="6"/>
      <c r="AW2091" s="6"/>
    </row>
    <row r="2092" spans="1:49" x14ac:dyDescent="0.35">
      <c r="A2092" s="20"/>
      <c r="B2092" s="20"/>
      <c r="C2092" s="20"/>
      <c r="D2092" s="20"/>
      <c r="E2092" s="6"/>
      <c r="F2092" s="6"/>
      <c r="G2092" s="6"/>
      <c r="H2092" s="6"/>
      <c r="I2092" s="6"/>
      <c r="J2092" s="6"/>
      <c r="K2092" s="6"/>
      <c r="L2092" s="6"/>
      <c r="M2092" s="6"/>
      <c r="N2092" s="6"/>
      <c r="O2092" s="6"/>
      <c r="P2092" s="6"/>
      <c r="Q2092" s="6"/>
      <c r="R2092" s="6"/>
      <c r="S2092" s="6"/>
      <c r="T2092" s="6"/>
      <c r="U2092" s="6"/>
      <c r="V2092" s="6"/>
      <c r="W2092" s="6"/>
      <c r="X2092" s="6"/>
      <c r="Y2092" s="6"/>
      <c r="Z2092" s="6"/>
      <c r="AA2092" s="6"/>
      <c r="AB2092" s="6"/>
      <c r="AC2092" s="6"/>
      <c r="AD2092" s="6"/>
      <c r="AE2092" s="6"/>
      <c r="AF2092" s="6"/>
      <c r="AG2092" s="6"/>
      <c r="AH2092" s="6"/>
      <c r="AI2092" s="6"/>
      <c r="AJ2092" s="6"/>
      <c r="AK2092" s="6"/>
      <c r="AL2092" s="6"/>
      <c r="AM2092" s="6"/>
      <c r="AN2092" s="6"/>
      <c r="AO2092" s="6"/>
      <c r="AP2092" s="6"/>
      <c r="AQ2092" s="21"/>
      <c r="AR2092" s="21"/>
      <c r="AS2092" s="21"/>
      <c r="AT2092" s="6"/>
      <c r="AU2092" s="6"/>
      <c r="AV2092" s="6"/>
      <c r="AW2092" s="6"/>
    </row>
    <row r="2093" spans="1:49" x14ac:dyDescent="0.35">
      <c r="A2093" s="20"/>
      <c r="B2093" s="20"/>
      <c r="C2093" s="20"/>
      <c r="D2093" s="20"/>
      <c r="E2093" s="6"/>
      <c r="F2093" s="6"/>
      <c r="G2093" s="6"/>
      <c r="H2093" s="6"/>
      <c r="I2093" s="6"/>
      <c r="J2093" s="6"/>
      <c r="K2093" s="6"/>
      <c r="L2093" s="6"/>
      <c r="M2093" s="6"/>
      <c r="N2093" s="6"/>
      <c r="O2093" s="6"/>
      <c r="P2093" s="6"/>
      <c r="Q2093" s="6"/>
      <c r="R2093" s="6"/>
      <c r="S2093" s="6"/>
      <c r="T2093" s="6"/>
      <c r="U2093" s="6"/>
      <c r="V2093" s="6"/>
      <c r="W2093" s="6"/>
      <c r="X2093" s="6"/>
      <c r="Y2093" s="6"/>
      <c r="Z2093" s="6"/>
      <c r="AA2093" s="6"/>
      <c r="AB2093" s="6"/>
      <c r="AC2093" s="6"/>
      <c r="AD2093" s="6"/>
      <c r="AE2093" s="6"/>
      <c r="AF2093" s="6"/>
      <c r="AG2093" s="6"/>
      <c r="AH2093" s="6"/>
      <c r="AI2093" s="6"/>
      <c r="AJ2093" s="6"/>
      <c r="AK2093" s="6"/>
      <c r="AL2093" s="6"/>
      <c r="AM2093" s="6"/>
      <c r="AN2093" s="6"/>
      <c r="AO2093" s="6"/>
      <c r="AP2093" s="6"/>
      <c r="AQ2093" s="21"/>
      <c r="AR2093" s="21"/>
      <c r="AS2093" s="21"/>
      <c r="AT2093" s="6"/>
      <c r="AU2093" s="6"/>
      <c r="AV2093" s="6"/>
      <c r="AW2093" s="6"/>
    </row>
    <row r="2094" spans="1:49" x14ac:dyDescent="0.35">
      <c r="A2094" s="20"/>
      <c r="B2094" s="20"/>
      <c r="C2094" s="20"/>
      <c r="D2094" s="20"/>
      <c r="E2094" s="6"/>
      <c r="F2094" s="6"/>
      <c r="G2094" s="6"/>
      <c r="H2094" s="6"/>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c r="AG2094" s="6"/>
      <c r="AH2094" s="6"/>
      <c r="AI2094" s="6"/>
      <c r="AJ2094" s="6"/>
      <c r="AK2094" s="6"/>
      <c r="AL2094" s="6"/>
      <c r="AM2094" s="6"/>
      <c r="AN2094" s="6"/>
      <c r="AO2094" s="6"/>
      <c r="AP2094" s="6"/>
      <c r="AQ2094" s="21"/>
      <c r="AR2094" s="21"/>
      <c r="AS2094" s="21"/>
      <c r="AT2094" s="6"/>
      <c r="AU2094" s="6"/>
      <c r="AV2094" s="6"/>
      <c r="AW2094" s="6"/>
    </row>
    <row r="2095" spans="1:49" x14ac:dyDescent="0.35">
      <c r="A2095" s="20"/>
      <c r="B2095" s="20"/>
      <c r="C2095" s="20"/>
      <c r="D2095" s="20"/>
      <c r="E2095" s="6"/>
      <c r="F2095" s="6"/>
      <c r="G2095" s="6"/>
      <c r="H2095" s="6"/>
      <c r="I2095" s="6"/>
      <c r="J2095" s="6"/>
      <c r="K2095" s="6"/>
      <c r="L2095" s="6"/>
      <c r="M2095" s="6"/>
      <c r="N2095" s="6"/>
      <c r="O2095" s="6"/>
      <c r="P2095" s="6"/>
      <c r="Q2095" s="6"/>
      <c r="R2095" s="6"/>
      <c r="S2095" s="6"/>
      <c r="T2095" s="6"/>
      <c r="U2095" s="6"/>
      <c r="V2095" s="6"/>
      <c r="W2095" s="6"/>
      <c r="X2095" s="6"/>
      <c r="Y2095" s="6"/>
      <c r="Z2095" s="6"/>
      <c r="AA2095" s="6"/>
      <c r="AB2095" s="6"/>
      <c r="AC2095" s="6"/>
      <c r="AD2095" s="6"/>
      <c r="AE2095" s="6"/>
      <c r="AF2095" s="6"/>
      <c r="AG2095" s="6"/>
      <c r="AH2095" s="6"/>
      <c r="AI2095" s="6"/>
      <c r="AJ2095" s="6"/>
      <c r="AK2095" s="6"/>
      <c r="AL2095" s="6"/>
      <c r="AM2095" s="6"/>
      <c r="AN2095" s="6"/>
      <c r="AO2095" s="6"/>
      <c r="AP2095" s="6"/>
      <c r="AQ2095" s="21"/>
      <c r="AR2095" s="21"/>
      <c r="AS2095" s="21"/>
      <c r="AT2095" s="6"/>
      <c r="AU2095" s="6"/>
      <c r="AV2095" s="6"/>
      <c r="AW2095" s="6"/>
    </row>
    <row r="2096" spans="1:49" x14ac:dyDescent="0.35">
      <c r="A2096" s="20"/>
      <c r="B2096" s="20"/>
      <c r="C2096" s="20"/>
      <c r="D2096" s="20"/>
      <c r="E2096" s="6"/>
      <c r="F2096" s="6"/>
      <c r="G2096" s="6"/>
      <c r="H2096" s="6"/>
      <c r="I2096" s="6"/>
      <c r="J2096" s="6"/>
      <c r="K2096" s="6"/>
      <c r="L2096" s="6"/>
      <c r="M2096" s="6"/>
      <c r="N2096" s="6"/>
      <c r="O2096" s="6"/>
      <c r="P2096" s="6"/>
      <c r="Q2096" s="6"/>
      <c r="R2096" s="6"/>
      <c r="S2096" s="6"/>
      <c r="T2096" s="6"/>
      <c r="U2096" s="6"/>
      <c r="V2096" s="6"/>
      <c r="W2096" s="6"/>
      <c r="X2096" s="6"/>
      <c r="Y2096" s="6"/>
      <c r="Z2096" s="6"/>
      <c r="AA2096" s="6"/>
      <c r="AB2096" s="6"/>
      <c r="AC2096" s="6"/>
      <c r="AD2096" s="6"/>
      <c r="AE2096" s="6"/>
      <c r="AF2096" s="6"/>
      <c r="AG2096" s="6"/>
      <c r="AH2096" s="6"/>
      <c r="AI2096" s="6"/>
      <c r="AJ2096" s="6"/>
      <c r="AK2096" s="6"/>
      <c r="AL2096" s="6"/>
      <c r="AM2096" s="6"/>
      <c r="AN2096" s="6"/>
      <c r="AO2096" s="6"/>
      <c r="AP2096" s="6"/>
      <c r="AQ2096" s="21"/>
      <c r="AR2096" s="21"/>
      <c r="AS2096" s="21"/>
      <c r="AT2096" s="6"/>
      <c r="AU2096" s="6"/>
      <c r="AV2096" s="6"/>
      <c r="AW2096" s="6"/>
    </row>
    <row r="2097" spans="1:49" x14ac:dyDescent="0.35">
      <c r="A2097" s="20"/>
      <c r="B2097" s="20"/>
      <c r="C2097" s="20"/>
      <c r="D2097" s="20"/>
      <c r="E2097" s="6"/>
      <c r="F2097" s="6"/>
      <c r="G2097" s="6"/>
      <c r="H2097" s="6"/>
      <c r="I2097" s="6"/>
      <c r="J2097" s="6"/>
      <c r="K2097" s="6"/>
      <c r="L2097" s="6"/>
      <c r="M2097" s="6"/>
      <c r="N2097" s="6"/>
      <c r="O2097" s="6"/>
      <c r="P2097" s="6"/>
      <c r="Q2097" s="6"/>
      <c r="R2097" s="6"/>
      <c r="S2097" s="6"/>
      <c r="T2097" s="6"/>
      <c r="U2097" s="6"/>
      <c r="V2097" s="6"/>
      <c r="W2097" s="6"/>
      <c r="X2097" s="6"/>
      <c r="Y2097" s="6"/>
      <c r="Z2097" s="6"/>
      <c r="AA2097" s="6"/>
      <c r="AB2097" s="6"/>
      <c r="AC2097" s="6"/>
      <c r="AD2097" s="6"/>
      <c r="AE2097" s="6"/>
      <c r="AF2097" s="6"/>
      <c r="AG2097" s="6"/>
      <c r="AH2097" s="6"/>
      <c r="AI2097" s="6"/>
      <c r="AJ2097" s="6"/>
      <c r="AK2097" s="6"/>
      <c r="AL2097" s="6"/>
      <c r="AM2097" s="6"/>
      <c r="AN2097" s="6"/>
      <c r="AO2097" s="6"/>
      <c r="AP2097" s="6"/>
      <c r="AQ2097" s="21"/>
      <c r="AR2097" s="21"/>
      <c r="AS2097" s="21"/>
      <c r="AT2097" s="6"/>
      <c r="AU2097" s="6"/>
      <c r="AV2097" s="6"/>
      <c r="AW2097" s="6"/>
    </row>
    <row r="2098" spans="1:49" x14ac:dyDescent="0.35">
      <c r="A2098" s="20"/>
      <c r="B2098" s="20"/>
      <c r="C2098" s="20"/>
      <c r="D2098" s="20"/>
      <c r="E2098" s="6"/>
      <c r="F2098" s="6"/>
      <c r="G2098" s="6"/>
      <c r="H2098" s="6"/>
      <c r="I2098" s="6"/>
      <c r="J2098" s="6"/>
      <c r="K2098" s="6"/>
      <c r="L2098" s="6"/>
      <c r="M2098" s="6"/>
      <c r="N2098" s="6"/>
      <c r="O2098" s="6"/>
      <c r="P2098" s="6"/>
      <c r="Q2098" s="6"/>
      <c r="R2098" s="6"/>
      <c r="S2098" s="6"/>
      <c r="T2098" s="6"/>
      <c r="U2098" s="6"/>
      <c r="V2098" s="6"/>
      <c r="W2098" s="6"/>
      <c r="X2098" s="6"/>
      <c r="Y2098" s="6"/>
      <c r="Z2098" s="6"/>
      <c r="AA2098" s="6"/>
      <c r="AB2098" s="6"/>
      <c r="AC2098" s="6"/>
      <c r="AD2098" s="6"/>
      <c r="AE2098" s="6"/>
      <c r="AF2098" s="6"/>
      <c r="AG2098" s="6"/>
      <c r="AH2098" s="6"/>
      <c r="AI2098" s="6"/>
      <c r="AJ2098" s="6"/>
      <c r="AK2098" s="6"/>
      <c r="AL2098" s="6"/>
      <c r="AM2098" s="6"/>
      <c r="AN2098" s="6"/>
      <c r="AO2098" s="6"/>
      <c r="AP2098" s="6"/>
      <c r="AQ2098" s="21"/>
      <c r="AR2098" s="21"/>
      <c r="AS2098" s="21"/>
      <c r="AT2098" s="6"/>
      <c r="AU2098" s="6"/>
      <c r="AV2098" s="6"/>
      <c r="AW2098" s="6"/>
    </row>
    <row r="2099" spans="1:49" x14ac:dyDescent="0.35">
      <c r="A2099" s="20"/>
      <c r="B2099" s="20"/>
      <c r="C2099" s="20"/>
      <c r="D2099" s="20"/>
      <c r="E2099" s="6"/>
      <c r="F2099" s="6"/>
      <c r="G2099" s="6"/>
      <c r="H2099" s="6"/>
      <c r="I2099" s="6"/>
      <c r="J2099" s="6"/>
      <c r="K2099" s="6"/>
      <c r="L2099" s="6"/>
      <c r="M2099" s="6"/>
      <c r="N2099" s="6"/>
      <c r="O2099" s="6"/>
      <c r="P2099" s="6"/>
      <c r="Q2099" s="6"/>
      <c r="R2099" s="6"/>
      <c r="S2099" s="6"/>
      <c r="T2099" s="6"/>
      <c r="U2099" s="6"/>
      <c r="V2099" s="6"/>
      <c r="W2099" s="6"/>
      <c r="X2099" s="6"/>
      <c r="Y2099" s="6"/>
      <c r="Z2099" s="6"/>
      <c r="AA2099" s="6"/>
      <c r="AB2099" s="6"/>
      <c r="AC2099" s="6"/>
      <c r="AD2099" s="6"/>
      <c r="AE2099" s="6"/>
      <c r="AF2099" s="6"/>
      <c r="AG2099" s="6"/>
      <c r="AH2099" s="6"/>
      <c r="AI2099" s="6"/>
      <c r="AJ2099" s="6"/>
      <c r="AK2099" s="6"/>
      <c r="AL2099" s="6"/>
      <c r="AM2099" s="6"/>
      <c r="AN2099" s="6"/>
      <c r="AO2099" s="6"/>
      <c r="AP2099" s="6"/>
      <c r="AQ2099" s="21"/>
      <c r="AR2099" s="21"/>
      <c r="AS2099" s="21"/>
      <c r="AT2099" s="6"/>
      <c r="AU2099" s="6"/>
      <c r="AV2099" s="6"/>
      <c r="AW2099" s="6"/>
    </row>
    <row r="2100" spans="1:49" x14ac:dyDescent="0.35">
      <c r="A2100" s="20"/>
      <c r="B2100" s="20"/>
      <c r="C2100" s="20"/>
      <c r="D2100" s="20"/>
      <c r="E2100" s="6"/>
      <c r="F2100" s="6"/>
      <c r="G2100" s="6"/>
      <c r="H2100" s="6"/>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c r="AG2100" s="6"/>
      <c r="AH2100" s="6"/>
      <c r="AI2100" s="6"/>
      <c r="AJ2100" s="6"/>
      <c r="AK2100" s="6"/>
      <c r="AL2100" s="6"/>
      <c r="AM2100" s="6"/>
      <c r="AN2100" s="6"/>
      <c r="AO2100" s="6"/>
      <c r="AP2100" s="6"/>
      <c r="AQ2100" s="21"/>
      <c r="AR2100" s="21"/>
      <c r="AS2100" s="21"/>
      <c r="AT2100" s="6"/>
      <c r="AU2100" s="6"/>
      <c r="AV2100" s="6"/>
      <c r="AW2100" s="6"/>
    </row>
    <row r="2101" spans="1:49" x14ac:dyDescent="0.35">
      <c r="A2101" s="20"/>
      <c r="B2101" s="20"/>
      <c r="C2101" s="20"/>
      <c r="D2101" s="20"/>
      <c r="E2101" s="6"/>
      <c r="F2101" s="6"/>
      <c r="G2101" s="6"/>
      <c r="H2101" s="6"/>
      <c r="I2101" s="6"/>
      <c r="J2101" s="6"/>
      <c r="K2101" s="6"/>
      <c r="L2101" s="6"/>
      <c r="M2101" s="6"/>
      <c r="N2101" s="6"/>
      <c r="O2101" s="6"/>
      <c r="P2101" s="6"/>
      <c r="Q2101" s="6"/>
      <c r="R2101" s="6"/>
      <c r="S2101" s="6"/>
      <c r="T2101" s="6"/>
      <c r="U2101" s="6"/>
      <c r="V2101" s="6"/>
      <c r="W2101" s="6"/>
      <c r="X2101" s="6"/>
      <c r="Y2101" s="6"/>
      <c r="Z2101" s="6"/>
      <c r="AA2101" s="6"/>
      <c r="AB2101" s="6"/>
      <c r="AC2101" s="6"/>
      <c r="AD2101" s="6"/>
      <c r="AE2101" s="6"/>
      <c r="AF2101" s="6"/>
      <c r="AG2101" s="6"/>
      <c r="AH2101" s="6"/>
      <c r="AI2101" s="6"/>
      <c r="AJ2101" s="6"/>
      <c r="AK2101" s="6"/>
      <c r="AL2101" s="6"/>
      <c r="AM2101" s="6"/>
      <c r="AN2101" s="6"/>
      <c r="AO2101" s="6"/>
      <c r="AP2101" s="6"/>
      <c r="AQ2101" s="21"/>
      <c r="AR2101" s="21"/>
      <c r="AS2101" s="21"/>
      <c r="AT2101" s="6"/>
      <c r="AU2101" s="6"/>
      <c r="AV2101" s="6"/>
      <c r="AW2101" s="6"/>
    </row>
    <row r="2102" spans="1:49" x14ac:dyDescent="0.35">
      <c r="A2102" s="20"/>
      <c r="B2102" s="20"/>
      <c r="C2102" s="20"/>
      <c r="D2102" s="20"/>
      <c r="E2102" s="6"/>
      <c r="F2102" s="6"/>
      <c r="G2102" s="6"/>
      <c r="H2102" s="6"/>
      <c r="I2102" s="6"/>
      <c r="J2102" s="6"/>
      <c r="K2102" s="6"/>
      <c r="L2102" s="6"/>
      <c r="M2102" s="6"/>
      <c r="N2102" s="6"/>
      <c r="O2102" s="6"/>
      <c r="P2102" s="6"/>
      <c r="Q2102" s="6"/>
      <c r="R2102" s="6"/>
      <c r="S2102" s="6"/>
      <c r="T2102" s="6"/>
      <c r="U2102" s="6"/>
      <c r="V2102" s="6"/>
      <c r="W2102" s="6"/>
      <c r="X2102" s="6"/>
      <c r="Y2102" s="6"/>
      <c r="Z2102" s="6"/>
      <c r="AA2102" s="6"/>
      <c r="AB2102" s="6"/>
      <c r="AC2102" s="6"/>
      <c r="AD2102" s="6"/>
      <c r="AE2102" s="6"/>
      <c r="AF2102" s="6"/>
      <c r="AG2102" s="6"/>
      <c r="AH2102" s="6"/>
      <c r="AI2102" s="6"/>
      <c r="AJ2102" s="6"/>
      <c r="AK2102" s="6"/>
      <c r="AL2102" s="6"/>
      <c r="AM2102" s="6"/>
      <c r="AN2102" s="6"/>
      <c r="AO2102" s="6"/>
      <c r="AP2102" s="6"/>
      <c r="AQ2102" s="21"/>
      <c r="AR2102" s="21"/>
      <c r="AS2102" s="21"/>
      <c r="AT2102" s="6"/>
      <c r="AU2102" s="6"/>
      <c r="AV2102" s="6"/>
      <c r="AW2102" s="6"/>
    </row>
    <row r="2103" spans="1:49" x14ac:dyDescent="0.35">
      <c r="A2103" s="20"/>
      <c r="B2103" s="20"/>
      <c r="C2103" s="20"/>
      <c r="D2103" s="20"/>
      <c r="E2103" s="6"/>
      <c r="F2103" s="6"/>
      <c r="G2103" s="6"/>
      <c r="H2103" s="6"/>
      <c r="I2103" s="6"/>
      <c r="J2103" s="6"/>
      <c r="K2103" s="6"/>
      <c r="L2103" s="6"/>
      <c r="M2103" s="6"/>
      <c r="N2103" s="6"/>
      <c r="O2103" s="6"/>
      <c r="P2103" s="6"/>
      <c r="Q2103" s="6"/>
      <c r="R2103" s="6"/>
      <c r="S2103" s="6"/>
      <c r="T2103" s="6"/>
      <c r="U2103" s="6"/>
      <c r="V2103" s="6"/>
      <c r="W2103" s="6"/>
      <c r="X2103" s="6"/>
      <c r="Y2103" s="6"/>
      <c r="Z2103" s="6"/>
      <c r="AA2103" s="6"/>
      <c r="AB2103" s="6"/>
      <c r="AC2103" s="6"/>
      <c r="AD2103" s="6"/>
      <c r="AE2103" s="6"/>
      <c r="AF2103" s="6"/>
      <c r="AG2103" s="6"/>
      <c r="AH2103" s="6"/>
      <c r="AI2103" s="6"/>
      <c r="AJ2103" s="6"/>
      <c r="AK2103" s="6"/>
      <c r="AL2103" s="6"/>
      <c r="AM2103" s="6"/>
      <c r="AN2103" s="6"/>
      <c r="AO2103" s="6"/>
      <c r="AP2103" s="6"/>
      <c r="AQ2103" s="21"/>
      <c r="AR2103" s="21"/>
      <c r="AS2103" s="21"/>
      <c r="AT2103" s="6"/>
      <c r="AU2103" s="6"/>
      <c r="AV2103" s="6"/>
      <c r="AW2103" s="6"/>
    </row>
    <row r="2104" spans="1:49" x14ac:dyDescent="0.35">
      <c r="A2104" s="20"/>
      <c r="B2104" s="20"/>
      <c r="C2104" s="20"/>
      <c r="D2104" s="20"/>
      <c r="E2104" s="6"/>
      <c r="F2104" s="6"/>
      <c r="G2104" s="6"/>
      <c r="H2104" s="6"/>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c r="AG2104" s="6"/>
      <c r="AH2104" s="6"/>
      <c r="AI2104" s="6"/>
      <c r="AJ2104" s="6"/>
      <c r="AK2104" s="6"/>
      <c r="AL2104" s="6"/>
      <c r="AM2104" s="6"/>
      <c r="AN2104" s="6"/>
      <c r="AO2104" s="6"/>
      <c r="AP2104" s="6"/>
      <c r="AQ2104" s="21"/>
      <c r="AR2104" s="21"/>
      <c r="AS2104" s="21"/>
      <c r="AT2104" s="6"/>
      <c r="AU2104" s="6"/>
      <c r="AV2104" s="6"/>
      <c r="AW2104" s="6"/>
    </row>
    <row r="2105" spans="1:49" x14ac:dyDescent="0.35">
      <c r="A2105" s="20"/>
      <c r="B2105" s="20"/>
      <c r="C2105" s="20"/>
      <c r="D2105" s="20"/>
      <c r="E2105" s="6"/>
      <c r="F2105" s="6"/>
      <c r="G2105" s="6"/>
      <c r="H2105" s="6"/>
      <c r="I2105" s="6"/>
      <c r="J2105" s="6"/>
      <c r="K2105" s="6"/>
      <c r="L2105" s="6"/>
      <c r="M2105" s="6"/>
      <c r="N2105" s="6"/>
      <c r="O2105" s="6"/>
      <c r="P2105" s="6"/>
      <c r="Q2105" s="6"/>
      <c r="R2105" s="6"/>
      <c r="S2105" s="6"/>
      <c r="T2105" s="6"/>
      <c r="U2105" s="6"/>
      <c r="V2105" s="6"/>
      <c r="W2105" s="6"/>
      <c r="X2105" s="6"/>
      <c r="Y2105" s="6"/>
      <c r="Z2105" s="6"/>
      <c r="AA2105" s="6"/>
      <c r="AB2105" s="6"/>
      <c r="AC2105" s="6"/>
      <c r="AD2105" s="6"/>
      <c r="AE2105" s="6"/>
      <c r="AF2105" s="6"/>
      <c r="AG2105" s="6"/>
      <c r="AH2105" s="6"/>
      <c r="AI2105" s="6"/>
      <c r="AJ2105" s="6"/>
      <c r="AK2105" s="6"/>
      <c r="AL2105" s="6"/>
      <c r="AM2105" s="6"/>
      <c r="AN2105" s="6"/>
      <c r="AO2105" s="6"/>
      <c r="AP2105" s="6"/>
      <c r="AQ2105" s="21"/>
      <c r="AR2105" s="21"/>
      <c r="AS2105" s="21"/>
      <c r="AT2105" s="6"/>
      <c r="AU2105" s="6"/>
      <c r="AV2105" s="6"/>
      <c r="AW2105" s="6"/>
    </row>
    <row r="2106" spans="1:49" x14ac:dyDescent="0.35">
      <c r="A2106" s="20"/>
      <c r="B2106" s="20"/>
      <c r="C2106" s="20"/>
      <c r="D2106" s="20"/>
      <c r="E2106" s="6"/>
      <c r="F2106" s="6"/>
      <c r="G2106" s="6"/>
      <c r="H2106" s="6"/>
      <c r="I2106" s="6"/>
      <c r="J2106" s="6"/>
      <c r="K2106" s="6"/>
      <c r="L2106" s="6"/>
      <c r="M2106" s="6"/>
      <c r="N2106" s="6"/>
      <c r="O2106" s="6"/>
      <c r="P2106" s="6"/>
      <c r="Q2106" s="6"/>
      <c r="R2106" s="6"/>
      <c r="S2106" s="6"/>
      <c r="T2106" s="6"/>
      <c r="U2106" s="6"/>
      <c r="V2106" s="6"/>
      <c r="W2106" s="6"/>
      <c r="X2106" s="6"/>
      <c r="Y2106" s="6"/>
      <c r="Z2106" s="6"/>
      <c r="AA2106" s="6"/>
      <c r="AB2106" s="6"/>
      <c r="AC2106" s="6"/>
      <c r="AD2106" s="6"/>
      <c r="AE2106" s="6"/>
      <c r="AF2106" s="6"/>
      <c r="AG2106" s="6"/>
      <c r="AH2106" s="6"/>
      <c r="AI2106" s="6"/>
      <c r="AJ2106" s="6"/>
      <c r="AK2106" s="6"/>
      <c r="AL2106" s="6"/>
      <c r="AM2106" s="6"/>
      <c r="AN2106" s="6"/>
      <c r="AO2106" s="6"/>
      <c r="AP2106" s="6"/>
      <c r="AQ2106" s="21"/>
      <c r="AR2106" s="21"/>
      <c r="AS2106" s="21"/>
      <c r="AT2106" s="6"/>
      <c r="AU2106" s="6"/>
      <c r="AV2106" s="6"/>
      <c r="AW2106" s="6"/>
    </row>
    <row r="2107" spans="1:49" x14ac:dyDescent="0.35">
      <c r="A2107" s="20"/>
      <c r="B2107" s="20"/>
      <c r="C2107" s="20"/>
      <c r="D2107" s="20"/>
      <c r="E2107" s="6"/>
      <c r="F2107" s="6"/>
      <c r="G2107" s="6"/>
      <c r="H2107" s="6"/>
      <c r="I2107" s="6"/>
      <c r="J2107" s="6"/>
      <c r="K2107" s="6"/>
      <c r="L2107" s="6"/>
      <c r="M2107" s="6"/>
      <c r="N2107" s="6"/>
      <c r="O2107" s="6"/>
      <c r="P2107" s="6"/>
      <c r="Q2107" s="6"/>
      <c r="R2107" s="6"/>
      <c r="S2107" s="6"/>
      <c r="T2107" s="6"/>
      <c r="U2107" s="6"/>
      <c r="V2107" s="6"/>
      <c r="W2107" s="6"/>
      <c r="X2107" s="6"/>
      <c r="Y2107" s="6"/>
      <c r="Z2107" s="6"/>
      <c r="AA2107" s="6"/>
      <c r="AB2107" s="6"/>
      <c r="AC2107" s="6"/>
      <c r="AD2107" s="6"/>
      <c r="AE2107" s="6"/>
      <c r="AF2107" s="6"/>
      <c r="AG2107" s="6"/>
      <c r="AH2107" s="6"/>
      <c r="AI2107" s="6"/>
      <c r="AJ2107" s="6"/>
      <c r="AK2107" s="6"/>
      <c r="AL2107" s="6"/>
      <c r="AM2107" s="6"/>
      <c r="AN2107" s="6"/>
      <c r="AO2107" s="6"/>
      <c r="AP2107" s="6"/>
      <c r="AQ2107" s="21"/>
      <c r="AR2107" s="21"/>
      <c r="AS2107" s="21"/>
      <c r="AT2107" s="6"/>
      <c r="AU2107" s="6"/>
      <c r="AV2107" s="6"/>
      <c r="AW2107" s="6"/>
    </row>
    <row r="2108" spans="1:49" x14ac:dyDescent="0.35">
      <c r="A2108" s="20"/>
      <c r="B2108" s="20"/>
      <c r="C2108" s="20"/>
      <c r="D2108" s="20"/>
      <c r="E2108" s="6"/>
      <c r="F2108" s="6"/>
      <c r="G2108" s="6"/>
      <c r="H2108" s="6"/>
      <c r="I2108" s="6"/>
      <c r="J2108" s="6"/>
      <c r="K2108" s="6"/>
      <c r="L2108" s="6"/>
      <c r="M2108" s="6"/>
      <c r="N2108" s="6"/>
      <c r="O2108" s="6"/>
      <c r="P2108" s="6"/>
      <c r="Q2108" s="6"/>
      <c r="R2108" s="6"/>
      <c r="S2108" s="6"/>
      <c r="T2108" s="6"/>
      <c r="U2108" s="6"/>
      <c r="V2108" s="6"/>
      <c r="W2108" s="6"/>
      <c r="X2108" s="6"/>
      <c r="Y2108" s="6"/>
      <c r="Z2108" s="6"/>
      <c r="AA2108" s="6"/>
      <c r="AB2108" s="6"/>
      <c r="AC2108" s="6"/>
      <c r="AD2108" s="6"/>
      <c r="AE2108" s="6"/>
      <c r="AF2108" s="6"/>
      <c r="AG2108" s="6"/>
      <c r="AH2108" s="6"/>
      <c r="AI2108" s="6"/>
      <c r="AJ2108" s="6"/>
      <c r="AK2108" s="6"/>
      <c r="AL2108" s="6"/>
      <c r="AM2108" s="6"/>
      <c r="AN2108" s="6"/>
      <c r="AO2108" s="6"/>
      <c r="AP2108" s="6"/>
      <c r="AQ2108" s="21"/>
      <c r="AR2108" s="21"/>
      <c r="AS2108" s="21"/>
      <c r="AT2108" s="6"/>
      <c r="AU2108" s="6"/>
      <c r="AV2108" s="6"/>
      <c r="AW2108" s="6"/>
    </row>
    <row r="2109" spans="1:49" x14ac:dyDescent="0.35">
      <c r="A2109" s="20"/>
      <c r="B2109" s="20"/>
      <c r="C2109" s="20"/>
      <c r="D2109" s="20"/>
      <c r="E2109" s="6"/>
      <c r="F2109" s="6"/>
      <c r="G2109" s="6"/>
      <c r="H2109" s="6"/>
      <c r="I2109" s="6"/>
      <c r="J2109" s="6"/>
      <c r="K2109" s="6"/>
      <c r="L2109" s="6"/>
      <c r="M2109" s="6"/>
      <c r="N2109" s="6"/>
      <c r="O2109" s="6"/>
      <c r="P2109" s="6"/>
      <c r="Q2109" s="6"/>
      <c r="R2109" s="6"/>
      <c r="S2109" s="6"/>
      <c r="T2109" s="6"/>
      <c r="U2109" s="6"/>
      <c r="V2109" s="6"/>
      <c r="W2109" s="6"/>
      <c r="X2109" s="6"/>
      <c r="Y2109" s="6"/>
      <c r="Z2109" s="6"/>
      <c r="AA2109" s="6"/>
      <c r="AB2109" s="6"/>
      <c r="AC2109" s="6"/>
      <c r="AD2109" s="6"/>
      <c r="AE2109" s="6"/>
      <c r="AF2109" s="6"/>
      <c r="AG2109" s="6"/>
      <c r="AH2109" s="6"/>
      <c r="AI2109" s="6"/>
      <c r="AJ2109" s="6"/>
      <c r="AK2109" s="6"/>
      <c r="AL2109" s="6"/>
      <c r="AM2109" s="6"/>
      <c r="AN2109" s="6"/>
      <c r="AO2109" s="6"/>
      <c r="AP2109" s="6"/>
      <c r="AQ2109" s="21"/>
      <c r="AR2109" s="21"/>
      <c r="AS2109" s="21"/>
      <c r="AT2109" s="6"/>
      <c r="AU2109" s="6"/>
      <c r="AV2109" s="6"/>
      <c r="AW2109" s="6"/>
    </row>
    <row r="2110" spans="1:49" x14ac:dyDescent="0.35">
      <c r="A2110" s="20"/>
      <c r="B2110" s="20"/>
      <c r="C2110" s="20"/>
      <c r="D2110" s="20"/>
      <c r="E2110" s="6"/>
      <c r="F2110" s="6"/>
      <c r="G2110" s="6"/>
      <c r="H2110" s="6"/>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c r="AG2110" s="6"/>
      <c r="AH2110" s="6"/>
      <c r="AI2110" s="6"/>
      <c r="AJ2110" s="6"/>
      <c r="AK2110" s="6"/>
      <c r="AL2110" s="6"/>
      <c r="AM2110" s="6"/>
      <c r="AN2110" s="6"/>
      <c r="AO2110" s="6"/>
      <c r="AP2110" s="6"/>
      <c r="AQ2110" s="21"/>
      <c r="AR2110" s="21"/>
      <c r="AS2110" s="21"/>
      <c r="AT2110" s="6"/>
      <c r="AU2110" s="6"/>
      <c r="AV2110" s="6"/>
      <c r="AW2110" s="6"/>
    </row>
    <row r="2111" spans="1:49" x14ac:dyDescent="0.35">
      <c r="A2111" s="20"/>
      <c r="B2111" s="20"/>
      <c r="C2111" s="20"/>
      <c r="D2111" s="20"/>
      <c r="E2111" s="6"/>
      <c r="F2111" s="6"/>
      <c r="G2111" s="6"/>
      <c r="H2111" s="6"/>
      <c r="I2111" s="6"/>
      <c r="J2111" s="6"/>
      <c r="K2111" s="6"/>
      <c r="L2111" s="6"/>
      <c r="M2111" s="6"/>
      <c r="N2111" s="6"/>
      <c r="O2111" s="6"/>
      <c r="P2111" s="6"/>
      <c r="Q2111" s="6"/>
      <c r="R2111" s="6"/>
      <c r="S2111" s="6"/>
      <c r="T2111" s="6"/>
      <c r="U2111" s="6"/>
      <c r="V2111" s="6"/>
      <c r="W2111" s="6"/>
      <c r="X2111" s="6"/>
      <c r="Y2111" s="6"/>
      <c r="Z2111" s="6"/>
      <c r="AA2111" s="6"/>
      <c r="AB2111" s="6"/>
      <c r="AC2111" s="6"/>
      <c r="AD2111" s="6"/>
      <c r="AE2111" s="6"/>
      <c r="AF2111" s="6"/>
      <c r="AG2111" s="6"/>
      <c r="AH2111" s="6"/>
      <c r="AI2111" s="6"/>
      <c r="AJ2111" s="6"/>
      <c r="AK2111" s="6"/>
      <c r="AL2111" s="6"/>
      <c r="AM2111" s="6"/>
      <c r="AN2111" s="6"/>
      <c r="AO2111" s="6"/>
      <c r="AP2111" s="6"/>
      <c r="AQ2111" s="21"/>
      <c r="AR2111" s="21"/>
      <c r="AS2111" s="21"/>
      <c r="AT2111" s="6"/>
      <c r="AU2111" s="6"/>
      <c r="AV2111" s="6"/>
      <c r="AW2111" s="6"/>
    </row>
    <row r="2112" spans="1:49" x14ac:dyDescent="0.35">
      <c r="A2112" s="20"/>
      <c r="B2112" s="20"/>
      <c r="C2112" s="20"/>
      <c r="D2112" s="20"/>
      <c r="E2112" s="6"/>
      <c r="F2112" s="6"/>
      <c r="G2112" s="6"/>
      <c r="H2112" s="6"/>
      <c r="I2112" s="6"/>
      <c r="J2112" s="6"/>
      <c r="K2112" s="6"/>
      <c r="L2112" s="6"/>
      <c r="M2112" s="6"/>
      <c r="N2112" s="6"/>
      <c r="O2112" s="6"/>
      <c r="P2112" s="6"/>
      <c r="Q2112" s="6"/>
      <c r="R2112" s="6"/>
      <c r="S2112" s="6"/>
      <c r="T2112" s="6"/>
      <c r="U2112" s="6"/>
      <c r="V2112" s="6"/>
      <c r="W2112" s="6"/>
      <c r="X2112" s="6"/>
      <c r="Y2112" s="6"/>
      <c r="Z2112" s="6"/>
      <c r="AA2112" s="6"/>
      <c r="AB2112" s="6"/>
      <c r="AC2112" s="6"/>
      <c r="AD2112" s="6"/>
      <c r="AE2112" s="6"/>
      <c r="AF2112" s="6"/>
      <c r="AG2112" s="6"/>
      <c r="AH2112" s="6"/>
      <c r="AI2112" s="6"/>
      <c r="AJ2112" s="6"/>
      <c r="AK2112" s="6"/>
      <c r="AL2112" s="6"/>
      <c r="AM2112" s="6"/>
      <c r="AN2112" s="6"/>
      <c r="AO2112" s="6"/>
      <c r="AP2112" s="6"/>
      <c r="AQ2112" s="21"/>
      <c r="AR2112" s="21"/>
      <c r="AS2112" s="21"/>
      <c r="AT2112" s="6"/>
      <c r="AU2112" s="6"/>
      <c r="AV2112" s="6"/>
      <c r="AW2112" s="6"/>
    </row>
    <row r="2113" spans="1:49" x14ac:dyDescent="0.35">
      <c r="A2113" s="20"/>
      <c r="B2113" s="20"/>
      <c r="C2113" s="20"/>
      <c r="D2113" s="20"/>
      <c r="E2113" s="6"/>
      <c r="F2113" s="6"/>
      <c r="G2113" s="6"/>
      <c r="H2113" s="6"/>
      <c r="I2113" s="6"/>
      <c r="J2113" s="6"/>
      <c r="K2113" s="6"/>
      <c r="L2113" s="6"/>
      <c r="M2113" s="6"/>
      <c r="N2113" s="6"/>
      <c r="O2113" s="6"/>
      <c r="P2113" s="6"/>
      <c r="Q2113" s="6"/>
      <c r="R2113" s="6"/>
      <c r="S2113" s="6"/>
      <c r="T2113" s="6"/>
      <c r="U2113" s="6"/>
      <c r="V2113" s="6"/>
      <c r="W2113" s="6"/>
      <c r="X2113" s="6"/>
      <c r="Y2113" s="6"/>
      <c r="Z2113" s="6"/>
      <c r="AA2113" s="6"/>
      <c r="AB2113" s="6"/>
      <c r="AC2113" s="6"/>
      <c r="AD2113" s="6"/>
      <c r="AE2113" s="6"/>
      <c r="AF2113" s="6"/>
      <c r="AG2113" s="6"/>
      <c r="AH2113" s="6"/>
      <c r="AI2113" s="6"/>
      <c r="AJ2113" s="6"/>
      <c r="AK2113" s="6"/>
      <c r="AL2113" s="6"/>
      <c r="AM2113" s="6"/>
      <c r="AN2113" s="6"/>
      <c r="AO2113" s="6"/>
      <c r="AP2113" s="6"/>
      <c r="AQ2113" s="21"/>
      <c r="AR2113" s="21"/>
      <c r="AS2113" s="21"/>
      <c r="AT2113" s="6"/>
      <c r="AU2113" s="6"/>
      <c r="AV2113" s="6"/>
      <c r="AW2113" s="6"/>
    </row>
    <row r="2114" spans="1:49" x14ac:dyDescent="0.35">
      <c r="A2114" s="20"/>
      <c r="B2114" s="20"/>
      <c r="C2114" s="20"/>
      <c r="D2114" s="20"/>
      <c r="E2114" s="6"/>
      <c r="F2114" s="6"/>
      <c r="G2114" s="6"/>
      <c r="H2114" s="6"/>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c r="AG2114" s="6"/>
      <c r="AH2114" s="6"/>
      <c r="AI2114" s="6"/>
      <c r="AJ2114" s="6"/>
      <c r="AK2114" s="6"/>
      <c r="AL2114" s="6"/>
      <c r="AM2114" s="6"/>
      <c r="AN2114" s="6"/>
      <c r="AO2114" s="6"/>
      <c r="AP2114" s="6"/>
      <c r="AQ2114" s="21"/>
      <c r="AR2114" s="21"/>
      <c r="AS2114" s="21"/>
      <c r="AT2114" s="6"/>
      <c r="AU2114" s="6"/>
      <c r="AV2114" s="6"/>
      <c r="AW2114" s="6"/>
    </row>
    <row r="2115" spans="1:49" x14ac:dyDescent="0.35">
      <c r="A2115" s="20"/>
      <c r="B2115" s="20"/>
      <c r="C2115" s="20"/>
      <c r="D2115" s="20"/>
      <c r="E2115" s="6"/>
      <c r="F2115" s="6"/>
      <c r="G2115" s="6"/>
      <c r="H2115" s="6"/>
      <c r="I2115" s="6"/>
      <c r="J2115" s="6"/>
      <c r="K2115" s="6"/>
      <c r="L2115" s="6"/>
      <c r="M2115" s="6"/>
      <c r="N2115" s="6"/>
      <c r="O2115" s="6"/>
      <c r="P2115" s="6"/>
      <c r="Q2115" s="6"/>
      <c r="R2115" s="6"/>
      <c r="S2115" s="6"/>
      <c r="T2115" s="6"/>
      <c r="U2115" s="6"/>
      <c r="V2115" s="6"/>
      <c r="W2115" s="6"/>
      <c r="X2115" s="6"/>
      <c r="Y2115" s="6"/>
      <c r="Z2115" s="6"/>
      <c r="AA2115" s="6"/>
      <c r="AB2115" s="6"/>
      <c r="AC2115" s="6"/>
      <c r="AD2115" s="6"/>
      <c r="AE2115" s="6"/>
      <c r="AF2115" s="6"/>
      <c r="AG2115" s="6"/>
      <c r="AH2115" s="6"/>
      <c r="AI2115" s="6"/>
      <c r="AJ2115" s="6"/>
      <c r="AK2115" s="6"/>
      <c r="AL2115" s="6"/>
      <c r="AM2115" s="6"/>
      <c r="AN2115" s="6"/>
      <c r="AO2115" s="6"/>
      <c r="AP2115" s="6"/>
      <c r="AQ2115" s="21"/>
      <c r="AR2115" s="21"/>
      <c r="AS2115" s="21"/>
      <c r="AT2115" s="6"/>
      <c r="AU2115" s="6"/>
      <c r="AV2115" s="6"/>
      <c r="AW2115" s="6"/>
    </row>
    <row r="2116" spans="1:49" x14ac:dyDescent="0.35">
      <c r="A2116" s="20"/>
      <c r="B2116" s="20"/>
      <c r="C2116" s="20"/>
      <c r="D2116" s="20"/>
      <c r="E2116" s="6"/>
      <c r="F2116" s="6"/>
      <c r="G2116" s="6"/>
      <c r="H2116" s="6"/>
      <c r="I2116" s="6"/>
      <c r="J2116" s="6"/>
      <c r="K2116" s="6"/>
      <c r="L2116" s="6"/>
      <c r="M2116" s="6"/>
      <c r="N2116" s="6"/>
      <c r="O2116" s="6"/>
      <c r="P2116" s="6"/>
      <c r="Q2116" s="6"/>
      <c r="R2116" s="6"/>
      <c r="S2116" s="6"/>
      <c r="T2116" s="6"/>
      <c r="U2116" s="6"/>
      <c r="V2116" s="6"/>
      <c r="W2116" s="6"/>
      <c r="X2116" s="6"/>
      <c r="Y2116" s="6"/>
      <c r="Z2116" s="6"/>
      <c r="AA2116" s="6"/>
      <c r="AB2116" s="6"/>
      <c r="AC2116" s="6"/>
      <c r="AD2116" s="6"/>
      <c r="AE2116" s="6"/>
      <c r="AF2116" s="6"/>
      <c r="AG2116" s="6"/>
      <c r="AH2116" s="6"/>
      <c r="AI2116" s="6"/>
      <c r="AJ2116" s="6"/>
      <c r="AK2116" s="6"/>
      <c r="AL2116" s="6"/>
      <c r="AM2116" s="6"/>
      <c r="AN2116" s="6"/>
      <c r="AO2116" s="6"/>
      <c r="AP2116" s="6"/>
      <c r="AQ2116" s="21"/>
      <c r="AR2116" s="21"/>
      <c r="AS2116" s="21"/>
      <c r="AT2116" s="6"/>
      <c r="AU2116" s="6"/>
      <c r="AV2116" s="6"/>
      <c r="AW2116" s="6"/>
    </row>
    <row r="2117" spans="1:49" x14ac:dyDescent="0.35">
      <c r="A2117" s="20"/>
      <c r="B2117" s="20"/>
      <c r="C2117" s="20"/>
      <c r="D2117" s="20"/>
      <c r="E2117" s="6"/>
      <c r="F2117" s="6"/>
      <c r="G2117" s="6"/>
      <c r="H2117" s="6"/>
      <c r="I2117" s="6"/>
      <c r="J2117" s="6"/>
      <c r="K2117" s="6"/>
      <c r="L2117" s="6"/>
      <c r="M2117" s="6"/>
      <c r="N2117" s="6"/>
      <c r="O2117" s="6"/>
      <c r="P2117" s="6"/>
      <c r="Q2117" s="6"/>
      <c r="R2117" s="6"/>
      <c r="S2117" s="6"/>
      <c r="T2117" s="6"/>
      <c r="U2117" s="6"/>
      <c r="V2117" s="6"/>
      <c r="W2117" s="6"/>
      <c r="X2117" s="6"/>
      <c r="Y2117" s="6"/>
      <c r="Z2117" s="6"/>
      <c r="AA2117" s="6"/>
      <c r="AB2117" s="6"/>
      <c r="AC2117" s="6"/>
      <c r="AD2117" s="6"/>
      <c r="AE2117" s="6"/>
      <c r="AF2117" s="6"/>
      <c r="AG2117" s="6"/>
      <c r="AH2117" s="6"/>
      <c r="AI2117" s="6"/>
      <c r="AJ2117" s="6"/>
      <c r="AK2117" s="6"/>
      <c r="AL2117" s="6"/>
      <c r="AM2117" s="6"/>
      <c r="AN2117" s="6"/>
      <c r="AO2117" s="6"/>
      <c r="AP2117" s="6"/>
      <c r="AQ2117" s="21"/>
      <c r="AR2117" s="21"/>
      <c r="AS2117" s="21"/>
      <c r="AT2117" s="6"/>
      <c r="AU2117" s="6"/>
      <c r="AV2117" s="6"/>
      <c r="AW2117" s="6"/>
    </row>
    <row r="2118" spans="1:49" x14ac:dyDescent="0.35">
      <c r="A2118" s="20"/>
      <c r="B2118" s="20"/>
      <c r="C2118" s="20"/>
      <c r="D2118" s="20"/>
      <c r="E2118" s="6"/>
      <c r="F2118" s="6"/>
      <c r="G2118" s="6"/>
      <c r="H2118" s="6"/>
      <c r="I2118" s="6"/>
      <c r="J2118" s="6"/>
      <c r="K2118" s="6"/>
      <c r="L2118" s="6"/>
      <c r="M2118" s="6"/>
      <c r="N2118" s="6"/>
      <c r="O2118" s="6"/>
      <c r="P2118" s="6"/>
      <c r="Q2118" s="6"/>
      <c r="R2118" s="6"/>
      <c r="S2118" s="6"/>
      <c r="T2118" s="6"/>
      <c r="U2118" s="6"/>
      <c r="V2118" s="6"/>
      <c r="W2118" s="6"/>
      <c r="X2118" s="6"/>
      <c r="Y2118" s="6"/>
      <c r="Z2118" s="6"/>
      <c r="AA2118" s="6"/>
      <c r="AB2118" s="6"/>
      <c r="AC2118" s="6"/>
      <c r="AD2118" s="6"/>
      <c r="AE2118" s="6"/>
      <c r="AF2118" s="6"/>
      <c r="AG2118" s="6"/>
      <c r="AH2118" s="6"/>
      <c r="AI2118" s="6"/>
      <c r="AJ2118" s="6"/>
      <c r="AK2118" s="6"/>
      <c r="AL2118" s="6"/>
      <c r="AM2118" s="6"/>
      <c r="AN2118" s="6"/>
      <c r="AO2118" s="6"/>
      <c r="AP2118" s="6"/>
      <c r="AQ2118" s="21"/>
      <c r="AR2118" s="21"/>
      <c r="AS2118" s="21"/>
      <c r="AT2118" s="6"/>
      <c r="AU2118" s="6"/>
      <c r="AV2118" s="6"/>
      <c r="AW2118" s="6"/>
    </row>
    <row r="2119" spans="1:49" x14ac:dyDescent="0.35">
      <c r="A2119" s="20"/>
      <c r="B2119" s="20"/>
      <c r="C2119" s="20"/>
      <c r="D2119" s="20"/>
      <c r="E2119" s="6"/>
      <c r="F2119" s="6"/>
      <c r="G2119" s="6"/>
      <c r="H2119" s="6"/>
      <c r="I2119" s="6"/>
      <c r="J2119" s="6"/>
      <c r="K2119" s="6"/>
      <c r="L2119" s="6"/>
      <c r="M2119" s="6"/>
      <c r="N2119" s="6"/>
      <c r="O2119" s="6"/>
      <c r="P2119" s="6"/>
      <c r="Q2119" s="6"/>
      <c r="R2119" s="6"/>
      <c r="S2119" s="6"/>
      <c r="T2119" s="6"/>
      <c r="U2119" s="6"/>
      <c r="V2119" s="6"/>
      <c r="W2119" s="6"/>
      <c r="X2119" s="6"/>
      <c r="Y2119" s="6"/>
      <c r="Z2119" s="6"/>
      <c r="AA2119" s="6"/>
      <c r="AB2119" s="6"/>
      <c r="AC2119" s="6"/>
      <c r="AD2119" s="6"/>
      <c r="AE2119" s="6"/>
      <c r="AF2119" s="6"/>
      <c r="AG2119" s="6"/>
      <c r="AH2119" s="6"/>
      <c r="AI2119" s="6"/>
      <c r="AJ2119" s="6"/>
      <c r="AK2119" s="6"/>
      <c r="AL2119" s="6"/>
      <c r="AM2119" s="6"/>
      <c r="AN2119" s="6"/>
      <c r="AO2119" s="6"/>
      <c r="AP2119" s="6"/>
      <c r="AQ2119" s="21"/>
      <c r="AR2119" s="21"/>
      <c r="AS2119" s="21"/>
      <c r="AT2119" s="6"/>
      <c r="AU2119" s="6"/>
      <c r="AV2119" s="6"/>
      <c r="AW2119" s="6"/>
    </row>
    <row r="2120" spans="1:49" x14ac:dyDescent="0.35">
      <c r="A2120" s="20"/>
      <c r="B2120" s="20"/>
      <c r="C2120" s="20"/>
      <c r="D2120" s="20"/>
      <c r="E2120" s="6"/>
      <c r="F2120" s="6"/>
      <c r="G2120" s="6"/>
      <c r="H2120" s="6"/>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c r="AG2120" s="6"/>
      <c r="AH2120" s="6"/>
      <c r="AI2120" s="6"/>
      <c r="AJ2120" s="6"/>
      <c r="AK2120" s="6"/>
      <c r="AL2120" s="6"/>
      <c r="AM2120" s="6"/>
      <c r="AN2120" s="6"/>
      <c r="AO2120" s="6"/>
      <c r="AP2120" s="6"/>
      <c r="AQ2120" s="21"/>
      <c r="AR2120" s="21"/>
      <c r="AS2120" s="21"/>
      <c r="AT2120" s="6"/>
      <c r="AU2120" s="6"/>
      <c r="AV2120" s="6"/>
      <c r="AW2120" s="6"/>
    </row>
    <row r="2121" spans="1:49" x14ac:dyDescent="0.35">
      <c r="A2121" s="20"/>
      <c r="B2121" s="20"/>
      <c r="C2121" s="20"/>
      <c r="D2121" s="20"/>
      <c r="E2121" s="6"/>
      <c r="F2121" s="6"/>
      <c r="G2121" s="6"/>
      <c r="H2121" s="6"/>
      <c r="I2121" s="6"/>
      <c r="J2121" s="6"/>
      <c r="K2121" s="6"/>
      <c r="L2121" s="6"/>
      <c r="M2121" s="6"/>
      <c r="N2121" s="6"/>
      <c r="O2121" s="6"/>
      <c r="P2121" s="6"/>
      <c r="Q2121" s="6"/>
      <c r="R2121" s="6"/>
      <c r="S2121" s="6"/>
      <c r="T2121" s="6"/>
      <c r="U2121" s="6"/>
      <c r="V2121" s="6"/>
      <c r="W2121" s="6"/>
      <c r="X2121" s="6"/>
      <c r="Y2121" s="6"/>
      <c r="Z2121" s="6"/>
      <c r="AA2121" s="6"/>
      <c r="AB2121" s="6"/>
      <c r="AC2121" s="6"/>
      <c r="AD2121" s="6"/>
      <c r="AE2121" s="6"/>
      <c r="AF2121" s="6"/>
      <c r="AG2121" s="6"/>
      <c r="AH2121" s="6"/>
      <c r="AI2121" s="6"/>
      <c r="AJ2121" s="6"/>
      <c r="AK2121" s="6"/>
      <c r="AL2121" s="6"/>
      <c r="AM2121" s="6"/>
      <c r="AN2121" s="6"/>
      <c r="AO2121" s="6"/>
      <c r="AP2121" s="6"/>
      <c r="AQ2121" s="21"/>
      <c r="AR2121" s="21"/>
      <c r="AS2121" s="21"/>
      <c r="AT2121" s="6"/>
      <c r="AU2121" s="6"/>
      <c r="AV2121" s="6"/>
      <c r="AW2121" s="6"/>
    </row>
    <row r="2122" spans="1:49" x14ac:dyDescent="0.35">
      <c r="A2122" s="20"/>
      <c r="B2122" s="20"/>
      <c r="C2122" s="20"/>
      <c r="D2122" s="20"/>
      <c r="E2122" s="6"/>
      <c r="F2122" s="6"/>
      <c r="G2122" s="6"/>
      <c r="H2122" s="6"/>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c r="AG2122" s="6"/>
      <c r="AH2122" s="6"/>
      <c r="AI2122" s="6"/>
      <c r="AJ2122" s="6"/>
      <c r="AK2122" s="6"/>
      <c r="AL2122" s="6"/>
      <c r="AM2122" s="6"/>
      <c r="AN2122" s="6"/>
      <c r="AO2122" s="6"/>
      <c r="AP2122" s="6"/>
      <c r="AQ2122" s="21"/>
      <c r="AR2122" s="21"/>
      <c r="AS2122" s="21"/>
      <c r="AT2122" s="6"/>
      <c r="AU2122" s="6"/>
      <c r="AV2122" s="6"/>
      <c r="AW2122" s="6"/>
    </row>
    <row r="2123" spans="1:49" x14ac:dyDescent="0.35">
      <c r="A2123" s="20"/>
      <c r="B2123" s="20"/>
      <c r="C2123" s="20"/>
      <c r="D2123" s="20"/>
      <c r="E2123" s="6"/>
      <c r="F2123" s="6"/>
      <c r="G2123" s="6"/>
      <c r="H2123" s="6"/>
      <c r="I2123" s="6"/>
      <c r="J2123" s="6"/>
      <c r="K2123" s="6"/>
      <c r="L2123" s="6"/>
      <c r="M2123" s="6"/>
      <c r="N2123" s="6"/>
      <c r="O2123" s="6"/>
      <c r="P2123" s="6"/>
      <c r="Q2123" s="6"/>
      <c r="R2123" s="6"/>
      <c r="S2123" s="6"/>
      <c r="T2123" s="6"/>
      <c r="U2123" s="6"/>
      <c r="V2123" s="6"/>
      <c r="W2123" s="6"/>
      <c r="X2123" s="6"/>
      <c r="Y2123" s="6"/>
      <c r="Z2123" s="6"/>
      <c r="AA2123" s="6"/>
      <c r="AB2123" s="6"/>
      <c r="AC2123" s="6"/>
      <c r="AD2123" s="6"/>
      <c r="AE2123" s="6"/>
      <c r="AF2123" s="6"/>
      <c r="AG2123" s="6"/>
      <c r="AH2123" s="6"/>
      <c r="AI2123" s="6"/>
      <c r="AJ2123" s="6"/>
      <c r="AK2123" s="6"/>
      <c r="AL2123" s="6"/>
      <c r="AM2123" s="6"/>
      <c r="AN2123" s="6"/>
      <c r="AO2123" s="6"/>
      <c r="AP2123" s="6"/>
      <c r="AQ2123" s="21"/>
      <c r="AR2123" s="21"/>
      <c r="AS2123" s="21"/>
      <c r="AT2123" s="6"/>
      <c r="AU2123" s="6"/>
      <c r="AV2123" s="6"/>
      <c r="AW2123" s="6"/>
    </row>
    <row r="2124" spans="1:49" x14ac:dyDescent="0.35">
      <c r="A2124" s="20"/>
      <c r="B2124" s="20"/>
      <c r="C2124" s="20"/>
      <c r="D2124" s="20"/>
      <c r="E2124" s="6"/>
      <c r="F2124" s="6"/>
      <c r="G2124" s="6"/>
      <c r="H2124" s="6"/>
      <c r="I2124" s="6"/>
      <c r="J2124" s="6"/>
      <c r="K2124" s="6"/>
      <c r="L2124" s="6"/>
      <c r="M2124" s="6"/>
      <c r="N2124" s="6"/>
      <c r="O2124" s="6"/>
      <c r="P2124" s="6"/>
      <c r="Q2124" s="6"/>
      <c r="R2124" s="6"/>
      <c r="S2124" s="6"/>
      <c r="T2124" s="6"/>
      <c r="U2124" s="6"/>
      <c r="V2124" s="6"/>
      <c r="W2124" s="6"/>
      <c r="X2124" s="6"/>
      <c r="Y2124" s="6"/>
      <c r="Z2124" s="6"/>
      <c r="AA2124" s="6"/>
      <c r="AB2124" s="6"/>
      <c r="AC2124" s="6"/>
      <c r="AD2124" s="6"/>
      <c r="AE2124" s="6"/>
      <c r="AF2124" s="6"/>
      <c r="AG2124" s="6"/>
      <c r="AH2124" s="6"/>
      <c r="AI2124" s="6"/>
      <c r="AJ2124" s="6"/>
      <c r="AK2124" s="6"/>
      <c r="AL2124" s="6"/>
      <c r="AM2124" s="6"/>
      <c r="AN2124" s="6"/>
      <c r="AO2124" s="6"/>
      <c r="AP2124" s="6"/>
      <c r="AQ2124" s="21"/>
      <c r="AR2124" s="21"/>
      <c r="AS2124" s="21"/>
      <c r="AT2124" s="6"/>
      <c r="AU2124" s="6"/>
      <c r="AV2124" s="6"/>
      <c r="AW2124" s="6"/>
    </row>
    <row r="2125" spans="1:49" x14ac:dyDescent="0.35">
      <c r="A2125" s="20"/>
      <c r="B2125" s="20"/>
      <c r="C2125" s="20"/>
      <c r="D2125" s="20"/>
      <c r="E2125" s="6"/>
      <c r="F2125" s="6"/>
      <c r="G2125" s="6"/>
      <c r="H2125" s="6"/>
      <c r="I2125" s="6"/>
      <c r="J2125" s="6"/>
      <c r="K2125" s="6"/>
      <c r="L2125" s="6"/>
      <c r="M2125" s="6"/>
      <c r="N2125" s="6"/>
      <c r="O2125" s="6"/>
      <c r="P2125" s="6"/>
      <c r="Q2125" s="6"/>
      <c r="R2125" s="6"/>
      <c r="S2125" s="6"/>
      <c r="T2125" s="6"/>
      <c r="U2125" s="6"/>
      <c r="V2125" s="6"/>
      <c r="W2125" s="6"/>
      <c r="X2125" s="6"/>
      <c r="Y2125" s="6"/>
      <c r="Z2125" s="6"/>
      <c r="AA2125" s="6"/>
      <c r="AB2125" s="6"/>
      <c r="AC2125" s="6"/>
      <c r="AD2125" s="6"/>
      <c r="AE2125" s="6"/>
      <c r="AF2125" s="6"/>
      <c r="AG2125" s="6"/>
      <c r="AH2125" s="6"/>
      <c r="AI2125" s="6"/>
      <c r="AJ2125" s="6"/>
      <c r="AK2125" s="6"/>
      <c r="AL2125" s="6"/>
      <c r="AM2125" s="6"/>
      <c r="AN2125" s="6"/>
      <c r="AO2125" s="6"/>
      <c r="AP2125" s="6"/>
      <c r="AQ2125" s="21"/>
      <c r="AR2125" s="21"/>
      <c r="AS2125" s="21"/>
      <c r="AT2125" s="6"/>
      <c r="AU2125" s="6"/>
      <c r="AV2125" s="6"/>
      <c r="AW2125" s="6"/>
    </row>
    <row r="2126" spans="1:49" x14ac:dyDescent="0.35">
      <c r="A2126" s="20"/>
      <c r="B2126" s="20"/>
      <c r="C2126" s="20"/>
      <c r="D2126" s="20"/>
      <c r="E2126" s="6"/>
      <c r="F2126" s="6"/>
      <c r="G2126" s="6"/>
      <c r="H2126" s="6"/>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c r="AG2126" s="6"/>
      <c r="AH2126" s="6"/>
      <c r="AI2126" s="6"/>
      <c r="AJ2126" s="6"/>
      <c r="AK2126" s="6"/>
      <c r="AL2126" s="6"/>
      <c r="AM2126" s="6"/>
      <c r="AN2126" s="6"/>
      <c r="AO2126" s="6"/>
      <c r="AP2126" s="6"/>
      <c r="AQ2126" s="21"/>
      <c r="AR2126" s="21"/>
      <c r="AS2126" s="21"/>
      <c r="AT2126" s="6"/>
      <c r="AU2126" s="6"/>
      <c r="AV2126" s="6"/>
      <c r="AW2126" s="6"/>
    </row>
    <row r="2127" spans="1:49" x14ac:dyDescent="0.35">
      <c r="A2127" s="20"/>
      <c r="B2127" s="20"/>
      <c r="C2127" s="20"/>
      <c r="D2127" s="20"/>
      <c r="E2127" s="6"/>
      <c r="F2127" s="6"/>
      <c r="G2127" s="6"/>
      <c r="H2127" s="6"/>
      <c r="I2127" s="6"/>
      <c r="J2127" s="6"/>
      <c r="K2127" s="6"/>
      <c r="L2127" s="6"/>
      <c r="M2127" s="6"/>
      <c r="N2127" s="6"/>
      <c r="O2127" s="6"/>
      <c r="P2127" s="6"/>
      <c r="Q2127" s="6"/>
      <c r="R2127" s="6"/>
      <c r="S2127" s="6"/>
      <c r="T2127" s="6"/>
      <c r="U2127" s="6"/>
      <c r="V2127" s="6"/>
      <c r="W2127" s="6"/>
      <c r="X2127" s="6"/>
      <c r="Y2127" s="6"/>
      <c r="Z2127" s="6"/>
      <c r="AA2127" s="6"/>
      <c r="AB2127" s="6"/>
      <c r="AC2127" s="6"/>
      <c r="AD2127" s="6"/>
      <c r="AE2127" s="6"/>
      <c r="AF2127" s="6"/>
      <c r="AG2127" s="6"/>
      <c r="AH2127" s="6"/>
      <c r="AI2127" s="6"/>
      <c r="AJ2127" s="6"/>
      <c r="AK2127" s="6"/>
      <c r="AL2127" s="6"/>
      <c r="AM2127" s="6"/>
      <c r="AN2127" s="6"/>
      <c r="AO2127" s="6"/>
      <c r="AP2127" s="6"/>
      <c r="AQ2127" s="21"/>
      <c r="AR2127" s="21"/>
      <c r="AS2127" s="21"/>
      <c r="AT2127" s="6"/>
      <c r="AU2127" s="6"/>
      <c r="AV2127" s="6"/>
      <c r="AW2127" s="6"/>
    </row>
    <row r="2128" spans="1:49" x14ac:dyDescent="0.35">
      <c r="A2128" s="20"/>
      <c r="B2128" s="20"/>
      <c r="C2128" s="20"/>
      <c r="D2128" s="20"/>
      <c r="E2128" s="6"/>
      <c r="F2128" s="6"/>
      <c r="G2128" s="6"/>
      <c r="H2128" s="6"/>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c r="AG2128" s="6"/>
      <c r="AH2128" s="6"/>
      <c r="AI2128" s="6"/>
      <c r="AJ2128" s="6"/>
      <c r="AK2128" s="6"/>
      <c r="AL2128" s="6"/>
      <c r="AM2128" s="6"/>
      <c r="AN2128" s="6"/>
      <c r="AO2128" s="6"/>
      <c r="AP2128" s="6"/>
      <c r="AQ2128" s="21"/>
      <c r="AR2128" s="21"/>
      <c r="AS2128" s="21"/>
      <c r="AT2128" s="6"/>
      <c r="AU2128" s="6"/>
      <c r="AV2128" s="6"/>
      <c r="AW2128" s="6"/>
    </row>
    <row r="2129" spans="1:49" x14ac:dyDescent="0.35">
      <c r="A2129" s="20"/>
      <c r="B2129" s="20"/>
      <c r="C2129" s="20"/>
      <c r="D2129" s="20"/>
      <c r="E2129" s="6"/>
      <c r="F2129" s="6"/>
      <c r="G2129" s="6"/>
      <c r="H2129" s="6"/>
      <c r="I2129" s="6"/>
      <c r="J2129" s="6"/>
      <c r="K2129" s="6"/>
      <c r="L2129" s="6"/>
      <c r="M2129" s="6"/>
      <c r="N2129" s="6"/>
      <c r="O2129" s="6"/>
      <c r="P2129" s="6"/>
      <c r="Q2129" s="6"/>
      <c r="R2129" s="6"/>
      <c r="S2129" s="6"/>
      <c r="T2129" s="6"/>
      <c r="U2129" s="6"/>
      <c r="V2129" s="6"/>
      <c r="W2129" s="6"/>
      <c r="X2129" s="6"/>
      <c r="Y2129" s="6"/>
      <c r="Z2129" s="6"/>
      <c r="AA2129" s="6"/>
      <c r="AB2129" s="6"/>
      <c r="AC2129" s="6"/>
      <c r="AD2129" s="6"/>
      <c r="AE2129" s="6"/>
      <c r="AF2129" s="6"/>
      <c r="AG2129" s="6"/>
      <c r="AH2129" s="6"/>
      <c r="AI2129" s="6"/>
      <c r="AJ2129" s="6"/>
      <c r="AK2129" s="6"/>
      <c r="AL2129" s="6"/>
      <c r="AM2129" s="6"/>
      <c r="AN2129" s="6"/>
      <c r="AO2129" s="6"/>
      <c r="AP2129" s="6"/>
      <c r="AQ2129" s="21"/>
      <c r="AR2129" s="21"/>
      <c r="AS2129" s="21"/>
      <c r="AT2129" s="6"/>
      <c r="AU2129" s="6"/>
      <c r="AV2129" s="6"/>
      <c r="AW2129" s="6"/>
    </row>
    <row r="2130" spans="1:49" x14ac:dyDescent="0.35">
      <c r="A2130" s="20"/>
      <c r="B2130" s="20"/>
      <c r="C2130" s="20"/>
      <c r="D2130" s="20"/>
      <c r="E2130" s="6"/>
      <c r="F2130" s="6"/>
      <c r="G2130" s="6"/>
      <c r="H2130" s="6"/>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c r="AG2130" s="6"/>
      <c r="AH2130" s="6"/>
      <c r="AI2130" s="6"/>
      <c r="AJ2130" s="6"/>
      <c r="AK2130" s="6"/>
      <c r="AL2130" s="6"/>
      <c r="AM2130" s="6"/>
      <c r="AN2130" s="6"/>
      <c r="AO2130" s="6"/>
      <c r="AP2130" s="6"/>
      <c r="AQ2130" s="21"/>
      <c r="AR2130" s="21"/>
      <c r="AS2130" s="21"/>
      <c r="AT2130" s="6"/>
      <c r="AU2130" s="6"/>
      <c r="AV2130" s="6"/>
      <c r="AW2130" s="6"/>
    </row>
    <row r="2131" spans="1:49" x14ac:dyDescent="0.35">
      <c r="A2131" s="20"/>
      <c r="B2131" s="20"/>
      <c r="C2131" s="20"/>
      <c r="D2131" s="20"/>
      <c r="E2131" s="6"/>
      <c r="F2131" s="6"/>
      <c r="G2131" s="6"/>
      <c r="H2131" s="6"/>
      <c r="I2131" s="6"/>
      <c r="J2131" s="6"/>
      <c r="K2131" s="6"/>
      <c r="L2131" s="6"/>
      <c r="M2131" s="6"/>
      <c r="N2131" s="6"/>
      <c r="O2131" s="6"/>
      <c r="P2131" s="6"/>
      <c r="Q2131" s="6"/>
      <c r="R2131" s="6"/>
      <c r="S2131" s="6"/>
      <c r="T2131" s="6"/>
      <c r="U2131" s="6"/>
      <c r="V2131" s="6"/>
      <c r="W2131" s="6"/>
      <c r="X2131" s="6"/>
      <c r="Y2131" s="6"/>
      <c r="Z2131" s="6"/>
      <c r="AA2131" s="6"/>
      <c r="AB2131" s="6"/>
      <c r="AC2131" s="6"/>
      <c r="AD2131" s="6"/>
      <c r="AE2131" s="6"/>
      <c r="AF2131" s="6"/>
      <c r="AG2131" s="6"/>
      <c r="AH2131" s="6"/>
      <c r="AI2131" s="6"/>
      <c r="AJ2131" s="6"/>
      <c r="AK2131" s="6"/>
      <c r="AL2131" s="6"/>
      <c r="AM2131" s="6"/>
      <c r="AN2131" s="6"/>
      <c r="AO2131" s="6"/>
      <c r="AP2131" s="6"/>
      <c r="AQ2131" s="21"/>
      <c r="AR2131" s="21"/>
      <c r="AS2131" s="21"/>
      <c r="AT2131" s="6"/>
      <c r="AU2131" s="6"/>
      <c r="AV2131" s="6"/>
      <c r="AW2131" s="6"/>
    </row>
    <row r="2132" spans="1:49" x14ac:dyDescent="0.35">
      <c r="A2132" s="20"/>
      <c r="B2132" s="20"/>
      <c r="C2132" s="20"/>
      <c r="D2132" s="20"/>
      <c r="E2132" s="6"/>
      <c r="F2132" s="6"/>
      <c r="G2132" s="6"/>
      <c r="H2132" s="6"/>
      <c r="I2132" s="6"/>
      <c r="J2132" s="6"/>
      <c r="K2132" s="6"/>
      <c r="L2132" s="6"/>
      <c r="M2132" s="6"/>
      <c r="N2132" s="6"/>
      <c r="O2132" s="6"/>
      <c r="P2132" s="6"/>
      <c r="Q2132" s="6"/>
      <c r="R2132" s="6"/>
      <c r="S2132" s="6"/>
      <c r="T2132" s="6"/>
      <c r="U2132" s="6"/>
      <c r="V2132" s="6"/>
      <c r="W2132" s="6"/>
      <c r="X2132" s="6"/>
      <c r="Y2132" s="6"/>
      <c r="Z2132" s="6"/>
      <c r="AA2132" s="6"/>
      <c r="AB2132" s="6"/>
      <c r="AC2132" s="6"/>
      <c r="AD2132" s="6"/>
      <c r="AE2132" s="6"/>
      <c r="AF2132" s="6"/>
      <c r="AG2132" s="6"/>
      <c r="AH2132" s="6"/>
      <c r="AI2132" s="6"/>
      <c r="AJ2132" s="6"/>
      <c r="AK2132" s="6"/>
      <c r="AL2132" s="6"/>
      <c r="AM2132" s="6"/>
      <c r="AN2132" s="6"/>
      <c r="AO2132" s="6"/>
      <c r="AP2132" s="6"/>
      <c r="AQ2132" s="21"/>
      <c r="AR2132" s="21"/>
      <c r="AS2132" s="21"/>
      <c r="AT2132" s="6"/>
      <c r="AU2132" s="6"/>
      <c r="AV2132" s="6"/>
      <c r="AW2132" s="6"/>
    </row>
    <row r="2133" spans="1:49" x14ac:dyDescent="0.35">
      <c r="A2133" s="20"/>
      <c r="B2133" s="20"/>
      <c r="C2133" s="20"/>
      <c r="D2133" s="20"/>
      <c r="E2133" s="6"/>
      <c r="F2133" s="6"/>
      <c r="G2133" s="6"/>
      <c r="H2133" s="6"/>
      <c r="I2133" s="6"/>
      <c r="J2133" s="6"/>
      <c r="K2133" s="6"/>
      <c r="L2133" s="6"/>
      <c r="M2133" s="6"/>
      <c r="N2133" s="6"/>
      <c r="O2133" s="6"/>
      <c r="P2133" s="6"/>
      <c r="Q2133" s="6"/>
      <c r="R2133" s="6"/>
      <c r="S2133" s="6"/>
      <c r="T2133" s="6"/>
      <c r="U2133" s="6"/>
      <c r="V2133" s="6"/>
      <c r="W2133" s="6"/>
      <c r="X2133" s="6"/>
      <c r="Y2133" s="6"/>
      <c r="Z2133" s="6"/>
      <c r="AA2133" s="6"/>
      <c r="AB2133" s="6"/>
      <c r="AC2133" s="6"/>
      <c r="AD2133" s="6"/>
      <c r="AE2133" s="6"/>
      <c r="AF2133" s="6"/>
      <c r="AG2133" s="6"/>
      <c r="AH2133" s="6"/>
      <c r="AI2133" s="6"/>
      <c r="AJ2133" s="6"/>
      <c r="AK2133" s="6"/>
      <c r="AL2133" s="6"/>
      <c r="AM2133" s="6"/>
      <c r="AN2133" s="6"/>
      <c r="AO2133" s="6"/>
      <c r="AP2133" s="6"/>
      <c r="AQ2133" s="21"/>
      <c r="AR2133" s="21"/>
      <c r="AS2133" s="21"/>
      <c r="AT2133" s="6"/>
      <c r="AU2133" s="6"/>
      <c r="AV2133" s="6"/>
      <c r="AW2133" s="6"/>
    </row>
    <row r="2134" spans="1:49" x14ac:dyDescent="0.35">
      <c r="A2134" s="20"/>
      <c r="B2134" s="20"/>
      <c r="C2134" s="20"/>
      <c r="D2134" s="20"/>
      <c r="E2134" s="6"/>
      <c r="F2134" s="6"/>
      <c r="G2134" s="6"/>
      <c r="H2134" s="6"/>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c r="AG2134" s="6"/>
      <c r="AH2134" s="6"/>
      <c r="AI2134" s="6"/>
      <c r="AJ2134" s="6"/>
      <c r="AK2134" s="6"/>
      <c r="AL2134" s="6"/>
      <c r="AM2134" s="6"/>
      <c r="AN2134" s="6"/>
      <c r="AO2134" s="6"/>
      <c r="AP2134" s="6"/>
      <c r="AQ2134" s="21"/>
      <c r="AR2134" s="21"/>
      <c r="AS2134" s="21"/>
      <c r="AT2134" s="6"/>
      <c r="AU2134" s="6"/>
      <c r="AV2134" s="6"/>
      <c r="AW2134" s="6"/>
    </row>
    <row r="2135" spans="1:49" x14ac:dyDescent="0.35">
      <c r="A2135" s="20"/>
      <c r="B2135" s="20"/>
      <c r="C2135" s="20"/>
      <c r="D2135" s="20"/>
      <c r="E2135" s="6"/>
      <c r="F2135" s="6"/>
      <c r="G2135" s="6"/>
      <c r="H2135" s="6"/>
      <c r="I2135" s="6"/>
      <c r="J2135" s="6"/>
      <c r="K2135" s="6"/>
      <c r="L2135" s="6"/>
      <c r="M2135" s="6"/>
      <c r="N2135" s="6"/>
      <c r="O2135" s="6"/>
      <c r="P2135" s="6"/>
      <c r="Q2135" s="6"/>
      <c r="R2135" s="6"/>
      <c r="S2135" s="6"/>
      <c r="T2135" s="6"/>
      <c r="U2135" s="6"/>
      <c r="V2135" s="6"/>
      <c r="W2135" s="6"/>
      <c r="X2135" s="6"/>
      <c r="Y2135" s="6"/>
      <c r="Z2135" s="6"/>
      <c r="AA2135" s="6"/>
      <c r="AB2135" s="6"/>
      <c r="AC2135" s="6"/>
      <c r="AD2135" s="6"/>
      <c r="AE2135" s="6"/>
      <c r="AF2135" s="6"/>
      <c r="AG2135" s="6"/>
      <c r="AH2135" s="6"/>
      <c r="AI2135" s="6"/>
      <c r="AJ2135" s="6"/>
      <c r="AK2135" s="6"/>
      <c r="AL2135" s="6"/>
      <c r="AM2135" s="6"/>
      <c r="AN2135" s="6"/>
      <c r="AO2135" s="6"/>
      <c r="AP2135" s="6"/>
      <c r="AQ2135" s="21"/>
      <c r="AR2135" s="21"/>
      <c r="AS2135" s="21"/>
      <c r="AT2135" s="6"/>
      <c r="AU2135" s="6"/>
      <c r="AV2135" s="6"/>
      <c r="AW2135" s="6"/>
    </row>
    <row r="2136" spans="1:49" x14ac:dyDescent="0.35">
      <c r="A2136" s="20"/>
      <c r="B2136" s="20"/>
      <c r="C2136" s="20"/>
      <c r="D2136" s="20"/>
      <c r="E2136" s="6"/>
      <c r="F2136" s="6"/>
      <c r="G2136" s="6"/>
      <c r="H2136" s="6"/>
      <c r="I2136" s="6"/>
      <c r="J2136" s="6"/>
      <c r="K2136" s="6"/>
      <c r="L2136" s="6"/>
      <c r="M2136" s="6"/>
      <c r="N2136" s="6"/>
      <c r="O2136" s="6"/>
      <c r="P2136" s="6"/>
      <c r="Q2136" s="6"/>
      <c r="R2136" s="6"/>
      <c r="S2136" s="6"/>
      <c r="T2136" s="6"/>
      <c r="U2136" s="6"/>
      <c r="V2136" s="6"/>
      <c r="W2136" s="6"/>
      <c r="X2136" s="6"/>
      <c r="Y2136" s="6"/>
      <c r="Z2136" s="6"/>
      <c r="AA2136" s="6"/>
      <c r="AB2136" s="6"/>
      <c r="AC2136" s="6"/>
      <c r="AD2136" s="6"/>
      <c r="AE2136" s="6"/>
      <c r="AF2136" s="6"/>
      <c r="AG2136" s="6"/>
      <c r="AH2136" s="6"/>
      <c r="AI2136" s="6"/>
      <c r="AJ2136" s="6"/>
      <c r="AK2136" s="6"/>
      <c r="AL2136" s="6"/>
      <c r="AM2136" s="6"/>
      <c r="AN2136" s="6"/>
      <c r="AO2136" s="6"/>
      <c r="AP2136" s="6"/>
      <c r="AQ2136" s="21"/>
      <c r="AR2136" s="21"/>
      <c r="AS2136" s="21"/>
      <c r="AT2136" s="6"/>
      <c r="AU2136" s="6"/>
      <c r="AV2136" s="6"/>
      <c r="AW2136" s="6"/>
    </row>
    <row r="2137" spans="1:49" x14ac:dyDescent="0.35">
      <c r="A2137" s="20"/>
      <c r="B2137" s="20"/>
      <c r="C2137" s="20"/>
      <c r="D2137" s="20"/>
      <c r="E2137" s="6"/>
      <c r="F2137" s="6"/>
      <c r="G2137" s="6"/>
      <c r="H2137" s="6"/>
      <c r="I2137" s="6"/>
      <c r="J2137" s="6"/>
      <c r="K2137" s="6"/>
      <c r="L2137" s="6"/>
      <c r="M2137" s="6"/>
      <c r="N2137" s="6"/>
      <c r="O2137" s="6"/>
      <c r="P2137" s="6"/>
      <c r="Q2137" s="6"/>
      <c r="R2137" s="6"/>
      <c r="S2137" s="6"/>
      <c r="T2137" s="6"/>
      <c r="U2137" s="6"/>
      <c r="V2137" s="6"/>
      <c r="W2137" s="6"/>
      <c r="X2137" s="6"/>
      <c r="Y2137" s="6"/>
      <c r="Z2137" s="6"/>
      <c r="AA2137" s="6"/>
      <c r="AB2137" s="6"/>
      <c r="AC2137" s="6"/>
      <c r="AD2137" s="6"/>
      <c r="AE2137" s="6"/>
      <c r="AF2137" s="6"/>
      <c r="AG2137" s="6"/>
      <c r="AH2137" s="6"/>
      <c r="AI2137" s="6"/>
      <c r="AJ2137" s="6"/>
      <c r="AK2137" s="6"/>
      <c r="AL2137" s="6"/>
      <c r="AM2137" s="6"/>
      <c r="AN2137" s="6"/>
      <c r="AO2137" s="6"/>
      <c r="AP2137" s="6"/>
      <c r="AQ2137" s="21"/>
      <c r="AR2137" s="21"/>
      <c r="AS2137" s="21"/>
      <c r="AT2137" s="6"/>
      <c r="AU2137" s="6"/>
      <c r="AV2137" s="6"/>
      <c r="AW2137" s="6"/>
    </row>
    <row r="2138" spans="1:49" x14ac:dyDescent="0.35">
      <c r="A2138" s="20"/>
      <c r="B2138" s="20"/>
      <c r="C2138" s="20"/>
      <c r="D2138" s="20"/>
      <c r="E2138" s="6"/>
      <c r="F2138" s="6"/>
      <c r="G2138" s="6"/>
      <c r="H2138" s="6"/>
      <c r="I2138" s="6"/>
      <c r="J2138" s="6"/>
      <c r="K2138" s="6"/>
      <c r="L2138" s="6"/>
      <c r="M2138" s="6"/>
      <c r="N2138" s="6"/>
      <c r="O2138" s="6"/>
      <c r="P2138" s="6"/>
      <c r="Q2138" s="6"/>
      <c r="R2138" s="6"/>
      <c r="S2138" s="6"/>
      <c r="T2138" s="6"/>
      <c r="U2138" s="6"/>
      <c r="V2138" s="6"/>
      <c r="W2138" s="6"/>
      <c r="X2138" s="6"/>
      <c r="Y2138" s="6"/>
      <c r="Z2138" s="6"/>
      <c r="AA2138" s="6"/>
      <c r="AB2138" s="6"/>
      <c r="AC2138" s="6"/>
      <c r="AD2138" s="6"/>
      <c r="AE2138" s="6"/>
      <c r="AF2138" s="6"/>
      <c r="AG2138" s="6"/>
      <c r="AH2138" s="6"/>
      <c r="AI2138" s="6"/>
      <c r="AJ2138" s="6"/>
      <c r="AK2138" s="6"/>
      <c r="AL2138" s="6"/>
      <c r="AM2138" s="6"/>
      <c r="AN2138" s="6"/>
      <c r="AO2138" s="6"/>
      <c r="AP2138" s="6"/>
      <c r="AQ2138" s="21"/>
      <c r="AR2138" s="21"/>
      <c r="AS2138" s="21"/>
      <c r="AT2138" s="6"/>
      <c r="AU2138" s="6"/>
      <c r="AV2138" s="6"/>
      <c r="AW2138" s="6"/>
    </row>
    <row r="2139" spans="1:49" x14ac:dyDescent="0.35">
      <c r="A2139" s="20"/>
      <c r="B2139" s="20"/>
      <c r="C2139" s="20"/>
      <c r="D2139" s="20"/>
      <c r="E2139" s="6"/>
      <c r="F2139" s="6"/>
      <c r="G2139" s="6"/>
      <c r="H2139" s="6"/>
      <c r="I2139" s="6"/>
      <c r="J2139" s="6"/>
      <c r="K2139" s="6"/>
      <c r="L2139" s="6"/>
      <c r="M2139" s="6"/>
      <c r="N2139" s="6"/>
      <c r="O2139" s="6"/>
      <c r="P2139" s="6"/>
      <c r="Q2139" s="6"/>
      <c r="R2139" s="6"/>
      <c r="S2139" s="6"/>
      <c r="T2139" s="6"/>
      <c r="U2139" s="6"/>
      <c r="V2139" s="6"/>
      <c r="W2139" s="6"/>
      <c r="X2139" s="6"/>
      <c r="Y2139" s="6"/>
      <c r="Z2139" s="6"/>
      <c r="AA2139" s="6"/>
      <c r="AB2139" s="6"/>
      <c r="AC2139" s="6"/>
      <c r="AD2139" s="6"/>
      <c r="AE2139" s="6"/>
      <c r="AF2139" s="6"/>
      <c r="AG2139" s="6"/>
      <c r="AH2139" s="6"/>
      <c r="AI2139" s="6"/>
      <c r="AJ2139" s="6"/>
      <c r="AK2139" s="6"/>
      <c r="AL2139" s="6"/>
      <c r="AM2139" s="6"/>
      <c r="AN2139" s="6"/>
      <c r="AO2139" s="6"/>
      <c r="AP2139" s="6"/>
      <c r="AQ2139" s="21"/>
      <c r="AR2139" s="21"/>
      <c r="AS2139" s="21"/>
      <c r="AT2139" s="6"/>
      <c r="AU2139" s="6"/>
      <c r="AV2139" s="6"/>
      <c r="AW2139" s="6"/>
    </row>
    <row r="2140" spans="1:49" x14ac:dyDescent="0.35">
      <c r="A2140" s="20"/>
      <c r="B2140" s="20"/>
      <c r="C2140" s="20"/>
      <c r="D2140" s="20"/>
      <c r="E2140" s="6"/>
      <c r="F2140" s="6"/>
      <c r="G2140" s="6"/>
      <c r="H2140" s="6"/>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c r="AG2140" s="6"/>
      <c r="AH2140" s="6"/>
      <c r="AI2140" s="6"/>
      <c r="AJ2140" s="6"/>
      <c r="AK2140" s="6"/>
      <c r="AL2140" s="6"/>
      <c r="AM2140" s="6"/>
      <c r="AN2140" s="6"/>
      <c r="AO2140" s="6"/>
      <c r="AP2140" s="6"/>
      <c r="AQ2140" s="21"/>
      <c r="AR2140" s="21"/>
      <c r="AS2140" s="21"/>
      <c r="AT2140" s="6"/>
      <c r="AU2140" s="6"/>
      <c r="AV2140" s="6"/>
      <c r="AW2140" s="6"/>
    </row>
    <row r="2141" spans="1:49" x14ac:dyDescent="0.35">
      <c r="A2141" s="20"/>
      <c r="B2141" s="20"/>
      <c r="C2141" s="20"/>
      <c r="D2141" s="20"/>
      <c r="E2141" s="6"/>
      <c r="F2141" s="6"/>
      <c r="G2141" s="6"/>
      <c r="H2141" s="6"/>
      <c r="I2141" s="6"/>
      <c r="J2141" s="6"/>
      <c r="K2141" s="6"/>
      <c r="L2141" s="6"/>
      <c r="M2141" s="6"/>
      <c r="N2141" s="6"/>
      <c r="O2141" s="6"/>
      <c r="P2141" s="6"/>
      <c r="Q2141" s="6"/>
      <c r="R2141" s="6"/>
      <c r="S2141" s="6"/>
      <c r="T2141" s="6"/>
      <c r="U2141" s="6"/>
      <c r="V2141" s="6"/>
      <c r="W2141" s="6"/>
      <c r="X2141" s="6"/>
      <c r="Y2141" s="6"/>
      <c r="Z2141" s="6"/>
      <c r="AA2141" s="6"/>
      <c r="AB2141" s="6"/>
      <c r="AC2141" s="6"/>
      <c r="AD2141" s="6"/>
      <c r="AE2141" s="6"/>
      <c r="AF2141" s="6"/>
      <c r="AG2141" s="6"/>
      <c r="AH2141" s="6"/>
      <c r="AI2141" s="6"/>
      <c r="AJ2141" s="6"/>
      <c r="AK2141" s="6"/>
      <c r="AL2141" s="6"/>
      <c r="AM2141" s="6"/>
      <c r="AN2141" s="6"/>
      <c r="AO2141" s="6"/>
      <c r="AP2141" s="6"/>
      <c r="AQ2141" s="21"/>
      <c r="AR2141" s="21"/>
      <c r="AS2141" s="21"/>
      <c r="AT2141" s="6"/>
      <c r="AU2141" s="6"/>
      <c r="AV2141" s="6"/>
      <c r="AW2141" s="6"/>
    </row>
    <row r="2142" spans="1:49" x14ac:dyDescent="0.35">
      <c r="A2142" s="20"/>
      <c r="B2142" s="20"/>
      <c r="C2142" s="20"/>
      <c r="D2142" s="20"/>
      <c r="E2142" s="6"/>
      <c r="F2142" s="6"/>
      <c r="G2142" s="6"/>
      <c r="H2142" s="6"/>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c r="AG2142" s="6"/>
      <c r="AH2142" s="6"/>
      <c r="AI2142" s="6"/>
      <c r="AJ2142" s="6"/>
      <c r="AK2142" s="6"/>
      <c r="AL2142" s="6"/>
      <c r="AM2142" s="6"/>
      <c r="AN2142" s="6"/>
      <c r="AO2142" s="6"/>
      <c r="AP2142" s="6"/>
      <c r="AQ2142" s="21"/>
      <c r="AR2142" s="21"/>
      <c r="AS2142" s="21"/>
      <c r="AT2142" s="6"/>
      <c r="AU2142" s="6"/>
      <c r="AV2142" s="6"/>
      <c r="AW2142" s="6"/>
    </row>
    <row r="2143" spans="1:49" x14ac:dyDescent="0.35">
      <c r="A2143" s="20"/>
      <c r="B2143" s="20"/>
      <c r="C2143" s="20"/>
      <c r="D2143" s="20"/>
      <c r="E2143" s="6"/>
      <c r="F2143" s="6"/>
      <c r="G2143" s="6"/>
      <c r="H2143" s="6"/>
      <c r="I2143" s="6"/>
      <c r="J2143" s="6"/>
      <c r="K2143" s="6"/>
      <c r="L2143" s="6"/>
      <c r="M2143" s="6"/>
      <c r="N2143" s="6"/>
      <c r="O2143" s="6"/>
      <c r="P2143" s="6"/>
      <c r="Q2143" s="6"/>
      <c r="R2143" s="6"/>
      <c r="S2143" s="6"/>
      <c r="T2143" s="6"/>
      <c r="U2143" s="6"/>
      <c r="V2143" s="6"/>
      <c r="W2143" s="6"/>
      <c r="X2143" s="6"/>
      <c r="Y2143" s="6"/>
      <c r="Z2143" s="6"/>
      <c r="AA2143" s="6"/>
      <c r="AB2143" s="6"/>
      <c r="AC2143" s="6"/>
      <c r="AD2143" s="6"/>
      <c r="AE2143" s="6"/>
      <c r="AF2143" s="6"/>
      <c r="AG2143" s="6"/>
      <c r="AH2143" s="6"/>
      <c r="AI2143" s="6"/>
      <c r="AJ2143" s="6"/>
      <c r="AK2143" s="6"/>
      <c r="AL2143" s="6"/>
      <c r="AM2143" s="6"/>
      <c r="AN2143" s="6"/>
      <c r="AO2143" s="6"/>
      <c r="AP2143" s="6"/>
      <c r="AQ2143" s="21"/>
      <c r="AR2143" s="21"/>
      <c r="AS2143" s="21"/>
      <c r="AT2143" s="6"/>
      <c r="AU2143" s="6"/>
      <c r="AV2143" s="6"/>
      <c r="AW2143" s="6"/>
    </row>
    <row r="2144" spans="1:49" x14ac:dyDescent="0.35">
      <c r="A2144" s="20"/>
      <c r="B2144" s="20"/>
      <c r="C2144" s="20"/>
      <c r="D2144" s="20"/>
      <c r="E2144" s="6"/>
      <c r="F2144" s="6"/>
      <c r="G2144" s="6"/>
      <c r="H2144" s="6"/>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c r="AG2144" s="6"/>
      <c r="AH2144" s="6"/>
      <c r="AI2144" s="6"/>
      <c r="AJ2144" s="6"/>
      <c r="AK2144" s="6"/>
      <c r="AL2144" s="6"/>
      <c r="AM2144" s="6"/>
      <c r="AN2144" s="6"/>
      <c r="AO2144" s="6"/>
      <c r="AP2144" s="6"/>
      <c r="AQ2144" s="21"/>
      <c r="AR2144" s="21"/>
      <c r="AS2144" s="21"/>
      <c r="AT2144" s="6"/>
      <c r="AU2144" s="6"/>
      <c r="AV2144" s="6"/>
      <c r="AW2144" s="6"/>
    </row>
    <row r="2145" spans="1:49" x14ac:dyDescent="0.35">
      <c r="A2145" s="20"/>
      <c r="B2145" s="20"/>
      <c r="C2145" s="20"/>
      <c r="D2145" s="20"/>
      <c r="E2145" s="6"/>
      <c r="F2145" s="6"/>
      <c r="G2145" s="6"/>
      <c r="H2145" s="6"/>
      <c r="I2145" s="6"/>
      <c r="J2145" s="6"/>
      <c r="K2145" s="6"/>
      <c r="L2145" s="6"/>
      <c r="M2145" s="6"/>
      <c r="N2145" s="6"/>
      <c r="O2145" s="6"/>
      <c r="P2145" s="6"/>
      <c r="Q2145" s="6"/>
      <c r="R2145" s="6"/>
      <c r="S2145" s="6"/>
      <c r="T2145" s="6"/>
      <c r="U2145" s="6"/>
      <c r="V2145" s="6"/>
      <c r="W2145" s="6"/>
      <c r="X2145" s="6"/>
      <c r="Y2145" s="6"/>
      <c r="Z2145" s="6"/>
      <c r="AA2145" s="6"/>
      <c r="AB2145" s="6"/>
      <c r="AC2145" s="6"/>
      <c r="AD2145" s="6"/>
      <c r="AE2145" s="6"/>
      <c r="AF2145" s="6"/>
      <c r="AG2145" s="6"/>
      <c r="AH2145" s="6"/>
      <c r="AI2145" s="6"/>
      <c r="AJ2145" s="6"/>
      <c r="AK2145" s="6"/>
      <c r="AL2145" s="6"/>
      <c r="AM2145" s="6"/>
      <c r="AN2145" s="6"/>
      <c r="AO2145" s="6"/>
      <c r="AP2145" s="6"/>
      <c r="AQ2145" s="21"/>
      <c r="AR2145" s="21"/>
      <c r="AS2145" s="21"/>
      <c r="AT2145" s="6"/>
      <c r="AU2145" s="6"/>
      <c r="AV2145" s="6"/>
      <c r="AW2145" s="6"/>
    </row>
    <row r="2146" spans="1:49" x14ac:dyDescent="0.35">
      <c r="A2146" s="20"/>
      <c r="B2146" s="20"/>
      <c r="C2146" s="20"/>
      <c r="D2146" s="20"/>
      <c r="E2146" s="6"/>
      <c r="F2146" s="6"/>
      <c r="G2146" s="6"/>
      <c r="H2146" s="6"/>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c r="AG2146" s="6"/>
      <c r="AH2146" s="6"/>
      <c r="AI2146" s="6"/>
      <c r="AJ2146" s="6"/>
      <c r="AK2146" s="6"/>
      <c r="AL2146" s="6"/>
      <c r="AM2146" s="6"/>
      <c r="AN2146" s="6"/>
      <c r="AO2146" s="6"/>
      <c r="AP2146" s="6"/>
      <c r="AQ2146" s="21"/>
      <c r="AR2146" s="21"/>
      <c r="AS2146" s="21"/>
      <c r="AT2146" s="6"/>
      <c r="AU2146" s="6"/>
      <c r="AV2146" s="6"/>
      <c r="AW2146" s="6"/>
    </row>
    <row r="2147" spans="1:49" x14ac:dyDescent="0.35">
      <c r="A2147" s="20"/>
      <c r="B2147" s="20"/>
      <c r="C2147" s="20"/>
      <c r="D2147" s="20"/>
      <c r="E2147" s="6"/>
      <c r="F2147" s="6"/>
      <c r="G2147" s="6"/>
      <c r="H2147" s="6"/>
      <c r="I2147" s="6"/>
      <c r="J2147" s="6"/>
      <c r="K2147" s="6"/>
      <c r="L2147" s="6"/>
      <c r="M2147" s="6"/>
      <c r="N2147" s="6"/>
      <c r="O2147" s="6"/>
      <c r="P2147" s="6"/>
      <c r="Q2147" s="6"/>
      <c r="R2147" s="6"/>
      <c r="S2147" s="6"/>
      <c r="T2147" s="6"/>
      <c r="U2147" s="6"/>
      <c r="V2147" s="6"/>
      <c r="W2147" s="6"/>
      <c r="X2147" s="6"/>
      <c r="Y2147" s="6"/>
      <c r="Z2147" s="6"/>
      <c r="AA2147" s="6"/>
      <c r="AB2147" s="6"/>
      <c r="AC2147" s="6"/>
      <c r="AD2147" s="6"/>
      <c r="AE2147" s="6"/>
      <c r="AF2147" s="6"/>
      <c r="AG2147" s="6"/>
      <c r="AH2147" s="6"/>
      <c r="AI2147" s="6"/>
      <c r="AJ2147" s="6"/>
      <c r="AK2147" s="6"/>
      <c r="AL2147" s="6"/>
      <c r="AM2147" s="6"/>
      <c r="AN2147" s="6"/>
      <c r="AO2147" s="6"/>
      <c r="AP2147" s="6"/>
      <c r="AQ2147" s="21"/>
      <c r="AR2147" s="21"/>
      <c r="AS2147" s="21"/>
      <c r="AT2147" s="6"/>
      <c r="AU2147" s="6"/>
      <c r="AV2147" s="6"/>
      <c r="AW2147" s="6"/>
    </row>
    <row r="2148" spans="1:49" x14ac:dyDescent="0.35">
      <c r="A2148" s="20"/>
      <c r="B2148" s="20"/>
      <c r="C2148" s="20"/>
      <c r="D2148" s="20"/>
      <c r="E2148" s="6"/>
      <c r="F2148" s="6"/>
      <c r="G2148" s="6"/>
      <c r="H2148" s="6"/>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c r="AG2148" s="6"/>
      <c r="AH2148" s="6"/>
      <c r="AI2148" s="6"/>
      <c r="AJ2148" s="6"/>
      <c r="AK2148" s="6"/>
      <c r="AL2148" s="6"/>
      <c r="AM2148" s="6"/>
      <c r="AN2148" s="6"/>
      <c r="AO2148" s="6"/>
      <c r="AP2148" s="6"/>
      <c r="AQ2148" s="21"/>
      <c r="AR2148" s="21"/>
      <c r="AS2148" s="21"/>
      <c r="AT2148" s="6"/>
      <c r="AU2148" s="6"/>
      <c r="AV2148" s="6"/>
      <c r="AW2148" s="6"/>
    </row>
    <row r="2149" spans="1:49" x14ac:dyDescent="0.35">
      <c r="A2149" s="20"/>
      <c r="B2149" s="20"/>
      <c r="C2149" s="20"/>
      <c r="D2149" s="20"/>
      <c r="E2149" s="6"/>
      <c r="F2149" s="6"/>
      <c r="G2149" s="6"/>
      <c r="H2149" s="6"/>
      <c r="I2149" s="6"/>
      <c r="J2149" s="6"/>
      <c r="K2149" s="6"/>
      <c r="L2149" s="6"/>
      <c r="M2149" s="6"/>
      <c r="N2149" s="6"/>
      <c r="O2149" s="6"/>
      <c r="P2149" s="6"/>
      <c r="Q2149" s="6"/>
      <c r="R2149" s="6"/>
      <c r="S2149" s="6"/>
      <c r="T2149" s="6"/>
      <c r="U2149" s="6"/>
      <c r="V2149" s="6"/>
      <c r="W2149" s="6"/>
      <c r="X2149" s="6"/>
      <c r="Y2149" s="6"/>
      <c r="Z2149" s="6"/>
      <c r="AA2149" s="6"/>
      <c r="AB2149" s="6"/>
      <c r="AC2149" s="6"/>
      <c r="AD2149" s="6"/>
      <c r="AE2149" s="6"/>
      <c r="AF2149" s="6"/>
      <c r="AG2149" s="6"/>
      <c r="AH2149" s="6"/>
      <c r="AI2149" s="6"/>
      <c r="AJ2149" s="6"/>
      <c r="AK2149" s="6"/>
      <c r="AL2149" s="6"/>
      <c r="AM2149" s="6"/>
      <c r="AN2149" s="6"/>
      <c r="AO2149" s="6"/>
      <c r="AP2149" s="6"/>
      <c r="AQ2149" s="21"/>
      <c r="AR2149" s="21"/>
      <c r="AS2149" s="21"/>
      <c r="AT2149" s="6"/>
      <c r="AU2149" s="6"/>
      <c r="AV2149" s="6"/>
      <c r="AW2149" s="6"/>
    </row>
    <row r="2150" spans="1:49" x14ac:dyDescent="0.35">
      <c r="A2150" s="20"/>
      <c r="B2150" s="20"/>
      <c r="C2150" s="20"/>
      <c r="D2150" s="20"/>
      <c r="E2150" s="6"/>
      <c r="F2150" s="6"/>
      <c r="G2150" s="6"/>
      <c r="H2150" s="6"/>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c r="AG2150" s="6"/>
      <c r="AH2150" s="6"/>
      <c r="AI2150" s="6"/>
      <c r="AJ2150" s="6"/>
      <c r="AK2150" s="6"/>
      <c r="AL2150" s="6"/>
      <c r="AM2150" s="6"/>
      <c r="AN2150" s="6"/>
      <c r="AO2150" s="6"/>
      <c r="AP2150" s="6"/>
      <c r="AQ2150" s="21"/>
      <c r="AR2150" s="21"/>
      <c r="AS2150" s="21"/>
      <c r="AT2150" s="6"/>
      <c r="AU2150" s="6"/>
      <c r="AV2150" s="6"/>
      <c r="AW2150" s="6"/>
    </row>
    <row r="2151" spans="1:49" x14ac:dyDescent="0.35">
      <c r="A2151" s="20"/>
      <c r="B2151" s="20"/>
      <c r="C2151" s="20"/>
      <c r="D2151" s="20"/>
      <c r="E2151" s="6"/>
      <c r="F2151" s="6"/>
      <c r="G2151" s="6"/>
      <c r="H2151" s="6"/>
      <c r="I2151" s="6"/>
      <c r="J2151" s="6"/>
      <c r="K2151" s="6"/>
      <c r="L2151" s="6"/>
      <c r="M2151" s="6"/>
      <c r="N2151" s="6"/>
      <c r="O2151" s="6"/>
      <c r="P2151" s="6"/>
      <c r="Q2151" s="6"/>
      <c r="R2151" s="6"/>
      <c r="S2151" s="6"/>
      <c r="T2151" s="6"/>
      <c r="U2151" s="6"/>
      <c r="V2151" s="6"/>
      <c r="W2151" s="6"/>
      <c r="X2151" s="6"/>
      <c r="Y2151" s="6"/>
      <c r="Z2151" s="6"/>
      <c r="AA2151" s="6"/>
      <c r="AB2151" s="6"/>
      <c r="AC2151" s="6"/>
      <c r="AD2151" s="6"/>
      <c r="AE2151" s="6"/>
      <c r="AF2151" s="6"/>
      <c r="AG2151" s="6"/>
      <c r="AH2151" s="6"/>
      <c r="AI2151" s="6"/>
      <c r="AJ2151" s="6"/>
      <c r="AK2151" s="6"/>
      <c r="AL2151" s="6"/>
      <c r="AM2151" s="6"/>
      <c r="AN2151" s="6"/>
      <c r="AO2151" s="6"/>
      <c r="AP2151" s="6"/>
      <c r="AQ2151" s="21"/>
      <c r="AR2151" s="21"/>
      <c r="AS2151" s="21"/>
      <c r="AT2151" s="6"/>
      <c r="AU2151" s="6"/>
      <c r="AV2151" s="6"/>
      <c r="AW2151" s="6"/>
    </row>
    <row r="2152" spans="1:49" x14ac:dyDescent="0.35">
      <c r="A2152" s="20"/>
      <c r="B2152" s="20"/>
      <c r="C2152" s="20"/>
      <c r="D2152" s="20"/>
      <c r="E2152" s="6"/>
      <c r="F2152" s="6"/>
      <c r="G2152" s="6"/>
      <c r="H2152" s="6"/>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c r="AG2152" s="6"/>
      <c r="AH2152" s="6"/>
      <c r="AI2152" s="6"/>
      <c r="AJ2152" s="6"/>
      <c r="AK2152" s="6"/>
      <c r="AL2152" s="6"/>
      <c r="AM2152" s="6"/>
      <c r="AN2152" s="6"/>
      <c r="AO2152" s="6"/>
      <c r="AP2152" s="6"/>
      <c r="AQ2152" s="21"/>
      <c r="AR2152" s="21"/>
      <c r="AS2152" s="21"/>
      <c r="AT2152" s="6"/>
      <c r="AU2152" s="6"/>
      <c r="AV2152" s="6"/>
      <c r="AW2152" s="6"/>
    </row>
    <row r="2153" spans="1:49" x14ac:dyDescent="0.35">
      <c r="A2153" s="20"/>
      <c r="B2153" s="20"/>
      <c r="C2153" s="20"/>
      <c r="D2153" s="20"/>
      <c r="E2153" s="6"/>
      <c r="F2153" s="6"/>
      <c r="G2153" s="6"/>
      <c r="H2153" s="6"/>
      <c r="I2153" s="6"/>
      <c r="J2153" s="6"/>
      <c r="K2153" s="6"/>
      <c r="L2153" s="6"/>
      <c r="M2153" s="6"/>
      <c r="N2153" s="6"/>
      <c r="O2153" s="6"/>
      <c r="P2153" s="6"/>
      <c r="Q2153" s="6"/>
      <c r="R2153" s="6"/>
      <c r="S2153" s="6"/>
      <c r="T2153" s="6"/>
      <c r="U2153" s="6"/>
      <c r="V2153" s="6"/>
      <c r="W2153" s="6"/>
      <c r="X2153" s="6"/>
      <c r="Y2153" s="6"/>
      <c r="Z2153" s="6"/>
      <c r="AA2153" s="6"/>
      <c r="AB2153" s="6"/>
      <c r="AC2153" s="6"/>
      <c r="AD2153" s="6"/>
      <c r="AE2153" s="6"/>
      <c r="AF2153" s="6"/>
      <c r="AG2153" s="6"/>
      <c r="AH2153" s="6"/>
      <c r="AI2153" s="6"/>
      <c r="AJ2153" s="6"/>
      <c r="AK2153" s="6"/>
      <c r="AL2153" s="6"/>
      <c r="AM2153" s="6"/>
      <c r="AN2153" s="6"/>
      <c r="AO2153" s="6"/>
      <c r="AP2153" s="6"/>
      <c r="AQ2153" s="21"/>
      <c r="AR2153" s="21"/>
      <c r="AS2153" s="21"/>
      <c r="AT2153" s="6"/>
      <c r="AU2153" s="6"/>
      <c r="AV2153" s="6"/>
      <c r="AW2153" s="6"/>
    </row>
    <row r="2154" spans="1:49" x14ac:dyDescent="0.35">
      <c r="A2154" s="20"/>
      <c r="B2154" s="20"/>
      <c r="C2154" s="20"/>
      <c r="D2154" s="20"/>
      <c r="E2154" s="6"/>
      <c r="F2154" s="6"/>
      <c r="G2154" s="6"/>
      <c r="H2154" s="6"/>
      <c r="I2154" s="6"/>
      <c r="J2154" s="6"/>
      <c r="K2154" s="6"/>
      <c r="L2154" s="6"/>
      <c r="M2154" s="6"/>
      <c r="N2154" s="6"/>
      <c r="O2154" s="6"/>
      <c r="P2154" s="6"/>
      <c r="Q2154" s="6"/>
      <c r="R2154" s="6"/>
      <c r="S2154" s="6"/>
      <c r="T2154" s="6"/>
      <c r="U2154" s="6"/>
      <c r="V2154" s="6"/>
      <c r="W2154" s="6"/>
      <c r="X2154" s="6"/>
      <c r="Y2154" s="6"/>
      <c r="Z2154" s="6"/>
      <c r="AA2154" s="6"/>
      <c r="AB2154" s="6"/>
      <c r="AC2154" s="6"/>
      <c r="AD2154" s="6"/>
      <c r="AE2154" s="6"/>
      <c r="AF2154" s="6"/>
      <c r="AG2154" s="6"/>
      <c r="AH2154" s="6"/>
      <c r="AI2154" s="6"/>
      <c r="AJ2154" s="6"/>
      <c r="AK2154" s="6"/>
      <c r="AL2154" s="6"/>
      <c r="AM2154" s="6"/>
      <c r="AN2154" s="6"/>
      <c r="AO2154" s="6"/>
      <c r="AP2154" s="6"/>
      <c r="AQ2154" s="21"/>
      <c r="AR2154" s="21"/>
      <c r="AS2154" s="21"/>
      <c r="AT2154" s="6"/>
      <c r="AU2154" s="6"/>
      <c r="AV2154" s="6"/>
      <c r="AW2154" s="6"/>
    </row>
    <row r="2155" spans="1:49" x14ac:dyDescent="0.35">
      <c r="A2155" s="20"/>
      <c r="B2155" s="20"/>
      <c r="C2155" s="20"/>
      <c r="D2155" s="20"/>
      <c r="E2155" s="6"/>
      <c r="F2155" s="6"/>
      <c r="G2155" s="6"/>
      <c r="H2155" s="6"/>
      <c r="I2155" s="6"/>
      <c r="J2155" s="6"/>
      <c r="K2155" s="6"/>
      <c r="L2155" s="6"/>
      <c r="M2155" s="6"/>
      <c r="N2155" s="6"/>
      <c r="O2155" s="6"/>
      <c r="P2155" s="6"/>
      <c r="Q2155" s="6"/>
      <c r="R2155" s="6"/>
      <c r="S2155" s="6"/>
      <c r="T2155" s="6"/>
      <c r="U2155" s="6"/>
      <c r="V2155" s="6"/>
      <c r="W2155" s="6"/>
      <c r="X2155" s="6"/>
      <c r="Y2155" s="6"/>
      <c r="Z2155" s="6"/>
      <c r="AA2155" s="6"/>
      <c r="AB2155" s="6"/>
      <c r="AC2155" s="6"/>
      <c r="AD2155" s="6"/>
      <c r="AE2155" s="6"/>
      <c r="AF2155" s="6"/>
      <c r="AG2155" s="6"/>
      <c r="AH2155" s="6"/>
      <c r="AI2155" s="6"/>
      <c r="AJ2155" s="6"/>
      <c r="AK2155" s="6"/>
      <c r="AL2155" s="6"/>
      <c r="AM2155" s="6"/>
      <c r="AN2155" s="6"/>
      <c r="AO2155" s="6"/>
      <c r="AP2155" s="6"/>
      <c r="AQ2155" s="21"/>
      <c r="AR2155" s="21"/>
      <c r="AS2155" s="21"/>
      <c r="AT2155" s="6"/>
      <c r="AU2155" s="6"/>
      <c r="AV2155" s="6"/>
      <c r="AW2155" s="6"/>
    </row>
    <row r="2156" spans="1:49" x14ac:dyDescent="0.35">
      <c r="A2156" s="20"/>
      <c r="B2156" s="20"/>
      <c r="C2156" s="20"/>
      <c r="D2156" s="20"/>
      <c r="E2156" s="6"/>
      <c r="F2156" s="6"/>
      <c r="G2156" s="6"/>
      <c r="H2156" s="6"/>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c r="AG2156" s="6"/>
      <c r="AH2156" s="6"/>
      <c r="AI2156" s="6"/>
      <c r="AJ2156" s="6"/>
      <c r="AK2156" s="6"/>
      <c r="AL2156" s="6"/>
      <c r="AM2156" s="6"/>
      <c r="AN2156" s="6"/>
      <c r="AO2156" s="6"/>
      <c r="AP2156" s="6"/>
      <c r="AQ2156" s="21"/>
      <c r="AR2156" s="21"/>
      <c r="AS2156" s="21"/>
      <c r="AT2156" s="6"/>
      <c r="AU2156" s="6"/>
      <c r="AV2156" s="6"/>
      <c r="AW2156" s="6"/>
    </row>
    <row r="2157" spans="1:49" x14ac:dyDescent="0.35">
      <c r="A2157" s="20"/>
      <c r="B2157" s="20"/>
      <c r="C2157" s="20"/>
      <c r="D2157" s="20"/>
      <c r="E2157" s="6"/>
      <c r="F2157" s="6"/>
      <c r="G2157" s="6"/>
      <c r="H2157" s="6"/>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c r="AG2157" s="6"/>
      <c r="AH2157" s="6"/>
      <c r="AI2157" s="6"/>
      <c r="AJ2157" s="6"/>
      <c r="AK2157" s="6"/>
      <c r="AL2157" s="6"/>
      <c r="AM2157" s="6"/>
      <c r="AN2157" s="6"/>
      <c r="AO2157" s="6"/>
      <c r="AP2157" s="6"/>
      <c r="AQ2157" s="21"/>
      <c r="AR2157" s="21"/>
      <c r="AS2157" s="21"/>
      <c r="AT2157" s="6"/>
      <c r="AU2157" s="6"/>
      <c r="AV2157" s="6"/>
      <c r="AW2157" s="6"/>
    </row>
    <row r="2158" spans="1:49" x14ac:dyDescent="0.35">
      <c r="A2158" s="20"/>
      <c r="B2158" s="20"/>
      <c r="C2158" s="20"/>
      <c r="D2158" s="20"/>
      <c r="E2158" s="6"/>
      <c r="F2158" s="6"/>
      <c r="G2158" s="6"/>
      <c r="H2158" s="6"/>
      <c r="I2158" s="6"/>
      <c r="J2158" s="6"/>
      <c r="K2158" s="6"/>
      <c r="L2158" s="6"/>
      <c r="M2158" s="6"/>
      <c r="N2158" s="6"/>
      <c r="O2158" s="6"/>
      <c r="P2158" s="6"/>
      <c r="Q2158" s="6"/>
      <c r="R2158" s="6"/>
      <c r="S2158" s="6"/>
      <c r="T2158" s="6"/>
      <c r="U2158" s="6"/>
      <c r="V2158" s="6"/>
      <c r="W2158" s="6"/>
      <c r="X2158" s="6"/>
      <c r="Y2158" s="6"/>
      <c r="Z2158" s="6"/>
      <c r="AA2158" s="6"/>
      <c r="AB2158" s="6"/>
      <c r="AC2158" s="6"/>
      <c r="AD2158" s="6"/>
      <c r="AE2158" s="6"/>
      <c r="AF2158" s="6"/>
      <c r="AG2158" s="6"/>
      <c r="AH2158" s="6"/>
      <c r="AI2158" s="6"/>
      <c r="AJ2158" s="6"/>
      <c r="AK2158" s="6"/>
      <c r="AL2158" s="6"/>
      <c r="AM2158" s="6"/>
      <c r="AN2158" s="6"/>
      <c r="AO2158" s="6"/>
      <c r="AP2158" s="6"/>
      <c r="AQ2158" s="21"/>
      <c r="AR2158" s="21"/>
      <c r="AS2158" s="21"/>
      <c r="AT2158" s="6"/>
      <c r="AU2158" s="6"/>
      <c r="AV2158" s="6"/>
      <c r="AW2158" s="6"/>
    </row>
    <row r="2159" spans="1:49" x14ac:dyDescent="0.35">
      <c r="A2159" s="20"/>
      <c r="B2159" s="20"/>
      <c r="C2159" s="20"/>
      <c r="D2159" s="20"/>
      <c r="E2159" s="6"/>
      <c r="F2159" s="6"/>
      <c r="G2159" s="6"/>
      <c r="H2159" s="6"/>
      <c r="I2159" s="6"/>
      <c r="J2159" s="6"/>
      <c r="K2159" s="6"/>
      <c r="L2159" s="6"/>
      <c r="M2159" s="6"/>
      <c r="N2159" s="6"/>
      <c r="O2159" s="6"/>
      <c r="P2159" s="6"/>
      <c r="Q2159" s="6"/>
      <c r="R2159" s="6"/>
      <c r="S2159" s="6"/>
      <c r="T2159" s="6"/>
      <c r="U2159" s="6"/>
      <c r="V2159" s="6"/>
      <c r="W2159" s="6"/>
      <c r="X2159" s="6"/>
      <c r="Y2159" s="6"/>
      <c r="Z2159" s="6"/>
      <c r="AA2159" s="6"/>
      <c r="AB2159" s="6"/>
      <c r="AC2159" s="6"/>
      <c r="AD2159" s="6"/>
      <c r="AE2159" s="6"/>
      <c r="AF2159" s="6"/>
      <c r="AG2159" s="6"/>
      <c r="AH2159" s="6"/>
      <c r="AI2159" s="6"/>
      <c r="AJ2159" s="6"/>
      <c r="AK2159" s="6"/>
      <c r="AL2159" s="6"/>
      <c r="AM2159" s="6"/>
      <c r="AN2159" s="6"/>
      <c r="AO2159" s="6"/>
      <c r="AP2159" s="6"/>
      <c r="AQ2159" s="21"/>
      <c r="AR2159" s="21"/>
      <c r="AS2159" s="21"/>
      <c r="AT2159" s="6"/>
      <c r="AU2159" s="6"/>
      <c r="AV2159" s="6"/>
      <c r="AW2159" s="6"/>
    </row>
    <row r="2160" spans="1:49" x14ac:dyDescent="0.35">
      <c r="A2160" s="20"/>
      <c r="B2160" s="20"/>
      <c r="C2160" s="20"/>
      <c r="D2160" s="20"/>
      <c r="E2160" s="6"/>
      <c r="F2160" s="6"/>
      <c r="G2160" s="6"/>
      <c r="H2160" s="6"/>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c r="AG2160" s="6"/>
      <c r="AH2160" s="6"/>
      <c r="AI2160" s="6"/>
      <c r="AJ2160" s="6"/>
      <c r="AK2160" s="6"/>
      <c r="AL2160" s="6"/>
      <c r="AM2160" s="6"/>
      <c r="AN2160" s="6"/>
      <c r="AO2160" s="6"/>
      <c r="AP2160" s="6"/>
      <c r="AQ2160" s="21"/>
      <c r="AR2160" s="21"/>
      <c r="AS2160" s="21"/>
      <c r="AT2160" s="6"/>
      <c r="AU2160" s="6"/>
      <c r="AV2160" s="6"/>
      <c r="AW2160" s="6"/>
    </row>
    <row r="2161" spans="1:49" x14ac:dyDescent="0.35">
      <c r="A2161" s="20"/>
      <c r="B2161" s="20"/>
      <c r="C2161" s="20"/>
      <c r="D2161" s="20"/>
      <c r="E2161" s="6"/>
      <c r="F2161" s="6"/>
      <c r="G2161" s="6"/>
      <c r="H2161" s="6"/>
      <c r="I2161" s="6"/>
      <c r="J2161" s="6"/>
      <c r="K2161" s="6"/>
      <c r="L2161" s="6"/>
      <c r="M2161" s="6"/>
      <c r="N2161" s="6"/>
      <c r="O2161" s="6"/>
      <c r="P2161" s="6"/>
      <c r="Q2161" s="6"/>
      <c r="R2161" s="6"/>
      <c r="S2161" s="6"/>
      <c r="T2161" s="6"/>
      <c r="U2161" s="6"/>
      <c r="V2161" s="6"/>
      <c r="W2161" s="6"/>
      <c r="X2161" s="6"/>
      <c r="Y2161" s="6"/>
      <c r="Z2161" s="6"/>
      <c r="AA2161" s="6"/>
      <c r="AB2161" s="6"/>
      <c r="AC2161" s="6"/>
      <c r="AD2161" s="6"/>
      <c r="AE2161" s="6"/>
      <c r="AF2161" s="6"/>
      <c r="AG2161" s="6"/>
      <c r="AH2161" s="6"/>
      <c r="AI2161" s="6"/>
      <c r="AJ2161" s="6"/>
      <c r="AK2161" s="6"/>
      <c r="AL2161" s="6"/>
      <c r="AM2161" s="6"/>
      <c r="AN2161" s="6"/>
      <c r="AO2161" s="6"/>
      <c r="AP2161" s="6"/>
      <c r="AQ2161" s="21"/>
      <c r="AR2161" s="21"/>
      <c r="AS2161" s="21"/>
      <c r="AT2161" s="6"/>
      <c r="AU2161" s="6"/>
      <c r="AV2161" s="6"/>
      <c r="AW2161" s="6"/>
    </row>
    <row r="2162" spans="1:49" x14ac:dyDescent="0.35">
      <c r="A2162" s="20"/>
      <c r="B2162" s="20"/>
      <c r="C2162" s="20"/>
      <c r="D2162" s="20"/>
      <c r="E2162" s="6"/>
      <c r="F2162" s="6"/>
      <c r="G2162" s="6"/>
      <c r="H2162" s="6"/>
      <c r="I2162" s="6"/>
      <c r="J2162" s="6"/>
      <c r="K2162" s="6"/>
      <c r="L2162" s="6"/>
      <c r="M2162" s="6"/>
      <c r="N2162" s="6"/>
      <c r="O2162" s="6"/>
      <c r="P2162" s="6"/>
      <c r="Q2162" s="6"/>
      <c r="R2162" s="6"/>
      <c r="S2162" s="6"/>
      <c r="T2162" s="6"/>
      <c r="U2162" s="6"/>
      <c r="V2162" s="6"/>
      <c r="W2162" s="6"/>
      <c r="X2162" s="6"/>
      <c r="Y2162" s="6"/>
      <c r="Z2162" s="6"/>
      <c r="AA2162" s="6"/>
      <c r="AB2162" s="6"/>
      <c r="AC2162" s="6"/>
      <c r="AD2162" s="6"/>
      <c r="AE2162" s="6"/>
      <c r="AF2162" s="6"/>
      <c r="AG2162" s="6"/>
      <c r="AH2162" s="6"/>
      <c r="AI2162" s="6"/>
      <c r="AJ2162" s="6"/>
      <c r="AK2162" s="6"/>
      <c r="AL2162" s="6"/>
      <c r="AM2162" s="6"/>
      <c r="AN2162" s="6"/>
      <c r="AO2162" s="6"/>
      <c r="AP2162" s="6"/>
      <c r="AQ2162" s="21"/>
      <c r="AR2162" s="21"/>
      <c r="AS2162" s="21"/>
      <c r="AT2162" s="6"/>
      <c r="AU2162" s="6"/>
      <c r="AV2162" s="6"/>
      <c r="AW2162" s="6"/>
    </row>
    <row r="2163" spans="1:49" x14ac:dyDescent="0.35">
      <c r="A2163" s="20"/>
      <c r="B2163" s="20"/>
      <c r="C2163" s="20"/>
      <c r="D2163" s="20"/>
      <c r="E2163" s="6"/>
      <c r="F2163" s="6"/>
      <c r="G2163" s="6"/>
      <c r="H2163" s="6"/>
      <c r="I2163" s="6"/>
      <c r="J2163" s="6"/>
      <c r="K2163" s="6"/>
      <c r="L2163" s="6"/>
      <c r="M2163" s="6"/>
      <c r="N2163" s="6"/>
      <c r="O2163" s="6"/>
      <c r="P2163" s="6"/>
      <c r="Q2163" s="6"/>
      <c r="R2163" s="6"/>
      <c r="S2163" s="6"/>
      <c r="T2163" s="6"/>
      <c r="U2163" s="6"/>
      <c r="V2163" s="6"/>
      <c r="W2163" s="6"/>
      <c r="X2163" s="6"/>
      <c r="Y2163" s="6"/>
      <c r="Z2163" s="6"/>
      <c r="AA2163" s="6"/>
      <c r="AB2163" s="6"/>
      <c r="AC2163" s="6"/>
      <c r="AD2163" s="6"/>
      <c r="AE2163" s="6"/>
      <c r="AF2163" s="6"/>
      <c r="AG2163" s="6"/>
      <c r="AH2163" s="6"/>
      <c r="AI2163" s="6"/>
      <c r="AJ2163" s="6"/>
      <c r="AK2163" s="6"/>
      <c r="AL2163" s="6"/>
      <c r="AM2163" s="6"/>
      <c r="AN2163" s="6"/>
      <c r="AO2163" s="6"/>
      <c r="AP2163" s="6"/>
      <c r="AQ2163" s="21"/>
      <c r="AR2163" s="21"/>
      <c r="AS2163" s="21"/>
      <c r="AT2163" s="6"/>
      <c r="AU2163" s="6"/>
      <c r="AV2163" s="6"/>
      <c r="AW2163" s="6"/>
    </row>
    <row r="2164" spans="1:49" x14ac:dyDescent="0.35">
      <c r="A2164" s="20"/>
      <c r="B2164" s="20"/>
      <c r="C2164" s="20"/>
      <c r="D2164" s="20"/>
      <c r="E2164" s="6"/>
      <c r="F2164" s="6"/>
      <c r="G2164" s="6"/>
      <c r="H2164" s="6"/>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c r="AG2164" s="6"/>
      <c r="AH2164" s="6"/>
      <c r="AI2164" s="6"/>
      <c r="AJ2164" s="6"/>
      <c r="AK2164" s="6"/>
      <c r="AL2164" s="6"/>
      <c r="AM2164" s="6"/>
      <c r="AN2164" s="6"/>
      <c r="AO2164" s="6"/>
      <c r="AP2164" s="6"/>
      <c r="AQ2164" s="21"/>
      <c r="AR2164" s="21"/>
      <c r="AS2164" s="21"/>
      <c r="AT2164" s="6"/>
      <c r="AU2164" s="6"/>
      <c r="AV2164" s="6"/>
      <c r="AW2164" s="6"/>
    </row>
    <row r="2165" spans="1:49" x14ac:dyDescent="0.35">
      <c r="A2165" s="20"/>
      <c r="B2165" s="20"/>
      <c r="C2165" s="20"/>
      <c r="D2165" s="20"/>
      <c r="E2165" s="6"/>
      <c r="F2165" s="6"/>
      <c r="G2165" s="6"/>
      <c r="H2165" s="6"/>
      <c r="I2165" s="6"/>
      <c r="J2165" s="6"/>
      <c r="K2165" s="6"/>
      <c r="L2165" s="6"/>
      <c r="M2165" s="6"/>
      <c r="N2165" s="6"/>
      <c r="O2165" s="6"/>
      <c r="P2165" s="6"/>
      <c r="Q2165" s="6"/>
      <c r="R2165" s="6"/>
      <c r="S2165" s="6"/>
      <c r="T2165" s="6"/>
      <c r="U2165" s="6"/>
      <c r="V2165" s="6"/>
      <c r="W2165" s="6"/>
      <c r="X2165" s="6"/>
      <c r="Y2165" s="6"/>
      <c r="Z2165" s="6"/>
      <c r="AA2165" s="6"/>
      <c r="AB2165" s="6"/>
      <c r="AC2165" s="6"/>
      <c r="AD2165" s="6"/>
      <c r="AE2165" s="6"/>
      <c r="AF2165" s="6"/>
      <c r="AG2165" s="6"/>
      <c r="AH2165" s="6"/>
      <c r="AI2165" s="6"/>
      <c r="AJ2165" s="6"/>
      <c r="AK2165" s="6"/>
      <c r="AL2165" s="6"/>
      <c r="AM2165" s="6"/>
      <c r="AN2165" s="6"/>
      <c r="AO2165" s="6"/>
      <c r="AP2165" s="6"/>
      <c r="AQ2165" s="21"/>
      <c r="AR2165" s="21"/>
      <c r="AS2165" s="21"/>
      <c r="AT2165" s="6"/>
      <c r="AU2165" s="6"/>
      <c r="AV2165" s="6"/>
      <c r="AW2165" s="6"/>
    </row>
    <row r="2166" spans="1:49" x14ac:dyDescent="0.35">
      <c r="A2166" s="20"/>
      <c r="B2166" s="20"/>
      <c r="C2166" s="20"/>
      <c r="D2166" s="20"/>
      <c r="E2166" s="6"/>
      <c r="F2166" s="6"/>
      <c r="G2166" s="6"/>
      <c r="H2166" s="6"/>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c r="AG2166" s="6"/>
      <c r="AH2166" s="6"/>
      <c r="AI2166" s="6"/>
      <c r="AJ2166" s="6"/>
      <c r="AK2166" s="6"/>
      <c r="AL2166" s="6"/>
      <c r="AM2166" s="6"/>
      <c r="AN2166" s="6"/>
      <c r="AO2166" s="6"/>
      <c r="AP2166" s="6"/>
      <c r="AQ2166" s="21"/>
      <c r="AR2166" s="21"/>
      <c r="AS2166" s="21"/>
      <c r="AT2166" s="6"/>
      <c r="AU2166" s="6"/>
      <c r="AV2166" s="6"/>
      <c r="AW2166" s="6"/>
    </row>
    <row r="2167" spans="1:49" x14ac:dyDescent="0.35">
      <c r="A2167" s="20"/>
      <c r="B2167" s="20"/>
      <c r="C2167" s="20"/>
      <c r="D2167" s="20"/>
      <c r="E2167" s="6"/>
      <c r="F2167" s="6"/>
      <c r="G2167" s="6"/>
      <c r="H2167" s="6"/>
      <c r="I2167" s="6"/>
      <c r="J2167" s="6"/>
      <c r="K2167" s="6"/>
      <c r="L2167" s="6"/>
      <c r="M2167" s="6"/>
      <c r="N2167" s="6"/>
      <c r="O2167" s="6"/>
      <c r="P2167" s="6"/>
      <c r="Q2167" s="6"/>
      <c r="R2167" s="6"/>
      <c r="S2167" s="6"/>
      <c r="T2167" s="6"/>
      <c r="U2167" s="6"/>
      <c r="V2167" s="6"/>
      <c r="W2167" s="6"/>
      <c r="X2167" s="6"/>
      <c r="Y2167" s="6"/>
      <c r="Z2167" s="6"/>
      <c r="AA2167" s="6"/>
      <c r="AB2167" s="6"/>
      <c r="AC2167" s="6"/>
      <c r="AD2167" s="6"/>
      <c r="AE2167" s="6"/>
      <c r="AF2167" s="6"/>
      <c r="AG2167" s="6"/>
      <c r="AH2167" s="6"/>
      <c r="AI2167" s="6"/>
      <c r="AJ2167" s="6"/>
      <c r="AK2167" s="6"/>
      <c r="AL2167" s="6"/>
      <c r="AM2167" s="6"/>
      <c r="AN2167" s="6"/>
      <c r="AO2167" s="6"/>
      <c r="AP2167" s="6"/>
      <c r="AQ2167" s="21"/>
      <c r="AR2167" s="21"/>
      <c r="AS2167" s="21"/>
      <c r="AT2167" s="6"/>
      <c r="AU2167" s="6"/>
      <c r="AV2167" s="6"/>
      <c r="AW2167" s="6"/>
    </row>
    <row r="2168" spans="1:49" x14ac:dyDescent="0.35">
      <c r="A2168" s="20"/>
      <c r="B2168" s="20"/>
      <c r="C2168" s="20"/>
      <c r="D2168" s="20"/>
      <c r="E2168" s="6"/>
      <c r="F2168" s="6"/>
      <c r="G2168" s="6"/>
      <c r="H2168" s="6"/>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c r="AG2168" s="6"/>
      <c r="AH2168" s="6"/>
      <c r="AI2168" s="6"/>
      <c r="AJ2168" s="6"/>
      <c r="AK2168" s="6"/>
      <c r="AL2168" s="6"/>
      <c r="AM2168" s="6"/>
      <c r="AN2168" s="6"/>
      <c r="AO2168" s="6"/>
      <c r="AP2168" s="6"/>
      <c r="AQ2168" s="21"/>
      <c r="AR2168" s="21"/>
      <c r="AS2168" s="21"/>
      <c r="AT2168" s="6"/>
      <c r="AU2168" s="6"/>
      <c r="AV2168" s="6"/>
      <c r="AW2168" s="6"/>
    </row>
    <row r="2169" spans="1:49" x14ac:dyDescent="0.35">
      <c r="A2169" s="20"/>
      <c r="B2169" s="20"/>
      <c r="C2169" s="20"/>
      <c r="D2169" s="20"/>
      <c r="E2169" s="6"/>
      <c r="F2169" s="6"/>
      <c r="G2169" s="6"/>
      <c r="H2169" s="6"/>
      <c r="I2169" s="6"/>
      <c r="J2169" s="6"/>
      <c r="K2169" s="6"/>
      <c r="L2169" s="6"/>
      <c r="M2169" s="6"/>
      <c r="N2169" s="6"/>
      <c r="O2169" s="6"/>
      <c r="P2169" s="6"/>
      <c r="Q2169" s="6"/>
      <c r="R2169" s="6"/>
      <c r="S2169" s="6"/>
      <c r="T2169" s="6"/>
      <c r="U2169" s="6"/>
      <c r="V2169" s="6"/>
      <c r="W2169" s="6"/>
      <c r="X2169" s="6"/>
      <c r="Y2169" s="6"/>
      <c r="Z2169" s="6"/>
      <c r="AA2169" s="6"/>
      <c r="AB2169" s="6"/>
      <c r="AC2169" s="6"/>
      <c r="AD2169" s="6"/>
      <c r="AE2169" s="6"/>
      <c r="AF2169" s="6"/>
      <c r="AG2169" s="6"/>
      <c r="AH2169" s="6"/>
      <c r="AI2169" s="6"/>
      <c r="AJ2169" s="6"/>
      <c r="AK2169" s="6"/>
      <c r="AL2169" s="6"/>
      <c r="AM2169" s="6"/>
      <c r="AN2169" s="6"/>
      <c r="AO2169" s="6"/>
      <c r="AP2169" s="6"/>
      <c r="AQ2169" s="21"/>
      <c r="AR2169" s="21"/>
      <c r="AS2169" s="21"/>
      <c r="AT2169" s="6"/>
      <c r="AU2169" s="6"/>
      <c r="AV2169" s="6"/>
      <c r="AW2169" s="6"/>
    </row>
    <row r="2170" spans="1:49" x14ac:dyDescent="0.35">
      <c r="A2170" s="20"/>
      <c r="B2170" s="20"/>
      <c r="C2170" s="20"/>
      <c r="D2170" s="20"/>
      <c r="E2170" s="6"/>
      <c r="F2170" s="6"/>
      <c r="G2170" s="6"/>
      <c r="H2170" s="6"/>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c r="AG2170" s="6"/>
      <c r="AH2170" s="6"/>
      <c r="AI2170" s="6"/>
      <c r="AJ2170" s="6"/>
      <c r="AK2170" s="6"/>
      <c r="AL2170" s="6"/>
      <c r="AM2170" s="6"/>
      <c r="AN2170" s="6"/>
      <c r="AO2170" s="6"/>
      <c r="AP2170" s="6"/>
      <c r="AQ2170" s="21"/>
      <c r="AR2170" s="21"/>
      <c r="AS2170" s="21"/>
      <c r="AT2170" s="6"/>
      <c r="AU2170" s="6"/>
      <c r="AV2170" s="6"/>
      <c r="AW2170" s="6"/>
    </row>
    <row r="2171" spans="1:49" x14ac:dyDescent="0.35">
      <c r="A2171" s="20"/>
      <c r="B2171" s="20"/>
      <c r="C2171" s="20"/>
      <c r="D2171" s="20"/>
      <c r="E2171" s="6"/>
      <c r="F2171" s="6"/>
      <c r="G2171" s="6"/>
      <c r="H2171" s="6"/>
      <c r="I2171" s="6"/>
      <c r="J2171" s="6"/>
      <c r="K2171" s="6"/>
      <c r="L2171" s="6"/>
      <c r="M2171" s="6"/>
      <c r="N2171" s="6"/>
      <c r="O2171" s="6"/>
      <c r="P2171" s="6"/>
      <c r="Q2171" s="6"/>
      <c r="R2171" s="6"/>
      <c r="S2171" s="6"/>
      <c r="T2171" s="6"/>
      <c r="U2171" s="6"/>
      <c r="V2171" s="6"/>
      <c r="W2171" s="6"/>
      <c r="X2171" s="6"/>
      <c r="Y2171" s="6"/>
      <c r="Z2171" s="6"/>
      <c r="AA2171" s="6"/>
      <c r="AB2171" s="6"/>
      <c r="AC2171" s="6"/>
      <c r="AD2171" s="6"/>
      <c r="AE2171" s="6"/>
      <c r="AF2171" s="6"/>
      <c r="AG2171" s="6"/>
      <c r="AH2171" s="6"/>
      <c r="AI2171" s="6"/>
      <c r="AJ2171" s="6"/>
      <c r="AK2171" s="6"/>
      <c r="AL2171" s="6"/>
      <c r="AM2171" s="6"/>
      <c r="AN2171" s="6"/>
      <c r="AO2171" s="6"/>
      <c r="AP2171" s="6"/>
      <c r="AQ2171" s="21"/>
      <c r="AR2171" s="21"/>
      <c r="AS2171" s="21"/>
      <c r="AT2171" s="6"/>
      <c r="AU2171" s="6"/>
      <c r="AV2171" s="6"/>
      <c r="AW2171" s="6"/>
    </row>
    <row r="2172" spans="1:49" x14ac:dyDescent="0.35">
      <c r="A2172" s="20"/>
      <c r="B2172" s="20"/>
      <c r="C2172" s="20"/>
      <c r="D2172" s="20"/>
      <c r="E2172" s="6"/>
      <c r="F2172" s="6"/>
      <c r="G2172" s="6"/>
      <c r="H2172" s="6"/>
      <c r="I2172" s="6"/>
      <c r="J2172" s="6"/>
      <c r="K2172" s="6"/>
      <c r="L2172" s="6"/>
      <c r="M2172" s="6"/>
      <c r="N2172" s="6"/>
      <c r="O2172" s="6"/>
      <c r="P2172" s="6"/>
      <c r="Q2172" s="6"/>
      <c r="R2172" s="6"/>
      <c r="S2172" s="6"/>
      <c r="T2172" s="6"/>
      <c r="U2172" s="6"/>
      <c r="V2172" s="6"/>
      <c r="W2172" s="6"/>
      <c r="X2172" s="6"/>
      <c r="Y2172" s="6"/>
      <c r="Z2172" s="6"/>
      <c r="AA2172" s="6"/>
      <c r="AB2172" s="6"/>
      <c r="AC2172" s="6"/>
      <c r="AD2172" s="6"/>
      <c r="AE2172" s="6"/>
      <c r="AF2172" s="6"/>
      <c r="AG2172" s="6"/>
      <c r="AH2172" s="6"/>
      <c r="AI2172" s="6"/>
      <c r="AJ2172" s="6"/>
      <c r="AK2172" s="6"/>
      <c r="AL2172" s="6"/>
      <c r="AM2172" s="6"/>
      <c r="AN2172" s="6"/>
      <c r="AO2172" s="6"/>
      <c r="AP2172" s="6"/>
      <c r="AQ2172" s="21"/>
      <c r="AR2172" s="21"/>
      <c r="AS2172" s="21"/>
      <c r="AT2172" s="6"/>
      <c r="AU2172" s="6"/>
      <c r="AV2172" s="6"/>
      <c r="AW2172" s="6"/>
    </row>
    <row r="2173" spans="1:49" x14ac:dyDescent="0.35">
      <c r="A2173" s="20"/>
      <c r="B2173" s="20"/>
      <c r="C2173" s="20"/>
      <c r="D2173" s="20"/>
      <c r="E2173" s="6"/>
      <c r="F2173" s="6"/>
      <c r="G2173" s="6"/>
      <c r="H2173" s="6"/>
      <c r="I2173" s="6"/>
      <c r="J2173" s="6"/>
      <c r="K2173" s="6"/>
      <c r="L2173" s="6"/>
      <c r="M2173" s="6"/>
      <c r="N2173" s="6"/>
      <c r="O2173" s="6"/>
      <c r="P2173" s="6"/>
      <c r="Q2173" s="6"/>
      <c r="R2173" s="6"/>
      <c r="S2173" s="6"/>
      <c r="T2173" s="6"/>
      <c r="U2173" s="6"/>
      <c r="V2173" s="6"/>
      <c r="W2173" s="6"/>
      <c r="X2173" s="6"/>
      <c r="Y2173" s="6"/>
      <c r="Z2173" s="6"/>
      <c r="AA2173" s="6"/>
      <c r="AB2173" s="6"/>
      <c r="AC2173" s="6"/>
      <c r="AD2173" s="6"/>
      <c r="AE2173" s="6"/>
      <c r="AF2173" s="6"/>
      <c r="AG2173" s="6"/>
      <c r="AH2173" s="6"/>
      <c r="AI2173" s="6"/>
      <c r="AJ2173" s="6"/>
      <c r="AK2173" s="6"/>
      <c r="AL2173" s="6"/>
      <c r="AM2173" s="6"/>
      <c r="AN2173" s="6"/>
      <c r="AO2173" s="6"/>
      <c r="AP2173" s="6"/>
      <c r="AQ2173" s="21"/>
      <c r="AR2173" s="21"/>
      <c r="AS2173" s="21"/>
      <c r="AT2173" s="6"/>
      <c r="AU2173" s="6"/>
      <c r="AV2173" s="6"/>
      <c r="AW2173" s="6"/>
    </row>
    <row r="2174" spans="1:49" x14ac:dyDescent="0.35">
      <c r="A2174" s="20"/>
      <c r="B2174" s="20"/>
      <c r="C2174" s="20"/>
      <c r="D2174" s="20"/>
      <c r="E2174" s="6"/>
      <c r="F2174" s="6"/>
      <c r="G2174" s="6"/>
      <c r="H2174" s="6"/>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c r="AG2174" s="6"/>
      <c r="AH2174" s="6"/>
      <c r="AI2174" s="6"/>
      <c r="AJ2174" s="6"/>
      <c r="AK2174" s="6"/>
      <c r="AL2174" s="6"/>
      <c r="AM2174" s="6"/>
      <c r="AN2174" s="6"/>
      <c r="AO2174" s="6"/>
      <c r="AP2174" s="6"/>
      <c r="AQ2174" s="21"/>
      <c r="AR2174" s="21"/>
      <c r="AS2174" s="21"/>
      <c r="AT2174" s="6"/>
      <c r="AU2174" s="6"/>
      <c r="AV2174" s="6"/>
      <c r="AW2174" s="6"/>
    </row>
    <row r="2175" spans="1:49" x14ac:dyDescent="0.35">
      <c r="A2175" s="20"/>
      <c r="B2175" s="20"/>
      <c r="C2175" s="20"/>
      <c r="D2175" s="20"/>
      <c r="E2175" s="6"/>
      <c r="F2175" s="6"/>
      <c r="G2175" s="6"/>
      <c r="H2175" s="6"/>
      <c r="I2175" s="6"/>
      <c r="J2175" s="6"/>
      <c r="K2175" s="6"/>
      <c r="L2175" s="6"/>
      <c r="M2175" s="6"/>
      <c r="N2175" s="6"/>
      <c r="O2175" s="6"/>
      <c r="P2175" s="6"/>
      <c r="Q2175" s="6"/>
      <c r="R2175" s="6"/>
      <c r="S2175" s="6"/>
      <c r="T2175" s="6"/>
      <c r="U2175" s="6"/>
      <c r="V2175" s="6"/>
      <c r="W2175" s="6"/>
      <c r="X2175" s="6"/>
      <c r="Y2175" s="6"/>
      <c r="Z2175" s="6"/>
      <c r="AA2175" s="6"/>
      <c r="AB2175" s="6"/>
      <c r="AC2175" s="6"/>
      <c r="AD2175" s="6"/>
      <c r="AE2175" s="6"/>
      <c r="AF2175" s="6"/>
      <c r="AG2175" s="6"/>
      <c r="AH2175" s="6"/>
      <c r="AI2175" s="6"/>
      <c r="AJ2175" s="6"/>
      <c r="AK2175" s="6"/>
      <c r="AL2175" s="6"/>
      <c r="AM2175" s="6"/>
      <c r="AN2175" s="6"/>
      <c r="AO2175" s="6"/>
      <c r="AP2175" s="6"/>
      <c r="AQ2175" s="21"/>
      <c r="AR2175" s="21"/>
      <c r="AS2175" s="21"/>
      <c r="AT2175" s="6"/>
      <c r="AU2175" s="6"/>
      <c r="AV2175" s="6"/>
      <c r="AW2175" s="6"/>
    </row>
    <row r="2176" spans="1:49" x14ac:dyDescent="0.35">
      <c r="A2176" s="20"/>
      <c r="B2176" s="20"/>
      <c r="C2176" s="20"/>
      <c r="D2176" s="20"/>
      <c r="E2176" s="6"/>
      <c r="F2176" s="6"/>
      <c r="G2176" s="6"/>
      <c r="H2176" s="6"/>
      <c r="I2176" s="6"/>
      <c r="J2176" s="6"/>
      <c r="K2176" s="6"/>
      <c r="L2176" s="6"/>
      <c r="M2176" s="6"/>
      <c r="N2176" s="6"/>
      <c r="O2176" s="6"/>
      <c r="P2176" s="6"/>
      <c r="Q2176" s="6"/>
      <c r="R2176" s="6"/>
      <c r="S2176" s="6"/>
      <c r="T2176" s="6"/>
      <c r="U2176" s="6"/>
      <c r="V2176" s="6"/>
      <c r="W2176" s="6"/>
      <c r="X2176" s="6"/>
      <c r="Y2176" s="6"/>
      <c r="Z2176" s="6"/>
      <c r="AA2176" s="6"/>
      <c r="AB2176" s="6"/>
      <c r="AC2176" s="6"/>
      <c r="AD2176" s="6"/>
      <c r="AE2176" s="6"/>
      <c r="AF2176" s="6"/>
      <c r="AG2176" s="6"/>
      <c r="AH2176" s="6"/>
      <c r="AI2176" s="6"/>
      <c r="AJ2176" s="6"/>
      <c r="AK2176" s="6"/>
      <c r="AL2176" s="6"/>
      <c r="AM2176" s="6"/>
      <c r="AN2176" s="6"/>
      <c r="AO2176" s="6"/>
      <c r="AP2176" s="6"/>
      <c r="AQ2176" s="21"/>
      <c r="AR2176" s="21"/>
      <c r="AS2176" s="21"/>
      <c r="AT2176" s="6"/>
      <c r="AU2176" s="6"/>
      <c r="AV2176" s="6"/>
      <c r="AW2176" s="6"/>
    </row>
    <row r="2177" spans="1:49" x14ac:dyDescent="0.35">
      <c r="A2177" s="20"/>
      <c r="B2177" s="20"/>
      <c r="C2177" s="20"/>
      <c r="D2177" s="20"/>
      <c r="E2177" s="6"/>
      <c r="F2177" s="6"/>
      <c r="G2177" s="6"/>
      <c r="H2177" s="6"/>
      <c r="I2177" s="6"/>
      <c r="J2177" s="6"/>
      <c r="K2177" s="6"/>
      <c r="L2177" s="6"/>
      <c r="M2177" s="6"/>
      <c r="N2177" s="6"/>
      <c r="O2177" s="6"/>
      <c r="P2177" s="6"/>
      <c r="Q2177" s="6"/>
      <c r="R2177" s="6"/>
      <c r="S2177" s="6"/>
      <c r="T2177" s="6"/>
      <c r="U2177" s="6"/>
      <c r="V2177" s="6"/>
      <c r="W2177" s="6"/>
      <c r="X2177" s="6"/>
      <c r="Y2177" s="6"/>
      <c r="Z2177" s="6"/>
      <c r="AA2177" s="6"/>
      <c r="AB2177" s="6"/>
      <c r="AC2177" s="6"/>
      <c r="AD2177" s="6"/>
      <c r="AE2177" s="6"/>
      <c r="AF2177" s="6"/>
      <c r="AG2177" s="6"/>
      <c r="AH2177" s="6"/>
      <c r="AI2177" s="6"/>
      <c r="AJ2177" s="6"/>
      <c r="AK2177" s="6"/>
      <c r="AL2177" s="6"/>
      <c r="AM2177" s="6"/>
      <c r="AN2177" s="6"/>
      <c r="AO2177" s="6"/>
      <c r="AP2177" s="6"/>
      <c r="AQ2177" s="21"/>
      <c r="AR2177" s="21"/>
      <c r="AS2177" s="21"/>
      <c r="AT2177" s="6"/>
      <c r="AU2177" s="6"/>
      <c r="AV2177" s="6"/>
      <c r="AW2177" s="6"/>
    </row>
    <row r="2178" spans="1:49" x14ac:dyDescent="0.35">
      <c r="A2178" s="20"/>
      <c r="B2178" s="20"/>
      <c r="C2178" s="20"/>
      <c r="D2178" s="20"/>
      <c r="E2178" s="6"/>
      <c r="F2178" s="6"/>
      <c r="G2178" s="6"/>
      <c r="H2178" s="6"/>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c r="AG2178" s="6"/>
      <c r="AH2178" s="6"/>
      <c r="AI2178" s="6"/>
      <c r="AJ2178" s="6"/>
      <c r="AK2178" s="6"/>
      <c r="AL2178" s="6"/>
      <c r="AM2178" s="6"/>
      <c r="AN2178" s="6"/>
      <c r="AO2178" s="6"/>
      <c r="AP2178" s="6"/>
      <c r="AQ2178" s="21"/>
      <c r="AR2178" s="21"/>
      <c r="AS2178" s="21"/>
      <c r="AT2178" s="6"/>
      <c r="AU2178" s="6"/>
      <c r="AV2178" s="6"/>
      <c r="AW2178" s="6"/>
    </row>
    <row r="2179" spans="1:49" x14ac:dyDescent="0.35">
      <c r="A2179" s="20"/>
      <c r="B2179" s="20"/>
      <c r="C2179" s="20"/>
      <c r="D2179" s="20"/>
      <c r="E2179" s="6"/>
      <c r="F2179" s="6"/>
      <c r="G2179" s="6"/>
      <c r="H2179" s="6"/>
      <c r="I2179" s="6"/>
      <c r="J2179" s="6"/>
      <c r="K2179" s="6"/>
      <c r="L2179" s="6"/>
      <c r="M2179" s="6"/>
      <c r="N2179" s="6"/>
      <c r="O2179" s="6"/>
      <c r="P2179" s="6"/>
      <c r="Q2179" s="6"/>
      <c r="R2179" s="6"/>
      <c r="S2179" s="6"/>
      <c r="T2179" s="6"/>
      <c r="U2179" s="6"/>
      <c r="V2179" s="6"/>
      <c r="W2179" s="6"/>
      <c r="X2179" s="6"/>
      <c r="Y2179" s="6"/>
      <c r="Z2179" s="6"/>
      <c r="AA2179" s="6"/>
      <c r="AB2179" s="6"/>
      <c r="AC2179" s="6"/>
      <c r="AD2179" s="6"/>
      <c r="AE2179" s="6"/>
      <c r="AF2179" s="6"/>
      <c r="AG2179" s="6"/>
      <c r="AH2179" s="6"/>
      <c r="AI2179" s="6"/>
      <c r="AJ2179" s="6"/>
      <c r="AK2179" s="6"/>
      <c r="AL2179" s="6"/>
      <c r="AM2179" s="6"/>
      <c r="AN2179" s="6"/>
      <c r="AO2179" s="6"/>
      <c r="AP2179" s="6"/>
      <c r="AQ2179" s="21"/>
      <c r="AR2179" s="21"/>
      <c r="AS2179" s="21"/>
      <c r="AT2179" s="6"/>
      <c r="AU2179" s="6"/>
      <c r="AV2179" s="6"/>
      <c r="AW2179" s="6"/>
    </row>
    <row r="2180" spans="1:49" x14ac:dyDescent="0.35">
      <c r="A2180" s="20"/>
      <c r="B2180" s="20"/>
      <c r="C2180" s="20"/>
      <c r="D2180" s="20"/>
      <c r="E2180" s="6"/>
      <c r="F2180" s="6"/>
      <c r="G2180" s="6"/>
      <c r="H2180" s="6"/>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c r="AG2180" s="6"/>
      <c r="AH2180" s="6"/>
      <c r="AI2180" s="6"/>
      <c r="AJ2180" s="6"/>
      <c r="AK2180" s="6"/>
      <c r="AL2180" s="6"/>
      <c r="AM2180" s="6"/>
      <c r="AN2180" s="6"/>
      <c r="AO2180" s="6"/>
      <c r="AP2180" s="6"/>
      <c r="AQ2180" s="21"/>
      <c r="AR2180" s="21"/>
      <c r="AS2180" s="21"/>
      <c r="AT2180" s="6"/>
      <c r="AU2180" s="6"/>
      <c r="AV2180" s="6"/>
      <c r="AW2180" s="6"/>
    </row>
    <row r="2181" spans="1:49" x14ac:dyDescent="0.35">
      <c r="A2181" s="20"/>
      <c r="B2181" s="20"/>
      <c r="C2181" s="20"/>
      <c r="D2181" s="20"/>
      <c r="E2181" s="6"/>
      <c r="F2181" s="6"/>
      <c r="G2181" s="6"/>
      <c r="H2181" s="6"/>
      <c r="I2181" s="6"/>
      <c r="J2181" s="6"/>
      <c r="K2181" s="6"/>
      <c r="L2181" s="6"/>
      <c r="M2181" s="6"/>
      <c r="N2181" s="6"/>
      <c r="O2181" s="6"/>
      <c r="P2181" s="6"/>
      <c r="Q2181" s="6"/>
      <c r="R2181" s="6"/>
      <c r="S2181" s="6"/>
      <c r="T2181" s="6"/>
      <c r="U2181" s="6"/>
      <c r="V2181" s="6"/>
      <c r="W2181" s="6"/>
      <c r="X2181" s="6"/>
      <c r="Y2181" s="6"/>
      <c r="Z2181" s="6"/>
      <c r="AA2181" s="6"/>
      <c r="AB2181" s="6"/>
      <c r="AC2181" s="6"/>
      <c r="AD2181" s="6"/>
      <c r="AE2181" s="6"/>
      <c r="AF2181" s="6"/>
      <c r="AG2181" s="6"/>
      <c r="AH2181" s="6"/>
      <c r="AI2181" s="6"/>
      <c r="AJ2181" s="6"/>
      <c r="AK2181" s="6"/>
      <c r="AL2181" s="6"/>
      <c r="AM2181" s="6"/>
      <c r="AN2181" s="6"/>
      <c r="AO2181" s="6"/>
      <c r="AP2181" s="6"/>
      <c r="AQ2181" s="21"/>
      <c r="AR2181" s="21"/>
      <c r="AS2181" s="21"/>
      <c r="AT2181" s="6"/>
      <c r="AU2181" s="6"/>
      <c r="AV2181" s="6"/>
      <c r="AW2181" s="6"/>
    </row>
    <row r="2182" spans="1:49" x14ac:dyDescent="0.35">
      <c r="A2182" s="20"/>
      <c r="B2182" s="20"/>
      <c r="C2182" s="20"/>
      <c r="D2182" s="20"/>
      <c r="E2182" s="6"/>
      <c r="F2182" s="6"/>
      <c r="G2182" s="6"/>
      <c r="H2182" s="6"/>
      <c r="I2182" s="6"/>
      <c r="J2182" s="6"/>
      <c r="K2182" s="6"/>
      <c r="L2182" s="6"/>
      <c r="M2182" s="6"/>
      <c r="N2182" s="6"/>
      <c r="O2182" s="6"/>
      <c r="P2182" s="6"/>
      <c r="Q2182" s="6"/>
      <c r="R2182" s="6"/>
      <c r="S2182" s="6"/>
      <c r="T2182" s="6"/>
      <c r="U2182" s="6"/>
      <c r="V2182" s="6"/>
      <c r="W2182" s="6"/>
      <c r="X2182" s="6"/>
      <c r="Y2182" s="6"/>
      <c r="Z2182" s="6"/>
      <c r="AA2182" s="6"/>
      <c r="AB2182" s="6"/>
      <c r="AC2182" s="6"/>
      <c r="AD2182" s="6"/>
      <c r="AE2182" s="6"/>
      <c r="AF2182" s="6"/>
      <c r="AG2182" s="6"/>
      <c r="AH2182" s="6"/>
      <c r="AI2182" s="6"/>
      <c r="AJ2182" s="6"/>
      <c r="AK2182" s="6"/>
      <c r="AL2182" s="6"/>
      <c r="AM2182" s="6"/>
      <c r="AN2182" s="6"/>
      <c r="AO2182" s="6"/>
      <c r="AP2182" s="6"/>
      <c r="AQ2182" s="21"/>
      <c r="AR2182" s="21"/>
      <c r="AS2182" s="21"/>
      <c r="AT2182" s="6"/>
      <c r="AU2182" s="6"/>
      <c r="AV2182" s="6"/>
      <c r="AW2182" s="6"/>
    </row>
    <row r="2183" spans="1:49" x14ac:dyDescent="0.35">
      <c r="A2183" s="20"/>
      <c r="B2183" s="20"/>
      <c r="C2183" s="20"/>
      <c r="D2183" s="20"/>
      <c r="E2183" s="6"/>
      <c r="F2183" s="6"/>
      <c r="G2183" s="6"/>
      <c r="H2183" s="6"/>
      <c r="I2183" s="6"/>
      <c r="J2183" s="6"/>
      <c r="K2183" s="6"/>
      <c r="L2183" s="6"/>
      <c r="M2183" s="6"/>
      <c r="N2183" s="6"/>
      <c r="O2183" s="6"/>
      <c r="P2183" s="6"/>
      <c r="Q2183" s="6"/>
      <c r="R2183" s="6"/>
      <c r="S2183" s="6"/>
      <c r="T2183" s="6"/>
      <c r="U2183" s="6"/>
      <c r="V2183" s="6"/>
      <c r="W2183" s="6"/>
      <c r="X2183" s="6"/>
      <c r="Y2183" s="6"/>
      <c r="Z2183" s="6"/>
      <c r="AA2183" s="6"/>
      <c r="AB2183" s="6"/>
      <c r="AC2183" s="6"/>
      <c r="AD2183" s="6"/>
      <c r="AE2183" s="6"/>
      <c r="AF2183" s="6"/>
      <c r="AG2183" s="6"/>
      <c r="AH2183" s="6"/>
      <c r="AI2183" s="6"/>
      <c r="AJ2183" s="6"/>
      <c r="AK2183" s="6"/>
      <c r="AL2183" s="6"/>
      <c r="AM2183" s="6"/>
      <c r="AN2183" s="6"/>
      <c r="AO2183" s="6"/>
      <c r="AP2183" s="6"/>
      <c r="AQ2183" s="21"/>
      <c r="AR2183" s="21"/>
      <c r="AS2183" s="21"/>
      <c r="AT2183" s="6"/>
      <c r="AU2183" s="6"/>
      <c r="AV2183" s="6"/>
      <c r="AW2183" s="6"/>
    </row>
    <row r="2184" spans="1:49" x14ac:dyDescent="0.35">
      <c r="A2184" s="20"/>
      <c r="B2184" s="20"/>
      <c r="C2184" s="20"/>
      <c r="D2184" s="20"/>
      <c r="E2184" s="6"/>
      <c r="F2184" s="6"/>
      <c r="G2184" s="6"/>
      <c r="H2184" s="6"/>
      <c r="I2184" s="6"/>
      <c r="J2184" s="6"/>
      <c r="K2184" s="6"/>
      <c r="L2184" s="6"/>
      <c r="M2184" s="6"/>
      <c r="N2184" s="6"/>
      <c r="O2184" s="6"/>
      <c r="P2184" s="6"/>
      <c r="Q2184" s="6"/>
      <c r="R2184" s="6"/>
      <c r="S2184" s="6"/>
      <c r="T2184" s="6"/>
      <c r="U2184" s="6"/>
      <c r="V2184" s="6"/>
      <c r="W2184" s="6"/>
      <c r="X2184" s="6"/>
      <c r="Y2184" s="6"/>
      <c r="Z2184" s="6"/>
      <c r="AA2184" s="6"/>
      <c r="AB2184" s="6"/>
      <c r="AC2184" s="6"/>
      <c r="AD2184" s="6"/>
      <c r="AE2184" s="6"/>
      <c r="AF2184" s="6"/>
      <c r="AG2184" s="6"/>
      <c r="AH2184" s="6"/>
      <c r="AI2184" s="6"/>
      <c r="AJ2184" s="6"/>
      <c r="AK2184" s="6"/>
      <c r="AL2184" s="6"/>
      <c r="AM2184" s="6"/>
      <c r="AN2184" s="6"/>
      <c r="AO2184" s="6"/>
      <c r="AP2184" s="6"/>
      <c r="AQ2184" s="21"/>
      <c r="AR2184" s="21"/>
      <c r="AS2184" s="21"/>
      <c r="AT2184" s="6"/>
      <c r="AU2184" s="6"/>
      <c r="AV2184" s="6"/>
      <c r="AW2184" s="6"/>
    </row>
    <row r="2185" spans="1:49" x14ac:dyDescent="0.35">
      <c r="A2185" s="20"/>
      <c r="B2185" s="20"/>
      <c r="C2185" s="20"/>
      <c r="D2185" s="20"/>
      <c r="E2185" s="6"/>
      <c r="F2185" s="6"/>
      <c r="G2185" s="6"/>
      <c r="H2185" s="6"/>
      <c r="I2185" s="6"/>
      <c r="J2185" s="6"/>
      <c r="K2185" s="6"/>
      <c r="L2185" s="6"/>
      <c r="M2185" s="6"/>
      <c r="N2185" s="6"/>
      <c r="O2185" s="6"/>
      <c r="P2185" s="6"/>
      <c r="Q2185" s="6"/>
      <c r="R2185" s="6"/>
      <c r="S2185" s="6"/>
      <c r="T2185" s="6"/>
      <c r="U2185" s="6"/>
      <c r="V2185" s="6"/>
      <c r="W2185" s="6"/>
      <c r="X2185" s="6"/>
      <c r="Y2185" s="6"/>
      <c r="Z2185" s="6"/>
      <c r="AA2185" s="6"/>
      <c r="AB2185" s="6"/>
      <c r="AC2185" s="6"/>
      <c r="AD2185" s="6"/>
      <c r="AE2185" s="6"/>
      <c r="AF2185" s="6"/>
      <c r="AG2185" s="6"/>
      <c r="AH2185" s="6"/>
      <c r="AI2185" s="6"/>
      <c r="AJ2185" s="6"/>
      <c r="AK2185" s="6"/>
      <c r="AL2185" s="6"/>
      <c r="AM2185" s="6"/>
      <c r="AN2185" s="6"/>
      <c r="AO2185" s="6"/>
      <c r="AP2185" s="6"/>
      <c r="AQ2185" s="21"/>
      <c r="AR2185" s="21"/>
      <c r="AS2185" s="21"/>
      <c r="AT2185" s="6"/>
      <c r="AU2185" s="6"/>
      <c r="AV2185" s="6"/>
      <c r="AW2185" s="6"/>
    </row>
    <row r="2186" spans="1:49" x14ac:dyDescent="0.35">
      <c r="A2186" s="20"/>
      <c r="B2186" s="20"/>
      <c r="C2186" s="20"/>
      <c r="D2186" s="20"/>
      <c r="E2186" s="6"/>
      <c r="F2186" s="6"/>
      <c r="G2186" s="6"/>
      <c r="H2186" s="6"/>
      <c r="I2186" s="6"/>
      <c r="J2186" s="6"/>
      <c r="K2186" s="6"/>
      <c r="L2186" s="6"/>
      <c r="M2186" s="6"/>
      <c r="N2186" s="6"/>
      <c r="O2186" s="6"/>
      <c r="P2186" s="6"/>
      <c r="Q2186" s="6"/>
      <c r="R2186" s="6"/>
      <c r="S2186" s="6"/>
      <c r="T2186" s="6"/>
      <c r="U2186" s="6"/>
      <c r="V2186" s="6"/>
      <c r="W2186" s="6"/>
      <c r="X2186" s="6"/>
      <c r="Y2186" s="6"/>
      <c r="Z2186" s="6"/>
      <c r="AA2186" s="6"/>
      <c r="AB2186" s="6"/>
      <c r="AC2186" s="6"/>
      <c r="AD2186" s="6"/>
      <c r="AE2186" s="6"/>
      <c r="AF2186" s="6"/>
      <c r="AG2186" s="6"/>
      <c r="AH2186" s="6"/>
      <c r="AI2186" s="6"/>
      <c r="AJ2186" s="6"/>
      <c r="AK2186" s="6"/>
      <c r="AL2186" s="6"/>
      <c r="AM2186" s="6"/>
      <c r="AN2186" s="6"/>
      <c r="AO2186" s="6"/>
      <c r="AP2186" s="6"/>
      <c r="AQ2186" s="21"/>
      <c r="AR2186" s="21"/>
      <c r="AS2186" s="21"/>
      <c r="AT2186" s="6"/>
      <c r="AU2186" s="6"/>
      <c r="AV2186" s="6"/>
      <c r="AW2186" s="6"/>
    </row>
    <row r="2187" spans="1:49" x14ac:dyDescent="0.35">
      <c r="A2187" s="20"/>
      <c r="B2187" s="20"/>
      <c r="C2187" s="20"/>
      <c r="D2187" s="20"/>
      <c r="E2187" s="6"/>
      <c r="F2187" s="6"/>
      <c r="G2187" s="6"/>
      <c r="H2187" s="6"/>
      <c r="I2187" s="6"/>
      <c r="J2187" s="6"/>
      <c r="K2187" s="6"/>
      <c r="L2187" s="6"/>
      <c r="M2187" s="6"/>
      <c r="N2187" s="6"/>
      <c r="O2187" s="6"/>
      <c r="P2187" s="6"/>
      <c r="Q2187" s="6"/>
      <c r="R2187" s="6"/>
      <c r="S2187" s="6"/>
      <c r="T2187" s="6"/>
      <c r="U2187" s="6"/>
      <c r="V2187" s="6"/>
      <c r="W2187" s="6"/>
      <c r="X2187" s="6"/>
      <c r="Y2187" s="6"/>
      <c r="Z2187" s="6"/>
      <c r="AA2187" s="6"/>
      <c r="AB2187" s="6"/>
      <c r="AC2187" s="6"/>
      <c r="AD2187" s="6"/>
      <c r="AE2187" s="6"/>
      <c r="AF2187" s="6"/>
      <c r="AG2187" s="6"/>
      <c r="AH2187" s="6"/>
      <c r="AI2187" s="6"/>
      <c r="AJ2187" s="6"/>
      <c r="AK2187" s="6"/>
      <c r="AL2187" s="6"/>
      <c r="AM2187" s="6"/>
      <c r="AN2187" s="6"/>
      <c r="AO2187" s="6"/>
      <c r="AP2187" s="6"/>
      <c r="AQ2187" s="21"/>
      <c r="AR2187" s="21"/>
      <c r="AS2187" s="21"/>
      <c r="AT2187" s="6"/>
      <c r="AU2187" s="6"/>
      <c r="AV2187" s="6"/>
      <c r="AW2187" s="6"/>
    </row>
    <row r="2188" spans="1:49" x14ac:dyDescent="0.35">
      <c r="A2188" s="20"/>
      <c r="B2188" s="20"/>
      <c r="C2188" s="20"/>
      <c r="D2188" s="20"/>
      <c r="E2188" s="6"/>
      <c r="F2188" s="6"/>
      <c r="G2188" s="6"/>
      <c r="H2188" s="6"/>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c r="AG2188" s="6"/>
      <c r="AH2188" s="6"/>
      <c r="AI2188" s="6"/>
      <c r="AJ2188" s="6"/>
      <c r="AK2188" s="6"/>
      <c r="AL2188" s="6"/>
      <c r="AM2188" s="6"/>
      <c r="AN2188" s="6"/>
      <c r="AO2188" s="6"/>
      <c r="AP2188" s="6"/>
      <c r="AQ2188" s="21"/>
      <c r="AR2188" s="21"/>
      <c r="AS2188" s="21"/>
      <c r="AT2188" s="6"/>
      <c r="AU2188" s="6"/>
      <c r="AV2188" s="6"/>
      <c r="AW2188" s="6"/>
    </row>
    <row r="2189" spans="1:49" x14ac:dyDescent="0.35">
      <c r="A2189" s="20"/>
      <c r="B2189" s="20"/>
      <c r="C2189" s="20"/>
      <c r="D2189" s="20"/>
      <c r="E2189" s="6"/>
      <c r="F2189" s="6"/>
      <c r="G2189" s="6"/>
      <c r="H2189" s="6"/>
      <c r="I2189" s="6"/>
      <c r="J2189" s="6"/>
      <c r="K2189" s="6"/>
      <c r="L2189" s="6"/>
      <c r="M2189" s="6"/>
      <c r="N2189" s="6"/>
      <c r="O2189" s="6"/>
      <c r="P2189" s="6"/>
      <c r="Q2189" s="6"/>
      <c r="R2189" s="6"/>
      <c r="S2189" s="6"/>
      <c r="T2189" s="6"/>
      <c r="U2189" s="6"/>
      <c r="V2189" s="6"/>
      <c r="W2189" s="6"/>
      <c r="X2189" s="6"/>
      <c r="Y2189" s="6"/>
      <c r="Z2189" s="6"/>
      <c r="AA2189" s="6"/>
      <c r="AB2189" s="6"/>
      <c r="AC2189" s="6"/>
      <c r="AD2189" s="6"/>
      <c r="AE2189" s="6"/>
      <c r="AF2189" s="6"/>
      <c r="AG2189" s="6"/>
      <c r="AH2189" s="6"/>
      <c r="AI2189" s="6"/>
      <c r="AJ2189" s="6"/>
      <c r="AK2189" s="6"/>
      <c r="AL2189" s="6"/>
      <c r="AM2189" s="6"/>
      <c r="AN2189" s="6"/>
      <c r="AO2189" s="6"/>
      <c r="AP2189" s="6"/>
      <c r="AQ2189" s="21"/>
      <c r="AR2189" s="21"/>
      <c r="AS2189" s="21"/>
      <c r="AT2189" s="6"/>
      <c r="AU2189" s="6"/>
      <c r="AV2189" s="6"/>
      <c r="AW2189" s="6"/>
    </row>
    <row r="2190" spans="1:49" x14ac:dyDescent="0.35">
      <c r="A2190" s="20"/>
      <c r="B2190" s="20"/>
      <c r="C2190" s="20"/>
      <c r="D2190" s="20"/>
      <c r="E2190" s="6"/>
      <c r="F2190" s="6"/>
      <c r="G2190" s="6"/>
      <c r="H2190" s="6"/>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c r="AG2190" s="6"/>
      <c r="AH2190" s="6"/>
      <c r="AI2190" s="6"/>
      <c r="AJ2190" s="6"/>
      <c r="AK2190" s="6"/>
      <c r="AL2190" s="6"/>
      <c r="AM2190" s="6"/>
      <c r="AN2190" s="6"/>
      <c r="AO2190" s="6"/>
      <c r="AP2190" s="6"/>
      <c r="AQ2190" s="21"/>
      <c r="AR2190" s="21"/>
      <c r="AS2190" s="21"/>
      <c r="AT2190" s="6"/>
      <c r="AU2190" s="6"/>
      <c r="AV2190" s="6"/>
      <c r="AW2190" s="6"/>
    </row>
    <row r="2191" spans="1:49" x14ac:dyDescent="0.35">
      <c r="A2191" s="20"/>
      <c r="B2191" s="20"/>
      <c r="C2191" s="20"/>
      <c r="D2191" s="20"/>
      <c r="E2191" s="6"/>
      <c r="F2191" s="6"/>
      <c r="G2191" s="6"/>
      <c r="H2191" s="6"/>
      <c r="I2191" s="6"/>
      <c r="J2191" s="6"/>
      <c r="K2191" s="6"/>
      <c r="L2191" s="6"/>
      <c r="M2191" s="6"/>
      <c r="N2191" s="6"/>
      <c r="O2191" s="6"/>
      <c r="P2191" s="6"/>
      <c r="Q2191" s="6"/>
      <c r="R2191" s="6"/>
      <c r="S2191" s="6"/>
      <c r="T2191" s="6"/>
      <c r="U2191" s="6"/>
      <c r="V2191" s="6"/>
      <c r="W2191" s="6"/>
      <c r="X2191" s="6"/>
      <c r="Y2191" s="6"/>
      <c r="Z2191" s="6"/>
      <c r="AA2191" s="6"/>
      <c r="AB2191" s="6"/>
      <c r="AC2191" s="6"/>
      <c r="AD2191" s="6"/>
      <c r="AE2191" s="6"/>
      <c r="AF2191" s="6"/>
      <c r="AG2191" s="6"/>
      <c r="AH2191" s="6"/>
      <c r="AI2191" s="6"/>
      <c r="AJ2191" s="6"/>
      <c r="AK2191" s="6"/>
      <c r="AL2191" s="6"/>
      <c r="AM2191" s="6"/>
      <c r="AN2191" s="6"/>
      <c r="AO2191" s="6"/>
      <c r="AP2191" s="6"/>
      <c r="AQ2191" s="21"/>
      <c r="AR2191" s="21"/>
      <c r="AS2191" s="21"/>
      <c r="AT2191" s="6"/>
      <c r="AU2191" s="6"/>
      <c r="AV2191" s="6"/>
      <c r="AW2191" s="6"/>
    </row>
    <row r="2192" spans="1:49" x14ac:dyDescent="0.35">
      <c r="A2192" s="20"/>
      <c r="B2192" s="20"/>
      <c r="C2192" s="20"/>
      <c r="D2192" s="20"/>
      <c r="E2192" s="6"/>
      <c r="F2192" s="6"/>
      <c r="G2192" s="6"/>
      <c r="H2192" s="6"/>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c r="AG2192" s="6"/>
      <c r="AH2192" s="6"/>
      <c r="AI2192" s="6"/>
      <c r="AJ2192" s="6"/>
      <c r="AK2192" s="6"/>
      <c r="AL2192" s="6"/>
      <c r="AM2192" s="6"/>
      <c r="AN2192" s="6"/>
      <c r="AO2192" s="6"/>
      <c r="AP2192" s="6"/>
      <c r="AQ2192" s="21"/>
      <c r="AR2192" s="21"/>
      <c r="AS2192" s="21"/>
      <c r="AT2192" s="6"/>
      <c r="AU2192" s="6"/>
      <c r="AV2192" s="6"/>
      <c r="AW2192" s="6"/>
    </row>
    <row r="2193" spans="1:49" x14ac:dyDescent="0.35">
      <c r="A2193" s="20"/>
      <c r="B2193" s="20"/>
      <c r="C2193" s="20"/>
      <c r="D2193" s="20"/>
      <c r="E2193" s="6"/>
      <c r="F2193" s="6"/>
      <c r="G2193" s="6"/>
      <c r="H2193" s="6"/>
      <c r="I2193" s="6"/>
      <c r="J2193" s="6"/>
      <c r="K2193" s="6"/>
      <c r="L2193" s="6"/>
      <c r="M2193" s="6"/>
      <c r="N2193" s="6"/>
      <c r="O2193" s="6"/>
      <c r="P2193" s="6"/>
      <c r="Q2193" s="6"/>
      <c r="R2193" s="6"/>
      <c r="S2193" s="6"/>
      <c r="T2193" s="6"/>
      <c r="U2193" s="6"/>
      <c r="V2193" s="6"/>
      <c r="W2193" s="6"/>
      <c r="X2193" s="6"/>
      <c r="Y2193" s="6"/>
      <c r="Z2193" s="6"/>
      <c r="AA2193" s="6"/>
      <c r="AB2193" s="6"/>
      <c r="AC2193" s="6"/>
      <c r="AD2193" s="6"/>
      <c r="AE2193" s="6"/>
      <c r="AF2193" s="6"/>
      <c r="AG2193" s="6"/>
      <c r="AH2193" s="6"/>
      <c r="AI2193" s="6"/>
      <c r="AJ2193" s="6"/>
      <c r="AK2193" s="6"/>
      <c r="AL2193" s="6"/>
      <c r="AM2193" s="6"/>
      <c r="AN2193" s="6"/>
      <c r="AO2193" s="6"/>
      <c r="AP2193" s="6"/>
      <c r="AQ2193" s="21"/>
      <c r="AR2193" s="21"/>
      <c r="AS2193" s="21"/>
      <c r="AT2193" s="6"/>
      <c r="AU2193" s="6"/>
      <c r="AV2193" s="6"/>
      <c r="AW2193" s="6"/>
    </row>
    <row r="2194" spans="1:49" x14ac:dyDescent="0.35">
      <c r="A2194" s="20"/>
      <c r="B2194" s="20"/>
      <c r="C2194" s="20"/>
      <c r="D2194" s="20"/>
      <c r="E2194" s="6"/>
      <c r="F2194" s="6"/>
      <c r="G2194" s="6"/>
      <c r="H2194" s="6"/>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c r="AG2194" s="6"/>
      <c r="AH2194" s="6"/>
      <c r="AI2194" s="6"/>
      <c r="AJ2194" s="6"/>
      <c r="AK2194" s="6"/>
      <c r="AL2194" s="6"/>
      <c r="AM2194" s="6"/>
      <c r="AN2194" s="6"/>
      <c r="AO2194" s="6"/>
      <c r="AP2194" s="6"/>
      <c r="AQ2194" s="21"/>
      <c r="AR2194" s="21"/>
      <c r="AS2194" s="21"/>
      <c r="AT2194" s="6"/>
      <c r="AU2194" s="6"/>
      <c r="AV2194" s="6"/>
      <c r="AW2194" s="6"/>
    </row>
    <row r="2195" spans="1:49" x14ac:dyDescent="0.35">
      <c r="A2195" s="20"/>
      <c r="B2195" s="20"/>
      <c r="C2195" s="20"/>
      <c r="D2195" s="20"/>
      <c r="E2195" s="6"/>
      <c r="F2195" s="6"/>
      <c r="G2195" s="6"/>
      <c r="H2195" s="6"/>
      <c r="I2195" s="6"/>
      <c r="J2195" s="6"/>
      <c r="K2195" s="6"/>
      <c r="L2195" s="6"/>
      <c r="M2195" s="6"/>
      <c r="N2195" s="6"/>
      <c r="O2195" s="6"/>
      <c r="P2195" s="6"/>
      <c r="Q2195" s="6"/>
      <c r="R2195" s="6"/>
      <c r="S2195" s="6"/>
      <c r="T2195" s="6"/>
      <c r="U2195" s="6"/>
      <c r="V2195" s="6"/>
      <c r="W2195" s="6"/>
      <c r="X2195" s="6"/>
      <c r="Y2195" s="6"/>
      <c r="Z2195" s="6"/>
      <c r="AA2195" s="6"/>
      <c r="AB2195" s="6"/>
      <c r="AC2195" s="6"/>
      <c r="AD2195" s="6"/>
      <c r="AE2195" s="6"/>
      <c r="AF2195" s="6"/>
      <c r="AG2195" s="6"/>
      <c r="AH2195" s="6"/>
      <c r="AI2195" s="6"/>
      <c r="AJ2195" s="6"/>
      <c r="AK2195" s="6"/>
      <c r="AL2195" s="6"/>
      <c r="AM2195" s="6"/>
      <c r="AN2195" s="6"/>
      <c r="AO2195" s="6"/>
      <c r="AP2195" s="6"/>
      <c r="AQ2195" s="21"/>
      <c r="AR2195" s="21"/>
      <c r="AS2195" s="21"/>
      <c r="AT2195" s="6"/>
      <c r="AU2195" s="6"/>
      <c r="AV2195" s="6"/>
      <c r="AW2195" s="6"/>
    </row>
    <row r="2196" spans="1:49" x14ac:dyDescent="0.35">
      <c r="A2196" s="20"/>
      <c r="B2196" s="20"/>
      <c r="C2196" s="20"/>
      <c r="D2196" s="20"/>
      <c r="E2196" s="6"/>
      <c r="F2196" s="6"/>
      <c r="G2196" s="6"/>
      <c r="H2196" s="6"/>
      <c r="I2196" s="6"/>
      <c r="J2196" s="6"/>
      <c r="K2196" s="6"/>
      <c r="L2196" s="6"/>
      <c r="M2196" s="6"/>
      <c r="N2196" s="6"/>
      <c r="O2196" s="6"/>
      <c r="P2196" s="6"/>
      <c r="Q2196" s="6"/>
      <c r="R2196" s="6"/>
      <c r="S2196" s="6"/>
      <c r="T2196" s="6"/>
      <c r="U2196" s="6"/>
      <c r="V2196" s="6"/>
      <c r="W2196" s="6"/>
      <c r="X2196" s="6"/>
      <c r="Y2196" s="6"/>
      <c r="Z2196" s="6"/>
      <c r="AA2196" s="6"/>
      <c r="AB2196" s="6"/>
      <c r="AC2196" s="6"/>
      <c r="AD2196" s="6"/>
      <c r="AE2196" s="6"/>
      <c r="AF2196" s="6"/>
      <c r="AG2196" s="6"/>
      <c r="AH2196" s="6"/>
      <c r="AI2196" s="6"/>
      <c r="AJ2196" s="6"/>
      <c r="AK2196" s="6"/>
      <c r="AL2196" s="6"/>
      <c r="AM2196" s="6"/>
      <c r="AN2196" s="6"/>
      <c r="AO2196" s="6"/>
      <c r="AP2196" s="6"/>
      <c r="AQ2196" s="21"/>
      <c r="AR2196" s="21"/>
      <c r="AS2196" s="21"/>
      <c r="AT2196" s="6"/>
      <c r="AU2196" s="6"/>
      <c r="AV2196" s="6"/>
      <c r="AW2196" s="6"/>
    </row>
    <row r="2197" spans="1:49" x14ac:dyDescent="0.35">
      <c r="A2197" s="20"/>
      <c r="B2197" s="20"/>
      <c r="C2197" s="20"/>
      <c r="D2197" s="20"/>
      <c r="E2197" s="6"/>
      <c r="F2197" s="6"/>
      <c r="G2197" s="6"/>
      <c r="H2197" s="6"/>
      <c r="I2197" s="6"/>
      <c r="J2197" s="6"/>
      <c r="K2197" s="6"/>
      <c r="L2197" s="6"/>
      <c r="M2197" s="6"/>
      <c r="N2197" s="6"/>
      <c r="O2197" s="6"/>
      <c r="P2197" s="6"/>
      <c r="Q2197" s="6"/>
      <c r="R2197" s="6"/>
      <c r="S2197" s="6"/>
      <c r="T2197" s="6"/>
      <c r="U2197" s="6"/>
      <c r="V2197" s="6"/>
      <c r="W2197" s="6"/>
      <c r="X2197" s="6"/>
      <c r="Y2197" s="6"/>
      <c r="Z2197" s="6"/>
      <c r="AA2197" s="6"/>
      <c r="AB2197" s="6"/>
      <c r="AC2197" s="6"/>
      <c r="AD2197" s="6"/>
      <c r="AE2197" s="6"/>
      <c r="AF2197" s="6"/>
      <c r="AG2197" s="6"/>
      <c r="AH2197" s="6"/>
      <c r="AI2197" s="6"/>
      <c r="AJ2197" s="6"/>
      <c r="AK2197" s="6"/>
      <c r="AL2197" s="6"/>
      <c r="AM2197" s="6"/>
      <c r="AN2197" s="6"/>
      <c r="AO2197" s="6"/>
      <c r="AP2197" s="6"/>
      <c r="AQ2197" s="21"/>
      <c r="AR2197" s="21"/>
      <c r="AS2197" s="21"/>
      <c r="AT2197" s="6"/>
      <c r="AU2197" s="6"/>
      <c r="AV2197" s="6"/>
      <c r="AW2197" s="6"/>
    </row>
    <row r="2198" spans="1:49" x14ac:dyDescent="0.35">
      <c r="A2198" s="20"/>
      <c r="B2198" s="20"/>
      <c r="C2198" s="20"/>
      <c r="D2198" s="20"/>
      <c r="E2198" s="6"/>
      <c r="F2198" s="6"/>
      <c r="G2198" s="6"/>
      <c r="H2198" s="6"/>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c r="AG2198" s="6"/>
      <c r="AH2198" s="6"/>
      <c r="AI2198" s="6"/>
      <c r="AJ2198" s="6"/>
      <c r="AK2198" s="6"/>
      <c r="AL2198" s="6"/>
      <c r="AM2198" s="6"/>
      <c r="AN2198" s="6"/>
      <c r="AO2198" s="6"/>
      <c r="AP2198" s="6"/>
      <c r="AQ2198" s="21"/>
      <c r="AR2198" s="21"/>
      <c r="AS2198" s="21"/>
      <c r="AT2198" s="6"/>
      <c r="AU2198" s="6"/>
      <c r="AV2198" s="6"/>
      <c r="AW2198" s="6"/>
    </row>
    <row r="2199" spans="1:49" x14ac:dyDescent="0.35">
      <c r="A2199" s="20"/>
      <c r="B2199" s="20"/>
      <c r="C2199" s="20"/>
      <c r="D2199" s="20"/>
      <c r="E2199" s="6"/>
      <c r="F2199" s="6"/>
      <c r="G2199" s="6"/>
      <c r="H2199" s="6"/>
      <c r="I2199" s="6"/>
      <c r="J2199" s="6"/>
      <c r="K2199" s="6"/>
      <c r="L2199" s="6"/>
      <c r="M2199" s="6"/>
      <c r="N2199" s="6"/>
      <c r="O2199" s="6"/>
      <c r="P2199" s="6"/>
      <c r="Q2199" s="6"/>
      <c r="R2199" s="6"/>
      <c r="S2199" s="6"/>
      <c r="T2199" s="6"/>
      <c r="U2199" s="6"/>
      <c r="V2199" s="6"/>
      <c r="W2199" s="6"/>
      <c r="X2199" s="6"/>
      <c r="Y2199" s="6"/>
      <c r="Z2199" s="6"/>
      <c r="AA2199" s="6"/>
      <c r="AB2199" s="6"/>
      <c r="AC2199" s="6"/>
      <c r="AD2199" s="6"/>
      <c r="AE2199" s="6"/>
      <c r="AF2199" s="6"/>
      <c r="AG2199" s="6"/>
      <c r="AH2199" s="6"/>
      <c r="AI2199" s="6"/>
      <c r="AJ2199" s="6"/>
      <c r="AK2199" s="6"/>
      <c r="AL2199" s="6"/>
      <c r="AM2199" s="6"/>
      <c r="AN2199" s="6"/>
      <c r="AO2199" s="6"/>
      <c r="AP2199" s="6"/>
      <c r="AQ2199" s="21"/>
      <c r="AR2199" s="21"/>
      <c r="AS2199" s="21"/>
      <c r="AT2199" s="6"/>
      <c r="AU2199" s="6"/>
      <c r="AV2199" s="6"/>
      <c r="AW2199" s="6"/>
    </row>
    <row r="2200" spans="1:49" x14ac:dyDescent="0.35">
      <c r="A2200" s="20"/>
      <c r="B2200" s="20"/>
      <c r="C2200" s="20"/>
      <c r="D2200" s="20"/>
      <c r="E2200" s="6"/>
      <c r="F2200" s="6"/>
      <c r="G2200" s="6"/>
      <c r="H2200" s="6"/>
      <c r="I2200" s="6"/>
      <c r="J2200" s="6"/>
      <c r="K2200" s="6"/>
      <c r="L2200" s="6"/>
      <c r="M2200" s="6"/>
      <c r="N2200" s="6"/>
      <c r="O2200" s="6"/>
      <c r="P2200" s="6"/>
      <c r="Q2200" s="6"/>
      <c r="R2200" s="6"/>
      <c r="S2200" s="6"/>
      <c r="T2200" s="6"/>
      <c r="U2200" s="6"/>
      <c r="V2200" s="6"/>
      <c r="W2200" s="6"/>
      <c r="X2200" s="6"/>
      <c r="Y2200" s="6"/>
      <c r="Z2200" s="6"/>
      <c r="AA2200" s="6"/>
      <c r="AB2200" s="6"/>
      <c r="AC2200" s="6"/>
      <c r="AD2200" s="6"/>
      <c r="AE2200" s="6"/>
      <c r="AF2200" s="6"/>
      <c r="AG2200" s="6"/>
      <c r="AH2200" s="6"/>
      <c r="AI2200" s="6"/>
      <c r="AJ2200" s="6"/>
      <c r="AK2200" s="6"/>
      <c r="AL2200" s="6"/>
      <c r="AM2200" s="6"/>
      <c r="AN2200" s="6"/>
      <c r="AO2200" s="6"/>
      <c r="AP2200" s="6"/>
      <c r="AQ2200" s="21"/>
      <c r="AR2200" s="21"/>
      <c r="AS2200" s="21"/>
      <c r="AT2200" s="6"/>
      <c r="AU2200" s="6"/>
      <c r="AV2200" s="6"/>
      <c r="AW2200" s="6"/>
    </row>
    <row r="2201" spans="1:49" x14ac:dyDescent="0.35">
      <c r="A2201" s="20"/>
      <c r="B2201" s="20"/>
      <c r="C2201" s="20"/>
      <c r="D2201" s="20"/>
      <c r="E2201" s="6"/>
      <c r="F2201" s="6"/>
      <c r="G2201" s="6"/>
      <c r="H2201" s="6"/>
      <c r="I2201" s="6"/>
      <c r="J2201" s="6"/>
      <c r="K2201" s="6"/>
      <c r="L2201" s="6"/>
      <c r="M2201" s="6"/>
      <c r="N2201" s="6"/>
      <c r="O2201" s="6"/>
      <c r="P2201" s="6"/>
      <c r="Q2201" s="6"/>
      <c r="R2201" s="6"/>
      <c r="S2201" s="6"/>
      <c r="T2201" s="6"/>
      <c r="U2201" s="6"/>
      <c r="V2201" s="6"/>
      <c r="W2201" s="6"/>
      <c r="X2201" s="6"/>
      <c r="Y2201" s="6"/>
      <c r="Z2201" s="6"/>
      <c r="AA2201" s="6"/>
      <c r="AB2201" s="6"/>
      <c r="AC2201" s="6"/>
      <c r="AD2201" s="6"/>
      <c r="AE2201" s="6"/>
      <c r="AF2201" s="6"/>
      <c r="AG2201" s="6"/>
      <c r="AH2201" s="6"/>
      <c r="AI2201" s="6"/>
      <c r="AJ2201" s="6"/>
      <c r="AK2201" s="6"/>
      <c r="AL2201" s="6"/>
      <c r="AM2201" s="6"/>
      <c r="AN2201" s="6"/>
      <c r="AO2201" s="6"/>
      <c r="AP2201" s="6"/>
      <c r="AQ2201" s="21"/>
      <c r="AR2201" s="21"/>
      <c r="AS2201" s="21"/>
      <c r="AT2201" s="6"/>
      <c r="AU2201" s="6"/>
      <c r="AV2201" s="6"/>
      <c r="AW2201" s="6"/>
    </row>
    <row r="2202" spans="1:49" x14ac:dyDescent="0.35">
      <c r="A2202" s="20"/>
      <c r="B2202" s="20"/>
      <c r="C2202" s="20"/>
      <c r="D2202" s="20"/>
      <c r="E2202" s="6"/>
      <c r="F2202" s="6"/>
      <c r="G2202" s="6"/>
      <c r="H2202" s="6"/>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c r="AG2202" s="6"/>
      <c r="AH2202" s="6"/>
      <c r="AI2202" s="6"/>
      <c r="AJ2202" s="6"/>
      <c r="AK2202" s="6"/>
      <c r="AL2202" s="6"/>
      <c r="AM2202" s="6"/>
      <c r="AN2202" s="6"/>
      <c r="AO2202" s="6"/>
      <c r="AP2202" s="6"/>
      <c r="AQ2202" s="21"/>
      <c r="AR2202" s="21"/>
      <c r="AS2202" s="21"/>
      <c r="AT2202" s="6"/>
      <c r="AU2202" s="6"/>
      <c r="AV2202" s="6"/>
      <c r="AW2202" s="6"/>
    </row>
    <row r="2203" spans="1:49" x14ac:dyDescent="0.35">
      <c r="A2203" s="20"/>
      <c r="B2203" s="20"/>
      <c r="C2203" s="20"/>
      <c r="D2203" s="20"/>
      <c r="E2203" s="6"/>
      <c r="F2203" s="6"/>
      <c r="G2203" s="6"/>
      <c r="H2203" s="6"/>
      <c r="I2203" s="6"/>
      <c r="J2203" s="6"/>
      <c r="K2203" s="6"/>
      <c r="L2203" s="6"/>
      <c r="M2203" s="6"/>
      <c r="N2203" s="6"/>
      <c r="O2203" s="6"/>
      <c r="P2203" s="6"/>
      <c r="Q2203" s="6"/>
      <c r="R2203" s="6"/>
      <c r="S2203" s="6"/>
      <c r="T2203" s="6"/>
      <c r="U2203" s="6"/>
      <c r="V2203" s="6"/>
      <c r="W2203" s="6"/>
      <c r="X2203" s="6"/>
      <c r="Y2203" s="6"/>
      <c r="Z2203" s="6"/>
      <c r="AA2203" s="6"/>
      <c r="AB2203" s="6"/>
      <c r="AC2203" s="6"/>
      <c r="AD2203" s="6"/>
      <c r="AE2203" s="6"/>
      <c r="AF2203" s="6"/>
      <c r="AG2203" s="6"/>
      <c r="AH2203" s="6"/>
      <c r="AI2203" s="6"/>
      <c r="AJ2203" s="6"/>
      <c r="AK2203" s="6"/>
      <c r="AL2203" s="6"/>
      <c r="AM2203" s="6"/>
      <c r="AN2203" s="6"/>
      <c r="AO2203" s="6"/>
      <c r="AP2203" s="6"/>
      <c r="AQ2203" s="21"/>
      <c r="AR2203" s="21"/>
      <c r="AS2203" s="21"/>
      <c r="AT2203" s="6"/>
      <c r="AU2203" s="6"/>
      <c r="AV2203" s="6"/>
      <c r="AW2203" s="6"/>
    </row>
    <row r="2204" spans="1:49" x14ac:dyDescent="0.35">
      <c r="A2204" s="20"/>
      <c r="B2204" s="20"/>
      <c r="C2204" s="20"/>
      <c r="D2204" s="20"/>
      <c r="E2204" s="6"/>
      <c r="F2204" s="6"/>
      <c r="G2204" s="6"/>
      <c r="H2204" s="6"/>
      <c r="I2204" s="6"/>
      <c r="J2204" s="6"/>
      <c r="K2204" s="6"/>
      <c r="L2204" s="6"/>
      <c r="M2204" s="6"/>
      <c r="N2204" s="6"/>
      <c r="O2204" s="6"/>
      <c r="P2204" s="6"/>
      <c r="Q2204" s="6"/>
      <c r="R2204" s="6"/>
      <c r="S2204" s="6"/>
      <c r="T2204" s="6"/>
      <c r="U2204" s="6"/>
      <c r="V2204" s="6"/>
      <c r="W2204" s="6"/>
      <c r="X2204" s="6"/>
      <c r="Y2204" s="6"/>
      <c r="Z2204" s="6"/>
      <c r="AA2204" s="6"/>
      <c r="AB2204" s="6"/>
      <c r="AC2204" s="6"/>
      <c r="AD2204" s="6"/>
      <c r="AE2204" s="6"/>
      <c r="AF2204" s="6"/>
      <c r="AG2204" s="6"/>
      <c r="AH2204" s="6"/>
      <c r="AI2204" s="6"/>
      <c r="AJ2204" s="6"/>
      <c r="AK2204" s="6"/>
      <c r="AL2204" s="6"/>
      <c r="AM2204" s="6"/>
      <c r="AN2204" s="6"/>
      <c r="AO2204" s="6"/>
      <c r="AP2204" s="6"/>
      <c r="AQ2204" s="21"/>
      <c r="AR2204" s="21"/>
      <c r="AS2204" s="21"/>
      <c r="AT2204" s="6"/>
      <c r="AU2204" s="6"/>
      <c r="AV2204" s="6"/>
      <c r="AW2204" s="6"/>
    </row>
    <row r="2205" spans="1:49" x14ac:dyDescent="0.35">
      <c r="A2205" s="20"/>
      <c r="B2205" s="20"/>
      <c r="C2205" s="20"/>
      <c r="D2205" s="20"/>
      <c r="E2205" s="6"/>
      <c r="F2205" s="6"/>
      <c r="G2205" s="6"/>
      <c r="H2205" s="6"/>
      <c r="I2205" s="6"/>
      <c r="J2205" s="6"/>
      <c r="K2205" s="6"/>
      <c r="L2205" s="6"/>
      <c r="M2205" s="6"/>
      <c r="N2205" s="6"/>
      <c r="O2205" s="6"/>
      <c r="P2205" s="6"/>
      <c r="Q2205" s="6"/>
      <c r="R2205" s="6"/>
      <c r="S2205" s="6"/>
      <c r="T2205" s="6"/>
      <c r="U2205" s="6"/>
      <c r="V2205" s="6"/>
      <c r="W2205" s="6"/>
      <c r="X2205" s="6"/>
      <c r="Y2205" s="6"/>
      <c r="Z2205" s="6"/>
      <c r="AA2205" s="6"/>
      <c r="AB2205" s="6"/>
      <c r="AC2205" s="6"/>
      <c r="AD2205" s="6"/>
      <c r="AE2205" s="6"/>
      <c r="AF2205" s="6"/>
      <c r="AG2205" s="6"/>
      <c r="AH2205" s="6"/>
      <c r="AI2205" s="6"/>
      <c r="AJ2205" s="6"/>
      <c r="AK2205" s="6"/>
      <c r="AL2205" s="6"/>
      <c r="AM2205" s="6"/>
      <c r="AN2205" s="6"/>
      <c r="AO2205" s="6"/>
      <c r="AP2205" s="6"/>
      <c r="AQ2205" s="21"/>
      <c r="AR2205" s="21"/>
      <c r="AS2205" s="21"/>
      <c r="AT2205" s="6"/>
      <c r="AU2205" s="6"/>
      <c r="AV2205" s="6"/>
      <c r="AW2205" s="6"/>
    </row>
    <row r="2206" spans="1:49" x14ac:dyDescent="0.35">
      <c r="A2206" s="20"/>
      <c r="B2206" s="20"/>
      <c r="C2206" s="20"/>
      <c r="D2206" s="20"/>
      <c r="E2206" s="6"/>
      <c r="F2206" s="6"/>
      <c r="G2206" s="6"/>
      <c r="H2206" s="6"/>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c r="AG2206" s="6"/>
      <c r="AH2206" s="6"/>
      <c r="AI2206" s="6"/>
      <c r="AJ2206" s="6"/>
      <c r="AK2206" s="6"/>
      <c r="AL2206" s="6"/>
      <c r="AM2206" s="6"/>
      <c r="AN2206" s="6"/>
      <c r="AO2206" s="6"/>
      <c r="AP2206" s="6"/>
      <c r="AQ2206" s="21"/>
      <c r="AR2206" s="21"/>
      <c r="AS2206" s="21"/>
      <c r="AT2206" s="6"/>
      <c r="AU2206" s="6"/>
      <c r="AV2206" s="6"/>
      <c r="AW2206" s="6"/>
    </row>
    <row r="2207" spans="1:49" x14ac:dyDescent="0.35">
      <c r="A2207" s="20"/>
      <c r="B2207" s="20"/>
      <c r="C2207" s="20"/>
      <c r="D2207" s="20"/>
      <c r="E2207" s="6"/>
      <c r="F2207" s="6"/>
      <c r="G2207" s="6"/>
      <c r="H2207" s="6"/>
      <c r="I2207" s="6"/>
      <c r="J2207" s="6"/>
      <c r="K2207" s="6"/>
      <c r="L2207" s="6"/>
      <c r="M2207" s="6"/>
      <c r="N2207" s="6"/>
      <c r="O2207" s="6"/>
      <c r="P2207" s="6"/>
      <c r="Q2207" s="6"/>
      <c r="R2207" s="6"/>
      <c r="S2207" s="6"/>
      <c r="T2207" s="6"/>
      <c r="U2207" s="6"/>
      <c r="V2207" s="6"/>
      <c r="W2207" s="6"/>
      <c r="X2207" s="6"/>
      <c r="Y2207" s="6"/>
      <c r="Z2207" s="6"/>
      <c r="AA2207" s="6"/>
      <c r="AB2207" s="6"/>
      <c r="AC2207" s="6"/>
      <c r="AD2207" s="6"/>
      <c r="AE2207" s="6"/>
      <c r="AF2207" s="6"/>
      <c r="AG2207" s="6"/>
      <c r="AH2207" s="6"/>
      <c r="AI2207" s="6"/>
      <c r="AJ2207" s="6"/>
      <c r="AK2207" s="6"/>
      <c r="AL2207" s="6"/>
      <c r="AM2207" s="6"/>
      <c r="AN2207" s="6"/>
      <c r="AO2207" s="6"/>
      <c r="AP2207" s="6"/>
      <c r="AQ2207" s="21"/>
      <c r="AR2207" s="21"/>
      <c r="AS2207" s="21"/>
      <c r="AT2207" s="6"/>
      <c r="AU2207" s="6"/>
      <c r="AV2207" s="6"/>
      <c r="AW2207" s="6"/>
    </row>
    <row r="2208" spans="1:49" x14ac:dyDescent="0.35">
      <c r="A2208" s="20"/>
      <c r="B2208" s="20"/>
      <c r="C2208" s="20"/>
      <c r="D2208" s="20"/>
      <c r="E2208" s="6"/>
      <c r="F2208" s="6"/>
      <c r="G2208" s="6"/>
      <c r="H2208" s="6"/>
      <c r="I2208" s="6"/>
      <c r="J2208" s="6"/>
      <c r="K2208" s="6"/>
      <c r="L2208" s="6"/>
      <c r="M2208" s="6"/>
      <c r="N2208" s="6"/>
      <c r="O2208" s="6"/>
      <c r="P2208" s="6"/>
      <c r="Q2208" s="6"/>
      <c r="R2208" s="6"/>
      <c r="S2208" s="6"/>
      <c r="T2208" s="6"/>
      <c r="U2208" s="6"/>
      <c r="V2208" s="6"/>
      <c r="W2208" s="6"/>
      <c r="X2208" s="6"/>
      <c r="Y2208" s="6"/>
      <c r="Z2208" s="6"/>
      <c r="AA2208" s="6"/>
      <c r="AB2208" s="6"/>
      <c r="AC2208" s="6"/>
      <c r="AD2208" s="6"/>
      <c r="AE2208" s="6"/>
      <c r="AF2208" s="6"/>
      <c r="AG2208" s="6"/>
      <c r="AH2208" s="6"/>
      <c r="AI2208" s="6"/>
      <c r="AJ2208" s="6"/>
      <c r="AK2208" s="6"/>
      <c r="AL2208" s="6"/>
      <c r="AM2208" s="6"/>
      <c r="AN2208" s="6"/>
      <c r="AO2208" s="6"/>
      <c r="AP2208" s="6"/>
      <c r="AQ2208" s="21"/>
      <c r="AR2208" s="21"/>
      <c r="AS2208" s="21"/>
      <c r="AT2208" s="6"/>
      <c r="AU2208" s="6"/>
      <c r="AV2208" s="6"/>
      <c r="AW2208" s="6"/>
    </row>
    <row r="2209" spans="1:49" x14ac:dyDescent="0.35">
      <c r="A2209" s="20"/>
      <c r="B2209" s="20"/>
      <c r="C2209" s="20"/>
      <c r="D2209" s="20"/>
      <c r="E2209" s="6"/>
      <c r="F2209" s="6"/>
      <c r="G2209" s="6"/>
      <c r="H2209" s="6"/>
      <c r="I2209" s="6"/>
      <c r="J2209" s="6"/>
      <c r="K2209" s="6"/>
      <c r="L2209" s="6"/>
      <c r="M2209" s="6"/>
      <c r="N2209" s="6"/>
      <c r="O2209" s="6"/>
      <c r="P2209" s="6"/>
      <c r="Q2209" s="6"/>
      <c r="R2209" s="6"/>
      <c r="S2209" s="6"/>
      <c r="T2209" s="6"/>
      <c r="U2209" s="6"/>
      <c r="V2209" s="6"/>
      <c r="W2209" s="6"/>
      <c r="X2209" s="6"/>
      <c r="Y2209" s="6"/>
      <c r="Z2209" s="6"/>
      <c r="AA2209" s="6"/>
      <c r="AB2209" s="6"/>
      <c r="AC2209" s="6"/>
      <c r="AD2209" s="6"/>
      <c r="AE2209" s="6"/>
      <c r="AF2209" s="6"/>
      <c r="AG2209" s="6"/>
      <c r="AH2209" s="6"/>
      <c r="AI2209" s="6"/>
      <c r="AJ2209" s="6"/>
      <c r="AK2209" s="6"/>
      <c r="AL2209" s="6"/>
      <c r="AM2209" s="6"/>
      <c r="AN2209" s="6"/>
      <c r="AO2209" s="6"/>
      <c r="AP2209" s="6"/>
      <c r="AQ2209" s="21"/>
      <c r="AR2209" s="21"/>
      <c r="AS2209" s="21"/>
      <c r="AT2209" s="6"/>
      <c r="AU2209" s="6"/>
      <c r="AV2209" s="6"/>
      <c r="AW2209" s="6"/>
    </row>
    <row r="2210" spans="1:49" x14ac:dyDescent="0.35">
      <c r="A2210" s="20"/>
      <c r="B2210" s="20"/>
      <c r="C2210" s="20"/>
      <c r="D2210" s="20"/>
      <c r="E2210" s="6"/>
      <c r="F2210" s="6"/>
      <c r="G2210" s="6"/>
      <c r="H2210" s="6"/>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c r="AG2210" s="6"/>
      <c r="AH2210" s="6"/>
      <c r="AI2210" s="6"/>
      <c r="AJ2210" s="6"/>
      <c r="AK2210" s="6"/>
      <c r="AL2210" s="6"/>
      <c r="AM2210" s="6"/>
      <c r="AN2210" s="6"/>
      <c r="AO2210" s="6"/>
      <c r="AP2210" s="6"/>
      <c r="AQ2210" s="21"/>
      <c r="AR2210" s="21"/>
      <c r="AS2210" s="21"/>
      <c r="AT2210" s="6"/>
      <c r="AU2210" s="6"/>
      <c r="AV2210" s="6"/>
      <c r="AW2210" s="6"/>
    </row>
    <row r="2211" spans="1:49" x14ac:dyDescent="0.35">
      <c r="A2211" s="20"/>
      <c r="B2211" s="20"/>
      <c r="C2211" s="20"/>
      <c r="D2211" s="20"/>
      <c r="E2211" s="6"/>
      <c r="F2211" s="6"/>
      <c r="G2211" s="6"/>
      <c r="H2211" s="6"/>
      <c r="I2211" s="6"/>
      <c r="J2211" s="6"/>
      <c r="K2211" s="6"/>
      <c r="L2211" s="6"/>
      <c r="M2211" s="6"/>
      <c r="N2211" s="6"/>
      <c r="O2211" s="6"/>
      <c r="P2211" s="6"/>
      <c r="Q2211" s="6"/>
      <c r="R2211" s="6"/>
      <c r="S2211" s="6"/>
      <c r="T2211" s="6"/>
      <c r="U2211" s="6"/>
      <c r="V2211" s="6"/>
      <c r="W2211" s="6"/>
      <c r="X2211" s="6"/>
      <c r="Y2211" s="6"/>
      <c r="Z2211" s="6"/>
      <c r="AA2211" s="6"/>
      <c r="AB2211" s="6"/>
      <c r="AC2211" s="6"/>
      <c r="AD2211" s="6"/>
      <c r="AE2211" s="6"/>
      <c r="AF2211" s="6"/>
      <c r="AG2211" s="6"/>
      <c r="AH2211" s="6"/>
      <c r="AI2211" s="6"/>
      <c r="AJ2211" s="6"/>
      <c r="AK2211" s="6"/>
      <c r="AL2211" s="6"/>
      <c r="AM2211" s="6"/>
      <c r="AN2211" s="6"/>
      <c r="AO2211" s="6"/>
      <c r="AP2211" s="6"/>
      <c r="AQ2211" s="21"/>
      <c r="AR2211" s="21"/>
      <c r="AS2211" s="21"/>
      <c r="AT2211" s="6"/>
      <c r="AU2211" s="6"/>
      <c r="AV2211" s="6"/>
      <c r="AW2211" s="6"/>
    </row>
    <row r="2212" spans="1:49" x14ac:dyDescent="0.35">
      <c r="A2212" s="20"/>
      <c r="B2212" s="20"/>
      <c r="C2212" s="20"/>
      <c r="D2212" s="20"/>
      <c r="E2212" s="6"/>
      <c r="F2212" s="6"/>
      <c r="G2212" s="6"/>
      <c r="H2212" s="6"/>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c r="AG2212" s="6"/>
      <c r="AH2212" s="6"/>
      <c r="AI2212" s="6"/>
      <c r="AJ2212" s="6"/>
      <c r="AK2212" s="6"/>
      <c r="AL2212" s="6"/>
      <c r="AM2212" s="6"/>
      <c r="AN2212" s="6"/>
      <c r="AO2212" s="6"/>
      <c r="AP2212" s="6"/>
      <c r="AQ2212" s="21"/>
      <c r="AR2212" s="21"/>
      <c r="AS2212" s="21"/>
      <c r="AT2212" s="6"/>
      <c r="AU2212" s="6"/>
      <c r="AV2212" s="6"/>
      <c r="AW2212" s="6"/>
    </row>
    <row r="2213" spans="1:49" x14ac:dyDescent="0.35">
      <c r="A2213" s="20"/>
      <c r="B2213" s="20"/>
      <c r="C2213" s="20"/>
      <c r="D2213" s="20"/>
      <c r="E2213" s="6"/>
      <c r="F2213" s="6"/>
      <c r="G2213" s="6"/>
      <c r="H2213" s="6"/>
      <c r="I2213" s="6"/>
      <c r="J2213" s="6"/>
      <c r="K2213" s="6"/>
      <c r="L2213" s="6"/>
      <c r="M2213" s="6"/>
      <c r="N2213" s="6"/>
      <c r="O2213" s="6"/>
      <c r="P2213" s="6"/>
      <c r="Q2213" s="6"/>
      <c r="R2213" s="6"/>
      <c r="S2213" s="6"/>
      <c r="T2213" s="6"/>
      <c r="U2213" s="6"/>
      <c r="V2213" s="6"/>
      <c r="W2213" s="6"/>
      <c r="X2213" s="6"/>
      <c r="Y2213" s="6"/>
      <c r="Z2213" s="6"/>
      <c r="AA2213" s="6"/>
      <c r="AB2213" s="6"/>
      <c r="AC2213" s="6"/>
      <c r="AD2213" s="6"/>
      <c r="AE2213" s="6"/>
      <c r="AF2213" s="6"/>
      <c r="AG2213" s="6"/>
      <c r="AH2213" s="6"/>
      <c r="AI2213" s="6"/>
      <c r="AJ2213" s="6"/>
      <c r="AK2213" s="6"/>
      <c r="AL2213" s="6"/>
      <c r="AM2213" s="6"/>
      <c r="AN2213" s="6"/>
      <c r="AO2213" s="6"/>
      <c r="AP2213" s="6"/>
      <c r="AQ2213" s="21"/>
      <c r="AR2213" s="21"/>
      <c r="AS2213" s="21"/>
      <c r="AT2213" s="6"/>
      <c r="AU2213" s="6"/>
      <c r="AV2213" s="6"/>
      <c r="AW2213" s="6"/>
    </row>
    <row r="2214" spans="1:49" x14ac:dyDescent="0.35">
      <c r="A2214" s="20"/>
      <c r="B2214" s="20"/>
      <c r="C2214" s="20"/>
      <c r="D2214" s="20"/>
      <c r="E2214" s="6"/>
      <c r="F2214" s="6"/>
      <c r="G2214" s="6"/>
      <c r="H2214" s="6"/>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c r="AG2214" s="6"/>
      <c r="AH2214" s="6"/>
      <c r="AI2214" s="6"/>
      <c r="AJ2214" s="6"/>
      <c r="AK2214" s="6"/>
      <c r="AL2214" s="6"/>
      <c r="AM2214" s="6"/>
      <c r="AN2214" s="6"/>
      <c r="AO2214" s="6"/>
      <c r="AP2214" s="6"/>
      <c r="AQ2214" s="21"/>
      <c r="AR2214" s="21"/>
      <c r="AS2214" s="21"/>
      <c r="AT2214" s="6"/>
      <c r="AU2214" s="6"/>
      <c r="AV2214" s="6"/>
      <c r="AW2214" s="6"/>
    </row>
    <row r="2215" spans="1:49" x14ac:dyDescent="0.35">
      <c r="A2215" s="20"/>
      <c r="B2215" s="20"/>
      <c r="C2215" s="20"/>
      <c r="D2215" s="20"/>
      <c r="E2215" s="6"/>
      <c r="F2215" s="6"/>
      <c r="G2215" s="6"/>
      <c r="H2215" s="6"/>
      <c r="I2215" s="6"/>
      <c r="J2215" s="6"/>
      <c r="K2215" s="6"/>
      <c r="L2215" s="6"/>
      <c r="M2215" s="6"/>
      <c r="N2215" s="6"/>
      <c r="O2215" s="6"/>
      <c r="P2215" s="6"/>
      <c r="Q2215" s="6"/>
      <c r="R2215" s="6"/>
      <c r="S2215" s="6"/>
      <c r="T2215" s="6"/>
      <c r="U2215" s="6"/>
      <c r="V2215" s="6"/>
      <c r="W2215" s="6"/>
      <c r="X2215" s="6"/>
      <c r="Y2215" s="6"/>
      <c r="Z2215" s="6"/>
      <c r="AA2215" s="6"/>
      <c r="AB2215" s="6"/>
      <c r="AC2215" s="6"/>
      <c r="AD2215" s="6"/>
      <c r="AE2215" s="6"/>
      <c r="AF2215" s="6"/>
      <c r="AG2215" s="6"/>
      <c r="AH2215" s="6"/>
      <c r="AI2215" s="6"/>
      <c r="AJ2215" s="6"/>
      <c r="AK2215" s="6"/>
      <c r="AL2215" s="6"/>
      <c r="AM2215" s="6"/>
      <c r="AN2215" s="6"/>
      <c r="AO2215" s="6"/>
      <c r="AP2215" s="6"/>
      <c r="AQ2215" s="21"/>
      <c r="AR2215" s="21"/>
      <c r="AS2215" s="21"/>
      <c r="AT2215" s="6"/>
      <c r="AU2215" s="6"/>
      <c r="AV2215" s="6"/>
      <c r="AW2215" s="6"/>
    </row>
    <row r="2216" spans="1:49" x14ac:dyDescent="0.35">
      <c r="A2216" s="20"/>
      <c r="B2216" s="20"/>
      <c r="C2216" s="20"/>
      <c r="D2216" s="20"/>
      <c r="E2216" s="6"/>
      <c r="F2216" s="6"/>
      <c r="G2216" s="6"/>
      <c r="H2216" s="6"/>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c r="AG2216" s="6"/>
      <c r="AH2216" s="6"/>
      <c r="AI2216" s="6"/>
      <c r="AJ2216" s="6"/>
      <c r="AK2216" s="6"/>
      <c r="AL2216" s="6"/>
      <c r="AM2216" s="6"/>
      <c r="AN2216" s="6"/>
      <c r="AO2216" s="6"/>
      <c r="AP2216" s="6"/>
      <c r="AQ2216" s="21"/>
      <c r="AR2216" s="21"/>
      <c r="AS2216" s="21"/>
      <c r="AT2216" s="6"/>
      <c r="AU2216" s="6"/>
      <c r="AV2216" s="6"/>
      <c r="AW2216" s="6"/>
    </row>
    <row r="2217" spans="1:49" x14ac:dyDescent="0.35">
      <c r="A2217" s="20"/>
      <c r="B2217" s="20"/>
      <c r="C2217" s="20"/>
      <c r="D2217" s="20"/>
      <c r="E2217" s="6"/>
      <c r="F2217" s="6"/>
      <c r="G2217" s="6"/>
      <c r="H2217" s="6"/>
      <c r="I2217" s="6"/>
      <c r="J2217" s="6"/>
      <c r="K2217" s="6"/>
      <c r="L2217" s="6"/>
      <c r="M2217" s="6"/>
      <c r="N2217" s="6"/>
      <c r="O2217" s="6"/>
      <c r="P2217" s="6"/>
      <c r="Q2217" s="6"/>
      <c r="R2217" s="6"/>
      <c r="S2217" s="6"/>
      <c r="T2217" s="6"/>
      <c r="U2217" s="6"/>
      <c r="V2217" s="6"/>
      <c r="W2217" s="6"/>
      <c r="X2217" s="6"/>
      <c r="Y2217" s="6"/>
      <c r="Z2217" s="6"/>
      <c r="AA2217" s="6"/>
      <c r="AB2217" s="6"/>
      <c r="AC2217" s="6"/>
      <c r="AD2217" s="6"/>
      <c r="AE2217" s="6"/>
      <c r="AF2217" s="6"/>
      <c r="AG2217" s="6"/>
      <c r="AH2217" s="6"/>
      <c r="AI2217" s="6"/>
      <c r="AJ2217" s="6"/>
      <c r="AK2217" s="6"/>
      <c r="AL2217" s="6"/>
      <c r="AM2217" s="6"/>
      <c r="AN2217" s="6"/>
      <c r="AO2217" s="6"/>
      <c r="AP2217" s="6"/>
      <c r="AQ2217" s="21"/>
      <c r="AR2217" s="21"/>
      <c r="AS2217" s="21"/>
      <c r="AT2217" s="6"/>
      <c r="AU2217" s="6"/>
      <c r="AV2217" s="6"/>
      <c r="AW2217" s="6"/>
    </row>
    <row r="2218" spans="1:49" x14ac:dyDescent="0.35">
      <c r="A2218" s="20"/>
      <c r="B2218" s="20"/>
      <c r="C2218" s="20"/>
      <c r="D2218" s="20"/>
      <c r="E2218" s="6"/>
      <c r="F2218" s="6"/>
      <c r="G2218" s="6"/>
      <c r="H2218" s="6"/>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c r="AG2218" s="6"/>
      <c r="AH2218" s="6"/>
      <c r="AI2218" s="6"/>
      <c r="AJ2218" s="6"/>
      <c r="AK2218" s="6"/>
      <c r="AL2218" s="6"/>
      <c r="AM2218" s="6"/>
      <c r="AN2218" s="6"/>
      <c r="AO2218" s="6"/>
      <c r="AP2218" s="6"/>
      <c r="AQ2218" s="21"/>
      <c r="AR2218" s="21"/>
      <c r="AS2218" s="21"/>
      <c r="AT2218" s="6"/>
      <c r="AU2218" s="6"/>
      <c r="AV2218" s="6"/>
      <c r="AW2218" s="6"/>
    </row>
    <row r="2219" spans="1:49" x14ac:dyDescent="0.35">
      <c r="A2219" s="20"/>
      <c r="B2219" s="20"/>
      <c r="C2219" s="20"/>
      <c r="D2219" s="20"/>
      <c r="E2219" s="6"/>
      <c r="F2219" s="6"/>
      <c r="G2219" s="6"/>
      <c r="H2219" s="6"/>
      <c r="I2219" s="6"/>
      <c r="J2219" s="6"/>
      <c r="K2219" s="6"/>
      <c r="L2219" s="6"/>
      <c r="M2219" s="6"/>
      <c r="N2219" s="6"/>
      <c r="O2219" s="6"/>
      <c r="P2219" s="6"/>
      <c r="Q2219" s="6"/>
      <c r="R2219" s="6"/>
      <c r="S2219" s="6"/>
      <c r="T2219" s="6"/>
      <c r="U2219" s="6"/>
      <c r="V2219" s="6"/>
      <c r="W2219" s="6"/>
      <c r="X2219" s="6"/>
      <c r="Y2219" s="6"/>
      <c r="Z2219" s="6"/>
      <c r="AA2219" s="6"/>
      <c r="AB2219" s="6"/>
      <c r="AC2219" s="6"/>
      <c r="AD2219" s="6"/>
      <c r="AE2219" s="6"/>
      <c r="AF2219" s="6"/>
      <c r="AG2219" s="6"/>
      <c r="AH2219" s="6"/>
      <c r="AI2219" s="6"/>
      <c r="AJ2219" s="6"/>
      <c r="AK2219" s="6"/>
      <c r="AL2219" s="6"/>
      <c r="AM2219" s="6"/>
      <c r="AN2219" s="6"/>
      <c r="AO2219" s="6"/>
      <c r="AP2219" s="6"/>
      <c r="AQ2219" s="21"/>
      <c r="AR2219" s="21"/>
      <c r="AS2219" s="21"/>
      <c r="AT2219" s="6"/>
      <c r="AU2219" s="6"/>
      <c r="AV2219" s="6"/>
      <c r="AW2219" s="6"/>
    </row>
    <row r="2220" spans="1:49" x14ac:dyDescent="0.35">
      <c r="A2220" s="20"/>
      <c r="B2220" s="20"/>
      <c r="C2220" s="20"/>
      <c r="D2220" s="20"/>
      <c r="E2220" s="6"/>
      <c r="F2220" s="6"/>
      <c r="G2220" s="6"/>
      <c r="H2220" s="6"/>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c r="AG2220" s="6"/>
      <c r="AH2220" s="6"/>
      <c r="AI2220" s="6"/>
      <c r="AJ2220" s="6"/>
      <c r="AK2220" s="6"/>
      <c r="AL2220" s="6"/>
      <c r="AM2220" s="6"/>
      <c r="AN2220" s="6"/>
      <c r="AO2220" s="6"/>
      <c r="AP2220" s="6"/>
      <c r="AQ2220" s="21"/>
      <c r="AR2220" s="21"/>
      <c r="AS2220" s="21"/>
      <c r="AT2220" s="6"/>
      <c r="AU2220" s="6"/>
      <c r="AV2220" s="6"/>
      <c r="AW2220" s="6"/>
    </row>
    <row r="2221" spans="1:49" x14ac:dyDescent="0.35">
      <c r="A2221" s="20"/>
      <c r="B2221" s="20"/>
      <c r="C2221" s="20"/>
      <c r="D2221" s="20"/>
      <c r="E2221" s="6"/>
      <c r="F2221" s="6"/>
      <c r="G2221" s="6"/>
      <c r="H2221" s="6"/>
      <c r="I2221" s="6"/>
      <c r="J2221" s="6"/>
      <c r="K2221" s="6"/>
      <c r="L2221" s="6"/>
      <c r="M2221" s="6"/>
      <c r="N2221" s="6"/>
      <c r="O2221" s="6"/>
      <c r="P2221" s="6"/>
      <c r="Q2221" s="6"/>
      <c r="R2221" s="6"/>
      <c r="S2221" s="6"/>
      <c r="T2221" s="6"/>
      <c r="U2221" s="6"/>
      <c r="V2221" s="6"/>
      <c r="W2221" s="6"/>
      <c r="X2221" s="6"/>
      <c r="Y2221" s="6"/>
      <c r="Z2221" s="6"/>
      <c r="AA2221" s="6"/>
      <c r="AB2221" s="6"/>
      <c r="AC2221" s="6"/>
      <c r="AD2221" s="6"/>
      <c r="AE2221" s="6"/>
      <c r="AF2221" s="6"/>
      <c r="AG2221" s="6"/>
      <c r="AH2221" s="6"/>
      <c r="AI2221" s="6"/>
      <c r="AJ2221" s="6"/>
      <c r="AK2221" s="6"/>
      <c r="AL2221" s="6"/>
      <c r="AM2221" s="6"/>
      <c r="AN2221" s="6"/>
      <c r="AO2221" s="6"/>
      <c r="AP2221" s="6"/>
      <c r="AQ2221" s="21"/>
      <c r="AR2221" s="21"/>
      <c r="AS2221" s="21"/>
      <c r="AT2221" s="6"/>
      <c r="AU2221" s="6"/>
      <c r="AV2221" s="6"/>
      <c r="AW2221" s="6"/>
    </row>
    <row r="2222" spans="1:49" x14ac:dyDescent="0.35">
      <c r="A2222" s="20"/>
      <c r="B2222" s="20"/>
      <c r="C2222" s="20"/>
      <c r="D2222" s="20"/>
      <c r="E2222" s="6"/>
      <c r="F2222" s="6"/>
      <c r="G2222" s="6"/>
      <c r="H2222" s="6"/>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c r="AG2222" s="6"/>
      <c r="AH2222" s="6"/>
      <c r="AI2222" s="6"/>
      <c r="AJ2222" s="6"/>
      <c r="AK2222" s="6"/>
      <c r="AL2222" s="6"/>
      <c r="AM2222" s="6"/>
      <c r="AN2222" s="6"/>
      <c r="AO2222" s="6"/>
      <c r="AP2222" s="6"/>
      <c r="AQ2222" s="21"/>
      <c r="AR2222" s="21"/>
      <c r="AS2222" s="21"/>
      <c r="AT2222" s="6"/>
      <c r="AU2222" s="6"/>
      <c r="AV2222" s="6"/>
      <c r="AW2222" s="6"/>
    </row>
    <row r="2223" spans="1:49" x14ac:dyDescent="0.35">
      <c r="A2223" s="20"/>
      <c r="B2223" s="20"/>
      <c r="C2223" s="20"/>
      <c r="D2223" s="20"/>
      <c r="E2223" s="6"/>
      <c r="F2223" s="6"/>
      <c r="G2223" s="6"/>
      <c r="H2223" s="6"/>
      <c r="I2223" s="6"/>
      <c r="J2223" s="6"/>
      <c r="K2223" s="6"/>
      <c r="L2223" s="6"/>
      <c r="M2223" s="6"/>
      <c r="N2223" s="6"/>
      <c r="O2223" s="6"/>
      <c r="P2223" s="6"/>
      <c r="Q2223" s="6"/>
      <c r="R2223" s="6"/>
      <c r="S2223" s="6"/>
      <c r="T2223" s="6"/>
      <c r="U2223" s="6"/>
      <c r="V2223" s="6"/>
      <c r="W2223" s="6"/>
      <c r="X2223" s="6"/>
      <c r="Y2223" s="6"/>
      <c r="Z2223" s="6"/>
      <c r="AA2223" s="6"/>
      <c r="AB2223" s="6"/>
      <c r="AC2223" s="6"/>
      <c r="AD2223" s="6"/>
      <c r="AE2223" s="6"/>
      <c r="AF2223" s="6"/>
      <c r="AG2223" s="6"/>
      <c r="AH2223" s="6"/>
      <c r="AI2223" s="6"/>
      <c r="AJ2223" s="6"/>
      <c r="AK2223" s="6"/>
      <c r="AL2223" s="6"/>
      <c r="AM2223" s="6"/>
      <c r="AN2223" s="6"/>
      <c r="AO2223" s="6"/>
      <c r="AP2223" s="6"/>
      <c r="AQ2223" s="21"/>
      <c r="AR2223" s="21"/>
      <c r="AS2223" s="21"/>
      <c r="AT2223" s="6"/>
      <c r="AU2223" s="6"/>
      <c r="AV2223" s="6"/>
      <c r="AW2223" s="6"/>
    </row>
    <row r="2224" spans="1:49" x14ac:dyDescent="0.35">
      <c r="A2224" s="20"/>
      <c r="B2224" s="20"/>
      <c r="C2224" s="20"/>
      <c r="D2224" s="20"/>
      <c r="E2224" s="6"/>
      <c r="F2224" s="6"/>
      <c r="G2224" s="6"/>
      <c r="H2224" s="6"/>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c r="AG2224" s="6"/>
      <c r="AH2224" s="6"/>
      <c r="AI2224" s="6"/>
      <c r="AJ2224" s="6"/>
      <c r="AK2224" s="6"/>
      <c r="AL2224" s="6"/>
      <c r="AM2224" s="6"/>
      <c r="AN2224" s="6"/>
      <c r="AO2224" s="6"/>
      <c r="AP2224" s="6"/>
      <c r="AQ2224" s="21"/>
      <c r="AR2224" s="21"/>
      <c r="AS2224" s="21"/>
      <c r="AT2224" s="6"/>
      <c r="AU2224" s="6"/>
      <c r="AV2224" s="6"/>
      <c r="AW2224" s="6"/>
    </row>
    <row r="2225" spans="1:49" x14ac:dyDescent="0.35">
      <c r="A2225" s="20"/>
      <c r="B2225" s="20"/>
      <c r="C2225" s="20"/>
      <c r="D2225" s="20"/>
      <c r="E2225" s="6"/>
      <c r="F2225" s="6"/>
      <c r="G2225" s="6"/>
      <c r="H2225" s="6"/>
      <c r="I2225" s="6"/>
      <c r="J2225" s="6"/>
      <c r="K2225" s="6"/>
      <c r="L2225" s="6"/>
      <c r="M2225" s="6"/>
      <c r="N2225" s="6"/>
      <c r="O2225" s="6"/>
      <c r="P2225" s="6"/>
      <c r="Q2225" s="6"/>
      <c r="R2225" s="6"/>
      <c r="S2225" s="6"/>
      <c r="T2225" s="6"/>
      <c r="U2225" s="6"/>
      <c r="V2225" s="6"/>
      <c r="W2225" s="6"/>
      <c r="X2225" s="6"/>
      <c r="Y2225" s="6"/>
      <c r="Z2225" s="6"/>
      <c r="AA2225" s="6"/>
      <c r="AB2225" s="6"/>
      <c r="AC2225" s="6"/>
      <c r="AD2225" s="6"/>
      <c r="AE2225" s="6"/>
      <c r="AF2225" s="6"/>
      <c r="AG2225" s="6"/>
      <c r="AH2225" s="6"/>
      <c r="AI2225" s="6"/>
      <c r="AJ2225" s="6"/>
      <c r="AK2225" s="6"/>
      <c r="AL2225" s="6"/>
      <c r="AM2225" s="6"/>
      <c r="AN2225" s="6"/>
      <c r="AO2225" s="6"/>
      <c r="AP2225" s="6"/>
      <c r="AQ2225" s="21"/>
      <c r="AR2225" s="21"/>
      <c r="AS2225" s="21"/>
      <c r="AT2225" s="6"/>
      <c r="AU2225" s="6"/>
      <c r="AV2225" s="6"/>
      <c r="AW2225" s="6"/>
    </row>
    <row r="2226" spans="1:49" x14ac:dyDescent="0.35">
      <c r="A2226" s="20"/>
      <c r="B2226" s="20"/>
      <c r="C2226" s="20"/>
      <c r="D2226" s="20"/>
      <c r="E2226" s="6"/>
      <c r="F2226" s="6"/>
      <c r="G2226" s="6"/>
      <c r="H2226" s="6"/>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c r="AG2226" s="6"/>
      <c r="AH2226" s="6"/>
      <c r="AI2226" s="6"/>
      <c r="AJ2226" s="6"/>
      <c r="AK2226" s="6"/>
      <c r="AL2226" s="6"/>
      <c r="AM2226" s="6"/>
      <c r="AN2226" s="6"/>
      <c r="AO2226" s="6"/>
      <c r="AP2226" s="6"/>
      <c r="AQ2226" s="21"/>
      <c r="AR2226" s="21"/>
      <c r="AS2226" s="21"/>
      <c r="AT2226" s="6"/>
      <c r="AU2226" s="6"/>
      <c r="AV2226" s="6"/>
      <c r="AW2226" s="6"/>
    </row>
    <row r="2227" spans="1:49" x14ac:dyDescent="0.35">
      <c r="A2227" s="20"/>
      <c r="B2227" s="20"/>
      <c r="C2227" s="20"/>
      <c r="D2227" s="20"/>
      <c r="E2227" s="6"/>
      <c r="F2227" s="6"/>
      <c r="G2227" s="6"/>
      <c r="H2227" s="6"/>
      <c r="I2227" s="6"/>
      <c r="J2227" s="6"/>
      <c r="K2227" s="6"/>
      <c r="L2227" s="6"/>
      <c r="M2227" s="6"/>
      <c r="N2227" s="6"/>
      <c r="O2227" s="6"/>
      <c r="P2227" s="6"/>
      <c r="Q2227" s="6"/>
      <c r="R2227" s="6"/>
      <c r="S2227" s="6"/>
      <c r="T2227" s="6"/>
      <c r="U2227" s="6"/>
      <c r="V2227" s="6"/>
      <c r="W2227" s="6"/>
      <c r="X2227" s="6"/>
      <c r="Y2227" s="6"/>
      <c r="Z2227" s="6"/>
      <c r="AA2227" s="6"/>
      <c r="AB2227" s="6"/>
      <c r="AC2227" s="6"/>
      <c r="AD2227" s="6"/>
      <c r="AE2227" s="6"/>
      <c r="AF2227" s="6"/>
      <c r="AG2227" s="6"/>
      <c r="AH2227" s="6"/>
      <c r="AI2227" s="6"/>
      <c r="AJ2227" s="6"/>
      <c r="AK2227" s="6"/>
      <c r="AL2227" s="6"/>
      <c r="AM2227" s="6"/>
      <c r="AN2227" s="6"/>
      <c r="AO2227" s="6"/>
      <c r="AP2227" s="6"/>
      <c r="AQ2227" s="21"/>
      <c r="AR2227" s="21"/>
      <c r="AS2227" s="21"/>
      <c r="AT2227" s="6"/>
      <c r="AU2227" s="6"/>
      <c r="AV2227" s="6"/>
      <c r="AW2227" s="6"/>
    </row>
    <row r="2228" spans="1:49" x14ac:dyDescent="0.35">
      <c r="A2228" s="20"/>
      <c r="B2228" s="20"/>
      <c r="C2228" s="20"/>
      <c r="D2228" s="20"/>
      <c r="E2228" s="6"/>
      <c r="F2228" s="6"/>
      <c r="G2228" s="6"/>
      <c r="H2228" s="6"/>
      <c r="I2228" s="6"/>
      <c r="J2228" s="6"/>
      <c r="K2228" s="6"/>
      <c r="L2228" s="6"/>
      <c r="M2228" s="6"/>
      <c r="N2228" s="6"/>
      <c r="O2228" s="6"/>
      <c r="P2228" s="6"/>
      <c r="Q2228" s="6"/>
      <c r="R2228" s="6"/>
      <c r="S2228" s="6"/>
      <c r="T2228" s="6"/>
      <c r="U2228" s="6"/>
      <c r="V2228" s="6"/>
      <c r="W2228" s="6"/>
      <c r="X2228" s="6"/>
      <c r="Y2228" s="6"/>
      <c r="Z2228" s="6"/>
      <c r="AA2228" s="6"/>
      <c r="AB2228" s="6"/>
      <c r="AC2228" s="6"/>
      <c r="AD2228" s="6"/>
      <c r="AE2228" s="6"/>
      <c r="AF2228" s="6"/>
      <c r="AG2228" s="6"/>
      <c r="AH2228" s="6"/>
      <c r="AI2228" s="6"/>
      <c r="AJ2228" s="6"/>
      <c r="AK2228" s="6"/>
      <c r="AL2228" s="6"/>
      <c r="AM2228" s="6"/>
      <c r="AN2228" s="6"/>
      <c r="AO2228" s="6"/>
      <c r="AP2228" s="6"/>
      <c r="AQ2228" s="21"/>
      <c r="AR2228" s="21"/>
      <c r="AS2228" s="21"/>
      <c r="AT2228" s="6"/>
      <c r="AU2228" s="6"/>
      <c r="AV2228" s="6"/>
      <c r="AW2228" s="6"/>
    </row>
    <row r="2229" spans="1:49" x14ac:dyDescent="0.35">
      <c r="A2229" s="20"/>
      <c r="B2229" s="20"/>
      <c r="C2229" s="20"/>
      <c r="D2229" s="20"/>
      <c r="E2229" s="6"/>
      <c r="F2229" s="6"/>
      <c r="G2229" s="6"/>
      <c r="H2229" s="6"/>
      <c r="I2229" s="6"/>
      <c r="J2229" s="6"/>
      <c r="K2229" s="6"/>
      <c r="L2229" s="6"/>
      <c r="M2229" s="6"/>
      <c r="N2229" s="6"/>
      <c r="O2229" s="6"/>
      <c r="P2229" s="6"/>
      <c r="Q2229" s="6"/>
      <c r="R2229" s="6"/>
      <c r="S2229" s="6"/>
      <c r="T2229" s="6"/>
      <c r="U2229" s="6"/>
      <c r="V2229" s="6"/>
      <c r="W2229" s="6"/>
      <c r="X2229" s="6"/>
      <c r="Y2229" s="6"/>
      <c r="Z2229" s="6"/>
      <c r="AA2229" s="6"/>
      <c r="AB2229" s="6"/>
      <c r="AC2229" s="6"/>
      <c r="AD2229" s="6"/>
      <c r="AE2229" s="6"/>
      <c r="AF2229" s="6"/>
      <c r="AG2229" s="6"/>
      <c r="AH2229" s="6"/>
      <c r="AI2229" s="6"/>
      <c r="AJ2229" s="6"/>
      <c r="AK2229" s="6"/>
      <c r="AL2229" s="6"/>
      <c r="AM2229" s="6"/>
      <c r="AN2229" s="6"/>
      <c r="AO2229" s="6"/>
      <c r="AP2229" s="6"/>
      <c r="AQ2229" s="21"/>
      <c r="AR2229" s="21"/>
      <c r="AS2229" s="21"/>
      <c r="AT2229" s="6"/>
      <c r="AU2229" s="6"/>
      <c r="AV2229" s="6"/>
      <c r="AW2229" s="6"/>
    </row>
    <row r="2230" spans="1:49" x14ac:dyDescent="0.35">
      <c r="A2230" s="20"/>
      <c r="B2230" s="20"/>
      <c r="C2230" s="20"/>
      <c r="D2230" s="20"/>
      <c r="E2230" s="6"/>
      <c r="F2230" s="6"/>
      <c r="G2230" s="6"/>
      <c r="H2230" s="6"/>
      <c r="I2230" s="6"/>
      <c r="J2230" s="6"/>
      <c r="K2230" s="6"/>
      <c r="L2230" s="6"/>
      <c r="M2230" s="6"/>
      <c r="N2230" s="6"/>
      <c r="O2230" s="6"/>
      <c r="P2230" s="6"/>
      <c r="Q2230" s="6"/>
      <c r="R2230" s="6"/>
      <c r="S2230" s="6"/>
      <c r="T2230" s="6"/>
      <c r="U2230" s="6"/>
      <c r="V2230" s="6"/>
      <c r="W2230" s="6"/>
      <c r="X2230" s="6"/>
      <c r="Y2230" s="6"/>
      <c r="Z2230" s="6"/>
      <c r="AA2230" s="6"/>
      <c r="AB2230" s="6"/>
      <c r="AC2230" s="6"/>
      <c r="AD2230" s="6"/>
      <c r="AE2230" s="6"/>
      <c r="AF2230" s="6"/>
      <c r="AG2230" s="6"/>
      <c r="AH2230" s="6"/>
      <c r="AI2230" s="6"/>
      <c r="AJ2230" s="6"/>
      <c r="AK2230" s="6"/>
      <c r="AL2230" s="6"/>
      <c r="AM2230" s="6"/>
      <c r="AN2230" s="6"/>
      <c r="AO2230" s="6"/>
      <c r="AP2230" s="6"/>
      <c r="AQ2230" s="21"/>
      <c r="AR2230" s="21"/>
      <c r="AS2230" s="21"/>
      <c r="AT2230" s="6"/>
      <c r="AU2230" s="6"/>
      <c r="AV2230" s="6"/>
      <c r="AW2230" s="6"/>
    </row>
    <row r="2231" spans="1:49" x14ac:dyDescent="0.35">
      <c r="A2231" s="20"/>
      <c r="B2231" s="20"/>
      <c r="C2231" s="20"/>
      <c r="D2231" s="20"/>
      <c r="E2231" s="6"/>
      <c r="F2231" s="6"/>
      <c r="G2231" s="6"/>
      <c r="H2231" s="6"/>
      <c r="I2231" s="6"/>
      <c r="J2231" s="6"/>
      <c r="K2231" s="6"/>
      <c r="L2231" s="6"/>
      <c r="M2231" s="6"/>
      <c r="N2231" s="6"/>
      <c r="O2231" s="6"/>
      <c r="P2231" s="6"/>
      <c r="Q2231" s="6"/>
      <c r="R2231" s="6"/>
      <c r="S2231" s="6"/>
      <c r="T2231" s="6"/>
      <c r="U2231" s="6"/>
      <c r="V2231" s="6"/>
      <c r="W2231" s="6"/>
      <c r="X2231" s="6"/>
      <c r="Y2231" s="6"/>
      <c r="Z2231" s="6"/>
      <c r="AA2231" s="6"/>
      <c r="AB2231" s="6"/>
      <c r="AC2231" s="6"/>
      <c r="AD2231" s="6"/>
      <c r="AE2231" s="6"/>
      <c r="AF2231" s="6"/>
      <c r="AG2231" s="6"/>
      <c r="AH2231" s="6"/>
      <c r="AI2231" s="6"/>
      <c r="AJ2231" s="6"/>
      <c r="AK2231" s="6"/>
      <c r="AL2231" s="6"/>
      <c r="AM2231" s="6"/>
      <c r="AN2231" s="6"/>
      <c r="AO2231" s="6"/>
      <c r="AP2231" s="6"/>
      <c r="AQ2231" s="21"/>
      <c r="AR2231" s="21"/>
      <c r="AS2231" s="21"/>
      <c r="AT2231" s="6"/>
      <c r="AU2231" s="6"/>
      <c r="AV2231" s="6"/>
      <c r="AW2231" s="6"/>
    </row>
    <row r="2232" spans="1:49" x14ac:dyDescent="0.35">
      <c r="A2232" s="20"/>
      <c r="B2232" s="20"/>
      <c r="C2232" s="20"/>
      <c r="D2232" s="20"/>
      <c r="E2232" s="6"/>
      <c r="F2232" s="6"/>
      <c r="G2232" s="6"/>
      <c r="H2232" s="6"/>
      <c r="I2232" s="6"/>
      <c r="J2232" s="6"/>
      <c r="K2232" s="6"/>
      <c r="L2232" s="6"/>
      <c r="M2232" s="6"/>
      <c r="N2232" s="6"/>
      <c r="O2232" s="6"/>
      <c r="P2232" s="6"/>
      <c r="Q2232" s="6"/>
      <c r="R2232" s="6"/>
      <c r="S2232" s="6"/>
      <c r="T2232" s="6"/>
      <c r="U2232" s="6"/>
      <c r="V2232" s="6"/>
      <c r="W2232" s="6"/>
      <c r="X2232" s="6"/>
      <c r="Y2232" s="6"/>
      <c r="Z2232" s="6"/>
      <c r="AA2232" s="6"/>
      <c r="AB2232" s="6"/>
      <c r="AC2232" s="6"/>
      <c r="AD2232" s="6"/>
      <c r="AE2232" s="6"/>
      <c r="AF2232" s="6"/>
      <c r="AG2232" s="6"/>
      <c r="AH2232" s="6"/>
      <c r="AI2232" s="6"/>
      <c r="AJ2232" s="6"/>
      <c r="AK2232" s="6"/>
      <c r="AL2232" s="6"/>
      <c r="AM2232" s="6"/>
      <c r="AN2232" s="6"/>
      <c r="AO2232" s="6"/>
      <c r="AP2232" s="6"/>
      <c r="AQ2232" s="21"/>
      <c r="AR2232" s="21"/>
      <c r="AS2232" s="21"/>
      <c r="AT2232" s="6"/>
      <c r="AU2232" s="6"/>
      <c r="AV2232" s="6"/>
      <c r="AW2232" s="6"/>
    </row>
    <row r="2233" spans="1:49" x14ac:dyDescent="0.35">
      <c r="A2233" s="20"/>
      <c r="B2233" s="20"/>
      <c r="C2233" s="20"/>
      <c r="D2233" s="20"/>
      <c r="E2233" s="6"/>
      <c r="F2233" s="6"/>
      <c r="G2233" s="6"/>
      <c r="H2233" s="6"/>
      <c r="I2233" s="6"/>
      <c r="J2233" s="6"/>
      <c r="K2233" s="6"/>
      <c r="L2233" s="6"/>
      <c r="M2233" s="6"/>
      <c r="N2233" s="6"/>
      <c r="O2233" s="6"/>
      <c r="P2233" s="6"/>
      <c r="Q2233" s="6"/>
      <c r="R2233" s="6"/>
      <c r="S2233" s="6"/>
      <c r="T2233" s="6"/>
      <c r="U2233" s="6"/>
      <c r="V2233" s="6"/>
      <c r="W2233" s="6"/>
      <c r="X2233" s="6"/>
      <c r="Y2233" s="6"/>
      <c r="Z2233" s="6"/>
      <c r="AA2233" s="6"/>
      <c r="AB2233" s="6"/>
      <c r="AC2233" s="6"/>
      <c r="AD2233" s="6"/>
      <c r="AE2233" s="6"/>
      <c r="AF2233" s="6"/>
      <c r="AG2233" s="6"/>
      <c r="AH2233" s="6"/>
      <c r="AI2233" s="6"/>
      <c r="AJ2233" s="6"/>
      <c r="AK2233" s="6"/>
      <c r="AL2233" s="6"/>
      <c r="AM2233" s="6"/>
      <c r="AN2233" s="6"/>
      <c r="AO2233" s="6"/>
      <c r="AP2233" s="6"/>
      <c r="AQ2233" s="21"/>
      <c r="AR2233" s="21"/>
      <c r="AS2233" s="21"/>
      <c r="AT2233" s="6"/>
      <c r="AU2233" s="6"/>
      <c r="AV2233" s="6"/>
      <c r="AW2233" s="6"/>
    </row>
    <row r="2234" spans="1:49" x14ac:dyDescent="0.35">
      <c r="A2234" s="20"/>
      <c r="B2234" s="20"/>
      <c r="C2234" s="20"/>
      <c r="D2234" s="20"/>
      <c r="E2234" s="6"/>
      <c r="F2234" s="6"/>
      <c r="G2234" s="6"/>
      <c r="H2234" s="6"/>
      <c r="I2234" s="6"/>
      <c r="J2234" s="6"/>
      <c r="K2234" s="6"/>
      <c r="L2234" s="6"/>
      <c r="M2234" s="6"/>
      <c r="N2234" s="6"/>
      <c r="O2234" s="6"/>
      <c r="P2234" s="6"/>
      <c r="Q2234" s="6"/>
      <c r="R2234" s="6"/>
      <c r="S2234" s="6"/>
      <c r="T2234" s="6"/>
      <c r="U2234" s="6"/>
      <c r="V2234" s="6"/>
      <c r="W2234" s="6"/>
      <c r="X2234" s="6"/>
      <c r="Y2234" s="6"/>
      <c r="Z2234" s="6"/>
      <c r="AA2234" s="6"/>
      <c r="AB2234" s="6"/>
      <c r="AC2234" s="6"/>
      <c r="AD2234" s="6"/>
      <c r="AE2234" s="6"/>
      <c r="AF2234" s="6"/>
      <c r="AG2234" s="6"/>
      <c r="AH2234" s="6"/>
      <c r="AI2234" s="6"/>
      <c r="AJ2234" s="6"/>
      <c r="AK2234" s="6"/>
      <c r="AL2234" s="6"/>
      <c r="AM2234" s="6"/>
      <c r="AN2234" s="6"/>
      <c r="AO2234" s="6"/>
      <c r="AP2234" s="6"/>
      <c r="AQ2234" s="21"/>
      <c r="AR2234" s="21"/>
      <c r="AS2234" s="21"/>
      <c r="AT2234" s="6"/>
      <c r="AU2234" s="6"/>
      <c r="AV2234" s="6"/>
      <c r="AW2234" s="6"/>
    </row>
    <row r="2235" spans="1:49" x14ac:dyDescent="0.35">
      <c r="A2235" s="20"/>
      <c r="B2235" s="20"/>
      <c r="C2235" s="20"/>
      <c r="D2235" s="20"/>
      <c r="E2235" s="6"/>
      <c r="F2235" s="6"/>
      <c r="G2235" s="6"/>
      <c r="H2235" s="6"/>
      <c r="I2235" s="6"/>
      <c r="J2235" s="6"/>
      <c r="K2235" s="6"/>
      <c r="L2235" s="6"/>
      <c r="M2235" s="6"/>
      <c r="N2235" s="6"/>
      <c r="O2235" s="6"/>
      <c r="P2235" s="6"/>
      <c r="Q2235" s="6"/>
      <c r="R2235" s="6"/>
      <c r="S2235" s="6"/>
      <c r="T2235" s="6"/>
      <c r="U2235" s="6"/>
      <c r="V2235" s="6"/>
      <c r="W2235" s="6"/>
      <c r="X2235" s="6"/>
      <c r="Y2235" s="6"/>
      <c r="Z2235" s="6"/>
      <c r="AA2235" s="6"/>
      <c r="AB2235" s="6"/>
      <c r="AC2235" s="6"/>
      <c r="AD2235" s="6"/>
      <c r="AE2235" s="6"/>
      <c r="AF2235" s="6"/>
      <c r="AG2235" s="6"/>
      <c r="AH2235" s="6"/>
      <c r="AI2235" s="6"/>
      <c r="AJ2235" s="6"/>
      <c r="AK2235" s="6"/>
      <c r="AL2235" s="6"/>
      <c r="AM2235" s="6"/>
      <c r="AN2235" s="6"/>
      <c r="AO2235" s="6"/>
      <c r="AP2235" s="6"/>
      <c r="AQ2235" s="21"/>
      <c r="AR2235" s="21"/>
      <c r="AS2235" s="21"/>
      <c r="AT2235" s="6"/>
      <c r="AU2235" s="6"/>
      <c r="AV2235" s="6"/>
      <c r="AW2235" s="6"/>
    </row>
    <row r="2236" spans="1:49" x14ac:dyDescent="0.35">
      <c r="A2236" s="20"/>
      <c r="B2236" s="20"/>
      <c r="C2236" s="20"/>
      <c r="D2236" s="20"/>
      <c r="E2236" s="6"/>
      <c r="F2236" s="6"/>
      <c r="G2236" s="6"/>
      <c r="H2236" s="6"/>
      <c r="I2236" s="6"/>
      <c r="J2236" s="6"/>
      <c r="K2236" s="6"/>
      <c r="L2236" s="6"/>
      <c r="M2236" s="6"/>
      <c r="N2236" s="6"/>
      <c r="O2236" s="6"/>
      <c r="P2236" s="6"/>
      <c r="Q2236" s="6"/>
      <c r="R2236" s="6"/>
      <c r="S2236" s="6"/>
      <c r="T2236" s="6"/>
      <c r="U2236" s="6"/>
      <c r="V2236" s="6"/>
      <c r="W2236" s="6"/>
      <c r="X2236" s="6"/>
      <c r="Y2236" s="6"/>
      <c r="Z2236" s="6"/>
      <c r="AA2236" s="6"/>
      <c r="AB2236" s="6"/>
      <c r="AC2236" s="6"/>
      <c r="AD2236" s="6"/>
      <c r="AE2236" s="6"/>
      <c r="AF2236" s="6"/>
      <c r="AG2236" s="6"/>
      <c r="AH2236" s="6"/>
      <c r="AI2236" s="6"/>
      <c r="AJ2236" s="6"/>
      <c r="AK2236" s="6"/>
      <c r="AL2236" s="6"/>
      <c r="AM2236" s="6"/>
      <c r="AN2236" s="6"/>
      <c r="AO2236" s="6"/>
      <c r="AP2236" s="6"/>
      <c r="AQ2236" s="21"/>
      <c r="AR2236" s="21"/>
      <c r="AS2236" s="21"/>
      <c r="AT2236" s="6"/>
      <c r="AU2236" s="6"/>
      <c r="AV2236" s="6"/>
      <c r="AW2236" s="6"/>
    </row>
    <row r="2237" spans="1:49" x14ac:dyDescent="0.35">
      <c r="A2237" s="20"/>
      <c r="B2237" s="20"/>
      <c r="C2237" s="20"/>
      <c r="D2237" s="20"/>
      <c r="E2237" s="6"/>
      <c r="F2237" s="6"/>
      <c r="G2237" s="6"/>
      <c r="H2237" s="6"/>
      <c r="I2237" s="6"/>
      <c r="J2237" s="6"/>
      <c r="K2237" s="6"/>
      <c r="L2237" s="6"/>
      <c r="M2237" s="6"/>
      <c r="N2237" s="6"/>
      <c r="O2237" s="6"/>
      <c r="P2237" s="6"/>
      <c r="Q2237" s="6"/>
      <c r="R2237" s="6"/>
      <c r="S2237" s="6"/>
      <c r="T2237" s="6"/>
      <c r="U2237" s="6"/>
      <c r="V2237" s="6"/>
      <c r="W2237" s="6"/>
      <c r="X2237" s="6"/>
      <c r="Y2237" s="6"/>
      <c r="Z2237" s="6"/>
      <c r="AA2237" s="6"/>
      <c r="AB2237" s="6"/>
      <c r="AC2237" s="6"/>
      <c r="AD2237" s="6"/>
      <c r="AE2237" s="6"/>
      <c r="AF2237" s="6"/>
      <c r="AG2237" s="6"/>
      <c r="AH2237" s="6"/>
      <c r="AI2237" s="6"/>
      <c r="AJ2237" s="6"/>
      <c r="AK2237" s="6"/>
      <c r="AL2237" s="6"/>
      <c r="AM2237" s="6"/>
      <c r="AN2237" s="6"/>
      <c r="AO2237" s="6"/>
      <c r="AP2237" s="6"/>
      <c r="AQ2237" s="21"/>
      <c r="AR2237" s="21"/>
      <c r="AS2237" s="21"/>
      <c r="AT2237" s="6"/>
      <c r="AU2237" s="6"/>
      <c r="AV2237" s="6"/>
      <c r="AW2237" s="6"/>
    </row>
    <row r="2238" spans="1:49" x14ac:dyDescent="0.35">
      <c r="A2238" s="20"/>
      <c r="B2238" s="20"/>
      <c r="C2238" s="20"/>
      <c r="D2238" s="20"/>
      <c r="E2238" s="6"/>
      <c r="F2238" s="6"/>
      <c r="G2238" s="6"/>
      <c r="H2238" s="6"/>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c r="AG2238" s="6"/>
      <c r="AH2238" s="6"/>
      <c r="AI2238" s="6"/>
      <c r="AJ2238" s="6"/>
      <c r="AK2238" s="6"/>
      <c r="AL2238" s="6"/>
      <c r="AM2238" s="6"/>
      <c r="AN2238" s="6"/>
      <c r="AO2238" s="6"/>
      <c r="AP2238" s="6"/>
      <c r="AQ2238" s="21"/>
      <c r="AR2238" s="21"/>
      <c r="AS2238" s="21"/>
      <c r="AT2238" s="6"/>
      <c r="AU2238" s="6"/>
      <c r="AV2238" s="6"/>
      <c r="AW2238" s="6"/>
    </row>
    <row r="2239" spans="1:49" x14ac:dyDescent="0.35">
      <c r="A2239" s="20"/>
      <c r="B2239" s="20"/>
      <c r="C2239" s="20"/>
      <c r="D2239" s="20"/>
      <c r="E2239" s="6"/>
      <c r="F2239" s="6"/>
      <c r="G2239" s="6"/>
      <c r="H2239" s="6"/>
      <c r="I2239" s="6"/>
      <c r="J2239" s="6"/>
      <c r="K2239" s="6"/>
      <c r="L2239" s="6"/>
      <c r="M2239" s="6"/>
      <c r="N2239" s="6"/>
      <c r="O2239" s="6"/>
      <c r="P2239" s="6"/>
      <c r="Q2239" s="6"/>
      <c r="R2239" s="6"/>
      <c r="S2239" s="6"/>
      <c r="T2239" s="6"/>
      <c r="U2239" s="6"/>
      <c r="V2239" s="6"/>
      <c r="W2239" s="6"/>
      <c r="X2239" s="6"/>
      <c r="Y2239" s="6"/>
      <c r="Z2239" s="6"/>
      <c r="AA2239" s="6"/>
      <c r="AB2239" s="6"/>
      <c r="AC2239" s="6"/>
      <c r="AD2239" s="6"/>
      <c r="AE2239" s="6"/>
      <c r="AF2239" s="6"/>
      <c r="AG2239" s="6"/>
      <c r="AH2239" s="6"/>
      <c r="AI2239" s="6"/>
      <c r="AJ2239" s="6"/>
      <c r="AK2239" s="6"/>
      <c r="AL2239" s="6"/>
      <c r="AM2239" s="6"/>
      <c r="AN2239" s="6"/>
      <c r="AO2239" s="6"/>
      <c r="AP2239" s="6"/>
      <c r="AQ2239" s="21"/>
      <c r="AR2239" s="21"/>
      <c r="AS2239" s="21"/>
      <c r="AT2239" s="6"/>
      <c r="AU2239" s="6"/>
      <c r="AV2239" s="6"/>
      <c r="AW2239" s="6"/>
    </row>
    <row r="2240" spans="1:49" x14ac:dyDescent="0.35">
      <c r="A2240" s="20"/>
      <c r="B2240" s="20"/>
      <c r="C2240" s="20"/>
      <c r="D2240" s="20"/>
      <c r="E2240" s="6"/>
      <c r="F2240" s="6"/>
      <c r="G2240" s="6"/>
      <c r="H2240" s="6"/>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c r="AG2240" s="6"/>
      <c r="AH2240" s="6"/>
      <c r="AI2240" s="6"/>
      <c r="AJ2240" s="6"/>
      <c r="AK2240" s="6"/>
      <c r="AL2240" s="6"/>
      <c r="AM2240" s="6"/>
      <c r="AN2240" s="6"/>
      <c r="AO2240" s="6"/>
      <c r="AP2240" s="6"/>
      <c r="AQ2240" s="21"/>
      <c r="AR2240" s="21"/>
      <c r="AS2240" s="21"/>
      <c r="AT2240" s="6"/>
      <c r="AU2240" s="6"/>
      <c r="AV2240" s="6"/>
      <c r="AW2240" s="6"/>
    </row>
    <row r="2241" spans="1:49" x14ac:dyDescent="0.35">
      <c r="A2241" s="20"/>
      <c r="B2241" s="20"/>
      <c r="C2241" s="20"/>
      <c r="D2241" s="20"/>
      <c r="E2241" s="6"/>
      <c r="F2241" s="6"/>
      <c r="G2241" s="6"/>
      <c r="H2241" s="6"/>
      <c r="I2241" s="6"/>
      <c r="J2241" s="6"/>
      <c r="K2241" s="6"/>
      <c r="L2241" s="6"/>
      <c r="M2241" s="6"/>
      <c r="N2241" s="6"/>
      <c r="O2241" s="6"/>
      <c r="P2241" s="6"/>
      <c r="Q2241" s="6"/>
      <c r="R2241" s="6"/>
      <c r="S2241" s="6"/>
      <c r="T2241" s="6"/>
      <c r="U2241" s="6"/>
      <c r="V2241" s="6"/>
      <c r="W2241" s="6"/>
      <c r="X2241" s="6"/>
      <c r="Y2241" s="6"/>
      <c r="Z2241" s="6"/>
      <c r="AA2241" s="6"/>
      <c r="AB2241" s="6"/>
      <c r="AC2241" s="6"/>
      <c r="AD2241" s="6"/>
      <c r="AE2241" s="6"/>
      <c r="AF2241" s="6"/>
      <c r="AG2241" s="6"/>
      <c r="AH2241" s="6"/>
      <c r="AI2241" s="6"/>
      <c r="AJ2241" s="6"/>
      <c r="AK2241" s="6"/>
      <c r="AL2241" s="6"/>
      <c r="AM2241" s="6"/>
      <c r="AN2241" s="6"/>
      <c r="AO2241" s="6"/>
      <c r="AP2241" s="6"/>
      <c r="AQ2241" s="21"/>
      <c r="AR2241" s="21"/>
      <c r="AS2241" s="21"/>
      <c r="AT2241" s="6"/>
      <c r="AU2241" s="6"/>
      <c r="AV2241" s="6"/>
      <c r="AW2241" s="6"/>
    </row>
    <row r="2242" spans="1:49" x14ac:dyDescent="0.35">
      <c r="A2242" s="20"/>
      <c r="B2242" s="20"/>
      <c r="C2242" s="20"/>
      <c r="D2242" s="20"/>
      <c r="E2242" s="6"/>
      <c r="F2242" s="6"/>
      <c r="G2242" s="6"/>
      <c r="H2242" s="6"/>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c r="AG2242" s="6"/>
      <c r="AH2242" s="6"/>
      <c r="AI2242" s="6"/>
      <c r="AJ2242" s="6"/>
      <c r="AK2242" s="6"/>
      <c r="AL2242" s="6"/>
      <c r="AM2242" s="6"/>
      <c r="AN2242" s="6"/>
      <c r="AO2242" s="6"/>
      <c r="AP2242" s="6"/>
      <c r="AQ2242" s="21"/>
      <c r="AR2242" s="21"/>
      <c r="AS2242" s="21"/>
      <c r="AT2242" s="6"/>
      <c r="AU2242" s="6"/>
      <c r="AV2242" s="6"/>
      <c r="AW2242" s="6"/>
    </row>
    <row r="2243" spans="1:49" x14ac:dyDescent="0.35">
      <c r="A2243" s="20"/>
      <c r="B2243" s="20"/>
      <c r="C2243" s="20"/>
      <c r="D2243" s="20"/>
      <c r="E2243" s="6"/>
      <c r="F2243" s="6"/>
      <c r="G2243" s="6"/>
      <c r="H2243" s="6"/>
      <c r="I2243" s="6"/>
      <c r="J2243" s="6"/>
      <c r="K2243" s="6"/>
      <c r="L2243" s="6"/>
      <c r="M2243" s="6"/>
      <c r="N2243" s="6"/>
      <c r="O2243" s="6"/>
      <c r="P2243" s="6"/>
      <c r="Q2243" s="6"/>
      <c r="R2243" s="6"/>
      <c r="S2243" s="6"/>
      <c r="T2243" s="6"/>
      <c r="U2243" s="6"/>
      <c r="V2243" s="6"/>
      <c r="W2243" s="6"/>
      <c r="X2243" s="6"/>
      <c r="Y2243" s="6"/>
      <c r="Z2243" s="6"/>
      <c r="AA2243" s="6"/>
      <c r="AB2243" s="6"/>
      <c r="AC2243" s="6"/>
      <c r="AD2243" s="6"/>
      <c r="AE2243" s="6"/>
      <c r="AF2243" s="6"/>
      <c r="AG2243" s="6"/>
      <c r="AH2243" s="6"/>
      <c r="AI2243" s="6"/>
      <c r="AJ2243" s="6"/>
      <c r="AK2243" s="6"/>
      <c r="AL2243" s="6"/>
      <c r="AM2243" s="6"/>
      <c r="AN2243" s="6"/>
      <c r="AO2243" s="6"/>
      <c r="AP2243" s="6"/>
      <c r="AQ2243" s="21"/>
      <c r="AR2243" s="21"/>
      <c r="AS2243" s="21"/>
      <c r="AT2243" s="6"/>
      <c r="AU2243" s="6"/>
      <c r="AV2243" s="6"/>
      <c r="AW2243" s="6"/>
    </row>
    <row r="2244" spans="1:49" x14ac:dyDescent="0.35">
      <c r="A2244" s="20"/>
      <c r="B2244" s="20"/>
      <c r="C2244" s="20"/>
      <c r="D2244" s="20"/>
      <c r="E2244" s="6"/>
      <c r="F2244" s="6"/>
      <c r="G2244" s="6"/>
      <c r="H2244" s="6"/>
      <c r="I2244" s="6"/>
      <c r="J2244" s="6"/>
      <c r="K2244" s="6"/>
      <c r="L2244" s="6"/>
      <c r="M2244" s="6"/>
      <c r="N2244" s="6"/>
      <c r="O2244" s="6"/>
      <c r="P2244" s="6"/>
      <c r="Q2244" s="6"/>
      <c r="R2244" s="6"/>
      <c r="S2244" s="6"/>
      <c r="T2244" s="6"/>
      <c r="U2244" s="6"/>
      <c r="V2244" s="6"/>
      <c r="W2244" s="6"/>
      <c r="X2244" s="6"/>
      <c r="Y2244" s="6"/>
      <c r="Z2244" s="6"/>
      <c r="AA2244" s="6"/>
      <c r="AB2244" s="6"/>
      <c r="AC2244" s="6"/>
      <c r="AD2244" s="6"/>
      <c r="AE2244" s="6"/>
      <c r="AF2244" s="6"/>
      <c r="AG2244" s="6"/>
      <c r="AH2244" s="6"/>
      <c r="AI2244" s="6"/>
      <c r="AJ2244" s="6"/>
      <c r="AK2244" s="6"/>
      <c r="AL2244" s="6"/>
      <c r="AM2244" s="6"/>
      <c r="AN2244" s="6"/>
      <c r="AO2244" s="6"/>
      <c r="AP2244" s="6"/>
      <c r="AQ2244" s="21"/>
      <c r="AR2244" s="21"/>
      <c r="AS2244" s="21"/>
      <c r="AT2244" s="6"/>
      <c r="AU2244" s="6"/>
      <c r="AV2244" s="6"/>
      <c r="AW2244" s="6"/>
    </row>
    <row r="2245" spans="1:49" x14ac:dyDescent="0.35">
      <c r="A2245" s="20"/>
      <c r="B2245" s="20"/>
      <c r="C2245" s="20"/>
      <c r="D2245" s="20"/>
      <c r="E2245" s="6"/>
      <c r="F2245" s="6"/>
      <c r="G2245" s="6"/>
      <c r="H2245" s="6"/>
      <c r="I2245" s="6"/>
      <c r="J2245" s="6"/>
      <c r="K2245" s="6"/>
      <c r="L2245" s="6"/>
      <c r="M2245" s="6"/>
      <c r="N2245" s="6"/>
      <c r="O2245" s="6"/>
      <c r="P2245" s="6"/>
      <c r="Q2245" s="6"/>
      <c r="R2245" s="6"/>
      <c r="S2245" s="6"/>
      <c r="T2245" s="6"/>
      <c r="U2245" s="6"/>
      <c r="V2245" s="6"/>
      <c r="W2245" s="6"/>
      <c r="X2245" s="6"/>
      <c r="Y2245" s="6"/>
      <c r="Z2245" s="6"/>
      <c r="AA2245" s="6"/>
      <c r="AB2245" s="6"/>
      <c r="AC2245" s="6"/>
      <c r="AD2245" s="6"/>
      <c r="AE2245" s="6"/>
      <c r="AF2245" s="6"/>
      <c r="AG2245" s="6"/>
      <c r="AH2245" s="6"/>
      <c r="AI2245" s="6"/>
      <c r="AJ2245" s="6"/>
      <c r="AK2245" s="6"/>
      <c r="AL2245" s="6"/>
      <c r="AM2245" s="6"/>
      <c r="AN2245" s="6"/>
      <c r="AO2245" s="6"/>
      <c r="AP2245" s="6"/>
      <c r="AQ2245" s="21"/>
      <c r="AR2245" s="21"/>
      <c r="AS2245" s="21"/>
      <c r="AT2245" s="6"/>
      <c r="AU2245" s="6"/>
      <c r="AV2245" s="6"/>
      <c r="AW2245" s="6"/>
    </row>
    <row r="2246" spans="1:49" x14ac:dyDescent="0.35">
      <c r="A2246" s="20"/>
      <c r="B2246" s="20"/>
      <c r="C2246" s="20"/>
      <c r="D2246" s="20"/>
      <c r="E2246" s="6"/>
      <c r="F2246" s="6"/>
      <c r="G2246" s="6"/>
      <c r="H2246" s="6"/>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c r="AG2246" s="6"/>
      <c r="AH2246" s="6"/>
      <c r="AI2246" s="6"/>
      <c r="AJ2246" s="6"/>
      <c r="AK2246" s="6"/>
      <c r="AL2246" s="6"/>
      <c r="AM2246" s="6"/>
      <c r="AN2246" s="6"/>
      <c r="AO2246" s="6"/>
      <c r="AP2246" s="6"/>
      <c r="AQ2246" s="21"/>
      <c r="AR2246" s="21"/>
      <c r="AS2246" s="21"/>
      <c r="AT2246" s="6"/>
      <c r="AU2246" s="6"/>
      <c r="AV2246" s="6"/>
      <c r="AW2246" s="6"/>
    </row>
    <row r="2247" spans="1:49" x14ac:dyDescent="0.35">
      <c r="A2247" s="20"/>
      <c r="B2247" s="20"/>
      <c r="C2247" s="20"/>
      <c r="D2247" s="20"/>
      <c r="E2247" s="6"/>
      <c r="F2247" s="6"/>
      <c r="G2247" s="6"/>
      <c r="H2247" s="6"/>
      <c r="I2247" s="6"/>
      <c r="J2247" s="6"/>
      <c r="K2247" s="6"/>
      <c r="L2247" s="6"/>
      <c r="M2247" s="6"/>
      <c r="N2247" s="6"/>
      <c r="O2247" s="6"/>
      <c r="P2247" s="6"/>
      <c r="Q2247" s="6"/>
      <c r="R2247" s="6"/>
      <c r="S2247" s="6"/>
      <c r="T2247" s="6"/>
      <c r="U2247" s="6"/>
      <c r="V2247" s="6"/>
      <c r="W2247" s="6"/>
      <c r="X2247" s="6"/>
      <c r="Y2247" s="6"/>
      <c r="Z2247" s="6"/>
      <c r="AA2247" s="6"/>
      <c r="AB2247" s="6"/>
      <c r="AC2247" s="6"/>
      <c r="AD2247" s="6"/>
      <c r="AE2247" s="6"/>
      <c r="AF2247" s="6"/>
      <c r="AG2247" s="6"/>
      <c r="AH2247" s="6"/>
      <c r="AI2247" s="6"/>
      <c r="AJ2247" s="6"/>
      <c r="AK2247" s="6"/>
      <c r="AL2247" s="6"/>
      <c r="AM2247" s="6"/>
      <c r="AN2247" s="6"/>
      <c r="AO2247" s="6"/>
      <c r="AP2247" s="6"/>
      <c r="AQ2247" s="21"/>
      <c r="AR2247" s="21"/>
      <c r="AS2247" s="21"/>
      <c r="AT2247" s="6"/>
      <c r="AU2247" s="6"/>
      <c r="AV2247" s="6"/>
      <c r="AW2247" s="6"/>
    </row>
    <row r="2248" spans="1:49" x14ac:dyDescent="0.35">
      <c r="A2248" s="20"/>
      <c r="B2248" s="20"/>
      <c r="C2248" s="20"/>
      <c r="D2248" s="20"/>
      <c r="E2248" s="6"/>
      <c r="F2248" s="6"/>
      <c r="G2248" s="6"/>
      <c r="H2248" s="6"/>
      <c r="I2248" s="6"/>
      <c r="J2248" s="6"/>
      <c r="K2248" s="6"/>
      <c r="L2248" s="6"/>
      <c r="M2248" s="6"/>
      <c r="N2248" s="6"/>
      <c r="O2248" s="6"/>
      <c r="P2248" s="6"/>
      <c r="Q2248" s="6"/>
      <c r="R2248" s="6"/>
      <c r="S2248" s="6"/>
      <c r="T2248" s="6"/>
      <c r="U2248" s="6"/>
      <c r="V2248" s="6"/>
      <c r="W2248" s="6"/>
      <c r="X2248" s="6"/>
      <c r="Y2248" s="6"/>
      <c r="Z2248" s="6"/>
      <c r="AA2248" s="6"/>
      <c r="AB2248" s="6"/>
      <c r="AC2248" s="6"/>
      <c r="AD2248" s="6"/>
      <c r="AE2248" s="6"/>
      <c r="AF2248" s="6"/>
      <c r="AG2248" s="6"/>
      <c r="AH2248" s="6"/>
      <c r="AI2248" s="6"/>
      <c r="AJ2248" s="6"/>
      <c r="AK2248" s="6"/>
      <c r="AL2248" s="6"/>
      <c r="AM2248" s="6"/>
      <c r="AN2248" s="6"/>
      <c r="AO2248" s="6"/>
      <c r="AP2248" s="6"/>
      <c r="AQ2248" s="21"/>
      <c r="AR2248" s="21"/>
      <c r="AS2248" s="21"/>
      <c r="AT2248" s="6"/>
      <c r="AU2248" s="6"/>
      <c r="AV2248" s="6"/>
      <c r="AW2248" s="6"/>
    </row>
    <row r="2249" spans="1:49" x14ac:dyDescent="0.35">
      <c r="A2249" s="20"/>
      <c r="B2249" s="20"/>
      <c r="C2249" s="20"/>
      <c r="D2249" s="20"/>
      <c r="E2249" s="6"/>
      <c r="F2249" s="6"/>
      <c r="G2249" s="6"/>
      <c r="H2249" s="6"/>
      <c r="I2249" s="6"/>
      <c r="J2249" s="6"/>
      <c r="K2249" s="6"/>
      <c r="L2249" s="6"/>
      <c r="M2249" s="6"/>
      <c r="N2249" s="6"/>
      <c r="O2249" s="6"/>
      <c r="P2249" s="6"/>
      <c r="Q2249" s="6"/>
      <c r="R2249" s="6"/>
      <c r="S2249" s="6"/>
      <c r="T2249" s="6"/>
      <c r="U2249" s="6"/>
      <c r="V2249" s="6"/>
      <c r="W2249" s="6"/>
      <c r="X2249" s="6"/>
      <c r="Y2249" s="6"/>
      <c r="Z2249" s="6"/>
      <c r="AA2249" s="6"/>
      <c r="AB2249" s="6"/>
      <c r="AC2249" s="6"/>
      <c r="AD2249" s="6"/>
      <c r="AE2249" s="6"/>
      <c r="AF2249" s="6"/>
      <c r="AG2249" s="6"/>
      <c r="AH2249" s="6"/>
      <c r="AI2249" s="6"/>
      <c r="AJ2249" s="6"/>
      <c r="AK2249" s="6"/>
      <c r="AL2249" s="6"/>
      <c r="AM2249" s="6"/>
      <c r="AN2249" s="6"/>
      <c r="AO2249" s="6"/>
      <c r="AP2249" s="6"/>
      <c r="AQ2249" s="21"/>
      <c r="AR2249" s="21"/>
      <c r="AS2249" s="21"/>
      <c r="AT2249" s="6"/>
      <c r="AU2249" s="6"/>
      <c r="AV2249" s="6"/>
      <c r="AW2249" s="6"/>
    </row>
    <row r="2250" spans="1:49" x14ac:dyDescent="0.35">
      <c r="A2250" s="20"/>
      <c r="B2250" s="20"/>
      <c r="C2250" s="20"/>
      <c r="D2250" s="20"/>
      <c r="E2250" s="6"/>
      <c r="F2250" s="6"/>
      <c r="G2250" s="6"/>
      <c r="H2250" s="6"/>
      <c r="I2250" s="6"/>
      <c r="J2250" s="6"/>
      <c r="K2250" s="6"/>
      <c r="L2250" s="6"/>
      <c r="M2250" s="6"/>
      <c r="N2250" s="6"/>
      <c r="O2250" s="6"/>
      <c r="P2250" s="6"/>
      <c r="Q2250" s="6"/>
      <c r="R2250" s="6"/>
      <c r="S2250" s="6"/>
      <c r="T2250" s="6"/>
      <c r="U2250" s="6"/>
      <c r="V2250" s="6"/>
      <c r="W2250" s="6"/>
      <c r="X2250" s="6"/>
      <c r="Y2250" s="6"/>
      <c r="Z2250" s="6"/>
      <c r="AA2250" s="6"/>
      <c r="AB2250" s="6"/>
      <c r="AC2250" s="6"/>
      <c r="AD2250" s="6"/>
      <c r="AE2250" s="6"/>
      <c r="AF2250" s="6"/>
      <c r="AG2250" s="6"/>
      <c r="AH2250" s="6"/>
      <c r="AI2250" s="6"/>
      <c r="AJ2250" s="6"/>
      <c r="AK2250" s="6"/>
      <c r="AL2250" s="6"/>
      <c r="AM2250" s="6"/>
      <c r="AN2250" s="6"/>
      <c r="AO2250" s="6"/>
      <c r="AP2250" s="6"/>
      <c r="AQ2250" s="21"/>
      <c r="AR2250" s="21"/>
      <c r="AS2250" s="21"/>
      <c r="AT2250" s="6"/>
      <c r="AU2250" s="6"/>
      <c r="AV2250" s="6"/>
      <c r="AW2250" s="6"/>
    </row>
    <row r="2251" spans="1:49" x14ac:dyDescent="0.35">
      <c r="A2251" s="20"/>
      <c r="B2251" s="20"/>
      <c r="C2251" s="20"/>
      <c r="D2251" s="20"/>
      <c r="E2251" s="6"/>
      <c r="F2251" s="6"/>
      <c r="G2251" s="6"/>
      <c r="H2251" s="6"/>
      <c r="I2251" s="6"/>
      <c r="J2251" s="6"/>
      <c r="K2251" s="6"/>
      <c r="L2251" s="6"/>
      <c r="M2251" s="6"/>
      <c r="N2251" s="6"/>
      <c r="O2251" s="6"/>
      <c r="P2251" s="6"/>
      <c r="Q2251" s="6"/>
      <c r="R2251" s="6"/>
      <c r="S2251" s="6"/>
      <c r="T2251" s="6"/>
      <c r="U2251" s="6"/>
      <c r="V2251" s="6"/>
      <c r="W2251" s="6"/>
      <c r="X2251" s="6"/>
      <c r="Y2251" s="6"/>
      <c r="Z2251" s="6"/>
      <c r="AA2251" s="6"/>
      <c r="AB2251" s="6"/>
      <c r="AC2251" s="6"/>
      <c r="AD2251" s="6"/>
      <c r="AE2251" s="6"/>
      <c r="AF2251" s="6"/>
      <c r="AG2251" s="6"/>
      <c r="AH2251" s="6"/>
      <c r="AI2251" s="6"/>
      <c r="AJ2251" s="6"/>
      <c r="AK2251" s="6"/>
      <c r="AL2251" s="6"/>
      <c r="AM2251" s="6"/>
      <c r="AN2251" s="6"/>
      <c r="AO2251" s="6"/>
      <c r="AP2251" s="6"/>
      <c r="AQ2251" s="21"/>
      <c r="AR2251" s="21"/>
      <c r="AS2251" s="21"/>
      <c r="AT2251" s="6"/>
      <c r="AU2251" s="6"/>
      <c r="AV2251" s="6"/>
      <c r="AW2251" s="6"/>
    </row>
    <row r="2252" spans="1:49" x14ac:dyDescent="0.35">
      <c r="A2252" s="20"/>
      <c r="B2252" s="20"/>
      <c r="C2252" s="20"/>
      <c r="D2252" s="20"/>
      <c r="E2252" s="6"/>
      <c r="F2252" s="6"/>
      <c r="G2252" s="6"/>
      <c r="H2252" s="6"/>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c r="AG2252" s="6"/>
      <c r="AH2252" s="6"/>
      <c r="AI2252" s="6"/>
      <c r="AJ2252" s="6"/>
      <c r="AK2252" s="6"/>
      <c r="AL2252" s="6"/>
      <c r="AM2252" s="6"/>
      <c r="AN2252" s="6"/>
      <c r="AO2252" s="6"/>
      <c r="AP2252" s="6"/>
      <c r="AQ2252" s="21"/>
      <c r="AR2252" s="21"/>
      <c r="AS2252" s="21"/>
      <c r="AT2252" s="6"/>
      <c r="AU2252" s="6"/>
      <c r="AV2252" s="6"/>
      <c r="AW2252" s="6"/>
    </row>
    <row r="2253" spans="1:49" x14ac:dyDescent="0.35">
      <c r="A2253" s="20"/>
      <c r="B2253" s="20"/>
      <c r="C2253" s="20"/>
      <c r="D2253" s="20"/>
      <c r="E2253" s="6"/>
      <c r="F2253" s="6"/>
      <c r="G2253" s="6"/>
      <c r="H2253" s="6"/>
      <c r="I2253" s="6"/>
      <c r="J2253" s="6"/>
      <c r="K2253" s="6"/>
      <c r="L2253" s="6"/>
      <c r="M2253" s="6"/>
      <c r="N2253" s="6"/>
      <c r="O2253" s="6"/>
      <c r="P2253" s="6"/>
      <c r="Q2253" s="6"/>
      <c r="R2253" s="6"/>
      <c r="S2253" s="6"/>
      <c r="T2253" s="6"/>
      <c r="U2253" s="6"/>
      <c r="V2253" s="6"/>
      <c r="W2253" s="6"/>
      <c r="X2253" s="6"/>
      <c r="Y2253" s="6"/>
      <c r="Z2253" s="6"/>
      <c r="AA2253" s="6"/>
      <c r="AB2253" s="6"/>
      <c r="AC2253" s="6"/>
      <c r="AD2253" s="6"/>
      <c r="AE2253" s="6"/>
      <c r="AF2253" s="6"/>
      <c r="AG2253" s="6"/>
      <c r="AH2253" s="6"/>
      <c r="AI2253" s="6"/>
      <c r="AJ2253" s="6"/>
      <c r="AK2253" s="6"/>
      <c r="AL2253" s="6"/>
      <c r="AM2253" s="6"/>
      <c r="AN2253" s="6"/>
      <c r="AO2253" s="6"/>
      <c r="AP2253" s="6"/>
      <c r="AQ2253" s="21"/>
      <c r="AR2253" s="21"/>
      <c r="AS2253" s="21"/>
      <c r="AT2253" s="6"/>
      <c r="AU2253" s="6"/>
      <c r="AV2253" s="6"/>
      <c r="AW2253" s="6"/>
    </row>
    <row r="2254" spans="1:49" x14ac:dyDescent="0.35">
      <c r="A2254" s="20"/>
      <c r="B2254" s="20"/>
      <c r="C2254" s="20"/>
      <c r="D2254" s="20"/>
      <c r="E2254" s="6"/>
      <c r="F2254" s="6"/>
      <c r="G2254" s="6"/>
      <c r="H2254" s="6"/>
      <c r="I2254" s="6"/>
      <c r="J2254" s="6"/>
      <c r="K2254" s="6"/>
      <c r="L2254" s="6"/>
      <c r="M2254" s="6"/>
      <c r="N2254" s="6"/>
      <c r="O2254" s="6"/>
      <c r="P2254" s="6"/>
      <c r="Q2254" s="6"/>
      <c r="R2254" s="6"/>
      <c r="S2254" s="6"/>
      <c r="T2254" s="6"/>
      <c r="U2254" s="6"/>
      <c r="V2254" s="6"/>
      <c r="W2254" s="6"/>
      <c r="X2254" s="6"/>
      <c r="Y2254" s="6"/>
      <c r="Z2254" s="6"/>
      <c r="AA2254" s="6"/>
      <c r="AB2254" s="6"/>
      <c r="AC2254" s="6"/>
      <c r="AD2254" s="6"/>
      <c r="AE2254" s="6"/>
      <c r="AF2254" s="6"/>
      <c r="AG2254" s="6"/>
      <c r="AH2254" s="6"/>
      <c r="AI2254" s="6"/>
      <c r="AJ2254" s="6"/>
      <c r="AK2254" s="6"/>
      <c r="AL2254" s="6"/>
      <c r="AM2254" s="6"/>
      <c r="AN2254" s="6"/>
      <c r="AO2254" s="6"/>
      <c r="AP2254" s="6"/>
      <c r="AQ2254" s="21"/>
      <c r="AR2254" s="21"/>
      <c r="AS2254" s="21"/>
      <c r="AT2254" s="6"/>
      <c r="AU2254" s="6"/>
      <c r="AV2254" s="6"/>
      <c r="AW2254" s="6"/>
    </row>
    <row r="2255" spans="1:49" x14ac:dyDescent="0.35">
      <c r="A2255" s="20"/>
      <c r="B2255" s="20"/>
      <c r="C2255" s="20"/>
      <c r="D2255" s="20"/>
      <c r="E2255" s="6"/>
      <c r="F2255" s="6"/>
      <c r="G2255" s="6"/>
      <c r="H2255" s="6"/>
      <c r="I2255" s="6"/>
      <c r="J2255" s="6"/>
      <c r="K2255" s="6"/>
      <c r="L2255" s="6"/>
      <c r="M2255" s="6"/>
      <c r="N2255" s="6"/>
      <c r="O2255" s="6"/>
      <c r="P2255" s="6"/>
      <c r="Q2255" s="6"/>
      <c r="R2255" s="6"/>
      <c r="S2255" s="6"/>
      <c r="T2255" s="6"/>
      <c r="U2255" s="6"/>
      <c r="V2255" s="6"/>
      <c r="W2255" s="6"/>
      <c r="X2255" s="6"/>
      <c r="Y2255" s="6"/>
      <c r="Z2255" s="6"/>
      <c r="AA2255" s="6"/>
      <c r="AB2255" s="6"/>
      <c r="AC2255" s="6"/>
      <c r="AD2255" s="6"/>
      <c r="AE2255" s="6"/>
      <c r="AF2255" s="6"/>
      <c r="AG2255" s="6"/>
      <c r="AH2255" s="6"/>
      <c r="AI2255" s="6"/>
      <c r="AJ2255" s="6"/>
      <c r="AK2255" s="6"/>
      <c r="AL2255" s="6"/>
      <c r="AM2255" s="6"/>
      <c r="AN2255" s="6"/>
      <c r="AO2255" s="6"/>
      <c r="AP2255" s="6"/>
      <c r="AQ2255" s="21"/>
      <c r="AR2255" s="21"/>
      <c r="AS2255" s="21"/>
      <c r="AT2255" s="6"/>
      <c r="AU2255" s="6"/>
      <c r="AV2255" s="6"/>
      <c r="AW2255" s="6"/>
    </row>
    <row r="2256" spans="1:49" x14ac:dyDescent="0.35">
      <c r="A2256" s="20"/>
      <c r="B2256" s="20"/>
      <c r="C2256" s="20"/>
      <c r="D2256" s="20"/>
      <c r="E2256" s="6"/>
      <c r="F2256" s="6"/>
      <c r="G2256" s="6"/>
      <c r="H2256" s="6"/>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c r="AG2256" s="6"/>
      <c r="AH2256" s="6"/>
      <c r="AI2256" s="6"/>
      <c r="AJ2256" s="6"/>
      <c r="AK2256" s="6"/>
      <c r="AL2256" s="6"/>
      <c r="AM2256" s="6"/>
      <c r="AN2256" s="6"/>
      <c r="AO2256" s="6"/>
      <c r="AP2256" s="6"/>
      <c r="AQ2256" s="21"/>
      <c r="AR2256" s="21"/>
      <c r="AS2256" s="21"/>
      <c r="AT2256" s="6"/>
      <c r="AU2256" s="6"/>
      <c r="AV2256" s="6"/>
      <c r="AW2256" s="6"/>
    </row>
    <row r="2257" spans="1:49" x14ac:dyDescent="0.35">
      <c r="A2257" s="20"/>
      <c r="B2257" s="20"/>
      <c r="C2257" s="20"/>
      <c r="D2257" s="20"/>
      <c r="E2257" s="6"/>
      <c r="F2257" s="6"/>
      <c r="G2257" s="6"/>
      <c r="H2257" s="6"/>
      <c r="I2257" s="6"/>
      <c r="J2257" s="6"/>
      <c r="K2257" s="6"/>
      <c r="L2257" s="6"/>
      <c r="M2257" s="6"/>
      <c r="N2257" s="6"/>
      <c r="O2257" s="6"/>
      <c r="P2257" s="6"/>
      <c r="Q2257" s="6"/>
      <c r="R2257" s="6"/>
      <c r="S2257" s="6"/>
      <c r="T2257" s="6"/>
      <c r="U2257" s="6"/>
      <c r="V2257" s="6"/>
      <c r="W2257" s="6"/>
      <c r="X2257" s="6"/>
      <c r="Y2257" s="6"/>
      <c r="Z2257" s="6"/>
      <c r="AA2257" s="6"/>
      <c r="AB2257" s="6"/>
      <c r="AC2257" s="6"/>
      <c r="AD2257" s="6"/>
      <c r="AE2257" s="6"/>
      <c r="AF2257" s="6"/>
      <c r="AG2257" s="6"/>
      <c r="AH2257" s="6"/>
      <c r="AI2257" s="6"/>
      <c r="AJ2257" s="6"/>
      <c r="AK2257" s="6"/>
      <c r="AL2257" s="6"/>
      <c r="AM2257" s="6"/>
      <c r="AN2257" s="6"/>
      <c r="AO2257" s="6"/>
      <c r="AP2257" s="6"/>
      <c r="AQ2257" s="21"/>
      <c r="AR2257" s="21"/>
      <c r="AS2257" s="21"/>
      <c r="AT2257" s="6"/>
      <c r="AU2257" s="6"/>
      <c r="AV2257" s="6"/>
      <c r="AW2257" s="6"/>
    </row>
    <row r="2258" spans="1:49" x14ac:dyDescent="0.35">
      <c r="A2258" s="20"/>
      <c r="B2258" s="20"/>
      <c r="C2258" s="20"/>
      <c r="D2258" s="20"/>
      <c r="E2258" s="6"/>
      <c r="F2258" s="6"/>
      <c r="G2258" s="6"/>
      <c r="H2258" s="6"/>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c r="AG2258" s="6"/>
      <c r="AH2258" s="6"/>
      <c r="AI2258" s="6"/>
      <c r="AJ2258" s="6"/>
      <c r="AK2258" s="6"/>
      <c r="AL2258" s="6"/>
      <c r="AM2258" s="6"/>
      <c r="AN2258" s="6"/>
      <c r="AO2258" s="6"/>
      <c r="AP2258" s="6"/>
      <c r="AQ2258" s="21"/>
      <c r="AR2258" s="21"/>
      <c r="AS2258" s="21"/>
      <c r="AT2258" s="6"/>
      <c r="AU2258" s="6"/>
      <c r="AV2258" s="6"/>
      <c r="AW2258" s="6"/>
    </row>
    <row r="2259" spans="1:49" x14ac:dyDescent="0.35">
      <c r="A2259" s="20"/>
      <c r="B2259" s="20"/>
      <c r="C2259" s="20"/>
      <c r="D2259" s="20"/>
      <c r="E2259" s="6"/>
      <c r="F2259" s="6"/>
      <c r="G2259" s="6"/>
      <c r="H2259" s="6"/>
      <c r="I2259" s="6"/>
      <c r="J2259" s="6"/>
      <c r="K2259" s="6"/>
      <c r="L2259" s="6"/>
      <c r="M2259" s="6"/>
      <c r="N2259" s="6"/>
      <c r="O2259" s="6"/>
      <c r="P2259" s="6"/>
      <c r="Q2259" s="6"/>
      <c r="R2259" s="6"/>
      <c r="S2259" s="6"/>
      <c r="T2259" s="6"/>
      <c r="U2259" s="6"/>
      <c r="V2259" s="6"/>
      <c r="W2259" s="6"/>
      <c r="X2259" s="6"/>
      <c r="Y2259" s="6"/>
      <c r="Z2259" s="6"/>
      <c r="AA2259" s="6"/>
      <c r="AB2259" s="6"/>
      <c r="AC2259" s="6"/>
      <c r="AD2259" s="6"/>
      <c r="AE2259" s="6"/>
      <c r="AF2259" s="6"/>
      <c r="AG2259" s="6"/>
      <c r="AH2259" s="6"/>
      <c r="AI2259" s="6"/>
      <c r="AJ2259" s="6"/>
      <c r="AK2259" s="6"/>
      <c r="AL2259" s="6"/>
      <c r="AM2259" s="6"/>
      <c r="AN2259" s="6"/>
      <c r="AO2259" s="6"/>
      <c r="AP2259" s="6"/>
      <c r="AQ2259" s="21"/>
      <c r="AR2259" s="21"/>
      <c r="AS2259" s="21"/>
      <c r="AT2259" s="6"/>
      <c r="AU2259" s="6"/>
      <c r="AV2259" s="6"/>
      <c r="AW2259" s="6"/>
    </row>
    <row r="2260" spans="1:49" x14ac:dyDescent="0.35">
      <c r="A2260" s="20"/>
      <c r="B2260" s="20"/>
      <c r="C2260" s="20"/>
      <c r="D2260" s="20"/>
      <c r="E2260" s="6"/>
      <c r="F2260" s="6"/>
      <c r="G2260" s="6"/>
      <c r="H2260" s="6"/>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c r="AG2260" s="6"/>
      <c r="AH2260" s="6"/>
      <c r="AI2260" s="6"/>
      <c r="AJ2260" s="6"/>
      <c r="AK2260" s="6"/>
      <c r="AL2260" s="6"/>
      <c r="AM2260" s="6"/>
      <c r="AN2260" s="6"/>
      <c r="AO2260" s="6"/>
      <c r="AP2260" s="6"/>
      <c r="AQ2260" s="21"/>
      <c r="AR2260" s="21"/>
      <c r="AS2260" s="21"/>
      <c r="AT2260" s="6"/>
      <c r="AU2260" s="6"/>
      <c r="AV2260" s="6"/>
      <c r="AW2260" s="6"/>
    </row>
    <row r="2261" spans="1:49" x14ac:dyDescent="0.35">
      <c r="A2261" s="20"/>
      <c r="B2261" s="20"/>
      <c r="C2261" s="20"/>
      <c r="D2261" s="20"/>
      <c r="E2261" s="6"/>
      <c r="F2261" s="6"/>
      <c r="G2261" s="6"/>
      <c r="H2261" s="6"/>
      <c r="I2261" s="6"/>
      <c r="J2261" s="6"/>
      <c r="K2261" s="6"/>
      <c r="L2261" s="6"/>
      <c r="M2261" s="6"/>
      <c r="N2261" s="6"/>
      <c r="O2261" s="6"/>
      <c r="P2261" s="6"/>
      <c r="Q2261" s="6"/>
      <c r="R2261" s="6"/>
      <c r="S2261" s="6"/>
      <c r="T2261" s="6"/>
      <c r="U2261" s="6"/>
      <c r="V2261" s="6"/>
      <c r="W2261" s="6"/>
      <c r="X2261" s="6"/>
      <c r="Y2261" s="6"/>
      <c r="Z2261" s="6"/>
      <c r="AA2261" s="6"/>
      <c r="AB2261" s="6"/>
      <c r="AC2261" s="6"/>
      <c r="AD2261" s="6"/>
      <c r="AE2261" s="6"/>
      <c r="AF2261" s="6"/>
      <c r="AG2261" s="6"/>
      <c r="AH2261" s="6"/>
      <c r="AI2261" s="6"/>
      <c r="AJ2261" s="6"/>
      <c r="AK2261" s="6"/>
      <c r="AL2261" s="6"/>
      <c r="AM2261" s="6"/>
      <c r="AN2261" s="6"/>
      <c r="AO2261" s="6"/>
      <c r="AP2261" s="6"/>
      <c r="AQ2261" s="21"/>
      <c r="AR2261" s="21"/>
      <c r="AS2261" s="21"/>
      <c r="AT2261" s="6"/>
      <c r="AU2261" s="6"/>
      <c r="AV2261" s="6"/>
      <c r="AW2261" s="6"/>
    </row>
    <row r="2262" spans="1:49" x14ac:dyDescent="0.35">
      <c r="A2262" s="20"/>
      <c r="B2262" s="20"/>
      <c r="C2262" s="20"/>
      <c r="D2262" s="20"/>
      <c r="E2262" s="6"/>
      <c r="F2262" s="6"/>
      <c r="G2262" s="6"/>
      <c r="H2262" s="6"/>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c r="AG2262" s="6"/>
      <c r="AH2262" s="6"/>
      <c r="AI2262" s="6"/>
      <c r="AJ2262" s="6"/>
      <c r="AK2262" s="6"/>
      <c r="AL2262" s="6"/>
      <c r="AM2262" s="6"/>
      <c r="AN2262" s="6"/>
      <c r="AO2262" s="6"/>
      <c r="AP2262" s="6"/>
      <c r="AQ2262" s="21"/>
      <c r="AR2262" s="21"/>
      <c r="AS2262" s="21"/>
      <c r="AT2262" s="6"/>
      <c r="AU2262" s="6"/>
      <c r="AV2262" s="6"/>
      <c r="AW2262" s="6"/>
    </row>
    <row r="2263" spans="1:49" x14ac:dyDescent="0.35">
      <c r="A2263" s="20"/>
      <c r="B2263" s="20"/>
      <c r="C2263" s="20"/>
      <c r="D2263" s="20"/>
      <c r="E2263" s="6"/>
      <c r="F2263" s="6"/>
      <c r="G2263" s="6"/>
      <c r="H2263" s="6"/>
      <c r="I2263" s="6"/>
      <c r="J2263" s="6"/>
      <c r="K2263" s="6"/>
      <c r="L2263" s="6"/>
      <c r="M2263" s="6"/>
      <c r="N2263" s="6"/>
      <c r="O2263" s="6"/>
      <c r="P2263" s="6"/>
      <c r="Q2263" s="6"/>
      <c r="R2263" s="6"/>
      <c r="S2263" s="6"/>
      <c r="T2263" s="6"/>
      <c r="U2263" s="6"/>
      <c r="V2263" s="6"/>
      <c r="W2263" s="6"/>
      <c r="X2263" s="6"/>
      <c r="Y2263" s="6"/>
      <c r="Z2263" s="6"/>
      <c r="AA2263" s="6"/>
      <c r="AB2263" s="6"/>
      <c r="AC2263" s="6"/>
      <c r="AD2263" s="6"/>
      <c r="AE2263" s="6"/>
      <c r="AF2263" s="6"/>
      <c r="AG2263" s="6"/>
      <c r="AH2263" s="6"/>
      <c r="AI2263" s="6"/>
      <c r="AJ2263" s="6"/>
      <c r="AK2263" s="6"/>
      <c r="AL2263" s="6"/>
      <c r="AM2263" s="6"/>
      <c r="AN2263" s="6"/>
      <c r="AO2263" s="6"/>
      <c r="AP2263" s="6"/>
      <c r="AQ2263" s="21"/>
      <c r="AR2263" s="21"/>
      <c r="AS2263" s="21"/>
      <c r="AT2263" s="6"/>
      <c r="AU2263" s="6"/>
      <c r="AV2263" s="6"/>
      <c r="AW2263" s="6"/>
    </row>
    <row r="2264" spans="1:49" x14ac:dyDescent="0.35">
      <c r="A2264" s="20"/>
      <c r="B2264" s="20"/>
      <c r="C2264" s="20"/>
      <c r="D2264" s="20"/>
      <c r="E2264" s="6"/>
      <c r="F2264" s="6"/>
      <c r="G2264" s="6"/>
      <c r="H2264" s="6"/>
      <c r="I2264" s="6"/>
      <c r="J2264" s="6"/>
      <c r="K2264" s="6"/>
      <c r="L2264" s="6"/>
      <c r="M2264" s="6"/>
      <c r="N2264" s="6"/>
      <c r="O2264" s="6"/>
      <c r="P2264" s="6"/>
      <c r="Q2264" s="6"/>
      <c r="R2264" s="6"/>
      <c r="S2264" s="6"/>
      <c r="T2264" s="6"/>
      <c r="U2264" s="6"/>
      <c r="V2264" s="6"/>
      <c r="W2264" s="6"/>
      <c r="X2264" s="6"/>
      <c r="Y2264" s="6"/>
      <c r="Z2264" s="6"/>
      <c r="AA2264" s="6"/>
      <c r="AB2264" s="6"/>
      <c r="AC2264" s="6"/>
      <c r="AD2264" s="6"/>
      <c r="AE2264" s="6"/>
      <c r="AF2264" s="6"/>
      <c r="AG2264" s="6"/>
      <c r="AH2264" s="6"/>
      <c r="AI2264" s="6"/>
      <c r="AJ2264" s="6"/>
      <c r="AK2264" s="6"/>
      <c r="AL2264" s="6"/>
      <c r="AM2264" s="6"/>
      <c r="AN2264" s="6"/>
      <c r="AO2264" s="6"/>
      <c r="AP2264" s="6"/>
      <c r="AQ2264" s="21"/>
      <c r="AR2264" s="21"/>
      <c r="AS2264" s="21"/>
      <c r="AT2264" s="6"/>
      <c r="AU2264" s="6"/>
      <c r="AV2264" s="6"/>
      <c r="AW2264" s="6"/>
    </row>
    <row r="2265" spans="1:49" x14ac:dyDescent="0.35">
      <c r="A2265" s="20"/>
      <c r="B2265" s="20"/>
      <c r="C2265" s="20"/>
      <c r="D2265" s="20"/>
      <c r="E2265" s="6"/>
      <c r="F2265" s="6"/>
      <c r="G2265" s="6"/>
      <c r="H2265" s="6"/>
      <c r="I2265" s="6"/>
      <c r="J2265" s="6"/>
      <c r="K2265" s="6"/>
      <c r="L2265" s="6"/>
      <c r="M2265" s="6"/>
      <c r="N2265" s="6"/>
      <c r="O2265" s="6"/>
      <c r="P2265" s="6"/>
      <c r="Q2265" s="6"/>
      <c r="R2265" s="6"/>
      <c r="S2265" s="6"/>
      <c r="T2265" s="6"/>
      <c r="U2265" s="6"/>
      <c r="V2265" s="6"/>
      <c r="W2265" s="6"/>
      <c r="X2265" s="6"/>
      <c r="Y2265" s="6"/>
      <c r="Z2265" s="6"/>
      <c r="AA2265" s="6"/>
      <c r="AB2265" s="6"/>
      <c r="AC2265" s="6"/>
      <c r="AD2265" s="6"/>
      <c r="AE2265" s="6"/>
      <c r="AF2265" s="6"/>
      <c r="AG2265" s="6"/>
      <c r="AH2265" s="6"/>
      <c r="AI2265" s="6"/>
      <c r="AJ2265" s="6"/>
      <c r="AK2265" s="6"/>
      <c r="AL2265" s="6"/>
      <c r="AM2265" s="6"/>
      <c r="AN2265" s="6"/>
      <c r="AO2265" s="6"/>
      <c r="AP2265" s="6"/>
      <c r="AQ2265" s="21"/>
      <c r="AR2265" s="21"/>
      <c r="AS2265" s="21"/>
      <c r="AT2265" s="6"/>
      <c r="AU2265" s="6"/>
      <c r="AV2265" s="6"/>
      <c r="AW2265" s="6"/>
    </row>
    <row r="2266" spans="1:49" x14ac:dyDescent="0.35">
      <c r="A2266" s="20"/>
      <c r="B2266" s="20"/>
      <c r="C2266" s="20"/>
      <c r="D2266" s="20"/>
      <c r="E2266" s="6"/>
      <c r="F2266" s="6"/>
      <c r="G2266" s="6"/>
      <c r="H2266" s="6"/>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c r="AG2266" s="6"/>
      <c r="AH2266" s="6"/>
      <c r="AI2266" s="6"/>
      <c r="AJ2266" s="6"/>
      <c r="AK2266" s="6"/>
      <c r="AL2266" s="6"/>
      <c r="AM2266" s="6"/>
      <c r="AN2266" s="6"/>
      <c r="AO2266" s="6"/>
      <c r="AP2266" s="6"/>
      <c r="AQ2266" s="21"/>
      <c r="AR2266" s="21"/>
      <c r="AS2266" s="21"/>
      <c r="AT2266" s="6"/>
      <c r="AU2266" s="6"/>
      <c r="AV2266" s="6"/>
      <c r="AW2266" s="6"/>
    </row>
    <row r="2267" spans="1:49" x14ac:dyDescent="0.35">
      <c r="A2267" s="20"/>
      <c r="B2267" s="20"/>
      <c r="C2267" s="20"/>
      <c r="D2267" s="20"/>
      <c r="E2267" s="6"/>
      <c r="F2267" s="6"/>
      <c r="G2267" s="6"/>
      <c r="H2267" s="6"/>
      <c r="I2267" s="6"/>
      <c r="J2267" s="6"/>
      <c r="K2267" s="6"/>
      <c r="L2267" s="6"/>
      <c r="M2267" s="6"/>
      <c r="N2267" s="6"/>
      <c r="O2267" s="6"/>
      <c r="P2267" s="6"/>
      <c r="Q2267" s="6"/>
      <c r="R2267" s="6"/>
      <c r="S2267" s="6"/>
      <c r="T2267" s="6"/>
      <c r="U2267" s="6"/>
      <c r="V2267" s="6"/>
      <c r="W2267" s="6"/>
      <c r="X2267" s="6"/>
      <c r="Y2267" s="6"/>
      <c r="Z2267" s="6"/>
      <c r="AA2267" s="6"/>
      <c r="AB2267" s="6"/>
      <c r="AC2267" s="6"/>
      <c r="AD2267" s="6"/>
      <c r="AE2267" s="6"/>
      <c r="AF2267" s="6"/>
      <c r="AG2267" s="6"/>
      <c r="AH2267" s="6"/>
      <c r="AI2267" s="6"/>
      <c r="AJ2267" s="6"/>
      <c r="AK2267" s="6"/>
      <c r="AL2267" s="6"/>
      <c r="AM2267" s="6"/>
      <c r="AN2267" s="6"/>
      <c r="AO2267" s="6"/>
      <c r="AP2267" s="6"/>
      <c r="AQ2267" s="21"/>
      <c r="AR2267" s="21"/>
      <c r="AS2267" s="21"/>
      <c r="AT2267" s="6"/>
      <c r="AU2267" s="6"/>
      <c r="AV2267" s="6"/>
      <c r="AW2267" s="6"/>
    </row>
    <row r="2268" spans="1:49" x14ac:dyDescent="0.35">
      <c r="A2268" s="20"/>
      <c r="B2268" s="20"/>
      <c r="C2268" s="20"/>
      <c r="D2268" s="20"/>
      <c r="E2268" s="6"/>
      <c r="F2268" s="6"/>
      <c r="G2268" s="6"/>
      <c r="H2268" s="6"/>
      <c r="I2268" s="6"/>
      <c r="J2268" s="6"/>
      <c r="K2268" s="6"/>
      <c r="L2268" s="6"/>
      <c r="M2268" s="6"/>
      <c r="N2268" s="6"/>
      <c r="O2268" s="6"/>
      <c r="P2268" s="6"/>
      <c r="Q2268" s="6"/>
      <c r="R2268" s="6"/>
      <c r="S2268" s="6"/>
      <c r="T2268" s="6"/>
      <c r="U2268" s="6"/>
      <c r="V2268" s="6"/>
      <c r="W2268" s="6"/>
      <c r="X2268" s="6"/>
      <c r="Y2268" s="6"/>
      <c r="Z2268" s="6"/>
      <c r="AA2268" s="6"/>
      <c r="AB2268" s="6"/>
      <c r="AC2268" s="6"/>
      <c r="AD2268" s="6"/>
      <c r="AE2268" s="6"/>
      <c r="AF2268" s="6"/>
      <c r="AG2268" s="6"/>
      <c r="AH2268" s="6"/>
      <c r="AI2268" s="6"/>
      <c r="AJ2268" s="6"/>
      <c r="AK2268" s="6"/>
      <c r="AL2268" s="6"/>
      <c r="AM2268" s="6"/>
      <c r="AN2268" s="6"/>
      <c r="AO2268" s="6"/>
      <c r="AP2268" s="6"/>
      <c r="AQ2268" s="21"/>
      <c r="AR2268" s="21"/>
      <c r="AS2268" s="21"/>
      <c r="AT2268" s="6"/>
      <c r="AU2268" s="6"/>
      <c r="AV2268" s="6"/>
      <c r="AW2268" s="6"/>
    </row>
    <row r="2269" spans="1:49" x14ac:dyDescent="0.35">
      <c r="A2269" s="20"/>
      <c r="B2269" s="20"/>
      <c r="C2269" s="20"/>
      <c r="D2269" s="20"/>
      <c r="E2269" s="6"/>
      <c r="F2269" s="6"/>
      <c r="G2269" s="6"/>
      <c r="H2269" s="6"/>
      <c r="I2269" s="6"/>
      <c r="J2269" s="6"/>
      <c r="K2269" s="6"/>
      <c r="L2269" s="6"/>
      <c r="M2269" s="6"/>
      <c r="N2269" s="6"/>
      <c r="O2269" s="6"/>
      <c r="P2269" s="6"/>
      <c r="Q2269" s="6"/>
      <c r="R2269" s="6"/>
      <c r="S2269" s="6"/>
      <c r="T2269" s="6"/>
      <c r="U2269" s="6"/>
      <c r="V2269" s="6"/>
      <c r="W2269" s="6"/>
      <c r="X2269" s="6"/>
      <c r="Y2269" s="6"/>
      <c r="Z2269" s="6"/>
      <c r="AA2269" s="6"/>
      <c r="AB2269" s="6"/>
      <c r="AC2269" s="6"/>
      <c r="AD2269" s="6"/>
      <c r="AE2269" s="6"/>
      <c r="AF2269" s="6"/>
      <c r="AG2269" s="6"/>
      <c r="AH2269" s="6"/>
      <c r="AI2269" s="6"/>
      <c r="AJ2269" s="6"/>
      <c r="AK2269" s="6"/>
      <c r="AL2269" s="6"/>
      <c r="AM2269" s="6"/>
      <c r="AN2269" s="6"/>
      <c r="AO2269" s="6"/>
      <c r="AP2269" s="6"/>
      <c r="AQ2269" s="21"/>
      <c r="AR2269" s="21"/>
      <c r="AS2269" s="21"/>
      <c r="AT2269" s="6"/>
      <c r="AU2269" s="6"/>
      <c r="AV2269" s="6"/>
      <c r="AW2269" s="6"/>
    </row>
    <row r="2270" spans="1:49" x14ac:dyDescent="0.35">
      <c r="A2270" s="20"/>
      <c r="B2270" s="20"/>
      <c r="C2270" s="20"/>
      <c r="D2270" s="20"/>
      <c r="E2270" s="6"/>
      <c r="F2270" s="6"/>
      <c r="G2270" s="6"/>
      <c r="H2270" s="6"/>
      <c r="I2270" s="6"/>
      <c r="J2270" s="6"/>
      <c r="K2270" s="6"/>
      <c r="L2270" s="6"/>
      <c r="M2270" s="6"/>
      <c r="N2270" s="6"/>
      <c r="O2270" s="6"/>
      <c r="P2270" s="6"/>
      <c r="Q2270" s="6"/>
      <c r="R2270" s="6"/>
      <c r="S2270" s="6"/>
      <c r="T2270" s="6"/>
      <c r="U2270" s="6"/>
      <c r="V2270" s="6"/>
      <c r="W2270" s="6"/>
      <c r="X2270" s="6"/>
      <c r="Y2270" s="6"/>
      <c r="Z2270" s="6"/>
      <c r="AA2270" s="6"/>
      <c r="AB2270" s="6"/>
      <c r="AC2270" s="6"/>
      <c r="AD2270" s="6"/>
      <c r="AE2270" s="6"/>
      <c r="AF2270" s="6"/>
      <c r="AG2270" s="6"/>
      <c r="AH2270" s="6"/>
      <c r="AI2270" s="6"/>
      <c r="AJ2270" s="6"/>
      <c r="AK2270" s="6"/>
      <c r="AL2270" s="6"/>
      <c r="AM2270" s="6"/>
      <c r="AN2270" s="6"/>
      <c r="AO2270" s="6"/>
      <c r="AP2270" s="6"/>
      <c r="AQ2270" s="21"/>
      <c r="AR2270" s="21"/>
      <c r="AS2270" s="21"/>
      <c r="AT2270" s="6"/>
      <c r="AU2270" s="6"/>
      <c r="AV2270" s="6"/>
      <c r="AW2270" s="6"/>
    </row>
    <row r="2271" spans="1:49" x14ac:dyDescent="0.35">
      <c r="A2271" s="20"/>
      <c r="B2271" s="20"/>
      <c r="C2271" s="20"/>
      <c r="D2271" s="20"/>
      <c r="E2271" s="6"/>
      <c r="F2271" s="6"/>
      <c r="G2271" s="6"/>
      <c r="H2271" s="6"/>
      <c r="I2271" s="6"/>
      <c r="J2271" s="6"/>
      <c r="K2271" s="6"/>
      <c r="L2271" s="6"/>
      <c r="M2271" s="6"/>
      <c r="N2271" s="6"/>
      <c r="O2271" s="6"/>
      <c r="P2271" s="6"/>
      <c r="Q2271" s="6"/>
      <c r="R2271" s="6"/>
      <c r="S2271" s="6"/>
      <c r="T2271" s="6"/>
      <c r="U2271" s="6"/>
      <c r="V2271" s="6"/>
      <c r="W2271" s="6"/>
      <c r="X2271" s="6"/>
      <c r="Y2271" s="6"/>
      <c r="Z2271" s="6"/>
      <c r="AA2271" s="6"/>
      <c r="AB2271" s="6"/>
      <c r="AC2271" s="6"/>
      <c r="AD2271" s="6"/>
      <c r="AE2271" s="6"/>
      <c r="AF2271" s="6"/>
      <c r="AG2271" s="6"/>
      <c r="AH2271" s="6"/>
      <c r="AI2271" s="6"/>
      <c r="AJ2271" s="6"/>
      <c r="AK2271" s="6"/>
      <c r="AL2271" s="6"/>
      <c r="AM2271" s="6"/>
      <c r="AN2271" s="6"/>
      <c r="AO2271" s="6"/>
      <c r="AP2271" s="6"/>
      <c r="AQ2271" s="21"/>
      <c r="AR2271" s="21"/>
      <c r="AS2271" s="21"/>
      <c r="AT2271" s="6"/>
      <c r="AU2271" s="6"/>
      <c r="AV2271" s="6"/>
      <c r="AW2271" s="6"/>
    </row>
    <row r="2272" spans="1:49" x14ac:dyDescent="0.35">
      <c r="A2272" s="20"/>
      <c r="B2272" s="20"/>
      <c r="C2272" s="20"/>
      <c r="D2272" s="20"/>
      <c r="E2272" s="6"/>
      <c r="F2272" s="6"/>
      <c r="G2272" s="6"/>
      <c r="H2272" s="6"/>
      <c r="I2272" s="6"/>
      <c r="J2272" s="6"/>
      <c r="K2272" s="6"/>
      <c r="L2272" s="6"/>
      <c r="M2272" s="6"/>
      <c r="N2272" s="6"/>
      <c r="O2272" s="6"/>
      <c r="P2272" s="6"/>
      <c r="Q2272" s="6"/>
      <c r="R2272" s="6"/>
      <c r="S2272" s="6"/>
      <c r="T2272" s="6"/>
      <c r="U2272" s="6"/>
      <c r="V2272" s="6"/>
      <c r="W2272" s="6"/>
      <c r="X2272" s="6"/>
      <c r="Y2272" s="6"/>
      <c r="Z2272" s="6"/>
      <c r="AA2272" s="6"/>
      <c r="AB2272" s="6"/>
      <c r="AC2272" s="6"/>
      <c r="AD2272" s="6"/>
      <c r="AE2272" s="6"/>
      <c r="AF2272" s="6"/>
      <c r="AG2272" s="6"/>
      <c r="AH2272" s="6"/>
      <c r="AI2272" s="6"/>
      <c r="AJ2272" s="6"/>
      <c r="AK2272" s="6"/>
      <c r="AL2272" s="6"/>
      <c r="AM2272" s="6"/>
      <c r="AN2272" s="6"/>
      <c r="AO2272" s="6"/>
      <c r="AP2272" s="6"/>
      <c r="AQ2272" s="21"/>
      <c r="AR2272" s="21"/>
      <c r="AS2272" s="21"/>
      <c r="AT2272" s="6"/>
      <c r="AU2272" s="6"/>
      <c r="AV2272" s="6"/>
      <c r="AW2272" s="6"/>
    </row>
    <row r="2273" spans="1:49" x14ac:dyDescent="0.35">
      <c r="A2273" s="20"/>
      <c r="B2273" s="20"/>
      <c r="C2273" s="20"/>
      <c r="D2273" s="20"/>
      <c r="E2273" s="6"/>
      <c r="F2273" s="6"/>
      <c r="G2273" s="6"/>
      <c r="H2273" s="6"/>
      <c r="I2273" s="6"/>
      <c r="J2273" s="6"/>
      <c r="K2273" s="6"/>
      <c r="L2273" s="6"/>
      <c r="M2273" s="6"/>
      <c r="N2273" s="6"/>
      <c r="O2273" s="6"/>
      <c r="P2273" s="6"/>
      <c r="Q2273" s="6"/>
      <c r="R2273" s="6"/>
      <c r="S2273" s="6"/>
      <c r="T2273" s="6"/>
      <c r="U2273" s="6"/>
      <c r="V2273" s="6"/>
      <c r="W2273" s="6"/>
      <c r="X2273" s="6"/>
      <c r="Y2273" s="6"/>
      <c r="Z2273" s="6"/>
      <c r="AA2273" s="6"/>
      <c r="AB2273" s="6"/>
      <c r="AC2273" s="6"/>
      <c r="AD2273" s="6"/>
      <c r="AE2273" s="6"/>
      <c r="AF2273" s="6"/>
      <c r="AG2273" s="6"/>
      <c r="AH2273" s="6"/>
      <c r="AI2273" s="6"/>
      <c r="AJ2273" s="6"/>
      <c r="AK2273" s="6"/>
      <c r="AL2273" s="6"/>
      <c r="AM2273" s="6"/>
      <c r="AN2273" s="6"/>
      <c r="AO2273" s="6"/>
      <c r="AP2273" s="6"/>
      <c r="AQ2273" s="21"/>
      <c r="AR2273" s="21"/>
      <c r="AS2273" s="21"/>
      <c r="AT2273" s="6"/>
      <c r="AU2273" s="6"/>
      <c r="AV2273" s="6"/>
      <c r="AW2273" s="6"/>
    </row>
    <row r="2274" spans="1:49" x14ac:dyDescent="0.35">
      <c r="A2274" s="20"/>
      <c r="B2274" s="20"/>
      <c r="C2274" s="20"/>
      <c r="D2274" s="20"/>
      <c r="E2274" s="6"/>
      <c r="F2274" s="6"/>
      <c r="G2274" s="6"/>
      <c r="H2274" s="6"/>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c r="AG2274" s="6"/>
      <c r="AH2274" s="6"/>
      <c r="AI2274" s="6"/>
      <c r="AJ2274" s="6"/>
      <c r="AK2274" s="6"/>
      <c r="AL2274" s="6"/>
      <c r="AM2274" s="6"/>
      <c r="AN2274" s="6"/>
      <c r="AO2274" s="6"/>
      <c r="AP2274" s="6"/>
      <c r="AQ2274" s="21"/>
      <c r="AR2274" s="21"/>
      <c r="AS2274" s="21"/>
      <c r="AT2274" s="6"/>
      <c r="AU2274" s="6"/>
      <c r="AV2274" s="6"/>
      <c r="AW2274" s="6"/>
    </row>
    <row r="2275" spans="1:49" x14ac:dyDescent="0.35">
      <c r="A2275" s="20"/>
      <c r="B2275" s="20"/>
      <c r="C2275" s="20"/>
      <c r="D2275" s="20"/>
      <c r="E2275" s="6"/>
      <c r="F2275" s="6"/>
      <c r="G2275" s="6"/>
      <c r="H2275" s="6"/>
      <c r="I2275" s="6"/>
      <c r="J2275" s="6"/>
      <c r="K2275" s="6"/>
      <c r="L2275" s="6"/>
      <c r="M2275" s="6"/>
      <c r="N2275" s="6"/>
      <c r="O2275" s="6"/>
      <c r="P2275" s="6"/>
      <c r="Q2275" s="6"/>
      <c r="R2275" s="6"/>
      <c r="S2275" s="6"/>
      <c r="T2275" s="6"/>
      <c r="U2275" s="6"/>
      <c r="V2275" s="6"/>
      <c r="W2275" s="6"/>
      <c r="X2275" s="6"/>
      <c r="Y2275" s="6"/>
      <c r="Z2275" s="6"/>
      <c r="AA2275" s="6"/>
      <c r="AB2275" s="6"/>
      <c r="AC2275" s="6"/>
      <c r="AD2275" s="6"/>
      <c r="AE2275" s="6"/>
      <c r="AF2275" s="6"/>
      <c r="AG2275" s="6"/>
      <c r="AH2275" s="6"/>
      <c r="AI2275" s="6"/>
      <c r="AJ2275" s="6"/>
      <c r="AK2275" s="6"/>
      <c r="AL2275" s="6"/>
      <c r="AM2275" s="6"/>
      <c r="AN2275" s="6"/>
      <c r="AO2275" s="6"/>
      <c r="AP2275" s="6"/>
      <c r="AQ2275" s="21"/>
      <c r="AR2275" s="21"/>
      <c r="AS2275" s="21"/>
      <c r="AT2275" s="6"/>
      <c r="AU2275" s="6"/>
      <c r="AV2275" s="6"/>
      <c r="AW2275" s="6"/>
    </row>
    <row r="2276" spans="1:49" x14ac:dyDescent="0.35">
      <c r="A2276" s="20"/>
      <c r="B2276" s="20"/>
      <c r="C2276" s="20"/>
      <c r="D2276" s="20"/>
      <c r="E2276" s="6"/>
      <c r="F2276" s="6"/>
      <c r="G2276" s="6"/>
      <c r="H2276" s="6"/>
      <c r="I2276" s="6"/>
      <c r="J2276" s="6"/>
      <c r="K2276" s="6"/>
      <c r="L2276" s="6"/>
      <c r="M2276" s="6"/>
      <c r="N2276" s="6"/>
      <c r="O2276" s="6"/>
      <c r="P2276" s="6"/>
      <c r="Q2276" s="6"/>
      <c r="R2276" s="6"/>
      <c r="S2276" s="6"/>
      <c r="T2276" s="6"/>
      <c r="U2276" s="6"/>
      <c r="V2276" s="6"/>
      <c r="W2276" s="6"/>
      <c r="X2276" s="6"/>
      <c r="Y2276" s="6"/>
      <c r="Z2276" s="6"/>
      <c r="AA2276" s="6"/>
      <c r="AB2276" s="6"/>
      <c r="AC2276" s="6"/>
      <c r="AD2276" s="6"/>
      <c r="AE2276" s="6"/>
      <c r="AF2276" s="6"/>
      <c r="AG2276" s="6"/>
      <c r="AH2276" s="6"/>
      <c r="AI2276" s="6"/>
      <c r="AJ2276" s="6"/>
      <c r="AK2276" s="6"/>
      <c r="AL2276" s="6"/>
      <c r="AM2276" s="6"/>
      <c r="AN2276" s="6"/>
      <c r="AO2276" s="6"/>
      <c r="AP2276" s="6"/>
      <c r="AQ2276" s="21"/>
      <c r="AR2276" s="21"/>
      <c r="AS2276" s="21"/>
      <c r="AT2276" s="6"/>
      <c r="AU2276" s="6"/>
      <c r="AV2276" s="6"/>
      <c r="AW2276" s="6"/>
    </row>
    <row r="2277" spans="1:49" x14ac:dyDescent="0.35">
      <c r="A2277" s="20"/>
      <c r="B2277" s="20"/>
      <c r="C2277" s="20"/>
      <c r="D2277" s="20"/>
      <c r="E2277" s="6"/>
      <c r="F2277" s="6"/>
      <c r="G2277" s="6"/>
      <c r="H2277" s="6"/>
      <c r="I2277" s="6"/>
      <c r="J2277" s="6"/>
      <c r="K2277" s="6"/>
      <c r="L2277" s="6"/>
      <c r="M2277" s="6"/>
      <c r="N2277" s="6"/>
      <c r="O2277" s="6"/>
      <c r="P2277" s="6"/>
      <c r="Q2277" s="6"/>
      <c r="R2277" s="6"/>
      <c r="S2277" s="6"/>
      <c r="T2277" s="6"/>
      <c r="U2277" s="6"/>
      <c r="V2277" s="6"/>
      <c r="W2277" s="6"/>
      <c r="X2277" s="6"/>
      <c r="Y2277" s="6"/>
      <c r="Z2277" s="6"/>
      <c r="AA2277" s="6"/>
      <c r="AB2277" s="6"/>
      <c r="AC2277" s="6"/>
      <c r="AD2277" s="6"/>
      <c r="AE2277" s="6"/>
      <c r="AF2277" s="6"/>
      <c r="AG2277" s="6"/>
      <c r="AH2277" s="6"/>
      <c r="AI2277" s="6"/>
      <c r="AJ2277" s="6"/>
      <c r="AK2277" s="6"/>
      <c r="AL2277" s="6"/>
      <c r="AM2277" s="6"/>
      <c r="AN2277" s="6"/>
      <c r="AO2277" s="6"/>
      <c r="AP2277" s="6"/>
      <c r="AQ2277" s="21"/>
      <c r="AR2277" s="21"/>
      <c r="AS2277" s="21"/>
      <c r="AT2277" s="6"/>
      <c r="AU2277" s="6"/>
      <c r="AV2277" s="6"/>
      <c r="AW2277" s="6"/>
    </row>
    <row r="2278" spans="1:49" x14ac:dyDescent="0.35">
      <c r="A2278" s="20"/>
      <c r="B2278" s="20"/>
      <c r="C2278" s="20"/>
      <c r="D2278" s="20"/>
      <c r="E2278" s="6"/>
      <c r="F2278" s="6"/>
      <c r="G2278" s="6"/>
      <c r="H2278" s="6"/>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c r="AG2278" s="6"/>
      <c r="AH2278" s="6"/>
      <c r="AI2278" s="6"/>
      <c r="AJ2278" s="6"/>
      <c r="AK2278" s="6"/>
      <c r="AL2278" s="6"/>
      <c r="AM2278" s="6"/>
      <c r="AN2278" s="6"/>
      <c r="AO2278" s="6"/>
      <c r="AP2278" s="6"/>
      <c r="AQ2278" s="21"/>
      <c r="AR2278" s="21"/>
      <c r="AS2278" s="21"/>
      <c r="AT2278" s="6"/>
      <c r="AU2278" s="6"/>
      <c r="AV2278" s="6"/>
      <c r="AW2278" s="6"/>
    </row>
    <row r="2279" spans="1:49" x14ac:dyDescent="0.35">
      <c r="A2279" s="20"/>
      <c r="B2279" s="20"/>
      <c r="C2279" s="20"/>
      <c r="D2279" s="20"/>
      <c r="E2279" s="6"/>
      <c r="F2279" s="6"/>
      <c r="G2279" s="6"/>
      <c r="H2279" s="6"/>
      <c r="I2279" s="6"/>
      <c r="J2279" s="6"/>
      <c r="K2279" s="6"/>
      <c r="L2279" s="6"/>
      <c r="M2279" s="6"/>
      <c r="N2279" s="6"/>
      <c r="O2279" s="6"/>
      <c r="P2279" s="6"/>
      <c r="Q2279" s="6"/>
      <c r="R2279" s="6"/>
      <c r="S2279" s="6"/>
      <c r="T2279" s="6"/>
      <c r="U2279" s="6"/>
      <c r="V2279" s="6"/>
      <c r="W2279" s="6"/>
      <c r="X2279" s="6"/>
      <c r="Y2279" s="6"/>
      <c r="Z2279" s="6"/>
      <c r="AA2279" s="6"/>
      <c r="AB2279" s="6"/>
      <c r="AC2279" s="6"/>
      <c r="AD2279" s="6"/>
      <c r="AE2279" s="6"/>
      <c r="AF2279" s="6"/>
      <c r="AG2279" s="6"/>
      <c r="AH2279" s="6"/>
      <c r="AI2279" s="6"/>
      <c r="AJ2279" s="6"/>
      <c r="AK2279" s="6"/>
      <c r="AL2279" s="6"/>
      <c r="AM2279" s="6"/>
      <c r="AN2279" s="6"/>
      <c r="AO2279" s="6"/>
      <c r="AP2279" s="6"/>
      <c r="AQ2279" s="21"/>
      <c r="AR2279" s="21"/>
      <c r="AS2279" s="21"/>
      <c r="AT2279" s="6"/>
      <c r="AU2279" s="6"/>
      <c r="AV2279" s="6"/>
      <c r="AW2279" s="6"/>
    </row>
    <row r="2280" spans="1:49" x14ac:dyDescent="0.35">
      <c r="A2280" s="20"/>
      <c r="B2280" s="20"/>
      <c r="C2280" s="20"/>
      <c r="D2280" s="20"/>
      <c r="E2280" s="6"/>
      <c r="F2280" s="6"/>
      <c r="G2280" s="6"/>
      <c r="H2280" s="6"/>
      <c r="I2280" s="6"/>
      <c r="J2280" s="6"/>
      <c r="K2280" s="6"/>
      <c r="L2280" s="6"/>
      <c r="M2280" s="6"/>
      <c r="N2280" s="6"/>
      <c r="O2280" s="6"/>
      <c r="P2280" s="6"/>
      <c r="Q2280" s="6"/>
      <c r="R2280" s="6"/>
      <c r="S2280" s="6"/>
      <c r="T2280" s="6"/>
      <c r="U2280" s="6"/>
      <c r="V2280" s="6"/>
      <c r="W2280" s="6"/>
      <c r="X2280" s="6"/>
      <c r="Y2280" s="6"/>
      <c r="Z2280" s="6"/>
      <c r="AA2280" s="6"/>
      <c r="AB2280" s="6"/>
      <c r="AC2280" s="6"/>
      <c r="AD2280" s="6"/>
      <c r="AE2280" s="6"/>
      <c r="AF2280" s="6"/>
      <c r="AG2280" s="6"/>
      <c r="AH2280" s="6"/>
      <c r="AI2280" s="6"/>
      <c r="AJ2280" s="6"/>
      <c r="AK2280" s="6"/>
      <c r="AL2280" s="6"/>
      <c r="AM2280" s="6"/>
      <c r="AN2280" s="6"/>
      <c r="AO2280" s="6"/>
      <c r="AP2280" s="6"/>
      <c r="AQ2280" s="21"/>
      <c r="AR2280" s="21"/>
      <c r="AS2280" s="21"/>
      <c r="AT2280" s="6"/>
      <c r="AU2280" s="6"/>
      <c r="AV2280" s="6"/>
      <c r="AW2280" s="6"/>
    </row>
    <row r="2281" spans="1:49" x14ac:dyDescent="0.35">
      <c r="A2281" s="20"/>
      <c r="B2281" s="20"/>
      <c r="C2281" s="20"/>
      <c r="D2281" s="20"/>
      <c r="E2281" s="6"/>
      <c r="F2281" s="6"/>
      <c r="G2281" s="6"/>
      <c r="H2281" s="6"/>
      <c r="I2281" s="6"/>
      <c r="J2281" s="6"/>
      <c r="K2281" s="6"/>
      <c r="L2281" s="6"/>
      <c r="M2281" s="6"/>
      <c r="N2281" s="6"/>
      <c r="O2281" s="6"/>
      <c r="P2281" s="6"/>
      <c r="Q2281" s="6"/>
      <c r="R2281" s="6"/>
      <c r="S2281" s="6"/>
      <c r="T2281" s="6"/>
      <c r="U2281" s="6"/>
      <c r="V2281" s="6"/>
      <c r="W2281" s="6"/>
      <c r="X2281" s="6"/>
      <c r="Y2281" s="6"/>
      <c r="Z2281" s="6"/>
      <c r="AA2281" s="6"/>
      <c r="AB2281" s="6"/>
      <c r="AC2281" s="6"/>
      <c r="AD2281" s="6"/>
      <c r="AE2281" s="6"/>
      <c r="AF2281" s="6"/>
      <c r="AG2281" s="6"/>
      <c r="AH2281" s="6"/>
      <c r="AI2281" s="6"/>
      <c r="AJ2281" s="6"/>
      <c r="AK2281" s="6"/>
      <c r="AL2281" s="6"/>
      <c r="AM2281" s="6"/>
      <c r="AN2281" s="6"/>
      <c r="AO2281" s="6"/>
      <c r="AP2281" s="6"/>
      <c r="AQ2281" s="21"/>
      <c r="AR2281" s="21"/>
      <c r="AS2281" s="21"/>
      <c r="AT2281" s="6"/>
      <c r="AU2281" s="6"/>
      <c r="AV2281" s="6"/>
      <c r="AW2281" s="6"/>
    </row>
    <row r="2282" spans="1:49" x14ac:dyDescent="0.35">
      <c r="A2282" s="20"/>
      <c r="B2282" s="20"/>
      <c r="C2282" s="20"/>
      <c r="D2282" s="20"/>
      <c r="E2282" s="6"/>
      <c r="F2282" s="6"/>
      <c r="G2282" s="6"/>
      <c r="H2282" s="6"/>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c r="AG2282" s="6"/>
      <c r="AH2282" s="6"/>
      <c r="AI2282" s="6"/>
      <c r="AJ2282" s="6"/>
      <c r="AK2282" s="6"/>
      <c r="AL2282" s="6"/>
      <c r="AM2282" s="6"/>
      <c r="AN2282" s="6"/>
      <c r="AO2282" s="6"/>
      <c r="AP2282" s="6"/>
      <c r="AQ2282" s="21"/>
      <c r="AR2282" s="21"/>
      <c r="AS2282" s="21"/>
      <c r="AT2282" s="6"/>
      <c r="AU2282" s="6"/>
      <c r="AV2282" s="6"/>
      <c r="AW2282" s="6"/>
    </row>
    <row r="2283" spans="1:49" x14ac:dyDescent="0.35">
      <c r="A2283" s="20"/>
      <c r="B2283" s="20"/>
      <c r="C2283" s="20"/>
      <c r="D2283" s="20"/>
      <c r="E2283" s="6"/>
      <c r="F2283" s="6"/>
      <c r="G2283" s="6"/>
      <c r="H2283" s="6"/>
      <c r="I2283" s="6"/>
      <c r="J2283" s="6"/>
      <c r="K2283" s="6"/>
      <c r="L2283" s="6"/>
      <c r="M2283" s="6"/>
      <c r="N2283" s="6"/>
      <c r="O2283" s="6"/>
      <c r="P2283" s="6"/>
      <c r="Q2283" s="6"/>
      <c r="R2283" s="6"/>
      <c r="S2283" s="6"/>
      <c r="T2283" s="6"/>
      <c r="U2283" s="6"/>
      <c r="V2283" s="6"/>
      <c r="W2283" s="6"/>
      <c r="X2283" s="6"/>
      <c r="Y2283" s="6"/>
      <c r="Z2283" s="6"/>
      <c r="AA2283" s="6"/>
      <c r="AB2283" s="6"/>
      <c r="AC2283" s="6"/>
      <c r="AD2283" s="6"/>
      <c r="AE2283" s="6"/>
      <c r="AF2283" s="6"/>
      <c r="AG2283" s="6"/>
      <c r="AH2283" s="6"/>
      <c r="AI2283" s="6"/>
      <c r="AJ2283" s="6"/>
      <c r="AK2283" s="6"/>
      <c r="AL2283" s="6"/>
      <c r="AM2283" s="6"/>
      <c r="AN2283" s="6"/>
      <c r="AO2283" s="6"/>
      <c r="AP2283" s="6"/>
      <c r="AQ2283" s="21"/>
      <c r="AR2283" s="21"/>
      <c r="AS2283" s="21"/>
      <c r="AT2283" s="6"/>
      <c r="AU2283" s="6"/>
      <c r="AV2283" s="6"/>
      <c r="AW2283" s="6"/>
    </row>
    <row r="2284" spans="1:49" x14ac:dyDescent="0.35">
      <c r="A2284" s="20"/>
      <c r="B2284" s="20"/>
      <c r="C2284" s="20"/>
      <c r="D2284" s="20"/>
      <c r="E2284" s="6"/>
      <c r="F2284" s="6"/>
      <c r="G2284" s="6"/>
      <c r="H2284" s="6"/>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c r="AG2284" s="6"/>
      <c r="AH2284" s="6"/>
      <c r="AI2284" s="6"/>
      <c r="AJ2284" s="6"/>
      <c r="AK2284" s="6"/>
      <c r="AL2284" s="6"/>
      <c r="AM2284" s="6"/>
      <c r="AN2284" s="6"/>
      <c r="AO2284" s="6"/>
      <c r="AP2284" s="6"/>
      <c r="AQ2284" s="21"/>
      <c r="AR2284" s="21"/>
      <c r="AS2284" s="21"/>
      <c r="AT2284" s="6"/>
      <c r="AU2284" s="6"/>
      <c r="AV2284" s="6"/>
      <c r="AW2284" s="6"/>
    </row>
    <row r="2285" spans="1:49" x14ac:dyDescent="0.35">
      <c r="A2285" s="20"/>
      <c r="B2285" s="20"/>
      <c r="C2285" s="20"/>
      <c r="D2285" s="20"/>
      <c r="E2285" s="6"/>
      <c r="F2285" s="6"/>
      <c r="G2285" s="6"/>
      <c r="H2285" s="6"/>
      <c r="I2285" s="6"/>
      <c r="J2285" s="6"/>
      <c r="K2285" s="6"/>
      <c r="L2285" s="6"/>
      <c r="M2285" s="6"/>
      <c r="N2285" s="6"/>
      <c r="O2285" s="6"/>
      <c r="P2285" s="6"/>
      <c r="Q2285" s="6"/>
      <c r="R2285" s="6"/>
      <c r="S2285" s="6"/>
      <c r="T2285" s="6"/>
      <c r="U2285" s="6"/>
      <c r="V2285" s="6"/>
      <c r="W2285" s="6"/>
      <c r="X2285" s="6"/>
      <c r="Y2285" s="6"/>
      <c r="Z2285" s="6"/>
      <c r="AA2285" s="6"/>
      <c r="AB2285" s="6"/>
      <c r="AC2285" s="6"/>
      <c r="AD2285" s="6"/>
      <c r="AE2285" s="6"/>
      <c r="AF2285" s="6"/>
      <c r="AG2285" s="6"/>
      <c r="AH2285" s="6"/>
      <c r="AI2285" s="6"/>
      <c r="AJ2285" s="6"/>
      <c r="AK2285" s="6"/>
      <c r="AL2285" s="6"/>
      <c r="AM2285" s="6"/>
      <c r="AN2285" s="6"/>
      <c r="AO2285" s="6"/>
      <c r="AP2285" s="6"/>
      <c r="AQ2285" s="21"/>
      <c r="AR2285" s="21"/>
      <c r="AS2285" s="21"/>
      <c r="AT2285" s="6"/>
      <c r="AU2285" s="6"/>
      <c r="AV2285" s="6"/>
      <c r="AW2285" s="6"/>
    </row>
    <row r="2286" spans="1:49" x14ac:dyDescent="0.35">
      <c r="A2286" s="20"/>
      <c r="B2286" s="20"/>
      <c r="C2286" s="20"/>
      <c r="D2286" s="20"/>
      <c r="E2286" s="6"/>
      <c r="F2286" s="6"/>
      <c r="G2286" s="6"/>
      <c r="H2286" s="6"/>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c r="AG2286" s="6"/>
      <c r="AH2286" s="6"/>
      <c r="AI2286" s="6"/>
      <c r="AJ2286" s="6"/>
      <c r="AK2286" s="6"/>
      <c r="AL2286" s="6"/>
      <c r="AM2286" s="6"/>
      <c r="AN2286" s="6"/>
      <c r="AO2286" s="6"/>
      <c r="AP2286" s="6"/>
      <c r="AQ2286" s="21"/>
      <c r="AR2286" s="21"/>
      <c r="AS2286" s="21"/>
      <c r="AT2286" s="6"/>
      <c r="AU2286" s="6"/>
      <c r="AV2286" s="6"/>
      <c r="AW2286" s="6"/>
    </row>
    <row r="2287" spans="1:49" x14ac:dyDescent="0.35">
      <c r="A2287" s="20"/>
      <c r="B2287" s="20"/>
      <c r="C2287" s="20"/>
      <c r="D2287" s="20"/>
      <c r="E2287" s="6"/>
      <c r="F2287" s="6"/>
      <c r="G2287" s="6"/>
      <c r="H2287" s="6"/>
      <c r="I2287" s="6"/>
      <c r="J2287" s="6"/>
      <c r="K2287" s="6"/>
      <c r="L2287" s="6"/>
      <c r="M2287" s="6"/>
      <c r="N2287" s="6"/>
      <c r="O2287" s="6"/>
      <c r="P2287" s="6"/>
      <c r="Q2287" s="6"/>
      <c r="R2287" s="6"/>
      <c r="S2287" s="6"/>
      <c r="T2287" s="6"/>
      <c r="U2287" s="6"/>
      <c r="V2287" s="6"/>
      <c r="W2287" s="6"/>
      <c r="X2287" s="6"/>
      <c r="Y2287" s="6"/>
      <c r="Z2287" s="6"/>
      <c r="AA2287" s="6"/>
      <c r="AB2287" s="6"/>
      <c r="AC2287" s="6"/>
      <c r="AD2287" s="6"/>
      <c r="AE2287" s="6"/>
      <c r="AF2287" s="6"/>
      <c r="AG2287" s="6"/>
      <c r="AH2287" s="6"/>
      <c r="AI2287" s="6"/>
      <c r="AJ2287" s="6"/>
      <c r="AK2287" s="6"/>
      <c r="AL2287" s="6"/>
      <c r="AM2287" s="6"/>
      <c r="AN2287" s="6"/>
      <c r="AO2287" s="6"/>
      <c r="AP2287" s="6"/>
      <c r="AQ2287" s="21"/>
      <c r="AR2287" s="21"/>
      <c r="AS2287" s="21"/>
      <c r="AT2287" s="6"/>
      <c r="AU2287" s="6"/>
      <c r="AV2287" s="6"/>
      <c r="AW2287" s="6"/>
    </row>
    <row r="2288" spans="1:49" x14ac:dyDescent="0.35">
      <c r="A2288" s="20"/>
      <c r="B2288" s="20"/>
      <c r="C2288" s="20"/>
      <c r="D2288" s="20"/>
      <c r="E2288" s="6"/>
      <c r="F2288" s="6"/>
      <c r="G2288" s="6"/>
      <c r="H2288" s="6"/>
      <c r="I2288" s="6"/>
      <c r="J2288" s="6"/>
      <c r="K2288" s="6"/>
      <c r="L2288" s="6"/>
      <c r="M2288" s="6"/>
      <c r="N2288" s="6"/>
      <c r="O2288" s="6"/>
      <c r="P2288" s="6"/>
      <c r="Q2288" s="6"/>
      <c r="R2288" s="6"/>
      <c r="S2288" s="6"/>
      <c r="T2288" s="6"/>
      <c r="U2288" s="6"/>
      <c r="V2288" s="6"/>
      <c r="W2288" s="6"/>
      <c r="X2288" s="6"/>
      <c r="Y2288" s="6"/>
      <c r="Z2288" s="6"/>
      <c r="AA2288" s="6"/>
      <c r="AB2288" s="6"/>
      <c r="AC2288" s="6"/>
      <c r="AD2288" s="6"/>
      <c r="AE2288" s="6"/>
      <c r="AF2288" s="6"/>
      <c r="AG2288" s="6"/>
      <c r="AH2288" s="6"/>
      <c r="AI2288" s="6"/>
      <c r="AJ2288" s="6"/>
      <c r="AK2288" s="6"/>
      <c r="AL2288" s="6"/>
      <c r="AM2288" s="6"/>
      <c r="AN2288" s="6"/>
      <c r="AO2288" s="6"/>
      <c r="AP2288" s="6"/>
      <c r="AQ2288" s="21"/>
      <c r="AR2288" s="21"/>
      <c r="AS2288" s="21"/>
      <c r="AT2288" s="6"/>
      <c r="AU2288" s="6"/>
      <c r="AV2288" s="6"/>
      <c r="AW2288" s="6"/>
    </row>
    <row r="2289" spans="1:49" x14ac:dyDescent="0.35">
      <c r="A2289" s="20"/>
      <c r="B2289" s="20"/>
      <c r="C2289" s="20"/>
      <c r="D2289" s="20"/>
      <c r="E2289" s="6"/>
      <c r="F2289" s="6"/>
      <c r="G2289" s="6"/>
      <c r="H2289" s="6"/>
      <c r="I2289" s="6"/>
      <c r="J2289" s="6"/>
      <c r="K2289" s="6"/>
      <c r="L2289" s="6"/>
      <c r="M2289" s="6"/>
      <c r="N2289" s="6"/>
      <c r="O2289" s="6"/>
      <c r="P2289" s="6"/>
      <c r="Q2289" s="6"/>
      <c r="R2289" s="6"/>
      <c r="S2289" s="6"/>
      <c r="T2289" s="6"/>
      <c r="U2289" s="6"/>
      <c r="V2289" s="6"/>
      <c r="W2289" s="6"/>
      <c r="X2289" s="6"/>
      <c r="Y2289" s="6"/>
      <c r="Z2289" s="6"/>
      <c r="AA2289" s="6"/>
      <c r="AB2289" s="6"/>
      <c r="AC2289" s="6"/>
      <c r="AD2289" s="6"/>
      <c r="AE2289" s="6"/>
      <c r="AF2289" s="6"/>
      <c r="AG2289" s="6"/>
      <c r="AH2289" s="6"/>
      <c r="AI2289" s="6"/>
      <c r="AJ2289" s="6"/>
      <c r="AK2289" s="6"/>
      <c r="AL2289" s="6"/>
      <c r="AM2289" s="6"/>
      <c r="AN2289" s="6"/>
      <c r="AO2289" s="6"/>
      <c r="AP2289" s="6"/>
      <c r="AQ2289" s="21"/>
      <c r="AR2289" s="21"/>
      <c r="AS2289" s="21"/>
      <c r="AT2289" s="6"/>
      <c r="AU2289" s="6"/>
      <c r="AV2289" s="6"/>
      <c r="AW2289" s="6"/>
    </row>
    <row r="2290" spans="1:49" x14ac:dyDescent="0.35">
      <c r="A2290" s="20"/>
      <c r="B2290" s="20"/>
      <c r="C2290" s="20"/>
      <c r="D2290" s="20"/>
      <c r="E2290" s="6"/>
      <c r="F2290" s="6"/>
      <c r="G2290" s="6"/>
      <c r="H2290" s="6"/>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c r="AG2290" s="6"/>
      <c r="AH2290" s="6"/>
      <c r="AI2290" s="6"/>
      <c r="AJ2290" s="6"/>
      <c r="AK2290" s="6"/>
      <c r="AL2290" s="6"/>
      <c r="AM2290" s="6"/>
      <c r="AN2290" s="6"/>
      <c r="AO2290" s="6"/>
      <c r="AP2290" s="6"/>
      <c r="AQ2290" s="21"/>
      <c r="AR2290" s="21"/>
      <c r="AS2290" s="21"/>
      <c r="AT2290" s="6"/>
      <c r="AU2290" s="6"/>
      <c r="AV2290" s="6"/>
      <c r="AW2290" s="6"/>
    </row>
    <row r="2291" spans="1:49" x14ac:dyDescent="0.35">
      <c r="A2291" s="20"/>
      <c r="B2291" s="20"/>
      <c r="C2291" s="20"/>
      <c r="D2291" s="20"/>
      <c r="E2291" s="6"/>
      <c r="F2291" s="6"/>
      <c r="G2291" s="6"/>
      <c r="H2291" s="6"/>
      <c r="I2291" s="6"/>
      <c r="J2291" s="6"/>
      <c r="K2291" s="6"/>
      <c r="L2291" s="6"/>
      <c r="M2291" s="6"/>
      <c r="N2291" s="6"/>
      <c r="O2291" s="6"/>
      <c r="P2291" s="6"/>
      <c r="Q2291" s="6"/>
      <c r="R2291" s="6"/>
      <c r="S2291" s="6"/>
      <c r="T2291" s="6"/>
      <c r="U2291" s="6"/>
      <c r="V2291" s="6"/>
      <c r="W2291" s="6"/>
      <c r="X2291" s="6"/>
      <c r="Y2291" s="6"/>
      <c r="Z2291" s="6"/>
      <c r="AA2291" s="6"/>
      <c r="AB2291" s="6"/>
      <c r="AC2291" s="6"/>
      <c r="AD2291" s="6"/>
      <c r="AE2291" s="6"/>
      <c r="AF2291" s="6"/>
      <c r="AG2291" s="6"/>
      <c r="AH2291" s="6"/>
      <c r="AI2291" s="6"/>
      <c r="AJ2291" s="6"/>
      <c r="AK2291" s="6"/>
      <c r="AL2291" s="6"/>
      <c r="AM2291" s="6"/>
      <c r="AN2291" s="6"/>
      <c r="AO2291" s="6"/>
      <c r="AP2291" s="6"/>
      <c r="AQ2291" s="21"/>
      <c r="AR2291" s="21"/>
      <c r="AS2291" s="21"/>
      <c r="AT2291" s="6"/>
      <c r="AU2291" s="6"/>
      <c r="AV2291" s="6"/>
      <c r="AW2291" s="6"/>
    </row>
    <row r="2292" spans="1:49" x14ac:dyDescent="0.35">
      <c r="A2292" s="20"/>
      <c r="B2292" s="20"/>
      <c r="C2292" s="20"/>
      <c r="D2292" s="20"/>
      <c r="E2292" s="6"/>
      <c r="F2292" s="6"/>
      <c r="G2292" s="6"/>
      <c r="H2292" s="6"/>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c r="AG2292" s="6"/>
      <c r="AH2292" s="6"/>
      <c r="AI2292" s="6"/>
      <c r="AJ2292" s="6"/>
      <c r="AK2292" s="6"/>
      <c r="AL2292" s="6"/>
      <c r="AM2292" s="6"/>
      <c r="AN2292" s="6"/>
      <c r="AO2292" s="6"/>
      <c r="AP2292" s="6"/>
      <c r="AQ2292" s="21"/>
      <c r="AR2292" s="21"/>
      <c r="AS2292" s="21"/>
      <c r="AT2292" s="6"/>
      <c r="AU2292" s="6"/>
      <c r="AV2292" s="6"/>
      <c r="AW2292" s="6"/>
    </row>
    <row r="2293" spans="1:49" x14ac:dyDescent="0.35">
      <c r="A2293" s="20"/>
      <c r="B2293" s="20"/>
      <c r="C2293" s="20"/>
      <c r="D2293" s="20"/>
      <c r="E2293" s="6"/>
      <c r="F2293" s="6"/>
      <c r="G2293" s="6"/>
      <c r="H2293" s="6"/>
      <c r="I2293" s="6"/>
      <c r="J2293" s="6"/>
      <c r="K2293" s="6"/>
      <c r="L2293" s="6"/>
      <c r="M2293" s="6"/>
      <c r="N2293" s="6"/>
      <c r="O2293" s="6"/>
      <c r="P2293" s="6"/>
      <c r="Q2293" s="6"/>
      <c r="R2293" s="6"/>
      <c r="S2293" s="6"/>
      <c r="T2293" s="6"/>
      <c r="U2293" s="6"/>
      <c r="V2293" s="6"/>
      <c r="W2293" s="6"/>
      <c r="X2293" s="6"/>
      <c r="Y2293" s="6"/>
      <c r="Z2293" s="6"/>
      <c r="AA2293" s="6"/>
      <c r="AB2293" s="6"/>
      <c r="AC2293" s="6"/>
      <c r="AD2293" s="6"/>
      <c r="AE2293" s="6"/>
      <c r="AF2293" s="6"/>
      <c r="AG2293" s="6"/>
      <c r="AH2293" s="6"/>
      <c r="AI2293" s="6"/>
      <c r="AJ2293" s="6"/>
      <c r="AK2293" s="6"/>
      <c r="AL2293" s="6"/>
      <c r="AM2293" s="6"/>
      <c r="AN2293" s="6"/>
      <c r="AO2293" s="6"/>
      <c r="AP2293" s="6"/>
      <c r="AQ2293" s="21"/>
      <c r="AR2293" s="21"/>
      <c r="AS2293" s="21"/>
      <c r="AT2293" s="6"/>
      <c r="AU2293" s="6"/>
      <c r="AV2293" s="6"/>
      <c r="AW2293" s="6"/>
    </row>
    <row r="2294" spans="1:49" x14ac:dyDescent="0.35">
      <c r="A2294" s="20"/>
      <c r="B2294" s="20"/>
      <c r="C2294" s="20"/>
      <c r="D2294" s="20"/>
      <c r="E2294" s="6"/>
      <c r="F2294" s="6"/>
      <c r="G2294" s="6"/>
      <c r="H2294" s="6"/>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c r="AG2294" s="6"/>
      <c r="AH2294" s="6"/>
      <c r="AI2294" s="6"/>
      <c r="AJ2294" s="6"/>
      <c r="AK2294" s="6"/>
      <c r="AL2294" s="6"/>
      <c r="AM2294" s="6"/>
      <c r="AN2294" s="6"/>
      <c r="AO2294" s="6"/>
      <c r="AP2294" s="6"/>
      <c r="AQ2294" s="21"/>
      <c r="AR2294" s="21"/>
      <c r="AS2294" s="21"/>
      <c r="AT2294" s="6"/>
      <c r="AU2294" s="6"/>
      <c r="AV2294" s="6"/>
      <c r="AW2294" s="6"/>
    </row>
    <row r="2295" spans="1:49" x14ac:dyDescent="0.35">
      <c r="A2295" s="20"/>
      <c r="B2295" s="20"/>
      <c r="C2295" s="20"/>
      <c r="D2295" s="20"/>
      <c r="E2295" s="6"/>
      <c r="F2295" s="6"/>
      <c r="G2295" s="6"/>
      <c r="H2295" s="6"/>
      <c r="I2295" s="6"/>
      <c r="J2295" s="6"/>
      <c r="K2295" s="6"/>
      <c r="L2295" s="6"/>
      <c r="M2295" s="6"/>
      <c r="N2295" s="6"/>
      <c r="O2295" s="6"/>
      <c r="P2295" s="6"/>
      <c r="Q2295" s="6"/>
      <c r="R2295" s="6"/>
      <c r="S2295" s="6"/>
      <c r="T2295" s="6"/>
      <c r="U2295" s="6"/>
      <c r="V2295" s="6"/>
      <c r="W2295" s="6"/>
      <c r="X2295" s="6"/>
      <c r="Y2295" s="6"/>
      <c r="Z2295" s="6"/>
      <c r="AA2295" s="6"/>
      <c r="AB2295" s="6"/>
      <c r="AC2295" s="6"/>
      <c r="AD2295" s="6"/>
      <c r="AE2295" s="6"/>
      <c r="AF2295" s="6"/>
      <c r="AG2295" s="6"/>
      <c r="AH2295" s="6"/>
      <c r="AI2295" s="6"/>
      <c r="AJ2295" s="6"/>
      <c r="AK2295" s="6"/>
      <c r="AL2295" s="6"/>
      <c r="AM2295" s="6"/>
      <c r="AN2295" s="6"/>
      <c r="AO2295" s="6"/>
      <c r="AP2295" s="6"/>
      <c r="AQ2295" s="21"/>
      <c r="AR2295" s="21"/>
      <c r="AS2295" s="21"/>
      <c r="AT2295" s="6"/>
      <c r="AU2295" s="6"/>
      <c r="AV2295" s="6"/>
      <c r="AW2295" s="6"/>
    </row>
    <row r="2296" spans="1:49" x14ac:dyDescent="0.35">
      <c r="A2296" s="20"/>
      <c r="B2296" s="20"/>
      <c r="C2296" s="20"/>
      <c r="D2296" s="20"/>
      <c r="E2296" s="6"/>
      <c r="F2296" s="6"/>
      <c r="G2296" s="6"/>
      <c r="H2296" s="6"/>
      <c r="I2296" s="6"/>
      <c r="J2296" s="6"/>
      <c r="K2296" s="6"/>
      <c r="L2296" s="6"/>
      <c r="M2296" s="6"/>
      <c r="N2296" s="6"/>
      <c r="O2296" s="6"/>
      <c r="P2296" s="6"/>
      <c r="Q2296" s="6"/>
      <c r="R2296" s="6"/>
      <c r="S2296" s="6"/>
      <c r="T2296" s="6"/>
      <c r="U2296" s="6"/>
      <c r="V2296" s="6"/>
      <c r="W2296" s="6"/>
      <c r="X2296" s="6"/>
      <c r="Y2296" s="6"/>
      <c r="Z2296" s="6"/>
      <c r="AA2296" s="6"/>
      <c r="AB2296" s="6"/>
      <c r="AC2296" s="6"/>
      <c r="AD2296" s="6"/>
      <c r="AE2296" s="6"/>
      <c r="AF2296" s="6"/>
      <c r="AG2296" s="6"/>
      <c r="AH2296" s="6"/>
      <c r="AI2296" s="6"/>
      <c r="AJ2296" s="6"/>
      <c r="AK2296" s="6"/>
      <c r="AL2296" s="6"/>
      <c r="AM2296" s="6"/>
      <c r="AN2296" s="6"/>
      <c r="AO2296" s="6"/>
      <c r="AP2296" s="6"/>
      <c r="AQ2296" s="21"/>
      <c r="AR2296" s="21"/>
      <c r="AS2296" s="21"/>
      <c r="AT2296" s="6"/>
      <c r="AU2296" s="6"/>
      <c r="AV2296" s="6"/>
      <c r="AW2296" s="6"/>
    </row>
    <row r="2297" spans="1:49" x14ac:dyDescent="0.35">
      <c r="A2297" s="20"/>
      <c r="B2297" s="20"/>
      <c r="C2297" s="20"/>
      <c r="D2297" s="20"/>
      <c r="E2297" s="6"/>
      <c r="F2297" s="6"/>
      <c r="G2297" s="6"/>
      <c r="H2297" s="6"/>
      <c r="I2297" s="6"/>
      <c r="J2297" s="6"/>
      <c r="K2297" s="6"/>
      <c r="L2297" s="6"/>
      <c r="M2297" s="6"/>
      <c r="N2297" s="6"/>
      <c r="O2297" s="6"/>
      <c r="P2297" s="6"/>
      <c r="Q2297" s="6"/>
      <c r="R2297" s="6"/>
      <c r="S2297" s="6"/>
      <c r="T2297" s="6"/>
      <c r="U2297" s="6"/>
      <c r="V2297" s="6"/>
      <c r="W2297" s="6"/>
      <c r="X2297" s="6"/>
      <c r="Y2297" s="6"/>
      <c r="Z2297" s="6"/>
      <c r="AA2297" s="6"/>
      <c r="AB2297" s="6"/>
      <c r="AC2297" s="6"/>
      <c r="AD2297" s="6"/>
      <c r="AE2297" s="6"/>
      <c r="AF2297" s="6"/>
      <c r="AG2297" s="6"/>
      <c r="AH2297" s="6"/>
      <c r="AI2297" s="6"/>
      <c r="AJ2297" s="6"/>
      <c r="AK2297" s="6"/>
      <c r="AL2297" s="6"/>
      <c r="AM2297" s="6"/>
      <c r="AN2297" s="6"/>
      <c r="AO2297" s="6"/>
      <c r="AP2297" s="6"/>
      <c r="AQ2297" s="21"/>
      <c r="AR2297" s="21"/>
      <c r="AS2297" s="21"/>
      <c r="AT2297" s="6"/>
      <c r="AU2297" s="6"/>
      <c r="AV2297" s="6"/>
      <c r="AW2297" s="6"/>
    </row>
    <row r="2298" spans="1:49" x14ac:dyDescent="0.35">
      <c r="A2298" s="20"/>
      <c r="B2298" s="20"/>
      <c r="C2298" s="20"/>
      <c r="D2298" s="20"/>
      <c r="E2298" s="6"/>
      <c r="F2298" s="6"/>
      <c r="G2298" s="6"/>
      <c r="H2298" s="6"/>
      <c r="I2298" s="6"/>
      <c r="J2298" s="6"/>
      <c r="K2298" s="6"/>
      <c r="L2298" s="6"/>
      <c r="M2298" s="6"/>
      <c r="N2298" s="6"/>
      <c r="O2298" s="6"/>
      <c r="P2298" s="6"/>
      <c r="Q2298" s="6"/>
      <c r="R2298" s="6"/>
      <c r="S2298" s="6"/>
      <c r="T2298" s="6"/>
      <c r="U2298" s="6"/>
      <c r="V2298" s="6"/>
      <c r="W2298" s="6"/>
      <c r="X2298" s="6"/>
      <c r="Y2298" s="6"/>
      <c r="Z2298" s="6"/>
      <c r="AA2298" s="6"/>
      <c r="AB2298" s="6"/>
      <c r="AC2298" s="6"/>
      <c r="AD2298" s="6"/>
      <c r="AE2298" s="6"/>
      <c r="AF2298" s="6"/>
      <c r="AG2298" s="6"/>
      <c r="AH2298" s="6"/>
      <c r="AI2298" s="6"/>
      <c r="AJ2298" s="6"/>
      <c r="AK2298" s="6"/>
      <c r="AL2298" s="6"/>
      <c r="AM2298" s="6"/>
      <c r="AN2298" s="6"/>
      <c r="AO2298" s="6"/>
      <c r="AP2298" s="6"/>
      <c r="AQ2298" s="21"/>
      <c r="AR2298" s="21"/>
      <c r="AS2298" s="21"/>
      <c r="AT2298" s="6"/>
      <c r="AU2298" s="6"/>
      <c r="AV2298" s="6"/>
      <c r="AW2298" s="6"/>
    </row>
    <row r="2299" spans="1:49" x14ac:dyDescent="0.35">
      <c r="A2299" s="20"/>
      <c r="B2299" s="20"/>
      <c r="C2299" s="20"/>
      <c r="D2299" s="20"/>
      <c r="E2299" s="6"/>
      <c r="F2299" s="6"/>
      <c r="G2299" s="6"/>
      <c r="H2299" s="6"/>
      <c r="I2299" s="6"/>
      <c r="J2299" s="6"/>
      <c r="K2299" s="6"/>
      <c r="L2299" s="6"/>
      <c r="M2299" s="6"/>
      <c r="N2299" s="6"/>
      <c r="O2299" s="6"/>
      <c r="P2299" s="6"/>
      <c r="Q2299" s="6"/>
      <c r="R2299" s="6"/>
      <c r="S2299" s="6"/>
      <c r="T2299" s="6"/>
      <c r="U2299" s="6"/>
      <c r="V2299" s="6"/>
      <c r="W2299" s="6"/>
      <c r="X2299" s="6"/>
      <c r="Y2299" s="6"/>
      <c r="Z2299" s="6"/>
      <c r="AA2299" s="6"/>
      <c r="AB2299" s="6"/>
      <c r="AC2299" s="6"/>
      <c r="AD2299" s="6"/>
      <c r="AE2299" s="6"/>
      <c r="AF2299" s="6"/>
      <c r="AG2299" s="6"/>
      <c r="AH2299" s="6"/>
      <c r="AI2299" s="6"/>
      <c r="AJ2299" s="6"/>
      <c r="AK2299" s="6"/>
      <c r="AL2299" s="6"/>
      <c r="AM2299" s="6"/>
      <c r="AN2299" s="6"/>
      <c r="AO2299" s="6"/>
      <c r="AP2299" s="6"/>
      <c r="AQ2299" s="21"/>
      <c r="AR2299" s="21"/>
      <c r="AS2299" s="21"/>
      <c r="AT2299" s="6"/>
      <c r="AU2299" s="6"/>
      <c r="AV2299" s="6"/>
      <c r="AW2299" s="6"/>
    </row>
    <row r="2300" spans="1:49" x14ac:dyDescent="0.35">
      <c r="A2300" s="20"/>
      <c r="B2300" s="20"/>
      <c r="C2300" s="20"/>
      <c r="D2300" s="20"/>
      <c r="E2300" s="6"/>
      <c r="F2300" s="6"/>
      <c r="G2300" s="6"/>
      <c r="H2300" s="6"/>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c r="AG2300" s="6"/>
      <c r="AH2300" s="6"/>
      <c r="AI2300" s="6"/>
      <c r="AJ2300" s="6"/>
      <c r="AK2300" s="6"/>
      <c r="AL2300" s="6"/>
      <c r="AM2300" s="6"/>
      <c r="AN2300" s="6"/>
      <c r="AO2300" s="6"/>
      <c r="AP2300" s="6"/>
      <c r="AQ2300" s="21"/>
      <c r="AR2300" s="21"/>
      <c r="AS2300" s="21"/>
      <c r="AT2300" s="6"/>
      <c r="AU2300" s="6"/>
      <c r="AV2300" s="6"/>
      <c r="AW2300" s="6"/>
    </row>
    <row r="2301" spans="1:49" x14ac:dyDescent="0.35">
      <c r="A2301" s="20"/>
      <c r="B2301" s="20"/>
      <c r="C2301" s="20"/>
      <c r="D2301" s="20"/>
      <c r="E2301" s="6"/>
      <c r="F2301" s="6"/>
      <c r="G2301" s="6"/>
      <c r="H2301" s="6"/>
      <c r="I2301" s="6"/>
      <c r="J2301" s="6"/>
      <c r="K2301" s="6"/>
      <c r="L2301" s="6"/>
      <c r="M2301" s="6"/>
      <c r="N2301" s="6"/>
      <c r="O2301" s="6"/>
      <c r="P2301" s="6"/>
      <c r="Q2301" s="6"/>
      <c r="R2301" s="6"/>
      <c r="S2301" s="6"/>
      <c r="T2301" s="6"/>
      <c r="U2301" s="6"/>
      <c r="V2301" s="6"/>
      <c r="W2301" s="6"/>
      <c r="X2301" s="6"/>
      <c r="Y2301" s="6"/>
      <c r="Z2301" s="6"/>
      <c r="AA2301" s="6"/>
      <c r="AB2301" s="6"/>
      <c r="AC2301" s="6"/>
      <c r="AD2301" s="6"/>
      <c r="AE2301" s="6"/>
      <c r="AF2301" s="6"/>
      <c r="AG2301" s="6"/>
      <c r="AH2301" s="6"/>
      <c r="AI2301" s="6"/>
      <c r="AJ2301" s="6"/>
      <c r="AK2301" s="6"/>
      <c r="AL2301" s="6"/>
      <c r="AM2301" s="6"/>
      <c r="AN2301" s="6"/>
      <c r="AO2301" s="6"/>
      <c r="AP2301" s="6"/>
      <c r="AQ2301" s="21"/>
      <c r="AR2301" s="21"/>
      <c r="AS2301" s="21"/>
      <c r="AT2301" s="6"/>
      <c r="AU2301" s="6"/>
      <c r="AV2301" s="6"/>
      <c r="AW2301" s="6"/>
    </row>
    <row r="2302" spans="1:49" x14ac:dyDescent="0.35">
      <c r="A2302" s="20"/>
      <c r="B2302" s="20"/>
      <c r="C2302" s="20"/>
      <c r="D2302" s="20"/>
      <c r="E2302" s="6"/>
      <c r="F2302" s="6"/>
      <c r="G2302" s="6"/>
      <c r="H2302" s="6"/>
      <c r="I2302" s="6"/>
      <c r="J2302" s="6"/>
      <c r="K2302" s="6"/>
      <c r="L2302" s="6"/>
      <c r="M2302" s="6"/>
      <c r="N2302" s="6"/>
      <c r="O2302" s="6"/>
      <c r="P2302" s="6"/>
      <c r="Q2302" s="6"/>
      <c r="R2302" s="6"/>
      <c r="S2302" s="6"/>
      <c r="T2302" s="6"/>
      <c r="U2302" s="6"/>
      <c r="V2302" s="6"/>
      <c r="W2302" s="6"/>
      <c r="X2302" s="6"/>
      <c r="Y2302" s="6"/>
      <c r="Z2302" s="6"/>
      <c r="AA2302" s="6"/>
      <c r="AB2302" s="6"/>
      <c r="AC2302" s="6"/>
      <c r="AD2302" s="6"/>
      <c r="AE2302" s="6"/>
      <c r="AF2302" s="6"/>
      <c r="AG2302" s="6"/>
      <c r="AH2302" s="6"/>
      <c r="AI2302" s="6"/>
      <c r="AJ2302" s="6"/>
      <c r="AK2302" s="6"/>
      <c r="AL2302" s="6"/>
      <c r="AM2302" s="6"/>
      <c r="AN2302" s="6"/>
      <c r="AO2302" s="6"/>
      <c r="AP2302" s="6"/>
      <c r="AQ2302" s="21"/>
      <c r="AR2302" s="21"/>
      <c r="AS2302" s="21"/>
      <c r="AT2302" s="6"/>
      <c r="AU2302" s="6"/>
      <c r="AV2302" s="6"/>
      <c r="AW2302" s="6"/>
    </row>
    <row r="2303" spans="1:49" x14ac:dyDescent="0.35">
      <c r="A2303" s="20"/>
      <c r="B2303" s="20"/>
      <c r="C2303" s="20"/>
      <c r="D2303" s="20"/>
      <c r="E2303" s="6"/>
      <c r="F2303" s="6"/>
      <c r="G2303" s="6"/>
      <c r="H2303" s="6"/>
      <c r="I2303" s="6"/>
      <c r="J2303" s="6"/>
      <c r="K2303" s="6"/>
      <c r="L2303" s="6"/>
      <c r="M2303" s="6"/>
      <c r="N2303" s="6"/>
      <c r="O2303" s="6"/>
      <c r="P2303" s="6"/>
      <c r="Q2303" s="6"/>
      <c r="R2303" s="6"/>
      <c r="S2303" s="6"/>
      <c r="T2303" s="6"/>
      <c r="U2303" s="6"/>
      <c r="V2303" s="6"/>
      <c r="W2303" s="6"/>
      <c r="X2303" s="6"/>
      <c r="Y2303" s="6"/>
      <c r="Z2303" s="6"/>
      <c r="AA2303" s="6"/>
      <c r="AB2303" s="6"/>
      <c r="AC2303" s="6"/>
      <c r="AD2303" s="6"/>
      <c r="AE2303" s="6"/>
      <c r="AF2303" s="6"/>
      <c r="AG2303" s="6"/>
      <c r="AH2303" s="6"/>
      <c r="AI2303" s="6"/>
      <c r="AJ2303" s="6"/>
      <c r="AK2303" s="6"/>
      <c r="AL2303" s="6"/>
      <c r="AM2303" s="6"/>
      <c r="AN2303" s="6"/>
      <c r="AO2303" s="6"/>
      <c r="AP2303" s="6"/>
      <c r="AQ2303" s="21"/>
      <c r="AR2303" s="21"/>
      <c r="AS2303" s="21"/>
      <c r="AT2303" s="6"/>
      <c r="AU2303" s="6"/>
      <c r="AV2303" s="6"/>
      <c r="AW2303" s="6"/>
    </row>
    <row r="2304" spans="1:49" x14ac:dyDescent="0.35">
      <c r="A2304" s="20"/>
      <c r="B2304" s="20"/>
      <c r="C2304" s="20"/>
      <c r="D2304" s="20"/>
      <c r="E2304" s="6"/>
      <c r="F2304" s="6"/>
      <c r="G2304" s="6"/>
      <c r="H2304" s="6"/>
      <c r="I2304" s="6"/>
      <c r="J2304" s="6"/>
      <c r="K2304" s="6"/>
      <c r="L2304" s="6"/>
      <c r="M2304" s="6"/>
      <c r="N2304" s="6"/>
      <c r="O2304" s="6"/>
      <c r="P2304" s="6"/>
      <c r="Q2304" s="6"/>
      <c r="R2304" s="6"/>
      <c r="S2304" s="6"/>
      <c r="T2304" s="6"/>
      <c r="U2304" s="6"/>
      <c r="V2304" s="6"/>
      <c r="W2304" s="6"/>
      <c r="X2304" s="6"/>
      <c r="Y2304" s="6"/>
      <c r="Z2304" s="6"/>
      <c r="AA2304" s="6"/>
      <c r="AB2304" s="6"/>
      <c r="AC2304" s="6"/>
      <c r="AD2304" s="6"/>
      <c r="AE2304" s="6"/>
      <c r="AF2304" s="6"/>
      <c r="AG2304" s="6"/>
      <c r="AH2304" s="6"/>
      <c r="AI2304" s="6"/>
      <c r="AJ2304" s="6"/>
      <c r="AK2304" s="6"/>
      <c r="AL2304" s="6"/>
      <c r="AM2304" s="6"/>
      <c r="AN2304" s="6"/>
      <c r="AO2304" s="6"/>
      <c r="AP2304" s="6"/>
      <c r="AQ2304" s="21"/>
      <c r="AR2304" s="21"/>
      <c r="AS2304" s="21"/>
      <c r="AT2304" s="6"/>
      <c r="AU2304" s="6"/>
      <c r="AV2304" s="6"/>
      <c r="AW2304" s="6"/>
    </row>
    <row r="2305" spans="1:49" x14ac:dyDescent="0.35">
      <c r="A2305" s="20"/>
      <c r="B2305" s="20"/>
      <c r="C2305" s="20"/>
      <c r="D2305" s="20"/>
      <c r="E2305" s="6"/>
      <c r="F2305" s="6"/>
      <c r="G2305" s="6"/>
      <c r="H2305" s="6"/>
      <c r="I2305" s="6"/>
      <c r="J2305" s="6"/>
      <c r="K2305" s="6"/>
      <c r="L2305" s="6"/>
      <c r="M2305" s="6"/>
      <c r="N2305" s="6"/>
      <c r="O2305" s="6"/>
      <c r="P2305" s="6"/>
      <c r="Q2305" s="6"/>
      <c r="R2305" s="6"/>
      <c r="S2305" s="6"/>
      <c r="T2305" s="6"/>
      <c r="U2305" s="6"/>
      <c r="V2305" s="6"/>
      <c r="W2305" s="6"/>
      <c r="X2305" s="6"/>
      <c r="Y2305" s="6"/>
      <c r="Z2305" s="6"/>
      <c r="AA2305" s="6"/>
      <c r="AB2305" s="6"/>
      <c r="AC2305" s="6"/>
      <c r="AD2305" s="6"/>
      <c r="AE2305" s="6"/>
      <c r="AF2305" s="6"/>
      <c r="AG2305" s="6"/>
      <c r="AH2305" s="6"/>
      <c r="AI2305" s="6"/>
      <c r="AJ2305" s="6"/>
      <c r="AK2305" s="6"/>
      <c r="AL2305" s="6"/>
      <c r="AM2305" s="6"/>
      <c r="AN2305" s="6"/>
      <c r="AO2305" s="6"/>
      <c r="AP2305" s="6"/>
      <c r="AQ2305" s="21"/>
      <c r="AR2305" s="21"/>
      <c r="AS2305" s="21"/>
      <c r="AT2305" s="6"/>
      <c r="AU2305" s="6"/>
      <c r="AV2305" s="6"/>
      <c r="AW2305" s="6"/>
    </row>
    <row r="2306" spans="1:49" x14ac:dyDescent="0.35">
      <c r="A2306" s="20"/>
      <c r="B2306" s="20"/>
      <c r="C2306" s="20"/>
      <c r="D2306" s="20"/>
      <c r="E2306" s="6"/>
      <c r="F2306" s="6"/>
      <c r="G2306" s="6"/>
      <c r="H2306" s="6"/>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c r="AG2306" s="6"/>
      <c r="AH2306" s="6"/>
      <c r="AI2306" s="6"/>
      <c r="AJ2306" s="6"/>
      <c r="AK2306" s="6"/>
      <c r="AL2306" s="6"/>
      <c r="AM2306" s="6"/>
      <c r="AN2306" s="6"/>
      <c r="AO2306" s="6"/>
      <c r="AP2306" s="6"/>
      <c r="AQ2306" s="21"/>
      <c r="AR2306" s="21"/>
      <c r="AS2306" s="21"/>
      <c r="AT2306" s="6"/>
      <c r="AU2306" s="6"/>
      <c r="AV2306" s="6"/>
      <c r="AW2306" s="6"/>
    </row>
    <row r="2307" spans="1:49" x14ac:dyDescent="0.35">
      <c r="A2307" s="20"/>
      <c r="B2307" s="20"/>
      <c r="C2307" s="20"/>
      <c r="D2307" s="20"/>
      <c r="E2307" s="6"/>
      <c r="F2307" s="6"/>
      <c r="G2307" s="6"/>
      <c r="H2307" s="6"/>
      <c r="I2307" s="6"/>
      <c r="J2307" s="6"/>
      <c r="K2307" s="6"/>
      <c r="L2307" s="6"/>
      <c r="M2307" s="6"/>
      <c r="N2307" s="6"/>
      <c r="O2307" s="6"/>
      <c r="P2307" s="6"/>
      <c r="Q2307" s="6"/>
      <c r="R2307" s="6"/>
      <c r="S2307" s="6"/>
      <c r="T2307" s="6"/>
      <c r="U2307" s="6"/>
      <c r="V2307" s="6"/>
      <c r="W2307" s="6"/>
      <c r="X2307" s="6"/>
      <c r="Y2307" s="6"/>
      <c r="Z2307" s="6"/>
      <c r="AA2307" s="6"/>
      <c r="AB2307" s="6"/>
      <c r="AC2307" s="6"/>
      <c r="AD2307" s="6"/>
      <c r="AE2307" s="6"/>
      <c r="AF2307" s="6"/>
      <c r="AG2307" s="6"/>
      <c r="AH2307" s="6"/>
      <c r="AI2307" s="6"/>
      <c r="AJ2307" s="6"/>
      <c r="AK2307" s="6"/>
      <c r="AL2307" s="6"/>
      <c r="AM2307" s="6"/>
      <c r="AN2307" s="6"/>
      <c r="AO2307" s="6"/>
      <c r="AP2307" s="6"/>
      <c r="AQ2307" s="21"/>
      <c r="AR2307" s="21"/>
      <c r="AS2307" s="21"/>
      <c r="AT2307" s="6"/>
      <c r="AU2307" s="6"/>
      <c r="AV2307" s="6"/>
      <c r="AW2307" s="6"/>
    </row>
    <row r="2308" spans="1:49" x14ac:dyDescent="0.35">
      <c r="A2308" s="20"/>
      <c r="B2308" s="20"/>
      <c r="C2308" s="20"/>
      <c r="D2308" s="20"/>
      <c r="E2308" s="6"/>
      <c r="F2308" s="6"/>
      <c r="G2308" s="6"/>
      <c r="H2308" s="6"/>
      <c r="I2308" s="6"/>
      <c r="J2308" s="6"/>
      <c r="K2308" s="6"/>
      <c r="L2308" s="6"/>
      <c r="M2308" s="6"/>
      <c r="N2308" s="6"/>
      <c r="O2308" s="6"/>
      <c r="P2308" s="6"/>
      <c r="Q2308" s="6"/>
      <c r="R2308" s="6"/>
      <c r="S2308" s="6"/>
      <c r="T2308" s="6"/>
      <c r="U2308" s="6"/>
      <c r="V2308" s="6"/>
      <c r="W2308" s="6"/>
      <c r="X2308" s="6"/>
      <c r="Y2308" s="6"/>
      <c r="Z2308" s="6"/>
      <c r="AA2308" s="6"/>
      <c r="AB2308" s="6"/>
      <c r="AC2308" s="6"/>
      <c r="AD2308" s="6"/>
      <c r="AE2308" s="6"/>
      <c r="AF2308" s="6"/>
      <c r="AG2308" s="6"/>
      <c r="AH2308" s="6"/>
      <c r="AI2308" s="6"/>
      <c r="AJ2308" s="6"/>
      <c r="AK2308" s="6"/>
      <c r="AL2308" s="6"/>
      <c r="AM2308" s="6"/>
      <c r="AN2308" s="6"/>
      <c r="AO2308" s="6"/>
      <c r="AP2308" s="6"/>
      <c r="AQ2308" s="21"/>
      <c r="AR2308" s="21"/>
      <c r="AS2308" s="21"/>
      <c r="AT2308" s="6"/>
      <c r="AU2308" s="6"/>
      <c r="AV2308" s="6"/>
      <c r="AW2308" s="6"/>
    </row>
    <row r="2309" spans="1:49" x14ac:dyDescent="0.35">
      <c r="A2309" s="20"/>
      <c r="B2309" s="20"/>
      <c r="C2309" s="20"/>
      <c r="D2309" s="20"/>
      <c r="E2309" s="6"/>
      <c r="F2309" s="6"/>
      <c r="G2309" s="6"/>
      <c r="H2309" s="6"/>
      <c r="I2309" s="6"/>
      <c r="J2309" s="6"/>
      <c r="K2309" s="6"/>
      <c r="L2309" s="6"/>
      <c r="M2309" s="6"/>
      <c r="N2309" s="6"/>
      <c r="O2309" s="6"/>
      <c r="P2309" s="6"/>
      <c r="Q2309" s="6"/>
      <c r="R2309" s="6"/>
      <c r="S2309" s="6"/>
      <c r="T2309" s="6"/>
      <c r="U2309" s="6"/>
      <c r="V2309" s="6"/>
      <c r="W2309" s="6"/>
      <c r="X2309" s="6"/>
      <c r="Y2309" s="6"/>
      <c r="Z2309" s="6"/>
      <c r="AA2309" s="6"/>
      <c r="AB2309" s="6"/>
      <c r="AC2309" s="6"/>
      <c r="AD2309" s="6"/>
      <c r="AE2309" s="6"/>
      <c r="AF2309" s="6"/>
      <c r="AG2309" s="6"/>
      <c r="AH2309" s="6"/>
      <c r="AI2309" s="6"/>
      <c r="AJ2309" s="6"/>
      <c r="AK2309" s="6"/>
      <c r="AL2309" s="6"/>
      <c r="AM2309" s="6"/>
      <c r="AN2309" s="6"/>
      <c r="AO2309" s="6"/>
      <c r="AP2309" s="6"/>
      <c r="AQ2309" s="21"/>
      <c r="AR2309" s="21"/>
      <c r="AS2309" s="21"/>
      <c r="AT2309" s="6"/>
      <c r="AU2309" s="6"/>
      <c r="AV2309" s="6"/>
      <c r="AW2309" s="6"/>
    </row>
    <row r="2310" spans="1:49" x14ac:dyDescent="0.35">
      <c r="A2310" s="20"/>
      <c r="B2310" s="20"/>
      <c r="C2310" s="20"/>
      <c r="D2310" s="20"/>
      <c r="E2310" s="6"/>
      <c r="F2310" s="6"/>
      <c r="G2310" s="6"/>
      <c r="H2310" s="6"/>
      <c r="I2310" s="6"/>
      <c r="J2310" s="6"/>
      <c r="K2310" s="6"/>
      <c r="L2310" s="6"/>
      <c r="M2310" s="6"/>
      <c r="N2310" s="6"/>
      <c r="O2310" s="6"/>
      <c r="P2310" s="6"/>
      <c r="Q2310" s="6"/>
      <c r="R2310" s="6"/>
      <c r="S2310" s="6"/>
      <c r="T2310" s="6"/>
      <c r="U2310" s="6"/>
      <c r="V2310" s="6"/>
      <c r="W2310" s="6"/>
      <c r="X2310" s="6"/>
      <c r="Y2310" s="6"/>
      <c r="Z2310" s="6"/>
      <c r="AA2310" s="6"/>
      <c r="AB2310" s="6"/>
      <c r="AC2310" s="6"/>
      <c r="AD2310" s="6"/>
      <c r="AE2310" s="6"/>
      <c r="AF2310" s="6"/>
      <c r="AG2310" s="6"/>
      <c r="AH2310" s="6"/>
      <c r="AI2310" s="6"/>
      <c r="AJ2310" s="6"/>
      <c r="AK2310" s="6"/>
      <c r="AL2310" s="6"/>
      <c r="AM2310" s="6"/>
      <c r="AN2310" s="6"/>
      <c r="AO2310" s="6"/>
      <c r="AP2310" s="6"/>
      <c r="AQ2310" s="21"/>
      <c r="AR2310" s="21"/>
      <c r="AS2310" s="21"/>
      <c r="AT2310" s="6"/>
      <c r="AU2310" s="6"/>
      <c r="AV2310" s="6"/>
      <c r="AW2310" s="6"/>
    </row>
    <row r="2311" spans="1:49" x14ac:dyDescent="0.35">
      <c r="A2311" s="20"/>
      <c r="B2311" s="20"/>
      <c r="C2311" s="20"/>
      <c r="D2311" s="20"/>
      <c r="E2311" s="6"/>
      <c r="F2311" s="6"/>
      <c r="G2311" s="6"/>
      <c r="H2311" s="6"/>
      <c r="I2311" s="6"/>
      <c r="J2311" s="6"/>
      <c r="K2311" s="6"/>
      <c r="L2311" s="6"/>
      <c r="M2311" s="6"/>
      <c r="N2311" s="6"/>
      <c r="O2311" s="6"/>
      <c r="P2311" s="6"/>
      <c r="Q2311" s="6"/>
      <c r="R2311" s="6"/>
      <c r="S2311" s="6"/>
      <c r="T2311" s="6"/>
      <c r="U2311" s="6"/>
      <c r="V2311" s="6"/>
      <c r="W2311" s="6"/>
      <c r="X2311" s="6"/>
      <c r="Y2311" s="6"/>
      <c r="Z2311" s="6"/>
      <c r="AA2311" s="6"/>
      <c r="AB2311" s="6"/>
      <c r="AC2311" s="6"/>
      <c r="AD2311" s="6"/>
      <c r="AE2311" s="6"/>
      <c r="AF2311" s="6"/>
      <c r="AG2311" s="6"/>
      <c r="AH2311" s="6"/>
      <c r="AI2311" s="6"/>
      <c r="AJ2311" s="6"/>
      <c r="AK2311" s="6"/>
      <c r="AL2311" s="6"/>
      <c r="AM2311" s="6"/>
      <c r="AN2311" s="6"/>
      <c r="AO2311" s="6"/>
      <c r="AP2311" s="6"/>
      <c r="AQ2311" s="21"/>
      <c r="AR2311" s="21"/>
      <c r="AS2311" s="21"/>
      <c r="AT2311" s="6"/>
      <c r="AU2311" s="6"/>
      <c r="AV2311" s="6"/>
      <c r="AW2311" s="6"/>
    </row>
    <row r="2312" spans="1:49" x14ac:dyDescent="0.35">
      <c r="A2312" s="20"/>
      <c r="B2312" s="20"/>
      <c r="C2312" s="20"/>
      <c r="D2312" s="20"/>
      <c r="E2312" s="6"/>
      <c r="F2312" s="6"/>
      <c r="G2312" s="6"/>
      <c r="H2312" s="6"/>
      <c r="I2312" s="6"/>
      <c r="J2312" s="6"/>
      <c r="K2312" s="6"/>
      <c r="L2312" s="6"/>
      <c r="M2312" s="6"/>
      <c r="N2312" s="6"/>
      <c r="O2312" s="6"/>
      <c r="P2312" s="6"/>
      <c r="Q2312" s="6"/>
      <c r="R2312" s="6"/>
      <c r="S2312" s="6"/>
      <c r="T2312" s="6"/>
      <c r="U2312" s="6"/>
      <c r="V2312" s="6"/>
      <c r="W2312" s="6"/>
      <c r="X2312" s="6"/>
      <c r="Y2312" s="6"/>
      <c r="Z2312" s="6"/>
      <c r="AA2312" s="6"/>
      <c r="AB2312" s="6"/>
      <c r="AC2312" s="6"/>
      <c r="AD2312" s="6"/>
      <c r="AE2312" s="6"/>
      <c r="AF2312" s="6"/>
      <c r="AG2312" s="6"/>
      <c r="AH2312" s="6"/>
      <c r="AI2312" s="6"/>
      <c r="AJ2312" s="6"/>
      <c r="AK2312" s="6"/>
      <c r="AL2312" s="6"/>
      <c r="AM2312" s="6"/>
      <c r="AN2312" s="6"/>
      <c r="AO2312" s="6"/>
      <c r="AP2312" s="6"/>
      <c r="AQ2312" s="21"/>
      <c r="AR2312" s="21"/>
      <c r="AS2312" s="21"/>
      <c r="AT2312" s="6"/>
      <c r="AU2312" s="6"/>
      <c r="AV2312" s="6"/>
      <c r="AW2312" s="6"/>
    </row>
    <row r="2313" spans="1:49" x14ac:dyDescent="0.35">
      <c r="A2313" s="20"/>
      <c r="B2313" s="20"/>
      <c r="C2313" s="20"/>
      <c r="D2313" s="20"/>
      <c r="E2313" s="6"/>
      <c r="F2313" s="6"/>
      <c r="G2313" s="6"/>
      <c r="H2313" s="6"/>
      <c r="I2313" s="6"/>
      <c r="J2313" s="6"/>
      <c r="K2313" s="6"/>
      <c r="L2313" s="6"/>
      <c r="M2313" s="6"/>
      <c r="N2313" s="6"/>
      <c r="O2313" s="6"/>
      <c r="P2313" s="6"/>
      <c r="Q2313" s="6"/>
      <c r="R2313" s="6"/>
      <c r="S2313" s="6"/>
      <c r="T2313" s="6"/>
      <c r="U2313" s="6"/>
      <c r="V2313" s="6"/>
      <c r="W2313" s="6"/>
      <c r="X2313" s="6"/>
      <c r="Y2313" s="6"/>
      <c r="Z2313" s="6"/>
      <c r="AA2313" s="6"/>
      <c r="AB2313" s="6"/>
      <c r="AC2313" s="6"/>
      <c r="AD2313" s="6"/>
      <c r="AE2313" s="6"/>
      <c r="AF2313" s="6"/>
      <c r="AG2313" s="6"/>
      <c r="AH2313" s="6"/>
      <c r="AI2313" s="6"/>
      <c r="AJ2313" s="6"/>
      <c r="AK2313" s="6"/>
      <c r="AL2313" s="6"/>
      <c r="AM2313" s="6"/>
      <c r="AN2313" s="6"/>
      <c r="AO2313" s="6"/>
      <c r="AP2313" s="6"/>
      <c r="AQ2313" s="21"/>
      <c r="AR2313" s="21"/>
      <c r="AS2313" s="21"/>
      <c r="AT2313" s="6"/>
      <c r="AU2313" s="6"/>
      <c r="AV2313" s="6"/>
      <c r="AW2313" s="6"/>
    </row>
    <row r="2314" spans="1:49" x14ac:dyDescent="0.35">
      <c r="A2314" s="20"/>
      <c r="B2314" s="20"/>
      <c r="C2314" s="20"/>
      <c r="D2314" s="20"/>
      <c r="E2314" s="6"/>
      <c r="F2314" s="6"/>
      <c r="G2314" s="6"/>
      <c r="H2314" s="6"/>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c r="AG2314" s="6"/>
      <c r="AH2314" s="6"/>
      <c r="AI2314" s="6"/>
      <c r="AJ2314" s="6"/>
      <c r="AK2314" s="6"/>
      <c r="AL2314" s="6"/>
      <c r="AM2314" s="6"/>
      <c r="AN2314" s="6"/>
      <c r="AO2314" s="6"/>
      <c r="AP2314" s="6"/>
      <c r="AQ2314" s="21"/>
      <c r="AR2314" s="21"/>
      <c r="AS2314" s="21"/>
      <c r="AT2314" s="6"/>
      <c r="AU2314" s="6"/>
      <c r="AV2314" s="6"/>
      <c r="AW2314" s="6"/>
    </row>
    <row r="2315" spans="1:49" x14ac:dyDescent="0.35">
      <c r="A2315" s="20"/>
      <c r="B2315" s="20"/>
      <c r="C2315" s="20"/>
      <c r="D2315" s="20"/>
      <c r="E2315" s="6"/>
      <c r="F2315" s="6"/>
      <c r="G2315" s="6"/>
      <c r="H2315" s="6"/>
      <c r="I2315" s="6"/>
      <c r="J2315" s="6"/>
      <c r="K2315" s="6"/>
      <c r="L2315" s="6"/>
      <c r="M2315" s="6"/>
      <c r="N2315" s="6"/>
      <c r="O2315" s="6"/>
      <c r="P2315" s="6"/>
      <c r="Q2315" s="6"/>
      <c r="R2315" s="6"/>
      <c r="S2315" s="6"/>
      <c r="T2315" s="6"/>
      <c r="U2315" s="6"/>
      <c r="V2315" s="6"/>
      <c r="W2315" s="6"/>
      <c r="X2315" s="6"/>
      <c r="Y2315" s="6"/>
      <c r="Z2315" s="6"/>
      <c r="AA2315" s="6"/>
      <c r="AB2315" s="6"/>
      <c r="AC2315" s="6"/>
      <c r="AD2315" s="6"/>
      <c r="AE2315" s="6"/>
      <c r="AF2315" s="6"/>
      <c r="AG2315" s="6"/>
      <c r="AH2315" s="6"/>
      <c r="AI2315" s="6"/>
      <c r="AJ2315" s="6"/>
      <c r="AK2315" s="6"/>
      <c r="AL2315" s="6"/>
      <c r="AM2315" s="6"/>
      <c r="AN2315" s="6"/>
      <c r="AO2315" s="6"/>
      <c r="AP2315" s="6"/>
      <c r="AQ2315" s="21"/>
      <c r="AR2315" s="21"/>
      <c r="AS2315" s="21"/>
      <c r="AT2315" s="6"/>
      <c r="AU2315" s="6"/>
      <c r="AV2315" s="6"/>
      <c r="AW2315" s="6"/>
    </row>
    <row r="2316" spans="1:49" x14ac:dyDescent="0.35">
      <c r="A2316" s="20"/>
      <c r="B2316" s="20"/>
      <c r="C2316" s="20"/>
      <c r="D2316" s="20"/>
      <c r="E2316" s="6"/>
      <c r="F2316" s="6"/>
      <c r="G2316" s="6"/>
      <c r="H2316" s="6"/>
      <c r="I2316" s="6"/>
      <c r="J2316" s="6"/>
      <c r="K2316" s="6"/>
      <c r="L2316" s="6"/>
      <c r="M2316" s="6"/>
      <c r="N2316" s="6"/>
      <c r="O2316" s="6"/>
      <c r="P2316" s="6"/>
      <c r="Q2316" s="6"/>
      <c r="R2316" s="6"/>
      <c r="S2316" s="6"/>
      <c r="T2316" s="6"/>
      <c r="U2316" s="6"/>
      <c r="V2316" s="6"/>
      <c r="W2316" s="6"/>
      <c r="X2316" s="6"/>
      <c r="Y2316" s="6"/>
      <c r="Z2316" s="6"/>
      <c r="AA2316" s="6"/>
      <c r="AB2316" s="6"/>
      <c r="AC2316" s="6"/>
      <c r="AD2316" s="6"/>
      <c r="AE2316" s="6"/>
      <c r="AF2316" s="6"/>
      <c r="AG2316" s="6"/>
      <c r="AH2316" s="6"/>
      <c r="AI2316" s="6"/>
      <c r="AJ2316" s="6"/>
      <c r="AK2316" s="6"/>
      <c r="AL2316" s="6"/>
      <c r="AM2316" s="6"/>
      <c r="AN2316" s="6"/>
      <c r="AO2316" s="6"/>
      <c r="AP2316" s="6"/>
      <c r="AQ2316" s="21"/>
      <c r="AR2316" s="21"/>
      <c r="AS2316" s="21"/>
      <c r="AT2316" s="6"/>
      <c r="AU2316" s="6"/>
      <c r="AV2316" s="6"/>
      <c r="AW2316" s="6"/>
    </row>
    <row r="2317" spans="1:49" x14ac:dyDescent="0.35">
      <c r="A2317" s="20"/>
      <c r="B2317" s="20"/>
      <c r="C2317" s="20"/>
      <c r="D2317" s="20"/>
      <c r="E2317" s="6"/>
      <c r="F2317" s="6"/>
      <c r="G2317" s="6"/>
      <c r="H2317" s="6"/>
      <c r="I2317" s="6"/>
      <c r="J2317" s="6"/>
      <c r="K2317" s="6"/>
      <c r="L2317" s="6"/>
      <c r="M2317" s="6"/>
      <c r="N2317" s="6"/>
      <c r="O2317" s="6"/>
      <c r="P2317" s="6"/>
      <c r="Q2317" s="6"/>
      <c r="R2317" s="6"/>
      <c r="S2317" s="6"/>
      <c r="T2317" s="6"/>
      <c r="U2317" s="6"/>
      <c r="V2317" s="6"/>
      <c r="W2317" s="6"/>
      <c r="X2317" s="6"/>
      <c r="Y2317" s="6"/>
      <c r="Z2317" s="6"/>
      <c r="AA2317" s="6"/>
      <c r="AB2317" s="6"/>
      <c r="AC2317" s="6"/>
      <c r="AD2317" s="6"/>
      <c r="AE2317" s="6"/>
      <c r="AF2317" s="6"/>
      <c r="AG2317" s="6"/>
      <c r="AH2317" s="6"/>
      <c r="AI2317" s="6"/>
      <c r="AJ2317" s="6"/>
      <c r="AK2317" s="6"/>
      <c r="AL2317" s="6"/>
      <c r="AM2317" s="6"/>
      <c r="AN2317" s="6"/>
      <c r="AO2317" s="6"/>
      <c r="AP2317" s="6"/>
      <c r="AQ2317" s="21"/>
      <c r="AR2317" s="21"/>
      <c r="AS2317" s="21"/>
      <c r="AT2317" s="6"/>
      <c r="AU2317" s="6"/>
      <c r="AV2317" s="6"/>
      <c r="AW2317" s="6"/>
    </row>
    <row r="2318" spans="1:49" x14ac:dyDescent="0.35">
      <c r="A2318" s="20"/>
      <c r="B2318" s="20"/>
      <c r="C2318" s="20"/>
      <c r="D2318" s="20"/>
      <c r="E2318" s="6"/>
      <c r="F2318" s="6"/>
      <c r="G2318" s="6"/>
      <c r="H2318" s="6"/>
      <c r="I2318" s="6"/>
      <c r="J2318" s="6"/>
      <c r="K2318" s="6"/>
      <c r="L2318" s="6"/>
      <c r="M2318" s="6"/>
      <c r="N2318" s="6"/>
      <c r="O2318" s="6"/>
      <c r="P2318" s="6"/>
      <c r="Q2318" s="6"/>
      <c r="R2318" s="6"/>
      <c r="S2318" s="6"/>
      <c r="T2318" s="6"/>
      <c r="U2318" s="6"/>
      <c r="V2318" s="6"/>
      <c r="W2318" s="6"/>
      <c r="X2318" s="6"/>
      <c r="Y2318" s="6"/>
      <c r="Z2318" s="6"/>
      <c r="AA2318" s="6"/>
      <c r="AB2318" s="6"/>
      <c r="AC2318" s="6"/>
      <c r="AD2318" s="6"/>
      <c r="AE2318" s="6"/>
      <c r="AF2318" s="6"/>
      <c r="AG2318" s="6"/>
      <c r="AH2318" s="6"/>
      <c r="AI2318" s="6"/>
      <c r="AJ2318" s="6"/>
      <c r="AK2318" s="6"/>
      <c r="AL2318" s="6"/>
      <c r="AM2318" s="6"/>
      <c r="AN2318" s="6"/>
      <c r="AO2318" s="6"/>
      <c r="AP2318" s="6"/>
      <c r="AQ2318" s="21"/>
      <c r="AR2318" s="21"/>
      <c r="AS2318" s="21"/>
      <c r="AT2318" s="6"/>
      <c r="AU2318" s="6"/>
      <c r="AV2318" s="6"/>
      <c r="AW2318" s="6"/>
    </row>
    <row r="2319" spans="1:49" x14ac:dyDescent="0.35">
      <c r="A2319" s="20"/>
      <c r="B2319" s="20"/>
      <c r="C2319" s="20"/>
      <c r="D2319" s="20"/>
      <c r="E2319" s="6"/>
      <c r="F2319" s="6"/>
      <c r="G2319" s="6"/>
      <c r="H2319" s="6"/>
      <c r="I2319" s="6"/>
      <c r="J2319" s="6"/>
      <c r="K2319" s="6"/>
      <c r="L2319" s="6"/>
      <c r="M2319" s="6"/>
      <c r="N2319" s="6"/>
      <c r="O2319" s="6"/>
      <c r="P2319" s="6"/>
      <c r="Q2319" s="6"/>
      <c r="R2319" s="6"/>
      <c r="S2319" s="6"/>
      <c r="T2319" s="6"/>
      <c r="U2319" s="6"/>
      <c r="V2319" s="6"/>
      <c r="W2319" s="6"/>
      <c r="X2319" s="6"/>
      <c r="Y2319" s="6"/>
      <c r="Z2319" s="6"/>
      <c r="AA2319" s="6"/>
      <c r="AB2319" s="6"/>
      <c r="AC2319" s="6"/>
      <c r="AD2319" s="6"/>
      <c r="AE2319" s="6"/>
      <c r="AF2319" s="6"/>
      <c r="AG2319" s="6"/>
      <c r="AH2319" s="6"/>
      <c r="AI2319" s="6"/>
      <c r="AJ2319" s="6"/>
      <c r="AK2319" s="6"/>
      <c r="AL2319" s="6"/>
      <c r="AM2319" s="6"/>
      <c r="AN2319" s="6"/>
      <c r="AO2319" s="6"/>
      <c r="AP2319" s="6"/>
      <c r="AQ2319" s="21"/>
      <c r="AR2319" s="21"/>
      <c r="AS2319" s="21"/>
      <c r="AT2319" s="6"/>
      <c r="AU2319" s="6"/>
      <c r="AV2319" s="6"/>
      <c r="AW2319" s="6"/>
    </row>
    <row r="2320" spans="1:49" x14ac:dyDescent="0.35">
      <c r="A2320" s="20"/>
      <c r="B2320" s="20"/>
      <c r="C2320" s="20"/>
      <c r="D2320" s="20"/>
      <c r="E2320" s="6"/>
      <c r="F2320" s="6"/>
      <c r="G2320" s="6"/>
      <c r="H2320" s="6"/>
      <c r="I2320" s="6"/>
      <c r="J2320" s="6"/>
      <c r="K2320" s="6"/>
      <c r="L2320" s="6"/>
      <c r="M2320" s="6"/>
      <c r="N2320" s="6"/>
      <c r="O2320" s="6"/>
      <c r="P2320" s="6"/>
      <c r="Q2320" s="6"/>
      <c r="R2320" s="6"/>
      <c r="S2320" s="6"/>
      <c r="T2320" s="6"/>
      <c r="U2320" s="6"/>
      <c r="V2320" s="6"/>
      <c r="W2320" s="6"/>
      <c r="X2320" s="6"/>
      <c r="Y2320" s="6"/>
      <c r="Z2320" s="6"/>
      <c r="AA2320" s="6"/>
      <c r="AB2320" s="6"/>
      <c r="AC2320" s="6"/>
      <c r="AD2320" s="6"/>
      <c r="AE2320" s="6"/>
      <c r="AF2320" s="6"/>
      <c r="AG2320" s="6"/>
      <c r="AH2320" s="6"/>
      <c r="AI2320" s="6"/>
      <c r="AJ2320" s="6"/>
      <c r="AK2320" s="6"/>
      <c r="AL2320" s="6"/>
      <c r="AM2320" s="6"/>
      <c r="AN2320" s="6"/>
      <c r="AO2320" s="6"/>
      <c r="AP2320" s="6"/>
      <c r="AQ2320" s="21"/>
      <c r="AR2320" s="21"/>
      <c r="AS2320" s="21"/>
      <c r="AT2320" s="6"/>
      <c r="AU2320" s="6"/>
      <c r="AV2320" s="6"/>
      <c r="AW2320" s="6"/>
    </row>
    <row r="2321" spans="1:49" x14ac:dyDescent="0.35">
      <c r="A2321" s="20"/>
      <c r="B2321" s="20"/>
      <c r="C2321" s="20"/>
      <c r="D2321" s="20"/>
      <c r="E2321" s="6"/>
      <c r="F2321" s="6"/>
      <c r="G2321" s="6"/>
      <c r="H2321" s="6"/>
      <c r="I2321" s="6"/>
      <c r="J2321" s="6"/>
      <c r="K2321" s="6"/>
      <c r="L2321" s="6"/>
      <c r="M2321" s="6"/>
      <c r="N2321" s="6"/>
      <c r="O2321" s="6"/>
      <c r="P2321" s="6"/>
      <c r="Q2321" s="6"/>
      <c r="R2321" s="6"/>
      <c r="S2321" s="6"/>
      <c r="T2321" s="6"/>
      <c r="U2321" s="6"/>
      <c r="V2321" s="6"/>
      <c r="W2321" s="6"/>
      <c r="X2321" s="6"/>
      <c r="Y2321" s="6"/>
      <c r="Z2321" s="6"/>
      <c r="AA2321" s="6"/>
      <c r="AB2321" s="6"/>
      <c r="AC2321" s="6"/>
      <c r="AD2321" s="6"/>
      <c r="AE2321" s="6"/>
      <c r="AF2321" s="6"/>
      <c r="AG2321" s="6"/>
      <c r="AH2321" s="6"/>
      <c r="AI2321" s="6"/>
      <c r="AJ2321" s="6"/>
      <c r="AK2321" s="6"/>
      <c r="AL2321" s="6"/>
      <c r="AM2321" s="6"/>
      <c r="AN2321" s="6"/>
      <c r="AO2321" s="6"/>
      <c r="AP2321" s="6"/>
      <c r="AQ2321" s="21"/>
      <c r="AR2321" s="21"/>
      <c r="AS2321" s="21"/>
      <c r="AT2321" s="6"/>
      <c r="AU2321" s="6"/>
      <c r="AV2321" s="6"/>
      <c r="AW2321" s="6"/>
    </row>
    <row r="2322" spans="1:49" x14ac:dyDescent="0.35">
      <c r="A2322" s="20"/>
      <c r="B2322" s="20"/>
      <c r="C2322" s="20"/>
      <c r="D2322" s="20"/>
      <c r="E2322" s="6"/>
      <c r="F2322" s="6"/>
      <c r="G2322" s="6"/>
      <c r="H2322" s="6"/>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c r="AG2322" s="6"/>
      <c r="AH2322" s="6"/>
      <c r="AI2322" s="6"/>
      <c r="AJ2322" s="6"/>
      <c r="AK2322" s="6"/>
      <c r="AL2322" s="6"/>
      <c r="AM2322" s="6"/>
      <c r="AN2322" s="6"/>
      <c r="AO2322" s="6"/>
      <c r="AP2322" s="6"/>
      <c r="AQ2322" s="21"/>
      <c r="AR2322" s="21"/>
      <c r="AS2322" s="21"/>
      <c r="AT2322" s="6"/>
      <c r="AU2322" s="6"/>
      <c r="AV2322" s="6"/>
      <c r="AW2322" s="6"/>
    </row>
    <row r="2323" spans="1:49" x14ac:dyDescent="0.35">
      <c r="A2323" s="20"/>
      <c r="B2323" s="20"/>
      <c r="C2323" s="20"/>
      <c r="D2323" s="20"/>
      <c r="E2323" s="6"/>
      <c r="F2323" s="6"/>
      <c r="G2323" s="6"/>
      <c r="H2323" s="6"/>
      <c r="I2323" s="6"/>
      <c r="J2323" s="6"/>
      <c r="K2323" s="6"/>
      <c r="L2323" s="6"/>
      <c r="M2323" s="6"/>
      <c r="N2323" s="6"/>
      <c r="O2323" s="6"/>
      <c r="P2323" s="6"/>
      <c r="Q2323" s="6"/>
      <c r="R2323" s="6"/>
      <c r="S2323" s="6"/>
      <c r="T2323" s="6"/>
      <c r="U2323" s="6"/>
      <c r="V2323" s="6"/>
      <c r="W2323" s="6"/>
      <c r="X2323" s="6"/>
      <c r="Y2323" s="6"/>
      <c r="Z2323" s="6"/>
      <c r="AA2323" s="6"/>
      <c r="AB2323" s="6"/>
      <c r="AC2323" s="6"/>
      <c r="AD2323" s="6"/>
      <c r="AE2323" s="6"/>
      <c r="AF2323" s="6"/>
      <c r="AG2323" s="6"/>
      <c r="AH2323" s="6"/>
      <c r="AI2323" s="6"/>
      <c r="AJ2323" s="6"/>
      <c r="AK2323" s="6"/>
      <c r="AL2323" s="6"/>
      <c r="AM2323" s="6"/>
      <c r="AN2323" s="6"/>
      <c r="AO2323" s="6"/>
      <c r="AP2323" s="6"/>
      <c r="AQ2323" s="21"/>
      <c r="AR2323" s="21"/>
      <c r="AS2323" s="21"/>
      <c r="AT2323" s="6"/>
      <c r="AU2323" s="6"/>
      <c r="AV2323" s="6"/>
      <c r="AW2323" s="6"/>
    </row>
    <row r="2324" spans="1:49" x14ac:dyDescent="0.35">
      <c r="A2324" s="20"/>
      <c r="B2324" s="20"/>
      <c r="C2324" s="20"/>
      <c r="D2324" s="20"/>
      <c r="E2324" s="6"/>
      <c r="F2324" s="6"/>
      <c r="G2324" s="6"/>
      <c r="H2324" s="6"/>
      <c r="I2324" s="6"/>
      <c r="J2324" s="6"/>
      <c r="K2324" s="6"/>
      <c r="L2324" s="6"/>
      <c r="M2324" s="6"/>
      <c r="N2324" s="6"/>
      <c r="O2324" s="6"/>
      <c r="P2324" s="6"/>
      <c r="Q2324" s="6"/>
      <c r="R2324" s="6"/>
      <c r="S2324" s="6"/>
      <c r="T2324" s="6"/>
      <c r="U2324" s="6"/>
      <c r="V2324" s="6"/>
      <c r="W2324" s="6"/>
      <c r="X2324" s="6"/>
      <c r="Y2324" s="6"/>
      <c r="Z2324" s="6"/>
      <c r="AA2324" s="6"/>
      <c r="AB2324" s="6"/>
      <c r="AC2324" s="6"/>
      <c r="AD2324" s="6"/>
      <c r="AE2324" s="6"/>
      <c r="AF2324" s="6"/>
      <c r="AG2324" s="6"/>
      <c r="AH2324" s="6"/>
      <c r="AI2324" s="6"/>
      <c r="AJ2324" s="6"/>
      <c r="AK2324" s="6"/>
      <c r="AL2324" s="6"/>
      <c r="AM2324" s="6"/>
      <c r="AN2324" s="6"/>
      <c r="AO2324" s="6"/>
      <c r="AP2324" s="6"/>
      <c r="AQ2324" s="21"/>
      <c r="AR2324" s="21"/>
      <c r="AS2324" s="21"/>
      <c r="AT2324" s="6"/>
      <c r="AU2324" s="6"/>
      <c r="AV2324" s="6"/>
      <c r="AW2324" s="6"/>
    </row>
    <row r="2325" spans="1:49" x14ac:dyDescent="0.35">
      <c r="A2325" s="20"/>
      <c r="B2325" s="20"/>
      <c r="C2325" s="20"/>
      <c r="D2325" s="20"/>
      <c r="E2325" s="6"/>
      <c r="F2325" s="6"/>
      <c r="G2325" s="6"/>
      <c r="H2325" s="6"/>
      <c r="I2325" s="6"/>
      <c r="J2325" s="6"/>
      <c r="K2325" s="6"/>
      <c r="L2325" s="6"/>
      <c r="M2325" s="6"/>
      <c r="N2325" s="6"/>
      <c r="O2325" s="6"/>
      <c r="P2325" s="6"/>
      <c r="Q2325" s="6"/>
      <c r="R2325" s="6"/>
      <c r="S2325" s="6"/>
      <c r="T2325" s="6"/>
      <c r="U2325" s="6"/>
      <c r="V2325" s="6"/>
      <c r="W2325" s="6"/>
      <c r="X2325" s="6"/>
      <c r="Y2325" s="6"/>
      <c r="Z2325" s="6"/>
      <c r="AA2325" s="6"/>
      <c r="AB2325" s="6"/>
      <c r="AC2325" s="6"/>
      <c r="AD2325" s="6"/>
      <c r="AE2325" s="6"/>
      <c r="AF2325" s="6"/>
      <c r="AG2325" s="6"/>
      <c r="AH2325" s="6"/>
      <c r="AI2325" s="6"/>
      <c r="AJ2325" s="6"/>
      <c r="AK2325" s="6"/>
      <c r="AL2325" s="6"/>
      <c r="AM2325" s="6"/>
      <c r="AN2325" s="6"/>
      <c r="AO2325" s="6"/>
      <c r="AP2325" s="6"/>
      <c r="AQ2325" s="21"/>
      <c r="AR2325" s="21"/>
      <c r="AS2325" s="21"/>
      <c r="AT2325" s="6"/>
      <c r="AU2325" s="6"/>
      <c r="AV2325" s="6"/>
      <c r="AW2325" s="6"/>
    </row>
    <row r="2326" spans="1:49" x14ac:dyDescent="0.35">
      <c r="A2326" s="20"/>
      <c r="B2326" s="20"/>
      <c r="C2326" s="20"/>
      <c r="D2326" s="20"/>
      <c r="E2326" s="6"/>
      <c r="F2326" s="6"/>
      <c r="G2326" s="6"/>
      <c r="H2326" s="6"/>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c r="AG2326" s="6"/>
      <c r="AH2326" s="6"/>
      <c r="AI2326" s="6"/>
      <c r="AJ2326" s="6"/>
      <c r="AK2326" s="6"/>
      <c r="AL2326" s="6"/>
      <c r="AM2326" s="6"/>
      <c r="AN2326" s="6"/>
      <c r="AO2326" s="6"/>
      <c r="AP2326" s="6"/>
      <c r="AQ2326" s="21"/>
      <c r="AR2326" s="21"/>
      <c r="AS2326" s="21"/>
      <c r="AT2326" s="6"/>
      <c r="AU2326" s="6"/>
      <c r="AV2326" s="6"/>
      <c r="AW2326" s="6"/>
    </row>
    <row r="2327" spans="1:49" x14ac:dyDescent="0.35">
      <c r="A2327" s="20"/>
      <c r="B2327" s="20"/>
      <c r="C2327" s="20"/>
      <c r="D2327" s="20"/>
      <c r="E2327" s="6"/>
      <c r="F2327" s="6"/>
      <c r="G2327" s="6"/>
      <c r="H2327" s="6"/>
      <c r="I2327" s="6"/>
      <c r="J2327" s="6"/>
      <c r="K2327" s="6"/>
      <c r="L2327" s="6"/>
      <c r="M2327" s="6"/>
      <c r="N2327" s="6"/>
      <c r="O2327" s="6"/>
      <c r="P2327" s="6"/>
      <c r="Q2327" s="6"/>
      <c r="R2327" s="6"/>
      <c r="S2327" s="6"/>
      <c r="T2327" s="6"/>
      <c r="U2327" s="6"/>
      <c r="V2327" s="6"/>
      <c r="W2327" s="6"/>
      <c r="X2327" s="6"/>
      <c r="Y2327" s="6"/>
      <c r="Z2327" s="6"/>
      <c r="AA2327" s="6"/>
      <c r="AB2327" s="6"/>
      <c r="AC2327" s="6"/>
      <c r="AD2327" s="6"/>
      <c r="AE2327" s="6"/>
      <c r="AF2327" s="6"/>
      <c r="AG2327" s="6"/>
      <c r="AH2327" s="6"/>
      <c r="AI2327" s="6"/>
      <c r="AJ2327" s="6"/>
      <c r="AK2327" s="6"/>
      <c r="AL2327" s="6"/>
      <c r="AM2327" s="6"/>
      <c r="AN2327" s="6"/>
      <c r="AO2327" s="6"/>
      <c r="AP2327" s="6"/>
      <c r="AQ2327" s="21"/>
      <c r="AR2327" s="21"/>
      <c r="AS2327" s="21"/>
      <c r="AT2327" s="6"/>
      <c r="AU2327" s="6"/>
      <c r="AV2327" s="6"/>
      <c r="AW2327" s="6"/>
    </row>
    <row r="2328" spans="1:49" x14ac:dyDescent="0.35">
      <c r="A2328" s="20"/>
      <c r="B2328" s="20"/>
      <c r="C2328" s="20"/>
      <c r="D2328" s="20"/>
      <c r="E2328" s="6"/>
      <c r="F2328" s="6"/>
      <c r="G2328" s="6"/>
      <c r="H2328" s="6"/>
      <c r="I2328" s="6"/>
      <c r="J2328" s="6"/>
      <c r="K2328" s="6"/>
      <c r="L2328" s="6"/>
      <c r="M2328" s="6"/>
      <c r="N2328" s="6"/>
      <c r="O2328" s="6"/>
      <c r="P2328" s="6"/>
      <c r="Q2328" s="6"/>
      <c r="R2328" s="6"/>
      <c r="S2328" s="6"/>
      <c r="T2328" s="6"/>
      <c r="U2328" s="6"/>
      <c r="V2328" s="6"/>
      <c r="W2328" s="6"/>
      <c r="X2328" s="6"/>
      <c r="Y2328" s="6"/>
      <c r="Z2328" s="6"/>
      <c r="AA2328" s="6"/>
      <c r="AB2328" s="6"/>
      <c r="AC2328" s="6"/>
      <c r="AD2328" s="6"/>
      <c r="AE2328" s="6"/>
      <c r="AF2328" s="6"/>
      <c r="AG2328" s="6"/>
      <c r="AH2328" s="6"/>
      <c r="AI2328" s="6"/>
      <c r="AJ2328" s="6"/>
      <c r="AK2328" s="6"/>
      <c r="AL2328" s="6"/>
      <c r="AM2328" s="6"/>
      <c r="AN2328" s="6"/>
      <c r="AO2328" s="6"/>
      <c r="AP2328" s="6"/>
      <c r="AQ2328" s="21"/>
      <c r="AR2328" s="21"/>
      <c r="AS2328" s="21"/>
      <c r="AT2328" s="6"/>
      <c r="AU2328" s="6"/>
      <c r="AV2328" s="6"/>
      <c r="AW2328" s="6"/>
    </row>
    <row r="2329" spans="1:49" x14ac:dyDescent="0.35">
      <c r="A2329" s="20"/>
      <c r="B2329" s="20"/>
      <c r="C2329" s="20"/>
      <c r="D2329" s="20"/>
      <c r="E2329" s="6"/>
      <c r="F2329" s="6"/>
      <c r="G2329" s="6"/>
      <c r="H2329" s="6"/>
      <c r="I2329" s="6"/>
      <c r="J2329" s="6"/>
      <c r="K2329" s="6"/>
      <c r="L2329" s="6"/>
      <c r="M2329" s="6"/>
      <c r="N2329" s="6"/>
      <c r="O2329" s="6"/>
      <c r="P2329" s="6"/>
      <c r="Q2329" s="6"/>
      <c r="R2329" s="6"/>
      <c r="S2329" s="6"/>
      <c r="T2329" s="6"/>
      <c r="U2329" s="6"/>
      <c r="V2329" s="6"/>
      <c r="W2329" s="6"/>
      <c r="X2329" s="6"/>
      <c r="Y2329" s="6"/>
      <c r="Z2329" s="6"/>
      <c r="AA2329" s="6"/>
      <c r="AB2329" s="6"/>
      <c r="AC2329" s="6"/>
      <c r="AD2329" s="6"/>
      <c r="AE2329" s="6"/>
      <c r="AF2329" s="6"/>
      <c r="AG2329" s="6"/>
      <c r="AH2329" s="6"/>
      <c r="AI2329" s="6"/>
      <c r="AJ2329" s="6"/>
      <c r="AK2329" s="6"/>
      <c r="AL2329" s="6"/>
      <c r="AM2329" s="6"/>
      <c r="AN2329" s="6"/>
      <c r="AO2329" s="6"/>
      <c r="AP2329" s="6"/>
      <c r="AQ2329" s="21"/>
      <c r="AR2329" s="21"/>
      <c r="AS2329" s="21"/>
      <c r="AT2329" s="6"/>
      <c r="AU2329" s="6"/>
      <c r="AV2329" s="6"/>
      <c r="AW2329" s="6"/>
    </row>
    <row r="2330" spans="1:49" x14ac:dyDescent="0.35">
      <c r="A2330" s="20"/>
      <c r="B2330" s="20"/>
      <c r="C2330" s="20"/>
      <c r="D2330" s="20"/>
      <c r="E2330" s="6"/>
      <c r="F2330" s="6"/>
      <c r="G2330" s="6"/>
      <c r="H2330" s="6"/>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c r="AG2330" s="6"/>
      <c r="AH2330" s="6"/>
      <c r="AI2330" s="6"/>
      <c r="AJ2330" s="6"/>
      <c r="AK2330" s="6"/>
      <c r="AL2330" s="6"/>
      <c r="AM2330" s="6"/>
      <c r="AN2330" s="6"/>
      <c r="AO2330" s="6"/>
      <c r="AP2330" s="6"/>
      <c r="AQ2330" s="21"/>
      <c r="AR2330" s="21"/>
      <c r="AS2330" s="21"/>
      <c r="AT2330" s="6"/>
      <c r="AU2330" s="6"/>
      <c r="AV2330" s="6"/>
      <c r="AW2330" s="6"/>
    </row>
    <row r="2331" spans="1:49" x14ac:dyDescent="0.35">
      <c r="A2331" s="20"/>
      <c r="B2331" s="20"/>
      <c r="C2331" s="20"/>
      <c r="D2331" s="20"/>
      <c r="E2331" s="6"/>
      <c r="F2331" s="6"/>
      <c r="G2331" s="6"/>
      <c r="H2331" s="6"/>
      <c r="I2331" s="6"/>
      <c r="J2331" s="6"/>
      <c r="K2331" s="6"/>
      <c r="L2331" s="6"/>
      <c r="M2331" s="6"/>
      <c r="N2331" s="6"/>
      <c r="O2331" s="6"/>
      <c r="P2331" s="6"/>
      <c r="Q2331" s="6"/>
      <c r="R2331" s="6"/>
      <c r="S2331" s="6"/>
      <c r="T2331" s="6"/>
      <c r="U2331" s="6"/>
      <c r="V2331" s="6"/>
      <c r="W2331" s="6"/>
      <c r="X2331" s="6"/>
      <c r="Y2331" s="6"/>
      <c r="Z2331" s="6"/>
      <c r="AA2331" s="6"/>
      <c r="AB2331" s="6"/>
      <c r="AC2331" s="6"/>
      <c r="AD2331" s="6"/>
      <c r="AE2331" s="6"/>
      <c r="AF2331" s="6"/>
      <c r="AG2331" s="6"/>
      <c r="AH2331" s="6"/>
      <c r="AI2331" s="6"/>
      <c r="AJ2331" s="6"/>
      <c r="AK2331" s="6"/>
      <c r="AL2331" s="6"/>
      <c r="AM2331" s="6"/>
      <c r="AN2331" s="6"/>
      <c r="AO2331" s="6"/>
      <c r="AP2331" s="6"/>
      <c r="AQ2331" s="21"/>
      <c r="AR2331" s="21"/>
      <c r="AS2331" s="21"/>
      <c r="AT2331" s="6"/>
      <c r="AU2331" s="6"/>
      <c r="AV2331" s="6"/>
      <c r="AW2331" s="6"/>
    </row>
    <row r="2332" spans="1:49" x14ac:dyDescent="0.35">
      <c r="A2332" s="20"/>
      <c r="B2332" s="20"/>
      <c r="C2332" s="20"/>
      <c r="D2332" s="20"/>
      <c r="E2332" s="6"/>
      <c r="F2332" s="6"/>
      <c r="G2332" s="6"/>
      <c r="H2332" s="6"/>
      <c r="I2332" s="6"/>
      <c r="J2332" s="6"/>
      <c r="K2332" s="6"/>
      <c r="L2332" s="6"/>
      <c r="M2332" s="6"/>
      <c r="N2332" s="6"/>
      <c r="O2332" s="6"/>
      <c r="P2332" s="6"/>
      <c r="Q2332" s="6"/>
      <c r="R2332" s="6"/>
      <c r="S2332" s="6"/>
      <c r="T2332" s="6"/>
      <c r="U2332" s="6"/>
      <c r="V2332" s="6"/>
      <c r="W2332" s="6"/>
      <c r="X2332" s="6"/>
      <c r="Y2332" s="6"/>
      <c r="Z2332" s="6"/>
      <c r="AA2332" s="6"/>
      <c r="AB2332" s="6"/>
      <c r="AC2332" s="6"/>
      <c r="AD2332" s="6"/>
      <c r="AE2332" s="6"/>
      <c r="AF2332" s="6"/>
      <c r="AG2332" s="6"/>
      <c r="AH2332" s="6"/>
      <c r="AI2332" s="6"/>
      <c r="AJ2332" s="6"/>
      <c r="AK2332" s="6"/>
      <c r="AL2332" s="6"/>
      <c r="AM2332" s="6"/>
      <c r="AN2332" s="6"/>
      <c r="AO2332" s="6"/>
      <c r="AP2332" s="6"/>
      <c r="AQ2332" s="21"/>
      <c r="AR2332" s="21"/>
      <c r="AS2332" s="21"/>
      <c r="AT2332" s="6"/>
      <c r="AU2332" s="6"/>
      <c r="AV2332" s="6"/>
      <c r="AW2332" s="6"/>
    </row>
    <row r="2333" spans="1:49" x14ac:dyDescent="0.35">
      <c r="A2333" s="20"/>
      <c r="B2333" s="20"/>
      <c r="C2333" s="20"/>
      <c r="D2333" s="20"/>
      <c r="E2333" s="6"/>
      <c r="F2333" s="6"/>
      <c r="G2333" s="6"/>
      <c r="H2333" s="6"/>
      <c r="I2333" s="6"/>
      <c r="J2333" s="6"/>
      <c r="K2333" s="6"/>
      <c r="L2333" s="6"/>
      <c r="M2333" s="6"/>
      <c r="N2333" s="6"/>
      <c r="O2333" s="6"/>
      <c r="P2333" s="6"/>
      <c r="Q2333" s="6"/>
      <c r="R2333" s="6"/>
      <c r="S2333" s="6"/>
      <c r="T2333" s="6"/>
      <c r="U2333" s="6"/>
      <c r="V2333" s="6"/>
      <c r="W2333" s="6"/>
      <c r="X2333" s="6"/>
      <c r="Y2333" s="6"/>
      <c r="Z2333" s="6"/>
      <c r="AA2333" s="6"/>
      <c r="AB2333" s="6"/>
      <c r="AC2333" s="6"/>
      <c r="AD2333" s="6"/>
      <c r="AE2333" s="6"/>
      <c r="AF2333" s="6"/>
      <c r="AG2333" s="6"/>
      <c r="AH2333" s="6"/>
      <c r="AI2333" s="6"/>
      <c r="AJ2333" s="6"/>
      <c r="AK2333" s="6"/>
      <c r="AL2333" s="6"/>
      <c r="AM2333" s="6"/>
      <c r="AN2333" s="6"/>
      <c r="AO2333" s="6"/>
      <c r="AP2333" s="6"/>
      <c r="AQ2333" s="21"/>
      <c r="AR2333" s="21"/>
      <c r="AS2333" s="21"/>
      <c r="AT2333" s="6"/>
      <c r="AU2333" s="6"/>
      <c r="AV2333" s="6"/>
      <c r="AW2333" s="6"/>
    </row>
    <row r="2334" spans="1:49" x14ac:dyDescent="0.35">
      <c r="A2334" s="20"/>
      <c r="B2334" s="20"/>
      <c r="C2334" s="20"/>
      <c r="D2334" s="20"/>
      <c r="E2334" s="6"/>
      <c r="F2334" s="6"/>
      <c r="G2334" s="6"/>
      <c r="H2334" s="6"/>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c r="AG2334" s="6"/>
      <c r="AH2334" s="6"/>
      <c r="AI2334" s="6"/>
      <c r="AJ2334" s="6"/>
      <c r="AK2334" s="6"/>
      <c r="AL2334" s="6"/>
      <c r="AM2334" s="6"/>
      <c r="AN2334" s="6"/>
      <c r="AO2334" s="6"/>
      <c r="AP2334" s="6"/>
      <c r="AQ2334" s="21"/>
      <c r="AR2334" s="21"/>
      <c r="AS2334" s="21"/>
      <c r="AT2334" s="6"/>
      <c r="AU2334" s="6"/>
      <c r="AV2334" s="6"/>
      <c r="AW2334" s="6"/>
    </row>
    <row r="2335" spans="1:49" x14ac:dyDescent="0.35">
      <c r="A2335" s="20"/>
      <c r="B2335" s="20"/>
      <c r="C2335" s="20"/>
      <c r="D2335" s="20"/>
      <c r="E2335" s="6"/>
      <c r="F2335" s="6"/>
      <c r="G2335" s="6"/>
      <c r="H2335" s="6"/>
      <c r="I2335" s="6"/>
      <c r="J2335" s="6"/>
      <c r="K2335" s="6"/>
      <c r="L2335" s="6"/>
      <c r="M2335" s="6"/>
      <c r="N2335" s="6"/>
      <c r="O2335" s="6"/>
      <c r="P2335" s="6"/>
      <c r="Q2335" s="6"/>
      <c r="R2335" s="6"/>
      <c r="S2335" s="6"/>
      <c r="T2335" s="6"/>
      <c r="U2335" s="6"/>
      <c r="V2335" s="6"/>
      <c r="W2335" s="6"/>
      <c r="X2335" s="6"/>
      <c r="Y2335" s="6"/>
      <c r="Z2335" s="6"/>
      <c r="AA2335" s="6"/>
      <c r="AB2335" s="6"/>
      <c r="AC2335" s="6"/>
      <c r="AD2335" s="6"/>
      <c r="AE2335" s="6"/>
      <c r="AF2335" s="6"/>
      <c r="AG2335" s="6"/>
      <c r="AH2335" s="6"/>
      <c r="AI2335" s="6"/>
      <c r="AJ2335" s="6"/>
      <c r="AK2335" s="6"/>
      <c r="AL2335" s="6"/>
      <c r="AM2335" s="6"/>
      <c r="AN2335" s="6"/>
      <c r="AO2335" s="6"/>
      <c r="AP2335" s="6"/>
      <c r="AQ2335" s="21"/>
      <c r="AR2335" s="21"/>
      <c r="AS2335" s="21"/>
      <c r="AT2335" s="6"/>
      <c r="AU2335" s="6"/>
      <c r="AV2335" s="6"/>
      <c r="AW2335" s="6"/>
    </row>
    <row r="2336" spans="1:49" x14ac:dyDescent="0.35">
      <c r="A2336" s="20"/>
      <c r="B2336" s="20"/>
      <c r="C2336" s="20"/>
      <c r="D2336" s="20"/>
      <c r="E2336" s="6"/>
      <c r="F2336" s="6"/>
      <c r="G2336" s="6"/>
      <c r="H2336" s="6"/>
      <c r="I2336" s="6"/>
      <c r="J2336" s="6"/>
      <c r="K2336" s="6"/>
      <c r="L2336" s="6"/>
      <c r="M2336" s="6"/>
      <c r="N2336" s="6"/>
      <c r="O2336" s="6"/>
      <c r="P2336" s="6"/>
      <c r="Q2336" s="6"/>
      <c r="R2336" s="6"/>
      <c r="S2336" s="6"/>
      <c r="T2336" s="6"/>
      <c r="U2336" s="6"/>
      <c r="V2336" s="6"/>
      <c r="W2336" s="6"/>
      <c r="X2336" s="6"/>
      <c r="Y2336" s="6"/>
      <c r="Z2336" s="6"/>
      <c r="AA2336" s="6"/>
      <c r="AB2336" s="6"/>
      <c r="AC2336" s="6"/>
      <c r="AD2336" s="6"/>
      <c r="AE2336" s="6"/>
      <c r="AF2336" s="6"/>
      <c r="AG2336" s="6"/>
      <c r="AH2336" s="6"/>
      <c r="AI2336" s="6"/>
      <c r="AJ2336" s="6"/>
      <c r="AK2336" s="6"/>
      <c r="AL2336" s="6"/>
      <c r="AM2336" s="6"/>
      <c r="AN2336" s="6"/>
      <c r="AO2336" s="6"/>
      <c r="AP2336" s="6"/>
      <c r="AQ2336" s="21"/>
      <c r="AR2336" s="21"/>
      <c r="AS2336" s="21"/>
      <c r="AT2336" s="6"/>
      <c r="AU2336" s="6"/>
      <c r="AV2336" s="6"/>
      <c r="AW2336" s="6"/>
    </row>
    <row r="2337" spans="1:49" x14ac:dyDescent="0.35">
      <c r="A2337" s="20"/>
      <c r="B2337" s="20"/>
      <c r="C2337" s="20"/>
      <c r="D2337" s="20"/>
      <c r="E2337" s="6"/>
      <c r="F2337" s="6"/>
      <c r="G2337" s="6"/>
      <c r="H2337" s="6"/>
      <c r="I2337" s="6"/>
      <c r="J2337" s="6"/>
      <c r="K2337" s="6"/>
      <c r="L2337" s="6"/>
      <c r="M2337" s="6"/>
      <c r="N2337" s="6"/>
      <c r="O2337" s="6"/>
      <c r="P2337" s="6"/>
      <c r="Q2337" s="6"/>
      <c r="R2337" s="6"/>
      <c r="S2337" s="6"/>
      <c r="T2337" s="6"/>
      <c r="U2337" s="6"/>
      <c r="V2337" s="6"/>
      <c r="W2337" s="6"/>
      <c r="X2337" s="6"/>
      <c r="Y2337" s="6"/>
      <c r="Z2337" s="6"/>
      <c r="AA2337" s="6"/>
      <c r="AB2337" s="6"/>
      <c r="AC2337" s="6"/>
      <c r="AD2337" s="6"/>
      <c r="AE2337" s="6"/>
      <c r="AF2337" s="6"/>
      <c r="AG2337" s="6"/>
      <c r="AH2337" s="6"/>
      <c r="AI2337" s="6"/>
      <c r="AJ2337" s="6"/>
      <c r="AK2337" s="6"/>
      <c r="AL2337" s="6"/>
      <c r="AM2337" s="6"/>
      <c r="AN2337" s="6"/>
      <c r="AO2337" s="6"/>
      <c r="AP2337" s="6"/>
      <c r="AQ2337" s="21"/>
      <c r="AR2337" s="21"/>
      <c r="AS2337" s="21"/>
      <c r="AT2337" s="6"/>
      <c r="AU2337" s="6"/>
      <c r="AV2337" s="6"/>
      <c r="AW2337" s="6"/>
    </row>
    <row r="2338" spans="1:49" x14ac:dyDescent="0.35">
      <c r="A2338" s="20"/>
      <c r="B2338" s="20"/>
      <c r="C2338" s="20"/>
      <c r="D2338" s="20"/>
      <c r="E2338" s="6"/>
      <c r="F2338" s="6"/>
      <c r="G2338" s="6"/>
      <c r="H2338" s="6"/>
      <c r="I2338" s="6"/>
      <c r="J2338" s="6"/>
      <c r="K2338" s="6"/>
      <c r="L2338" s="6"/>
      <c r="M2338" s="6"/>
      <c r="N2338" s="6"/>
      <c r="O2338" s="6"/>
      <c r="P2338" s="6"/>
      <c r="Q2338" s="6"/>
      <c r="R2338" s="6"/>
      <c r="S2338" s="6"/>
      <c r="T2338" s="6"/>
      <c r="U2338" s="6"/>
      <c r="V2338" s="6"/>
      <c r="W2338" s="6"/>
      <c r="X2338" s="6"/>
      <c r="Y2338" s="6"/>
      <c r="Z2338" s="6"/>
      <c r="AA2338" s="6"/>
      <c r="AB2338" s="6"/>
      <c r="AC2338" s="6"/>
      <c r="AD2338" s="6"/>
      <c r="AE2338" s="6"/>
      <c r="AF2338" s="6"/>
      <c r="AG2338" s="6"/>
      <c r="AH2338" s="6"/>
      <c r="AI2338" s="6"/>
      <c r="AJ2338" s="6"/>
      <c r="AK2338" s="6"/>
      <c r="AL2338" s="6"/>
      <c r="AM2338" s="6"/>
      <c r="AN2338" s="6"/>
      <c r="AO2338" s="6"/>
      <c r="AP2338" s="6"/>
      <c r="AQ2338" s="21"/>
      <c r="AR2338" s="21"/>
      <c r="AS2338" s="21"/>
      <c r="AT2338" s="6"/>
      <c r="AU2338" s="6"/>
      <c r="AV2338" s="6"/>
      <c r="AW2338" s="6"/>
    </row>
    <row r="2339" spans="1:49" x14ac:dyDescent="0.35">
      <c r="A2339" s="20"/>
      <c r="B2339" s="20"/>
      <c r="C2339" s="20"/>
      <c r="D2339" s="20"/>
      <c r="E2339" s="6"/>
      <c r="F2339" s="6"/>
      <c r="G2339" s="6"/>
      <c r="H2339" s="6"/>
      <c r="I2339" s="6"/>
      <c r="J2339" s="6"/>
      <c r="K2339" s="6"/>
      <c r="L2339" s="6"/>
      <c r="M2339" s="6"/>
      <c r="N2339" s="6"/>
      <c r="O2339" s="6"/>
      <c r="P2339" s="6"/>
      <c r="Q2339" s="6"/>
      <c r="R2339" s="6"/>
      <c r="S2339" s="6"/>
      <c r="T2339" s="6"/>
      <c r="U2339" s="6"/>
      <c r="V2339" s="6"/>
      <c r="W2339" s="6"/>
      <c r="X2339" s="6"/>
      <c r="Y2339" s="6"/>
      <c r="Z2339" s="6"/>
      <c r="AA2339" s="6"/>
      <c r="AB2339" s="6"/>
      <c r="AC2339" s="6"/>
      <c r="AD2339" s="6"/>
      <c r="AE2339" s="6"/>
      <c r="AF2339" s="6"/>
      <c r="AG2339" s="6"/>
      <c r="AH2339" s="6"/>
      <c r="AI2339" s="6"/>
      <c r="AJ2339" s="6"/>
      <c r="AK2339" s="6"/>
      <c r="AL2339" s="6"/>
      <c r="AM2339" s="6"/>
      <c r="AN2339" s="6"/>
      <c r="AO2339" s="6"/>
      <c r="AP2339" s="6"/>
      <c r="AQ2339" s="21"/>
      <c r="AR2339" s="21"/>
      <c r="AS2339" s="21"/>
      <c r="AT2339" s="6"/>
      <c r="AU2339" s="6"/>
      <c r="AV2339" s="6"/>
      <c r="AW2339" s="6"/>
    </row>
    <row r="2340" spans="1:49" x14ac:dyDescent="0.35">
      <c r="A2340" s="20"/>
      <c r="B2340" s="20"/>
      <c r="C2340" s="20"/>
      <c r="D2340" s="20"/>
      <c r="E2340" s="6"/>
      <c r="F2340" s="6"/>
      <c r="G2340" s="6"/>
      <c r="H2340" s="6"/>
      <c r="I2340" s="6"/>
      <c r="J2340" s="6"/>
      <c r="K2340" s="6"/>
      <c r="L2340" s="6"/>
      <c r="M2340" s="6"/>
      <c r="N2340" s="6"/>
      <c r="O2340" s="6"/>
      <c r="P2340" s="6"/>
      <c r="Q2340" s="6"/>
      <c r="R2340" s="6"/>
      <c r="S2340" s="6"/>
      <c r="T2340" s="6"/>
      <c r="U2340" s="6"/>
      <c r="V2340" s="6"/>
      <c r="W2340" s="6"/>
      <c r="X2340" s="6"/>
      <c r="Y2340" s="6"/>
      <c r="Z2340" s="6"/>
      <c r="AA2340" s="6"/>
      <c r="AB2340" s="6"/>
      <c r="AC2340" s="6"/>
      <c r="AD2340" s="6"/>
      <c r="AE2340" s="6"/>
      <c r="AF2340" s="6"/>
      <c r="AG2340" s="6"/>
      <c r="AH2340" s="6"/>
      <c r="AI2340" s="6"/>
      <c r="AJ2340" s="6"/>
      <c r="AK2340" s="6"/>
      <c r="AL2340" s="6"/>
      <c r="AM2340" s="6"/>
      <c r="AN2340" s="6"/>
      <c r="AO2340" s="6"/>
      <c r="AP2340" s="6"/>
      <c r="AQ2340" s="21"/>
      <c r="AR2340" s="21"/>
      <c r="AS2340" s="21"/>
      <c r="AT2340" s="6"/>
      <c r="AU2340" s="6"/>
      <c r="AV2340" s="6"/>
      <c r="AW2340" s="6"/>
    </row>
    <row r="2341" spans="1:49" x14ac:dyDescent="0.35">
      <c r="A2341" s="20"/>
      <c r="B2341" s="20"/>
      <c r="C2341" s="20"/>
      <c r="D2341" s="20"/>
      <c r="E2341" s="6"/>
      <c r="F2341" s="6"/>
      <c r="G2341" s="6"/>
      <c r="H2341" s="6"/>
      <c r="I2341" s="6"/>
      <c r="J2341" s="6"/>
      <c r="K2341" s="6"/>
      <c r="L2341" s="6"/>
      <c r="M2341" s="6"/>
      <c r="N2341" s="6"/>
      <c r="O2341" s="6"/>
      <c r="P2341" s="6"/>
      <c r="Q2341" s="6"/>
      <c r="R2341" s="6"/>
      <c r="S2341" s="6"/>
      <c r="T2341" s="6"/>
      <c r="U2341" s="6"/>
      <c r="V2341" s="6"/>
      <c r="W2341" s="6"/>
      <c r="X2341" s="6"/>
      <c r="Y2341" s="6"/>
      <c r="Z2341" s="6"/>
      <c r="AA2341" s="6"/>
      <c r="AB2341" s="6"/>
      <c r="AC2341" s="6"/>
      <c r="AD2341" s="6"/>
      <c r="AE2341" s="6"/>
      <c r="AF2341" s="6"/>
      <c r="AG2341" s="6"/>
      <c r="AH2341" s="6"/>
      <c r="AI2341" s="6"/>
      <c r="AJ2341" s="6"/>
      <c r="AK2341" s="6"/>
      <c r="AL2341" s="6"/>
      <c r="AM2341" s="6"/>
      <c r="AN2341" s="6"/>
      <c r="AO2341" s="6"/>
      <c r="AP2341" s="6"/>
      <c r="AQ2341" s="21"/>
      <c r="AR2341" s="21"/>
      <c r="AS2341" s="21"/>
      <c r="AT2341" s="6"/>
      <c r="AU2341" s="6"/>
      <c r="AV2341" s="6"/>
      <c r="AW2341" s="6"/>
    </row>
    <row r="2342" spans="1:49" x14ac:dyDescent="0.35">
      <c r="A2342" s="20"/>
      <c r="B2342" s="20"/>
      <c r="C2342" s="20"/>
      <c r="D2342" s="20"/>
      <c r="E2342" s="6"/>
      <c r="F2342" s="6"/>
      <c r="G2342" s="6"/>
      <c r="H2342" s="6"/>
      <c r="I2342" s="6"/>
      <c r="J2342" s="6"/>
      <c r="K2342" s="6"/>
      <c r="L2342" s="6"/>
      <c r="M2342" s="6"/>
      <c r="N2342" s="6"/>
      <c r="O2342" s="6"/>
      <c r="P2342" s="6"/>
      <c r="Q2342" s="6"/>
      <c r="R2342" s="6"/>
      <c r="S2342" s="6"/>
      <c r="T2342" s="6"/>
      <c r="U2342" s="6"/>
      <c r="V2342" s="6"/>
      <c r="W2342" s="6"/>
      <c r="X2342" s="6"/>
      <c r="Y2342" s="6"/>
      <c r="Z2342" s="6"/>
      <c r="AA2342" s="6"/>
      <c r="AB2342" s="6"/>
      <c r="AC2342" s="6"/>
      <c r="AD2342" s="6"/>
      <c r="AE2342" s="6"/>
      <c r="AF2342" s="6"/>
      <c r="AG2342" s="6"/>
      <c r="AH2342" s="6"/>
      <c r="AI2342" s="6"/>
      <c r="AJ2342" s="6"/>
      <c r="AK2342" s="6"/>
      <c r="AL2342" s="6"/>
      <c r="AM2342" s="6"/>
      <c r="AN2342" s="6"/>
      <c r="AO2342" s="6"/>
      <c r="AP2342" s="6"/>
      <c r="AQ2342" s="21"/>
      <c r="AR2342" s="21"/>
      <c r="AS2342" s="21"/>
      <c r="AT2342" s="6"/>
      <c r="AU2342" s="6"/>
      <c r="AV2342" s="6"/>
      <c r="AW2342" s="6"/>
    </row>
    <row r="2343" spans="1:49" x14ac:dyDescent="0.35">
      <c r="A2343" s="20"/>
      <c r="B2343" s="20"/>
      <c r="C2343" s="20"/>
      <c r="D2343" s="20"/>
      <c r="E2343" s="6"/>
      <c r="F2343" s="6"/>
      <c r="G2343" s="6"/>
      <c r="H2343" s="6"/>
      <c r="I2343" s="6"/>
      <c r="J2343" s="6"/>
      <c r="K2343" s="6"/>
      <c r="L2343" s="6"/>
      <c r="M2343" s="6"/>
      <c r="N2343" s="6"/>
      <c r="O2343" s="6"/>
      <c r="P2343" s="6"/>
      <c r="Q2343" s="6"/>
      <c r="R2343" s="6"/>
      <c r="S2343" s="6"/>
      <c r="T2343" s="6"/>
      <c r="U2343" s="6"/>
      <c r="V2343" s="6"/>
      <c r="W2343" s="6"/>
      <c r="X2343" s="6"/>
      <c r="Y2343" s="6"/>
      <c r="Z2343" s="6"/>
      <c r="AA2343" s="6"/>
      <c r="AB2343" s="6"/>
      <c r="AC2343" s="6"/>
      <c r="AD2343" s="6"/>
      <c r="AE2343" s="6"/>
      <c r="AF2343" s="6"/>
      <c r="AG2343" s="6"/>
      <c r="AH2343" s="6"/>
      <c r="AI2343" s="6"/>
      <c r="AJ2343" s="6"/>
      <c r="AK2343" s="6"/>
      <c r="AL2343" s="6"/>
      <c r="AM2343" s="6"/>
      <c r="AN2343" s="6"/>
      <c r="AO2343" s="6"/>
      <c r="AP2343" s="6"/>
      <c r="AQ2343" s="21"/>
      <c r="AR2343" s="21"/>
      <c r="AS2343" s="21"/>
      <c r="AT2343" s="6"/>
      <c r="AU2343" s="6"/>
      <c r="AV2343" s="6"/>
      <c r="AW2343" s="6"/>
    </row>
    <row r="2344" spans="1:49" x14ac:dyDescent="0.35">
      <c r="A2344" s="20"/>
      <c r="B2344" s="20"/>
      <c r="C2344" s="20"/>
      <c r="D2344" s="20"/>
      <c r="E2344" s="6"/>
      <c r="F2344" s="6"/>
      <c r="G2344" s="6"/>
      <c r="H2344" s="6"/>
      <c r="I2344" s="6"/>
      <c r="J2344" s="6"/>
      <c r="K2344" s="6"/>
      <c r="L2344" s="6"/>
      <c r="M2344" s="6"/>
      <c r="N2344" s="6"/>
      <c r="O2344" s="6"/>
      <c r="P2344" s="6"/>
      <c r="Q2344" s="6"/>
      <c r="R2344" s="6"/>
      <c r="S2344" s="6"/>
      <c r="T2344" s="6"/>
      <c r="U2344" s="6"/>
      <c r="V2344" s="6"/>
      <c r="W2344" s="6"/>
      <c r="X2344" s="6"/>
      <c r="Y2344" s="6"/>
      <c r="Z2344" s="6"/>
      <c r="AA2344" s="6"/>
      <c r="AB2344" s="6"/>
      <c r="AC2344" s="6"/>
      <c r="AD2344" s="6"/>
      <c r="AE2344" s="6"/>
      <c r="AF2344" s="6"/>
      <c r="AG2344" s="6"/>
      <c r="AH2344" s="6"/>
      <c r="AI2344" s="6"/>
      <c r="AJ2344" s="6"/>
      <c r="AK2344" s="6"/>
      <c r="AL2344" s="6"/>
      <c r="AM2344" s="6"/>
      <c r="AN2344" s="6"/>
      <c r="AO2344" s="6"/>
      <c r="AP2344" s="6"/>
      <c r="AQ2344" s="21"/>
      <c r="AR2344" s="21"/>
      <c r="AS2344" s="21"/>
      <c r="AT2344" s="6"/>
      <c r="AU2344" s="6"/>
      <c r="AV2344" s="6"/>
      <c r="AW2344" s="6"/>
    </row>
    <row r="2345" spans="1:49" x14ac:dyDescent="0.35">
      <c r="A2345" s="20"/>
      <c r="B2345" s="20"/>
      <c r="C2345" s="20"/>
      <c r="D2345" s="20"/>
      <c r="E2345" s="6"/>
      <c r="F2345" s="6"/>
      <c r="G2345" s="6"/>
      <c r="H2345" s="6"/>
      <c r="I2345" s="6"/>
      <c r="J2345" s="6"/>
      <c r="K2345" s="6"/>
      <c r="L2345" s="6"/>
      <c r="M2345" s="6"/>
      <c r="N2345" s="6"/>
      <c r="O2345" s="6"/>
      <c r="P2345" s="6"/>
      <c r="Q2345" s="6"/>
      <c r="R2345" s="6"/>
      <c r="S2345" s="6"/>
      <c r="T2345" s="6"/>
      <c r="U2345" s="6"/>
      <c r="V2345" s="6"/>
      <c r="W2345" s="6"/>
      <c r="X2345" s="6"/>
      <c r="Y2345" s="6"/>
      <c r="Z2345" s="6"/>
      <c r="AA2345" s="6"/>
      <c r="AB2345" s="6"/>
      <c r="AC2345" s="6"/>
      <c r="AD2345" s="6"/>
      <c r="AE2345" s="6"/>
      <c r="AF2345" s="6"/>
      <c r="AG2345" s="6"/>
      <c r="AH2345" s="6"/>
      <c r="AI2345" s="6"/>
      <c r="AJ2345" s="6"/>
      <c r="AK2345" s="6"/>
      <c r="AL2345" s="6"/>
      <c r="AM2345" s="6"/>
      <c r="AN2345" s="6"/>
      <c r="AO2345" s="6"/>
      <c r="AP2345" s="6"/>
      <c r="AQ2345" s="21"/>
      <c r="AR2345" s="21"/>
      <c r="AS2345" s="21"/>
      <c r="AT2345" s="6"/>
      <c r="AU2345" s="6"/>
      <c r="AV2345" s="6"/>
      <c r="AW2345" s="6"/>
    </row>
    <row r="2346" spans="1:49" x14ac:dyDescent="0.35">
      <c r="A2346" s="20"/>
      <c r="B2346" s="20"/>
      <c r="C2346" s="20"/>
      <c r="D2346" s="20"/>
      <c r="E2346" s="6"/>
      <c r="F2346" s="6"/>
      <c r="G2346" s="6"/>
      <c r="H2346" s="6"/>
      <c r="I2346" s="6"/>
      <c r="J2346" s="6"/>
      <c r="K2346" s="6"/>
      <c r="L2346" s="6"/>
      <c r="M2346" s="6"/>
      <c r="N2346" s="6"/>
      <c r="O2346" s="6"/>
      <c r="P2346" s="6"/>
      <c r="Q2346" s="6"/>
      <c r="R2346" s="6"/>
      <c r="S2346" s="6"/>
      <c r="T2346" s="6"/>
      <c r="U2346" s="6"/>
      <c r="V2346" s="6"/>
      <c r="W2346" s="6"/>
      <c r="X2346" s="6"/>
      <c r="Y2346" s="6"/>
      <c r="Z2346" s="6"/>
      <c r="AA2346" s="6"/>
      <c r="AB2346" s="6"/>
      <c r="AC2346" s="6"/>
      <c r="AD2346" s="6"/>
      <c r="AE2346" s="6"/>
      <c r="AF2346" s="6"/>
      <c r="AG2346" s="6"/>
      <c r="AH2346" s="6"/>
      <c r="AI2346" s="6"/>
      <c r="AJ2346" s="6"/>
      <c r="AK2346" s="6"/>
      <c r="AL2346" s="6"/>
      <c r="AM2346" s="6"/>
      <c r="AN2346" s="6"/>
      <c r="AO2346" s="6"/>
      <c r="AP2346" s="6"/>
      <c r="AQ2346" s="21"/>
      <c r="AR2346" s="21"/>
      <c r="AS2346" s="21"/>
      <c r="AT2346" s="6"/>
      <c r="AU2346" s="6"/>
      <c r="AV2346" s="6"/>
      <c r="AW2346" s="6"/>
    </row>
    <row r="2347" spans="1:49" x14ac:dyDescent="0.35">
      <c r="A2347" s="20"/>
      <c r="B2347" s="20"/>
      <c r="C2347" s="20"/>
      <c r="D2347" s="20"/>
      <c r="E2347" s="6"/>
      <c r="F2347" s="6"/>
      <c r="G2347" s="6"/>
      <c r="H2347" s="6"/>
      <c r="I2347" s="6"/>
      <c r="J2347" s="6"/>
      <c r="K2347" s="6"/>
      <c r="L2347" s="6"/>
      <c r="M2347" s="6"/>
      <c r="N2347" s="6"/>
      <c r="O2347" s="6"/>
      <c r="P2347" s="6"/>
      <c r="Q2347" s="6"/>
      <c r="R2347" s="6"/>
      <c r="S2347" s="6"/>
      <c r="T2347" s="6"/>
      <c r="U2347" s="6"/>
      <c r="V2347" s="6"/>
      <c r="W2347" s="6"/>
      <c r="X2347" s="6"/>
      <c r="Y2347" s="6"/>
      <c r="Z2347" s="6"/>
      <c r="AA2347" s="6"/>
      <c r="AB2347" s="6"/>
      <c r="AC2347" s="6"/>
      <c r="AD2347" s="6"/>
      <c r="AE2347" s="6"/>
      <c r="AF2347" s="6"/>
      <c r="AG2347" s="6"/>
      <c r="AH2347" s="6"/>
      <c r="AI2347" s="6"/>
      <c r="AJ2347" s="6"/>
      <c r="AK2347" s="6"/>
      <c r="AL2347" s="6"/>
      <c r="AM2347" s="6"/>
      <c r="AN2347" s="6"/>
      <c r="AO2347" s="6"/>
      <c r="AP2347" s="6"/>
      <c r="AQ2347" s="21"/>
      <c r="AR2347" s="21"/>
      <c r="AS2347" s="21"/>
      <c r="AT2347" s="6"/>
      <c r="AU2347" s="6"/>
      <c r="AV2347" s="6"/>
      <c r="AW2347" s="6"/>
    </row>
    <row r="2348" spans="1:49" x14ac:dyDescent="0.35">
      <c r="A2348" s="20"/>
      <c r="B2348" s="20"/>
      <c r="C2348" s="20"/>
      <c r="D2348" s="20"/>
      <c r="E2348" s="6"/>
      <c r="F2348" s="6"/>
      <c r="G2348" s="6"/>
      <c r="H2348" s="6"/>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c r="AG2348" s="6"/>
      <c r="AH2348" s="6"/>
      <c r="AI2348" s="6"/>
      <c r="AJ2348" s="6"/>
      <c r="AK2348" s="6"/>
      <c r="AL2348" s="6"/>
      <c r="AM2348" s="6"/>
      <c r="AN2348" s="6"/>
      <c r="AO2348" s="6"/>
      <c r="AP2348" s="6"/>
      <c r="AQ2348" s="21"/>
      <c r="AR2348" s="21"/>
      <c r="AS2348" s="21"/>
      <c r="AT2348" s="6"/>
      <c r="AU2348" s="6"/>
      <c r="AV2348" s="6"/>
      <c r="AW2348" s="6"/>
    </row>
    <row r="2349" spans="1:49" x14ac:dyDescent="0.35">
      <c r="A2349" s="20"/>
      <c r="B2349" s="20"/>
      <c r="C2349" s="20"/>
      <c r="D2349" s="20"/>
      <c r="E2349" s="6"/>
      <c r="F2349" s="6"/>
      <c r="G2349" s="6"/>
      <c r="H2349" s="6"/>
      <c r="I2349" s="6"/>
      <c r="J2349" s="6"/>
      <c r="K2349" s="6"/>
      <c r="L2349" s="6"/>
      <c r="M2349" s="6"/>
      <c r="N2349" s="6"/>
      <c r="O2349" s="6"/>
      <c r="P2349" s="6"/>
      <c r="Q2349" s="6"/>
      <c r="R2349" s="6"/>
      <c r="S2349" s="6"/>
      <c r="T2349" s="6"/>
      <c r="U2349" s="6"/>
      <c r="V2349" s="6"/>
      <c r="W2349" s="6"/>
      <c r="X2349" s="6"/>
      <c r="Y2349" s="6"/>
      <c r="Z2349" s="6"/>
      <c r="AA2349" s="6"/>
      <c r="AB2349" s="6"/>
      <c r="AC2349" s="6"/>
      <c r="AD2349" s="6"/>
      <c r="AE2349" s="6"/>
      <c r="AF2349" s="6"/>
      <c r="AG2349" s="6"/>
      <c r="AH2349" s="6"/>
      <c r="AI2349" s="6"/>
      <c r="AJ2349" s="6"/>
      <c r="AK2349" s="6"/>
      <c r="AL2349" s="6"/>
      <c r="AM2349" s="6"/>
      <c r="AN2349" s="6"/>
      <c r="AO2349" s="6"/>
      <c r="AP2349" s="6"/>
      <c r="AQ2349" s="21"/>
      <c r="AR2349" s="21"/>
      <c r="AS2349" s="21"/>
      <c r="AT2349" s="6"/>
      <c r="AU2349" s="6"/>
      <c r="AV2349" s="6"/>
      <c r="AW2349" s="6"/>
    </row>
    <row r="2350" spans="1:49" x14ac:dyDescent="0.35">
      <c r="A2350" s="20"/>
      <c r="B2350" s="20"/>
      <c r="C2350" s="20"/>
      <c r="D2350" s="20"/>
      <c r="E2350" s="6"/>
      <c r="F2350" s="6"/>
      <c r="G2350" s="6"/>
      <c r="H2350" s="6"/>
      <c r="I2350" s="6"/>
      <c r="J2350" s="6"/>
      <c r="K2350" s="6"/>
      <c r="L2350" s="6"/>
      <c r="M2350" s="6"/>
      <c r="N2350" s="6"/>
      <c r="O2350" s="6"/>
      <c r="P2350" s="6"/>
      <c r="Q2350" s="6"/>
      <c r="R2350" s="6"/>
      <c r="S2350" s="6"/>
      <c r="T2350" s="6"/>
      <c r="U2350" s="6"/>
      <c r="V2350" s="6"/>
      <c r="W2350" s="6"/>
      <c r="X2350" s="6"/>
      <c r="Y2350" s="6"/>
      <c r="Z2350" s="6"/>
      <c r="AA2350" s="6"/>
      <c r="AB2350" s="6"/>
      <c r="AC2350" s="6"/>
      <c r="AD2350" s="6"/>
      <c r="AE2350" s="6"/>
      <c r="AF2350" s="6"/>
      <c r="AG2350" s="6"/>
      <c r="AH2350" s="6"/>
      <c r="AI2350" s="6"/>
      <c r="AJ2350" s="6"/>
      <c r="AK2350" s="6"/>
      <c r="AL2350" s="6"/>
      <c r="AM2350" s="6"/>
      <c r="AN2350" s="6"/>
      <c r="AO2350" s="6"/>
      <c r="AP2350" s="6"/>
      <c r="AQ2350" s="21"/>
      <c r="AR2350" s="21"/>
      <c r="AS2350" s="21"/>
      <c r="AT2350" s="6"/>
      <c r="AU2350" s="6"/>
      <c r="AV2350" s="6"/>
      <c r="AW2350" s="6"/>
    </row>
    <row r="2351" spans="1:49" x14ac:dyDescent="0.35">
      <c r="A2351" s="20"/>
      <c r="B2351" s="20"/>
      <c r="C2351" s="20"/>
      <c r="D2351" s="20"/>
      <c r="E2351" s="6"/>
      <c r="F2351" s="6"/>
      <c r="G2351" s="6"/>
      <c r="H2351" s="6"/>
      <c r="I2351" s="6"/>
      <c r="J2351" s="6"/>
      <c r="K2351" s="6"/>
      <c r="L2351" s="6"/>
      <c r="M2351" s="6"/>
      <c r="N2351" s="6"/>
      <c r="O2351" s="6"/>
      <c r="P2351" s="6"/>
      <c r="Q2351" s="6"/>
      <c r="R2351" s="6"/>
      <c r="S2351" s="6"/>
      <c r="T2351" s="6"/>
      <c r="U2351" s="6"/>
      <c r="V2351" s="6"/>
      <c r="W2351" s="6"/>
      <c r="X2351" s="6"/>
      <c r="Y2351" s="6"/>
      <c r="Z2351" s="6"/>
      <c r="AA2351" s="6"/>
      <c r="AB2351" s="6"/>
      <c r="AC2351" s="6"/>
      <c r="AD2351" s="6"/>
      <c r="AE2351" s="6"/>
      <c r="AF2351" s="6"/>
      <c r="AG2351" s="6"/>
      <c r="AH2351" s="6"/>
      <c r="AI2351" s="6"/>
      <c r="AJ2351" s="6"/>
      <c r="AK2351" s="6"/>
      <c r="AL2351" s="6"/>
      <c r="AM2351" s="6"/>
      <c r="AN2351" s="6"/>
      <c r="AO2351" s="6"/>
      <c r="AP2351" s="6"/>
      <c r="AQ2351" s="21"/>
      <c r="AR2351" s="21"/>
      <c r="AS2351" s="21"/>
      <c r="AT2351" s="6"/>
      <c r="AU2351" s="6"/>
      <c r="AV2351" s="6"/>
      <c r="AW2351" s="6"/>
    </row>
    <row r="2352" spans="1:49" x14ac:dyDescent="0.35">
      <c r="A2352" s="20"/>
      <c r="B2352" s="20"/>
      <c r="C2352" s="20"/>
      <c r="D2352" s="20"/>
      <c r="E2352" s="6"/>
      <c r="F2352" s="6"/>
      <c r="G2352" s="6"/>
      <c r="H2352" s="6"/>
      <c r="I2352" s="6"/>
      <c r="J2352" s="6"/>
      <c r="K2352" s="6"/>
      <c r="L2352" s="6"/>
      <c r="M2352" s="6"/>
      <c r="N2352" s="6"/>
      <c r="O2352" s="6"/>
      <c r="P2352" s="6"/>
      <c r="Q2352" s="6"/>
      <c r="R2352" s="6"/>
      <c r="S2352" s="6"/>
      <c r="T2352" s="6"/>
      <c r="U2352" s="6"/>
      <c r="V2352" s="6"/>
      <c r="W2352" s="6"/>
      <c r="X2352" s="6"/>
      <c r="Y2352" s="6"/>
      <c r="Z2352" s="6"/>
      <c r="AA2352" s="6"/>
      <c r="AB2352" s="6"/>
      <c r="AC2352" s="6"/>
      <c r="AD2352" s="6"/>
      <c r="AE2352" s="6"/>
      <c r="AF2352" s="6"/>
      <c r="AG2352" s="6"/>
      <c r="AH2352" s="6"/>
      <c r="AI2352" s="6"/>
      <c r="AJ2352" s="6"/>
      <c r="AK2352" s="6"/>
      <c r="AL2352" s="6"/>
      <c r="AM2352" s="6"/>
      <c r="AN2352" s="6"/>
      <c r="AO2352" s="6"/>
      <c r="AP2352" s="6"/>
      <c r="AQ2352" s="21"/>
      <c r="AR2352" s="21"/>
      <c r="AS2352" s="21"/>
      <c r="AT2352" s="6"/>
      <c r="AU2352" s="6"/>
      <c r="AV2352" s="6"/>
      <c r="AW2352" s="6"/>
    </row>
    <row r="2353" spans="1:49" x14ac:dyDescent="0.35">
      <c r="A2353" s="20"/>
      <c r="B2353" s="20"/>
      <c r="C2353" s="20"/>
      <c r="D2353" s="20"/>
      <c r="E2353" s="6"/>
      <c r="F2353" s="6"/>
      <c r="G2353" s="6"/>
      <c r="H2353" s="6"/>
      <c r="I2353" s="6"/>
      <c r="J2353" s="6"/>
      <c r="K2353" s="6"/>
      <c r="L2353" s="6"/>
      <c r="M2353" s="6"/>
      <c r="N2353" s="6"/>
      <c r="O2353" s="6"/>
      <c r="P2353" s="6"/>
      <c r="Q2353" s="6"/>
      <c r="R2353" s="6"/>
      <c r="S2353" s="6"/>
      <c r="T2353" s="6"/>
      <c r="U2353" s="6"/>
      <c r="V2353" s="6"/>
      <c r="W2353" s="6"/>
      <c r="X2353" s="6"/>
      <c r="Y2353" s="6"/>
      <c r="Z2353" s="6"/>
      <c r="AA2353" s="6"/>
      <c r="AB2353" s="6"/>
      <c r="AC2353" s="6"/>
      <c r="AD2353" s="6"/>
      <c r="AE2353" s="6"/>
      <c r="AF2353" s="6"/>
      <c r="AG2353" s="6"/>
      <c r="AH2353" s="6"/>
      <c r="AI2353" s="6"/>
      <c r="AJ2353" s="6"/>
      <c r="AK2353" s="6"/>
      <c r="AL2353" s="6"/>
      <c r="AM2353" s="6"/>
      <c r="AN2353" s="6"/>
      <c r="AO2353" s="6"/>
      <c r="AP2353" s="6"/>
      <c r="AQ2353" s="21"/>
      <c r="AR2353" s="21"/>
      <c r="AS2353" s="21"/>
      <c r="AT2353" s="6"/>
      <c r="AU2353" s="6"/>
      <c r="AV2353" s="6"/>
      <c r="AW2353" s="6"/>
    </row>
    <row r="2354" spans="1:49" x14ac:dyDescent="0.35">
      <c r="A2354" s="20"/>
      <c r="B2354" s="20"/>
      <c r="C2354" s="20"/>
      <c r="D2354" s="20"/>
      <c r="E2354" s="6"/>
      <c r="F2354" s="6"/>
      <c r="G2354" s="6"/>
      <c r="H2354" s="6"/>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c r="AG2354" s="6"/>
      <c r="AH2354" s="6"/>
      <c r="AI2354" s="6"/>
      <c r="AJ2354" s="6"/>
      <c r="AK2354" s="6"/>
      <c r="AL2354" s="6"/>
      <c r="AM2354" s="6"/>
      <c r="AN2354" s="6"/>
      <c r="AO2354" s="6"/>
      <c r="AP2354" s="6"/>
      <c r="AQ2354" s="21"/>
      <c r="AR2354" s="21"/>
      <c r="AS2354" s="21"/>
      <c r="AT2354" s="6"/>
      <c r="AU2354" s="6"/>
      <c r="AV2354" s="6"/>
      <c r="AW2354" s="6"/>
    </row>
    <row r="2355" spans="1:49" x14ac:dyDescent="0.35">
      <c r="A2355" s="20"/>
      <c r="B2355" s="20"/>
      <c r="C2355" s="20"/>
      <c r="D2355" s="20"/>
      <c r="E2355" s="6"/>
      <c r="F2355" s="6"/>
      <c r="G2355" s="6"/>
      <c r="H2355" s="6"/>
      <c r="I2355" s="6"/>
      <c r="J2355" s="6"/>
      <c r="K2355" s="6"/>
      <c r="L2355" s="6"/>
      <c r="M2355" s="6"/>
      <c r="N2355" s="6"/>
      <c r="O2355" s="6"/>
      <c r="P2355" s="6"/>
      <c r="Q2355" s="6"/>
      <c r="R2355" s="6"/>
      <c r="S2355" s="6"/>
      <c r="T2355" s="6"/>
      <c r="U2355" s="6"/>
      <c r="V2355" s="6"/>
      <c r="W2355" s="6"/>
      <c r="X2355" s="6"/>
      <c r="Y2355" s="6"/>
      <c r="Z2355" s="6"/>
      <c r="AA2355" s="6"/>
      <c r="AB2355" s="6"/>
      <c r="AC2355" s="6"/>
      <c r="AD2355" s="6"/>
      <c r="AE2355" s="6"/>
      <c r="AF2355" s="6"/>
      <c r="AG2355" s="6"/>
      <c r="AH2355" s="6"/>
      <c r="AI2355" s="6"/>
      <c r="AJ2355" s="6"/>
      <c r="AK2355" s="6"/>
      <c r="AL2355" s="6"/>
      <c r="AM2355" s="6"/>
      <c r="AN2355" s="6"/>
      <c r="AO2355" s="6"/>
      <c r="AP2355" s="6"/>
      <c r="AQ2355" s="21"/>
      <c r="AR2355" s="21"/>
      <c r="AS2355" s="21"/>
      <c r="AT2355" s="6"/>
      <c r="AU2355" s="6"/>
      <c r="AV2355" s="6"/>
      <c r="AW2355" s="6"/>
    </row>
    <row r="2356" spans="1:49" x14ac:dyDescent="0.35">
      <c r="A2356" s="20"/>
      <c r="B2356" s="20"/>
      <c r="C2356" s="20"/>
      <c r="D2356" s="20"/>
      <c r="E2356" s="6"/>
      <c r="F2356" s="6"/>
      <c r="G2356" s="6"/>
      <c r="H2356" s="6"/>
      <c r="I2356" s="6"/>
      <c r="J2356" s="6"/>
      <c r="K2356" s="6"/>
      <c r="L2356" s="6"/>
      <c r="M2356" s="6"/>
      <c r="N2356" s="6"/>
      <c r="O2356" s="6"/>
      <c r="P2356" s="6"/>
      <c r="Q2356" s="6"/>
      <c r="R2356" s="6"/>
      <c r="S2356" s="6"/>
      <c r="T2356" s="6"/>
      <c r="U2356" s="6"/>
      <c r="V2356" s="6"/>
      <c r="W2356" s="6"/>
      <c r="X2356" s="6"/>
      <c r="Y2356" s="6"/>
      <c r="Z2356" s="6"/>
      <c r="AA2356" s="6"/>
      <c r="AB2356" s="6"/>
      <c r="AC2356" s="6"/>
      <c r="AD2356" s="6"/>
      <c r="AE2356" s="6"/>
      <c r="AF2356" s="6"/>
      <c r="AG2356" s="6"/>
      <c r="AH2356" s="6"/>
      <c r="AI2356" s="6"/>
      <c r="AJ2356" s="6"/>
      <c r="AK2356" s="6"/>
      <c r="AL2356" s="6"/>
      <c r="AM2356" s="6"/>
      <c r="AN2356" s="6"/>
      <c r="AO2356" s="6"/>
      <c r="AP2356" s="6"/>
      <c r="AQ2356" s="21"/>
      <c r="AR2356" s="21"/>
      <c r="AS2356" s="21"/>
      <c r="AT2356" s="6"/>
      <c r="AU2356" s="6"/>
      <c r="AV2356" s="6"/>
      <c r="AW2356" s="6"/>
    </row>
    <row r="2357" spans="1:49" x14ac:dyDescent="0.35">
      <c r="A2357" s="20"/>
      <c r="B2357" s="20"/>
      <c r="C2357" s="20"/>
      <c r="D2357" s="20"/>
      <c r="E2357" s="6"/>
      <c r="F2357" s="6"/>
      <c r="G2357" s="6"/>
      <c r="H2357" s="6"/>
      <c r="I2357" s="6"/>
      <c r="J2357" s="6"/>
      <c r="K2357" s="6"/>
      <c r="L2357" s="6"/>
      <c r="M2357" s="6"/>
      <c r="N2357" s="6"/>
      <c r="O2357" s="6"/>
      <c r="P2357" s="6"/>
      <c r="Q2357" s="6"/>
      <c r="R2357" s="6"/>
      <c r="S2357" s="6"/>
      <c r="T2357" s="6"/>
      <c r="U2357" s="6"/>
      <c r="V2357" s="6"/>
      <c r="W2357" s="6"/>
      <c r="X2357" s="6"/>
      <c r="Y2357" s="6"/>
      <c r="Z2357" s="6"/>
      <c r="AA2357" s="6"/>
      <c r="AB2357" s="6"/>
      <c r="AC2357" s="6"/>
      <c r="AD2357" s="6"/>
      <c r="AE2357" s="6"/>
      <c r="AF2357" s="6"/>
      <c r="AG2357" s="6"/>
      <c r="AH2357" s="6"/>
      <c r="AI2357" s="6"/>
      <c r="AJ2357" s="6"/>
      <c r="AK2357" s="6"/>
      <c r="AL2357" s="6"/>
      <c r="AM2357" s="6"/>
      <c r="AN2357" s="6"/>
      <c r="AO2357" s="6"/>
      <c r="AP2357" s="6"/>
      <c r="AQ2357" s="21"/>
      <c r="AR2357" s="21"/>
      <c r="AS2357" s="21"/>
      <c r="AT2357" s="6"/>
      <c r="AU2357" s="6"/>
      <c r="AV2357" s="6"/>
      <c r="AW2357" s="6"/>
    </row>
    <row r="2358" spans="1:49" x14ac:dyDescent="0.35">
      <c r="A2358" s="20"/>
      <c r="B2358" s="20"/>
      <c r="C2358" s="20"/>
      <c r="D2358" s="20"/>
      <c r="E2358" s="6"/>
      <c r="F2358" s="6"/>
      <c r="G2358" s="6"/>
      <c r="H2358" s="6"/>
      <c r="I2358" s="6"/>
      <c r="J2358" s="6"/>
      <c r="K2358" s="6"/>
      <c r="L2358" s="6"/>
      <c r="M2358" s="6"/>
      <c r="N2358" s="6"/>
      <c r="O2358" s="6"/>
      <c r="P2358" s="6"/>
      <c r="Q2358" s="6"/>
      <c r="R2358" s="6"/>
      <c r="S2358" s="6"/>
      <c r="T2358" s="6"/>
      <c r="U2358" s="6"/>
      <c r="V2358" s="6"/>
      <c r="W2358" s="6"/>
      <c r="X2358" s="6"/>
      <c r="Y2358" s="6"/>
      <c r="Z2358" s="6"/>
      <c r="AA2358" s="6"/>
      <c r="AB2358" s="6"/>
      <c r="AC2358" s="6"/>
      <c r="AD2358" s="6"/>
      <c r="AE2358" s="6"/>
      <c r="AF2358" s="6"/>
      <c r="AG2358" s="6"/>
      <c r="AH2358" s="6"/>
      <c r="AI2358" s="6"/>
      <c r="AJ2358" s="6"/>
      <c r="AK2358" s="6"/>
      <c r="AL2358" s="6"/>
      <c r="AM2358" s="6"/>
      <c r="AN2358" s="6"/>
      <c r="AO2358" s="6"/>
      <c r="AP2358" s="6"/>
      <c r="AQ2358" s="21"/>
      <c r="AR2358" s="21"/>
      <c r="AS2358" s="21"/>
      <c r="AT2358" s="6"/>
      <c r="AU2358" s="6"/>
      <c r="AV2358" s="6"/>
      <c r="AW2358" s="6"/>
    </row>
    <row r="2359" spans="1:49" x14ac:dyDescent="0.35">
      <c r="A2359" s="20"/>
      <c r="B2359" s="20"/>
      <c r="C2359" s="20"/>
      <c r="D2359" s="20"/>
      <c r="E2359" s="6"/>
      <c r="F2359" s="6"/>
      <c r="G2359" s="6"/>
      <c r="H2359" s="6"/>
      <c r="I2359" s="6"/>
      <c r="J2359" s="6"/>
      <c r="K2359" s="6"/>
      <c r="L2359" s="6"/>
      <c r="M2359" s="6"/>
      <c r="N2359" s="6"/>
      <c r="O2359" s="6"/>
      <c r="P2359" s="6"/>
      <c r="Q2359" s="6"/>
      <c r="R2359" s="6"/>
      <c r="S2359" s="6"/>
      <c r="T2359" s="6"/>
      <c r="U2359" s="6"/>
      <c r="V2359" s="6"/>
      <c r="W2359" s="6"/>
      <c r="X2359" s="6"/>
      <c r="Y2359" s="6"/>
      <c r="Z2359" s="6"/>
      <c r="AA2359" s="6"/>
      <c r="AB2359" s="6"/>
      <c r="AC2359" s="6"/>
      <c r="AD2359" s="6"/>
      <c r="AE2359" s="6"/>
      <c r="AF2359" s="6"/>
      <c r="AG2359" s="6"/>
      <c r="AH2359" s="6"/>
      <c r="AI2359" s="6"/>
      <c r="AJ2359" s="6"/>
      <c r="AK2359" s="6"/>
      <c r="AL2359" s="6"/>
      <c r="AM2359" s="6"/>
      <c r="AN2359" s="6"/>
      <c r="AO2359" s="6"/>
      <c r="AP2359" s="6"/>
      <c r="AQ2359" s="21"/>
      <c r="AR2359" s="21"/>
      <c r="AS2359" s="21"/>
      <c r="AT2359" s="6"/>
      <c r="AU2359" s="6"/>
      <c r="AV2359" s="6"/>
      <c r="AW2359" s="6"/>
    </row>
    <row r="2360" spans="1:49" x14ac:dyDescent="0.35">
      <c r="A2360" s="20"/>
      <c r="B2360" s="20"/>
      <c r="C2360" s="20"/>
      <c r="D2360" s="20"/>
      <c r="E2360" s="6"/>
      <c r="F2360" s="6"/>
      <c r="G2360" s="6"/>
      <c r="H2360" s="6"/>
      <c r="I2360" s="6"/>
      <c r="J2360" s="6"/>
      <c r="K2360" s="6"/>
      <c r="L2360" s="6"/>
      <c r="M2360" s="6"/>
      <c r="N2360" s="6"/>
      <c r="O2360" s="6"/>
      <c r="P2360" s="6"/>
      <c r="Q2360" s="6"/>
      <c r="R2360" s="6"/>
      <c r="S2360" s="6"/>
      <c r="T2360" s="6"/>
      <c r="U2360" s="6"/>
      <c r="V2360" s="6"/>
      <c r="W2360" s="6"/>
      <c r="X2360" s="6"/>
      <c r="Y2360" s="6"/>
      <c r="Z2360" s="6"/>
      <c r="AA2360" s="6"/>
      <c r="AB2360" s="6"/>
      <c r="AC2360" s="6"/>
      <c r="AD2360" s="6"/>
      <c r="AE2360" s="6"/>
      <c r="AF2360" s="6"/>
      <c r="AG2360" s="6"/>
      <c r="AH2360" s="6"/>
      <c r="AI2360" s="6"/>
      <c r="AJ2360" s="6"/>
      <c r="AK2360" s="6"/>
      <c r="AL2360" s="6"/>
      <c r="AM2360" s="6"/>
      <c r="AN2360" s="6"/>
      <c r="AO2360" s="6"/>
      <c r="AP2360" s="6"/>
      <c r="AQ2360" s="21"/>
      <c r="AR2360" s="21"/>
      <c r="AS2360" s="21"/>
      <c r="AT2360" s="6"/>
      <c r="AU2360" s="6"/>
      <c r="AV2360" s="6"/>
      <c r="AW2360" s="6"/>
    </row>
    <row r="2361" spans="1:49" x14ac:dyDescent="0.35">
      <c r="A2361" s="20"/>
      <c r="B2361" s="20"/>
      <c r="C2361" s="20"/>
      <c r="D2361" s="20"/>
      <c r="E2361" s="6"/>
      <c r="F2361" s="6"/>
      <c r="G2361" s="6"/>
      <c r="H2361" s="6"/>
      <c r="I2361" s="6"/>
      <c r="J2361" s="6"/>
      <c r="K2361" s="6"/>
      <c r="L2361" s="6"/>
      <c r="M2361" s="6"/>
      <c r="N2361" s="6"/>
      <c r="O2361" s="6"/>
      <c r="P2361" s="6"/>
      <c r="Q2361" s="6"/>
      <c r="R2361" s="6"/>
      <c r="S2361" s="6"/>
      <c r="T2361" s="6"/>
      <c r="U2361" s="6"/>
      <c r="V2361" s="6"/>
      <c r="W2361" s="6"/>
      <c r="X2361" s="6"/>
      <c r="Y2361" s="6"/>
      <c r="Z2361" s="6"/>
      <c r="AA2361" s="6"/>
      <c r="AB2361" s="6"/>
      <c r="AC2361" s="6"/>
      <c r="AD2361" s="6"/>
      <c r="AE2361" s="6"/>
      <c r="AF2361" s="6"/>
      <c r="AG2361" s="6"/>
      <c r="AH2361" s="6"/>
      <c r="AI2361" s="6"/>
      <c r="AJ2361" s="6"/>
      <c r="AK2361" s="6"/>
      <c r="AL2361" s="6"/>
      <c r="AM2361" s="6"/>
      <c r="AN2361" s="6"/>
      <c r="AO2361" s="6"/>
      <c r="AP2361" s="6"/>
      <c r="AQ2361" s="21"/>
      <c r="AR2361" s="21"/>
      <c r="AS2361" s="21"/>
      <c r="AT2361" s="6"/>
      <c r="AU2361" s="6"/>
      <c r="AV2361" s="6"/>
      <c r="AW2361" s="6"/>
    </row>
    <row r="2362" spans="1:49" x14ac:dyDescent="0.35">
      <c r="A2362" s="20"/>
      <c r="B2362" s="20"/>
      <c r="C2362" s="20"/>
      <c r="D2362" s="20"/>
      <c r="E2362" s="6"/>
      <c r="F2362" s="6"/>
      <c r="G2362" s="6"/>
      <c r="H2362" s="6"/>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c r="AG2362" s="6"/>
      <c r="AH2362" s="6"/>
      <c r="AI2362" s="6"/>
      <c r="AJ2362" s="6"/>
      <c r="AK2362" s="6"/>
      <c r="AL2362" s="6"/>
      <c r="AM2362" s="6"/>
      <c r="AN2362" s="6"/>
      <c r="AO2362" s="6"/>
      <c r="AP2362" s="6"/>
      <c r="AQ2362" s="21"/>
      <c r="AR2362" s="21"/>
      <c r="AS2362" s="21"/>
      <c r="AT2362" s="6"/>
      <c r="AU2362" s="6"/>
      <c r="AV2362" s="6"/>
      <c r="AW2362" s="6"/>
    </row>
    <row r="2363" spans="1:49" x14ac:dyDescent="0.35">
      <c r="A2363" s="20"/>
      <c r="B2363" s="20"/>
      <c r="C2363" s="20"/>
      <c r="D2363" s="20"/>
      <c r="E2363" s="6"/>
      <c r="F2363" s="6"/>
      <c r="G2363" s="6"/>
      <c r="H2363" s="6"/>
      <c r="I2363" s="6"/>
      <c r="J2363" s="6"/>
      <c r="K2363" s="6"/>
      <c r="L2363" s="6"/>
      <c r="M2363" s="6"/>
      <c r="N2363" s="6"/>
      <c r="O2363" s="6"/>
      <c r="P2363" s="6"/>
      <c r="Q2363" s="6"/>
      <c r="R2363" s="6"/>
      <c r="S2363" s="6"/>
      <c r="T2363" s="6"/>
      <c r="U2363" s="6"/>
      <c r="V2363" s="6"/>
      <c r="W2363" s="6"/>
      <c r="X2363" s="6"/>
      <c r="Y2363" s="6"/>
      <c r="Z2363" s="6"/>
      <c r="AA2363" s="6"/>
      <c r="AB2363" s="6"/>
      <c r="AC2363" s="6"/>
      <c r="AD2363" s="6"/>
      <c r="AE2363" s="6"/>
      <c r="AF2363" s="6"/>
      <c r="AG2363" s="6"/>
      <c r="AH2363" s="6"/>
      <c r="AI2363" s="6"/>
      <c r="AJ2363" s="6"/>
      <c r="AK2363" s="6"/>
      <c r="AL2363" s="6"/>
      <c r="AM2363" s="6"/>
      <c r="AN2363" s="6"/>
      <c r="AO2363" s="6"/>
      <c r="AP2363" s="6"/>
      <c r="AQ2363" s="21"/>
      <c r="AR2363" s="21"/>
      <c r="AS2363" s="21"/>
      <c r="AT2363" s="6"/>
      <c r="AU2363" s="6"/>
      <c r="AV2363" s="6"/>
      <c r="AW2363" s="6"/>
    </row>
    <row r="2364" spans="1:49" x14ac:dyDescent="0.35">
      <c r="A2364" s="20"/>
      <c r="B2364" s="20"/>
      <c r="C2364" s="20"/>
      <c r="D2364" s="20"/>
      <c r="E2364" s="6"/>
      <c r="F2364" s="6"/>
      <c r="G2364" s="6"/>
      <c r="H2364" s="6"/>
      <c r="I2364" s="6"/>
      <c r="J2364" s="6"/>
      <c r="K2364" s="6"/>
      <c r="L2364" s="6"/>
      <c r="M2364" s="6"/>
      <c r="N2364" s="6"/>
      <c r="O2364" s="6"/>
      <c r="P2364" s="6"/>
      <c r="Q2364" s="6"/>
      <c r="R2364" s="6"/>
      <c r="S2364" s="6"/>
      <c r="T2364" s="6"/>
      <c r="U2364" s="6"/>
      <c r="V2364" s="6"/>
      <c r="W2364" s="6"/>
      <c r="X2364" s="6"/>
      <c r="Y2364" s="6"/>
      <c r="Z2364" s="6"/>
      <c r="AA2364" s="6"/>
      <c r="AB2364" s="6"/>
      <c r="AC2364" s="6"/>
      <c r="AD2364" s="6"/>
      <c r="AE2364" s="6"/>
      <c r="AF2364" s="6"/>
      <c r="AG2364" s="6"/>
      <c r="AH2364" s="6"/>
      <c r="AI2364" s="6"/>
      <c r="AJ2364" s="6"/>
      <c r="AK2364" s="6"/>
      <c r="AL2364" s="6"/>
      <c r="AM2364" s="6"/>
      <c r="AN2364" s="6"/>
      <c r="AO2364" s="6"/>
      <c r="AP2364" s="6"/>
      <c r="AQ2364" s="21"/>
      <c r="AR2364" s="21"/>
      <c r="AS2364" s="21"/>
      <c r="AT2364" s="6"/>
      <c r="AU2364" s="6"/>
      <c r="AV2364" s="6"/>
      <c r="AW2364" s="6"/>
    </row>
    <row r="2365" spans="1:49" x14ac:dyDescent="0.35">
      <c r="A2365" s="20"/>
      <c r="B2365" s="20"/>
      <c r="C2365" s="20"/>
      <c r="D2365" s="20"/>
      <c r="E2365" s="6"/>
      <c r="F2365" s="6"/>
      <c r="G2365" s="6"/>
      <c r="H2365" s="6"/>
      <c r="I2365" s="6"/>
      <c r="J2365" s="6"/>
      <c r="K2365" s="6"/>
      <c r="L2365" s="6"/>
      <c r="M2365" s="6"/>
      <c r="N2365" s="6"/>
      <c r="O2365" s="6"/>
      <c r="P2365" s="6"/>
      <c r="Q2365" s="6"/>
      <c r="R2365" s="6"/>
      <c r="S2365" s="6"/>
      <c r="T2365" s="6"/>
      <c r="U2365" s="6"/>
      <c r="V2365" s="6"/>
      <c r="W2365" s="6"/>
      <c r="X2365" s="6"/>
      <c r="Y2365" s="6"/>
      <c r="Z2365" s="6"/>
      <c r="AA2365" s="6"/>
      <c r="AB2365" s="6"/>
      <c r="AC2365" s="6"/>
      <c r="AD2365" s="6"/>
      <c r="AE2365" s="6"/>
      <c r="AF2365" s="6"/>
      <c r="AG2365" s="6"/>
      <c r="AH2365" s="6"/>
      <c r="AI2365" s="6"/>
      <c r="AJ2365" s="6"/>
      <c r="AK2365" s="6"/>
      <c r="AL2365" s="6"/>
      <c r="AM2365" s="6"/>
      <c r="AN2365" s="6"/>
      <c r="AO2365" s="6"/>
      <c r="AP2365" s="6"/>
      <c r="AQ2365" s="21"/>
      <c r="AR2365" s="21"/>
      <c r="AS2365" s="21"/>
      <c r="AT2365" s="6"/>
      <c r="AU2365" s="6"/>
      <c r="AV2365" s="6"/>
      <c r="AW2365" s="6"/>
    </row>
    <row r="2366" spans="1:49" x14ac:dyDescent="0.35">
      <c r="A2366" s="20"/>
      <c r="B2366" s="20"/>
      <c r="C2366" s="20"/>
      <c r="D2366" s="20"/>
      <c r="E2366" s="6"/>
      <c r="F2366" s="6"/>
      <c r="G2366" s="6"/>
      <c r="H2366" s="6"/>
      <c r="I2366" s="6"/>
      <c r="J2366" s="6"/>
      <c r="K2366" s="6"/>
      <c r="L2366" s="6"/>
      <c r="M2366" s="6"/>
      <c r="N2366" s="6"/>
      <c r="O2366" s="6"/>
      <c r="P2366" s="6"/>
      <c r="Q2366" s="6"/>
      <c r="R2366" s="6"/>
      <c r="S2366" s="6"/>
      <c r="T2366" s="6"/>
      <c r="U2366" s="6"/>
      <c r="V2366" s="6"/>
      <c r="W2366" s="6"/>
      <c r="X2366" s="6"/>
      <c r="Y2366" s="6"/>
      <c r="Z2366" s="6"/>
      <c r="AA2366" s="6"/>
      <c r="AB2366" s="6"/>
      <c r="AC2366" s="6"/>
      <c r="AD2366" s="6"/>
      <c r="AE2366" s="6"/>
      <c r="AF2366" s="6"/>
      <c r="AG2366" s="6"/>
      <c r="AH2366" s="6"/>
      <c r="AI2366" s="6"/>
      <c r="AJ2366" s="6"/>
      <c r="AK2366" s="6"/>
      <c r="AL2366" s="6"/>
      <c r="AM2366" s="6"/>
      <c r="AN2366" s="6"/>
      <c r="AO2366" s="6"/>
      <c r="AP2366" s="6"/>
      <c r="AQ2366" s="21"/>
      <c r="AR2366" s="21"/>
      <c r="AS2366" s="21"/>
      <c r="AT2366" s="6"/>
      <c r="AU2366" s="6"/>
      <c r="AV2366" s="6"/>
      <c r="AW2366" s="6"/>
    </row>
    <row r="2367" spans="1:49" x14ac:dyDescent="0.35">
      <c r="A2367" s="20"/>
      <c r="B2367" s="20"/>
      <c r="C2367" s="20"/>
      <c r="D2367" s="20"/>
      <c r="E2367" s="6"/>
      <c r="F2367" s="6"/>
      <c r="G2367" s="6"/>
      <c r="H2367" s="6"/>
      <c r="I2367" s="6"/>
      <c r="J2367" s="6"/>
      <c r="K2367" s="6"/>
      <c r="L2367" s="6"/>
      <c r="M2367" s="6"/>
      <c r="N2367" s="6"/>
      <c r="O2367" s="6"/>
      <c r="P2367" s="6"/>
      <c r="Q2367" s="6"/>
      <c r="R2367" s="6"/>
      <c r="S2367" s="6"/>
      <c r="T2367" s="6"/>
      <c r="U2367" s="6"/>
      <c r="V2367" s="6"/>
      <c r="W2367" s="6"/>
      <c r="X2367" s="6"/>
      <c r="Y2367" s="6"/>
      <c r="Z2367" s="6"/>
      <c r="AA2367" s="6"/>
      <c r="AB2367" s="6"/>
      <c r="AC2367" s="6"/>
      <c r="AD2367" s="6"/>
      <c r="AE2367" s="6"/>
      <c r="AF2367" s="6"/>
      <c r="AG2367" s="6"/>
      <c r="AH2367" s="6"/>
      <c r="AI2367" s="6"/>
      <c r="AJ2367" s="6"/>
      <c r="AK2367" s="6"/>
      <c r="AL2367" s="6"/>
      <c r="AM2367" s="6"/>
      <c r="AN2367" s="6"/>
      <c r="AO2367" s="6"/>
      <c r="AP2367" s="6"/>
      <c r="AQ2367" s="21"/>
      <c r="AR2367" s="21"/>
      <c r="AS2367" s="21"/>
      <c r="AT2367" s="6"/>
      <c r="AU2367" s="6"/>
      <c r="AV2367" s="6"/>
      <c r="AW2367" s="6"/>
    </row>
    <row r="2368" spans="1:49" x14ac:dyDescent="0.35">
      <c r="A2368" s="20"/>
      <c r="B2368" s="20"/>
      <c r="C2368" s="20"/>
      <c r="D2368" s="20"/>
      <c r="E2368" s="6"/>
      <c r="F2368" s="6"/>
      <c r="G2368" s="6"/>
      <c r="H2368" s="6"/>
      <c r="I2368" s="6"/>
      <c r="J2368" s="6"/>
      <c r="K2368" s="6"/>
      <c r="L2368" s="6"/>
      <c r="M2368" s="6"/>
      <c r="N2368" s="6"/>
      <c r="O2368" s="6"/>
      <c r="P2368" s="6"/>
      <c r="Q2368" s="6"/>
      <c r="R2368" s="6"/>
      <c r="S2368" s="6"/>
      <c r="T2368" s="6"/>
      <c r="U2368" s="6"/>
      <c r="V2368" s="6"/>
      <c r="W2368" s="6"/>
      <c r="X2368" s="6"/>
      <c r="Y2368" s="6"/>
      <c r="Z2368" s="6"/>
      <c r="AA2368" s="6"/>
      <c r="AB2368" s="6"/>
      <c r="AC2368" s="6"/>
      <c r="AD2368" s="6"/>
      <c r="AE2368" s="6"/>
      <c r="AF2368" s="6"/>
      <c r="AG2368" s="6"/>
      <c r="AH2368" s="6"/>
      <c r="AI2368" s="6"/>
      <c r="AJ2368" s="6"/>
      <c r="AK2368" s="6"/>
      <c r="AL2368" s="6"/>
      <c r="AM2368" s="6"/>
      <c r="AN2368" s="6"/>
      <c r="AO2368" s="6"/>
      <c r="AP2368" s="6"/>
      <c r="AQ2368" s="21"/>
      <c r="AR2368" s="21"/>
      <c r="AS2368" s="21"/>
      <c r="AT2368" s="6"/>
      <c r="AU2368" s="6"/>
      <c r="AV2368" s="6"/>
      <c r="AW2368" s="6"/>
    </row>
    <row r="2369" spans="1:49" x14ac:dyDescent="0.35">
      <c r="A2369" s="20"/>
      <c r="B2369" s="20"/>
      <c r="C2369" s="20"/>
      <c r="D2369" s="20"/>
      <c r="E2369" s="6"/>
      <c r="F2369" s="6"/>
      <c r="G2369" s="6"/>
      <c r="H2369" s="6"/>
      <c r="I2369" s="6"/>
      <c r="J2369" s="6"/>
      <c r="K2369" s="6"/>
      <c r="L2369" s="6"/>
      <c r="M2369" s="6"/>
      <c r="N2369" s="6"/>
      <c r="O2369" s="6"/>
      <c r="P2369" s="6"/>
      <c r="Q2369" s="6"/>
      <c r="R2369" s="6"/>
      <c r="S2369" s="6"/>
      <c r="T2369" s="6"/>
      <c r="U2369" s="6"/>
      <c r="V2369" s="6"/>
      <c r="W2369" s="6"/>
      <c r="X2369" s="6"/>
      <c r="Y2369" s="6"/>
      <c r="Z2369" s="6"/>
      <c r="AA2369" s="6"/>
      <c r="AB2369" s="6"/>
      <c r="AC2369" s="6"/>
      <c r="AD2369" s="6"/>
      <c r="AE2369" s="6"/>
      <c r="AF2369" s="6"/>
      <c r="AG2369" s="6"/>
      <c r="AH2369" s="6"/>
      <c r="AI2369" s="6"/>
      <c r="AJ2369" s="6"/>
      <c r="AK2369" s="6"/>
      <c r="AL2369" s="6"/>
      <c r="AM2369" s="6"/>
      <c r="AN2369" s="6"/>
      <c r="AO2369" s="6"/>
      <c r="AP2369" s="6"/>
      <c r="AQ2369" s="21"/>
      <c r="AR2369" s="21"/>
      <c r="AS2369" s="21"/>
      <c r="AT2369" s="6"/>
      <c r="AU2369" s="6"/>
      <c r="AV2369" s="6"/>
      <c r="AW2369" s="6"/>
    </row>
    <row r="2370" spans="1:49" x14ac:dyDescent="0.35">
      <c r="A2370" s="20"/>
      <c r="B2370" s="20"/>
      <c r="C2370" s="20"/>
      <c r="D2370" s="20"/>
      <c r="E2370" s="6"/>
      <c r="F2370" s="6"/>
      <c r="G2370" s="6"/>
      <c r="H2370" s="6"/>
      <c r="I2370" s="6"/>
      <c r="J2370" s="6"/>
      <c r="K2370" s="6"/>
      <c r="L2370" s="6"/>
      <c r="M2370" s="6"/>
      <c r="N2370" s="6"/>
      <c r="O2370" s="6"/>
      <c r="P2370" s="6"/>
      <c r="Q2370" s="6"/>
      <c r="R2370" s="6"/>
      <c r="S2370" s="6"/>
      <c r="T2370" s="6"/>
      <c r="U2370" s="6"/>
      <c r="V2370" s="6"/>
      <c r="W2370" s="6"/>
      <c r="X2370" s="6"/>
      <c r="Y2370" s="6"/>
      <c r="Z2370" s="6"/>
      <c r="AA2370" s="6"/>
      <c r="AB2370" s="6"/>
      <c r="AC2370" s="6"/>
      <c r="AD2370" s="6"/>
      <c r="AE2370" s="6"/>
      <c r="AF2370" s="6"/>
      <c r="AG2370" s="6"/>
      <c r="AH2370" s="6"/>
      <c r="AI2370" s="6"/>
      <c r="AJ2370" s="6"/>
      <c r="AK2370" s="6"/>
      <c r="AL2370" s="6"/>
      <c r="AM2370" s="6"/>
      <c r="AN2370" s="6"/>
      <c r="AO2370" s="6"/>
      <c r="AP2370" s="6"/>
      <c r="AQ2370" s="21"/>
      <c r="AR2370" s="21"/>
      <c r="AS2370" s="21"/>
      <c r="AT2370" s="6"/>
      <c r="AU2370" s="6"/>
      <c r="AV2370" s="6"/>
      <c r="AW2370" s="6"/>
    </row>
    <row r="2371" spans="1:49" x14ac:dyDescent="0.35">
      <c r="A2371" s="20"/>
      <c r="B2371" s="20"/>
      <c r="C2371" s="20"/>
      <c r="D2371" s="20"/>
      <c r="E2371" s="6"/>
      <c r="F2371" s="6"/>
      <c r="G2371" s="6"/>
      <c r="H2371" s="6"/>
      <c r="I2371" s="6"/>
      <c r="J2371" s="6"/>
      <c r="K2371" s="6"/>
      <c r="L2371" s="6"/>
      <c r="M2371" s="6"/>
      <c r="N2371" s="6"/>
      <c r="O2371" s="6"/>
      <c r="P2371" s="6"/>
      <c r="Q2371" s="6"/>
      <c r="R2371" s="6"/>
      <c r="S2371" s="6"/>
      <c r="T2371" s="6"/>
      <c r="U2371" s="6"/>
      <c r="V2371" s="6"/>
      <c r="W2371" s="6"/>
      <c r="X2371" s="6"/>
      <c r="Y2371" s="6"/>
      <c r="Z2371" s="6"/>
      <c r="AA2371" s="6"/>
      <c r="AB2371" s="6"/>
      <c r="AC2371" s="6"/>
      <c r="AD2371" s="6"/>
      <c r="AE2371" s="6"/>
      <c r="AF2371" s="6"/>
      <c r="AG2371" s="6"/>
      <c r="AH2371" s="6"/>
      <c r="AI2371" s="6"/>
      <c r="AJ2371" s="6"/>
      <c r="AK2371" s="6"/>
      <c r="AL2371" s="6"/>
      <c r="AM2371" s="6"/>
      <c r="AN2371" s="6"/>
      <c r="AO2371" s="6"/>
      <c r="AP2371" s="6"/>
      <c r="AQ2371" s="21"/>
      <c r="AR2371" s="21"/>
      <c r="AS2371" s="21"/>
      <c r="AT2371" s="6"/>
      <c r="AU2371" s="6"/>
      <c r="AV2371" s="6"/>
      <c r="AW2371" s="6"/>
    </row>
    <row r="2372" spans="1:49" x14ac:dyDescent="0.35">
      <c r="A2372" s="20"/>
      <c r="B2372" s="20"/>
      <c r="C2372" s="20"/>
      <c r="D2372" s="20"/>
      <c r="E2372" s="6"/>
      <c r="F2372" s="6"/>
      <c r="G2372" s="6"/>
      <c r="H2372" s="6"/>
      <c r="I2372" s="6"/>
      <c r="J2372" s="6"/>
      <c r="K2372" s="6"/>
      <c r="L2372" s="6"/>
      <c r="M2372" s="6"/>
      <c r="N2372" s="6"/>
      <c r="O2372" s="6"/>
      <c r="P2372" s="6"/>
      <c r="Q2372" s="6"/>
      <c r="R2372" s="6"/>
      <c r="S2372" s="6"/>
      <c r="T2372" s="6"/>
      <c r="U2372" s="6"/>
      <c r="V2372" s="6"/>
      <c r="W2372" s="6"/>
      <c r="X2372" s="6"/>
      <c r="Y2372" s="6"/>
      <c r="Z2372" s="6"/>
      <c r="AA2372" s="6"/>
      <c r="AB2372" s="6"/>
      <c r="AC2372" s="6"/>
      <c r="AD2372" s="6"/>
      <c r="AE2372" s="6"/>
      <c r="AF2372" s="6"/>
      <c r="AG2372" s="6"/>
      <c r="AH2372" s="6"/>
      <c r="AI2372" s="6"/>
      <c r="AJ2372" s="6"/>
      <c r="AK2372" s="6"/>
      <c r="AL2372" s="6"/>
      <c r="AM2372" s="6"/>
      <c r="AN2372" s="6"/>
      <c r="AO2372" s="6"/>
      <c r="AP2372" s="6"/>
      <c r="AQ2372" s="21"/>
      <c r="AR2372" s="21"/>
      <c r="AS2372" s="21"/>
      <c r="AT2372" s="6"/>
      <c r="AU2372" s="6"/>
      <c r="AV2372" s="6"/>
      <c r="AW2372" s="6"/>
    </row>
    <row r="2373" spans="1:49" x14ac:dyDescent="0.35">
      <c r="A2373" s="20"/>
      <c r="B2373" s="20"/>
      <c r="C2373" s="20"/>
      <c r="D2373" s="20"/>
      <c r="E2373" s="6"/>
      <c r="F2373" s="6"/>
      <c r="G2373" s="6"/>
      <c r="H2373" s="6"/>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c r="AG2373" s="6"/>
      <c r="AH2373" s="6"/>
      <c r="AI2373" s="6"/>
      <c r="AJ2373" s="6"/>
      <c r="AK2373" s="6"/>
      <c r="AL2373" s="6"/>
      <c r="AM2373" s="6"/>
      <c r="AN2373" s="6"/>
      <c r="AO2373" s="6"/>
      <c r="AP2373" s="6"/>
      <c r="AQ2373" s="21"/>
      <c r="AR2373" s="21"/>
      <c r="AS2373" s="21"/>
      <c r="AT2373" s="6"/>
      <c r="AU2373" s="6"/>
      <c r="AV2373" s="6"/>
      <c r="AW2373" s="6"/>
    </row>
    <row r="2374" spans="1:49" x14ac:dyDescent="0.35">
      <c r="A2374" s="20"/>
      <c r="B2374" s="20"/>
      <c r="C2374" s="20"/>
      <c r="D2374" s="20"/>
      <c r="E2374" s="6"/>
      <c r="F2374" s="6"/>
      <c r="G2374" s="6"/>
      <c r="H2374" s="6"/>
      <c r="I2374" s="6"/>
      <c r="J2374" s="6"/>
      <c r="K2374" s="6"/>
      <c r="L2374" s="6"/>
      <c r="M2374" s="6"/>
      <c r="N2374" s="6"/>
      <c r="O2374" s="6"/>
      <c r="P2374" s="6"/>
      <c r="Q2374" s="6"/>
      <c r="R2374" s="6"/>
      <c r="S2374" s="6"/>
      <c r="T2374" s="6"/>
      <c r="U2374" s="6"/>
      <c r="V2374" s="6"/>
      <c r="W2374" s="6"/>
      <c r="X2374" s="6"/>
      <c r="Y2374" s="6"/>
      <c r="Z2374" s="6"/>
      <c r="AA2374" s="6"/>
      <c r="AB2374" s="6"/>
      <c r="AC2374" s="6"/>
      <c r="AD2374" s="6"/>
      <c r="AE2374" s="6"/>
      <c r="AF2374" s="6"/>
      <c r="AG2374" s="6"/>
      <c r="AH2374" s="6"/>
      <c r="AI2374" s="6"/>
      <c r="AJ2374" s="6"/>
      <c r="AK2374" s="6"/>
      <c r="AL2374" s="6"/>
      <c r="AM2374" s="6"/>
      <c r="AN2374" s="6"/>
      <c r="AO2374" s="6"/>
      <c r="AP2374" s="6"/>
      <c r="AQ2374" s="21"/>
      <c r="AR2374" s="21"/>
      <c r="AS2374" s="21"/>
      <c r="AT2374" s="6"/>
      <c r="AU2374" s="6"/>
      <c r="AV2374" s="6"/>
      <c r="AW2374" s="6"/>
    </row>
    <row r="2375" spans="1:49" x14ac:dyDescent="0.35">
      <c r="A2375" s="20"/>
      <c r="B2375" s="20"/>
      <c r="C2375" s="20"/>
      <c r="D2375" s="20"/>
      <c r="E2375" s="6"/>
      <c r="F2375" s="6"/>
      <c r="G2375" s="6"/>
      <c r="H2375" s="6"/>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c r="AG2375" s="6"/>
      <c r="AH2375" s="6"/>
      <c r="AI2375" s="6"/>
      <c r="AJ2375" s="6"/>
      <c r="AK2375" s="6"/>
      <c r="AL2375" s="6"/>
      <c r="AM2375" s="6"/>
      <c r="AN2375" s="6"/>
      <c r="AO2375" s="6"/>
      <c r="AP2375" s="6"/>
      <c r="AQ2375" s="21"/>
      <c r="AR2375" s="21"/>
      <c r="AS2375" s="21"/>
      <c r="AT2375" s="6"/>
      <c r="AU2375" s="6"/>
      <c r="AV2375" s="6"/>
      <c r="AW2375" s="6"/>
    </row>
    <row r="2376" spans="1:49" x14ac:dyDescent="0.35">
      <c r="A2376" s="20"/>
      <c r="B2376" s="20"/>
      <c r="C2376" s="20"/>
      <c r="D2376" s="20"/>
      <c r="E2376" s="6"/>
      <c r="F2376" s="6"/>
      <c r="G2376" s="6"/>
      <c r="H2376" s="6"/>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c r="AG2376" s="6"/>
      <c r="AH2376" s="6"/>
      <c r="AI2376" s="6"/>
      <c r="AJ2376" s="6"/>
      <c r="AK2376" s="6"/>
      <c r="AL2376" s="6"/>
      <c r="AM2376" s="6"/>
      <c r="AN2376" s="6"/>
      <c r="AO2376" s="6"/>
      <c r="AP2376" s="6"/>
      <c r="AQ2376" s="21"/>
      <c r="AR2376" s="21"/>
      <c r="AS2376" s="21"/>
      <c r="AT2376" s="6"/>
      <c r="AU2376" s="6"/>
      <c r="AV2376" s="6"/>
      <c r="AW2376" s="6"/>
    </row>
    <row r="2377" spans="1:49" x14ac:dyDescent="0.35">
      <c r="A2377" s="20"/>
      <c r="B2377" s="20"/>
      <c r="C2377" s="20"/>
      <c r="D2377" s="20"/>
      <c r="E2377" s="6"/>
      <c r="F2377" s="6"/>
      <c r="G2377" s="6"/>
      <c r="H2377" s="6"/>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c r="AG2377" s="6"/>
      <c r="AH2377" s="6"/>
      <c r="AI2377" s="6"/>
      <c r="AJ2377" s="6"/>
      <c r="AK2377" s="6"/>
      <c r="AL2377" s="6"/>
      <c r="AM2377" s="6"/>
      <c r="AN2377" s="6"/>
      <c r="AO2377" s="6"/>
      <c r="AP2377" s="6"/>
      <c r="AQ2377" s="21"/>
      <c r="AR2377" s="21"/>
      <c r="AS2377" s="21"/>
      <c r="AT2377" s="6"/>
      <c r="AU2377" s="6"/>
      <c r="AV2377" s="6"/>
      <c r="AW2377" s="6"/>
    </row>
    <row r="2378" spans="1:49" x14ac:dyDescent="0.35">
      <c r="A2378" s="20"/>
      <c r="B2378" s="20"/>
      <c r="C2378" s="20"/>
      <c r="D2378" s="20"/>
      <c r="E2378" s="6"/>
      <c r="F2378" s="6"/>
      <c r="G2378" s="6"/>
      <c r="H2378" s="6"/>
      <c r="I2378" s="6"/>
      <c r="J2378" s="6"/>
      <c r="K2378" s="6"/>
      <c r="L2378" s="6"/>
      <c r="M2378" s="6"/>
      <c r="N2378" s="6"/>
      <c r="O2378" s="6"/>
      <c r="P2378" s="6"/>
      <c r="Q2378" s="6"/>
      <c r="R2378" s="6"/>
      <c r="S2378" s="6"/>
      <c r="T2378" s="6"/>
      <c r="U2378" s="6"/>
      <c r="V2378" s="6"/>
      <c r="W2378" s="6"/>
      <c r="X2378" s="6"/>
      <c r="Y2378" s="6"/>
      <c r="Z2378" s="6"/>
      <c r="AA2378" s="6"/>
      <c r="AB2378" s="6"/>
      <c r="AC2378" s="6"/>
      <c r="AD2378" s="6"/>
      <c r="AE2378" s="6"/>
      <c r="AF2378" s="6"/>
      <c r="AG2378" s="6"/>
      <c r="AH2378" s="6"/>
      <c r="AI2378" s="6"/>
      <c r="AJ2378" s="6"/>
      <c r="AK2378" s="6"/>
      <c r="AL2378" s="6"/>
      <c r="AM2378" s="6"/>
      <c r="AN2378" s="6"/>
      <c r="AO2378" s="6"/>
      <c r="AP2378" s="6"/>
      <c r="AQ2378" s="21"/>
      <c r="AR2378" s="21"/>
      <c r="AS2378" s="21"/>
      <c r="AT2378" s="6"/>
      <c r="AU2378" s="6"/>
      <c r="AV2378" s="6"/>
      <c r="AW2378" s="6"/>
    </row>
    <row r="2379" spans="1:49" x14ac:dyDescent="0.35">
      <c r="A2379" s="20"/>
      <c r="B2379" s="20"/>
      <c r="C2379" s="20"/>
      <c r="D2379" s="20"/>
      <c r="E2379" s="6"/>
      <c r="F2379" s="6"/>
      <c r="G2379" s="6"/>
      <c r="H2379" s="6"/>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c r="AG2379" s="6"/>
      <c r="AH2379" s="6"/>
      <c r="AI2379" s="6"/>
      <c r="AJ2379" s="6"/>
      <c r="AK2379" s="6"/>
      <c r="AL2379" s="6"/>
      <c r="AM2379" s="6"/>
      <c r="AN2379" s="6"/>
      <c r="AO2379" s="6"/>
      <c r="AP2379" s="6"/>
      <c r="AQ2379" s="21"/>
      <c r="AR2379" s="21"/>
      <c r="AS2379" s="21"/>
      <c r="AT2379" s="6"/>
      <c r="AU2379" s="6"/>
      <c r="AV2379" s="6"/>
      <c r="AW2379" s="6"/>
    </row>
    <row r="2380" spans="1:49" x14ac:dyDescent="0.35">
      <c r="A2380" s="20"/>
      <c r="B2380" s="20"/>
      <c r="C2380" s="20"/>
      <c r="D2380" s="20"/>
      <c r="E2380" s="6"/>
      <c r="F2380" s="6"/>
      <c r="G2380" s="6"/>
      <c r="H2380" s="6"/>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c r="AG2380" s="6"/>
      <c r="AH2380" s="6"/>
      <c r="AI2380" s="6"/>
      <c r="AJ2380" s="6"/>
      <c r="AK2380" s="6"/>
      <c r="AL2380" s="6"/>
      <c r="AM2380" s="6"/>
      <c r="AN2380" s="6"/>
      <c r="AO2380" s="6"/>
      <c r="AP2380" s="6"/>
      <c r="AQ2380" s="21"/>
      <c r="AR2380" s="21"/>
      <c r="AS2380" s="21"/>
      <c r="AT2380" s="6"/>
      <c r="AU2380" s="6"/>
      <c r="AV2380" s="6"/>
      <c r="AW2380" s="6"/>
    </row>
    <row r="2381" spans="1:49" x14ac:dyDescent="0.35">
      <c r="A2381" s="20"/>
      <c r="B2381" s="20"/>
      <c r="C2381" s="20"/>
      <c r="D2381" s="20"/>
      <c r="E2381" s="6"/>
      <c r="F2381" s="6"/>
      <c r="G2381" s="6"/>
      <c r="H2381" s="6"/>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c r="AG2381" s="6"/>
      <c r="AH2381" s="6"/>
      <c r="AI2381" s="6"/>
      <c r="AJ2381" s="6"/>
      <c r="AK2381" s="6"/>
      <c r="AL2381" s="6"/>
      <c r="AM2381" s="6"/>
      <c r="AN2381" s="6"/>
      <c r="AO2381" s="6"/>
      <c r="AP2381" s="6"/>
      <c r="AQ2381" s="21"/>
      <c r="AR2381" s="21"/>
      <c r="AS2381" s="21"/>
      <c r="AT2381" s="6"/>
      <c r="AU2381" s="6"/>
      <c r="AV2381" s="6"/>
      <c r="AW2381" s="6"/>
    </row>
    <row r="2382" spans="1:49" x14ac:dyDescent="0.35">
      <c r="A2382" s="20"/>
      <c r="B2382" s="20"/>
      <c r="C2382" s="20"/>
      <c r="D2382" s="20"/>
      <c r="E2382" s="6"/>
      <c r="F2382" s="6"/>
      <c r="G2382" s="6"/>
      <c r="H2382" s="6"/>
      <c r="I2382" s="6"/>
      <c r="J2382" s="6"/>
      <c r="K2382" s="6"/>
      <c r="L2382" s="6"/>
      <c r="M2382" s="6"/>
      <c r="N2382" s="6"/>
      <c r="O2382" s="6"/>
      <c r="P2382" s="6"/>
      <c r="Q2382" s="6"/>
      <c r="R2382" s="6"/>
      <c r="S2382" s="6"/>
      <c r="T2382" s="6"/>
      <c r="U2382" s="6"/>
      <c r="V2382" s="6"/>
      <c r="W2382" s="6"/>
      <c r="X2382" s="6"/>
      <c r="Y2382" s="6"/>
      <c r="Z2382" s="6"/>
      <c r="AA2382" s="6"/>
      <c r="AB2382" s="6"/>
      <c r="AC2382" s="6"/>
      <c r="AD2382" s="6"/>
      <c r="AE2382" s="6"/>
      <c r="AF2382" s="6"/>
      <c r="AG2382" s="6"/>
      <c r="AH2382" s="6"/>
      <c r="AI2382" s="6"/>
      <c r="AJ2382" s="6"/>
      <c r="AK2382" s="6"/>
      <c r="AL2382" s="6"/>
      <c r="AM2382" s="6"/>
      <c r="AN2382" s="6"/>
      <c r="AO2382" s="6"/>
      <c r="AP2382" s="6"/>
      <c r="AQ2382" s="21"/>
      <c r="AR2382" s="21"/>
      <c r="AS2382" s="21"/>
      <c r="AT2382" s="6"/>
      <c r="AU2382" s="6"/>
      <c r="AV2382" s="6"/>
      <c r="AW2382" s="6"/>
    </row>
    <row r="2383" spans="1:49" x14ac:dyDescent="0.35">
      <c r="A2383" s="20"/>
      <c r="B2383" s="20"/>
      <c r="C2383" s="20"/>
      <c r="D2383" s="20"/>
      <c r="E2383" s="6"/>
      <c r="F2383" s="6"/>
      <c r="G2383" s="6"/>
      <c r="H2383" s="6"/>
      <c r="I2383" s="6"/>
      <c r="J2383" s="6"/>
      <c r="K2383" s="6"/>
      <c r="L2383" s="6"/>
      <c r="M2383" s="6"/>
      <c r="N2383" s="6"/>
      <c r="O2383" s="6"/>
      <c r="P2383" s="6"/>
      <c r="Q2383" s="6"/>
      <c r="R2383" s="6"/>
      <c r="S2383" s="6"/>
      <c r="T2383" s="6"/>
      <c r="U2383" s="6"/>
      <c r="V2383" s="6"/>
      <c r="W2383" s="6"/>
      <c r="X2383" s="6"/>
      <c r="Y2383" s="6"/>
      <c r="Z2383" s="6"/>
      <c r="AA2383" s="6"/>
      <c r="AB2383" s="6"/>
      <c r="AC2383" s="6"/>
      <c r="AD2383" s="6"/>
      <c r="AE2383" s="6"/>
      <c r="AF2383" s="6"/>
      <c r="AG2383" s="6"/>
      <c r="AH2383" s="6"/>
      <c r="AI2383" s="6"/>
      <c r="AJ2383" s="6"/>
      <c r="AK2383" s="6"/>
      <c r="AL2383" s="6"/>
      <c r="AM2383" s="6"/>
      <c r="AN2383" s="6"/>
      <c r="AO2383" s="6"/>
      <c r="AP2383" s="6"/>
      <c r="AQ2383" s="21"/>
      <c r="AR2383" s="21"/>
      <c r="AS2383" s="21"/>
      <c r="AT2383" s="6"/>
      <c r="AU2383" s="6"/>
      <c r="AV2383" s="6"/>
      <c r="AW2383" s="6"/>
    </row>
    <row r="2384" spans="1:49" x14ac:dyDescent="0.35">
      <c r="A2384" s="20"/>
      <c r="B2384" s="20"/>
      <c r="C2384" s="20"/>
      <c r="D2384" s="20"/>
      <c r="E2384" s="6"/>
      <c r="F2384" s="6"/>
      <c r="G2384" s="6"/>
      <c r="H2384" s="6"/>
      <c r="I2384" s="6"/>
      <c r="J2384" s="6"/>
      <c r="K2384" s="6"/>
      <c r="L2384" s="6"/>
      <c r="M2384" s="6"/>
      <c r="N2384" s="6"/>
      <c r="O2384" s="6"/>
      <c r="P2384" s="6"/>
      <c r="Q2384" s="6"/>
      <c r="R2384" s="6"/>
      <c r="S2384" s="6"/>
      <c r="T2384" s="6"/>
      <c r="U2384" s="6"/>
      <c r="V2384" s="6"/>
      <c r="W2384" s="6"/>
      <c r="X2384" s="6"/>
      <c r="Y2384" s="6"/>
      <c r="Z2384" s="6"/>
      <c r="AA2384" s="6"/>
      <c r="AB2384" s="6"/>
      <c r="AC2384" s="6"/>
      <c r="AD2384" s="6"/>
      <c r="AE2384" s="6"/>
      <c r="AF2384" s="6"/>
      <c r="AG2384" s="6"/>
      <c r="AH2384" s="6"/>
      <c r="AI2384" s="6"/>
      <c r="AJ2384" s="6"/>
      <c r="AK2384" s="6"/>
      <c r="AL2384" s="6"/>
      <c r="AM2384" s="6"/>
      <c r="AN2384" s="6"/>
      <c r="AO2384" s="6"/>
      <c r="AP2384" s="6"/>
      <c r="AQ2384" s="21"/>
      <c r="AR2384" s="21"/>
      <c r="AS2384" s="21"/>
      <c r="AT2384" s="6"/>
      <c r="AU2384" s="6"/>
      <c r="AV2384" s="6"/>
      <c r="AW2384" s="6"/>
    </row>
    <row r="2385" spans="1:49" x14ac:dyDescent="0.35">
      <c r="A2385" s="20"/>
      <c r="B2385" s="20"/>
      <c r="C2385" s="20"/>
      <c r="D2385" s="20"/>
      <c r="E2385" s="6"/>
      <c r="F2385" s="6"/>
      <c r="G2385" s="6"/>
      <c r="H2385" s="6"/>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6"/>
      <c r="AG2385" s="6"/>
      <c r="AH2385" s="6"/>
      <c r="AI2385" s="6"/>
      <c r="AJ2385" s="6"/>
      <c r="AK2385" s="6"/>
      <c r="AL2385" s="6"/>
      <c r="AM2385" s="6"/>
      <c r="AN2385" s="6"/>
      <c r="AO2385" s="6"/>
      <c r="AP2385" s="6"/>
      <c r="AQ2385" s="21"/>
      <c r="AR2385" s="21"/>
      <c r="AS2385" s="21"/>
      <c r="AT2385" s="6"/>
      <c r="AU2385" s="6"/>
      <c r="AV2385" s="6"/>
      <c r="AW2385" s="6"/>
    </row>
    <row r="2386" spans="1:49" x14ac:dyDescent="0.35">
      <c r="A2386" s="20"/>
      <c r="B2386" s="20"/>
      <c r="C2386" s="20"/>
      <c r="D2386" s="20"/>
      <c r="E2386" s="6"/>
      <c r="F2386" s="6"/>
      <c r="G2386" s="6"/>
      <c r="H2386" s="6"/>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6"/>
      <c r="AG2386" s="6"/>
      <c r="AH2386" s="6"/>
      <c r="AI2386" s="6"/>
      <c r="AJ2386" s="6"/>
      <c r="AK2386" s="6"/>
      <c r="AL2386" s="6"/>
      <c r="AM2386" s="6"/>
      <c r="AN2386" s="6"/>
      <c r="AO2386" s="6"/>
      <c r="AP2386" s="6"/>
      <c r="AQ2386" s="21"/>
      <c r="AR2386" s="21"/>
      <c r="AS2386" s="21"/>
      <c r="AT2386" s="6"/>
      <c r="AU2386" s="6"/>
      <c r="AV2386" s="6"/>
      <c r="AW2386" s="6"/>
    </row>
    <row r="2387" spans="1:49" x14ac:dyDescent="0.35">
      <c r="A2387" s="20"/>
      <c r="B2387" s="20"/>
      <c r="C2387" s="20"/>
      <c r="D2387" s="20"/>
      <c r="E2387" s="6"/>
      <c r="F2387" s="6"/>
      <c r="G2387" s="6"/>
      <c r="H2387" s="6"/>
      <c r="I2387" s="6"/>
      <c r="J2387" s="6"/>
      <c r="K2387" s="6"/>
      <c r="L2387" s="6"/>
      <c r="M2387" s="6"/>
      <c r="N2387" s="6"/>
      <c r="O2387" s="6"/>
      <c r="P2387" s="6"/>
      <c r="Q2387" s="6"/>
      <c r="R2387" s="6"/>
      <c r="S2387" s="6"/>
      <c r="T2387" s="6"/>
      <c r="U2387" s="6"/>
      <c r="V2387" s="6"/>
      <c r="W2387" s="6"/>
      <c r="X2387" s="6"/>
      <c r="Y2387" s="6"/>
      <c r="Z2387" s="6"/>
      <c r="AA2387" s="6"/>
      <c r="AB2387" s="6"/>
      <c r="AC2387" s="6"/>
      <c r="AD2387" s="6"/>
      <c r="AE2387" s="6"/>
      <c r="AF2387" s="6"/>
      <c r="AG2387" s="6"/>
      <c r="AH2387" s="6"/>
      <c r="AI2387" s="6"/>
      <c r="AJ2387" s="6"/>
      <c r="AK2387" s="6"/>
      <c r="AL2387" s="6"/>
      <c r="AM2387" s="6"/>
      <c r="AN2387" s="6"/>
      <c r="AO2387" s="6"/>
      <c r="AP2387" s="6"/>
      <c r="AQ2387" s="21"/>
      <c r="AR2387" s="21"/>
      <c r="AS2387" s="21"/>
      <c r="AT2387" s="6"/>
      <c r="AU2387" s="6"/>
      <c r="AV2387" s="6"/>
      <c r="AW2387" s="6"/>
    </row>
    <row r="2388" spans="1:49" x14ac:dyDescent="0.35">
      <c r="A2388" s="20"/>
      <c r="B2388" s="20"/>
      <c r="C2388" s="20"/>
      <c r="D2388" s="20"/>
      <c r="E2388" s="6"/>
      <c r="F2388" s="6"/>
      <c r="G2388" s="6"/>
      <c r="H2388" s="6"/>
      <c r="I2388" s="6"/>
      <c r="J2388" s="6"/>
      <c r="K2388" s="6"/>
      <c r="L2388" s="6"/>
      <c r="M2388" s="6"/>
      <c r="N2388" s="6"/>
      <c r="O2388" s="6"/>
      <c r="P2388" s="6"/>
      <c r="Q2388" s="6"/>
      <c r="R2388" s="6"/>
      <c r="S2388" s="6"/>
      <c r="T2388" s="6"/>
      <c r="U2388" s="6"/>
      <c r="V2388" s="6"/>
      <c r="W2388" s="6"/>
      <c r="X2388" s="6"/>
      <c r="Y2388" s="6"/>
      <c r="Z2388" s="6"/>
      <c r="AA2388" s="6"/>
      <c r="AB2388" s="6"/>
      <c r="AC2388" s="6"/>
      <c r="AD2388" s="6"/>
      <c r="AE2388" s="6"/>
      <c r="AF2388" s="6"/>
      <c r="AG2388" s="6"/>
      <c r="AH2388" s="6"/>
      <c r="AI2388" s="6"/>
      <c r="AJ2388" s="6"/>
      <c r="AK2388" s="6"/>
      <c r="AL2388" s="6"/>
      <c r="AM2388" s="6"/>
      <c r="AN2388" s="6"/>
      <c r="AO2388" s="6"/>
      <c r="AP2388" s="6"/>
      <c r="AQ2388" s="21"/>
      <c r="AR2388" s="21"/>
      <c r="AS2388" s="21"/>
      <c r="AT2388" s="6"/>
      <c r="AU2388" s="6"/>
      <c r="AV2388" s="6"/>
      <c r="AW2388" s="6"/>
    </row>
    <row r="2389" spans="1:49" x14ac:dyDescent="0.35">
      <c r="A2389" s="20"/>
      <c r="B2389" s="20"/>
      <c r="C2389" s="20"/>
      <c r="D2389" s="20"/>
      <c r="E2389" s="6"/>
      <c r="F2389" s="6"/>
      <c r="G2389" s="6"/>
      <c r="H2389" s="6"/>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c r="AG2389" s="6"/>
      <c r="AH2389" s="6"/>
      <c r="AI2389" s="6"/>
      <c r="AJ2389" s="6"/>
      <c r="AK2389" s="6"/>
      <c r="AL2389" s="6"/>
      <c r="AM2389" s="6"/>
      <c r="AN2389" s="6"/>
      <c r="AO2389" s="6"/>
      <c r="AP2389" s="6"/>
      <c r="AQ2389" s="21"/>
      <c r="AR2389" s="21"/>
      <c r="AS2389" s="21"/>
      <c r="AT2389" s="6"/>
      <c r="AU2389" s="6"/>
      <c r="AV2389" s="6"/>
      <c r="AW2389" s="6"/>
    </row>
    <row r="2390" spans="1:49" x14ac:dyDescent="0.35">
      <c r="A2390" s="20"/>
      <c r="B2390" s="20"/>
      <c r="C2390" s="20"/>
      <c r="D2390" s="20"/>
      <c r="E2390" s="6"/>
      <c r="F2390" s="6"/>
      <c r="G2390" s="6"/>
      <c r="H2390" s="6"/>
      <c r="I2390" s="6"/>
      <c r="J2390" s="6"/>
      <c r="K2390" s="6"/>
      <c r="L2390" s="6"/>
      <c r="M2390" s="6"/>
      <c r="N2390" s="6"/>
      <c r="O2390" s="6"/>
      <c r="P2390" s="6"/>
      <c r="Q2390" s="6"/>
      <c r="R2390" s="6"/>
      <c r="S2390" s="6"/>
      <c r="T2390" s="6"/>
      <c r="U2390" s="6"/>
      <c r="V2390" s="6"/>
      <c r="W2390" s="6"/>
      <c r="X2390" s="6"/>
      <c r="Y2390" s="6"/>
      <c r="Z2390" s="6"/>
      <c r="AA2390" s="6"/>
      <c r="AB2390" s="6"/>
      <c r="AC2390" s="6"/>
      <c r="AD2390" s="6"/>
      <c r="AE2390" s="6"/>
      <c r="AF2390" s="6"/>
      <c r="AG2390" s="6"/>
      <c r="AH2390" s="6"/>
      <c r="AI2390" s="6"/>
      <c r="AJ2390" s="6"/>
      <c r="AK2390" s="6"/>
      <c r="AL2390" s="6"/>
      <c r="AM2390" s="6"/>
      <c r="AN2390" s="6"/>
      <c r="AO2390" s="6"/>
      <c r="AP2390" s="6"/>
      <c r="AQ2390" s="21"/>
      <c r="AR2390" s="21"/>
      <c r="AS2390" s="21"/>
      <c r="AT2390" s="6"/>
      <c r="AU2390" s="6"/>
      <c r="AV2390" s="6"/>
      <c r="AW2390" s="6"/>
    </row>
    <row r="2391" spans="1:49" x14ac:dyDescent="0.35">
      <c r="A2391" s="20"/>
      <c r="B2391" s="20"/>
      <c r="C2391" s="20"/>
      <c r="D2391" s="20"/>
      <c r="E2391" s="6"/>
      <c r="F2391" s="6"/>
      <c r="G2391" s="6"/>
      <c r="H2391" s="6"/>
      <c r="I2391" s="6"/>
      <c r="J2391" s="6"/>
      <c r="K2391" s="6"/>
      <c r="L2391" s="6"/>
      <c r="M2391" s="6"/>
      <c r="N2391" s="6"/>
      <c r="O2391" s="6"/>
      <c r="P2391" s="6"/>
      <c r="Q2391" s="6"/>
      <c r="R2391" s="6"/>
      <c r="S2391" s="6"/>
      <c r="T2391" s="6"/>
      <c r="U2391" s="6"/>
      <c r="V2391" s="6"/>
      <c r="W2391" s="6"/>
      <c r="X2391" s="6"/>
      <c r="Y2391" s="6"/>
      <c r="Z2391" s="6"/>
      <c r="AA2391" s="6"/>
      <c r="AB2391" s="6"/>
      <c r="AC2391" s="6"/>
      <c r="AD2391" s="6"/>
      <c r="AE2391" s="6"/>
      <c r="AF2391" s="6"/>
      <c r="AG2391" s="6"/>
      <c r="AH2391" s="6"/>
      <c r="AI2391" s="6"/>
      <c r="AJ2391" s="6"/>
      <c r="AK2391" s="6"/>
      <c r="AL2391" s="6"/>
      <c r="AM2391" s="6"/>
      <c r="AN2391" s="6"/>
      <c r="AO2391" s="6"/>
      <c r="AP2391" s="6"/>
      <c r="AQ2391" s="21"/>
      <c r="AR2391" s="21"/>
      <c r="AS2391" s="21"/>
      <c r="AT2391" s="6"/>
      <c r="AU2391" s="6"/>
      <c r="AV2391" s="6"/>
      <c r="AW2391" s="6"/>
    </row>
    <row r="2392" spans="1:49" x14ac:dyDescent="0.35">
      <c r="A2392" s="20"/>
      <c r="B2392" s="20"/>
      <c r="C2392" s="20"/>
      <c r="D2392" s="20"/>
      <c r="E2392" s="6"/>
      <c r="F2392" s="6"/>
      <c r="G2392" s="6"/>
      <c r="H2392" s="6"/>
      <c r="I2392" s="6"/>
      <c r="J2392" s="6"/>
      <c r="K2392" s="6"/>
      <c r="L2392" s="6"/>
      <c r="M2392" s="6"/>
      <c r="N2392" s="6"/>
      <c r="O2392" s="6"/>
      <c r="P2392" s="6"/>
      <c r="Q2392" s="6"/>
      <c r="R2392" s="6"/>
      <c r="S2392" s="6"/>
      <c r="T2392" s="6"/>
      <c r="U2392" s="6"/>
      <c r="V2392" s="6"/>
      <c r="W2392" s="6"/>
      <c r="X2392" s="6"/>
      <c r="Y2392" s="6"/>
      <c r="Z2392" s="6"/>
      <c r="AA2392" s="6"/>
      <c r="AB2392" s="6"/>
      <c r="AC2392" s="6"/>
      <c r="AD2392" s="6"/>
      <c r="AE2392" s="6"/>
      <c r="AF2392" s="6"/>
      <c r="AG2392" s="6"/>
      <c r="AH2392" s="6"/>
      <c r="AI2392" s="6"/>
      <c r="AJ2392" s="6"/>
      <c r="AK2392" s="6"/>
      <c r="AL2392" s="6"/>
      <c r="AM2392" s="6"/>
      <c r="AN2392" s="6"/>
      <c r="AO2392" s="6"/>
      <c r="AP2392" s="6"/>
      <c r="AQ2392" s="21"/>
      <c r="AR2392" s="21"/>
      <c r="AS2392" s="21"/>
      <c r="AT2392" s="6"/>
      <c r="AU2392" s="6"/>
      <c r="AV2392" s="6"/>
      <c r="AW2392" s="6"/>
    </row>
    <row r="2393" spans="1:49" x14ac:dyDescent="0.35">
      <c r="A2393" s="20"/>
      <c r="B2393" s="20"/>
      <c r="C2393" s="20"/>
      <c r="D2393" s="20"/>
      <c r="E2393" s="6"/>
      <c r="F2393" s="6"/>
      <c r="G2393" s="6"/>
      <c r="H2393" s="6"/>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c r="AG2393" s="6"/>
      <c r="AH2393" s="6"/>
      <c r="AI2393" s="6"/>
      <c r="AJ2393" s="6"/>
      <c r="AK2393" s="6"/>
      <c r="AL2393" s="6"/>
      <c r="AM2393" s="6"/>
      <c r="AN2393" s="6"/>
      <c r="AO2393" s="6"/>
      <c r="AP2393" s="6"/>
      <c r="AQ2393" s="21"/>
      <c r="AR2393" s="21"/>
      <c r="AS2393" s="21"/>
      <c r="AT2393" s="6"/>
      <c r="AU2393" s="6"/>
      <c r="AV2393" s="6"/>
      <c r="AW2393" s="6"/>
    </row>
    <row r="2394" spans="1:49" x14ac:dyDescent="0.35">
      <c r="A2394" s="20"/>
      <c r="B2394" s="20"/>
      <c r="C2394" s="20"/>
      <c r="D2394" s="20"/>
      <c r="E2394" s="6"/>
      <c r="F2394" s="6"/>
      <c r="G2394" s="6"/>
      <c r="H2394" s="6"/>
      <c r="I2394" s="6"/>
      <c r="J2394" s="6"/>
      <c r="K2394" s="6"/>
      <c r="L2394" s="6"/>
      <c r="M2394" s="6"/>
      <c r="N2394" s="6"/>
      <c r="O2394" s="6"/>
      <c r="P2394" s="6"/>
      <c r="Q2394" s="6"/>
      <c r="R2394" s="6"/>
      <c r="S2394" s="6"/>
      <c r="T2394" s="6"/>
      <c r="U2394" s="6"/>
      <c r="V2394" s="6"/>
      <c r="W2394" s="6"/>
      <c r="X2394" s="6"/>
      <c r="Y2394" s="6"/>
      <c r="Z2394" s="6"/>
      <c r="AA2394" s="6"/>
      <c r="AB2394" s="6"/>
      <c r="AC2394" s="6"/>
      <c r="AD2394" s="6"/>
      <c r="AE2394" s="6"/>
      <c r="AF2394" s="6"/>
      <c r="AG2394" s="6"/>
      <c r="AH2394" s="6"/>
      <c r="AI2394" s="6"/>
      <c r="AJ2394" s="6"/>
      <c r="AK2394" s="6"/>
      <c r="AL2394" s="6"/>
      <c r="AM2394" s="6"/>
      <c r="AN2394" s="6"/>
      <c r="AO2394" s="6"/>
      <c r="AP2394" s="6"/>
      <c r="AQ2394" s="21"/>
      <c r="AR2394" s="21"/>
      <c r="AS2394" s="21"/>
      <c r="AT2394" s="6"/>
      <c r="AU2394" s="6"/>
      <c r="AV2394" s="6"/>
      <c r="AW2394" s="6"/>
    </row>
    <row r="2395" spans="1:49" x14ac:dyDescent="0.35">
      <c r="A2395" s="20"/>
      <c r="B2395" s="20"/>
      <c r="C2395" s="20"/>
      <c r="D2395" s="20"/>
      <c r="E2395" s="6"/>
      <c r="F2395" s="6"/>
      <c r="G2395" s="6"/>
      <c r="H2395" s="6"/>
      <c r="I2395" s="6"/>
      <c r="J2395" s="6"/>
      <c r="K2395" s="6"/>
      <c r="L2395" s="6"/>
      <c r="M2395" s="6"/>
      <c r="N2395" s="6"/>
      <c r="O2395" s="6"/>
      <c r="P2395" s="6"/>
      <c r="Q2395" s="6"/>
      <c r="R2395" s="6"/>
      <c r="S2395" s="6"/>
      <c r="T2395" s="6"/>
      <c r="U2395" s="6"/>
      <c r="V2395" s="6"/>
      <c r="W2395" s="6"/>
      <c r="X2395" s="6"/>
      <c r="Y2395" s="6"/>
      <c r="Z2395" s="6"/>
      <c r="AA2395" s="6"/>
      <c r="AB2395" s="6"/>
      <c r="AC2395" s="6"/>
      <c r="AD2395" s="6"/>
      <c r="AE2395" s="6"/>
      <c r="AF2395" s="6"/>
      <c r="AG2395" s="6"/>
      <c r="AH2395" s="6"/>
      <c r="AI2395" s="6"/>
      <c r="AJ2395" s="6"/>
      <c r="AK2395" s="6"/>
      <c r="AL2395" s="6"/>
      <c r="AM2395" s="6"/>
      <c r="AN2395" s="6"/>
      <c r="AO2395" s="6"/>
      <c r="AP2395" s="6"/>
      <c r="AQ2395" s="21"/>
      <c r="AR2395" s="21"/>
      <c r="AS2395" s="21"/>
      <c r="AT2395" s="6"/>
      <c r="AU2395" s="6"/>
      <c r="AV2395" s="6"/>
      <c r="AW2395" s="6"/>
    </row>
    <row r="2396" spans="1:49" x14ac:dyDescent="0.35">
      <c r="A2396" s="20"/>
      <c r="B2396" s="20"/>
      <c r="C2396" s="20"/>
      <c r="D2396" s="20"/>
      <c r="E2396" s="6"/>
      <c r="F2396" s="6"/>
      <c r="G2396" s="6"/>
      <c r="H2396" s="6"/>
      <c r="I2396" s="6"/>
      <c r="J2396" s="6"/>
      <c r="K2396" s="6"/>
      <c r="L2396" s="6"/>
      <c r="M2396" s="6"/>
      <c r="N2396" s="6"/>
      <c r="O2396" s="6"/>
      <c r="P2396" s="6"/>
      <c r="Q2396" s="6"/>
      <c r="R2396" s="6"/>
      <c r="S2396" s="6"/>
      <c r="T2396" s="6"/>
      <c r="U2396" s="6"/>
      <c r="V2396" s="6"/>
      <c r="W2396" s="6"/>
      <c r="X2396" s="6"/>
      <c r="Y2396" s="6"/>
      <c r="Z2396" s="6"/>
      <c r="AA2396" s="6"/>
      <c r="AB2396" s="6"/>
      <c r="AC2396" s="6"/>
      <c r="AD2396" s="6"/>
      <c r="AE2396" s="6"/>
      <c r="AF2396" s="6"/>
      <c r="AG2396" s="6"/>
      <c r="AH2396" s="6"/>
      <c r="AI2396" s="6"/>
      <c r="AJ2396" s="6"/>
      <c r="AK2396" s="6"/>
      <c r="AL2396" s="6"/>
      <c r="AM2396" s="6"/>
      <c r="AN2396" s="6"/>
      <c r="AO2396" s="6"/>
      <c r="AP2396" s="6"/>
      <c r="AQ2396" s="21"/>
      <c r="AR2396" s="21"/>
      <c r="AS2396" s="21"/>
      <c r="AT2396" s="6"/>
      <c r="AU2396" s="6"/>
      <c r="AV2396" s="6"/>
      <c r="AW2396" s="6"/>
    </row>
    <row r="2397" spans="1:49" x14ac:dyDescent="0.35">
      <c r="A2397" s="20"/>
      <c r="B2397" s="20"/>
      <c r="C2397" s="20"/>
      <c r="D2397" s="20"/>
      <c r="E2397" s="6"/>
      <c r="F2397" s="6"/>
      <c r="G2397" s="6"/>
      <c r="H2397" s="6"/>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c r="AG2397" s="6"/>
      <c r="AH2397" s="6"/>
      <c r="AI2397" s="6"/>
      <c r="AJ2397" s="6"/>
      <c r="AK2397" s="6"/>
      <c r="AL2397" s="6"/>
      <c r="AM2397" s="6"/>
      <c r="AN2397" s="6"/>
      <c r="AO2397" s="6"/>
      <c r="AP2397" s="6"/>
      <c r="AQ2397" s="21"/>
      <c r="AR2397" s="21"/>
      <c r="AS2397" s="21"/>
      <c r="AT2397" s="6"/>
      <c r="AU2397" s="6"/>
      <c r="AV2397" s="6"/>
      <c r="AW2397" s="6"/>
    </row>
    <row r="2398" spans="1:49" x14ac:dyDescent="0.35">
      <c r="A2398" s="20"/>
      <c r="B2398" s="20"/>
      <c r="C2398" s="20"/>
      <c r="D2398" s="20"/>
      <c r="E2398" s="6"/>
      <c r="F2398" s="6"/>
      <c r="G2398" s="6"/>
      <c r="H2398" s="6"/>
      <c r="I2398" s="6"/>
      <c r="J2398" s="6"/>
      <c r="K2398" s="6"/>
      <c r="L2398" s="6"/>
      <c r="M2398" s="6"/>
      <c r="N2398" s="6"/>
      <c r="O2398" s="6"/>
      <c r="P2398" s="6"/>
      <c r="Q2398" s="6"/>
      <c r="R2398" s="6"/>
      <c r="S2398" s="6"/>
      <c r="T2398" s="6"/>
      <c r="U2398" s="6"/>
      <c r="V2398" s="6"/>
      <c r="W2398" s="6"/>
      <c r="X2398" s="6"/>
      <c r="Y2398" s="6"/>
      <c r="Z2398" s="6"/>
      <c r="AA2398" s="6"/>
      <c r="AB2398" s="6"/>
      <c r="AC2398" s="6"/>
      <c r="AD2398" s="6"/>
      <c r="AE2398" s="6"/>
      <c r="AF2398" s="6"/>
      <c r="AG2398" s="6"/>
      <c r="AH2398" s="6"/>
      <c r="AI2398" s="6"/>
      <c r="AJ2398" s="6"/>
      <c r="AK2398" s="6"/>
      <c r="AL2398" s="6"/>
      <c r="AM2398" s="6"/>
      <c r="AN2398" s="6"/>
      <c r="AO2398" s="6"/>
      <c r="AP2398" s="6"/>
      <c r="AQ2398" s="21"/>
      <c r="AR2398" s="21"/>
      <c r="AS2398" s="21"/>
      <c r="AT2398" s="6"/>
      <c r="AU2398" s="6"/>
      <c r="AV2398" s="6"/>
      <c r="AW2398" s="6"/>
    </row>
    <row r="2399" spans="1:49" x14ac:dyDescent="0.35">
      <c r="A2399" s="20"/>
      <c r="B2399" s="20"/>
      <c r="C2399" s="20"/>
      <c r="D2399" s="20"/>
      <c r="E2399" s="6"/>
      <c r="F2399" s="6"/>
      <c r="G2399" s="6"/>
      <c r="H2399" s="6"/>
      <c r="I2399" s="6"/>
      <c r="J2399" s="6"/>
      <c r="K2399" s="6"/>
      <c r="L2399" s="6"/>
      <c r="M2399" s="6"/>
      <c r="N2399" s="6"/>
      <c r="O2399" s="6"/>
      <c r="P2399" s="6"/>
      <c r="Q2399" s="6"/>
      <c r="R2399" s="6"/>
      <c r="S2399" s="6"/>
      <c r="T2399" s="6"/>
      <c r="U2399" s="6"/>
      <c r="V2399" s="6"/>
      <c r="W2399" s="6"/>
      <c r="X2399" s="6"/>
      <c r="Y2399" s="6"/>
      <c r="Z2399" s="6"/>
      <c r="AA2399" s="6"/>
      <c r="AB2399" s="6"/>
      <c r="AC2399" s="6"/>
      <c r="AD2399" s="6"/>
      <c r="AE2399" s="6"/>
      <c r="AF2399" s="6"/>
      <c r="AG2399" s="6"/>
      <c r="AH2399" s="6"/>
      <c r="AI2399" s="6"/>
      <c r="AJ2399" s="6"/>
      <c r="AK2399" s="6"/>
      <c r="AL2399" s="6"/>
      <c r="AM2399" s="6"/>
      <c r="AN2399" s="6"/>
      <c r="AO2399" s="6"/>
      <c r="AP2399" s="6"/>
      <c r="AQ2399" s="21"/>
      <c r="AR2399" s="21"/>
      <c r="AS2399" s="21"/>
      <c r="AT2399" s="6"/>
      <c r="AU2399" s="6"/>
      <c r="AV2399" s="6"/>
      <c r="AW2399" s="6"/>
    </row>
    <row r="2400" spans="1:49" x14ac:dyDescent="0.35">
      <c r="A2400" s="20"/>
      <c r="B2400" s="20"/>
      <c r="C2400" s="20"/>
      <c r="D2400" s="20"/>
      <c r="E2400" s="6"/>
      <c r="F2400" s="6"/>
      <c r="G2400" s="6"/>
      <c r="H2400" s="6"/>
      <c r="I2400" s="6"/>
      <c r="J2400" s="6"/>
      <c r="K2400" s="6"/>
      <c r="L2400" s="6"/>
      <c r="M2400" s="6"/>
      <c r="N2400" s="6"/>
      <c r="O2400" s="6"/>
      <c r="P2400" s="6"/>
      <c r="Q2400" s="6"/>
      <c r="R2400" s="6"/>
      <c r="S2400" s="6"/>
      <c r="T2400" s="6"/>
      <c r="U2400" s="6"/>
      <c r="V2400" s="6"/>
      <c r="W2400" s="6"/>
      <c r="X2400" s="6"/>
      <c r="Y2400" s="6"/>
      <c r="Z2400" s="6"/>
      <c r="AA2400" s="6"/>
      <c r="AB2400" s="6"/>
      <c r="AC2400" s="6"/>
      <c r="AD2400" s="6"/>
      <c r="AE2400" s="6"/>
      <c r="AF2400" s="6"/>
      <c r="AG2400" s="6"/>
      <c r="AH2400" s="6"/>
      <c r="AI2400" s="6"/>
      <c r="AJ2400" s="6"/>
      <c r="AK2400" s="6"/>
      <c r="AL2400" s="6"/>
      <c r="AM2400" s="6"/>
      <c r="AN2400" s="6"/>
      <c r="AO2400" s="6"/>
      <c r="AP2400" s="6"/>
      <c r="AQ2400" s="21"/>
      <c r="AR2400" s="21"/>
      <c r="AS2400" s="21"/>
      <c r="AT2400" s="6"/>
      <c r="AU2400" s="6"/>
      <c r="AV2400" s="6"/>
      <c r="AW2400" s="6"/>
    </row>
    <row r="2401" spans="1:49" x14ac:dyDescent="0.35">
      <c r="A2401" s="20"/>
      <c r="B2401" s="20"/>
      <c r="C2401" s="20"/>
      <c r="D2401" s="20"/>
      <c r="E2401" s="6"/>
      <c r="F2401" s="6"/>
      <c r="G2401" s="6"/>
      <c r="H2401" s="6"/>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c r="AG2401" s="6"/>
      <c r="AH2401" s="6"/>
      <c r="AI2401" s="6"/>
      <c r="AJ2401" s="6"/>
      <c r="AK2401" s="6"/>
      <c r="AL2401" s="6"/>
      <c r="AM2401" s="6"/>
      <c r="AN2401" s="6"/>
      <c r="AO2401" s="6"/>
      <c r="AP2401" s="6"/>
      <c r="AQ2401" s="21"/>
      <c r="AR2401" s="21"/>
      <c r="AS2401" s="21"/>
      <c r="AT2401" s="6"/>
      <c r="AU2401" s="6"/>
      <c r="AV2401" s="6"/>
      <c r="AW2401" s="6"/>
    </row>
    <row r="2402" spans="1:49" x14ac:dyDescent="0.35">
      <c r="A2402" s="20"/>
      <c r="B2402" s="20"/>
      <c r="C2402" s="20"/>
      <c r="D2402" s="20"/>
      <c r="E2402" s="6"/>
      <c r="F2402" s="6"/>
      <c r="G2402" s="6"/>
      <c r="H2402" s="6"/>
      <c r="I2402" s="6"/>
      <c r="J2402" s="6"/>
      <c r="K2402" s="6"/>
      <c r="L2402" s="6"/>
      <c r="M2402" s="6"/>
      <c r="N2402" s="6"/>
      <c r="O2402" s="6"/>
      <c r="P2402" s="6"/>
      <c r="Q2402" s="6"/>
      <c r="R2402" s="6"/>
      <c r="S2402" s="6"/>
      <c r="T2402" s="6"/>
      <c r="U2402" s="6"/>
      <c r="V2402" s="6"/>
      <c r="W2402" s="6"/>
      <c r="X2402" s="6"/>
      <c r="Y2402" s="6"/>
      <c r="Z2402" s="6"/>
      <c r="AA2402" s="6"/>
      <c r="AB2402" s="6"/>
      <c r="AC2402" s="6"/>
      <c r="AD2402" s="6"/>
      <c r="AE2402" s="6"/>
      <c r="AF2402" s="6"/>
      <c r="AG2402" s="6"/>
      <c r="AH2402" s="6"/>
      <c r="AI2402" s="6"/>
      <c r="AJ2402" s="6"/>
      <c r="AK2402" s="6"/>
      <c r="AL2402" s="6"/>
      <c r="AM2402" s="6"/>
      <c r="AN2402" s="6"/>
      <c r="AO2402" s="6"/>
      <c r="AP2402" s="6"/>
      <c r="AQ2402" s="21"/>
      <c r="AR2402" s="21"/>
      <c r="AS2402" s="21"/>
      <c r="AT2402" s="6"/>
      <c r="AU2402" s="6"/>
      <c r="AV2402" s="6"/>
      <c r="AW2402" s="6"/>
    </row>
    <row r="2403" spans="1:49" x14ac:dyDescent="0.35">
      <c r="A2403" s="20"/>
      <c r="B2403" s="20"/>
      <c r="C2403" s="20"/>
      <c r="D2403" s="20"/>
      <c r="E2403" s="6"/>
      <c r="F2403" s="6"/>
      <c r="G2403" s="6"/>
      <c r="H2403" s="6"/>
      <c r="I2403" s="6"/>
      <c r="J2403" s="6"/>
      <c r="K2403" s="6"/>
      <c r="L2403" s="6"/>
      <c r="M2403" s="6"/>
      <c r="N2403" s="6"/>
      <c r="O2403" s="6"/>
      <c r="P2403" s="6"/>
      <c r="Q2403" s="6"/>
      <c r="R2403" s="6"/>
      <c r="S2403" s="6"/>
      <c r="T2403" s="6"/>
      <c r="U2403" s="6"/>
      <c r="V2403" s="6"/>
      <c r="W2403" s="6"/>
      <c r="X2403" s="6"/>
      <c r="Y2403" s="6"/>
      <c r="Z2403" s="6"/>
      <c r="AA2403" s="6"/>
      <c r="AB2403" s="6"/>
      <c r="AC2403" s="6"/>
      <c r="AD2403" s="6"/>
      <c r="AE2403" s="6"/>
      <c r="AF2403" s="6"/>
      <c r="AG2403" s="6"/>
      <c r="AH2403" s="6"/>
      <c r="AI2403" s="6"/>
      <c r="AJ2403" s="6"/>
      <c r="AK2403" s="6"/>
      <c r="AL2403" s="6"/>
      <c r="AM2403" s="6"/>
      <c r="AN2403" s="6"/>
      <c r="AO2403" s="6"/>
      <c r="AP2403" s="6"/>
      <c r="AQ2403" s="21"/>
      <c r="AR2403" s="21"/>
      <c r="AS2403" s="21"/>
      <c r="AT2403" s="6"/>
      <c r="AU2403" s="6"/>
      <c r="AV2403" s="6"/>
      <c r="AW2403" s="6"/>
    </row>
    <row r="2404" spans="1:49" x14ac:dyDescent="0.35">
      <c r="A2404" s="20"/>
      <c r="B2404" s="20"/>
      <c r="C2404" s="20"/>
      <c r="D2404" s="20"/>
      <c r="E2404" s="6"/>
      <c r="F2404" s="6"/>
      <c r="G2404" s="6"/>
      <c r="H2404" s="6"/>
      <c r="I2404" s="6"/>
      <c r="J2404" s="6"/>
      <c r="K2404" s="6"/>
      <c r="L2404" s="6"/>
      <c r="M2404" s="6"/>
      <c r="N2404" s="6"/>
      <c r="O2404" s="6"/>
      <c r="P2404" s="6"/>
      <c r="Q2404" s="6"/>
      <c r="R2404" s="6"/>
      <c r="S2404" s="6"/>
      <c r="T2404" s="6"/>
      <c r="U2404" s="6"/>
      <c r="V2404" s="6"/>
      <c r="W2404" s="6"/>
      <c r="X2404" s="6"/>
      <c r="Y2404" s="6"/>
      <c r="Z2404" s="6"/>
      <c r="AA2404" s="6"/>
      <c r="AB2404" s="6"/>
      <c r="AC2404" s="6"/>
      <c r="AD2404" s="6"/>
      <c r="AE2404" s="6"/>
      <c r="AF2404" s="6"/>
      <c r="AG2404" s="6"/>
      <c r="AH2404" s="6"/>
      <c r="AI2404" s="6"/>
      <c r="AJ2404" s="6"/>
      <c r="AK2404" s="6"/>
      <c r="AL2404" s="6"/>
      <c r="AM2404" s="6"/>
      <c r="AN2404" s="6"/>
      <c r="AO2404" s="6"/>
      <c r="AP2404" s="6"/>
      <c r="AQ2404" s="21"/>
      <c r="AR2404" s="21"/>
      <c r="AS2404" s="21"/>
      <c r="AT2404" s="6"/>
      <c r="AU2404" s="6"/>
      <c r="AV2404" s="6"/>
      <c r="AW2404" s="6"/>
    </row>
    <row r="2405" spans="1:49" x14ac:dyDescent="0.35">
      <c r="A2405" s="20"/>
      <c r="B2405" s="20"/>
      <c r="C2405" s="20"/>
      <c r="D2405" s="20"/>
      <c r="E2405" s="6"/>
      <c r="F2405" s="6"/>
      <c r="G2405" s="6"/>
      <c r="H2405" s="6"/>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c r="AG2405" s="6"/>
      <c r="AH2405" s="6"/>
      <c r="AI2405" s="6"/>
      <c r="AJ2405" s="6"/>
      <c r="AK2405" s="6"/>
      <c r="AL2405" s="6"/>
      <c r="AM2405" s="6"/>
      <c r="AN2405" s="6"/>
      <c r="AO2405" s="6"/>
      <c r="AP2405" s="6"/>
      <c r="AQ2405" s="21"/>
      <c r="AR2405" s="21"/>
      <c r="AS2405" s="21"/>
      <c r="AT2405" s="6"/>
      <c r="AU2405" s="6"/>
      <c r="AV2405" s="6"/>
      <c r="AW2405" s="6"/>
    </row>
    <row r="2406" spans="1:49" x14ac:dyDescent="0.35">
      <c r="A2406" s="20"/>
      <c r="B2406" s="20"/>
      <c r="C2406" s="20"/>
      <c r="D2406" s="20"/>
      <c r="E2406" s="6"/>
      <c r="F2406" s="6"/>
      <c r="G2406" s="6"/>
      <c r="H2406" s="6"/>
      <c r="I2406" s="6"/>
      <c r="J2406" s="6"/>
      <c r="K2406" s="6"/>
      <c r="L2406" s="6"/>
      <c r="M2406" s="6"/>
      <c r="N2406" s="6"/>
      <c r="O2406" s="6"/>
      <c r="P2406" s="6"/>
      <c r="Q2406" s="6"/>
      <c r="R2406" s="6"/>
      <c r="S2406" s="6"/>
      <c r="T2406" s="6"/>
      <c r="U2406" s="6"/>
      <c r="V2406" s="6"/>
      <c r="W2406" s="6"/>
      <c r="X2406" s="6"/>
      <c r="Y2406" s="6"/>
      <c r="Z2406" s="6"/>
      <c r="AA2406" s="6"/>
      <c r="AB2406" s="6"/>
      <c r="AC2406" s="6"/>
      <c r="AD2406" s="6"/>
      <c r="AE2406" s="6"/>
      <c r="AF2406" s="6"/>
      <c r="AG2406" s="6"/>
      <c r="AH2406" s="6"/>
      <c r="AI2406" s="6"/>
      <c r="AJ2406" s="6"/>
      <c r="AK2406" s="6"/>
      <c r="AL2406" s="6"/>
      <c r="AM2406" s="6"/>
      <c r="AN2406" s="6"/>
      <c r="AO2406" s="6"/>
      <c r="AP2406" s="6"/>
      <c r="AQ2406" s="21"/>
      <c r="AR2406" s="21"/>
      <c r="AS2406" s="21"/>
      <c r="AT2406" s="6"/>
      <c r="AU2406" s="6"/>
      <c r="AV2406" s="6"/>
      <c r="AW2406" s="6"/>
    </row>
    <row r="2407" spans="1:49" x14ac:dyDescent="0.35">
      <c r="A2407" s="20"/>
      <c r="B2407" s="20"/>
      <c r="C2407" s="20"/>
      <c r="D2407" s="20"/>
      <c r="E2407" s="6"/>
      <c r="F2407" s="6"/>
      <c r="G2407" s="6"/>
      <c r="H2407" s="6"/>
      <c r="I2407" s="6"/>
      <c r="J2407" s="6"/>
      <c r="K2407" s="6"/>
      <c r="L2407" s="6"/>
      <c r="M2407" s="6"/>
      <c r="N2407" s="6"/>
      <c r="O2407" s="6"/>
      <c r="P2407" s="6"/>
      <c r="Q2407" s="6"/>
      <c r="R2407" s="6"/>
      <c r="S2407" s="6"/>
      <c r="T2407" s="6"/>
      <c r="U2407" s="6"/>
      <c r="V2407" s="6"/>
      <c r="W2407" s="6"/>
      <c r="X2407" s="6"/>
      <c r="Y2407" s="6"/>
      <c r="Z2407" s="6"/>
      <c r="AA2407" s="6"/>
      <c r="AB2407" s="6"/>
      <c r="AC2407" s="6"/>
      <c r="AD2407" s="6"/>
      <c r="AE2407" s="6"/>
      <c r="AF2407" s="6"/>
      <c r="AG2407" s="6"/>
      <c r="AH2407" s="6"/>
      <c r="AI2407" s="6"/>
      <c r="AJ2407" s="6"/>
      <c r="AK2407" s="6"/>
      <c r="AL2407" s="6"/>
      <c r="AM2407" s="6"/>
      <c r="AN2407" s="6"/>
      <c r="AO2407" s="6"/>
      <c r="AP2407" s="6"/>
      <c r="AQ2407" s="21"/>
      <c r="AR2407" s="21"/>
      <c r="AS2407" s="21"/>
      <c r="AT2407" s="6"/>
      <c r="AU2407" s="6"/>
      <c r="AV2407" s="6"/>
      <c r="AW2407" s="6"/>
    </row>
    <row r="2408" spans="1:49" x14ac:dyDescent="0.35">
      <c r="A2408" s="20"/>
      <c r="B2408" s="20"/>
      <c r="C2408" s="20"/>
      <c r="D2408" s="20"/>
      <c r="E2408" s="6"/>
      <c r="F2408" s="6"/>
      <c r="G2408" s="6"/>
      <c r="H2408" s="6"/>
      <c r="I2408" s="6"/>
      <c r="J2408" s="6"/>
      <c r="K2408" s="6"/>
      <c r="L2408" s="6"/>
      <c r="M2408" s="6"/>
      <c r="N2408" s="6"/>
      <c r="O2408" s="6"/>
      <c r="P2408" s="6"/>
      <c r="Q2408" s="6"/>
      <c r="R2408" s="6"/>
      <c r="S2408" s="6"/>
      <c r="T2408" s="6"/>
      <c r="U2408" s="6"/>
      <c r="V2408" s="6"/>
      <c r="W2408" s="6"/>
      <c r="X2408" s="6"/>
      <c r="Y2408" s="6"/>
      <c r="Z2408" s="6"/>
      <c r="AA2408" s="6"/>
      <c r="AB2408" s="6"/>
      <c r="AC2408" s="6"/>
      <c r="AD2408" s="6"/>
      <c r="AE2408" s="6"/>
      <c r="AF2408" s="6"/>
      <c r="AG2408" s="6"/>
      <c r="AH2408" s="6"/>
      <c r="AI2408" s="6"/>
      <c r="AJ2408" s="6"/>
      <c r="AK2408" s="6"/>
      <c r="AL2408" s="6"/>
      <c r="AM2408" s="6"/>
      <c r="AN2408" s="6"/>
      <c r="AO2408" s="6"/>
      <c r="AP2408" s="6"/>
      <c r="AQ2408" s="21"/>
      <c r="AR2408" s="21"/>
      <c r="AS2408" s="21"/>
      <c r="AT2408" s="6"/>
      <c r="AU2408" s="6"/>
      <c r="AV2408" s="6"/>
      <c r="AW2408" s="6"/>
    </row>
    <row r="2409" spans="1:49" x14ac:dyDescent="0.35">
      <c r="A2409" s="20"/>
      <c r="B2409" s="20"/>
      <c r="C2409" s="20"/>
      <c r="D2409" s="20"/>
      <c r="E2409" s="6"/>
      <c r="F2409" s="6"/>
      <c r="G2409" s="6"/>
      <c r="H2409" s="6"/>
      <c r="I2409" s="6"/>
      <c r="J2409" s="6"/>
      <c r="K2409" s="6"/>
      <c r="L2409" s="6"/>
      <c r="M2409" s="6"/>
      <c r="N2409" s="6"/>
      <c r="O2409" s="6"/>
      <c r="P2409" s="6"/>
      <c r="Q2409" s="6"/>
      <c r="R2409" s="6"/>
      <c r="S2409" s="6"/>
      <c r="T2409" s="6"/>
      <c r="U2409" s="6"/>
      <c r="V2409" s="6"/>
      <c r="W2409" s="6"/>
      <c r="X2409" s="6"/>
      <c r="Y2409" s="6"/>
      <c r="Z2409" s="6"/>
      <c r="AA2409" s="6"/>
      <c r="AB2409" s="6"/>
      <c r="AC2409" s="6"/>
      <c r="AD2409" s="6"/>
      <c r="AE2409" s="6"/>
      <c r="AF2409" s="6"/>
      <c r="AG2409" s="6"/>
      <c r="AH2409" s="6"/>
      <c r="AI2409" s="6"/>
      <c r="AJ2409" s="6"/>
      <c r="AK2409" s="6"/>
      <c r="AL2409" s="6"/>
      <c r="AM2409" s="6"/>
      <c r="AN2409" s="6"/>
      <c r="AO2409" s="6"/>
      <c r="AP2409" s="6"/>
      <c r="AQ2409" s="21"/>
      <c r="AR2409" s="21"/>
      <c r="AS2409" s="21"/>
      <c r="AT2409" s="6"/>
      <c r="AU2409" s="6"/>
      <c r="AV2409" s="6"/>
      <c r="AW2409" s="6"/>
    </row>
    <row r="2410" spans="1:49" x14ac:dyDescent="0.35">
      <c r="A2410" s="20"/>
      <c r="B2410" s="20"/>
      <c r="C2410" s="20"/>
      <c r="D2410" s="20"/>
      <c r="E2410" s="6"/>
      <c r="F2410" s="6"/>
      <c r="G2410" s="6"/>
      <c r="H2410" s="6"/>
      <c r="I2410" s="6"/>
      <c r="J2410" s="6"/>
      <c r="K2410" s="6"/>
      <c r="L2410" s="6"/>
      <c r="M2410" s="6"/>
      <c r="N2410" s="6"/>
      <c r="O2410" s="6"/>
      <c r="P2410" s="6"/>
      <c r="Q2410" s="6"/>
      <c r="R2410" s="6"/>
      <c r="S2410" s="6"/>
      <c r="T2410" s="6"/>
      <c r="U2410" s="6"/>
      <c r="V2410" s="6"/>
      <c r="W2410" s="6"/>
      <c r="X2410" s="6"/>
      <c r="Y2410" s="6"/>
      <c r="Z2410" s="6"/>
      <c r="AA2410" s="6"/>
      <c r="AB2410" s="6"/>
      <c r="AC2410" s="6"/>
      <c r="AD2410" s="6"/>
      <c r="AE2410" s="6"/>
      <c r="AF2410" s="6"/>
      <c r="AG2410" s="6"/>
      <c r="AH2410" s="6"/>
      <c r="AI2410" s="6"/>
      <c r="AJ2410" s="6"/>
      <c r="AK2410" s="6"/>
      <c r="AL2410" s="6"/>
      <c r="AM2410" s="6"/>
      <c r="AN2410" s="6"/>
      <c r="AO2410" s="6"/>
      <c r="AP2410" s="6"/>
      <c r="AQ2410" s="21"/>
      <c r="AR2410" s="21"/>
      <c r="AS2410" s="21"/>
      <c r="AT2410" s="6"/>
      <c r="AU2410" s="6"/>
      <c r="AV2410" s="6"/>
      <c r="AW2410" s="6"/>
    </row>
    <row r="2411" spans="1:49" x14ac:dyDescent="0.35">
      <c r="A2411" s="20"/>
      <c r="B2411" s="20"/>
      <c r="C2411" s="20"/>
      <c r="D2411" s="20"/>
      <c r="E2411" s="6"/>
      <c r="F2411" s="6"/>
      <c r="G2411" s="6"/>
      <c r="H2411" s="6"/>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c r="AG2411" s="6"/>
      <c r="AH2411" s="6"/>
      <c r="AI2411" s="6"/>
      <c r="AJ2411" s="6"/>
      <c r="AK2411" s="6"/>
      <c r="AL2411" s="6"/>
      <c r="AM2411" s="6"/>
      <c r="AN2411" s="6"/>
      <c r="AO2411" s="6"/>
      <c r="AP2411" s="6"/>
      <c r="AQ2411" s="21"/>
      <c r="AR2411" s="21"/>
      <c r="AS2411" s="21"/>
      <c r="AT2411" s="6"/>
      <c r="AU2411" s="6"/>
      <c r="AV2411" s="6"/>
      <c r="AW2411" s="6"/>
    </row>
    <row r="2412" spans="1:49" x14ac:dyDescent="0.35">
      <c r="A2412" s="20"/>
      <c r="B2412" s="20"/>
      <c r="C2412" s="20"/>
      <c r="D2412" s="20"/>
      <c r="E2412" s="6"/>
      <c r="F2412" s="6"/>
      <c r="G2412" s="6"/>
      <c r="H2412" s="6"/>
      <c r="I2412" s="6"/>
      <c r="J2412" s="6"/>
      <c r="K2412" s="6"/>
      <c r="L2412" s="6"/>
      <c r="M2412" s="6"/>
      <c r="N2412" s="6"/>
      <c r="O2412" s="6"/>
      <c r="P2412" s="6"/>
      <c r="Q2412" s="6"/>
      <c r="R2412" s="6"/>
      <c r="S2412" s="6"/>
      <c r="T2412" s="6"/>
      <c r="U2412" s="6"/>
      <c r="V2412" s="6"/>
      <c r="W2412" s="6"/>
      <c r="X2412" s="6"/>
      <c r="Y2412" s="6"/>
      <c r="Z2412" s="6"/>
      <c r="AA2412" s="6"/>
      <c r="AB2412" s="6"/>
      <c r="AC2412" s="6"/>
      <c r="AD2412" s="6"/>
      <c r="AE2412" s="6"/>
      <c r="AF2412" s="6"/>
      <c r="AG2412" s="6"/>
      <c r="AH2412" s="6"/>
      <c r="AI2412" s="6"/>
      <c r="AJ2412" s="6"/>
      <c r="AK2412" s="6"/>
      <c r="AL2412" s="6"/>
      <c r="AM2412" s="6"/>
      <c r="AN2412" s="6"/>
      <c r="AO2412" s="6"/>
      <c r="AP2412" s="6"/>
      <c r="AQ2412" s="21"/>
      <c r="AR2412" s="21"/>
      <c r="AS2412" s="21"/>
      <c r="AT2412" s="6"/>
      <c r="AU2412" s="6"/>
      <c r="AV2412" s="6"/>
      <c r="AW2412" s="6"/>
    </row>
    <row r="2413" spans="1:49" x14ac:dyDescent="0.35">
      <c r="A2413" s="20"/>
      <c r="B2413" s="20"/>
      <c r="C2413" s="20"/>
      <c r="D2413" s="20"/>
      <c r="E2413" s="6"/>
      <c r="F2413" s="6"/>
      <c r="G2413" s="6"/>
      <c r="H2413" s="6"/>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c r="AG2413" s="6"/>
      <c r="AH2413" s="6"/>
      <c r="AI2413" s="6"/>
      <c r="AJ2413" s="6"/>
      <c r="AK2413" s="6"/>
      <c r="AL2413" s="6"/>
      <c r="AM2413" s="6"/>
      <c r="AN2413" s="6"/>
      <c r="AO2413" s="6"/>
      <c r="AP2413" s="6"/>
      <c r="AQ2413" s="21"/>
      <c r="AR2413" s="21"/>
      <c r="AS2413" s="21"/>
      <c r="AT2413" s="6"/>
      <c r="AU2413" s="6"/>
      <c r="AV2413" s="6"/>
      <c r="AW2413" s="6"/>
    </row>
    <row r="2414" spans="1:49" x14ac:dyDescent="0.35">
      <c r="A2414" s="20"/>
      <c r="B2414" s="20"/>
      <c r="C2414" s="20"/>
      <c r="D2414" s="20"/>
      <c r="E2414" s="6"/>
      <c r="F2414" s="6"/>
      <c r="G2414" s="6"/>
      <c r="H2414" s="6"/>
      <c r="I2414" s="6"/>
      <c r="J2414" s="6"/>
      <c r="K2414" s="6"/>
      <c r="L2414" s="6"/>
      <c r="M2414" s="6"/>
      <c r="N2414" s="6"/>
      <c r="O2414" s="6"/>
      <c r="P2414" s="6"/>
      <c r="Q2414" s="6"/>
      <c r="R2414" s="6"/>
      <c r="S2414" s="6"/>
      <c r="T2414" s="6"/>
      <c r="U2414" s="6"/>
      <c r="V2414" s="6"/>
      <c r="W2414" s="6"/>
      <c r="X2414" s="6"/>
      <c r="Y2414" s="6"/>
      <c r="Z2414" s="6"/>
      <c r="AA2414" s="6"/>
      <c r="AB2414" s="6"/>
      <c r="AC2414" s="6"/>
      <c r="AD2414" s="6"/>
      <c r="AE2414" s="6"/>
      <c r="AF2414" s="6"/>
      <c r="AG2414" s="6"/>
      <c r="AH2414" s="6"/>
      <c r="AI2414" s="6"/>
      <c r="AJ2414" s="6"/>
      <c r="AK2414" s="6"/>
      <c r="AL2414" s="6"/>
      <c r="AM2414" s="6"/>
      <c r="AN2414" s="6"/>
      <c r="AO2414" s="6"/>
      <c r="AP2414" s="6"/>
      <c r="AQ2414" s="21"/>
      <c r="AR2414" s="21"/>
      <c r="AS2414" s="21"/>
      <c r="AT2414" s="6"/>
      <c r="AU2414" s="6"/>
      <c r="AV2414" s="6"/>
      <c r="AW2414" s="6"/>
    </row>
    <row r="2415" spans="1:49" x14ac:dyDescent="0.35">
      <c r="A2415" s="20"/>
      <c r="B2415" s="20"/>
      <c r="C2415" s="20"/>
      <c r="D2415" s="20"/>
      <c r="E2415" s="6"/>
      <c r="F2415" s="6"/>
      <c r="G2415" s="6"/>
      <c r="H2415" s="6"/>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c r="AG2415" s="6"/>
      <c r="AH2415" s="6"/>
      <c r="AI2415" s="6"/>
      <c r="AJ2415" s="6"/>
      <c r="AK2415" s="6"/>
      <c r="AL2415" s="6"/>
      <c r="AM2415" s="6"/>
      <c r="AN2415" s="6"/>
      <c r="AO2415" s="6"/>
      <c r="AP2415" s="6"/>
      <c r="AQ2415" s="21"/>
      <c r="AR2415" s="21"/>
      <c r="AS2415" s="21"/>
      <c r="AT2415" s="6"/>
      <c r="AU2415" s="6"/>
      <c r="AV2415" s="6"/>
      <c r="AW2415" s="6"/>
    </row>
    <row r="2416" spans="1:49" x14ac:dyDescent="0.35">
      <c r="A2416" s="20"/>
      <c r="B2416" s="20"/>
      <c r="C2416" s="20"/>
      <c r="D2416" s="20"/>
      <c r="E2416" s="6"/>
      <c r="F2416" s="6"/>
      <c r="G2416" s="6"/>
      <c r="H2416" s="6"/>
      <c r="I2416" s="6"/>
      <c r="J2416" s="6"/>
      <c r="K2416" s="6"/>
      <c r="L2416" s="6"/>
      <c r="M2416" s="6"/>
      <c r="N2416" s="6"/>
      <c r="O2416" s="6"/>
      <c r="P2416" s="6"/>
      <c r="Q2416" s="6"/>
      <c r="R2416" s="6"/>
      <c r="S2416" s="6"/>
      <c r="T2416" s="6"/>
      <c r="U2416" s="6"/>
      <c r="V2416" s="6"/>
      <c r="W2416" s="6"/>
      <c r="X2416" s="6"/>
      <c r="Y2416" s="6"/>
      <c r="Z2416" s="6"/>
      <c r="AA2416" s="6"/>
      <c r="AB2416" s="6"/>
      <c r="AC2416" s="6"/>
      <c r="AD2416" s="6"/>
      <c r="AE2416" s="6"/>
      <c r="AF2416" s="6"/>
      <c r="AG2416" s="6"/>
      <c r="AH2416" s="6"/>
      <c r="AI2416" s="6"/>
      <c r="AJ2416" s="6"/>
      <c r="AK2416" s="6"/>
      <c r="AL2416" s="6"/>
      <c r="AM2416" s="6"/>
      <c r="AN2416" s="6"/>
      <c r="AO2416" s="6"/>
      <c r="AP2416" s="6"/>
      <c r="AQ2416" s="21"/>
      <c r="AR2416" s="21"/>
      <c r="AS2416" s="21"/>
      <c r="AT2416" s="6"/>
      <c r="AU2416" s="6"/>
      <c r="AV2416" s="6"/>
      <c r="AW2416" s="6"/>
    </row>
    <row r="2417" spans="1:49" x14ac:dyDescent="0.35">
      <c r="A2417" s="20"/>
      <c r="B2417" s="20"/>
      <c r="C2417" s="20"/>
      <c r="D2417" s="20"/>
      <c r="E2417" s="6"/>
      <c r="F2417" s="6"/>
      <c r="G2417" s="6"/>
      <c r="H2417" s="6"/>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c r="AG2417" s="6"/>
      <c r="AH2417" s="6"/>
      <c r="AI2417" s="6"/>
      <c r="AJ2417" s="6"/>
      <c r="AK2417" s="6"/>
      <c r="AL2417" s="6"/>
      <c r="AM2417" s="6"/>
      <c r="AN2417" s="6"/>
      <c r="AO2417" s="6"/>
      <c r="AP2417" s="6"/>
      <c r="AQ2417" s="21"/>
      <c r="AR2417" s="21"/>
      <c r="AS2417" s="21"/>
      <c r="AT2417" s="6"/>
      <c r="AU2417" s="6"/>
      <c r="AV2417" s="6"/>
      <c r="AW2417" s="6"/>
    </row>
    <row r="2418" spans="1:49" x14ac:dyDescent="0.35">
      <c r="A2418" s="20"/>
      <c r="B2418" s="20"/>
      <c r="C2418" s="20"/>
      <c r="D2418" s="20"/>
      <c r="E2418" s="6"/>
      <c r="F2418" s="6"/>
      <c r="G2418" s="6"/>
      <c r="H2418" s="6"/>
      <c r="I2418" s="6"/>
      <c r="J2418" s="6"/>
      <c r="K2418" s="6"/>
      <c r="L2418" s="6"/>
      <c r="M2418" s="6"/>
      <c r="N2418" s="6"/>
      <c r="O2418" s="6"/>
      <c r="P2418" s="6"/>
      <c r="Q2418" s="6"/>
      <c r="R2418" s="6"/>
      <c r="S2418" s="6"/>
      <c r="T2418" s="6"/>
      <c r="U2418" s="6"/>
      <c r="V2418" s="6"/>
      <c r="W2418" s="6"/>
      <c r="X2418" s="6"/>
      <c r="Y2418" s="6"/>
      <c r="Z2418" s="6"/>
      <c r="AA2418" s="6"/>
      <c r="AB2418" s="6"/>
      <c r="AC2418" s="6"/>
      <c r="AD2418" s="6"/>
      <c r="AE2418" s="6"/>
      <c r="AF2418" s="6"/>
      <c r="AG2418" s="6"/>
      <c r="AH2418" s="6"/>
      <c r="AI2418" s="6"/>
      <c r="AJ2418" s="6"/>
      <c r="AK2418" s="6"/>
      <c r="AL2418" s="6"/>
      <c r="AM2418" s="6"/>
      <c r="AN2418" s="6"/>
      <c r="AO2418" s="6"/>
      <c r="AP2418" s="6"/>
      <c r="AQ2418" s="21"/>
      <c r="AR2418" s="21"/>
      <c r="AS2418" s="21"/>
      <c r="AT2418" s="6"/>
      <c r="AU2418" s="6"/>
      <c r="AV2418" s="6"/>
      <c r="AW2418" s="6"/>
    </row>
    <row r="2419" spans="1:49" x14ac:dyDescent="0.35">
      <c r="A2419" s="20"/>
      <c r="B2419" s="20"/>
      <c r="C2419" s="20"/>
      <c r="D2419" s="20"/>
      <c r="E2419" s="6"/>
      <c r="F2419" s="6"/>
      <c r="G2419" s="6"/>
      <c r="H2419" s="6"/>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c r="AG2419" s="6"/>
      <c r="AH2419" s="6"/>
      <c r="AI2419" s="6"/>
      <c r="AJ2419" s="6"/>
      <c r="AK2419" s="6"/>
      <c r="AL2419" s="6"/>
      <c r="AM2419" s="6"/>
      <c r="AN2419" s="6"/>
      <c r="AO2419" s="6"/>
      <c r="AP2419" s="6"/>
      <c r="AQ2419" s="21"/>
      <c r="AR2419" s="21"/>
      <c r="AS2419" s="21"/>
      <c r="AT2419" s="6"/>
      <c r="AU2419" s="6"/>
      <c r="AV2419" s="6"/>
      <c r="AW2419" s="6"/>
    </row>
    <row r="2420" spans="1:49" x14ac:dyDescent="0.35">
      <c r="A2420" s="20"/>
      <c r="B2420" s="20"/>
      <c r="C2420" s="20"/>
      <c r="D2420" s="20"/>
      <c r="E2420" s="6"/>
      <c r="F2420" s="6"/>
      <c r="G2420" s="6"/>
      <c r="H2420" s="6"/>
      <c r="I2420" s="6"/>
      <c r="J2420" s="6"/>
      <c r="K2420" s="6"/>
      <c r="L2420" s="6"/>
      <c r="M2420" s="6"/>
      <c r="N2420" s="6"/>
      <c r="O2420" s="6"/>
      <c r="P2420" s="6"/>
      <c r="Q2420" s="6"/>
      <c r="R2420" s="6"/>
      <c r="S2420" s="6"/>
      <c r="T2420" s="6"/>
      <c r="U2420" s="6"/>
      <c r="V2420" s="6"/>
      <c r="W2420" s="6"/>
      <c r="X2420" s="6"/>
      <c r="Y2420" s="6"/>
      <c r="Z2420" s="6"/>
      <c r="AA2420" s="6"/>
      <c r="AB2420" s="6"/>
      <c r="AC2420" s="6"/>
      <c r="AD2420" s="6"/>
      <c r="AE2420" s="6"/>
      <c r="AF2420" s="6"/>
      <c r="AG2420" s="6"/>
      <c r="AH2420" s="6"/>
      <c r="AI2420" s="6"/>
      <c r="AJ2420" s="6"/>
      <c r="AK2420" s="6"/>
      <c r="AL2420" s="6"/>
      <c r="AM2420" s="6"/>
      <c r="AN2420" s="6"/>
      <c r="AO2420" s="6"/>
      <c r="AP2420" s="6"/>
      <c r="AQ2420" s="21"/>
      <c r="AR2420" s="21"/>
      <c r="AS2420" s="21"/>
      <c r="AT2420" s="6"/>
      <c r="AU2420" s="6"/>
      <c r="AV2420" s="6"/>
      <c r="AW2420" s="6"/>
    </row>
    <row r="2421" spans="1:49" x14ac:dyDescent="0.35">
      <c r="A2421" s="20"/>
      <c r="B2421" s="20"/>
      <c r="C2421" s="20"/>
      <c r="D2421" s="20"/>
      <c r="E2421" s="6"/>
      <c r="F2421" s="6"/>
      <c r="G2421" s="6"/>
      <c r="H2421" s="6"/>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c r="AG2421" s="6"/>
      <c r="AH2421" s="6"/>
      <c r="AI2421" s="6"/>
      <c r="AJ2421" s="6"/>
      <c r="AK2421" s="6"/>
      <c r="AL2421" s="6"/>
      <c r="AM2421" s="6"/>
      <c r="AN2421" s="6"/>
      <c r="AO2421" s="6"/>
      <c r="AP2421" s="6"/>
      <c r="AQ2421" s="21"/>
      <c r="AR2421" s="21"/>
      <c r="AS2421" s="21"/>
      <c r="AT2421" s="6"/>
      <c r="AU2421" s="6"/>
      <c r="AV2421" s="6"/>
      <c r="AW2421" s="6"/>
    </row>
    <row r="2422" spans="1:49" x14ac:dyDescent="0.35">
      <c r="A2422" s="20"/>
      <c r="B2422" s="20"/>
      <c r="C2422" s="20"/>
      <c r="D2422" s="20"/>
      <c r="E2422" s="6"/>
      <c r="F2422" s="6"/>
      <c r="G2422" s="6"/>
      <c r="H2422" s="6"/>
      <c r="I2422" s="6"/>
      <c r="J2422" s="6"/>
      <c r="K2422" s="6"/>
      <c r="L2422" s="6"/>
      <c r="M2422" s="6"/>
      <c r="N2422" s="6"/>
      <c r="O2422" s="6"/>
      <c r="P2422" s="6"/>
      <c r="Q2422" s="6"/>
      <c r="R2422" s="6"/>
      <c r="S2422" s="6"/>
      <c r="T2422" s="6"/>
      <c r="U2422" s="6"/>
      <c r="V2422" s="6"/>
      <c r="W2422" s="6"/>
      <c r="X2422" s="6"/>
      <c r="Y2422" s="6"/>
      <c r="Z2422" s="6"/>
      <c r="AA2422" s="6"/>
      <c r="AB2422" s="6"/>
      <c r="AC2422" s="6"/>
      <c r="AD2422" s="6"/>
      <c r="AE2422" s="6"/>
      <c r="AF2422" s="6"/>
      <c r="AG2422" s="6"/>
      <c r="AH2422" s="6"/>
      <c r="AI2422" s="6"/>
      <c r="AJ2422" s="6"/>
      <c r="AK2422" s="6"/>
      <c r="AL2422" s="6"/>
      <c r="AM2422" s="6"/>
      <c r="AN2422" s="6"/>
      <c r="AO2422" s="6"/>
      <c r="AP2422" s="6"/>
      <c r="AQ2422" s="21"/>
      <c r="AR2422" s="21"/>
      <c r="AS2422" s="21"/>
      <c r="AT2422" s="6"/>
      <c r="AU2422" s="6"/>
      <c r="AV2422" s="6"/>
      <c r="AW2422" s="6"/>
    </row>
    <row r="2423" spans="1:49" x14ac:dyDescent="0.35">
      <c r="A2423" s="20"/>
      <c r="B2423" s="20"/>
      <c r="C2423" s="20"/>
      <c r="D2423" s="20"/>
      <c r="E2423" s="6"/>
      <c r="F2423" s="6"/>
      <c r="G2423" s="6"/>
      <c r="H2423" s="6"/>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c r="AG2423" s="6"/>
      <c r="AH2423" s="6"/>
      <c r="AI2423" s="6"/>
      <c r="AJ2423" s="6"/>
      <c r="AK2423" s="6"/>
      <c r="AL2423" s="6"/>
      <c r="AM2423" s="6"/>
      <c r="AN2423" s="6"/>
      <c r="AO2423" s="6"/>
      <c r="AP2423" s="6"/>
      <c r="AQ2423" s="21"/>
      <c r="AR2423" s="21"/>
      <c r="AS2423" s="21"/>
      <c r="AT2423" s="6"/>
      <c r="AU2423" s="6"/>
      <c r="AV2423" s="6"/>
      <c r="AW2423" s="6"/>
    </row>
    <row r="2424" spans="1:49" x14ac:dyDescent="0.35">
      <c r="A2424" s="20"/>
      <c r="B2424" s="20"/>
      <c r="C2424" s="20"/>
      <c r="D2424" s="20"/>
      <c r="E2424" s="6"/>
      <c r="F2424" s="6"/>
      <c r="G2424" s="6"/>
      <c r="H2424" s="6"/>
      <c r="I2424" s="6"/>
      <c r="J2424" s="6"/>
      <c r="K2424" s="6"/>
      <c r="L2424" s="6"/>
      <c r="M2424" s="6"/>
      <c r="N2424" s="6"/>
      <c r="O2424" s="6"/>
      <c r="P2424" s="6"/>
      <c r="Q2424" s="6"/>
      <c r="R2424" s="6"/>
      <c r="S2424" s="6"/>
      <c r="T2424" s="6"/>
      <c r="U2424" s="6"/>
      <c r="V2424" s="6"/>
      <c r="W2424" s="6"/>
      <c r="X2424" s="6"/>
      <c r="Y2424" s="6"/>
      <c r="Z2424" s="6"/>
      <c r="AA2424" s="6"/>
      <c r="AB2424" s="6"/>
      <c r="AC2424" s="6"/>
      <c r="AD2424" s="6"/>
      <c r="AE2424" s="6"/>
      <c r="AF2424" s="6"/>
      <c r="AG2424" s="6"/>
      <c r="AH2424" s="6"/>
      <c r="AI2424" s="6"/>
      <c r="AJ2424" s="6"/>
      <c r="AK2424" s="6"/>
      <c r="AL2424" s="6"/>
      <c r="AM2424" s="6"/>
      <c r="AN2424" s="6"/>
      <c r="AO2424" s="6"/>
      <c r="AP2424" s="6"/>
      <c r="AQ2424" s="21"/>
      <c r="AR2424" s="21"/>
      <c r="AS2424" s="21"/>
      <c r="AT2424" s="6"/>
      <c r="AU2424" s="6"/>
      <c r="AV2424" s="6"/>
      <c r="AW2424" s="6"/>
    </row>
    <row r="2425" spans="1:49" x14ac:dyDescent="0.35">
      <c r="A2425" s="20"/>
      <c r="B2425" s="20"/>
      <c r="C2425" s="20"/>
      <c r="D2425" s="20"/>
      <c r="E2425" s="6"/>
      <c r="F2425" s="6"/>
      <c r="G2425" s="6"/>
      <c r="H2425" s="6"/>
      <c r="I2425" s="6"/>
      <c r="J2425" s="6"/>
      <c r="K2425" s="6"/>
      <c r="L2425" s="6"/>
      <c r="M2425" s="6"/>
      <c r="N2425" s="6"/>
      <c r="O2425" s="6"/>
      <c r="P2425" s="6"/>
      <c r="Q2425" s="6"/>
      <c r="R2425" s="6"/>
      <c r="S2425" s="6"/>
      <c r="T2425" s="6"/>
      <c r="U2425" s="6"/>
      <c r="V2425" s="6"/>
      <c r="W2425" s="6"/>
      <c r="X2425" s="6"/>
      <c r="Y2425" s="6"/>
      <c r="Z2425" s="6"/>
      <c r="AA2425" s="6"/>
      <c r="AB2425" s="6"/>
      <c r="AC2425" s="6"/>
      <c r="AD2425" s="6"/>
      <c r="AE2425" s="6"/>
      <c r="AF2425" s="6"/>
      <c r="AG2425" s="6"/>
      <c r="AH2425" s="6"/>
      <c r="AI2425" s="6"/>
      <c r="AJ2425" s="6"/>
      <c r="AK2425" s="6"/>
      <c r="AL2425" s="6"/>
      <c r="AM2425" s="6"/>
      <c r="AN2425" s="6"/>
      <c r="AO2425" s="6"/>
      <c r="AP2425" s="6"/>
      <c r="AQ2425" s="21"/>
      <c r="AR2425" s="21"/>
      <c r="AS2425" s="21"/>
      <c r="AT2425" s="6"/>
      <c r="AU2425" s="6"/>
      <c r="AV2425" s="6"/>
      <c r="AW2425" s="6"/>
    </row>
    <row r="2426" spans="1:49" x14ac:dyDescent="0.35">
      <c r="A2426" s="20"/>
      <c r="B2426" s="20"/>
      <c r="C2426" s="20"/>
      <c r="D2426" s="20"/>
      <c r="E2426" s="6"/>
      <c r="F2426" s="6"/>
      <c r="G2426" s="6"/>
      <c r="H2426" s="6"/>
      <c r="I2426" s="6"/>
      <c r="J2426" s="6"/>
      <c r="K2426" s="6"/>
      <c r="L2426" s="6"/>
      <c r="M2426" s="6"/>
      <c r="N2426" s="6"/>
      <c r="O2426" s="6"/>
      <c r="P2426" s="6"/>
      <c r="Q2426" s="6"/>
      <c r="R2426" s="6"/>
      <c r="S2426" s="6"/>
      <c r="T2426" s="6"/>
      <c r="U2426" s="6"/>
      <c r="V2426" s="6"/>
      <c r="W2426" s="6"/>
      <c r="X2426" s="6"/>
      <c r="Y2426" s="6"/>
      <c r="Z2426" s="6"/>
      <c r="AA2426" s="6"/>
      <c r="AB2426" s="6"/>
      <c r="AC2426" s="6"/>
      <c r="AD2426" s="6"/>
      <c r="AE2426" s="6"/>
      <c r="AF2426" s="6"/>
      <c r="AG2426" s="6"/>
      <c r="AH2426" s="6"/>
      <c r="AI2426" s="6"/>
      <c r="AJ2426" s="6"/>
      <c r="AK2426" s="6"/>
      <c r="AL2426" s="6"/>
      <c r="AM2426" s="6"/>
      <c r="AN2426" s="6"/>
      <c r="AO2426" s="6"/>
      <c r="AP2426" s="6"/>
      <c r="AQ2426" s="21"/>
      <c r="AR2426" s="21"/>
      <c r="AS2426" s="21"/>
      <c r="AT2426" s="6"/>
      <c r="AU2426" s="6"/>
      <c r="AV2426" s="6"/>
      <c r="AW2426" s="6"/>
    </row>
    <row r="2427" spans="1:49" x14ac:dyDescent="0.35">
      <c r="A2427" s="20"/>
      <c r="B2427" s="20"/>
      <c r="C2427" s="20"/>
      <c r="D2427" s="20"/>
      <c r="E2427" s="6"/>
      <c r="F2427" s="6"/>
      <c r="G2427" s="6"/>
      <c r="H2427" s="6"/>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c r="AG2427" s="6"/>
      <c r="AH2427" s="6"/>
      <c r="AI2427" s="6"/>
      <c r="AJ2427" s="6"/>
      <c r="AK2427" s="6"/>
      <c r="AL2427" s="6"/>
      <c r="AM2427" s="6"/>
      <c r="AN2427" s="6"/>
      <c r="AO2427" s="6"/>
      <c r="AP2427" s="6"/>
      <c r="AQ2427" s="21"/>
      <c r="AR2427" s="21"/>
      <c r="AS2427" s="21"/>
      <c r="AT2427" s="6"/>
      <c r="AU2427" s="6"/>
      <c r="AV2427" s="6"/>
      <c r="AW2427" s="6"/>
    </row>
    <row r="2428" spans="1:49" x14ac:dyDescent="0.35">
      <c r="A2428" s="20"/>
      <c r="B2428" s="20"/>
      <c r="C2428" s="20"/>
      <c r="D2428" s="20"/>
      <c r="E2428" s="6"/>
      <c r="F2428" s="6"/>
      <c r="G2428" s="6"/>
      <c r="H2428" s="6"/>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c r="AG2428" s="6"/>
      <c r="AH2428" s="6"/>
      <c r="AI2428" s="6"/>
      <c r="AJ2428" s="6"/>
      <c r="AK2428" s="6"/>
      <c r="AL2428" s="6"/>
      <c r="AM2428" s="6"/>
      <c r="AN2428" s="6"/>
      <c r="AO2428" s="6"/>
      <c r="AP2428" s="6"/>
      <c r="AQ2428" s="21"/>
      <c r="AR2428" s="21"/>
      <c r="AS2428" s="21"/>
      <c r="AT2428" s="6"/>
      <c r="AU2428" s="6"/>
      <c r="AV2428" s="6"/>
      <c r="AW2428" s="6"/>
    </row>
    <row r="2429" spans="1:49" x14ac:dyDescent="0.35">
      <c r="A2429" s="20"/>
      <c r="B2429" s="20"/>
      <c r="C2429" s="20"/>
      <c r="D2429" s="20"/>
      <c r="E2429" s="6"/>
      <c r="F2429" s="6"/>
      <c r="G2429" s="6"/>
      <c r="H2429" s="6"/>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c r="AG2429" s="6"/>
      <c r="AH2429" s="6"/>
      <c r="AI2429" s="6"/>
      <c r="AJ2429" s="6"/>
      <c r="AK2429" s="6"/>
      <c r="AL2429" s="6"/>
      <c r="AM2429" s="6"/>
      <c r="AN2429" s="6"/>
      <c r="AO2429" s="6"/>
      <c r="AP2429" s="6"/>
      <c r="AQ2429" s="21"/>
      <c r="AR2429" s="21"/>
      <c r="AS2429" s="21"/>
      <c r="AT2429" s="6"/>
      <c r="AU2429" s="6"/>
      <c r="AV2429" s="6"/>
      <c r="AW2429" s="6"/>
    </row>
    <row r="2430" spans="1:49" x14ac:dyDescent="0.35">
      <c r="A2430" s="20"/>
      <c r="B2430" s="20"/>
      <c r="C2430" s="20"/>
      <c r="D2430" s="20"/>
      <c r="E2430" s="6"/>
      <c r="F2430" s="6"/>
      <c r="G2430" s="6"/>
      <c r="H2430" s="6"/>
      <c r="I2430" s="6"/>
      <c r="J2430" s="6"/>
      <c r="K2430" s="6"/>
      <c r="L2430" s="6"/>
      <c r="M2430" s="6"/>
      <c r="N2430" s="6"/>
      <c r="O2430" s="6"/>
      <c r="P2430" s="6"/>
      <c r="Q2430" s="6"/>
      <c r="R2430" s="6"/>
      <c r="S2430" s="6"/>
      <c r="T2430" s="6"/>
      <c r="U2430" s="6"/>
      <c r="V2430" s="6"/>
      <c r="W2430" s="6"/>
      <c r="X2430" s="6"/>
      <c r="Y2430" s="6"/>
      <c r="Z2430" s="6"/>
      <c r="AA2430" s="6"/>
      <c r="AB2430" s="6"/>
      <c r="AC2430" s="6"/>
      <c r="AD2430" s="6"/>
      <c r="AE2430" s="6"/>
      <c r="AF2430" s="6"/>
      <c r="AG2430" s="6"/>
      <c r="AH2430" s="6"/>
      <c r="AI2430" s="6"/>
      <c r="AJ2430" s="6"/>
      <c r="AK2430" s="6"/>
      <c r="AL2430" s="6"/>
      <c r="AM2430" s="6"/>
      <c r="AN2430" s="6"/>
      <c r="AO2430" s="6"/>
      <c r="AP2430" s="6"/>
      <c r="AQ2430" s="21"/>
      <c r="AR2430" s="21"/>
      <c r="AS2430" s="21"/>
      <c r="AT2430" s="6"/>
      <c r="AU2430" s="6"/>
      <c r="AV2430" s="6"/>
      <c r="AW2430" s="6"/>
    </row>
    <row r="2431" spans="1:49" x14ac:dyDescent="0.35">
      <c r="A2431" s="20"/>
      <c r="B2431" s="20"/>
      <c r="C2431" s="20"/>
      <c r="D2431" s="20"/>
      <c r="E2431" s="6"/>
      <c r="F2431" s="6"/>
      <c r="G2431" s="6"/>
      <c r="H2431" s="6"/>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c r="AG2431" s="6"/>
      <c r="AH2431" s="6"/>
      <c r="AI2431" s="6"/>
      <c r="AJ2431" s="6"/>
      <c r="AK2431" s="6"/>
      <c r="AL2431" s="6"/>
      <c r="AM2431" s="6"/>
      <c r="AN2431" s="6"/>
      <c r="AO2431" s="6"/>
      <c r="AP2431" s="6"/>
      <c r="AQ2431" s="21"/>
      <c r="AR2431" s="21"/>
      <c r="AS2431" s="21"/>
      <c r="AT2431" s="6"/>
      <c r="AU2431" s="6"/>
      <c r="AV2431" s="6"/>
      <c r="AW2431" s="6"/>
    </row>
    <row r="2432" spans="1:49" x14ac:dyDescent="0.35">
      <c r="A2432" s="20"/>
      <c r="B2432" s="20"/>
      <c r="C2432" s="20"/>
      <c r="D2432" s="20"/>
      <c r="E2432" s="6"/>
      <c r="F2432" s="6"/>
      <c r="G2432" s="6"/>
      <c r="H2432" s="6"/>
      <c r="I2432" s="6"/>
      <c r="J2432" s="6"/>
      <c r="K2432" s="6"/>
      <c r="L2432" s="6"/>
      <c r="M2432" s="6"/>
      <c r="N2432" s="6"/>
      <c r="O2432" s="6"/>
      <c r="P2432" s="6"/>
      <c r="Q2432" s="6"/>
      <c r="R2432" s="6"/>
      <c r="S2432" s="6"/>
      <c r="T2432" s="6"/>
      <c r="U2432" s="6"/>
      <c r="V2432" s="6"/>
      <c r="W2432" s="6"/>
      <c r="X2432" s="6"/>
      <c r="Y2432" s="6"/>
      <c r="Z2432" s="6"/>
      <c r="AA2432" s="6"/>
      <c r="AB2432" s="6"/>
      <c r="AC2432" s="6"/>
      <c r="AD2432" s="6"/>
      <c r="AE2432" s="6"/>
      <c r="AF2432" s="6"/>
      <c r="AG2432" s="6"/>
      <c r="AH2432" s="6"/>
      <c r="AI2432" s="6"/>
      <c r="AJ2432" s="6"/>
      <c r="AK2432" s="6"/>
      <c r="AL2432" s="6"/>
      <c r="AM2432" s="6"/>
      <c r="AN2432" s="6"/>
      <c r="AO2432" s="6"/>
      <c r="AP2432" s="6"/>
      <c r="AQ2432" s="21"/>
      <c r="AR2432" s="21"/>
      <c r="AS2432" s="21"/>
      <c r="AT2432" s="6"/>
      <c r="AU2432" s="6"/>
      <c r="AV2432" s="6"/>
      <c r="AW2432" s="6"/>
    </row>
    <row r="2433" spans="1:49" x14ac:dyDescent="0.35">
      <c r="A2433" s="20"/>
      <c r="B2433" s="20"/>
      <c r="C2433" s="20"/>
      <c r="D2433" s="20"/>
      <c r="E2433" s="6"/>
      <c r="F2433" s="6"/>
      <c r="G2433" s="6"/>
      <c r="H2433" s="6"/>
      <c r="I2433" s="6"/>
      <c r="J2433" s="6"/>
      <c r="K2433" s="6"/>
      <c r="L2433" s="6"/>
      <c r="M2433" s="6"/>
      <c r="N2433" s="6"/>
      <c r="O2433" s="6"/>
      <c r="P2433" s="6"/>
      <c r="Q2433" s="6"/>
      <c r="R2433" s="6"/>
      <c r="S2433" s="6"/>
      <c r="T2433" s="6"/>
      <c r="U2433" s="6"/>
      <c r="V2433" s="6"/>
      <c r="W2433" s="6"/>
      <c r="X2433" s="6"/>
      <c r="Y2433" s="6"/>
      <c r="Z2433" s="6"/>
      <c r="AA2433" s="6"/>
      <c r="AB2433" s="6"/>
      <c r="AC2433" s="6"/>
      <c r="AD2433" s="6"/>
      <c r="AE2433" s="6"/>
      <c r="AF2433" s="6"/>
      <c r="AG2433" s="6"/>
      <c r="AH2433" s="6"/>
      <c r="AI2433" s="6"/>
      <c r="AJ2433" s="6"/>
      <c r="AK2433" s="6"/>
      <c r="AL2433" s="6"/>
      <c r="AM2433" s="6"/>
      <c r="AN2433" s="6"/>
      <c r="AO2433" s="6"/>
      <c r="AP2433" s="6"/>
      <c r="AQ2433" s="21"/>
      <c r="AR2433" s="21"/>
      <c r="AS2433" s="21"/>
      <c r="AT2433" s="6"/>
      <c r="AU2433" s="6"/>
      <c r="AV2433" s="6"/>
      <c r="AW2433" s="6"/>
    </row>
    <row r="2434" spans="1:49" x14ac:dyDescent="0.35">
      <c r="A2434" s="20"/>
      <c r="B2434" s="20"/>
      <c r="C2434" s="20"/>
      <c r="D2434" s="20"/>
      <c r="E2434" s="6"/>
      <c r="F2434" s="6"/>
      <c r="G2434" s="6"/>
      <c r="H2434" s="6"/>
      <c r="I2434" s="6"/>
      <c r="J2434" s="6"/>
      <c r="K2434" s="6"/>
      <c r="L2434" s="6"/>
      <c r="M2434" s="6"/>
      <c r="N2434" s="6"/>
      <c r="O2434" s="6"/>
      <c r="P2434" s="6"/>
      <c r="Q2434" s="6"/>
      <c r="R2434" s="6"/>
      <c r="S2434" s="6"/>
      <c r="T2434" s="6"/>
      <c r="U2434" s="6"/>
      <c r="V2434" s="6"/>
      <c r="W2434" s="6"/>
      <c r="X2434" s="6"/>
      <c r="Y2434" s="6"/>
      <c r="Z2434" s="6"/>
      <c r="AA2434" s="6"/>
      <c r="AB2434" s="6"/>
      <c r="AC2434" s="6"/>
      <c r="AD2434" s="6"/>
      <c r="AE2434" s="6"/>
      <c r="AF2434" s="6"/>
      <c r="AG2434" s="6"/>
      <c r="AH2434" s="6"/>
      <c r="AI2434" s="6"/>
      <c r="AJ2434" s="6"/>
      <c r="AK2434" s="6"/>
      <c r="AL2434" s="6"/>
      <c r="AM2434" s="6"/>
      <c r="AN2434" s="6"/>
      <c r="AO2434" s="6"/>
      <c r="AP2434" s="6"/>
      <c r="AQ2434" s="21"/>
      <c r="AR2434" s="21"/>
      <c r="AS2434" s="21"/>
      <c r="AT2434" s="6"/>
      <c r="AU2434" s="6"/>
      <c r="AV2434" s="6"/>
      <c r="AW2434" s="6"/>
    </row>
    <row r="2435" spans="1:49" x14ac:dyDescent="0.35">
      <c r="A2435" s="20"/>
      <c r="B2435" s="20"/>
      <c r="C2435" s="20"/>
      <c r="D2435" s="20"/>
      <c r="E2435" s="6"/>
      <c r="F2435" s="6"/>
      <c r="G2435" s="6"/>
      <c r="H2435" s="6"/>
      <c r="I2435" s="6"/>
      <c r="J2435" s="6"/>
      <c r="K2435" s="6"/>
      <c r="L2435" s="6"/>
      <c r="M2435" s="6"/>
      <c r="N2435" s="6"/>
      <c r="O2435" s="6"/>
      <c r="P2435" s="6"/>
      <c r="Q2435" s="6"/>
      <c r="R2435" s="6"/>
      <c r="S2435" s="6"/>
      <c r="T2435" s="6"/>
      <c r="U2435" s="6"/>
      <c r="V2435" s="6"/>
      <c r="W2435" s="6"/>
      <c r="X2435" s="6"/>
      <c r="Y2435" s="6"/>
      <c r="Z2435" s="6"/>
      <c r="AA2435" s="6"/>
      <c r="AB2435" s="6"/>
      <c r="AC2435" s="6"/>
      <c r="AD2435" s="6"/>
      <c r="AE2435" s="6"/>
      <c r="AF2435" s="6"/>
      <c r="AG2435" s="6"/>
      <c r="AH2435" s="6"/>
      <c r="AI2435" s="6"/>
      <c r="AJ2435" s="6"/>
      <c r="AK2435" s="6"/>
      <c r="AL2435" s="6"/>
      <c r="AM2435" s="6"/>
      <c r="AN2435" s="6"/>
      <c r="AO2435" s="6"/>
      <c r="AP2435" s="6"/>
      <c r="AQ2435" s="21"/>
      <c r="AR2435" s="21"/>
      <c r="AS2435" s="21"/>
      <c r="AT2435" s="6"/>
      <c r="AU2435" s="6"/>
      <c r="AV2435" s="6"/>
      <c r="AW2435" s="6"/>
    </row>
    <row r="2436" spans="1:49" x14ac:dyDescent="0.35">
      <c r="A2436" s="20"/>
      <c r="B2436" s="20"/>
      <c r="C2436" s="20"/>
      <c r="D2436" s="20"/>
      <c r="E2436" s="6"/>
      <c r="F2436" s="6"/>
      <c r="G2436" s="6"/>
      <c r="H2436" s="6"/>
      <c r="I2436" s="6"/>
      <c r="J2436" s="6"/>
      <c r="K2436" s="6"/>
      <c r="L2436" s="6"/>
      <c r="M2436" s="6"/>
      <c r="N2436" s="6"/>
      <c r="O2436" s="6"/>
      <c r="P2436" s="6"/>
      <c r="Q2436" s="6"/>
      <c r="R2436" s="6"/>
      <c r="S2436" s="6"/>
      <c r="T2436" s="6"/>
      <c r="U2436" s="6"/>
      <c r="V2436" s="6"/>
      <c r="W2436" s="6"/>
      <c r="X2436" s="6"/>
      <c r="Y2436" s="6"/>
      <c r="Z2436" s="6"/>
      <c r="AA2436" s="6"/>
      <c r="AB2436" s="6"/>
      <c r="AC2436" s="6"/>
      <c r="AD2436" s="6"/>
      <c r="AE2436" s="6"/>
      <c r="AF2436" s="6"/>
      <c r="AG2436" s="6"/>
      <c r="AH2436" s="6"/>
      <c r="AI2436" s="6"/>
      <c r="AJ2436" s="6"/>
      <c r="AK2436" s="6"/>
      <c r="AL2436" s="6"/>
      <c r="AM2436" s="6"/>
      <c r="AN2436" s="6"/>
      <c r="AO2436" s="6"/>
      <c r="AP2436" s="6"/>
      <c r="AQ2436" s="21"/>
      <c r="AR2436" s="21"/>
      <c r="AS2436" s="21"/>
      <c r="AT2436" s="6"/>
      <c r="AU2436" s="6"/>
      <c r="AV2436" s="6"/>
      <c r="AW2436" s="6"/>
    </row>
    <row r="2437" spans="1:49" x14ac:dyDescent="0.35">
      <c r="A2437" s="20"/>
      <c r="B2437" s="20"/>
      <c r="C2437" s="20"/>
      <c r="D2437" s="20"/>
      <c r="E2437" s="6"/>
      <c r="F2437" s="6"/>
      <c r="G2437" s="6"/>
      <c r="H2437" s="6"/>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c r="AG2437" s="6"/>
      <c r="AH2437" s="6"/>
      <c r="AI2437" s="6"/>
      <c r="AJ2437" s="6"/>
      <c r="AK2437" s="6"/>
      <c r="AL2437" s="6"/>
      <c r="AM2437" s="6"/>
      <c r="AN2437" s="6"/>
      <c r="AO2437" s="6"/>
      <c r="AP2437" s="6"/>
      <c r="AQ2437" s="21"/>
      <c r="AR2437" s="21"/>
      <c r="AS2437" s="21"/>
      <c r="AT2437" s="6"/>
      <c r="AU2437" s="6"/>
      <c r="AV2437" s="6"/>
      <c r="AW2437" s="6"/>
    </row>
    <row r="2438" spans="1:49" x14ac:dyDescent="0.35">
      <c r="A2438" s="20"/>
      <c r="B2438" s="20"/>
      <c r="C2438" s="20"/>
      <c r="D2438" s="20"/>
      <c r="E2438" s="6"/>
      <c r="F2438" s="6"/>
      <c r="G2438" s="6"/>
      <c r="H2438" s="6"/>
      <c r="I2438" s="6"/>
      <c r="J2438" s="6"/>
      <c r="K2438" s="6"/>
      <c r="L2438" s="6"/>
      <c r="M2438" s="6"/>
      <c r="N2438" s="6"/>
      <c r="O2438" s="6"/>
      <c r="P2438" s="6"/>
      <c r="Q2438" s="6"/>
      <c r="R2438" s="6"/>
      <c r="S2438" s="6"/>
      <c r="T2438" s="6"/>
      <c r="U2438" s="6"/>
      <c r="V2438" s="6"/>
      <c r="W2438" s="6"/>
      <c r="X2438" s="6"/>
      <c r="Y2438" s="6"/>
      <c r="Z2438" s="6"/>
      <c r="AA2438" s="6"/>
      <c r="AB2438" s="6"/>
      <c r="AC2438" s="6"/>
      <c r="AD2438" s="6"/>
      <c r="AE2438" s="6"/>
      <c r="AF2438" s="6"/>
      <c r="AG2438" s="6"/>
      <c r="AH2438" s="6"/>
      <c r="AI2438" s="6"/>
      <c r="AJ2438" s="6"/>
      <c r="AK2438" s="6"/>
      <c r="AL2438" s="6"/>
      <c r="AM2438" s="6"/>
      <c r="AN2438" s="6"/>
      <c r="AO2438" s="6"/>
      <c r="AP2438" s="6"/>
      <c r="AQ2438" s="21"/>
      <c r="AR2438" s="21"/>
      <c r="AS2438" s="21"/>
      <c r="AT2438" s="6"/>
      <c r="AU2438" s="6"/>
      <c r="AV2438" s="6"/>
      <c r="AW2438" s="6"/>
    </row>
    <row r="2439" spans="1:49" x14ac:dyDescent="0.35">
      <c r="A2439" s="20"/>
      <c r="B2439" s="20"/>
      <c r="C2439" s="20"/>
      <c r="D2439" s="20"/>
      <c r="E2439" s="6"/>
      <c r="F2439" s="6"/>
      <c r="G2439" s="6"/>
      <c r="H2439" s="6"/>
      <c r="I2439" s="6"/>
      <c r="J2439" s="6"/>
      <c r="K2439" s="6"/>
      <c r="L2439" s="6"/>
      <c r="M2439" s="6"/>
      <c r="N2439" s="6"/>
      <c r="O2439" s="6"/>
      <c r="P2439" s="6"/>
      <c r="Q2439" s="6"/>
      <c r="R2439" s="6"/>
      <c r="S2439" s="6"/>
      <c r="T2439" s="6"/>
      <c r="U2439" s="6"/>
      <c r="V2439" s="6"/>
      <c r="W2439" s="6"/>
      <c r="X2439" s="6"/>
      <c r="Y2439" s="6"/>
      <c r="Z2439" s="6"/>
      <c r="AA2439" s="6"/>
      <c r="AB2439" s="6"/>
      <c r="AC2439" s="6"/>
      <c r="AD2439" s="6"/>
      <c r="AE2439" s="6"/>
      <c r="AF2439" s="6"/>
      <c r="AG2439" s="6"/>
      <c r="AH2439" s="6"/>
      <c r="AI2439" s="6"/>
      <c r="AJ2439" s="6"/>
      <c r="AK2439" s="6"/>
      <c r="AL2439" s="6"/>
      <c r="AM2439" s="6"/>
      <c r="AN2439" s="6"/>
      <c r="AO2439" s="6"/>
      <c r="AP2439" s="6"/>
      <c r="AQ2439" s="21"/>
      <c r="AR2439" s="21"/>
      <c r="AS2439" s="21"/>
      <c r="AT2439" s="6"/>
      <c r="AU2439" s="6"/>
      <c r="AV2439" s="6"/>
      <c r="AW2439" s="6"/>
    </row>
    <row r="2440" spans="1:49" x14ac:dyDescent="0.35">
      <c r="A2440" s="20"/>
      <c r="B2440" s="20"/>
      <c r="C2440" s="20"/>
      <c r="D2440" s="20"/>
      <c r="E2440" s="6"/>
      <c r="F2440" s="6"/>
      <c r="G2440" s="6"/>
      <c r="H2440" s="6"/>
      <c r="I2440" s="6"/>
      <c r="J2440" s="6"/>
      <c r="K2440" s="6"/>
      <c r="L2440" s="6"/>
      <c r="M2440" s="6"/>
      <c r="N2440" s="6"/>
      <c r="O2440" s="6"/>
      <c r="P2440" s="6"/>
      <c r="Q2440" s="6"/>
      <c r="R2440" s="6"/>
      <c r="S2440" s="6"/>
      <c r="T2440" s="6"/>
      <c r="U2440" s="6"/>
      <c r="V2440" s="6"/>
      <c r="W2440" s="6"/>
      <c r="X2440" s="6"/>
      <c r="Y2440" s="6"/>
      <c r="Z2440" s="6"/>
      <c r="AA2440" s="6"/>
      <c r="AB2440" s="6"/>
      <c r="AC2440" s="6"/>
      <c r="AD2440" s="6"/>
      <c r="AE2440" s="6"/>
      <c r="AF2440" s="6"/>
      <c r="AG2440" s="6"/>
      <c r="AH2440" s="6"/>
      <c r="AI2440" s="6"/>
      <c r="AJ2440" s="6"/>
      <c r="AK2440" s="6"/>
      <c r="AL2440" s="6"/>
      <c r="AM2440" s="6"/>
      <c r="AN2440" s="6"/>
      <c r="AO2440" s="6"/>
      <c r="AP2440" s="6"/>
      <c r="AQ2440" s="21"/>
      <c r="AR2440" s="21"/>
      <c r="AS2440" s="21"/>
      <c r="AT2440" s="6"/>
      <c r="AU2440" s="6"/>
      <c r="AV2440" s="6"/>
      <c r="AW2440" s="6"/>
    </row>
    <row r="2441" spans="1:49" x14ac:dyDescent="0.35">
      <c r="A2441" s="20"/>
      <c r="B2441" s="20"/>
      <c r="C2441" s="20"/>
      <c r="D2441" s="20"/>
      <c r="E2441" s="6"/>
      <c r="F2441" s="6"/>
      <c r="G2441" s="6"/>
      <c r="H2441" s="6"/>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c r="AG2441" s="6"/>
      <c r="AH2441" s="6"/>
      <c r="AI2441" s="6"/>
      <c r="AJ2441" s="6"/>
      <c r="AK2441" s="6"/>
      <c r="AL2441" s="6"/>
      <c r="AM2441" s="6"/>
      <c r="AN2441" s="6"/>
      <c r="AO2441" s="6"/>
      <c r="AP2441" s="6"/>
      <c r="AQ2441" s="21"/>
      <c r="AR2441" s="21"/>
      <c r="AS2441" s="21"/>
      <c r="AT2441" s="6"/>
      <c r="AU2441" s="6"/>
      <c r="AV2441" s="6"/>
      <c r="AW2441" s="6"/>
    </row>
    <row r="2442" spans="1:49" x14ac:dyDescent="0.35">
      <c r="A2442" s="20"/>
      <c r="B2442" s="20"/>
      <c r="C2442" s="20"/>
      <c r="D2442" s="20"/>
      <c r="E2442" s="6"/>
      <c r="F2442" s="6"/>
      <c r="G2442" s="6"/>
      <c r="H2442" s="6"/>
      <c r="I2442" s="6"/>
      <c r="J2442" s="6"/>
      <c r="K2442" s="6"/>
      <c r="L2442" s="6"/>
      <c r="M2442" s="6"/>
      <c r="N2442" s="6"/>
      <c r="O2442" s="6"/>
      <c r="P2442" s="6"/>
      <c r="Q2442" s="6"/>
      <c r="R2442" s="6"/>
      <c r="S2442" s="6"/>
      <c r="T2442" s="6"/>
      <c r="U2442" s="6"/>
      <c r="V2442" s="6"/>
      <c r="W2442" s="6"/>
      <c r="X2442" s="6"/>
      <c r="Y2442" s="6"/>
      <c r="Z2442" s="6"/>
      <c r="AA2442" s="6"/>
      <c r="AB2442" s="6"/>
      <c r="AC2442" s="6"/>
      <c r="AD2442" s="6"/>
      <c r="AE2442" s="6"/>
      <c r="AF2442" s="6"/>
      <c r="AG2442" s="6"/>
      <c r="AH2442" s="6"/>
      <c r="AI2442" s="6"/>
      <c r="AJ2442" s="6"/>
      <c r="AK2442" s="6"/>
      <c r="AL2442" s="6"/>
      <c r="AM2442" s="6"/>
      <c r="AN2442" s="6"/>
      <c r="AO2442" s="6"/>
      <c r="AP2442" s="6"/>
      <c r="AQ2442" s="21"/>
      <c r="AR2442" s="21"/>
      <c r="AS2442" s="21"/>
      <c r="AT2442" s="6"/>
      <c r="AU2442" s="6"/>
      <c r="AV2442" s="6"/>
      <c r="AW2442" s="6"/>
    </row>
    <row r="2443" spans="1:49" x14ac:dyDescent="0.35">
      <c r="A2443" s="20"/>
      <c r="B2443" s="20"/>
      <c r="C2443" s="20"/>
      <c r="D2443" s="20"/>
      <c r="E2443" s="6"/>
      <c r="F2443" s="6"/>
      <c r="G2443" s="6"/>
      <c r="H2443" s="6"/>
      <c r="I2443" s="6"/>
      <c r="J2443" s="6"/>
      <c r="K2443" s="6"/>
      <c r="L2443" s="6"/>
      <c r="M2443" s="6"/>
      <c r="N2443" s="6"/>
      <c r="O2443" s="6"/>
      <c r="P2443" s="6"/>
      <c r="Q2443" s="6"/>
      <c r="R2443" s="6"/>
      <c r="S2443" s="6"/>
      <c r="T2443" s="6"/>
      <c r="U2443" s="6"/>
      <c r="V2443" s="6"/>
      <c r="W2443" s="6"/>
      <c r="X2443" s="6"/>
      <c r="Y2443" s="6"/>
      <c r="Z2443" s="6"/>
      <c r="AA2443" s="6"/>
      <c r="AB2443" s="6"/>
      <c r="AC2443" s="6"/>
      <c r="AD2443" s="6"/>
      <c r="AE2443" s="6"/>
      <c r="AF2443" s="6"/>
      <c r="AG2443" s="6"/>
      <c r="AH2443" s="6"/>
      <c r="AI2443" s="6"/>
      <c r="AJ2443" s="6"/>
      <c r="AK2443" s="6"/>
      <c r="AL2443" s="6"/>
      <c r="AM2443" s="6"/>
      <c r="AN2443" s="6"/>
      <c r="AO2443" s="6"/>
      <c r="AP2443" s="6"/>
      <c r="AQ2443" s="21"/>
      <c r="AR2443" s="21"/>
      <c r="AS2443" s="21"/>
      <c r="AT2443" s="6"/>
      <c r="AU2443" s="6"/>
      <c r="AV2443" s="6"/>
      <c r="AW2443" s="6"/>
    </row>
    <row r="2444" spans="1:49" x14ac:dyDescent="0.35">
      <c r="A2444" s="20"/>
      <c r="B2444" s="20"/>
      <c r="C2444" s="20"/>
      <c r="D2444" s="20"/>
      <c r="E2444" s="6"/>
      <c r="F2444" s="6"/>
      <c r="G2444" s="6"/>
      <c r="H2444" s="6"/>
      <c r="I2444" s="6"/>
      <c r="J2444" s="6"/>
      <c r="K2444" s="6"/>
      <c r="L2444" s="6"/>
      <c r="M2444" s="6"/>
      <c r="N2444" s="6"/>
      <c r="O2444" s="6"/>
      <c r="P2444" s="6"/>
      <c r="Q2444" s="6"/>
      <c r="R2444" s="6"/>
      <c r="S2444" s="6"/>
      <c r="T2444" s="6"/>
      <c r="U2444" s="6"/>
      <c r="V2444" s="6"/>
      <c r="W2444" s="6"/>
      <c r="X2444" s="6"/>
      <c r="Y2444" s="6"/>
      <c r="Z2444" s="6"/>
      <c r="AA2444" s="6"/>
      <c r="AB2444" s="6"/>
      <c r="AC2444" s="6"/>
      <c r="AD2444" s="6"/>
      <c r="AE2444" s="6"/>
      <c r="AF2444" s="6"/>
      <c r="AG2444" s="6"/>
      <c r="AH2444" s="6"/>
      <c r="AI2444" s="6"/>
      <c r="AJ2444" s="6"/>
      <c r="AK2444" s="6"/>
      <c r="AL2444" s="6"/>
      <c r="AM2444" s="6"/>
      <c r="AN2444" s="6"/>
      <c r="AO2444" s="6"/>
      <c r="AP2444" s="6"/>
      <c r="AQ2444" s="21"/>
      <c r="AR2444" s="21"/>
      <c r="AS2444" s="21"/>
      <c r="AT2444" s="6"/>
      <c r="AU2444" s="6"/>
      <c r="AV2444" s="6"/>
      <c r="AW2444" s="6"/>
    </row>
    <row r="2445" spans="1:49" x14ac:dyDescent="0.35">
      <c r="A2445" s="20"/>
      <c r="B2445" s="20"/>
      <c r="C2445" s="20"/>
      <c r="D2445" s="20"/>
      <c r="E2445" s="6"/>
      <c r="F2445" s="6"/>
      <c r="G2445" s="6"/>
      <c r="H2445" s="6"/>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c r="AG2445" s="6"/>
      <c r="AH2445" s="6"/>
      <c r="AI2445" s="6"/>
      <c r="AJ2445" s="6"/>
      <c r="AK2445" s="6"/>
      <c r="AL2445" s="6"/>
      <c r="AM2445" s="6"/>
      <c r="AN2445" s="6"/>
      <c r="AO2445" s="6"/>
      <c r="AP2445" s="6"/>
      <c r="AQ2445" s="21"/>
      <c r="AR2445" s="21"/>
      <c r="AS2445" s="21"/>
      <c r="AT2445" s="6"/>
      <c r="AU2445" s="6"/>
      <c r="AV2445" s="6"/>
      <c r="AW2445" s="6"/>
    </row>
    <row r="2446" spans="1:49" x14ac:dyDescent="0.35">
      <c r="A2446" s="20"/>
      <c r="B2446" s="20"/>
      <c r="C2446" s="20"/>
      <c r="D2446" s="20"/>
      <c r="E2446" s="6"/>
      <c r="F2446" s="6"/>
      <c r="G2446" s="6"/>
      <c r="H2446" s="6"/>
      <c r="I2446" s="6"/>
      <c r="J2446" s="6"/>
      <c r="K2446" s="6"/>
      <c r="L2446" s="6"/>
      <c r="M2446" s="6"/>
      <c r="N2446" s="6"/>
      <c r="O2446" s="6"/>
      <c r="P2446" s="6"/>
      <c r="Q2446" s="6"/>
      <c r="R2446" s="6"/>
      <c r="S2446" s="6"/>
      <c r="T2446" s="6"/>
      <c r="U2446" s="6"/>
      <c r="V2446" s="6"/>
      <c r="W2446" s="6"/>
      <c r="X2446" s="6"/>
      <c r="Y2446" s="6"/>
      <c r="Z2446" s="6"/>
      <c r="AA2446" s="6"/>
      <c r="AB2446" s="6"/>
      <c r="AC2446" s="6"/>
      <c r="AD2446" s="6"/>
      <c r="AE2446" s="6"/>
      <c r="AF2446" s="6"/>
      <c r="AG2446" s="6"/>
      <c r="AH2446" s="6"/>
      <c r="AI2446" s="6"/>
      <c r="AJ2446" s="6"/>
      <c r="AK2446" s="6"/>
      <c r="AL2446" s="6"/>
      <c r="AM2446" s="6"/>
      <c r="AN2446" s="6"/>
      <c r="AO2446" s="6"/>
      <c r="AP2446" s="6"/>
      <c r="AQ2446" s="21"/>
      <c r="AR2446" s="21"/>
      <c r="AS2446" s="21"/>
      <c r="AT2446" s="6"/>
      <c r="AU2446" s="6"/>
      <c r="AV2446" s="6"/>
      <c r="AW2446" s="6"/>
    </row>
    <row r="2447" spans="1:49" x14ac:dyDescent="0.35">
      <c r="A2447" s="20"/>
      <c r="B2447" s="20"/>
      <c r="C2447" s="20"/>
      <c r="D2447" s="20"/>
      <c r="E2447" s="6"/>
      <c r="F2447" s="6"/>
      <c r="G2447" s="6"/>
      <c r="H2447" s="6"/>
      <c r="I2447" s="6"/>
      <c r="J2447" s="6"/>
      <c r="K2447" s="6"/>
      <c r="L2447" s="6"/>
      <c r="M2447" s="6"/>
      <c r="N2447" s="6"/>
      <c r="O2447" s="6"/>
      <c r="P2447" s="6"/>
      <c r="Q2447" s="6"/>
      <c r="R2447" s="6"/>
      <c r="S2447" s="6"/>
      <c r="T2447" s="6"/>
      <c r="U2447" s="6"/>
      <c r="V2447" s="6"/>
      <c r="W2447" s="6"/>
      <c r="X2447" s="6"/>
      <c r="Y2447" s="6"/>
      <c r="Z2447" s="6"/>
      <c r="AA2447" s="6"/>
      <c r="AB2447" s="6"/>
      <c r="AC2447" s="6"/>
      <c r="AD2447" s="6"/>
      <c r="AE2447" s="6"/>
      <c r="AF2447" s="6"/>
      <c r="AG2447" s="6"/>
      <c r="AH2447" s="6"/>
      <c r="AI2447" s="6"/>
      <c r="AJ2447" s="6"/>
      <c r="AK2447" s="6"/>
      <c r="AL2447" s="6"/>
      <c r="AM2447" s="6"/>
      <c r="AN2447" s="6"/>
      <c r="AO2447" s="6"/>
      <c r="AP2447" s="6"/>
      <c r="AQ2447" s="21"/>
      <c r="AR2447" s="21"/>
      <c r="AS2447" s="21"/>
      <c r="AT2447" s="6"/>
      <c r="AU2447" s="6"/>
      <c r="AV2447" s="6"/>
      <c r="AW2447" s="6"/>
    </row>
    <row r="2448" spans="1:49" x14ac:dyDescent="0.35">
      <c r="A2448" s="20"/>
      <c r="B2448" s="20"/>
      <c r="C2448" s="20"/>
      <c r="D2448" s="20"/>
      <c r="E2448" s="6"/>
      <c r="F2448" s="6"/>
      <c r="G2448" s="6"/>
      <c r="H2448" s="6"/>
      <c r="I2448" s="6"/>
      <c r="J2448" s="6"/>
      <c r="K2448" s="6"/>
      <c r="L2448" s="6"/>
      <c r="M2448" s="6"/>
      <c r="N2448" s="6"/>
      <c r="O2448" s="6"/>
      <c r="P2448" s="6"/>
      <c r="Q2448" s="6"/>
      <c r="R2448" s="6"/>
      <c r="S2448" s="6"/>
      <c r="T2448" s="6"/>
      <c r="U2448" s="6"/>
      <c r="V2448" s="6"/>
      <c r="W2448" s="6"/>
      <c r="X2448" s="6"/>
      <c r="Y2448" s="6"/>
      <c r="Z2448" s="6"/>
      <c r="AA2448" s="6"/>
      <c r="AB2448" s="6"/>
      <c r="AC2448" s="6"/>
      <c r="AD2448" s="6"/>
      <c r="AE2448" s="6"/>
      <c r="AF2448" s="6"/>
      <c r="AG2448" s="6"/>
      <c r="AH2448" s="6"/>
      <c r="AI2448" s="6"/>
      <c r="AJ2448" s="6"/>
      <c r="AK2448" s="6"/>
      <c r="AL2448" s="6"/>
      <c r="AM2448" s="6"/>
      <c r="AN2448" s="6"/>
      <c r="AO2448" s="6"/>
      <c r="AP2448" s="6"/>
      <c r="AQ2448" s="21"/>
      <c r="AR2448" s="21"/>
      <c r="AS2448" s="21"/>
      <c r="AT2448" s="6"/>
      <c r="AU2448" s="6"/>
      <c r="AV2448" s="6"/>
      <c r="AW2448" s="6"/>
    </row>
    <row r="2449" spans="1:49" x14ac:dyDescent="0.35">
      <c r="A2449" s="20"/>
      <c r="B2449" s="20"/>
      <c r="C2449" s="20"/>
      <c r="D2449" s="20"/>
      <c r="E2449" s="6"/>
      <c r="F2449" s="6"/>
      <c r="G2449" s="6"/>
      <c r="H2449" s="6"/>
      <c r="I2449" s="6"/>
      <c r="J2449" s="6"/>
      <c r="K2449" s="6"/>
      <c r="L2449" s="6"/>
      <c r="M2449" s="6"/>
      <c r="N2449" s="6"/>
      <c r="O2449" s="6"/>
      <c r="P2449" s="6"/>
      <c r="Q2449" s="6"/>
      <c r="R2449" s="6"/>
      <c r="S2449" s="6"/>
      <c r="T2449" s="6"/>
      <c r="U2449" s="6"/>
      <c r="V2449" s="6"/>
      <c r="W2449" s="6"/>
      <c r="X2449" s="6"/>
      <c r="Y2449" s="6"/>
      <c r="Z2449" s="6"/>
      <c r="AA2449" s="6"/>
      <c r="AB2449" s="6"/>
      <c r="AC2449" s="6"/>
      <c r="AD2449" s="6"/>
      <c r="AE2449" s="6"/>
      <c r="AF2449" s="6"/>
      <c r="AG2449" s="6"/>
      <c r="AH2449" s="6"/>
      <c r="AI2449" s="6"/>
      <c r="AJ2449" s="6"/>
      <c r="AK2449" s="6"/>
      <c r="AL2449" s="6"/>
      <c r="AM2449" s="6"/>
      <c r="AN2449" s="6"/>
      <c r="AO2449" s="6"/>
      <c r="AP2449" s="6"/>
      <c r="AQ2449" s="21"/>
      <c r="AR2449" s="21"/>
      <c r="AS2449" s="21"/>
      <c r="AT2449" s="6"/>
      <c r="AU2449" s="6"/>
      <c r="AV2449" s="6"/>
      <c r="AW2449" s="6"/>
    </row>
    <row r="2450" spans="1:49" x14ac:dyDescent="0.35">
      <c r="A2450" s="20"/>
      <c r="B2450" s="20"/>
      <c r="C2450" s="20"/>
      <c r="D2450" s="20"/>
      <c r="E2450" s="6"/>
      <c r="F2450" s="6"/>
      <c r="G2450" s="6"/>
      <c r="H2450" s="6"/>
      <c r="I2450" s="6"/>
      <c r="J2450" s="6"/>
      <c r="K2450" s="6"/>
      <c r="L2450" s="6"/>
      <c r="M2450" s="6"/>
      <c r="N2450" s="6"/>
      <c r="O2450" s="6"/>
      <c r="P2450" s="6"/>
      <c r="Q2450" s="6"/>
      <c r="R2450" s="6"/>
      <c r="S2450" s="6"/>
      <c r="T2450" s="6"/>
      <c r="U2450" s="6"/>
      <c r="V2450" s="6"/>
      <c r="W2450" s="6"/>
      <c r="X2450" s="6"/>
      <c r="Y2450" s="6"/>
      <c r="Z2450" s="6"/>
      <c r="AA2450" s="6"/>
      <c r="AB2450" s="6"/>
      <c r="AC2450" s="6"/>
      <c r="AD2450" s="6"/>
      <c r="AE2450" s="6"/>
      <c r="AF2450" s="6"/>
      <c r="AG2450" s="6"/>
      <c r="AH2450" s="6"/>
      <c r="AI2450" s="6"/>
      <c r="AJ2450" s="6"/>
      <c r="AK2450" s="6"/>
      <c r="AL2450" s="6"/>
      <c r="AM2450" s="6"/>
      <c r="AN2450" s="6"/>
      <c r="AO2450" s="6"/>
      <c r="AP2450" s="6"/>
      <c r="AQ2450" s="21"/>
      <c r="AR2450" s="21"/>
      <c r="AS2450" s="21"/>
      <c r="AT2450" s="6"/>
      <c r="AU2450" s="6"/>
      <c r="AV2450" s="6"/>
      <c r="AW2450" s="6"/>
    </row>
    <row r="2451" spans="1:49" x14ac:dyDescent="0.35">
      <c r="A2451" s="20"/>
      <c r="B2451" s="20"/>
      <c r="C2451" s="20"/>
      <c r="D2451" s="20"/>
      <c r="E2451" s="6"/>
      <c r="F2451" s="6"/>
      <c r="G2451" s="6"/>
      <c r="H2451" s="6"/>
      <c r="I2451" s="6"/>
      <c r="J2451" s="6"/>
      <c r="K2451" s="6"/>
      <c r="L2451" s="6"/>
      <c r="M2451" s="6"/>
      <c r="N2451" s="6"/>
      <c r="O2451" s="6"/>
      <c r="P2451" s="6"/>
      <c r="Q2451" s="6"/>
      <c r="R2451" s="6"/>
      <c r="S2451" s="6"/>
      <c r="T2451" s="6"/>
      <c r="U2451" s="6"/>
      <c r="V2451" s="6"/>
      <c r="W2451" s="6"/>
      <c r="X2451" s="6"/>
      <c r="Y2451" s="6"/>
      <c r="Z2451" s="6"/>
      <c r="AA2451" s="6"/>
      <c r="AB2451" s="6"/>
      <c r="AC2451" s="6"/>
      <c r="AD2451" s="6"/>
      <c r="AE2451" s="6"/>
      <c r="AF2451" s="6"/>
      <c r="AG2451" s="6"/>
      <c r="AH2451" s="6"/>
      <c r="AI2451" s="6"/>
      <c r="AJ2451" s="6"/>
      <c r="AK2451" s="6"/>
      <c r="AL2451" s="6"/>
      <c r="AM2451" s="6"/>
      <c r="AN2451" s="6"/>
      <c r="AO2451" s="6"/>
      <c r="AP2451" s="6"/>
      <c r="AQ2451" s="21"/>
      <c r="AR2451" s="21"/>
      <c r="AS2451" s="21"/>
      <c r="AT2451" s="6"/>
      <c r="AU2451" s="6"/>
      <c r="AV2451" s="6"/>
      <c r="AW2451" s="6"/>
    </row>
    <row r="2452" spans="1:49" x14ac:dyDescent="0.35">
      <c r="A2452" s="20"/>
      <c r="B2452" s="20"/>
      <c r="C2452" s="20"/>
      <c r="D2452" s="20"/>
      <c r="E2452" s="6"/>
      <c r="F2452" s="6"/>
      <c r="G2452" s="6"/>
      <c r="H2452" s="6"/>
      <c r="I2452" s="6"/>
      <c r="J2452" s="6"/>
      <c r="K2452" s="6"/>
      <c r="L2452" s="6"/>
      <c r="M2452" s="6"/>
      <c r="N2452" s="6"/>
      <c r="O2452" s="6"/>
      <c r="P2452" s="6"/>
      <c r="Q2452" s="6"/>
      <c r="R2452" s="6"/>
      <c r="S2452" s="6"/>
      <c r="T2452" s="6"/>
      <c r="U2452" s="6"/>
      <c r="V2452" s="6"/>
      <c r="W2452" s="6"/>
      <c r="X2452" s="6"/>
      <c r="Y2452" s="6"/>
      <c r="Z2452" s="6"/>
      <c r="AA2452" s="6"/>
      <c r="AB2452" s="6"/>
      <c r="AC2452" s="6"/>
      <c r="AD2452" s="6"/>
      <c r="AE2452" s="6"/>
      <c r="AF2452" s="6"/>
      <c r="AG2452" s="6"/>
      <c r="AH2452" s="6"/>
      <c r="AI2452" s="6"/>
      <c r="AJ2452" s="6"/>
      <c r="AK2452" s="6"/>
      <c r="AL2452" s="6"/>
      <c r="AM2452" s="6"/>
      <c r="AN2452" s="6"/>
      <c r="AO2452" s="6"/>
      <c r="AP2452" s="6"/>
      <c r="AQ2452" s="21"/>
      <c r="AR2452" s="21"/>
      <c r="AS2452" s="21"/>
      <c r="AT2452" s="6"/>
      <c r="AU2452" s="6"/>
      <c r="AV2452" s="6"/>
      <c r="AW2452" s="6"/>
    </row>
    <row r="2453" spans="1:49" x14ac:dyDescent="0.35">
      <c r="A2453" s="20"/>
      <c r="B2453" s="20"/>
      <c r="C2453" s="20"/>
      <c r="D2453" s="20"/>
      <c r="E2453" s="6"/>
      <c r="F2453" s="6"/>
      <c r="G2453" s="6"/>
      <c r="H2453" s="6"/>
      <c r="I2453" s="6"/>
      <c r="J2453" s="6"/>
      <c r="K2453" s="6"/>
      <c r="L2453" s="6"/>
      <c r="M2453" s="6"/>
      <c r="N2453" s="6"/>
      <c r="O2453" s="6"/>
      <c r="P2453" s="6"/>
      <c r="Q2453" s="6"/>
      <c r="R2453" s="6"/>
      <c r="S2453" s="6"/>
      <c r="T2453" s="6"/>
      <c r="U2453" s="6"/>
      <c r="V2453" s="6"/>
      <c r="W2453" s="6"/>
      <c r="X2453" s="6"/>
      <c r="Y2453" s="6"/>
      <c r="Z2453" s="6"/>
      <c r="AA2453" s="6"/>
      <c r="AB2453" s="6"/>
      <c r="AC2453" s="6"/>
      <c r="AD2453" s="6"/>
      <c r="AE2453" s="6"/>
      <c r="AF2453" s="6"/>
      <c r="AG2453" s="6"/>
      <c r="AH2453" s="6"/>
      <c r="AI2453" s="6"/>
      <c r="AJ2453" s="6"/>
      <c r="AK2453" s="6"/>
      <c r="AL2453" s="6"/>
      <c r="AM2453" s="6"/>
      <c r="AN2453" s="6"/>
      <c r="AO2453" s="6"/>
      <c r="AP2453" s="6"/>
      <c r="AQ2453" s="21"/>
      <c r="AR2453" s="21"/>
      <c r="AS2453" s="21"/>
      <c r="AT2453" s="6"/>
      <c r="AU2453" s="6"/>
      <c r="AV2453" s="6"/>
      <c r="AW2453" s="6"/>
    </row>
    <row r="2454" spans="1:49" x14ac:dyDescent="0.35">
      <c r="A2454" s="20"/>
      <c r="B2454" s="20"/>
      <c r="C2454" s="20"/>
      <c r="D2454" s="20"/>
      <c r="E2454" s="6"/>
      <c r="F2454" s="6"/>
      <c r="G2454" s="6"/>
      <c r="H2454" s="6"/>
      <c r="I2454" s="6"/>
      <c r="J2454" s="6"/>
      <c r="K2454" s="6"/>
      <c r="L2454" s="6"/>
      <c r="M2454" s="6"/>
      <c r="N2454" s="6"/>
      <c r="O2454" s="6"/>
      <c r="P2454" s="6"/>
      <c r="Q2454" s="6"/>
      <c r="R2454" s="6"/>
      <c r="S2454" s="6"/>
      <c r="T2454" s="6"/>
      <c r="U2454" s="6"/>
      <c r="V2454" s="6"/>
      <c r="W2454" s="6"/>
      <c r="X2454" s="6"/>
      <c r="Y2454" s="6"/>
      <c r="Z2454" s="6"/>
      <c r="AA2454" s="6"/>
      <c r="AB2454" s="6"/>
      <c r="AC2454" s="6"/>
      <c r="AD2454" s="6"/>
      <c r="AE2454" s="6"/>
      <c r="AF2454" s="6"/>
      <c r="AG2454" s="6"/>
      <c r="AH2454" s="6"/>
      <c r="AI2454" s="6"/>
      <c r="AJ2454" s="6"/>
      <c r="AK2454" s="6"/>
      <c r="AL2454" s="6"/>
      <c r="AM2454" s="6"/>
      <c r="AN2454" s="6"/>
      <c r="AO2454" s="6"/>
      <c r="AP2454" s="6"/>
      <c r="AQ2454" s="21"/>
      <c r="AR2454" s="21"/>
      <c r="AS2454" s="21"/>
      <c r="AT2454" s="6"/>
      <c r="AU2454" s="6"/>
      <c r="AV2454" s="6"/>
      <c r="AW2454" s="6"/>
    </row>
    <row r="2455" spans="1:49" x14ac:dyDescent="0.35">
      <c r="A2455" s="20"/>
      <c r="B2455" s="20"/>
      <c r="C2455" s="20"/>
      <c r="D2455" s="20"/>
      <c r="E2455" s="6"/>
      <c r="F2455" s="6"/>
      <c r="G2455" s="6"/>
      <c r="H2455" s="6"/>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c r="AG2455" s="6"/>
      <c r="AH2455" s="6"/>
      <c r="AI2455" s="6"/>
      <c r="AJ2455" s="6"/>
      <c r="AK2455" s="6"/>
      <c r="AL2455" s="6"/>
      <c r="AM2455" s="6"/>
      <c r="AN2455" s="6"/>
      <c r="AO2455" s="6"/>
      <c r="AP2455" s="6"/>
      <c r="AQ2455" s="21"/>
      <c r="AR2455" s="21"/>
      <c r="AS2455" s="21"/>
      <c r="AT2455" s="6"/>
      <c r="AU2455" s="6"/>
      <c r="AV2455" s="6"/>
      <c r="AW2455" s="6"/>
    </row>
    <row r="2456" spans="1:49" x14ac:dyDescent="0.35">
      <c r="A2456" s="20"/>
      <c r="B2456" s="20"/>
      <c r="C2456" s="20"/>
      <c r="D2456" s="20"/>
      <c r="E2456" s="6"/>
      <c r="F2456" s="6"/>
      <c r="G2456" s="6"/>
      <c r="H2456" s="6"/>
      <c r="I2456" s="6"/>
      <c r="J2456" s="6"/>
      <c r="K2456" s="6"/>
      <c r="L2456" s="6"/>
      <c r="M2456" s="6"/>
      <c r="N2456" s="6"/>
      <c r="O2456" s="6"/>
      <c r="P2456" s="6"/>
      <c r="Q2456" s="6"/>
      <c r="R2456" s="6"/>
      <c r="S2456" s="6"/>
      <c r="T2456" s="6"/>
      <c r="U2456" s="6"/>
      <c r="V2456" s="6"/>
      <c r="W2456" s="6"/>
      <c r="X2456" s="6"/>
      <c r="Y2456" s="6"/>
      <c r="Z2456" s="6"/>
      <c r="AA2456" s="6"/>
      <c r="AB2456" s="6"/>
      <c r="AC2456" s="6"/>
      <c r="AD2456" s="6"/>
      <c r="AE2456" s="6"/>
      <c r="AF2456" s="6"/>
      <c r="AG2456" s="6"/>
      <c r="AH2456" s="6"/>
      <c r="AI2456" s="6"/>
      <c r="AJ2456" s="6"/>
      <c r="AK2456" s="6"/>
      <c r="AL2456" s="6"/>
      <c r="AM2456" s="6"/>
      <c r="AN2456" s="6"/>
      <c r="AO2456" s="6"/>
      <c r="AP2456" s="6"/>
      <c r="AQ2456" s="21"/>
      <c r="AR2456" s="21"/>
      <c r="AS2456" s="21"/>
      <c r="AT2456" s="6"/>
      <c r="AU2456" s="6"/>
      <c r="AV2456" s="6"/>
      <c r="AW2456" s="6"/>
    </row>
    <row r="2457" spans="1:49" x14ac:dyDescent="0.35">
      <c r="A2457" s="20"/>
      <c r="B2457" s="20"/>
      <c r="C2457" s="20"/>
      <c r="D2457" s="20"/>
      <c r="E2457" s="6"/>
      <c r="F2457" s="6"/>
      <c r="G2457" s="6"/>
      <c r="H2457" s="6"/>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c r="AG2457" s="6"/>
      <c r="AH2457" s="6"/>
      <c r="AI2457" s="6"/>
      <c r="AJ2457" s="6"/>
      <c r="AK2457" s="6"/>
      <c r="AL2457" s="6"/>
      <c r="AM2457" s="6"/>
      <c r="AN2457" s="6"/>
      <c r="AO2457" s="6"/>
      <c r="AP2457" s="6"/>
      <c r="AQ2457" s="21"/>
      <c r="AR2457" s="21"/>
      <c r="AS2457" s="21"/>
      <c r="AT2457" s="6"/>
      <c r="AU2457" s="6"/>
      <c r="AV2457" s="6"/>
      <c r="AW2457" s="6"/>
    </row>
    <row r="2458" spans="1:49" x14ac:dyDescent="0.35">
      <c r="A2458" s="20"/>
      <c r="B2458" s="20"/>
      <c r="C2458" s="20"/>
      <c r="D2458" s="20"/>
      <c r="E2458" s="6"/>
      <c r="F2458" s="6"/>
      <c r="G2458" s="6"/>
      <c r="H2458" s="6"/>
      <c r="I2458" s="6"/>
      <c r="J2458" s="6"/>
      <c r="K2458" s="6"/>
      <c r="L2458" s="6"/>
      <c r="M2458" s="6"/>
      <c r="N2458" s="6"/>
      <c r="O2458" s="6"/>
      <c r="P2458" s="6"/>
      <c r="Q2458" s="6"/>
      <c r="R2458" s="6"/>
      <c r="S2458" s="6"/>
      <c r="T2458" s="6"/>
      <c r="U2458" s="6"/>
      <c r="V2458" s="6"/>
      <c r="W2458" s="6"/>
      <c r="X2458" s="6"/>
      <c r="Y2458" s="6"/>
      <c r="Z2458" s="6"/>
      <c r="AA2458" s="6"/>
      <c r="AB2458" s="6"/>
      <c r="AC2458" s="6"/>
      <c r="AD2458" s="6"/>
      <c r="AE2458" s="6"/>
      <c r="AF2458" s="6"/>
      <c r="AG2458" s="6"/>
      <c r="AH2458" s="6"/>
      <c r="AI2458" s="6"/>
      <c r="AJ2458" s="6"/>
      <c r="AK2458" s="6"/>
      <c r="AL2458" s="6"/>
      <c r="AM2458" s="6"/>
      <c r="AN2458" s="6"/>
      <c r="AO2458" s="6"/>
      <c r="AP2458" s="6"/>
      <c r="AQ2458" s="21"/>
      <c r="AR2458" s="21"/>
      <c r="AS2458" s="21"/>
      <c r="AT2458" s="6"/>
      <c r="AU2458" s="6"/>
      <c r="AV2458" s="6"/>
      <c r="AW2458" s="6"/>
    </row>
    <row r="2459" spans="1:49" x14ac:dyDescent="0.35">
      <c r="A2459" s="20"/>
      <c r="B2459" s="20"/>
      <c r="C2459" s="20"/>
      <c r="D2459" s="20"/>
      <c r="E2459" s="6"/>
      <c r="F2459" s="6"/>
      <c r="G2459" s="6"/>
      <c r="H2459" s="6"/>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c r="AG2459" s="6"/>
      <c r="AH2459" s="6"/>
      <c r="AI2459" s="6"/>
      <c r="AJ2459" s="6"/>
      <c r="AK2459" s="6"/>
      <c r="AL2459" s="6"/>
      <c r="AM2459" s="6"/>
      <c r="AN2459" s="6"/>
      <c r="AO2459" s="6"/>
      <c r="AP2459" s="6"/>
      <c r="AQ2459" s="21"/>
      <c r="AR2459" s="21"/>
      <c r="AS2459" s="21"/>
      <c r="AT2459" s="6"/>
      <c r="AU2459" s="6"/>
      <c r="AV2459" s="6"/>
      <c r="AW2459" s="6"/>
    </row>
    <row r="2460" spans="1:49" x14ac:dyDescent="0.35">
      <c r="A2460" s="20"/>
      <c r="B2460" s="20"/>
      <c r="C2460" s="20"/>
      <c r="D2460" s="20"/>
      <c r="E2460" s="6"/>
      <c r="F2460" s="6"/>
      <c r="G2460" s="6"/>
      <c r="H2460" s="6"/>
      <c r="I2460" s="6"/>
      <c r="J2460" s="6"/>
      <c r="K2460" s="6"/>
      <c r="L2460" s="6"/>
      <c r="M2460" s="6"/>
      <c r="N2460" s="6"/>
      <c r="O2460" s="6"/>
      <c r="P2460" s="6"/>
      <c r="Q2460" s="6"/>
      <c r="R2460" s="6"/>
      <c r="S2460" s="6"/>
      <c r="T2460" s="6"/>
      <c r="U2460" s="6"/>
      <c r="V2460" s="6"/>
      <c r="W2460" s="6"/>
      <c r="X2460" s="6"/>
      <c r="Y2460" s="6"/>
      <c r="Z2460" s="6"/>
      <c r="AA2460" s="6"/>
      <c r="AB2460" s="6"/>
      <c r="AC2460" s="6"/>
      <c r="AD2460" s="6"/>
      <c r="AE2460" s="6"/>
      <c r="AF2460" s="6"/>
      <c r="AG2460" s="6"/>
      <c r="AH2460" s="6"/>
      <c r="AI2460" s="6"/>
      <c r="AJ2460" s="6"/>
      <c r="AK2460" s="6"/>
      <c r="AL2460" s="6"/>
      <c r="AM2460" s="6"/>
      <c r="AN2460" s="6"/>
      <c r="AO2460" s="6"/>
      <c r="AP2460" s="6"/>
      <c r="AQ2460" s="21"/>
      <c r="AR2460" s="21"/>
      <c r="AS2460" s="21"/>
      <c r="AT2460" s="6"/>
      <c r="AU2460" s="6"/>
      <c r="AV2460" s="6"/>
      <c r="AW2460" s="6"/>
    </row>
    <row r="2461" spans="1:49" x14ac:dyDescent="0.35">
      <c r="A2461" s="20"/>
      <c r="B2461" s="20"/>
      <c r="C2461" s="20"/>
      <c r="D2461" s="20"/>
      <c r="E2461" s="6"/>
      <c r="F2461" s="6"/>
      <c r="G2461" s="6"/>
      <c r="H2461" s="6"/>
      <c r="I2461" s="6"/>
      <c r="J2461" s="6"/>
      <c r="K2461" s="6"/>
      <c r="L2461" s="6"/>
      <c r="M2461" s="6"/>
      <c r="N2461" s="6"/>
      <c r="O2461" s="6"/>
      <c r="P2461" s="6"/>
      <c r="Q2461" s="6"/>
      <c r="R2461" s="6"/>
      <c r="S2461" s="6"/>
      <c r="T2461" s="6"/>
      <c r="U2461" s="6"/>
      <c r="V2461" s="6"/>
      <c r="W2461" s="6"/>
      <c r="X2461" s="6"/>
      <c r="Y2461" s="6"/>
      <c r="Z2461" s="6"/>
      <c r="AA2461" s="6"/>
      <c r="AB2461" s="6"/>
      <c r="AC2461" s="6"/>
      <c r="AD2461" s="6"/>
      <c r="AE2461" s="6"/>
      <c r="AF2461" s="6"/>
      <c r="AG2461" s="6"/>
      <c r="AH2461" s="6"/>
      <c r="AI2461" s="6"/>
      <c r="AJ2461" s="6"/>
      <c r="AK2461" s="6"/>
      <c r="AL2461" s="6"/>
      <c r="AM2461" s="6"/>
      <c r="AN2461" s="6"/>
      <c r="AO2461" s="6"/>
      <c r="AP2461" s="6"/>
      <c r="AQ2461" s="21"/>
      <c r="AR2461" s="21"/>
      <c r="AS2461" s="21"/>
      <c r="AT2461" s="6"/>
      <c r="AU2461" s="6"/>
      <c r="AV2461" s="6"/>
      <c r="AW2461" s="6"/>
    </row>
    <row r="2462" spans="1:49" x14ac:dyDescent="0.35">
      <c r="A2462" s="20"/>
      <c r="B2462" s="20"/>
      <c r="C2462" s="20"/>
      <c r="D2462" s="20"/>
      <c r="E2462" s="6"/>
      <c r="F2462" s="6"/>
      <c r="G2462" s="6"/>
      <c r="H2462" s="6"/>
      <c r="I2462" s="6"/>
      <c r="J2462" s="6"/>
      <c r="K2462" s="6"/>
      <c r="L2462" s="6"/>
      <c r="M2462" s="6"/>
      <c r="N2462" s="6"/>
      <c r="O2462" s="6"/>
      <c r="P2462" s="6"/>
      <c r="Q2462" s="6"/>
      <c r="R2462" s="6"/>
      <c r="S2462" s="6"/>
      <c r="T2462" s="6"/>
      <c r="U2462" s="6"/>
      <c r="V2462" s="6"/>
      <c r="W2462" s="6"/>
      <c r="X2462" s="6"/>
      <c r="Y2462" s="6"/>
      <c r="Z2462" s="6"/>
      <c r="AA2462" s="6"/>
      <c r="AB2462" s="6"/>
      <c r="AC2462" s="6"/>
      <c r="AD2462" s="6"/>
      <c r="AE2462" s="6"/>
      <c r="AF2462" s="6"/>
      <c r="AG2462" s="6"/>
      <c r="AH2462" s="6"/>
      <c r="AI2462" s="6"/>
      <c r="AJ2462" s="6"/>
      <c r="AK2462" s="6"/>
      <c r="AL2462" s="6"/>
      <c r="AM2462" s="6"/>
      <c r="AN2462" s="6"/>
      <c r="AO2462" s="6"/>
      <c r="AP2462" s="6"/>
      <c r="AQ2462" s="21"/>
      <c r="AR2462" s="21"/>
      <c r="AS2462" s="21"/>
      <c r="AT2462" s="6"/>
      <c r="AU2462" s="6"/>
      <c r="AV2462" s="6"/>
      <c r="AW2462" s="6"/>
    </row>
    <row r="2463" spans="1:49" x14ac:dyDescent="0.35">
      <c r="A2463" s="20"/>
      <c r="B2463" s="20"/>
      <c r="C2463" s="20"/>
      <c r="D2463" s="20"/>
      <c r="E2463" s="6"/>
      <c r="F2463" s="6"/>
      <c r="G2463" s="6"/>
      <c r="H2463" s="6"/>
      <c r="I2463" s="6"/>
      <c r="J2463" s="6"/>
      <c r="K2463" s="6"/>
      <c r="L2463" s="6"/>
      <c r="M2463" s="6"/>
      <c r="N2463" s="6"/>
      <c r="O2463" s="6"/>
      <c r="P2463" s="6"/>
      <c r="Q2463" s="6"/>
      <c r="R2463" s="6"/>
      <c r="S2463" s="6"/>
      <c r="T2463" s="6"/>
      <c r="U2463" s="6"/>
      <c r="V2463" s="6"/>
      <c r="W2463" s="6"/>
      <c r="X2463" s="6"/>
      <c r="Y2463" s="6"/>
      <c r="Z2463" s="6"/>
      <c r="AA2463" s="6"/>
      <c r="AB2463" s="6"/>
      <c r="AC2463" s="6"/>
      <c r="AD2463" s="6"/>
      <c r="AE2463" s="6"/>
      <c r="AF2463" s="6"/>
      <c r="AG2463" s="6"/>
      <c r="AH2463" s="6"/>
      <c r="AI2463" s="6"/>
      <c r="AJ2463" s="6"/>
      <c r="AK2463" s="6"/>
      <c r="AL2463" s="6"/>
      <c r="AM2463" s="6"/>
      <c r="AN2463" s="6"/>
      <c r="AO2463" s="6"/>
      <c r="AP2463" s="6"/>
      <c r="AQ2463" s="21"/>
      <c r="AR2463" s="21"/>
      <c r="AS2463" s="21"/>
      <c r="AT2463" s="6"/>
      <c r="AU2463" s="6"/>
      <c r="AV2463" s="6"/>
      <c r="AW2463" s="6"/>
    </row>
    <row r="2464" spans="1:49" x14ac:dyDescent="0.35">
      <c r="A2464" s="20"/>
      <c r="B2464" s="20"/>
      <c r="C2464" s="20"/>
      <c r="D2464" s="20"/>
      <c r="E2464" s="6"/>
      <c r="F2464" s="6"/>
      <c r="G2464" s="6"/>
      <c r="H2464" s="6"/>
      <c r="I2464" s="6"/>
      <c r="J2464" s="6"/>
      <c r="K2464" s="6"/>
      <c r="L2464" s="6"/>
      <c r="M2464" s="6"/>
      <c r="N2464" s="6"/>
      <c r="O2464" s="6"/>
      <c r="P2464" s="6"/>
      <c r="Q2464" s="6"/>
      <c r="R2464" s="6"/>
      <c r="S2464" s="6"/>
      <c r="T2464" s="6"/>
      <c r="U2464" s="6"/>
      <c r="V2464" s="6"/>
      <c r="W2464" s="6"/>
      <c r="X2464" s="6"/>
      <c r="Y2464" s="6"/>
      <c r="Z2464" s="6"/>
      <c r="AA2464" s="6"/>
      <c r="AB2464" s="6"/>
      <c r="AC2464" s="6"/>
      <c r="AD2464" s="6"/>
      <c r="AE2464" s="6"/>
      <c r="AF2464" s="6"/>
      <c r="AG2464" s="6"/>
      <c r="AH2464" s="6"/>
      <c r="AI2464" s="6"/>
      <c r="AJ2464" s="6"/>
      <c r="AK2464" s="6"/>
      <c r="AL2464" s="6"/>
      <c r="AM2464" s="6"/>
      <c r="AN2464" s="6"/>
      <c r="AO2464" s="6"/>
      <c r="AP2464" s="6"/>
      <c r="AQ2464" s="21"/>
      <c r="AR2464" s="21"/>
      <c r="AS2464" s="21"/>
      <c r="AT2464" s="6"/>
      <c r="AU2464" s="6"/>
      <c r="AV2464" s="6"/>
      <c r="AW2464" s="6"/>
    </row>
    <row r="2465" spans="1:49" x14ac:dyDescent="0.35">
      <c r="A2465" s="20"/>
      <c r="B2465" s="20"/>
      <c r="C2465" s="20"/>
      <c r="D2465" s="20"/>
      <c r="E2465" s="6"/>
      <c r="F2465" s="6"/>
      <c r="G2465" s="6"/>
      <c r="H2465" s="6"/>
      <c r="I2465" s="6"/>
      <c r="J2465" s="6"/>
      <c r="K2465" s="6"/>
      <c r="L2465" s="6"/>
      <c r="M2465" s="6"/>
      <c r="N2465" s="6"/>
      <c r="O2465" s="6"/>
      <c r="P2465" s="6"/>
      <c r="Q2465" s="6"/>
      <c r="R2465" s="6"/>
      <c r="S2465" s="6"/>
      <c r="T2465" s="6"/>
      <c r="U2465" s="6"/>
      <c r="V2465" s="6"/>
      <c r="W2465" s="6"/>
      <c r="X2465" s="6"/>
      <c r="Y2465" s="6"/>
      <c r="Z2465" s="6"/>
      <c r="AA2465" s="6"/>
      <c r="AB2465" s="6"/>
      <c r="AC2465" s="6"/>
      <c r="AD2465" s="6"/>
      <c r="AE2465" s="6"/>
      <c r="AF2465" s="6"/>
      <c r="AG2465" s="6"/>
      <c r="AH2465" s="6"/>
      <c r="AI2465" s="6"/>
      <c r="AJ2465" s="6"/>
      <c r="AK2465" s="6"/>
      <c r="AL2465" s="6"/>
      <c r="AM2465" s="6"/>
      <c r="AN2465" s="6"/>
      <c r="AO2465" s="6"/>
      <c r="AP2465" s="6"/>
      <c r="AQ2465" s="21"/>
      <c r="AR2465" s="21"/>
      <c r="AS2465" s="21"/>
      <c r="AT2465" s="6"/>
      <c r="AU2465" s="6"/>
      <c r="AV2465" s="6"/>
      <c r="AW2465" s="6"/>
    </row>
    <row r="2466" spans="1:49" x14ac:dyDescent="0.35">
      <c r="A2466" s="20"/>
      <c r="B2466" s="20"/>
      <c r="C2466" s="20"/>
      <c r="D2466" s="20"/>
      <c r="E2466" s="6"/>
      <c r="F2466" s="6"/>
      <c r="G2466" s="6"/>
      <c r="H2466" s="6"/>
      <c r="I2466" s="6"/>
      <c r="J2466" s="6"/>
      <c r="K2466" s="6"/>
      <c r="L2466" s="6"/>
      <c r="M2466" s="6"/>
      <c r="N2466" s="6"/>
      <c r="O2466" s="6"/>
      <c r="P2466" s="6"/>
      <c r="Q2466" s="6"/>
      <c r="R2466" s="6"/>
      <c r="S2466" s="6"/>
      <c r="T2466" s="6"/>
      <c r="U2466" s="6"/>
      <c r="V2466" s="6"/>
      <c r="W2466" s="6"/>
      <c r="X2466" s="6"/>
      <c r="Y2466" s="6"/>
      <c r="Z2466" s="6"/>
      <c r="AA2466" s="6"/>
      <c r="AB2466" s="6"/>
      <c r="AC2466" s="6"/>
      <c r="AD2466" s="6"/>
      <c r="AE2466" s="6"/>
      <c r="AF2466" s="6"/>
      <c r="AG2466" s="6"/>
      <c r="AH2466" s="6"/>
      <c r="AI2466" s="6"/>
      <c r="AJ2466" s="6"/>
      <c r="AK2466" s="6"/>
      <c r="AL2466" s="6"/>
      <c r="AM2466" s="6"/>
      <c r="AN2466" s="6"/>
      <c r="AO2466" s="6"/>
      <c r="AP2466" s="6"/>
      <c r="AQ2466" s="21"/>
      <c r="AR2466" s="21"/>
      <c r="AS2466" s="21"/>
      <c r="AT2466" s="6"/>
      <c r="AU2466" s="6"/>
      <c r="AV2466" s="6"/>
      <c r="AW2466" s="6"/>
    </row>
    <row r="2467" spans="1:49" x14ac:dyDescent="0.35">
      <c r="A2467" s="20"/>
      <c r="B2467" s="20"/>
      <c r="C2467" s="20"/>
      <c r="D2467" s="20"/>
      <c r="E2467" s="6"/>
      <c r="F2467" s="6"/>
      <c r="G2467" s="6"/>
      <c r="H2467" s="6"/>
      <c r="I2467" s="6"/>
      <c r="J2467" s="6"/>
      <c r="K2467" s="6"/>
      <c r="L2467" s="6"/>
      <c r="M2467" s="6"/>
      <c r="N2467" s="6"/>
      <c r="O2467" s="6"/>
      <c r="P2467" s="6"/>
      <c r="Q2467" s="6"/>
      <c r="R2467" s="6"/>
      <c r="S2467" s="6"/>
      <c r="T2467" s="6"/>
      <c r="U2467" s="6"/>
      <c r="V2467" s="6"/>
      <c r="W2467" s="6"/>
      <c r="X2467" s="6"/>
      <c r="Y2467" s="6"/>
      <c r="Z2467" s="6"/>
      <c r="AA2467" s="6"/>
      <c r="AB2467" s="6"/>
      <c r="AC2467" s="6"/>
      <c r="AD2467" s="6"/>
      <c r="AE2467" s="6"/>
      <c r="AF2467" s="6"/>
      <c r="AG2467" s="6"/>
      <c r="AH2467" s="6"/>
      <c r="AI2467" s="6"/>
      <c r="AJ2467" s="6"/>
      <c r="AK2467" s="6"/>
      <c r="AL2467" s="6"/>
      <c r="AM2467" s="6"/>
      <c r="AN2467" s="6"/>
      <c r="AO2467" s="6"/>
      <c r="AP2467" s="6"/>
      <c r="AQ2467" s="21"/>
      <c r="AR2467" s="21"/>
      <c r="AS2467" s="21"/>
      <c r="AT2467" s="6"/>
      <c r="AU2467" s="6"/>
      <c r="AV2467" s="6"/>
      <c r="AW2467" s="6"/>
    </row>
    <row r="2468" spans="1:49" x14ac:dyDescent="0.35">
      <c r="A2468" s="20"/>
      <c r="B2468" s="20"/>
      <c r="C2468" s="20"/>
      <c r="D2468" s="20"/>
      <c r="E2468" s="6"/>
      <c r="F2468" s="6"/>
      <c r="G2468" s="6"/>
      <c r="H2468" s="6"/>
      <c r="I2468" s="6"/>
      <c r="J2468" s="6"/>
      <c r="K2468" s="6"/>
      <c r="L2468" s="6"/>
      <c r="M2468" s="6"/>
      <c r="N2468" s="6"/>
      <c r="O2468" s="6"/>
      <c r="P2468" s="6"/>
      <c r="Q2468" s="6"/>
      <c r="R2468" s="6"/>
      <c r="S2468" s="6"/>
      <c r="T2468" s="6"/>
      <c r="U2468" s="6"/>
      <c r="V2468" s="6"/>
      <c r="W2468" s="6"/>
      <c r="X2468" s="6"/>
      <c r="Y2468" s="6"/>
      <c r="Z2468" s="6"/>
      <c r="AA2468" s="6"/>
      <c r="AB2468" s="6"/>
      <c r="AC2468" s="6"/>
      <c r="AD2468" s="6"/>
      <c r="AE2468" s="6"/>
      <c r="AF2468" s="6"/>
      <c r="AG2468" s="6"/>
      <c r="AH2468" s="6"/>
      <c r="AI2468" s="6"/>
      <c r="AJ2468" s="6"/>
      <c r="AK2468" s="6"/>
      <c r="AL2468" s="6"/>
      <c r="AM2468" s="6"/>
      <c r="AN2468" s="6"/>
      <c r="AO2468" s="6"/>
      <c r="AP2468" s="6"/>
      <c r="AQ2468" s="21"/>
      <c r="AR2468" s="21"/>
      <c r="AS2468" s="21"/>
      <c r="AT2468" s="6"/>
      <c r="AU2468" s="6"/>
      <c r="AV2468" s="6"/>
      <c r="AW2468" s="6"/>
    </row>
    <row r="2469" spans="1:49" x14ac:dyDescent="0.35">
      <c r="A2469" s="20"/>
      <c r="B2469" s="20"/>
      <c r="C2469" s="20"/>
      <c r="D2469" s="20"/>
      <c r="E2469" s="6"/>
      <c r="F2469" s="6"/>
      <c r="G2469" s="6"/>
      <c r="H2469" s="6"/>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c r="AG2469" s="6"/>
      <c r="AH2469" s="6"/>
      <c r="AI2469" s="6"/>
      <c r="AJ2469" s="6"/>
      <c r="AK2469" s="6"/>
      <c r="AL2469" s="6"/>
      <c r="AM2469" s="6"/>
      <c r="AN2469" s="6"/>
      <c r="AO2469" s="6"/>
      <c r="AP2469" s="6"/>
      <c r="AQ2469" s="21"/>
      <c r="AR2469" s="21"/>
      <c r="AS2469" s="21"/>
      <c r="AT2469" s="6"/>
      <c r="AU2469" s="6"/>
      <c r="AV2469" s="6"/>
      <c r="AW2469" s="6"/>
    </row>
    <row r="2470" spans="1:49" x14ac:dyDescent="0.35">
      <c r="A2470" s="20"/>
      <c r="B2470" s="20"/>
      <c r="C2470" s="20"/>
      <c r="D2470" s="20"/>
      <c r="E2470" s="6"/>
      <c r="F2470" s="6"/>
      <c r="G2470" s="6"/>
      <c r="H2470" s="6"/>
      <c r="I2470" s="6"/>
      <c r="J2470" s="6"/>
      <c r="K2470" s="6"/>
      <c r="L2470" s="6"/>
      <c r="M2470" s="6"/>
      <c r="N2470" s="6"/>
      <c r="O2470" s="6"/>
      <c r="P2470" s="6"/>
      <c r="Q2470" s="6"/>
      <c r="R2470" s="6"/>
      <c r="S2470" s="6"/>
      <c r="T2470" s="6"/>
      <c r="U2470" s="6"/>
      <c r="V2470" s="6"/>
      <c r="W2470" s="6"/>
      <c r="X2470" s="6"/>
      <c r="Y2470" s="6"/>
      <c r="Z2470" s="6"/>
      <c r="AA2470" s="6"/>
      <c r="AB2470" s="6"/>
      <c r="AC2470" s="6"/>
      <c r="AD2470" s="6"/>
      <c r="AE2470" s="6"/>
      <c r="AF2470" s="6"/>
      <c r="AG2470" s="6"/>
      <c r="AH2470" s="6"/>
      <c r="AI2470" s="6"/>
      <c r="AJ2470" s="6"/>
      <c r="AK2470" s="6"/>
      <c r="AL2470" s="6"/>
      <c r="AM2470" s="6"/>
      <c r="AN2470" s="6"/>
      <c r="AO2470" s="6"/>
      <c r="AP2470" s="6"/>
      <c r="AQ2470" s="21"/>
      <c r="AR2470" s="21"/>
      <c r="AS2470" s="21"/>
      <c r="AT2470" s="6"/>
      <c r="AU2470" s="6"/>
      <c r="AV2470" s="6"/>
      <c r="AW2470" s="6"/>
    </row>
    <row r="2471" spans="1:49" x14ac:dyDescent="0.35">
      <c r="A2471" s="20"/>
      <c r="B2471" s="20"/>
      <c r="C2471" s="20"/>
      <c r="D2471" s="20"/>
      <c r="E2471" s="6"/>
      <c r="F2471" s="6"/>
      <c r="G2471" s="6"/>
      <c r="H2471" s="6"/>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c r="AG2471" s="6"/>
      <c r="AH2471" s="6"/>
      <c r="AI2471" s="6"/>
      <c r="AJ2471" s="6"/>
      <c r="AK2471" s="6"/>
      <c r="AL2471" s="6"/>
      <c r="AM2471" s="6"/>
      <c r="AN2471" s="6"/>
      <c r="AO2471" s="6"/>
      <c r="AP2471" s="6"/>
      <c r="AQ2471" s="21"/>
      <c r="AR2471" s="21"/>
      <c r="AS2471" s="21"/>
      <c r="AT2471" s="6"/>
      <c r="AU2471" s="6"/>
      <c r="AV2471" s="6"/>
      <c r="AW2471" s="6"/>
    </row>
    <row r="2472" spans="1:49" x14ac:dyDescent="0.35">
      <c r="A2472" s="20"/>
      <c r="B2472" s="20"/>
      <c r="C2472" s="20"/>
      <c r="D2472" s="20"/>
      <c r="E2472" s="6"/>
      <c r="F2472" s="6"/>
      <c r="G2472" s="6"/>
      <c r="H2472" s="6"/>
      <c r="I2472" s="6"/>
      <c r="J2472" s="6"/>
      <c r="K2472" s="6"/>
      <c r="L2472" s="6"/>
      <c r="M2472" s="6"/>
      <c r="N2472" s="6"/>
      <c r="O2472" s="6"/>
      <c r="P2472" s="6"/>
      <c r="Q2472" s="6"/>
      <c r="R2472" s="6"/>
      <c r="S2472" s="6"/>
      <c r="T2472" s="6"/>
      <c r="U2472" s="6"/>
      <c r="V2472" s="6"/>
      <c r="W2472" s="6"/>
      <c r="X2472" s="6"/>
      <c r="Y2472" s="6"/>
      <c r="Z2472" s="6"/>
      <c r="AA2472" s="6"/>
      <c r="AB2472" s="6"/>
      <c r="AC2472" s="6"/>
      <c r="AD2472" s="6"/>
      <c r="AE2472" s="6"/>
      <c r="AF2472" s="6"/>
      <c r="AG2472" s="6"/>
      <c r="AH2472" s="6"/>
      <c r="AI2472" s="6"/>
      <c r="AJ2472" s="6"/>
      <c r="AK2472" s="6"/>
      <c r="AL2472" s="6"/>
      <c r="AM2472" s="6"/>
      <c r="AN2472" s="6"/>
      <c r="AO2472" s="6"/>
      <c r="AP2472" s="6"/>
      <c r="AQ2472" s="21"/>
      <c r="AR2472" s="21"/>
      <c r="AS2472" s="21"/>
      <c r="AT2472" s="6"/>
      <c r="AU2472" s="6"/>
      <c r="AV2472" s="6"/>
      <c r="AW2472" s="6"/>
    </row>
    <row r="2473" spans="1:49" x14ac:dyDescent="0.35">
      <c r="A2473" s="20"/>
      <c r="B2473" s="20"/>
      <c r="C2473" s="20"/>
      <c r="D2473" s="20"/>
      <c r="E2473" s="6"/>
      <c r="F2473" s="6"/>
      <c r="G2473" s="6"/>
      <c r="H2473" s="6"/>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c r="AG2473" s="6"/>
      <c r="AH2473" s="6"/>
      <c r="AI2473" s="6"/>
      <c r="AJ2473" s="6"/>
      <c r="AK2473" s="6"/>
      <c r="AL2473" s="6"/>
      <c r="AM2473" s="6"/>
      <c r="AN2473" s="6"/>
      <c r="AO2473" s="6"/>
      <c r="AP2473" s="6"/>
      <c r="AQ2473" s="21"/>
      <c r="AR2473" s="21"/>
      <c r="AS2473" s="21"/>
      <c r="AT2473" s="6"/>
      <c r="AU2473" s="6"/>
      <c r="AV2473" s="6"/>
      <c r="AW2473" s="6"/>
    </row>
    <row r="2474" spans="1:49" x14ac:dyDescent="0.35">
      <c r="A2474" s="20"/>
      <c r="B2474" s="20"/>
      <c r="C2474" s="20"/>
      <c r="D2474" s="20"/>
      <c r="E2474" s="6"/>
      <c r="F2474" s="6"/>
      <c r="G2474" s="6"/>
      <c r="H2474" s="6"/>
      <c r="I2474" s="6"/>
      <c r="J2474" s="6"/>
      <c r="K2474" s="6"/>
      <c r="L2474" s="6"/>
      <c r="M2474" s="6"/>
      <c r="N2474" s="6"/>
      <c r="O2474" s="6"/>
      <c r="P2474" s="6"/>
      <c r="Q2474" s="6"/>
      <c r="R2474" s="6"/>
      <c r="S2474" s="6"/>
      <c r="T2474" s="6"/>
      <c r="U2474" s="6"/>
      <c r="V2474" s="6"/>
      <c r="W2474" s="6"/>
      <c r="X2474" s="6"/>
      <c r="Y2474" s="6"/>
      <c r="Z2474" s="6"/>
      <c r="AA2474" s="6"/>
      <c r="AB2474" s="6"/>
      <c r="AC2474" s="6"/>
      <c r="AD2474" s="6"/>
      <c r="AE2474" s="6"/>
      <c r="AF2474" s="6"/>
      <c r="AG2474" s="6"/>
      <c r="AH2474" s="6"/>
      <c r="AI2474" s="6"/>
      <c r="AJ2474" s="6"/>
      <c r="AK2474" s="6"/>
      <c r="AL2474" s="6"/>
      <c r="AM2474" s="6"/>
      <c r="AN2474" s="6"/>
      <c r="AO2474" s="6"/>
      <c r="AP2474" s="6"/>
      <c r="AQ2474" s="21"/>
      <c r="AR2474" s="21"/>
      <c r="AS2474" s="21"/>
      <c r="AT2474" s="6"/>
      <c r="AU2474" s="6"/>
      <c r="AV2474" s="6"/>
      <c r="AW2474" s="6"/>
    </row>
    <row r="2475" spans="1:49" x14ac:dyDescent="0.35">
      <c r="A2475" s="20"/>
      <c r="B2475" s="20"/>
      <c r="C2475" s="20"/>
      <c r="D2475" s="20"/>
      <c r="E2475" s="6"/>
      <c r="F2475" s="6"/>
      <c r="G2475" s="6"/>
      <c r="H2475" s="6"/>
      <c r="I2475" s="6"/>
      <c r="J2475" s="6"/>
      <c r="K2475" s="6"/>
      <c r="L2475" s="6"/>
      <c r="M2475" s="6"/>
      <c r="N2475" s="6"/>
      <c r="O2475" s="6"/>
      <c r="P2475" s="6"/>
      <c r="Q2475" s="6"/>
      <c r="R2475" s="6"/>
      <c r="S2475" s="6"/>
      <c r="T2475" s="6"/>
      <c r="U2475" s="6"/>
      <c r="V2475" s="6"/>
      <c r="W2475" s="6"/>
      <c r="X2475" s="6"/>
      <c r="Y2475" s="6"/>
      <c r="Z2475" s="6"/>
      <c r="AA2475" s="6"/>
      <c r="AB2475" s="6"/>
      <c r="AC2475" s="6"/>
      <c r="AD2475" s="6"/>
      <c r="AE2475" s="6"/>
      <c r="AF2475" s="6"/>
      <c r="AG2475" s="6"/>
      <c r="AH2475" s="6"/>
      <c r="AI2475" s="6"/>
      <c r="AJ2475" s="6"/>
      <c r="AK2475" s="6"/>
      <c r="AL2475" s="6"/>
      <c r="AM2475" s="6"/>
      <c r="AN2475" s="6"/>
      <c r="AO2475" s="6"/>
      <c r="AP2475" s="6"/>
      <c r="AQ2475" s="21"/>
      <c r="AR2475" s="21"/>
      <c r="AS2475" s="21"/>
      <c r="AT2475" s="6"/>
      <c r="AU2475" s="6"/>
      <c r="AV2475" s="6"/>
      <c r="AW2475" s="6"/>
    </row>
    <row r="2476" spans="1:49" x14ac:dyDescent="0.35">
      <c r="A2476" s="20"/>
      <c r="B2476" s="20"/>
      <c r="C2476" s="20"/>
      <c r="D2476" s="20"/>
      <c r="E2476" s="6"/>
      <c r="F2476" s="6"/>
      <c r="G2476" s="6"/>
      <c r="H2476" s="6"/>
      <c r="I2476" s="6"/>
      <c r="J2476" s="6"/>
      <c r="K2476" s="6"/>
      <c r="L2476" s="6"/>
      <c r="M2476" s="6"/>
      <c r="N2476" s="6"/>
      <c r="O2476" s="6"/>
      <c r="P2476" s="6"/>
      <c r="Q2476" s="6"/>
      <c r="R2476" s="6"/>
      <c r="S2476" s="6"/>
      <c r="T2476" s="6"/>
      <c r="U2476" s="6"/>
      <c r="V2476" s="6"/>
      <c r="W2476" s="6"/>
      <c r="X2476" s="6"/>
      <c r="Y2476" s="6"/>
      <c r="Z2476" s="6"/>
      <c r="AA2476" s="6"/>
      <c r="AB2476" s="6"/>
      <c r="AC2476" s="6"/>
      <c r="AD2476" s="6"/>
      <c r="AE2476" s="6"/>
      <c r="AF2476" s="6"/>
      <c r="AG2476" s="6"/>
      <c r="AH2476" s="6"/>
      <c r="AI2476" s="6"/>
      <c r="AJ2476" s="6"/>
      <c r="AK2476" s="6"/>
      <c r="AL2476" s="6"/>
      <c r="AM2476" s="6"/>
      <c r="AN2476" s="6"/>
      <c r="AO2476" s="6"/>
      <c r="AP2476" s="6"/>
      <c r="AQ2476" s="21"/>
      <c r="AR2476" s="21"/>
      <c r="AS2476" s="21"/>
      <c r="AT2476" s="6"/>
      <c r="AU2476" s="6"/>
      <c r="AV2476" s="6"/>
      <c r="AW2476" s="6"/>
    </row>
    <row r="2477" spans="1:49" x14ac:dyDescent="0.35">
      <c r="A2477" s="20"/>
      <c r="B2477" s="20"/>
      <c r="C2477" s="20"/>
      <c r="D2477" s="20"/>
      <c r="E2477" s="6"/>
      <c r="F2477" s="6"/>
      <c r="G2477" s="6"/>
      <c r="H2477" s="6"/>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c r="AG2477" s="6"/>
      <c r="AH2477" s="6"/>
      <c r="AI2477" s="6"/>
      <c r="AJ2477" s="6"/>
      <c r="AK2477" s="6"/>
      <c r="AL2477" s="6"/>
      <c r="AM2477" s="6"/>
      <c r="AN2477" s="6"/>
      <c r="AO2477" s="6"/>
      <c r="AP2477" s="6"/>
      <c r="AQ2477" s="21"/>
      <c r="AR2477" s="21"/>
      <c r="AS2477" s="21"/>
      <c r="AT2477" s="6"/>
      <c r="AU2477" s="6"/>
      <c r="AV2477" s="6"/>
      <c r="AW2477" s="6"/>
    </row>
    <row r="2478" spans="1:49" x14ac:dyDescent="0.35">
      <c r="A2478" s="20"/>
      <c r="B2478" s="20"/>
      <c r="C2478" s="20"/>
      <c r="D2478" s="20"/>
      <c r="E2478" s="6"/>
      <c r="F2478" s="6"/>
      <c r="G2478" s="6"/>
      <c r="H2478" s="6"/>
      <c r="I2478" s="6"/>
      <c r="J2478" s="6"/>
      <c r="K2478" s="6"/>
      <c r="L2478" s="6"/>
      <c r="M2478" s="6"/>
      <c r="N2478" s="6"/>
      <c r="O2478" s="6"/>
      <c r="P2478" s="6"/>
      <c r="Q2478" s="6"/>
      <c r="R2478" s="6"/>
      <c r="S2478" s="6"/>
      <c r="T2478" s="6"/>
      <c r="U2478" s="6"/>
      <c r="V2478" s="6"/>
      <c r="W2478" s="6"/>
      <c r="X2478" s="6"/>
      <c r="Y2478" s="6"/>
      <c r="Z2478" s="6"/>
      <c r="AA2478" s="6"/>
      <c r="AB2478" s="6"/>
      <c r="AC2478" s="6"/>
      <c r="AD2478" s="6"/>
      <c r="AE2478" s="6"/>
      <c r="AF2478" s="6"/>
      <c r="AG2478" s="6"/>
      <c r="AH2478" s="6"/>
      <c r="AI2478" s="6"/>
      <c r="AJ2478" s="6"/>
      <c r="AK2478" s="6"/>
      <c r="AL2478" s="6"/>
      <c r="AM2478" s="6"/>
      <c r="AN2478" s="6"/>
      <c r="AO2478" s="6"/>
      <c r="AP2478" s="6"/>
      <c r="AQ2478" s="21"/>
      <c r="AR2478" s="21"/>
      <c r="AS2478" s="21"/>
      <c r="AT2478" s="6"/>
      <c r="AU2478" s="6"/>
      <c r="AV2478" s="6"/>
      <c r="AW2478" s="6"/>
    </row>
    <row r="2479" spans="1:49" x14ac:dyDescent="0.35">
      <c r="A2479" s="20"/>
      <c r="B2479" s="20"/>
      <c r="C2479" s="20"/>
      <c r="D2479" s="20"/>
      <c r="E2479" s="6"/>
      <c r="F2479" s="6"/>
      <c r="G2479" s="6"/>
      <c r="H2479" s="6"/>
      <c r="I2479" s="6"/>
      <c r="J2479" s="6"/>
      <c r="K2479" s="6"/>
      <c r="L2479" s="6"/>
      <c r="M2479" s="6"/>
      <c r="N2479" s="6"/>
      <c r="O2479" s="6"/>
      <c r="P2479" s="6"/>
      <c r="Q2479" s="6"/>
      <c r="R2479" s="6"/>
      <c r="S2479" s="6"/>
      <c r="T2479" s="6"/>
      <c r="U2479" s="6"/>
      <c r="V2479" s="6"/>
      <c r="W2479" s="6"/>
      <c r="X2479" s="6"/>
      <c r="Y2479" s="6"/>
      <c r="Z2479" s="6"/>
      <c r="AA2479" s="6"/>
      <c r="AB2479" s="6"/>
      <c r="AC2479" s="6"/>
      <c r="AD2479" s="6"/>
      <c r="AE2479" s="6"/>
      <c r="AF2479" s="6"/>
      <c r="AG2479" s="6"/>
      <c r="AH2479" s="6"/>
      <c r="AI2479" s="6"/>
      <c r="AJ2479" s="6"/>
      <c r="AK2479" s="6"/>
      <c r="AL2479" s="6"/>
      <c r="AM2479" s="6"/>
      <c r="AN2479" s="6"/>
      <c r="AO2479" s="6"/>
      <c r="AP2479" s="6"/>
      <c r="AQ2479" s="21"/>
      <c r="AR2479" s="21"/>
      <c r="AS2479" s="21"/>
      <c r="AT2479" s="6"/>
      <c r="AU2479" s="6"/>
      <c r="AV2479" s="6"/>
      <c r="AW2479" s="6"/>
    </row>
    <row r="2480" spans="1:49" x14ac:dyDescent="0.35">
      <c r="A2480" s="20"/>
      <c r="B2480" s="20"/>
      <c r="C2480" s="20"/>
      <c r="D2480" s="20"/>
      <c r="E2480" s="6"/>
      <c r="F2480" s="6"/>
      <c r="G2480" s="6"/>
      <c r="H2480" s="6"/>
      <c r="I2480" s="6"/>
      <c r="J2480" s="6"/>
      <c r="K2480" s="6"/>
      <c r="L2480" s="6"/>
      <c r="M2480" s="6"/>
      <c r="N2480" s="6"/>
      <c r="O2480" s="6"/>
      <c r="P2480" s="6"/>
      <c r="Q2480" s="6"/>
      <c r="R2480" s="6"/>
      <c r="S2480" s="6"/>
      <c r="T2480" s="6"/>
      <c r="U2480" s="6"/>
      <c r="V2480" s="6"/>
      <c r="W2480" s="6"/>
      <c r="X2480" s="6"/>
      <c r="Y2480" s="6"/>
      <c r="Z2480" s="6"/>
      <c r="AA2480" s="6"/>
      <c r="AB2480" s="6"/>
      <c r="AC2480" s="6"/>
      <c r="AD2480" s="6"/>
      <c r="AE2480" s="6"/>
      <c r="AF2480" s="6"/>
      <c r="AG2480" s="6"/>
      <c r="AH2480" s="6"/>
      <c r="AI2480" s="6"/>
      <c r="AJ2480" s="6"/>
      <c r="AK2480" s="6"/>
      <c r="AL2480" s="6"/>
      <c r="AM2480" s="6"/>
      <c r="AN2480" s="6"/>
      <c r="AO2480" s="6"/>
      <c r="AP2480" s="6"/>
      <c r="AQ2480" s="21"/>
      <c r="AR2480" s="21"/>
      <c r="AS2480" s="21"/>
      <c r="AT2480" s="6"/>
      <c r="AU2480" s="6"/>
      <c r="AV2480" s="6"/>
      <c r="AW2480" s="6"/>
    </row>
    <row r="2481" spans="1:49" x14ac:dyDescent="0.35">
      <c r="A2481" s="20"/>
      <c r="B2481" s="20"/>
      <c r="C2481" s="20"/>
      <c r="D2481" s="20"/>
      <c r="E2481" s="6"/>
      <c r="F2481" s="6"/>
      <c r="G2481" s="6"/>
      <c r="H2481" s="6"/>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c r="AG2481" s="6"/>
      <c r="AH2481" s="6"/>
      <c r="AI2481" s="6"/>
      <c r="AJ2481" s="6"/>
      <c r="AK2481" s="6"/>
      <c r="AL2481" s="6"/>
      <c r="AM2481" s="6"/>
      <c r="AN2481" s="6"/>
      <c r="AO2481" s="6"/>
      <c r="AP2481" s="6"/>
      <c r="AQ2481" s="21"/>
      <c r="AR2481" s="21"/>
      <c r="AS2481" s="21"/>
      <c r="AT2481" s="6"/>
      <c r="AU2481" s="6"/>
      <c r="AV2481" s="6"/>
      <c r="AW2481" s="6"/>
    </row>
    <row r="2482" spans="1:49" x14ac:dyDescent="0.35">
      <c r="A2482" s="20"/>
      <c r="B2482" s="20"/>
      <c r="C2482" s="20"/>
      <c r="D2482" s="20"/>
      <c r="E2482" s="6"/>
      <c r="F2482" s="6"/>
      <c r="G2482" s="6"/>
      <c r="H2482" s="6"/>
      <c r="I2482" s="6"/>
      <c r="J2482" s="6"/>
      <c r="K2482" s="6"/>
      <c r="L2482" s="6"/>
      <c r="M2482" s="6"/>
      <c r="N2482" s="6"/>
      <c r="O2482" s="6"/>
      <c r="P2482" s="6"/>
      <c r="Q2482" s="6"/>
      <c r="R2482" s="6"/>
      <c r="S2482" s="6"/>
      <c r="T2482" s="6"/>
      <c r="U2482" s="6"/>
      <c r="V2482" s="6"/>
      <c r="W2482" s="6"/>
      <c r="X2482" s="6"/>
      <c r="Y2482" s="6"/>
      <c r="Z2482" s="6"/>
      <c r="AA2482" s="6"/>
      <c r="AB2482" s="6"/>
      <c r="AC2482" s="6"/>
      <c r="AD2482" s="6"/>
      <c r="AE2482" s="6"/>
      <c r="AF2482" s="6"/>
      <c r="AG2482" s="6"/>
      <c r="AH2482" s="6"/>
      <c r="AI2482" s="6"/>
      <c r="AJ2482" s="6"/>
      <c r="AK2482" s="6"/>
      <c r="AL2482" s="6"/>
      <c r="AM2482" s="6"/>
      <c r="AN2482" s="6"/>
      <c r="AO2482" s="6"/>
      <c r="AP2482" s="6"/>
      <c r="AQ2482" s="21"/>
      <c r="AR2482" s="21"/>
      <c r="AS2482" s="21"/>
      <c r="AT2482" s="6"/>
      <c r="AU2482" s="6"/>
      <c r="AV2482" s="6"/>
      <c r="AW2482" s="6"/>
    </row>
    <row r="2483" spans="1:49" x14ac:dyDescent="0.35">
      <c r="A2483" s="20"/>
      <c r="B2483" s="20"/>
      <c r="C2483" s="20"/>
      <c r="D2483" s="20"/>
      <c r="E2483" s="6"/>
      <c r="F2483" s="6"/>
      <c r="G2483" s="6"/>
      <c r="H2483" s="6"/>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c r="AG2483" s="6"/>
      <c r="AH2483" s="6"/>
      <c r="AI2483" s="6"/>
      <c r="AJ2483" s="6"/>
      <c r="AK2483" s="6"/>
      <c r="AL2483" s="6"/>
      <c r="AM2483" s="6"/>
      <c r="AN2483" s="6"/>
      <c r="AO2483" s="6"/>
      <c r="AP2483" s="6"/>
      <c r="AQ2483" s="21"/>
      <c r="AR2483" s="21"/>
      <c r="AS2483" s="21"/>
      <c r="AT2483" s="6"/>
      <c r="AU2483" s="6"/>
      <c r="AV2483" s="6"/>
      <c r="AW2483" s="6"/>
    </row>
    <row r="2484" spans="1:49" x14ac:dyDescent="0.35">
      <c r="A2484" s="20"/>
      <c r="B2484" s="20"/>
      <c r="C2484" s="20"/>
      <c r="D2484" s="20"/>
      <c r="E2484" s="6"/>
      <c r="F2484" s="6"/>
      <c r="G2484" s="6"/>
      <c r="H2484" s="6"/>
      <c r="I2484" s="6"/>
      <c r="J2484" s="6"/>
      <c r="K2484" s="6"/>
      <c r="L2484" s="6"/>
      <c r="M2484" s="6"/>
      <c r="N2484" s="6"/>
      <c r="O2484" s="6"/>
      <c r="P2484" s="6"/>
      <c r="Q2484" s="6"/>
      <c r="R2484" s="6"/>
      <c r="S2484" s="6"/>
      <c r="T2484" s="6"/>
      <c r="U2484" s="6"/>
      <c r="V2484" s="6"/>
      <c r="W2484" s="6"/>
      <c r="X2484" s="6"/>
      <c r="Y2484" s="6"/>
      <c r="Z2484" s="6"/>
      <c r="AA2484" s="6"/>
      <c r="AB2484" s="6"/>
      <c r="AC2484" s="6"/>
      <c r="AD2484" s="6"/>
      <c r="AE2484" s="6"/>
      <c r="AF2484" s="6"/>
      <c r="AG2484" s="6"/>
      <c r="AH2484" s="6"/>
      <c r="AI2484" s="6"/>
      <c r="AJ2484" s="6"/>
      <c r="AK2484" s="6"/>
      <c r="AL2484" s="6"/>
      <c r="AM2484" s="6"/>
      <c r="AN2484" s="6"/>
      <c r="AO2484" s="6"/>
      <c r="AP2484" s="6"/>
      <c r="AQ2484" s="21"/>
      <c r="AR2484" s="21"/>
      <c r="AS2484" s="21"/>
      <c r="AT2484" s="6"/>
      <c r="AU2484" s="6"/>
      <c r="AV2484" s="6"/>
      <c r="AW2484" s="6"/>
    </row>
    <row r="2485" spans="1:49" x14ac:dyDescent="0.35">
      <c r="A2485" s="20"/>
      <c r="B2485" s="20"/>
      <c r="C2485" s="20"/>
      <c r="D2485" s="20"/>
      <c r="E2485" s="6"/>
      <c r="F2485" s="6"/>
      <c r="G2485" s="6"/>
      <c r="H2485" s="6"/>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c r="AG2485" s="6"/>
      <c r="AH2485" s="6"/>
      <c r="AI2485" s="6"/>
      <c r="AJ2485" s="6"/>
      <c r="AK2485" s="6"/>
      <c r="AL2485" s="6"/>
      <c r="AM2485" s="6"/>
      <c r="AN2485" s="6"/>
      <c r="AO2485" s="6"/>
      <c r="AP2485" s="6"/>
      <c r="AQ2485" s="21"/>
      <c r="AR2485" s="21"/>
      <c r="AS2485" s="21"/>
      <c r="AT2485" s="6"/>
      <c r="AU2485" s="6"/>
      <c r="AV2485" s="6"/>
      <c r="AW2485" s="6"/>
    </row>
    <row r="2486" spans="1:49" x14ac:dyDescent="0.35">
      <c r="A2486" s="20"/>
      <c r="B2486" s="20"/>
      <c r="C2486" s="20"/>
      <c r="D2486" s="20"/>
      <c r="E2486" s="6"/>
      <c r="F2486" s="6"/>
      <c r="G2486" s="6"/>
      <c r="H2486" s="6"/>
      <c r="I2486" s="6"/>
      <c r="J2486" s="6"/>
      <c r="K2486" s="6"/>
      <c r="L2486" s="6"/>
      <c r="M2486" s="6"/>
      <c r="N2486" s="6"/>
      <c r="O2486" s="6"/>
      <c r="P2486" s="6"/>
      <c r="Q2486" s="6"/>
      <c r="R2486" s="6"/>
      <c r="S2486" s="6"/>
      <c r="T2486" s="6"/>
      <c r="U2486" s="6"/>
      <c r="V2486" s="6"/>
      <c r="W2486" s="6"/>
      <c r="X2486" s="6"/>
      <c r="Y2486" s="6"/>
      <c r="Z2486" s="6"/>
      <c r="AA2486" s="6"/>
      <c r="AB2486" s="6"/>
      <c r="AC2486" s="6"/>
      <c r="AD2486" s="6"/>
      <c r="AE2486" s="6"/>
      <c r="AF2486" s="6"/>
      <c r="AG2486" s="6"/>
      <c r="AH2486" s="6"/>
      <c r="AI2486" s="6"/>
      <c r="AJ2486" s="6"/>
      <c r="AK2486" s="6"/>
      <c r="AL2486" s="6"/>
      <c r="AM2486" s="6"/>
      <c r="AN2486" s="6"/>
      <c r="AO2486" s="6"/>
      <c r="AP2486" s="6"/>
      <c r="AQ2486" s="21"/>
      <c r="AR2486" s="21"/>
      <c r="AS2486" s="21"/>
      <c r="AT2486" s="6"/>
      <c r="AU2486" s="6"/>
      <c r="AV2486" s="6"/>
      <c r="AW2486" s="6"/>
    </row>
    <row r="2487" spans="1:49" x14ac:dyDescent="0.35">
      <c r="A2487" s="20"/>
      <c r="B2487" s="20"/>
      <c r="C2487" s="20"/>
      <c r="D2487" s="20"/>
      <c r="E2487" s="6"/>
      <c r="F2487" s="6"/>
      <c r="G2487" s="6"/>
      <c r="H2487" s="6"/>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c r="AG2487" s="6"/>
      <c r="AH2487" s="6"/>
      <c r="AI2487" s="6"/>
      <c r="AJ2487" s="6"/>
      <c r="AK2487" s="6"/>
      <c r="AL2487" s="6"/>
      <c r="AM2487" s="6"/>
      <c r="AN2487" s="6"/>
      <c r="AO2487" s="6"/>
      <c r="AP2487" s="6"/>
      <c r="AQ2487" s="21"/>
      <c r="AR2487" s="21"/>
      <c r="AS2487" s="21"/>
      <c r="AT2487" s="6"/>
      <c r="AU2487" s="6"/>
      <c r="AV2487" s="6"/>
      <c r="AW2487" s="6"/>
    </row>
    <row r="2488" spans="1:49" x14ac:dyDescent="0.35">
      <c r="A2488" s="20"/>
      <c r="B2488" s="20"/>
      <c r="C2488" s="20"/>
      <c r="D2488" s="20"/>
      <c r="E2488" s="6"/>
      <c r="F2488" s="6"/>
      <c r="G2488" s="6"/>
      <c r="H2488" s="6"/>
      <c r="I2488" s="6"/>
      <c r="J2488" s="6"/>
      <c r="K2488" s="6"/>
      <c r="L2488" s="6"/>
      <c r="M2488" s="6"/>
      <c r="N2488" s="6"/>
      <c r="O2488" s="6"/>
      <c r="P2488" s="6"/>
      <c r="Q2488" s="6"/>
      <c r="R2488" s="6"/>
      <c r="S2488" s="6"/>
      <c r="T2488" s="6"/>
      <c r="U2488" s="6"/>
      <c r="V2488" s="6"/>
      <c r="W2488" s="6"/>
      <c r="X2488" s="6"/>
      <c r="Y2488" s="6"/>
      <c r="Z2488" s="6"/>
      <c r="AA2488" s="6"/>
      <c r="AB2488" s="6"/>
      <c r="AC2488" s="6"/>
      <c r="AD2488" s="6"/>
      <c r="AE2488" s="6"/>
      <c r="AF2488" s="6"/>
      <c r="AG2488" s="6"/>
      <c r="AH2488" s="6"/>
      <c r="AI2488" s="6"/>
      <c r="AJ2488" s="6"/>
      <c r="AK2488" s="6"/>
      <c r="AL2488" s="6"/>
      <c r="AM2488" s="6"/>
      <c r="AN2488" s="6"/>
      <c r="AO2488" s="6"/>
      <c r="AP2488" s="6"/>
      <c r="AQ2488" s="21"/>
      <c r="AR2488" s="21"/>
      <c r="AS2488" s="21"/>
      <c r="AT2488" s="6"/>
      <c r="AU2488" s="6"/>
      <c r="AV2488" s="6"/>
      <c r="AW2488" s="6"/>
    </row>
    <row r="2489" spans="1:49" x14ac:dyDescent="0.35">
      <c r="A2489" s="20"/>
      <c r="B2489" s="20"/>
      <c r="C2489" s="20"/>
      <c r="D2489" s="20"/>
      <c r="E2489" s="6"/>
      <c r="F2489" s="6"/>
      <c r="G2489" s="6"/>
      <c r="H2489" s="6"/>
      <c r="I2489" s="6"/>
      <c r="J2489" s="6"/>
      <c r="K2489" s="6"/>
      <c r="L2489" s="6"/>
      <c r="M2489" s="6"/>
      <c r="N2489" s="6"/>
      <c r="O2489" s="6"/>
      <c r="P2489" s="6"/>
      <c r="Q2489" s="6"/>
      <c r="R2489" s="6"/>
      <c r="S2489" s="6"/>
      <c r="T2489" s="6"/>
      <c r="U2489" s="6"/>
      <c r="V2489" s="6"/>
      <c r="W2489" s="6"/>
      <c r="X2489" s="6"/>
      <c r="Y2489" s="6"/>
      <c r="Z2489" s="6"/>
      <c r="AA2489" s="6"/>
      <c r="AB2489" s="6"/>
      <c r="AC2489" s="6"/>
      <c r="AD2489" s="6"/>
      <c r="AE2489" s="6"/>
      <c r="AF2489" s="6"/>
      <c r="AG2489" s="6"/>
      <c r="AH2489" s="6"/>
      <c r="AI2489" s="6"/>
      <c r="AJ2489" s="6"/>
      <c r="AK2489" s="6"/>
      <c r="AL2489" s="6"/>
      <c r="AM2489" s="6"/>
      <c r="AN2489" s="6"/>
      <c r="AO2489" s="6"/>
      <c r="AP2489" s="6"/>
      <c r="AQ2489" s="21"/>
      <c r="AR2489" s="21"/>
      <c r="AS2489" s="21"/>
      <c r="AT2489" s="6"/>
      <c r="AU2489" s="6"/>
      <c r="AV2489" s="6"/>
      <c r="AW2489" s="6"/>
    </row>
    <row r="2490" spans="1:49" x14ac:dyDescent="0.35">
      <c r="A2490" s="20"/>
      <c r="B2490" s="20"/>
      <c r="C2490" s="20"/>
      <c r="D2490" s="20"/>
      <c r="E2490" s="6"/>
      <c r="F2490" s="6"/>
      <c r="G2490" s="6"/>
      <c r="H2490" s="6"/>
      <c r="I2490" s="6"/>
      <c r="J2490" s="6"/>
      <c r="K2490" s="6"/>
      <c r="L2490" s="6"/>
      <c r="M2490" s="6"/>
      <c r="N2490" s="6"/>
      <c r="O2490" s="6"/>
      <c r="P2490" s="6"/>
      <c r="Q2490" s="6"/>
      <c r="R2490" s="6"/>
      <c r="S2490" s="6"/>
      <c r="T2490" s="6"/>
      <c r="U2490" s="6"/>
      <c r="V2490" s="6"/>
      <c r="W2490" s="6"/>
      <c r="X2490" s="6"/>
      <c r="Y2490" s="6"/>
      <c r="Z2490" s="6"/>
      <c r="AA2490" s="6"/>
      <c r="AB2490" s="6"/>
      <c r="AC2490" s="6"/>
      <c r="AD2490" s="6"/>
      <c r="AE2490" s="6"/>
      <c r="AF2490" s="6"/>
      <c r="AG2490" s="6"/>
      <c r="AH2490" s="6"/>
      <c r="AI2490" s="6"/>
      <c r="AJ2490" s="6"/>
      <c r="AK2490" s="6"/>
      <c r="AL2490" s="6"/>
      <c r="AM2490" s="6"/>
      <c r="AN2490" s="6"/>
      <c r="AO2490" s="6"/>
      <c r="AP2490" s="6"/>
      <c r="AQ2490" s="21"/>
      <c r="AR2490" s="21"/>
      <c r="AS2490" s="21"/>
      <c r="AT2490" s="6"/>
      <c r="AU2490" s="6"/>
      <c r="AV2490" s="6"/>
      <c r="AW2490" s="6"/>
    </row>
    <row r="2491" spans="1:49" x14ac:dyDescent="0.35">
      <c r="A2491" s="20"/>
      <c r="B2491" s="20"/>
      <c r="C2491" s="20"/>
      <c r="D2491" s="20"/>
      <c r="E2491" s="6"/>
      <c r="F2491" s="6"/>
      <c r="G2491" s="6"/>
      <c r="H2491" s="6"/>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c r="AG2491" s="6"/>
      <c r="AH2491" s="6"/>
      <c r="AI2491" s="6"/>
      <c r="AJ2491" s="6"/>
      <c r="AK2491" s="6"/>
      <c r="AL2491" s="6"/>
      <c r="AM2491" s="6"/>
      <c r="AN2491" s="6"/>
      <c r="AO2491" s="6"/>
      <c r="AP2491" s="6"/>
      <c r="AQ2491" s="21"/>
      <c r="AR2491" s="21"/>
      <c r="AS2491" s="21"/>
      <c r="AT2491" s="6"/>
      <c r="AU2491" s="6"/>
      <c r="AV2491" s="6"/>
      <c r="AW2491" s="6"/>
    </row>
    <row r="2492" spans="1:49" x14ac:dyDescent="0.35">
      <c r="A2492" s="20"/>
      <c r="B2492" s="20"/>
      <c r="C2492" s="20"/>
      <c r="D2492" s="20"/>
      <c r="E2492" s="6"/>
      <c r="F2492" s="6"/>
      <c r="G2492" s="6"/>
      <c r="H2492" s="6"/>
      <c r="I2492" s="6"/>
      <c r="J2492" s="6"/>
      <c r="K2492" s="6"/>
      <c r="L2492" s="6"/>
      <c r="M2492" s="6"/>
      <c r="N2492" s="6"/>
      <c r="O2492" s="6"/>
      <c r="P2492" s="6"/>
      <c r="Q2492" s="6"/>
      <c r="R2492" s="6"/>
      <c r="S2492" s="6"/>
      <c r="T2492" s="6"/>
      <c r="U2492" s="6"/>
      <c r="V2492" s="6"/>
      <c r="W2492" s="6"/>
      <c r="X2492" s="6"/>
      <c r="Y2492" s="6"/>
      <c r="Z2492" s="6"/>
      <c r="AA2492" s="6"/>
      <c r="AB2492" s="6"/>
      <c r="AC2492" s="6"/>
      <c r="AD2492" s="6"/>
      <c r="AE2492" s="6"/>
      <c r="AF2492" s="6"/>
      <c r="AG2492" s="6"/>
      <c r="AH2492" s="6"/>
      <c r="AI2492" s="6"/>
      <c r="AJ2492" s="6"/>
      <c r="AK2492" s="6"/>
      <c r="AL2492" s="6"/>
      <c r="AM2492" s="6"/>
      <c r="AN2492" s="6"/>
      <c r="AO2492" s="6"/>
      <c r="AP2492" s="6"/>
      <c r="AQ2492" s="21"/>
      <c r="AR2492" s="21"/>
      <c r="AS2492" s="21"/>
      <c r="AT2492" s="6"/>
      <c r="AU2492" s="6"/>
      <c r="AV2492" s="6"/>
      <c r="AW2492" s="6"/>
    </row>
    <row r="2493" spans="1:49" x14ac:dyDescent="0.35">
      <c r="A2493" s="20"/>
      <c r="B2493" s="20"/>
      <c r="C2493" s="20"/>
      <c r="D2493" s="20"/>
      <c r="E2493" s="6"/>
      <c r="F2493" s="6"/>
      <c r="G2493" s="6"/>
      <c r="H2493" s="6"/>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c r="AG2493" s="6"/>
      <c r="AH2493" s="6"/>
      <c r="AI2493" s="6"/>
      <c r="AJ2493" s="6"/>
      <c r="AK2493" s="6"/>
      <c r="AL2493" s="6"/>
      <c r="AM2493" s="6"/>
      <c r="AN2493" s="6"/>
      <c r="AO2493" s="6"/>
      <c r="AP2493" s="6"/>
      <c r="AQ2493" s="21"/>
      <c r="AR2493" s="21"/>
      <c r="AS2493" s="21"/>
      <c r="AT2493" s="6"/>
      <c r="AU2493" s="6"/>
      <c r="AV2493" s="6"/>
      <c r="AW2493" s="6"/>
    </row>
    <row r="2494" spans="1:49" x14ac:dyDescent="0.35">
      <c r="A2494" s="20"/>
      <c r="B2494" s="20"/>
      <c r="C2494" s="20"/>
      <c r="D2494" s="20"/>
      <c r="E2494" s="6"/>
      <c r="F2494" s="6"/>
      <c r="G2494" s="6"/>
      <c r="H2494" s="6"/>
      <c r="I2494" s="6"/>
      <c r="J2494" s="6"/>
      <c r="K2494" s="6"/>
      <c r="L2494" s="6"/>
      <c r="M2494" s="6"/>
      <c r="N2494" s="6"/>
      <c r="O2494" s="6"/>
      <c r="P2494" s="6"/>
      <c r="Q2494" s="6"/>
      <c r="R2494" s="6"/>
      <c r="S2494" s="6"/>
      <c r="T2494" s="6"/>
      <c r="U2494" s="6"/>
      <c r="V2494" s="6"/>
      <c r="W2494" s="6"/>
      <c r="X2494" s="6"/>
      <c r="Y2494" s="6"/>
      <c r="Z2494" s="6"/>
      <c r="AA2494" s="6"/>
      <c r="AB2494" s="6"/>
      <c r="AC2494" s="6"/>
      <c r="AD2494" s="6"/>
      <c r="AE2494" s="6"/>
      <c r="AF2494" s="6"/>
      <c r="AG2494" s="6"/>
      <c r="AH2494" s="6"/>
      <c r="AI2494" s="6"/>
      <c r="AJ2494" s="6"/>
      <c r="AK2494" s="6"/>
      <c r="AL2494" s="6"/>
      <c r="AM2494" s="6"/>
      <c r="AN2494" s="6"/>
      <c r="AO2494" s="6"/>
      <c r="AP2494" s="6"/>
      <c r="AQ2494" s="21"/>
      <c r="AR2494" s="21"/>
      <c r="AS2494" s="21"/>
      <c r="AT2494" s="6"/>
      <c r="AU2494" s="6"/>
      <c r="AV2494" s="6"/>
      <c r="AW2494" s="6"/>
    </row>
    <row r="2495" spans="1:49" x14ac:dyDescent="0.35">
      <c r="A2495" s="20"/>
      <c r="B2495" s="20"/>
      <c r="C2495" s="20"/>
      <c r="D2495" s="20"/>
      <c r="E2495" s="6"/>
      <c r="F2495" s="6"/>
      <c r="G2495" s="6"/>
      <c r="H2495" s="6"/>
      <c r="I2495" s="6"/>
      <c r="J2495" s="6"/>
      <c r="K2495" s="6"/>
      <c r="L2495" s="6"/>
      <c r="M2495" s="6"/>
      <c r="N2495" s="6"/>
      <c r="O2495" s="6"/>
      <c r="P2495" s="6"/>
      <c r="Q2495" s="6"/>
      <c r="R2495" s="6"/>
      <c r="S2495" s="6"/>
      <c r="T2495" s="6"/>
      <c r="U2495" s="6"/>
      <c r="V2495" s="6"/>
      <c r="W2495" s="6"/>
      <c r="X2495" s="6"/>
      <c r="Y2495" s="6"/>
      <c r="Z2495" s="6"/>
      <c r="AA2495" s="6"/>
      <c r="AB2495" s="6"/>
      <c r="AC2495" s="6"/>
      <c r="AD2495" s="6"/>
      <c r="AE2495" s="6"/>
      <c r="AF2495" s="6"/>
      <c r="AG2495" s="6"/>
      <c r="AH2495" s="6"/>
      <c r="AI2495" s="6"/>
      <c r="AJ2495" s="6"/>
      <c r="AK2495" s="6"/>
      <c r="AL2495" s="6"/>
      <c r="AM2495" s="6"/>
      <c r="AN2495" s="6"/>
      <c r="AO2495" s="6"/>
      <c r="AP2495" s="6"/>
      <c r="AQ2495" s="21"/>
      <c r="AR2495" s="21"/>
      <c r="AS2495" s="21"/>
      <c r="AT2495" s="6"/>
      <c r="AU2495" s="6"/>
      <c r="AV2495" s="6"/>
      <c r="AW2495" s="6"/>
    </row>
    <row r="2496" spans="1:49" x14ac:dyDescent="0.35">
      <c r="A2496" s="20"/>
      <c r="B2496" s="20"/>
      <c r="C2496" s="20"/>
      <c r="D2496" s="20"/>
      <c r="E2496" s="6"/>
      <c r="F2496" s="6"/>
      <c r="G2496" s="6"/>
      <c r="H2496" s="6"/>
      <c r="I2496" s="6"/>
      <c r="J2496" s="6"/>
      <c r="K2496" s="6"/>
      <c r="L2496" s="6"/>
      <c r="M2496" s="6"/>
      <c r="N2496" s="6"/>
      <c r="O2496" s="6"/>
      <c r="P2496" s="6"/>
      <c r="Q2496" s="6"/>
      <c r="R2496" s="6"/>
      <c r="S2496" s="6"/>
      <c r="T2496" s="6"/>
      <c r="U2496" s="6"/>
      <c r="V2496" s="6"/>
      <c r="W2496" s="6"/>
      <c r="X2496" s="6"/>
      <c r="Y2496" s="6"/>
      <c r="Z2496" s="6"/>
      <c r="AA2496" s="6"/>
      <c r="AB2496" s="6"/>
      <c r="AC2496" s="6"/>
      <c r="AD2496" s="6"/>
      <c r="AE2496" s="6"/>
      <c r="AF2496" s="6"/>
      <c r="AG2496" s="6"/>
      <c r="AH2496" s="6"/>
      <c r="AI2496" s="6"/>
      <c r="AJ2496" s="6"/>
      <c r="AK2496" s="6"/>
      <c r="AL2496" s="6"/>
      <c r="AM2496" s="6"/>
      <c r="AN2496" s="6"/>
      <c r="AO2496" s="6"/>
      <c r="AP2496" s="6"/>
      <c r="AQ2496" s="21"/>
      <c r="AR2496" s="21"/>
      <c r="AS2496" s="21"/>
      <c r="AT2496" s="6"/>
      <c r="AU2496" s="6"/>
      <c r="AV2496" s="6"/>
      <c r="AW2496" s="6"/>
    </row>
    <row r="2497" spans="1:49" x14ac:dyDescent="0.35">
      <c r="A2497" s="20"/>
      <c r="B2497" s="20"/>
      <c r="C2497" s="20"/>
      <c r="D2497" s="20"/>
      <c r="E2497" s="6"/>
      <c r="F2497" s="6"/>
      <c r="G2497" s="6"/>
      <c r="H2497" s="6"/>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c r="AG2497" s="6"/>
      <c r="AH2497" s="6"/>
      <c r="AI2497" s="6"/>
      <c r="AJ2497" s="6"/>
      <c r="AK2497" s="6"/>
      <c r="AL2497" s="6"/>
      <c r="AM2497" s="6"/>
      <c r="AN2497" s="6"/>
      <c r="AO2497" s="6"/>
      <c r="AP2497" s="6"/>
      <c r="AQ2497" s="21"/>
      <c r="AR2497" s="21"/>
      <c r="AS2497" s="21"/>
      <c r="AT2497" s="6"/>
      <c r="AU2497" s="6"/>
      <c r="AV2497" s="6"/>
      <c r="AW2497" s="6"/>
    </row>
    <row r="2498" spans="1:49" x14ac:dyDescent="0.35">
      <c r="A2498" s="20"/>
      <c r="B2498" s="20"/>
      <c r="C2498" s="20"/>
      <c r="D2498" s="20"/>
      <c r="E2498" s="6"/>
      <c r="F2498" s="6"/>
      <c r="G2498" s="6"/>
      <c r="H2498" s="6"/>
      <c r="I2498" s="6"/>
      <c r="J2498" s="6"/>
      <c r="K2498" s="6"/>
      <c r="L2498" s="6"/>
      <c r="M2498" s="6"/>
      <c r="N2498" s="6"/>
      <c r="O2498" s="6"/>
      <c r="P2498" s="6"/>
      <c r="Q2498" s="6"/>
      <c r="R2498" s="6"/>
      <c r="S2498" s="6"/>
      <c r="T2498" s="6"/>
      <c r="U2498" s="6"/>
      <c r="V2498" s="6"/>
      <c r="W2498" s="6"/>
      <c r="X2498" s="6"/>
      <c r="Y2498" s="6"/>
      <c r="Z2498" s="6"/>
      <c r="AA2498" s="6"/>
      <c r="AB2498" s="6"/>
      <c r="AC2498" s="6"/>
      <c r="AD2498" s="6"/>
      <c r="AE2498" s="6"/>
      <c r="AF2498" s="6"/>
      <c r="AG2498" s="6"/>
      <c r="AH2498" s="6"/>
      <c r="AI2498" s="6"/>
      <c r="AJ2498" s="6"/>
      <c r="AK2498" s="6"/>
      <c r="AL2498" s="6"/>
      <c r="AM2498" s="6"/>
      <c r="AN2498" s="6"/>
      <c r="AO2498" s="6"/>
      <c r="AP2498" s="6"/>
      <c r="AQ2498" s="21"/>
      <c r="AR2498" s="21"/>
      <c r="AS2498" s="21"/>
      <c r="AT2498" s="6"/>
      <c r="AU2498" s="6"/>
      <c r="AV2498" s="6"/>
      <c r="AW2498" s="6"/>
    </row>
    <row r="2499" spans="1:49" x14ac:dyDescent="0.35">
      <c r="A2499" s="20"/>
      <c r="B2499" s="20"/>
      <c r="C2499" s="20"/>
      <c r="D2499" s="20"/>
      <c r="E2499" s="6"/>
      <c r="F2499" s="6"/>
      <c r="G2499" s="6"/>
      <c r="H2499" s="6"/>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c r="AG2499" s="6"/>
      <c r="AH2499" s="6"/>
      <c r="AI2499" s="6"/>
      <c r="AJ2499" s="6"/>
      <c r="AK2499" s="6"/>
      <c r="AL2499" s="6"/>
      <c r="AM2499" s="6"/>
      <c r="AN2499" s="6"/>
      <c r="AO2499" s="6"/>
      <c r="AP2499" s="6"/>
      <c r="AQ2499" s="21"/>
      <c r="AR2499" s="21"/>
      <c r="AS2499" s="21"/>
      <c r="AT2499" s="6"/>
      <c r="AU2499" s="6"/>
      <c r="AV2499" s="6"/>
      <c r="AW2499" s="6"/>
    </row>
    <row r="2500" spans="1:49" x14ac:dyDescent="0.35">
      <c r="A2500" s="20"/>
      <c r="B2500" s="20"/>
      <c r="C2500" s="20"/>
      <c r="D2500" s="20"/>
      <c r="E2500" s="6"/>
      <c r="F2500" s="6"/>
      <c r="G2500" s="6"/>
      <c r="H2500" s="6"/>
      <c r="I2500" s="6"/>
      <c r="J2500" s="6"/>
      <c r="K2500" s="6"/>
      <c r="L2500" s="6"/>
      <c r="M2500" s="6"/>
      <c r="N2500" s="6"/>
      <c r="O2500" s="6"/>
      <c r="P2500" s="6"/>
      <c r="Q2500" s="6"/>
      <c r="R2500" s="6"/>
      <c r="S2500" s="6"/>
      <c r="T2500" s="6"/>
      <c r="U2500" s="6"/>
      <c r="V2500" s="6"/>
      <c r="W2500" s="6"/>
      <c r="X2500" s="6"/>
      <c r="Y2500" s="6"/>
      <c r="Z2500" s="6"/>
      <c r="AA2500" s="6"/>
      <c r="AB2500" s="6"/>
      <c r="AC2500" s="6"/>
      <c r="AD2500" s="6"/>
      <c r="AE2500" s="6"/>
      <c r="AF2500" s="6"/>
      <c r="AG2500" s="6"/>
      <c r="AH2500" s="6"/>
      <c r="AI2500" s="6"/>
      <c r="AJ2500" s="6"/>
      <c r="AK2500" s="6"/>
      <c r="AL2500" s="6"/>
      <c r="AM2500" s="6"/>
      <c r="AN2500" s="6"/>
      <c r="AO2500" s="6"/>
      <c r="AP2500" s="6"/>
      <c r="AQ2500" s="21"/>
      <c r="AR2500" s="21"/>
      <c r="AS2500" s="21"/>
      <c r="AT2500" s="6"/>
      <c r="AU2500" s="6"/>
      <c r="AV2500" s="6"/>
      <c r="AW2500" s="6"/>
    </row>
    <row r="2501" spans="1:49" x14ac:dyDescent="0.35">
      <c r="A2501" s="20"/>
      <c r="B2501" s="20"/>
      <c r="C2501" s="20"/>
      <c r="D2501" s="20"/>
      <c r="E2501" s="6"/>
      <c r="F2501" s="6"/>
      <c r="G2501" s="6"/>
      <c r="H2501" s="6"/>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c r="AG2501" s="6"/>
      <c r="AH2501" s="6"/>
      <c r="AI2501" s="6"/>
      <c r="AJ2501" s="6"/>
      <c r="AK2501" s="6"/>
      <c r="AL2501" s="6"/>
      <c r="AM2501" s="6"/>
      <c r="AN2501" s="6"/>
      <c r="AO2501" s="6"/>
      <c r="AP2501" s="6"/>
      <c r="AQ2501" s="21"/>
      <c r="AR2501" s="21"/>
      <c r="AS2501" s="21"/>
      <c r="AT2501" s="6"/>
      <c r="AU2501" s="6"/>
      <c r="AV2501" s="6"/>
      <c r="AW2501" s="6"/>
    </row>
    <row r="2502" spans="1:49" x14ac:dyDescent="0.35">
      <c r="A2502" s="20"/>
      <c r="B2502" s="20"/>
      <c r="C2502" s="20"/>
      <c r="D2502" s="20"/>
      <c r="E2502" s="6"/>
      <c r="F2502" s="6"/>
      <c r="G2502" s="6"/>
      <c r="H2502" s="6"/>
      <c r="I2502" s="6"/>
      <c r="J2502" s="6"/>
      <c r="K2502" s="6"/>
      <c r="L2502" s="6"/>
      <c r="M2502" s="6"/>
      <c r="N2502" s="6"/>
      <c r="O2502" s="6"/>
      <c r="P2502" s="6"/>
      <c r="Q2502" s="6"/>
      <c r="R2502" s="6"/>
      <c r="S2502" s="6"/>
      <c r="T2502" s="6"/>
      <c r="U2502" s="6"/>
      <c r="V2502" s="6"/>
      <c r="W2502" s="6"/>
      <c r="X2502" s="6"/>
      <c r="Y2502" s="6"/>
      <c r="Z2502" s="6"/>
      <c r="AA2502" s="6"/>
      <c r="AB2502" s="6"/>
      <c r="AC2502" s="6"/>
      <c r="AD2502" s="6"/>
      <c r="AE2502" s="6"/>
      <c r="AF2502" s="6"/>
      <c r="AG2502" s="6"/>
      <c r="AH2502" s="6"/>
      <c r="AI2502" s="6"/>
      <c r="AJ2502" s="6"/>
      <c r="AK2502" s="6"/>
      <c r="AL2502" s="6"/>
      <c r="AM2502" s="6"/>
      <c r="AN2502" s="6"/>
      <c r="AO2502" s="6"/>
      <c r="AP2502" s="6"/>
      <c r="AQ2502" s="21"/>
      <c r="AR2502" s="21"/>
      <c r="AS2502" s="21"/>
      <c r="AT2502" s="6"/>
      <c r="AU2502" s="6"/>
      <c r="AV2502" s="6"/>
      <c r="AW2502" s="6"/>
    </row>
    <row r="2503" spans="1:49" x14ac:dyDescent="0.35">
      <c r="A2503" s="20"/>
      <c r="B2503" s="20"/>
      <c r="C2503" s="20"/>
      <c r="D2503" s="20"/>
      <c r="E2503" s="6"/>
      <c r="F2503" s="6"/>
      <c r="G2503" s="6"/>
      <c r="H2503" s="6"/>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c r="AG2503" s="6"/>
      <c r="AH2503" s="6"/>
      <c r="AI2503" s="6"/>
      <c r="AJ2503" s="6"/>
      <c r="AK2503" s="6"/>
      <c r="AL2503" s="6"/>
      <c r="AM2503" s="6"/>
      <c r="AN2503" s="6"/>
      <c r="AO2503" s="6"/>
      <c r="AP2503" s="6"/>
      <c r="AQ2503" s="21"/>
      <c r="AR2503" s="21"/>
      <c r="AS2503" s="21"/>
      <c r="AT2503" s="6"/>
      <c r="AU2503" s="6"/>
      <c r="AV2503" s="6"/>
      <c r="AW2503" s="6"/>
    </row>
    <row r="2504" spans="1:49" x14ac:dyDescent="0.35">
      <c r="A2504" s="20"/>
      <c r="B2504" s="20"/>
      <c r="C2504" s="20"/>
      <c r="D2504" s="20"/>
      <c r="E2504" s="6"/>
      <c r="F2504" s="6"/>
      <c r="G2504" s="6"/>
      <c r="H2504" s="6"/>
      <c r="I2504" s="6"/>
      <c r="J2504" s="6"/>
      <c r="K2504" s="6"/>
      <c r="L2504" s="6"/>
      <c r="M2504" s="6"/>
      <c r="N2504" s="6"/>
      <c r="O2504" s="6"/>
      <c r="P2504" s="6"/>
      <c r="Q2504" s="6"/>
      <c r="R2504" s="6"/>
      <c r="S2504" s="6"/>
      <c r="T2504" s="6"/>
      <c r="U2504" s="6"/>
      <c r="V2504" s="6"/>
      <c r="W2504" s="6"/>
      <c r="X2504" s="6"/>
      <c r="Y2504" s="6"/>
      <c r="Z2504" s="6"/>
      <c r="AA2504" s="6"/>
      <c r="AB2504" s="6"/>
      <c r="AC2504" s="6"/>
      <c r="AD2504" s="6"/>
      <c r="AE2504" s="6"/>
      <c r="AF2504" s="6"/>
      <c r="AG2504" s="6"/>
      <c r="AH2504" s="6"/>
      <c r="AI2504" s="6"/>
      <c r="AJ2504" s="6"/>
      <c r="AK2504" s="6"/>
      <c r="AL2504" s="6"/>
      <c r="AM2504" s="6"/>
      <c r="AN2504" s="6"/>
      <c r="AO2504" s="6"/>
      <c r="AP2504" s="6"/>
      <c r="AQ2504" s="21"/>
      <c r="AR2504" s="21"/>
      <c r="AS2504" s="21"/>
      <c r="AT2504" s="6"/>
      <c r="AU2504" s="6"/>
      <c r="AV2504" s="6"/>
      <c r="AW2504" s="6"/>
    </row>
    <row r="2505" spans="1:49" x14ac:dyDescent="0.35">
      <c r="A2505" s="20"/>
      <c r="B2505" s="20"/>
      <c r="C2505" s="20"/>
      <c r="D2505" s="20"/>
      <c r="E2505" s="6"/>
      <c r="F2505" s="6"/>
      <c r="G2505" s="6"/>
      <c r="H2505" s="6"/>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c r="AG2505" s="6"/>
      <c r="AH2505" s="6"/>
      <c r="AI2505" s="6"/>
      <c r="AJ2505" s="6"/>
      <c r="AK2505" s="6"/>
      <c r="AL2505" s="6"/>
      <c r="AM2505" s="6"/>
      <c r="AN2505" s="6"/>
      <c r="AO2505" s="6"/>
      <c r="AP2505" s="6"/>
      <c r="AQ2505" s="21"/>
      <c r="AR2505" s="21"/>
      <c r="AS2505" s="21"/>
      <c r="AT2505" s="6"/>
      <c r="AU2505" s="6"/>
      <c r="AV2505" s="6"/>
      <c r="AW2505" s="6"/>
    </row>
    <row r="2506" spans="1:49" x14ac:dyDescent="0.35">
      <c r="A2506" s="20"/>
      <c r="B2506" s="20"/>
      <c r="C2506" s="20"/>
      <c r="D2506" s="20"/>
      <c r="E2506" s="6"/>
      <c r="F2506" s="6"/>
      <c r="G2506" s="6"/>
      <c r="H2506" s="6"/>
      <c r="I2506" s="6"/>
      <c r="J2506" s="6"/>
      <c r="K2506" s="6"/>
      <c r="L2506" s="6"/>
      <c r="M2506" s="6"/>
      <c r="N2506" s="6"/>
      <c r="O2506" s="6"/>
      <c r="P2506" s="6"/>
      <c r="Q2506" s="6"/>
      <c r="R2506" s="6"/>
      <c r="S2506" s="6"/>
      <c r="T2506" s="6"/>
      <c r="U2506" s="6"/>
      <c r="V2506" s="6"/>
      <c r="W2506" s="6"/>
      <c r="X2506" s="6"/>
      <c r="Y2506" s="6"/>
      <c r="Z2506" s="6"/>
      <c r="AA2506" s="6"/>
      <c r="AB2506" s="6"/>
      <c r="AC2506" s="6"/>
      <c r="AD2506" s="6"/>
      <c r="AE2506" s="6"/>
      <c r="AF2506" s="6"/>
      <c r="AG2506" s="6"/>
      <c r="AH2506" s="6"/>
      <c r="AI2506" s="6"/>
      <c r="AJ2506" s="6"/>
      <c r="AK2506" s="6"/>
      <c r="AL2506" s="6"/>
      <c r="AM2506" s="6"/>
      <c r="AN2506" s="6"/>
      <c r="AO2506" s="6"/>
      <c r="AP2506" s="6"/>
      <c r="AQ2506" s="21"/>
      <c r="AR2506" s="21"/>
      <c r="AS2506" s="21"/>
      <c r="AT2506" s="6"/>
      <c r="AU2506" s="6"/>
      <c r="AV2506" s="6"/>
      <c r="AW2506" s="6"/>
    </row>
    <row r="2507" spans="1:49" x14ac:dyDescent="0.35">
      <c r="A2507" s="20"/>
      <c r="B2507" s="20"/>
      <c r="C2507" s="20"/>
      <c r="D2507" s="20"/>
      <c r="E2507" s="6"/>
      <c r="F2507" s="6"/>
      <c r="G2507" s="6"/>
      <c r="H2507" s="6"/>
      <c r="I2507" s="6"/>
      <c r="J2507" s="6"/>
      <c r="K2507" s="6"/>
      <c r="L2507" s="6"/>
      <c r="M2507" s="6"/>
      <c r="N2507" s="6"/>
      <c r="O2507" s="6"/>
      <c r="P2507" s="6"/>
      <c r="Q2507" s="6"/>
      <c r="R2507" s="6"/>
      <c r="S2507" s="6"/>
      <c r="T2507" s="6"/>
      <c r="U2507" s="6"/>
      <c r="V2507" s="6"/>
      <c r="W2507" s="6"/>
      <c r="X2507" s="6"/>
      <c r="Y2507" s="6"/>
      <c r="Z2507" s="6"/>
      <c r="AA2507" s="6"/>
      <c r="AB2507" s="6"/>
      <c r="AC2507" s="6"/>
      <c r="AD2507" s="6"/>
      <c r="AE2507" s="6"/>
      <c r="AF2507" s="6"/>
      <c r="AG2507" s="6"/>
      <c r="AH2507" s="6"/>
      <c r="AI2507" s="6"/>
      <c r="AJ2507" s="6"/>
      <c r="AK2507" s="6"/>
      <c r="AL2507" s="6"/>
      <c r="AM2507" s="6"/>
      <c r="AN2507" s="6"/>
      <c r="AO2507" s="6"/>
      <c r="AP2507" s="6"/>
      <c r="AQ2507" s="21"/>
      <c r="AR2507" s="21"/>
      <c r="AS2507" s="21"/>
      <c r="AT2507" s="6"/>
      <c r="AU2507" s="6"/>
      <c r="AV2507" s="6"/>
      <c r="AW2507" s="6"/>
    </row>
    <row r="2508" spans="1:49" x14ac:dyDescent="0.35">
      <c r="A2508" s="20"/>
      <c r="B2508" s="20"/>
      <c r="C2508" s="20"/>
      <c r="D2508" s="20"/>
      <c r="E2508" s="6"/>
      <c r="F2508" s="6"/>
      <c r="G2508" s="6"/>
      <c r="H2508" s="6"/>
      <c r="I2508" s="6"/>
      <c r="J2508" s="6"/>
      <c r="K2508" s="6"/>
      <c r="L2508" s="6"/>
      <c r="M2508" s="6"/>
      <c r="N2508" s="6"/>
      <c r="O2508" s="6"/>
      <c r="P2508" s="6"/>
      <c r="Q2508" s="6"/>
      <c r="R2508" s="6"/>
      <c r="S2508" s="6"/>
      <c r="T2508" s="6"/>
      <c r="U2508" s="6"/>
      <c r="V2508" s="6"/>
      <c r="W2508" s="6"/>
      <c r="X2508" s="6"/>
      <c r="Y2508" s="6"/>
      <c r="Z2508" s="6"/>
      <c r="AA2508" s="6"/>
      <c r="AB2508" s="6"/>
      <c r="AC2508" s="6"/>
      <c r="AD2508" s="6"/>
      <c r="AE2508" s="6"/>
      <c r="AF2508" s="6"/>
      <c r="AG2508" s="6"/>
      <c r="AH2508" s="6"/>
      <c r="AI2508" s="6"/>
      <c r="AJ2508" s="6"/>
      <c r="AK2508" s="6"/>
      <c r="AL2508" s="6"/>
      <c r="AM2508" s="6"/>
      <c r="AN2508" s="6"/>
      <c r="AO2508" s="6"/>
      <c r="AP2508" s="6"/>
      <c r="AQ2508" s="21"/>
      <c r="AR2508" s="21"/>
      <c r="AS2508" s="21"/>
      <c r="AT2508" s="6"/>
      <c r="AU2508" s="6"/>
      <c r="AV2508" s="6"/>
      <c r="AW2508" s="6"/>
    </row>
    <row r="2509" spans="1:49" x14ac:dyDescent="0.35">
      <c r="A2509" s="20"/>
      <c r="B2509" s="20"/>
      <c r="C2509" s="20"/>
      <c r="D2509" s="20"/>
      <c r="E2509" s="6"/>
      <c r="F2509" s="6"/>
      <c r="G2509" s="6"/>
      <c r="H2509" s="6"/>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c r="AG2509" s="6"/>
      <c r="AH2509" s="6"/>
      <c r="AI2509" s="6"/>
      <c r="AJ2509" s="6"/>
      <c r="AK2509" s="6"/>
      <c r="AL2509" s="6"/>
      <c r="AM2509" s="6"/>
      <c r="AN2509" s="6"/>
      <c r="AO2509" s="6"/>
      <c r="AP2509" s="6"/>
      <c r="AQ2509" s="21"/>
      <c r="AR2509" s="21"/>
      <c r="AS2509" s="21"/>
      <c r="AT2509" s="6"/>
      <c r="AU2509" s="6"/>
      <c r="AV2509" s="6"/>
      <c r="AW2509" s="6"/>
    </row>
    <row r="2510" spans="1:49" x14ac:dyDescent="0.35">
      <c r="A2510" s="20"/>
      <c r="B2510" s="20"/>
      <c r="C2510" s="20"/>
      <c r="D2510" s="20"/>
      <c r="E2510" s="6"/>
      <c r="F2510" s="6"/>
      <c r="G2510" s="6"/>
      <c r="H2510" s="6"/>
      <c r="I2510" s="6"/>
      <c r="J2510" s="6"/>
      <c r="K2510" s="6"/>
      <c r="L2510" s="6"/>
      <c r="M2510" s="6"/>
      <c r="N2510" s="6"/>
      <c r="O2510" s="6"/>
      <c r="P2510" s="6"/>
      <c r="Q2510" s="6"/>
      <c r="R2510" s="6"/>
      <c r="S2510" s="6"/>
      <c r="T2510" s="6"/>
      <c r="U2510" s="6"/>
      <c r="V2510" s="6"/>
      <c r="W2510" s="6"/>
      <c r="X2510" s="6"/>
      <c r="Y2510" s="6"/>
      <c r="Z2510" s="6"/>
      <c r="AA2510" s="6"/>
      <c r="AB2510" s="6"/>
      <c r="AC2510" s="6"/>
      <c r="AD2510" s="6"/>
      <c r="AE2510" s="6"/>
      <c r="AF2510" s="6"/>
      <c r="AG2510" s="6"/>
      <c r="AH2510" s="6"/>
      <c r="AI2510" s="6"/>
      <c r="AJ2510" s="6"/>
      <c r="AK2510" s="6"/>
      <c r="AL2510" s="6"/>
      <c r="AM2510" s="6"/>
      <c r="AN2510" s="6"/>
      <c r="AO2510" s="6"/>
      <c r="AP2510" s="6"/>
      <c r="AQ2510" s="21"/>
      <c r="AR2510" s="21"/>
      <c r="AS2510" s="21"/>
      <c r="AT2510" s="6"/>
      <c r="AU2510" s="6"/>
      <c r="AV2510" s="6"/>
      <c r="AW2510" s="6"/>
    </row>
    <row r="2511" spans="1:49" x14ac:dyDescent="0.35">
      <c r="A2511" s="20"/>
      <c r="B2511" s="20"/>
      <c r="C2511" s="20"/>
      <c r="D2511" s="20"/>
      <c r="E2511" s="6"/>
      <c r="F2511" s="6"/>
      <c r="G2511" s="6"/>
      <c r="H2511" s="6"/>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c r="AG2511" s="6"/>
      <c r="AH2511" s="6"/>
      <c r="AI2511" s="6"/>
      <c r="AJ2511" s="6"/>
      <c r="AK2511" s="6"/>
      <c r="AL2511" s="6"/>
      <c r="AM2511" s="6"/>
      <c r="AN2511" s="6"/>
      <c r="AO2511" s="6"/>
      <c r="AP2511" s="6"/>
      <c r="AQ2511" s="21"/>
      <c r="AR2511" s="21"/>
      <c r="AS2511" s="21"/>
      <c r="AT2511" s="6"/>
      <c r="AU2511" s="6"/>
      <c r="AV2511" s="6"/>
      <c r="AW2511" s="6"/>
    </row>
    <row r="2512" spans="1:49" x14ac:dyDescent="0.35">
      <c r="A2512" s="20"/>
      <c r="B2512" s="20"/>
      <c r="C2512" s="20"/>
      <c r="D2512" s="20"/>
      <c r="E2512" s="6"/>
      <c r="F2512" s="6"/>
      <c r="G2512" s="6"/>
      <c r="H2512" s="6"/>
      <c r="I2512" s="6"/>
      <c r="J2512" s="6"/>
      <c r="K2512" s="6"/>
      <c r="L2512" s="6"/>
      <c r="M2512" s="6"/>
      <c r="N2512" s="6"/>
      <c r="O2512" s="6"/>
      <c r="P2512" s="6"/>
      <c r="Q2512" s="6"/>
      <c r="R2512" s="6"/>
      <c r="S2512" s="6"/>
      <c r="T2512" s="6"/>
      <c r="U2512" s="6"/>
      <c r="V2512" s="6"/>
      <c r="W2512" s="6"/>
      <c r="X2512" s="6"/>
      <c r="Y2512" s="6"/>
      <c r="Z2512" s="6"/>
      <c r="AA2512" s="6"/>
      <c r="AB2512" s="6"/>
      <c r="AC2512" s="6"/>
      <c r="AD2512" s="6"/>
      <c r="AE2512" s="6"/>
      <c r="AF2512" s="6"/>
      <c r="AG2512" s="6"/>
      <c r="AH2512" s="6"/>
      <c r="AI2512" s="6"/>
      <c r="AJ2512" s="6"/>
      <c r="AK2512" s="6"/>
      <c r="AL2512" s="6"/>
      <c r="AM2512" s="6"/>
      <c r="AN2512" s="6"/>
      <c r="AO2512" s="6"/>
      <c r="AP2512" s="6"/>
      <c r="AQ2512" s="21"/>
      <c r="AR2512" s="21"/>
      <c r="AS2512" s="21"/>
      <c r="AT2512" s="6"/>
      <c r="AU2512" s="6"/>
      <c r="AV2512" s="6"/>
      <c r="AW2512" s="6"/>
    </row>
    <row r="2513" spans="1:49" x14ac:dyDescent="0.35">
      <c r="A2513" s="20"/>
      <c r="B2513" s="20"/>
      <c r="C2513" s="20"/>
      <c r="D2513" s="20"/>
      <c r="E2513" s="6"/>
      <c r="F2513" s="6"/>
      <c r="G2513" s="6"/>
      <c r="H2513" s="6"/>
      <c r="I2513" s="6"/>
      <c r="J2513" s="6"/>
      <c r="K2513" s="6"/>
      <c r="L2513" s="6"/>
      <c r="M2513" s="6"/>
      <c r="N2513" s="6"/>
      <c r="O2513" s="6"/>
      <c r="P2513" s="6"/>
      <c r="Q2513" s="6"/>
      <c r="R2513" s="6"/>
      <c r="S2513" s="6"/>
      <c r="T2513" s="6"/>
      <c r="U2513" s="6"/>
      <c r="V2513" s="6"/>
      <c r="W2513" s="6"/>
      <c r="X2513" s="6"/>
      <c r="Y2513" s="6"/>
      <c r="Z2513" s="6"/>
      <c r="AA2513" s="6"/>
      <c r="AB2513" s="6"/>
      <c r="AC2513" s="6"/>
      <c r="AD2513" s="6"/>
      <c r="AE2513" s="6"/>
      <c r="AF2513" s="6"/>
      <c r="AG2513" s="6"/>
      <c r="AH2513" s="6"/>
      <c r="AI2513" s="6"/>
      <c r="AJ2513" s="6"/>
      <c r="AK2513" s="6"/>
      <c r="AL2513" s="6"/>
      <c r="AM2513" s="6"/>
      <c r="AN2513" s="6"/>
      <c r="AO2513" s="6"/>
      <c r="AP2513" s="6"/>
      <c r="AQ2513" s="21"/>
      <c r="AR2513" s="21"/>
      <c r="AS2513" s="21"/>
      <c r="AT2513" s="6"/>
      <c r="AU2513" s="6"/>
      <c r="AV2513" s="6"/>
      <c r="AW2513" s="6"/>
    </row>
    <row r="2514" spans="1:49" x14ac:dyDescent="0.35">
      <c r="A2514" s="20"/>
      <c r="B2514" s="20"/>
      <c r="C2514" s="20"/>
      <c r="D2514" s="20"/>
      <c r="E2514" s="6"/>
      <c r="F2514" s="6"/>
      <c r="G2514" s="6"/>
      <c r="H2514" s="6"/>
      <c r="I2514" s="6"/>
      <c r="J2514" s="6"/>
      <c r="K2514" s="6"/>
      <c r="L2514" s="6"/>
      <c r="M2514" s="6"/>
      <c r="N2514" s="6"/>
      <c r="O2514" s="6"/>
      <c r="P2514" s="6"/>
      <c r="Q2514" s="6"/>
      <c r="R2514" s="6"/>
      <c r="S2514" s="6"/>
      <c r="T2514" s="6"/>
      <c r="U2514" s="6"/>
      <c r="V2514" s="6"/>
      <c r="W2514" s="6"/>
      <c r="X2514" s="6"/>
      <c r="Y2514" s="6"/>
      <c r="Z2514" s="6"/>
      <c r="AA2514" s="6"/>
      <c r="AB2514" s="6"/>
      <c r="AC2514" s="6"/>
      <c r="AD2514" s="6"/>
      <c r="AE2514" s="6"/>
      <c r="AF2514" s="6"/>
      <c r="AG2514" s="6"/>
      <c r="AH2514" s="6"/>
      <c r="AI2514" s="6"/>
      <c r="AJ2514" s="6"/>
      <c r="AK2514" s="6"/>
      <c r="AL2514" s="6"/>
      <c r="AM2514" s="6"/>
      <c r="AN2514" s="6"/>
      <c r="AO2514" s="6"/>
      <c r="AP2514" s="6"/>
      <c r="AQ2514" s="21"/>
      <c r="AR2514" s="21"/>
      <c r="AS2514" s="21"/>
      <c r="AT2514" s="6"/>
      <c r="AU2514" s="6"/>
      <c r="AV2514" s="6"/>
      <c r="AW2514" s="6"/>
    </row>
    <row r="2515" spans="1:49" x14ac:dyDescent="0.35">
      <c r="A2515" s="20"/>
      <c r="B2515" s="20"/>
      <c r="C2515" s="20"/>
      <c r="D2515" s="20"/>
      <c r="E2515" s="6"/>
      <c r="F2515" s="6"/>
      <c r="G2515" s="6"/>
      <c r="H2515" s="6"/>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c r="AG2515" s="6"/>
      <c r="AH2515" s="6"/>
      <c r="AI2515" s="6"/>
      <c r="AJ2515" s="6"/>
      <c r="AK2515" s="6"/>
      <c r="AL2515" s="6"/>
      <c r="AM2515" s="6"/>
      <c r="AN2515" s="6"/>
      <c r="AO2515" s="6"/>
      <c r="AP2515" s="6"/>
      <c r="AQ2515" s="21"/>
      <c r="AR2515" s="21"/>
      <c r="AS2515" s="21"/>
      <c r="AT2515" s="6"/>
      <c r="AU2515" s="6"/>
      <c r="AV2515" s="6"/>
      <c r="AW2515" s="6"/>
    </row>
    <row r="2516" spans="1:49" x14ac:dyDescent="0.35">
      <c r="A2516" s="20"/>
      <c r="B2516" s="20"/>
      <c r="C2516" s="20"/>
      <c r="D2516" s="20"/>
      <c r="E2516" s="6"/>
      <c r="F2516" s="6"/>
      <c r="G2516" s="6"/>
      <c r="H2516" s="6"/>
      <c r="I2516" s="6"/>
      <c r="J2516" s="6"/>
      <c r="K2516" s="6"/>
      <c r="L2516" s="6"/>
      <c r="M2516" s="6"/>
      <c r="N2516" s="6"/>
      <c r="O2516" s="6"/>
      <c r="P2516" s="6"/>
      <c r="Q2516" s="6"/>
      <c r="R2516" s="6"/>
      <c r="S2516" s="6"/>
      <c r="T2516" s="6"/>
      <c r="U2516" s="6"/>
      <c r="V2516" s="6"/>
      <c r="W2516" s="6"/>
      <c r="X2516" s="6"/>
      <c r="Y2516" s="6"/>
      <c r="Z2516" s="6"/>
      <c r="AA2516" s="6"/>
      <c r="AB2516" s="6"/>
      <c r="AC2516" s="6"/>
      <c r="AD2516" s="6"/>
      <c r="AE2516" s="6"/>
      <c r="AF2516" s="6"/>
      <c r="AG2516" s="6"/>
      <c r="AH2516" s="6"/>
      <c r="AI2516" s="6"/>
      <c r="AJ2516" s="6"/>
      <c r="AK2516" s="6"/>
      <c r="AL2516" s="6"/>
      <c r="AM2516" s="6"/>
      <c r="AN2516" s="6"/>
      <c r="AO2516" s="6"/>
      <c r="AP2516" s="6"/>
      <c r="AQ2516" s="21"/>
      <c r="AR2516" s="21"/>
      <c r="AS2516" s="21"/>
      <c r="AT2516" s="6"/>
      <c r="AU2516" s="6"/>
      <c r="AV2516" s="6"/>
      <c r="AW2516" s="6"/>
    </row>
    <row r="2517" spans="1:49" x14ac:dyDescent="0.35">
      <c r="A2517" s="20"/>
      <c r="B2517" s="20"/>
      <c r="C2517" s="20"/>
      <c r="D2517" s="20"/>
      <c r="E2517" s="6"/>
      <c r="F2517" s="6"/>
      <c r="G2517" s="6"/>
      <c r="H2517" s="6"/>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c r="AG2517" s="6"/>
      <c r="AH2517" s="6"/>
      <c r="AI2517" s="6"/>
      <c r="AJ2517" s="6"/>
      <c r="AK2517" s="6"/>
      <c r="AL2517" s="6"/>
      <c r="AM2517" s="6"/>
      <c r="AN2517" s="6"/>
      <c r="AO2517" s="6"/>
      <c r="AP2517" s="6"/>
      <c r="AQ2517" s="21"/>
      <c r="AR2517" s="21"/>
      <c r="AS2517" s="21"/>
      <c r="AT2517" s="6"/>
      <c r="AU2517" s="6"/>
      <c r="AV2517" s="6"/>
      <c r="AW2517" s="6"/>
    </row>
    <row r="2518" spans="1:49" x14ac:dyDescent="0.35">
      <c r="A2518" s="20"/>
      <c r="B2518" s="20"/>
      <c r="C2518" s="20"/>
      <c r="D2518" s="20"/>
      <c r="E2518" s="6"/>
      <c r="F2518" s="6"/>
      <c r="G2518" s="6"/>
      <c r="H2518" s="6"/>
      <c r="I2518" s="6"/>
      <c r="J2518" s="6"/>
      <c r="K2518" s="6"/>
      <c r="L2518" s="6"/>
      <c r="M2518" s="6"/>
      <c r="N2518" s="6"/>
      <c r="O2518" s="6"/>
      <c r="P2518" s="6"/>
      <c r="Q2518" s="6"/>
      <c r="R2518" s="6"/>
      <c r="S2518" s="6"/>
      <c r="T2518" s="6"/>
      <c r="U2518" s="6"/>
      <c r="V2518" s="6"/>
      <c r="W2518" s="6"/>
      <c r="X2518" s="6"/>
      <c r="Y2518" s="6"/>
      <c r="Z2518" s="6"/>
      <c r="AA2518" s="6"/>
      <c r="AB2518" s="6"/>
      <c r="AC2518" s="6"/>
      <c r="AD2518" s="6"/>
      <c r="AE2518" s="6"/>
      <c r="AF2518" s="6"/>
      <c r="AG2518" s="6"/>
      <c r="AH2518" s="6"/>
      <c r="AI2518" s="6"/>
      <c r="AJ2518" s="6"/>
      <c r="AK2518" s="6"/>
      <c r="AL2518" s="6"/>
      <c r="AM2518" s="6"/>
      <c r="AN2518" s="6"/>
      <c r="AO2518" s="6"/>
      <c r="AP2518" s="6"/>
      <c r="AQ2518" s="21"/>
      <c r="AR2518" s="21"/>
      <c r="AS2518" s="21"/>
      <c r="AT2518" s="6"/>
      <c r="AU2518" s="6"/>
      <c r="AV2518" s="6"/>
      <c r="AW2518" s="6"/>
    </row>
    <row r="2519" spans="1:49" x14ac:dyDescent="0.35">
      <c r="A2519" s="20"/>
      <c r="B2519" s="20"/>
      <c r="C2519" s="20"/>
      <c r="D2519" s="20"/>
      <c r="E2519" s="6"/>
      <c r="F2519" s="6"/>
      <c r="G2519" s="6"/>
      <c r="H2519" s="6"/>
      <c r="I2519" s="6"/>
      <c r="J2519" s="6"/>
      <c r="K2519" s="6"/>
      <c r="L2519" s="6"/>
      <c r="M2519" s="6"/>
      <c r="N2519" s="6"/>
      <c r="O2519" s="6"/>
      <c r="P2519" s="6"/>
      <c r="Q2519" s="6"/>
      <c r="R2519" s="6"/>
      <c r="S2519" s="6"/>
      <c r="T2519" s="6"/>
      <c r="U2519" s="6"/>
      <c r="V2519" s="6"/>
      <c r="W2519" s="6"/>
      <c r="X2519" s="6"/>
      <c r="Y2519" s="6"/>
      <c r="Z2519" s="6"/>
      <c r="AA2519" s="6"/>
      <c r="AB2519" s="6"/>
      <c r="AC2519" s="6"/>
      <c r="AD2519" s="6"/>
      <c r="AE2519" s="6"/>
      <c r="AF2519" s="6"/>
      <c r="AG2519" s="6"/>
      <c r="AH2519" s="6"/>
      <c r="AI2519" s="6"/>
      <c r="AJ2519" s="6"/>
      <c r="AK2519" s="6"/>
      <c r="AL2519" s="6"/>
      <c r="AM2519" s="6"/>
      <c r="AN2519" s="6"/>
      <c r="AO2519" s="6"/>
      <c r="AP2519" s="6"/>
      <c r="AQ2519" s="21"/>
      <c r="AR2519" s="21"/>
      <c r="AS2519" s="21"/>
      <c r="AT2519" s="6"/>
      <c r="AU2519" s="6"/>
      <c r="AV2519" s="6"/>
      <c r="AW2519" s="6"/>
    </row>
    <row r="2520" spans="1:49" x14ac:dyDescent="0.35">
      <c r="A2520" s="20"/>
      <c r="B2520" s="20"/>
      <c r="C2520" s="20"/>
      <c r="D2520" s="20"/>
      <c r="E2520" s="6"/>
      <c r="F2520" s="6"/>
      <c r="G2520" s="6"/>
      <c r="H2520" s="6"/>
      <c r="I2520" s="6"/>
      <c r="J2520" s="6"/>
      <c r="K2520" s="6"/>
      <c r="L2520" s="6"/>
      <c r="M2520" s="6"/>
      <c r="N2520" s="6"/>
      <c r="O2520" s="6"/>
      <c r="P2520" s="6"/>
      <c r="Q2520" s="6"/>
      <c r="R2520" s="6"/>
      <c r="S2520" s="6"/>
      <c r="T2520" s="6"/>
      <c r="U2520" s="6"/>
      <c r="V2520" s="6"/>
      <c r="W2520" s="6"/>
      <c r="X2520" s="6"/>
      <c r="Y2520" s="6"/>
      <c r="Z2520" s="6"/>
      <c r="AA2520" s="6"/>
      <c r="AB2520" s="6"/>
      <c r="AC2520" s="6"/>
      <c r="AD2520" s="6"/>
      <c r="AE2520" s="6"/>
      <c r="AF2520" s="6"/>
      <c r="AG2520" s="6"/>
      <c r="AH2520" s="6"/>
      <c r="AI2520" s="6"/>
      <c r="AJ2520" s="6"/>
      <c r="AK2520" s="6"/>
      <c r="AL2520" s="6"/>
      <c r="AM2520" s="6"/>
      <c r="AN2520" s="6"/>
      <c r="AO2520" s="6"/>
      <c r="AP2520" s="6"/>
      <c r="AQ2520" s="21"/>
      <c r="AR2520" s="21"/>
      <c r="AS2520" s="21"/>
      <c r="AT2520" s="6"/>
      <c r="AU2520" s="6"/>
      <c r="AV2520" s="6"/>
      <c r="AW2520" s="6"/>
    </row>
    <row r="2521" spans="1:49" x14ac:dyDescent="0.35">
      <c r="A2521" s="20"/>
      <c r="B2521" s="20"/>
      <c r="C2521" s="20"/>
      <c r="D2521" s="20"/>
      <c r="E2521" s="6"/>
      <c r="F2521" s="6"/>
      <c r="G2521" s="6"/>
      <c r="H2521" s="6"/>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c r="AG2521" s="6"/>
      <c r="AH2521" s="6"/>
      <c r="AI2521" s="6"/>
      <c r="AJ2521" s="6"/>
      <c r="AK2521" s="6"/>
      <c r="AL2521" s="6"/>
      <c r="AM2521" s="6"/>
      <c r="AN2521" s="6"/>
      <c r="AO2521" s="6"/>
      <c r="AP2521" s="6"/>
      <c r="AQ2521" s="21"/>
      <c r="AR2521" s="21"/>
      <c r="AS2521" s="21"/>
      <c r="AT2521" s="6"/>
      <c r="AU2521" s="6"/>
      <c r="AV2521" s="6"/>
      <c r="AW2521" s="6"/>
    </row>
    <row r="2522" spans="1:49" x14ac:dyDescent="0.35">
      <c r="A2522" s="20"/>
      <c r="B2522" s="20"/>
      <c r="C2522" s="20"/>
      <c r="D2522" s="20"/>
      <c r="E2522" s="6"/>
      <c r="F2522" s="6"/>
      <c r="G2522" s="6"/>
      <c r="H2522" s="6"/>
      <c r="I2522" s="6"/>
      <c r="J2522" s="6"/>
      <c r="K2522" s="6"/>
      <c r="L2522" s="6"/>
      <c r="M2522" s="6"/>
      <c r="N2522" s="6"/>
      <c r="O2522" s="6"/>
      <c r="P2522" s="6"/>
      <c r="Q2522" s="6"/>
      <c r="R2522" s="6"/>
      <c r="S2522" s="6"/>
      <c r="T2522" s="6"/>
      <c r="U2522" s="6"/>
      <c r="V2522" s="6"/>
      <c r="W2522" s="6"/>
      <c r="X2522" s="6"/>
      <c r="Y2522" s="6"/>
      <c r="Z2522" s="6"/>
      <c r="AA2522" s="6"/>
      <c r="AB2522" s="6"/>
      <c r="AC2522" s="6"/>
      <c r="AD2522" s="6"/>
      <c r="AE2522" s="6"/>
      <c r="AF2522" s="6"/>
      <c r="AG2522" s="6"/>
      <c r="AH2522" s="6"/>
      <c r="AI2522" s="6"/>
      <c r="AJ2522" s="6"/>
      <c r="AK2522" s="6"/>
      <c r="AL2522" s="6"/>
      <c r="AM2522" s="6"/>
      <c r="AN2522" s="6"/>
      <c r="AO2522" s="6"/>
      <c r="AP2522" s="6"/>
      <c r="AQ2522" s="21"/>
      <c r="AR2522" s="21"/>
      <c r="AS2522" s="21"/>
      <c r="AT2522" s="6"/>
      <c r="AU2522" s="6"/>
      <c r="AV2522" s="6"/>
      <c r="AW2522" s="6"/>
    </row>
    <row r="2523" spans="1:49" x14ac:dyDescent="0.35">
      <c r="A2523" s="20"/>
      <c r="B2523" s="20"/>
      <c r="C2523" s="20"/>
      <c r="D2523" s="20"/>
      <c r="E2523" s="6"/>
      <c r="F2523" s="6"/>
      <c r="G2523" s="6"/>
      <c r="H2523" s="6"/>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c r="AG2523" s="6"/>
      <c r="AH2523" s="6"/>
      <c r="AI2523" s="6"/>
      <c r="AJ2523" s="6"/>
      <c r="AK2523" s="6"/>
      <c r="AL2523" s="6"/>
      <c r="AM2523" s="6"/>
      <c r="AN2523" s="6"/>
      <c r="AO2523" s="6"/>
      <c r="AP2523" s="6"/>
      <c r="AQ2523" s="21"/>
      <c r="AR2523" s="21"/>
      <c r="AS2523" s="21"/>
      <c r="AT2523" s="6"/>
      <c r="AU2523" s="6"/>
      <c r="AV2523" s="6"/>
      <c r="AW2523" s="6"/>
    </row>
    <row r="2524" spans="1:49" x14ac:dyDescent="0.35">
      <c r="A2524" s="20"/>
      <c r="B2524" s="20"/>
      <c r="C2524" s="20"/>
      <c r="D2524" s="20"/>
      <c r="E2524" s="6"/>
      <c r="F2524" s="6"/>
      <c r="G2524" s="6"/>
      <c r="H2524" s="6"/>
      <c r="I2524" s="6"/>
      <c r="J2524" s="6"/>
      <c r="K2524" s="6"/>
      <c r="L2524" s="6"/>
      <c r="M2524" s="6"/>
      <c r="N2524" s="6"/>
      <c r="O2524" s="6"/>
      <c r="P2524" s="6"/>
      <c r="Q2524" s="6"/>
      <c r="R2524" s="6"/>
      <c r="S2524" s="6"/>
      <c r="T2524" s="6"/>
      <c r="U2524" s="6"/>
      <c r="V2524" s="6"/>
      <c r="W2524" s="6"/>
      <c r="X2524" s="6"/>
      <c r="Y2524" s="6"/>
      <c r="Z2524" s="6"/>
      <c r="AA2524" s="6"/>
      <c r="AB2524" s="6"/>
      <c r="AC2524" s="6"/>
      <c r="AD2524" s="6"/>
      <c r="AE2524" s="6"/>
      <c r="AF2524" s="6"/>
      <c r="AG2524" s="6"/>
      <c r="AH2524" s="6"/>
      <c r="AI2524" s="6"/>
      <c r="AJ2524" s="6"/>
      <c r="AK2524" s="6"/>
      <c r="AL2524" s="6"/>
      <c r="AM2524" s="6"/>
      <c r="AN2524" s="6"/>
      <c r="AO2524" s="6"/>
      <c r="AP2524" s="6"/>
      <c r="AQ2524" s="21"/>
      <c r="AR2524" s="21"/>
      <c r="AS2524" s="21"/>
      <c r="AT2524" s="6"/>
      <c r="AU2524" s="6"/>
      <c r="AV2524" s="6"/>
      <c r="AW2524" s="6"/>
    </row>
    <row r="2525" spans="1:49" x14ac:dyDescent="0.35">
      <c r="A2525" s="20"/>
      <c r="B2525" s="20"/>
      <c r="C2525" s="20"/>
      <c r="D2525" s="20"/>
      <c r="E2525" s="6"/>
      <c r="F2525" s="6"/>
      <c r="G2525" s="6"/>
      <c r="H2525" s="6"/>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c r="AG2525" s="6"/>
      <c r="AH2525" s="6"/>
      <c r="AI2525" s="6"/>
      <c r="AJ2525" s="6"/>
      <c r="AK2525" s="6"/>
      <c r="AL2525" s="6"/>
      <c r="AM2525" s="6"/>
      <c r="AN2525" s="6"/>
      <c r="AO2525" s="6"/>
      <c r="AP2525" s="6"/>
      <c r="AQ2525" s="21"/>
      <c r="AR2525" s="21"/>
      <c r="AS2525" s="21"/>
      <c r="AT2525" s="6"/>
      <c r="AU2525" s="6"/>
      <c r="AV2525" s="6"/>
      <c r="AW2525" s="6"/>
    </row>
    <row r="2526" spans="1:49" x14ac:dyDescent="0.35">
      <c r="A2526" s="20"/>
      <c r="B2526" s="20"/>
      <c r="C2526" s="20"/>
      <c r="D2526" s="20"/>
      <c r="E2526" s="6"/>
      <c r="F2526" s="6"/>
      <c r="G2526" s="6"/>
      <c r="H2526" s="6"/>
      <c r="I2526" s="6"/>
      <c r="J2526" s="6"/>
      <c r="K2526" s="6"/>
      <c r="L2526" s="6"/>
      <c r="M2526" s="6"/>
      <c r="N2526" s="6"/>
      <c r="O2526" s="6"/>
      <c r="P2526" s="6"/>
      <c r="Q2526" s="6"/>
      <c r="R2526" s="6"/>
      <c r="S2526" s="6"/>
      <c r="T2526" s="6"/>
      <c r="U2526" s="6"/>
      <c r="V2526" s="6"/>
      <c r="W2526" s="6"/>
      <c r="X2526" s="6"/>
      <c r="Y2526" s="6"/>
      <c r="Z2526" s="6"/>
      <c r="AA2526" s="6"/>
      <c r="AB2526" s="6"/>
      <c r="AC2526" s="6"/>
      <c r="AD2526" s="6"/>
      <c r="AE2526" s="6"/>
      <c r="AF2526" s="6"/>
      <c r="AG2526" s="6"/>
      <c r="AH2526" s="6"/>
      <c r="AI2526" s="6"/>
      <c r="AJ2526" s="6"/>
      <c r="AK2526" s="6"/>
      <c r="AL2526" s="6"/>
      <c r="AM2526" s="6"/>
      <c r="AN2526" s="6"/>
      <c r="AO2526" s="6"/>
      <c r="AP2526" s="6"/>
      <c r="AQ2526" s="21"/>
      <c r="AR2526" s="21"/>
      <c r="AS2526" s="21"/>
      <c r="AT2526" s="6"/>
      <c r="AU2526" s="6"/>
      <c r="AV2526" s="6"/>
      <c r="AW2526" s="6"/>
    </row>
    <row r="2527" spans="1:49" x14ac:dyDescent="0.35">
      <c r="A2527" s="20"/>
      <c r="B2527" s="20"/>
      <c r="C2527" s="20"/>
      <c r="D2527" s="20"/>
      <c r="E2527" s="6"/>
      <c r="F2527" s="6"/>
      <c r="G2527" s="6"/>
      <c r="H2527" s="6"/>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c r="AG2527" s="6"/>
      <c r="AH2527" s="6"/>
      <c r="AI2527" s="6"/>
      <c r="AJ2527" s="6"/>
      <c r="AK2527" s="6"/>
      <c r="AL2527" s="6"/>
      <c r="AM2527" s="6"/>
      <c r="AN2527" s="6"/>
      <c r="AO2527" s="6"/>
      <c r="AP2527" s="6"/>
      <c r="AQ2527" s="21"/>
      <c r="AR2527" s="21"/>
      <c r="AS2527" s="21"/>
      <c r="AT2527" s="6"/>
      <c r="AU2527" s="6"/>
      <c r="AV2527" s="6"/>
      <c r="AW2527" s="6"/>
    </row>
    <row r="2528" spans="1:49" x14ac:dyDescent="0.35">
      <c r="A2528" s="20"/>
      <c r="B2528" s="20"/>
      <c r="C2528" s="20"/>
      <c r="D2528" s="20"/>
      <c r="E2528" s="6"/>
      <c r="F2528" s="6"/>
      <c r="G2528" s="6"/>
      <c r="H2528" s="6"/>
      <c r="I2528" s="6"/>
      <c r="J2528" s="6"/>
      <c r="K2528" s="6"/>
      <c r="L2528" s="6"/>
      <c r="M2528" s="6"/>
      <c r="N2528" s="6"/>
      <c r="O2528" s="6"/>
      <c r="P2528" s="6"/>
      <c r="Q2528" s="6"/>
      <c r="R2528" s="6"/>
      <c r="S2528" s="6"/>
      <c r="T2528" s="6"/>
      <c r="U2528" s="6"/>
      <c r="V2528" s="6"/>
      <c r="W2528" s="6"/>
      <c r="X2528" s="6"/>
      <c r="Y2528" s="6"/>
      <c r="Z2528" s="6"/>
      <c r="AA2528" s="6"/>
      <c r="AB2528" s="6"/>
      <c r="AC2528" s="6"/>
      <c r="AD2528" s="6"/>
      <c r="AE2528" s="6"/>
      <c r="AF2528" s="6"/>
      <c r="AG2528" s="6"/>
      <c r="AH2528" s="6"/>
      <c r="AI2528" s="6"/>
      <c r="AJ2528" s="6"/>
      <c r="AK2528" s="6"/>
      <c r="AL2528" s="6"/>
      <c r="AM2528" s="6"/>
      <c r="AN2528" s="6"/>
      <c r="AO2528" s="6"/>
      <c r="AP2528" s="6"/>
      <c r="AQ2528" s="21"/>
      <c r="AR2528" s="21"/>
      <c r="AS2528" s="21"/>
      <c r="AT2528" s="6"/>
      <c r="AU2528" s="6"/>
      <c r="AV2528" s="6"/>
      <c r="AW2528" s="6"/>
    </row>
    <row r="2529" spans="1:49" x14ac:dyDescent="0.35">
      <c r="A2529" s="20"/>
      <c r="B2529" s="20"/>
      <c r="C2529" s="20"/>
      <c r="D2529" s="20"/>
      <c r="E2529" s="6"/>
      <c r="F2529" s="6"/>
      <c r="G2529" s="6"/>
      <c r="H2529" s="6"/>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c r="AG2529" s="6"/>
      <c r="AH2529" s="6"/>
      <c r="AI2529" s="6"/>
      <c r="AJ2529" s="6"/>
      <c r="AK2529" s="6"/>
      <c r="AL2529" s="6"/>
      <c r="AM2529" s="6"/>
      <c r="AN2529" s="6"/>
      <c r="AO2529" s="6"/>
      <c r="AP2529" s="6"/>
      <c r="AQ2529" s="21"/>
      <c r="AR2529" s="21"/>
      <c r="AS2529" s="21"/>
      <c r="AT2529" s="6"/>
      <c r="AU2529" s="6"/>
      <c r="AV2529" s="6"/>
      <c r="AW2529" s="6"/>
    </row>
    <row r="2530" spans="1:49" x14ac:dyDescent="0.35">
      <c r="A2530" s="20"/>
      <c r="B2530" s="20"/>
      <c r="C2530" s="20"/>
      <c r="D2530" s="20"/>
      <c r="E2530" s="6"/>
      <c r="F2530" s="6"/>
      <c r="G2530" s="6"/>
      <c r="H2530" s="6"/>
      <c r="I2530" s="6"/>
      <c r="J2530" s="6"/>
      <c r="K2530" s="6"/>
      <c r="L2530" s="6"/>
      <c r="M2530" s="6"/>
      <c r="N2530" s="6"/>
      <c r="O2530" s="6"/>
      <c r="P2530" s="6"/>
      <c r="Q2530" s="6"/>
      <c r="R2530" s="6"/>
      <c r="S2530" s="6"/>
      <c r="T2530" s="6"/>
      <c r="U2530" s="6"/>
      <c r="V2530" s="6"/>
      <c r="W2530" s="6"/>
      <c r="X2530" s="6"/>
      <c r="Y2530" s="6"/>
      <c r="Z2530" s="6"/>
      <c r="AA2530" s="6"/>
      <c r="AB2530" s="6"/>
      <c r="AC2530" s="6"/>
      <c r="AD2530" s="6"/>
      <c r="AE2530" s="6"/>
      <c r="AF2530" s="6"/>
      <c r="AG2530" s="6"/>
      <c r="AH2530" s="6"/>
      <c r="AI2530" s="6"/>
      <c r="AJ2530" s="6"/>
      <c r="AK2530" s="6"/>
      <c r="AL2530" s="6"/>
      <c r="AM2530" s="6"/>
      <c r="AN2530" s="6"/>
      <c r="AO2530" s="6"/>
      <c r="AP2530" s="6"/>
      <c r="AQ2530" s="21"/>
      <c r="AR2530" s="21"/>
      <c r="AS2530" s="21"/>
      <c r="AT2530" s="6"/>
      <c r="AU2530" s="6"/>
      <c r="AV2530" s="6"/>
      <c r="AW2530" s="6"/>
    </row>
    <row r="2531" spans="1:49" x14ac:dyDescent="0.35">
      <c r="A2531" s="20"/>
      <c r="B2531" s="20"/>
      <c r="C2531" s="20"/>
      <c r="D2531" s="20"/>
      <c r="E2531" s="6"/>
      <c r="F2531" s="6"/>
      <c r="G2531" s="6"/>
      <c r="H2531" s="6"/>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c r="AG2531" s="6"/>
      <c r="AH2531" s="6"/>
      <c r="AI2531" s="6"/>
      <c r="AJ2531" s="6"/>
      <c r="AK2531" s="6"/>
      <c r="AL2531" s="6"/>
      <c r="AM2531" s="6"/>
      <c r="AN2531" s="6"/>
      <c r="AO2531" s="6"/>
      <c r="AP2531" s="6"/>
      <c r="AQ2531" s="21"/>
      <c r="AR2531" s="21"/>
      <c r="AS2531" s="21"/>
      <c r="AT2531" s="6"/>
      <c r="AU2531" s="6"/>
      <c r="AV2531" s="6"/>
      <c r="AW2531" s="6"/>
    </row>
    <row r="2532" spans="1:49" x14ac:dyDescent="0.35">
      <c r="A2532" s="20"/>
      <c r="B2532" s="20"/>
      <c r="C2532" s="20"/>
      <c r="D2532" s="20"/>
      <c r="E2532" s="6"/>
      <c r="F2532" s="6"/>
      <c r="G2532" s="6"/>
      <c r="H2532" s="6"/>
      <c r="I2532" s="6"/>
      <c r="J2532" s="6"/>
      <c r="K2532" s="6"/>
      <c r="L2532" s="6"/>
      <c r="M2532" s="6"/>
      <c r="N2532" s="6"/>
      <c r="O2532" s="6"/>
      <c r="P2532" s="6"/>
      <c r="Q2532" s="6"/>
      <c r="R2532" s="6"/>
      <c r="S2532" s="6"/>
      <c r="T2532" s="6"/>
      <c r="U2532" s="6"/>
      <c r="V2532" s="6"/>
      <c r="W2532" s="6"/>
      <c r="X2532" s="6"/>
      <c r="Y2532" s="6"/>
      <c r="Z2532" s="6"/>
      <c r="AA2532" s="6"/>
      <c r="AB2532" s="6"/>
      <c r="AC2532" s="6"/>
      <c r="AD2532" s="6"/>
      <c r="AE2532" s="6"/>
      <c r="AF2532" s="6"/>
      <c r="AG2532" s="6"/>
      <c r="AH2532" s="6"/>
      <c r="AI2532" s="6"/>
      <c r="AJ2532" s="6"/>
      <c r="AK2532" s="6"/>
      <c r="AL2532" s="6"/>
      <c r="AM2532" s="6"/>
      <c r="AN2532" s="6"/>
      <c r="AO2532" s="6"/>
      <c r="AP2532" s="6"/>
      <c r="AQ2532" s="21"/>
      <c r="AR2532" s="21"/>
      <c r="AS2532" s="21"/>
      <c r="AT2532" s="6"/>
      <c r="AU2532" s="6"/>
      <c r="AV2532" s="6"/>
      <c r="AW2532" s="6"/>
    </row>
    <row r="2533" spans="1:49" x14ac:dyDescent="0.35">
      <c r="A2533" s="20"/>
      <c r="B2533" s="20"/>
      <c r="C2533" s="20"/>
      <c r="D2533" s="20"/>
      <c r="E2533" s="6"/>
      <c r="F2533" s="6"/>
      <c r="G2533" s="6"/>
      <c r="H2533" s="6"/>
      <c r="I2533" s="6"/>
      <c r="J2533" s="6"/>
      <c r="K2533" s="6"/>
      <c r="L2533" s="6"/>
      <c r="M2533" s="6"/>
      <c r="N2533" s="6"/>
      <c r="O2533" s="6"/>
      <c r="P2533" s="6"/>
      <c r="Q2533" s="6"/>
      <c r="R2533" s="6"/>
      <c r="S2533" s="6"/>
      <c r="T2533" s="6"/>
      <c r="U2533" s="6"/>
      <c r="V2533" s="6"/>
      <c r="W2533" s="6"/>
      <c r="X2533" s="6"/>
      <c r="Y2533" s="6"/>
      <c r="Z2533" s="6"/>
      <c r="AA2533" s="6"/>
      <c r="AB2533" s="6"/>
      <c r="AC2533" s="6"/>
      <c r="AD2533" s="6"/>
      <c r="AE2533" s="6"/>
      <c r="AF2533" s="6"/>
      <c r="AG2533" s="6"/>
      <c r="AH2533" s="6"/>
      <c r="AI2533" s="6"/>
      <c r="AJ2533" s="6"/>
      <c r="AK2533" s="6"/>
      <c r="AL2533" s="6"/>
      <c r="AM2533" s="6"/>
      <c r="AN2533" s="6"/>
      <c r="AO2533" s="6"/>
      <c r="AP2533" s="6"/>
      <c r="AQ2533" s="21"/>
      <c r="AR2533" s="21"/>
      <c r="AS2533" s="21"/>
      <c r="AT2533" s="6"/>
      <c r="AU2533" s="6"/>
      <c r="AV2533" s="6"/>
      <c r="AW2533" s="6"/>
    </row>
    <row r="2534" spans="1:49" x14ac:dyDescent="0.35">
      <c r="A2534" s="20"/>
      <c r="B2534" s="20"/>
      <c r="C2534" s="20"/>
      <c r="D2534" s="20"/>
      <c r="E2534" s="6"/>
      <c r="F2534" s="6"/>
      <c r="G2534" s="6"/>
      <c r="H2534" s="6"/>
      <c r="I2534" s="6"/>
      <c r="J2534" s="6"/>
      <c r="K2534" s="6"/>
      <c r="L2534" s="6"/>
      <c r="M2534" s="6"/>
      <c r="N2534" s="6"/>
      <c r="O2534" s="6"/>
      <c r="P2534" s="6"/>
      <c r="Q2534" s="6"/>
      <c r="R2534" s="6"/>
      <c r="S2534" s="6"/>
      <c r="T2534" s="6"/>
      <c r="U2534" s="6"/>
      <c r="V2534" s="6"/>
      <c r="W2534" s="6"/>
      <c r="X2534" s="6"/>
      <c r="Y2534" s="6"/>
      <c r="Z2534" s="6"/>
      <c r="AA2534" s="6"/>
      <c r="AB2534" s="6"/>
      <c r="AC2534" s="6"/>
      <c r="AD2534" s="6"/>
      <c r="AE2534" s="6"/>
      <c r="AF2534" s="6"/>
      <c r="AG2534" s="6"/>
      <c r="AH2534" s="6"/>
      <c r="AI2534" s="6"/>
      <c r="AJ2534" s="6"/>
      <c r="AK2534" s="6"/>
      <c r="AL2534" s="6"/>
      <c r="AM2534" s="6"/>
      <c r="AN2534" s="6"/>
      <c r="AO2534" s="6"/>
      <c r="AP2534" s="6"/>
      <c r="AQ2534" s="21"/>
      <c r="AR2534" s="21"/>
      <c r="AS2534" s="21"/>
      <c r="AT2534" s="6"/>
      <c r="AU2534" s="6"/>
      <c r="AV2534" s="6"/>
      <c r="AW2534" s="6"/>
    </row>
    <row r="2535" spans="1:49" x14ac:dyDescent="0.35">
      <c r="A2535" s="20"/>
      <c r="B2535" s="20"/>
      <c r="C2535" s="20"/>
      <c r="D2535" s="20"/>
      <c r="E2535" s="6"/>
      <c r="F2535" s="6"/>
      <c r="G2535" s="6"/>
      <c r="H2535" s="6"/>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c r="AG2535" s="6"/>
      <c r="AH2535" s="6"/>
      <c r="AI2535" s="6"/>
      <c r="AJ2535" s="6"/>
      <c r="AK2535" s="6"/>
      <c r="AL2535" s="6"/>
      <c r="AM2535" s="6"/>
      <c r="AN2535" s="6"/>
      <c r="AO2535" s="6"/>
      <c r="AP2535" s="6"/>
      <c r="AQ2535" s="21"/>
      <c r="AR2535" s="21"/>
      <c r="AS2535" s="21"/>
      <c r="AT2535" s="6"/>
      <c r="AU2535" s="6"/>
      <c r="AV2535" s="6"/>
      <c r="AW2535" s="6"/>
    </row>
    <row r="2536" spans="1:49" x14ac:dyDescent="0.35">
      <c r="A2536" s="20"/>
      <c r="B2536" s="20"/>
      <c r="C2536" s="20"/>
      <c r="D2536" s="20"/>
      <c r="E2536" s="6"/>
      <c r="F2536" s="6"/>
      <c r="G2536" s="6"/>
      <c r="H2536" s="6"/>
      <c r="I2536" s="6"/>
      <c r="J2536" s="6"/>
      <c r="K2536" s="6"/>
      <c r="L2536" s="6"/>
      <c r="M2536" s="6"/>
      <c r="N2536" s="6"/>
      <c r="O2536" s="6"/>
      <c r="P2536" s="6"/>
      <c r="Q2536" s="6"/>
      <c r="R2536" s="6"/>
      <c r="S2536" s="6"/>
      <c r="T2536" s="6"/>
      <c r="U2536" s="6"/>
      <c r="V2536" s="6"/>
      <c r="W2536" s="6"/>
      <c r="X2536" s="6"/>
      <c r="Y2536" s="6"/>
      <c r="Z2536" s="6"/>
      <c r="AA2536" s="6"/>
      <c r="AB2536" s="6"/>
      <c r="AC2536" s="6"/>
      <c r="AD2536" s="6"/>
      <c r="AE2536" s="6"/>
      <c r="AF2536" s="6"/>
      <c r="AG2536" s="6"/>
      <c r="AH2536" s="6"/>
      <c r="AI2536" s="6"/>
      <c r="AJ2536" s="6"/>
      <c r="AK2536" s="6"/>
      <c r="AL2536" s="6"/>
      <c r="AM2536" s="6"/>
      <c r="AN2536" s="6"/>
      <c r="AO2536" s="6"/>
      <c r="AP2536" s="6"/>
      <c r="AQ2536" s="21"/>
      <c r="AR2536" s="21"/>
      <c r="AS2536" s="21"/>
      <c r="AT2536" s="6"/>
      <c r="AU2536" s="6"/>
      <c r="AV2536" s="6"/>
      <c r="AW2536" s="6"/>
    </row>
    <row r="2537" spans="1:49" x14ac:dyDescent="0.35">
      <c r="A2537" s="20"/>
      <c r="B2537" s="20"/>
      <c r="C2537" s="20"/>
      <c r="D2537" s="20"/>
      <c r="E2537" s="6"/>
      <c r="F2537" s="6"/>
      <c r="G2537" s="6"/>
      <c r="H2537" s="6"/>
      <c r="I2537" s="6"/>
      <c r="J2537" s="6"/>
      <c r="K2537" s="6"/>
      <c r="L2537" s="6"/>
      <c r="M2537" s="6"/>
      <c r="N2537" s="6"/>
      <c r="O2537" s="6"/>
      <c r="P2537" s="6"/>
      <c r="Q2537" s="6"/>
      <c r="R2537" s="6"/>
      <c r="S2537" s="6"/>
      <c r="T2537" s="6"/>
      <c r="U2537" s="6"/>
      <c r="V2537" s="6"/>
      <c r="W2537" s="6"/>
      <c r="X2537" s="6"/>
      <c r="Y2537" s="6"/>
      <c r="Z2537" s="6"/>
      <c r="AA2537" s="6"/>
      <c r="AB2537" s="6"/>
      <c r="AC2537" s="6"/>
      <c r="AD2537" s="6"/>
      <c r="AE2537" s="6"/>
      <c r="AF2537" s="6"/>
      <c r="AG2537" s="6"/>
      <c r="AH2537" s="6"/>
      <c r="AI2537" s="6"/>
      <c r="AJ2537" s="6"/>
      <c r="AK2537" s="6"/>
      <c r="AL2537" s="6"/>
      <c r="AM2537" s="6"/>
      <c r="AN2537" s="6"/>
      <c r="AO2537" s="6"/>
      <c r="AP2537" s="6"/>
      <c r="AQ2537" s="21"/>
      <c r="AR2537" s="21"/>
      <c r="AS2537" s="21"/>
      <c r="AT2537" s="6"/>
      <c r="AU2537" s="6"/>
      <c r="AV2537" s="6"/>
      <c r="AW2537" s="6"/>
    </row>
    <row r="2538" spans="1:49" x14ac:dyDescent="0.35">
      <c r="A2538" s="20"/>
      <c r="B2538" s="20"/>
      <c r="C2538" s="20"/>
      <c r="D2538" s="20"/>
      <c r="E2538" s="6"/>
      <c r="F2538" s="6"/>
      <c r="G2538" s="6"/>
      <c r="H2538" s="6"/>
      <c r="I2538" s="6"/>
      <c r="J2538" s="6"/>
      <c r="K2538" s="6"/>
      <c r="L2538" s="6"/>
      <c r="M2538" s="6"/>
      <c r="N2538" s="6"/>
      <c r="O2538" s="6"/>
      <c r="P2538" s="6"/>
      <c r="Q2538" s="6"/>
      <c r="R2538" s="6"/>
      <c r="S2538" s="6"/>
      <c r="T2538" s="6"/>
      <c r="U2538" s="6"/>
      <c r="V2538" s="6"/>
      <c r="W2538" s="6"/>
      <c r="X2538" s="6"/>
      <c r="Y2538" s="6"/>
      <c r="Z2538" s="6"/>
      <c r="AA2538" s="6"/>
      <c r="AB2538" s="6"/>
      <c r="AC2538" s="6"/>
      <c r="AD2538" s="6"/>
      <c r="AE2538" s="6"/>
      <c r="AF2538" s="6"/>
      <c r="AG2538" s="6"/>
      <c r="AH2538" s="6"/>
      <c r="AI2538" s="6"/>
      <c r="AJ2538" s="6"/>
      <c r="AK2538" s="6"/>
      <c r="AL2538" s="6"/>
      <c r="AM2538" s="6"/>
      <c r="AN2538" s="6"/>
      <c r="AO2538" s="6"/>
      <c r="AP2538" s="6"/>
      <c r="AQ2538" s="21"/>
      <c r="AR2538" s="21"/>
      <c r="AS2538" s="21"/>
      <c r="AT2538" s="6"/>
      <c r="AU2538" s="6"/>
      <c r="AV2538" s="6"/>
      <c r="AW2538" s="6"/>
    </row>
    <row r="2539" spans="1:49" x14ac:dyDescent="0.35">
      <c r="A2539" s="20"/>
      <c r="B2539" s="20"/>
      <c r="C2539" s="20"/>
      <c r="D2539" s="20"/>
      <c r="E2539" s="6"/>
      <c r="F2539" s="6"/>
      <c r="G2539" s="6"/>
      <c r="H2539" s="6"/>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c r="AG2539" s="6"/>
      <c r="AH2539" s="6"/>
      <c r="AI2539" s="6"/>
      <c r="AJ2539" s="6"/>
      <c r="AK2539" s="6"/>
      <c r="AL2539" s="6"/>
      <c r="AM2539" s="6"/>
      <c r="AN2539" s="6"/>
      <c r="AO2539" s="6"/>
      <c r="AP2539" s="6"/>
      <c r="AQ2539" s="21"/>
      <c r="AR2539" s="21"/>
      <c r="AS2539" s="21"/>
      <c r="AT2539" s="6"/>
      <c r="AU2539" s="6"/>
      <c r="AV2539" s="6"/>
      <c r="AW2539" s="6"/>
    </row>
    <row r="2540" spans="1:49" x14ac:dyDescent="0.35">
      <c r="A2540" s="20"/>
      <c r="B2540" s="20"/>
      <c r="C2540" s="20"/>
      <c r="D2540" s="20"/>
      <c r="E2540" s="6"/>
      <c r="F2540" s="6"/>
      <c r="G2540" s="6"/>
      <c r="H2540" s="6"/>
      <c r="I2540" s="6"/>
      <c r="J2540" s="6"/>
      <c r="K2540" s="6"/>
      <c r="L2540" s="6"/>
      <c r="M2540" s="6"/>
      <c r="N2540" s="6"/>
      <c r="O2540" s="6"/>
      <c r="P2540" s="6"/>
      <c r="Q2540" s="6"/>
      <c r="R2540" s="6"/>
      <c r="S2540" s="6"/>
      <c r="T2540" s="6"/>
      <c r="U2540" s="6"/>
      <c r="V2540" s="6"/>
      <c r="W2540" s="6"/>
      <c r="X2540" s="6"/>
      <c r="Y2540" s="6"/>
      <c r="Z2540" s="6"/>
      <c r="AA2540" s="6"/>
      <c r="AB2540" s="6"/>
      <c r="AC2540" s="6"/>
      <c r="AD2540" s="6"/>
      <c r="AE2540" s="6"/>
      <c r="AF2540" s="6"/>
      <c r="AG2540" s="6"/>
      <c r="AH2540" s="6"/>
      <c r="AI2540" s="6"/>
      <c r="AJ2540" s="6"/>
      <c r="AK2540" s="6"/>
      <c r="AL2540" s="6"/>
      <c r="AM2540" s="6"/>
      <c r="AN2540" s="6"/>
      <c r="AO2540" s="6"/>
      <c r="AP2540" s="6"/>
      <c r="AQ2540" s="21"/>
      <c r="AR2540" s="21"/>
      <c r="AS2540" s="21"/>
      <c r="AT2540" s="6"/>
      <c r="AU2540" s="6"/>
      <c r="AV2540" s="6"/>
      <c r="AW2540" s="6"/>
    </row>
    <row r="2541" spans="1:49" x14ac:dyDescent="0.35">
      <c r="A2541" s="20"/>
      <c r="B2541" s="20"/>
      <c r="C2541" s="20"/>
      <c r="D2541" s="20"/>
      <c r="E2541" s="6"/>
      <c r="F2541" s="6"/>
      <c r="G2541" s="6"/>
      <c r="H2541" s="6"/>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c r="AG2541" s="6"/>
      <c r="AH2541" s="6"/>
      <c r="AI2541" s="6"/>
      <c r="AJ2541" s="6"/>
      <c r="AK2541" s="6"/>
      <c r="AL2541" s="6"/>
      <c r="AM2541" s="6"/>
      <c r="AN2541" s="6"/>
      <c r="AO2541" s="6"/>
      <c r="AP2541" s="6"/>
      <c r="AQ2541" s="21"/>
      <c r="AR2541" s="21"/>
      <c r="AS2541" s="21"/>
      <c r="AT2541" s="6"/>
      <c r="AU2541" s="6"/>
      <c r="AV2541" s="6"/>
      <c r="AW2541" s="6"/>
    </row>
    <row r="2542" spans="1:49" x14ac:dyDescent="0.35">
      <c r="A2542" s="20"/>
      <c r="B2542" s="20"/>
      <c r="C2542" s="20"/>
      <c r="D2542" s="20"/>
      <c r="E2542" s="6"/>
      <c r="F2542" s="6"/>
      <c r="G2542" s="6"/>
      <c r="H2542" s="6"/>
      <c r="I2542" s="6"/>
      <c r="J2542" s="6"/>
      <c r="K2542" s="6"/>
      <c r="L2542" s="6"/>
      <c r="M2542" s="6"/>
      <c r="N2542" s="6"/>
      <c r="O2542" s="6"/>
      <c r="P2542" s="6"/>
      <c r="Q2542" s="6"/>
      <c r="R2542" s="6"/>
      <c r="S2542" s="6"/>
      <c r="T2542" s="6"/>
      <c r="U2542" s="6"/>
      <c r="V2542" s="6"/>
      <c r="W2542" s="6"/>
      <c r="X2542" s="6"/>
      <c r="Y2542" s="6"/>
      <c r="Z2542" s="6"/>
      <c r="AA2542" s="6"/>
      <c r="AB2542" s="6"/>
      <c r="AC2542" s="6"/>
      <c r="AD2542" s="6"/>
      <c r="AE2542" s="6"/>
      <c r="AF2542" s="6"/>
      <c r="AG2542" s="6"/>
      <c r="AH2542" s="6"/>
      <c r="AI2542" s="6"/>
      <c r="AJ2542" s="6"/>
      <c r="AK2542" s="6"/>
      <c r="AL2542" s="6"/>
      <c r="AM2542" s="6"/>
      <c r="AN2542" s="6"/>
      <c r="AO2542" s="6"/>
      <c r="AP2542" s="6"/>
      <c r="AQ2542" s="21"/>
      <c r="AR2542" s="21"/>
      <c r="AS2542" s="21"/>
      <c r="AT2542" s="6"/>
      <c r="AU2542" s="6"/>
      <c r="AV2542" s="6"/>
      <c r="AW2542" s="6"/>
    </row>
    <row r="2543" spans="1:49" x14ac:dyDescent="0.35">
      <c r="A2543" s="20"/>
      <c r="B2543" s="20"/>
      <c r="C2543" s="20"/>
      <c r="D2543" s="20"/>
      <c r="E2543" s="6"/>
      <c r="F2543" s="6"/>
      <c r="G2543" s="6"/>
      <c r="H2543" s="6"/>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c r="AG2543" s="6"/>
      <c r="AH2543" s="6"/>
      <c r="AI2543" s="6"/>
      <c r="AJ2543" s="6"/>
      <c r="AK2543" s="6"/>
      <c r="AL2543" s="6"/>
      <c r="AM2543" s="6"/>
      <c r="AN2543" s="6"/>
      <c r="AO2543" s="6"/>
      <c r="AP2543" s="6"/>
      <c r="AQ2543" s="21"/>
      <c r="AR2543" s="21"/>
      <c r="AS2543" s="21"/>
      <c r="AT2543" s="6"/>
      <c r="AU2543" s="6"/>
      <c r="AV2543" s="6"/>
      <c r="AW2543" s="6"/>
    </row>
    <row r="2544" spans="1:49" x14ac:dyDescent="0.35">
      <c r="A2544" s="20"/>
      <c r="B2544" s="20"/>
      <c r="C2544" s="20"/>
      <c r="D2544" s="20"/>
      <c r="E2544" s="6"/>
      <c r="F2544" s="6"/>
      <c r="G2544" s="6"/>
      <c r="H2544" s="6"/>
      <c r="I2544" s="6"/>
      <c r="J2544" s="6"/>
      <c r="K2544" s="6"/>
      <c r="L2544" s="6"/>
      <c r="M2544" s="6"/>
      <c r="N2544" s="6"/>
      <c r="O2544" s="6"/>
      <c r="P2544" s="6"/>
      <c r="Q2544" s="6"/>
      <c r="R2544" s="6"/>
      <c r="S2544" s="6"/>
      <c r="T2544" s="6"/>
      <c r="U2544" s="6"/>
      <c r="V2544" s="6"/>
      <c r="W2544" s="6"/>
      <c r="X2544" s="6"/>
      <c r="Y2544" s="6"/>
      <c r="Z2544" s="6"/>
      <c r="AA2544" s="6"/>
      <c r="AB2544" s="6"/>
      <c r="AC2544" s="6"/>
      <c r="AD2544" s="6"/>
      <c r="AE2544" s="6"/>
      <c r="AF2544" s="6"/>
      <c r="AG2544" s="6"/>
      <c r="AH2544" s="6"/>
      <c r="AI2544" s="6"/>
      <c r="AJ2544" s="6"/>
      <c r="AK2544" s="6"/>
      <c r="AL2544" s="6"/>
      <c r="AM2544" s="6"/>
      <c r="AN2544" s="6"/>
      <c r="AO2544" s="6"/>
      <c r="AP2544" s="6"/>
      <c r="AQ2544" s="21"/>
      <c r="AR2544" s="21"/>
      <c r="AS2544" s="21"/>
      <c r="AT2544" s="6"/>
      <c r="AU2544" s="6"/>
      <c r="AV2544" s="6"/>
      <c r="AW2544" s="6"/>
    </row>
    <row r="2545" spans="1:49" x14ac:dyDescent="0.35">
      <c r="A2545" s="20"/>
      <c r="B2545" s="20"/>
      <c r="C2545" s="20"/>
      <c r="D2545" s="20"/>
      <c r="E2545" s="6"/>
      <c r="F2545" s="6"/>
      <c r="G2545" s="6"/>
      <c r="H2545" s="6"/>
      <c r="I2545" s="6"/>
      <c r="J2545" s="6"/>
      <c r="K2545" s="6"/>
      <c r="L2545" s="6"/>
      <c r="M2545" s="6"/>
      <c r="N2545" s="6"/>
      <c r="O2545" s="6"/>
      <c r="P2545" s="6"/>
      <c r="Q2545" s="6"/>
      <c r="R2545" s="6"/>
      <c r="S2545" s="6"/>
      <c r="T2545" s="6"/>
      <c r="U2545" s="6"/>
      <c r="V2545" s="6"/>
      <c r="W2545" s="6"/>
      <c r="X2545" s="6"/>
      <c r="Y2545" s="6"/>
      <c r="Z2545" s="6"/>
      <c r="AA2545" s="6"/>
      <c r="AB2545" s="6"/>
      <c r="AC2545" s="6"/>
      <c r="AD2545" s="6"/>
      <c r="AE2545" s="6"/>
      <c r="AF2545" s="6"/>
      <c r="AG2545" s="6"/>
      <c r="AH2545" s="6"/>
      <c r="AI2545" s="6"/>
      <c r="AJ2545" s="6"/>
      <c r="AK2545" s="6"/>
      <c r="AL2545" s="6"/>
      <c r="AM2545" s="6"/>
      <c r="AN2545" s="6"/>
      <c r="AO2545" s="6"/>
      <c r="AP2545" s="6"/>
      <c r="AQ2545" s="21"/>
      <c r="AR2545" s="21"/>
      <c r="AS2545" s="21"/>
      <c r="AT2545" s="6"/>
      <c r="AU2545" s="6"/>
      <c r="AV2545" s="6"/>
      <c r="AW2545" s="6"/>
    </row>
    <row r="2546" spans="1:49" x14ac:dyDescent="0.35">
      <c r="A2546" s="20"/>
      <c r="B2546" s="20"/>
      <c r="C2546" s="20"/>
      <c r="D2546" s="20"/>
      <c r="E2546" s="6"/>
      <c r="F2546" s="6"/>
      <c r="G2546" s="6"/>
      <c r="H2546" s="6"/>
      <c r="I2546" s="6"/>
      <c r="J2546" s="6"/>
      <c r="K2546" s="6"/>
      <c r="L2546" s="6"/>
      <c r="M2546" s="6"/>
      <c r="N2546" s="6"/>
      <c r="O2546" s="6"/>
      <c r="P2546" s="6"/>
      <c r="Q2546" s="6"/>
      <c r="R2546" s="6"/>
      <c r="S2546" s="6"/>
      <c r="T2546" s="6"/>
      <c r="U2546" s="6"/>
      <c r="V2546" s="6"/>
      <c r="W2546" s="6"/>
      <c r="X2546" s="6"/>
      <c r="Y2546" s="6"/>
      <c r="Z2546" s="6"/>
      <c r="AA2546" s="6"/>
      <c r="AB2546" s="6"/>
      <c r="AC2546" s="6"/>
      <c r="AD2546" s="6"/>
      <c r="AE2546" s="6"/>
      <c r="AF2546" s="6"/>
      <c r="AG2546" s="6"/>
      <c r="AH2546" s="6"/>
      <c r="AI2546" s="6"/>
      <c r="AJ2546" s="6"/>
      <c r="AK2546" s="6"/>
      <c r="AL2546" s="6"/>
      <c r="AM2546" s="6"/>
      <c r="AN2546" s="6"/>
      <c r="AO2546" s="6"/>
      <c r="AP2546" s="6"/>
      <c r="AQ2546" s="21"/>
      <c r="AR2546" s="21"/>
      <c r="AS2546" s="21"/>
      <c r="AT2546" s="6"/>
      <c r="AU2546" s="6"/>
      <c r="AV2546" s="6"/>
      <c r="AW2546" s="6"/>
    </row>
    <row r="2547" spans="1:49" x14ac:dyDescent="0.35">
      <c r="A2547" s="20"/>
      <c r="B2547" s="20"/>
      <c r="C2547" s="20"/>
      <c r="D2547" s="20"/>
      <c r="E2547" s="6"/>
      <c r="F2547" s="6"/>
      <c r="G2547" s="6"/>
      <c r="H2547" s="6"/>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c r="AG2547" s="6"/>
      <c r="AH2547" s="6"/>
      <c r="AI2547" s="6"/>
      <c r="AJ2547" s="6"/>
      <c r="AK2547" s="6"/>
      <c r="AL2547" s="6"/>
      <c r="AM2547" s="6"/>
      <c r="AN2547" s="6"/>
      <c r="AO2547" s="6"/>
      <c r="AP2547" s="6"/>
      <c r="AQ2547" s="21"/>
      <c r="AR2547" s="21"/>
      <c r="AS2547" s="21"/>
      <c r="AT2547" s="6"/>
      <c r="AU2547" s="6"/>
      <c r="AV2547" s="6"/>
      <c r="AW2547" s="6"/>
    </row>
    <row r="2548" spans="1:49" x14ac:dyDescent="0.35">
      <c r="A2548" s="20"/>
      <c r="B2548" s="20"/>
      <c r="C2548" s="20"/>
      <c r="D2548" s="20"/>
      <c r="E2548" s="6"/>
      <c r="F2548" s="6"/>
      <c r="G2548" s="6"/>
      <c r="H2548" s="6"/>
      <c r="I2548" s="6"/>
      <c r="J2548" s="6"/>
      <c r="K2548" s="6"/>
      <c r="L2548" s="6"/>
      <c r="M2548" s="6"/>
      <c r="N2548" s="6"/>
      <c r="O2548" s="6"/>
      <c r="P2548" s="6"/>
      <c r="Q2548" s="6"/>
      <c r="R2548" s="6"/>
      <c r="S2548" s="6"/>
      <c r="T2548" s="6"/>
      <c r="U2548" s="6"/>
      <c r="V2548" s="6"/>
      <c r="W2548" s="6"/>
      <c r="X2548" s="6"/>
      <c r="Y2548" s="6"/>
      <c r="Z2548" s="6"/>
      <c r="AA2548" s="6"/>
      <c r="AB2548" s="6"/>
      <c r="AC2548" s="6"/>
      <c r="AD2548" s="6"/>
      <c r="AE2548" s="6"/>
      <c r="AF2548" s="6"/>
      <c r="AG2548" s="6"/>
      <c r="AH2548" s="6"/>
      <c r="AI2548" s="6"/>
      <c r="AJ2548" s="6"/>
      <c r="AK2548" s="6"/>
      <c r="AL2548" s="6"/>
      <c r="AM2548" s="6"/>
      <c r="AN2548" s="6"/>
      <c r="AO2548" s="6"/>
      <c r="AP2548" s="6"/>
      <c r="AQ2548" s="21"/>
      <c r="AR2548" s="21"/>
      <c r="AS2548" s="21"/>
      <c r="AT2548" s="6"/>
      <c r="AU2548" s="6"/>
      <c r="AV2548" s="6"/>
      <c r="AW2548" s="6"/>
    </row>
    <row r="2549" spans="1:49" x14ac:dyDescent="0.35">
      <c r="A2549" s="20"/>
      <c r="B2549" s="20"/>
      <c r="C2549" s="20"/>
      <c r="D2549" s="20"/>
      <c r="E2549" s="6"/>
      <c r="F2549" s="6"/>
      <c r="G2549" s="6"/>
      <c r="H2549" s="6"/>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c r="AG2549" s="6"/>
      <c r="AH2549" s="6"/>
      <c r="AI2549" s="6"/>
      <c r="AJ2549" s="6"/>
      <c r="AK2549" s="6"/>
      <c r="AL2549" s="6"/>
      <c r="AM2549" s="6"/>
      <c r="AN2549" s="6"/>
      <c r="AO2549" s="6"/>
      <c r="AP2549" s="6"/>
      <c r="AQ2549" s="21"/>
      <c r="AR2549" s="21"/>
      <c r="AS2549" s="21"/>
      <c r="AT2549" s="6"/>
      <c r="AU2549" s="6"/>
      <c r="AV2549" s="6"/>
      <c r="AW2549" s="6"/>
    </row>
    <row r="2550" spans="1:49" x14ac:dyDescent="0.35">
      <c r="A2550" s="20"/>
      <c r="B2550" s="20"/>
      <c r="C2550" s="20"/>
      <c r="D2550" s="20"/>
      <c r="E2550" s="6"/>
      <c r="F2550" s="6"/>
      <c r="G2550" s="6"/>
      <c r="H2550" s="6"/>
      <c r="I2550" s="6"/>
      <c r="J2550" s="6"/>
      <c r="K2550" s="6"/>
      <c r="L2550" s="6"/>
      <c r="M2550" s="6"/>
      <c r="N2550" s="6"/>
      <c r="O2550" s="6"/>
      <c r="P2550" s="6"/>
      <c r="Q2550" s="6"/>
      <c r="R2550" s="6"/>
      <c r="S2550" s="6"/>
      <c r="T2550" s="6"/>
      <c r="U2550" s="6"/>
      <c r="V2550" s="6"/>
      <c r="W2550" s="6"/>
      <c r="X2550" s="6"/>
      <c r="Y2550" s="6"/>
      <c r="Z2550" s="6"/>
      <c r="AA2550" s="6"/>
      <c r="AB2550" s="6"/>
      <c r="AC2550" s="6"/>
      <c r="AD2550" s="6"/>
      <c r="AE2550" s="6"/>
      <c r="AF2550" s="6"/>
      <c r="AG2550" s="6"/>
      <c r="AH2550" s="6"/>
      <c r="AI2550" s="6"/>
      <c r="AJ2550" s="6"/>
      <c r="AK2550" s="6"/>
      <c r="AL2550" s="6"/>
      <c r="AM2550" s="6"/>
      <c r="AN2550" s="6"/>
      <c r="AO2550" s="6"/>
      <c r="AP2550" s="6"/>
      <c r="AQ2550" s="21"/>
      <c r="AR2550" s="21"/>
      <c r="AS2550" s="21"/>
      <c r="AT2550" s="6"/>
      <c r="AU2550" s="6"/>
      <c r="AV2550" s="6"/>
      <c r="AW2550" s="6"/>
    </row>
    <row r="2551" spans="1:49" x14ac:dyDescent="0.35">
      <c r="A2551" s="20"/>
      <c r="B2551" s="20"/>
      <c r="C2551" s="20"/>
      <c r="D2551" s="20"/>
      <c r="E2551" s="6"/>
      <c r="F2551" s="6"/>
      <c r="G2551" s="6"/>
      <c r="H2551" s="6"/>
      <c r="I2551" s="6"/>
      <c r="J2551" s="6"/>
      <c r="K2551" s="6"/>
      <c r="L2551" s="6"/>
      <c r="M2551" s="6"/>
      <c r="N2551" s="6"/>
      <c r="O2551" s="6"/>
      <c r="P2551" s="6"/>
      <c r="Q2551" s="6"/>
      <c r="R2551" s="6"/>
      <c r="S2551" s="6"/>
      <c r="T2551" s="6"/>
      <c r="U2551" s="6"/>
      <c r="V2551" s="6"/>
      <c r="W2551" s="6"/>
      <c r="X2551" s="6"/>
      <c r="Y2551" s="6"/>
      <c r="Z2551" s="6"/>
      <c r="AA2551" s="6"/>
      <c r="AB2551" s="6"/>
      <c r="AC2551" s="6"/>
      <c r="AD2551" s="6"/>
      <c r="AE2551" s="6"/>
      <c r="AF2551" s="6"/>
      <c r="AG2551" s="6"/>
      <c r="AH2551" s="6"/>
      <c r="AI2551" s="6"/>
      <c r="AJ2551" s="6"/>
      <c r="AK2551" s="6"/>
      <c r="AL2551" s="6"/>
      <c r="AM2551" s="6"/>
      <c r="AN2551" s="6"/>
      <c r="AO2551" s="6"/>
      <c r="AP2551" s="6"/>
      <c r="AQ2551" s="21"/>
      <c r="AR2551" s="21"/>
      <c r="AS2551" s="21"/>
      <c r="AT2551" s="6"/>
      <c r="AU2551" s="6"/>
      <c r="AV2551" s="6"/>
      <c r="AW2551" s="6"/>
    </row>
    <row r="2552" spans="1:49" x14ac:dyDescent="0.35">
      <c r="A2552" s="20"/>
      <c r="B2552" s="20"/>
      <c r="C2552" s="20"/>
      <c r="D2552" s="20"/>
      <c r="E2552" s="6"/>
      <c r="F2552" s="6"/>
      <c r="G2552" s="6"/>
      <c r="H2552" s="6"/>
      <c r="I2552" s="6"/>
      <c r="J2552" s="6"/>
      <c r="K2552" s="6"/>
      <c r="L2552" s="6"/>
      <c r="M2552" s="6"/>
      <c r="N2552" s="6"/>
      <c r="O2552" s="6"/>
      <c r="P2552" s="6"/>
      <c r="Q2552" s="6"/>
      <c r="R2552" s="6"/>
      <c r="S2552" s="6"/>
      <c r="T2552" s="6"/>
      <c r="U2552" s="6"/>
      <c r="V2552" s="6"/>
      <c r="W2552" s="6"/>
      <c r="X2552" s="6"/>
      <c r="Y2552" s="6"/>
      <c r="Z2552" s="6"/>
      <c r="AA2552" s="6"/>
      <c r="AB2552" s="6"/>
      <c r="AC2552" s="6"/>
      <c r="AD2552" s="6"/>
      <c r="AE2552" s="6"/>
      <c r="AF2552" s="6"/>
      <c r="AG2552" s="6"/>
      <c r="AH2552" s="6"/>
      <c r="AI2552" s="6"/>
      <c r="AJ2552" s="6"/>
      <c r="AK2552" s="6"/>
      <c r="AL2552" s="6"/>
      <c r="AM2552" s="6"/>
      <c r="AN2552" s="6"/>
      <c r="AO2552" s="6"/>
      <c r="AP2552" s="6"/>
      <c r="AQ2552" s="21"/>
      <c r="AR2552" s="21"/>
      <c r="AS2552" s="21"/>
      <c r="AT2552" s="6"/>
      <c r="AU2552" s="6"/>
      <c r="AV2552" s="6"/>
      <c r="AW2552" s="6"/>
    </row>
    <row r="2553" spans="1:49" x14ac:dyDescent="0.35">
      <c r="A2553" s="20"/>
      <c r="B2553" s="20"/>
      <c r="C2553" s="20"/>
      <c r="D2553" s="20"/>
      <c r="E2553" s="6"/>
      <c r="F2553" s="6"/>
      <c r="G2553" s="6"/>
      <c r="H2553" s="6"/>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c r="AG2553" s="6"/>
      <c r="AH2553" s="6"/>
      <c r="AI2553" s="6"/>
      <c r="AJ2553" s="6"/>
      <c r="AK2553" s="6"/>
      <c r="AL2553" s="6"/>
      <c r="AM2553" s="6"/>
      <c r="AN2553" s="6"/>
      <c r="AO2553" s="6"/>
      <c r="AP2553" s="6"/>
      <c r="AQ2553" s="21"/>
      <c r="AR2553" s="21"/>
      <c r="AS2553" s="21"/>
      <c r="AT2553" s="6"/>
      <c r="AU2553" s="6"/>
      <c r="AV2553" s="6"/>
      <c r="AW2553" s="6"/>
    </row>
    <row r="2554" spans="1:49" x14ac:dyDescent="0.35">
      <c r="A2554" s="20"/>
      <c r="B2554" s="20"/>
      <c r="C2554" s="20"/>
      <c r="D2554" s="20"/>
      <c r="E2554" s="6"/>
      <c r="F2554" s="6"/>
      <c r="G2554" s="6"/>
      <c r="H2554" s="6"/>
      <c r="I2554" s="6"/>
      <c r="J2554" s="6"/>
      <c r="K2554" s="6"/>
      <c r="L2554" s="6"/>
      <c r="M2554" s="6"/>
      <c r="N2554" s="6"/>
      <c r="O2554" s="6"/>
      <c r="P2554" s="6"/>
      <c r="Q2554" s="6"/>
      <c r="R2554" s="6"/>
      <c r="S2554" s="6"/>
      <c r="T2554" s="6"/>
      <c r="U2554" s="6"/>
      <c r="V2554" s="6"/>
      <c r="W2554" s="6"/>
      <c r="X2554" s="6"/>
      <c r="Y2554" s="6"/>
      <c r="Z2554" s="6"/>
      <c r="AA2554" s="6"/>
      <c r="AB2554" s="6"/>
      <c r="AC2554" s="6"/>
      <c r="AD2554" s="6"/>
      <c r="AE2554" s="6"/>
      <c r="AF2554" s="6"/>
      <c r="AG2554" s="6"/>
      <c r="AH2554" s="6"/>
      <c r="AI2554" s="6"/>
      <c r="AJ2554" s="6"/>
      <c r="AK2554" s="6"/>
      <c r="AL2554" s="6"/>
      <c r="AM2554" s="6"/>
      <c r="AN2554" s="6"/>
      <c r="AO2554" s="6"/>
      <c r="AP2554" s="6"/>
      <c r="AQ2554" s="21"/>
      <c r="AR2554" s="21"/>
      <c r="AS2554" s="21"/>
      <c r="AT2554" s="6"/>
      <c r="AU2554" s="6"/>
      <c r="AV2554" s="6"/>
      <c r="AW2554" s="6"/>
    </row>
    <row r="2555" spans="1:49" x14ac:dyDescent="0.35">
      <c r="A2555" s="20"/>
      <c r="B2555" s="20"/>
      <c r="C2555" s="20"/>
      <c r="D2555" s="20"/>
      <c r="E2555" s="6"/>
      <c r="F2555" s="6"/>
      <c r="G2555" s="6"/>
      <c r="H2555" s="6"/>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c r="AG2555" s="6"/>
      <c r="AH2555" s="6"/>
      <c r="AI2555" s="6"/>
      <c r="AJ2555" s="6"/>
      <c r="AK2555" s="6"/>
      <c r="AL2555" s="6"/>
      <c r="AM2555" s="6"/>
      <c r="AN2555" s="6"/>
      <c r="AO2555" s="6"/>
      <c r="AP2555" s="6"/>
      <c r="AQ2555" s="21"/>
      <c r="AR2555" s="21"/>
      <c r="AS2555" s="21"/>
      <c r="AT2555" s="6"/>
      <c r="AU2555" s="6"/>
      <c r="AV2555" s="6"/>
      <c r="AW2555" s="6"/>
    </row>
    <row r="2556" spans="1:49" x14ac:dyDescent="0.35">
      <c r="A2556" s="20"/>
      <c r="B2556" s="20"/>
      <c r="C2556" s="20"/>
      <c r="D2556" s="20"/>
      <c r="E2556" s="6"/>
      <c r="F2556" s="6"/>
      <c r="G2556" s="6"/>
      <c r="H2556" s="6"/>
      <c r="I2556" s="6"/>
      <c r="J2556" s="6"/>
      <c r="K2556" s="6"/>
      <c r="L2556" s="6"/>
      <c r="M2556" s="6"/>
      <c r="N2556" s="6"/>
      <c r="O2556" s="6"/>
      <c r="P2556" s="6"/>
      <c r="Q2556" s="6"/>
      <c r="R2556" s="6"/>
      <c r="S2556" s="6"/>
      <c r="T2556" s="6"/>
      <c r="U2556" s="6"/>
      <c r="V2556" s="6"/>
      <c r="W2556" s="6"/>
      <c r="X2556" s="6"/>
      <c r="Y2556" s="6"/>
      <c r="Z2556" s="6"/>
      <c r="AA2556" s="6"/>
      <c r="AB2556" s="6"/>
      <c r="AC2556" s="6"/>
      <c r="AD2556" s="6"/>
      <c r="AE2556" s="6"/>
      <c r="AF2556" s="6"/>
      <c r="AG2556" s="6"/>
      <c r="AH2556" s="6"/>
      <c r="AI2556" s="6"/>
      <c r="AJ2556" s="6"/>
      <c r="AK2556" s="6"/>
      <c r="AL2556" s="6"/>
      <c r="AM2556" s="6"/>
      <c r="AN2556" s="6"/>
      <c r="AO2556" s="6"/>
      <c r="AP2556" s="6"/>
      <c r="AQ2556" s="21"/>
      <c r="AR2556" s="21"/>
      <c r="AS2556" s="21"/>
      <c r="AT2556" s="6"/>
      <c r="AU2556" s="6"/>
      <c r="AV2556" s="6"/>
      <c r="AW2556" s="6"/>
    </row>
    <row r="2557" spans="1:49" x14ac:dyDescent="0.35">
      <c r="A2557" s="20"/>
      <c r="B2557" s="20"/>
      <c r="C2557" s="20"/>
      <c r="D2557" s="20"/>
      <c r="E2557" s="6"/>
      <c r="F2557" s="6"/>
      <c r="G2557" s="6"/>
      <c r="H2557" s="6"/>
      <c r="I2557" s="6"/>
      <c r="J2557" s="6"/>
      <c r="K2557" s="6"/>
      <c r="L2557" s="6"/>
      <c r="M2557" s="6"/>
      <c r="N2557" s="6"/>
      <c r="O2557" s="6"/>
      <c r="P2557" s="6"/>
      <c r="Q2557" s="6"/>
      <c r="R2557" s="6"/>
      <c r="S2557" s="6"/>
      <c r="T2557" s="6"/>
      <c r="U2557" s="6"/>
      <c r="V2557" s="6"/>
      <c r="W2557" s="6"/>
      <c r="X2557" s="6"/>
      <c r="Y2557" s="6"/>
      <c r="Z2557" s="6"/>
      <c r="AA2557" s="6"/>
      <c r="AB2557" s="6"/>
      <c r="AC2557" s="6"/>
      <c r="AD2557" s="6"/>
      <c r="AE2557" s="6"/>
      <c r="AF2557" s="6"/>
      <c r="AG2557" s="6"/>
      <c r="AH2557" s="6"/>
      <c r="AI2557" s="6"/>
      <c r="AJ2557" s="6"/>
      <c r="AK2557" s="6"/>
      <c r="AL2557" s="6"/>
      <c r="AM2557" s="6"/>
      <c r="AN2557" s="6"/>
      <c r="AO2557" s="6"/>
      <c r="AP2557" s="6"/>
      <c r="AQ2557" s="21"/>
      <c r="AR2557" s="21"/>
      <c r="AS2557" s="21"/>
      <c r="AT2557" s="6"/>
      <c r="AU2557" s="6"/>
      <c r="AV2557" s="6"/>
      <c r="AW2557" s="6"/>
    </row>
    <row r="2558" spans="1:49" x14ac:dyDescent="0.35">
      <c r="A2558" s="20"/>
      <c r="B2558" s="20"/>
      <c r="C2558" s="20"/>
      <c r="D2558" s="20"/>
      <c r="E2558" s="6"/>
      <c r="F2558" s="6"/>
      <c r="G2558" s="6"/>
      <c r="H2558" s="6"/>
      <c r="I2558" s="6"/>
      <c r="J2558" s="6"/>
      <c r="K2558" s="6"/>
      <c r="L2558" s="6"/>
      <c r="M2558" s="6"/>
      <c r="N2558" s="6"/>
      <c r="O2558" s="6"/>
      <c r="P2558" s="6"/>
      <c r="Q2558" s="6"/>
      <c r="R2558" s="6"/>
      <c r="S2558" s="6"/>
      <c r="T2558" s="6"/>
      <c r="U2558" s="6"/>
      <c r="V2558" s="6"/>
      <c r="W2558" s="6"/>
      <c r="X2558" s="6"/>
      <c r="Y2558" s="6"/>
      <c r="Z2558" s="6"/>
      <c r="AA2558" s="6"/>
      <c r="AB2558" s="6"/>
      <c r="AC2558" s="6"/>
      <c r="AD2558" s="6"/>
      <c r="AE2558" s="6"/>
      <c r="AF2558" s="6"/>
      <c r="AG2558" s="6"/>
      <c r="AH2558" s="6"/>
      <c r="AI2558" s="6"/>
      <c r="AJ2558" s="6"/>
      <c r="AK2558" s="6"/>
      <c r="AL2558" s="6"/>
      <c r="AM2558" s="6"/>
      <c r="AN2558" s="6"/>
      <c r="AO2558" s="6"/>
      <c r="AP2558" s="6"/>
      <c r="AQ2558" s="21"/>
      <c r="AR2558" s="21"/>
      <c r="AS2558" s="21"/>
      <c r="AT2558" s="6"/>
      <c r="AU2558" s="6"/>
      <c r="AV2558" s="6"/>
      <c r="AW2558" s="6"/>
    </row>
    <row r="2559" spans="1:49" x14ac:dyDescent="0.35">
      <c r="A2559" s="20"/>
      <c r="B2559" s="20"/>
      <c r="C2559" s="20"/>
      <c r="D2559" s="20"/>
      <c r="E2559" s="6"/>
      <c r="F2559" s="6"/>
      <c r="G2559" s="6"/>
      <c r="H2559" s="6"/>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c r="AG2559" s="6"/>
      <c r="AH2559" s="6"/>
      <c r="AI2559" s="6"/>
      <c r="AJ2559" s="6"/>
      <c r="AK2559" s="6"/>
      <c r="AL2559" s="6"/>
      <c r="AM2559" s="6"/>
      <c r="AN2559" s="6"/>
      <c r="AO2559" s="6"/>
      <c r="AP2559" s="6"/>
      <c r="AQ2559" s="21"/>
      <c r="AR2559" s="21"/>
      <c r="AS2559" s="21"/>
      <c r="AT2559" s="6"/>
      <c r="AU2559" s="6"/>
      <c r="AV2559" s="6"/>
      <c r="AW2559" s="6"/>
    </row>
    <row r="2560" spans="1:49" x14ac:dyDescent="0.35">
      <c r="A2560" s="20"/>
      <c r="B2560" s="20"/>
      <c r="C2560" s="20"/>
      <c r="D2560" s="20"/>
      <c r="E2560" s="6"/>
      <c r="F2560" s="6"/>
      <c r="G2560" s="6"/>
      <c r="H2560" s="6"/>
      <c r="I2560" s="6"/>
      <c r="J2560" s="6"/>
      <c r="K2560" s="6"/>
      <c r="L2560" s="6"/>
      <c r="M2560" s="6"/>
      <c r="N2560" s="6"/>
      <c r="O2560" s="6"/>
      <c r="P2560" s="6"/>
      <c r="Q2560" s="6"/>
      <c r="R2560" s="6"/>
      <c r="S2560" s="6"/>
      <c r="T2560" s="6"/>
      <c r="U2560" s="6"/>
      <c r="V2560" s="6"/>
      <c r="W2560" s="6"/>
      <c r="X2560" s="6"/>
      <c r="Y2560" s="6"/>
      <c r="Z2560" s="6"/>
      <c r="AA2560" s="6"/>
      <c r="AB2560" s="6"/>
      <c r="AC2560" s="6"/>
      <c r="AD2560" s="6"/>
      <c r="AE2560" s="6"/>
      <c r="AF2560" s="6"/>
      <c r="AG2560" s="6"/>
      <c r="AH2560" s="6"/>
      <c r="AI2560" s="6"/>
      <c r="AJ2560" s="6"/>
      <c r="AK2560" s="6"/>
      <c r="AL2560" s="6"/>
      <c r="AM2560" s="6"/>
      <c r="AN2560" s="6"/>
      <c r="AO2560" s="6"/>
      <c r="AP2560" s="6"/>
      <c r="AQ2560" s="21"/>
      <c r="AR2560" s="21"/>
      <c r="AS2560" s="21"/>
      <c r="AT2560" s="6"/>
      <c r="AU2560" s="6"/>
      <c r="AV2560" s="6"/>
      <c r="AW2560" s="6"/>
    </row>
    <row r="2561" spans="1:49" x14ac:dyDescent="0.35">
      <c r="A2561" s="20"/>
      <c r="B2561" s="20"/>
      <c r="C2561" s="20"/>
      <c r="D2561" s="20"/>
      <c r="E2561" s="6"/>
      <c r="F2561" s="6"/>
      <c r="G2561" s="6"/>
      <c r="H2561" s="6"/>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c r="AG2561" s="6"/>
      <c r="AH2561" s="6"/>
      <c r="AI2561" s="6"/>
      <c r="AJ2561" s="6"/>
      <c r="AK2561" s="6"/>
      <c r="AL2561" s="6"/>
      <c r="AM2561" s="6"/>
      <c r="AN2561" s="6"/>
      <c r="AO2561" s="6"/>
      <c r="AP2561" s="6"/>
      <c r="AQ2561" s="21"/>
      <c r="AR2561" s="21"/>
      <c r="AS2561" s="21"/>
      <c r="AT2561" s="6"/>
      <c r="AU2561" s="6"/>
      <c r="AV2561" s="6"/>
      <c r="AW2561" s="6"/>
    </row>
    <row r="2562" spans="1:49" x14ac:dyDescent="0.35">
      <c r="A2562" s="20"/>
      <c r="B2562" s="20"/>
      <c r="C2562" s="20"/>
      <c r="D2562" s="20"/>
      <c r="E2562" s="6"/>
      <c r="F2562" s="6"/>
      <c r="G2562" s="6"/>
      <c r="H2562" s="6"/>
      <c r="I2562" s="6"/>
      <c r="J2562" s="6"/>
      <c r="K2562" s="6"/>
      <c r="L2562" s="6"/>
      <c r="M2562" s="6"/>
      <c r="N2562" s="6"/>
      <c r="O2562" s="6"/>
      <c r="P2562" s="6"/>
      <c r="Q2562" s="6"/>
      <c r="R2562" s="6"/>
      <c r="S2562" s="6"/>
      <c r="T2562" s="6"/>
      <c r="U2562" s="6"/>
      <c r="V2562" s="6"/>
      <c r="W2562" s="6"/>
      <c r="X2562" s="6"/>
      <c r="Y2562" s="6"/>
      <c r="Z2562" s="6"/>
      <c r="AA2562" s="6"/>
      <c r="AB2562" s="6"/>
      <c r="AC2562" s="6"/>
      <c r="AD2562" s="6"/>
      <c r="AE2562" s="6"/>
      <c r="AF2562" s="6"/>
      <c r="AG2562" s="6"/>
      <c r="AH2562" s="6"/>
      <c r="AI2562" s="6"/>
      <c r="AJ2562" s="6"/>
      <c r="AK2562" s="6"/>
      <c r="AL2562" s="6"/>
      <c r="AM2562" s="6"/>
      <c r="AN2562" s="6"/>
      <c r="AO2562" s="6"/>
      <c r="AP2562" s="6"/>
      <c r="AQ2562" s="21"/>
      <c r="AR2562" s="21"/>
      <c r="AS2562" s="21"/>
      <c r="AT2562" s="6"/>
      <c r="AU2562" s="6"/>
      <c r="AV2562" s="6"/>
      <c r="AW2562" s="6"/>
    </row>
    <row r="2563" spans="1:49" x14ac:dyDescent="0.35">
      <c r="A2563" s="20"/>
      <c r="B2563" s="20"/>
      <c r="C2563" s="20"/>
      <c r="D2563" s="20"/>
      <c r="E2563" s="6"/>
      <c r="F2563" s="6"/>
      <c r="G2563" s="6"/>
      <c r="H2563" s="6"/>
      <c r="I2563" s="6"/>
      <c r="J2563" s="6"/>
      <c r="K2563" s="6"/>
      <c r="L2563" s="6"/>
      <c r="M2563" s="6"/>
      <c r="N2563" s="6"/>
      <c r="O2563" s="6"/>
      <c r="P2563" s="6"/>
      <c r="Q2563" s="6"/>
      <c r="R2563" s="6"/>
      <c r="S2563" s="6"/>
      <c r="T2563" s="6"/>
      <c r="U2563" s="6"/>
      <c r="V2563" s="6"/>
      <c r="W2563" s="6"/>
      <c r="X2563" s="6"/>
      <c r="Y2563" s="6"/>
      <c r="Z2563" s="6"/>
      <c r="AA2563" s="6"/>
      <c r="AB2563" s="6"/>
      <c r="AC2563" s="6"/>
      <c r="AD2563" s="6"/>
      <c r="AE2563" s="6"/>
      <c r="AF2563" s="6"/>
      <c r="AG2563" s="6"/>
      <c r="AH2563" s="6"/>
      <c r="AI2563" s="6"/>
      <c r="AJ2563" s="6"/>
      <c r="AK2563" s="6"/>
      <c r="AL2563" s="6"/>
      <c r="AM2563" s="6"/>
      <c r="AN2563" s="6"/>
      <c r="AO2563" s="6"/>
      <c r="AP2563" s="6"/>
      <c r="AQ2563" s="21"/>
      <c r="AR2563" s="21"/>
      <c r="AS2563" s="21"/>
      <c r="AT2563" s="6"/>
      <c r="AU2563" s="6"/>
      <c r="AV2563" s="6"/>
      <c r="AW2563" s="6"/>
    </row>
    <row r="2564" spans="1:49" x14ac:dyDescent="0.35">
      <c r="A2564" s="20"/>
      <c r="B2564" s="20"/>
      <c r="C2564" s="20"/>
      <c r="D2564" s="20"/>
      <c r="E2564" s="6"/>
      <c r="F2564" s="6"/>
      <c r="G2564" s="6"/>
      <c r="H2564" s="6"/>
      <c r="I2564" s="6"/>
      <c r="J2564" s="6"/>
      <c r="K2564" s="6"/>
      <c r="L2564" s="6"/>
      <c r="M2564" s="6"/>
      <c r="N2564" s="6"/>
      <c r="O2564" s="6"/>
      <c r="P2564" s="6"/>
      <c r="Q2564" s="6"/>
      <c r="R2564" s="6"/>
      <c r="S2564" s="6"/>
      <c r="T2564" s="6"/>
      <c r="U2564" s="6"/>
      <c r="V2564" s="6"/>
      <c r="W2564" s="6"/>
      <c r="X2564" s="6"/>
      <c r="Y2564" s="6"/>
      <c r="Z2564" s="6"/>
      <c r="AA2564" s="6"/>
      <c r="AB2564" s="6"/>
      <c r="AC2564" s="6"/>
      <c r="AD2564" s="6"/>
      <c r="AE2564" s="6"/>
      <c r="AF2564" s="6"/>
      <c r="AG2564" s="6"/>
      <c r="AH2564" s="6"/>
      <c r="AI2564" s="6"/>
      <c r="AJ2564" s="6"/>
      <c r="AK2564" s="6"/>
      <c r="AL2564" s="6"/>
      <c r="AM2564" s="6"/>
      <c r="AN2564" s="6"/>
      <c r="AO2564" s="6"/>
      <c r="AP2564" s="6"/>
      <c r="AQ2564" s="21"/>
      <c r="AR2564" s="21"/>
      <c r="AS2564" s="21"/>
      <c r="AT2564" s="6"/>
      <c r="AU2564" s="6"/>
      <c r="AV2564" s="6"/>
      <c r="AW2564" s="6"/>
    </row>
    <row r="2565" spans="1:49" x14ac:dyDescent="0.35">
      <c r="A2565" s="20"/>
      <c r="B2565" s="20"/>
      <c r="C2565" s="20"/>
      <c r="D2565" s="20"/>
      <c r="E2565" s="6"/>
      <c r="F2565" s="6"/>
      <c r="G2565" s="6"/>
      <c r="H2565" s="6"/>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c r="AG2565" s="6"/>
      <c r="AH2565" s="6"/>
      <c r="AI2565" s="6"/>
      <c r="AJ2565" s="6"/>
      <c r="AK2565" s="6"/>
      <c r="AL2565" s="6"/>
      <c r="AM2565" s="6"/>
      <c r="AN2565" s="6"/>
      <c r="AO2565" s="6"/>
      <c r="AP2565" s="6"/>
      <c r="AQ2565" s="21"/>
      <c r="AR2565" s="21"/>
      <c r="AS2565" s="21"/>
      <c r="AT2565" s="6"/>
      <c r="AU2565" s="6"/>
      <c r="AV2565" s="6"/>
      <c r="AW2565" s="6"/>
    </row>
    <row r="2566" spans="1:49" x14ac:dyDescent="0.35">
      <c r="A2566" s="20"/>
      <c r="B2566" s="20"/>
      <c r="C2566" s="20"/>
      <c r="D2566" s="20"/>
      <c r="E2566" s="6"/>
      <c r="F2566" s="6"/>
      <c r="G2566" s="6"/>
      <c r="H2566" s="6"/>
      <c r="I2566" s="6"/>
      <c r="J2566" s="6"/>
      <c r="K2566" s="6"/>
      <c r="L2566" s="6"/>
      <c r="M2566" s="6"/>
      <c r="N2566" s="6"/>
      <c r="O2566" s="6"/>
      <c r="P2566" s="6"/>
      <c r="Q2566" s="6"/>
      <c r="R2566" s="6"/>
      <c r="S2566" s="6"/>
      <c r="T2566" s="6"/>
      <c r="U2566" s="6"/>
      <c r="V2566" s="6"/>
      <c r="W2566" s="6"/>
      <c r="X2566" s="6"/>
      <c r="Y2566" s="6"/>
      <c r="Z2566" s="6"/>
      <c r="AA2566" s="6"/>
      <c r="AB2566" s="6"/>
      <c r="AC2566" s="6"/>
      <c r="AD2566" s="6"/>
      <c r="AE2566" s="6"/>
      <c r="AF2566" s="6"/>
      <c r="AG2566" s="6"/>
      <c r="AH2566" s="6"/>
      <c r="AI2566" s="6"/>
      <c r="AJ2566" s="6"/>
      <c r="AK2566" s="6"/>
      <c r="AL2566" s="6"/>
      <c r="AM2566" s="6"/>
      <c r="AN2566" s="6"/>
      <c r="AO2566" s="6"/>
      <c r="AP2566" s="6"/>
      <c r="AQ2566" s="21"/>
      <c r="AR2566" s="21"/>
      <c r="AS2566" s="21"/>
      <c r="AT2566" s="6"/>
      <c r="AU2566" s="6"/>
      <c r="AV2566" s="6"/>
      <c r="AW2566" s="6"/>
    </row>
    <row r="2567" spans="1:49" x14ac:dyDescent="0.35">
      <c r="A2567" s="20"/>
      <c r="B2567" s="20"/>
      <c r="C2567" s="20"/>
      <c r="D2567" s="20"/>
      <c r="E2567" s="6"/>
      <c r="F2567" s="6"/>
      <c r="G2567" s="6"/>
      <c r="H2567" s="6"/>
      <c r="I2567" s="6"/>
      <c r="J2567" s="6"/>
      <c r="K2567" s="6"/>
      <c r="L2567" s="6"/>
      <c r="M2567" s="6"/>
      <c r="N2567" s="6"/>
      <c r="O2567" s="6"/>
      <c r="P2567" s="6"/>
      <c r="Q2567" s="6"/>
      <c r="R2567" s="6"/>
      <c r="S2567" s="6"/>
      <c r="T2567" s="6"/>
      <c r="U2567" s="6"/>
      <c r="V2567" s="6"/>
      <c r="W2567" s="6"/>
      <c r="X2567" s="6"/>
      <c r="Y2567" s="6"/>
      <c r="Z2567" s="6"/>
      <c r="AA2567" s="6"/>
      <c r="AB2567" s="6"/>
      <c r="AC2567" s="6"/>
      <c r="AD2567" s="6"/>
      <c r="AE2567" s="6"/>
      <c r="AF2567" s="6"/>
      <c r="AG2567" s="6"/>
      <c r="AH2567" s="6"/>
      <c r="AI2567" s="6"/>
      <c r="AJ2567" s="6"/>
      <c r="AK2567" s="6"/>
      <c r="AL2567" s="6"/>
      <c r="AM2567" s="6"/>
      <c r="AN2567" s="6"/>
      <c r="AO2567" s="6"/>
      <c r="AP2567" s="6"/>
      <c r="AQ2567" s="21"/>
      <c r="AR2567" s="21"/>
      <c r="AS2567" s="21"/>
      <c r="AT2567" s="6"/>
      <c r="AU2567" s="6"/>
      <c r="AV2567" s="6"/>
      <c r="AW2567" s="6"/>
    </row>
    <row r="2568" spans="1:49" x14ac:dyDescent="0.35">
      <c r="A2568" s="20"/>
      <c r="B2568" s="20"/>
      <c r="C2568" s="20"/>
      <c r="D2568" s="20"/>
      <c r="E2568" s="6"/>
      <c r="F2568" s="6"/>
      <c r="G2568" s="6"/>
      <c r="H2568" s="6"/>
      <c r="I2568" s="6"/>
      <c r="J2568" s="6"/>
      <c r="K2568" s="6"/>
      <c r="L2568" s="6"/>
      <c r="M2568" s="6"/>
      <c r="N2568" s="6"/>
      <c r="O2568" s="6"/>
      <c r="P2568" s="6"/>
      <c r="Q2568" s="6"/>
      <c r="R2568" s="6"/>
      <c r="S2568" s="6"/>
      <c r="T2568" s="6"/>
      <c r="U2568" s="6"/>
      <c r="V2568" s="6"/>
      <c r="W2568" s="6"/>
      <c r="X2568" s="6"/>
      <c r="Y2568" s="6"/>
      <c r="Z2568" s="6"/>
      <c r="AA2568" s="6"/>
      <c r="AB2568" s="6"/>
      <c r="AC2568" s="6"/>
      <c r="AD2568" s="6"/>
      <c r="AE2568" s="6"/>
      <c r="AF2568" s="6"/>
      <c r="AG2568" s="6"/>
      <c r="AH2568" s="6"/>
      <c r="AI2568" s="6"/>
      <c r="AJ2568" s="6"/>
      <c r="AK2568" s="6"/>
      <c r="AL2568" s="6"/>
      <c r="AM2568" s="6"/>
      <c r="AN2568" s="6"/>
      <c r="AO2568" s="6"/>
      <c r="AP2568" s="6"/>
      <c r="AQ2568" s="21"/>
      <c r="AR2568" s="21"/>
      <c r="AS2568" s="21"/>
      <c r="AT2568" s="6"/>
      <c r="AU2568" s="6"/>
      <c r="AV2568" s="6"/>
      <c r="AW2568" s="6"/>
    </row>
    <row r="2569" spans="1:49" x14ac:dyDescent="0.35">
      <c r="A2569" s="20"/>
      <c r="B2569" s="20"/>
      <c r="C2569" s="20"/>
      <c r="D2569" s="20"/>
      <c r="E2569" s="6"/>
      <c r="F2569" s="6"/>
      <c r="G2569" s="6"/>
      <c r="H2569" s="6"/>
      <c r="I2569" s="6"/>
      <c r="J2569" s="6"/>
      <c r="K2569" s="6"/>
      <c r="L2569" s="6"/>
      <c r="M2569" s="6"/>
      <c r="N2569" s="6"/>
      <c r="O2569" s="6"/>
      <c r="P2569" s="6"/>
      <c r="Q2569" s="6"/>
      <c r="R2569" s="6"/>
      <c r="S2569" s="6"/>
      <c r="T2569" s="6"/>
      <c r="U2569" s="6"/>
      <c r="V2569" s="6"/>
      <c r="W2569" s="6"/>
      <c r="X2569" s="6"/>
      <c r="Y2569" s="6"/>
      <c r="Z2569" s="6"/>
      <c r="AA2569" s="6"/>
      <c r="AB2569" s="6"/>
      <c r="AC2569" s="6"/>
      <c r="AD2569" s="6"/>
      <c r="AE2569" s="6"/>
      <c r="AF2569" s="6"/>
      <c r="AG2569" s="6"/>
      <c r="AH2569" s="6"/>
      <c r="AI2569" s="6"/>
      <c r="AJ2569" s="6"/>
      <c r="AK2569" s="6"/>
      <c r="AL2569" s="6"/>
      <c r="AM2569" s="6"/>
      <c r="AN2569" s="6"/>
      <c r="AO2569" s="6"/>
      <c r="AP2569" s="6"/>
      <c r="AQ2569" s="21"/>
      <c r="AR2569" s="21"/>
      <c r="AS2569" s="21"/>
      <c r="AT2569" s="6"/>
      <c r="AU2569" s="6"/>
      <c r="AV2569" s="6"/>
      <c r="AW2569" s="6"/>
    </row>
    <row r="2570" spans="1:49" x14ac:dyDescent="0.35">
      <c r="A2570" s="20"/>
      <c r="B2570" s="20"/>
      <c r="C2570" s="20"/>
      <c r="D2570" s="20"/>
      <c r="E2570" s="6"/>
      <c r="F2570" s="6"/>
      <c r="G2570" s="6"/>
      <c r="H2570" s="6"/>
      <c r="I2570" s="6"/>
      <c r="J2570" s="6"/>
      <c r="K2570" s="6"/>
      <c r="L2570" s="6"/>
      <c r="M2570" s="6"/>
      <c r="N2570" s="6"/>
      <c r="O2570" s="6"/>
      <c r="P2570" s="6"/>
      <c r="Q2570" s="6"/>
      <c r="R2570" s="6"/>
      <c r="S2570" s="6"/>
      <c r="T2570" s="6"/>
      <c r="U2570" s="6"/>
      <c r="V2570" s="6"/>
      <c r="W2570" s="6"/>
      <c r="X2570" s="6"/>
      <c r="Y2570" s="6"/>
      <c r="Z2570" s="6"/>
      <c r="AA2570" s="6"/>
      <c r="AB2570" s="6"/>
      <c r="AC2570" s="6"/>
      <c r="AD2570" s="6"/>
      <c r="AE2570" s="6"/>
      <c r="AF2570" s="6"/>
      <c r="AG2570" s="6"/>
      <c r="AH2570" s="6"/>
      <c r="AI2570" s="6"/>
      <c r="AJ2570" s="6"/>
      <c r="AK2570" s="6"/>
      <c r="AL2570" s="6"/>
      <c r="AM2570" s="6"/>
      <c r="AN2570" s="6"/>
      <c r="AO2570" s="6"/>
      <c r="AP2570" s="6"/>
      <c r="AQ2570" s="21"/>
      <c r="AR2570" s="21"/>
      <c r="AS2570" s="21"/>
      <c r="AT2570" s="6"/>
      <c r="AU2570" s="6"/>
      <c r="AV2570" s="6"/>
      <c r="AW2570" s="6"/>
    </row>
    <row r="2571" spans="1:49" x14ac:dyDescent="0.35">
      <c r="A2571" s="20"/>
      <c r="B2571" s="20"/>
      <c r="C2571" s="20"/>
      <c r="D2571" s="20"/>
      <c r="E2571" s="6"/>
      <c r="F2571" s="6"/>
      <c r="G2571" s="6"/>
      <c r="H2571" s="6"/>
      <c r="I2571" s="6"/>
      <c r="J2571" s="6"/>
      <c r="K2571" s="6"/>
      <c r="L2571" s="6"/>
      <c r="M2571" s="6"/>
      <c r="N2571" s="6"/>
      <c r="O2571" s="6"/>
      <c r="P2571" s="6"/>
      <c r="Q2571" s="6"/>
      <c r="R2571" s="6"/>
      <c r="S2571" s="6"/>
      <c r="T2571" s="6"/>
      <c r="U2571" s="6"/>
      <c r="V2571" s="6"/>
      <c r="W2571" s="6"/>
      <c r="X2571" s="6"/>
      <c r="Y2571" s="6"/>
      <c r="Z2571" s="6"/>
      <c r="AA2571" s="6"/>
      <c r="AB2571" s="6"/>
      <c r="AC2571" s="6"/>
      <c r="AD2571" s="6"/>
      <c r="AE2571" s="6"/>
      <c r="AF2571" s="6"/>
      <c r="AG2571" s="6"/>
      <c r="AH2571" s="6"/>
      <c r="AI2571" s="6"/>
      <c r="AJ2571" s="6"/>
      <c r="AK2571" s="6"/>
      <c r="AL2571" s="6"/>
      <c r="AM2571" s="6"/>
      <c r="AN2571" s="6"/>
      <c r="AO2571" s="6"/>
      <c r="AP2571" s="6"/>
      <c r="AQ2571" s="21"/>
      <c r="AR2571" s="21"/>
      <c r="AS2571" s="21"/>
      <c r="AT2571" s="6"/>
      <c r="AU2571" s="6"/>
      <c r="AV2571" s="6"/>
      <c r="AW2571" s="6"/>
    </row>
    <row r="2572" spans="1:49" x14ac:dyDescent="0.35">
      <c r="A2572" s="20"/>
      <c r="B2572" s="20"/>
      <c r="C2572" s="20"/>
      <c r="D2572" s="20"/>
      <c r="E2572" s="6"/>
      <c r="F2572" s="6"/>
      <c r="G2572" s="6"/>
      <c r="H2572" s="6"/>
      <c r="I2572" s="6"/>
      <c r="J2572" s="6"/>
      <c r="K2572" s="6"/>
      <c r="L2572" s="6"/>
      <c r="M2572" s="6"/>
      <c r="N2572" s="6"/>
      <c r="O2572" s="6"/>
      <c r="P2572" s="6"/>
      <c r="Q2572" s="6"/>
      <c r="R2572" s="6"/>
      <c r="S2572" s="6"/>
      <c r="T2572" s="6"/>
      <c r="U2572" s="6"/>
      <c r="V2572" s="6"/>
      <c r="W2572" s="6"/>
      <c r="X2572" s="6"/>
      <c r="Y2572" s="6"/>
      <c r="Z2572" s="6"/>
      <c r="AA2572" s="6"/>
      <c r="AB2572" s="6"/>
      <c r="AC2572" s="6"/>
      <c r="AD2572" s="6"/>
      <c r="AE2572" s="6"/>
      <c r="AF2572" s="6"/>
      <c r="AG2572" s="6"/>
      <c r="AH2572" s="6"/>
      <c r="AI2572" s="6"/>
      <c r="AJ2572" s="6"/>
      <c r="AK2572" s="6"/>
      <c r="AL2572" s="6"/>
      <c r="AM2572" s="6"/>
      <c r="AN2572" s="6"/>
      <c r="AO2572" s="6"/>
      <c r="AP2572" s="6"/>
      <c r="AQ2572" s="21"/>
      <c r="AR2572" s="21"/>
      <c r="AS2572" s="21"/>
      <c r="AT2572" s="6"/>
      <c r="AU2572" s="6"/>
      <c r="AV2572" s="6"/>
      <c r="AW2572" s="6"/>
    </row>
    <row r="2573" spans="1:49" x14ac:dyDescent="0.35">
      <c r="A2573" s="20"/>
      <c r="B2573" s="20"/>
      <c r="C2573" s="20"/>
      <c r="D2573" s="20"/>
      <c r="E2573" s="6"/>
      <c r="F2573" s="6"/>
      <c r="G2573" s="6"/>
      <c r="H2573" s="6"/>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c r="AG2573" s="6"/>
      <c r="AH2573" s="6"/>
      <c r="AI2573" s="6"/>
      <c r="AJ2573" s="6"/>
      <c r="AK2573" s="6"/>
      <c r="AL2573" s="6"/>
      <c r="AM2573" s="6"/>
      <c r="AN2573" s="6"/>
      <c r="AO2573" s="6"/>
      <c r="AP2573" s="6"/>
      <c r="AQ2573" s="21"/>
      <c r="AR2573" s="21"/>
      <c r="AS2573" s="21"/>
      <c r="AT2573" s="6"/>
      <c r="AU2573" s="6"/>
      <c r="AV2573" s="6"/>
      <c r="AW2573" s="6"/>
    </row>
    <row r="2574" spans="1:49" x14ac:dyDescent="0.35">
      <c r="A2574" s="20"/>
      <c r="B2574" s="20"/>
      <c r="C2574" s="20"/>
      <c r="D2574" s="20"/>
      <c r="E2574" s="6"/>
      <c r="F2574" s="6"/>
      <c r="G2574" s="6"/>
      <c r="H2574" s="6"/>
      <c r="I2574" s="6"/>
      <c r="J2574" s="6"/>
      <c r="K2574" s="6"/>
      <c r="L2574" s="6"/>
      <c r="M2574" s="6"/>
      <c r="N2574" s="6"/>
      <c r="O2574" s="6"/>
      <c r="P2574" s="6"/>
      <c r="Q2574" s="6"/>
      <c r="R2574" s="6"/>
      <c r="S2574" s="6"/>
      <c r="T2574" s="6"/>
      <c r="U2574" s="6"/>
      <c r="V2574" s="6"/>
      <c r="W2574" s="6"/>
      <c r="X2574" s="6"/>
      <c r="Y2574" s="6"/>
      <c r="Z2574" s="6"/>
      <c r="AA2574" s="6"/>
      <c r="AB2574" s="6"/>
      <c r="AC2574" s="6"/>
      <c r="AD2574" s="6"/>
      <c r="AE2574" s="6"/>
      <c r="AF2574" s="6"/>
      <c r="AG2574" s="6"/>
      <c r="AH2574" s="6"/>
      <c r="AI2574" s="6"/>
      <c r="AJ2574" s="6"/>
      <c r="AK2574" s="6"/>
      <c r="AL2574" s="6"/>
      <c r="AM2574" s="6"/>
      <c r="AN2574" s="6"/>
      <c r="AO2574" s="6"/>
      <c r="AP2574" s="6"/>
      <c r="AQ2574" s="21"/>
      <c r="AR2574" s="21"/>
      <c r="AS2574" s="21"/>
      <c r="AT2574" s="6"/>
      <c r="AU2574" s="6"/>
      <c r="AV2574" s="6"/>
      <c r="AW2574" s="6"/>
    </row>
    <row r="2575" spans="1:49" x14ac:dyDescent="0.35">
      <c r="A2575" s="20"/>
      <c r="B2575" s="20"/>
      <c r="C2575" s="20"/>
      <c r="D2575" s="20"/>
      <c r="E2575" s="6"/>
      <c r="F2575" s="6"/>
      <c r="G2575" s="6"/>
      <c r="H2575" s="6"/>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c r="AG2575" s="6"/>
      <c r="AH2575" s="6"/>
      <c r="AI2575" s="6"/>
      <c r="AJ2575" s="6"/>
      <c r="AK2575" s="6"/>
      <c r="AL2575" s="6"/>
      <c r="AM2575" s="6"/>
      <c r="AN2575" s="6"/>
      <c r="AO2575" s="6"/>
      <c r="AP2575" s="6"/>
      <c r="AQ2575" s="21"/>
      <c r="AR2575" s="21"/>
      <c r="AS2575" s="21"/>
      <c r="AT2575" s="6"/>
      <c r="AU2575" s="6"/>
      <c r="AV2575" s="6"/>
      <c r="AW2575" s="6"/>
    </row>
    <row r="2576" spans="1:49" x14ac:dyDescent="0.35">
      <c r="A2576" s="20"/>
      <c r="B2576" s="20"/>
      <c r="C2576" s="20"/>
      <c r="D2576" s="20"/>
      <c r="E2576" s="6"/>
      <c r="F2576" s="6"/>
      <c r="G2576" s="6"/>
      <c r="H2576" s="6"/>
      <c r="I2576" s="6"/>
      <c r="J2576" s="6"/>
      <c r="K2576" s="6"/>
      <c r="L2576" s="6"/>
      <c r="M2576" s="6"/>
      <c r="N2576" s="6"/>
      <c r="O2576" s="6"/>
      <c r="P2576" s="6"/>
      <c r="Q2576" s="6"/>
      <c r="R2576" s="6"/>
      <c r="S2576" s="6"/>
      <c r="T2576" s="6"/>
      <c r="U2576" s="6"/>
      <c r="V2576" s="6"/>
      <c r="W2576" s="6"/>
      <c r="X2576" s="6"/>
      <c r="Y2576" s="6"/>
      <c r="Z2576" s="6"/>
      <c r="AA2576" s="6"/>
      <c r="AB2576" s="6"/>
      <c r="AC2576" s="6"/>
      <c r="AD2576" s="6"/>
      <c r="AE2576" s="6"/>
      <c r="AF2576" s="6"/>
      <c r="AG2576" s="6"/>
      <c r="AH2576" s="6"/>
      <c r="AI2576" s="6"/>
      <c r="AJ2576" s="6"/>
      <c r="AK2576" s="6"/>
      <c r="AL2576" s="6"/>
      <c r="AM2576" s="6"/>
      <c r="AN2576" s="6"/>
      <c r="AO2576" s="6"/>
      <c r="AP2576" s="6"/>
      <c r="AQ2576" s="21"/>
      <c r="AR2576" s="21"/>
      <c r="AS2576" s="21"/>
      <c r="AT2576" s="6"/>
      <c r="AU2576" s="6"/>
      <c r="AV2576" s="6"/>
      <c r="AW2576" s="6"/>
    </row>
    <row r="2577" spans="1:49" x14ac:dyDescent="0.35">
      <c r="A2577" s="20"/>
      <c r="B2577" s="20"/>
      <c r="C2577" s="20"/>
      <c r="D2577" s="20"/>
      <c r="E2577" s="6"/>
      <c r="F2577" s="6"/>
      <c r="G2577" s="6"/>
      <c r="H2577" s="6"/>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c r="AG2577" s="6"/>
      <c r="AH2577" s="6"/>
      <c r="AI2577" s="6"/>
      <c r="AJ2577" s="6"/>
      <c r="AK2577" s="6"/>
      <c r="AL2577" s="6"/>
      <c r="AM2577" s="6"/>
      <c r="AN2577" s="6"/>
      <c r="AO2577" s="6"/>
      <c r="AP2577" s="6"/>
      <c r="AQ2577" s="21"/>
      <c r="AR2577" s="21"/>
      <c r="AS2577" s="21"/>
      <c r="AT2577" s="6"/>
      <c r="AU2577" s="6"/>
      <c r="AV2577" s="6"/>
      <c r="AW2577" s="6"/>
    </row>
    <row r="2578" spans="1:49" x14ac:dyDescent="0.35">
      <c r="A2578" s="20"/>
      <c r="B2578" s="20"/>
      <c r="C2578" s="20"/>
      <c r="D2578" s="20"/>
      <c r="E2578" s="6"/>
      <c r="F2578" s="6"/>
      <c r="G2578" s="6"/>
      <c r="H2578" s="6"/>
      <c r="I2578" s="6"/>
      <c r="J2578" s="6"/>
      <c r="K2578" s="6"/>
      <c r="L2578" s="6"/>
      <c r="M2578" s="6"/>
      <c r="N2578" s="6"/>
      <c r="O2578" s="6"/>
      <c r="P2578" s="6"/>
      <c r="Q2578" s="6"/>
      <c r="R2578" s="6"/>
      <c r="S2578" s="6"/>
      <c r="T2578" s="6"/>
      <c r="U2578" s="6"/>
      <c r="V2578" s="6"/>
      <c r="W2578" s="6"/>
      <c r="X2578" s="6"/>
      <c r="Y2578" s="6"/>
      <c r="Z2578" s="6"/>
      <c r="AA2578" s="6"/>
      <c r="AB2578" s="6"/>
      <c r="AC2578" s="6"/>
      <c r="AD2578" s="6"/>
      <c r="AE2578" s="6"/>
      <c r="AF2578" s="6"/>
      <c r="AG2578" s="6"/>
      <c r="AH2578" s="6"/>
      <c r="AI2578" s="6"/>
      <c r="AJ2578" s="6"/>
      <c r="AK2578" s="6"/>
      <c r="AL2578" s="6"/>
      <c r="AM2578" s="6"/>
      <c r="AN2578" s="6"/>
      <c r="AO2578" s="6"/>
      <c r="AP2578" s="6"/>
      <c r="AQ2578" s="21"/>
      <c r="AR2578" s="21"/>
      <c r="AS2578" s="21"/>
      <c r="AT2578" s="6"/>
      <c r="AU2578" s="6"/>
      <c r="AV2578" s="6"/>
      <c r="AW2578" s="6"/>
    </row>
    <row r="2579" spans="1:49" x14ac:dyDescent="0.35">
      <c r="A2579" s="20"/>
      <c r="B2579" s="20"/>
      <c r="C2579" s="20"/>
      <c r="D2579" s="20"/>
      <c r="E2579" s="6"/>
      <c r="F2579" s="6"/>
      <c r="G2579" s="6"/>
      <c r="H2579" s="6"/>
      <c r="I2579" s="6"/>
      <c r="J2579" s="6"/>
      <c r="K2579" s="6"/>
      <c r="L2579" s="6"/>
      <c r="M2579" s="6"/>
      <c r="N2579" s="6"/>
      <c r="O2579" s="6"/>
      <c r="P2579" s="6"/>
      <c r="Q2579" s="6"/>
      <c r="R2579" s="6"/>
      <c r="S2579" s="6"/>
      <c r="T2579" s="6"/>
      <c r="U2579" s="6"/>
      <c r="V2579" s="6"/>
      <c r="W2579" s="6"/>
      <c r="X2579" s="6"/>
      <c r="Y2579" s="6"/>
      <c r="Z2579" s="6"/>
      <c r="AA2579" s="6"/>
      <c r="AB2579" s="6"/>
      <c r="AC2579" s="6"/>
      <c r="AD2579" s="6"/>
      <c r="AE2579" s="6"/>
      <c r="AF2579" s="6"/>
      <c r="AG2579" s="6"/>
      <c r="AH2579" s="6"/>
      <c r="AI2579" s="6"/>
      <c r="AJ2579" s="6"/>
      <c r="AK2579" s="6"/>
      <c r="AL2579" s="6"/>
      <c r="AM2579" s="6"/>
      <c r="AN2579" s="6"/>
      <c r="AO2579" s="6"/>
      <c r="AP2579" s="6"/>
      <c r="AQ2579" s="21"/>
      <c r="AR2579" s="21"/>
      <c r="AS2579" s="21"/>
      <c r="AT2579" s="6"/>
      <c r="AU2579" s="6"/>
      <c r="AV2579" s="6"/>
      <c r="AW2579" s="6"/>
    </row>
    <row r="2580" spans="1:49" x14ac:dyDescent="0.35">
      <c r="A2580" s="20"/>
      <c r="B2580" s="20"/>
      <c r="C2580" s="20"/>
      <c r="D2580" s="20"/>
      <c r="E2580" s="6"/>
      <c r="F2580" s="6"/>
      <c r="G2580" s="6"/>
      <c r="H2580" s="6"/>
      <c r="I2580" s="6"/>
      <c r="J2580" s="6"/>
      <c r="K2580" s="6"/>
      <c r="L2580" s="6"/>
      <c r="M2580" s="6"/>
      <c r="N2580" s="6"/>
      <c r="O2580" s="6"/>
      <c r="P2580" s="6"/>
      <c r="Q2580" s="6"/>
      <c r="R2580" s="6"/>
      <c r="S2580" s="6"/>
      <c r="T2580" s="6"/>
      <c r="U2580" s="6"/>
      <c r="V2580" s="6"/>
      <c r="W2580" s="6"/>
      <c r="X2580" s="6"/>
      <c r="Y2580" s="6"/>
      <c r="Z2580" s="6"/>
      <c r="AA2580" s="6"/>
      <c r="AB2580" s="6"/>
      <c r="AC2580" s="6"/>
      <c r="AD2580" s="6"/>
      <c r="AE2580" s="6"/>
      <c r="AF2580" s="6"/>
      <c r="AG2580" s="6"/>
      <c r="AH2580" s="6"/>
      <c r="AI2580" s="6"/>
      <c r="AJ2580" s="6"/>
      <c r="AK2580" s="6"/>
      <c r="AL2580" s="6"/>
      <c r="AM2580" s="6"/>
      <c r="AN2580" s="6"/>
      <c r="AO2580" s="6"/>
      <c r="AP2580" s="6"/>
      <c r="AQ2580" s="21"/>
      <c r="AR2580" s="21"/>
      <c r="AS2580" s="21"/>
      <c r="AT2580" s="6"/>
      <c r="AU2580" s="6"/>
      <c r="AV2580" s="6"/>
      <c r="AW2580" s="6"/>
    </row>
    <row r="2581" spans="1:49" x14ac:dyDescent="0.35">
      <c r="A2581" s="20"/>
      <c r="B2581" s="20"/>
      <c r="C2581" s="20"/>
      <c r="D2581" s="20"/>
      <c r="E2581" s="6"/>
      <c r="F2581" s="6"/>
      <c r="G2581" s="6"/>
      <c r="H2581" s="6"/>
      <c r="I2581" s="6"/>
      <c r="J2581" s="6"/>
      <c r="K2581" s="6"/>
      <c r="L2581" s="6"/>
      <c r="M2581" s="6"/>
      <c r="N2581" s="6"/>
      <c r="O2581" s="6"/>
      <c r="P2581" s="6"/>
      <c r="Q2581" s="6"/>
      <c r="R2581" s="6"/>
      <c r="S2581" s="6"/>
      <c r="T2581" s="6"/>
      <c r="U2581" s="6"/>
      <c r="V2581" s="6"/>
      <c r="W2581" s="6"/>
      <c r="X2581" s="6"/>
      <c r="Y2581" s="6"/>
      <c r="Z2581" s="6"/>
      <c r="AA2581" s="6"/>
      <c r="AB2581" s="6"/>
      <c r="AC2581" s="6"/>
      <c r="AD2581" s="6"/>
      <c r="AE2581" s="6"/>
      <c r="AF2581" s="6"/>
      <c r="AG2581" s="6"/>
      <c r="AH2581" s="6"/>
      <c r="AI2581" s="6"/>
      <c r="AJ2581" s="6"/>
      <c r="AK2581" s="6"/>
      <c r="AL2581" s="6"/>
      <c r="AM2581" s="6"/>
      <c r="AN2581" s="6"/>
      <c r="AO2581" s="6"/>
      <c r="AP2581" s="6"/>
      <c r="AQ2581" s="21"/>
      <c r="AR2581" s="21"/>
      <c r="AS2581" s="21"/>
      <c r="AT2581" s="6"/>
      <c r="AU2581" s="6"/>
      <c r="AV2581" s="6"/>
      <c r="AW2581" s="6"/>
    </row>
    <row r="2582" spans="1:49" x14ac:dyDescent="0.35">
      <c r="A2582" s="20"/>
      <c r="B2582" s="20"/>
      <c r="C2582" s="20"/>
      <c r="D2582" s="20"/>
      <c r="E2582" s="6"/>
      <c r="F2582" s="6"/>
      <c r="G2582" s="6"/>
      <c r="H2582" s="6"/>
      <c r="I2582" s="6"/>
      <c r="J2582" s="6"/>
      <c r="K2582" s="6"/>
      <c r="L2582" s="6"/>
      <c r="M2582" s="6"/>
      <c r="N2582" s="6"/>
      <c r="O2582" s="6"/>
      <c r="P2582" s="6"/>
      <c r="Q2582" s="6"/>
      <c r="R2582" s="6"/>
      <c r="S2582" s="6"/>
      <c r="T2582" s="6"/>
      <c r="U2582" s="6"/>
      <c r="V2582" s="6"/>
      <c r="W2582" s="6"/>
      <c r="X2582" s="6"/>
      <c r="Y2582" s="6"/>
      <c r="Z2582" s="6"/>
      <c r="AA2582" s="6"/>
      <c r="AB2582" s="6"/>
      <c r="AC2582" s="6"/>
      <c r="AD2582" s="6"/>
      <c r="AE2582" s="6"/>
      <c r="AF2582" s="6"/>
      <c r="AG2582" s="6"/>
      <c r="AH2582" s="6"/>
      <c r="AI2582" s="6"/>
      <c r="AJ2582" s="6"/>
      <c r="AK2582" s="6"/>
      <c r="AL2582" s="6"/>
      <c r="AM2582" s="6"/>
      <c r="AN2582" s="6"/>
      <c r="AO2582" s="6"/>
      <c r="AP2582" s="6"/>
      <c r="AQ2582" s="21"/>
      <c r="AR2582" s="21"/>
      <c r="AS2582" s="21"/>
      <c r="AT2582" s="6"/>
      <c r="AU2582" s="6"/>
      <c r="AV2582" s="6"/>
      <c r="AW2582" s="6"/>
    </row>
    <row r="2583" spans="1:49" x14ac:dyDescent="0.35">
      <c r="A2583" s="20"/>
      <c r="B2583" s="20"/>
      <c r="C2583" s="20"/>
      <c r="D2583" s="20"/>
      <c r="E2583" s="6"/>
      <c r="F2583" s="6"/>
      <c r="G2583" s="6"/>
      <c r="H2583" s="6"/>
      <c r="I2583" s="6"/>
      <c r="J2583" s="6"/>
      <c r="K2583" s="6"/>
      <c r="L2583" s="6"/>
      <c r="M2583" s="6"/>
      <c r="N2583" s="6"/>
      <c r="O2583" s="6"/>
      <c r="P2583" s="6"/>
      <c r="Q2583" s="6"/>
      <c r="R2583" s="6"/>
      <c r="S2583" s="6"/>
      <c r="T2583" s="6"/>
      <c r="U2583" s="6"/>
      <c r="V2583" s="6"/>
      <c r="W2583" s="6"/>
      <c r="X2583" s="6"/>
      <c r="Y2583" s="6"/>
      <c r="Z2583" s="6"/>
      <c r="AA2583" s="6"/>
      <c r="AB2583" s="6"/>
      <c r="AC2583" s="6"/>
      <c r="AD2583" s="6"/>
      <c r="AE2583" s="6"/>
      <c r="AF2583" s="6"/>
      <c r="AG2583" s="6"/>
      <c r="AH2583" s="6"/>
      <c r="AI2583" s="6"/>
      <c r="AJ2583" s="6"/>
      <c r="AK2583" s="6"/>
      <c r="AL2583" s="6"/>
      <c r="AM2583" s="6"/>
      <c r="AN2583" s="6"/>
      <c r="AO2583" s="6"/>
      <c r="AP2583" s="6"/>
      <c r="AQ2583" s="21"/>
      <c r="AR2583" s="21"/>
      <c r="AS2583" s="21"/>
      <c r="AT2583" s="6"/>
      <c r="AU2583" s="6"/>
      <c r="AV2583" s="6"/>
      <c r="AW2583" s="6"/>
    </row>
    <row r="2584" spans="1:49" x14ac:dyDescent="0.35">
      <c r="A2584" s="20"/>
      <c r="B2584" s="20"/>
      <c r="C2584" s="20"/>
      <c r="D2584" s="20"/>
      <c r="E2584" s="6"/>
      <c r="F2584" s="6"/>
      <c r="G2584" s="6"/>
      <c r="H2584" s="6"/>
      <c r="I2584" s="6"/>
      <c r="J2584" s="6"/>
      <c r="K2584" s="6"/>
      <c r="L2584" s="6"/>
      <c r="M2584" s="6"/>
      <c r="N2584" s="6"/>
      <c r="O2584" s="6"/>
      <c r="P2584" s="6"/>
      <c r="Q2584" s="6"/>
      <c r="R2584" s="6"/>
      <c r="S2584" s="6"/>
      <c r="T2584" s="6"/>
      <c r="U2584" s="6"/>
      <c r="V2584" s="6"/>
      <c r="W2584" s="6"/>
      <c r="X2584" s="6"/>
      <c r="Y2584" s="6"/>
      <c r="Z2584" s="6"/>
      <c r="AA2584" s="6"/>
      <c r="AB2584" s="6"/>
      <c r="AC2584" s="6"/>
      <c r="AD2584" s="6"/>
      <c r="AE2584" s="6"/>
      <c r="AF2584" s="6"/>
      <c r="AG2584" s="6"/>
      <c r="AH2584" s="6"/>
      <c r="AI2584" s="6"/>
      <c r="AJ2584" s="6"/>
      <c r="AK2584" s="6"/>
      <c r="AL2584" s="6"/>
      <c r="AM2584" s="6"/>
      <c r="AN2584" s="6"/>
      <c r="AO2584" s="6"/>
      <c r="AP2584" s="6"/>
      <c r="AQ2584" s="21"/>
      <c r="AR2584" s="21"/>
      <c r="AS2584" s="21"/>
      <c r="AT2584" s="6"/>
      <c r="AU2584" s="6"/>
      <c r="AV2584" s="6"/>
      <c r="AW2584" s="6"/>
    </row>
    <row r="2585" spans="1:49" x14ac:dyDescent="0.35">
      <c r="A2585" s="20"/>
      <c r="B2585" s="20"/>
      <c r="C2585" s="20"/>
      <c r="D2585" s="20"/>
      <c r="E2585" s="6"/>
      <c r="F2585" s="6"/>
      <c r="G2585" s="6"/>
      <c r="H2585" s="6"/>
      <c r="I2585" s="6"/>
      <c r="J2585" s="6"/>
      <c r="K2585" s="6"/>
      <c r="L2585" s="6"/>
      <c r="M2585" s="6"/>
      <c r="N2585" s="6"/>
      <c r="O2585" s="6"/>
      <c r="P2585" s="6"/>
      <c r="Q2585" s="6"/>
      <c r="R2585" s="6"/>
      <c r="S2585" s="6"/>
      <c r="T2585" s="6"/>
      <c r="U2585" s="6"/>
      <c r="V2585" s="6"/>
      <c r="W2585" s="6"/>
      <c r="X2585" s="6"/>
      <c r="Y2585" s="6"/>
      <c r="Z2585" s="6"/>
      <c r="AA2585" s="6"/>
      <c r="AB2585" s="6"/>
      <c r="AC2585" s="6"/>
      <c r="AD2585" s="6"/>
      <c r="AE2585" s="6"/>
      <c r="AF2585" s="6"/>
      <c r="AG2585" s="6"/>
      <c r="AH2585" s="6"/>
      <c r="AI2585" s="6"/>
      <c r="AJ2585" s="6"/>
      <c r="AK2585" s="6"/>
      <c r="AL2585" s="6"/>
      <c r="AM2585" s="6"/>
      <c r="AN2585" s="6"/>
      <c r="AO2585" s="6"/>
      <c r="AP2585" s="6"/>
      <c r="AQ2585" s="21"/>
      <c r="AR2585" s="21"/>
      <c r="AS2585" s="21"/>
      <c r="AT2585" s="6"/>
      <c r="AU2585" s="6"/>
      <c r="AV2585" s="6"/>
      <c r="AW2585" s="6"/>
    </row>
    <row r="2586" spans="1:49" x14ac:dyDescent="0.35">
      <c r="A2586" s="20"/>
      <c r="B2586" s="20"/>
      <c r="C2586" s="20"/>
      <c r="D2586" s="20"/>
      <c r="E2586" s="6"/>
      <c r="F2586" s="6"/>
      <c r="G2586" s="6"/>
      <c r="H2586" s="6"/>
      <c r="I2586" s="6"/>
      <c r="J2586" s="6"/>
      <c r="K2586" s="6"/>
      <c r="L2586" s="6"/>
      <c r="M2586" s="6"/>
      <c r="N2586" s="6"/>
      <c r="O2586" s="6"/>
      <c r="P2586" s="6"/>
      <c r="Q2586" s="6"/>
      <c r="R2586" s="6"/>
      <c r="S2586" s="6"/>
      <c r="T2586" s="6"/>
      <c r="U2586" s="6"/>
      <c r="V2586" s="6"/>
      <c r="W2586" s="6"/>
      <c r="X2586" s="6"/>
      <c r="Y2586" s="6"/>
      <c r="Z2586" s="6"/>
      <c r="AA2586" s="6"/>
      <c r="AB2586" s="6"/>
      <c r="AC2586" s="6"/>
      <c r="AD2586" s="6"/>
      <c r="AE2586" s="6"/>
      <c r="AF2586" s="6"/>
      <c r="AG2586" s="6"/>
      <c r="AH2586" s="6"/>
      <c r="AI2586" s="6"/>
      <c r="AJ2586" s="6"/>
      <c r="AK2586" s="6"/>
      <c r="AL2586" s="6"/>
      <c r="AM2586" s="6"/>
      <c r="AN2586" s="6"/>
      <c r="AO2586" s="6"/>
      <c r="AP2586" s="6"/>
      <c r="AQ2586" s="21"/>
      <c r="AR2586" s="21"/>
      <c r="AS2586" s="21"/>
      <c r="AT2586" s="6"/>
      <c r="AU2586" s="6"/>
      <c r="AV2586" s="6"/>
      <c r="AW2586" s="6"/>
    </row>
    <row r="2587" spans="1:49" x14ac:dyDescent="0.35">
      <c r="A2587" s="20"/>
      <c r="B2587" s="20"/>
      <c r="C2587" s="20"/>
      <c r="D2587" s="20"/>
      <c r="E2587" s="6"/>
      <c r="F2587" s="6"/>
      <c r="G2587" s="6"/>
      <c r="H2587" s="6"/>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c r="AG2587" s="6"/>
      <c r="AH2587" s="6"/>
      <c r="AI2587" s="6"/>
      <c r="AJ2587" s="6"/>
      <c r="AK2587" s="6"/>
      <c r="AL2587" s="6"/>
      <c r="AM2587" s="6"/>
      <c r="AN2587" s="6"/>
      <c r="AO2587" s="6"/>
      <c r="AP2587" s="6"/>
      <c r="AQ2587" s="21"/>
      <c r="AR2587" s="21"/>
      <c r="AS2587" s="21"/>
      <c r="AT2587" s="6"/>
      <c r="AU2587" s="6"/>
      <c r="AV2587" s="6"/>
      <c r="AW2587" s="6"/>
    </row>
    <row r="2588" spans="1:49" x14ac:dyDescent="0.35">
      <c r="A2588" s="20"/>
      <c r="B2588" s="20"/>
      <c r="C2588" s="20"/>
      <c r="D2588" s="20"/>
      <c r="E2588" s="6"/>
      <c r="F2588" s="6"/>
      <c r="G2588" s="6"/>
      <c r="H2588" s="6"/>
      <c r="I2588" s="6"/>
      <c r="J2588" s="6"/>
      <c r="K2588" s="6"/>
      <c r="L2588" s="6"/>
      <c r="M2588" s="6"/>
      <c r="N2588" s="6"/>
      <c r="O2588" s="6"/>
      <c r="P2588" s="6"/>
      <c r="Q2588" s="6"/>
      <c r="R2588" s="6"/>
      <c r="S2588" s="6"/>
      <c r="T2588" s="6"/>
      <c r="U2588" s="6"/>
      <c r="V2588" s="6"/>
      <c r="W2588" s="6"/>
      <c r="X2588" s="6"/>
      <c r="Y2588" s="6"/>
      <c r="Z2588" s="6"/>
      <c r="AA2588" s="6"/>
      <c r="AB2588" s="6"/>
      <c r="AC2588" s="6"/>
      <c r="AD2588" s="6"/>
      <c r="AE2588" s="6"/>
      <c r="AF2588" s="6"/>
      <c r="AG2588" s="6"/>
      <c r="AH2588" s="6"/>
      <c r="AI2588" s="6"/>
      <c r="AJ2588" s="6"/>
      <c r="AK2588" s="6"/>
      <c r="AL2588" s="6"/>
      <c r="AM2588" s="6"/>
      <c r="AN2588" s="6"/>
      <c r="AO2588" s="6"/>
      <c r="AP2588" s="6"/>
      <c r="AQ2588" s="21"/>
      <c r="AR2588" s="21"/>
      <c r="AS2588" s="21"/>
      <c r="AT2588" s="6"/>
      <c r="AU2588" s="6"/>
      <c r="AV2588" s="6"/>
      <c r="AW2588" s="6"/>
    </row>
    <row r="2589" spans="1:49" x14ac:dyDescent="0.35">
      <c r="A2589" s="20"/>
      <c r="B2589" s="20"/>
      <c r="C2589" s="20"/>
      <c r="D2589" s="20"/>
      <c r="E2589" s="6"/>
      <c r="F2589" s="6"/>
      <c r="G2589" s="6"/>
      <c r="H2589" s="6"/>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c r="AG2589" s="6"/>
      <c r="AH2589" s="6"/>
      <c r="AI2589" s="6"/>
      <c r="AJ2589" s="6"/>
      <c r="AK2589" s="6"/>
      <c r="AL2589" s="6"/>
      <c r="AM2589" s="6"/>
      <c r="AN2589" s="6"/>
      <c r="AO2589" s="6"/>
      <c r="AP2589" s="6"/>
      <c r="AQ2589" s="21"/>
      <c r="AR2589" s="21"/>
      <c r="AS2589" s="21"/>
      <c r="AT2589" s="6"/>
      <c r="AU2589" s="6"/>
      <c r="AV2589" s="6"/>
      <c r="AW2589" s="6"/>
    </row>
    <row r="2590" spans="1:49" x14ac:dyDescent="0.35">
      <c r="A2590" s="20"/>
      <c r="B2590" s="20"/>
      <c r="C2590" s="20"/>
      <c r="D2590" s="20"/>
      <c r="E2590" s="6"/>
      <c r="F2590" s="6"/>
      <c r="G2590" s="6"/>
      <c r="H2590" s="6"/>
      <c r="I2590" s="6"/>
      <c r="J2590" s="6"/>
      <c r="K2590" s="6"/>
      <c r="L2590" s="6"/>
      <c r="M2590" s="6"/>
      <c r="N2590" s="6"/>
      <c r="O2590" s="6"/>
      <c r="P2590" s="6"/>
      <c r="Q2590" s="6"/>
      <c r="R2590" s="6"/>
      <c r="S2590" s="6"/>
      <c r="T2590" s="6"/>
      <c r="U2590" s="6"/>
      <c r="V2590" s="6"/>
      <c r="W2590" s="6"/>
      <c r="X2590" s="6"/>
      <c r="Y2590" s="6"/>
      <c r="Z2590" s="6"/>
      <c r="AA2590" s="6"/>
      <c r="AB2590" s="6"/>
      <c r="AC2590" s="6"/>
      <c r="AD2590" s="6"/>
      <c r="AE2590" s="6"/>
      <c r="AF2590" s="6"/>
      <c r="AG2590" s="6"/>
      <c r="AH2590" s="6"/>
      <c r="AI2590" s="6"/>
      <c r="AJ2590" s="6"/>
      <c r="AK2590" s="6"/>
      <c r="AL2590" s="6"/>
      <c r="AM2590" s="6"/>
      <c r="AN2590" s="6"/>
      <c r="AO2590" s="6"/>
      <c r="AP2590" s="6"/>
      <c r="AQ2590" s="21"/>
      <c r="AR2590" s="21"/>
      <c r="AS2590" s="21"/>
      <c r="AT2590" s="6"/>
      <c r="AU2590" s="6"/>
      <c r="AV2590" s="6"/>
      <c r="AW2590" s="6"/>
    </row>
    <row r="2591" spans="1:49" x14ac:dyDescent="0.35">
      <c r="A2591" s="20"/>
      <c r="B2591" s="20"/>
      <c r="C2591" s="20"/>
      <c r="D2591" s="20"/>
      <c r="E2591" s="6"/>
      <c r="F2591" s="6"/>
      <c r="G2591" s="6"/>
      <c r="H2591" s="6"/>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c r="AG2591" s="6"/>
      <c r="AH2591" s="6"/>
      <c r="AI2591" s="6"/>
      <c r="AJ2591" s="6"/>
      <c r="AK2591" s="6"/>
      <c r="AL2591" s="6"/>
      <c r="AM2591" s="6"/>
      <c r="AN2591" s="6"/>
      <c r="AO2591" s="6"/>
      <c r="AP2591" s="6"/>
      <c r="AQ2591" s="21"/>
      <c r="AR2591" s="21"/>
      <c r="AS2591" s="21"/>
      <c r="AT2591" s="6"/>
      <c r="AU2591" s="6"/>
      <c r="AV2591" s="6"/>
      <c r="AW2591" s="6"/>
    </row>
    <row r="2592" spans="1:49" x14ac:dyDescent="0.35">
      <c r="A2592" s="20"/>
      <c r="B2592" s="20"/>
      <c r="C2592" s="20"/>
      <c r="D2592" s="20"/>
      <c r="E2592" s="6"/>
      <c r="F2592" s="6"/>
      <c r="G2592" s="6"/>
      <c r="H2592" s="6"/>
      <c r="I2592" s="6"/>
      <c r="J2592" s="6"/>
      <c r="K2592" s="6"/>
      <c r="L2592" s="6"/>
      <c r="M2592" s="6"/>
      <c r="N2592" s="6"/>
      <c r="O2592" s="6"/>
      <c r="P2592" s="6"/>
      <c r="Q2592" s="6"/>
      <c r="R2592" s="6"/>
      <c r="S2592" s="6"/>
      <c r="T2592" s="6"/>
      <c r="U2592" s="6"/>
      <c r="V2592" s="6"/>
      <c r="W2592" s="6"/>
      <c r="X2592" s="6"/>
      <c r="Y2592" s="6"/>
      <c r="Z2592" s="6"/>
      <c r="AA2592" s="6"/>
      <c r="AB2592" s="6"/>
      <c r="AC2592" s="6"/>
      <c r="AD2592" s="6"/>
      <c r="AE2592" s="6"/>
      <c r="AF2592" s="6"/>
      <c r="AG2592" s="6"/>
      <c r="AH2592" s="6"/>
      <c r="AI2592" s="6"/>
      <c r="AJ2592" s="6"/>
      <c r="AK2592" s="6"/>
      <c r="AL2592" s="6"/>
      <c r="AM2592" s="6"/>
      <c r="AN2592" s="6"/>
      <c r="AO2592" s="6"/>
      <c r="AP2592" s="6"/>
      <c r="AQ2592" s="21"/>
      <c r="AR2592" s="21"/>
      <c r="AS2592" s="21"/>
      <c r="AT2592" s="6"/>
      <c r="AU2592" s="6"/>
      <c r="AV2592" s="6"/>
      <c r="AW2592" s="6"/>
    </row>
    <row r="2593" spans="1:49" x14ac:dyDescent="0.35">
      <c r="A2593" s="20"/>
      <c r="B2593" s="20"/>
      <c r="C2593" s="20"/>
      <c r="D2593" s="20"/>
      <c r="E2593" s="6"/>
      <c r="F2593" s="6"/>
      <c r="G2593" s="6"/>
      <c r="H2593" s="6"/>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c r="AG2593" s="6"/>
      <c r="AH2593" s="6"/>
      <c r="AI2593" s="6"/>
      <c r="AJ2593" s="6"/>
      <c r="AK2593" s="6"/>
      <c r="AL2593" s="6"/>
      <c r="AM2593" s="6"/>
      <c r="AN2593" s="6"/>
      <c r="AO2593" s="6"/>
      <c r="AP2593" s="6"/>
      <c r="AQ2593" s="21"/>
      <c r="AR2593" s="21"/>
      <c r="AS2593" s="21"/>
      <c r="AT2593" s="6"/>
      <c r="AU2593" s="6"/>
      <c r="AV2593" s="6"/>
      <c r="AW2593" s="6"/>
    </row>
    <row r="2594" spans="1:49" x14ac:dyDescent="0.35">
      <c r="A2594" s="20"/>
      <c r="B2594" s="20"/>
      <c r="C2594" s="20"/>
      <c r="D2594" s="20"/>
      <c r="E2594" s="6"/>
      <c r="F2594" s="6"/>
      <c r="G2594" s="6"/>
      <c r="H2594" s="6"/>
      <c r="I2594" s="6"/>
      <c r="J2594" s="6"/>
      <c r="K2594" s="6"/>
      <c r="L2594" s="6"/>
      <c r="M2594" s="6"/>
      <c r="N2594" s="6"/>
      <c r="O2594" s="6"/>
      <c r="P2594" s="6"/>
      <c r="Q2594" s="6"/>
      <c r="R2594" s="6"/>
      <c r="S2594" s="6"/>
      <c r="T2594" s="6"/>
      <c r="U2594" s="6"/>
      <c r="V2594" s="6"/>
      <c r="W2594" s="6"/>
      <c r="X2594" s="6"/>
      <c r="Y2594" s="6"/>
      <c r="Z2594" s="6"/>
      <c r="AA2594" s="6"/>
      <c r="AB2594" s="6"/>
      <c r="AC2594" s="6"/>
      <c r="AD2594" s="6"/>
      <c r="AE2594" s="6"/>
      <c r="AF2594" s="6"/>
      <c r="AG2594" s="6"/>
      <c r="AH2594" s="6"/>
      <c r="AI2594" s="6"/>
      <c r="AJ2594" s="6"/>
      <c r="AK2594" s="6"/>
      <c r="AL2594" s="6"/>
      <c r="AM2594" s="6"/>
      <c r="AN2594" s="6"/>
      <c r="AO2594" s="6"/>
      <c r="AP2594" s="6"/>
      <c r="AQ2594" s="21"/>
      <c r="AR2594" s="21"/>
      <c r="AS2594" s="21"/>
      <c r="AT2594" s="6"/>
      <c r="AU2594" s="6"/>
      <c r="AV2594" s="6"/>
      <c r="AW2594" s="6"/>
    </row>
    <row r="2595" spans="1:49" x14ac:dyDescent="0.35">
      <c r="A2595" s="20"/>
      <c r="B2595" s="20"/>
      <c r="C2595" s="20"/>
      <c r="D2595" s="20"/>
      <c r="E2595" s="6"/>
      <c r="F2595" s="6"/>
      <c r="G2595" s="6"/>
      <c r="H2595" s="6"/>
      <c r="I2595" s="6"/>
      <c r="J2595" s="6"/>
      <c r="K2595" s="6"/>
      <c r="L2595" s="6"/>
      <c r="M2595" s="6"/>
      <c r="N2595" s="6"/>
      <c r="O2595" s="6"/>
      <c r="P2595" s="6"/>
      <c r="Q2595" s="6"/>
      <c r="R2595" s="6"/>
      <c r="S2595" s="6"/>
      <c r="T2595" s="6"/>
      <c r="U2595" s="6"/>
      <c r="V2595" s="6"/>
      <c r="W2595" s="6"/>
      <c r="X2595" s="6"/>
      <c r="Y2595" s="6"/>
      <c r="Z2595" s="6"/>
      <c r="AA2595" s="6"/>
      <c r="AB2595" s="6"/>
      <c r="AC2595" s="6"/>
      <c r="AD2595" s="6"/>
      <c r="AE2595" s="6"/>
      <c r="AF2595" s="6"/>
      <c r="AG2595" s="6"/>
      <c r="AH2595" s="6"/>
      <c r="AI2595" s="6"/>
      <c r="AJ2595" s="6"/>
      <c r="AK2595" s="6"/>
      <c r="AL2595" s="6"/>
      <c r="AM2595" s="6"/>
      <c r="AN2595" s="6"/>
      <c r="AO2595" s="6"/>
      <c r="AP2595" s="6"/>
      <c r="AQ2595" s="21"/>
      <c r="AR2595" s="21"/>
      <c r="AS2595" s="21"/>
      <c r="AT2595" s="6"/>
      <c r="AU2595" s="6"/>
      <c r="AV2595" s="6"/>
      <c r="AW2595" s="6"/>
    </row>
    <row r="2596" spans="1:49" x14ac:dyDescent="0.35">
      <c r="A2596" s="20"/>
      <c r="B2596" s="20"/>
      <c r="C2596" s="20"/>
      <c r="D2596" s="20"/>
      <c r="E2596" s="6"/>
      <c r="F2596" s="6"/>
      <c r="G2596" s="6"/>
      <c r="H2596" s="6"/>
      <c r="I2596" s="6"/>
      <c r="J2596" s="6"/>
      <c r="K2596" s="6"/>
      <c r="L2596" s="6"/>
      <c r="M2596" s="6"/>
      <c r="N2596" s="6"/>
      <c r="O2596" s="6"/>
      <c r="P2596" s="6"/>
      <c r="Q2596" s="6"/>
      <c r="R2596" s="6"/>
      <c r="S2596" s="6"/>
      <c r="T2596" s="6"/>
      <c r="U2596" s="6"/>
      <c r="V2596" s="6"/>
      <c r="W2596" s="6"/>
      <c r="X2596" s="6"/>
      <c r="Y2596" s="6"/>
      <c r="Z2596" s="6"/>
      <c r="AA2596" s="6"/>
      <c r="AB2596" s="6"/>
      <c r="AC2596" s="6"/>
      <c r="AD2596" s="6"/>
      <c r="AE2596" s="6"/>
      <c r="AF2596" s="6"/>
      <c r="AG2596" s="6"/>
      <c r="AH2596" s="6"/>
      <c r="AI2596" s="6"/>
      <c r="AJ2596" s="6"/>
      <c r="AK2596" s="6"/>
      <c r="AL2596" s="6"/>
      <c r="AM2596" s="6"/>
      <c r="AN2596" s="6"/>
      <c r="AO2596" s="6"/>
      <c r="AP2596" s="6"/>
      <c r="AQ2596" s="21"/>
      <c r="AR2596" s="21"/>
      <c r="AS2596" s="21"/>
      <c r="AT2596" s="6"/>
      <c r="AU2596" s="6"/>
      <c r="AV2596" s="6"/>
      <c r="AW2596" s="6"/>
    </row>
    <row r="2597" spans="1:49" x14ac:dyDescent="0.35">
      <c r="A2597" s="20"/>
      <c r="B2597" s="20"/>
      <c r="C2597" s="20"/>
      <c r="D2597" s="20"/>
      <c r="E2597" s="6"/>
      <c r="F2597" s="6"/>
      <c r="G2597" s="6"/>
      <c r="H2597" s="6"/>
      <c r="I2597" s="6"/>
      <c r="J2597" s="6"/>
      <c r="K2597" s="6"/>
      <c r="L2597" s="6"/>
      <c r="M2597" s="6"/>
      <c r="N2597" s="6"/>
      <c r="O2597" s="6"/>
      <c r="P2597" s="6"/>
      <c r="Q2597" s="6"/>
      <c r="R2597" s="6"/>
      <c r="S2597" s="6"/>
      <c r="T2597" s="6"/>
      <c r="U2597" s="6"/>
      <c r="V2597" s="6"/>
      <c r="W2597" s="6"/>
      <c r="X2597" s="6"/>
      <c r="Y2597" s="6"/>
      <c r="Z2597" s="6"/>
      <c r="AA2597" s="6"/>
      <c r="AB2597" s="6"/>
      <c r="AC2597" s="6"/>
      <c r="AD2597" s="6"/>
      <c r="AE2597" s="6"/>
      <c r="AF2597" s="6"/>
      <c r="AG2597" s="6"/>
      <c r="AH2597" s="6"/>
      <c r="AI2597" s="6"/>
      <c r="AJ2597" s="6"/>
      <c r="AK2597" s="6"/>
      <c r="AL2597" s="6"/>
      <c r="AM2597" s="6"/>
      <c r="AN2597" s="6"/>
      <c r="AO2597" s="6"/>
      <c r="AP2597" s="6"/>
      <c r="AQ2597" s="21"/>
      <c r="AR2597" s="21"/>
      <c r="AS2597" s="21"/>
      <c r="AT2597" s="6"/>
      <c r="AU2597" s="6"/>
      <c r="AV2597" s="6"/>
      <c r="AW2597" s="6"/>
    </row>
    <row r="2598" spans="1:49" x14ac:dyDescent="0.35">
      <c r="A2598" s="20"/>
      <c r="B2598" s="20"/>
      <c r="C2598" s="20"/>
      <c r="D2598" s="20"/>
      <c r="E2598" s="6"/>
      <c r="F2598" s="6"/>
      <c r="G2598" s="6"/>
      <c r="H2598" s="6"/>
      <c r="I2598" s="6"/>
      <c r="J2598" s="6"/>
      <c r="K2598" s="6"/>
      <c r="L2598" s="6"/>
      <c r="M2598" s="6"/>
      <c r="N2598" s="6"/>
      <c r="O2598" s="6"/>
      <c r="P2598" s="6"/>
      <c r="Q2598" s="6"/>
      <c r="R2598" s="6"/>
      <c r="S2598" s="6"/>
      <c r="T2598" s="6"/>
      <c r="U2598" s="6"/>
      <c r="V2598" s="6"/>
      <c r="W2598" s="6"/>
      <c r="X2598" s="6"/>
      <c r="Y2598" s="6"/>
      <c r="Z2598" s="6"/>
      <c r="AA2598" s="6"/>
      <c r="AB2598" s="6"/>
      <c r="AC2598" s="6"/>
      <c r="AD2598" s="6"/>
      <c r="AE2598" s="6"/>
      <c r="AF2598" s="6"/>
      <c r="AG2598" s="6"/>
      <c r="AH2598" s="6"/>
      <c r="AI2598" s="6"/>
      <c r="AJ2598" s="6"/>
      <c r="AK2598" s="6"/>
      <c r="AL2598" s="6"/>
      <c r="AM2598" s="6"/>
      <c r="AN2598" s="6"/>
      <c r="AO2598" s="6"/>
      <c r="AP2598" s="6"/>
      <c r="AQ2598" s="21"/>
      <c r="AR2598" s="21"/>
      <c r="AS2598" s="21"/>
      <c r="AT2598" s="6"/>
      <c r="AU2598" s="6"/>
      <c r="AV2598" s="6"/>
      <c r="AW2598" s="6"/>
    </row>
    <row r="2599" spans="1:49" x14ac:dyDescent="0.35">
      <c r="A2599" s="20"/>
      <c r="B2599" s="20"/>
      <c r="C2599" s="20"/>
      <c r="D2599" s="20"/>
      <c r="E2599" s="6"/>
      <c r="F2599" s="6"/>
      <c r="G2599" s="6"/>
      <c r="H2599" s="6"/>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c r="AG2599" s="6"/>
      <c r="AH2599" s="6"/>
      <c r="AI2599" s="6"/>
      <c r="AJ2599" s="6"/>
      <c r="AK2599" s="6"/>
      <c r="AL2599" s="6"/>
      <c r="AM2599" s="6"/>
      <c r="AN2599" s="6"/>
      <c r="AO2599" s="6"/>
      <c r="AP2599" s="6"/>
      <c r="AQ2599" s="21"/>
      <c r="AR2599" s="21"/>
      <c r="AS2599" s="21"/>
      <c r="AT2599" s="6"/>
      <c r="AU2599" s="6"/>
      <c r="AV2599" s="6"/>
      <c r="AW2599" s="6"/>
    </row>
    <row r="2600" spans="1:49" x14ac:dyDescent="0.35">
      <c r="A2600" s="20"/>
      <c r="B2600" s="20"/>
      <c r="C2600" s="20"/>
      <c r="D2600" s="20"/>
      <c r="E2600" s="6"/>
      <c r="F2600" s="6"/>
      <c r="G2600" s="6"/>
      <c r="H2600" s="6"/>
      <c r="I2600" s="6"/>
      <c r="J2600" s="6"/>
      <c r="K2600" s="6"/>
      <c r="L2600" s="6"/>
      <c r="M2600" s="6"/>
      <c r="N2600" s="6"/>
      <c r="O2600" s="6"/>
      <c r="P2600" s="6"/>
      <c r="Q2600" s="6"/>
      <c r="R2600" s="6"/>
      <c r="S2600" s="6"/>
      <c r="T2600" s="6"/>
      <c r="U2600" s="6"/>
      <c r="V2600" s="6"/>
      <c r="W2600" s="6"/>
      <c r="X2600" s="6"/>
      <c r="Y2600" s="6"/>
      <c r="Z2600" s="6"/>
      <c r="AA2600" s="6"/>
      <c r="AB2600" s="6"/>
      <c r="AC2600" s="6"/>
      <c r="AD2600" s="6"/>
      <c r="AE2600" s="6"/>
      <c r="AF2600" s="6"/>
      <c r="AG2600" s="6"/>
      <c r="AH2600" s="6"/>
      <c r="AI2600" s="6"/>
      <c r="AJ2600" s="6"/>
      <c r="AK2600" s="6"/>
      <c r="AL2600" s="6"/>
      <c r="AM2600" s="6"/>
      <c r="AN2600" s="6"/>
      <c r="AO2600" s="6"/>
      <c r="AP2600" s="6"/>
      <c r="AQ2600" s="21"/>
      <c r="AR2600" s="21"/>
      <c r="AS2600" s="21"/>
      <c r="AT2600" s="6"/>
      <c r="AU2600" s="6"/>
      <c r="AV2600" s="6"/>
      <c r="AW2600" s="6"/>
    </row>
    <row r="2601" spans="1:49" x14ac:dyDescent="0.35">
      <c r="A2601" s="20"/>
      <c r="B2601" s="20"/>
      <c r="C2601" s="20"/>
      <c r="D2601" s="20"/>
      <c r="E2601" s="6"/>
      <c r="F2601" s="6"/>
      <c r="G2601" s="6"/>
      <c r="H2601" s="6"/>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c r="AG2601" s="6"/>
      <c r="AH2601" s="6"/>
      <c r="AI2601" s="6"/>
      <c r="AJ2601" s="6"/>
      <c r="AK2601" s="6"/>
      <c r="AL2601" s="6"/>
      <c r="AM2601" s="6"/>
      <c r="AN2601" s="6"/>
      <c r="AO2601" s="6"/>
      <c r="AP2601" s="6"/>
      <c r="AQ2601" s="21"/>
      <c r="AR2601" s="21"/>
      <c r="AS2601" s="21"/>
      <c r="AT2601" s="6"/>
      <c r="AU2601" s="6"/>
      <c r="AV2601" s="6"/>
      <c r="AW2601" s="6"/>
    </row>
    <row r="2602" spans="1:49" x14ac:dyDescent="0.35">
      <c r="A2602" s="20"/>
      <c r="B2602" s="20"/>
      <c r="C2602" s="20"/>
      <c r="D2602" s="20"/>
      <c r="E2602" s="6"/>
      <c r="F2602" s="6"/>
      <c r="G2602" s="6"/>
      <c r="H2602" s="6"/>
      <c r="I2602" s="6"/>
      <c r="J2602" s="6"/>
      <c r="K2602" s="6"/>
      <c r="L2602" s="6"/>
      <c r="M2602" s="6"/>
      <c r="N2602" s="6"/>
      <c r="O2602" s="6"/>
      <c r="P2602" s="6"/>
      <c r="Q2602" s="6"/>
      <c r="R2602" s="6"/>
      <c r="S2602" s="6"/>
      <c r="T2602" s="6"/>
      <c r="U2602" s="6"/>
      <c r="V2602" s="6"/>
      <c r="W2602" s="6"/>
      <c r="X2602" s="6"/>
      <c r="Y2602" s="6"/>
      <c r="Z2602" s="6"/>
      <c r="AA2602" s="6"/>
      <c r="AB2602" s="6"/>
      <c r="AC2602" s="6"/>
      <c r="AD2602" s="6"/>
      <c r="AE2602" s="6"/>
      <c r="AF2602" s="6"/>
      <c r="AG2602" s="6"/>
      <c r="AH2602" s="6"/>
      <c r="AI2602" s="6"/>
      <c r="AJ2602" s="6"/>
      <c r="AK2602" s="6"/>
      <c r="AL2602" s="6"/>
      <c r="AM2602" s="6"/>
      <c r="AN2602" s="6"/>
      <c r="AO2602" s="6"/>
      <c r="AP2602" s="6"/>
      <c r="AQ2602" s="21"/>
      <c r="AR2602" s="21"/>
      <c r="AS2602" s="21"/>
      <c r="AT2602" s="6"/>
      <c r="AU2602" s="6"/>
      <c r="AV2602" s="6"/>
      <c r="AW2602" s="6"/>
    </row>
    <row r="2603" spans="1:49" x14ac:dyDescent="0.35">
      <c r="A2603" s="20"/>
      <c r="B2603" s="20"/>
      <c r="C2603" s="20"/>
      <c r="D2603" s="20"/>
      <c r="E2603" s="6"/>
      <c r="F2603" s="6"/>
      <c r="G2603" s="6"/>
      <c r="H2603" s="6"/>
      <c r="I2603" s="6"/>
      <c r="J2603" s="6"/>
      <c r="K2603" s="6"/>
      <c r="L2603" s="6"/>
      <c r="M2603" s="6"/>
      <c r="N2603" s="6"/>
      <c r="O2603" s="6"/>
      <c r="P2603" s="6"/>
      <c r="Q2603" s="6"/>
      <c r="R2603" s="6"/>
      <c r="S2603" s="6"/>
      <c r="T2603" s="6"/>
      <c r="U2603" s="6"/>
      <c r="V2603" s="6"/>
      <c r="W2603" s="6"/>
      <c r="X2603" s="6"/>
      <c r="Y2603" s="6"/>
      <c r="Z2603" s="6"/>
      <c r="AA2603" s="6"/>
      <c r="AB2603" s="6"/>
      <c r="AC2603" s="6"/>
      <c r="AD2603" s="6"/>
      <c r="AE2603" s="6"/>
      <c r="AF2603" s="6"/>
      <c r="AG2603" s="6"/>
      <c r="AH2603" s="6"/>
      <c r="AI2603" s="6"/>
      <c r="AJ2603" s="6"/>
      <c r="AK2603" s="6"/>
      <c r="AL2603" s="6"/>
      <c r="AM2603" s="6"/>
      <c r="AN2603" s="6"/>
      <c r="AO2603" s="6"/>
      <c r="AP2603" s="6"/>
      <c r="AQ2603" s="21"/>
      <c r="AR2603" s="21"/>
      <c r="AS2603" s="21"/>
      <c r="AT2603" s="6"/>
      <c r="AU2603" s="6"/>
      <c r="AV2603" s="6"/>
      <c r="AW2603" s="6"/>
    </row>
    <row r="2604" spans="1:49" x14ac:dyDescent="0.35">
      <c r="A2604" s="20"/>
      <c r="B2604" s="20"/>
      <c r="C2604" s="20"/>
      <c r="D2604" s="20"/>
      <c r="E2604" s="6"/>
      <c r="F2604" s="6"/>
      <c r="G2604" s="6"/>
      <c r="H2604" s="6"/>
      <c r="I2604" s="6"/>
      <c r="J2604" s="6"/>
      <c r="K2604" s="6"/>
      <c r="L2604" s="6"/>
      <c r="M2604" s="6"/>
      <c r="N2604" s="6"/>
      <c r="O2604" s="6"/>
      <c r="P2604" s="6"/>
      <c r="Q2604" s="6"/>
      <c r="R2604" s="6"/>
      <c r="S2604" s="6"/>
      <c r="T2604" s="6"/>
      <c r="U2604" s="6"/>
      <c r="V2604" s="6"/>
      <c r="W2604" s="6"/>
      <c r="X2604" s="6"/>
      <c r="Y2604" s="6"/>
      <c r="Z2604" s="6"/>
      <c r="AA2604" s="6"/>
      <c r="AB2604" s="6"/>
      <c r="AC2604" s="6"/>
      <c r="AD2604" s="6"/>
      <c r="AE2604" s="6"/>
      <c r="AF2604" s="6"/>
      <c r="AG2604" s="6"/>
      <c r="AH2604" s="6"/>
      <c r="AI2604" s="6"/>
      <c r="AJ2604" s="6"/>
      <c r="AK2604" s="6"/>
      <c r="AL2604" s="6"/>
      <c r="AM2604" s="6"/>
      <c r="AN2604" s="6"/>
      <c r="AO2604" s="6"/>
      <c r="AP2604" s="6"/>
      <c r="AQ2604" s="21"/>
      <c r="AR2604" s="21"/>
      <c r="AS2604" s="21"/>
      <c r="AT2604" s="6"/>
      <c r="AU2604" s="6"/>
      <c r="AV2604" s="6"/>
      <c r="AW2604" s="6"/>
    </row>
    <row r="2605" spans="1:49" x14ac:dyDescent="0.35">
      <c r="A2605" s="20"/>
      <c r="B2605" s="20"/>
      <c r="C2605" s="20"/>
      <c r="D2605" s="20"/>
      <c r="E2605" s="6"/>
      <c r="F2605" s="6"/>
      <c r="G2605" s="6"/>
      <c r="H2605" s="6"/>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c r="AG2605" s="6"/>
      <c r="AH2605" s="6"/>
      <c r="AI2605" s="6"/>
      <c r="AJ2605" s="6"/>
      <c r="AK2605" s="6"/>
      <c r="AL2605" s="6"/>
      <c r="AM2605" s="6"/>
      <c r="AN2605" s="6"/>
      <c r="AO2605" s="6"/>
      <c r="AP2605" s="6"/>
      <c r="AQ2605" s="21"/>
      <c r="AR2605" s="21"/>
      <c r="AS2605" s="21"/>
      <c r="AT2605" s="6"/>
      <c r="AU2605" s="6"/>
      <c r="AV2605" s="6"/>
      <c r="AW2605" s="6"/>
    </row>
    <row r="2606" spans="1:49" x14ac:dyDescent="0.35">
      <c r="A2606" s="20"/>
      <c r="B2606" s="20"/>
      <c r="C2606" s="20"/>
      <c r="D2606" s="20"/>
      <c r="E2606" s="6"/>
      <c r="F2606" s="6"/>
      <c r="G2606" s="6"/>
      <c r="H2606" s="6"/>
      <c r="I2606" s="6"/>
      <c r="J2606" s="6"/>
      <c r="K2606" s="6"/>
      <c r="L2606" s="6"/>
      <c r="M2606" s="6"/>
      <c r="N2606" s="6"/>
      <c r="O2606" s="6"/>
      <c r="P2606" s="6"/>
      <c r="Q2606" s="6"/>
      <c r="R2606" s="6"/>
      <c r="S2606" s="6"/>
      <c r="T2606" s="6"/>
      <c r="U2606" s="6"/>
      <c r="V2606" s="6"/>
      <c r="W2606" s="6"/>
      <c r="X2606" s="6"/>
      <c r="Y2606" s="6"/>
      <c r="Z2606" s="6"/>
      <c r="AA2606" s="6"/>
      <c r="AB2606" s="6"/>
      <c r="AC2606" s="6"/>
      <c r="AD2606" s="6"/>
      <c r="AE2606" s="6"/>
      <c r="AF2606" s="6"/>
      <c r="AG2606" s="6"/>
      <c r="AH2606" s="6"/>
      <c r="AI2606" s="6"/>
      <c r="AJ2606" s="6"/>
      <c r="AK2606" s="6"/>
      <c r="AL2606" s="6"/>
      <c r="AM2606" s="6"/>
      <c r="AN2606" s="6"/>
      <c r="AO2606" s="6"/>
      <c r="AP2606" s="6"/>
      <c r="AQ2606" s="21"/>
      <c r="AR2606" s="21"/>
      <c r="AS2606" s="21"/>
      <c r="AT2606" s="6"/>
      <c r="AU2606" s="6"/>
      <c r="AV2606" s="6"/>
      <c r="AW2606" s="6"/>
    </row>
    <row r="2607" spans="1:49" x14ac:dyDescent="0.35">
      <c r="A2607" s="20"/>
      <c r="B2607" s="20"/>
      <c r="C2607" s="20"/>
      <c r="D2607" s="20"/>
      <c r="E2607" s="6"/>
      <c r="F2607" s="6"/>
      <c r="G2607" s="6"/>
      <c r="H2607" s="6"/>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c r="AG2607" s="6"/>
      <c r="AH2607" s="6"/>
      <c r="AI2607" s="6"/>
      <c r="AJ2607" s="6"/>
      <c r="AK2607" s="6"/>
      <c r="AL2607" s="6"/>
      <c r="AM2607" s="6"/>
      <c r="AN2607" s="6"/>
      <c r="AO2607" s="6"/>
      <c r="AP2607" s="6"/>
      <c r="AQ2607" s="21"/>
      <c r="AR2607" s="21"/>
      <c r="AS2607" s="21"/>
      <c r="AT2607" s="6"/>
      <c r="AU2607" s="6"/>
      <c r="AV2607" s="6"/>
      <c r="AW2607" s="6"/>
    </row>
    <row r="2608" spans="1:49" x14ac:dyDescent="0.35">
      <c r="A2608" s="20"/>
      <c r="B2608" s="20"/>
      <c r="C2608" s="20"/>
      <c r="D2608" s="20"/>
      <c r="E2608" s="6"/>
      <c r="F2608" s="6"/>
      <c r="G2608" s="6"/>
      <c r="H2608" s="6"/>
      <c r="I2608" s="6"/>
      <c r="J2608" s="6"/>
      <c r="K2608" s="6"/>
      <c r="L2608" s="6"/>
      <c r="M2608" s="6"/>
      <c r="N2608" s="6"/>
      <c r="O2608" s="6"/>
      <c r="P2608" s="6"/>
      <c r="Q2608" s="6"/>
      <c r="R2608" s="6"/>
      <c r="S2608" s="6"/>
      <c r="T2608" s="6"/>
      <c r="U2608" s="6"/>
      <c r="V2608" s="6"/>
      <c r="W2608" s="6"/>
      <c r="X2608" s="6"/>
      <c r="Y2608" s="6"/>
      <c r="Z2608" s="6"/>
      <c r="AA2608" s="6"/>
      <c r="AB2608" s="6"/>
      <c r="AC2608" s="6"/>
      <c r="AD2608" s="6"/>
      <c r="AE2608" s="6"/>
      <c r="AF2608" s="6"/>
      <c r="AG2608" s="6"/>
      <c r="AH2608" s="6"/>
      <c r="AI2608" s="6"/>
      <c r="AJ2608" s="6"/>
      <c r="AK2608" s="6"/>
      <c r="AL2608" s="6"/>
      <c r="AM2608" s="6"/>
      <c r="AN2608" s="6"/>
      <c r="AO2608" s="6"/>
      <c r="AP2608" s="6"/>
      <c r="AQ2608" s="21"/>
      <c r="AR2608" s="21"/>
      <c r="AS2608" s="21"/>
      <c r="AT2608" s="6"/>
      <c r="AU2608" s="6"/>
      <c r="AV2608" s="6"/>
      <c r="AW2608" s="6"/>
    </row>
    <row r="2609" spans="1:49" x14ac:dyDescent="0.35">
      <c r="A2609" s="20"/>
      <c r="B2609" s="20"/>
      <c r="C2609" s="20"/>
      <c r="D2609" s="20"/>
      <c r="E2609" s="6"/>
      <c r="F2609" s="6"/>
      <c r="G2609" s="6"/>
      <c r="H2609" s="6"/>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c r="AG2609" s="6"/>
      <c r="AH2609" s="6"/>
      <c r="AI2609" s="6"/>
      <c r="AJ2609" s="6"/>
      <c r="AK2609" s="6"/>
      <c r="AL2609" s="6"/>
      <c r="AM2609" s="6"/>
      <c r="AN2609" s="6"/>
      <c r="AO2609" s="6"/>
      <c r="AP2609" s="6"/>
      <c r="AQ2609" s="21"/>
      <c r="AR2609" s="21"/>
      <c r="AS2609" s="21"/>
      <c r="AT2609" s="6"/>
      <c r="AU2609" s="6"/>
      <c r="AV2609" s="6"/>
      <c r="AW2609" s="6"/>
    </row>
    <row r="2610" spans="1:49" x14ac:dyDescent="0.35">
      <c r="A2610" s="20"/>
      <c r="B2610" s="20"/>
      <c r="C2610" s="20"/>
      <c r="D2610" s="20"/>
      <c r="E2610" s="6"/>
      <c r="F2610" s="6"/>
      <c r="G2610" s="6"/>
      <c r="H2610" s="6"/>
      <c r="I2610" s="6"/>
      <c r="J2610" s="6"/>
      <c r="K2610" s="6"/>
      <c r="L2610" s="6"/>
      <c r="M2610" s="6"/>
      <c r="N2610" s="6"/>
      <c r="O2610" s="6"/>
      <c r="P2610" s="6"/>
      <c r="Q2610" s="6"/>
      <c r="R2610" s="6"/>
      <c r="S2610" s="6"/>
      <c r="T2610" s="6"/>
      <c r="U2610" s="6"/>
      <c r="V2610" s="6"/>
      <c r="W2610" s="6"/>
      <c r="X2610" s="6"/>
      <c r="Y2610" s="6"/>
      <c r="Z2610" s="6"/>
      <c r="AA2610" s="6"/>
      <c r="AB2610" s="6"/>
      <c r="AC2610" s="6"/>
      <c r="AD2610" s="6"/>
      <c r="AE2610" s="6"/>
      <c r="AF2610" s="6"/>
      <c r="AG2610" s="6"/>
      <c r="AH2610" s="6"/>
      <c r="AI2610" s="6"/>
      <c r="AJ2610" s="6"/>
      <c r="AK2610" s="6"/>
      <c r="AL2610" s="6"/>
      <c r="AM2610" s="6"/>
      <c r="AN2610" s="6"/>
      <c r="AO2610" s="6"/>
      <c r="AP2610" s="6"/>
      <c r="AQ2610" s="21"/>
      <c r="AR2610" s="21"/>
      <c r="AS2610" s="21"/>
      <c r="AT2610" s="6"/>
      <c r="AU2610" s="6"/>
      <c r="AV2610" s="6"/>
      <c r="AW2610" s="6"/>
    </row>
    <row r="2611" spans="1:49" x14ac:dyDescent="0.35">
      <c r="A2611" s="20"/>
      <c r="B2611" s="20"/>
      <c r="C2611" s="20"/>
      <c r="D2611" s="20"/>
      <c r="E2611" s="6"/>
      <c r="F2611" s="6"/>
      <c r="G2611" s="6"/>
      <c r="H2611" s="6"/>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c r="AG2611" s="6"/>
      <c r="AH2611" s="6"/>
      <c r="AI2611" s="6"/>
      <c r="AJ2611" s="6"/>
      <c r="AK2611" s="6"/>
      <c r="AL2611" s="6"/>
      <c r="AM2611" s="6"/>
      <c r="AN2611" s="6"/>
      <c r="AO2611" s="6"/>
      <c r="AP2611" s="6"/>
      <c r="AQ2611" s="21"/>
      <c r="AR2611" s="21"/>
      <c r="AS2611" s="21"/>
      <c r="AT2611" s="6"/>
      <c r="AU2611" s="6"/>
      <c r="AV2611" s="6"/>
      <c r="AW2611" s="6"/>
    </row>
    <row r="2612" spans="1:49" x14ac:dyDescent="0.35">
      <c r="A2612" s="20"/>
      <c r="B2612" s="20"/>
      <c r="C2612" s="20"/>
      <c r="D2612" s="20"/>
      <c r="E2612" s="6"/>
      <c r="F2612" s="6"/>
      <c r="G2612" s="6"/>
      <c r="H2612" s="6"/>
      <c r="I2612" s="6"/>
      <c r="J2612" s="6"/>
      <c r="K2612" s="6"/>
      <c r="L2612" s="6"/>
      <c r="M2612" s="6"/>
      <c r="N2612" s="6"/>
      <c r="O2612" s="6"/>
      <c r="P2612" s="6"/>
      <c r="Q2612" s="6"/>
      <c r="R2612" s="6"/>
      <c r="S2612" s="6"/>
      <c r="T2612" s="6"/>
      <c r="U2612" s="6"/>
      <c r="V2612" s="6"/>
      <c r="W2612" s="6"/>
      <c r="X2612" s="6"/>
      <c r="Y2612" s="6"/>
      <c r="Z2612" s="6"/>
      <c r="AA2612" s="6"/>
      <c r="AB2612" s="6"/>
      <c r="AC2612" s="6"/>
      <c r="AD2612" s="6"/>
      <c r="AE2612" s="6"/>
      <c r="AF2612" s="6"/>
      <c r="AG2612" s="6"/>
      <c r="AH2612" s="6"/>
      <c r="AI2612" s="6"/>
      <c r="AJ2612" s="6"/>
      <c r="AK2612" s="6"/>
      <c r="AL2612" s="6"/>
      <c r="AM2612" s="6"/>
      <c r="AN2612" s="6"/>
      <c r="AO2612" s="6"/>
      <c r="AP2612" s="6"/>
      <c r="AQ2612" s="21"/>
      <c r="AR2612" s="21"/>
      <c r="AS2612" s="21"/>
      <c r="AT2612" s="6"/>
      <c r="AU2612" s="6"/>
      <c r="AV2612" s="6"/>
      <c r="AW2612" s="6"/>
    </row>
    <row r="2613" spans="1:49" x14ac:dyDescent="0.35">
      <c r="A2613" s="20"/>
      <c r="B2613" s="20"/>
      <c r="C2613" s="20"/>
      <c r="D2613" s="20"/>
      <c r="E2613" s="6"/>
      <c r="F2613" s="6"/>
      <c r="G2613" s="6"/>
      <c r="H2613" s="6"/>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c r="AG2613" s="6"/>
      <c r="AH2613" s="6"/>
      <c r="AI2613" s="6"/>
      <c r="AJ2613" s="6"/>
      <c r="AK2613" s="6"/>
      <c r="AL2613" s="6"/>
      <c r="AM2613" s="6"/>
      <c r="AN2613" s="6"/>
      <c r="AO2613" s="6"/>
      <c r="AP2613" s="6"/>
      <c r="AQ2613" s="21"/>
      <c r="AR2613" s="21"/>
      <c r="AS2613" s="21"/>
      <c r="AT2613" s="6"/>
      <c r="AU2613" s="6"/>
      <c r="AV2613" s="6"/>
      <c r="AW2613" s="6"/>
    </row>
    <row r="2614" spans="1:49" x14ac:dyDescent="0.35">
      <c r="A2614" s="20"/>
      <c r="B2614" s="20"/>
      <c r="C2614" s="20"/>
      <c r="D2614" s="20"/>
      <c r="E2614" s="6"/>
      <c r="F2614" s="6"/>
      <c r="G2614" s="6"/>
      <c r="H2614" s="6"/>
      <c r="I2614" s="6"/>
      <c r="J2614" s="6"/>
      <c r="K2614" s="6"/>
      <c r="L2614" s="6"/>
      <c r="M2614" s="6"/>
      <c r="N2614" s="6"/>
      <c r="O2614" s="6"/>
      <c r="P2614" s="6"/>
      <c r="Q2614" s="6"/>
      <c r="R2614" s="6"/>
      <c r="S2614" s="6"/>
      <c r="T2614" s="6"/>
      <c r="U2614" s="6"/>
      <c r="V2614" s="6"/>
      <c r="W2614" s="6"/>
      <c r="X2614" s="6"/>
      <c r="Y2614" s="6"/>
      <c r="Z2614" s="6"/>
      <c r="AA2614" s="6"/>
      <c r="AB2614" s="6"/>
      <c r="AC2614" s="6"/>
      <c r="AD2614" s="6"/>
      <c r="AE2614" s="6"/>
      <c r="AF2614" s="6"/>
      <c r="AG2614" s="6"/>
      <c r="AH2614" s="6"/>
      <c r="AI2614" s="6"/>
      <c r="AJ2614" s="6"/>
      <c r="AK2614" s="6"/>
      <c r="AL2614" s="6"/>
      <c r="AM2614" s="6"/>
      <c r="AN2614" s="6"/>
      <c r="AO2614" s="6"/>
      <c r="AP2614" s="6"/>
      <c r="AQ2614" s="21"/>
      <c r="AR2614" s="21"/>
      <c r="AS2614" s="21"/>
      <c r="AT2614" s="6"/>
      <c r="AU2614" s="6"/>
      <c r="AV2614" s="6"/>
      <c r="AW2614" s="6"/>
    </row>
    <row r="2615" spans="1:49" x14ac:dyDescent="0.35">
      <c r="A2615" s="20"/>
      <c r="B2615" s="20"/>
      <c r="C2615" s="20"/>
      <c r="D2615" s="20"/>
      <c r="E2615" s="6"/>
      <c r="F2615" s="6"/>
      <c r="G2615" s="6"/>
      <c r="H2615" s="6"/>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c r="AG2615" s="6"/>
      <c r="AH2615" s="6"/>
      <c r="AI2615" s="6"/>
      <c r="AJ2615" s="6"/>
      <c r="AK2615" s="6"/>
      <c r="AL2615" s="6"/>
      <c r="AM2615" s="6"/>
      <c r="AN2615" s="6"/>
      <c r="AO2615" s="6"/>
      <c r="AP2615" s="6"/>
      <c r="AQ2615" s="21"/>
      <c r="AR2615" s="21"/>
      <c r="AS2615" s="21"/>
      <c r="AT2615" s="6"/>
      <c r="AU2615" s="6"/>
      <c r="AV2615" s="6"/>
      <c r="AW2615" s="6"/>
    </row>
    <row r="2616" spans="1:49" x14ac:dyDescent="0.35">
      <c r="A2616" s="20"/>
      <c r="B2616" s="20"/>
      <c r="C2616" s="20"/>
      <c r="D2616" s="20"/>
      <c r="E2616" s="6"/>
      <c r="F2616" s="6"/>
      <c r="G2616" s="6"/>
      <c r="H2616" s="6"/>
      <c r="I2616" s="6"/>
      <c r="J2616" s="6"/>
      <c r="K2616" s="6"/>
      <c r="L2616" s="6"/>
      <c r="M2616" s="6"/>
      <c r="N2616" s="6"/>
      <c r="O2616" s="6"/>
      <c r="P2616" s="6"/>
      <c r="Q2616" s="6"/>
      <c r="R2616" s="6"/>
      <c r="S2616" s="6"/>
      <c r="T2616" s="6"/>
      <c r="U2616" s="6"/>
      <c r="V2616" s="6"/>
      <c r="W2616" s="6"/>
      <c r="X2616" s="6"/>
      <c r="Y2616" s="6"/>
      <c r="Z2616" s="6"/>
      <c r="AA2616" s="6"/>
      <c r="AB2616" s="6"/>
      <c r="AC2616" s="6"/>
      <c r="AD2616" s="6"/>
      <c r="AE2616" s="6"/>
      <c r="AF2616" s="6"/>
      <c r="AG2616" s="6"/>
      <c r="AH2616" s="6"/>
      <c r="AI2616" s="6"/>
      <c r="AJ2616" s="6"/>
      <c r="AK2616" s="6"/>
      <c r="AL2616" s="6"/>
      <c r="AM2616" s="6"/>
      <c r="AN2616" s="6"/>
      <c r="AO2616" s="6"/>
      <c r="AP2616" s="6"/>
      <c r="AQ2616" s="21"/>
      <c r="AR2616" s="21"/>
      <c r="AS2616" s="21"/>
      <c r="AT2616" s="6"/>
      <c r="AU2616" s="6"/>
      <c r="AV2616" s="6"/>
      <c r="AW2616" s="6"/>
    </row>
    <row r="2617" spans="1:49" x14ac:dyDescent="0.35">
      <c r="A2617" s="20"/>
      <c r="B2617" s="20"/>
      <c r="C2617" s="20"/>
      <c r="D2617" s="20"/>
      <c r="E2617" s="6"/>
      <c r="F2617" s="6"/>
      <c r="G2617" s="6"/>
      <c r="H2617" s="6"/>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c r="AG2617" s="6"/>
      <c r="AH2617" s="6"/>
      <c r="AI2617" s="6"/>
      <c r="AJ2617" s="6"/>
      <c r="AK2617" s="6"/>
      <c r="AL2617" s="6"/>
      <c r="AM2617" s="6"/>
      <c r="AN2617" s="6"/>
      <c r="AO2617" s="6"/>
      <c r="AP2617" s="6"/>
      <c r="AQ2617" s="21"/>
      <c r="AR2617" s="21"/>
      <c r="AS2617" s="21"/>
      <c r="AT2617" s="6"/>
      <c r="AU2617" s="6"/>
      <c r="AV2617" s="6"/>
      <c r="AW2617" s="6"/>
    </row>
    <row r="2618" spans="1:49" x14ac:dyDescent="0.35">
      <c r="A2618" s="20"/>
      <c r="B2618" s="20"/>
      <c r="C2618" s="20"/>
      <c r="D2618" s="20"/>
      <c r="E2618" s="6"/>
      <c r="F2618" s="6"/>
      <c r="G2618" s="6"/>
      <c r="H2618" s="6"/>
      <c r="I2618" s="6"/>
      <c r="J2618" s="6"/>
      <c r="K2618" s="6"/>
      <c r="L2618" s="6"/>
      <c r="M2618" s="6"/>
      <c r="N2618" s="6"/>
      <c r="O2618" s="6"/>
      <c r="P2618" s="6"/>
      <c r="Q2618" s="6"/>
      <c r="R2618" s="6"/>
      <c r="S2618" s="6"/>
      <c r="T2618" s="6"/>
      <c r="U2618" s="6"/>
      <c r="V2618" s="6"/>
      <c r="W2618" s="6"/>
      <c r="X2618" s="6"/>
      <c r="Y2618" s="6"/>
      <c r="Z2618" s="6"/>
      <c r="AA2618" s="6"/>
      <c r="AB2618" s="6"/>
      <c r="AC2618" s="6"/>
      <c r="AD2618" s="6"/>
      <c r="AE2618" s="6"/>
      <c r="AF2618" s="6"/>
      <c r="AG2618" s="6"/>
      <c r="AH2618" s="6"/>
      <c r="AI2618" s="6"/>
      <c r="AJ2618" s="6"/>
      <c r="AK2618" s="6"/>
      <c r="AL2618" s="6"/>
      <c r="AM2618" s="6"/>
      <c r="AN2618" s="6"/>
      <c r="AO2618" s="6"/>
      <c r="AP2618" s="6"/>
      <c r="AQ2618" s="21"/>
      <c r="AR2618" s="21"/>
      <c r="AS2618" s="21"/>
      <c r="AT2618" s="6"/>
      <c r="AU2618" s="6"/>
      <c r="AV2618" s="6"/>
      <c r="AW2618" s="6"/>
    </row>
    <row r="2619" spans="1:49" x14ac:dyDescent="0.35">
      <c r="A2619" s="20"/>
      <c r="B2619" s="20"/>
      <c r="C2619" s="20"/>
      <c r="D2619" s="20"/>
      <c r="E2619" s="6"/>
      <c r="F2619" s="6"/>
      <c r="G2619" s="6"/>
      <c r="H2619" s="6"/>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c r="AG2619" s="6"/>
      <c r="AH2619" s="6"/>
      <c r="AI2619" s="6"/>
      <c r="AJ2619" s="6"/>
      <c r="AK2619" s="6"/>
      <c r="AL2619" s="6"/>
      <c r="AM2619" s="6"/>
      <c r="AN2619" s="6"/>
      <c r="AO2619" s="6"/>
      <c r="AP2619" s="6"/>
      <c r="AQ2619" s="21"/>
      <c r="AR2619" s="21"/>
      <c r="AS2619" s="21"/>
      <c r="AT2619" s="6"/>
      <c r="AU2619" s="6"/>
      <c r="AV2619" s="6"/>
      <c r="AW2619" s="6"/>
    </row>
    <row r="2620" spans="1:49" x14ac:dyDescent="0.35">
      <c r="A2620" s="20"/>
      <c r="B2620" s="20"/>
      <c r="C2620" s="20"/>
      <c r="D2620" s="20"/>
      <c r="E2620" s="6"/>
      <c r="F2620" s="6"/>
      <c r="G2620" s="6"/>
      <c r="H2620" s="6"/>
      <c r="I2620" s="6"/>
      <c r="J2620" s="6"/>
      <c r="K2620" s="6"/>
      <c r="L2620" s="6"/>
      <c r="M2620" s="6"/>
      <c r="N2620" s="6"/>
      <c r="O2620" s="6"/>
      <c r="P2620" s="6"/>
      <c r="Q2620" s="6"/>
      <c r="R2620" s="6"/>
      <c r="S2620" s="6"/>
      <c r="T2620" s="6"/>
      <c r="U2620" s="6"/>
      <c r="V2620" s="6"/>
      <c r="W2620" s="6"/>
      <c r="X2620" s="6"/>
      <c r="Y2620" s="6"/>
      <c r="Z2620" s="6"/>
      <c r="AA2620" s="6"/>
      <c r="AB2620" s="6"/>
      <c r="AC2620" s="6"/>
      <c r="AD2620" s="6"/>
      <c r="AE2620" s="6"/>
      <c r="AF2620" s="6"/>
      <c r="AG2620" s="6"/>
      <c r="AH2620" s="6"/>
      <c r="AI2620" s="6"/>
      <c r="AJ2620" s="6"/>
      <c r="AK2620" s="6"/>
      <c r="AL2620" s="6"/>
      <c r="AM2620" s="6"/>
      <c r="AN2620" s="6"/>
      <c r="AO2620" s="6"/>
      <c r="AP2620" s="6"/>
      <c r="AQ2620" s="21"/>
      <c r="AR2620" s="21"/>
      <c r="AS2620" s="21"/>
      <c r="AT2620" s="6"/>
      <c r="AU2620" s="6"/>
      <c r="AV2620" s="6"/>
      <c r="AW2620" s="6"/>
    </row>
    <row r="2621" spans="1:49" x14ac:dyDescent="0.35">
      <c r="A2621" s="20"/>
      <c r="B2621" s="20"/>
      <c r="C2621" s="20"/>
      <c r="D2621" s="20"/>
      <c r="E2621" s="6"/>
      <c r="F2621" s="6"/>
      <c r="G2621" s="6"/>
      <c r="H2621" s="6"/>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c r="AG2621" s="6"/>
      <c r="AH2621" s="6"/>
      <c r="AI2621" s="6"/>
      <c r="AJ2621" s="6"/>
      <c r="AK2621" s="6"/>
      <c r="AL2621" s="6"/>
      <c r="AM2621" s="6"/>
      <c r="AN2621" s="6"/>
      <c r="AO2621" s="6"/>
      <c r="AP2621" s="6"/>
      <c r="AQ2621" s="21"/>
      <c r="AR2621" s="21"/>
      <c r="AS2621" s="21"/>
      <c r="AT2621" s="6"/>
      <c r="AU2621" s="6"/>
      <c r="AV2621" s="6"/>
      <c r="AW2621" s="6"/>
    </row>
    <row r="2622" spans="1:49" x14ac:dyDescent="0.35">
      <c r="A2622" s="20"/>
      <c r="B2622" s="20"/>
      <c r="C2622" s="20"/>
      <c r="D2622" s="20"/>
      <c r="E2622" s="6"/>
      <c r="F2622" s="6"/>
      <c r="G2622" s="6"/>
      <c r="H2622" s="6"/>
      <c r="I2622" s="6"/>
      <c r="J2622" s="6"/>
      <c r="K2622" s="6"/>
      <c r="L2622" s="6"/>
      <c r="M2622" s="6"/>
      <c r="N2622" s="6"/>
      <c r="O2622" s="6"/>
      <c r="P2622" s="6"/>
      <c r="Q2622" s="6"/>
      <c r="R2622" s="6"/>
      <c r="S2622" s="6"/>
      <c r="T2622" s="6"/>
      <c r="U2622" s="6"/>
      <c r="V2622" s="6"/>
      <c r="W2622" s="6"/>
      <c r="X2622" s="6"/>
      <c r="Y2622" s="6"/>
      <c r="Z2622" s="6"/>
      <c r="AA2622" s="6"/>
      <c r="AB2622" s="6"/>
      <c r="AC2622" s="6"/>
      <c r="AD2622" s="6"/>
      <c r="AE2622" s="6"/>
      <c r="AF2622" s="6"/>
      <c r="AG2622" s="6"/>
      <c r="AH2622" s="6"/>
      <c r="AI2622" s="6"/>
      <c r="AJ2622" s="6"/>
      <c r="AK2622" s="6"/>
      <c r="AL2622" s="6"/>
      <c r="AM2622" s="6"/>
      <c r="AN2622" s="6"/>
      <c r="AO2622" s="6"/>
      <c r="AP2622" s="6"/>
      <c r="AQ2622" s="21"/>
      <c r="AR2622" s="21"/>
      <c r="AS2622" s="21"/>
      <c r="AT2622" s="6"/>
      <c r="AU2622" s="6"/>
      <c r="AV2622" s="6"/>
      <c r="AW2622" s="6"/>
    </row>
    <row r="2623" spans="1:49" x14ac:dyDescent="0.35">
      <c r="A2623" s="20"/>
      <c r="B2623" s="20"/>
      <c r="C2623" s="20"/>
      <c r="D2623" s="20"/>
      <c r="E2623" s="6"/>
      <c r="F2623" s="6"/>
      <c r="G2623" s="6"/>
      <c r="H2623" s="6"/>
      <c r="I2623" s="6"/>
      <c r="J2623" s="6"/>
      <c r="K2623" s="6"/>
      <c r="L2623" s="6"/>
      <c r="M2623" s="6"/>
      <c r="N2623" s="6"/>
      <c r="O2623" s="6"/>
      <c r="P2623" s="6"/>
      <c r="Q2623" s="6"/>
      <c r="R2623" s="6"/>
      <c r="S2623" s="6"/>
      <c r="T2623" s="6"/>
      <c r="U2623" s="6"/>
      <c r="V2623" s="6"/>
      <c r="W2623" s="6"/>
      <c r="X2623" s="6"/>
      <c r="Y2623" s="6"/>
      <c r="Z2623" s="6"/>
      <c r="AA2623" s="6"/>
      <c r="AB2623" s="6"/>
      <c r="AC2623" s="6"/>
      <c r="AD2623" s="6"/>
      <c r="AE2623" s="6"/>
      <c r="AF2623" s="6"/>
      <c r="AG2623" s="6"/>
      <c r="AH2623" s="6"/>
      <c r="AI2623" s="6"/>
      <c r="AJ2623" s="6"/>
      <c r="AK2623" s="6"/>
      <c r="AL2623" s="6"/>
      <c r="AM2623" s="6"/>
      <c r="AN2623" s="6"/>
      <c r="AO2623" s="6"/>
      <c r="AP2623" s="6"/>
      <c r="AQ2623" s="21"/>
      <c r="AR2623" s="21"/>
      <c r="AS2623" s="21"/>
      <c r="AT2623" s="6"/>
      <c r="AU2623" s="6"/>
      <c r="AV2623" s="6"/>
      <c r="AW2623" s="6"/>
    </row>
    <row r="2624" spans="1:49" x14ac:dyDescent="0.35">
      <c r="A2624" s="20"/>
      <c r="B2624" s="20"/>
      <c r="C2624" s="20"/>
      <c r="D2624" s="20"/>
      <c r="E2624" s="6"/>
      <c r="F2624" s="6"/>
      <c r="G2624" s="6"/>
      <c r="H2624" s="6"/>
      <c r="I2624" s="6"/>
      <c r="J2624" s="6"/>
      <c r="K2624" s="6"/>
      <c r="L2624" s="6"/>
      <c r="M2624" s="6"/>
      <c r="N2624" s="6"/>
      <c r="O2624" s="6"/>
      <c r="P2624" s="6"/>
      <c r="Q2624" s="6"/>
      <c r="R2624" s="6"/>
      <c r="S2624" s="6"/>
      <c r="T2624" s="6"/>
      <c r="U2624" s="6"/>
      <c r="V2624" s="6"/>
      <c r="W2624" s="6"/>
      <c r="X2624" s="6"/>
      <c r="Y2624" s="6"/>
      <c r="Z2624" s="6"/>
      <c r="AA2624" s="6"/>
      <c r="AB2624" s="6"/>
      <c r="AC2624" s="6"/>
      <c r="AD2624" s="6"/>
      <c r="AE2624" s="6"/>
      <c r="AF2624" s="6"/>
      <c r="AG2624" s="6"/>
      <c r="AH2624" s="6"/>
      <c r="AI2624" s="6"/>
      <c r="AJ2624" s="6"/>
      <c r="AK2624" s="6"/>
      <c r="AL2624" s="6"/>
      <c r="AM2624" s="6"/>
      <c r="AN2624" s="6"/>
      <c r="AO2624" s="6"/>
      <c r="AP2624" s="6"/>
      <c r="AQ2624" s="21"/>
      <c r="AR2624" s="21"/>
      <c r="AS2624" s="21"/>
      <c r="AT2624" s="6"/>
      <c r="AU2624" s="6"/>
      <c r="AV2624" s="6"/>
      <c r="AW2624" s="6"/>
    </row>
    <row r="2625" spans="1:49" x14ac:dyDescent="0.35">
      <c r="A2625" s="20"/>
      <c r="B2625" s="20"/>
      <c r="C2625" s="20"/>
      <c r="D2625" s="20"/>
      <c r="E2625" s="6"/>
      <c r="F2625" s="6"/>
      <c r="G2625" s="6"/>
      <c r="H2625" s="6"/>
      <c r="I2625" s="6"/>
      <c r="J2625" s="6"/>
      <c r="K2625" s="6"/>
      <c r="L2625" s="6"/>
      <c r="M2625" s="6"/>
      <c r="N2625" s="6"/>
      <c r="O2625" s="6"/>
      <c r="P2625" s="6"/>
      <c r="Q2625" s="6"/>
      <c r="R2625" s="6"/>
      <c r="S2625" s="6"/>
      <c r="T2625" s="6"/>
      <c r="U2625" s="6"/>
      <c r="V2625" s="6"/>
      <c r="W2625" s="6"/>
      <c r="X2625" s="6"/>
      <c r="Y2625" s="6"/>
      <c r="Z2625" s="6"/>
      <c r="AA2625" s="6"/>
      <c r="AB2625" s="6"/>
      <c r="AC2625" s="6"/>
      <c r="AD2625" s="6"/>
      <c r="AE2625" s="6"/>
      <c r="AF2625" s="6"/>
      <c r="AG2625" s="6"/>
      <c r="AH2625" s="6"/>
      <c r="AI2625" s="6"/>
      <c r="AJ2625" s="6"/>
      <c r="AK2625" s="6"/>
      <c r="AL2625" s="6"/>
      <c r="AM2625" s="6"/>
      <c r="AN2625" s="6"/>
      <c r="AO2625" s="6"/>
      <c r="AP2625" s="6"/>
      <c r="AQ2625" s="21"/>
      <c r="AR2625" s="21"/>
      <c r="AS2625" s="21"/>
      <c r="AT2625" s="6"/>
      <c r="AU2625" s="6"/>
      <c r="AV2625" s="6"/>
      <c r="AW2625" s="6"/>
    </row>
    <row r="2626" spans="1:49" x14ac:dyDescent="0.35">
      <c r="A2626" s="20"/>
      <c r="B2626" s="20"/>
      <c r="C2626" s="20"/>
      <c r="D2626" s="20"/>
      <c r="E2626" s="6"/>
      <c r="F2626" s="6"/>
      <c r="G2626" s="6"/>
      <c r="H2626" s="6"/>
      <c r="I2626" s="6"/>
      <c r="J2626" s="6"/>
      <c r="K2626" s="6"/>
      <c r="L2626" s="6"/>
      <c r="M2626" s="6"/>
      <c r="N2626" s="6"/>
      <c r="O2626" s="6"/>
      <c r="P2626" s="6"/>
      <c r="Q2626" s="6"/>
      <c r="R2626" s="6"/>
      <c r="S2626" s="6"/>
      <c r="T2626" s="6"/>
      <c r="U2626" s="6"/>
      <c r="V2626" s="6"/>
      <c r="W2626" s="6"/>
      <c r="X2626" s="6"/>
      <c r="Y2626" s="6"/>
      <c r="Z2626" s="6"/>
      <c r="AA2626" s="6"/>
      <c r="AB2626" s="6"/>
      <c r="AC2626" s="6"/>
      <c r="AD2626" s="6"/>
      <c r="AE2626" s="6"/>
      <c r="AF2626" s="6"/>
      <c r="AG2626" s="6"/>
      <c r="AH2626" s="6"/>
      <c r="AI2626" s="6"/>
      <c r="AJ2626" s="6"/>
      <c r="AK2626" s="6"/>
      <c r="AL2626" s="6"/>
      <c r="AM2626" s="6"/>
      <c r="AN2626" s="6"/>
      <c r="AO2626" s="6"/>
      <c r="AP2626" s="6"/>
      <c r="AQ2626" s="21"/>
      <c r="AR2626" s="21"/>
      <c r="AS2626" s="21"/>
      <c r="AT2626" s="6"/>
      <c r="AU2626" s="6"/>
      <c r="AV2626" s="6"/>
      <c r="AW2626" s="6"/>
    </row>
    <row r="2627" spans="1:49" x14ac:dyDescent="0.35">
      <c r="A2627" s="20"/>
      <c r="B2627" s="20"/>
      <c r="C2627" s="20"/>
      <c r="D2627" s="20"/>
      <c r="E2627" s="6"/>
      <c r="F2627" s="6"/>
      <c r="G2627" s="6"/>
      <c r="H2627" s="6"/>
      <c r="I2627" s="6"/>
      <c r="J2627" s="6"/>
      <c r="K2627" s="6"/>
      <c r="L2627" s="6"/>
      <c r="M2627" s="6"/>
      <c r="N2627" s="6"/>
      <c r="O2627" s="6"/>
      <c r="P2627" s="6"/>
      <c r="Q2627" s="6"/>
      <c r="R2627" s="6"/>
      <c r="S2627" s="6"/>
      <c r="T2627" s="6"/>
      <c r="U2627" s="6"/>
      <c r="V2627" s="6"/>
      <c r="W2627" s="6"/>
      <c r="X2627" s="6"/>
      <c r="Y2627" s="6"/>
      <c r="Z2627" s="6"/>
      <c r="AA2627" s="6"/>
      <c r="AB2627" s="6"/>
      <c r="AC2627" s="6"/>
      <c r="AD2627" s="6"/>
      <c r="AE2627" s="6"/>
      <c r="AF2627" s="6"/>
      <c r="AG2627" s="6"/>
      <c r="AH2627" s="6"/>
      <c r="AI2627" s="6"/>
      <c r="AJ2627" s="6"/>
      <c r="AK2627" s="6"/>
      <c r="AL2627" s="6"/>
      <c r="AM2627" s="6"/>
      <c r="AN2627" s="6"/>
      <c r="AO2627" s="6"/>
      <c r="AP2627" s="6"/>
      <c r="AQ2627" s="21"/>
      <c r="AR2627" s="21"/>
      <c r="AS2627" s="21"/>
      <c r="AT2627" s="6"/>
      <c r="AU2627" s="6"/>
      <c r="AV2627" s="6"/>
      <c r="AW2627" s="6"/>
    </row>
    <row r="2628" spans="1:49" x14ac:dyDescent="0.35">
      <c r="A2628" s="20"/>
      <c r="B2628" s="20"/>
      <c r="C2628" s="20"/>
      <c r="D2628" s="20"/>
      <c r="E2628" s="6"/>
      <c r="F2628" s="6"/>
      <c r="G2628" s="6"/>
      <c r="H2628" s="6"/>
      <c r="I2628" s="6"/>
      <c r="J2628" s="6"/>
      <c r="K2628" s="6"/>
      <c r="L2628" s="6"/>
      <c r="M2628" s="6"/>
      <c r="N2628" s="6"/>
      <c r="O2628" s="6"/>
      <c r="P2628" s="6"/>
      <c r="Q2628" s="6"/>
      <c r="R2628" s="6"/>
      <c r="S2628" s="6"/>
      <c r="T2628" s="6"/>
      <c r="U2628" s="6"/>
      <c r="V2628" s="6"/>
      <c r="W2628" s="6"/>
      <c r="X2628" s="6"/>
      <c r="Y2628" s="6"/>
      <c r="Z2628" s="6"/>
      <c r="AA2628" s="6"/>
      <c r="AB2628" s="6"/>
      <c r="AC2628" s="6"/>
      <c r="AD2628" s="6"/>
      <c r="AE2628" s="6"/>
      <c r="AF2628" s="6"/>
      <c r="AG2628" s="6"/>
      <c r="AH2628" s="6"/>
      <c r="AI2628" s="6"/>
      <c r="AJ2628" s="6"/>
      <c r="AK2628" s="6"/>
      <c r="AL2628" s="6"/>
      <c r="AM2628" s="6"/>
      <c r="AN2628" s="6"/>
      <c r="AO2628" s="6"/>
      <c r="AP2628" s="6"/>
      <c r="AQ2628" s="21"/>
      <c r="AR2628" s="21"/>
      <c r="AS2628" s="21"/>
      <c r="AT2628" s="6"/>
      <c r="AU2628" s="6"/>
      <c r="AV2628" s="6"/>
      <c r="AW2628" s="6"/>
    </row>
    <row r="2629" spans="1:49" x14ac:dyDescent="0.35">
      <c r="A2629" s="20"/>
      <c r="B2629" s="20"/>
      <c r="C2629" s="20"/>
      <c r="D2629" s="20"/>
      <c r="E2629" s="6"/>
      <c r="F2629" s="6"/>
      <c r="G2629" s="6"/>
      <c r="H2629" s="6"/>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c r="AG2629" s="6"/>
      <c r="AH2629" s="6"/>
      <c r="AI2629" s="6"/>
      <c r="AJ2629" s="6"/>
      <c r="AK2629" s="6"/>
      <c r="AL2629" s="6"/>
      <c r="AM2629" s="6"/>
      <c r="AN2629" s="6"/>
      <c r="AO2629" s="6"/>
      <c r="AP2629" s="6"/>
      <c r="AQ2629" s="21"/>
      <c r="AR2629" s="21"/>
      <c r="AS2629" s="21"/>
      <c r="AT2629" s="6"/>
      <c r="AU2629" s="6"/>
      <c r="AV2629" s="6"/>
      <c r="AW2629" s="6"/>
    </row>
    <row r="2630" spans="1:49" x14ac:dyDescent="0.35">
      <c r="A2630" s="20"/>
      <c r="B2630" s="20"/>
      <c r="C2630" s="20"/>
      <c r="D2630" s="20"/>
      <c r="E2630" s="6"/>
      <c r="F2630" s="6"/>
      <c r="G2630" s="6"/>
      <c r="H2630" s="6"/>
      <c r="I2630" s="6"/>
      <c r="J2630" s="6"/>
      <c r="K2630" s="6"/>
      <c r="L2630" s="6"/>
      <c r="M2630" s="6"/>
      <c r="N2630" s="6"/>
      <c r="O2630" s="6"/>
      <c r="P2630" s="6"/>
      <c r="Q2630" s="6"/>
      <c r="R2630" s="6"/>
      <c r="S2630" s="6"/>
      <c r="T2630" s="6"/>
      <c r="U2630" s="6"/>
      <c r="V2630" s="6"/>
      <c r="W2630" s="6"/>
      <c r="X2630" s="6"/>
      <c r="Y2630" s="6"/>
      <c r="Z2630" s="6"/>
      <c r="AA2630" s="6"/>
      <c r="AB2630" s="6"/>
      <c r="AC2630" s="6"/>
      <c r="AD2630" s="6"/>
      <c r="AE2630" s="6"/>
      <c r="AF2630" s="6"/>
      <c r="AG2630" s="6"/>
      <c r="AH2630" s="6"/>
      <c r="AI2630" s="6"/>
      <c r="AJ2630" s="6"/>
      <c r="AK2630" s="6"/>
      <c r="AL2630" s="6"/>
      <c r="AM2630" s="6"/>
      <c r="AN2630" s="6"/>
      <c r="AO2630" s="6"/>
      <c r="AP2630" s="6"/>
      <c r="AQ2630" s="21"/>
      <c r="AR2630" s="21"/>
      <c r="AS2630" s="21"/>
      <c r="AT2630" s="6"/>
      <c r="AU2630" s="6"/>
      <c r="AV2630" s="6"/>
      <c r="AW2630" s="6"/>
    </row>
    <row r="2631" spans="1:49" x14ac:dyDescent="0.35">
      <c r="A2631" s="20"/>
      <c r="B2631" s="20"/>
      <c r="C2631" s="20"/>
      <c r="D2631" s="20"/>
      <c r="E2631" s="6"/>
      <c r="F2631" s="6"/>
      <c r="G2631" s="6"/>
      <c r="H2631" s="6"/>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c r="AG2631" s="6"/>
      <c r="AH2631" s="6"/>
      <c r="AI2631" s="6"/>
      <c r="AJ2631" s="6"/>
      <c r="AK2631" s="6"/>
      <c r="AL2631" s="6"/>
      <c r="AM2631" s="6"/>
      <c r="AN2631" s="6"/>
      <c r="AO2631" s="6"/>
      <c r="AP2631" s="6"/>
      <c r="AQ2631" s="21"/>
      <c r="AR2631" s="21"/>
      <c r="AS2631" s="21"/>
      <c r="AT2631" s="6"/>
      <c r="AU2631" s="6"/>
      <c r="AV2631" s="6"/>
      <c r="AW2631" s="6"/>
    </row>
    <row r="2632" spans="1:49" x14ac:dyDescent="0.35">
      <c r="A2632" s="20"/>
      <c r="B2632" s="20"/>
      <c r="C2632" s="20"/>
      <c r="D2632" s="20"/>
      <c r="E2632" s="6"/>
      <c r="F2632" s="6"/>
      <c r="G2632" s="6"/>
      <c r="H2632" s="6"/>
      <c r="I2632" s="6"/>
      <c r="J2632" s="6"/>
      <c r="K2632" s="6"/>
      <c r="L2632" s="6"/>
      <c r="M2632" s="6"/>
      <c r="N2632" s="6"/>
      <c r="O2632" s="6"/>
      <c r="P2632" s="6"/>
      <c r="Q2632" s="6"/>
      <c r="R2632" s="6"/>
      <c r="S2632" s="6"/>
      <c r="T2632" s="6"/>
      <c r="U2632" s="6"/>
      <c r="V2632" s="6"/>
      <c r="W2632" s="6"/>
      <c r="X2632" s="6"/>
      <c r="Y2632" s="6"/>
      <c r="Z2632" s="6"/>
      <c r="AA2632" s="6"/>
      <c r="AB2632" s="6"/>
      <c r="AC2632" s="6"/>
      <c r="AD2632" s="6"/>
      <c r="AE2632" s="6"/>
      <c r="AF2632" s="6"/>
      <c r="AG2632" s="6"/>
      <c r="AH2632" s="6"/>
      <c r="AI2632" s="6"/>
      <c r="AJ2632" s="6"/>
      <c r="AK2632" s="6"/>
      <c r="AL2632" s="6"/>
      <c r="AM2632" s="6"/>
      <c r="AN2632" s="6"/>
      <c r="AO2632" s="6"/>
      <c r="AP2632" s="6"/>
      <c r="AQ2632" s="21"/>
      <c r="AR2632" s="21"/>
      <c r="AS2632" s="21"/>
      <c r="AT2632" s="6"/>
      <c r="AU2632" s="6"/>
      <c r="AV2632" s="6"/>
      <c r="AW2632" s="6"/>
    </row>
    <row r="2633" spans="1:49" x14ac:dyDescent="0.35">
      <c r="A2633" s="20"/>
      <c r="B2633" s="20"/>
      <c r="C2633" s="20"/>
      <c r="D2633" s="20"/>
      <c r="E2633" s="6"/>
      <c r="F2633" s="6"/>
      <c r="G2633" s="6"/>
      <c r="H2633" s="6"/>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c r="AG2633" s="6"/>
      <c r="AH2633" s="6"/>
      <c r="AI2633" s="6"/>
      <c r="AJ2633" s="6"/>
      <c r="AK2633" s="6"/>
      <c r="AL2633" s="6"/>
      <c r="AM2633" s="6"/>
      <c r="AN2633" s="6"/>
      <c r="AO2633" s="6"/>
      <c r="AP2633" s="6"/>
      <c r="AQ2633" s="21"/>
      <c r="AR2633" s="21"/>
      <c r="AS2633" s="21"/>
      <c r="AT2633" s="6"/>
      <c r="AU2633" s="6"/>
      <c r="AV2633" s="6"/>
      <c r="AW2633" s="6"/>
    </row>
    <row r="2634" spans="1:49" x14ac:dyDescent="0.35">
      <c r="A2634" s="20"/>
      <c r="B2634" s="20"/>
      <c r="C2634" s="20"/>
      <c r="D2634" s="20"/>
      <c r="E2634" s="6"/>
      <c r="F2634" s="6"/>
      <c r="G2634" s="6"/>
      <c r="H2634" s="6"/>
      <c r="I2634" s="6"/>
      <c r="J2634" s="6"/>
      <c r="K2634" s="6"/>
      <c r="L2634" s="6"/>
      <c r="M2634" s="6"/>
      <c r="N2634" s="6"/>
      <c r="O2634" s="6"/>
      <c r="P2634" s="6"/>
      <c r="Q2634" s="6"/>
      <c r="R2634" s="6"/>
      <c r="S2634" s="6"/>
      <c r="T2634" s="6"/>
      <c r="U2634" s="6"/>
      <c r="V2634" s="6"/>
      <c r="W2634" s="6"/>
      <c r="X2634" s="6"/>
      <c r="Y2634" s="6"/>
      <c r="Z2634" s="6"/>
      <c r="AA2634" s="6"/>
      <c r="AB2634" s="6"/>
      <c r="AC2634" s="6"/>
      <c r="AD2634" s="6"/>
      <c r="AE2634" s="6"/>
      <c r="AF2634" s="6"/>
      <c r="AG2634" s="6"/>
      <c r="AH2634" s="6"/>
      <c r="AI2634" s="6"/>
      <c r="AJ2634" s="6"/>
      <c r="AK2634" s="6"/>
      <c r="AL2634" s="6"/>
      <c r="AM2634" s="6"/>
      <c r="AN2634" s="6"/>
      <c r="AO2634" s="6"/>
      <c r="AP2634" s="6"/>
      <c r="AQ2634" s="21"/>
      <c r="AR2634" s="21"/>
      <c r="AS2634" s="21"/>
      <c r="AT2634" s="6"/>
      <c r="AU2634" s="6"/>
      <c r="AV2634" s="6"/>
      <c r="AW2634" s="6"/>
    </row>
    <row r="2635" spans="1:49" x14ac:dyDescent="0.35">
      <c r="A2635" s="20"/>
      <c r="B2635" s="20"/>
      <c r="C2635" s="20"/>
      <c r="D2635" s="20"/>
      <c r="E2635" s="6"/>
      <c r="F2635" s="6"/>
      <c r="G2635" s="6"/>
      <c r="H2635" s="6"/>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c r="AG2635" s="6"/>
      <c r="AH2635" s="6"/>
      <c r="AI2635" s="6"/>
      <c r="AJ2635" s="6"/>
      <c r="AK2635" s="6"/>
      <c r="AL2635" s="6"/>
      <c r="AM2635" s="6"/>
      <c r="AN2635" s="6"/>
      <c r="AO2635" s="6"/>
      <c r="AP2635" s="6"/>
      <c r="AQ2635" s="21"/>
      <c r="AR2635" s="21"/>
      <c r="AS2635" s="21"/>
      <c r="AT2635" s="6"/>
      <c r="AU2635" s="6"/>
      <c r="AV2635" s="6"/>
      <c r="AW2635" s="6"/>
    </row>
    <row r="2636" spans="1:49" x14ac:dyDescent="0.35">
      <c r="A2636" s="20"/>
      <c r="B2636" s="20"/>
      <c r="C2636" s="20"/>
      <c r="D2636" s="20"/>
      <c r="E2636" s="6"/>
      <c r="F2636" s="6"/>
      <c r="G2636" s="6"/>
      <c r="H2636" s="6"/>
      <c r="I2636" s="6"/>
      <c r="J2636" s="6"/>
      <c r="K2636" s="6"/>
      <c r="L2636" s="6"/>
      <c r="M2636" s="6"/>
      <c r="N2636" s="6"/>
      <c r="O2636" s="6"/>
      <c r="P2636" s="6"/>
      <c r="Q2636" s="6"/>
      <c r="R2636" s="6"/>
      <c r="S2636" s="6"/>
      <c r="T2636" s="6"/>
      <c r="U2636" s="6"/>
      <c r="V2636" s="6"/>
      <c r="W2636" s="6"/>
      <c r="X2636" s="6"/>
      <c r="Y2636" s="6"/>
      <c r="Z2636" s="6"/>
      <c r="AA2636" s="6"/>
      <c r="AB2636" s="6"/>
      <c r="AC2636" s="6"/>
      <c r="AD2636" s="6"/>
      <c r="AE2636" s="6"/>
      <c r="AF2636" s="6"/>
      <c r="AG2636" s="6"/>
      <c r="AH2636" s="6"/>
      <c r="AI2636" s="6"/>
      <c r="AJ2636" s="6"/>
      <c r="AK2636" s="6"/>
      <c r="AL2636" s="6"/>
      <c r="AM2636" s="6"/>
      <c r="AN2636" s="6"/>
      <c r="AO2636" s="6"/>
      <c r="AP2636" s="6"/>
      <c r="AQ2636" s="21"/>
      <c r="AR2636" s="21"/>
      <c r="AS2636" s="21"/>
      <c r="AT2636" s="6"/>
      <c r="AU2636" s="6"/>
      <c r="AV2636" s="6"/>
      <c r="AW2636" s="6"/>
    </row>
    <row r="2637" spans="1:49" x14ac:dyDescent="0.35">
      <c r="A2637" s="20"/>
      <c r="B2637" s="20"/>
      <c r="C2637" s="20"/>
      <c r="D2637" s="20"/>
      <c r="E2637" s="6"/>
      <c r="F2637" s="6"/>
      <c r="G2637" s="6"/>
      <c r="H2637" s="6"/>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c r="AG2637" s="6"/>
      <c r="AH2637" s="6"/>
      <c r="AI2637" s="6"/>
      <c r="AJ2637" s="6"/>
      <c r="AK2637" s="6"/>
      <c r="AL2637" s="6"/>
      <c r="AM2637" s="6"/>
      <c r="AN2637" s="6"/>
      <c r="AO2637" s="6"/>
      <c r="AP2637" s="6"/>
      <c r="AQ2637" s="21"/>
      <c r="AR2637" s="21"/>
      <c r="AS2637" s="21"/>
      <c r="AT2637" s="6"/>
      <c r="AU2637" s="6"/>
      <c r="AV2637" s="6"/>
      <c r="AW2637" s="6"/>
    </row>
    <row r="2638" spans="1:49" x14ac:dyDescent="0.35">
      <c r="A2638" s="20"/>
      <c r="B2638" s="20"/>
      <c r="C2638" s="20"/>
      <c r="D2638" s="20"/>
      <c r="E2638" s="6"/>
      <c r="F2638" s="6"/>
      <c r="G2638" s="6"/>
      <c r="H2638" s="6"/>
      <c r="I2638" s="6"/>
      <c r="J2638" s="6"/>
      <c r="K2638" s="6"/>
      <c r="L2638" s="6"/>
      <c r="M2638" s="6"/>
      <c r="N2638" s="6"/>
      <c r="O2638" s="6"/>
      <c r="P2638" s="6"/>
      <c r="Q2638" s="6"/>
      <c r="R2638" s="6"/>
      <c r="S2638" s="6"/>
      <c r="T2638" s="6"/>
      <c r="U2638" s="6"/>
      <c r="V2638" s="6"/>
      <c r="W2638" s="6"/>
      <c r="X2638" s="6"/>
      <c r="Y2638" s="6"/>
      <c r="Z2638" s="6"/>
      <c r="AA2638" s="6"/>
      <c r="AB2638" s="6"/>
      <c r="AC2638" s="6"/>
      <c r="AD2638" s="6"/>
      <c r="AE2638" s="6"/>
      <c r="AF2638" s="6"/>
      <c r="AG2638" s="6"/>
      <c r="AH2638" s="6"/>
      <c r="AI2638" s="6"/>
      <c r="AJ2638" s="6"/>
      <c r="AK2638" s="6"/>
      <c r="AL2638" s="6"/>
      <c r="AM2638" s="6"/>
      <c r="AN2638" s="6"/>
      <c r="AO2638" s="6"/>
      <c r="AP2638" s="6"/>
      <c r="AQ2638" s="21"/>
      <c r="AR2638" s="21"/>
      <c r="AS2638" s="21"/>
      <c r="AT2638" s="6"/>
      <c r="AU2638" s="6"/>
      <c r="AV2638" s="6"/>
      <c r="AW2638" s="6"/>
    </row>
    <row r="2639" spans="1:49" x14ac:dyDescent="0.35">
      <c r="A2639" s="20"/>
      <c r="B2639" s="20"/>
      <c r="C2639" s="20"/>
      <c r="D2639" s="20"/>
      <c r="E2639" s="6"/>
      <c r="F2639" s="6"/>
      <c r="G2639" s="6"/>
      <c r="H2639" s="6"/>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c r="AG2639" s="6"/>
      <c r="AH2639" s="6"/>
      <c r="AI2639" s="6"/>
      <c r="AJ2639" s="6"/>
      <c r="AK2639" s="6"/>
      <c r="AL2639" s="6"/>
      <c r="AM2639" s="6"/>
      <c r="AN2639" s="6"/>
      <c r="AO2639" s="6"/>
      <c r="AP2639" s="6"/>
      <c r="AQ2639" s="21"/>
      <c r="AR2639" s="21"/>
      <c r="AS2639" s="21"/>
      <c r="AT2639" s="6"/>
      <c r="AU2639" s="6"/>
      <c r="AV2639" s="6"/>
      <c r="AW2639" s="6"/>
    </row>
    <row r="2640" spans="1:49" x14ac:dyDescent="0.35">
      <c r="A2640" s="20"/>
      <c r="B2640" s="20"/>
      <c r="C2640" s="20"/>
      <c r="D2640" s="20"/>
      <c r="E2640" s="6"/>
      <c r="F2640" s="6"/>
      <c r="G2640" s="6"/>
      <c r="H2640" s="6"/>
      <c r="I2640" s="6"/>
      <c r="J2640" s="6"/>
      <c r="K2640" s="6"/>
      <c r="L2640" s="6"/>
      <c r="M2640" s="6"/>
      <c r="N2640" s="6"/>
      <c r="O2640" s="6"/>
      <c r="P2640" s="6"/>
      <c r="Q2640" s="6"/>
      <c r="R2640" s="6"/>
      <c r="S2640" s="6"/>
      <c r="T2640" s="6"/>
      <c r="U2640" s="6"/>
      <c r="V2640" s="6"/>
      <c r="W2640" s="6"/>
      <c r="X2640" s="6"/>
      <c r="Y2640" s="6"/>
      <c r="Z2640" s="6"/>
      <c r="AA2640" s="6"/>
      <c r="AB2640" s="6"/>
      <c r="AC2640" s="6"/>
      <c r="AD2640" s="6"/>
      <c r="AE2640" s="6"/>
      <c r="AF2640" s="6"/>
      <c r="AG2640" s="6"/>
      <c r="AH2640" s="6"/>
      <c r="AI2640" s="6"/>
      <c r="AJ2640" s="6"/>
      <c r="AK2640" s="6"/>
      <c r="AL2640" s="6"/>
      <c r="AM2640" s="6"/>
      <c r="AN2640" s="6"/>
      <c r="AO2640" s="6"/>
      <c r="AP2640" s="6"/>
      <c r="AQ2640" s="21"/>
      <c r="AR2640" s="21"/>
      <c r="AS2640" s="21"/>
      <c r="AT2640" s="6"/>
      <c r="AU2640" s="6"/>
      <c r="AV2640" s="6"/>
      <c r="AW2640" s="6"/>
    </row>
    <row r="2641" spans="1:49" x14ac:dyDescent="0.35">
      <c r="A2641" s="20"/>
      <c r="B2641" s="20"/>
      <c r="C2641" s="20"/>
      <c r="D2641" s="20"/>
      <c r="E2641" s="6"/>
      <c r="F2641" s="6"/>
      <c r="G2641" s="6"/>
      <c r="H2641" s="6"/>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c r="AG2641" s="6"/>
      <c r="AH2641" s="6"/>
      <c r="AI2641" s="6"/>
      <c r="AJ2641" s="6"/>
      <c r="AK2641" s="6"/>
      <c r="AL2641" s="6"/>
      <c r="AM2641" s="6"/>
      <c r="AN2641" s="6"/>
      <c r="AO2641" s="6"/>
      <c r="AP2641" s="6"/>
      <c r="AQ2641" s="21"/>
      <c r="AR2641" s="21"/>
      <c r="AS2641" s="21"/>
      <c r="AT2641" s="6"/>
      <c r="AU2641" s="6"/>
      <c r="AV2641" s="6"/>
      <c r="AW2641" s="6"/>
    </row>
    <row r="2642" spans="1:49" x14ac:dyDescent="0.35">
      <c r="A2642" s="20"/>
      <c r="B2642" s="20"/>
      <c r="C2642" s="20"/>
      <c r="D2642" s="20"/>
      <c r="E2642" s="6"/>
      <c r="F2642" s="6"/>
      <c r="G2642" s="6"/>
      <c r="H2642" s="6"/>
      <c r="I2642" s="6"/>
      <c r="J2642" s="6"/>
      <c r="K2642" s="6"/>
      <c r="L2642" s="6"/>
      <c r="M2642" s="6"/>
      <c r="N2642" s="6"/>
      <c r="O2642" s="6"/>
      <c r="P2642" s="6"/>
      <c r="Q2642" s="6"/>
      <c r="R2642" s="6"/>
      <c r="S2642" s="6"/>
      <c r="T2642" s="6"/>
      <c r="U2642" s="6"/>
      <c r="V2642" s="6"/>
      <c r="W2642" s="6"/>
      <c r="X2642" s="6"/>
      <c r="Y2642" s="6"/>
      <c r="Z2642" s="6"/>
      <c r="AA2642" s="6"/>
      <c r="AB2642" s="6"/>
      <c r="AC2642" s="6"/>
      <c r="AD2642" s="6"/>
      <c r="AE2642" s="6"/>
      <c r="AF2642" s="6"/>
      <c r="AG2642" s="6"/>
      <c r="AH2642" s="6"/>
      <c r="AI2642" s="6"/>
      <c r="AJ2642" s="6"/>
      <c r="AK2642" s="6"/>
      <c r="AL2642" s="6"/>
      <c r="AM2642" s="6"/>
      <c r="AN2642" s="6"/>
      <c r="AO2642" s="6"/>
      <c r="AP2642" s="6"/>
      <c r="AQ2642" s="21"/>
      <c r="AR2642" s="21"/>
      <c r="AS2642" s="21"/>
      <c r="AT2642" s="6"/>
      <c r="AU2642" s="6"/>
      <c r="AV2642" s="6"/>
      <c r="AW2642" s="6"/>
    </row>
    <row r="2643" spans="1:49" x14ac:dyDescent="0.35">
      <c r="A2643" s="20"/>
      <c r="B2643" s="20"/>
      <c r="C2643" s="20"/>
      <c r="D2643" s="20"/>
      <c r="E2643" s="6"/>
      <c r="F2643" s="6"/>
      <c r="G2643" s="6"/>
      <c r="H2643" s="6"/>
      <c r="I2643" s="6"/>
      <c r="J2643" s="6"/>
      <c r="K2643" s="6"/>
      <c r="L2643" s="6"/>
      <c r="M2643" s="6"/>
      <c r="N2643" s="6"/>
      <c r="O2643" s="6"/>
      <c r="P2643" s="6"/>
      <c r="Q2643" s="6"/>
      <c r="R2643" s="6"/>
      <c r="S2643" s="6"/>
      <c r="T2643" s="6"/>
      <c r="U2643" s="6"/>
      <c r="V2643" s="6"/>
      <c r="W2643" s="6"/>
      <c r="X2643" s="6"/>
      <c r="Y2643" s="6"/>
      <c r="Z2643" s="6"/>
      <c r="AA2643" s="6"/>
      <c r="AB2643" s="6"/>
      <c r="AC2643" s="6"/>
      <c r="AD2643" s="6"/>
      <c r="AE2643" s="6"/>
      <c r="AF2643" s="6"/>
      <c r="AG2643" s="6"/>
      <c r="AH2643" s="6"/>
      <c r="AI2643" s="6"/>
      <c r="AJ2643" s="6"/>
      <c r="AK2643" s="6"/>
      <c r="AL2643" s="6"/>
      <c r="AM2643" s="6"/>
      <c r="AN2643" s="6"/>
      <c r="AO2643" s="6"/>
      <c r="AP2643" s="6"/>
      <c r="AQ2643" s="21"/>
      <c r="AR2643" s="21"/>
      <c r="AS2643" s="21"/>
      <c r="AT2643" s="6"/>
      <c r="AU2643" s="6"/>
      <c r="AV2643" s="6"/>
      <c r="AW2643" s="6"/>
    </row>
    <row r="2644" spans="1:49" x14ac:dyDescent="0.35">
      <c r="A2644" s="20"/>
      <c r="B2644" s="20"/>
      <c r="C2644" s="20"/>
      <c r="D2644" s="20"/>
      <c r="E2644" s="6"/>
      <c r="F2644" s="6"/>
      <c r="G2644" s="6"/>
      <c r="H2644" s="6"/>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c r="AG2644" s="6"/>
      <c r="AH2644" s="6"/>
      <c r="AI2644" s="6"/>
      <c r="AJ2644" s="6"/>
      <c r="AK2644" s="6"/>
      <c r="AL2644" s="6"/>
      <c r="AM2644" s="6"/>
      <c r="AN2644" s="6"/>
      <c r="AO2644" s="6"/>
      <c r="AP2644" s="6"/>
      <c r="AQ2644" s="21"/>
      <c r="AR2644" s="21"/>
      <c r="AS2644" s="21"/>
      <c r="AT2644" s="6"/>
      <c r="AU2644" s="6"/>
      <c r="AV2644" s="6"/>
      <c r="AW2644" s="6"/>
    </row>
    <row r="2645" spans="1:49" x14ac:dyDescent="0.35">
      <c r="A2645" s="20"/>
      <c r="B2645" s="20"/>
      <c r="C2645" s="20"/>
      <c r="D2645" s="20"/>
      <c r="E2645" s="6"/>
      <c r="F2645" s="6"/>
      <c r="G2645" s="6"/>
      <c r="H2645" s="6"/>
      <c r="I2645" s="6"/>
      <c r="J2645" s="6"/>
      <c r="K2645" s="6"/>
      <c r="L2645" s="6"/>
      <c r="M2645" s="6"/>
      <c r="N2645" s="6"/>
      <c r="O2645" s="6"/>
      <c r="P2645" s="6"/>
      <c r="Q2645" s="6"/>
      <c r="R2645" s="6"/>
      <c r="S2645" s="6"/>
      <c r="T2645" s="6"/>
      <c r="U2645" s="6"/>
      <c r="V2645" s="6"/>
      <c r="W2645" s="6"/>
      <c r="X2645" s="6"/>
      <c r="Y2645" s="6"/>
      <c r="Z2645" s="6"/>
      <c r="AA2645" s="6"/>
      <c r="AB2645" s="6"/>
      <c r="AC2645" s="6"/>
      <c r="AD2645" s="6"/>
      <c r="AE2645" s="6"/>
      <c r="AF2645" s="6"/>
      <c r="AG2645" s="6"/>
      <c r="AH2645" s="6"/>
      <c r="AI2645" s="6"/>
      <c r="AJ2645" s="6"/>
      <c r="AK2645" s="6"/>
      <c r="AL2645" s="6"/>
      <c r="AM2645" s="6"/>
      <c r="AN2645" s="6"/>
      <c r="AO2645" s="6"/>
      <c r="AP2645" s="6"/>
      <c r="AQ2645" s="21"/>
      <c r="AR2645" s="21"/>
      <c r="AS2645" s="21"/>
      <c r="AT2645" s="6"/>
      <c r="AU2645" s="6"/>
      <c r="AV2645" s="6"/>
      <c r="AW2645" s="6"/>
    </row>
    <row r="2646" spans="1:49" x14ac:dyDescent="0.35">
      <c r="A2646" s="20"/>
      <c r="B2646" s="20"/>
      <c r="C2646" s="20"/>
      <c r="D2646" s="20"/>
      <c r="E2646" s="6"/>
      <c r="F2646" s="6"/>
      <c r="G2646" s="6"/>
      <c r="H2646" s="6"/>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c r="AG2646" s="6"/>
      <c r="AH2646" s="6"/>
      <c r="AI2646" s="6"/>
      <c r="AJ2646" s="6"/>
      <c r="AK2646" s="6"/>
      <c r="AL2646" s="6"/>
      <c r="AM2646" s="6"/>
      <c r="AN2646" s="6"/>
      <c r="AO2646" s="6"/>
      <c r="AP2646" s="6"/>
      <c r="AQ2646" s="21"/>
      <c r="AR2646" s="21"/>
      <c r="AS2646" s="21"/>
      <c r="AT2646" s="6"/>
      <c r="AU2646" s="6"/>
      <c r="AV2646" s="6"/>
      <c r="AW2646" s="6"/>
    </row>
    <row r="2647" spans="1:49" x14ac:dyDescent="0.35">
      <c r="A2647" s="20"/>
      <c r="B2647" s="20"/>
      <c r="C2647" s="20"/>
      <c r="D2647" s="20"/>
      <c r="E2647" s="6"/>
      <c r="F2647" s="6"/>
      <c r="G2647" s="6"/>
      <c r="H2647" s="6"/>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c r="AG2647" s="6"/>
      <c r="AH2647" s="6"/>
      <c r="AI2647" s="6"/>
      <c r="AJ2647" s="6"/>
      <c r="AK2647" s="6"/>
      <c r="AL2647" s="6"/>
      <c r="AM2647" s="6"/>
      <c r="AN2647" s="6"/>
      <c r="AO2647" s="6"/>
      <c r="AP2647" s="6"/>
      <c r="AQ2647" s="21"/>
      <c r="AR2647" s="21"/>
      <c r="AS2647" s="21"/>
      <c r="AT2647" s="6"/>
      <c r="AU2647" s="6"/>
      <c r="AV2647" s="6"/>
      <c r="AW2647" s="6"/>
    </row>
    <row r="2648" spans="1:49" x14ac:dyDescent="0.35">
      <c r="A2648" s="20"/>
      <c r="B2648" s="20"/>
      <c r="C2648" s="20"/>
      <c r="D2648" s="20"/>
      <c r="E2648" s="6"/>
      <c r="F2648" s="6"/>
      <c r="G2648" s="6"/>
      <c r="H2648" s="6"/>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c r="AG2648" s="6"/>
      <c r="AH2648" s="6"/>
      <c r="AI2648" s="6"/>
      <c r="AJ2648" s="6"/>
      <c r="AK2648" s="6"/>
      <c r="AL2648" s="6"/>
      <c r="AM2648" s="6"/>
      <c r="AN2648" s="6"/>
      <c r="AO2648" s="6"/>
      <c r="AP2648" s="6"/>
      <c r="AQ2648" s="21"/>
      <c r="AR2648" s="21"/>
      <c r="AS2648" s="21"/>
      <c r="AT2648" s="6"/>
      <c r="AU2648" s="6"/>
      <c r="AV2648" s="6"/>
      <c r="AW2648" s="6"/>
    </row>
    <row r="2649" spans="1:49" x14ac:dyDescent="0.35">
      <c r="A2649" s="20"/>
      <c r="B2649" s="20"/>
      <c r="C2649" s="20"/>
      <c r="D2649" s="20"/>
      <c r="E2649" s="6"/>
      <c r="F2649" s="6"/>
      <c r="G2649" s="6"/>
      <c r="H2649" s="6"/>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c r="AG2649" s="6"/>
      <c r="AH2649" s="6"/>
      <c r="AI2649" s="6"/>
      <c r="AJ2649" s="6"/>
      <c r="AK2649" s="6"/>
      <c r="AL2649" s="6"/>
      <c r="AM2649" s="6"/>
      <c r="AN2649" s="6"/>
      <c r="AO2649" s="6"/>
      <c r="AP2649" s="6"/>
      <c r="AQ2649" s="21"/>
      <c r="AR2649" s="21"/>
      <c r="AS2649" s="21"/>
      <c r="AT2649" s="6"/>
      <c r="AU2649" s="6"/>
      <c r="AV2649" s="6"/>
      <c r="AW2649" s="6"/>
    </row>
    <row r="2650" spans="1:49" x14ac:dyDescent="0.35">
      <c r="A2650" s="20"/>
      <c r="B2650" s="20"/>
      <c r="C2650" s="20"/>
      <c r="D2650" s="20"/>
      <c r="E2650" s="6"/>
      <c r="F2650" s="6"/>
      <c r="G2650" s="6"/>
      <c r="H2650" s="6"/>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c r="AG2650" s="6"/>
      <c r="AH2650" s="6"/>
      <c r="AI2650" s="6"/>
      <c r="AJ2650" s="6"/>
      <c r="AK2650" s="6"/>
      <c r="AL2650" s="6"/>
      <c r="AM2650" s="6"/>
      <c r="AN2650" s="6"/>
      <c r="AO2650" s="6"/>
      <c r="AP2650" s="6"/>
      <c r="AQ2650" s="21"/>
      <c r="AR2650" s="21"/>
      <c r="AS2650" s="21"/>
      <c r="AT2650" s="6"/>
      <c r="AU2650" s="6"/>
      <c r="AV2650" s="6"/>
      <c r="AW2650" s="6"/>
    </row>
    <row r="2651" spans="1:49" x14ac:dyDescent="0.35">
      <c r="A2651" s="20"/>
      <c r="B2651" s="20"/>
      <c r="C2651" s="20"/>
      <c r="D2651" s="20"/>
      <c r="E2651" s="6"/>
      <c r="F2651" s="6"/>
      <c r="G2651" s="6"/>
      <c r="H2651" s="6"/>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c r="AG2651" s="6"/>
      <c r="AH2651" s="6"/>
      <c r="AI2651" s="6"/>
      <c r="AJ2651" s="6"/>
      <c r="AK2651" s="6"/>
      <c r="AL2651" s="6"/>
      <c r="AM2651" s="6"/>
      <c r="AN2651" s="6"/>
      <c r="AO2651" s="6"/>
      <c r="AP2651" s="6"/>
      <c r="AQ2651" s="21"/>
      <c r="AR2651" s="21"/>
      <c r="AS2651" s="21"/>
      <c r="AT2651" s="6"/>
      <c r="AU2651" s="6"/>
      <c r="AV2651" s="6"/>
      <c r="AW2651" s="6"/>
    </row>
    <row r="2652" spans="1:49" x14ac:dyDescent="0.35">
      <c r="A2652" s="20"/>
      <c r="B2652" s="20"/>
      <c r="C2652" s="20"/>
      <c r="D2652" s="20"/>
      <c r="E2652" s="6"/>
      <c r="F2652" s="6"/>
      <c r="G2652" s="6"/>
      <c r="H2652" s="6"/>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c r="AG2652" s="6"/>
      <c r="AH2652" s="6"/>
      <c r="AI2652" s="6"/>
      <c r="AJ2652" s="6"/>
      <c r="AK2652" s="6"/>
      <c r="AL2652" s="6"/>
      <c r="AM2652" s="6"/>
      <c r="AN2652" s="6"/>
      <c r="AO2652" s="6"/>
      <c r="AP2652" s="6"/>
      <c r="AQ2652" s="21"/>
      <c r="AR2652" s="21"/>
      <c r="AS2652" s="21"/>
      <c r="AT2652" s="6"/>
      <c r="AU2652" s="6"/>
      <c r="AV2652" s="6"/>
      <c r="AW2652" s="6"/>
    </row>
    <row r="2653" spans="1:49" x14ac:dyDescent="0.35">
      <c r="A2653" s="20"/>
      <c r="B2653" s="20"/>
      <c r="C2653" s="20"/>
      <c r="D2653" s="20"/>
      <c r="E2653" s="6"/>
      <c r="F2653" s="6"/>
      <c r="G2653" s="6"/>
      <c r="H2653" s="6"/>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c r="AG2653" s="6"/>
      <c r="AH2653" s="6"/>
      <c r="AI2653" s="6"/>
      <c r="AJ2653" s="6"/>
      <c r="AK2653" s="6"/>
      <c r="AL2653" s="6"/>
      <c r="AM2653" s="6"/>
      <c r="AN2653" s="6"/>
      <c r="AO2653" s="6"/>
      <c r="AP2653" s="6"/>
      <c r="AQ2653" s="21"/>
      <c r="AR2653" s="21"/>
      <c r="AS2653" s="21"/>
      <c r="AT2653" s="6"/>
      <c r="AU2653" s="6"/>
      <c r="AV2653" s="6"/>
      <c r="AW2653" s="6"/>
    </row>
    <row r="2654" spans="1:49" x14ac:dyDescent="0.35">
      <c r="A2654" s="20"/>
      <c r="B2654" s="20"/>
      <c r="C2654" s="20"/>
      <c r="D2654" s="20"/>
      <c r="E2654" s="6"/>
      <c r="F2654" s="6"/>
      <c r="G2654" s="6"/>
      <c r="H2654" s="6"/>
      <c r="I2654" s="6"/>
      <c r="J2654" s="6"/>
      <c r="K2654" s="6"/>
      <c r="L2654" s="6"/>
      <c r="M2654" s="6"/>
      <c r="N2654" s="6"/>
      <c r="O2654" s="6"/>
      <c r="P2654" s="6"/>
      <c r="Q2654" s="6"/>
      <c r="R2654" s="6"/>
      <c r="S2654" s="6"/>
      <c r="T2654" s="6"/>
      <c r="U2654" s="6"/>
      <c r="V2654" s="6"/>
      <c r="W2654" s="6"/>
      <c r="X2654" s="6"/>
      <c r="Y2654" s="6"/>
      <c r="Z2654" s="6"/>
      <c r="AA2654" s="6"/>
      <c r="AB2654" s="6"/>
      <c r="AC2654" s="6"/>
      <c r="AD2654" s="6"/>
      <c r="AE2654" s="6"/>
      <c r="AF2654" s="6"/>
      <c r="AG2654" s="6"/>
      <c r="AH2654" s="6"/>
      <c r="AI2654" s="6"/>
      <c r="AJ2654" s="6"/>
      <c r="AK2654" s="6"/>
      <c r="AL2654" s="6"/>
      <c r="AM2654" s="6"/>
      <c r="AN2654" s="6"/>
      <c r="AO2654" s="6"/>
      <c r="AP2654" s="6"/>
      <c r="AQ2654" s="21"/>
      <c r="AR2654" s="21"/>
      <c r="AS2654" s="21"/>
      <c r="AT2654" s="6"/>
      <c r="AU2654" s="6"/>
      <c r="AV2654" s="6"/>
      <c r="AW2654" s="6"/>
    </row>
    <row r="2655" spans="1:49" x14ac:dyDescent="0.35">
      <c r="A2655" s="20"/>
      <c r="B2655" s="20"/>
      <c r="C2655" s="20"/>
      <c r="D2655" s="20"/>
      <c r="E2655" s="6"/>
      <c r="F2655" s="6"/>
      <c r="G2655" s="6"/>
      <c r="H2655" s="6"/>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c r="AG2655" s="6"/>
      <c r="AH2655" s="6"/>
      <c r="AI2655" s="6"/>
      <c r="AJ2655" s="6"/>
      <c r="AK2655" s="6"/>
      <c r="AL2655" s="6"/>
      <c r="AM2655" s="6"/>
      <c r="AN2655" s="6"/>
      <c r="AO2655" s="6"/>
      <c r="AP2655" s="6"/>
      <c r="AQ2655" s="21"/>
      <c r="AR2655" s="21"/>
      <c r="AS2655" s="21"/>
      <c r="AT2655" s="6"/>
      <c r="AU2655" s="6"/>
      <c r="AV2655" s="6"/>
      <c r="AW2655" s="6"/>
    </row>
    <row r="2656" spans="1:49" x14ac:dyDescent="0.35">
      <c r="A2656" s="20"/>
      <c r="B2656" s="20"/>
      <c r="C2656" s="20"/>
      <c r="D2656" s="20"/>
      <c r="E2656" s="6"/>
      <c r="F2656" s="6"/>
      <c r="G2656" s="6"/>
      <c r="H2656" s="6"/>
      <c r="I2656" s="6"/>
      <c r="J2656" s="6"/>
      <c r="K2656" s="6"/>
      <c r="L2656" s="6"/>
      <c r="M2656" s="6"/>
      <c r="N2656" s="6"/>
      <c r="O2656" s="6"/>
      <c r="P2656" s="6"/>
      <c r="Q2656" s="6"/>
      <c r="R2656" s="6"/>
      <c r="S2656" s="6"/>
      <c r="T2656" s="6"/>
      <c r="U2656" s="6"/>
      <c r="V2656" s="6"/>
      <c r="W2656" s="6"/>
      <c r="X2656" s="6"/>
      <c r="Y2656" s="6"/>
      <c r="Z2656" s="6"/>
      <c r="AA2656" s="6"/>
      <c r="AB2656" s="6"/>
      <c r="AC2656" s="6"/>
      <c r="AD2656" s="6"/>
      <c r="AE2656" s="6"/>
      <c r="AF2656" s="6"/>
      <c r="AG2656" s="6"/>
      <c r="AH2656" s="6"/>
      <c r="AI2656" s="6"/>
      <c r="AJ2656" s="6"/>
      <c r="AK2656" s="6"/>
      <c r="AL2656" s="6"/>
      <c r="AM2656" s="6"/>
      <c r="AN2656" s="6"/>
      <c r="AO2656" s="6"/>
      <c r="AP2656" s="6"/>
      <c r="AQ2656" s="21"/>
      <c r="AR2656" s="21"/>
      <c r="AS2656" s="21"/>
      <c r="AT2656" s="6"/>
      <c r="AU2656" s="6"/>
      <c r="AV2656" s="6"/>
      <c r="AW2656" s="6"/>
    </row>
    <row r="2657" spans="1:49" x14ac:dyDescent="0.35">
      <c r="A2657" s="20"/>
      <c r="B2657" s="20"/>
      <c r="C2657" s="20"/>
      <c r="D2657" s="20"/>
      <c r="E2657" s="6"/>
      <c r="F2657" s="6"/>
      <c r="G2657" s="6"/>
      <c r="H2657" s="6"/>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c r="AG2657" s="6"/>
      <c r="AH2657" s="6"/>
      <c r="AI2657" s="6"/>
      <c r="AJ2657" s="6"/>
      <c r="AK2657" s="6"/>
      <c r="AL2657" s="6"/>
      <c r="AM2657" s="6"/>
      <c r="AN2657" s="6"/>
      <c r="AO2657" s="6"/>
      <c r="AP2657" s="6"/>
      <c r="AQ2657" s="21"/>
      <c r="AR2657" s="21"/>
      <c r="AS2657" s="21"/>
      <c r="AT2657" s="6"/>
      <c r="AU2657" s="6"/>
      <c r="AV2657" s="6"/>
      <c r="AW2657" s="6"/>
    </row>
    <row r="2658" spans="1:49" x14ac:dyDescent="0.35">
      <c r="A2658" s="20"/>
      <c r="B2658" s="20"/>
      <c r="C2658" s="20"/>
      <c r="D2658" s="20"/>
      <c r="E2658" s="6"/>
      <c r="F2658" s="6"/>
      <c r="G2658" s="6"/>
      <c r="H2658" s="6"/>
      <c r="I2658" s="6"/>
      <c r="J2658" s="6"/>
      <c r="K2658" s="6"/>
      <c r="L2658" s="6"/>
      <c r="M2658" s="6"/>
      <c r="N2658" s="6"/>
      <c r="O2658" s="6"/>
      <c r="P2658" s="6"/>
      <c r="Q2658" s="6"/>
      <c r="R2658" s="6"/>
      <c r="S2658" s="6"/>
      <c r="T2658" s="6"/>
      <c r="U2658" s="6"/>
      <c r="V2658" s="6"/>
      <c r="W2658" s="6"/>
      <c r="X2658" s="6"/>
      <c r="Y2658" s="6"/>
      <c r="Z2658" s="6"/>
      <c r="AA2658" s="6"/>
      <c r="AB2658" s="6"/>
      <c r="AC2658" s="6"/>
      <c r="AD2658" s="6"/>
      <c r="AE2658" s="6"/>
      <c r="AF2658" s="6"/>
      <c r="AG2658" s="6"/>
      <c r="AH2658" s="6"/>
      <c r="AI2658" s="6"/>
      <c r="AJ2658" s="6"/>
      <c r="AK2658" s="6"/>
      <c r="AL2658" s="6"/>
      <c r="AM2658" s="6"/>
      <c r="AN2658" s="6"/>
      <c r="AO2658" s="6"/>
      <c r="AP2658" s="6"/>
      <c r="AQ2658" s="21"/>
      <c r="AR2658" s="21"/>
      <c r="AS2658" s="21"/>
      <c r="AT2658" s="6"/>
      <c r="AU2658" s="6"/>
      <c r="AV2658" s="6"/>
      <c r="AW2658" s="6"/>
    </row>
    <row r="2659" spans="1:49" x14ac:dyDescent="0.35">
      <c r="A2659" s="20"/>
      <c r="B2659" s="20"/>
      <c r="C2659" s="20"/>
      <c r="D2659" s="20"/>
      <c r="E2659" s="6"/>
      <c r="F2659" s="6"/>
      <c r="G2659" s="6"/>
      <c r="H2659" s="6"/>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c r="AG2659" s="6"/>
      <c r="AH2659" s="6"/>
      <c r="AI2659" s="6"/>
      <c r="AJ2659" s="6"/>
      <c r="AK2659" s="6"/>
      <c r="AL2659" s="6"/>
      <c r="AM2659" s="6"/>
      <c r="AN2659" s="6"/>
      <c r="AO2659" s="6"/>
      <c r="AP2659" s="6"/>
      <c r="AQ2659" s="21"/>
      <c r="AR2659" s="21"/>
      <c r="AS2659" s="21"/>
      <c r="AT2659" s="6"/>
      <c r="AU2659" s="6"/>
      <c r="AV2659" s="6"/>
      <c r="AW2659" s="6"/>
    </row>
    <row r="2660" spans="1:49" x14ac:dyDescent="0.35">
      <c r="A2660" s="20"/>
      <c r="B2660" s="20"/>
      <c r="C2660" s="20"/>
      <c r="D2660" s="20"/>
      <c r="E2660" s="6"/>
      <c r="F2660" s="6"/>
      <c r="G2660" s="6"/>
      <c r="H2660" s="6"/>
      <c r="I2660" s="6"/>
      <c r="J2660" s="6"/>
      <c r="K2660" s="6"/>
      <c r="L2660" s="6"/>
      <c r="M2660" s="6"/>
      <c r="N2660" s="6"/>
      <c r="O2660" s="6"/>
      <c r="P2660" s="6"/>
      <c r="Q2660" s="6"/>
      <c r="R2660" s="6"/>
      <c r="S2660" s="6"/>
      <c r="T2660" s="6"/>
      <c r="U2660" s="6"/>
      <c r="V2660" s="6"/>
      <c r="W2660" s="6"/>
      <c r="X2660" s="6"/>
      <c r="Y2660" s="6"/>
      <c r="Z2660" s="6"/>
      <c r="AA2660" s="6"/>
      <c r="AB2660" s="6"/>
      <c r="AC2660" s="6"/>
      <c r="AD2660" s="6"/>
      <c r="AE2660" s="6"/>
      <c r="AF2660" s="6"/>
      <c r="AG2660" s="6"/>
      <c r="AH2660" s="6"/>
      <c r="AI2660" s="6"/>
      <c r="AJ2660" s="6"/>
      <c r="AK2660" s="6"/>
      <c r="AL2660" s="6"/>
      <c r="AM2660" s="6"/>
      <c r="AN2660" s="6"/>
      <c r="AO2660" s="6"/>
      <c r="AP2660" s="6"/>
      <c r="AQ2660" s="21"/>
      <c r="AR2660" s="21"/>
      <c r="AS2660" s="21"/>
      <c r="AT2660" s="6"/>
      <c r="AU2660" s="6"/>
      <c r="AV2660" s="6"/>
      <c r="AW2660" s="6"/>
    </row>
    <row r="2661" spans="1:49" x14ac:dyDescent="0.35">
      <c r="A2661" s="20"/>
      <c r="B2661" s="20"/>
      <c r="C2661" s="20"/>
      <c r="D2661" s="20"/>
      <c r="E2661" s="6"/>
      <c r="F2661" s="6"/>
      <c r="G2661" s="6"/>
      <c r="H2661" s="6"/>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c r="AG2661" s="6"/>
      <c r="AH2661" s="6"/>
      <c r="AI2661" s="6"/>
      <c r="AJ2661" s="6"/>
      <c r="AK2661" s="6"/>
      <c r="AL2661" s="6"/>
      <c r="AM2661" s="6"/>
      <c r="AN2661" s="6"/>
      <c r="AO2661" s="6"/>
      <c r="AP2661" s="6"/>
      <c r="AQ2661" s="21"/>
      <c r="AR2661" s="21"/>
      <c r="AS2661" s="21"/>
      <c r="AT2661" s="6"/>
      <c r="AU2661" s="6"/>
      <c r="AV2661" s="6"/>
      <c r="AW2661" s="6"/>
    </row>
    <row r="2662" spans="1:49" x14ac:dyDescent="0.35">
      <c r="A2662" s="20"/>
      <c r="B2662" s="20"/>
      <c r="C2662" s="20"/>
      <c r="D2662" s="20"/>
      <c r="E2662" s="6"/>
      <c r="F2662" s="6"/>
      <c r="G2662" s="6"/>
      <c r="H2662" s="6"/>
      <c r="I2662" s="6"/>
      <c r="J2662" s="6"/>
      <c r="K2662" s="6"/>
      <c r="L2662" s="6"/>
      <c r="M2662" s="6"/>
      <c r="N2662" s="6"/>
      <c r="O2662" s="6"/>
      <c r="P2662" s="6"/>
      <c r="Q2662" s="6"/>
      <c r="R2662" s="6"/>
      <c r="S2662" s="6"/>
      <c r="T2662" s="6"/>
      <c r="U2662" s="6"/>
      <c r="V2662" s="6"/>
      <c r="W2662" s="6"/>
      <c r="X2662" s="6"/>
      <c r="Y2662" s="6"/>
      <c r="Z2662" s="6"/>
      <c r="AA2662" s="6"/>
      <c r="AB2662" s="6"/>
      <c r="AC2662" s="6"/>
      <c r="AD2662" s="6"/>
      <c r="AE2662" s="6"/>
      <c r="AF2662" s="6"/>
      <c r="AG2662" s="6"/>
      <c r="AH2662" s="6"/>
      <c r="AI2662" s="6"/>
      <c r="AJ2662" s="6"/>
      <c r="AK2662" s="6"/>
      <c r="AL2662" s="6"/>
      <c r="AM2662" s="6"/>
      <c r="AN2662" s="6"/>
      <c r="AO2662" s="6"/>
      <c r="AP2662" s="6"/>
      <c r="AQ2662" s="21"/>
      <c r="AR2662" s="21"/>
      <c r="AS2662" s="21"/>
      <c r="AT2662" s="6"/>
      <c r="AU2662" s="6"/>
      <c r="AV2662" s="6"/>
      <c r="AW2662" s="6"/>
    </row>
    <row r="2663" spans="1:49" x14ac:dyDescent="0.35">
      <c r="A2663" s="20"/>
      <c r="B2663" s="20"/>
      <c r="C2663" s="20"/>
      <c r="D2663" s="20"/>
      <c r="E2663" s="6"/>
      <c r="F2663" s="6"/>
      <c r="G2663" s="6"/>
      <c r="H2663" s="6"/>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c r="AG2663" s="6"/>
      <c r="AH2663" s="6"/>
      <c r="AI2663" s="6"/>
      <c r="AJ2663" s="6"/>
      <c r="AK2663" s="6"/>
      <c r="AL2663" s="6"/>
      <c r="AM2663" s="6"/>
      <c r="AN2663" s="6"/>
      <c r="AO2663" s="6"/>
      <c r="AP2663" s="6"/>
      <c r="AQ2663" s="21"/>
      <c r="AR2663" s="21"/>
      <c r="AS2663" s="21"/>
      <c r="AT2663" s="6"/>
      <c r="AU2663" s="6"/>
      <c r="AV2663" s="6"/>
      <c r="AW2663" s="6"/>
    </row>
    <row r="2664" spans="1:49" x14ac:dyDescent="0.35">
      <c r="A2664" s="20"/>
      <c r="B2664" s="20"/>
      <c r="C2664" s="20"/>
      <c r="D2664" s="20"/>
      <c r="E2664" s="6"/>
      <c r="F2664" s="6"/>
      <c r="G2664" s="6"/>
      <c r="H2664" s="6"/>
      <c r="I2664" s="6"/>
      <c r="J2664" s="6"/>
      <c r="K2664" s="6"/>
      <c r="L2664" s="6"/>
      <c r="M2664" s="6"/>
      <c r="N2664" s="6"/>
      <c r="O2664" s="6"/>
      <c r="P2664" s="6"/>
      <c r="Q2664" s="6"/>
      <c r="R2664" s="6"/>
      <c r="S2664" s="6"/>
      <c r="T2664" s="6"/>
      <c r="U2664" s="6"/>
      <c r="V2664" s="6"/>
      <c r="W2664" s="6"/>
      <c r="X2664" s="6"/>
      <c r="Y2664" s="6"/>
      <c r="Z2664" s="6"/>
      <c r="AA2664" s="6"/>
      <c r="AB2664" s="6"/>
      <c r="AC2664" s="6"/>
      <c r="AD2664" s="6"/>
      <c r="AE2664" s="6"/>
      <c r="AF2664" s="6"/>
      <c r="AG2664" s="6"/>
      <c r="AH2664" s="6"/>
      <c r="AI2664" s="6"/>
      <c r="AJ2664" s="6"/>
      <c r="AK2664" s="6"/>
      <c r="AL2664" s="6"/>
      <c r="AM2664" s="6"/>
      <c r="AN2664" s="6"/>
      <c r="AO2664" s="6"/>
      <c r="AP2664" s="6"/>
      <c r="AQ2664" s="21"/>
      <c r="AR2664" s="21"/>
      <c r="AS2664" s="21"/>
      <c r="AT2664" s="6"/>
      <c r="AU2664" s="6"/>
      <c r="AV2664" s="6"/>
      <c r="AW2664" s="6"/>
    </row>
    <row r="2665" spans="1:49" x14ac:dyDescent="0.35">
      <c r="A2665" s="20"/>
      <c r="B2665" s="20"/>
      <c r="C2665" s="20"/>
      <c r="D2665" s="20"/>
      <c r="E2665" s="6"/>
      <c r="F2665" s="6"/>
      <c r="G2665" s="6"/>
      <c r="H2665" s="6"/>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c r="AG2665" s="6"/>
      <c r="AH2665" s="6"/>
      <c r="AI2665" s="6"/>
      <c r="AJ2665" s="6"/>
      <c r="AK2665" s="6"/>
      <c r="AL2665" s="6"/>
      <c r="AM2665" s="6"/>
      <c r="AN2665" s="6"/>
      <c r="AO2665" s="6"/>
      <c r="AP2665" s="6"/>
      <c r="AQ2665" s="21"/>
      <c r="AR2665" s="21"/>
      <c r="AS2665" s="21"/>
      <c r="AT2665" s="6"/>
      <c r="AU2665" s="6"/>
      <c r="AV2665" s="6"/>
      <c r="AW2665" s="6"/>
    </row>
    <row r="2666" spans="1:49" x14ac:dyDescent="0.35">
      <c r="A2666" s="20"/>
      <c r="B2666" s="20"/>
      <c r="C2666" s="20"/>
      <c r="D2666" s="20"/>
      <c r="E2666" s="6"/>
      <c r="F2666" s="6"/>
      <c r="G2666" s="6"/>
      <c r="H2666" s="6"/>
      <c r="I2666" s="6"/>
      <c r="J2666" s="6"/>
      <c r="K2666" s="6"/>
      <c r="L2666" s="6"/>
      <c r="M2666" s="6"/>
      <c r="N2666" s="6"/>
      <c r="O2666" s="6"/>
      <c r="P2666" s="6"/>
      <c r="Q2666" s="6"/>
      <c r="R2666" s="6"/>
      <c r="S2666" s="6"/>
      <c r="T2666" s="6"/>
      <c r="U2666" s="6"/>
      <c r="V2666" s="6"/>
      <c r="W2666" s="6"/>
      <c r="X2666" s="6"/>
      <c r="Y2666" s="6"/>
      <c r="Z2666" s="6"/>
      <c r="AA2666" s="6"/>
      <c r="AB2666" s="6"/>
      <c r="AC2666" s="6"/>
      <c r="AD2666" s="6"/>
      <c r="AE2666" s="6"/>
      <c r="AF2666" s="6"/>
      <c r="AG2666" s="6"/>
      <c r="AH2666" s="6"/>
      <c r="AI2666" s="6"/>
      <c r="AJ2666" s="6"/>
      <c r="AK2666" s="6"/>
      <c r="AL2666" s="6"/>
      <c r="AM2666" s="6"/>
      <c r="AN2666" s="6"/>
      <c r="AO2666" s="6"/>
      <c r="AP2666" s="6"/>
      <c r="AQ2666" s="21"/>
      <c r="AR2666" s="21"/>
      <c r="AS2666" s="21"/>
      <c r="AT2666" s="6"/>
      <c r="AU2666" s="6"/>
      <c r="AV2666" s="6"/>
      <c r="AW2666" s="6"/>
    </row>
    <row r="2667" spans="1:49" x14ac:dyDescent="0.35">
      <c r="A2667" s="20"/>
      <c r="B2667" s="20"/>
      <c r="C2667" s="20"/>
      <c r="D2667" s="20"/>
      <c r="E2667" s="6"/>
      <c r="F2667" s="6"/>
      <c r="G2667" s="6"/>
      <c r="H2667" s="6"/>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c r="AG2667" s="6"/>
      <c r="AH2667" s="6"/>
      <c r="AI2667" s="6"/>
      <c r="AJ2667" s="6"/>
      <c r="AK2667" s="6"/>
      <c r="AL2667" s="6"/>
      <c r="AM2667" s="6"/>
      <c r="AN2667" s="6"/>
      <c r="AO2667" s="6"/>
      <c r="AP2667" s="6"/>
      <c r="AQ2667" s="21"/>
      <c r="AR2667" s="21"/>
      <c r="AS2667" s="21"/>
      <c r="AT2667" s="6"/>
      <c r="AU2667" s="6"/>
      <c r="AV2667" s="6"/>
      <c r="AW2667" s="6"/>
    </row>
    <row r="2668" spans="1:49" x14ac:dyDescent="0.35">
      <c r="A2668" s="20"/>
      <c r="B2668" s="20"/>
      <c r="C2668" s="20"/>
      <c r="D2668" s="20"/>
      <c r="E2668" s="6"/>
      <c r="F2668" s="6"/>
      <c r="G2668" s="6"/>
      <c r="H2668" s="6"/>
      <c r="I2668" s="6"/>
      <c r="J2668" s="6"/>
      <c r="K2668" s="6"/>
      <c r="L2668" s="6"/>
      <c r="M2668" s="6"/>
      <c r="N2668" s="6"/>
      <c r="O2668" s="6"/>
      <c r="P2668" s="6"/>
      <c r="Q2668" s="6"/>
      <c r="R2668" s="6"/>
      <c r="S2668" s="6"/>
      <c r="T2668" s="6"/>
      <c r="U2668" s="6"/>
      <c r="V2668" s="6"/>
      <c r="W2668" s="6"/>
      <c r="X2668" s="6"/>
      <c r="Y2668" s="6"/>
      <c r="Z2668" s="6"/>
      <c r="AA2668" s="6"/>
      <c r="AB2668" s="6"/>
      <c r="AC2668" s="6"/>
      <c r="AD2668" s="6"/>
      <c r="AE2668" s="6"/>
      <c r="AF2668" s="6"/>
      <c r="AG2668" s="6"/>
      <c r="AH2668" s="6"/>
      <c r="AI2668" s="6"/>
      <c r="AJ2668" s="6"/>
      <c r="AK2668" s="6"/>
      <c r="AL2668" s="6"/>
      <c r="AM2668" s="6"/>
      <c r="AN2668" s="6"/>
      <c r="AO2668" s="6"/>
      <c r="AP2668" s="6"/>
      <c r="AQ2668" s="21"/>
      <c r="AR2668" s="21"/>
      <c r="AS2668" s="21"/>
      <c r="AT2668" s="6"/>
      <c r="AU2668" s="6"/>
      <c r="AV2668" s="6"/>
      <c r="AW2668" s="6"/>
    </row>
    <row r="2669" spans="1:49" x14ac:dyDescent="0.35">
      <c r="A2669" s="20"/>
      <c r="B2669" s="20"/>
      <c r="C2669" s="20"/>
      <c r="D2669" s="20"/>
      <c r="E2669" s="6"/>
      <c r="F2669" s="6"/>
      <c r="G2669" s="6"/>
      <c r="H2669" s="6"/>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c r="AG2669" s="6"/>
      <c r="AH2669" s="6"/>
      <c r="AI2669" s="6"/>
      <c r="AJ2669" s="6"/>
      <c r="AK2669" s="6"/>
      <c r="AL2669" s="6"/>
      <c r="AM2669" s="6"/>
      <c r="AN2669" s="6"/>
      <c r="AO2669" s="6"/>
      <c r="AP2669" s="6"/>
      <c r="AQ2669" s="21"/>
      <c r="AR2669" s="21"/>
      <c r="AS2669" s="21"/>
      <c r="AT2669" s="6"/>
      <c r="AU2669" s="6"/>
      <c r="AV2669" s="6"/>
      <c r="AW2669" s="6"/>
    </row>
    <row r="2670" spans="1:49" x14ac:dyDescent="0.35">
      <c r="A2670" s="20"/>
      <c r="B2670" s="20"/>
      <c r="C2670" s="20"/>
      <c r="D2670" s="20"/>
      <c r="E2670" s="6"/>
      <c r="F2670" s="6"/>
      <c r="G2670" s="6"/>
      <c r="H2670" s="6"/>
      <c r="I2670" s="6"/>
      <c r="J2670" s="6"/>
      <c r="K2670" s="6"/>
      <c r="L2670" s="6"/>
      <c r="M2670" s="6"/>
      <c r="N2670" s="6"/>
      <c r="O2670" s="6"/>
      <c r="P2670" s="6"/>
      <c r="Q2670" s="6"/>
      <c r="R2670" s="6"/>
      <c r="S2670" s="6"/>
      <c r="T2670" s="6"/>
      <c r="U2670" s="6"/>
      <c r="V2670" s="6"/>
      <c r="W2670" s="6"/>
      <c r="X2670" s="6"/>
      <c r="Y2670" s="6"/>
      <c r="Z2670" s="6"/>
      <c r="AA2670" s="6"/>
      <c r="AB2670" s="6"/>
      <c r="AC2670" s="6"/>
      <c r="AD2670" s="6"/>
      <c r="AE2670" s="6"/>
      <c r="AF2670" s="6"/>
      <c r="AG2670" s="6"/>
      <c r="AH2670" s="6"/>
      <c r="AI2670" s="6"/>
      <c r="AJ2670" s="6"/>
      <c r="AK2670" s="6"/>
      <c r="AL2670" s="6"/>
      <c r="AM2670" s="6"/>
      <c r="AN2670" s="6"/>
      <c r="AO2670" s="6"/>
      <c r="AP2670" s="6"/>
      <c r="AQ2670" s="21"/>
      <c r="AR2670" s="21"/>
      <c r="AS2670" s="21"/>
      <c r="AT2670" s="6"/>
      <c r="AU2670" s="6"/>
      <c r="AV2670" s="6"/>
      <c r="AW2670" s="6"/>
    </row>
    <row r="2671" spans="1:49" x14ac:dyDescent="0.35">
      <c r="A2671" s="20"/>
      <c r="B2671" s="20"/>
      <c r="C2671" s="20"/>
      <c r="D2671" s="20"/>
      <c r="E2671" s="6"/>
      <c r="F2671" s="6"/>
      <c r="G2671" s="6"/>
      <c r="H2671" s="6"/>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c r="AG2671" s="6"/>
      <c r="AH2671" s="6"/>
      <c r="AI2671" s="6"/>
      <c r="AJ2671" s="6"/>
      <c r="AK2671" s="6"/>
      <c r="AL2671" s="6"/>
      <c r="AM2671" s="6"/>
      <c r="AN2671" s="6"/>
      <c r="AO2671" s="6"/>
      <c r="AP2671" s="6"/>
      <c r="AQ2671" s="21"/>
      <c r="AR2671" s="21"/>
      <c r="AS2671" s="21"/>
      <c r="AT2671" s="6"/>
      <c r="AU2671" s="6"/>
      <c r="AV2671" s="6"/>
      <c r="AW2671" s="6"/>
    </row>
    <row r="2672" spans="1:49" x14ac:dyDescent="0.35">
      <c r="A2672" s="20"/>
      <c r="B2672" s="20"/>
      <c r="C2672" s="20"/>
      <c r="D2672" s="20"/>
      <c r="E2672" s="6"/>
      <c r="F2672" s="6"/>
      <c r="G2672" s="6"/>
      <c r="H2672" s="6"/>
      <c r="I2672" s="6"/>
      <c r="J2672" s="6"/>
      <c r="K2672" s="6"/>
      <c r="L2672" s="6"/>
      <c r="M2672" s="6"/>
      <c r="N2672" s="6"/>
      <c r="O2672" s="6"/>
      <c r="P2672" s="6"/>
      <c r="Q2672" s="6"/>
      <c r="R2672" s="6"/>
      <c r="S2672" s="6"/>
      <c r="T2672" s="6"/>
      <c r="U2672" s="6"/>
      <c r="V2672" s="6"/>
      <c r="W2672" s="6"/>
      <c r="X2672" s="6"/>
      <c r="Y2672" s="6"/>
      <c r="Z2672" s="6"/>
      <c r="AA2672" s="6"/>
      <c r="AB2672" s="6"/>
      <c r="AC2672" s="6"/>
      <c r="AD2672" s="6"/>
      <c r="AE2672" s="6"/>
      <c r="AF2672" s="6"/>
      <c r="AG2672" s="6"/>
      <c r="AH2672" s="6"/>
      <c r="AI2672" s="6"/>
      <c r="AJ2672" s="6"/>
      <c r="AK2672" s="6"/>
      <c r="AL2672" s="6"/>
      <c r="AM2672" s="6"/>
      <c r="AN2672" s="6"/>
      <c r="AO2672" s="6"/>
      <c r="AP2672" s="6"/>
      <c r="AQ2672" s="21"/>
      <c r="AR2672" s="21"/>
      <c r="AS2672" s="21"/>
      <c r="AT2672" s="6"/>
      <c r="AU2672" s="6"/>
      <c r="AV2672" s="6"/>
      <c r="AW2672" s="6"/>
    </row>
    <row r="2673" spans="1:49" x14ac:dyDescent="0.35">
      <c r="A2673" s="20"/>
      <c r="B2673" s="20"/>
      <c r="C2673" s="20"/>
      <c r="D2673" s="20"/>
      <c r="E2673" s="6"/>
      <c r="F2673" s="6"/>
      <c r="G2673" s="6"/>
      <c r="H2673" s="6"/>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c r="AG2673" s="6"/>
      <c r="AH2673" s="6"/>
      <c r="AI2673" s="6"/>
      <c r="AJ2673" s="6"/>
      <c r="AK2673" s="6"/>
      <c r="AL2673" s="6"/>
      <c r="AM2673" s="6"/>
      <c r="AN2673" s="6"/>
      <c r="AO2673" s="6"/>
      <c r="AP2673" s="6"/>
      <c r="AQ2673" s="21"/>
      <c r="AR2673" s="21"/>
      <c r="AS2673" s="21"/>
      <c r="AT2673" s="6"/>
      <c r="AU2673" s="6"/>
      <c r="AV2673" s="6"/>
      <c r="AW2673" s="6"/>
    </row>
    <row r="2674" spans="1:49" x14ac:dyDescent="0.35">
      <c r="A2674" s="20"/>
      <c r="B2674" s="20"/>
      <c r="C2674" s="20"/>
      <c r="D2674" s="20"/>
      <c r="E2674" s="6"/>
      <c r="F2674" s="6"/>
      <c r="G2674" s="6"/>
      <c r="H2674" s="6"/>
      <c r="I2674" s="6"/>
      <c r="J2674" s="6"/>
      <c r="K2674" s="6"/>
      <c r="L2674" s="6"/>
      <c r="M2674" s="6"/>
      <c r="N2674" s="6"/>
      <c r="O2674" s="6"/>
      <c r="P2674" s="6"/>
      <c r="Q2674" s="6"/>
      <c r="R2674" s="6"/>
      <c r="S2674" s="6"/>
      <c r="T2674" s="6"/>
      <c r="U2674" s="6"/>
      <c r="V2674" s="6"/>
      <c r="W2674" s="6"/>
      <c r="X2674" s="6"/>
      <c r="Y2674" s="6"/>
      <c r="Z2674" s="6"/>
      <c r="AA2674" s="6"/>
      <c r="AB2674" s="6"/>
      <c r="AC2674" s="6"/>
      <c r="AD2674" s="6"/>
      <c r="AE2674" s="6"/>
      <c r="AF2674" s="6"/>
      <c r="AG2674" s="6"/>
      <c r="AH2674" s="6"/>
      <c r="AI2674" s="6"/>
      <c r="AJ2674" s="6"/>
      <c r="AK2674" s="6"/>
      <c r="AL2674" s="6"/>
      <c r="AM2674" s="6"/>
      <c r="AN2674" s="6"/>
      <c r="AO2674" s="6"/>
      <c r="AP2674" s="6"/>
      <c r="AQ2674" s="21"/>
      <c r="AR2674" s="21"/>
      <c r="AS2674" s="21"/>
      <c r="AT2674" s="6"/>
      <c r="AU2674" s="6"/>
      <c r="AV2674" s="6"/>
      <c r="AW2674" s="6"/>
    </row>
    <row r="2675" spans="1:49" x14ac:dyDescent="0.35">
      <c r="A2675" s="20"/>
      <c r="B2675" s="20"/>
      <c r="C2675" s="20"/>
      <c r="D2675" s="20"/>
      <c r="E2675" s="6"/>
      <c r="F2675" s="6"/>
      <c r="G2675" s="6"/>
      <c r="H2675" s="6"/>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c r="AG2675" s="6"/>
      <c r="AH2675" s="6"/>
      <c r="AI2675" s="6"/>
      <c r="AJ2675" s="6"/>
      <c r="AK2675" s="6"/>
      <c r="AL2675" s="6"/>
      <c r="AM2675" s="6"/>
      <c r="AN2675" s="6"/>
      <c r="AO2675" s="6"/>
      <c r="AP2675" s="6"/>
      <c r="AQ2675" s="21"/>
      <c r="AR2675" s="21"/>
      <c r="AS2675" s="21"/>
      <c r="AT2675" s="6"/>
      <c r="AU2675" s="6"/>
      <c r="AV2675" s="6"/>
      <c r="AW2675" s="6"/>
    </row>
    <row r="2676" spans="1:49" x14ac:dyDescent="0.35">
      <c r="A2676" s="20"/>
      <c r="B2676" s="20"/>
      <c r="C2676" s="20"/>
      <c r="D2676" s="20"/>
      <c r="E2676" s="6"/>
      <c r="F2676" s="6"/>
      <c r="G2676" s="6"/>
      <c r="H2676" s="6"/>
      <c r="I2676" s="6"/>
      <c r="J2676" s="6"/>
      <c r="K2676" s="6"/>
      <c r="L2676" s="6"/>
      <c r="M2676" s="6"/>
      <c r="N2676" s="6"/>
      <c r="O2676" s="6"/>
      <c r="P2676" s="6"/>
      <c r="Q2676" s="6"/>
      <c r="R2676" s="6"/>
      <c r="S2676" s="6"/>
      <c r="T2676" s="6"/>
      <c r="U2676" s="6"/>
      <c r="V2676" s="6"/>
      <c r="W2676" s="6"/>
      <c r="X2676" s="6"/>
      <c r="Y2676" s="6"/>
      <c r="Z2676" s="6"/>
      <c r="AA2676" s="6"/>
      <c r="AB2676" s="6"/>
      <c r="AC2676" s="6"/>
      <c r="AD2676" s="6"/>
      <c r="AE2676" s="6"/>
      <c r="AF2676" s="6"/>
      <c r="AG2676" s="6"/>
      <c r="AH2676" s="6"/>
      <c r="AI2676" s="6"/>
      <c r="AJ2676" s="6"/>
      <c r="AK2676" s="6"/>
      <c r="AL2676" s="6"/>
      <c r="AM2676" s="6"/>
      <c r="AN2676" s="6"/>
      <c r="AO2676" s="6"/>
      <c r="AP2676" s="6"/>
      <c r="AQ2676" s="21"/>
      <c r="AR2676" s="21"/>
      <c r="AS2676" s="21"/>
      <c r="AT2676" s="6"/>
      <c r="AU2676" s="6"/>
      <c r="AV2676" s="6"/>
      <c r="AW2676" s="6"/>
    </row>
    <row r="2677" spans="1:49" x14ac:dyDescent="0.35">
      <c r="A2677" s="20"/>
      <c r="B2677" s="20"/>
      <c r="C2677" s="20"/>
      <c r="D2677" s="20"/>
      <c r="E2677" s="6"/>
      <c r="F2677" s="6"/>
      <c r="G2677" s="6"/>
      <c r="H2677" s="6"/>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c r="AG2677" s="6"/>
      <c r="AH2677" s="6"/>
      <c r="AI2677" s="6"/>
      <c r="AJ2677" s="6"/>
      <c r="AK2677" s="6"/>
      <c r="AL2677" s="6"/>
      <c r="AM2677" s="6"/>
      <c r="AN2677" s="6"/>
      <c r="AO2677" s="6"/>
      <c r="AP2677" s="6"/>
      <c r="AQ2677" s="21"/>
      <c r="AR2677" s="21"/>
      <c r="AS2677" s="21"/>
      <c r="AT2677" s="6"/>
      <c r="AU2677" s="6"/>
      <c r="AV2677" s="6"/>
      <c r="AW2677" s="6"/>
    </row>
    <row r="2678" spans="1:49" x14ac:dyDescent="0.35">
      <c r="A2678" s="20"/>
      <c r="B2678" s="20"/>
      <c r="C2678" s="20"/>
      <c r="D2678" s="20"/>
      <c r="E2678" s="6"/>
      <c r="F2678" s="6"/>
      <c r="G2678" s="6"/>
      <c r="H2678" s="6"/>
      <c r="I2678" s="6"/>
      <c r="J2678" s="6"/>
      <c r="K2678" s="6"/>
      <c r="L2678" s="6"/>
      <c r="M2678" s="6"/>
      <c r="N2678" s="6"/>
      <c r="O2678" s="6"/>
      <c r="P2678" s="6"/>
      <c r="Q2678" s="6"/>
      <c r="R2678" s="6"/>
      <c r="S2678" s="6"/>
      <c r="T2678" s="6"/>
      <c r="U2678" s="6"/>
      <c r="V2678" s="6"/>
      <c r="W2678" s="6"/>
      <c r="X2678" s="6"/>
      <c r="Y2678" s="6"/>
      <c r="Z2678" s="6"/>
      <c r="AA2678" s="6"/>
      <c r="AB2678" s="6"/>
      <c r="AC2678" s="6"/>
      <c r="AD2678" s="6"/>
      <c r="AE2678" s="6"/>
      <c r="AF2678" s="6"/>
      <c r="AG2678" s="6"/>
      <c r="AH2678" s="6"/>
      <c r="AI2678" s="6"/>
      <c r="AJ2678" s="6"/>
      <c r="AK2678" s="6"/>
      <c r="AL2678" s="6"/>
      <c r="AM2678" s="6"/>
      <c r="AN2678" s="6"/>
      <c r="AO2678" s="6"/>
      <c r="AP2678" s="6"/>
      <c r="AQ2678" s="21"/>
      <c r="AR2678" s="21"/>
      <c r="AS2678" s="21"/>
      <c r="AT2678" s="6"/>
      <c r="AU2678" s="6"/>
      <c r="AV2678" s="6"/>
      <c r="AW2678" s="6"/>
    </row>
    <row r="2679" spans="1:49" x14ac:dyDescent="0.35">
      <c r="A2679" s="20"/>
      <c r="B2679" s="20"/>
      <c r="C2679" s="20"/>
      <c r="D2679" s="20"/>
      <c r="E2679" s="6"/>
      <c r="F2679" s="6"/>
      <c r="G2679" s="6"/>
      <c r="H2679" s="6"/>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c r="AG2679" s="6"/>
      <c r="AH2679" s="6"/>
      <c r="AI2679" s="6"/>
      <c r="AJ2679" s="6"/>
      <c r="AK2679" s="6"/>
      <c r="AL2679" s="6"/>
      <c r="AM2679" s="6"/>
      <c r="AN2679" s="6"/>
      <c r="AO2679" s="6"/>
      <c r="AP2679" s="6"/>
      <c r="AQ2679" s="21"/>
      <c r="AR2679" s="21"/>
      <c r="AS2679" s="21"/>
      <c r="AT2679" s="6"/>
      <c r="AU2679" s="6"/>
      <c r="AV2679" s="6"/>
      <c r="AW2679" s="6"/>
    </row>
    <row r="2680" spans="1:49" x14ac:dyDescent="0.35">
      <c r="A2680" s="20"/>
      <c r="B2680" s="20"/>
      <c r="C2680" s="20"/>
      <c r="D2680" s="20"/>
      <c r="E2680" s="6"/>
      <c r="F2680" s="6"/>
      <c r="G2680" s="6"/>
      <c r="H2680" s="6"/>
      <c r="I2680" s="6"/>
      <c r="J2680" s="6"/>
      <c r="K2680" s="6"/>
      <c r="L2680" s="6"/>
      <c r="M2680" s="6"/>
      <c r="N2680" s="6"/>
      <c r="O2680" s="6"/>
      <c r="P2680" s="6"/>
      <c r="Q2680" s="6"/>
      <c r="R2680" s="6"/>
      <c r="S2680" s="6"/>
      <c r="T2680" s="6"/>
      <c r="U2680" s="6"/>
      <c r="V2680" s="6"/>
      <c r="W2680" s="6"/>
      <c r="X2680" s="6"/>
      <c r="Y2680" s="6"/>
      <c r="Z2680" s="6"/>
      <c r="AA2680" s="6"/>
      <c r="AB2680" s="6"/>
      <c r="AC2680" s="6"/>
      <c r="AD2680" s="6"/>
      <c r="AE2680" s="6"/>
      <c r="AF2680" s="6"/>
      <c r="AG2680" s="6"/>
      <c r="AH2680" s="6"/>
      <c r="AI2680" s="6"/>
      <c r="AJ2680" s="6"/>
      <c r="AK2680" s="6"/>
      <c r="AL2680" s="6"/>
      <c r="AM2680" s="6"/>
      <c r="AN2680" s="6"/>
      <c r="AO2680" s="6"/>
      <c r="AP2680" s="6"/>
      <c r="AQ2680" s="21"/>
      <c r="AR2680" s="21"/>
      <c r="AS2680" s="21"/>
      <c r="AT2680" s="6"/>
      <c r="AU2680" s="6"/>
      <c r="AV2680" s="6"/>
      <c r="AW2680" s="6"/>
    </row>
    <row r="2681" spans="1:49" x14ac:dyDescent="0.35">
      <c r="A2681" s="20"/>
      <c r="B2681" s="20"/>
      <c r="C2681" s="20"/>
      <c r="D2681" s="20"/>
      <c r="E2681" s="6"/>
      <c r="F2681" s="6"/>
      <c r="G2681" s="6"/>
      <c r="H2681" s="6"/>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c r="AG2681" s="6"/>
      <c r="AH2681" s="6"/>
      <c r="AI2681" s="6"/>
      <c r="AJ2681" s="6"/>
      <c r="AK2681" s="6"/>
      <c r="AL2681" s="6"/>
      <c r="AM2681" s="6"/>
      <c r="AN2681" s="6"/>
      <c r="AO2681" s="6"/>
      <c r="AP2681" s="6"/>
      <c r="AQ2681" s="21"/>
      <c r="AR2681" s="21"/>
      <c r="AS2681" s="21"/>
      <c r="AT2681" s="6"/>
      <c r="AU2681" s="6"/>
      <c r="AV2681" s="6"/>
      <c r="AW2681" s="6"/>
    </row>
    <row r="2682" spans="1:49" x14ac:dyDescent="0.35">
      <c r="A2682" s="20"/>
      <c r="B2682" s="20"/>
      <c r="C2682" s="20"/>
      <c r="D2682" s="20"/>
      <c r="E2682" s="6"/>
      <c r="F2682" s="6"/>
      <c r="G2682" s="6"/>
      <c r="H2682" s="6"/>
      <c r="I2682" s="6"/>
      <c r="J2682" s="6"/>
      <c r="K2682" s="6"/>
      <c r="L2682" s="6"/>
      <c r="M2682" s="6"/>
      <c r="N2682" s="6"/>
      <c r="O2682" s="6"/>
      <c r="P2682" s="6"/>
      <c r="Q2682" s="6"/>
      <c r="R2682" s="6"/>
      <c r="S2682" s="6"/>
      <c r="T2682" s="6"/>
      <c r="U2682" s="6"/>
      <c r="V2682" s="6"/>
      <c r="W2682" s="6"/>
      <c r="X2682" s="6"/>
      <c r="Y2682" s="6"/>
      <c r="Z2682" s="6"/>
      <c r="AA2682" s="6"/>
      <c r="AB2682" s="6"/>
      <c r="AC2682" s="6"/>
      <c r="AD2682" s="6"/>
      <c r="AE2682" s="6"/>
      <c r="AF2682" s="6"/>
      <c r="AG2682" s="6"/>
      <c r="AH2682" s="6"/>
      <c r="AI2682" s="6"/>
      <c r="AJ2682" s="6"/>
      <c r="AK2682" s="6"/>
      <c r="AL2682" s="6"/>
      <c r="AM2682" s="6"/>
      <c r="AN2682" s="6"/>
      <c r="AO2682" s="6"/>
      <c r="AP2682" s="6"/>
      <c r="AQ2682" s="21"/>
      <c r="AR2682" s="21"/>
      <c r="AS2682" s="21"/>
      <c r="AT2682" s="6"/>
      <c r="AU2682" s="6"/>
      <c r="AV2682" s="6"/>
      <c r="AW2682" s="6"/>
    </row>
    <row r="2683" spans="1:49" x14ac:dyDescent="0.35">
      <c r="A2683" s="20"/>
      <c r="B2683" s="20"/>
      <c r="C2683" s="20"/>
      <c r="D2683" s="20"/>
      <c r="E2683" s="6"/>
      <c r="F2683" s="6"/>
      <c r="G2683" s="6"/>
      <c r="H2683" s="6"/>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c r="AG2683" s="6"/>
      <c r="AH2683" s="6"/>
      <c r="AI2683" s="6"/>
      <c r="AJ2683" s="6"/>
      <c r="AK2683" s="6"/>
      <c r="AL2683" s="6"/>
      <c r="AM2683" s="6"/>
      <c r="AN2683" s="6"/>
      <c r="AO2683" s="6"/>
      <c r="AP2683" s="6"/>
      <c r="AQ2683" s="21"/>
      <c r="AR2683" s="21"/>
      <c r="AS2683" s="21"/>
      <c r="AT2683" s="6"/>
      <c r="AU2683" s="6"/>
      <c r="AV2683" s="6"/>
      <c r="AW2683" s="6"/>
    </row>
    <row r="2684" spans="1:49" x14ac:dyDescent="0.35">
      <c r="A2684" s="20"/>
      <c r="B2684" s="20"/>
      <c r="C2684" s="20"/>
      <c r="D2684" s="20"/>
      <c r="E2684" s="6"/>
      <c r="F2684" s="6"/>
      <c r="G2684" s="6"/>
      <c r="H2684" s="6"/>
      <c r="I2684" s="6"/>
      <c r="J2684" s="6"/>
      <c r="K2684" s="6"/>
      <c r="L2684" s="6"/>
      <c r="M2684" s="6"/>
      <c r="N2684" s="6"/>
      <c r="O2684" s="6"/>
      <c r="P2684" s="6"/>
      <c r="Q2684" s="6"/>
      <c r="R2684" s="6"/>
      <c r="S2684" s="6"/>
      <c r="T2684" s="6"/>
      <c r="U2684" s="6"/>
      <c r="V2684" s="6"/>
      <c r="W2684" s="6"/>
      <c r="X2684" s="6"/>
      <c r="Y2684" s="6"/>
      <c r="Z2684" s="6"/>
      <c r="AA2684" s="6"/>
      <c r="AB2684" s="6"/>
      <c r="AC2684" s="6"/>
      <c r="AD2684" s="6"/>
      <c r="AE2684" s="6"/>
      <c r="AF2684" s="6"/>
      <c r="AG2684" s="6"/>
      <c r="AH2684" s="6"/>
      <c r="AI2684" s="6"/>
      <c r="AJ2684" s="6"/>
      <c r="AK2684" s="6"/>
      <c r="AL2684" s="6"/>
      <c r="AM2684" s="6"/>
      <c r="AN2684" s="6"/>
      <c r="AO2684" s="6"/>
      <c r="AP2684" s="6"/>
      <c r="AQ2684" s="21"/>
      <c r="AR2684" s="21"/>
      <c r="AS2684" s="21"/>
      <c r="AT2684" s="6"/>
      <c r="AU2684" s="6"/>
      <c r="AV2684" s="6"/>
      <c r="AW2684" s="6"/>
    </row>
    <row r="2685" spans="1:49" x14ac:dyDescent="0.35">
      <c r="A2685" s="20"/>
      <c r="B2685" s="20"/>
      <c r="C2685" s="20"/>
      <c r="D2685" s="20"/>
      <c r="E2685" s="6"/>
      <c r="F2685" s="6"/>
      <c r="G2685" s="6"/>
      <c r="H2685" s="6"/>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c r="AG2685" s="6"/>
      <c r="AH2685" s="6"/>
      <c r="AI2685" s="6"/>
      <c r="AJ2685" s="6"/>
      <c r="AK2685" s="6"/>
      <c r="AL2685" s="6"/>
      <c r="AM2685" s="6"/>
      <c r="AN2685" s="6"/>
      <c r="AO2685" s="6"/>
      <c r="AP2685" s="6"/>
      <c r="AQ2685" s="21"/>
      <c r="AR2685" s="21"/>
      <c r="AS2685" s="21"/>
      <c r="AT2685" s="6"/>
      <c r="AU2685" s="6"/>
      <c r="AV2685" s="6"/>
      <c r="AW2685" s="6"/>
    </row>
    <row r="2686" spans="1:49" x14ac:dyDescent="0.35">
      <c r="A2686" s="20"/>
      <c r="B2686" s="20"/>
      <c r="C2686" s="20"/>
      <c r="D2686" s="20"/>
      <c r="E2686" s="6"/>
      <c r="F2686" s="6"/>
      <c r="G2686" s="6"/>
      <c r="H2686" s="6"/>
      <c r="I2686" s="6"/>
      <c r="J2686" s="6"/>
      <c r="K2686" s="6"/>
      <c r="L2686" s="6"/>
      <c r="M2686" s="6"/>
      <c r="N2686" s="6"/>
      <c r="O2686" s="6"/>
      <c r="P2686" s="6"/>
      <c r="Q2686" s="6"/>
      <c r="R2686" s="6"/>
      <c r="S2686" s="6"/>
      <c r="T2686" s="6"/>
      <c r="U2686" s="6"/>
      <c r="V2686" s="6"/>
      <c r="W2686" s="6"/>
      <c r="X2686" s="6"/>
      <c r="Y2686" s="6"/>
      <c r="Z2686" s="6"/>
      <c r="AA2686" s="6"/>
      <c r="AB2686" s="6"/>
      <c r="AC2686" s="6"/>
      <c r="AD2686" s="6"/>
      <c r="AE2686" s="6"/>
      <c r="AF2686" s="6"/>
      <c r="AG2686" s="6"/>
      <c r="AH2686" s="6"/>
      <c r="AI2686" s="6"/>
      <c r="AJ2686" s="6"/>
      <c r="AK2686" s="6"/>
      <c r="AL2686" s="6"/>
      <c r="AM2686" s="6"/>
      <c r="AN2686" s="6"/>
      <c r="AO2686" s="6"/>
      <c r="AP2686" s="6"/>
      <c r="AQ2686" s="21"/>
      <c r="AR2686" s="21"/>
      <c r="AS2686" s="21"/>
      <c r="AT2686" s="6"/>
      <c r="AU2686" s="6"/>
      <c r="AV2686" s="6"/>
      <c r="AW2686" s="6"/>
    </row>
    <row r="2687" spans="1:49" x14ac:dyDescent="0.35">
      <c r="A2687" s="20"/>
      <c r="B2687" s="20"/>
      <c r="C2687" s="20"/>
      <c r="D2687" s="20"/>
      <c r="E2687" s="6"/>
      <c r="F2687" s="6"/>
      <c r="G2687" s="6"/>
      <c r="H2687" s="6"/>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c r="AG2687" s="6"/>
      <c r="AH2687" s="6"/>
      <c r="AI2687" s="6"/>
      <c r="AJ2687" s="6"/>
      <c r="AK2687" s="6"/>
      <c r="AL2687" s="6"/>
      <c r="AM2687" s="6"/>
      <c r="AN2687" s="6"/>
      <c r="AO2687" s="6"/>
      <c r="AP2687" s="6"/>
      <c r="AQ2687" s="21"/>
      <c r="AR2687" s="21"/>
      <c r="AS2687" s="21"/>
      <c r="AT2687" s="6"/>
      <c r="AU2687" s="6"/>
      <c r="AV2687" s="6"/>
      <c r="AW2687" s="6"/>
    </row>
    <row r="2688" spans="1:49" x14ac:dyDescent="0.35">
      <c r="A2688" s="20"/>
      <c r="B2688" s="20"/>
      <c r="C2688" s="20"/>
      <c r="D2688" s="20"/>
      <c r="E2688" s="6"/>
      <c r="F2688" s="6"/>
      <c r="G2688" s="6"/>
      <c r="H2688" s="6"/>
      <c r="I2688" s="6"/>
      <c r="J2688" s="6"/>
      <c r="K2688" s="6"/>
      <c r="L2688" s="6"/>
      <c r="M2688" s="6"/>
      <c r="N2688" s="6"/>
      <c r="O2688" s="6"/>
      <c r="P2688" s="6"/>
      <c r="Q2688" s="6"/>
      <c r="R2688" s="6"/>
      <c r="S2688" s="6"/>
      <c r="T2688" s="6"/>
      <c r="U2688" s="6"/>
      <c r="V2688" s="6"/>
      <c r="W2688" s="6"/>
      <c r="X2688" s="6"/>
      <c r="Y2688" s="6"/>
      <c r="Z2688" s="6"/>
      <c r="AA2688" s="6"/>
      <c r="AB2688" s="6"/>
      <c r="AC2688" s="6"/>
      <c r="AD2688" s="6"/>
      <c r="AE2688" s="6"/>
      <c r="AF2688" s="6"/>
      <c r="AG2688" s="6"/>
      <c r="AH2688" s="6"/>
      <c r="AI2688" s="6"/>
      <c r="AJ2688" s="6"/>
      <c r="AK2688" s="6"/>
      <c r="AL2688" s="6"/>
      <c r="AM2688" s="6"/>
      <c r="AN2688" s="6"/>
      <c r="AO2688" s="6"/>
      <c r="AP2688" s="6"/>
      <c r="AQ2688" s="21"/>
      <c r="AR2688" s="21"/>
      <c r="AS2688" s="21"/>
      <c r="AT2688" s="6"/>
      <c r="AU2688" s="6"/>
      <c r="AV2688" s="6"/>
      <c r="AW2688" s="6"/>
    </row>
    <row r="2689" spans="1:49" x14ac:dyDescent="0.35">
      <c r="A2689" s="20"/>
      <c r="B2689" s="20"/>
      <c r="C2689" s="20"/>
      <c r="D2689" s="20"/>
      <c r="E2689" s="6"/>
      <c r="F2689" s="6"/>
      <c r="G2689" s="6"/>
      <c r="H2689" s="6"/>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c r="AG2689" s="6"/>
      <c r="AH2689" s="6"/>
      <c r="AI2689" s="6"/>
      <c r="AJ2689" s="6"/>
      <c r="AK2689" s="6"/>
      <c r="AL2689" s="6"/>
      <c r="AM2689" s="6"/>
      <c r="AN2689" s="6"/>
      <c r="AO2689" s="6"/>
      <c r="AP2689" s="6"/>
      <c r="AQ2689" s="21"/>
      <c r="AR2689" s="21"/>
      <c r="AS2689" s="21"/>
      <c r="AT2689" s="6"/>
      <c r="AU2689" s="6"/>
      <c r="AV2689" s="6"/>
      <c r="AW2689" s="6"/>
    </row>
    <row r="2690" spans="1:49" x14ac:dyDescent="0.35">
      <c r="A2690" s="20"/>
      <c r="B2690" s="20"/>
      <c r="C2690" s="20"/>
      <c r="D2690" s="20"/>
      <c r="E2690" s="6"/>
      <c r="F2690" s="6"/>
      <c r="G2690" s="6"/>
      <c r="H2690" s="6"/>
      <c r="I2690" s="6"/>
      <c r="J2690" s="6"/>
      <c r="K2690" s="6"/>
      <c r="L2690" s="6"/>
      <c r="M2690" s="6"/>
      <c r="N2690" s="6"/>
      <c r="O2690" s="6"/>
      <c r="P2690" s="6"/>
      <c r="Q2690" s="6"/>
      <c r="R2690" s="6"/>
      <c r="S2690" s="6"/>
      <c r="T2690" s="6"/>
      <c r="U2690" s="6"/>
      <c r="V2690" s="6"/>
      <c r="W2690" s="6"/>
      <c r="X2690" s="6"/>
      <c r="Y2690" s="6"/>
      <c r="Z2690" s="6"/>
      <c r="AA2690" s="6"/>
      <c r="AB2690" s="6"/>
      <c r="AC2690" s="6"/>
      <c r="AD2690" s="6"/>
      <c r="AE2690" s="6"/>
      <c r="AF2690" s="6"/>
      <c r="AG2690" s="6"/>
      <c r="AH2690" s="6"/>
      <c r="AI2690" s="6"/>
      <c r="AJ2690" s="6"/>
      <c r="AK2690" s="6"/>
      <c r="AL2690" s="6"/>
      <c r="AM2690" s="6"/>
      <c r="AN2690" s="6"/>
      <c r="AO2690" s="6"/>
      <c r="AP2690" s="6"/>
      <c r="AQ2690" s="21"/>
      <c r="AR2690" s="21"/>
      <c r="AS2690" s="21"/>
      <c r="AT2690" s="6"/>
      <c r="AU2690" s="6"/>
      <c r="AV2690" s="6"/>
      <c r="AW2690" s="6"/>
    </row>
    <row r="2691" spans="1:49" x14ac:dyDescent="0.35">
      <c r="A2691" s="20"/>
      <c r="B2691" s="20"/>
      <c r="C2691" s="20"/>
      <c r="D2691" s="20"/>
      <c r="E2691" s="6"/>
      <c r="F2691" s="6"/>
      <c r="G2691" s="6"/>
      <c r="H2691" s="6"/>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c r="AG2691" s="6"/>
      <c r="AH2691" s="6"/>
      <c r="AI2691" s="6"/>
      <c r="AJ2691" s="6"/>
      <c r="AK2691" s="6"/>
      <c r="AL2691" s="6"/>
      <c r="AM2691" s="6"/>
      <c r="AN2691" s="6"/>
      <c r="AO2691" s="6"/>
      <c r="AP2691" s="6"/>
      <c r="AQ2691" s="21"/>
      <c r="AR2691" s="21"/>
      <c r="AS2691" s="21"/>
      <c r="AT2691" s="6"/>
      <c r="AU2691" s="6"/>
      <c r="AV2691" s="6"/>
      <c r="AW2691" s="6"/>
    </row>
    <row r="2692" spans="1:49" x14ac:dyDescent="0.35">
      <c r="A2692" s="20"/>
      <c r="B2692" s="20"/>
      <c r="C2692" s="20"/>
      <c r="D2692" s="20"/>
      <c r="E2692" s="6"/>
      <c r="F2692" s="6"/>
      <c r="G2692" s="6"/>
      <c r="H2692" s="6"/>
      <c r="I2692" s="6"/>
      <c r="J2692" s="6"/>
      <c r="K2692" s="6"/>
      <c r="L2692" s="6"/>
      <c r="M2692" s="6"/>
      <c r="N2692" s="6"/>
      <c r="O2692" s="6"/>
      <c r="P2692" s="6"/>
      <c r="Q2692" s="6"/>
      <c r="R2692" s="6"/>
      <c r="S2692" s="6"/>
      <c r="T2692" s="6"/>
      <c r="U2692" s="6"/>
      <c r="V2692" s="6"/>
      <c r="W2692" s="6"/>
      <c r="X2692" s="6"/>
      <c r="Y2692" s="6"/>
      <c r="Z2692" s="6"/>
      <c r="AA2692" s="6"/>
      <c r="AB2692" s="6"/>
      <c r="AC2692" s="6"/>
      <c r="AD2692" s="6"/>
      <c r="AE2692" s="6"/>
      <c r="AF2692" s="6"/>
      <c r="AG2692" s="6"/>
      <c r="AH2692" s="6"/>
      <c r="AI2692" s="6"/>
      <c r="AJ2692" s="6"/>
      <c r="AK2692" s="6"/>
      <c r="AL2692" s="6"/>
      <c r="AM2692" s="6"/>
      <c r="AN2692" s="6"/>
      <c r="AO2692" s="6"/>
      <c r="AP2692" s="6"/>
      <c r="AQ2692" s="21"/>
      <c r="AR2692" s="21"/>
      <c r="AS2692" s="21"/>
      <c r="AT2692" s="6"/>
      <c r="AU2692" s="6"/>
      <c r="AV2692" s="6"/>
      <c r="AW2692" s="6"/>
    </row>
    <row r="2693" spans="1:49" x14ac:dyDescent="0.35">
      <c r="A2693" s="20"/>
      <c r="B2693" s="20"/>
      <c r="C2693" s="20"/>
      <c r="D2693" s="20"/>
      <c r="E2693" s="6"/>
      <c r="F2693" s="6"/>
      <c r="G2693" s="6"/>
      <c r="H2693" s="6"/>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c r="AG2693" s="6"/>
      <c r="AH2693" s="6"/>
      <c r="AI2693" s="6"/>
      <c r="AJ2693" s="6"/>
      <c r="AK2693" s="6"/>
      <c r="AL2693" s="6"/>
      <c r="AM2693" s="6"/>
      <c r="AN2693" s="6"/>
      <c r="AO2693" s="6"/>
      <c r="AP2693" s="6"/>
      <c r="AQ2693" s="21"/>
      <c r="AR2693" s="21"/>
      <c r="AS2693" s="21"/>
      <c r="AT2693" s="6"/>
      <c r="AU2693" s="6"/>
      <c r="AV2693" s="6"/>
      <c r="AW2693" s="6"/>
    </row>
    <row r="2694" spans="1:49" x14ac:dyDescent="0.35">
      <c r="A2694" s="20"/>
      <c r="B2694" s="20"/>
      <c r="C2694" s="20"/>
      <c r="D2694" s="20"/>
      <c r="E2694" s="6"/>
      <c r="F2694" s="6"/>
      <c r="G2694" s="6"/>
      <c r="H2694" s="6"/>
      <c r="I2694" s="6"/>
      <c r="J2694" s="6"/>
      <c r="K2694" s="6"/>
      <c r="L2694" s="6"/>
      <c r="M2694" s="6"/>
      <c r="N2694" s="6"/>
      <c r="O2694" s="6"/>
      <c r="P2694" s="6"/>
      <c r="Q2694" s="6"/>
      <c r="R2694" s="6"/>
      <c r="S2694" s="6"/>
      <c r="T2694" s="6"/>
      <c r="U2694" s="6"/>
      <c r="V2694" s="6"/>
      <c r="W2694" s="6"/>
      <c r="X2694" s="6"/>
      <c r="Y2694" s="6"/>
      <c r="Z2694" s="6"/>
      <c r="AA2694" s="6"/>
      <c r="AB2694" s="6"/>
      <c r="AC2694" s="6"/>
      <c r="AD2694" s="6"/>
      <c r="AE2694" s="6"/>
      <c r="AF2694" s="6"/>
      <c r="AG2694" s="6"/>
      <c r="AH2694" s="6"/>
      <c r="AI2694" s="6"/>
      <c r="AJ2694" s="6"/>
      <c r="AK2694" s="6"/>
      <c r="AL2694" s="6"/>
      <c r="AM2694" s="6"/>
      <c r="AN2694" s="6"/>
      <c r="AO2694" s="6"/>
      <c r="AP2694" s="6"/>
      <c r="AQ2694" s="21"/>
      <c r="AR2694" s="21"/>
      <c r="AS2694" s="21"/>
      <c r="AT2694" s="6"/>
      <c r="AU2694" s="6"/>
      <c r="AV2694" s="6"/>
      <c r="AW2694" s="6"/>
    </row>
    <row r="2695" spans="1:49" x14ac:dyDescent="0.35">
      <c r="A2695" s="20"/>
      <c r="B2695" s="20"/>
      <c r="C2695" s="20"/>
      <c r="D2695" s="20"/>
      <c r="E2695" s="6"/>
      <c r="F2695" s="6"/>
      <c r="G2695" s="6"/>
      <c r="H2695" s="6"/>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c r="AG2695" s="6"/>
      <c r="AH2695" s="6"/>
      <c r="AI2695" s="6"/>
      <c r="AJ2695" s="6"/>
      <c r="AK2695" s="6"/>
      <c r="AL2695" s="6"/>
      <c r="AM2695" s="6"/>
      <c r="AN2695" s="6"/>
      <c r="AO2695" s="6"/>
      <c r="AP2695" s="6"/>
      <c r="AQ2695" s="21"/>
      <c r="AR2695" s="21"/>
      <c r="AS2695" s="21"/>
      <c r="AT2695" s="6"/>
      <c r="AU2695" s="6"/>
      <c r="AV2695" s="6"/>
      <c r="AW2695" s="6"/>
    </row>
    <row r="2696" spans="1:49" x14ac:dyDescent="0.35">
      <c r="A2696" s="20"/>
      <c r="B2696" s="20"/>
      <c r="C2696" s="20"/>
      <c r="D2696" s="20"/>
      <c r="E2696" s="6"/>
      <c r="F2696" s="6"/>
      <c r="G2696" s="6"/>
      <c r="H2696" s="6"/>
      <c r="I2696" s="6"/>
      <c r="J2696" s="6"/>
      <c r="K2696" s="6"/>
      <c r="L2696" s="6"/>
      <c r="M2696" s="6"/>
      <c r="N2696" s="6"/>
      <c r="O2696" s="6"/>
      <c r="P2696" s="6"/>
      <c r="Q2696" s="6"/>
      <c r="R2696" s="6"/>
      <c r="S2696" s="6"/>
      <c r="T2696" s="6"/>
      <c r="U2696" s="6"/>
      <c r="V2696" s="6"/>
      <c r="W2696" s="6"/>
      <c r="X2696" s="6"/>
      <c r="Y2696" s="6"/>
      <c r="Z2696" s="6"/>
      <c r="AA2696" s="6"/>
      <c r="AB2696" s="6"/>
      <c r="AC2696" s="6"/>
      <c r="AD2696" s="6"/>
      <c r="AE2696" s="6"/>
      <c r="AF2696" s="6"/>
      <c r="AG2696" s="6"/>
      <c r="AH2696" s="6"/>
      <c r="AI2696" s="6"/>
      <c r="AJ2696" s="6"/>
      <c r="AK2696" s="6"/>
      <c r="AL2696" s="6"/>
      <c r="AM2696" s="6"/>
      <c r="AN2696" s="6"/>
      <c r="AO2696" s="6"/>
      <c r="AP2696" s="6"/>
      <c r="AQ2696" s="21"/>
      <c r="AR2696" s="21"/>
      <c r="AS2696" s="21"/>
      <c r="AT2696" s="6"/>
      <c r="AU2696" s="6"/>
      <c r="AV2696" s="6"/>
      <c r="AW2696" s="6"/>
    </row>
    <row r="2697" spans="1:49" x14ac:dyDescent="0.35">
      <c r="A2697" s="20"/>
      <c r="B2697" s="20"/>
      <c r="C2697" s="20"/>
      <c r="D2697" s="20"/>
      <c r="E2697" s="6"/>
      <c r="F2697" s="6"/>
      <c r="G2697" s="6"/>
      <c r="H2697" s="6"/>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c r="AG2697" s="6"/>
      <c r="AH2697" s="6"/>
      <c r="AI2697" s="6"/>
      <c r="AJ2697" s="6"/>
      <c r="AK2697" s="6"/>
      <c r="AL2697" s="6"/>
      <c r="AM2697" s="6"/>
      <c r="AN2697" s="6"/>
      <c r="AO2697" s="6"/>
      <c r="AP2697" s="6"/>
      <c r="AQ2697" s="21"/>
      <c r="AR2697" s="21"/>
      <c r="AS2697" s="21"/>
      <c r="AT2697" s="6"/>
      <c r="AU2697" s="6"/>
      <c r="AV2697" s="6"/>
      <c r="AW2697" s="6"/>
    </row>
    <row r="2698" spans="1:49" x14ac:dyDescent="0.35">
      <c r="A2698" s="20"/>
      <c r="B2698" s="20"/>
      <c r="C2698" s="20"/>
      <c r="D2698" s="20"/>
      <c r="E2698" s="6"/>
      <c r="F2698" s="6"/>
      <c r="G2698" s="6"/>
      <c r="H2698" s="6"/>
      <c r="I2698" s="6"/>
      <c r="J2698" s="6"/>
      <c r="K2698" s="6"/>
      <c r="L2698" s="6"/>
      <c r="M2698" s="6"/>
      <c r="N2698" s="6"/>
      <c r="O2698" s="6"/>
      <c r="P2698" s="6"/>
      <c r="Q2698" s="6"/>
      <c r="R2698" s="6"/>
      <c r="S2698" s="6"/>
      <c r="T2698" s="6"/>
      <c r="U2698" s="6"/>
      <c r="V2698" s="6"/>
      <c r="W2698" s="6"/>
      <c r="X2698" s="6"/>
      <c r="Y2698" s="6"/>
      <c r="Z2698" s="6"/>
      <c r="AA2698" s="6"/>
      <c r="AB2698" s="6"/>
      <c r="AC2698" s="6"/>
      <c r="AD2698" s="6"/>
      <c r="AE2698" s="6"/>
      <c r="AF2698" s="6"/>
      <c r="AG2698" s="6"/>
      <c r="AH2698" s="6"/>
      <c r="AI2698" s="6"/>
      <c r="AJ2698" s="6"/>
      <c r="AK2698" s="6"/>
      <c r="AL2698" s="6"/>
      <c r="AM2698" s="6"/>
      <c r="AN2698" s="6"/>
      <c r="AO2698" s="6"/>
      <c r="AP2698" s="6"/>
      <c r="AQ2698" s="21"/>
      <c r="AR2698" s="21"/>
      <c r="AS2698" s="21"/>
      <c r="AT2698" s="6"/>
      <c r="AU2698" s="6"/>
      <c r="AV2698" s="6"/>
      <c r="AW2698" s="6"/>
    </row>
    <row r="2699" spans="1:49" x14ac:dyDescent="0.35">
      <c r="A2699" s="20"/>
      <c r="B2699" s="20"/>
      <c r="C2699" s="20"/>
      <c r="D2699" s="20"/>
      <c r="E2699" s="6"/>
      <c r="F2699" s="6"/>
      <c r="G2699" s="6"/>
      <c r="H2699" s="6"/>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c r="AG2699" s="6"/>
      <c r="AH2699" s="6"/>
      <c r="AI2699" s="6"/>
      <c r="AJ2699" s="6"/>
      <c r="AK2699" s="6"/>
      <c r="AL2699" s="6"/>
      <c r="AM2699" s="6"/>
      <c r="AN2699" s="6"/>
      <c r="AO2699" s="6"/>
      <c r="AP2699" s="6"/>
      <c r="AQ2699" s="21"/>
      <c r="AR2699" s="21"/>
      <c r="AS2699" s="21"/>
      <c r="AT2699" s="6"/>
      <c r="AU2699" s="6"/>
      <c r="AV2699" s="6"/>
      <c r="AW2699" s="6"/>
    </row>
    <row r="2700" spans="1:49" x14ac:dyDescent="0.35">
      <c r="A2700" s="20"/>
      <c r="B2700" s="20"/>
      <c r="C2700" s="20"/>
      <c r="D2700" s="20"/>
      <c r="E2700" s="6"/>
      <c r="F2700" s="6"/>
      <c r="G2700" s="6"/>
      <c r="H2700" s="6"/>
      <c r="I2700" s="6"/>
      <c r="J2700" s="6"/>
      <c r="K2700" s="6"/>
      <c r="L2700" s="6"/>
      <c r="M2700" s="6"/>
      <c r="N2700" s="6"/>
      <c r="O2700" s="6"/>
      <c r="P2700" s="6"/>
      <c r="Q2700" s="6"/>
      <c r="R2700" s="6"/>
      <c r="S2700" s="6"/>
      <c r="T2700" s="6"/>
      <c r="U2700" s="6"/>
      <c r="V2700" s="6"/>
      <c r="W2700" s="6"/>
      <c r="X2700" s="6"/>
      <c r="Y2700" s="6"/>
      <c r="Z2700" s="6"/>
      <c r="AA2700" s="6"/>
      <c r="AB2700" s="6"/>
      <c r="AC2700" s="6"/>
      <c r="AD2700" s="6"/>
      <c r="AE2700" s="6"/>
      <c r="AF2700" s="6"/>
      <c r="AG2700" s="6"/>
      <c r="AH2700" s="6"/>
      <c r="AI2700" s="6"/>
      <c r="AJ2700" s="6"/>
      <c r="AK2700" s="6"/>
      <c r="AL2700" s="6"/>
      <c r="AM2700" s="6"/>
      <c r="AN2700" s="6"/>
      <c r="AO2700" s="6"/>
      <c r="AP2700" s="6"/>
      <c r="AQ2700" s="21"/>
      <c r="AR2700" s="21"/>
      <c r="AS2700" s="21"/>
      <c r="AT2700" s="6"/>
      <c r="AU2700" s="6"/>
      <c r="AV2700" s="6"/>
      <c r="AW2700" s="6"/>
    </row>
    <row r="2701" spans="1:49" x14ac:dyDescent="0.35">
      <c r="A2701" s="20"/>
      <c r="B2701" s="20"/>
      <c r="C2701" s="20"/>
      <c r="D2701" s="20"/>
      <c r="E2701" s="6"/>
      <c r="F2701" s="6"/>
      <c r="G2701" s="6"/>
      <c r="H2701" s="6"/>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c r="AG2701" s="6"/>
      <c r="AH2701" s="6"/>
      <c r="AI2701" s="6"/>
      <c r="AJ2701" s="6"/>
      <c r="AK2701" s="6"/>
      <c r="AL2701" s="6"/>
      <c r="AM2701" s="6"/>
      <c r="AN2701" s="6"/>
      <c r="AO2701" s="6"/>
      <c r="AP2701" s="6"/>
      <c r="AQ2701" s="21"/>
      <c r="AR2701" s="21"/>
      <c r="AS2701" s="21"/>
      <c r="AT2701" s="6"/>
      <c r="AU2701" s="6"/>
      <c r="AV2701" s="6"/>
      <c r="AW2701" s="6"/>
    </row>
    <row r="2702" spans="1:49" x14ac:dyDescent="0.35">
      <c r="A2702" s="20"/>
      <c r="B2702" s="20"/>
      <c r="C2702" s="20"/>
      <c r="D2702" s="20"/>
      <c r="E2702" s="6"/>
      <c r="F2702" s="6"/>
      <c r="G2702" s="6"/>
      <c r="H2702" s="6"/>
      <c r="I2702" s="6"/>
      <c r="J2702" s="6"/>
      <c r="K2702" s="6"/>
      <c r="L2702" s="6"/>
      <c r="M2702" s="6"/>
      <c r="N2702" s="6"/>
      <c r="O2702" s="6"/>
      <c r="P2702" s="6"/>
      <c r="Q2702" s="6"/>
      <c r="R2702" s="6"/>
      <c r="S2702" s="6"/>
      <c r="T2702" s="6"/>
      <c r="U2702" s="6"/>
      <c r="V2702" s="6"/>
      <c r="W2702" s="6"/>
      <c r="X2702" s="6"/>
      <c r="Y2702" s="6"/>
      <c r="Z2702" s="6"/>
      <c r="AA2702" s="6"/>
      <c r="AB2702" s="6"/>
      <c r="AC2702" s="6"/>
      <c r="AD2702" s="6"/>
      <c r="AE2702" s="6"/>
      <c r="AF2702" s="6"/>
      <c r="AG2702" s="6"/>
      <c r="AH2702" s="6"/>
      <c r="AI2702" s="6"/>
      <c r="AJ2702" s="6"/>
      <c r="AK2702" s="6"/>
      <c r="AL2702" s="6"/>
      <c r="AM2702" s="6"/>
      <c r="AN2702" s="6"/>
      <c r="AO2702" s="6"/>
      <c r="AP2702" s="6"/>
      <c r="AQ2702" s="21"/>
      <c r="AR2702" s="21"/>
      <c r="AS2702" s="21"/>
      <c r="AT2702" s="6"/>
      <c r="AU2702" s="6"/>
      <c r="AV2702" s="6"/>
      <c r="AW2702" s="6"/>
    </row>
    <row r="2703" spans="1:49" x14ac:dyDescent="0.35">
      <c r="A2703" s="20"/>
      <c r="B2703" s="20"/>
      <c r="C2703" s="20"/>
      <c r="D2703" s="20"/>
      <c r="E2703" s="6"/>
      <c r="F2703" s="6"/>
      <c r="G2703" s="6"/>
      <c r="H2703" s="6"/>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c r="AG2703" s="6"/>
      <c r="AH2703" s="6"/>
      <c r="AI2703" s="6"/>
      <c r="AJ2703" s="6"/>
      <c r="AK2703" s="6"/>
      <c r="AL2703" s="6"/>
      <c r="AM2703" s="6"/>
      <c r="AN2703" s="6"/>
      <c r="AO2703" s="6"/>
      <c r="AP2703" s="6"/>
      <c r="AQ2703" s="21"/>
      <c r="AR2703" s="21"/>
      <c r="AS2703" s="21"/>
      <c r="AT2703" s="6"/>
      <c r="AU2703" s="6"/>
      <c r="AV2703" s="6"/>
      <c r="AW2703" s="6"/>
    </row>
    <row r="2704" spans="1:49" x14ac:dyDescent="0.35">
      <c r="A2704" s="20"/>
      <c r="B2704" s="20"/>
      <c r="C2704" s="20"/>
      <c r="D2704" s="20"/>
      <c r="E2704" s="6"/>
      <c r="F2704" s="6"/>
      <c r="G2704" s="6"/>
      <c r="H2704" s="6"/>
      <c r="I2704" s="6"/>
      <c r="J2704" s="6"/>
      <c r="K2704" s="6"/>
      <c r="L2704" s="6"/>
      <c r="M2704" s="6"/>
      <c r="N2704" s="6"/>
      <c r="O2704" s="6"/>
      <c r="P2704" s="6"/>
      <c r="Q2704" s="6"/>
      <c r="R2704" s="6"/>
      <c r="S2704" s="6"/>
      <c r="T2704" s="6"/>
      <c r="U2704" s="6"/>
      <c r="V2704" s="6"/>
      <c r="W2704" s="6"/>
      <c r="X2704" s="6"/>
      <c r="Y2704" s="6"/>
      <c r="Z2704" s="6"/>
      <c r="AA2704" s="6"/>
      <c r="AB2704" s="6"/>
      <c r="AC2704" s="6"/>
      <c r="AD2704" s="6"/>
      <c r="AE2704" s="6"/>
      <c r="AF2704" s="6"/>
      <c r="AG2704" s="6"/>
      <c r="AH2704" s="6"/>
      <c r="AI2704" s="6"/>
      <c r="AJ2704" s="6"/>
      <c r="AK2704" s="6"/>
      <c r="AL2704" s="6"/>
      <c r="AM2704" s="6"/>
      <c r="AN2704" s="6"/>
      <c r="AO2704" s="6"/>
      <c r="AP2704" s="6"/>
      <c r="AQ2704" s="21"/>
      <c r="AR2704" s="21"/>
      <c r="AS2704" s="21"/>
      <c r="AT2704" s="6"/>
      <c r="AU2704" s="6"/>
      <c r="AV2704" s="6"/>
      <c r="AW2704" s="6"/>
    </row>
    <row r="2705" spans="1:49" x14ac:dyDescent="0.35">
      <c r="A2705" s="20"/>
      <c r="B2705" s="20"/>
      <c r="C2705" s="20"/>
      <c r="D2705" s="20"/>
      <c r="E2705" s="6"/>
      <c r="F2705" s="6"/>
      <c r="G2705" s="6"/>
      <c r="H2705" s="6"/>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c r="AG2705" s="6"/>
      <c r="AH2705" s="6"/>
      <c r="AI2705" s="6"/>
      <c r="AJ2705" s="6"/>
      <c r="AK2705" s="6"/>
      <c r="AL2705" s="6"/>
      <c r="AM2705" s="6"/>
      <c r="AN2705" s="6"/>
      <c r="AO2705" s="6"/>
      <c r="AP2705" s="6"/>
      <c r="AQ2705" s="21"/>
      <c r="AR2705" s="21"/>
      <c r="AS2705" s="21"/>
      <c r="AT2705" s="6"/>
      <c r="AU2705" s="6"/>
      <c r="AV2705" s="6"/>
      <c r="AW2705" s="6"/>
    </row>
    <row r="2706" spans="1:49" x14ac:dyDescent="0.35">
      <c r="A2706" s="20"/>
      <c r="B2706" s="20"/>
      <c r="C2706" s="20"/>
      <c r="D2706" s="20"/>
      <c r="E2706" s="6"/>
      <c r="F2706" s="6"/>
      <c r="G2706" s="6"/>
      <c r="H2706" s="6"/>
      <c r="I2706" s="6"/>
      <c r="J2706" s="6"/>
      <c r="K2706" s="6"/>
      <c r="L2706" s="6"/>
      <c r="M2706" s="6"/>
      <c r="N2706" s="6"/>
      <c r="O2706" s="6"/>
      <c r="P2706" s="6"/>
      <c r="Q2706" s="6"/>
      <c r="R2706" s="6"/>
      <c r="S2706" s="6"/>
      <c r="T2706" s="6"/>
      <c r="U2706" s="6"/>
      <c r="V2706" s="6"/>
      <c r="W2706" s="6"/>
      <c r="X2706" s="6"/>
      <c r="Y2706" s="6"/>
      <c r="Z2706" s="6"/>
      <c r="AA2706" s="6"/>
      <c r="AB2706" s="6"/>
      <c r="AC2706" s="6"/>
      <c r="AD2706" s="6"/>
      <c r="AE2706" s="6"/>
      <c r="AF2706" s="6"/>
      <c r="AG2706" s="6"/>
      <c r="AH2706" s="6"/>
      <c r="AI2706" s="6"/>
      <c r="AJ2706" s="6"/>
      <c r="AK2706" s="6"/>
      <c r="AL2706" s="6"/>
      <c r="AM2706" s="6"/>
      <c r="AN2706" s="6"/>
      <c r="AO2706" s="6"/>
      <c r="AP2706" s="6"/>
      <c r="AQ2706" s="21"/>
      <c r="AR2706" s="21"/>
      <c r="AS2706" s="21"/>
      <c r="AT2706" s="6"/>
      <c r="AU2706" s="6"/>
      <c r="AV2706" s="6"/>
      <c r="AW2706" s="6"/>
    </row>
    <row r="2707" spans="1:49" x14ac:dyDescent="0.35">
      <c r="A2707" s="20"/>
      <c r="B2707" s="20"/>
      <c r="C2707" s="20"/>
      <c r="D2707" s="20"/>
      <c r="E2707" s="6"/>
      <c r="F2707" s="6"/>
      <c r="G2707" s="6"/>
      <c r="H2707" s="6"/>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c r="AG2707" s="6"/>
      <c r="AH2707" s="6"/>
      <c r="AI2707" s="6"/>
      <c r="AJ2707" s="6"/>
      <c r="AK2707" s="6"/>
      <c r="AL2707" s="6"/>
      <c r="AM2707" s="6"/>
      <c r="AN2707" s="6"/>
      <c r="AO2707" s="6"/>
      <c r="AP2707" s="6"/>
      <c r="AQ2707" s="21"/>
      <c r="AR2707" s="21"/>
      <c r="AS2707" s="21"/>
      <c r="AT2707" s="6"/>
      <c r="AU2707" s="6"/>
      <c r="AV2707" s="6"/>
      <c r="AW2707" s="6"/>
    </row>
    <row r="2708" spans="1:49" x14ac:dyDescent="0.35">
      <c r="A2708" s="20"/>
      <c r="B2708" s="20"/>
      <c r="C2708" s="20"/>
      <c r="D2708" s="20"/>
      <c r="E2708" s="6"/>
      <c r="F2708" s="6"/>
      <c r="G2708" s="6"/>
      <c r="H2708" s="6"/>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c r="AG2708" s="6"/>
      <c r="AH2708" s="6"/>
      <c r="AI2708" s="6"/>
      <c r="AJ2708" s="6"/>
      <c r="AK2708" s="6"/>
      <c r="AL2708" s="6"/>
      <c r="AM2708" s="6"/>
      <c r="AN2708" s="6"/>
      <c r="AO2708" s="6"/>
      <c r="AP2708" s="6"/>
      <c r="AQ2708" s="21"/>
      <c r="AR2708" s="21"/>
      <c r="AS2708" s="21"/>
      <c r="AT2708" s="6"/>
      <c r="AU2708" s="6"/>
      <c r="AV2708" s="6"/>
      <c r="AW2708" s="6"/>
    </row>
    <row r="2709" spans="1:49" x14ac:dyDescent="0.35">
      <c r="A2709" s="20"/>
      <c r="B2709" s="20"/>
      <c r="C2709" s="20"/>
      <c r="D2709" s="20"/>
      <c r="E2709" s="6"/>
      <c r="F2709" s="6"/>
      <c r="G2709" s="6"/>
      <c r="H2709" s="6"/>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c r="AG2709" s="6"/>
      <c r="AH2709" s="6"/>
      <c r="AI2709" s="6"/>
      <c r="AJ2709" s="6"/>
      <c r="AK2709" s="6"/>
      <c r="AL2709" s="6"/>
      <c r="AM2709" s="6"/>
      <c r="AN2709" s="6"/>
      <c r="AO2709" s="6"/>
      <c r="AP2709" s="6"/>
      <c r="AQ2709" s="21"/>
      <c r="AR2709" s="21"/>
      <c r="AS2709" s="21"/>
      <c r="AT2709" s="6"/>
      <c r="AU2709" s="6"/>
      <c r="AV2709" s="6"/>
      <c r="AW2709" s="6"/>
    </row>
    <row r="2710" spans="1:49" x14ac:dyDescent="0.35">
      <c r="A2710" s="20"/>
      <c r="B2710" s="20"/>
      <c r="C2710" s="20"/>
      <c r="D2710" s="20"/>
      <c r="E2710" s="6"/>
      <c r="F2710" s="6"/>
      <c r="G2710" s="6"/>
      <c r="H2710" s="6"/>
      <c r="I2710" s="6"/>
      <c r="J2710" s="6"/>
      <c r="K2710" s="6"/>
      <c r="L2710" s="6"/>
      <c r="M2710" s="6"/>
      <c r="N2710" s="6"/>
      <c r="O2710" s="6"/>
      <c r="P2710" s="6"/>
      <c r="Q2710" s="6"/>
      <c r="R2710" s="6"/>
      <c r="S2710" s="6"/>
      <c r="T2710" s="6"/>
      <c r="U2710" s="6"/>
      <c r="V2710" s="6"/>
      <c r="W2710" s="6"/>
      <c r="X2710" s="6"/>
      <c r="Y2710" s="6"/>
      <c r="Z2710" s="6"/>
      <c r="AA2710" s="6"/>
      <c r="AB2710" s="6"/>
      <c r="AC2710" s="6"/>
      <c r="AD2710" s="6"/>
      <c r="AE2710" s="6"/>
      <c r="AF2710" s="6"/>
      <c r="AG2710" s="6"/>
      <c r="AH2710" s="6"/>
      <c r="AI2710" s="6"/>
      <c r="AJ2710" s="6"/>
      <c r="AK2710" s="6"/>
      <c r="AL2710" s="6"/>
      <c r="AM2710" s="6"/>
      <c r="AN2710" s="6"/>
      <c r="AO2710" s="6"/>
      <c r="AP2710" s="6"/>
      <c r="AQ2710" s="21"/>
      <c r="AR2710" s="21"/>
      <c r="AS2710" s="21"/>
      <c r="AT2710" s="6"/>
      <c r="AU2710" s="6"/>
      <c r="AV2710" s="6"/>
      <c r="AW2710" s="6"/>
    </row>
    <row r="2711" spans="1:49" x14ac:dyDescent="0.35">
      <c r="A2711" s="20"/>
      <c r="B2711" s="20"/>
      <c r="C2711" s="20"/>
      <c r="D2711" s="20"/>
      <c r="E2711" s="6"/>
      <c r="F2711" s="6"/>
      <c r="G2711" s="6"/>
      <c r="H2711" s="6"/>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c r="AG2711" s="6"/>
      <c r="AH2711" s="6"/>
      <c r="AI2711" s="6"/>
      <c r="AJ2711" s="6"/>
      <c r="AK2711" s="6"/>
      <c r="AL2711" s="6"/>
      <c r="AM2711" s="6"/>
      <c r="AN2711" s="6"/>
      <c r="AO2711" s="6"/>
      <c r="AP2711" s="6"/>
      <c r="AQ2711" s="21"/>
      <c r="AR2711" s="21"/>
      <c r="AS2711" s="21"/>
      <c r="AT2711" s="6"/>
      <c r="AU2711" s="6"/>
      <c r="AV2711" s="6"/>
      <c r="AW2711" s="6"/>
    </row>
    <row r="2712" spans="1:49" x14ac:dyDescent="0.35">
      <c r="A2712" s="20"/>
      <c r="B2712" s="20"/>
      <c r="C2712" s="20"/>
      <c r="D2712" s="20"/>
      <c r="E2712" s="6"/>
      <c r="F2712" s="6"/>
      <c r="G2712" s="6"/>
      <c r="H2712" s="6"/>
      <c r="I2712" s="6"/>
      <c r="J2712" s="6"/>
      <c r="K2712" s="6"/>
      <c r="L2712" s="6"/>
      <c r="M2712" s="6"/>
      <c r="N2712" s="6"/>
      <c r="O2712" s="6"/>
      <c r="P2712" s="6"/>
      <c r="Q2712" s="6"/>
      <c r="R2712" s="6"/>
      <c r="S2712" s="6"/>
      <c r="T2712" s="6"/>
      <c r="U2712" s="6"/>
      <c r="V2712" s="6"/>
      <c r="W2712" s="6"/>
      <c r="X2712" s="6"/>
      <c r="Y2712" s="6"/>
      <c r="Z2712" s="6"/>
      <c r="AA2712" s="6"/>
      <c r="AB2712" s="6"/>
      <c r="AC2712" s="6"/>
      <c r="AD2712" s="6"/>
      <c r="AE2712" s="6"/>
      <c r="AF2712" s="6"/>
      <c r="AG2712" s="6"/>
      <c r="AH2712" s="6"/>
      <c r="AI2712" s="6"/>
      <c r="AJ2712" s="6"/>
      <c r="AK2712" s="6"/>
      <c r="AL2712" s="6"/>
      <c r="AM2712" s="6"/>
      <c r="AN2712" s="6"/>
      <c r="AO2712" s="6"/>
      <c r="AP2712" s="6"/>
      <c r="AQ2712" s="21"/>
      <c r="AR2712" s="21"/>
      <c r="AS2712" s="21"/>
      <c r="AT2712" s="6"/>
      <c r="AU2712" s="6"/>
      <c r="AV2712" s="6"/>
      <c r="AW2712" s="6"/>
    </row>
    <row r="2713" spans="1:49" x14ac:dyDescent="0.35">
      <c r="A2713" s="20"/>
      <c r="B2713" s="20"/>
      <c r="C2713" s="20"/>
      <c r="D2713" s="20"/>
      <c r="E2713" s="6"/>
      <c r="F2713" s="6"/>
      <c r="G2713" s="6"/>
      <c r="H2713" s="6"/>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c r="AG2713" s="6"/>
      <c r="AH2713" s="6"/>
      <c r="AI2713" s="6"/>
      <c r="AJ2713" s="6"/>
      <c r="AK2713" s="6"/>
      <c r="AL2713" s="6"/>
      <c r="AM2713" s="6"/>
      <c r="AN2713" s="6"/>
      <c r="AO2713" s="6"/>
      <c r="AP2713" s="6"/>
      <c r="AQ2713" s="21"/>
      <c r="AR2713" s="21"/>
      <c r="AS2713" s="21"/>
      <c r="AT2713" s="6"/>
      <c r="AU2713" s="6"/>
      <c r="AV2713" s="6"/>
      <c r="AW2713" s="6"/>
    </row>
    <row r="2714" spans="1:49" x14ac:dyDescent="0.35">
      <c r="A2714" s="20"/>
      <c r="B2714" s="20"/>
      <c r="C2714" s="20"/>
      <c r="D2714" s="20"/>
      <c r="E2714" s="6"/>
      <c r="F2714" s="6"/>
      <c r="G2714" s="6"/>
      <c r="H2714" s="6"/>
      <c r="I2714" s="6"/>
      <c r="J2714" s="6"/>
      <c r="K2714" s="6"/>
      <c r="L2714" s="6"/>
      <c r="M2714" s="6"/>
      <c r="N2714" s="6"/>
      <c r="O2714" s="6"/>
      <c r="P2714" s="6"/>
      <c r="Q2714" s="6"/>
      <c r="R2714" s="6"/>
      <c r="S2714" s="6"/>
      <c r="T2714" s="6"/>
      <c r="U2714" s="6"/>
      <c r="V2714" s="6"/>
      <c r="W2714" s="6"/>
      <c r="X2714" s="6"/>
      <c r="Y2714" s="6"/>
      <c r="Z2714" s="6"/>
      <c r="AA2714" s="6"/>
      <c r="AB2714" s="6"/>
      <c r="AC2714" s="6"/>
      <c r="AD2714" s="6"/>
      <c r="AE2714" s="6"/>
      <c r="AF2714" s="6"/>
      <c r="AG2714" s="6"/>
      <c r="AH2714" s="6"/>
      <c r="AI2714" s="6"/>
      <c r="AJ2714" s="6"/>
      <c r="AK2714" s="6"/>
      <c r="AL2714" s="6"/>
      <c r="AM2714" s="6"/>
      <c r="AN2714" s="6"/>
      <c r="AO2714" s="6"/>
      <c r="AP2714" s="6"/>
      <c r="AQ2714" s="21"/>
      <c r="AR2714" s="21"/>
      <c r="AS2714" s="21"/>
      <c r="AT2714" s="6"/>
      <c r="AU2714" s="6"/>
      <c r="AV2714" s="6"/>
      <c r="AW2714" s="6"/>
    </row>
    <row r="2715" spans="1:49" x14ac:dyDescent="0.35">
      <c r="A2715" s="20"/>
      <c r="B2715" s="20"/>
      <c r="C2715" s="20"/>
      <c r="D2715" s="20"/>
      <c r="E2715" s="6"/>
      <c r="F2715" s="6"/>
      <c r="G2715" s="6"/>
      <c r="H2715" s="6"/>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c r="AG2715" s="6"/>
      <c r="AH2715" s="6"/>
      <c r="AI2715" s="6"/>
      <c r="AJ2715" s="6"/>
      <c r="AK2715" s="6"/>
      <c r="AL2715" s="6"/>
      <c r="AM2715" s="6"/>
      <c r="AN2715" s="6"/>
      <c r="AO2715" s="6"/>
      <c r="AP2715" s="6"/>
      <c r="AQ2715" s="21"/>
      <c r="AR2715" s="21"/>
      <c r="AS2715" s="21"/>
      <c r="AT2715" s="6"/>
      <c r="AU2715" s="6"/>
      <c r="AV2715" s="6"/>
      <c r="AW2715" s="6"/>
    </row>
    <row r="2716" spans="1:49" x14ac:dyDescent="0.35">
      <c r="A2716" s="20"/>
      <c r="B2716" s="20"/>
      <c r="C2716" s="20"/>
      <c r="D2716" s="20"/>
      <c r="E2716" s="6"/>
      <c r="F2716" s="6"/>
      <c r="G2716" s="6"/>
      <c r="H2716" s="6"/>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c r="AG2716" s="6"/>
      <c r="AH2716" s="6"/>
      <c r="AI2716" s="6"/>
      <c r="AJ2716" s="6"/>
      <c r="AK2716" s="6"/>
      <c r="AL2716" s="6"/>
      <c r="AM2716" s="6"/>
      <c r="AN2716" s="6"/>
      <c r="AO2716" s="6"/>
      <c r="AP2716" s="6"/>
      <c r="AQ2716" s="21"/>
      <c r="AR2716" s="21"/>
      <c r="AS2716" s="21"/>
      <c r="AT2716" s="6"/>
      <c r="AU2716" s="6"/>
      <c r="AV2716" s="6"/>
      <c r="AW2716" s="6"/>
    </row>
    <row r="2717" spans="1:49" x14ac:dyDescent="0.35">
      <c r="A2717" s="20"/>
      <c r="B2717" s="20"/>
      <c r="C2717" s="20"/>
      <c r="D2717" s="20"/>
      <c r="E2717" s="6"/>
      <c r="F2717" s="6"/>
      <c r="G2717" s="6"/>
      <c r="H2717" s="6"/>
      <c r="I2717" s="6"/>
      <c r="J2717" s="6"/>
      <c r="K2717" s="6"/>
      <c r="L2717" s="6"/>
      <c r="M2717" s="6"/>
      <c r="N2717" s="6"/>
      <c r="O2717" s="6"/>
      <c r="P2717" s="6"/>
      <c r="Q2717" s="6"/>
      <c r="R2717" s="6"/>
      <c r="S2717" s="6"/>
      <c r="T2717" s="6"/>
      <c r="U2717" s="6"/>
      <c r="V2717" s="6"/>
      <c r="W2717" s="6"/>
      <c r="X2717" s="6"/>
      <c r="Y2717" s="6"/>
      <c r="Z2717" s="6"/>
      <c r="AA2717" s="6"/>
      <c r="AB2717" s="6"/>
      <c r="AC2717" s="6"/>
      <c r="AD2717" s="6"/>
      <c r="AE2717" s="6"/>
      <c r="AF2717" s="6"/>
      <c r="AG2717" s="6"/>
      <c r="AH2717" s="6"/>
      <c r="AI2717" s="6"/>
      <c r="AJ2717" s="6"/>
      <c r="AK2717" s="6"/>
      <c r="AL2717" s="6"/>
      <c r="AM2717" s="6"/>
      <c r="AN2717" s="6"/>
      <c r="AO2717" s="6"/>
      <c r="AP2717" s="6"/>
      <c r="AQ2717" s="21"/>
      <c r="AR2717" s="21"/>
      <c r="AS2717" s="21"/>
      <c r="AT2717" s="6"/>
      <c r="AU2717" s="6"/>
      <c r="AV2717" s="6"/>
      <c r="AW2717" s="6"/>
    </row>
    <row r="2718" spans="1:49" x14ac:dyDescent="0.35">
      <c r="A2718" s="20"/>
      <c r="B2718" s="20"/>
      <c r="C2718" s="20"/>
      <c r="D2718" s="20"/>
      <c r="E2718" s="6"/>
      <c r="F2718" s="6"/>
      <c r="G2718" s="6"/>
      <c r="H2718" s="6"/>
      <c r="I2718" s="6"/>
      <c r="J2718" s="6"/>
      <c r="K2718" s="6"/>
      <c r="L2718" s="6"/>
      <c r="M2718" s="6"/>
      <c r="N2718" s="6"/>
      <c r="O2718" s="6"/>
      <c r="P2718" s="6"/>
      <c r="Q2718" s="6"/>
      <c r="R2718" s="6"/>
      <c r="S2718" s="6"/>
      <c r="T2718" s="6"/>
      <c r="U2718" s="6"/>
      <c r="V2718" s="6"/>
      <c r="W2718" s="6"/>
      <c r="X2718" s="6"/>
      <c r="Y2718" s="6"/>
      <c r="Z2718" s="6"/>
      <c r="AA2718" s="6"/>
      <c r="AB2718" s="6"/>
      <c r="AC2718" s="6"/>
      <c r="AD2718" s="6"/>
      <c r="AE2718" s="6"/>
      <c r="AF2718" s="6"/>
      <c r="AG2718" s="6"/>
      <c r="AH2718" s="6"/>
      <c r="AI2718" s="6"/>
      <c r="AJ2718" s="6"/>
      <c r="AK2718" s="6"/>
      <c r="AL2718" s="6"/>
      <c r="AM2718" s="6"/>
      <c r="AN2718" s="6"/>
      <c r="AO2718" s="6"/>
      <c r="AP2718" s="6"/>
      <c r="AQ2718" s="21"/>
      <c r="AR2718" s="21"/>
      <c r="AS2718" s="21"/>
      <c r="AT2718" s="6"/>
      <c r="AU2718" s="6"/>
      <c r="AV2718" s="6"/>
      <c r="AW2718" s="6"/>
    </row>
    <row r="2719" spans="1:49" x14ac:dyDescent="0.35">
      <c r="A2719" s="20"/>
      <c r="B2719" s="20"/>
      <c r="C2719" s="20"/>
      <c r="D2719" s="20"/>
      <c r="E2719" s="6"/>
      <c r="F2719" s="6"/>
      <c r="G2719" s="6"/>
      <c r="H2719" s="6"/>
      <c r="I2719" s="6"/>
      <c r="J2719" s="6"/>
      <c r="K2719" s="6"/>
      <c r="L2719" s="6"/>
      <c r="M2719" s="6"/>
      <c r="N2719" s="6"/>
      <c r="O2719" s="6"/>
      <c r="P2719" s="6"/>
      <c r="Q2719" s="6"/>
      <c r="R2719" s="6"/>
      <c r="S2719" s="6"/>
      <c r="T2719" s="6"/>
      <c r="U2719" s="6"/>
      <c r="V2719" s="6"/>
      <c r="W2719" s="6"/>
      <c r="X2719" s="6"/>
      <c r="Y2719" s="6"/>
      <c r="Z2719" s="6"/>
      <c r="AA2719" s="6"/>
      <c r="AB2719" s="6"/>
      <c r="AC2719" s="6"/>
      <c r="AD2719" s="6"/>
      <c r="AE2719" s="6"/>
      <c r="AF2719" s="6"/>
      <c r="AG2719" s="6"/>
      <c r="AH2719" s="6"/>
      <c r="AI2719" s="6"/>
      <c r="AJ2719" s="6"/>
      <c r="AK2719" s="6"/>
      <c r="AL2719" s="6"/>
      <c r="AM2719" s="6"/>
      <c r="AN2719" s="6"/>
      <c r="AO2719" s="6"/>
      <c r="AP2719" s="6"/>
      <c r="AQ2719" s="21"/>
      <c r="AR2719" s="21"/>
      <c r="AS2719" s="21"/>
      <c r="AT2719" s="6"/>
      <c r="AU2719" s="6"/>
      <c r="AV2719" s="6"/>
      <c r="AW2719" s="6"/>
    </row>
    <row r="2720" spans="1:49" x14ac:dyDescent="0.35">
      <c r="A2720" s="20"/>
      <c r="B2720" s="20"/>
      <c r="C2720" s="20"/>
      <c r="D2720" s="20"/>
      <c r="E2720" s="6"/>
      <c r="F2720" s="6"/>
      <c r="G2720" s="6"/>
      <c r="H2720" s="6"/>
      <c r="I2720" s="6"/>
      <c r="J2720" s="6"/>
      <c r="K2720" s="6"/>
      <c r="L2720" s="6"/>
      <c r="M2720" s="6"/>
      <c r="N2720" s="6"/>
      <c r="O2720" s="6"/>
      <c r="P2720" s="6"/>
      <c r="Q2720" s="6"/>
      <c r="R2720" s="6"/>
      <c r="S2720" s="6"/>
      <c r="T2720" s="6"/>
      <c r="U2720" s="6"/>
      <c r="V2720" s="6"/>
      <c r="W2720" s="6"/>
      <c r="X2720" s="6"/>
      <c r="Y2720" s="6"/>
      <c r="Z2720" s="6"/>
      <c r="AA2720" s="6"/>
      <c r="AB2720" s="6"/>
      <c r="AC2720" s="6"/>
      <c r="AD2720" s="6"/>
      <c r="AE2720" s="6"/>
      <c r="AF2720" s="6"/>
      <c r="AG2720" s="6"/>
      <c r="AH2720" s="6"/>
      <c r="AI2720" s="6"/>
      <c r="AJ2720" s="6"/>
      <c r="AK2720" s="6"/>
      <c r="AL2720" s="6"/>
      <c r="AM2720" s="6"/>
      <c r="AN2720" s="6"/>
      <c r="AO2720" s="6"/>
      <c r="AP2720" s="6"/>
      <c r="AQ2720" s="21"/>
      <c r="AR2720" s="21"/>
      <c r="AS2720" s="21"/>
      <c r="AT2720" s="6"/>
      <c r="AU2720" s="6"/>
      <c r="AV2720" s="6"/>
      <c r="AW2720" s="6"/>
    </row>
    <row r="2721" spans="1:49" x14ac:dyDescent="0.35">
      <c r="A2721" s="20"/>
      <c r="B2721" s="20"/>
      <c r="C2721" s="20"/>
      <c r="D2721" s="20"/>
      <c r="E2721" s="6"/>
      <c r="F2721" s="6"/>
      <c r="G2721" s="6"/>
      <c r="H2721" s="6"/>
      <c r="I2721" s="6"/>
      <c r="J2721" s="6"/>
      <c r="K2721" s="6"/>
      <c r="L2721" s="6"/>
      <c r="M2721" s="6"/>
      <c r="N2721" s="6"/>
      <c r="O2721" s="6"/>
      <c r="P2721" s="6"/>
      <c r="Q2721" s="6"/>
      <c r="R2721" s="6"/>
      <c r="S2721" s="6"/>
      <c r="T2721" s="6"/>
      <c r="U2721" s="6"/>
      <c r="V2721" s="6"/>
      <c r="W2721" s="6"/>
      <c r="X2721" s="6"/>
      <c r="Y2721" s="6"/>
      <c r="Z2721" s="6"/>
      <c r="AA2721" s="6"/>
      <c r="AB2721" s="6"/>
      <c r="AC2721" s="6"/>
      <c r="AD2721" s="6"/>
      <c r="AE2721" s="6"/>
      <c r="AF2721" s="6"/>
      <c r="AG2721" s="6"/>
      <c r="AH2721" s="6"/>
      <c r="AI2721" s="6"/>
      <c r="AJ2721" s="6"/>
      <c r="AK2721" s="6"/>
      <c r="AL2721" s="6"/>
      <c r="AM2721" s="6"/>
      <c r="AN2721" s="6"/>
      <c r="AO2721" s="6"/>
      <c r="AP2721" s="6"/>
      <c r="AQ2721" s="21"/>
      <c r="AR2721" s="21"/>
      <c r="AS2721" s="21"/>
      <c r="AT2721" s="6"/>
      <c r="AU2721" s="6"/>
      <c r="AV2721" s="6"/>
      <c r="AW2721" s="6"/>
    </row>
    <row r="2722" spans="1:49" x14ac:dyDescent="0.35">
      <c r="A2722" s="20"/>
      <c r="B2722" s="20"/>
      <c r="C2722" s="20"/>
      <c r="D2722" s="20"/>
      <c r="E2722" s="6"/>
      <c r="F2722" s="6"/>
      <c r="G2722" s="6"/>
      <c r="H2722" s="6"/>
      <c r="I2722" s="6"/>
      <c r="J2722" s="6"/>
      <c r="K2722" s="6"/>
      <c r="L2722" s="6"/>
      <c r="M2722" s="6"/>
      <c r="N2722" s="6"/>
      <c r="O2722" s="6"/>
      <c r="P2722" s="6"/>
      <c r="Q2722" s="6"/>
      <c r="R2722" s="6"/>
      <c r="S2722" s="6"/>
      <c r="T2722" s="6"/>
      <c r="U2722" s="6"/>
      <c r="V2722" s="6"/>
      <c r="W2722" s="6"/>
      <c r="X2722" s="6"/>
      <c r="Y2722" s="6"/>
      <c r="Z2722" s="6"/>
      <c r="AA2722" s="6"/>
      <c r="AB2722" s="6"/>
      <c r="AC2722" s="6"/>
      <c r="AD2722" s="6"/>
      <c r="AE2722" s="6"/>
      <c r="AF2722" s="6"/>
      <c r="AG2722" s="6"/>
      <c r="AH2722" s="6"/>
      <c r="AI2722" s="6"/>
      <c r="AJ2722" s="6"/>
      <c r="AK2722" s="6"/>
      <c r="AL2722" s="6"/>
      <c r="AM2722" s="6"/>
      <c r="AN2722" s="6"/>
      <c r="AO2722" s="6"/>
      <c r="AP2722" s="6"/>
      <c r="AQ2722" s="21"/>
      <c r="AR2722" s="21"/>
      <c r="AS2722" s="21"/>
      <c r="AT2722" s="6"/>
      <c r="AU2722" s="6"/>
      <c r="AV2722" s="6"/>
      <c r="AW2722" s="6"/>
    </row>
    <row r="2723" spans="1:49" x14ac:dyDescent="0.35">
      <c r="A2723" s="20"/>
      <c r="B2723" s="20"/>
      <c r="C2723" s="20"/>
      <c r="D2723" s="20"/>
      <c r="E2723" s="6"/>
      <c r="F2723" s="6"/>
      <c r="G2723" s="6"/>
      <c r="H2723" s="6"/>
      <c r="I2723" s="6"/>
      <c r="J2723" s="6"/>
      <c r="K2723" s="6"/>
      <c r="L2723" s="6"/>
      <c r="M2723" s="6"/>
      <c r="N2723" s="6"/>
      <c r="O2723" s="6"/>
      <c r="P2723" s="6"/>
      <c r="Q2723" s="6"/>
      <c r="R2723" s="6"/>
      <c r="S2723" s="6"/>
      <c r="T2723" s="6"/>
      <c r="U2723" s="6"/>
      <c r="V2723" s="6"/>
      <c r="W2723" s="6"/>
      <c r="X2723" s="6"/>
      <c r="Y2723" s="6"/>
      <c r="Z2723" s="6"/>
      <c r="AA2723" s="6"/>
      <c r="AB2723" s="6"/>
      <c r="AC2723" s="6"/>
      <c r="AD2723" s="6"/>
      <c r="AE2723" s="6"/>
      <c r="AF2723" s="6"/>
      <c r="AG2723" s="6"/>
      <c r="AH2723" s="6"/>
      <c r="AI2723" s="6"/>
      <c r="AJ2723" s="6"/>
      <c r="AK2723" s="6"/>
      <c r="AL2723" s="6"/>
      <c r="AM2723" s="6"/>
      <c r="AN2723" s="6"/>
      <c r="AO2723" s="6"/>
      <c r="AP2723" s="6"/>
      <c r="AQ2723" s="21"/>
      <c r="AR2723" s="21"/>
      <c r="AS2723" s="21"/>
      <c r="AT2723" s="6"/>
      <c r="AU2723" s="6"/>
      <c r="AV2723" s="6"/>
      <c r="AW2723" s="6"/>
    </row>
    <row r="2724" spans="1:49" x14ac:dyDescent="0.35">
      <c r="A2724" s="20"/>
      <c r="B2724" s="20"/>
      <c r="C2724" s="20"/>
      <c r="D2724" s="20"/>
      <c r="E2724" s="6"/>
      <c r="F2724" s="6"/>
      <c r="G2724" s="6"/>
      <c r="H2724" s="6"/>
      <c r="I2724" s="6"/>
      <c r="J2724" s="6"/>
      <c r="K2724" s="6"/>
      <c r="L2724" s="6"/>
      <c r="M2724" s="6"/>
      <c r="N2724" s="6"/>
      <c r="O2724" s="6"/>
      <c r="P2724" s="6"/>
      <c r="Q2724" s="6"/>
      <c r="R2724" s="6"/>
      <c r="S2724" s="6"/>
      <c r="T2724" s="6"/>
      <c r="U2724" s="6"/>
      <c r="V2724" s="6"/>
      <c r="W2724" s="6"/>
      <c r="X2724" s="6"/>
      <c r="Y2724" s="6"/>
      <c r="Z2724" s="6"/>
      <c r="AA2724" s="6"/>
      <c r="AB2724" s="6"/>
      <c r="AC2724" s="6"/>
      <c r="AD2724" s="6"/>
      <c r="AE2724" s="6"/>
      <c r="AF2724" s="6"/>
      <c r="AG2724" s="6"/>
      <c r="AH2724" s="6"/>
      <c r="AI2724" s="6"/>
      <c r="AJ2724" s="6"/>
      <c r="AK2724" s="6"/>
      <c r="AL2724" s="6"/>
      <c r="AM2724" s="6"/>
      <c r="AN2724" s="6"/>
      <c r="AO2724" s="6"/>
      <c r="AP2724" s="6"/>
      <c r="AQ2724" s="21"/>
      <c r="AR2724" s="21"/>
      <c r="AS2724" s="21"/>
      <c r="AT2724" s="6"/>
      <c r="AU2724" s="6"/>
      <c r="AV2724" s="6"/>
      <c r="AW2724" s="6"/>
    </row>
    <row r="2725" spans="1:49" x14ac:dyDescent="0.35">
      <c r="A2725" s="20"/>
      <c r="B2725" s="20"/>
      <c r="C2725" s="20"/>
      <c r="D2725" s="20"/>
      <c r="E2725" s="6"/>
      <c r="F2725" s="6"/>
      <c r="G2725" s="6"/>
      <c r="H2725" s="6"/>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c r="AG2725" s="6"/>
      <c r="AH2725" s="6"/>
      <c r="AI2725" s="6"/>
      <c r="AJ2725" s="6"/>
      <c r="AK2725" s="6"/>
      <c r="AL2725" s="6"/>
      <c r="AM2725" s="6"/>
      <c r="AN2725" s="6"/>
      <c r="AO2725" s="6"/>
      <c r="AP2725" s="6"/>
      <c r="AQ2725" s="21"/>
      <c r="AR2725" s="21"/>
      <c r="AS2725" s="21"/>
      <c r="AT2725" s="6"/>
      <c r="AU2725" s="6"/>
      <c r="AV2725" s="6"/>
      <c r="AW2725" s="6"/>
    </row>
    <row r="2726" spans="1:49" x14ac:dyDescent="0.35">
      <c r="A2726" s="20"/>
      <c r="B2726" s="20"/>
      <c r="C2726" s="20"/>
      <c r="D2726" s="20"/>
      <c r="E2726" s="6"/>
      <c r="F2726" s="6"/>
      <c r="G2726" s="6"/>
      <c r="H2726" s="6"/>
      <c r="I2726" s="6"/>
      <c r="J2726" s="6"/>
      <c r="K2726" s="6"/>
      <c r="L2726" s="6"/>
      <c r="M2726" s="6"/>
      <c r="N2726" s="6"/>
      <c r="O2726" s="6"/>
      <c r="P2726" s="6"/>
      <c r="Q2726" s="6"/>
      <c r="R2726" s="6"/>
      <c r="S2726" s="6"/>
      <c r="T2726" s="6"/>
      <c r="U2726" s="6"/>
      <c r="V2726" s="6"/>
      <c r="W2726" s="6"/>
      <c r="X2726" s="6"/>
      <c r="Y2726" s="6"/>
      <c r="Z2726" s="6"/>
      <c r="AA2726" s="6"/>
      <c r="AB2726" s="6"/>
      <c r="AC2726" s="6"/>
      <c r="AD2726" s="6"/>
      <c r="AE2726" s="6"/>
      <c r="AF2726" s="6"/>
      <c r="AG2726" s="6"/>
      <c r="AH2726" s="6"/>
      <c r="AI2726" s="6"/>
      <c r="AJ2726" s="6"/>
      <c r="AK2726" s="6"/>
      <c r="AL2726" s="6"/>
      <c r="AM2726" s="6"/>
      <c r="AN2726" s="6"/>
      <c r="AO2726" s="6"/>
      <c r="AP2726" s="6"/>
      <c r="AQ2726" s="21"/>
      <c r="AR2726" s="21"/>
      <c r="AS2726" s="21"/>
      <c r="AT2726" s="6"/>
      <c r="AU2726" s="6"/>
      <c r="AV2726" s="6"/>
      <c r="AW2726" s="6"/>
    </row>
    <row r="2727" spans="1:49" x14ac:dyDescent="0.35">
      <c r="A2727" s="20"/>
      <c r="B2727" s="20"/>
      <c r="C2727" s="20"/>
      <c r="D2727" s="20"/>
      <c r="E2727" s="6"/>
      <c r="F2727" s="6"/>
      <c r="G2727" s="6"/>
      <c r="H2727" s="6"/>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c r="AG2727" s="6"/>
      <c r="AH2727" s="6"/>
      <c r="AI2727" s="6"/>
      <c r="AJ2727" s="6"/>
      <c r="AK2727" s="6"/>
      <c r="AL2727" s="6"/>
      <c r="AM2727" s="6"/>
      <c r="AN2727" s="6"/>
      <c r="AO2727" s="6"/>
      <c r="AP2727" s="6"/>
      <c r="AQ2727" s="21"/>
      <c r="AR2727" s="21"/>
      <c r="AS2727" s="21"/>
      <c r="AT2727" s="6"/>
      <c r="AU2727" s="6"/>
      <c r="AV2727" s="6"/>
      <c r="AW2727" s="6"/>
    </row>
    <row r="2728" spans="1:49" x14ac:dyDescent="0.35">
      <c r="A2728" s="20"/>
      <c r="B2728" s="20"/>
      <c r="C2728" s="20"/>
      <c r="D2728" s="20"/>
      <c r="E2728" s="6"/>
      <c r="F2728" s="6"/>
      <c r="G2728" s="6"/>
      <c r="H2728" s="6"/>
      <c r="I2728" s="6"/>
      <c r="J2728" s="6"/>
      <c r="K2728" s="6"/>
      <c r="L2728" s="6"/>
      <c r="M2728" s="6"/>
      <c r="N2728" s="6"/>
      <c r="O2728" s="6"/>
      <c r="P2728" s="6"/>
      <c r="Q2728" s="6"/>
      <c r="R2728" s="6"/>
      <c r="S2728" s="6"/>
      <c r="T2728" s="6"/>
      <c r="U2728" s="6"/>
      <c r="V2728" s="6"/>
      <c r="W2728" s="6"/>
      <c r="X2728" s="6"/>
      <c r="Y2728" s="6"/>
      <c r="Z2728" s="6"/>
      <c r="AA2728" s="6"/>
      <c r="AB2728" s="6"/>
      <c r="AC2728" s="6"/>
      <c r="AD2728" s="6"/>
      <c r="AE2728" s="6"/>
      <c r="AF2728" s="6"/>
      <c r="AG2728" s="6"/>
      <c r="AH2728" s="6"/>
      <c r="AI2728" s="6"/>
      <c r="AJ2728" s="6"/>
      <c r="AK2728" s="6"/>
      <c r="AL2728" s="6"/>
      <c r="AM2728" s="6"/>
      <c r="AN2728" s="6"/>
      <c r="AO2728" s="6"/>
      <c r="AP2728" s="6"/>
      <c r="AQ2728" s="21"/>
      <c r="AR2728" s="21"/>
      <c r="AS2728" s="21"/>
      <c r="AT2728" s="6"/>
      <c r="AU2728" s="6"/>
      <c r="AV2728" s="6"/>
      <c r="AW2728" s="6"/>
    </row>
    <row r="2729" spans="1:49" x14ac:dyDescent="0.35">
      <c r="A2729" s="20"/>
      <c r="B2729" s="20"/>
      <c r="C2729" s="20"/>
      <c r="D2729" s="20"/>
      <c r="E2729" s="6"/>
      <c r="F2729" s="6"/>
      <c r="G2729" s="6"/>
      <c r="H2729" s="6"/>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c r="AG2729" s="6"/>
      <c r="AH2729" s="6"/>
      <c r="AI2729" s="6"/>
      <c r="AJ2729" s="6"/>
      <c r="AK2729" s="6"/>
      <c r="AL2729" s="6"/>
      <c r="AM2729" s="6"/>
      <c r="AN2729" s="6"/>
      <c r="AO2729" s="6"/>
      <c r="AP2729" s="6"/>
      <c r="AQ2729" s="21"/>
      <c r="AR2729" s="21"/>
      <c r="AS2729" s="21"/>
      <c r="AT2729" s="6"/>
      <c r="AU2729" s="6"/>
      <c r="AV2729" s="6"/>
      <c r="AW2729" s="6"/>
    </row>
    <row r="2730" spans="1:49" x14ac:dyDescent="0.35">
      <c r="A2730" s="20"/>
      <c r="B2730" s="20"/>
      <c r="C2730" s="20"/>
      <c r="D2730" s="20"/>
      <c r="E2730" s="6"/>
      <c r="F2730" s="6"/>
      <c r="G2730" s="6"/>
      <c r="H2730" s="6"/>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c r="AG2730" s="6"/>
      <c r="AH2730" s="6"/>
      <c r="AI2730" s="6"/>
      <c r="AJ2730" s="6"/>
      <c r="AK2730" s="6"/>
      <c r="AL2730" s="6"/>
      <c r="AM2730" s="6"/>
      <c r="AN2730" s="6"/>
      <c r="AO2730" s="6"/>
      <c r="AP2730" s="6"/>
      <c r="AQ2730" s="21"/>
      <c r="AR2730" s="21"/>
      <c r="AS2730" s="21"/>
      <c r="AT2730" s="6"/>
      <c r="AU2730" s="6"/>
      <c r="AV2730" s="6"/>
      <c r="AW2730" s="6"/>
    </row>
    <row r="2731" spans="1:49" x14ac:dyDescent="0.35">
      <c r="A2731" s="20"/>
      <c r="B2731" s="20"/>
      <c r="C2731" s="20"/>
      <c r="D2731" s="20"/>
      <c r="E2731" s="6"/>
      <c r="F2731" s="6"/>
      <c r="G2731" s="6"/>
      <c r="H2731" s="6"/>
      <c r="I2731" s="6"/>
      <c r="J2731" s="6"/>
      <c r="K2731" s="6"/>
      <c r="L2731" s="6"/>
      <c r="M2731" s="6"/>
      <c r="N2731" s="6"/>
      <c r="O2731" s="6"/>
      <c r="P2731" s="6"/>
      <c r="Q2731" s="6"/>
      <c r="R2731" s="6"/>
      <c r="S2731" s="6"/>
      <c r="T2731" s="6"/>
      <c r="U2731" s="6"/>
      <c r="V2731" s="6"/>
      <c r="W2731" s="6"/>
      <c r="X2731" s="6"/>
      <c r="Y2731" s="6"/>
      <c r="Z2731" s="6"/>
      <c r="AA2731" s="6"/>
      <c r="AB2731" s="6"/>
      <c r="AC2731" s="6"/>
      <c r="AD2731" s="6"/>
      <c r="AE2731" s="6"/>
      <c r="AF2731" s="6"/>
      <c r="AG2731" s="6"/>
      <c r="AH2731" s="6"/>
      <c r="AI2731" s="6"/>
      <c r="AJ2731" s="6"/>
      <c r="AK2731" s="6"/>
      <c r="AL2731" s="6"/>
      <c r="AM2731" s="6"/>
      <c r="AN2731" s="6"/>
      <c r="AO2731" s="6"/>
      <c r="AP2731" s="6"/>
      <c r="AQ2731" s="21"/>
      <c r="AR2731" s="21"/>
      <c r="AS2731" s="21"/>
      <c r="AT2731" s="6"/>
      <c r="AU2731" s="6"/>
      <c r="AV2731" s="6"/>
      <c r="AW2731" s="6"/>
    </row>
    <row r="2732" spans="1:49" x14ac:dyDescent="0.35">
      <c r="A2732" s="20"/>
      <c r="B2732" s="20"/>
      <c r="C2732" s="20"/>
      <c r="D2732" s="20"/>
      <c r="E2732" s="6"/>
      <c r="F2732" s="6"/>
      <c r="G2732" s="6"/>
      <c r="H2732" s="6"/>
      <c r="I2732" s="6"/>
      <c r="J2732" s="6"/>
      <c r="K2732" s="6"/>
      <c r="L2732" s="6"/>
      <c r="M2732" s="6"/>
      <c r="N2732" s="6"/>
      <c r="O2732" s="6"/>
      <c r="P2732" s="6"/>
      <c r="Q2732" s="6"/>
      <c r="R2732" s="6"/>
      <c r="S2732" s="6"/>
      <c r="T2732" s="6"/>
      <c r="U2732" s="6"/>
      <c r="V2732" s="6"/>
      <c r="W2732" s="6"/>
      <c r="X2732" s="6"/>
      <c r="Y2732" s="6"/>
      <c r="Z2732" s="6"/>
      <c r="AA2732" s="6"/>
      <c r="AB2732" s="6"/>
      <c r="AC2732" s="6"/>
      <c r="AD2732" s="6"/>
      <c r="AE2732" s="6"/>
      <c r="AF2732" s="6"/>
      <c r="AG2732" s="6"/>
      <c r="AH2732" s="6"/>
      <c r="AI2732" s="6"/>
      <c r="AJ2732" s="6"/>
      <c r="AK2732" s="6"/>
      <c r="AL2732" s="6"/>
      <c r="AM2732" s="6"/>
      <c r="AN2732" s="6"/>
      <c r="AO2732" s="6"/>
      <c r="AP2732" s="6"/>
      <c r="AQ2732" s="21"/>
      <c r="AR2732" s="21"/>
      <c r="AS2732" s="21"/>
      <c r="AT2732" s="6"/>
      <c r="AU2732" s="6"/>
      <c r="AV2732" s="6"/>
      <c r="AW2732" s="6"/>
    </row>
    <row r="2733" spans="1:49" x14ac:dyDescent="0.35">
      <c r="A2733" s="20"/>
      <c r="B2733" s="20"/>
      <c r="C2733" s="20"/>
      <c r="D2733" s="20"/>
      <c r="E2733" s="6"/>
      <c r="F2733" s="6"/>
      <c r="G2733" s="6"/>
      <c r="H2733" s="6"/>
      <c r="I2733" s="6"/>
      <c r="J2733" s="6"/>
      <c r="K2733" s="6"/>
      <c r="L2733" s="6"/>
      <c r="M2733" s="6"/>
      <c r="N2733" s="6"/>
      <c r="O2733" s="6"/>
      <c r="P2733" s="6"/>
      <c r="Q2733" s="6"/>
      <c r="R2733" s="6"/>
      <c r="S2733" s="6"/>
      <c r="T2733" s="6"/>
      <c r="U2733" s="6"/>
      <c r="V2733" s="6"/>
      <c r="W2733" s="6"/>
      <c r="X2733" s="6"/>
      <c r="Y2733" s="6"/>
      <c r="Z2733" s="6"/>
      <c r="AA2733" s="6"/>
      <c r="AB2733" s="6"/>
      <c r="AC2733" s="6"/>
      <c r="AD2733" s="6"/>
      <c r="AE2733" s="6"/>
      <c r="AF2733" s="6"/>
      <c r="AG2733" s="6"/>
      <c r="AH2733" s="6"/>
      <c r="AI2733" s="6"/>
      <c r="AJ2733" s="6"/>
      <c r="AK2733" s="6"/>
      <c r="AL2733" s="6"/>
      <c r="AM2733" s="6"/>
      <c r="AN2733" s="6"/>
      <c r="AO2733" s="6"/>
      <c r="AP2733" s="6"/>
      <c r="AQ2733" s="21"/>
      <c r="AR2733" s="21"/>
      <c r="AS2733" s="21"/>
      <c r="AT2733" s="6"/>
      <c r="AU2733" s="6"/>
      <c r="AV2733" s="6"/>
      <c r="AW2733" s="6"/>
    </row>
    <row r="2734" spans="1:49" x14ac:dyDescent="0.35">
      <c r="A2734" s="20"/>
      <c r="B2734" s="20"/>
      <c r="C2734" s="20"/>
      <c r="D2734" s="20"/>
      <c r="E2734" s="6"/>
      <c r="F2734" s="6"/>
      <c r="G2734" s="6"/>
      <c r="H2734" s="6"/>
      <c r="I2734" s="6"/>
      <c r="J2734" s="6"/>
      <c r="K2734" s="6"/>
      <c r="L2734" s="6"/>
      <c r="M2734" s="6"/>
      <c r="N2734" s="6"/>
      <c r="O2734" s="6"/>
      <c r="P2734" s="6"/>
      <c r="Q2734" s="6"/>
      <c r="R2734" s="6"/>
      <c r="S2734" s="6"/>
      <c r="T2734" s="6"/>
      <c r="U2734" s="6"/>
      <c r="V2734" s="6"/>
      <c r="W2734" s="6"/>
      <c r="X2734" s="6"/>
      <c r="Y2734" s="6"/>
      <c r="Z2734" s="6"/>
      <c r="AA2734" s="6"/>
      <c r="AB2734" s="6"/>
      <c r="AC2734" s="6"/>
      <c r="AD2734" s="6"/>
      <c r="AE2734" s="6"/>
      <c r="AF2734" s="6"/>
      <c r="AG2734" s="6"/>
      <c r="AH2734" s="6"/>
      <c r="AI2734" s="6"/>
      <c r="AJ2734" s="6"/>
      <c r="AK2734" s="6"/>
      <c r="AL2734" s="6"/>
      <c r="AM2734" s="6"/>
      <c r="AN2734" s="6"/>
      <c r="AO2734" s="6"/>
      <c r="AP2734" s="6"/>
      <c r="AQ2734" s="21"/>
      <c r="AR2734" s="21"/>
      <c r="AS2734" s="21"/>
      <c r="AT2734" s="6"/>
      <c r="AU2734" s="6"/>
      <c r="AV2734" s="6"/>
      <c r="AW2734" s="6"/>
    </row>
    <row r="2735" spans="1:49" x14ac:dyDescent="0.35">
      <c r="A2735" s="20"/>
      <c r="B2735" s="20"/>
      <c r="C2735" s="20"/>
      <c r="D2735" s="20"/>
      <c r="E2735" s="6"/>
      <c r="F2735" s="6"/>
      <c r="G2735" s="6"/>
      <c r="H2735" s="6"/>
      <c r="I2735" s="6"/>
      <c r="J2735" s="6"/>
      <c r="K2735" s="6"/>
      <c r="L2735" s="6"/>
      <c r="M2735" s="6"/>
      <c r="N2735" s="6"/>
      <c r="O2735" s="6"/>
      <c r="P2735" s="6"/>
      <c r="Q2735" s="6"/>
      <c r="R2735" s="6"/>
      <c r="S2735" s="6"/>
      <c r="T2735" s="6"/>
      <c r="U2735" s="6"/>
      <c r="V2735" s="6"/>
      <c r="W2735" s="6"/>
      <c r="X2735" s="6"/>
      <c r="Y2735" s="6"/>
      <c r="Z2735" s="6"/>
      <c r="AA2735" s="6"/>
      <c r="AB2735" s="6"/>
      <c r="AC2735" s="6"/>
      <c r="AD2735" s="6"/>
      <c r="AE2735" s="6"/>
      <c r="AF2735" s="6"/>
      <c r="AG2735" s="6"/>
      <c r="AH2735" s="6"/>
      <c r="AI2735" s="6"/>
      <c r="AJ2735" s="6"/>
      <c r="AK2735" s="6"/>
      <c r="AL2735" s="6"/>
      <c r="AM2735" s="6"/>
      <c r="AN2735" s="6"/>
      <c r="AO2735" s="6"/>
      <c r="AP2735" s="6"/>
      <c r="AQ2735" s="21"/>
      <c r="AR2735" s="21"/>
      <c r="AS2735" s="21"/>
      <c r="AT2735" s="6"/>
      <c r="AU2735" s="6"/>
      <c r="AV2735" s="6"/>
      <c r="AW2735" s="6"/>
    </row>
    <row r="2736" spans="1:49" x14ac:dyDescent="0.35">
      <c r="A2736" s="20"/>
      <c r="B2736" s="20"/>
      <c r="C2736" s="20"/>
      <c r="D2736" s="20"/>
      <c r="E2736" s="6"/>
      <c r="F2736" s="6"/>
      <c r="G2736" s="6"/>
      <c r="H2736" s="6"/>
      <c r="I2736" s="6"/>
      <c r="J2736" s="6"/>
      <c r="K2736" s="6"/>
      <c r="L2736" s="6"/>
      <c r="M2736" s="6"/>
      <c r="N2736" s="6"/>
      <c r="O2736" s="6"/>
      <c r="P2736" s="6"/>
      <c r="Q2736" s="6"/>
      <c r="R2736" s="6"/>
      <c r="S2736" s="6"/>
      <c r="T2736" s="6"/>
      <c r="U2736" s="6"/>
      <c r="V2736" s="6"/>
      <c r="W2736" s="6"/>
      <c r="X2736" s="6"/>
      <c r="Y2736" s="6"/>
      <c r="Z2736" s="6"/>
      <c r="AA2736" s="6"/>
      <c r="AB2736" s="6"/>
      <c r="AC2736" s="6"/>
      <c r="AD2736" s="6"/>
      <c r="AE2736" s="6"/>
      <c r="AF2736" s="6"/>
      <c r="AG2736" s="6"/>
      <c r="AH2736" s="6"/>
      <c r="AI2736" s="6"/>
      <c r="AJ2736" s="6"/>
      <c r="AK2736" s="6"/>
      <c r="AL2736" s="6"/>
      <c r="AM2736" s="6"/>
      <c r="AN2736" s="6"/>
      <c r="AO2736" s="6"/>
      <c r="AP2736" s="6"/>
      <c r="AQ2736" s="21"/>
      <c r="AR2736" s="21"/>
      <c r="AS2736" s="21"/>
      <c r="AT2736" s="6"/>
      <c r="AU2736" s="6"/>
      <c r="AV2736" s="6"/>
      <c r="AW2736" s="6"/>
    </row>
    <row r="2737" spans="1:49" x14ac:dyDescent="0.35">
      <c r="A2737" s="20"/>
      <c r="B2737" s="20"/>
      <c r="C2737" s="20"/>
      <c r="D2737" s="20"/>
      <c r="E2737" s="6"/>
      <c r="F2737" s="6"/>
      <c r="G2737" s="6"/>
      <c r="H2737" s="6"/>
      <c r="I2737" s="6"/>
      <c r="J2737" s="6"/>
      <c r="K2737" s="6"/>
      <c r="L2737" s="6"/>
      <c r="M2737" s="6"/>
      <c r="N2737" s="6"/>
      <c r="O2737" s="6"/>
      <c r="P2737" s="6"/>
      <c r="Q2737" s="6"/>
      <c r="R2737" s="6"/>
      <c r="S2737" s="6"/>
      <c r="T2737" s="6"/>
      <c r="U2737" s="6"/>
      <c r="V2737" s="6"/>
      <c r="W2737" s="6"/>
      <c r="X2737" s="6"/>
      <c r="Y2737" s="6"/>
      <c r="Z2737" s="6"/>
      <c r="AA2737" s="6"/>
      <c r="AB2737" s="6"/>
      <c r="AC2737" s="6"/>
      <c r="AD2737" s="6"/>
      <c r="AE2737" s="6"/>
      <c r="AF2737" s="6"/>
      <c r="AG2737" s="6"/>
      <c r="AH2737" s="6"/>
      <c r="AI2737" s="6"/>
      <c r="AJ2737" s="6"/>
      <c r="AK2737" s="6"/>
      <c r="AL2737" s="6"/>
      <c r="AM2737" s="6"/>
      <c r="AN2737" s="6"/>
      <c r="AO2737" s="6"/>
      <c r="AP2737" s="6"/>
      <c r="AQ2737" s="21"/>
      <c r="AR2737" s="21"/>
      <c r="AS2737" s="21"/>
      <c r="AT2737" s="6"/>
      <c r="AU2737" s="6"/>
      <c r="AV2737" s="6"/>
      <c r="AW2737" s="6"/>
    </row>
    <row r="2738" spans="1:49" x14ac:dyDescent="0.35">
      <c r="A2738" s="20"/>
      <c r="B2738" s="20"/>
      <c r="C2738" s="20"/>
      <c r="D2738" s="20"/>
      <c r="E2738" s="6"/>
      <c r="F2738" s="6"/>
      <c r="G2738" s="6"/>
      <c r="H2738" s="6"/>
      <c r="I2738" s="6"/>
      <c r="J2738" s="6"/>
      <c r="K2738" s="6"/>
      <c r="L2738" s="6"/>
      <c r="M2738" s="6"/>
      <c r="N2738" s="6"/>
      <c r="O2738" s="6"/>
      <c r="P2738" s="6"/>
      <c r="Q2738" s="6"/>
      <c r="R2738" s="6"/>
      <c r="S2738" s="6"/>
      <c r="T2738" s="6"/>
      <c r="U2738" s="6"/>
      <c r="V2738" s="6"/>
      <c r="W2738" s="6"/>
      <c r="X2738" s="6"/>
      <c r="Y2738" s="6"/>
      <c r="Z2738" s="6"/>
      <c r="AA2738" s="6"/>
      <c r="AB2738" s="6"/>
      <c r="AC2738" s="6"/>
      <c r="AD2738" s="6"/>
      <c r="AE2738" s="6"/>
      <c r="AF2738" s="6"/>
      <c r="AG2738" s="6"/>
      <c r="AH2738" s="6"/>
      <c r="AI2738" s="6"/>
      <c r="AJ2738" s="6"/>
      <c r="AK2738" s="6"/>
      <c r="AL2738" s="6"/>
      <c r="AM2738" s="6"/>
      <c r="AN2738" s="6"/>
      <c r="AO2738" s="6"/>
      <c r="AP2738" s="6"/>
      <c r="AQ2738" s="21"/>
      <c r="AR2738" s="21"/>
      <c r="AS2738" s="21"/>
      <c r="AT2738" s="6"/>
      <c r="AU2738" s="6"/>
      <c r="AV2738" s="6"/>
      <c r="AW2738" s="6"/>
    </row>
    <row r="2739" spans="1:49" x14ac:dyDescent="0.35">
      <c r="A2739" s="20"/>
      <c r="B2739" s="20"/>
      <c r="C2739" s="20"/>
      <c r="D2739" s="20"/>
      <c r="E2739" s="6"/>
      <c r="F2739" s="6"/>
      <c r="G2739" s="6"/>
      <c r="H2739" s="6"/>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c r="AG2739" s="6"/>
      <c r="AH2739" s="6"/>
      <c r="AI2739" s="6"/>
      <c r="AJ2739" s="6"/>
      <c r="AK2739" s="6"/>
      <c r="AL2739" s="6"/>
      <c r="AM2739" s="6"/>
      <c r="AN2739" s="6"/>
      <c r="AO2739" s="6"/>
      <c r="AP2739" s="6"/>
      <c r="AQ2739" s="21"/>
      <c r="AR2739" s="21"/>
      <c r="AS2739" s="21"/>
      <c r="AT2739" s="6"/>
      <c r="AU2739" s="6"/>
      <c r="AV2739" s="6"/>
      <c r="AW2739" s="6"/>
    </row>
    <row r="2740" spans="1:49" x14ac:dyDescent="0.35">
      <c r="A2740" s="20"/>
      <c r="B2740" s="20"/>
      <c r="C2740" s="20"/>
      <c r="D2740" s="20"/>
      <c r="E2740" s="6"/>
      <c r="F2740" s="6"/>
      <c r="G2740" s="6"/>
      <c r="H2740" s="6"/>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c r="AG2740" s="6"/>
      <c r="AH2740" s="6"/>
      <c r="AI2740" s="6"/>
      <c r="AJ2740" s="6"/>
      <c r="AK2740" s="6"/>
      <c r="AL2740" s="6"/>
      <c r="AM2740" s="6"/>
      <c r="AN2740" s="6"/>
      <c r="AO2740" s="6"/>
      <c r="AP2740" s="6"/>
      <c r="AQ2740" s="21"/>
      <c r="AR2740" s="21"/>
      <c r="AS2740" s="21"/>
      <c r="AT2740" s="6"/>
      <c r="AU2740" s="6"/>
      <c r="AV2740" s="6"/>
      <c r="AW2740" s="6"/>
    </row>
    <row r="2741" spans="1:49" x14ac:dyDescent="0.35">
      <c r="A2741" s="20"/>
      <c r="B2741" s="20"/>
      <c r="C2741" s="20"/>
      <c r="D2741" s="20"/>
      <c r="E2741" s="6"/>
      <c r="F2741" s="6"/>
      <c r="G2741" s="6"/>
      <c r="H2741" s="6"/>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c r="AG2741" s="6"/>
      <c r="AH2741" s="6"/>
      <c r="AI2741" s="6"/>
      <c r="AJ2741" s="6"/>
      <c r="AK2741" s="6"/>
      <c r="AL2741" s="6"/>
      <c r="AM2741" s="6"/>
      <c r="AN2741" s="6"/>
      <c r="AO2741" s="6"/>
      <c r="AP2741" s="6"/>
      <c r="AQ2741" s="21"/>
      <c r="AR2741" s="21"/>
      <c r="AS2741" s="21"/>
      <c r="AT2741" s="6"/>
      <c r="AU2741" s="6"/>
      <c r="AV2741" s="6"/>
      <c r="AW2741" s="6"/>
    </row>
    <row r="2742" spans="1:49" x14ac:dyDescent="0.35">
      <c r="A2742" s="20"/>
      <c r="B2742" s="20"/>
      <c r="C2742" s="20"/>
      <c r="D2742" s="20"/>
      <c r="E2742" s="6"/>
      <c r="F2742" s="6"/>
      <c r="G2742" s="6"/>
      <c r="H2742" s="6"/>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c r="AG2742" s="6"/>
      <c r="AH2742" s="6"/>
      <c r="AI2742" s="6"/>
      <c r="AJ2742" s="6"/>
      <c r="AK2742" s="6"/>
      <c r="AL2742" s="6"/>
      <c r="AM2742" s="6"/>
      <c r="AN2742" s="6"/>
      <c r="AO2742" s="6"/>
      <c r="AP2742" s="6"/>
      <c r="AQ2742" s="21"/>
      <c r="AR2742" s="21"/>
      <c r="AS2742" s="21"/>
      <c r="AT2742" s="6"/>
      <c r="AU2742" s="6"/>
      <c r="AV2742" s="6"/>
      <c r="AW2742" s="6"/>
    </row>
    <row r="2743" spans="1:49" x14ac:dyDescent="0.35">
      <c r="A2743" s="20"/>
      <c r="B2743" s="20"/>
      <c r="C2743" s="20"/>
      <c r="D2743" s="20"/>
      <c r="E2743" s="6"/>
      <c r="F2743" s="6"/>
      <c r="G2743" s="6"/>
      <c r="H2743" s="6"/>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c r="AG2743" s="6"/>
      <c r="AH2743" s="6"/>
      <c r="AI2743" s="6"/>
      <c r="AJ2743" s="6"/>
      <c r="AK2743" s="6"/>
      <c r="AL2743" s="6"/>
      <c r="AM2743" s="6"/>
      <c r="AN2743" s="6"/>
      <c r="AO2743" s="6"/>
      <c r="AP2743" s="6"/>
      <c r="AQ2743" s="21"/>
      <c r="AR2743" s="21"/>
      <c r="AS2743" s="21"/>
      <c r="AT2743" s="6"/>
      <c r="AU2743" s="6"/>
      <c r="AV2743" s="6"/>
      <c r="AW2743" s="6"/>
    </row>
    <row r="2744" spans="1:49" x14ac:dyDescent="0.35">
      <c r="A2744" s="20"/>
      <c r="B2744" s="20"/>
      <c r="C2744" s="20"/>
      <c r="D2744" s="20"/>
      <c r="E2744" s="6"/>
      <c r="F2744" s="6"/>
      <c r="G2744" s="6"/>
      <c r="H2744" s="6"/>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c r="AG2744" s="6"/>
      <c r="AH2744" s="6"/>
      <c r="AI2744" s="6"/>
      <c r="AJ2744" s="6"/>
      <c r="AK2744" s="6"/>
      <c r="AL2744" s="6"/>
      <c r="AM2744" s="6"/>
      <c r="AN2744" s="6"/>
      <c r="AO2744" s="6"/>
      <c r="AP2744" s="6"/>
      <c r="AQ2744" s="21"/>
      <c r="AR2744" s="21"/>
      <c r="AS2744" s="21"/>
      <c r="AT2744" s="6"/>
      <c r="AU2744" s="6"/>
      <c r="AV2744" s="6"/>
      <c r="AW2744" s="6"/>
    </row>
    <row r="2745" spans="1:49" x14ac:dyDescent="0.35">
      <c r="A2745" s="20"/>
      <c r="B2745" s="20"/>
      <c r="C2745" s="20"/>
      <c r="D2745" s="20"/>
      <c r="E2745" s="6"/>
      <c r="F2745" s="6"/>
      <c r="G2745" s="6"/>
      <c r="H2745" s="6"/>
      <c r="I2745" s="6"/>
      <c r="J2745" s="6"/>
      <c r="K2745" s="6"/>
      <c r="L2745" s="6"/>
      <c r="M2745" s="6"/>
      <c r="N2745" s="6"/>
      <c r="O2745" s="6"/>
      <c r="P2745" s="6"/>
      <c r="Q2745" s="6"/>
      <c r="R2745" s="6"/>
      <c r="S2745" s="6"/>
      <c r="T2745" s="6"/>
      <c r="U2745" s="6"/>
      <c r="V2745" s="6"/>
      <c r="W2745" s="6"/>
      <c r="X2745" s="6"/>
      <c r="Y2745" s="6"/>
      <c r="Z2745" s="6"/>
      <c r="AA2745" s="6"/>
      <c r="AB2745" s="6"/>
      <c r="AC2745" s="6"/>
      <c r="AD2745" s="6"/>
      <c r="AE2745" s="6"/>
      <c r="AF2745" s="6"/>
      <c r="AG2745" s="6"/>
      <c r="AH2745" s="6"/>
      <c r="AI2745" s="6"/>
      <c r="AJ2745" s="6"/>
      <c r="AK2745" s="6"/>
      <c r="AL2745" s="6"/>
      <c r="AM2745" s="6"/>
      <c r="AN2745" s="6"/>
      <c r="AO2745" s="6"/>
      <c r="AP2745" s="6"/>
      <c r="AQ2745" s="21"/>
      <c r="AR2745" s="21"/>
      <c r="AS2745" s="21"/>
      <c r="AT2745" s="6"/>
      <c r="AU2745" s="6"/>
      <c r="AV2745" s="6"/>
      <c r="AW2745" s="6"/>
    </row>
    <row r="2746" spans="1:49" x14ac:dyDescent="0.35">
      <c r="A2746" s="20"/>
      <c r="B2746" s="20"/>
      <c r="C2746" s="20"/>
      <c r="D2746" s="20"/>
      <c r="E2746" s="6"/>
      <c r="F2746" s="6"/>
      <c r="G2746" s="6"/>
      <c r="H2746" s="6"/>
      <c r="I2746" s="6"/>
      <c r="J2746" s="6"/>
      <c r="K2746" s="6"/>
      <c r="L2746" s="6"/>
      <c r="M2746" s="6"/>
      <c r="N2746" s="6"/>
      <c r="O2746" s="6"/>
      <c r="P2746" s="6"/>
      <c r="Q2746" s="6"/>
      <c r="R2746" s="6"/>
      <c r="S2746" s="6"/>
      <c r="T2746" s="6"/>
      <c r="U2746" s="6"/>
      <c r="V2746" s="6"/>
      <c r="W2746" s="6"/>
      <c r="X2746" s="6"/>
      <c r="Y2746" s="6"/>
      <c r="Z2746" s="6"/>
      <c r="AA2746" s="6"/>
      <c r="AB2746" s="6"/>
      <c r="AC2746" s="6"/>
      <c r="AD2746" s="6"/>
      <c r="AE2746" s="6"/>
      <c r="AF2746" s="6"/>
      <c r="AG2746" s="6"/>
      <c r="AH2746" s="6"/>
      <c r="AI2746" s="6"/>
      <c r="AJ2746" s="6"/>
      <c r="AK2746" s="6"/>
      <c r="AL2746" s="6"/>
      <c r="AM2746" s="6"/>
      <c r="AN2746" s="6"/>
      <c r="AO2746" s="6"/>
      <c r="AP2746" s="6"/>
      <c r="AQ2746" s="21"/>
      <c r="AR2746" s="21"/>
      <c r="AS2746" s="21"/>
      <c r="AT2746" s="6"/>
      <c r="AU2746" s="6"/>
      <c r="AV2746" s="6"/>
      <c r="AW2746" s="6"/>
    </row>
    <row r="2747" spans="1:49" x14ac:dyDescent="0.35">
      <c r="A2747" s="20"/>
      <c r="B2747" s="20"/>
      <c r="C2747" s="20"/>
      <c r="D2747" s="20"/>
      <c r="E2747" s="6"/>
      <c r="F2747" s="6"/>
      <c r="G2747" s="6"/>
      <c r="H2747" s="6"/>
      <c r="I2747" s="6"/>
      <c r="J2747" s="6"/>
      <c r="K2747" s="6"/>
      <c r="L2747" s="6"/>
      <c r="M2747" s="6"/>
      <c r="N2747" s="6"/>
      <c r="O2747" s="6"/>
      <c r="P2747" s="6"/>
      <c r="Q2747" s="6"/>
      <c r="R2747" s="6"/>
      <c r="S2747" s="6"/>
      <c r="T2747" s="6"/>
      <c r="U2747" s="6"/>
      <c r="V2747" s="6"/>
      <c r="W2747" s="6"/>
      <c r="X2747" s="6"/>
      <c r="Y2747" s="6"/>
      <c r="Z2747" s="6"/>
      <c r="AA2747" s="6"/>
      <c r="AB2747" s="6"/>
      <c r="AC2747" s="6"/>
      <c r="AD2747" s="6"/>
      <c r="AE2747" s="6"/>
      <c r="AF2747" s="6"/>
      <c r="AG2747" s="6"/>
      <c r="AH2747" s="6"/>
      <c r="AI2747" s="6"/>
      <c r="AJ2747" s="6"/>
      <c r="AK2747" s="6"/>
      <c r="AL2747" s="6"/>
      <c r="AM2747" s="6"/>
      <c r="AN2747" s="6"/>
      <c r="AO2747" s="6"/>
      <c r="AP2747" s="6"/>
      <c r="AQ2747" s="21"/>
      <c r="AR2747" s="21"/>
      <c r="AS2747" s="21"/>
      <c r="AT2747" s="6"/>
      <c r="AU2747" s="6"/>
      <c r="AV2747" s="6"/>
      <c r="AW2747" s="6"/>
    </row>
    <row r="2748" spans="1:49" x14ac:dyDescent="0.35">
      <c r="A2748" s="20"/>
      <c r="B2748" s="20"/>
      <c r="C2748" s="20"/>
      <c r="D2748" s="20"/>
      <c r="E2748" s="6"/>
      <c r="F2748" s="6"/>
      <c r="G2748" s="6"/>
      <c r="H2748" s="6"/>
      <c r="I2748" s="6"/>
      <c r="J2748" s="6"/>
      <c r="K2748" s="6"/>
      <c r="L2748" s="6"/>
      <c r="M2748" s="6"/>
      <c r="N2748" s="6"/>
      <c r="O2748" s="6"/>
      <c r="P2748" s="6"/>
      <c r="Q2748" s="6"/>
      <c r="R2748" s="6"/>
      <c r="S2748" s="6"/>
      <c r="T2748" s="6"/>
      <c r="U2748" s="6"/>
      <c r="V2748" s="6"/>
      <c r="W2748" s="6"/>
      <c r="X2748" s="6"/>
      <c r="Y2748" s="6"/>
      <c r="Z2748" s="6"/>
      <c r="AA2748" s="6"/>
      <c r="AB2748" s="6"/>
      <c r="AC2748" s="6"/>
      <c r="AD2748" s="6"/>
      <c r="AE2748" s="6"/>
      <c r="AF2748" s="6"/>
      <c r="AG2748" s="6"/>
      <c r="AH2748" s="6"/>
      <c r="AI2748" s="6"/>
      <c r="AJ2748" s="6"/>
      <c r="AK2748" s="6"/>
      <c r="AL2748" s="6"/>
      <c r="AM2748" s="6"/>
      <c r="AN2748" s="6"/>
      <c r="AO2748" s="6"/>
      <c r="AP2748" s="6"/>
      <c r="AQ2748" s="21"/>
      <c r="AR2748" s="21"/>
      <c r="AS2748" s="21"/>
      <c r="AT2748" s="6"/>
      <c r="AU2748" s="6"/>
      <c r="AV2748" s="6"/>
      <c r="AW2748" s="6"/>
    </row>
    <row r="2749" spans="1:49" x14ac:dyDescent="0.35">
      <c r="A2749" s="20"/>
      <c r="B2749" s="20"/>
      <c r="C2749" s="20"/>
      <c r="D2749" s="20"/>
      <c r="E2749" s="6"/>
      <c r="F2749" s="6"/>
      <c r="G2749" s="6"/>
      <c r="H2749" s="6"/>
      <c r="I2749" s="6"/>
      <c r="J2749" s="6"/>
      <c r="K2749" s="6"/>
      <c r="L2749" s="6"/>
      <c r="M2749" s="6"/>
      <c r="N2749" s="6"/>
      <c r="O2749" s="6"/>
      <c r="P2749" s="6"/>
      <c r="Q2749" s="6"/>
      <c r="R2749" s="6"/>
      <c r="S2749" s="6"/>
      <c r="T2749" s="6"/>
      <c r="U2749" s="6"/>
      <c r="V2749" s="6"/>
      <c r="W2749" s="6"/>
      <c r="X2749" s="6"/>
      <c r="Y2749" s="6"/>
      <c r="Z2749" s="6"/>
      <c r="AA2749" s="6"/>
      <c r="AB2749" s="6"/>
      <c r="AC2749" s="6"/>
      <c r="AD2749" s="6"/>
      <c r="AE2749" s="6"/>
      <c r="AF2749" s="6"/>
      <c r="AG2749" s="6"/>
      <c r="AH2749" s="6"/>
      <c r="AI2749" s="6"/>
      <c r="AJ2749" s="6"/>
      <c r="AK2749" s="6"/>
      <c r="AL2749" s="6"/>
      <c r="AM2749" s="6"/>
      <c r="AN2749" s="6"/>
      <c r="AO2749" s="6"/>
      <c r="AP2749" s="6"/>
      <c r="AQ2749" s="21"/>
      <c r="AR2749" s="21"/>
      <c r="AS2749" s="21"/>
      <c r="AT2749" s="6"/>
      <c r="AU2749" s="6"/>
      <c r="AV2749" s="6"/>
      <c r="AW2749" s="6"/>
    </row>
    <row r="2750" spans="1:49" x14ac:dyDescent="0.35">
      <c r="A2750" s="20"/>
      <c r="B2750" s="20"/>
      <c r="C2750" s="20"/>
      <c r="D2750" s="20"/>
      <c r="E2750" s="6"/>
      <c r="F2750" s="6"/>
      <c r="G2750" s="6"/>
      <c r="H2750" s="6"/>
      <c r="I2750" s="6"/>
      <c r="J2750" s="6"/>
      <c r="K2750" s="6"/>
      <c r="L2750" s="6"/>
      <c r="M2750" s="6"/>
      <c r="N2750" s="6"/>
      <c r="O2750" s="6"/>
      <c r="P2750" s="6"/>
      <c r="Q2750" s="6"/>
      <c r="R2750" s="6"/>
      <c r="S2750" s="6"/>
      <c r="T2750" s="6"/>
      <c r="U2750" s="6"/>
      <c r="V2750" s="6"/>
      <c r="W2750" s="6"/>
      <c r="X2750" s="6"/>
      <c r="Y2750" s="6"/>
      <c r="Z2750" s="6"/>
      <c r="AA2750" s="6"/>
      <c r="AB2750" s="6"/>
      <c r="AC2750" s="6"/>
      <c r="AD2750" s="6"/>
      <c r="AE2750" s="6"/>
      <c r="AF2750" s="6"/>
      <c r="AG2750" s="6"/>
      <c r="AH2750" s="6"/>
      <c r="AI2750" s="6"/>
      <c r="AJ2750" s="6"/>
      <c r="AK2750" s="6"/>
      <c r="AL2750" s="6"/>
      <c r="AM2750" s="6"/>
      <c r="AN2750" s="6"/>
      <c r="AO2750" s="6"/>
      <c r="AP2750" s="6"/>
      <c r="AQ2750" s="21"/>
      <c r="AR2750" s="21"/>
      <c r="AS2750" s="21"/>
      <c r="AT2750" s="6"/>
      <c r="AU2750" s="6"/>
      <c r="AV2750" s="6"/>
      <c r="AW2750" s="6"/>
    </row>
    <row r="2751" spans="1:49" x14ac:dyDescent="0.35">
      <c r="A2751" s="20"/>
      <c r="B2751" s="20"/>
      <c r="C2751" s="20"/>
      <c r="D2751" s="20"/>
      <c r="E2751" s="6"/>
      <c r="F2751" s="6"/>
      <c r="G2751" s="6"/>
      <c r="H2751" s="6"/>
      <c r="I2751" s="6"/>
      <c r="J2751" s="6"/>
      <c r="K2751" s="6"/>
      <c r="L2751" s="6"/>
      <c r="M2751" s="6"/>
      <c r="N2751" s="6"/>
      <c r="O2751" s="6"/>
      <c r="P2751" s="6"/>
      <c r="Q2751" s="6"/>
      <c r="R2751" s="6"/>
      <c r="S2751" s="6"/>
      <c r="T2751" s="6"/>
      <c r="U2751" s="6"/>
      <c r="V2751" s="6"/>
      <c r="W2751" s="6"/>
      <c r="X2751" s="6"/>
      <c r="Y2751" s="6"/>
      <c r="Z2751" s="6"/>
      <c r="AA2751" s="6"/>
      <c r="AB2751" s="6"/>
      <c r="AC2751" s="6"/>
      <c r="AD2751" s="6"/>
      <c r="AE2751" s="6"/>
      <c r="AF2751" s="6"/>
      <c r="AG2751" s="6"/>
      <c r="AH2751" s="6"/>
      <c r="AI2751" s="6"/>
      <c r="AJ2751" s="6"/>
      <c r="AK2751" s="6"/>
      <c r="AL2751" s="6"/>
      <c r="AM2751" s="6"/>
      <c r="AN2751" s="6"/>
      <c r="AO2751" s="6"/>
      <c r="AP2751" s="6"/>
      <c r="AQ2751" s="21"/>
      <c r="AR2751" s="21"/>
      <c r="AS2751" s="21"/>
      <c r="AT2751" s="6"/>
      <c r="AU2751" s="6"/>
      <c r="AV2751" s="6"/>
      <c r="AW2751" s="6"/>
    </row>
    <row r="2752" spans="1:49" x14ac:dyDescent="0.35">
      <c r="A2752" s="20"/>
      <c r="B2752" s="20"/>
      <c r="C2752" s="20"/>
      <c r="D2752" s="20"/>
      <c r="E2752" s="6"/>
      <c r="F2752" s="6"/>
      <c r="G2752" s="6"/>
      <c r="H2752" s="6"/>
      <c r="I2752" s="6"/>
      <c r="J2752" s="6"/>
      <c r="K2752" s="6"/>
      <c r="L2752" s="6"/>
      <c r="M2752" s="6"/>
      <c r="N2752" s="6"/>
      <c r="O2752" s="6"/>
      <c r="P2752" s="6"/>
      <c r="Q2752" s="6"/>
      <c r="R2752" s="6"/>
      <c r="S2752" s="6"/>
      <c r="T2752" s="6"/>
      <c r="U2752" s="6"/>
      <c r="V2752" s="6"/>
      <c r="W2752" s="6"/>
      <c r="X2752" s="6"/>
      <c r="Y2752" s="6"/>
      <c r="Z2752" s="6"/>
      <c r="AA2752" s="6"/>
      <c r="AB2752" s="6"/>
      <c r="AC2752" s="6"/>
      <c r="AD2752" s="6"/>
      <c r="AE2752" s="6"/>
      <c r="AF2752" s="6"/>
      <c r="AG2752" s="6"/>
      <c r="AH2752" s="6"/>
      <c r="AI2752" s="6"/>
      <c r="AJ2752" s="6"/>
      <c r="AK2752" s="6"/>
      <c r="AL2752" s="6"/>
      <c r="AM2752" s="6"/>
      <c r="AN2752" s="6"/>
      <c r="AO2752" s="6"/>
      <c r="AP2752" s="6"/>
      <c r="AQ2752" s="21"/>
      <c r="AR2752" s="21"/>
      <c r="AS2752" s="21"/>
      <c r="AT2752" s="6"/>
      <c r="AU2752" s="6"/>
      <c r="AV2752" s="6"/>
      <c r="AW2752" s="6"/>
    </row>
    <row r="2753" spans="1:49" x14ac:dyDescent="0.35">
      <c r="A2753" s="20"/>
      <c r="B2753" s="20"/>
      <c r="C2753" s="20"/>
      <c r="D2753" s="20"/>
      <c r="E2753" s="6"/>
      <c r="F2753" s="6"/>
      <c r="G2753" s="6"/>
      <c r="H2753" s="6"/>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c r="AG2753" s="6"/>
      <c r="AH2753" s="6"/>
      <c r="AI2753" s="6"/>
      <c r="AJ2753" s="6"/>
      <c r="AK2753" s="6"/>
      <c r="AL2753" s="6"/>
      <c r="AM2753" s="6"/>
      <c r="AN2753" s="6"/>
      <c r="AO2753" s="6"/>
      <c r="AP2753" s="6"/>
      <c r="AQ2753" s="21"/>
      <c r="AR2753" s="21"/>
      <c r="AS2753" s="21"/>
      <c r="AT2753" s="6"/>
      <c r="AU2753" s="6"/>
      <c r="AV2753" s="6"/>
      <c r="AW2753" s="6"/>
    </row>
    <row r="2754" spans="1:49" x14ac:dyDescent="0.35">
      <c r="A2754" s="20"/>
      <c r="B2754" s="20"/>
      <c r="C2754" s="20"/>
      <c r="D2754" s="20"/>
      <c r="E2754" s="6"/>
      <c r="F2754" s="6"/>
      <c r="G2754" s="6"/>
      <c r="H2754" s="6"/>
      <c r="I2754" s="6"/>
      <c r="J2754" s="6"/>
      <c r="K2754" s="6"/>
      <c r="L2754" s="6"/>
      <c r="M2754" s="6"/>
      <c r="N2754" s="6"/>
      <c r="O2754" s="6"/>
      <c r="P2754" s="6"/>
      <c r="Q2754" s="6"/>
      <c r="R2754" s="6"/>
      <c r="S2754" s="6"/>
      <c r="T2754" s="6"/>
      <c r="U2754" s="6"/>
      <c r="V2754" s="6"/>
      <c r="W2754" s="6"/>
      <c r="X2754" s="6"/>
      <c r="Y2754" s="6"/>
      <c r="Z2754" s="6"/>
      <c r="AA2754" s="6"/>
      <c r="AB2754" s="6"/>
      <c r="AC2754" s="6"/>
      <c r="AD2754" s="6"/>
      <c r="AE2754" s="6"/>
      <c r="AF2754" s="6"/>
      <c r="AG2754" s="6"/>
      <c r="AH2754" s="6"/>
      <c r="AI2754" s="6"/>
      <c r="AJ2754" s="6"/>
      <c r="AK2754" s="6"/>
      <c r="AL2754" s="6"/>
      <c r="AM2754" s="6"/>
      <c r="AN2754" s="6"/>
      <c r="AO2754" s="6"/>
      <c r="AP2754" s="6"/>
      <c r="AQ2754" s="21"/>
      <c r="AR2754" s="21"/>
      <c r="AS2754" s="21"/>
      <c r="AT2754" s="6"/>
      <c r="AU2754" s="6"/>
      <c r="AV2754" s="6"/>
      <c r="AW2754" s="6"/>
    </row>
    <row r="2755" spans="1:49" x14ac:dyDescent="0.35">
      <c r="A2755" s="20"/>
      <c r="B2755" s="20"/>
      <c r="C2755" s="20"/>
      <c r="D2755" s="20"/>
      <c r="E2755" s="6"/>
      <c r="F2755" s="6"/>
      <c r="G2755" s="6"/>
      <c r="H2755" s="6"/>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c r="AG2755" s="6"/>
      <c r="AH2755" s="6"/>
      <c r="AI2755" s="6"/>
      <c r="AJ2755" s="6"/>
      <c r="AK2755" s="6"/>
      <c r="AL2755" s="6"/>
      <c r="AM2755" s="6"/>
      <c r="AN2755" s="6"/>
      <c r="AO2755" s="6"/>
      <c r="AP2755" s="6"/>
      <c r="AQ2755" s="21"/>
      <c r="AR2755" s="21"/>
      <c r="AS2755" s="21"/>
      <c r="AT2755" s="6"/>
      <c r="AU2755" s="6"/>
      <c r="AV2755" s="6"/>
      <c r="AW2755" s="6"/>
    </row>
    <row r="2756" spans="1:49" x14ac:dyDescent="0.35">
      <c r="A2756" s="20"/>
      <c r="B2756" s="20"/>
      <c r="C2756" s="20"/>
      <c r="D2756" s="20"/>
      <c r="E2756" s="6"/>
      <c r="F2756" s="6"/>
      <c r="G2756" s="6"/>
      <c r="H2756" s="6"/>
      <c r="I2756" s="6"/>
      <c r="J2756" s="6"/>
      <c r="K2756" s="6"/>
      <c r="L2756" s="6"/>
      <c r="M2756" s="6"/>
      <c r="N2756" s="6"/>
      <c r="O2756" s="6"/>
      <c r="P2756" s="6"/>
      <c r="Q2756" s="6"/>
      <c r="R2756" s="6"/>
      <c r="S2756" s="6"/>
      <c r="T2756" s="6"/>
      <c r="U2756" s="6"/>
      <c r="V2756" s="6"/>
      <c r="W2756" s="6"/>
      <c r="X2756" s="6"/>
      <c r="Y2756" s="6"/>
      <c r="Z2756" s="6"/>
      <c r="AA2756" s="6"/>
      <c r="AB2756" s="6"/>
      <c r="AC2756" s="6"/>
      <c r="AD2756" s="6"/>
      <c r="AE2756" s="6"/>
      <c r="AF2756" s="6"/>
      <c r="AG2756" s="6"/>
      <c r="AH2756" s="6"/>
      <c r="AI2756" s="6"/>
      <c r="AJ2756" s="6"/>
      <c r="AK2756" s="6"/>
      <c r="AL2756" s="6"/>
      <c r="AM2756" s="6"/>
      <c r="AN2756" s="6"/>
      <c r="AO2756" s="6"/>
      <c r="AP2756" s="6"/>
      <c r="AQ2756" s="21"/>
      <c r="AR2756" s="21"/>
      <c r="AS2756" s="21"/>
      <c r="AT2756" s="6"/>
      <c r="AU2756" s="6"/>
      <c r="AV2756" s="6"/>
      <c r="AW2756" s="6"/>
    </row>
    <row r="2757" spans="1:49" x14ac:dyDescent="0.35">
      <c r="A2757" s="20"/>
      <c r="B2757" s="20"/>
      <c r="C2757" s="20"/>
      <c r="D2757" s="20"/>
      <c r="E2757" s="6"/>
      <c r="F2757" s="6"/>
      <c r="G2757" s="6"/>
      <c r="H2757" s="6"/>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c r="AG2757" s="6"/>
      <c r="AH2757" s="6"/>
      <c r="AI2757" s="6"/>
      <c r="AJ2757" s="6"/>
      <c r="AK2757" s="6"/>
      <c r="AL2757" s="6"/>
      <c r="AM2757" s="6"/>
      <c r="AN2757" s="6"/>
      <c r="AO2757" s="6"/>
      <c r="AP2757" s="6"/>
      <c r="AQ2757" s="21"/>
      <c r="AR2757" s="21"/>
      <c r="AS2757" s="21"/>
      <c r="AT2757" s="6"/>
      <c r="AU2757" s="6"/>
      <c r="AV2757" s="6"/>
      <c r="AW2757" s="6"/>
    </row>
    <row r="2758" spans="1:49" x14ac:dyDescent="0.35">
      <c r="A2758" s="20"/>
      <c r="B2758" s="20"/>
      <c r="C2758" s="20"/>
      <c r="D2758" s="20"/>
      <c r="E2758" s="6"/>
      <c r="F2758" s="6"/>
      <c r="G2758" s="6"/>
      <c r="H2758" s="6"/>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c r="AG2758" s="6"/>
      <c r="AH2758" s="6"/>
      <c r="AI2758" s="6"/>
      <c r="AJ2758" s="6"/>
      <c r="AK2758" s="6"/>
      <c r="AL2758" s="6"/>
      <c r="AM2758" s="6"/>
      <c r="AN2758" s="6"/>
      <c r="AO2758" s="6"/>
      <c r="AP2758" s="6"/>
      <c r="AQ2758" s="21"/>
      <c r="AR2758" s="21"/>
      <c r="AS2758" s="21"/>
      <c r="AT2758" s="6"/>
      <c r="AU2758" s="6"/>
      <c r="AV2758" s="6"/>
      <c r="AW2758" s="6"/>
    </row>
    <row r="2759" spans="1:49" x14ac:dyDescent="0.35">
      <c r="A2759" s="20"/>
      <c r="B2759" s="20"/>
      <c r="C2759" s="20"/>
      <c r="D2759" s="20"/>
      <c r="E2759" s="6"/>
      <c r="F2759" s="6"/>
      <c r="G2759" s="6"/>
      <c r="H2759" s="6"/>
      <c r="I2759" s="6"/>
      <c r="J2759" s="6"/>
      <c r="K2759" s="6"/>
      <c r="L2759" s="6"/>
      <c r="M2759" s="6"/>
      <c r="N2759" s="6"/>
      <c r="O2759" s="6"/>
      <c r="P2759" s="6"/>
      <c r="Q2759" s="6"/>
      <c r="R2759" s="6"/>
      <c r="S2759" s="6"/>
      <c r="T2759" s="6"/>
      <c r="U2759" s="6"/>
      <c r="V2759" s="6"/>
      <c r="W2759" s="6"/>
      <c r="X2759" s="6"/>
      <c r="Y2759" s="6"/>
      <c r="Z2759" s="6"/>
      <c r="AA2759" s="6"/>
      <c r="AB2759" s="6"/>
      <c r="AC2759" s="6"/>
      <c r="AD2759" s="6"/>
      <c r="AE2759" s="6"/>
      <c r="AF2759" s="6"/>
      <c r="AG2759" s="6"/>
      <c r="AH2759" s="6"/>
      <c r="AI2759" s="6"/>
      <c r="AJ2759" s="6"/>
      <c r="AK2759" s="6"/>
      <c r="AL2759" s="6"/>
      <c r="AM2759" s="6"/>
      <c r="AN2759" s="6"/>
      <c r="AO2759" s="6"/>
      <c r="AP2759" s="6"/>
      <c r="AQ2759" s="21"/>
      <c r="AR2759" s="21"/>
      <c r="AS2759" s="21"/>
      <c r="AT2759" s="6"/>
      <c r="AU2759" s="6"/>
      <c r="AV2759" s="6"/>
      <c r="AW2759" s="6"/>
    </row>
    <row r="2760" spans="1:49" x14ac:dyDescent="0.35">
      <c r="A2760" s="20"/>
      <c r="B2760" s="20"/>
      <c r="C2760" s="20"/>
      <c r="D2760" s="20"/>
      <c r="E2760" s="6"/>
      <c r="F2760" s="6"/>
      <c r="G2760" s="6"/>
      <c r="H2760" s="6"/>
      <c r="I2760" s="6"/>
      <c r="J2760" s="6"/>
      <c r="K2760" s="6"/>
      <c r="L2760" s="6"/>
      <c r="M2760" s="6"/>
      <c r="N2760" s="6"/>
      <c r="O2760" s="6"/>
      <c r="P2760" s="6"/>
      <c r="Q2760" s="6"/>
      <c r="R2760" s="6"/>
      <c r="S2760" s="6"/>
      <c r="T2760" s="6"/>
      <c r="U2760" s="6"/>
      <c r="V2760" s="6"/>
      <c r="W2760" s="6"/>
      <c r="X2760" s="6"/>
      <c r="Y2760" s="6"/>
      <c r="Z2760" s="6"/>
      <c r="AA2760" s="6"/>
      <c r="AB2760" s="6"/>
      <c r="AC2760" s="6"/>
      <c r="AD2760" s="6"/>
      <c r="AE2760" s="6"/>
      <c r="AF2760" s="6"/>
      <c r="AG2760" s="6"/>
      <c r="AH2760" s="6"/>
      <c r="AI2760" s="6"/>
      <c r="AJ2760" s="6"/>
      <c r="AK2760" s="6"/>
      <c r="AL2760" s="6"/>
      <c r="AM2760" s="6"/>
      <c r="AN2760" s="6"/>
      <c r="AO2760" s="6"/>
      <c r="AP2760" s="6"/>
      <c r="AQ2760" s="21"/>
      <c r="AR2760" s="21"/>
      <c r="AS2760" s="21"/>
      <c r="AT2760" s="6"/>
      <c r="AU2760" s="6"/>
      <c r="AV2760" s="6"/>
      <c r="AW2760" s="6"/>
    </row>
    <row r="2761" spans="1:49" x14ac:dyDescent="0.35">
      <c r="A2761" s="20"/>
      <c r="B2761" s="20"/>
      <c r="C2761" s="20"/>
      <c r="D2761" s="20"/>
      <c r="E2761" s="6"/>
      <c r="F2761" s="6"/>
      <c r="G2761" s="6"/>
      <c r="H2761" s="6"/>
      <c r="I2761" s="6"/>
      <c r="J2761" s="6"/>
      <c r="K2761" s="6"/>
      <c r="L2761" s="6"/>
      <c r="M2761" s="6"/>
      <c r="N2761" s="6"/>
      <c r="O2761" s="6"/>
      <c r="P2761" s="6"/>
      <c r="Q2761" s="6"/>
      <c r="R2761" s="6"/>
      <c r="S2761" s="6"/>
      <c r="T2761" s="6"/>
      <c r="U2761" s="6"/>
      <c r="V2761" s="6"/>
      <c r="W2761" s="6"/>
      <c r="X2761" s="6"/>
      <c r="Y2761" s="6"/>
      <c r="Z2761" s="6"/>
      <c r="AA2761" s="6"/>
      <c r="AB2761" s="6"/>
      <c r="AC2761" s="6"/>
      <c r="AD2761" s="6"/>
      <c r="AE2761" s="6"/>
      <c r="AF2761" s="6"/>
      <c r="AG2761" s="6"/>
      <c r="AH2761" s="6"/>
      <c r="AI2761" s="6"/>
      <c r="AJ2761" s="6"/>
      <c r="AK2761" s="6"/>
      <c r="AL2761" s="6"/>
      <c r="AM2761" s="6"/>
      <c r="AN2761" s="6"/>
      <c r="AO2761" s="6"/>
      <c r="AP2761" s="6"/>
      <c r="AQ2761" s="21"/>
      <c r="AR2761" s="21"/>
      <c r="AS2761" s="21"/>
      <c r="AT2761" s="6"/>
      <c r="AU2761" s="6"/>
      <c r="AV2761" s="6"/>
      <c r="AW2761" s="6"/>
    </row>
    <row r="2762" spans="1:49" x14ac:dyDescent="0.35">
      <c r="A2762" s="20"/>
      <c r="B2762" s="20"/>
      <c r="C2762" s="20"/>
      <c r="D2762" s="20"/>
      <c r="E2762" s="6"/>
      <c r="F2762" s="6"/>
      <c r="G2762" s="6"/>
      <c r="H2762" s="6"/>
      <c r="I2762" s="6"/>
      <c r="J2762" s="6"/>
      <c r="K2762" s="6"/>
      <c r="L2762" s="6"/>
      <c r="M2762" s="6"/>
      <c r="N2762" s="6"/>
      <c r="O2762" s="6"/>
      <c r="P2762" s="6"/>
      <c r="Q2762" s="6"/>
      <c r="R2762" s="6"/>
      <c r="S2762" s="6"/>
      <c r="T2762" s="6"/>
      <c r="U2762" s="6"/>
      <c r="V2762" s="6"/>
      <c r="W2762" s="6"/>
      <c r="X2762" s="6"/>
      <c r="Y2762" s="6"/>
      <c r="Z2762" s="6"/>
      <c r="AA2762" s="6"/>
      <c r="AB2762" s="6"/>
      <c r="AC2762" s="6"/>
      <c r="AD2762" s="6"/>
      <c r="AE2762" s="6"/>
      <c r="AF2762" s="6"/>
      <c r="AG2762" s="6"/>
      <c r="AH2762" s="6"/>
      <c r="AI2762" s="6"/>
      <c r="AJ2762" s="6"/>
      <c r="AK2762" s="6"/>
      <c r="AL2762" s="6"/>
      <c r="AM2762" s="6"/>
      <c r="AN2762" s="6"/>
      <c r="AO2762" s="6"/>
      <c r="AP2762" s="6"/>
      <c r="AQ2762" s="21"/>
      <c r="AR2762" s="21"/>
      <c r="AS2762" s="21"/>
      <c r="AT2762" s="6"/>
      <c r="AU2762" s="6"/>
      <c r="AV2762" s="6"/>
      <c r="AW2762" s="6"/>
    </row>
    <row r="2763" spans="1:49" x14ac:dyDescent="0.35">
      <c r="A2763" s="20"/>
      <c r="B2763" s="20"/>
      <c r="C2763" s="20"/>
      <c r="D2763" s="20"/>
      <c r="E2763" s="6"/>
      <c r="F2763" s="6"/>
      <c r="G2763" s="6"/>
      <c r="H2763" s="6"/>
      <c r="I2763" s="6"/>
      <c r="J2763" s="6"/>
      <c r="K2763" s="6"/>
      <c r="L2763" s="6"/>
      <c r="M2763" s="6"/>
      <c r="N2763" s="6"/>
      <c r="O2763" s="6"/>
      <c r="P2763" s="6"/>
      <c r="Q2763" s="6"/>
      <c r="R2763" s="6"/>
      <c r="S2763" s="6"/>
      <c r="T2763" s="6"/>
      <c r="U2763" s="6"/>
      <c r="V2763" s="6"/>
      <c r="W2763" s="6"/>
      <c r="X2763" s="6"/>
      <c r="Y2763" s="6"/>
      <c r="Z2763" s="6"/>
      <c r="AA2763" s="6"/>
      <c r="AB2763" s="6"/>
      <c r="AC2763" s="6"/>
      <c r="AD2763" s="6"/>
      <c r="AE2763" s="6"/>
      <c r="AF2763" s="6"/>
      <c r="AG2763" s="6"/>
      <c r="AH2763" s="6"/>
      <c r="AI2763" s="6"/>
      <c r="AJ2763" s="6"/>
      <c r="AK2763" s="6"/>
      <c r="AL2763" s="6"/>
      <c r="AM2763" s="6"/>
      <c r="AN2763" s="6"/>
      <c r="AO2763" s="6"/>
      <c r="AP2763" s="6"/>
      <c r="AQ2763" s="21"/>
      <c r="AR2763" s="21"/>
      <c r="AS2763" s="21"/>
      <c r="AT2763" s="6"/>
      <c r="AU2763" s="6"/>
      <c r="AV2763" s="6"/>
      <c r="AW2763" s="6"/>
    </row>
    <row r="2764" spans="1:49" x14ac:dyDescent="0.35">
      <c r="A2764" s="20"/>
      <c r="B2764" s="20"/>
      <c r="C2764" s="20"/>
      <c r="D2764" s="20"/>
      <c r="E2764" s="6"/>
      <c r="F2764" s="6"/>
      <c r="G2764" s="6"/>
      <c r="H2764" s="6"/>
      <c r="I2764" s="6"/>
      <c r="J2764" s="6"/>
      <c r="K2764" s="6"/>
      <c r="L2764" s="6"/>
      <c r="M2764" s="6"/>
      <c r="N2764" s="6"/>
      <c r="O2764" s="6"/>
      <c r="P2764" s="6"/>
      <c r="Q2764" s="6"/>
      <c r="R2764" s="6"/>
      <c r="S2764" s="6"/>
      <c r="T2764" s="6"/>
      <c r="U2764" s="6"/>
      <c r="V2764" s="6"/>
      <c r="W2764" s="6"/>
      <c r="X2764" s="6"/>
      <c r="Y2764" s="6"/>
      <c r="Z2764" s="6"/>
      <c r="AA2764" s="6"/>
      <c r="AB2764" s="6"/>
      <c r="AC2764" s="6"/>
      <c r="AD2764" s="6"/>
      <c r="AE2764" s="6"/>
      <c r="AF2764" s="6"/>
      <c r="AG2764" s="6"/>
      <c r="AH2764" s="6"/>
      <c r="AI2764" s="6"/>
      <c r="AJ2764" s="6"/>
      <c r="AK2764" s="6"/>
      <c r="AL2764" s="6"/>
      <c r="AM2764" s="6"/>
      <c r="AN2764" s="6"/>
      <c r="AO2764" s="6"/>
      <c r="AP2764" s="6"/>
      <c r="AQ2764" s="21"/>
      <c r="AR2764" s="21"/>
      <c r="AS2764" s="21"/>
      <c r="AT2764" s="6"/>
      <c r="AU2764" s="6"/>
      <c r="AV2764" s="6"/>
      <c r="AW2764" s="6"/>
    </row>
    <row r="2765" spans="1:49" x14ac:dyDescent="0.35">
      <c r="A2765" s="20"/>
      <c r="B2765" s="20"/>
      <c r="C2765" s="20"/>
      <c r="D2765" s="20"/>
      <c r="E2765" s="6"/>
      <c r="F2765" s="6"/>
      <c r="G2765" s="6"/>
      <c r="H2765" s="6"/>
      <c r="I2765" s="6"/>
      <c r="J2765" s="6"/>
      <c r="K2765" s="6"/>
      <c r="L2765" s="6"/>
      <c r="M2765" s="6"/>
      <c r="N2765" s="6"/>
      <c r="O2765" s="6"/>
      <c r="P2765" s="6"/>
      <c r="Q2765" s="6"/>
      <c r="R2765" s="6"/>
      <c r="S2765" s="6"/>
      <c r="T2765" s="6"/>
      <c r="U2765" s="6"/>
      <c r="V2765" s="6"/>
      <c r="W2765" s="6"/>
      <c r="X2765" s="6"/>
      <c r="Y2765" s="6"/>
      <c r="Z2765" s="6"/>
      <c r="AA2765" s="6"/>
      <c r="AB2765" s="6"/>
      <c r="AC2765" s="6"/>
      <c r="AD2765" s="6"/>
      <c r="AE2765" s="6"/>
      <c r="AF2765" s="6"/>
      <c r="AG2765" s="6"/>
      <c r="AH2765" s="6"/>
      <c r="AI2765" s="6"/>
      <c r="AJ2765" s="6"/>
      <c r="AK2765" s="6"/>
      <c r="AL2765" s="6"/>
      <c r="AM2765" s="6"/>
      <c r="AN2765" s="6"/>
      <c r="AO2765" s="6"/>
      <c r="AP2765" s="6"/>
      <c r="AQ2765" s="21"/>
      <c r="AR2765" s="21"/>
      <c r="AS2765" s="21"/>
      <c r="AT2765" s="6"/>
      <c r="AU2765" s="6"/>
      <c r="AV2765" s="6"/>
      <c r="AW2765" s="6"/>
    </row>
    <row r="2766" spans="1:49" x14ac:dyDescent="0.35">
      <c r="A2766" s="20"/>
      <c r="B2766" s="20"/>
      <c r="C2766" s="20"/>
      <c r="D2766" s="20"/>
      <c r="E2766" s="6"/>
      <c r="F2766" s="6"/>
      <c r="G2766" s="6"/>
      <c r="H2766" s="6"/>
      <c r="I2766" s="6"/>
      <c r="J2766" s="6"/>
      <c r="K2766" s="6"/>
      <c r="L2766" s="6"/>
      <c r="M2766" s="6"/>
      <c r="N2766" s="6"/>
      <c r="O2766" s="6"/>
      <c r="P2766" s="6"/>
      <c r="Q2766" s="6"/>
      <c r="R2766" s="6"/>
      <c r="S2766" s="6"/>
      <c r="T2766" s="6"/>
      <c r="U2766" s="6"/>
      <c r="V2766" s="6"/>
      <c r="W2766" s="6"/>
      <c r="X2766" s="6"/>
      <c r="Y2766" s="6"/>
      <c r="Z2766" s="6"/>
      <c r="AA2766" s="6"/>
      <c r="AB2766" s="6"/>
      <c r="AC2766" s="6"/>
      <c r="AD2766" s="6"/>
      <c r="AE2766" s="6"/>
      <c r="AF2766" s="6"/>
      <c r="AG2766" s="6"/>
      <c r="AH2766" s="6"/>
      <c r="AI2766" s="6"/>
      <c r="AJ2766" s="6"/>
      <c r="AK2766" s="6"/>
      <c r="AL2766" s="6"/>
      <c r="AM2766" s="6"/>
      <c r="AN2766" s="6"/>
      <c r="AO2766" s="6"/>
      <c r="AP2766" s="6"/>
      <c r="AQ2766" s="21"/>
      <c r="AR2766" s="21"/>
      <c r="AS2766" s="21"/>
      <c r="AT2766" s="6"/>
      <c r="AU2766" s="6"/>
      <c r="AV2766" s="6"/>
      <c r="AW2766" s="6"/>
    </row>
    <row r="2767" spans="1:49" x14ac:dyDescent="0.35">
      <c r="A2767" s="20"/>
      <c r="B2767" s="20"/>
      <c r="C2767" s="20"/>
      <c r="D2767" s="20"/>
      <c r="E2767" s="6"/>
      <c r="F2767" s="6"/>
      <c r="G2767" s="6"/>
      <c r="H2767" s="6"/>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c r="AG2767" s="6"/>
      <c r="AH2767" s="6"/>
      <c r="AI2767" s="6"/>
      <c r="AJ2767" s="6"/>
      <c r="AK2767" s="6"/>
      <c r="AL2767" s="6"/>
      <c r="AM2767" s="6"/>
      <c r="AN2767" s="6"/>
      <c r="AO2767" s="6"/>
      <c r="AP2767" s="6"/>
      <c r="AQ2767" s="21"/>
      <c r="AR2767" s="21"/>
      <c r="AS2767" s="21"/>
      <c r="AT2767" s="6"/>
      <c r="AU2767" s="6"/>
      <c r="AV2767" s="6"/>
      <c r="AW2767" s="6"/>
    </row>
    <row r="2768" spans="1:49" x14ac:dyDescent="0.35">
      <c r="A2768" s="20"/>
      <c r="B2768" s="20"/>
      <c r="C2768" s="20"/>
      <c r="D2768" s="20"/>
      <c r="E2768" s="6"/>
      <c r="F2768" s="6"/>
      <c r="G2768" s="6"/>
      <c r="H2768" s="6"/>
      <c r="I2768" s="6"/>
      <c r="J2768" s="6"/>
      <c r="K2768" s="6"/>
      <c r="L2768" s="6"/>
      <c r="M2768" s="6"/>
      <c r="N2768" s="6"/>
      <c r="O2768" s="6"/>
      <c r="P2768" s="6"/>
      <c r="Q2768" s="6"/>
      <c r="R2768" s="6"/>
      <c r="S2768" s="6"/>
      <c r="T2768" s="6"/>
      <c r="U2768" s="6"/>
      <c r="V2768" s="6"/>
      <c r="W2768" s="6"/>
      <c r="X2768" s="6"/>
      <c r="Y2768" s="6"/>
      <c r="Z2768" s="6"/>
      <c r="AA2768" s="6"/>
      <c r="AB2768" s="6"/>
      <c r="AC2768" s="6"/>
      <c r="AD2768" s="6"/>
      <c r="AE2768" s="6"/>
      <c r="AF2768" s="6"/>
      <c r="AG2768" s="6"/>
      <c r="AH2768" s="6"/>
      <c r="AI2768" s="6"/>
      <c r="AJ2768" s="6"/>
      <c r="AK2768" s="6"/>
      <c r="AL2768" s="6"/>
      <c r="AM2768" s="6"/>
      <c r="AN2768" s="6"/>
      <c r="AO2768" s="6"/>
      <c r="AP2768" s="6"/>
      <c r="AQ2768" s="21"/>
      <c r="AR2768" s="21"/>
      <c r="AS2768" s="21"/>
      <c r="AT2768" s="6"/>
      <c r="AU2768" s="6"/>
      <c r="AV2768" s="6"/>
      <c r="AW2768" s="6"/>
    </row>
    <row r="2769" spans="1:49" x14ac:dyDescent="0.35">
      <c r="A2769" s="20"/>
      <c r="B2769" s="20"/>
      <c r="C2769" s="20"/>
      <c r="D2769" s="20"/>
      <c r="E2769" s="6"/>
      <c r="F2769" s="6"/>
      <c r="G2769" s="6"/>
      <c r="H2769" s="6"/>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c r="AG2769" s="6"/>
      <c r="AH2769" s="6"/>
      <c r="AI2769" s="6"/>
      <c r="AJ2769" s="6"/>
      <c r="AK2769" s="6"/>
      <c r="AL2769" s="6"/>
      <c r="AM2769" s="6"/>
      <c r="AN2769" s="6"/>
      <c r="AO2769" s="6"/>
      <c r="AP2769" s="6"/>
      <c r="AQ2769" s="21"/>
      <c r="AR2769" s="21"/>
      <c r="AS2769" s="21"/>
      <c r="AT2769" s="6"/>
      <c r="AU2769" s="6"/>
      <c r="AV2769" s="6"/>
      <c r="AW2769" s="6"/>
    </row>
    <row r="2770" spans="1:49" x14ac:dyDescent="0.35">
      <c r="A2770" s="20"/>
      <c r="B2770" s="20"/>
      <c r="C2770" s="20"/>
      <c r="D2770" s="20"/>
      <c r="E2770" s="6"/>
      <c r="F2770" s="6"/>
      <c r="G2770" s="6"/>
      <c r="H2770" s="6"/>
      <c r="I2770" s="6"/>
      <c r="J2770" s="6"/>
      <c r="K2770" s="6"/>
      <c r="L2770" s="6"/>
      <c r="M2770" s="6"/>
      <c r="N2770" s="6"/>
      <c r="O2770" s="6"/>
      <c r="P2770" s="6"/>
      <c r="Q2770" s="6"/>
      <c r="R2770" s="6"/>
      <c r="S2770" s="6"/>
      <c r="T2770" s="6"/>
      <c r="U2770" s="6"/>
      <c r="V2770" s="6"/>
      <c r="W2770" s="6"/>
      <c r="X2770" s="6"/>
      <c r="Y2770" s="6"/>
      <c r="Z2770" s="6"/>
      <c r="AA2770" s="6"/>
      <c r="AB2770" s="6"/>
      <c r="AC2770" s="6"/>
      <c r="AD2770" s="6"/>
      <c r="AE2770" s="6"/>
      <c r="AF2770" s="6"/>
      <c r="AG2770" s="6"/>
      <c r="AH2770" s="6"/>
      <c r="AI2770" s="6"/>
      <c r="AJ2770" s="6"/>
      <c r="AK2770" s="6"/>
      <c r="AL2770" s="6"/>
      <c r="AM2770" s="6"/>
      <c r="AN2770" s="6"/>
      <c r="AO2770" s="6"/>
      <c r="AP2770" s="6"/>
      <c r="AQ2770" s="21"/>
      <c r="AR2770" s="21"/>
      <c r="AS2770" s="21"/>
      <c r="AT2770" s="6"/>
      <c r="AU2770" s="6"/>
      <c r="AV2770" s="6"/>
      <c r="AW2770" s="6"/>
    </row>
    <row r="2771" spans="1:49" x14ac:dyDescent="0.35">
      <c r="A2771" s="20"/>
      <c r="B2771" s="20"/>
      <c r="C2771" s="20"/>
      <c r="D2771" s="20"/>
      <c r="E2771" s="6"/>
      <c r="F2771" s="6"/>
      <c r="G2771" s="6"/>
      <c r="H2771" s="6"/>
      <c r="I2771" s="6"/>
      <c r="J2771" s="6"/>
      <c r="K2771" s="6"/>
      <c r="L2771" s="6"/>
      <c r="M2771" s="6"/>
      <c r="N2771" s="6"/>
      <c r="O2771" s="6"/>
      <c r="P2771" s="6"/>
      <c r="Q2771" s="6"/>
      <c r="R2771" s="6"/>
      <c r="S2771" s="6"/>
      <c r="T2771" s="6"/>
      <c r="U2771" s="6"/>
      <c r="V2771" s="6"/>
      <c r="W2771" s="6"/>
      <c r="X2771" s="6"/>
      <c r="Y2771" s="6"/>
      <c r="Z2771" s="6"/>
      <c r="AA2771" s="6"/>
      <c r="AB2771" s="6"/>
      <c r="AC2771" s="6"/>
      <c r="AD2771" s="6"/>
      <c r="AE2771" s="6"/>
      <c r="AF2771" s="6"/>
      <c r="AG2771" s="6"/>
      <c r="AH2771" s="6"/>
      <c r="AI2771" s="6"/>
      <c r="AJ2771" s="6"/>
      <c r="AK2771" s="6"/>
      <c r="AL2771" s="6"/>
      <c r="AM2771" s="6"/>
      <c r="AN2771" s="6"/>
      <c r="AO2771" s="6"/>
      <c r="AP2771" s="6"/>
      <c r="AQ2771" s="21"/>
      <c r="AR2771" s="21"/>
      <c r="AS2771" s="21"/>
      <c r="AT2771" s="6"/>
      <c r="AU2771" s="6"/>
      <c r="AV2771" s="6"/>
      <c r="AW2771" s="6"/>
    </row>
    <row r="2772" spans="1:49" x14ac:dyDescent="0.35">
      <c r="A2772" s="20"/>
      <c r="B2772" s="20"/>
      <c r="C2772" s="20"/>
      <c r="D2772" s="20"/>
      <c r="E2772" s="6"/>
      <c r="F2772" s="6"/>
      <c r="G2772" s="6"/>
      <c r="H2772" s="6"/>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c r="AG2772" s="6"/>
      <c r="AH2772" s="6"/>
      <c r="AI2772" s="6"/>
      <c r="AJ2772" s="6"/>
      <c r="AK2772" s="6"/>
      <c r="AL2772" s="6"/>
      <c r="AM2772" s="6"/>
      <c r="AN2772" s="6"/>
      <c r="AO2772" s="6"/>
      <c r="AP2772" s="6"/>
      <c r="AQ2772" s="21"/>
      <c r="AR2772" s="21"/>
      <c r="AS2772" s="21"/>
      <c r="AT2772" s="6"/>
      <c r="AU2772" s="6"/>
      <c r="AV2772" s="6"/>
      <c r="AW2772" s="6"/>
    </row>
    <row r="2773" spans="1:49" x14ac:dyDescent="0.35">
      <c r="A2773" s="20"/>
      <c r="B2773" s="20"/>
      <c r="C2773" s="20"/>
      <c r="D2773" s="20"/>
      <c r="E2773" s="6"/>
      <c r="F2773" s="6"/>
      <c r="G2773" s="6"/>
      <c r="H2773" s="6"/>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c r="AG2773" s="6"/>
      <c r="AH2773" s="6"/>
      <c r="AI2773" s="6"/>
      <c r="AJ2773" s="6"/>
      <c r="AK2773" s="6"/>
      <c r="AL2773" s="6"/>
      <c r="AM2773" s="6"/>
      <c r="AN2773" s="6"/>
      <c r="AO2773" s="6"/>
      <c r="AP2773" s="6"/>
      <c r="AQ2773" s="21"/>
      <c r="AR2773" s="21"/>
      <c r="AS2773" s="21"/>
      <c r="AT2773" s="6"/>
      <c r="AU2773" s="6"/>
      <c r="AV2773" s="6"/>
      <c r="AW2773" s="6"/>
    </row>
    <row r="2774" spans="1:49" x14ac:dyDescent="0.35">
      <c r="A2774" s="20"/>
      <c r="B2774" s="20"/>
      <c r="C2774" s="20"/>
      <c r="D2774" s="20"/>
      <c r="E2774" s="6"/>
      <c r="F2774" s="6"/>
      <c r="G2774" s="6"/>
      <c r="H2774" s="6"/>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c r="AG2774" s="6"/>
      <c r="AH2774" s="6"/>
      <c r="AI2774" s="6"/>
      <c r="AJ2774" s="6"/>
      <c r="AK2774" s="6"/>
      <c r="AL2774" s="6"/>
      <c r="AM2774" s="6"/>
      <c r="AN2774" s="6"/>
      <c r="AO2774" s="6"/>
      <c r="AP2774" s="6"/>
      <c r="AQ2774" s="21"/>
      <c r="AR2774" s="21"/>
      <c r="AS2774" s="21"/>
      <c r="AT2774" s="6"/>
      <c r="AU2774" s="6"/>
      <c r="AV2774" s="6"/>
      <c r="AW2774" s="6"/>
    </row>
    <row r="2775" spans="1:49" x14ac:dyDescent="0.35">
      <c r="A2775" s="20"/>
      <c r="B2775" s="20"/>
      <c r="C2775" s="20"/>
      <c r="D2775" s="20"/>
      <c r="E2775" s="6"/>
      <c r="F2775" s="6"/>
      <c r="G2775" s="6"/>
      <c r="H2775" s="6"/>
      <c r="I2775" s="6"/>
      <c r="J2775" s="6"/>
      <c r="K2775" s="6"/>
      <c r="L2775" s="6"/>
      <c r="M2775" s="6"/>
      <c r="N2775" s="6"/>
      <c r="O2775" s="6"/>
      <c r="P2775" s="6"/>
      <c r="Q2775" s="6"/>
      <c r="R2775" s="6"/>
      <c r="S2775" s="6"/>
      <c r="T2775" s="6"/>
      <c r="U2775" s="6"/>
      <c r="V2775" s="6"/>
      <c r="W2775" s="6"/>
      <c r="X2775" s="6"/>
      <c r="Y2775" s="6"/>
      <c r="Z2775" s="6"/>
      <c r="AA2775" s="6"/>
      <c r="AB2775" s="6"/>
      <c r="AC2775" s="6"/>
      <c r="AD2775" s="6"/>
      <c r="AE2775" s="6"/>
      <c r="AF2775" s="6"/>
      <c r="AG2775" s="6"/>
      <c r="AH2775" s="6"/>
      <c r="AI2775" s="6"/>
      <c r="AJ2775" s="6"/>
      <c r="AK2775" s="6"/>
      <c r="AL2775" s="6"/>
      <c r="AM2775" s="6"/>
      <c r="AN2775" s="6"/>
      <c r="AO2775" s="6"/>
      <c r="AP2775" s="6"/>
      <c r="AQ2775" s="21"/>
      <c r="AR2775" s="21"/>
      <c r="AS2775" s="21"/>
      <c r="AT2775" s="6"/>
      <c r="AU2775" s="6"/>
      <c r="AV2775" s="6"/>
      <c r="AW2775" s="6"/>
    </row>
    <row r="2776" spans="1:49" x14ac:dyDescent="0.35">
      <c r="A2776" s="20"/>
      <c r="B2776" s="20"/>
      <c r="C2776" s="20"/>
      <c r="D2776" s="20"/>
      <c r="E2776" s="6"/>
      <c r="F2776" s="6"/>
      <c r="G2776" s="6"/>
      <c r="H2776" s="6"/>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c r="AG2776" s="6"/>
      <c r="AH2776" s="6"/>
      <c r="AI2776" s="6"/>
      <c r="AJ2776" s="6"/>
      <c r="AK2776" s="6"/>
      <c r="AL2776" s="6"/>
      <c r="AM2776" s="6"/>
      <c r="AN2776" s="6"/>
      <c r="AO2776" s="6"/>
      <c r="AP2776" s="6"/>
      <c r="AQ2776" s="21"/>
      <c r="AR2776" s="21"/>
      <c r="AS2776" s="21"/>
      <c r="AT2776" s="6"/>
      <c r="AU2776" s="6"/>
      <c r="AV2776" s="6"/>
      <c r="AW2776" s="6"/>
    </row>
    <row r="2777" spans="1:49" x14ac:dyDescent="0.35">
      <c r="A2777" s="20"/>
      <c r="B2777" s="20"/>
      <c r="C2777" s="20"/>
      <c r="D2777" s="20"/>
      <c r="E2777" s="6"/>
      <c r="F2777" s="6"/>
      <c r="G2777" s="6"/>
      <c r="H2777" s="6"/>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c r="AG2777" s="6"/>
      <c r="AH2777" s="6"/>
      <c r="AI2777" s="6"/>
      <c r="AJ2777" s="6"/>
      <c r="AK2777" s="6"/>
      <c r="AL2777" s="6"/>
      <c r="AM2777" s="6"/>
      <c r="AN2777" s="6"/>
      <c r="AO2777" s="6"/>
      <c r="AP2777" s="6"/>
      <c r="AQ2777" s="21"/>
      <c r="AR2777" s="21"/>
      <c r="AS2777" s="21"/>
      <c r="AT2777" s="6"/>
      <c r="AU2777" s="6"/>
      <c r="AV2777" s="6"/>
      <c r="AW2777" s="6"/>
    </row>
    <row r="2778" spans="1:49" x14ac:dyDescent="0.35">
      <c r="A2778" s="20"/>
      <c r="B2778" s="20"/>
      <c r="C2778" s="20"/>
      <c r="D2778" s="20"/>
      <c r="E2778" s="6"/>
      <c r="F2778" s="6"/>
      <c r="G2778" s="6"/>
      <c r="H2778" s="6"/>
      <c r="I2778" s="6"/>
      <c r="J2778" s="6"/>
      <c r="K2778" s="6"/>
      <c r="L2778" s="6"/>
      <c r="M2778" s="6"/>
      <c r="N2778" s="6"/>
      <c r="O2778" s="6"/>
      <c r="P2778" s="6"/>
      <c r="Q2778" s="6"/>
      <c r="R2778" s="6"/>
      <c r="S2778" s="6"/>
      <c r="T2778" s="6"/>
      <c r="U2778" s="6"/>
      <c r="V2778" s="6"/>
      <c r="W2778" s="6"/>
      <c r="X2778" s="6"/>
      <c r="Y2778" s="6"/>
      <c r="Z2778" s="6"/>
      <c r="AA2778" s="6"/>
      <c r="AB2778" s="6"/>
      <c r="AC2778" s="6"/>
      <c r="AD2778" s="6"/>
      <c r="AE2778" s="6"/>
      <c r="AF2778" s="6"/>
      <c r="AG2778" s="6"/>
      <c r="AH2778" s="6"/>
      <c r="AI2778" s="6"/>
      <c r="AJ2778" s="6"/>
      <c r="AK2778" s="6"/>
      <c r="AL2778" s="6"/>
      <c r="AM2778" s="6"/>
      <c r="AN2778" s="6"/>
      <c r="AO2778" s="6"/>
      <c r="AP2778" s="6"/>
      <c r="AQ2778" s="21"/>
      <c r="AR2778" s="21"/>
      <c r="AS2778" s="21"/>
      <c r="AT2778" s="6"/>
      <c r="AU2778" s="6"/>
      <c r="AV2778" s="6"/>
      <c r="AW2778" s="6"/>
    </row>
    <row r="2779" spans="1:49" x14ac:dyDescent="0.35">
      <c r="A2779" s="20"/>
      <c r="B2779" s="20"/>
      <c r="C2779" s="20"/>
      <c r="D2779" s="20"/>
      <c r="E2779" s="6"/>
      <c r="F2779" s="6"/>
      <c r="G2779" s="6"/>
      <c r="H2779" s="6"/>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c r="AG2779" s="6"/>
      <c r="AH2779" s="6"/>
      <c r="AI2779" s="6"/>
      <c r="AJ2779" s="6"/>
      <c r="AK2779" s="6"/>
      <c r="AL2779" s="6"/>
      <c r="AM2779" s="6"/>
      <c r="AN2779" s="6"/>
      <c r="AO2779" s="6"/>
      <c r="AP2779" s="6"/>
      <c r="AQ2779" s="21"/>
      <c r="AR2779" s="21"/>
      <c r="AS2779" s="21"/>
      <c r="AT2779" s="6"/>
      <c r="AU2779" s="6"/>
      <c r="AV2779" s="6"/>
      <c r="AW2779" s="6"/>
    </row>
    <row r="2780" spans="1:49" x14ac:dyDescent="0.35">
      <c r="A2780" s="20"/>
      <c r="B2780" s="20"/>
      <c r="C2780" s="20"/>
      <c r="D2780" s="20"/>
      <c r="E2780" s="6"/>
      <c r="F2780" s="6"/>
      <c r="G2780" s="6"/>
      <c r="H2780" s="6"/>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c r="AG2780" s="6"/>
      <c r="AH2780" s="6"/>
      <c r="AI2780" s="6"/>
      <c r="AJ2780" s="6"/>
      <c r="AK2780" s="6"/>
      <c r="AL2780" s="6"/>
      <c r="AM2780" s="6"/>
      <c r="AN2780" s="6"/>
      <c r="AO2780" s="6"/>
      <c r="AP2780" s="6"/>
      <c r="AQ2780" s="21"/>
      <c r="AR2780" s="21"/>
      <c r="AS2780" s="21"/>
      <c r="AT2780" s="6"/>
      <c r="AU2780" s="6"/>
      <c r="AV2780" s="6"/>
      <c r="AW2780" s="6"/>
    </row>
    <row r="2781" spans="1:49" x14ac:dyDescent="0.35">
      <c r="A2781" s="20"/>
      <c r="B2781" s="20"/>
      <c r="C2781" s="20"/>
      <c r="D2781" s="20"/>
      <c r="E2781" s="6"/>
      <c r="F2781" s="6"/>
      <c r="G2781" s="6"/>
      <c r="H2781" s="6"/>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c r="AG2781" s="6"/>
      <c r="AH2781" s="6"/>
      <c r="AI2781" s="6"/>
      <c r="AJ2781" s="6"/>
      <c r="AK2781" s="6"/>
      <c r="AL2781" s="6"/>
      <c r="AM2781" s="6"/>
      <c r="AN2781" s="6"/>
      <c r="AO2781" s="6"/>
      <c r="AP2781" s="6"/>
      <c r="AQ2781" s="21"/>
      <c r="AR2781" s="21"/>
      <c r="AS2781" s="21"/>
      <c r="AT2781" s="6"/>
      <c r="AU2781" s="6"/>
      <c r="AV2781" s="6"/>
      <c r="AW2781" s="6"/>
    </row>
    <row r="2782" spans="1:49" x14ac:dyDescent="0.35">
      <c r="A2782" s="20"/>
      <c r="B2782" s="20"/>
      <c r="C2782" s="20"/>
      <c r="D2782" s="20"/>
      <c r="E2782" s="6"/>
      <c r="F2782" s="6"/>
      <c r="G2782" s="6"/>
      <c r="H2782" s="6"/>
      <c r="I2782" s="6"/>
      <c r="J2782" s="6"/>
      <c r="K2782" s="6"/>
      <c r="L2782" s="6"/>
      <c r="M2782" s="6"/>
      <c r="N2782" s="6"/>
      <c r="O2782" s="6"/>
      <c r="P2782" s="6"/>
      <c r="Q2782" s="6"/>
      <c r="R2782" s="6"/>
      <c r="S2782" s="6"/>
      <c r="T2782" s="6"/>
      <c r="U2782" s="6"/>
      <c r="V2782" s="6"/>
      <c r="W2782" s="6"/>
      <c r="X2782" s="6"/>
      <c r="Y2782" s="6"/>
      <c r="Z2782" s="6"/>
      <c r="AA2782" s="6"/>
      <c r="AB2782" s="6"/>
      <c r="AC2782" s="6"/>
      <c r="AD2782" s="6"/>
      <c r="AE2782" s="6"/>
      <c r="AF2782" s="6"/>
      <c r="AG2782" s="6"/>
      <c r="AH2782" s="6"/>
      <c r="AI2782" s="6"/>
      <c r="AJ2782" s="6"/>
      <c r="AK2782" s="6"/>
      <c r="AL2782" s="6"/>
      <c r="AM2782" s="6"/>
      <c r="AN2782" s="6"/>
      <c r="AO2782" s="6"/>
      <c r="AP2782" s="6"/>
      <c r="AQ2782" s="21"/>
      <c r="AR2782" s="21"/>
      <c r="AS2782" s="21"/>
      <c r="AT2782" s="6"/>
      <c r="AU2782" s="6"/>
      <c r="AV2782" s="6"/>
      <c r="AW2782" s="6"/>
    </row>
    <row r="2783" spans="1:49" x14ac:dyDescent="0.35">
      <c r="A2783" s="20"/>
      <c r="B2783" s="20"/>
      <c r="C2783" s="20"/>
      <c r="D2783" s="20"/>
      <c r="E2783" s="6"/>
      <c r="F2783" s="6"/>
      <c r="G2783" s="6"/>
      <c r="H2783" s="6"/>
      <c r="I2783" s="6"/>
      <c r="J2783" s="6"/>
      <c r="K2783" s="6"/>
      <c r="L2783" s="6"/>
      <c r="M2783" s="6"/>
      <c r="N2783" s="6"/>
      <c r="O2783" s="6"/>
      <c r="P2783" s="6"/>
      <c r="Q2783" s="6"/>
      <c r="R2783" s="6"/>
      <c r="S2783" s="6"/>
      <c r="T2783" s="6"/>
      <c r="U2783" s="6"/>
      <c r="V2783" s="6"/>
      <c r="W2783" s="6"/>
      <c r="X2783" s="6"/>
      <c r="Y2783" s="6"/>
      <c r="Z2783" s="6"/>
      <c r="AA2783" s="6"/>
      <c r="AB2783" s="6"/>
      <c r="AC2783" s="6"/>
      <c r="AD2783" s="6"/>
      <c r="AE2783" s="6"/>
      <c r="AF2783" s="6"/>
      <c r="AG2783" s="6"/>
      <c r="AH2783" s="6"/>
      <c r="AI2783" s="6"/>
      <c r="AJ2783" s="6"/>
      <c r="AK2783" s="6"/>
      <c r="AL2783" s="6"/>
      <c r="AM2783" s="6"/>
      <c r="AN2783" s="6"/>
      <c r="AO2783" s="6"/>
      <c r="AP2783" s="6"/>
      <c r="AQ2783" s="21"/>
      <c r="AR2783" s="21"/>
      <c r="AS2783" s="21"/>
      <c r="AT2783" s="6"/>
      <c r="AU2783" s="6"/>
      <c r="AV2783" s="6"/>
      <c r="AW2783" s="6"/>
    </row>
    <row r="2784" spans="1:49" x14ac:dyDescent="0.35">
      <c r="A2784" s="20"/>
      <c r="B2784" s="20"/>
      <c r="C2784" s="20"/>
      <c r="D2784" s="20"/>
      <c r="E2784" s="6"/>
      <c r="F2784" s="6"/>
      <c r="G2784" s="6"/>
      <c r="H2784" s="6"/>
      <c r="I2784" s="6"/>
      <c r="J2784" s="6"/>
      <c r="K2784" s="6"/>
      <c r="L2784" s="6"/>
      <c r="M2784" s="6"/>
      <c r="N2784" s="6"/>
      <c r="O2784" s="6"/>
      <c r="P2784" s="6"/>
      <c r="Q2784" s="6"/>
      <c r="R2784" s="6"/>
      <c r="S2784" s="6"/>
      <c r="T2784" s="6"/>
      <c r="U2784" s="6"/>
      <c r="V2784" s="6"/>
      <c r="W2784" s="6"/>
      <c r="X2784" s="6"/>
      <c r="Y2784" s="6"/>
      <c r="Z2784" s="6"/>
      <c r="AA2784" s="6"/>
      <c r="AB2784" s="6"/>
      <c r="AC2784" s="6"/>
      <c r="AD2784" s="6"/>
      <c r="AE2784" s="6"/>
      <c r="AF2784" s="6"/>
      <c r="AG2784" s="6"/>
      <c r="AH2784" s="6"/>
      <c r="AI2784" s="6"/>
      <c r="AJ2784" s="6"/>
      <c r="AK2784" s="6"/>
      <c r="AL2784" s="6"/>
      <c r="AM2784" s="6"/>
      <c r="AN2784" s="6"/>
      <c r="AO2784" s="6"/>
      <c r="AP2784" s="6"/>
      <c r="AQ2784" s="21"/>
      <c r="AR2784" s="21"/>
      <c r="AS2784" s="21"/>
      <c r="AT2784" s="6"/>
      <c r="AU2784" s="6"/>
      <c r="AV2784" s="6"/>
      <c r="AW2784" s="6"/>
    </row>
    <row r="2785" spans="1:49" x14ac:dyDescent="0.35">
      <c r="A2785" s="20"/>
      <c r="B2785" s="20"/>
      <c r="C2785" s="20"/>
      <c r="D2785" s="20"/>
      <c r="E2785" s="6"/>
      <c r="F2785" s="6"/>
      <c r="G2785" s="6"/>
      <c r="H2785" s="6"/>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c r="AG2785" s="6"/>
      <c r="AH2785" s="6"/>
      <c r="AI2785" s="6"/>
      <c r="AJ2785" s="6"/>
      <c r="AK2785" s="6"/>
      <c r="AL2785" s="6"/>
      <c r="AM2785" s="6"/>
      <c r="AN2785" s="6"/>
      <c r="AO2785" s="6"/>
      <c r="AP2785" s="6"/>
      <c r="AQ2785" s="21"/>
      <c r="AR2785" s="21"/>
      <c r="AS2785" s="21"/>
      <c r="AT2785" s="6"/>
      <c r="AU2785" s="6"/>
      <c r="AV2785" s="6"/>
      <c r="AW2785" s="6"/>
    </row>
    <row r="2786" spans="1:49" x14ac:dyDescent="0.35">
      <c r="A2786" s="20"/>
      <c r="B2786" s="20"/>
      <c r="C2786" s="20"/>
      <c r="D2786" s="20"/>
      <c r="E2786" s="6"/>
      <c r="F2786" s="6"/>
      <c r="G2786" s="6"/>
      <c r="H2786" s="6"/>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c r="AG2786" s="6"/>
      <c r="AH2786" s="6"/>
      <c r="AI2786" s="6"/>
      <c r="AJ2786" s="6"/>
      <c r="AK2786" s="6"/>
      <c r="AL2786" s="6"/>
      <c r="AM2786" s="6"/>
      <c r="AN2786" s="6"/>
      <c r="AO2786" s="6"/>
      <c r="AP2786" s="6"/>
      <c r="AQ2786" s="21"/>
      <c r="AR2786" s="21"/>
      <c r="AS2786" s="21"/>
      <c r="AT2786" s="6"/>
      <c r="AU2786" s="6"/>
      <c r="AV2786" s="6"/>
      <c r="AW2786" s="6"/>
    </row>
    <row r="2787" spans="1:49" x14ac:dyDescent="0.35">
      <c r="A2787" s="20"/>
      <c r="B2787" s="20"/>
      <c r="C2787" s="20"/>
      <c r="D2787" s="20"/>
      <c r="E2787" s="6"/>
      <c r="F2787" s="6"/>
      <c r="G2787" s="6"/>
      <c r="H2787" s="6"/>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c r="AG2787" s="6"/>
      <c r="AH2787" s="6"/>
      <c r="AI2787" s="6"/>
      <c r="AJ2787" s="6"/>
      <c r="AK2787" s="6"/>
      <c r="AL2787" s="6"/>
      <c r="AM2787" s="6"/>
      <c r="AN2787" s="6"/>
      <c r="AO2787" s="6"/>
      <c r="AP2787" s="6"/>
      <c r="AQ2787" s="21"/>
      <c r="AR2787" s="21"/>
      <c r="AS2787" s="21"/>
      <c r="AT2787" s="6"/>
      <c r="AU2787" s="6"/>
      <c r="AV2787" s="6"/>
      <c r="AW2787" s="6"/>
    </row>
    <row r="2788" spans="1:49" x14ac:dyDescent="0.35">
      <c r="A2788" s="20"/>
      <c r="B2788" s="20"/>
      <c r="C2788" s="20"/>
      <c r="D2788" s="20"/>
      <c r="E2788" s="6"/>
      <c r="F2788" s="6"/>
      <c r="G2788" s="6"/>
      <c r="H2788" s="6"/>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c r="AG2788" s="6"/>
      <c r="AH2788" s="6"/>
      <c r="AI2788" s="6"/>
      <c r="AJ2788" s="6"/>
      <c r="AK2788" s="6"/>
      <c r="AL2788" s="6"/>
      <c r="AM2788" s="6"/>
      <c r="AN2788" s="6"/>
      <c r="AO2788" s="6"/>
      <c r="AP2788" s="6"/>
      <c r="AQ2788" s="21"/>
      <c r="AR2788" s="21"/>
      <c r="AS2788" s="21"/>
      <c r="AT2788" s="6"/>
      <c r="AU2788" s="6"/>
      <c r="AV2788" s="6"/>
      <c r="AW2788" s="6"/>
    </row>
    <row r="2789" spans="1:49" x14ac:dyDescent="0.35">
      <c r="A2789" s="20"/>
      <c r="B2789" s="20"/>
      <c r="C2789" s="20"/>
      <c r="D2789" s="20"/>
      <c r="E2789" s="6"/>
      <c r="F2789" s="6"/>
      <c r="G2789" s="6"/>
      <c r="H2789" s="6"/>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c r="AG2789" s="6"/>
      <c r="AH2789" s="6"/>
      <c r="AI2789" s="6"/>
      <c r="AJ2789" s="6"/>
      <c r="AK2789" s="6"/>
      <c r="AL2789" s="6"/>
      <c r="AM2789" s="6"/>
      <c r="AN2789" s="6"/>
      <c r="AO2789" s="6"/>
      <c r="AP2789" s="6"/>
      <c r="AQ2789" s="21"/>
      <c r="AR2789" s="21"/>
      <c r="AS2789" s="21"/>
      <c r="AT2789" s="6"/>
      <c r="AU2789" s="6"/>
      <c r="AV2789" s="6"/>
      <c r="AW2789" s="6"/>
    </row>
    <row r="2790" spans="1:49" x14ac:dyDescent="0.35">
      <c r="A2790" s="20"/>
      <c r="B2790" s="20"/>
      <c r="C2790" s="20"/>
      <c r="D2790" s="20"/>
      <c r="E2790" s="6"/>
      <c r="F2790" s="6"/>
      <c r="G2790" s="6"/>
      <c r="H2790" s="6"/>
      <c r="I2790" s="6"/>
      <c r="J2790" s="6"/>
      <c r="K2790" s="6"/>
      <c r="L2790" s="6"/>
      <c r="M2790" s="6"/>
      <c r="N2790" s="6"/>
      <c r="O2790" s="6"/>
      <c r="P2790" s="6"/>
      <c r="Q2790" s="6"/>
      <c r="R2790" s="6"/>
      <c r="S2790" s="6"/>
      <c r="T2790" s="6"/>
      <c r="U2790" s="6"/>
      <c r="V2790" s="6"/>
      <c r="W2790" s="6"/>
      <c r="X2790" s="6"/>
      <c r="Y2790" s="6"/>
      <c r="Z2790" s="6"/>
      <c r="AA2790" s="6"/>
      <c r="AB2790" s="6"/>
      <c r="AC2790" s="6"/>
      <c r="AD2790" s="6"/>
      <c r="AE2790" s="6"/>
      <c r="AF2790" s="6"/>
      <c r="AG2790" s="6"/>
      <c r="AH2790" s="6"/>
      <c r="AI2790" s="6"/>
      <c r="AJ2790" s="6"/>
      <c r="AK2790" s="6"/>
      <c r="AL2790" s="6"/>
      <c r="AM2790" s="6"/>
      <c r="AN2790" s="6"/>
      <c r="AO2790" s="6"/>
      <c r="AP2790" s="6"/>
      <c r="AQ2790" s="21"/>
      <c r="AR2790" s="21"/>
      <c r="AS2790" s="21"/>
      <c r="AT2790" s="6"/>
      <c r="AU2790" s="6"/>
      <c r="AV2790" s="6"/>
      <c r="AW2790" s="6"/>
    </row>
    <row r="2791" spans="1:49" x14ac:dyDescent="0.35">
      <c r="A2791" s="20"/>
      <c r="B2791" s="20"/>
      <c r="C2791" s="20"/>
      <c r="D2791" s="20"/>
      <c r="E2791" s="6"/>
      <c r="F2791" s="6"/>
      <c r="G2791" s="6"/>
      <c r="H2791" s="6"/>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c r="AG2791" s="6"/>
      <c r="AH2791" s="6"/>
      <c r="AI2791" s="6"/>
      <c r="AJ2791" s="6"/>
      <c r="AK2791" s="6"/>
      <c r="AL2791" s="6"/>
      <c r="AM2791" s="6"/>
      <c r="AN2791" s="6"/>
      <c r="AO2791" s="6"/>
      <c r="AP2791" s="6"/>
      <c r="AQ2791" s="21"/>
      <c r="AR2791" s="21"/>
      <c r="AS2791" s="21"/>
      <c r="AT2791" s="6"/>
      <c r="AU2791" s="6"/>
      <c r="AV2791" s="6"/>
      <c r="AW2791" s="6"/>
    </row>
    <row r="2792" spans="1:49" x14ac:dyDescent="0.35">
      <c r="A2792" s="20"/>
      <c r="B2792" s="20"/>
      <c r="C2792" s="20"/>
      <c r="D2792" s="20"/>
      <c r="E2792" s="6"/>
      <c r="F2792" s="6"/>
      <c r="G2792" s="6"/>
      <c r="H2792" s="6"/>
      <c r="I2792" s="6"/>
      <c r="J2792" s="6"/>
      <c r="K2792" s="6"/>
      <c r="L2792" s="6"/>
      <c r="M2792" s="6"/>
      <c r="N2792" s="6"/>
      <c r="O2792" s="6"/>
      <c r="P2792" s="6"/>
      <c r="Q2792" s="6"/>
      <c r="R2792" s="6"/>
      <c r="S2792" s="6"/>
      <c r="T2792" s="6"/>
      <c r="U2792" s="6"/>
      <c r="V2792" s="6"/>
      <c r="W2792" s="6"/>
      <c r="X2792" s="6"/>
      <c r="Y2792" s="6"/>
      <c r="Z2792" s="6"/>
      <c r="AA2792" s="6"/>
      <c r="AB2792" s="6"/>
      <c r="AC2792" s="6"/>
      <c r="AD2792" s="6"/>
      <c r="AE2792" s="6"/>
      <c r="AF2792" s="6"/>
      <c r="AG2792" s="6"/>
      <c r="AH2792" s="6"/>
      <c r="AI2792" s="6"/>
      <c r="AJ2792" s="6"/>
      <c r="AK2792" s="6"/>
      <c r="AL2792" s="6"/>
      <c r="AM2792" s="6"/>
      <c r="AN2792" s="6"/>
      <c r="AO2792" s="6"/>
      <c r="AP2792" s="6"/>
      <c r="AQ2792" s="21"/>
      <c r="AR2792" s="21"/>
      <c r="AS2792" s="21"/>
      <c r="AT2792" s="6"/>
      <c r="AU2792" s="6"/>
      <c r="AV2792" s="6"/>
      <c r="AW2792" s="6"/>
    </row>
    <row r="2793" spans="1:49" x14ac:dyDescent="0.35">
      <c r="A2793" s="20"/>
      <c r="B2793" s="20"/>
      <c r="C2793" s="20"/>
      <c r="D2793" s="20"/>
      <c r="E2793" s="6"/>
      <c r="F2793" s="6"/>
      <c r="G2793" s="6"/>
      <c r="H2793" s="6"/>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c r="AG2793" s="6"/>
      <c r="AH2793" s="6"/>
      <c r="AI2793" s="6"/>
      <c r="AJ2793" s="6"/>
      <c r="AK2793" s="6"/>
      <c r="AL2793" s="6"/>
      <c r="AM2793" s="6"/>
      <c r="AN2793" s="6"/>
      <c r="AO2793" s="6"/>
      <c r="AP2793" s="6"/>
      <c r="AQ2793" s="21"/>
      <c r="AR2793" s="21"/>
      <c r="AS2793" s="21"/>
      <c r="AT2793" s="6"/>
      <c r="AU2793" s="6"/>
      <c r="AV2793" s="6"/>
      <c r="AW2793" s="6"/>
    </row>
    <row r="2794" spans="1:49" x14ac:dyDescent="0.35">
      <c r="A2794" s="20"/>
      <c r="B2794" s="20"/>
      <c r="C2794" s="20"/>
      <c r="D2794" s="20"/>
      <c r="E2794" s="6"/>
      <c r="F2794" s="6"/>
      <c r="G2794" s="6"/>
      <c r="H2794" s="6"/>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c r="AG2794" s="6"/>
      <c r="AH2794" s="6"/>
      <c r="AI2794" s="6"/>
      <c r="AJ2794" s="6"/>
      <c r="AK2794" s="6"/>
      <c r="AL2794" s="6"/>
      <c r="AM2794" s="6"/>
      <c r="AN2794" s="6"/>
      <c r="AO2794" s="6"/>
      <c r="AP2794" s="6"/>
      <c r="AQ2794" s="21"/>
      <c r="AR2794" s="21"/>
      <c r="AS2794" s="21"/>
      <c r="AT2794" s="6"/>
      <c r="AU2794" s="6"/>
      <c r="AV2794" s="6"/>
      <c r="AW2794" s="6"/>
    </row>
    <row r="2795" spans="1:49" x14ac:dyDescent="0.35">
      <c r="A2795" s="20"/>
      <c r="B2795" s="20"/>
      <c r="C2795" s="20"/>
      <c r="D2795" s="20"/>
      <c r="E2795" s="6"/>
      <c r="F2795" s="6"/>
      <c r="G2795" s="6"/>
      <c r="H2795" s="6"/>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c r="AG2795" s="6"/>
      <c r="AH2795" s="6"/>
      <c r="AI2795" s="6"/>
      <c r="AJ2795" s="6"/>
      <c r="AK2795" s="6"/>
      <c r="AL2795" s="6"/>
      <c r="AM2795" s="6"/>
      <c r="AN2795" s="6"/>
      <c r="AO2795" s="6"/>
      <c r="AP2795" s="6"/>
      <c r="AQ2795" s="21"/>
      <c r="AR2795" s="21"/>
      <c r="AS2795" s="21"/>
      <c r="AT2795" s="6"/>
      <c r="AU2795" s="6"/>
      <c r="AV2795" s="6"/>
      <c r="AW2795" s="6"/>
    </row>
    <row r="2796" spans="1:49" x14ac:dyDescent="0.35">
      <c r="A2796" s="20"/>
      <c r="B2796" s="20"/>
      <c r="C2796" s="20"/>
      <c r="D2796" s="20"/>
      <c r="E2796" s="6"/>
      <c r="F2796" s="6"/>
      <c r="G2796" s="6"/>
      <c r="H2796" s="6"/>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c r="AG2796" s="6"/>
      <c r="AH2796" s="6"/>
      <c r="AI2796" s="6"/>
      <c r="AJ2796" s="6"/>
      <c r="AK2796" s="6"/>
      <c r="AL2796" s="6"/>
      <c r="AM2796" s="6"/>
      <c r="AN2796" s="6"/>
      <c r="AO2796" s="6"/>
      <c r="AP2796" s="6"/>
      <c r="AQ2796" s="21"/>
      <c r="AR2796" s="21"/>
      <c r="AS2796" s="21"/>
      <c r="AT2796" s="6"/>
      <c r="AU2796" s="6"/>
      <c r="AV2796" s="6"/>
      <c r="AW2796" s="6"/>
    </row>
    <row r="2797" spans="1:49" x14ac:dyDescent="0.35">
      <c r="A2797" s="20"/>
      <c r="B2797" s="20"/>
      <c r="C2797" s="20"/>
      <c r="D2797" s="20"/>
      <c r="E2797" s="6"/>
      <c r="F2797" s="6"/>
      <c r="G2797" s="6"/>
      <c r="H2797" s="6"/>
      <c r="I2797" s="6"/>
      <c r="J2797" s="6"/>
      <c r="K2797" s="6"/>
      <c r="L2797" s="6"/>
      <c r="M2797" s="6"/>
      <c r="N2797" s="6"/>
      <c r="O2797" s="6"/>
      <c r="P2797" s="6"/>
      <c r="Q2797" s="6"/>
      <c r="R2797" s="6"/>
      <c r="S2797" s="6"/>
      <c r="T2797" s="6"/>
      <c r="U2797" s="6"/>
      <c r="V2797" s="6"/>
      <c r="W2797" s="6"/>
      <c r="X2797" s="6"/>
      <c r="Y2797" s="6"/>
      <c r="Z2797" s="6"/>
      <c r="AA2797" s="6"/>
      <c r="AB2797" s="6"/>
      <c r="AC2797" s="6"/>
      <c r="AD2797" s="6"/>
      <c r="AE2797" s="6"/>
      <c r="AF2797" s="6"/>
      <c r="AG2797" s="6"/>
      <c r="AH2797" s="6"/>
      <c r="AI2797" s="6"/>
      <c r="AJ2797" s="6"/>
      <c r="AK2797" s="6"/>
      <c r="AL2797" s="6"/>
      <c r="AM2797" s="6"/>
      <c r="AN2797" s="6"/>
      <c r="AO2797" s="6"/>
      <c r="AP2797" s="6"/>
      <c r="AQ2797" s="21"/>
      <c r="AR2797" s="21"/>
      <c r="AS2797" s="21"/>
      <c r="AT2797" s="6"/>
      <c r="AU2797" s="6"/>
      <c r="AV2797" s="6"/>
      <c r="AW2797" s="6"/>
    </row>
    <row r="2798" spans="1:49" x14ac:dyDescent="0.35">
      <c r="A2798" s="20"/>
      <c r="B2798" s="20"/>
      <c r="C2798" s="20"/>
      <c r="D2798" s="20"/>
      <c r="E2798" s="6"/>
      <c r="F2798" s="6"/>
      <c r="G2798" s="6"/>
      <c r="H2798" s="6"/>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c r="AG2798" s="6"/>
      <c r="AH2798" s="6"/>
      <c r="AI2798" s="6"/>
      <c r="AJ2798" s="6"/>
      <c r="AK2798" s="6"/>
      <c r="AL2798" s="6"/>
      <c r="AM2798" s="6"/>
      <c r="AN2798" s="6"/>
      <c r="AO2798" s="6"/>
      <c r="AP2798" s="6"/>
      <c r="AQ2798" s="21"/>
      <c r="AR2798" s="21"/>
      <c r="AS2798" s="21"/>
      <c r="AT2798" s="6"/>
      <c r="AU2798" s="6"/>
      <c r="AV2798" s="6"/>
      <c r="AW2798" s="6"/>
    </row>
    <row r="2799" spans="1:49" x14ac:dyDescent="0.35">
      <c r="A2799" s="20"/>
      <c r="B2799" s="20"/>
      <c r="C2799" s="20"/>
      <c r="D2799" s="20"/>
      <c r="E2799" s="6"/>
      <c r="F2799" s="6"/>
      <c r="G2799" s="6"/>
      <c r="H2799" s="6"/>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c r="AG2799" s="6"/>
      <c r="AH2799" s="6"/>
      <c r="AI2799" s="6"/>
      <c r="AJ2799" s="6"/>
      <c r="AK2799" s="6"/>
      <c r="AL2799" s="6"/>
      <c r="AM2799" s="6"/>
      <c r="AN2799" s="6"/>
      <c r="AO2799" s="6"/>
      <c r="AP2799" s="6"/>
      <c r="AQ2799" s="21"/>
      <c r="AR2799" s="21"/>
      <c r="AS2799" s="21"/>
      <c r="AT2799" s="6"/>
      <c r="AU2799" s="6"/>
      <c r="AV2799" s="6"/>
      <c r="AW2799" s="6"/>
    </row>
    <row r="2800" spans="1:49" x14ac:dyDescent="0.35">
      <c r="A2800" s="20"/>
      <c r="B2800" s="20"/>
      <c r="C2800" s="20"/>
      <c r="D2800" s="20"/>
      <c r="E2800" s="6"/>
      <c r="F2800" s="6"/>
      <c r="G2800" s="6"/>
      <c r="H2800" s="6"/>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c r="AG2800" s="6"/>
      <c r="AH2800" s="6"/>
      <c r="AI2800" s="6"/>
      <c r="AJ2800" s="6"/>
      <c r="AK2800" s="6"/>
      <c r="AL2800" s="6"/>
      <c r="AM2800" s="6"/>
      <c r="AN2800" s="6"/>
      <c r="AO2800" s="6"/>
      <c r="AP2800" s="6"/>
      <c r="AQ2800" s="21"/>
      <c r="AR2800" s="21"/>
      <c r="AS2800" s="21"/>
      <c r="AT2800" s="6"/>
      <c r="AU2800" s="6"/>
      <c r="AV2800" s="6"/>
      <c r="AW2800" s="6"/>
    </row>
    <row r="2801" spans="1:49" x14ac:dyDescent="0.35">
      <c r="A2801" s="20"/>
      <c r="B2801" s="20"/>
      <c r="C2801" s="20"/>
      <c r="D2801" s="20"/>
      <c r="E2801" s="6"/>
      <c r="F2801" s="6"/>
      <c r="G2801" s="6"/>
      <c r="H2801" s="6"/>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c r="AG2801" s="6"/>
      <c r="AH2801" s="6"/>
      <c r="AI2801" s="6"/>
      <c r="AJ2801" s="6"/>
      <c r="AK2801" s="6"/>
      <c r="AL2801" s="6"/>
      <c r="AM2801" s="6"/>
      <c r="AN2801" s="6"/>
      <c r="AO2801" s="6"/>
      <c r="AP2801" s="6"/>
      <c r="AQ2801" s="21"/>
      <c r="AR2801" s="21"/>
      <c r="AS2801" s="21"/>
      <c r="AT2801" s="6"/>
      <c r="AU2801" s="6"/>
      <c r="AV2801" s="6"/>
      <c r="AW2801" s="6"/>
    </row>
    <row r="2802" spans="1:49" x14ac:dyDescent="0.35">
      <c r="A2802" s="20"/>
      <c r="B2802" s="20"/>
      <c r="C2802" s="20"/>
      <c r="D2802" s="20"/>
      <c r="E2802" s="6"/>
      <c r="F2802" s="6"/>
      <c r="G2802" s="6"/>
      <c r="H2802" s="6"/>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c r="AG2802" s="6"/>
      <c r="AH2802" s="6"/>
      <c r="AI2802" s="6"/>
      <c r="AJ2802" s="6"/>
      <c r="AK2802" s="6"/>
      <c r="AL2802" s="6"/>
      <c r="AM2802" s="6"/>
      <c r="AN2802" s="6"/>
      <c r="AO2802" s="6"/>
      <c r="AP2802" s="6"/>
      <c r="AQ2802" s="21"/>
      <c r="AR2802" s="21"/>
      <c r="AS2802" s="21"/>
      <c r="AT2802" s="6"/>
      <c r="AU2802" s="6"/>
      <c r="AV2802" s="6"/>
      <c r="AW2802" s="6"/>
    </row>
    <row r="2803" spans="1:49" x14ac:dyDescent="0.35">
      <c r="A2803" s="20"/>
      <c r="B2803" s="20"/>
      <c r="C2803" s="20"/>
      <c r="D2803" s="20"/>
      <c r="E2803" s="6"/>
      <c r="F2803" s="6"/>
      <c r="G2803" s="6"/>
      <c r="H2803" s="6"/>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c r="AG2803" s="6"/>
      <c r="AH2803" s="6"/>
      <c r="AI2803" s="6"/>
      <c r="AJ2803" s="6"/>
      <c r="AK2803" s="6"/>
      <c r="AL2803" s="6"/>
      <c r="AM2803" s="6"/>
      <c r="AN2803" s="6"/>
      <c r="AO2803" s="6"/>
      <c r="AP2803" s="6"/>
      <c r="AQ2803" s="21"/>
      <c r="AR2803" s="21"/>
      <c r="AS2803" s="21"/>
      <c r="AT2803" s="6"/>
      <c r="AU2803" s="6"/>
      <c r="AV2803" s="6"/>
      <c r="AW2803" s="6"/>
    </row>
    <row r="2804" spans="1:49" x14ac:dyDescent="0.35">
      <c r="A2804" s="20"/>
      <c r="B2804" s="20"/>
      <c r="C2804" s="20"/>
      <c r="D2804" s="20"/>
      <c r="E2804" s="6"/>
      <c r="F2804" s="6"/>
      <c r="G2804" s="6"/>
      <c r="H2804" s="6"/>
      <c r="I2804" s="6"/>
      <c r="J2804" s="6"/>
      <c r="K2804" s="6"/>
      <c r="L2804" s="6"/>
      <c r="M2804" s="6"/>
      <c r="N2804" s="6"/>
      <c r="O2804" s="6"/>
      <c r="P2804" s="6"/>
      <c r="Q2804" s="6"/>
      <c r="R2804" s="6"/>
      <c r="S2804" s="6"/>
      <c r="T2804" s="6"/>
      <c r="U2804" s="6"/>
      <c r="V2804" s="6"/>
      <c r="W2804" s="6"/>
      <c r="X2804" s="6"/>
      <c r="Y2804" s="6"/>
      <c r="Z2804" s="6"/>
      <c r="AA2804" s="6"/>
      <c r="AB2804" s="6"/>
      <c r="AC2804" s="6"/>
      <c r="AD2804" s="6"/>
      <c r="AE2804" s="6"/>
      <c r="AF2804" s="6"/>
      <c r="AG2804" s="6"/>
      <c r="AH2804" s="6"/>
      <c r="AI2804" s="6"/>
      <c r="AJ2804" s="6"/>
      <c r="AK2804" s="6"/>
      <c r="AL2804" s="6"/>
      <c r="AM2804" s="6"/>
      <c r="AN2804" s="6"/>
      <c r="AO2804" s="6"/>
      <c r="AP2804" s="6"/>
      <c r="AQ2804" s="21"/>
      <c r="AR2804" s="21"/>
      <c r="AS2804" s="21"/>
      <c r="AT2804" s="6"/>
      <c r="AU2804" s="6"/>
      <c r="AV2804" s="6"/>
      <c r="AW2804" s="6"/>
    </row>
    <row r="2805" spans="1:49" x14ac:dyDescent="0.35">
      <c r="A2805" s="20"/>
      <c r="B2805" s="20"/>
      <c r="C2805" s="20"/>
      <c r="D2805" s="20"/>
      <c r="E2805" s="6"/>
      <c r="F2805" s="6"/>
      <c r="G2805" s="6"/>
      <c r="H2805" s="6"/>
      <c r="I2805" s="6"/>
      <c r="J2805" s="6"/>
      <c r="K2805" s="6"/>
      <c r="L2805" s="6"/>
      <c r="M2805" s="6"/>
      <c r="N2805" s="6"/>
      <c r="O2805" s="6"/>
      <c r="P2805" s="6"/>
      <c r="Q2805" s="6"/>
      <c r="R2805" s="6"/>
      <c r="S2805" s="6"/>
      <c r="T2805" s="6"/>
      <c r="U2805" s="6"/>
      <c r="V2805" s="6"/>
      <c r="W2805" s="6"/>
      <c r="X2805" s="6"/>
      <c r="Y2805" s="6"/>
      <c r="Z2805" s="6"/>
      <c r="AA2805" s="6"/>
      <c r="AB2805" s="6"/>
      <c r="AC2805" s="6"/>
      <c r="AD2805" s="6"/>
      <c r="AE2805" s="6"/>
      <c r="AF2805" s="6"/>
      <c r="AG2805" s="6"/>
      <c r="AH2805" s="6"/>
      <c r="AI2805" s="6"/>
      <c r="AJ2805" s="6"/>
      <c r="AK2805" s="6"/>
      <c r="AL2805" s="6"/>
      <c r="AM2805" s="6"/>
      <c r="AN2805" s="6"/>
      <c r="AO2805" s="6"/>
      <c r="AP2805" s="6"/>
      <c r="AQ2805" s="21"/>
      <c r="AR2805" s="21"/>
      <c r="AS2805" s="21"/>
      <c r="AT2805" s="6"/>
      <c r="AU2805" s="6"/>
      <c r="AV2805" s="6"/>
      <c r="AW2805" s="6"/>
    </row>
    <row r="2806" spans="1:49" x14ac:dyDescent="0.35">
      <c r="A2806" s="20"/>
      <c r="B2806" s="20"/>
      <c r="C2806" s="20"/>
      <c r="D2806" s="20"/>
      <c r="E2806" s="6"/>
      <c r="F2806" s="6"/>
      <c r="G2806" s="6"/>
      <c r="H2806" s="6"/>
      <c r="I2806" s="6"/>
      <c r="J2806" s="6"/>
      <c r="K2806" s="6"/>
      <c r="L2806" s="6"/>
      <c r="M2806" s="6"/>
      <c r="N2806" s="6"/>
      <c r="O2806" s="6"/>
      <c r="P2806" s="6"/>
      <c r="Q2806" s="6"/>
      <c r="R2806" s="6"/>
      <c r="S2806" s="6"/>
      <c r="T2806" s="6"/>
      <c r="U2806" s="6"/>
      <c r="V2806" s="6"/>
      <c r="W2806" s="6"/>
      <c r="X2806" s="6"/>
      <c r="Y2806" s="6"/>
      <c r="Z2806" s="6"/>
      <c r="AA2806" s="6"/>
      <c r="AB2806" s="6"/>
      <c r="AC2806" s="6"/>
      <c r="AD2806" s="6"/>
      <c r="AE2806" s="6"/>
      <c r="AF2806" s="6"/>
      <c r="AG2806" s="6"/>
      <c r="AH2806" s="6"/>
      <c r="AI2806" s="6"/>
      <c r="AJ2806" s="6"/>
      <c r="AK2806" s="6"/>
      <c r="AL2806" s="6"/>
      <c r="AM2806" s="6"/>
      <c r="AN2806" s="6"/>
      <c r="AO2806" s="6"/>
      <c r="AP2806" s="6"/>
      <c r="AQ2806" s="21"/>
      <c r="AR2806" s="21"/>
      <c r="AS2806" s="21"/>
      <c r="AT2806" s="6"/>
      <c r="AU2806" s="6"/>
      <c r="AV2806" s="6"/>
      <c r="AW2806" s="6"/>
    </row>
    <row r="2807" spans="1:49" x14ac:dyDescent="0.35">
      <c r="A2807" s="20"/>
      <c r="B2807" s="20"/>
      <c r="C2807" s="20"/>
      <c r="D2807" s="20"/>
      <c r="E2807" s="6"/>
      <c r="F2807" s="6"/>
      <c r="G2807" s="6"/>
      <c r="H2807" s="6"/>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6"/>
      <c r="AG2807" s="6"/>
      <c r="AH2807" s="6"/>
      <c r="AI2807" s="6"/>
      <c r="AJ2807" s="6"/>
      <c r="AK2807" s="6"/>
      <c r="AL2807" s="6"/>
      <c r="AM2807" s="6"/>
      <c r="AN2807" s="6"/>
      <c r="AO2807" s="6"/>
      <c r="AP2807" s="6"/>
      <c r="AQ2807" s="21"/>
      <c r="AR2807" s="21"/>
      <c r="AS2807" s="21"/>
      <c r="AT2807" s="6"/>
      <c r="AU2807" s="6"/>
      <c r="AV2807" s="6"/>
      <c r="AW2807" s="6"/>
    </row>
    <row r="2808" spans="1:49" x14ac:dyDescent="0.35">
      <c r="A2808" s="20"/>
      <c r="B2808" s="20"/>
      <c r="C2808" s="20"/>
      <c r="D2808" s="20"/>
      <c r="E2808" s="6"/>
      <c r="F2808" s="6"/>
      <c r="G2808" s="6"/>
      <c r="H2808" s="6"/>
      <c r="I2808" s="6"/>
      <c r="J2808" s="6"/>
      <c r="K2808" s="6"/>
      <c r="L2808" s="6"/>
      <c r="M2808" s="6"/>
      <c r="N2808" s="6"/>
      <c r="O2808" s="6"/>
      <c r="P2808" s="6"/>
      <c r="Q2808" s="6"/>
      <c r="R2808" s="6"/>
      <c r="S2808" s="6"/>
      <c r="T2808" s="6"/>
      <c r="U2808" s="6"/>
      <c r="V2808" s="6"/>
      <c r="W2808" s="6"/>
      <c r="X2808" s="6"/>
      <c r="Y2808" s="6"/>
      <c r="Z2808" s="6"/>
      <c r="AA2808" s="6"/>
      <c r="AB2808" s="6"/>
      <c r="AC2808" s="6"/>
      <c r="AD2808" s="6"/>
      <c r="AE2808" s="6"/>
      <c r="AF2808" s="6"/>
      <c r="AG2808" s="6"/>
      <c r="AH2808" s="6"/>
      <c r="AI2808" s="6"/>
      <c r="AJ2808" s="6"/>
      <c r="AK2808" s="6"/>
      <c r="AL2808" s="6"/>
      <c r="AM2808" s="6"/>
      <c r="AN2808" s="6"/>
      <c r="AO2808" s="6"/>
      <c r="AP2808" s="6"/>
      <c r="AQ2808" s="21"/>
      <c r="AR2808" s="21"/>
      <c r="AS2808" s="21"/>
      <c r="AT2808" s="6"/>
      <c r="AU2808" s="6"/>
      <c r="AV2808" s="6"/>
      <c r="AW2808" s="6"/>
    </row>
    <row r="2809" spans="1:49" x14ac:dyDescent="0.35">
      <c r="A2809" s="20"/>
      <c r="B2809" s="20"/>
      <c r="C2809" s="20"/>
      <c r="D2809" s="20"/>
      <c r="E2809" s="6"/>
      <c r="F2809" s="6"/>
      <c r="G2809" s="6"/>
      <c r="H2809" s="6"/>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c r="AG2809" s="6"/>
      <c r="AH2809" s="6"/>
      <c r="AI2809" s="6"/>
      <c r="AJ2809" s="6"/>
      <c r="AK2809" s="6"/>
      <c r="AL2809" s="6"/>
      <c r="AM2809" s="6"/>
      <c r="AN2809" s="6"/>
      <c r="AO2809" s="6"/>
      <c r="AP2809" s="6"/>
      <c r="AQ2809" s="21"/>
      <c r="AR2809" s="21"/>
      <c r="AS2809" s="21"/>
      <c r="AT2809" s="6"/>
      <c r="AU2809" s="6"/>
      <c r="AV2809" s="6"/>
      <c r="AW2809" s="6"/>
    </row>
    <row r="2810" spans="1:49" x14ac:dyDescent="0.35">
      <c r="A2810" s="20"/>
      <c r="B2810" s="20"/>
      <c r="C2810" s="20"/>
      <c r="D2810" s="20"/>
      <c r="E2810" s="6"/>
      <c r="F2810" s="6"/>
      <c r="G2810" s="6"/>
      <c r="H2810" s="6"/>
      <c r="I2810" s="6"/>
      <c r="J2810" s="6"/>
      <c r="K2810" s="6"/>
      <c r="L2810" s="6"/>
      <c r="M2810" s="6"/>
      <c r="N2810" s="6"/>
      <c r="O2810" s="6"/>
      <c r="P2810" s="6"/>
      <c r="Q2810" s="6"/>
      <c r="R2810" s="6"/>
      <c r="S2810" s="6"/>
      <c r="T2810" s="6"/>
      <c r="U2810" s="6"/>
      <c r="V2810" s="6"/>
      <c r="W2810" s="6"/>
      <c r="X2810" s="6"/>
      <c r="Y2810" s="6"/>
      <c r="Z2810" s="6"/>
      <c r="AA2810" s="6"/>
      <c r="AB2810" s="6"/>
      <c r="AC2810" s="6"/>
      <c r="AD2810" s="6"/>
      <c r="AE2810" s="6"/>
      <c r="AF2810" s="6"/>
      <c r="AG2810" s="6"/>
      <c r="AH2810" s="6"/>
      <c r="AI2810" s="6"/>
      <c r="AJ2810" s="6"/>
      <c r="AK2810" s="6"/>
      <c r="AL2810" s="6"/>
      <c r="AM2810" s="6"/>
      <c r="AN2810" s="6"/>
      <c r="AO2810" s="6"/>
      <c r="AP2810" s="6"/>
      <c r="AQ2810" s="21"/>
      <c r="AR2810" s="21"/>
      <c r="AS2810" s="21"/>
      <c r="AT2810" s="6"/>
      <c r="AU2810" s="6"/>
      <c r="AV2810" s="6"/>
      <c r="AW2810" s="6"/>
    </row>
    <row r="2811" spans="1:49" x14ac:dyDescent="0.35">
      <c r="A2811" s="20"/>
      <c r="B2811" s="20"/>
      <c r="C2811" s="20"/>
      <c r="D2811" s="20"/>
      <c r="E2811" s="6"/>
      <c r="F2811" s="6"/>
      <c r="G2811" s="6"/>
      <c r="H2811" s="6"/>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c r="AG2811" s="6"/>
      <c r="AH2811" s="6"/>
      <c r="AI2811" s="6"/>
      <c r="AJ2811" s="6"/>
      <c r="AK2811" s="6"/>
      <c r="AL2811" s="6"/>
      <c r="AM2811" s="6"/>
      <c r="AN2811" s="6"/>
      <c r="AO2811" s="6"/>
      <c r="AP2811" s="6"/>
      <c r="AQ2811" s="21"/>
      <c r="AR2811" s="21"/>
      <c r="AS2811" s="21"/>
      <c r="AT2811" s="6"/>
      <c r="AU2811" s="6"/>
      <c r="AV2811" s="6"/>
      <c r="AW2811" s="6"/>
    </row>
    <row r="2812" spans="1:49" x14ac:dyDescent="0.35">
      <c r="A2812" s="20"/>
      <c r="B2812" s="20"/>
      <c r="C2812" s="20"/>
      <c r="D2812" s="20"/>
      <c r="E2812" s="6"/>
      <c r="F2812" s="6"/>
      <c r="G2812" s="6"/>
      <c r="H2812" s="6"/>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c r="AG2812" s="6"/>
      <c r="AH2812" s="6"/>
      <c r="AI2812" s="6"/>
      <c r="AJ2812" s="6"/>
      <c r="AK2812" s="6"/>
      <c r="AL2812" s="6"/>
      <c r="AM2812" s="6"/>
      <c r="AN2812" s="6"/>
      <c r="AO2812" s="6"/>
      <c r="AP2812" s="6"/>
      <c r="AQ2812" s="21"/>
      <c r="AR2812" s="21"/>
      <c r="AS2812" s="21"/>
      <c r="AT2812" s="6"/>
      <c r="AU2812" s="6"/>
      <c r="AV2812" s="6"/>
      <c r="AW2812" s="6"/>
    </row>
    <row r="2813" spans="1:49" x14ac:dyDescent="0.35">
      <c r="A2813" s="20"/>
      <c r="B2813" s="20"/>
      <c r="C2813" s="20"/>
      <c r="D2813" s="20"/>
      <c r="E2813" s="6"/>
      <c r="F2813" s="6"/>
      <c r="G2813" s="6"/>
      <c r="H2813" s="6"/>
      <c r="I2813" s="6"/>
      <c r="J2813" s="6"/>
      <c r="K2813" s="6"/>
      <c r="L2813" s="6"/>
      <c r="M2813" s="6"/>
      <c r="N2813" s="6"/>
      <c r="O2813" s="6"/>
      <c r="P2813" s="6"/>
      <c r="Q2813" s="6"/>
      <c r="R2813" s="6"/>
      <c r="S2813" s="6"/>
      <c r="T2813" s="6"/>
      <c r="U2813" s="6"/>
      <c r="V2813" s="6"/>
      <c r="W2813" s="6"/>
      <c r="X2813" s="6"/>
      <c r="Y2813" s="6"/>
      <c r="Z2813" s="6"/>
      <c r="AA2813" s="6"/>
      <c r="AB2813" s="6"/>
      <c r="AC2813" s="6"/>
      <c r="AD2813" s="6"/>
      <c r="AE2813" s="6"/>
      <c r="AF2813" s="6"/>
      <c r="AG2813" s="6"/>
      <c r="AH2813" s="6"/>
      <c r="AI2813" s="6"/>
      <c r="AJ2813" s="6"/>
      <c r="AK2813" s="6"/>
      <c r="AL2813" s="6"/>
      <c r="AM2813" s="6"/>
      <c r="AN2813" s="6"/>
      <c r="AO2813" s="6"/>
      <c r="AP2813" s="6"/>
      <c r="AQ2813" s="21"/>
      <c r="AR2813" s="21"/>
      <c r="AS2813" s="21"/>
      <c r="AT2813" s="6"/>
      <c r="AU2813" s="6"/>
      <c r="AV2813" s="6"/>
      <c r="AW2813" s="6"/>
    </row>
    <row r="2814" spans="1:49" x14ac:dyDescent="0.35">
      <c r="A2814" s="20"/>
      <c r="B2814" s="20"/>
      <c r="C2814" s="20"/>
      <c r="D2814" s="20"/>
      <c r="E2814" s="6"/>
      <c r="F2814" s="6"/>
      <c r="G2814" s="6"/>
      <c r="H2814" s="6"/>
      <c r="I2814" s="6"/>
      <c r="J2814" s="6"/>
      <c r="K2814" s="6"/>
      <c r="L2814" s="6"/>
      <c r="M2814" s="6"/>
      <c r="N2814" s="6"/>
      <c r="O2814" s="6"/>
      <c r="P2814" s="6"/>
      <c r="Q2814" s="6"/>
      <c r="R2814" s="6"/>
      <c r="S2814" s="6"/>
      <c r="T2814" s="6"/>
      <c r="U2814" s="6"/>
      <c r="V2814" s="6"/>
      <c r="W2814" s="6"/>
      <c r="X2814" s="6"/>
      <c r="Y2814" s="6"/>
      <c r="Z2814" s="6"/>
      <c r="AA2814" s="6"/>
      <c r="AB2814" s="6"/>
      <c r="AC2814" s="6"/>
      <c r="AD2814" s="6"/>
      <c r="AE2814" s="6"/>
      <c r="AF2814" s="6"/>
      <c r="AG2814" s="6"/>
      <c r="AH2814" s="6"/>
      <c r="AI2814" s="6"/>
      <c r="AJ2814" s="6"/>
      <c r="AK2814" s="6"/>
      <c r="AL2814" s="6"/>
      <c r="AM2814" s="6"/>
      <c r="AN2814" s="6"/>
      <c r="AO2814" s="6"/>
      <c r="AP2814" s="6"/>
      <c r="AQ2814" s="21"/>
      <c r="AR2814" s="21"/>
      <c r="AS2814" s="21"/>
      <c r="AT2814" s="6"/>
      <c r="AU2814" s="6"/>
      <c r="AV2814" s="6"/>
      <c r="AW2814" s="6"/>
    </row>
    <row r="2815" spans="1:49" x14ac:dyDescent="0.35">
      <c r="A2815" s="20"/>
      <c r="B2815" s="20"/>
      <c r="C2815" s="20"/>
      <c r="D2815" s="20"/>
      <c r="E2815" s="6"/>
      <c r="F2815" s="6"/>
      <c r="G2815" s="6"/>
      <c r="H2815" s="6"/>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c r="AG2815" s="6"/>
      <c r="AH2815" s="6"/>
      <c r="AI2815" s="6"/>
      <c r="AJ2815" s="6"/>
      <c r="AK2815" s="6"/>
      <c r="AL2815" s="6"/>
      <c r="AM2815" s="6"/>
      <c r="AN2815" s="6"/>
      <c r="AO2815" s="6"/>
      <c r="AP2815" s="6"/>
      <c r="AQ2815" s="21"/>
      <c r="AR2815" s="21"/>
      <c r="AS2815" s="21"/>
      <c r="AT2815" s="6"/>
      <c r="AU2815" s="6"/>
      <c r="AV2815" s="6"/>
      <c r="AW2815" s="6"/>
    </row>
    <row r="2816" spans="1:49" x14ac:dyDescent="0.35">
      <c r="A2816" s="20"/>
      <c r="B2816" s="20"/>
      <c r="C2816" s="20"/>
      <c r="D2816" s="20"/>
      <c r="E2816" s="6"/>
      <c r="F2816" s="6"/>
      <c r="G2816" s="6"/>
      <c r="H2816" s="6"/>
      <c r="I2816" s="6"/>
      <c r="J2816" s="6"/>
      <c r="K2816" s="6"/>
      <c r="L2816" s="6"/>
      <c r="M2816" s="6"/>
      <c r="N2816" s="6"/>
      <c r="O2816" s="6"/>
      <c r="P2816" s="6"/>
      <c r="Q2816" s="6"/>
      <c r="R2816" s="6"/>
      <c r="S2816" s="6"/>
      <c r="T2816" s="6"/>
      <c r="U2816" s="6"/>
      <c r="V2816" s="6"/>
      <c r="W2816" s="6"/>
      <c r="X2816" s="6"/>
      <c r="Y2816" s="6"/>
      <c r="Z2816" s="6"/>
      <c r="AA2816" s="6"/>
      <c r="AB2816" s="6"/>
      <c r="AC2816" s="6"/>
      <c r="AD2816" s="6"/>
      <c r="AE2816" s="6"/>
      <c r="AF2816" s="6"/>
      <c r="AG2816" s="6"/>
      <c r="AH2816" s="6"/>
      <c r="AI2816" s="6"/>
      <c r="AJ2816" s="6"/>
      <c r="AK2816" s="6"/>
      <c r="AL2816" s="6"/>
      <c r="AM2816" s="6"/>
      <c r="AN2816" s="6"/>
      <c r="AO2816" s="6"/>
      <c r="AP2816" s="6"/>
      <c r="AQ2816" s="21"/>
      <c r="AR2816" s="21"/>
      <c r="AS2816" s="21"/>
      <c r="AT2816" s="6"/>
      <c r="AU2816" s="6"/>
      <c r="AV2816" s="6"/>
      <c r="AW2816" s="6"/>
    </row>
    <row r="2817" spans="1:49" x14ac:dyDescent="0.35">
      <c r="A2817" s="20"/>
      <c r="B2817" s="20"/>
      <c r="C2817" s="20"/>
      <c r="D2817" s="20"/>
      <c r="E2817" s="6"/>
      <c r="F2817" s="6"/>
      <c r="G2817" s="6"/>
      <c r="H2817" s="6"/>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c r="AG2817" s="6"/>
      <c r="AH2817" s="6"/>
      <c r="AI2817" s="6"/>
      <c r="AJ2817" s="6"/>
      <c r="AK2817" s="6"/>
      <c r="AL2817" s="6"/>
      <c r="AM2817" s="6"/>
      <c r="AN2817" s="6"/>
      <c r="AO2817" s="6"/>
      <c r="AP2817" s="6"/>
      <c r="AQ2817" s="21"/>
      <c r="AR2817" s="21"/>
      <c r="AS2817" s="21"/>
      <c r="AT2817" s="6"/>
      <c r="AU2817" s="6"/>
      <c r="AV2817" s="6"/>
      <c r="AW2817" s="6"/>
    </row>
    <row r="2818" spans="1:49" x14ac:dyDescent="0.35">
      <c r="A2818" s="20"/>
      <c r="B2818" s="20"/>
      <c r="C2818" s="20"/>
      <c r="D2818" s="20"/>
      <c r="E2818" s="6"/>
      <c r="F2818" s="6"/>
      <c r="G2818" s="6"/>
      <c r="H2818" s="6"/>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c r="AG2818" s="6"/>
      <c r="AH2818" s="6"/>
      <c r="AI2818" s="6"/>
      <c r="AJ2818" s="6"/>
      <c r="AK2818" s="6"/>
      <c r="AL2818" s="6"/>
      <c r="AM2818" s="6"/>
      <c r="AN2818" s="6"/>
      <c r="AO2818" s="6"/>
      <c r="AP2818" s="6"/>
      <c r="AQ2818" s="21"/>
      <c r="AR2818" s="21"/>
      <c r="AS2818" s="21"/>
      <c r="AT2818" s="6"/>
      <c r="AU2818" s="6"/>
      <c r="AV2818" s="6"/>
      <c r="AW2818" s="6"/>
    </row>
    <row r="2819" spans="1:49" x14ac:dyDescent="0.35">
      <c r="A2819" s="20"/>
      <c r="B2819" s="20"/>
      <c r="C2819" s="20"/>
      <c r="D2819" s="20"/>
      <c r="E2819" s="6"/>
      <c r="F2819" s="6"/>
      <c r="G2819" s="6"/>
      <c r="H2819" s="6"/>
      <c r="I2819" s="6"/>
      <c r="J2819" s="6"/>
      <c r="K2819" s="6"/>
      <c r="L2819" s="6"/>
      <c r="M2819" s="6"/>
      <c r="N2819" s="6"/>
      <c r="O2819" s="6"/>
      <c r="P2819" s="6"/>
      <c r="Q2819" s="6"/>
      <c r="R2819" s="6"/>
      <c r="S2819" s="6"/>
      <c r="T2819" s="6"/>
      <c r="U2819" s="6"/>
      <c r="V2819" s="6"/>
      <c r="W2819" s="6"/>
      <c r="X2819" s="6"/>
      <c r="Y2819" s="6"/>
      <c r="Z2819" s="6"/>
      <c r="AA2819" s="6"/>
      <c r="AB2819" s="6"/>
      <c r="AC2819" s="6"/>
      <c r="AD2819" s="6"/>
      <c r="AE2819" s="6"/>
      <c r="AF2819" s="6"/>
      <c r="AG2819" s="6"/>
      <c r="AH2819" s="6"/>
      <c r="AI2819" s="6"/>
      <c r="AJ2819" s="6"/>
      <c r="AK2819" s="6"/>
      <c r="AL2819" s="6"/>
      <c r="AM2819" s="6"/>
      <c r="AN2819" s="6"/>
      <c r="AO2819" s="6"/>
      <c r="AP2819" s="6"/>
      <c r="AQ2819" s="21"/>
      <c r="AR2819" s="21"/>
      <c r="AS2819" s="21"/>
      <c r="AT2819" s="6"/>
      <c r="AU2819" s="6"/>
      <c r="AV2819" s="6"/>
      <c r="AW2819" s="6"/>
    </row>
    <row r="2820" spans="1:49" x14ac:dyDescent="0.35">
      <c r="A2820" s="20"/>
      <c r="B2820" s="20"/>
      <c r="C2820" s="20"/>
      <c r="D2820" s="20"/>
      <c r="E2820" s="6"/>
      <c r="F2820" s="6"/>
      <c r="G2820" s="6"/>
      <c r="H2820" s="6"/>
      <c r="I2820" s="6"/>
      <c r="J2820" s="6"/>
      <c r="K2820" s="6"/>
      <c r="L2820" s="6"/>
      <c r="M2820" s="6"/>
      <c r="N2820" s="6"/>
      <c r="O2820" s="6"/>
      <c r="P2820" s="6"/>
      <c r="Q2820" s="6"/>
      <c r="R2820" s="6"/>
      <c r="S2820" s="6"/>
      <c r="T2820" s="6"/>
      <c r="U2820" s="6"/>
      <c r="V2820" s="6"/>
      <c r="W2820" s="6"/>
      <c r="X2820" s="6"/>
      <c r="Y2820" s="6"/>
      <c r="Z2820" s="6"/>
      <c r="AA2820" s="6"/>
      <c r="AB2820" s="6"/>
      <c r="AC2820" s="6"/>
      <c r="AD2820" s="6"/>
      <c r="AE2820" s="6"/>
      <c r="AF2820" s="6"/>
      <c r="AG2820" s="6"/>
      <c r="AH2820" s="6"/>
      <c r="AI2820" s="6"/>
      <c r="AJ2820" s="6"/>
      <c r="AK2820" s="6"/>
      <c r="AL2820" s="6"/>
      <c r="AM2820" s="6"/>
      <c r="AN2820" s="6"/>
      <c r="AO2820" s="6"/>
      <c r="AP2820" s="6"/>
      <c r="AQ2820" s="21"/>
      <c r="AR2820" s="21"/>
      <c r="AS2820" s="21"/>
      <c r="AT2820" s="6"/>
      <c r="AU2820" s="6"/>
      <c r="AV2820" s="6"/>
      <c r="AW2820" s="6"/>
    </row>
    <row r="2821" spans="1:49" x14ac:dyDescent="0.35">
      <c r="A2821" s="20"/>
      <c r="B2821" s="20"/>
      <c r="C2821" s="20"/>
      <c r="D2821" s="20"/>
      <c r="E2821" s="6"/>
      <c r="F2821" s="6"/>
      <c r="G2821" s="6"/>
      <c r="H2821" s="6"/>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c r="AG2821" s="6"/>
      <c r="AH2821" s="6"/>
      <c r="AI2821" s="6"/>
      <c r="AJ2821" s="6"/>
      <c r="AK2821" s="6"/>
      <c r="AL2821" s="6"/>
      <c r="AM2821" s="6"/>
      <c r="AN2821" s="6"/>
      <c r="AO2821" s="6"/>
      <c r="AP2821" s="6"/>
      <c r="AQ2821" s="21"/>
      <c r="AR2821" s="21"/>
      <c r="AS2821" s="21"/>
      <c r="AT2821" s="6"/>
      <c r="AU2821" s="6"/>
      <c r="AV2821" s="6"/>
      <c r="AW2821" s="6"/>
    </row>
    <row r="2822" spans="1:49" x14ac:dyDescent="0.35">
      <c r="A2822" s="20"/>
      <c r="B2822" s="20"/>
      <c r="C2822" s="20"/>
      <c r="D2822" s="20"/>
      <c r="E2822" s="6"/>
      <c r="F2822" s="6"/>
      <c r="G2822" s="6"/>
      <c r="H2822" s="6"/>
      <c r="I2822" s="6"/>
      <c r="J2822" s="6"/>
      <c r="K2822" s="6"/>
      <c r="L2822" s="6"/>
      <c r="M2822" s="6"/>
      <c r="N2822" s="6"/>
      <c r="O2822" s="6"/>
      <c r="P2822" s="6"/>
      <c r="Q2822" s="6"/>
      <c r="R2822" s="6"/>
      <c r="S2822" s="6"/>
      <c r="T2822" s="6"/>
      <c r="U2822" s="6"/>
      <c r="V2822" s="6"/>
      <c r="W2822" s="6"/>
      <c r="X2822" s="6"/>
      <c r="Y2822" s="6"/>
      <c r="Z2822" s="6"/>
      <c r="AA2822" s="6"/>
      <c r="AB2822" s="6"/>
      <c r="AC2822" s="6"/>
      <c r="AD2822" s="6"/>
      <c r="AE2822" s="6"/>
      <c r="AF2822" s="6"/>
      <c r="AG2822" s="6"/>
      <c r="AH2822" s="6"/>
      <c r="AI2822" s="6"/>
      <c r="AJ2822" s="6"/>
      <c r="AK2822" s="6"/>
      <c r="AL2822" s="6"/>
      <c r="AM2822" s="6"/>
      <c r="AN2822" s="6"/>
      <c r="AO2822" s="6"/>
      <c r="AP2822" s="6"/>
      <c r="AQ2822" s="21"/>
      <c r="AR2822" s="21"/>
      <c r="AS2822" s="21"/>
      <c r="AT2822" s="6"/>
      <c r="AU2822" s="6"/>
      <c r="AV2822" s="6"/>
      <c r="AW2822" s="6"/>
    </row>
    <row r="2823" spans="1:49" x14ac:dyDescent="0.35">
      <c r="A2823" s="20"/>
      <c r="B2823" s="20"/>
      <c r="C2823" s="20"/>
      <c r="D2823" s="20"/>
      <c r="E2823" s="6"/>
      <c r="F2823" s="6"/>
      <c r="G2823" s="6"/>
      <c r="H2823" s="6"/>
      <c r="I2823" s="6"/>
      <c r="J2823" s="6"/>
      <c r="K2823" s="6"/>
      <c r="L2823" s="6"/>
      <c r="M2823" s="6"/>
      <c r="N2823" s="6"/>
      <c r="O2823" s="6"/>
      <c r="P2823" s="6"/>
      <c r="Q2823" s="6"/>
      <c r="R2823" s="6"/>
      <c r="S2823" s="6"/>
      <c r="T2823" s="6"/>
      <c r="U2823" s="6"/>
      <c r="V2823" s="6"/>
      <c r="W2823" s="6"/>
      <c r="X2823" s="6"/>
      <c r="Y2823" s="6"/>
      <c r="Z2823" s="6"/>
      <c r="AA2823" s="6"/>
      <c r="AB2823" s="6"/>
      <c r="AC2823" s="6"/>
      <c r="AD2823" s="6"/>
      <c r="AE2823" s="6"/>
      <c r="AF2823" s="6"/>
      <c r="AG2823" s="6"/>
      <c r="AH2823" s="6"/>
      <c r="AI2823" s="6"/>
      <c r="AJ2823" s="6"/>
      <c r="AK2823" s="6"/>
      <c r="AL2823" s="6"/>
      <c r="AM2823" s="6"/>
      <c r="AN2823" s="6"/>
      <c r="AO2823" s="6"/>
      <c r="AP2823" s="6"/>
      <c r="AQ2823" s="21"/>
      <c r="AR2823" s="21"/>
      <c r="AS2823" s="21"/>
      <c r="AT2823" s="6"/>
      <c r="AU2823" s="6"/>
      <c r="AV2823" s="6"/>
      <c r="AW2823" s="6"/>
    </row>
    <row r="2824" spans="1:49" x14ac:dyDescent="0.35">
      <c r="A2824" s="20"/>
      <c r="B2824" s="20"/>
      <c r="C2824" s="20"/>
      <c r="D2824" s="20"/>
      <c r="E2824" s="6"/>
      <c r="F2824" s="6"/>
      <c r="G2824" s="6"/>
      <c r="H2824" s="6"/>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c r="AG2824" s="6"/>
      <c r="AH2824" s="6"/>
      <c r="AI2824" s="6"/>
      <c r="AJ2824" s="6"/>
      <c r="AK2824" s="6"/>
      <c r="AL2824" s="6"/>
      <c r="AM2824" s="6"/>
      <c r="AN2824" s="6"/>
      <c r="AO2824" s="6"/>
      <c r="AP2824" s="6"/>
      <c r="AQ2824" s="21"/>
      <c r="AR2824" s="21"/>
      <c r="AS2824" s="21"/>
      <c r="AT2824" s="6"/>
      <c r="AU2824" s="6"/>
      <c r="AV2824" s="6"/>
      <c r="AW2824" s="6"/>
    </row>
    <row r="2825" spans="1:49" x14ac:dyDescent="0.35">
      <c r="A2825" s="20"/>
      <c r="B2825" s="20"/>
      <c r="C2825" s="20"/>
      <c r="D2825" s="20"/>
      <c r="E2825" s="6"/>
      <c r="F2825" s="6"/>
      <c r="G2825" s="6"/>
      <c r="H2825" s="6"/>
      <c r="I2825" s="6"/>
      <c r="J2825" s="6"/>
      <c r="K2825" s="6"/>
      <c r="L2825" s="6"/>
      <c r="M2825" s="6"/>
      <c r="N2825" s="6"/>
      <c r="O2825" s="6"/>
      <c r="P2825" s="6"/>
      <c r="Q2825" s="6"/>
      <c r="R2825" s="6"/>
      <c r="S2825" s="6"/>
      <c r="T2825" s="6"/>
      <c r="U2825" s="6"/>
      <c r="V2825" s="6"/>
      <c r="W2825" s="6"/>
      <c r="X2825" s="6"/>
      <c r="Y2825" s="6"/>
      <c r="Z2825" s="6"/>
      <c r="AA2825" s="6"/>
      <c r="AB2825" s="6"/>
      <c r="AC2825" s="6"/>
      <c r="AD2825" s="6"/>
      <c r="AE2825" s="6"/>
      <c r="AF2825" s="6"/>
      <c r="AG2825" s="6"/>
      <c r="AH2825" s="6"/>
      <c r="AI2825" s="6"/>
      <c r="AJ2825" s="6"/>
      <c r="AK2825" s="6"/>
      <c r="AL2825" s="6"/>
      <c r="AM2825" s="6"/>
      <c r="AN2825" s="6"/>
      <c r="AO2825" s="6"/>
      <c r="AP2825" s="6"/>
      <c r="AQ2825" s="21"/>
      <c r="AR2825" s="21"/>
      <c r="AS2825" s="21"/>
      <c r="AT2825" s="6"/>
      <c r="AU2825" s="6"/>
      <c r="AV2825" s="6"/>
      <c r="AW2825" s="6"/>
    </row>
    <row r="2826" spans="1:49" x14ac:dyDescent="0.35">
      <c r="A2826" s="20"/>
      <c r="B2826" s="20"/>
      <c r="C2826" s="20"/>
      <c r="D2826" s="20"/>
      <c r="E2826" s="6"/>
      <c r="F2826" s="6"/>
      <c r="G2826" s="6"/>
      <c r="H2826" s="6"/>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c r="AG2826" s="6"/>
      <c r="AH2826" s="6"/>
      <c r="AI2826" s="6"/>
      <c r="AJ2826" s="6"/>
      <c r="AK2826" s="6"/>
      <c r="AL2826" s="6"/>
      <c r="AM2826" s="6"/>
      <c r="AN2826" s="6"/>
      <c r="AO2826" s="6"/>
      <c r="AP2826" s="6"/>
      <c r="AQ2826" s="21"/>
      <c r="AR2826" s="21"/>
      <c r="AS2826" s="21"/>
      <c r="AT2826" s="6"/>
      <c r="AU2826" s="6"/>
      <c r="AV2826" s="6"/>
      <c r="AW2826" s="6"/>
    </row>
    <row r="2827" spans="1:49" x14ac:dyDescent="0.35">
      <c r="A2827" s="20"/>
      <c r="B2827" s="20"/>
      <c r="C2827" s="20"/>
      <c r="D2827" s="20"/>
      <c r="E2827" s="6"/>
      <c r="F2827" s="6"/>
      <c r="G2827" s="6"/>
      <c r="H2827" s="6"/>
      <c r="I2827" s="6"/>
      <c r="J2827" s="6"/>
      <c r="K2827" s="6"/>
      <c r="L2827" s="6"/>
      <c r="M2827" s="6"/>
      <c r="N2827" s="6"/>
      <c r="O2827" s="6"/>
      <c r="P2827" s="6"/>
      <c r="Q2827" s="6"/>
      <c r="R2827" s="6"/>
      <c r="S2827" s="6"/>
      <c r="T2827" s="6"/>
      <c r="U2827" s="6"/>
      <c r="V2827" s="6"/>
      <c r="W2827" s="6"/>
      <c r="X2827" s="6"/>
      <c r="Y2827" s="6"/>
      <c r="Z2827" s="6"/>
      <c r="AA2827" s="6"/>
      <c r="AB2827" s="6"/>
      <c r="AC2827" s="6"/>
      <c r="AD2827" s="6"/>
      <c r="AE2827" s="6"/>
      <c r="AF2827" s="6"/>
      <c r="AG2827" s="6"/>
      <c r="AH2827" s="6"/>
      <c r="AI2827" s="6"/>
      <c r="AJ2827" s="6"/>
      <c r="AK2827" s="6"/>
      <c r="AL2827" s="6"/>
      <c r="AM2827" s="6"/>
      <c r="AN2827" s="6"/>
      <c r="AO2827" s="6"/>
      <c r="AP2827" s="6"/>
      <c r="AQ2827" s="21"/>
      <c r="AR2827" s="21"/>
      <c r="AS2827" s="21"/>
      <c r="AT2827" s="6"/>
      <c r="AU2827" s="6"/>
      <c r="AV2827" s="6"/>
      <c r="AW2827" s="6"/>
    </row>
    <row r="2828" spans="1:49" x14ac:dyDescent="0.35">
      <c r="A2828" s="20"/>
      <c r="B2828" s="20"/>
      <c r="C2828" s="20"/>
      <c r="D2828" s="20"/>
      <c r="E2828" s="6"/>
      <c r="F2828" s="6"/>
      <c r="G2828" s="6"/>
      <c r="H2828" s="6"/>
      <c r="I2828" s="6"/>
      <c r="J2828" s="6"/>
      <c r="K2828" s="6"/>
      <c r="L2828" s="6"/>
      <c r="M2828" s="6"/>
      <c r="N2828" s="6"/>
      <c r="O2828" s="6"/>
      <c r="P2828" s="6"/>
      <c r="Q2828" s="6"/>
      <c r="R2828" s="6"/>
      <c r="S2828" s="6"/>
      <c r="T2828" s="6"/>
      <c r="U2828" s="6"/>
      <c r="V2828" s="6"/>
      <c r="W2828" s="6"/>
      <c r="X2828" s="6"/>
      <c r="Y2828" s="6"/>
      <c r="Z2828" s="6"/>
      <c r="AA2828" s="6"/>
      <c r="AB2828" s="6"/>
      <c r="AC2828" s="6"/>
      <c r="AD2828" s="6"/>
      <c r="AE2828" s="6"/>
      <c r="AF2828" s="6"/>
      <c r="AG2828" s="6"/>
      <c r="AH2828" s="6"/>
      <c r="AI2828" s="6"/>
      <c r="AJ2828" s="6"/>
      <c r="AK2828" s="6"/>
      <c r="AL2828" s="6"/>
      <c r="AM2828" s="6"/>
      <c r="AN2828" s="6"/>
      <c r="AO2828" s="6"/>
      <c r="AP2828" s="6"/>
      <c r="AQ2828" s="21"/>
      <c r="AR2828" s="21"/>
      <c r="AS2828" s="21"/>
      <c r="AT2828" s="6"/>
      <c r="AU2828" s="6"/>
      <c r="AV2828" s="6"/>
      <c r="AW2828" s="6"/>
    </row>
    <row r="2829" spans="1:49" x14ac:dyDescent="0.35">
      <c r="A2829" s="20"/>
      <c r="B2829" s="20"/>
      <c r="C2829" s="20"/>
      <c r="D2829" s="20"/>
      <c r="E2829" s="6"/>
      <c r="F2829" s="6"/>
      <c r="G2829" s="6"/>
      <c r="H2829" s="6"/>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c r="AG2829" s="6"/>
      <c r="AH2829" s="6"/>
      <c r="AI2829" s="6"/>
      <c r="AJ2829" s="6"/>
      <c r="AK2829" s="6"/>
      <c r="AL2829" s="6"/>
      <c r="AM2829" s="6"/>
      <c r="AN2829" s="6"/>
      <c r="AO2829" s="6"/>
      <c r="AP2829" s="6"/>
      <c r="AQ2829" s="21"/>
      <c r="AR2829" s="21"/>
      <c r="AS2829" s="21"/>
      <c r="AT2829" s="6"/>
      <c r="AU2829" s="6"/>
      <c r="AV2829" s="6"/>
      <c r="AW2829" s="6"/>
    </row>
    <row r="2830" spans="1:49" x14ac:dyDescent="0.35">
      <c r="A2830" s="20"/>
      <c r="B2830" s="20"/>
      <c r="C2830" s="20"/>
      <c r="D2830" s="20"/>
      <c r="E2830" s="6"/>
      <c r="F2830" s="6"/>
      <c r="G2830" s="6"/>
      <c r="H2830" s="6"/>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c r="AG2830" s="6"/>
      <c r="AH2830" s="6"/>
      <c r="AI2830" s="6"/>
      <c r="AJ2830" s="6"/>
      <c r="AK2830" s="6"/>
      <c r="AL2830" s="6"/>
      <c r="AM2830" s="6"/>
      <c r="AN2830" s="6"/>
      <c r="AO2830" s="6"/>
      <c r="AP2830" s="6"/>
      <c r="AQ2830" s="21"/>
      <c r="AR2830" s="21"/>
      <c r="AS2830" s="21"/>
      <c r="AT2830" s="6"/>
      <c r="AU2830" s="6"/>
      <c r="AV2830" s="6"/>
      <c r="AW2830" s="6"/>
    </row>
    <row r="2831" spans="1:49" x14ac:dyDescent="0.35">
      <c r="A2831" s="20"/>
      <c r="B2831" s="20"/>
      <c r="C2831" s="20"/>
      <c r="D2831" s="20"/>
      <c r="E2831" s="6"/>
      <c r="F2831" s="6"/>
      <c r="G2831" s="6"/>
      <c r="H2831" s="6"/>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c r="AG2831" s="6"/>
      <c r="AH2831" s="6"/>
      <c r="AI2831" s="6"/>
      <c r="AJ2831" s="6"/>
      <c r="AK2831" s="6"/>
      <c r="AL2831" s="6"/>
      <c r="AM2831" s="6"/>
      <c r="AN2831" s="6"/>
      <c r="AO2831" s="6"/>
      <c r="AP2831" s="6"/>
      <c r="AQ2831" s="21"/>
      <c r="AR2831" s="21"/>
      <c r="AS2831" s="21"/>
      <c r="AT2831" s="6"/>
      <c r="AU2831" s="6"/>
      <c r="AV2831" s="6"/>
      <c r="AW2831" s="6"/>
    </row>
    <row r="2832" spans="1:49" x14ac:dyDescent="0.35">
      <c r="A2832" s="20"/>
      <c r="B2832" s="20"/>
      <c r="C2832" s="20"/>
      <c r="D2832" s="20"/>
      <c r="E2832" s="6"/>
      <c r="F2832" s="6"/>
      <c r="G2832" s="6"/>
      <c r="H2832" s="6"/>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c r="AG2832" s="6"/>
      <c r="AH2832" s="6"/>
      <c r="AI2832" s="6"/>
      <c r="AJ2832" s="6"/>
      <c r="AK2832" s="6"/>
      <c r="AL2832" s="6"/>
      <c r="AM2832" s="6"/>
      <c r="AN2832" s="6"/>
      <c r="AO2832" s="6"/>
      <c r="AP2832" s="6"/>
      <c r="AQ2832" s="21"/>
      <c r="AR2832" s="21"/>
      <c r="AS2832" s="21"/>
      <c r="AT2832" s="6"/>
      <c r="AU2832" s="6"/>
      <c r="AV2832" s="6"/>
      <c r="AW2832" s="6"/>
    </row>
    <row r="2833" spans="1:49" x14ac:dyDescent="0.35">
      <c r="A2833" s="20"/>
      <c r="B2833" s="20"/>
      <c r="C2833" s="20"/>
      <c r="D2833" s="20"/>
      <c r="E2833" s="6"/>
      <c r="F2833" s="6"/>
      <c r="G2833" s="6"/>
      <c r="H2833" s="6"/>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c r="AG2833" s="6"/>
      <c r="AH2833" s="6"/>
      <c r="AI2833" s="6"/>
      <c r="AJ2833" s="6"/>
      <c r="AK2833" s="6"/>
      <c r="AL2833" s="6"/>
      <c r="AM2833" s="6"/>
      <c r="AN2833" s="6"/>
      <c r="AO2833" s="6"/>
      <c r="AP2833" s="6"/>
      <c r="AQ2833" s="21"/>
      <c r="AR2833" s="21"/>
      <c r="AS2833" s="21"/>
      <c r="AT2833" s="6"/>
      <c r="AU2833" s="6"/>
      <c r="AV2833" s="6"/>
      <c r="AW2833" s="6"/>
    </row>
    <row r="2834" spans="1:49" x14ac:dyDescent="0.35">
      <c r="A2834" s="20"/>
      <c r="B2834" s="20"/>
      <c r="C2834" s="20"/>
      <c r="D2834" s="20"/>
      <c r="E2834" s="6"/>
      <c r="F2834" s="6"/>
      <c r="G2834" s="6"/>
      <c r="H2834" s="6"/>
      <c r="I2834" s="6"/>
      <c r="J2834" s="6"/>
      <c r="K2834" s="6"/>
      <c r="L2834" s="6"/>
      <c r="M2834" s="6"/>
      <c r="N2834" s="6"/>
      <c r="O2834" s="6"/>
      <c r="P2834" s="6"/>
      <c r="Q2834" s="6"/>
      <c r="R2834" s="6"/>
      <c r="S2834" s="6"/>
      <c r="T2834" s="6"/>
      <c r="U2834" s="6"/>
      <c r="V2834" s="6"/>
      <c r="W2834" s="6"/>
      <c r="X2834" s="6"/>
      <c r="Y2834" s="6"/>
      <c r="Z2834" s="6"/>
      <c r="AA2834" s="6"/>
      <c r="AB2834" s="6"/>
      <c r="AC2834" s="6"/>
      <c r="AD2834" s="6"/>
      <c r="AE2834" s="6"/>
      <c r="AF2834" s="6"/>
      <c r="AG2834" s="6"/>
      <c r="AH2834" s="6"/>
      <c r="AI2834" s="6"/>
      <c r="AJ2834" s="6"/>
      <c r="AK2834" s="6"/>
      <c r="AL2834" s="6"/>
      <c r="AM2834" s="6"/>
      <c r="AN2834" s="6"/>
      <c r="AO2834" s="6"/>
      <c r="AP2834" s="6"/>
      <c r="AQ2834" s="21"/>
      <c r="AR2834" s="21"/>
      <c r="AS2834" s="21"/>
      <c r="AT2834" s="6"/>
      <c r="AU2834" s="6"/>
      <c r="AV2834" s="6"/>
      <c r="AW2834" s="6"/>
    </row>
    <row r="2835" spans="1:49" x14ac:dyDescent="0.35">
      <c r="A2835" s="20"/>
      <c r="B2835" s="20"/>
      <c r="C2835" s="20"/>
      <c r="D2835" s="20"/>
      <c r="E2835" s="6"/>
      <c r="F2835" s="6"/>
      <c r="G2835" s="6"/>
      <c r="H2835" s="6"/>
      <c r="I2835" s="6"/>
      <c r="J2835" s="6"/>
      <c r="K2835" s="6"/>
      <c r="L2835" s="6"/>
      <c r="M2835" s="6"/>
      <c r="N2835" s="6"/>
      <c r="O2835" s="6"/>
      <c r="P2835" s="6"/>
      <c r="Q2835" s="6"/>
      <c r="R2835" s="6"/>
      <c r="S2835" s="6"/>
      <c r="T2835" s="6"/>
      <c r="U2835" s="6"/>
      <c r="V2835" s="6"/>
      <c r="W2835" s="6"/>
      <c r="X2835" s="6"/>
      <c r="Y2835" s="6"/>
      <c r="Z2835" s="6"/>
      <c r="AA2835" s="6"/>
      <c r="AB2835" s="6"/>
      <c r="AC2835" s="6"/>
      <c r="AD2835" s="6"/>
      <c r="AE2835" s="6"/>
      <c r="AF2835" s="6"/>
      <c r="AG2835" s="6"/>
      <c r="AH2835" s="6"/>
      <c r="AI2835" s="6"/>
      <c r="AJ2835" s="6"/>
      <c r="AK2835" s="6"/>
      <c r="AL2835" s="6"/>
      <c r="AM2835" s="6"/>
      <c r="AN2835" s="6"/>
      <c r="AO2835" s="6"/>
      <c r="AP2835" s="6"/>
      <c r="AQ2835" s="21"/>
      <c r="AR2835" s="21"/>
      <c r="AS2835" s="21"/>
      <c r="AT2835" s="6"/>
      <c r="AU2835" s="6"/>
      <c r="AV2835" s="6"/>
      <c r="AW2835" s="6"/>
    </row>
    <row r="2836" spans="1:49" x14ac:dyDescent="0.35">
      <c r="A2836" s="20"/>
      <c r="B2836" s="20"/>
      <c r="C2836" s="20"/>
      <c r="D2836" s="20"/>
      <c r="E2836" s="6"/>
      <c r="F2836" s="6"/>
      <c r="G2836" s="6"/>
      <c r="H2836" s="6"/>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c r="AG2836" s="6"/>
      <c r="AH2836" s="6"/>
      <c r="AI2836" s="6"/>
      <c r="AJ2836" s="6"/>
      <c r="AK2836" s="6"/>
      <c r="AL2836" s="6"/>
      <c r="AM2836" s="6"/>
      <c r="AN2836" s="6"/>
      <c r="AO2836" s="6"/>
      <c r="AP2836" s="6"/>
      <c r="AQ2836" s="21"/>
      <c r="AR2836" s="21"/>
      <c r="AS2836" s="21"/>
      <c r="AT2836" s="6"/>
      <c r="AU2836" s="6"/>
      <c r="AV2836" s="6"/>
      <c r="AW2836" s="6"/>
    </row>
    <row r="2837" spans="1:49" x14ac:dyDescent="0.35">
      <c r="A2837" s="20"/>
      <c r="B2837" s="20"/>
      <c r="C2837" s="20"/>
      <c r="D2837" s="20"/>
      <c r="E2837" s="6"/>
      <c r="F2837" s="6"/>
      <c r="G2837" s="6"/>
      <c r="H2837" s="6"/>
      <c r="I2837" s="6"/>
      <c r="J2837" s="6"/>
      <c r="K2837" s="6"/>
      <c r="L2837" s="6"/>
      <c r="M2837" s="6"/>
      <c r="N2837" s="6"/>
      <c r="O2837" s="6"/>
      <c r="P2837" s="6"/>
      <c r="Q2837" s="6"/>
      <c r="R2837" s="6"/>
      <c r="S2837" s="6"/>
      <c r="T2837" s="6"/>
      <c r="U2837" s="6"/>
      <c r="V2837" s="6"/>
      <c r="W2837" s="6"/>
      <c r="X2837" s="6"/>
      <c r="Y2837" s="6"/>
      <c r="Z2837" s="6"/>
      <c r="AA2837" s="6"/>
      <c r="AB2837" s="6"/>
      <c r="AC2837" s="6"/>
      <c r="AD2837" s="6"/>
      <c r="AE2837" s="6"/>
      <c r="AF2837" s="6"/>
      <c r="AG2837" s="6"/>
      <c r="AH2837" s="6"/>
      <c r="AI2837" s="6"/>
      <c r="AJ2837" s="6"/>
      <c r="AK2837" s="6"/>
      <c r="AL2837" s="6"/>
      <c r="AM2837" s="6"/>
      <c r="AN2837" s="6"/>
      <c r="AO2837" s="6"/>
      <c r="AP2837" s="6"/>
      <c r="AQ2837" s="21"/>
      <c r="AR2837" s="21"/>
      <c r="AS2837" s="21"/>
      <c r="AT2837" s="6"/>
      <c r="AU2837" s="6"/>
      <c r="AV2837" s="6"/>
      <c r="AW2837" s="6"/>
    </row>
    <row r="2838" spans="1:49" x14ac:dyDescent="0.35">
      <c r="A2838" s="20"/>
      <c r="B2838" s="20"/>
      <c r="C2838" s="20"/>
      <c r="D2838" s="20"/>
      <c r="E2838" s="6"/>
      <c r="F2838" s="6"/>
      <c r="G2838" s="6"/>
      <c r="H2838" s="6"/>
      <c r="I2838" s="6"/>
      <c r="J2838" s="6"/>
      <c r="K2838" s="6"/>
      <c r="L2838" s="6"/>
      <c r="M2838" s="6"/>
      <c r="N2838" s="6"/>
      <c r="O2838" s="6"/>
      <c r="P2838" s="6"/>
      <c r="Q2838" s="6"/>
      <c r="R2838" s="6"/>
      <c r="S2838" s="6"/>
      <c r="T2838" s="6"/>
      <c r="U2838" s="6"/>
      <c r="V2838" s="6"/>
      <c r="W2838" s="6"/>
      <c r="X2838" s="6"/>
      <c r="Y2838" s="6"/>
      <c r="Z2838" s="6"/>
      <c r="AA2838" s="6"/>
      <c r="AB2838" s="6"/>
      <c r="AC2838" s="6"/>
      <c r="AD2838" s="6"/>
      <c r="AE2838" s="6"/>
      <c r="AF2838" s="6"/>
      <c r="AG2838" s="6"/>
      <c r="AH2838" s="6"/>
      <c r="AI2838" s="6"/>
      <c r="AJ2838" s="6"/>
      <c r="AK2838" s="6"/>
      <c r="AL2838" s="6"/>
      <c r="AM2838" s="6"/>
      <c r="AN2838" s="6"/>
      <c r="AO2838" s="6"/>
      <c r="AP2838" s="6"/>
      <c r="AQ2838" s="21"/>
      <c r="AR2838" s="21"/>
      <c r="AS2838" s="21"/>
      <c r="AT2838" s="6"/>
      <c r="AU2838" s="6"/>
      <c r="AV2838" s="6"/>
      <c r="AW2838" s="6"/>
    </row>
    <row r="2839" spans="1:49" x14ac:dyDescent="0.35">
      <c r="A2839" s="20"/>
      <c r="B2839" s="20"/>
      <c r="C2839" s="20"/>
      <c r="D2839" s="20"/>
      <c r="E2839" s="6"/>
      <c r="F2839" s="6"/>
      <c r="G2839" s="6"/>
      <c r="H2839" s="6"/>
      <c r="I2839" s="6"/>
      <c r="J2839" s="6"/>
      <c r="K2839" s="6"/>
      <c r="L2839" s="6"/>
      <c r="M2839" s="6"/>
      <c r="N2839" s="6"/>
      <c r="O2839" s="6"/>
      <c r="P2839" s="6"/>
      <c r="Q2839" s="6"/>
      <c r="R2839" s="6"/>
      <c r="S2839" s="6"/>
      <c r="T2839" s="6"/>
      <c r="U2839" s="6"/>
      <c r="V2839" s="6"/>
      <c r="W2839" s="6"/>
      <c r="X2839" s="6"/>
      <c r="Y2839" s="6"/>
      <c r="Z2839" s="6"/>
      <c r="AA2839" s="6"/>
      <c r="AB2839" s="6"/>
      <c r="AC2839" s="6"/>
      <c r="AD2839" s="6"/>
      <c r="AE2839" s="6"/>
      <c r="AF2839" s="6"/>
      <c r="AG2839" s="6"/>
      <c r="AH2839" s="6"/>
      <c r="AI2839" s="6"/>
      <c r="AJ2839" s="6"/>
      <c r="AK2839" s="6"/>
      <c r="AL2839" s="6"/>
      <c r="AM2839" s="6"/>
      <c r="AN2839" s="6"/>
      <c r="AO2839" s="6"/>
      <c r="AP2839" s="6"/>
      <c r="AQ2839" s="21"/>
      <c r="AR2839" s="21"/>
      <c r="AS2839" s="21"/>
      <c r="AT2839" s="6"/>
      <c r="AU2839" s="6"/>
      <c r="AV2839" s="6"/>
      <c r="AW2839" s="6"/>
    </row>
    <row r="2840" spans="1:49" x14ac:dyDescent="0.35">
      <c r="A2840" s="20"/>
      <c r="B2840" s="20"/>
      <c r="C2840" s="20"/>
      <c r="D2840" s="20"/>
      <c r="E2840" s="6"/>
      <c r="F2840" s="6"/>
      <c r="G2840" s="6"/>
      <c r="H2840" s="6"/>
      <c r="I2840" s="6"/>
      <c r="J2840" s="6"/>
      <c r="K2840" s="6"/>
      <c r="L2840" s="6"/>
      <c r="M2840" s="6"/>
      <c r="N2840" s="6"/>
      <c r="O2840" s="6"/>
      <c r="P2840" s="6"/>
      <c r="Q2840" s="6"/>
      <c r="R2840" s="6"/>
      <c r="S2840" s="6"/>
      <c r="T2840" s="6"/>
      <c r="U2840" s="6"/>
      <c r="V2840" s="6"/>
      <c r="W2840" s="6"/>
      <c r="X2840" s="6"/>
      <c r="Y2840" s="6"/>
      <c r="Z2840" s="6"/>
      <c r="AA2840" s="6"/>
      <c r="AB2840" s="6"/>
      <c r="AC2840" s="6"/>
      <c r="AD2840" s="6"/>
      <c r="AE2840" s="6"/>
      <c r="AF2840" s="6"/>
      <c r="AG2840" s="6"/>
      <c r="AH2840" s="6"/>
      <c r="AI2840" s="6"/>
      <c r="AJ2840" s="6"/>
      <c r="AK2840" s="6"/>
      <c r="AL2840" s="6"/>
      <c r="AM2840" s="6"/>
      <c r="AN2840" s="6"/>
      <c r="AO2840" s="6"/>
      <c r="AP2840" s="6"/>
      <c r="AQ2840" s="21"/>
      <c r="AR2840" s="21"/>
      <c r="AS2840" s="21"/>
      <c r="AT2840" s="6"/>
      <c r="AU2840" s="6"/>
      <c r="AV2840" s="6"/>
      <c r="AW2840" s="6"/>
    </row>
    <row r="2841" spans="1:49" x14ac:dyDescent="0.35">
      <c r="A2841" s="20"/>
      <c r="B2841" s="20"/>
      <c r="C2841" s="20"/>
      <c r="D2841" s="20"/>
      <c r="E2841" s="6"/>
      <c r="F2841" s="6"/>
      <c r="G2841" s="6"/>
      <c r="H2841" s="6"/>
      <c r="I2841" s="6"/>
      <c r="J2841" s="6"/>
      <c r="K2841" s="6"/>
      <c r="L2841" s="6"/>
      <c r="M2841" s="6"/>
      <c r="N2841" s="6"/>
      <c r="O2841" s="6"/>
      <c r="P2841" s="6"/>
      <c r="Q2841" s="6"/>
      <c r="R2841" s="6"/>
      <c r="S2841" s="6"/>
      <c r="T2841" s="6"/>
      <c r="U2841" s="6"/>
      <c r="V2841" s="6"/>
      <c r="W2841" s="6"/>
      <c r="X2841" s="6"/>
      <c r="Y2841" s="6"/>
      <c r="Z2841" s="6"/>
      <c r="AA2841" s="6"/>
      <c r="AB2841" s="6"/>
      <c r="AC2841" s="6"/>
      <c r="AD2841" s="6"/>
      <c r="AE2841" s="6"/>
      <c r="AF2841" s="6"/>
      <c r="AG2841" s="6"/>
      <c r="AH2841" s="6"/>
      <c r="AI2841" s="6"/>
      <c r="AJ2841" s="6"/>
      <c r="AK2841" s="6"/>
      <c r="AL2841" s="6"/>
      <c r="AM2841" s="6"/>
      <c r="AN2841" s="6"/>
      <c r="AO2841" s="6"/>
      <c r="AP2841" s="6"/>
      <c r="AQ2841" s="21"/>
      <c r="AR2841" s="21"/>
      <c r="AS2841" s="21"/>
      <c r="AT2841" s="6"/>
      <c r="AU2841" s="6"/>
      <c r="AV2841" s="6"/>
      <c r="AW2841" s="6"/>
    </row>
    <row r="2842" spans="1:49" x14ac:dyDescent="0.35">
      <c r="A2842" s="20"/>
      <c r="B2842" s="20"/>
      <c r="C2842" s="20"/>
      <c r="D2842" s="20"/>
      <c r="E2842" s="6"/>
      <c r="F2842" s="6"/>
      <c r="G2842" s="6"/>
      <c r="H2842" s="6"/>
      <c r="I2842" s="6"/>
      <c r="J2842" s="6"/>
      <c r="K2842" s="6"/>
      <c r="L2842" s="6"/>
      <c r="M2842" s="6"/>
      <c r="N2842" s="6"/>
      <c r="O2842" s="6"/>
      <c r="P2842" s="6"/>
      <c r="Q2842" s="6"/>
      <c r="R2842" s="6"/>
      <c r="S2842" s="6"/>
      <c r="T2842" s="6"/>
      <c r="U2842" s="6"/>
      <c r="V2842" s="6"/>
      <c r="W2842" s="6"/>
      <c r="X2842" s="6"/>
      <c r="Y2842" s="6"/>
      <c r="Z2842" s="6"/>
      <c r="AA2842" s="6"/>
      <c r="AB2842" s="6"/>
      <c r="AC2842" s="6"/>
      <c r="AD2842" s="6"/>
      <c r="AE2842" s="6"/>
      <c r="AF2842" s="6"/>
      <c r="AG2842" s="6"/>
      <c r="AH2842" s="6"/>
      <c r="AI2842" s="6"/>
      <c r="AJ2842" s="6"/>
      <c r="AK2842" s="6"/>
      <c r="AL2842" s="6"/>
      <c r="AM2842" s="6"/>
      <c r="AN2842" s="6"/>
      <c r="AO2842" s="6"/>
      <c r="AP2842" s="6"/>
      <c r="AQ2842" s="21"/>
      <c r="AR2842" s="21"/>
      <c r="AS2842" s="21"/>
      <c r="AT2842" s="6"/>
      <c r="AU2842" s="6"/>
      <c r="AV2842" s="6"/>
      <c r="AW2842" s="6"/>
    </row>
    <row r="2843" spans="1:49" x14ac:dyDescent="0.35">
      <c r="A2843" s="20"/>
      <c r="B2843" s="20"/>
      <c r="C2843" s="20"/>
      <c r="D2843" s="20"/>
      <c r="E2843" s="6"/>
      <c r="F2843" s="6"/>
      <c r="G2843" s="6"/>
      <c r="H2843" s="6"/>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c r="AG2843" s="6"/>
      <c r="AH2843" s="6"/>
      <c r="AI2843" s="6"/>
      <c r="AJ2843" s="6"/>
      <c r="AK2843" s="6"/>
      <c r="AL2843" s="6"/>
      <c r="AM2843" s="6"/>
      <c r="AN2843" s="6"/>
      <c r="AO2843" s="6"/>
      <c r="AP2843" s="6"/>
      <c r="AQ2843" s="21"/>
      <c r="AR2843" s="21"/>
      <c r="AS2843" s="21"/>
      <c r="AT2843" s="6"/>
      <c r="AU2843" s="6"/>
      <c r="AV2843" s="6"/>
      <c r="AW2843" s="6"/>
    </row>
    <row r="2844" spans="1:49" x14ac:dyDescent="0.35">
      <c r="A2844" s="20"/>
      <c r="B2844" s="20"/>
      <c r="C2844" s="20"/>
      <c r="D2844" s="20"/>
      <c r="E2844" s="6"/>
      <c r="F2844" s="6"/>
      <c r="G2844" s="6"/>
      <c r="H2844" s="6"/>
      <c r="I2844" s="6"/>
      <c r="J2844" s="6"/>
      <c r="K2844" s="6"/>
      <c r="L2844" s="6"/>
      <c r="M2844" s="6"/>
      <c r="N2844" s="6"/>
      <c r="O2844" s="6"/>
      <c r="P2844" s="6"/>
      <c r="Q2844" s="6"/>
      <c r="R2844" s="6"/>
      <c r="S2844" s="6"/>
      <c r="T2844" s="6"/>
      <c r="U2844" s="6"/>
      <c r="V2844" s="6"/>
      <c r="W2844" s="6"/>
      <c r="X2844" s="6"/>
      <c r="Y2844" s="6"/>
      <c r="Z2844" s="6"/>
      <c r="AA2844" s="6"/>
      <c r="AB2844" s="6"/>
      <c r="AC2844" s="6"/>
      <c r="AD2844" s="6"/>
      <c r="AE2844" s="6"/>
      <c r="AF2844" s="6"/>
      <c r="AG2844" s="6"/>
      <c r="AH2844" s="6"/>
      <c r="AI2844" s="6"/>
      <c r="AJ2844" s="6"/>
      <c r="AK2844" s="6"/>
      <c r="AL2844" s="6"/>
      <c r="AM2844" s="6"/>
      <c r="AN2844" s="6"/>
      <c r="AO2844" s="6"/>
      <c r="AP2844" s="6"/>
      <c r="AQ2844" s="21"/>
      <c r="AR2844" s="21"/>
      <c r="AS2844" s="21"/>
      <c r="AT2844" s="6"/>
      <c r="AU2844" s="6"/>
      <c r="AV2844" s="6"/>
      <c r="AW2844" s="6"/>
    </row>
    <row r="2845" spans="1:49" x14ac:dyDescent="0.35">
      <c r="A2845" s="20"/>
      <c r="B2845" s="20"/>
      <c r="C2845" s="20"/>
      <c r="D2845" s="20"/>
      <c r="E2845" s="6"/>
      <c r="F2845" s="6"/>
      <c r="G2845" s="6"/>
      <c r="H2845" s="6"/>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c r="AG2845" s="6"/>
      <c r="AH2845" s="6"/>
      <c r="AI2845" s="6"/>
      <c r="AJ2845" s="6"/>
      <c r="AK2845" s="6"/>
      <c r="AL2845" s="6"/>
      <c r="AM2845" s="6"/>
      <c r="AN2845" s="6"/>
      <c r="AO2845" s="6"/>
      <c r="AP2845" s="6"/>
      <c r="AQ2845" s="21"/>
      <c r="AR2845" s="21"/>
      <c r="AS2845" s="21"/>
      <c r="AT2845" s="6"/>
      <c r="AU2845" s="6"/>
      <c r="AV2845" s="6"/>
      <c r="AW2845" s="6"/>
    </row>
    <row r="2846" spans="1:49" x14ac:dyDescent="0.35">
      <c r="A2846" s="20"/>
      <c r="B2846" s="20"/>
      <c r="C2846" s="20"/>
      <c r="D2846" s="20"/>
      <c r="E2846" s="6"/>
      <c r="F2846" s="6"/>
      <c r="G2846" s="6"/>
      <c r="H2846" s="6"/>
      <c r="I2846" s="6"/>
      <c r="J2846" s="6"/>
      <c r="K2846" s="6"/>
      <c r="L2846" s="6"/>
      <c r="M2846" s="6"/>
      <c r="N2846" s="6"/>
      <c r="O2846" s="6"/>
      <c r="P2846" s="6"/>
      <c r="Q2846" s="6"/>
      <c r="R2846" s="6"/>
      <c r="S2846" s="6"/>
      <c r="T2846" s="6"/>
      <c r="U2846" s="6"/>
      <c r="V2846" s="6"/>
      <c r="W2846" s="6"/>
      <c r="X2846" s="6"/>
      <c r="Y2846" s="6"/>
      <c r="Z2846" s="6"/>
      <c r="AA2846" s="6"/>
      <c r="AB2846" s="6"/>
      <c r="AC2846" s="6"/>
      <c r="AD2846" s="6"/>
      <c r="AE2846" s="6"/>
      <c r="AF2846" s="6"/>
      <c r="AG2846" s="6"/>
      <c r="AH2846" s="6"/>
      <c r="AI2846" s="6"/>
      <c r="AJ2846" s="6"/>
      <c r="AK2846" s="6"/>
      <c r="AL2846" s="6"/>
      <c r="AM2846" s="6"/>
      <c r="AN2846" s="6"/>
      <c r="AO2846" s="6"/>
      <c r="AP2846" s="6"/>
      <c r="AQ2846" s="21"/>
      <c r="AR2846" s="21"/>
      <c r="AS2846" s="21"/>
      <c r="AT2846" s="6"/>
      <c r="AU2846" s="6"/>
      <c r="AV2846" s="6"/>
      <c r="AW2846" s="6"/>
    </row>
    <row r="2847" spans="1:49" x14ac:dyDescent="0.35">
      <c r="A2847" s="20"/>
      <c r="B2847" s="20"/>
      <c r="C2847" s="20"/>
      <c r="D2847" s="20"/>
      <c r="E2847" s="6"/>
      <c r="F2847" s="6"/>
      <c r="G2847" s="6"/>
      <c r="H2847" s="6"/>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c r="AG2847" s="6"/>
      <c r="AH2847" s="6"/>
      <c r="AI2847" s="6"/>
      <c r="AJ2847" s="6"/>
      <c r="AK2847" s="6"/>
      <c r="AL2847" s="6"/>
      <c r="AM2847" s="6"/>
      <c r="AN2847" s="6"/>
      <c r="AO2847" s="6"/>
      <c r="AP2847" s="6"/>
      <c r="AQ2847" s="21"/>
      <c r="AR2847" s="21"/>
      <c r="AS2847" s="21"/>
      <c r="AT2847" s="6"/>
      <c r="AU2847" s="6"/>
      <c r="AV2847" s="6"/>
      <c r="AW2847" s="6"/>
    </row>
    <row r="2848" spans="1:49" x14ac:dyDescent="0.35">
      <c r="A2848" s="20"/>
      <c r="B2848" s="20"/>
      <c r="C2848" s="20"/>
      <c r="D2848" s="20"/>
      <c r="E2848" s="6"/>
      <c r="F2848" s="6"/>
      <c r="G2848" s="6"/>
      <c r="H2848" s="6"/>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c r="AG2848" s="6"/>
      <c r="AH2848" s="6"/>
      <c r="AI2848" s="6"/>
      <c r="AJ2848" s="6"/>
      <c r="AK2848" s="6"/>
      <c r="AL2848" s="6"/>
      <c r="AM2848" s="6"/>
      <c r="AN2848" s="6"/>
      <c r="AO2848" s="6"/>
      <c r="AP2848" s="6"/>
      <c r="AQ2848" s="21"/>
      <c r="AR2848" s="21"/>
      <c r="AS2848" s="21"/>
      <c r="AT2848" s="6"/>
      <c r="AU2848" s="6"/>
      <c r="AV2848" s="6"/>
      <c r="AW2848" s="6"/>
    </row>
    <row r="2849" spans="1:49" x14ac:dyDescent="0.35">
      <c r="A2849" s="20"/>
      <c r="B2849" s="20"/>
      <c r="C2849" s="20"/>
      <c r="D2849" s="20"/>
      <c r="E2849" s="6"/>
      <c r="F2849" s="6"/>
      <c r="G2849" s="6"/>
      <c r="H2849" s="6"/>
      <c r="I2849" s="6"/>
      <c r="J2849" s="6"/>
      <c r="K2849" s="6"/>
      <c r="L2849" s="6"/>
      <c r="M2849" s="6"/>
      <c r="N2849" s="6"/>
      <c r="O2849" s="6"/>
      <c r="P2849" s="6"/>
      <c r="Q2849" s="6"/>
      <c r="R2849" s="6"/>
      <c r="S2849" s="6"/>
      <c r="T2849" s="6"/>
      <c r="U2849" s="6"/>
      <c r="V2849" s="6"/>
      <c r="W2849" s="6"/>
      <c r="X2849" s="6"/>
      <c r="Y2849" s="6"/>
      <c r="Z2849" s="6"/>
      <c r="AA2849" s="6"/>
      <c r="AB2849" s="6"/>
      <c r="AC2849" s="6"/>
      <c r="AD2849" s="6"/>
      <c r="AE2849" s="6"/>
      <c r="AF2849" s="6"/>
      <c r="AG2849" s="6"/>
      <c r="AH2849" s="6"/>
      <c r="AI2849" s="6"/>
      <c r="AJ2849" s="6"/>
      <c r="AK2849" s="6"/>
      <c r="AL2849" s="6"/>
      <c r="AM2849" s="6"/>
      <c r="AN2849" s="6"/>
      <c r="AO2849" s="6"/>
      <c r="AP2849" s="6"/>
      <c r="AQ2849" s="21"/>
      <c r="AR2849" s="21"/>
      <c r="AS2849" s="21"/>
      <c r="AT2849" s="6"/>
      <c r="AU2849" s="6"/>
      <c r="AV2849" s="6"/>
      <c r="AW2849" s="6"/>
    </row>
    <row r="2850" spans="1:49" x14ac:dyDescent="0.35">
      <c r="A2850" s="20"/>
      <c r="B2850" s="20"/>
      <c r="C2850" s="20"/>
      <c r="D2850" s="20"/>
      <c r="E2850" s="6"/>
      <c r="F2850" s="6"/>
      <c r="G2850" s="6"/>
      <c r="H2850" s="6"/>
      <c r="I2850" s="6"/>
      <c r="J2850" s="6"/>
      <c r="K2850" s="6"/>
      <c r="L2850" s="6"/>
      <c r="M2850" s="6"/>
      <c r="N2850" s="6"/>
      <c r="O2850" s="6"/>
      <c r="P2850" s="6"/>
      <c r="Q2850" s="6"/>
      <c r="R2850" s="6"/>
      <c r="S2850" s="6"/>
      <c r="T2850" s="6"/>
      <c r="U2850" s="6"/>
      <c r="V2850" s="6"/>
      <c r="W2850" s="6"/>
      <c r="X2850" s="6"/>
      <c r="Y2850" s="6"/>
      <c r="Z2850" s="6"/>
      <c r="AA2850" s="6"/>
      <c r="AB2850" s="6"/>
      <c r="AC2850" s="6"/>
      <c r="AD2850" s="6"/>
      <c r="AE2850" s="6"/>
      <c r="AF2850" s="6"/>
      <c r="AG2850" s="6"/>
      <c r="AH2850" s="6"/>
      <c r="AI2850" s="6"/>
      <c r="AJ2850" s="6"/>
      <c r="AK2850" s="6"/>
      <c r="AL2850" s="6"/>
      <c r="AM2850" s="6"/>
      <c r="AN2850" s="6"/>
      <c r="AO2850" s="6"/>
      <c r="AP2850" s="6"/>
      <c r="AQ2850" s="21"/>
      <c r="AR2850" s="21"/>
      <c r="AS2850" s="21"/>
      <c r="AT2850" s="6"/>
      <c r="AU2850" s="6"/>
      <c r="AV2850" s="6"/>
      <c r="AW2850" s="6"/>
    </row>
    <row r="2851" spans="1:49" x14ac:dyDescent="0.35">
      <c r="A2851" s="20"/>
      <c r="B2851" s="20"/>
      <c r="C2851" s="20"/>
      <c r="D2851" s="20"/>
      <c r="E2851" s="6"/>
      <c r="F2851" s="6"/>
      <c r="G2851" s="6"/>
      <c r="H2851" s="6"/>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c r="AG2851" s="6"/>
      <c r="AH2851" s="6"/>
      <c r="AI2851" s="6"/>
      <c r="AJ2851" s="6"/>
      <c r="AK2851" s="6"/>
      <c r="AL2851" s="6"/>
      <c r="AM2851" s="6"/>
      <c r="AN2851" s="6"/>
      <c r="AO2851" s="6"/>
      <c r="AP2851" s="6"/>
      <c r="AQ2851" s="21"/>
      <c r="AR2851" s="21"/>
      <c r="AS2851" s="21"/>
      <c r="AT2851" s="6"/>
      <c r="AU2851" s="6"/>
      <c r="AV2851" s="6"/>
      <c r="AW2851" s="6"/>
    </row>
    <row r="2852" spans="1:49" x14ac:dyDescent="0.35">
      <c r="A2852" s="20"/>
      <c r="B2852" s="20"/>
      <c r="C2852" s="20"/>
      <c r="D2852" s="20"/>
      <c r="E2852" s="6"/>
      <c r="F2852" s="6"/>
      <c r="G2852" s="6"/>
      <c r="H2852" s="6"/>
      <c r="I2852" s="6"/>
      <c r="J2852" s="6"/>
      <c r="K2852" s="6"/>
      <c r="L2852" s="6"/>
      <c r="M2852" s="6"/>
      <c r="N2852" s="6"/>
      <c r="O2852" s="6"/>
      <c r="P2852" s="6"/>
      <c r="Q2852" s="6"/>
      <c r="R2852" s="6"/>
      <c r="S2852" s="6"/>
      <c r="T2852" s="6"/>
      <c r="U2852" s="6"/>
      <c r="V2852" s="6"/>
      <c r="W2852" s="6"/>
      <c r="X2852" s="6"/>
      <c r="Y2852" s="6"/>
      <c r="Z2852" s="6"/>
      <c r="AA2852" s="6"/>
      <c r="AB2852" s="6"/>
      <c r="AC2852" s="6"/>
      <c r="AD2852" s="6"/>
      <c r="AE2852" s="6"/>
      <c r="AF2852" s="6"/>
      <c r="AG2852" s="6"/>
      <c r="AH2852" s="6"/>
      <c r="AI2852" s="6"/>
      <c r="AJ2852" s="6"/>
      <c r="AK2852" s="6"/>
      <c r="AL2852" s="6"/>
      <c r="AM2852" s="6"/>
      <c r="AN2852" s="6"/>
      <c r="AO2852" s="6"/>
      <c r="AP2852" s="6"/>
      <c r="AQ2852" s="21"/>
      <c r="AR2852" s="21"/>
      <c r="AS2852" s="21"/>
      <c r="AT2852" s="6"/>
      <c r="AU2852" s="6"/>
      <c r="AV2852" s="6"/>
      <c r="AW2852" s="6"/>
    </row>
    <row r="2853" spans="1:49" x14ac:dyDescent="0.35">
      <c r="A2853" s="20"/>
      <c r="B2853" s="20"/>
      <c r="C2853" s="20"/>
      <c r="D2853" s="20"/>
      <c r="E2853" s="6"/>
      <c r="F2853" s="6"/>
      <c r="G2853" s="6"/>
      <c r="H2853" s="6"/>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c r="AG2853" s="6"/>
      <c r="AH2853" s="6"/>
      <c r="AI2853" s="6"/>
      <c r="AJ2853" s="6"/>
      <c r="AK2853" s="6"/>
      <c r="AL2853" s="6"/>
      <c r="AM2853" s="6"/>
      <c r="AN2853" s="6"/>
      <c r="AO2853" s="6"/>
      <c r="AP2853" s="6"/>
      <c r="AQ2853" s="21"/>
      <c r="AR2853" s="21"/>
      <c r="AS2853" s="21"/>
      <c r="AT2853" s="6"/>
      <c r="AU2853" s="6"/>
      <c r="AV2853" s="6"/>
      <c r="AW2853" s="6"/>
    </row>
    <row r="2854" spans="1:49" x14ac:dyDescent="0.35">
      <c r="A2854" s="20"/>
      <c r="B2854" s="20"/>
      <c r="C2854" s="20"/>
      <c r="D2854" s="20"/>
      <c r="E2854" s="6"/>
      <c r="F2854" s="6"/>
      <c r="G2854" s="6"/>
      <c r="H2854" s="6"/>
      <c r="I2854" s="6"/>
      <c r="J2854" s="6"/>
      <c r="K2854" s="6"/>
      <c r="L2854" s="6"/>
      <c r="M2854" s="6"/>
      <c r="N2854" s="6"/>
      <c r="O2854" s="6"/>
      <c r="P2854" s="6"/>
      <c r="Q2854" s="6"/>
      <c r="R2854" s="6"/>
      <c r="S2854" s="6"/>
      <c r="T2854" s="6"/>
      <c r="U2854" s="6"/>
      <c r="V2854" s="6"/>
      <c r="W2854" s="6"/>
      <c r="X2854" s="6"/>
      <c r="Y2854" s="6"/>
      <c r="Z2854" s="6"/>
      <c r="AA2854" s="6"/>
      <c r="AB2854" s="6"/>
      <c r="AC2854" s="6"/>
      <c r="AD2854" s="6"/>
      <c r="AE2854" s="6"/>
      <c r="AF2854" s="6"/>
      <c r="AG2854" s="6"/>
      <c r="AH2854" s="6"/>
      <c r="AI2854" s="6"/>
      <c r="AJ2854" s="6"/>
      <c r="AK2854" s="6"/>
      <c r="AL2854" s="6"/>
      <c r="AM2854" s="6"/>
      <c r="AN2854" s="6"/>
      <c r="AO2854" s="6"/>
      <c r="AP2854" s="6"/>
      <c r="AQ2854" s="21"/>
      <c r="AR2854" s="21"/>
      <c r="AS2854" s="21"/>
      <c r="AT2854" s="6"/>
      <c r="AU2854" s="6"/>
      <c r="AV2854" s="6"/>
      <c r="AW2854" s="6"/>
    </row>
    <row r="2855" spans="1:49" x14ac:dyDescent="0.35">
      <c r="A2855" s="20"/>
      <c r="B2855" s="20"/>
      <c r="C2855" s="20"/>
      <c r="D2855" s="20"/>
      <c r="E2855" s="6"/>
      <c r="F2855" s="6"/>
      <c r="G2855" s="6"/>
      <c r="H2855" s="6"/>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c r="AG2855" s="6"/>
      <c r="AH2855" s="6"/>
      <c r="AI2855" s="6"/>
      <c r="AJ2855" s="6"/>
      <c r="AK2855" s="6"/>
      <c r="AL2855" s="6"/>
      <c r="AM2855" s="6"/>
      <c r="AN2855" s="6"/>
      <c r="AO2855" s="6"/>
      <c r="AP2855" s="6"/>
      <c r="AQ2855" s="21"/>
      <c r="AR2855" s="21"/>
      <c r="AS2855" s="21"/>
      <c r="AT2855" s="6"/>
      <c r="AU2855" s="6"/>
      <c r="AV2855" s="6"/>
      <c r="AW2855" s="6"/>
    </row>
    <row r="2856" spans="1:49" x14ac:dyDescent="0.35">
      <c r="A2856" s="20"/>
      <c r="B2856" s="20"/>
      <c r="C2856" s="20"/>
      <c r="D2856" s="20"/>
      <c r="E2856" s="6"/>
      <c r="F2856" s="6"/>
      <c r="G2856" s="6"/>
      <c r="H2856" s="6"/>
      <c r="I2856" s="6"/>
      <c r="J2856" s="6"/>
      <c r="K2856" s="6"/>
      <c r="L2856" s="6"/>
      <c r="M2856" s="6"/>
      <c r="N2856" s="6"/>
      <c r="O2856" s="6"/>
      <c r="P2856" s="6"/>
      <c r="Q2856" s="6"/>
      <c r="R2856" s="6"/>
      <c r="S2856" s="6"/>
      <c r="T2856" s="6"/>
      <c r="U2856" s="6"/>
      <c r="V2856" s="6"/>
      <c r="W2856" s="6"/>
      <c r="X2856" s="6"/>
      <c r="Y2856" s="6"/>
      <c r="Z2856" s="6"/>
      <c r="AA2856" s="6"/>
      <c r="AB2856" s="6"/>
      <c r="AC2856" s="6"/>
      <c r="AD2856" s="6"/>
      <c r="AE2856" s="6"/>
      <c r="AF2856" s="6"/>
      <c r="AG2856" s="6"/>
      <c r="AH2856" s="6"/>
      <c r="AI2856" s="6"/>
      <c r="AJ2856" s="6"/>
      <c r="AK2856" s="6"/>
      <c r="AL2856" s="6"/>
      <c r="AM2856" s="6"/>
      <c r="AN2856" s="6"/>
      <c r="AO2856" s="6"/>
      <c r="AP2856" s="6"/>
      <c r="AQ2856" s="21"/>
      <c r="AR2856" s="21"/>
      <c r="AS2856" s="21"/>
      <c r="AT2856" s="6"/>
      <c r="AU2856" s="6"/>
      <c r="AV2856" s="6"/>
      <c r="AW2856" s="6"/>
    </row>
    <row r="2857" spans="1:49" x14ac:dyDescent="0.35">
      <c r="A2857" s="20"/>
      <c r="B2857" s="20"/>
      <c r="C2857" s="20"/>
      <c r="D2857" s="20"/>
      <c r="E2857" s="6"/>
      <c r="F2857" s="6"/>
      <c r="G2857" s="6"/>
      <c r="H2857" s="6"/>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c r="AG2857" s="6"/>
      <c r="AH2857" s="6"/>
      <c r="AI2857" s="6"/>
      <c r="AJ2857" s="6"/>
      <c r="AK2857" s="6"/>
      <c r="AL2857" s="6"/>
      <c r="AM2857" s="6"/>
      <c r="AN2857" s="6"/>
      <c r="AO2857" s="6"/>
      <c r="AP2857" s="6"/>
      <c r="AQ2857" s="21"/>
      <c r="AR2857" s="21"/>
      <c r="AS2857" s="21"/>
      <c r="AT2857" s="6"/>
      <c r="AU2857" s="6"/>
      <c r="AV2857" s="6"/>
      <c r="AW2857" s="6"/>
    </row>
    <row r="2858" spans="1:49" x14ac:dyDescent="0.35">
      <c r="A2858" s="20"/>
      <c r="B2858" s="20"/>
      <c r="C2858" s="20"/>
      <c r="D2858" s="20"/>
      <c r="E2858" s="6"/>
      <c r="F2858" s="6"/>
      <c r="G2858" s="6"/>
      <c r="H2858" s="6"/>
      <c r="I2858" s="6"/>
      <c r="J2858" s="6"/>
      <c r="K2858" s="6"/>
      <c r="L2858" s="6"/>
      <c r="M2858" s="6"/>
      <c r="N2858" s="6"/>
      <c r="O2858" s="6"/>
      <c r="P2858" s="6"/>
      <c r="Q2858" s="6"/>
      <c r="R2858" s="6"/>
      <c r="S2858" s="6"/>
      <c r="T2858" s="6"/>
      <c r="U2858" s="6"/>
      <c r="V2858" s="6"/>
      <c r="W2858" s="6"/>
      <c r="X2858" s="6"/>
      <c r="Y2858" s="6"/>
      <c r="Z2858" s="6"/>
      <c r="AA2858" s="6"/>
      <c r="AB2858" s="6"/>
      <c r="AC2858" s="6"/>
      <c r="AD2858" s="6"/>
      <c r="AE2858" s="6"/>
      <c r="AF2858" s="6"/>
      <c r="AG2858" s="6"/>
      <c r="AH2858" s="6"/>
      <c r="AI2858" s="6"/>
      <c r="AJ2858" s="6"/>
      <c r="AK2858" s="6"/>
      <c r="AL2858" s="6"/>
      <c r="AM2858" s="6"/>
      <c r="AN2858" s="6"/>
      <c r="AO2858" s="6"/>
      <c r="AP2858" s="6"/>
      <c r="AQ2858" s="21"/>
      <c r="AR2858" s="21"/>
      <c r="AS2858" s="21"/>
      <c r="AT2858" s="6"/>
      <c r="AU2858" s="6"/>
      <c r="AV2858" s="6"/>
      <c r="AW2858" s="6"/>
    </row>
    <row r="2859" spans="1:49" x14ac:dyDescent="0.35">
      <c r="A2859" s="20"/>
      <c r="B2859" s="20"/>
      <c r="C2859" s="20"/>
      <c r="D2859" s="20"/>
      <c r="E2859" s="6"/>
      <c r="F2859" s="6"/>
      <c r="G2859" s="6"/>
      <c r="H2859" s="6"/>
      <c r="I2859" s="6"/>
      <c r="J2859" s="6"/>
      <c r="K2859" s="6"/>
      <c r="L2859" s="6"/>
      <c r="M2859" s="6"/>
      <c r="N2859" s="6"/>
      <c r="O2859" s="6"/>
      <c r="P2859" s="6"/>
      <c r="Q2859" s="6"/>
      <c r="R2859" s="6"/>
      <c r="S2859" s="6"/>
      <c r="T2859" s="6"/>
      <c r="U2859" s="6"/>
      <c r="V2859" s="6"/>
      <c r="W2859" s="6"/>
      <c r="X2859" s="6"/>
      <c r="Y2859" s="6"/>
      <c r="Z2859" s="6"/>
      <c r="AA2859" s="6"/>
      <c r="AB2859" s="6"/>
      <c r="AC2859" s="6"/>
      <c r="AD2859" s="6"/>
      <c r="AE2859" s="6"/>
      <c r="AF2859" s="6"/>
      <c r="AG2859" s="6"/>
      <c r="AH2859" s="6"/>
      <c r="AI2859" s="6"/>
      <c r="AJ2859" s="6"/>
      <c r="AK2859" s="6"/>
      <c r="AL2859" s="6"/>
      <c r="AM2859" s="6"/>
      <c r="AN2859" s="6"/>
      <c r="AO2859" s="6"/>
      <c r="AP2859" s="6"/>
      <c r="AQ2859" s="21"/>
      <c r="AR2859" s="21"/>
      <c r="AS2859" s="21"/>
      <c r="AT2859" s="6"/>
      <c r="AU2859" s="6"/>
      <c r="AV2859" s="6"/>
      <c r="AW2859" s="6"/>
    </row>
    <row r="2860" spans="1:49" x14ac:dyDescent="0.35">
      <c r="A2860" s="20"/>
      <c r="B2860" s="20"/>
      <c r="C2860" s="20"/>
      <c r="D2860" s="20"/>
      <c r="E2860" s="6"/>
      <c r="F2860" s="6"/>
      <c r="G2860" s="6"/>
      <c r="H2860" s="6"/>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c r="AG2860" s="6"/>
      <c r="AH2860" s="6"/>
      <c r="AI2860" s="6"/>
      <c r="AJ2860" s="6"/>
      <c r="AK2860" s="6"/>
      <c r="AL2860" s="6"/>
      <c r="AM2860" s="6"/>
      <c r="AN2860" s="6"/>
      <c r="AO2860" s="6"/>
      <c r="AP2860" s="6"/>
      <c r="AQ2860" s="21"/>
      <c r="AR2860" s="21"/>
      <c r="AS2860" s="21"/>
      <c r="AT2860" s="6"/>
      <c r="AU2860" s="6"/>
      <c r="AV2860" s="6"/>
      <c r="AW2860" s="6"/>
    </row>
    <row r="2861" spans="1:49" x14ac:dyDescent="0.35">
      <c r="A2861" s="20"/>
      <c r="B2861" s="20"/>
      <c r="C2861" s="20"/>
      <c r="D2861" s="20"/>
      <c r="E2861" s="6"/>
      <c r="F2861" s="6"/>
      <c r="G2861" s="6"/>
      <c r="H2861" s="6"/>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c r="AG2861" s="6"/>
      <c r="AH2861" s="6"/>
      <c r="AI2861" s="6"/>
      <c r="AJ2861" s="6"/>
      <c r="AK2861" s="6"/>
      <c r="AL2861" s="6"/>
      <c r="AM2861" s="6"/>
      <c r="AN2861" s="6"/>
      <c r="AO2861" s="6"/>
      <c r="AP2861" s="6"/>
      <c r="AQ2861" s="21"/>
      <c r="AR2861" s="21"/>
      <c r="AS2861" s="21"/>
      <c r="AT2861" s="6"/>
      <c r="AU2861" s="6"/>
      <c r="AV2861" s="6"/>
      <c r="AW2861" s="6"/>
    </row>
    <row r="2862" spans="1:49" x14ac:dyDescent="0.35">
      <c r="A2862" s="20"/>
      <c r="B2862" s="20"/>
      <c r="C2862" s="20"/>
      <c r="D2862" s="20"/>
      <c r="E2862" s="6"/>
      <c r="F2862" s="6"/>
      <c r="G2862" s="6"/>
      <c r="H2862" s="6"/>
      <c r="I2862" s="6"/>
      <c r="J2862" s="6"/>
      <c r="K2862" s="6"/>
      <c r="L2862" s="6"/>
      <c r="M2862" s="6"/>
      <c r="N2862" s="6"/>
      <c r="O2862" s="6"/>
      <c r="P2862" s="6"/>
      <c r="Q2862" s="6"/>
      <c r="R2862" s="6"/>
      <c r="S2862" s="6"/>
      <c r="T2862" s="6"/>
      <c r="U2862" s="6"/>
      <c r="V2862" s="6"/>
      <c r="W2862" s="6"/>
      <c r="X2862" s="6"/>
      <c r="Y2862" s="6"/>
      <c r="Z2862" s="6"/>
      <c r="AA2862" s="6"/>
      <c r="AB2862" s="6"/>
      <c r="AC2862" s="6"/>
      <c r="AD2862" s="6"/>
      <c r="AE2862" s="6"/>
      <c r="AF2862" s="6"/>
      <c r="AG2862" s="6"/>
      <c r="AH2862" s="6"/>
      <c r="AI2862" s="6"/>
      <c r="AJ2862" s="6"/>
      <c r="AK2862" s="6"/>
      <c r="AL2862" s="6"/>
      <c r="AM2862" s="6"/>
      <c r="AN2862" s="6"/>
      <c r="AO2862" s="6"/>
      <c r="AP2862" s="6"/>
      <c r="AQ2862" s="21"/>
      <c r="AR2862" s="21"/>
      <c r="AS2862" s="21"/>
      <c r="AT2862" s="6"/>
      <c r="AU2862" s="6"/>
      <c r="AV2862" s="6"/>
      <c r="AW2862" s="6"/>
    </row>
    <row r="2863" spans="1:49" x14ac:dyDescent="0.35">
      <c r="A2863" s="20"/>
      <c r="B2863" s="20"/>
      <c r="C2863" s="20"/>
      <c r="D2863" s="20"/>
      <c r="E2863" s="6"/>
      <c r="F2863" s="6"/>
      <c r="G2863" s="6"/>
      <c r="H2863" s="6"/>
      <c r="I2863" s="6"/>
      <c r="J2863" s="6"/>
      <c r="K2863" s="6"/>
      <c r="L2863" s="6"/>
      <c r="M2863" s="6"/>
      <c r="N2863" s="6"/>
      <c r="O2863" s="6"/>
      <c r="P2863" s="6"/>
      <c r="Q2863" s="6"/>
      <c r="R2863" s="6"/>
      <c r="S2863" s="6"/>
      <c r="T2863" s="6"/>
      <c r="U2863" s="6"/>
      <c r="V2863" s="6"/>
      <c r="W2863" s="6"/>
      <c r="X2863" s="6"/>
      <c r="Y2863" s="6"/>
      <c r="Z2863" s="6"/>
      <c r="AA2863" s="6"/>
      <c r="AB2863" s="6"/>
      <c r="AC2863" s="6"/>
      <c r="AD2863" s="6"/>
      <c r="AE2863" s="6"/>
      <c r="AF2863" s="6"/>
      <c r="AG2863" s="6"/>
      <c r="AH2863" s="6"/>
      <c r="AI2863" s="6"/>
      <c r="AJ2863" s="6"/>
      <c r="AK2863" s="6"/>
      <c r="AL2863" s="6"/>
      <c r="AM2863" s="6"/>
      <c r="AN2863" s="6"/>
      <c r="AO2863" s="6"/>
      <c r="AP2863" s="6"/>
      <c r="AQ2863" s="21"/>
      <c r="AR2863" s="21"/>
      <c r="AS2863" s="21"/>
      <c r="AT2863" s="6"/>
      <c r="AU2863" s="6"/>
      <c r="AV2863" s="6"/>
      <c r="AW2863" s="6"/>
    </row>
    <row r="2864" spans="1:49" x14ac:dyDescent="0.35">
      <c r="A2864" s="20"/>
      <c r="B2864" s="20"/>
      <c r="C2864" s="20"/>
      <c r="D2864" s="20"/>
      <c r="E2864" s="6"/>
      <c r="F2864" s="6"/>
      <c r="G2864" s="6"/>
      <c r="H2864" s="6"/>
      <c r="I2864" s="6"/>
      <c r="J2864" s="6"/>
      <c r="K2864" s="6"/>
      <c r="L2864" s="6"/>
      <c r="M2864" s="6"/>
      <c r="N2864" s="6"/>
      <c r="O2864" s="6"/>
      <c r="P2864" s="6"/>
      <c r="Q2864" s="6"/>
      <c r="R2864" s="6"/>
      <c r="S2864" s="6"/>
      <c r="T2864" s="6"/>
      <c r="U2864" s="6"/>
      <c r="V2864" s="6"/>
      <c r="W2864" s="6"/>
      <c r="X2864" s="6"/>
      <c r="Y2864" s="6"/>
      <c r="Z2864" s="6"/>
      <c r="AA2864" s="6"/>
      <c r="AB2864" s="6"/>
      <c r="AC2864" s="6"/>
      <c r="AD2864" s="6"/>
      <c r="AE2864" s="6"/>
      <c r="AF2864" s="6"/>
      <c r="AG2864" s="6"/>
      <c r="AH2864" s="6"/>
      <c r="AI2864" s="6"/>
      <c r="AJ2864" s="6"/>
      <c r="AK2864" s="6"/>
      <c r="AL2864" s="6"/>
      <c r="AM2864" s="6"/>
      <c r="AN2864" s="6"/>
      <c r="AO2864" s="6"/>
      <c r="AP2864" s="6"/>
      <c r="AQ2864" s="21"/>
      <c r="AR2864" s="21"/>
      <c r="AS2864" s="21"/>
      <c r="AT2864" s="6"/>
      <c r="AU2864" s="6"/>
      <c r="AV2864" s="6"/>
      <c r="AW2864" s="6"/>
    </row>
    <row r="2865" spans="1:49" x14ac:dyDescent="0.35">
      <c r="A2865" s="20"/>
      <c r="B2865" s="20"/>
      <c r="C2865" s="20"/>
      <c r="D2865" s="20"/>
      <c r="E2865" s="6"/>
      <c r="F2865" s="6"/>
      <c r="G2865" s="6"/>
      <c r="H2865" s="6"/>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c r="AG2865" s="6"/>
      <c r="AH2865" s="6"/>
      <c r="AI2865" s="6"/>
      <c r="AJ2865" s="6"/>
      <c r="AK2865" s="6"/>
      <c r="AL2865" s="6"/>
      <c r="AM2865" s="6"/>
      <c r="AN2865" s="6"/>
      <c r="AO2865" s="6"/>
      <c r="AP2865" s="6"/>
      <c r="AQ2865" s="21"/>
      <c r="AR2865" s="21"/>
      <c r="AS2865" s="21"/>
      <c r="AT2865" s="6"/>
      <c r="AU2865" s="6"/>
      <c r="AV2865" s="6"/>
      <c r="AW2865" s="6"/>
    </row>
    <row r="2866" spans="1:49" x14ac:dyDescent="0.35">
      <c r="A2866" s="20"/>
      <c r="B2866" s="20"/>
      <c r="C2866" s="20"/>
      <c r="D2866" s="20"/>
      <c r="E2866" s="6"/>
      <c r="F2866" s="6"/>
      <c r="G2866" s="6"/>
      <c r="H2866" s="6"/>
      <c r="I2866" s="6"/>
      <c r="J2866" s="6"/>
      <c r="K2866" s="6"/>
      <c r="L2866" s="6"/>
      <c r="M2866" s="6"/>
      <c r="N2866" s="6"/>
      <c r="O2866" s="6"/>
      <c r="P2866" s="6"/>
      <c r="Q2866" s="6"/>
      <c r="R2866" s="6"/>
      <c r="S2866" s="6"/>
      <c r="T2866" s="6"/>
      <c r="U2866" s="6"/>
      <c r="V2866" s="6"/>
      <c r="W2866" s="6"/>
      <c r="X2866" s="6"/>
      <c r="Y2866" s="6"/>
      <c r="Z2866" s="6"/>
      <c r="AA2866" s="6"/>
      <c r="AB2866" s="6"/>
      <c r="AC2866" s="6"/>
      <c r="AD2866" s="6"/>
      <c r="AE2866" s="6"/>
      <c r="AF2866" s="6"/>
      <c r="AG2866" s="6"/>
      <c r="AH2866" s="6"/>
      <c r="AI2866" s="6"/>
      <c r="AJ2866" s="6"/>
      <c r="AK2866" s="6"/>
      <c r="AL2866" s="6"/>
      <c r="AM2866" s="6"/>
      <c r="AN2866" s="6"/>
      <c r="AO2866" s="6"/>
      <c r="AP2866" s="6"/>
      <c r="AQ2866" s="21"/>
      <c r="AR2866" s="21"/>
      <c r="AS2866" s="21"/>
      <c r="AT2866" s="6"/>
      <c r="AU2866" s="6"/>
      <c r="AV2866" s="6"/>
      <c r="AW2866" s="6"/>
    </row>
    <row r="2867" spans="1:49" x14ac:dyDescent="0.35">
      <c r="A2867" s="20"/>
      <c r="B2867" s="20"/>
      <c r="C2867" s="20"/>
      <c r="D2867" s="20"/>
      <c r="E2867" s="6"/>
      <c r="F2867" s="6"/>
      <c r="G2867" s="6"/>
      <c r="H2867" s="6"/>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c r="AG2867" s="6"/>
      <c r="AH2867" s="6"/>
      <c r="AI2867" s="6"/>
      <c r="AJ2867" s="6"/>
      <c r="AK2867" s="6"/>
      <c r="AL2867" s="6"/>
      <c r="AM2867" s="6"/>
      <c r="AN2867" s="6"/>
      <c r="AO2867" s="6"/>
      <c r="AP2867" s="6"/>
      <c r="AQ2867" s="21"/>
      <c r="AR2867" s="21"/>
      <c r="AS2867" s="21"/>
      <c r="AT2867" s="6"/>
      <c r="AU2867" s="6"/>
      <c r="AV2867" s="6"/>
      <c r="AW2867" s="6"/>
    </row>
    <row r="2868" spans="1:49" x14ac:dyDescent="0.35">
      <c r="A2868" s="20"/>
      <c r="B2868" s="20"/>
      <c r="C2868" s="20"/>
      <c r="D2868" s="20"/>
      <c r="E2868" s="6"/>
      <c r="F2868" s="6"/>
      <c r="G2868" s="6"/>
      <c r="H2868" s="6"/>
      <c r="I2868" s="6"/>
      <c r="J2868" s="6"/>
      <c r="K2868" s="6"/>
      <c r="L2868" s="6"/>
      <c r="M2868" s="6"/>
      <c r="N2868" s="6"/>
      <c r="O2868" s="6"/>
      <c r="P2868" s="6"/>
      <c r="Q2868" s="6"/>
      <c r="R2868" s="6"/>
      <c r="S2868" s="6"/>
      <c r="T2868" s="6"/>
      <c r="U2868" s="6"/>
      <c r="V2868" s="6"/>
      <c r="W2868" s="6"/>
      <c r="X2868" s="6"/>
      <c r="Y2868" s="6"/>
      <c r="Z2868" s="6"/>
      <c r="AA2868" s="6"/>
      <c r="AB2868" s="6"/>
      <c r="AC2868" s="6"/>
      <c r="AD2868" s="6"/>
      <c r="AE2868" s="6"/>
      <c r="AF2868" s="6"/>
      <c r="AG2868" s="6"/>
      <c r="AH2868" s="6"/>
      <c r="AI2868" s="6"/>
      <c r="AJ2868" s="6"/>
      <c r="AK2868" s="6"/>
      <c r="AL2868" s="6"/>
      <c r="AM2868" s="6"/>
      <c r="AN2868" s="6"/>
      <c r="AO2868" s="6"/>
      <c r="AP2868" s="6"/>
      <c r="AQ2868" s="21"/>
      <c r="AR2868" s="21"/>
      <c r="AS2868" s="21"/>
      <c r="AT2868" s="6"/>
      <c r="AU2868" s="6"/>
      <c r="AV2868" s="6"/>
      <c r="AW2868" s="6"/>
    </row>
    <row r="2869" spans="1:49" x14ac:dyDescent="0.35">
      <c r="A2869" s="20"/>
      <c r="B2869" s="20"/>
      <c r="C2869" s="20"/>
      <c r="D2869" s="20"/>
      <c r="E2869" s="6"/>
      <c r="F2869" s="6"/>
      <c r="G2869" s="6"/>
      <c r="H2869" s="6"/>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c r="AG2869" s="6"/>
      <c r="AH2869" s="6"/>
      <c r="AI2869" s="6"/>
      <c r="AJ2869" s="6"/>
      <c r="AK2869" s="6"/>
      <c r="AL2869" s="6"/>
      <c r="AM2869" s="6"/>
      <c r="AN2869" s="6"/>
      <c r="AO2869" s="6"/>
      <c r="AP2869" s="6"/>
      <c r="AQ2869" s="21"/>
      <c r="AR2869" s="21"/>
      <c r="AS2869" s="21"/>
      <c r="AT2869" s="6"/>
      <c r="AU2869" s="6"/>
      <c r="AV2869" s="6"/>
      <c r="AW2869" s="6"/>
    </row>
    <row r="2870" spans="1:49" x14ac:dyDescent="0.35">
      <c r="A2870" s="20"/>
      <c r="B2870" s="20"/>
      <c r="C2870" s="20"/>
      <c r="D2870" s="20"/>
      <c r="E2870" s="6"/>
      <c r="F2870" s="6"/>
      <c r="G2870" s="6"/>
      <c r="H2870" s="6"/>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c r="AG2870" s="6"/>
      <c r="AH2870" s="6"/>
      <c r="AI2870" s="6"/>
      <c r="AJ2870" s="6"/>
      <c r="AK2870" s="6"/>
      <c r="AL2870" s="6"/>
      <c r="AM2870" s="6"/>
      <c r="AN2870" s="6"/>
      <c r="AO2870" s="6"/>
      <c r="AP2870" s="6"/>
      <c r="AQ2870" s="21"/>
      <c r="AR2870" s="21"/>
      <c r="AS2870" s="21"/>
      <c r="AT2870" s="6"/>
      <c r="AU2870" s="6"/>
      <c r="AV2870" s="6"/>
      <c r="AW2870" s="6"/>
    </row>
    <row r="2871" spans="1:49" x14ac:dyDescent="0.35">
      <c r="A2871" s="20"/>
      <c r="B2871" s="20"/>
      <c r="C2871" s="20"/>
      <c r="D2871" s="20"/>
      <c r="E2871" s="6"/>
      <c r="F2871" s="6"/>
      <c r="G2871" s="6"/>
      <c r="H2871" s="6"/>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c r="AG2871" s="6"/>
      <c r="AH2871" s="6"/>
      <c r="AI2871" s="6"/>
      <c r="AJ2871" s="6"/>
      <c r="AK2871" s="6"/>
      <c r="AL2871" s="6"/>
      <c r="AM2871" s="6"/>
      <c r="AN2871" s="6"/>
      <c r="AO2871" s="6"/>
      <c r="AP2871" s="6"/>
      <c r="AQ2871" s="21"/>
      <c r="AR2871" s="21"/>
      <c r="AS2871" s="21"/>
      <c r="AT2871" s="6"/>
      <c r="AU2871" s="6"/>
      <c r="AV2871" s="6"/>
      <c r="AW2871" s="6"/>
    </row>
    <row r="2872" spans="1:49" x14ac:dyDescent="0.35">
      <c r="A2872" s="20"/>
      <c r="B2872" s="20"/>
      <c r="C2872" s="20"/>
      <c r="D2872" s="20"/>
      <c r="E2872" s="6"/>
      <c r="F2872" s="6"/>
      <c r="G2872" s="6"/>
      <c r="H2872" s="6"/>
      <c r="I2872" s="6"/>
      <c r="J2872" s="6"/>
      <c r="K2872" s="6"/>
      <c r="L2872" s="6"/>
      <c r="M2872" s="6"/>
      <c r="N2872" s="6"/>
      <c r="O2872" s="6"/>
      <c r="P2872" s="6"/>
      <c r="Q2872" s="6"/>
      <c r="R2872" s="6"/>
      <c r="S2872" s="6"/>
      <c r="T2872" s="6"/>
      <c r="U2872" s="6"/>
      <c r="V2872" s="6"/>
      <c r="W2872" s="6"/>
      <c r="X2872" s="6"/>
      <c r="Y2872" s="6"/>
      <c r="Z2872" s="6"/>
      <c r="AA2872" s="6"/>
      <c r="AB2872" s="6"/>
      <c r="AC2872" s="6"/>
      <c r="AD2872" s="6"/>
      <c r="AE2872" s="6"/>
      <c r="AF2872" s="6"/>
      <c r="AG2872" s="6"/>
      <c r="AH2872" s="6"/>
      <c r="AI2872" s="6"/>
      <c r="AJ2872" s="6"/>
      <c r="AK2872" s="6"/>
      <c r="AL2872" s="6"/>
      <c r="AM2872" s="6"/>
      <c r="AN2872" s="6"/>
      <c r="AO2872" s="6"/>
      <c r="AP2872" s="6"/>
      <c r="AQ2872" s="21"/>
      <c r="AR2872" s="21"/>
      <c r="AS2872" s="21"/>
      <c r="AT2872" s="6"/>
      <c r="AU2872" s="6"/>
      <c r="AV2872" s="6"/>
      <c r="AW2872" s="6"/>
    </row>
    <row r="2873" spans="1:49" x14ac:dyDescent="0.35">
      <c r="A2873" s="20"/>
      <c r="B2873" s="20"/>
      <c r="C2873" s="20"/>
      <c r="D2873" s="20"/>
      <c r="E2873" s="6"/>
      <c r="F2873" s="6"/>
      <c r="G2873" s="6"/>
      <c r="H2873" s="6"/>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c r="AG2873" s="6"/>
      <c r="AH2873" s="6"/>
      <c r="AI2873" s="6"/>
      <c r="AJ2873" s="6"/>
      <c r="AK2873" s="6"/>
      <c r="AL2873" s="6"/>
      <c r="AM2873" s="6"/>
      <c r="AN2873" s="6"/>
      <c r="AO2873" s="6"/>
      <c r="AP2873" s="6"/>
      <c r="AQ2873" s="21"/>
      <c r="AR2873" s="21"/>
      <c r="AS2873" s="21"/>
      <c r="AT2873" s="6"/>
      <c r="AU2873" s="6"/>
      <c r="AV2873" s="6"/>
      <c r="AW2873" s="6"/>
    </row>
    <row r="2874" spans="1:49" x14ac:dyDescent="0.35">
      <c r="A2874" s="20"/>
      <c r="B2874" s="20"/>
      <c r="C2874" s="20"/>
      <c r="D2874" s="20"/>
      <c r="E2874" s="6"/>
      <c r="F2874" s="6"/>
      <c r="G2874" s="6"/>
      <c r="H2874" s="6"/>
      <c r="I2874" s="6"/>
      <c r="J2874" s="6"/>
      <c r="K2874" s="6"/>
      <c r="L2874" s="6"/>
      <c r="M2874" s="6"/>
      <c r="N2874" s="6"/>
      <c r="O2874" s="6"/>
      <c r="P2874" s="6"/>
      <c r="Q2874" s="6"/>
      <c r="R2874" s="6"/>
      <c r="S2874" s="6"/>
      <c r="T2874" s="6"/>
      <c r="U2874" s="6"/>
      <c r="V2874" s="6"/>
      <c r="W2874" s="6"/>
      <c r="X2874" s="6"/>
      <c r="Y2874" s="6"/>
      <c r="Z2874" s="6"/>
      <c r="AA2874" s="6"/>
      <c r="AB2874" s="6"/>
      <c r="AC2874" s="6"/>
      <c r="AD2874" s="6"/>
      <c r="AE2874" s="6"/>
      <c r="AF2874" s="6"/>
      <c r="AG2874" s="6"/>
      <c r="AH2874" s="6"/>
      <c r="AI2874" s="6"/>
      <c r="AJ2874" s="6"/>
      <c r="AK2874" s="6"/>
      <c r="AL2874" s="6"/>
      <c r="AM2874" s="6"/>
      <c r="AN2874" s="6"/>
      <c r="AO2874" s="6"/>
      <c r="AP2874" s="6"/>
      <c r="AQ2874" s="21"/>
      <c r="AR2874" s="21"/>
      <c r="AS2874" s="21"/>
      <c r="AT2874" s="6"/>
      <c r="AU2874" s="6"/>
      <c r="AV2874" s="6"/>
      <c r="AW2874" s="6"/>
    </row>
    <row r="2875" spans="1:49" x14ac:dyDescent="0.35">
      <c r="A2875" s="20"/>
      <c r="B2875" s="20"/>
      <c r="C2875" s="20"/>
      <c r="D2875" s="20"/>
      <c r="E2875" s="6"/>
      <c r="F2875" s="6"/>
      <c r="G2875" s="6"/>
      <c r="H2875" s="6"/>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c r="AG2875" s="6"/>
      <c r="AH2875" s="6"/>
      <c r="AI2875" s="6"/>
      <c r="AJ2875" s="6"/>
      <c r="AK2875" s="6"/>
      <c r="AL2875" s="6"/>
      <c r="AM2875" s="6"/>
      <c r="AN2875" s="6"/>
      <c r="AO2875" s="6"/>
      <c r="AP2875" s="6"/>
      <c r="AQ2875" s="21"/>
      <c r="AR2875" s="21"/>
      <c r="AS2875" s="21"/>
      <c r="AT2875" s="6"/>
      <c r="AU2875" s="6"/>
      <c r="AV2875" s="6"/>
      <c r="AW2875" s="6"/>
    </row>
    <row r="2876" spans="1:49" x14ac:dyDescent="0.35">
      <c r="A2876" s="20"/>
      <c r="B2876" s="20"/>
      <c r="C2876" s="20"/>
      <c r="D2876" s="20"/>
      <c r="E2876" s="6"/>
      <c r="F2876" s="6"/>
      <c r="G2876" s="6"/>
      <c r="H2876" s="6"/>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c r="AG2876" s="6"/>
      <c r="AH2876" s="6"/>
      <c r="AI2876" s="6"/>
      <c r="AJ2876" s="6"/>
      <c r="AK2876" s="6"/>
      <c r="AL2876" s="6"/>
      <c r="AM2876" s="6"/>
      <c r="AN2876" s="6"/>
      <c r="AO2876" s="6"/>
      <c r="AP2876" s="6"/>
      <c r="AQ2876" s="21"/>
      <c r="AR2876" s="21"/>
      <c r="AS2876" s="21"/>
      <c r="AT2876" s="6"/>
      <c r="AU2876" s="6"/>
      <c r="AV2876" s="6"/>
      <c r="AW2876" s="6"/>
    </row>
    <row r="2877" spans="1:49" x14ac:dyDescent="0.35">
      <c r="A2877" s="20"/>
      <c r="B2877" s="20"/>
      <c r="C2877" s="20"/>
      <c r="D2877" s="20"/>
      <c r="E2877" s="6"/>
      <c r="F2877" s="6"/>
      <c r="G2877" s="6"/>
      <c r="H2877" s="6"/>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c r="AG2877" s="6"/>
      <c r="AH2877" s="6"/>
      <c r="AI2877" s="6"/>
      <c r="AJ2877" s="6"/>
      <c r="AK2877" s="6"/>
      <c r="AL2877" s="6"/>
      <c r="AM2877" s="6"/>
      <c r="AN2877" s="6"/>
      <c r="AO2877" s="6"/>
      <c r="AP2877" s="6"/>
      <c r="AQ2877" s="21"/>
      <c r="AR2877" s="21"/>
      <c r="AS2877" s="21"/>
      <c r="AT2877" s="6"/>
      <c r="AU2877" s="6"/>
      <c r="AV2877" s="6"/>
      <c r="AW2877" s="6"/>
    </row>
    <row r="2878" spans="1:49" x14ac:dyDescent="0.35">
      <c r="A2878" s="20"/>
      <c r="B2878" s="20"/>
      <c r="C2878" s="20"/>
      <c r="D2878" s="20"/>
      <c r="E2878" s="6"/>
      <c r="F2878" s="6"/>
      <c r="G2878" s="6"/>
      <c r="H2878" s="6"/>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c r="AG2878" s="6"/>
      <c r="AH2878" s="6"/>
      <c r="AI2878" s="6"/>
      <c r="AJ2878" s="6"/>
      <c r="AK2878" s="6"/>
      <c r="AL2878" s="6"/>
      <c r="AM2878" s="6"/>
      <c r="AN2878" s="6"/>
      <c r="AO2878" s="6"/>
      <c r="AP2878" s="6"/>
      <c r="AQ2878" s="21"/>
      <c r="AR2878" s="21"/>
      <c r="AS2878" s="21"/>
      <c r="AT2878" s="6"/>
      <c r="AU2878" s="6"/>
      <c r="AV2878" s="6"/>
      <c r="AW2878" s="6"/>
    </row>
    <row r="2879" spans="1:49" x14ac:dyDescent="0.35">
      <c r="A2879" s="20"/>
      <c r="B2879" s="20"/>
      <c r="C2879" s="20"/>
      <c r="D2879" s="20"/>
      <c r="E2879" s="6"/>
      <c r="F2879" s="6"/>
      <c r="G2879" s="6"/>
      <c r="H2879" s="6"/>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c r="AG2879" s="6"/>
      <c r="AH2879" s="6"/>
      <c r="AI2879" s="6"/>
      <c r="AJ2879" s="6"/>
      <c r="AK2879" s="6"/>
      <c r="AL2879" s="6"/>
      <c r="AM2879" s="6"/>
      <c r="AN2879" s="6"/>
      <c r="AO2879" s="6"/>
      <c r="AP2879" s="6"/>
      <c r="AQ2879" s="21"/>
      <c r="AR2879" s="21"/>
      <c r="AS2879" s="21"/>
      <c r="AT2879" s="6"/>
      <c r="AU2879" s="6"/>
      <c r="AV2879" s="6"/>
      <c r="AW2879" s="6"/>
    </row>
    <row r="2880" spans="1:49" x14ac:dyDescent="0.35">
      <c r="A2880" s="20"/>
      <c r="B2880" s="20"/>
      <c r="C2880" s="20"/>
      <c r="D2880" s="20"/>
      <c r="E2880" s="6"/>
      <c r="F2880" s="6"/>
      <c r="G2880" s="6"/>
      <c r="H2880" s="6"/>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c r="AG2880" s="6"/>
      <c r="AH2880" s="6"/>
      <c r="AI2880" s="6"/>
      <c r="AJ2880" s="6"/>
      <c r="AK2880" s="6"/>
      <c r="AL2880" s="6"/>
      <c r="AM2880" s="6"/>
      <c r="AN2880" s="6"/>
      <c r="AO2880" s="6"/>
      <c r="AP2880" s="6"/>
      <c r="AQ2880" s="21"/>
      <c r="AR2880" s="21"/>
      <c r="AS2880" s="21"/>
      <c r="AT2880" s="6"/>
      <c r="AU2880" s="6"/>
      <c r="AV2880" s="6"/>
      <c r="AW2880" s="6"/>
    </row>
    <row r="2881" spans="1:49" x14ac:dyDescent="0.35">
      <c r="A2881" s="20"/>
      <c r="B2881" s="20"/>
      <c r="C2881" s="20"/>
      <c r="D2881" s="20"/>
      <c r="E2881" s="6"/>
      <c r="F2881" s="6"/>
      <c r="G2881" s="6"/>
      <c r="H2881" s="6"/>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c r="AG2881" s="6"/>
      <c r="AH2881" s="6"/>
      <c r="AI2881" s="6"/>
      <c r="AJ2881" s="6"/>
      <c r="AK2881" s="6"/>
      <c r="AL2881" s="6"/>
      <c r="AM2881" s="6"/>
      <c r="AN2881" s="6"/>
      <c r="AO2881" s="6"/>
      <c r="AP2881" s="6"/>
      <c r="AQ2881" s="21"/>
      <c r="AR2881" s="21"/>
      <c r="AS2881" s="21"/>
      <c r="AT2881" s="6"/>
      <c r="AU2881" s="6"/>
      <c r="AV2881" s="6"/>
      <c r="AW2881" s="6"/>
    </row>
    <row r="2882" spans="1:49" x14ac:dyDescent="0.35">
      <c r="A2882" s="20"/>
      <c r="B2882" s="20"/>
      <c r="C2882" s="20"/>
      <c r="D2882" s="20"/>
      <c r="E2882" s="6"/>
      <c r="F2882" s="6"/>
      <c r="G2882" s="6"/>
      <c r="H2882" s="6"/>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c r="AG2882" s="6"/>
      <c r="AH2882" s="6"/>
      <c r="AI2882" s="6"/>
      <c r="AJ2882" s="6"/>
      <c r="AK2882" s="6"/>
      <c r="AL2882" s="6"/>
      <c r="AM2882" s="6"/>
      <c r="AN2882" s="6"/>
      <c r="AO2882" s="6"/>
      <c r="AP2882" s="6"/>
      <c r="AQ2882" s="21"/>
      <c r="AR2882" s="21"/>
      <c r="AS2882" s="21"/>
      <c r="AT2882" s="6"/>
      <c r="AU2882" s="6"/>
      <c r="AV2882" s="6"/>
      <c r="AW2882" s="6"/>
    </row>
    <row r="2883" spans="1:49" x14ac:dyDescent="0.35">
      <c r="A2883" s="20"/>
      <c r="B2883" s="20"/>
      <c r="C2883" s="20"/>
      <c r="D2883" s="20"/>
      <c r="E2883" s="6"/>
      <c r="F2883" s="6"/>
      <c r="G2883" s="6"/>
      <c r="H2883" s="6"/>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c r="AG2883" s="6"/>
      <c r="AH2883" s="6"/>
      <c r="AI2883" s="6"/>
      <c r="AJ2883" s="6"/>
      <c r="AK2883" s="6"/>
      <c r="AL2883" s="6"/>
      <c r="AM2883" s="6"/>
      <c r="AN2883" s="6"/>
      <c r="AO2883" s="6"/>
      <c r="AP2883" s="6"/>
      <c r="AQ2883" s="21"/>
      <c r="AR2883" s="21"/>
      <c r="AS2883" s="21"/>
      <c r="AT2883" s="6"/>
      <c r="AU2883" s="6"/>
      <c r="AV2883" s="6"/>
      <c r="AW2883" s="6"/>
    </row>
    <row r="2884" spans="1:49" x14ac:dyDescent="0.35">
      <c r="A2884" s="20"/>
      <c r="B2884" s="20"/>
      <c r="C2884" s="20"/>
      <c r="D2884" s="20"/>
      <c r="E2884" s="6"/>
      <c r="F2884" s="6"/>
      <c r="G2884" s="6"/>
      <c r="H2884" s="6"/>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c r="AG2884" s="6"/>
      <c r="AH2884" s="6"/>
      <c r="AI2884" s="6"/>
      <c r="AJ2884" s="6"/>
      <c r="AK2884" s="6"/>
      <c r="AL2884" s="6"/>
      <c r="AM2884" s="6"/>
      <c r="AN2884" s="6"/>
      <c r="AO2884" s="6"/>
      <c r="AP2884" s="6"/>
      <c r="AQ2884" s="21"/>
      <c r="AR2884" s="21"/>
      <c r="AS2884" s="21"/>
      <c r="AT2884" s="6"/>
      <c r="AU2884" s="6"/>
      <c r="AV2884" s="6"/>
      <c r="AW2884" s="6"/>
    </row>
    <row r="2885" spans="1:49" x14ac:dyDescent="0.35">
      <c r="A2885" s="20"/>
      <c r="B2885" s="20"/>
      <c r="C2885" s="20"/>
      <c r="D2885" s="20"/>
      <c r="E2885" s="6"/>
      <c r="F2885" s="6"/>
      <c r="G2885" s="6"/>
      <c r="H2885" s="6"/>
      <c r="I2885" s="6"/>
      <c r="J2885" s="6"/>
      <c r="K2885" s="6"/>
      <c r="L2885" s="6"/>
      <c r="M2885" s="6"/>
      <c r="N2885" s="6"/>
      <c r="O2885" s="6"/>
      <c r="P2885" s="6"/>
      <c r="Q2885" s="6"/>
      <c r="R2885" s="6"/>
      <c r="S2885" s="6"/>
      <c r="T2885" s="6"/>
      <c r="U2885" s="6"/>
      <c r="V2885" s="6"/>
      <c r="W2885" s="6"/>
      <c r="X2885" s="6"/>
      <c r="Y2885" s="6"/>
      <c r="Z2885" s="6"/>
      <c r="AA2885" s="6"/>
      <c r="AB2885" s="6"/>
      <c r="AC2885" s="6"/>
      <c r="AD2885" s="6"/>
      <c r="AE2885" s="6"/>
      <c r="AF2885" s="6"/>
      <c r="AG2885" s="6"/>
      <c r="AH2885" s="6"/>
      <c r="AI2885" s="6"/>
      <c r="AJ2885" s="6"/>
      <c r="AK2885" s="6"/>
      <c r="AL2885" s="6"/>
      <c r="AM2885" s="6"/>
      <c r="AN2885" s="6"/>
      <c r="AO2885" s="6"/>
      <c r="AP2885" s="6"/>
      <c r="AQ2885" s="21"/>
      <c r="AR2885" s="21"/>
      <c r="AS2885" s="21"/>
      <c r="AT2885" s="6"/>
      <c r="AU2885" s="6"/>
      <c r="AV2885" s="6"/>
      <c r="AW2885" s="6"/>
    </row>
    <row r="2886" spans="1:49" x14ac:dyDescent="0.35">
      <c r="A2886" s="20"/>
      <c r="B2886" s="20"/>
      <c r="C2886" s="20"/>
      <c r="D2886" s="20"/>
      <c r="E2886" s="6"/>
      <c r="F2886" s="6"/>
      <c r="G2886" s="6"/>
      <c r="H2886" s="6"/>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c r="AG2886" s="6"/>
      <c r="AH2886" s="6"/>
      <c r="AI2886" s="6"/>
      <c r="AJ2886" s="6"/>
      <c r="AK2886" s="6"/>
      <c r="AL2886" s="6"/>
      <c r="AM2886" s="6"/>
      <c r="AN2886" s="6"/>
      <c r="AO2886" s="6"/>
      <c r="AP2886" s="6"/>
      <c r="AQ2886" s="21"/>
      <c r="AR2886" s="21"/>
      <c r="AS2886" s="21"/>
      <c r="AT2886" s="6"/>
      <c r="AU2886" s="6"/>
      <c r="AV2886" s="6"/>
      <c r="AW2886" s="6"/>
    </row>
    <row r="2887" spans="1:49" x14ac:dyDescent="0.35">
      <c r="A2887" s="20"/>
      <c r="B2887" s="20"/>
      <c r="C2887" s="20"/>
      <c r="D2887" s="20"/>
      <c r="E2887" s="6"/>
      <c r="F2887" s="6"/>
      <c r="G2887" s="6"/>
      <c r="H2887" s="6"/>
      <c r="I2887" s="6"/>
      <c r="J2887" s="6"/>
      <c r="K2887" s="6"/>
      <c r="L2887" s="6"/>
      <c r="M2887" s="6"/>
      <c r="N2887" s="6"/>
      <c r="O2887" s="6"/>
      <c r="P2887" s="6"/>
      <c r="Q2887" s="6"/>
      <c r="R2887" s="6"/>
      <c r="S2887" s="6"/>
      <c r="T2887" s="6"/>
      <c r="U2887" s="6"/>
      <c r="V2887" s="6"/>
      <c r="W2887" s="6"/>
      <c r="X2887" s="6"/>
      <c r="Y2887" s="6"/>
      <c r="Z2887" s="6"/>
      <c r="AA2887" s="6"/>
      <c r="AB2887" s="6"/>
      <c r="AC2887" s="6"/>
      <c r="AD2887" s="6"/>
      <c r="AE2887" s="6"/>
      <c r="AF2887" s="6"/>
      <c r="AG2887" s="6"/>
      <c r="AH2887" s="6"/>
      <c r="AI2887" s="6"/>
      <c r="AJ2887" s="6"/>
      <c r="AK2887" s="6"/>
      <c r="AL2887" s="6"/>
      <c r="AM2887" s="6"/>
      <c r="AN2887" s="6"/>
      <c r="AO2887" s="6"/>
      <c r="AP2887" s="6"/>
      <c r="AQ2887" s="21"/>
      <c r="AR2887" s="21"/>
      <c r="AS2887" s="21"/>
      <c r="AT2887" s="6"/>
      <c r="AU2887" s="6"/>
      <c r="AV2887" s="6"/>
      <c r="AW2887" s="6"/>
    </row>
    <row r="2888" spans="1:49" x14ac:dyDescent="0.35">
      <c r="A2888" s="20"/>
      <c r="B2888" s="20"/>
      <c r="C2888" s="20"/>
      <c r="D2888" s="20"/>
      <c r="E2888" s="6"/>
      <c r="F2888" s="6"/>
      <c r="G2888" s="6"/>
      <c r="H2888" s="6"/>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c r="AG2888" s="6"/>
      <c r="AH2888" s="6"/>
      <c r="AI2888" s="6"/>
      <c r="AJ2888" s="6"/>
      <c r="AK2888" s="6"/>
      <c r="AL2888" s="6"/>
      <c r="AM2888" s="6"/>
      <c r="AN2888" s="6"/>
      <c r="AO2888" s="6"/>
      <c r="AP2888" s="6"/>
      <c r="AQ2888" s="21"/>
      <c r="AR2888" s="21"/>
      <c r="AS2888" s="21"/>
      <c r="AT2888" s="6"/>
      <c r="AU2888" s="6"/>
      <c r="AV2888" s="6"/>
      <c r="AW2888" s="6"/>
    </row>
    <row r="2889" spans="1:49" x14ac:dyDescent="0.35">
      <c r="A2889" s="20"/>
      <c r="B2889" s="20"/>
      <c r="C2889" s="20"/>
      <c r="D2889" s="20"/>
      <c r="E2889" s="6"/>
      <c r="F2889" s="6"/>
      <c r="G2889" s="6"/>
      <c r="H2889" s="6"/>
      <c r="I2889" s="6"/>
      <c r="J2889" s="6"/>
      <c r="K2889" s="6"/>
      <c r="L2889" s="6"/>
      <c r="M2889" s="6"/>
      <c r="N2889" s="6"/>
      <c r="O2889" s="6"/>
      <c r="P2889" s="6"/>
      <c r="Q2889" s="6"/>
      <c r="R2889" s="6"/>
      <c r="S2889" s="6"/>
      <c r="T2889" s="6"/>
      <c r="U2889" s="6"/>
      <c r="V2889" s="6"/>
      <c r="W2889" s="6"/>
      <c r="X2889" s="6"/>
      <c r="Y2889" s="6"/>
      <c r="Z2889" s="6"/>
      <c r="AA2889" s="6"/>
      <c r="AB2889" s="6"/>
      <c r="AC2889" s="6"/>
      <c r="AD2889" s="6"/>
      <c r="AE2889" s="6"/>
      <c r="AF2889" s="6"/>
      <c r="AG2889" s="6"/>
      <c r="AH2889" s="6"/>
      <c r="AI2889" s="6"/>
      <c r="AJ2889" s="6"/>
      <c r="AK2889" s="6"/>
      <c r="AL2889" s="6"/>
      <c r="AM2889" s="6"/>
      <c r="AN2889" s="6"/>
      <c r="AO2889" s="6"/>
      <c r="AP2889" s="6"/>
      <c r="AQ2889" s="21"/>
      <c r="AR2889" s="21"/>
      <c r="AS2889" s="21"/>
      <c r="AT2889" s="6"/>
      <c r="AU2889" s="6"/>
      <c r="AV2889" s="6"/>
      <c r="AW2889" s="6"/>
    </row>
    <row r="2890" spans="1:49" x14ac:dyDescent="0.35">
      <c r="A2890" s="20"/>
      <c r="B2890" s="20"/>
      <c r="C2890" s="20"/>
      <c r="D2890" s="20"/>
      <c r="E2890" s="6"/>
      <c r="F2890" s="6"/>
      <c r="G2890" s="6"/>
      <c r="H2890" s="6"/>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c r="AG2890" s="6"/>
      <c r="AH2890" s="6"/>
      <c r="AI2890" s="6"/>
      <c r="AJ2890" s="6"/>
      <c r="AK2890" s="6"/>
      <c r="AL2890" s="6"/>
      <c r="AM2890" s="6"/>
      <c r="AN2890" s="6"/>
      <c r="AO2890" s="6"/>
      <c r="AP2890" s="6"/>
      <c r="AQ2890" s="21"/>
      <c r="AR2890" s="21"/>
      <c r="AS2890" s="21"/>
      <c r="AT2890" s="6"/>
      <c r="AU2890" s="6"/>
      <c r="AV2890" s="6"/>
      <c r="AW2890" s="6"/>
    </row>
    <row r="2891" spans="1:49" x14ac:dyDescent="0.35">
      <c r="A2891" s="20"/>
      <c r="B2891" s="20"/>
      <c r="C2891" s="20"/>
      <c r="D2891" s="20"/>
      <c r="E2891" s="6"/>
      <c r="F2891" s="6"/>
      <c r="G2891" s="6"/>
      <c r="H2891" s="6"/>
      <c r="I2891" s="6"/>
      <c r="J2891" s="6"/>
      <c r="K2891" s="6"/>
      <c r="L2891" s="6"/>
      <c r="M2891" s="6"/>
      <c r="N2891" s="6"/>
      <c r="O2891" s="6"/>
      <c r="P2891" s="6"/>
      <c r="Q2891" s="6"/>
      <c r="R2891" s="6"/>
      <c r="S2891" s="6"/>
      <c r="T2891" s="6"/>
      <c r="U2891" s="6"/>
      <c r="V2891" s="6"/>
      <c r="W2891" s="6"/>
      <c r="X2891" s="6"/>
      <c r="Y2891" s="6"/>
      <c r="Z2891" s="6"/>
      <c r="AA2891" s="6"/>
      <c r="AB2891" s="6"/>
      <c r="AC2891" s="6"/>
      <c r="AD2891" s="6"/>
      <c r="AE2891" s="6"/>
      <c r="AF2891" s="6"/>
      <c r="AG2891" s="6"/>
      <c r="AH2891" s="6"/>
      <c r="AI2891" s="6"/>
      <c r="AJ2891" s="6"/>
      <c r="AK2891" s="6"/>
      <c r="AL2891" s="6"/>
      <c r="AM2891" s="6"/>
      <c r="AN2891" s="6"/>
      <c r="AO2891" s="6"/>
      <c r="AP2891" s="6"/>
      <c r="AQ2891" s="21"/>
      <c r="AR2891" s="21"/>
      <c r="AS2891" s="21"/>
      <c r="AT2891" s="6"/>
      <c r="AU2891" s="6"/>
      <c r="AV2891" s="6"/>
      <c r="AW2891" s="6"/>
    </row>
    <row r="2892" spans="1:49" x14ac:dyDescent="0.35">
      <c r="A2892" s="20"/>
      <c r="B2892" s="20"/>
      <c r="C2892" s="20"/>
      <c r="D2892" s="20"/>
      <c r="E2892" s="6"/>
      <c r="F2892" s="6"/>
      <c r="G2892" s="6"/>
      <c r="H2892" s="6"/>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c r="AG2892" s="6"/>
      <c r="AH2892" s="6"/>
      <c r="AI2892" s="6"/>
      <c r="AJ2892" s="6"/>
      <c r="AK2892" s="6"/>
      <c r="AL2892" s="6"/>
      <c r="AM2892" s="6"/>
      <c r="AN2892" s="6"/>
      <c r="AO2892" s="6"/>
      <c r="AP2892" s="6"/>
      <c r="AQ2892" s="21"/>
      <c r="AR2892" s="21"/>
      <c r="AS2892" s="21"/>
      <c r="AT2892" s="6"/>
      <c r="AU2892" s="6"/>
      <c r="AV2892" s="6"/>
      <c r="AW2892" s="6"/>
    </row>
    <row r="2893" spans="1:49" x14ac:dyDescent="0.35">
      <c r="A2893" s="20"/>
      <c r="B2893" s="20"/>
      <c r="C2893" s="20"/>
      <c r="D2893" s="20"/>
      <c r="E2893" s="6"/>
      <c r="F2893" s="6"/>
      <c r="G2893" s="6"/>
      <c r="H2893" s="6"/>
      <c r="I2893" s="6"/>
      <c r="J2893" s="6"/>
      <c r="K2893" s="6"/>
      <c r="L2893" s="6"/>
      <c r="M2893" s="6"/>
      <c r="N2893" s="6"/>
      <c r="O2893" s="6"/>
      <c r="P2893" s="6"/>
      <c r="Q2893" s="6"/>
      <c r="R2893" s="6"/>
      <c r="S2893" s="6"/>
      <c r="T2893" s="6"/>
      <c r="U2893" s="6"/>
      <c r="V2893" s="6"/>
      <c r="W2893" s="6"/>
      <c r="X2893" s="6"/>
      <c r="Y2893" s="6"/>
      <c r="Z2893" s="6"/>
      <c r="AA2893" s="6"/>
      <c r="AB2893" s="6"/>
      <c r="AC2893" s="6"/>
      <c r="AD2893" s="6"/>
      <c r="AE2893" s="6"/>
      <c r="AF2893" s="6"/>
      <c r="AG2893" s="6"/>
      <c r="AH2893" s="6"/>
      <c r="AI2893" s="6"/>
      <c r="AJ2893" s="6"/>
      <c r="AK2893" s="6"/>
      <c r="AL2893" s="6"/>
      <c r="AM2893" s="6"/>
      <c r="AN2893" s="6"/>
      <c r="AO2893" s="6"/>
      <c r="AP2893" s="6"/>
      <c r="AQ2893" s="21"/>
      <c r="AR2893" s="21"/>
      <c r="AS2893" s="21"/>
      <c r="AT2893" s="6"/>
      <c r="AU2893" s="6"/>
      <c r="AV2893" s="6"/>
      <c r="AW2893" s="6"/>
    </row>
    <row r="2894" spans="1:49" x14ac:dyDescent="0.35">
      <c r="A2894" s="20"/>
      <c r="B2894" s="20"/>
      <c r="C2894" s="20"/>
      <c r="D2894" s="20"/>
      <c r="E2894" s="6"/>
      <c r="F2894" s="6"/>
      <c r="G2894" s="6"/>
      <c r="H2894" s="6"/>
      <c r="I2894" s="6"/>
      <c r="J2894" s="6"/>
      <c r="K2894" s="6"/>
      <c r="L2894" s="6"/>
      <c r="M2894" s="6"/>
      <c r="N2894" s="6"/>
      <c r="O2894" s="6"/>
      <c r="P2894" s="6"/>
      <c r="Q2894" s="6"/>
      <c r="R2894" s="6"/>
      <c r="S2894" s="6"/>
      <c r="T2894" s="6"/>
      <c r="U2894" s="6"/>
      <c r="V2894" s="6"/>
      <c r="W2894" s="6"/>
      <c r="X2894" s="6"/>
      <c r="Y2894" s="6"/>
      <c r="Z2894" s="6"/>
      <c r="AA2894" s="6"/>
      <c r="AB2894" s="6"/>
      <c r="AC2894" s="6"/>
      <c r="AD2894" s="6"/>
      <c r="AE2894" s="6"/>
      <c r="AF2894" s="6"/>
      <c r="AG2894" s="6"/>
      <c r="AH2894" s="6"/>
      <c r="AI2894" s="6"/>
      <c r="AJ2894" s="6"/>
      <c r="AK2894" s="6"/>
      <c r="AL2894" s="6"/>
      <c r="AM2894" s="6"/>
      <c r="AN2894" s="6"/>
      <c r="AO2894" s="6"/>
      <c r="AP2894" s="6"/>
      <c r="AQ2894" s="21"/>
      <c r="AR2894" s="21"/>
      <c r="AS2894" s="21"/>
      <c r="AT2894" s="6"/>
      <c r="AU2894" s="6"/>
      <c r="AV2894" s="6"/>
      <c r="AW2894" s="6"/>
    </row>
    <row r="2895" spans="1:49" x14ac:dyDescent="0.35">
      <c r="A2895" s="20"/>
      <c r="B2895" s="20"/>
      <c r="C2895" s="20"/>
      <c r="D2895" s="20"/>
      <c r="E2895" s="6"/>
      <c r="F2895" s="6"/>
      <c r="G2895" s="6"/>
      <c r="H2895" s="6"/>
      <c r="I2895" s="6"/>
      <c r="J2895" s="6"/>
      <c r="K2895" s="6"/>
      <c r="L2895" s="6"/>
      <c r="M2895" s="6"/>
      <c r="N2895" s="6"/>
      <c r="O2895" s="6"/>
      <c r="P2895" s="6"/>
      <c r="Q2895" s="6"/>
      <c r="R2895" s="6"/>
      <c r="S2895" s="6"/>
      <c r="T2895" s="6"/>
      <c r="U2895" s="6"/>
      <c r="V2895" s="6"/>
      <c r="W2895" s="6"/>
      <c r="X2895" s="6"/>
      <c r="Y2895" s="6"/>
      <c r="Z2895" s="6"/>
      <c r="AA2895" s="6"/>
      <c r="AB2895" s="6"/>
      <c r="AC2895" s="6"/>
      <c r="AD2895" s="6"/>
      <c r="AE2895" s="6"/>
      <c r="AF2895" s="6"/>
      <c r="AG2895" s="6"/>
      <c r="AH2895" s="6"/>
      <c r="AI2895" s="6"/>
      <c r="AJ2895" s="6"/>
      <c r="AK2895" s="6"/>
      <c r="AL2895" s="6"/>
      <c r="AM2895" s="6"/>
      <c r="AN2895" s="6"/>
      <c r="AO2895" s="6"/>
      <c r="AP2895" s="6"/>
      <c r="AQ2895" s="21"/>
      <c r="AR2895" s="21"/>
      <c r="AS2895" s="21"/>
      <c r="AT2895" s="6"/>
      <c r="AU2895" s="6"/>
      <c r="AV2895" s="6"/>
      <c r="AW2895" s="6"/>
    </row>
    <row r="2896" spans="1:49" x14ac:dyDescent="0.35">
      <c r="A2896" s="20"/>
      <c r="B2896" s="20"/>
      <c r="C2896" s="20"/>
      <c r="D2896" s="20"/>
      <c r="E2896" s="6"/>
      <c r="F2896" s="6"/>
      <c r="G2896" s="6"/>
      <c r="H2896" s="6"/>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c r="AG2896" s="6"/>
      <c r="AH2896" s="6"/>
      <c r="AI2896" s="6"/>
      <c r="AJ2896" s="6"/>
      <c r="AK2896" s="6"/>
      <c r="AL2896" s="6"/>
      <c r="AM2896" s="6"/>
      <c r="AN2896" s="6"/>
      <c r="AO2896" s="6"/>
      <c r="AP2896" s="6"/>
      <c r="AQ2896" s="21"/>
      <c r="AR2896" s="21"/>
      <c r="AS2896" s="21"/>
      <c r="AT2896" s="6"/>
      <c r="AU2896" s="6"/>
      <c r="AV2896" s="6"/>
      <c r="AW2896" s="6"/>
    </row>
    <row r="2897" spans="1:49" x14ac:dyDescent="0.35">
      <c r="A2897" s="20"/>
      <c r="B2897" s="20"/>
      <c r="C2897" s="20"/>
      <c r="D2897" s="20"/>
      <c r="E2897" s="6"/>
      <c r="F2897" s="6"/>
      <c r="G2897" s="6"/>
      <c r="H2897" s="6"/>
      <c r="I2897" s="6"/>
      <c r="J2897" s="6"/>
      <c r="K2897" s="6"/>
      <c r="L2897" s="6"/>
      <c r="M2897" s="6"/>
      <c r="N2897" s="6"/>
      <c r="O2897" s="6"/>
      <c r="P2897" s="6"/>
      <c r="Q2897" s="6"/>
      <c r="R2897" s="6"/>
      <c r="S2897" s="6"/>
      <c r="T2897" s="6"/>
      <c r="U2897" s="6"/>
      <c r="V2897" s="6"/>
      <c r="W2897" s="6"/>
      <c r="X2897" s="6"/>
      <c r="Y2897" s="6"/>
      <c r="Z2897" s="6"/>
      <c r="AA2897" s="6"/>
      <c r="AB2897" s="6"/>
      <c r="AC2897" s="6"/>
      <c r="AD2897" s="6"/>
      <c r="AE2897" s="6"/>
      <c r="AF2897" s="6"/>
      <c r="AG2897" s="6"/>
      <c r="AH2897" s="6"/>
      <c r="AI2897" s="6"/>
      <c r="AJ2897" s="6"/>
      <c r="AK2897" s="6"/>
      <c r="AL2897" s="6"/>
      <c r="AM2897" s="6"/>
      <c r="AN2897" s="6"/>
      <c r="AO2897" s="6"/>
      <c r="AP2897" s="6"/>
      <c r="AQ2897" s="21"/>
      <c r="AR2897" s="21"/>
      <c r="AS2897" s="21"/>
      <c r="AT2897" s="6"/>
      <c r="AU2897" s="6"/>
      <c r="AV2897" s="6"/>
      <c r="AW2897" s="6"/>
    </row>
    <row r="2898" spans="1:49" x14ac:dyDescent="0.35">
      <c r="A2898" s="20"/>
      <c r="B2898" s="20"/>
      <c r="C2898" s="20"/>
      <c r="D2898" s="20"/>
      <c r="E2898" s="6"/>
      <c r="F2898" s="6"/>
      <c r="G2898" s="6"/>
      <c r="H2898" s="6"/>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c r="AG2898" s="6"/>
      <c r="AH2898" s="6"/>
      <c r="AI2898" s="6"/>
      <c r="AJ2898" s="6"/>
      <c r="AK2898" s="6"/>
      <c r="AL2898" s="6"/>
      <c r="AM2898" s="6"/>
      <c r="AN2898" s="6"/>
      <c r="AO2898" s="6"/>
      <c r="AP2898" s="6"/>
      <c r="AQ2898" s="21"/>
      <c r="AR2898" s="21"/>
      <c r="AS2898" s="21"/>
      <c r="AT2898" s="6"/>
      <c r="AU2898" s="6"/>
      <c r="AV2898" s="6"/>
      <c r="AW2898" s="6"/>
    </row>
    <row r="2899" spans="1:49" x14ac:dyDescent="0.35">
      <c r="A2899" s="20"/>
      <c r="B2899" s="20"/>
      <c r="C2899" s="20"/>
      <c r="D2899" s="20"/>
      <c r="E2899" s="6"/>
      <c r="F2899" s="6"/>
      <c r="G2899" s="6"/>
      <c r="H2899" s="6"/>
      <c r="I2899" s="6"/>
      <c r="J2899" s="6"/>
      <c r="K2899" s="6"/>
      <c r="L2899" s="6"/>
      <c r="M2899" s="6"/>
      <c r="N2899" s="6"/>
      <c r="O2899" s="6"/>
      <c r="P2899" s="6"/>
      <c r="Q2899" s="6"/>
      <c r="R2899" s="6"/>
      <c r="S2899" s="6"/>
      <c r="T2899" s="6"/>
      <c r="U2899" s="6"/>
      <c r="V2899" s="6"/>
      <c r="W2899" s="6"/>
      <c r="X2899" s="6"/>
      <c r="Y2899" s="6"/>
      <c r="Z2899" s="6"/>
      <c r="AA2899" s="6"/>
      <c r="AB2899" s="6"/>
      <c r="AC2899" s="6"/>
      <c r="AD2899" s="6"/>
      <c r="AE2899" s="6"/>
      <c r="AF2899" s="6"/>
      <c r="AG2899" s="6"/>
      <c r="AH2899" s="6"/>
      <c r="AI2899" s="6"/>
      <c r="AJ2899" s="6"/>
      <c r="AK2899" s="6"/>
      <c r="AL2899" s="6"/>
      <c r="AM2899" s="6"/>
      <c r="AN2899" s="6"/>
      <c r="AO2899" s="6"/>
      <c r="AP2899" s="6"/>
      <c r="AQ2899" s="21"/>
      <c r="AR2899" s="21"/>
      <c r="AS2899" s="21"/>
      <c r="AT2899" s="6"/>
      <c r="AU2899" s="6"/>
      <c r="AV2899" s="6"/>
      <c r="AW2899" s="6"/>
    </row>
    <row r="2900" spans="1:49" x14ac:dyDescent="0.35">
      <c r="A2900" s="20"/>
      <c r="B2900" s="20"/>
      <c r="C2900" s="20"/>
      <c r="D2900" s="20"/>
      <c r="E2900" s="6"/>
      <c r="F2900" s="6"/>
      <c r="G2900" s="6"/>
      <c r="H2900" s="6"/>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c r="AG2900" s="6"/>
      <c r="AH2900" s="6"/>
      <c r="AI2900" s="6"/>
      <c r="AJ2900" s="6"/>
      <c r="AK2900" s="6"/>
      <c r="AL2900" s="6"/>
      <c r="AM2900" s="6"/>
      <c r="AN2900" s="6"/>
      <c r="AO2900" s="6"/>
      <c r="AP2900" s="6"/>
      <c r="AQ2900" s="21"/>
      <c r="AR2900" s="21"/>
      <c r="AS2900" s="21"/>
      <c r="AT2900" s="6"/>
      <c r="AU2900" s="6"/>
      <c r="AV2900" s="6"/>
      <c r="AW2900" s="6"/>
    </row>
    <row r="2901" spans="1:49" x14ac:dyDescent="0.35">
      <c r="A2901" s="20"/>
      <c r="B2901" s="20"/>
      <c r="C2901" s="20"/>
      <c r="D2901" s="20"/>
      <c r="E2901" s="6"/>
      <c r="F2901" s="6"/>
      <c r="G2901" s="6"/>
      <c r="H2901" s="6"/>
      <c r="I2901" s="6"/>
      <c r="J2901" s="6"/>
      <c r="K2901" s="6"/>
      <c r="L2901" s="6"/>
      <c r="M2901" s="6"/>
      <c r="N2901" s="6"/>
      <c r="O2901" s="6"/>
      <c r="P2901" s="6"/>
      <c r="Q2901" s="6"/>
      <c r="R2901" s="6"/>
      <c r="S2901" s="6"/>
      <c r="T2901" s="6"/>
      <c r="U2901" s="6"/>
      <c r="V2901" s="6"/>
      <c r="W2901" s="6"/>
      <c r="X2901" s="6"/>
      <c r="Y2901" s="6"/>
      <c r="Z2901" s="6"/>
      <c r="AA2901" s="6"/>
      <c r="AB2901" s="6"/>
      <c r="AC2901" s="6"/>
      <c r="AD2901" s="6"/>
      <c r="AE2901" s="6"/>
      <c r="AF2901" s="6"/>
      <c r="AG2901" s="6"/>
      <c r="AH2901" s="6"/>
      <c r="AI2901" s="6"/>
      <c r="AJ2901" s="6"/>
      <c r="AK2901" s="6"/>
      <c r="AL2901" s="6"/>
      <c r="AM2901" s="6"/>
      <c r="AN2901" s="6"/>
      <c r="AO2901" s="6"/>
      <c r="AP2901" s="6"/>
      <c r="AQ2901" s="21"/>
      <c r="AR2901" s="21"/>
      <c r="AS2901" s="21"/>
      <c r="AT2901" s="6"/>
      <c r="AU2901" s="6"/>
      <c r="AV2901" s="6"/>
      <c r="AW2901" s="6"/>
    </row>
    <row r="2902" spans="1:49" x14ac:dyDescent="0.35">
      <c r="A2902" s="20"/>
      <c r="B2902" s="20"/>
      <c r="C2902" s="20"/>
      <c r="D2902" s="20"/>
      <c r="E2902" s="6"/>
      <c r="F2902" s="6"/>
      <c r="G2902" s="6"/>
      <c r="H2902" s="6"/>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c r="AG2902" s="6"/>
      <c r="AH2902" s="6"/>
      <c r="AI2902" s="6"/>
      <c r="AJ2902" s="6"/>
      <c r="AK2902" s="6"/>
      <c r="AL2902" s="6"/>
      <c r="AM2902" s="6"/>
      <c r="AN2902" s="6"/>
      <c r="AO2902" s="6"/>
      <c r="AP2902" s="6"/>
      <c r="AQ2902" s="21"/>
      <c r="AR2902" s="21"/>
      <c r="AS2902" s="21"/>
      <c r="AT2902" s="6"/>
      <c r="AU2902" s="6"/>
      <c r="AV2902" s="6"/>
      <c r="AW2902" s="6"/>
    </row>
    <row r="2903" spans="1:49" x14ac:dyDescent="0.35">
      <c r="A2903" s="20"/>
      <c r="B2903" s="20"/>
      <c r="C2903" s="20"/>
      <c r="D2903" s="20"/>
      <c r="E2903" s="6"/>
      <c r="F2903" s="6"/>
      <c r="G2903" s="6"/>
      <c r="H2903" s="6"/>
      <c r="I2903" s="6"/>
      <c r="J2903" s="6"/>
      <c r="K2903" s="6"/>
      <c r="L2903" s="6"/>
      <c r="M2903" s="6"/>
      <c r="N2903" s="6"/>
      <c r="O2903" s="6"/>
      <c r="P2903" s="6"/>
      <c r="Q2903" s="6"/>
      <c r="R2903" s="6"/>
      <c r="S2903" s="6"/>
      <c r="T2903" s="6"/>
      <c r="U2903" s="6"/>
      <c r="V2903" s="6"/>
      <c r="W2903" s="6"/>
      <c r="X2903" s="6"/>
      <c r="Y2903" s="6"/>
      <c r="Z2903" s="6"/>
      <c r="AA2903" s="6"/>
      <c r="AB2903" s="6"/>
      <c r="AC2903" s="6"/>
      <c r="AD2903" s="6"/>
      <c r="AE2903" s="6"/>
      <c r="AF2903" s="6"/>
      <c r="AG2903" s="6"/>
      <c r="AH2903" s="6"/>
      <c r="AI2903" s="6"/>
      <c r="AJ2903" s="6"/>
      <c r="AK2903" s="6"/>
      <c r="AL2903" s="6"/>
      <c r="AM2903" s="6"/>
      <c r="AN2903" s="6"/>
      <c r="AO2903" s="6"/>
      <c r="AP2903" s="6"/>
      <c r="AQ2903" s="21"/>
      <c r="AR2903" s="21"/>
      <c r="AS2903" s="21"/>
      <c r="AT2903" s="6"/>
      <c r="AU2903" s="6"/>
      <c r="AV2903" s="6"/>
      <c r="AW2903" s="6"/>
    </row>
    <row r="2904" spans="1:49" x14ac:dyDescent="0.35">
      <c r="A2904" s="20"/>
      <c r="B2904" s="20"/>
      <c r="C2904" s="20"/>
      <c r="D2904" s="20"/>
      <c r="E2904" s="6"/>
      <c r="F2904" s="6"/>
      <c r="G2904" s="6"/>
      <c r="H2904" s="6"/>
      <c r="I2904" s="6"/>
      <c r="J2904" s="6"/>
      <c r="K2904" s="6"/>
      <c r="L2904" s="6"/>
      <c r="M2904" s="6"/>
      <c r="N2904" s="6"/>
      <c r="O2904" s="6"/>
      <c r="P2904" s="6"/>
      <c r="Q2904" s="6"/>
      <c r="R2904" s="6"/>
      <c r="S2904" s="6"/>
      <c r="T2904" s="6"/>
      <c r="U2904" s="6"/>
      <c r="V2904" s="6"/>
      <c r="W2904" s="6"/>
      <c r="X2904" s="6"/>
      <c r="Y2904" s="6"/>
      <c r="Z2904" s="6"/>
      <c r="AA2904" s="6"/>
      <c r="AB2904" s="6"/>
      <c r="AC2904" s="6"/>
      <c r="AD2904" s="6"/>
      <c r="AE2904" s="6"/>
      <c r="AF2904" s="6"/>
      <c r="AG2904" s="6"/>
      <c r="AH2904" s="6"/>
      <c r="AI2904" s="6"/>
      <c r="AJ2904" s="6"/>
      <c r="AK2904" s="6"/>
      <c r="AL2904" s="6"/>
      <c r="AM2904" s="6"/>
      <c r="AN2904" s="6"/>
      <c r="AO2904" s="6"/>
      <c r="AP2904" s="6"/>
      <c r="AQ2904" s="21"/>
      <c r="AR2904" s="21"/>
      <c r="AS2904" s="21"/>
      <c r="AT2904" s="6"/>
      <c r="AU2904" s="6"/>
      <c r="AV2904" s="6"/>
      <c r="AW2904" s="6"/>
    </row>
    <row r="2905" spans="1:49" x14ac:dyDescent="0.35">
      <c r="A2905" s="20"/>
      <c r="B2905" s="20"/>
      <c r="C2905" s="20"/>
      <c r="D2905" s="20"/>
      <c r="E2905" s="6"/>
      <c r="F2905" s="6"/>
      <c r="G2905" s="6"/>
      <c r="H2905" s="6"/>
      <c r="I2905" s="6"/>
      <c r="J2905" s="6"/>
      <c r="K2905" s="6"/>
      <c r="L2905" s="6"/>
      <c r="M2905" s="6"/>
      <c r="N2905" s="6"/>
      <c r="O2905" s="6"/>
      <c r="P2905" s="6"/>
      <c r="Q2905" s="6"/>
      <c r="R2905" s="6"/>
      <c r="S2905" s="6"/>
      <c r="T2905" s="6"/>
      <c r="U2905" s="6"/>
      <c r="V2905" s="6"/>
      <c r="W2905" s="6"/>
      <c r="X2905" s="6"/>
      <c r="Y2905" s="6"/>
      <c r="Z2905" s="6"/>
      <c r="AA2905" s="6"/>
      <c r="AB2905" s="6"/>
      <c r="AC2905" s="6"/>
      <c r="AD2905" s="6"/>
      <c r="AE2905" s="6"/>
      <c r="AF2905" s="6"/>
      <c r="AG2905" s="6"/>
      <c r="AH2905" s="6"/>
      <c r="AI2905" s="6"/>
      <c r="AJ2905" s="6"/>
      <c r="AK2905" s="6"/>
      <c r="AL2905" s="6"/>
      <c r="AM2905" s="6"/>
      <c r="AN2905" s="6"/>
      <c r="AO2905" s="6"/>
      <c r="AP2905" s="6"/>
      <c r="AQ2905" s="21"/>
      <c r="AR2905" s="21"/>
      <c r="AS2905" s="21"/>
      <c r="AT2905" s="6"/>
      <c r="AU2905" s="6"/>
      <c r="AV2905" s="6"/>
      <c r="AW2905" s="6"/>
    </row>
    <row r="2906" spans="1:49" x14ac:dyDescent="0.35">
      <c r="A2906" s="20"/>
      <c r="B2906" s="20"/>
      <c r="C2906" s="20"/>
      <c r="D2906" s="20"/>
      <c r="E2906" s="6"/>
      <c r="F2906" s="6"/>
      <c r="G2906" s="6"/>
      <c r="H2906" s="6"/>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c r="AG2906" s="6"/>
      <c r="AH2906" s="6"/>
      <c r="AI2906" s="6"/>
      <c r="AJ2906" s="6"/>
      <c r="AK2906" s="6"/>
      <c r="AL2906" s="6"/>
      <c r="AM2906" s="6"/>
      <c r="AN2906" s="6"/>
      <c r="AO2906" s="6"/>
      <c r="AP2906" s="6"/>
      <c r="AQ2906" s="21"/>
      <c r="AR2906" s="21"/>
      <c r="AS2906" s="21"/>
      <c r="AT2906" s="6"/>
      <c r="AU2906" s="6"/>
      <c r="AV2906" s="6"/>
      <c r="AW2906" s="6"/>
    </row>
    <row r="2907" spans="1:49" x14ac:dyDescent="0.35">
      <c r="A2907" s="20"/>
      <c r="B2907" s="20"/>
      <c r="C2907" s="20"/>
      <c r="D2907" s="20"/>
      <c r="E2907" s="6"/>
      <c r="F2907" s="6"/>
      <c r="G2907" s="6"/>
      <c r="H2907" s="6"/>
      <c r="I2907" s="6"/>
      <c r="J2907" s="6"/>
      <c r="K2907" s="6"/>
      <c r="L2907" s="6"/>
      <c r="M2907" s="6"/>
      <c r="N2907" s="6"/>
      <c r="O2907" s="6"/>
      <c r="P2907" s="6"/>
      <c r="Q2907" s="6"/>
      <c r="R2907" s="6"/>
      <c r="S2907" s="6"/>
      <c r="T2907" s="6"/>
      <c r="U2907" s="6"/>
      <c r="V2907" s="6"/>
      <c r="W2907" s="6"/>
      <c r="X2907" s="6"/>
      <c r="Y2907" s="6"/>
      <c r="Z2907" s="6"/>
      <c r="AA2907" s="6"/>
      <c r="AB2907" s="6"/>
      <c r="AC2907" s="6"/>
      <c r="AD2907" s="6"/>
      <c r="AE2907" s="6"/>
      <c r="AF2907" s="6"/>
      <c r="AG2907" s="6"/>
      <c r="AH2907" s="6"/>
      <c r="AI2907" s="6"/>
      <c r="AJ2907" s="6"/>
      <c r="AK2907" s="6"/>
      <c r="AL2907" s="6"/>
      <c r="AM2907" s="6"/>
      <c r="AN2907" s="6"/>
      <c r="AO2907" s="6"/>
      <c r="AP2907" s="6"/>
      <c r="AQ2907" s="21"/>
      <c r="AR2907" s="21"/>
      <c r="AS2907" s="21"/>
      <c r="AT2907" s="6"/>
      <c r="AU2907" s="6"/>
      <c r="AV2907" s="6"/>
      <c r="AW2907" s="6"/>
    </row>
    <row r="2908" spans="1:49" x14ac:dyDescent="0.35">
      <c r="A2908" s="20"/>
      <c r="B2908" s="20"/>
      <c r="C2908" s="20"/>
      <c r="D2908" s="20"/>
      <c r="E2908" s="6"/>
      <c r="F2908" s="6"/>
      <c r="G2908" s="6"/>
      <c r="H2908" s="6"/>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c r="AG2908" s="6"/>
      <c r="AH2908" s="6"/>
      <c r="AI2908" s="6"/>
      <c r="AJ2908" s="6"/>
      <c r="AK2908" s="6"/>
      <c r="AL2908" s="6"/>
      <c r="AM2908" s="6"/>
      <c r="AN2908" s="6"/>
      <c r="AO2908" s="6"/>
      <c r="AP2908" s="6"/>
      <c r="AQ2908" s="21"/>
      <c r="AR2908" s="21"/>
      <c r="AS2908" s="21"/>
      <c r="AT2908" s="6"/>
      <c r="AU2908" s="6"/>
      <c r="AV2908" s="6"/>
      <c r="AW2908" s="6"/>
    </row>
    <row r="2909" spans="1:49" x14ac:dyDescent="0.35">
      <c r="A2909" s="20"/>
      <c r="B2909" s="20"/>
      <c r="C2909" s="20"/>
      <c r="D2909" s="20"/>
      <c r="E2909" s="6"/>
      <c r="F2909" s="6"/>
      <c r="G2909" s="6"/>
      <c r="H2909" s="6"/>
      <c r="I2909" s="6"/>
      <c r="J2909" s="6"/>
      <c r="K2909" s="6"/>
      <c r="L2909" s="6"/>
      <c r="M2909" s="6"/>
      <c r="N2909" s="6"/>
      <c r="O2909" s="6"/>
      <c r="P2909" s="6"/>
      <c r="Q2909" s="6"/>
      <c r="R2909" s="6"/>
      <c r="S2909" s="6"/>
      <c r="T2909" s="6"/>
      <c r="U2909" s="6"/>
      <c r="V2909" s="6"/>
      <c r="W2909" s="6"/>
      <c r="X2909" s="6"/>
      <c r="Y2909" s="6"/>
      <c r="Z2909" s="6"/>
      <c r="AA2909" s="6"/>
      <c r="AB2909" s="6"/>
      <c r="AC2909" s="6"/>
      <c r="AD2909" s="6"/>
      <c r="AE2909" s="6"/>
      <c r="AF2909" s="6"/>
      <c r="AG2909" s="6"/>
      <c r="AH2909" s="6"/>
      <c r="AI2909" s="6"/>
      <c r="AJ2909" s="6"/>
      <c r="AK2909" s="6"/>
      <c r="AL2909" s="6"/>
      <c r="AM2909" s="6"/>
      <c r="AN2909" s="6"/>
      <c r="AO2909" s="6"/>
      <c r="AP2909" s="6"/>
      <c r="AQ2909" s="21"/>
      <c r="AR2909" s="21"/>
      <c r="AS2909" s="21"/>
      <c r="AT2909" s="6"/>
      <c r="AU2909" s="6"/>
      <c r="AV2909" s="6"/>
      <c r="AW2909" s="6"/>
    </row>
    <row r="2910" spans="1:49" x14ac:dyDescent="0.35">
      <c r="A2910" s="20"/>
      <c r="B2910" s="20"/>
      <c r="C2910" s="20"/>
      <c r="D2910" s="20"/>
      <c r="E2910" s="6"/>
      <c r="F2910" s="6"/>
      <c r="G2910" s="6"/>
      <c r="H2910" s="6"/>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c r="AG2910" s="6"/>
      <c r="AH2910" s="6"/>
      <c r="AI2910" s="6"/>
      <c r="AJ2910" s="6"/>
      <c r="AK2910" s="6"/>
      <c r="AL2910" s="6"/>
      <c r="AM2910" s="6"/>
      <c r="AN2910" s="6"/>
      <c r="AO2910" s="6"/>
      <c r="AP2910" s="6"/>
      <c r="AQ2910" s="21"/>
      <c r="AR2910" s="21"/>
      <c r="AS2910" s="21"/>
      <c r="AT2910" s="6"/>
      <c r="AU2910" s="6"/>
      <c r="AV2910" s="6"/>
      <c r="AW2910" s="6"/>
    </row>
    <row r="2911" spans="1:49" x14ac:dyDescent="0.35">
      <c r="A2911" s="20"/>
      <c r="B2911" s="20"/>
      <c r="C2911" s="20"/>
      <c r="D2911" s="20"/>
      <c r="E2911" s="6"/>
      <c r="F2911" s="6"/>
      <c r="G2911" s="6"/>
      <c r="H2911" s="6"/>
      <c r="I2911" s="6"/>
      <c r="J2911" s="6"/>
      <c r="K2911" s="6"/>
      <c r="L2911" s="6"/>
      <c r="M2911" s="6"/>
      <c r="N2911" s="6"/>
      <c r="O2911" s="6"/>
      <c r="P2911" s="6"/>
      <c r="Q2911" s="6"/>
      <c r="R2911" s="6"/>
      <c r="S2911" s="6"/>
      <c r="T2911" s="6"/>
      <c r="U2911" s="6"/>
      <c r="V2911" s="6"/>
      <c r="W2911" s="6"/>
      <c r="X2911" s="6"/>
      <c r="Y2911" s="6"/>
      <c r="Z2911" s="6"/>
      <c r="AA2911" s="6"/>
      <c r="AB2911" s="6"/>
      <c r="AC2911" s="6"/>
      <c r="AD2911" s="6"/>
      <c r="AE2911" s="6"/>
      <c r="AF2911" s="6"/>
      <c r="AG2911" s="6"/>
      <c r="AH2911" s="6"/>
      <c r="AI2911" s="6"/>
      <c r="AJ2911" s="6"/>
      <c r="AK2911" s="6"/>
      <c r="AL2911" s="6"/>
      <c r="AM2911" s="6"/>
      <c r="AN2911" s="6"/>
      <c r="AO2911" s="6"/>
      <c r="AP2911" s="6"/>
      <c r="AQ2911" s="21"/>
      <c r="AR2911" s="21"/>
      <c r="AS2911" s="21"/>
      <c r="AT2911" s="6"/>
      <c r="AU2911" s="6"/>
      <c r="AV2911" s="6"/>
      <c r="AW2911" s="6"/>
    </row>
    <row r="2912" spans="1:49" x14ac:dyDescent="0.35">
      <c r="A2912" s="20"/>
      <c r="B2912" s="20"/>
      <c r="C2912" s="20"/>
      <c r="D2912" s="20"/>
      <c r="E2912" s="6"/>
      <c r="F2912" s="6"/>
      <c r="G2912" s="6"/>
      <c r="H2912" s="6"/>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c r="AG2912" s="6"/>
      <c r="AH2912" s="6"/>
      <c r="AI2912" s="6"/>
      <c r="AJ2912" s="6"/>
      <c r="AK2912" s="6"/>
      <c r="AL2912" s="6"/>
      <c r="AM2912" s="6"/>
      <c r="AN2912" s="6"/>
      <c r="AO2912" s="6"/>
      <c r="AP2912" s="6"/>
      <c r="AQ2912" s="21"/>
      <c r="AR2912" s="21"/>
      <c r="AS2912" s="21"/>
      <c r="AT2912" s="6"/>
      <c r="AU2912" s="6"/>
      <c r="AV2912" s="6"/>
      <c r="AW2912" s="6"/>
    </row>
    <row r="2913" spans="1:49" x14ac:dyDescent="0.35">
      <c r="A2913" s="20"/>
      <c r="B2913" s="20"/>
      <c r="C2913" s="20"/>
      <c r="D2913" s="20"/>
      <c r="E2913" s="6"/>
      <c r="F2913" s="6"/>
      <c r="G2913" s="6"/>
      <c r="H2913" s="6"/>
      <c r="I2913" s="6"/>
      <c r="J2913" s="6"/>
      <c r="K2913" s="6"/>
      <c r="L2913" s="6"/>
      <c r="M2913" s="6"/>
      <c r="N2913" s="6"/>
      <c r="O2913" s="6"/>
      <c r="P2913" s="6"/>
      <c r="Q2913" s="6"/>
      <c r="R2913" s="6"/>
      <c r="S2913" s="6"/>
      <c r="T2913" s="6"/>
      <c r="U2913" s="6"/>
      <c r="V2913" s="6"/>
      <c r="W2913" s="6"/>
      <c r="X2913" s="6"/>
      <c r="Y2913" s="6"/>
      <c r="Z2913" s="6"/>
      <c r="AA2913" s="6"/>
      <c r="AB2913" s="6"/>
      <c r="AC2913" s="6"/>
      <c r="AD2913" s="6"/>
      <c r="AE2913" s="6"/>
      <c r="AF2913" s="6"/>
      <c r="AG2913" s="6"/>
      <c r="AH2913" s="6"/>
      <c r="AI2913" s="6"/>
      <c r="AJ2913" s="6"/>
      <c r="AK2913" s="6"/>
      <c r="AL2913" s="6"/>
      <c r="AM2913" s="6"/>
      <c r="AN2913" s="6"/>
      <c r="AO2913" s="6"/>
      <c r="AP2913" s="6"/>
      <c r="AQ2913" s="21"/>
      <c r="AR2913" s="21"/>
      <c r="AS2913" s="21"/>
      <c r="AT2913" s="6"/>
      <c r="AU2913" s="6"/>
      <c r="AV2913" s="6"/>
      <c r="AW2913" s="6"/>
    </row>
    <row r="2914" spans="1:49" x14ac:dyDescent="0.35">
      <c r="A2914" s="20"/>
      <c r="B2914" s="20"/>
      <c r="C2914" s="20"/>
      <c r="D2914" s="20"/>
      <c r="E2914" s="6"/>
      <c r="F2914" s="6"/>
      <c r="G2914" s="6"/>
      <c r="H2914" s="6"/>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c r="AG2914" s="6"/>
      <c r="AH2914" s="6"/>
      <c r="AI2914" s="6"/>
      <c r="AJ2914" s="6"/>
      <c r="AK2914" s="6"/>
      <c r="AL2914" s="6"/>
      <c r="AM2914" s="6"/>
      <c r="AN2914" s="6"/>
      <c r="AO2914" s="6"/>
      <c r="AP2914" s="6"/>
      <c r="AQ2914" s="21"/>
      <c r="AR2914" s="21"/>
      <c r="AS2914" s="21"/>
      <c r="AT2914" s="6"/>
      <c r="AU2914" s="6"/>
      <c r="AV2914" s="6"/>
      <c r="AW2914" s="6"/>
    </row>
    <row r="2915" spans="1:49" x14ac:dyDescent="0.35">
      <c r="A2915" s="20"/>
      <c r="B2915" s="20"/>
      <c r="C2915" s="20"/>
      <c r="D2915" s="20"/>
      <c r="E2915" s="6"/>
      <c r="F2915" s="6"/>
      <c r="G2915" s="6"/>
      <c r="H2915" s="6"/>
      <c r="I2915" s="6"/>
      <c r="J2915" s="6"/>
      <c r="K2915" s="6"/>
      <c r="L2915" s="6"/>
      <c r="M2915" s="6"/>
      <c r="N2915" s="6"/>
      <c r="O2915" s="6"/>
      <c r="P2915" s="6"/>
      <c r="Q2915" s="6"/>
      <c r="R2915" s="6"/>
      <c r="S2915" s="6"/>
      <c r="T2915" s="6"/>
      <c r="U2915" s="6"/>
      <c r="V2915" s="6"/>
      <c r="W2915" s="6"/>
      <c r="X2915" s="6"/>
      <c r="Y2915" s="6"/>
      <c r="Z2915" s="6"/>
      <c r="AA2915" s="6"/>
      <c r="AB2915" s="6"/>
      <c r="AC2915" s="6"/>
      <c r="AD2915" s="6"/>
      <c r="AE2915" s="6"/>
      <c r="AF2915" s="6"/>
      <c r="AG2915" s="6"/>
      <c r="AH2915" s="6"/>
      <c r="AI2915" s="6"/>
      <c r="AJ2915" s="6"/>
      <c r="AK2915" s="6"/>
      <c r="AL2915" s="6"/>
      <c r="AM2915" s="6"/>
      <c r="AN2915" s="6"/>
      <c r="AO2915" s="6"/>
      <c r="AP2915" s="6"/>
      <c r="AQ2915" s="21"/>
      <c r="AR2915" s="21"/>
      <c r="AS2915" s="21"/>
      <c r="AT2915" s="6"/>
      <c r="AU2915" s="6"/>
      <c r="AV2915" s="6"/>
      <c r="AW2915" s="6"/>
    </row>
    <row r="2916" spans="1:49" x14ac:dyDescent="0.35">
      <c r="A2916" s="20"/>
      <c r="B2916" s="20"/>
      <c r="C2916" s="20"/>
      <c r="D2916" s="20"/>
      <c r="E2916" s="6"/>
      <c r="F2916" s="6"/>
      <c r="G2916" s="6"/>
      <c r="H2916" s="6"/>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c r="AG2916" s="6"/>
      <c r="AH2916" s="6"/>
      <c r="AI2916" s="6"/>
      <c r="AJ2916" s="6"/>
      <c r="AK2916" s="6"/>
      <c r="AL2916" s="6"/>
      <c r="AM2916" s="6"/>
      <c r="AN2916" s="6"/>
      <c r="AO2916" s="6"/>
      <c r="AP2916" s="6"/>
      <c r="AQ2916" s="21"/>
      <c r="AR2916" s="21"/>
      <c r="AS2916" s="21"/>
      <c r="AT2916" s="6"/>
      <c r="AU2916" s="6"/>
      <c r="AV2916" s="6"/>
      <c r="AW2916" s="6"/>
    </row>
    <row r="2917" spans="1:49" x14ac:dyDescent="0.35">
      <c r="A2917" s="20"/>
      <c r="B2917" s="20"/>
      <c r="C2917" s="20"/>
      <c r="D2917" s="20"/>
      <c r="E2917" s="6"/>
      <c r="F2917" s="6"/>
      <c r="G2917" s="6"/>
      <c r="H2917" s="6"/>
      <c r="I2917" s="6"/>
      <c r="J2917" s="6"/>
      <c r="K2917" s="6"/>
      <c r="L2917" s="6"/>
      <c r="M2917" s="6"/>
      <c r="N2917" s="6"/>
      <c r="O2917" s="6"/>
      <c r="P2917" s="6"/>
      <c r="Q2917" s="6"/>
      <c r="R2917" s="6"/>
      <c r="S2917" s="6"/>
      <c r="T2917" s="6"/>
      <c r="U2917" s="6"/>
      <c r="V2917" s="6"/>
      <c r="W2917" s="6"/>
      <c r="X2917" s="6"/>
      <c r="Y2917" s="6"/>
      <c r="Z2917" s="6"/>
      <c r="AA2917" s="6"/>
      <c r="AB2917" s="6"/>
      <c r="AC2917" s="6"/>
      <c r="AD2917" s="6"/>
      <c r="AE2917" s="6"/>
      <c r="AF2917" s="6"/>
      <c r="AG2917" s="6"/>
      <c r="AH2917" s="6"/>
      <c r="AI2917" s="6"/>
      <c r="AJ2917" s="6"/>
      <c r="AK2917" s="6"/>
      <c r="AL2917" s="6"/>
      <c r="AM2917" s="6"/>
      <c r="AN2917" s="6"/>
      <c r="AO2917" s="6"/>
      <c r="AP2917" s="6"/>
      <c r="AQ2917" s="21"/>
      <c r="AR2917" s="21"/>
      <c r="AS2917" s="21"/>
      <c r="AT2917" s="6"/>
      <c r="AU2917" s="6"/>
      <c r="AV2917" s="6"/>
      <c r="AW2917" s="6"/>
    </row>
    <row r="2918" spans="1:49" x14ac:dyDescent="0.35">
      <c r="A2918" s="20"/>
      <c r="B2918" s="20"/>
      <c r="C2918" s="20"/>
      <c r="D2918" s="20"/>
      <c r="E2918" s="6"/>
      <c r="F2918" s="6"/>
      <c r="G2918" s="6"/>
      <c r="H2918" s="6"/>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c r="AG2918" s="6"/>
      <c r="AH2918" s="6"/>
      <c r="AI2918" s="6"/>
      <c r="AJ2918" s="6"/>
      <c r="AK2918" s="6"/>
      <c r="AL2918" s="6"/>
      <c r="AM2918" s="6"/>
      <c r="AN2918" s="6"/>
      <c r="AO2918" s="6"/>
      <c r="AP2918" s="6"/>
      <c r="AQ2918" s="21"/>
      <c r="AR2918" s="21"/>
      <c r="AS2918" s="21"/>
      <c r="AT2918" s="6"/>
      <c r="AU2918" s="6"/>
      <c r="AV2918" s="6"/>
      <c r="AW2918" s="6"/>
    </row>
    <row r="2919" spans="1:49" x14ac:dyDescent="0.35">
      <c r="A2919" s="20"/>
      <c r="B2919" s="20"/>
      <c r="C2919" s="20"/>
      <c r="D2919" s="20"/>
      <c r="E2919" s="6"/>
      <c r="F2919" s="6"/>
      <c r="G2919" s="6"/>
      <c r="H2919" s="6"/>
      <c r="I2919" s="6"/>
      <c r="J2919" s="6"/>
      <c r="K2919" s="6"/>
      <c r="L2919" s="6"/>
      <c r="M2919" s="6"/>
      <c r="N2919" s="6"/>
      <c r="O2919" s="6"/>
      <c r="P2919" s="6"/>
      <c r="Q2919" s="6"/>
      <c r="R2919" s="6"/>
      <c r="S2919" s="6"/>
      <c r="T2919" s="6"/>
      <c r="U2919" s="6"/>
      <c r="V2919" s="6"/>
      <c r="W2919" s="6"/>
      <c r="X2919" s="6"/>
      <c r="Y2919" s="6"/>
      <c r="Z2919" s="6"/>
      <c r="AA2919" s="6"/>
      <c r="AB2919" s="6"/>
      <c r="AC2919" s="6"/>
      <c r="AD2919" s="6"/>
      <c r="AE2919" s="6"/>
      <c r="AF2919" s="6"/>
      <c r="AG2919" s="6"/>
      <c r="AH2919" s="6"/>
      <c r="AI2919" s="6"/>
      <c r="AJ2919" s="6"/>
      <c r="AK2919" s="6"/>
      <c r="AL2919" s="6"/>
      <c r="AM2919" s="6"/>
      <c r="AN2919" s="6"/>
      <c r="AO2919" s="6"/>
      <c r="AP2919" s="6"/>
      <c r="AQ2919" s="21"/>
      <c r="AR2919" s="21"/>
      <c r="AS2919" s="21"/>
      <c r="AT2919" s="6"/>
      <c r="AU2919" s="6"/>
      <c r="AV2919" s="6"/>
      <c r="AW2919" s="6"/>
    </row>
    <row r="2920" spans="1:49" x14ac:dyDescent="0.35">
      <c r="A2920" s="20"/>
      <c r="B2920" s="20"/>
      <c r="C2920" s="20"/>
      <c r="D2920" s="20"/>
      <c r="E2920" s="6"/>
      <c r="F2920" s="6"/>
      <c r="G2920" s="6"/>
      <c r="H2920" s="6"/>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c r="AG2920" s="6"/>
      <c r="AH2920" s="6"/>
      <c r="AI2920" s="6"/>
      <c r="AJ2920" s="6"/>
      <c r="AK2920" s="6"/>
      <c r="AL2920" s="6"/>
      <c r="AM2920" s="6"/>
      <c r="AN2920" s="6"/>
      <c r="AO2920" s="6"/>
      <c r="AP2920" s="6"/>
      <c r="AQ2920" s="21"/>
      <c r="AR2920" s="21"/>
      <c r="AS2920" s="21"/>
      <c r="AT2920" s="6"/>
      <c r="AU2920" s="6"/>
      <c r="AV2920" s="6"/>
      <c r="AW2920" s="6"/>
    </row>
    <row r="2921" spans="1:49" x14ac:dyDescent="0.35">
      <c r="A2921" s="20"/>
      <c r="B2921" s="20"/>
      <c r="C2921" s="20"/>
      <c r="D2921" s="20"/>
      <c r="E2921" s="6"/>
      <c r="F2921" s="6"/>
      <c r="G2921" s="6"/>
      <c r="H2921" s="6"/>
      <c r="I2921" s="6"/>
      <c r="J2921" s="6"/>
      <c r="K2921" s="6"/>
      <c r="L2921" s="6"/>
      <c r="M2921" s="6"/>
      <c r="N2921" s="6"/>
      <c r="O2921" s="6"/>
      <c r="P2921" s="6"/>
      <c r="Q2921" s="6"/>
      <c r="R2921" s="6"/>
      <c r="S2921" s="6"/>
      <c r="T2921" s="6"/>
      <c r="U2921" s="6"/>
      <c r="V2921" s="6"/>
      <c r="W2921" s="6"/>
      <c r="X2921" s="6"/>
      <c r="Y2921" s="6"/>
      <c r="Z2921" s="6"/>
      <c r="AA2921" s="6"/>
      <c r="AB2921" s="6"/>
      <c r="AC2921" s="6"/>
      <c r="AD2921" s="6"/>
      <c r="AE2921" s="6"/>
      <c r="AF2921" s="6"/>
      <c r="AG2921" s="6"/>
      <c r="AH2921" s="6"/>
      <c r="AI2921" s="6"/>
      <c r="AJ2921" s="6"/>
      <c r="AK2921" s="6"/>
      <c r="AL2921" s="6"/>
      <c r="AM2921" s="6"/>
      <c r="AN2921" s="6"/>
      <c r="AO2921" s="6"/>
      <c r="AP2921" s="6"/>
      <c r="AQ2921" s="21"/>
      <c r="AR2921" s="21"/>
      <c r="AS2921" s="21"/>
      <c r="AT2921" s="6"/>
      <c r="AU2921" s="6"/>
      <c r="AV2921" s="6"/>
      <c r="AW2921" s="6"/>
    </row>
    <row r="2922" spans="1:49" x14ac:dyDescent="0.35">
      <c r="A2922" s="20"/>
      <c r="B2922" s="20"/>
      <c r="C2922" s="20"/>
      <c r="D2922" s="20"/>
      <c r="E2922" s="6"/>
      <c r="F2922" s="6"/>
      <c r="G2922" s="6"/>
      <c r="H2922" s="6"/>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c r="AG2922" s="6"/>
      <c r="AH2922" s="6"/>
      <c r="AI2922" s="6"/>
      <c r="AJ2922" s="6"/>
      <c r="AK2922" s="6"/>
      <c r="AL2922" s="6"/>
      <c r="AM2922" s="6"/>
      <c r="AN2922" s="6"/>
      <c r="AO2922" s="6"/>
      <c r="AP2922" s="6"/>
      <c r="AQ2922" s="21"/>
      <c r="AR2922" s="21"/>
      <c r="AS2922" s="21"/>
      <c r="AT2922" s="6"/>
      <c r="AU2922" s="6"/>
      <c r="AV2922" s="6"/>
      <c r="AW2922" s="6"/>
    </row>
    <row r="2923" spans="1:49" x14ac:dyDescent="0.35">
      <c r="A2923" s="20"/>
      <c r="B2923" s="20"/>
      <c r="C2923" s="20"/>
      <c r="D2923" s="20"/>
      <c r="E2923" s="6"/>
      <c r="F2923" s="6"/>
      <c r="G2923" s="6"/>
      <c r="H2923" s="6"/>
      <c r="I2923" s="6"/>
      <c r="J2923" s="6"/>
      <c r="K2923" s="6"/>
      <c r="L2923" s="6"/>
      <c r="M2923" s="6"/>
      <c r="N2923" s="6"/>
      <c r="O2923" s="6"/>
      <c r="P2923" s="6"/>
      <c r="Q2923" s="6"/>
      <c r="R2923" s="6"/>
      <c r="S2923" s="6"/>
      <c r="T2923" s="6"/>
      <c r="U2923" s="6"/>
      <c r="V2923" s="6"/>
      <c r="W2923" s="6"/>
      <c r="X2923" s="6"/>
      <c r="Y2923" s="6"/>
      <c r="Z2923" s="6"/>
      <c r="AA2923" s="6"/>
      <c r="AB2923" s="6"/>
      <c r="AC2923" s="6"/>
      <c r="AD2923" s="6"/>
      <c r="AE2923" s="6"/>
      <c r="AF2923" s="6"/>
      <c r="AG2923" s="6"/>
      <c r="AH2923" s="6"/>
      <c r="AI2923" s="6"/>
      <c r="AJ2923" s="6"/>
      <c r="AK2923" s="6"/>
      <c r="AL2923" s="6"/>
      <c r="AM2923" s="6"/>
      <c r="AN2923" s="6"/>
      <c r="AO2923" s="6"/>
      <c r="AP2923" s="6"/>
      <c r="AQ2923" s="21"/>
      <c r="AR2923" s="21"/>
      <c r="AS2923" s="21"/>
      <c r="AT2923" s="6"/>
      <c r="AU2923" s="6"/>
      <c r="AV2923" s="6"/>
      <c r="AW2923" s="6"/>
    </row>
    <row r="2924" spans="1:49" x14ac:dyDescent="0.35">
      <c r="A2924" s="20"/>
      <c r="B2924" s="20"/>
      <c r="C2924" s="20"/>
      <c r="D2924" s="20"/>
      <c r="E2924" s="6"/>
      <c r="F2924" s="6"/>
      <c r="G2924" s="6"/>
      <c r="H2924" s="6"/>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c r="AG2924" s="6"/>
      <c r="AH2924" s="6"/>
      <c r="AI2924" s="6"/>
      <c r="AJ2924" s="6"/>
      <c r="AK2924" s="6"/>
      <c r="AL2924" s="6"/>
      <c r="AM2924" s="6"/>
      <c r="AN2924" s="6"/>
      <c r="AO2924" s="6"/>
      <c r="AP2924" s="6"/>
      <c r="AQ2924" s="21"/>
      <c r="AR2924" s="21"/>
      <c r="AS2924" s="21"/>
      <c r="AT2924" s="6"/>
      <c r="AU2924" s="6"/>
      <c r="AV2924" s="6"/>
      <c r="AW2924" s="6"/>
    </row>
    <row r="2925" spans="1:49" x14ac:dyDescent="0.35">
      <c r="A2925" s="20"/>
      <c r="B2925" s="20"/>
      <c r="C2925" s="20"/>
      <c r="D2925" s="20"/>
      <c r="E2925" s="6"/>
      <c r="F2925" s="6"/>
      <c r="G2925" s="6"/>
      <c r="H2925" s="6"/>
      <c r="I2925" s="6"/>
      <c r="J2925" s="6"/>
      <c r="K2925" s="6"/>
      <c r="L2925" s="6"/>
      <c r="M2925" s="6"/>
      <c r="N2925" s="6"/>
      <c r="O2925" s="6"/>
      <c r="P2925" s="6"/>
      <c r="Q2925" s="6"/>
      <c r="R2925" s="6"/>
      <c r="S2925" s="6"/>
      <c r="T2925" s="6"/>
      <c r="U2925" s="6"/>
      <c r="V2925" s="6"/>
      <c r="W2925" s="6"/>
      <c r="X2925" s="6"/>
      <c r="Y2925" s="6"/>
      <c r="Z2925" s="6"/>
      <c r="AA2925" s="6"/>
      <c r="AB2925" s="6"/>
      <c r="AC2925" s="6"/>
      <c r="AD2925" s="6"/>
      <c r="AE2925" s="6"/>
      <c r="AF2925" s="6"/>
      <c r="AG2925" s="6"/>
      <c r="AH2925" s="6"/>
      <c r="AI2925" s="6"/>
      <c r="AJ2925" s="6"/>
      <c r="AK2925" s="6"/>
      <c r="AL2925" s="6"/>
      <c r="AM2925" s="6"/>
      <c r="AN2925" s="6"/>
      <c r="AO2925" s="6"/>
      <c r="AP2925" s="6"/>
      <c r="AQ2925" s="21"/>
      <c r="AR2925" s="21"/>
      <c r="AS2925" s="21"/>
      <c r="AT2925" s="6"/>
      <c r="AU2925" s="6"/>
      <c r="AV2925" s="6"/>
      <c r="AW2925" s="6"/>
    </row>
    <row r="2926" spans="1:49" x14ac:dyDescent="0.35">
      <c r="A2926" s="20"/>
      <c r="B2926" s="20"/>
      <c r="C2926" s="20"/>
      <c r="D2926" s="20"/>
      <c r="E2926" s="6"/>
      <c r="F2926" s="6"/>
      <c r="G2926" s="6"/>
      <c r="H2926" s="6"/>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c r="AG2926" s="6"/>
      <c r="AH2926" s="6"/>
      <c r="AI2926" s="6"/>
      <c r="AJ2926" s="6"/>
      <c r="AK2926" s="6"/>
      <c r="AL2926" s="6"/>
      <c r="AM2926" s="6"/>
      <c r="AN2926" s="6"/>
      <c r="AO2926" s="6"/>
      <c r="AP2926" s="6"/>
      <c r="AQ2926" s="21"/>
      <c r="AR2926" s="21"/>
      <c r="AS2926" s="21"/>
      <c r="AT2926" s="6"/>
      <c r="AU2926" s="6"/>
      <c r="AV2926" s="6"/>
      <c r="AW2926" s="6"/>
    </row>
    <row r="2927" spans="1:49" x14ac:dyDescent="0.35">
      <c r="A2927" s="20"/>
      <c r="B2927" s="20"/>
      <c r="C2927" s="20"/>
      <c r="D2927" s="20"/>
      <c r="E2927" s="6"/>
      <c r="F2927" s="6"/>
      <c r="G2927" s="6"/>
      <c r="H2927" s="6"/>
      <c r="I2927" s="6"/>
      <c r="J2927" s="6"/>
      <c r="K2927" s="6"/>
      <c r="L2927" s="6"/>
      <c r="M2927" s="6"/>
      <c r="N2927" s="6"/>
      <c r="O2927" s="6"/>
      <c r="P2927" s="6"/>
      <c r="Q2927" s="6"/>
      <c r="R2927" s="6"/>
      <c r="S2927" s="6"/>
      <c r="T2927" s="6"/>
      <c r="U2927" s="6"/>
      <c r="V2927" s="6"/>
      <c r="W2927" s="6"/>
      <c r="X2927" s="6"/>
      <c r="Y2927" s="6"/>
      <c r="Z2927" s="6"/>
      <c r="AA2927" s="6"/>
      <c r="AB2927" s="6"/>
      <c r="AC2927" s="6"/>
      <c r="AD2927" s="6"/>
      <c r="AE2927" s="6"/>
      <c r="AF2927" s="6"/>
      <c r="AG2927" s="6"/>
      <c r="AH2927" s="6"/>
      <c r="AI2927" s="6"/>
      <c r="AJ2927" s="6"/>
      <c r="AK2927" s="6"/>
      <c r="AL2927" s="6"/>
      <c r="AM2927" s="6"/>
      <c r="AN2927" s="6"/>
      <c r="AO2927" s="6"/>
      <c r="AP2927" s="6"/>
      <c r="AQ2927" s="21"/>
      <c r="AR2927" s="21"/>
      <c r="AS2927" s="21"/>
      <c r="AT2927" s="6"/>
      <c r="AU2927" s="6"/>
      <c r="AV2927" s="6"/>
      <c r="AW2927" s="6"/>
    </row>
    <row r="2928" spans="1:49" x14ac:dyDescent="0.35">
      <c r="A2928" s="20"/>
      <c r="B2928" s="20"/>
      <c r="C2928" s="20"/>
      <c r="D2928" s="20"/>
      <c r="E2928" s="6"/>
      <c r="F2928" s="6"/>
      <c r="G2928" s="6"/>
      <c r="H2928" s="6"/>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c r="AG2928" s="6"/>
      <c r="AH2928" s="6"/>
      <c r="AI2928" s="6"/>
      <c r="AJ2928" s="6"/>
      <c r="AK2928" s="6"/>
      <c r="AL2928" s="6"/>
      <c r="AM2928" s="6"/>
      <c r="AN2928" s="6"/>
      <c r="AO2928" s="6"/>
      <c r="AP2928" s="6"/>
      <c r="AQ2928" s="21"/>
      <c r="AR2928" s="21"/>
      <c r="AS2928" s="21"/>
      <c r="AT2928" s="6"/>
      <c r="AU2928" s="6"/>
      <c r="AV2928" s="6"/>
      <c r="AW2928" s="6"/>
    </row>
    <row r="2929" spans="1:49" x14ac:dyDescent="0.35">
      <c r="A2929" s="20"/>
      <c r="B2929" s="20"/>
      <c r="C2929" s="20"/>
      <c r="D2929" s="20"/>
      <c r="E2929" s="6"/>
      <c r="F2929" s="6"/>
      <c r="G2929" s="6"/>
      <c r="H2929" s="6"/>
      <c r="I2929" s="6"/>
      <c r="J2929" s="6"/>
      <c r="K2929" s="6"/>
      <c r="L2929" s="6"/>
      <c r="M2929" s="6"/>
      <c r="N2929" s="6"/>
      <c r="O2929" s="6"/>
      <c r="P2929" s="6"/>
      <c r="Q2929" s="6"/>
      <c r="R2929" s="6"/>
      <c r="S2929" s="6"/>
      <c r="T2929" s="6"/>
      <c r="U2929" s="6"/>
      <c r="V2929" s="6"/>
      <c r="W2929" s="6"/>
      <c r="X2929" s="6"/>
      <c r="Y2929" s="6"/>
      <c r="Z2929" s="6"/>
      <c r="AA2929" s="6"/>
      <c r="AB2929" s="6"/>
      <c r="AC2929" s="6"/>
      <c r="AD2929" s="6"/>
      <c r="AE2929" s="6"/>
      <c r="AF2929" s="6"/>
      <c r="AG2929" s="6"/>
      <c r="AH2929" s="6"/>
      <c r="AI2929" s="6"/>
      <c r="AJ2929" s="6"/>
      <c r="AK2929" s="6"/>
      <c r="AL2929" s="6"/>
      <c r="AM2929" s="6"/>
      <c r="AN2929" s="6"/>
      <c r="AO2929" s="6"/>
      <c r="AP2929" s="6"/>
      <c r="AQ2929" s="21"/>
      <c r="AR2929" s="21"/>
      <c r="AS2929" s="21"/>
      <c r="AT2929" s="6"/>
      <c r="AU2929" s="6"/>
      <c r="AV2929" s="6"/>
      <c r="AW2929" s="6"/>
    </row>
    <row r="2930" spans="1:49" x14ac:dyDescent="0.35">
      <c r="A2930" s="20"/>
      <c r="B2930" s="20"/>
      <c r="C2930" s="20"/>
      <c r="D2930" s="20"/>
      <c r="E2930" s="6"/>
      <c r="F2930" s="6"/>
      <c r="G2930" s="6"/>
      <c r="H2930" s="6"/>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c r="AG2930" s="6"/>
      <c r="AH2930" s="6"/>
      <c r="AI2930" s="6"/>
      <c r="AJ2930" s="6"/>
      <c r="AK2930" s="6"/>
      <c r="AL2930" s="6"/>
      <c r="AM2930" s="6"/>
      <c r="AN2930" s="6"/>
      <c r="AO2930" s="6"/>
      <c r="AP2930" s="6"/>
      <c r="AQ2930" s="21"/>
      <c r="AR2930" s="21"/>
      <c r="AS2930" s="21"/>
      <c r="AT2930" s="6"/>
      <c r="AU2930" s="6"/>
      <c r="AV2930" s="6"/>
      <c r="AW2930" s="6"/>
    </row>
    <row r="2931" spans="1:49" x14ac:dyDescent="0.35">
      <c r="A2931" s="20"/>
      <c r="B2931" s="20"/>
      <c r="C2931" s="20"/>
      <c r="D2931" s="20"/>
      <c r="E2931" s="6"/>
      <c r="F2931" s="6"/>
      <c r="G2931" s="6"/>
      <c r="H2931" s="6"/>
      <c r="I2931" s="6"/>
      <c r="J2931" s="6"/>
      <c r="K2931" s="6"/>
      <c r="L2931" s="6"/>
      <c r="M2931" s="6"/>
      <c r="N2931" s="6"/>
      <c r="O2931" s="6"/>
      <c r="P2931" s="6"/>
      <c r="Q2931" s="6"/>
      <c r="R2931" s="6"/>
      <c r="S2931" s="6"/>
      <c r="T2931" s="6"/>
      <c r="U2931" s="6"/>
      <c r="V2931" s="6"/>
      <c r="W2931" s="6"/>
      <c r="X2931" s="6"/>
      <c r="Y2931" s="6"/>
      <c r="Z2931" s="6"/>
      <c r="AA2931" s="6"/>
      <c r="AB2931" s="6"/>
      <c r="AC2931" s="6"/>
      <c r="AD2931" s="6"/>
      <c r="AE2931" s="6"/>
      <c r="AF2931" s="6"/>
      <c r="AG2931" s="6"/>
      <c r="AH2931" s="6"/>
      <c r="AI2931" s="6"/>
      <c r="AJ2931" s="6"/>
      <c r="AK2931" s="6"/>
      <c r="AL2931" s="6"/>
      <c r="AM2931" s="6"/>
      <c r="AN2931" s="6"/>
      <c r="AO2931" s="6"/>
      <c r="AP2931" s="6"/>
      <c r="AQ2931" s="21"/>
      <c r="AR2931" s="21"/>
      <c r="AS2931" s="21"/>
      <c r="AT2931" s="6"/>
      <c r="AU2931" s="6"/>
      <c r="AV2931" s="6"/>
      <c r="AW2931" s="6"/>
    </row>
    <row r="2932" spans="1:49" x14ac:dyDescent="0.35">
      <c r="A2932" s="20"/>
      <c r="B2932" s="20"/>
      <c r="C2932" s="20"/>
      <c r="D2932" s="20"/>
      <c r="E2932" s="6"/>
      <c r="F2932" s="6"/>
      <c r="G2932" s="6"/>
      <c r="H2932" s="6"/>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c r="AG2932" s="6"/>
      <c r="AH2932" s="6"/>
      <c r="AI2932" s="6"/>
      <c r="AJ2932" s="6"/>
      <c r="AK2932" s="6"/>
      <c r="AL2932" s="6"/>
      <c r="AM2932" s="6"/>
      <c r="AN2932" s="6"/>
      <c r="AO2932" s="6"/>
      <c r="AP2932" s="6"/>
      <c r="AQ2932" s="21"/>
      <c r="AR2932" s="21"/>
      <c r="AS2932" s="21"/>
      <c r="AT2932" s="6"/>
      <c r="AU2932" s="6"/>
      <c r="AV2932" s="6"/>
      <c r="AW2932" s="6"/>
    </row>
    <row r="2933" spans="1:49" x14ac:dyDescent="0.35">
      <c r="A2933" s="20"/>
      <c r="B2933" s="20"/>
      <c r="C2933" s="20"/>
      <c r="D2933" s="20"/>
      <c r="E2933" s="6"/>
      <c r="F2933" s="6"/>
      <c r="G2933" s="6"/>
      <c r="H2933" s="6"/>
      <c r="I2933" s="6"/>
      <c r="J2933" s="6"/>
      <c r="K2933" s="6"/>
      <c r="L2933" s="6"/>
      <c r="M2933" s="6"/>
      <c r="N2933" s="6"/>
      <c r="O2933" s="6"/>
      <c r="P2933" s="6"/>
      <c r="Q2933" s="6"/>
      <c r="R2933" s="6"/>
      <c r="S2933" s="6"/>
      <c r="T2933" s="6"/>
      <c r="U2933" s="6"/>
      <c r="V2933" s="6"/>
      <c r="W2933" s="6"/>
      <c r="X2933" s="6"/>
      <c r="Y2933" s="6"/>
      <c r="Z2933" s="6"/>
      <c r="AA2933" s="6"/>
      <c r="AB2933" s="6"/>
      <c r="AC2933" s="6"/>
      <c r="AD2933" s="6"/>
      <c r="AE2933" s="6"/>
      <c r="AF2933" s="6"/>
      <c r="AG2933" s="6"/>
      <c r="AH2933" s="6"/>
      <c r="AI2933" s="6"/>
      <c r="AJ2933" s="6"/>
      <c r="AK2933" s="6"/>
      <c r="AL2933" s="6"/>
      <c r="AM2933" s="6"/>
      <c r="AN2933" s="6"/>
      <c r="AO2933" s="6"/>
      <c r="AP2933" s="6"/>
      <c r="AQ2933" s="21"/>
      <c r="AR2933" s="21"/>
      <c r="AS2933" s="21"/>
      <c r="AT2933" s="6"/>
      <c r="AU2933" s="6"/>
      <c r="AV2933" s="6"/>
      <c r="AW2933" s="6"/>
    </row>
    <row r="2934" spans="1:49" x14ac:dyDescent="0.35">
      <c r="A2934" s="20"/>
      <c r="B2934" s="20"/>
      <c r="C2934" s="20"/>
      <c r="D2934" s="20"/>
      <c r="E2934" s="6"/>
      <c r="F2934" s="6"/>
      <c r="G2934" s="6"/>
      <c r="H2934" s="6"/>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c r="AG2934" s="6"/>
      <c r="AH2934" s="6"/>
      <c r="AI2934" s="6"/>
      <c r="AJ2934" s="6"/>
      <c r="AK2934" s="6"/>
      <c r="AL2934" s="6"/>
      <c r="AM2934" s="6"/>
      <c r="AN2934" s="6"/>
      <c r="AO2934" s="6"/>
      <c r="AP2934" s="6"/>
      <c r="AQ2934" s="21"/>
      <c r="AR2934" s="21"/>
      <c r="AS2934" s="21"/>
      <c r="AT2934" s="6"/>
      <c r="AU2934" s="6"/>
      <c r="AV2934" s="6"/>
      <c r="AW2934" s="6"/>
    </row>
    <row r="2935" spans="1:49" x14ac:dyDescent="0.35">
      <c r="A2935" s="20"/>
      <c r="B2935" s="20"/>
      <c r="C2935" s="20"/>
      <c r="D2935" s="20"/>
      <c r="E2935" s="6"/>
      <c r="F2935" s="6"/>
      <c r="G2935" s="6"/>
      <c r="H2935" s="6"/>
      <c r="I2935" s="6"/>
      <c r="J2935" s="6"/>
      <c r="K2935" s="6"/>
      <c r="L2935" s="6"/>
      <c r="M2935" s="6"/>
      <c r="N2935" s="6"/>
      <c r="O2935" s="6"/>
      <c r="P2935" s="6"/>
      <c r="Q2935" s="6"/>
      <c r="R2935" s="6"/>
      <c r="S2935" s="6"/>
      <c r="T2935" s="6"/>
      <c r="U2935" s="6"/>
      <c r="V2935" s="6"/>
      <c r="W2935" s="6"/>
      <c r="X2935" s="6"/>
      <c r="Y2935" s="6"/>
      <c r="Z2935" s="6"/>
      <c r="AA2935" s="6"/>
      <c r="AB2935" s="6"/>
      <c r="AC2935" s="6"/>
      <c r="AD2935" s="6"/>
      <c r="AE2935" s="6"/>
      <c r="AF2935" s="6"/>
      <c r="AG2935" s="6"/>
      <c r="AH2935" s="6"/>
      <c r="AI2935" s="6"/>
      <c r="AJ2935" s="6"/>
      <c r="AK2935" s="6"/>
      <c r="AL2935" s="6"/>
      <c r="AM2935" s="6"/>
      <c r="AN2935" s="6"/>
      <c r="AO2935" s="6"/>
      <c r="AP2935" s="6"/>
      <c r="AQ2935" s="21"/>
      <c r="AR2935" s="21"/>
      <c r="AS2935" s="21"/>
      <c r="AT2935" s="6"/>
      <c r="AU2935" s="6"/>
      <c r="AV2935" s="6"/>
      <c r="AW2935" s="6"/>
    </row>
    <row r="2936" spans="1:49" x14ac:dyDescent="0.35">
      <c r="A2936" s="20"/>
      <c r="B2936" s="20"/>
      <c r="C2936" s="20"/>
      <c r="D2936" s="20"/>
      <c r="E2936" s="6"/>
      <c r="F2936" s="6"/>
      <c r="G2936" s="6"/>
      <c r="H2936" s="6"/>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c r="AG2936" s="6"/>
      <c r="AH2936" s="6"/>
      <c r="AI2936" s="6"/>
      <c r="AJ2936" s="6"/>
      <c r="AK2936" s="6"/>
      <c r="AL2936" s="6"/>
      <c r="AM2936" s="6"/>
      <c r="AN2936" s="6"/>
      <c r="AO2936" s="6"/>
      <c r="AP2936" s="6"/>
      <c r="AQ2936" s="21"/>
      <c r="AR2936" s="21"/>
      <c r="AS2936" s="21"/>
      <c r="AT2936" s="6"/>
      <c r="AU2936" s="6"/>
      <c r="AV2936" s="6"/>
      <c r="AW2936" s="6"/>
    </row>
    <row r="2937" spans="1:49" x14ac:dyDescent="0.35">
      <c r="A2937" s="20"/>
      <c r="B2937" s="20"/>
      <c r="C2937" s="20"/>
      <c r="D2937" s="20"/>
      <c r="E2937" s="6"/>
      <c r="F2937" s="6"/>
      <c r="G2937" s="6"/>
      <c r="H2937" s="6"/>
      <c r="I2937" s="6"/>
      <c r="J2937" s="6"/>
      <c r="K2937" s="6"/>
      <c r="L2937" s="6"/>
      <c r="M2937" s="6"/>
      <c r="N2937" s="6"/>
      <c r="O2937" s="6"/>
      <c r="P2937" s="6"/>
      <c r="Q2937" s="6"/>
      <c r="R2937" s="6"/>
      <c r="S2937" s="6"/>
      <c r="T2937" s="6"/>
      <c r="U2937" s="6"/>
      <c r="V2937" s="6"/>
      <c r="W2937" s="6"/>
      <c r="X2937" s="6"/>
      <c r="Y2937" s="6"/>
      <c r="Z2937" s="6"/>
      <c r="AA2937" s="6"/>
      <c r="AB2937" s="6"/>
      <c r="AC2937" s="6"/>
      <c r="AD2937" s="6"/>
      <c r="AE2937" s="6"/>
      <c r="AF2937" s="6"/>
      <c r="AG2937" s="6"/>
      <c r="AH2937" s="6"/>
      <c r="AI2937" s="6"/>
      <c r="AJ2937" s="6"/>
      <c r="AK2937" s="6"/>
      <c r="AL2937" s="6"/>
      <c r="AM2937" s="6"/>
      <c r="AN2937" s="6"/>
      <c r="AO2937" s="6"/>
      <c r="AP2937" s="6"/>
      <c r="AQ2937" s="21"/>
      <c r="AR2937" s="21"/>
      <c r="AS2937" s="21"/>
      <c r="AT2937" s="6"/>
      <c r="AU2937" s="6"/>
      <c r="AV2937" s="6"/>
      <c r="AW2937" s="6"/>
    </row>
    <row r="2938" spans="1:49" x14ac:dyDescent="0.35">
      <c r="A2938" s="20"/>
      <c r="B2938" s="20"/>
      <c r="C2938" s="20"/>
      <c r="D2938" s="20"/>
      <c r="E2938" s="6"/>
      <c r="F2938" s="6"/>
      <c r="G2938" s="6"/>
      <c r="H2938" s="6"/>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c r="AG2938" s="6"/>
      <c r="AH2938" s="6"/>
      <c r="AI2938" s="6"/>
      <c r="AJ2938" s="6"/>
      <c r="AK2938" s="6"/>
      <c r="AL2938" s="6"/>
      <c r="AM2938" s="6"/>
      <c r="AN2938" s="6"/>
      <c r="AO2938" s="6"/>
      <c r="AP2938" s="6"/>
      <c r="AQ2938" s="21"/>
      <c r="AR2938" s="21"/>
      <c r="AS2938" s="21"/>
      <c r="AT2938" s="6"/>
      <c r="AU2938" s="6"/>
      <c r="AV2938" s="6"/>
      <c r="AW2938" s="6"/>
    </row>
    <row r="2939" spans="1:49" x14ac:dyDescent="0.35">
      <c r="A2939" s="20"/>
      <c r="B2939" s="20"/>
      <c r="C2939" s="20"/>
      <c r="D2939" s="20"/>
      <c r="E2939" s="6"/>
      <c r="F2939" s="6"/>
      <c r="G2939" s="6"/>
      <c r="H2939" s="6"/>
      <c r="I2939" s="6"/>
      <c r="J2939" s="6"/>
      <c r="K2939" s="6"/>
      <c r="L2939" s="6"/>
      <c r="M2939" s="6"/>
      <c r="N2939" s="6"/>
      <c r="O2939" s="6"/>
      <c r="P2939" s="6"/>
      <c r="Q2939" s="6"/>
      <c r="R2939" s="6"/>
      <c r="S2939" s="6"/>
      <c r="T2939" s="6"/>
      <c r="U2939" s="6"/>
      <c r="V2939" s="6"/>
      <c r="W2939" s="6"/>
      <c r="X2939" s="6"/>
      <c r="Y2939" s="6"/>
      <c r="Z2939" s="6"/>
      <c r="AA2939" s="6"/>
      <c r="AB2939" s="6"/>
      <c r="AC2939" s="6"/>
      <c r="AD2939" s="6"/>
      <c r="AE2939" s="6"/>
      <c r="AF2939" s="6"/>
      <c r="AG2939" s="6"/>
      <c r="AH2939" s="6"/>
      <c r="AI2939" s="6"/>
      <c r="AJ2939" s="6"/>
      <c r="AK2939" s="6"/>
      <c r="AL2939" s="6"/>
      <c r="AM2939" s="6"/>
      <c r="AN2939" s="6"/>
      <c r="AO2939" s="6"/>
      <c r="AP2939" s="6"/>
      <c r="AQ2939" s="21"/>
      <c r="AR2939" s="21"/>
      <c r="AS2939" s="21"/>
      <c r="AT2939" s="6"/>
      <c r="AU2939" s="6"/>
      <c r="AV2939" s="6"/>
      <c r="AW2939" s="6"/>
    </row>
    <row r="2940" spans="1:49" x14ac:dyDescent="0.35">
      <c r="A2940" s="20"/>
      <c r="B2940" s="20"/>
      <c r="C2940" s="20"/>
      <c r="D2940" s="20"/>
      <c r="E2940" s="6"/>
      <c r="F2940" s="6"/>
      <c r="G2940" s="6"/>
      <c r="H2940" s="6"/>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c r="AG2940" s="6"/>
      <c r="AH2940" s="6"/>
      <c r="AI2940" s="6"/>
      <c r="AJ2940" s="6"/>
      <c r="AK2940" s="6"/>
      <c r="AL2940" s="6"/>
      <c r="AM2940" s="6"/>
      <c r="AN2940" s="6"/>
      <c r="AO2940" s="6"/>
      <c r="AP2940" s="6"/>
      <c r="AQ2940" s="21"/>
      <c r="AR2940" s="21"/>
      <c r="AS2940" s="21"/>
      <c r="AT2940" s="6"/>
      <c r="AU2940" s="6"/>
      <c r="AV2940" s="6"/>
      <c r="AW2940" s="6"/>
    </row>
    <row r="2941" spans="1:49" x14ac:dyDescent="0.35">
      <c r="A2941" s="20"/>
      <c r="B2941" s="20"/>
      <c r="C2941" s="20"/>
      <c r="D2941" s="20"/>
      <c r="E2941" s="6"/>
      <c r="F2941" s="6"/>
      <c r="G2941" s="6"/>
      <c r="H2941" s="6"/>
      <c r="I2941" s="6"/>
      <c r="J2941" s="6"/>
      <c r="K2941" s="6"/>
      <c r="L2941" s="6"/>
      <c r="M2941" s="6"/>
      <c r="N2941" s="6"/>
      <c r="O2941" s="6"/>
      <c r="P2941" s="6"/>
      <c r="Q2941" s="6"/>
      <c r="R2941" s="6"/>
      <c r="S2941" s="6"/>
      <c r="T2941" s="6"/>
      <c r="U2941" s="6"/>
      <c r="V2941" s="6"/>
      <c r="W2941" s="6"/>
      <c r="X2941" s="6"/>
      <c r="Y2941" s="6"/>
      <c r="Z2941" s="6"/>
      <c r="AA2941" s="6"/>
      <c r="AB2941" s="6"/>
      <c r="AC2941" s="6"/>
      <c r="AD2941" s="6"/>
      <c r="AE2941" s="6"/>
      <c r="AF2941" s="6"/>
      <c r="AG2941" s="6"/>
      <c r="AH2941" s="6"/>
      <c r="AI2941" s="6"/>
      <c r="AJ2941" s="6"/>
      <c r="AK2941" s="6"/>
      <c r="AL2941" s="6"/>
      <c r="AM2941" s="6"/>
      <c r="AN2941" s="6"/>
      <c r="AO2941" s="6"/>
      <c r="AP2941" s="6"/>
      <c r="AQ2941" s="21"/>
      <c r="AR2941" s="21"/>
      <c r="AS2941" s="21"/>
      <c r="AT2941" s="6"/>
      <c r="AU2941" s="6"/>
      <c r="AV2941" s="6"/>
      <c r="AW2941" s="6"/>
    </row>
    <row r="2942" spans="1:49" x14ac:dyDescent="0.35">
      <c r="A2942" s="20"/>
      <c r="B2942" s="20"/>
      <c r="C2942" s="20"/>
      <c r="D2942" s="20"/>
      <c r="E2942" s="6"/>
      <c r="F2942" s="6"/>
      <c r="G2942" s="6"/>
      <c r="H2942" s="6"/>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c r="AG2942" s="6"/>
      <c r="AH2942" s="6"/>
      <c r="AI2942" s="6"/>
      <c r="AJ2942" s="6"/>
      <c r="AK2942" s="6"/>
      <c r="AL2942" s="6"/>
      <c r="AM2942" s="6"/>
      <c r="AN2942" s="6"/>
      <c r="AO2942" s="6"/>
      <c r="AP2942" s="6"/>
      <c r="AQ2942" s="21"/>
      <c r="AR2942" s="21"/>
      <c r="AS2942" s="21"/>
      <c r="AT2942" s="6"/>
      <c r="AU2942" s="6"/>
      <c r="AV2942" s="6"/>
      <c r="AW2942" s="6"/>
    </row>
    <row r="2943" spans="1:49" x14ac:dyDescent="0.35">
      <c r="A2943" s="20"/>
      <c r="B2943" s="20"/>
      <c r="C2943" s="20"/>
      <c r="D2943" s="20"/>
      <c r="E2943" s="6"/>
      <c r="F2943" s="6"/>
      <c r="G2943" s="6"/>
      <c r="H2943" s="6"/>
      <c r="I2943" s="6"/>
      <c r="J2943" s="6"/>
      <c r="K2943" s="6"/>
      <c r="L2943" s="6"/>
      <c r="M2943" s="6"/>
      <c r="N2943" s="6"/>
      <c r="O2943" s="6"/>
      <c r="P2943" s="6"/>
      <c r="Q2943" s="6"/>
      <c r="R2943" s="6"/>
      <c r="S2943" s="6"/>
      <c r="T2943" s="6"/>
      <c r="U2943" s="6"/>
      <c r="V2943" s="6"/>
      <c r="W2943" s="6"/>
      <c r="X2943" s="6"/>
      <c r="Y2943" s="6"/>
      <c r="Z2943" s="6"/>
      <c r="AA2943" s="6"/>
      <c r="AB2943" s="6"/>
      <c r="AC2943" s="6"/>
      <c r="AD2943" s="6"/>
      <c r="AE2943" s="6"/>
      <c r="AF2943" s="6"/>
      <c r="AG2943" s="6"/>
      <c r="AH2943" s="6"/>
      <c r="AI2943" s="6"/>
      <c r="AJ2943" s="6"/>
      <c r="AK2943" s="6"/>
      <c r="AL2943" s="6"/>
      <c r="AM2943" s="6"/>
      <c r="AN2943" s="6"/>
      <c r="AO2943" s="6"/>
      <c r="AP2943" s="6"/>
      <c r="AQ2943" s="21"/>
      <c r="AR2943" s="21"/>
      <c r="AS2943" s="21"/>
      <c r="AT2943" s="6"/>
      <c r="AU2943" s="6"/>
      <c r="AV2943" s="6"/>
      <c r="AW2943" s="6"/>
    </row>
    <row r="2944" spans="1:49" x14ac:dyDescent="0.35">
      <c r="A2944" s="20"/>
      <c r="B2944" s="20"/>
      <c r="C2944" s="20"/>
      <c r="D2944" s="20"/>
      <c r="E2944" s="6"/>
      <c r="F2944" s="6"/>
      <c r="G2944" s="6"/>
      <c r="H2944" s="6"/>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c r="AG2944" s="6"/>
      <c r="AH2944" s="6"/>
      <c r="AI2944" s="6"/>
      <c r="AJ2944" s="6"/>
      <c r="AK2944" s="6"/>
      <c r="AL2944" s="6"/>
      <c r="AM2944" s="6"/>
      <c r="AN2944" s="6"/>
      <c r="AO2944" s="6"/>
      <c r="AP2944" s="6"/>
      <c r="AQ2944" s="21"/>
      <c r="AR2944" s="21"/>
      <c r="AS2944" s="21"/>
      <c r="AT2944" s="6"/>
      <c r="AU2944" s="6"/>
      <c r="AV2944" s="6"/>
      <c r="AW2944" s="6"/>
    </row>
    <row r="2945" spans="1:49" x14ac:dyDescent="0.35">
      <c r="A2945" s="20"/>
      <c r="B2945" s="20"/>
      <c r="C2945" s="20"/>
      <c r="D2945" s="20"/>
      <c r="E2945" s="6"/>
      <c r="F2945" s="6"/>
      <c r="G2945" s="6"/>
      <c r="H2945" s="6"/>
      <c r="I2945" s="6"/>
      <c r="J2945" s="6"/>
      <c r="K2945" s="6"/>
      <c r="L2945" s="6"/>
      <c r="M2945" s="6"/>
      <c r="N2945" s="6"/>
      <c r="O2945" s="6"/>
      <c r="P2945" s="6"/>
      <c r="Q2945" s="6"/>
      <c r="R2945" s="6"/>
      <c r="S2945" s="6"/>
      <c r="T2945" s="6"/>
      <c r="U2945" s="6"/>
      <c r="V2945" s="6"/>
      <c r="W2945" s="6"/>
      <c r="X2945" s="6"/>
      <c r="Y2945" s="6"/>
      <c r="Z2945" s="6"/>
      <c r="AA2945" s="6"/>
      <c r="AB2945" s="6"/>
      <c r="AC2945" s="6"/>
      <c r="AD2945" s="6"/>
      <c r="AE2945" s="6"/>
      <c r="AF2945" s="6"/>
      <c r="AG2945" s="6"/>
      <c r="AH2945" s="6"/>
      <c r="AI2945" s="6"/>
      <c r="AJ2945" s="6"/>
      <c r="AK2945" s="6"/>
      <c r="AL2945" s="6"/>
      <c r="AM2945" s="6"/>
      <c r="AN2945" s="6"/>
      <c r="AO2945" s="6"/>
      <c r="AP2945" s="6"/>
      <c r="AQ2945" s="21"/>
      <c r="AR2945" s="21"/>
      <c r="AS2945" s="21"/>
      <c r="AT2945" s="6"/>
      <c r="AU2945" s="6"/>
      <c r="AV2945" s="6"/>
      <c r="AW2945" s="6"/>
    </row>
    <row r="2946" spans="1:49" x14ac:dyDescent="0.35">
      <c r="A2946" s="20"/>
      <c r="B2946" s="20"/>
      <c r="C2946" s="20"/>
      <c r="D2946" s="20"/>
      <c r="E2946" s="6"/>
      <c r="F2946" s="6"/>
      <c r="G2946" s="6"/>
      <c r="H2946" s="6"/>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c r="AG2946" s="6"/>
      <c r="AH2946" s="6"/>
      <c r="AI2946" s="6"/>
      <c r="AJ2946" s="6"/>
      <c r="AK2946" s="6"/>
      <c r="AL2946" s="6"/>
      <c r="AM2946" s="6"/>
      <c r="AN2946" s="6"/>
      <c r="AO2946" s="6"/>
      <c r="AP2946" s="6"/>
      <c r="AQ2946" s="21"/>
      <c r="AR2946" s="21"/>
      <c r="AS2946" s="21"/>
      <c r="AT2946" s="6"/>
      <c r="AU2946" s="6"/>
      <c r="AV2946" s="6"/>
      <c r="AW2946" s="6"/>
    </row>
    <row r="2947" spans="1:49" x14ac:dyDescent="0.35">
      <c r="A2947" s="20"/>
      <c r="B2947" s="20"/>
      <c r="C2947" s="20"/>
      <c r="D2947" s="20"/>
      <c r="E2947" s="6"/>
      <c r="F2947" s="6"/>
      <c r="G2947" s="6"/>
      <c r="H2947" s="6"/>
      <c r="I2947" s="6"/>
      <c r="J2947" s="6"/>
      <c r="K2947" s="6"/>
      <c r="L2947" s="6"/>
      <c r="M2947" s="6"/>
      <c r="N2947" s="6"/>
      <c r="O2947" s="6"/>
      <c r="P2947" s="6"/>
      <c r="Q2947" s="6"/>
      <c r="R2947" s="6"/>
      <c r="S2947" s="6"/>
      <c r="T2947" s="6"/>
      <c r="U2947" s="6"/>
      <c r="V2947" s="6"/>
      <c r="W2947" s="6"/>
      <c r="X2947" s="6"/>
      <c r="Y2947" s="6"/>
      <c r="Z2947" s="6"/>
      <c r="AA2947" s="6"/>
      <c r="AB2947" s="6"/>
      <c r="AC2947" s="6"/>
      <c r="AD2947" s="6"/>
      <c r="AE2947" s="6"/>
      <c r="AF2947" s="6"/>
      <c r="AG2947" s="6"/>
      <c r="AH2947" s="6"/>
      <c r="AI2947" s="6"/>
      <c r="AJ2947" s="6"/>
      <c r="AK2947" s="6"/>
      <c r="AL2947" s="6"/>
      <c r="AM2947" s="6"/>
      <c r="AN2947" s="6"/>
      <c r="AO2947" s="6"/>
      <c r="AP2947" s="6"/>
      <c r="AQ2947" s="21"/>
      <c r="AR2947" s="21"/>
      <c r="AS2947" s="21"/>
      <c r="AT2947" s="6"/>
      <c r="AU2947" s="6"/>
      <c r="AV2947" s="6"/>
      <c r="AW2947" s="6"/>
    </row>
    <row r="2948" spans="1:49" x14ac:dyDescent="0.35">
      <c r="A2948" s="20"/>
      <c r="B2948" s="20"/>
      <c r="C2948" s="20"/>
      <c r="D2948" s="20"/>
      <c r="E2948" s="6"/>
      <c r="F2948" s="6"/>
      <c r="G2948" s="6"/>
      <c r="H2948" s="6"/>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c r="AG2948" s="6"/>
      <c r="AH2948" s="6"/>
      <c r="AI2948" s="6"/>
      <c r="AJ2948" s="6"/>
      <c r="AK2948" s="6"/>
      <c r="AL2948" s="6"/>
      <c r="AM2948" s="6"/>
      <c r="AN2948" s="6"/>
      <c r="AO2948" s="6"/>
      <c r="AP2948" s="6"/>
      <c r="AQ2948" s="21"/>
      <c r="AR2948" s="21"/>
      <c r="AS2948" s="21"/>
      <c r="AT2948" s="6"/>
      <c r="AU2948" s="6"/>
      <c r="AV2948" s="6"/>
      <c r="AW2948" s="6"/>
    </row>
    <row r="2949" spans="1:49" x14ac:dyDescent="0.35">
      <c r="A2949" s="20"/>
      <c r="B2949" s="20"/>
      <c r="C2949" s="20"/>
      <c r="D2949" s="20"/>
      <c r="E2949" s="6"/>
      <c r="F2949" s="6"/>
      <c r="G2949" s="6"/>
      <c r="H2949" s="6"/>
      <c r="I2949" s="6"/>
      <c r="J2949" s="6"/>
      <c r="K2949" s="6"/>
      <c r="L2949" s="6"/>
      <c r="M2949" s="6"/>
      <c r="N2949" s="6"/>
      <c r="O2949" s="6"/>
      <c r="P2949" s="6"/>
      <c r="Q2949" s="6"/>
      <c r="R2949" s="6"/>
      <c r="S2949" s="6"/>
      <c r="T2949" s="6"/>
      <c r="U2949" s="6"/>
      <c r="V2949" s="6"/>
      <c r="W2949" s="6"/>
      <c r="X2949" s="6"/>
      <c r="Y2949" s="6"/>
      <c r="Z2949" s="6"/>
      <c r="AA2949" s="6"/>
      <c r="AB2949" s="6"/>
      <c r="AC2949" s="6"/>
      <c r="AD2949" s="6"/>
      <c r="AE2949" s="6"/>
      <c r="AF2949" s="6"/>
      <c r="AG2949" s="6"/>
      <c r="AH2949" s="6"/>
      <c r="AI2949" s="6"/>
      <c r="AJ2949" s="6"/>
      <c r="AK2949" s="6"/>
      <c r="AL2949" s="6"/>
      <c r="AM2949" s="6"/>
      <c r="AN2949" s="6"/>
      <c r="AO2949" s="6"/>
      <c r="AP2949" s="6"/>
      <c r="AQ2949" s="21"/>
      <c r="AR2949" s="21"/>
      <c r="AS2949" s="21"/>
      <c r="AT2949" s="6"/>
      <c r="AU2949" s="6"/>
      <c r="AV2949" s="6"/>
      <c r="AW2949" s="6"/>
    </row>
    <row r="2950" spans="1:49" x14ac:dyDescent="0.35">
      <c r="A2950" s="20"/>
      <c r="B2950" s="20"/>
      <c r="C2950" s="20"/>
      <c r="D2950" s="20"/>
      <c r="E2950" s="6"/>
      <c r="F2950" s="6"/>
      <c r="G2950" s="6"/>
      <c r="H2950" s="6"/>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c r="AG2950" s="6"/>
      <c r="AH2950" s="6"/>
      <c r="AI2950" s="6"/>
      <c r="AJ2950" s="6"/>
      <c r="AK2950" s="6"/>
      <c r="AL2950" s="6"/>
      <c r="AM2950" s="6"/>
      <c r="AN2950" s="6"/>
      <c r="AO2950" s="6"/>
      <c r="AP2950" s="6"/>
      <c r="AQ2950" s="21"/>
      <c r="AR2950" s="21"/>
      <c r="AS2950" s="21"/>
      <c r="AT2950" s="6"/>
      <c r="AU2950" s="6"/>
      <c r="AV2950" s="6"/>
      <c r="AW2950" s="6"/>
    </row>
    <row r="2951" spans="1:49" x14ac:dyDescent="0.35">
      <c r="A2951" s="20"/>
      <c r="B2951" s="20"/>
      <c r="C2951" s="20"/>
      <c r="D2951" s="20"/>
      <c r="E2951" s="6"/>
      <c r="F2951" s="6"/>
      <c r="G2951" s="6"/>
      <c r="H2951" s="6"/>
      <c r="I2951" s="6"/>
      <c r="J2951" s="6"/>
      <c r="K2951" s="6"/>
      <c r="L2951" s="6"/>
      <c r="M2951" s="6"/>
      <c r="N2951" s="6"/>
      <c r="O2951" s="6"/>
      <c r="P2951" s="6"/>
      <c r="Q2951" s="6"/>
      <c r="R2951" s="6"/>
      <c r="S2951" s="6"/>
      <c r="T2951" s="6"/>
      <c r="U2951" s="6"/>
      <c r="V2951" s="6"/>
      <c r="W2951" s="6"/>
      <c r="X2951" s="6"/>
      <c r="Y2951" s="6"/>
      <c r="Z2951" s="6"/>
      <c r="AA2951" s="6"/>
      <c r="AB2951" s="6"/>
      <c r="AC2951" s="6"/>
      <c r="AD2951" s="6"/>
      <c r="AE2951" s="6"/>
      <c r="AF2951" s="6"/>
      <c r="AG2951" s="6"/>
      <c r="AH2951" s="6"/>
      <c r="AI2951" s="6"/>
      <c r="AJ2951" s="6"/>
      <c r="AK2951" s="6"/>
      <c r="AL2951" s="6"/>
      <c r="AM2951" s="6"/>
      <c r="AN2951" s="6"/>
      <c r="AO2951" s="6"/>
      <c r="AP2951" s="6"/>
      <c r="AQ2951" s="21"/>
      <c r="AR2951" s="21"/>
      <c r="AS2951" s="21"/>
      <c r="AT2951" s="6"/>
      <c r="AU2951" s="6"/>
      <c r="AV2951" s="6"/>
      <c r="AW2951" s="6"/>
    </row>
    <row r="2952" spans="1:49" x14ac:dyDescent="0.35">
      <c r="A2952" s="20"/>
      <c r="B2952" s="20"/>
      <c r="C2952" s="20"/>
      <c r="D2952" s="20"/>
      <c r="E2952" s="6"/>
      <c r="F2952" s="6"/>
      <c r="G2952" s="6"/>
      <c r="H2952" s="6"/>
      <c r="I2952" s="6"/>
      <c r="J2952" s="6"/>
      <c r="K2952" s="6"/>
      <c r="L2952" s="6"/>
      <c r="M2952" s="6"/>
      <c r="N2952" s="6"/>
      <c r="O2952" s="6"/>
      <c r="P2952" s="6"/>
      <c r="Q2952" s="6"/>
      <c r="R2952" s="6"/>
      <c r="S2952" s="6"/>
      <c r="T2952" s="6"/>
      <c r="U2952" s="6"/>
      <c r="V2952" s="6"/>
      <c r="W2952" s="6"/>
      <c r="X2952" s="6"/>
      <c r="Y2952" s="6"/>
      <c r="Z2952" s="6"/>
      <c r="AA2952" s="6"/>
      <c r="AB2952" s="6"/>
      <c r="AC2952" s="6"/>
      <c r="AD2952" s="6"/>
      <c r="AE2952" s="6"/>
      <c r="AF2952" s="6"/>
      <c r="AG2952" s="6"/>
      <c r="AH2952" s="6"/>
      <c r="AI2952" s="6"/>
      <c r="AJ2952" s="6"/>
      <c r="AK2952" s="6"/>
      <c r="AL2952" s="6"/>
      <c r="AM2952" s="6"/>
      <c r="AN2952" s="6"/>
      <c r="AO2952" s="6"/>
      <c r="AP2952" s="6"/>
      <c r="AQ2952" s="21"/>
      <c r="AR2952" s="21"/>
      <c r="AS2952" s="21"/>
      <c r="AT2952" s="6"/>
      <c r="AU2952" s="6"/>
      <c r="AV2952" s="6"/>
      <c r="AW2952" s="6"/>
    </row>
    <row r="2953" spans="1:49" x14ac:dyDescent="0.35">
      <c r="A2953" s="20"/>
      <c r="B2953" s="20"/>
      <c r="C2953" s="20"/>
      <c r="D2953" s="20"/>
      <c r="E2953" s="6"/>
      <c r="F2953" s="6"/>
      <c r="G2953" s="6"/>
      <c r="H2953" s="6"/>
      <c r="I2953" s="6"/>
      <c r="J2953" s="6"/>
      <c r="K2953" s="6"/>
      <c r="L2953" s="6"/>
      <c r="M2953" s="6"/>
      <c r="N2953" s="6"/>
      <c r="O2953" s="6"/>
      <c r="P2953" s="6"/>
      <c r="Q2953" s="6"/>
      <c r="R2953" s="6"/>
      <c r="S2953" s="6"/>
      <c r="T2953" s="6"/>
      <c r="U2953" s="6"/>
      <c r="V2953" s="6"/>
      <c r="W2953" s="6"/>
      <c r="X2953" s="6"/>
      <c r="Y2953" s="6"/>
      <c r="Z2953" s="6"/>
      <c r="AA2953" s="6"/>
      <c r="AB2953" s="6"/>
      <c r="AC2953" s="6"/>
      <c r="AD2953" s="6"/>
      <c r="AE2953" s="6"/>
      <c r="AF2953" s="6"/>
      <c r="AG2953" s="6"/>
      <c r="AH2953" s="6"/>
      <c r="AI2953" s="6"/>
      <c r="AJ2953" s="6"/>
      <c r="AK2953" s="6"/>
      <c r="AL2953" s="6"/>
      <c r="AM2953" s="6"/>
      <c r="AN2953" s="6"/>
      <c r="AO2953" s="6"/>
      <c r="AP2953" s="6"/>
      <c r="AQ2953" s="21"/>
      <c r="AR2953" s="21"/>
      <c r="AS2953" s="21"/>
      <c r="AT2953" s="6"/>
      <c r="AU2953" s="6"/>
      <c r="AV2953" s="6"/>
      <c r="AW2953" s="6"/>
    </row>
    <row r="2954" spans="1:49" x14ac:dyDescent="0.35">
      <c r="A2954" s="20"/>
      <c r="B2954" s="20"/>
      <c r="C2954" s="20"/>
      <c r="D2954" s="20"/>
      <c r="E2954" s="6"/>
      <c r="F2954" s="6"/>
      <c r="G2954" s="6"/>
      <c r="H2954" s="6"/>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c r="AG2954" s="6"/>
      <c r="AH2954" s="6"/>
      <c r="AI2954" s="6"/>
      <c r="AJ2954" s="6"/>
      <c r="AK2954" s="6"/>
      <c r="AL2954" s="6"/>
      <c r="AM2954" s="6"/>
      <c r="AN2954" s="6"/>
      <c r="AO2954" s="6"/>
      <c r="AP2954" s="6"/>
      <c r="AQ2954" s="21"/>
      <c r="AR2954" s="21"/>
      <c r="AS2954" s="21"/>
      <c r="AT2954" s="6"/>
      <c r="AU2954" s="6"/>
      <c r="AV2954" s="6"/>
      <c r="AW2954" s="6"/>
    </row>
    <row r="2955" spans="1:49" x14ac:dyDescent="0.35">
      <c r="A2955" s="20"/>
      <c r="B2955" s="20"/>
      <c r="C2955" s="20"/>
      <c r="D2955" s="20"/>
      <c r="E2955" s="6"/>
      <c r="F2955" s="6"/>
      <c r="G2955" s="6"/>
      <c r="H2955" s="6"/>
      <c r="I2955" s="6"/>
      <c r="J2955" s="6"/>
      <c r="K2955" s="6"/>
      <c r="L2955" s="6"/>
      <c r="M2955" s="6"/>
      <c r="N2955" s="6"/>
      <c r="O2955" s="6"/>
      <c r="P2955" s="6"/>
      <c r="Q2955" s="6"/>
      <c r="R2955" s="6"/>
      <c r="S2955" s="6"/>
      <c r="T2955" s="6"/>
      <c r="U2955" s="6"/>
      <c r="V2955" s="6"/>
      <c r="W2955" s="6"/>
      <c r="X2955" s="6"/>
      <c r="Y2955" s="6"/>
      <c r="Z2955" s="6"/>
      <c r="AA2955" s="6"/>
      <c r="AB2955" s="6"/>
      <c r="AC2955" s="6"/>
      <c r="AD2955" s="6"/>
      <c r="AE2955" s="6"/>
      <c r="AF2955" s="6"/>
      <c r="AG2955" s="6"/>
      <c r="AH2955" s="6"/>
      <c r="AI2955" s="6"/>
      <c r="AJ2955" s="6"/>
      <c r="AK2955" s="6"/>
      <c r="AL2955" s="6"/>
      <c r="AM2955" s="6"/>
      <c r="AN2955" s="6"/>
      <c r="AO2955" s="6"/>
      <c r="AP2955" s="6"/>
      <c r="AQ2955" s="21"/>
      <c r="AR2955" s="21"/>
      <c r="AS2955" s="21"/>
      <c r="AT2955" s="6"/>
      <c r="AU2955" s="6"/>
      <c r="AV2955" s="6"/>
      <c r="AW2955" s="6"/>
    </row>
    <row r="2956" spans="1:49" x14ac:dyDescent="0.35">
      <c r="A2956" s="20"/>
      <c r="B2956" s="20"/>
      <c r="C2956" s="20"/>
      <c r="D2956" s="20"/>
      <c r="E2956" s="6"/>
      <c r="F2956" s="6"/>
      <c r="G2956" s="6"/>
      <c r="H2956" s="6"/>
      <c r="I2956" s="6"/>
      <c r="J2956" s="6"/>
      <c r="K2956" s="6"/>
      <c r="L2956" s="6"/>
      <c r="M2956" s="6"/>
      <c r="N2956" s="6"/>
      <c r="O2956" s="6"/>
      <c r="P2956" s="6"/>
      <c r="Q2956" s="6"/>
      <c r="R2956" s="6"/>
      <c r="S2956" s="6"/>
      <c r="T2956" s="6"/>
      <c r="U2956" s="6"/>
      <c r="V2956" s="6"/>
      <c r="W2956" s="6"/>
      <c r="X2956" s="6"/>
      <c r="Y2956" s="6"/>
      <c r="Z2956" s="6"/>
      <c r="AA2956" s="6"/>
      <c r="AB2956" s="6"/>
      <c r="AC2956" s="6"/>
      <c r="AD2956" s="6"/>
      <c r="AE2956" s="6"/>
      <c r="AF2956" s="6"/>
      <c r="AG2956" s="6"/>
      <c r="AH2956" s="6"/>
      <c r="AI2956" s="6"/>
      <c r="AJ2956" s="6"/>
      <c r="AK2956" s="6"/>
      <c r="AL2956" s="6"/>
      <c r="AM2956" s="6"/>
      <c r="AN2956" s="6"/>
      <c r="AO2956" s="6"/>
      <c r="AP2956" s="6"/>
      <c r="AQ2956" s="21"/>
      <c r="AR2956" s="21"/>
      <c r="AS2956" s="21"/>
      <c r="AT2956" s="6"/>
      <c r="AU2956" s="6"/>
      <c r="AV2956" s="6"/>
      <c r="AW2956" s="6"/>
    </row>
    <row r="2957" spans="1:49" x14ac:dyDescent="0.35">
      <c r="A2957" s="20"/>
      <c r="B2957" s="20"/>
      <c r="C2957" s="20"/>
      <c r="D2957" s="20"/>
      <c r="E2957" s="6"/>
      <c r="F2957" s="6"/>
      <c r="G2957" s="6"/>
      <c r="H2957" s="6"/>
      <c r="I2957" s="6"/>
      <c r="J2957" s="6"/>
      <c r="K2957" s="6"/>
      <c r="L2957" s="6"/>
      <c r="M2957" s="6"/>
      <c r="N2957" s="6"/>
      <c r="O2957" s="6"/>
      <c r="P2957" s="6"/>
      <c r="Q2957" s="6"/>
      <c r="R2957" s="6"/>
      <c r="S2957" s="6"/>
      <c r="T2957" s="6"/>
      <c r="U2957" s="6"/>
      <c r="V2957" s="6"/>
      <c r="W2957" s="6"/>
      <c r="X2957" s="6"/>
      <c r="Y2957" s="6"/>
      <c r="Z2957" s="6"/>
      <c r="AA2957" s="6"/>
      <c r="AB2957" s="6"/>
      <c r="AC2957" s="6"/>
      <c r="AD2957" s="6"/>
      <c r="AE2957" s="6"/>
      <c r="AF2957" s="6"/>
      <c r="AG2957" s="6"/>
      <c r="AH2957" s="6"/>
      <c r="AI2957" s="6"/>
      <c r="AJ2957" s="6"/>
      <c r="AK2957" s="6"/>
      <c r="AL2957" s="6"/>
      <c r="AM2957" s="6"/>
      <c r="AN2957" s="6"/>
      <c r="AO2957" s="6"/>
      <c r="AP2957" s="6"/>
      <c r="AQ2957" s="21"/>
      <c r="AR2957" s="21"/>
      <c r="AS2957" s="21"/>
      <c r="AT2957" s="6"/>
      <c r="AU2957" s="6"/>
      <c r="AV2957" s="6"/>
      <c r="AW2957" s="6"/>
    </row>
    <row r="2958" spans="1:49" x14ac:dyDescent="0.35">
      <c r="A2958" s="20"/>
      <c r="B2958" s="20"/>
      <c r="C2958" s="20"/>
      <c r="D2958" s="20"/>
      <c r="E2958" s="6"/>
      <c r="F2958" s="6"/>
      <c r="G2958" s="6"/>
      <c r="H2958" s="6"/>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c r="AG2958" s="6"/>
      <c r="AH2958" s="6"/>
      <c r="AI2958" s="6"/>
      <c r="AJ2958" s="6"/>
      <c r="AK2958" s="6"/>
      <c r="AL2958" s="6"/>
      <c r="AM2958" s="6"/>
      <c r="AN2958" s="6"/>
      <c r="AO2958" s="6"/>
      <c r="AP2958" s="6"/>
      <c r="AQ2958" s="21"/>
      <c r="AR2958" s="21"/>
      <c r="AS2958" s="21"/>
      <c r="AT2958" s="6"/>
      <c r="AU2958" s="6"/>
      <c r="AV2958" s="6"/>
      <c r="AW2958" s="6"/>
    </row>
    <row r="2959" spans="1:49" x14ac:dyDescent="0.35">
      <c r="A2959" s="20"/>
      <c r="B2959" s="20"/>
      <c r="C2959" s="20"/>
      <c r="D2959" s="20"/>
      <c r="E2959" s="6"/>
      <c r="F2959" s="6"/>
      <c r="G2959" s="6"/>
      <c r="H2959" s="6"/>
      <c r="I2959" s="6"/>
      <c r="J2959" s="6"/>
      <c r="K2959" s="6"/>
      <c r="L2959" s="6"/>
      <c r="M2959" s="6"/>
      <c r="N2959" s="6"/>
      <c r="O2959" s="6"/>
      <c r="P2959" s="6"/>
      <c r="Q2959" s="6"/>
      <c r="R2959" s="6"/>
      <c r="S2959" s="6"/>
      <c r="T2959" s="6"/>
      <c r="U2959" s="6"/>
      <c r="V2959" s="6"/>
      <c r="W2959" s="6"/>
      <c r="X2959" s="6"/>
      <c r="Y2959" s="6"/>
      <c r="Z2959" s="6"/>
      <c r="AA2959" s="6"/>
      <c r="AB2959" s="6"/>
      <c r="AC2959" s="6"/>
      <c r="AD2959" s="6"/>
      <c r="AE2959" s="6"/>
      <c r="AF2959" s="6"/>
      <c r="AG2959" s="6"/>
      <c r="AH2959" s="6"/>
      <c r="AI2959" s="6"/>
      <c r="AJ2959" s="6"/>
      <c r="AK2959" s="6"/>
      <c r="AL2959" s="6"/>
      <c r="AM2959" s="6"/>
      <c r="AN2959" s="6"/>
      <c r="AO2959" s="6"/>
      <c r="AP2959" s="6"/>
      <c r="AQ2959" s="21"/>
      <c r="AR2959" s="21"/>
      <c r="AS2959" s="21"/>
      <c r="AT2959" s="6"/>
      <c r="AU2959" s="6"/>
      <c r="AV2959" s="6"/>
      <c r="AW2959" s="6"/>
    </row>
    <row r="2960" spans="1:49" x14ac:dyDescent="0.35">
      <c r="A2960" s="20"/>
      <c r="B2960" s="20"/>
      <c r="C2960" s="20"/>
      <c r="D2960" s="20"/>
      <c r="E2960" s="6"/>
      <c r="F2960" s="6"/>
      <c r="G2960" s="6"/>
      <c r="H2960" s="6"/>
      <c r="I2960" s="6"/>
      <c r="J2960" s="6"/>
      <c r="K2960" s="6"/>
      <c r="L2960" s="6"/>
      <c r="M2960" s="6"/>
      <c r="N2960" s="6"/>
      <c r="O2960" s="6"/>
      <c r="P2960" s="6"/>
      <c r="Q2960" s="6"/>
      <c r="R2960" s="6"/>
      <c r="S2960" s="6"/>
      <c r="T2960" s="6"/>
      <c r="U2960" s="6"/>
      <c r="V2960" s="6"/>
      <c r="W2960" s="6"/>
      <c r="X2960" s="6"/>
      <c r="Y2960" s="6"/>
      <c r="Z2960" s="6"/>
      <c r="AA2960" s="6"/>
      <c r="AB2960" s="6"/>
      <c r="AC2960" s="6"/>
      <c r="AD2960" s="6"/>
      <c r="AE2960" s="6"/>
      <c r="AF2960" s="6"/>
      <c r="AG2960" s="6"/>
      <c r="AH2960" s="6"/>
      <c r="AI2960" s="6"/>
      <c r="AJ2960" s="6"/>
      <c r="AK2960" s="6"/>
      <c r="AL2960" s="6"/>
      <c r="AM2960" s="6"/>
      <c r="AN2960" s="6"/>
      <c r="AO2960" s="6"/>
      <c r="AP2960" s="6"/>
      <c r="AQ2960" s="21"/>
      <c r="AR2960" s="21"/>
      <c r="AS2960" s="21"/>
      <c r="AT2960" s="6"/>
      <c r="AU2960" s="6"/>
      <c r="AV2960" s="6"/>
      <c r="AW2960" s="6"/>
    </row>
    <row r="2961" spans="1:49" x14ac:dyDescent="0.35">
      <c r="A2961" s="20"/>
      <c r="B2961" s="20"/>
      <c r="C2961" s="20"/>
      <c r="D2961" s="20"/>
      <c r="E2961" s="6"/>
      <c r="F2961" s="6"/>
      <c r="G2961" s="6"/>
      <c r="H2961" s="6"/>
      <c r="I2961" s="6"/>
      <c r="J2961" s="6"/>
      <c r="K2961" s="6"/>
      <c r="L2961" s="6"/>
      <c r="M2961" s="6"/>
      <c r="N2961" s="6"/>
      <c r="O2961" s="6"/>
      <c r="P2961" s="6"/>
      <c r="Q2961" s="6"/>
      <c r="R2961" s="6"/>
      <c r="S2961" s="6"/>
      <c r="T2961" s="6"/>
      <c r="U2961" s="6"/>
      <c r="V2961" s="6"/>
      <c r="W2961" s="6"/>
      <c r="X2961" s="6"/>
      <c r="Y2961" s="6"/>
      <c r="Z2961" s="6"/>
      <c r="AA2961" s="6"/>
      <c r="AB2961" s="6"/>
      <c r="AC2961" s="6"/>
      <c r="AD2961" s="6"/>
      <c r="AE2961" s="6"/>
      <c r="AF2961" s="6"/>
      <c r="AG2961" s="6"/>
      <c r="AH2961" s="6"/>
      <c r="AI2961" s="6"/>
      <c r="AJ2961" s="6"/>
      <c r="AK2961" s="6"/>
      <c r="AL2961" s="6"/>
      <c r="AM2961" s="6"/>
      <c r="AN2961" s="6"/>
      <c r="AO2961" s="6"/>
      <c r="AP2961" s="6"/>
      <c r="AQ2961" s="21"/>
      <c r="AR2961" s="21"/>
      <c r="AS2961" s="21"/>
      <c r="AT2961" s="6"/>
      <c r="AU2961" s="6"/>
      <c r="AV2961" s="6"/>
      <c r="AW2961" s="6"/>
    </row>
    <row r="2962" spans="1:49" x14ac:dyDescent="0.35">
      <c r="A2962" s="20"/>
      <c r="B2962" s="20"/>
      <c r="C2962" s="20"/>
      <c r="D2962" s="20"/>
      <c r="E2962" s="6"/>
      <c r="F2962" s="6"/>
      <c r="G2962" s="6"/>
      <c r="H2962" s="6"/>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c r="AG2962" s="6"/>
      <c r="AH2962" s="6"/>
      <c r="AI2962" s="6"/>
      <c r="AJ2962" s="6"/>
      <c r="AK2962" s="6"/>
      <c r="AL2962" s="6"/>
      <c r="AM2962" s="6"/>
      <c r="AN2962" s="6"/>
      <c r="AO2962" s="6"/>
      <c r="AP2962" s="6"/>
      <c r="AQ2962" s="21"/>
      <c r="AR2962" s="21"/>
      <c r="AS2962" s="21"/>
      <c r="AT2962" s="6"/>
      <c r="AU2962" s="6"/>
      <c r="AV2962" s="6"/>
      <c r="AW2962" s="6"/>
    </row>
    <row r="2963" spans="1:49" x14ac:dyDescent="0.35">
      <c r="A2963" s="20"/>
      <c r="B2963" s="20"/>
      <c r="C2963" s="20"/>
      <c r="D2963" s="20"/>
      <c r="E2963" s="6"/>
      <c r="F2963" s="6"/>
      <c r="G2963" s="6"/>
      <c r="H2963" s="6"/>
      <c r="I2963" s="6"/>
      <c r="J2963" s="6"/>
      <c r="K2963" s="6"/>
      <c r="L2963" s="6"/>
      <c r="M2963" s="6"/>
      <c r="N2963" s="6"/>
      <c r="O2963" s="6"/>
      <c r="P2963" s="6"/>
      <c r="Q2963" s="6"/>
      <c r="R2963" s="6"/>
      <c r="S2963" s="6"/>
      <c r="T2963" s="6"/>
      <c r="U2963" s="6"/>
      <c r="V2963" s="6"/>
      <c r="W2963" s="6"/>
      <c r="X2963" s="6"/>
      <c r="Y2963" s="6"/>
      <c r="Z2963" s="6"/>
      <c r="AA2963" s="6"/>
      <c r="AB2963" s="6"/>
      <c r="AC2963" s="6"/>
      <c r="AD2963" s="6"/>
      <c r="AE2963" s="6"/>
      <c r="AF2963" s="6"/>
      <c r="AG2963" s="6"/>
      <c r="AH2963" s="6"/>
      <c r="AI2963" s="6"/>
      <c r="AJ2963" s="6"/>
      <c r="AK2963" s="6"/>
      <c r="AL2963" s="6"/>
      <c r="AM2963" s="6"/>
      <c r="AN2963" s="6"/>
      <c r="AO2963" s="6"/>
      <c r="AP2963" s="6"/>
      <c r="AQ2963" s="21"/>
      <c r="AR2963" s="21"/>
      <c r="AS2963" s="21"/>
      <c r="AT2963" s="6"/>
      <c r="AU2963" s="6"/>
      <c r="AV2963" s="6"/>
      <c r="AW2963" s="6"/>
    </row>
    <row r="2964" spans="1:49" x14ac:dyDescent="0.35">
      <c r="A2964" s="20"/>
      <c r="B2964" s="20"/>
      <c r="C2964" s="20"/>
      <c r="D2964" s="20"/>
      <c r="E2964" s="6"/>
      <c r="F2964" s="6"/>
      <c r="G2964" s="6"/>
      <c r="H2964" s="6"/>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c r="AG2964" s="6"/>
      <c r="AH2964" s="6"/>
      <c r="AI2964" s="6"/>
      <c r="AJ2964" s="6"/>
      <c r="AK2964" s="6"/>
      <c r="AL2964" s="6"/>
      <c r="AM2964" s="6"/>
      <c r="AN2964" s="6"/>
      <c r="AO2964" s="6"/>
      <c r="AP2964" s="6"/>
      <c r="AQ2964" s="21"/>
      <c r="AR2964" s="21"/>
      <c r="AS2964" s="21"/>
      <c r="AT2964" s="6"/>
      <c r="AU2964" s="6"/>
      <c r="AV2964" s="6"/>
      <c r="AW2964" s="6"/>
    </row>
    <row r="2965" spans="1:49" x14ac:dyDescent="0.35">
      <c r="A2965" s="20"/>
      <c r="B2965" s="20"/>
      <c r="C2965" s="20"/>
      <c r="D2965" s="20"/>
      <c r="E2965" s="6"/>
      <c r="F2965" s="6"/>
      <c r="G2965" s="6"/>
      <c r="H2965" s="6"/>
      <c r="I2965" s="6"/>
      <c r="J2965" s="6"/>
      <c r="K2965" s="6"/>
      <c r="L2965" s="6"/>
      <c r="M2965" s="6"/>
      <c r="N2965" s="6"/>
      <c r="O2965" s="6"/>
      <c r="P2965" s="6"/>
      <c r="Q2965" s="6"/>
      <c r="R2965" s="6"/>
      <c r="S2965" s="6"/>
      <c r="T2965" s="6"/>
      <c r="U2965" s="6"/>
      <c r="V2965" s="6"/>
      <c r="W2965" s="6"/>
      <c r="X2965" s="6"/>
      <c r="Y2965" s="6"/>
      <c r="Z2965" s="6"/>
      <c r="AA2965" s="6"/>
      <c r="AB2965" s="6"/>
      <c r="AC2965" s="6"/>
      <c r="AD2965" s="6"/>
      <c r="AE2965" s="6"/>
      <c r="AF2965" s="6"/>
      <c r="AG2965" s="6"/>
      <c r="AH2965" s="6"/>
      <c r="AI2965" s="6"/>
      <c r="AJ2965" s="6"/>
      <c r="AK2965" s="6"/>
      <c r="AL2965" s="6"/>
      <c r="AM2965" s="6"/>
      <c r="AN2965" s="6"/>
      <c r="AO2965" s="6"/>
      <c r="AP2965" s="6"/>
      <c r="AQ2965" s="21"/>
      <c r="AR2965" s="21"/>
      <c r="AS2965" s="21"/>
      <c r="AT2965" s="6"/>
      <c r="AU2965" s="6"/>
      <c r="AV2965" s="6"/>
      <c r="AW2965" s="6"/>
    </row>
    <row r="2966" spans="1:49" x14ac:dyDescent="0.35">
      <c r="A2966" s="20"/>
      <c r="B2966" s="20"/>
      <c r="C2966" s="20"/>
      <c r="D2966" s="20"/>
      <c r="E2966" s="6"/>
      <c r="F2966" s="6"/>
      <c r="G2966" s="6"/>
      <c r="H2966" s="6"/>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c r="AG2966" s="6"/>
      <c r="AH2966" s="6"/>
      <c r="AI2966" s="6"/>
      <c r="AJ2966" s="6"/>
      <c r="AK2966" s="6"/>
      <c r="AL2966" s="6"/>
      <c r="AM2966" s="6"/>
      <c r="AN2966" s="6"/>
      <c r="AO2966" s="6"/>
      <c r="AP2966" s="6"/>
      <c r="AQ2966" s="21"/>
      <c r="AR2966" s="21"/>
      <c r="AS2966" s="21"/>
      <c r="AT2966" s="6"/>
      <c r="AU2966" s="6"/>
      <c r="AV2966" s="6"/>
      <c r="AW2966" s="6"/>
    </row>
    <row r="2967" spans="1:49" x14ac:dyDescent="0.35">
      <c r="A2967" s="20"/>
      <c r="B2967" s="20"/>
      <c r="C2967" s="20"/>
      <c r="D2967" s="20"/>
      <c r="E2967" s="6"/>
      <c r="F2967" s="6"/>
      <c r="G2967" s="6"/>
      <c r="H2967" s="6"/>
      <c r="I2967" s="6"/>
      <c r="J2967" s="6"/>
      <c r="K2967" s="6"/>
      <c r="L2967" s="6"/>
      <c r="M2967" s="6"/>
      <c r="N2967" s="6"/>
      <c r="O2967" s="6"/>
      <c r="P2967" s="6"/>
      <c r="Q2967" s="6"/>
      <c r="R2967" s="6"/>
      <c r="S2967" s="6"/>
      <c r="T2967" s="6"/>
      <c r="U2967" s="6"/>
      <c r="V2967" s="6"/>
      <c r="W2967" s="6"/>
      <c r="X2967" s="6"/>
      <c r="Y2967" s="6"/>
      <c r="Z2967" s="6"/>
      <c r="AA2967" s="6"/>
      <c r="AB2967" s="6"/>
      <c r="AC2967" s="6"/>
      <c r="AD2967" s="6"/>
      <c r="AE2967" s="6"/>
      <c r="AF2967" s="6"/>
      <c r="AG2967" s="6"/>
      <c r="AH2967" s="6"/>
      <c r="AI2967" s="6"/>
      <c r="AJ2967" s="6"/>
      <c r="AK2967" s="6"/>
      <c r="AL2967" s="6"/>
      <c r="AM2967" s="6"/>
      <c r="AN2967" s="6"/>
      <c r="AO2967" s="6"/>
      <c r="AP2967" s="6"/>
      <c r="AQ2967" s="21"/>
      <c r="AR2967" s="21"/>
      <c r="AS2967" s="21"/>
      <c r="AT2967" s="6"/>
      <c r="AU2967" s="6"/>
      <c r="AV2967" s="6"/>
      <c r="AW2967" s="6"/>
    </row>
    <row r="2968" spans="1:49" x14ac:dyDescent="0.35">
      <c r="A2968" s="20"/>
      <c r="B2968" s="20"/>
      <c r="C2968" s="20"/>
      <c r="D2968" s="20"/>
      <c r="E2968" s="6"/>
      <c r="F2968" s="6"/>
      <c r="G2968" s="6"/>
      <c r="H2968" s="6"/>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c r="AG2968" s="6"/>
      <c r="AH2968" s="6"/>
      <c r="AI2968" s="6"/>
      <c r="AJ2968" s="6"/>
      <c r="AK2968" s="6"/>
      <c r="AL2968" s="6"/>
      <c r="AM2968" s="6"/>
      <c r="AN2968" s="6"/>
      <c r="AO2968" s="6"/>
      <c r="AP2968" s="6"/>
      <c r="AQ2968" s="21"/>
      <c r="AR2968" s="21"/>
      <c r="AS2968" s="21"/>
      <c r="AT2968" s="6"/>
      <c r="AU2968" s="6"/>
      <c r="AV2968" s="6"/>
      <c r="AW2968" s="6"/>
    </row>
    <row r="2969" spans="1:49" x14ac:dyDescent="0.35">
      <c r="A2969" s="20"/>
      <c r="B2969" s="20"/>
      <c r="C2969" s="20"/>
      <c r="D2969" s="20"/>
      <c r="E2969" s="6"/>
      <c r="F2969" s="6"/>
      <c r="G2969" s="6"/>
      <c r="H2969" s="6"/>
      <c r="I2969" s="6"/>
      <c r="J2969" s="6"/>
      <c r="K2969" s="6"/>
      <c r="L2969" s="6"/>
      <c r="M2969" s="6"/>
      <c r="N2969" s="6"/>
      <c r="O2969" s="6"/>
      <c r="P2969" s="6"/>
      <c r="Q2969" s="6"/>
      <c r="R2969" s="6"/>
      <c r="S2969" s="6"/>
      <c r="T2969" s="6"/>
      <c r="U2969" s="6"/>
      <c r="V2969" s="6"/>
      <c r="W2969" s="6"/>
      <c r="X2969" s="6"/>
      <c r="Y2969" s="6"/>
      <c r="Z2969" s="6"/>
      <c r="AA2969" s="6"/>
      <c r="AB2969" s="6"/>
      <c r="AC2969" s="6"/>
      <c r="AD2969" s="6"/>
      <c r="AE2969" s="6"/>
      <c r="AF2969" s="6"/>
      <c r="AG2969" s="6"/>
      <c r="AH2969" s="6"/>
      <c r="AI2969" s="6"/>
      <c r="AJ2969" s="6"/>
      <c r="AK2969" s="6"/>
      <c r="AL2969" s="6"/>
      <c r="AM2969" s="6"/>
      <c r="AN2969" s="6"/>
      <c r="AO2969" s="6"/>
      <c r="AP2969" s="6"/>
      <c r="AQ2969" s="21"/>
      <c r="AR2969" s="21"/>
      <c r="AS2969" s="21"/>
      <c r="AT2969" s="6"/>
      <c r="AU2969" s="6"/>
      <c r="AV2969" s="6"/>
      <c r="AW2969" s="6"/>
    </row>
    <row r="2970" spans="1:49" x14ac:dyDescent="0.35">
      <c r="A2970" s="20"/>
      <c r="B2970" s="20"/>
      <c r="C2970" s="20"/>
      <c r="D2970" s="20"/>
      <c r="E2970" s="6"/>
      <c r="F2970" s="6"/>
      <c r="G2970" s="6"/>
      <c r="H2970" s="6"/>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c r="AG2970" s="6"/>
      <c r="AH2970" s="6"/>
      <c r="AI2970" s="6"/>
      <c r="AJ2970" s="6"/>
      <c r="AK2970" s="6"/>
      <c r="AL2970" s="6"/>
      <c r="AM2970" s="6"/>
      <c r="AN2970" s="6"/>
      <c r="AO2970" s="6"/>
      <c r="AP2970" s="6"/>
      <c r="AQ2970" s="21"/>
      <c r="AR2970" s="21"/>
      <c r="AS2970" s="21"/>
      <c r="AT2970" s="6"/>
      <c r="AU2970" s="6"/>
      <c r="AV2970" s="6"/>
      <c r="AW2970" s="6"/>
    </row>
    <row r="2971" spans="1:49" x14ac:dyDescent="0.35">
      <c r="A2971" s="20"/>
      <c r="B2971" s="20"/>
      <c r="C2971" s="20"/>
      <c r="D2971" s="20"/>
      <c r="E2971" s="6"/>
      <c r="F2971" s="6"/>
      <c r="G2971" s="6"/>
      <c r="H2971" s="6"/>
      <c r="I2971" s="6"/>
      <c r="J2971" s="6"/>
      <c r="K2971" s="6"/>
      <c r="L2971" s="6"/>
      <c r="M2971" s="6"/>
      <c r="N2971" s="6"/>
      <c r="O2971" s="6"/>
      <c r="P2971" s="6"/>
      <c r="Q2971" s="6"/>
      <c r="R2971" s="6"/>
      <c r="S2971" s="6"/>
      <c r="T2971" s="6"/>
      <c r="U2971" s="6"/>
      <c r="V2971" s="6"/>
      <c r="W2971" s="6"/>
      <c r="X2971" s="6"/>
      <c r="Y2971" s="6"/>
      <c r="Z2971" s="6"/>
      <c r="AA2971" s="6"/>
      <c r="AB2971" s="6"/>
      <c r="AC2971" s="6"/>
      <c r="AD2971" s="6"/>
      <c r="AE2971" s="6"/>
      <c r="AF2971" s="6"/>
      <c r="AG2971" s="6"/>
      <c r="AH2971" s="6"/>
      <c r="AI2971" s="6"/>
      <c r="AJ2971" s="6"/>
      <c r="AK2971" s="6"/>
      <c r="AL2971" s="6"/>
      <c r="AM2971" s="6"/>
      <c r="AN2971" s="6"/>
      <c r="AO2971" s="6"/>
      <c r="AP2971" s="6"/>
      <c r="AQ2971" s="21"/>
      <c r="AR2971" s="21"/>
      <c r="AS2971" s="21"/>
      <c r="AT2971" s="6"/>
      <c r="AU2971" s="6"/>
      <c r="AV2971" s="6"/>
      <c r="AW2971" s="6"/>
    </row>
    <row r="2972" spans="1:49" x14ac:dyDescent="0.35">
      <c r="A2972" s="20"/>
      <c r="B2972" s="20"/>
      <c r="C2972" s="20"/>
      <c r="D2972" s="20"/>
      <c r="E2972" s="6"/>
      <c r="F2972" s="6"/>
      <c r="G2972" s="6"/>
      <c r="H2972" s="6"/>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c r="AG2972" s="6"/>
      <c r="AH2972" s="6"/>
      <c r="AI2972" s="6"/>
      <c r="AJ2972" s="6"/>
      <c r="AK2972" s="6"/>
      <c r="AL2972" s="6"/>
      <c r="AM2972" s="6"/>
      <c r="AN2972" s="6"/>
      <c r="AO2972" s="6"/>
      <c r="AP2972" s="6"/>
      <c r="AQ2972" s="21"/>
      <c r="AR2972" s="21"/>
      <c r="AS2972" s="21"/>
      <c r="AT2972" s="6"/>
      <c r="AU2972" s="6"/>
      <c r="AV2972" s="6"/>
      <c r="AW2972" s="6"/>
    </row>
    <row r="2973" spans="1:49" x14ac:dyDescent="0.35">
      <c r="A2973" s="20"/>
      <c r="B2973" s="20"/>
      <c r="C2973" s="20"/>
      <c r="D2973" s="20"/>
      <c r="E2973" s="6"/>
      <c r="F2973" s="6"/>
      <c r="G2973" s="6"/>
      <c r="H2973" s="6"/>
      <c r="I2973" s="6"/>
      <c r="J2973" s="6"/>
      <c r="K2973" s="6"/>
      <c r="L2973" s="6"/>
      <c r="M2973" s="6"/>
      <c r="N2973" s="6"/>
      <c r="O2973" s="6"/>
      <c r="P2973" s="6"/>
      <c r="Q2973" s="6"/>
      <c r="R2973" s="6"/>
      <c r="S2973" s="6"/>
      <c r="T2973" s="6"/>
      <c r="U2973" s="6"/>
      <c r="V2973" s="6"/>
      <c r="W2973" s="6"/>
      <c r="X2973" s="6"/>
      <c r="Y2973" s="6"/>
      <c r="Z2973" s="6"/>
      <c r="AA2973" s="6"/>
      <c r="AB2973" s="6"/>
      <c r="AC2973" s="6"/>
      <c r="AD2973" s="6"/>
      <c r="AE2973" s="6"/>
      <c r="AF2973" s="6"/>
      <c r="AG2973" s="6"/>
      <c r="AH2973" s="6"/>
      <c r="AI2973" s="6"/>
      <c r="AJ2973" s="6"/>
      <c r="AK2973" s="6"/>
      <c r="AL2973" s="6"/>
      <c r="AM2973" s="6"/>
      <c r="AN2973" s="6"/>
      <c r="AO2973" s="6"/>
      <c r="AP2973" s="6"/>
      <c r="AQ2973" s="21"/>
      <c r="AR2973" s="21"/>
      <c r="AS2973" s="21"/>
      <c r="AT2973" s="6"/>
      <c r="AU2973" s="6"/>
      <c r="AV2973" s="6"/>
      <c r="AW2973" s="6"/>
    </row>
    <row r="2974" spans="1:49" x14ac:dyDescent="0.35">
      <c r="A2974" s="20"/>
      <c r="B2974" s="20"/>
      <c r="C2974" s="20"/>
      <c r="D2974" s="20"/>
      <c r="E2974" s="6"/>
      <c r="F2974" s="6"/>
      <c r="G2974" s="6"/>
      <c r="H2974" s="6"/>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c r="AG2974" s="6"/>
      <c r="AH2974" s="6"/>
      <c r="AI2974" s="6"/>
      <c r="AJ2974" s="6"/>
      <c r="AK2974" s="6"/>
      <c r="AL2974" s="6"/>
      <c r="AM2974" s="6"/>
      <c r="AN2974" s="6"/>
      <c r="AO2974" s="6"/>
      <c r="AP2974" s="6"/>
      <c r="AQ2974" s="21"/>
      <c r="AR2974" s="21"/>
      <c r="AS2974" s="21"/>
      <c r="AT2974" s="6"/>
      <c r="AU2974" s="6"/>
      <c r="AV2974" s="6"/>
      <c r="AW2974" s="6"/>
    </row>
    <row r="2975" spans="1:49" x14ac:dyDescent="0.35">
      <c r="A2975" s="20"/>
      <c r="B2975" s="20"/>
      <c r="C2975" s="20"/>
      <c r="D2975" s="20"/>
      <c r="E2975" s="6"/>
      <c r="F2975" s="6"/>
      <c r="G2975" s="6"/>
      <c r="H2975" s="6"/>
      <c r="I2975" s="6"/>
      <c r="J2975" s="6"/>
      <c r="K2975" s="6"/>
      <c r="L2975" s="6"/>
      <c r="M2975" s="6"/>
      <c r="N2975" s="6"/>
      <c r="O2975" s="6"/>
      <c r="P2975" s="6"/>
      <c r="Q2975" s="6"/>
      <c r="R2975" s="6"/>
      <c r="S2975" s="6"/>
      <c r="T2975" s="6"/>
      <c r="U2975" s="6"/>
      <c r="V2975" s="6"/>
      <c r="W2975" s="6"/>
      <c r="X2975" s="6"/>
      <c r="Y2975" s="6"/>
      <c r="Z2975" s="6"/>
      <c r="AA2975" s="6"/>
      <c r="AB2975" s="6"/>
      <c r="AC2975" s="6"/>
      <c r="AD2975" s="6"/>
      <c r="AE2975" s="6"/>
      <c r="AF2975" s="6"/>
      <c r="AG2975" s="6"/>
      <c r="AH2975" s="6"/>
      <c r="AI2975" s="6"/>
      <c r="AJ2975" s="6"/>
      <c r="AK2975" s="6"/>
      <c r="AL2975" s="6"/>
      <c r="AM2975" s="6"/>
      <c r="AN2975" s="6"/>
      <c r="AO2975" s="6"/>
      <c r="AP2975" s="6"/>
      <c r="AQ2975" s="21"/>
      <c r="AR2975" s="21"/>
      <c r="AS2975" s="21"/>
      <c r="AT2975" s="6"/>
      <c r="AU2975" s="6"/>
      <c r="AV2975" s="6"/>
      <c r="AW2975" s="6"/>
    </row>
    <row r="2976" spans="1:49" x14ac:dyDescent="0.35">
      <c r="A2976" s="20"/>
      <c r="B2976" s="20"/>
      <c r="C2976" s="20"/>
      <c r="D2976" s="20"/>
      <c r="E2976" s="6"/>
      <c r="F2976" s="6"/>
      <c r="G2976" s="6"/>
      <c r="H2976" s="6"/>
      <c r="I2976" s="6"/>
      <c r="J2976" s="6"/>
      <c r="K2976" s="6"/>
      <c r="L2976" s="6"/>
      <c r="M2976" s="6"/>
      <c r="N2976" s="6"/>
      <c r="O2976" s="6"/>
      <c r="P2976" s="6"/>
      <c r="Q2976" s="6"/>
      <c r="R2976" s="6"/>
      <c r="S2976" s="6"/>
      <c r="T2976" s="6"/>
      <c r="U2976" s="6"/>
      <c r="V2976" s="6"/>
      <c r="W2976" s="6"/>
      <c r="X2976" s="6"/>
      <c r="Y2976" s="6"/>
      <c r="Z2976" s="6"/>
      <c r="AA2976" s="6"/>
      <c r="AB2976" s="6"/>
      <c r="AC2976" s="6"/>
      <c r="AD2976" s="6"/>
      <c r="AE2976" s="6"/>
      <c r="AF2976" s="6"/>
      <c r="AG2976" s="6"/>
      <c r="AH2976" s="6"/>
      <c r="AI2976" s="6"/>
      <c r="AJ2976" s="6"/>
      <c r="AK2976" s="6"/>
      <c r="AL2976" s="6"/>
      <c r="AM2976" s="6"/>
      <c r="AN2976" s="6"/>
      <c r="AO2976" s="6"/>
      <c r="AP2976" s="6"/>
      <c r="AQ2976" s="21"/>
      <c r="AR2976" s="21"/>
      <c r="AS2976" s="21"/>
      <c r="AT2976" s="6"/>
      <c r="AU2976" s="6"/>
      <c r="AV2976" s="6"/>
      <c r="AW2976" s="6"/>
    </row>
    <row r="2977" spans="1:49" x14ac:dyDescent="0.35">
      <c r="A2977" s="20"/>
      <c r="B2977" s="20"/>
      <c r="C2977" s="20"/>
      <c r="D2977" s="20"/>
      <c r="E2977" s="6"/>
      <c r="F2977" s="6"/>
      <c r="G2977" s="6"/>
      <c r="H2977" s="6"/>
      <c r="I2977" s="6"/>
      <c r="J2977" s="6"/>
      <c r="K2977" s="6"/>
      <c r="L2977" s="6"/>
      <c r="M2977" s="6"/>
      <c r="N2977" s="6"/>
      <c r="O2977" s="6"/>
      <c r="P2977" s="6"/>
      <c r="Q2977" s="6"/>
      <c r="R2977" s="6"/>
      <c r="S2977" s="6"/>
      <c r="T2977" s="6"/>
      <c r="U2977" s="6"/>
      <c r="V2977" s="6"/>
      <c r="W2977" s="6"/>
      <c r="X2977" s="6"/>
      <c r="Y2977" s="6"/>
      <c r="Z2977" s="6"/>
      <c r="AA2977" s="6"/>
      <c r="AB2977" s="6"/>
      <c r="AC2977" s="6"/>
      <c r="AD2977" s="6"/>
      <c r="AE2977" s="6"/>
      <c r="AF2977" s="6"/>
      <c r="AG2977" s="6"/>
      <c r="AH2977" s="6"/>
      <c r="AI2977" s="6"/>
      <c r="AJ2977" s="6"/>
      <c r="AK2977" s="6"/>
      <c r="AL2977" s="6"/>
      <c r="AM2977" s="6"/>
      <c r="AN2977" s="6"/>
      <c r="AO2977" s="6"/>
      <c r="AP2977" s="6"/>
      <c r="AQ2977" s="21"/>
      <c r="AR2977" s="21"/>
      <c r="AS2977" s="21"/>
      <c r="AT2977" s="6"/>
      <c r="AU2977" s="6"/>
      <c r="AV2977" s="6"/>
      <c r="AW2977" s="6"/>
    </row>
    <row r="2978" spans="1:49" x14ac:dyDescent="0.35">
      <c r="A2978" s="20"/>
      <c r="B2978" s="20"/>
      <c r="C2978" s="20"/>
      <c r="D2978" s="20"/>
      <c r="E2978" s="6"/>
      <c r="F2978" s="6"/>
      <c r="G2978" s="6"/>
      <c r="H2978" s="6"/>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c r="AG2978" s="6"/>
      <c r="AH2978" s="6"/>
      <c r="AI2978" s="6"/>
      <c r="AJ2978" s="6"/>
      <c r="AK2978" s="6"/>
      <c r="AL2978" s="6"/>
      <c r="AM2978" s="6"/>
      <c r="AN2978" s="6"/>
      <c r="AO2978" s="6"/>
      <c r="AP2978" s="6"/>
      <c r="AQ2978" s="21"/>
      <c r="AR2978" s="21"/>
      <c r="AS2978" s="21"/>
      <c r="AT2978" s="6"/>
      <c r="AU2978" s="6"/>
      <c r="AV2978" s="6"/>
      <c r="AW2978" s="6"/>
    </row>
    <row r="2979" spans="1:49" x14ac:dyDescent="0.35">
      <c r="A2979" s="20"/>
      <c r="B2979" s="20"/>
      <c r="C2979" s="20"/>
      <c r="D2979" s="20"/>
      <c r="E2979" s="6"/>
      <c r="F2979" s="6"/>
      <c r="G2979" s="6"/>
      <c r="H2979" s="6"/>
      <c r="I2979" s="6"/>
      <c r="J2979" s="6"/>
      <c r="K2979" s="6"/>
      <c r="L2979" s="6"/>
      <c r="M2979" s="6"/>
      <c r="N2979" s="6"/>
      <c r="O2979" s="6"/>
      <c r="P2979" s="6"/>
      <c r="Q2979" s="6"/>
      <c r="R2979" s="6"/>
      <c r="S2979" s="6"/>
      <c r="T2979" s="6"/>
      <c r="U2979" s="6"/>
      <c r="V2979" s="6"/>
      <c r="W2979" s="6"/>
      <c r="X2979" s="6"/>
      <c r="Y2979" s="6"/>
      <c r="Z2979" s="6"/>
      <c r="AA2979" s="6"/>
      <c r="AB2979" s="6"/>
      <c r="AC2979" s="6"/>
      <c r="AD2979" s="6"/>
      <c r="AE2979" s="6"/>
      <c r="AF2979" s="6"/>
      <c r="AG2979" s="6"/>
      <c r="AH2979" s="6"/>
      <c r="AI2979" s="6"/>
      <c r="AJ2979" s="6"/>
      <c r="AK2979" s="6"/>
      <c r="AL2979" s="6"/>
      <c r="AM2979" s="6"/>
      <c r="AN2979" s="6"/>
      <c r="AO2979" s="6"/>
      <c r="AP2979" s="6"/>
      <c r="AQ2979" s="21"/>
      <c r="AR2979" s="21"/>
      <c r="AS2979" s="21"/>
      <c r="AT2979" s="6"/>
      <c r="AU2979" s="6"/>
      <c r="AV2979" s="6"/>
      <c r="AW2979" s="6"/>
    </row>
    <row r="2980" spans="1:49" x14ac:dyDescent="0.35">
      <c r="A2980" s="20"/>
      <c r="B2980" s="20"/>
      <c r="C2980" s="20"/>
      <c r="D2980" s="20"/>
      <c r="E2980" s="6"/>
      <c r="F2980" s="6"/>
      <c r="G2980" s="6"/>
      <c r="H2980" s="6"/>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c r="AG2980" s="6"/>
      <c r="AH2980" s="6"/>
      <c r="AI2980" s="6"/>
      <c r="AJ2980" s="6"/>
      <c r="AK2980" s="6"/>
      <c r="AL2980" s="6"/>
      <c r="AM2980" s="6"/>
      <c r="AN2980" s="6"/>
      <c r="AO2980" s="6"/>
      <c r="AP2980" s="6"/>
      <c r="AQ2980" s="21"/>
      <c r="AR2980" s="21"/>
      <c r="AS2980" s="21"/>
      <c r="AT2980" s="6"/>
      <c r="AU2980" s="6"/>
      <c r="AV2980" s="6"/>
      <c r="AW2980" s="6"/>
    </row>
    <row r="2981" spans="1:49" x14ac:dyDescent="0.35">
      <c r="A2981" s="20"/>
      <c r="B2981" s="20"/>
      <c r="C2981" s="20"/>
      <c r="D2981" s="20"/>
      <c r="E2981" s="6"/>
      <c r="F2981" s="6"/>
      <c r="G2981" s="6"/>
      <c r="H2981" s="6"/>
      <c r="I2981" s="6"/>
      <c r="J2981" s="6"/>
      <c r="K2981" s="6"/>
      <c r="L2981" s="6"/>
      <c r="M2981" s="6"/>
      <c r="N2981" s="6"/>
      <c r="O2981" s="6"/>
      <c r="P2981" s="6"/>
      <c r="Q2981" s="6"/>
      <c r="R2981" s="6"/>
      <c r="S2981" s="6"/>
      <c r="T2981" s="6"/>
      <c r="U2981" s="6"/>
      <c r="V2981" s="6"/>
      <c r="W2981" s="6"/>
      <c r="X2981" s="6"/>
      <c r="Y2981" s="6"/>
      <c r="Z2981" s="6"/>
      <c r="AA2981" s="6"/>
      <c r="AB2981" s="6"/>
      <c r="AC2981" s="6"/>
      <c r="AD2981" s="6"/>
      <c r="AE2981" s="6"/>
      <c r="AF2981" s="6"/>
      <c r="AG2981" s="6"/>
      <c r="AH2981" s="6"/>
      <c r="AI2981" s="6"/>
      <c r="AJ2981" s="6"/>
      <c r="AK2981" s="6"/>
      <c r="AL2981" s="6"/>
      <c r="AM2981" s="6"/>
      <c r="AN2981" s="6"/>
      <c r="AO2981" s="6"/>
      <c r="AP2981" s="6"/>
      <c r="AQ2981" s="21"/>
      <c r="AR2981" s="21"/>
      <c r="AS2981" s="21"/>
      <c r="AT2981" s="6"/>
      <c r="AU2981" s="6"/>
      <c r="AV2981" s="6"/>
      <c r="AW2981" s="6"/>
    </row>
    <row r="2982" spans="1:49" x14ac:dyDescent="0.35">
      <c r="A2982" s="20"/>
      <c r="B2982" s="20"/>
      <c r="C2982" s="20"/>
      <c r="D2982" s="20"/>
      <c r="E2982" s="6"/>
      <c r="F2982" s="6"/>
      <c r="G2982" s="6"/>
      <c r="H2982" s="6"/>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c r="AG2982" s="6"/>
      <c r="AH2982" s="6"/>
      <c r="AI2982" s="6"/>
      <c r="AJ2982" s="6"/>
      <c r="AK2982" s="6"/>
      <c r="AL2982" s="6"/>
      <c r="AM2982" s="6"/>
      <c r="AN2982" s="6"/>
      <c r="AO2982" s="6"/>
      <c r="AP2982" s="6"/>
      <c r="AQ2982" s="21"/>
      <c r="AR2982" s="21"/>
      <c r="AS2982" s="21"/>
      <c r="AT2982" s="6"/>
      <c r="AU2982" s="6"/>
      <c r="AV2982" s="6"/>
      <c r="AW2982" s="6"/>
    </row>
    <row r="2983" spans="1:49" x14ac:dyDescent="0.35">
      <c r="A2983" s="20"/>
      <c r="B2983" s="20"/>
      <c r="C2983" s="20"/>
      <c r="D2983" s="20"/>
      <c r="E2983" s="6"/>
      <c r="F2983" s="6"/>
      <c r="G2983" s="6"/>
      <c r="H2983" s="6"/>
      <c r="I2983" s="6"/>
      <c r="J2983" s="6"/>
      <c r="K2983" s="6"/>
      <c r="L2983" s="6"/>
      <c r="M2983" s="6"/>
      <c r="N2983" s="6"/>
      <c r="O2983" s="6"/>
      <c r="P2983" s="6"/>
      <c r="Q2983" s="6"/>
      <c r="R2983" s="6"/>
      <c r="S2983" s="6"/>
      <c r="T2983" s="6"/>
      <c r="U2983" s="6"/>
      <c r="V2983" s="6"/>
      <c r="W2983" s="6"/>
      <c r="X2983" s="6"/>
      <c r="Y2983" s="6"/>
      <c r="Z2983" s="6"/>
      <c r="AA2983" s="6"/>
      <c r="AB2983" s="6"/>
      <c r="AC2983" s="6"/>
      <c r="AD2983" s="6"/>
      <c r="AE2983" s="6"/>
      <c r="AF2983" s="6"/>
      <c r="AG2983" s="6"/>
      <c r="AH2983" s="6"/>
      <c r="AI2983" s="6"/>
      <c r="AJ2983" s="6"/>
      <c r="AK2983" s="6"/>
      <c r="AL2983" s="6"/>
      <c r="AM2983" s="6"/>
      <c r="AN2983" s="6"/>
      <c r="AO2983" s="6"/>
      <c r="AP2983" s="6"/>
      <c r="AQ2983" s="21"/>
      <c r="AR2983" s="21"/>
      <c r="AS2983" s="21"/>
      <c r="AT2983" s="6"/>
      <c r="AU2983" s="6"/>
      <c r="AV2983" s="6"/>
      <c r="AW2983" s="6"/>
    </row>
    <row r="2984" spans="1:49" x14ac:dyDescent="0.35">
      <c r="A2984" s="20"/>
      <c r="B2984" s="20"/>
      <c r="C2984" s="20"/>
      <c r="D2984" s="20"/>
      <c r="E2984" s="6"/>
      <c r="F2984" s="6"/>
      <c r="G2984" s="6"/>
      <c r="H2984" s="6"/>
      <c r="I2984" s="6"/>
      <c r="J2984" s="6"/>
      <c r="K2984" s="6"/>
      <c r="L2984" s="6"/>
      <c r="M2984" s="6"/>
      <c r="N2984" s="6"/>
      <c r="O2984" s="6"/>
      <c r="P2984" s="6"/>
      <c r="Q2984" s="6"/>
      <c r="R2984" s="6"/>
      <c r="S2984" s="6"/>
      <c r="T2984" s="6"/>
      <c r="U2984" s="6"/>
      <c r="V2984" s="6"/>
      <c r="W2984" s="6"/>
      <c r="X2984" s="6"/>
      <c r="Y2984" s="6"/>
      <c r="Z2984" s="6"/>
      <c r="AA2984" s="6"/>
      <c r="AB2984" s="6"/>
      <c r="AC2984" s="6"/>
      <c r="AD2984" s="6"/>
      <c r="AE2984" s="6"/>
      <c r="AF2984" s="6"/>
      <c r="AG2984" s="6"/>
      <c r="AH2984" s="6"/>
      <c r="AI2984" s="6"/>
      <c r="AJ2984" s="6"/>
      <c r="AK2984" s="6"/>
      <c r="AL2984" s="6"/>
      <c r="AM2984" s="6"/>
      <c r="AN2984" s="6"/>
      <c r="AO2984" s="6"/>
      <c r="AP2984" s="6"/>
      <c r="AQ2984" s="21"/>
      <c r="AR2984" s="21"/>
      <c r="AS2984" s="21"/>
      <c r="AT2984" s="6"/>
      <c r="AU2984" s="6"/>
      <c r="AV2984" s="6"/>
      <c r="AW2984" s="6"/>
    </row>
    <row r="2985" spans="1:49" x14ac:dyDescent="0.35">
      <c r="A2985" s="20"/>
      <c r="B2985" s="20"/>
      <c r="C2985" s="20"/>
      <c r="D2985" s="20"/>
      <c r="E2985" s="6"/>
      <c r="F2985" s="6"/>
      <c r="G2985" s="6"/>
      <c r="H2985" s="6"/>
      <c r="I2985" s="6"/>
      <c r="J2985" s="6"/>
      <c r="K2985" s="6"/>
      <c r="L2985" s="6"/>
      <c r="M2985" s="6"/>
      <c r="N2985" s="6"/>
      <c r="O2985" s="6"/>
      <c r="P2985" s="6"/>
      <c r="Q2985" s="6"/>
      <c r="R2985" s="6"/>
      <c r="S2985" s="6"/>
      <c r="T2985" s="6"/>
      <c r="U2985" s="6"/>
      <c r="V2985" s="6"/>
      <c r="W2985" s="6"/>
      <c r="X2985" s="6"/>
      <c r="Y2985" s="6"/>
      <c r="Z2985" s="6"/>
      <c r="AA2985" s="6"/>
      <c r="AB2985" s="6"/>
      <c r="AC2985" s="6"/>
      <c r="AD2985" s="6"/>
      <c r="AE2985" s="6"/>
      <c r="AF2985" s="6"/>
      <c r="AG2985" s="6"/>
      <c r="AH2985" s="6"/>
      <c r="AI2985" s="6"/>
      <c r="AJ2985" s="6"/>
      <c r="AK2985" s="6"/>
      <c r="AL2985" s="6"/>
      <c r="AM2985" s="6"/>
      <c r="AN2985" s="6"/>
      <c r="AO2985" s="6"/>
      <c r="AP2985" s="6"/>
      <c r="AQ2985" s="21"/>
      <c r="AR2985" s="21"/>
      <c r="AS2985" s="21"/>
      <c r="AT2985" s="6"/>
      <c r="AU2985" s="6"/>
      <c r="AV2985" s="6"/>
      <c r="AW2985" s="6"/>
    </row>
    <row r="2986" spans="1:49" x14ac:dyDescent="0.35">
      <c r="A2986" s="20"/>
      <c r="B2986" s="20"/>
      <c r="C2986" s="20"/>
      <c r="D2986" s="20"/>
      <c r="E2986" s="6"/>
      <c r="F2986" s="6"/>
      <c r="G2986" s="6"/>
      <c r="H2986" s="6"/>
      <c r="I2986" s="6"/>
      <c r="J2986" s="6"/>
      <c r="K2986" s="6"/>
      <c r="L2986" s="6"/>
      <c r="M2986" s="6"/>
      <c r="N2986" s="6"/>
      <c r="O2986" s="6"/>
      <c r="P2986" s="6"/>
      <c r="Q2986" s="6"/>
      <c r="R2986" s="6"/>
      <c r="S2986" s="6"/>
      <c r="T2986" s="6"/>
      <c r="U2986" s="6"/>
      <c r="V2986" s="6"/>
      <c r="W2986" s="6"/>
      <c r="X2986" s="6"/>
      <c r="Y2986" s="6"/>
      <c r="Z2986" s="6"/>
      <c r="AA2986" s="6"/>
      <c r="AB2986" s="6"/>
      <c r="AC2986" s="6"/>
      <c r="AD2986" s="6"/>
      <c r="AE2986" s="6"/>
      <c r="AF2986" s="6"/>
      <c r="AG2986" s="6"/>
      <c r="AH2986" s="6"/>
      <c r="AI2986" s="6"/>
      <c r="AJ2986" s="6"/>
      <c r="AK2986" s="6"/>
      <c r="AL2986" s="6"/>
      <c r="AM2986" s="6"/>
      <c r="AN2986" s="6"/>
      <c r="AO2986" s="6"/>
      <c r="AP2986" s="6"/>
      <c r="AQ2986" s="21"/>
      <c r="AR2986" s="21"/>
      <c r="AS2986" s="21"/>
      <c r="AT2986" s="6"/>
      <c r="AU2986" s="6"/>
      <c r="AV2986" s="6"/>
      <c r="AW2986" s="6"/>
    </row>
    <row r="2987" spans="1:49" x14ac:dyDescent="0.35">
      <c r="A2987" s="20"/>
      <c r="B2987" s="20"/>
      <c r="C2987" s="20"/>
      <c r="D2987" s="20"/>
      <c r="E2987" s="6"/>
      <c r="F2987" s="6"/>
      <c r="G2987" s="6"/>
      <c r="H2987" s="6"/>
      <c r="I2987" s="6"/>
      <c r="J2987" s="6"/>
      <c r="K2987" s="6"/>
      <c r="L2987" s="6"/>
      <c r="M2987" s="6"/>
      <c r="N2987" s="6"/>
      <c r="O2987" s="6"/>
      <c r="P2987" s="6"/>
      <c r="Q2987" s="6"/>
      <c r="R2987" s="6"/>
      <c r="S2987" s="6"/>
      <c r="T2987" s="6"/>
      <c r="U2987" s="6"/>
      <c r="V2987" s="6"/>
      <c r="W2987" s="6"/>
      <c r="X2987" s="6"/>
      <c r="Y2987" s="6"/>
      <c r="Z2987" s="6"/>
      <c r="AA2987" s="6"/>
      <c r="AB2987" s="6"/>
      <c r="AC2987" s="6"/>
      <c r="AD2987" s="6"/>
      <c r="AE2987" s="6"/>
      <c r="AF2987" s="6"/>
      <c r="AG2987" s="6"/>
      <c r="AH2987" s="6"/>
      <c r="AI2987" s="6"/>
      <c r="AJ2987" s="6"/>
      <c r="AK2987" s="6"/>
      <c r="AL2987" s="6"/>
      <c r="AM2987" s="6"/>
      <c r="AN2987" s="6"/>
      <c r="AO2987" s="6"/>
      <c r="AP2987" s="6"/>
      <c r="AQ2987" s="21"/>
      <c r="AR2987" s="21"/>
      <c r="AS2987" s="21"/>
      <c r="AT2987" s="6"/>
      <c r="AU2987" s="6"/>
      <c r="AV2987" s="6"/>
      <c r="AW2987" s="6"/>
    </row>
    <row r="2988" spans="1:49" x14ac:dyDescent="0.35">
      <c r="A2988" s="20"/>
      <c r="B2988" s="20"/>
      <c r="C2988" s="20"/>
      <c r="D2988" s="20"/>
      <c r="E2988" s="6"/>
      <c r="F2988" s="6"/>
      <c r="G2988" s="6"/>
      <c r="H2988" s="6"/>
      <c r="I2988" s="6"/>
      <c r="J2988" s="6"/>
      <c r="K2988" s="6"/>
      <c r="L2988" s="6"/>
      <c r="M2988" s="6"/>
      <c r="N2988" s="6"/>
      <c r="O2988" s="6"/>
      <c r="P2988" s="6"/>
      <c r="Q2988" s="6"/>
      <c r="R2988" s="6"/>
      <c r="S2988" s="6"/>
      <c r="T2988" s="6"/>
      <c r="U2988" s="6"/>
      <c r="V2988" s="6"/>
      <c r="W2988" s="6"/>
      <c r="X2988" s="6"/>
      <c r="Y2988" s="6"/>
      <c r="Z2988" s="6"/>
      <c r="AA2988" s="6"/>
      <c r="AB2988" s="6"/>
      <c r="AC2988" s="6"/>
      <c r="AD2988" s="6"/>
      <c r="AE2988" s="6"/>
      <c r="AF2988" s="6"/>
      <c r="AG2988" s="6"/>
      <c r="AH2988" s="6"/>
      <c r="AI2988" s="6"/>
      <c r="AJ2988" s="6"/>
      <c r="AK2988" s="6"/>
      <c r="AL2988" s="6"/>
      <c r="AM2988" s="6"/>
      <c r="AN2988" s="6"/>
      <c r="AO2988" s="6"/>
      <c r="AP2988" s="6"/>
      <c r="AQ2988" s="21"/>
      <c r="AR2988" s="21"/>
      <c r="AS2988" s="21"/>
      <c r="AT2988" s="6"/>
      <c r="AU2988" s="6"/>
      <c r="AV2988" s="6"/>
      <c r="AW2988" s="6"/>
    </row>
    <row r="2989" spans="1:49" x14ac:dyDescent="0.35">
      <c r="A2989" s="20"/>
      <c r="B2989" s="20"/>
      <c r="C2989" s="20"/>
      <c r="D2989" s="20"/>
      <c r="E2989" s="6"/>
      <c r="F2989" s="6"/>
      <c r="G2989" s="6"/>
      <c r="H2989" s="6"/>
      <c r="I2989" s="6"/>
      <c r="J2989" s="6"/>
      <c r="K2989" s="6"/>
      <c r="L2989" s="6"/>
      <c r="M2989" s="6"/>
      <c r="N2989" s="6"/>
      <c r="O2989" s="6"/>
      <c r="P2989" s="6"/>
      <c r="Q2989" s="6"/>
      <c r="R2989" s="6"/>
      <c r="S2989" s="6"/>
      <c r="T2989" s="6"/>
      <c r="U2989" s="6"/>
      <c r="V2989" s="6"/>
      <c r="W2989" s="6"/>
      <c r="X2989" s="6"/>
      <c r="Y2989" s="6"/>
      <c r="Z2989" s="6"/>
      <c r="AA2989" s="6"/>
      <c r="AB2989" s="6"/>
      <c r="AC2989" s="6"/>
      <c r="AD2989" s="6"/>
      <c r="AE2989" s="6"/>
      <c r="AF2989" s="6"/>
      <c r="AG2989" s="6"/>
      <c r="AH2989" s="6"/>
      <c r="AI2989" s="6"/>
      <c r="AJ2989" s="6"/>
      <c r="AK2989" s="6"/>
      <c r="AL2989" s="6"/>
      <c r="AM2989" s="6"/>
      <c r="AN2989" s="6"/>
      <c r="AO2989" s="6"/>
      <c r="AP2989" s="6"/>
      <c r="AQ2989" s="21"/>
      <c r="AR2989" s="21"/>
      <c r="AS2989" s="21"/>
      <c r="AT2989" s="6"/>
      <c r="AU2989" s="6"/>
      <c r="AV2989" s="6"/>
      <c r="AW2989" s="6"/>
    </row>
    <row r="2990" spans="1:49" x14ac:dyDescent="0.35">
      <c r="A2990" s="20"/>
      <c r="B2990" s="20"/>
      <c r="C2990" s="20"/>
      <c r="D2990" s="20"/>
      <c r="E2990" s="6"/>
      <c r="F2990" s="6"/>
      <c r="G2990" s="6"/>
      <c r="H2990" s="6"/>
      <c r="I2990" s="6"/>
      <c r="J2990" s="6"/>
      <c r="K2990" s="6"/>
      <c r="L2990" s="6"/>
      <c r="M2990" s="6"/>
      <c r="N2990" s="6"/>
      <c r="O2990" s="6"/>
      <c r="P2990" s="6"/>
      <c r="Q2990" s="6"/>
      <c r="R2990" s="6"/>
      <c r="S2990" s="6"/>
      <c r="T2990" s="6"/>
      <c r="U2990" s="6"/>
      <c r="V2990" s="6"/>
      <c r="W2990" s="6"/>
      <c r="X2990" s="6"/>
      <c r="Y2990" s="6"/>
      <c r="Z2990" s="6"/>
      <c r="AA2990" s="6"/>
      <c r="AB2990" s="6"/>
      <c r="AC2990" s="6"/>
      <c r="AD2990" s="6"/>
      <c r="AE2990" s="6"/>
      <c r="AF2990" s="6"/>
      <c r="AG2990" s="6"/>
      <c r="AH2990" s="6"/>
      <c r="AI2990" s="6"/>
      <c r="AJ2990" s="6"/>
      <c r="AK2990" s="6"/>
      <c r="AL2990" s="6"/>
      <c r="AM2990" s="6"/>
      <c r="AN2990" s="6"/>
      <c r="AO2990" s="6"/>
      <c r="AP2990" s="6"/>
      <c r="AQ2990" s="21"/>
      <c r="AR2990" s="21"/>
      <c r="AS2990" s="21"/>
      <c r="AT2990" s="6"/>
      <c r="AU2990" s="6"/>
      <c r="AV2990" s="6"/>
      <c r="AW2990" s="6"/>
    </row>
    <row r="2991" spans="1:49" x14ac:dyDescent="0.35">
      <c r="A2991" s="20"/>
      <c r="B2991" s="20"/>
      <c r="C2991" s="20"/>
      <c r="D2991" s="20"/>
      <c r="E2991" s="6"/>
      <c r="F2991" s="6"/>
      <c r="G2991" s="6"/>
      <c r="H2991" s="6"/>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c r="AG2991" s="6"/>
      <c r="AH2991" s="6"/>
      <c r="AI2991" s="6"/>
      <c r="AJ2991" s="6"/>
      <c r="AK2991" s="6"/>
      <c r="AL2991" s="6"/>
      <c r="AM2991" s="6"/>
      <c r="AN2991" s="6"/>
      <c r="AO2991" s="6"/>
      <c r="AP2991" s="6"/>
      <c r="AQ2991" s="21"/>
      <c r="AR2991" s="21"/>
      <c r="AS2991" s="21"/>
      <c r="AT2991" s="6"/>
      <c r="AU2991" s="6"/>
      <c r="AV2991" s="6"/>
      <c r="AW2991" s="6"/>
    </row>
    <row r="2992" spans="1:49" x14ac:dyDescent="0.35">
      <c r="A2992" s="20"/>
      <c r="B2992" s="20"/>
      <c r="C2992" s="20"/>
      <c r="D2992" s="20"/>
      <c r="E2992" s="6"/>
      <c r="F2992" s="6"/>
      <c r="G2992" s="6"/>
      <c r="H2992" s="6"/>
      <c r="I2992" s="6"/>
      <c r="J2992" s="6"/>
      <c r="K2992" s="6"/>
      <c r="L2992" s="6"/>
      <c r="M2992" s="6"/>
      <c r="N2992" s="6"/>
      <c r="O2992" s="6"/>
      <c r="P2992" s="6"/>
      <c r="Q2992" s="6"/>
      <c r="R2992" s="6"/>
      <c r="S2992" s="6"/>
      <c r="T2992" s="6"/>
      <c r="U2992" s="6"/>
      <c r="V2992" s="6"/>
      <c r="W2992" s="6"/>
      <c r="X2992" s="6"/>
      <c r="Y2992" s="6"/>
      <c r="Z2992" s="6"/>
      <c r="AA2992" s="6"/>
      <c r="AB2992" s="6"/>
      <c r="AC2992" s="6"/>
      <c r="AD2992" s="6"/>
      <c r="AE2992" s="6"/>
      <c r="AF2992" s="6"/>
      <c r="AG2992" s="6"/>
      <c r="AH2992" s="6"/>
      <c r="AI2992" s="6"/>
      <c r="AJ2992" s="6"/>
      <c r="AK2992" s="6"/>
      <c r="AL2992" s="6"/>
      <c r="AM2992" s="6"/>
      <c r="AN2992" s="6"/>
      <c r="AO2992" s="6"/>
      <c r="AP2992" s="6"/>
      <c r="AQ2992" s="21"/>
      <c r="AR2992" s="21"/>
      <c r="AS2992" s="21"/>
      <c r="AT2992" s="6"/>
      <c r="AU2992" s="6"/>
      <c r="AV2992" s="6"/>
      <c r="AW2992" s="6"/>
    </row>
    <row r="2993" spans="1:49" x14ac:dyDescent="0.35">
      <c r="A2993" s="20"/>
      <c r="B2993" s="20"/>
      <c r="C2993" s="20"/>
      <c r="D2993" s="20"/>
      <c r="E2993" s="6"/>
      <c r="F2993" s="6"/>
      <c r="G2993" s="6"/>
      <c r="H2993" s="6"/>
      <c r="I2993" s="6"/>
      <c r="J2993" s="6"/>
      <c r="K2993" s="6"/>
      <c r="L2993" s="6"/>
      <c r="M2993" s="6"/>
      <c r="N2993" s="6"/>
      <c r="O2993" s="6"/>
      <c r="P2993" s="6"/>
      <c r="Q2993" s="6"/>
      <c r="R2993" s="6"/>
      <c r="S2993" s="6"/>
      <c r="T2993" s="6"/>
      <c r="U2993" s="6"/>
      <c r="V2993" s="6"/>
      <c r="W2993" s="6"/>
      <c r="X2993" s="6"/>
      <c r="Y2993" s="6"/>
      <c r="Z2993" s="6"/>
      <c r="AA2993" s="6"/>
      <c r="AB2993" s="6"/>
      <c r="AC2993" s="6"/>
      <c r="AD2993" s="6"/>
      <c r="AE2993" s="6"/>
      <c r="AF2993" s="6"/>
      <c r="AG2993" s="6"/>
      <c r="AH2993" s="6"/>
      <c r="AI2993" s="6"/>
      <c r="AJ2993" s="6"/>
      <c r="AK2993" s="6"/>
      <c r="AL2993" s="6"/>
      <c r="AM2993" s="6"/>
      <c r="AN2993" s="6"/>
      <c r="AO2993" s="6"/>
      <c r="AP2993" s="6"/>
      <c r="AQ2993" s="21"/>
      <c r="AR2993" s="21"/>
      <c r="AS2993" s="21"/>
      <c r="AT2993" s="6"/>
      <c r="AU2993" s="6"/>
      <c r="AV2993" s="6"/>
      <c r="AW2993" s="6"/>
    </row>
    <row r="2994" spans="1:49" x14ac:dyDescent="0.35">
      <c r="A2994" s="20"/>
      <c r="B2994" s="20"/>
      <c r="C2994" s="20"/>
      <c r="D2994" s="20"/>
      <c r="E2994" s="6"/>
      <c r="F2994" s="6"/>
      <c r="G2994" s="6"/>
      <c r="H2994" s="6"/>
      <c r="I2994" s="6"/>
      <c r="J2994" s="6"/>
      <c r="K2994" s="6"/>
      <c r="L2994" s="6"/>
      <c r="M2994" s="6"/>
      <c r="N2994" s="6"/>
      <c r="O2994" s="6"/>
      <c r="P2994" s="6"/>
      <c r="Q2994" s="6"/>
      <c r="R2994" s="6"/>
      <c r="S2994" s="6"/>
      <c r="T2994" s="6"/>
      <c r="U2994" s="6"/>
      <c r="V2994" s="6"/>
      <c r="W2994" s="6"/>
      <c r="X2994" s="6"/>
      <c r="Y2994" s="6"/>
      <c r="Z2994" s="6"/>
      <c r="AA2994" s="6"/>
      <c r="AB2994" s="6"/>
      <c r="AC2994" s="6"/>
      <c r="AD2994" s="6"/>
      <c r="AE2994" s="6"/>
      <c r="AF2994" s="6"/>
      <c r="AG2994" s="6"/>
      <c r="AH2994" s="6"/>
      <c r="AI2994" s="6"/>
      <c r="AJ2994" s="6"/>
      <c r="AK2994" s="6"/>
      <c r="AL2994" s="6"/>
      <c r="AM2994" s="6"/>
      <c r="AN2994" s="6"/>
      <c r="AO2994" s="6"/>
      <c r="AP2994" s="6"/>
      <c r="AQ2994" s="21"/>
      <c r="AR2994" s="21"/>
      <c r="AS2994" s="21"/>
      <c r="AT2994" s="6"/>
      <c r="AU2994" s="6"/>
      <c r="AV2994" s="6"/>
      <c r="AW2994" s="6"/>
    </row>
    <row r="2995" spans="1:49" x14ac:dyDescent="0.35">
      <c r="A2995" s="20"/>
      <c r="B2995" s="20"/>
      <c r="C2995" s="20"/>
      <c r="D2995" s="20"/>
      <c r="E2995" s="6"/>
      <c r="F2995" s="6"/>
      <c r="G2995" s="6"/>
      <c r="H2995" s="6"/>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c r="AG2995" s="6"/>
      <c r="AH2995" s="6"/>
      <c r="AI2995" s="6"/>
      <c r="AJ2995" s="6"/>
      <c r="AK2995" s="6"/>
      <c r="AL2995" s="6"/>
      <c r="AM2995" s="6"/>
      <c r="AN2995" s="6"/>
      <c r="AO2995" s="6"/>
      <c r="AP2995" s="6"/>
      <c r="AQ2995" s="21"/>
      <c r="AR2995" s="21"/>
      <c r="AS2995" s="21"/>
      <c r="AT2995" s="6"/>
      <c r="AU2995" s="6"/>
      <c r="AV2995" s="6"/>
      <c r="AW2995" s="6"/>
    </row>
    <row r="2996" spans="1:49" x14ac:dyDescent="0.35">
      <c r="A2996" s="20"/>
      <c r="B2996" s="20"/>
      <c r="C2996" s="20"/>
      <c r="D2996" s="20"/>
      <c r="E2996" s="6"/>
      <c r="F2996" s="6"/>
      <c r="G2996" s="6"/>
      <c r="H2996" s="6"/>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c r="AG2996" s="6"/>
      <c r="AH2996" s="6"/>
      <c r="AI2996" s="6"/>
      <c r="AJ2996" s="6"/>
      <c r="AK2996" s="6"/>
      <c r="AL2996" s="6"/>
      <c r="AM2996" s="6"/>
      <c r="AN2996" s="6"/>
      <c r="AO2996" s="6"/>
      <c r="AP2996" s="6"/>
      <c r="AQ2996" s="21"/>
      <c r="AR2996" s="21"/>
      <c r="AS2996" s="21"/>
      <c r="AT2996" s="6"/>
      <c r="AU2996" s="6"/>
      <c r="AV2996" s="6"/>
      <c r="AW2996" s="6"/>
    </row>
    <row r="2997" spans="1:49" x14ac:dyDescent="0.35">
      <c r="A2997" s="20"/>
      <c r="B2997" s="20"/>
      <c r="C2997" s="20"/>
      <c r="D2997" s="20"/>
      <c r="E2997" s="6"/>
      <c r="F2997" s="6"/>
      <c r="G2997" s="6"/>
      <c r="H2997" s="6"/>
      <c r="I2997" s="6"/>
      <c r="J2997" s="6"/>
      <c r="K2997" s="6"/>
      <c r="L2997" s="6"/>
      <c r="M2997" s="6"/>
      <c r="N2997" s="6"/>
      <c r="O2997" s="6"/>
      <c r="P2997" s="6"/>
      <c r="Q2997" s="6"/>
      <c r="R2997" s="6"/>
      <c r="S2997" s="6"/>
      <c r="T2997" s="6"/>
      <c r="U2997" s="6"/>
      <c r="V2997" s="6"/>
      <c r="W2997" s="6"/>
      <c r="X2997" s="6"/>
      <c r="Y2997" s="6"/>
      <c r="Z2997" s="6"/>
      <c r="AA2997" s="6"/>
      <c r="AB2997" s="6"/>
      <c r="AC2997" s="6"/>
      <c r="AD2997" s="6"/>
      <c r="AE2997" s="6"/>
      <c r="AF2997" s="6"/>
      <c r="AG2997" s="6"/>
      <c r="AH2997" s="6"/>
      <c r="AI2997" s="6"/>
      <c r="AJ2997" s="6"/>
      <c r="AK2997" s="6"/>
      <c r="AL2997" s="6"/>
      <c r="AM2997" s="6"/>
      <c r="AN2997" s="6"/>
      <c r="AO2997" s="6"/>
      <c r="AP2997" s="6"/>
      <c r="AQ2997" s="21"/>
      <c r="AR2997" s="21"/>
      <c r="AS2997" s="21"/>
      <c r="AT2997" s="6"/>
      <c r="AU2997" s="6"/>
      <c r="AV2997" s="6"/>
      <c r="AW2997" s="6"/>
    </row>
    <row r="2998" spans="1:49" x14ac:dyDescent="0.35">
      <c r="A2998" s="20"/>
      <c r="B2998" s="20"/>
      <c r="C2998" s="20"/>
      <c r="D2998" s="20"/>
      <c r="E2998" s="6"/>
      <c r="F2998" s="6"/>
      <c r="G2998" s="6"/>
      <c r="H2998" s="6"/>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c r="AG2998" s="6"/>
      <c r="AH2998" s="6"/>
      <c r="AI2998" s="6"/>
      <c r="AJ2998" s="6"/>
      <c r="AK2998" s="6"/>
      <c r="AL2998" s="6"/>
      <c r="AM2998" s="6"/>
      <c r="AN2998" s="6"/>
      <c r="AO2998" s="6"/>
      <c r="AP2998" s="6"/>
      <c r="AQ2998" s="21"/>
      <c r="AR2998" s="21"/>
      <c r="AS2998" s="21"/>
      <c r="AT2998" s="6"/>
      <c r="AU2998" s="6"/>
      <c r="AV2998" s="6"/>
      <c r="AW2998" s="6"/>
    </row>
    <row r="2999" spans="1:49" x14ac:dyDescent="0.35">
      <c r="A2999" s="20"/>
      <c r="B2999" s="20"/>
      <c r="C2999" s="20"/>
      <c r="D2999" s="20"/>
      <c r="E2999" s="6"/>
      <c r="F2999" s="6"/>
      <c r="G2999" s="6"/>
      <c r="H2999" s="6"/>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c r="AG2999" s="6"/>
      <c r="AH2999" s="6"/>
      <c r="AI2999" s="6"/>
      <c r="AJ2999" s="6"/>
      <c r="AK2999" s="6"/>
      <c r="AL2999" s="6"/>
      <c r="AM2999" s="6"/>
      <c r="AN2999" s="6"/>
      <c r="AO2999" s="6"/>
      <c r="AP2999" s="6"/>
      <c r="AQ2999" s="21"/>
      <c r="AR2999" s="21"/>
      <c r="AS2999" s="21"/>
      <c r="AT2999" s="6"/>
      <c r="AU2999" s="6"/>
      <c r="AV2999" s="6"/>
      <c r="AW2999" s="6"/>
    </row>
    <row r="3000" spans="1:49" x14ac:dyDescent="0.35">
      <c r="A3000" s="20"/>
      <c r="B3000" s="20"/>
      <c r="C3000" s="20"/>
      <c r="D3000" s="20"/>
      <c r="E3000" s="6"/>
      <c r="F3000" s="6"/>
      <c r="G3000" s="6"/>
      <c r="H3000" s="6"/>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c r="AG3000" s="6"/>
      <c r="AH3000" s="6"/>
      <c r="AI3000" s="6"/>
      <c r="AJ3000" s="6"/>
      <c r="AK3000" s="6"/>
      <c r="AL3000" s="6"/>
      <c r="AM3000" s="6"/>
      <c r="AN3000" s="6"/>
      <c r="AO3000" s="6"/>
      <c r="AP3000" s="6"/>
      <c r="AQ3000" s="21"/>
      <c r="AR3000" s="21"/>
      <c r="AS3000" s="21"/>
      <c r="AT3000" s="6"/>
      <c r="AU3000" s="6"/>
      <c r="AV3000" s="6"/>
      <c r="AW3000" s="6"/>
    </row>
    <row r="3001" spans="1:49" x14ac:dyDescent="0.35">
      <c r="A3001" s="20"/>
      <c r="B3001" s="20"/>
      <c r="C3001" s="20"/>
      <c r="D3001" s="20"/>
      <c r="E3001" s="6"/>
      <c r="F3001" s="6"/>
      <c r="G3001" s="6"/>
      <c r="H3001" s="6"/>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c r="AG3001" s="6"/>
      <c r="AH3001" s="6"/>
      <c r="AI3001" s="6"/>
      <c r="AJ3001" s="6"/>
      <c r="AK3001" s="6"/>
      <c r="AL3001" s="6"/>
      <c r="AM3001" s="6"/>
      <c r="AN3001" s="6"/>
      <c r="AO3001" s="6"/>
      <c r="AP3001" s="6"/>
      <c r="AQ3001" s="21"/>
      <c r="AR3001" s="21"/>
      <c r="AS3001" s="21"/>
      <c r="AT3001" s="6"/>
      <c r="AU3001" s="6"/>
      <c r="AV3001" s="6"/>
      <c r="AW3001" s="6"/>
    </row>
    <row r="3002" spans="1:49" x14ac:dyDescent="0.35">
      <c r="A3002" s="20"/>
      <c r="B3002" s="20"/>
      <c r="C3002" s="20"/>
      <c r="D3002" s="20"/>
      <c r="E3002" s="6"/>
      <c r="F3002" s="6"/>
      <c r="G3002" s="6"/>
      <c r="H3002" s="6"/>
      <c r="I3002" s="6"/>
      <c r="J3002" s="6"/>
      <c r="K3002" s="6"/>
      <c r="L3002" s="6"/>
      <c r="M3002" s="6"/>
      <c r="N3002" s="6"/>
      <c r="O3002" s="6"/>
      <c r="P3002" s="6"/>
      <c r="Q3002" s="6"/>
      <c r="R3002" s="6"/>
      <c r="S3002" s="6"/>
      <c r="T3002" s="6"/>
      <c r="U3002" s="6"/>
      <c r="V3002" s="6"/>
      <c r="W3002" s="6"/>
      <c r="X3002" s="6"/>
      <c r="Y3002" s="6"/>
      <c r="Z3002" s="6"/>
      <c r="AA3002" s="6"/>
      <c r="AB3002" s="6"/>
      <c r="AC3002" s="6"/>
      <c r="AD3002" s="6"/>
      <c r="AE3002" s="6"/>
      <c r="AF3002" s="6"/>
      <c r="AG3002" s="6"/>
      <c r="AH3002" s="6"/>
      <c r="AI3002" s="6"/>
      <c r="AJ3002" s="6"/>
      <c r="AK3002" s="6"/>
      <c r="AL3002" s="6"/>
      <c r="AM3002" s="6"/>
      <c r="AN3002" s="6"/>
      <c r="AO3002" s="6"/>
      <c r="AP3002" s="6"/>
      <c r="AQ3002" s="21"/>
      <c r="AR3002" s="21"/>
      <c r="AS3002" s="21"/>
      <c r="AT3002" s="6"/>
      <c r="AU3002" s="6"/>
      <c r="AV3002" s="6"/>
      <c r="AW3002" s="6"/>
    </row>
    <row r="3003" spans="1:49" x14ac:dyDescent="0.35">
      <c r="A3003" s="20"/>
      <c r="B3003" s="20"/>
      <c r="C3003" s="20"/>
      <c r="D3003" s="20"/>
      <c r="E3003" s="6"/>
      <c r="F3003" s="6"/>
      <c r="G3003" s="6"/>
      <c r="H3003" s="6"/>
      <c r="I3003" s="6"/>
      <c r="J3003" s="6"/>
      <c r="K3003" s="6"/>
      <c r="L3003" s="6"/>
      <c r="M3003" s="6"/>
      <c r="N3003" s="6"/>
      <c r="O3003" s="6"/>
      <c r="P3003" s="6"/>
      <c r="Q3003" s="6"/>
      <c r="R3003" s="6"/>
      <c r="S3003" s="6"/>
      <c r="T3003" s="6"/>
      <c r="U3003" s="6"/>
      <c r="V3003" s="6"/>
      <c r="W3003" s="6"/>
      <c r="X3003" s="6"/>
      <c r="Y3003" s="6"/>
      <c r="Z3003" s="6"/>
      <c r="AA3003" s="6"/>
      <c r="AB3003" s="6"/>
      <c r="AC3003" s="6"/>
      <c r="AD3003" s="6"/>
      <c r="AE3003" s="6"/>
      <c r="AF3003" s="6"/>
      <c r="AG3003" s="6"/>
      <c r="AH3003" s="6"/>
      <c r="AI3003" s="6"/>
      <c r="AJ3003" s="6"/>
      <c r="AK3003" s="6"/>
      <c r="AL3003" s="6"/>
      <c r="AM3003" s="6"/>
      <c r="AN3003" s="6"/>
      <c r="AO3003" s="6"/>
      <c r="AP3003" s="6"/>
      <c r="AQ3003" s="21"/>
      <c r="AR3003" s="21"/>
      <c r="AS3003" s="21"/>
      <c r="AT3003" s="6"/>
      <c r="AU3003" s="6"/>
      <c r="AV3003" s="6"/>
      <c r="AW3003" s="6"/>
    </row>
    <row r="3004" spans="1:49" x14ac:dyDescent="0.35">
      <c r="A3004" s="20"/>
      <c r="B3004" s="20"/>
      <c r="C3004" s="20"/>
      <c r="D3004" s="20"/>
      <c r="E3004" s="6"/>
      <c r="F3004" s="6"/>
      <c r="G3004" s="6"/>
      <c r="H3004" s="6"/>
      <c r="I3004" s="6"/>
      <c r="J3004" s="6"/>
      <c r="K3004" s="6"/>
      <c r="L3004" s="6"/>
      <c r="M3004" s="6"/>
      <c r="N3004" s="6"/>
      <c r="O3004" s="6"/>
      <c r="P3004" s="6"/>
      <c r="Q3004" s="6"/>
      <c r="R3004" s="6"/>
      <c r="S3004" s="6"/>
      <c r="T3004" s="6"/>
      <c r="U3004" s="6"/>
      <c r="V3004" s="6"/>
      <c r="W3004" s="6"/>
      <c r="X3004" s="6"/>
      <c r="Y3004" s="6"/>
      <c r="Z3004" s="6"/>
      <c r="AA3004" s="6"/>
      <c r="AB3004" s="6"/>
      <c r="AC3004" s="6"/>
      <c r="AD3004" s="6"/>
      <c r="AE3004" s="6"/>
      <c r="AF3004" s="6"/>
      <c r="AG3004" s="6"/>
      <c r="AH3004" s="6"/>
      <c r="AI3004" s="6"/>
      <c r="AJ3004" s="6"/>
      <c r="AK3004" s="6"/>
      <c r="AL3004" s="6"/>
      <c r="AM3004" s="6"/>
      <c r="AN3004" s="6"/>
      <c r="AO3004" s="6"/>
      <c r="AP3004" s="6"/>
      <c r="AQ3004" s="21"/>
      <c r="AR3004" s="21"/>
      <c r="AS3004" s="21"/>
      <c r="AT3004" s="6"/>
      <c r="AU3004" s="6"/>
      <c r="AV3004" s="6"/>
      <c r="AW3004" s="6"/>
    </row>
    <row r="3005" spans="1:49" x14ac:dyDescent="0.35">
      <c r="A3005" s="20"/>
      <c r="B3005" s="20"/>
      <c r="C3005" s="20"/>
      <c r="D3005" s="20"/>
      <c r="E3005" s="6"/>
      <c r="F3005" s="6"/>
      <c r="G3005" s="6"/>
      <c r="H3005" s="6"/>
      <c r="I3005" s="6"/>
      <c r="J3005" s="6"/>
      <c r="K3005" s="6"/>
      <c r="L3005" s="6"/>
      <c r="M3005" s="6"/>
      <c r="N3005" s="6"/>
      <c r="O3005" s="6"/>
      <c r="P3005" s="6"/>
      <c r="Q3005" s="6"/>
      <c r="R3005" s="6"/>
      <c r="S3005" s="6"/>
      <c r="T3005" s="6"/>
      <c r="U3005" s="6"/>
      <c r="V3005" s="6"/>
      <c r="W3005" s="6"/>
      <c r="X3005" s="6"/>
      <c r="Y3005" s="6"/>
      <c r="Z3005" s="6"/>
      <c r="AA3005" s="6"/>
      <c r="AB3005" s="6"/>
      <c r="AC3005" s="6"/>
      <c r="AD3005" s="6"/>
      <c r="AE3005" s="6"/>
      <c r="AF3005" s="6"/>
      <c r="AG3005" s="6"/>
      <c r="AH3005" s="6"/>
      <c r="AI3005" s="6"/>
      <c r="AJ3005" s="6"/>
      <c r="AK3005" s="6"/>
      <c r="AL3005" s="6"/>
      <c r="AM3005" s="6"/>
      <c r="AN3005" s="6"/>
      <c r="AO3005" s="6"/>
      <c r="AP3005" s="6"/>
      <c r="AQ3005" s="21"/>
      <c r="AR3005" s="21"/>
      <c r="AS3005" s="21"/>
      <c r="AT3005" s="6"/>
      <c r="AU3005" s="6"/>
      <c r="AV3005" s="6"/>
      <c r="AW3005" s="6"/>
    </row>
    <row r="3006" spans="1:49" x14ac:dyDescent="0.35">
      <c r="A3006" s="20"/>
      <c r="B3006" s="20"/>
      <c r="C3006" s="20"/>
      <c r="D3006" s="20"/>
      <c r="E3006" s="6"/>
      <c r="F3006" s="6"/>
      <c r="G3006" s="6"/>
      <c r="H3006" s="6"/>
      <c r="I3006" s="6"/>
      <c r="J3006" s="6"/>
      <c r="K3006" s="6"/>
      <c r="L3006" s="6"/>
      <c r="M3006" s="6"/>
      <c r="N3006" s="6"/>
      <c r="O3006" s="6"/>
      <c r="P3006" s="6"/>
      <c r="Q3006" s="6"/>
      <c r="R3006" s="6"/>
      <c r="S3006" s="6"/>
      <c r="T3006" s="6"/>
      <c r="U3006" s="6"/>
      <c r="V3006" s="6"/>
      <c r="W3006" s="6"/>
      <c r="X3006" s="6"/>
      <c r="Y3006" s="6"/>
      <c r="Z3006" s="6"/>
      <c r="AA3006" s="6"/>
      <c r="AB3006" s="6"/>
      <c r="AC3006" s="6"/>
      <c r="AD3006" s="6"/>
      <c r="AE3006" s="6"/>
      <c r="AF3006" s="6"/>
      <c r="AG3006" s="6"/>
      <c r="AH3006" s="6"/>
      <c r="AI3006" s="6"/>
      <c r="AJ3006" s="6"/>
      <c r="AK3006" s="6"/>
      <c r="AL3006" s="6"/>
      <c r="AM3006" s="6"/>
      <c r="AN3006" s="6"/>
      <c r="AO3006" s="6"/>
      <c r="AP3006" s="6"/>
      <c r="AQ3006" s="21"/>
      <c r="AR3006" s="21"/>
      <c r="AS3006" s="21"/>
      <c r="AT3006" s="6"/>
      <c r="AU3006" s="6"/>
      <c r="AV3006" s="6"/>
      <c r="AW3006" s="6"/>
    </row>
    <row r="3007" spans="1:49" x14ac:dyDescent="0.35">
      <c r="A3007" s="20"/>
      <c r="B3007" s="20"/>
      <c r="C3007" s="20"/>
      <c r="D3007" s="20"/>
      <c r="E3007" s="6"/>
      <c r="F3007" s="6"/>
      <c r="G3007" s="6"/>
      <c r="H3007" s="6"/>
      <c r="I3007" s="6"/>
      <c r="J3007" s="6"/>
      <c r="K3007" s="6"/>
      <c r="L3007" s="6"/>
      <c r="M3007" s="6"/>
      <c r="N3007" s="6"/>
      <c r="O3007" s="6"/>
      <c r="P3007" s="6"/>
      <c r="Q3007" s="6"/>
      <c r="R3007" s="6"/>
      <c r="S3007" s="6"/>
      <c r="T3007" s="6"/>
      <c r="U3007" s="6"/>
      <c r="V3007" s="6"/>
      <c r="W3007" s="6"/>
      <c r="X3007" s="6"/>
      <c r="Y3007" s="6"/>
      <c r="Z3007" s="6"/>
      <c r="AA3007" s="6"/>
      <c r="AB3007" s="6"/>
      <c r="AC3007" s="6"/>
      <c r="AD3007" s="6"/>
      <c r="AE3007" s="6"/>
      <c r="AF3007" s="6"/>
      <c r="AG3007" s="6"/>
      <c r="AH3007" s="6"/>
      <c r="AI3007" s="6"/>
      <c r="AJ3007" s="6"/>
      <c r="AK3007" s="6"/>
      <c r="AL3007" s="6"/>
      <c r="AM3007" s="6"/>
      <c r="AN3007" s="6"/>
      <c r="AO3007" s="6"/>
      <c r="AP3007" s="6"/>
      <c r="AQ3007" s="21"/>
      <c r="AR3007" s="21"/>
      <c r="AS3007" s="21"/>
      <c r="AT3007" s="6"/>
      <c r="AU3007" s="6"/>
      <c r="AV3007" s="6"/>
      <c r="AW3007" s="6"/>
    </row>
    <row r="3008" spans="1:49" x14ac:dyDescent="0.35">
      <c r="A3008" s="20"/>
      <c r="B3008" s="20"/>
      <c r="C3008" s="20"/>
      <c r="D3008" s="20"/>
      <c r="E3008" s="6"/>
      <c r="F3008" s="6"/>
      <c r="G3008" s="6"/>
      <c r="H3008" s="6"/>
      <c r="I3008" s="6"/>
      <c r="J3008" s="6"/>
      <c r="K3008" s="6"/>
      <c r="L3008" s="6"/>
      <c r="M3008" s="6"/>
      <c r="N3008" s="6"/>
      <c r="O3008" s="6"/>
      <c r="P3008" s="6"/>
      <c r="Q3008" s="6"/>
      <c r="R3008" s="6"/>
      <c r="S3008" s="6"/>
      <c r="T3008" s="6"/>
      <c r="U3008" s="6"/>
      <c r="V3008" s="6"/>
      <c r="W3008" s="6"/>
      <c r="X3008" s="6"/>
      <c r="Y3008" s="6"/>
      <c r="Z3008" s="6"/>
      <c r="AA3008" s="6"/>
      <c r="AB3008" s="6"/>
      <c r="AC3008" s="6"/>
      <c r="AD3008" s="6"/>
      <c r="AE3008" s="6"/>
      <c r="AF3008" s="6"/>
      <c r="AG3008" s="6"/>
      <c r="AH3008" s="6"/>
      <c r="AI3008" s="6"/>
      <c r="AJ3008" s="6"/>
      <c r="AK3008" s="6"/>
      <c r="AL3008" s="6"/>
      <c r="AM3008" s="6"/>
      <c r="AN3008" s="6"/>
      <c r="AO3008" s="6"/>
      <c r="AP3008" s="6"/>
      <c r="AQ3008" s="21"/>
      <c r="AR3008" s="21"/>
      <c r="AS3008" s="21"/>
      <c r="AT3008" s="6"/>
      <c r="AU3008" s="6"/>
      <c r="AV3008" s="6"/>
      <c r="AW3008" s="6"/>
    </row>
    <row r="3009" spans="1:49" x14ac:dyDescent="0.35">
      <c r="A3009" s="20"/>
      <c r="B3009" s="20"/>
      <c r="C3009" s="20"/>
      <c r="D3009" s="20"/>
      <c r="E3009" s="6"/>
      <c r="F3009" s="6"/>
      <c r="G3009" s="6"/>
      <c r="H3009" s="6"/>
      <c r="I3009" s="6"/>
      <c r="J3009" s="6"/>
      <c r="K3009" s="6"/>
      <c r="L3009" s="6"/>
      <c r="M3009" s="6"/>
      <c r="N3009" s="6"/>
      <c r="O3009" s="6"/>
      <c r="P3009" s="6"/>
      <c r="Q3009" s="6"/>
      <c r="R3009" s="6"/>
      <c r="S3009" s="6"/>
      <c r="T3009" s="6"/>
      <c r="U3009" s="6"/>
      <c r="V3009" s="6"/>
      <c r="W3009" s="6"/>
      <c r="X3009" s="6"/>
      <c r="Y3009" s="6"/>
      <c r="Z3009" s="6"/>
      <c r="AA3009" s="6"/>
      <c r="AB3009" s="6"/>
      <c r="AC3009" s="6"/>
      <c r="AD3009" s="6"/>
      <c r="AE3009" s="6"/>
      <c r="AF3009" s="6"/>
      <c r="AG3009" s="6"/>
      <c r="AH3009" s="6"/>
      <c r="AI3009" s="6"/>
      <c r="AJ3009" s="6"/>
      <c r="AK3009" s="6"/>
      <c r="AL3009" s="6"/>
      <c r="AM3009" s="6"/>
      <c r="AN3009" s="6"/>
      <c r="AO3009" s="6"/>
      <c r="AP3009" s="6"/>
      <c r="AQ3009" s="21"/>
      <c r="AR3009" s="21"/>
      <c r="AS3009" s="21"/>
      <c r="AT3009" s="6"/>
      <c r="AU3009" s="6"/>
      <c r="AV3009" s="6"/>
      <c r="AW3009" s="6"/>
    </row>
    <row r="3010" spans="1:49" x14ac:dyDescent="0.35">
      <c r="A3010" s="20"/>
      <c r="B3010" s="20"/>
      <c r="C3010" s="20"/>
      <c r="D3010" s="20"/>
      <c r="E3010" s="6"/>
      <c r="F3010" s="6"/>
      <c r="G3010" s="6"/>
      <c r="H3010" s="6"/>
      <c r="I3010" s="6"/>
      <c r="J3010" s="6"/>
      <c r="K3010" s="6"/>
      <c r="L3010" s="6"/>
      <c r="M3010" s="6"/>
      <c r="N3010" s="6"/>
      <c r="O3010" s="6"/>
      <c r="P3010" s="6"/>
      <c r="Q3010" s="6"/>
      <c r="R3010" s="6"/>
      <c r="S3010" s="6"/>
      <c r="T3010" s="6"/>
      <c r="U3010" s="6"/>
      <c r="V3010" s="6"/>
      <c r="W3010" s="6"/>
      <c r="X3010" s="6"/>
      <c r="Y3010" s="6"/>
      <c r="Z3010" s="6"/>
      <c r="AA3010" s="6"/>
      <c r="AB3010" s="6"/>
      <c r="AC3010" s="6"/>
      <c r="AD3010" s="6"/>
      <c r="AE3010" s="6"/>
      <c r="AF3010" s="6"/>
      <c r="AG3010" s="6"/>
      <c r="AH3010" s="6"/>
      <c r="AI3010" s="6"/>
      <c r="AJ3010" s="6"/>
      <c r="AK3010" s="6"/>
      <c r="AL3010" s="6"/>
      <c r="AM3010" s="6"/>
      <c r="AN3010" s="6"/>
      <c r="AO3010" s="6"/>
      <c r="AP3010" s="6"/>
      <c r="AQ3010" s="21"/>
      <c r="AR3010" s="21"/>
      <c r="AS3010" s="21"/>
      <c r="AT3010" s="6"/>
      <c r="AU3010" s="6"/>
      <c r="AV3010" s="6"/>
      <c r="AW3010" s="6"/>
    </row>
    <row r="3011" spans="1:49" x14ac:dyDescent="0.35">
      <c r="A3011" s="20"/>
      <c r="B3011" s="20"/>
      <c r="C3011" s="20"/>
      <c r="D3011" s="20"/>
      <c r="E3011" s="6"/>
      <c r="F3011" s="6"/>
      <c r="G3011" s="6"/>
      <c r="H3011" s="6"/>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c r="AG3011" s="6"/>
      <c r="AH3011" s="6"/>
      <c r="AI3011" s="6"/>
      <c r="AJ3011" s="6"/>
      <c r="AK3011" s="6"/>
      <c r="AL3011" s="6"/>
      <c r="AM3011" s="6"/>
      <c r="AN3011" s="6"/>
      <c r="AO3011" s="6"/>
      <c r="AP3011" s="6"/>
      <c r="AQ3011" s="21"/>
      <c r="AR3011" s="21"/>
      <c r="AS3011" s="21"/>
      <c r="AT3011" s="6"/>
      <c r="AU3011" s="6"/>
      <c r="AV3011" s="6"/>
      <c r="AW3011" s="6"/>
    </row>
    <row r="3012" spans="1:49" x14ac:dyDescent="0.35">
      <c r="A3012" s="20"/>
      <c r="B3012" s="20"/>
      <c r="C3012" s="20"/>
      <c r="D3012" s="20"/>
      <c r="E3012" s="6"/>
      <c r="F3012" s="6"/>
      <c r="G3012" s="6"/>
      <c r="H3012" s="6"/>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c r="AG3012" s="6"/>
      <c r="AH3012" s="6"/>
      <c r="AI3012" s="6"/>
      <c r="AJ3012" s="6"/>
      <c r="AK3012" s="6"/>
      <c r="AL3012" s="6"/>
      <c r="AM3012" s="6"/>
      <c r="AN3012" s="6"/>
      <c r="AO3012" s="6"/>
      <c r="AP3012" s="6"/>
      <c r="AQ3012" s="21"/>
      <c r="AR3012" s="21"/>
      <c r="AS3012" s="21"/>
      <c r="AT3012" s="6"/>
      <c r="AU3012" s="6"/>
      <c r="AV3012" s="6"/>
      <c r="AW3012" s="6"/>
    </row>
    <row r="3013" spans="1:49" x14ac:dyDescent="0.35">
      <c r="A3013" s="20"/>
      <c r="B3013" s="20"/>
      <c r="C3013" s="20"/>
      <c r="D3013" s="20"/>
      <c r="E3013" s="6"/>
      <c r="F3013" s="6"/>
      <c r="G3013" s="6"/>
      <c r="H3013" s="6"/>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c r="AG3013" s="6"/>
      <c r="AH3013" s="6"/>
      <c r="AI3013" s="6"/>
      <c r="AJ3013" s="6"/>
      <c r="AK3013" s="6"/>
      <c r="AL3013" s="6"/>
      <c r="AM3013" s="6"/>
      <c r="AN3013" s="6"/>
      <c r="AO3013" s="6"/>
      <c r="AP3013" s="6"/>
      <c r="AQ3013" s="21"/>
      <c r="AR3013" s="21"/>
      <c r="AS3013" s="21"/>
      <c r="AT3013" s="6"/>
      <c r="AU3013" s="6"/>
      <c r="AV3013" s="6"/>
      <c r="AW3013" s="6"/>
    </row>
    <row r="3014" spans="1:49" x14ac:dyDescent="0.35">
      <c r="A3014" s="20"/>
      <c r="B3014" s="20"/>
      <c r="C3014" s="20"/>
      <c r="D3014" s="20"/>
      <c r="E3014" s="6"/>
      <c r="F3014" s="6"/>
      <c r="G3014" s="6"/>
      <c r="H3014" s="6"/>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c r="AG3014" s="6"/>
      <c r="AH3014" s="6"/>
      <c r="AI3014" s="6"/>
      <c r="AJ3014" s="6"/>
      <c r="AK3014" s="6"/>
      <c r="AL3014" s="6"/>
      <c r="AM3014" s="6"/>
      <c r="AN3014" s="6"/>
      <c r="AO3014" s="6"/>
      <c r="AP3014" s="6"/>
      <c r="AQ3014" s="21"/>
      <c r="AR3014" s="21"/>
      <c r="AS3014" s="21"/>
      <c r="AT3014" s="6"/>
      <c r="AU3014" s="6"/>
      <c r="AV3014" s="6"/>
      <c r="AW3014" s="6"/>
    </row>
    <row r="3015" spans="1:49" x14ac:dyDescent="0.35">
      <c r="A3015" s="20"/>
      <c r="B3015" s="20"/>
      <c r="C3015" s="20"/>
      <c r="D3015" s="20"/>
      <c r="E3015" s="6"/>
      <c r="F3015" s="6"/>
      <c r="G3015" s="6"/>
      <c r="H3015" s="6"/>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c r="AG3015" s="6"/>
      <c r="AH3015" s="6"/>
      <c r="AI3015" s="6"/>
      <c r="AJ3015" s="6"/>
      <c r="AK3015" s="6"/>
      <c r="AL3015" s="6"/>
      <c r="AM3015" s="6"/>
      <c r="AN3015" s="6"/>
      <c r="AO3015" s="6"/>
      <c r="AP3015" s="6"/>
      <c r="AQ3015" s="21"/>
      <c r="AR3015" s="21"/>
      <c r="AS3015" s="21"/>
      <c r="AT3015" s="6"/>
      <c r="AU3015" s="6"/>
      <c r="AV3015" s="6"/>
      <c r="AW3015" s="6"/>
    </row>
    <row r="3016" spans="1:49" x14ac:dyDescent="0.35">
      <c r="A3016" s="20"/>
      <c r="B3016" s="20"/>
      <c r="C3016" s="20"/>
      <c r="D3016" s="20"/>
      <c r="E3016" s="6"/>
      <c r="F3016" s="6"/>
      <c r="G3016" s="6"/>
      <c r="H3016" s="6"/>
      <c r="I3016" s="6"/>
      <c r="J3016" s="6"/>
      <c r="K3016" s="6"/>
      <c r="L3016" s="6"/>
      <c r="M3016" s="6"/>
      <c r="N3016" s="6"/>
      <c r="O3016" s="6"/>
      <c r="P3016" s="6"/>
      <c r="Q3016" s="6"/>
      <c r="R3016" s="6"/>
      <c r="S3016" s="6"/>
      <c r="T3016" s="6"/>
      <c r="U3016" s="6"/>
      <c r="V3016" s="6"/>
      <c r="W3016" s="6"/>
      <c r="X3016" s="6"/>
      <c r="Y3016" s="6"/>
      <c r="Z3016" s="6"/>
      <c r="AA3016" s="6"/>
      <c r="AB3016" s="6"/>
      <c r="AC3016" s="6"/>
      <c r="AD3016" s="6"/>
      <c r="AE3016" s="6"/>
      <c r="AF3016" s="6"/>
      <c r="AG3016" s="6"/>
      <c r="AH3016" s="6"/>
      <c r="AI3016" s="6"/>
      <c r="AJ3016" s="6"/>
      <c r="AK3016" s="6"/>
      <c r="AL3016" s="6"/>
      <c r="AM3016" s="6"/>
      <c r="AN3016" s="6"/>
      <c r="AO3016" s="6"/>
      <c r="AP3016" s="6"/>
      <c r="AQ3016" s="21"/>
      <c r="AR3016" s="21"/>
      <c r="AS3016" s="21"/>
      <c r="AT3016" s="6"/>
      <c r="AU3016" s="6"/>
      <c r="AV3016" s="6"/>
      <c r="AW3016" s="6"/>
    </row>
    <row r="3017" spans="1:49" x14ac:dyDescent="0.35">
      <c r="A3017" s="20"/>
      <c r="B3017" s="20"/>
      <c r="C3017" s="20"/>
      <c r="D3017" s="20"/>
      <c r="E3017" s="6"/>
      <c r="F3017" s="6"/>
      <c r="G3017" s="6"/>
      <c r="H3017" s="6"/>
      <c r="I3017" s="6"/>
      <c r="J3017" s="6"/>
      <c r="K3017" s="6"/>
      <c r="L3017" s="6"/>
      <c r="M3017" s="6"/>
      <c r="N3017" s="6"/>
      <c r="O3017" s="6"/>
      <c r="P3017" s="6"/>
      <c r="Q3017" s="6"/>
      <c r="R3017" s="6"/>
      <c r="S3017" s="6"/>
      <c r="T3017" s="6"/>
      <c r="U3017" s="6"/>
      <c r="V3017" s="6"/>
      <c r="W3017" s="6"/>
      <c r="X3017" s="6"/>
      <c r="Y3017" s="6"/>
      <c r="Z3017" s="6"/>
      <c r="AA3017" s="6"/>
      <c r="AB3017" s="6"/>
      <c r="AC3017" s="6"/>
      <c r="AD3017" s="6"/>
      <c r="AE3017" s="6"/>
      <c r="AF3017" s="6"/>
      <c r="AG3017" s="6"/>
      <c r="AH3017" s="6"/>
      <c r="AI3017" s="6"/>
      <c r="AJ3017" s="6"/>
      <c r="AK3017" s="6"/>
      <c r="AL3017" s="6"/>
      <c r="AM3017" s="6"/>
      <c r="AN3017" s="6"/>
      <c r="AO3017" s="6"/>
      <c r="AP3017" s="6"/>
      <c r="AQ3017" s="21"/>
      <c r="AR3017" s="21"/>
      <c r="AS3017" s="21"/>
      <c r="AT3017" s="6"/>
      <c r="AU3017" s="6"/>
      <c r="AV3017" s="6"/>
      <c r="AW3017" s="6"/>
    </row>
    <row r="3018" spans="1:49" x14ac:dyDescent="0.35">
      <c r="A3018" s="20"/>
      <c r="B3018" s="20"/>
      <c r="C3018" s="20"/>
      <c r="D3018" s="20"/>
      <c r="E3018" s="6"/>
      <c r="F3018" s="6"/>
      <c r="G3018" s="6"/>
      <c r="H3018" s="6"/>
      <c r="I3018" s="6"/>
      <c r="J3018" s="6"/>
      <c r="K3018" s="6"/>
      <c r="L3018" s="6"/>
      <c r="M3018" s="6"/>
      <c r="N3018" s="6"/>
      <c r="O3018" s="6"/>
      <c r="P3018" s="6"/>
      <c r="Q3018" s="6"/>
      <c r="R3018" s="6"/>
      <c r="S3018" s="6"/>
      <c r="T3018" s="6"/>
      <c r="U3018" s="6"/>
      <c r="V3018" s="6"/>
      <c r="W3018" s="6"/>
      <c r="X3018" s="6"/>
      <c r="Y3018" s="6"/>
      <c r="Z3018" s="6"/>
      <c r="AA3018" s="6"/>
      <c r="AB3018" s="6"/>
      <c r="AC3018" s="6"/>
      <c r="AD3018" s="6"/>
      <c r="AE3018" s="6"/>
      <c r="AF3018" s="6"/>
      <c r="AG3018" s="6"/>
      <c r="AH3018" s="6"/>
      <c r="AI3018" s="6"/>
      <c r="AJ3018" s="6"/>
      <c r="AK3018" s="6"/>
      <c r="AL3018" s="6"/>
      <c r="AM3018" s="6"/>
      <c r="AN3018" s="6"/>
      <c r="AO3018" s="6"/>
      <c r="AP3018" s="6"/>
      <c r="AQ3018" s="21"/>
      <c r="AR3018" s="21"/>
      <c r="AS3018" s="21"/>
      <c r="AT3018" s="6"/>
      <c r="AU3018" s="6"/>
      <c r="AV3018" s="6"/>
      <c r="AW3018" s="6"/>
    </row>
    <row r="3019" spans="1:49" x14ac:dyDescent="0.35">
      <c r="A3019" s="20"/>
      <c r="B3019" s="20"/>
      <c r="C3019" s="20"/>
      <c r="D3019" s="20"/>
      <c r="E3019" s="6"/>
      <c r="F3019" s="6"/>
      <c r="G3019" s="6"/>
      <c r="H3019" s="6"/>
      <c r="I3019" s="6"/>
      <c r="J3019" s="6"/>
      <c r="K3019" s="6"/>
      <c r="L3019" s="6"/>
      <c r="M3019" s="6"/>
      <c r="N3019" s="6"/>
      <c r="O3019" s="6"/>
      <c r="P3019" s="6"/>
      <c r="Q3019" s="6"/>
      <c r="R3019" s="6"/>
      <c r="S3019" s="6"/>
      <c r="T3019" s="6"/>
      <c r="U3019" s="6"/>
      <c r="V3019" s="6"/>
      <c r="W3019" s="6"/>
      <c r="X3019" s="6"/>
      <c r="Y3019" s="6"/>
      <c r="Z3019" s="6"/>
      <c r="AA3019" s="6"/>
      <c r="AB3019" s="6"/>
      <c r="AC3019" s="6"/>
      <c r="AD3019" s="6"/>
      <c r="AE3019" s="6"/>
      <c r="AF3019" s="6"/>
      <c r="AG3019" s="6"/>
      <c r="AH3019" s="6"/>
      <c r="AI3019" s="6"/>
      <c r="AJ3019" s="6"/>
      <c r="AK3019" s="6"/>
      <c r="AL3019" s="6"/>
      <c r="AM3019" s="6"/>
      <c r="AN3019" s="6"/>
      <c r="AO3019" s="6"/>
      <c r="AP3019" s="6"/>
      <c r="AQ3019" s="21"/>
      <c r="AR3019" s="21"/>
      <c r="AS3019" s="21"/>
      <c r="AT3019" s="6"/>
      <c r="AU3019" s="6"/>
      <c r="AV3019" s="6"/>
      <c r="AW3019" s="6"/>
    </row>
    <row r="3020" spans="1:49" x14ac:dyDescent="0.35">
      <c r="A3020" s="20"/>
      <c r="B3020" s="20"/>
      <c r="C3020" s="20"/>
      <c r="D3020" s="20"/>
      <c r="E3020" s="6"/>
      <c r="F3020" s="6"/>
      <c r="G3020" s="6"/>
      <c r="H3020" s="6"/>
      <c r="I3020" s="6"/>
      <c r="J3020" s="6"/>
      <c r="K3020" s="6"/>
      <c r="L3020" s="6"/>
      <c r="M3020" s="6"/>
      <c r="N3020" s="6"/>
      <c r="O3020" s="6"/>
      <c r="P3020" s="6"/>
      <c r="Q3020" s="6"/>
      <c r="R3020" s="6"/>
      <c r="S3020" s="6"/>
      <c r="T3020" s="6"/>
      <c r="U3020" s="6"/>
      <c r="V3020" s="6"/>
      <c r="W3020" s="6"/>
      <c r="X3020" s="6"/>
      <c r="Y3020" s="6"/>
      <c r="Z3020" s="6"/>
      <c r="AA3020" s="6"/>
      <c r="AB3020" s="6"/>
      <c r="AC3020" s="6"/>
      <c r="AD3020" s="6"/>
      <c r="AE3020" s="6"/>
      <c r="AF3020" s="6"/>
      <c r="AG3020" s="6"/>
      <c r="AH3020" s="6"/>
      <c r="AI3020" s="6"/>
      <c r="AJ3020" s="6"/>
      <c r="AK3020" s="6"/>
      <c r="AL3020" s="6"/>
      <c r="AM3020" s="6"/>
      <c r="AN3020" s="6"/>
      <c r="AO3020" s="6"/>
      <c r="AP3020" s="6"/>
      <c r="AQ3020" s="21"/>
      <c r="AR3020" s="21"/>
      <c r="AS3020" s="21"/>
      <c r="AT3020" s="6"/>
      <c r="AU3020" s="6"/>
      <c r="AV3020" s="6"/>
      <c r="AW3020" s="6"/>
    </row>
    <row r="3021" spans="1:49" x14ac:dyDescent="0.35">
      <c r="A3021" s="20"/>
      <c r="B3021" s="20"/>
      <c r="C3021" s="20"/>
      <c r="D3021" s="20"/>
      <c r="E3021" s="6"/>
      <c r="F3021" s="6"/>
      <c r="G3021" s="6"/>
      <c r="H3021" s="6"/>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c r="AG3021" s="6"/>
      <c r="AH3021" s="6"/>
      <c r="AI3021" s="6"/>
      <c r="AJ3021" s="6"/>
      <c r="AK3021" s="6"/>
      <c r="AL3021" s="6"/>
      <c r="AM3021" s="6"/>
      <c r="AN3021" s="6"/>
      <c r="AO3021" s="6"/>
      <c r="AP3021" s="6"/>
      <c r="AQ3021" s="21"/>
      <c r="AR3021" s="21"/>
      <c r="AS3021" s="21"/>
      <c r="AT3021" s="6"/>
      <c r="AU3021" s="6"/>
      <c r="AV3021" s="6"/>
      <c r="AW3021" s="6"/>
    </row>
    <row r="3022" spans="1:49" x14ac:dyDescent="0.35">
      <c r="A3022" s="20"/>
      <c r="B3022" s="20"/>
      <c r="C3022" s="20"/>
      <c r="D3022" s="20"/>
      <c r="E3022" s="6"/>
      <c r="F3022" s="6"/>
      <c r="G3022" s="6"/>
      <c r="H3022" s="6"/>
      <c r="I3022" s="6"/>
      <c r="J3022" s="6"/>
      <c r="K3022" s="6"/>
      <c r="L3022" s="6"/>
      <c r="M3022" s="6"/>
      <c r="N3022" s="6"/>
      <c r="O3022" s="6"/>
      <c r="P3022" s="6"/>
      <c r="Q3022" s="6"/>
      <c r="R3022" s="6"/>
      <c r="S3022" s="6"/>
      <c r="T3022" s="6"/>
      <c r="U3022" s="6"/>
      <c r="V3022" s="6"/>
      <c r="W3022" s="6"/>
      <c r="X3022" s="6"/>
      <c r="Y3022" s="6"/>
      <c r="Z3022" s="6"/>
      <c r="AA3022" s="6"/>
      <c r="AB3022" s="6"/>
      <c r="AC3022" s="6"/>
      <c r="AD3022" s="6"/>
      <c r="AE3022" s="6"/>
      <c r="AF3022" s="6"/>
      <c r="AG3022" s="6"/>
      <c r="AH3022" s="6"/>
      <c r="AI3022" s="6"/>
      <c r="AJ3022" s="6"/>
      <c r="AK3022" s="6"/>
      <c r="AL3022" s="6"/>
      <c r="AM3022" s="6"/>
      <c r="AN3022" s="6"/>
      <c r="AO3022" s="6"/>
      <c r="AP3022" s="6"/>
      <c r="AQ3022" s="21"/>
      <c r="AR3022" s="21"/>
      <c r="AS3022" s="21"/>
      <c r="AT3022" s="6"/>
      <c r="AU3022" s="6"/>
      <c r="AV3022" s="6"/>
      <c r="AW3022" s="6"/>
    </row>
    <row r="3023" spans="1:49" x14ac:dyDescent="0.35">
      <c r="A3023" s="20"/>
      <c r="B3023" s="20"/>
      <c r="C3023" s="20"/>
      <c r="D3023" s="20"/>
      <c r="E3023" s="6"/>
      <c r="F3023" s="6"/>
      <c r="G3023" s="6"/>
      <c r="H3023" s="6"/>
      <c r="I3023" s="6"/>
      <c r="J3023" s="6"/>
      <c r="K3023" s="6"/>
      <c r="L3023" s="6"/>
      <c r="M3023" s="6"/>
      <c r="N3023" s="6"/>
      <c r="O3023" s="6"/>
      <c r="P3023" s="6"/>
      <c r="Q3023" s="6"/>
      <c r="R3023" s="6"/>
      <c r="S3023" s="6"/>
      <c r="T3023" s="6"/>
      <c r="U3023" s="6"/>
      <c r="V3023" s="6"/>
      <c r="W3023" s="6"/>
      <c r="X3023" s="6"/>
      <c r="Y3023" s="6"/>
      <c r="Z3023" s="6"/>
      <c r="AA3023" s="6"/>
      <c r="AB3023" s="6"/>
      <c r="AC3023" s="6"/>
      <c r="AD3023" s="6"/>
      <c r="AE3023" s="6"/>
      <c r="AF3023" s="6"/>
      <c r="AG3023" s="6"/>
      <c r="AH3023" s="6"/>
      <c r="AI3023" s="6"/>
      <c r="AJ3023" s="6"/>
      <c r="AK3023" s="6"/>
      <c r="AL3023" s="6"/>
      <c r="AM3023" s="6"/>
      <c r="AN3023" s="6"/>
      <c r="AO3023" s="6"/>
      <c r="AP3023" s="6"/>
      <c r="AQ3023" s="21"/>
      <c r="AR3023" s="21"/>
      <c r="AS3023" s="21"/>
      <c r="AT3023" s="6"/>
      <c r="AU3023" s="6"/>
      <c r="AV3023" s="6"/>
      <c r="AW3023" s="6"/>
    </row>
    <row r="3024" spans="1:49" x14ac:dyDescent="0.35">
      <c r="A3024" s="20"/>
      <c r="B3024" s="20"/>
      <c r="C3024" s="20"/>
      <c r="D3024" s="20"/>
      <c r="E3024" s="6"/>
      <c r="F3024" s="6"/>
      <c r="G3024" s="6"/>
      <c r="H3024" s="6"/>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c r="AG3024" s="6"/>
      <c r="AH3024" s="6"/>
      <c r="AI3024" s="6"/>
      <c r="AJ3024" s="6"/>
      <c r="AK3024" s="6"/>
      <c r="AL3024" s="6"/>
      <c r="AM3024" s="6"/>
      <c r="AN3024" s="6"/>
      <c r="AO3024" s="6"/>
      <c r="AP3024" s="6"/>
      <c r="AQ3024" s="21"/>
      <c r="AR3024" s="21"/>
      <c r="AS3024" s="21"/>
      <c r="AT3024" s="6"/>
      <c r="AU3024" s="6"/>
      <c r="AV3024" s="6"/>
      <c r="AW3024" s="6"/>
    </row>
    <row r="3025" spans="1:49" x14ac:dyDescent="0.35">
      <c r="A3025" s="20"/>
      <c r="B3025" s="20"/>
      <c r="C3025" s="20"/>
      <c r="D3025" s="20"/>
      <c r="E3025" s="6"/>
      <c r="F3025" s="6"/>
      <c r="G3025" s="6"/>
      <c r="H3025" s="6"/>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c r="AG3025" s="6"/>
      <c r="AH3025" s="6"/>
      <c r="AI3025" s="6"/>
      <c r="AJ3025" s="6"/>
      <c r="AK3025" s="6"/>
      <c r="AL3025" s="6"/>
      <c r="AM3025" s="6"/>
      <c r="AN3025" s="6"/>
      <c r="AO3025" s="6"/>
      <c r="AP3025" s="6"/>
      <c r="AQ3025" s="21"/>
      <c r="AR3025" s="21"/>
      <c r="AS3025" s="21"/>
      <c r="AT3025" s="6"/>
      <c r="AU3025" s="6"/>
      <c r="AV3025" s="6"/>
      <c r="AW3025" s="6"/>
    </row>
    <row r="3026" spans="1:49" x14ac:dyDescent="0.35">
      <c r="A3026" s="20"/>
      <c r="B3026" s="20"/>
      <c r="C3026" s="20"/>
      <c r="D3026" s="20"/>
      <c r="E3026" s="6"/>
      <c r="F3026" s="6"/>
      <c r="G3026" s="6"/>
      <c r="H3026" s="6"/>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c r="AG3026" s="6"/>
      <c r="AH3026" s="6"/>
      <c r="AI3026" s="6"/>
      <c r="AJ3026" s="6"/>
      <c r="AK3026" s="6"/>
      <c r="AL3026" s="6"/>
      <c r="AM3026" s="6"/>
      <c r="AN3026" s="6"/>
      <c r="AO3026" s="6"/>
      <c r="AP3026" s="6"/>
      <c r="AQ3026" s="21"/>
      <c r="AR3026" s="21"/>
      <c r="AS3026" s="21"/>
      <c r="AT3026" s="6"/>
      <c r="AU3026" s="6"/>
      <c r="AV3026" s="6"/>
      <c r="AW3026" s="6"/>
    </row>
    <row r="3027" spans="1:49" x14ac:dyDescent="0.35">
      <c r="A3027" s="20"/>
      <c r="B3027" s="20"/>
      <c r="C3027" s="20"/>
      <c r="D3027" s="20"/>
      <c r="E3027" s="6"/>
      <c r="F3027" s="6"/>
      <c r="G3027" s="6"/>
      <c r="H3027" s="6"/>
      <c r="I3027" s="6"/>
      <c r="J3027" s="6"/>
      <c r="K3027" s="6"/>
      <c r="L3027" s="6"/>
      <c r="M3027" s="6"/>
      <c r="N3027" s="6"/>
      <c r="O3027" s="6"/>
      <c r="P3027" s="6"/>
      <c r="Q3027" s="6"/>
      <c r="R3027" s="6"/>
      <c r="S3027" s="6"/>
      <c r="T3027" s="6"/>
      <c r="U3027" s="6"/>
      <c r="V3027" s="6"/>
      <c r="W3027" s="6"/>
      <c r="X3027" s="6"/>
      <c r="Y3027" s="6"/>
      <c r="Z3027" s="6"/>
      <c r="AA3027" s="6"/>
      <c r="AB3027" s="6"/>
      <c r="AC3027" s="6"/>
      <c r="AD3027" s="6"/>
      <c r="AE3027" s="6"/>
      <c r="AF3027" s="6"/>
      <c r="AG3027" s="6"/>
      <c r="AH3027" s="6"/>
      <c r="AI3027" s="6"/>
      <c r="AJ3027" s="6"/>
      <c r="AK3027" s="6"/>
      <c r="AL3027" s="6"/>
      <c r="AM3027" s="6"/>
      <c r="AN3027" s="6"/>
      <c r="AO3027" s="6"/>
      <c r="AP3027" s="6"/>
      <c r="AQ3027" s="21"/>
      <c r="AR3027" s="21"/>
      <c r="AS3027" s="21"/>
      <c r="AT3027" s="6"/>
      <c r="AU3027" s="6"/>
      <c r="AV3027" s="6"/>
      <c r="AW3027" s="6"/>
    </row>
    <row r="3028" spans="1:49" x14ac:dyDescent="0.35">
      <c r="A3028" s="20"/>
      <c r="B3028" s="20"/>
      <c r="C3028" s="20"/>
      <c r="D3028" s="20"/>
      <c r="E3028" s="6"/>
      <c r="F3028" s="6"/>
      <c r="G3028" s="6"/>
      <c r="H3028" s="6"/>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c r="AG3028" s="6"/>
      <c r="AH3028" s="6"/>
      <c r="AI3028" s="6"/>
      <c r="AJ3028" s="6"/>
      <c r="AK3028" s="6"/>
      <c r="AL3028" s="6"/>
      <c r="AM3028" s="6"/>
      <c r="AN3028" s="6"/>
      <c r="AO3028" s="6"/>
      <c r="AP3028" s="6"/>
      <c r="AQ3028" s="21"/>
      <c r="AR3028" s="21"/>
      <c r="AS3028" s="21"/>
      <c r="AT3028" s="6"/>
      <c r="AU3028" s="6"/>
      <c r="AV3028" s="6"/>
      <c r="AW3028" s="6"/>
    </row>
    <row r="3029" spans="1:49" x14ac:dyDescent="0.35">
      <c r="A3029" s="20"/>
      <c r="B3029" s="20"/>
      <c r="C3029" s="20"/>
      <c r="D3029" s="20"/>
      <c r="E3029" s="6"/>
      <c r="F3029" s="6"/>
      <c r="G3029" s="6"/>
      <c r="H3029" s="6"/>
      <c r="I3029" s="6"/>
      <c r="J3029" s="6"/>
      <c r="K3029" s="6"/>
      <c r="L3029" s="6"/>
      <c r="M3029" s="6"/>
      <c r="N3029" s="6"/>
      <c r="O3029" s="6"/>
      <c r="P3029" s="6"/>
      <c r="Q3029" s="6"/>
      <c r="R3029" s="6"/>
      <c r="S3029" s="6"/>
      <c r="T3029" s="6"/>
      <c r="U3029" s="6"/>
      <c r="V3029" s="6"/>
      <c r="W3029" s="6"/>
      <c r="X3029" s="6"/>
      <c r="Y3029" s="6"/>
      <c r="Z3029" s="6"/>
      <c r="AA3029" s="6"/>
      <c r="AB3029" s="6"/>
      <c r="AC3029" s="6"/>
      <c r="AD3029" s="6"/>
      <c r="AE3029" s="6"/>
      <c r="AF3029" s="6"/>
      <c r="AG3029" s="6"/>
      <c r="AH3029" s="6"/>
      <c r="AI3029" s="6"/>
      <c r="AJ3029" s="6"/>
      <c r="AK3029" s="6"/>
      <c r="AL3029" s="6"/>
      <c r="AM3029" s="6"/>
      <c r="AN3029" s="6"/>
      <c r="AO3029" s="6"/>
      <c r="AP3029" s="6"/>
      <c r="AQ3029" s="21"/>
      <c r="AR3029" s="21"/>
      <c r="AS3029" s="21"/>
      <c r="AT3029" s="6"/>
      <c r="AU3029" s="6"/>
      <c r="AV3029" s="6"/>
      <c r="AW3029" s="6"/>
    </row>
    <row r="3030" spans="1:49" x14ac:dyDescent="0.35">
      <c r="A3030" s="20"/>
      <c r="B3030" s="20"/>
      <c r="C3030" s="20"/>
      <c r="D3030" s="20"/>
      <c r="E3030" s="6"/>
      <c r="F3030" s="6"/>
      <c r="G3030" s="6"/>
      <c r="H3030" s="6"/>
      <c r="I3030" s="6"/>
      <c r="J3030" s="6"/>
      <c r="K3030" s="6"/>
      <c r="L3030" s="6"/>
      <c r="M3030" s="6"/>
      <c r="N3030" s="6"/>
      <c r="O3030" s="6"/>
      <c r="P3030" s="6"/>
      <c r="Q3030" s="6"/>
      <c r="R3030" s="6"/>
      <c r="S3030" s="6"/>
      <c r="T3030" s="6"/>
      <c r="U3030" s="6"/>
      <c r="V3030" s="6"/>
      <c r="W3030" s="6"/>
      <c r="X3030" s="6"/>
      <c r="Y3030" s="6"/>
      <c r="Z3030" s="6"/>
      <c r="AA3030" s="6"/>
      <c r="AB3030" s="6"/>
      <c r="AC3030" s="6"/>
      <c r="AD3030" s="6"/>
      <c r="AE3030" s="6"/>
      <c r="AF3030" s="6"/>
      <c r="AG3030" s="6"/>
      <c r="AH3030" s="6"/>
      <c r="AI3030" s="6"/>
      <c r="AJ3030" s="6"/>
      <c r="AK3030" s="6"/>
      <c r="AL3030" s="6"/>
      <c r="AM3030" s="6"/>
      <c r="AN3030" s="6"/>
      <c r="AO3030" s="6"/>
      <c r="AP3030" s="6"/>
      <c r="AQ3030" s="21"/>
      <c r="AR3030" s="21"/>
      <c r="AS3030" s="21"/>
      <c r="AT3030" s="6"/>
      <c r="AU3030" s="6"/>
      <c r="AV3030" s="6"/>
      <c r="AW3030" s="6"/>
    </row>
    <row r="3031" spans="1:49" x14ac:dyDescent="0.35">
      <c r="A3031" s="20"/>
      <c r="B3031" s="20"/>
      <c r="C3031" s="20"/>
      <c r="D3031" s="20"/>
      <c r="E3031" s="6"/>
      <c r="F3031" s="6"/>
      <c r="G3031" s="6"/>
      <c r="H3031" s="6"/>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c r="AG3031" s="6"/>
      <c r="AH3031" s="6"/>
      <c r="AI3031" s="6"/>
      <c r="AJ3031" s="6"/>
      <c r="AK3031" s="6"/>
      <c r="AL3031" s="6"/>
      <c r="AM3031" s="6"/>
      <c r="AN3031" s="6"/>
      <c r="AO3031" s="6"/>
      <c r="AP3031" s="6"/>
      <c r="AQ3031" s="21"/>
      <c r="AR3031" s="21"/>
      <c r="AS3031" s="21"/>
      <c r="AT3031" s="6"/>
      <c r="AU3031" s="6"/>
      <c r="AV3031" s="6"/>
      <c r="AW3031" s="6"/>
    </row>
    <row r="3032" spans="1:49" x14ac:dyDescent="0.35">
      <c r="A3032" s="20"/>
      <c r="B3032" s="20"/>
      <c r="C3032" s="20"/>
      <c r="D3032" s="20"/>
      <c r="E3032" s="6"/>
      <c r="F3032" s="6"/>
      <c r="G3032" s="6"/>
      <c r="H3032" s="6"/>
      <c r="I3032" s="6"/>
      <c r="J3032" s="6"/>
      <c r="K3032" s="6"/>
      <c r="L3032" s="6"/>
      <c r="M3032" s="6"/>
      <c r="N3032" s="6"/>
      <c r="O3032" s="6"/>
      <c r="P3032" s="6"/>
      <c r="Q3032" s="6"/>
      <c r="R3032" s="6"/>
      <c r="S3032" s="6"/>
      <c r="T3032" s="6"/>
      <c r="U3032" s="6"/>
      <c r="V3032" s="6"/>
      <c r="W3032" s="6"/>
      <c r="X3032" s="6"/>
      <c r="Y3032" s="6"/>
      <c r="Z3032" s="6"/>
      <c r="AA3032" s="6"/>
      <c r="AB3032" s="6"/>
      <c r="AC3032" s="6"/>
      <c r="AD3032" s="6"/>
      <c r="AE3032" s="6"/>
      <c r="AF3032" s="6"/>
      <c r="AG3032" s="6"/>
      <c r="AH3032" s="6"/>
      <c r="AI3032" s="6"/>
      <c r="AJ3032" s="6"/>
      <c r="AK3032" s="6"/>
      <c r="AL3032" s="6"/>
      <c r="AM3032" s="6"/>
      <c r="AN3032" s="6"/>
      <c r="AO3032" s="6"/>
      <c r="AP3032" s="6"/>
      <c r="AQ3032" s="21"/>
      <c r="AR3032" s="21"/>
      <c r="AS3032" s="21"/>
      <c r="AT3032" s="6"/>
      <c r="AU3032" s="6"/>
      <c r="AV3032" s="6"/>
      <c r="AW3032" s="6"/>
    </row>
    <row r="3033" spans="1:49" x14ac:dyDescent="0.35">
      <c r="A3033" s="20"/>
      <c r="B3033" s="20"/>
      <c r="C3033" s="20"/>
      <c r="D3033" s="20"/>
      <c r="E3033" s="6"/>
      <c r="F3033" s="6"/>
      <c r="G3033" s="6"/>
      <c r="H3033" s="6"/>
      <c r="I3033" s="6"/>
      <c r="J3033" s="6"/>
      <c r="K3033" s="6"/>
      <c r="L3033" s="6"/>
      <c r="M3033" s="6"/>
      <c r="N3033" s="6"/>
      <c r="O3033" s="6"/>
      <c r="P3033" s="6"/>
      <c r="Q3033" s="6"/>
      <c r="R3033" s="6"/>
      <c r="S3033" s="6"/>
      <c r="T3033" s="6"/>
      <c r="U3033" s="6"/>
      <c r="V3033" s="6"/>
      <c r="W3033" s="6"/>
      <c r="X3033" s="6"/>
      <c r="Y3033" s="6"/>
      <c r="Z3033" s="6"/>
      <c r="AA3033" s="6"/>
      <c r="AB3033" s="6"/>
      <c r="AC3033" s="6"/>
      <c r="AD3033" s="6"/>
      <c r="AE3033" s="6"/>
      <c r="AF3033" s="6"/>
      <c r="AG3033" s="6"/>
      <c r="AH3033" s="6"/>
      <c r="AI3033" s="6"/>
      <c r="AJ3033" s="6"/>
      <c r="AK3033" s="6"/>
      <c r="AL3033" s="6"/>
      <c r="AM3033" s="6"/>
      <c r="AN3033" s="6"/>
      <c r="AO3033" s="6"/>
      <c r="AP3033" s="6"/>
      <c r="AQ3033" s="21"/>
      <c r="AR3033" s="21"/>
      <c r="AS3033" s="21"/>
      <c r="AT3033" s="6"/>
      <c r="AU3033" s="6"/>
      <c r="AV3033" s="6"/>
      <c r="AW3033" s="6"/>
    </row>
    <row r="3034" spans="1:49" x14ac:dyDescent="0.35">
      <c r="A3034" s="20"/>
      <c r="B3034" s="20"/>
      <c r="C3034" s="20"/>
      <c r="D3034" s="20"/>
      <c r="E3034" s="6"/>
      <c r="F3034" s="6"/>
      <c r="G3034" s="6"/>
      <c r="H3034" s="6"/>
      <c r="I3034" s="6"/>
      <c r="J3034" s="6"/>
      <c r="K3034" s="6"/>
      <c r="L3034" s="6"/>
      <c r="M3034" s="6"/>
      <c r="N3034" s="6"/>
      <c r="O3034" s="6"/>
      <c r="P3034" s="6"/>
      <c r="Q3034" s="6"/>
      <c r="R3034" s="6"/>
      <c r="S3034" s="6"/>
      <c r="T3034" s="6"/>
      <c r="U3034" s="6"/>
      <c r="V3034" s="6"/>
      <c r="W3034" s="6"/>
      <c r="X3034" s="6"/>
      <c r="Y3034" s="6"/>
      <c r="Z3034" s="6"/>
      <c r="AA3034" s="6"/>
      <c r="AB3034" s="6"/>
      <c r="AC3034" s="6"/>
      <c r="AD3034" s="6"/>
      <c r="AE3034" s="6"/>
      <c r="AF3034" s="6"/>
      <c r="AG3034" s="6"/>
      <c r="AH3034" s="6"/>
      <c r="AI3034" s="6"/>
      <c r="AJ3034" s="6"/>
      <c r="AK3034" s="6"/>
      <c r="AL3034" s="6"/>
      <c r="AM3034" s="6"/>
      <c r="AN3034" s="6"/>
      <c r="AO3034" s="6"/>
      <c r="AP3034" s="6"/>
      <c r="AQ3034" s="21"/>
      <c r="AR3034" s="21"/>
      <c r="AS3034" s="21"/>
      <c r="AT3034" s="6"/>
      <c r="AU3034" s="6"/>
      <c r="AV3034" s="6"/>
      <c r="AW3034" s="6"/>
    </row>
    <row r="3035" spans="1:49" x14ac:dyDescent="0.35">
      <c r="A3035" s="20"/>
      <c r="B3035" s="20"/>
      <c r="C3035" s="20"/>
      <c r="D3035" s="20"/>
      <c r="E3035" s="6"/>
      <c r="F3035" s="6"/>
      <c r="G3035" s="6"/>
      <c r="H3035" s="6"/>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c r="AG3035" s="6"/>
      <c r="AH3035" s="6"/>
      <c r="AI3035" s="6"/>
      <c r="AJ3035" s="6"/>
      <c r="AK3035" s="6"/>
      <c r="AL3035" s="6"/>
      <c r="AM3035" s="6"/>
      <c r="AN3035" s="6"/>
      <c r="AO3035" s="6"/>
      <c r="AP3035" s="6"/>
      <c r="AQ3035" s="21"/>
      <c r="AR3035" s="21"/>
      <c r="AS3035" s="21"/>
      <c r="AT3035" s="6"/>
      <c r="AU3035" s="6"/>
      <c r="AV3035" s="6"/>
      <c r="AW3035" s="6"/>
    </row>
    <row r="3036" spans="1:49" x14ac:dyDescent="0.35">
      <c r="A3036" s="20"/>
      <c r="B3036" s="20"/>
      <c r="C3036" s="20"/>
      <c r="D3036" s="20"/>
      <c r="E3036" s="6"/>
      <c r="F3036" s="6"/>
      <c r="G3036" s="6"/>
      <c r="H3036" s="6"/>
      <c r="I3036" s="6"/>
      <c r="J3036" s="6"/>
      <c r="K3036" s="6"/>
      <c r="L3036" s="6"/>
      <c r="M3036" s="6"/>
      <c r="N3036" s="6"/>
      <c r="O3036" s="6"/>
      <c r="P3036" s="6"/>
      <c r="Q3036" s="6"/>
      <c r="R3036" s="6"/>
      <c r="S3036" s="6"/>
      <c r="T3036" s="6"/>
      <c r="U3036" s="6"/>
      <c r="V3036" s="6"/>
      <c r="W3036" s="6"/>
      <c r="X3036" s="6"/>
      <c r="Y3036" s="6"/>
      <c r="Z3036" s="6"/>
      <c r="AA3036" s="6"/>
      <c r="AB3036" s="6"/>
      <c r="AC3036" s="6"/>
      <c r="AD3036" s="6"/>
      <c r="AE3036" s="6"/>
      <c r="AF3036" s="6"/>
      <c r="AG3036" s="6"/>
      <c r="AH3036" s="6"/>
      <c r="AI3036" s="6"/>
      <c r="AJ3036" s="6"/>
      <c r="AK3036" s="6"/>
      <c r="AL3036" s="6"/>
      <c r="AM3036" s="6"/>
      <c r="AN3036" s="6"/>
      <c r="AO3036" s="6"/>
      <c r="AP3036" s="6"/>
      <c r="AQ3036" s="21"/>
      <c r="AR3036" s="21"/>
      <c r="AS3036" s="21"/>
      <c r="AT3036" s="6"/>
      <c r="AU3036" s="6"/>
      <c r="AV3036" s="6"/>
      <c r="AW3036" s="6"/>
    </row>
    <row r="3037" spans="1:49" x14ac:dyDescent="0.35">
      <c r="A3037" s="20"/>
      <c r="B3037" s="20"/>
      <c r="C3037" s="20"/>
      <c r="D3037" s="20"/>
      <c r="E3037" s="6"/>
      <c r="F3037" s="6"/>
      <c r="G3037" s="6"/>
      <c r="H3037" s="6"/>
      <c r="I3037" s="6"/>
      <c r="J3037" s="6"/>
      <c r="K3037" s="6"/>
      <c r="L3037" s="6"/>
      <c r="M3037" s="6"/>
      <c r="N3037" s="6"/>
      <c r="O3037" s="6"/>
      <c r="P3037" s="6"/>
      <c r="Q3037" s="6"/>
      <c r="R3037" s="6"/>
      <c r="S3037" s="6"/>
      <c r="T3037" s="6"/>
      <c r="U3037" s="6"/>
      <c r="V3037" s="6"/>
      <c r="W3037" s="6"/>
      <c r="X3037" s="6"/>
      <c r="Y3037" s="6"/>
      <c r="Z3037" s="6"/>
      <c r="AA3037" s="6"/>
      <c r="AB3037" s="6"/>
      <c r="AC3037" s="6"/>
      <c r="AD3037" s="6"/>
      <c r="AE3037" s="6"/>
      <c r="AF3037" s="6"/>
      <c r="AG3037" s="6"/>
      <c r="AH3037" s="6"/>
      <c r="AI3037" s="6"/>
      <c r="AJ3037" s="6"/>
      <c r="AK3037" s="6"/>
      <c r="AL3037" s="6"/>
      <c r="AM3037" s="6"/>
      <c r="AN3037" s="6"/>
      <c r="AO3037" s="6"/>
      <c r="AP3037" s="6"/>
      <c r="AQ3037" s="21"/>
      <c r="AR3037" s="21"/>
      <c r="AS3037" s="21"/>
      <c r="AT3037" s="6"/>
      <c r="AU3037" s="6"/>
      <c r="AV3037" s="6"/>
      <c r="AW3037" s="6"/>
    </row>
    <row r="3038" spans="1:49" x14ac:dyDescent="0.35">
      <c r="A3038" s="20"/>
      <c r="B3038" s="20"/>
      <c r="C3038" s="20"/>
      <c r="D3038" s="20"/>
      <c r="E3038" s="6"/>
      <c r="F3038" s="6"/>
      <c r="G3038" s="6"/>
      <c r="H3038" s="6"/>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c r="AG3038" s="6"/>
      <c r="AH3038" s="6"/>
      <c r="AI3038" s="6"/>
      <c r="AJ3038" s="6"/>
      <c r="AK3038" s="6"/>
      <c r="AL3038" s="6"/>
      <c r="AM3038" s="6"/>
      <c r="AN3038" s="6"/>
      <c r="AO3038" s="6"/>
      <c r="AP3038" s="6"/>
      <c r="AQ3038" s="21"/>
      <c r="AR3038" s="21"/>
      <c r="AS3038" s="21"/>
      <c r="AT3038" s="6"/>
      <c r="AU3038" s="6"/>
      <c r="AV3038" s="6"/>
      <c r="AW3038" s="6"/>
    </row>
    <row r="3039" spans="1:49" x14ac:dyDescent="0.35">
      <c r="A3039" s="20"/>
      <c r="B3039" s="20"/>
      <c r="C3039" s="20"/>
      <c r="D3039" s="20"/>
      <c r="E3039" s="6"/>
      <c r="F3039" s="6"/>
      <c r="G3039" s="6"/>
      <c r="H3039" s="6"/>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c r="AG3039" s="6"/>
      <c r="AH3039" s="6"/>
      <c r="AI3039" s="6"/>
      <c r="AJ3039" s="6"/>
      <c r="AK3039" s="6"/>
      <c r="AL3039" s="6"/>
      <c r="AM3039" s="6"/>
      <c r="AN3039" s="6"/>
      <c r="AO3039" s="6"/>
      <c r="AP3039" s="6"/>
      <c r="AQ3039" s="21"/>
      <c r="AR3039" s="21"/>
      <c r="AS3039" s="21"/>
      <c r="AT3039" s="6"/>
      <c r="AU3039" s="6"/>
      <c r="AV3039" s="6"/>
      <c r="AW3039" s="6"/>
    </row>
    <row r="3040" spans="1:49" x14ac:dyDescent="0.35">
      <c r="A3040" s="20"/>
      <c r="B3040" s="20"/>
      <c r="C3040" s="20"/>
      <c r="D3040" s="20"/>
      <c r="E3040" s="6"/>
      <c r="F3040" s="6"/>
      <c r="G3040" s="6"/>
      <c r="H3040" s="6"/>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c r="AG3040" s="6"/>
      <c r="AH3040" s="6"/>
      <c r="AI3040" s="6"/>
      <c r="AJ3040" s="6"/>
      <c r="AK3040" s="6"/>
      <c r="AL3040" s="6"/>
      <c r="AM3040" s="6"/>
      <c r="AN3040" s="6"/>
      <c r="AO3040" s="6"/>
      <c r="AP3040" s="6"/>
      <c r="AQ3040" s="21"/>
      <c r="AR3040" s="21"/>
      <c r="AS3040" s="21"/>
      <c r="AT3040" s="6"/>
      <c r="AU3040" s="6"/>
      <c r="AV3040" s="6"/>
      <c r="AW3040" s="6"/>
    </row>
    <row r="3041" spans="1:49" x14ac:dyDescent="0.35">
      <c r="A3041" s="20"/>
      <c r="B3041" s="20"/>
      <c r="C3041" s="20"/>
      <c r="D3041" s="20"/>
      <c r="E3041" s="6"/>
      <c r="F3041" s="6"/>
      <c r="G3041" s="6"/>
      <c r="H3041" s="6"/>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c r="AG3041" s="6"/>
      <c r="AH3041" s="6"/>
      <c r="AI3041" s="6"/>
      <c r="AJ3041" s="6"/>
      <c r="AK3041" s="6"/>
      <c r="AL3041" s="6"/>
      <c r="AM3041" s="6"/>
      <c r="AN3041" s="6"/>
      <c r="AO3041" s="6"/>
      <c r="AP3041" s="6"/>
      <c r="AQ3041" s="21"/>
      <c r="AR3041" s="21"/>
      <c r="AS3041" s="21"/>
      <c r="AT3041" s="6"/>
      <c r="AU3041" s="6"/>
      <c r="AV3041" s="6"/>
      <c r="AW3041" s="6"/>
    </row>
    <row r="3042" spans="1:49" x14ac:dyDescent="0.35">
      <c r="A3042" s="20"/>
      <c r="B3042" s="20"/>
      <c r="C3042" s="20"/>
      <c r="D3042" s="20"/>
      <c r="E3042" s="6"/>
      <c r="F3042" s="6"/>
      <c r="G3042" s="6"/>
      <c r="H3042" s="6"/>
      <c r="I3042" s="6"/>
      <c r="J3042" s="6"/>
      <c r="K3042" s="6"/>
      <c r="L3042" s="6"/>
      <c r="M3042" s="6"/>
      <c r="N3042" s="6"/>
      <c r="O3042" s="6"/>
      <c r="P3042" s="6"/>
      <c r="Q3042" s="6"/>
      <c r="R3042" s="6"/>
      <c r="S3042" s="6"/>
      <c r="T3042" s="6"/>
      <c r="U3042" s="6"/>
      <c r="V3042" s="6"/>
      <c r="W3042" s="6"/>
      <c r="X3042" s="6"/>
      <c r="Y3042" s="6"/>
      <c r="Z3042" s="6"/>
      <c r="AA3042" s="6"/>
      <c r="AB3042" s="6"/>
      <c r="AC3042" s="6"/>
      <c r="AD3042" s="6"/>
      <c r="AE3042" s="6"/>
      <c r="AF3042" s="6"/>
      <c r="AG3042" s="6"/>
      <c r="AH3042" s="6"/>
      <c r="AI3042" s="6"/>
      <c r="AJ3042" s="6"/>
      <c r="AK3042" s="6"/>
      <c r="AL3042" s="6"/>
      <c r="AM3042" s="6"/>
      <c r="AN3042" s="6"/>
      <c r="AO3042" s="6"/>
      <c r="AP3042" s="6"/>
      <c r="AQ3042" s="21"/>
      <c r="AR3042" s="21"/>
      <c r="AS3042" s="21"/>
      <c r="AT3042" s="6"/>
      <c r="AU3042" s="6"/>
      <c r="AV3042" s="6"/>
      <c r="AW3042" s="6"/>
    </row>
    <row r="3043" spans="1:49" x14ac:dyDescent="0.35">
      <c r="A3043" s="20"/>
      <c r="B3043" s="20"/>
      <c r="C3043" s="20"/>
      <c r="D3043" s="20"/>
      <c r="E3043" s="6"/>
      <c r="F3043" s="6"/>
      <c r="G3043" s="6"/>
      <c r="H3043" s="6"/>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c r="AG3043" s="6"/>
      <c r="AH3043" s="6"/>
      <c r="AI3043" s="6"/>
      <c r="AJ3043" s="6"/>
      <c r="AK3043" s="6"/>
      <c r="AL3043" s="6"/>
      <c r="AM3043" s="6"/>
      <c r="AN3043" s="6"/>
      <c r="AO3043" s="6"/>
      <c r="AP3043" s="6"/>
      <c r="AQ3043" s="21"/>
      <c r="AR3043" s="21"/>
      <c r="AS3043" s="21"/>
      <c r="AT3043" s="6"/>
      <c r="AU3043" s="6"/>
      <c r="AV3043" s="6"/>
      <c r="AW3043" s="6"/>
    </row>
    <row r="3044" spans="1:49" x14ac:dyDescent="0.35">
      <c r="A3044" s="20"/>
      <c r="B3044" s="20"/>
      <c r="C3044" s="20"/>
      <c r="D3044" s="20"/>
      <c r="E3044" s="6"/>
      <c r="F3044" s="6"/>
      <c r="G3044" s="6"/>
      <c r="H3044" s="6"/>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c r="AG3044" s="6"/>
      <c r="AH3044" s="6"/>
      <c r="AI3044" s="6"/>
      <c r="AJ3044" s="6"/>
      <c r="AK3044" s="6"/>
      <c r="AL3044" s="6"/>
      <c r="AM3044" s="6"/>
      <c r="AN3044" s="6"/>
      <c r="AO3044" s="6"/>
      <c r="AP3044" s="6"/>
      <c r="AQ3044" s="21"/>
      <c r="AR3044" s="21"/>
      <c r="AS3044" s="21"/>
      <c r="AT3044" s="6"/>
      <c r="AU3044" s="6"/>
      <c r="AV3044" s="6"/>
      <c r="AW3044" s="6"/>
    </row>
    <row r="3045" spans="1:49" x14ac:dyDescent="0.35">
      <c r="A3045" s="20"/>
      <c r="B3045" s="20"/>
      <c r="C3045" s="20"/>
      <c r="D3045" s="20"/>
      <c r="E3045" s="6"/>
      <c r="F3045" s="6"/>
      <c r="G3045" s="6"/>
      <c r="H3045" s="6"/>
      <c r="I3045" s="6"/>
      <c r="J3045" s="6"/>
      <c r="K3045" s="6"/>
      <c r="L3045" s="6"/>
      <c r="M3045" s="6"/>
      <c r="N3045" s="6"/>
      <c r="O3045" s="6"/>
      <c r="P3045" s="6"/>
      <c r="Q3045" s="6"/>
      <c r="R3045" s="6"/>
      <c r="S3045" s="6"/>
      <c r="T3045" s="6"/>
      <c r="U3045" s="6"/>
      <c r="V3045" s="6"/>
      <c r="W3045" s="6"/>
      <c r="X3045" s="6"/>
      <c r="Y3045" s="6"/>
      <c r="Z3045" s="6"/>
      <c r="AA3045" s="6"/>
      <c r="AB3045" s="6"/>
      <c r="AC3045" s="6"/>
      <c r="AD3045" s="6"/>
      <c r="AE3045" s="6"/>
      <c r="AF3045" s="6"/>
      <c r="AG3045" s="6"/>
      <c r="AH3045" s="6"/>
      <c r="AI3045" s="6"/>
      <c r="AJ3045" s="6"/>
      <c r="AK3045" s="6"/>
      <c r="AL3045" s="6"/>
      <c r="AM3045" s="6"/>
      <c r="AN3045" s="6"/>
      <c r="AO3045" s="6"/>
      <c r="AP3045" s="6"/>
      <c r="AQ3045" s="21"/>
      <c r="AR3045" s="21"/>
      <c r="AS3045" s="21"/>
      <c r="AT3045" s="6"/>
      <c r="AU3045" s="6"/>
      <c r="AV3045" s="6"/>
      <c r="AW3045" s="6"/>
    </row>
    <row r="3046" spans="1:49" x14ac:dyDescent="0.35">
      <c r="A3046" s="20"/>
      <c r="B3046" s="20"/>
      <c r="C3046" s="20"/>
      <c r="D3046" s="20"/>
      <c r="E3046" s="6"/>
      <c r="F3046" s="6"/>
      <c r="G3046" s="6"/>
      <c r="H3046" s="6"/>
      <c r="I3046" s="6"/>
      <c r="J3046" s="6"/>
      <c r="K3046" s="6"/>
      <c r="L3046" s="6"/>
      <c r="M3046" s="6"/>
      <c r="N3046" s="6"/>
      <c r="O3046" s="6"/>
      <c r="P3046" s="6"/>
      <c r="Q3046" s="6"/>
      <c r="R3046" s="6"/>
      <c r="S3046" s="6"/>
      <c r="T3046" s="6"/>
      <c r="U3046" s="6"/>
      <c r="V3046" s="6"/>
      <c r="W3046" s="6"/>
      <c r="X3046" s="6"/>
      <c r="Y3046" s="6"/>
      <c r="Z3046" s="6"/>
      <c r="AA3046" s="6"/>
      <c r="AB3046" s="6"/>
      <c r="AC3046" s="6"/>
      <c r="AD3046" s="6"/>
      <c r="AE3046" s="6"/>
      <c r="AF3046" s="6"/>
      <c r="AG3046" s="6"/>
      <c r="AH3046" s="6"/>
      <c r="AI3046" s="6"/>
      <c r="AJ3046" s="6"/>
      <c r="AK3046" s="6"/>
      <c r="AL3046" s="6"/>
      <c r="AM3046" s="6"/>
      <c r="AN3046" s="6"/>
      <c r="AO3046" s="6"/>
      <c r="AP3046" s="6"/>
      <c r="AQ3046" s="21"/>
      <c r="AR3046" s="21"/>
      <c r="AS3046" s="21"/>
      <c r="AT3046" s="6"/>
      <c r="AU3046" s="6"/>
      <c r="AV3046" s="6"/>
      <c r="AW3046" s="6"/>
    </row>
    <row r="3047" spans="1:49" x14ac:dyDescent="0.35">
      <c r="A3047" s="20"/>
      <c r="B3047" s="20"/>
      <c r="C3047" s="20"/>
      <c r="D3047" s="20"/>
      <c r="E3047" s="6"/>
      <c r="F3047" s="6"/>
      <c r="G3047" s="6"/>
      <c r="H3047" s="6"/>
      <c r="I3047" s="6"/>
      <c r="J3047" s="6"/>
      <c r="K3047" s="6"/>
      <c r="L3047" s="6"/>
      <c r="M3047" s="6"/>
      <c r="N3047" s="6"/>
      <c r="O3047" s="6"/>
      <c r="P3047" s="6"/>
      <c r="Q3047" s="6"/>
      <c r="R3047" s="6"/>
      <c r="S3047" s="6"/>
      <c r="T3047" s="6"/>
      <c r="U3047" s="6"/>
      <c r="V3047" s="6"/>
      <c r="W3047" s="6"/>
      <c r="X3047" s="6"/>
      <c r="Y3047" s="6"/>
      <c r="Z3047" s="6"/>
      <c r="AA3047" s="6"/>
      <c r="AB3047" s="6"/>
      <c r="AC3047" s="6"/>
      <c r="AD3047" s="6"/>
      <c r="AE3047" s="6"/>
      <c r="AF3047" s="6"/>
      <c r="AG3047" s="6"/>
      <c r="AH3047" s="6"/>
      <c r="AI3047" s="6"/>
      <c r="AJ3047" s="6"/>
      <c r="AK3047" s="6"/>
      <c r="AL3047" s="6"/>
      <c r="AM3047" s="6"/>
      <c r="AN3047" s="6"/>
      <c r="AO3047" s="6"/>
      <c r="AP3047" s="6"/>
      <c r="AQ3047" s="21"/>
      <c r="AR3047" s="21"/>
      <c r="AS3047" s="21"/>
      <c r="AT3047" s="6"/>
      <c r="AU3047" s="6"/>
      <c r="AV3047" s="6"/>
      <c r="AW3047" s="6"/>
    </row>
    <row r="3048" spans="1:49" x14ac:dyDescent="0.35">
      <c r="A3048" s="20"/>
      <c r="B3048" s="20"/>
      <c r="C3048" s="20"/>
      <c r="D3048" s="20"/>
      <c r="E3048" s="6"/>
      <c r="F3048" s="6"/>
      <c r="G3048" s="6"/>
      <c r="H3048" s="6"/>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c r="AG3048" s="6"/>
      <c r="AH3048" s="6"/>
      <c r="AI3048" s="6"/>
      <c r="AJ3048" s="6"/>
      <c r="AK3048" s="6"/>
      <c r="AL3048" s="6"/>
      <c r="AM3048" s="6"/>
      <c r="AN3048" s="6"/>
      <c r="AO3048" s="6"/>
      <c r="AP3048" s="6"/>
      <c r="AQ3048" s="21"/>
      <c r="AR3048" s="21"/>
      <c r="AS3048" s="21"/>
      <c r="AT3048" s="6"/>
      <c r="AU3048" s="6"/>
      <c r="AV3048" s="6"/>
      <c r="AW3048" s="6"/>
    </row>
    <row r="3049" spans="1:49" x14ac:dyDescent="0.35">
      <c r="A3049" s="20"/>
      <c r="B3049" s="20"/>
      <c r="C3049" s="20"/>
      <c r="D3049" s="20"/>
      <c r="E3049" s="6"/>
      <c r="F3049" s="6"/>
      <c r="G3049" s="6"/>
      <c r="H3049" s="6"/>
      <c r="I3049" s="6"/>
      <c r="J3049" s="6"/>
      <c r="K3049" s="6"/>
      <c r="L3049" s="6"/>
      <c r="M3049" s="6"/>
      <c r="N3049" s="6"/>
      <c r="O3049" s="6"/>
      <c r="P3049" s="6"/>
      <c r="Q3049" s="6"/>
      <c r="R3049" s="6"/>
      <c r="S3049" s="6"/>
      <c r="T3049" s="6"/>
      <c r="U3049" s="6"/>
      <c r="V3049" s="6"/>
      <c r="W3049" s="6"/>
      <c r="X3049" s="6"/>
      <c r="Y3049" s="6"/>
      <c r="Z3049" s="6"/>
      <c r="AA3049" s="6"/>
      <c r="AB3049" s="6"/>
      <c r="AC3049" s="6"/>
      <c r="AD3049" s="6"/>
      <c r="AE3049" s="6"/>
      <c r="AF3049" s="6"/>
      <c r="AG3049" s="6"/>
      <c r="AH3049" s="6"/>
      <c r="AI3049" s="6"/>
      <c r="AJ3049" s="6"/>
      <c r="AK3049" s="6"/>
      <c r="AL3049" s="6"/>
      <c r="AM3049" s="6"/>
      <c r="AN3049" s="6"/>
      <c r="AO3049" s="6"/>
      <c r="AP3049" s="6"/>
      <c r="AQ3049" s="21"/>
      <c r="AR3049" s="21"/>
      <c r="AS3049" s="21"/>
      <c r="AT3049" s="6"/>
      <c r="AU3049" s="6"/>
      <c r="AV3049" s="6"/>
      <c r="AW3049" s="6"/>
    </row>
    <row r="3050" spans="1:49" x14ac:dyDescent="0.35">
      <c r="A3050" s="20"/>
      <c r="B3050" s="20"/>
      <c r="C3050" s="20"/>
      <c r="D3050" s="20"/>
      <c r="E3050" s="6"/>
      <c r="F3050" s="6"/>
      <c r="G3050" s="6"/>
      <c r="H3050" s="6"/>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c r="AG3050" s="6"/>
      <c r="AH3050" s="6"/>
      <c r="AI3050" s="6"/>
      <c r="AJ3050" s="6"/>
      <c r="AK3050" s="6"/>
      <c r="AL3050" s="6"/>
      <c r="AM3050" s="6"/>
      <c r="AN3050" s="6"/>
      <c r="AO3050" s="6"/>
      <c r="AP3050" s="6"/>
      <c r="AQ3050" s="21"/>
      <c r="AR3050" s="21"/>
      <c r="AS3050" s="21"/>
      <c r="AT3050" s="6"/>
      <c r="AU3050" s="6"/>
      <c r="AV3050" s="6"/>
      <c r="AW3050" s="6"/>
    </row>
    <row r="3051" spans="1:49" x14ac:dyDescent="0.35">
      <c r="A3051" s="20"/>
      <c r="B3051" s="20"/>
      <c r="C3051" s="20"/>
      <c r="D3051" s="20"/>
      <c r="E3051" s="6"/>
      <c r="F3051" s="6"/>
      <c r="G3051" s="6"/>
      <c r="H3051" s="6"/>
      <c r="I3051" s="6"/>
      <c r="J3051" s="6"/>
      <c r="K3051" s="6"/>
      <c r="L3051" s="6"/>
      <c r="M3051" s="6"/>
      <c r="N3051" s="6"/>
      <c r="O3051" s="6"/>
      <c r="P3051" s="6"/>
      <c r="Q3051" s="6"/>
      <c r="R3051" s="6"/>
      <c r="S3051" s="6"/>
      <c r="T3051" s="6"/>
      <c r="U3051" s="6"/>
      <c r="V3051" s="6"/>
      <c r="W3051" s="6"/>
      <c r="X3051" s="6"/>
      <c r="Y3051" s="6"/>
      <c r="Z3051" s="6"/>
      <c r="AA3051" s="6"/>
      <c r="AB3051" s="6"/>
      <c r="AC3051" s="6"/>
      <c r="AD3051" s="6"/>
      <c r="AE3051" s="6"/>
      <c r="AF3051" s="6"/>
      <c r="AG3051" s="6"/>
      <c r="AH3051" s="6"/>
      <c r="AI3051" s="6"/>
      <c r="AJ3051" s="6"/>
      <c r="AK3051" s="6"/>
      <c r="AL3051" s="6"/>
      <c r="AM3051" s="6"/>
      <c r="AN3051" s="6"/>
      <c r="AO3051" s="6"/>
      <c r="AP3051" s="6"/>
      <c r="AQ3051" s="21"/>
      <c r="AR3051" s="21"/>
      <c r="AS3051" s="21"/>
      <c r="AT3051" s="6"/>
      <c r="AU3051" s="6"/>
      <c r="AV3051" s="6"/>
      <c r="AW3051" s="6"/>
    </row>
    <row r="3052" spans="1:49" x14ac:dyDescent="0.35">
      <c r="A3052" s="20"/>
      <c r="B3052" s="20"/>
      <c r="C3052" s="20"/>
      <c r="D3052" s="20"/>
      <c r="E3052" s="6"/>
      <c r="F3052" s="6"/>
      <c r="G3052" s="6"/>
      <c r="H3052" s="6"/>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c r="AG3052" s="6"/>
      <c r="AH3052" s="6"/>
      <c r="AI3052" s="6"/>
      <c r="AJ3052" s="6"/>
      <c r="AK3052" s="6"/>
      <c r="AL3052" s="6"/>
      <c r="AM3052" s="6"/>
      <c r="AN3052" s="6"/>
      <c r="AO3052" s="6"/>
      <c r="AP3052" s="6"/>
      <c r="AQ3052" s="21"/>
      <c r="AR3052" s="21"/>
      <c r="AS3052" s="21"/>
      <c r="AT3052" s="6"/>
      <c r="AU3052" s="6"/>
      <c r="AV3052" s="6"/>
      <c r="AW3052" s="6"/>
    </row>
    <row r="3053" spans="1:49" x14ac:dyDescent="0.35">
      <c r="A3053" s="20"/>
      <c r="B3053" s="20"/>
      <c r="C3053" s="20"/>
      <c r="D3053" s="20"/>
      <c r="E3053" s="6"/>
      <c r="F3053" s="6"/>
      <c r="G3053" s="6"/>
      <c r="H3053" s="6"/>
      <c r="I3053" s="6"/>
      <c r="J3053" s="6"/>
      <c r="K3053" s="6"/>
      <c r="L3053" s="6"/>
      <c r="M3053" s="6"/>
      <c r="N3053" s="6"/>
      <c r="O3053" s="6"/>
      <c r="P3053" s="6"/>
      <c r="Q3053" s="6"/>
      <c r="R3053" s="6"/>
      <c r="S3053" s="6"/>
      <c r="T3053" s="6"/>
      <c r="U3053" s="6"/>
      <c r="V3053" s="6"/>
      <c r="W3053" s="6"/>
      <c r="X3053" s="6"/>
      <c r="Y3053" s="6"/>
      <c r="Z3053" s="6"/>
      <c r="AA3053" s="6"/>
      <c r="AB3053" s="6"/>
      <c r="AC3053" s="6"/>
      <c r="AD3053" s="6"/>
      <c r="AE3053" s="6"/>
      <c r="AF3053" s="6"/>
      <c r="AG3053" s="6"/>
      <c r="AH3053" s="6"/>
      <c r="AI3053" s="6"/>
      <c r="AJ3053" s="6"/>
      <c r="AK3053" s="6"/>
      <c r="AL3053" s="6"/>
      <c r="AM3053" s="6"/>
      <c r="AN3053" s="6"/>
      <c r="AO3053" s="6"/>
      <c r="AP3053" s="6"/>
      <c r="AQ3053" s="21"/>
      <c r="AR3053" s="21"/>
      <c r="AS3053" s="21"/>
      <c r="AT3053" s="6"/>
      <c r="AU3053" s="6"/>
      <c r="AV3053" s="6"/>
      <c r="AW3053" s="6"/>
    </row>
    <row r="3054" spans="1:49" x14ac:dyDescent="0.35">
      <c r="A3054" s="20"/>
      <c r="B3054" s="20"/>
      <c r="C3054" s="20"/>
      <c r="D3054" s="20"/>
      <c r="E3054" s="6"/>
      <c r="F3054" s="6"/>
      <c r="G3054" s="6"/>
      <c r="H3054" s="6"/>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c r="AG3054" s="6"/>
      <c r="AH3054" s="6"/>
      <c r="AI3054" s="6"/>
      <c r="AJ3054" s="6"/>
      <c r="AK3054" s="6"/>
      <c r="AL3054" s="6"/>
      <c r="AM3054" s="6"/>
      <c r="AN3054" s="6"/>
      <c r="AO3054" s="6"/>
      <c r="AP3054" s="6"/>
      <c r="AQ3054" s="21"/>
      <c r="AR3054" s="21"/>
      <c r="AS3054" s="21"/>
      <c r="AT3054" s="6"/>
      <c r="AU3054" s="6"/>
      <c r="AV3054" s="6"/>
      <c r="AW3054" s="6"/>
    </row>
    <row r="3055" spans="1:49" x14ac:dyDescent="0.35">
      <c r="A3055" s="20"/>
      <c r="B3055" s="20"/>
      <c r="C3055" s="20"/>
      <c r="D3055" s="20"/>
      <c r="E3055" s="6"/>
      <c r="F3055" s="6"/>
      <c r="G3055" s="6"/>
      <c r="H3055" s="6"/>
      <c r="I3055" s="6"/>
      <c r="J3055" s="6"/>
      <c r="K3055" s="6"/>
      <c r="L3055" s="6"/>
      <c r="M3055" s="6"/>
      <c r="N3055" s="6"/>
      <c r="O3055" s="6"/>
      <c r="P3055" s="6"/>
      <c r="Q3055" s="6"/>
      <c r="R3055" s="6"/>
      <c r="S3055" s="6"/>
      <c r="T3055" s="6"/>
      <c r="U3055" s="6"/>
      <c r="V3055" s="6"/>
      <c r="W3055" s="6"/>
      <c r="X3055" s="6"/>
      <c r="Y3055" s="6"/>
      <c r="Z3055" s="6"/>
      <c r="AA3055" s="6"/>
      <c r="AB3055" s="6"/>
      <c r="AC3055" s="6"/>
      <c r="AD3055" s="6"/>
      <c r="AE3055" s="6"/>
      <c r="AF3055" s="6"/>
      <c r="AG3055" s="6"/>
      <c r="AH3055" s="6"/>
      <c r="AI3055" s="6"/>
      <c r="AJ3055" s="6"/>
      <c r="AK3055" s="6"/>
      <c r="AL3055" s="6"/>
      <c r="AM3055" s="6"/>
      <c r="AN3055" s="6"/>
      <c r="AO3055" s="6"/>
      <c r="AP3055" s="6"/>
      <c r="AQ3055" s="21"/>
      <c r="AR3055" s="21"/>
      <c r="AS3055" s="21"/>
      <c r="AT3055" s="6"/>
      <c r="AU3055" s="6"/>
      <c r="AV3055" s="6"/>
      <c r="AW3055" s="6"/>
    </row>
    <row r="3056" spans="1:49" x14ac:dyDescent="0.35">
      <c r="A3056" s="20"/>
      <c r="B3056" s="20"/>
      <c r="C3056" s="20"/>
      <c r="D3056" s="20"/>
      <c r="E3056" s="6"/>
      <c r="F3056" s="6"/>
      <c r="G3056" s="6"/>
      <c r="H3056" s="6"/>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c r="AG3056" s="6"/>
      <c r="AH3056" s="6"/>
      <c r="AI3056" s="6"/>
      <c r="AJ3056" s="6"/>
      <c r="AK3056" s="6"/>
      <c r="AL3056" s="6"/>
      <c r="AM3056" s="6"/>
      <c r="AN3056" s="6"/>
      <c r="AO3056" s="6"/>
      <c r="AP3056" s="6"/>
      <c r="AQ3056" s="21"/>
      <c r="AR3056" s="21"/>
      <c r="AS3056" s="21"/>
      <c r="AT3056" s="6"/>
      <c r="AU3056" s="6"/>
      <c r="AV3056" s="6"/>
      <c r="AW3056" s="6"/>
    </row>
    <row r="3057" spans="1:49" x14ac:dyDescent="0.35">
      <c r="A3057" s="20"/>
      <c r="B3057" s="20"/>
      <c r="C3057" s="20"/>
      <c r="D3057" s="20"/>
      <c r="E3057" s="6"/>
      <c r="F3057" s="6"/>
      <c r="G3057" s="6"/>
      <c r="H3057" s="6"/>
      <c r="I3057" s="6"/>
      <c r="J3057" s="6"/>
      <c r="K3057" s="6"/>
      <c r="L3057" s="6"/>
      <c r="M3057" s="6"/>
      <c r="N3057" s="6"/>
      <c r="O3057" s="6"/>
      <c r="P3057" s="6"/>
      <c r="Q3057" s="6"/>
      <c r="R3057" s="6"/>
      <c r="S3057" s="6"/>
      <c r="T3057" s="6"/>
      <c r="U3057" s="6"/>
      <c r="V3057" s="6"/>
      <c r="W3057" s="6"/>
      <c r="X3057" s="6"/>
      <c r="Y3057" s="6"/>
      <c r="Z3057" s="6"/>
      <c r="AA3057" s="6"/>
      <c r="AB3057" s="6"/>
      <c r="AC3057" s="6"/>
      <c r="AD3057" s="6"/>
      <c r="AE3057" s="6"/>
      <c r="AF3057" s="6"/>
      <c r="AG3057" s="6"/>
      <c r="AH3057" s="6"/>
      <c r="AI3057" s="6"/>
      <c r="AJ3057" s="6"/>
      <c r="AK3057" s="6"/>
      <c r="AL3057" s="6"/>
      <c r="AM3057" s="6"/>
      <c r="AN3057" s="6"/>
      <c r="AO3057" s="6"/>
      <c r="AP3057" s="6"/>
      <c r="AQ3057" s="21"/>
      <c r="AR3057" s="21"/>
      <c r="AS3057" s="21"/>
      <c r="AT3057" s="6"/>
      <c r="AU3057" s="6"/>
      <c r="AV3057" s="6"/>
      <c r="AW3057" s="6"/>
    </row>
    <row r="3058" spans="1:49" x14ac:dyDescent="0.35">
      <c r="A3058" s="20"/>
      <c r="B3058" s="20"/>
      <c r="C3058" s="20"/>
      <c r="D3058" s="20"/>
      <c r="E3058" s="6"/>
      <c r="F3058" s="6"/>
      <c r="G3058" s="6"/>
      <c r="H3058" s="6"/>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c r="AG3058" s="6"/>
      <c r="AH3058" s="6"/>
      <c r="AI3058" s="6"/>
      <c r="AJ3058" s="6"/>
      <c r="AK3058" s="6"/>
      <c r="AL3058" s="6"/>
      <c r="AM3058" s="6"/>
      <c r="AN3058" s="6"/>
      <c r="AO3058" s="6"/>
      <c r="AP3058" s="6"/>
      <c r="AQ3058" s="21"/>
      <c r="AR3058" s="21"/>
      <c r="AS3058" s="21"/>
      <c r="AT3058" s="6"/>
      <c r="AU3058" s="6"/>
      <c r="AV3058" s="6"/>
      <c r="AW3058" s="6"/>
    </row>
    <row r="3059" spans="1:49" x14ac:dyDescent="0.35">
      <c r="A3059" s="20"/>
      <c r="B3059" s="20"/>
      <c r="C3059" s="20"/>
      <c r="D3059" s="20"/>
      <c r="E3059" s="6"/>
      <c r="F3059" s="6"/>
      <c r="G3059" s="6"/>
      <c r="H3059" s="6"/>
      <c r="I3059" s="6"/>
      <c r="J3059" s="6"/>
      <c r="K3059" s="6"/>
      <c r="L3059" s="6"/>
      <c r="M3059" s="6"/>
      <c r="N3059" s="6"/>
      <c r="O3059" s="6"/>
      <c r="P3059" s="6"/>
      <c r="Q3059" s="6"/>
      <c r="R3059" s="6"/>
      <c r="S3059" s="6"/>
      <c r="T3059" s="6"/>
      <c r="U3059" s="6"/>
      <c r="V3059" s="6"/>
      <c r="W3059" s="6"/>
      <c r="X3059" s="6"/>
      <c r="Y3059" s="6"/>
      <c r="Z3059" s="6"/>
      <c r="AA3059" s="6"/>
      <c r="AB3059" s="6"/>
      <c r="AC3059" s="6"/>
      <c r="AD3059" s="6"/>
      <c r="AE3059" s="6"/>
      <c r="AF3059" s="6"/>
      <c r="AG3059" s="6"/>
      <c r="AH3059" s="6"/>
      <c r="AI3059" s="6"/>
      <c r="AJ3059" s="6"/>
      <c r="AK3059" s="6"/>
      <c r="AL3059" s="6"/>
      <c r="AM3059" s="6"/>
      <c r="AN3059" s="6"/>
      <c r="AO3059" s="6"/>
      <c r="AP3059" s="6"/>
      <c r="AQ3059" s="21"/>
      <c r="AR3059" s="21"/>
      <c r="AS3059" s="21"/>
      <c r="AT3059" s="6"/>
      <c r="AU3059" s="6"/>
      <c r="AV3059" s="6"/>
      <c r="AW3059" s="6"/>
    </row>
    <row r="3060" spans="1:49" x14ac:dyDescent="0.35">
      <c r="A3060" s="20"/>
      <c r="B3060" s="20"/>
      <c r="C3060" s="20"/>
      <c r="D3060" s="20"/>
      <c r="E3060" s="6"/>
      <c r="F3060" s="6"/>
      <c r="G3060" s="6"/>
      <c r="H3060" s="6"/>
      <c r="I3060" s="6"/>
      <c r="J3060" s="6"/>
      <c r="K3060" s="6"/>
      <c r="L3060" s="6"/>
      <c r="M3060" s="6"/>
      <c r="N3060" s="6"/>
      <c r="O3060" s="6"/>
      <c r="P3060" s="6"/>
      <c r="Q3060" s="6"/>
      <c r="R3060" s="6"/>
      <c r="S3060" s="6"/>
      <c r="T3060" s="6"/>
      <c r="U3060" s="6"/>
      <c r="V3060" s="6"/>
      <c r="W3060" s="6"/>
      <c r="X3060" s="6"/>
      <c r="Y3060" s="6"/>
      <c r="Z3060" s="6"/>
      <c r="AA3060" s="6"/>
      <c r="AB3060" s="6"/>
      <c r="AC3060" s="6"/>
      <c r="AD3060" s="6"/>
      <c r="AE3060" s="6"/>
      <c r="AF3060" s="6"/>
      <c r="AG3060" s="6"/>
      <c r="AH3060" s="6"/>
      <c r="AI3060" s="6"/>
      <c r="AJ3060" s="6"/>
      <c r="AK3060" s="6"/>
      <c r="AL3060" s="6"/>
      <c r="AM3060" s="6"/>
      <c r="AN3060" s="6"/>
      <c r="AO3060" s="6"/>
      <c r="AP3060" s="6"/>
      <c r="AQ3060" s="21"/>
      <c r="AR3060" s="21"/>
      <c r="AS3060" s="21"/>
      <c r="AT3060" s="6"/>
      <c r="AU3060" s="6"/>
      <c r="AV3060" s="6"/>
      <c r="AW3060" s="6"/>
    </row>
    <row r="3061" spans="1:49" x14ac:dyDescent="0.35">
      <c r="A3061" s="20"/>
      <c r="B3061" s="20"/>
      <c r="C3061" s="20"/>
      <c r="D3061" s="20"/>
      <c r="E3061" s="6"/>
      <c r="F3061" s="6"/>
      <c r="G3061" s="6"/>
      <c r="H3061" s="6"/>
      <c r="I3061" s="6"/>
      <c r="J3061" s="6"/>
      <c r="K3061" s="6"/>
      <c r="L3061" s="6"/>
      <c r="M3061" s="6"/>
      <c r="N3061" s="6"/>
      <c r="O3061" s="6"/>
      <c r="P3061" s="6"/>
      <c r="Q3061" s="6"/>
      <c r="R3061" s="6"/>
      <c r="S3061" s="6"/>
      <c r="T3061" s="6"/>
      <c r="U3061" s="6"/>
      <c r="V3061" s="6"/>
      <c r="W3061" s="6"/>
      <c r="X3061" s="6"/>
      <c r="Y3061" s="6"/>
      <c r="Z3061" s="6"/>
      <c r="AA3061" s="6"/>
      <c r="AB3061" s="6"/>
      <c r="AC3061" s="6"/>
      <c r="AD3061" s="6"/>
      <c r="AE3061" s="6"/>
      <c r="AF3061" s="6"/>
      <c r="AG3061" s="6"/>
      <c r="AH3061" s="6"/>
      <c r="AI3061" s="6"/>
      <c r="AJ3061" s="6"/>
      <c r="AK3061" s="6"/>
      <c r="AL3061" s="6"/>
      <c r="AM3061" s="6"/>
      <c r="AN3061" s="6"/>
      <c r="AO3061" s="6"/>
      <c r="AP3061" s="6"/>
      <c r="AQ3061" s="21"/>
      <c r="AR3061" s="21"/>
      <c r="AS3061" s="21"/>
      <c r="AT3061" s="6"/>
      <c r="AU3061" s="6"/>
      <c r="AV3061" s="6"/>
      <c r="AW3061" s="6"/>
    </row>
    <row r="3062" spans="1:49" x14ac:dyDescent="0.35">
      <c r="A3062" s="20"/>
      <c r="B3062" s="20"/>
      <c r="C3062" s="20"/>
      <c r="D3062" s="20"/>
      <c r="E3062" s="6"/>
      <c r="F3062" s="6"/>
      <c r="G3062" s="6"/>
      <c r="H3062" s="6"/>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c r="AG3062" s="6"/>
      <c r="AH3062" s="6"/>
      <c r="AI3062" s="6"/>
      <c r="AJ3062" s="6"/>
      <c r="AK3062" s="6"/>
      <c r="AL3062" s="6"/>
      <c r="AM3062" s="6"/>
      <c r="AN3062" s="6"/>
      <c r="AO3062" s="6"/>
      <c r="AP3062" s="6"/>
      <c r="AQ3062" s="21"/>
      <c r="AR3062" s="21"/>
      <c r="AS3062" s="21"/>
      <c r="AT3062" s="6"/>
      <c r="AU3062" s="6"/>
      <c r="AV3062" s="6"/>
      <c r="AW3062" s="6"/>
    </row>
    <row r="3063" spans="1:49" x14ac:dyDescent="0.35">
      <c r="A3063" s="20"/>
      <c r="B3063" s="20"/>
      <c r="C3063" s="20"/>
      <c r="D3063" s="20"/>
      <c r="E3063" s="6"/>
      <c r="F3063" s="6"/>
      <c r="G3063" s="6"/>
      <c r="H3063" s="6"/>
      <c r="I3063" s="6"/>
      <c r="J3063" s="6"/>
      <c r="K3063" s="6"/>
      <c r="L3063" s="6"/>
      <c r="M3063" s="6"/>
      <c r="N3063" s="6"/>
      <c r="O3063" s="6"/>
      <c r="P3063" s="6"/>
      <c r="Q3063" s="6"/>
      <c r="R3063" s="6"/>
      <c r="S3063" s="6"/>
      <c r="T3063" s="6"/>
      <c r="U3063" s="6"/>
      <c r="V3063" s="6"/>
      <c r="W3063" s="6"/>
      <c r="X3063" s="6"/>
      <c r="Y3063" s="6"/>
      <c r="Z3063" s="6"/>
      <c r="AA3063" s="6"/>
      <c r="AB3063" s="6"/>
      <c r="AC3063" s="6"/>
      <c r="AD3063" s="6"/>
      <c r="AE3063" s="6"/>
      <c r="AF3063" s="6"/>
      <c r="AG3063" s="6"/>
      <c r="AH3063" s="6"/>
      <c r="AI3063" s="6"/>
      <c r="AJ3063" s="6"/>
      <c r="AK3063" s="6"/>
      <c r="AL3063" s="6"/>
      <c r="AM3063" s="6"/>
      <c r="AN3063" s="6"/>
      <c r="AO3063" s="6"/>
      <c r="AP3063" s="6"/>
      <c r="AQ3063" s="21"/>
      <c r="AR3063" s="21"/>
      <c r="AS3063" s="21"/>
      <c r="AT3063" s="6"/>
      <c r="AU3063" s="6"/>
      <c r="AV3063" s="6"/>
      <c r="AW3063" s="6"/>
    </row>
    <row r="3064" spans="1:49" x14ac:dyDescent="0.35">
      <c r="A3064" s="20"/>
      <c r="B3064" s="20"/>
      <c r="C3064" s="20"/>
      <c r="D3064" s="20"/>
      <c r="E3064" s="6"/>
      <c r="F3064" s="6"/>
      <c r="G3064" s="6"/>
      <c r="H3064" s="6"/>
      <c r="I3064" s="6"/>
      <c r="J3064" s="6"/>
      <c r="K3064" s="6"/>
      <c r="L3064" s="6"/>
      <c r="M3064" s="6"/>
      <c r="N3064" s="6"/>
      <c r="O3064" s="6"/>
      <c r="P3064" s="6"/>
      <c r="Q3064" s="6"/>
      <c r="R3064" s="6"/>
      <c r="S3064" s="6"/>
      <c r="T3064" s="6"/>
      <c r="U3064" s="6"/>
      <c r="V3064" s="6"/>
      <c r="W3064" s="6"/>
      <c r="X3064" s="6"/>
      <c r="Y3064" s="6"/>
      <c r="Z3064" s="6"/>
      <c r="AA3064" s="6"/>
      <c r="AB3064" s="6"/>
      <c r="AC3064" s="6"/>
      <c r="AD3064" s="6"/>
      <c r="AE3064" s="6"/>
      <c r="AF3064" s="6"/>
      <c r="AG3064" s="6"/>
      <c r="AH3064" s="6"/>
      <c r="AI3064" s="6"/>
      <c r="AJ3064" s="6"/>
      <c r="AK3064" s="6"/>
      <c r="AL3064" s="6"/>
      <c r="AM3064" s="6"/>
      <c r="AN3064" s="6"/>
      <c r="AO3064" s="6"/>
      <c r="AP3064" s="6"/>
      <c r="AQ3064" s="21"/>
      <c r="AR3064" s="21"/>
      <c r="AS3064" s="21"/>
      <c r="AT3064" s="6"/>
      <c r="AU3064" s="6"/>
      <c r="AV3064" s="6"/>
      <c r="AW3064" s="6"/>
    </row>
    <row r="3065" spans="1:49" x14ac:dyDescent="0.35">
      <c r="A3065" s="20"/>
      <c r="B3065" s="20"/>
      <c r="C3065" s="20"/>
      <c r="D3065" s="20"/>
      <c r="E3065" s="6"/>
      <c r="F3065" s="6"/>
      <c r="G3065" s="6"/>
      <c r="H3065" s="6"/>
      <c r="I3065" s="6"/>
      <c r="J3065" s="6"/>
      <c r="K3065" s="6"/>
      <c r="L3065" s="6"/>
      <c r="M3065" s="6"/>
      <c r="N3065" s="6"/>
      <c r="O3065" s="6"/>
      <c r="P3065" s="6"/>
      <c r="Q3065" s="6"/>
      <c r="R3065" s="6"/>
      <c r="S3065" s="6"/>
      <c r="T3065" s="6"/>
      <c r="U3065" s="6"/>
      <c r="V3065" s="6"/>
      <c r="W3065" s="6"/>
      <c r="X3065" s="6"/>
      <c r="Y3065" s="6"/>
      <c r="Z3065" s="6"/>
      <c r="AA3065" s="6"/>
      <c r="AB3065" s="6"/>
      <c r="AC3065" s="6"/>
      <c r="AD3065" s="6"/>
      <c r="AE3065" s="6"/>
      <c r="AF3065" s="6"/>
      <c r="AG3065" s="6"/>
      <c r="AH3065" s="6"/>
      <c r="AI3065" s="6"/>
      <c r="AJ3065" s="6"/>
      <c r="AK3065" s="6"/>
      <c r="AL3065" s="6"/>
      <c r="AM3065" s="6"/>
      <c r="AN3065" s="6"/>
      <c r="AO3065" s="6"/>
      <c r="AP3065" s="6"/>
      <c r="AQ3065" s="21"/>
      <c r="AR3065" s="21"/>
      <c r="AS3065" s="21"/>
      <c r="AT3065" s="6"/>
      <c r="AU3065" s="6"/>
      <c r="AV3065" s="6"/>
      <c r="AW3065" s="6"/>
    </row>
    <row r="3066" spans="1:49" x14ac:dyDescent="0.35">
      <c r="A3066" s="20"/>
      <c r="B3066" s="20"/>
      <c r="C3066" s="20"/>
      <c r="D3066" s="20"/>
      <c r="E3066" s="6"/>
      <c r="F3066" s="6"/>
      <c r="G3066" s="6"/>
      <c r="H3066" s="6"/>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c r="AG3066" s="6"/>
      <c r="AH3066" s="6"/>
      <c r="AI3066" s="6"/>
      <c r="AJ3066" s="6"/>
      <c r="AK3066" s="6"/>
      <c r="AL3066" s="6"/>
      <c r="AM3066" s="6"/>
      <c r="AN3066" s="6"/>
      <c r="AO3066" s="6"/>
      <c r="AP3066" s="6"/>
      <c r="AQ3066" s="21"/>
      <c r="AR3066" s="21"/>
      <c r="AS3066" s="21"/>
      <c r="AT3066" s="6"/>
      <c r="AU3066" s="6"/>
      <c r="AV3066" s="6"/>
      <c r="AW3066" s="6"/>
    </row>
    <row r="3067" spans="1:49" x14ac:dyDescent="0.35">
      <c r="A3067" s="20"/>
      <c r="B3067" s="20"/>
      <c r="C3067" s="20"/>
      <c r="D3067" s="20"/>
      <c r="E3067" s="6"/>
      <c r="F3067" s="6"/>
      <c r="G3067" s="6"/>
      <c r="H3067" s="6"/>
      <c r="I3067" s="6"/>
      <c r="J3067" s="6"/>
      <c r="K3067" s="6"/>
      <c r="L3067" s="6"/>
      <c r="M3067" s="6"/>
      <c r="N3067" s="6"/>
      <c r="O3067" s="6"/>
      <c r="P3067" s="6"/>
      <c r="Q3067" s="6"/>
      <c r="R3067" s="6"/>
      <c r="S3067" s="6"/>
      <c r="T3067" s="6"/>
      <c r="U3067" s="6"/>
      <c r="V3067" s="6"/>
      <c r="W3067" s="6"/>
      <c r="X3067" s="6"/>
      <c r="Y3067" s="6"/>
      <c r="Z3067" s="6"/>
      <c r="AA3067" s="6"/>
      <c r="AB3067" s="6"/>
      <c r="AC3067" s="6"/>
      <c r="AD3067" s="6"/>
      <c r="AE3067" s="6"/>
      <c r="AF3067" s="6"/>
      <c r="AG3067" s="6"/>
      <c r="AH3067" s="6"/>
      <c r="AI3067" s="6"/>
      <c r="AJ3067" s="6"/>
      <c r="AK3067" s="6"/>
      <c r="AL3067" s="6"/>
      <c r="AM3067" s="6"/>
      <c r="AN3067" s="6"/>
      <c r="AO3067" s="6"/>
      <c r="AP3067" s="6"/>
      <c r="AQ3067" s="21"/>
      <c r="AR3067" s="21"/>
      <c r="AS3067" s="21"/>
      <c r="AT3067" s="6"/>
      <c r="AU3067" s="6"/>
      <c r="AV3067" s="6"/>
      <c r="AW3067" s="6"/>
    </row>
    <row r="3068" spans="1:49" x14ac:dyDescent="0.35">
      <c r="A3068" s="20"/>
      <c r="B3068" s="20"/>
      <c r="C3068" s="20"/>
      <c r="D3068" s="20"/>
      <c r="E3068" s="6"/>
      <c r="F3068" s="6"/>
      <c r="G3068" s="6"/>
      <c r="H3068" s="6"/>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c r="AG3068" s="6"/>
      <c r="AH3068" s="6"/>
      <c r="AI3068" s="6"/>
      <c r="AJ3068" s="6"/>
      <c r="AK3068" s="6"/>
      <c r="AL3068" s="6"/>
      <c r="AM3068" s="6"/>
      <c r="AN3068" s="6"/>
      <c r="AO3068" s="6"/>
      <c r="AP3068" s="6"/>
      <c r="AQ3068" s="21"/>
      <c r="AR3068" s="21"/>
      <c r="AS3068" s="21"/>
      <c r="AT3068" s="6"/>
      <c r="AU3068" s="6"/>
      <c r="AV3068" s="6"/>
      <c r="AW3068" s="6"/>
    </row>
    <row r="3069" spans="1:49" x14ac:dyDescent="0.35">
      <c r="A3069" s="20"/>
      <c r="B3069" s="20"/>
      <c r="C3069" s="20"/>
      <c r="D3069" s="20"/>
      <c r="E3069" s="6"/>
      <c r="F3069" s="6"/>
      <c r="G3069" s="6"/>
      <c r="H3069" s="6"/>
      <c r="I3069" s="6"/>
      <c r="J3069" s="6"/>
      <c r="K3069" s="6"/>
      <c r="L3069" s="6"/>
      <c r="M3069" s="6"/>
      <c r="N3069" s="6"/>
      <c r="O3069" s="6"/>
      <c r="P3069" s="6"/>
      <c r="Q3069" s="6"/>
      <c r="R3069" s="6"/>
      <c r="S3069" s="6"/>
      <c r="T3069" s="6"/>
      <c r="U3069" s="6"/>
      <c r="V3069" s="6"/>
      <c r="W3069" s="6"/>
      <c r="X3069" s="6"/>
      <c r="Y3069" s="6"/>
      <c r="Z3069" s="6"/>
      <c r="AA3069" s="6"/>
      <c r="AB3069" s="6"/>
      <c r="AC3069" s="6"/>
      <c r="AD3069" s="6"/>
      <c r="AE3069" s="6"/>
      <c r="AF3069" s="6"/>
      <c r="AG3069" s="6"/>
      <c r="AH3069" s="6"/>
      <c r="AI3069" s="6"/>
      <c r="AJ3069" s="6"/>
      <c r="AK3069" s="6"/>
      <c r="AL3069" s="6"/>
      <c r="AM3069" s="6"/>
      <c r="AN3069" s="6"/>
      <c r="AO3069" s="6"/>
      <c r="AP3069" s="6"/>
      <c r="AQ3069" s="21"/>
      <c r="AR3069" s="21"/>
      <c r="AS3069" s="21"/>
      <c r="AT3069" s="6"/>
      <c r="AU3069" s="6"/>
      <c r="AV3069" s="6"/>
      <c r="AW3069" s="6"/>
    </row>
    <row r="3070" spans="1:49" x14ac:dyDescent="0.35">
      <c r="A3070" s="20"/>
      <c r="B3070" s="20"/>
      <c r="C3070" s="20"/>
      <c r="D3070" s="20"/>
      <c r="E3070" s="6"/>
      <c r="F3070" s="6"/>
      <c r="G3070" s="6"/>
      <c r="H3070" s="6"/>
      <c r="I3070" s="6"/>
      <c r="J3070" s="6"/>
      <c r="K3070" s="6"/>
      <c r="L3070" s="6"/>
      <c r="M3070" s="6"/>
      <c r="N3070" s="6"/>
      <c r="O3070" s="6"/>
      <c r="P3070" s="6"/>
      <c r="Q3070" s="6"/>
      <c r="R3070" s="6"/>
      <c r="S3070" s="6"/>
      <c r="T3070" s="6"/>
      <c r="U3070" s="6"/>
      <c r="V3070" s="6"/>
      <c r="W3070" s="6"/>
      <c r="X3070" s="6"/>
      <c r="Y3070" s="6"/>
      <c r="Z3070" s="6"/>
      <c r="AA3070" s="6"/>
      <c r="AB3070" s="6"/>
      <c r="AC3070" s="6"/>
      <c r="AD3070" s="6"/>
      <c r="AE3070" s="6"/>
      <c r="AF3070" s="6"/>
      <c r="AG3070" s="6"/>
      <c r="AH3070" s="6"/>
      <c r="AI3070" s="6"/>
      <c r="AJ3070" s="6"/>
      <c r="AK3070" s="6"/>
      <c r="AL3070" s="6"/>
      <c r="AM3070" s="6"/>
      <c r="AN3070" s="6"/>
      <c r="AO3070" s="6"/>
      <c r="AP3070" s="6"/>
      <c r="AQ3070" s="21"/>
      <c r="AR3070" s="21"/>
      <c r="AS3070" s="21"/>
      <c r="AT3070" s="6"/>
      <c r="AU3070" s="6"/>
      <c r="AV3070" s="6"/>
      <c r="AW3070" s="6"/>
    </row>
    <row r="3071" spans="1:49" x14ac:dyDescent="0.35">
      <c r="A3071" s="20"/>
      <c r="B3071" s="20"/>
      <c r="C3071" s="20"/>
      <c r="D3071" s="20"/>
      <c r="E3071" s="6"/>
      <c r="F3071" s="6"/>
      <c r="G3071" s="6"/>
      <c r="H3071" s="6"/>
      <c r="I3071" s="6"/>
      <c r="J3071" s="6"/>
      <c r="K3071" s="6"/>
      <c r="L3071" s="6"/>
      <c r="M3071" s="6"/>
      <c r="N3071" s="6"/>
      <c r="O3071" s="6"/>
      <c r="P3071" s="6"/>
      <c r="Q3071" s="6"/>
      <c r="R3071" s="6"/>
      <c r="S3071" s="6"/>
      <c r="T3071" s="6"/>
      <c r="U3071" s="6"/>
      <c r="V3071" s="6"/>
      <c r="W3071" s="6"/>
      <c r="X3071" s="6"/>
      <c r="Y3071" s="6"/>
      <c r="Z3071" s="6"/>
      <c r="AA3071" s="6"/>
      <c r="AB3071" s="6"/>
      <c r="AC3071" s="6"/>
      <c r="AD3071" s="6"/>
      <c r="AE3071" s="6"/>
      <c r="AF3071" s="6"/>
      <c r="AG3071" s="6"/>
      <c r="AH3071" s="6"/>
      <c r="AI3071" s="6"/>
      <c r="AJ3071" s="6"/>
      <c r="AK3071" s="6"/>
      <c r="AL3071" s="6"/>
      <c r="AM3071" s="6"/>
      <c r="AN3071" s="6"/>
      <c r="AO3071" s="6"/>
      <c r="AP3071" s="6"/>
      <c r="AQ3071" s="21"/>
      <c r="AR3071" s="21"/>
      <c r="AS3071" s="21"/>
      <c r="AT3071" s="6"/>
      <c r="AU3071" s="6"/>
      <c r="AV3071" s="6"/>
      <c r="AW3071" s="6"/>
    </row>
    <row r="3072" spans="1:49" x14ac:dyDescent="0.35">
      <c r="A3072" s="20"/>
      <c r="B3072" s="20"/>
      <c r="C3072" s="20"/>
      <c r="D3072" s="20"/>
      <c r="E3072" s="6"/>
      <c r="F3072" s="6"/>
      <c r="G3072" s="6"/>
      <c r="H3072" s="6"/>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c r="AG3072" s="6"/>
      <c r="AH3072" s="6"/>
      <c r="AI3072" s="6"/>
      <c r="AJ3072" s="6"/>
      <c r="AK3072" s="6"/>
      <c r="AL3072" s="6"/>
      <c r="AM3072" s="6"/>
      <c r="AN3072" s="6"/>
      <c r="AO3072" s="6"/>
      <c r="AP3072" s="6"/>
      <c r="AQ3072" s="21"/>
      <c r="AR3072" s="21"/>
      <c r="AS3072" s="21"/>
      <c r="AT3072" s="6"/>
      <c r="AU3072" s="6"/>
      <c r="AV3072" s="6"/>
      <c r="AW3072" s="6"/>
    </row>
    <row r="3073" spans="1:49" x14ac:dyDescent="0.35">
      <c r="A3073" s="20"/>
      <c r="B3073" s="20"/>
      <c r="C3073" s="20"/>
      <c r="D3073" s="20"/>
      <c r="E3073" s="6"/>
      <c r="F3073" s="6"/>
      <c r="G3073" s="6"/>
      <c r="H3073" s="6"/>
      <c r="I3073" s="6"/>
      <c r="J3073" s="6"/>
      <c r="K3073" s="6"/>
      <c r="L3073" s="6"/>
      <c r="M3073" s="6"/>
      <c r="N3073" s="6"/>
      <c r="O3073" s="6"/>
      <c r="P3073" s="6"/>
      <c r="Q3073" s="6"/>
      <c r="R3073" s="6"/>
      <c r="S3073" s="6"/>
      <c r="T3073" s="6"/>
      <c r="U3073" s="6"/>
      <c r="V3073" s="6"/>
      <c r="W3073" s="6"/>
      <c r="X3073" s="6"/>
      <c r="Y3073" s="6"/>
      <c r="Z3073" s="6"/>
      <c r="AA3073" s="6"/>
      <c r="AB3073" s="6"/>
      <c r="AC3073" s="6"/>
      <c r="AD3073" s="6"/>
      <c r="AE3073" s="6"/>
      <c r="AF3073" s="6"/>
      <c r="AG3073" s="6"/>
      <c r="AH3073" s="6"/>
      <c r="AI3073" s="6"/>
      <c r="AJ3073" s="6"/>
      <c r="AK3073" s="6"/>
      <c r="AL3073" s="6"/>
      <c r="AM3073" s="6"/>
      <c r="AN3073" s="6"/>
      <c r="AO3073" s="6"/>
      <c r="AP3073" s="6"/>
      <c r="AQ3073" s="21"/>
      <c r="AR3073" s="21"/>
      <c r="AS3073" s="21"/>
      <c r="AT3073" s="6"/>
      <c r="AU3073" s="6"/>
      <c r="AV3073" s="6"/>
      <c r="AW3073" s="6"/>
    </row>
    <row r="3074" spans="1:49" x14ac:dyDescent="0.35">
      <c r="A3074" s="20"/>
      <c r="B3074" s="20"/>
      <c r="C3074" s="20"/>
      <c r="D3074" s="20"/>
      <c r="E3074" s="6"/>
      <c r="F3074" s="6"/>
      <c r="G3074" s="6"/>
      <c r="H3074" s="6"/>
      <c r="I3074" s="6"/>
      <c r="J3074" s="6"/>
      <c r="K3074" s="6"/>
      <c r="L3074" s="6"/>
      <c r="M3074" s="6"/>
      <c r="N3074" s="6"/>
      <c r="O3074" s="6"/>
      <c r="P3074" s="6"/>
      <c r="Q3074" s="6"/>
      <c r="R3074" s="6"/>
      <c r="S3074" s="6"/>
      <c r="T3074" s="6"/>
      <c r="U3074" s="6"/>
      <c r="V3074" s="6"/>
      <c r="W3074" s="6"/>
      <c r="X3074" s="6"/>
      <c r="Y3074" s="6"/>
      <c r="Z3074" s="6"/>
      <c r="AA3074" s="6"/>
      <c r="AB3074" s="6"/>
      <c r="AC3074" s="6"/>
      <c r="AD3074" s="6"/>
      <c r="AE3074" s="6"/>
      <c r="AF3074" s="6"/>
      <c r="AG3074" s="6"/>
      <c r="AH3074" s="6"/>
      <c r="AI3074" s="6"/>
      <c r="AJ3074" s="6"/>
      <c r="AK3074" s="6"/>
      <c r="AL3074" s="6"/>
      <c r="AM3074" s="6"/>
      <c r="AN3074" s="6"/>
      <c r="AO3074" s="6"/>
      <c r="AP3074" s="6"/>
      <c r="AQ3074" s="21"/>
      <c r="AR3074" s="21"/>
      <c r="AS3074" s="21"/>
      <c r="AT3074" s="6"/>
      <c r="AU3074" s="6"/>
      <c r="AV3074" s="6"/>
      <c r="AW3074" s="6"/>
    </row>
    <row r="3075" spans="1:49" x14ac:dyDescent="0.35">
      <c r="A3075" s="20"/>
      <c r="B3075" s="20"/>
      <c r="C3075" s="20"/>
      <c r="D3075" s="20"/>
      <c r="E3075" s="6"/>
      <c r="F3075" s="6"/>
      <c r="G3075" s="6"/>
      <c r="H3075" s="6"/>
      <c r="I3075" s="6"/>
      <c r="J3075" s="6"/>
      <c r="K3075" s="6"/>
      <c r="L3075" s="6"/>
      <c r="M3075" s="6"/>
      <c r="N3075" s="6"/>
      <c r="O3075" s="6"/>
      <c r="P3075" s="6"/>
      <c r="Q3075" s="6"/>
      <c r="R3075" s="6"/>
      <c r="S3075" s="6"/>
      <c r="T3075" s="6"/>
      <c r="U3075" s="6"/>
      <c r="V3075" s="6"/>
      <c r="W3075" s="6"/>
      <c r="X3075" s="6"/>
      <c r="Y3075" s="6"/>
      <c r="Z3075" s="6"/>
      <c r="AA3075" s="6"/>
      <c r="AB3075" s="6"/>
      <c r="AC3075" s="6"/>
      <c r="AD3075" s="6"/>
      <c r="AE3075" s="6"/>
      <c r="AF3075" s="6"/>
      <c r="AG3075" s="6"/>
      <c r="AH3075" s="6"/>
      <c r="AI3075" s="6"/>
      <c r="AJ3075" s="6"/>
      <c r="AK3075" s="6"/>
      <c r="AL3075" s="6"/>
      <c r="AM3075" s="6"/>
      <c r="AN3075" s="6"/>
      <c r="AO3075" s="6"/>
      <c r="AP3075" s="6"/>
      <c r="AQ3075" s="21"/>
      <c r="AR3075" s="21"/>
      <c r="AS3075" s="21"/>
      <c r="AT3075" s="6"/>
      <c r="AU3075" s="6"/>
      <c r="AV3075" s="6"/>
      <c r="AW3075" s="6"/>
    </row>
    <row r="3076" spans="1:49" x14ac:dyDescent="0.35">
      <c r="A3076" s="20"/>
      <c r="B3076" s="20"/>
      <c r="C3076" s="20"/>
      <c r="D3076" s="20"/>
      <c r="E3076" s="6"/>
      <c r="F3076" s="6"/>
      <c r="G3076" s="6"/>
      <c r="H3076" s="6"/>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c r="AG3076" s="6"/>
      <c r="AH3076" s="6"/>
      <c r="AI3076" s="6"/>
      <c r="AJ3076" s="6"/>
      <c r="AK3076" s="6"/>
      <c r="AL3076" s="6"/>
      <c r="AM3076" s="6"/>
      <c r="AN3076" s="6"/>
      <c r="AO3076" s="6"/>
      <c r="AP3076" s="6"/>
      <c r="AQ3076" s="21"/>
      <c r="AR3076" s="21"/>
      <c r="AS3076" s="21"/>
      <c r="AT3076" s="6"/>
      <c r="AU3076" s="6"/>
      <c r="AV3076" s="6"/>
      <c r="AW3076" s="6"/>
    </row>
    <row r="3077" spans="1:49" x14ac:dyDescent="0.35">
      <c r="A3077" s="20"/>
      <c r="B3077" s="20"/>
      <c r="C3077" s="20"/>
      <c r="D3077" s="20"/>
      <c r="E3077" s="6"/>
      <c r="F3077" s="6"/>
      <c r="G3077" s="6"/>
      <c r="H3077" s="6"/>
      <c r="I3077" s="6"/>
      <c r="J3077" s="6"/>
      <c r="K3077" s="6"/>
      <c r="L3077" s="6"/>
      <c r="M3077" s="6"/>
      <c r="N3077" s="6"/>
      <c r="O3077" s="6"/>
      <c r="P3077" s="6"/>
      <c r="Q3077" s="6"/>
      <c r="R3077" s="6"/>
      <c r="S3077" s="6"/>
      <c r="T3077" s="6"/>
      <c r="U3077" s="6"/>
      <c r="V3077" s="6"/>
      <c r="W3077" s="6"/>
      <c r="X3077" s="6"/>
      <c r="Y3077" s="6"/>
      <c r="Z3077" s="6"/>
      <c r="AA3077" s="6"/>
      <c r="AB3077" s="6"/>
      <c r="AC3077" s="6"/>
      <c r="AD3077" s="6"/>
      <c r="AE3077" s="6"/>
      <c r="AF3077" s="6"/>
      <c r="AG3077" s="6"/>
      <c r="AH3077" s="6"/>
      <c r="AI3077" s="6"/>
      <c r="AJ3077" s="6"/>
      <c r="AK3077" s="6"/>
      <c r="AL3077" s="6"/>
      <c r="AM3077" s="6"/>
      <c r="AN3077" s="6"/>
      <c r="AO3077" s="6"/>
      <c r="AP3077" s="6"/>
      <c r="AQ3077" s="21"/>
      <c r="AR3077" s="21"/>
      <c r="AS3077" s="21"/>
      <c r="AT3077" s="6"/>
      <c r="AU3077" s="6"/>
      <c r="AV3077" s="6"/>
      <c r="AW3077" s="6"/>
    </row>
    <row r="3078" spans="1:49" x14ac:dyDescent="0.35">
      <c r="A3078" s="20"/>
      <c r="B3078" s="20"/>
      <c r="C3078" s="20"/>
      <c r="D3078" s="20"/>
      <c r="E3078" s="6"/>
      <c r="F3078" s="6"/>
      <c r="G3078" s="6"/>
      <c r="H3078" s="6"/>
      <c r="I3078" s="6"/>
      <c r="J3078" s="6"/>
      <c r="K3078" s="6"/>
      <c r="L3078" s="6"/>
      <c r="M3078" s="6"/>
      <c r="N3078" s="6"/>
      <c r="O3078" s="6"/>
      <c r="P3078" s="6"/>
      <c r="Q3078" s="6"/>
      <c r="R3078" s="6"/>
      <c r="S3078" s="6"/>
      <c r="T3078" s="6"/>
      <c r="U3078" s="6"/>
      <c r="V3078" s="6"/>
      <c r="W3078" s="6"/>
      <c r="X3078" s="6"/>
      <c r="Y3078" s="6"/>
      <c r="Z3078" s="6"/>
      <c r="AA3078" s="6"/>
      <c r="AB3078" s="6"/>
      <c r="AC3078" s="6"/>
      <c r="AD3078" s="6"/>
      <c r="AE3078" s="6"/>
      <c r="AF3078" s="6"/>
      <c r="AG3078" s="6"/>
      <c r="AH3078" s="6"/>
      <c r="AI3078" s="6"/>
      <c r="AJ3078" s="6"/>
      <c r="AK3078" s="6"/>
      <c r="AL3078" s="6"/>
      <c r="AM3078" s="6"/>
      <c r="AN3078" s="6"/>
      <c r="AO3078" s="6"/>
      <c r="AP3078" s="6"/>
      <c r="AQ3078" s="21"/>
      <c r="AR3078" s="21"/>
      <c r="AS3078" s="21"/>
      <c r="AT3078" s="6"/>
      <c r="AU3078" s="6"/>
      <c r="AV3078" s="6"/>
      <c r="AW3078" s="6"/>
    </row>
    <row r="3079" spans="1:49" x14ac:dyDescent="0.35">
      <c r="A3079" s="20"/>
      <c r="B3079" s="20"/>
      <c r="C3079" s="20"/>
      <c r="D3079" s="20"/>
      <c r="E3079" s="6"/>
      <c r="F3079" s="6"/>
      <c r="G3079" s="6"/>
      <c r="H3079" s="6"/>
      <c r="I3079" s="6"/>
      <c r="J3079" s="6"/>
      <c r="K3079" s="6"/>
      <c r="L3079" s="6"/>
      <c r="M3079" s="6"/>
      <c r="N3079" s="6"/>
      <c r="O3079" s="6"/>
      <c r="P3079" s="6"/>
      <c r="Q3079" s="6"/>
      <c r="R3079" s="6"/>
      <c r="S3079" s="6"/>
      <c r="T3079" s="6"/>
      <c r="U3079" s="6"/>
      <c r="V3079" s="6"/>
      <c r="W3079" s="6"/>
      <c r="X3079" s="6"/>
      <c r="Y3079" s="6"/>
      <c r="Z3079" s="6"/>
      <c r="AA3079" s="6"/>
      <c r="AB3079" s="6"/>
      <c r="AC3079" s="6"/>
      <c r="AD3079" s="6"/>
      <c r="AE3079" s="6"/>
      <c r="AF3079" s="6"/>
      <c r="AG3079" s="6"/>
      <c r="AH3079" s="6"/>
      <c r="AI3079" s="6"/>
      <c r="AJ3079" s="6"/>
      <c r="AK3079" s="6"/>
      <c r="AL3079" s="6"/>
      <c r="AM3079" s="6"/>
      <c r="AN3079" s="6"/>
      <c r="AO3079" s="6"/>
      <c r="AP3079" s="6"/>
      <c r="AQ3079" s="21"/>
      <c r="AR3079" s="21"/>
      <c r="AS3079" s="21"/>
      <c r="AT3079" s="6"/>
      <c r="AU3079" s="6"/>
      <c r="AV3079" s="6"/>
      <c r="AW3079" s="6"/>
    </row>
    <row r="3080" spans="1:49" x14ac:dyDescent="0.35">
      <c r="A3080" s="20"/>
      <c r="B3080" s="20"/>
      <c r="C3080" s="20"/>
      <c r="D3080" s="20"/>
      <c r="E3080" s="6"/>
      <c r="F3080" s="6"/>
      <c r="G3080" s="6"/>
      <c r="H3080" s="6"/>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c r="AG3080" s="6"/>
      <c r="AH3080" s="6"/>
      <c r="AI3080" s="6"/>
      <c r="AJ3080" s="6"/>
      <c r="AK3080" s="6"/>
      <c r="AL3080" s="6"/>
      <c r="AM3080" s="6"/>
      <c r="AN3080" s="6"/>
      <c r="AO3080" s="6"/>
      <c r="AP3080" s="6"/>
      <c r="AQ3080" s="21"/>
      <c r="AR3080" s="21"/>
      <c r="AS3080" s="21"/>
      <c r="AT3080" s="6"/>
      <c r="AU3080" s="6"/>
      <c r="AV3080" s="6"/>
      <c r="AW3080" s="6"/>
    </row>
    <row r="3081" spans="1:49" x14ac:dyDescent="0.35">
      <c r="A3081" s="20"/>
      <c r="B3081" s="20"/>
      <c r="C3081" s="20"/>
      <c r="D3081" s="20"/>
      <c r="E3081" s="6"/>
      <c r="F3081" s="6"/>
      <c r="G3081" s="6"/>
      <c r="H3081" s="6"/>
      <c r="I3081" s="6"/>
      <c r="J3081" s="6"/>
      <c r="K3081" s="6"/>
      <c r="L3081" s="6"/>
      <c r="M3081" s="6"/>
      <c r="N3081" s="6"/>
      <c r="O3081" s="6"/>
      <c r="P3081" s="6"/>
      <c r="Q3081" s="6"/>
      <c r="R3081" s="6"/>
      <c r="S3081" s="6"/>
      <c r="T3081" s="6"/>
      <c r="U3081" s="6"/>
      <c r="V3081" s="6"/>
      <c r="W3081" s="6"/>
      <c r="X3081" s="6"/>
      <c r="Y3081" s="6"/>
      <c r="Z3081" s="6"/>
      <c r="AA3081" s="6"/>
      <c r="AB3081" s="6"/>
      <c r="AC3081" s="6"/>
      <c r="AD3081" s="6"/>
      <c r="AE3081" s="6"/>
      <c r="AF3081" s="6"/>
      <c r="AG3081" s="6"/>
      <c r="AH3081" s="6"/>
      <c r="AI3081" s="6"/>
      <c r="AJ3081" s="6"/>
      <c r="AK3081" s="6"/>
      <c r="AL3081" s="6"/>
      <c r="AM3081" s="6"/>
      <c r="AN3081" s="6"/>
      <c r="AO3081" s="6"/>
      <c r="AP3081" s="6"/>
      <c r="AQ3081" s="21"/>
      <c r="AR3081" s="21"/>
      <c r="AS3081" s="21"/>
      <c r="AT3081" s="6"/>
      <c r="AU3081" s="6"/>
      <c r="AV3081" s="6"/>
      <c r="AW3081" s="6"/>
    </row>
    <row r="3082" spans="1:49" x14ac:dyDescent="0.35">
      <c r="A3082" s="20"/>
      <c r="B3082" s="20"/>
      <c r="C3082" s="20"/>
      <c r="D3082" s="20"/>
      <c r="E3082" s="6"/>
      <c r="F3082" s="6"/>
      <c r="G3082" s="6"/>
      <c r="H3082" s="6"/>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c r="AG3082" s="6"/>
      <c r="AH3082" s="6"/>
      <c r="AI3082" s="6"/>
      <c r="AJ3082" s="6"/>
      <c r="AK3082" s="6"/>
      <c r="AL3082" s="6"/>
      <c r="AM3082" s="6"/>
      <c r="AN3082" s="6"/>
      <c r="AO3082" s="6"/>
      <c r="AP3082" s="6"/>
      <c r="AQ3082" s="21"/>
      <c r="AR3082" s="21"/>
      <c r="AS3082" s="21"/>
      <c r="AT3082" s="6"/>
      <c r="AU3082" s="6"/>
      <c r="AV3082" s="6"/>
      <c r="AW3082" s="6"/>
    </row>
    <row r="3083" spans="1:49" x14ac:dyDescent="0.35">
      <c r="A3083" s="20"/>
      <c r="B3083" s="20"/>
      <c r="C3083" s="20"/>
      <c r="D3083" s="20"/>
      <c r="E3083" s="6"/>
      <c r="F3083" s="6"/>
      <c r="G3083" s="6"/>
      <c r="H3083" s="6"/>
      <c r="I3083" s="6"/>
      <c r="J3083" s="6"/>
      <c r="K3083" s="6"/>
      <c r="L3083" s="6"/>
      <c r="M3083" s="6"/>
      <c r="N3083" s="6"/>
      <c r="O3083" s="6"/>
      <c r="P3083" s="6"/>
      <c r="Q3083" s="6"/>
      <c r="R3083" s="6"/>
      <c r="S3083" s="6"/>
      <c r="T3083" s="6"/>
      <c r="U3083" s="6"/>
      <c r="V3083" s="6"/>
      <c r="W3083" s="6"/>
      <c r="X3083" s="6"/>
      <c r="Y3083" s="6"/>
      <c r="Z3083" s="6"/>
      <c r="AA3083" s="6"/>
      <c r="AB3083" s="6"/>
      <c r="AC3083" s="6"/>
      <c r="AD3083" s="6"/>
      <c r="AE3083" s="6"/>
      <c r="AF3083" s="6"/>
      <c r="AG3083" s="6"/>
      <c r="AH3083" s="6"/>
      <c r="AI3083" s="6"/>
      <c r="AJ3083" s="6"/>
      <c r="AK3083" s="6"/>
      <c r="AL3083" s="6"/>
      <c r="AM3083" s="6"/>
      <c r="AN3083" s="6"/>
      <c r="AO3083" s="6"/>
      <c r="AP3083" s="6"/>
      <c r="AQ3083" s="21"/>
      <c r="AR3083" s="21"/>
      <c r="AS3083" s="21"/>
      <c r="AT3083" s="6"/>
      <c r="AU3083" s="6"/>
      <c r="AV3083" s="6"/>
      <c r="AW3083" s="6"/>
    </row>
    <row r="3084" spans="1:49" x14ac:dyDescent="0.35">
      <c r="A3084" s="20"/>
      <c r="B3084" s="20"/>
      <c r="C3084" s="20"/>
      <c r="D3084" s="20"/>
      <c r="E3084" s="6"/>
      <c r="F3084" s="6"/>
      <c r="G3084" s="6"/>
      <c r="H3084" s="6"/>
      <c r="I3084" s="6"/>
      <c r="J3084" s="6"/>
      <c r="K3084" s="6"/>
      <c r="L3084" s="6"/>
      <c r="M3084" s="6"/>
      <c r="N3084" s="6"/>
      <c r="O3084" s="6"/>
      <c r="P3084" s="6"/>
      <c r="Q3084" s="6"/>
      <c r="R3084" s="6"/>
      <c r="S3084" s="6"/>
      <c r="T3084" s="6"/>
      <c r="U3084" s="6"/>
      <c r="V3084" s="6"/>
      <c r="W3084" s="6"/>
      <c r="X3084" s="6"/>
      <c r="Y3084" s="6"/>
      <c r="Z3084" s="6"/>
      <c r="AA3084" s="6"/>
      <c r="AB3084" s="6"/>
      <c r="AC3084" s="6"/>
      <c r="AD3084" s="6"/>
      <c r="AE3084" s="6"/>
      <c r="AF3084" s="6"/>
      <c r="AG3084" s="6"/>
      <c r="AH3084" s="6"/>
      <c r="AI3084" s="6"/>
      <c r="AJ3084" s="6"/>
      <c r="AK3084" s="6"/>
      <c r="AL3084" s="6"/>
      <c r="AM3084" s="6"/>
      <c r="AN3084" s="6"/>
      <c r="AO3084" s="6"/>
      <c r="AP3084" s="6"/>
      <c r="AQ3084" s="21"/>
      <c r="AR3084" s="21"/>
      <c r="AS3084" s="21"/>
      <c r="AT3084" s="6"/>
      <c r="AU3084" s="6"/>
      <c r="AV3084" s="6"/>
      <c r="AW3084" s="6"/>
    </row>
    <row r="3085" spans="1:49" x14ac:dyDescent="0.35">
      <c r="A3085" s="20"/>
      <c r="B3085" s="20"/>
      <c r="C3085" s="20"/>
      <c r="D3085" s="20"/>
      <c r="E3085" s="6"/>
      <c r="F3085" s="6"/>
      <c r="G3085" s="6"/>
      <c r="H3085" s="6"/>
      <c r="I3085" s="6"/>
      <c r="J3085" s="6"/>
      <c r="K3085" s="6"/>
      <c r="L3085" s="6"/>
      <c r="M3085" s="6"/>
      <c r="N3085" s="6"/>
      <c r="O3085" s="6"/>
      <c r="P3085" s="6"/>
      <c r="Q3085" s="6"/>
      <c r="R3085" s="6"/>
      <c r="S3085" s="6"/>
      <c r="T3085" s="6"/>
      <c r="U3085" s="6"/>
      <c r="V3085" s="6"/>
      <c r="W3085" s="6"/>
      <c r="X3085" s="6"/>
      <c r="Y3085" s="6"/>
      <c r="Z3085" s="6"/>
      <c r="AA3085" s="6"/>
      <c r="AB3085" s="6"/>
      <c r="AC3085" s="6"/>
      <c r="AD3085" s="6"/>
      <c r="AE3085" s="6"/>
      <c r="AF3085" s="6"/>
      <c r="AG3085" s="6"/>
      <c r="AH3085" s="6"/>
      <c r="AI3085" s="6"/>
      <c r="AJ3085" s="6"/>
      <c r="AK3085" s="6"/>
      <c r="AL3085" s="6"/>
      <c r="AM3085" s="6"/>
      <c r="AN3085" s="6"/>
      <c r="AO3085" s="6"/>
      <c r="AP3085" s="6"/>
      <c r="AQ3085" s="21"/>
      <c r="AR3085" s="21"/>
      <c r="AS3085" s="21"/>
      <c r="AT3085" s="6"/>
      <c r="AU3085" s="6"/>
      <c r="AV3085" s="6"/>
      <c r="AW3085" s="6"/>
    </row>
    <row r="3086" spans="1:49" x14ac:dyDescent="0.35">
      <c r="A3086" s="20"/>
      <c r="B3086" s="20"/>
      <c r="C3086" s="20"/>
      <c r="D3086" s="20"/>
      <c r="E3086" s="6"/>
      <c r="F3086" s="6"/>
      <c r="G3086" s="6"/>
      <c r="H3086" s="6"/>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c r="AG3086" s="6"/>
      <c r="AH3086" s="6"/>
      <c r="AI3086" s="6"/>
      <c r="AJ3086" s="6"/>
      <c r="AK3086" s="6"/>
      <c r="AL3086" s="6"/>
      <c r="AM3086" s="6"/>
      <c r="AN3086" s="6"/>
      <c r="AO3086" s="6"/>
      <c r="AP3086" s="6"/>
      <c r="AQ3086" s="21"/>
      <c r="AR3086" s="21"/>
      <c r="AS3086" s="21"/>
      <c r="AT3086" s="6"/>
      <c r="AU3086" s="6"/>
      <c r="AV3086" s="6"/>
      <c r="AW3086" s="6"/>
    </row>
    <row r="3087" spans="1:49" x14ac:dyDescent="0.35">
      <c r="A3087" s="20"/>
      <c r="B3087" s="20"/>
      <c r="C3087" s="20"/>
      <c r="D3087" s="20"/>
      <c r="E3087" s="6"/>
      <c r="F3087" s="6"/>
      <c r="G3087" s="6"/>
      <c r="H3087" s="6"/>
      <c r="I3087" s="6"/>
      <c r="J3087" s="6"/>
      <c r="K3087" s="6"/>
      <c r="L3087" s="6"/>
      <c r="M3087" s="6"/>
      <c r="N3087" s="6"/>
      <c r="O3087" s="6"/>
      <c r="P3087" s="6"/>
      <c r="Q3087" s="6"/>
      <c r="R3087" s="6"/>
      <c r="S3087" s="6"/>
      <c r="T3087" s="6"/>
      <c r="U3087" s="6"/>
      <c r="V3087" s="6"/>
      <c r="W3087" s="6"/>
      <c r="X3087" s="6"/>
      <c r="Y3087" s="6"/>
      <c r="Z3087" s="6"/>
      <c r="AA3087" s="6"/>
      <c r="AB3087" s="6"/>
      <c r="AC3087" s="6"/>
      <c r="AD3087" s="6"/>
      <c r="AE3087" s="6"/>
      <c r="AF3087" s="6"/>
      <c r="AG3087" s="6"/>
      <c r="AH3087" s="6"/>
      <c r="AI3087" s="6"/>
      <c r="AJ3087" s="6"/>
      <c r="AK3087" s="6"/>
      <c r="AL3087" s="6"/>
      <c r="AM3087" s="6"/>
      <c r="AN3087" s="6"/>
      <c r="AO3087" s="6"/>
      <c r="AP3087" s="6"/>
      <c r="AQ3087" s="21"/>
      <c r="AR3087" s="21"/>
      <c r="AS3087" s="21"/>
      <c r="AT3087" s="6"/>
      <c r="AU3087" s="6"/>
      <c r="AV3087" s="6"/>
      <c r="AW3087" s="6"/>
    </row>
    <row r="3088" spans="1:49" x14ac:dyDescent="0.35">
      <c r="A3088" s="20"/>
      <c r="B3088" s="20"/>
      <c r="C3088" s="20"/>
      <c r="D3088" s="20"/>
      <c r="E3088" s="6"/>
      <c r="F3088" s="6"/>
      <c r="G3088" s="6"/>
      <c r="H3088" s="6"/>
      <c r="I3088" s="6"/>
      <c r="J3088" s="6"/>
      <c r="K3088" s="6"/>
      <c r="L3088" s="6"/>
      <c r="M3088" s="6"/>
      <c r="N3088" s="6"/>
      <c r="O3088" s="6"/>
      <c r="P3088" s="6"/>
      <c r="Q3088" s="6"/>
      <c r="R3088" s="6"/>
      <c r="S3088" s="6"/>
      <c r="T3088" s="6"/>
      <c r="U3088" s="6"/>
      <c r="V3088" s="6"/>
      <c r="W3088" s="6"/>
      <c r="X3088" s="6"/>
      <c r="Y3088" s="6"/>
      <c r="Z3088" s="6"/>
      <c r="AA3088" s="6"/>
      <c r="AB3088" s="6"/>
      <c r="AC3088" s="6"/>
      <c r="AD3088" s="6"/>
      <c r="AE3088" s="6"/>
      <c r="AF3088" s="6"/>
      <c r="AG3088" s="6"/>
      <c r="AH3088" s="6"/>
      <c r="AI3088" s="6"/>
      <c r="AJ3088" s="6"/>
      <c r="AK3088" s="6"/>
      <c r="AL3088" s="6"/>
      <c r="AM3088" s="6"/>
      <c r="AN3088" s="6"/>
      <c r="AO3088" s="6"/>
      <c r="AP3088" s="6"/>
      <c r="AQ3088" s="21"/>
      <c r="AR3088" s="21"/>
      <c r="AS3088" s="21"/>
      <c r="AT3088" s="6"/>
      <c r="AU3088" s="6"/>
      <c r="AV3088" s="6"/>
      <c r="AW3088" s="6"/>
    </row>
    <row r="3089" spans="1:49" x14ac:dyDescent="0.35">
      <c r="A3089" s="20"/>
      <c r="B3089" s="20"/>
      <c r="C3089" s="20"/>
      <c r="D3089" s="20"/>
      <c r="E3089" s="6"/>
      <c r="F3089" s="6"/>
      <c r="G3089" s="6"/>
      <c r="H3089" s="6"/>
      <c r="I3089" s="6"/>
      <c r="J3089" s="6"/>
      <c r="K3089" s="6"/>
      <c r="L3089" s="6"/>
      <c r="M3089" s="6"/>
      <c r="N3089" s="6"/>
      <c r="O3089" s="6"/>
      <c r="P3089" s="6"/>
      <c r="Q3089" s="6"/>
      <c r="R3089" s="6"/>
      <c r="S3089" s="6"/>
      <c r="T3089" s="6"/>
      <c r="U3089" s="6"/>
      <c r="V3089" s="6"/>
      <c r="W3089" s="6"/>
      <c r="X3089" s="6"/>
      <c r="Y3089" s="6"/>
      <c r="Z3089" s="6"/>
      <c r="AA3089" s="6"/>
      <c r="AB3089" s="6"/>
      <c r="AC3089" s="6"/>
      <c r="AD3089" s="6"/>
      <c r="AE3089" s="6"/>
      <c r="AF3089" s="6"/>
      <c r="AG3089" s="6"/>
      <c r="AH3089" s="6"/>
      <c r="AI3089" s="6"/>
      <c r="AJ3089" s="6"/>
      <c r="AK3089" s="6"/>
      <c r="AL3089" s="6"/>
      <c r="AM3089" s="6"/>
      <c r="AN3089" s="6"/>
      <c r="AO3089" s="6"/>
      <c r="AP3089" s="6"/>
      <c r="AQ3089" s="21"/>
      <c r="AR3089" s="21"/>
      <c r="AS3089" s="21"/>
      <c r="AT3089" s="6"/>
      <c r="AU3089" s="6"/>
      <c r="AV3089" s="6"/>
      <c r="AW3089" s="6"/>
    </row>
    <row r="3090" spans="1:49" x14ac:dyDescent="0.35">
      <c r="A3090" s="20"/>
      <c r="B3090" s="20"/>
      <c r="C3090" s="20"/>
      <c r="D3090" s="20"/>
      <c r="E3090" s="6"/>
      <c r="F3090" s="6"/>
      <c r="G3090" s="6"/>
      <c r="H3090" s="6"/>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c r="AG3090" s="6"/>
      <c r="AH3090" s="6"/>
      <c r="AI3090" s="6"/>
      <c r="AJ3090" s="6"/>
      <c r="AK3090" s="6"/>
      <c r="AL3090" s="6"/>
      <c r="AM3090" s="6"/>
      <c r="AN3090" s="6"/>
      <c r="AO3090" s="6"/>
      <c r="AP3090" s="6"/>
      <c r="AQ3090" s="21"/>
      <c r="AR3090" s="21"/>
      <c r="AS3090" s="21"/>
      <c r="AT3090" s="6"/>
      <c r="AU3090" s="6"/>
      <c r="AV3090" s="6"/>
      <c r="AW3090" s="6"/>
    </row>
    <row r="3091" spans="1:49" x14ac:dyDescent="0.35">
      <c r="A3091" s="20"/>
      <c r="B3091" s="20"/>
      <c r="C3091" s="20"/>
      <c r="D3091" s="20"/>
      <c r="E3091" s="6"/>
      <c r="F3091" s="6"/>
      <c r="G3091" s="6"/>
      <c r="H3091" s="6"/>
      <c r="I3091" s="6"/>
      <c r="J3091" s="6"/>
      <c r="K3091" s="6"/>
      <c r="L3091" s="6"/>
      <c r="M3091" s="6"/>
      <c r="N3091" s="6"/>
      <c r="O3091" s="6"/>
      <c r="P3091" s="6"/>
      <c r="Q3091" s="6"/>
      <c r="R3091" s="6"/>
      <c r="S3091" s="6"/>
      <c r="T3091" s="6"/>
      <c r="U3091" s="6"/>
      <c r="V3091" s="6"/>
      <c r="W3091" s="6"/>
      <c r="X3091" s="6"/>
      <c r="Y3091" s="6"/>
      <c r="Z3091" s="6"/>
      <c r="AA3091" s="6"/>
      <c r="AB3091" s="6"/>
      <c r="AC3091" s="6"/>
      <c r="AD3091" s="6"/>
      <c r="AE3091" s="6"/>
      <c r="AF3091" s="6"/>
      <c r="AG3091" s="6"/>
      <c r="AH3091" s="6"/>
      <c r="AI3091" s="6"/>
      <c r="AJ3091" s="6"/>
      <c r="AK3091" s="6"/>
      <c r="AL3091" s="6"/>
      <c r="AM3091" s="6"/>
      <c r="AN3091" s="6"/>
      <c r="AO3091" s="6"/>
      <c r="AP3091" s="6"/>
      <c r="AQ3091" s="21"/>
      <c r="AR3091" s="21"/>
      <c r="AS3091" s="21"/>
      <c r="AT3091" s="6"/>
      <c r="AU3091" s="6"/>
      <c r="AV3091" s="6"/>
      <c r="AW3091" s="6"/>
    </row>
    <row r="3092" spans="1:49" x14ac:dyDescent="0.35">
      <c r="A3092" s="20"/>
      <c r="B3092" s="20"/>
      <c r="C3092" s="20"/>
      <c r="D3092" s="20"/>
      <c r="E3092" s="6"/>
      <c r="F3092" s="6"/>
      <c r="G3092" s="6"/>
      <c r="H3092" s="6"/>
      <c r="I3092" s="6"/>
      <c r="J3092" s="6"/>
      <c r="K3092" s="6"/>
      <c r="L3092" s="6"/>
      <c r="M3092" s="6"/>
      <c r="N3092" s="6"/>
      <c r="O3092" s="6"/>
      <c r="P3092" s="6"/>
      <c r="Q3092" s="6"/>
      <c r="R3092" s="6"/>
      <c r="S3092" s="6"/>
      <c r="T3092" s="6"/>
      <c r="U3092" s="6"/>
      <c r="V3092" s="6"/>
      <c r="W3092" s="6"/>
      <c r="X3092" s="6"/>
      <c r="Y3092" s="6"/>
      <c r="Z3092" s="6"/>
      <c r="AA3092" s="6"/>
      <c r="AB3092" s="6"/>
      <c r="AC3092" s="6"/>
      <c r="AD3092" s="6"/>
      <c r="AE3092" s="6"/>
      <c r="AF3092" s="6"/>
      <c r="AG3092" s="6"/>
      <c r="AH3092" s="6"/>
      <c r="AI3092" s="6"/>
      <c r="AJ3092" s="6"/>
      <c r="AK3092" s="6"/>
      <c r="AL3092" s="6"/>
      <c r="AM3092" s="6"/>
      <c r="AN3092" s="6"/>
      <c r="AO3092" s="6"/>
      <c r="AP3092" s="6"/>
      <c r="AQ3092" s="21"/>
      <c r="AR3092" s="21"/>
      <c r="AS3092" s="21"/>
      <c r="AT3092" s="6"/>
      <c r="AU3092" s="6"/>
      <c r="AV3092" s="6"/>
      <c r="AW3092" s="6"/>
    </row>
    <row r="3093" spans="1:49" x14ac:dyDescent="0.35">
      <c r="A3093" s="20"/>
      <c r="B3093" s="20"/>
      <c r="C3093" s="20"/>
      <c r="D3093" s="20"/>
      <c r="E3093" s="6"/>
      <c r="F3093" s="6"/>
      <c r="G3093" s="6"/>
      <c r="H3093" s="6"/>
      <c r="I3093" s="6"/>
      <c r="J3093" s="6"/>
      <c r="K3093" s="6"/>
      <c r="L3093" s="6"/>
      <c r="M3093" s="6"/>
      <c r="N3093" s="6"/>
      <c r="O3093" s="6"/>
      <c r="P3093" s="6"/>
      <c r="Q3093" s="6"/>
      <c r="R3093" s="6"/>
      <c r="S3093" s="6"/>
      <c r="T3093" s="6"/>
      <c r="U3093" s="6"/>
      <c r="V3093" s="6"/>
      <c r="W3093" s="6"/>
      <c r="X3093" s="6"/>
      <c r="Y3093" s="6"/>
      <c r="Z3093" s="6"/>
      <c r="AA3093" s="6"/>
      <c r="AB3093" s="6"/>
      <c r="AC3093" s="6"/>
      <c r="AD3093" s="6"/>
      <c r="AE3093" s="6"/>
      <c r="AF3093" s="6"/>
      <c r="AG3093" s="6"/>
      <c r="AH3093" s="6"/>
      <c r="AI3093" s="6"/>
      <c r="AJ3093" s="6"/>
      <c r="AK3093" s="6"/>
      <c r="AL3093" s="6"/>
      <c r="AM3093" s="6"/>
      <c r="AN3093" s="6"/>
      <c r="AO3093" s="6"/>
      <c r="AP3093" s="6"/>
      <c r="AQ3093" s="21"/>
      <c r="AR3093" s="21"/>
      <c r="AS3093" s="21"/>
      <c r="AT3093" s="6"/>
      <c r="AU3093" s="6"/>
      <c r="AV3093" s="6"/>
      <c r="AW3093" s="6"/>
    </row>
    <row r="3094" spans="1:49" x14ac:dyDescent="0.35">
      <c r="A3094" s="20"/>
      <c r="B3094" s="20"/>
      <c r="C3094" s="20"/>
      <c r="D3094" s="20"/>
      <c r="E3094" s="6"/>
      <c r="F3094" s="6"/>
      <c r="G3094" s="6"/>
      <c r="H3094" s="6"/>
      <c r="I3094" s="6"/>
      <c r="J3094" s="6"/>
      <c r="K3094" s="6"/>
      <c r="L3094" s="6"/>
      <c r="M3094" s="6"/>
      <c r="N3094" s="6"/>
      <c r="O3094" s="6"/>
      <c r="P3094" s="6"/>
      <c r="Q3094" s="6"/>
      <c r="R3094" s="6"/>
      <c r="S3094" s="6"/>
      <c r="T3094" s="6"/>
      <c r="U3094" s="6"/>
      <c r="V3094" s="6"/>
      <c r="W3094" s="6"/>
      <c r="X3094" s="6"/>
      <c r="Y3094" s="6"/>
      <c r="Z3094" s="6"/>
      <c r="AA3094" s="6"/>
      <c r="AB3094" s="6"/>
      <c r="AC3094" s="6"/>
      <c r="AD3094" s="6"/>
      <c r="AE3094" s="6"/>
      <c r="AF3094" s="6"/>
      <c r="AG3094" s="6"/>
      <c r="AH3094" s="6"/>
      <c r="AI3094" s="6"/>
      <c r="AJ3094" s="6"/>
      <c r="AK3094" s="6"/>
      <c r="AL3094" s="6"/>
      <c r="AM3094" s="6"/>
      <c r="AN3094" s="6"/>
      <c r="AO3094" s="6"/>
      <c r="AP3094" s="6"/>
      <c r="AQ3094" s="21"/>
      <c r="AR3094" s="21"/>
      <c r="AS3094" s="21"/>
      <c r="AT3094" s="6"/>
      <c r="AU3094" s="6"/>
      <c r="AV3094" s="6"/>
      <c r="AW3094" s="6"/>
    </row>
    <row r="3095" spans="1:49" x14ac:dyDescent="0.35">
      <c r="A3095" s="20"/>
      <c r="B3095" s="20"/>
      <c r="C3095" s="20"/>
      <c r="D3095" s="20"/>
      <c r="E3095" s="6"/>
      <c r="F3095" s="6"/>
      <c r="G3095" s="6"/>
      <c r="H3095" s="6"/>
      <c r="I3095" s="6"/>
      <c r="J3095" s="6"/>
      <c r="K3095" s="6"/>
      <c r="L3095" s="6"/>
      <c r="M3095" s="6"/>
      <c r="N3095" s="6"/>
      <c r="O3095" s="6"/>
      <c r="P3095" s="6"/>
      <c r="Q3095" s="6"/>
      <c r="R3095" s="6"/>
      <c r="S3095" s="6"/>
      <c r="T3095" s="6"/>
      <c r="U3095" s="6"/>
      <c r="V3095" s="6"/>
      <c r="W3095" s="6"/>
      <c r="X3095" s="6"/>
      <c r="Y3095" s="6"/>
      <c r="Z3095" s="6"/>
      <c r="AA3095" s="6"/>
      <c r="AB3095" s="6"/>
      <c r="AC3095" s="6"/>
      <c r="AD3095" s="6"/>
      <c r="AE3095" s="6"/>
      <c r="AF3095" s="6"/>
      <c r="AG3095" s="6"/>
      <c r="AH3095" s="6"/>
      <c r="AI3095" s="6"/>
      <c r="AJ3095" s="6"/>
      <c r="AK3095" s="6"/>
      <c r="AL3095" s="6"/>
      <c r="AM3095" s="6"/>
      <c r="AN3095" s="6"/>
      <c r="AO3095" s="6"/>
      <c r="AP3095" s="6"/>
      <c r="AQ3095" s="21"/>
      <c r="AR3095" s="21"/>
      <c r="AS3095" s="21"/>
      <c r="AT3095" s="6"/>
      <c r="AU3095" s="6"/>
      <c r="AV3095" s="6"/>
      <c r="AW3095" s="6"/>
    </row>
    <row r="3096" spans="1:49" x14ac:dyDescent="0.35">
      <c r="A3096" s="20"/>
      <c r="B3096" s="20"/>
      <c r="C3096" s="20"/>
      <c r="D3096" s="20"/>
      <c r="E3096" s="6"/>
      <c r="F3096" s="6"/>
      <c r="G3096" s="6"/>
      <c r="H3096" s="6"/>
      <c r="I3096" s="6"/>
      <c r="J3096" s="6"/>
      <c r="K3096" s="6"/>
      <c r="L3096" s="6"/>
      <c r="M3096" s="6"/>
      <c r="N3096" s="6"/>
      <c r="O3096" s="6"/>
      <c r="P3096" s="6"/>
      <c r="Q3096" s="6"/>
      <c r="R3096" s="6"/>
      <c r="S3096" s="6"/>
      <c r="T3096" s="6"/>
      <c r="U3096" s="6"/>
      <c r="V3096" s="6"/>
      <c r="W3096" s="6"/>
      <c r="X3096" s="6"/>
      <c r="Y3096" s="6"/>
      <c r="Z3096" s="6"/>
      <c r="AA3096" s="6"/>
      <c r="AB3096" s="6"/>
      <c r="AC3096" s="6"/>
      <c r="AD3096" s="6"/>
      <c r="AE3096" s="6"/>
      <c r="AF3096" s="6"/>
      <c r="AG3096" s="6"/>
      <c r="AH3096" s="6"/>
      <c r="AI3096" s="6"/>
      <c r="AJ3096" s="6"/>
      <c r="AK3096" s="6"/>
      <c r="AL3096" s="6"/>
      <c r="AM3096" s="6"/>
      <c r="AN3096" s="6"/>
      <c r="AO3096" s="6"/>
      <c r="AP3096" s="6"/>
      <c r="AQ3096" s="21"/>
      <c r="AR3096" s="21"/>
      <c r="AS3096" s="21"/>
      <c r="AT3096" s="6"/>
      <c r="AU3096" s="6"/>
      <c r="AV3096" s="6"/>
      <c r="AW3096" s="6"/>
    </row>
    <row r="3097" spans="1:49" x14ac:dyDescent="0.35">
      <c r="A3097" s="20"/>
      <c r="B3097" s="20"/>
      <c r="C3097" s="20"/>
      <c r="D3097" s="20"/>
      <c r="E3097" s="6"/>
      <c r="F3097" s="6"/>
      <c r="G3097" s="6"/>
      <c r="H3097" s="6"/>
      <c r="I3097" s="6"/>
      <c r="J3097" s="6"/>
      <c r="K3097" s="6"/>
      <c r="L3097" s="6"/>
      <c r="M3097" s="6"/>
      <c r="N3097" s="6"/>
      <c r="O3097" s="6"/>
      <c r="P3097" s="6"/>
      <c r="Q3097" s="6"/>
      <c r="R3097" s="6"/>
      <c r="S3097" s="6"/>
      <c r="T3097" s="6"/>
      <c r="U3097" s="6"/>
      <c r="V3097" s="6"/>
      <c r="W3097" s="6"/>
      <c r="X3097" s="6"/>
      <c r="Y3097" s="6"/>
      <c r="Z3097" s="6"/>
      <c r="AA3097" s="6"/>
      <c r="AB3097" s="6"/>
      <c r="AC3097" s="6"/>
      <c r="AD3097" s="6"/>
      <c r="AE3097" s="6"/>
      <c r="AF3097" s="6"/>
      <c r="AG3097" s="6"/>
      <c r="AH3097" s="6"/>
      <c r="AI3097" s="6"/>
      <c r="AJ3097" s="6"/>
      <c r="AK3097" s="6"/>
      <c r="AL3097" s="6"/>
      <c r="AM3097" s="6"/>
      <c r="AN3097" s="6"/>
      <c r="AO3097" s="6"/>
      <c r="AP3097" s="6"/>
      <c r="AQ3097" s="21"/>
      <c r="AR3097" s="21"/>
      <c r="AS3097" s="21"/>
      <c r="AT3097" s="6"/>
      <c r="AU3097" s="6"/>
      <c r="AV3097" s="6"/>
      <c r="AW3097" s="6"/>
    </row>
    <row r="3098" spans="1:49" x14ac:dyDescent="0.35">
      <c r="A3098" s="20"/>
      <c r="B3098" s="20"/>
      <c r="C3098" s="20"/>
      <c r="D3098" s="20"/>
      <c r="E3098" s="6"/>
      <c r="F3098" s="6"/>
      <c r="G3098" s="6"/>
      <c r="H3098" s="6"/>
      <c r="I3098" s="6"/>
      <c r="J3098" s="6"/>
      <c r="K3098" s="6"/>
      <c r="L3098" s="6"/>
      <c r="M3098" s="6"/>
      <c r="N3098" s="6"/>
      <c r="O3098" s="6"/>
      <c r="P3098" s="6"/>
      <c r="Q3098" s="6"/>
      <c r="R3098" s="6"/>
      <c r="S3098" s="6"/>
      <c r="T3098" s="6"/>
      <c r="U3098" s="6"/>
      <c r="V3098" s="6"/>
      <c r="W3098" s="6"/>
      <c r="X3098" s="6"/>
      <c r="Y3098" s="6"/>
      <c r="Z3098" s="6"/>
      <c r="AA3098" s="6"/>
      <c r="AB3098" s="6"/>
      <c r="AC3098" s="6"/>
      <c r="AD3098" s="6"/>
      <c r="AE3098" s="6"/>
      <c r="AF3098" s="6"/>
      <c r="AG3098" s="6"/>
      <c r="AH3098" s="6"/>
      <c r="AI3098" s="6"/>
      <c r="AJ3098" s="6"/>
      <c r="AK3098" s="6"/>
      <c r="AL3098" s="6"/>
      <c r="AM3098" s="6"/>
      <c r="AN3098" s="6"/>
      <c r="AO3098" s="6"/>
      <c r="AP3098" s="6"/>
      <c r="AQ3098" s="21"/>
      <c r="AR3098" s="21"/>
      <c r="AS3098" s="21"/>
      <c r="AT3098" s="6"/>
      <c r="AU3098" s="6"/>
      <c r="AV3098" s="6"/>
      <c r="AW3098" s="6"/>
    </row>
    <row r="3099" spans="1:49" x14ac:dyDescent="0.35">
      <c r="A3099" s="20"/>
      <c r="B3099" s="20"/>
      <c r="C3099" s="20"/>
      <c r="D3099" s="20"/>
      <c r="E3099" s="6"/>
      <c r="F3099" s="6"/>
      <c r="G3099" s="6"/>
      <c r="H3099" s="6"/>
      <c r="I3099" s="6"/>
      <c r="J3099" s="6"/>
      <c r="K3099" s="6"/>
      <c r="L3099" s="6"/>
      <c r="M3099" s="6"/>
      <c r="N3099" s="6"/>
      <c r="O3099" s="6"/>
      <c r="P3099" s="6"/>
      <c r="Q3099" s="6"/>
      <c r="R3099" s="6"/>
      <c r="S3099" s="6"/>
      <c r="T3099" s="6"/>
      <c r="U3099" s="6"/>
      <c r="V3099" s="6"/>
      <c r="W3099" s="6"/>
      <c r="X3099" s="6"/>
      <c r="Y3099" s="6"/>
      <c r="Z3099" s="6"/>
      <c r="AA3099" s="6"/>
      <c r="AB3099" s="6"/>
      <c r="AC3099" s="6"/>
      <c r="AD3099" s="6"/>
      <c r="AE3099" s="6"/>
      <c r="AF3099" s="6"/>
      <c r="AG3099" s="6"/>
      <c r="AH3099" s="6"/>
      <c r="AI3099" s="6"/>
      <c r="AJ3099" s="6"/>
      <c r="AK3099" s="6"/>
      <c r="AL3099" s="6"/>
      <c r="AM3099" s="6"/>
      <c r="AN3099" s="6"/>
      <c r="AO3099" s="6"/>
      <c r="AP3099" s="6"/>
      <c r="AQ3099" s="21"/>
      <c r="AR3099" s="21"/>
      <c r="AS3099" s="21"/>
      <c r="AT3099" s="6"/>
      <c r="AU3099" s="6"/>
      <c r="AV3099" s="6"/>
      <c r="AW3099" s="6"/>
    </row>
    <row r="3100" spans="1:49" x14ac:dyDescent="0.35">
      <c r="A3100" s="20"/>
      <c r="B3100" s="20"/>
      <c r="C3100" s="20"/>
      <c r="D3100" s="20"/>
      <c r="E3100" s="6"/>
      <c r="F3100" s="6"/>
      <c r="G3100" s="6"/>
      <c r="H3100" s="6"/>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c r="AG3100" s="6"/>
      <c r="AH3100" s="6"/>
      <c r="AI3100" s="6"/>
      <c r="AJ3100" s="6"/>
      <c r="AK3100" s="6"/>
      <c r="AL3100" s="6"/>
      <c r="AM3100" s="6"/>
      <c r="AN3100" s="6"/>
      <c r="AO3100" s="6"/>
      <c r="AP3100" s="6"/>
      <c r="AQ3100" s="21"/>
      <c r="AR3100" s="21"/>
      <c r="AS3100" s="21"/>
      <c r="AT3100" s="6"/>
      <c r="AU3100" s="6"/>
      <c r="AV3100" s="6"/>
      <c r="AW3100" s="6"/>
    </row>
    <row r="3101" spans="1:49" x14ac:dyDescent="0.35">
      <c r="A3101" s="20"/>
      <c r="B3101" s="20"/>
      <c r="C3101" s="20"/>
      <c r="D3101" s="20"/>
      <c r="E3101" s="6"/>
      <c r="F3101" s="6"/>
      <c r="G3101" s="6"/>
      <c r="H3101" s="6"/>
      <c r="I3101" s="6"/>
      <c r="J3101" s="6"/>
      <c r="K3101" s="6"/>
      <c r="L3101" s="6"/>
      <c r="M3101" s="6"/>
      <c r="N3101" s="6"/>
      <c r="O3101" s="6"/>
      <c r="P3101" s="6"/>
      <c r="Q3101" s="6"/>
      <c r="R3101" s="6"/>
      <c r="S3101" s="6"/>
      <c r="T3101" s="6"/>
      <c r="U3101" s="6"/>
      <c r="V3101" s="6"/>
      <c r="W3101" s="6"/>
      <c r="X3101" s="6"/>
      <c r="Y3101" s="6"/>
      <c r="Z3101" s="6"/>
      <c r="AA3101" s="6"/>
      <c r="AB3101" s="6"/>
      <c r="AC3101" s="6"/>
      <c r="AD3101" s="6"/>
      <c r="AE3101" s="6"/>
      <c r="AF3101" s="6"/>
      <c r="AG3101" s="6"/>
      <c r="AH3101" s="6"/>
      <c r="AI3101" s="6"/>
      <c r="AJ3101" s="6"/>
      <c r="AK3101" s="6"/>
      <c r="AL3101" s="6"/>
      <c r="AM3101" s="6"/>
      <c r="AN3101" s="6"/>
      <c r="AO3101" s="6"/>
      <c r="AP3101" s="6"/>
      <c r="AQ3101" s="21"/>
      <c r="AR3101" s="21"/>
      <c r="AS3101" s="21"/>
      <c r="AT3101" s="6"/>
      <c r="AU3101" s="6"/>
      <c r="AV3101" s="6"/>
      <c r="AW3101" s="6"/>
    </row>
    <row r="3102" spans="1:49" x14ac:dyDescent="0.35">
      <c r="A3102" s="20"/>
      <c r="B3102" s="20"/>
      <c r="C3102" s="20"/>
      <c r="D3102" s="20"/>
      <c r="E3102" s="6"/>
      <c r="F3102" s="6"/>
      <c r="G3102" s="6"/>
      <c r="H3102" s="6"/>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c r="AG3102" s="6"/>
      <c r="AH3102" s="6"/>
      <c r="AI3102" s="6"/>
      <c r="AJ3102" s="6"/>
      <c r="AK3102" s="6"/>
      <c r="AL3102" s="6"/>
      <c r="AM3102" s="6"/>
      <c r="AN3102" s="6"/>
      <c r="AO3102" s="6"/>
      <c r="AP3102" s="6"/>
      <c r="AQ3102" s="21"/>
      <c r="AR3102" s="21"/>
      <c r="AS3102" s="21"/>
      <c r="AT3102" s="6"/>
      <c r="AU3102" s="6"/>
      <c r="AV3102" s="6"/>
      <c r="AW3102" s="6"/>
    </row>
    <row r="3103" spans="1:49" x14ac:dyDescent="0.35">
      <c r="A3103" s="20"/>
      <c r="B3103" s="20"/>
      <c r="C3103" s="20"/>
      <c r="D3103" s="20"/>
      <c r="E3103" s="6"/>
      <c r="F3103" s="6"/>
      <c r="G3103" s="6"/>
      <c r="H3103" s="6"/>
      <c r="I3103" s="6"/>
      <c r="J3103" s="6"/>
      <c r="K3103" s="6"/>
      <c r="L3103" s="6"/>
      <c r="M3103" s="6"/>
      <c r="N3103" s="6"/>
      <c r="O3103" s="6"/>
      <c r="P3103" s="6"/>
      <c r="Q3103" s="6"/>
      <c r="R3103" s="6"/>
      <c r="S3103" s="6"/>
      <c r="T3103" s="6"/>
      <c r="U3103" s="6"/>
      <c r="V3103" s="6"/>
      <c r="W3103" s="6"/>
      <c r="X3103" s="6"/>
      <c r="Y3103" s="6"/>
      <c r="Z3103" s="6"/>
      <c r="AA3103" s="6"/>
      <c r="AB3103" s="6"/>
      <c r="AC3103" s="6"/>
      <c r="AD3103" s="6"/>
      <c r="AE3103" s="6"/>
      <c r="AF3103" s="6"/>
      <c r="AG3103" s="6"/>
      <c r="AH3103" s="6"/>
      <c r="AI3103" s="6"/>
      <c r="AJ3103" s="6"/>
      <c r="AK3103" s="6"/>
      <c r="AL3103" s="6"/>
      <c r="AM3103" s="6"/>
      <c r="AN3103" s="6"/>
      <c r="AO3103" s="6"/>
      <c r="AP3103" s="6"/>
      <c r="AQ3103" s="21"/>
      <c r="AR3103" s="21"/>
      <c r="AS3103" s="21"/>
      <c r="AT3103" s="6"/>
      <c r="AU3103" s="6"/>
      <c r="AV3103" s="6"/>
      <c r="AW3103" s="6"/>
    </row>
    <row r="3104" spans="1:49" x14ac:dyDescent="0.35">
      <c r="A3104" s="20"/>
      <c r="B3104" s="20"/>
      <c r="C3104" s="20"/>
      <c r="D3104" s="20"/>
      <c r="E3104" s="6"/>
      <c r="F3104" s="6"/>
      <c r="G3104" s="6"/>
      <c r="H3104" s="6"/>
      <c r="I3104" s="6"/>
      <c r="J3104" s="6"/>
      <c r="K3104" s="6"/>
      <c r="L3104" s="6"/>
      <c r="M3104" s="6"/>
      <c r="N3104" s="6"/>
      <c r="O3104" s="6"/>
      <c r="P3104" s="6"/>
      <c r="Q3104" s="6"/>
      <c r="R3104" s="6"/>
      <c r="S3104" s="6"/>
      <c r="T3104" s="6"/>
      <c r="U3104" s="6"/>
      <c r="V3104" s="6"/>
      <c r="W3104" s="6"/>
      <c r="X3104" s="6"/>
      <c r="Y3104" s="6"/>
      <c r="Z3104" s="6"/>
      <c r="AA3104" s="6"/>
      <c r="AB3104" s="6"/>
      <c r="AC3104" s="6"/>
      <c r="AD3104" s="6"/>
      <c r="AE3104" s="6"/>
      <c r="AF3104" s="6"/>
      <c r="AG3104" s="6"/>
      <c r="AH3104" s="6"/>
      <c r="AI3104" s="6"/>
      <c r="AJ3104" s="6"/>
      <c r="AK3104" s="6"/>
      <c r="AL3104" s="6"/>
      <c r="AM3104" s="6"/>
      <c r="AN3104" s="6"/>
      <c r="AO3104" s="6"/>
      <c r="AP3104" s="6"/>
      <c r="AQ3104" s="21"/>
      <c r="AR3104" s="21"/>
      <c r="AS3104" s="21"/>
      <c r="AT3104" s="6"/>
      <c r="AU3104" s="6"/>
      <c r="AV3104" s="6"/>
      <c r="AW3104" s="6"/>
    </row>
    <row r="3105" spans="1:49" x14ac:dyDescent="0.35">
      <c r="A3105" s="20"/>
      <c r="B3105" s="20"/>
      <c r="C3105" s="20"/>
      <c r="D3105" s="20"/>
      <c r="E3105" s="6"/>
      <c r="F3105" s="6"/>
      <c r="G3105" s="6"/>
      <c r="H3105" s="6"/>
      <c r="I3105" s="6"/>
      <c r="J3105" s="6"/>
      <c r="K3105" s="6"/>
      <c r="L3105" s="6"/>
      <c r="M3105" s="6"/>
      <c r="N3105" s="6"/>
      <c r="O3105" s="6"/>
      <c r="P3105" s="6"/>
      <c r="Q3105" s="6"/>
      <c r="R3105" s="6"/>
      <c r="S3105" s="6"/>
      <c r="T3105" s="6"/>
      <c r="U3105" s="6"/>
      <c r="V3105" s="6"/>
      <c r="W3105" s="6"/>
      <c r="X3105" s="6"/>
      <c r="Y3105" s="6"/>
      <c r="Z3105" s="6"/>
      <c r="AA3105" s="6"/>
      <c r="AB3105" s="6"/>
      <c r="AC3105" s="6"/>
      <c r="AD3105" s="6"/>
      <c r="AE3105" s="6"/>
      <c r="AF3105" s="6"/>
      <c r="AG3105" s="6"/>
      <c r="AH3105" s="6"/>
      <c r="AI3105" s="6"/>
      <c r="AJ3105" s="6"/>
      <c r="AK3105" s="6"/>
      <c r="AL3105" s="6"/>
      <c r="AM3105" s="6"/>
      <c r="AN3105" s="6"/>
      <c r="AO3105" s="6"/>
      <c r="AP3105" s="6"/>
      <c r="AQ3105" s="21"/>
      <c r="AR3105" s="21"/>
      <c r="AS3105" s="21"/>
      <c r="AT3105" s="6"/>
      <c r="AU3105" s="6"/>
      <c r="AV3105" s="6"/>
      <c r="AW3105" s="6"/>
    </row>
    <row r="3106" spans="1:49" x14ac:dyDescent="0.35">
      <c r="A3106" s="20"/>
      <c r="B3106" s="20"/>
      <c r="C3106" s="20"/>
      <c r="D3106" s="20"/>
      <c r="E3106" s="6"/>
      <c r="F3106" s="6"/>
      <c r="G3106" s="6"/>
      <c r="H3106" s="6"/>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c r="AG3106" s="6"/>
      <c r="AH3106" s="6"/>
      <c r="AI3106" s="6"/>
      <c r="AJ3106" s="6"/>
      <c r="AK3106" s="6"/>
      <c r="AL3106" s="6"/>
      <c r="AM3106" s="6"/>
      <c r="AN3106" s="6"/>
      <c r="AO3106" s="6"/>
      <c r="AP3106" s="6"/>
      <c r="AQ3106" s="21"/>
      <c r="AR3106" s="21"/>
      <c r="AS3106" s="21"/>
      <c r="AT3106" s="6"/>
      <c r="AU3106" s="6"/>
      <c r="AV3106" s="6"/>
      <c r="AW3106" s="6"/>
    </row>
    <row r="3107" spans="1:49" x14ac:dyDescent="0.35">
      <c r="A3107" s="20"/>
      <c r="B3107" s="20"/>
      <c r="C3107" s="20"/>
      <c r="D3107" s="20"/>
      <c r="E3107" s="6"/>
      <c r="F3107" s="6"/>
      <c r="G3107" s="6"/>
      <c r="H3107" s="6"/>
      <c r="I3107" s="6"/>
      <c r="J3107" s="6"/>
      <c r="K3107" s="6"/>
      <c r="L3107" s="6"/>
      <c r="M3107" s="6"/>
      <c r="N3107" s="6"/>
      <c r="O3107" s="6"/>
      <c r="P3107" s="6"/>
      <c r="Q3107" s="6"/>
      <c r="R3107" s="6"/>
      <c r="S3107" s="6"/>
      <c r="T3107" s="6"/>
      <c r="U3107" s="6"/>
      <c r="V3107" s="6"/>
      <c r="W3107" s="6"/>
      <c r="X3107" s="6"/>
      <c r="Y3107" s="6"/>
      <c r="Z3107" s="6"/>
      <c r="AA3107" s="6"/>
      <c r="AB3107" s="6"/>
      <c r="AC3107" s="6"/>
      <c r="AD3107" s="6"/>
      <c r="AE3107" s="6"/>
      <c r="AF3107" s="6"/>
      <c r="AG3107" s="6"/>
      <c r="AH3107" s="6"/>
      <c r="AI3107" s="6"/>
      <c r="AJ3107" s="6"/>
      <c r="AK3107" s="6"/>
      <c r="AL3107" s="6"/>
      <c r="AM3107" s="6"/>
      <c r="AN3107" s="6"/>
      <c r="AO3107" s="6"/>
      <c r="AP3107" s="6"/>
      <c r="AQ3107" s="21"/>
      <c r="AR3107" s="21"/>
      <c r="AS3107" s="21"/>
      <c r="AT3107" s="6"/>
      <c r="AU3107" s="6"/>
      <c r="AV3107" s="6"/>
      <c r="AW3107" s="6"/>
    </row>
    <row r="3108" spans="1:49" x14ac:dyDescent="0.35">
      <c r="A3108" s="20"/>
      <c r="B3108" s="20"/>
      <c r="C3108" s="20"/>
      <c r="D3108" s="20"/>
      <c r="E3108" s="6"/>
      <c r="F3108" s="6"/>
      <c r="G3108" s="6"/>
      <c r="H3108" s="6"/>
      <c r="I3108" s="6"/>
      <c r="J3108" s="6"/>
      <c r="K3108" s="6"/>
      <c r="L3108" s="6"/>
      <c r="M3108" s="6"/>
      <c r="N3108" s="6"/>
      <c r="O3108" s="6"/>
      <c r="P3108" s="6"/>
      <c r="Q3108" s="6"/>
      <c r="R3108" s="6"/>
      <c r="S3108" s="6"/>
      <c r="T3108" s="6"/>
      <c r="U3108" s="6"/>
      <c r="V3108" s="6"/>
      <c r="W3108" s="6"/>
      <c r="X3108" s="6"/>
      <c r="Y3108" s="6"/>
      <c r="Z3108" s="6"/>
      <c r="AA3108" s="6"/>
      <c r="AB3108" s="6"/>
      <c r="AC3108" s="6"/>
      <c r="AD3108" s="6"/>
      <c r="AE3108" s="6"/>
      <c r="AF3108" s="6"/>
      <c r="AG3108" s="6"/>
      <c r="AH3108" s="6"/>
      <c r="AI3108" s="6"/>
      <c r="AJ3108" s="6"/>
      <c r="AK3108" s="6"/>
      <c r="AL3108" s="6"/>
      <c r="AM3108" s="6"/>
      <c r="AN3108" s="6"/>
      <c r="AO3108" s="6"/>
      <c r="AP3108" s="6"/>
      <c r="AQ3108" s="21"/>
      <c r="AR3108" s="21"/>
      <c r="AS3108" s="21"/>
      <c r="AT3108" s="6"/>
      <c r="AU3108" s="6"/>
      <c r="AV3108" s="6"/>
      <c r="AW3108" s="6"/>
    </row>
    <row r="3109" spans="1:49" x14ac:dyDescent="0.35">
      <c r="A3109" s="20"/>
      <c r="B3109" s="20"/>
      <c r="C3109" s="20"/>
      <c r="D3109" s="20"/>
      <c r="E3109" s="6"/>
      <c r="F3109" s="6"/>
      <c r="G3109" s="6"/>
      <c r="H3109" s="6"/>
      <c r="I3109" s="6"/>
      <c r="J3109" s="6"/>
      <c r="K3109" s="6"/>
      <c r="L3109" s="6"/>
      <c r="M3109" s="6"/>
      <c r="N3109" s="6"/>
      <c r="O3109" s="6"/>
      <c r="P3109" s="6"/>
      <c r="Q3109" s="6"/>
      <c r="R3109" s="6"/>
      <c r="S3109" s="6"/>
      <c r="T3109" s="6"/>
      <c r="U3109" s="6"/>
      <c r="V3109" s="6"/>
      <c r="W3109" s="6"/>
      <c r="X3109" s="6"/>
      <c r="Y3109" s="6"/>
      <c r="Z3109" s="6"/>
      <c r="AA3109" s="6"/>
      <c r="AB3109" s="6"/>
      <c r="AC3109" s="6"/>
      <c r="AD3109" s="6"/>
      <c r="AE3109" s="6"/>
      <c r="AF3109" s="6"/>
      <c r="AG3109" s="6"/>
      <c r="AH3109" s="6"/>
      <c r="AI3109" s="6"/>
      <c r="AJ3109" s="6"/>
      <c r="AK3109" s="6"/>
      <c r="AL3109" s="6"/>
      <c r="AM3109" s="6"/>
      <c r="AN3109" s="6"/>
      <c r="AO3109" s="6"/>
      <c r="AP3109" s="6"/>
      <c r="AQ3109" s="21"/>
      <c r="AR3109" s="21"/>
      <c r="AS3109" s="21"/>
      <c r="AT3109" s="6"/>
      <c r="AU3109" s="6"/>
      <c r="AV3109" s="6"/>
      <c r="AW3109" s="6"/>
    </row>
    <row r="3110" spans="1:49" x14ac:dyDescent="0.35">
      <c r="A3110" s="20"/>
      <c r="B3110" s="20"/>
      <c r="C3110" s="20"/>
      <c r="D3110" s="20"/>
      <c r="E3110" s="6"/>
      <c r="F3110" s="6"/>
      <c r="G3110" s="6"/>
      <c r="H3110" s="6"/>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c r="AG3110" s="6"/>
      <c r="AH3110" s="6"/>
      <c r="AI3110" s="6"/>
      <c r="AJ3110" s="6"/>
      <c r="AK3110" s="6"/>
      <c r="AL3110" s="6"/>
      <c r="AM3110" s="6"/>
      <c r="AN3110" s="6"/>
      <c r="AO3110" s="6"/>
      <c r="AP3110" s="6"/>
      <c r="AQ3110" s="21"/>
      <c r="AR3110" s="21"/>
      <c r="AS3110" s="21"/>
      <c r="AT3110" s="6"/>
      <c r="AU3110" s="6"/>
      <c r="AV3110" s="6"/>
      <c r="AW3110" s="6"/>
    </row>
    <row r="3111" spans="1:49" x14ac:dyDescent="0.35">
      <c r="A3111" s="20"/>
      <c r="B3111" s="20"/>
      <c r="C3111" s="20"/>
      <c r="D3111" s="20"/>
      <c r="E3111" s="6"/>
      <c r="F3111" s="6"/>
      <c r="G3111" s="6"/>
      <c r="H3111" s="6"/>
      <c r="I3111" s="6"/>
      <c r="J3111" s="6"/>
      <c r="K3111" s="6"/>
      <c r="L3111" s="6"/>
      <c r="M3111" s="6"/>
      <c r="N3111" s="6"/>
      <c r="O3111" s="6"/>
      <c r="P3111" s="6"/>
      <c r="Q3111" s="6"/>
      <c r="R3111" s="6"/>
      <c r="S3111" s="6"/>
      <c r="T3111" s="6"/>
      <c r="U3111" s="6"/>
      <c r="V3111" s="6"/>
      <c r="W3111" s="6"/>
      <c r="X3111" s="6"/>
      <c r="Y3111" s="6"/>
      <c r="Z3111" s="6"/>
      <c r="AA3111" s="6"/>
      <c r="AB3111" s="6"/>
      <c r="AC3111" s="6"/>
      <c r="AD3111" s="6"/>
      <c r="AE3111" s="6"/>
      <c r="AF3111" s="6"/>
      <c r="AG3111" s="6"/>
      <c r="AH3111" s="6"/>
      <c r="AI3111" s="6"/>
      <c r="AJ3111" s="6"/>
      <c r="AK3111" s="6"/>
      <c r="AL3111" s="6"/>
      <c r="AM3111" s="6"/>
      <c r="AN3111" s="6"/>
      <c r="AO3111" s="6"/>
      <c r="AP3111" s="6"/>
      <c r="AQ3111" s="21"/>
      <c r="AR3111" s="21"/>
      <c r="AS3111" s="21"/>
      <c r="AT3111" s="6"/>
      <c r="AU3111" s="6"/>
      <c r="AV3111" s="6"/>
      <c r="AW3111" s="6"/>
    </row>
    <row r="3112" spans="1:49" x14ac:dyDescent="0.35">
      <c r="A3112" s="20"/>
      <c r="B3112" s="20"/>
      <c r="C3112" s="20"/>
      <c r="D3112" s="20"/>
      <c r="E3112" s="6"/>
      <c r="F3112" s="6"/>
      <c r="G3112" s="6"/>
      <c r="H3112" s="6"/>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c r="AG3112" s="6"/>
      <c r="AH3112" s="6"/>
      <c r="AI3112" s="6"/>
      <c r="AJ3112" s="6"/>
      <c r="AK3112" s="6"/>
      <c r="AL3112" s="6"/>
      <c r="AM3112" s="6"/>
      <c r="AN3112" s="6"/>
      <c r="AO3112" s="6"/>
      <c r="AP3112" s="6"/>
      <c r="AQ3112" s="21"/>
      <c r="AR3112" s="21"/>
      <c r="AS3112" s="21"/>
      <c r="AT3112" s="6"/>
      <c r="AU3112" s="6"/>
      <c r="AV3112" s="6"/>
      <c r="AW3112" s="6"/>
    </row>
    <row r="3113" spans="1:49" x14ac:dyDescent="0.35">
      <c r="A3113" s="20"/>
      <c r="B3113" s="20"/>
      <c r="C3113" s="20"/>
      <c r="D3113" s="20"/>
      <c r="E3113" s="6"/>
      <c r="F3113" s="6"/>
      <c r="G3113" s="6"/>
      <c r="H3113" s="6"/>
      <c r="I3113" s="6"/>
      <c r="J3113" s="6"/>
      <c r="K3113" s="6"/>
      <c r="L3113" s="6"/>
      <c r="M3113" s="6"/>
      <c r="N3113" s="6"/>
      <c r="O3113" s="6"/>
      <c r="P3113" s="6"/>
      <c r="Q3113" s="6"/>
      <c r="R3113" s="6"/>
      <c r="S3113" s="6"/>
      <c r="T3113" s="6"/>
      <c r="U3113" s="6"/>
      <c r="V3113" s="6"/>
      <c r="W3113" s="6"/>
      <c r="X3113" s="6"/>
      <c r="Y3113" s="6"/>
      <c r="Z3113" s="6"/>
      <c r="AA3113" s="6"/>
      <c r="AB3113" s="6"/>
      <c r="AC3113" s="6"/>
      <c r="AD3113" s="6"/>
      <c r="AE3113" s="6"/>
      <c r="AF3113" s="6"/>
      <c r="AG3113" s="6"/>
      <c r="AH3113" s="6"/>
      <c r="AI3113" s="6"/>
      <c r="AJ3113" s="6"/>
      <c r="AK3113" s="6"/>
      <c r="AL3113" s="6"/>
      <c r="AM3113" s="6"/>
      <c r="AN3113" s="6"/>
      <c r="AO3113" s="6"/>
      <c r="AP3113" s="6"/>
      <c r="AQ3113" s="21"/>
      <c r="AR3113" s="21"/>
      <c r="AS3113" s="21"/>
      <c r="AT3113" s="6"/>
      <c r="AU3113" s="6"/>
      <c r="AV3113" s="6"/>
      <c r="AW3113" s="6"/>
    </row>
    <row r="3114" spans="1:49" x14ac:dyDescent="0.35">
      <c r="A3114" s="20"/>
      <c r="B3114" s="20"/>
      <c r="C3114" s="20"/>
      <c r="D3114" s="20"/>
      <c r="E3114" s="6"/>
      <c r="F3114" s="6"/>
      <c r="G3114" s="6"/>
      <c r="H3114" s="6"/>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c r="AG3114" s="6"/>
      <c r="AH3114" s="6"/>
      <c r="AI3114" s="6"/>
      <c r="AJ3114" s="6"/>
      <c r="AK3114" s="6"/>
      <c r="AL3114" s="6"/>
      <c r="AM3114" s="6"/>
      <c r="AN3114" s="6"/>
      <c r="AO3114" s="6"/>
      <c r="AP3114" s="6"/>
      <c r="AQ3114" s="21"/>
      <c r="AR3114" s="21"/>
      <c r="AS3114" s="21"/>
      <c r="AT3114" s="6"/>
      <c r="AU3114" s="6"/>
      <c r="AV3114" s="6"/>
      <c r="AW3114" s="6"/>
    </row>
    <row r="3115" spans="1:49" x14ac:dyDescent="0.35">
      <c r="A3115" s="20"/>
      <c r="B3115" s="20"/>
      <c r="C3115" s="20"/>
      <c r="D3115" s="20"/>
      <c r="E3115" s="6"/>
      <c r="F3115" s="6"/>
      <c r="G3115" s="6"/>
      <c r="H3115" s="6"/>
      <c r="I3115" s="6"/>
      <c r="J3115" s="6"/>
      <c r="K3115" s="6"/>
      <c r="L3115" s="6"/>
      <c r="M3115" s="6"/>
      <c r="N3115" s="6"/>
      <c r="O3115" s="6"/>
      <c r="P3115" s="6"/>
      <c r="Q3115" s="6"/>
      <c r="R3115" s="6"/>
      <c r="S3115" s="6"/>
      <c r="T3115" s="6"/>
      <c r="U3115" s="6"/>
      <c r="V3115" s="6"/>
      <c r="W3115" s="6"/>
      <c r="X3115" s="6"/>
      <c r="Y3115" s="6"/>
      <c r="Z3115" s="6"/>
      <c r="AA3115" s="6"/>
      <c r="AB3115" s="6"/>
      <c r="AC3115" s="6"/>
      <c r="AD3115" s="6"/>
      <c r="AE3115" s="6"/>
      <c r="AF3115" s="6"/>
      <c r="AG3115" s="6"/>
      <c r="AH3115" s="6"/>
      <c r="AI3115" s="6"/>
      <c r="AJ3115" s="6"/>
      <c r="AK3115" s="6"/>
      <c r="AL3115" s="6"/>
      <c r="AM3115" s="6"/>
      <c r="AN3115" s="6"/>
      <c r="AO3115" s="6"/>
      <c r="AP3115" s="6"/>
      <c r="AQ3115" s="21"/>
      <c r="AR3115" s="21"/>
      <c r="AS3115" s="21"/>
      <c r="AT3115" s="6"/>
      <c r="AU3115" s="6"/>
      <c r="AV3115" s="6"/>
      <c r="AW3115" s="6"/>
    </row>
    <row r="3116" spans="1:49" x14ac:dyDescent="0.35">
      <c r="A3116" s="20"/>
      <c r="B3116" s="20"/>
      <c r="C3116" s="20"/>
      <c r="D3116" s="20"/>
      <c r="E3116" s="6"/>
      <c r="F3116" s="6"/>
      <c r="G3116" s="6"/>
      <c r="H3116" s="6"/>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c r="AG3116" s="6"/>
      <c r="AH3116" s="6"/>
      <c r="AI3116" s="6"/>
      <c r="AJ3116" s="6"/>
      <c r="AK3116" s="6"/>
      <c r="AL3116" s="6"/>
      <c r="AM3116" s="6"/>
      <c r="AN3116" s="6"/>
      <c r="AO3116" s="6"/>
      <c r="AP3116" s="6"/>
      <c r="AQ3116" s="21"/>
      <c r="AR3116" s="21"/>
      <c r="AS3116" s="21"/>
      <c r="AT3116" s="6"/>
      <c r="AU3116" s="6"/>
      <c r="AV3116" s="6"/>
      <c r="AW3116" s="6"/>
    </row>
    <row r="3117" spans="1:49" x14ac:dyDescent="0.35">
      <c r="A3117" s="20"/>
      <c r="B3117" s="20"/>
      <c r="C3117" s="20"/>
      <c r="D3117" s="20"/>
      <c r="E3117" s="6"/>
      <c r="F3117" s="6"/>
      <c r="G3117" s="6"/>
      <c r="H3117" s="6"/>
      <c r="I3117" s="6"/>
      <c r="J3117" s="6"/>
      <c r="K3117" s="6"/>
      <c r="L3117" s="6"/>
      <c r="M3117" s="6"/>
      <c r="N3117" s="6"/>
      <c r="O3117" s="6"/>
      <c r="P3117" s="6"/>
      <c r="Q3117" s="6"/>
      <c r="R3117" s="6"/>
      <c r="S3117" s="6"/>
      <c r="T3117" s="6"/>
      <c r="U3117" s="6"/>
      <c r="V3117" s="6"/>
      <c r="W3117" s="6"/>
      <c r="X3117" s="6"/>
      <c r="Y3117" s="6"/>
      <c r="Z3117" s="6"/>
      <c r="AA3117" s="6"/>
      <c r="AB3117" s="6"/>
      <c r="AC3117" s="6"/>
      <c r="AD3117" s="6"/>
      <c r="AE3117" s="6"/>
      <c r="AF3117" s="6"/>
      <c r="AG3117" s="6"/>
      <c r="AH3117" s="6"/>
      <c r="AI3117" s="6"/>
      <c r="AJ3117" s="6"/>
      <c r="AK3117" s="6"/>
      <c r="AL3117" s="6"/>
      <c r="AM3117" s="6"/>
      <c r="AN3117" s="6"/>
      <c r="AO3117" s="6"/>
      <c r="AP3117" s="6"/>
      <c r="AQ3117" s="21"/>
      <c r="AR3117" s="21"/>
      <c r="AS3117" s="21"/>
      <c r="AT3117" s="6"/>
      <c r="AU3117" s="6"/>
      <c r="AV3117" s="6"/>
      <c r="AW3117" s="6"/>
    </row>
    <row r="3118" spans="1:49" x14ac:dyDescent="0.35">
      <c r="A3118" s="20"/>
      <c r="B3118" s="20"/>
      <c r="C3118" s="20"/>
      <c r="D3118" s="20"/>
      <c r="E3118" s="6"/>
      <c r="F3118" s="6"/>
      <c r="G3118" s="6"/>
      <c r="H3118" s="6"/>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c r="AG3118" s="6"/>
      <c r="AH3118" s="6"/>
      <c r="AI3118" s="6"/>
      <c r="AJ3118" s="6"/>
      <c r="AK3118" s="6"/>
      <c r="AL3118" s="6"/>
      <c r="AM3118" s="6"/>
      <c r="AN3118" s="6"/>
      <c r="AO3118" s="6"/>
      <c r="AP3118" s="6"/>
      <c r="AQ3118" s="21"/>
      <c r="AR3118" s="21"/>
      <c r="AS3118" s="21"/>
      <c r="AT3118" s="6"/>
      <c r="AU3118" s="6"/>
      <c r="AV3118" s="6"/>
      <c r="AW3118" s="6"/>
    </row>
    <row r="3119" spans="1:49" x14ac:dyDescent="0.35">
      <c r="A3119" s="20"/>
      <c r="B3119" s="20"/>
      <c r="C3119" s="20"/>
      <c r="D3119" s="20"/>
      <c r="E3119" s="6"/>
      <c r="F3119" s="6"/>
      <c r="G3119" s="6"/>
      <c r="H3119" s="6"/>
      <c r="I3119" s="6"/>
      <c r="J3119" s="6"/>
      <c r="K3119" s="6"/>
      <c r="L3119" s="6"/>
      <c r="M3119" s="6"/>
      <c r="N3119" s="6"/>
      <c r="O3119" s="6"/>
      <c r="P3119" s="6"/>
      <c r="Q3119" s="6"/>
      <c r="R3119" s="6"/>
      <c r="S3119" s="6"/>
      <c r="T3119" s="6"/>
      <c r="U3119" s="6"/>
      <c r="V3119" s="6"/>
      <c r="W3119" s="6"/>
      <c r="X3119" s="6"/>
      <c r="Y3119" s="6"/>
      <c r="Z3119" s="6"/>
      <c r="AA3119" s="6"/>
      <c r="AB3119" s="6"/>
      <c r="AC3119" s="6"/>
      <c r="AD3119" s="6"/>
      <c r="AE3119" s="6"/>
      <c r="AF3119" s="6"/>
      <c r="AG3119" s="6"/>
      <c r="AH3119" s="6"/>
      <c r="AI3119" s="6"/>
      <c r="AJ3119" s="6"/>
      <c r="AK3119" s="6"/>
      <c r="AL3119" s="6"/>
      <c r="AM3119" s="6"/>
      <c r="AN3119" s="6"/>
      <c r="AO3119" s="6"/>
      <c r="AP3119" s="6"/>
      <c r="AQ3119" s="21"/>
      <c r="AR3119" s="21"/>
      <c r="AS3119" s="21"/>
      <c r="AT3119" s="6"/>
      <c r="AU3119" s="6"/>
      <c r="AV3119" s="6"/>
      <c r="AW3119" s="6"/>
    </row>
    <row r="3120" spans="1:49" x14ac:dyDescent="0.35">
      <c r="A3120" s="20"/>
      <c r="B3120" s="20"/>
      <c r="C3120" s="20"/>
      <c r="D3120" s="20"/>
      <c r="E3120" s="6"/>
      <c r="F3120" s="6"/>
      <c r="G3120" s="6"/>
      <c r="H3120" s="6"/>
      <c r="I3120" s="6"/>
      <c r="J3120" s="6"/>
      <c r="K3120" s="6"/>
      <c r="L3120" s="6"/>
      <c r="M3120" s="6"/>
      <c r="N3120" s="6"/>
      <c r="O3120" s="6"/>
      <c r="P3120" s="6"/>
      <c r="Q3120" s="6"/>
      <c r="R3120" s="6"/>
      <c r="S3120" s="6"/>
      <c r="T3120" s="6"/>
      <c r="U3120" s="6"/>
      <c r="V3120" s="6"/>
      <c r="W3120" s="6"/>
      <c r="X3120" s="6"/>
      <c r="Y3120" s="6"/>
      <c r="Z3120" s="6"/>
      <c r="AA3120" s="6"/>
      <c r="AB3120" s="6"/>
      <c r="AC3120" s="6"/>
      <c r="AD3120" s="6"/>
      <c r="AE3120" s="6"/>
      <c r="AF3120" s="6"/>
      <c r="AG3120" s="6"/>
      <c r="AH3120" s="6"/>
      <c r="AI3120" s="6"/>
      <c r="AJ3120" s="6"/>
      <c r="AK3120" s="6"/>
      <c r="AL3120" s="6"/>
      <c r="AM3120" s="6"/>
      <c r="AN3120" s="6"/>
      <c r="AO3120" s="6"/>
      <c r="AP3120" s="6"/>
      <c r="AQ3120" s="21"/>
      <c r="AR3120" s="21"/>
      <c r="AS3120" s="21"/>
      <c r="AT3120" s="6"/>
      <c r="AU3120" s="6"/>
      <c r="AV3120" s="6"/>
      <c r="AW3120" s="6"/>
    </row>
    <row r="3121" spans="1:49" x14ac:dyDescent="0.35">
      <c r="A3121" s="20"/>
      <c r="B3121" s="20"/>
      <c r="C3121" s="20"/>
      <c r="D3121" s="20"/>
      <c r="E3121" s="6"/>
      <c r="F3121" s="6"/>
      <c r="G3121" s="6"/>
      <c r="H3121" s="6"/>
      <c r="I3121" s="6"/>
      <c r="J3121" s="6"/>
      <c r="K3121" s="6"/>
      <c r="L3121" s="6"/>
      <c r="M3121" s="6"/>
      <c r="N3121" s="6"/>
      <c r="O3121" s="6"/>
      <c r="P3121" s="6"/>
      <c r="Q3121" s="6"/>
      <c r="R3121" s="6"/>
      <c r="S3121" s="6"/>
      <c r="T3121" s="6"/>
      <c r="U3121" s="6"/>
      <c r="V3121" s="6"/>
      <c r="W3121" s="6"/>
      <c r="X3121" s="6"/>
      <c r="Y3121" s="6"/>
      <c r="Z3121" s="6"/>
      <c r="AA3121" s="6"/>
      <c r="AB3121" s="6"/>
      <c r="AC3121" s="6"/>
      <c r="AD3121" s="6"/>
      <c r="AE3121" s="6"/>
      <c r="AF3121" s="6"/>
      <c r="AG3121" s="6"/>
      <c r="AH3121" s="6"/>
      <c r="AI3121" s="6"/>
      <c r="AJ3121" s="6"/>
      <c r="AK3121" s="6"/>
      <c r="AL3121" s="6"/>
      <c r="AM3121" s="6"/>
      <c r="AN3121" s="6"/>
      <c r="AO3121" s="6"/>
      <c r="AP3121" s="6"/>
      <c r="AQ3121" s="21"/>
      <c r="AR3121" s="21"/>
      <c r="AS3121" s="21"/>
      <c r="AT3121" s="6"/>
      <c r="AU3121" s="6"/>
      <c r="AV3121" s="6"/>
      <c r="AW3121" s="6"/>
    </row>
    <row r="3122" spans="1:49" x14ac:dyDescent="0.35">
      <c r="A3122" s="20"/>
      <c r="B3122" s="20"/>
      <c r="C3122" s="20"/>
      <c r="D3122" s="20"/>
      <c r="E3122" s="6"/>
      <c r="F3122" s="6"/>
      <c r="G3122" s="6"/>
      <c r="H3122" s="6"/>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c r="AG3122" s="6"/>
      <c r="AH3122" s="6"/>
      <c r="AI3122" s="6"/>
      <c r="AJ3122" s="6"/>
      <c r="AK3122" s="6"/>
      <c r="AL3122" s="6"/>
      <c r="AM3122" s="6"/>
      <c r="AN3122" s="6"/>
      <c r="AO3122" s="6"/>
      <c r="AP3122" s="6"/>
      <c r="AQ3122" s="21"/>
      <c r="AR3122" s="21"/>
      <c r="AS3122" s="21"/>
      <c r="AT3122" s="6"/>
      <c r="AU3122" s="6"/>
      <c r="AV3122" s="6"/>
      <c r="AW3122" s="6"/>
    </row>
    <row r="3123" spans="1:49" x14ac:dyDescent="0.35">
      <c r="A3123" s="20"/>
      <c r="B3123" s="20"/>
      <c r="C3123" s="20"/>
      <c r="D3123" s="20"/>
      <c r="E3123" s="6"/>
      <c r="F3123" s="6"/>
      <c r="G3123" s="6"/>
      <c r="H3123" s="6"/>
      <c r="I3123" s="6"/>
      <c r="J3123" s="6"/>
      <c r="K3123" s="6"/>
      <c r="L3123" s="6"/>
      <c r="M3123" s="6"/>
      <c r="N3123" s="6"/>
      <c r="O3123" s="6"/>
      <c r="P3123" s="6"/>
      <c r="Q3123" s="6"/>
      <c r="R3123" s="6"/>
      <c r="S3123" s="6"/>
      <c r="T3123" s="6"/>
      <c r="U3123" s="6"/>
      <c r="V3123" s="6"/>
      <c r="W3123" s="6"/>
      <c r="X3123" s="6"/>
      <c r="Y3123" s="6"/>
      <c r="Z3123" s="6"/>
      <c r="AA3123" s="6"/>
      <c r="AB3123" s="6"/>
      <c r="AC3123" s="6"/>
      <c r="AD3123" s="6"/>
      <c r="AE3123" s="6"/>
      <c r="AF3123" s="6"/>
      <c r="AG3123" s="6"/>
      <c r="AH3123" s="6"/>
      <c r="AI3123" s="6"/>
      <c r="AJ3123" s="6"/>
      <c r="AK3123" s="6"/>
      <c r="AL3123" s="6"/>
      <c r="AM3123" s="6"/>
      <c r="AN3123" s="6"/>
      <c r="AO3123" s="6"/>
      <c r="AP3123" s="6"/>
      <c r="AQ3123" s="21"/>
      <c r="AR3123" s="21"/>
      <c r="AS3123" s="21"/>
      <c r="AT3123" s="6"/>
      <c r="AU3123" s="6"/>
      <c r="AV3123" s="6"/>
      <c r="AW3123" s="6"/>
    </row>
    <row r="3124" spans="1:49" x14ac:dyDescent="0.35">
      <c r="A3124" s="20"/>
      <c r="B3124" s="20"/>
      <c r="C3124" s="20"/>
      <c r="D3124" s="20"/>
      <c r="E3124" s="6"/>
      <c r="F3124" s="6"/>
      <c r="G3124" s="6"/>
      <c r="H3124" s="6"/>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c r="AG3124" s="6"/>
      <c r="AH3124" s="6"/>
      <c r="AI3124" s="6"/>
      <c r="AJ3124" s="6"/>
      <c r="AK3124" s="6"/>
      <c r="AL3124" s="6"/>
      <c r="AM3124" s="6"/>
      <c r="AN3124" s="6"/>
      <c r="AO3124" s="6"/>
      <c r="AP3124" s="6"/>
      <c r="AQ3124" s="21"/>
      <c r="AR3124" s="21"/>
      <c r="AS3124" s="21"/>
      <c r="AT3124" s="6"/>
      <c r="AU3124" s="6"/>
      <c r="AV3124" s="6"/>
      <c r="AW3124" s="6"/>
    </row>
    <row r="3125" spans="1:49" x14ac:dyDescent="0.35">
      <c r="A3125" s="20"/>
      <c r="B3125" s="20"/>
      <c r="C3125" s="20"/>
      <c r="D3125" s="20"/>
      <c r="E3125" s="6"/>
      <c r="F3125" s="6"/>
      <c r="G3125" s="6"/>
      <c r="H3125" s="6"/>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c r="AG3125" s="6"/>
      <c r="AH3125" s="6"/>
      <c r="AI3125" s="6"/>
      <c r="AJ3125" s="6"/>
      <c r="AK3125" s="6"/>
      <c r="AL3125" s="6"/>
      <c r="AM3125" s="6"/>
      <c r="AN3125" s="6"/>
      <c r="AO3125" s="6"/>
      <c r="AP3125" s="6"/>
      <c r="AQ3125" s="21"/>
      <c r="AR3125" s="21"/>
      <c r="AS3125" s="21"/>
      <c r="AT3125" s="6"/>
      <c r="AU3125" s="6"/>
      <c r="AV3125" s="6"/>
      <c r="AW3125" s="6"/>
    </row>
    <row r="3126" spans="1:49" x14ac:dyDescent="0.35">
      <c r="A3126" s="20"/>
      <c r="B3126" s="20"/>
      <c r="C3126" s="20"/>
      <c r="D3126" s="20"/>
      <c r="E3126" s="6"/>
      <c r="F3126" s="6"/>
      <c r="G3126" s="6"/>
      <c r="H3126" s="6"/>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c r="AG3126" s="6"/>
      <c r="AH3126" s="6"/>
      <c r="AI3126" s="6"/>
      <c r="AJ3126" s="6"/>
      <c r="AK3126" s="6"/>
      <c r="AL3126" s="6"/>
      <c r="AM3126" s="6"/>
      <c r="AN3126" s="6"/>
      <c r="AO3126" s="6"/>
      <c r="AP3126" s="6"/>
      <c r="AQ3126" s="21"/>
      <c r="AR3126" s="21"/>
      <c r="AS3126" s="21"/>
      <c r="AT3126" s="6"/>
      <c r="AU3126" s="6"/>
      <c r="AV3126" s="6"/>
      <c r="AW3126" s="6"/>
    </row>
    <row r="3127" spans="1:49" x14ac:dyDescent="0.35">
      <c r="A3127" s="20"/>
      <c r="B3127" s="20"/>
      <c r="C3127" s="20"/>
      <c r="D3127" s="20"/>
      <c r="E3127" s="6"/>
      <c r="F3127" s="6"/>
      <c r="G3127" s="6"/>
      <c r="H3127" s="6"/>
      <c r="I3127" s="6"/>
      <c r="J3127" s="6"/>
      <c r="K3127" s="6"/>
      <c r="L3127" s="6"/>
      <c r="M3127" s="6"/>
      <c r="N3127" s="6"/>
      <c r="O3127" s="6"/>
      <c r="P3127" s="6"/>
      <c r="Q3127" s="6"/>
      <c r="R3127" s="6"/>
      <c r="S3127" s="6"/>
      <c r="T3127" s="6"/>
      <c r="U3127" s="6"/>
      <c r="V3127" s="6"/>
      <c r="W3127" s="6"/>
      <c r="X3127" s="6"/>
      <c r="Y3127" s="6"/>
      <c r="Z3127" s="6"/>
      <c r="AA3127" s="6"/>
      <c r="AB3127" s="6"/>
      <c r="AC3127" s="6"/>
      <c r="AD3127" s="6"/>
      <c r="AE3127" s="6"/>
      <c r="AF3127" s="6"/>
      <c r="AG3127" s="6"/>
      <c r="AH3127" s="6"/>
      <c r="AI3127" s="6"/>
      <c r="AJ3127" s="6"/>
      <c r="AK3127" s="6"/>
      <c r="AL3127" s="6"/>
      <c r="AM3127" s="6"/>
      <c r="AN3127" s="6"/>
      <c r="AO3127" s="6"/>
      <c r="AP3127" s="6"/>
      <c r="AQ3127" s="21"/>
      <c r="AR3127" s="21"/>
      <c r="AS3127" s="21"/>
      <c r="AT3127" s="6"/>
      <c r="AU3127" s="6"/>
      <c r="AV3127" s="6"/>
      <c r="AW3127" s="6"/>
    </row>
    <row r="3128" spans="1:49" x14ac:dyDescent="0.35">
      <c r="A3128" s="20"/>
      <c r="B3128" s="20"/>
      <c r="C3128" s="20"/>
      <c r="D3128" s="20"/>
      <c r="E3128" s="6"/>
      <c r="F3128" s="6"/>
      <c r="G3128" s="6"/>
      <c r="H3128" s="6"/>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c r="AG3128" s="6"/>
      <c r="AH3128" s="6"/>
      <c r="AI3128" s="6"/>
      <c r="AJ3128" s="6"/>
      <c r="AK3128" s="6"/>
      <c r="AL3128" s="6"/>
      <c r="AM3128" s="6"/>
      <c r="AN3128" s="6"/>
      <c r="AO3128" s="6"/>
      <c r="AP3128" s="6"/>
      <c r="AQ3128" s="21"/>
      <c r="AR3128" s="21"/>
      <c r="AS3128" s="21"/>
      <c r="AT3128" s="6"/>
      <c r="AU3128" s="6"/>
      <c r="AV3128" s="6"/>
      <c r="AW3128" s="6"/>
    </row>
    <row r="3129" spans="1:49" x14ac:dyDescent="0.35">
      <c r="A3129" s="20"/>
      <c r="B3129" s="20"/>
      <c r="C3129" s="20"/>
      <c r="D3129" s="20"/>
      <c r="E3129" s="6"/>
      <c r="F3129" s="6"/>
      <c r="G3129" s="6"/>
      <c r="H3129" s="6"/>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c r="AG3129" s="6"/>
      <c r="AH3129" s="6"/>
      <c r="AI3129" s="6"/>
      <c r="AJ3129" s="6"/>
      <c r="AK3129" s="6"/>
      <c r="AL3129" s="6"/>
      <c r="AM3129" s="6"/>
      <c r="AN3129" s="6"/>
      <c r="AO3129" s="6"/>
      <c r="AP3129" s="6"/>
      <c r="AQ3129" s="21"/>
      <c r="AR3129" s="21"/>
      <c r="AS3129" s="21"/>
      <c r="AT3129" s="6"/>
      <c r="AU3129" s="6"/>
      <c r="AV3129" s="6"/>
      <c r="AW3129" s="6"/>
    </row>
    <row r="3130" spans="1:49" x14ac:dyDescent="0.35">
      <c r="A3130" s="20"/>
      <c r="B3130" s="20"/>
      <c r="C3130" s="20"/>
      <c r="D3130" s="20"/>
      <c r="E3130" s="6"/>
      <c r="F3130" s="6"/>
      <c r="G3130" s="6"/>
      <c r="H3130" s="6"/>
      <c r="I3130" s="6"/>
      <c r="J3130" s="6"/>
      <c r="K3130" s="6"/>
      <c r="L3130" s="6"/>
      <c r="M3130" s="6"/>
      <c r="N3130" s="6"/>
      <c r="O3130" s="6"/>
      <c r="P3130" s="6"/>
      <c r="Q3130" s="6"/>
      <c r="R3130" s="6"/>
      <c r="S3130" s="6"/>
      <c r="T3130" s="6"/>
      <c r="U3130" s="6"/>
      <c r="V3130" s="6"/>
      <c r="W3130" s="6"/>
      <c r="X3130" s="6"/>
      <c r="Y3130" s="6"/>
      <c r="Z3130" s="6"/>
      <c r="AA3130" s="6"/>
      <c r="AB3130" s="6"/>
      <c r="AC3130" s="6"/>
      <c r="AD3130" s="6"/>
      <c r="AE3130" s="6"/>
      <c r="AF3130" s="6"/>
      <c r="AG3130" s="6"/>
      <c r="AH3130" s="6"/>
      <c r="AI3130" s="6"/>
      <c r="AJ3130" s="6"/>
      <c r="AK3130" s="6"/>
      <c r="AL3130" s="6"/>
      <c r="AM3130" s="6"/>
      <c r="AN3130" s="6"/>
      <c r="AO3130" s="6"/>
      <c r="AP3130" s="6"/>
      <c r="AQ3130" s="21"/>
      <c r="AR3130" s="21"/>
      <c r="AS3130" s="21"/>
      <c r="AT3130" s="6"/>
      <c r="AU3130" s="6"/>
      <c r="AV3130" s="6"/>
      <c r="AW3130" s="6"/>
    </row>
    <row r="3131" spans="1:49" x14ac:dyDescent="0.35">
      <c r="A3131" s="20"/>
      <c r="B3131" s="20"/>
      <c r="C3131" s="20"/>
      <c r="D3131" s="20"/>
      <c r="E3131" s="6"/>
      <c r="F3131" s="6"/>
      <c r="G3131" s="6"/>
      <c r="H3131" s="6"/>
      <c r="I3131" s="6"/>
      <c r="J3131" s="6"/>
      <c r="K3131" s="6"/>
      <c r="L3131" s="6"/>
      <c r="M3131" s="6"/>
      <c r="N3131" s="6"/>
      <c r="O3131" s="6"/>
      <c r="P3131" s="6"/>
      <c r="Q3131" s="6"/>
      <c r="R3131" s="6"/>
      <c r="S3131" s="6"/>
      <c r="T3131" s="6"/>
      <c r="U3131" s="6"/>
      <c r="V3131" s="6"/>
      <c r="W3131" s="6"/>
      <c r="X3131" s="6"/>
      <c r="Y3131" s="6"/>
      <c r="Z3131" s="6"/>
      <c r="AA3131" s="6"/>
      <c r="AB3131" s="6"/>
      <c r="AC3131" s="6"/>
      <c r="AD3131" s="6"/>
      <c r="AE3131" s="6"/>
      <c r="AF3131" s="6"/>
      <c r="AG3131" s="6"/>
      <c r="AH3131" s="6"/>
      <c r="AI3131" s="6"/>
      <c r="AJ3131" s="6"/>
      <c r="AK3131" s="6"/>
      <c r="AL3131" s="6"/>
      <c r="AM3131" s="6"/>
      <c r="AN3131" s="6"/>
      <c r="AO3131" s="6"/>
      <c r="AP3131" s="6"/>
      <c r="AQ3131" s="21"/>
      <c r="AR3131" s="21"/>
      <c r="AS3131" s="21"/>
      <c r="AT3131" s="6"/>
      <c r="AU3131" s="6"/>
      <c r="AV3131" s="6"/>
      <c r="AW3131" s="6"/>
    </row>
    <row r="3132" spans="1:49" x14ac:dyDescent="0.35">
      <c r="A3132" s="20"/>
      <c r="B3132" s="20"/>
      <c r="C3132" s="20"/>
      <c r="D3132" s="20"/>
      <c r="E3132" s="6"/>
      <c r="F3132" s="6"/>
      <c r="G3132" s="6"/>
      <c r="H3132" s="6"/>
      <c r="I3132" s="6"/>
      <c r="J3132" s="6"/>
      <c r="K3132" s="6"/>
      <c r="L3132" s="6"/>
      <c r="M3132" s="6"/>
      <c r="N3132" s="6"/>
      <c r="O3132" s="6"/>
      <c r="P3132" s="6"/>
      <c r="Q3132" s="6"/>
      <c r="R3132" s="6"/>
      <c r="S3132" s="6"/>
      <c r="T3132" s="6"/>
      <c r="U3132" s="6"/>
      <c r="V3132" s="6"/>
      <c r="W3132" s="6"/>
      <c r="X3132" s="6"/>
      <c r="Y3132" s="6"/>
      <c r="Z3132" s="6"/>
      <c r="AA3132" s="6"/>
      <c r="AB3132" s="6"/>
      <c r="AC3132" s="6"/>
      <c r="AD3132" s="6"/>
      <c r="AE3132" s="6"/>
      <c r="AF3132" s="6"/>
      <c r="AG3132" s="6"/>
      <c r="AH3132" s="6"/>
      <c r="AI3132" s="6"/>
      <c r="AJ3132" s="6"/>
      <c r="AK3132" s="6"/>
      <c r="AL3132" s="6"/>
      <c r="AM3132" s="6"/>
      <c r="AN3132" s="6"/>
      <c r="AO3132" s="6"/>
      <c r="AP3132" s="6"/>
      <c r="AQ3132" s="21"/>
      <c r="AR3132" s="21"/>
      <c r="AS3132" s="21"/>
      <c r="AT3132" s="6"/>
      <c r="AU3132" s="6"/>
      <c r="AV3132" s="6"/>
      <c r="AW3132" s="6"/>
    </row>
    <row r="3133" spans="1:49" x14ac:dyDescent="0.35">
      <c r="A3133" s="20"/>
      <c r="B3133" s="20"/>
      <c r="C3133" s="20"/>
      <c r="D3133" s="20"/>
      <c r="E3133" s="6"/>
      <c r="F3133" s="6"/>
      <c r="G3133" s="6"/>
      <c r="H3133" s="6"/>
      <c r="I3133" s="6"/>
      <c r="J3133" s="6"/>
      <c r="K3133" s="6"/>
      <c r="L3133" s="6"/>
      <c r="M3133" s="6"/>
      <c r="N3133" s="6"/>
      <c r="O3133" s="6"/>
      <c r="P3133" s="6"/>
      <c r="Q3133" s="6"/>
      <c r="R3133" s="6"/>
      <c r="S3133" s="6"/>
      <c r="T3133" s="6"/>
      <c r="U3133" s="6"/>
      <c r="V3133" s="6"/>
      <c r="W3133" s="6"/>
      <c r="X3133" s="6"/>
      <c r="Y3133" s="6"/>
      <c r="Z3133" s="6"/>
      <c r="AA3133" s="6"/>
      <c r="AB3133" s="6"/>
      <c r="AC3133" s="6"/>
      <c r="AD3133" s="6"/>
      <c r="AE3133" s="6"/>
      <c r="AF3133" s="6"/>
      <c r="AG3133" s="6"/>
      <c r="AH3133" s="6"/>
      <c r="AI3133" s="6"/>
      <c r="AJ3133" s="6"/>
      <c r="AK3133" s="6"/>
      <c r="AL3133" s="6"/>
      <c r="AM3133" s="6"/>
      <c r="AN3133" s="6"/>
      <c r="AO3133" s="6"/>
      <c r="AP3133" s="6"/>
      <c r="AQ3133" s="21"/>
      <c r="AR3133" s="21"/>
      <c r="AS3133" s="21"/>
      <c r="AT3133" s="6"/>
      <c r="AU3133" s="6"/>
      <c r="AV3133" s="6"/>
      <c r="AW3133" s="6"/>
    </row>
    <row r="3134" spans="1:49" x14ac:dyDescent="0.35">
      <c r="A3134" s="20"/>
      <c r="B3134" s="20"/>
      <c r="C3134" s="20"/>
      <c r="D3134" s="20"/>
      <c r="E3134" s="6"/>
      <c r="F3134" s="6"/>
      <c r="G3134" s="6"/>
      <c r="H3134" s="6"/>
      <c r="I3134" s="6"/>
      <c r="J3134" s="6"/>
      <c r="K3134" s="6"/>
      <c r="L3134" s="6"/>
      <c r="M3134" s="6"/>
      <c r="N3134" s="6"/>
      <c r="O3134" s="6"/>
      <c r="P3134" s="6"/>
      <c r="Q3134" s="6"/>
      <c r="R3134" s="6"/>
      <c r="S3134" s="6"/>
      <c r="T3134" s="6"/>
      <c r="U3134" s="6"/>
      <c r="V3134" s="6"/>
      <c r="W3134" s="6"/>
      <c r="X3134" s="6"/>
      <c r="Y3134" s="6"/>
      <c r="Z3134" s="6"/>
      <c r="AA3134" s="6"/>
      <c r="AB3134" s="6"/>
      <c r="AC3134" s="6"/>
      <c r="AD3134" s="6"/>
      <c r="AE3134" s="6"/>
      <c r="AF3134" s="6"/>
      <c r="AG3134" s="6"/>
      <c r="AH3134" s="6"/>
      <c r="AI3134" s="6"/>
      <c r="AJ3134" s="6"/>
      <c r="AK3134" s="6"/>
      <c r="AL3134" s="6"/>
      <c r="AM3134" s="6"/>
      <c r="AN3134" s="6"/>
      <c r="AO3134" s="6"/>
      <c r="AP3134" s="6"/>
      <c r="AQ3134" s="21"/>
      <c r="AR3134" s="21"/>
      <c r="AS3134" s="21"/>
      <c r="AT3134" s="6"/>
      <c r="AU3134" s="6"/>
      <c r="AV3134" s="6"/>
      <c r="AW3134" s="6"/>
    </row>
    <row r="3135" spans="1:49" x14ac:dyDescent="0.35">
      <c r="A3135" s="20"/>
      <c r="B3135" s="20"/>
      <c r="C3135" s="20"/>
      <c r="D3135" s="20"/>
      <c r="E3135" s="6"/>
      <c r="F3135" s="6"/>
      <c r="G3135" s="6"/>
      <c r="H3135" s="6"/>
      <c r="I3135" s="6"/>
      <c r="J3135" s="6"/>
      <c r="K3135" s="6"/>
      <c r="L3135" s="6"/>
      <c r="M3135" s="6"/>
      <c r="N3135" s="6"/>
      <c r="O3135" s="6"/>
      <c r="P3135" s="6"/>
      <c r="Q3135" s="6"/>
      <c r="R3135" s="6"/>
      <c r="S3135" s="6"/>
      <c r="T3135" s="6"/>
      <c r="U3135" s="6"/>
      <c r="V3135" s="6"/>
      <c r="W3135" s="6"/>
      <c r="X3135" s="6"/>
      <c r="Y3135" s="6"/>
      <c r="Z3135" s="6"/>
      <c r="AA3135" s="6"/>
      <c r="AB3135" s="6"/>
      <c r="AC3135" s="6"/>
      <c r="AD3135" s="6"/>
      <c r="AE3135" s="6"/>
      <c r="AF3135" s="6"/>
      <c r="AG3135" s="6"/>
      <c r="AH3135" s="6"/>
      <c r="AI3135" s="6"/>
      <c r="AJ3135" s="6"/>
      <c r="AK3135" s="6"/>
      <c r="AL3135" s="6"/>
      <c r="AM3135" s="6"/>
      <c r="AN3135" s="6"/>
      <c r="AO3135" s="6"/>
      <c r="AP3135" s="6"/>
      <c r="AQ3135" s="21"/>
      <c r="AR3135" s="21"/>
      <c r="AS3135" s="21"/>
      <c r="AT3135" s="6"/>
      <c r="AU3135" s="6"/>
      <c r="AV3135" s="6"/>
      <c r="AW3135" s="6"/>
    </row>
    <row r="3136" spans="1:49" x14ac:dyDescent="0.35">
      <c r="A3136" s="20"/>
      <c r="B3136" s="20"/>
      <c r="C3136" s="20"/>
      <c r="D3136" s="20"/>
      <c r="E3136" s="6"/>
      <c r="F3136" s="6"/>
      <c r="G3136" s="6"/>
      <c r="H3136" s="6"/>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c r="AG3136" s="6"/>
      <c r="AH3136" s="6"/>
      <c r="AI3136" s="6"/>
      <c r="AJ3136" s="6"/>
      <c r="AK3136" s="6"/>
      <c r="AL3136" s="6"/>
      <c r="AM3136" s="6"/>
      <c r="AN3136" s="6"/>
      <c r="AO3136" s="6"/>
      <c r="AP3136" s="6"/>
      <c r="AQ3136" s="21"/>
      <c r="AR3136" s="21"/>
      <c r="AS3136" s="21"/>
      <c r="AT3136" s="6"/>
      <c r="AU3136" s="6"/>
      <c r="AV3136" s="6"/>
      <c r="AW3136" s="6"/>
    </row>
    <row r="3137" spans="1:49" x14ac:dyDescent="0.35">
      <c r="A3137" s="20"/>
      <c r="B3137" s="20"/>
      <c r="C3137" s="20"/>
      <c r="D3137" s="20"/>
      <c r="E3137" s="6"/>
      <c r="F3137" s="6"/>
      <c r="G3137" s="6"/>
      <c r="H3137" s="6"/>
      <c r="I3137" s="6"/>
      <c r="J3137" s="6"/>
      <c r="K3137" s="6"/>
      <c r="L3137" s="6"/>
      <c r="M3137" s="6"/>
      <c r="N3137" s="6"/>
      <c r="O3137" s="6"/>
      <c r="P3137" s="6"/>
      <c r="Q3137" s="6"/>
      <c r="R3137" s="6"/>
      <c r="S3137" s="6"/>
      <c r="T3137" s="6"/>
      <c r="U3137" s="6"/>
      <c r="V3137" s="6"/>
      <c r="W3137" s="6"/>
      <c r="X3137" s="6"/>
      <c r="Y3137" s="6"/>
      <c r="Z3137" s="6"/>
      <c r="AA3137" s="6"/>
      <c r="AB3137" s="6"/>
      <c r="AC3137" s="6"/>
      <c r="AD3137" s="6"/>
      <c r="AE3137" s="6"/>
      <c r="AF3137" s="6"/>
      <c r="AG3137" s="6"/>
      <c r="AH3137" s="6"/>
      <c r="AI3137" s="6"/>
      <c r="AJ3137" s="6"/>
      <c r="AK3137" s="6"/>
      <c r="AL3137" s="6"/>
      <c r="AM3137" s="6"/>
      <c r="AN3137" s="6"/>
      <c r="AO3137" s="6"/>
      <c r="AP3137" s="6"/>
      <c r="AQ3137" s="21"/>
      <c r="AR3137" s="21"/>
      <c r="AS3137" s="21"/>
      <c r="AT3137" s="6"/>
      <c r="AU3137" s="6"/>
      <c r="AV3137" s="6"/>
      <c r="AW3137" s="6"/>
    </row>
    <row r="3138" spans="1:49" x14ac:dyDescent="0.35">
      <c r="A3138" s="20"/>
      <c r="B3138" s="20"/>
      <c r="C3138" s="20"/>
      <c r="D3138" s="20"/>
      <c r="E3138" s="6"/>
      <c r="F3138" s="6"/>
      <c r="G3138" s="6"/>
      <c r="H3138" s="6"/>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c r="AG3138" s="6"/>
      <c r="AH3138" s="6"/>
      <c r="AI3138" s="6"/>
      <c r="AJ3138" s="6"/>
      <c r="AK3138" s="6"/>
      <c r="AL3138" s="6"/>
      <c r="AM3138" s="6"/>
      <c r="AN3138" s="6"/>
      <c r="AO3138" s="6"/>
      <c r="AP3138" s="6"/>
      <c r="AQ3138" s="21"/>
      <c r="AR3138" s="21"/>
      <c r="AS3138" s="21"/>
      <c r="AT3138" s="6"/>
      <c r="AU3138" s="6"/>
      <c r="AV3138" s="6"/>
      <c r="AW3138" s="6"/>
    </row>
    <row r="3139" spans="1:49" x14ac:dyDescent="0.35">
      <c r="A3139" s="20"/>
      <c r="B3139" s="20"/>
      <c r="C3139" s="20"/>
      <c r="D3139" s="20"/>
      <c r="E3139" s="6"/>
      <c r="F3139" s="6"/>
      <c r="G3139" s="6"/>
      <c r="H3139" s="6"/>
      <c r="I3139" s="6"/>
      <c r="J3139" s="6"/>
      <c r="K3139" s="6"/>
      <c r="L3139" s="6"/>
      <c r="M3139" s="6"/>
      <c r="N3139" s="6"/>
      <c r="O3139" s="6"/>
      <c r="P3139" s="6"/>
      <c r="Q3139" s="6"/>
      <c r="R3139" s="6"/>
      <c r="S3139" s="6"/>
      <c r="T3139" s="6"/>
      <c r="U3139" s="6"/>
      <c r="V3139" s="6"/>
      <c r="W3139" s="6"/>
      <c r="X3139" s="6"/>
      <c r="Y3139" s="6"/>
      <c r="Z3139" s="6"/>
      <c r="AA3139" s="6"/>
      <c r="AB3139" s="6"/>
      <c r="AC3139" s="6"/>
      <c r="AD3139" s="6"/>
      <c r="AE3139" s="6"/>
      <c r="AF3139" s="6"/>
      <c r="AG3139" s="6"/>
      <c r="AH3139" s="6"/>
      <c r="AI3139" s="6"/>
      <c r="AJ3139" s="6"/>
      <c r="AK3139" s="6"/>
      <c r="AL3139" s="6"/>
      <c r="AM3139" s="6"/>
      <c r="AN3139" s="6"/>
      <c r="AO3139" s="6"/>
      <c r="AP3139" s="6"/>
      <c r="AQ3139" s="21"/>
      <c r="AR3139" s="21"/>
      <c r="AS3139" s="21"/>
      <c r="AT3139" s="6"/>
      <c r="AU3139" s="6"/>
      <c r="AV3139" s="6"/>
      <c r="AW3139" s="6"/>
    </row>
    <row r="3140" spans="1:49" x14ac:dyDescent="0.35">
      <c r="A3140" s="20"/>
      <c r="B3140" s="20"/>
      <c r="C3140" s="20"/>
      <c r="D3140" s="20"/>
      <c r="E3140" s="6"/>
      <c r="F3140" s="6"/>
      <c r="G3140" s="6"/>
      <c r="H3140" s="6"/>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c r="AG3140" s="6"/>
      <c r="AH3140" s="6"/>
      <c r="AI3140" s="6"/>
      <c r="AJ3140" s="6"/>
      <c r="AK3140" s="6"/>
      <c r="AL3140" s="6"/>
      <c r="AM3140" s="6"/>
      <c r="AN3140" s="6"/>
      <c r="AO3140" s="6"/>
      <c r="AP3140" s="6"/>
      <c r="AQ3140" s="21"/>
      <c r="AR3140" s="21"/>
      <c r="AS3140" s="21"/>
      <c r="AT3140" s="6"/>
      <c r="AU3140" s="6"/>
      <c r="AV3140" s="6"/>
      <c r="AW3140" s="6"/>
    </row>
    <row r="3141" spans="1:49" x14ac:dyDescent="0.35">
      <c r="A3141" s="20"/>
      <c r="B3141" s="20"/>
      <c r="C3141" s="20"/>
      <c r="D3141" s="20"/>
      <c r="E3141" s="6"/>
      <c r="F3141" s="6"/>
      <c r="G3141" s="6"/>
      <c r="H3141" s="6"/>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c r="AG3141" s="6"/>
      <c r="AH3141" s="6"/>
      <c r="AI3141" s="6"/>
      <c r="AJ3141" s="6"/>
      <c r="AK3141" s="6"/>
      <c r="AL3141" s="6"/>
      <c r="AM3141" s="6"/>
      <c r="AN3141" s="6"/>
      <c r="AO3141" s="6"/>
      <c r="AP3141" s="6"/>
      <c r="AQ3141" s="21"/>
      <c r="AR3141" s="21"/>
      <c r="AS3141" s="21"/>
      <c r="AT3141" s="6"/>
      <c r="AU3141" s="6"/>
      <c r="AV3141" s="6"/>
      <c r="AW3141" s="6"/>
    </row>
    <row r="3142" spans="1:49" x14ac:dyDescent="0.35">
      <c r="A3142" s="20"/>
      <c r="B3142" s="20"/>
      <c r="C3142" s="20"/>
      <c r="D3142" s="20"/>
      <c r="E3142" s="6"/>
      <c r="F3142" s="6"/>
      <c r="G3142" s="6"/>
      <c r="H3142" s="6"/>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c r="AG3142" s="6"/>
      <c r="AH3142" s="6"/>
      <c r="AI3142" s="6"/>
      <c r="AJ3142" s="6"/>
      <c r="AK3142" s="6"/>
      <c r="AL3142" s="6"/>
      <c r="AM3142" s="6"/>
      <c r="AN3142" s="6"/>
      <c r="AO3142" s="6"/>
      <c r="AP3142" s="6"/>
      <c r="AQ3142" s="21"/>
      <c r="AR3142" s="21"/>
      <c r="AS3142" s="21"/>
      <c r="AT3142" s="6"/>
      <c r="AU3142" s="6"/>
      <c r="AV3142" s="6"/>
      <c r="AW3142" s="6"/>
    </row>
    <row r="3143" spans="1:49" x14ac:dyDescent="0.35">
      <c r="A3143" s="20"/>
      <c r="B3143" s="20"/>
      <c r="C3143" s="20"/>
      <c r="D3143" s="20"/>
      <c r="E3143" s="6"/>
      <c r="F3143" s="6"/>
      <c r="G3143" s="6"/>
      <c r="H3143" s="6"/>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c r="AG3143" s="6"/>
      <c r="AH3143" s="6"/>
      <c r="AI3143" s="6"/>
      <c r="AJ3143" s="6"/>
      <c r="AK3143" s="6"/>
      <c r="AL3143" s="6"/>
      <c r="AM3143" s="6"/>
      <c r="AN3143" s="6"/>
      <c r="AO3143" s="6"/>
      <c r="AP3143" s="6"/>
      <c r="AQ3143" s="21"/>
      <c r="AR3143" s="21"/>
      <c r="AS3143" s="21"/>
      <c r="AT3143" s="6"/>
      <c r="AU3143" s="6"/>
      <c r="AV3143" s="6"/>
      <c r="AW3143" s="6"/>
    </row>
    <row r="3144" spans="1:49" x14ac:dyDescent="0.35">
      <c r="A3144" s="20"/>
      <c r="B3144" s="20"/>
      <c r="C3144" s="20"/>
      <c r="D3144" s="20"/>
      <c r="E3144" s="6"/>
      <c r="F3144" s="6"/>
      <c r="G3144" s="6"/>
      <c r="H3144" s="6"/>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c r="AG3144" s="6"/>
      <c r="AH3144" s="6"/>
      <c r="AI3144" s="6"/>
      <c r="AJ3144" s="6"/>
      <c r="AK3144" s="6"/>
      <c r="AL3144" s="6"/>
      <c r="AM3144" s="6"/>
      <c r="AN3144" s="6"/>
      <c r="AO3144" s="6"/>
      <c r="AP3144" s="6"/>
      <c r="AQ3144" s="21"/>
      <c r="AR3144" s="21"/>
      <c r="AS3144" s="21"/>
      <c r="AT3144" s="6"/>
      <c r="AU3144" s="6"/>
      <c r="AV3144" s="6"/>
      <c r="AW3144" s="6"/>
    </row>
    <row r="3145" spans="1:49" x14ac:dyDescent="0.35">
      <c r="A3145" s="20"/>
      <c r="B3145" s="20"/>
      <c r="C3145" s="20"/>
      <c r="D3145" s="20"/>
      <c r="E3145" s="6"/>
      <c r="F3145" s="6"/>
      <c r="G3145" s="6"/>
      <c r="H3145" s="6"/>
      <c r="I3145" s="6"/>
      <c r="J3145" s="6"/>
      <c r="K3145" s="6"/>
      <c r="L3145" s="6"/>
      <c r="M3145" s="6"/>
      <c r="N3145" s="6"/>
      <c r="O3145" s="6"/>
      <c r="P3145" s="6"/>
      <c r="Q3145" s="6"/>
      <c r="R3145" s="6"/>
      <c r="S3145" s="6"/>
      <c r="T3145" s="6"/>
      <c r="U3145" s="6"/>
      <c r="V3145" s="6"/>
      <c r="W3145" s="6"/>
      <c r="X3145" s="6"/>
      <c r="Y3145" s="6"/>
      <c r="Z3145" s="6"/>
      <c r="AA3145" s="6"/>
      <c r="AB3145" s="6"/>
      <c r="AC3145" s="6"/>
      <c r="AD3145" s="6"/>
      <c r="AE3145" s="6"/>
      <c r="AF3145" s="6"/>
      <c r="AG3145" s="6"/>
      <c r="AH3145" s="6"/>
      <c r="AI3145" s="6"/>
      <c r="AJ3145" s="6"/>
      <c r="AK3145" s="6"/>
      <c r="AL3145" s="6"/>
      <c r="AM3145" s="6"/>
      <c r="AN3145" s="6"/>
      <c r="AO3145" s="6"/>
      <c r="AP3145" s="6"/>
      <c r="AQ3145" s="21"/>
      <c r="AR3145" s="21"/>
      <c r="AS3145" s="21"/>
      <c r="AT3145" s="6"/>
      <c r="AU3145" s="6"/>
      <c r="AV3145" s="6"/>
      <c r="AW3145" s="6"/>
    </row>
    <row r="3146" spans="1:49" x14ac:dyDescent="0.35">
      <c r="A3146" s="20"/>
      <c r="B3146" s="20"/>
      <c r="C3146" s="20"/>
      <c r="D3146" s="20"/>
      <c r="E3146" s="6"/>
      <c r="F3146" s="6"/>
      <c r="G3146" s="6"/>
      <c r="H3146" s="6"/>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c r="AG3146" s="6"/>
      <c r="AH3146" s="6"/>
      <c r="AI3146" s="6"/>
      <c r="AJ3146" s="6"/>
      <c r="AK3146" s="6"/>
      <c r="AL3146" s="6"/>
      <c r="AM3146" s="6"/>
      <c r="AN3146" s="6"/>
      <c r="AO3146" s="6"/>
      <c r="AP3146" s="6"/>
      <c r="AQ3146" s="21"/>
      <c r="AR3146" s="21"/>
      <c r="AS3146" s="21"/>
      <c r="AT3146" s="6"/>
      <c r="AU3146" s="6"/>
      <c r="AV3146" s="6"/>
      <c r="AW3146" s="6"/>
    </row>
    <row r="3147" spans="1:49" x14ac:dyDescent="0.35">
      <c r="A3147" s="20"/>
      <c r="B3147" s="20"/>
      <c r="C3147" s="20"/>
      <c r="D3147" s="20"/>
      <c r="E3147" s="6"/>
      <c r="F3147" s="6"/>
      <c r="G3147" s="6"/>
      <c r="H3147" s="6"/>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c r="AG3147" s="6"/>
      <c r="AH3147" s="6"/>
      <c r="AI3147" s="6"/>
      <c r="AJ3147" s="6"/>
      <c r="AK3147" s="6"/>
      <c r="AL3147" s="6"/>
      <c r="AM3147" s="6"/>
      <c r="AN3147" s="6"/>
      <c r="AO3147" s="6"/>
      <c r="AP3147" s="6"/>
      <c r="AQ3147" s="21"/>
      <c r="AR3147" s="21"/>
      <c r="AS3147" s="21"/>
      <c r="AT3147" s="6"/>
      <c r="AU3147" s="6"/>
      <c r="AV3147" s="6"/>
      <c r="AW3147" s="6"/>
    </row>
    <row r="3148" spans="1:49" x14ac:dyDescent="0.35">
      <c r="A3148" s="20"/>
      <c r="B3148" s="20"/>
      <c r="C3148" s="20"/>
      <c r="D3148" s="20"/>
      <c r="E3148" s="6"/>
      <c r="F3148" s="6"/>
      <c r="G3148" s="6"/>
      <c r="H3148" s="6"/>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c r="AG3148" s="6"/>
      <c r="AH3148" s="6"/>
      <c r="AI3148" s="6"/>
      <c r="AJ3148" s="6"/>
      <c r="AK3148" s="6"/>
      <c r="AL3148" s="6"/>
      <c r="AM3148" s="6"/>
      <c r="AN3148" s="6"/>
      <c r="AO3148" s="6"/>
      <c r="AP3148" s="6"/>
      <c r="AQ3148" s="21"/>
      <c r="AR3148" s="21"/>
      <c r="AS3148" s="21"/>
      <c r="AT3148" s="6"/>
      <c r="AU3148" s="6"/>
      <c r="AV3148" s="6"/>
      <c r="AW3148" s="6"/>
    </row>
    <row r="3149" spans="1:49" x14ac:dyDescent="0.35">
      <c r="A3149" s="20"/>
      <c r="B3149" s="20"/>
      <c r="C3149" s="20"/>
      <c r="D3149" s="20"/>
      <c r="E3149" s="6"/>
      <c r="F3149" s="6"/>
      <c r="G3149" s="6"/>
      <c r="H3149" s="6"/>
      <c r="I3149" s="6"/>
      <c r="J3149" s="6"/>
      <c r="K3149" s="6"/>
      <c r="L3149" s="6"/>
      <c r="M3149" s="6"/>
      <c r="N3149" s="6"/>
      <c r="O3149" s="6"/>
      <c r="P3149" s="6"/>
      <c r="Q3149" s="6"/>
      <c r="R3149" s="6"/>
      <c r="S3149" s="6"/>
      <c r="T3149" s="6"/>
      <c r="U3149" s="6"/>
      <c r="V3149" s="6"/>
      <c r="W3149" s="6"/>
      <c r="X3149" s="6"/>
      <c r="Y3149" s="6"/>
      <c r="Z3149" s="6"/>
      <c r="AA3149" s="6"/>
      <c r="AB3149" s="6"/>
      <c r="AC3149" s="6"/>
      <c r="AD3149" s="6"/>
      <c r="AE3149" s="6"/>
      <c r="AF3149" s="6"/>
      <c r="AG3149" s="6"/>
      <c r="AH3149" s="6"/>
      <c r="AI3149" s="6"/>
      <c r="AJ3149" s="6"/>
      <c r="AK3149" s="6"/>
      <c r="AL3149" s="6"/>
      <c r="AM3149" s="6"/>
      <c r="AN3149" s="6"/>
      <c r="AO3149" s="6"/>
      <c r="AP3149" s="6"/>
      <c r="AQ3149" s="21"/>
      <c r="AR3149" s="21"/>
      <c r="AS3149" s="21"/>
      <c r="AT3149" s="6"/>
      <c r="AU3149" s="6"/>
      <c r="AV3149" s="6"/>
      <c r="AW3149" s="6"/>
    </row>
    <row r="3150" spans="1:49" x14ac:dyDescent="0.35">
      <c r="A3150" s="20"/>
      <c r="B3150" s="20"/>
      <c r="C3150" s="20"/>
      <c r="D3150" s="20"/>
      <c r="E3150" s="6"/>
      <c r="F3150" s="6"/>
      <c r="G3150" s="6"/>
      <c r="H3150" s="6"/>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c r="AG3150" s="6"/>
      <c r="AH3150" s="6"/>
      <c r="AI3150" s="6"/>
      <c r="AJ3150" s="6"/>
      <c r="AK3150" s="6"/>
      <c r="AL3150" s="6"/>
      <c r="AM3150" s="6"/>
      <c r="AN3150" s="6"/>
      <c r="AO3150" s="6"/>
      <c r="AP3150" s="6"/>
      <c r="AQ3150" s="21"/>
      <c r="AR3150" s="21"/>
      <c r="AS3150" s="21"/>
      <c r="AT3150" s="6"/>
      <c r="AU3150" s="6"/>
      <c r="AV3150" s="6"/>
      <c r="AW3150" s="6"/>
    </row>
    <row r="3151" spans="1:49" x14ac:dyDescent="0.35">
      <c r="A3151" s="20"/>
      <c r="B3151" s="20"/>
      <c r="C3151" s="20"/>
      <c r="D3151" s="20"/>
      <c r="E3151" s="6"/>
      <c r="F3151" s="6"/>
      <c r="G3151" s="6"/>
      <c r="H3151" s="6"/>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c r="AG3151" s="6"/>
      <c r="AH3151" s="6"/>
      <c r="AI3151" s="6"/>
      <c r="AJ3151" s="6"/>
      <c r="AK3151" s="6"/>
      <c r="AL3151" s="6"/>
      <c r="AM3151" s="6"/>
      <c r="AN3151" s="6"/>
      <c r="AO3151" s="6"/>
      <c r="AP3151" s="6"/>
      <c r="AQ3151" s="21"/>
      <c r="AR3151" s="21"/>
      <c r="AS3151" s="21"/>
      <c r="AT3151" s="6"/>
      <c r="AU3151" s="6"/>
      <c r="AV3151" s="6"/>
      <c r="AW3151" s="6"/>
    </row>
    <row r="3152" spans="1:49" x14ac:dyDescent="0.35">
      <c r="A3152" s="20"/>
      <c r="B3152" s="20"/>
      <c r="C3152" s="20"/>
      <c r="D3152" s="20"/>
      <c r="E3152" s="6"/>
      <c r="F3152" s="6"/>
      <c r="G3152" s="6"/>
      <c r="H3152" s="6"/>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c r="AG3152" s="6"/>
      <c r="AH3152" s="6"/>
      <c r="AI3152" s="6"/>
      <c r="AJ3152" s="6"/>
      <c r="AK3152" s="6"/>
      <c r="AL3152" s="6"/>
      <c r="AM3152" s="6"/>
      <c r="AN3152" s="6"/>
      <c r="AO3152" s="6"/>
      <c r="AP3152" s="6"/>
      <c r="AQ3152" s="21"/>
      <c r="AR3152" s="21"/>
      <c r="AS3152" s="21"/>
      <c r="AT3152" s="6"/>
      <c r="AU3152" s="6"/>
      <c r="AV3152" s="6"/>
      <c r="AW3152" s="6"/>
    </row>
    <row r="3153" spans="1:49" x14ac:dyDescent="0.35">
      <c r="A3153" s="20"/>
      <c r="B3153" s="20"/>
      <c r="C3153" s="20"/>
      <c r="D3153" s="20"/>
      <c r="E3153" s="6"/>
      <c r="F3153" s="6"/>
      <c r="G3153" s="6"/>
      <c r="H3153" s="6"/>
      <c r="I3153" s="6"/>
      <c r="J3153" s="6"/>
      <c r="K3153" s="6"/>
      <c r="L3153" s="6"/>
      <c r="M3153" s="6"/>
      <c r="N3153" s="6"/>
      <c r="O3153" s="6"/>
      <c r="P3153" s="6"/>
      <c r="Q3153" s="6"/>
      <c r="R3153" s="6"/>
      <c r="S3153" s="6"/>
      <c r="T3153" s="6"/>
      <c r="U3153" s="6"/>
      <c r="V3153" s="6"/>
      <c r="W3153" s="6"/>
      <c r="X3153" s="6"/>
      <c r="Y3153" s="6"/>
      <c r="Z3153" s="6"/>
      <c r="AA3153" s="6"/>
      <c r="AB3153" s="6"/>
      <c r="AC3153" s="6"/>
      <c r="AD3153" s="6"/>
      <c r="AE3153" s="6"/>
      <c r="AF3153" s="6"/>
      <c r="AG3153" s="6"/>
      <c r="AH3153" s="6"/>
      <c r="AI3153" s="6"/>
      <c r="AJ3153" s="6"/>
      <c r="AK3153" s="6"/>
      <c r="AL3153" s="6"/>
      <c r="AM3153" s="6"/>
      <c r="AN3153" s="6"/>
      <c r="AO3153" s="6"/>
      <c r="AP3153" s="6"/>
      <c r="AQ3153" s="21"/>
      <c r="AR3153" s="21"/>
      <c r="AS3153" s="21"/>
      <c r="AT3153" s="6"/>
      <c r="AU3153" s="6"/>
      <c r="AV3153" s="6"/>
      <c r="AW3153" s="6"/>
    </row>
    <row r="3154" spans="1:49" x14ac:dyDescent="0.35">
      <c r="A3154" s="20"/>
      <c r="B3154" s="20"/>
      <c r="C3154" s="20"/>
      <c r="D3154" s="20"/>
      <c r="E3154" s="6"/>
      <c r="F3154" s="6"/>
      <c r="G3154" s="6"/>
      <c r="H3154" s="6"/>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c r="AG3154" s="6"/>
      <c r="AH3154" s="6"/>
      <c r="AI3154" s="6"/>
      <c r="AJ3154" s="6"/>
      <c r="AK3154" s="6"/>
      <c r="AL3154" s="6"/>
      <c r="AM3154" s="6"/>
      <c r="AN3154" s="6"/>
      <c r="AO3154" s="6"/>
      <c r="AP3154" s="6"/>
      <c r="AQ3154" s="21"/>
      <c r="AR3154" s="21"/>
      <c r="AS3154" s="21"/>
      <c r="AT3154" s="6"/>
      <c r="AU3154" s="6"/>
      <c r="AV3154" s="6"/>
      <c r="AW3154" s="6"/>
    </row>
    <row r="3155" spans="1:49" x14ac:dyDescent="0.35">
      <c r="A3155" s="20"/>
      <c r="B3155" s="20"/>
      <c r="C3155" s="20"/>
      <c r="D3155" s="20"/>
      <c r="E3155" s="6"/>
      <c r="F3155" s="6"/>
      <c r="G3155" s="6"/>
      <c r="H3155" s="6"/>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c r="AG3155" s="6"/>
      <c r="AH3155" s="6"/>
      <c r="AI3155" s="6"/>
      <c r="AJ3155" s="6"/>
      <c r="AK3155" s="6"/>
      <c r="AL3155" s="6"/>
      <c r="AM3155" s="6"/>
      <c r="AN3155" s="6"/>
      <c r="AO3155" s="6"/>
      <c r="AP3155" s="6"/>
      <c r="AQ3155" s="21"/>
      <c r="AR3155" s="21"/>
      <c r="AS3155" s="21"/>
      <c r="AT3155" s="6"/>
      <c r="AU3155" s="6"/>
      <c r="AV3155" s="6"/>
      <c r="AW3155" s="6"/>
    </row>
    <row r="3156" spans="1:49" x14ac:dyDescent="0.35">
      <c r="A3156" s="20"/>
      <c r="B3156" s="20"/>
      <c r="C3156" s="20"/>
      <c r="D3156" s="20"/>
      <c r="E3156" s="6"/>
      <c r="F3156" s="6"/>
      <c r="G3156" s="6"/>
      <c r="H3156" s="6"/>
      <c r="I3156" s="6"/>
      <c r="J3156" s="6"/>
      <c r="K3156" s="6"/>
      <c r="L3156" s="6"/>
      <c r="M3156" s="6"/>
      <c r="N3156" s="6"/>
      <c r="O3156" s="6"/>
      <c r="P3156" s="6"/>
      <c r="Q3156" s="6"/>
      <c r="R3156" s="6"/>
      <c r="S3156" s="6"/>
      <c r="T3156" s="6"/>
      <c r="U3156" s="6"/>
      <c r="V3156" s="6"/>
      <c r="W3156" s="6"/>
      <c r="X3156" s="6"/>
      <c r="Y3156" s="6"/>
      <c r="Z3156" s="6"/>
      <c r="AA3156" s="6"/>
      <c r="AB3156" s="6"/>
      <c r="AC3156" s="6"/>
      <c r="AD3156" s="6"/>
      <c r="AE3156" s="6"/>
      <c r="AF3156" s="6"/>
      <c r="AG3156" s="6"/>
      <c r="AH3156" s="6"/>
      <c r="AI3156" s="6"/>
      <c r="AJ3156" s="6"/>
      <c r="AK3156" s="6"/>
      <c r="AL3156" s="6"/>
      <c r="AM3156" s="6"/>
      <c r="AN3156" s="6"/>
      <c r="AO3156" s="6"/>
      <c r="AP3156" s="6"/>
      <c r="AQ3156" s="21"/>
      <c r="AR3156" s="21"/>
      <c r="AS3156" s="21"/>
      <c r="AT3156" s="6"/>
      <c r="AU3156" s="6"/>
      <c r="AV3156" s="6"/>
      <c r="AW3156" s="6"/>
    </row>
    <row r="3157" spans="1:49" x14ac:dyDescent="0.35">
      <c r="A3157" s="20"/>
      <c r="B3157" s="20"/>
      <c r="C3157" s="20"/>
      <c r="D3157" s="20"/>
      <c r="E3157" s="6"/>
      <c r="F3157" s="6"/>
      <c r="G3157" s="6"/>
      <c r="H3157" s="6"/>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c r="AG3157" s="6"/>
      <c r="AH3157" s="6"/>
      <c r="AI3157" s="6"/>
      <c r="AJ3157" s="6"/>
      <c r="AK3157" s="6"/>
      <c r="AL3157" s="6"/>
      <c r="AM3157" s="6"/>
      <c r="AN3157" s="6"/>
      <c r="AO3157" s="6"/>
      <c r="AP3157" s="6"/>
      <c r="AQ3157" s="21"/>
      <c r="AR3157" s="21"/>
      <c r="AS3157" s="21"/>
      <c r="AT3157" s="6"/>
      <c r="AU3157" s="6"/>
      <c r="AV3157" s="6"/>
      <c r="AW3157" s="6"/>
    </row>
    <row r="3158" spans="1:49" x14ac:dyDescent="0.35">
      <c r="A3158" s="20"/>
      <c r="B3158" s="20"/>
      <c r="C3158" s="20"/>
      <c r="D3158" s="20"/>
      <c r="E3158" s="6"/>
      <c r="F3158" s="6"/>
      <c r="G3158" s="6"/>
      <c r="H3158" s="6"/>
      <c r="I3158" s="6"/>
      <c r="J3158" s="6"/>
      <c r="K3158" s="6"/>
      <c r="L3158" s="6"/>
      <c r="M3158" s="6"/>
      <c r="N3158" s="6"/>
      <c r="O3158" s="6"/>
      <c r="P3158" s="6"/>
      <c r="Q3158" s="6"/>
      <c r="R3158" s="6"/>
      <c r="S3158" s="6"/>
      <c r="T3158" s="6"/>
      <c r="U3158" s="6"/>
      <c r="V3158" s="6"/>
      <c r="W3158" s="6"/>
      <c r="X3158" s="6"/>
      <c r="Y3158" s="6"/>
      <c r="Z3158" s="6"/>
      <c r="AA3158" s="6"/>
      <c r="AB3158" s="6"/>
      <c r="AC3158" s="6"/>
      <c r="AD3158" s="6"/>
      <c r="AE3158" s="6"/>
      <c r="AF3158" s="6"/>
      <c r="AG3158" s="6"/>
      <c r="AH3158" s="6"/>
      <c r="AI3158" s="6"/>
      <c r="AJ3158" s="6"/>
      <c r="AK3158" s="6"/>
      <c r="AL3158" s="6"/>
      <c r="AM3158" s="6"/>
      <c r="AN3158" s="6"/>
      <c r="AO3158" s="6"/>
      <c r="AP3158" s="6"/>
      <c r="AQ3158" s="21"/>
      <c r="AR3158" s="21"/>
      <c r="AS3158" s="21"/>
      <c r="AT3158" s="6"/>
      <c r="AU3158" s="6"/>
      <c r="AV3158" s="6"/>
      <c r="AW3158" s="6"/>
    </row>
    <row r="3159" spans="1:49" x14ac:dyDescent="0.35">
      <c r="A3159" s="20"/>
      <c r="B3159" s="20"/>
      <c r="C3159" s="20"/>
      <c r="D3159" s="20"/>
      <c r="E3159" s="6"/>
      <c r="F3159" s="6"/>
      <c r="G3159" s="6"/>
      <c r="H3159" s="6"/>
      <c r="I3159" s="6"/>
      <c r="J3159" s="6"/>
      <c r="K3159" s="6"/>
      <c r="L3159" s="6"/>
      <c r="M3159" s="6"/>
      <c r="N3159" s="6"/>
      <c r="O3159" s="6"/>
      <c r="P3159" s="6"/>
      <c r="Q3159" s="6"/>
      <c r="R3159" s="6"/>
      <c r="S3159" s="6"/>
      <c r="T3159" s="6"/>
      <c r="U3159" s="6"/>
      <c r="V3159" s="6"/>
      <c r="W3159" s="6"/>
      <c r="X3159" s="6"/>
      <c r="Y3159" s="6"/>
      <c r="Z3159" s="6"/>
      <c r="AA3159" s="6"/>
      <c r="AB3159" s="6"/>
      <c r="AC3159" s="6"/>
      <c r="AD3159" s="6"/>
      <c r="AE3159" s="6"/>
      <c r="AF3159" s="6"/>
      <c r="AG3159" s="6"/>
      <c r="AH3159" s="6"/>
      <c r="AI3159" s="6"/>
      <c r="AJ3159" s="6"/>
      <c r="AK3159" s="6"/>
      <c r="AL3159" s="6"/>
      <c r="AM3159" s="6"/>
      <c r="AN3159" s="6"/>
      <c r="AO3159" s="6"/>
      <c r="AP3159" s="6"/>
      <c r="AQ3159" s="21"/>
      <c r="AR3159" s="21"/>
      <c r="AS3159" s="21"/>
      <c r="AT3159" s="6"/>
      <c r="AU3159" s="6"/>
      <c r="AV3159" s="6"/>
      <c r="AW3159" s="6"/>
    </row>
    <row r="3160" spans="1:49" x14ac:dyDescent="0.35">
      <c r="A3160" s="20"/>
      <c r="B3160" s="20"/>
      <c r="C3160" s="20"/>
      <c r="D3160" s="20"/>
      <c r="E3160" s="6"/>
      <c r="F3160" s="6"/>
      <c r="G3160" s="6"/>
      <c r="H3160" s="6"/>
      <c r="I3160" s="6"/>
      <c r="J3160" s="6"/>
      <c r="K3160" s="6"/>
      <c r="L3160" s="6"/>
      <c r="M3160" s="6"/>
      <c r="N3160" s="6"/>
      <c r="O3160" s="6"/>
      <c r="P3160" s="6"/>
      <c r="Q3160" s="6"/>
      <c r="R3160" s="6"/>
      <c r="S3160" s="6"/>
      <c r="T3160" s="6"/>
      <c r="U3160" s="6"/>
      <c r="V3160" s="6"/>
      <c r="W3160" s="6"/>
      <c r="X3160" s="6"/>
      <c r="Y3160" s="6"/>
      <c r="Z3160" s="6"/>
      <c r="AA3160" s="6"/>
      <c r="AB3160" s="6"/>
      <c r="AC3160" s="6"/>
      <c r="AD3160" s="6"/>
      <c r="AE3160" s="6"/>
      <c r="AF3160" s="6"/>
      <c r="AG3160" s="6"/>
      <c r="AH3160" s="6"/>
      <c r="AI3160" s="6"/>
      <c r="AJ3160" s="6"/>
      <c r="AK3160" s="6"/>
      <c r="AL3160" s="6"/>
      <c r="AM3160" s="6"/>
      <c r="AN3160" s="6"/>
      <c r="AO3160" s="6"/>
      <c r="AP3160" s="6"/>
      <c r="AQ3160" s="21"/>
      <c r="AR3160" s="21"/>
      <c r="AS3160" s="21"/>
      <c r="AT3160" s="6"/>
      <c r="AU3160" s="6"/>
      <c r="AV3160" s="6"/>
      <c r="AW3160" s="6"/>
    </row>
    <row r="3161" spans="1:49" x14ac:dyDescent="0.35">
      <c r="A3161" s="20"/>
      <c r="B3161" s="20"/>
      <c r="C3161" s="20"/>
      <c r="D3161" s="20"/>
      <c r="E3161" s="6"/>
      <c r="F3161" s="6"/>
      <c r="G3161" s="6"/>
      <c r="H3161" s="6"/>
      <c r="I3161" s="6"/>
      <c r="J3161" s="6"/>
      <c r="K3161" s="6"/>
      <c r="L3161" s="6"/>
      <c r="M3161" s="6"/>
      <c r="N3161" s="6"/>
      <c r="O3161" s="6"/>
      <c r="P3161" s="6"/>
      <c r="Q3161" s="6"/>
      <c r="R3161" s="6"/>
      <c r="S3161" s="6"/>
      <c r="T3161" s="6"/>
      <c r="U3161" s="6"/>
      <c r="V3161" s="6"/>
      <c r="W3161" s="6"/>
      <c r="X3161" s="6"/>
      <c r="Y3161" s="6"/>
      <c r="Z3161" s="6"/>
      <c r="AA3161" s="6"/>
      <c r="AB3161" s="6"/>
      <c r="AC3161" s="6"/>
      <c r="AD3161" s="6"/>
      <c r="AE3161" s="6"/>
      <c r="AF3161" s="6"/>
      <c r="AG3161" s="6"/>
      <c r="AH3161" s="6"/>
      <c r="AI3161" s="6"/>
      <c r="AJ3161" s="6"/>
      <c r="AK3161" s="6"/>
      <c r="AL3161" s="6"/>
      <c r="AM3161" s="6"/>
      <c r="AN3161" s="6"/>
      <c r="AO3161" s="6"/>
      <c r="AP3161" s="6"/>
      <c r="AQ3161" s="21"/>
      <c r="AR3161" s="21"/>
      <c r="AS3161" s="21"/>
      <c r="AT3161" s="6"/>
      <c r="AU3161" s="6"/>
      <c r="AV3161" s="6"/>
      <c r="AW3161" s="6"/>
    </row>
    <row r="3162" spans="1:49" x14ac:dyDescent="0.35">
      <c r="A3162" s="20"/>
      <c r="B3162" s="20"/>
      <c r="C3162" s="20"/>
      <c r="D3162" s="20"/>
      <c r="E3162" s="6"/>
      <c r="F3162" s="6"/>
      <c r="G3162" s="6"/>
      <c r="H3162" s="6"/>
      <c r="I3162" s="6"/>
      <c r="J3162" s="6"/>
      <c r="K3162" s="6"/>
      <c r="L3162" s="6"/>
      <c r="M3162" s="6"/>
      <c r="N3162" s="6"/>
      <c r="O3162" s="6"/>
      <c r="P3162" s="6"/>
      <c r="Q3162" s="6"/>
      <c r="R3162" s="6"/>
      <c r="S3162" s="6"/>
      <c r="T3162" s="6"/>
      <c r="U3162" s="6"/>
      <c r="V3162" s="6"/>
      <c r="W3162" s="6"/>
      <c r="X3162" s="6"/>
      <c r="Y3162" s="6"/>
      <c r="Z3162" s="6"/>
      <c r="AA3162" s="6"/>
      <c r="AB3162" s="6"/>
      <c r="AC3162" s="6"/>
      <c r="AD3162" s="6"/>
      <c r="AE3162" s="6"/>
      <c r="AF3162" s="6"/>
      <c r="AG3162" s="6"/>
      <c r="AH3162" s="6"/>
      <c r="AI3162" s="6"/>
      <c r="AJ3162" s="6"/>
      <c r="AK3162" s="6"/>
      <c r="AL3162" s="6"/>
      <c r="AM3162" s="6"/>
      <c r="AN3162" s="6"/>
      <c r="AO3162" s="6"/>
      <c r="AP3162" s="6"/>
      <c r="AQ3162" s="21"/>
      <c r="AR3162" s="21"/>
      <c r="AS3162" s="21"/>
      <c r="AT3162" s="6"/>
      <c r="AU3162" s="6"/>
      <c r="AV3162" s="6"/>
      <c r="AW3162" s="6"/>
    </row>
    <row r="3163" spans="1:49" x14ac:dyDescent="0.35">
      <c r="A3163" s="20"/>
      <c r="B3163" s="20"/>
      <c r="C3163" s="20"/>
      <c r="D3163" s="20"/>
      <c r="E3163" s="6"/>
      <c r="F3163" s="6"/>
      <c r="G3163" s="6"/>
      <c r="H3163" s="6"/>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c r="AG3163" s="6"/>
      <c r="AH3163" s="6"/>
      <c r="AI3163" s="6"/>
      <c r="AJ3163" s="6"/>
      <c r="AK3163" s="6"/>
      <c r="AL3163" s="6"/>
      <c r="AM3163" s="6"/>
      <c r="AN3163" s="6"/>
      <c r="AO3163" s="6"/>
      <c r="AP3163" s="6"/>
      <c r="AQ3163" s="21"/>
      <c r="AR3163" s="21"/>
      <c r="AS3163" s="21"/>
      <c r="AT3163" s="6"/>
      <c r="AU3163" s="6"/>
      <c r="AV3163" s="6"/>
      <c r="AW3163" s="6"/>
    </row>
    <row r="3164" spans="1:49" x14ac:dyDescent="0.35">
      <c r="A3164" s="20"/>
      <c r="B3164" s="20"/>
      <c r="C3164" s="20"/>
      <c r="D3164" s="20"/>
      <c r="E3164" s="6"/>
      <c r="F3164" s="6"/>
      <c r="G3164" s="6"/>
      <c r="H3164" s="6"/>
      <c r="I3164" s="6"/>
      <c r="J3164" s="6"/>
      <c r="K3164" s="6"/>
      <c r="L3164" s="6"/>
      <c r="M3164" s="6"/>
      <c r="N3164" s="6"/>
      <c r="O3164" s="6"/>
      <c r="P3164" s="6"/>
      <c r="Q3164" s="6"/>
      <c r="R3164" s="6"/>
      <c r="S3164" s="6"/>
      <c r="T3164" s="6"/>
      <c r="U3164" s="6"/>
      <c r="V3164" s="6"/>
      <c r="W3164" s="6"/>
      <c r="X3164" s="6"/>
      <c r="Y3164" s="6"/>
      <c r="Z3164" s="6"/>
      <c r="AA3164" s="6"/>
      <c r="AB3164" s="6"/>
      <c r="AC3164" s="6"/>
      <c r="AD3164" s="6"/>
      <c r="AE3164" s="6"/>
      <c r="AF3164" s="6"/>
      <c r="AG3164" s="6"/>
      <c r="AH3164" s="6"/>
      <c r="AI3164" s="6"/>
      <c r="AJ3164" s="6"/>
      <c r="AK3164" s="6"/>
      <c r="AL3164" s="6"/>
      <c r="AM3164" s="6"/>
      <c r="AN3164" s="6"/>
      <c r="AO3164" s="6"/>
      <c r="AP3164" s="6"/>
      <c r="AQ3164" s="21"/>
      <c r="AR3164" s="21"/>
      <c r="AS3164" s="21"/>
      <c r="AT3164" s="6"/>
      <c r="AU3164" s="6"/>
      <c r="AV3164" s="6"/>
      <c r="AW3164" s="6"/>
    </row>
    <row r="3165" spans="1:49" x14ac:dyDescent="0.35">
      <c r="A3165" s="20"/>
      <c r="B3165" s="20"/>
      <c r="C3165" s="20"/>
      <c r="D3165" s="20"/>
      <c r="E3165" s="6"/>
      <c r="F3165" s="6"/>
      <c r="G3165" s="6"/>
      <c r="H3165" s="6"/>
      <c r="I3165" s="6"/>
      <c r="J3165" s="6"/>
      <c r="K3165" s="6"/>
      <c r="L3165" s="6"/>
      <c r="M3165" s="6"/>
      <c r="N3165" s="6"/>
      <c r="O3165" s="6"/>
      <c r="P3165" s="6"/>
      <c r="Q3165" s="6"/>
      <c r="R3165" s="6"/>
      <c r="S3165" s="6"/>
      <c r="T3165" s="6"/>
      <c r="U3165" s="6"/>
      <c r="V3165" s="6"/>
      <c r="W3165" s="6"/>
      <c r="X3165" s="6"/>
      <c r="Y3165" s="6"/>
      <c r="Z3165" s="6"/>
      <c r="AA3165" s="6"/>
      <c r="AB3165" s="6"/>
      <c r="AC3165" s="6"/>
      <c r="AD3165" s="6"/>
      <c r="AE3165" s="6"/>
      <c r="AF3165" s="6"/>
      <c r="AG3165" s="6"/>
      <c r="AH3165" s="6"/>
      <c r="AI3165" s="6"/>
      <c r="AJ3165" s="6"/>
      <c r="AK3165" s="6"/>
      <c r="AL3165" s="6"/>
      <c r="AM3165" s="6"/>
      <c r="AN3165" s="6"/>
      <c r="AO3165" s="6"/>
      <c r="AP3165" s="6"/>
      <c r="AQ3165" s="21"/>
      <c r="AR3165" s="21"/>
      <c r="AS3165" s="21"/>
      <c r="AT3165" s="6"/>
      <c r="AU3165" s="6"/>
      <c r="AV3165" s="6"/>
      <c r="AW3165" s="6"/>
    </row>
    <row r="3166" spans="1:49" x14ac:dyDescent="0.35">
      <c r="A3166" s="20"/>
      <c r="B3166" s="20"/>
      <c r="C3166" s="20"/>
      <c r="D3166" s="20"/>
      <c r="E3166" s="6"/>
      <c r="F3166" s="6"/>
      <c r="G3166" s="6"/>
      <c r="H3166" s="6"/>
      <c r="I3166" s="6"/>
      <c r="J3166" s="6"/>
      <c r="K3166" s="6"/>
      <c r="L3166" s="6"/>
      <c r="M3166" s="6"/>
      <c r="N3166" s="6"/>
      <c r="O3166" s="6"/>
      <c r="P3166" s="6"/>
      <c r="Q3166" s="6"/>
      <c r="R3166" s="6"/>
      <c r="S3166" s="6"/>
      <c r="T3166" s="6"/>
      <c r="U3166" s="6"/>
      <c r="V3166" s="6"/>
      <c r="W3166" s="6"/>
      <c r="X3166" s="6"/>
      <c r="Y3166" s="6"/>
      <c r="Z3166" s="6"/>
      <c r="AA3166" s="6"/>
      <c r="AB3166" s="6"/>
      <c r="AC3166" s="6"/>
      <c r="AD3166" s="6"/>
      <c r="AE3166" s="6"/>
      <c r="AF3166" s="6"/>
      <c r="AG3166" s="6"/>
      <c r="AH3166" s="6"/>
      <c r="AI3166" s="6"/>
      <c r="AJ3166" s="6"/>
      <c r="AK3166" s="6"/>
      <c r="AL3166" s="6"/>
      <c r="AM3166" s="6"/>
      <c r="AN3166" s="6"/>
      <c r="AO3166" s="6"/>
      <c r="AP3166" s="6"/>
      <c r="AQ3166" s="21"/>
      <c r="AR3166" s="21"/>
      <c r="AS3166" s="21"/>
      <c r="AT3166" s="6"/>
      <c r="AU3166" s="6"/>
      <c r="AV3166" s="6"/>
      <c r="AW3166" s="6"/>
    </row>
    <row r="3167" spans="1:49" x14ac:dyDescent="0.35">
      <c r="A3167" s="20"/>
      <c r="B3167" s="20"/>
      <c r="C3167" s="20"/>
      <c r="D3167" s="20"/>
      <c r="E3167" s="6"/>
      <c r="F3167" s="6"/>
      <c r="G3167" s="6"/>
      <c r="H3167" s="6"/>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c r="AG3167" s="6"/>
      <c r="AH3167" s="6"/>
      <c r="AI3167" s="6"/>
      <c r="AJ3167" s="6"/>
      <c r="AK3167" s="6"/>
      <c r="AL3167" s="6"/>
      <c r="AM3167" s="6"/>
      <c r="AN3167" s="6"/>
      <c r="AO3167" s="6"/>
      <c r="AP3167" s="6"/>
      <c r="AQ3167" s="21"/>
      <c r="AR3167" s="21"/>
      <c r="AS3167" s="21"/>
      <c r="AT3167" s="6"/>
      <c r="AU3167" s="6"/>
      <c r="AV3167" s="6"/>
      <c r="AW3167" s="6"/>
    </row>
    <row r="3168" spans="1:49" x14ac:dyDescent="0.35">
      <c r="A3168" s="20"/>
      <c r="B3168" s="20"/>
      <c r="C3168" s="20"/>
      <c r="D3168" s="20"/>
      <c r="E3168" s="6"/>
      <c r="F3168" s="6"/>
      <c r="G3168" s="6"/>
      <c r="H3168" s="6"/>
      <c r="I3168" s="6"/>
      <c r="J3168" s="6"/>
      <c r="K3168" s="6"/>
      <c r="L3168" s="6"/>
      <c r="M3168" s="6"/>
      <c r="N3168" s="6"/>
      <c r="O3168" s="6"/>
      <c r="P3168" s="6"/>
      <c r="Q3168" s="6"/>
      <c r="R3168" s="6"/>
      <c r="S3168" s="6"/>
      <c r="T3168" s="6"/>
      <c r="U3168" s="6"/>
      <c r="V3168" s="6"/>
      <c r="W3168" s="6"/>
      <c r="X3168" s="6"/>
      <c r="Y3168" s="6"/>
      <c r="Z3168" s="6"/>
      <c r="AA3168" s="6"/>
      <c r="AB3168" s="6"/>
      <c r="AC3168" s="6"/>
      <c r="AD3168" s="6"/>
      <c r="AE3168" s="6"/>
      <c r="AF3168" s="6"/>
      <c r="AG3168" s="6"/>
      <c r="AH3168" s="6"/>
      <c r="AI3168" s="6"/>
      <c r="AJ3168" s="6"/>
      <c r="AK3168" s="6"/>
      <c r="AL3168" s="6"/>
      <c r="AM3168" s="6"/>
      <c r="AN3168" s="6"/>
      <c r="AO3168" s="6"/>
      <c r="AP3168" s="6"/>
      <c r="AQ3168" s="21"/>
      <c r="AR3168" s="21"/>
      <c r="AS3168" s="21"/>
      <c r="AT3168" s="6"/>
      <c r="AU3168" s="6"/>
      <c r="AV3168" s="6"/>
      <c r="AW3168" s="6"/>
    </row>
    <row r="3169" spans="1:49" x14ac:dyDescent="0.35">
      <c r="A3169" s="20"/>
      <c r="B3169" s="20"/>
      <c r="C3169" s="20"/>
      <c r="D3169" s="20"/>
      <c r="E3169" s="6"/>
      <c r="F3169" s="6"/>
      <c r="G3169" s="6"/>
      <c r="H3169" s="6"/>
      <c r="I3169" s="6"/>
      <c r="J3169" s="6"/>
      <c r="K3169" s="6"/>
      <c r="L3169" s="6"/>
      <c r="M3169" s="6"/>
      <c r="N3169" s="6"/>
      <c r="O3169" s="6"/>
      <c r="P3169" s="6"/>
      <c r="Q3169" s="6"/>
      <c r="R3169" s="6"/>
      <c r="S3169" s="6"/>
      <c r="T3169" s="6"/>
      <c r="U3169" s="6"/>
      <c r="V3169" s="6"/>
      <c r="W3169" s="6"/>
      <c r="X3169" s="6"/>
      <c r="Y3169" s="6"/>
      <c r="Z3169" s="6"/>
      <c r="AA3169" s="6"/>
      <c r="AB3169" s="6"/>
      <c r="AC3169" s="6"/>
      <c r="AD3169" s="6"/>
      <c r="AE3169" s="6"/>
      <c r="AF3169" s="6"/>
      <c r="AG3169" s="6"/>
      <c r="AH3169" s="6"/>
      <c r="AI3169" s="6"/>
      <c r="AJ3169" s="6"/>
      <c r="AK3169" s="6"/>
      <c r="AL3169" s="6"/>
      <c r="AM3169" s="6"/>
      <c r="AN3169" s="6"/>
      <c r="AO3169" s="6"/>
      <c r="AP3169" s="6"/>
      <c r="AQ3169" s="21"/>
      <c r="AR3169" s="21"/>
      <c r="AS3169" s="21"/>
      <c r="AT3169" s="6"/>
      <c r="AU3169" s="6"/>
      <c r="AV3169" s="6"/>
      <c r="AW3169" s="6"/>
    </row>
    <row r="3170" spans="1:49" x14ac:dyDescent="0.35">
      <c r="A3170" s="20"/>
      <c r="B3170" s="20"/>
      <c r="C3170" s="20"/>
      <c r="D3170" s="20"/>
      <c r="E3170" s="6"/>
      <c r="F3170" s="6"/>
      <c r="G3170" s="6"/>
      <c r="H3170" s="6"/>
      <c r="I3170" s="6"/>
      <c r="J3170" s="6"/>
      <c r="K3170" s="6"/>
      <c r="L3170" s="6"/>
      <c r="M3170" s="6"/>
      <c r="N3170" s="6"/>
      <c r="O3170" s="6"/>
      <c r="P3170" s="6"/>
      <c r="Q3170" s="6"/>
      <c r="R3170" s="6"/>
      <c r="S3170" s="6"/>
      <c r="T3170" s="6"/>
      <c r="U3170" s="6"/>
      <c r="V3170" s="6"/>
      <c r="W3170" s="6"/>
      <c r="X3170" s="6"/>
      <c r="Y3170" s="6"/>
      <c r="Z3170" s="6"/>
      <c r="AA3170" s="6"/>
      <c r="AB3170" s="6"/>
      <c r="AC3170" s="6"/>
      <c r="AD3170" s="6"/>
      <c r="AE3170" s="6"/>
      <c r="AF3170" s="6"/>
      <c r="AG3170" s="6"/>
      <c r="AH3170" s="6"/>
      <c r="AI3170" s="6"/>
      <c r="AJ3170" s="6"/>
      <c r="AK3170" s="6"/>
      <c r="AL3170" s="6"/>
      <c r="AM3170" s="6"/>
      <c r="AN3170" s="6"/>
      <c r="AO3170" s="6"/>
      <c r="AP3170" s="6"/>
      <c r="AQ3170" s="21"/>
      <c r="AR3170" s="21"/>
      <c r="AS3170" s="21"/>
      <c r="AT3170" s="6"/>
      <c r="AU3170" s="6"/>
      <c r="AV3170" s="6"/>
      <c r="AW3170" s="6"/>
    </row>
    <row r="3171" spans="1:49" x14ac:dyDescent="0.35">
      <c r="A3171" s="20"/>
      <c r="B3171" s="20"/>
      <c r="C3171" s="20"/>
      <c r="D3171" s="20"/>
      <c r="E3171" s="6"/>
      <c r="F3171" s="6"/>
      <c r="G3171" s="6"/>
      <c r="H3171" s="6"/>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c r="AG3171" s="6"/>
      <c r="AH3171" s="6"/>
      <c r="AI3171" s="6"/>
      <c r="AJ3171" s="6"/>
      <c r="AK3171" s="6"/>
      <c r="AL3171" s="6"/>
      <c r="AM3171" s="6"/>
      <c r="AN3171" s="6"/>
      <c r="AO3171" s="6"/>
      <c r="AP3171" s="6"/>
      <c r="AQ3171" s="21"/>
      <c r="AR3171" s="21"/>
      <c r="AS3171" s="21"/>
      <c r="AT3171" s="6"/>
      <c r="AU3171" s="6"/>
      <c r="AV3171" s="6"/>
      <c r="AW3171" s="6"/>
    </row>
    <row r="3172" spans="1:49" x14ac:dyDescent="0.35">
      <c r="A3172" s="20"/>
      <c r="B3172" s="20"/>
      <c r="C3172" s="20"/>
      <c r="D3172" s="20"/>
      <c r="E3172" s="6"/>
      <c r="F3172" s="6"/>
      <c r="G3172" s="6"/>
      <c r="H3172" s="6"/>
      <c r="I3172" s="6"/>
      <c r="J3172" s="6"/>
      <c r="K3172" s="6"/>
      <c r="L3172" s="6"/>
      <c r="M3172" s="6"/>
      <c r="N3172" s="6"/>
      <c r="O3172" s="6"/>
      <c r="P3172" s="6"/>
      <c r="Q3172" s="6"/>
      <c r="R3172" s="6"/>
      <c r="S3172" s="6"/>
      <c r="T3172" s="6"/>
      <c r="U3172" s="6"/>
      <c r="V3172" s="6"/>
      <c r="W3172" s="6"/>
      <c r="X3172" s="6"/>
      <c r="Y3172" s="6"/>
      <c r="Z3172" s="6"/>
      <c r="AA3172" s="6"/>
      <c r="AB3172" s="6"/>
      <c r="AC3172" s="6"/>
      <c r="AD3172" s="6"/>
      <c r="AE3172" s="6"/>
      <c r="AF3172" s="6"/>
      <c r="AG3172" s="6"/>
      <c r="AH3172" s="6"/>
      <c r="AI3172" s="6"/>
      <c r="AJ3172" s="6"/>
      <c r="AK3172" s="6"/>
      <c r="AL3172" s="6"/>
      <c r="AM3172" s="6"/>
      <c r="AN3172" s="6"/>
      <c r="AO3172" s="6"/>
      <c r="AP3172" s="6"/>
      <c r="AQ3172" s="21"/>
      <c r="AR3172" s="21"/>
      <c r="AS3172" s="21"/>
      <c r="AT3172" s="6"/>
      <c r="AU3172" s="6"/>
      <c r="AV3172" s="6"/>
      <c r="AW3172" s="6"/>
    </row>
    <row r="3173" spans="1:49" x14ac:dyDescent="0.35">
      <c r="A3173" s="20"/>
      <c r="B3173" s="20"/>
      <c r="C3173" s="20"/>
      <c r="D3173" s="20"/>
      <c r="E3173" s="6"/>
      <c r="F3173" s="6"/>
      <c r="G3173" s="6"/>
      <c r="H3173" s="6"/>
      <c r="I3173" s="6"/>
      <c r="J3173" s="6"/>
      <c r="K3173" s="6"/>
      <c r="L3173" s="6"/>
      <c r="M3173" s="6"/>
      <c r="N3173" s="6"/>
      <c r="O3173" s="6"/>
      <c r="P3173" s="6"/>
      <c r="Q3173" s="6"/>
      <c r="R3173" s="6"/>
      <c r="S3173" s="6"/>
      <c r="T3173" s="6"/>
      <c r="U3173" s="6"/>
      <c r="V3173" s="6"/>
      <c r="W3173" s="6"/>
      <c r="X3173" s="6"/>
      <c r="Y3173" s="6"/>
      <c r="Z3173" s="6"/>
      <c r="AA3173" s="6"/>
      <c r="AB3173" s="6"/>
      <c r="AC3173" s="6"/>
      <c r="AD3173" s="6"/>
      <c r="AE3173" s="6"/>
      <c r="AF3173" s="6"/>
      <c r="AG3173" s="6"/>
      <c r="AH3173" s="6"/>
      <c r="AI3173" s="6"/>
      <c r="AJ3173" s="6"/>
      <c r="AK3173" s="6"/>
      <c r="AL3173" s="6"/>
      <c r="AM3173" s="6"/>
      <c r="AN3173" s="6"/>
      <c r="AO3173" s="6"/>
      <c r="AP3173" s="6"/>
      <c r="AQ3173" s="21"/>
      <c r="AR3173" s="21"/>
      <c r="AS3173" s="21"/>
      <c r="AT3173" s="6"/>
      <c r="AU3173" s="6"/>
      <c r="AV3173" s="6"/>
      <c r="AW3173" s="6"/>
    </row>
    <row r="3174" spans="1:49" x14ac:dyDescent="0.35">
      <c r="A3174" s="20"/>
      <c r="B3174" s="20"/>
      <c r="C3174" s="20"/>
      <c r="D3174" s="20"/>
      <c r="E3174" s="6"/>
      <c r="F3174" s="6"/>
      <c r="G3174" s="6"/>
      <c r="H3174" s="6"/>
      <c r="I3174" s="6"/>
      <c r="J3174" s="6"/>
      <c r="K3174" s="6"/>
      <c r="L3174" s="6"/>
      <c r="M3174" s="6"/>
      <c r="N3174" s="6"/>
      <c r="O3174" s="6"/>
      <c r="P3174" s="6"/>
      <c r="Q3174" s="6"/>
      <c r="R3174" s="6"/>
      <c r="S3174" s="6"/>
      <c r="T3174" s="6"/>
      <c r="U3174" s="6"/>
      <c r="V3174" s="6"/>
      <c r="W3174" s="6"/>
      <c r="X3174" s="6"/>
      <c r="Y3174" s="6"/>
      <c r="Z3174" s="6"/>
      <c r="AA3174" s="6"/>
      <c r="AB3174" s="6"/>
      <c r="AC3174" s="6"/>
      <c r="AD3174" s="6"/>
      <c r="AE3174" s="6"/>
      <c r="AF3174" s="6"/>
      <c r="AG3174" s="6"/>
      <c r="AH3174" s="6"/>
      <c r="AI3174" s="6"/>
      <c r="AJ3174" s="6"/>
      <c r="AK3174" s="6"/>
      <c r="AL3174" s="6"/>
      <c r="AM3174" s="6"/>
      <c r="AN3174" s="6"/>
      <c r="AO3174" s="6"/>
      <c r="AP3174" s="6"/>
      <c r="AQ3174" s="21"/>
      <c r="AR3174" s="21"/>
      <c r="AS3174" s="21"/>
      <c r="AT3174" s="6"/>
      <c r="AU3174" s="6"/>
      <c r="AV3174" s="6"/>
      <c r="AW3174" s="6"/>
    </row>
    <row r="3175" spans="1:49" x14ac:dyDescent="0.35">
      <c r="A3175" s="20"/>
      <c r="B3175" s="20"/>
      <c r="C3175" s="20"/>
      <c r="D3175" s="20"/>
      <c r="E3175" s="6"/>
      <c r="F3175" s="6"/>
      <c r="G3175" s="6"/>
      <c r="H3175" s="6"/>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c r="AG3175" s="6"/>
      <c r="AH3175" s="6"/>
      <c r="AI3175" s="6"/>
      <c r="AJ3175" s="6"/>
      <c r="AK3175" s="6"/>
      <c r="AL3175" s="6"/>
      <c r="AM3175" s="6"/>
      <c r="AN3175" s="6"/>
      <c r="AO3175" s="6"/>
      <c r="AP3175" s="6"/>
      <c r="AQ3175" s="21"/>
      <c r="AR3175" s="21"/>
      <c r="AS3175" s="21"/>
      <c r="AT3175" s="6"/>
      <c r="AU3175" s="6"/>
      <c r="AV3175" s="6"/>
      <c r="AW3175" s="6"/>
    </row>
    <row r="3176" spans="1:49" x14ac:dyDescent="0.35">
      <c r="A3176" s="20"/>
      <c r="B3176" s="20"/>
      <c r="C3176" s="20"/>
      <c r="D3176" s="20"/>
      <c r="E3176" s="6"/>
      <c r="F3176" s="6"/>
      <c r="G3176" s="6"/>
      <c r="H3176" s="6"/>
      <c r="I3176" s="6"/>
      <c r="J3176" s="6"/>
      <c r="K3176" s="6"/>
      <c r="L3176" s="6"/>
      <c r="M3176" s="6"/>
      <c r="N3176" s="6"/>
      <c r="O3176" s="6"/>
      <c r="P3176" s="6"/>
      <c r="Q3176" s="6"/>
      <c r="R3176" s="6"/>
      <c r="S3176" s="6"/>
      <c r="T3176" s="6"/>
      <c r="U3176" s="6"/>
      <c r="V3176" s="6"/>
      <c r="W3176" s="6"/>
      <c r="X3176" s="6"/>
      <c r="Y3176" s="6"/>
      <c r="Z3176" s="6"/>
      <c r="AA3176" s="6"/>
      <c r="AB3176" s="6"/>
      <c r="AC3176" s="6"/>
      <c r="AD3176" s="6"/>
      <c r="AE3176" s="6"/>
      <c r="AF3176" s="6"/>
      <c r="AG3176" s="6"/>
      <c r="AH3176" s="6"/>
      <c r="AI3176" s="6"/>
      <c r="AJ3176" s="6"/>
      <c r="AK3176" s="6"/>
      <c r="AL3176" s="6"/>
      <c r="AM3176" s="6"/>
      <c r="AN3176" s="6"/>
      <c r="AO3176" s="6"/>
      <c r="AP3176" s="6"/>
      <c r="AQ3176" s="21"/>
      <c r="AR3176" s="21"/>
      <c r="AS3176" s="21"/>
      <c r="AT3176" s="6"/>
      <c r="AU3176" s="6"/>
      <c r="AV3176" s="6"/>
      <c r="AW3176" s="6"/>
    </row>
    <row r="3177" spans="1:49" x14ac:dyDescent="0.35">
      <c r="A3177" s="20"/>
      <c r="B3177" s="20"/>
      <c r="C3177" s="20"/>
      <c r="D3177" s="20"/>
      <c r="E3177" s="6"/>
      <c r="F3177" s="6"/>
      <c r="G3177" s="6"/>
      <c r="H3177" s="6"/>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c r="AG3177" s="6"/>
      <c r="AH3177" s="6"/>
      <c r="AI3177" s="6"/>
      <c r="AJ3177" s="6"/>
      <c r="AK3177" s="6"/>
      <c r="AL3177" s="6"/>
      <c r="AM3177" s="6"/>
      <c r="AN3177" s="6"/>
      <c r="AO3177" s="6"/>
      <c r="AP3177" s="6"/>
      <c r="AQ3177" s="21"/>
      <c r="AR3177" s="21"/>
      <c r="AS3177" s="21"/>
      <c r="AT3177" s="6"/>
      <c r="AU3177" s="6"/>
      <c r="AV3177" s="6"/>
      <c r="AW3177" s="6"/>
    </row>
    <row r="3178" spans="1:49" x14ac:dyDescent="0.35">
      <c r="A3178" s="20"/>
      <c r="B3178" s="20"/>
      <c r="C3178" s="20"/>
      <c r="D3178" s="20"/>
      <c r="E3178" s="6"/>
      <c r="F3178" s="6"/>
      <c r="G3178" s="6"/>
      <c r="H3178" s="6"/>
      <c r="I3178" s="6"/>
      <c r="J3178" s="6"/>
      <c r="K3178" s="6"/>
      <c r="L3178" s="6"/>
      <c r="M3178" s="6"/>
      <c r="N3178" s="6"/>
      <c r="O3178" s="6"/>
      <c r="P3178" s="6"/>
      <c r="Q3178" s="6"/>
      <c r="R3178" s="6"/>
      <c r="S3178" s="6"/>
      <c r="T3178" s="6"/>
      <c r="U3178" s="6"/>
      <c r="V3178" s="6"/>
      <c r="W3178" s="6"/>
      <c r="X3178" s="6"/>
      <c r="Y3178" s="6"/>
      <c r="Z3178" s="6"/>
      <c r="AA3178" s="6"/>
      <c r="AB3178" s="6"/>
      <c r="AC3178" s="6"/>
      <c r="AD3178" s="6"/>
      <c r="AE3178" s="6"/>
      <c r="AF3178" s="6"/>
      <c r="AG3178" s="6"/>
      <c r="AH3178" s="6"/>
      <c r="AI3178" s="6"/>
      <c r="AJ3178" s="6"/>
      <c r="AK3178" s="6"/>
      <c r="AL3178" s="6"/>
      <c r="AM3178" s="6"/>
      <c r="AN3178" s="6"/>
      <c r="AO3178" s="6"/>
      <c r="AP3178" s="6"/>
      <c r="AQ3178" s="21"/>
      <c r="AR3178" s="21"/>
      <c r="AS3178" s="21"/>
      <c r="AT3178" s="6"/>
      <c r="AU3178" s="6"/>
      <c r="AV3178" s="6"/>
      <c r="AW3178" s="6"/>
    </row>
    <row r="3179" spans="1:49" x14ac:dyDescent="0.35">
      <c r="A3179" s="20"/>
      <c r="B3179" s="20"/>
      <c r="C3179" s="20"/>
      <c r="D3179" s="20"/>
      <c r="E3179" s="6"/>
      <c r="F3179" s="6"/>
      <c r="G3179" s="6"/>
      <c r="H3179" s="6"/>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c r="AG3179" s="6"/>
      <c r="AH3179" s="6"/>
      <c r="AI3179" s="6"/>
      <c r="AJ3179" s="6"/>
      <c r="AK3179" s="6"/>
      <c r="AL3179" s="6"/>
      <c r="AM3179" s="6"/>
      <c r="AN3179" s="6"/>
      <c r="AO3179" s="6"/>
      <c r="AP3179" s="6"/>
      <c r="AQ3179" s="21"/>
      <c r="AR3179" s="21"/>
      <c r="AS3179" s="21"/>
      <c r="AT3179" s="6"/>
      <c r="AU3179" s="6"/>
      <c r="AV3179" s="6"/>
      <c r="AW3179" s="6"/>
    </row>
    <row r="3180" spans="1:49" x14ac:dyDescent="0.35">
      <c r="A3180" s="20"/>
      <c r="B3180" s="20"/>
      <c r="C3180" s="20"/>
      <c r="D3180" s="20"/>
      <c r="E3180" s="6"/>
      <c r="F3180" s="6"/>
      <c r="G3180" s="6"/>
      <c r="H3180" s="6"/>
      <c r="I3180" s="6"/>
      <c r="J3180" s="6"/>
      <c r="K3180" s="6"/>
      <c r="L3180" s="6"/>
      <c r="M3180" s="6"/>
      <c r="N3180" s="6"/>
      <c r="O3180" s="6"/>
      <c r="P3180" s="6"/>
      <c r="Q3180" s="6"/>
      <c r="R3180" s="6"/>
      <c r="S3180" s="6"/>
      <c r="T3180" s="6"/>
      <c r="U3180" s="6"/>
      <c r="V3180" s="6"/>
      <c r="W3180" s="6"/>
      <c r="X3180" s="6"/>
      <c r="Y3180" s="6"/>
      <c r="Z3180" s="6"/>
      <c r="AA3180" s="6"/>
      <c r="AB3180" s="6"/>
      <c r="AC3180" s="6"/>
      <c r="AD3180" s="6"/>
      <c r="AE3180" s="6"/>
      <c r="AF3180" s="6"/>
      <c r="AG3180" s="6"/>
      <c r="AH3180" s="6"/>
      <c r="AI3180" s="6"/>
      <c r="AJ3180" s="6"/>
      <c r="AK3180" s="6"/>
      <c r="AL3180" s="6"/>
      <c r="AM3180" s="6"/>
      <c r="AN3180" s="6"/>
      <c r="AO3180" s="6"/>
      <c r="AP3180" s="6"/>
      <c r="AQ3180" s="21"/>
      <c r="AR3180" s="21"/>
      <c r="AS3180" s="21"/>
      <c r="AT3180" s="6"/>
      <c r="AU3180" s="6"/>
      <c r="AV3180" s="6"/>
      <c r="AW3180" s="6"/>
    </row>
    <row r="3181" spans="1:49" x14ac:dyDescent="0.35">
      <c r="A3181" s="20"/>
      <c r="B3181" s="20"/>
      <c r="C3181" s="20"/>
      <c r="D3181" s="20"/>
      <c r="E3181" s="6"/>
      <c r="F3181" s="6"/>
      <c r="G3181" s="6"/>
      <c r="H3181" s="6"/>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c r="AG3181" s="6"/>
      <c r="AH3181" s="6"/>
      <c r="AI3181" s="6"/>
      <c r="AJ3181" s="6"/>
      <c r="AK3181" s="6"/>
      <c r="AL3181" s="6"/>
      <c r="AM3181" s="6"/>
      <c r="AN3181" s="6"/>
      <c r="AO3181" s="6"/>
      <c r="AP3181" s="6"/>
      <c r="AQ3181" s="21"/>
      <c r="AR3181" s="21"/>
      <c r="AS3181" s="21"/>
      <c r="AT3181" s="6"/>
      <c r="AU3181" s="6"/>
      <c r="AV3181" s="6"/>
      <c r="AW3181" s="6"/>
    </row>
    <row r="3182" spans="1:49" x14ac:dyDescent="0.35">
      <c r="A3182" s="20"/>
      <c r="B3182" s="20"/>
      <c r="C3182" s="20"/>
      <c r="D3182" s="20"/>
      <c r="E3182" s="6"/>
      <c r="F3182" s="6"/>
      <c r="G3182" s="6"/>
      <c r="H3182" s="6"/>
      <c r="I3182" s="6"/>
      <c r="J3182" s="6"/>
      <c r="K3182" s="6"/>
      <c r="L3182" s="6"/>
      <c r="M3182" s="6"/>
      <c r="N3182" s="6"/>
      <c r="O3182" s="6"/>
      <c r="P3182" s="6"/>
      <c r="Q3182" s="6"/>
      <c r="R3182" s="6"/>
      <c r="S3182" s="6"/>
      <c r="T3182" s="6"/>
      <c r="U3182" s="6"/>
      <c r="V3182" s="6"/>
      <c r="W3182" s="6"/>
      <c r="X3182" s="6"/>
      <c r="Y3182" s="6"/>
      <c r="Z3182" s="6"/>
      <c r="AA3182" s="6"/>
      <c r="AB3182" s="6"/>
      <c r="AC3182" s="6"/>
      <c r="AD3182" s="6"/>
      <c r="AE3182" s="6"/>
      <c r="AF3182" s="6"/>
      <c r="AG3182" s="6"/>
      <c r="AH3182" s="6"/>
      <c r="AI3182" s="6"/>
      <c r="AJ3182" s="6"/>
      <c r="AK3182" s="6"/>
      <c r="AL3182" s="6"/>
      <c r="AM3182" s="6"/>
      <c r="AN3182" s="6"/>
      <c r="AO3182" s="6"/>
      <c r="AP3182" s="6"/>
      <c r="AQ3182" s="21"/>
      <c r="AR3182" s="21"/>
      <c r="AS3182" s="21"/>
      <c r="AT3182" s="6"/>
      <c r="AU3182" s="6"/>
      <c r="AV3182" s="6"/>
      <c r="AW3182" s="6"/>
    </row>
    <row r="3183" spans="1:49" x14ac:dyDescent="0.35">
      <c r="A3183" s="20"/>
      <c r="B3183" s="20"/>
      <c r="C3183" s="20"/>
      <c r="D3183" s="20"/>
      <c r="E3183" s="6"/>
      <c r="F3183" s="6"/>
      <c r="G3183" s="6"/>
      <c r="H3183" s="6"/>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c r="AG3183" s="6"/>
      <c r="AH3183" s="6"/>
      <c r="AI3183" s="6"/>
      <c r="AJ3183" s="6"/>
      <c r="AK3183" s="6"/>
      <c r="AL3183" s="6"/>
      <c r="AM3183" s="6"/>
      <c r="AN3183" s="6"/>
      <c r="AO3183" s="6"/>
      <c r="AP3183" s="6"/>
      <c r="AQ3183" s="21"/>
      <c r="AR3183" s="21"/>
      <c r="AS3183" s="21"/>
      <c r="AT3183" s="6"/>
      <c r="AU3183" s="6"/>
      <c r="AV3183" s="6"/>
      <c r="AW3183" s="6"/>
    </row>
    <row r="3184" spans="1:49" x14ac:dyDescent="0.35">
      <c r="A3184" s="20"/>
      <c r="B3184" s="20"/>
      <c r="C3184" s="20"/>
      <c r="D3184" s="20"/>
      <c r="E3184" s="6"/>
      <c r="F3184" s="6"/>
      <c r="G3184" s="6"/>
      <c r="H3184" s="6"/>
      <c r="I3184" s="6"/>
      <c r="J3184" s="6"/>
      <c r="K3184" s="6"/>
      <c r="L3184" s="6"/>
      <c r="M3184" s="6"/>
      <c r="N3184" s="6"/>
      <c r="O3184" s="6"/>
      <c r="P3184" s="6"/>
      <c r="Q3184" s="6"/>
      <c r="R3184" s="6"/>
      <c r="S3184" s="6"/>
      <c r="T3184" s="6"/>
      <c r="U3184" s="6"/>
      <c r="V3184" s="6"/>
      <c r="W3184" s="6"/>
      <c r="X3184" s="6"/>
      <c r="Y3184" s="6"/>
      <c r="Z3184" s="6"/>
      <c r="AA3184" s="6"/>
      <c r="AB3184" s="6"/>
      <c r="AC3184" s="6"/>
      <c r="AD3184" s="6"/>
      <c r="AE3184" s="6"/>
      <c r="AF3184" s="6"/>
      <c r="AG3184" s="6"/>
      <c r="AH3184" s="6"/>
      <c r="AI3184" s="6"/>
      <c r="AJ3184" s="6"/>
      <c r="AK3184" s="6"/>
      <c r="AL3184" s="6"/>
      <c r="AM3184" s="6"/>
      <c r="AN3184" s="6"/>
      <c r="AO3184" s="6"/>
      <c r="AP3184" s="6"/>
      <c r="AQ3184" s="21"/>
      <c r="AR3184" s="21"/>
      <c r="AS3184" s="21"/>
      <c r="AT3184" s="6"/>
      <c r="AU3184" s="6"/>
      <c r="AV3184" s="6"/>
      <c r="AW3184" s="6"/>
    </row>
    <row r="3185" spans="1:49" x14ac:dyDescent="0.35">
      <c r="A3185" s="20"/>
      <c r="B3185" s="20"/>
      <c r="C3185" s="20"/>
      <c r="D3185" s="20"/>
      <c r="E3185" s="6"/>
      <c r="F3185" s="6"/>
      <c r="G3185" s="6"/>
      <c r="H3185" s="6"/>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c r="AG3185" s="6"/>
      <c r="AH3185" s="6"/>
      <c r="AI3185" s="6"/>
      <c r="AJ3185" s="6"/>
      <c r="AK3185" s="6"/>
      <c r="AL3185" s="6"/>
      <c r="AM3185" s="6"/>
      <c r="AN3185" s="6"/>
      <c r="AO3185" s="6"/>
      <c r="AP3185" s="6"/>
      <c r="AQ3185" s="21"/>
      <c r="AR3185" s="21"/>
      <c r="AS3185" s="21"/>
      <c r="AT3185" s="6"/>
      <c r="AU3185" s="6"/>
      <c r="AV3185" s="6"/>
      <c r="AW3185" s="6"/>
    </row>
    <row r="3186" spans="1:49" x14ac:dyDescent="0.35">
      <c r="A3186" s="20"/>
      <c r="B3186" s="20"/>
      <c r="C3186" s="20"/>
      <c r="D3186" s="20"/>
      <c r="E3186" s="6"/>
      <c r="F3186" s="6"/>
      <c r="G3186" s="6"/>
      <c r="H3186" s="6"/>
      <c r="I3186" s="6"/>
      <c r="J3186" s="6"/>
      <c r="K3186" s="6"/>
      <c r="L3186" s="6"/>
      <c r="M3186" s="6"/>
      <c r="N3186" s="6"/>
      <c r="O3186" s="6"/>
      <c r="P3186" s="6"/>
      <c r="Q3186" s="6"/>
      <c r="R3186" s="6"/>
      <c r="S3186" s="6"/>
      <c r="T3186" s="6"/>
      <c r="U3186" s="6"/>
      <c r="V3186" s="6"/>
      <c r="W3186" s="6"/>
      <c r="X3186" s="6"/>
      <c r="Y3186" s="6"/>
      <c r="Z3186" s="6"/>
      <c r="AA3186" s="6"/>
      <c r="AB3186" s="6"/>
      <c r="AC3186" s="6"/>
      <c r="AD3186" s="6"/>
      <c r="AE3186" s="6"/>
      <c r="AF3186" s="6"/>
      <c r="AG3186" s="6"/>
      <c r="AH3186" s="6"/>
      <c r="AI3186" s="6"/>
      <c r="AJ3186" s="6"/>
      <c r="AK3186" s="6"/>
      <c r="AL3186" s="6"/>
      <c r="AM3186" s="6"/>
      <c r="AN3186" s="6"/>
      <c r="AO3186" s="6"/>
      <c r="AP3186" s="6"/>
      <c r="AQ3186" s="21"/>
      <c r="AR3186" s="21"/>
      <c r="AS3186" s="21"/>
      <c r="AT3186" s="6"/>
      <c r="AU3186" s="6"/>
      <c r="AV3186" s="6"/>
      <c r="AW3186" s="6"/>
    </row>
    <row r="3187" spans="1:49" x14ac:dyDescent="0.35">
      <c r="A3187" s="20"/>
      <c r="B3187" s="20"/>
      <c r="C3187" s="20"/>
      <c r="D3187" s="20"/>
      <c r="E3187" s="6"/>
      <c r="F3187" s="6"/>
      <c r="G3187" s="6"/>
      <c r="H3187" s="6"/>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c r="AG3187" s="6"/>
      <c r="AH3187" s="6"/>
      <c r="AI3187" s="6"/>
      <c r="AJ3187" s="6"/>
      <c r="AK3187" s="6"/>
      <c r="AL3187" s="6"/>
      <c r="AM3187" s="6"/>
      <c r="AN3187" s="6"/>
      <c r="AO3187" s="6"/>
      <c r="AP3187" s="6"/>
      <c r="AQ3187" s="21"/>
      <c r="AR3187" s="21"/>
      <c r="AS3187" s="21"/>
      <c r="AT3187" s="6"/>
      <c r="AU3187" s="6"/>
      <c r="AV3187" s="6"/>
      <c r="AW3187" s="6"/>
    </row>
    <row r="3188" spans="1:49" x14ac:dyDescent="0.35">
      <c r="A3188" s="20"/>
      <c r="B3188" s="20"/>
      <c r="C3188" s="20"/>
      <c r="D3188" s="20"/>
      <c r="E3188" s="6"/>
      <c r="F3188" s="6"/>
      <c r="G3188" s="6"/>
      <c r="H3188" s="6"/>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c r="AG3188" s="6"/>
      <c r="AH3188" s="6"/>
      <c r="AI3188" s="6"/>
      <c r="AJ3188" s="6"/>
      <c r="AK3188" s="6"/>
      <c r="AL3188" s="6"/>
      <c r="AM3188" s="6"/>
      <c r="AN3188" s="6"/>
      <c r="AO3188" s="6"/>
      <c r="AP3188" s="6"/>
      <c r="AQ3188" s="21"/>
      <c r="AR3188" s="21"/>
      <c r="AS3188" s="21"/>
      <c r="AT3188" s="6"/>
      <c r="AU3188" s="6"/>
      <c r="AV3188" s="6"/>
      <c r="AW3188" s="6"/>
    </row>
    <row r="3189" spans="1:49" x14ac:dyDescent="0.35">
      <c r="A3189" s="20"/>
      <c r="B3189" s="20"/>
      <c r="C3189" s="20"/>
      <c r="D3189" s="20"/>
      <c r="E3189" s="6"/>
      <c r="F3189" s="6"/>
      <c r="G3189" s="6"/>
      <c r="H3189" s="6"/>
      <c r="I3189" s="6"/>
      <c r="J3189" s="6"/>
      <c r="K3189" s="6"/>
      <c r="L3189" s="6"/>
      <c r="M3189" s="6"/>
      <c r="N3189" s="6"/>
      <c r="O3189" s="6"/>
      <c r="P3189" s="6"/>
      <c r="Q3189" s="6"/>
      <c r="R3189" s="6"/>
      <c r="S3189" s="6"/>
      <c r="T3189" s="6"/>
      <c r="U3189" s="6"/>
      <c r="V3189" s="6"/>
      <c r="W3189" s="6"/>
      <c r="X3189" s="6"/>
      <c r="Y3189" s="6"/>
      <c r="Z3189" s="6"/>
      <c r="AA3189" s="6"/>
      <c r="AB3189" s="6"/>
      <c r="AC3189" s="6"/>
      <c r="AD3189" s="6"/>
      <c r="AE3189" s="6"/>
      <c r="AF3189" s="6"/>
      <c r="AG3189" s="6"/>
      <c r="AH3189" s="6"/>
      <c r="AI3189" s="6"/>
      <c r="AJ3189" s="6"/>
      <c r="AK3189" s="6"/>
      <c r="AL3189" s="6"/>
      <c r="AM3189" s="6"/>
      <c r="AN3189" s="6"/>
      <c r="AO3189" s="6"/>
      <c r="AP3189" s="6"/>
      <c r="AQ3189" s="21"/>
      <c r="AR3189" s="21"/>
      <c r="AS3189" s="21"/>
      <c r="AT3189" s="6"/>
      <c r="AU3189" s="6"/>
      <c r="AV3189" s="6"/>
      <c r="AW3189" s="6"/>
    </row>
    <row r="3190" spans="1:49" x14ac:dyDescent="0.35">
      <c r="A3190" s="20"/>
      <c r="B3190" s="20"/>
      <c r="C3190" s="20"/>
      <c r="D3190" s="20"/>
      <c r="E3190" s="6"/>
      <c r="F3190" s="6"/>
      <c r="G3190" s="6"/>
      <c r="H3190" s="6"/>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c r="AG3190" s="6"/>
      <c r="AH3190" s="6"/>
      <c r="AI3190" s="6"/>
      <c r="AJ3190" s="6"/>
      <c r="AK3190" s="6"/>
      <c r="AL3190" s="6"/>
      <c r="AM3190" s="6"/>
      <c r="AN3190" s="6"/>
      <c r="AO3190" s="6"/>
      <c r="AP3190" s="6"/>
      <c r="AQ3190" s="21"/>
      <c r="AR3190" s="21"/>
      <c r="AS3190" s="21"/>
      <c r="AT3190" s="6"/>
      <c r="AU3190" s="6"/>
      <c r="AV3190" s="6"/>
      <c r="AW3190" s="6"/>
    </row>
    <row r="3191" spans="1:49" x14ac:dyDescent="0.35">
      <c r="A3191" s="20"/>
      <c r="B3191" s="20"/>
      <c r="C3191" s="20"/>
      <c r="D3191" s="20"/>
      <c r="E3191" s="6"/>
      <c r="F3191" s="6"/>
      <c r="G3191" s="6"/>
      <c r="H3191" s="6"/>
      <c r="I3191" s="6"/>
      <c r="J3191" s="6"/>
      <c r="K3191" s="6"/>
      <c r="L3191" s="6"/>
      <c r="M3191" s="6"/>
      <c r="N3191" s="6"/>
      <c r="O3191" s="6"/>
      <c r="P3191" s="6"/>
      <c r="Q3191" s="6"/>
      <c r="R3191" s="6"/>
      <c r="S3191" s="6"/>
      <c r="T3191" s="6"/>
      <c r="U3191" s="6"/>
      <c r="V3191" s="6"/>
      <c r="W3191" s="6"/>
      <c r="X3191" s="6"/>
      <c r="Y3191" s="6"/>
      <c r="Z3191" s="6"/>
      <c r="AA3191" s="6"/>
      <c r="AB3191" s="6"/>
      <c r="AC3191" s="6"/>
      <c r="AD3191" s="6"/>
      <c r="AE3191" s="6"/>
      <c r="AF3191" s="6"/>
      <c r="AG3191" s="6"/>
      <c r="AH3191" s="6"/>
      <c r="AI3191" s="6"/>
      <c r="AJ3191" s="6"/>
      <c r="AK3191" s="6"/>
      <c r="AL3191" s="6"/>
      <c r="AM3191" s="6"/>
      <c r="AN3191" s="6"/>
      <c r="AO3191" s="6"/>
      <c r="AP3191" s="6"/>
      <c r="AQ3191" s="21"/>
      <c r="AR3191" s="21"/>
      <c r="AS3191" s="21"/>
      <c r="AT3191" s="6"/>
      <c r="AU3191" s="6"/>
      <c r="AV3191" s="6"/>
      <c r="AW3191" s="6"/>
    </row>
    <row r="3192" spans="1:49" x14ac:dyDescent="0.35">
      <c r="A3192" s="20"/>
      <c r="B3192" s="20"/>
      <c r="C3192" s="20"/>
      <c r="D3192" s="20"/>
      <c r="E3192" s="6"/>
      <c r="F3192" s="6"/>
      <c r="G3192" s="6"/>
      <c r="H3192" s="6"/>
      <c r="I3192" s="6"/>
      <c r="J3192" s="6"/>
      <c r="K3192" s="6"/>
      <c r="L3192" s="6"/>
      <c r="M3192" s="6"/>
      <c r="N3192" s="6"/>
      <c r="O3192" s="6"/>
      <c r="P3192" s="6"/>
      <c r="Q3192" s="6"/>
      <c r="R3192" s="6"/>
      <c r="S3192" s="6"/>
      <c r="T3192" s="6"/>
      <c r="U3192" s="6"/>
      <c r="V3192" s="6"/>
      <c r="W3192" s="6"/>
      <c r="X3192" s="6"/>
      <c r="Y3192" s="6"/>
      <c r="Z3192" s="6"/>
      <c r="AA3192" s="6"/>
      <c r="AB3192" s="6"/>
      <c r="AC3192" s="6"/>
      <c r="AD3192" s="6"/>
      <c r="AE3192" s="6"/>
      <c r="AF3192" s="6"/>
      <c r="AG3192" s="6"/>
      <c r="AH3192" s="6"/>
      <c r="AI3192" s="6"/>
      <c r="AJ3192" s="6"/>
      <c r="AK3192" s="6"/>
      <c r="AL3192" s="6"/>
      <c r="AM3192" s="6"/>
      <c r="AN3192" s="6"/>
      <c r="AO3192" s="6"/>
      <c r="AP3192" s="6"/>
      <c r="AQ3192" s="21"/>
      <c r="AR3192" s="21"/>
      <c r="AS3192" s="21"/>
      <c r="AT3192" s="6"/>
      <c r="AU3192" s="6"/>
      <c r="AV3192" s="6"/>
      <c r="AW3192" s="6"/>
    </row>
    <row r="3193" spans="1:49" x14ac:dyDescent="0.35">
      <c r="A3193" s="20"/>
      <c r="B3193" s="20"/>
      <c r="C3193" s="20"/>
      <c r="D3193" s="20"/>
      <c r="E3193" s="6"/>
      <c r="F3193" s="6"/>
      <c r="G3193" s="6"/>
      <c r="H3193" s="6"/>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c r="AG3193" s="6"/>
      <c r="AH3193" s="6"/>
      <c r="AI3193" s="6"/>
      <c r="AJ3193" s="6"/>
      <c r="AK3193" s="6"/>
      <c r="AL3193" s="6"/>
      <c r="AM3193" s="6"/>
      <c r="AN3193" s="6"/>
      <c r="AO3193" s="6"/>
      <c r="AP3193" s="6"/>
      <c r="AQ3193" s="21"/>
      <c r="AR3193" s="21"/>
      <c r="AS3193" s="21"/>
      <c r="AT3193" s="6"/>
      <c r="AU3193" s="6"/>
      <c r="AV3193" s="6"/>
      <c r="AW3193" s="6"/>
    </row>
    <row r="3194" spans="1:49" x14ac:dyDescent="0.35">
      <c r="A3194" s="20"/>
      <c r="B3194" s="20"/>
      <c r="C3194" s="20"/>
      <c r="D3194" s="20"/>
      <c r="E3194" s="6"/>
      <c r="F3194" s="6"/>
      <c r="G3194" s="6"/>
      <c r="H3194" s="6"/>
      <c r="I3194" s="6"/>
      <c r="J3194" s="6"/>
      <c r="K3194" s="6"/>
      <c r="L3194" s="6"/>
      <c r="M3194" s="6"/>
      <c r="N3194" s="6"/>
      <c r="O3194" s="6"/>
      <c r="P3194" s="6"/>
      <c r="Q3194" s="6"/>
      <c r="R3194" s="6"/>
      <c r="S3194" s="6"/>
      <c r="T3194" s="6"/>
      <c r="U3194" s="6"/>
      <c r="V3194" s="6"/>
      <c r="W3194" s="6"/>
      <c r="X3194" s="6"/>
      <c r="Y3194" s="6"/>
      <c r="Z3194" s="6"/>
      <c r="AA3194" s="6"/>
      <c r="AB3194" s="6"/>
      <c r="AC3194" s="6"/>
      <c r="AD3194" s="6"/>
      <c r="AE3194" s="6"/>
      <c r="AF3194" s="6"/>
      <c r="AG3194" s="6"/>
      <c r="AH3194" s="6"/>
      <c r="AI3194" s="6"/>
      <c r="AJ3194" s="6"/>
      <c r="AK3194" s="6"/>
      <c r="AL3194" s="6"/>
      <c r="AM3194" s="6"/>
      <c r="AN3194" s="6"/>
      <c r="AO3194" s="6"/>
      <c r="AP3194" s="6"/>
      <c r="AQ3194" s="21"/>
      <c r="AR3194" s="21"/>
      <c r="AS3194" s="21"/>
      <c r="AT3194" s="6"/>
      <c r="AU3194" s="6"/>
      <c r="AV3194" s="6"/>
      <c r="AW3194" s="6"/>
    </row>
    <row r="3195" spans="1:49" x14ac:dyDescent="0.35">
      <c r="A3195" s="20"/>
      <c r="B3195" s="20"/>
      <c r="C3195" s="20"/>
      <c r="D3195" s="20"/>
      <c r="E3195" s="6"/>
      <c r="F3195" s="6"/>
      <c r="G3195" s="6"/>
      <c r="H3195" s="6"/>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c r="AG3195" s="6"/>
      <c r="AH3195" s="6"/>
      <c r="AI3195" s="6"/>
      <c r="AJ3195" s="6"/>
      <c r="AK3195" s="6"/>
      <c r="AL3195" s="6"/>
      <c r="AM3195" s="6"/>
      <c r="AN3195" s="6"/>
      <c r="AO3195" s="6"/>
      <c r="AP3195" s="6"/>
      <c r="AQ3195" s="21"/>
      <c r="AR3195" s="21"/>
      <c r="AS3195" s="21"/>
      <c r="AT3195" s="6"/>
      <c r="AU3195" s="6"/>
      <c r="AV3195" s="6"/>
      <c r="AW3195" s="6"/>
    </row>
    <row r="3196" spans="1:49" x14ac:dyDescent="0.35">
      <c r="A3196" s="20"/>
      <c r="B3196" s="20"/>
      <c r="C3196" s="20"/>
      <c r="D3196" s="20"/>
      <c r="E3196" s="6"/>
      <c r="F3196" s="6"/>
      <c r="G3196" s="6"/>
      <c r="H3196" s="6"/>
      <c r="I3196" s="6"/>
      <c r="J3196" s="6"/>
      <c r="K3196" s="6"/>
      <c r="L3196" s="6"/>
      <c r="M3196" s="6"/>
      <c r="N3196" s="6"/>
      <c r="O3196" s="6"/>
      <c r="P3196" s="6"/>
      <c r="Q3196" s="6"/>
      <c r="R3196" s="6"/>
      <c r="S3196" s="6"/>
      <c r="T3196" s="6"/>
      <c r="U3196" s="6"/>
      <c r="V3196" s="6"/>
      <c r="W3196" s="6"/>
      <c r="X3196" s="6"/>
      <c r="Y3196" s="6"/>
      <c r="Z3196" s="6"/>
      <c r="AA3196" s="6"/>
      <c r="AB3196" s="6"/>
      <c r="AC3196" s="6"/>
      <c r="AD3196" s="6"/>
      <c r="AE3196" s="6"/>
      <c r="AF3196" s="6"/>
      <c r="AG3196" s="6"/>
      <c r="AH3196" s="6"/>
      <c r="AI3196" s="6"/>
      <c r="AJ3196" s="6"/>
      <c r="AK3196" s="6"/>
      <c r="AL3196" s="6"/>
      <c r="AM3196" s="6"/>
      <c r="AN3196" s="6"/>
      <c r="AO3196" s="6"/>
      <c r="AP3196" s="6"/>
      <c r="AQ3196" s="21"/>
      <c r="AR3196" s="21"/>
      <c r="AS3196" s="21"/>
      <c r="AT3196" s="6"/>
      <c r="AU3196" s="6"/>
      <c r="AV3196" s="6"/>
      <c r="AW3196" s="6"/>
    </row>
    <row r="3197" spans="1:49" x14ac:dyDescent="0.35">
      <c r="A3197" s="20"/>
      <c r="B3197" s="20"/>
      <c r="C3197" s="20"/>
      <c r="D3197" s="20"/>
      <c r="E3197" s="6"/>
      <c r="F3197" s="6"/>
      <c r="G3197" s="6"/>
      <c r="H3197" s="6"/>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c r="AG3197" s="6"/>
      <c r="AH3197" s="6"/>
      <c r="AI3197" s="6"/>
      <c r="AJ3197" s="6"/>
      <c r="AK3197" s="6"/>
      <c r="AL3197" s="6"/>
      <c r="AM3197" s="6"/>
      <c r="AN3197" s="6"/>
      <c r="AO3197" s="6"/>
      <c r="AP3197" s="6"/>
      <c r="AQ3197" s="21"/>
      <c r="AR3197" s="21"/>
      <c r="AS3197" s="21"/>
      <c r="AT3197" s="6"/>
      <c r="AU3197" s="6"/>
      <c r="AV3197" s="6"/>
      <c r="AW3197" s="6"/>
    </row>
    <row r="3198" spans="1:49" x14ac:dyDescent="0.35">
      <c r="A3198" s="20"/>
      <c r="B3198" s="20"/>
      <c r="C3198" s="20"/>
      <c r="D3198" s="20"/>
      <c r="E3198" s="6"/>
      <c r="F3198" s="6"/>
      <c r="G3198" s="6"/>
      <c r="H3198" s="6"/>
      <c r="I3198" s="6"/>
      <c r="J3198" s="6"/>
      <c r="K3198" s="6"/>
      <c r="L3198" s="6"/>
      <c r="M3198" s="6"/>
      <c r="N3198" s="6"/>
      <c r="O3198" s="6"/>
      <c r="P3198" s="6"/>
      <c r="Q3198" s="6"/>
      <c r="R3198" s="6"/>
      <c r="S3198" s="6"/>
      <c r="T3198" s="6"/>
      <c r="U3198" s="6"/>
      <c r="V3198" s="6"/>
      <c r="W3198" s="6"/>
      <c r="X3198" s="6"/>
      <c r="Y3198" s="6"/>
      <c r="Z3198" s="6"/>
      <c r="AA3198" s="6"/>
      <c r="AB3198" s="6"/>
      <c r="AC3198" s="6"/>
      <c r="AD3198" s="6"/>
      <c r="AE3198" s="6"/>
      <c r="AF3198" s="6"/>
      <c r="AG3198" s="6"/>
      <c r="AH3198" s="6"/>
      <c r="AI3198" s="6"/>
      <c r="AJ3198" s="6"/>
      <c r="AK3198" s="6"/>
      <c r="AL3198" s="6"/>
      <c r="AM3198" s="6"/>
      <c r="AN3198" s="6"/>
      <c r="AO3198" s="6"/>
      <c r="AP3198" s="6"/>
      <c r="AQ3198" s="21"/>
      <c r="AR3198" s="21"/>
      <c r="AS3198" s="21"/>
      <c r="AT3198" s="6"/>
      <c r="AU3198" s="6"/>
      <c r="AV3198" s="6"/>
      <c r="AW3198" s="6"/>
    </row>
    <row r="3199" spans="1:49" x14ac:dyDescent="0.35">
      <c r="A3199" s="20"/>
      <c r="B3199" s="20"/>
      <c r="C3199" s="20"/>
      <c r="D3199" s="20"/>
      <c r="E3199" s="6"/>
      <c r="F3199" s="6"/>
      <c r="G3199" s="6"/>
      <c r="H3199" s="6"/>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c r="AG3199" s="6"/>
      <c r="AH3199" s="6"/>
      <c r="AI3199" s="6"/>
      <c r="AJ3199" s="6"/>
      <c r="AK3199" s="6"/>
      <c r="AL3199" s="6"/>
      <c r="AM3199" s="6"/>
      <c r="AN3199" s="6"/>
      <c r="AO3199" s="6"/>
      <c r="AP3199" s="6"/>
      <c r="AQ3199" s="21"/>
      <c r="AR3199" s="21"/>
      <c r="AS3199" s="21"/>
      <c r="AT3199" s="6"/>
      <c r="AU3199" s="6"/>
      <c r="AV3199" s="6"/>
      <c r="AW3199" s="6"/>
    </row>
    <row r="3200" spans="1:49" x14ac:dyDescent="0.35">
      <c r="A3200" s="20"/>
      <c r="B3200" s="20"/>
      <c r="C3200" s="20"/>
      <c r="D3200" s="20"/>
      <c r="E3200" s="6"/>
      <c r="F3200" s="6"/>
      <c r="G3200" s="6"/>
      <c r="H3200" s="6"/>
      <c r="I3200" s="6"/>
      <c r="J3200" s="6"/>
      <c r="K3200" s="6"/>
      <c r="L3200" s="6"/>
      <c r="M3200" s="6"/>
      <c r="N3200" s="6"/>
      <c r="O3200" s="6"/>
      <c r="P3200" s="6"/>
      <c r="Q3200" s="6"/>
      <c r="R3200" s="6"/>
      <c r="S3200" s="6"/>
      <c r="T3200" s="6"/>
      <c r="U3200" s="6"/>
      <c r="V3200" s="6"/>
      <c r="W3200" s="6"/>
      <c r="X3200" s="6"/>
      <c r="Y3200" s="6"/>
      <c r="Z3200" s="6"/>
      <c r="AA3200" s="6"/>
      <c r="AB3200" s="6"/>
      <c r="AC3200" s="6"/>
      <c r="AD3200" s="6"/>
      <c r="AE3200" s="6"/>
      <c r="AF3200" s="6"/>
      <c r="AG3200" s="6"/>
      <c r="AH3200" s="6"/>
      <c r="AI3200" s="6"/>
      <c r="AJ3200" s="6"/>
      <c r="AK3200" s="6"/>
      <c r="AL3200" s="6"/>
      <c r="AM3200" s="6"/>
      <c r="AN3200" s="6"/>
      <c r="AO3200" s="6"/>
      <c r="AP3200" s="6"/>
      <c r="AQ3200" s="21"/>
      <c r="AR3200" s="21"/>
      <c r="AS3200" s="21"/>
      <c r="AT3200" s="6"/>
      <c r="AU3200" s="6"/>
      <c r="AV3200" s="6"/>
      <c r="AW3200" s="6"/>
    </row>
    <row r="3201" spans="1:49" x14ac:dyDescent="0.35">
      <c r="A3201" s="20"/>
      <c r="B3201" s="20"/>
      <c r="C3201" s="20"/>
      <c r="D3201" s="20"/>
      <c r="E3201" s="6"/>
      <c r="F3201" s="6"/>
      <c r="G3201" s="6"/>
      <c r="H3201" s="6"/>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c r="AG3201" s="6"/>
      <c r="AH3201" s="6"/>
      <c r="AI3201" s="6"/>
      <c r="AJ3201" s="6"/>
      <c r="AK3201" s="6"/>
      <c r="AL3201" s="6"/>
      <c r="AM3201" s="6"/>
      <c r="AN3201" s="6"/>
      <c r="AO3201" s="6"/>
      <c r="AP3201" s="6"/>
      <c r="AQ3201" s="21"/>
      <c r="AR3201" s="21"/>
      <c r="AS3201" s="21"/>
      <c r="AT3201" s="6"/>
      <c r="AU3201" s="6"/>
      <c r="AV3201" s="6"/>
      <c r="AW3201" s="6"/>
    </row>
    <row r="3202" spans="1:49" x14ac:dyDescent="0.35">
      <c r="A3202" s="20"/>
      <c r="B3202" s="20"/>
      <c r="C3202" s="20"/>
      <c r="D3202" s="20"/>
      <c r="E3202" s="6"/>
      <c r="F3202" s="6"/>
      <c r="G3202" s="6"/>
      <c r="H3202" s="6"/>
      <c r="I3202" s="6"/>
      <c r="J3202" s="6"/>
      <c r="K3202" s="6"/>
      <c r="L3202" s="6"/>
      <c r="M3202" s="6"/>
      <c r="N3202" s="6"/>
      <c r="O3202" s="6"/>
      <c r="P3202" s="6"/>
      <c r="Q3202" s="6"/>
      <c r="R3202" s="6"/>
      <c r="S3202" s="6"/>
      <c r="T3202" s="6"/>
      <c r="U3202" s="6"/>
      <c r="V3202" s="6"/>
      <c r="W3202" s="6"/>
      <c r="X3202" s="6"/>
      <c r="Y3202" s="6"/>
      <c r="Z3202" s="6"/>
      <c r="AA3202" s="6"/>
      <c r="AB3202" s="6"/>
      <c r="AC3202" s="6"/>
      <c r="AD3202" s="6"/>
      <c r="AE3202" s="6"/>
      <c r="AF3202" s="6"/>
      <c r="AG3202" s="6"/>
      <c r="AH3202" s="6"/>
      <c r="AI3202" s="6"/>
      <c r="AJ3202" s="6"/>
      <c r="AK3202" s="6"/>
      <c r="AL3202" s="6"/>
      <c r="AM3202" s="6"/>
      <c r="AN3202" s="6"/>
      <c r="AO3202" s="6"/>
      <c r="AP3202" s="6"/>
      <c r="AQ3202" s="21"/>
      <c r="AR3202" s="21"/>
      <c r="AS3202" s="21"/>
      <c r="AT3202" s="6"/>
      <c r="AU3202" s="6"/>
      <c r="AV3202" s="6"/>
      <c r="AW3202" s="6"/>
    </row>
    <row r="3203" spans="1:49" x14ac:dyDescent="0.35">
      <c r="A3203" s="20"/>
      <c r="B3203" s="20"/>
      <c r="C3203" s="20"/>
      <c r="D3203" s="20"/>
      <c r="E3203" s="6"/>
      <c r="F3203" s="6"/>
      <c r="G3203" s="6"/>
      <c r="H3203" s="6"/>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c r="AG3203" s="6"/>
      <c r="AH3203" s="6"/>
      <c r="AI3203" s="6"/>
      <c r="AJ3203" s="6"/>
      <c r="AK3203" s="6"/>
      <c r="AL3203" s="6"/>
      <c r="AM3203" s="6"/>
      <c r="AN3203" s="6"/>
      <c r="AO3203" s="6"/>
      <c r="AP3203" s="6"/>
      <c r="AQ3203" s="21"/>
      <c r="AR3203" s="21"/>
      <c r="AS3203" s="21"/>
      <c r="AT3203" s="6"/>
      <c r="AU3203" s="6"/>
      <c r="AV3203" s="6"/>
      <c r="AW3203" s="6"/>
    </row>
    <row r="3204" spans="1:49" x14ac:dyDescent="0.35">
      <c r="A3204" s="20"/>
      <c r="B3204" s="20"/>
      <c r="C3204" s="20"/>
      <c r="D3204" s="20"/>
      <c r="E3204" s="6"/>
      <c r="F3204" s="6"/>
      <c r="G3204" s="6"/>
      <c r="H3204" s="6"/>
      <c r="I3204" s="6"/>
      <c r="J3204" s="6"/>
      <c r="K3204" s="6"/>
      <c r="L3204" s="6"/>
      <c r="M3204" s="6"/>
      <c r="N3204" s="6"/>
      <c r="O3204" s="6"/>
      <c r="P3204" s="6"/>
      <c r="Q3204" s="6"/>
      <c r="R3204" s="6"/>
      <c r="S3204" s="6"/>
      <c r="T3204" s="6"/>
      <c r="U3204" s="6"/>
      <c r="V3204" s="6"/>
      <c r="W3204" s="6"/>
      <c r="X3204" s="6"/>
      <c r="Y3204" s="6"/>
      <c r="Z3204" s="6"/>
      <c r="AA3204" s="6"/>
      <c r="AB3204" s="6"/>
      <c r="AC3204" s="6"/>
      <c r="AD3204" s="6"/>
      <c r="AE3204" s="6"/>
      <c r="AF3204" s="6"/>
      <c r="AG3204" s="6"/>
      <c r="AH3204" s="6"/>
      <c r="AI3204" s="6"/>
      <c r="AJ3204" s="6"/>
      <c r="AK3204" s="6"/>
      <c r="AL3204" s="6"/>
      <c r="AM3204" s="6"/>
      <c r="AN3204" s="6"/>
      <c r="AO3204" s="6"/>
      <c r="AP3204" s="6"/>
      <c r="AQ3204" s="21"/>
      <c r="AR3204" s="21"/>
      <c r="AS3204" s="21"/>
      <c r="AT3204" s="6"/>
      <c r="AU3204" s="6"/>
      <c r="AV3204" s="6"/>
      <c r="AW3204" s="6"/>
    </row>
    <row r="3205" spans="1:49" x14ac:dyDescent="0.35">
      <c r="A3205" s="20"/>
      <c r="B3205" s="20"/>
      <c r="C3205" s="20"/>
      <c r="D3205" s="20"/>
      <c r="E3205" s="6"/>
      <c r="F3205" s="6"/>
      <c r="G3205" s="6"/>
      <c r="H3205" s="6"/>
      <c r="I3205" s="6"/>
      <c r="J3205" s="6"/>
      <c r="K3205" s="6"/>
      <c r="L3205" s="6"/>
      <c r="M3205" s="6"/>
      <c r="N3205" s="6"/>
      <c r="O3205" s="6"/>
      <c r="P3205" s="6"/>
      <c r="Q3205" s="6"/>
      <c r="R3205" s="6"/>
      <c r="S3205" s="6"/>
      <c r="T3205" s="6"/>
      <c r="U3205" s="6"/>
      <c r="V3205" s="6"/>
      <c r="W3205" s="6"/>
      <c r="X3205" s="6"/>
      <c r="Y3205" s="6"/>
      <c r="Z3205" s="6"/>
      <c r="AA3205" s="6"/>
      <c r="AB3205" s="6"/>
      <c r="AC3205" s="6"/>
      <c r="AD3205" s="6"/>
      <c r="AE3205" s="6"/>
      <c r="AF3205" s="6"/>
      <c r="AG3205" s="6"/>
      <c r="AH3205" s="6"/>
      <c r="AI3205" s="6"/>
      <c r="AJ3205" s="6"/>
      <c r="AK3205" s="6"/>
      <c r="AL3205" s="6"/>
      <c r="AM3205" s="6"/>
      <c r="AN3205" s="6"/>
      <c r="AO3205" s="6"/>
      <c r="AP3205" s="6"/>
      <c r="AQ3205" s="21"/>
      <c r="AR3205" s="21"/>
      <c r="AS3205" s="21"/>
      <c r="AT3205" s="6"/>
      <c r="AU3205" s="6"/>
      <c r="AV3205" s="6"/>
      <c r="AW3205" s="6"/>
    </row>
    <row r="3206" spans="1:49" x14ac:dyDescent="0.35">
      <c r="A3206" s="20"/>
      <c r="B3206" s="20"/>
      <c r="C3206" s="20"/>
      <c r="D3206" s="20"/>
      <c r="E3206" s="6"/>
      <c r="F3206" s="6"/>
      <c r="G3206" s="6"/>
      <c r="H3206" s="6"/>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c r="AG3206" s="6"/>
      <c r="AH3206" s="6"/>
      <c r="AI3206" s="6"/>
      <c r="AJ3206" s="6"/>
      <c r="AK3206" s="6"/>
      <c r="AL3206" s="6"/>
      <c r="AM3206" s="6"/>
      <c r="AN3206" s="6"/>
      <c r="AO3206" s="6"/>
      <c r="AP3206" s="6"/>
      <c r="AQ3206" s="21"/>
      <c r="AR3206" s="21"/>
      <c r="AS3206" s="21"/>
      <c r="AT3206" s="6"/>
      <c r="AU3206" s="6"/>
      <c r="AV3206" s="6"/>
      <c r="AW3206" s="6"/>
    </row>
    <row r="3207" spans="1:49" x14ac:dyDescent="0.35">
      <c r="A3207" s="20"/>
      <c r="B3207" s="20"/>
      <c r="C3207" s="20"/>
      <c r="D3207" s="20"/>
      <c r="E3207" s="6"/>
      <c r="F3207" s="6"/>
      <c r="G3207" s="6"/>
      <c r="H3207" s="6"/>
      <c r="I3207" s="6"/>
      <c r="J3207" s="6"/>
      <c r="K3207" s="6"/>
      <c r="L3207" s="6"/>
      <c r="M3207" s="6"/>
      <c r="N3207" s="6"/>
      <c r="O3207" s="6"/>
      <c r="P3207" s="6"/>
      <c r="Q3207" s="6"/>
      <c r="R3207" s="6"/>
      <c r="S3207" s="6"/>
      <c r="T3207" s="6"/>
      <c r="U3207" s="6"/>
      <c r="V3207" s="6"/>
      <c r="W3207" s="6"/>
      <c r="X3207" s="6"/>
      <c r="Y3207" s="6"/>
      <c r="Z3207" s="6"/>
      <c r="AA3207" s="6"/>
      <c r="AB3207" s="6"/>
      <c r="AC3207" s="6"/>
      <c r="AD3207" s="6"/>
      <c r="AE3207" s="6"/>
      <c r="AF3207" s="6"/>
      <c r="AG3207" s="6"/>
      <c r="AH3207" s="6"/>
      <c r="AI3207" s="6"/>
      <c r="AJ3207" s="6"/>
      <c r="AK3207" s="6"/>
      <c r="AL3207" s="6"/>
      <c r="AM3207" s="6"/>
      <c r="AN3207" s="6"/>
      <c r="AO3207" s="6"/>
      <c r="AP3207" s="6"/>
      <c r="AQ3207" s="21"/>
      <c r="AR3207" s="21"/>
      <c r="AS3207" s="21"/>
      <c r="AT3207" s="6"/>
      <c r="AU3207" s="6"/>
      <c r="AV3207" s="6"/>
      <c r="AW3207" s="6"/>
    </row>
    <row r="3208" spans="1:49" x14ac:dyDescent="0.35">
      <c r="A3208" s="20"/>
      <c r="B3208" s="20"/>
      <c r="C3208" s="20"/>
      <c r="D3208" s="20"/>
      <c r="E3208" s="6"/>
      <c r="F3208" s="6"/>
      <c r="G3208" s="6"/>
      <c r="H3208" s="6"/>
      <c r="I3208" s="6"/>
      <c r="J3208" s="6"/>
      <c r="K3208" s="6"/>
      <c r="L3208" s="6"/>
      <c r="M3208" s="6"/>
      <c r="N3208" s="6"/>
      <c r="O3208" s="6"/>
      <c r="P3208" s="6"/>
      <c r="Q3208" s="6"/>
      <c r="R3208" s="6"/>
      <c r="S3208" s="6"/>
      <c r="T3208" s="6"/>
      <c r="U3208" s="6"/>
      <c r="V3208" s="6"/>
      <c r="W3208" s="6"/>
      <c r="X3208" s="6"/>
      <c r="Y3208" s="6"/>
      <c r="Z3208" s="6"/>
      <c r="AA3208" s="6"/>
      <c r="AB3208" s="6"/>
      <c r="AC3208" s="6"/>
      <c r="AD3208" s="6"/>
      <c r="AE3208" s="6"/>
      <c r="AF3208" s="6"/>
      <c r="AG3208" s="6"/>
      <c r="AH3208" s="6"/>
      <c r="AI3208" s="6"/>
      <c r="AJ3208" s="6"/>
      <c r="AK3208" s="6"/>
      <c r="AL3208" s="6"/>
      <c r="AM3208" s="6"/>
      <c r="AN3208" s="6"/>
      <c r="AO3208" s="6"/>
      <c r="AP3208" s="6"/>
      <c r="AQ3208" s="21"/>
      <c r="AR3208" s="21"/>
      <c r="AS3208" s="21"/>
      <c r="AT3208" s="6"/>
      <c r="AU3208" s="6"/>
      <c r="AV3208" s="6"/>
      <c r="AW3208" s="6"/>
    </row>
    <row r="3209" spans="1:49" x14ac:dyDescent="0.35">
      <c r="A3209" s="20"/>
      <c r="B3209" s="20"/>
      <c r="C3209" s="20"/>
      <c r="D3209" s="20"/>
      <c r="E3209" s="6"/>
      <c r="F3209" s="6"/>
      <c r="G3209" s="6"/>
      <c r="H3209" s="6"/>
      <c r="I3209" s="6"/>
      <c r="J3209" s="6"/>
      <c r="K3209" s="6"/>
      <c r="L3209" s="6"/>
      <c r="M3209" s="6"/>
      <c r="N3209" s="6"/>
      <c r="O3209" s="6"/>
      <c r="P3209" s="6"/>
      <c r="Q3209" s="6"/>
      <c r="R3209" s="6"/>
      <c r="S3209" s="6"/>
      <c r="T3209" s="6"/>
      <c r="U3209" s="6"/>
      <c r="V3209" s="6"/>
      <c r="W3209" s="6"/>
      <c r="X3209" s="6"/>
      <c r="Y3209" s="6"/>
      <c r="Z3209" s="6"/>
      <c r="AA3209" s="6"/>
      <c r="AB3209" s="6"/>
      <c r="AC3209" s="6"/>
      <c r="AD3209" s="6"/>
      <c r="AE3209" s="6"/>
      <c r="AF3209" s="6"/>
      <c r="AG3209" s="6"/>
      <c r="AH3209" s="6"/>
      <c r="AI3209" s="6"/>
      <c r="AJ3209" s="6"/>
      <c r="AK3209" s="6"/>
      <c r="AL3209" s="6"/>
      <c r="AM3209" s="6"/>
      <c r="AN3209" s="6"/>
      <c r="AO3209" s="6"/>
      <c r="AP3209" s="6"/>
      <c r="AQ3209" s="21"/>
      <c r="AR3209" s="21"/>
      <c r="AS3209" s="21"/>
      <c r="AT3209" s="6"/>
      <c r="AU3209" s="6"/>
      <c r="AV3209" s="6"/>
      <c r="AW3209" s="6"/>
    </row>
    <row r="3210" spans="1:49" x14ac:dyDescent="0.35">
      <c r="A3210" s="20"/>
      <c r="B3210" s="20"/>
      <c r="C3210" s="20"/>
      <c r="D3210" s="20"/>
      <c r="E3210" s="6"/>
      <c r="F3210" s="6"/>
      <c r="G3210" s="6"/>
      <c r="H3210" s="6"/>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c r="AG3210" s="6"/>
      <c r="AH3210" s="6"/>
      <c r="AI3210" s="6"/>
      <c r="AJ3210" s="6"/>
      <c r="AK3210" s="6"/>
      <c r="AL3210" s="6"/>
      <c r="AM3210" s="6"/>
      <c r="AN3210" s="6"/>
      <c r="AO3210" s="6"/>
      <c r="AP3210" s="6"/>
      <c r="AQ3210" s="21"/>
      <c r="AR3210" s="21"/>
      <c r="AS3210" s="21"/>
      <c r="AT3210" s="6"/>
      <c r="AU3210" s="6"/>
      <c r="AV3210" s="6"/>
      <c r="AW3210" s="6"/>
    </row>
    <row r="3211" spans="1:49" x14ac:dyDescent="0.35">
      <c r="A3211" s="20"/>
      <c r="B3211" s="20"/>
      <c r="C3211" s="20"/>
      <c r="D3211" s="20"/>
      <c r="E3211" s="6"/>
      <c r="F3211" s="6"/>
      <c r="G3211" s="6"/>
      <c r="H3211" s="6"/>
      <c r="I3211" s="6"/>
      <c r="J3211" s="6"/>
      <c r="K3211" s="6"/>
      <c r="L3211" s="6"/>
      <c r="M3211" s="6"/>
      <c r="N3211" s="6"/>
      <c r="O3211" s="6"/>
      <c r="P3211" s="6"/>
      <c r="Q3211" s="6"/>
      <c r="R3211" s="6"/>
      <c r="S3211" s="6"/>
      <c r="T3211" s="6"/>
      <c r="U3211" s="6"/>
      <c r="V3211" s="6"/>
      <c r="W3211" s="6"/>
      <c r="X3211" s="6"/>
      <c r="Y3211" s="6"/>
      <c r="Z3211" s="6"/>
      <c r="AA3211" s="6"/>
      <c r="AB3211" s="6"/>
      <c r="AC3211" s="6"/>
      <c r="AD3211" s="6"/>
      <c r="AE3211" s="6"/>
      <c r="AF3211" s="6"/>
      <c r="AG3211" s="6"/>
      <c r="AH3211" s="6"/>
      <c r="AI3211" s="6"/>
      <c r="AJ3211" s="6"/>
      <c r="AK3211" s="6"/>
      <c r="AL3211" s="6"/>
      <c r="AM3211" s="6"/>
      <c r="AN3211" s="6"/>
      <c r="AO3211" s="6"/>
      <c r="AP3211" s="6"/>
      <c r="AQ3211" s="21"/>
      <c r="AR3211" s="21"/>
      <c r="AS3211" s="21"/>
      <c r="AT3211" s="6"/>
      <c r="AU3211" s="6"/>
      <c r="AV3211" s="6"/>
      <c r="AW3211" s="6"/>
    </row>
    <row r="3212" spans="1:49" x14ac:dyDescent="0.35">
      <c r="A3212" s="20"/>
      <c r="B3212" s="20"/>
      <c r="C3212" s="20"/>
      <c r="D3212" s="20"/>
      <c r="E3212" s="6"/>
      <c r="F3212" s="6"/>
      <c r="G3212" s="6"/>
      <c r="H3212" s="6"/>
      <c r="I3212" s="6"/>
      <c r="J3212" s="6"/>
      <c r="K3212" s="6"/>
      <c r="L3212" s="6"/>
      <c r="M3212" s="6"/>
      <c r="N3212" s="6"/>
      <c r="O3212" s="6"/>
      <c r="P3212" s="6"/>
      <c r="Q3212" s="6"/>
      <c r="R3212" s="6"/>
      <c r="S3212" s="6"/>
      <c r="T3212" s="6"/>
      <c r="U3212" s="6"/>
      <c r="V3212" s="6"/>
      <c r="W3212" s="6"/>
      <c r="X3212" s="6"/>
      <c r="Y3212" s="6"/>
      <c r="Z3212" s="6"/>
      <c r="AA3212" s="6"/>
      <c r="AB3212" s="6"/>
      <c r="AC3212" s="6"/>
      <c r="AD3212" s="6"/>
      <c r="AE3212" s="6"/>
      <c r="AF3212" s="6"/>
      <c r="AG3212" s="6"/>
      <c r="AH3212" s="6"/>
      <c r="AI3212" s="6"/>
      <c r="AJ3212" s="6"/>
      <c r="AK3212" s="6"/>
      <c r="AL3212" s="6"/>
      <c r="AM3212" s="6"/>
      <c r="AN3212" s="6"/>
      <c r="AO3212" s="6"/>
      <c r="AP3212" s="6"/>
      <c r="AQ3212" s="21"/>
      <c r="AR3212" s="21"/>
      <c r="AS3212" s="21"/>
      <c r="AT3212" s="6"/>
      <c r="AU3212" s="6"/>
      <c r="AV3212" s="6"/>
      <c r="AW3212" s="6"/>
    </row>
    <row r="3213" spans="1:49" x14ac:dyDescent="0.35">
      <c r="A3213" s="20"/>
      <c r="B3213" s="20"/>
      <c r="C3213" s="20"/>
      <c r="D3213" s="20"/>
      <c r="E3213" s="6"/>
      <c r="F3213" s="6"/>
      <c r="G3213" s="6"/>
      <c r="H3213" s="6"/>
      <c r="I3213" s="6"/>
      <c r="J3213" s="6"/>
      <c r="K3213" s="6"/>
      <c r="L3213" s="6"/>
      <c r="M3213" s="6"/>
      <c r="N3213" s="6"/>
      <c r="O3213" s="6"/>
      <c r="P3213" s="6"/>
      <c r="Q3213" s="6"/>
      <c r="R3213" s="6"/>
      <c r="S3213" s="6"/>
      <c r="T3213" s="6"/>
      <c r="U3213" s="6"/>
      <c r="V3213" s="6"/>
      <c r="W3213" s="6"/>
      <c r="X3213" s="6"/>
      <c r="Y3213" s="6"/>
      <c r="Z3213" s="6"/>
      <c r="AA3213" s="6"/>
      <c r="AB3213" s="6"/>
      <c r="AC3213" s="6"/>
      <c r="AD3213" s="6"/>
      <c r="AE3213" s="6"/>
      <c r="AF3213" s="6"/>
      <c r="AG3213" s="6"/>
      <c r="AH3213" s="6"/>
      <c r="AI3213" s="6"/>
      <c r="AJ3213" s="6"/>
      <c r="AK3213" s="6"/>
      <c r="AL3213" s="6"/>
      <c r="AM3213" s="6"/>
      <c r="AN3213" s="6"/>
      <c r="AO3213" s="6"/>
      <c r="AP3213" s="6"/>
      <c r="AQ3213" s="21"/>
      <c r="AR3213" s="21"/>
      <c r="AS3213" s="21"/>
      <c r="AT3213" s="6"/>
      <c r="AU3213" s="6"/>
      <c r="AV3213" s="6"/>
      <c r="AW3213" s="6"/>
    </row>
    <row r="3214" spans="1:49" x14ac:dyDescent="0.35">
      <c r="A3214" s="20"/>
      <c r="B3214" s="20"/>
      <c r="C3214" s="20"/>
      <c r="D3214" s="20"/>
      <c r="E3214" s="6"/>
      <c r="F3214" s="6"/>
      <c r="G3214" s="6"/>
      <c r="H3214" s="6"/>
      <c r="I3214" s="6"/>
      <c r="J3214" s="6"/>
      <c r="K3214" s="6"/>
      <c r="L3214" s="6"/>
      <c r="M3214" s="6"/>
      <c r="N3214" s="6"/>
      <c r="O3214" s="6"/>
      <c r="P3214" s="6"/>
      <c r="Q3214" s="6"/>
      <c r="R3214" s="6"/>
      <c r="S3214" s="6"/>
      <c r="T3214" s="6"/>
      <c r="U3214" s="6"/>
      <c r="V3214" s="6"/>
      <c r="W3214" s="6"/>
      <c r="X3214" s="6"/>
      <c r="Y3214" s="6"/>
      <c r="Z3214" s="6"/>
      <c r="AA3214" s="6"/>
      <c r="AB3214" s="6"/>
      <c r="AC3214" s="6"/>
      <c r="AD3214" s="6"/>
      <c r="AE3214" s="6"/>
      <c r="AF3214" s="6"/>
      <c r="AG3214" s="6"/>
      <c r="AH3214" s="6"/>
      <c r="AI3214" s="6"/>
      <c r="AJ3214" s="6"/>
      <c r="AK3214" s="6"/>
      <c r="AL3214" s="6"/>
      <c r="AM3214" s="6"/>
      <c r="AN3214" s="6"/>
      <c r="AO3214" s="6"/>
      <c r="AP3214" s="6"/>
      <c r="AQ3214" s="21"/>
      <c r="AR3214" s="21"/>
      <c r="AS3214" s="21"/>
      <c r="AT3214" s="6"/>
      <c r="AU3214" s="6"/>
      <c r="AV3214" s="6"/>
      <c r="AW3214" s="6"/>
    </row>
    <row r="3215" spans="1:49" x14ac:dyDescent="0.35">
      <c r="A3215" s="20"/>
      <c r="B3215" s="20"/>
      <c r="C3215" s="20"/>
      <c r="D3215" s="20"/>
      <c r="E3215" s="6"/>
      <c r="F3215" s="6"/>
      <c r="G3215" s="6"/>
      <c r="H3215" s="6"/>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c r="AG3215" s="6"/>
      <c r="AH3215" s="6"/>
      <c r="AI3215" s="6"/>
      <c r="AJ3215" s="6"/>
      <c r="AK3215" s="6"/>
      <c r="AL3215" s="6"/>
      <c r="AM3215" s="6"/>
      <c r="AN3215" s="6"/>
      <c r="AO3215" s="6"/>
      <c r="AP3215" s="6"/>
      <c r="AQ3215" s="21"/>
      <c r="AR3215" s="21"/>
      <c r="AS3215" s="21"/>
      <c r="AT3215" s="6"/>
      <c r="AU3215" s="6"/>
      <c r="AV3215" s="6"/>
      <c r="AW3215" s="6"/>
    </row>
    <row r="3216" spans="1:49" x14ac:dyDescent="0.35">
      <c r="A3216" s="20"/>
      <c r="B3216" s="20"/>
      <c r="C3216" s="20"/>
      <c r="D3216" s="20"/>
      <c r="E3216" s="6"/>
      <c r="F3216" s="6"/>
      <c r="G3216" s="6"/>
      <c r="H3216" s="6"/>
      <c r="I3216" s="6"/>
      <c r="J3216" s="6"/>
      <c r="K3216" s="6"/>
      <c r="L3216" s="6"/>
      <c r="M3216" s="6"/>
      <c r="N3216" s="6"/>
      <c r="O3216" s="6"/>
      <c r="P3216" s="6"/>
      <c r="Q3216" s="6"/>
      <c r="R3216" s="6"/>
      <c r="S3216" s="6"/>
      <c r="T3216" s="6"/>
      <c r="U3216" s="6"/>
      <c r="V3216" s="6"/>
      <c r="W3216" s="6"/>
      <c r="X3216" s="6"/>
      <c r="Y3216" s="6"/>
      <c r="Z3216" s="6"/>
      <c r="AA3216" s="6"/>
      <c r="AB3216" s="6"/>
      <c r="AC3216" s="6"/>
      <c r="AD3216" s="6"/>
      <c r="AE3216" s="6"/>
      <c r="AF3216" s="6"/>
      <c r="AG3216" s="6"/>
      <c r="AH3216" s="6"/>
      <c r="AI3216" s="6"/>
      <c r="AJ3216" s="6"/>
      <c r="AK3216" s="6"/>
      <c r="AL3216" s="6"/>
      <c r="AM3216" s="6"/>
      <c r="AN3216" s="6"/>
      <c r="AO3216" s="6"/>
      <c r="AP3216" s="6"/>
      <c r="AQ3216" s="21"/>
      <c r="AR3216" s="21"/>
      <c r="AS3216" s="21"/>
      <c r="AT3216" s="6"/>
      <c r="AU3216" s="6"/>
      <c r="AV3216" s="6"/>
      <c r="AW3216" s="6"/>
    </row>
    <row r="3217" spans="1:49" x14ac:dyDescent="0.35">
      <c r="A3217" s="20"/>
      <c r="B3217" s="20"/>
      <c r="C3217" s="20"/>
      <c r="D3217" s="20"/>
      <c r="E3217" s="6"/>
      <c r="F3217" s="6"/>
      <c r="G3217" s="6"/>
      <c r="H3217" s="6"/>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c r="AG3217" s="6"/>
      <c r="AH3217" s="6"/>
      <c r="AI3217" s="6"/>
      <c r="AJ3217" s="6"/>
      <c r="AK3217" s="6"/>
      <c r="AL3217" s="6"/>
      <c r="AM3217" s="6"/>
      <c r="AN3217" s="6"/>
      <c r="AO3217" s="6"/>
      <c r="AP3217" s="6"/>
      <c r="AQ3217" s="21"/>
      <c r="AR3217" s="21"/>
      <c r="AS3217" s="21"/>
      <c r="AT3217" s="6"/>
      <c r="AU3217" s="6"/>
      <c r="AV3217" s="6"/>
      <c r="AW3217" s="6"/>
    </row>
    <row r="3218" spans="1:49" x14ac:dyDescent="0.35">
      <c r="A3218" s="20"/>
      <c r="B3218" s="20"/>
      <c r="C3218" s="20"/>
      <c r="D3218" s="20"/>
      <c r="E3218" s="6"/>
      <c r="F3218" s="6"/>
      <c r="G3218" s="6"/>
      <c r="H3218" s="6"/>
      <c r="I3218" s="6"/>
      <c r="J3218" s="6"/>
      <c r="K3218" s="6"/>
      <c r="L3218" s="6"/>
      <c r="M3218" s="6"/>
      <c r="N3218" s="6"/>
      <c r="O3218" s="6"/>
      <c r="P3218" s="6"/>
      <c r="Q3218" s="6"/>
      <c r="R3218" s="6"/>
      <c r="S3218" s="6"/>
      <c r="T3218" s="6"/>
      <c r="U3218" s="6"/>
      <c r="V3218" s="6"/>
      <c r="W3218" s="6"/>
      <c r="X3218" s="6"/>
      <c r="Y3218" s="6"/>
      <c r="Z3218" s="6"/>
      <c r="AA3218" s="6"/>
      <c r="AB3218" s="6"/>
      <c r="AC3218" s="6"/>
      <c r="AD3218" s="6"/>
      <c r="AE3218" s="6"/>
      <c r="AF3218" s="6"/>
      <c r="AG3218" s="6"/>
      <c r="AH3218" s="6"/>
      <c r="AI3218" s="6"/>
      <c r="AJ3218" s="6"/>
      <c r="AK3218" s="6"/>
      <c r="AL3218" s="6"/>
      <c r="AM3218" s="6"/>
      <c r="AN3218" s="6"/>
      <c r="AO3218" s="6"/>
      <c r="AP3218" s="6"/>
      <c r="AQ3218" s="21"/>
      <c r="AR3218" s="21"/>
      <c r="AS3218" s="21"/>
      <c r="AT3218" s="6"/>
      <c r="AU3218" s="6"/>
      <c r="AV3218" s="6"/>
      <c r="AW3218" s="6"/>
    </row>
    <row r="3219" spans="1:49" x14ac:dyDescent="0.35">
      <c r="A3219" s="20"/>
      <c r="B3219" s="20"/>
      <c r="C3219" s="20"/>
      <c r="D3219" s="20"/>
      <c r="E3219" s="6"/>
      <c r="F3219" s="6"/>
      <c r="G3219" s="6"/>
      <c r="H3219" s="6"/>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c r="AG3219" s="6"/>
      <c r="AH3219" s="6"/>
      <c r="AI3219" s="6"/>
      <c r="AJ3219" s="6"/>
      <c r="AK3219" s="6"/>
      <c r="AL3219" s="6"/>
      <c r="AM3219" s="6"/>
      <c r="AN3219" s="6"/>
      <c r="AO3219" s="6"/>
      <c r="AP3219" s="6"/>
      <c r="AQ3219" s="21"/>
      <c r="AR3219" s="21"/>
      <c r="AS3219" s="21"/>
      <c r="AT3219" s="6"/>
      <c r="AU3219" s="6"/>
      <c r="AV3219" s="6"/>
      <c r="AW3219" s="6"/>
    </row>
    <row r="3220" spans="1:49" x14ac:dyDescent="0.35">
      <c r="A3220" s="20"/>
      <c r="B3220" s="20"/>
      <c r="C3220" s="20"/>
      <c r="D3220" s="20"/>
      <c r="E3220" s="6"/>
      <c r="F3220" s="6"/>
      <c r="G3220" s="6"/>
      <c r="H3220" s="6"/>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c r="AG3220" s="6"/>
      <c r="AH3220" s="6"/>
      <c r="AI3220" s="6"/>
      <c r="AJ3220" s="6"/>
      <c r="AK3220" s="6"/>
      <c r="AL3220" s="6"/>
      <c r="AM3220" s="6"/>
      <c r="AN3220" s="6"/>
      <c r="AO3220" s="6"/>
      <c r="AP3220" s="6"/>
      <c r="AQ3220" s="21"/>
      <c r="AR3220" s="21"/>
      <c r="AS3220" s="21"/>
      <c r="AT3220" s="6"/>
      <c r="AU3220" s="6"/>
      <c r="AV3220" s="6"/>
      <c r="AW3220" s="6"/>
    </row>
    <row r="3221" spans="1:49" x14ac:dyDescent="0.35">
      <c r="A3221" s="20"/>
      <c r="B3221" s="20"/>
      <c r="C3221" s="20"/>
      <c r="D3221" s="20"/>
      <c r="E3221" s="6"/>
      <c r="F3221" s="6"/>
      <c r="G3221" s="6"/>
      <c r="H3221" s="6"/>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c r="AG3221" s="6"/>
      <c r="AH3221" s="6"/>
      <c r="AI3221" s="6"/>
      <c r="AJ3221" s="6"/>
      <c r="AK3221" s="6"/>
      <c r="AL3221" s="6"/>
      <c r="AM3221" s="6"/>
      <c r="AN3221" s="6"/>
      <c r="AO3221" s="6"/>
      <c r="AP3221" s="6"/>
      <c r="AQ3221" s="21"/>
      <c r="AR3221" s="21"/>
      <c r="AS3221" s="21"/>
      <c r="AT3221" s="6"/>
      <c r="AU3221" s="6"/>
      <c r="AV3221" s="6"/>
      <c r="AW3221" s="6"/>
    </row>
    <row r="3222" spans="1:49" x14ac:dyDescent="0.35">
      <c r="A3222" s="20"/>
      <c r="B3222" s="20"/>
      <c r="C3222" s="20"/>
      <c r="D3222" s="20"/>
      <c r="E3222" s="6"/>
      <c r="F3222" s="6"/>
      <c r="G3222" s="6"/>
      <c r="H3222" s="6"/>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c r="AG3222" s="6"/>
      <c r="AH3222" s="6"/>
      <c r="AI3222" s="6"/>
      <c r="AJ3222" s="6"/>
      <c r="AK3222" s="6"/>
      <c r="AL3222" s="6"/>
      <c r="AM3222" s="6"/>
      <c r="AN3222" s="6"/>
      <c r="AO3222" s="6"/>
      <c r="AP3222" s="6"/>
      <c r="AQ3222" s="21"/>
      <c r="AR3222" s="21"/>
      <c r="AS3222" s="21"/>
      <c r="AT3222" s="6"/>
      <c r="AU3222" s="6"/>
      <c r="AV3222" s="6"/>
      <c r="AW3222" s="6"/>
    </row>
    <row r="3223" spans="1:49" x14ac:dyDescent="0.35">
      <c r="A3223" s="20"/>
      <c r="B3223" s="20"/>
      <c r="C3223" s="20"/>
      <c r="D3223" s="20"/>
      <c r="E3223" s="6"/>
      <c r="F3223" s="6"/>
      <c r="G3223" s="6"/>
      <c r="H3223" s="6"/>
      <c r="I3223" s="6"/>
      <c r="J3223" s="6"/>
      <c r="K3223" s="6"/>
      <c r="L3223" s="6"/>
      <c r="M3223" s="6"/>
      <c r="N3223" s="6"/>
      <c r="O3223" s="6"/>
      <c r="P3223" s="6"/>
      <c r="Q3223" s="6"/>
      <c r="R3223" s="6"/>
      <c r="S3223" s="6"/>
      <c r="T3223" s="6"/>
      <c r="U3223" s="6"/>
      <c r="V3223" s="6"/>
      <c r="W3223" s="6"/>
      <c r="X3223" s="6"/>
      <c r="Y3223" s="6"/>
      <c r="Z3223" s="6"/>
      <c r="AA3223" s="6"/>
      <c r="AB3223" s="6"/>
      <c r="AC3223" s="6"/>
      <c r="AD3223" s="6"/>
      <c r="AE3223" s="6"/>
      <c r="AF3223" s="6"/>
      <c r="AG3223" s="6"/>
      <c r="AH3223" s="6"/>
      <c r="AI3223" s="6"/>
      <c r="AJ3223" s="6"/>
      <c r="AK3223" s="6"/>
      <c r="AL3223" s="6"/>
      <c r="AM3223" s="6"/>
      <c r="AN3223" s="6"/>
      <c r="AO3223" s="6"/>
      <c r="AP3223" s="6"/>
      <c r="AQ3223" s="21"/>
      <c r="AR3223" s="21"/>
      <c r="AS3223" s="21"/>
      <c r="AT3223" s="6"/>
      <c r="AU3223" s="6"/>
      <c r="AV3223" s="6"/>
      <c r="AW3223" s="6"/>
    </row>
    <row r="3224" spans="1:49" x14ac:dyDescent="0.35">
      <c r="A3224" s="20"/>
      <c r="B3224" s="20"/>
      <c r="C3224" s="20"/>
      <c r="D3224" s="20"/>
      <c r="E3224" s="6"/>
      <c r="F3224" s="6"/>
      <c r="G3224" s="6"/>
      <c r="H3224" s="6"/>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c r="AG3224" s="6"/>
      <c r="AH3224" s="6"/>
      <c r="AI3224" s="6"/>
      <c r="AJ3224" s="6"/>
      <c r="AK3224" s="6"/>
      <c r="AL3224" s="6"/>
      <c r="AM3224" s="6"/>
      <c r="AN3224" s="6"/>
      <c r="AO3224" s="6"/>
      <c r="AP3224" s="6"/>
      <c r="AQ3224" s="21"/>
      <c r="AR3224" s="21"/>
      <c r="AS3224" s="21"/>
      <c r="AT3224" s="6"/>
      <c r="AU3224" s="6"/>
      <c r="AV3224" s="6"/>
      <c r="AW3224" s="6"/>
    </row>
    <row r="3225" spans="1:49" x14ac:dyDescent="0.35">
      <c r="A3225" s="20"/>
      <c r="B3225" s="20"/>
      <c r="C3225" s="20"/>
      <c r="D3225" s="20"/>
      <c r="E3225" s="6"/>
      <c r="F3225" s="6"/>
      <c r="G3225" s="6"/>
      <c r="H3225" s="6"/>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c r="AG3225" s="6"/>
      <c r="AH3225" s="6"/>
      <c r="AI3225" s="6"/>
      <c r="AJ3225" s="6"/>
      <c r="AK3225" s="6"/>
      <c r="AL3225" s="6"/>
      <c r="AM3225" s="6"/>
      <c r="AN3225" s="6"/>
      <c r="AO3225" s="6"/>
      <c r="AP3225" s="6"/>
      <c r="AQ3225" s="21"/>
      <c r="AR3225" s="21"/>
      <c r="AS3225" s="21"/>
      <c r="AT3225" s="6"/>
      <c r="AU3225" s="6"/>
      <c r="AV3225" s="6"/>
      <c r="AW3225" s="6"/>
    </row>
    <row r="3226" spans="1:49" x14ac:dyDescent="0.35">
      <c r="A3226" s="20"/>
      <c r="B3226" s="20"/>
      <c r="C3226" s="20"/>
      <c r="D3226" s="20"/>
      <c r="E3226" s="6"/>
      <c r="F3226" s="6"/>
      <c r="G3226" s="6"/>
      <c r="H3226" s="6"/>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c r="AG3226" s="6"/>
      <c r="AH3226" s="6"/>
      <c r="AI3226" s="6"/>
      <c r="AJ3226" s="6"/>
      <c r="AK3226" s="6"/>
      <c r="AL3226" s="6"/>
      <c r="AM3226" s="6"/>
      <c r="AN3226" s="6"/>
      <c r="AO3226" s="6"/>
      <c r="AP3226" s="6"/>
      <c r="AQ3226" s="21"/>
      <c r="AR3226" s="21"/>
      <c r="AS3226" s="21"/>
      <c r="AT3226" s="6"/>
      <c r="AU3226" s="6"/>
      <c r="AV3226" s="6"/>
      <c r="AW3226" s="6"/>
    </row>
    <row r="3227" spans="1:49" x14ac:dyDescent="0.35">
      <c r="A3227" s="20"/>
      <c r="B3227" s="20"/>
      <c r="C3227" s="20"/>
      <c r="D3227" s="20"/>
      <c r="E3227" s="6"/>
      <c r="F3227" s="6"/>
      <c r="G3227" s="6"/>
      <c r="H3227" s="6"/>
      <c r="I3227" s="6"/>
      <c r="J3227" s="6"/>
      <c r="K3227" s="6"/>
      <c r="L3227" s="6"/>
      <c r="M3227" s="6"/>
      <c r="N3227" s="6"/>
      <c r="O3227" s="6"/>
      <c r="P3227" s="6"/>
      <c r="Q3227" s="6"/>
      <c r="R3227" s="6"/>
      <c r="S3227" s="6"/>
      <c r="T3227" s="6"/>
      <c r="U3227" s="6"/>
      <c r="V3227" s="6"/>
      <c r="W3227" s="6"/>
      <c r="X3227" s="6"/>
      <c r="Y3227" s="6"/>
      <c r="Z3227" s="6"/>
      <c r="AA3227" s="6"/>
      <c r="AB3227" s="6"/>
      <c r="AC3227" s="6"/>
      <c r="AD3227" s="6"/>
      <c r="AE3227" s="6"/>
      <c r="AF3227" s="6"/>
      <c r="AG3227" s="6"/>
      <c r="AH3227" s="6"/>
      <c r="AI3227" s="6"/>
      <c r="AJ3227" s="6"/>
      <c r="AK3227" s="6"/>
      <c r="AL3227" s="6"/>
      <c r="AM3227" s="6"/>
      <c r="AN3227" s="6"/>
      <c r="AO3227" s="6"/>
      <c r="AP3227" s="6"/>
      <c r="AQ3227" s="21"/>
      <c r="AR3227" s="21"/>
      <c r="AS3227" s="21"/>
      <c r="AT3227" s="6"/>
      <c r="AU3227" s="6"/>
      <c r="AV3227" s="6"/>
      <c r="AW3227" s="6"/>
    </row>
    <row r="3228" spans="1:49" x14ac:dyDescent="0.35">
      <c r="A3228" s="20"/>
      <c r="B3228" s="20"/>
      <c r="C3228" s="20"/>
      <c r="D3228" s="20"/>
      <c r="E3228" s="6"/>
      <c r="F3228" s="6"/>
      <c r="G3228" s="6"/>
      <c r="H3228" s="6"/>
      <c r="I3228" s="6"/>
      <c r="J3228" s="6"/>
      <c r="K3228" s="6"/>
      <c r="L3228" s="6"/>
      <c r="M3228" s="6"/>
      <c r="N3228" s="6"/>
      <c r="O3228" s="6"/>
      <c r="P3228" s="6"/>
      <c r="Q3228" s="6"/>
      <c r="R3228" s="6"/>
      <c r="S3228" s="6"/>
      <c r="T3228" s="6"/>
      <c r="U3228" s="6"/>
      <c r="V3228" s="6"/>
      <c r="W3228" s="6"/>
      <c r="X3228" s="6"/>
      <c r="Y3228" s="6"/>
      <c r="Z3228" s="6"/>
      <c r="AA3228" s="6"/>
      <c r="AB3228" s="6"/>
      <c r="AC3228" s="6"/>
      <c r="AD3228" s="6"/>
      <c r="AE3228" s="6"/>
      <c r="AF3228" s="6"/>
      <c r="AG3228" s="6"/>
      <c r="AH3228" s="6"/>
      <c r="AI3228" s="6"/>
      <c r="AJ3228" s="6"/>
      <c r="AK3228" s="6"/>
      <c r="AL3228" s="6"/>
      <c r="AM3228" s="6"/>
      <c r="AN3228" s="6"/>
      <c r="AO3228" s="6"/>
      <c r="AP3228" s="6"/>
      <c r="AQ3228" s="21"/>
      <c r="AR3228" s="21"/>
      <c r="AS3228" s="21"/>
      <c r="AT3228" s="6"/>
      <c r="AU3228" s="6"/>
      <c r="AV3228" s="6"/>
      <c r="AW3228" s="6"/>
    </row>
    <row r="3229" spans="1:49" x14ac:dyDescent="0.35">
      <c r="A3229" s="20"/>
      <c r="B3229" s="20"/>
      <c r="C3229" s="20"/>
      <c r="D3229" s="20"/>
      <c r="E3229" s="6"/>
      <c r="F3229" s="6"/>
      <c r="G3229" s="6"/>
      <c r="H3229" s="6"/>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c r="AG3229" s="6"/>
      <c r="AH3229" s="6"/>
      <c r="AI3229" s="6"/>
      <c r="AJ3229" s="6"/>
      <c r="AK3229" s="6"/>
      <c r="AL3229" s="6"/>
      <c r="AM3229" s="6"/>
      <c r="AN3229" s="6"/>
      <c r="AO3229" s="6"/>
      <c r="AP3229" s="6"/>
      <c r="AQ3229" s="21"/>
      <c r="AR3229" s="21"/>
      <c r="AS3229" s="21"/>
      <c r="AT3229" s="6"/>
      <c r="AU3229" s="6"/>
      <c r="AV3229" s="6"/>
      <c r="AW3229" s="6"/>
    </row>
    <row r="3230" spans="1:49" x14ac:dyDescent="0.35">
      <c r="A3230" s="20"/>
      <c r="B3230" s="20"/>
      <c r="C3230" s="20"/>
      <c r="D3230" s="20"/>
      <c r="E3230" s="6"/>
      <c r="F3230" s="6"/>
      <c r="G3230" s="6"/>
      <c r="H3230" s="6"/>
      <c r="I3230" s="6"/>
      <c r="J3230" s="6"/>
      <c r="K3230" s="6"/>
      <c r="L3230" s="6"/>
      <c r="M3230" s="6"/>
      <c r="N3230" s="6"/>
      <c r="O3230" s="6"/>
      <c r="P3230" s="6"/>
      <c r="Q3230" s="6"/>
      <c r="R3230" s="6"/>
      <c r="S3230" s="6"/>
      <c r="T3230" s="6"/>
      <c r="U3230" s="6"/>
      <c r="V3230" s="6"/>
      <c r="W3230" s="6"/>
      <c r="X3230" s="6"/>
      <c r="Y3230" s="6"/>
      <c r="Z3230" s="6"/>
      <c r="AA3230" s="6"/>
      <c r="AB3230" s="6"/>
      <c r="AC3230" s="6"/>
      <c r="AD3230" s="6"/>
      <c r="AE3230" s="6"/>
      <c r="AF3230" s="6"/>
      <c r="AG3230" s="6"/>
      <c r="AH3230" s="6"/>
      <c r="AI3230" s="6"/>
      <c r="AJ3230" s="6"/>
      <c r="AK3230" s="6"/>
      <c r="AL3230" s="6"/>
      <c r="AM3230" s="6"/>
      <c r="AN3230" s="6"/>
      <c r="AO3230" s="6"/>
      <c r="AP3230" s="6"/>
      <c r="AQ3230" s="21"/>
      <c r="AR3230" s="21"/>
      <c r="AS3230" s="21"/>
      <c r="AT3230" s="6"/>
      <c r="AU3230" s="6"/>
      <c r="AV3230" s="6"/>
      <c r="AW3230" s="6"/>
    </row>
    <row r="3231" spans="1:49" x14ac:dyDescent="0.35">
      <c r="A3231" s="20"/>
      <c r="B3231" s="20"/>
      <c r="C3231" s="20"/>
      <c r="D3231" s="20"/>
      <c r="E3231" s="6"/>
      <c r="F3231" s="6"/>
      <c r="G3231" s="6"/>
      <c r="H3231" s="6"/>
      <c r="I3231" s="6"/>
      <c r="J3231" s="6"/>
      <c r="K3231" s="6"/>
      <c r="L3231" s="6"/>
      <c r="M3231" s="6"/>
      <c r="N3231" s="6"/>
      <c r="O3231" s="6"/>
      <c r="P3231" s="6"/>
      <c r="Q3231" s="6"/>
      <c r="R3231" s="6"/>
      <c r="S3231" s="6"/>
      <c r="T3231" s="6"/>
      <c r="U3231" s="6"/>
      <c r="V3231" s="6"/>
      <c r="W3231" s="6"/>
      <c r="X3231" s="6"/>
      <c r="Y3231" s="6"/>
      <c r="Z3231" s="6"/>
      <c r="AA3231" s="6"/>
      <c r="AB3231" s="6"/>
      <c r="AC3231" s="6"/>
      <c r="AD3231" s="6"/>
      <c r="AE3231" s="6"/>
      <c r="AF3231" s="6"/>
      <c r="AG3231" s="6"/>
      <c r="AH3231" s="6"/>
      <c r="AI3231" s="6"/>
      <c r="AJ3231" s="6"/>
      <c r="AK3231" s="6"/>
      <c r="AL3231" s="6"/>
      <c r="AM3231" s="6"/>
      <c r="AN3231" s="6"/>
      <c r="AO3231" s="6"/>
      <c r="AP3231" s="6"/>
      <c r="AQ3231" s="21"/>
      <c r="AR3231" s="21"/>
      <c r="AS3231" s="21"/>
      <c r="AT3231" s="6"/>
      <c r="AU3231" s="6"/>
      <c r="AV3231" s="6"/>
      <c r="AW3231" s="6"/>
    </row>
    <row r="3232" spans="1:49" x14ac:dyDescent="0.35">
      <c r="A3232" s="20"/>
      <c r="B3232" s="20"/>
      <c r="C3232" s="20"/>
      <c r="D3232" s="20"/>
      <c r="E3232" s="6"/>
      <c r="F3232" s="6"/>
      <c r="G3232" s="6"/>
      <c r="H3232" s="6"/>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c r="AG3232" s="6"/>
      <c r="AH3232" s="6"/>
      <c r="AI3232" s="6"/>
      <c r="AJ3232" s="6"/>
      <c r="AK3232" s="6"/>
      <c r="AL3232" s="6"/>
      <c r="AM3232" s="6"/>
      <c r="AN3232" s="6"/>
      <c r="AO3232" s="6"/>
      <c r="AP3232" s="6"/>
      <c r="AQ3232" s="21"/>
      <c r="AR3232" s="21"/>
      <c r="AS3232" s="21"/>
      <c r="AT3232" s="6"/>
      <c r="AU3232" s="6"/>
      <c r="AV3232" s="6"/>
      <c r="AW3232" s="6"/>
    </row>
    <row r="3233" spans="1:49" x14ac:dyDescent="0.35">
      <c r="A3233" s="20"/>
      <c r="B3233" s="20"/>
      <c r="C3233" s="20"/>
      <c r="D3233" s="20"/>
      <c r="E3233" s="6"/>
      <c r="F3233" s="6"/>
      <c r="G3233" s="6"/>
      <c r="H3233" s="6"/>
      <c r="I3233" s="6"/>
      <c r="J3233" s="6"/>
      <c r="K3233" s="6"/>
      <c r="L3233" s="6"/>
      <c r="M3233" s="6"/>
      <c r="N3233" s="6"/>
      <c r="O3233" s="6"/>
      <c r="P3233" s="6"/>
      <c r="Q3233" s="6"/>
      <c r="R3233" s="6"/>
      <c r="S3233" s="6"/>
      <c r="T3233" s="6"/>
      <c r="U3233" s="6"/>
      <c r="V3233" s="6"/>
      <c r="W3233" s="6"/>
      <c r="X3233" s="6"/>
      <c r="Y3233" s="6"/>
      <c r="Z3233" s="6"/>
      <c r="AA3233" s="6"/>
      <c r="AB3233" s="6"/>
      <c r="AC3233" s="6"/>
      <c r="AD3233" s="6"/>
      <c r="AE3233" s="6"/>
      <c r="AF3233" s="6"/>
      <c r="AG3233" s="6"/>
      <c r="AH3233" s="6"/>
      <c r="AI3233" s="6"/>
      <c r="AJ3233" s="6"/>
      <c r="AK3233" s="6"/>
      <c r="AL3233" s="6"/>
      <c r="AM3233" s="6"/>
      <c r="AN3233" s="6"/>
      <c r="AO3233" s="6"/>
      <c r="AP3233" s="6"/>
      <c r="AQ3233" s="21"/>
      <c r="AR3233" s="21"/>
      <c r="AS3233" s="21"/>
      <c r="AT3233" s="6"/>
      <c r="AU3233" s="6"/>
      <c r="AV3233" s="6"/>
      <c r="AW3233" s="6"/>
    </row>
    <row r="3234" spans="1:49" x14ac:dyDescent="0.35">
      <c r="A3234" s="20"/>
      <c r="B3234" s="20"/>
      <c r="C3234" s="20"/>
      <c r="D3234" s="20"/>
      <c r="E3234" s="6"/>
      <c r="F3234" s="6"/>
      <c r="G3234" s="6"/>
      <c r="H3234" s="6"/>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c r="AG3234" s="6"/>
      <c r="AH3234" s="6"/>
      <c r="AI3234" s="6"/>
      <c r="AJ3234" s="6"/>
      <c r="AK3234" s="6"/>
      <c r="AL3234" s="6"/>
      <c r="AM3234" s="6"/>
      <c r="AN3234" s="6"/>
      <c r="AO3234" s="6"/>
      <c r="AP3234" s="6"/>
      <c r="AQ3234" s="21"/>
      <c r="AR3234" s="21"/>
      <c r="AS3234" s="21"/>
      <c r="AT3234" s="6"/>
      <c r="AU3234" s="6"/>
      <c r="AV3234" s="6"/>
      <c r="AW3234" s="6"/>
    </row>
    <row r="3235" spans="1:49" x14ac:dyDescent="0.35">
      <c r="A3235" s="20"/>
      <c r="B3235" s="20"/>
      <c r="C3235" s="20"/>
      <c r="D3235" s="20"/>
      <c r="E3235" s="6"/>
      <c r="F3235" s="6"/>
      <c r="G3235" s="6"/>
      <c r="H3235" s="6"/>
      <c r="I3235" s="6"/>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c r="AG3235" s="6"/>
      <c r="AH3235" s="6"/>
      <c r="AI3235" s="6"/>
      <c r="AJ3235" s="6"/>
      <c r="AK3235" s="6"/>
      <c r="AL3235" s="6"/>
      <c r="AM3235" s="6"/>
      <c r="AN3235" s="6"/>
      <c r="AO3235" s="6"/>
      <c r="AP3235" s="6"/>
      <c r="AQ3235" s="21"/>
      <c r="AR3235" s="21"/>
      <c r="AS3235" s="21"/>
      <c r="AT3235" s="6"/>
      <c r="AU3235" s="6"/>
      <c r="AV3235" s="6"/>
      <c r="AW3235" s="6"/>
    </row>
    <row r="3236" spans="1:49" x14ac:dyDescent="0.35">
      <c r="A3236" s="20"/>
      <c r="B3236" s="20"/>
      <c r="C3236" s="20"/>
      <c r="D3236" s="20"/>
      <c r="E3236" s="6"/>
      <c r="F3236" s="6"/>
      <c r="G3236" s="6"/>
      <c r="H3236" s="6"/>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c r="AG3236" s="6"/>
      <c r="AH3236" s="6"/>
      <c r="AI3236" s="6"/>
      <c r="AJ3236" s="6"/>
      <c r="AK3236" s="6"/>
      <c r="AL3236" s="6"/>
      <c r="AM3236" s="6"/>
      <c r="AN3236" s="6"/>
      <c r="AO3236" s="6"/>
      <c r="AP3236" s="6"/>
      <c r="AQ3236" s="21"/>
      <c r="AR3236" s="21"/>
      <c r="AS3236" s="21"/>
      <c r="AT3236" s="6"/>
      <c r="AU3236" s="6"/>
      <c r="AV3236" s="6"/>
      <c r="AW3236" s="6"/>
    </row>
    <row r="3237" spans="1:49" x14ac:dyDescent="0.35">
      <c r="A3237" s="20"/>
      <c r="B3237" s="20"/>
      <c r="C3237" s="20"/>
      <c r="D3237" s="20"/>
      <c r="E3237" s="6"/>
      <c r="F3237" s="6"/>
      <c r="G3237" s="6"/>
      <c r="H3237" s="6"/>
      <c r="I3237" s="6"/>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c r="AG3237" s="6"/>
      <c r="AH3237" s="6"/>
      <c r="AI3237" s="6"/>
      <c r="AJ3237" s="6"/>
      <c r="AK3237" s="6"/>
      <c r="AL3237" s="6"/>
      <c r="AM3237" s="6"/>
      <c r="AN3237" s="6"/>
      <c r="AO3237" s="6"/>
      <c r="AP3237" s="6"/>
      <c r="AQ3237" s="21"/>
      <c r="AR3237" s="21"/>
      <c r="AS3237" s="21"/>
      <c r="AT3237" s="6"/>
      <c r="AU3237" s="6"/>
      <c r="AV3237" s="6"/>
      <c r="AW3237" s="6"/>
    </row>
    <row r="3238" spans="1:49" x14ac:dyDescent="0.35">
      <c r="A3238" s="20"/>
      <c r="B3238" s="20"/>
      <c r="C3238" s="20"/>
      <c r="D3238" s="20"/>
      <c r="E3238" s="6"/>
      <c r="F3238" s="6"/>
      <c r="G3238" s="6"/>
      <c r="H3238" s="6"/>
      <c r="I3238" s="6"/>
      <c r="J3238" s="6"/>
      <c r="K3238" s="6"/>
      <c r="L3238" s="6"/>
      <c r="M3238" s="6"/>
      <c r="N3238" s="6"/>
      <c r="O3238" s="6"/>
      <c r="P3238" s="6"/>
      <c r="Q3238" s="6"/>
      <c r="R3238" s="6"/>
      <c r="S3238" s="6"/>
      <c r="T3238" s="6"/>
      <c r="U3238" s="6"/>
      <c r="V3238" s="6"/>
      <c r="W3238" s="6"/>
      <c r="X3238" s="6"/>
      <c r="Y3238" s="6"/>
      <c r="Z3238" s="6"/>
      <c r="AA3238" s="6"/>
      <c r="AB3238" s="6"/>
      <c r="AC3238" s="6"/>
      <c r="AD3238" s="6"/>
      <c r="AE3238" s="6"/>
      <c r="AF3238" s="6"/>
      <c r="AG3238" s="6"/>
      <c r="AH3238" s="6"/>
      <c r="AI3238" s="6"/>
      <c r="AJ3238" s="6"/>
      <c r="AK3238" s="6"/>
      <c r="AL3238" s="6"/>
      <c r="AM3238" s="6"/>
      <c r="AN3238" s="6"/>
      <c r="AO3238" s="6"/>
      <c r="AP3238" s="6"/>
      <c r="AQ3238" s="21"/>
      <c r="AR3238" s="21"/>
      <c r="AS3238" s="21"/>
      <c r="AT3238" s="6"/>
      <c r="AU3238" s="6"/>
      <c r="AV3238" s="6"/>
      <c r="AW3238" s="6"/>
    </row>
    <row r="3239" spans="1:49" x14ac:dyDescent="0.35">
      <c r="A3239" s="20"/>
      <c r="B3239" s="20"/>
      <c r="C3239" s="20"/>
      <c r="D3239" s="20"/>
      <c r="E3239" s="6"/>
      <c r="F3239" s="6"/>
      <c r="G3239" s="6"/>
      <c r="H3239" s="6"/>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c r="AG3239" s="6"/>
      <c r="AH3239" s="6"/>
      <c r="AI3239" s="6"/>
      <c r="AJ3239" s="6"/>
      <c r="AK3239" s="6"/>
      <c r="AL3239" s="6"/>
      <c r="AM3239" s="6"/>
      <c r="AN3239" s="6"/>
      <c r="AO3239" s="6"/>
      <c r="AP3239" s="6"/>
      <c r="AQ3239" s="21"/>
      <c r="AR3239" s="21"/>
      <c r="AS3239" s="21"/>
      <c r="AT3239" s="6"/>
      <c r="AU3239" s="6"/>
      <c r="AV3239" s="6"/>
      <c r="AW3239" s="6"/>
    </row>
    <row r="3240" spans="1:49" x14ac:dyDescent="0.35">
      <c r="A3240" s="20"/>
      <c r="B3240" s="20"/>
      <c r="C3240" s="20"/>
      <c r="D3240" s="20"/>
      <c r="E3240" s="6"/>
      <c r="F3240" s="6"/>
      <c r="G3240" s="6"/>
      <c r="H3240" s="6"/>
      <c r="I3240" s="6"/>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c r="AJ3240" s="6"/>
      <c r="AK3240" s="6"/>
      <c r="AL3240" s="6"/>
      <c r="AM3240" s="6"/>
      <c r="AN3240" s="6"/>
      <c r="AO3240" s="6"/>
      <c r="AP3240" s="6"/>
      <c r="AQ3240" s="21"/>
      <c r="AR3240" s="21"/>
      <c r="AS3240" s="21"/>
      <c r="AT3240" s="6"/>
      <c r="AU3240" s="6"/>
      <c r="AV3240" s="6"/>
      <c r="AW3240" s="6"/>
    </row>
    <row r="3241" spans="1:49" x14ac:dyDescent="0.35">
      <c r="A3241" s="20"/>
      <c r="B3241" s="20"/>
      <c r="C3241" s="20"/>
      <c r="D3241" s="20"/>
      <c r="E3241" s="6"/>
      <c r="F3241" s="6"/>
      <c r="G3241" s="6"/>
      <c r="H3241" s="6"/>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c r="AG3241" s="6"/>
      <c r="AH3241" s="6"/>
      <c r="AI3241" s="6"/>
      <c r="AJ3241" s="6"/>
      <c r="AK3241" s="6"/>
      <c r="AL3241" s="6"/>
      <c r="AM3241" s="6"/>
      <c r="AN3241" s="6"/>
      <c r="AO3241" s="6"/>
      <c r="AP3241" s="6"/>
      <c r="AQ3241" s="21"/>
      <c r="AR3241" s="21"/>
      <c r="AS3241" s="21"/>
      <c r="AT3241" s="6"/>
      <c r="AU3241" s="6"/>
      <c r="AV3241" s="6"/>
      <c r="AW3241" s="6"/>
    </row>
    <row r="3242" spans="1:49" x14ac:dyDescent="0.35">
      <c r="A3242" s="20"/>
      <c r="B3242" s="20"/>
      <c r="C3242" s="20"/>
      <c r="D3242" s="20"/>
      <c r="E3242" s="6"/>
      <c r="F3242" s="6"/>
      <c r="G3242" s="6"/>
      <c r="H3242" s="6"/>
      <c r="I3242" s="6"/>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c r="AJ3242" s="6"/>
      <c r="AK3242" s="6"/>
      <c r="AL3242" s="6"/>
      <c r="AM3242" s="6"/>
      <c r="AN3242" s="6"/>
      <c r="AO3242" s="6"/>
      <c r="AP3242" s="6"/>
      <c r="AQ3242" s="21"/>
      <c r="AR3242" s="21"/>
      <c r="AS3242" s="21"/>
      <c r="AT3242" s="6"/>
      <c r="AU3242" s="6"/>
      <c r="AV3242" s="6"/>
      <c r="AW3242" s="6"/>
    </row>
    <row r="3243" spans="1:49" x14ac:dyDescent="0.35">
      <c r="A3243" s="20"/>
      <c r="B3243" s="20"/>
      <c r="C3243" s="20"/>
      <c r="D3243" s="20"/>
      <c r="E3243" s="6"/>
      <c r="F3243" s="6"/>
      <c r="G3243" s="6"/>
      <c r="H3243" s="6"/>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c r="AG3243" s="6"/>
      <c r="AH3243" s="6"/>
      <c r="AI3243" s="6"/>
      <c r="AJ3243" s="6"/>
      <c r="AK3243" s="6"/>
      <c r="AL3243" s="6"/>
      <c r="AM3243" s="6"/>
      <c r="AN3243" s="6"/>
      <c r="AO3243" s="6"/>
      <c r="AP3243" s="6"/>
      <c r="AQ3243" s="21"/>
      <c r="AR3243" s="21"/>
      <c r="AS3243" s="21"/>
      <c r="AT3243" s="6"/>
      <c r="AU3243" s="6"/>
      <c r="AV3243" s="6"/>
      <c r="AW3243" s="6"/>
    </row>
    <row r="3244" spans="1:49" x14ac:dyDescent="0.35">
      <c r="A3244" s="20"/>
      <c r="B3244" s="20"/>
      <c r="C3244" s="20"/>
      <c r="D3244" s="20"/>
      <c r="E3244" s="6"/>
      <c r="F3244" s="6"/>
      <c r="G3244" s="6"/>
      <c r="H3244" s="6"/>
      <c r="I3244" s="6"/>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c r="AJ3244" s="6"/>
      <c r="AK3244" s="6"/>
      <c r="AL3244" s="6"/>
      <c r="AM3244" s="6"/>
      <c r="AN3244" s="6"/>
      <c r="AO3244" s="6"/>
      <c r="AP3244" s="6"/>
      <c r="AQ3244" s="21"/>
      <c r="AR3244" s="21"/>
      <c r="AS3244" s="21"/>
      <c r="AT3244" s="6"/>
      <c r="AU3244" s="6"/>
      <c r="AV3244" s="6"/>
      <c r="AW3244" s="6"/>
    </row>
    <row r="3245" spans="1:49" x14ac:dyDescent="0.35">
      <c r="A3245" s="20"/>
      <c r="B3245" s="20"/>
      <c r="C3245" s="20"/>
      <c r="D3245" s="20"/>
      <c r="E3245" s="6"/>
      <c r="F3245" s="6"/>
      <c r="G3245" s="6"/>
      <c r="H3245" s="6"/>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c r="AG3245" s="6"/>
      <c r="AH3245" s="6"/>
      <c r="AI3245" s="6"/>
      <c r="AJ3245" s="6"/>
      <c r="AK3245" s="6"/>
      <c r="AL3245" s="6"/>
      <c r="AM3245" s="6"/>
      <c r="AN3245" s="6"/>
      <c r="AO3245" s="6"/>
      <c r="AP3245" s="6"/>
      <c r="AQ3245" s="21"/>
      <c r="AR3245" s="21"/>
      <c r="AS3245" s="21"/>
      <c r="AT3245" s="6"/>
      <c r="AU3245" s="6"/>
      <c r="AV3245" s="6"/>
      <c r="AW3245" s="6"/>
    </row>
    <row r="3246" spans="1:49" x14ac:dyDescent="0.35">
      <c r="A3246" s="20"/>
      <c r="B3246" s="20"/>
      <c r="C3246" s="20"/>
      <c r="D3246" s="20"/>
      <c r="E3246" s="6"/>
      <c r="F3246" s="6"/>
      <c r="G3246" s="6"/>
      <c r="H3246" s="6"/>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c r="AJ3246" s="6"/>
      <c r="AK3246" s="6"/>
      <c r="AL3246" s="6"/>
      <c r="AM3246" s="6"/>
      <c r="AN3246" s="6"/>
      <c r="AO3246" s="6"/>
      <c r="AP3246" s="6"/>
      <c r="AQ3246" s="21"/>
      <c r="AR3246" s="21"/>
      <c r="AS3246" s="21"/>
      <c r="AT3246" s="6"/>
      <c r="AU3246" s="6"/>
      <c r="AV3246" s="6"/>
      <c r="AW3246" s="6"/>
    </row>
    <row r="3247" spans="1:49" x14ac:dyDescent="0.35">
      <c r="A3247" s="20"/>
      <c r="B3247" s="20"/>
      <c r="C3247" s="20"/>
      <c r="D3247" s="20"/>
      <c r="E3247" s="6"/>
      <c r="F3247" s="6"/>
      <c r="G3247" s="6"/>
      <c r="H3247" s="6"/>
      <c r="I3247" s="6"/>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c r="AG3247" s="6"/>
      <c r="AH3247" s="6"/>
      <c r="AI3247" s="6"/>
      <c r="AJ3247" s="6"/>
      <c r="AK3247" s="6"/>
      <c r="AL3247" s="6"/>
      <c r="AM3247" s="6"/>
      <c r="AN3247" s="6"/>
      <c r="AO3247" s="6"/>
      <c r="AP3247" s="6"/>
      <c r="AQ3247" s="21"/>
      <c r="AR3247" s="21"/>
      <c r="AS3247" s="21"/>
      <c r="AT3247" s="6"/>
      <c r="AU3247" s="6"/>
      <c r="AV3247" s="6"/>
      <c r="AW3247" s="6"/>
    </row>
    <row r="3248" spans="1:49" x14ac:dyDescent="0.35">
      <c r="A3248" s="20"/>
      <c r="B3248" s="20"/>
      <c r="C3248" s="20"/>
      <c r="D3248" s="20"/>
      <c r="E3248" s="6"/>
      <c r="F3248" s="6"/>
      <c r="G3248" s="6"/>
      <c r="H3248" s="6"/>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c r="AG3248" s="6"/>
      <c r="AH3248" s="6"/>
      <c r="AI3248" s="6"/>
      <c r="AJ3248" s="6"/>
      <c r="AK3248" s="6"/>
      <c r="AL3248" s="6"/>
      <c r="AM3248" s="6"/>
      <c r="AN3248" s="6"/>
      <c r="AO3248" s="6"/>
      <c r="AP3248" s="6"/>
      <c r="AQ3248" s="21"/>
      <c r="AR3248" s="21"/>
      <c r="AS3248" s="21"/>
      <c r="AT3248" s="6"/>
      <c r="AU3248" s="6"/>
      <c r="AV3248" s="6"/>
      <c r="AW3248" s="6"/>
    </row>
    <row r="3249" spans="1:49" x14ac:dyDescent="0.35">
      <c r="A3249" s="20"/>
      <c r="B3249" s="20"/>
      <c r="C3249" s="20"/>
      <c r="D3249" s="20"/>
      <c r="E3249" s="6"/>
      <c r="F3249" s="6"/>
      <c r="G3249" s="6"/>
      <c r="H3249" s="6"/>
      <c r="I3249" s="6"/>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c r="AG3249" s="6"/>
      <c r="AH3249" s="6"/>
      <c r="AI3249" s="6"/>
      <c r="AJ3249" s="6"/>
      <c r="AK3249" s="6"/>
      <c r="AL3249" s="6"/>
      <c r="AM3249" s="6"/>
      <c r="AN3249" s="6"/>
      <c r="AO3249" s="6"/>
      <c r="AP3249" s="6"/>
      <c r="AQ3249" s="21"/>
      <c r="AR3249" s="21"/>
      <c r="AS3249" s="21"/>
      <c r="AT3249" s="6"/>
      <c r="AU3249" s="6"/>
      <c r="AV3249" s="6"/>
      <c r="AW3249" s="6"/>
    </row>
    <row r="3250" spans="1:49" x14ac:dyDescent="0.35">
      <c r="A3250" s="20"/>
      <c r="B3250" s="20"/>
      <c r="C3250" s="20"/>
      <c r="D3250" s="20"/>
      <c r="E3250" s="6"/>
      <c r="F3250" s="6"/>
      <c r="G3250" s="6"/>
      <c r="H3250" s="6"/>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c r="AJ3250" s="6"/>
      <c r="AK3250" s="6"/>
      <c r="AL3250" s="6"/>
      <c r="AM3250" s="6"/>
      <c r="AN3250" s="6"/>
      <c r="AO3250" s="6"/>
      <c r="AP3250" s="6"/>
      <c r="AQ3250" s="21"/>
      <c r="AR3250" s="21"/>
      <c r="AS3250" s="21"/>
      <c r="AT3250" s="6"/>
      <c r="AU3250" s="6"/>
      <c r="AV3250" s="6"/>
      <c r="AW3250" s="6"/>
    </row>
    <row r="3251" spans="1:49" x14ac:dyDescent="0.35">
      <c r="A3251" s="20"/>
      <c r="B3251" s="20"/>
      <c r="C3251" s="20"/>
      <c r="D3251" s="20"/>
      <c r="E3251" s="6"/>
      <c r="F3251" s="6"/>
      <c r="G3251" s="6"/>
      <c r="H3251" s="6"/>
      <c r="I3251" s="6"/>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c r="AG3251" s="6"/>
      <c r="AH3251" s="6"/>
      <c r="AI3251" s="6"/>
      <c r="AJ3251" s="6"/>
      <c r="AK3251" s="6"/>
      <c r="AL3251" s="6"/>
      <c r="AM3251" s="6"/>
      <c r="AN3251" s="6"/>
      <c r="AO3251" s="6"/>
      <c r="AP3251" s="6"/>
      <c r="AQ3251" s="21"/>
      <c r="AR3251" s="21"/>
      <c r="AS3251" s="21"/>
      <c r="AT3251" s="6"/>
      <c r="AU3251" s="6"/>
      <c r="AV3251" s="6"/>
      <c r="AW3251" s="6"/>
    </row>
    <row r="3252" spans="1:49" x14ac:dyDescent="0.35">
      <c r="A3252" s="20"/>
      <c r="B3252" s="20"/>
      <c r="C3252" s="20"/>
      <c r="D3252" s="20"/>
      <c r="E3252" s="6"/>
      <c r="F3252" s="6"/>
      <c r="G3252" s="6"/>
      <c r="H3252" s="6"/>
      <c r="I3252" s="6"/>
      <c r="J3252" s="6"/>
      <c r="K3252" s="6"/>
      <c r="L3252" s="6"/>
      <c r="M3252" s="6"/>
      <c r="N3252" s="6"/>
      <c r="O3252" s="6"/>
      <c r="P3252" s="6"/>
      <c r="Q3252" s="6"/>
      <c r="R3252" s="6"/>
      <c r="S3252" s="6"/>
      <c r="T3252" s="6"/>
      <c r="U3252" s="6"/>
      <c r="V3252" s="6"/>
      <c r="W3252" s="6"/>
      <c r="X3252" s="6"/>
      <c r="Y3252" s="6"/>
      <c r="Z3252" s="6"/>
      <c r="AA3252" s="6"/>
      <c r="AB3252" s="6"/>
      <c r="AC3252" s="6"/>
      <c r="AD3252" s="6"/>
      <c r="AE3252" s="6"/>
      <c r="AF3252" s="6"/>
      <c r="AG3252" s="6"/>
      <c r="AH3252" s="6"/>
      <c r="AI3252" s="6"/>
      <c r="AJ3252" s="6"/>
      <c r="AK3252" s="6"/>
      <c r="AL3252" s="6"/>
      <c r="AM3252" s="6"/>
      <c r="AN3252" s="6"/>
      <c r="AO3252" s="6"/>
      <c r="AP3252" s="6"/>
      <c r="AQ3252" s="21"/>
      <c r="AR3252" s="21"/>
      <c r="AS3252" s="21"/>
      <c r="AT3252" s="6"/>
      <c r="AU3252" s="6"/>
      <c r="AV3252" s="6"/>
      <c r="AW3252" s="6"/>
    </row>
    <row r="3253" spans="1:49" x14ac:dyDescent="0.35">
      <c r="A3253" s="20"/>
      <c r="B3253" s="20"/>
      <c r="C3253" s="20"/>
      <c r="D3253" s="20"/>
      <c r="E3253" s="6"/>
      <c r="F3253" s="6"/>
      <c r="G3253" s="6"/>
      <c r="H3253" s="6"/>
      <c r="I3253" s="6"/>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c r="AJ3253" s="6"/>
      <c r="AK3253" s="6"/>
      <c r="AL3253" s="6"/>
      <c r="AM3253" s="6"/>
      <c r="AN3253" s="6"/>
      <c r="AO3253" s="6"/>
      <c r="AP3253" s="6"/>
      <c r="AQ3253" s="21"/>
      <c r="AR3253" s="21"/>
      <c r="AS3253" s="21"/>
      <c r="AT3253" s="6"/>
      <c r="AU3253" s="6"/>
      <c r="AV3253" s="6"/>
      <c r="AW3253" s="6"/>
    </row>
    <row r="3254" spans="1:49" x14ac:dyDescent="0.35">
      <c r="A3254" s="20"/>
      <c r="B3254" s="20"/>
      <c r="C3254" s="20"/>
      <c r="D3254" s="20"/>
      <c r="E3254" s="6"/>
      <c r="F3254" s="6"/>
      <c r="G3254" s="6"/>
      <c r="H3254" s="6"/>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c r="AJ3254" s="6"/>
      <c r="AK3254" s="6"/>
      <c r="AL3254" s="6"/>
      <c r="AM3254" s="6"/>
      <c r="AN3254" s="6"/>
      <c r="AO3254" s="6"/>
      <c r="AP3254" s="6"/>
      <c r="AQ3254" s="21"/>
      <c r="AR3254" s="21"/>
      <c r="AS3254" s="21"/>
      <c r="AT3254" s="6"/>
      <c r="AU3254" s="6"/>
      <c r="AV3254" s="6"/>
      <c r="AW3254" s="6"/>
    </row>
    <row r="3255" spans="1:49" x14ac:dyDescent="0.35">
      <c r="A3255" s="20"/>
      <c r="B3255" s="20"/>
      <c r="C3255" s="20"/>
      <c r="D3255" s="20"/>
      <c r="E3255" s="6"/>
      <c r="F3255" s="6"/>
      <c r="G3255" s="6"/>
      <c r="H3255" s="6"/>
      <c r="I3255" s="6"/>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c r="AG3255" s="6"/>
      <c r="AH3255" s="6"/>
      <c r="AI3255" s="6"/>
      <c r="AJ3255" s="6"/>
      <c r="AK3255" s="6"/>
      <c r="AL3255" s="6"/>
      <c r="AM3255" s="6"/>
      <c r="AN3255" s="6"/>
      <c r="AO3255" s="6"/>
      <c r="AP3255" s="6"/>
      <c r="AQ3255" s="21"/>
      <c r="AR3255" s="21"/>
      <c r="AS3255" s="21"/>
      <c r="AT3255" s="6"/>
      <c r="AU3255" s="6"/>
      <c r="AV3255" s="6"/>
      <c r="AW3255" s="6"/>
    </row>
    <row r="3256" spans="1:49" x14ac:dyDescent="0.35">
      <c r="A3256" s="20"/>
      <c r="B3256" s="20"/>
      <c r="C3256" s="20"/>
      <c r="D3256" s="20"/>
      <c r="E3256" s="6"/>
      <c r="F3256" s="6"/>
      <c r="G3256" s="6"/>
      <c r="H3256" s="6"/>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c r="AJ3256" s="6"/>
      <c r="AK3256" s="6"/>
      <c r="AL3256" s="6"/>
      <c r="AM3256" s="6"/>
      <c r="AN3256" s="6"/>
      <c r="AO3256" s="6"/>
      <c r="AP3256" s="6"/>
      <c r="AQ3256" s="21"/>
      <c r="AR3256" s="21"/>
      <c r="AS3256" s="21"/>
      <c r="AT3256" s="6"/>
      <c r="AU3256" s="6"/>
      <c r="AV3256" s="6"/>
      <c r="AW3256" s="6"/>
    </row>
    <row r="3257" spans="1:49" x14ac:dyDescent="0.35">
      <c r="A3257" s="20"/>
      <c r="B3257" s="20"/>
      <c r="C3257" s="20"/>
      <c r="D3257" s="20"/>
      <c r="E3257" s="6"/>
      <c r="F3257" s="6"/>
      <c r="G3257" s="6"/>
      <c r="H3257" s="6"/>
      <c r="I3257" s="6"/>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c r="AJ3257" s="6"/>
      <c r="AK3257" s="6"/>
      <c r="AL3257" s="6"/>
      <c r="AM3257" s="6"/>
      <c r="AN3257" s="6"/>
      <c r="AO3257" s="6"/>
      <c r="AP3257" s="6"/>
      <c r="AQ3257" s="21"/>
      <c r="AR3257" s="21"/>
      <c r="AS3257" s="21"/>
      <c r="AT3257" s="6"/>
      <c r="AU3257" s="6"/>
      <c r="AV3257" s="6"/>
      <c r="AW3257" s="6"/>
    </row>
    <row r="3258" spans="1:49" x14ac:dyDescent="0.35">
      <c r="A3258" s="20"/>
      <c r="B3258" s="20"/>
      <c r="C3258" s="20"/>
      <c r="D3258" s="20"/>
      <c r="E3258" s="6"/>
      <c r="F3258" s="6"/>
      <c r="G3258" s="6"/>
      <c r="H3258" s="6"/>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c r="AG3258" s="6"/>
      <c r="AH3258" s="6"/>
      <c r="AI3258" s="6"/>
      <c r="AJ3258" s="6"/>
      <c r="AK3258" s="6"/>
      <c r="AL3258" s="6"/>
      <c r="AM3258" s="6"/>
      <c r="AN3258" s="6"/>
      <c r="AO3258" s="6"/>
      <c r="AP3258" s="6"/>
      <c r="AQ3258" s="21"/>
      <c r="AR3258" s="21"/>
      <c r="AS3258" s="21"/>
      <c r="AT3258" s="6"/>
      <c r="AU3258" s="6"/>
      <c r="AV3258" s="6"/>
      <c r="AW3258" s="6"/>
    </row>
    <row r="3259" spans="1:49" x14ac:dyDescent="0.35">
      <c r="A3259" s="20"/>
      <c r="B3259" s="20"/>
      <c r="C3259" s="20"/>
      <c r="D3259" s="20"/>
      <c r="E3259" s="6"/>
      <c r="F3259" s="6"/>
      <c r="G3259" s="6"/>
      <c r="H3259" s="6"/>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c r="AG3259" s="6"/>
      <c r="AH3259" s="6"/>
      <c r="AI3259" s="6"/>
      <c r="AJ3259" s="6"/>
      <c r="AK3259" s="6"/>
      <c r="AL3259" s="6"/>
      <c r="AM3259" s="6"/>
      <c r="AN3259" s="6"/>
      <c r="AO3259" s="6"/>
      <c r="AP3259" s="6"/>
      <c r="AQ3259" s="21"/>
      <c r="AR3259" s="21"/>
      <c r="AS3259" s="21"/>
      <c r="AT3259" s="6"/>
      <c r="AU3259" s="6"/>
      <c r="AV3259" s="6"/>
      <c r="AW3259" s="6"/>
    </row>
    <row r="3260" spans="1:49" x14ac:dyDescent="0.35">
      <c r="A3260" s="20"/>
      <c r="B3260" s="20"/>
      <c r="C3260" s="20"/>
      <c r="D3260" s="20"/>
      <c r="E3260" s="6"/>
      <c r="F3260" s="6"/>
      <c r="G3260" s="6"/>
      <c r="H3260" s="6"/>
      <c r="I3260" s="6"/>
      <c r="J3260" s="6"/>
      <c r="K3260" s="6"/>
      <c r="L3260" s="6"/>
      <c r="M3260" s="6"/>
      <c r="N3260" s="6"/>
      <c r="O3260" s="6"/>
      <c r="P3260" s="6"/>
      <c r="Q3260" s="6"/>
      <c r="R3260" s="6"/>
      <c r="S3260" s="6"/>
      <c r="T3260" s="6"/>
      <c r="U3260" s="6"/>
      <c r="V3260" s="6"/>
      <c r="W3260" s="6"/>
      <c r="X3260" s="6"/>
      <c r="Y3260" s="6"/>
      <c r="Z3260" s="6"/>
      <c r="AA3260" s="6"/>
      <c r="AB3260" s="6"/>
      <c r="AC3260" s="6"/>
      <c r="AD3260" s="6"/>
      <c r="AE3260" s="6"/>
      <c r="AF3260" s="6"/>
      <c r="AG3260" s="6"/>
      <c r="AH3260" s="6"/>
      <c r="AI3260" s="6"/>
      <c r="AJ3260" s="6"/>
      <c r="AK3260" s="6"/>
      <c r="AL3260" s="6"/>
      <c r="AM3260" s="6"/>
      <c r="AN3260" s="6"/>
      <c r="AO3260" s="6"/>
      <c r="AP3260" s="6"/>
      <c r="AQ3260" s="21"/>
      <c r="AR3260" s="21"/>
      <c r="AS3260" s="21"/>
      <c r="AT3260" s="6"/>
      <c r="AU3260" s="6"/>
      <c r="AV3260" s="6"/>
      <c r="AW3260" s="6"/>
    </row>
    <row r="3261" spans="1:49" x14ac:dyDescent="0.35">
      <c r="A3261" s="20"/>
      <c r="B3261" s="20"/>
      <c r="C3261" s="20"/>
      <c r="D3261" s="20"/>
      <c r="E3261" s="6"/>
      <c r="F3261" s="6"/>
      <c r="G3261" s="6"/>
      <c r="H3261" s="6"/>
      <c r="I3261" s="6"/>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c r="AG3261" s="6"/>
      <c r="AH3261" s="6"/>
      <c r="AI3261" s="6"/>
      <c r="AJ3261" s="6"/>
      <c r="AK3261" s="6"/>
      <c r="AL3261" s="6"/>
      <c r="AM3261" s="6"/>
      <c r="AN3261" s="6"/>
      <c r="AO3261" s="6"/>
      <c r="AP3261" s="6"/>
      <c r="AQ3261" s="21"/>
      <c r="AR3261" s="21"/>
      <c r="AS3261" s="21"/>
      <c r="AT3261" s="6"/>
      <c r="AU3261" s="6"/>
      <c r="AV3261" s="6"/>
      <c r="AW3261" s="6"/>
    </row>
    <row r="3262" spans="1:49" x14ac:dyDescent="0.35">
      <c r="A3262" s="20"/>
      <c r="B3262" s="20"/>
      <c r="C3262" s="20"/>
      <c r="D3262" s="20"/>
      <c r="E3262" s="6"/>
      <c r="F3262" s="6"/>
      <c r="G3262" s="6"/>
      <c r="H3262" s="6"/>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c r="AG3262" s="6"/>
      <c r="AH3262" s="6"/>
      <c r="AI3262" s="6"/>
      <c r="AJ3262" s="6"/>
      <c r="AK3262" s="6"/>
      <c r="AL3262" s="6"/>
      <c r="AM3262" s="6"/>
      <c r="AN3262" s="6"/>
      <c r="AO3262" s="6"/>
      <c r="AP3262" s="6"/>
      <c r="AQ3262" s="21"/>
      <c r="AR3262" s="21"/>
      <c r="AS3262" s="21"/>
      <c r="AT3262" s="6"/>
      <c r="AU3262" s="6"/>
      <c r="AV3262" s="6"/>
      <c r="AW3262" s="6"/>
    </row>
    <row r="3263" spans="1:49" x14ac:dyDescent="0.35">
      <c r="A3263" s="20"/>
      <c r="B3263" s="20"/>
      <c r="C3263" s="20"/>
      <c r="D3263" s="20"/>
      <c r="E3263" s="6"/>
      <c r="F3263" s="6"/>
      <c r="G3263" s="6"/>
      <c r="H3263" s="6"/>
      <c r="I3263" s="6"/>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c r="AJ3263" s="6"/>
      <c r="AK3263" s="6"/>
      <c r="AL3263" s="6"/>
      <c r="AM3263" s="6"/>
      <c r="AN3263" s="6"/>
      <c r="AO3263" s="6"/>
      <c r="AP3263" s="6"/>
      <c r="AQ3263" s="21"/>
      <c r="AR3263" s="21"/>
      <c r="AS3263" s="21"/>
      <c r="AT3263" s="6"/>
      <c r="AU3263" s="6"/>
      <c r="AV3263" s="6"/>
      <c r="AW3263" s="6"/>
    </row>
    <row r="3264" spans="1:49" x14ac:dyDescent="0.35">
      <c r="A3264" s="20"/>
      <c r="B3264" s="20"/>
      <c r="C3264" s="20"/>
      <c r="D3264" s="20"/>
      <c r="E3264" s="6"/>
      <c r="F3264" s="6"/>
      <c r="G3264" s="6"/>
      <c r="H3264" s="6"/>
      <c r="I3264" s="6"/>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c r="AJ3264" s="6"/>
      <c r="AK3264" s="6"/>
      <c r="AL3264" s="6"/>
      <c r="AM3264" s="6"/>
      <c r="AN3264" s="6"/>
      <c r="AO3264" s="6"/>
      <c r="AP3264" s="6"/>
      <c r="AQ3264" s="21"/>
      <c r="AR3264" s="21"/>
      <c r="AS3264" s="21"/>
      <c r="AT3264" s="6"/>
      <c r="AU3264" s="6"/>
      <c r="AV3264" s="6"/>
      <c r="AW3264" s="6"/>
    </row>
    <row r="3265" spans="1:49" x14ac:dyDescent="0.35">
      <c r="A3265" s="20"/>
      <c r="B3265" s="20"/>
      <c r="C3265" s="20"/>
      <c r="D3265" s="20"/>
      <c r="E3265" s="6"/>
      <c r="F3265" s="6"/>
      <c r="G3265" s="6"/>
      <c r="H3265" s="6"/>
      <c r="I3265" s="6"/>
      <c r="J3265" s="6"/>
      <c r="K3265" s="6"/>
      <c r="L3265" s="6"/>
      <c r="M3265" s="6"/>
      <c r="N3265" s="6"/>
      <c r="O3265" s="6"/>
      <c r="P3265" s="6"/>
      <c r="Q3265" s="6"/>
      <c r="R3265" s="6"/>
      <c r="S3265" s="6"/>
      <c r="T3265" s="6"/>
      <c r="U3265" s="6"/>
      <c r="V3265" s="6"/>
      <c r="W3265" s="6"/>
      <c r="X3265" s="6"/>
      <c r="Y3265" s="6"/>
      <c r="Z3265" s="6"/>
      <c r="AA3265" s="6"/>
      <c r="AB3265" s="6"/>
      <c r="AC3265" s="6"/>
      <c r="AD3265" s="6"/>
      <c r="AE3265" s="6"/>
      <c r="AF3265" s="6"/>
      <c r="AG3265" s="6"/>
      <c r="AH3265" s="6"/>
      <c r="AI3265" s="6"/>
      <c r="AJ3265" s="6"/>
      <c r="AK3265" s="6"/>
      <c r="AL3265" s="6"/>
      <c r="AM3265" s="6"/>
      <c r="AN3265" s="6"/>
      <c r="AO3265" s="6"/>
      <c r="AP3265" s="6"/>
      <c r="AQ3265" s="21"/>
      <c r="AR3265" s="21"/>
      <c r="AS3265" s="21"/>
      <c r="AT3265" s="6"/>
      <c r="AU3265" s="6"/>
      <c r="AV3265" s="6"/>
      <c r="AW3265" s="6"/>
    </row>
    <row r="3266" spans="1:49" x14ac:dyDescent="0.35">
      <c r="A3266" s="20"/>
      <c r="B3266" s="20"/>
      <c r="C3266" s="20"/>
      <c r="D3266" s="20"/>
      <c r="E3266" s="6"/>
      <c r="F3266" s="6"/>
      <c r="G3266" s="6"/>
      <c r="H3266" s="6"/>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c r="AG3266" s="6"/>
      <c r="AH3266" s="6"/>
      <c r="AI3266" s="6"/>
      <c r="AJ3266" s="6"/>
      <c r="AK3266" s="6"/>
      <c r="AL3266" s="6"/>
      <c r="AM3266" s="6"/>
      <c r="AN3266" s="6"/>
      <c r="AO3266" s="6"/>
      <c r="AP3266" s="6"/>
      <c r="AQ3266" s="21"/>
      <c r="AR3266" s="21"/>
      <c r="AS3266" s="21"/>
      <c r="AT3266" s="6"/>
      <c r="AU3266" s="6"/>
      <c r="AV3266" s="6"/>
      <c r="AW3266" s="6"/>
    </row>
    <row r="3267" spans="1:49" x14ac:dyDescent="0.35">
      <c r="A3267" s="20"/>
      <c r="B3267" s="20"/>
      <c r="C3267" s="20"/>
      <c r="D3267" s="20"/>
      <c r="E3267" s="6"/>
      <c r="F3267" s="6"/>
      <c r="G3267" s="6"/>
      <c r="H3267" s="6"/>
      <c r="I3267" s="6"/>
      <c r="J3267" s="6"/>
      <c r="K3267" s="6"/>
      <c r="L3267" s="6"/>
      <c r="M3267" s="6"/>
      <c r="N3267" s="6"/>
      <c r="O3267" s="6"/>
      <c r="P3267" s="6"/>
      <c r="Q3267" s="6"/>
      <c r="R3267" s="6"/>
      <c r="S3267" s="6"/>
      <c r="T3267" s="6"/>
      <c r="U3267" s="6"/>
      <c r="V3267" s="6"/>
      <c r="W3267" s="6"/>
      <c r="X3267" s="6"/>
      <c r="Y3267" s="6"/>
      <c r="Z3267" s="6"/>
      <c r="AA3267" s="6"/>
      <c r="AB3267" s="6"/>
      <c r="AC3267" s="6"/>
      <c r="AD3267" s="6"/>
      <c r="AE3267" s="6"/>
      <c r="AF3267" s="6"/>
      <c r="AG3267" s="6"/>
      <c r="AH3267" s="6"/>
      <c r="AI3267" s="6"/>
      <c r="AJ3267" s="6"/>
      <c r="AK3267" s="6"/>
      <c r="AL3267" s="6"/>
      <c r="AM3267" s="6"/>
      <c r="AN3267" s="6"/>
      <c r="AO3267" s="6"/>
      <c r="AP3267" s="6"/>
      <c r="AQ3267" s="21"/>
      <c r="AR3267" s="21"/>
      <c r="AS3267" s="21"/>
      <c r="AT3267" s="6"/>
      <c r="AU3267" s="6"/>
      <c r="AV3267" s="6"/>
      <c r="AW3267" s="6"/>
    </row>
    <row r="3268" spans="1:49" x14ac:dyDescent="0.35">
      <c r="A3268" s="20"/>
      <c r="B3268" s="20"/>
      <c r="C3268" s="20"/>
      <c r="D3268" s="20"/>
      <c r="E3268" s="6"/>
      <c r="F3268" s="6"/>
      <c r="G3268" s="6"/>
      <c r="H3268" s="6"/>
      <c r="I3268" s="6"/>
      <c r="J3268" s="6"/>
      <c r="K3268" s="6"/>
      <c r="L3268" s="6"/>
      <c r="M3268" s="6"/>
      <c r="N3268" s="6"/>
      <c r="O3268" s="6"/>
      <c r="P3268" s="6"/>
      <c r="Q3268" s="6"/>
      <c r="R3268" s="6"/>
      <c r="S3268" s="6"/>
      <c r="T3268" s="6"/>
      <c r="U3268" s="6"/>
      <c r="V3268" s="6"/>
      <c r="W3268" s="6"/>
      <c r="X3268" s="6"/>
      <c r="Y3268" s="6"/>
      <c r="Z3268" s="6"/>
      <c r="AA3268" s="6"/>
      <c r="AB3268" s="6"/>
      <c r="AC3268" s="6"/>
      <c r="AD3268" s="6"/>
      <c r="AE3268" s="6"/>
      <c r="AF3268" s="6"/>
      <c r="AG3268" s="6"/>
      <c r="AH3268" s="6"/>
      <c r="AI3268" s="6"/>
      <c r="AJ3268" s="6"/>
      <c r="AK3268" s="6"/>
      <c r="AL3268" s="6"/>
      <c r="AM3268" s="6"/>
      <c r="AN3268" s="6"/>
      <c r="AO3268" s="6"/>
      <c r="AP3268" s="6"/>
      <c r="AQ3268" s="21"/>
      <c r="AR3268" s="21"/>
      <c r="AS3268" s="21"/>
      <c r="AT3268" s="6"/>
      <c r="AU3268" s="6"/>
      <c r="AV3268" s="6"/>
      <c r="AW3268" s="6"/>
    </row>
    <row r="3269" spans="1:49" x14ac:dyDescent="0.35">
      <c r="A3269" s="20"/>
      <c r="B3269" s="20"/>
      <c r="C3269" s="20"/>
      <c r="D3269" s="20"/>
      <c r="E3269" s="6"/>
      <c r="F3269" s="6"/>
      <c r="G3269" s="6"/>
      <c r="H3269" s="6"/>
      <c r="I3269" s="6"/>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c r="AJ3269" s="6"/>
      <c r="AK3269" s="6"/>
      <c r="AL3269" s="6"/>
      <c r="AM3269" s="6"/>
      <c r="AN3269" s="6"/>
      <c r="AO3269" s="6"/>
      <c r="AP3269" s="6"/>
      <c r="AQ3269" s="21"/>
      <c r="AR3269" s="21"/>
      <c r="AS3269" s="21"/>
      <c r="AT3269" s="6"/>
      <c r="AU3269" s="6"/>
      <c r="AV3269" s="6"/>
      <c r="AW3269" s="6"/>
    </row>
    <row r="3270" spans="1:49" x14ac:dyDescent="0.35">
      <c r="A3270" s="20"/>
      <c r="B3270" s="20"/>
      <c r="C3270" s="20"/>
      <c r="D3270" s="20"/>
      <c r="E3270" s="6"/>
      <c r="F3270" s="6"/>
      <c r="G3270" s="6"/>
      <c r="H3270" s="6"/>
      <c r="I3270" s="6"/>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c r="AG3270" s="6"/>
      <c r="AH3270" s="6"/>
      <c r="AI3270" s="6"/>
      <c r="AJ3270" s="6"/>
      <c r="AK3270" s="6"/>
      <c r="AL3270" s="6"/>
      <c r="AM3270" s="6"/>
      <c r="AN3270" s="6"/>
      <c r="AO3270" s="6"/>
      <c r="AP3270" s="6"/>
      <c r="AQ3270" s="21"/>
      <c r="AR3270" s="21"/>
      <c r="AS3270" s="21"/>
      <c r="AT3270" s="6"/>
      <c r="AU3270" s="6"/>
      <c r="AV3270" s="6"/>
      <c r="AW3270" s="6"/>
    </row>
    <row r="3271" spans="1:49" x14ac:dyDescent="0.35">
      <c r="A3271" s="20"/>
      <c r="B3271" s="20"/>
      <c r="C3271" s="20"/>
      <c r="D3271" s="20"/>
      <c r="E3271" s="6"/>
      <c r="F3271" s="6"/>
      <c r="G3271" s="6"/>
      <c r="H3271" s="6"/>
      <c r="I3271" s="6"/>
      <c r="J3271" s="6"/>
      <c r="K3271" s="6"/>
      <c r="L3271" s="6"/>
      <c r="M3271" s="6"/>
      <c r="N3271" s="6"/>
      <c r="O3271" s="6"/>
      <c r="P3271" s="6"/>
      <c r="Q3271" s="6"/>
      <c r="R3271" s="6"/>
      <c r="S3271" s="6"/>
      <c r="T3271" s="6"/>
      <c r="U3271" s="6"/>
      <c r="V3271" s="6"/>
      <c r="W3271" s="6"/>
      <c r="X3271" s="6"/>
      <c r="Y3271" s="6"/>
      <c r="Z3271" s="6"/>
      <c r="AA3271" s="6"/>
      <c r="AB3271" s="6"/>
      <c r="AC3271" s="6"/>
      <c r="AD3271" s="6"/>
      <c r="AE3271" s="6"/>
      <c r="AF3271" s="6"/>
      <c r="AG3271" s="6"/>
      <c r="AH3271" s="6"/>
      <c r="AI3271" s="6"/>
      <c r="AJ3271" s="6"/>
      <c r="AK3271" s="6"/>
      <c r="AL3271" s="6"/>
      <c r="AM3271" s="6"/>
      <c r="AN3271" s="6"/>
      <c r="AO3271" s="6"/>
      <c r="AP3271" s="6"/>
      <c r="AQ3271" s="21"/>
      <c r="AR3271" s="21"/>
      <c r="AS3271" s="21"/>
      <c r="AT3271" s="6"/>
      <c r="AU3271" s="6"/>
      <c r="AV3271" s="6"/>
      <c r="AW3271" s="6"/>
    </row>
    <row r="3272" spans="1:49" x14ac:dyDescent="0.35">
      <c r="A3272" s="20"/>
      <c r="B3272" s="20"/>
      <c r="C3272" s="20"/>
      <c r="D3272" s="20"/>
      <c r="E3272" s="6"/>
      <c r="F3272" s="6"/>
      <c r="G3272" s="6"/>
      <c r="H3272" s="6"/>
      <c r="I3272" s="6"/>
      <c r="J3272" s="6"/>
      <c r="K3272" s="6"/>
      <c r="L3272" s="6"/>
      <c r="M3272" s="6"/>
      <c r="N3272" s="6"/>
      <c r="O3272" s="6"/>
      <c r="P3272" s="6"/>
      <c r="Q3272" s="6"/>
      <c r="R3272" s="6"/>
      <c r="S3272" s="6"/>
      <c r="T3272" s="6"/>
      <c r="U3272" s="6"/>
      <c r="V3272" s="6"/>
      <c r="W3272" s="6"/>
      <c r="X3272" s="6"/>
      <c r="Y3272" s="6"/>
      <c r="Z3272" s="6"/>
      <c r="AA3272" s="6"/>
      <c r="AB3272" s="6"/>
      <c r="AC3272" s="6"/>
      <c r="AD3272" s="6"/>
      <c r="AE3272" s="6"/>
      <c r="AF3272" s="6"/>
      <c r="AG3272" s="6"/>
      <c r="AH3272" s="6"/>
      <c r="AI3272" s="6"/>
      <c r="AJ3272" s="6"/>
      <c r="AK3272" s="6"/>
      <c r="AL3272" s="6"/>
      <c r="AM3272" s="6"/>
      <c r="AN3272" s="6"/>
      <c r="AO3272" s="6"/>
      <c r="AP3272" s="6"/>
      <c r="AQ3272" s="21"/>
      <c r="AR3272" s="21"/>
      <c r="AS3272" s="21"/>
      <c r="AT3272" s="6"/>
      <c r="AU3272" s="6"/>
      <c r="AV3272" s="6"/>
      <c r="AW3272" s="6"/>
    </row>
    <row r="3273" spans="1:49" x14ac:dyDescent="0.35">
      <c r="A3273" s="20"/>
      <c r="B3273" s="20"/>
      <c r="C3273" s="20"/>
      <c r="D3273" s="20"/>
      <c r="E3273" s="6"/>
      <c r="F3273" s="6"/>
      <c r="G3273" s="6"/>
      <c r="H3273" s="6"/>
      <c r="I3273" s="6"/>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c r="AJ3273" s="6"/>
      <c r="AK3273" s="6"/>
      <c r="AL3273" s="6"/>
      <c r="AM3273" s="6"/>
      <c r="AN3273" s="6"/>
      <c r="AO3273" s="6"/>
      <c r="AP3273" s="6"/>
      <c r="AQ3273" s="21"/>
      <c r="AR3273" s="21"/>
      <c r="AS3273" s="21"/>
      <c r="AT3273" s="6"/>
      <c r="AU3273" s="6"/>
      <c r="AV3273" s="6"/>
      <c r="AW3273" s="6"/>
    </row>
    <row r="3274" spans="1:49" x14ac:dyDescent="0.35">
      <c r="A3274" s="20"/>
      <c r="B3274" s="20"/>
      <c r="C3274" s="20"/>
      <c r="D3274" s="20"/>
      <c r="E3274" s="6"/>
      <c r="F3274" s="6"/>
      <c r="G3274" s="6"/>
      <c r="H3274" s="6"/>
      <c r="I3274" s="6"/>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c r="AJ3274" s="6"/>
      <c r="AK3274" s="6"/>
      <c r="AL3274" s="6"/>
      <c r="AM3274" s="6"/>
      <c r="AN3274" s="6"/>
      <c r="AO3274" s="6"/>
      <c r="AP3274" s="6"/>
      <c r="AQ3274" s="21"/>
      <c r="AR3274" s="21"/>
      <c r="AS3274" s="21"/>
      <c r="AT3274" s="6"/>
      <c r="AU3274" s="6"/>
      <c r="AV3274" s="6"/>
      <c r="AW3274" s="6"/>
    </row>
    <row r="3275" spans="1:49" x14ac:dyDescent="0.35">
      <c r="A3275" s="20"/>
      <c r="B3275" s="20"/>
      <c r="C3275" s="20"/>
      <c r="D3275" s="20"/>
      <c r="E3275" s="6"/>
      <c r="F3275" s="6"/>
      <c r="G3275" s="6"/>
      <c r="H3275" s="6"/>
      <c r="I3275" s="6"/>
      <c r="J3275" s="6"/>
      <c r="K3275" s="6"/>
      <c r="L3275" s="6"/>
      <c r="M3275" s="6"/>
      <c r="N3275" s="6"/>
      <c r="O3275" s="6"/>
      <c r="P3275" s="6"/>
      <c r="Q3275" s="6"/>
      <c r="R3275" s="6"/>
      <c r="S3275" s="6"/>
      <c r="T3275" s="6"/>
      <c r="U3275" s="6"/>
      <c r="V3275" s="6"/>
      <c r="W3275" s="6"/>
      <c r="X3275" s="6"/>
      <c r="Y3275" s="6"/>
      <c r="Z3275" s="6"/>
      <c r="AA3275" s="6"/>
      <c r="AB3275" s="6"/>
      <c r="AC3275" s="6"/>
      <c r="AD3275" s="6"/>
      <c r="AE3275" s="6"/>
      <c r="AF3275" s="6"/>
      <c r="AG3275" s="6"/>
      <c r="AH3275" s="6"/>
      <c r="AI3275" s="6"/>
      <c r="AJ3275" s="6"/>
      <c r="AK3275" s="6"/>
      <c r="AL3275" s="6"/>
      <c r="AM3275" s="6"/>
      <c r="AN3275" s="6"/>
      <c r="AO3275" s="6"/>
      <c r="AP3275" s="6"/>
      <c r="AQ3275" s="21"/>
      <c r="AR3275" s="21"/>
      <c r="AS3275" s="21"/>
      <c r="AT3275" s="6"/>
      <c r="AU3275" s="6"/>
      <c r="AV3275" s="6"/>
      <c r="AW3275" s="6"/>
    </row>
    <row r="3276" spans="1:49" x14ac:dyDescent="0.35">
      <c r="A3276" s="20"/>
      <c r="B3276" s="20"/>
      <c r="C3276" s="20"/>
      <c r="D3276" s="20"/>
      <c r="E3276" s="6"/>
      <c r="F3276" s="6"/>
      <c r="G3276" s="6"/>
      <c r="H3276" s="6"/>
      <c r="I3276" s="6"/>
      <c r="J3276" s="6"/>
      <c r="K3276" s="6"/>
      <c r="L3276" s="6"/>
      <c r="M3276" s="6"/>
      <c r="N3276" s="6"/>
      <c r="O3276" s="6"/>
      <c r="P3276" s="6"/>
      <c r="Q3276" s="6"/>
      <c r="R3276" s="6"/>
      <c r="S3276" s="6"/>
      <c r="T3276" s="6"/>
      <c r="U3276" s="6"/>
      <c r="V3276" s="6"/>
      <c r="W3276" s="6"/>
      <c r="X3276" s="6"/>
      <c r="Y3276" s="6"/>
      <c r="Z3276" s="6"/>
      <c r="AA3276" s="6"/>
      <c r="AB3276" s="6"/>
      <c r="AC3276" s="6"/>
      <c r="AD3276" s="6"/>
      <c r="AE3276" s="6"/>
      <c r="AF3276" s="6"/>
      <c r="AG3276" s="6"/>
      <c r="AH3276" s="6"/>
      <c r="AI3276" s="6"/>
      <c r="AJ3276" s="6"/>
      <c r="AK3276" s="6"/>
      <c r="AL3276" s="6"/>
      <c r="AM3276" s="6"/>
      <c r="AN3276" s="6"/>
      <c r="AO3276" s="6"/>
      <c r="AP3276" s="6"/>
      <c r="AQ3276" s="21"/>
      <c r="AR3276" s="21"/>
      <c r="AS3276" s="21"/>
      <c r="AT3276" s="6"/>
      <c r="AU3276" s="6"/>
      <c r="AV3276" s="6"/>
      <c r="AW3276" s="6"/>
    </row>
    <row r="3277" spans="1:49" x14ac:dyDescent="0.35">
      <c r="A3277" s="20"/>
      <c r="B3277" s="20"/>
      <c r="C3277" s="20"/>
      <c r="D3277" s="20"/>
      <c r="E3277" s="6"/>
      <c r="F3277" s="6"/>
      <c r="G3277" s="6"/>
      <c r="H3277" s="6"/>
      <c r="I3277" s="6"/>
      <c r="J3277" s="6"/>
      <c r="K3277" s="6"/>
      <c r="L3277" s="6"/>
      <c r="M3277" s="6"/>
      <c r="N3277" s="6"/>
      <c r="O3277" s="6"/>
      <c r="P3277" s="6"/>
      <c r="Q3277" s="6"/>
      <c r="R3277" s="6"/>
      <c r="S3277" s="6"/>
      <c r="T3277" s="6"/>
      <c r="U3277" s="6"/>
      <c r="V3277" s="6"/>
      <c r="W3277" s="6"/>
      <c r="X3277" s="6"/>
      <c r="Y3277" s="6"/>
      <c r="Z3277" s="6"/>
      <c r="AA3277" s="6"/>
      <c r="AB3277" s="6"/>
      <c r="AC3277" s="6"/>
      <c r="AD3277" s="6"/>
      <c r="AE3277" s="6"/>
      <c r="AF3277" s="6"/>
      <c r="AG3277" s="6"/>
      <c r="AH3277" s="6"/>
      <c r="AI3277" s="6"/>
      <c r="AJ3277" s="6"/>
      <c r="AK3277" s="6"/>
      <c r="AL3277" s="6"/>
      <c r="AM3277" s="6"/>
      <c r="AN3277" s="6"/>
      <c r="AO3277" s="6"/>
      <c r="AP3277" s="6"/>
      <c r="AQ3277" s="21"/>
      <c r="AR3277" s="21"/>
      <c r="AS3277" s="21"/>
      <c r="AT3277" s="6"/>
      <c r="AU3277" s="6"/>
      <c r="AV3277" s="6"/>
      <c r="AW3277" s="6"/>
    </row>
    <row r="3278" spans="1:49" x14ac:dyDescent="0.35">
      <c r="A3278" s="20"/>
      <c r="B3278" s="20"/>
      <c r="C3278" s="20"/>
      <c r="D3278" s="20"/>
      <c r="E3278" s="6"/>
      <c r="F3278" s="6"/>
      <c r="G3278" s="6"/>
      <c r="H3278" s="6"/>
      <c r="I3278" s="6"/>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c r="AG3278" s="6"/>
      <c r="AH3278" s="6"/>
      <c r="AI3278" s="6"/>
      <c r="AJ3278" s="6"/>
      <c r="AK3278" s="6"/>
      <c r="AL3278" s="6"/>
      <c r="AM3278" s="6"/>
      <c r="AN3278" s="6"/>
      <c r="AO3278" s="6"/>
      <c r="AP3278" s="6"/>
      <c r="AQ3278" s="21"/>
      <c r="AR3278" s="21"/>
      <c r="AS3278" s="21"/>
      <c r="AT3278" s="6"/>
      <c r="AU3278" s="6"/>
      <c r="AV3278" s="6"/>
      <c r="AW3278" s="6"/>
    </row>
    <row r="3279" spans="1:49" x14ac:dyDescent="0.35">
      <c r="A3279" s="20"/>
      <c r="B3279" s="20"/>
      <c r="C3279" s="20"/>
      <c r="D3279" s="20"/>
      <c r="E3279" s="6"/>
      <c r="F3279" s="6"/>
      <c r="G3279" s="6"/>
      <c r="H3279" s="6"/>
      <c r="I3279" s="6"/>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c r="AG3279" s="6"/>
      <c r="AH3279" s="6"/>
      <c r="AI3279" s="6"/>
      <c r="AJ3279" s="6"/>
      <c r="AK3279" s="6"/>
      <c r="AL3279" s="6"/>
      <c r="AM3279" s="6"/>
      <c r="AN3279" s="6"/>
      <c r="AO3279" s="6"/>
      <c r="AP3279" s="6"/>
      <c r="AQ3279" s="21"/>
      <c r="AR3279" s="21"/>
      <c r="AS3279" s="21"/>
      <c r="AT3279" s="6"/>
      <c r="AU3279" s="6"/>
      <c r="AV3279" s="6"/>
      <c r="AW3279" s="6"/>
    </row>
    <row r="3280" spans="1:49" x14ac:dyDescent="0.35">
      <c r="A3280" s="20"/>
      <c r="B3280" s="20"/>
      <c r="C3280" s="20"/>
      <c r="D3280" s="20"/>
      <c r="E3280" s="6"/>
      <c r="F3280" s="6"/>
      <c r="G3280" s="6"/>
      <c r="H3280" s="6"/>
      <c r="I3280" s="6"/>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c r="AG3280" s="6"/>
      <c r="AH3280" s="6"/>
      <c r="AI3280" s="6"/>
      <c r="AJ3280" s="6"/>
      <c r="AK3280" s="6"/>
      <c r="AL3280" s="6"/>
      <c r="AM3280" s="6"/>
      <c r="AN3280" s="6"/>
      <c r="AO3280" s="6"/>
      <c r="AP3280" s="6"/>
      <c r="AQ3280" s="21"/>
      <c r="AR3280" s="21"/>
      <c r="AS3280" s="21"/>
      <c r="AT3280" s="6"/>
      <c r="AU3280" s="6"/>
      <c r="AV3280" s="6"/>
      <c r="AW3280" s="6"/>
    </row>
    <row r="3281" spans="1:49" x14ac:dyDescent="0.35">
      <c r="A3281" s="20"/>
      <c r="B3281" s="20"/>
      <c r="C3281" s="20"/>
      <c r="D3281" s="20"/>
      <c r="E3281" s="6"/>
      <c r="F3281" s="6"/>
      <c r="G3281" s="6"/>
      <c r="H3281" s="6"/>
      <c r="I3281" s="6"/>
      <c r="J3281" s="6"/>
      <c r="K3281" s="6"/>
      <c r="L3281" s="6"/>
      <c r="M3281" s="6"/>
      <c r="N3281" s="6"/>
      <c r="O3281" s="6"/>
      <c r="P3281" s="6"/>
      <c r="Q3281" s="6"/>
      <c r="R3281" s="6"/>
      <c r="S3281" s="6"/>
      <c r="T3281" s="6"/>
      <c r="U3281" s="6"/>
      <c r="V3281" s="6"/>
      <c r="W3281" s="6"/>
      <c r="X3281" s="6"/>
      <c r="Y3281" s="6"/>
      <c r="Z3281" s="6"/>
      <c r="AA3281" s="6"/>
      <c r="AB3281" s="6"/>
      <c r="AC3281" s="6"/>
      <c r="AD3281" s="6"/>
      <c r="AE3281" s="6"/>
      <c r="AF3281" s="6"/>
      <c r="AG3281" s="6"/>
      <c r="AH3281" s="6"/>
      <c r="AI3281" s="6"/>
      <c r="AJ3281" s="6"/>
      <c r="AK3281" s="6"/>
      <c r="AL3281" s="6"/>
      <c r="AM3281" s="6"/>
      <c r="AN3281" s="6"/>
      <c r="AO3281" s="6"/>
      <c r="AP3281" s="6"/>
      <c r="AQ3281" s="21"/>
      <c r="AR3281" s="21"/>
      <c r="AS3281" s="21"/>
      <c r="AT3281" s="6"/>
      <c r="AU3281" s="6"/>
      <c r="AV3281" s="6"/>
      <c r="AW3281" s="6"/>
    </row>
    <row r="3282" spans="1:49" x14ac:dyDescent="0.35">
      <c r="A3282" s="20"/>
      <c r="B3282" s="20"/>
      <c r="C3282" s="20"/>
      <c r="D3282" s="20"/>
      <c r="E3282" s="6"/>
      <c r="F3282" s="6"/>
      <c r="G3282" s="6"/>
      <c r="H3282" s="6"/>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c r="AG3282" s="6"/>
      <c r="AH3282" s="6"/>
      <c r="AI3282" s="6"/>
      <c r="AJ3282" s="6"/>
      <c r="AK3282" s="6"/>
      <c r="AL3282" s="6"/>
      <c r="AM3282" s="6"/>
      <c r="AN3282" s="6"/>
      <c r="AO3282" s="6"/>
      <c r="AP3282" s="6"/>
      <c r="AQ3282" s="21"/>
      <c r="AR3282" s="21"/>
      <c r="AS3282" s="21"/>
      <c r="AT3282" s="6"/>
      <c r="AU3282" s="6"/>
      <c r="AV3282" s="6"/>
      <c r="AW3282" s="6"/>
    </row>
    <row r="3283" spans="1:49" x14ac:dyDescent="0.35">
      <c r="A3283" s="20"/>
      <c r="B3283" s="20"/>
      <c r="C3283" s="20"/>
      <c r="D3283" s="20"/>
      <c r="E3283" s="6"/>
      <c r="F3283" s="6"/>
      <c r="G3283" s="6"/>
      <c r="H3283" s="6"/>
      <c r="I3283" s="6"/>
      <c r="J3283" s="6"/>
      <c r="K3283" s="6"/>
      <c r="L3283" s="6"/>
      <c r="M3283" s="6"/>
      <c r="N3283" s="6"/>
      <c r="O3283" s="6"/>
      <c r="P3283" s="6"/>
      <c r="Q3283" s="6"/>
      <c r="R3283" s="6"/>
      <c r="S3283" s="6"/>
      <c r="T3283" s="6"/>
      <c r="U3283" s="6"/>
      <c r="V3283" s="6"/>
      <c r="W3283" s="6"/>
      <c r="X3283" s="6"/>
      <c r="Y3283" s="6"/>
      <c r="Z3283" s="6"/>
      <c r="AA3283" s="6"/>
      <c r="AB3283" s="6"/>
      <c r="AC3283" s="6"/>
      <c r="AD3283" s="6"/>
      <c r="AE3283" s="6"/>
      <c r="AF3283" s="6"/>
      <c r="AG3283" s="6"/>
      <c r="AH3283" s="6"/>
      <c r="AI3283" s="6"/>
      <c r="AJ3283" s="6"/>
      <c r="AK3283" s="6"/>
      <c r="AL3283" s="6"/>
      <c r="AM3283" s="6"/>
      <c r="AN3283" s="6"/>
      <c r="AO3283" s="6"/>
      <c r="AP3283" s="6"/>
      <c r="AQ3283" s="21"/>
      <c r="AR3283" s="21"/>
      <c r="AS3283" s="21"/>
      <c r="AT3283" s="6"/>
      <c r="AU3283" s="6"/>
      <c r="AV3283" s="6"/>
      <c r="AW3283" s="6"/>
    </row>
    <row r="3284" spans="1:49" x14ac:dyDescent="0.35">
      <c r="A3284" s="20"/>
      <c r="B3284" s="20"/>
      <c r="C3284" s="20"/>
      <c r="D3284" s="20"/>
      <c r="E3284" s="6"/>
      <c r="F3284" s="6"/>
      <c r="G3284" s="6"/>
      <c r="H3284" s="6"/>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c r="AJ3284" s="6"/>
      <c r="AK3284" s="6"/>
      <c r="AL3284" s="6"/>
      <c r="AM3284" s="6"/>
      <c r="AN3284" s="6"/>
      <c r="AO3284" s="6"/>
      <c r="AP3284" s="6"/>
      <c r="AQ3284" s="21"/>
      <c r="AR3284" s="21"/>
      <c r="AS3284" s="21"/>
      <c r="AT3284" s="6"/>
      <c r="AU3284" s="6"/>
      <c r="AV3284" s="6"/>
      <c r="AW3284" s="6"/>
    </row>
    <row r="3285" spans="1:49" x14ac:dyDescent="0.35">
      <c r="A3285" s="20"/>
      <c r="B3285" s="20"/>
      <c r="C3285" s="20"/>
      <c r="D3285" s="20"/>
      <c r="E3285" s="6"/>
      <c r="F3285" s="6"/>
      <c r="G3285" s="6"/>
      <c r="H3285" s="6"/>
      <c r="I3285" s="6"/>
      <c r="J3285" s="6"/>
      <c r="K3285" s="6"/>
      <c r="L3285" s="6"/>
      <c r="M3285" s="6"/>
      <c r="N3285" s="6"/>
      <c r="O3285" s="6"/>
      <c r="P3285" s="6"/>
      <c r="Q3285" s="6"/>
      <c r="R3285" s="6"/>
      <c r="S3285" s="6"/>
      <c r="T3285" s="6"/>
      <c r="U3285" s="6"/>
      <c r="V3285" s="6"/>
      <c r="W3285" s="6"/>
      <c r="X3285" s="6"/>
      <c r="Y3285" s="6"/>
      <c r="Z3285" s="6"/>
      <c r="AA3285" s="6"/>
      <c r="AB3285" s="6"/>
      <c r="AC3285" s="6"/>
      <c r="AD3285" s="6"/>
      <c r="AE3285" s="6"/>
      <c r="AF3285" s="6"/>
      <c r="AG3285" s="6"/>
      <c r="AH3285" s="6"/>
      <c r="AI3285" s="6"/>
      <c r="AJ3285" s="6"/>
      <c r="AK3285" s="6"/>
      <c r="AL3285" s="6"/>
      <c r="AM3285" s="6"/>
      <c r="AN3285" s="6"/>
      <c r="AO3285" s="6"/>
      <c r="AP3285" s="6"/>
      <c r="AQ3285" s="21"/>
      <c r="AR3285" s="21"/>
      <c r="AS3285" s="21"/>
      <c r="AT3285" s="6"/>
      <c r="AU3285" s="6"/>
      <c r="AV3285" s="6"/>
      <c r="AW3285" s="6"/>
    </row>
    <row r="3286" spans="1:49" x14ac:dyDescent="0.35">
      <c r="A3286" s="20"/>
      <c r="B3286" s="20"/>
      <c r="C3286" s="20"/>
      <c r="D3286" s="20"/>
      <c r="E3286" s="6"/>
      <c r="F3286" s="6"/>
      <c r="G3286" s="6"/>
      <c r="H3286" s="6"/>
      <c r="I3286" s="6"/>
      <c r="J3286" s="6"/>
      <c r="K3286" s="6"/>
      <c r="L3286" s="6"/>
      <c r="M3286" s="6"/>
      <c r="N3286" s="6"/>
      <c r="O3286" s="6"/>
      <c r="P3286" s="6"/>
      <c r="Q3286" s="6"/>
      <c r="R3286" s="6"/>
      <c r="S3286" s="6"/>
      <c r="T3286" s="6"/>
      <c r="U3286" s="6"/>
      <c r="V3286" s="6"/>
      <c r="W3286" s="6"/>
      <c r="X3286" s="6"/>
      <c r="Y3286" s="6"/>
      <c r="Z3286" s="6"/>
      <c r="AA3286" s="6"/>
      <c r="AB3286" s="6"/>
      <c r="AC3286" s="6"/>
      <c r="AD3286" s="6"/>
      <c r="AE3286" s="6"/>
      <c r="AF3286" s="6"/>
      <c r="AG3286" s="6"/>
      <c r="AH3286" s="6"/>
      <c r="AI3286" s="6"/>
      <c r="AJ3286" s="6"/>
      <c r="AK3286" s="6"/>
      <c r="AL3286" s="6"/>
      <c r="AM3286" s="6"/>
      <c r="AN3286" s="6"/>
      <c r="AO3286" s="6"/>
      <c r="AP3286" s="6"/>
      <c r="AQ3286" s="21"/>
      <c r="AR3286" s="21"/>
      <c r="AS3286" s="21"/>
      <c r="AT3286" s="6"/>
      <c r="AU3286" s="6"/>
      <c r="AV3286" s="6"/>
      <c r="AW3286" s="6"/>
    </row>
    <row r="3287" spans="1:49" x14ac:dyDescent="0.35">
      <c r="A3287" s="20"/>
      <c r="B3287" s="20"/>
      <c r="C3287" s="20"/>
      <c r="D3287" s="20"/>
      <c r="E3287" s="6"/>
      <c r="F3287" s="6"/>
      <c r="G3287" s="6"/>
      <c r="H3287" s="6"/>
      <c r="I3287" s="6"/>
      <c r="J3287" s="6"/>
      <c r="K3287" s="6"/>
      <c r="L3287" s="6"/>
      <c r="M3287" s="6"/>
      <c r="N3287" s="6"/>
      <c r="O3287" s="6"/>
      <c r="P3287" s="6"/>
      <c r="Q3287" s="6"/>
      <c r="R3287" s="6"/>
      <c r="S3287" s="6"/>
      <c r="T3287" s="6"/>
      <c r="U3287" s="6"/>
      <c r="V3287" s="6"/>
      <c r="W3287" s="6"/>
      <c r="X3287" s="6"/>
      <c r="Y3287" s="6"/>
      <c r="Z3287" s="6"/>
      <c r="AA3287" s="6"/>
      <c r="AB3287" s="6"/>
      <c r="AC3287" s="6"/>
      <c r="AD3287" s="6"/>
      <c r="AE3287" s="6"/>
      <c r="AF3287" s="6"/>
      <c r="AG3287" s="6"/>
      <c r="AH3287" s="6"/>
      <c r="AI3287" s="6"/>
      <c r="AJ3287" s="6"/>
      <c r="AK3287" s="6"/>
      <c r="AL3287" s="6"/>
      <c r="AM3287" s="6"/>
      <c r="AN3287" s="6"/>
      <c r="AO3287" s="6"/>
      <c r="AP3287" s="6"/>
      <c r="AQ3287" s="21"/>
      <c r="AR3287" s="21"/>
      <c r="AS3287" s="21"/>
      <c r="AT3287" s="6"/>
      <c r="AU3287" s="6"/>
      <c r="AV3287" s="6"/>
      <c r="AW3287" s="6"/>
    </row>
    <row r="3288" spans="1:49" x14ac:dyDescent="0.35">
      <c r="A3288" s="20"/>
      <c r="B3288" s="20"/>
      <c r="C3288" s="20"/>
      <c r="D3288" s="20"/>
      <c r="E3288" s="6"/>
      <c r="F3288" s="6"/>
      <c r="G3288" s="6"/>
      <c r="H3288" s="6"/>
      <c r="I3288" s="6"/>
      <c r="J3288" s="6"/>
      <c r="K3288" s="6"/>
      <c r="L3288" s="6"/>
      <c r="M3288" s="6"/>
      <c r="N3288" s="6"/>
      <c r="O3288" s="6"/>
      <c r="P3288" s="6"/>
      <c r="Q3288" s="6"/>
      <c r="R3288" s="6"/>
      <c r="S3288" s="6"/>
      <c r="T3288" s="6"/>
      <c r="U3288" s="6"/>
      <c r="V3288" s="6"/>
      <c r="W3288" s="6"/>
      <c r="X3288" s="6"/>
      <c r="Y3288" s="6"/>
      <c r="Z3288" s="6"/>
      <c r="AA3288" s="6"/>
      <c r="AB3288" s="6"/>
      <c r="AC3288" s="6"/>
      <c r="AD3288" s="6"/>
      <c r="AE3288" s="6"/>
      <c r="AF3288" s="6"/>
      <c r="AG3288" s="6"/>
      <c r="AH3288" s="6"/>
      <c r="AI3288" s="6"/>
      <c r="AJ3288" s="6"/>
      <c r="AK3288" s="6"/>
      <c r="AL3288" s="6"/>
      <c r="AM3288" s="6"/>
      <c r="AN3288" s="6"/>
      <c r="AO3288" s="6"/>
      <c r="AP3288" s="6"/>
      <c r="AQ3288" s="21"/>
      <c r="AR3288" s="21"/>
      <c r="AS3288" s="21"/>
      <c r="AT3288" s="6"/>
      <c r="AU3288" s="6"/>
      <c r="AV3288" s="6"/>
      <c r="AW3288" s="6"/>
    </row>
    <row r="3289" spans="1:49" x14ac:dyDescent="0.35">
      <c r="A3289" s="20"/>
      <c r="B3289" s="20"/>
      <c r="C3289" s="20"/>
      <c r="D3289" s="20"/>
      <c r="E3289" s="6"/>
      <c r="F3289" s="6"/>
      <c r="G3289" s="6"/>
      <c r="H3289" s="6"/>
      <c r="I3289" s="6"/>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c r="AG3289" s="6"/>
      <c r="AH3289" s="6"/>
      <c r="AI3289" s="6"/>
      <c r="AJ3289" s="6"/>
      <c r="AK3289" s="6"/>
      <c r="AL3289" s="6"/>
      <c r="AM3289" s="6"/>
      <c r="AN3289" s="6"/>
      <c r="AO3289" s="6"/>
      <c r="AP3289" s="6"/>
      <c r="AQ3289" s="21"/>
      <c r="AR3289" s="21"/>
      <c r="AS3289" s="21"/>
      <c r="AT3289" s="6"/>
      <c r="AU3289" s="6"/>
      <c r="AV3289" s="6"/>
      <c r="AW3289" s="6"/>
    </row>
    <row r="3290" spans="1:49" x14ac:dyDescent="0.35">
      <c r="A3290" s="20"/>
      <c r="B3290" s="20"/>
      <c r="C3290" s="20"/>
      <c r="D3290" s="20"/>
      <c r="E3290" s="6"/>
      <c r="F3290" s="6"/>
      <c r="G3290" s="6"/>
      <c r="H3290" s="6"/>
      <c r="I3290" s="6"/>
      <c r="J3290" s="6"/>
      <c r="K3290" s="6"/>
      <c r="L3290" s="6"/>
      <c r="M3290" s="6"/>
      <c r="N3290" s="6"/>
      <c r="O3290" s="6"/>
      <c r="P3290" s="6"/>
      <c r="Q3290" s="6"/>
      <c r="R3290" s="6"/>
      <c r="S3290" s="6"/>
      <c r="T3290" s="6"/>
      <c r="U3290" s="6"/>
      <c r="V3290" s="6"/>
      <c r="W3290" s="6"/>
      <c r="X3290" s="6"/>
      <c r="Y3290" s="6"/>
      <c r="Z3290" s="6"/>
      <c r="AA3290" s="6"/>
      <c r="AB3290" s="6"/>
      <c r="AC3290" s="6"/>
      <c r="AD3290" s="6"/>
      <c r="AE3290" s="6"/>
      <c r="AF3290" s="6"/>
      <c r="AG3290" s="6"/>
      <c r="AH3290" s="6"/>
      <c r="AI3290" s="6"/>
      <c r="AJ3290" s="6"/>
      <c r="AK3290" s="6"/>
      <c r="AL3290" s="6"/>
      <c r="AM3290" s="6"/>
      <c r="AN3290" s="6"/>
      <c r="AO3290" s="6"/>
      <c r="AP3290" s="6"/>
      <c r="AQ3290" s="21"/>
      <c r="AR3290" s="21"/>
      <c r="AS3290" s="21"/>
      <c r="AT3290" s="6"/>
      <c r="AU3290" s="6"/>
      <c r="AV3290" s="6"/>
      <c r="AW3290" s="6"/>
    </row>
    <row r="3291" spans="1:49" x14ac:dyDescent="0.35">
      <c r="A3291" s="20"/>
      <c r="B3291" s="20"/>
      <c r="C3291" s="20"/>
      <c r="D3291" s="20"/>
      <c r="E3291" s="6"/>
      <c r="F3291" s="6"/>
      <c r="G3291" s="6"/>
      <c r="H3291" s="6"/>
      <c r="I3291" s="6"/>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c r="AJ3291" s="6"/>
      <c r="AK3291" s="6"/>
      <c r="AL3291" s="6"/>
      <c r="AM3291" s="6"/>
      <c r="AN3291" s="6"/>
      <c r="AO3291" s="6"/>
      <c r="AP3291" s="6"/>
      <c r="AQ3291" s="21"/>
      <c r="AR3291" s="21"/>
      <c r="AS3291" s="21"/>
      <c r="AT3291" s="6"/>
      <c r="AU3291" s="6"/>
      <c r="AV3291" s="6"/>
      <c r="AW3291" s="6"/>
    </row>
    <row r="3292" spans="1:49" x14ac:dyDescent="0.35">
      <c r="A3292" s="20"/>
      <c r="B3292" s="20"/>
      <c r="C3292" s="20"/>
      <c r="D3292" s="20"/>
      <c r="E3292" s="6"/>
      <c r="F3292" s="6"/>
      <c r="G3292" s="6"/>
      <c r="H3292" s="6"/>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c r="AG3292" s="6"/>
      <c r="AH3292" s="6"/>
      <c r="AI3292" s="6"/>
      <c r="AJ3292" s="6"/>
      <c r="AK3292" s="6"/>
      <c r="AL3292" s="6"/>
      <c r="AM3292" s="6"/>
      <c r="AN3292" s="6"/>
      <c r="AO3292" s="6"/>
      <c r="AP3292" s="6"/>
      <c r="AQ3292" s="21"/>
      <c r="AR3292" s="21"/>
      <c r="AS3292" s="21"/>
      <c r="AT3292" s="6"/>
      <c r="AU3292" s="6"/>
      <c r="AV3292" s="6"/>
      <c r="AW3292" s="6"/>
    </row>
    <row r="3293" spans="1:49" x14ac:dyDescent="0.35">
      <c r="A3293" s="20"/>
      <c r="B3293" s="20"/>
      <c r="C3293" s="20"/>
      <c r="D3293" s="20"/>
      <c r="E3293" s="6"/>
      <c r="F3293" s="6"/>
      <c r="G3293" s="6"/>
      <c r="H3293" s="6"/>
      <c r="I3293" s="6"/>
      <c r="J3293" s="6"/>
      <c r="K3293" s="6"/>
      <c r="L3293" s="6"/>
      <c r="M3293" s="6"/>
      <c r="N3293" s="6"/>
      <c r="O3293" s="6"/>
      <c r="P3293" s="6"/>
      <c r="Q3293" s="6"/>
      <c r="R3293" s="6"/>
      <c r="S3293" s="6"/>
      <c r="T3293" s="6"/>
      <c r="U3293" s="6"/>
      <c r="V3293" s="6"/>
      <c r="W3293" s="6"/>
      <c r="X3293" s="6"/>
      <c r="Y3293" s="6"/>
      <c r="Z3293" s="6"/>
      <c r="AA3293" s="6"/>
      <c r="AB3293" s="6"/>
      <c r="AC3293" s="6"/>
      <c r="AD3293" s="6"/>
      <c r="AE3293" s="6"/>
      <c r="AF3293" s="6"/>
      <c r="AG3293" s="6"/>
      <c r="AH3293" s="6"/>
      <c r="AI3293" s="6"/>
      <c r="AJ3293" s="6"/>
      <c r="AK3293" s="6"/>
      <c r="AL3293" s="6"/>
      <c r="AM3293" s="6"/>
      <c r="AN3293" s="6"/>
      <c r="AO3293" s="6"/>
      <c r="AP3293" s="6"/>
      <c r="AQ3293" s="21"/>
      <c r="AR3293" s="21"/>
      <c r="AS3293" s="21"/>
      <c r="AT3293" s="6"/>
      <c r="AU3293" s="6"/>
      <c r="AV3293" s="6"/>
      <c r="AW3293" s="6"/>
    </row>
    <row r="3294" spans="1:49" x14ac:dyDescent="0.35">
      <c r="A3294" s="20"/>
      <c r="B3294" s="20"/>
      <c r="C3294" s="20"/>
      <c r="D3294" s="20"/>
      <c r="E3294" s="6"/>
      <c r="F3294" s="6"/>
      <c r="G3294" s="6"/>
      <c r="H3294" s="6"/>
      <c r="I3294" s="6"/>
      <c r="J3294" s="6"/>
      <c r="K3294" s="6"/>
      <c r="L3294" s="6"/>
      <c r="M3294" s="6"/>
      <c r="N3294" s="6"/>
      <c r="O3294" s="6"/>
      <c r="P3294" s="6"/>
      <c r="Q3294" s="6"/>
      <c r="R3294" s="6"/>
      <c r="S3294" s="6"/>
      <c r="T3294" s="6"/>
      <c r="U3294" s="6"/>
      <c r="V3294" s="6"/>
      <c r="W3294" s="6"/>
      <c r="X3294" s="6"/>
      <c r="Y3294" s="6"/>
      <c r="Z3294" s="6"/>
      <c r="AA3294" s="6"/>
      <c r="AB3294" s="6"/>
      <c r="AC3294" s="6"/>
      <c r="AD3294" s="6"/>
      <c r="AE3294" s="6"/>
      <c r="AF3294" s="6"/>
      <c r="AG3294" s="6"/>
      <c r="AH3294" s="6"/>
      <c r="AI3294" s="6"/>
      <c r="AJ3294" s="6"/>
      <c r="AK3294" s="6"/>
      <c r="AL3294" s="6"/>
      <c r="AM3294" s="6"/>
      <c r="AN3294" s="6"/>
      <c r="AO3294" s="6"/>
      <c r="AP3294" s="6"/>
      <c r="AQ3294" s="21"/>
      <c r="AR3294" s="21"/>
      <c r="AS3294" s="21"/>
      <c r="AT3294" s="6"/>
      <c r="AU3294" s="6"/>
      <c r="AV3294" s="6"/>
      <c r="AW3294" s="6"/>
    </row>
    <row r="3295" spans="1:49" x14ac:dyDescent="0.35">
      <c r="A3295" s="20"/>
      <c r="B3295" s="20"/>
      <c r="C3295" s="20"/>
      <c r="D3295" s="20"/>
      <c r="E3295" s="6"/>
      <c r="F3295" s="6"/>
      <c r="G3295" s="6"/>
      <c r="H3295" s="6"/>
      <c r="I3295" s="6"/>
      <c r="J3295" s="6"/>
      <c r="K3295" s="6"/>
      <c r="L3295" s="6"/>
      <c r="M3295" s="6"/>
      <c r="N3295" s="6"/>
      <c r="O3295" s="6"/>
      <c r="P3295" s="6"/>
      <c r="Q3295" s="6"/>
      <c r="R3295" s="6"/>
      <c r="S3295" s="6"/>
      <c r="T3295" s="6"/>
      <c r="U3295" s="6"/>
      <c r="V3295" s="6"/>
      <c r="W3295" s="6"/>
      <c r="X3295" s="6"/>
      <c r="Y3295" s="6"/>
      <c r="Z3295" s="6"/>
      <c r="AA3295" s="6"/>
      <c r="AB3295" s="6"/>
      <c r="AC3295" s="6"/>
      <c r="AD3295" s="6"/>
      <c r="AE3295" s="6"/>
      <c r="AF3295" s="6"/>
      <c r="AG3295" s="6"/>
      <c r="AH3295" s="6"/>
      <c r="AI3295" s="6"/>
      <c r="AJ3295" s="6"/>
      <c r="AK3295" s="6"/>
      <c r="AL3295" s="6"/>
      <c r="AM3295" s="6"/>
      <c r="AN3295" s="6"/>
      <c r="AO3295" s="6"/>
      <c r="AP3295" s="6"/>
      <c r="AQ3295" s="21"/>
      <c r="AR3295" s="21"/>
      <c r="AS3295" s="21"/>
      <c r="AT3295" s="6"/>
      <c r="AU3295" s="6"/>
      <c r="AV3295" s="6"/>
      <c r="AW3295" s="6"/>
    </row>
    <row r="3296" spans="1:49" x14ac:dyDescent="0.35">
      <c r="A3296" s="20"/>
      <c r="B3296" s="20"/>
      <c r="C3296" s="20"/>
      <c r="D3296" s="20"/>
      <c r="E3296" s="6"/>
      <c r="F3296" s="6"/>
      <c r="G3296" s="6"/>
      <c r="H3296" s="6"/>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c r="AG3296" s="6"/>
      <c r="AH3296" s="6"/>
      <c r="AI3296" s="6"/>
      <c r="AJ3296" s="6"/>
      <c r="AK3296" s="6"/>
      <c r="AL3296" s="6"/>
      <c r="AM3296" s="6"/>
      <c r="AN3296" s="6"/>
      <c r="AO3296" s="6"/>
      <c r="AP3296" s="6"/>
      <c r="AQ3296" s="21"/>
      <c r="AR3296" s="21"/>
      <c r="AS3296" s="21"/>
      <c r="AT3296" s="6"/>
      <c r="AU3296" s="6"/>
      <c r="AV3296" s="6"/>
      <c r="AW3296" s="6"/>
    </row>
    <row r="3297" spans="1:49" x14ac:dyDescent="0.35">
      <c r="A3297" s="20"/>
      <c r="B3297" s="20"/>
      <c r="C3297" s="20"/>
      <c r="D3297" s="20"/>
      <c r="E3297" s="6"/>
      <c r="F3297" s="6"/>
      <c r="G3297" s="6"/>
      <c r="H3297" s="6"/>
      <c r="I3297" s="6"/>
      <c r="J3297" s="6"/>
      <c r="K3297" s="6"/>
      <c r="L3297" s="6"/>
      <c r="M3297" s="6"/>
      <c r="N3297" s="6"/>
      <c r="O3297" s="6"/>
      <c r="P3297" s="6"/>
      <c r="Q3297" s="6"/>
      <c r="R3297" s="6"/>
      <c r="S3297" s="6"/>
      <c r="T3297" s="6"/>
      <c r="U3297" s="6"/>
      <c r="V3297" s="6"/>
      <c r="W3297" s="6"/>
      <c r="X3297" s="6"/>
      <c r="Y3297" s="6"/>
      <c r="Z3297" s="6"/>
      <c r="AA3297" s="6"/>
      <c r="AB3297" s="6"/>
      <c r="AC3297" s="6"/>
      <c r="AD3297" s="6"/>
      <c r="AE3297" s="6"/>
      <c r="AF3297" s="6"/>
      <c r="AG3297" s="6"/>
      <c r="AH3297" s="6"/>
      <c r="AI3297" s="6"/>
      <c r="AJ3297" s="6"/>
      <c r="AK3297" s="6"/>
      <c r="AL3297" s="6"/>
      <c r="AM3297" s="6"/>
      <c r="AN3297" s="6"/>
      <c r="AO3297" s="6"/>
      <c r="AP3297" s="6"/>
      <c r="AQ3297" s="21"/>
      <c r="AR3297" s="21"/>
      <c r="AS3297" s="21"/>
      <c r="AT3297" s="6"/>
      <c r="AU3297" s="6"/>
      <c r="AV3297" s="6"/>
      <c r="AW3297" s="6"/>
    </row>
    <row r="3298" spans="1:49" x14ac:dyDescent="0.35">
      <c r="A3298" s="20"/>
      <c r="B3298" s="20"/>
      <c r="C3298" s="20"/>
      <c r="D3298" s="20"/>
      <c r="E3298" s="6"/>
      <c r="F3298" s="6"/>
      <c r="G3298" s="6"/>
      <c r="H3298" s="6"/>
      <c r="I3298" s="6"/>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c r="AI3298" s="6"/>
      <c r="AJ3298" s="6"/>
      <c r="AK3298" s="6"/>
      <c r="AL3298" s="6"/>
      <c r="AM3298" s="6"/>
      <c r="AN3298" s="6"/>
      <c r="AO3298" s="6"/>
      <c r="AP3298" s="6"/>
      <c r="AQ3298" s="21"/>
      <c r="AR3298" s="21"/>
      <c r="AS3298" s="21"/>
      <c r="AT3298" s="6"/>
      <c r="AU3298" s="6"/>
      <c r="AV3298" s="6"/>
      <c r="AW3298" s="6"/>
    </row>
    <row r="3299" spans="1:49" x14ac:dyDescent="0.35">
      <c r="A3299" s="20"/>
      <c r="B3299" s="20"/>
      <c r="C3299" s="20"/>
      <c r="D3299" s="20"/>
      <c r="E3299" s="6"/>
      <c r="F3299" s="6"/>
      <c r="G3299" s="6"/>
      <c r="H3299" s="6"/>
      <c r="I3299" s="6"/>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c r="AJ3299" s="6"/>
      <c r="AK3299" s="6"/>
      <c r="AL3299" s="6"/>
      <c r="AM3299" s="6"/>
      <c r="AN3299" s="6"/>
      <c r="AO3299" s="6"/>
      <c r="AP3299" s="6"/>
      <c r="AQ3299" s="21"/>
      <c r="AR3299" s="21"/>
      <c r="AS3299" s="21"/>
      <c r="AT3299" s="6"/>
      <c r="AU3299" s="6"/>
      <c r="AV3299" s="6"/>
      <c r="AW3299" s="6"/>
    </row>
    <row r="3300" spans="1:49" x14ac:dyDescent="0.35">
      <c r="A3300" s="20"/>
      <c r="B3300" s="20"/>
      <c r="C3300" s="20"/>
      <c r="D3300" s="20"/>
      <c r="E3300" s="6"/>
      <c r="F3300" s="6"/>
      <c r="G3300" s="6"/>
      <c r="H3300" s="6"/>
      <c r="I3300" s="6"/>
      <c r="J3300" s="6"/>
      <c r="K3300" s="6"/>
      <c r="L3300" s="6"/>
      <c r="M3300" s="6"/>
      <c r="N3300" s="6"/>
      <c r="O3300" s="6"/>
      <c r="P3300" s="6"/>
      <c r="Q3300" s="6"/>
      <c r="R3300" s="6"/>
      <c r="S3300" s="6"/>
      <c r="T3300" s="6"/>
      <c r="U3300" s="6"/>
      <c r="V3300" s="6"/>
      <c r="W3300" s="6"/>
      <c r="X3300" s="6"/>
      <c r="Y3300" s="6"/>
      <c r="Z3300" s="6"/>
      <c r="AA3300" s="6"/>
      <c r="AB3300" s="6"/>
      <c r="AC3300" s="6"/>
      <c r="AD3300" s="6"/>
      <c r="AE3300" s="6"/>
      <c r="AF3300" s="6"/>
      <c r="AG3300" s="6"/>
      <c r="AH3300" s="6"/>
      <c r="AI3300" s="6"/>
      <c r="AJ3300" s="6"/>
      <c r="AK3300" s="6"/>
      <c r="AL3300" s="6"/>
      <c r="AM3300" s="6"/>
      <c r="AN3300" s="6"/>
      <c r="AO3300" s="6"/>
      <c r="AP3300" s="6"/>
      <c r="AQ3300" s="21"/>
      <c r="AR3300" s="21"/>
      <c r="AS3300" s="21"/>
      <c r="AT3300" s="6"/>
      <c r="AU3300" s="6"/>
      <c r="AV3300" s="6"/>
      <c r="AW3300" s="6"/>
    </row>
    <row r="3301" spans="1:49" x14ac:dyDescent="0.35">
      <c r="A3301" s="20"/>
      <c r="B3301" s="20"/>
      <c r="C3301" s="20"/>
      <c r="D3301" s="20"/>
      <c r="E3301" s="6"/>
      <c r="F3301" s="6"/>
      <c r="G3301" s="6"/>
      <c r="H3301" s="6"/>
      <c r="I3301" s="6"/>
      <c r="J3301" s="6"/>
      <c r="K3301" s="6"/>
      <c r="L3301" s="6"/>
      <c r="M3301" s="6"/>
      <c r="N3301" s="6"/>
      <c r="O3301" s="6"/>
      <c r="P3301" s="6"/>
      <c r="Q3301" s="6"/>
      <c r="R3301" s="6"/>
      <c r="S3301" s="6"/>
      <c r="T3301" s="6"/>
      <c r="U3301" s="6"/>
      <c r="V3301" s="6"/>
      <c r="W3301" s="6"/>
      <c r="X3301" s="6"/>
      <c r="Y3301" s="6"/>
      <c r="Z3301" s="6"/>
      <c r="AA3301" s="6"/>
      <c r="AB3301" s="6"/>
      <c r="AC3301" s="6"/>
      <c r="AD3301" s="6"/>
      <c r="AE3301" s="6"/>
      <c r="AF3301" s="6"/>
      <c r="AG3301" s="6"/>
      <c r="AH3301" s="6"/>
      <c r="AI3301" s="6"/>
      <c r="AJ3301" s="6"/>
      <c r="AK3301" s="6"/>
      <c r="AL3301" s="6"/>
      <c r="AM3301" s="6"/>
      <c r="AN3301" s="6"/>
      <c r="AO3301" s="6"/>
      <c r="AP3301" s="6"/>
      <c r="AQ3301" s="21"/>
      <c r="AR3301" s="21"/>
      <c r="AS3301" s="21"/>
      <c r="AT3301" s="6"/>
      <c r="AU3301" s="6"/>
      <c r="AV3301" s="6"/>
      <c r="AW3301" s="6"/>
    </row>
    <row r="3302" spans="1:49" x14ac:dyDescent="0.35">
      <c r="A3302" s="20"/>
      <c r="B3302" s="20"/>
      <c r="C3302" s="20"/>
      <c r="D3302" s="20"/>
      <c r="E3302" s="6"/>
      <c r="F3302" s="6"/>
      <c r="G3302" s="6"/>
      <c r="H3302" s="6"/>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c r="AG3302" s="6"/>
      <c r="AH3302" s="6"/>
      <c r="AI3302" s="6"/>
      <c r="AJ3302" s="6"/>
      <c r="AK3302" s="6"/>
      <c r="AL3302" s="6"/>
      <c r="AM3302" s="6"/>
      <c r="AN3302" s="6"/>
      <c r="AO3302" s="6"/>
      <c r="AP3302" s="6"/>
      <c r="AQ3302" s="21"/>
      <c r="AR3302" s="21"/>
      <c r="AS3302" s="21"/>
      <c r="AT3302" s="6"/>
      <c r="AU3302" s="6"/>
      <c r="AV3302" s="6"/>
      <c r="AW3302" s="6"/>
    </row>
    <row r="3303" spans="1:49" x14ac:dyDescent="0.35">
      <c r="A3303" s="20"/>
      <c r="B3303" s="20"/>
      <c r="C3303" s="20"/>
      <c r="D3303" s="20"/>
      <c r="E3303" s="6"/>
      <c r="F3303" s="6"/>
      <c r="G3303" s="6"/>
      <c r="H3303" s="6"/>
      <c r="I3303" s="6"/>
      <c r="J3303" s="6"/>
      <c r="K3303" s="6"/>
      <c r="L3303" s="6"/>
      <c r="M3303" s="6"/>
      <c r="N3303" s="6"/>
      <c r="O3303" s="6"/>
      <c r="P3303" s="6"/>
      <c r="Q3303" s="6"/>
      <c r="R3303" s="6"/>
      <c r="S3303" s="6"/>
      <c r="T3303" s="6"/>
      <c r="U3303" s="6"/>
      <c r="V3303" s="6"/>
      <c r="W3303" s="6"/>
      <c r="X3303" s="6"/>
      <c r="Y3303" s="6"/>
      <c r="Z3303" s="6"/>
      <c r="AA3303" s="6"/>
      <c r="AB3303" s="6"/>
      <c r="AC3303" s="6"/>
      <c r="AD3303" s="6"/>
      <c r="AE3303" s="6"/>
      <c r="AF3303" s="6"/>
      <c r="AG3303" s="6"/>
      <c r="AH3303" s="6"/>
      <c r="AI3303" s="6"/>
      <c r="AJ3303" s="6"/>
      <c r="AK3303" s="6"/>
      <c r="AL3303" s="6"/>
      <c r="AM3303" s="6"/>
      <c r="AN3303" s="6"/>
      <c r="AO3303" s="6"/>
      <c r="AP3303" s="6"/>
      <c r="AQ3303" s="21"/>
      <c r="AR3303" s="21"/>
      <c r="AS3303" s="21"/>
      <c r="AT3303" s="6"/>
      <c r="AU3303" s="6"/>
      <c r="AV3303" s="6"/>
      <c r="AW3303" s="6"/>
    </row>
    <row r="3304" spans="1:49" x14ac:dyDescent="0.35">
      <c r="A3304" s="20"/>
      <c r="B3304" s="20"/>
      <c r="C3304" s="20"/>
      <c r="D3304" s="20"/>
      <c r="E3304" s="6"/>
      <c r="F3304" s="6"/>
      <c r="G3304" s="6"/>
      <c r="H3304" s="6"/>
      <c r="I3304" s="6"/>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c r="AJ3304" s="6"/>
      <c r="AK3304" s="6"/>
      <c r="AL3304" s="6"/>
      <c r="AM3304" s="6"/>
      <c r="AN3304" s="6"/>
      <c r="AO3304" s="6"/>
      <c r="AP3304" s="6"/>
      <c r="AQ3304" s="21"/>
      <c r="AR3304" s="21"/>
      <c r="AS3304" s="21"/>
      <c r="AT3304" s="6"/>
      <c r="AU3304" s="6"/>
      <c r="AV3304" s="6"/>
      <c r="AW3304" s="6"/>
    </row>
    <row r="3305" spans="1:49" x14ac:dyDescent="0.35">
      <c r="A3305" s="20"/>
      <c r="B3305" s="20"/>
      <c r="C3305" s="20"/>
      <c r="D3305" s="20"/>
      <c r="E3305" s="6"/>
      <c r="F3305" s="6"/>
      <c r="G3305" s="6"/>
      <c r="H3305" s="6"/>
      <c r="I3305" s="6"/>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c r="AJ3305" s="6"/>
      <c r="AK3305" s="6"/>
      <c r="AL3305" s="6"/>
      <c r="AM3305" s="6"/>
      <c r="AN3305" s="6"/>
      <c r="AO3305" s="6"/>
      <c r="AP3305" s="6"/>
      <c r="AQ3305" s="21"/>
      <c r="AR3305" s="21"/>
      <c r="AS3305" s="21"/>
      <c r="AT3305" s="6"/>
      <c r="AU3305" s="6"/>
      <c r="AV3305" s="6"/>
      <c r="AW3305" s="6"/>
    </row>
    <row r="3306" spans="1:49" x14ac:dyDescent="0.35">
      <c r="A3306" s="20"/>
      <c r="B3306" s="20"/>
      <c r="C3306" s="20"/>
      <c r="D3306" s="20"/>
      <c r="E3306" s="6"/>
      <c r="F3306" s="6"/>
      <c r="G3306" s="6"/>
      <c r="H3306" s="6"/>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c r="AG3306" s="6"/>
      <c r="AH3306" s="6"/>
      <c r="AI3306" s="6"/>
      <c r="AJ3306" s="6"/>
      <c r="AK3306" s="6"/>
      <c r="AL3306" s="6"/>
      <c r="AM3306" s="6"/>
      <c r="AN3306" s="6"/>
      <c r="AO3306" s="6"/>
      <c r="AP3306" s="6"/>
      <c r="AQ3306" s="21"/>
      <c r="AR3306" s="21"/>
      <c r="AS3306" s="21"/>
      <c r="AT3306" s="6"/>
      <c r="AU3306" s="6"/>
      <c r="AV3306" s="6"/>
      <c r="AW3306" s="6"/>
    </row>
    <row r="3307" spans="1:49" x14ac:dyDescent="0.35">
      <c r="A3307" s="20"/>
      <c r="B3307" s="20"/>
      <c r="C3307" s="20"/>
      <c r="D3307" s="20"/>
      <c r="E3307" s="6"/>
      <c r="F3307" s="6"/>
      <c r="G3307" s="6"/>
      <c r="H3307" s="6"/>
      <c r="I3307" s="6"/>
      <c r="J3307" s="6"/>
      <c r="K3307" s="6"/>
      <c r="L3307" s="6"/>
      <c r="M3307" s="6"/>
      <c r="N3307" s="6"/>
      <c r="O3307" s="6"/>
      <c r="P3307" s="6"/>
      <c r="Q3307" s="6"/>
      <c r="R3307" s="6"/>
      <c r="S3307" s="6"/>
      <c r="T3307" s="6"/>
      <c r="U3307" s="6"/>
      <c r="V3307" s="6"/>
      <c r="W3307" s="6"/>
      <c r="X3307" s="6"/>
      <c r="Y3307" s="6"/>
      <c r="Z3307" s="6"/>
      <c r="AA3307" s="6"/>
      <c r="AB3307" s="6"/>
      <c r="AC3307" s="6"/>
      <c r="AD3307" s="6"/>
      <c r="AE3307" s="6"/>
      <c r="AF3307" s="6"/>
      <c r="AG3307" s="6"/>
      <c r="AH3307" s="6"/>
      <c r="AI3307" s="6"/>
      <c r="AJ3307" s="6"/>
      <c r="AK3307" s="6"/>
      <c r="AL3307" s="6"/>
      <c r="AM3307" s="6"/>
      <c r="AN3307" s="6"/>
      <c r="AO3307" s="6"/>
      <c r="AP3307" s="6"/>
      <c r="AQ3307" s="21"/>
      <c r="AR3307" s="21"/>
      <c r="AS3307" s="21"/>
      <c r="AT3307" s="6"/>
      <c r="AU3307" s="6"/>
      <c r="AV3307" s="6"/>
      <c r="AW3307" s="6"/>
    </row>
    <row r="3308" spans="1:49" x14ac:dyDescent="0.35">
      <c r="A3308" s="20"/>
      <c r="B3308" s="20"/>
      <c r="C3308" s="20"/>
      <c r="D3308" s="20"/>
      <c r="E3308" s="6"/>
      <c r="F3308" s="6"/>
      <c r="G3308" s="6"/>
      <c r="H3308" s="6"/>
      <c r="I3308" s="6"/>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c r="AJ3308" s="6"/>
      <c r="AK3308" s="6"/>
      <c r="AL3308" s="6"/>
      <c r="AM3308" s="6"/>
      <c r="AN3308" s="6"/>
      <c r="AO3308" s="6"/>
      <c r="AP3308" s="6"/>
      <c r="AQ3308" s="21"/>
      <c r="AR3308" s="21"/>
      <c r="AS3308" s="21"/>
      <c r="AT3308" s="6"/>
      <c r="AU3308" s="6"/>
      <c r="AV3308" s="6"/>
      <c r="AW3308" s="6"/>
    </row>
    <row r="3309" spans="1:49" x14ac:dyDescent="0.35">
      <c r="A3309" s="20"/>
      <c r="B3309" s="20"/>
      <c r="C3309" s="20"/>
      <c r="D3309" s="20"/>
      <c r="E3309" s="6"/>
      <c r="F3309" s="6"/>
      <c r="G3309" s="6"/>
      <c r="H3309" s="6"/>
      <c r="I3309" s="6"/>
      <c r="J3309" s="6"/>
      <c r="K3309" s="6"/>
      <c r="L3309" s="6"/>
      <c r="M3309" s="6"/>
      <c r="N3309" s="6"/>
      <c r="O3309" s="6"/>
      <c r="P3309" s="6"/>
      <c r="Q3309" s="6"/>
      <c r="R3309" s="6"/>
      <c r="S3309" s="6"/>
      <c r="T3309" s="6"/>
      <c r="U3309" s="6"/>
      <c r="V3309" s="6"/>
      <c r="W3309" s="6"/>
      <c r="X3309" s="6"/>
      <c r="Y3309" s="6"/>
      <c r="Z3309" s="6"/>
      <c r="AA3309" s="6"/>
      <c r="AB3309" s="6"/>
      <c r="AC3309" s="6"/>
      <c r="AD3309" s="6"/>
      <c r="AE3309" s="6"/>
      <c r="AF3309" s="6"/>
      <c r="AG3309" s="6"/>
      <c r="AH3309" s="6"/>
      <c r="AI3309" s="6"/>
      <c r="AJ3309" s="6"/>
      <c r="AK3309" s="6"/>
      <c r="AL3309" s="6"/>
      <c r="AM3309" s="6"/>
      <c r="AN3309" s="6"/>
      <c r="AO3309" s="6"/>
      <c r="AP3309" s="6"/>
      <c r="AQ3309" s="21"/>
      <c r="AR3309" s="21"/>
      <c r="AS3309" s="21"/>
      <c r="AT3309" s="6"/>
      <c r="AU3309" s="6"/>
      <c r="AV3309" s="6"/>
      <c r="AW3309" s="6"/>
    </row>
    <row r="3310" spans="1:49" x14ac:dyDescent="0.35">
      <c r="A3310" s="20"/>
      <c r="B3310" s="20"/>
      <c r="C3310" s="20"/>
      <c r="D3310" s="20"/>
      <c r="E3310" s="6"/>
      <c r="F3310" s="6"/>
      <c r="G3310" s="6"/>
      <c r="H3310" s="6"/>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c r="AG3310" s="6"/>
      <c r="AH3310" s="6"/>
      <c r="AI3310" s="6"/>
      <c r="AJ3310" s="6"/>
      <c r="AK3310" s="6"/>
      <c r="AL3310" s="6"/>
      <c r="AM3310" s="6"/>
      <c r="AN3310" s="6"/>
      <c r="AO3310" s="6"/>
      <c r="AP3310" s="6"/>
      <c r="AQ3310" s="21"/>
      <c r="AR3310" s="21"/>
      <c r="AS3310" s="21"/>
      <c r="AT3310" s="6"/>
      <c r="AU3310" s="6"/>
      <c r="AV3310" s="6"/>
      <c r="AW3310" s="6"/>
    </row>
    <row r="3311" spans="1:49" x14ac:dyDescent="0.35">
      <c r="A3311" s="20"/>
      <c r="B3311" s="20"/>
      <c r="C3311" s="20"/>
      <c r="D3311" s="20"/>
      <c r="E3311" s="6"/>
      <c r="F3311" s="6"/>
      <c r="G3311" s="6"/>
      <c r="H3311" s="6"/>
      <c r="I3311" s="6"/>
      <c r="J3311" s="6"/>
      <c r="K3311" s="6"/>
      <c r="L3311" s="6"/>
      <c r="M3311" s="6"/>
      <c r="N3311" s="6"/>
      <c r="O3311" s="6"/>
      <c r="P3311" s="6"/>
      <c r="Q3311" s="6"/>
      <c r="R3311" s="6"/>
      <c r="S3311" s="6"/>
      <c r="T3311" s="6"/>
      <c r="U3311" s="6"/>
      <c r="V3311" s="6"/>
      <c r="W3311" s="6"/>
      <c r="X3311" s="6"/>
      <c r="Y3311" s="6"/>
      <c r="Z3311" s="6"/>
      <c r="AA3311" s="6"/>
      <c r="AB3311" s="6"/>
      <c r="AC3311" s="6"/>
      <c r="AD3311" s="6"/>
      <c r="AE3311" s="6"/>
      <c r="AF3311" s="6"/>
      <c r="AG3311" s="6"/>
      <c r="AH3311" s="6"/>
      <c r="AI3311" s="6"/>
      <c r="AJ3311" s="6"/>
      <c r="AK3311" s="6"/>
      <c r="AL3311" s="6"/>
      <c r="AM3311" s="6"/>
      <c r="AN3311" s="6"/>
      <c r="AO3311" s="6"/>
      <c r="AP3311" s="6"/>
      <c r="AQ3311" s="21"/>
      <c r="AR3311" s="21"/>
      <c r="AS3311" s="21"/>
      <c r="AT3311" s="6"/>
      <c r="AU3311" s="6"/>
      <c r="AV3311" s="6"/>
      <c r="AW3311" s="6"/>
    </row>
    <row r="3312" spans="1:49" x14ac:dyDescent="0.35">
      <c r="A3312" s="20"/>
      <c r="B3312" s="20"/>
      <c r="C3312" s="20"/>
      <c r="D3312" s="20"/>
      <c r="E3312" s="6"/>
      <c r="F3312" s="6"/>
      <c r="G3312" s="6"/>
      <c r="H3312" s="6"/>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c r="AG3312" s="6"/>
      <c r="AH3312" s="6"/>
      <c r="AI3312" s="6"/>
      <c r="AJ3312" s="6"/>
      <c r="AK3312" s="6"/>
      <c r="AL3312" s="6"/>
      <c r="AM3312" s="6"/>
      <c r="AN3312" s="6"/>
      <c r="AO3312" s="6"/>
      <c r="AP3312" s="6"/>
      <c r="AQ3312" s="21"/>
      <c r="AR3312" s="21"/>
      <c r="AS3312" s="21"/>
      <c r="AT3312" s="6"/>
      <c r="AU3312" s="6"/>
      <c r="AV3312" s="6"/>
      <c r="AW3312" s="6"/>
    </row>
    <row r="3313" spans="1:49" x14ac:dyDescent="0.35">
      <c r="A3313" s="20"/>
      <c r="B3313" s="20"/>
      <c r="C3313" s="20"/>
      <c r="D3313" s="20"/>
      <c r="E3313" s="6"/>
      <c r="F3313" s="6"/>
      <c r="G3313" s="6"/>
      <c r="H3313" s="6"/>
      <c r="I3313" s="6"/>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c r="AJ3313" s="6"/>
      <c r="AK3313" s="6"/>
      <c r="AL3313" s="6"/>
      <c r="AM3313" s="6"/>
      <c r="AN3313" s="6"/>
      <c r="AO3313" s="6"/>
      <c r="AP3313" s="6"/>
      <c r="AQ3313" s="21"/>
      <c r="AR3313" s="21"/>
      <c r="AS3313" s="21"/>
      <c r="AT3313" s="6"/>
      <c r="AU3313" s="6"/>
      <c r="AV3313" s="6"/>
      <c r="AW3313" s="6"/>
    </row>
    <row r="3314" spans="1:49" x14ac:dyDescent="0.35">
      <c r="A3314" s="20"/>
      <c r="B3314" s="20"/>
      <c r="C3314" s="20"/>
      <c r="D3314" s="20"/>
      <c r="E3314" s="6"/>
      <c r="F3314" s="6"/>
      <c r="G3314" s="6"/>
      <c r="H3314" s="6"/>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c r="AG3314" s="6"/>
      <c r="AH3314" s="6"/>
      <c r="AI3314" s="6"/>
      <c r="AJ3314" s="6"/>
      <c r="AK3314" s="6"/>
      <c r="AL3314" s="6"/>
      <c r="AM3314" s="6"/>
      <c r="AN3314" s="6"/>
      <c r="AO3314" s="6"/>
      <c r="AP3314" s="6"/>
      <c r="AQ3314" s="21"/>
      <c r="AR3314" s="21"/>
      <c r="AS3314" s="21"/>
      <c r="AT3314" s="6"/>
      <c r="AU3314" s="6"/>
      <c r="AV3314" s="6"/>
      <c r="AW3314" s="6"/>
    </row>
    <row r="3315" spans="1:49" x14ac:dyDescent="0.35">
      <c r="A3315" s="20"/>
      <c r="B3315" s="20"/>
      <c r="C3315" s="20"/>
      <c r="D3315" s="20"/>
      <c r="E3315" s="6"/>
      <c r="F3315" s="6"/>
      <c r="G3315" s="6"/>
      <c r="H3315" s="6"/>
      <c r="I3315" s="6"/>
      <c r="J3315" s="6"/>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c r="AJ3315" s="6"/>
      <c r="AK3315" s="6"/>
      <c r="AL3315" s="6"/>
      <c r="AM3315" s="6"/>
      <c r="AN3315" s="6"/>
      <c r="AO3315" s="6"/>
      <c r="AP3315" s="6"/>
      <c r="AQ3315" s="21"/>
      <c r="AR3315" s="21"/>
      <c r="AS3315" s="21"/>
      <c r="AT3315" s="6"/>
      <c r="AU3315" s="6"/>
      <c r="AV3315" s="6"/>
      <c r="AW3315" s="6"/>
    </row>
    <row r="3316" spans="1:49" x14ac:dyDescent="0.35">
      <c r="A3316" s="20"/>
      <c r="B3316" s="20"/>
      <c r="C3316" s="20"/>
      <c r="D3316" s="20"/>
      <c r="E3316" s="6"/>
      <c r="F3316" s="6"/>
      <c r="G3316" s="6"/>
      <c r="H3316" s="6"/>
      <c r="I3316" s="6"/>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c r="AJ3316" s="6"/>
      <c r="AK3316" s="6"/>
      <c r="AL3316" s="6"/>
      <c r="AM3316" s="6"/>
      <c r="AN3316" s="6"/>
      <c r="AO3316" s="6"/>
      <c r="AP3316" s="6"/>
      <c r="AQ3316" s="21"/>
      <c r="AR3316" s="21"/>
      <c r="AS3316" s="21"/>
      <c r="AT3316" s="6"/>
      <c r="AU3316" s="6"/>
      <c r="AV3316" s="6"/>
      <c r="AW3316" s="6"/>
    </row>
    <row r="3317" spans="1:49" x14ac:dyDescent="0.35">
      <c r="A3317" s="20"/>
      <c r="B3317" s="20"/>
      <c r="C3317" s="20"/>
      <c r="D3317" s="20"/>
      <c r="E3317" s="6"/>
      <c r="F3317" s="6"/>
      <c r="G3317" s="6"/>
      <c r="H3317" s="6"/>
      <c r="I3317" s="6"/>
      <c r="J3317" s="6"/>
      <c r="K3317" s="6"/>
      <c r="L3317" s="6"/>
      <c r="M3317" s="6"/>
      <c r="N3317" s="6"/>
      <c r="O3317" s="6"/>
      <c r="P3317" s="6"/>
      <c r="Q3317" s="6"/>
      <c r="R3317" s="6"/>
      <c r="S3317" s="6"/>
      <c r="T3317" s="6"/>
      <c r="U3317" s="6"/>
      <c r="V3317" s="6"/>
      <c r="W3317" s="6"/>
      <c r="X3317" s="6"/>
      <c r="Y3317" s="6"/>
      <c r="Z3317" s="6"/>
      <c r="AA3317" s="6"/>
      <c r="AB3317" s="6"/>
      <c r="AC3317" s="6"/>
      <c r="AD3317" s="6"/>
      <c r="AE3317" s="6"/>
      <c r="AF3317" s="6"/>
      <c r="AG3317" s="6"/>
      <c r="AH3317" s="6"/>
      <c r="AI3317" s="6"/>
      <c r="AJ3317" s="6"/>
      <c r="AK3317" s="6"/>
      <c r="AL3317" s="6"/>
      <c r="AM3317" s="6"/>
      <c r="AN3317" s="6"/>
      <c r="AO3317" s="6"/>
      <c r="AP3317" s="6"/>
      <c r="AQ3317" s="21"/>
      <c r="AR3317" s="21"/>
      <c r="AS3317" s="21"/>
      <c r="AT3317" s="6"/>
      <c r="AU3317" s="6"/>
      <c r="AV3317" s="6"/>
      <c r="AW3317" s="6"/>
    </row>
    <row r="3318" spans="1:49" x14ac:dyDescent="0.35">
      <c r="A3318" s="20"/>
      <c r="B3318" s="20"/>
      <c r="C3318" s="20"/>
      <c r="D3318" s="20"/>
      <c r="E3318" s="6"/>
      <c r="F3318" s="6"/>
      <c r="G3318" s="6"/>
      <c r="H3318" s="6"/>
      <c r="I3318" s="6"/>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c r="AG3318" s="6"/>
      <c r="AH3318" s="6"/>
      <c r="AI3318" s="6"/>
      <c r="AJ3318" s="6"/>
      <c r="AK3318" s="6"/>
      <c r="AL3318" s="6"/>
      <c r="AM3318" s="6"/>
      <c r="AN3318" s="6"/>
      <c r="AO3318" s="6"/>
      <c r="AP3318" s="6"/>
      <c r="AQ3318" s="21"/>
      <c r="AR3318" s="21"/>
      <c r="AS3318" s="21"/>
      <c r="AT3318" s="6"/>
      <c r="AU3318" s="6"/>
      <c r="AV3318" s="6"/>
      <c r="AW3318" s="6"/>
    </row>
    <row r="3319" spans="1:49" x14ac:dyDescent="0.35">
      <c r="A3319" s="20"/>
      <c r="B3319" s="20"/>
      <c r="C3319" s="20"/>
      <c r="D3319" s="20"/>
      <c r="E3319" s="6"/>
      <c r="F3319" s="6"/>
      <c r="G3319" s="6"/>
      <c r="H3319" s="6"/>
      <c r="I3319" s="6"/>
      <c r="J3319" s="6"/>
      <c r="K3319" s="6"/>
      <c r="L3319" s="6"/>
      <c r="M3319" s="6"/>
      <c r="N3319" s="6"/>
      <c r="O3319" s="6"/>
      <c r="P3319" s="6"/>
      <c r="Q3319" s="6"/>
      <c r="R3319" s="6"/>
      <c r="S3319" s="6"/>
      <c r="T3319" s="6"/>
      <c r="U3319" s="6"/>
      <c r="V3319" s="6"/>
      <c r="W3319" s="6"/>
      <c r="X3319" s="6"/>
      <c r="Y3319" s="6"/>
      <c r="Z3319" s="6"/>
      <c r="AA3319" s="6"/>
      <c r="AB3319" s="6"/>
      <c r="AC3319" s="6"/>
      <c r="AD3319" s="6"/>
      <c r="AE3319" s="6"/>
      <c r="AF3319" s="6"/>
      <c r="AG3319" s="6"/>
      <c r="AH3319" s="6"/>
      <c r="AI3319" s="6"/>
      <c r="AJ3319" s="6"/>
      <c r="AK3319" s="6"/>
      <c r="AL3319" s="6"/>
      <c r="AM3319" s="6"/>
      <c r="AN3319" s="6"/>
      <c r="AO3319" s="6"/>
      <c r="AP3319" s="6"/>
      <c r="AQ3319" s="21"/>
      <c r="AR3319" s="21"/>
      <c r="AS3319" s="21"/>
      <c r="AT3319" s="6"/>
      <c r="AU3319" s="6"/>
      <c r="AV3319" s="6"/>
      <c r="AW3319" s="6"/>
    </row>
    <row r="3320" spans="1:49" x14ac:dyDescent="0.35">
      <c r="A3320" s="20"/>
      <c r="B3320" s="20"/>
      <c r="C3320" s="20"/>
      <c r="D3320" s="20"/>
      <c r="E3320" s="6"/>
      <c r="F3320" s="6"/>
      <c r="G3320" s="6"/>
      <c r="H3320" s="6"/>
      <c r="I3320" s="6"/>
      <c r="J3320" s="6"/>
      <c r="K3320" s="6"/>
      <c r="L3320" s="6"/>
      <c r="M3320" s="6"/>
      <c r="N3320" s="6"/>
      <c r="O3320" s="6"/>
      <c r="P3320" s="6"/>
      <c r="Q3320" s="6"/>
      <c r="R3320" s="6"/>
      <c r="S3320" s="6"/>
      <c r="T3320" s="6"/>
      <c r="U3320" s="6"/>
      <c r="V3320" s="6"/>
      <c r="W3320" s="6"/>
      <c r="X3320" s="6"/>
      <c r="Y3320" s="6"/>
      <c r="Z3320" s="6"/>
      <c r="AA3320" s="6"/>
      <c r="AB3320" s="6"/>
      <c r="AC3320" s="6"/>
      <c r="AD3320" s="6"/>
      <c r="AE3320" s="6"/>
      <c r="AF3320" s="6"/>
      <c r="AG3320" s="6"/>
      <c r="AH3320" s="6"/>
      <c r="AI3320" s="6"/>
      <c r="AJ3320" s="6"/>
      <c r="AK3320" s="6"/>
      <c r="AL3320" s="6"/>
      <c r="AM3320" s="6"/>
      <c r="AN3320" s="6"/>
      <c r="AO3320" s="6"/>
      <c r="AP3320" s="6"/>
      <c r="AQ3320" s="21"/>
      <c r="AR3320" s="21"/>
      <c r="AS3320" s="21"/>
      <c r="AT3320" s="6"/>
      <c r="AU3320" s="6"/>
      <c r="AV3320" s="6"/>
      <c r="AW3320" s="6"/>
    </row>
    <row r="3321" spans="1:49" x14ac:dyDescent="0.35">
      <c r="A3321" s="20"/>
      <c r="B3321" s="20"/>
      <c r="C3321" s="20"/>
      <c r="D3321" s="20"/>
      <c r="E3321" s="6"/>
      <c r="F3321" s="6"/>
      <c r="G3321" s="6"/>
      <c r="H3321" s="6"/>
      <c r="I3321" s="6"/>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c r="AG3321" s="6"/>
      <c r="AH3321" s="6"/>
      <c r="AI3321" s="6"/>
      <c r="AJ3321" s="6"/>
      <c r="AK3321" s="6"/>
      <c r="AL3321" s="6"/>
      <c r="AM3321" s="6"/>
      <c r="AN3321" s="6"/>
      <c r="AO3321" s="6"/>
      <c r="AP3321" s="6"/>
      <c r="AQ3321" s="21"/>
      <c r="AR3321" s="21"/>
      <c r="AS3321" s="21"/>
      <c r="AT3321" s="6"/>
      <c r="AU3321" s="6"/>
      <c r="AV3321" s="6"/>
      <c r="AW3321" s="6"/>
    </row>
    <row r="3322" spans="1:49" x14ac:dyDescent="0.35">
      <c r="A3322" s="20"/>
      <c r="B3322" s="20"/>
      <c r="C3322" s="20"/>
      <c r="D3322" s="20"/>
      <c r="E3322" s="6"/>
      <c r="F3322" s="6"/>
      <c r="G3322" s="6"/>
      <c r="H3322" s="6"/>
      <c r="I3322" s="6"/>
      <c r="J3322" s="6"/>
      <c r="K3322" s="6"/>
      <c r="L3322" s="6"/>
      <c r="M3322" s="6"/>
      <c r="N3322" s="6"/>
      <c r="O3322" s="6"/>
      <c r="P3322" s="6"/>
      <c r="Q3322" s="6"/>
      <c r="R3322" s="6"/>
      <c r="S3322" s="6"/>
      <c r="T3322" s="6"/>
      <c r="U3322" s="6"/>
      <c r="V3322" s="6"/>
      <c r="W3322" s="6"/>
      <c r="X3322" s="6"/>
      <c r="Y3322" s="6"/>
      <c r="Z3322" s="6"/>
      <c r="AA3322" s="6"/>
      <c r="AB3322" s="6"/>
      <c r="AC3322" s="6"/>
      <c r="AD3322" s="6"/>
      <c r="AE3322" s="6"/>
      <c r="AF3322" s="6"/>
      <c r="AG3322" s="6"/>
      <c r="AH3322" s="6"/>
      <c r="AI3322" s="6"/>
      <c r="AJ3322" s="6"/>
      <c r="AK3322" s="6"/>
      <c r="AL3322" s="6"/>
      <c r="AM3322" s="6"/>
      <c r="AN3322" s="6"/>
      <c r="AO3322" s="6"/>
      <c r="AP3322" s="6"/>
      <c r="AQ3322" s="21"/>
      <c r="AR3322" s="21"/>
      <c r="AS3322" s="21"/>
      <c r="AT3322" s="6"/>
      <c r="AU3322" s="6"/>
      <c r="AV3322" s="6"/>
      <c r="AW3322" s="6"/>
    </row>
    <row r="3323" spans="1:49" x14ac:dyDescent="0.35">
      <c r="A3323" s="20"/>
      <c r="B3323" s="20"/>
      <c r="C3323" s="20"/>
      <c r="D3323" s="20"/>
      <c r="E3323" s="6"/>
      <c r="F3323" s="6"/>
      <c r="G3323" s="6"/>
      <c r="H3323" s="6"/>
      <c r="I3323" s="6"/>
      <c r="J3323" s="6"/>
      <c r="K3323" s="6"/>
      <c r="L3323" s="6"/>
      <c r="M3323" s="6"/>
      <c r="N3323" s="6"/>
      <c r="O3323" s="6"/>
      <c r="P3323" s="6"/>
      <c r="Q3323" s="6"/>
      <c r="R3323" s="6"/>
      <c r="S3323" s="6"/>
      <c r="T3323" s="6"/>
      <c r="U3323" s="6"/>
      <c r="V3323" s="6"/>
      <c r="W3323" s="6"/>
      <c r="X3323" s="6"/>
      <c r="Y3323" s="6"/>
      <c r="Z3323" s="6"/>
      <c r="AA3323" s="6"/>
      <c r="AB3323" s="6"/>
      <c r="AC3323" s="6"/>
      <c r="AD3323" s="6"/>
      <c r="AE3323" s="6"/>
      <c r="AF3323" s="6"/>
      <c r="AG3323" s="6"/>
      <c r="AH3323" s="6"/>
      <c r="AI3323" s="6"/>
      <c r="AJ3323" s="6"/>
      <c r="AK3323" s="6"/>
      <c r="AL3323" s="6"/>
      <c r="AM3323" s="6"/>
      <c r="AN3323" s="6"/>
      <c r="AO3323" s="6"/>
      <c r="AP3323" s="6"/>
      <c r="AQ3323" s="21"/>
      <c r="AR3323" s="21"/>
      <c r="AS3323" s="21"/>
      <c r="AT3323" s="6"/>
      <c r="AU3323" s="6"/>
      <c r="AV3323" s="6"/>
      <c r="AW3323" s="6"/>
    </row>
    <row r="3324" spans="1:49" x14ac:dyDescent="0.35">
      <c r="A3324" s="20"/>
      <c r="B3324" s="20"/>
      <c r="C3324" s="20"/>
      <c r="D3324" s="20"/>
      <c r="E3324" s="6"/>
      <c r="F3324" s="6"/>
      <c r="G3324" s="6"/>
      <c r="H3324" s="6"/>
      <c r="I3324" s="6"/>
      <c r="J3324" s="6"/>
      <c r="K3324" s="6"/>
      <c r="L3324" s="6"/>
      <c r="M3324" s="6"/>
      <c r="N3324" s="6"/>
      <c r="O3324" s="6"/>
      <c r="P3324" s="6"/>
      <c r="Q3324" s="6"/>
      <c r="R3324" s="6"/>
      <c r="S3324" s="6"/>
      <c r="T3324" s="6"/>
      <c r="U3324" s="6"/>
      <c r="V3324" s="6"/>
      <c r="W3324" s="6"/>
      <c r="X3324" s="6"/>
      <c r="Y3324" s="6"/>
      <c r="Z3324" s="6"/>
      <c r="AA3324" s="6"/>
      <c r="AB3324" s="6"/>
      <c r="AC3324" s="6"/>
      <c r="AD3324" s="6"/>
      <c r="AE3324" s="6"/>
      <c r="AF3324" s="6"/>
      <c r="AG3324" s="6"/>
      <c r="AH3324" s="6"/>
      <c r="AI3324" s="6"/>
      <c r="AJ3324" s="6"/>
      <c r="AK3324" s="6"/>
      <c r="AL3324" s="6"/>
      <c r="AM3324" s="6"/>
      <c r="AN3324" s="6"/>
      <c r="AO3324" s="6"/>
      <c r="AP3324" s="6"/>
      <c r="AQ3324" s="21"/>
      <c r="AR3324" s="21"/>
      <c r="AS3324" s="21"/>
      <c r="AT3324" s="6"/>
      <c r="AU3324" s="6"/>
      <c r="AV3324" s="6"/>
      <c r="AW3324" s="6"/>
    </row>
    <row r="3325" spans="1:49" x14ac:dyDescent="0.35">
      <c r="A3325" s="20"/>
      <c r="B3325" s="20"/>
      <c r="C3325" s="20"/>
      <c r="D3325" s="20"/>
      <c r="E3325" s="6"/>
      <c r="F3325" s="6"/>
      <c r="G3325" s="6"/>
      <c r="H3325" s="6"/>
      <c r="I3325" s="6"/>
      <c r="J3325" s="6"/>
      <c r="K3325" s="6"/>
      <c r="L3325" s="6"/>
      <c r="M3325" s="6"/>
      <c r="N3325" s="6"/>
      <c r="O3325" s="6"/>
      <c r="P3325" s="6"/>
      <c r="Q3325" s="6"/>
      <c r="R3325" s="6"/>
      <c r="S3325" s="6"/>
      <c r="T3325" s="6"/>
      <c r="U3325" s="6"/>
      <c r="V3325" s="6"/>
      <c r="W3325" s="6"/>
      <c r="X3325" s="6"/>
      <c r="Y3325" s="6"/>
      <c r="Z3325" s="6"/>
      <c r="AA3325" s="6"/>
      <c r="AB3325" s="6"/>
      <c r="AC3325" s="6"/>
      <c r="AD3325" s="6"/>
      <c r="AE3325" s="6"/>
      <c r="AF3325" s="6"/>
      <c r="AG3325" s="6"/>
      <c r="AH3325" s="6"/>
      <c r="AI3325" s="6"/>
      <c r="AJ3325" s="6"/>
      <c r="AK3325" s="6"/>
      <c r="AL3325" s="6"/>
      <c r="AM3325" s="6"/>
      <c r="AN3325" s="6"/>
      <c r="AO3325" s="6"/>
      <c r="AP3325" s="6"/>
      <c r="AQ3325" s="21"/>
      <c r="AR3325" s="21"/>
      <c r="AS3325" s="21"/>
      <c r="AT3325" s="6"/>
      <c r="AU3325" s="6"/>
      <c r="AV3325" s="6"/>
      <c r="AW3325" s="6"/>
    </row>
    <row r="3326" spans="1:49" x14ac:dyDescent="0.35">
      <c r="A3326" s="20"/>
      <c r="B3326" s="20"/>
      <c r="C3326" s="20"/>
      <c r="D3326" s="20"/>
      <c r="E3326" s="6"/>
      <c r="F3326" s="6"/>
      <c r="G3326" s="6"/>
      <c r="H3326" s="6"/>
      <c r="I3326" s="6"/>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c r="AG3326" s="6"/>
      <c r="AH3326" s="6"/>
      <c r="AI3326" s="6"/>
      <c r="AJ3326" s="6"/>
      <c r="AK3326" s="6"/>
      <c r="AL3326" s="6"/>
      <c r="AM3326" s="6"/>
      <c r="AN3326" s="6"/>
      <c r="AO3326" s="6"/>
      <c r="AP3326" s="6"/>
      <c r="AQ3326" s="21"/>
      <c r="AR3326" s="21"/>
      <c r="AS3326" s="21"/>
      <c r="AT3326" s="6"/>
      <c r="AU3326" s="6"/>
      <c r="AV3326" s="6"/>
      <c r="AW3326" s="6"/>
    </row>
    <row r="3327" spans="1:49" x14ac:dyDescent="0.35">
      <c r="A3327" s="20"/>
      <c r="B3327" s="20"/>
      <c r="C3327" s="20"/>
      <c r="D3327" s="20"/>
      <c r="E3327" s="6"/>
      <c r="F3327" s="6"/>
      <c r="G3327" s="6"/>
      <c r="H3327" s="6"/>
      <c r="I3327" s="6"/>
      <c r="J3327" s="6"/>
      <c r="K3327" s="6"/>
      <c r="L3327" s="6"/>
      <c r="M3327" s="6"/>
      <c r="N3327" s="6"/>
      <c r="O3327" s="6"/>
      <c r="P3327" s="6"/>
      <c r="Q3327" s="6"/>
      <c r="R3327" s="6"/>
      <c r="S3327" s="6"/>
      <c r="T3327" s="6"/>
      <c r="U3327" s="6"/>
      <c r="V3327" s="6"/>
      <c r="W3327" s="6"/>
      <c r="X3327" s="6"/>
      <c r="Y3327" s="6"/>
      <c r="Z3327" s="6"/>
      <c r="AA3327" s="6"/>
      <c r="AB3327" s="6"/>
      <c r="AC3327" s="6"/>
      <c r="AD3327" s="6"/>
      <c r="AE3327" s="6"/>
      <c r="AF3327" s="6"/>
      <c r="AG3327" s="6"/>
      <c r="AH3327" s="6"/>
      <c r="AI3327" s="6"/>
      <c r="AJ3327" s="6"/>
      <c r="AK3327" s="6"/>
      <c r="AL3327" s="6"/>
      <c r="AM3327" s="6"/>
      <c r="AN3327" s="6"/>
      <c r="AO3327" s="6"/>
      <c r="AP3327" s="6"/>
      <c r="AQ3327" s="21"/>
      <c r="AR3327" s="21"/>
      <c r="AS3327" s="21"/>
      <c r="AT3327" s="6"/>
      <c r="AU3327" s="6"/>
      <c r="AV3327" s="6"/>
      <c r="AW3327" s="6"/>
    </row>
    <row r="3328" spans="1:49" x14ac:dyDescent="0.35">
      <c r="A3328" s="20"/>
      <c r="B3328" s="20"/>
      <c r="C3328" s="20"/>
      <c r="D3328" s="20"/>
      <c r="E3328" s="6"/>
      <c r="F3328" s="6"/>
      <c r="G3328" s="6"/>
      <c r="H3328" s="6"/>
      <c r="I3328" s="6"/>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c r="AJ3328" s="6"/>
      <c r="AK3328" s="6"/>
      <c r="AL3328" s="6"/>
      <c r="AM3328" s="6"/>
      <c r="AN3328" s="6"/>
      <c r="AO3328" s="6"/>
      <c r="AP3328" s="6"/>
      <c r="AQ3328" s="21"/>
      <c r="AR3328" s="21"/>
      <c r="AS3328" s="21"/>
      <c r="AT3328" s="6"/>
      <c r="AU3328" s="6"/>
      <c r="AV3328" s="6"/>
      <c r="AW3328" s="6"/>
    </row>
    <row r="3329" spans="1:49" x14ac:dyDescent="0.35">
      <c r="A3329" s="20"/>
      <c r="B3329" s="20"/>
      <c r="C3329" s="20"/>
      <c r="D3329" s="20"/>
      <c r="E3329" s="6"/>
      <c r="F3329" s="6"/>
      <c r="G3329" s="6"/>
      <c r="H3329" s="6"/>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c r="AJ3329" s="6"/>
      <c r="AK3329" s="6"/>
      <c r="AL3329" s="6"/>
      <c r="AM3329" s="6"/>
      <c r="AN3329" s="6"/>
      <c r="AO3329" s="6"/>
      <c r="AP3329" s="6"/>
      <c r="AQ3329" s="21"/>
      <c r="AR3329" s="21"/>
      <c r="AS3329" s="21"/>
      <c r="AT3329" s="6"/>
      <c r="AU3329" s="6"/>
      <c r="AV3329" s="6"/>
      <c r="AW3329" s="6"/>
    </row>
    <row r="3330" spans="1:49" x14ac:dyDescent="0.35">
      <c r="A3330" s="20"/>
      <c r="B3330" s="20"/>
      <c r="C3330" s="20"/>
      <c r="D3330" s="20"/>
      <c r="E3330" s="6"/>
      <c r="F3330" s="6"/>
      <c r="G3330" s="6"/>
      <c r="H3330" s="6"/>
      <c r="I3330" s="6"/>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c r="AG3330" s="6"/>
      <c r="AH3330" s="6"/>
      <c r="AI3330" s="6"/>
      <c r="AJ3330" s="6"/>
      <c r="AK3330" s="6"/>
      <c r="AL3330" s="6"/>
      <c r="AM3330" s="6"/>
      <c r="AN3330" s="6"/>
      <c r="AO3330" s="6"/>
      <c r="AP3330" s="6"/>
      <c r="AQ3330" s="21"/>
      <c r="AR3330" s="21"/>
      <c r="AS3330" s="21"/>
      <c r="AT3330" s="6"/>
      <c r="AU3330" s="6"/>
      <c r="AV3330" s="6"/>
      <c r="AW3330" s="6"/>
    </row>
    <row r="3331" spans="1:49" x14ac:dyDescent="0.35">
      <c r="A3331" s="20"/>
      <c r="B3331" s="20"/>
      <c r="C3331" s="20"/>
      <c r="D3331" s="20"/>
      <c r="E3331" s="6"/>
      <c r="F3331" s="6"/>
      <c r="G3331" s="6"/>
      <c r="H3331" s="6"/>
      <c r="I3331" s="6"/>
      <c r="J3331" s="6"/>
      <c r="K3331" s="6"/>
      <c r="L3331" s="6"/>
      <c r="M3331" s="6"/>
      <c r="N3331" s="6"/>
      <c r="O3331" s="6"/>
      <c r="P3331" s="6"/>
      <c r="Q3331" s="6"/>
      <c r="R3331" s="6"/>
      <c r="S3331" s="6"/>
      <c r="T3331" s="6"/>
      <c r="U3331" s="6"/>
      <c r="V3331" s="6"/>
      <c r="W3331" s="6"/>
      <c r="X3331" s="6"/>
      <c r="Y3331" s="6"/>
      <c r="Z3331" s="6"/>
      <c r="AA3331" s="6"/>
      <c r="AB3331" s="6"/>
      <c r="AC3331" s="6"/>
      <c r="AD3331" s="6"/>
      <c r="AE3331" s="6"/>
      <c r="AF3331" s="6"/>
      <c r="AG3331" s="6"/>
      <c r="AH3331" s="6"/>
      <c r="AI3331" s="6"/>
      <c r="AJ3331" s="6"/>
      <c r="AK3331" s="6"/>
      <c r="AL3331" s="6"/>
      <c r="AM3331" s="6"/>
      <c r="AN3331" s="6"/>
      <c r="AO3331" s="6"/>
      <c r="AP3331" s="6"/>
      <c r="AQ3331" s="21"/>
      <c r="AR3331" s="21"/>
      <c r="AS3331" s="21"/>
      <c r="AT3331" s="6"/>
      <c r="AU3331" s="6"/>
      <c r="AV3331" s="6"/>
      <c r="AW3331" s="6"/>
    </row>
    <row r="3332" spans="1:49" x14ac:dyDescent="0.35">
      <c r="A3332" s="20"/>
      <c r="B3332" s="20"/>
      <c r="C3332" s="20"/>
      <c r="D3332" s="20"/>
      <c r="E3332" s="6"/>
      <c r="F3332" s="6"/>
      <c r="G3332" s="6"/>
      <c r="H3332" s="6"/>
      <c r="I3332" s="6"/>
      <c r="J3332" s="6"/>
      <c r="K3332" s="6"/>
      <c r="L3332" s="6"/>
      <c r="M3332" s="6"/>
      <c r="N3332" s="6"/>
      <c r="O3332" s="6"/>
      <c r="P3332" s="6"/>
      <c r="Q3332" s="6"/>
      <c r="R3332" s="6"/>
      <c r="S3332" s="6"/>
      <c r="T3332" s="6"/>
      <c r="U3332" s="6"/>
      <c r="V3332" s="6"/>
      <c r="W3332" s="6"/>
      <c r="X3332" s="6"/>
      <c r="Y3332" s="6"/>
      <c r="Z3332" s="6"/>
      <c r="AA3332" s="6"/>
      <c r="AB3332" s="6"/>
      <c r="AC3332" s="6"/>
      <c r="AD3332" s="6"/>
      <c r="AE3332" s="6"/>
      <c r="AF3332" s="6"/>
      <c r="AG3332" s="6"/>
      <c r="AH3332" s="6"/>
      <c r="AI3332" s="6"/>
      <c r="AJ3332" s="6"/>
      <c r="AK3332" s="6"/>
      <c r="AL3332" s="6"/>
      <c r="AM3332" s="6"/>
      <c r="AN3332" s="6"/>
      <c r="AO3332" s="6"/>
      <c r="AP3332" s="6"/>
      <c r="AQ3332" s="21"/>
      <c r="AR3332" s="21"/>
      <c r="AS3332" s="21"/>
      <c r="AT3332" s="6"/>
      <c r="AU3332" s="6"/>
      <c r="AV3332" s="6"/>
      <c r="AW3332" s="6"/>
    </row>
    <row r="3333" spans="1:49" x14ac:dyDescent="0.35">
      <c r="A3333" s="20"/>
      <c r="B3333" s="20"/>
      <c r="C3333" s="20"/>
      <c r="D3333" s="20"/>
      <c r="E3333" s="6"/>
      <c r="F3333" s="6"/>
      <c r="G3333" s="6"/>
      <c r="H3333" s="6"/>
      <c r="I3333" s="6"/>
      <c r="J3333" s="6"/>
      <c r="K3333" s="6"/>
      <c r="L3333" s="6"/>
      <c r="M3333" s="6"/>
      <c r="N3333" s="6"/>
      <c r="O3333" s="6"/>
      <c r="P3333" s="6"/>
      <c r="Q3333" s="6"/>
      <c r="R3333" s="6"/>
      <c r="S3333" s="6"/>
      <c r="T3333" s="6"/>
      <c r="U3333" s="6"/>
      <c r="V3333" s="6"/>
      <c r="W3333" s="6"/>
      <c r="X3333" s="6"/>
      <c r="Y3333" s="6"/>
      <c r="Z3333" s="6"/>
      <c r="AA3333" s="6"/>
      <c r="AB3333" s="6"/>
      <c r="AC3333" s="6"/>
      <c r="AD3333" s="6"/>
      <c r="AE3333" s="6"/>
      <c r="AF3333" s="6"/>
      <c r="AG3333" s="6"/>
      <c r="AH3333" s="6"/>
      <c r="AI3333" s="6"/>
      <c r="AJ3333" s="6"/>
      <c r="AK3333" s="6"/>
      <c r="AL3333" s="6"/>
      <c r="AM3333" s="6"/>
      <c r="AN3333" s="6"/>
      <c r="AO3333" s="6"/>
      <c r="AP3333" s="6"/>
      <c r="AQ3333" s="21"/>
      <c r="AR3333" s="21"/>
      <c r="AS3333" s="21"/>
      <c r="AT3333" s="6"/>
      <c r="AU3333" s="6"/>
      <c r="AV3333" s="6"/>
      <c r="AW3333" s="6"/>
    </row>
    <row r="3334" spans="1:49" x14ac:dyDescent="0.35">
      <c r="A3334" s="20"/>
      <c r="B3334" s="20"/>
      <c r="C3334" s="20"/>
      <c r="D3334" s="20"/>
      <c r="E3334" s="6"/>
      <c r="F3334" s="6"/>
      <c r="G3334" s="6"/>
      <c r="H3334" s="6"/>
      <c r="I3334" s="6"/>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c r="AG3334" s="6"/>
      <c r="AH3334" s="6"/>
      <c r="AI3334" s="6"/>
      <c r="AJ3334" s="6"/>
      <c r="AK3334" s="6"/>
      <c r="AL3334" s="6"/>
      <c r="AM3334" s="6"/>
      <c r="AN3334" s="6"/>
      <c r="AO3334" s="6"/>
      <c r="AP3334" s="6"/>
      <c r="AQ3334" s="21"/>
      <c r="AR3334" s="21"/>
      <c r="AS3334" s="21"/>
      <c r="AT3334" s="6"/>
      <c r="AU3334" s="6"/>
      <c r="AV3334" s="6"/>
      <c r="AW3334" s="6"/>
    </row>
    <row r="3335" spans="1:49" x14ac:dyDescent="0.35">
      <c r="A3335" s="20"/>
      <c r="B3335" s="20"/>
      <c r="C3335" s="20"/>
      <c r="D3335" s="20"/>
      <c r="E3335" s="6"/>
      <c r="F3335" s="6"/>
      <c r="G3335" s="6"/>
      <c r="H3335" s="6"/>
      <c r="I3335" s="6"/>
      <c r="J3335" s="6"/>
      <c r="K3335" s="6"/>
      <c r="L3335" s="6"/>
      <c r="M3335" s="6"/>
      <c r="N3335" s="6"/>
      <c r="O3335" s="6"/>
      <c r="P3335" s="6"/>
      <c r="Q3335" s="6"/>
      <c r="R3335" s="6"/>
      <c r="S3335" s="6"/>
      <c r="T3335" s="6"/>
      <c r="U3335" s="6"/>
      <c r="V3335" s="6"/>
      <c r="W3335" s="6"/>
      <c r="X3335" s="6"/>
      <c r="Y3335" s="6"/>
      <c r="Z3335" s="6"/>
      <c r="AA3335" s="6"/>
      <c r="AB3335" s="6"/>
      <c r="AC3335" s="6"/>
      <c r="AD3335" s="6"/>
      <c r="AE3335" s="6"/>
      <c r="AF3335" s="6"/>
      <c r="AG3335" s="6"/>
      <c r="AH3335" s="6"/>
      <c r="AI3335" s="6"/>
      <c r="AJ3335" s="6"/>
      <c r="AK3335" s="6"/>
      <c r="AL3335" s="6"/>
      <c r="AM3335" s="6"/>
      <c r="AN3335" s="6"/>
      <c r="AO3335" s="6"/>
      <c r="AP3335" s="6"/>
      <c r="AQ3335" s="21"/>
      <c r="AR3335" s="21"/>
      <c r="AS3335" s="21"/>
      <c r="AT3335" s="6"/>
      <c r="AU3335" s="6"/>
      <c r="AV3335" s="6"/>
      <c r="AW3335" s="6"/>
    </row>
    <row r="3336" spans="1:49" x14ac:dyDescent="0.35">
      <c r="A3336" s="20"/>
      <c r="B3336" s="20"/>
      <c r="C3336" s="20"/>
      <c r="D3336" s="20"/>
      <c r="E3336" s="6"/>
      <c r="F3336" s="6"/>
      <c r="G3336" s="6"/>
      <c r="H3336" s="6"/>
      <c r="I3336" s="6"/>
      <c r="J3336" s="6"/>
      <c r="K3336" s="6"/>
      <c r="L3336" s="6"/>
      <c r="M3336" s="6"/>
      <c r="N3336" s="6"/>
      <c r="O3336" s="6"/>
      <c r="P3336" s="6"/>
      <c r="Q3336" s="6"/>
      <c r="R3336" s="6"/>
      <c r="S3336" s="6"/>
      <c r="T3336" s="6"/>
      <c r="U3336" s="6"/>
      <c r="V3336" s="6"/>
      <c r="W3336" s="6"/>
      <c r="X3336" s="6"/>
      <c r="Y3336" s="6"/>
      <c r="Z3336" s="6"/>
      <c r="AA3336" s="6"/>
      <c r="AB3336" s="6"/>
      <c r="AC3336" s="6"/>
      <c r="AD3336" s="6"/>
      <c r="AE3336" s="6"/>
      <c r="AF3336" s="6"/>
      <c r="AG3336" s="6"/>
      <c r="AH3336" s="6"/>
      <c r="AI3336" s="6"/>
      <c r="AJ3336" s="6"/>
      <c r="AK3336" s="6"/>
      <c r="AL3336" s="6"/>
      <c r="AM3336" s="6"/>
      <c r="AN3336" s="6"/>
      <c r="AO3336" s="6"/>
      <c r="AP3336" s="6"/>
      <c r="AQ3336" s="21"/>
      <c r="AR3336" s="21"/>
      <c r="AS3336" s="21"/>
      <c r="AT3336" s="6"/>
      <c r="AU3336" s="6"/>
      <c r="AV3336" s="6"/>
      <c r="AW3336" s="6"/>
    </row>
    <row r="3337" spans="1:49" x14ac:dyDescent="0.35">
      <c r="A3337" s="20"/>
      <c r="B3337" s="20"/>
      <c r="C3337" s="20"/>
      <c r="D3337" s="20"/>
      <c r="E3337" s="6"/>
      <c r="F3337" s="6"/>
      <c r="G3337" s="6"/>
      <c r="H3337" s="6"/>
      <c r="I3337" s="6"/>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c r="AG3337" s="6"/>
      <c r="AH3337" s="6"/>
      <c r="AI3337" s="6"/>
      <c r="AJ3337" s="6"/>
      <c r="AK3337" s="6"/>
      <c r="AL3337" s="6"/>
      <c r="AM3337" s="6"/>
      <c r="AN3337" s="6"/>
      <c r="AO3337" s="6"/>
      <c r="AP3337" s="6"/>
      <c r="AQ3337" s="21"/>
      <c r="AR3337" s="21"/>
      <c r="AS3337" s="21"/>
      <c r="AT3337" s="6"/>
      <c r="AU3337" s="6"/>
      <c r="AV3337" s="6"/>
      <c r="AW3337" s="6"/>
    </row>
    <row r="3338" spans="1:49" x14ac:dyDescent="0.35">
      <c r="A3338" s="20"/>
      <c r="B3338" s="20"/>
      <c r="C3338" s="20"/>
      <c r="D3338" s="20"/>
      <c r="E3338" s="6"/>
      <c r="F3338" s="6"/>
      <c r="G3338" s="6"/>
      <c r="H3338" s="6"/>
      <c r="I3338" s="6"/>
      <c r="J3338" s="6"/>
      <c r="K3338" s="6"/>
      <c r="L3338" s="6"/>
      <c r="M3338" s="6"/>
      <c r="N3338" s="6"/>
      <c r="O3338" s="6"/>
      <c r="P3338" s="6"/>
      <c r="Q3338" s="6"/>
      <c r="R3338" s="6"/>
      <c r="S3338" s="6"/>
      <c r="T3338" s="6"/>
      <c r="U3338" s="6"/>
      <c r="V3338" s="6"/>
      <c r="W3338" s="6"/>
      <c r="X3338" s="6"/>
      <c r="Y3338" s="6"/>
      <c r="Z3338" s="6"/>
      <c r="AA3338" s="6"/>
      <c r="AB3338" s="6"/>
      <c r="AC3338" s="6"/>
      <c r="AD3338" s="6"/>
      <c r="AE3338" s="6"/>
      <c r="AF3338" s="6"/>
      <c r="AG3338" s="6"/>
      <c r="AH3338" s="6"/>
      <c r="AI3338" s="6"/>
      <c r="AJ3338" s="6"/>
      <c r="AK3338" s="6"/>
      <c r="AL3338" s="6"/>
      <c r="AM3338" s="6"/>
      <c r="AN3338" s="6"/>
      <c r="AO3338" s="6"/>
      <c r="AP3338" s="6"/>
      <c r="AQ3338" s="21"/>
      <c r="AR3338" s="21"/>
      <c r="AS3338" s="21"/>
      <c r="AT3338" s="6"/>
      <c r="AU3338" s="6"/>
      <c r="AV3338" s="6"/>
      <c r="AW3338" s="6"/>
    </row>
    <row r="3339" spans="1:49" x14ac:dyDescent="0.35">
      <c r="A3339" s="20"/>
      <c r="B3339" s="20"/>
      <c r="C3339" s="20"/>
      <c r="D3339" s="20"/>
      <c r="E3339" s="6"/>
      <c r="F3339" s="6"/>
      <c r="G3339" s="6"/>
      <c r="H3339" s="6"/>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c r="AJ3339" s="6"/>
      <c r="AK3339" s="6"/>
      <c r="AL3339" s="6"/>
      <c r="AM3339" s="6"/>
      <c r="AN3339" s="6"/>
      <c r="AO3339" s="6"/>
      <c r="AP3339" s="6"/>
      <c r="AQ3339" s="21"/>
      <c r="AR3339" s="21"/>
      <c r="AS3339" s="21"/>
      <c r="AT3339" s="6"/>
      <c r="AU3339" s="6"/>
      <c r="AV3339" s="6"/>
      <c r="AW3339" s="6"/>
    </row>
    <row r="3340" spans="1:49" x14ac:dyDescent="0.35">
      <c r="A3340" s="20"/>
      <c r="B3340" s="20"/>
      <c r="C3340" s="20"/>
      <c r="D3340" s="20"/>
      <c r="E3340" s="6"/>
      <c r="F3340" s="6"/>
      <c r="G3340" s="6"/>
      <c r="H3340" s="6"/>
      <c r="I3340" s="6"/>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c r="AJ3340" s="6"/>
      <c r="AK3340" s="6"/>
      <c r="AL3340" s="6"/>
      <c r="AM3340" s="6"/>
      <c r="AN3340" s="6"/>
      <c r="AO3340" s="6"/>
      <c r="AP3340" s="6"/>
      <c r="AQ3340" s="21"/>
      <c r="AR3340" s="21"/>
      <c r="AS3340" s="21"/>
      <c r="AT3340" s="6"/>
      <c r="AU3340" s="6"/>
      <c r="AV3340" s="6"/>
      <c r="AW3340" s="6"/>
    </row>
    <row r="3341" spans="1:49" x14ac:dyDescent="0.35">
      <c r="A3341" s="20"/>
      <c r="B3341" s="20"/>
      <c r="C3341" s="20"/>
      <c r="D3341" s="20"/>
      <c r="E3341" s="6"/>
      <c r="F3341" s="6"/>
      <c r="G3341" s="6"/>
      <c r="H3341" s="6"/>
      <c r="I3341" s="6"/>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c r="AJ3341" s="6"/>
      <c r="AK3341" s="6"/>
      <c r="AL3341" s="6"/>
      <c r="AM3341" s="6"/>
      <c r="AN3341" s="6"/>
      <c r="AO3341" s="6"/>
      <c r="AP3341" s="6"/>
      <c r="AQ3341" s="21"/>
      <c r="AR3341" s="21"/>
      <c r="AS3341" s="21"/>
      <c r="AT3341" s="6"/>
      <c r="AU3341" s="6"/>
      <c r="AV3341" s="6"/>
      <c r="AW3341" s="6"/>
    </row>
    <row r="3342" spans="1:49" x14ac:dyDescent="0.35">
      <c r="A3342" s="20"/>
      <c r="B3342" s="20"/>
      <c r="C3342" s="20"/>
      <c r="D3342" s="20"/>
      <c r="E3342" s="6"/>
      <c r="F3342" s="6"/>
      <c r="G3342" s="6"/>
      <c r="H3342" s="6"/>
      <c r="I3342" s="6"/>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c r="AG3342" s="6"/>
      <c r="AH3342" s="6"/>
      <c r="AI3342" s="6"/>
      <c r="AJ3342" s="6"/>
      <c r="AK3342" s="6"/>
      <c r="AL3342" s="6"/>
      <c r="AM3342" s="6"/>
      <c r="AN3342" s="6"/>
      <c r="AO3342" s="6"/>
      <c r="AP3342" s="6"/>
      <c r="AQ3342" s="21"/>
      <c r="AR3342" s="21"/>
      <c r="AS3342" s="21"/>
      <c r="AT3342" s="6"/>
      <c r="AU3342" s="6"/>
      <c r="AV3342" s="6"/>
      <c r="AW3342" s="6"/>
    </row>
    <row r="3343" spans="1:49" x14ac:dyDescent="0.35">
      <c r="A3343" s="20"/>
      <c r="B3343" s="20"/>
      <c r="C3343" s="20"/>
      <c r="D3343" s="20"/>
      <c r="E3343" s="6"/>
      <c r="F3343" s="6"/>
      <c r="G3343" s="6"/>
      <c r="H3343" s="6"/>
      <c r="I3343" s="6"/>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c r="AG3343" s="6"/>
      <c r="AH3343" s="6"/>
      <c r="AI3343" s="6"/>
      <c r="AJ3343" s="6"/>
      <c r="AK3343" s="6"/>
      <c r="AL3343" s="6"/>
      <c r="AM3343" s="6"/>
      <c r="AN3343" s="6"/>
      <c r="AO3343" s="6"/>
      <c r="AP3343" s="6"/>
      <c r="AQ3343" s="21"/>
      <c r="AR3343" s="21"/>
      <c r="AS3343" s="21"/>
      <c r="AT3343" s="6"/>
      <c r="AU3343" s="6"/>
      <c r="AV3343" s="6"/>
      <c r="AW3343" s="6"/>
    </row>
    <row r="3344" spans="1:49" x14ac:dyDescent="0.35">
      <c r="A3344" s="20"/>
      <c r="B3344" s="20"/>
      <c r="C3344" s="20"/>
      <c r="D3344" s="20"/>
      <c r="E3344" s="6"/>
      <c r="F3344" s="6"/>
      <c r="G3344" s="6"/>
      <c r="H3344" s="6"/>
      <c r="I3344" s="6"/>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c r="AJ3344" s="6"/>
      <c r="AK3344" s="6"/>
      <c r="AL3344" s="6"/>
      <c r="AM3344" s="6"/>
      <c r="AN3344" s="6"/>
      <c r="AO3344" s="6"/>
      <c r="AP3344" s="6"/>
      <c r="AQ3344" s="21"/>
      <c r="AR3344" s="21"/>
      <c r="AS3344" s="21"/>
      <c r="AT3344" s="6"/>
      <c r="AU3344" s="6"/>
      <c r="AV3344" s="6"/>
      <c r="AW3344" s="6"/>
    </row>
    <row r="3345" spans="1:49" x14ac:dyDescent="0.35">
      <c r="A3345" s="20"/>
      <c r="B3345" s="20"/>
      <c r="C3345" s="20"/>
      <c r="D3345" s="20"/>
      <c r="E3345" s="6"/>
      <c r="F3345" s="6"/>
      <c r="G3345" s="6"/>
      <c r="H3345" s="6"/>
      <c r="I3345" s="6"/>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c r="AJ3345" s="6"/>
      <c r="AK3345" s="6"/>
      <c r="AL3345" s="6"/>
      <c r="AM3345" s="6"/>
      <c r="AN3345" s="6"/>
      <c r="AO3345" s="6"/>
      <c r="AP3345" s="6"/>
      <c r="AQ3345" s="21"/>
      <c r="AR3345" s="21"/>
      <c r="AS3345" s="21"/>
      <c r="AT3345" s="6"/>
      <c r="AU3345" s="6"/>
      <c r="AV3345" s="6"/>
      <c r="AW3345" s="6"/>
    </row>
    <row r="3346" spans="1:49" x14ac:dyDescent="0.35">
      <c r="A3346" s="20"/>
      <c r="B3346" s="20"/>
      <c r="C3346" s="20"/>
      <c r="D3346" s="20"/>
      <c r="E3346" s="6"/>
      <c r="F3346" s="6"/>
      <c r="G3346" s="6"/>
      <c r="H3346" s="6"/>
      <c r="I3346" s="6"/>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c r="AJ3346" s="6"/>
      <c r="AK3346" s="6"/>
      <c r="AL3346" s="6"/>
      <c r="AM3346" s="6"/>
      <c r="AN3346" s="6"/>
      <c r="AO3346" s="6"/>
      <c r="AP3346" s="6"/>
      <c r="AQ3346" s="21"/>
      <c r="AR3346" s="21"/>
      <c r="AS3346" s="21"/>
      <c r="AT3346" s="6"/>
      <c r="AU3346" s="6"/>
      <c r="AV3346" s="6"/>
      <c r="AW3346" s="6"/>
    </row>
    <row r="3347" spans="1:49" x14ac:dyDescent="0.35">
      <c r="A3347" s="20"/>
      <c r="B3347" s="20"/>
      <c r="C3347" s="20"/>
      <c r="D3347" s="20"/>
      <c r="E3347" s="6"/>
      <c r="F3347" s="6"/>
      <c r="G3347" s="6"/>
      <c r="H3347" s="6"/>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c r="AJ3347" s="6"/>
      <c r="AK3347" s="6"/>
      <c r="AL3347" s="6"/>
      <c r="AM3347" s="6"/>
      <c r="AN3347" s="6"/>
      <c r="AO3347" s="6"/>
      <c r="AP3347" s="6"/>
      <c r="AQ3347" s="21"/>
      <c r="AR3347" s="21"/>
      <c r="AS3347" s="21"/>
      <c r="AT3347" s="6"/>
      <c r="AU3347" s="6"/>
      <c r="AV3347" s="6"/>
      <c r="AW3347" s="6"/>
    </row>
    <row r="3348" spans="1:49" x14ac:dyDescent="0.35">
      <c r="A3348" s="20"/>
      <c r="B3348" s="20"/>
      <c r="C3348" s="20"/>
      <c r="D3348" s="20"/>
      <c r="E3348" s="6"/>
      <c r="F3348" s="6"/>
      <c r="G3348" s="6"/>
      <c r="H3348" s="6"/>
      <c r="I3348" s="6"/>
      <c r="J3348" s="6"/>
      <c r="K3348" s="6"/>
      <c r="L3348" s="6"/>
      <c r="M3348" s="6"/>
      <c r="N3348" s="6"/>
      <c r="O3348" s="6"/>
      <c r="P3348" s="6"/>
      <c r="Q3348" s="6"/>
      <c r="R3348" s="6"/>
      <c r="S3348" s="6"/>
      <c r="T3348" s="6"/>
      <c r="U3348" s="6"/>
      <c r="V3348" s="6"/>
      <c r="W3348" s="6"/>
      <c r="X3348" s="6"/>
      <c r="Y3348" s="6"/>
      <c r="Z3348" s="6"/>
      <c r="AA3348" s="6"/>
      <c r="AB3348" s="6"/>
      <c r="AC3348" s="6"/>
      <c r="AD3348" s="6"/>
      <c r="AE3348" s="6"/>
      <c r="AF3348" s="6"/>
      <c r="AG3348" s="6"/>
      <c r="AH3348" s="6"/>
      <c r="AI3348" s="6"/>
      <c r="AJ3348" s="6"/>
      <c r="AK3348" s="6"/>
      <c r="AL3348" s="6"/>
      <c r="AM3348" s="6"/>
      <c r="AN3348" s="6"/>
      <c r="AO3348" s="6"/>
      <c r="AP3348" s="6"/>
      <c r="AQ3348" s="21"/>
      <c r="AR3348" s="21"/>
      <c r="AS3348" s="21"/>
      <c r="AT3348" s="6"/>
      <c r="AU3348" s="6"/>
      <c r="AV3348" s="6"/>
      <c r="AW3348" s="6"/>
    </row>
    <row r="3349" spans="1:49" x14ac:dyDescent="0.35">
      <c r="A3349" s="20"/>
      <c r="B3349" s="20"/>
      <c r="C3349" s="20"/>
      <c r="D3349" s="20"/>
      <c r="E3349" s="6"/>
      <c r="F3349" s="6"/>
      <c r="G3349" s="6"/>
      <c r="H3349" s="6"/>
      <c r="I3349" s="6"/>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c r="AJ3349" s="6"/>
      <c r="AK3349" s="6"/>
      <c r="AL3349" s="6"/>
      <c r="AM3349" s="6"/>
      <c r="AN3349" s="6"/>
      <c r="AO3349" s="6"/>
      <c r="AP3349" s="6"/>
      <c r="AQ3349" s="21"/>
      <c r="AR3349" s="21"/>
      <c r="AS3349" s="21"/>
      <c r="AT3349" s="6"/>
      <c r="AU3349" s="6"/>
      <c r="AV3349" s="6"/>
      <c r="AW3349" s="6"/>
    </row>
    <row r="3350" spans="1:49" x14ac:dyDescent="0.35">
      <c r="A3350" s="20"/>
      <c r="B3350" s="20"/>
      <c r="C3350" s="20"/>
      <c r="D3350" s="20"/>
      <c r="E3350" s="6"/>
      <c r="F3350" s="6"/>
      <c r="G3350" s="6"/>
      <c r="H3350" s="6"/>
      <c r="I3350" s="6"/>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c r="AG3350" s="6"/>
      <c r="AH3350" s="6"/>
      <c r="AI3350" s="6"/>
      <c r="AJ3350" s="6"/>
      <c r="AK3350" s="6"/>
      <c r="AL3350" s="6"/>
      <c r="AM3350" s="6"/>
      <c r="AN3350" s="6"/>
      <c r="AO3350" s="6"/>
      <c r="AP3350" s="6"/>
      <c r="AQ3350" s="21"/>
      <c r="AR3350" s="21"/>
      <c r="AS3350" s="21"/>
      <c r="AT3350" s="6"/>
      <c r="AU3350" s="6"/>
      <c r="AV3350" s="6"/>
      <c r="AW3350" s="6"/>
    </row>
    <row r="3351" spans="1:49" x14ac:dyDescent="0.35">
      <c r="A3351" s="20"/>
      <c r="B3351" s="20"/>
      <c r="C3351" s="20"/>
      <c r="D3351" s="20"/>
      <c r="E3351" s="6"/>
      <c r="F3351" s="6"/>
      <c r="G3351" s="6"/>
      <c r="H3351" s="6"/>
      <c r="I3351" s="6"/>
      <c r="J3351" s="6"/>
      <c r="K3351" s="6"/>
      <c r="L3351" s="6"/>
      <c r="M3351" s="6"/>
      <c r="N3351" s="6"/>
      <c r="O3351" s="6"/>
      <c r="P3351" s="6"/>
      <c r="Q3351" s="6"/>
      <c r="R3351" s="6"/>
      <c r="S3351" s="6"/>
      <c r="T3351" s="6"/>
      <c r="U3351" s="6"/>
      <c r="V3351" s="6"/>
      <c r="W3351" s="6"/>
      <c r="X3351" s="6"/>
      <c r="Y3351" s="6"/>
      <c r="Z3351" s="6"/>
      <c r="AA3351" s="6"/>
      <c r="AB3351" s="6"/>
      <c r="AC3351" s="6"/>
      <c r="AD3351" s="6"/>
      <c r="AE3351" s="6"/>
      <c r="AF3351" s="6"/>
      <c r="AG3351" s="6"/>
      <c r="AH3351" s="6"/>
      <c r="AI3351" s="6"/>
      <c r="AJ3351" s="6"/>
      <c r="AK3351" s="6"/>
      <c r="AL3351" s="6"/>
      <c r="AM3351" s="6"/>
      <c r="AN3351" s="6"/>
      <c r="AO3351" s="6"/>
      <c r="AP3351" s="6"/>
      <c r="AQ3351" s="21"/>
      <c r="AR3351" s="21"/>
      <c r="AS3351" s="21"/>
      <c r="AT3351" s="6"/>
      <c r="AU3351" s="6"/>
      <c r="AV3351" s="6"/>
      <c r="AW3351" s="6"/>
    </row>
    <row r="3352" spans="1:49" x14ac:dyDescent="0.35">
      <c r="A3352" s="20"/>
      <c r="B3352" s="20"/>
      <c r="C3352" s="20"/>
      <c r="D3352" s="20"/>
      <c r="E3352" s="6"/>
      <c r="F3352" s="6"/>
      <c r="G3352" s="6"/>
      <c r="H3352" s="6"/>
      <c r="I3352" s="6"/>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c r="AG3352" s="6"/>
      <c r="AH3352" s="6"/>
      <c r="AI3352" s="6"/>
      <c r="AJ3352" s="6"/>
      <c r="AK3352" s="6"/>
      <c r="AL3352" s="6"/>
      <c r="AM3352" s="6"/>
      <c r="AN3352" s="6"/>
      <c r="AO3352" s="6"/>
      <c r="AP3352" s="6"/>
      <c r="AQ3352" s="21"/>
      <c r="AR3352" s="21"/>
      <c r="AS3352" s="21"/>
      <c r="AT3352" s="6"/>
      <c r="AU3352" s="6"/>
      <c r="AV3352" s="6"/>
      <c r="AW3352" s="6"/>
    </row>
    <row r="3353" spans="1:49" x14ac:dyDescent="0.35">
      <c r="A3353" s="20"/>
      <c r="B3353" s="20"/>
      <c r="C3353" s="20"/>
      <c r="D3353" s="20"/>
      <c r="E3353" s="6"/>
      <c r="F3353" s="6"/>
      <c r="G3353" s="6"/>
      <c r="H3353" s="6"/>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c r="AJ3353" s="6"/>
      <c r="AK3353" s="6"/>
      <c r="AL3353" s="6"/>
      <c r="AM3353" s="6"/>
      <c r="AN3353" s="6"/>
      <c r="AO3353" s="6"/>
      <c r="AP3353" s="6"/>
      <c r="AQ3353" s="21"/>
      <c r="AR3353" s="21"/>
      <c r="AS3353" s="21"/>
      <c r="AT3353" s="6"/>
      <c r="AU3353" s="6"/>
      <c r="AV3353" s="6"/>
      <c r="AW3353" s="6"/>
    </row>
    <row r="3354" spans="1:49" x14ac:dyDescent="0.35">
      <c r="A3354" s="20"/>
      <c r="B3354" s="20"/>
      <c r="C3354" s="20"/>
      <c r="D3354" s="20"/>
      <c r="E3354" s="6"/>
      <c r="F3354" s="6"/>
      <c r="G3354" s="6"/>
      <c r="H3354" s="6"/>
      <c r="I3354" s="6"/>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c r="AG3354" s="6"/>
      <c r="AH3354" s="6"/>
      <c r="AI3354" s="6"/>
      <c r="AJ3354" s="6"/>
      <c r="AK3354" s="6"/>
      <c r="AL3354" s="6"/>
      <c r="AM3354" s="6"/>
      <c r="AN3354" s="6"/>
      <c r="AO3354" s="6"/>
      <c r="AP3354" s="6"/>
      <c r="AQ3354" s="21"/>
      <c r="AR3354" s="21"/>
      <c r="AS3354" s="21"/>
      <c r="AT3354" s="6"/>
      <c r="AU3354" s="6"/>
      <c r="AV3354" s="6"/>
      <c r="AW3354" s="6"/>
    </row>
    <row r="3355" spans="1:49" x14ac:dyDescent="0.35">
      <c r="A3355" s="20"/>
      <c r="B3355" s="20"/>
      <c r="C3355" s="20"/>
      <c r="D3355" s="20"/>
      <c r="E3355" s="6"/>
      <c r="F3355" s="6"/>
      <c r="G3355" s="6"/>
      <c r="H3355" s="6"/>
      <c r="I3355" s="6"/>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c r="AJ3355" s="6"/>
      <c r="AK3355" s="6"/>
      <c r="AL3355" s="6"/>
      <c r="AM3355" s="6"/>
      <c r="AN3355" s="6"/>
      <c r="AO3355" s="6"/>
      <c r="AP3355" s="6"/>
      <c r="AQ3355" s="21"/>
      <c r="AR3355" s="21"/>
      <c r="AS3355" s="21"/>
      <c r="AT3355" s="6"/>
      <c r="AU3355" s="6"/>
      <c r="AV3355" s="6"/>
      <c r="AW3355" s="6"/>
    </row>
    <row r="3356" spans="1:49" x14ac:dyDescent="0.35">
      <c r="A3356" s="20"/>
      <c r="B3356" s="20"/>
      <c r="C3356" s="20"/>
      <c r="D3356" s="20"/>
      <c r="E3356" s="6"/>
      <c r="F3356" s="6"/>
      <c r="G3356" s="6"/>
      <c r="H3356" s="6"/>
      <c r="I3356" s="6"/>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c r="AJ3356" s="6"/>
      <c r="AK3356" s="6"/>
      <c r="AL3356" s="6"/>
      <c r="AM3356" s="6"/>
      <c r="AN3356" s="6"/>
      <c r="AO3356" s="6"/>
      <c r="AP3356" s="6"/>
      <c r="AQ3356" s="21"/>
      <c r="AR3356" s="21"/>
      <c r="AS3356" s="21"/>
      <c r="AT3356" s="6"/>
      <c r="AU3356" s="6"/>
      <c r="AV3356" s="6"/>
      <c r="AW3356" s="6"/>
    </row>
    <row r="3357" spans="1:49" x14ac:dyDescent="0.35">
      <c r="A3357" s="20"/>
      <c r="B3357" s="20"/>
      <c r="C3357" s="20"/>
      <c r="D3357" s="20"/>
      <c r="E3357" s="6"/>
      <c r="F3357" s="6"/>
      <c r="G3357" s="6"/>
      <c r="H3357" s="6"/>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c r="AJ3357" s="6"/>
      <c r="AK3357" s="6"/>
      <c r="AL3357" s="6"/>
      <c r="AM3357" s="6"/>
      <c r="AN3357" s="6"/>
      <c r="AO3357" s="6"/>
      <c r="AP3357" s="6"/>
      <c r="AQ3357" s="21"/>
      <c r="AR3357" s="21"/>
      <c r="AS3357" s="21"/>
      <c r="AT3357" s="6"/>
      <c r="AU3357" s="6"/>
      <c r="AV3357" s="6"/>
      <c r="AW3357" s="6"/>
    </row>
    <row r="3358" spans="1:49" x14ac:dyDescent="0.35">
      <c r="A3358" s="20"/>
      <c r="B3358" s="20"/>
      <c r="C3358" s="20"/>
      <c r="D3358" s="20"/>
      <c r="E3358" s="6"/>
      <c r="F3358" s="6"/>
      <c r="G3358" s="6"/>
      <c r="H3358" s="6"/>
      <c r="I3358" s="6"/>
      <c r="J3358" s="6"/>
      <c r="K3358" s="6"/>
      <c r="L3358" s="6"/>
      <c r="M3358" s="6"/>
      <c r="N3358" s="6"/>
      <c r="O3358" s="6"/>
      <c r="P3358" s="6"/>
      <c r="Q3358" s="6"/>
      <c r="R3358" s="6"/>
      <c r="S3358" s="6"/>
      <c r="T3358" s="6"/>
      <c r="U3358" s="6"/>
      <c r="V3358" s="6"/>
      <c r="W3358" s="6"/>
      <c r="X3358" s="6"/>
      <c r="Y3358" s="6"/>
      <c r="Z3358" s="6"/>
      <c r="AA3358" s="6"/>
      <c r="AB3358" s="6"/>
      <c r="AC3358" s="6"/>
      <c r="AD3358" s="6"/>
      <c r="AE3358" s="6"/>
      <c r="AF3358" s="6"/>
      <c r="AG3358" s="6"/>
      <c r="AH3358" s="6"/>
      <c r="AI3358" s="6"/>
      <c r="AJ3358" s="6"/>
      <c r="AK3358" s="6"/>
      <c r="AL3358" s="6"/>
      <c r="AM3358" s="6"/>
      <c r="AN3358" s="6"/>
      <c r="AO3358" s="6"/>
      <c r="AP3358" s="6"/>
      <c r="AQ3358" s="21"/>
      <c r="AR3358" s="21"/>
      <c r="AS3358" s="21"/>
      <c r="AT3358" s="6"/>
      <c r="AU3358" s="6"/>
      <c r="AV3358" s="6"/>
      <c r="AW3358" s="6"/>
    </row>
    <row r="3359" spans="1:49" x14ac:dyDescent="0.35">
      <c r="A3359" s="20"/>
      <c r="B3359" s="20"/>
      <c r="C3359" s="20"/>
      <c r="D3359" s="20"/>
      <c r="E3359" s="6"/>
      <c r="F3359" s="6"/>
      <c r="G3359" s="6"/>
      <c r="H3359" s="6"/>
      <c r="I3359" s="6"/>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c r="AJ3359" s="6"/>
      <c r="AK3359" s="6"/>
      <c r="AL3359" s="6"/>
      <c r="AM3359" s="6"/>
      <c r="AN3359" s="6"/>
      <c r="AO3359" s="6"/>
      <c r="AP3359" s="6"/>
      <c r="AQ3359" s="21"/>
      <c r="AR3359" s="21"/>
      <c r="AS3359" s="21"/>
      <c r="AT3359" s="6"/>
      <c r="AU3359" s="6"/>
      <c r="AV3359" s="6"/>
      <c r="AW3359" s="6"/>
    </row>
    <row r="3360" spans="1:49" x14ac:dyDescent="0.35">
      <c r="A3360" s="20"/>
      <c r="B3360" s="20"/>
      <c r="C3360" s="20"/>
      <c r="D3360" s="20"/>
      <c r="E3360" s="6"/>
      <c r="F3360" s="6"/>
      <c r="G3360" s="6"/>
      <c r="H3360" s="6"/>
      <c r="I3360" s="6"/>
      <c r="J3360" s="6"/>
      <c r="K3360" s="6"/>
      <c r="L3360" s="6"/>
      <c r="M3360" s="6"/>
      <c r="N3360" s="6"/>
      <c r="O3360" s="6"/>
      <c r="P3360" s="6"/>
      <c r="Q3360" s="6"/>
      <c r="R3360" s="6"/>
      <c r="S3360" s="6"/>
      <c r="T3360" s="6"/>
      <c r="U3360" s="6"/>
      <c r="V3360" s="6"/>
      <c r="W3360" s="6"/>
      <c r="X3360" s="6"/>
      <c r="Y3360" s="6"/>
      <c r="Z3360" s="6"/>
      <c r="AA3360" s="6"/>
      <c r="AB3360" s="6"/>
      <c r="AC3360" s="6"/>
      <c r="AD3360" s="6"/>
      <c r="AE3360" s="6"/>
      <c r="AF3360" s="6"/>
      <c r="AG3360" s="6"/>
      <c r="AH3360" s="6"/>
      <c r="AI3360" s="6"/>
      <c r="AJ3360" s="6"/>
      <c r="AK3360" s="6"/>
      <c r="AL3360" s="6"/>
      <c r="AM3360" s="6"/>
      <c r="AN3360" s="6"/>
      <c r="AO3360" s="6"/>
      <c r="AP3360" s="6"/>
      <c r="AQ3360" s="21"/>
      <c r="AR3360" s="21"/>
      <c r="AS3360" s="21"/>
      <c r="AT3360" s="6"/>
      <c r="AU3360" s="6"/>
      <c r="AV3360" s="6"/>
      <c r="AW3360" s="6"/>
    </row>
    <row r="3361" spans="1:49" x14ac:dyDescent="0.35">
      <c r="A3361" s="20"/>
      <c r="B3361" s="20"/>
      <c r="C3361" s="20"/>
      <c r="D3361" s="20"/>
      <c r="E3361" s="6"/>
      <c r="F3361" s="6"/>
      <c r="G3361" s="6"/>
      <c r="H3361" s="6"/>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c r="AG3361" s="6"/>
      <c r="AH3361" s="6"/>
      <c r="AI3361" s="6"/>
      <c r="AJ3361" s="6"/>
      <c r="AK3361" s="6"/>
      <c r="AL3361" s="6"/>
      <c r="AM3361" s="6"/>
      <c r="AN3361" s="6"/>
      <c r="AO3361" s="6"/>
      <c r="AP3361" s="6"/>
      <c r="AQ3361" s="21"/>
      <c r="AR3361" s="21"/>
      <c r="AS3361" s="21"/>
      <c r="AT3361" s="6"/>
      <c r="AU3361" s="6"/>
      <c r="AV3361" s="6"/>
      <c r="AW3361" s="6"/>
    </row>
    <row r="3362" spans="1:49" x14ac:dyDescent="0.35">
      <c r="A3362" s="20"/>
      <c r="B3362" s="20"/>
      <c r="C3362" s="20"/>
      <c r="D3362" s="20"/>
      <c r="E3362" s="6"/>
      <c r="F3362" s="6"/>
      <c r="G3362" s="6"/>
      <c r="H3362" s="6"/>
      <c r="I3362" s="6"/>
      <c r="J3362" s="6"/>
      <c r="K3362" s="6"/>
      <c r="L3362" s="6"/>
      <c r="M3362" s="6"/>
      <c r="N3362" s="6"/>
      <c r="O3362" s="6"/>
      <c r="P3362" s="6"/>
      <c r="Q3362" s="6"/>
      <c r="R3362" s="6"/>
      <c r="S3362" s="6"/>
      <c r="T3362" s="6"/>
      <c r="U3362" s="6"/>
      <c r="V3362" s="6"/>
      <c r="W3362" s="6"/>
      <c r="X3362" s="6"/>
      <c r="Y3362" s="6"/>
      <c r="Z3362" s="6"/>
      <c r="AA3362" s="6"/>
      <c r="AB3362" s="6"/>
      <c r="AC3362" s="6"/>
      <c r="AD3362" s="6"/>
      <c r="AE3362" s="6"/>
      <c r="AF3362" s="6"/>
      <c r="AG3362" s="6"/>
      <c r="AH3362" s="6"/>
      <c r="AI3362" s="6"/>
      <c r="AJ3362" s="6"/>
      <c r="AK3362" s="6"/>
      <c r="AL3362" s="6"/>
      <c r="AM3362" s="6"/>
      <c r="AN3362" s="6"/>
      <c r="AO3362" s="6"/>
      <c r="AP3362" s="6"/>
      <c r="AQ3362" s="21"/>
      <c r="AR3362" s="21"/>
      <c r="AS3362" s="21"/>
      <c r="AT3362" s="6"/>
      <c r="AU3362" s="6"/>
      <c r="AV3362" s="6"/>
      <c r="AW3362" s="6"/>
    </row>
    <row r="3363" spans="1:49" x14ac:dyDescent="0.35">
      <c r="A3363" s="20"/>
      <c r="B3363" s="20"/>
      <c r="C3363" s="20"/>
      <c r="D3363" s="20"/>
      <c r="E3363" s="6"/>
      <c r="F3363" s="6"/>
      <c r="G3363" s="6"/>
      <c r="H3363" s="6"/>
      <c r="I3363" s="6"/>
      <c r="J3363" s="6"/>
      <c r="K3363" s="6"/>
      <c r="L3363" s="6"/>
      <c r="M3363" s="6"/>
      <c r="N3363" s="6"/>
      <c r="O3363" s="6"/>
      <c r="P3363" s="6"/>
      <c r="Q3363" s="6"/>
      <c r="R3363" s="6"/>
      <c r="S3363" s="6"/>
      <c r="T3363" s="6"/>
      <c r="U3363" s="6"/>
      <c r="V3363" s="6"/>
      <c r="W3363" s="6"/>
      <c r="X3363" s="6"/>
      <c r="Y3363" s="6"/>
      <c r="Z3363" s="6"/>
      <c r="AA3363" s="6"/>
      <c r="AB3363" s="6"/>
      <c r="AC3363" s="6"/>
      <c r="AD3363" s="6"/>
      <c r="AE3363" s="6"/>
      <c r="AF3363" s="6"/>
      <c r="AG3363" s="6"/>
      <c r="AH3363" s="6"/>
      <c r="AI3363" s="6"/>
      <c r="AJ3363" s="6"/>
      <c r="AK3363" s="6"/>
      <c r="AL3363" s="6"/>
      <c r="AM3363" s="6"/>
      <c r="AN3363" s="6"/>
      <c r="AO3363" s="6"/>
      <c r="AP3363" s="6"/>
      <c r="AQ3363" s="21"/>
      <c r="AR3363" s="21"/>
      <c r="AS3363" s="21"/>
      <c r="AT3363" s="6"/>
      <c r="AU3363" s="6"/>
      <c r="AV3363" s="6"/>
      <c r="AW3363" s="6"/>
    </row>
    <row r="3364" spans="1:49" x14ac:dyDescent="0.35">
      <c r="A3364" s="20"/>
      <c r="B3364" s="20"/>
      <c r="C3364" s="20"/>
      <c r="D3364" s="20"/>
      <c r="E3364" s="6"/>
      <c r="F3364" s="6"/>
      <c r="G3364" s="6"/>
      <c r="H3364" s="6"/>
      <c r="I3364" s="6"/>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c r="AG3364" s="6"/>
      <c r="AH3364" s="6"/>
      <c r="AI3364" s="6"/>
      <c r="AJ3364" s="6"/>
      <c r="AK3364" s="6"/>
      <c r="AL3364" s="6"/>
      <c r="AM3364" s="6"/>
      <c r="AN3364" s="6"/>
      <c r="AO3364" s="6"/>
      <c r="AP3364" s="6"/>
      <c r="AQ3364" s="21"/>
      <c r="AR3364" s="21"/>
      <c r="AS3364" s="21"/>
      <c r="AT3364" s="6"/>
      <c r="AU3364" s="6"/>
      <c r="AV3364" s="6"/>
      <c r="AW3364" s="6"/>
    </row>
    <row r="3365" spans="1:49" x14ac:dyDescent="0.35">
      <c r="A3365" s="20"/>
      <c r="B3365" s="20"/>
      <c r="C3365" s="20"/>
      <c r="D3365" s="20"/>
      <c r="E3365" s="6"/>
      <c r="F3365" s="6"/>
      <c r="G3365" s="6"/>
      <c r="H3365" s="6"/>
      <c r="I3365" s="6"/>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c r="AJ3365" s="6"/>
      <c r="AK3365" s="6"/>
      <c r="AL3365" s="6"/>
      <c r="AM3365" s="6"/>
      <c r="AN3365" s="6"/>
      <c r="AO3365" s="6"/>
      <c r="AP3365" s="6"/>
      <c r="AQ3365" s="21"/>
      <c r="AR3365" s="21"/>
      <c r="AS3365" s="21"/>
      <c r="AT3365" s="6"/>
      <c r="AU3365" s="6"/>
      <c r="AV3365" s="6"/>
      <c r="AW3365" s="6"/>
    </row>
    <row r="3366" spans="1:49" x14ac:dyDescent="0.35">
      <c r="A3366" s="20"/>
      <c r="B3366" s="20"/>
      <c r="C3366" s="20"/>
      <c r="D3366" s="20"/>
      <c r="E3366" s="6"/>
      <c r="F3366" s="6"/>
      <c r="G3366" s="6"/>
      <c r="H3366" s="6"/>
      <c r="I3366" s="6"/>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c r="AG3366" s="6"/>
      <c r="AH3366" s="6"/>
      <c r="AI3366" s="6"/>
      <c r="AJ3366" s="6"/>
      <c r="AK3366" s="6"/>
      <c r="AL3366" s="6"/>
      <c r="AM3366" s="6"/>
      <c r="AN3366" s="6"/>
      <c r="AO3366" s="6"/>
      <c r="AP3366" s="6"/>
      <c r="AQ3366" s="21"/>
      <c r="AR3366" s="21"/>
      <c r="AS3366" s="21"/>
      <c r="AT3366" s="6"/>
      <c r="AU3366" s="6"/>
      <c r="AV3366" s="6"/>
      <c r="AW3366" s="6"/>
    </row>
    <row r="3367" spans="1:49" x14ac:dyDescent="0.35">
      <c r="A3367" s="20"/>
      <c r="B3367" s="20"/>
      <c r="C3367" s="20"/>
      <c r="D3367" s="20"/>
      <c r="E3367" s="6"/>
      <c r="F3367" s="6"/>
      <c r="G3367" s="6"/>
      <c r="H3367" s="6"/>
      <c r="I3367" s="6"/>
      <c r="J3367" s="6"/>
      <c r="K3367" s="6"/>
      <c r="L3367" s="6"/>
      <c r="M3367" s="6"/>
      <c r="N3367" s="6"/>
      <c r="O3367" s="6"/>
      <c r="P3367" s="6"/>
      <c r="Q3367" s="6"/>
      <c r="R3367" s="6"/>
      <c r="S3367" s="6"/>
      <c r="T3367" s="6"/>
      <c r="U3367" s="6"/>
      <c r="V3367" s="6"/>
      <c r="W3367" s="6"/>
      <c r="X3367" s="6"/>
      <c r="Y3367" s="6"/>
      <c r="Z3367" s="6"/>
      <c r="AA3367" s="6"/>
      <c r="AB3367" s="6"/>
      <c r="AC3367" s="6"/>
      <c r="AD3367" s="6"/>
      <c r="AE3367" s="6"/>
      <c r="AF3367" s="6"/>
      <c r="AG3367" s="6"/>
      <c r="AH3367" s="6"/>
      <c r="AI3367" s="6"/>
      <c r="AJ3367" s="6"/>
      <c r="AK3367" s="6"/>
      <c r="AL3367" s="6"/>
      <c r="AM3367" s="6"/>
      <c r="AN3367" s="6"/>
      <c r="AO3367" s="6"/>
      <c r="AP3367" s="6"/>
      <c r="AQ3367" s="21"/>
      <c r="AR3367" s="21"/>
      <c r="AS3367" s="21"/>
      <c r="AT3367" s="6"/>
      <c r="AU3367" s="6"/>
      <c r="AV3367" s="6"/>
      <c r="AW3367" s="6"/>
    </row>
    <row r="3368" spans="1:49" x14ac:dyDescent="0.35">
      <c r="A3368" s="20"/>
      <c r="B3368" s="20"/>
      <c r="C3368" s="20"/>
      <c r="D3368" s="20"/>
      <c r="E3368" s="6"/>
      <c r="F3368" s="6"/>
      <c r="G3368" s="6"/>
      <c r="H3368" s="6"/>
      <c r="I3368" s="6"/>
      <c r="J3368" s="6"/>
      <c r="K3368" s="6"/>
      <c r="L3368" s="6"/>
      <c r="M3368" s="6"/>
      <c r="N3368" s="6"/>
      <c r="O3368" s="6"/>
      <c r="P3368" s="6"/>
      <c r="Q3368" s="6"/>
      <c r="R3368" s="6"/>
      <c r="S3368" s="6"/>
      <c r="T3368" s="6"/>
      <c r="U3368" s="6"/>
      <c r="V3368" s="6"/>
      <c r="W3368" s="6"/>
      <c r="X3368" s="6"/>
      <c r="Y3368" s="6"/>
      <c r="Z3368" s="6"/>
      <c r="AA3368" s="6"/>
      <c r="AB3368" s="6"/>
      <c r="AC3368" s="6"/>
      <c r="AD3368" s="6"/>
      <c r="AE3368" s="6"/>
      <c r="AF3368" s="6"/>
      <c r="AG3368" s="6"/>
      <c r="AH3368" s="6"/>
      <c r="AI3368" s="6"/>
      <c r="AJ3368" s="6"/>
      <c r="AK3368" s="6"/>
      <c r="AL3368" s="6"/>
      <c r="AM3368" s="6"/>
      <c r="AN3368" s="6"/>
      <c r="AO3368" s="6"/>
      <c r="AP3368" s="6"/>
      <c r="AQ3368" s="21"/>
      <c r="AR3368" s="21"/>
      <c r="AS3368" s="21"/>
      <c r="AT3368" s="6"/>
      <c r="AU3368" s="6"/>
      <c r="AV3368" s="6"/>
      <c r="AW3368" s="6"/>
    </row>
    <row r="3369" spans="1:49" x14ac:dyDescent="0.35">
      <c r="A3369" s="20"/>
      <c r="B3369" s="20"/>
      <c r="C3369" s="20"/>
      <c r="D3369" s="20"/>
      <c r="E3369" s="6"/>
      <c r="F3369" s="6"/>
      <c r="G3369" s="6"/>
      <c r="H3369" s="6"/>
      <c r="I3369" s="6"/>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c r="AJ3369" s="6"/>
      <c r="AK3369" s="6"/>
      <c r="AL3369" s="6"/>
      <c r="AM3369" s="6"/>
      <c r="AN3369" s="6"/>
      <c r="AO3369" s="6"/>
      <c r="AP3369" s="6"/>
      <c r="AQ3369" s="21"/>
      <c r="AR3369" s="21"/>
      <c r="AS3369" s="21"/>
      <c r="AT3369" s="6"/>
      <c r="AU3369" s="6"/>
      <c r="AV3369" s="6"/>
      <c r="AW3369" s="6"/>
    </row>
    <row r="3370" spans="1:49" x14ac:dyDescent="0.35">
      <c r="A3370" s="20"/>
      <c r="B3370" s="20"/>
      <c r="C3370" s="20"/>
      <c r="D3370" s="20"/>
      <c r="E3370" s="6"/>
      <c r="F3370" s="6"/>
      <c r="G3370" s="6"/>
      <c r="H3370" s="6"/>
      <c r="I3370" s="6"/>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c r="AJ3370" s="6"/>
      <c r="AK3370" s="6"/>
      <c r="AL3370" s="6"/>
      <c r="AM3370" s="6"/>
      <c r="AN3370" s="6"/>
      <c r="AO3370" s="6"/>
      <c r="AP3370" s="6"/>
      <c r="AQ3370" s="21"/>
      <c r="AR3370" s="21"/>
      <c r="AS3370" s="21"/>
      <c r="AT3370" s="6"/>
      <c r="AU3370" s="6"/>
      <c r="AV3370" s="6"/>
      <c r="AW3370" s="6"/>
    </row>
    <row r="3371" spans="1:49" x14ac:dyDescent="0.35">
      <c r="A3371" s="20"/>
      <c r="B3371" s="20"/>
      <c r="C3371" s="20"/>
      <c r="D3371" s="20"/>
      <c r="E3371" s="6"/>
      <c r="F3371" s="6"/>
      <c r="G3371" s="6"/>
      <c r="H3371" s="6"/>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c r="AG3371" s="6"/>
      <c r="AH3371" s="6"/>
      <c r="AI3371" s="6"/>
      <c r="AJ3371" s="6"/>
      <c r="AK3371" s="6"/>
      <c r="AL3371" s="6"/>
      <c r="AM3371" s="6"/>
      <c r="AN3371" s="6"/>
      <c r="AO3371" s="6"/>
      <c r="AP3371" s="6"/>
      <c r="AQ3371" s="21"/>
      <c r="AR3371" s="21"/>
      <c r="AS3371" s="21"/>
      <c r="AT3371" s="6"/>
      <c r="AU3371" s="6"/>
      <c r="AV3371" s="6"/>
      <c r="AW3371" s="6"/>
    </row>
    <row r="3372" spans="1:49" x14ac:dyDescent="0.35">
      <c r="A3372" s="20"/>
      <c r="B3372" s="20"/>
      <c r="C3372" s="20"/>
      <c r="D3372" s="20"/>
      <c r="E3372" s="6"/>
      <c r="F3372" s="6"/>
      <c r="G3372" s="6"/>
      <c r="H3372" s="6"/>
      <c r="I3372" s="6"/>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c r="AJ3372" s="6"/>
      <c r="AK3372" s="6"/>
      <c r="AL3372" s="6"/>
      <c r="AM3372" s="6"/>
      <c r="AN3372" s="6"/>
      <c r="AO3372" s="6"/>
      <c r="AP3372" s="6"/>
      <c r="AQ3372" s="21"/>
      <c r="AR3372" s="21"/>
      <c r="AS3372" s="21"/>
      <c r="AT3372" s="6"/>
      <c r="AU3372" s="6"/>
      <c r="AV3372" s="6"/>
      <c r="AW3372" s="6"/>
    </row>
    <row r="3373" spans="1:49" x14ac:dyDescent="0.35">
      <c r="A3373" s="20"/>
      <c r="B3373" s="20"/>
      <c r="C3373" s="20"/>
      <c r="D3373" s="20"/>
      <c r="E3373" s="6"/>
      <c r="F3373" s="6"/>
      <c r="G3373" s="6"/>
      <c r="H3373" s="6"/>
      <c r="I3373" s="6"/>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c r="AG3373" s="6"/>
      <c r="AH3373" s="6"/>
      <c r="AI3373" s="6"/>
      <c r="AJ3373" s="6"/>
      <c r="AK3373" s="6"/>
      <c r="AL3373" s="6"/>
      <c r="AM3373" s="6"/>
      <c r="AN3373" s="6"/>
      <c r="AO3373" s="6"/>
      <c r="AP3373" s="6"/>
      <c r="AQ3373" s="21"/>
      <c r="AR3373" s="21"/>
      <c r="AS3373" s="21"/>
      <c r="AT3373" s="6"/>
      <c r="AU3373" s="6"/>
      <c r="AV3373" s="6"/>
      <c r="AW3373" s="6"/>
    </row>
    <row r="3374" spans="1:49" x14ac:dyDescent="0.35">
      <c r="A3374" s="20"/>
      <c r="B3374" s="20"/>
      <c r="C3374" s="20"/>
      <c r="D3374" s="20"/>
      <c r="E3374" s="6"/>
      <c r="F3374" s="6"/>
      <c r="G3374" s="6"/>
      <c r="H3374" s="6"/>
      <c r="I3374" s="6"/>
      <c r="J3374" s="6"/>
      <c r="K3374" s="6"/>
      <c r="L3374" s="6"/>
      <c r="M3374" s="6"/>
      <c r="N3374" s="6"/>
      <c r="O3374" s="6"/>
      <c r="P3374" s="6"/>
      <c r="Q3374" s="6"/>
      <c r="R3374" s="6"/>
      <c r="S3374" s="6"/>
      <c r="T3374" s="6"/>
      <c r="U3374" s="6"/>
      <c r="V3374" s="6"/>
      <c r="W3374" s="6"/>
      <c r="X3374" s="6"/>
      <c r="Y3374" s="6"/>
      <c r="Z3374" s="6"/>
      <c r="AA3374" s="6"/>
      <c r="AB3374" s="6"/>
      <c r="AC3374" s="6"/>
      <c r="AD3374" s="6"/>
      <c r="AE3374" s="6"/>
      <c r="AF3374" s="6"/>
      <c r="AG3374" s="6"/>
      <c r="AH3374" s="6"/>
      <c r="AI3374" s="6"/>
      <c r="AJ3374" s="6"/>
      <c r="AK3374" s="6"/>
      <c r="AL3374" s="6"/>
      <c r="AM3374" s="6"/>
      <c r="AN3374" s="6"/>
      <c r="AO3374" s="6"/>
      <c r="AP3374" s="6"/>
      <c r="AQ3374" s="21"/>
      <c r="AR3374" s="21"/>
      <c r="AS3374" s="21"/>
      <c r="AT3374" s="6"/>
      <c r="AU3374" s="6"/>
      <c r="AV3374" s="6"/>
      <c r="AW3374" s="6"/>
    </row>
    <row r="3375" spans="1:49" x14ac:dyDescent="0.35">
      <c r="A3375" s="20"/>
      <c r="B3375" s="20"/>
      <c r="C3375" s="20"/>
      <c r="D3375" s="20"/>
      <c r="E3375" s="6"/>
      <c r="F3375" s="6"/>
      <c r="G3375" s="6"/>
      <c r="H3375" s="6"/>
      <c r="I3375" s="6"/>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c r="AJ3375" s="6"/>
      <c r="AK3375" s="6"/>
      <c r="AL3375" s="6"/>
      <c r="AM3375" s="6"/>
      <c r="AN3375" s="6"/>
      <c r="AO3375" s="6"/>
      <c r="AP3375" s="6"/>
      <c r="AQ3375" s="21"/>
      <c r="AR3375" s="21"/>
      <c r="AS3375" s="21"/>
      <c r="AT3375" s="6"/>
      <c r="AU3375" s="6"/>
      <c r="AV3375" s="6"/>
      <c r="AW3375" s="6"/>
    </row>
    <row r="3376" spans="1:49" x14ac:dyDescent="0.35">
      <c r="A3376" s="20"/>
      <c r="B3376" s="20"/>
      <c r="C3376" s="20"/>
      <c r="D3376" s="20"/>
      <c r="E3376" s="6"/>
      <c r="F3376" s="6"/>
      <c r="G3376" s="6"/>
      <c r="H3376" s="6"/>
      <c r="I3376" s="6"/>
      <c r="J3376" s="6"/>
      <c r="K3376" s="6"/>
      <c r="L3376" s="6"/>
      <c r="M3376" s="6"/>
      <c r="N3376" s="6"/>
      <c r="O3376" s="6"/>
      <c r="P3376" s="6"/>
      <c r="Q3376" s="6"/>
      <c r="R3376" s="6"/>
      <c r="S3376" s="6"/>
      <c r="T3376" s="6"/>
      <c r="U3376" s="6"/>
      <c r="V3376" s="6"/>
      <c r="W3376" s="6"/>
      <c r="X3376" s="6"/>
      <c r="Y3376" s="6"/>
      <c r="Z3376" s="6"/>
      <c r="AA3376" s="6"/>
      <c r="AB3376" s="6"/>
      <c r="AC3376" s="6"/>
      <c r="AD3376" s="6"/>
      <c r="AE3376" s="6"/>
      <c r="AF3376" s="6"/>
      <c r="AG3376" s="6"/>
      <c r="AH3376" s="6"/>
      <c r="AI3376" s="6"/>
      <c r="AJ3376" s="6"/>
      <c r="AK3376" s="6"/>
      <c r="AL3376" s="6"/>
      <c r="AM3376" s="6"/>
      <c r="AN3376" s="6"/>
      <c r="AO3376" s="6"/>
      <c r="AP3376" s="6"/>
      <c r="AQ3376" s="21"/>
      <c r="AR3376" s="21"/>
      <c r="AS3376" s="21"/>
      <c r="AT3376" s="6"/>
      <c r="AU3376" s="6"/>
      <c r="AV3376" s="6"/>
      <c r="AW3376" s="6"/>
    </row>
    <row r="3377" spans="1:49" x14ac:dyDescent="0.35">
      <c r="A3377" s="20"/>
      <c r="B3377" s="20"/>
      <c r="C3377" s="20"/>
      <c r="D3377" s="20"/>
      <c r="E3377" s="6"/>
      <c r="F3377" s="6"/>
      <c r="G3377" s="6"/>
      <c r="H3377" s="6"/>
      <c r="I3377" s="6"/>
      <c r="J3377" s="6"/>
      <c r="K3377" s="6"/>
      <c r="L3377" s="6"/>
      <c r="M3377" s="6"/>
      <c r="N3377" s="6"/>
      <c r="O3377" s="6"/>
      <c r="P3377" s="6"/>
      <c r="Q3377" s="6"/>
      <c r="R3377" s="6"/>
      <c r="S3377" s="6"/>
      <c r="T3377" s="6"/>
      <c r="U3377" s="6"/>
      <c r="V3377" s="6"/>
      <c r="W3377" s="6"/>
      <c r="X3377" s="6"/>
      <c r="Y3377" s="6"/>
      <c r="Z3377" s="6"/>
      <c r="AA3377" s="6"/>
      <c r="AB3377" s="6"/>
      <c r="AC3377" s="6"/>
      <c r="AD3377" s="6"/>
      <c r="AE3377" s="6"/>
      <c r="AF3377" s="6"/>
      <c r="AG3377" s="6"/>
      <c r="AH3377" s="6"/>
      <c r="AI3377" s="6"/>
      <c r="AJ3377" s="6"/>
      <c r="AK3377" s="6"/>
      <c r="AL3377" s="6"/>
      <c r="AM3377" s="6"/>
      <c r="AN3377" s="6"/>
      <c r="AO3377" s="6"/>
      <c r="AP3377" s="6"/>
      <c r="AQ3377" s="21"/>
      <c r="AR3377" s="21"/>
      <c r="AS3377" s="21"/>
      <c r="AT3377" s="6"/>
      <c r="AU3377" s="6"/>
      <c r="AV3377" s="6"/>
      <c r="AW3377" s="6"/>
    </row>
    <row r="3378" spans="1:49" x14ac:dyDescent="0.35">
      <c r="A3378" s="20"/>
      <c r="B3378" s="20"/>
      <c r="C3378" s="20"/>
      <c r="D3378" s="20"/>
      <c r="E3378" s="6"/>
      <c r="F3378" s="6"/>
      <c r="G3378" s="6"/>
      <c r="H3378" s="6"/>
      <c r="I3378" s="6"/>
      <c r="J3378" s="6"/>
      <c r="K3378" s="6"/>
      <c r="L3378" s="6"/>
      <c r="M3378" s="6"/>
      <c r="N3378" s="6"/>
      <c r="O3378" s="6"/>
      <c r="P3378" s="6"/>
      <c r="Q3378" s="6"/>
      <c r="R3378" s="6"/>
      <c r="S3378" s="6"/>
      <c r="T3378" s="6"/>
      <c r="U3378" s="6"/>
      <c r="V3378" s="6"/>
      <c r="W3378" s="6"/>
      <c r="X3378" s="6"/>
      <c r="Y3378" s="6"/>
      <c r="Z3378" s="6"/>
      <c r="AA3378" s="6"/>
      <c r="AB3378" s="6"/>
      <c r="AC3378" s="6"/>
      <c r="AD3378" s="6"/>
      <c r="AE3378" s="6"/>
      <c r="AF3378" s="6"/>
      <c r="AG3378" s="6"/>
      <c r="AH3378" s="6"/>
      <c r="AI3378" s="6"/>
      <c r="AJ3378" s="6"/>
      <c r="AK3378" s="6"/>
      <c r="AL3378" s="6"/>
      <c r="AM3378" s="6"/>
      <c r="AN3378" s="6"/>
      <c r="AO3378" s="6"/>
      <c r="AP3378" s="6"/>
      <c r="AQ3378" s="21"/>
      <c r="AR3378" s="21"/>
      <c r="AS3378" s="21"/>
      <c r="AT3378" s="6"/>
      <c r="AU3378" s="6"/>
      <c r="AV3378" s="6"/>
      <c r="AW3378" s="6"/>
    </row>
    <row r="3379" spans="1:49" x14ac:dyDescent="0.35">
      <c r="A3379" s="20"/>
      <c r="B3379" s="20"/>
      <c r="C3379" s="20"/>
      <c r="D3379" s="20"/>
      <c r="E3379" s="6"/>
      <c r="F3379" s="6"/>
      <c r="G3379" s="6"/>
      <c r="H3379" s="6"/>
      <c r="I3379" s="6"/>
      <c r="J3379" s="6"/>
      <c r="K3379" s="6"/>
      <c r="L3379" s="6"/>
      <c r="M3379" s="6"/>
      <c r="N3379" s="6"/>
      <c r="O3379" s="6"/>
      <c r="P3379" s="6"/>
      <c r="Q3379" s="6"/>
      <c r="R3379" s="6"/>
      <c r="S3379" s="6"/>
      <c r="T3379" s="6"/>
      <c r="U3379" s="6"/>
      <c r="V3379" s="6"/>
      <c r="W3379" s="6"/>
      <c r="X3379" s="6"/>
      <c r="Y3379" s="6"/>
      <c r="Z3379" s="6"/>
      <c r="AA3379" s="6"/>
      <c r="AB3379" s="6"/>
      <c r="AC3379" s="6"/>
      <c r="AD3379" s="6"/>
      <c r="AE3379" s="6"/>
      <c r="AF3379" s="6"/>
      <c r="AG3379" s="6"/>
      <c r="AH3379" s="6"/>
      <c r="AI3379" s="6"/>
      <c r="AJ3379" s="6"/>
      <c r="AK3379" s="6"/>
      <c r="AL3379" s="6"/>
      <c r="AM3379" s="6"/>
      <c r="AN3379" s="6"/>
      <c r="AO3379" s="6"/>
      <c r="AP3379" s="6"/>
      <c r="AQ3379" s="21"/>
      <c r="AR3379" s="21"/>
      <c r="AS3379" s="21"/>
      <c r="AT3379" s="6"/>
      <c r="AU3379" s="6"/>
      <c r="AV3379" s="6"/>
      <c r="AW3379" s="6"/>
    </row>
    <row r="3380" spans="1:49" x14ac:dyDescent="0.35">
      <c r="A3380" s="20"/>
      <c r="B3380" s="20"/>
      <c r="C3380" s="20"/>
      <c r="D3380" s="20"/>
      <c r="E3380" s="6"/>
      <c r="F3380" s="6"/>
      <c r="G3380" s="6"/>
      <c r="H3380" s="6"/>
      <c r="I3380" s="6"/>
      <c r="J3380" s="6"/>
      <c r="K3380" s="6"/>
      <c r="L3380" s="6"/>
      <c r="M3380" s="6"/>
      <c r="N3380" s="6"/>
      <c r="O3380" s="6"/>
      <c r="P3380" s="6"/>
      <c r="Q3380" s="6"/>
      <c r="R3380" s="6"/>
      <c r="S3380" s="6"/>
      <c r="T3380" s="6"/>
      <c r="U3380" s="6"/>
      <c r="V3380" s="6"/>
      <c r="W3380" s="6"/>
      <c r="X3380" s="6"/>
      <c r="Y3380" s="6"/>
      <c r="Z3380" s="6"/>
      <c r="AA3380" s="6"/>
      <c r="AB3380" s="6"/>
      <c r="AC3380" s="6"/>
      <c r="AD3380" s="6"/>
      <c r="AE3380" s="6"/>
      <c r="AF3380" s="6"/>
      <c r="AG3380" s="6"/>
      <c r="AH3380" s="6"/>
      <c r="AI3380" s="6"/>
      <c r="AJ3380" s="6"/>
      <c r="AK3380" s="6"/>
      <c r="AL3380" s="6"/>
      <c r="AM3380" s="6"/>
      <c r="AN3380" s="6"/>
      <c r="AO3380" s="6"/>
      <c r="AP3380" s="6"/>
      <c r="AQ3380" s="21"/>
      <c r="AR3380" s="21"/>
      <c r="AS3380" s="21"/>
      <c r="AT3380" s="6"/>
      <c r="AU3380" s="6"/>
      <c r="AV3380" s="6"/>
      <c r="AW3380" s="6"/>
    </row>
    <row r="3381" spans="1:49" x14ac:dyDescent="0.35">
      <c r="A3381" s="20"/>
      <c r="B3381" s="20"/>
      <c r="C3381" s="20"/>
      <c r="D3381" s="20"/>
      <c r="E3381" s="6"/>
      <c r="F3381" s="6"/>
      <c r="G3381" s="6"/>
      <c r="H3381" s="6"/>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c r="AF3381" s="6"/>
      <c r="AG3381" s="6"/>
      <c r="AH3381" s="6"/>
      <c r="AI3381" s="6"/>
      <c r="AJ3381" s="6"/>
      <c r="AK3381" s="6"/>
      <c r="AL3381" s="6"/>
      <c r="AM3381" s="6"/>
      <c r="AN3381" s="6"/>
      <c r="AO3381" s="6"/>
      <c r="AP3381" s="6"/>
      <c r="AQ3381" s="21"/>
      <c r="AR3381" s="21"/>
      <c r="AS3381" s="21"/>
      <c r="AT3381" s="6"/>
      <c r="AU3381" s="6"/>
      <c r="AV3381" s="6"/>
      <c r="AW3381" s="6"/>
    </row>
    <row r="3382" spans="1:49" x14ac:dyDescent="0.35">
      <c r="A3382" s="20"/>
      <c r="B3382" s="20"/>
      <c r="C3382" s="20"/>
      <c r="D3382" s="20"/>
      <c r="E3382" s="6"/>
      <c r="F3382" s="6"/>
      <c r="G3382" s="6"/>
      <c r="H3382" s="6"/>
      <c r="I3382" s="6"/>
      <c r="J3382" s="6"/>
      <c r="K3382" s="6"/>
      <c r="L3382" s="6"/>
      <c r="M3382" s="6"/>
      <c r="N3382" s="6"/>
      <c r="O3382" s="6"/>
      <c r="P3382" s="6"/>
      <c r="Q3382" s="6"/>
      <c r="R3382" s="6"/>
      <c r="S3382" s="6"/>
      <c r="T3382" s="6"/>
      <c r="U3382" s="6"/>
      <c r="V3382" s="6"/>
      <c r="W3382" s="6"/>
      <c r="X3382" s="6"/>
      <c r="Y3382" s="6"/>
      <c r="Z3382" s="6"/>
      <c r="AA3382" s="6"/>
      <c r="AB3382" s="6"/>
      <c r="AC3382" s="6"/>
      <c r="AD3382" s="6"/>
      <c r="AE3382" s="6"/>
      <c r="AF3382" s="6"/>
      <c r="AG3382" s="6"/>
      <c r="AH3382" s="6"/>
      <c r="AI3382" s="6"/>
      <c r="AJ3382" s="6"/>
      <c r="AK3382" s="6"/>
      <c r="AL3382" s="6"/>
      <c r="AM3382" s="6"/>
      <c r="AN3382" s="6"/>
      <c r="AO3382" s="6"/>
      <c r="AP3382" s="6"/>
      <c r="AQ3382" s="21"/>
      <c r="AR3382" s="21"/>
      <c r="AS3382" s="21"/>
      <c r="AT3382" s="6"/>
      <c r="AU3382" s="6"/>
      <c r="AV3382" s="6"/>
      <c r="AW3382" s="6"/>
    </row>
    <row r="3383" spans="1:49" x14ac:dyDescent="0.35">
      <c r="A3383" s="20"/>
      <c r="B3383" s="20"/>
      <c r="C3383" s="20"/>
      <c r="D3383" s="20"/>
      <c r="E3383" s="6"/>
      <c r="F3383" s="6"/>
      <c r="G3383" s="6"/>
      <c r="H3383" s="6"/>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c r="AG3383" s="6"/>
      <c r="AH3383" s="6"/>
      <c r="AI3383" s="6"/>
      <c r="AJ3383" s="6"/>
      <c r="AK3383" s="6"/>
      <c r="AL3383" s="6"/>
      <c r="AM3383" s="6"/>
      <c r="AN3383" s="6"/>
      <c r="AO3383" s="6"/>
      <c r="AP3383" s="6"/>
      <c r="AQ3383" s="21"/>
      <c r="AR3383" s="21"/>
      <c r="AS3383" s="21"/>
      <c r="AT3383" s="6"/>
      <c r="AU3383" s="6"/>
      <c r="AV3383" s="6"/>
      <c r="AW3383" s="6"/>
    </row>
    <row r="3384" spans="1:49" x14ac:dyDescent="0.35">
      <c r="A3384" s="20"/>
      <c r="B3384" s="20"/>
      <c r="C3384" s="20"/>
      <c r="D3384" s="20"/>
      <c r="E3384" s="6"/>
      <c r="F3384" s="6"/>
      <c r="G3384" s="6"/>
      <c r="H3384" s="6"/>
      <c r="I3384" s="6"/>
      <c r="J3384" s="6"/>
      <c r="K3384" s="6"/>
      <c r="L3384" s="6"/>
      <c r="M3384" s="6"/>
      <c r="N3384" s="6"/>
      <c r="O3384" s="6"/>
      <c r="P3384" s="6"/>
      <c r="Q3384" s="6"/>
      <c r="R3384" s="6"/>
      <c r="S3384" s="6"/>
      <c r="T3384" s="6"/>
      <c r="U3384" s="6"/>
      <c r="V3384" s="6"/>
      <c r="W3384" s="6"/>
      <c r="X3384" s="6"/>
      <c r="Y3384" s="6"/>
      <c r="Z3384" s="6"/>
      <c r="AA3384" s="6"/>
      <c r="AB3384" s="6"/>
      <c r="AC3384" s="6"/>
      <c r="AD3384" s="6"/>
      <c r="AE3384" s="6"/>
      <c r="AF3384" s="6"/>
      <c r="AG3384" s="6"/>
      <c r="AH3384" s="6"/>
      <c r="AI3384" s="6"/>
      <c r="AJ3384" s="6"/>
      <c r="AK3384" s="6"/>
      <c r="AL3384" s="6"/>
      <c r="AM3384" s="6"/>
      <c r="AN3384" s="6"/>
      <c r="AO3384" s="6"/>
      <c r="AP3384" s="6"/>
      <c r="AQ3384" s="21"/>
      <c r="AR3384" s="21"/>
      <c r="AS3384" s="21"/>
      <c r="AT3384" s="6"/>
      <c r="AU3384" s="6"/>
      <c r="AV3384" s="6"/>
      <c r="AW3384" s="6"/>
    </row>
    <row r="3385" spans="1:49" x14ac:dyDescent="0.35">
      <c r="A3385" s="20"/>
      <c r="B3385" s="20"/>
      <c r="C3385" s="20"/>
      <c r="D3385" s="20"/>
      <c r="E3385" s="6"/>
      <c r="F3385" s="6"/>
      <c r="G3385" s="6"/>
      <c r="H3385" s="6"/>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c r="AJ3385" s="6"/>
      <c r="AK3385" s="6"/>
      <c r="AL3385" s="6"/>
      <c r="AM3385" s="6"/>
      <c r="AN3385" s="6"/>
      <c r="AO3385" s="6"/>
      <c r="AP3385" s="6"/>
      <c r="AQ3385" s="21"/>
      <c r="AR3385" s="21"/>
      <c r="AS3385" s="21"/>
      <c r="AT3385" s="6"/>
      <c r="AU3385" s="6"/>
      <c r="AV3385" s="6"/>
      <c r="AW3385" s="6"/>
    </row>
    <row r="3386" spans="1:49" x14ac:dyDescent="0.35">
      <c r="A3386" s="20"/>
      <c r="B3386" s="20"/>
      <c r="C3386" s="20"/>
      <c r="D3386" s="20"/>
      <c r="E3386" s="6"/>
      <c r="F3386" s="6"/>
      <c r="G3386" s="6"/>
      <c r="H3386" s="6"/>
      <c r="I3386" s="6"/>
      <c r="J3386" s="6"/>
      <c r="K3386" s="6"/>
      <c r="L3386" s="6"/>
      <c r="M3386" s="6"/>
      <c r="N3386" s="6"/>
      <c r="O3386" s="6"/>
      <c r="P3386" s="6"/>
      <c r="Q3386" s="6"/>
      <c r="R3386" s="6"/>
      <c r="S3386" s="6"/>
      <c r="T3386" s="6"/>
      <c r="U3386" s="6"/>
      <c r="V3386" s="6"/>
      <c r="W3386" s="6"/>
      <c r="X3386" s="6"/>
      <c r="Y3386" s="6"/>
      <c r="Z3386" s="6"/>
      <c r="AA3386" s="6"/>
      <c r="AB3386" s="6"/>
      <c r="AC3386" s="6"/>
      <c r="AD3386" s="6"/>
      <c r="AE3386" s="6"/>
      <c r="AF3386" s="6"/>
      <c r="AG3386" s="6"/>
      <c r="AH3386" s="6"/>
      <c r="AI3386" s="6"/>
      <c r="AJ3386" s="6"/>
      <c r="AK3386" s="6"/>
      <c r="AL3386" s="6"/>
      <c r="AM3386" s="6"/>
      <c r="AN3386" s="6"/>
      <c r="AO3386" s="6"/>
      <c r="AP3386" s="6"/>
      <c r="AQ3386" s="21"/>
      <c r="AR3386" s="21"/>
      <c r="AS3386" s="21"/>
      <c r="AT3386" s="6"/>
      <c r="AU3386" s="6"/>
      <c r="AV3386" s="6"/>
      <c r="AW3386" s="6"/>
    </row>
    <row r="3387" spans="1:49" x14ac:dyDescent="0.35">
      <c r="A3387" s="20"/>
      <c r="B3387" s="20"/>
      <c r="C3387" s="20"/>
      <c r="D3387" s="20"/>
      <c r="E3387" s="6"/>
      <c r="F3387" s="6"/>
      <c r="G3387" s="6"/>
      <c r="H3387" s="6"/>
      <c r="I3387" s="6"/>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c r="AG3387" s="6"/>
      <c r="AH3387" s="6"/>
      <c r="AI3387" s="6"/>
      <c r="AJ3387" s="6"/>
      <c r="AK3387" s="6"/>
      <c r="AL3387" s="6"/>
      <c r="AM3387" s="6"/>
      <c r="AN3387" s="6"/>
      <c r="AO3387" s="6"/>
      <c r="AP3387" s="6"/>
      <c r="AQ3387" s="21"/>
      <c r="AR3387" s="21"/>
      <c r="AS3387" s="21"/>
      <c r="AT3387" s="6"/>
      <c r="AU3387" s="6"/>
      <c r="AV3387" s="6"/>
      <c r="AW3387" s="6"/>
    </row>
    <row r="3388" spans="1:49" x14ac:dyDescent="0.35">
      <c r="A3388" s="20"/>
      <c r="B3388" s="20"/>
      <c r="C3388" s="20"/>
      <c r="D3388" s="20"/>
      <c r="E3388" s="6"/>
      <c r="F3388" s="6"/>
      <c r="G3388" s="6"/>
      <c r="H3388" s="6"/>
      <c r="I3388" s="6"/>
      <c r="J3388" s="6"/>
      <c r="K3388" s="6"/>
      <c r="L3388" s="6"/>
      <c r="M3388" s="6"/>
      <c r="N3388" s="6"/>
      <c r="O3388" s="6"/>
      <c r="P3388" s="6"/>
      <c r="Q3388" s="6"/>
      <c r="R3388" s="6"/>
      <c r="S3388" s="6"/>
      <c r="T3388" s="6"/>
      <c r="U3388" s="6"/>
      <c r="V3388" s="6"/>
      <c r="W3388" s="6"/>
      <c r="X3388" s="6"/>
      <c r="Y3388" s="6"/>
      <c r="Z3388" s="6"/>
      <c r="AA3388" s="6"/>
      <c r="AB3388" s="6"/>
      <c r="AC3388" s="6"/>
      <c r="AD3388" s="6"/>
      <c r="AE3388" s="6"/>
      <c r="AF3388" s="6"/>
      <c r="AG3388" s="6"/>
      <c r="AH3388" s="6"/>
      <c r="AI3388" s="6"/>
      <c r="AJ3388" s="6"/>
      <c r="AK3388" s="6"/>
      <c r="AL3388" s="6"/>
      <c r="AM3388" s="6"/>
      <c r="AN3388" s="6"/>
      <c r="AO3388" s="6"/>
      <c r="AP3388" s="6"/>
      <c r="AQ3388" s="21"/>
      <c r="AR3388" s="21"/>
      <c r="AS3388" s="21"/>
      <c r="AT3388" s="6"/>
      <c r="AU3388" s="6"/>
      <c r="AV3388" s="6"/>
      <c r="AW3388" s="6"/>
    </row>
    <row r="3389" spans="1:49" x14ac:dyDescent="0.35">
      <c r="A3389" s="20"/>
      <c r="B3389" s="20"/>
      <c r="C3389" s="20"/>
      <c r="D3389" s="20"/>
      <c r="E3389" s="6"/>
      <c r="F3389" s="6"/>
      <c r="G3389" s="6"/>
      <c r="H3389" s="6"/>
      <c r="I3389" s="6"/>
      <c r="J3389" s="6"/>
      <c r="K3389" s="6"/>
      <c r="L3389" s="6"/>
      <c r="M3389" s="6"/>
      <c r="N3389" s="6"/>
      <c r="O3389" s="6"/>
      <c r="P3389" s="6"/>
      <c r="Q3389" s="6"/>
      <c r="R3389" s="6"/>
      <c r="S3389" s="6"/>
      <c r="T3389" s="6"/>
      <c r="U3389" s="6"/>
      <c r="V3389" s="6"/>
      <c r="W3389" s="6"/>
      <c r="X3389" s="6"/>
      <c r="Y3389" s="6"/>
      <c r="Z3389" s="6"/>
      <c r="AA3389" s="6"/>
      <c r="AB3389" s="6"/>
      <c r="AC3389" s="6"/>
      <c r="AD3389" s="6"/>
      <c r="AE3389" s="6"/>
      <c r="AF3389" s="6"/>
      <c r="AG3389" s="6"/>
      <c r="AH3389" s="6"/>
      <c r="AI3389" s="6"/>
      <c r="AJ3389" s="6"/>
      <c r="AK3389" s="6"/>
      <c r="AL3389" s="6"/>
      <c r="AM3389" s="6"/>
      <c r="AN3389" s="6"/>
      <c r="AO3389" s="6"/>
      <c r="AP3389" s="6"/>
      <c r="AQ3389" s="21"/>
      <c r="AR3389" s="21"/>
      <c r="AS3389" s="21"/>
      <c r="AT3389" s="6"/>
      <c r="AU3389" s="6"/>
      <c r="AV3389" s="6"/>
      <c r="AW3389" s="6"/>
    </row>
    <row r="3390" spans="1:49" x14ac:dyDescent="0.35">
      <c r="A3390" s="20"/>
      <c r="B3390" s="20"/>
      <c r="C3390" s="20"/>
      <c r="D3390" s="20"/>
      <c r="E3390" s="6"/>
      <c r="F3390" s="6"/>
      <c r="G3390" s="6"/>
      <c r="H3390" s="6"/>
      <c r="I3390" s="6"/>
      <c r="J3390" s="6"/>
      <c r="K3390" s="6"/>
      <c r="L3390" s="6"/>
      <c r="M3390" s="6"/>
      <c r="N3390" s="6"/>
      <c r="O3390" s="6"/>
      <c r="P3390" s="6"/>
      <c r="Q3390" s="6"/>
      <c r="R3390" s="6"/>
      <c r="S3390" s="6"/>
      <c r="T3390" s="6"/>
      <c r="U3390" s="6"/>
      <c r="V3390" s="6"/>
      <c r="W3390" s="6"/>
      <c r="X3390" s="6"/>
      <c r="Y3390" s="6"/>
      <c r="Z3390" s="6"/>
      <c r="AA3390" s="6"/>
      <c r="AB3390" s="6"/>
      <c r="AC3390" s="6"/>
      <c r="AD3390" s="6"/>
      <c r="AE3390" s="6"/>
      <c r="AF3390" s="6"/>
      <c r="AG3390" s="6"/>
      <c r="AH3390" s="6"/>
      <c r="AI3390" s="6"/>
      <c r="AJ3390" s="6"/>
      <c r="AK3390" s="6"/>
      <c r="AL3390" s="6"/>
      <c r="AM3390" s="6"/>
      <c r="AN3390" s="6"/>
      <c r="AO3390" s="6"/>
      <c r="AP3390" s="6"/>
      <c r="AQ3390" s="21"/>
      <c r="AR3390" s="21"/>
      <c r="AS3390" s="21"/>
      <c r="AT3390" s="6"/>
      <c r="AU3390" s="6"/>
      <c r="AV3390" s="6"/>
      <c r="AW3390" s="6"/>
    </row>
    <row r="3391" spans="1:49" x14ac:dyDescent="0.35">
      <c r="A3391" s="20"/>
      <c r="B3391" s="20"/>
      <c r="C3391" s="20"/>
      <c r="D3391" s="20"/>
      <c r="E3391" s="6"/>
      <c r="F3391" s="6"/>
      <c r="G3391" s="6"/>
      <c r="H3391" s="6"/>
      <c r="I3391" s="6"/>
      <c r="J3391" s="6"/>
      <c r="K3391" s="6"/>
      <c r="L3391" s="6"/>
      <c r="M3391" s="6"/>
      <c r="N3391" s="6"/>
      <c r="O3391" s="6"/>
      <c r="P3391" s="6"/>
      <c r="Q3391" s="6"/>
      <c r="R3391" s="6"/>
      <c r="S3391" s="6"/>
      <c r="T3391" s="6"/>
      <c r="U3391" s="6"/>
      <c r="V3391" s="6"/>
      <c r="W3391" s="6"/>
      <c r="X3391" s="6"/>
      <c r="Y3391" s="6"/>
      <c r="Z3391" s="6"/>
      <c r="AA3391" s="6"/>
      <c r="AB3391" s="6"/>
      <c r="AC3391" s="6"/>
      <c r="AD3391" s="6"/>
      <c r="AE3391" s="6"/>
      <c r="AF3391" s="6"/>
      <c r="AG3391" s="6"/>
      <c r="AH3391" s="6"/>
      <c r="AI3391" s="6"/>
      <c r="AJ3391" s="6"/>
      <c r="AK3391" s="6"/>
      <c r="AL3391" s="6"/>
      <c r="AM3391" s="6"/>
      <c r="AN3391" s="6"/>
      <c r="AO3391" s="6"/>
      <c r="AP3391" s="6"/>
      <c r="AQ3391" s="21"/>
      <c r="AR3391" s="21"/>
      <c r="AS3391" s="21"/>
      <c r="AT3391" s="6"/>
      <c r="AU3391" s="6"/>
      <c r="AV3391" s="6"/>
      <c r="AW3391" s="6"/>
    </row>
    <row r="3392" spans="1:49" x14ac:dyDescent="0.35">
      <c r="A3392" s="20"/>
      <c r="B3392" s="20"/>
      <c r="C3392" s="20"/>
      <c r="D3392" s="20"/>
      <c r="E3392" s="6"/>
      <c r="F3392" s="6"/>
      <c r="G3392" s="6"/>
      <c r="H3392" s="6"/>
      <c r="I3392" s="6"/>
      <c r="J3392" s="6"/>
      <c r="K3392" s="6"/>
      <c r="L3392" s="6"/>
      <c r="M3392" s="6"/>
      <c r="N3392" s="6"/>
      <c r="O3392" s="6"/>
      <c r="P3392" s="6"/>
      <c r="Q3392" s="6"/>
      <c r="R3392" s="6"/>
      <c r="S3392" s="6"/>
      <c r="T3392" s="6"/>
      <c r="U3392" s="6"/>
      <c r="V3392" s="6"/>
      <c r="W3392" s="6"/>
      <c r="X3392" s="6"/>
      <c r="Y3392" s="6"/>
      <c r="Z3392" s="6"/>
      <c r="AA3392" s="6"/>
      <c r="AB3392" s="6"/>
      <c r="AC3392" s="6"/>
      <c r="AD3392" s="6"/>
      <c r="AE3392" s="6"/>
      <c r="AF3392" s="6"/>
      <c r="AG3392" s="6"/>
      <c r="AH3392" s="6"/>
      <c r="AI3392" s="6"/>
      <c r="AJ3392" s="6"/>
      <c r="AK3392" s="6"/>
      <c r="AL3392" s="6"/>
      <c r="AM3392" s="6"/>
      <c r="AN3392" s="6"/>
      <c r="AO3392" s="6"/>
      <c r="AP3392" s="6"/>
      <c r="AQ3392" s="21"/>
      <c r="AR3392" s="21"/>
      <c r="AS3392" s="21"/>
      <c r="AT3392" s="6"/>
      <c r="AU3392" s="6"/>
      <c r="AV3392" s="6"/>
      <c r="AW3392" s="6"/>
    </row>
    <row r="3393" spans="1:49" x14ac:dyDescent="0.35">
      <c r="A3393" s="20"/>
      <c r="B3393" s="20"/>
      <c r="C3393" s="20"/>
      <c r="D3393" s="20"/>
      <c r="E3393" s="6"/>
      <c r="F3393" s="6"/>
      <c r="G3393" s="6"/>
      <c r="H3393" s="6"/>
      <c r="I3393" s="6"/>
      <c r="J3393" s="6"/>
      <c r="K3393" s="6"/>
      <c r="L3393" s="6"/>
      <c r="M3393" s="6"/>
      <c r="N3393" s="6"/>
      <c r="O3393" s="6"/>
      <c r="P3393" s="6"/>
      <c r="Q3393" s="6"/>
      <c r="R3393" s="6"/>
      <c r="S3393" s="6"/>
      <c r="T3393" s="6"/>
      <c r="U3393" s="6"/>
      <c r="V3393" s="6"/>
      <c r="W3393" s="6"/>
      <c r="X3393" s="6"/>
      <c r="Y3393" s="6"/>
      <c r="Z3393" s="6"/>
      <c r="AA3393" s="6"/>
      <c r="AB3393" s="6"/>
      <c r="AC3393" s="6"/>
      <c r="AD3393" s="6"/>
      <c r="AE3393" s="6"/>
      <c r="AF3393" s="6"/>
      <c r="AG3393" s="6"/>
      <c r="AH3393" s="6"/>
      <c r="AI3393" s="6"/>
      <c r="AJ3393" s="6"/>
      <c r="AK3393" s="6"/>
      <c r="AL3393" s="6"/>
      <c r="AM3393" s="6"/>
      <c r="AN3393" s="6"/>
      <c r="AO3393" s="6"/>
      <c r="AP3393" s="6"/>
      <c r="AQ3393" s="21"/>
      <c r="AR3393" s="21"/>
      <c r="AS3393" s="21"/>
      <c r="AT3393" s="6"/>
      <c r="AU3393" s="6"/>
      <c r="AV3393" s="6"/>
      <c r="AW3393" s="6"/>
    </row>
    <row r="3394" spans="1:49" x14ac:dyDescent="0.35">
      <c r="A3394" s="20"/>
      <c r="B3394" s="20"/>
      <c r="C3394" s="20"/>
      <c r="D3394" s="20"/>
      <c r="E3394" s="6"/>
      <c r="F3394" s="6"/>
      <c r="G3394" s="6"/>
      <c r="H3394" s="6"/>
      <c r="I3394" s="6"/>
      <c r="J3394" s="6"/>
      <c r="K3394" s="6"/>
      <c r="L3394" s="6"/>
      <c r="M3394" s="6"/>
      <c r="N3394" s="6"/>
      <c r="O3394" s="6"/>
      <c r="P3394" s="6"/>
      <c r="Q3394" s="6"/>
      <c r="R3394" s="6"/>
      <c r="S3394" s="6"/>
      <c r="T3394" s="6"/>
      <c r="U3394" s="6"/>
      <c r="V3394" s="6"/>
      <c r="W3394" s="6"/>
      <c r="X3394" s="6"/>
      <c r="Y3394" s="6"/>
      <c r="Z3394" s="6"/>
      <c r="AA3394" s="6"/>
      <c r="AB3394" s="6"/>
      <c r="AC3394" s="6"/>
      <c r="AD3394" s="6"/>
      <c r="AE3394" s="6"/>
      <c r="AF3394" s="6"/>
      <c r="AG3394" s="6"/>
      <c r="AH3394" s="6"/>
      <c r="AI3394" s="6"/>
      <c r="AJ3394" s="6"/>
      <c r="AK3394" s="6"/>
      <c r="AL3394" s="6"/>
      <c r="AM3394" s="6"/>
      <c r="AN3394" s="6"/>
      <c r="AO3394" s="6"/>
      <c r="AP3394" s="6"/>
      <c r="AQ3394" s="21"/>
      <c r="AR3394" s="21"/>
      <c r="AS3394" s="21"/>
      <c r="AT3394" s="6"/>
      <c r="AU3394" s="6"/>
      <c r="AV3394" s="6"/>
      <c r="AW3394" s="6"/>
    </row>
    <row r="3395" spans="1:49" x14ac:dyDescent="0.35">
      <c r="A3395" s="20"/>
      <c r="B3395" s="20"/>
      <c r="C3395" s="20"/>
      <c r="D3395" s="20"/>
      <c r="E3395" s="6"/>
      <c r="F3395" s="6"/>
      <c r="G3395" s="6"/>
      <c r="H3395" s="6"/>
      <c r="I3395" s="6"/>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c r="AG3395" s="6"/>
      <c r="AH3395" s="6"/>
      <c r="AI3395" s="6"/>
      <c r="AJ3395" s="6"/>
      <c r="AK3395" s="6"/>
      <c r="AL3395" s="6"/>
      <c r="AM3395" s="6"/>
      <c r="AN3395" s="6"/>
      <c r="AO3395" s="6"/>
      <c r="AP3395" s="6"/>
      <c r="AQ3395" s="21"/>
      <c r="AR3395" s="21"/>
      <c r="AS3395" s="21"/>
      <c r="AT3395" s="6"/>
      <c r="AU3395" s="6"/>
      <c r="AV3395" s="6"/>
      <c r="AW3395" s="6"/>
    </row>
    <row r="3396" spans="1:49" x14ac:dyDescent="0.35">
      <c r="A3396" s="20"/>
      <c r="B3396" s="20"/>
      <c r="C3396" s="20"/>
      <c r="D3396" s="20"/>
      <c r="E3396" s="6"/>
      <c r="F3396" s="6"/>
      <c r="G3396" s="6"/>
      <c r="H3396" s="6"/>
      <c r="I3396" s="6"/>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c r="AG3396" s="6"/>
      <c r="AH3396" s="6"/>
      <c r="AI3396" s="6"/>
      <c r="AJ3396" s="6"/>
      <c r="AK3396" s="6"/>
      <c r="AL3396" s="6"/>
      <c r="AM3396" s="6"/>
      <c r="AN3396" s="6"/>
      <c r="AO3396" s="6"/>
      <c r="AP3396" s="6"/>
      <c r="AQ3396" s="21"/>
      <c r="AR3396" s="21"/>
      <c r="AS3396" s="21"/>
      <c r="AT3396" s="6"/>
      <c r="AU3396" s="6"/>
      <c r="AV3396" s="6"/>
      <c r="AW3396" s="6"/>
    </row>
    <row r="3397" spans="1:49" x14ac:dyDescent="0.35">
      <c r="A3397" s="20"/>
      <c r="B3397" s="20"/>
      <c r="C3397" s="20"/>
      <c r="D3397" s="20"/>
      <c r="E3397" s="6"/>
      <c r="F3397" s="6"/>
      <c r="G3397" s="6"/>
      <c r="H3397" s="6"/>
      <c r="I3397" s="6"/>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c r="AJ3397" s="6"/>
      <c r="AK3397" s="6"/>
      <c r="AL3397" s="6"/>
      <c r="AM3397" s="6"/>
      <c r="AN3397" s="6"/>
      <c r="AO3397" s="6"/>
      <c r="AP3397" s="6"/>
      <c r="AQ3397" s="21"/>
      <c r="AR3397" s="21"/>
      <c r="AS3397" s="21"/>
      <c r="AT3397" s="6"/>
      <c r="AU3397" s="6"/>
      <c r="AV3397" s="6"/>
      <c r="AW3397" s="6"/>
    </row>
    <row r="3398" spans="1:49" x14ac:dyDescent="0.35">
      <c r="A3398" s="20"/>
      <c r="B3398" s="20"/>
      <c r="C3398" s="20"/>
      <c r="D3398" s="20"/>
      <c r="E3398" s="6"/>
      <c r="F3398" s="6"/>
      <c r="G3398" s="6"/>
      <c r="H3398" s="6"/>
      <c r="I3398" s="6"/>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c r="AJ3398" s="6"/>
      <c r="AK3398" s="6"/>
      <c r="AL3398" s="6"/>
      <c r="AM3398" s="6"/>
      <c r="AN3398" s="6"/>
      <c r="AO3398" s="6"/>
      <c r="AP3398" s="6"/>
      <c r="AQ3398" s="21"/>
      <c r="AR3398" s="21"/>
      <c r="AS3398" s="21"/>
      <c r="AT3398" s="6"/>
      <c r="AU3398" s="6"/>
      <c r="AV3398" s="6"/>
      <c r="AW3398" s="6"/>
    </row>
    <row r="3399" spans="1:49" x14ac:dyDescent="0.35">
      <c r="A3399" s="20"/>
      <c r="B3399" s="20"/>
      <c r="C3399" s="20"/>
      <c r="D3399" s="20"/>
      <c r="E3399" s="6"/>
      <c r="F3399" s="6"/>
      <c r="G3399" s="6"/>
      <c r="H3399" s="6"/>
      <c r="I3399" s="6"/>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c r="AJ3399" s="6"/>
      <c r="AK3399" s="6"/>
      <c r="AL3399" s="6"/>
      <c r="AM3399" s="6"/>
      <c r="AN3399" s="6"/>
      <c r="AO3399" s="6"/>
      <c r="AP3399" s="6"/>
      <c r="AQ3399" s="21"/>
      <c r="AR3399" s="21"/>
      <c r="AS3399" s="21"/>
      <c r="AT3399" s="6"/>
      <c r="AU3399" s="6"/>
      <c r="AV3399" s="6"/>
      <c r="AW3399" s="6"/>
    </row>
    <row r="3400" spans="1:49" x14ac:dyDescent="0.35">
      <c r="A3400" s="20"/>
      <c r="B3400" s="20"/>
      <c r="C3400" s="20"/>
      <c r="D3400" s="20"/>
      <c r="E3400" s="6"/>
      <c r="F3400" s="6"/>
      <c r="G3400" s="6"/>
      <c r="H3400" s="6"/>
      <c r="I3400" s="6"/>
      <c r="J3400" s="6"/>
      <c r="K3400" s="6"/>
      <c r="L3400" s="6"/>
      <c r="M3400" s="6"/>
      <c r="N3400" s="6"/>
      <c r="O3400" s="6"/>
      <c r="P3400" s="6"/>
      <c r="Q3400" s="6"/>
      <c r="R3400" s="6"/>
      <c r="S3400" s="6"/>
      <c r="T3400" s="6"/>
      <c r="U3400" s="6"/>
      <c r="V3400" s="6"/>
      <c r="W3400" s="6"/>
      <c r="X3400" s="6"/>
      <c r="Y3400" s="6"/>
      <c r="Z3400" s="6"/>
      <c r="AA3400" s="6"/>
      <c r="AB3400" s="6"/>
      <c r="AC3400" s="6"/>
      <c r="AD3400" s="6"/>
      <c r="AE3400" s="6"/>
      <c r="AF3400" s="6"/>
      <c r="AG3400" s="6"/>
      <c r="AH3400" s="6"/>
      <c r="AI3400" s="6"/>
      <c r="AJ3400" s="6"/>
      <c r="AK3400" s="6"/>
      <c r="AL3400" s="6"/>
      <c r="AM3400" s="6"/>
      <c r="AN3400" s="6"/>
      <c r="AO3400" s="6"/>
      <c r="AP3400" s="6"/>
      <c r="AQ3400" s="21"/>
      <c r="AR3400" s="21"/>
      <c r="AS3400" s="21"/>
      <c r="AT3400" s="6"/>
      <c r="AU3400" s="6"/>
      <c r="AV3400" s="6"/>
      <c r="AW3400" s="6"/>
    </row>
    <row r="3401" spans="1:49" x14ac:dyDescent="0.35">
      <c r="A3401" s="20"/>
      <c r="B3401" s="20"/>
      <c r="C3401" s="20"/>
      <c r="D3401" s="20"/>
      <c r="E3401" s="6"/>
      <c r="F3401" s="6"/>
      <c r="G3401" s="6"/>
      <c r="H3401" s="6"/>
      <c r="I3401" s="6"/>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c r="AG3401" s="6"/>
      <c r="AH3401" s="6"/>
      <c r="AI3401" s="6"/>
      <c r="AJ3401" s="6"/>
      <c r="AK3401" s="6"/>
      <c r="AL3401" s="6"/>
      <c r="AM3401" s="6"/>
      <c r="AN3401" s="6"/>
      <c r="AO3401" s="6"/>
      <c r="AP3401" s="6"/>
      <c r="AQ3401" s="21"/>
      <c r="AR3401" s="21"/>
      <c r="AS3401" s="21"/>
      <c r="AT3401" s="6"/>
      <c r="AU3401" s="6"/>
      <c r="AV3401" s="6"/>
      <c r="AW3401" s="6"/>
    </row>
    <row r="3402" spans="1:49" x14ac:dyDescent="0.35">
      <c r="A3402" s="20"/>
      <c r="B3402" s="20"/>
      <c r="C3402" s="20"/>
      <c r="D3402" s="20"/>
      <c r="E3402" s="6"/>
      <c r="F3402" s="6"/>
      <c r="G3402" s="6"/>
      <c r="H3402" s="6"/>
      <c r="I3402" s="6"/>
      <c r="J3402" s="6"/>
      <c r="K3402" s="6"/>
      <c r="L3402" s="6"/>
      <c r="M3402" s="6"/>
      <c r="N3402" s="6"/>
      <c r="O3402" s="6"/>
      <c r="P3402" s="6"/>
      <c r="Q3402" s="6"/>
      <c r="R3402" s="6"/>
      <c r="S3402" s="6"/>
      <c r="T3402" s="6"/>
      <c r="U3402" s="6"/>
      <c r="V3402" s="6"/>
      <c r="W3402" s="6"/>
      <c r="X3402" s="6"/>
      <c r="Y3402" s="6"/>
      <c r="Z3402" s="6"/>
      <c r="AA3402" s="6"/>
      <c r="AB3402" s="6"/>
      <c r="AC3402" s="6"/>
      <c r="AD3402" s="6"/>
      <c r="AE3402" s="6"/>
      <c r="AF3402" s="6"/>
      <c r="AG3402" s="6"/>
      <c r="AH3402" s="6"/>
      <c r="AI3402" s="6"/>
      <c r="AJ3402" s="6"/>
      <c r="AK3402" s="6"/>
      <c r="AL3402" s="6"/>
      <c r="AM3402" s="6"/>
      <c r="AN3402" s="6"/>
      <c r="AO3402" s="6"/>
      <c r="AP3402" s="6"/>
      <c r="AQ3402" s="21"/>
      <c r="AR3402" s="21"/>
      <c r="AS3402" s="21"/>
      <c r="AT3402" s="6"/>
      <c r="AU3402" s="6"/>
      <c r="AV3402" s="6"/>
      <c r="AW3402" s="6"/>
    </row>
    <row r="3403" spans="1:49" x14ac:dyDescent="0.35">
      <c r="A3403" s="20"/>
      <c r="B3403" s="20"/>
      <c r="C3403" s="20"/>
      <c r="D3403" s="20"/>
      <c r="E3403" s="6"/>
      <c r="F3403" s="6"/>
      <c r="G3403" s="6"/>
      <c r="H3403" s="6"/>
      <c r="I3403" s="6"/>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c r="AJ3403" s="6"/>
      <c r="AK3403" s="6"/>
      <c r="AL3403" s="6"/>
      <c r="AM3403" s="6"/>
      <c r="AN3403" s="6"/>
      <c r="AO3403" s="6"/>
      <c r="AP3403" s="6"/>
      <c r="AQ3403" s="21"/>
      <c r="AR3403" s="21"/>
      <c r="AS3403" s="21"/>
      <c r="AT3403" s="6"/>
      <c r="AU3403" s="6"/>
      <c r="AV3403" s="6"/>
      <c r="AW3403" s="6"/>
    </row>
    <row r="3404" spans="1:49" x14ac:dyDescent="0.35">
      <c r="A3404" s="20"/>
      <c r="B3404" s="20"/>
      <c r="C3404" s="20"/>
      <c r="D3404" s="20"/>
      <c r="E3404" s="6"/>
      <c r="F3404" s="6"/>
      <c r="G3404" s="6"/>
      <c r="H3404" s="6"/>
      <c r="I3404" s="6"/>
      <c r="J3404" s="6"/>
      <c r="K3404" s="6"/>
      <c r="L3404" s="6"/>
      <c r="M3404" s="6"/>
      <c r="N3404" s="6"/>
      <c r="O3404" s="6"/>
      <c r="P3404" s="6"/>
      <c r="Q3404" s="6"/>
      <c r="R3404" s="6"/>
      <c r="S3404" s="6"/>
      <c r="T3404" s="6"/>
      <c r="U3404" s="6"/>
      <c r="V3404" s="6"/>
      <c r="W3404" s="6"/>
      <c r="X3404" s="6"/>
      <c r="Y3404" s="6"/>
      <c r="Z3404" s="6"/>
      <c r="AA3404" s="6"/>
      <c r="AB3404" s="6"/>
      <c r="AC3404" s="6"/>
      <c r="AD3404" s="6"/>
      <c r="AE3404" s="6"/>
      <c r="AF3404" s="6"/>
      <c r="AG3404" s="6"/>
      <c r="AH3404" s="6"/>
      <c r="AI3404" s="6"/>
      <c r="AJ3404" s="6"/>
      <c r="AK3404" s="6"/>
      <c r="AL3404" s="6"/>
      <c r="AM3404" s="6"/>
      <c r="AN3404" s="6"/>
      <c r="AO3404" s="6"/>
      <c r="AP3404" s="6"/>
      <c r="AQ3404" s="21"/>
      <c r="AR3404" s="21"/>
      <c r="AS3404" s="21"/>
      <c r="AT3404" s="6"/>
      <c r="AU3404" s="6"/>
      <c r="AV3404" s="6"/>
      <c r="AW3404" s="6"/>
    </row>
    <row r="3405" spans="1:49" x14ac:dyDescent="0.35">
      <c r="A3405" s="20"/>
      <c r="B3405" s="20"/>
      <c r="C3405" s="20"/>
      <c r="D3405" s="20"/>
      <c r="E3405" s="6"/>
      <c r="F3405" s="6"/>
      <c r="G3405" s="6"/>
      <c r="H3405" s="6"/>
      <c r="I3405" s="6"/>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c r="AJ3405" s="6"/>
      <c r="AK3405" s="6"/>
      <c r="AL3405" s="6"/>
      <c r="AM3405" s="6"/>
      <c r="AN3405" s="6"/>
      <c r="AO3405" s="6"/>
      <c r="AP3405" s="6"/>
      <c r="AQ3405" s="21"/>
      <c r="AR3405" s="21"/>
      <c r="AS3405" s="21"/>
      <c r="AT3405" s="6"/>
      <c r="AU3405" s="6"/>
      <c r="AV3405" s="6"/>
      <c r="AW3405" s="6"/>
    </row>
    <row r="3406" spans="1:49" x14ac:dyDescent="0.35">
      <c r="A3406" s="20"/>
      <c r="B3406" s="20"/>
      <c r="C3406" s="20"/>
      <c r="D3406" s="20"/>
      <c r="E3406" s="6"/>
      <c r="F3406" s="6"/>
      <c r="G3406" s="6"/>
      <c r="H3406" s="6"/>
      <c r="I3406" s="6"/>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c r="AJ3406" s="6"/>
      <c r="AK3406" s="6"/>
      <c r="AL3406" s="6"/>
      <c r="AM3406" s="6"/>
      <c r="AN3406" s="6"/>
      <c r="AO3406" s="6"/>
      <c r="AP3406" s="6"/>
      <c r="AQ3406" s="21"/>
      <c r="AR3406" s="21"/>
      <c r="AS3406" s="21"/>
      <c r="AT3406" s="6"/>
      <c r="AU3406" s="6"/>
      <c r="AV3406" s="6"/>
      <c r="AW3406" s="6"/>
    </row>
    <row r="3407" spans="1:49" x14ac:dyDescent="0.35">
      <c r="A3407" s="20"/>
      <c r="B3407" s="20"/>
      <c r="C3407" s="20"/>
      <c r="D3407" s="20"/>
      <c r="E3407" s="6"/>
      <c r="F3407" s="6"/>
      <c r="G3407" s="6"/>
      <c r="H3407" s="6"/>
      <c r="I3407" s="6"/>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c r="AJ3407" s="6"/>
      <c r="AK3407" s="6"/>
      <c r="AL3407" s="6"/>
      <c r="AM3407" s="6"/>
      <c r="AN3407" s="6"/>
      <c r="AO3407" s="6"/>
      <c r="AP3407" s="6"/>
      <c r="AQ3407" s="21"/>
      <c r="AR3407" s="21"/>
      <c r="AS3407" s="21"/>
      <c r="AT3407" s="6"/>
      <c r="AU3407" s="6"/>
      <c r="AV3407" s="6"/>
      <c r="AW3407" s="6"/>
    </row>
    <row r="3408" spans="1:49" x14ac:dyDescent="0.35">
      <c r="A3408" s="20"/>
      <c r="B3408" s="20"/>
      <c r="C3408" s="20"/>
      <c r="D3408" s="20"/>
      <c r="E3408" s="6"/>
      <c r="F3408" s="6"/>
      <c r="G3408" s="6"/>
      <c r="H3408" s="6"/>
      <c r="I3408" s="6"/>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c r="AJ3408" s="6"/>
      <c r="AK3408" s="6"/>
      <c r="AL3408" s="6"/>
      <c r="AM3408" s="6"/>
      <c r="AN3408" s="6"/>
      <c r="AO3408" s="6"/>
      <c r="AP3408" s="6"/>
      <c r="AQ3408" s="21"/>
      <c r="AR3408" s="21"/>
      <c r="AS3408" s="21"/>
      <c r="AT3408" s="6"/>
      <c r="AU3408" s="6"/>
      <c r="AV3408" s="6"/>
      <c r="AW3408" s="6"/>
    </row>
    <row r="3409" spans="1:49" x14ac:dyDescent="0.35">
      <c r="A3409" s="20"/>
      <c r="B3409" s="20"/>
      <c r="C3409" s="20"/>
      <c r="D3409" s="20"/>
      <c r="E3409" s="6"/>
      <c r="F3409" s="6"/>
      <c r="G3409" s="6"/>
      <c r="H3409" s="6"/>
      <c r="I3409" s="6"/>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c r="AJ3409" s="6"/>
      <c r="AK3409" s="6"/>
      <c r="AL3409" s="6"/>
      <c r="AM3409" s="6"/>
      <c r="AN3409" s="6"/>
      <c r="AO3409" s="6"/>
      <c r="AP3409" s="6"/>
      <c r="AQ3409" s="21"/>
      <c r="AR3409" s="21"/>
      <c r="AS3409" s="21"/>
      <c r="AT3409" s="6"/>
      <c r="AU3409" s="6"/>
      <c r="AV3409" s="6"/>
      <c r="AW3409" s="6"/>
    </row>
    <row r="3410" spans="1:49" x14ac:dyDescent="0.35">
      <c r="A3410" s="20"/>
      <c r="B3410" s="20"/>
      <c r="C3410" s="20"/>
      <c r="D3410" s="20"/>
      <c r="E3410" s="6"/>
      <c r="F3410" s="6"/>
      <c r="G3410" s="6"/>
      <c r="H3410" s="6"/>
      <c r="I3410" s="6"/>
      <c r="J3410" s="6"/>
      <c r="K3410" s="6"/>
      <c r="L3410" s="6"/>
      <c r="M3410" s="6"/>
      <c r="N3410" s="6"/>
      <c r="O3410" s="6"/>
      <c r="P3410" s="6"/>
      <c r="Q3410" s="6"/>
      <c r="R3410" s="6"/>
      <c r="S3410" s="6"/>
      <c r="T3410" s="6"/>
      <c r="U3410" s="6"/>
      <c r="V3410" s="6"/>
      <c r="W3410" s="6"/>
      <c r="X3410" s="6"/>
      <c r="Y3410" s="6"/>
      <c r="Z3410" s="6"/>
      <c r="AA3410" s="6"/>
      <c r="AB3410" s="6"/>
      <c r="AC3410" s="6"/>
      <c r="AD3410" s="6"/>
      <c r="AE3410" s="6"/>
      <c r="AF3410" s="6"/>
      <c r="AG3410" s="6"/>
      <c r="AH3410" s="6"/>
      <c r="AI3410" s="6"/>
      <c r="AJ3410" s="6"/>
      <c r="AK3410" s="6"/>
      <c r="AL3410" s="6"/>
      <c r="AM3410" s="6"/>
      <c r="AN3410" s="6"/>
      <c r="AO3410" s="6"/>
      <c r="AP3410" s="6"/>
      <c r="AQ3410" s="21"/>
      <c r="AR3410" s="21"/>
      <c r="AS3410" s="21"/>
      <c r="AT3410" s="6"/>
      <c r="AU3410" s="6"/>
      <c r="AV3410" s="6"/>
      <c r="AW3410" s="6"/>
    </row>
    <row r="3411" spans="1:49" x14ac:dyDescent="0.35">
      <c r="A3411" s="20"/>
      <c r="B3411" s="20"/>
      <c r="C3411" s="20"/>
      <c r="D3411" s="20"/>
      <c r="E3411" s="6"/>
      <c r="F3411" s="6"/>
      <c r="G3411" s="6"/>
      <c r="H3411" s="6"/>
      <c r="I3411" s="6"/>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c r="AJ3411" s="6"/>
      <c r="AK3411" s="6"/>
      <c r="AL3411" s="6"/>
      <c r="AM3411" s="6"/>
      <c r="AN3411" s="6"/>
      <c r="AO3411" s="6"/>
      <c r="AP3411" s="6"/>
      <c r="AQ3411" s="21"/>
      <c r="AR3411" s="21"/>
      <c r="AS3411" s="21"/>
      <c r="AT3411" s="6"/>
      <c r="AU3411" s="6"/>
      <c r="AV3411" s="6"/>
      <c r="AW3411" s="6"/>
    </row>
    <row r="3412" spans="1:49" x14ac:dyDescent="0.35">
      <c r="A3412" s="20"/>
      <c r="B3412" s="20"/>
      <c r="C3412" s="20"/>
      <c r="D3412" s="20"/>
      <c r="E3412" s="6"/>
      <c r="F3412" s="6"/>
      <c r="G3412" s="6"/>
      <c r="H3412" s="6"/>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c r="AG3412" s="6"/>
      <c r="AH3412" s="6"/>
      <c r="AI3412" s="6"/>
      <c r="AJ3412" s="6"/>
      <c r="AK3412" s="6"/>
      <c r="AL3412" s="6"/>
      <c r="AM3412" s="6"/>
      <c r="AN3412" s="6"/>
      <c r="AO3412" s="6"/>
      <c r="AP3412" s="6"/>
      <c r="AQ3412" s="21"/>
      <c r="AR3412" s="21"/>
      <c r="AS3412" s="21"/>
      <c r="AT3412" s="6"/>
      <c r="AU3412" s="6"/>
      <c r="AV3412" s="6"/>
      <c r="AW3412" s="6"/>
    </row>
    <row r="3413" spans="1:49" x14ac:dyDescent="0.35">
      <c r="A3413" s="20"/>
      <c r="B3413" s="20"/>
      <c r="C3413" s="20"/>
      <c r="D3413" s="20"/>
      <c r="E3413" s="6"/>
      <c r="F3413" s="6"/>
      <c r="G3413" s="6"/>
      <c r="H3413" s="6"/>
      <c r="I3413" s="6"/>
      <c r="J3413" s="6"/>
      <c r="K3413" s="6"/>
      <c r="L3413" s="6"/>
      <c r="M3413" s="6"/>
      <c r="N3413" s="6"/>
      <c r="O3413" s="6"/>
      <c r="P3413" s="6"/>
      <c r="Q3413" s="6"/>
      <c r="R3413" s="6"/>
      <c r="S3413" s="6"/>
      <c r="T3413" s="6"/>
      <c r="U3413" s="6"/>
      <c r="V3413" s="6"/>
      <c r="W3413" s="6"/>
      <c r="X3413" s="6"/>
      <c r="Y3413" s="6"/>
      <c r="Z3413" s="6"/>
      <c r="AA3413" s="6"/>
      <c r="AB3413" s="6"/>
      <c r="AC3413" s="6"/>
      <c r="AD3413" s="6"/>
      <c r="AE3413" s="6"/>
      <c r="AF3413" s="6"/>
      <c r="AG3413" s="6"/>
      <c r="AH3413" s="6"/>
      <c r="AI3413" s="6"/>
      <c r="AJ3413" s="6"/>
      <c r="AK3413" s="6"/>
      <c r="AL3413" s="6"/>
      <c r="AM3413" s="6"/>
      <c r="AN3413" s="6"/>
      <c r="AO3413" s="6"/>
      <c r="AP3413" s="6"/>
      <c r="AQ3413" s="21"/>
      <c r="AR3413" s="21"/>
      <c r="AS3413" s="21"/>
      <c r="AT3413" s="6"/>
      <c r="AU3413" s="6"/>
      <c r="AV3413" s="6"/>
      <c r="AW3413" s="6"/>
    </row>
    <row r="3414" spans="1:49" x14ac:dyDescent="0.35">
      <c r="A3414" s="20"/>
      <c r="B3414" s="20"/>
      <c r="C3414" s="20"/>
      <c r="D3414" s="20"/>
      <c r="E3414" s="6"/>
      <c r="F3414" s="6"/>
      <c r="G3414" s="6"/>
      <c r="H3414" s="6"/>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c r="AJ3414" s="6"/>
      <c r="AK3414" s="6"/>
      <c r="AL3414" s="6"/>
      <c r="AM3414" s="6"/>
      <c r="AN3414" s="6"/>
      <c r="AO3414" s="6"/>
      <c r="AP3414" s="6"/>
      <c r="AQ3414" s="21"/>
      <c r="AR3414" s="21"/>
      <c r="AS3414" s="21"/>
      <c r="AT3414" s="6"/>
      <c r="AU3414" s="6"/>
      <c r="AV3414" s="6"/>
      <c r="AW3414" s="6"/>
    </row>
    <row r="3415" spans="1:49" x14ac:dyDescent="0.35">
      <c r="A3415" s="20"/>
      <c r="B3415" s="20"/>
      <c r="C3415" s="20"/>
      <c r="D3415" s="20"/>
      <c r="E3415" s="6"/>
      <c r="F3415" s="6"/>
      <c r="G3415" s="6"/>
      <c r="H3415" s="6"/>
      <c r="I3415" s="6"/>
      <c r="J3415" s="6"/>
      <c r="K3415" s="6"/>
      <c r="L3415" s="6"/>
      <c r="M3415" s="6"/>
      <c r="N3415" s="6"/>
      <c r="O3415" s="6"/>
      <c r="P3415" s="6"/>
      <c r="Q3415" s="6"/>
      <c r="R3415" s="6"/>
      <c r="S3415" s="6"/>
      <c r="T3415" s="6"/>
      <c r="U3415" s="6"/>
      <c r="V3415" s="6"/>
      <c r="W3415" s="6"/>
      <c r="X3415" s="6"/>
      <c r="Y3415" s="6"/>
      <c r="Z3415" s="6"/>
      <c r="AA3415" s="6"/>
      <c r="AB3415" s="6"/>
      <c r="AC3415" s="6"/>
      <c r="AD3415" s="6"/>
      <c r="AE3415" s="6"/>
      <c r="AF3415" s="6"/>
      <c r="AG3415" s="6"/>
      <c r="AH3415" s="6"/>
      <c r="AI3415" s="6"/>
      <c r="AJ3415" s="6"/>
      <c r="AK3415" s="6"/>
      <c r="AL3415" s="6"/>
      <c r="AM3415" s="6"/>
      <c r="AN3415" s="6"/>
      <c r="AO3415" s="6"/>
      <c r="AP3415" s="6"/>
      <c r="AQ3415" s="21"/>
      <c r="AR3415" s="21"/>
      <c r="AS3415" s="21"/>
      <c r="AT3415" s="6"/>
      <c r="AU3415" s="6"/>
      <c r="AV3415" s="6"/>
      <c r="AW3415" s="6"/>
    </row>
    <row r="3416" spans="1:49" x14ac:dyDescent="0.35">
      <c r="A3416" s="20"/>
      <c r="B3416" s="20"/>
      <c r="C3416" s="20"/>
      <c r="D3416" s="20"/>
      <c r="E3416" s="6"/>
      <c r="F3416" s="6"/>
      <c r="G3416" s="6"/>
      <c r="H3416" s="6"/>
      <c r="I3416" s="6"/>
      <c r="J3416" s="6"/>
      <c r="K3416" s="6"/>
      <c r="L3416" s="6"/>
      <c r="M3416" s="6"/>
      <c r="N3416" s="6"/>
      <c r="O3416" s="6"/>
      <c r="P3416" s="6"/>
      <c r="Q3416" s="6"/>
      <c r="R3416" s="6"/>
      <c r="S3416" s="6"/>
      <c r="T3416" s="6"/>
      <c r="U3416" s="6"/>
      <c r="V3416" s="6"/>
      <c r="W3416" s="6"/>
      <c r="X3416" s="6"/>
      <c r="Y3416" s="6"/>
      <c r="Z3416" s="6"/>
      <c r="AA3416" s="6"/>
      <c r="AB3416" s="6"/>
      <c r="AC3416" s="6"/>
      <c r="AD3416" s="6"/>
      <c r="AE3416" s="6"/>
      <c r="AF3416" s="6"/>
      <c r="AG3416" s="6"/>
      <c r="AH3416" s="6"/>
      <c r="AI3416" s="6"/>
      <c r="AJ3416" s="6"/>
      <c r="AK3416" s="6"/>
      <c r="AL3416" s="6"/>
      <c r="AM3416" s="6"/>
      <c r="AN3416" s="6"/>
      <c r="AO3416" s="6"/>
      <c r="AP3416" s="6"/>
      <c r="AQ3416" s="21"/>
      <c r="AR3416" s="21"/>
      <c r="AS3416" s="21"/>
      <c r="AT3416" s="6"/>
      <c r="AU3416" s="6"/>
      <c r="AV3416" s="6"/>
      <c r="AW3416" s="6"/>
    </row>
    <row r="3417" spans="1:49" x14ac:dyDescent="0.35">
      <c r="A3417" s="20"/>
      <c r="B3417" s="20"/>
      <c r="C3417" s="20"/>
      <c r="D3417" s="20"/>
      <c r="E3417" s="6"/>
      <c r="F3417" s="6"/>
      <c r="G3417" s="6"/>
      <c r="H3417" s="6"/>
      <c r="I3417" s="6"/>
      <c r="J3417" s="6"/>
      <c r="K3417" s="6"/>
      <c r="L3417" s="6"/>
      <c r="M3417" s="6"/>
      <c r="N3417" s="6"/>
      <c r="O3417" s="6"/>
      <c r="P3417" s="6"/>
      <c r="Q3417" s="6"/>
      <c r="R3417" s="6"/>
      <c r="S3417" s="6"/>
      <c r="T3417" s="6"/>
      <c r="U3417" s="6"/>
      <c r="V3417" s="6"/>
      <c r="W3417" s="6"/>
      <c r="X3417" s="6"/>
      <c r="Y3417" s="6"/>
      <c r="Z3417" s="6"/>
      <c r="AA3417" s="6"/>
      <c r="AB3417" s="6"/>
      <c r="AC3417" s="6"/>
      <c r="AD3417" s="6"/>
      <c r="AE3417" s="6"/>
      <c r="AF3417" s="6"/>
      <c r="AG3417" s="6"/>
      <c r="AH3417" s="6"/>
      <c r="AI3417" s="6"/>
      <c r="AJ3417" s="6"/>
      <c r="AK3417" s="6"/>
      <c r="AL3417" s="6"/>
      <c r="AM3417" s="6"/>
      <c r="AN3417" s="6"/>
      <c r="AO3417" s="6"/>
      <c r="AP3417" s="6"/>
      <c r="AQ3417" s="21"/>
      <c r="AR3417" s="21"/>
      <c r="AS3417" s="21"/>
      <c r="AT3417" s="6"/>
      <c r="AU3417" s="6"/>
      <c r="AV3417" s="6"/>
      <c r="AW3417" s="6"/>
    </row>
    <row r="3418" spans="1:49" x14ac:dyDescent="0.35">
      <c r="A3418" s="20"/>
      <c r="B3418" s="20"/>
      <c r="C3418" s="20"/>
      <c r="D3418" s="20"/>
      <c r="E3418" s="6"/>
      <c r="F3418" s="6"/>
      <c r="G3418" s="6"/>
      <c r="H3418" s="6"/>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c r="AG3418" s="6"/>
      <c r="AH3418" s="6"/>
      <c r="AI3418" s="6"/>
      <c r="AJ3418" s="6"/>
      <c r="AK3418" s="6"/>
      <c r="AL3418" s="6"/>
      <c r="AM3418" s="6"/>
      <c r="AN3418" s="6"/>
      <c r="AO3418" s="6"/>
      <c r="AP3418" s="6"/>
      <c r="AQ3418" s="21"/>
      <c r="AR3418" s="21"/>
      <c r="AS3418" s="21"/>
      <c r="AT3418" s="6"/>
      <c r="AU3418" s="6"/>
      <c r="AV3418" s="6"/>
      <c r="AW3418" s="6"/>
    </row>
    <row r="3419" spans="1:49" x14ac:dyDescent="0.35">
      <c r="A3419" s="20"/>
      <c r="B3419" s="20"/>
      <c r="C3419" s="20"/>
      <c r="D3419" s="20"/>
      <c r="E3419" s="6"/>
      <c r="F3419" s="6"/>
      <c r="G3419" s="6"/>
      <c r="H3419" s="6"/>
      <c r="I3419" s="6"/>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c r="AG3419" s="6"/>
      <c r="AH3419" s="6"/>
      <c r="AI3419" s="6"/>
      <c r="AJ3419" s="6"/>
      <c r="AK3419" s="6"/>
      <c r="AL3419" s="6"/>
      <c r="AM3419" s="6"/>
      <c r="AN3419" s="6"/>
      <c r="AO3419" s="6"/>
      <c r="AP3419" s="6"/>
      <c r="AQ3419" s="21"/>
      <c r="AR3419" s="21"/>
      <c r="AS3419" s="21"/>
      <c r="AT3419" s="6"/>
      <c r="AU3419" s="6"/>
      <c r="AV3419" s="6"/>
      <c r="AW3419" s="6"/>
    </row>
    <row r="3420" spans="1:49" x14ac:dyDescent="0.35">
      <c r="A3420" s="20"/>
      <c r="B3420" s="20"/>
      <c r="C3420" s="20"/>
      <c r="D3420" s="20"/>
      <c r="E3420" s="6"/>
      <c r="F3420" s="6"/>
      <c r="G3420" s="6"/>
      <c r="H3420" s="6"/>
      <c r="I3420" s="6"/>
      <c r="J3420" s="6"/>
      <c r="K3420" s="6"/>
      <c r="L3420" s="6"/>
      <c r="M3420" s="6"/>
      <c r="N3420" s="6"/>
      <c r="O3420" s="6"/>
      <c r="P3420" s="6"/>
      <c r="Q3420" s="6"/>
      <c r="R3420" s="6"/>
      <c r="S3420" s="6"/>
      <c r="T3420" s="6"/>
      <c r="U3420" s="6"/>
      <c r="V3420" s="6"/>
      <c r="W3420" s="6"/>
      <c r="X3420" s="6"/>
      <c r="Y3420" s="6"/>
      <c r="Z3420" s="6"/>
      <c r="AA3420" s="6"/>
      <c r="AB3420" s="6"/>
      <c r="AC3420" s="6"/>
      <c r="AD3420" s="6"/>
      <c r="AE3420" s="6"/>
      <c r="AF3420" s="6"/>
      <c r="AG3420" s="6"/>
      <c r="AH3420" s="6"/>
      <c r="AI3420" s="6"/>
      <c r="AJ3420" s="6"/>
      <c r="AK3420" s="6"/>
      <c r="AL3420" s="6"/>
      <c r="AM3420" s="6"/>
      <c r="AN3420" s="6"/>
      <c r="AO3420" s="6"/>
      <c r="AP3420" s="6"/>
      <c r="AQ3420" s="21"/>
      <c r="AR3420" s="21"/>
      <c r="AS3420" s="21"/>
      <c r="AT3420" s="6"/>
      <c r="AU3420" s="6"/>
      <c r="AV3420" s="6"/>
      <c r="AW3420" s="6"/>
    </row>
    <row r="3421" spans="1:49" x14ac:dyDescent="0.35">
      <c r="A3421" s="20"/>
      <c r="B3421" s="20"/>
      <c r="C3421" s="20"/>
      <c r="D3421" s="20"/>
      <c r="E3421" s="6"/>
      <c r="F3421" s="6"/>
      <c r="G3421" s="6"/>
      <c r="H3421" s="6"/>
      <c r="I3421" s="6"/>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c r="AJ3421" s="6"/>
      <c r="AK3421" s="6"/>
      <c r="AL3421" s="6"/>
      <c r="AM3421" s="6"/>
      <c r="AN3421" s="6"/>
      <c r="AO3421" s="6"/>
      <c r="AP3421" s="6"/>
      <c r="AQ3421" s="21"/>
      <c r="AR3421" s="21"/>
      <c r="AS3421" s="21"/>
      <c r="AT3421" s="6"/>
      <c r="AU3421" s="6"/>
      <c r="AV3421" s="6"/>
      <c r="AW3421" s="6"/>
    </row>
    <row r="3422" spans="1:49" x14ac:dyDescent="0.35">
      <c r="A3422" s="20"/>
      <c r="B3422" s="20"/>
      <c r="C3422" s="20"/>
      <c r="D3422" s="20"/>
      <c r="E3422" s="6"/>
      <c r="F3422" s="6"/>
      <c r="G3422" s="6"/>
      <c r="H3422" s="6"/>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c r="AK3422" s="6"/>
      <c r="AL3422" s="6"/>
      <c r="AM3422" s="6"/>
      <c r="AN3422" s="6"/>
      <c r="AO3422" s="6"/>
      <c r="AP3422" s="6"/>
      <c r="AQ3422" s="21"/>
      <c r="AR3422" s="21"/>
      <c r="AS3422" s="21"/>
      <c r="AT3422" s="6"/>
      <c r="AU3422" s="6"/>
      <c r="AV3422" s="6"/>
      <c r="AW3422" s="6"/>
    </row>
    <row r="3423" spans="1:49" x14ac:dyDescent="0.35">
      <c r="A3423" s="20"/>
      <c r="B3423" s="20"/>
      <c r="C3423" s="20"/>
      <c r="D3423" s="20"/>
      <c r="E3423" s="6"/>
      <c r="F3423" s="6"/>
      <c r="G3423" s="6"/>
      <c r="H3423" s="6"/>
      <c r="I3423" s="6"/>
      <c r="J3423" s="6"/>
      <c r="K3423" s="6"/>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c r="AJ3423" s="6"/>
      <c r="AK3423" s="6"/>
      <c r="AL3423" s="6"/>
      <c r="AM3423" s="6"/>
      <c r="AN3423" s="6"/>
      <c r="AO3423" s="6"/>
      <c r="AP3423" s="6"/>
      <c r="AQ3423" s="21"/>
      <c r="AR3423" s="21"/>
      <c r="AS3423" s="21"/>
      <c r="AT3423" s="6"/>
      <c r="AU3423" s="6"/>
      <c r="AV3423" s="6"/>
      <c r="AW3423" s="6"/>
    </row>
    <row r="3424" spans="1:49" x14ac:dyDescent="0.35">
      <c r="A3424" s="20"/>
      <c r="B3424" s="20"/>
      <c r="C3424" s="20"/>
      <c r="D3424" s="20"/>
      <c r="E3424" s="6"/>
      <c r="F3424" s="6"/>
      <c r="G3424" s="6"/>
      <c r="H3424" s="6"/>
      <c r="I3424" s="6"/>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c r="AN3424" s="6"/>
      <c r="AO3424" s="6"/>
      <c r="AP3424" s="6"/>
      <c r="AQ3424" s="21"/>
      <c r="AR3424" s="21"/>
      <c r="AS3424" s="21"/>
      <c r="AT3424" s="6"/>
      <c r="AU3424" s="6"/>
      <c r="AV3424" s="6"/>
      <c r="AW3424" s="6"/>
    </row>
    <row r="3425" spans="1:49" x14ac:dyDescent="0.35">
      <c r="A3425" s="20"/>
      <c r="B3425" s="20"/>
      <c r="C3425" s="20"/>
      <c r="D3425" s="20"/>
      <c r="E3425" s="6"/>
      <c r="F3425" s="6"/>
      <c r="G3425" s="6"/>
      <c r="H3425" s="6"/>
      <c r="I3425" s="6"/>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c r="AK3425" s="6"/>
      <c r="AL3425" s="6"/>
      <c r="AM3425" s="6"/>
      <c r="AN3425" s="6"/>
      <c r="AO3425" s="6"/>
      <c r="AP3425" s="6"/>
      <c r="AQ3425" s="21"/>
      <c r="AR3425" s="21"/>
      <c r="AS3425" s="21"/>
      <c r="AT3425" s="6"/>
      <c r="AU3425" s="6"/>
      <c r="AV3425" s="6"/>
      <c r="AW3425" s="6"/>
    </row>
    <row r="3426" spans="1:49" x14ac:dyDescent="0.35">
      <c r="A3426" s="20"/>
      <c r="B3426" s="20"/>
      <c r="C3426" s="20"/>
      <c r="D3426" s="20"/>
      <c r="E3426" s="6"/>
      <c r="F3426" s="6"/>
      <c r="G3426" s="6"/>
      <c r="H3426" s="6"/>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c r="AK3426" s="6"/>
      <c r="AL3426" s="6"/>
      <c r="AM3426" s="6"/>
      <c r="AN3426" s="6"/>
      <c r="AO3426" s="6"/>
      <c r="AP3426" s="6"/>
      <c r="AQ3426" s="21"/>
      <c r="AR3426" s="21"/>
      <c r="AS3426" s="21"/>
      <c r="AT3426" s="6"/>
      <c r="AU3426" s="6"/>
      <c r="AV3426" s="6"/>
      <c r="AW3426" s="6"/>
    </row>
    <row r="3427" spans="1:49" x14ac:dyDescent="0.35">
      <c r="A3427" s="20"/>
      <c r="B3427" s="20"/>
      <c r="C3427" s="20"/>
      <c r="D3427" s="20"/>
      <c r="E3427" s="6"/>
      <c r="F3427" s="6"/>
      <c r="G3427" s="6"/>
      <c r="H3427" s="6"/>
      <c r="I3427" s="6"/>
      <c r="J3427" s="6"/>
      <c r="K3427" s="6"/>
      <c r="L3427" s="6"/>
      <c r="M3427" s="6"/>
      <c r="N3427" s="6"/>
      <c r="O3427" s="6"/>
      <c r="P3427" s="6"/>
      <c r="Q3427" s="6"/>
      <c r="R3427" s="6"/>
      <c r="S3427" s="6"/>
      <c r="T3427" s="6"/>
      <c r="U3427" s="6"/>
      <c r="V3427" s="6"/>
      <c r="W3427" s="6"/>
      <c r="X3427" s="6"/>
      <c r="Y3427" s="6"/>
      <c r="Z3427" s="6"/>
      <c r="AA3427" s="6"/>
      <c r="AB3427" s="6"/>
      <c r="AC3427" s="6"/>
      <c r="AD3427" s="6"/>
      <c r="AE3427" s="6"/>
      <c r="AF3427" s="6"/>
      <c r="AG3427" s="6"/>
      <c r="AH3427" s="6"/>
      <c r="AI3427" s="6"/>
      <c r="AJ3427" s="6"/>
      <c r="AK3427" s="6"/>
      <c r="AL3427" s="6"/>
      <c r="AM3427" s="6"/>
      <c r="AN3427" s="6"/>
      <c r="AO3427" s="6"/>
      <c r="AP3427" s="6"/>
      <c r="AQ3427" s="21"/>
      <c r="AR3427" s="21"/>
      <c r="AS3427" s="21"/>
      <c r="AT3427" s="6"/>
      <c r="AU3427" s="6"/>
      <c r="AV3427" s="6"/>
      <c r="AW3427" s="6"/>
    </row>
    <row r="3428" spans="1:49" x14ac:dyDescent="0.35">
      <c r="A3428" s="20"/>
      <c r="B3428" s="20"/>
      <c r="C3428" s="20"/>
      <c r="D3428" s="20"/>
      <c r="E3428" s="6"/>
      <c r="F3428" s="6"/>
      <c r="G3428" s="6"/>
      <c r="H3428" s="6"/>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c r="AG3428" s="6"/>
      <c r="AH3428" s="6"/>
      <c r="AI3428" s="6"/>
      <c r="AJ3428" s="6"/>
      <c r="AK3428" s="6"/>
      <c r="AL3428" s="6"/>
      <c r="AM3428" s="6"/>
      <c r="AN3428" s="6"/>
      <c r="AO3428" s="6"/>
      <c r="AP3428" s="6"/>
      <c r="AQ3428" s="21"/>
      <c r="AR3428" s="21"/>
      <c r="AS3428" s="21"/>
      <c r="AT3428" s="6"/>
      <c r="AU3428" s="6"/>
      <c r="AV3428" s="6"/>
      <c r="AW3428" s="6"/>
    </row>
    <row r="3429" spans="1:49" x14ac:dyDescent="0.35">
      <c r="A3429" s="20"/>
      <c r="B3429" s="20"/>
      <c r="C3429" s="20"/>
      <c r="D3429" s="20"/>
      <c r="E3429" s="6"/>
      <c r="F3429" s="6"/>
      <c r="G3429" s="6"/>
      <c r="H3429" s="6"/>
      <c r="I3429" s="6"/>
      <c r="J3429" s="6"/>
      <c r="K3429" s="6"/>
      <c r="L3429" s="6"/>
      <c r="M3429" s="6"/>
      <c r="N3429" s="6"/>
      <c r="O3429" s="6"/>
      <c r="P3429" s="6"/>
      <c r="Q3429" s="6"/>
      <c r="R3429" s="6"/>
      <c r="S3429" s="6"/>
      <c r="T3429" s="6"/>
      <c r="U3429" s="6"/>
      <c r="V3429" s="6"/>
      <c r="W3429" s="6"/>
      <c r="X3429" s="6"/>
      <c r="Y3429" s="6"/>
      <c r="Z3429" s="6"/>
      <c r="AA3429" s="6"/>
      <c r="AB3429" s="6"/>
      <c r="AC3429" s="6"/>
      <c r="AD3429" s="6"/>
      <c r="AE3429" s="6"/>
      <c r="AF3429" s="6"/>
      <c r="AG3429" s="6"/>
      <c r="AH3429" s="6"/>
      <c r="AI3429" s="6"/>
      <c r="AJ3429" s="6"/>
      <c r="AK3429" s="6"/>
      <c r="AL3429" s="6"/>
      <c r="AM3429" s="6"/>
      <c r="AN3429" s="6"/>
      <c r="AO3429" s="6"/>
      <c r="AP3429" s="6"/>
      <c r="AQ3429" s="21"/>
      <c r="AR3429" s="21"/>
      <c r="AS3429" s="21"/>
      <c r="AT3429" s="6"/>
      <c r="AU3429" s="6"/>
      <c r="AV3429" s="6"/>
      <c r="AW3429" s="6"/>
    </row>
    <row r="3430" spans="1:49" x14ac:dyDescent="0.35">
      <c r="A3430" s="20"/>
      <c r="B3430" s="20"/>
      <c r="C3430" s="20"/>
      <c r="D3430" s="20"/>
      <c r="E3430" s="6"/>
      <c r="F3430" s="6"/>
      <c r="G3430" s="6"/>
      <c r="H3430" s="6"/>
      <c r="I3430" s="6"/>
      <c r="J3430" s="6"/>
      <c r="K3430" s="6"/>
      <c r="L3430" s="6"/>
      <c r="M3430" s="6"/>
      <c r="N3430" s="6"/>
      <c r="O3430" s="6"/>
      <c r="P3430" s="6"/>
      <c r="Q3430" s="6"/>
      <c r="R3430" s="6"/>
      <c r="S3430" s="6"/>
      <c r="T3430" s="6"/>
      <c r="U3430" s="6"/>
      <c r="V3430" s="6"/>
      <c r="W3430" s="6"/>
      <c r="X3430" s="6"/>
      <c r="Y3430" s="6"/>
      <c r="Z3430" s="6"/>
      <c r="AA3430" s="6"/>
      <c r="AB3430" s="6"/>
      <c r="AC3430" s="6"/>
      <c r="AD3430" s="6"/>
      <c r="AE3430" s="6"/>
      <c r="AF3430" s="6"/>
      <c r="AG3430" s="6"/>
      <c r="AH3430" s="6"/>
      <c r="AI3430" s="6"/>
      <c r="AJ3430" s="6"/>
      <c r="AK3430" s="6"/>
      <c r="AL3430" s="6"/>
      <c r="AM3430" s="6"/>
      <c r="AN3430" s="6"/>
      <c r="AO3430" s="6"/>
      <c r="AP3430" s="6"/>
      <c r="AQ3430" s="21"/>
      <c r="AR3430" s="21"/>
      <c r="AS3430" s="21"/>
      <c r="AT3430" s="6"/>
      <c r="AU3430" s="6"/>
      <c r="AV3430" s="6"/>
      <c r="AW3430" s="6"/>
    </row>
    <row r="3431" spans="1:49" x14ac:dyDescent="0.35">
      <c r="A3431" s="20"/>
      <c r="B3431" s="20"/>
      <c r="C3431" s="20"/>
      <c r="D3431" s="20"/>
      <c r="E3431" s="6"/>
      <c r="F3431" s="6"/>
      <c r="G3431" s="6"/>
      <c r="H3431" s="6"/>
      <c r="I3431" s="6"/>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c r="AJ3431" s="6"/>
      <c r="AK3431" s="6"/>
      <c r="AL3431" s="6"/>
      <c r="AM3431" s="6"/>
      <c r="AN3431" s="6"/>
      <c r="AO3431" s="6"/>
      <c r="AP3431" s="6"/>
      <c r="AQ3431" s="21"/>
      <c r="AR3431" s="21"/>
      <c r="AS3431" s="21"/>
      <c r="AT3431" s="6"/>
      <c r="AU3431" s="6"/>
      <c r="AV3431" s="6"/>
      <c r="AW3431" s="6"/>
    </row>
    <row r="3432" spans="1:49" x14ac:dyDescent="0.35">
      <c r="A3432" s="20"/>
      <c r="B3432" s="20"/>
      <c r="C3432" s="20"/>
      <c r="D3432" s="20"/>
      <c r="E3432" s="6"/>
      <c r="F3432" s="6"/>
      <c r="G3432" s="6"/>
      <c r="H3432" s="6"/>
      <c r="I3432" s="6"/>
      <c r="J3432" s="6"/>
      <c r="K3432" s="6"/>
      <c r="L3432" s="6"/>
      <c r="M3432" s="6"/>
      <c r="N3432" s="6"/>
      <c r="O3432" s="6"/>
      <c r="P3432" s="6"/>
      <c r="Q3432" s="6"/>
      <c r="R3432" s="6"/>
      <c r="S3432" s="6"/>
      <c r="T3432" s="6"/>
      <c r="U3432" s="6"/>
      <c r="V3432" s="6"/>
      <c r="W3432" s="6"/>
      <c r="X3432" s="6"/>
      <c r="Y3432" s="6"/>
      <c r="Z3432" s="6"/>
      <c r="AA3432" s="6"/>
      <c r="AB3432" s="6"/>
      <c r="AC3432" s="6"/>
      <c r="AD3432" s="6"/>
      <c r="AE3432" s="6"/>
      <c r="AF3432" s="6"/>
      <c r="AG3432" s="6"/>
      <c r="AH3432" s="6"/>
      <c r="AI3432" s="6"/>
      <c r="AJ3432" s="6"/>
      <c r="AK3432" s="6"/>
      <c r="AL3432" s="6"/>
      <c r="AM3432" s="6"/>
      <c r="AN3432" s="6"/>
      <c r="AO3432" s="6"/>
      <c r="AP3432" s="6"/>
      <c r="AQ3432" s="21"/>
      <c r="AR3432" s="21"/>
      <c r="AS3432" s="21"/>
      <c r="AT3432" s="6"/>
      <c r="AU3432" s="6"/>
      <c r="AV3432" s="6"/>
      <c r="AW3432" s="6"/>
    </row>
    <row r="3433" spans="1:49" x14ac:dyDescent="0.35">
      <c r="A3433" s="20"/>
      <c r="B3433" s="20"/>
      <c r="C3433" s="20"/>
      <c r="D3433" s="20"/>
      <c r="E3433" s="6"/>
      <c r="F3433" s="6"/>
      <c r="G3433" s="6"/>
      <c r="H3433" s="6"/>
      <c r="I3433" s="6"/>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c r="AJ3433" s="6"/>
      <c r="AK3433" s="6"/>
      <c r="AL3433" s="6"/>
      <c r="AM3433" s="6"/>
      <c r="AN3433" s="6"/>
      <c r="AO3433" s="6"/>
      <c r="AP3433" s="6"/>
      <c r="AQ3433" s="21"/>
      <c r="AR3433" s="21"/>
      <c r="AS3433" s="21"/>
      <c r="AT3433" s="6"/>
      <c r="AU3433" s="6"/>
      <c r="AV3433" s="6"/>
      <c r="AW3433" s="6"/>
    </row>
    <row r="3434" spans="1:49" x14ac:dyDescent="0.35">
      <c r="A3434" s="20"/>
      <c r="B3434" s="20"/>
      <c r="C3434" s="20"/>
      <c r="D3434" s="20"/>
      <c r="E3434" s="6"/>
      <c r="F3434" s="6"/>
      <c r="G3434" s="6"/>
      <c r="H3434" s="6"/>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c r="AJ3434" s="6"/>
      <c r="AK3434" s="6"/>
      <c r="AL3434" s="6"/>
      <c r="AM3434" s="6"/>
      <c r="AN3434" s="6"/>
      <c r="AO3434" s="6"/>
      <c r="AP3434" s="6"/>
      <c r="AQ3434" s="21"/>
      <c r="AR3434" s="21"/>
      <c r="AS3434" s="21"/>
      <c r="AT3434" s="6"/>
      <c r="AU3434" s="6"/>
      <c r="AV3434" s="6"/>
      <c r="AW3434" s="6"/>
    </row>
    <row r="3435" spans="1:49" x14ac:dyDescent="0.35">
      <c r="A3435" s="20"/>
      <c r="B3435" s="20"/>
      <c r="C3435" s="20"/>
      <c r="D3435" s="20"/>
      <c r="E3435" s="6"/>
      <c r="F3435" s="6"/>
      <c r="G3435" s="6"/>
      <c r="H3435" s="6"/>
      <c r="I3435" s="6"/>
      <c r="J3435" s="6"/>
      <c r="K3435" s="6"/>
      <c r="L3435" s="6"/>
      <c r="M3435" s="6"/>
      <c r="N3435" s="6"/>
      <c r="O3435" s="6"/>
      <c r="P3435" s="6"/>
      <c r="Q3435" s="6"/>
      <c r="R3435" s="6"/>
      <c r="S3435" s="6"/>
      <c r="T3435" s="6"/>
      <c r="U3435" s="6"/>
      <c r="V3435" s="6"/>
      <c r="W3435" s="6"/>
      <c r="X3435" s="6"/>
      <c r="Y3435" s="6"/>
      <c r="Z3435" s="6"/>
      <c r="AA3435" s="6"/>
      <c r="AB3435" s="6"/>
      <c r="AC3435" s="6"/>
      <c r="AD3435" s="6"/>
      <c r="AE3435" s="6"/>
      <c r="AF3435" s="6"/>
      <c r="AG3435" s="6"/>
      <c r="AH3435" s="6"/>
      <c r="AI3435" s="6"/>
      <c r="AJ3435" s="6"/>
      <c r="AK3435" s="6"/>
      <c r="AL3435" s="6"/>
      <c r="AM3435" s="6"/>
      <c r="AN3435" s="6"/>
      <c r="AO3435" s="6"/>
      <c r="AP3435" s="6"/>
      <c r="AQ3435" s="21"/>
      <c r="AR3435" s="21"/>
      <c r="AS3435" s="21"/>
      <c r="AT3435" s="6"/>
      <c r="AU3435" s="6"/>
      <c r="AV3435" s="6"/>
      <c r="AW3435" s="6"/>
    </row>
    <row r="3436" spans="1:49" x14ac:dyDescent="0.35">
      <c r="A3436" s="20"/>
      <c r="B3436" s="20"/>
      <c r="C3436" s="20"/>
      <c r="D3436" s="20"/>
      <c r="E3436" s="6"/>
      <c r="F3436" s="6"/>
      <c r="G3436" s="6"/>
      <c r="H3436" s="6"/>
      <c r="I3436" s="6"/>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c r="AK3436" s="6"/>
      <c r="AL3436" s="6"/>
      <c r="AM3436" s="6"/>
      <c r="AN3436" s="6"/>
      <c r="AO3436" s="6"/>
      <c r="AP3436" s="6"/>
      <c r="AQ3436" s="21"/>
      <c r="AR3436" s="21"/>
      <c r="AS3436" s="21"/>
      <c r="AT3436" s="6"/>
      <c r="AU3436" s="6"/>
      <c r="AV3436" s="6"/>
      <c r="AW3436" s="6"/>
    </row>
    <row r="3437" spans="1:49" x14ac:dyDescent="0.35">
      <c r="A3437" s="20"/>
      <c r="B3437" s="20"/>
      <c r="C3437" s="20"/>
      <c r="D3437" s="20"/>
      <c r="E3437" s="6"/>
      <c r="F3437" s="6"/>
      <c r="G3437" s="6"/>
      <c r="H3437" s="6"/>
      <c r="I3437" s="6"/>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c r="AK3437" s="6"/>
      <c r="AL3437" s="6"/>
      <c r="AM3437" s="6"/>
      <c r="AN3437" s="6"/>
      <c r="AO3437" s="6"/>
      <c r="AP3437" s="6"/>
      <c r="AQ3437" s="21"/>
      <c r="AR3437" s="21"/>
      <c r="AS3437" s="21"/>
      <c r="AT3437" s="6"/>
      <c r="AU3437" s="6"/>
      <c r="AV3437" s="6"/>
      <c r="AW3437" s="6"/>
    </row>
    <row r="3438" spans="1:49" x14ac:dyDescent="0.35">
      <c r="A3438" s="20"/>
      <c r="B3438" s="20"/>
      <c r="C3438" s="20"/>
      <c r="D3438" s="20"/>
      <c r="E3438" s="6"/>
      <c r="F3438" s="6"/>
      <c r="G3438" s="6"/>
      <c r="H3438" s="6"/>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c r="AK3438" s="6"/>
      <c r="AL3438" s="6"/>
      <c r="AM3438" s="6"/>
      <c r="AN3438" s="6"/>
      <c r="AO3438" s="6"/>
      <c r="AP3438" s="6"/>
      <c r="AQ3438" s="21"/>
      <c r="AR3438" s="21"/>
      <c r="AS3438" s="21"/>
      <c r="AT3438" s="6"/>
      <c r="AU3438" s="6"/>
      <c r="AV3438" s="6"/>
      <c r="AW3438" s="6"/>
    </row>
    <row r="3439" spans="1:49" x14ac:dyDescent="0.35">
      <c r="A3439" s="20"/>
      <c r="B3439" s="20"/>
      <c r="C3439" s="20"/>
      <c r="D3439" s="20"/>
      <c r="E3439" s="6"/>
      <c r="F3439" s="6"/>
      <c r="G3439" s="6"/>
      <c r="H3439" s="6"/>
      <c r="I3439" s="6"/>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c r="AJ3439" s="6"/>
      <c r="AK3439" s="6"/>
      <c r="AL3439" s="6"/>
      <c r="AM3439" s="6"/>
      <c r="AN3439" s="6"/>
      <c r="AO3439" s="6"/>
      <c r="AP3439" s="6"/>
      <c r="AQ3439" s="21"/>
      <c r="AR3439" s="21"/>
      <c r="AS3439" s="21"/>
      <c r="AT3439" s="6"/>
      <c r="AU3439" s="6"/>
      <c r="AV3439" s="6"/>
      <c r="AW3439" s="6"/>
    </row>
    <row r="3440" spans="1:49" x14ac:dyDescent="0.35">
      <c r="A3440" s="20"/>
      <c r="B3440" s="20"/>
      <c r="C3440" s="20"/>
      <c r="D3440" s="20"/>
      <c r="E3440" s="6"/>
      <c r="F3440" s="6"/>
      <c r="G3440" s="6"/>
      <c r="H3440" s="6"/>
      <c r="I3440" s="6"/>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c r="AJ3440" s="6"/>
      <c r="AK3440" s="6"/>
      <c r="AL3440" s="6"/>
      <c r="AM3440" s="6"/>
      <c r="AN3440" s="6"/>
      <c r="AO3440" s="6"/>
      <c r="AP3440" s="6"/>
      <c r="AQ3440" s="21"/>
      <c r="AR3440" s="21"/>
      <c r="AS3440" s="21"/>
      <c r="AT3440" s="6"/>
      <c r="AU3440" s="6"/>
      <c r="AV3440" s="6"/>
      <c r="AW3440" s="6"/>
    </row>
    <row r="3441" spans="1:49" x14ac:dyDescent="0.35">
      <c r="A3441" s="20"/>
      <c r="B3441" s="20"/>
      <c r="C3441" s="20"/>
      <c r="D3441" s="20"/>
      <c r="E3441" s="6"/>
      <c r="F3441" s="6"/>
      <c r="G3441" s="6"/>
      <c r="H3441" s="6"/>
      <c r="I3441" s="6"/>
      <c r="J3441" s="6"/>
      <c r="K3441" s="6"/>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c r="AJ3441" s="6"/>
      <c r="AK3441" s="6"/>
      <c r="AL3441" s="6"/>
      <c r="AM3441" s="6"/>
      <c r="AN3441" s="6"/>
      <c r="AO3441" s="6"/>
      <c r="AP3441" s="6"/>
      <c r="AQ3441" s="21"/>
      <c r="AR3441" s="21"/>
      <c r="AS3441" s="21"/>
      <c r="AT3441" s="6"/>
      <c r="AU3441" s="6"/>
      <c r="AV3441" s="6"/>
      <c r="AW3441" s="6"/>
    </row>
    <row r="3442" spans="1:49" x14ac:dyDescent="0.35">
      <c r="A3442" s="20"/>
      <c r="B3442" s="20"/>
      <c r="C3442" s="20"/>
      <c r="D3442" s="20"/>
      <c r="E3442" s="6"/>
      <c r="F3442" s="6"/>
      <c r="G3442" s="6"/>
      <c r="H3442" s="6"/>
      <c r="I3442" s="6"/>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c r="AJ3442" s="6"/>
      <c r="AK3442" s="6"/>
      <c r="AL3442" s="6"/>
      <c r="AM3442" s="6"/>
      <c r="AN3442" s="6"/>
      <c r="AO3442" s="6"/>
      <c r="AP3442" s="6"/>
      <c r="AQ3442" s="21"/>
      <c r="AR3442" s="21"/>
      <c r="AS3442" s="21"/>
      <c r="AT3442" s="6"/>
      <c r="AU3442" s="6"/>
      <c r="AV3442" s="6"/>
      <c r="AW3442" s="6"/>
    </row>
    <row r="3443" spans="1:49" x14ac:dyDescent="0.35">
      <c r="A3443" s="20"/>
      <c r="B3443" s="20"/>
      <c r="C3443" s="20"/>
      <c r="D3443" s="20"/>
      <c r="E3443" s="6"/>
      <c r="F3443" s="6"/>
      <c r="G3443" s="6"/>
      <c r="H3443" s="6"/>
      <c r="I3443" s="6"/>
      <c r="J3443" s="6"/>
      <c r="K3443" s="6"/>
      <c r="L3443" s="6"/>
      <c r="M3443" s="6"/>
      <c r="N3443" s="6"/>
      <c r="O3443" s="6"/>
      <c r="P3443" s="6"/>
      <c r="Q3443" s="6"/>
      <c r="R3443" s="6"/>
      <c r="S3443" s="6"/>
      <c r="T3443" s="6"/>
      <c r="U3443" s="6"/>
      <c r="V3443" s="6"/>
      <c r="W3443" s="6"/>
      <c r="X3443" s="6"/>
      <c r="Y3443" s="6"/>
      <c r="Z3443" s="6"/>
      <c r="AA3443" s="6"/>
      <c r="AB3443" s="6"/>
      <c r="AC3443" s="6"/>
      <c r="AD3443" s="6"/>
      <c r="AE3443" s="6"/>
      <c r="AF3443" s="6"/>
      <c r="AG3443" s="6"/>
      <c r="AH3443" s="6"/>
      <c r="AI3443" s="6"/>
      <c r="AJ3443" s="6"/>
      <c r="AK3443" s="6"/>
      <c r="AL3443" s="6"/>
      <c r="AM3443" s="6"/>
      <c r="AN3443" s="6"/>
      <c r="AO3443" s="6"/>
      <c r="AP3443" s="6"/>
      <c r="AQ3443" s="21"/>
      <c r="AR3443" s="21"/>
      <c r="AS3443" s="21"/>
      <c r="AT3443" s="6"/>
      <c r="AU3443" s="6"/>
      <c r="AV3443" s="6"/>
      <c r="AW3443" s="6"/>
    </row>
    <row r="3444" spans="1:49" x14ac:dyDescent="0.35">
      <c r="A3444" s="20"/>
      <c r="B3444" s="20"/>
      <c r="C3444" s="20"/>
      <c r="D3444" s="20"/>
      <c r="E3444" s="6"/>
      <c r="F3444" s="6"/>
      <c r="G3444" s="6"/>
      <c r="H3444" s="6"/>
      <c r="I3444" s="6"/>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c r="AJ3444" s="6"/>
      <c r="AK3444" s="6"/>
      <c r="AL3444" s="6"/>
      <c r="AM3444" s="6"/>
      <c r="AN3444" s="6"/>
      <c r="AO3444" s="6"/>
      <c r="AP3444" s="6"/>
      <c r="AQ3444" s="21"/>
      <c r="AR3444" s="21"/>
      <c r="AS3444" s="21"/>
      <c r="AT3444" s="6"/>
      <c r="AU3444" s="6"/>
      <c r="AV3444" s="6"/>
      <c r="AW3444" s="6"/>
    </row>
    <row r="3445" spans="1:49" x14ac:dyDescent="0.35">
      <c r="A3445" s="20"/>
      <c r="B3445" s="20"/>
      <c r="C3445" s="20"/>
      <c r="D3445" s="20"/>
      <c r="E3445" s="6"/>
      <c r="F3445" s="6"/>
      <c r="G3445" s="6"/>
      <c r="H3445" s="6"/>
      <c r="I3445" s="6"/>
      <c r="J3445" s="6"/>
      <c r="K3445" s="6"/>
      <c r="L3445" s="6"/>
      <c r="M3445" s="6"/>
      <c r="N3445" s="6"/>
      <c r="O3445" s="6"/>
      <c r="P3445" s="6"/>
      <c r="Q3445" s="6"/>
      <c r="R3445" s="6"/>
      <c r="S3445" s="6"/>
      <c r="T3445" s="6"/>
      <c r="U3445" s="6"/>
      <c r="V3445" s="6"/>
      <c r="W3445" s="6"/>
      <c r="X3445" s="6"/>
      <c r="Y3445" s="6"/>
      <c r="Z3445" s="6"/>
      <c r="AA3445" s="6"/>
      <c r="AB3445" s="6"/>
      <c r="AC3445" s="6"/>
      <c r="AD3445" s="6"/>
      <c r="AE3445" s="6"/>
      <c r="AF3445" s="6"/>
      <c r="AG3445" s="6"/>
      <c r="AH3445" s="6"/>
      <c r="AI3445" s="6"/>
      <c r="AJ3445" s="6"/>
      <c r="AK3445" s="6"/>
      <c r="AL3445" s="6"/>
      <c r="AM3445" s="6"/>
      <c r="AN3445" s="6"/>
      <c r="AO3445" s="6"/>
      <c r="AP3445" s="6"/>
      <c r="AQ3445" s="21"/>
      <c r="AR3445" s="21"/>
      <c r="AS3445" s="21"/>
      <c r="AT3445" s="6"/>
      <c r="AU3445" s="6"/>
      <c r="AV3445" s="6"/>
      <c r="AW3445" s="6"/>
    </row>
    <row r="3446" spans="1:49" x14ac:dyDescent="0.35">
      <c r="A3446" s="20"/>
      <c r="B3446" s="20"/>
      <c r="C3446" s="20"/>
      <c r="D3446" s="20"/>
      <c r="E3446" s="6"/>
      <c r="F3446" s="6"/>
      <c r="G3446" s="6"/>
      <c r="H3446" s="6"/>
      <c r="I3446" s="6"/>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c r="AJ3446" s="6"/>
      <c r="AK3446" s="6"/>
      <c r="AL3446" s="6"/>
      <c r="AM3446" s="6"/>
      <c r="AN3446" s="6"/>
      <c r="AO3446" s="6"/>
      <c r="AP3446" s="6"/>
      <c r="AQ3446" s="21"/>
      <c r="AR3446" s="21"/>
      <c r="AS3446" s="21"/>
      <c r="AT3446" s="6"/>
      <c r="AU3446" s="6"/>
      <c r="AV3446" s="6"/>
      <c r="AW3446" s="6"/>
    </row>
    <row r="3447" spans="1:49" x14ac:dyDescent="0.35">
      <c r="A3447" s="20"/>
      <c r="B3447" s="20"/>
      <c r="C3447" s="20"/>
      <c r="D3447" s="20"/>
      <c r="E3447" s="6"/>
      <c r="F3447" s="6"/>
      <c r="G3447" s="6"/>
      <c r="H3447" s="6"/>
      <c r="I3447" s="6"/>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c r="AJ3447" s="6"/>
      <c r="AK3447" s="6"/>
      <c r="AL3447" s="6"/>
      <c r="AM3447" s="6"/>
      <c r="AN3447" s="6"/>
      <c r="AO3447" s="6"/>
      <c r="AP3447" s="6"/>
      <c r="AQ3447" s="21"/>
      <c r="AR3447" s="21"/>
      <c r="AS3447" s="21"/>
      <c r="AT3447" s="6"/>
      <c r="AU3447" s="6"/>
      <c r="AV3447" s="6"/>
      <c r="AW3447" s="6"/>
    </row>
    <row r="3448" spans="1:49" x14ac:dyDescent="0.35">
      <c r="A3448" s="20"/>
      <c r="B3448" s="20"/>
      <c r="C3448" s="20"/>
      <c r="D3448" s="20"/>
      <c r="E3448" s="6"/>
      <c r="F3448" s="6"/>
      <c r="G3448" s="6"/>
      <c r="H3448" s="6"/>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c r="AJ3448" s="6"/>
      <c r="AK3448" s="6"/>
      <c r="AL3448" s="6"/>
      <c r="AM3448" s="6"/>
      <c r="AN3448" s="6"/>
      <c r="AO3448" s="6"/>
      <c r="AP3448" s="6"/>
      <c r="AQ3448" s="21"/>
      <c r="AR3448" s="21"/>
      <c r="AS3448" s="21"/>
      <c r="AT3448" s="6"/>
      <c r="AU3448" s="6"/>
      <c r="AV3448" s="6"/>
      <c r="AW3448" s="6"/>
    </row>
    <row r="3449" spans="1:49" x14ac:dyDescent="0.35">
      <c r="A3449" s="20"/>
      <c r="B3449" s="20"/>
      <c r="C3449" s="20"/>
      <c r="D3449" s="20"/>
      <c r="E3449" s="6"/>
      <c r="F3449" s="6"/>
      <c r="G3449" s="6"/>
      <c r="H3449" s="6"/>
      <c r="I3449" s="6"/>
      <c r="J3449" s="6"/>
      <c r="K3449" s="6"/>
      <c r="L3449" s="6"/>
      <c r="M3449" s="6"/>
      <c r="N3449" s="6"/>
      <c r="O3449" s="6"/>
      <c r="P3449" s="6"/>
      <c r="Q3449" s="6"/>
      <c r="R3449" s="6"/>
      <c r="S3449" s="6"/>
      <c r="T3449" s="6"/>
      <c r="U3449" s="6"/>
      <c r="V3449" s="6"/>
      <c r="W3449" s="6"/>
      <c r="X3449" s="6"/>
      <c r="Y3449" s="6"/>
      <c r="Z3449" s="6"/>
      <c r="AA3449" s="6"/>
      <c r="AB3449" s="6"/>
      <c r="AC3449" s="6"/>
      <c r="AD3449" s="6"/>
      <c r="AE3449" s="6"/>
      <c r="AF3449" s="6"/>
      <c r="AG3449" s="6"/>
      <c r="AH3449" s="6"/>
      <c r="AI3449" s="6"/>
      <c r="AJ3449" s="6"/>
      <c r="AK3449" s="6"/>
      <c r="AL3449" s="6"/>
      <c r="AM3449" s="6"/>
      <c r="AN3449" s="6"/>
      <c r="AO3449" s="6"/>
      <c r="AP3449" s="6"/>
      <c r="AQ3449" s="21"/>
      <c r="AR3449" s="21"/>
      <c r="AS3449" s="21"/>
      <c r="AT3449" s="6"/>
      <c r="AU3449" s="6"/>
      <c r="AV3449" s="6"/>
      <c r="AW3449" s="6"/>
    </row>
    <row r="3450" spans="1:49" x14ac:dyDescent="0.35">
      <c r="A3450" s="20"/>
      <c r="B3450" s="20"/>
      <c r="C3450" s="20"/>
      <c r="D3450" s="20"/>
      <c r="E3450" s="6"/>
      <c r="F3450" s="6"/>
      <c r="G3450" s="6"/>
      <c r="H3450" s="6"/>
      <c r="I3450" s="6"/>
      <c r="J3450" s="6"/>
      <c r="K3450" s="6"/>
      <c r="L3450" s="6"/>
      <c r="M3450" s="6"/>
      <c r="N3450" s="6"/>
      <c r="O3450" s="6"/>
      <c r="P3450" s="6"/>
      <c r="Q3450" s="6"/>
      <c r="R3450" s="6"/>
      <c r="S3450" s="6"/>
      <c r="T3450" s="6"/>
      <c r="U3450" s="6"/>
      <c r="V3450" s="6"/>
      <c r="W3450" s="6"/>
      <c r="X3450" s="6"/>
      <c r="Y3450" s="6"/>
      <c r="Z3450" s="6"/>
      <c r="AA3450" s="6"/>
      <c r="AB3450" s="6"/>
      <c r="AC3450" s="6"/>
      <c r="AD3450" s="6"/>
      <c r="AE3450" s="6"/>
      <c r="AF3450" s="6"/>
      <c r="AG3450" s="6"/>
      <c r="AH3450" s="6"/>
      <c r="AI3450" s="6"/>
      <c r="AJ3450" s="6"/>
      <c r="AK3450" s="6"/>
      <c r="AL3450" s="6"/>
      <c r="AM3450" s="6"/>
      <c r="AN3450" s="6"/>
      <c r="AO3450" s="6"/>
      <c r="AP3450" s="6"/>
      <c r="AQ3450" s="21"/>
      <c r="AR3450" s="21"/>
      <c r="AS3450" s="21"/>
      <c r="AT3450" s="6"/>
      <c r="AU3450" s="6"/>
      <c r="AV3450" s="6"/>
      <c r="AW3450" s="6"/>
    </row>
    <row r="3451" spans="1:49" x14ac:dyDescent="0.35">
      <c r="A3451" s="20"/>
      <c r="B3451" s="20"/>
      <c r="C3451" s="20"/>
      <c r="D3451" s="20"/>
      <c r="E3451" s="6"/>
      <c r="F3451" s="6"/>
      <c r="G3451" s="6"/>
      <c r="H3451" s="6"/>
      <c r="I3451" s="6"/>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c r="AJ3451" s="6"/>
      <c r="AK3451" s="6"/>
      <c r="AL3451" s="6"/>
      <c r="AM3451" s="6"/>
      <c r="AN3451" s="6"/>
      <c r="AO3451" s="6"/>
      <c r="AP3451" s="6"/>
      <c r="AQ3451" s="21"/>
      <c r="AR3451" s="21"/>
      <c r="AS3451" s="21"/>
      <c r="AT3451" s="6"/>
      <c r="AU3451" s="6"/>
      <c r="AV3451" s="6"/>
      <c r="AW3451" s="6"/>
    </row>
    <row r="3452" spans="1:49" x14ac:dyDescent="0.35">
      <c r="A3452" s="20"/>
      <c r="B3452" s="20"/>
      <c r="C3452" s="20"/>
      <c r="D3452" s="20"/>
      <c r="E3452" s="6"/>
      <c r="F3452" s="6"/>
      <c r="G3452" s="6"/>
      <c r="H3452" s="6"/>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c r="AJ3452" s="6"/>
      <c r="AK3452" s="6"/>
      <c r="AL3452" s="6"/>
      <c r="AM3452" s="6"/>
      <c r="AN3452" s="6"/>
      <c r="AO3452" s="6"/>
      <c r="AP3452" s="6"/>
      <c r="AQ3452" s="21"/>
      <c r="AR3452" s="21"/>
      <c r="AS3452" s="21"/>
      <c r="AT3452" s="6"/>
      <c r="AU3452" s="6"/>
      <c r="AV3452" s="6"/>
      <c r="AW3452" s="6"/>
    </row>
    <row r="3453" spans="1:49" x14ac:dyDescent="0.35">
      <c r="A3453" s="20"/>
      <c r="B3453" s="20"/>
      <c r="C3453" s="20"/>
      <c r="D3453" s="20"/>
      <c r="E3453" s="6"/>
      <c r="F3453" s="6"/>
      <c r="G3453" s="6"/>
      <c r="H3453" s="6"/>
      <c r="I3453" s="6"/>
      <c r="J3453" s="6"/>
      <c r="K3453" s="6"/>
      <c r="L3453" s="6"/>
      <c r="M3453" s="6"/>
      <c r="N3453" s="6"/>
      <c r="O3453" s="6"/>
      <c r="P3453" s="6"/>
      <c r="Q3453" s="6"/>
      <c r="R3453" s="6"/>
      <c r="S3453" s="6"/>
      <c r="T3453" s="6"/>
      <c r="U3453" s="6"/>
      <c r="V3453" s="6"/>
      <c r="W3453" s="6"/>
      <c r="X3453" s="6"/>
      <c r="Y3453" s="6"/>
      <c r="Z3453" s="6"/>
      <c r="AA3453" s="6"/>
      <c r="AB3453" s="6"/>
      <c r="AC3453" s="6"/>
      <c r="AD3453" s="6"/>
      <c r="AE3453" s="6"/>
      <c r="AF3453" s="6"/>
      <c r="AG3453" s="6"/>
      <c r="AH3453" s="6"/>
      <c r="AI3453" s="6"/>
      <c r="AJ3453" s="6"/>
      <c r="AK3453" s="6"/>
      <c r="AL3453" s="6"/>
      <c r="AM3453" s="6"/>
      <c r="AN3453" s="6"/>
      <c r="AO3453" s="6"/>
      <c r="AP3453" s="6"/>
      <c r="AQ3453" s="21"/>
      <c r="AR3453" s="21"/>
      <c r="AS3453" s="21"/>
      <c r="AT3453" s="6"/>
      <c r="AU3453" s="6"/>
      <c r="AV3453" s="6"/>
      <c r="AW3453" s="6"/>
    </row>
    <row r="3454" spans="1:49" x14ac:dyDescent="0.35">
      <c r="A3454" s="20"/>
      <c r="B3454" s="20"/>
      <c r="C3454" s="20"/>
      <c r="D3454" s="20"/>
      <c r="E3454" s="6"/>
      <c r="F3454" s="6"/>
      <c r="G3454" s="6"/>
      <c r="H3454" s="6"/>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c r="AG3454" s="6"/>
      <c r="AH3454" s="6"/>
      <c r="AI3454" s="6"/>
      <c r="AJ3454" s="6"/>
      <c r="AK3454" s="6"/>
      <c r="AL3454" s="6"/>
      <c r="AM3454" s="6"/>
      <c r="AN3454" s="6"/>
      <c r="AO3454" s="6"/>
      <c r="AP3454" s="6"/>
      <c r="AQ3454" s="21"/>
      <c r="AR3454" s="21"/>
      <c r="AS3454" s="21"/>
      <c r="AT3454" s="6"/>
      <c r="AU3454" s="6"/>
      <c r="AV3454" s="6"/>
      <c r="AW3454" s="6"/>
    </row>
    <row r="3455" spans="1:49" x14ac:dyDescent="0.35">
      <c r="A3455" s="20"/>
      <c r="B3455" s="20"/>
      <c r="C3455" s="20"/>
      <c r="D3455" s="20"/>
      <c r="E3455" s="6"/>
      <c r="F3455" s="6"/>
      <c r="G3455" s="6"/>
      <c r="H3455" s="6"/>
      <c r="I3455" s="6"/>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c r="AK3455" s="6"/>
      <c r="AL3455" s="6"/>
      <c r="AM3455" s="6"/>
      <c r="AN3455" s="6"/>
      <c r="AO3455" s="6"/>
      <c r="AP3455" s="6"/>
      <c r="AQ3455" s="21"/>
      <c r="AR3455" s="21"/>
      <c r="AS3455" s="21"/>
      <c r="AT3455" s="6"/>
      <c r="AU3455" s="6"/>
      <c r="AV3455" s="6"/>
      <c r="AW3455" s="6"/>
    </row>
    <row r="3456" spans="1:49" x14ac:dyDescent="0.35">
      <c r="A3456" s="20"/>
      <c r="B3456" s="20"/>
      <c r="C3456" s="20"/>
      <c r="D3456" s="20"/>
      <c r="E3456" s="6"/>
      <c r="F3456" s="6"/>
      <c r="G3456" s="6"/>
      <c r="H3456" s="6"/>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c r="AK3456" s="6"/>
      <c r="AL3456" s="6"/>
      <c r="AM3456" s="6"/>
      <c r="AN3456" s="6"/>
      <c r="AO3456" s="6"/>
      <c r="AP3456" s="6"/>
      <c r="AQ3456" s="21"/>
      <c r="AR3456" s="21"/>
      <c r="AS3456" s="21"/>
      <c r="AT3456" s="6"/>
      <c r="AU3456" s="6"/>
      <c r="AV3456" s="6"/>
      <c r="AW3456" s="6"/>
    </row>
    <row r="3457" spans="1:49" x14ac:dyDescent="0.35">
      <c r="A3457" s="20"/>
      <c r="B3457" s="20"/>
      <c r="C3457" s="20"/>
      <c r="D3457" s="20"/>
      <c r="E3457" s="6"/>
      <c r="F3457" s="6"/>
      <c r="G3457" s="6"/>
      <c r="H3457" s="6"/>
      <c r="I3457" s="6"/>
      <c r="J3457" s="6"/>
      <c r="K3457" s="6"/>
      <c r="L3457" s="6"/>
      <c r="M3457" s="6"/>
      <c r="N3457" s="6"/>
      <c r="O3457" s="6"/>
      <c r="P3457" s="6"/>
      <c r="Q3457" s="6"/>
      <c r="R3457" s="6"/>
      <c r="S3457" s="6"/>
      <c r="T3457" s="6"/>
      <c r="U3457" s="6"/>
      <c r="V3457" s="6"/>
      <c r="W3457" s="6"/>
      <c r="X3457" s="6"/>
      <c r="Y3457" s="6"/>
      <c r="Z3457" s="6"/>
      <c r="AA3457" s="6"/>
      <c r="AB3457" s="6"/>
      <c r="AC3457" s="6"/>
      <c r="AD3457" s="6"/>
      <c r="AE3457" s="6"/>
      <c r="AF3457" s="6"/>
      <c r="AG3457" s="6"/>
      <c r="AH3457" s="6"/>
      <c r="AI3457" s="6"/>
      <c r="AJ3457" s="6"/>
      <c r="AK3457" s="6"/>
      <c r="AL3457" s="6"/>
      <c r="AM3457" s="6"/>
      <c r="AN3457" s="6"/>
      <c r="AO3457" s="6"/>
      <c r="AP3457" s="6"/>
      <c r="AQ3457" s="21"/>
      <c r="AR3457" s="21"/>
      <c r="AS3457" s="21"/>
      <c r="AT3457" s="6"/>
      <c r="AU3457" s="6"/>
      <c r="AV3457" s="6"/>
      <c r="AW3457" s="6"/>
    </row>
    <row r="3458" spans="1:49" x14ac:dyDescent="0.35">
      <c r="A3458" s="20"/>
      <c r="B3458" s="20"/>
      <c r="C3458" s="20"/>
      <c r="D3458" s="20"/>
      <c r="E3458" s="6"/>
      <c r="F3458" s="6"/>
      <c r="G3458" s="6"/>
      <c r="H3458" s="6"/>
      <c r="I3458" s="6"/>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c r="AJ3458" s="6"/>
      <c r="AK3458" s="6"/>
      <c r="AL3458" s="6"/>
      <c r="AM3458" s="6"/>
      <c r="AN3458" s="6"/>
      <c r="AO3458" s="6"/>
      <c r="AP3458" s="6"/>
      <c r="AQ3458" s="21"/>
      <c r="AR3458" s="21"/>
      <c r="AS3458" s="21"/>
      <c r="AT3458" s="6"/>
      <c r="AU3458" s="6"/>
      <c r="AV3458" s="6"/>
      <c r="AW3458" s="6"/>
    </row>
    <row r="3459" spans="1:49" x14ac:dyDescent="0.35">
      <c r="A3459" s="20"/>
      <c r="B3459" s="20"/>
      <c r="C3459" s="20"/>
      <c r="D3459" s="20"/>
      <c r="E3459" s="6"/>
      <c r="F3459" s="6"/>
      <c r="G3459" s="6"/>
      <c r="H3459" s="6"/>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c r="AK3459" s="6"/>
      <c r="AL3459" s="6"/>
      <c r="AM3459" s="6"/>
      <c r="AN3459" s="6"/>
      <c r="AO3459" s="6"/>
      <c r="AP3459" s="6"/>
      <c r="AQ3459" s="21"/>
      <c r="AR3459" s="21"/>
      <c r="AS3459" s="21"/>
      <c r="AT3459" s="6"/>
      <c r="AU3459" s="6"/>
      <c r="AV3459" s="6"/>
      <c r="AW3459" s="6"/>
    </row>
    <row r="3460" spans="1:49" x14ac:dyDescent="0.35">
      <c r="A3460" s="20"/>
      <c r="B3460" s="20"/>
      <c r="C3460" s="20"/>
      <c r="D3460" s="20"/>
      <c r="E3460" s="6"/>
      <c r="F3460" s="6"/>
      <c r="G3460" s="6"/>
      <c r="H3460" s="6"/>
      <c r="I3460" s="6"/>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c r="AJ3460" s="6"/>
      <c r="AK3460" s="6"/>
      <c r="AL3460" s="6"/>
      <c r="AM3460" s="6"/>
      <c r="AN3460" s="6"/>
      <c r="AO3460" s="6"/>
      <c r="AP3460" s="6"/>
      <c r="AQ3460" s="21"/>
      <c r="AR3460" s="21"/>
      <c r="AS3460" s="21"/>
      <c r="AT3460" s="6"/>
      <c r="AU3460" s="6"/>
      <c r="AV3460" s="6"/>
      <c r="AW3460" s="6"/>
    </row>
    <row r="3461" spans="1:49" x14ac:dyDescent="0.35">
      <c r="A3461" s="20"/>
      <c r="B3461" s="20"/>
      <c r="C3461" s="20"/>
      <c r="D3461" s="20"/>
      <c r="E3461" s="6"/>
      <c r="F3461" s="6"/>
      <c r="G3461" s="6"/>
      <c r="H3461" s="6"/>
      <c r="I3461" s="6"/>
      <c r="J3461" s="6"/>
      <c r="K3461" s="6"/>
      <c r="L3461" s="6"/>
      <c r="M3461" s="6"/>
      <c r="N3461" s="6"/>
      <c r="O3461" s="6"/>
      <c r="P3461" s="6"/>
      <c r="Q3461" s="6"/>
      <c r="R3461" s="6"/>
      <c r="S3461" s="6"/>
      <c r="T3461" s="6"/>
      <c r="U3461" s="6"/>
      <c r="V3461" s="6"/>
      <c r="W3461" s="6"/>
      <c r="X3461" s="6"/>
      <c r="Y3461" s="6"/>
      <c r="Z3461" s="6"/>
      <c r="AA3461" s="6"/>
      <c r="AB3461" s="6"/>
      <c r="AC3461" s="6"/>
      <c r="AD3461" s="6"/>
      <c r="AE3461" s="6"/>
      <c r="AF3461" s="6"/>
      <c r="AG3461" s="6"/>
      <c r="AH3461" s="6"/>
      <c r="AI3461" s="6"/>
      <c r="AJ3461" s="6"/>
      <c r="AK3461" s="6"/>
      <c r="AL3461" s="6"/>
      <c r="AM3461" s="6"/>
      <c r="AN3461" s="6"/>
      <c r="AO3461" s="6"/>
      <c r="AP3461" s="6"/>
      <c r="AQ3461" s="21"/>
      <c r="AR3461" s="21"/>
      <c r="AS3461" s="21"/>
      <c r="AT3461" s="6"/>
      <c r="AU3461" s="6"/>
      <c r="AV3461" s="6"/>
      <c r="AW3461" s="6"/>
    </row>
    <row r="3462" spans="1:49" x14ac:dyDescent="0.35">
      <c r="A3462" s="20"/>
      <c r="B3462" s="20"/>
      <c r="C3462" s="20"/>
      <c r="D3462" s="20"/>
      <c r="E3462" s="6"/>
      <c r="F3462" s="6"/>
      <c r="G3462" s="6"/>
      <c r="H3462" s="6"/>
      <c r="I3462" s="6"/>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c r="AJ3462" s="6"/>
      <c r="AK3462" s="6"/>
      <c r="AL3462" s="6"/>
      <c r="AM3462" s="6"/>
      <c r="AN3462" s="6"/>
      <c r="AO3462" s="6"/>
      <c r="AP3462" s="6"/>
      <c r="AQ3462" s="21"/>
      <c r="AR3462" s="21"/>
      <c r="AS3462" s="21"/>
      <c r="AT3462" s="6"/>
      <c r="AU3462" s="6"/>
      <c r="AV3462" s="6"/>
      <c r="AW3462" s="6"/>
    </row>
    <row r="3463" spans="1:49" x14ac:dyDescent="0.35">
      <c r="A3463" s="20"/>
      <c r="B3463" s="20"/>
      <c r="C3463" s="20"/>
      <c r="D3463" s="20"/>
      <c r="E3463" s="6"/>
      <c r="F3463" s="6"/>
      <c r="G3463" s="6"/>
      <c r="H3463" s="6"/>
      <c r="I3463" s="6"/>
      <c r="J3463" s="6"/>
      <c r="K3463" s="6"/>
      <c r="L3463" s="6"/>
      <c r="M3463" s="6"/>
      <c r="N3463" s="6"/>
      <c r="O3463" s="6"/>
      <c r="P3463" s="6"/>
      <c r="Q3463" s="6"/>
      <c r="R3463" s="6"/>
      <c r="S3463" s="6"/>
      <c r="T3463" s="6"/>
      <c r="U3463" s="6"/>
      <c r="V3463" s="6"/>
      <c r="W3463" s="6"/>
      <c r="X3463" s="6"/>
      <c r="Y3463" s="6"/>
      <c r="Z3463" s="6"/>
      <c r="AA3463" s="6"/>
      <c r="AB3463" s="6"/>
      <c r="AC3463" s="6"/>
      <c r="AD3463" s="6"/>
      <c r="AE3463" s="6"/>
      <c r="AF3463" s="6"/>
      <c r="AG3463" s="6"/>
      <c r="AH3463" s="6"/>
      <c r="AI3463" s="6"/>
      <c r="AJ3463" s="6"/>
      <c r="AK3463" s="6"/>
      <c r="AL3463" s="6"/>
      <c r="AM3463" s="6"/>
      <c r="AN3463" s="6"/>
      <c r="AO3463" s="6"/>
      <c r="AP3463" s="6"/>
      <c r="AQ3463" s="21"/>
      <c r="AR3463" s="21"/>
      <c r="AS3463" s="21"/>
      <c r="AT3463" s="6"/>
      <c r="AU3463" s="6"/>
      <c r="AV3463" s="6"/>
      <c r="AW3463" s="6"/>
    </row>
    <row r="3464" spans="1:49" x14ac:dyDescent="0.35">
      <c r="A3464" s="20"/>
      <c r="B3464" s="20"/>
      <c r="C3464" s="20"/>
      <c r="D3464" s="20"/>
      <c r="E3464" s="6"/>
      <c r="F3464" s="6"/>
      <c r="G3464" s="6"/>
      <c r="H3464" s="6"/>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c r="AJ3464" s="6"/>
      <c r="AK3464" s="6"/>
      <c r="AL3464" s="6"/>
      <c r="AM3464" s="6"/>
      <c r="AN3464" s="6"/>
      <c r="AO3464" s="6"/>
      <c r="AP3464" s="6"/>
      <c r="AQ3464" s="21"/>
      <c r="AR3464" s="21"/>
      <c r="AS3464" s="21"/>
      <c r="AT3464" s="6"/>
      <c r="AU3464" s="6"/>
      <c r="AV3464" s="6"/>
      <c r="AW3464" s="6"/>
    </row>
    <row r="3465" spans="1:49" x14ac:dyDescent="0.35">
      <c r="A3465" s="20"/>
      <c r="B3465" s="20"/>
      <c r="C3465" s="20"/>
      <c r="D3465" s="20"/>
      <c r="E3465" s="6"/>
      <c r="F3465" s="6"/>
      <c r="G3465" s="6"/>
      <c r="H3465" s="6"/>
      <c r="I3465" s="6"/>
      <c r="J3465" s="6"/>
      <c r="K3465" s="6"/>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c r="AJ3465" s="6"/>
      <c r="AK3465" s="6"/>
      <c r="AL3465" s="6"/>
      <c r="AM3465" s="6"/>
      <c r="AN3465" s="6"/>
      <c r="AO3465" s="6"/>
      <c r="AP3465" s="6"/>
      <c r="AQ3465" s="21"/>
      <c r="AR3465" s="21"/>
      <c r="AS3465" s="21"/>
      <c r="AT3465" s="6"/>
      <c r="AU3465" s="6"/>
      <c r="AV3465" s="6"/>
      <c r="AW3465" s="6"/>
    </row>
    <row r="3466" spans="1:49" x14ac:dyDescent="0.35">
      <c r="A3466" s="20"/>
      <c r="B3466" s="20"/>
      <c r="C3466" s="20"/>
      <c r="D3466" s="20"/>
      <c r="E3466" s="6"/>
      <c r="F3466" s="6"/>
      <c r="G3466" s="6"/>
      <c r="H3466" s="6"/>
      <c r="I3466" s="6"/>
      <c r="J3466" s="6"/>
      <c r="K3466" s="6"/>
      <c r="L3466" s="6"/>
      <c r="M3466" s="6"/>
      <c r="N3466" s="6"/>
      <c r="O3466" s="6"/>
      <c r="P3466" s="6"/>
      <c r="Q3466" s="6"/>
      <c r="R3466" s="6"/>
      <c r="S3466" s="6"/>
      <c r="T3466" s="6"/>
      <c r="U3466" s="6"/>
      <c r="V3466" s="6"/>
      <c r="W3466" s="6"/>
      <c r="X3466" s="6"/>
      <c r="Y3466" s="6"/>
      <c r="Z3466" s="6"/>
      <c r="AA3466" s="6"/>
      <c r="AB3466" s="6"/>
      <c r="AC3466" s="6"/>
      <c r="AD3466" s="6"/>
      <c r="AE3466" s="6"/>
      <c r="AF3466" s="6"/>
      <c r="AG3466" s="6"/>
      <c r="AH3466" s="6"/>
      <c r="AI3466" s="6"/>
      <c r="AJ3466" s="6"/>
      <c r="AK3466" s="6"/>
      <c r="AL3466" s="6"/>
      <c r="AM3466" s="6"/>
      <c r="AN3466" s="6"/>
      <c r="AO3466" s="6"/>
      <c r="AP3466" s="6"/>
      <c r="AQ3466" s="21"/>
      <c r="AR3466" s="21"/>
      <c r="AS3466" s="21"/>
      <c r="AT3466" s="6"/>
      <c r="AU3466" s="6"/>
      <c r="AV3466" s="6"/>
      <c r="AW3466" s="6"/>
    </row>
    <row r="3467" spans="1:49" x14ac:dyDescent="0.35">
      <c r="A3467" s="20"/>
      <c r="B3467" s="20"/>
      <c r="C3467" s="20"/>
      <c r="D3467" s="20"/>
      <c r="E3467" s="6"/>
      <c r="F3467" s="6"/>
      <c r="G3467" s="6"/>
      <c r="H3467" s="6"/>
      <c r="I3467" s="6"/>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c r="AK3467" s="6"/>
      <c r="AL3467" s="6"/>
      <c r="AM3467" s="6"/>
      <c r="AN3467" s="6"/>
      <c r="AO3467" s="6"/>
      <c r="AP3467" s="6"/>
      <c r="AQ3467" s="21"/>
      <c r="AR3467" s="21"/>
      <c r="AS3467" s="21"/>
      <c r="AT3467" s="6"/>
      <c r="AU3467" s="6"/>
      <c r="AV3467" s="6"/>
      <c r="AW3467" s="6"/>
    </row>
    <row r="3468" spans="1:49" x14ac:dyDescent="0.35">
      <c r="A3468" s="20"/>
      <c r="B3468" s="20"/>
      <c r="C3468" s="20"/>
      <c r="D3468" s="20"/>
      <c r="E3468" s="6"/>
      <c r="F3468" s="6"/>
      <c r="G3468" s="6"/>
      <c r="H3468" s="6"/>
      <c r="I3468" s="6"/>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c r="AJ3468" s="6"/>
      <c r="AK3468" s="6"/>
      <c r="AL3468" s="6"/>
      <c r="AM3468" s="6"/>
      <c r="AN3468" s="6"/>
      <c r="AO3468" s="6"/>
      <c r="AP3468" s="6"/>
      <c r="AQ3468" s="21"/>
      <c r="AR3468" s="21"/>
      <c r="AS3468" s="21"/>
      <c r="AT3468" s="6"/>
      <c r="AU3468" s="6"/>
      <c r="AV3468" s="6"/>
      <c r="AW3468" s="6"/>
    </row>
    <row r="3469" spans="1:49" x14ac:dyDescent="0.35">
      <c r="A3469" s="20"/>
      <c r="B3469" s="20"/>
      <c r="C3469" s="20"/>
      <c r="D3469" s="20"/>
      <c r="E3469" s="6"/>
      <c r="F3469" s="6"/>
      <c r="G3469" s="6"/>
      <c r="H3469" s="6"/>
      <c r="I3469" s="6"/>
      <c r="J3469" s="6"/>
      <c r="K3469" s="6"/>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c r="AJ3469" s="6"/>
      <c r="AK3469" s="6"/>
      <c r="AL3469" s="6"/>
      <c r="AM3469" s="6"/>
      <c r="AN3469" s="6"/>
      <c r="AO3469" s="6"/>
      <c r="AP3469" s="6"/>
      <c r="AQ3469" s="21"/>
      <c r="AR3469" s="21"/>
      <c r="AS3469" s="21"/>
      <c r="AT3469" s="6"/>
      <c r="AU3469" s="6"/>
      <c r="AV3469" s="6"/>
      <c r="AW3469" s="6"/>
    </row>
    <row r="3470" spans="1:49" x14ac:dyDescent="0.35">
      <c r="A3470" s="20"/>
      <c r="B3470" s="20"/>
      <c r="C3470" s="20"/>
      <c r="D3470" s="20"/>
      <c r="E3470" s="6"/>
      <c r="F3470" s="6"/>
      <c r="G3470" s="6"/>
      <c r="H3470" s="6"/>
      <c r="I3470" s="6"/>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c r="AJ3470" s="6"/>
      <c r="AK3470" s="6"/>
      <c r="AL3470" s="6"/>
      <c r="AM3470" s="6"/>
      <c r="AN3470" s="6"/>
      <c r="AO3470" s="6"/>
      <c r="AP3470" s="6"/>
      <c r="AQ3470" s="21"/>
      <c r="AR3470" s="21"/>
      <c r="AS3470" s="21"/>
      <c r="AT3470" s="6"/>
      <c r="AU3470" s="6"/>
      <c r="AV3470" s="6"/>
      <c r="AW3470" s="6"/>
    </row>
    <row r="3471" spans="1:49" x14ac:dyDescent="0.35">
      <c r="A3471" s="20"/>
      <c r="B3471" s="20"/>
      <c r="C3471" s="20"/>
      <c r="D3471" s="20"/>
      <c r="E3471" s="6"/>
      <c r="F3471" s="6"/>
      <c r="G3471" s="6"/>
      <c r="H3471" s="6"/>
      <c r="I3471" s="6"/>
      <c r="J3471" s="6"/>
      <c r="K3471" s="6"/>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c r="AJ3471" s="6"/>
      <c r="AK3471" s="6"/>
      <c r="AL3471" s="6"/>
      <c r="AM3471" s="6"/>
      <c r="AN3471" s="6"/>
      <c r="AO3471" s="6"/>
      <c r="AP3471" s="6"/>
      <c r="AQ3471" s="21"/>
      <c r="AR3471" s="21"/>
      <c r="AS3471" s="21"/>
      <c r="AT3471" s="6"/>
      <c r="AU3471" s="6"/>
      <c r="AV3471" s="6"/>
      <c r="AW3471" s="6"/>
    </row>
    <row r="3472" spans="1:49" x14ac:dyDescent="0.35">
      <c r="A3472" s="20"/>
      <c r="B3472" s="20"/>
      <c r="C3472" s="20"/>
      <c r="D3472" s="20"/>
      <c r="E3472" s="6"/>
      <c r="F3472" s="6"/>
      <c r="G3472" s="6"/>
      <c r="H3472" s="6"/>
      <c r="I3472" s="6"/>
      <c r="J3472" s="6"/>
      <c r="K3472" s="6"/>
      <c r="L3472" s="6"/>
      <c r="M3472" s="6"/>
      <c r="N3472" s="6"/>
      <c r="O3472" s="6"/>
      <c r="P3472" s="6"/>
      <c r="Q3472" s="6"/>
      <c r="R3472" s="6"/>
      <c r="S3472" s="6"/>
      <c r="T3472" s="6"/>
      <c r="U3472" s="6"/>
      <c r="V3472" s="6"/>
      <c r="W3472" s="6"/>
      <c r="X3472" s="6"/>
      <c r="Y3472" s="6"/>
      <c r="Z3472" s="6"/>
      <c r="AA3472" s="6"/>
      <c r="AB3472" s="6"/>
      <c r="AC3472" s="6"/>
      <c r="AD3472" s="6"/>
      <c r="AE3472" s="6"/>
      <c r="AF3472" s="6"/>
      <c r="AG3472" s="6"/>
      <c r="AH3472" s="6"/>
      <c r="AI3472" s="6"/>
      <c r="AJ3472" s="6"/>
      <c r="AK3472" s="6"/>
      <c r="AL3472" s="6"/>
      <c r="AM3472" s="6"/>
      <c r="AN3472" s="6"/>
      <c r="AO3472" s="6"/>
      <c r="AP3472" s="6"/>
      <c r="AQ3472" s="21"/>
      <c r="AR3472" s="21"/>
      <c r="AS3472" s="21"/>
      <c r="AT3472" s="6"/>
      <c r="AU3472" s="6"/>
      <c r="AV3472" s="6"/>
      <c r="AW3472" s="6"/>
    </row>
    <row r="3473" spans="1:49" x14ac:dyDescent="0.35">
      <c r="A3473" s="20"/>
      <c r="B3473" s="20"/>
      <c r="C3473" s="20"/>
      <c r="D3473" s="20"/>
      <c r="E3473" s="6"/>
      <c r="F3473" s="6"/>
      <c r="G3473" s="6"/>
      <c r="H3473" s="6"/>
      <c r="I3473" s="6"/>
      <c r="J3473" s="6"/>
      <c r="K3473" s="6"/>
      <c r="L3473" s="6"/>
      <c r="M3473" s="6"/>
      <c r="N3473" s="6"/>
      <c r="O3473" s="6"/>
      <c r="P3473" s="6"/>
      <c r="Q3473" s="6"/>
      <c r="R3473" s="6"/>
      <c r="S3473" s="6"/>
      <c r="T3473" s="6"/>
      <c r="U3473" s="6"/>
      <c r="V3473" s="6"/>
      <c r="W3473" s="6"/>
      <c r="X3473" s="6"/>
      <c r="Y3473" s="6"/>
      <c r="Z3473" s="6"/>
      <c r="AA3473" s="6"/>
      <c r="AB3473" s="6"/>
      <c r="AC3473" s="6"/>
      <c r="AD3473" s="6"/>
      <c r="AE3473" s="6"/>
      <c r="AF3473" s="6"/>
      <c r="AG3473" s="6"/>
      <c r="AH3473" s="6"/>
      <c r="AI3473" s="6"/>
      <c r="AJ3473" s="6"/>
      <c r="AK3473" s="6"/>
      <c r="AL3473" s="6"/>
      <c r="AM3473" s="6"/>
      <c r="AN3473" s="6"/>
      <c r="AO3473" s="6"/>
      <c r="AP3473" s="6"/>
      <c r="AQ3473" s="21"/>
      <c r="AR3473" s="21"/>
      <c r="AS3473" s="21"/>
      <c r="AT3473" s="6"/>
      <c r="AU3473" s="6"/>
      <c r="AV3473" s="6"/>
      <c r="AW3473" s="6"/>
    </row>
    <row r="3474" spans="1:49" x14ac:dyDescent="0.35">
      <c r="A3474" s="20"/>
      <c r="B3474" s="20"/>
      <c r="C3474" s="20"/>
      <c r="D3474" s="20"/>
      <c r="E3474" s="6"/>
      <c r="F3474" s="6"/>
      <c r="G3474" s="6"/>
      <c r="H3474" s="6"/>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c r="AG3474" s="6"/>
      <c r="AH3474" s="6"/>
      <c r="AI3474" s="6"/>
      <c r="AJ3474" s="6"/>
      <c r="AK3474" s="6"/>
      <c r="AL3474" s="6"/>
      <c r="AM3474" s="6"/>
      <c r="AN3474" s="6"/>
      <c r="AO3474" s="6"/>
      <c r="AP3474" s="6"/>
      <c r="AQ3474" s="21"/>
      <c r="AR3474" s="21"/>
      <c r="AS3474" s="21"/>
      <c r="AT3474" s="6"/>
      <c r="AU3474" s="6"/>
      <c r="AV3474" s="6"/>
      <c r="AW3474" s="6"/>
    </row>
    <row r="3475" spans="1:49" x14ac:dyDescent="0.35">
      <c r="A3475" s="20"/>
      <c r="B3475" s="20"/>
      <c r="C3475" s="20"/>
      <c r="D3475" s="20"/>
      <c r="E3475" s="6"/>
      <c r="F3475" s="6"/>
      <c r="G3475" s="6"/>
      <c r="H3475" s="6"/>
      <c r="I3475" s="6"/>
      <c r="J3475" s="6"/>
      <c r="K3475" s="6"/>
      <c r="L3475" s="6"/>
      <c r="M3475" s="6"/>
      <c r="N3475" s="6"/>
      <c r="O3475" s="6"/>
      <c r="P3475" s="6"/>
      <c r="Q3475" s="6"/>
      <c r="R3475" s="6"/>
      <c r="S3475" s="6"/>
      <c r="T3475" s="6"/>
      <c r="U3475" s="6"/>
      <c r="V3475" s="6"/>
      <c r="W3475" s="6"/>
      <c r="X3475" s="6"/>
      <c r="Y3475" s="6"/>
      <c r="Z3475" s="6"/>
      <c r="AA3475" s="6"/>
      <c r="AB3475" s="6"/>
      <c r="AC3475" s="6"/>
      <c r="AD3475" s="6"/>
      <c r="AE3475" s="6"/>
      <c r="AF3475" s="6"/>
      <c r="AG3475" s="6"/>
      <c r="AH3475" s="6"/>
      <c r="AI3475" s="6"/>
      <c r="AJ3475" s="6"/>
      <c r="AK3475" s="6"/>
      <c r="AL3475" s="6"/>
      <c r="AM3475" s="6"/>
      <c r="AN3475" s="6"/>
      <c r="AO3475" s="6"/>
      <c r="AP3475" s="6"/>
      <c r="AQ3475" s="21"/>
      <c r="AR3475" s="21"/>
      <c r="AS3475" s="21"/>
      <c r="AT3475" s="6"/>
      <c r="AU3475" s="6"/>
      <c r="AV3475" s="6"/>
      <c r="AW3475" s="6"/>
    </row>
    <row r="3476" spans="1:49" x14ac:dyDescent="0.35">
      <c r="A3476" s="20"/>
      <c r="B3476" s="20"/>
      <c r="C3476" s="20"/>
      <c r="D3476" s="20"/>
      <c r="E3476" s="6"/>
      <c r="F3476" s="6"/>
      <c r="G3476" s="6"/>
      <c r="H3476" s="6"/>
      <c r="I3476" s="6"/>
      <c r="J3476" s="6"/>
      <c r="K3476" s="6"/>
      <c r="L3476" s="6"/>
      <c r="M3476" s="6"/>
      <c r="N3476" s="6"/>
      <c r="O3476" s="6"/>
      <c r="P3476" s="6"/>
      <c r="Q3476" s="6"/>
      <c r="R3476" s="6"/>
      <c r="S3476" s="6"/>
      <c r="T3476" s="6"/>
      <c r="U3476" s="6"/>
      <c r="V3476" s="6"/>
      <c r="W3476" s="6"/>
      <c r="X3476" s="6"/>
      <c r="Y3476" s="6"/>
      <c r="Z3476" s="6"/>
      <c r="AA3476" s="6"/>
      <c r="AB3476" s="6"/>
      <c r="AC3476" s="6"/>
      <c r="AD3476" s="6"/>
      <c r="AE3476" s="6"/>
      <c r="AF3476" s="6"/>
      <c r="AG3476" s="6"/>
      <c r="AH3476" s="6"/>
      <c r="AI3476" s="6"/>
      <c r="AJ3476" s="6"/>
      <c r="AK3476" s="6"/>
      <c r="AL3476" s="6"/>
      <c r="AM3476" s="6"/>
      <c r="AN3476" s="6"/>
      <c r="AO3476" s="6"/>
      <c r="AP3476" s="6"/>
      <c r="AQ3476" s="21"/>
      <c r="AR3476" s="21"/>
      <c r="AS3476" s="21"/>
      <c r="AT3476" s="6"/>
      <c r="AU3476" s="6"/>
      <c r="AV3476" s="6"/>
      <c r="AW3476" s="6"/>
    </row>
    <row r="3477" spans="1:49" x14ac:dyDescent="0.35">
      <c r="A3477" s="20"/>
      <c r="B3477" s="20"/>
      <c r="C3477" s="20"/>
      <c r="D3477" s="20"/>
      <c r="E3477" s="6"/>
      <c r="F3477" s="6"/>
      <c r="G3477" s="6"/>
      <c r="H3477" s="6"/>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c r="AG3477" s="6"/>
      <c r="AH3477" s="6"/>
      <c r="AI3477" s="6"/>
      <c r="AJ3477" s="6"/>
      <c r="AK3477" s="6"/>
      <c r="AL3477" s="6"/>
      <c r="AM3477" s="6"/>
      <c r="AN3477" s="6"/>
      <c r="AO3477" s="6"/>
      <c r="AP3477" s="6"/>
      <c r="AQ3477" s="21"/>
      <c r="AR3477" s="21"/>
      <c r="AS3477" s="21"/>
      <c r="AT3477" s="6"/>
      <c r="AU3477" s="6"/>
      <c r="AV3477" s="6"/>
      <c r="AW3477" s="6"/>
    </row>
    <row r="3478" spans="1:49" x14ac:dyDescent="0.35">
      <c r="A3478" s="20"/>
      <c r="B3478" s="20"/>
      <c r="C3478" s="20"/>
      <c r="D3478" s="20"/>
      <c r="E3478" s="6"/>
      <c r="F3478" s="6"/>
      <c r="G3478" s="6"/>
      <c r="H3478" s="6"/>
      <c r="I3478" s="6"/>
      <c r="J3478" s="6"/>
      <c r="K3478" s="6"/>
      <c r="L3478" s="6"/>
      <c r="M3478" s="6"/>
      <c r="N3478" s="6"/>
      <c r="O3478" s="6"/>
      <c r="P3478" s="6"/>
      <c r="Q3478" s="6"/>
      <c r="R3478" s="6"/>
      <c r="S3478" s="6"/>
      <c r="T3478" s="6"/>
      <c r="U3478" s="6"/>
      <c r="V3478" s="6"/>
      <c r="W3478" s="6"/>
      <c r="X3478" s="6"/>
      <c r="Y3478" s="6"/>
      <c r="Z3478" s="6"/>
      <c r="AA3478" s="6"/>
      <c r="AB3478" s="6"/>
      <c r="AC3478" s="6"/>
      <c r="AD3478" s="6"/>
      <c r="AE3478" s="6"/>
      <c r="AF3478" s="6"/>
      <c r="AG3478" s="6"/>
      <c r="AH3478" s="6"/>
      <c r="AI3478" s="6"/>
      <c r="AJ3478" s="6"/>
      <c r="AK3478" s="6"/>
      <c r="AL3478" s="6"/>
      <c r="AM3478" s="6"/>
      <c r="AN3478" s="6"/>
      <c r="AO3478" s="6"/>
      <c r="AP3478" s="6"/>
      <c r="AQ3478" s="21"/>
      <c r="AR3478" s="21"/>
      <c r="AS3478" s="21"/>
      <c r="AT3478" s="6"/>
      <c r="AU3478" s="6"/>
      <c r="AV3478" s="6"/>
      <c r="AW3478" s="6"/>
    </row>
    <row r="3479" spans="1:49" x14ac:dyDescent="0.35">
      <c r="A3479" s="20"/>
      <c r="B3479" s="20"/>
      <c r="C3479" s="20"/>
      <c r="D3479" s="20"/>
      <c r="E3479" s="6"/>
      <c r="F3479" s="6"/>
      <c r="G3479" s="6"/>
      <c r="H3479" s="6"/>
      <c r="I3479" s="6"/>
      <c r="J3479" s="6"/>
      <c r="K3479" s="6"/>
      <c r="L3479" s="6"/>
      <c r="M3479" s="6"/>
      <c r="N3479" s="6"/>
      <c r="O3479" s="6"/>
      <c r="P3479" s="6"/>
      <c r="Q3479" s="6"/>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21"/>
      <c r="AR3479" s="21"/>
      <c r="AS3479" s="21"/>
      <c r="AT3479" s="6"/>
      <c r="AU3479" s="6"/>
      <c r="AV3479" s="6"/>
      <c r="AW3479" s="6"/>
    </row>
    <row r="3480" spans="1:49" x14ac:dyDescent="0.35">
      <c r="A3480" s="20"/>
      <c r="B3480" s="20"/>
      <c r="C3480" s="20"/>
      <c r="D3480" s="20"/>
      <c r="E3480" s="6"/>
      <c r="F3480" s="6"/>
      <c r="G3480" s="6"/>
      <c r="H3480" s="6"/>
      <c r="I3480" s="6"/>
      <c r="J3480" s="6"/>
      <c r="K3480" s="6"/>
      <c r="L3480" s="6"/>
      <c r="M3480" s="6"/>
      <c r="N3480" s="6"/>
      <c r="O3480" s="6"/>
      <c r="P3480" s="6"/>
      <c r="Q3480" s="6"/>
      <c r="R3480" s="6"/>
      <c r="S3480" s="6"/>
      <c r="T3480" s="6"/>
      <c r="U3480" s="6"/>
      <c r="V3480" s="6"/>
      <c r="W3480" s="6"/>
      <c r="X3480" s="6"/>
      <c r="Y3480" s="6"/>
      <c r="Z3480" s="6"/>
      <c r="AA3480" s="6"/>
      <c r="AB3480" s="6"/>
      <c r="AC3480" s="6"/>
      <c r="AD3480" s="6"/>
      <c r="AE3480" s="6"/>
      <c r="AF3480" s="6"/>
      <c r="AG3480" s="6"/>
      <c r="AH3480" s="6"/>
      <c r="AI3480" s="6"/>
      <c r="AJ3480" s="6"/>
      <c r="AK3480" s="6"/>
      <c r="AL3480" s="6"/>
      <c r="AM3480" s="6"/>
      <c r="AN3480" s="6"/>
      <c r="AO3480" s="6"/>
      <c r="AP3480" s="6"/>
      <c r="AQ3480" s="21"/>
      <c r="AR3480" s="21"/>
      <c r="AS3480" s="21"/>
      <c r="AT3480" s="6"/>
      <c r="AU3480" s="6"/>
      <c r="AV3480" s="6"/>
      <c r="AW3480" s="6"/>
    </row>
    <row r="3481" spans="1:49" x14ac:dyDescent="0.35">
      <c r="A3481" s="20"/>
      <c r="B3481" s="20"/>
      <c r="C3481" s="20"/>
      <c r="D3481" s="20"/>
      <c r="E3481" s="6"/>
      <c r="F3481" s="6"/>
      <c r="G3481" s="6"/>
      <c r="H3481" s="6"/>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21"/>
      <c r="AR3481" s="21"/>
      <c r="AS3481" s="21"/>
      <c r="AT3481" s="6"/>
      <c r="AU3481" s="6"/>
      <c r="AV3481" s="6"/>
      <c r="AW3481" s="6"/>
    </row>
    <row r="3482" spans="1:49" x14ac:dyDescent="0.35">
      <c r="A3482" s="20"/>
      <c r="B3482" s="20"/>
      <c r="C3482" s="20"/>
      <c r="D3482" s="20"/>
      <c r="E3482" s="6"/>
      <c r="F3482" s="6"/>
      <c r="G3482" s="6"/>
      <c r="H3482" s="6"/>
      <c r="I3482" s="6"/>
      <c r="J3482" s="6"/>
      <c r="K3482" s="6"/>
      <c r="L3482" s="6"/>
      <c r="M3482" s="6"/>
      <c r="N3482" s="6"/>
      <c r="O3482" s="6"/>
      <c r="P3482" s="6"/>
      <c r="Q3482" s="6"/>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21"/>
      <c r="AR3482" s="21"/>
      <c r="AS3482" s="21"/>
      <c r="AT3482" s="6"/>
      <c r="AU3482" s="6"/>
      <c r="AV3482" s="6"/>
      <c r="AW3482" s="6"/>
    </row>
    <row r="3483" spans="1:49" x14ac:dyDescent="0.35">
      <c r="A3483" s="20"/>
      <c r="B3483" s="20"/>
      <c r="C3483" s="20"/>
      <c r="D3483" s="20"/>
      <c r="E3483" s="6"/>
      <c r="F3483" s="6"/>
      <c r="G3483" s="6"/>
      <c r="H3483" s="6"/>
      <c r="I3483" s="6"/>
      <c r="J3483" s="6"/>
      <c r="K3483" s="6"/>
      <c r="L3483" s="6"/>
      <c r="M3483" s="6"/>
      <c r="N3483" s="6"/>
      <c r="O3483" s="6"/>
      <c r="P3483" s="6"/>
      <c r="Q3483" s="6"/>
      <c r="R3483" s="6"/>
      <c r="S3483" s="6"/>
      <c r="T3483" s="6"/>
      <c r="U3483" s="6"/>
      <c r="V3483" s="6"/>
      <c r="W3483" s="6"/>
      <c r="X3483" s="6"/>
      <c r="Y3483" s="6"/>
      <c r="Z3483" s="6"/>
      <c r="AA3483" s="6"/>
      <c r="AB3483" s="6"/>
      <c r="AC3483" s="6"/>
      <c r="AD3483" s="6"/>
      <c r="AE3483" s="6"/>
      <c r="AF3483" s="6"/>
      <c r="AG3483" s="6"/>
      <c r="AH3483" s="6"/>
      <c r="AI3483" s="6"/>
      <c r="AJ3483" s="6"/>
      <c r="AK3483" s="6"/>
      <c r="AL3483" s="6"/>
      <c r="AM3483" s="6"/>
      <c r="AN3483" s="6"/>
      <c r="AO3483" s="6"/>
      <c r="AP3483" s="6"/>
      <c r="AQ3483" s="21"/>
      <c r="AR3483" s="21"/>
      <c r="AS3483" s="21"/>
      <c r="AT3483" s="6"/>
      <c r="AU3483" s="6"/>
      <c r="AV3483" s="6"/>
      <c r="AW3483" s="6"/>
    </row>
    <row r="3484" spans="1:49" x14ac:dyDescent="0.35">
      <c r="A3484" s="20"/>
      <c r="B3484" s="20"/>
      <c r="C3484" s="20"/>
      <c r="D3484" s="20"/>
      <c r="E3484" s="6"/>
      <c r="F3484" s="6"/>
      <c r="G3484" s="6"/>
      <c r="H3484" s="6"/>
      <c r="I3484" s="6"/>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21"/>
      <c r="AR3484" s="21"/>
      <c r="AS3484" s="21"/>
      <c r="AT3484" s="6"/>
      <c r="AU3484" s="6"/>
      <c r="AV3484" s="6"/>
      <c r="AW3484" s="6"/>
    </row>
    <row r="3485" spans="1:49" x14ac:dyDescent="0.35">
      <c r="A3485" s="20"/>
      <c r="B3485" s="20"/>
      <c r="C3485" s="20"/>
      <c r="D3485" s="20"/>
      <c r="E3485" s="6"/>
      <c r="F3485" s="6"/>
      <c r="G3485" s="6"/>
      <c r="H3485" s="6"/>
      <c r="I3485" s="6"/>
      <c r="J3485" s="6"/>
      <c r="K3485" s="6"/>
      <c r="L3485" s="6"/>
      <c r="M3485" s="6"/>
      <c r="N3485" s="6"/>
      <c r="O3485" s="6"/>
      <c r="P3485" s="6"/>
      <c r="Q3485" s="6"/>
      <c r="R3485" s="6"/>
      <c r="S3485" s="6"/>
      <c r="T3485" s="6"/>
      <c r="U3485" s="6"/>
      <c r="V3485" s="6"/>
      <c r="W3485" s="6"/>
      <c r="X3485" s="6"/>
      <c r="Y3485" s="6"/>
      <c r="Z3485" s="6"/>
      <c r="AA3485" s="6"/>
      <c r="AB3485" s="6"/>
      <c r="AC3485" s="6"/>
      <c r="AD3485" s="6"/>
      <c r="AE3485" s="6"/>
      <c r="AF3485" s="6"/>
      <c r="AG3485" s="6"/>
      <c r="AH3485" s="6"/>
      <c r="AI3485" s="6"/>
      <c r="AJ3485" s="6"/>
      <c r="AK3485" s="6"/>
      <c r="AL3485" s="6"/>
      <c r="AM3485" s="6"/>
      <c r="AN3485" s="6"/>
      <c r="AO3485" s="6"/>
      <c r="AP3485" s="6"/>
      <c r="AQ3485" s="21"/>
      <c r="AR3485" s="21"/>
      <c r="AS3485" s="21"/>
      <c r="AT3485" s="6"/>
      <c r="AU3485" s="6"/>
      <c r="AV3485" s="6"/>
      <c r="AW3485" s="6"/>
    </row>
    <row r="3486" spans="1:49" x14ac:dyDescent="0.35">
      <c r="A3486" s="20"/>
      <c r="B3486" s="20"/>
      <c r="C3486" s="20"/>
      <c r="D3486" s="20"/>
      <c r="E3486" s="6"/>
      <c r="F3486" s="6"/>
      <c r="G3486" s="6"/>
      <c r="H3486" s="6"/>
      <c r="I3486" s="6"/>
      <c r="J3486" s="6"/>
      <c r="K3486" s="6"/>
      <c r="L3486" s="6"/>
      <c r="M3486" s="6"/>
      <c r="N3486" s="6"/>
      <c r="O3486" s="6"/>
      <c r="P3486" s="6"/>
      <c r="Q3486" s="6"/>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21"/>
      <c r="AR3486" s="21"/>
      <c r="AS3486" s="21"/>
      <c r="AT3486" s="6"/>
      <c r="AU3486" s="6"/>
      <c r="AV3486" s="6"/>
      <c r="AW3486" s="6"/>
    </row>
    <row r="3487" spans="1:49" x14ac:dyDescent="0.35">
      <c r="A3487" s="20"/>
      <c r="B3487" s="20"/>
      <c r="C3487" s="20"/>
      <c r="D3487" s="20"/>
      <c r="E3487" s="6"/>
      <c r="F3487" s="6"/>
      <c r="G3487" s="6"/>
      <c r="H3487" s="6"/>
      <c r="I3487" s="6"/>
      <c r="J3487" s="6"/>
      <c r="K3487" s="6"/>
      <c r="L3487" s="6"/>
      <c r="M3487" s="6"/>
      <c r="N3487" s="6"/>
      <c r="O3487" s="6"/>
      <c r="P3487" s="6"/>
      <c r="Q3487" s="6"/>
      <c r="R3487" s="6"/>
      <c r="S3487" s="6"/>
      <c r="T3487" s="6"/>
      <c r="U3487" s="6"/>
      <c r="V3487" s="6"/>
      <c r="W3487" s="6"/>
      <c r="X3487" s="6"/>
      <c r="Y3487" s="6"/>
      <c r="Z3487" s="6"/>
      <c r="AA3487" s="6"/>
      <c r="AB3487" s="6"/>
      <c r="AC3487" s="6"/>
      <c r="AD3487" s="6"/>
      <c r="AE3487" s="6"/>
      <c r="AF3487" s="6"/>
      <c r="AG3487" s="6"/>
      <c r="AH3487" s="6"/>
      <c r="AI3487" s="6"/>
      <c r="AJ3487" s="6"/>
      <c r="AK3487" s="6"/>
      <c r="AL3487" s="6"/>
      <c r="AM3487" s="6"/>
      <c r="AN3487" s="6"/>
      <c r="AO3487" s="6"/>
      <c r="AP3487" s="6"/>
      <c r="AQ3487" s="21"/>
      <c r="AR3487" s="21"/>
      <c r="AS3487" s="21"/>
      <c r="AT3487" s="6"/>
      <c r="AU3487" s="6"/>
      <c r="AV3487" s="6"/>
      <c r="AW3487" s="6"/>
    </row>
    <row r="3488" spans="1:49" x14ac:dyDescent="0.35">
      <c r="A3488" s="20"/>
      <c r="B3488" s="20"/>
      <c r="C3488" s="20"/>
      <c r="D3488" s="20"/>
      <c r="E3488" s="6"/>
      <c r="F3488" s="6"/>
      <c r="G3488" s="6"/>
      <c r="H3488" s="6"/>
      <c r="I3488" s="6"/>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21"/>
      <c r="AR3488" s="21"/>
      <c r="AS3488" s="21"/>
      <c r="AT3488" s="6"/>
      <c r="AU3488" s="6"/>
      <c r="AV3488" s="6"/>
      <c r="AW3488" s="6"/>
    </row>
    <row r="3489" spans="1:49" x14ac:dyDescent="0.35">
      <c r="A3489" s="20"/>
      <c r="B3489" s="20"/>
      <c r="C3489" s="20"/>
      <c r="D3489" s="20"/>
      <c r="E3489" s="6"/>
      <c r="F3489" s="6"/>
      <c r="G3489" s="6"/>
      <c r="H3489" s="6"/>
      <c r="I3489" s="6"/>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c r="AK3489" s="6"/>
      <c r="AL3489" s="6"/>
      <c r="AM3489" s="6"/>
      <c r="AN3489" s="6"/>
      <c r="AO3489" s="6"/>
      <c r="AP3489" s="6"/>
      <c r="AQ3489" s="21"/>
      <c r="AR3489" s="21"/>
      <c r="AS3489" s="21"/>
      <c r="AT3489" s="6"/>
      <c r="AU3489" s="6"/>
      <c r="AV3489" s="6"/>
      <c r="AW3489" s="6"/>
    </row>
    <row r="3490" spans="1:49" x14ac:dyDescent="0.35">
      <c r="A3490" s="20"/>
      <c r="B3490" s="20"/>
      <c r="C3490" s="20"/>
      <c r="D3490" s="20"/>
      <c r="E3490" s="6"/>
      <c r="F3490" s="6"/>
      <c r="G3490" s="6"/>
      <c r="H3490" s="6"/>
      <c r="I3490" s="6"/>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21"/>
      <c r="AR3490" s="21"/>
      <c r="AS3490" s="21"/>
      <c r="AT3490" s="6"/>
      <c r="AU3490" s="6"/>
      <c r="AV3490" s="6"/>
      <c r="AW3490" s="6"/>
    </row>
    <row r="3491" spans="1:49" x14ac:dyDescent="0.35">
      <c r="A3491" s="20"/>
      <c r="B3491" s="20"/>
      <c r="C3491" s="20"/>
      <c r="D3491" s="20"/>
      <c r="E3491" s="6"/>
      <c r="F3491" s="6"/>
      <c r="G3491" s="6"/>
      <c r="H3491" s="6"/>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c r="AK3491" s="6"/>
      <c r="AL3491" s="6"/>
      <c r="AM3491" s="6"/>
      <c r="AN3491" s="6"/>
      <c r="AO3491" s="6"/>
      <c r="AP3491" s="6"/>
      <c r="AQ3491" s="21"/>
      <c r="AR3491" s="21"/>
      <c r="AS3491" s="21"/>
      <c r="AT3491" s="6"/>
      <c r="AU3491" s="6"/>
      <c r="AV3491" s="6"/>
      <c r="AW3491" s="6"/>
    </row>
    <row r="3492" spans="1:49" x14ac:dyDescent="0.35">
      <c r="A3492" s="20"/>
      <c r="B3492" s="20"/>
      <c r="C3492" s="20"/>
      <c r="D3492" s="20"/>
      <c r="E3492" s="6"/>
      <c r="F3492" s="6"/>
      <c r="G3492" s="6"/>
      <c r="H3492" s="6"/>
      <c r="I3492" s="6"/>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21"/>
      <c r="AR3492" s="21"/>
      <c r="AS3492" s="21"/>
      <c r="AT3492" s="6"/>
      <c r="AU3492" s="6"/>
      <c r="AV3492" s="6"/>
      <c r="AW3492" s="6"/>
    </row>
    <row r="3493" spans="1:49" x14ac:dyDescent="0.35">
      <c r="A3493" s="20"/>
      <c r="B3493" s="20"/>
      <c r="C3493" s="20"/>
      <c r="D3493" s="20"/>
      <c r="E3493" s="6"/>
      <c r="F3493" s="6"/>
      <c r="G3493" s="6"/>
      <c r="H3493" s="6"/>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c r="AK3493" s="6"/>
      <c r="AL3493" s="6"/>
      <c r="AM3493" s="6"/>
      <c r="AN3493" s="6"/>
      <c r="AO3493" s="6"/>
      <c r="AP3493" s="6"/>
      <c r="AQ3493" s="21"/>
      <c r="AR3493" s="21"/>
      <c r="AS3493" s="21"/>
      <c r="AT3493" s="6"/>
      <c r="AU3493" s="6"/>
      <c r="AV3493" s="6"/>
      <c r="AW3493" s="6"/>
    </row>
    <row r="3494" spans="1:49" x14ac:dyDescent="0.35">
      <c r="A3494" s="20"/>
      <c r="B3494" s="20"/>
      <c r="C3494" s="20"/>
      <c r="D3494" s="20"/>
      <c r="E3494" s="6"/>
      <c r="F3494" s="6"/>
      <c r="G3494" s="6"/>
      <c r="H3494" s="6"/>
      <c r="I3494" s="6"/>
      <c r="J3494" s="6"/>
      <c r="K3494" s="6"/>
      <c r="L3494" s="6"/>
      <c r="M3494" s="6"/>
      <c r="N3494" s="6"/>
      <c r="O3494" s="6"/>
      <c r="P3494" s="6"/>
      <c r="Q3494" s="6"/>
      <c r="R3494" s="6"/>
      <c r="S3494" s="6"/>
      <c r="T3494" s="6"/>
      <c r="U3494" s="6"/>
      <c r="V3494" s="6"/>
      <c r="W3494" s="6"/>
      <c r="X3494" s="6"/>
      <c r="Y3494" s="6"/>
      <c r="Z3494" s="6"/>
      <c r="AA3494" s="6"/>
      <c r="AB3494" s="6"/>
      <c r="AC3494" s="6"/>
      <c r="AD3494" s="6"/>
      <c r="AE3494" s="6"/>
      <c r="AF3494" s="6"/>
      <c r="AG3494" s="6"/>
      <c r="AH3494" s="6"/>
      <c r="AI3494" s="6"/>
      <c r="AJ3494" s="6"/>
      <c r="AK3494" s="6"/>
      <c r="AL3494" s="6"/>
      <c r="AM3494" s="6"/>
      <c r="AN3494" s="6"/>
      <c r="AO3494" s="6"/>
      <c r="AP3494" s="6"/>
      <c r="AQ3494" s="21"/>
      <c r="AR3494" s="21"/>
      <c r="AS3494" s="21"/>
      <c r="AT3494" s="6"/>
      <c r="AU3494" s="6"/>
      <c r="AV3494" s="6"/>
      <c r="AW3494" s="6"/>
    </row>
    <row r="3495" spans="1:49" x14ac:dyDescent="0.35">
      <c r="A3495" s="20"/>
      <c r="B3495" s="20"/>
      <c r="C3495" s="20"/>
      <c r="D3495" s="20"/>
      <c r="E3495" s="6"/>
      <c r="F3495" s="6"/>
      <c r="G3495" s="6"/>
      <c r="H3495" s="6"/>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c r="AG3495" s="6"/>
      <c r="AH3495" s="6"/>
      <c r="AI3495" s="6"/>
      <c r="AJ3495" s="6"/>
      <c r="AK3495" s="6"/>
      <c r="AL3495" s="6"/>
      <c r="AM3495" s="6"/>
      <c r="AN3495" s="6"/>
      <c r="AO3495" s="6"/>
      <c r="AP3495" s="6"/>
      <c r="AQ3495" s="21"/>
      <c r="AR3495" s="21"/>
      <c r="AS3495" s="21"/>
      <c r="AT3495" s="6"/>
      <c r="AU3495" s="6"/>
      <c r="AV3495" s="6"/>
      <c r="AW3495" s="6"/>
    </row>
    <row r="3496" spans="1:49" x14ac:dyDescent="0.35">
      <c r="A3496" s="20"/>
      <c r="B3496" s="20"/>
      <c r="C3496" s="20"/>
      <c r="D3496" s="20"/>
      <c r="E3496" s="6"/>
      <c r="F3496" s="6"/>
      <c r="G3496" s="6"/>
      <c r="H3496" s="6"/>
      <c r="I3496" s="6"/>
      <c r="J3496" s="6"/>
      <c r="K3496" s="6"/>
      <c r="L3496" s="6"/>
      <c r="M3496" s="6"/>
      <c r="N3496" s="6"/>
      <c r="O3496" s="6"/>
      <c r="P3496" s="6"/>
      <c r="Q3496" s="6"/>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21"/>
      <c r="AR3496" s="21"/>
      <c r="AS3496" s="21"/>
      <c r="AT3496" s="6"/>
      <c r="AU3496" s="6"/>
      <c r="AV3496" s="6"/>
      <c r="AW3496" s="6"/>
    </row>
    <row r="3497" spans="1:49" x14ac:dyDescent="0.35">
      <c r="A3497" s="20"/>
      <c r="B3497" s="20"/>
      <c r="C3497" s="20"/>
      <c r="D3497" s="20"/>
      <c r="E3497" s="6"/>
      <c r="F3497" s="6"/>
      <c r="G3497" s="6"/>
      <c r="H3497" s="6"/>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c r="AJ3497" s="6"/>
      <c r="AK3497" s="6"/>
      <c r="AL3497" s="6"/>
      <c r="AM3497" s="6"/>
      <c r="AN3497" s="6"/>
      <c r="AO3497" s="6"/>
      <c r="AP3497" s="6"/>
      <c r="AQ3497" s="21"/>
      <c r="AR3497" s="21"/>
      <c r="AS3497" s="21"/>
      <c r="AT3497" s="6"/>
      <c r="AU3497" s="6"/>
      <c r="AV3497" s="6"/>
      <c r="AW3497" s="6"/>
    </row>
    <row r="3498" spans="1:49" x14ac:dyDescent="0.35">
      <c r="A3498" s="20"/>
      <c r="B3498" s="20"/>
      <c r="C3498" s="20"/>
      <c r="D3498" s="20"/>
      <c r="E3498" s="6"/>
      <c r="F3498" s="6"/>
      <c r="G3498" s="6"/>
      <c r="H3498" s="6"/>
      <c r="I3498" s="6"/>
      <c r="J3498" s="6"/>
      <c r="K3498" s="6"/>
      <c r="L3498" s="6"/>
      <c r="M3498" s="6"/>
      <c r="N3498" s="6"/>
      <c r="O3498" s="6"/>
      <c r="P3498" s="6"/>
      <c r="Q3498" s="6"/>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21"/>
      <c r="AR3498" s="21"/>
      <c r="AS3498" s="21"/>
      <c r="AT3498" s="6"/>
      <c r="AU3498" s="6"/>
      <c r="AV3498" s="6"/>
      <c r="AW3498" s="6"/>
    </row>
    <row r="3499" spans="1:49" x14ac:dyDescent="0.35">
      <c r="A3499" s="20"/>
      <c r="B3499" s="20"/>
      <c r="C3499" s="20"/>
      <c r="D3499" s="20"/>
      <c r="E3499" s="6"/>
      <c r="F3499" s="6"/>
      <c r="G3499" s="6"/>
      <c r="H3499" s="6"/>
      <c r="I3499" s="6"/>
      <c r="J3499" s="6"/>
      <c r="K3499" s="6"/>
      <c r="L3499" s="6"/>
      <c r="M3499" s="6"/>
      <c r="N3499" s="6"/>
      <c r="O3499" s="6"/>
      <c r="P3499" s="6"/>
      <c r="Q3499" s="6"/>
      <c r="R3499" s="6"/>
      <c r="S3499" s="6"/>
      <c r="T3499" s="6"/>
      <c r="U3499" s="6"/>
      <c r="V3499" s="6"/>
      <c r="W3499" s="6"/>
      <c r="X3499" s="6"/>
      <c r="Y3499" s="6"/>
      <c r="Z3499" s="6"/>
      <c r="AA3499" s="6"/>
      <c r="AB3499" s="6"/>
      <c r="AC3499" s="6"/>
      <c r="AD3499" s="6"/>
      <c r="AE3499" s="6"/>
      <c r="AF3499" s="6"/>
      <c r="AG3499" s="6"/>
      <c r="AH3499" s="6"/>
      <c r="AI3499" s="6"/>
      <c r="AJ3499" s="6"/>
      <c r="AK3499" s="6"/>
      <c r="AL3499" s="6"/>
      <c r="AM3499" s="6"/>
      <c r="AN3499" s="6"/>
      <c r="AO3499" s="6"/>
      <c r="AP3499" s="6"/>
      <c r="AQ3499" s="21"/>
      <c r="AR3499" s="21"/>
      <c r="AS3499" s="21"/>
      <c r="AT3499" s="6"/>
      <c r="AU3499" s="6"/>
      <c r="AV3499" s="6"/>
      <c r="AW3499" s="6"/>
    </row>
    <row r="3500" spans="1:49" x14ac:dyDescent="0.35">
      <c r="A3500" s="20"/>
      <c r="B3500" s="20"/>
      <c r="C3500" s="20"/>
      <c r="D3500" s="20"/>
      <c r="E3500" s="6"/>
      <c r="F3500" s="6"/>
      <c r="G3500" s="6"/>
      <c r="H3500" s="6"/>
      <c r="I3500" s="6"/>
      <c r="J3500" s="6"/>
      <c r="K3500" s="6"/>
      <c r="L3500" s="6"/>
      <c r="M3500" s="6"/>
      <c r="N3500" s="6"/>
      <c r="O3500" s="6"/>
      <c r="P3500" s="6"/>
      <c r="Q3500" s="6"/>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21"/>
      <c r="AR3500" s="21"/>
      <c r="AS3500" s="21"/>
      <c r="AT3500" s="6"/>
      <c r="AU3500" s="6"/>
      <c r="AV3500" s="6"/>
      <c r="AW3500" s="6"/>
    </row>
    <row r="3501" spans="1:49" x14ac:dyDescent="0.35">
      <c r="A3501" s="20"/>
      <c r="B3501" s="20"/>
      <c r="C3501" s="20"/>
      <c r="D3501" s="20"/>
      <c r="E3501" s="6"/>
      <c r="F3501" s="6"/>
      <c r="G3501" s="6"/>
      <c r="H3501" s="6"/>
      <c r="I3501" s="6"/>
      <c r="J3501" s="6"/>
      <c r="K3501" s="6"/>
      <c r="L3501" s="6"/>
      <c r="M3501" s="6"/>
      <c r="N3501" s="6"/>
      <c r="O3501" s="6"/>
      <c r="P3501" s="6"/>
      <c r="Q3501" s="6"/>
      <c r="R3501" s="6"/>
      <c r="S3501" s="6"/>
      <c r="T3501" s="6"/>
      <c r="U3501" s="6"/>
      <c r="V3501" s="6"/>
      <c r="W3501" s="6"/>
      <c r="X3501" s="6"/>
      <c r="Y3501" s="6"/>
      <c r="Z3501" s="6"/>
      <c r="AA3501" s="6"/>
      <c r="AB3501" s="6"/>
      <c r="AC3501" s="6"/>
      <c r="AD3501" s="6"/>
      <c r="AE3501" s="6"/>
      <c r="AF3501" s="6"/>
      <c r="AG3501" s="6"/>
      <c r="AH3501" s="6"/>
      <c r="AI3501" s="6"/>
      <c r="AJ3501" s="6"/>
      <c r="AK3501" s="6"/>
      <c r="AL3501" s="6"/>
      <c r="AM3501" s="6"/>
      <c r="AN3501" s="6"/>
      <c r="AO3501" s="6"/>
      <c r="AP3501" s="6"/>
      <c r="AQ3501" s="21"/>
      <c r="AR3501" s="21"/>
      <c r="AS3501" s="21"/>
      <c r="AT3501" s="6"/>
      <c r="AU3501" s="6"/>
      <c r="AV3501" s="6"/>
      <c r="AW3501" s="6"/>
    </row>
    <row r="3502" spans="1:49" x14ac:dyDescent="0.35">
      <c r="A3502" s="20"/>
      <c r="B3502" s="20"/>
      <c r="C3502" s="20"/>
      <c r="D3502" s="20"/>
      <c r="E3502" s="6"/>
      <c r="F3502" s="6"/>
      <c r="G3502" s="6"/>
      <c r="H3502" s="6"/>
      <c r="I3502" s="6"/>
      <c r="J3502" s="6"/>
      <c r="K3502" s="6"/>
      <c r="L3502" s="6"/>
      <c r="M3502" s="6"/>
      <c r="N3502" s="6"/>
      <c r="O3502" s="6"/>
      <c r="P3502" s="6"/>
      <c r="Q3502" s="6"/>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21"/>
      <c r="AR3502" s="21"/>
      <c r="AS3502" s="21"/>
      <c r="AT3502" s="6"/>
      <c r="AU3502" s="6"/>
      <c r="AV3502" s="6"/>
      <c r="AW3502" s="6"/>
    </row>
    <row r="3503" spans="1:49" x14ac:dyDescent="0.35">
      <c r="A3503" s="20"/>
      <c r="B3503" s="20"/>
      <c r="C3503" s="20"/>
      <c r="D3503" s="20"/>
      <c r="E3503" s="6"/>
      <c r="F3503" s="6"/>
      <c r="G3503" s="6"/>
      <c r="H3503" s="6"/>
      <c r="I3503" s="6"/>
      <c r="J3503" s="6"/>
      <c r="K3503" s="6"/>
      <c r="L3503" s="6"/>
      <c r="M3503" s="6"/>
      <c r="N3503" s="6"/>
      <c r="O3503" s="6"/>
      <c r="P3503" s="6"/>
      <c r="Q3503" s="6"/>
      <c r="R3503" s="6"/>
      <c r="S3503" s="6"/>
      <c r="T3503" s="6"/>
      <c r="U3503" s="6"/>
      <c r="V3503" s="6"/>
      <c r="W3503" s="6"/>
      <c r="X3503" s="6"/>
      <c r="Y3503" s="6"/>
      <c r="Z3503" s="6"/>
      <c r="AA3503" s="6"/>
      <c r="AB3503" s="6"/>
      <c r="AC3503" s="6"/>
      <c r="AD3503" s="6"/>
      <c r="AE3503" s="6"/>
      <c r="AF3503" s="6"/>
      <c r="AG3503" s="6"/>
      <c r="AH3503" s="6"/>
      <c r="AI3503" s="6"/>
      <c r="AJ3503" s="6"/>
      <c r="AK3503" s="6"/>
      <c r="AL3503" s="6"/>
      <c r="AM3503" s="6"/>
      <c r="AN3503" s="6"/>
      <c r="AO3503" s="6"/>
      <c r="AP3503" s="6"/>
      <c r="AQ3503" s="21"/>
      <c r="AR3503" s="21"/>
      <c r="AS3503" s="21"/>
      <c r="AT3503" s="6"/>
      <c r="AU3503" s="6"/>
      <c r="AV3503" s="6"/>
      <c r="AW3503" s="6"/>
    </row>
    <row r="3504" spans="1:49" x14ac:dyDescent="0.35">
      <c r="A3504" s="20"/>
      <c r="B3504" s="20"/>
      <c r="C3504" s="20"/>
      <c r="D3504" s="20"/>
      <c r="E3504" s="6"/>
      <c r="F3504" s="6"/>
      <c r="G3504" s="6"/>
      <c r="H3504" s="6"/>
      <c r="I3504" s="6"/>
      <c r="J3504" s="6"/>
      <c r="K3504" s="6"/>
      <c r="L3504" s="6"/>
      <c r="M3504" s="6"/>
      <c r="N3504" s="6"/>
      <c r="O3504" s="6"/>
      <c r="P3504" s="6"/>
      <c r="Q3504" s="6"/>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21"/>
      <c r="AR3504" s="21"/>
      <c r="AS3504" s="21"/>
      <c r="AT3504" s="6"/>
      <c r="AU3504" s="6"/>
      <c r="AV3504" s="6"/>
      <c r="AW3504" s="6"/>
    </row>
    <row r="3505" spans="1:49" x14ac:dyDescent="0.35">
      <c r="A3505" s="20"/>
      <c r="B3505" s="20"/>
      <c r="C3505" s="20"/>
      <c r="D3505" s="20"/>
      <c r="E3505" s="6"/>
      <c r="F3505" s="6"/>
      <c r="G3505" s="6"/>
      <c r="H3505" s="6"/>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c r="AG3505" s="6"/>
      <c r="AH3505" s="6"/>
      <c r="AI3505" s="6"/>
      <c r="AJ3505" s="6"/>
      <c r="AK3505" s="6"/>
      <c r="AL3505" s="6"/>
      <c r="AM3505" s="6"/>
      <c r="AN3505" s="6"/>
      <c r="AO3505" s="6"/>
      <c r="AP3505" s="6"/>
      <c r="AQ3505" s="21"/>
      <c r="AR3505" s="21"/>
      <c r="AS3505" s="21"/>
      <c r="AT3505" s="6"/>
      <c r="AU3505" s="6"/>
      <c r="AV3505" s="6"/>
      <c r="AW3505" s="6"/>
    </row>
    <row r="3506" spans="1:49" x14ac:dyDescent="0.35">
      <c r="A3506" s="20"/>
      <c r="B3506" s="20"/>
      <c r="C3506" s="20"/>
      <c r="D3506" s="20"/>
      <c r="E3506" s="6"/>
      <c r="F3506" s="6"/>
      <c r="G3506" s="6"/>
      <c r="H3506" s="6"/>
      <c r="I3506" s="6"/>
      <c r="J3506" s="6"/>
      <c r="K3506" s="6"/>
      <c r="L3506" s="6"/>
      <c r="M3506" s="6"/>
      <c r="N3506" s="6"/>
      <c r="O3506" s="6"/>
      <c r="P3506" s="6"/>
      <c r="Q3506" s="6"/>
      <c r="R3506" s="6"/>
      <c r="S3506" s="6"/>
      <c r="T3506" s="6"/>
      <c r="U3506" s="6"/>
      <c r="V3506" s="6"/>
      <c r="W3506" s="6"/>
      <c r="X3506" s="6"/>
      <c r="Y3506" s="6"/>
      <c r="Z3506" s="6"/>
      <c r="AA3506" s="6"/>
      <c r="AB3506" s="6"/>
      <c r="AC3506" s="6"/>
      <c r="AD3506" s="6"/>
      <c r="AE3506" s="6"/>
      <c r="AF3506" s="6"/>
      <c r="AG3506" s="6"/>
      <c r="AH3506" s="6"/>
      <c r="AI3506" s="6"/>
      <c r="AJ3506" s="6"/>
      <c r="AK3506" s="6"/>
      <c r="AL3506" s="6"/>
      <c r="AM3506" s="6"/>
      <c r="AN3506" s="6"/>
      <c r="AO3506" s="6"/>
      <c r="AP3506" s="6"/>
      <c r="AQ3506" s="21"/>
      <c r="AR3506" s="21"/>
      <c r="AS3506" s="21"/>
      <c r="AT3506" s="6"/>
      <c r="AU3506" s="6"/>
      <c r="AV3506" s="6"/>
      <c r="AW3506" s="6"/>
    </row>
    <row r="3507" spans="1:49" x14ac:dyDescent="0.35">
      <c r="A3507" s="20"/>
      <c r="B3507" s="20"/>
      <c r="C3507" s="20"/>
      <c r="D3507" s="20"/>
      <c r="E3507" s="6"/>
      <c r="F3507" s="6"/>
      <c r="G3507" s="6"/>
      <c r="H3507" s="6"/>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c r="AG3507" s="6"/>
      <c r="AH3507" s="6"/>
      <c r="AI3507" s="6"/>
      <c r="AJ3507" s="6"/>
      <c r="AK3507" s="6"/>
      <c r="AL3507" s="6"/>
      <c r="AM3507" s="6"/>
      <c r="AN3507" s="6"/>
      <c r="AO3507" s="6"/>
      <c r="AP3507" s="6"/>
      <c r="AQ3507" s="21"/>
      <c r="AR3507" s="21"/>
      <c r="AS3507" s="21"/>
      <c r="AT3507" s="6"/>
      <c r="AU3507" s="6"/>
      <c r="AV3507" s="6"/>
      <c r="AW3507" s="6"/>
    </row>
    <row r="3508" spans="1:49" x14ac:dyDescent="0.35">
      <c r="A3508" s="20"/>
      <c r="B3508" s="20"/>
      <c r="C3508" s="20"/>
      <c r="D3508" s="20"/>
      <c r="E3508" s="6"/>
      <c r="F3508" s="6"/>
      <c r="G3508" s="6"/>
      <c r="H3508" s="6"/>
      <c r="I3508" s="6"/>
      <c r="J3508" s="6"/>
      <c r="K3508" s="6"/>
      <c r="L3508" s="6"/>
      <c r="M3508" s="6"/>
      <c r="N3508" s="6"/>
      <c r="O3508" s="6"/>
      <c r="P3508" s="6"/>
      <c r="Q3508" s="6"/>
      <c r="R3508" s="6"/>
      <c r="S3508" s="6"/>
      <c r="T3508" s="6"/>
      <c r="U3508" s="6"/>
      <c r="V3508" s="6"/>
      <c r="W3508" s="6"/>
      <c r="X3508" s="6"/>
      <c r="Y3508" s="6"/>
      <c r="Z3508" s="6"/>
      <c r="AA3508" s="6"/>
      <c r="AB3508" s="6"/>
      <c r="AC3508" s="6"/>
      <c r="AD3508" s="6"/>
      <c r="AE3508" s="6"/>
      <c r="AF3508" s="6"/>
      <c r="AG3508" s="6"/>
      <c r="AH3508" s="6"/>
      <c r="AI3508" s="6"/>
      <c r="AJ3508" s="6"/>
      <c r="AK3508" s="6"/>
      <c r="AL3508" s="6"/>
      <c r="AM3508" s="6"/>
      <c r="AN3508" s="6"/>
      <c r="AO3508" s="6"/>
      <c r="AP3508" s="6"/>
      <c r="AQ3508" s="21"/>
      <c r="AR3508" s="21"/>
      <c r="AS3508" s="21"/>
      <c r="AT3508" s="6"/>
      <c r="AU3508" s="6"/>
      <c r="AV3508" s="6"/>
      <c r="AW3508" s="6"/>
    </row>
    <row r="3509" spans="1:49" x14ac:dyDescent="0.35">
      <c r="A3509" s="20"/>
      <c r="B3509" s="20"/>
      <c r="C3509" s="20"/>
      <c r="D3509" s="20"/>
      <c r="E3509" s="6"/>
      <c r="F3509" s="6"/>
      <c r="G3509" s="6"/>
      <c r="H3509" s="6"/>
      <c r="I3509" s="6"/>
      <c r="J3509" s="6"/>
      <c r="K3509" s="6"/>
      <c r="L3509" s="6"/>
      <c r="M3509" s="6"/>
      <c r="N3509" s="6"/>
      <c r="O3509" s="6"/>
      <c r="P3509" s="6"/>
      <c r="Q3509" s="6"/>
      <c r="R3509" s="6"/>
      <c r="S3509" s="6"/>
      <c r="T3509" s="6"/>
      <c r="U3509" s="6"/>
      <c r="V3509" s="6"/>
      <c r="W3509" s="6"/>
      <c r="X3509" s="6"/>
      <c r="Y3509" s="6"/>
      <c r="Z3509" s="6"/>
      <c r="AA3509" s="6"/>
      <c r="AB3509" s="6"/>
      <c r="AC3509" s="6"/>
      <c r="AD3509" s="6"/>
      <c r="AE3509" s="6"/>
      <c r="AF3509" s="6"/>
      <c r="AG3509" s="6"/>
      <c r="AH3509" s="6"/>
      <c r="AI3509" s="6"/>
      <c r="AJ3509" s="6"/>
      <c r="AK3509" s="6"/>
      <c r="AL3509" s="6"/>
      <c r="AM3509" s="6"/>
      <c r="AN3509" s="6"/>
      <c r="AO3509" s="6"/>
      <c r="AP3509" s="6"/>
      <c r="AQ3509" s="21"/>
      <c r="AR3509" s="21"/>
      <c r="AS3509" s="21"/>
      <c r="AT3509" s="6"/>
      <c r="AU3509" s="6"/>
      <c r="AV3509" s="6"/>
      <c r="AW3509" s="6"/>
    </row>
    <row r="3510" spans="1:49" x14ac:dyDescent="0.35">
      <c r="A3510" s="20"/>
      <c r="B3510" s="20"/>
      <c r="C3510" s="20"/>
      <c r="D3510" s="20"/>
      <c r="E3510" s="6"/>
      <c r="F3510" s="6"/>
      <c r="G3510" s="6"/>
      <c r="H3510" s="6"/>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21"/>
      <c r="AR3510" s="21"/>
      <c r="AS3510" s="21"/>
      <c r="AT3510" s="6"/>
      <c r="AU3510" s="6"/>
      <c r="AV3510" s="6"/>
      <c r="AW3510" s="6"/>
    </row>
    <row r="3511" spans="1:49" x14ac:dyDescent="0.35">
      <c r="A3511" s="20"/>
      <c r="B3511" s="20"/>
      <c r="C3511" s="20"/>
      <c r="D3511" s="20"/>
      <c r="E3511" s="6"/>
      <c r="F3511" s="6"/>
      <c r="G3511" s="6"/>
      <c r="H3511" s="6"/>
      <c r="I3511" s="6"/>
      <c r="J3511" s="6"/>
      <c r="K3511" s="6"/>
      <c r="L3511" s="6"/>
      <c r="M3511" s="6"/>
      <c r="N3511" s="6"/>
      <c r="O3511" s="6"/>
      <c r="P3511" s="6"/>
      <c r="Q3511" s="6"/>
      <c r="R3511" s="6"/>
      <c r="S3511" s="6"/>
      <c r="T3511" s="6"/>
      <c r="U3511" s="6"/>
      <c r="V3511" s="6"/>
      <c r="W3511" s="6"/>
      <c r="X3511" s="6"/>
      <c r="Y3511" s="6"/>
      <c r="Z3511" s="6"/>
      <c r="AA3511" s="6"/>
      <c r="AB3511" s="6"/>
      <c r="AC3511" s="6"/>
      <c r="AD3511" s="6"/>
      <c r="AE3511" s="6"/>
      <c r="AF3511" s="6"/>
      <c r="AG3511" s="6"/>
      <c r="AH3511" s="6"/>
      <c r="AI3511" s="6"/>
      <c r="AJ3511" s="6"/>
      <c r="AK3511" s="6"/>
      <c r="AL3511" s="6"/>
      <c r="AM3511" s="6"/>
      <c r="AN3511" s="6"/>
      <c r="AO3511" s="6"/>
      <c r="AP3511" s="6"/>
      <c r="AQ3511" s="21"/>
      <c r="AR3511" s="21"/>
      <c r="AS3511" s="21"/>
      <c r="AT3511" s="6"/>
      <c r="AU3511" s="6"/>
      <c r="AV3511" s="6"/>
      <c r="AW3511" s="6"/>
    </row>
    <row r="3512" spans="1:49" x14ac:dyDescent="0.35">
      <c r="A3512" s="20"/>
      <c r="B3512" s="20"/>
      <c r="C3512" s="20"/>
      <c r="D3512" s="20"/>
      <c r="E3512" s="6"/>
      <c r="F3512" s="6"/>
      <c r="G3512" s="6"/>
      <c r="H3512" s="6"/>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21"/>
      <c r="AR3512" s="21"/>
      <c r="AS3512" s="21"/>
      <c r="AT3512" s="6"/>
      <c r="AU3512" s="6"/>
      <c r="AV3512" s="6"/>
      <c r="AW3512" s="6"/>
    </row>
    <row r="3513" spans="1:49" x14ac:dyDescent="0.35">
      <c r="A3513" s="20"/>
      <c r="B3513" s="20"/>
      <c r="C3513" s="20"/>
      <c r="D3513" s="20"/>
      <c r="E3513" s="6"/>
      <c r="F3513" s="6"/>
      <c r="G3513" s="6"/>
      <c r="H3513" s="6"/>
      <c r="I3513" s="6"/>
      <c r="J3513" s="6"/>
      <c r="K3513" s="6"/>
      <c r="L3513" s="6"/>
      <c r="M3513" s="6"/>
      <c r="N3513" s="6"/>
      <c r="O3513" s="6"/>
      <c r="P3513" s="6"/>
      <c r="Q3513" s="6"/>
      <c r="R3513" s="6"/>
      <c r="S3513" s="6"/>
      <c r="T3513" s="6"/>
      <c r="U3513" s="6"/>
      <c r="V3513" s="6"/>
      <c r="W3513" s="6"/>
      <c r="X3513" s="6"/>
      <c r="Y3513" s="6"/>
      <c r="Z3513" s="6"/>
      <c r="AA3513" s="6"/>
      <c r="AB3513" s="6"/>
      <c r="AC3513" s="6"/>
      <c r="AD3513" s="6"/>
      <c r="AE3513" s="6"/>
      <c r="AF3513" s="6"/>
      <c r="AG3513" s="6"/>
      <c r="AH3513" s="6"/>
      <c r="AI3513" s="6"/>
      <c r="AJ3513" s="6"/>
      <c r="AK3513" s="6"/>
      <c r="AL3513" s="6"/>
      <c r="AM3513" s="6"/>
      <c r="AN3513" s="6"/>
      <c r="AO3513" s="6"/>
      <c r="AP3513" s="6"/>
      <c r="AQ3513" s="21"/>
      <c r="AR3513" s="21"/>
      <c r="AS3513" s="21"/>
      <c r="AT3513" s="6"/>
      <c r="AU3513" s="6"/>
      <c r="AV3513" s="6"/>
      <c r="AW3513" s="6"/>
    </row>
    <row r="3514" spans="1:49" x14ac:dyDescent="0.35">
      <c r="A3514" s="20"/>
      <c r="B3514" s="20"/>
      <c r="C3514" s="20"/>
      <c r="D3514" s="20"/>
      <c r="E3514" s="6"/>
      <c r="F3514" s="6"/>
      <c r="G3514" s="6"/>
      <c r="H3514" s="6"/>
      <c r="I3514" s="6"/>
      <c r="J3514" s="6"/>
      <c r="K3514" s="6"/>
      <c r="L3514" s="6"/>
      <c r="M3514" s="6"/>
      <c r="N3514" s="6"/>
      <c r="O3514" s="6"/>
      <c r="P3514" s="6"/>
      <c r="Q3514" s="6"/>
      <c r="R3514" s="6"/>
      <c r="S3514" s="6"/>
      <c r="T3514" s="6"/>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21"/>
      <c r="AR3514" s="21"/>
      <c r="AS3514" s="21"/>
      <c r="AT3514" s="6"/>
      <c r="AU3514" s="6"/>
      <c r="AV3514" s="6"/>
      <c r="AW3514" s="6"/>
    </row>
    <row r="3515" spans="1:49" x14ac:dyDescent="0.35">
      <c r="A3515" s="20"/>
      <c r="B3515" s="20"/>
      <c r="C3515" s="20"/>
      <c r="D3515" s="20"/>
      <c r="E3515" s="6"/>
      <c r="F3515" s="6"/>
      <c r="G3515" s="6"/>
      <c r="H3515" s="6"/>
      <c r="I3515" s="6"/>
      <c r="J3515" s="6"/>
      <c r="K3515" s="6"/>
      <c r="L3515" s="6"/>
      <c r="M3515" s="6"/>
      <c r="N3515" s="6"/>
      <c r="O3515" s="6"/>
      <c r="P3515" s="6"/>
      <c r="Q3515" s="6"/>
      <c r="R3515" s="6"/>
      <c r="S3515" s="6"/>
      <c r="T3515" s="6"/>
      <c r="U3515" s="6"/>
      <c r="V3515" s="6"/>
      <c r="W3515" s="6"/>
      <c r="X3515" s="6"/>
      <c r="Y3515" s="6"/>
      <c r="Z3515" s="6"/>
      <c r="AA3515" s="6"/>
      <c r="AB3515" s="6"/>
      <c r="AC3515" s="6"/>
      <c r="AD3515" s="6"/>
      <c r="AE3515" s="6"/>
      <c r="AF3515" s="6"/>
      <c r="AG3515" s="6"/>
      <c r="AH3515" s="6"/>
      <c r="AI3515" s="6"/>
      <c r="AJ3515" s="6"/>
      <c r="AK3515" s="6"/>
      <c r="AL3515" s="6"/>
      <c r="AM3515" s="6"/>
      <c r="AN3515" s="6"/>
      <c r="AO3515" s="6"/>
      <c r="AP3515" s="6"/>
      <c r="AQ3515" s="21"/>
      <c r="AR3515" s="21"/>
      <c r="AS3515" s="21"/>
      <c r="AT3515" s="6"/>
      <c r="AU3515" s="6"/>
      <c r="AV3515" s="6"/>
      <c r="AW3515" s="6"/>
    </row>
    <row r="3516" spans="1:49" x14ac:dyDescent="0.35">
      <c r="A3516" s="20"/>
      <c r="B3516" s="20"/>
      <c r="C3516" s="20"/>
      <c r="D3516" s="20"/>
      <c r="E3516" s="6"/>
      <c r="F3516" s="6"/>
      <c r="G3516" s="6"/>
      <c r="H3516" s="6"/>
      <c r="I3516" s="6"/>
      <c r="J3516" s="6"/>
      <c r="K3516" s="6"/>
      <c r="L3516" s="6"/>
      <c r="M3516" s="6"/>
      <c r="N3516" s="6"/>
      <c r="O3516" s="6"/>
      <c r="P3516" s="6"/>
      <c r="Q3516" s="6"/>
      <c r="R3516" s="6"/>
      <c r="S3516" s="6"/>
      <c r="T3516" s="6"/>
      <c r="U3516" s="6"/>
      <c r="V3516" s="6"/>
      <c r="W3516" s="6"/>
      <c r="X3516" s="6"/>
      <c r="Y3516" s="6"/>
      <c r="Z3516" s="6"/>
      <c r="AA3516" s="6"/>
      <c r="AB3516" s="6"/>
      <c r="AC3516" s="6"/>
      <c r="AD3516" s="6"/>
      <c r="AE3516" s="6"/>
      <c r="AF3516" s="6"/>
      <c r="AG3516" s="6"/>
      <c r="AH3516" s="6"/>
      <c r="AI3516" s="6"/>
      <c r="AJ3516" s="6"/>
      <c r="AK3516" s="6"/>
      <c r="AL3516" s="6"/>
      <c r="AM3516" s="6"/>
      <c r="AN3516" s="6"/>
      <c r="AO3516" s="6"/>
      <c r="AP3516" s="6"/>
      <c r="AQ3516" s="21"/>
      <c r="AR3516" s="21"/>
      <c r="AS3516" s="21"/>
      <c r="AT3516" s="6"/>
      <c r="AU3516" s="6"/>
      <c r="AV3516" s="6"/>
      <c r="AW3516" s="6"/>
    </row>
    <row r="3517" spans="1:49" x14ac:dyDescent="0.35">
      <c r="A3517" s="20"/>
      <c r="B3517" s="20"/>
      <c r="C3517" s="20"/>
      <c r="D3517" s="20"/>
      <c r="E3517" s="6"/>
      <c r="F3517" s="6"/>
      <c r="G3517" s="6"/>
      <c r="H3517" s="6"/>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c r="AG3517" s="6"/>
      <c r="AH3517" s="6"/>
      <c r="AI3517" s="6"/>
      <c r="AJ3517" s="6"/>
      <c r="AK3517" s="6"/>
      <c r="AL3517" s="6"/>
      <c r="AM3517" s="6"/>
      <c r="AN3517" s="6"/>
      <c r="AO3517" s="6"/>
      <c r="AP3517" s="6"/>
      <c r="AQ3517" s="21"/>
      <c r="AR3517" s="21"/>
      <c r="AS3517" s="21"/>
      <c r="AT3517" s="6"/>
      <c r="AU3517" s="6"/>
      <c r="AV3517" s="6"/>
      <c r="AW3517" s="6"/>
    </row>
    <row r="3518" spans="1:49" x14ac:dyDescent="0.35">
      <c r="A3518" s="20"/>
      <c r="B3518" s="20"/>
      <c r="C3518" s="20"/>
      <c r="D3518" s="20"/>
      <c r="E3518" s="6"/>
      <c r="F3518" s="6"/>
      <c r="G3518" s="6"/>
      <c r="H3518" s="6"/>
      <c r="I3518" s="6"/>
      <c r="J3518" s="6"/>
      <c r="K3518" s="6"/>
      <c r="L3518" s="6"/>
      <c r="M3518" s="6"/>
      <c r="N3518" s="6"/>
      <c r="O3518" s="6"/>
      <c r="P3518" s="6"/>
      <c r="Q3518" s="6"/>
      <c r="R3518" s="6"/>
      <c r="S3518" s="6"/>
      <c r="T3518" s="6"/>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21"/>
      <c r="AR3518" s="21"/>
      <c r="AS3518" s="21"/>
      <c r="AT3518" s="6"/>
      <c r="AU3518" s="6"/>
      <c r="AV3518" s="6"/>
      <c r="AW3518" s="6"/>
    </row>
    <row r="3519" spans="1:49" x14ac:dyDescent="0.35">
      <c r="A3519" s="20"/>
      <c r="B3519" s="20"/>
      <c r="C3519" s="20"/>
      <c r="D3519" s="20"/>
      <c r="E3519" s="6"/>
      <c r="F3519" s="6"/>
      <c r="G3519" s="6"/>
      <c r="H3519" s="6"/>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c r="AG3519" s="6"/>
      <c r="AH3519" s="6"/>
      <c r="AI3519" s="6"/>
      <c r="AJ3519" s="6"/>
      <c r="AK3519" s="6"/>
      <c r="AL3519" s="6"/>
      <c r="AM3519" s="6"/>
      <c r="AN3519" s="6"/>
      <c r="AO3519" s="6"/>
      <c r="AP3519" s="6"/>
      <c r="AQ3519" s="21"/>
      <c r="AR3519" s="21"/>
      <c r="AS3519" s="21"/>
      <c r="AT3519" s="6"/>
      <c r="AU3519" s="6"/>
      <c r="AV3519" s="6"/>
      <c r="AW3519" s="6"/>
    </row>
    <row r="3520" spans="1:49" x14ac:dyDescent="0.35">
      <c r="A3520" s="20"/>
      <c r="B3520" s="20"/>
      <c r="C3520" s="20"/>
      <c r="D3520" s="20"/>
      <c r="E3520" s="6"/>
      <c r="F3520" s="6"/>
      <c r="G3520" s="6"/>
      <c r="H3520" s="6"/>
      <c r="I3520" s="6"/>
      <c r="J3520" s="6"/>
      <c r="K3520" s="6"/>
      <c r="L3520" s="6"/>
      <c r="M3520" s="6"/>
      <c r="N3520" s="6"/>
      <c r="O3520" s="6"/>
      <c r="P3520" s="6"/>
      <c r="Q3520" s="6"/>
      <c r="R3520" s="6"/>
      <c r="S3520" s="6"/>
      <c r="T3520" s="6"/>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21"/>
      <c r="AR3520" s="21"/>
      <c r="AS3520" s="21"/>
      <c r="AT3520" s="6"/>
      <c r="AU3520" s="6"/>
      <c r="AV3520" s="6"/>
      <c r="AW3520" s="6"/>
    </row>
    <row r="3521" spans="1:49" x14ac:dyDescent="0.35">
      <c r="A3521" s="20"/>
      <c r="B3521" s="20"/>
      <c r="C3521" s="20"/>
      <c r="D3521" s="20"/>
      <c r="E3521" s="6"/>
      <c r="F3521" s="6"/>
      <c r="G3521" s="6"/>
      <c r="H3521" s="6"/>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c r="AG3521" s="6"/>
      <c r="AH3521" s="6"/>
      <c r="AI3521" s="6"/>
      <c r="AJ3521" s="6"/>
      <c r="AK3521" s="6"/>
      <c r="AL3521" s="6"/>
      <c r="AM3521" s="6"/>
      <c r="AN3521" s="6"/>
      <c r="AO3521" s="6"/>
      <c r="AP3521" s="6"/>
      <c r="AQ3521" s="21"/>
      <c r="AR3521" s="21"/>
      <c r="AS3521" s="21"/>
      <c r="AT3521" s="6"/>
      <c r="AU3521" s="6"/>
      <c r="AV3521" s="6"/>
      <c r="AW3521" s="6"/>
    </row>
    <row r="3522" spans="1:49" x14ac:dyDescent="0.35">
      <c r="A3522" s="20"/>
      <c r="B3522" s="20"/>
      <c r="C3522" s="20"/>
      <c r="D3522" s="20"/>
      <c r="E3522" s="6"/>
      <c r="F3522" s="6"/>
      <c r="G3522" s="6"/>
      <c r="H3522" s="6"/>
      <c r="I3522" s="6"/>
      <c r="J3522" s="6"/>
      <c r="K3522" s="6"/>
      <c r="L3522" s="6"/>
      <c r="M3522" s="6"/>
      <c r="N3522" s="6"/>
      <c r="O3522" s="6"/>
      <c r="P3522" s="6"/>
      <c r="Q3522" s="6"/>
      <c r="R3522" s="6"/>
      <c r="S3522" s="6"/>
      <c r="T3522" s="6"/>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21"/>
      <c r="AR3522" s="21"/>
      <c r="AS3522" s="21"/>
      <c r="AT3522" s="6"/>
      <c r="AU3522" s="6"/>
      <c r="AV3522" s="6"/>
      <c r="AW3522" s="6"/>
    </row>
    <row r="3523" spans="1:49" x14ac:dyDescent="0.35">
      <c r="A3523" s="20"/>
      <c r="B3523" s="20"/>
      <c r="C3523" s="20"/>
      <c r="D3523" s="20"/>
      <c r="E3523" s="6"/>
      <c r="F3523" s="6"/>
      <c r="G3523" s="6"/>
      <c r="H3523" s="6"/>
      <c r="I3523" s="6"/>
      <c r="J3523" s="6"/>
      <c r="K3523" s="6"/>
      <c r="L3523" s="6"/>
      <c r="M3523" s="6"/>
      <c r="N3523" s="6"/>
      <c r="O3523" s="6"/>
      <c r="P3523" s="6"/>
      <c r="Q3523" s="6"/>
      <c r="R3523" s="6"/>
      <c r="S3523" s="6"/>
      <c r="T3523" s="6"/>
      <c r="U3523" s="6"/>
      <c r="V3523" s="6"/>
      <c r="W3523" s="6"/>
      <c r="X3523" s="6"/>
      <c r="Y3523" s="6"/>
      <c r="Z3523" s="6"/>
      <c r="AA3523" s="6"/>
      <c r="AB3523" s="6"/>
      <c r="AC3523" s="6"/>
      <c r="AD3523" s="6"/>
      <c r="AE3523" s="6"/>
      <c r="AF3523" s="6"/>
      <c r="AG3523" s="6"/>
      <c r="AH3523" s="6"/>
      <c r="AI3523" s="6"/>
      <c r="AJ3523" s="6"/>
      <c r="AK3523" s="6"/>
      <c r="AL3523" s="6"/>
      <c r="AM3523" s="6"/>
      <c r="AN3523" s="6"/>
      <c r="AO3523" s="6"/>
      <c r="AP3523" s="6"/>
      <c r="AQ3523" s="21"/>
      <c r="AR3523" s="21"/>
      <c r="AS3523" s="21"/>
      <c r="AT3523" s="6"/>
      <c r="AU3523" s="6"/>
      <c r="AV3523" s="6"/>
      <c r="AW3523" s="6"/>
    </row>
    <row r="3524" spans="1:49" x14ac:dyDescent="0.35">
      <c r="A3524" s="20"/>
      <c r="B3524" s="20"/>
      <c r="C3524" s="20"/>
      <c r="D3524" s="20"/>
      <c r="E3524" s="6"/>
      <c r="F3524" s="6"/>
      <c r="G3524" s="6"/>
      <c r="H3524" s="6"/>
      <c r="I3524" s="6"/>
      <c r="J3524" s="6"/>
      <c r="K3524" s="6"/>
      <c r="L3524" s="6"/>
      <c r="M3524" s="6"/>
      <c r="N3524" s="6"/>
      <c r="O3524" s="6"/>
      <c r="P3524" s="6"/>
      <c r="Q3524" s="6"/>
      <c r="R3524" s="6"/>
      <c r="S3524" s="6"/>
      <c r="T3524" s="6"/>
      <c r="U3524" s="6"/>
      <c r="V3524" s="6"/>
      <c r="W3524" s="6"/>
      <c r="X3524" s="6"/>
      <c r="Y3524" s="6"/>
      <c r="Z3524" s="6"/>
      <c r="AA3524" s="6"/>
      <c r="AB3524" s="6"/>
      <c r="AC3524" s="6"/>
      <c r="AD3524" s="6"/>
      <c r="AE3524" s="6"/>
      <c r="AF3524" s="6"/>
      <c r="AG3524" s="6"/>
      <c r="AH3524" s="6"/>
      <c r="AI3524" s="6"/>
      <c r="AJ3524" s="6"/>
      <c r="AK3524" s="6"/>
      <c r="AL3524" s="6"/>
      <c r="AM3524" s="6"/>
      <c r="AN3524" s="6"/>
      <c r="AO3524" s="6"/>
      <c r="AP3524" s="6"/>
      <c r="AQ3524" s="21"/>
      <c r="AR3524" s="21"/>
      <c r="AS3524" s="21"/>
      <c r="AT3524" s="6"/>
      <c r="AU3524" s="6"/>
      <c r="AV3524" s="6"/>
      <c r="AW3524" s="6"/>
    </row>
    <row r="3525" spans="1:49" x14ac:dyDescent="0.35">
      <c r="A3525" s="20"/>
      <c r="B3525" s="20"/>
      <c r="C3525" s="20"/>
      <c r="D3525" s="20"/>
      <c r="E3525" s="6"/>
      <c r="F3525" s="6"/>
      <c r="G3525" s="6"/>
      <c r="H3525" s="6"/>
      <c r="I3525" s="6"/>
      <c r="J3525" s="6"/>
      <c r="K3525" s="6"/>
      <c r="L3525" s="6"/>
      <c r="M3525" s="6"/>
      <c r="N3525" s="6"/>
      <c r="O3525" s="6"/>
      <c r="P3525" s="6"/>
      <c r="Q3525" s="6"/>
      <c r="R3525" s="6"/>
      <c r="S3525" s="6"/>
      <c r="T3525" s="6"/>
      <c r="U3525" s="6"/>
      <c r="V3525" s="6"/>
      <c r="W3525" s="6"/>
      <c r="X3525" s="6"/>
      <c r="Y3525" s="6"/>
      <c r="Z3525" s="6"/>
      <c r="AA3525" s="6"/>
      <c r="AB3525" s="6"/>
      <c r="AC3525" s="6"/>
      <c r="AD3525" s="6"/>
      <c r="AE3525" s="6"/>
      <c r="AF3525" s="6"/>
      <c r="AG3525" s="6"/>
      <c r="AH3525" s="6"/>
      <c r="AI3525" s="6"/>
      <c r="AJ3525" s="6"/>
      <c r="AK3525" s="6"/>
      <c r="AL3525" s="6"/>
      <c r="AM3525" s="6"/>
      <c r="AN3525" s="6"/>
      <c r="AO3525" s="6"/>
      <c r="AP3525" s="6"/>
      <c r="AQ3525" s="21"/>
      <c r="AR3525" s="21"/>
      <c r="AS3525" s="21"/>
      <c r="AT3525" s="6"/>
      <c r="AU3525" s="6"/>
      <c r="AV3525" s="6"/>
      <c r="AW3525" s="6"/>
    </row>
    <row r="3526" spans="1:49" x14ac:dyDescent="0.35">
      <c r="A3526" s="20"/>
      <c r="B3526" s="20"/>
      <c r="C3526" s="20"/>
      <c r="D3526" s="20"/>
      <c r="E3526" s="6"/>
      <c r="F3526" s="6"/>
      <c r="G3526" s="6"/>
      <c r="H3526" s="6"/>
      <c r="I3526" s="6"/>
      <c r="J3526" s="6"/>
      <c r="K3526" s="6"/>
      <c r="L3526" s="6"/>
      <c r="M3526" s="6"/>
      <c r="N3526" s="6"/>
      <c r="O3526" s="6"/>
      <c r="P3526" s="6"/>
      <c r="Q3526" s="6"/>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21"/>
      <c r="AR3526" s="21"/>
      <c r="AS3526" s="21"/>
      <c r="AT3526" s="6"/>
      <c r="AU3526" s="6"/>
      <c r="AV3526" s="6"/>
      <c r="AW3526" s="6"/>
    </row>
    <row r="3527" spans="1:49" x14ac:dyDescent="0.35">
      <c r="A3527" s="20"/>
      <c r="B3527" s="20"/>
      <c r="C3527" s="20"/>
      <c r="D3527" s="20"/>
      <c r="E3527" s="6"/>
      <c r="F3527" s="6"/>
      <c r="G3527" s="6"/>
      <c r="H3527" s="6"/>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c r="AG3527" s="6"/>
      <c r="AH3527" s="6"/>
      <c r="AI3527" s="6"/>
      <c r="AJ3527" s="6"/>
      <c r="AK3527" s="6"/>
      <c r="AL3527" s="6"/>
      <c r="AM3527" s="6"/>
      <c r="AN3527" s="6"/>
      <c r="AO3527" s="6"/>
      <c r="AP3527" s="6"/>
      <c r="AQ3527" s="21"/>
      <c r="AR3527" s="21"/>
      <c r="AS3527" s="21"/>
      <c r="AT3527" s="6"/>
      <c r="AU3527" s="6"/>
      <c r="AV3527" s="6"/>
      <c r="AW3527" s="6"/>
    </row>
    <row r="3528" spans="1:49" x14ac:dyDescent="0.35">
      <c r="A3528" s="20"/>
      <c r="B3528" s="20"/>
      <c r="C3528" s="20"/>
      <c r="D3528" s="20"/>
      <c r="E3528" s="6"/>
      <c r="F3528" s="6"/>
      <c r="G3528" s="6"/>
      <c r="H3528" s="6"/>
      <c r="I3528" s="6"/>
      <c r="J3528" s="6"/>
      <c r="K3528" s="6"/>
      <c r="L3528" s="6"/>
      <c r="M3528" s="6"/>
      <c r="N3528" s="6"/>
      <c r="O3528" s="6"/>
      <c r="P3528" s="6"/>
      <c r="Q3528" s="6"/>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21"/>
      <c r="AR3528" s="21"/>
      <c r="AS3528" s="21"/>
      <c r="AT3528" s="6"/>
      <c r="AU3528" s="6"/>
      <c r="AV3528" s="6"/>
      <c r="AW3528" s="6"/>
    </row>
    <row r="3529" spans="1:49" x14ac:dyDescent="0.35">
      <c r="A3529" s="20"/>
      <c r="B3529" s="20"/>
      <c r="C3529" s="20"/>
      <c r="D3529" s="20"/>
      <c r="E3529" s="6"/>
      <c r="F3529" s="6"/>
      <c r="G3529" s="6"/>
      <c r="H3529" s="6"/>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c r="AG3529" s="6"/>
      <c r="AH3529" s="6"/>
      <c r="AI3529" s="6"/>
      <c r="AJ3529" s="6"/>
      <c r="AK3529" s="6"/>
      <c r="AL3529" s="6"/>
      <c r="AM3529" s="6"/>
      <c r="AN3529" s="6"/>
      <c r="AO3529" s="6"/>
      <c r="AP3529" s="6"/>
      <c r="AQ3529" s="21"/>
      <c r="AR3529" s="21"/>
      <c r="AS3529" s="21"/>
      <c r="AT3529" s="6"/>
      <c r="AU3529" s="6"/>
      <c r="AV3529" s="6"/>
      <c r="AW3529" s="6"/>
    </row>
    <row r="3530" spans="1:49" x14ac:dyDescent="0.35">
      <c r="A3530" s="20"/>
      <c r="B3530" s="20"/>
      <c r="C3530" s="20"/>
      <c r="D3530" s="20"/>
      <c r="E3530" s="6"/>
      <c r="F3530" s="6"/>
      <c r="G3530" s="6"/>
      <c r="H3530" s="6"/>
      <c r="I3530" s="6"/>
      <c r="J3530" s="6"/>
      <c r="K3530" s="6"/>
      <c r="L3530" s="6"/>
      <c r="M3530" s="6"/>
      <c r="N3530" s="6"/>
      <c r="O3530" s="6"/>
      <c r="P3530" s="6"/>
      <c r="Q3530" s="6"/>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21"/>
      <c r="AR3530" s="21"/>
      <c r="AS3530" s="21"/>
      <c r="AT3530" s="6"/>
      <c r="AU3530" s="6"/>
      <c r="AV3530" s="6"/>
      <c r="AW3530" s="6"/>
    </row>
    <row r="3531" spans="1:49" x14ac:dyDescent="0.35">
      <c r="A3531" s="20"/>
      <c r="B3531" s="20"/>
      <c r="C3531" s="20"/>
      <c r="D3531" s="20"/>
      <c r="E3531" s="6"/>
      <c r="F3531" s="6"/>
      <c r="G3531" s="6"/>
      <c r="H3531" s="6"/>
      <c r="I3531" s="6"/>
      <c r="J3531" s="6"/>
      <c r="K3531" s="6"/>
      <c r="L3531" s="6"/>
      <c r="M3531" s="6"/>
      <c r="N3531" s="6"/>
      <c r="O3531" s="6"/>
      <c r="P3531" s="6"/>
      <c r="Q3531" s="6"/>
      <c r="R3531" s="6"/>
      <c r="S3531" s="6"/>
      <c r="T3531" s="6"/>
      <c r="U3531" s="6"/>
      <c r="V3531" s="6"/>
      <c r="W3531" s="6"/>
      <c r="X3531" s="6"/>
      <c r="Y3531" s="6"/>
      <c r="Z3531" s="6"/>
      <c r="AA3531" s="6"/>
      <c r="AB3531" s="6"/>
      <c r="AC3531" s="6"/>
      <c r="AD3531" s="6"/>
      <c r="AE3531" s="6"/>
      <c r="AF3531" s="6"/>
      <c r="AG3531" s="6"/>
      <c r="AH3531" s="6"/>
      <c r="AI3531" s="6"/>
      <c r="AJ3531" s="6"/>
      <c r="AK3531" s="6"/>
      <c r="AL3531" s="6"/>
      <c r="AM3531" s="6"/>
      <c r="AN3531" s="6"/>
      <c r="AO3531" s="6"/>
      <c r="AP3531" s="6"/>
      <c r="AQ3531" s="21"/>
      <c r="AR3531" s="21"/>
      <c r="AS3531" s="21"/>
      <c r="AT3531" s="6"/>
      <c r="AU3531" s="6"/>
      <c r="AV3531" s="6"/>
      <c r="AW3531" s="6"/>
    </row>
    <row r="3532" spans="1:49" x14ac:dyDescent="0.35">
      <c r="A3532" s="20"/>
      <c r="B3532" s="20"/>
      <c r="C3532" s="20"/>
      <c r="D3532" s="20"/>
      <c r="E3532" s="6"/>
      <c r="F3532" s="6"/>
      <c r="G3532" s="6"/>
      <c r="H3532" s="6"/>
      <c r="I3532" s="6"/>
      <c r="J3532" s="6"/>
      <c r="K3532" s="6"/>
      <c r="L3532" s="6"/>
      <c r="M3532" s="6"/>
      <c r="N3532" s="6"/>
      <c r="O3532" s="6"/>
      <c r="P3532" s="6"/>
      <c r="Q3532" s="6"/>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21"/>
      <c r="AR3532" s="21"/>
      <c r="AS3532" s="21"/>
      <c r="AT3532" s="6"/>
      <c r="AU3532" s="6"/>
      <c r="AV3532" s="6"/>
      <c r="AW3532" s="6"/>
    </row>
    <row r="3533" spans="1:49" x14ac:dyDescent="0.35">
      <c r="A3533" s="20"/>
      <c r="B3533" s="20"/>
      <c r="C3533" s="20"/>
      <c r="D3533" s="20"/>
      <c r="E3533" s="6"/>
      <c r="F3533" s="6"/>
      <c r="G3533" s="6"/>
      <c r="H3533" s="6"/>
      <c r="I3533" s="6"/>
      <c r="J3533" s="6"/>
      <c r="K3533" s="6"/>
      <c r="L3533" s="6"/>
      <c r="M3533" s="6"/>
      <c r="N3533" s="6"/>
      <c r="O3533" s="6"/>
      <c r="P3533" s="6"/>
      <c r="Q3533" s="6"/>
      <c r="R3533" s="6"/>
      <c r="S3533" s="6"/>
      <c r="T3533" s="6"/>
      <c r="U3533" s="6"/>
      <c r="V3533" s="6"/>
      <c r="W3533" s="6"/>
      <c r="X3533" s="6"/>
      <c r="Y3533" s="6"/>
      <c r="Z3533" s="6"/>
      <c r="AA3533" s="6"/>
      <c r="AB3533" s="6"/>
      <c r="AC3533" s="6"/>
      <c r="AD3533" s="6"/>
      <c r="AE3533" s="6"/>
      <c r="AF3533" s="6"/>
      <c r="AG3533" s="6"/>
      <c r="AH3533" s="6"/>
      <c r="AI3533" s="6"/>
      <c r="AJ3533" s="6"/>
      <c r="AK3533" s="6"/>
      <c r="AL3533" s="6"/>
      <c r="AM3533" s="6"/>
      <c r="AN3533" s="6"/>
      <c r="AO3533" s="6"/>
      <c r="AP3533" s="6"/>
      <c r="AQ3533" s="21"/>
      <c r="AR3533" s="21"/>
      <c r="AS3533" s="21"/>
      <c r="AT3533" s="6"/>
      <c r="AU3533" s="6"/>
      <c r="AV3533" s="6"/>
      <c r="AW3533" s="6"/>
    </row>
    <row r="3534" spans="1:49" x14ac:dyDescent="0.35">
      <c r="A3534" s="20"/>
      <c r="B3534" s="20"/>
      <c r="C3534" s="20"/>
      <c r="D3534" s="20"/>
      <c r="E3534" s="6"/>
      <c r="F3534" s="6"/>
      <c r="G3534" s="6"/>
      <c r="H3534" s="6"/>
      <c r="I3534" s="6"/>
      <c r="J3534" s="6"/>
      <c r="K3534" s="6"/>
      <c r="L3534" s="6"/>
      <c r="M3534" s="6"/>
      <c r="N3534" s="6"/>
      <c r="O3534" s="6"/>
      <c r="P3534" s="6"/>
      <c r="Q3534" s="6"/>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21"/>
      <c r="AR3534" s="21"/>
      <c r="AS3534" s="21"/>
      <c r="AT3534" s="6"/>
      <c r="AU3534" s="6"/>
      <c r="AV3534" s="6"/>
      <c r="AW3534" s="6"/>
    </row>
    <row r="3535" spans="1:49" x14ac:dyDescent="0.35">
      <c r="A3535" s="20"/>
      <c r="B3535" s="20"/>
      <c r="C3535" s="20"/>
      <c r="D3535" s="20"/>
      <c r="E3535" s="6"/>
      <c r="F3535" s="6"/>
      <c r="G3535" s="6"/>
      <c r="H3535" s="6"/>
      <c r="I3535" s="6"/>
      <c r="J3535" s="6"/>
      <c r="K3535" s="6"/>
      <c r="L3535" s="6"/>
      <c r="M3535" s="6"/>
      <c r="N3535" s="6"/>
      <c r="O3535" s="6"/>
      <c r="P3535" s="6"/>
      <c r="Q3535" s="6"/>
      <c r="R3535" s="6"/>
      <c r="S3535" s="6"/>
      <c r="T3535" s="6"/>
      <c r="U3535" s="6"/>
      <c r="V3535" s="6"/>
      <c r="W3535" s="6"/>
      <c r="X3535" s="6"/>
      <c r="Y3535" s="6"/>
      <c r="Z3535" s="6"/>
      <c r="AA3535" s="6"/>
      <c r="AB3535" s="6"/>
      <c r="AC3535" s="6"/>
      <c r="AD3535" s="6"/>
      <c r="AE3535" s="6"/>
      <c r="AF3535" s="6"/>
      <c r="AG3535" s="6"/>
      <c r="AH3535" s="6"/>
      <c r="AI3535" s="6"/>
      <c r="AJ3535" s="6"/>
      <c r="AK3535" s="6"/>
      <c r="AL3535" s="6"/>
      <c r="AM3535" s="6"/>
      <c r="AN3535" s="6"/>
      <c r="AO3535" s="6"/>
      <c r="AP3535" s="6"/>
      <c r="AQ3535" s="21"/>
      <c r="AR3535" s="21"/>
      <c r="AS3535" s="21"/>
      <c r="AT3535" s="6"/>
      <c r="AU3535" s="6"/>
      <c r="AV3535" s="6"/>
      <c r="AW3535" s="6"/>
    </row>
    <row r="3536" spans="1:49" x14ac:dyDescent="0.35">
      <c r="A3536" s="20"/>
      <c r="B3536" s="20"/>
      <c r="C3536" s="20"/>
      <c r="D3536" s="20"/>
      <c r="E3536" s="6"/>
      <c r="F3536" s="6"/>
      <c r="G3536" s="6"/>
      <c r="H3536" s="6"/>
      <c r="I3536" s="6"/>
      <c r="J3536" s="6"/>
      <c r="K3536" s="6"/>
      <c r="L3536" s="6"/>
      <c r="M3536" s="6"/>
      <c r="N3536" s="6"/>
      <c r="O3536" s="6"/>
      <c r="P3536" s="6"/>
      <c r="Q3536" s="6"/>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21"/>
      <c r="AR3536" s="21"/>
      <c r="AS3536" s="21"/>
      <c r="AT3536" s="6"/>
      <c r="AU3536" s="6"/>
      <c r="AV3536" s="6"/>
      <c r="AW3536" s="6"/>
    </row>
    <row r="3537" spans="1:49" x14ac:dyDescent="0.35">
      <c r="A3537" s="20"/>
      <c r="B3537" s="20"/>
      <c r="C3537" s="20"/>
      <c r="D3537" s="20"/>
      <c r="E3537" s="6"/>
      <c r="F3537" s="6"/>
      <c r="G3537" s="6"/>
      <c r="H3537" s="6"/>
      <c r="I3537" s="6"/>
      <c r="J3537" s="6"/>
      <c r="K3537" s="6"/>
      <c r="L3537" s="6"/>
      <c r="M3537" s="6"/>
      <c r="N3537" s="6"/>
      <c r="O3537" s="6"/>
      <c r="P3537" s="6"/>
      <c r="Q3537" s="6"/>
      <c r="R3537" s="6"/>
      <c r="S3537" s="6"/>
      <c r="T3537" s="6"/>
      <c r="U3537" s="6"/>
      <c r="V3537" s="6"/>
      <c r="W3537" s="6"/>
      <c r="X3537" s="6"/>
      <c r="Y3537" s="6"/>
      <c r="Z3537" s="6"/>
      <c r="AA3537" s="6"/>
      <c r="AB3537" s="6"/>
      <c r="AC3537" s="6"/>
      <c r="AD3537" s="6"/>
      <c r="AE3537" s="6"/>
      <c r="AF3537" s="6"/>
      <c r="AG3537" s="6"/>
      <c r="AH3537" s="6"/>
      <c r="AI3537" s="6"/>
      <c r="AJ3537" s="6"/>
      <c r="AK3537" s="6"/>
      <c r="AL3537" s="6"/>
      <c r="AM3537" s="6"/>
      <c r="AN3537" s="6"/>
      <c r="AO3537" s="6"/>
      <c r="AP3537" s="6"/>
      <c r="AQ3537" s="21"/>
      <c r="AR3537" s="21"/>
      <c r="AS3537" s="21"/>
      <c r="AT3537" s="6"/>
      <c r="AU3537" s="6"/>
      <c r="AV3537" s="6"/>
      <c r="AW3537" s="6"/>
    </row>
    <row r="3538" spans="1:49" x14ac:dyDescent="0.35">
      <c r="A3538" s="20"/>
      <c r="B3538" s="20"/>
      <c r="C3538" s="20"/>
      <c r="D3538" s="20"/>
      <c r="E3538" s="6"/>
      <c r="F3538" s="6"/>
      <c r="G3538" s="6"/>
      <c r="H3538" s="6"/>
      <c r="I3538" s="6"/>
      <c r="J3538" s="6"/>
      <c r="K3538" s="6"/>
      <c r="L3538" s="6"/>
      <c r="M3538" s="6"/>
      <c r="N3538" s="6"/>
      <c r="O3538" s="6"/>
      <c r="P3538" s="6"/>
      <c r="Q3538" s="6"/>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21"/>
      <c r="AR3538" s="21"/>
      <c r="AS3538" s="21"/>
      <c r="AT3538" s="6"/>
      <c r="AU3538" s="6"/>
      <c r="AV3538" s="6"/>
      <c r="AW3538" s="6"/>
    </row>
    <row r="3539" spans="1:49" x14ac:dyDescent="0.35">
      <c r="A3539" s="20"/>
      <c r="B3539" s="20"/>
      <c r="C3539" s="20"/>
      <c r="D3539" s="20"/>
      <c r="E3539" s="6"/>
      <c r="F3539" s="6"/>
      <c r="G3539" s="6"/>
      <c r="H3539" s="6"/>
      <c r="I3539" s="6"/>
      <c r="J3539" s="6"/>
      <c r="K3539" s="6"/>
      <c r="L3539" s="6"/>
      <c r="M3539" s="6"/>
      <c r="N3539" s="6"/>
      <c r="O3539" s="6"/>
      <c r="P3539" s="6"/>
      <c r="Q3539" s="6"/>
      <c r="R3539" s="6"/>
      <c r="S3539" s="6"/>
      <c r="T3539" s="6"/>
      <c r="U3539" s="6"/>
      <c r="V3539" s="6"/>
      <c r="W3539" s="6"/>
      <c r="X3539" s="6"/>
      <c r="Y3539" s="6"/>
      <c r="Z3539" s="6"/>
      <c r="AA3539" s="6"/>
      <c r="AB3539" s="6"/>
      <c r="AC3539" s="6"/>
      <c r="AD3539" s="6"/>
      <c r="AE3539" s="6"/>
      <c r="AF3539" s="6"/>
      <c r="AG3539" s="6"/>
      <c r="AH3539" s="6"/>
      <c r="AI3539" s="6"/>
      <c r="AJ3539" s="6"/>
      <c r="AK3539" s="6"/>
      <c r="AL3539" s="6"/>
      <c r="AM3539" s="6"/>
      <c r="AN3539" s="6"/>
      <c r="AO3539" s="6"/>
      <c r="AP3539" s="6"/>
      <c r="AQ3539" s="21"/>
      <c r="AR3539" s="21"/>
      <c r="AS3539" s="21"/>
      <c r="AT3539" s="6"/>
      <c r="AU3539" s="6"/>
      <c r="AV3539" s="6"/>
      <c r="AW3539" s="6"/>
    </row>
    <row r="3540" spans="1:49" x14ac:dyDescent="0.35">
      <c r="A3540" s="20"/>
      <c r="B3540" s="20"/>
      <c r="C3540" s="20"/>
      <c r="D3540" s="20"/>
      <c r="E3540" s="6"/>
      <c r="F3540" s="6"/>
      <c r="G3540" s="6"/>
      <c r="H3540" s="6"/>
      <c r="I3540" s="6"/>
      <c r="J3540" s="6"/>
      <c r="K3540" s="6"/>
      <c r="L3540" s="6"/>
      <c r="M3540" s="6"/>
      <c r="N3540" s="6"/>
      <c r="O3540" s="6"/>
      <c r="P3540" s="6"/>
      <c r="Q3540" s="6"/>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21"/>
      <c r="AR3540" s="21"/>
      <c r="AS3540" s="21"/>
      <c r="AT3540" s="6"/>
      <c r="AU3540" s="6"/>
      <c r="AV3540" s="6"/>
      <c r="AW3540" s="6"/>
    </row>
    <row r="3541" spans="1:49" x14ac:dyDescent="0.35">
      <c r="A3541" s="20"/>
      <c r="B3541" s="20"/>
      <c r="C3541" s="20"/>
      <c r="D3541" s="20"/>
      <c r="E3541" s="6"/>
      <c r="F3541" s="6"/>
      <c r="G3541" s="6"/>
      <c r="H3541" s="6"/>
      <c r="I3541" s="6"/>
      <c r="J3541" s="6"/>
      <c r="K3541" s="6"/>
      <c r="L3541" s="6"/>
      <c r="M3541" s="6"/>
      <c r="N3541" s="6"/>
      <c r="O3541" s="6"/>
      <c r="P3541" s="6"/>
      <c r="Q3541" s="6"/>
      <c r="R3541" s="6"/>
      <c r="S3541" s="6"/>
      <c r="T3541" s="6"/>
      <c r="U3541" s="6"/>
      <c r="V3541" s="6"/>
      <c r="W3541" s="6"/>
      <c r="X3541" s="6"/>
      <c r="Y3541" s="6"/>
      <c r="Z3541" s="6"/>
      <c r="AA3541" s="6"/>
      <c r="AB3541" s="6"/>
      <c r="AC3541" s="6"/>
      <c r="AD3541" s="6"/>
      <c r="AE3541" s="6"/>
      <c r="AF3541" s="6"/>
      <c r="AG3541" s="6"/>
      <c r="AH3541" s="6"/>
      <c r="AI3541" s="6"/>
      <c r="AJ3541" s="6"/>
      <c r="AK3541" s="6"/>
      <c r="AL3541" s="6"/>
      <c r="AM3541" s="6"/>
      <c r="AN3541" s="6"/>
      <c r="AO3541" s="6"/>
      <c r="AP3541" s="6"/>
      <c r="AQ3541" s="21"/>
      <c r="AR3541" s="21"/>
      <c r="AS3541" s="21"/>
      <c r="AT3541" s="6"/>
      <c r="AU3541" s="6"/>
      <c r="AV3541" s="6"/>
      <c r="AW3541" s="6"/>
    </row>
    <row r="3542" spans="1:49" x14ac:dyDescent="0.35">
      <c r="A3542" s="20"/>
      <c r="B3542" s="20"/>
      <c r="C3542" s="20"/>
      <c r="D3542" s="20"/>
      <c r="E3542" s="6"/>
      <c r="F3542" s="6"/>
      <c r="G3542" s="6"/>
      <c r="H3542" s="6"/>
      <c r="I3542" s="6"/>
      <c r="J3542" s="6"/>
      <c r="K3542" s="6"/>
      <c r="L3542" s="6"/>
      <c r="M3542" s="6"/>
      <c r="N3542" s="6"/>
      <c r="O3542" s="6"/>
      <c r="P3542" s="6"/>
      <c r="Q3542" s="6"/>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21"/>
      <c r="AR3542" s="21"/>
      <c r="AS3542" s="21"/>
      <c r="AT3542" s="6"/>
      <c r="AU3542" s="6"/>
      <c r="AV3542" s="6"/>
      <c r="AW3542" s="6"/>
    </row>
    <row r="3543" spans="1:49" x14ac:dyDescent="0.35">
      <c r="A3543" s="20"/>
      <c r="B3543" s="20"/>
      <c r="C3543" s="20"/>
      <c r="D3543" s="20"/>
      <c r="E3543" s="6"/>
      <c r="F3543" s="6"/>
      <c r="G3543" s="6"/>
      <c r="H3543" s="6"/>
      <c r="I3543" s="6"/>
      <c r="J3543" s="6"/>
      <c r="K3543" s="6"/>
      <c r="L3543" s="6"/>
      <c r="M3543" s="6"/>
      <c r="N3543" s="6"/>
      <c r="O3543" s="6"/>
      <c r="P3543" s="6"/>
      <c r="Q3543" s="6"/>
      <c r="R3543" s="6"/>
      <c r="S3543" s="6"/>
      <c r="T3543" s="6"/>
      <c r="U3543" s="6"/>
      <c r="V3543" s="6"/>
      <c r="W3543" s="6"/>
      <c r="X3543" s="6"/>
      <c r="Y3543" s="6"/>
      <c r="Z3543" s="6"/>
      <c r="AA3543" s="6"/>
      <c r="AB3543" s="6"/>
      <c r="AC3543" s="6"/>
      <c r="AD3543" s="6"/>
      <c r="AE3543" s="6"/>
      <c r="AF3543" s="6"/>
      <c r="AG3543" s="6"/>
      <c r="AH3543" s="6"/>
      <c r="AI3543" s="6"/>
      <c r="AJ3543" s="6"/>
      <c r="AK3543" s="6"/>
      <c r="AL3543" s="6"/>
      <c r="AM3543" s="6"/>
      <c r="AN3543" s="6"/>
      <c r="AO3543" s="6"/>
      <c r="AP3543" s="6"/>
      <c r="AQ3543" s="21"/>
      <c r="AR3543" s="21"/>
      <c r="AS3543" s="21"/>
      <c r="AT3543" s="6"/>
      <c r="AU3543" s="6"/>
      <c r="AV3543" s="6"/>
      <c r="AW3543" s="6"/>
    </row>
    <row r="3544" spans="1:49" x14ac:dyDescent="0.35">
      <c r="A3544" s="20"/>
      <c r="B3544" s="20"/>
      <c r="C3544" s="20"/>
      <c r="D3544" s="20"/>
      <c r="E3544" s="6"/>
      <c r="F3544" s="6"/>
      <c r="G3544" s="6"/>
      <c r="H3544" s="6"/>
      <c r="I3544" s="6"/>
      <c r="J3544" s="6"/>
      <c r="K3544" s="6"/>
      <c r="L3544" s="6"/>
      <c r="M3544" s="6"/>
      <c r="N3544" s="6"/>
      <c r="O3544" s="6"/>
      <c r="P3544" s="6"/>
      <c r="Q3544" s="6"/>
      <c r="R3544" s="6"/>
      <c r="S3544" s="6"/>
      <c r="T3544" s="6"/>
      <c r="U3544" s="6"/>
      <c r="V3544" s="6"/>
      <c r="W3544" s="6"/>
      <c r="X3544" s="6"/>
      <c r="Y3544" s="6"/>
      <c r="Z3544" s="6"/>
      <c r="AA3544" s="6"/>
      <c r="AB3544" s="6"/>
      <c r="AC3544" s="6"/>
      <c r="AD3544" s="6"/>
      <c r="AE3544" s="6"/>
      <c r="AF3544" s="6"/>
      <c r="AG3544" s="6"/>
      <c r="AH3544" s="6"/>
      <c r="AI3544" s="6"/>
      <c r="AJ3544" s="6"/>
      <c r="AK3544" s="6"/>
      <c r="AL3544" s="6"/>
      <c r="AM3544" s="6"/>
      <c r="AN3544" s="6"/>
      <c r="AO3544" s="6"/>
      <c r="AP3544" s="6"/>
      <c r="AQ3544" s="21"/>
      <c r="AR3544" s="21"/>
      <c r="AS3544" s="21"/>
      <c r="AT3544" s="6"/>
      <c r="AU3544" s="6"/>
      <c r="AV3544" s="6"/>
      <c r="AW3544" s="6"/>
    </row>
    <row r="3545" spans="1:49" x14ac:dyDescent="0.35">
      <c r="A3545" s="20"/>
      <c r="B3545" s="20"/>
      <c r="C3545" s="20"/>
      <c r="D3545" s="20"/>
      <c r="E3545" s="6"/>
      <c r="F3545" s="6"/>
      <c r="G3545" s="6"/>
      <c r="H3545" s="6"/>
      <c r="I3545" s="6"/>
      <c r="J3545" s="6"/>
      <c r="K3545" s="6"/>
      <c r="L3545" s="6"/>
      <c r="M3545" s="6"/>
      <c r="N3545" s="6"/>
      <c r="O3545" s="6"/>
      <c r="P3545" s="6"/>
      <c r="Q3545" s="6"/>
      <c r="R3545" s="6"/>
      <c r="S3545" s="6"/>
      <c r="T3545" s="6"/>
      <c r="U3545" s="6"/>
      <c r="V3545" s="6"/>
      <c r="W3545" s="6"/>
      <c r="X3545" s="6"/>
      <c r="Y3545" s="6"/>
      <c r="Z3545" s="6"/>
      <c r="AA3545" s="6"/>
      <c r="AB3545" s="6"/>
      <c r="AC3545" s="6"/>
      <c r="AD3545" s="6"/>
      <c r="AE3545" s="6"/>
      <c r="AF3545" s="6"/>
      <c r="AG3545" s="6"/>
      <c r="AH3545" s="6"/>
      <c r="AI3545" s="6"/>
      <c r="AJ3545" s="6"/>
      <c r="AK3545" s="6"/>
      <c r="AL3545" s="6"/>
      <c r="AM3545" s="6"/>
      <c r="AN3545" s="6"/>
      <c r="AO3545" s="6"/>
      <c r="AP3545" s="6"/>
      <c r="AQ3545" s="21"/>
      <c r="AR3545" s="21"/>
      <c r="AS3545" s="21"/>
      <c r="AT3545" s="6"/>
      <c r="AU3545" s="6"/>
      <c r="AV3545" s="6"/>
      <c r="AW3545" s="6"/>
    </row>
    <row r="3546" spans="1:49" x14ac:dyDescent="0.35">
      <c r="A3546" s="20"/>
      <c r="B3546" s="20"/>
      <c r="C3546" s="20"/>
      <c r="D3546" s="20"/>
      <c r="E3546" s="6"/>
      <c r="F3546" s="6"/>
      <c r="G3546" s="6"/>
      <c r="H3546" s="6"/>
      <c r="I3546" s="6"/>
      <c r="J3546" s="6"/>
      <c r="K3546" s="6"/>
      <c r="L3546" s="6"/>
      <c r="M3546" s="6"/>
      <c r="N3546" s="6"/>
      <c r="O3546" s="6"/>
      <c r="P3546" s="6"/>
      <c r="Q3546" s="6"/>
      <c r="R3546" s="6"/>
      <c r="S3546" s="6"/>
      <c r="T3546" s="6"/>
      <c r="U3546" s="6"/>
      <c r="V3546" s="6"/>
      <c r="W3546" s="6"/>
      <c r="X3546" s="6"/>
      <c r="Y3546" s="6"/>
      <c r="Z3546" s="6"/>
      <c r="AA3546" s="6"/>
      <c r="AB3546" s="6"/>
      <c r="AC3546" s="6"/>
      <c r="AD3546" s="6"/>
      <c r="AE3546" s="6"/>
      <c r="AF3546" s="6"/>
      <c r="AG3546" s="6"/>
      <c r="AH3546" s="6"/>
      <c r="AI3546" s="6"/>
      <c r="AJ3546" s="6"/>
      <c r="AK3546" s="6"/>
      <c r="AL3546" s="6"/>
      <c r="AM3546" s="6"/>
      <c r="AN3546" s="6"/>
      <c r="AO3546" s="6"/>
      <c r="AP3546" s="6"/>
      <c r="AQ3546" s="21"/>
      <c r="AR3546" s="21"/>
      <c r="AS3546" s="21"/>
      <c r="AT3546" s="6"/>
      <c r="AU3546" s="6"/>
      <c r="AV3546" s="6"/>
      <c r="AW3546" s="6"/>
    </row>
    <row r="3547" spans="1:49" x14ac:dyDescent="0.35">
      <c r="A3547" s="20"/>
      <c r="B3547" s="20"/>
      <c r="C3547" s="20"/>
      <c r="D3547" s="20"/>
      <c r="E3547" s="6"/>
      <c r="F3547" s="6"/>
      <c r="G3547" s="6"/>
      <c r="H3547" s="6"/>
      <c r="I3547" s="6"/>
      <c r="J3547" s="6"/>
      <c r="K3547" s="6"/>
      <c r="L3547" s="6"/>
      <c r="M3547" s="6"/>
      <c r="N3547" s="6"/>
      <c r="O3547" s="6"/>
      <c r="P3547" s="6"/>
      <c r="Q3547" s="6"/>
      <c r="R3547" s="6"/>
      <c r="S3547" s="6"/>
      <c r="T3547" s="6"/>
      <c r="U3547" s="6"/>
      <c r="V3547" s="6"/>
      <c r="W3547" s="6"/>
      <c r="X3547" s="6"/>
      <c r="Y3547" s="6"/>
      <c r="Z3547" s="6"/>
      <c r="AA3547" s="6"/>
      <c r="AB3547" s="6"/>
      <c r="AC3547" s="6"/>
      <c r="AD3547" s="6"/>
      <c r="AE3547" s="6"/>
      <c r="AF3547" s="6"/>
      <c r="AG3547" s="6"/>
      <c r="AH3547" s="6"/>
      <c r="AI3547" s="6"/>
      <c r="AJ3547" s="6"/>
      <c r="AK3547" s="6"/>
      <c r="AL3547" s="6"/>
      <c r="AM3547" s="6"/>
      <c r="AN3547" s="6"/>
      <c r="AO3547" s="6"/>
      <c r="AP3547" s="6"/>
      <c r="AQ3547" s="21"/>
      <c r="AR3547" s="21"/>
      <c r="AS3547" s="21"/>
      <c r="AT3547" s="6"/>
      <c r="AU3547" s="6"/>
      <c r="AV3547" s="6"/>
      <c r="AW3547" s="6"/>
    </row>
    <row r="3548" spans="1:49" x14ac:dyDescent="0.35">
      <c r="A3548" s="20"/>
      <c r="B3548" s="20"/>
      <c r="C3548" s="20"/>
      <c r="D3548" s="20"/>
      <c r="E3548" s="6"/>
      <c r="F3548" s="6"/>
      <c r="G3548" s="6"/>
      <c r="H3548" s="6"/>
      <c r="I3548" s="6"/>
      <c r="J3548" s="6"/>
      <c r="K3548" s="6"/>
      <c r="L3548" s="6"/>
      <c r="M3548" s="6"/>
      <c r="N3548" s="6"/>
      <c r="O3548" s="6"/>
      <c r="P3548" s="6"/>
      <c r="Q3548" s="6"/>
      <c r="R3548" s="6"/>
      <c r="S3548" s="6"/>
      <c r="T3548" s="6"/>
      <c r="U3548" s="6"/>
      <c r="V3548" s="6"/>
      <c r="W3548" s="6"/>
      <c r="X3548" s="6"/>
      <c r="Y3548" s="6"/>
      <c r="Z3548" s="6"/>
      <c r="AA3548" s="6"/>
      <c r="AB3548" s="6"/>
      <c r="AC3548" s="6"/>
      <c r="AD3548" s="6"/>
      <c r="AE3548" s="6"/>
      <c r="AF3548" s="6"/>
      <c r="AG3548" s="6"/>
      <c r="AH3548" s="6"/>
      <c r="AI3548" s="6"/>
      <c r="AJ3548" s="6"/>
      <c r="AK3548" s="6"/>
      <c r="AL3548" s="6"/>
      <c r="AM3548" s="6"/>
      <c r="AN3548" s="6"/>
      <c r="AO3548" s="6"/>
      <c r="AP3548" s="6"/>
      <c r="AQ3548" s="21"/>
      <c r="AR3548" s="21"/>
      <c r="AS3548" s="21"/>
      <c r="AT3548" s="6"/>
      <c r="AU3548" s="6"/>
      <c r="AV3548" s="6"/>
      <c r="AW3548" s="6"/>
    </row>
    <row r="3549" spans="1:49" x14ac:dyDescent="0.35">
      <c r="A3549" s="20"/>
      <c r="B3549" s="20"/>
      <c r="C3549" s="20"/>
      <c r="D3549" s="20"/>
      <c r="E3549" s="6"/>
      <c r="F3549" s="6"/>
      <c r="G3549" s="6"/>
      <c r="H3549" s="6"/>
      <c r="I3549" s="6"/>
      <c r="J3549" s="6"/>
      <c r="K3549" s="6"/>
      <c r="L3549" s="6"/>
      <c r="M3549" s="6"/>
      <c r="N3549" s="6"/>
      <c r="O3549" s="6"/>
      <c r="P3549" s="6"/>
      <c r="Q3549" s="6"/>
      <c r="R3549" s="6"/>
      <c r="S3549" s="6"/>
      <c r="T3549" s="6"/>
      <c r="U3549" s="6"/>
      <c r="V3549" s="6"/>
      <c r="W3549" s="6"/>
      <c r="X3549" s="6"/>
      <c r="Y3549" s="6"/>
      <c r="Z3549" s="6"/>
      <c r="AA3549" s="6"/>
      <c r="AB3549" s="6"/>
      <c r="AC3549" s="6"/>
      <c r="AD3549" s="6"/>
      <c r="AE3549" s="6"/>
      <c r="AF3549" s="6"/>
      <c r="AG3549" s="6"/>
      <c r="AH3549" s="6"/>
      <c r="AI3549" s="6"/>
      <c r="AJ3549" s="6"/>
      <c r="AK3549" s="6"/>
      <c r="AL3549" s="6"/>
      <c r="AM3549" s="6"/>
      <c r="AN3549" s="6"/>
      <c r="AO3549" s="6"/>
      <c r="AP3549" s="6"/>
      <c r="AQ3549" s="21"/>
      <c r="AR3549" s="21"/>
      <c r="AS3549" s="21"/>
      <c r="AT3549" s="6"/>
      <c r="AU3549" s="6"/>
      <c r="AV3549" s="6"/>
      <c r="AW3549" s="6"/>
    </row>
    <row r="3550" spans="1:49" x14ac:dyDescent="0.35">
      <c r="A3550" s="20"/>
      <c r="B3550" s="20"/>
      <c r="C3550" s="20"/>
      <c r="D3550" s="20"/>
      <c r="E3550" s="6"/>
      <c r="F3550" s="6"/>
      <c r="G3550" s="6"/>
      <c r="H3550" s="6"/>
      <c r="I3550" s="6"/>
      <c r="J3550" s="6"/>
      <c r="K3550" s="6"/>
      <c r="L3550" s="6"/>
      <c r="M3550" s="6"/>
      <c r="N3550" s="6"/>
      <c r="O3550" s="6"/>
      <c r="P3550" s="6"/>
      <c r="Q3550" s="6"/>
      <c r="R3550" s="6"/>
      <c r="S3550" s="6"/>
      <c r="T3550" s="6"/>
      <c r="U3550" s="6"/>
      <c r="V3550" s="6"/>
      <c r="W3550" s="6"/>
      <c r="X3550" s="6"/>
      <c r="Y3550" s="6"/>
      <c r="Z3550" s="6"/>
      <c r="AA3550" s="6"/>
      <c r="AB3550" s="6"/>
      <c r="AC3550" s="6"/>
      <c r="AD3550" s="6"/>
      <c r="AE3550" s="6"/>
      <c r="AF3550" s="6"/>
      <c r="AG3550" s="6"/>
      <c r="AH3550" s="6"/>
      <c r="AI3550" s="6"/>
      <c r="AJ3550" s="6"/>
      <c r="AK3550" s="6"/>
      <c r="AL3550" s="6"/>
      <c r="AM3550" s="6"/>
      <c r="AN3550" s="6"/>
      <c r="AO3550" s="6"/>
      <c r="AP3550" s="6"/>
      <c r="AQ3550" s="21"/>
      <c r="AR3550" s="21"/>
      <c r="AS3550" s="21"/>
      <c r="AT3550" s="6"/>
      <c r="AU3550" s="6"/>
      <c r="AV3550" s="6"/>
      <c r="AW3550" s="6"/>
    </row>
    <row r="3551" spans="1:49" x14ac:dyDescent="0.35">
      <c r="A3551" s="20"/>
      <c r="B3551" s="20"/>
      <c r="C3551" s="20"/>
      <c r="D3551" s="20"/>
      <c r="E3551" s="6"/>
      <c r="F3551" s="6"/>
      <c r="G3551" s="6"/>
      <c r="H3551" s="6"/>
      <c r="I3551" s="6"/>
      <c r="J3551" s="6"/>
      <c r="K3551" s="6"/>
      <c r="L3551" s="6"/>
      <c r="M3551" s="6"/>
      <c r="N3551" s="6"/>
      <c r="O3551" s="6"/>
      <c r="P3551" s="6"/>
      <c r="Q3551" s="6"/>
      <c r="R3551" s="6"/>
      <c r="S3551" s="6"/>
      <c r="T3551" s="6"/>
      <c r="U3551" s="6"/>
      <c r="V3551" s="6"/>
      <c r="W3551" s="6"/>
      <c r="X3551" s="6"/>
      <c r="Y3551" s="6"/>
      <c r="Z3551" s="6"/>
      <c r="AA3551" s="6"/>
      <c r="AB3551" s="6"/>
      <c r="AC3551" s="6"/>
      <c r="AD3551" s="6"/>
      <c r="AE3551" s="6"/>
      <c r="AF3551" s="6"/>
      <c r="AG3551" s="6"/>
      <c r="AH3551" s="6"/>
      <c r="AI3551" s="6"/>
      <c r="AJ3551" s="6"/>
      <c r="AK3551" s="6"/>
      <c r="AL3551" s="6"/>
      <c r="AM3551" s="6"/>
      <c r="AN3551" s="6"/>
      <c r="AO3551" s="6"/>
      <c r="AP3551" s="6"/>
      <c r="AQ3551" s="21"/>
      <c r="AR3551" s="21"/>
      <c r="AS3551" s="21"/>
      <c r="AT3551" s="6"/>
      <c r="AU3551" s="6"/>
      <c r="AV3551" s="6"/>
      <c r="AW3551" s="6"/>
    </row>
    <row r="3552" spans="1:49" x14ac:dyDescent="0.35">
      <c r="A3552" s="20"/>
      <c r="B3552" s="20"/>
      <c r="C3552" s="20"/>
      <c r="D3552" s="20"/>
      <c r="E3552" s="6"/>
      <c r="F3552" s="6"/>
      <c r="G3552" s="6"/>
      <c r="H3552" s="6"/>
      <c r="I3552" s="6"/>
      <c r="J3552" s="6"/>
      <c r="K3552" s="6"/>
      <c r="L3552" s="6"/>
      <c r="M3552" s="6"/>
      <c r="N3552" s="6"/>
      <c r="O3552" s="6"/>
      <c r="P3552" s="6"/>
      <c r="Q3552" s="6"/>
      <c r="R3552" s="6"/>
      <c r="S3552" s="6"/>
      <c r="T3552" s="6"/>
      <c r="U3552" s="6"/>
      <c r="V3552" s="6"/>
      <c r="W3552" s="6"/>
      <c r="X3552" s="6"/>
      <c r="Y3552" s="6"/>
      <c r="Z3552" s="6"/>
      <c r="AA3552" s="6"/>
      <c r="AB3552" s="6"/>
      <c r="AC3552" s="6"/>
      <c r="AD3552" s="6"/>
      <c r="AE3552" s="6"/>
      <c r="AF3552" s="6"/>
      <c r="AG3552" s="6"/>
      <c r="AH3552" s="6"/>
      <c r="AI3552" s="6"/>
      <c r="AJ3552" s="6"/>
      <c r="AK3552" s="6"/>
      <c r="AL3552" s="6"/>
      <c r="AM3552" s="6"/>
      <c r="AN3552" s="6"/>
      <c r="AO3552" s="6"/>
      <c r="AP3552" s="6"/>
      <c r="AQ3552" s="21"/>
      <c r="AR3552" s="21"/>
      <c r="AS3552" s="21"/>
      <c r="AT3552" s="6"/>
      <c r="AU3552" s="6"/>
      <c r="AV3552" s="6"/>
      <c r="AW3552" s="6"/>
    </row>
    <row r="3553" spans="1:49" x14ac:dyDescent="0.35">
      <c r="A3553" s="20"/>
      <c r="B3553" s="20"/>
      <c r="C3553" s="20"/>
      <c r="D3553" s="20"/>
      <c r="E3553" s="6"/>
      <c r="F3553" s="6"/>
      <c r="G3553" s="6"/>
      <c r="H3553" s="6"/>
      <c r="I3553" s="6"/>
      <c r="J3553" s="6"/>
      <c r="K3553" s="6"/>
      <c r="L3553" s="6"/>
      <c r="M3553" s="6"/>
      <c r="N3553" s="6"/>
      <c r="O3553" s="6"/>
      <c r="P3553" s="6"/>
      <c r="Q3553" s="6"/>
      <c r="R3553" s="6"/>
      <c r="S3553" s="6"/>
      <c r="T3553" s="6"/>
      <c r="U3553" s="6"/>
      <c r="V3553" s="6"/>
      <c r="W3553" s="6"/>
      <c r="X3553" s="6"/>
      <c r="Y3553" s="6"/>
      <c r="Z3553" s="6"/>
      <c r="AA3553" s="6"/>
      <c r="AB3553" s="6"/>
      <c r="AC3553" s="6"/>
      <c r="AD3553" s="6"/>
      <c r="AE3553" s="6"/>
      <c r="AF3553" s="6"/>
      <c r="AG3553" s="6"/>
      <c r="AH3553" s="6"/>
      <c r="AI3553" s="6"/>
      <c r="AJ3553" s="6"/>
      <c r="AK3553" s="6"/>
      <c r="AL3553" s="6"/>
      <c r="AM3553" s="6"/>
      <c r="AN3553" s="6"/>
      <c r="AO3553" s="6"/>
      <c r="AP3553" s="6"/>
      <c r="AQ3553" s="21"/>
      <c r="AR3553" s="21"/>
      <c r="AS3553" s="21"/>
      <c r="AT3553" s="6"/>
      <c r="AU3553" s="6"/>
      <c r="AV3553" s="6"/>
      <c r="AW3553" s="6"/>
    </row>
    <row r="3554" spans="1:49" x14ac:dyDescent="0.35">
      <c r="A3554" s="20"/>
      <c r="B3554" s="20"/>
      <c r="C3554" s="20"/>
      <c r="D3554" s="20"/>
      <c r="E3554" s="6"/>
      <c r="F3554" s="6"/>
      <c r="G3554" s="6"/>
      <c r="H3554" s="6"/>
      <c r="I3554" s="6"/>
      <c r="J3554" s="6"/>
      <c r="K3554" s="6"/>
      <c r="L3554" s="6"/>
      <c r="M3554" s="6"/>
      <c r="N3554" s="6"/>
      <c r="O3554" s="6"/>
      <c r="P3554" s="6"/>
      <c r="Q3554" s="6"/>
      <c r="R3554" s="6"/>
      <c r="S3554" s="6"/>
      <c r="T3554" s="6"/>
      <c r="U3554" s="6"/>
      <c r="V3554" s="6"/>
      <c r="W3554" s="6"/>
      <c r="X3554" s="6"/>
      <c r="Y3554" s="6"/>
      <c r="Z3554" s="6"/>
      <c r="AA3554" s="6"/>
      <c r="AB3554" s="6"/>
      <c r="AC3554" s="6"/>
      <c r="AD3554" s="6"/>
      <c r="AE3554" s="6"/>
      <c r="AF3554" s="6"/>
      <c r="AG3554" s="6"/>
      <c r="AH3554" s="6"/>
      <c r="AI3554" s="6"/>
      <c r="AJ3554" s="6"/>
      <c r="AK3554" s="6"/>
      <c r="AL3554" s="6"/>
      <c r="AM3554" s="6"/>
      <c r="AN3554" s="6"/>
      <c r="AO3554" s="6"/>
      <c r="AP3554" s="6"/>
      <c r="AQ3554" s="21"/>
      <c r="AR3554" s="21"/>
      <c r="AS3554" s="21"/>
      <c r="AT3554" s="6"/>
      <c r="AU3554" s="6"/>
      <c r="AV3554" s="6"/>
      <c r="AW3554" s="6"/>
    </row>
    <row r="3555" spans="1:49" x14ac:dyDescent="0.35">
      <c r="A3555" s="20"/>
      <c r="B3555" s="20"/>
      <c r="C3555" s="20"/>
      <c r="D3555" s="20"/>
      <c r="E3555" s="6"/>
      <c r="F3555" s="6"/>
      <c r="G3555" s="6"/>
      <c r="H3555" s="6"/>
      <c r="I3555" s="6"/>
      <c r="J3555" s="6"/>
      <c r="K3555" s="6"/>
      <c r="L3555" s="6"/>
      <c r="M3555" s="6"/>
      <c r="N3555" s="6"/>
      <c r="O3555" s="6"/>
      <c r="P3555" s="6"/>
      <c r="Q3555" s="6"/>
      <c r="R3555" s="6"/>
      <c r="S3555" s="6"/>
      <c r="T3555" s="6"/>
      <c r="U3555" s="6"/>
      <c r="V3555" s="6"/>
      <c r="W3555" s="6"/>
      <c r="X3555" s="6"/>
      <c r="Y3555" s="6"/>
      <c r="Z3555" s="6"/>
      <c r="AA3555" s="6"/>
      <c r="AB3555" s="6"/>
      <c r="AC3555" s="6"/>
      <c r="AD3555" s="6"/>
      <c r="AE3555" s="6"/>
      <c r="AF3555" s="6"/>
      <c r="AG3555" s="6"/>
      <c r="AH3555" s="6"/>
      <c r="AI3555" s="6"/>
      <c r="AJ3555" s="6"/>
      <c r="AK3555" s="6"/>
      <c r="AL3555" s="6"/>
      <c r="AM3555" s="6"/>
      <c r="AN3555" s="6"/>
      <c r="AO3555" s="6"/>
      <c r="AP3555" s="6"/>
      <c r="AQ3555" s="21"/>
      <c r="AR3555" s="21"/>
      <c r="AS3555" s="21"/>
      <c r="AT3555" s="6"/>
      <c r="AU3555" s="6"/>
      <c r="AV3555" s="6"/>
      <c r="AW3555" s="6"/>
    </row>
    <row r="3556" spans="1:49" x14ac:dyDescent="0.35">
      <c r="A3556" s="20"/>
      <c r="B3556" s="20"/>
      <c r="C3556" s="20"/>
      <c r="D3556" s="20"/>
      <c r="E3556" s="6"/>
      <c r="F3556" s="6"/>
      <c r="G3556" s="6"/>
      <c r="H3556" s="6"/>
      <c r="I3556" s="6"/>
      <c r="J3556" s="6"/>
      <c r="K3556" s="6"/>
      <c r="L3556" s="6"/>
      <c r="M3556" s="6"/>
      <c r="N3556" s="6"/>
      <c r="O3556" s="6"/>
      <c r="P3556" s="6"/>
      <c r="Q3556" s="6"/>
      <c r="R3556" s="6"/>
      <c r="S3556" s="6"/>
      <c r="T3556" s="6"/>
      <c r="U3556" s="6"/>
      <c r="V3556" s="6"/>
      <c r="W3556" s="6"/>
      <c r="X3556" s="6"/>
      <c r="Y3556" s="6"/>
      <c r="Z3556" s="6"/>
      <c r="AA3556" s="6"/>
      <c r="AB3556" s="6"/>
      <c r="AC3556" s="6"/>
      <c r="AD3556" s="6"/>
      <c r="AE3556" s="6"/>
      <c r="AF3556" s="6"/>
      <c r="AG3556" s="6"/>
      <c r="AH3556" s="6"/>
      <c r="AI3556" s="6"/>
      <c r="AJ3556" s="6"/>
      <c r="AK3556" s="6"/>
      <c r="AL3556" s="6"/>
      <c r="AM3556" s="6"/>
      <c r="AN3556" s="6"/>
      <c r="AO3556" s="6"/>
      <c r="AP3556" s="6"/>
      <c r="AQ3556" s="21"/>
      <c r="AR3556" s="21"/>
      <c r="AS3556" s="21"/>
      <c r="AT3556" s="6"/>
      <c r="AU3556" s="6"/>
      <c r="AV3556" s="6"/>
      <c r="AW3556" s="6"/>
    </row>
    <row r="3557" spans="1:49" x14ac:dyDescent="0.35">
      <c r="A3557" s="20"/>
      <c r="B3557" s="20"/>
      <c r="C3557" s="20"/>
      <c r="D3557" s="20"/>
      <c r="E3557" s="6"/>
      <c r="F3557" s="6"/>
      <c r="G3557" s="6"/>
      <c r="H3557" s="6"/>
      <c r="I3557" s="6"/>
      <c r="J3557" s="6"/>
      <c r="K3557" s="6"/>
      <c r="L3557" s="6"/>
      <c r="M3557" s="6"/>
      <c r="N3557" s="6"/>
      <c r="O3557" s="6"/>
      <c r="P3557" s="6"/>
      <c r="Q3557" s="6"/>
      <c r="R3557" s="6"/>
      <c r="S3557" s="6"/>
      <c r="T3557" s="6"/>
      <c r="U3557" s="6"/>
      <c r="V3557" s="6"/>
      <c r="W3557" s="6"/>
      <c r="X3557" s="6"/>
      <c r="Y3557" s="6"/>
      <c r="Z3557" s="6"/>
      <c r="AA3557" s="6"/>
      <c r="AB3557" s="6"/>
      <c r="AC3557" s="6"/>
      <c r="AD3557" s="6"/>
      <c r="AE3557" s="6"/>
      <c r="AF3557" s="6"/>
      <c r="AG3557" s="6"/>
      <c r="AH3557" s="6"/>
      <c r="AI3557" s="6"/>
      <c r="AJ3557" s="6"/>
      <c r="AK3557" s="6"/>
      <c r="AL3557" s="6"/>
      <c r="AM3557" s="6"/>
      <c r="AN3557" s="6"/>
      <c r="AO3557" s="6"/>
      <c r="AP3557" s="6"/>
      <c r="AQ3557" s="21"/>
      <c r="AR3557" s="21"/>
      <c r="AS3557" s="21"/>
      <c r="AT3557" s="6"/>
      <c r="AU3557" s="6"/>
      <c r="AV3557" s="6"/>
      <c r="AW3557" s="6"/>
    </row>
    <row r="3558" spans="1:49" x14ac:dyDescent="0.35">
      <c r="A3558" s="20"/>
      <c r="B3558" s="20"/>
      <c r="C3558" s="20"/>
      <c r="D3558" s="20"/>
      <c r="E3558" s="6"/>
      <c r="F3558" s="6"/>
      <c r="G3558" s="6"/>
      <c r="H3558" s="6"/>
      <c r="I3558" s="6"/>
      <c r="J3558" s="6"/>
      <c r="K3558" s="6"/>
      <c r="L3558" s="6"/>
      <c r="M3558" s="6"/>
      <c r="N3558" s="6"/>
      <c r="O3558" s="6"/>
      <c r="P3558" s="6"/>
      <c r="Q3558" s="6"/>
      <c r="R3558" s="6"/>
      <c r="S3558" s="6"/>
      <c r="T3558" s="6"/>
      <c r="U3558" s="6"/>
      <c r="V3558" s="6"/>
      <c r="W3558" s="6"/>
      <c r="X3558" s="6"/>
      <c r="Y3558" s="6"/>
      <c r="Z3558" s="6"/>
      <c r="AA3558" s="6"/>
      <c r="AB3558" s="6"/>
      <c r="AC3558" s="6"/>
      <c r="AD3558" s="6"/>
      <c r="AE3558" s="6"/>
      <c r="AF3558" s="6"/>
      <c r="AG3558" s="6"/>
      <c r="AH3558" s="6"/>
      <c r="AI3558" s="6"/>
      <c r="AJ3558" s="6"/>
      <c r="AK3558" s="6"/>
      <c r="AL3558" s="6"/>
      <c r="AM3558" s="6"/>
      <c r="AN3558" s="6"/>
      <c r="AO3558" s="6"/>
      <c r="AP3558" s="6"/>
      <c r="AQ3558" s="21"/>
      <c r="AR3558" s="21"/>
      <c r="AS3558" s="21"/>
      <c r="AT3558" s="6"/>
      <c r="AU3558" s="6"/>
      <c r="AV3558" s="6"/>
      <c r="AW3558" s="6"/>
    </row>
    <row r="3559" spans="1:49" x14ac:dyDescent="0.35">
      <c r="A3559" s="20"/>
      <c r="B3559" s="20"/>
      <c r="C3559" s="20"/>
      <c r="D3559" s="20"/>
      <c r="E3559" s="6"/>
      <c r="F3559" s="6"/>
      <c r="G3559" s="6"/>
      <c r="H3559" s="6"/>
      <c r="I3559" s="6"/>
      <c r="J3559" s="6"/>
      <c r="K3559" s="6"/>
      <c r="L3559" s="6"/>
      <c r="M3559" s="6"/>
      <c r="N3559" s="6"/>
      <c r="O3559" s="6"/>
      <c r="P3559" s="6"/>
      <c r="Q3559" s="6"/>
      <c r="R3559" s="6"/>
      <c r="S3559" s="6"/>
      <c r="T3559" s="6"/>
      <c r="U3559" s="6"/>
      <c r="V3559" s="6"/>
      <c r="W3559" s="6"/>
      <c r="X3559" s="6"/>
      <c r="Y3559" s="6"/>
      <c r="Z3559" s="6"/>
      <c r="AA3559" s="6"/>
      <c r="AB3559" s="6"/>
      <c r="AC3559" s="6"/>
      <c r="AD3559" s="6"/>
      <c r="AE3559" s="6"/>
      <c r="AF3559" s="6"/>
      <c r="AG3559" s="6"/>
      <c r="AH3559" s="6"/>
      <c r="AI3559" s="6"/>
      <c r="AJ3559" s="6"/>
      <c r="AK3559" s="6"/>
      <c r="AL3559" s="6"/>
      <c r="AM3559" s="6"/>
      <c r="AN3559" s="6"/>
      <c r="AO3559" s="6"/>
      <c r="AP3559" s="6"/>
      <c r="AQ3559" s="21"/>
      <c r="AR3559" s="21"/>
      <c r="AS3559" s="21"/>
      <c r="AT3559" s="6"/>
      <c r="AU3559" s="6"/>
      <c r="AV3559" s="6"/>
      <c r="AW3559" s="6"/>
    </row>
    <row r="3560" spans="1:49" x14ac:dyDescent="0.35">
      <c r="A3560" s="20"/>
      <c r="B3560" s="20"/>
      <c r="C3560" s="20"/>
      <c r="D3560" s="20"/>
      <c r="E3560" s="6"/>
      <c r="F3560" s="6"/>
      <c r="G3560" s="6"/>
      <c r="H3560" s="6"/>
      <c r="I3560" s="6"/>
      <c r="J3560" s="6"/>
      <c r="K3560" s="6"/>
      <c r="L3560" s="6"/>
      <c r="M3560" s="6"/>
      <c r="N3560" s="6"/>
      <c r="O3560" s="6"/>
      <c r="P3560" s="6"/>
      <c r="Q3560" s="6"/>
      <c r="R3560" s="6"/>
      <c r="S3560" s="6"/>
      <c r="T3560" s="6"/>
      <c r="U3560" s="6"/>
      <c r="V3560" s="6"/>
      <c r="W3560" s="6"/>
      <c r="X3560" s="6"/>
      <c r="Y3560" s="6"/>
      <c r="Z3560" s="6"/>
      <c r="AA3560" s="6"/>
      <c r="AB3560" s="6"/>
      <c r="AC3560" s="6"/>
      <c r="AD3560" s="6"/>
      <c r="AE3560" s="6"/>
      <c r="AF3560" s="6"/>
      <c r="AG3560" s="6"/>
      <c r="AH3560" s="6"/>
      <c r="AI3560" s="6"/>
      <c r="AJ3560" s="6"/>
      <c r="AK3560" s="6"/>
      <c r="AL3560" s="6"/>
      <c r="AM3560" s="6"/>
      <c r="AN3560" s="6"/>
      <c r="AO3560" s="6"/>
      <c r="AP3560" s="6"/>
      <c r="AQ3560" s="21"/>
      <c r="AR3560" s="21"/>
      <c r="AS3560" s="21"/>
      <c r="AT3560" s="6"/>
      <c r="AU3560" s="6"/>
      <c r="AV3560" s="6"/>
      <c r="AW3560" s="6"/>
    </row>
    <row r="3561" spans="1:49" x14ac:dyDescent="0.35">
      <c r="A3561" s="20"/>
      <c r="B3561" s="20"/>
      <c r="C3561" s="20"/>
      <c r="D3561" s="20"/>
      <c r="E3561" s="6"/>
      <c r="F3561" s="6"/>
      <c r="G3561" s="6"/>
      <c r="H3561" s="6"/>
      <c r="I3561" s="6"/>
      <c r="J3561" s="6"/>
      <c r="K3561" s="6"/>
      <c r="L3561" s="6"/>
      <c r="M3561" s="6"/>
      <c r="N3561" s="6"/>
      <c r="O3561" s="6"/>
      <c r="P3561" s="6"/>
      <c r="Q3561" s="6"/>
      <c r="R3561" s="6"/>
      <c r="S3561" s="6"/>
      <c r="T3561" s="6"/>
      <c r="U3561" s="6"/>
      <c r="V3561" s="6"/>
      <c r="W3561" s="6"/>
      <c r="X3561" s="6"/>
      <c r="Y3561" s="6"/>
      <c r="Z3561" s="6"/>
      <c r="AA3561" s="6"/>
      <c r="AB3561" s="6"/>
      <c r="AC3561" s="6"/>
      <c r="AD3561" s="6"/>
      <c r="AE3561" s="6"/>
      <c r="AF3561" s="6"/>
      <c r="AG3561" s="6"/>
      <c r="AH3561" s="6"/>
      <c r="AI3561" s="6"/>
      <c r="AJ3561" s="6"/>
      <c r="AK3561" s="6"/>
      <c r="AL3561" s="6"/>
      <c r="AM3561" s="6"/>
      <c r="AN3561" s="6"/>
      <c r="AO3561" s="6"/>
      <c r="AP3561" s="6"/>
      <c r="AQ3561" s="21"/>
      <c r="AR3561" s="21"/>
      <c r="AS3561" s="21"/>
      <c r="AT3561" s="6"/>
      <c r="AU3561" s="6"/>
      <c r="AV3561" s="6"/>
      <c r="AW3561" s="6"/>
    </row>
    <row r="3562" spans="1:49" x14ac:dyDescent="0.35">
      <c r="A3562" s="20"/>
      <c r="B3562" s="20"/>
      <c r="C3562" s="20"/>
      <c r="D3562" s="20"/>
      <c r="E3562" s="6"/>
      <c r="F3562" s="6"/>
      <c r="G3562" s="6"/>
      <c r="H3562" s="6"/>
      <c r="I3562" s="6"/>
      <c r="J3562" s="6"/>
      <c r="K3562" s="6"/>
      <c r="L3562" s="6"/>
      <c r="M3562" s="6"/>
      <c r="N3562" s="6"/>
      <c r="O3562" s="6"/>
      <c r="P3562" s="6"/>
      <c r="Q3562" s="6"/>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21"/>
      <c r="AR3562" s="21"/>
      <c r="AS3562" s="21"/>
      <c r="AT3562" s="6"/>
      <c r="AU3562" s="6"/>
      <c r="AV3562" s="6"/>
      <c r="AW3562" s="6"/>
    </row>
    <row r="3563" spans="1:49" x14ac:dyDescent="0.35">
      <c r="A3563" s="20"/>
      <c r="B3563" s="20"/>
      <c r="C3563" s="20"/>
      <c r="D3563" s="20"/>
      <c r="E3563" s="6"/>
      <c r="F3563" s="6"/>
      <c r="G3563" s="6"/>
      <c r="H3563" s="6"/>
      <c r="I3563" s="6"/>
      <c r="J3563" s="6"/>
      <c r="K3563" s="6"/>
      <c r="L3563" s="6"/>
      <c r="M3563" s="6"/>
      <c r="N3563" s="6"/>
      <c r="O3563" s="6"/>
      <c r="P3563" s="6"/>
      <c r="Q3563" s="6"/>
      <c r="R3563" s="6"/>
      <c r="S3563" s="6"/>
      <c r="T3563" s="6"/>
      <c r="U3563" s="6"/>
      <c r="V3563" s="6"/>
      <c r="W3563" s="6"/>
      <c r="X3563" s="6"/>
      <c r="Y3563" s="6"/>
      <c r="Z3563" s="6"/>
      <c r="AA3563" s="6"/>
      <c r="AB3563" s="6"/>
      <c r="AC3563" s="6"/>
      <c r="AD3563" s="6"/>
      <c r="AE3563" s="6"/>
      <c r="AF3563" s="6"/>
      <c r="AG3563" s="6"/>
      <c r="AH3563" s="6"/>
      <c r="AI3563" s="6"/>
      <c r="AJ3563" s="6"/>
      <c r="AK3563" s="6"/>
      <c r="AL3563" s="6"/>
      <c r="AM3563" s="6"/>
      <c r="AN3563" s="6"/>
      <c r="AO3563" s="6"/>
      <c r="AP3563" s="6"/>
      <c r="AQ3563" s="21"/>
      <c r="AR3563" s="21"/>
      <c r="AS3563" s="21"/>
      <c r="AT3563" s="6"/>
      <c r="AU3563" s="6"/>
      <c r="AV3563" s="6"/>
      <c r="AW3563" s="6"/>
    </row>
    <row r="3564" spans="1:49" x14ac:dyDescent="0.35">
      <c r="A3564" s="20"/>
      <c r="B3564" s="20"/>
      <c r="C3564" s="20"/>
      <c r="D3564" s="20"/>
      <c r="E3564" s="6"/>
      <c r="F3564" s="6"/>
      <c r="G3564" s="6"/>
      <c r="H3564" s="6"/>
      <c r="I3564" s="6"/>
      <c r="J3564" s="6"/>
      <c r="K3564" s="6"/>
      <c r="L3564" s="6"/>
      <c r="M3564" s="6"/>
      <c r="N3564" s="6"/>
      <c r="O3564" s="6"/>
      <c r="P3564" s="6"/>
      <c r="Q3564" s="6"/>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21"/>
      <c r="AR3564" s="21"/>
      <c r="AS3564" s="21"/>
      <c r="AT3564" s="6"/>
      <c r="AU3564" s="6"/>
      <c r="AV3564" s="6"/>
      <c r="AW3564" s="6"/>
    </row>
    <row r="3565" spans="1:49" x14ac:dyDescent="0.35">
      <c r="A3565" s="20"/>
      <c r="B3565" s="20"/>
      <c r="C3565" s="20"/>
      <c r="D3565" s="20"/>
      <c r="E3565" s="6"/>
      <c r="F3565" s="6"/>
      <c r="G3565" s="6"/>
      <c r="H3565" s="6"/>
      <c r="I3565" s="6"/>
      <c r="J3565" s="6"/>
      <c r="K3565" s="6"/>
      <c r="L3565" s="6"/>
      <c r="M3565" s="6"/>
      <c r="N3565" s="6"/>
      <c r="O3565" s="6"/>
      <c r="P3565" s="6"/>
      <c r="Q3565" s="6"/>
      <c r="R3565" s="6"/>
      <c r="S3565" s="6"/>
      <c r="T3565" s="6"/>
      <c r="U3565" s="6"/>
      <c r="V3565" s="6"/>
      <c r="W3565" s="6"/>
      <c r="X3565" s="6"/>
      <c r="Y3565" s="6"/>
      <c r="Z3565" s="6"/>
      <c r="AA3565" s="6"/>
      <c r="AB3565" s="6"/>
      <c r="AC3565" s="6"/>
      <c r="AD3565" s="6"/>
      <c r="AE3565" s="6"/>
      <c r="AF3565" s="6"/>
      <c r="AG3565" s="6"/>
      <c r="AH3565" s="6"/>
      <c r="AI3565" s="6"/>
      <c r="AJ3565" s="6"/>
      <c r="AK3565" s="6"/>
      <c r="AL3565" s="6"/>
      <c r="AM3565" s="6"/>
      <c r="AN3565" s="6"/>
      <c r="AO3565" s="6"/>
      <c r="AP3565" s="6"/>
      <c r="AQ3565" s="21"/>
      <c r="AR3565" s="21"/>
      <c r="AS3565" s="21"/>
      <c r="AT3565" s="6"/>
      <c r="AU3565" s="6"/>
      <c r="AV3565" s="6"/>
      <c r="AW3565" s="6"/>
    </row>
    <row r="3566" spans="1:49" x14ac:dyDescent="0.35">
      <c r="A3566" s="20"/>
      <c r="B3566" s="20"/>
      <c r="C3566" s="20"/>
      <c r="D3566" s="20"/>
      <c r="E3566" s="6"/>
      <c r="F3566" s="6"/>
      <c r="G3566" s="6"/>
      <c r="H3566" s="6"/>
      <c r="I3566" s="6"/>
      <c r="J3566" s="6"/>
      <c r="K3566" s="6"/>
      <c r="L3566" s="6"/>
      <c r="M3566" s="6"/>
      <c r="N3566" s="6"/>
      <c r="O3566" s="6"/>
      <c r="P3566" s="6"/>
      <c r="Q3566" s="6"/>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21"/>
      <c r="AR3566" s="21"/>
      <c r="AS3566" s="21"/>
      <c r="AT3566" s="6"/>
      <c r="AU3566" s="6"/>
      <c r="AV3566" s="6"/>
      <c r="AW3566" s="6"/>
    </row>
    <row r="3567" spans="1:49" x14ac:dyDescent="0.35">
      <c r="A3567" s="20"/>
      <c r="B3567" s="20"/>
      <c r="C3567" s="20"/>
      <c r="D3567" s="20"/>
      <c r="E3567" s="6"/>
      <c r="F3567" s="6"/>
      <c r="G3567" s="6"/>
      <c r="H3567" s="6"/>
      <c r="I3567" s="6"/>
      <c r="J3567" s="6"/>
      <c r="K3567" s="6"/>
      <c r="L3567" s="6"/>
      <c r="M3567" s="6"/>
      <c r="N3567" s="6"/>
      <c r="O3567" s="6"/>
      <c r="P3567" s="6"/>
      <c r="Q3567" s="6"/>
      <c r="R3567" s="6"/>
      <c r="S3567" s="6"/>
      <c r="T3567" s="6"/>
      <c r="U3567" s="6"/>
      <c r="V3567" s="6"/>
      <c r="W3567" s="6"/>
      <c r="X3567" s="6"/>
      <c r="Y3567" s="6"/>
      <c r="Z3567" s="6"/>
      <c r="AA3567" s="6"/>
      <c r="AB3567" s="6"/>
      <c r="AC3567" s="6"/>
      <c r="AD3567" s="6"/>
      <c r="AE3567" s="6"/>
      <c r="AF3567" s="6"/>
      <c r="AG3567" s="6"/>
      <c r="AH3567" s="6"/>
      <c r="AI3567" s="6"/>
      <c r="AJ3567" s="6"/>
      <c r="AK3567" s="6"/>
      <c r="AL3567" s="6"/>
      <c r="AM3567" s="6"/>
      <c r="AN3567" s="6"/>
      <c r="AO3567" s="6"/>
      <c r="AP3567" s="6"/>
      <c r="AQ3567" s="21"/>
      <c r="AR3567" s="21"/>
      <c r="AS3567" s="21"/>
      <c r="AT3567" s="6"/>
      <c r="AU3567" s="6"/>
      <c r="AV3567" s="6"/>
      <c r="AW3567" s="6"/>
    </row>
    <row r="3568" spans="1:49" x14ac:dyDescent="0.35">
      <c r="A3568" s="20"/>
      <c r="B3568" s="20"/>
      <c r="C3568" s="20"/>
      <c r="D3568" s="20"/>
      <c r="E3568" s="6"/>
      <c r="F3568" s="6"/>
      <c r="G3568" s="6"/>
      <c r="H3568" s="6"/>
      <c r="I3568" s="6"/>
      <c r="J3568" s="6"/>
      <c r="K3568" s="6"/>
      <c r="L3568" s="6"/>
      <c r="M3568" s="6"/>
      <c r="N3568" s="6"/>
      <c r="O3568" s="6"/>
      <c r="P3568" s="6"/>
      <c r="Q3568" s="6"/>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21"/>
      <c r="AR3568" s="21"/>
      <c r="AS3568" s="21"/>
      <c r="AT3568" s="6"/>
      <c r="AU3568" s="6"/>
      <c r="AV3568" s="6"/>
      <c r="AW3568" s="6"/>
    </row>
    <row r="3569" spans="1:49" x14ac:dyDescent="0.35">
      <c r="A3569" s="20"/>
      <c r="B3569" s="20"/>
      <c r="C3569" s="20"/>
      <c r="D3569" s="20"/>
      <c r="E3569" s="6"/>
      <c r="F3569" s="6"/>
      <c r="G3569" s="6"/>
      <c r="H3569" s="6"/>
      <c r="I3569" s="6"/>
      <c r="J3569" s="6"/>
      <c r="K3569" s="6"/>
      <c r="L3569" s="6"/>
      <c r="M3569" s="6"/>
      <c r="N3569" s="6"/>
      <c r="O3569" s="6"/>
      <c r="P3569" s="6"/>
      <c r="Q3569" s="6"/>
      <c r="R3569" s="6"/>
      <c r="S3569" s="6"/>
      <c r="T3569" s="6"/>
      <c r="U3569" s="6"/>
      <c r="V3569" s="6"/>
      <c r="W3569" s="6"/>
      <c r="X3569" s="6"/>
      <c r="Y3569" s="6"/>
      <c r="Z3569" s="6"/>
      <c r="AA3569" s="6"/>
      <c r="AB3569" s="6"/>
      <c r="AC3569" s="6"/>
      <c r="AD3569" s="6"/>
      <c r="AE3569" s="6"/>
      <c r="AF3569" s="6"/>
      <c r="AG3569" s="6"/>
      <c r="AH3569" s="6"/>
      <c r="AI3569" s="6"/>
      <c r="AJ3569" s="6"/>
      <c r="AK3569" s="6"/>
      <c r="AL3569" s="6"/>
      <c r="AM3569" s="6"/>
      <c r="AN3569" s="6"/>
      <c r="AO3569" s="6"/>
      <c r="AP3569" s="6"/>
      <c r="AQ3569" s="21"/>
      <c r="AR3569" s="21"/>
      <c r="AS3569" s="21"/>
      <c r="AT3569" s="6"/>
      <c r="AU3569" s="6"/>
      <c r="AV3569" s="6"/>
      <c r="AW3569" s="6"/>
    </row>
    <row r="3570" spans="1:49" x14ac:dyDescent="0.35">
      <c r="A3570" s="20"/>
      <c r="B3570" s="20"/>
      <c r="C3570" s="20"/>
      <c r="D3570" s="20"/>
      <c r="E3570" s="6"/>
      <c r="F3570" s="6"/>
      <c r="G3570" s="6"/>
      <c r="H3570" s="6"/>
      <c r="I3570" s="6"/>
      <c r="J3570" s="6"/>
      <c r="K3570" s="6"/>
      <c r="L3570" s="6"/>
      <c r="M3570" s="6"/>
      <c r="N3570" s="6"/>
      <c r="O3570" s="6"/>
      <c r="P3570" s="6"/>
      <c r="Q3570" s="6"/>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21"/>
      <c r="AR3570" s="21"/>
      <c r="AS3570" s="21"/>
      <c r="AT3570" s="6"/>
      <c r="AU3570" s="6"/>
      <c r="AV3570" s="6"/>
      <c r="AW3570" s="6"/>
    </row>
    <row r="3571" spans="1:49" x14ac:dyDescent="0.35">
      <c r="A3571" s="20"/>
      <c r="B3571" s="20"/>
      <c r="C3571" s="20"/>
      <c r="D3571" s="20"/>
      <c r="E3571" s="6"/>
      <c r="F3571" s="6"/>
      <c r="G3571" s="6"/>
      <c r="H3571" s="6"/>
      <c r="I3571" s="6"/>
      <c r="J3571" s="6"/>
      <c r="K3571" s="6"/>
      <c r="L3571" s="6"/>
      <c r="M3571" s="6"/>
      <c r="N3571" s="6"/>
      <c r="O3571" s="6"/>
      <c r="P3571" s="6"/>
      <c r="Q3571" s="6"/>
      <c r="R3571" s="6"/>
      <c r="S3571" s="6"/>
      <c r="T3571" s="6"/>
      <c r="U3571" s="6"/>
      <c r="V3571" s="6"/>
      <c r="W3571" s="6"/>
      <c r="X3571" s="6"/>
      <c r="Y3571" s="6"/>
      <c r="Z3571" s="6"/>
      <c r="AA3571" s="6"/>
      <c r="AB3571" s="6"/>
      <c r="AC3571" s="6"/>
      <c r="AD3571" s="6"/>
      <c r="AE3571" s="6"/>
      <c r="AF3571" s="6"/>
      <c r="AG3571" s="6"/>
      <c r="AH3571" s="6"/>
      <c r="AI3571" s="6"/>
      <c r="AJ3571" s="6"/>
      <c r="AK3571" s="6"/>
      <c r="AL3571" s="6"/>
      <c r="AM3571" s="6"/>
      <c r="AN3571" s="6"/>
      <c r="AO3571" s="6"/>
      <c r="AP3571" s="6"/>
      <c r="AQ3571" s="21"/>
      <c r="AR3571" s="21"/>
      <c r="AS3571" s="21"/>
      <c r="AT3571" s="6"/>
      <c r="AU3571" s="6"/>
      <c r="AV3571" s="6"/>
      <c r="AW3571" s="6"/>
    </row>
    <row r="3572" spans="1:49" x14ac:dyDescent="0.35">
      <c r="A3572" s="20"/>
      <c r="B3572" s="20"/>
      <c r="C3572" s="20"/>
      <c r="D3572" s="20"/>
      <c r="E3572" s="6"/>
      <c r="F3572" s="6"/>
      <c r="G3572" s="6"/>
      <c r="H3572" s="6"/>
      <c r="I3572" s="6"/>
      <c r="J3572" s="6"/>
      <c r="K3572" s="6"/>
      <c r="L3572" s="6"/>
      <c r="M3572" s="6"/>
      <c r="N3572" s="6"/>
      <c r="O3572" s="6"/>
      <c r="P3572" s="6"/>
      <c r="Q3572" s="6"/>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21"/>
      <c r="AR3572" s="21"/>
      <c r="AS3572" s="21"/>
      <c r="AT3572" s="6"/>
      <c r="AU3572" s="6"/>
      <c r="AV3572" s="6"/>
      <c r="AW3572" s="6"/>
    </row>
    <row r="3573" spans="1:49" x14ac:dyDescent="0.35">
      <c r="A3573" s="20"/>
      <c r="B3573" s="20"/>
      <c r="C3573" s="20"/>
      <c r="D3573" s="20"/>
      <c r="E3573" s="6"/>
      <c r="F3573" s="6"/>
      <c r="G3573" s="6"/>
      <c r="H3573" s="6"/>
      <c r="I3573" s="6"/>
      <c r="J3573" s="6"/>
      <c r="K3573" s="6"/>
      <c r="L3573" s="6"/>
      <c r="M3573" s="6"/>
      <c r="N3573" s="6"/>
      <c r="O3573" s="6"/>
      <c r="P3573" s="6"/>
      <c r="Q3573" s="6"/>
      <c r="R3573" s="6"/>
      <c r="S3573" s="6"/>
      <c r="T3573" s="6"/>
      <c r="U3573" s="6"/>
      <c r="V3573" s="6"/>
      <c r="W3573" s="6"/>
      <c r="X3573" s="6"/>
      <c r="Y3573" s="6"/>
      <c r="Z3573" s="6"/>
      <c r="AA3573" s="6"/>
      <c r="AB3573" s="6"/>
      <c r="AC3573" s="6"/>
      <c r="AD3573" s="6"/>
      <c r="AE3573" s="6"/>
      <c r="AF3573" s="6"/>
      <c r="AG3573" s="6"/>
      <c r="AH3573" s="6"/>
      <c r="AI3573" s="6"/>
      <c r="AJ3573" s="6"/>
      <c r="AK3573" s="6"/>
      <c r="AL3573" s="6"/>
      <c r="AM3573" s="6"/>
      <c r="AN3573" s="6"/>
      <c r="AO3573" s="6"/>
      <c r="AP3573" s="6"/>
      <c r="AQ3573" s="21"/>
      <c r="AR3573" s="21"/>
      <c r="AS3573" s="21"/>
      <c r="AT3573" s="6"/>
      <c r="AU3573" s="6"/>
      <c r="AV3573" s="6"/>
      <c r="AW3573" s="6"/>
    </row>
    <row r="3574" spans="1:49" x14ac:dyDescent="0.35">
      <c r="A3574" s="20"/>
      <c r="B3574" s="20"/>
      <c r="C3574" s="20"/>
      <c r="D3574" s="20"/>
      <c r="E3574" s="6"/>
      <c r="F3574" s="6"/>
      <c r="G3574" s="6"/>
      <c r="H3574" s="6"/>
      <c r="I3574" s="6"/>
      <c r="J3574" s="6"/>
      <c r="K3574" s="6"/>
      <c r="L3574" s="6"/>
      <c r="M3574" s="6"/>
      <c r="N3574" s="6"/>
      <c r="O3574" s="6"/>
      <c r="P3574" s="6"/>
      <c r="Q3574" s="6"/>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21"/>
      <c r="AR3574" s="21"/>
      <c r="AS3574" s="21"/>
      <c r="AT3574" s="6"/>
      <c r="AU3574" s="6"/>
      <c r="AV3574" s="6"/>
      <c r="AW3574" s="6"/>
    </row>
    <row r="3575" spans="1:49" x14ac:dyDescent="0.35">
      <c r="A3575" s="20"/>
      <c r="B3575" s="20"/>
      <c r="C3575" s="20"/>
      <c r="D3575" s="20"/>
      <c r="E3575" s="6"/>
      <c r="F3575" s="6"/>
      <c r="G3575" s="6"/>
      <c r="H3575" s="6"/>
      <c r="I3575" s="6"/>
      <c r="J3575" s="6"/>
      <c r="K3575" s="6"/>
      <c r="L3575" s="6"/>
      <c r="M3575" s="6"/>
      <c r="N3575" s="6"/>
      <c r="O3575" s="6"/>
      <c r="P3575" s="6"/>
      <c r="Q3575" s="6"/>
      <c r="R3575" s="6"/>
      <c r="S3575" s="6"/>
      <c r="T3575" s="6"/>
      <c r="U3575" s="6"/>
      <c r="V3575" s="6"/>
      <c r="W3575" s="6"/>
      <c r="X3575" s="6"/>
      <c r="Y3575" s="6"/>
      <c r="Z3575" s="6"/>
      <c r="AA3575" s="6"/>
      <c r="AB3575" s="6"/>
      <c r="AC3575" s="6"/>
      <c r="AD3575" s="6"/>
      <c r="AE3575" s="6"/>
      <c r="AF3575" s="6"/>
      <c r="AG3575" s="6"/>
      <c r="AH3575" s="6"/>
      <c r="AI3575" s="6"/>
      <c r="AJ3575" s="6"/>
      <c r="AK3575" s="6"/>
      <c r="AL3575" s="6"/>
      <c r="AM3575" s="6"/>
      <c r="AN3575" s="6"/>
      <c r="AO3575" s="6"/>
      <c r="AP3575" s="6"/>
      <c r="AQ3575" s="21"/>
      <c r="AR3575" s="21"/>
      <c r="AS3575" s="21"/>
      <c r="AT3575" s="6"/>
      <c r="AU3575" s="6"/>
      <c r="AV3575" s="6"/>
      <c r="AW3575" s="6"/>
    </row>
    <row r="3576" spans="1:49" x14ac:dyDescent="0.35">
      <c r="A3576" s="20"/>
      <c r="B3576" s="20"/>
      <c r="C3576" s="20"/>
      <c r="D3576" s="20"/>
      <c r="E3576" s="6"/>
      <c r="F3576" s="6"/>
      <c r="G3576" s="6"/>
      <c r="H3576" s="6"/>
      <c r="I3576" s="6"/>
      <c r="J3576" s="6"/>
      <c r="K3576" s="6"/>
      <c r="L3576" s="6"/>
      <c r="M3576" s="6"/>
      <c r="N3576" s="6"/>
      <c r="O3576" s="6"/>
      <c r="P3576" s="6"/>
      <c r="Q3576" s="6"/>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21"/>
      <c r="AR3576" s="21"/>
      <c r="AS3576" s="21"/>
      <c r="AT3576" s="6"/>
      <c r="AU3576" s="6"/>
      <c r="AV3576" s="6"/>
      <c r="AW3576" s="6"/>
    </row>
    <row r="3577" spans="1:49" x14ac:dyDescent="0.35">
      <c r="A3577" s="20"/>
      <c r="B3577" s="20"/>
      <c r="C3577" s="20"/>
      <c r="D3577" s="20"/>
      <c r="E3577" s="6"/>
      <c r="F3577" s="6"/>
      <c r="G3577" s="6"/>
      <c r="H3577" s="6"/>
      <c r="I3577" s="6"/>
      <c r="J3577" s="6"/>
      <c r="K3577" s="6"/>
      <c r="L3577" s="6"/>
      <c r="M3577" s="6"/>
      <c r="N3577" s="6"/>
      <c r="O3577" s="6"/>
      <c r="P3577" s="6"/>
      <c r="Q3577" s="6"/>
      <c r="R3577" s="6"/>
      <c r="S3577" s="6"/>
      <c r="T3577" s="6"/>
      <c r="U3577" s="6"/>
      <c r="V3577" s="6"/>
      <c r="W3577" s="6"/>
      <c r="X3577" s="6"/>
      <c r="Y3577" s="6"/>
      <c r="Z3577" s="6"/>
      <c r="AA3577" s="6"/>
      <c r="AB3577" s="6"/>
      <c r="AC3577" s="6"/>
      <c r="AD3577" s="6"/>
      <c r="AE3577" s="6"/>
      <c r="AF3577" s="6"/>
      <c r="AG3577" s="6"/>
      <c r="AH3577" s="6"/>
      <c r="AI3577" s="6"/>
      <c r="AJ3577" s="6"/>
      <c r="AK3577" s="6"/>
      <c r="AL3577" s="6"/>
      <c r="AM3577" s="6"/>
      <c r="AN3577" s="6"/>
      <c r="AO3577" s="6"/>
      <c r="AP3577" s="6"/>
      <c r="AQ3577" s="21"/>
      <c r="AR3577" s="21"/>
      <c r="AS3577" s="21"/>
      <c r="AT3577" s="6"/>
      <c r="AU3577" s="6"/>
      <c r="AV3577" s="6"/>
      <c r="AW3577" s="6"/>
    </row>
    <row r="3578" spans="1:49" x14ac:dyDescent="0.35">
      <c r="A3578" s="20"/>
      <c r="B3578" s="20"/>
      <c r="C3578" s="20"/>
      <c r="D3578" s="20"/>
      <c r="E3578" s="6"/>
      <c r="F3578" s="6"/>
      <c r="G3578" s="6"/>
      <c r="H3578" s="6"/>
      <c r="I3578" s="6"/>
      <c r="J3578" s="6"/>
      <c r="K3578" s="6"/>
      <c r="L3578" s="6"/>
      <c r="M3578" s="6"/>
      <c r="N3578" s="6"/>
      <c r="O3578" s="6"/>
      <c r="P3578" s="6"/>
      <c r="Q3578" s="6"/>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21"/>
      <c r="AR3578" s="21"/>
      <c r="AS3578" s="21"/>
      <c r="AT3578" s="6"/>
      <c r="AU3578" s="6"/>
      <c r="AV3578" s="6"/>
      <c r="AW3578" s="6"/>
    </row>
    <row r="3579" spans="1:49" x14ac:dyDescent="0.35">
      <c r="A3579" s="20"/>
      <c r="B3579" s="20"/>
      <c r="C3579" s="20"/>
      <c r="D3579" s="20"/>
      <c r="E3579" s="6"/>
      <c r="F3579" s="6"/>
      <c r="G3579" s="6"/>
      <c r="H3579" s="6"/>
      <c r="I3579" s="6"/>
      <c r="J3579" s="6"/>
      <c r="K3579" s="6"/>
      <c r="L3579" s="6"/>
      <c r="M3579" s="6"/>
      <c r="N3579" s="6"/>
      <c r="O3579" s="6"/>
      <c r="P3579" s="6"/>
      <c r="Q3579" s="6"/>
      <c r="R3579" s="6"/>
      <c r="S3579" s="6"/>
      <c r="T3579" s="6"/>
      <c r="U3579" s="6"/>
      <c r="V3579" s="6"/>
      <c r="W3579" s="6"/>
      <c r="X3579" s="6"/>
      <c r="Y3579" s="6"/>
      <c r="Z3579" s="6"/>
      <c r="AA3579" s="6"/>
      <c r="AB3579" s="6"/>
      <c r="AC3579" s="6"/>
      <c r="AD3579" s="6"/>
      <c r="AE3579" s="6"/>
      <c r="AF3579" s="6"/>
      <c r="AG3579" s="6"/>
      <c r="AH3579" s="6"/>
      <c r="AI3579" s="6"/>
      <c r="AJ3579" s="6"/>
      <c r="AK3579" s="6"/>
      <c r="AL3579" s="6"/>
      <c r="AM3579" s="6"/>
      <c r="AN3579" s="6"/>
      <c r="AO3579" s="6"/>
      <c r="AP3579" s="6"/>
      <c r="AQ3579" s="21"/>
      <c r="AR3579" s="21"/>
      <c r="AS3579" s="21"/>
      <c r="AT3579" s="6"/>
      <c r="AU3579" s="6"/>
      <c r="AV3579" s="6"/>
      <c r="AW3579" s="6"/>
    </row>
    <row r="3580" spans="1:49" x14ac:dyDescent="0.35">
      <c r="A3580" s="20"/>
      <c r="B3580" s="20"/>
      <c r="C3580" s="20"/>
      <c r="D3580" s="20"/>
      <c r="E3580" s="6"/>
      <c r="F3580" s="6"/>
      <c r="G3580" s="6"/>
      <c r="H3580" s="6"/>
      <c r="I3580" s="6"/>
      <c r="J3580" s="6"/>
      <c r="K3580" s="6"/>
      <c r="L3580" s="6"/>
      <c r="M3580" s="6"/>
      <c r="N3580" s="6"/>
      <c r="O3580" s="6"/>
      <c r="P3580" s="6"/>
      <c r="Q3580" s="6"/>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21"/>
      <c r="AR3580" s="21"/>
      <c r="AS3580" s="21"/>
      <c r="AT3580" s="6"/>
      <c r="AU3580" s="6"/>
      <c r="AV3580" s="6"/>
      <c r="AW3580" s="6"/>
    </row>
    <row r="3581" spans="1:49" x14ac:dyDescent="0.35">
      <c r="A3581" s="20"/>
      <c r="B3581" s="20"/>
      <c r="C3581" s="20"/>
      <c r="D3581" s="20"/>
      <c r="E3581" s="6"/>
      <c r="F3581" s="6"/>
      <c r="G3581" s="6"/>
      <c r="H3581" s="6"/>
      <c r="I3581" s="6"/>
      <c r="J3581" s="6"/>
      <c r="K3581" s="6"/>
      <c r="L3581" s="6"/>
      <c r="M3581" s="6"/>
      <c r="N3581" s="6"/>
      <c r="O3581" s="6"/>
      <c r="P3581" s="6"/>
      <c r="Q3581" s="6"/>
      <c r="R3581" s="6"/>
      <c r="S3581" s="6"/>
      <c r="T3581" s="6"/>
      <c r="U3581" s="6"/>
      <c r="V3581" s="6"/>
      <c r="W3581" s="6"/>
      <c r="X3581" s="6"/>
      <c r="Y3581" s="6"/>
      <c r="Z3581" s="6"/>
      <c r="AA3581" s="6"/>
      <c r="AB3581" s="6"/>
      <c r="AC3581" s="6"/>
      <c r="AD3581" s="6"/>
      <c r="AE3581" s="6"/>
      <c r="AF3581" s="6"/>
      <c r="AG3581" s="6"/>
      <c r="AH3581" s="6"/>
      <c r="AI3581" s="6"/>
      <c r="AJ3581" s="6"/>
      <c r="AK3581" s="6"/>
      <c r="AL3581" s="6"/>
      <c r="AM3581" s="6"/>
      <c r="AN3581" s="6"/>
      <c r="AO3581" s="6"/>
      <c r="AP3581" s="6"/>
      <c r="AQ3581" s="21"/>
      <c r="AR3581" s="21"/>
      <c r="AS3581" s="21"/>
      <c r="AT3581" s="6"/>
      <c r="AU3581" s="6"/>
      <c r="AV3581" s="6"/>
      <c r="AW3581" s="6"/>
    </row>
    <row r="3582" spans="1:49" x14ac:dyDescent="0.35">
      <c r="A3582" s="20"/>
      <c r="B3582" s="20"/>
      <c r="C3582" s="20"/>
      <c r="D3582" s="20"/>
      <c r="E3582" s="6"/>
      <c r="F3582" s="6"/>
      <c r="G3582" s="6"/>
      <c r="H3582" s="6"/>
      <c r="I3582" s="6"/>
      <c r="J3582" s="6"/>
      <c r="K3582" s="6"/>
      <c r="L3582" s="6"/>
      <c r="M3582" s="6"/>
      <c r="N3582" s="6"/>
      <c r="O3582" s="6"/>
      <c r="P3582" s="6"/>
      <c r="Q3582" s="6"/>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21"/>
      <c r="AR3582" s="21"/>
      <c r="AS3582" s="21"/>
      <c r="AT3582" s="6"/>
      <c r="AU3582" s="6"/>
      <c r="AV3582" s="6"/>
      <c r="AW3582" s="6"/>
    </row>
    <row r="3583" spans="1:49" x14ac:dyDescent="0.35">
      <c r="A3583" s="20"/>
      <c r="B3583" s="20"/>
      <c r="C3583" s="20"/>
      <c r="D3583" s="20"/>
      <c r="E3583" s="6"/>
      <c r="F3583" s="6"/>
      <c r="G3583" s="6"/>
      <c r="H3583" s="6"/>
      <c r="I3583" s="6"/>
      <c r="J3583" s="6"/>
      <c r="K3583" s="6"/>
      <c r="L3583" s="6"/>
      <c r="M3583" s="6"/>
      <c r="N3583" s="6"/>
      <c r="O3583" s="6"/>
      <c r="P3583" s="6"/>
      <c r="Q3583" s="6"/>
      <c r="R3583" s="6"/>
      <c r="S3583" s="6"/>
      <c r="T3583" s="6"/>
      <c r="U3583" s="6"/>
      <c r="V3583" s="6"/>
      <c r="W3583" s="6"/>
      <c r="X3583" s="6"/>
      <c r="Y3583" s="6"/>
      <c r="Z3583" s="6"/>
      <c r="AA3583" s="6"/>
      <c r="AB3583" s="6"/>
      <c r="AC3583" s="6"/>
      <c r="AD3583" s="6"/>
      <c r="AE3583" s="6"/>
      <c r="AF3583" s="6"/>
      <c r="AG3583" s="6"/>
      <c r="AH3583" s="6"/>
      <c r="AI3583" s="6"/>
      <c r="AJ3583" s="6"/>
      <c r="AK3583" s="6"/>
      <c r="AL3583" s="6"/>
      <c r="AM3583" s="6"/>
      <c r="AN3583" s="6"/>
      <c r="AO3583" s="6"/>
      <c r="AP3583" s="6"/>
      <c r="AQ3583" s="21"/>
      <c r="AR3583" s="21"/>
      <c r="AS3583" s="21"/>
      <c r="AT3583" s="6"/>
      <c r="AU3583" s="6"/>
      <c r="AV3583" s="6"/>
      <c r="AW3583" s="6"/>
    </row>
    <row r="3584" spans="1:49" x14ac:dyDescent="0.35">
      <c r="A3584" s="20"/>
      <c r="B3584" s="20"/>
      <c r="C3584" s="20"/>
      <c r="D3584" s="20"/>
      <c r="E3584" s="6"/>
      <c r="F3584" s="6"/>
      <c r="G3584" s="6"/>
      <c r="H3584" s="6"/>
      <c r="I3584" s="6"/>
      <c r="J3584" s="6"/>
      <c r="K3584" s="6"/>
      <c r="L3584" s="6"/>
      <c r="M3584" s="6"/>
      <c r="N3584" s="6"/>
      <c r="O3584" s="6"/>
      <c r="P3584" s="6"/>
      <c r="Q3584" s="6"/>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21"/>
      <c r="AR3584" s="21"/>
      <c r="AS3584" s="21"/>
      <c r="AT3584" s="6"/>
      <c r="AU3584" s="6"/>
      <c r="AV3584" s="6"/>
      <c r="AW3584" s="6"/>
    </row>
    <row r="3585" spans="1:49" x14ac:dyDescent="0.35">
      <c r="A3585" s="20"/>
      <c r="B3585" s="20"/>
      <c r="C3585" s="20"/>
      <c r="D3585" s="20"/>
      <c r="E3585" s="6"/>
      <c r="F3585" s="6"/>
      <c r="G3585" s="6"/>
      <c r="H3585" s="6"/>
      <c r="I3585" s="6"/>
      <c r="J3585" s="6"/>
      <c r="K3585" s="6"/>
      <c r="L3585" s="6"/>
      <c r="M3585" s="6"/>
      <c r="N3585" s="6"/>
      <c r="O3585" s="6"/>
      <c r="P3585" s="6"/>
      <c r="Q3585" s="6"/>
      <c r="R3585" s="6"/>
      <c r="S3585" s="6"/>
      <c r="T3585" s="6"/>
      <c r="U3585" s="6"/>
      <c r="V3585" s="6"/>
      <c r="W3585" s="6"/>
      <c r="X3585" s="6"/>
      <c r="Y3585" s="6"/>
      <c r="Z3585" s="6"/>
      <c r="AA3585" s="6"/>
      <c r="AB3585" s="6"/>
      <c r="AC3585" s="6"/>
      <c r="AD3585" s="6"/>
      <c r="AE3585" s="6"/>
      <c r="AF3585" s="6"/>
      <c r="AG3585" s="6"/>
      <c r="AH3585" s="6"/>
      <c r="AI3585" s="6"/>
      <c r="AJ3585" s="6"/>
      <c r="AK3585" s="6"/>
      <c r="AL3585" s="6"/>
      <c r="AM3585" s="6"/>
      <c r="AN3585" s="6"/>
      <c r="AO3585" s="6"/>
      <c r="AP3585" s="6"/>
      <c r="AQ3585" s="21"/>
      <c r="AR3585" s="21"/>
      <c r="AS3585" s="21"/>
      <c r="AT3585" s="6"/>
      <c r="AU3585" s="6"/>
      <c r="AV3585" s="6"/>
      <c r="AW3585" s="6"/>
    </row>
    <row r="3586" spans="1:49" x14ac:dyDescent="0.35">
      <c r="A3586" s="20"/>
      <c r="B3586" s="20"/>
      <c r="C3586" s="20"/>
      <c r="D3586" s="20"/>
      <c r="E3586" s="6"/>
      <c r="F3586" s="6"/>
      <c r="G3586" s="6"/>
      <c r="H3586" s="6"/>
      <c r="I3586" s="6"/>
      <c r="J3586" s="6"/>
      <c r="K3586" s="6"/>
      <c r="L3586" s="6"/>
      <c r="M3586" s="6"/>
      <c r="N3586" s="6"/>
      <c r="O3586" s="6"/>
      <c r="P3586" s="6"/>
      <c r="Q3586" s="6"/>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21"/>
      <c r="AR3586" s="21"/>
      <c r="AS3586" s="21"/>
      <c r="AT3586" s="6"/>
      <c r="AU3586" s="6"/>
      <c r="AV3586" s="6"/>
      <c r="AW3586" s="6"/>
    </row>
    <row r="3587" spans="1:49" x14ac:dyDescent="0.35">
      <c r="A3587" s="20"/>
      <c r="B3587" s="20"/>
      <c r="C3587" s="20"/>
      <c r="D3587" s="20"/>
      <c r="E3587" s="6"/>
      <c r="F3587" s="6"/>
      <c r="G3587" s="6"/>
      <c r="H3587" s="6"/>
      <c r="I3587" s="6"/>
      <c r="J3587" s="6"/>
      <c r="K3587" s="6"/>
      <c r="L3587" s="6"/>
      <c r="M3587" s="6"/>
      <c r="N3587" s="6"/>
      <c r="O3587" s="6"/>
      <c r="P3587" s="6"/>
      <c r="Q3587" s="6"/>
      <c r="R3587" s="6"/>
      <c r="S3587" s="6"/>
      <c r="T3587" s="6"/>
      <c r="U3587" s="6"/>
      <c r="V3587" s="6"/>
      <c r="W3587" s="6"/>
      <c r="X3587" s="6"/>
      <c r="Y3587" s="6"/>
      <c r="Z3587" s="6"/>
      <c r="AA3587" s="6"/>
      <c r="AB3587" s="6"/>
      <c r="AC3587" s="6"/>
      <c r="AD3587" s="6"/>
      <c r="AE3587" s="6"/>
      <c r="AF3587" s="6"/>
      <c r="AG3587" s="6"/>
      <c r="AH3587" s="6"/>
      <c r="AI3587" s="6"/>
      <c r="AJ3587" s="6"/>
      <c r="AK3587" s="6"/>
      <c r="AL3587" s="6"/>
      <c r="AM3587" s="6"/>
      <c r="AN3587" s="6"/>
      <c r="AO3587" s="6"/>
      <c r="AP3587" s="6"/>
      <c r="AQ3587" s="21"/>
      <c r="AR3587" s="21"/>
      <c r="AS3587" s="21"/>
      <c r="AT3587" s="6"/>
      <c r="AU3587" s="6"/>
      <c r="AV3587" s="6"/>
      <c r="AW3587" s="6"/>
    </row>
    <row r="3588" spans="1:49" x14ac:dyDescent="0.35">
      <c r="A3588" s="20"/>
      <c r="B3588" s="20"/>
      <c r="C3588" s="20"/>
      <c r="D3588" s="20"/>
      <c r="E3588" s="6"/>
      <c r="F3588" s="6"/>
      <c r="G3588" s="6"/>
      <c r="H3588" s="6"/>
      <c r="I3588" s="6"/>
      <c r="J3588" s="6"/>
      <c r="K3588" s="6"/>
      <c r="L3588" s="6"/>
      <c r="M3588" s="6"/>
      <c r="N3588" s="6"/>
      <c r="O3588" s="6"/>
      <c r="P3588" s="6"/>
      <c r="Q3588" s="6"/>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21"/>
      <c r="AR3588" s="21"/>
      <c r="AS3588" s="21"/>
      <c r="AT3588" s="6"/>
      <c r="AU3588" s="6"/>
      <c r="AV3588" s="6"/>
      <c r="AW3588" s="6"/>
    </row>
    <row r="3589" spans="1:49" x14ac:dyDescent="0.35">
      <c r="A3589" s="20"/>
      <c r="B3589" s="20"/>
      <c r="C3589" s="20"/>
      <c r="D3589" s="20"/>
      <c r="E3589" s="6"/>
      <c r="F3589" s="6"/>
      <c r="G3589" s="6"/>
      <c r="H3589" s="6"/>
      <c r="I3589" s="6"/>
      <c r="J3589" s="6"/>
      <c r="K3589" s="6"/>
      <c r="L3589" s="6"/>
      <c r="M3589" s="6"/>
      <c r="N3589" s="6"/>
      <c r="O3589" s="6"/>
      <c r="P3589" s="6"/>
      <c r="Q3589" s="6"/>
      <c r="R3589" s="6"/>
      <c r="S3589" s="6"/>
      <c r="T3589" s="6"/>
      <c r="U3589" s="6"/>
      <c r="V3589" s="6"/>
      <c r="W3589" s="6"/>
      <c r="X3589" s="6"/>
      <c r="Y3589" s="6"/>
      <c r="Z3589" s="6"/>
      <c r="AA3589" s="6"/>
      <c r="AB3589" s="6"/>
      <c r="AC3589" s="6"/>
      <c r="AD3589" s="6"/>
      <c r="AE3589" s="6"/>
      <c r="AF3589" s="6"/>
      <c r="AG3589" s="6"/>
      <c r="AH3589" s="6"/>
      <c r="AI3589" s="6"/>
      <c r="AJ3589" s="6"/>
      <c r="AK3589" s="6"/>
      <c r="AL3589" s="6"/>
      <c r="AM3589" s="6"/>
      <c r="AN3589" s="6"/>
      <c r="AO3589" s="6"/>
      <c r="AP3589" s="6"/>
      <c r="AQ3589" s="21"/>
      <c r="AR3589" s="21"/>
      <c r="AS3589" s="21"/>
      <c r="AT3589" s="6"/>
      <c r="AU3589" s="6"/>
      <c r="AV3589" s="6"/>
      <c r="AW3589" s="6"/>
    </row>
    <row r="3590" spans="1:49" x14ac:dyDescent="0.35">
      <c r="A3590" s="20"/>
      <c r="B3590" s="20"/>
      <c r="C3590" s="20"/>
      <c r="D3590" s="20"/>
      <c r="E3590" s="6"/>
      <c r="F3590" s="6"/>
      <c r="G3590" s="6"/>
      <c r="H3590" s="6"/>
      <c r="I3590" s="6"/>
      <c r="J3590" s="6"/>
      <c r="K3590" s="6"/>
      <c r="L3590" s="6"/>
      <c r="M3590" s="6"/>
      <c r="N3590" s="6"/>
      <c r="O3590" s="6"/>
      <c r="P3590" s="6"/>
      <c r="Q3590" s="6"/>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21"/>
      <c r="AR3590" s="21"/>
      <c r="AS3590" s="21"/>
      <c r="AT3590" s="6"/>
      <c r="AU3590" s="6"/>
      <c r="AV3590" s="6"/>
      <c r="AW3590" s="6"/>
    </row>
    <row r="3591" spans="1:49" x14ac:dyDescent="0.35">
      <c r="A3591" s="20"/>
      <c r="B3591" s="20"/>
      <c r="C3591" s="20"/>
      <c r="D3591" s="20"/>
      <c r="E3591" s="6"/>
      <c r="F3591" s="6"/>
      <c r="G3591" s="6"/>
      <c r="H3591" s="6"/>
      <c r="I3591" s="6"/>
      <c r="J3591" s="6"/>
      <c r="K3591" s="6"/>
      <c r="L3591" s="6"/>
      <c r="M3591" s="6"/>
      <c r="N3591" s="6"/>
      <c r="O3591" s="6"/>
      <c r="P3591" s="6"/>
      <c r="Q3591" s="6"/>
      <c r="R3591" s="6"/>
      <c r="S3591" s="6"/>
      <c r="T3591" s="6"/>
      <c r="U3591" s="6"/>
      <c r="V3591" s="6"/>
      <c r="W3591" s="6"/>
      <c r="X3591" s="6"/>
      <c r="Y3591" s="6"/>
      <c r="Z3591" s="6"/>
      <c r="AA3591" s="6"/>
      <c r="AB3591" s="6"/>
      <c r="AC3591" s="6"/>
      <c r="AD3591" s="6"/>
      <c r="AE3591" s="6"/>
      <c r="AF3591" s="6"/>
      <c r="AG3591" s="6"/>
      <c r="AH3591" s="6"/>
      <c r="AI3591" s="6"/>
      <c r="AJ3591" s="6"/>
      <c r="AK3591" s="6"/>
      <c r="AL3591" s="6"/>
      <c r="AM3591" s="6"/>
      <c r="AN3591" s="6"/>
      <c r="AO3591" s="6"/>
      <c r="AP3591" s="6"/>
      <c r="AQ3591" s="21"/>
      <c r="AR3591" s="21"/>
      <c r="AS3591" s="21"/>
      <c r="AT3591" s="6"/>
      <c r="AU3591" s="6"/>
      <c r="AV3591" s="6"/>
      <c r="AW3591" s="6"/>
    </row>
    <row r="3592" spans="1:49" x14ac:dyDescent="0.35">
      <c r="A3592" s="20"/>
      <c r="B3592" s="20"/>
      <c r="C3592" s="20"/>
      <c r="D3592" s="20"/>
      <c r="E3592" s="6"/>
      <c r="F3592" s="6"/>
      <c r="G3592" s="6"/>
      <c r="H3592" s="6"/>
      <c r="I3592" s="6"/>
      <c r="J3592" s="6"/>
      <c r="K3592" s="6"/>
      <c r="L3592" s="6"/>
      <c r="M3592" s="6"/>
      <c r="N3592" s="6"/>
      <c r="O3592" s="6"/>
      <c r="P3592" s="6"/>
      <c r="Q3592" s="6"/>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21"/>
      <c r="AR3592" s="21"/>
      <c r="AS3592" s="21"/>
      <c r="AT3592" s="6"/>
      <c r="AU3592" s="6"/>
      <c r="AV3592" s="6"/>
      <c r="AW3592" s="6"/>
    </row>
    <row r="3593" spans="1:49" x14ac:dyDescent="0.35">
      <c r="A3593" s="20"/>
      <c r="B3593" s="20"/>
      <c r="C3593" s="20"/>
      <c r="D3593" s="20"/>
      <c r="E3593" s="6"/>
      <c r="F3593" s="6"/>
      <c r="G3593" s="6"/>
      <c r="H3593" s="6"/>
      <c r="I3593" s="6"/>
      <c r="J3593" s="6"/>
      <c r="K3593" s="6"/>
      <c r="L3593" s="6"/>
      <c r="M3593" s="6"/>
      <c r="N3593" s="6"/>
      <c r="O3593" s="6"/>
      <c r="P3593" s="6"/>
      <c r="Q3593" s="6"/>
      <c r="R3593" s="6"/>
      <c r="S3593" s="6"/>
      <c r="T3593" s="6"/>
      <c r="U3593" s="6"/>
      <c r="V3593" s="6"/>
      <c r="W3593" s="6"/>
      <c r="X3593" s="6"/>
      <c r="Y3593" s="6"/>
      <c r="Z3593" s="6"/>
      <c r="AA3593" s="6"/>
      <c r="AB3593" s="6"/>
      <c r="AC3593" s="6"/>
      <c r="AD3593" s="6"/>
      <c r="AE3593" s="6"/>
      <c r="AF3593" s="6"/>
      <c r="AG3593" s="6"/>
      <c r="AH3593" s="6"/>
      <c r="AI3593" s="6"/>
      <c r="AJ3593" s="6"/>
      <c r="AK3593" s="6"/>
      <c r="AL3593" s="6"/>
      <c r="AM3593" s="6"/>
      <c r="AN3593" s="6"/>
      <c r="AO3593" s="6"/>
      <c r="AP3593" s="6"/>
      <c r="AQ3593" s="21"/>
      <c r="AR3593" s="21"/>
      <c r="AS3593" s="21"/>
      <c r="AT3593" s="6"/>
      <c r="AU3593" s="6"/>
      <c r="AV3593" s="6"/>
      <c r="AW3593" s="6"/>
    </row>
    <row r="3594" spans="1:49" x14ac:dyDescent="0.35">
      <c r="A3594" s="20"/>
      <c r="B3594" s="20"/>
      <c r="C3594" s="20"/>
      <c r="D3594" s="20"/>
      <c r="E3594" s="6"/>
      <c r="F3594" s="6"/>
      <c r="G3594" s="6"/>
      <c r="H3594" s="6"/>
      <c r="I3594" s="6"/>
      <c r="J3594" s="6"/>
      <c r="K3594" s="6"/>
      <c r="L3594" s="6"/>
      <c r="M3594" s="6"/>
      <c r="N3594" s="6"/>
      <c r="O3594" s="6"/>
      <c r="P3594" s="6"/>
      <c r="Q3594" s="6"/>
      <c r="R3594" s="6"/>
      <c r="S3594" s="6"/>
      <c r="T3594" s="6"/>
      <c r="U3594" s="6"/>
      <c r="V3594" s="6"/>
      <c r="W3594" s="6"/>
      <c r="X3594" s="6"/>
      <c r="Y3594" s="6"/>
      <c r="Z3594" s="6"/>
      <c r="AA3594" s="6"/>
      <c r="AB3594" s="6"/>
      <c r="AC3594" s="6"/>
      <c r="AD3594" s="6"/>
      <c r="AE3594" s="6"/>
      <c r="AF3594" s="6"/>
      <c r="AG3594" s="6"/>
      <c r="AH3594" s="6"/>
      <c r="AI3594" s="6"/>
      <c r="AJ3594" s="6"/>
      <c r="AK3594" s="6"/>
      <c r="AL3594" s="6"/>
      <c r="AM3594" s="6"/>
      <c r="AN3594" s="6"/>
      <c r="AO3594" s="6"/>
      <c r="AP3594" s="6"/>
      <c r="AQ3594" s="21"/>
      <c r="AR3594" s="21"/>
      <c r="AS3594" s="21"/>
      <c r="AT3594" s="6"/>
      <c r="AU3594" s="6"/>
      <c r="AV3594" s="6"/>
      <c r="AW3594" s="6"/>
    </row>
    <row r="3595" spans="1:49" x14ac:dyDescent="0.35">
      <c r="A3595" s="20"/>
      <c r="B3595" s="20"/>
      <c r="C3595" s="20"/>
      <c r="D3595" s="20"/>
      <c r="E3595" s="6"/>
      <c r="F3595" s="6"/>
      <c r="G3595" s="6"/>
      <c r="H3595" s="6"/>
      <c r="I3595" s="6"/>
      <c r="J3595" s="6"/>
      <c r="K3595" s="6"/>
      <c r="L3595" s="6"/>
      <c r="M3595" s="6"/>
      <c r="N3595" s="6"/>
      <c r="O3595" s="6"/>
      <c r="P3595" s="6"/>
      <c r="Q3595" s="6"/>
      <c r="R3595" s="6"/>
      <c r="S3595" s="6"/>
      <c r="T3595" s="6"/>
      <c r="U3595" s="6"/>
      <c r="V3595" s="6"/>
      <c r="W3595" s="6"/>
      <c r="X3595" s="6"/>
      <c r="Y3595" s="6"/>
      <c r="Z3595" s="6"/>
      <c r="AA3595" s="6"/>
      <c r="AB3595" s="6"/>
      <c r="AC3595" s="6"/>
      <c r="AD3595" s="6"/>
      <c r="AE3595" s="6"/>
      <c r="AF3595" s="6"/>
      <c r="AG3595" s="6"/>
      <c r="AH3595" s="6"/>
      <c r="AI3595" s="6"/>
      <c r="AJ3595" s="6"/>
      <c r="AK3595" s="6"/>
      <c r="AL3595" s="6"/>
      <c r="AM3595" s="6"/>
      <c r="AN3595" s="6"/>
      <c r="AO3595" s="6"/>
      <c r="AP3595" s="6"/>
      <c r="AQ3595" s="21"/>
      <c r="AR3595" s="21"/>
      <c r="AS3595" s="21"/>
      <c r="AT3595" s="6"/>
      <c r="AU3595" s="6"/>
      <c r="AV3595" s="6"/>
      <c r="AW3595" s="6"/>
    </row>
    <row r="3596" spans="1:49" x14ac:dyDescent="0.35">
      <c r="A3596" s="20"/>
      <c r="B3596" s="20"/>
      <c r="C3596" s="20"/>
      <c r="D3596" s="20"/>
      <c r="E3596" s="6"/>
      <c r="F3596" s="6"/>
      <c r="G3596" s="6"/>
      <c r="H3596" s="6"/>
      <c r="I3596" s="6"/>
      <c r="J3596" s="6"/>
      <c r="K3596" s="6"/>
      <c r="L3596" s="6"/>
      <c r="M3596" s="6"/>
      <c r="N3596" s="6"/>
      <c r="O3596" s="6"/>
      <c r="P3596" s="6"/>
      <c r="Q3596" s="6"/>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21"/>
      <c r="AR3596" s="21"/>
      <c r="AS3596" s="21"/>
      <c r="AT3596" s="6"/>
      <c r="AU3596" s="6"/>
      <c r="AV3596" s="6"/>
      <c r="AW3596" s="6"/>
    </row>
    <row r="3597" spans="1:49" x14ac:dyDescent="0.35">
      <c r="A3597" s="20"/>
      <c r="B3597" s="20"/>
      <c r="C3597" s="20"/>
      <c r="D3597" s="20"/>
      <c r="E3597" s="6"/>
      <c r="F3597" s="6"/>
      <c r="G3597" s="6"/>
      <c r="H3597" s="6"/>
      <c r="I3597" s="6"/>
      <c r="J3597" s="6"/>
      <c r="K3597" s="6"/>
      <c r="L3597" s="6"/>
      <c r="M3597" s="6"/>
      <c r="N3597" s="6"/>
      <c r="O3597" s="6"/>
      <c r="P3597" s="6"/>
      <c r="Q3597" s="6"/>
      <c r="R3597" s="6"/>
      <c r="S3597" s="6"/>
      <c r="T3597" s="6"/>
      <c r="U3597" s="6"/>
      <c r="V3597" s="6"/>
      <c r="W3597" s="6"/>
      <c r="X3597" s="6"/>
      <c r="Y3597" s="6"/>
      <c r="Z3597" s="6"/>
      <c r="AA3597" s="6"/>
      <c r="AB3597" s="6"/>
      <c r="AC3597" s="6"/>
      <c r="AD3597" s="6"/>
      <c r="AE3597" s="6"/>
      <c r="AF3597" s="6"/>
      <c r="AG3597" s="6"/>
      <c r="AH3597" s="6"/>
      <c r="AI3597" s="6"/>
      <c r="AJ3597" s="6"/>
      <c r="AK3597" s="6"/>
      <c r="AL3597" s="6"/>
      <c r="AM3597" s="6"/>
      <c r="AN3597" s="6"/>
      <c r="AO3597" s="6"/>
      <c r="AP3597" s="6"/>
      <c r="AQ3597" s="21"/>
      <c r="AR3597" s="21"/>
      <c r="AS3597" s="21"/>
      <c r="AT3597" s="6"/>
      <c r="AU3597" s="6"/>
      <c r="AV3597" s="6"/>
      <c r="AW3597" s="6"/>
    </row>
    <row r="3598" spans="1:49" x14ac:dyDescent="0.35">
      <c r="A3598" s="20"/>
      <c r="B3598" s="20"/>
      <c r="C3598" s="20"/>
      <c r="D3598" s="20"/>
      <c r="E3598" s="6"/>
      <c r="F3598" s="6"/>
      <c r="G3598" s="6"/>
      <c r="H3598" s="6"/>
      <c r="I3598" s="6"/>
      <c r="J3598" s="6"/>
      <c r="K3598" s="6"/>
      <c r="L3598" s="6"/>
      <c r="M3598" s="6"/>
      <c r="N3598" s="6"/>
      <c r="O3598" s="6"/>
      <c r="P3598" s="6"/>
      <c r="Q3598" s="6"/>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21"/>
      <c r="AR3598" s="21"/>
      <c r="AS3598" s="21"/>
      <c r="AT3598" s="6"/>
      <c r="AU3598" s="6"/>
      <c r="AV3598" s="6"/>
      <c r="AW3598" s="6"/>
    </row>
    <row r="3599" spans="1:49" x14ac:dyDescent="0.35">
      <c r="A3599" s="20"/>
      <c r="B3599" s="20"/>
      <c r="C3599" s="20"/>
      <c r="D3599" s="20"/>
      <c r="E3599" s="6"/>
      <c r="F3599" s="6"/>
      <c r="G3599" s="6"/>
      <c r="H3599" s="6"/>
      <c r="I3599" s="6"/>
      <c r="J3599" s="6"/>
      <c r="K3599" s="6"/>
      <c r="L3599" s="6"/>
      <c r="M3599" s="6"/>
      <c r="N3599" s="6"/>
      <c r="O3599" s="6"/>
      <c r="P3599" s="6"/>
      <c r="Q3599" s="6"/>
      <c r="R3599" s="6"/>
      <c r="S3599" s="6"/>
      <c r="T3599" s="6"/>
      <c r="U3599" s="6"/>
      <c r="V3599" s="6"/>
      <c r="W3599" s="6"/>
      <c r="X3599" s="6"/>
      <c r="Y3599" s="6"/>
      <c r="Z3599" s="6"/>
      <c r="AA3599" s="6"/>
      <c r="AB3599" s="6"/>
      <c r="AC3599" s="6"/>
      <c r="AD3599" s="6"/>
      <c r="AE3599" s="6"/>
      <c r="AF3599" s="6"/>
      <c r="AG3599" s="6"/>
      <c r="AH3599" s="6"/>
      <c r="AI3599" s="6"/>
      <c r="AJ3599" s="6"/>
      <c r="AK3599" s="6"/>
      <c r="AL3599" s="6"/>
      <c r="AM3599" s="6"/>
      <c r="AN3599" s="6"/>
      <c r="AO3599" s="6"/>
      <c r="AP3599" s="6"/>
      <c r="AQ3599" s="21"/>
      <c r="AR3599" s="21"/>
      <c r="AS3599" s="21"/>
      <c r="AT3599" s="6"/>
      <c r="AU3599" s="6"/>
      <c r="AV3599" s="6"/>
      <c r="AW3599" s="6"/>
    </row>
    <row r="3600" spans="1:49" x14ac:dyDescent="0.35">
      <c r="A3600" s="20"/>
      <c r="B3600" s="20"/>
      <c r="C3600" s="20"/>
      <c r="D3600" s="20"/>
      <c r="E3600" s="6"/>
      <c r="F3600" s="6"/>
      <c r="G3600" s="6"/>
      <c r="H3600" s="6"/>
      <c r="I3600" s="6"/>
      <c r="J3600" s="6"/>
      <c r="K3600" s="6"/>
      <c r="L3600" s="6"/>
      <c r="M3600" s="6"/>
      <c r="N3600" s="6"/>
      <c r="O3600" s="6"/>
      <c r="P3600" s="6"/>
      <c r="Q3600" s="6"/>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21"/>
      <c r="AR3600" s="21"/>
      <c r="AS3600" s="21"/>
      <c r="AT3600" s="6"/>
      <c r="AU3600" s="6"/>
      <c r="AV3600" s="6"/>
      <c r="AW3600" s="6"/>
    </row>
    <row r="3601" spans="1:49" x14ac:dyDescent="0.35">
      <c r="A3601" s="20"/>
      <c r="B3601" s="20"/>
      <c r="C3601" s="20"/>
      <c r="D3601" s="20"/>
      <c r="E3601" s="6"/>
      <c r="F3601" s="6"/>
      <c r="G3601" s="6"/>
      <c r="H3601" s="6"/>
      <c r="I3601" s="6"/>
      <c r="J3601" s="6"/>
      <c r="K3601" s="6"/>
      <c r="L3601" s="6"/>
      <c r="M3601" s="6"/>
      <c r="N3601" s="6"/>
      <c r="O3601" s="6"/>
      <c r="P3601" s="6"/>
      <c r="Q3601" s="6"/>
      <c r="R3601" s="6"/>
      <c r="S3601" s="6"/>
      <c r="T3601" s="6"/>
      <c r="U3601" s="6"/>
      <c r="V3601" s="6"/>
      <c r="W3601" s="6"/>
      <c r="X3601" s="6"/>
      <c r="Y3601" s="6"/>
      <c r="Z3601" s="6"/>
      <c r="AA3601" s="6"/>
      <c r="AB3601" s="6"/>
      <c r="AC3601" s="6"/>
      <c r="AD3601" s="6"/>
      <c r="AE3601" s="6"/>
      <c r="AF3601" s="6"/>
      <c r="AG3601" s="6"/>
      <c r="AH3601" s="6"/>
      <c r="AI3601" s="6"/>
      <c r="AJ3601" s="6"/>
      <c r="AK3601" s="6"/>
      <c r="AL3601" s="6"/>
      <c r="AM3601" s="6"/>
      <c r="AN3601" s="6"/>
      <c r="AO3601" s="6"/>
      <c r="AP3601" s="6"/>
      <c r="AQ3601" s="21"/>
      <c r="AR3601" s="21"/>
      <c r="AS3601" s="21"/>
      <c r="AT3601" s="6"/>
      <c r="AU3601" s="6"/>
      <c r="AV3601" s="6"/>
      <c r="AW3601" s="6"/>
    </row>
    <row r="3602" spans="1:49" x14ac:dyDescent="0.35">
      <c r="A3602" s="20"/>
      <c r="B3602" s="20"/>
      <c r="C3602" s="20"/>
      <c r="D3602" s="20"/>
      <c r="E3602" s="6"/>
      <c r="F3602" s="6"/>
      <c r="G3602" s="6"/>
      <c r="H3602" s="6"/>
      <c r="I3602" s="6"/>
      <c r="J3602" s="6"/>
      <c r="K3602" s="6"/>
      <c r="L3602" s="6"/>
      <c r="M3602" s="6"/>
      <c r="N3602" s="6"/>
      <c r="O3602" s="6"/>
      <c r="P3602" s="6"/>
      <c r="Q3602" s="6"/>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21"/>
      <c r="AR3602" s="21"/>
      <c r="AS3602" s="21"/>
      <c r="AT3602" s="6"/>
      <c r="AU3602" s="6"/>
      <c r="AV3602" s="6"/>
      <c r="AW3602" s="6"/>
    </row>
    <row r="3603" spans="1:49" x14ac:dyDescent="0.35">
      <c r="A3603" s="20"/>
      <c r="B3603" s="20"/>
      <c r="C3603" s="20"/>
      <c r="D3603" s="20"/>
      <c r="E3603" s="6"/>
      <c r="F3603" s="6"/>
      <c r="G3603" s="6"/>
      <c r="H3603" s="6"/>
      <c r="I3603" s="6"/>
      <c r="J3603" s="6"/>
      <c r="K3603" s="6"/>
      <c r="L3603" s="6"/>
      <c r="M3603" s="6"/>
      <c r="N3603" s="6"/>
      <c r="O3603" s="6"/>
      <c r="P3603" s="6"/>
      <c r="Q3603" s="6"/>
      <c r="R3603" s="6"/>
      <c r="S3603" s="6"/>
      <c r="T3603" s="6"/>
      <c r="U3603" s="6"/>
      <c r="V3603" s="6"/>
      <c r="W3603" s="6"/>
      <c r="X3603" s="6"/>
      <c r="Y3603" s="6"/>
      <c r="Z3603" s="6"/>
      <c r="AA3603" s="6"/>
      <c r="AB3603" s="6"/>
      <c r="AC3603" s="6"/>
      <c r="AD3603" s="6"/>
      <c r="AE3603" s="6"/>
      <c r="AF3603" s="6"/>
      <c r="AG3603" s="6"/>
      <c r="AH3603" s="6"/>
      <c r="AI3603" s="6"/>
      <c r="AJ3603" s="6"/>
      <c r="AK3603" s="6"/>
      <c r="AL3603" s="6"/>
      <c r="AM3603" s="6"/>
      <c r="AN3603" s="6"/>
      <c r="AO3603" s="6"/>
      <c r="AP3603" s="6"/>
      <c r="AQ3603" s="21"/>
      <c r="AR3603" s="21"/>
      <c r="AS3603" s="21"/>
      <c r="AT3603" s="6"/>
      <c r="AU3603" s="6"/>
      <c r="AV3603" s="6"/>
      <c r="AW3603" s="6"/>
    </row>
    <row r="3604" spans="1:49" x14ac:dyDescent="0.35">
      <c r="A3604" s="20"/>
      <c r="B3604" s="20"/>
      <c r="C3604" s="20"/>
      <c r="D3604" s="20"/>
      <c r="E3604" s="6"/>
      <c r="F3604" s="6"/>
      <c r="G3604" s="6"/>
      <c r="H3604" s="6"/>
      <c r="I3604" s="6"/>
      <c r="J3604" s="6"/>
      <c r="K3604" s="6"/>
      <c r="L3604" s="6"/>
      <c r="M3604" s="6"/>
      <c r="N3604" s="6"/>
      <c r="O3604" s="6"/>
      <c r="P3604" s="6"/>
      <c r="Q3604" s="6"/>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21"/>
      <c r="AR3604" s="21"/>
      <c r="AS3604" s="21"/>
      <c r="AT3604" s="6"/>
      <c r="AU3604" s="6"/>
      <c r="AV3604" s="6"/>
      <c r="AW3604" s="6"/>
    </row>
    <row r="3605" spans="1:49" x14ac:dyDescent="0.35">
      <c r="A3605" s="20"/>
      <c r="B3605" s="20"/>
      <c r="C3605" s="20"/>
      <c r="D3605" s="20"/>
      <c r="E3605" s="6"/>
      <c r="F3605" s="6"/>
      <c r="G3605" s="6"/>
      <c r="H3605" s="6"/>
      <c r="I3605" s="6"/>
      <c r="J3605" s="6"/>
      <c r="K3605" s="6"/>
      <c r="L3605" s="6"/>
      <c r="M3605" s="6"/>
      <c r="N3605" s="6"/>
      <c r="O3605" s="6"/>
      <c r="P3605" s="6"/>
      <c r="Q3605" s="6"/>
      <c r="R3605" s="6"/>
      <c r="S3605" s="6"/>
      <c r="T3605" s="6"/>
      <c r="U3605" s="6"/>
      <c r="V3605" s="6"/>
      <c r="W3605" s="6"/>
      <c r="X3605" s="6"/>
      <c r="Y3605" s="6"/>
      <c r="Z3605" s="6"/>
      <c r="AA3605" s="6"/>
      <c r="AB3605" s="6"/>
      <c r="AC3605" s="6"/>
      <c r="AD3605" s="6"/>
      <c r="AE3605" s="6"/>
      <c r="AF3605" s="6"/>
      <c r="AG3605" s="6"/>
      <c r="AH3605" s="6"/>
      <c r="AI3605" s="6"/>
      <c r="AJ3605" s="6"/>
      <c r="AK3605" s="6"/>
      <c r="AL3605" s="6"/>
      <c r="AM3605" s="6"/>
      <c r="AN3605" s="6"/>
      <c r="AO3605" s="6"/>
      <c r="AP3605" s="6"/>
      <c r="AQ3605" s="21"/>
      <c r="AR3605" s="21"/>
      <c r="AS3605" s="21"/>
      <c r="AT3605" s="6"/>
      <c r="AU3605" s="6"/>
      <c r="AV3605" s="6"/>
      <c r="AW3605" s="6"/>
    </row>
    <row r="3606" spans="1:49" x14ac:dyDescent="0.35">
      <c r="A3606" s="20"/>
      <c r="B3606" s="20"/>
      <c r="C3606" s="20"/>
      <c r="D3606" s="20"/>
      <c r="E3606" s="6"/>
      <c r="F3606" s="6"/>
      <c r="G3606" s="6"/>
      <c r="H3606" s="6"/>
      <c r="I3606" s="6"/>
      <c r="J3606" s="6"/>
      <c r="K3606" s="6"/>
      <c r="L3606" s="6"/>
      <c r="M3606" s="6"/>
      <c r="N3606" s="6"/>
      <c r="O3606" s="6"/>
      <c r="P3606" s="6"/>
      <c r="Q3606" s="6"/>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21"/>
      <c r="AR3606" s="21"/>
      <c r="AS3606" s="21"/>
      <c r="AT3606" s="6"/>
      <c r="AU3606" s="6"/>
      <c r="AV3606" s="6"/>
      <c r="AW3606" s="6"/>
    </row>
    <row r="3607" spans="1:49" x14ac:dyDescent="0.35">
      <c r="A3607" s="20"/>
      <c r="B3607" s="20"/>
      <c r="C3607" s="20"/>
      <c r="D3607" s="20"/>
      <c r="E3607" s="6"/>
      <c r="F3607" s="6"/>
      <c r="G3607" s="6"/>
      <c r="H3607" s="6"/>
      <c r="I3607" s="6"/>
      <c r="J3607" s="6"/>
      <c r="K3607" s="6"/>
      <c r="L3607" s="6"/>
      <c r="M3607" s="6"/>
      <c r="N3607" s="6"/>
      <c r="O3607" s="6"/>
      <c r="P3607" s="6"/>
      <c r="Q3607" s="6"/>
      <c r="R3607" s="6"/>
      <c r="S3607" s="6"/>
      <c r="T3607" s="6"/>
      <c r="U3607" s="6"/>
      <c r="V3607" s="6"/>
      <c r="W3607" s="6"/>
      <c r="X3607" s="6"/>
      <c r="Y3607" s="6"/>
      <c r="Z3607" s="6"/>
      <c r="AA3607" s="6"/>
      <c r="AB3607" s="6"/>
      <c r="AC3607" s="6"/>
      <c r="AD3607" s="6"/>
      <c r="AE3607" s="6"/>
      <c r="AF3607" s="6"/>
      <c r="AG3607" s="6"/>
      <c r="AH3607" s="6"/>
      <c r="AI3607" s="6"/>
      <c r="AJ3607" s="6"/>
      <c r="AK3607" s="6"/>
      <c r="AL3607" s="6"/>
      <c r="AM3607" s="6"/>
      <c r="AN3607" s="6"/>
      <c r="AO3607" s="6"/>
      <c r="AP3607" s="6"/>
      <c r="AQ3607" s="21"/>
      <c r="AR3607" s="21"/>
      <c r="AS3607" s="21"/>
      <c r="AT3607" s="6"/>
      <c r="AU3607" s="6"/>
      <c r="AV3607" s="6"/>
      <c r="AW3607" s="6"/>
    </row>
    <row r="3608" spans="1:49" x14ac:dyDescent="0.35">
      <c r="A3608" s="20"/>
      <c r="B3608" s="20"/>
      <c r="C3608" s="20"/>
      <c r="D3608" s="20"/>
      <c r="E3608" s="6"/>
      <c r="F3608" s="6"/>
      <c r="G3608" s="6"/>
      <c r="H3608" s="6"/>
      <c r="I3608" s="6"/>
      <c r="J3608" s="6"/>
      <c r="K3608" s="6"/>
      <c r="L3608" s="6"/>
      <c r="M3608" s="6"/>
      <c r="N3608" s="6"/>
      <c r="O3608" s="6"/>
      <c r="P3608" s="6"/>
      <c r="Q3608" s="6"/>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21"/>
      <c r="AR3608" s="21"/>
      <c r="AS3608" s="21"/>
      <c r="AT3608" s="6"/>
      <c r="AU3608" s="6"/>
      <c r="AV3608" s="6"/>
      <c r="AW3608" s="6"/>
    </row>
    <row r="3609" spans="1:49" x14ac:dyDescent="0.35">
      <c r="A3609" s="20"/>
      <c r="B3609" s="20"/>
      <c r="C3609" s="20"/>
      <c r="D3609" s="20"/>
      <c r="E3609" s="6"/>
      <c r="F3609" s="6"/>
      <c r="G3609" s="6"/>
      <c r="H3609" s="6"/>
      <c r="I3609" s="6"/>
      <c r="J3609" s="6"/>
      <c r="K3609" s="6"/>
      <c r="L3609" s="6"/>
      <c r="M3609" s="6"/>
      <c r="N3609" s="6"/>
      <c r="O3609" s="6"/>
      <c r="P3609" s="6"/>
      <c r="Q3609" s="6"/>
      <c r="R3609" s="6"/>
      <c r="S3609" s="6"/>
      <c r="T3609" s="6"/>
      <c r="U3609" s="6"/>
      <c r="V3609" s="6"/>
      <c r="W3609" s="6"/>
      <c r="X3609" s="6"/>
      <c r="Y3609" s="6"/>
      <c r="Z3609" s="6"/>
      <c r="AA3609" s="6"/>
      <c r="AB3609" s="6"/>
      <c r="AC3609" s="6"/>
      <c r="AD3609" s="6"/>
      <c r="AE3609" s="6"/>
      <c r="AF3609" s="6"/>
      <c r="AG3609" s="6"/>
      <c r="AH3609" s="6"/>
      <c r="AI3609" s="6"/>
      <c r="AJ3609" s="6"/>
      <c r="AK3609" s="6"/>
      <c r="AL3609" s="6"/>
      <c r="AM3609" s="6"/>
      <c r="AN3609" s="6"/>
      <c r="AO3609" s="6"/>
      <c r="AP3609" s="6"/>
      <c r="AQ3609" s="21"/>
      <c r="AR3609" s="21"/>
      <c r="AS3609" s="21"/>
      <c r="AT3609" s="6"/>
      <c r="AU3609" s="6"/>
      <c r="AV3609" s="6"/>
      <c r="AW3609" s="6"/>
    </row>
    <row r="3610" spans="1:49" x14ac:dyDescent="0.35">
      <c r="A3610" s="20"/>
      <c r="B3610" s="20"/>
      <c r="C3610" s="20"/>
      <c r="D3610" s="20"/>
      <c r="E3610" s="6"/>
      <c r="F3610" s="6"/>
      <c r="G3610" s="6"/>
      <c r="H3610" s="6"/>
      <c r="I3610" s="6"/>
      <c r="J3610" s="6"/>
      <c r="K3610" s="6"/>
      <c r="L3610" s="6"/>
      <c r="M3610" s="6"/>
      <c r="N3610" s="6"/>
      <c r="O3610" s="6"/>
      <c r="P3610" s="6"/>
      <c r="Q3610" s="6"/>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21"/>
      <c r="AR3610" s="21"/>
      <c r="AS3610" s="21"/>
      <c r="AT3610" s="6"/>
      <c r="AU3610" s="6"/>
      <c r="AV3610" s="6"/>
      <c r="AW3610" s="6"/>
    </row>
    <row r="3611" spans="1:49" x14ac:dyDescent="0.35">
      <c r="A3611" s="20"/>
      <c r="B3611" s="20"/>
      <c r="C3611" s="20"/>
      <c r="D3611" s="20"/>
      <c r="E3611" s="6"/>
      <c r="F3611" s="6"/>
      <c r="G3611" s="6"/>
      <c r="H3611" s="6"/>
      <c r="I3611" s="6"/>
      <c r="J3611" s="6"/>
      <c r="K3611" s="6"/>
      <c r="L3611" s="6"/>
      <c r="M3611" s="6"/>
      <c r="N3611" s="6"/>
      <c r="O3611" s="6"/>
      <c r="P3611" s="6"/>
      <c r="Q3611" s="6"/>
      <c r="R3611" s="6"/>
      <c r="S3611" s="6"/>
      <c r="T3611" s="6"/>
      <c r="U3611" s="6"/>
      <c r="V3611" s="6"/>
      <c r="W3611" s="6"/>
      <c r="X3611" s="6"/>
      <c r="Y3611" s="6"/>
      <c r="Z3611" s="6"/>
      <c r="AA3611" s="6"/>
      <c r="AB3611" s="6"/>
      <c r="AC3611" s="6"/>
      <c r="AD3611" s="6"/>
      <c r="AE3611" s="6"/>
      <c r="AF3611" s="6"/>
      <c r="AG3611" s="6"/>
      <c r="AH3611" s="6"/>
      <c r="AI3611" s="6"/>
      <c r="AJ3611" s="6"/>
      <c r="AK3611" s="6"/>
      <c r="AL3611" s="6"/>
      <c r="AM3611" s="6"/>
      <c r="AN3611" s="6"/>
      <c r="AO3611" s="6"/>
      <c r="AP3611" s="6"/>
      <c r="AQ3611" s="21"/>
      <c r="AR3611" s="21"/>
      <c r="AS3611" s="21"/>
      <c r="AT3611" s="6"/>
      <c r="AU3611" s="6"/>
      <c r="AV3611" s="6"/>
      <c r="AW3611" s="6"/>
    </row>
    <row r="3612" spans="1:49" x14ac:dyDescent="0.35">
      <c r="A3612" s="20"/>
      <c r="B3612" s="20"/>
      <c r="C3612" s="20"/>
      <c r="D3612" s="20"/>
      <c r="E3612" s="6"/>
      <c r="F3612" s="6"/>
      <c r="G3612" s="6"/>
      <c r="H3612" s="6"/>
      <c r="I3612" s="6"/>
      <c r="J3612" s="6"/>
      <c r="K3612" s="6"/>
      <c r="L3612" s="6"/>
      <c r="M3612" s="6"/>
      <c r="N3612" s="6"/>
      <c r="O3612" s="6"/>
      <c r="P3612" s="6"/>
      <c r="Q3612" s="6"/>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21"/>
      <c r="AR3612" s="21"/>
      <c r="AS3612" s="21"/>
      <c r="AT3612" s="6"/>
      <c r="AU3612" s="6"/>
      <c r="AV3612" s="6"/>
      <c r="AW3612" s="6"/>
    </row>
    <row r="3613" spans="1:49" x14ac:dyDescent="0.35">
      <c r="A3613" s="20"/>
      <c r="B3613" s="20"/>
      <c r="C3613" s="20"/>
      <c r="D3613" s="20"/>
      <c r="E3613" s="6"/>
      <c r="F3613" s="6"/>
      <c r="G3613" s="6"/>
      <c r="H3613" s="6"/>
      <c r="I3613" s="6"/>
      <c r="J3613" s="6"/>
      <c r="K3613" s="6"/>
      <c r="L3613" s="6"/>
      <c r="M3613" s="6"/>
      <c r="N3613" s="6"/>
      <c r="O3613" s="6"/>
      <c r="P3613" s="6"/>
      <c r="Q3613" s="6"/>
      <c r="R3613" s="6"/>
      <c r="S3613" s="6"/>
      <c r="T3613" s="6"/>
      <c r="U3613" s="6"/>
      <c r="V3613" s="6"/>
      <c r="W3613" s="6"/>
      <c r="X3613" s="6"/>
      <c r="Y3613" s="6"/>
      <c r="Z3613" s="6"/>
      <c r="AA3613" s="6"/>
      <c r="AB3613" s="6"/>
      <c r="AC3613" s="6"/>
      <c r="AD3613" s="6"/>
      <c r="AE3613" s="6"/>
      <c r="AF3613" s="6"/>
      <c r="AG3613" s="6"/>
      <c r="AH3613" s="6"/>
      <c r="AI3613" s="6"/>
      <c r="AJ3613" s="6"/>
      <c r="AK3613" s="6"/>
      <c r="AL3613" s="6"/>
      <c r="AM3613" s="6"/>
      <c r="AN3613" s="6"/>
      <c r="AO3613" s="6"/>
      <c r="AP3613" s="6"/>
      <c r="AQ3613" s="21"/>
      <c r="AR3613" s="21"/>
      <c r="AS3613" s="21"/>
      <c r="AT3613" s="6"/>
      <c r="AU3613" s="6"/>
      <c r="AV3613" s="6"/>
      <c r="AW3613" s="6"/>
    </row>
    <row r="3614" spans="1:49" x14ac:dyDescent="0.35">
      <c r="A3614" s="20"/>
      <c r="B3614" s="20"/>
      <c r="C3614" s="20"/>
      <c r="D3614" s="20"/>
      <c r="E3614" s="6"/>
      <c r="F3614" s="6"/>
      <c r="G3614" s="6"/>
      <c r="H3614" s="6"/>
      <c r="I3614" s="6"/>
      <c r="J3614" s="6"/>
      <c r="K3614" s="6"/>
      <c r="L3614" s="6"/>
      <c r="M3614" s="6"/>
      <c r="N3614" s="6"/>
      <c r="O3614" s="6"/>
      <c r="P3614" s="6"/>
      <c r="Q3614" s="6"/>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21"/>
      <c r="AR3614" s="21"/>
      <c r="AS3614" s="21"/>
      <c r="AT3614" s="6"/>
      <c r="AU3614" s="6"/>
      <c r="AV3614" s="6"/>
      <c r="AW3614" s="6"/>
    </row>
    <row r="3615" spans="1:49" x14ac:dyDescent="0.35">
      <c r="A3615" s="20"/>
      <c r="B3615" s="20"/>
      <c r="C3615" s="20"/>
      <c r="D3615" s="20"/>
      <c r="E3615" s="6"/>
      <c r="F3615" s="6"/>
      <c r="G3615" s="6"/>
      <c r="H3615" s="6"/>
      <c r="I3615" s="6"/>
      <c r="J3615" s="6"/>
      <c r="K3615" s="6"/>
      <c r="L3615" s="6"/>
      <c r="M3615" s="6"/>
      <c r="N3615" s="6"/>
      <c r="O3615" s="6"/>
      <c r="P3615" s="6"/>
      <c r="Q3615" s="6"/>
      <c r="R3615" s="6"/>
      <c r="S3615" s="6"/>
      <c r="T3615" s="6"/>
      <c r="U3615" s="6"/>
      <c r="V3615" s="6"/>
      <c r="W3615" s="6"/>
      <c r="X3615" s="6"/>
      <c r="Y3615" s="6"/>
      <c r="Z3615" s="6"/>
      <c r="AA3615" s="6"/>
      <c r="AB3615" s="6"/>
      <c r="AC3615" s="6"/>
      <c r="AD3615" s="6"/>
      <c r="AE3615" s="6"/>
      <c r="AF3615" s="6"/>
      <c r="AG3615" s="6"/>
      <c r="AH3615" s="6"/>
      <c r="AI3615" s="6"/>
      <c r="AJ3615" s="6"/>
      <c r="AK3615" s="6"/>
      <c r="AL3615" s="6"/>
      <c r="AM3615" s="6"/>
      <c r="AN3615" s="6"/>
      <c r="AO3615" s="6"/>
      <c r="AP3615" s="6"/>
      <c r="AQ3615" s="21"/>
      <c r="AR3615" s="21"/>
      <c r="AS3615" s="21"/>
      <c r="AT3615" s="6"/>
      <c r="AU3615" s="6"/>
      <c r="AV3615" s="6"/>
      <c r="AW3615" s="6"/>
    </row>
    <row r="3616" spans="1:49" x14ac:dyDescent="0.35">
      <c r="A3616" s="20"/>
      <c r="B3616" s="20"/>
      <c r="C3616" s="20"/>
      <c r="D3616" s="20"/>
      <c r="E3616" s="6"/>
      <c r="F3616" s="6"/>
      <c r="G3616" s="6"/>
      <c r="H3616" s="6"/>
      <c r="I3616" s="6"/>
      <c r="J3616" s="6"/>
      <c r="K3616" s="6"/>
      <c r="L3616" s="6"/>
      <c r="M3616" s="6"/>
      <c r="N3616" s="6"/>
      <c r="O3616" s="6"/>
      <c r="P3616" s="6"/>
      <c r="Q3616" s="6"/>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21"/>
      <c r="AR3616" s="21"/>
      <c r="AS3616" s="21"/>
      <c r="AT3616" s="6"/>
      <c r="AU3616" s="6"/>
      <c r="AV3616" s="6"/>
      <c r="AW3616" s="6"/>
    </row>
    <row r="3617" spans="1:49" x14ac:dyDescent="0.35">
      <c r="A3617" s="20"/>
      <c r="B3617" s="20"/>
      <c r="C3617" s="20"/>
      <c r="D3617" s="20"/>
      <c r="E3617" s="6"/>
      <c r="F3617" s="6"/>
      <c r="G3617" s="6"/>
      <c r="H3617" s="6"/>
      <c r="I3617" s="6"/>
      <c r="J3617" s="6"/>
      <c r="K3617" s="6"/>
      <c r="L3617" s="6"/>
      <c r="M3617" s="6"/>
      <c r="N3617" s="6"/>
      <c r="O3617" s="6"/>
      <c r="P3617" s="6"/>
      <c r="Q3617" s="6"/>
      <c r="R3617" s="6"/>
      <c r="S3617" s="6"/>
      <c r="T3617" s="6"/>
      <c r="U3617" s="6"/>
      <c r="V3617" s="6"/>
      <c r="W3617" s="6"/>
      <c r="X3617" s="6"/>
      <c r="Y3617" s="6"/>
      <c r="Z3617" s="6"/>
      <c r="AA3617" s="6"/>
      <c r="AB3617" s="6"/>
      <c r="AC3617" s="6"/>
      <c r="AD3617" s="6"/>
      <c r="AE3617" s="6"/>
      <c r="AF3617" s="6"/>
      <c r="AG3617" s="6"/>
      <c r="AH3617" s="6"/>
      <c r="AI3617" s="6"/>
      <c r="AJ3617" s="6"/>
      <c r="AK3617" s="6"/>
      <c r="AL3617" s="6"/>
      <c r="AM3617" s="6"/>
      <c r="AN3617" s="6"/>
      <c r="AO3617" s="6"/>
      <c r="AP3617" s="6"/>
      <c r="AQ3617" s="21"/>
      <c r="AR3617" s="21"/>
      <c r="AS3617" s="21"/>
      <c r="AT3617" s="6"/>
      <c r="AU3617" s="6"/>
      <c r="AV3617" s="6"/>
      <c r="AW3617" s="6"/>
    </row>
    <row r="3618" spans="1:49" x14ac:dyDescent="0.35">
      <c r="A3618" s="20"/>
      <c r="B3618" s="20"/>
      <c r="C3618" s="20"/>
      <c r="D3618" s="20"/>
      <c r="E3618" s="6"/>
      <c r="F3618" s="6"/>
      <c r="G3618" s="6"/>
      <c r="H3618" s="6"/>
      <c r="I3618" s="6"/>
      <c r="J3618" s="6"/>
      <c r="K3618" s="6"/>
      <c r="L3618" s="6"/>
      <c r="M3618" s="6"/>
      <c r="N3618" s="6"/>
      <c r="O3618" s="6"/>
      <c r="P3618" s="6"/>
      <c r="Q3618" s="6"/>
      <c r="R3618" s="6"/>
      <c r="S3618" s="6"/>
      <c r="T3618" s="6"/>
      <c r="U3618" s="6"/>
      <c r="V3618" s="6"/>
      <c r="W3618" s="6"/>
      <c r="X3618" s="6"/>
      <c r="Y3618" s="6"/>
      <c r="Z3618" s="6"/>
      <c r="AA3618" s="6"/>
      <c r="AB3618" s="6"/>
      <c r="AC3618" s="6"/>
      <c r="AD3618" s="6"/>
      <c r="AE3618" s="6"/>
      <c r="AF3618" s="6"/>
      <c r="AG3618" s="6"/>
      <c r="AH3618" s="6"/>
      <c r="AI3618" s="6"/>
      <c r="AJ3618" s="6"/>
      <c r="AK3618" s="6"/>
      <c r="AL3618" s="6"/>
      <c r="AM3618" s="6"/>
      <c r="AN3618" s="6"/>
      <c r="AO3618" s="6"/>
      <c r="AP3618" s="6"/>
      <c r="AQ3618" s="21"/>
      <c r="AR3618" s="21"/>
      <c r="AS3618" s="21"/>
      <c r="AT3618" s="6"/>
      <c r="AU3618" s="6"/>
      <c r="AV3618" s="6"/>
      <c r="AW3618" s="6"/>
    </row>
    <row r="3619" spans="1:49" x14ac:dyDescent="0.35">
      <c r="A3619" s="20"/>
      <c r="B3619" s="20"/>
      <c r="C3619" s="20"/>
      <c r="D3619" s="20"/>
      <c r="E3619" s="6"/>
      <c r="F3619" s="6"/>
      <c r="G3619" s="6"/>
      <c r="H3619" s="6"/>
      <c r="I3619" s="6"/>
      <c r="J3619" s="6"/>
      <c r="K3619" s="6"/>
      <c r="L3619" s="6"/>
      <c r="M3619" s="6"/>
      <c r="N3619" s="6"/>
      <c r="O3619" s="6"/>
      <c r="P3619" s="6"/>
      <c r="Q3619" s="6"/>
      <c r="R3619" s="6"/>
      <c r="S3619" s="6"/>
      <c r="T3619" s="6"/>
      <c r="U3619" s="6"/>
      <c r="V3619" s="6"/>
      <c r="W3619" s="6"/>
      <c r="X3619" s="6"/>
      <c r="Y3619" s="6"/>
      <c r="Z3619" s="6"/>
      <c r="AA3619" s="6"/>
      <c r="AB3619" s="6"/>
      <c r="AC3619" s="6"/>
      <c r="AD3619" s="6"/>
      <c r="AE3619" s="6"/>
      <c r="AF3619" s="6"/>
      <c r="AG3619" s="6"/>
      <c r="AH3619" s="6"/>
      <c r="AI3619" s="6"/>
      <c r="AJ3619" s="6"/>
      <c r="AK3619" s="6"/>
      <c r="AL3619" s="6"/>
      <c r="AM3619" s="6"/>
      <c r="AN3619" s="6"/>
      <c r="AO3619" s="6"/>
      <c r="AP3619" s="6"/>
      <c r="AQ3619" s="21"/>
      <c r="AR3619" s="21"/>
      <c r="AS3619" s="21"/>
      <c r="AT3619" s="6"/>
      <c r="AU3619" s="6"/>
      <c r="AV3619" s="6"/>
      <c r="AW3619" s="6"/>
    </row>
    <row r="3620" spans="1:49" x14ac:dyDescent="0.35">
      <c r="A3620" s="20"/>
      <c r="B3620" s="20"/>
      <c r="C3620" s="20"/>
      <c r="D3620" s="20"/>
      <c r="E3620" s="6"/>
      <c r="F3620" s="6"/>
      <c r="G3620" s="6"/>
      <c r="H3620" s="6"/>
      <c r="I3620" s="6"/>
      <c r="J3620" s="6"/>
      <c r="K3620" s="6"/>
      <c r="L3620" s="6"/>
      <c r="M3620" s="6"/>
      <c r="N3620" s="6"/>
      <c r="O3620" s="6"/>
      <c r="P3620" s="6"/>
      <c r="Q3620" s="6"/>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21"/>
      <c r="AR3620" s="21"/>
      <c r="AS3620" s="21"/>
      <c r="AT3620" s="6"/>
      <c r="AU3620" s="6"/>
      <c r="AV3620" s="6"/>
      <c r="AW3620" s="6"/>
    </row>
    <row r="3621" spans="1:49" x14ac:dyDescent="0.35">
      <c r="A3621" s="20"/>
      <c r="B3621" s="20"/>
      <c r="C3621" s="20"/>
      <c r="D3621" s="20"/>
      <c r="E3621" s="6"/>
      <c r="F3621" s="6"/>
      <c r="G3621" s="6"/>
      <c r="H3621" s="6"/>
      <c r="I3621" s="6"/>
      <c r="J3621" s="6"/>
      <c r="K3621" s="6"/>
      <c r="L3621" s="6"/>
      <c r="M3621" s="6"/>
      <c r="N3621" s="6"/>
      <c r="O3621" s="6"/>
      <c r="P3621" s="6"/>
      <c r="Q3621" s="6"/>
      <c r="R3621" s="6"/>
      <c r="S3621" s="6"/>
      <c r="T3621" s="6"/>
      <c r="U3621" s="6"/>
      <c r="V3621" s="6"/>
      <c r="W3621" s="6"/>
      <c r="X3621" s="6"/>
      <c r="Y3621" s="6"/>
      <c r="Z3621" s="6"/>
      <c r="AA3621" s="6"/>
      <c r="AB3621" s="6"/>
      <c r="AC3621" s="6"/>
      <c r="AD3621" s="6"/>
      <c r="AE3621" s="6"/>
      <c r="AF3621" s="6"/>
      <c r="AG3621" s="6"/>
      <c r="AH3621" s="6"/>
      <c r="AI3621" s="6"/>
      <c r="AJ3621" s="6"/>
      <c r="AK3621" s="6"/>
      <c r="AL3621" s="6"/>
      <c r="AM3621" s="6"/>
      <c r="AN3621" s="6"/>
      <c r="AO3621" s="6"/>
      <c r="AP3621" s="6"/>
      <c r="AQ3621" s="21"/>
      <c r="AR3621" s="21"/>
      <c r="AS3621" s="21"/>
      <c r="AT3621" s="6"/>
      <c r="AU3621" s="6"/>
      <c r="AV3621" s="6"/>
      <c r="AW3621" s="6"/>
    </row>
    <row r="3622" spans="1:49" x14ac:dyDescent="0.35">
      <c r="A3622" s="20"/>
      <c r="B3622" s="20"/>
      <c r="C3622" s="20"/>
      <c r="D3622" s="20"/>
      <c r="E3622" s="6"/>
      <c r="F3622" s="6"/>
      <c r="G3622" s="6"/>
      <c r="H3622" s="6"/>
      <c r="I3622" s="6"/>
      <c r="J3622" s="6"/>
      <c r="K3622" s="6"/>
      <c r="L3622" s="6"/>
      <c r="M3622" s="6"/>
      <c r="N3622" s="6"/>
      <c r="O3622" s="6"/>
      <c r="P3622" s="6"/>
      <c r="Q3622" s="6"/>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21"/>
      <c r="AR3622" s="21"/>
      <c r="AS3622" s="21"/>
      <c r="AT3622" s="6"/>
      <c r="AU3622" s="6"/>
      <c r="AV3622" s="6"/>
      <c r="AW3622" s="6"/>
    </row>
    <row r="3623" spans="1:49" x14ac:dyDescent="0.35">
      <c r="A3623" s="20"/>
      <c r="B3623" s="20"/>
      <c r="C3623" s="20"/>
      <c r="D3623" s="20"/>
      <c r="E3623" s="6"/>
      <c r="F3623" s="6"/>
      <c r="G3623" s="6"/>
      <c r="H3623" s="6"/>
      <c r="I3623" s="6"/>
      <c r="J3623" s="6"/>
      <c r="K3623" s="6"/>
      <c r="L3623" s="6"/>
      <c r="M3623" s="6"/>
      <c r="N3623" s="6"/>
      <c r="O3623" s="6"/>
      <c r="P3623" s="6"/>
      <c r="Q3623" s="6"/>
      <c r="R3623" s="6"/>
      <c r="S3623" s="6"/>
      <c r="T3623" s="6"/>
      <c r="U3623" s="6"/>
      <c r="V3623" s="6"/>
      <c r="W3623" s="6"/>
      <c r="X3623" s="6"/>
      <c r="Y3623" s="6"/>
      <c r="Z3623" s="6"/>
      <c r="AA3623" s="6"/>
      <c r="AB3623" s="6"/>
      <c r="AC3623" s="6"/>
      <c r="AD3623" s="6"/>
      <c r="AE3623" s="6"/>
      <c r="AF3623" s="6"/>
      <c r="AG3623" s="6"/>
      <c r="AH3623" s="6"/>
      <c r="AI3623" s="6"/>
      <c r="AJ3623" s="6"/>
      <c r="AK3623" s="6"/>
      <c r="AL3623" s="6"/>
      <c r="AM3623" s="6"/>
      <c r="AN3623" s="6"/>
      <c r="AO3623" s="6"/>
      <c r="AP3623" s="6"/>
      <c r="AQ3623" s="21"/>
      <c r="AR3623" s="21"/>
      <c r="AS3623" s="21"/>
      <c r="AT3623" s="6"/>
      <c r="AU3623" s="6"/>
      <c r="AV3623" s="6"/>
      <c r="AW3623" s="6"/>
    </row>
    <row r="3624" spans="1:49" x14ac:dyDescent="0.35">
      <c r="A3624" s="20"/>
      <c r="B3624" s="20"/>
      <c r="C3624" s="20"/>
      <c r="D3624" s="20"/>
      <c r="E3624" s="6"/>
      <c r="F3624" s="6"/>
      <c r="G3624" s="6"/>
      <c r="H3624" s="6"/>
      <c r="I3624" s="6"/>
      <c r="J3624" s="6"/>
      <c r="K3624" s="6"/>
      <c r="L3624" s="6"/>
      <c r="M3624" s="6"/>
      <c r="N3624" s="6"/>
      <c r="O3624" s="6"/>
      <c r="P3624" s="6"/>
      <c r="Q3624" s="6"/>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21"/>
      <c r="AR3624" s="21"/>
      <c r="AS3624" s="21"/>
      <c r="AT3624" s="6"/>
      <c r="AU3624" s="6"/>
      <c r="AV3624" s="6"/>
      <c r="AW3624" s="6"/>
    </row>
    <row r="3625" spans="1:49" x14ac:dyDescent="0.35">
      <c r="A3625" s="20"/>
      <c r="B3625" s="20"/>
      <c r="C3625" s="20"/>
      <c r="D3625" s="20"/>
      <c r="E3625" s="6"/>
      <c r="F3625" s="6"/>
      <c r="G3625" s="6"/>
      <c r="H3625" s="6"/>
      <c r="I3625" s="6"/>
      <c r="J3625" s="6"/>
      <c r="K3625" s="6"/>
      <c r="L3625" s="6"/>
      <c r="M3625" s="6"/>
      <c r="N3625" s="6"/>
      <c r="O3625" s="6"/>
      <c r="P3625" s="6"/>
      <c r="Q3625" s="6"/>
      <c r="R3625" s="6"/>
      <c r="S3625" s="6"/>
      <c r="T3625" s="6"/>
      <c r="U3625" s="6"/>
      <c r="V3625" s="6"/>
      <c r="W3625" s="6"/>
      <c r="X3625" s="6"/>
      <c r="Y3625" s="6"/>
      <c r="Z3625" s="6"/>
      <c r="AA3625" s="6"/>
      <c r="AB3625" s="6"/>
      <c r="AC3625" s="6"/>
      <c r="AD3625" s="6"/>
      <c r="AE3625" s="6"/>
      <c r="AF3625" s="6"/>
      <c r="AG3625" s="6"/>
      <c r="AH3625" s="6"/>
      <c r="AI3625" s="6"/>
      <c r="AJ3625" s="6"/>
      <c r="AK3625" s="6"/>
      <c r="AL3625" s="6"/>
      <c r="AM3625" s="6"/>
      <c r="AN3625" s="6"/>
      <c r="AO3625" s="6"/>
      <c r="AP3625" s="6"/>
      <c r="AQ3625" s="21"/>
      <c r="AR3625" s="21"/>
      <c r="AS3625" s="21"/>
      <c r="AT3625" s="6"/>
      <c r="AU3625" s="6"/>
      <c r="AV3625" s="6"/>
      <c r="AW3625" s="6"/>
    </row>
    <row r="3626" spans="1:49" x14ac:dyDescent="0.35">
      <c r="A3626" s="20"/>
      <c r="B3626" s="20"/>
      <c r="C3626" s="20"/>
      <c r="D3626" s="20"/>
      <c r="E3626" s="6"/>
      <c r="F3626" s="6"/>
      <c r="G3626" s="6"/>
      <c r="H3626" s="6"/>
      <c r="I3626" s="6"/>
      <c r="J3626" s="6"/>
      <c r="K3626" s="6"/>
      <c r="L3626" s="6"/>
      <c r="M3626" s="6"/>
      <c r="N3626" s="6"/>
      <c r="O3626" s="6"/>
      <c r="P3626" s="6"/>
      <c r="Q3626" s="6"/>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21"/>
      <c r="AR3626" s="21"/>
      <c r="AS3626" s="21"/>
      <c r="AT3626" s="6"/>
      <c r="AU3626" s="6"/>
      <c r="AV3626" s="6"/>
      <c r="AW3626" s="6"/>
    </row>
    <row r="3627" spans="1:49" x14ac:dyDescent="0.35">
      <c r="A3627" s="20"/>
      <c r="B3627" s="20"/>
      <c r="C3627" s="20"/>
      <c r="D3627" s="20"/>
      <c r="E3627" s="6"/>
      <c r="F3627" s="6"/>
      <c r="G3627" s="6"/>
      <c r="H3627" s="6"/>
      <c r="I3627" s="6"/>
      <c r="J3627" s="6"/>
      <c r="K3627" s="6"/>
      <c r="L3627" s="6"/>
      <c r="M3627" s="6"/>
      <c r="N3627" s="6"/>
      <c r="O3627" s="6"/>
      <c r="P3627" s="6"/>
      <c r="Q3627" s="6"/>
      <c r="R3627" s="6"/>
      <c r="S3627" s="6"/>
      <c r="T3627" s="6"/>
      <c r="U3627" s="6"/>
      <c r="V3627" s="6"/>
      <c r="W3627" s="6"/>
      <c r="X3627" s="6"/>
      <c r="Y3627" s="6"/>
      <c r="Z3627" s="6"/>
      <c r="AA3627" s="6"/>
      <c r="AB3627" s="6"/>
      <c r="AC3627" s="6"/>
      <c r="AD3627" s="6"/>
      <c r="AE3627" s="6"/>
      <c r="AF3627" s="6"/>
      <c r="AG3627" s="6"/>
      <c r="AH3627" s="6"/>
      <c r="AI3627" s="6"/>
      <c r="AJ3627" s="6"/>
      <c r="AK3627" s="6"/>
      <c r="AL3627" s="6"/>
      <c r="AM3627" s="6"/>
      <c r="AN3627" s="6"/>
      <c r="AO3627" s="6"/>
      <c r="AP3627" s="6"/>
      <c r="AQ3627" s="21"/>
      <c r="AR3627" s="21"/>
      <c r="AS3627" s="21"/>
      <c r="AT3627" s="6"/>
      <c r="AU3627" s="6"/>
      <c r="AV3627" s="6"/>
      <c r="AW3627" s="6"/>
    </row>
    <row r="3628" spans="1:49" x14ac:dyDescent="0.35">
      <c r="A3628" s="20"/>
      <c r="B3628" s="20"/>
      <c r="C3628" s="20"/>
      <c r="D3628" s="20"/>
      <c r="E3628" s="6"/>
      <c r="F3628" s="6"/>
      <c r="G3628" s="6"/>
      <c r="H3628" s="6"/>
      <c r="I3628" s="6"/>
      <c r="J3628" s="6"/>
      <c r="K3628" s="6"/>
      <c r="L3628" s="6"/>
      <c r="M3628" s="6"/>
      <c r="N3628" s="6"/>
      <c r="O3628" s="6"/>
      <c r="P3628" s="6"/>
      <c r="Q3628" s="6"/>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21"/>
      <c r="AR3628" s="21"/>
      <c r="AS3628" s="21"/>
      <c r="AT3628" s="6"/>
      <c r="AU3628" s="6"/>
      <c r="AV3628" s="6"/>
      <c r="AW3628" s="6"/>
    </row>
    <row r="3629" spans="1:49" x14ac:dyDescent="0.35">
      <c r="A3629" s="20"/>
      <c r="B3629" s="20"/>
      <c r="C3629" s="20"/>
      <c r="D3629" s="20"/>
      <c r="E3629" s="6"/>
      <c r="F3629" s="6"/>
      <c r="G3629" s="6"/>
      <c r="H3629" s="6"/>
      <c r="I3629" s="6"/>
      <c r="J3629" s="6"/>
      <c r="K3629" s="6"/>
      <c r="L3629" s="6"/>
      <c r="M3629" s="6"/>
      <c r="N3629" s="6"/>
      <c r="O3629" s="6"/>
      <c r="P3629" s="6"/>
      <c r="Q3629" s="6"/>
      <c r="R3629" s="6"/>
      <c r="S3629" s="6"/>
      <c r="T3629" s="6"/>
      <c r="U3629" s="6"/>
      <c r="V3629" s="6"/>
      <c r="W3629" s="6"/>
      <c r="X3629" s="6"/>
      <c r="Y3629" s="6"/>
      <c r="Z3629" s="6"/>
      <c r="AA3629" s="6"/>
      <c r="AB3629" s="6"/>
      <c r="AC3629" s="6"/>
      <c r="AD3629" s="6"/>
      <c r="AE3629" s="6"/>
      <c r="AF3629" s="6"/>
      <c r="AG3629" s="6"/>
      <c r="AH3629" s="6"/>
      <c r="AI3629" s="6"/>
      <c r="AJ3629" s="6"/>
      <c r="AK3629" s="6"/>
      <c r="AL3629" s="6"/>
      <c r="AM3629" s="6"/>
      <c r="AN3629" s="6"/>
      <c r="AO3629" s="6"/>
      <c r="AP3629" s="6"/>
      <c r="AQ3629" s="21"/>
      <c r="AR3629" s="21"/>
      <c r="AS3629" s="21"/>
      <c r="AT3629" s="6"/>
      <c r="AU3629" s="6"/>
      <c r="AV3629" s="6"/>
      <c r="AW3629" s="6"/>
    </row>
    <row r="3630" spans="1:49" x14ac:dyDescent="0.35">
      <c r="A3630" s="20"/>
      <c r="B3630" s="20"/>
      <c r="C3630" s="20"/>
      <c r="D3630" s="20"/>
      <c r="E3630" s="6"/>
      <c r="F3630" s="6"/>
      <c r="G3630" s="6"/>
      <c r="H3630" s="6"/>
      <c r="I3630" s="6"/>
      <c r="J3630" s="6"/>
      <c r="K3630" s="6"/>
      <c r="L3630" s="6"/>
      <c r="M3630" s="6"/>
      <c r="N3630" s="6"/>
      <c r="O3630" s="6"/>
      <c r="P3630" s="6"/>
      <c r="Q3630" s="6"/>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21"/>
      <c r="AR3630" s="21"/>
      <c r="AS3630" s="21"/>
      <c r="AT3630" s="6"/>
      <c r="AU3630" s="6"/>
      <c r="AV3630" s="6"/>
      <c r="AW3630" s="6"/>
    </row>
    <row r="3631" spans="1:49" x14ac:dyDescent="0.35">
      <c r="A3631" s="20"/>
      <c r="B3631" s="20"/>
      <c r="C3631" s="20"/>
      <c r="D3631" s="20"/>
      <c r="E3631" s="6"/>
      <c r="F3631" s="6"/>
      <c r="G3631" s="6"/>
      <c r="H3631" s="6"/>
      <c r="I3631" s="6"/>
      <c r="J3631" s="6"/>
      <c r="K3631" s="6"/>
      <c r="L3631" s="6"/>
      <c r="M3631" s="6"/>
      <c r="N3631" s="6"/>
      <c r="O3631" s="6"/>
      <c r="P3631" s="6"/>
      <c r="Q3631" s="6"/>
      <c r="R3631" s="6"/>
      <c r="S3631" s="6"/>
      <c r="T3631" s="6"/>
      <c r="U3631" s="6"/>
      <c r="V3631" s="6"/>
      <c r="W3631" s="6"/>
      <c r="X3631" s="6"/>
      <c r="Y3631" s="6"/>
      <c r="Z3631" s="6"/>
      <c r="AA3631" s="6"/>
      <c r="AB3631" s="6"/>
      <c r="AC3631" s="6"/>
      <c r="AD3631" s="6"/>
      <c r="AE3631" s="6"/>
      <c r="AF3631" s="6"/>
      <c r="AG3631" s="6"/>
      <c r="AH3631" s="6"/>
      <c r="AI3631" s="6"/>
      <c r="AJ3631" s="6"/>
      <c r="AK3631" s="6"/>
      <c r="AL3631" s="6"/>
      <c r="AM3631" s="6"/>
      <c r="AN3631" s="6"/>
      <c r="AO3631" s="6"/>
      <c r="AP3631" s="6"/>
      <c r="AQ3631" s="21"/>
      <c r="AR3631" s="21"/>
      <c r="AS3631" s="21"/>
      <c r="AT3631" s="6"/>
      <c r="AU3631" s="6"/>
      <c r="AV3631" s="6"/>
      <c r="AW3631" s="6"/>
    </row>
    <row r="3632" spans="1:49" x14ac:dyDescent="0.35">
      <c r="A3632" s="20"/>
      <c r="B3632" s="20"/>
      <c r="C3632" s="20"/>
      <c r="D3632" s="20"/>
      <c r="E3632" s="6"/>
      <c r="F3632" s="6"/>
      <c r="G3632" s="6"/>
      <c r="H3632" s="6"/>
      <c r="I3632" s="6"/>
      <c r="J3632" s="6"/>
      <c r="K3632" s="6"/>
      <c r="L3632" s="6"/>
      <c r="M3632" s="6"/>
      <c r="N3632" s="6"/>
      <c r="O3632" s="6"/>
      <c r="P3632" s="6"/>
      <c r="Q3632" s="6"/>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21"/>
      <c r="AR3632" s="21"/>
      <c r="AS3632" s="21"/>
      <c r="AT3632" s="6"/>
      <c r="AU3632" s="6"/>
      <c r="AV3632" s="6"/>
      <c r="AW3632" s="6"/>
    </row>
    <row r="3633" spans="1:49" x14ac:dyDescent="0.35">
      <c r="A3633" s="20"/>
      <c r="B3633" s="20"/>
      <c r="C3633" s="20"/>
      <c r="D3633" s="20"/>
      <c r="E3633" s="6"/>
      <c r="F3633" s="6"/>
      <c r="G3633" s="6"/>
      <c r="H3633" s="6"/>
      <c r="I3633" s="6"/>
      <c r="J3633" s="6"/>
      <c r="K3633" s="6"/>
      <c r="L3633" s="6"/>
      <c r="M3633" s="6"/>
      <c r="N3633" s="6"/>
      <c r="O3633" s="6"/>
      <c r="P3633" s="6"/>
      <c r="Q3633" s="6"/>
      <c r="R3633" s="6"/>
      <c r="S3633" s="6"/>
      <c r="T3633" s="6"/>
      <c r="U3633" s="6"/>
      <c r="V3633" s="6"/>
      <c r="W3633" s="6"/>
      <c r="X3633" s="6"/>
      <c r="Y3633" s="6"/>
      <c r="Z3633" s="6"/>
      <c r="AA3633" s="6"/>
      <c r="AB3633" s="6"/>
      <c r="AC3633" s="6"/>
      <c r="AD3633" s="6"/>
      <c r="AE3633" s="6"/>
      <c r="AF3633" s="6"/>
      <c r="AG3633" s="6"/>
      <c r="AH3633" s="6"/>
      <c r="AI3633" s="6"/>
      <c r="AJ3633" s="6"/>
      <c r="AK3633" s="6"/>
      <c r="AL3633" s="6"/>
      <c r="AM3633" s="6"/>
      <c r="AN3633" s="6"/>
      <c r="AO3633" s="6"/>
      <c r="AP3633" s="6"/>
      <c r="AQ3633" s="21"/>
      <c r="AR3633" s="21"/>
      <c r="AS3633" s="21"/>
      <c r="AT3633" s="6"/>
      <c r="AU3633" s="6"/>
      <c r="AV3633" s="6"/>
      <c r="AW3633" s="6"/>
    </row>
    <row r="3634" spans="1:49" x14ac:dyDescent="0.35">
      <c r="A3634" s="20"/>
      <c r="B3634" s="20"/>
      <c r="C3634" s="20"/>
      <c r="D3634" s="20"/>
      <c r="E3634" s="6"/>
      <c r="F3634" s="6"/>
      <c r="G3634" s="6"/>
      <c r="H3634" s="6"/>
      <c r="I3634" s="6"/>
      <c r="J3634" s="6"/>
      <c r="K3634" s="6"/>
      <c r="L3634" s="6"/>
      <c r="M3634" s="6"/>
      <c r="N3634" s="6"/>
      <c r="O3634" s="6"/>
      <c r="P3634" s="6"/>
      <c r="Q3634" s="6"/>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21"/>
      <c r="AR3634" s="21"/>
      <c r="AS3634" s="21"/>
      <c r="AT3634" s="6"/>
      <c r="AU3634" s="6"/>
      <c r="AV3634" s="6"/>
      <c r="AW3634" s="6"/>
    </row>
    <row r="3635" spans="1:49" x14ac:dyDescent="0.35">
      <c r="A3635" s="20"/>
      <c r="B3635" s="20"/>
      <c r="C3635" s="20"/>
      <c r="D3635" s="20"/>
      <c r="E3635" s="6"/>
      <c r="F3635" s="6"/>
      <c r="G3635" s="6"/>
      <c r="H3635" s="6"/>
      <c r="I3635" s="6"/>
      <c r="J3635" s="6"/>
      <c r="K3635" s="6"/>
      <c r="L3635" s="6"/>
      <c r="M3635" s="6"/>
      <c r="N3635" s="6"/>
      <c r="O3635" s="6"/>
      <c r="P3635" s="6"/>
      <c r="Q3635" s="6"/>
      <c r="R3635" s="6"/>
      <c r="S3635" s="6"/>
      <c r="T3635" s="6"/>
      <c r="U3635" s="6"/>
      <c r="V3635" s="6"/>
      <c r="W3635" s="6"/>
      <c r="X3635" s="6"/>
      <c r="Y3635" s="6"/>
      <c r="Z3635" s="6"/>
      <c r="AA3635" s="6"/>
      <c r="AB3635" s="6"/>
      <c r="AC3635" s="6"/>
      <c r="AD3635" s="6"/>
      <c r="AE3635" s="6"/>
      <c r="AF3635" s="6"/>
      <c r="AG3635" s="6"/>
      <c r="AH3635" s="6"/>
      <c r="AI3635" s="6"/>
      <c r="AJ3635" s="6"/>
      <c r="AK3635" s="6"/>
      <c r="AL3635" s="6"/>
      <c r="AM3635" s="6"/>
      <c r="AN3635" s="6"/>
      <c r="AO3635" s="6"/>
      <c r="AP3635" s="6"/>
      <c r="AQ3635" s="21"/>
      <c r="AR3635" s="21"/>
      <c r="AS3635" s="21"/>
      <c r="AT3635" s="6"/>
      <c r="AU3635" s="6"/>
      <c r="AV3635" s="6"/>
      <c r="AW3635" s="6"/>
    </row>
    <row r="3636" spans="1:49" x14ac:dyDescent="0.35">
      <c r="A3636" s="20"/>
      <c r="B3636" s="20"/>
      <c r="C3636" s="20"/>
      <c r="D3636" s="20"/>
      <c r="E3636" s="6"/>
      <c r="F3636" s="6"/>
      <c r="G3636" s="6"/>
      <c r="H3636" s="6"/>
      <c r="I3636" s="6"/>
      <c r="J3636" s="6"/>
      <c r="K3636" s="6"/>
      <c r="L3636" s="6"/>
      <c r="M3636" s="6"/>
      <c r="N3636" s="6"/>
      <c r="O3636" s="6"/>
      <c r="P3636" s="6"/>
      <c r="Q3636" s="6"/>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21"/>
      <c r="AR3636" s="21"/>
      <c r="AS3636" s="21"/>
      <c r="AT3636" s="6"/>
      <c r="AU3636" s="6"/>
      <c r="AV3636" s="6"/>
      <c r="AW3636" s="6"/>
    </row>
    <row r="3637" spans="1:49" x14ac:dyDescent="0.35">
      <c r="A3637" s="20"/>
      <c r="B3637" s="20"/>
      <c r="C3637" s="20"/>
      <c r="D3637" s="20"/>
      <c r="E3637" s="6"/>
      <c r="F3637" s="6"/>
      <c r="G3637" s="6"/>
      <c r="H3637" s="6"/>
      <c r="I3637" s="6"/>
      <c r="J3637" s="6"/>
      <c r="K3637" s="6"/>
      <c r="L3637" s="6"/>
      <c r="M3637" s="6"/>
      <c r="N3637" s="6"/>
      <c r="O3637" s="6"/>
      <c r="P3637" s="6"/>
      <c r="Q3637" s="6"/>
      <c r="R3637" s="6"/>
      <c r="S3637" s="6"/>
      <c r="T3637" s="6"/>
      <c r="U3637" s="6"/>
      <c r="V3637" s="6"/>
      <c r="W3637" s="6"/>
      <c r="X3637" s="6"/>
      <c r="Y3637" s="6"/>
      <c r="Z3637" s="6"/>
      <c r="AA3637" s="6"/>
      <c r="AB3637" s="6"/>
      <c r="AC3637" s="6"/>
      <c r="AD3637" s="6"/>
      <c r="AE3637" s="6"/>
      <c r="AF3637" s="6"/>
      <c r="AG3637" s="6"/>
      <c r="AH3637" s="6"/>
      <c r="AI3637" s="6"/>
      <c r="AJ3637" s="6"/>
      <c r="AK3637" s="6"/>
      <c r="AL3637" s="6"/>
      <c r="AM3637" s="6"/>
      <c r="AN3637" s="6"/>
      <c r="AO3637" s="6"/>
      <c r="AP3637" s="6"/>
      <c r="AQ3637" s="21"/>
      <c r="AR3637" s="21"/>
      <c r="AS3637" s="21"/>
      <c r="AT3637" s="6"/>
      <c r="AU3637" s="6"/>
      <c r="AV3637" s="6"/>
      <c r="AW3637" s="6"/>
    </row>
    <row r="3638" spans="1:49" x14ac:dyDescent="0.35">
      <c r="A3638" s="20"/>
      <c r="B3638" s="20"/>
      <c r="C3638" s="20"/>
      <c r="D3638" s="20"/>
      <c r="E3638" s="6"/>
      <c r="F3638" s="6"/>
      <c r="G3638" s="6"/>
      <c r="H3638" s="6"/>
      <c r="I3638" s="6"/>
      <c r="J3638" s="6"/>
      <c r="K3638" s="6"/>
      <c r="L3638" s="6"/>
      <c r="M3638" s="6"/>
      <c r="N3638" s="6"/>
      <c r="O3638" s="6"/>
      <c r="P3638" s="6"/>
      <c r="Q3638" s="6"/>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21"/>
      <c r="AR3638" s="21"/>
      <c r="AS3638" s="21"/>
      <c r="AT3638" s="6"/>
      <c r="AU3638" s="6"/>
      <c r="AV3638" s="6"/>
      <c r="AW3638" s="6"/>
    </row>
    <row r="3639" spans="1:49" x14ac:dyDescent="0.35">
      <c r="A3639" s="20"/>
      <c r="B3639" s="20"/>
      <c r="C3639" s="20"/>
      <c r="D3639" s="20"/>
      <c r="E3639" s="6"/>
      <c r="F3639" s="6"/>
      <c r="G3639" s="6"/>
      <c r="H3639" s="6"/>
      <c r="I3639" s="6"/>
      <c r="J3639" s="6"/>
      <c r="K3639" s="6"/>
      <c r="L3639" s="6"/>
      <c r="M3639" s="6"/>
      <c r="N3639" s="6"/>
      <c r="O3639" s="6"/>
      <c r="P3639" s="6"/>
      <c r="Q3639" s="6"/>
      <c r="R3639" s="6"/>
      <c r="S3639" s="6"/>
      <c r="T3639" s="6"/>
      <c r="U3639" s="6"/>
      <c r="V3639" s="6"/>
      <c r="W3639" s="6"/>
      <c r="X3639" s="6"/>
      <c r="Y3639" s="6"/>
      <c r="Z3639" s="6"/>
      <c r="AA3639" s="6"/>
      <c r="AB3639" s="6"/>
      <c r="AC3639" s="6"/>
      <c r="AD3639" s="6"/>
      <c r="AE3639" s="6"/>
      <c r="AF3639" s="6"/>
      <c r="AG3639" s="6"/>
      <c r="AH3639" s="6"/>
      <c r="AI3639" s="6"/>
      <c r="AJ3639" s="6"/>
      <c r="AK3639" s="6"/>
      <c r="AL3639" s="6"/>
      <c r="AM3639" s="6"/>
      <c r="AN3639" s="6"/>
      <c r="AO3639" s="6"/>
      <c r="AP3639" s="6"/>
      <c r="AQ3639" s="21"/>
      <c r="AR3639" s="21"/>
      <c r="AS3639" s="21"/>
      <c r="AT3639" s="6"/>
      <c r="AU3639" s="6"/>
      <c r="AV3639" s="6"/>
      <c r="AW3639" s="6"/>
    </row>
    <row r="3640" spans="1:49" x14ac:dyDescent="0.35">
      <c r="A3640" s="20"/>
      <c r="B3640" s="20"/>
      <c r="C3640" s="20"/>
      <c r="D3640" s="20"/>
      <c r="E3640" s="6"/>
      <c r="F3640" s="6"/>
      <c r="G3640" s="6"/>
      <c r="H3640" s="6"/>
      <c r="I3640" s="6"/>
      <c r="J3640" s="6"/>
      <c r="K3640" s="6"/>
      <c r="L3640" s="6"/>
      <c r="M3640" s="6"/>
      <c r="N3640" s="6"/>
      <c r="O3640" s="6"/>
      <c r="P3640" s="6"/>
      <c r="Q3640" s="6"/>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21"/>
      <c r="AR3640" s="21"/>
      <c r="AS3640" s="21"/>
      <c r="AT3640" s="6"/>
      <c r="AU3640" s="6"/>
      <c r="AV3640" s="6"/>
      <c r="AW3640" s="6"/>
    </row>
    <row r="3641" spans="1:49" x14ac:dyDescent="0.35">
      <c r="A3641" s="20"/>
      <c r="B3641" s="20"/>
      <c r="C3641" s="20"/>
      <c r="D3641" s="20"/>
      <c r="E3641" s="6"/>
      <c r="F3641" s="6"/>
      <c r="G3641" s="6"/>
      <c r="H3641" s="6"/>
      <c r="I3641" s="6"/>
      <c r="J3641" s="6"/>
      <c r="K3641" s="6"/>
      <c r="L3641" s="6"/>
      <c r="M3641" s="6"/>
      <c r="N3641" s="6"/>
      <c r="O3641" s="6"/>
      <c r="P3641" s="6"/>
      <c r="Q3641" s="6"/>
      <c r="R3641" s="6"/>
      <c r="S3641" s="6"/>
      <c r="T3641" s="6"/>
      <c r="U3641" s="6"/>
      <c r="V3641" s="6"/>
      <c r="W3641" s="6"/>
      <c r="X3641" s="6"/>
      <c r="Y3641" s="6"/>
      <c r="Z3641" s="6"/>
      <c r="AA3641" s="6"/>
      <c r="AB3641" s="6"/>
      <c r="AC3641" s="6"/>
      <c r="AD3641" s="6"/>
      <c r="AE3641" s="6"/>
      <c r="AF3641" s="6"/>
      <c r="AG3641" s="6"/>
      <c r="AH3641" s="6"/>
      <c r="AI3641" s="6"/>
      <c r="AJ3641" s="6"/>
      <c r="AK3641" s="6"/>
      <c r="AL3641" s="6"/>
      <c r="AM3641" s="6"/>
      <c r="AN3641" s="6"/>
      <c r="AO3641" s="6"/>
      <c r="AP3641" s="6"/>
      <c r="AQ3641" s="21"/>
      <c r="AR3641" s="21"/>
      <c r="AS3641" s="21"/>
      <c r="AT3641" s="6"/>
      <c r="AU3641" s="6"/>
      <c r="AV3641" s="6"/>
      <c r="AW3641" s="6"/>
    </row>
    <row r="3642" spans="1:49" x14ac:dyDescent="0.35">
      <c r="A3642" s="20"/>
      <c r="B3642" s="20"/>
      <c r="C3642" s="20"/>
      <c r="D3642" s="20"/>
      <c r="E3642" s="6"/>
      <c r="F3642" s="6"/>
      <c r="G3642" s="6"/>
      <c r="H3642" s="6"/>
      <c r="I3642" s="6"/>
      <c r="J3642" s="6"/>
      <c r="K3642" s="6"/>
      <c r="L3642" s="6"/>
      <c r="M3642" s="6"/>
      <c r="N3642" s="6"/>
      <c r="O3642" s="6"/>
      <c r="P3642" s="6"/>
      <c r="Q3642" s="6"/>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21"/>
      <c r="AR3642" s="21"/>
      <c r="AS3642" s="21"/>
      <c r="AT3642" s="6"/>
      <c r="AU3642" s="6"/>
      <c r="AV3642" s="6"/>
      <c r="AW3642" s="6"/>
    </row>
    <row r="3643" spans="1:49" x14ac:dyDescent="0.35">
      <c r="A3643" s="20"/>
      <c r="B3643" s="20"/>
      <c r="C3643" s="20"/>
      <c r="D3643" s="20"/>
      <c r="E3643" s="6"/>
      <c r="F3643" s="6"/>
      <c r="G3643" s="6"/>
      <c r="H3643" s="6"/>
      <c r="I3643" s="6"/>
      <c r="J3643" s="6"/>
      <c r="K3643" s="6"/>
      <c r="L3643" s="6"/>
      <c r="M3643" s="6"/>
      <c r="N3643" s="6"/>
      <c r="O3643" s="6"/>
      <c r="P3643" s="6"/>
      <c r="Q3643" s="6"/>
      <c r="R3643" s="6"/>
      <c r="S3643" s="6"/>
      <c r="T3643" s="6"/>
      <c r="U3643" s="6"/>
      <c r="V3643" s="6"/>
      <c r="W3643" s="6"/>
      <c r="X3643" s="6"/>
      <c r="Y3643" s="6"/>
      <c r="Z3643" s="6"/>
      <c r="AA3643" s="6"/>
      <c r="AB3643" s="6"/>
      <c r="AC3643" s="6"/>
      <c r="AD3643" s="6"/>
      <c r="AE3643" s="6"/>
      <c r="AF3643" s="6"/>
      <c r="AG3643" s="6"/>
      <c r="AH3643" s="6"/>
      <c r="AI3643" s="6"/>
      <c r="AJ3643" s="6"/>
      <c r="AK3643" s="6"/>
      <c r="AL3643" s="6"/>
      <c r="AM3643" s="6"/>
      <c r="AN3643" s="6"/>
      <c r="AO3643" s="6"/>
      <c r="AP3643" s="6"/>
      <c r="AQ3643" s="21"/>
      <c r="AR3643" s="21"/>
      <c r="AS3643" s="21"/>
      <c r="AT3643" s="6"/>
      <c r="AU3643" s="6"/>
      <c r="AV3643" s="6"/>
      <c r="AW3643" s="6"/>
    </row>
    <row r="3644" spans="1:49" x14ac:dyDescent="0.35">
      <c r="A3644" s="20"/>
      <c r="B3644" s="20"/>
      <c r="C3644" s="20"/>
      <c r="D3644" s="20"/>
      <c r="E3644" s="6"/>
      <c r="F3644" s="6"/>
      <c r="G3644" s="6"/>
      <c r="H3644" s="6"/>
      <c r="I3644" s="6"/>
      <c r="J3644" s="6"/>
      <c r="K3644" s="6"/>
      <c r="L3644" s="6"/>
      <c r="M3644" s="6"/>
      <c r="N3644" s="6"/>
      <c r="O3644" s="6"/>
      <c r="P3644" s="6"/>
      <c r="Q3644" s="6"/>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21"/>
      <c r="AR3644" s="21"/>
      <c r="AS3644" s="21"/>
      <c r="AT3644" s="6"/>
      <c r="AU3644" s="6"/>
      <c r="AV3644" s="6"/>
      <c r="AW3644" s="6"/>
    </row>
    <row r="3645" spans="1:49" x14ac:dyDescent="0.35">
      <c r="A3645" s="20"/>
      <c r="B3645" s="20"/>
      <c r="C3645" s="20"/>
      <c r="D3645" s="20"/>
      <c r="E3645" s="6"/>
      <c r="F3645" s="6"/>
      <c r="G3645" s="6"/>
      <c r="H3645" s="6"/>
      <c r="I3645" s="6"/>
      <c r="J3645" s="6"/>
      <c r="K3645" s="6"/>
      <c r="L3645" s="6"/>
      <c r="M3645" s="6"/>
      <c r="N3645" s="6"/>
      <c r="O3645" s="6"/>
      <c r="P3645" s="6"/>
      <c r="Q3645" s="6"/>
      <c r="R3645" s="6"/>
      <c r="S3645" s="6"/>
      <c r="T3645" s="6"/>
      <c r="U3645" s="6"/>
      <c r="V3645" s="6"/>
      <c r="W3645" s="6"/>
      <c r="X3645" s="6"/>
      <c r="Y3645" s="6"/>
      <c r="Z3645" s="6"/>
      <c r="AA3645" s="6"/>
      <c r="AB3645" s="6"/>
      <c r="AC3645" s="6"/>
      <c r="AD3645" s="6"/>
      <c r="AE3645" s="6"/>
      <c r="AF3645" s="6"/>
      <c r="AG3645" s="6"/>
      <c r="AH3645" s="6"/>
      <c r="AI3645" s="6"/>
      <c r="AJ3645" s="6"/>
      <c r="AK3645" s="6"/>
      <c r="AL3645" s="6"/>
      <c r="AM3645" s="6"/>
      <c r="AN3645" s="6"/>
      <c r="AO3645" s="6"/>
      <c r="AP3645" s="6"/>
      <c r="AQ3645" s="21"/>
      <c r="AR3645" s="21"/>
      <c r="AS3645" s="21"/>
      <c r="AT3645" s="6"/>
      <c r="AU3645" s="6"/>
      <c r="AV3645" s="6"/>
      <c r="AW3645" s="6"/>
    </row>
    <row r="3646" spans="1:49" x14ac:dyDescent="0.35">
      <c r="A3646" s="20"/>
      <c r="B3646" s="20"/>
      <c r="C3646" s="20"/>
      <c r="D3646" s="20"/>
      <c r="E3646" s="6"/>
      <c r="F3646" s="6"/>
      <c r="G3646" s="6"/>
      <c r="H3646" s="6"/>
      <c r="I3646" s="6"/>
      <c r="J3646" s="6"/>
      <c r="K3646" s="6"/>
      <c r="L3646" s="6"/>
      <c r="M3646" s="6"/>
      <c r="N3646" s="6"/>
      <c r="O3646" s="6"/>
      <c r="P3646" s="6"/>
      <c r="Q3646" s="6"/>
      <c r="R3646" s="6"/>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21"/>
      <c r="AR3646" s="21"/>
      <c r="AS3646" s="21"/>
      <c r="AT3646" s="6"/>
      <c r="AU3646" s="6"/>
      <c r="AV3646" s="6"/>
      <c r="AW3646" s="6"/>
    </row>
    <row r="3647" spans="1:49" x14ac:dyDescent="0.35">
      <c r="A3647" s="20"/>
      <c r="B3647" s="20"/>
      <c r="C3647" s="20"/>
      <c r="D3647" s="20"/>
      <c r="E3647" s="6"/>
      <c r="F3647" s="6"/>
      <c r="G3647" s="6"/>
      <c r="H3647" s="6"/>
      <c r="I3647" s="6"/>
      <c r="J3647" s="6"/>
      <c r="K3647" s="6"/>
      <c r="L3647" s="6"/>
      <c r="M3647" s="6"/>
      <c r="N3647" s="6"/>
      <c r="O3647" s="6"/>
      <c r="P3647" s="6"/>
      <c r="Q3647" s="6"/>
      <c r="R3647" s="6"/>
      <c r="S3647" s="6"/>
      <c r="T3647" s="6"/>
      <c r="U3647" s="6"/>
      <c r="V3647" s="6"/>
      <c r="W3647" s="6"/>
      <c r="X3647" s="6"/>
      <c r="Y3647" s="6"/>
      <c r="Z3647" s="6"/>
      <c r="AA3647" s="6"/>
      <c r="AB3647" s="6"/>
      <c r="AC3647" s="6"/>
      <c r="AD3647" s="6"/>
      <c r="AE3647" s="6"/>
      <c r="AF3647" s="6"/>
      <c r="AG3647" s="6"/>
      <c r="AH3647" s="6"/>
      <c r="AI3647" s="6"/>
      <c r="AJ3647" s="6"/>
      <c r="AK3647" s="6"/>
      <c r="AL3647" s="6"/>
      <c r="AM3647" s="6"/>
      <c r="AN3647" s="6"/>
      <c r="AO3647" s="6"/>
      <c r="AP3647" s="6"/>
      <c r="AQ3647" s="21"/>
      <c r="AR3647" s="21"/>
      <c r="AS3647" s="21"/>
      <c r="AT3647" s="6"/>
      <c r="AU3647" s="6"/>
      <c r="AV3647" s="6"/>
      <c r="AW3647" s="6"/>
    </row>
    <row r="3648" spans="1:49" x14ac:dyDescent="0.35">
      <c r="A3648" s="20"/>
      <c r="B3648" s="20"/>
      <c r="C3648" s="20"/>
      <c r="D3648" s="20"/>
      <c r="E3648" s="6"/>
      <c r="F3648" s="6"/>
      <c r="G3648" s="6"/>
      <c r="H3648" s="6"/>
      <c r="I3648" s="6"/>
      <c r="J3648" s="6"/>
      <c r="K3648" s="6"/>
      <c r="L3648" s="6"/>
      <c r="M3648" s="6"/>
      <c r="N3648" s="6"/>
      <c r="O3648" s="6"/>
      <c r="P3648" s="6"/>
      <c r="Q3648" s="6"/>
      <c r="R3648" s="6"/>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21"/>
      <c r="AR3648" s="21"/>
      <c r="AS3648" s="21"/>
      <c r="AT3648" s="6"/>
      <c r="AU3648" s="6"/>
      <c r="AV3648" s="6"/>
      <c r="AW3648" s="6"/>
    </row>
    <row r="3649" spans="1:49" x14ac:dyDescent="0.35">
      <c r="A3649" s="20"/>
      <c r="B3649" s="20"/>
      <c r="C3649" s="20"/>
      <c r="D3649" s="20"/>
      <c r="E3649" s="6"/>
      <c r="F3649" s="6"/>
      <c r="G3649" s="6"/>
      <c r="H3649" s="6"/>
      <c r="I3649" s="6"/>
      <c r="J3649" s="6"/>
      <c r="K3649" s="6"/>
      <c r="L3649" s="6"/>
      <c r="M3649" s="6"/>
      <c r="N3649" s="6"/>
      <c r="O3649" s="6"/>
      <c r="P3649" s="6"/>
      <c r="Q3649" s="6"/>
      <c r="R3649" s="6"/>
      <c r="S3649" s="6"/>
      <c r="T3649" s="6"/>
      <c r="U3649" s="6"/>
      <c r="V3649" s="6"/>
      <c r="W3649" s="6"/>
      <c r="X3649" s="6"/>
      <c r="Y3649" s="6"/>
      <c r="Z3649" s="6"/>
      <c r="AA3649" s="6"/>
      <c r="AB3649" s="6"/>
      <c r="AC3649" s="6"/>
      <c r="AD3649" s="6"/>
      <c r="AE3649" s="6"/>
      <c r="AF3649" s="6"/>
      <c r="AG3649" s="6"/>
      <c r="AH3649" s="6"/>
      <c r="AI3649" s="6"/>
      <c r="AJ3649" s="6"/>
      <c r="AK3649" s="6"/>
      <c r="AL3649" s="6"/>
      <c r="AM3649" s="6"/>
      <c r="AN3649" s="6"/>
      <c r="AO3649" s="6"/>
      <c r="AP3649" s="6"/>
      <c r="AQ3649" s="21"/>
      <c r="AR3649" s="21"/>
      <c r="AS3649" s="21"/>
      <c r="AT3649" s="6"/>
      <c r="AU3649" s="6"/>
      <c r="AV3649" s="6"/>
      <c r="AW3649" s="6"/>
    </row>
    <row r="3650" spans="1:49" x14ac:dyDescent="0.35">
      <c r="A3650" s="20"/>
      <c r="B3650" s="20"/>
      <c r="C3650" s="20"/>
      <c r="D3650" s="20"/>
      <c r="E3650" s="6"/>
      <c r="F3650" s="6"/>
      <c r="G3650" s="6"/>
      <c r="H3650" s="6"/>
      <c r="I3650" s="6"/>
      <c r="J3650" s="6"/>
      <c r="K3650" s="6"/>
      <c r="L3650" s="6"/>
      <c r="M3650" s="6"/>
      <c r="N3650" s="6"/>
      <c r="O3650" s="6"/>
      <c r="P3650" s="6"/>
      <c r="Q3650" s="6"/>
      <c r="R3650" s="6"/>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21"/>
      <c r="AR3650" s="21"/>
      <c r="AS3650" s="21"/>
      <c r="AT3650" s="6"/>
      <c r="AU3650" s="6"/>
      <c r="AV3650" s="6"/>
      <c r="AW3650" s="6"/>
    </row>
    <row r="3651" spans="1:49" x14ac:dyDescent="0.35">
      <c r="A3651" s="20"/>
      <c r="B3651" s="20"/>
      <c r="C3651" s="20"/>
      <c r="D3651" s="20"/>
      <c r="E3651" s="6"/>
      <c r="F3651" s="6"/>
      <c r="G3651" s="6"/>
      <c r="H3651" s="6"/>
      <c r="I3651" s="6"/>
      <c r="J3651" s="6"/>
      <c r="K3651" s="6"/>
      <c r="L3651" s="6"/>
      <c r="M3651" s="6"/>
      <c r="N3651" s="6"/>
      <c r="O3651" s="6"/>
      <c r="P3651" s="6"/>
      <c r="Q3651" s="6"/>
      <c r="R3651" s="6"/>
      <c r="S3651" s="6"/>
      <c r="T3651" s="6"/>
      <c r="U3651" s="6"/>
      <c r="V3651" s="6"/>
      <c r="W3651" s="6"/>
      <c r="X3651" s="6"/>
      <c r="Y3651" s="6"/>
      <c r="Z3651" s="6"/>
      <c r="AA3651" s="6"/>
      <c r="AB3651" s="6"/>
      <c r="AC3651" s="6"/>
      <c r="AD3651" s="6"/>
      <c r="AE3651" s="6"/>
      <c r="AF3651" s="6"/>
      <c r="AG3651" s="6"/>
      <c r="AH3651" s="6"/>
      <c r="AI3651" s="6"/>
      <c r="AJ3651" s="6"/>
      <c r="AK3651" s="6"/>
      <c r="AL3651" s="6"/>
      <c r="AM3651" s="6"/>
      <c r="AN3651" s="6"/>
      <c r="AO3651" s="6"/>
      <c r="AP3651" s="6"/>
      <c r="AQ3651" s="21"/>
      <c r="AR3651" s="21"/>
      <c r="AS3651" s="21"/>
      <c r="AT3651" s="6"/>
      <c r="AU3651" s="6"/>
      <c r="AV3651" s="6"/>
      <c r="AW3651" s="6"/>
    </row>
    <row r="3652" spans="1:49" x14ac:dyDescent="0.35">
      <c r="A3652" s="20"/>
      <c r="B3652" s="20"/>
      <c r="C3652" s="20"/>
      <c r="D3652" s="20"/>
      <c r="E3652" s="6"/>
      <c r="F3652" s="6"/>
      <c r="G3652" s="6"/>
      <c r="H3652" s="6"/>
      <c r="I3652" s="6"/>
      <c r="J3652" s="6"/>
      <c r="K3652" s="6"/>
      <c r="L3652" s="6"/>
      <c r="M3652" s="6"/>
      <c r="N3652" s="6"/>
      <c r="O3652" s="6"/>
      <c r="P3652" s="6"/>
      <c r="Q3652" s="6"/>
      <c r="R3652" s="6"/>
      <c r="S3652" s="6"/>
      <c r="T3652" s="6"/>
      <c r="U3652" s="6"/>
      <c r="V3652" s="6"/>
      <c r="W3652" s="6"/>
      <c r="X3652" s="6"/>
      <c r="Y3652" s="6"/>
      <c r="Z3652" s="6"/>
      <c r="AA3652" s="6"/>
      <c r="AB3652" s="6"/>
      <c r="AC3652" s="6"/>
      <c r="AD3652" s="6"/>
      <c r="AE3652" s="6"/>
      <c r="AF3652" s="6"/>
      <c r="AG3652" s="6"/>
      <c r="AH3652" s="6"/>
      <c r="AI3652" s="6"/>
      <c r="AJ3652" s="6"/>
      <c r="AK3652" s="6"/>
      <c r="AL3652" s="6"/>
      <c r="AM3652" s="6"/>
      <c r="AN3652" s="6"/>
      <c r="AO3652" s="6"/>
      <c r="AP3652" s="6"/>
      <c r="AQ3652" s="21"/>
      <c r="AR3652" s="21"/>
      <c r="AS3652" s="21"/>
      <c r="AT3652" s="6"/>
      <c r="AU3652" s="6"/>
      <c r="AV3652" s="6"/>
      <c r="AW3652" s="6"/>
    </row>
    <row r="3653" spans="1:49" x14ac:dyDescent="0.35">
      <c r="A3653" s="20"/>
      <c r="B3653" s="20"/>
      <c r="C3653" s="20"/>
      <c r="D3653" s="20"/>
      <c r="E3653" s="6"/>
      <c r="F3653" s="6"/>
      <c r="G3653" s="6"/>
      <c r="H3653" s="6"/>
      <c r="I3653" s="6"/>
      <c r="J3653" s="6"/>
      <c r="K3653" s="6"/>
      <c r="L3653" s="6"/>
      <c r="M3653" s="6"/>
      <c r="N3653" s="6"/>
      <c r="O3653" s="6"/>
      <c r="P3653" s="6"/>
      <c r="Q3653" s="6"/>
      <c r="R3653" s="6"/>
      <c r="S3653" s="6"/>
      <c r="T3653" s="6"/>
      <c r="U3653" s="6"/>
      <c r="V3653" s="6"/>
      <c r="W3653" s="6"/>
      <c r="X3653" s="6"/>
      <c r="Y3653" s="6"/>
      <c r="Z3653" s="6"/>
      <c r="AA3653" s="6"/>
      <c r="AB3653" s="6"/>
      <c r="AC3653" s="6"/>
      <c r="AD3653" s="6"/>
      <c r="AE3653" s="6"/>
      <c r="AF3653" s="6"/>
      <c r="AG3653" s="6"/>
      <c r="AH3653" s="6"/>
      <c r="AI3653" s="6"/>
      <c r="AJ3653" s="6"/>
      <c r="AK3653" s="6"/>
      <c r="AL3653" s="6"/>
      <c r="AM3653" s="6"/>
      <c r="AN3653" s="6"/>
      <c r="AO3653" s="6"/>
      <c r="AP3653" s="6"/>
      <c r="AQ3653" s="21"/>
      <c r="AR3653" s="21"/>
      <c r="AS3653" s="21"/>
      <c r="AT3653" s="6"/>
      <c r="AU3653" s="6"/>
      <c r="AV3653" s="6"/>
      <c r="AW3653" s="6"/>
    </row>
    <row r="3654" spans="1:49" x14ac:dyDescent="0.35">
      <c r="A3654" s="20"/>
      <c r="B3654" s="20"/>
      <c r="C3654" s="20"/>
      <c r="D3654" s="20"/>
      <c r="E3654" s="6"/>
      <c r="F3654" s="6"/>
      <c r="G3654" s="6"/>
      <c r="H3654" s="6"/>
      <c r="I3654" s="6"/>
      <c r="J3654" s="6"/>
      <c r="K3654" s="6"/>
      <c r="L3654" s="6"/>
      <c r="M3654" s="6"/>
      <c r="N3654" s="6"/>
      <c r="O3654" s="6"/>
      <c r="P3654" s="6"/>
      <c r="Q3654" s="6"/>
      <c r="R3654" s="6"/>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21"/>
      <c r="AR3654" s="21"/>
      <c r="AS3654" s="21"/>
      <c r="AT3654" s="6"/>
      <c r="AU3654" s="6"/>
      <c r="AV3654" s="6"/>
      <c r="AW3654" s="6"/>
    </row>
    <row r="3655" spans="1:49" x14ac:dyDescent="0.35">
      <c r="A3655" s="20"/>
      <c r="B3655" s="20"/>
      <c r="C3655" s="20"/>
      <c r="D3655" s="20"/>
      <c r="E3655" s="6"/>
      <c r="F3655" s="6"/>
      <c r="G3655" s="6"/>
      <c r="H3655" s="6"/>
      <c r="I3655" s="6"/>
      <c r="J3655" s="6"/>
      <c r="K3655" s="6"/>
      <c r="L3655" s="6"/>
      <c r="M3655" s="6"/>
      <c r="N3655" s="6"/>
      <c r="O3655" s="6"/>
      <c r="P3655" s="6"/>
      <c r="Q3655" s="6"/>
      <c r="R3655" s="6"/>
      <c r="S3655" s="6"/>
      <c r="T3655" s="6"/>
      <c r="U3655" s="6"/>
      <c r="V3655" s="6"/>
      <c r="W3655" s="6"/>
      <c r="X3655" s="6"/>
      <c r="Y3655" s="6"/>
      <c r="Z3655" s="6"/>
      <c r="AA3655" s="6"/>
      <c r="AB3655" s="6"/>
      <c r="AC3655" s="6"/>
      <c r="AD3655" s="6"/>
      <c r="AE3655" s="6"/>
      <c r="AF3655" s="6"/>
      <c r="AG3655" s="6"/>
      <c r="AH3655" s="6"/>
      <c r="AI3655" s="6"/>
      <c r="AJ3655" s="6"/>
      <c r="AK3655" s="6"/>
      <c r="AL3655" s="6"/>
      <c r="AM3655" s="6"/>
      <c r="AN3655" s="6"/>
      <c r="AO3655" s="6"/>
      <c r="AP3655" s="6"/>
      <c r="AQ3655" s="21"/>
      <c r="AR3655" s="21"/>
      <c r="AS3655" s="21"/>
      <c r="AT3655" s="6"/>
      <c r="AU3655" s="6"/>
      <c r="AV3655" s="6"/>
      <c r="AW3655" s="6"/>
    </row>
    <row r="3656" spans="1:49" x14ac:dyDescent="0.35">
      <c r="A3656" s="20"/>
      <c r="B3656" s="20"/>
      <c r="C3656" s="20"/>
      <c r="D3656" s="20"/>
      <c r="E3656" s="6"/>
      <c r="F3656" s="6"/>
      <c r="G3656" s="6"/>
      <c r="H3656" s="6"/>
      <c r="I3656" s="6"/>
      <c r="J3656" s="6"/>
      <c r="K3656" s="6"/>
      <c r="L3656" s="6"/>
      <c r="M3656" s="6"/>
      <c r="N3656" s="6"/>
      <c r="O3656" s="6"/>
      <c r="P3656" s="6"/>
      <c r="Q3656" s="6"/>
      <c r="R3656" s="6"/>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21"/>
      <c r="AR3656" s="21"/>
      <c r="AS3656" s="21"/>
      <c r="AT3656" s="6"/>
      <c r="AU3656" s="6"/>
      <c r="AV3656" s="6"/>
      <c r="AW3656" s="6"/>
    </row>
    <row r="3657" spans="1:49" x14ac:dyDescent="0.35">
      <c r="A3657" s="20"/>
      <c r="B3657" s="20"/>
      <c r="C3657" s="20"/>
      <c r="D3657" s="20"/>
      <c r="E3657" s="6"/>
      <c r="F3657" s="6"/>
      <c r="G3657" s="6"/>
      <c r="H3657" s="6"/>
      <c r="I3657" s="6"/>
      <c r="J3657" s="6"/>
      <c r="K3657" s="6"/>
      <c r="L3657" s="6"/>
      <c r="M3657" s="6"/>
      <c r="N3657" s="6"/>
      <c r="O3657" s="6"/>
      <c r="P3657" s="6"/>
      <c r="Q3657" s="6"/>
      <c r="R3657" s="6"/>
      <c r="S3657" s="6"/>
      <c r="T3657" s="6"/>
      <c r="U3657" s="6"/>
      <c r="V3657" s="6"/>
      <c r="W3657" s="6"/>
      <c r="X3657" s="6"/>
      <c r="Y3657" s="6"/>
      <c r="Z3657" s="6"/>
      <c r="AA3657" s="6"/>
      <c r="AB3657" s="6"/>
      <c r="AC3657" s="6"/>
      <c r="AD3657" s="6"/>
      <c r="AE3657" s="6"/>
      <c r="AF3657" s="6"/>
      <c r="AG3657" s="6"/>
      <c r="AH3657" s="6"/>
      <c r="AI3657" s="6"/>
      <c r="AJ3657" s="6"/>
      <c r="AK3657" s="6"/>
      <c r="AL3657" s="6"/>
      <c r="AM3657" s="6"/>
      <c r="AN3657" s="6"/>
      <c r="AO3657" s="6"/>
      <c r="AP3657" s="6"/>
      <c r="AQ3657" s="21"/>
      <c r="AR3657" s="21"/>
      <c r="AS3657" s="21"/>
      <c r="AT3657" s="6"/>
      <c r="AU3657" s="6"/>
      <c r="AV3657" s="6"/>
      <c r="AW3657" s="6"/>
    </row>
    <row r="3658" spans="1:49" x14ac:dyDescent="0.35">
      <c r="A3658" s="20"/>
      <c r="B3658" s="20"/>
      <c r="C3658" s="20"/>
      <c r="D3658" s="20"/>
      <c r="E3658" s="6"/>
      <c r="F3658" s="6"/>
      <c r="G3658" s="6"/>
      <c r="H3658" s="6"/>
      <c r="I3658" s="6"/>
      <c r="J3658" s="6"/>
      <c r="K3658" s="6"/>
      <c r="L3658" s="6"/>
      <c r="M3658" s="6"/>
      <c r="N3658" s="6"/>
      <c r="O3658" s="6"/>
      <c r="P3658" s="6"/>
      <c r="Q3658" s="6"/>
      <c r="R3658" s="6"/>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21"/>
      <c r="AR3658" s="21"/>
      <c r="AS3658" s="21"/>
      <c r="AT3658" s="6"/>
      <c r="AU3658" s="6"/>
      <c r="AV3658" s="6"/>
      <c r="AW3658" s="6"/>
    </row>
    <row r="3659" spans="1:49" x14ac:dyDescent="0.35">
      <c r="A3659" s="20"/>
      <c r="B3659" s="20"/>
      <c r="C3659" s="20"/>
      <c r="D3659" s="20"/>
      <c r="E3659" s="6"/>
      <c r="F3659" s="6"/>
      <c r="G3659" s="6"/>
      <c r="H3659" s="6"/>
      <c r="I3659" s="6"/>
      <c r="J3659" s="6"/>
      <c r="K3659" s="6"/>
      <c r="L3659" s="6"/>
      <c r="M3659" s="6"/>
      <c r="N3659" s="6"/>
      <c r="O3659" s="6"/>
      <c r="P3659" s="6"/>
      <c r="Q3659" s="6"/>
      <c r="R3659" s="6"/>
      <c r="S3659" s="6"/>
      <c r="T3659" s="6"/>
      <c r="U3659" s="6"/>
      <c r="V3659" s="6"/>
      <c r="W3659" s="6"/>
      <c r="X3659" s="6"/>
      <c r="Y3659" s="6"/>
      <c r="Z3659" s="6"/>
      <c r="AA3659" s="6"/>
      <c r="AB3659" s="6"/>
      <c r="AC3659" s="6"/>
      <c r="AD3659" s="6"/>
      <c r="AE3659" s="6"/>
      <c r="AF3659" s="6"/>
      <c r="AG3659" s="6"/>
      <c r="AH3659" s="6"/>
      <c r="AI3659" s="6"/>
      <c r="AJ3659" s="6"/>
      <c r="AK3659" s="6"/>
      <c r="AL3659" s="6"/>
      <c r="AM3659" s="6"/>
      <c r="AN3659" s="6"/>
      <c r="AO3659" s="6"/>
      <c r="AP3659" s="6"/>
      <c r="AQ3659" s="21"/>
      <c r="AR3659" s="21"/>
      <c r="AS3659" s="21"/>
      <c r="AT3659" s="6"/>
      <c r="AU3659" s="6"/>
      <c r="AV3659" s="6"/>
      <c r="AW3659" s="6"/>
    </row>
    <row r="3660" spans="1:49" x14ac:dyDescent="0.35">
      <c r="A3660" s="20"/>
      <c r="B3660" s="20"/>
      <c r="C3660" s="20"/>
      <c r="D3660" s="20"/>
      <c r="E3660" s="6"/>
      <c r="F3660" s="6"/>
      <c r="G3660" s="6"/>
      <c r="H3660" s="6"/>
      <c r="I3660" s="6"/>
      <c r="J3660" s="6"/>
      <c r="K3660" s="6"/>
      <c r="L3660" s="6"/>
      <c r="M3660" s="6"/>
      <c r="N3660" s="6"/>
      <c r="O3660" s="6"/>
      <c r="P3660" s="6"/>
      <c r="Q3660" s="6"/>
      <c r="R3660" s="6"/>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21"/>
      <c r="AR3660" s="21"/>
      <c r="AS3660" s="21"/>
      <c r="AT3660" s="6"/>
      <c r="AU3660" s="6"/>
      <c r="AV3660" s="6"/>
      <c r="AW3660" s="6"/>
    </row>
    <row r="3661" spans="1:49" x14ac:dyDescent="0.35">
      <c r="A3661" s="20"/>
      <c r="B3661" s="20"/>
      <c r="C3661" s="20"/>
      <c r="D3661" s="20"/>
      <c r="E3661" s="6"/>
      <c r="F3661" s="6"/>
      <c r="G3661" s="6"/>
      <c r="H3661" s="6"/>
      <c r="I3661" s="6"/>
      <c r="J3661" s="6"/>
      <c r="K3661" s="6"/>
      <c r="L3661" s="6"/>
      <c r="M3661" s="6"/>
      <c r="N3661" s="6"/>
      <c r="O3661" s="6"/>
      <c r="P3661" s="6"/>
      <c r="Q3661" s="6"/>
      <c r="R3661" s="6"/>
      <c r="S3661" s="6"/>
      <c r="T3661" s="6"/>
      <c r="U3661" s="6"/>
      <c r="V3661" s="6"/>
      <c r="W3661" s="6"/>
      <c r="X3661" s="6"/>
      <c r="Y3661" s="6"/>
      <c r="Z3661" s="6"/>
      <c r="AA3661" s="6"/>
      <c r="AB3661" s="6"/>
      <c r="AC3661" s="6"/>
      <c r="AD3661" s="6"/>
      <c r="AE3661" s="6"/>
      <c r="AF3661" s="6"/>
      <c r="AG3661" s="6"/>
      <c r="AH3661" s="6"/>
      <c r="AI3661" s="6"/>
      <c r="AJ3661" s="6"/>
      <c r="AK3661" s="6"/>
      <c r="AL3661" s="6"/>
      <c r="AM3661" s="6"/>
      <c r="AN3661" s="6"/>
      <c r="AO3661" s="6"/>
      <c r="AP3661" s="6"/>
      <c r="AQ3661" s="21"/>
      <c r="AR3661" s="21"/>
      <c r="AS3661" s="21"/>
      <c r="AT3661" s="6"/>
      <c r="AU3661" s="6"/>
      <c r="AV3661" s="6"/>
      <c r="AW3661" s="6"/>
    </row>
    <row r="3662" spans="1:49" x14ac:dyDescent="0.35">
      <c r="A3662" s="20"/>
      <c r="B3662" s="20"/>
      <c r="C3662" s="20"/>
      <c r="D3662" s="20"/>
      <c r="E3662" s="6"/>
      <c r="F3662" s="6"/>
      <c r="G3662" s="6"/>
      <c r="H3662" s="6"/>
      <c r="I3662" s="6"/>
      <c r="J3662" s="6"/>
      <c r="K3662" s="6"/>
      <c r="L3662" s="6"/>
      <c r="M3662" s="6"/>
      <c r="N3662" s="6"/>
      <c r="O3662" s="6"/>
      <c r="P3662" s="6"/>
      <c r="Q3662" s="6"/>
      <c r="R3662" s="6"/>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21"/>
      <c r="AR3662" s="21"/>
      <c r="AS3662" s="21"/>
      <c r="AT3662" s="6"/>
      <c r="AU3662" s="6"/>
      <c r="AV3662" s="6"/>
      <c r="AW3662" s="6"/>
    </row>
    <row r="3663" spans="1:49" x14ac:dyDescent="0.35">
      <c r="A3663" s="20"/>
      <c r="B3663" s="20"/>
      <c r="C3663" s="20"/>
      <c r="D3663" s="20"/>
      <c r="E3663" s="6"/>
      <c r="F3663" s="6"/>
      <c r="G3663" s="6"/>
      <c r="H3663" s="6"/>
      <c r="I3663" s="6"/>
      <c r="J3663" s="6"/>
      <c r="K3663" s="6"/>
      <c r="L3663" s="6"/>
      <c r="M3663" s="6"/>
      <c r="N3663" s="6"/>
      <c r="O3663" s="6"/>
      <c r="P3663" s="6"/>
      <c r="Q3663" s="6"/>
      <c r="R3663" s="6"/>
      <c r="S3663" s="6"/>
      <c r="T3663" s="6"/>
      <c r="U3663" s="6"/>
      <c r="V3663" s="6"/>
      <c r="W3663" s="6"/>
      <c r="X3663" s="6"/>
      <c r="Y3663" s="6"/>
      <c r="Z3663" s="6"/>
      <c r="AA3663" s="6"/>
      <c r="AB3663" s="6"/>
      <c r="AC3663" s="6"/>
      <c r="AD3663" s="6"/>
      <c r="AE3663" s="6"/>
      <c r="AF3663" s="6"/>
      <c r="AG3663" s="6"/>
      <c r="AH3663" s="6"/>
      <c r="AI3663" s="6"/>
      <c r="AJ3663" s="6"/>
      <c r="AK3663" s="6"/>
      <c r="AL3663" s="6"/>
      <c r="AM3663" s="6"/>
      <c r="AN3663" s="6"/>
      <c r="AO3663" s="6"/>
      <c r="AP3663" s="6"/>
      <c r="AQ3663" s="21"/>
      <c r="AR3663" s="21"/>
      <c r="AS3663" s="21"/>
      <c r="AT3663" s="6"/>
      <c r="AU3663" s="6"/>
      <c r="AV3663" s="6"/>
      <c r="AW3663" s="6"/>
    </row>
    <row r="3664" spans="1:49" x14ac:dyDescent="0.35">
      <c r="A3664" s="20"/>
      <c r="B3664" s="20"/>
      <c r="C3664" s="20"/>
      <c r="D3664" s="20"/>
      <c r="E3664" s="6"/>
      <c r="F3664" s="6"/>
      <c r="G3664" s="6"/>
      <c r="H3664" s="6"/>
      <c r="I3664" s="6"/>
      <c r="J3664" s="6"/>
      <c r="K3664" s="6"/>
      <c r="L3664" s="6"/>
      <c r="M3664" s="6"/>
      <c r="N3664" s="6"/>
      <c r="O3664" s="6"/>
      <c r="P3664" s="6"/>
      <c r="Q3664" s="6"/>
      <c r="R3664" s="6"/>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21"/>
      <c r="AR3664" s="21"/>
      <c r="AS3664" s="21"/>
      <c r="AT3664" s="6"/>
      <c r="AU3664" s="6"/>
      <c r="AV3664" s="6"/>
      <c r="AW3664" s="6"/>
    </row>
    <row r="3665" spans="1:49" x14ac:dyDescent="0.35">
      <c r="A3665" s="20"/>
      <c r="B3665" s="20"/>
      <c r="C3665" s="20"/>
      <c r="D3665" s="20"/>
      <c r="E3665" s="6"/>
      <c r="F3665" s="6"/>
      <c r="G3665" s="6"/>
      <c r="H3665" s="6"/>
      <c r="I3665" s="6"/>
      <c r="J3665" s="6"/>
      <c r="K3665" s="6"/>
      <c r="L3665" s="6"/>
      <c r="M3665" s="6"/>
      <c r="N3665" s="6"/>
      <c r="O3665" s="6"/>
      <c r="P3665" s="6"/>
      <c r="Q3665" s="6"/>
      <c r="R3665" s="6"/>
      <c r="S3665" s="6"/>
      <c r="T3665" s="6"/>
      <c r="U3665" s="6"/>
      <c r="V3665" s="6"/>
      <c r="W3665" s="6"/>
      <c r="X3665" s="6"/>
      <c r="Y3665" s="6"/>
      <c r="Z3665" s="6"/>
      <c r="AA3665" s="6"/>
      <c r="AB3665" s="6"/>
      <c r="AC3665" s="6"/>
      <c r="AD3665" s="6"/>
      <c r="AE3665" s="6"/>
      <c r="AF3665" s="6"/>
      <c r="AG3665" s="6"/>
      <c r="AH3665" s="6"/>
      <c r="AI3665" s="6"/>
      <c r="AJ3665" s="6"/>
      <c r="AK3665" s="6"/>
      <c r="AL3665" s="6"/>
      <c r="AM3665" s="6"/>
      <c r="AN3665" s="6"/>
      <c r="AO3665" s="6"/>
      <c r="AP3665" s="6"/>
      <c r="AQ3665" s="21"/>
      <c r="AR3665" s="21"/>
      <c r="AS3665" s="21"/>
      <c r="AT3665" s="6"/>
      <c r="AU3665" s="6"/>
      <c r="AV3665" s="6"/>
      <c r="AW3665" s="6"/>
    </row>
    <row r="3666" spans="1:49" x14ac:dyDescent="0.35">
      <c r="A3666" s="20"/>
      <c r="B3666" s="20"/>
      <c r="C3666" s="20"/>
      <c r="D3666" s="20"/>
      <c r="E3666" s="6"/>
      <c r="F3666" s="6"/>
      <c r="G3666" s="6"/>
      <c r="H3666" s="6"/>
      <c r="I3666" s="6"/>
      <c r="J3666" s="6"/>
      <c r="K3666" s="6"/>
      <c r="L3666" s="6"/>
      <c r="M3666" s="6"/>
      <c r="N3666" s="6"/>
      <c r="O3666" s="6"/>
      <c r="P3666" s="6"/>
      <c r="Q3666" s="6"/>
      <c r="R3666" s="6"/>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21"/>
      <c r="AR3666" s="21"/>
      <c r="AS3666" s="21"/>
      <c r="AT3666" s="6"/>
      <c r="AU3666" s="6"/>
      <c r="AV3666" s="6"/>
      <c r="AW3666" s="6"/>
    </row>
    <row r="3667" spans="1:49" x14ac:dyDescent="0.35">
      <c r="A3667" s="20"/>
      <c r="B3667" s="20"/>
      <c r="C3667" s="20"/>
      <c r="D3667" s="20"/>
      <c r="E3667" s="6"/>
      <c r="F3667" s="6"/>
      <c r="G3667" s="6"/>
      <c r="H3667" s="6"/>
      <c r="I3667" s="6"/>
      <c r="J3667" s="6"/>
      <c r="K3667" s="6"/>
      <c r="L3667" s="6"/>
      <c r="M3667" s="6"/>
      <c r="N3667" s="6"/>
      <c r="O3667" s="6"/>
      <c r="P3667" s="6"/>
      <c r="Q3667" s="6"/>
      <c r="R3667" s="6"/>
      <c r="S3667" s="6"/>
      <c r="T3667" s="6"/>
      <c r="U3667" s="6"/>
      <c r="V3667" s="6"/>
      <c r="W3667" s="6"/>
      <c r="X3667" s="6"/>
      <c r="Y3667" s="6"/>
      <c r="Z3667" s="6"/>
      <c r="AA3667" s="6"/>
      <c r="AB3667" s="6"/>
      <c r="AC3667" s="6"/>
      <c r="AD3667" s="6"/>
      <c r="AE3667" s="6"/>
      <c r="AF3667" s="6"/>
      <c r="AG3667" s="6"/>
      <c r="AH3667" s="6"/>
      <c r="AI3667" s="6"/>
      <c r="AJ3667" s="6"/>
      <c r="AK3667" s="6"/>
      <c r="AL3667" s="6"/>
      <c r="AM3667" s="6"/>
      <c r="AN3667" s="6"/>
      <c r="AO3667" s="6"/>
      <c r="AP3667" s="6"/>
      <c r="AQ3667" s="21"/>
      <c r="AR3667" s="21"/>
      <c r="AS3667" s="21"/>
      <c r="AT3667" s="6"/>
      <c r="AU3667" s="6"/>
      <c r="AV3667" s="6"/>
      <c r="AW3667" s="6"/>
    </row>
    <row r="3668" spans="1:49" x14ac:dyDescent="0.35">
      <c r="A3668" s="20"/>
      <c r="B3668" s="20"/>
      <c r="C3668" s="20"/>
      <c r="D3668" s="20"/>
      <c r="E3668" s="6"/>
      <c r="F3668" s="6"/>
      <c r="G3668" s="6"/>
      <c r="H3668" s="6"/>
      <c r="I3668" s="6"/>
      <c r="J3668" s="6"/>
      <c r="K3668" s="6"/>
      <c r="L3668" s="6"/>
      <c r="M3668" s="6"/>
      <c r="N3668" s="6"/>
      <c r="O3668" s="6"/>
      <c r="P3668" s="6"/>
      <c r="Q3668" s="6"/>
      <c r="R3668" s="6"/>
      <c r="S3668" s="6"/>
      <c r="T3668" s="6"/>
      <c r="U3668" s="6"/>
      <c r="V3668" s="6"/>
      <c r="W3668" s="6"/>
      <c r="X3668" s="6"/>
      <c r="Y3668" s="6"/>
      <c r="Z3668" s="6"/>
      <c r="AA3668" s="6"/>
      <c r="AB3668" s="6"/>
      <c r="AC3668" s="6"/>
      <c r="AD3668" s="6"/>
      <c r="AE3668" s="6"/>
      <c r="AF3668" s="6"/>
      <c r="AG3668" s="6"/>
      <c r="AH3668" s="6"/>
      <c r="AI3668" s="6"/>
      <c r="AJ3668" s="6"/>
      <c r="AK3668" s="6"/>
      <c r="AL3668" s="6"/>
      <c r="AM3668" s="6"/>
      <c r="AN3668" s="6"/>
      <c r="AO3668" s="6"/>
      <c r="AP3668" s="6"/>
      <c r="AQ3668" s="21"/>
      <c r="AR3668" s="21"/>
      <c r="AS3668" s="21"/>
      <c r="AT3668" s="6"/>
      <c r="AU3668" s="6"/>
      <c r="AV3668" s="6"/>
      <c r="AW3668" s="6"/>
    </row>
    <row r="3669" spans="1:49" x14ac:dyDescent="0.35">
      <c r="A3669" s="20"/>
      <c r="B3669" s="20"/>
      <c r="C3669" s="20"/>
      <c r="D3669" s="20"/>
      <c r="E3669" s="6"/>
      <c r="F3669" s="6"/>
      <c r="G3669" s="6"/>
      <c r="H3669" s="6"/>
      <c r="I3669" s="6"/>
      <c r="J3669" s="6"/>
      <c r="K3669" s="6"/>
      <c r="L3669" s="6"/>
      <c r="M3669" s="6"/>
      <c r="N3669" s="6"/>
      <c r="O3669" s="6"/>
      <c r="P3669" s="6"/>
      <c r="Q3669" s="6"/>
      <c r="R3669" s="6"/>
      <c r="S3669" s="6"/>
      <c r="T3669" s="6"/>
      <c r="U3669" s="6"/>
      <c r="V3669" s="6"/>
      <c r="W3669" s="6"/>
      <c r="X3669" s="6"/>
      <c r="Y3669" s="6"/>
      <c r="Z3669" s="6"/>
      <c r="AA3669" s="6"/>
      <c r="AB3669" s="6"/>
      <c r="AC3669" s="6"/>
      <c r="AD3669" s="6"/>
      <c r="AE3669" s="6"/>
      <c r="AF3669" s="6"/>
      <c r="AG3669" s="6"/>
      <c r="AH3669" s="6"/>
      <c r="AI3669" s="6"/>
      <c r="AJ3669" s="6"/>
      <c r="AK3669" s="6"/>
      <c r="AL3669" s="6"/>
      <c r="AM3669" s="6"/>
      <c r="AN3669" s="6"/>
      <c r="AO3669" s="6"/>
      <c r="AP3669" s="6"/>
      <c r="AQ3669" s="21"/>
      <c r="AR3669" s="21"/>
      <c r="AS3669" s="21"/>
      <c r="AT3669" s="6"/>
      <c r="AU3669" s="6"/>
      <c r="AV3669" s="6"/>
      <c r="AW3669" s="6"/>
    </row>
    <row r="3670" spans="1:49" x14ac:dyDescent="0.35">
      <c r="A3670" s="20"/>
      <c r="B3670" s="20"/>
      <c r="C3670" s="20"/>
      <c r="D3670" s="20"/>
      <c r="E3670" s="6"/>
      <c r="F3670" s="6"/>
      <c r="G3670" s="6"/>
      <c r="H3670" s="6"/>
      <c r="I3670" s="6"/>
      <c r="J3670" s="6"/>
      <c r="K3670" s="6"/>
      <c r="L3670" s="6"/>
      <c r="M3670" s="6"/>
      <c r="N3670" s="6"/>
      <c r="O3670" s="6"/>
      <c r="P3670" s="6"/>
      <c r="Q3670" s="6"/>
      <c r="R3670" s="6"/>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21"/>
      <c r="AR3670" s="21"/>
      <c r="AS3670" s="21"/>
      <c r="AT3670" s="6"/>
      <c r="AU3670" s="6"/>
      <c r="AV3670" s="6"/>
      <c r="AW3670" s="6"/>
    </row>
    <row r="3671" spans="1:49" x14ac:dyDescent="0.35">
      <c r="A3671" s="20"/>
      <c r="B3671" s="20"/>
      <c r="C3671" s="20"/>
      <c r="D3671" s="20"/>
      <c r="E3671" s="6"/>
      <c r="F3671" s="6"/>
      <c r="G3671" s="6"/>
      <c r="H3671" s="6"/>
      <c r="I3671" s="6"/>
      <c r="J3671" s="6"/>
      <c r="K3671" s="6"/>
      <c r="L3671" s="6"/>
      <c r="M3671" s="6"/>
      <c r="N3671" s="6"/>
      <c r="O3671" s="6"/>
      <c r="P3671" s="6"/>
      <c r="Q3671" s="6"/>
      <c r="R3671" s="6"/>
      <c r="S3671" s="6"/>
      <c r="T3671" s="6"/>
      <c r="U3671" s="6"/>
      <c r="V3671" s="6"/>
      <c r="W3671" s="6"/>
      <c r="X3671" s="6"/>
      <c r="Y3671" s="6"/>
      <c r="Z3671" s="6"/>
      <c r="AA3671" s="6"/>
      <c r="AB3671" s="6"/>
      <c r="AC3671" s="6"/>
      <c r="AD3671" s="6"/>
      <c r="AE3671" s="6"/>
      <c r="AF3671" s="6"/>
      <c r="AG3671" s="6"/>
      <c r="AH3671" s="6"/>
      <c r="AI3671" s="6"/>
      <c r="AJ3671" s="6"/>
      <c r="AK3671" s="6"/>
      <c r="AL3671" s="6"/>
      <c r="AM3671" s="6"/>
      <c r="AN3671" s="6"/>
      <c r="AO3671" s="6"/>
      <c r="AP3671" s="6"/>
      <c r="AQ3671" s="21"/>
      <c r="AR3671" s="21"/>
      <c r="AS3671" s="21"/>
      <c r="AT3671" s="6"/>
      <c r="AU3671" s="6"/>
      <c r="AV3671" s="6"/>
      <c r="AW3671" s="6"/>
    </row>
    <row r="3672" spans="1:49" x14ac:dyDescent="0.35">
      <c r="A3672" s="20"/>
      <c r="B3672" s="20"/>
      <c r="C3672" s="20"/>
      <c r="D3672" s="20"/>
      <c r="E3672" s="6"/>
      <c r="F3672" s="6"/>
      <c r="G3672" s="6"/>
      <c r="H3672" s="6"/>
      <c r="I3672" s="6"/>
      <c r="J3672" s="6"/>
      <c r="K3672" s="6"/>
      <c r="L3672" s="6"/>
      <c r="M3672" s="6"/>
      <c r="N3672" s="6"/>
      <c r="O3672" s="6"/>
      <c r="P3672" s="6"/>
      <c r="Q3672" s="6"/>
      <c r="R3672" s="6"/>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21"/>
      <c r="AR3672" s="21"/>
      <c r="AS3672" s="21"/>
      <c r="AT3672" s="6"/>
      <c r="AU3672" s="6"/>
      <c r="AV3672" s="6"/>
      <c r="AW3672" s="6"/>
    </row>
    <row r="3673" spans="1:49" x14ac:dyDescent="0.35">
      <c r="A3673" s="20"/>
      <c r="B3673" s="20"/>
      <c r="C3673" s="20"/>
      <c r="D3673" s="20"/>
      <c r="E3673" s="6"/>
      <c r="F3673" s="6"/>
      <c r="G3673" s="6"/>
      <c r="H3673" s="6"/>
      <c r="I3673" s="6"/>
      <c r="J3673" s="6"/>
      <c r="K3673" s="6"/>
      <c r="L3673" s="6"/>
      <c r="M3673" s="6"/>
      <c r="N3673" s="6"/>
      <c r="O3673" s="6"/>
      <c r="P3673" s="6"/>
      <c r="Q3673" s="6"/>
      <c r="R3673" s="6"/>
      <c r="S3673" s="6"/>
      <c r="T3673" s="6"/>
      <c r="U3673" s="6"/>
      <c r="V3673" s="6"/>
      <c r="W3673" s="6"/>
      <c r="X3673" s="6"/>
      <c r="Y3673" s="6"/>
      <c r="Z3673" s="6"/>
      <c r="AA3673" s="6"/>
      <c r="AB3673" s="6"/>
      <c r="AC3673" s="6"/>
      <c r="AD3673" s="6"/>
      <c r="AE3673" s="6"/>
      <c r="AF3673" s="6"/>
      <c r="AG3673" s="6"/>
      <c r="AH3673" s="6"/>
      <c r="AI3673" s="6"/>
      <c r="AJ3673" s="6"/>
      <c r="AK3673" s="6"/>
      <c r="AL3673" s="6"/>
      <c r="AM3673" s="6"/>
      <c r="AN3673" s="6"/>
      <c r="AO3673" s="6"/>
      <c r="AP3673" s="6"/>
      <c r="AQ3673" s="21"/>
      <c r="AR3673" s="21"/>
      <c r="AS3673" s="21"/>
      <c r="AT3673" s="6"/>
      <c r="AU3673" s="6"/>
      <c r="AV3673" s="6"/>
      <c r="AW3673" s="6"/>
    </row>
    <row r="3674" spans="1:49" x14ac:dyDescent="0.35">
      <c r="A3674" s="20"/>
      <c r="B3674" s="20"/>
      <c r="C3674" s="20"/>
      <c r="D3674" s="20"/>
      <c r="E3674" s="6"/>
      <c r="F3674" s="6"/>
      <c r="G3674" s="6"/>
      <c r="H3674" s="6"/>
      <c r="I3674" s="6"/>
      <c r="J3674" s="6"/>
      <c r="K3674" s="6"/>
      <c r="L3674" s="6"/>
      <c r="M3674" s="6"/>
      <c r="N3674" s="6"/>
      <c r="O3674" s="6"/>
      <c r="P3674" s="6"/>
      <c r="Q3674" s="6"/>
      <c r="R3674" s="6"/>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21"/>
      <c r="AR3674" s="21"/>
      <c r="AS3674" s="21"/>
      <c r="AT3674" s="6"/>
      <c r="AU3674" s="6"/>
      <c r="AV3674" s="6"/>
      <c r="AW3674" s="6"/>
    </row>
    <row r="3675" spans="1:49" x14ac:dyDescent="0.35">
      <c r="A3675" s="20"/>
      <c r="B3675" s="20"/>
      <c r="C3675" s="20"/>
      <c r="D3675" s="20"/>
      <c r="E3675" s="6"/>
      <c r="F3675" s="6"/>
      <c r="G3675" s="6"/>
      <c r="H3675" s="6"/>
      <c r="I3675" s="6"/>
      <c r="J3675" s="6"/>
      <c r="K3675" s="6"/>
      <c r="L3675" s="6"/>
      <c r="M3675" s="6"/>
      <c r="N3675" s="6"/>
      <c r="O3675" s="6"/>
      <c r="P3675" s="6"/>
      <c r="Q3675" s="6"/>
      <c r="R3675" s="6"/>
      <c r="S3675" s="6"/>
      <c r="T3675" s="6"/>
      <c r="U3675" s="6"/>
      <c r="V3675" s="6"/>
      <c r="W3675" s="6"/>
      <c r="X3675" s="6"/>
      <c r="Y3675" s="6"/>
      <c r="Z3675" s="6"/>
      <c r="AA3675" s="6"/>
      <c r="AB3675" s="6"/>
      <c r="AC3675" s="6"/>
      <c r="AD3675" s="6"/>
      <c r="AE3675" s="6"/>
      <c r="AF3675" s="6"/>
      <c r="AG3675" s="6"/>
      <c r="AH3675" s="6"/>
      <c r="AI3675" s="6"/>
      <c r="AJ3675" s="6"/>
      <c r="AK3675" s="6"/>
      <c r="AL3675" s="6"/>
      <c r="AM3675" s="6"/>
      <c r="AN3675" s="6"/>
      <c r="AO3675" s="6"/>
      <c r="AP3675" s="6"/>
      <c r="AQ3675" s="21"/>
      <c r="AR3675" s="21"/>
      <c r="AS3675" s="21"/>
      <c r="AT3675" s="6"/>
      <c r="AU3675" s="6"/>
      <c r="AV3675" s="6"/>
      <c r="AW3675" s="6"/>
    </row>
    <row r="3676" spans="1:49" x14ac:dyDescent="0.35">
      <c r="A3676" s="20"/>
      <c r="B3676" s="20"/>
      <c r="C3676" s="20"/>
      <c r="D3676" s="20"/>
      <c r="E3676" s="6"/>
      <c r="F3676" s="6"/>
      <c r="G3676" s="6"/>
      <c r="H3676" s="6"/>
      <c r="I3676" s="6"/>
      <c r="J3676" s="6"/>
      <c r="K3676" s="6"/>
      <c r="L3676" s="6"/>
      <c r="M3676" s="6"/>
      <c r="N3676" s="6"/>
      <c r="O3676" s="6"/>
      <c r="P3676" s="6"/>
      <c r="Q3676" s="6"/>
      <c r="R3676" s="6"/>
      <c r="S3676" s="6"/>
      <c r="T3676" s="6"/>
      <c r="U3676" s="6"/>
      <c r="V3676" s="6"/>
      <c r="W3676" s="6"/>
      <c r="X3676" s="6"/>
      <c r="Y3676" s="6"/>
      <c r="Z3676" s="6"/>
      <c r="AA3676" s="6"/>
      <c r="AB3676" s="6"/>
      <c r="AC3676" s="6"/>
      <c r="AD3676" s="6"/>
      <c r="AE3676" s="6"/>
      <c r="AF3676" s="6"/>
      <c r="AG3676" s="6"/>
      <c r="AH3676" s="6"/>
      <c r="AI3676" s="6"/>
      <c r="AJ3676" s="6"/>
      <c r="AK3676" s="6"/>
      <c r="AL3676" s="6"/>
      <c r="AM3676" s="6"/>
      <c r="AN3676" s="6"/>
      <c r="AO3676" s="6"/>
      <c r="AP3676" s="6"/>
      <c r="AQ3676" s="21"/>
      <c r="AR3676" s="21"/>
      <c r="AS3676" s="21"/>
      <c r="AT3676" s="6"/>
      <c r="AU3676" s="6"/>
      <c r="AV3676" s="6"/>
      <c r="AW3676" s="6"/>
    </row>
    <row r="3677" spans="1:49" x14ac:dyDescent="0.35">
      <c r="A3677" s="20"/>
      <c r="B3677" s="20"/>
      <c r="C3677" s="20"/>
      <c r="D3677" s="20"/>
      <c r="E3677" s="6"/>
      <c r="F3677" s="6"/>
      <c r="G3677" s="6"/>
      <c r="H3677" s="6"/>
      <c r="I3677" s="6"/>
      <c r="J3677" s="6"/>
      <c r="K3677" s="6"/>
      <c r="L3677" s="6"/>
      <c r="M3677" s="6"/>
      <c r="N3677" s="6"/>
      <c r="O3677" s="6"/>
      <c r="P3677" s="6"/>
      <c r="Q3677" s="6"/>
      <c r="R3677" s="6"/>
      <c r="S3677" s="6"/>
      <c r="T3677" s="6"/>
      <c r="U3677" s="6"/>
      <c r="V3677" s="6"/>
      <c r="W3677" s="6"/>
      <c r="X3677" s="6"/>
      <c r="Y3677" s="6"/>
      <c r="Z3677" s="6"/>
      <c r="AA3677" s="6"/>
      <c r="AB3677" s="6"/>
      <c r="AC3677" s="6"/>
      <c r="AD3677" s="6"/>
      <c r="AE3677" s="6"/>
      <c r="AF3677" s="6"/>
      <c r="AG3677" s="6"/>
      <c r="AH3677" s="6"/>
      <c r="AI3677" s="6"/>
      <c r="AJ3677" s="6"/>
      <c r="AK3677" s="6"/>
      <c r="AL3677" s="6"/>
      <c r="AM3677" s="6"/>
      <c r="AN3677" s="6"/>
      <c r="AO3677" s="6"/>
      <c r="AP3677" s="6"/>
      <c r="AQ3677" s="21"/>
      <c r="AR3677" s="21"/>
      <c r="AS3677" s="21"/>
      <c r="AT3677" s="6"/>
      <c r="AU3677" s="6"/>
      <c r="AV3677" s="6"/>
      <c r="AW3677" s="6"/>
    </row>
    <row r="3678" spans="1:49" x14ac:dyDescent="0.35">
      <c r="A3678" s="20"/>
      <c r="B3678" s="20"/>
      <c r="C3678" s="20"/>
      <c r="D3678" s="20"/>
      <c r="E3678" s="6"/>
      <c r="F3678" s="6"/>
      <c r="G3678" s="6"/>
      <c r="H3678" s="6"/>
      <c r="I3678" s="6"/>
      <c r="J3678" s="6"/>
      <c r="K3678" s="6"/>
      <c r="L3678" s="6"/>
      <c r="M3678" s="6"/>
      <c r="N3678" s="6"/>
      <c r="O3678" s="6"/>
      <c r="P3678" s="6"/>
      <c r="Q3678" s="6"/>
      <c r="R3678" s="6"/>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21"/>
      <c r="AR3678" s="21"/>
      <c r="AS3678" s="21"/>
      <c r="AT3678" s="6"/>
      <c r="AU3678" s="6"/>
      <c r="AV3678" s="6"/>
      <c r="AW3678" s="6"/>
    </row>
    <row r="3679" spans="1:49" x14ac:dyDescent="0.35">
      <c r="A3679" s="20"/>
      <c r="B3679" s="20"/>
      <c r="C3679" s="20"/>
      <c r="D3679" s="20"/>
      <c r="E3679" s="6"/>
      <c r="F3679" s="6"/>
      <c r="G3679" s="6"/>
      <c r="H3679" s="6"/>
      <c r="I3679" s="6"/>
      <c r="J3679" s="6"/>
      <c r="K3679" s="6"/>
      <c r="L3679" s="6"/>
      <c r="M3679" s="6"/>
      <c r="N3679" s="6"/>
      <c r="O3679" s="6"/>
      <c r="P3679" s="6"/>
      <c r="Q3679" s="6"/>
      <c r="R3679" s="6"/>
      <c r="S3679" s="6"/>
      <c r="T3679" s="6"/>
      <c r="U3679" s="6"/>
      <c r="V3679" s="6"/>
      <c r="W3679" s="6"/>
      <c r="X3679" s="6"/>
      <c r="Y3679" s="6"/>
      <c r="Z3679" s="6"/>
      <c r="AA3679" s="6"/>
      <c r="AB3679" s="6"/>
      <c r="AC3679" s="6"/>
      <c r="AD3679" s="6"/>
      <c r="AE3679" s="6"/>
      <c r="AF3679" s="6"/>
      <c r="AG3679" s="6"/>
      <c r="AH3679" s="6"/>
      <c r="AI3679" s="6"/>
      <c r="AJ3679" s="6"/>
      <c r="AK3679" s="6"/>
      <c r="AL3679" s="6"/>
      <c r="AM3679" s="6"/>
      <c r="AN3679" s="6"/>
      <c r="AO3679" s="6"/>
      <c r="AP3679" s="6"/>
      <c r="AQ3679" s="21"/>
      <c r="AR3679" s="21"/>
      <c r="AS3679" s="21"/>
      <c r="AT3679" s="6"/>
      <c r="AU3679" s="6"/>
      <c r="AV3679" s="6"/>
      <c r="AW3679" s="6"/>
    </row>
    <row r="3680" spans="1:49" x14ac:dyDescent="0.35">
      <c r="A3680" s="20"/>
      <c r="B3680" s="20"/>
      <c r="C3680" s="20"/>
      <c r="D3680" s="20"/>
      <c r="E3680" s="6"/>
      <c r="F3680" s="6"/>
      <c r="G3680" s="6"/>
      <c r="H3680" s="6"/>
      <c r="I3680" s="6"/>
      <c r="J3680" s="6"/>
      <c r="K3680" s="6"/>
      <c r="L3680" s="6"/>
      <c r="M3680" s="6"/>
      <c r="N3680" s="6"/>
      <c r="O3680" s="6"/>
      <c r="P3680" s="6"/>
      <c r="Q3680" s="6"/>
      <c r="R3680" s="6"/>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21"/>
      <c r="AR3680" s="21"/>
      <c r="AS3680" s="21"/>
      <c r="AT3680" s="6"/>
      <c r="AU3680" s="6"/>
      <c r="AV3680" s="6"/>
      <c r="AW3680" s="6"/>
    </row>
    <row r="3681" spans="1:49" x14ac:dyDescent="0.35">
      <c r="A3681" s="20"/>
      <c r="B3681" s="20"/>
      <c r="C3681" s="20"/>
      <c r="D3681" s="20"/>
      <c r="E3681" s="6"/>
      <c r="F3681" s="6"/>
      <c r="G3681" s="6"/>
      <c r="H3681" s="6"/>
      <c r="I3681" s="6"/>
      <c r="J3681" s="6"/>
      <c r="K3681" s="6"/>
      <c r="L3681" s="6"/>
      <c r="M3681" s="6"/>
      <c r="N3681" s="6"/>
      <c r="O3681" s="6"/>
      <c r="P3681" s="6"/>
      <c r="Q3681" s="6"/>
      <c r="R3681" s="6"/>
      <c r="S3681" s="6"/>
      <c r="T3681" s="6"/>
      <c r="U3681" s="6"/>
      <c r="V3681" s="6"/>
      <c r="W3681" s="6"/>
      <c r="X3681" s="6"/>
      <c r="Y3681" s="6"/>
      <c r="Z3681" s="6"/>
      <c r="AA3681" s="6"/>
      <c r="AB3681" s="6"/>
      <c r="AC3681" s="6"/>
      <c r="AD3681" s="6"/>
      <c r="AE3681" s="6"/>
      <c r="AF3681" s="6"/>
      <c r="AG3681" s="6"/>
      <c r="AH3681" s="6"/>
      <c r="AI3681" s="6"/>
      <c r="AJ3681" s="6"/>
      <c r="AK3681" s="6"/>
      <c r="AL3681" s="6"/>
      <c r="AM3681" s="6"/>
      <c r="AN3681" s="6"/>
      <c r="AO3681" s="6"/>
      <c r="AP3681" s="6"/>
      <c r="AQ3681" s="21"/>
      <c r="AR3681" s="21"/>
      <c r="AS3681" s="21"/>
      <c r="AT3681" s="6"/>
      <c r="AU3681" s="6"/>
      <c r="AV3681" s="6"/>
      <c r="AW3681" s="6"/>
    </row>
    <row r="3682" spans="1:49" x14ac:dyDescent="0.35">
      <c r="A3682" s="20"/>
      <c r="B3682" s="20"/>
      <c r="C3682" s="20"/>
      <c r="D3682" s="20"/>
      <c r="E3682" s="6"/>
      <c r="F3682" s="6"/>
      <c r="G3682" s="6"/>
      <c r="H3682" s="6"/>
      <c r="I3682" s="6"/>
      <c r="J3682" s="6"/>
      <c r="K3682" s="6"/>
      <c r="L3682" s="6"/>
      <c r="M3682" s="6"/>
      <c r="N3682" s="6"/>
      <c r="O3682" s="6"/>
      <c r="P3682" s="6"/>
      <c r="Q3682" s="6"/>
      <c r="R3682" s="6"/>
      <c r="S3682" s="6"/>
      <c r="T3682" s="6"/>
      <c r="U3682" s="6"/>
      <c r="V3682" s="6"/>
      <c r="W3682" s="6"/>
      <c r="X3682" s="6"/>
      <c r="Y3682" s="6"/>
      <c r="Z3682" s="6"/>
      <c r="AA3682" s="6"/>
      <c r="AB3682" s="6"/>
      <c r="AC3682" s="6"/>
      <c r="AD3682" s="6"/>
      <c r="AE3682" s="6"/>
      <c r="AF3682" s="6"/>
      <c r="AG3682" s="6"/>
      <c r="AH3682" s="6"/>
      <c r="AI3682" s="6"/>
      <c r="AJ3682" s="6"/>
      <c r="AK3682" s="6"/>
      <c r="AL3682" s="6"/>
      <c r="AM3682" s="6"/>
      <c r="AN3682" s="6"/>
      <c r="AO3682" s="6"/>
      <c r="AP3682" s="6"/>
      <c r="AQ3682" s="21"/>
      <c r="AR3682" s="21"/>
      <c r="AS3682" s="21"/>
      <c r="AT3682" s="6"/>
      <c r="AU3682" s="6"/>
      <c r="AV3682" s="6"/>
      <c r="AW3682" s="6"/>
    </row>
    <row r="3683" spans="1:49" x14ac:dyDescent="0.35">
      <c r="A3683" s="20"/>
      <c r="B3683" s="20"/>
      <c r="C3683" s="20"/>
      <c r="D3683" s="20"/>
      <c r="E3683" s="6"/>
      <c r="F3683" s="6"/>
      <c r="G3683" s="6"/>
      <c r="H3683" s="6"/>
      <c r="I3683" s="6"/>
      <c r="J3683" s="6"/>
      <c r="K3683" s="6"/>
      <c r="L3683" s="6"/>
      <c r="M3683" s="6"/>
      <c r="N3683" s="6"/>
      <c r="O3683" s="6"/>
      <c r="P3683" s="6"/>
      <c r="Q3683" s="6"/>
      <c r="R3683" s="6"/>
      <c r="S3683" s="6"/>
      <c r="T3683" s="6"/>
      <c r="U3683" s="6"/>
      <c r="V3683" s="6"/>
      <c r="W3683" s="6"/>
      <c r="X3683" s="6"/>
      <c r="Y3683" s="6"/>
      <c r="Z3683" s="6"/>
      <c r="AA3683" s="6"/>
      <c r="AB3683" s="6"/>
      <c r="AC3683" s="6"/>
      <c r="AD3683" s="6"/>
      <c r="AE3683" s="6"/>
      <c r="AF3683" s="6"/>
      <c r="AG3683" s="6"/>
      <c r="AH3683" s="6"/>
      <c r="AI3683" s="6"/>
      <c r="AJ3683" s="6"/>
      <c r="AK3683" s="6"/>
      <c r="AL3683" s="6"/>
      <c r="AM3683" s="6"/>
      <c r="AN3683" s="6"/>
      <c r="AO3683" s="6"/>
      <c r="AP3683" s="6"/>
      <c r="AQ3683" s="21"/>
      <c r="AR3683" s="21"/>
      <c r="AS3683" s="21"/>
      <c r="AT3683" s="6"/>
      <c r="AU3683" s="6"/>
      <c r="AV3683" s="6"/>
      <c r="AW3683" s="6"/>
    </row>
    <row r="3684" spans="1:49" x14ac:dyDescent="0.35">
      <c r="A3684" s="20"/>
      <c r="B3684" s="20"/>
      <c r="C3684" s="20"/>
      <c r="D3684" s="20"/>
      <c r="E3684" s="6"/>
      <c r="F3684" s="6"/>
      <c r="G3684" s="6"/>
      <c r="H3684" s="6"/>
      <c r="I3684" s="6"/>
      <c r="J3684" s="6"/>
      <c r="K3684" s="6"/>
      <c r="L3684" s="6"/>
      <c r="M3684" s="6"/>
      <c r="N3684" s="6"/>
      <c r="O3684" s="6"/>
      <c r="P3684" s="6"/>
      <c r="Q3684" s="6"/>
      <c r="R3684" s="6"/>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21"/>
      <c r="AR3684" s="21"/>
      <c r="AS3684" s="21"/>
      <c r="AT3684" s="6"/>
      <c r="AU3684" s="6"/>
      <c r="AV3684" s="6"/>
      <c r="AW3684" s="6"/>
    </row>
    <row r="3685" spans="1:49" x14ac:dyDescent="0.35">
      <c r="A3685" s="20"/>
      <c r="B3685" s="20"/>
      <c r="C3685" s="20"/>
      <c r="D3685" s="20"/>
      <c r="E3685" s="6"/>
      <c r="F3685" s="6"/>
      <c r="G3685" s="6"/>
      <c r="H3685" s="6"/>
      <c r="I3685" s="6"/>
      <c r="J3685" s="6"/>
      <c r="K3685" s="6"/>
      <c r="L3685" s="6"/>
      <c r="M3685" s="6"/>
      <c r="N3685" s="6"/>
      <c r="O3685" s="6"/>
      <c r="P3685" s="6"/>
      <c r="Q3685" s="6"/>
      <c r="R3685" s="6"/>
      <c r="S3685" s="6"/>
      <c r="T3685" s="6"/>
      <c r="U3685" s="6"/>
      <c r="V3685" s="6"/>
      <c r="W3685" s="6"/>
      <c r="X3685" s="6"/>
      <c r="Y3685" s="6"/>
      <c r="Z3685" s="6"/>
      <c r="AA3685" s="6"/>
      <c r="AB3685" s="6"/>
      <c r="AC3685" s="6"/>
      <c r="AD3685" s="6"/>
      <c r="AE3685" s="6"/>
      <c r="AF3685" s="6"/>
      <c r="AG3685" s="6"/>
      <c r="AH3685" s="6"/>
      <c r="AI3685" s="6"/>
      <c r="AJ3685" s="6"/>
      <c r="AK3685" s="6"/>
      <c r="AL3685" s="6"/>
      <c r="AM3685" s="6"/>
      <c r="AN3685" s="6"/>
      <c r="AO3685" s="6"/>
      <c r="AP3685" s="6"/>
      <c r="AQ3685" s="21"/>
      <c r="AR3685" s="21"/>
      <c r="AS3685" s="21"/>
      <c r="AT3685" s="6"/>
      <c r="AU3685" s="6"/>
      <c r="AV3685" s="6"/>
      <c r="AW3685" s="6"/>
    </row>
    <row r="3686" spans="1:49" x14ac:dyDescent="0.35">
      <c r="A3686" s="20"/>
      <c r="B3686" s="20"/>
      <c r="C3686" s="20"/>
      <c r="D3686" s="20"/>
      <c r="E3686" s="6"/>
      <c r="F3686" s="6"/>
      <c r="G3686" s="6"/>
      <c r="H3686" s="6"/>
      <c r="I3686" s="6"/>
      <c r="J3686" s="6"/>
      <c r="K3686" s="6"/>
      <c r="L3686" s="6"/>
      <c r="M3686" s="6"/>
      <c r="N3686" s="6"/>
      <c r="O3686" s="6"/>
      <c r="P3686" s="6"/>
      <c r="Q3686" s="6"/>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21"/>
      <c r="AR3686" s="21"/>
      <c r="AS3686" s="21"/>
      <c r="AT3686" s="6"/>
      <c r="AU3686" s="6"/>
      <c r="AV3686" s="6"/>
      <c r="AW3686" s="6"/>
    </row>
    <row r="3687" spans="1:49" x14ac:dyDescent="0.35">
      <c r="A3687" s="20"/>
      <c r="B3687" s="20"/>
      <c r="C3687" s="20"/>
      <c r="D3687" s="20"/>
      <c r="E3687" s="6"/>
      <c r="F3687" s="6"/>
      <c r="G3687" s="6"/>
      <c r="H3687" s="6"/>
      <c r="I3687" s="6"/>
      <c r="J3687" s="6"/>
      <c r="K3687" s="6"/>
      <c r="L3687" s="6"/>
      <c r="M3687" s="6"/>
      <c r="N3687" s="6"/>
      <c r="O3687" s="6"/>
      <c r="P3687" s="6"/>
      <c r="Q3687" s="6"/>
      <c r="R3687" s="6"/>
      <c r="S3687" s="6"/>
      <c r="T3687" s="6"/>
      <c r="U3687" s="6"/>
      <c r="V3687" s="6"/>
      <c r="W3687" s="6"/>
      <c r="X3687" s="6"/>
      <c r="Y3687" s="6"/>
      <c r="Z3687" s="6"/>
      <c r="AA3687" s="6"/>
      <c r="AB3687" s="6"/>
      <c r="AC3687" s="6"/>
      <c r="AD3687" s="6"/>
      <c r="AE3687" s="6"/>
      <c r="AF3687" s="6"/>
      <c r="AG3687" s="6"/>
      <c r="AH3687" s="6"/>
      <c r="AI3687" s="6"/>
      <c r="AJ3687" s="6"/>
      <c r="AK3687" s="6"/>
      <c r="AL3687" s="6"/>
      <c r="AM3687" s="6"/>
      <c r="AN3687" s="6"/>
      <c r="AO3687" s="6"/>
      <c r="AP3687" s="6"/>
      <c r="AQ3687" s="21"/>
      <c r="AR3687" s="21"/>
      <c r="AS3687" s="21"/>
      <c r="AT3687" s="6"/>
      <c r="AU3687" s="6"/>
      <c r="AV3687" s="6"/>
      <c r="AW3687" s="6"/>
    </row>
    <row r="3688" spans="1:49" x14ac:dyDescent="0.35">
      <c r="A3688" s="20"/>
      <c r="B3688" s="20"/>
      <c r="C3688" s="20"/>
      <c r="D3688" s="20"/>
      <c r="E3688" s="6"/>
      <c r="F3688" s="6"/>
      <c r="G3688" s="6"/>
      <c r="H3688" s="6"/>
      <c r="I3688" s="6"/>
      <c r="J3688" s="6"/>
      <c r="K3688" s="6"/>
      <c r="L3688" s="6"/>
      <c r="M3688" s="6"/>
      <c r="N3688" s="6"/>
      <c r="O3688" s="6"/>
      <c r="P3688" s="6"/>
      <c r="Q3688" s="6"/>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21"/>
      <c r="AR3688" s="21"/>
      <c r="AS3688" s="21"/>
      <c r="AT3688" s="6"/>
      <c r="AU3688" s="6"/>
      <c r="AV3688" s="6"/>
      <c r="AW3688" s="6"/>
    </row>
    <row r="3689" spans="1:49" x14ac:dyDescent="0.35">
      <c r="A3689" s="20"/>
      <c r="B3689" s="20"/>
      <c r="C3689" s="20"/>
      <c r="D3689" s="20"/>
      <c r="E3689" s="6"/>
      <c r="F3689" s="6"/>
      <c r="G3689" s="6"/>
      <c r="H3689" s="6"/>
      <c r="I3689" s="6"/>
      <c r="J3689" s="6"/>
      <c r="K3689" s="6"/>
      <c r="L3689" s="6"/>
      <c r="M3689" s="6"/>
      <c r="N3689" s="6"/>
      <c r="O3689" s="6"/>
      <c r="P3689" s="6"/>
      <c r="Q3689" s="6"/>
      <c r="R3689" s="6"/>
      <c r="S3689" s="6"/>
      <c r="T3689" s="6"/>
      <c r="U3689" s="6"/>
      <c r="V3689" s="6"/>
      <c r="W3689" s="6"/>
      <c r="X3689" s="6"/>
      <c r="Y3689" s="6"/>
      <c r="Z3689" s="6"/>
      <c r="AA3689" s="6"/>
      <c r="AB3689" s="6"/>
      <c r="AC3689" s="6"/>
      <c r="AD3689" s="6"/>
      <c r="AE3689" s="6"/>
      <c r="AF3689" s="6"/>
      <c r="AG3689" s="6"/>
      <c r="AH3689" s="6"/>
      <c r="AI3689" s="6"/>
      <c r="AJ3689" s="6"/>
      <c r="AK3689" s="6"/>
      <c r="AL3689" s="6"/>
      <c r="AM3689" s="6"/>
      <c r="AN3689" s="6"/>
      <c r="AO3689" s="6"/>
      <c r="AP3689" s="6"/>
      <c r="AQ3689" s="21"/>
      <c r="AR3689" s="21"/>
      <c r="AS3689" s="21"/>
      <c r="AT3689" s="6"/>
      <c r="AU3689" s="6"/>
      <c r="AV3689" s="6"/>
      <c r="AW3689" s="6"/>
    </row>
    <row r="3690" spans="1:49" x14ac:dyDescent="0.35">
      <c r="A3690" s="20"/>
      <c r="B3690" s="20"/>
      <c r="C3690" s="20"/>
      <c r="D3690" s="20"/>
      <c r="E3690" s="6"/>
      <c r="F3690" s="6"/>
      <c r="G3690" s="6"/>
      <c r="H3690" s="6"/>
      <c r="I3690" s="6"/>
      <c r="J3690" s="6"/>
      <c r="K3690" s="6"/>
      <c r="L3690" s="6"/>
      <c r="M3690" s="6"/>
      <c r="N3690" s="6"/>
      <c r="O3690" s="6"/>
      <c r="P3690" s="6"/>
      <c r="Q3690" s="6"/>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21"/>
      <c r="AR3690" s="21"/>
      <c r="AS3690" s="21"/>
      <c r="AT3690" s="6"/>
      <c r="AU3690" s="6"/>
      <c r="AV3690" s="6"/>
      <c r="AW3690" s="6"/>
    </row>
    <row r="3691" spans="1:49" x14ac:dyDescent="0.35">
      <c r="A3691" s="20"/>
      <c r="B3691" s="20"/>
      <c r="C3691" s="20"/>
      <c r="D3691" s="20"/>
      <c r="E3691" s="6"/>
      <c r="F3691" s="6"/>
      <c r="G3691" s="6"/>
      <c r="H3691" s="6"/>
      <c r="I3691" s="6"/>
      <c r="J3691" s="6"/>
      <c r="K3691" s="6"/>
      <c r="L3691" s="6"/>
      <c r="M3691" s="6"/>
      <c r="N3691" s="6"/>
      <c r="O3691" s="6"/>
      <c r="P3691" s="6"/>
      <c r="Q3691" s="6"/>
      <c r="R3691" s="6"/>
      <c r="S3691" s="6"/>
      <c r="T3691" s="6"/>
      <c r="U3691" s="6"/>
      <c r="V3691" s="6"/>
      <c r="W3691" s="6"/>
      <c r="X3691" s="6"/>
      <c r="Y3691" s="6"/>
      <c r="Z3691" s="6"/>
      <c r="AA3691" s="6"/>
      <c r="AB3691" s="6"/>
      <c r="AC3691" s="6"/>
      <c r="AD3691" s="6"/>
      <c r="AE3691" s="6"/>
      <c r="AF3691" s="6"/>
      <c r="AG3691" s="6"/>
      <c r="AH3691" s="6"/>
      <c r="AI3691" s="6"/>
      <c r="AJ3691" s="6"/>
      <c r="AK3691" s="6"/>
      <c r="AL3691" s="6"/>
      <c r="AM3691" s="6"/>
      <c r="AN3691" s="6"/>
      <c r="AO3691" s="6"/>
      <c r="AP3691" s="6"/>
      <c r="AQ3691" s="21"/>
      <c r="AR3691" s="21"/>
      <c r="AS3691" s="21"/>
      <c r="AT3691" s="6"/>
      <c r="AU3691" s="6"/>
      <c r="AV3691" s="6"/>
      <c r="AW3691" s="6"/>
    </row>
    <row r="3692" spans="1:49" x14ac:dyDescent="0.35">
      <c r="A3692" s="20"/>
      <c r="B3692" s="20"/>
      <c r="C3692" s="20"/>
      <c r="D3692" s="20"/>
      <c r="E3692" s="6"/>
      <c r="F3692" s="6"/>
      <c r="G3692" s="6"/>
      <c r="H3692" s="6"/>
      <c r="I3692" s="6"/>
      <c r="J3692" s="6"/>
      <c r="K3692" s="6"/>
      <c r="L3692" s="6"/>
      <c r="M3692" s="6"/>
      <c r="N3692" s="6"/>
      <c r="O3692" s="6"/>
      <c r="P3692" s="6"/>
      <c r="Q3692" s="6"/>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21"/>
      <c r="AR3692" s="21"/>
      <c r="AS3692" s="21"/>
      <c r="AT3692" s="6"/>
      <c r="AU3692" s="6"/>
      <c r="AV3692" s="6"/>
      <c r="AW3692" s="6"/>
    </row>
    <row r="3693" spans="1:49" x14ac:dyDescent="0.35">
      <c r="A3693" s="20"/>
      <c r="B3693" s="20"/>
      <c r="C3693" s="20"/>
      <c r="D3693" s="20"/>
      <c r="E3693" s="6"/>
      <c r="F3693" s="6"/>
      <c r="G3693" s="6"/>
      <c r="H3693" s="6"/>
      <c r="I3693" s="6"/>
      <c r="J3693" s="6"/>
      <c r="K3693" s="6"/>
      <c r="L3693" s="6"/>
      <c r="M3693" s="6"/>
      <c r="N3693" s="6"/>
      <c r="O3693" s="6"/>
      <c r="P3693" s="6"/>
      <c r="Q3693" s="6"/>
      <c r="R3693" s="6"/>
      <c r="S3693" s="6"/>
      <c r="T3693" s="6"/>
      <c r="U3693" s="6"/>
      <c r="V3693" s="6"/>
      <c r="W3693" s="6"/>
      <c r="X3693" s="6"/>
      <c r="Y3693" s="6"/>
      <c r="Z3693" s="6"/>
      <c r="AA3693" s="6"/>
      <c r="AB3693" s="6"/>
      <c r="AC3693" s="6"/>
      <c r="AD3693" s="6"/>
      <c r="AE3693" s="6"/>
      <c r="AF3693" s="6"/>
      <c r="AG3693" s="6"/>
      <c r="AH3693" s="6"/>
      <c r="AI3693" s="6"/>
      <c r="AJ3693" s="6"/>
      <c r="AK3693" s="6"/>
      <c r="AL3693" s="6"/>
      <c r="AM3693" s="6"/>
      <c r="AN3693" s="6"/>
      <c r="AO3693" s="6"/>
      <c r="AP3693" s="6"/>
      <c r="AQ3693" s="21"/>
      <c r="AR3693" s="21"/>
      <c r="AS3693" s="21"/>
      <c r="AT3693" s="6"/>
      <c r="AU3693" s="6"/>
      <c r="AV3693" s="6"/>
      <c r="AW3693" s="6"/>
    </row>
    <row r="3694" spans="1:49" x14ac:dyDescent="0.35">
      <c r="A3694" s="20"/>
      <c r="B3694" s="20"/>
      <c r="C3694" s="20"/>
      <c r="D3694" s="20"/>
      <c r="E3694" s="6"/>
      <c r="F3694" s="6"/>
      <c r="G3694" s="6"/>
      <c r="H3694" s="6"/>
      <c r="I3694" s="6"/>
      <c r="J3694" s="6"/>
      <c r="K3694" s="6"/>
      <c r="L3694" s="6"/>
      <c r="M3694" s="6"/>
      <c r="N3694" s="6"/>
      <c r="O3694" s="6"/>
      <c r="P3694" s="6"/>
      <c r="Q3694" s="6"/>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21"/>
      <c r="AR3694" s="21"/>
      <c r="AS3694" s="21"/>
      <c r="AT3694" s="6"/>
      <c r="AU3694" s="6"/>
      <c r="AV3694" s="6"/>
      <c r="AW3694" s="6"/>
    </row>
    <row r="3695" spans="1:49" x14ac:dyDescent="0.35">
      <c r="A3695" s="20"/>
      <c r="B3695" s="20"/>
      <c r="C3695" s="20"/>
      <c r="D3695" s="20"/>
      <c r="E3695" s="6"/>
      <c r="F3695" s="6"/>
      <c r="G3695" s="6"/>
      <c r="H3695" s="6"/>
      <c r="I3695" s="6"/>
      <c r="J3695" s="6"/>
      <c r="K3695" s="6"/>
      <c r="L3695" s="6"/>
      <c r="M3695" s="6"/>
      <c r="N3695" s="6"/>
      <c r="O3695" s="6"/>
      <c r="P3695" s="6"/>
      <c r="Q3695" s="6"/>
      <c r="R3695" s="6"/>
      <c r="S3695" s="6"/>
      <c r="T3695" s="6"/>
      <c r="U3695" s="6"/>
      <c r="V3695" s="6"/>
      <c r="W3695" s="6"/>
      <c r="X3695" s="6"/>
      <c r="Y3695" s="6"/>
      <c r="Z3695" s="6"/>
      <c r="AA3695" s="6"/>
      <c r="AB3695" s="6"/>
      <c r="AC3695" s="6"/>
      <c r="AD3695" s="6"/>
      <c r="AE3695" s="6"/>
      <c r="AF3695" s="6"/>
      <c r="AG3695" s="6"/>
      <c r="AH3695" s="6"/>
      <c r="AI3695" s="6"/>
      <c r="AJ3695" s="6"/>
      <c r="AK3695" s="6"/>
      <c r="AL3695" s="6"/>
      <c r="AM3695" s="6"/>
      <c r="AN3695" s="6"/>
      <c r="AO3695" s="6"/>
      <c r="AP3695" s="6"/>
      <c r="AQ3695" s="21"/>
      <c r="AR3695" s="21"/>
      <c r="AS3695" s="21"/>
      <c r="AT3695" s="6"/>
      <c r="AU3695" s="6"/>
      <c r="AV3695" s="6"/>
      <c r="AW3695" s="6"/>
    </row>
    <row r="3696" spans="1:49" x14ac:dyDescent="0.35">
      <c r="A3696" s="20"/>
      <c r="B3696" s="20"/>
      <c r="C3696" s="20"/>
      <c r="D3696" s="20"/>
      <c r="E3696" s="6"/>
      <c r="F3696" s="6"/>
      <c r="G3696" s="6"/>
      <c r="H3696" s="6"/>
      <c r="I3696" s="6"/>
      <c r="J3696" s="6"/>
      <c r="K3696" s="6"/>
      <c r="L3696" s="6"/>
      <c r="M3696" s="6"/>
      <c r="N3696" s="6"/>
      <c r="O3696" s="6"/>
      <c r="P3696" s="6"/>
      <c r="Q3696" s="6"/>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21"/>
      <c r="AR3696" s="21"/>
      <c r="AS3696" s="21"/>
      <c r="AT3696" s="6"/>
      <c r="AU3696" s="6"/>
      <c r="AV3696" s="6"/>
      <c r="AW3696" s="6"/>
    </row>
    <row r="3697" spans="1:49" x14ac:dyDescent="0.35">
      <c r="A3697" s="20"/>
      <c r="B3697" s="20"/>
      <c r="C3697" s="20"/>
      <c r="D3697" s="20"/>
      <c r="E3697" s="6"/>
      <c r="F3697" s="6"/>
      <c r="G3697" s="6"/>
      <c r="H3697" s="6"/>
      <c r="I3697" s="6"/>
      <c r="J3697" s="6"/>
      <c r="K3697" s="6"/>
      <c r="L3697" s="6"/>
      <c r="M3697" s="6"/>
      <c r="N3697" s="6"/>
      <c r="O3697" s="6"/>
      <c r="P3697" s="6"/>
      <c r="Q3697" s="6"/>
      <c r="R3697" s="6"/>
      <c r="S3697" s="6"/>
      <c r="T3697" s="6"/>
      <c r="U3697" s="6"/>
      <c r="V3697" s="6"/>
      <c r="W3697" s="6"/>
      <c r="X3697" s="6"/>
      <c r="Y3697" s="6"/>
      <c r="Z3697" s="6"/>
      <c r="AA3697" s="6"/>
      <c r="AB3697" s="6"/>
      <c r="AC3697" s="6"/>
      <c r="AD3697" s="6"/>
      <c r="AE3697" s="6"/>
      <c r="AF3697" s="6"/>
      <c r="AG3697" s="6"/>
      <c r="AH3697" s="6"/>
      <c r="AI3697" s="6"/>
      <c r="AJ3697" s="6"/>
      <c r="AK3697" s="6"/>
      <c r="AL3697" s="6"/>
      <c r="AM3697" s="6"/>
      <c r="AN3697" s="6"/>
      <c r="AO3697" s="6"/>
      <c r="AP3697" s="6"/>
      <c r="AQ3697" s="21"/>
      <c r="AR3697" s="21"/>
      <c r="AS3697" s="21"/>
      <c r="AT3697" s="6"/>
      <c r="AU3697" s="6"/>
      <c r="AV3697" s="6"/>
      <c r="AW3697" s="6"/>
    </row>
    <row r="3698" spans="1:49" x14ac:dyDescent="0.35">
      <c r="A3698" s="20"/>
      <c r="B3698" s="20"/>
      <c r="C3698" s="20"/>
      <c r="D3698" s="20"/>
      <c r="E3698" s="6"/>
      <c r="F3698" s="6"/>
      <c r="G3698" s="6"/>
      <c r="H3698" s="6"/>
      <c r="I3698" s="6"/>
      <c r="J3698" s="6"/>
      <c r="K3698" s="6"/>
      <c r="L3698" s="6"/>
      <c r="M3698" s="6"/>
      <c r="N3698" s="6"/>
      <c r="O3698" s="6"/>
      <c r="P3698" s="6"/>
      <c r="Q3698" s="6"/>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21"/>
      <c r="AR3698" s="21"/>
      <c r="AS3698" s="21"/>
      <c r="AT3698" s="6"/>
      <c r="AU3698" s="6"/>
      <c r="AV3698" s="6"/>
      <c r="AW3698" s="6"/>
    </row>
    <row r="3699" spans="1:49" x14ac:dyDescent="0.35">
      <c r="A3699" s="20"/>
      <c r="B3699" s="20"/>
      <c r="C3699" s="20"/>
      <c r="D3699" s="20"/>
      <c r="E3699" s="6"/>
      <c r="F3699" s="6"/>
      <c r="G3699" s="6"/>
      <c r="H3699" s="6"/>
      <c r="I3699" s="6"/>
      <c r="J3699" s="6"/>
      <c r="K3699" s="6"/>
      <c r="L3699" s="6"/>
      <c r="M3699" s="6"/>
      <c r="N3699" s="6"/>
      <c r="O3699" s="6"/>
      <c r="P3699" s="6"/>
      <c r="Q3699" s="6"/>
      <c r="R3699" s="6"/>
      <c r="S3699" s="6"/>
      <c r="T3699" s="6"/>
      <c r="U3699" s="6"/>
      <c r="V3699" s="6"/>
      <c r="W3699" s="6"/>
      <c r="X3699" s="6"/>
      <c r="Y3699" s="6"/>
      <c r="Z3699" s="6"/>
      <c r="AA3699" s="6"/>
      <c r="AB3699" s="6"/>
      <c r="AC3699" s="6"/>
      <c r="AD3699" s="6"/>
      <c r="AE3699" s="6"/>
      <c r="AF3699" s="6"/>
      <c r="AG3699" s="6"/>
      <c r="AH3699" s="6"/>
      <c r="AI3699" s="6"/>
      <c r="AJ3699" s="6"/>
      <c r="AK3699" s="6"/>
      <c r="AL3699" s="6"/>
      <c r="AM3699" s="6"/>
      <c r="AN3699" s="6"/>
      <c r="AO3699" s="6"/>
      <c r="AP3699" s="6"/>
      <c r="AQ3699" s="21"/>
      <c r="AR3699" s="21"/>
      <c r="AS3699" s="21"/>
      <c r="AT3699" s="6"/>
      <c r="AU3699" s="6"/>
      <c r="AV3699" s="6"/>
      <c r="AW3699" s="6"/>
    </row>
    <row r="3700" spans="1:49" x14ac:dyDescent="0.35">
      <c r="A3700" s="20"/>
      <c r="B3700" s="20"/>
      <c r="C3700" s="20"/>
      <c r="D3700" s="20"/>
      <c r="E3700" s="6"/>
      <c r="F3700" s="6"/>
      <c r="G3700" s="6"/>
      <c r="H3700" s="6"/>
      <c r="I3700" s="6"/>
      <c r="J3700" s="6"/>
      <c r="K3700" s="6"/>
      <c r="L3700" s="6"/>
      <c r="M3700" s="6"/>
      <c r="N3700" s="6"/>
      <c r="O3700" s="6"/>
      <c r="P3700" s="6"/>
      <c r="Q3700" s="6"/>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21"/>
      <c r="AR3700" s="21"/>
      <c r="AS3700" s="21"/>
      <c r="AT3700" s="6"/>
      <c r="AU3700" s="6"/>
      <c r="AV3700" s="6"/>
      <c r="AW3700" s="6"/>
    </row>
    <row r="3701" spans="1:49" x14ac:dyDescent="0.35">
      <c r="A3701" s="20"/>
      <c r="B3701" s="20"/>
      <c r="C3701" s="20"/>
      <c r="D3701" s="20"/>
      <c r="E3701" s="6"/>
      <c r="F3701" s="6"/>
      <c r="G3701" s="6"/>
      <c r="H3701" s="6"/>
      <c r="I3701" s="6"/>
      <c r="J3701" s="6"/>
      <c r="K3701" s="6"/>
      <c r="L3701" s="6"/>
      <c r="M3701" s="6"/>
      <c r="N3701" s="6"/>
      <c r="O3701" s="6"/>
      <c r="P3701" s="6"/>
      <c r="Q3701" s="6"/>
      <c r="R3701" s="6"/>
      <c r="S3701" s="6"/>
      <c r="T3701" s="6"/>
      <c r="U3701" s="6"/>
      <c r="V3701" s="6"/>
      <c r="W3701" s="6"/>
      <c r="X3701" s="6"/>
      <c r="Y3701" s="6"/>
      <c r="Z3701" s="6"/>
      <c r="AA3701" s="6"/>
      <c r="AB3701" s="6"/>
      <c r="AC3701" s="6"/>
      <c r="AD3701" s="6"/>
      <c r="AE3701" s="6"/>
      <c r="AF3701" s="6"/>
      <c r="AG3701" s="6"/>
      <c r="AH3701" s="6"/>
      <c r="AI3701" s="6"/>
      <c r="AJ3701" s="6"/>
      <c r="AK3701" s="6"/>
      <c r="AL3701" s="6"/>
      <c r="AM3701" s="6"/>
      <c r="AN3701" s="6"/>
      <c r="AO3701" s="6"/>
      <c r="AP3701" s="6"/>
      <c r="AQ3701" s="21"/>
      <c r="AR3701" s="21"/>
      <c r="AS3701" s="21"/>
      <c r="AT3701" s="6"/>
      <c r="AU3701" s="6"/>
      <c r="AV3701" s="6"/>
      <c r="AW3701" s="6"/>
    </row>
    <row r="3702" spans="1:49" x14ac:dyDescent="0.35">
      <c r="A3702" s="20"/>
      <c r="B3702" s="20"/>
      <c r="C3702" s="20"/>
      <c r="D3702" s="20"/>
      <c r="E3702" s="6"/>
      <c r="F3702" s="6"/>
      <c r="G3702" s="6"/>
      <c r="H3702" s="6"/>
      <c r="I3702" s="6"/>
      <c r="J3702" s="6"/>
      <c r="K3702" s="6"/>
      <c r="L3702" s="6"/>
      <c r="M3702" s="6"/>
      <c r="N3702" s="6"/>
      <c r="O3702" s="6"/>
      <c r="P3702" s="6"/>
      <c r="Q3702" s="6"/>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21"/>
      <c r="AR3702" s="21"/>
      <c r="AS3702" s="21"/>
      <c r="AT3702" s="6"/>
      <c r="AU3702" s="6"/>
      <c r="AV3702" s="6"/>
      <c r="AW3702" s="6"/>
    </row>
    <row r="3703" spans="1:49" x14ac:dyDescent="0.35">
      <c r="A3703" s="20"/>
      <c r="B3703" s="20"/>
      <c r="C3703" s="20"/>
      <c r="D3703" s="20"/>
      <c r="E3703" s="6"/>
      <c r="F3703" s="6"/>
      <c r="G3703" s="6"/>
      <c r="H3703" s="6"/>
      <c r="I3703" s="6"/>
      <c r="J3703" s="6"/>
      <c r="K3703" s="6"/>
      <c r="L3703" s="6"/>
      <c r="M3703" s="6"/>
      <c r="N3703" s="6"/>
      <c r="O3703" s="6"/>
      <c r="P3703" s="6"/>
      <c r="Q3703" s="6"/>
      <c r="R3703" s="6"/>
      <c r="S3703" s="6"/>
      <c r="T3703" s="6"/>
      <c r="U3703" s="6"/>
      <c r="V3703" s="6"/>
      <c r="W3703" s="6"/>
      <c r="X3703" s="6"/>
      <c r="Y3703" s="6"/>
      <c r="Z3703" s="6"/>
      <c r="AA3703" s="6"/>
      <c r="AB3703" s="6"/>
      <c r="AC3703" s="6"/>
      <c r="AD3703" s="6"/>
      <c r="AE3703" s="6"/>
      <c r="AF3703" s="6"/>
      <c r="AG3703" s="6"/>
      <c r="AH3703" s="6"/>
      <c r="AI3703" s="6"/>
      <c r="AJ3703" s="6"/>
      <c r="AK3703" s="6"/>
      <c r="AL3703" s="6"/>
      <c r="AM3703" s="6"/>
      <c r="AN3703" s="6"/>
      <c r="AO3703" s="6"/>
      <c r="AP3703" s="6"/>
      <c r="AQ3703" s="21"/>
      <c r="AR3703" s="21"/>
      <c r="AS3703" s="21"/>
      <c r="AT3703" s="6"/>
      <c r="AU3703" s="6"/>
      <c r="AV3703" s="6"/>
      <c r="AW3703" s="6"/>
    </row>
    <row r="3704" spans="1:49" x14ac:dyDescent="0.35">
      <c r="A3704" s="20"/>
      <c r="B3704" s="20"/>
      <c r="C3704" s="20"/>
      <c r="D3704" s="20"/>
      <c r="E3704" s="6"/>
      <c r="F3704" s="6"/>
      <c r="G3704" s="6"/>
      <c r="H3704" s="6"/>
      <c r="I3704" s="6"/>
      <c r="J3704" s="6"/>
      <c r="K3704" s="6"/>
      <c r="L3704" s="6"/>
      <c r="M3704" s="6"/>
      <c r="N3704" s="6"/>
      <c r="O3704" s="6"/>
      <c r="P3704" s="6"/>
      <c r="Q3704" s="6"/>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21"/>
      <c r="AR3704" s="21"/>
      <c r="AS3704" s="21"/>
      <c r="AT3704" s="6"/>
      <c r="AU3704" s="6"/>
      <c r="AV3704" s="6"/>
      <c r="AW3704" s="6"/>
    </row>
    <row r="3705" spans="1:49" x14ac:dyDescent="0.35">
      <c r="A3705" s="20"/>
      <c r="B3705" s="20"/>
      <c r="C3705" s="20"/>
      <c r="D3705" s="20"/>
      <c r="E3705" s="6"/>
      <c r="F3705" s="6"/>
      <c r="G3705" s="6"/>
      <c r="H3705" s="6"/>
      <c r="I3705" s="6"/>
      <c r="J3705" s="6"/>
      <c r="K3705" s="6"/>
      <c r="L3705" s="6"/>
      <c r="M3705" s="6"/>
      <c r="N3705" s="6"/>
      <c r="O3705" s="6"/>
      <c r="P3705" s="6"/>
      <c r="Q3705" s="6"/>
      <c r="R3705" s="6"/>
      <c r="S3705" s="6"/>
      <c r="T3705" s="6"/>
      <c r="U3705" s="6"/>
      <c r="V3705" s="6"/>
      <c r="W3705" s="6"/>
      <c r="X3705" s="6"/>
      <c r="Y3705" s="6"/>
      <c r="Z3705" s="6"/>
      <c r="AA3705" s="6"/>
      <c r="AB3705" s="6"/>
      <c r="AC3705" s="6"/>
      <c r="AD3705" s="6"/>
      <c r="AE3705" s="6"/>
      <c r="AF3705" s="6"/>
      <c r="AG3705" s="6"/>
      <c r="AH3705" s="6"/>
      <c r="AI3705" s="6"/>
      <c r="AJ3705" s="6"/>
      <c r="AK3705" s="6"/>
      <c r="AL3705" s="6"/>
      <c r="AM3705" s="6"/>
      <c r="AN3705" s="6"/>
      <c r="AO3705" s="6"/>
      <c r="AP3705" s="6"/>
      <c r="AQ3705" s="21"/>
      <c r="AR3705" s="21"/>
      <c r="AS3705" s="21"/>
      <c r="AT3705" s="6"/>
      <c r="AU3705" s="6"/>
      <c r="AV3705" s="6"/>
      <c r="AW3705" s="6"/>
    </row>
    <row r="3706" spans="1:49" x14ac:dyDescent="0.35">
      <c r="A3706" s="20"/>
      <c r="B3706" s="20"/>
      <c r="C3706" s="20"/>
      <c r="D3706" s="20"/>
      <c r="E3706" s="6"/>
      <c r="F3706" s="6"/>
      <c r="G3706" s="6"/>
      <c r="H3706" s="6"/>
      <c r="I3706" s="6"/>
      <c r="J3706" s="6"/>
      <c r="K3706" s="6"/>
      <c r="L3706" s="6"/>
      <c r="M3706" s="6"/>
      <c r="N3706" s="6"/>
      <c r="O3706" s="6"/>
      <c r="P3706" s="6"/>
      <c r="Q3706" s="6"/>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21"/>
      <c r="AR3706" s="21"/>
      <c r="AS3706" s="21"/>
      <c r="AT3706" s="6"/>
      <c r="AU3706" s="6"/>
      <c r="AV3706" s="6"/>
      <c r="AW3706" s="6"/>
    </row>
    <row r="3707" spans="1:49" x14ac:dyDescent="0.35">
      <c r="A3707" s="20"/>
      <c r="B3707" s="20"/>
      <c r="C3707" s="20"/>
      <c r="D3707" s="20"/>
      <c r="E3707" s="6"/>
      <c r="F3707" s="6"/>
      <c r="G3707" s="6"/>
      <c r="H3707" s="6"/>
      <c r="I3707" s="6"/>
      <c r="J3707" s="6"/>
      <c r="K3707" s="6"/>
      <c r="L3707" s="6"/>
      <c r="M3707" s="6"/>
      <c r="N3707" s="6"/>
      <c r="O3707" s="6"/>
      <c r="P3707" s="6"/>
      <c r="Q3707" s="6"/>
      <c r="R3707" s="6"/>
      <c r="S3707" s="6"/>
      <c r="T3707" s="6"/>
      <c r="U3707" s="6"/>
      <c r="V3707" s="6"/>
      <c r="W3707" s="6"/>
      <c r="X3707" s="6"/>
      <c r="Y3707" s="6"/>
      <c r="Z3707" s="6"/>
      <c r="AA3707" s="6"/>
      <c r="AB3707" s="6"/>
      <c r="AC3707" s="6"/>
      <c r="AD3707" s="6"/>
      <c r="AE3707" s="6"/>
      <c r="AF3707" s="6"/>
      <c r="AG3707" s="6"/>
      <c r="AH3707" s="6"/>
      <c r="AI3707" s="6"/>
      <c r="AJ3707" s="6"/>
      <c r="AK3707" s="6"/>
      <c r="AL3707" s="6"/>
      <c r="AM3707" s="6"/>
      <c r="AN3707" s="6"/>
      <c r="AO3707" s="6"/>
      <c r="AP3707" s="6"/>
      <c r="AQ3707" s="21"/>
      <c r="AR3707" s="21"/>
      <c r="AS3707" s="21"/>
      <c r="AT3707" s="6"/>
      <c r="AU3707" s="6"/>
      <c r="AV3707" s="6"/>
      <c r="AW3707" s="6"/>
    </row>
    <row r="3708" spans="1:49" x14ac:dyDescent="0.35">
      <c r="A3708" s="20"/>
      <c r="B3708" s="20"/>
      <c r="C3708" s="20"/>
      <c r="D3708" s="20"/>
      <c r="E3708" s="6"/>
      <c r="F3708" s="6"/>
      <c r="G3708" s="6"/>
      <c r="H3708" s="6"/>
      <c r="I3708" s="6"/>
      <c r="J3708" s="6"/>
      <c r="K3708" s="6"/>
      <c r="L3708" s="6"/>
      <c r="M3708" s="6"/>
      <c r="N3708" s="6"/>
      <c r="O3708" s="6"/>
      <c r="P3708" s="6"/>
      <c r="Q3708" s="6"/>
      <c r="R3708" s="6"/>
      <c r="S3708" s="6"/>
      <c r="T3708" s="6"/>
      <c r="U3708" s="6"/>
      <c r="V3708" s="6"/>
      <c r="W3708" s="6"/>
      <c r="X3708" s="6"/>
      <c r="Y3708" s="6"/>
      <c r="Z3708" s="6"/>
      <c r="AA3708" s="6"/>
      <c r="AB3708" s="6"/>
      <c r="AC3708" s="6"/>
      <c r="AD3708" s="6"/>
      <c r="AE3708" s="6"/>
      <c r="AF3708" s="6"/>
      <c r="AG3708" s="6"/>
      <c r="AH3708" s="6"/>
      <c r="AI3708" s="6"/>
      <c r="AJ3708" s="6"/>
      <c r="AK3708" s="6"/>
      <c r="AL3708" s="6"/>
      <c r="AM3708" s="6"/>
      <c r="AN3708" s="6"/>
      <c r="AO3708" s="6"/>
      <c r="AP3708" s="6"/>
      <c r="AQ3708" s="21"/>
      <c r="AR3708" s="21"/>
      <c r="AS3708" s="21"/>
      <c r="AT3708" s="6"/>
      <c r="AU3708" s="6"/>
      <c r="AV3708" s="6"/>
      <c r="AW3708" s="6"/>
    </row>
    <row r="3709" spans="1:49" x14ac:dyDescent="0.35">
      <c r="A3709" s="20"/>
      <c r="B3709" s="20"/>
      <c r="C3709" s="20"/>
      <c r="D3709" s="20"/>
      <c r="E3709" s="6"/>
      <c r="F3709" s="6"/>
      <c r="G3709" s="6"/>
      <c r="H3709" s="6"/>
      <c r="I3709" s="6"/>
      <c r="J3709" s="6"/>
      <c r="K3709" s="6"/>
      <c r="L3709" s="6"/>
      <c r="M3709" s="6"/>
      <c r="N3709" s="6"/>
      <c r="O3709" s="6"/>
      <c r="P3709" s="6"/>
      <c r="Q3709" s="6"/>
      <c r="R3709" s="6"/>
      <c r="S3709" s="6"/>
      <c r="T3709" s="6"/>
      <c r="U3709" s="6"/>
      <c r="V3709" s="6"/>
      <c r="W3709" s="6"/>
      <c r="X3709" s="6"/>
      <c r="Y3709" s="6"/>
      <c r="Z3709" s="6"/>
      <c r="AA3709" s="6"/>
      <c r="AB3709" s="6"/>
      <c r="AC3709" s="6"/>
      <c r="AD3709" s="6"/>
      <c r="AE3709" s="6"/>
      <c r="AF3709" s="6"/>
      <c r="AG3709" s="6"/>
      <c r="AH3709" s="6"/>
      <c r="AI3709" s="6"/>
      <c r="AJ3709" s="6"/>
      <c r="AK3709" s="6"/>
      <c r="AL3709" s="6"/>
      <c r="AM3709" s="6"/>
      <c r="AN3709" s="6"/>
      <c r="AO3709" s="6"/>
      <c r="AP3709" s="6"/>
      <c r="AQ3709" s="21"/>
      <c r="AR3709" s="21"/>
      <c r="AS3709" s="21"/>
      <c r="AT3709" s="6"/>
      <c r="AU3709" s="6"/>
      <c r="AV3709" s="6"/>
      <c r="AW3709" s="6"/>
    </row>
    <row r="3710" spans="1:49" x14ac:dyDescent="0.35">
      <c r="A3710" s="20"/>
      <c r="B3710" s="20"/>
      <c r="C3710" s="20"/>
      <c r="D3710" s="20"/>
      <c r="E3710" s="6"/>
      <c r="F3710" s="6"/>
      <c r="G3710" s="6"/>
      <c r="H3710" s="6"/>
      <c r="I3710" s="6"/>
      <c r="J3710" s="6"/>
      <c r="K3710" s="6"/>
      <c r="L3710" s="6"/>
      <c r="M3710" s="6"/>
      <c r="N3710" s="6"/>
      <c r="O3710" s="6"/>
      <c r="P3710" s="6"/>
      <c r="Q3710" s="6"/>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21"/>
      <c r="AR3710" s="21"/>
      <c r="AS3710" s="21"/>
      <c r="AT3710" s="6"/>
      <c r="AU3710" s="6"/>
      <c r="AV3710" s="6"/>
      <c r="AW3710" s="6"/>
    </row>
    <row r="3711" spans="1:49" x14ac:dyDescent="0.35">
      <c r="A3711" s="20"/>
      <c r="B3711" s="20"/>
      <c r="C3711" s="20"/>
      <c r="D3711" s="20"/>
      <c r="E3711" s="6"/>
      <c r="F3711" s="6"/>
      <c r="G3711" s="6"/>
      <c r="H3711" s="6"/>
      <c r="I3711" s="6"/>
      <c r="J3711" s="6"/>
      <c r="K3711" s="6"/>
      <c r="L3711" s="6"/>
      <c r="M3711" s="6"/>
      <c r="N3711" s="6"/>
      <c r="O3711" s="6"/>
      <c r="P3711" s="6"/>
      <c r="Q3711" s="6"/>
      <c r="R3711" s="6"/>
      <c r="S3711" s="6"/>
      <c r="T3711" s="6"/>
      <c r="U3711" s="6"/>
      <c r="V3711" s="6"/>
      <c r="W3711" s="6"/>
      <c r="X3711" s="6"/>
      <c r="Y3711" s="6"/>
      <c r="Z3711" s="6"/>
      <c r="AA3711" s="6"/>
      <c r="AB3711" s="6"/>
      <c r="AC3711" s="6"/>
      <c r="AD3711" s="6"/>
      <c r="AE3711" s="6"/>
      <c r="AF3711" s="6"/>
      <c r="AG3711" s="6"/>
      <c r="AH3711" s="6"/>
      <c r="AI3711" s="6"/>
      <c r="AJ3711" s="6"/>
      <c r="AK3711" s="6"/>
      <c r="AL3711" s="6"/>
      <c r="AM3711" s="6"/>
      <c r="AN3711" s="6"/>
      <c r="AO3711" s="6"/>
      <c r="AP3711" s="6"/>
      <c r="AQ3711" s="21"/>
      <c r="AR3711" s="21"/>
      <c r="AS3711" s="21"/>
      <c r="AT3711" s="6"/>
      <c r="AU3711" s="6"/>
      <c r="AV3711" s="6"/>
      <c r="AW3711" s="6"/>
    </row>
    <row r="3712" spans="1:49" x14ac:dyDescent="0.35">
      <c r="A3712" s="20"/>
      <c r="B3712" s="20"/>
      <c r="C3712" s="20"/>
      <c r="D3712" s="20"/>
      <c r="E3712" s="6"/>
      <c r="F3712" s="6"/>
      <c r="G3712" s="6"/>
      <c r="H3712" s="6"/>
      <c r="I3712" s="6"/>
      <c r="J3712" s="6"/>
      <c r="K3712" s="6"/>
      <c r="L3712" s="6"/>
      <c r="M3712" s="6"/>
      <c r="N3712" s="6"/>
      <c r="O3712" s="6"/>
      <c r="P3712" s="6"/>
      <c r="Q3712" s="6"/>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21"/>
      <c r="AR3712" s="21"/>
      <c r="AS3712" s="21"/>
      <c r="AT3712" s="6"/>
      <c r="AU3712" s="6"/>
      <c r="AV3712" s="6"/>
      <c r="AW3712" s="6"/>
    </row>
    <row r="3713" spans="1:49" x14ac:dyDescent="0.35">
      <c r="A3713" s="20"/>
      <c r="B3713" s="20"/>
      <c r="C3713" s="20"/>
      <c r="D3713" s="20"/>
      <c r="E3713" s="6"/>
      <c r="F3713" s="6"/>
      <c r="G3713" s="6"/>
      <c r="H3713" s="6"/>
      <c r="I3713" s="6"/>
      <c r="J3713" s="6"/>
      <c r="K3713" s="6"/>
      <c r="L3713" s="6"/>
      <c r="M3713" s="6"/>
      <c r="N3713" s="6"/>
      <c r="O3713" s="6"/>
      <c r="P3713" s="6"/>
      <c r="Q3713" s="6"/>
      <c r="R3713" s="6"/>
      <c r="S3713" s="6"/>
      <c r="T3713" s="6"/>
      <c r="U3713" s="6"/>
      <c r="V3713" s="6"/>
      <c r="W3713" s="6"/>
      <c r="X3713" s="6"/>
      <c r="Y3713" s="6"/>
      <c r="Z3713" s="6"/>
      <c r="AA3713" s="6"/>
      <c r="AB3713" s="6"/>
      <c r="AC3713" s="6"/>
      <c r="AD3713" s="6"/>
      <c r="AE3713" s="6"/>
      <c r="AF3713" s="6"/>
      <c r="AG3713" s="6"/>
      <c r="AH3713" s="6"/>
      <c r="AI3713" s="6"/>
      <c r="AJ3713" s="6"/>
      <c r="AK3713" s="6"/>
      <c r="AL3713" s="6"/>
      <c r="AM3713" s="6"/>
      <c r="AN3713" s="6"/>
      <c r="AO3713" s="6"/>
      <c r="AP3713" s="6"/>
      <c r="AQ3713" s="21"/>
      <c r="AR3713" s="21"/>
      <c r="AS3713" s="21"/>
      <c r="AT3713" s="6"/>
      <c r="AU3713" s="6"/>
      <c r="AV3713" s="6"/>
      <c r="AW3713" s="6"/>
    </row>
    <row r="3714" spans="1:49" x14ac:dyDescent="0.35">
      <c r="A3714" s="20"/>
      <c r="B3714" s="20"/>
      <c r="C3714" s="20"/>
      <c r="D3714" s="20"/>
      <c r="E3714" s="6"/>
      <c r="F3714" s="6"/>
      <c r="G3714" s="6"/>
      <c r="H3714" s="6"/>
      <c r="I3714" s="6"/>
      <c r="J3714" s="6"/>
      <c r="K3714" s="6"/>
      <c r="L3714" s="6"/>
      <c r="M3714" s="6"/>
      <c r="N3714" s="6"/>
      <c r="O3714" s="6"/>
      <c r="P3714" s="6"/>
      <c r="Q3714" s="6"/>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21"/>
      <c r="AR3714" s="21"/>
      <c r="AS3714" s="21"/>
      <c r="AT3714" s="6"/>
      <c r="AU3714" s="6"/>
      <c r="AV3714" s="6"/>
      <c r="AW3714" s="6"/>
    </row>
    <row r="3715" spans="1:49" x14ac:dyDescent="0.35">
      <c r="A3715" s="20"/>
      <c r="B3715" s="20"/>
      <c r="C3715" s="20"/>
      <c r="D3715" s="20"/>
      <c r="E3715" s="6"/>
      <c r="F3715" s="6"/>
      <c r="G3715" s="6"/>
      <c r="H3715" s="6"/>
      <c r="I3715" s="6"/>
      <c r="J3715" s="6"/>
      <c r="K3715" s="6"/>
      <c r="L3715" s="6"/>
      <c r="M3715" s="6"/>
      <c r="N3715" s="6"/>
      <c r="O3715" s="6"/>
      <c r="P3715" s="6"/>
      <c r="Q3715" s="6"/>
      <c r="R3715" s="6"/>
      <c r="S3715" s="6"/>
      <c r="T3715" s="6"/>
      <c r="U3715" s="6"/>
      <c r="V3715" s="6"/>
      <c r="W3715" s="6"/>
      <c r="X3715" s="6"/>
      <c r="Y3715" s="6"/>
      <c r="Z3715" s="6"/>
      <c r="AA3715" s="6"/>
      <c r="AB3715" s="6"/>
      <c r="AC3715" s="6"/>
      <c r="AD3715" s="6"/>
      <c r="AE3715" s="6"/>
      <c r="AF3715" s="6"/>
      <c r="AG3715" s="6"/>
      <c r="AH3715" s="6"/>
      <c r="AI3715" s="6"/>
      <c r="AJ3715" s="6"/>
      <c r="AK3715" s="6"/>
      <c r="AL3715" s="6"/>
      <c r="AM3715" s="6"/>
      <c r="AN3715" s="6"/>
      <c r="AO3715" s="6"/>
      <c r="AP3715" s="6"/>
      <c r="AQ3715" s="21"/>
      <c r="AR3715" s="21"/>
      <c r="AS3715" s="21"/>
      <c r="AT3715" s="6"/>
      <c r="AU3715" s="6"/>
      <c r="AV3715" s="6"/>
      <c r="AW3715" s="6"/>
    </row>
    <row r="3716" spans="1:49" x14ac:dyDescent="0.35">
      <c r="A3716" s="20"/>
      <c r="B3716" s="20"/>
      <c r="C3716" s="20"/>
      <c r="D3716" s="20"/>
      <c r="E3716" s="6"/>
      <c r="F3716" s="6"/>
      <c r="G3716" s="6"/>
      <c r="H3716" s="6"/>
      <c r="I3716" s="6"/>
      <c r="J3716" s="6"/>
      <c r="K3716" s="6"/>
      <c r="L3716" s="6"/>
      <c r="M3716" s="6"/>
      <c r="N3716" s="6"/>
      <c r="O3716" s="6"/>
      <c r="P3716" s="6"/>
      <c r="Q3716" s="6"/>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21"/>
      <c r="AR3716" s="21"/>
      <c r="AS3716" s="21"/>
      <c r="AT3716" s="6"/>
      <c r="AU3716" s="6"/>
      <c r="AV3716" s="6"/>
      <c r="AW3716" s="6"/>
    </row>
    <row r="3717" spans="1:49" x14ac:dyDescent="0.35">
      <c r="A3717" s="20"/>
      <c r="B3717" s="20"/>
      <c r="C3717" s="20"/>
      <c r="D3717" s="20"/>
      <c r="E3717" s="6"/>
      <c r="F3717" s="6"/>
      <c r="G3717" s="6"/>
      <c r="H3717" s="6"/>
      <c r="I3717" s="6"/>
      <c r="J3717" s="6"/>
      <c r="K3717" s="6"/>
      <c r="L3717" s="6"/>
      <c r="M3717" s="6"/>
      <c r="N3717" s="6"/>
      <c r="O3717" s="6"/>
      <c r="P3717" s="6"/>
      <c r="Q3717" s="6"/>
      <c r="R3717" s="6"/>
      <c r="S3717" s="6"/>
      <c r="T3717" s="6"/>
      <c r="U3717" s="6"/>
      <c r="V3717" s="6"/>
      <c r="W3717" s="6"/>
      <c r="X3717" s="6"/>
      <c r="Y3717" s="6"/>
      <c r="Z3717" s="6"/>
      <c r="AA3717" s="6"/>
      <c r="AB3717" s="6"/>
      <c r="AC3717" s="6"/>
      <c r="AD3717" s="6"/>
      <c r="AE3717" s="6"/>
      <c r="AF3717" s="6"/>
      <c r="AG3717" s="6"/>
      <c r="AH3717" s="6"/>
      <c r="AI3717" s="6"/>
      <c r="AJ3717" s="6"/>
      <c r="AK3717" s="6"/>
      <c r="AL3717" s="6"/>
      <c r="AM3717" s="6"/>
      <c r="AN3717" s="6"/>
      <c r="AO3717" s="6"/>
      <c r="AP3717" s="6"/>
      <c r="AQ3717" s="21"/>
      <c r="AR3717" s="21"/>
      <c r="AS3717" s="21"/>
      <c r="AT3717" s="6"/>
      <c r="AU3717" s="6"/>
      <c r="AV3717" s="6"/>
      <c r="AW3717" s="6"/>
    </row>
    <row r="3718" spans="1:49" x14ac:dyDescent="0.35">
      <c r="A3718" s="20"/>
      <c r="B3718" s="20"/>
      <c r="C3718" s="20"/>
      <c r="D3718" s="20"/>
      <c r="E3718" s="6"/>
      <c r="F3718" s="6"/>
      <c r="G3718" s="6"/>
      <c r="H3718" s="6"/>
      <c r="I3718" s="6"/>
      <c r="J3718" s="6"/>
      <c r="K3718" s="6"/>
      <c r="L3718" s="6"/>
      <c r="M3718" s="6"/>
      <c r="N3718" s="6"/>
      <c r="O3718" s="6"/>
      <c r="P3718" s="6"/>
      <c r="Q3718" s="6"/>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21"/>
      <c r="AR3718" s="21"/>
      <c r="AS3718" s="21"/>
      <c r="AT3718" s="6"/>
      <c r="AU3718" s="6"/>
      <c r="AV3718" s="6"/>
      <c r="AW3718" s="6"/>
    </row>
    <row r="3719" spans="1:49" x14ac:dyDescent="0.35">
      <c r="A3719" s="20"/>
      <c r="B3719" s="20"/>
      <c r="C3719" s="20"/>
      <c r="D3719" s="20"/>
      <c r="E3719" s="6"/>
      <c r="F3719" s="6"/>
      <c r="G3719" s="6"/>
      <c r="H3719" s="6"/>
      <c r="I3719" s="6"/>
      <c r="J3719" s="6"/>
      <c r="K3719" s="6"/>
      <c r="L3719" s="6"/>
      <c r="M3719" s="6"/>
      <c r="N3719" s="6"/>
      <c r="O3719" s="6"/>
      <c r="P3719" s="6"/>
      <c r="Q3719" s="6"/>
      <c r="R3719" s="6"/>
      <c r="S3719" s="6"/>
      <c r="T3719" s="6"/>
      <c r="U3719" s="6"/>
      <c r="V3719" s="6"/>
      <c r="W3719" s="6"/>
      <c r="X3719" s="6"/>
      <c r="Y3719" s="6"/>
      <c r="Z3719" s="6"/>
      <c r="AA3719" s="6"/>
      <c r="AB3719" s="6"/>
      <c r="AC3719" s="6"/>
      <c r="AD3719" s="6"/>
      <c r="AE3719" s="6"/>
      <c r="AF3719" s="6"/>
      <c r="AG3719" s="6"/>
      <c r="AH3719" s="6"/>
      <c r="AI3719" s="6"/>
      <c r="AJ3719" s="6"/>
      <c r="AK3719" s="6"/>
      <c r="AL3719" s="6"/>
      <c r="AM3719" s="6"/>
      <c r="AN3719" s="6"/>
      <c r="AO3719" s="6"/>
      <c r="AP3719" s="6"/>
      <c r="AQ3719" s="21"/>
      <c r="AR3719" s="21"/>
      <c r="AS3719" s="21"/>
      <c r="AT3719" s="6"/>
      <c r="AU3719" s="6"/>
      <c r="AV3719" s="6"/>
      <c r="AW3719" s="6"/>
    </row>
    <row r="3720" spans="1:49" x14ac:dyDescent="0.35">
      <c r="A3720" s="20"/>
      <c r="B3720" s="20"/>
      <c r="C3720" s="20"/>
      <c r="D3720" s="20"/>
      <c r="E3720" s="6"/>
      <c r="F3720" s="6"/>
      <c r="G3720" s="6"/>
      <c r="H3720" s="6"/>
      <c r="I3720" s="6"/>
      <c r="J3720" s="6"/>
      <c r="K3720" s="6"/>
      <c r="L3720" s="6"/>
      <c r="M3720" s="6"/>
      <c r="N3720" s="6"/>
      <c r="O3720" s="6"/>
      <c r="P3720" s="6"/>
      <c r="Q3720" s="6"/>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21"/>
      <c r="AR3720" s="21"/>
      <c r="AS3720" s="21"/>
      <c r="AT3720" s="6"/>
      <c r="AU3720" s="6"/>
      <c r="AV3720" s="6"/>
      <c r="AW3720" s="6"/>
    </row>
    <row r="3721" spans="1:49" x14ac:dyDescent="0.35">
      <c r="A3721" s="20"/>
      <c r="B3721" s="20"/>
      <c r="C3721" s="20"/>
      <c r="D3721" s="20"/>
      <c r="E3721" s="6"/>
      <c r="F3721" s="6"/>
      <c r="G3721" s="6"/>
      <c r="H3721" s="6"/>
      <c r="I3721" s="6"/>
      <c r="J3721" s="6"/>
      <c r="K3721" s="6"/>
      <c r="L3721" s="6"/>
      <c r="M3721" s="6"/>
      <c r="N3721" s="6"/>
      <c r="O3721" s="6"/>
      <c r="P3721" s="6"/>
      <c r="Q3721" s="6"/>
      <c r="R3721" s="6"/>
      <c r="S3721" s="6"/>
      <c r="T3721" s="6"/>
      <c r="U3721" s="6"/>
      <c r="V3721" s="6"/>
      <c r="W3721" s="6"/>
      <c r="X3721" s="6"/>
      <c r="Y3721" s="6"/>
      <c r="Z3721" s="6"/>
      <c r="AA3721" s="6"/>
      <c r="AB3721" s="6"/>
      <c r="AC3721" s="6"/>
      <c r="AD3721" s="6"/>
      <c r="AE3721" s="6"/>
      <c r="AF3721" s="6"/>
      <c r="AG3721" s="6"/>
      <c r="AH3721" s="6"/>
      <c r="AI3721" s="6"/>
      <c r="AJ3721" s="6"/>
      <c r="AK3721" s="6"/>
      <c r="AL3721" s="6"/>
      <c r="AM3721" s="6"/>
      <c r="AN3721" s="6"/>
      <c r="AO3721" s="6"/>
      <c r="AP3721" s="6"/>
      <c r="AQ3721" s="21"/>
      <c r="AR3721" s="21"/>
      <c r="AS3721" s="21"/>
      <c r="AT3721" s="6"/>
      <c r="AU3721" s="6"/>
      <c r="AV3721" s="6"/>
      <c r="AW3721" s="6"/>
    </row>
    <row r="3722" spans="1:49" x14ac:dyDescent="0.35">
      <c r="A3722" s="20"/>
      <c r="B3722" s="20"/>
      <c r="C3722" s="20"/>
      <c r="D3722" s="20"/>
      <c r="E3722" s="6"/>
      <c r="F3722" s="6"/>
      <c r="G3722" s="6"/>
      <c r="H3722" s="6"/>
      <c r="I3722" s="6"/>
      <c r="J3722" s="6"/>
      <c r="K3722" s="6"/>
      <c r="L3722" s="6"/>
      <c r="M3722" s="6"/>
      <c r="N3722" s="6"/>
      <c r="O3722" s="6"/>
      <c r="P3722" s="6"/>
      <c r="Q3722" s="6"/>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21"/>
      <c r="AR3722" s="21"/>
      <c r="AS3722" s="21"/>
      <c r="AT3722" s="6"/>
      <c r="AU3722" s="6"/>
      <c r="AV3722" s="6"/>
      <c r="AW3722" s="6"/>
    </row>
    <row r="3723" spans="1:49" x14ac:dyDescent="0.35">
      <c r="A3723" s="20"/>
      <c r="B3723" s="20"/>
      <c r="C3723" s="20"/>
      <c r="D3723" s="20"/>
      <c r="E3723" s="6"/>
      <c r="F3723" s="6"/>
      <c r="G3723" s="6"/>
      <c r="H3723" s="6"/>
      <c r="I3723" s="6"/>
      <c r="J3723" s="6"/>
      <c r="K3723" s="6"/>
      <c r="L3723" s="6"/>
      <c r="M3723" s="6"/>
      <c r="N3723" s="6"/>
      <c r="O3723" s="6"/>
      <c r="P3723" s="6"/>
      <c r="Q3723" s="6"/>
      <c r="R3723" s="6"/>
      <c r="S3723" s="6"/>
      <c r="T3723" s="6"/>
      <c r="U3723" s="6"/>
      <c r="V3723" s="6"/>
      <c r="W3723" s="6"/>
      <c r="X3723" s="6"/>
      <c r="Y3723" s="6"/>
      <c r="Z3723" s="6"/>
      <c r="AA3723" s="6"/>
      <c r="AB3723" s="6"/>
      <c r="AC3723" s="6"/>
      <c r="AD3723" s="6"/>
      <c r="AE3723" s="6"/>
      <c r="AF3723" s="6"/>
      <c r="AG3723" s="6"/>
      <c r="AH3723" s="6"/>
      <c r="AI3723" s="6"/>
      <c r="AJ3723" s="6"/>
      <c r="AK3723" s="6"/>
      <c r="AL3723" s="6"/>
      <c r="AM3723" s="6"/>
      <c r="AN3723" s="6"/>
      <c r="AO3723" s="6"/>
      <c r="AP3723" s="6"/>
      <c r="AQ3723" s="21"/>
      <c r="AR3723" s="21"/>
      <c r="AS3723" s="21"/>
      <c r="AT3723" s="6"/>
      <c r="AU3723" s="6"/>
      <c r="AV3723" s="6"/>
      <c r="AW3723" s="6"/>
    </row>
    <row r="3724" spans="1:49" x14ac:dyDescent="0.35">
      <c r="A3724" s="20"/>
      <c r="B3724" s="20"/>
      <c r="C3724" s="20"/>
      <c r="D3724" s="20"/>
      <c r="E3724" s="6"/>
      <c r="F3724" s="6"/>
      <c r="G3724" s="6"/>
      <c r="H3724" s="6"/>
      <c r="I3724" s="6"/>
      <c r="J3724" s="6"/>
      <c r="K3724" s="6"/>
      <c r="L3724" s="6"/>
      <c r="M3724" s="6"/>
      <c r="N3724" s="6"/>
      <c r="O3724" s="6"/>
      <c r="P3724" s="6"/>
      <c r="Q3724" s="6"/>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21"/>
      <c r="AR3724" s="21"/>
      <c r="AS3724" s="21"/>
      <c r="AT3724" s="6"/>
      <c r="AU3724" s="6"/>
      <c r="AV3724" s="6"/>
      <c r="AW3724" s="6"/>
    </row>
    <row r="3725" spans="1:49" x14ac:dyDescent="0.35">
      <c r="A3725" s="20"/>
      <c r="B3725" s="20"/>
      <c r="C3725" s="20"/>
      <c r="D3725" s="20"/>
      <c r="E3725" s="6"/>
      <c r="F3725" s="6"/>
      <c r="G3725" s="6"/>
      <c r="H3725" s="6"/>
      <c r="I3725" s="6"/>
      <c r="J3725" s="6"/>
      <c r="K3725" s="6"/>
      <c r="L3725" s="6"/>
      <c r="M3725" s="6"/>
      <c r="N3725" s="6"/>
      <c r="O3725" s="6"/>
      <c r="P3725" s="6"/>
      <c r="Q3725" s="6"/>
      <c r="R3725" s="6"/>
      <c r="S3725" s="6"/>
      <c r="T3725" s="6"/>
      <c r="U3725" s="6"/>
      <c r="V3725" s="6"/>
      <c r="W3725" s="6"/>
      <c r="X3725" s="6"/>
      <c r="Y3725" s="6"/>
      <c r="Z3725" s="6"/>
      <c r="AA3725" s="6"/>
      <c r="AB3725" s="6"/>
      <c r="AC3725" s="6"/>
      <c r="AD3725" s="6"/>
      <c r="AE3725" s="6"/>
      <c r="AF3725" s="6"/>
      <c r="AG3725" s="6"/>
      <c r="AH3725" s="6"/>
      <c r="AI3725" s="6"/>
      <c r="AJ3725" s="6"/>
      <c r="AK3725" s="6"/>
      <c r="AL3725" s="6"/>
      <c r="AM3725" s="6"/>
      <c r="AN3725" s="6"/>
      <c r="AO3725" s="6"/>
      <c r="AP3725" s="6"/>
      <c r="AQ3725" s="21"/>
      <c r="AR3725" s="21"/>
      <c r="AS3725" s="21"/>
      <c r="AT3725" s="6"/>
      <c r="AU3725" s="6"/>
      <c r="AV3725" s="6"/>
      <c r="AW3725" s="6"/>
    </row>
    <row r="3726" spans="1:49" x14ac:dyDescent="0.35">
      <c r="A3726" s="20"/>
      <c r="B3726" s="20"/>
      <c r="C3726" s="20"/>
      <c r="D3726" s="20"/>
      <c r="E3726" s="6"/>
      <c r="F3726" s="6"/>
      <c r="G3726" s="6"/>
      <c r="H3726" s="6"/>
      <c r="I3726" s="6"/>
      <c r="J3726" s="6"/>
      <c r="K3726" s="6"/>
      <c r="L3726" s="6"/>
      <c r="M3726" s="6"/>
      <c r="N3726" s="6"/>
      <c r="O3726" s="6"/>
      <c r="P3726" s="6"/>
      <c r="Q3726" s="6"/>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21"/>
      <c r="AR3726" s="21"/>
      <c r="AS3726" s="21"/>
      <c r="AT3726" s="6"/>
      <c r="AU3726" s="6"/>
      <c r="AV3726" s="6"/>
      <c r="AW3726" s="6"/>
    </row>
    <row r="3727" spans="1:49" x14ac:dyDescent="0.35">
      <c r="A3727" s="20"/>
      <c r="B3727" s="20"/>
      <c r="C3727" s="20"/>
      <c r="D3727" s="20"/>
      <c r="E3727" s="6"/>
      <c r="F3727" s="6"/>
      <c r="G3727" s="6"/>
      <c r="H3727" s="6"/>
      <c r="I3727" s="6"/>
      <c r="J3727" s="6"/>
      <c r="K3727" s="6"/>
      <c r="L3727" s="6"/>
      <c r="M3727" s="6"/>
      <c r="N3727" s="6"/>
      <c r="O3727" s="6"/>
      <c r="P3727" s="6"/>
      <c r="Q3727" s="6"/>
      <c r="R3727" s="6"/>
      <c r="S3727" s="6"/>
      <c r="T3727" s="6"/>
      <c r="U3727" s="6"/>
      <c r="V3727" s="6"/>
      <c r="W3727" s="6"/>
      <c r="X3727" s="6"/>
      <c r="Y3727" s="6"/>
      <c r="Z3727" s="6"/>
      <c r="AA3727" s="6"/>
      <c r="AB3727" s="6"/>
      <c r="AC3727" s="6"/>
      <c r="AD3727" s="6"/>
      <c r="AE3727" s="6"/>
      <c r="AF3727" s="6"/>
      <c r="AG3727" s="6"/>
      <c r="AH3727" s="6"/>
      <c r="AI3727" s="6"/>
      <c r="AJ3727" s="6"/>
      <c r="AK3727" s="6"/>
      <c r="AL3727" s="6"/>
      <c r="AM3727" s="6"/>
      <c r="AN3727" s="6"/>
      <c r="AO3727" s="6"/>
      <c r="AP3727" s="6"/>
      <c r="AQ3727" s="21"/>
      <c r="AR3727" s="21"/>
      <c r="AS3727" s="21"/>
      <c r="AT3727" s="6"/>
      <c r="AU3727" s="6"/>
      <c r="AV3727" s="6"/>
      <c r="AW3727" s="6"/>
    </row>
    <row r="3728" spans="1:49" x14ac:dyDescent="0.35">
      <c r="A3728" s="20"/>
      <c r="B3728" s="20"/>
      <c r="C3728" s="20"/>
      <c r="D3728" s="20"/>
      <c r="E3728" s="6"/>
      <c r="F3728" s="6"/>
      <c r="G3728" s="6"/>
      <c r="H3728" s="6"/>
      <c r="I3728" s="6"/>
      <c r="J3728" s="6"/>
      <c r="K3728" s="6"/>
      <c r="L3728" s="6"/>
      <c r="M3728" s="6"/>
      <c r="N3728" s="6"/>
      <c r="O3728" s="6"/>
      <c r="P3728" s="6"/>
      <c r="Q3728" s="6"/>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21"/>
      <c r="AR3728" s="21"/>
      <c r="AS3728" s="21"/>
      <c r="AT3728" s="6"/>
      <c r="AU3728" s="6"/>
      <c r="AV3728" s="6"/>
      <c r="AW3728" s="6"/>
    </row>
    <row r="3729" spans="1:49" x14ac:dyDescent="0.35">
      <c r="A3729" s="20"/>
      <c r="B3729" s="20"/>
      <c r="C3729" s="20"/>
      <c r="D3729" s="20"/>
      <c r="E3729" s="6"/>
      <c r="F3729" s="6"/>
      <c r="G3729" s="6"/>
      <c r="H3729" s="6"/>
      <c r="I3729" s="6"/>
      <c r="J3729" s="6"/>
      <c r="K3729" s="6"/>
      <c r="L3729" s="6"/>
      <c r="M3729" s="6"/>
      <c r="N3729" s="6"/>
      <c r="O3729" s="6"/>
      <c r="P3729" s="6"/>
      <c r="Q3729" s="6"/>
      <c r="R3729" s="6"/>
      <c r="S3729" s="6"/>
      <c r="T3729" s="6"/>
      <c r="U3729" s="6"/>
      <c r="V3729" s="6"/>
      <c r="W3729" s="6"/>
      <c r="X3729" s="6"/>
      <c r="Y3729" s="6"/>
      <c r="Z3729" s="6"/>
      <c r="AA3729" s="6"/>
      <c r="AB3729" s="6"/>
      <c r="AC3729" s="6"/>
      <c r="AD3729" s="6"/>
      <c r="AE3729" s="6"/>
      <c r="AF3729" s="6"/>
      <c r="AG3729" s="6"/>
      <c r="AH3729" s="6"/>
      <c r="AI3729" s="6"/>
      <c r="AJ3729" s="6"/>
      <c r="AK3729" s="6"/>
      <c r="AL3729" s="6"/>
      <c r="AM3729" s="6"/>
      <c r="AN3729" s="6"/>
      <c r="AO3729" s="6"/>
      <c r="AP3729" s="6"/>
      <c r="AQ3729" s="21"/>
      <c r="AR3729" s="21"/>
      <c r="AS3729" s="21"/>
      <c r="AT3729" s="6"/>
      <c r="AU3729" s="6"/>
      <c r="AV3729" s="6"/>
      <c r="AW3729" s="6"/>
    </row>
    <row r="3730" spans="1:49" x14ac:dyDescent="0.35">
      <c r="A3730" s="20"/>
      <c r="B3730" s="20"/>
      <c r="C3730" s="20"/>
      <c r="D3730" s="20"/>
      <c r="E3730" s="6"/>
      <c r="F3730" s="6"/>
      <c r="G3730" s="6"/>
      <c r="H3730" s="6"/>
      <c r="I3730" s="6"/>
      <c r="J3730" s="6"/>
      <c r="K3730" s="6"/>
      <c r="L3730" s="6"/>
      <c r="M3730" s="6"/>
      <c r="N3730" s="6"/>
      <c r="O3730" s="6"/>
      <c r="P3730" s="6"/>
      <c r="Q3730" s="6"/>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21"/>
      <c r="AR3730" s="21"/>
      <c r="AS3730" s="21"/>
      <c r="AT3730" s="6"/>
      <c r="AU3730" s="6"/>
      <c r="AV3730" s="6"/>
      <c r="AW3730" s="6"/>
    </row>
    <row r="3731" spans="1:49" x14ac:dyDescent="0.35">
      <c r="A3731" s="20"/>
      <c r="B3731" s="20"/>
      <c r="C3731" s="20"/>
      <c r="D3731" s="20"/>
      <c r="E3731" s="6"/>
      <c r="F3731" s="6"/>
      <c r="G3731" s="6"/>
      <c r="H3731" s="6"/>
      <c r="I3731" s="6"/>
      <c r="J3731" s="6"/>
      <c r="K3731" s="6"/>
      <c r="L3731" s="6"/>
      <c r="M3731" s="6"/>
      <c r="N3731" s="6"/>
      <c r="O3731" s="6"/>
      <c r="P3731" s="6"/>
      <c r="Q3731" s="6"/>
      <c r="R3731" s="6"/>
      <c r="S3731" s="6"/>
      <c r="T3731" s="6"/>
      <c r="U3731" s="6"/>
      <c r="V3731" s="6"/>
      <c r="W3731" s="6"/>
      <c r="X3731" s="6"/>
      <c r="Y3731" s="6"/>
      <c r="Z3731" s="6"/>
      <c r="AA3731" s="6"/>
      <c r="AB3731" s="6"/>
      <c r="AC3731" s="6"/>
      <c r="AD3731" s="6"/>
      <c r="AE3731" s="6"/>
      <c r="AF3731" s="6"/>
      <c r="AG3731" s="6"/>
      <c r="AH3731" s="6"/>
      <c r="AI3731" s="6"/>
      <c r="AJ3731" s="6"/>
      <c r="AK3731" s="6"/>
      <c r="AL3731" s="6"/>
      <c r="AM3731" s="6"/>
      <c r="AN3731" s="6"/>
      <c r="AO3731" s="6"/>
      <c r="AP3731" s="6"/>
      <c r="AQ3731" s="21"/>
      <c r="AR3731" s="21"/>
      <c r="AS3731" s="21"/>
      <c r="AT3731" s="6"/>
      <c r="AU3731" s="6"/>
      <c r="AV3731" s="6"/>
      <c r="AW3731" s="6"/>
    </row>
    <row r="3732" spans="1:49" x14ac:dyDescent="0.35">
      <c r="A3732" s="20"/>
      <c r="B3732" s="20"/>
      <c r="C3732" s="20"/>
      <c r="D3732" s="20"/>
      <c r="E3732" s="6"/>
      <c r="F3732" s="6"/>
      <c r="G3732" s="6"/>
      <c r="H3732" s="6"/>
      <c r="I3732" s="6"/>
      <c r="J3732" s="6"/>
      <c r="K3732" s="6"/>
      <c r="L3732" s="6"/>
      <c r="M3732" s="6"/>
      <c r="N3732" s="6"/>
      <c r="O3732" s="6"/>
      <c r="P3732" s="6"/>
      <c r="Q3732" s="6"/>
      <c r="R3732" s="6"/>
      <c r="S3732" s="6"/>
      <c r="T3732" s="6"/>
      <c r="U3732" s="6"/>
      <c r="V3732" s="6"/>
      <c r="W3732" s="6"/>
      <c r="X3732" s="6"/>
      <c r="Y3732" s="6"/>
      <c r="Z3732" s="6"/>
      <c r="AA3732" s="6"/>
      <c r="AB3732" s="6"/>
      <c r="AC3732" s="6"/>
      <c r="AD3732" s="6"/>
      <c r="AE3732" s="6"/>
      <c r="AF3732" s="6"/>
      <c r="AG3732" s="6"/>
      <c r="AH3732" s="6"/>
      <c r="AI3732" s="6"/>
      <c r="AJ3732" s="6"/>
      <c r="AK3732" s="6"/>
      <c r="AL3732" s="6"/>
      <c r="AM3732" s="6"/>
      <c r="AN3732" s="6"/>
      <c r="AO3732" s="6"/>
      <c r="AP3732" s="6"/>
      <c r="AQ3732" s="21"/>
      <c r="AR3732" s="21"/>
      <c r="AS3732" s="21"/>
      <c r="AT3732" s="6"/>
      <c r="AU3732" s="6"/>
      <c r="AV3732" s="6"/>
      <c r="AW3732" s="6"/>
    </row>
    <row r="3733" spans="1:49" x14ac:dyDescent="0.35">
      <c r="A3733" s="20"/>
      <c r="B3733" s="20"/>
      <c r="C3733" s="20"/>
      <c r="D3733" s="20"/>
      <c r="E3733" s="6"/>
      <c r="F3733" s="6"/>
      <c r="G3733" s="6"/>
      <c r="H3733" s="6"/>
      <c r="I3733" s="6"/>
      <c r="J3733" s="6"/>
      <c r="K3733" s="6"/>
      <c r="L3733" s="6"/>
      <c r="M3733" s="6"/>
      <c r="N3733" s="6"/>
      <c r="O3733" s="6"/>
      <c r="P3733" s="6"/>
      <c r="Q3733" s="6"/>
      <c r="R3733" s="6"/>
      <c r="S3733" s="6"/>
      <c r="T3733" s="6"/>
      <c r="U3733" s="6"/>
      <c r="V3733" s="6"/>
      <c r="W3733" s="6"/>
      <c r="X3733" s="6"/>
      <c r="Y3733" s="6"/>
      <c r="Z3733" s="6"/>
      <c r="AA3733" s="6"/>
      <c r="AB3733" s="6"/>
      <c r="AC3733" s="6"/>
      <c r="AD3733" s="6"/>
      <c r="AE3733" s="6"/>
      <c r="AF3733" s="6"/>
      <c r="AG3733" s="6"/>
      <c r="AH3733" s="6"/>
      <c r="AI3733" s="6"/>
      <c r="AJ3733" s="6"/>
      <c r="AK3733" s="6"/>
      <c r="AL3733" s="6"/>
      <c r="AM3733" s="6"/>
      <c r="AN3733" s="6"/>
      <c r="AO3733" s="6"/>
      <c r="AP3733" s="6"/>
      <c r="AQ3733" s="21"/>
      <c r="AR3733" s="21"/>
      <c r="AS3733" s="21"/>
      <c r="AT3733" s="6"/>
      <c r="AU3733" s="6"/>
      <c r="AV3733" s="6"/>
      <c r="AW3733" s="6"/>
    </row>
    <row r="3734" spans="1:49" x14ac:dyDescent="0.35">
      <c r="A3734" s="20"/>
      <c r="B3734" s="20"/>
      <c r="C3734" s="20"/>
      <c r="D3734" s="20"/>
      <c r="E3734" s="6"/>
      <c r="F3734" s="6"/>
      <c r="G3734" s="6"/>
      <c r="H3734" s="6"/>
      <c r="I3734" s="6"/>
      <c r="J3734" s="6"/>
      <c r="K3734" s="6"/>
      <c r="L3734" s="6"/>
      <c r="M3734" s="6"/>
      <c r="N3734" s="6"/>
      <c r="O3734" s="6"/>
      <c r="P3734" s="6"/>
      <c r="Q3734" s="6"/>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21"/>
      <c r="AR3734" s="21"/>
      <c r="AS3734" s="21"/>
      <c r="AT3734" s="6"/>
      <c r="AU3734" s="6"/>
      <c r="AV3734" s="6"/>
      <c r="AW3734" s="6"/>
    </row>
    <row r="3735" spans="1:49" x14ac:dyDescent="0.35">
      <c r="A3735" s="20"/>
      <c r="B3735" s="20"/>
      <c r="C3735" s="20"/>
      <c r="D3735" s="20"/>
      <c r="E3735" s="6"/>
      <c r="F3735" s="6"/>
      <c r="G3735" s="6"/>
      <c r="H3735" s="6"/>
      <c r="I3735" s="6"/>
      <c r="J3735" s="6"/>
      <c r="K3735" s="6"/>
      <c r="L3735" s="6"/>
      <c r="M3735" s="6"/>
      <c r="N3735" s="6"/>
      <c r="O3735" s="6"/>
      <c r="P3735" s="6"/>
      <c r="Q3735" s="6"/>
      <c r="R3735" s="6"/>
      <c r="S3735" s="6"/>
      <c r="T3735" s="6"/>
      <c r="U3735" s="6"/>
      <c r="V3735" s="6"/>
      <c r="W3735" s="6"/>
      <c r="X3735" s="6"/>
      <c r="Y3735" s="6"/>
      <c r="Z3735" s="6"/>
      <c r="AA3735" s="6"/>
      <c r="AB3735" s="6"/>
      <c r="AC3735" s="6"/>
      <c r="AD3735" s="6"/>
      <c r="AE3735" s="6"/>
      <c r="AF3735" s="6"/>
      <c r="AG3735" s="6"/>
      <c r="AH3735" s="6"/>
      <c r="AI3735" s="6"/>
      <c r="AJ3735" s="6"/>
      <c r="AK3735" s="6"/>
      <c r="AL3735" s="6"/>
      <c r="AM3735" s="6"/>
      <c r="AN3735" s="6"/>
      <c r="AO3735" s="6"/>
      <c r="AP3735" s="6"/>
      <c r="AQ3735" s="21"/>
      <c r="AR3735" s="21"/>
      <c r="AS3735" s="21"/>
      <c r="AT3735" s="6"/>
      <c r="AU3735" s="6"/>
      <c r="AV3735" s="6"/>
      <c r="AW3735" s="6"/>
    </row>
    <row r="3736" spans="1:49" x14ac:dyDescent="0.35">
      <c r="A3736" s="20"/>
      <c r="B3736" s="20"/>
      <c r="C3736" s="20"/>
      <c r="D3736" s="20"/>
      <c r="E3736" s="6"/>
      <c r="F3736" s="6"/>
      <c r="G3736" s="6"/>
      <c r="H3736" s="6"/>
      <c r="I3736" s="6"/>
      <c r="J3736" s="6"/>
      <c r="K3736" s="6"/>
      <c r="L3736" s="6"/>
      <c r="M3736" s="6"/>
      <c r="N3736" s="6"/>
      <c r="O3736" s="6"/>
      <c r="P3736" s="6"/>
      <c r="Q3736" s="6"/>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21"/>
      <c r="AR3736" s="21"/>
      <c r="AS3736" s="21"/>
      <c r="AT3736" s="6"/>
      <c r="AU3736" s="6"/>
      <c r="AV3736" s="6"/>
      <c r="AW3736" s="6"/>
    </row>
    <row r="3737" spans="1:49" x14ac:dyDescent="0.35">
      <c r="A3737" s="20"/>
      <c r="B3737" s="20"/>
      <c r="C3737" s="20"/>
      <c r="D3737" s="20"/>
      <c r="E3737" s="6"/>
      <c r="F3737" s="6"/>
      <c r="G3737" s="6"/>
      <c r="H3737" s="6"/>
      <c r="I3737" s="6"/>
      <c r="J3737" s="6"/>
      <c r="K3737" s="6"/>
      <c r="L3737" s="6"/>
      <c r="M3737" s="6"/>
      <c r="N3737" s="6"/>
      <c r="O3737" s="6"/>
      <c r="P3737" s="6"/>
      <c r="Q3737" s="6"/>
      <c r="R3737" s="6"/>
      <c r="S3737" s="6"/>
      <c r="T3737" s="6"/>
      <c r="U3737" s="6"/>
      <c r="V3737" s="6"/>
      <c r="W3737" s="6"/>
      <c r="X3737" s="6"/>
      <c r="Y3737" s="6"/>
      <c r="Z3737" s="6"/>
      <c r="AA3737" s="6"/>
      <c r="AB3737" s="6"/>
      <c r="AC3737" s="6"/>
      <c r="AD3737" s="6"/>
      <c r="AE3737" s="6"/>
      <c r="AF3737" s="6"/>
      <c r="AG3737" s="6"/>
      <c r="AH3737" s="6"/>
      <c r="AI3737" s="6"/>
      <c r="AJ3737" s="6"/>
      <c r="AK3737" s="6"/>
      <c r="AL3737" s="6"/>
      <c r="AM3737" s="6"/>
      <c r="AN3737" s="6"/>
      <c r="AO3737" s="6"/>
      <c r="AP3737" s="6"/>
      <c r="AQ3737" s="21"/>
      <c r="AR3737" s="21"/>
      <c r="AS3737" s="21"/>
      <c r="AT3737" s="6"/>
      <c r="AU3737" s="6"/>
      <c r="AV3737" s="6"/>
      <c r="AW3737" s="6"/>
    </row>
    <row r="3738" spans="1:49" x14ac:dyDescent="0.35">
      <c r="A3738" s="20"/>
      <c r="B3738" s="20"/>
      <c r="C3738" s="20"/>
      <c r="D3738" s="20"/>
      <c r="E3738" s="6"/>
      <c r="F3738" s="6"/>
      <c r="G3738" s="6"/>
      <c r="H3738" s="6"/>
      <c r="I3738" s="6"/>
      <c r="J3738" s="6"/>
      <c r="K3738" s="6"/>
      <c r="L3738" s="6"/>
      <c r="M3738" s="6"/>
      <c r="N3738" s="6"/>
      <c r="O3738" s="6"/>
      <c r="P3738" s="6"/>
      <c r="Q3738" s="6"/>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21"/>
      <c r="AR3738" s="21"/>
      <c r="AS3738" s="21"/>
      <c r="AT3738" s="6"/>
      <c r="AU3738" s="6"/>
      <c r="AV3738" s="6"/>
      <c r="AW3738" s="6"/>
    </row>
    <row r="3739" spans="1:49" x14ac:dyDescent="0.35">
      <c r="A3739" s="20"/>
      <c r="B3739" s="20"/>
      <c r="C3739" s="20"/>
      <c r="D3739" s="20"/>
      <c r="E3739" s="6"/>
      <c r="F3739" s="6"/>
      <c r="G3739" s="6"/>
      <c r="H3739" s="6"/>
      <c r="I3739" s="6"/>
      <c r="J3739" s="6"/>
      <c r="K3739" s="6"/>
      <c r="L3739" s="6"/>
      <c r="M3739" s="6"/>
      <c r="N3739" s="6"/>
      <c r="O3739" s="6"/>
      <c r="P3739" s="6"/>
      <c r="Q3739" s="6"/>
      <c r="R3739" s="6"/>
      <c r="S3739" s="6"/>
      <c r="T3739" s="6"/>
      <c r="U3739" s="6"/>
      <c r="V3739" s="6"/>
      <c r="W3739" s="6"/>
      <c r="X3739" s="6"/>
      <c r="Y3739" s="6"/>
      <c r="Z3739" s="6"/>
      <c r="AA3739" s="6"/>
      <c r="AB3739" s="6"/>
      <c r="AC3739" s="6"/>
      <c r="AD3739" s="6"/>
      <c r="AE3739" s="6"/>
      <c r="AF3739" s="6"/>
      <c r="AG3739" s="6"/>
      <c r="AH3739" s="6"/>
      <c r="AI3739" s="6"/>
      <c r="AJ3739" s="6"/>
      <c r="AK3739" s="6"/>
      <c r="AL3739" s="6"/>
      <c r="AM3739" s="6"/>
      <c r="AN3739" s="6"/>
      <c r="AO3739" s="6"/>
      <c r="AP3739" s="6"/>
      <c r="AQ3739" s="21"/>
      <c r="AR3739" s="21"/>
      <c r="AS3739" s="21"/>
      <c r="AT3739" s="6"/>
      <c r="AU3739" s="6"/>
      <c r="AV3739" s="6"/>
      <c r="AW3739" s="6"/>
    </row>
    <row r="3740" spans="1:49" x14ac:dyDescent="0.35">
      <c r="A3740" s="20"/>
      <c r="B3740" s="20"/>
      <c r="C3740" s="20"/>
      <c r="D3740" s="20"/>
      <c r="E3740" s="6"/>
      <c r="F3740" s="6"/>
      <c r="G3740" s="6"/>
      <c r="H3740" s="6"/>
      <c r="I3740" s="6"/>
      <c r="J3740" s="6"/>
      <c r="K3740" s="6"/>
      <c r="L3740" s="6"/>
      <c r="M3740" s="6"/>
      <c r="N3740" s="6"/>
      <c r="O3740" s="6"/>
      <c r="P3740" s="6"/>
      <c r="Q3740" s="6"/>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21"/>
      <c r="AR3740" s="21"/>
      <c r="AS3740" s="21"/>
      <c r="AT3740" s="6"/>
      <c r="AU3740" s="6"/>
      <c r="AV3740" s="6"/>
      <c r="AW3740" s="6"/>
    </row>
    <row r="3741" spans="1:49" x14ac:dyDescent="0.35">
      <c r="A3741" s="20"/>
      <c r="B3741" s="20"/>
      <c r="C3741" s="20"/>
      <c r="D3741" s="20"/>
      <c r="E3741" s="6"/>
      <c r="F3741" s="6"/>
      <c r="G3741" s="6"/>
      <c r="H3741" s="6"/>
      <c r="I3741" s="6"/>
      <c r="J3741" s="6"/>
      <c r="K3741" s="6"/>
      <c r="L3741" s="6"/>
      <c r="M3741" s="6"/>
      <c r="N3741" s="6"/>
      <c r="O3741" s="6"/>
      <c r="P3741" s="6"/>
      <c r="Q3741" s="6"/>
      <c r="R3741" s="6"/>
      <c r="S3741" s="6"/>
      <c r="T3741" s="6"/>
      <c r="U3741" s="6"/>
      <c r="V3741" s="6"/>
      <c r="W3741" s="6"/>
      <c r="X3741" s="6"/>
      <c r="Y3741" s="6"/>
      <c r="Z3741" s="6"/>
      <c r="AA3741" s="6"/>
      <c r="AB3741" s="6"/>
      <c r="AC3741" s="6"/>
      <c r="AD3741" s="6"/>
      <c r="AE3741" s="6"/>
      <c r="AF3741" s="6"/>
      <c r="AG3741" s="6"/>
      <c r="AH3741" s="6"/>
      <c r="AI3741" s="6"/>
      <c r="AJ3741" s="6"/>
      <c r="AK3741" s="6"/>
      <c r="AL3741" s="6"/>
      <c r="AM3741" s="6"/>
      <c r="AN3741" s="6"/>
      <c r="AO3741" s="6"/>
      <c r="AP3741" s="6"/>
      <c r="AQ3741" s="21"/>
      <c r="AR3741" s="21"/>
      <c r="AS3741" s="21"/>
      <c r="AT3741" s="6"/>
      <c r="AU3741" s="6"/>
      <c r="AV3741" s="6"/>
      <c r="AW3741" s="6"/>
    </row>
    <row r="3742" spans="1:49" x14ac:dyDescent="0.35">
      <c r="A3742" s="20"/>
      <c r="B3742" s="20"/>
      <c r="C3742" s="20"/>
      <c r="D3742" s="20"/>
      <c r="E3742" s="6"/>
      <c r="F3742" s="6"/>
      <c r="G3742" s="6"/>
      <c r="H3742" s="6"/>
      <c r="I3742" s="6"/>
      <c r="J3742" s="6"/>
      <c r="K3742" s="6"/>
      <c r="L3742" s="6"/>
      <c r="M3742" s="6"/>
      <c r="N3742" s="6"/>
      <c r="O3742" s="6"/>
      <c r="P3742" s="6"/>
      <c r="Q3742" s="6"/>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21"/>
      <c r="AR3742" s="21"/>
      <c r="AS3742" s="21"/>
      <c r="AT3742" s="6"/>
      <c r="AU3742" s="6"/>
      <c r="AV3742" s="6"/>
      <c r="AW3742" s="6"/>
    </row>
    <row r="3743" spans="1:49" x14ac:dyDescent="0.35">
      <c r="A3743" s="20"/>
      <c r="B3743" s="20"/>
      <c r="C3743" s="20"/>
      <c r="D3743" s="20"/>
      <c r="E3743" s="6"/>
      <c r="F3743" s="6"/>
      <c r="G3743" s="6"/>
      <c r="H3743" s="6"/>
      <c r="I3743" s="6"/>
      <c r="J3743" s="6"/>
      <c r="K3743" s="6"/>
      <c r="L3743" s="6"/>
      <c r="M3743" s="6"/>
      <c r="N3743" s="6"/>
      <c r="O3743" s="6"/>
      <c r="P3743" s="6"/>
      <c r="Q3743" s="6"/>
      <c r="R3743" s="6"/>
      <c r="S3743" s="6"/>
      <c r="T3743" s="6"/>
      <c r="U3743" s="6"/>
      <c r="V3743" s="6"/>
      <c r="W3743" s="6"/>
      <c r="X3743" s="6"/>
      <c r="Y3743" s="6"/>
      <c r="Z3743" s="6"/>
      <c r="AA3743" s="6"/>
      <c r="AB3743" s="6"/>
      <c r="AC3743" s="6"/>
      <c r="AD3743" s="6"/>
      <c r="AE3743" s="6"/>
      <c r="AF3743" s="6"/>
      <c r="AG3743" s="6"/>
      <c r="AH3743" s="6"/>
      <c r="AI3743" s="6"/>
      <c r="AJ3743" s="6"/>
      <c r="AK3743" s="6"/>
      <c r="AL3743" s="6"/>
      <c r="AM3743" s="6"/>
      <c r="AN3743" s="6"/>
      <c r="AO3743" s="6"/>
      <c r="AP3743" s="6"/>
      <c r="AQ3743" s="21"/>
      <c r="AR3743" s="21"/>
      <c r="AS3743" s="21"/>
      <c r="AT3743" s="6"/>
      <c r="AU3743" s="6"/>
      <c r="AV3743" s="6"/>
      <c r="AW3743" s="6"/>
    </row>
    <row r="3744" spans="1:49" x14ac:dyDescent="0.35">
      <c r="A3744" s="20"/>
      <c r="B3744" s="20"/>
      <c r="C3744" s="20"/>
      <c r="D3744" s="20"/>
      <c r="E3744" s="6"/>
      <c r="F3744" s="6"/>
      <c r="G3744" s="6"/>
      <c r="H3744" s="6"/>
      <c r="I3744" s="6"/>
      <c r="J3744" s="6"/>
      <c r="K3744" s="6"/>
      <c r="L3744" s="6"/>
      <c r="M3744" s="6"/>
      <c r="N3744" s="6"/>
      <c r="O3744" s="6"/>
      <c r="P3744" s="6"/>
      <c r="Q3744" s="6"/>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21"/>
      <c r="AR3744" s="21"/>
      <c r="AS3744" s="21"/>
      <c r="AT3744" s="6"/>
      <c r="AU3744" s="6"/>
      <c r="AV3744" s="6"/>
      <c r="AW3744" s="6"/>
    </row>
    <row r="3745" spans="1:49" x14ac:dyDescent="0.35">
      <c r="A3745" s="20"/>
      <c r="B3745" s="20"/>
      <c r="C3745" s="20"/>
      <c r="D3745" s="20"/>
      <c r="E3745" s="6"/>
      <c r="F3745" s="6"/>
      <c r="G3745" s="6"/>
      <c r="H3745" s="6"/>
      <c r="I3745" s="6"/>
      <c r="J3745" s="6"/>
      <c r="K3745" s="6"/>
      <c r="L3745" s="6"/>
      <c r="M3745" s="6"/>
      <c r="N3745" s="6"/>
      <c r="O3745" s="6"/>
      <c r="P3745" s="6"/>
      <c r="Q3745" s="6"/>
      <c r="R3745" s="6"/>
      <c r="S3745" s="6"/>
      <c r="T3745" s="6"/>
      <c r="U3745" s="6"/>
      <c r="V3745" s="6"/>
      <c r="W3745" s="6"/>
      <c r="X3745" s="6"/>
      <c r="Y3745" s="6"/>
      <c r="Z3745" s="6"/>
      <c r="AA3745" s="6"/>
      <c r="AB3745" s="6"/>
      <c r="AC3745" s="6"/>
      <c r="AD3745" s="6"/>
      <c r="AE3745" s="6"/>
      <c r="AF3745" s="6"/>
      <c r="AG3745" s="6"/>
      <c r="AH3745" s="6"/>
      <c r="AI3745" s="6"/>
      <c r="AJ3745" s="6"/>
      <c r="AK3745" s="6"/>
      <c r="AL3745" s="6"/>
      <c r="AM3745" s="6"/>
      <c r="AN3745" s="6"/>
      <c r="AO3745" s="6"/>
      <c r="AP3745" s="6"/>
      <c r="AQ3745" s="21"/>
      <c r="AR3745" s="21"/>
      <c r="AS3745" s="21"/>
      <c r="AT3745" s="6"/>
      <c r="AU3745" s="6"/>
      <c r="AV3745" s="6"/>
      <c r="AW3745" s="6"/>
    </row>
    <row r="3746" spans="1:49" x14ac:dyDescent="0.35">
      <c r="A3746" s="20"/>
      <c r="B3746" s="20"/>
      <c r="C3746" s="20"/>
      <c r="D3746" s="20"/>
      <c r="E3746" s="6"/>
      <c r="F3746" s="6"/>
      <c r="G3746" s="6"/>
      <c r="H3746" s="6"/>
      <c r="I3746" s="6"/>
      <c r="J3746" s="6"/>
      <c r="K3746" s="6"/>
      <c r="L3746" s="6"/>
      <c r="M3746" s="6"/>
      <c r="N3746" s="6"/>
      <c r="O3746" s="6"/>
      <c r="P3746" s="6"/>
      <c r="Q3746" s="6"/>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21"/>
      <c r="AR3746" s="21"/>
      <c r="AS3746" s="21"/>
      <c r="AT3746" s="6"/>
      <c r="AU3746" s="6"/>
      <c r="AV3746" s="6"/>
      <c r="AW3746" s="6"/>
    </row>
    <row r="3747" spans="1:49" x14ac:dyDescent="0.35">
      <c r="A3747" s="20"/>
      <c r="B3747" s="20"/>
      <c r="C3747" s="20"/>
      <c r="D3747" s="20"/>
      <c r="E3747" s="6"/>
      <c r="F3747" s="6"/>
      <c r="G3747" s="6"/>
      <c r="H3747" s="6"/>
      <c r="I3747" s="6"/>
      <c r="J3747" s="6"/>
      <c r="K3747" s="6"/>
      <c r="L3747" s="6"/>
      <c r="M3747" s="6"/>
      <c r="N3747" s="6"/>
      <c r="O3747" s="6"/>
      <c r="P3747" s="6"/>
      <c r="Q3747" s="6"/>
      <c r="R3747" s="6"/>
      <c r="S3747" s="6"/>
      <c r="T3747" s="6"/>
      <c r="U3747" s="6"/>
      <c r="V3747" s="6"/>
      <c r="W3747" s="6"/>
      <c r="X3747" s="6"/>
      <c r="Y3747" s="6"/>
      <c r="Z3747" s="6"/>
      <c r="AA3747" s="6"/>
      <c r="AB3747" s="6"/>
      <c r="AC3747" s="6"/>
      <c r="AD3747" s="6"/>
      <c r="AE3747" s="6"/>
      <c r="AF3747" s="6"/>
      <c r="AG3747" s="6"/>
      <c r="AH3747" s="6"/>
      <c r="AI3747" s="6"/>
      <c r="AJ3747" s="6"/>
      <c r="AK3747" s="6"/>
      <c r="AL3747" s="6"/>
      <c r="AM3747" s="6"/>
      <c r="AN3747" s="6"/>
      <c r="AO3747" s="6"/>
      <c r="AP3747" s="6"/>
      <c r="AQ3747" s="21"/>
      <c r="AR3747" s="21"/>
      <c r="AS3747" s="21"/>
      <c r="AT3747" s="6"/>
      <c r="AU3747" s="6"/>
      <c r="AV3747" s="6"/>
      <c r="AW3747" s="6"/>
    </row>
    <row r="3748" spans="1:49" x14ac:dyDescent="0.35">
      <c r="A3748" s="20"/>
      <c r="B3748" s="20"/>
      <c r="C3748" s="20"/>
      <c r="D3748" s="20"/>
      <c r="E3748" s="6"/>
      <c r="F3748" s="6"/>
      <c r="G3748" s="6"/>
      <c r="H3748" s="6"/>
      <c r="I3748" s="6"/>
      <c r="J3748" s="6"/>
      <c r="K3748" s="6"/>
      <c r="L3748" s="6"/>
      <c r="M3748" s="6"/>
      <c r="N3748" s="6"/>
      <c r="O3748" s="6"/>
      <c r="P3748" s="6"/>
      <c r="Q3748" s="6"/>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21"/>
      <c r="AR3748" s="21"/>
      <c r="AS3748" s="21"/>
      <c r="AT3748" s="6"/>
      <c r="AU3748" s="6"/>
      <c r="AV3748" s="6"/>
      <c r="AW3748" s="6"/>
    </row>
    <row r="3749" spans="1:49" x14ac:dyDescent="0.35">
      <c r="A3749" s="20"/>
      <c r="B3749" s="20"/>
      <c r="C3749" s="20"/>
      <c r="D3749" s="20"/>
      <c r="E3749" s="6"/>
      <c r="F3749" s="6"/>
      <c r="G3749" s="6"/>
      <c r="H3749" s="6"/>
      <c r="I3749" s="6"/>
      <c r="J3749" s="6"/>
      <c r="K3749" s="6"/>
      <c r="L3749" s="6"/>
      <c r="M3749" s="6"/>
      <c r="N3749" s="6"/>
      <c r="O3749" s="6"/>
      <c r="P3749" s="6"/>
      <c r="Q3749" s="6"/>
      <c r="R3749" s="6"/>
      <c r="S3749" s="6"/>
      <c r="T3749" s="6"/>
      <c r="U3749" s="6"/>
      <c r="V3749" s="6"/>
      <c r="W3749" s="6"/>
      <c r="X3749" s="6"/>
      <c r="Y3749" s="6"/>
      <c r="Z3749" s="6"/>
      <c r="AA3749" s="6"/>
      <c r="AB3749" s="6"/>
      <c r="AC3749" s="6"/>
      <c r="AD3749" s="6"/>
      <c r="AE3749" s="6"/>
      <c r="AF3749" s="6"/>
      <c r="AG3749" s="6"/>
      <c r="AH3749" s="6"/>
      <c r="AI3749" s="6"/>
      <c r="AJ3749" s="6"/>
      <c r="AK3749" s="6"/>
      <c r="AL3749" s="6"/>
      <c r="AM3749" s="6"/>
      <c r="AN3749" s="6"/>
      <c r="AO3749" s="6"/>
      <c r="AP3749" s="6"/>
      <c r="AQ3749" s="21"/>
      <c r="AR3749" s="21"/>
      <c r="AS3749" s="21"/>
      <c r="AT3749" s="6"/>
      <c r="AU3749" s="6"/>
      <c r="AV3749" s="6"/>
      <c r="AW3749" s="6"/>
    </row>
    <row r="3750" spans="1:49" x14ac:dyDescent="0.35">
      <c r="A3750" s="20"/>
      <c r="B3750" s="20"/>
      <c r="C3750" s="20"/>
      <c r="D3750" s="20"/>
      <c r="E3750" s="6"/>
      <c r="F3750" s="6"/>
      <c r="G3750" s="6"/>
      <c r="H3750" s="6"/>
      <c r="I3750" s="6"/>
      <c r="J3750" s="6"/>
      <c r="K3750" s="6"/>
      <c r="L3750" s="6"/>
      <c r="M3750" s="6"/>
      <c r="N3750" s="6"/>
      <c r="O3750" s="6"/>
      <c r="P3750" s="6"/>
      <c r="Q3750" s="6"/>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21"/>
      <c r="AR3750" s="21"/>
      <c r="AS3750" s="21"/>
      <c r="AT3750" s="6"/>
      <c r="AU3750" s="6"/>
      <c r="AV3750" s="6"/>
      <c r="AW3750" s="6"/>
    </row>
    <row r="3751" spans="1:49" x14ac:dyDescent="0.35">
      <c r="A3751" s="20"/>
      <c r="B3751" s="20"/>
      <c r="C3751" s="20"/>
      <c r="D3751" s="20"/>
      <c r="E3751" s="6"/>
      <c r="F3751" s="6"/>
      <c r="G3751" s="6"/>
      <c r="H3751" s="6"/>
      <c r="I3751" s="6"/>
      <c r="J3751" s="6"/>
      <c r="K3751" s="6"/>
      <c r="L3751" s="6"/>
      <c r="M3751" s="6"/>
      <c r="N3751" s="6"/>
      <c r="O3751" s="6"/>
      <c r="P3751" s="6"/>
      <c r="Q3751" s="6"/>
      <c r="R3751" s="6"/>
      <c r="S3751" s="6"/>
      <c r="T3751" s="6"/>
      <c r="U3751" s="6"/>
      <c r="V3751" s="6"/>
      <c r="W3751" s="6"/>
      <c r="X3751" s="6"/>
      <c r="Y3751" s="6"/>
      <c r="Z3751" s="6"/>
      <c r="AA3751" s="6"/>
      <c r="AB3751" s="6"/>
      <c r="AC3751" s="6"/>
      <c r="AD3751" s="6"/>
      <c r="AE3751" s="6"/>
      <c r="AF3751" s="6"/>
      <c r="AG3751" s="6"/>
      <c r="AH3751" s="6"/>
      <c r="AI3751" s="6"/>
      <c r="AJ3751" s="6"/>
      <c r="AK3751" s="6"/>
      <c r="AL3751" s="6"/>
      <c r="AM3751" s="6"/>
      <c r="AN3751" s="6"/>
      <c r="AO3751" s="6"/>
      <c r="AP3751" s="6"/>
      <c r="AQ3751" s="21"/>
      <c r="AR3751" s="21"/>
      <c r="AS3751" s="21"/>
      <c r="AT3751" s="6"/>
      <c r="AU3751" s="6"/>
      <c r="AV3751" s="6"/>
      <c r="AW3751" s="6"/>
    </row>
    <row r="3752" spans="1:49" x14ac:dyDescent="0.35">
      <c r="A3752" s="20"/>
      <c r="B3752" s="20"/>
      <c r="C3752" s="20"/>
      <c r="D3752" s="20"/>
      <c r="E3752" s="6"/>
      <c r="F3752" s="6"/>
      <c r="G3752" s="6"/>
      <c r="H3752" s="6"/>
      <c r="I3752" s="6"/>
      <c r="J3752" s="6"/>
      <c r="K3752" s="6"/>
      <c r="L3752" s="6"/>
      <c r="M3752" s="6"/>
      <c r="N3752" s="6"/>
      <c r="O3752" s="6"/>
      <c r="P3752" s="6"/>
      <c r="Q3752" s="6"/>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21"/>
      <c r="AR3752" s="21"/>
      <c r="AS3752" s="21"/>
      <c r="AT3752" s="6"/>
      <c r="AU3752" s="6"/>
      <c r="AV3752" s="6"/>
      <c r="AW3752" s="6"/>
    </row>
    <row r="3753" spans="1:49" x14ac:dyDescent="0.35">
      <c r="A3753" s="20"/>
      <c r="B3753" s="20"/>
      <c r="C3753" s="20"/>
      <c r="D3753" s="20"/>
      <c r="E3753" s="6"/>
      <c r="F3753" s="6"/>
      <c r="G3753" s="6"/>
      <c r="H3753" s="6"/>
      <c r="I3753" s="6"/>
      <c r="J3753" s="6"/>
      <c r="K3753" s="6"/>
      <c r="L3753" s="6"/>
      <c r="M3753" s="6"/>
      <c r="N3753" s="6"/>
      <c r="O3753" s="6"/>
      <c r="P3753" s="6"/>
      <c r="Q3753" s="6"/>
      <c r="R3753" s="6"/>
      <c r="S3753" s="6"/>
      <c r="T3753" s="6"/>
      <c r="U3753" s="6"/>
      <c r="V3753" s="6"/>
      <c r="W3753" s="6"/>
      <c r="X3753" s="6"/>
      <c r="Y3753" s="6"/>
      <c r="Z3753" s="6"/>
      <c r="AA3753" s="6"/>
      <c r="AB3753" s="6"/>
      <c r="AC3753" s="6"/>
      <c r="AD3753" s="6"/>
      <c r="AE3753" s="6"/>
      <c r="AF3753" s="6"/>
      <c r="AG3753" s="6"/>
      <c r="AH3753" s="6"/>
      <c r="AI3753" s="6"/>
      <c r="AJ3753" s="6"/>
      <c r="AK3753" s="6"/>
      <c r="AL3753" s="6"/>
      <c r="AM3753" s="6"/>
      <c r="AN3753" s="6"/>
      <c r="AO3753" s="6"/>
      <c r="AP3753" s="6"/>
      <c r="AQ3753" s="21"/>
      <c r="AR3753" s="21"/>
      <c r="AS3753" s="21"/>
      <c r="AT3753" s="6"/>
      <c r="AU3753" s="6"/>
      <c r="AV3753" s="6"/>
      <c r="AW3753" s="6"/>
    </row>
    <row r="3754" spans="1:49" x14ac:dyDescent="0.35">
      <c r="A3754" s="20"/>
      <c r="B3754" s="20"/>
      <c r="C3754" s="20"/>
      <c r="D3754" s="20"/>
      <c r="E3754" s="6"/>
      <c r="F3754" s="6"/>
      <c r="G3754" s="6"/>
      <c r="H3754" s="6"/>
      <c r="I3754" s="6"/>
      <c r="J3754" s="6"/>
      <c r="K3754" s="6"/>
      <c r="L3754" s="6"/>
      <c r="M3754" s="6"/>
      <c r="N3754" s="6"/>
      <c r="O3754" s="6"/>
      <c r="P3754" s="6"/>
      <c r="Q3754" s="6"/>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21"/>
      <c r="AR3754" s="21"/>
      <c r="AS3754" s="21"/>
      <c r="AT3754" s="6"/>
      <c r="AU3754" s="6"/>
      <c r="AV3754" s="6"/>
      <c r="AW3754" s="6"/>
    </row>
    <row r="3755" spans="1:49" x14ac:dyDescent="0.35">
      <c r="A3755" s="20"/>
      <c r="B3755" s="20"/>
      <c r="C3755" s="20"/>
      <c r="D3755" s="20"/>
      <c r="E3755" s="6"/>
      <c r="F3755" s="6"/>
      <c r="G3755" s="6"/>
      <c r="H3755" s="6"/>
      <c r="I3755" s="6"/>
      <c r="J3755" s="6"/>
      <c r="K3755" s="6"/>
      <c r="L3755" s="6"/>
      <c r="M3755" s="6"/>
      <c r="N3755" s="6"/>
      <c r="O3755" s="6"/>
      <c r="P3755" s="6"/>
      <c r="Q3755" s="6"/>
      <c r="R3755" s="6"/>
      <c r="S3755" s="6"/>
      <c r="T3755" s="6"/>
      <c r="U3755" s="6"/>
      <c r="V3755" s="6"/>
      <c r="W3755" s="6"/>
      <c r="X3755" s="6"/>
      <c r="Y3755" s="6"/>
      <c r="Z3755" s="6"/>
      <c r="AA3755" s="6"/>
      <c r="AB3755" s="6"/>
      <c r="AC3755" s="6"/>
      <c r="AD3755" s="6"/>
      <c r="AE3755" s="6"/>
      <c r="AF3755" s="6"/>
      <c r="AG3755" s="6"/>
      <c r="AH3755" s="6"/>
      <c r="AI3755" s="6"/>
      <c r="AJ3755" s="6"/>
      <c r="AK3755" s="6"/>
      <c r="AL3755" s="6"/>
      <c r="AM3755" s="6"/>
      <c r="AN3755" s="6"/>
      <c r="AO3755" s="6"/>
      <c r="AP3755" s="6"/>
      <c r="AQ3755" s="21"/>
      <c r="AR3755" s="21"/>
      <c r="AS3755" s="21"/>
      <c r="AT3755" s="6"/>
      <c r="AU3755" s="6"/>
      <c r="AV3755" s="6"/>
      <c r="AW3755" s="6"/>
    </row>
    <row r="3756" spans="1:49" x14ac:dyDescent="0.35">
      <c r="A3756" s="20"/>
      <c r="B3756" s="20"/>
      <c r="C3756" s="20"/>
      <c r="D3756" s="20"/>
      <c r="E3756" s="6"/>
      <c r="F3756" s="6"/>
      <c r="G3756" s="6"/>
      <c r="H3756" s="6"/>
      <c r="I3756" s="6"/>
      <c r="J3756" s="6"/>
      <c r="K3756" s="6"/>
      <c r="L3756" s="6"/>
      <c r="M3756" s="6"/>
      <c r="N3756" s="6"/>
      <c r="O3756" s="6"/>
      <c r="P3756" s="6"/>
      <c r="Q3756" s="6"/>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21"/>
      <c r="AR3756" s="21"/>
      <c r="AS3756" s="21"/>
      <c r="AT3756" s="6"/>
      <c r="AU3756" s="6"/>
      <c r="AV3756" s="6"/>
      <c r="AW3756" s="6"/>
    </row>
    <row r="3757" spans="1:49" x14ac:dyDescent="0.35">
      <c r="A3757" s="20"/>
      <c r="B3757" s="20"/>
      <c r="C3757" s="20"/>
      <c r="D3757" s="20"/>
      <c r="E3757" s="6"/>
      <c r="F3757" s="6"/>
      <c r="G3757" s="6"/>
      <c r="H3757" s="6"/>
      <c r="I3757" s="6"/>
      <c r="J3757" s="6"/>
      <c r="K3757" s="6"/>
      <c r="L3757" s="6"/>
      <c r="M3757" s="6"/>
      <c r="N3757" s="6"/>
      <c r="O3757" s="6"/>
      <c r="P3757" s="6"/>
      <c r="Q3757" s="6"/>
      <c r="R3757" s="6"/>
      <c r="S3757" s="6"/>
      <c r="T3757" s="6"/>
      <c r="U3757" s="6"/>
      <c r="V3757" s="6"/>
      <c r="W3757" s="6"/>
      <c r="X3757" s="6"/>
      <c r="Y3757" s="6"/>
      <c r="Z3757" s="6"/>
      <c r="AA3757" s="6"/>
      <c r="AB3757" s="6"/>
      <c r="AC3757" s="6"/>
      <c r="AD3757" s="6"/>
      <c r="AE3757" s="6"/>
      <c r="AF3757" s="6"/>
      <c r="AG3757" s="6"/>
      <c r="AH3757" s="6"/>
      <c r="AI3757" s="6"/>
      <c r="AJ3757" s="6"/>
      <c r="AK3757" s="6"/>
      <c r="AL3757" s="6"/>
      <c r="AM3757" s="6"/>
      <c r="AN3757" s="6"/>
      <c r="AO3757" s="6"/>
      <c r="AP3757" s="6"/>
      <c r="AQ3757" s="21"/>
      <c r="AR3757" s="21"/>
      <c r="AS3757" s="21"/>
      <c r="AT3757" s="6"/>
      <c r="AU3757" s="6"/>
      <c r="AV3757" s="6"/>
      <c r="AW3757" s="6"/>
    </row>
    <row r="3758" spans="1:49" x14ac:dyDescent="0.35">
      <c r="A3758" s="20"/>
      <c r="B3758" s="20"/>
      <c r="C3758" s="20"/>
      <c r="D3758" s="20"/>
      <c r="E3758" s="6"/>
      <c r="F3758" s="6"/>
      <c r="G3758" s="6"/>
      <c r="H3758" s="6"/>
      <c r="I3758" s="6"/>
      <c r="J3758" s="6"/>
      <c r="K3758" s="6"/>
      <c r="L3758" s="6"/>
      <c r="M3758" s="6"/>
      <c r="N3758" s="6"/>
      <c r="O3758" s="6"/>
      <c r="P3758" s="6"/>
      <c r="Q3758" s="6"/>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21"/>
      <c r="AR3758" s="21"/>
      <c r="AS3758" s="21"/>
      <c r="AT3758" s="6"/>
      <c r="AU3758" s="6"/>
      <c r="AV3758" s="6"/>
      <c r="AW3758" s="6"/>
    </row>
    <row r="3759" spans="1:49" x14ac:dyDescent="0.35">
      <c r="A3759" s="20"/>
      <c r="B3759" s="20"/>
      <c r="C3759" s="20"/>
      <c r="D3759" s="20"/>
      <c r="E3759" s="6"/>
      <c r="F3759" s="6"/>
      <c r="G3759" s="6"/>
      <c r="H3759" s="6"/>
      <c r="I3759" s="6"/>
      <c r="J3759" s="6"/>
      <c r="K3759" s="6"/>
      <c r="L3759" s="6"/>
      <c r="M3759" s="6"/>
      <c r="N3759" s="6"/>
      <c r="O3759" s="6"/>
      <c r="P3759" s="6"/>
      <c r="Q3759" s="6"/>
      <c r="R3759" s="6"/>
      <c r="S3759" s="6"/>
      <c r="T3759" s="6"/>
      <c r="U3759" s="6"/>
      <c r="V3759" s="6"/>
      <c r="W3759" s="6"/>
      <c r="X3759" s="6"/>
      <c r="Y3759" s="6"/>
      <c r="Z3759" s="6"/>
      <c r="AA3759" s="6"/>
      <c r="AB3759" s="6"/>
      <c r="AC3759" s="6"/>
      <c r="AD3759" s="6"/>
      <c r="AE3759" s="6"/>
      <c r="AF3759" s="6"/>
      <c r="AG3759" s="6"/>
      <c r="AH3759" s="6"/>
      <c r="AI3759" s="6"/>
      <c r="AJ3759" s="6"/>
      <c r="AK3759" s="6"/>
      <c r="AL3759" s="6"/>
      <c r="AM3759" s="6"/>
      <c r="AN3759" s="6"/>
      <c r="AO3759" s="6"/>
      <c r="AP3759" s="6"/>
      <c r="AQ3759" s="21"/>
      <c r="AR3759" s="21"/>
      <c r="AS3759" s="21"/>
      <c r="AT3759" s="6"/>
      <c r="AU3759" s="6"/>
      <c r="AV3759" s="6"/>
      <c r="AW3759" s="6"/>
    </row>
    <row r="3760" spans="1:49" x14ac:dyDescent="0.35">
      <c r="A3760" s="20"/>
      <c r="B3760" s="20"/>
      <c r="C3760" s="20"/>
      <c r="D3760" s="20"/>
      <c r="E3760" s="6"/>
      <c r="F3760" s="6"/>
      <c r="G3760" s="6"/>
      <c r="H3760" s="6"/>
      <c r="I3760" s="6"/>
      <c r="J3760" s="6"/>
      <c r="K3760" s="6"/>
      <c r="L3760" s="6"/>
      <c r="M3760" s="6"/>
      <c r="N3760" s="6"/>
      <c r="O3760" s="6"/>
      <c r="P3760" s="6"/>
      <c r="Q3760" s="6"/>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21"/>
      <c r="AR3760" s="21"/>
      <c r="AS3760" s="21"/>
      <c r="AT3760" s="6"/>
      <c r="AU3760" s="6"/>
      <c r="AV3760" s="6"/>
      <c r="AW3760" s="6"/>
    </row>
    <row r="3761" spans="1:49" x14ac:dyDescent="0.35">
      <c r="A3761" s="20"/>
      <c r="B3761" s="20"/>
      <c r="C3761" s="20"/>
      <c r="D3761" s="20"/>
      <c r="E3761" s="6"/>
      <c r="F3761" s="6"/>
      <c r="G3761" s="6"/>
      <c r="H3761" s="6"/>
      <c r="I3761" s="6"/>
      <c r="J3761" s="6"/>
      <c r="K3761" s="6"/>
      <c r="L3761" s="6"/>
      <c r="M3761" s="6"/>
      <c r="N3761" s="6"/>
      <c r="O3761" s="6"/>
      <c r="P3761" s="6"/>
      <c r="Q3761" s="6"/>
      <c r="R3761" s="6"/>
      <c r="S3761" s="6"/>
      <c r="T3761" s="6"/>
      <c r="U3761" s="6"/>
      <c r="V3761" s="6"/>
      <c r="W3761" s="6"/>
      <c r="X3761" s="6"/>
      <c r="Y3761" s="6"/>
      <c r="Z3761" s="6"/>
      <c r="AA3761" s="6"/>
      <c r="AB3761" s="6"/>
      <c r="AC3761" s="6"/>
      <c r="AD3761" s="6"/>
      <c r="AE3761" s="6"/>
      <c r="AF3761" s="6"/>
      <c r="AG3761" s="6"/>
      <c r="AH3761" s="6"/>
      <c r="AI3761" s="6"/>
      <c r="AJ3761" s="6"/>
      <c r="AK3761" s="6"/>
      <c r="AL3761" s="6"/>
      <c r="AM3761" s="6"/>
      <c r="AN3761" s="6"/>
      <c r="AO3761" s="6"/>
      <c r="AP3761" s="6"/>
      <c r="AQ3761" s="21"/>
      <c r="AR3761" s="21"/>
      <c r="AS3761" s="21"/>
      <c r="AT3761" s="6"/>
      <c r="AU3761" s="6"/>
      <c r="AV3761" s="6"/>
      <c r="AW3761" s="6"/>
    </row>
    <row r="3762" spans="1:49" x14ac:dyDescent="0.35">
      <c r="A3762" s="20"/>
      <c r="B3762" s="20"/>
      <c r="C3762" s="20"/>
      <c r="D3762" s="20"/>
      <c r="E3762" s="6"/>
      <c r="F3762" s="6"/>
      <c r="G3762" s="6"/>
      <c r="H3762" s="6"/>
      <c r="I3762" s="6"/>
      <c r="J3762" s="6"/>
      <c r="K3762" s="6"/>
      <c r="L3762" s="6"/>
      <c r="M3762" s="6"/>
      <c r="N3762" s="6"/>
      <c r="O3762" s="6"/>
      <c r="P3762" s="6"/>
      <c r="Q3762" s="6"/>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21"/>
      <c r="AR3762" s="21"/>
      <c r="AS3762" s="21"/>
      <c r="AT3762" s="6"/>
      <c r="AU3762" s="6"/>
      <c r="AV3762" s="6"/>
      <c r="AW3762" s="6"/>
    </row>
    <row r="3763" spans="1:49" x14ac:dyDescent="0.35">
      <c r="A3763" s="20"/>
      <c r="B3763" s="20"/>
      <c r="C3763" s="20"/>
      <c r="D3763" s="20"/>
      <c r="E3763" s="6"/>
      <c r="F3763" s="6"/>
      <c r="G3763" s="6"/>
      <c r="H3763" s="6"/>
      <c r="I3763" s="6"/>
      <c r="J3763" s="6"/>
      <c r="K3763" s="6"/>
      <c r="L3763" s="6"/>
      <c r="M3763" s="6"/>
      <c r="N3763" s="6"/>
      <c r="O3763" s="6"/>
      <c r="P3763" s="6"/>
      <c r="Q3763" s="6"/>
      <c r="R3763" s="6"/>
      <c r="S3763" s="6"/>
      <c r="T3763" s="6"/>
      <c r="U3763" s="6"/>
      <c r="V3763" s="6"/>
      <c r="W3763" s="6"/>
      <c r="X3763" s="6"/>
      <c r="Y3763" s="6"/>
      <c r="Z3763" s="6"/>
      <c r="AA3763" s="6"/>
      <c r="AB3763" s="6"/>
      <c r="AC3763" s="6"/>
      <c r="AD3763" s="6"/>
      <c r="AE3763" s="6"/>
      <c r="AF3763" s="6"/>
      <c r="AG3763" s="6"/>
      <c r="AH3763" s="6"/>
      <c r="AI3763" s="6"/>
      <c r="AJ3763" s="6"/>
      <c r="AK3763" s="6"/>
      <c r="AL3763" s="6"/>
      <c r="AM3763" s="6"/>
      <c r="AN3763" s="6"/>
      <c r="AO3763" s="6"/>
      <c r="AP3763" s="6"/>
      <c r="AQ3763" s="21"/>
      <c r="AR3763" s="21"/>
      <c r="AS3763" s="21"/>
      <c r="AT3763" s="6"/>
      <c r="AU3763" s="6"/>
      <c r="AV3763" s="6"/>
      <c r="AW3763" s="6"/>
    </row>
    <row r="3764" spans="1:49" x14ac:dyDescent="0.35">
      <c r="A3764" s="20"/>
      <c r="B3764" s="20"/>
      <c r="C3764" s="20"/>
      <c r="D3764" s="20"/>
      <c r="E3764" s="6"/>
      <c r="F3764" s="6"/>
      <c r="G3764" s="6"/>
      <c r="H3764" s="6"/>
      <c r="I3764" s="6"/>
      <c r="J3764" s="6"/>
      <c r="K3764" s="6"/>
      <c r="L3764" s="6"/>
      <c r="M3764" s="6"/>
      <c r="N3764" s="6"/>
      <c r="O3764" s="6"/>
      <c r="P3764" s="6"/>
      <c r="Q3764" s="6"/>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21"/>
      <c r="AR3764" s="21"/>
      <c r="AS3764" s="21"/>
      <c r="AT3764" s="6"/>
      <c r="AU3764" s="6"/>
      <c r="AV3764" s="6"/>
      <c r="AW3764" s="6"/>
    </row>
    <row r="3765" spans="1:49" x14ac:dyDescent="0.35">
      <c r="A3765" s="20"/>
      <c r="B3765" s="20"/>
      <c r="C3765" s="20"/>
      <c r="D3765" s="20"/>
      <c r="E3765" s="6"/>
      <c r="F3765" s="6"/>
      <c r="G3765" s="6"/>
      <c r="H3765" s="6"/>
      <c r="I3765" s="6"/>
      <c r="J3765" s="6"/>
      <c r="K3765" s="6"/>
      <c r="L3765" s="6"/>
      <c r="M3765" s="6"/>
      <c r="N3765" s="6"/>
      <c r="O3765" s="6"/>
      <c r="P3765" s="6"/>
      <c r="Q3765" s="6"/>
      <c r="R3765" s="6"/>
      <c r="S3765" s="6"/>
      <c r="T3765" s="6"/>
      <c r="U3765" s="6"/>
      <c r="V3765" s="6"/>
      <c r="W3765" s="6"/>
      <c r="X3765" s="6"/>
      <c r="Y3765" s="6"/>
      <c r="Z3765" s="6"/>
      <c r="AA3765" s="6"/>
      <c r="AB3765" s="6"/>
      <c r="AC3765" s="6"/>
      <c r="AD3765" s="6"/>
      <c r="AE3765" s="6"/>
      <c r="AF3765" s="6"/>
      <c r="AG3765" s="6"/>
      <c r="AH3765" s="6"/>
      <c r="AI3765" s="6"/>
      <c r="AJ3765" s="6"/>
      <c r="AK3765" s="6"/>
      <c r="AL3765" s="6"/>
      <c r="AM3765" s="6"/>
      <c r="AN3765" s="6"/>
      <c r="AO3765" s="6"/>
      <c r="AP3765" s="6"/>
      <c r="AQ3765" s="21"/>
      <c r="AR3765" s="21"/>
      <c r="AS3765" s="21"/>
      <c r="AT3765" s="6"/>
      <c r="AU3765" s="6"/>
      <c r="AV3765" s="6"/>
      <c r="AW3765" s="6"/>
    </row>
    <row r="3766" spans="1:49" x14ac:dyDescent="0.35">
      <c r="A3766" s="20"/>
      <c r="B3766" s="20"/>
      <c r="C3766" s="20"/>
      <c r="D3766" s="20"/>
      <c r="E3766" s="6"/>
      <c r="F3766" s="6"/>
      <c r="G3766" s="6"/>
      <c r="H3766" s="6"/>
      <c r="I3766" s="6"/>
      <c r="J3766" s="6"/>
      <c r="K3766" s="6"/>
      <c r="L3766" s="6"/>
      <c r="M3766" s="6"/>
      <c r="N3766" s="6"/>
      <c r="O3766" s="6"/>
      <c r="P3766" s="6"/>
      <c r="Q3766" s="6"/>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21"/>
      <c r="AR3766" s="21"/>
      <c r="AS3766" s="21"/>
      <c r="AT3766" s="6"/>
      <c r="AU3766" s="6"/>
      <c r="AV3766" s="6"/>
      <c r="AW3766" s="6"/>
    </row>
    <row r="3767" spans="1:49" x14ac:dyDescent="0.35">
      <c r="A3767" s="20"/>
      <c r="B3767" s="20"/>
      <c r="C3767" s="20"/>
      <c r="D3767" s="20"/>
      <c r="E3767" s="6"/>
      <c r="F3767" s="6"/>
      <c r="G3767" s="6"/>
      <c r="H3767" s="6"/>
      <c r="I3767" s="6"/>
      <c r="J3767" s="6"/>
      <c r="K3767" s="6"/>
      <c r="L3767" s="6"/>
      <c r="M3767" s="6"/>
      <c r="N3767" s="6"/>
      <c r="O3767" s="6"/>
      <c r="P3767" s="6"/>
      <c r="Q3767" s="6"/>
      <c r="R3767" s="6"/>
      <c r="S3767" s="6"/>
      <c r="T3767" s="6"/>
      <c r="U3767" s="6"/>
      <c r="V3767" s="6"/>
      <c r="W3767" s="6"/>
      <c r="X3767" s="6"/>
      <c r="Y3767" s="6"/>
      <c r="Z3767" s="6"/>
      <c r="AA3767" s="6"/>
      <c r="AB3767" s="6"/>
      <c r="AC3767" s="6"/>
      <c r="AD3767" s="6"/>
      <c r="AE3767" s="6"/>
      <c r="AF3767" s="6"/>
      <c r="AG3767" s="6"/>
      <c r="AH3767" s="6"/>
      <c r="AI3767" s="6"/>
      <c r="AJ3767" s="6"/>
      <c r="AK3767" s="6"/>
      <c r="AL3767" s="6"/>
      <c r="AM3767" s="6"/>
      <c r="AN3767" s="6"/>
      <c r="AO3767" s="6"/>
      <c r="AP3767" s="6"/>
      <c r="AQ3767" s="21"/>
      <c r="AR3767" s="21"/>
      <c r="AS3767" s="21"/>
      <c r="AT3767" s="6"/>
      <c r="AU3767" s="6"/>
      <c r="AV3767" s="6"/>
      <c r="AW3767" s="6"/>
    </row>
    <row r="3768" spans="1:49" x14ac:dyDescent="0.35">
      <c r="A3768" s="20"/>
      <c r="B3768" s="20"/>
      <c r="C3768" s="20"/>
      <c r="D3768" s="20"/>
      <c r="E3768" s="6"/>
      <c r="F3768" s="6"/>
      <c r="G3768" s="6"/>
      <c r="H3768" s="6"/>
      <c r="I3768" s="6"/>
      <c r="J3768" s="6"/>
      <c r="K3768" s="6"/>
      <c r="L3768" s="6"/>
      <c r="M3768" s="6"/>
      <c r="N3768" s="6"/>
      <c r="O3768" s="6"/>
      <c r="P3768" s="6"/>
      <c r="Q3768" s="6"/>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21"/>
      <c r="AR3768" s="21"/>
      <c r="AS3768" s="21"/>
      <c r="AT3768" s="6"/>
      <c r="AU3768" s="6"/>
      <c r="AV3768" s="6"/>
      <c r="AW3768" s="6"/>
    </row>
    <row r="3769" spans="1:49" x14ac:dyDescent="0.35">
      <c r="A3769" s="20"/>
      <c r="B3769" s="20"/>
      <c r="C3769" s="20"/>
      <c r="D3769" s="20"/>
      <c r="E3769" s="6"/>
      <c r="F3769" s="6"/>
      <c r="G3769" s="6"/>
      <c r="H3769" s="6"/>
      <c r="I3769" s="6"/>
      <c r="J3769" s="6"/>
      <c r="K3769" s="6"/>
      <c r="L3769" s="6"/>
      <c r="M3769" s="6"/>
      <c r="N3769" s="6"/>
      <c r="O3769" s="6"/>
      <c r="P3769" s="6"/>
      <c r="Q3769" s="6"/>
      <c r="R3769" s="6"/>
      <c r="S3769" s="6"/>
      <c r="T3769" s="6"/>
      <c r="U3769" s="6"/>
      <c r="V3769" s="6"/>
      <c r="W3769" s="6"/>
      <c r="X3769" s="6"/>
      <c r="Y3769" s="6"/>
      <c r="Z3769" s="6"/>
      <c r="AA3769" s="6"/>
      <c r="AB3769" s="6"/>
      <c r="AC3769" s="6"/>
      <c r="AD3769" s="6"/>
      <c r="AE3769" s="6"/>
      <c r="AF3769" s="6"/>
      <c r="AG3769" s="6"/>
      <c r="AH3769" s="6"/>
      <c r="AI3769" s="6"/>
      <c r="AJ3769" s="6"/>
      <c r="AK3769" s="6"/>
      <c r="AL3769" s="6"/>
      <c r="AM3769" s="6"/>
      <c r="AN3769" s="6"/>
      <c r="AO3769" s="6"/>
      <c r="AP3769" s="6"/>
      <c r="AQ3769" s="21"/>
      <c r="AR3769" s="21"/>
      <c r="AS3769" s="21"/>
      <c r="AT3769" s="6"/>
      <c r="AU3769" s="6"/>
      <c r="AV3769" s="6"/>
      <c r="AW3769" s="6"/>
    </row>
    <row r="3770" spans="1:49" x14ac:dyDescent="0.35">
      <c r="A3770" s="20"/>
      <c r="B3770" s="20"/>
      <c r="C3770" s="20"/>
      <c r="D3770" s="20"/>
      <c r="E3770" s="6"/>
      <c r="F3770" s="6"/>
      <c r="G3770" s="6"/>
      <c r="H3770" s="6"/>
      <c r="I3770" s="6"/>
      <c r="J3770" s="6"/>
      <c r="K3770" s="6"/>
      <c r="L3770" s="6"/>
      <c r="M3770" s="6"/>
      <c r="N3770" s="6"/>
      <c r="O3770" s="6"/>
      <c r="P3770" s="6"/>
      <c r="Q3770" s="6"/>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21"/>
      <c r="AR3770" s="21"/>
      <c r="AS3770" s="21"/>
      <c r="AT3770" s="6"/>
      <c r="AU3770" s="6"/>
      <c r="AV3770" s="6"/>
      <c r="AW3770" s="6"/>
    </row>
    <row r="3771" spans="1:49" x14ac:dyDescent="0.35">
      <c r="A3771" s="20"/>
      <c r="B3771" s="20"/>
      <c r="C3771" s="20"/>
      <c r="D3771" s="20"/>
      <c r="E3771" s="6"/>
      <c r="F3771" s="6"/>
      <c r="G3771" s="6"/>
      <c r="H3771" s="6"/>
      <c r="I3771" s="6"/>
      <c r="J3771" s="6"/>
      <c r="K3771" s="6"/>
      <c r="L3771" s="6"/>
      <c r="M3771" s="6"/>
      <c r="N3771" s="6"/>
      <c r="O3771" s="6"/>
      <c r="P3771" s="6"/>
      <c r="Q3771" s="6"/>
      <c r="R3771" s="6"/>
      <c r="S3771" s="6"/>
      <c r="T3771" s="6"/>
      <c r="U3771" s="6"/>
      <c r="V3771" s="6"/>
      <c r="W3771" s="6"/>
      <c r="X3771" s="6"/>
      <c r="Y3771" s="6"/>
      <c r="Z3771" s="6"/>
      <c r="AA3771" s="6"/>
      <c r="AB3771" s="6"/>
      <c r="AC3771" s="6"/>
      <c r="AD3771" s="6"/>
      <c r="AE3771" s="6"/>
      <c r="AF3771" s="6"/>
      <c r="AG3771" s="6"/>
      <c r="AH3771" s="6"/>
      <c r="AI3771" s="6"/>
      <c r="AJ3771" s="6"/>
      <c r="AK3771" s="6"/>
      <c r="AL3771" s="6"/>
      <c r="AM3771" s="6"/>
      <c r="AN3771" s="6"/>
      <c r="AO3771" s="6"/>
      <c r="AP3771" s="6"/>
      <c r="AQ3771" s="21"/>
      <c r="AR3771" s="21"/>
      <c r="AS3771" s="21"/>
      <c r="AT3771" s="6"/>
      <c r="AU3771" s="6"/>
      <c r="AV3771" s="6"/>
      <c r="AW3771" s="6"/>
    </row>
    <row r="3772" spans="1:49" x14ac:dyDescent="0.35">
      <c r="A3772" s="20"/>
      <c r="B3772" s="20"/>
      <c r="C3772" s="20"/>
      <c r="D3772" s="20"/>
      <c r="E3772" s="6"/>
      <c r="F3772" s="6"/>
      <c r="G3772" s="6"/>
      <c r="H3772" s="6"/>
      <c r="I3772" s="6"/>
      <c r="J3772" s="6"/>
      <c r="K3772" s="6"/>
      <c r="L3772" s="6"/>
      <c r="M3772" s="6"/>
      <c r="N3772" s="6"/>
      <c r="O3772" s="6"/>
      <c r="P3772" s="6"/>
      <c r="Q3772" s="6"/>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21"/>
      <c r="AR3772" s="21"/>
      <c r="AS3772" s="21"/>
      <c r="AT3772" s="6"/>
      <c r="AU3772" s="6"/>
      <c r="AV3772" s="6"/>
      <c r="AW3772" s="6"/>
    </row>
    <row r="3773" spans="1:49" x14ac:dyDescent="0.35">
      <c r="A3773" s="20"/>
      <c r="B3773" s="20"/>
      <c r="C3773" s="20"/>
      <c r="D3773" s="20"/>
      <c r="E3773" s="6"/>
      <c r="F3773" s="6"/>
      <c r="G3773" s="6"/>
      <c r="H3773" s="6"/>
      <c r="I3773" s="6"/>
      <c r="J3773" s="6"/>
      <c r="K3773" s="6"/>
      <c r="L3773" s="6"/>
      <c r="M3773" s="6"/>
      <c r="N3773" s="6"/>
      <c r="O3773" s="6"/>
      <c r="P3773" s="6"/>
      <c r="Q3773" s="6"/>
      <c r="R3773" s="6"/>
      <c r="S3773" s="6"/>
      <c r="T3773" s="6"/>
      <c r="U3773" s="6"/>
      <c r="V3773" s="6"/>
      <c r="W3773" s="6"/>
      <c r="X3773" s="6"/>
      <c r="Y3773" s="6"/>
      <c r="Z3773" s="6"/>
      <c r="AA3773" s="6"/>
      <c r="AB3773" s="6"/>
      <c r="AC3773" s="6"/>
      <c r="AD3773" s="6"/>
      <c r="AE3773" s="6"/>
      <c r="AF3773" s="6"/>
      <c r="AG3773" s="6"/>
      <c r="AH3773" s="6"/>
      <c r="AI3773" s="6"/>
      <c r="AJ3773" s="6"/>
      <c r="AK3773" s="6"/>
      <c r="AL3773" s="6"/>
      <c r="AM3773" s="6"/>
      <c r="AN3773" s="6"/>
      <c r="AO3773" s="6"/>
      <c r="AP3773" s="6"/>
      <c r="AQ3773" s="21"/>
      <c r="AR3773" s="21"/>
      <c r="AS3773" s="21"/>
      <c r="AT3773" s="6"/>
      <c r="AU3773" s="6"/>
      <c r="AV3773" s="6"/>
      <c r="AW3773" s="6"/>
    </row>
    <row r="3774" spans="1:49" x14ac:dyDescent="0.35">
      <c r="A3774" s="20"/>
      <c r="B3774" s="20"/>
      <c r="C3774" s="20"/>
      <c r="D3774" s="20"/>
      <c r="E3774" s="6"/>
      <c r="F3774" s="6"/>
      <c r="G3774" s="6"/>
      <c r="H3774" s="6"/>
      <c r="I3774" s="6"/>
      <c r="J3774" s="6"/>
      <c r="K3774" s="6"/>
      <c r="L3774" s="6"/>
      <c r="M3774" s="6"/>
      <c r="N3774" s="6"/>
      <c r="O3774" s="6"/>
      <c r="P3774" s="6"/>
      <c r="Q3774" s="6"/>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21"/>
      <c r="AR3774" s="21"/>
      <c r="AS3774" s="21"/>
      <c r="AT3774" s="6"/>
      <c r="AU3774" s="6"/>
      <c r="AV3774" s="6"/>
      <c r="AW3774" s="6"/>
    </row>
    <row r="3775" spans="1:49" x14ac:dyDescent="0.35">
      <c r="A3775" s="20"/>
      <c r="B3775" s="20"/>
      <c r="C3775" s="20"/>
      <c r="D3775" s="20"/>
      <c r="E3775" s="6"/>
      <c r="F3775" s="6"/>
      <c r="G3775" s="6"/>
      <c r="H3775" s="6"/>
      <c r="I3775" s="6"/>
      <c r="J3775" s="6"/>
      <c r="K3775" s="6"/>
      <c r="L3775" s="6"/>
      <c r="M3775" s="6"/>
      <c r="N3775" s="6"/>
      <c r="O3775" s="6"/>
      <c r="P3775" s="6"/>
      <c r="Q3775" s="6"/>
      <c r="R3775" s="6"/>
      <c r="S3775" s="6"/>
      <c r="T3775" s="6"/>
      <c r="U3775" s="6"/>
      <c r="V3775" s="6"/>
      <c r="W3775" s="6"/>
      <c r="X3775" s="6"/>
      <c r="Y3775" s="6"/>
      <c r="Z3775" s="6"/>
      <c r="AA3775" s="6"/>
      <c r="AB3775" s="6"/>
      <c r="AC3775" s="6"/>
      <c r="AD3775" s="6"/>
      <c r="AE3775" s="6"/>
      <c r="AF3775" s="6"/>
      <c r="AG3775" s="6"/>
      <c r="AH3775" s="6"/>
      <c r="AI3775" s="6"/>
      <c r="AJ3775" s="6"/>
      <c r="AK3775" s="6"/>
      <c r="AL3775" s="6"/>
      <c r="AM3775" s="6"/>
      <c r="AN3775" s="6"/>
      <c r="AO3775" s="6"/>
      <c r="AP3775" s="6"/>
      <c r="AQ3775" s="21"/>
      <c r="AR3775" s="21"/>
      <c r="AS3775" s="21"/>
      <c r="AT3775" s="6"/>
      <c r="AU3775" s="6"/>
      <c r="AV3775" s="6"/>
      <c r="AW3775" s="6"/>
    </row>
    <row r="3776" spans="1:49" x14ac:dyDescent="0.35">
      <c r="A3776" s="20"/>
      <c r="B3776" s="20"/>
      <c r="C3776" s="20"/>
      <c r="D3776" s="20"/>
      <c r="E3776" s="6"/>
      <c r="F3776" s="6"/>
      <c r="G3776" s="6"/>
      <c r="H3776" s="6"/>
      <c r="I3776" s="6"/>
      <c r="J3776" s="6"/>
      <c r="K3776" s="6"/>
      <c r="L3776" s="6"/>
      <c r="M3776" s="6"/>
      <c r="N3776" s="6"/>
      <c r="O3776" s="6"/>
      <c r="P3776" s="6"/>
      <c r="Q3776" s="6"/>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21"/>
      <c r="AR3776" s="21"/>
      <c r="AS3776" s="21"/>
      <c r="AT3776" s="6"/>
      <c r="AU3776" s="6"/>
      <c r="AV3776" s="6"/>
      <c r="AW3776" s="6"/>
    </row>
    <row r="3777" spans="1:49" x14ac:dyDescent="0.35">
      <c r="A3777" s="20"/>
      <c r="B3777" s="20"/>
      <c r="C3777" s="20"/>
      <c r="D3777" s="20"/>
      <c r="E3777" s="6"/>
      <c r="F3777" s="6"/>
      <c r="G3777" s="6"/>
      <c r="H3777" s="6"/>
      <c r="I3777" s="6"/>
      <c r="J3777" s="6"/>
      <c r="K3777" s="6"/>
      <c r="L3777" s="6"/>
      <c r="M3777" s="6"/>
      <c r="N3777" s="6"/>
      <c r="O3777" s="6"/>
      <c r="P3777" s="6"/>
      <c r="Q3777" s="6"/>
      <c r="R3777" s="6"/>
      <c r="S3777" s="6"/>
      <c r="T3777" s="6"/>
      <c r="U3777" s="6"/>
      <c r="V3777" s="6"/>
      <c r="W3777" s="6"/>
      <c r="X3777" s="6"/>
      <c r="Y3777" s="6"/>
      <c r="Z3777" s="6"/>
      <c r="AA3777" s="6"/>
      <c r="AB3777" s="6"/>
      <c r="AC3777" s="6"/>
      <c r="AD3777" s="6"/>
      <c r="AE3777" s="6"/>
      <c r="AF3777" s="6"/>
      <c r="AG3777" s="6"/>
      <c r="AH3777" s="6"/>
      <c r="AI3777" s="6"/>
      <c r="AJ3777" s="6"/>
      <c r="AK3777" s="6"/>
      <c r="AL3777" s="6"/>
      <c r="AM3777" s="6"/>
      <c r="AN3777" s="6"/>
      <c r="AO3777" s="6"/>
      <c r="AP3777" s="6"/>
      <c r="AQ3777" s="21"/>
      <c r="AR3777" s="21"/>
      <c r="AS3777" s="21"/>
      <c r="AT3777" s="6"/>
      <c r="AU3777" s="6"/>
      <c r="AV3777" s="6"/>
      <c r="AW3777" s="6"/>
    </row>
    <row r="3778" spans="1:49" x14ac:dyDescent="0.35">
      <c r="A3778" s="20"/>
      <c r="B3778" s="20"/>
      <c r="C3778" s="20"/>
      <c r="D3778" s="20"/>
      <c r="E3778" s="6"/>
      <c r="F3778" s="6"/>
      <c r="G3778" s="6"/>
      <c r="H3778" s="6"/>
      <c r="I3778" s="6"/>
      <c r="J3778" s="6"/>
      <c r="K3778" s="6"/>
      <c r="L3778" s="6"/>
      <c r="M3778" s="6"/>
      <c r="N3778" s="6"/>
      <c r="O3778" s="6"/>
      <c r="P3778" s="6"/>
      <c r="Q3778" s="6"/>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21"/>
      <c r="AR3778" s="21"/>
      <c r="AS3778" s="21"/>
      <c r="AT3778" s="6"/>
      <c r="AU3778" s="6"/>
      <c r="AV3778" s="6"/>
      <c r="AW3778" s="6"/>
    </row>
    <row r="3779" spans="1:49" x14ac:dyDescent="0.35">
      <c r="A3779" s="20"/>
      <c r="B3779" s="20"/>
      <c r="C3779" s="20"/>
      <c r="D3779" s="20"/>
      <c r="E3779" s="6"/>
      <c r="F3779" s="6"/>
      <c r="G3779" s="6"/>
      <c r="H3779" s="6"/>
      <c r="I3779" s="6"/>
      <c r="J3779" s="6"/>
      <c r="K3779" s="6"/>
      <c r="L3779" s="6"/>
      <c r="M3779" s="6"/>
      <c r="N3779" s="6"/>
      <c r="O3779" s="6"/>
      <c r="P3779" s="6"/>
      <c r="Q3779" s="6"/>
      <c r="R3779" s="6"/>
      <c r="S3779" s="6"/>
      <c r="T3779" s="6"/>
      <c r="U3779" s="6"/>
      <c r="V3779" s="6"/>
      <c r="W3779" s="6"/>
      <c r="X3779" s="6"/>
      <c r="Y3779" s="6"/>
      <c r="Z3779" s="6"/>
      <c r="AA3779" s="6"/>
      <c r="AB3779" s="6"/>
      <c r="AC3779" s="6"/>
      <c r="AD3779" s="6"/>
      <c r="AE3779" s="6"/>
      <c r="AF3779" s="6"/>
      <c r="AG3779" s="6"/>
      <c r="AH3779" s="6"/>
      <c r="AI3779" s="6"/>
      <c r="AJ3779" s="6"/>
      <c r="AK3779" s="6"/>
      <c r="AL3779" s="6"/>
      <c r="AM3779" s="6"/>
      <c r="AN3779" s="6"/>
      <c r="AO3779" s="6"/>
      <c r="AP3779" s="6"/>
      <c r="AQ3779" s="21"/>
      <c r="AR3779" s="21"/>
      <c r="AS3779" s="21"/>
      <c r="AT3779" s="6"/>
      <c r="AU3779" s="6"/>
      <c r="AV3779" s="6"/>
      <c r="AW3779" s="6"/>
    </row>
    <row r="3780" spans="1:49" x14ac:dyDescent="0.35">
      <c r="A3780" s="20"/>
      <c r="B3780" s="20"/>
      <c r="C3780" s="20"/>
      <c r="D3780" s="20"/>
      <c r="E3780" s="6"/>
      <c r="F3780" s="6"/>
      <c r="G3780" s="6"/>
      <c r="H3780" s="6"/>
      <c r="I3780" s="6"/>
      <c r="J3780" s="6"/>
      <c r="K3780" s="6"/>
      <c r="L3780" s="6"/>
      <c r="M3780" s="6"/>
      <c r="N3780" s="6"/>
      <c r="O3780" s="6"/>
      <c r="P3780" s="6"/>
      <c r="Q3780" s="6"/>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21"/>
      <c r="AR3780" s="21"/>
      <c r="AS3780" s="21"/>
      <c r="AT3780" s="6"/>
      <c r="AU3780" s="6"/>
      <c r="AV3780" s="6"/>
      <c r="AW3780" s="6"/>
    </row>
    <row r="3781" spans="1:49" x14ac:dyDescent="0.35">
      <c r="A3781" s="20"/>
      <c r="B3781" s="20"/>
      <c r="C3781" s="20"/>
      <c r="D3781" s="20"/>
      <c r="E3781" s="6"/>
      <c r="F3781" s="6"/>
      <c r="G3781" s="6"/>
      <c r="H3781" s="6"/>
      <c r="I3781" s="6"/>
      <c r="J3781" s="6"/>
      <c r="K3781" s="6"/>
      <c r="L3781" s="6"/>
      <c r="M3781" s="6"/>
      <c r="N3781" s="6"/>
      <c r="O3781" s="6"/>
      <c r="P3781" s="6"/>
      <c r="Q3781" s="6"/>
      <c r="R3781" s="6"/>
      <c r="S3781" s="6"/>
      <c r="T3781" s="6"/>
      <c r="U3781" s="6"/>
      <c r="V3781" s="6"/>
      <c r="W3781" s="6"/>
      <c r="X3781" s="6"/>
      <c r="Y3781" s="6"/>
      <c r="Z3781" s="6"/>
      <c r="AA3781" s="6"/>
      <c r="AB3781" s="6"/>
      <c r="AC3781" s="6"/>
      <c r="AD3781" s="6"/>
      <c r="AE3781" s="6"/>
      <c r="AF3781" s="6"/>
      <c r="AG3781" s="6"/>
      <c r="AH3781" s="6"/>
      <c r="AI3781" s="6"/>
      <c r="AJ3781" s="6"/>
      <c r="AK3781" s="6"/>
      <c r="AL3781" s="6"/>
      <c r="AM3781" s="6"/>
      <c r="AN3781" s="6"/>
      <c r="AO3781" s="6"/>
      <c r="AP3781" s="6"/>
      <c r="AQ3781" s="21"/>
      <c r="AR3781" s="21"/>
      <c r="AS3781" s="21"/>
      <c r="AT3781" s="6"/>
      <c r="AU3781" s="6"/>
      <c r="AV3781" s="6"/>
      <c r="AW3781" s="6"/>
    </row>
    <row r="3782" spans="1:49" x14ac:dyDescent="0.35">
      <c r="A3782" s="20"/>
      <c r="B3782" s="20"/>
      <c r="C3782" s="20"/>
      <c r="D3782" s="20"/>
      <c r="E3782" s="6"/>
      <c r="F3782" s="6"/>
      <c r="G3782" s="6"/>
      <c r="H3782" s="6"/>
      <c r="I3782" s="6"/>
      <c r="J3782" s="6"/>
      <c r="K3782" s="6"/>
      <c r="L3782" s="6"/>
      <c r="M3782" s="6"/>
      <c r="N3782" s="6"/>
      <c r="O3782" s="6"/>
      <c r="P3782" s="6"/>
      <c r="Q3782" s="6"/>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21"/>
      <c r="AR3782" s="21"/>
      <c r="AS3782" s="21"/>
      <c r="AT3782" s="6"/>
      <c r="AU3782" s="6"/>
      <c r="AV3782" s="6"/>
      <c r="AW3782" s="6"/>
    </row>
    <row r="3783" spans="1:49" x14ac:dyDescent="0.35">
      <c r="A3783" s="20"/>
      <c r="B3783" s="20"/>
      <c r="C3783" s="20"/>
      <c r="D3783" s="20"/>
      <c r="E3783" s="6"/>
      <c r="F3783" s="6"/>
      <c r="G3783" s="6"/>
      <c r="H3783" s="6"/>
      <c r="I3783" s="6"/>
      <c r="J3783" s="6"/>
      <c r="K3783" s="6"/>
      <c r="L3783" s="6"/>
      <c r="M3783" s="6"/>
      <c r="N3783" s="6"/>
      <c r="O3783" s="6"/>
      <c r="P3783" s="6"/>
      <c r="Q3783" s="6"/>
      <c r="R3783" s="6"/>
      <c r="S3783" s="6"/>
      <c r="T3783" s="6"/>
      <c r="U3783" s="6"/>
      <c r="V3783" s="6"/>
      <c r="W3783" s="6"/>
      <c r="X3783" s="6"/>
      <c r="Y3783" s="6"/>
      <c r="Z3783" s="6"/>
      <c r="AA3783" s="6"/>
      <c r="AB3783" s="6"/>
      <c r="AC3783" s="6"/>
      <c r="AD3783" s="6"/>
      <c r="AE3783" s="6"/>
      <c r="AF3783" s="6"/>
      <c r="AG3783" s="6"/>
      <c r="AH3783" s="6"/>
      <c r="AI3783" s="6"/>
      <c r="AJ3783" s="6"/>
      <c r="AK3783" s="6"/>
      <c r="AL3783" s="6"/>
      <c r="AM3783" s="6"/>
      <c r="AN3783" s="6"/>
      <c r="AO3783" s="6"/>
      <c r="AP3783" s="6"/>
      <c r="AQ3783" s="21"/>
      <c r="AR3783" s="21"/>
      <c r="AS3783" s="21"/>
      <c r="AT3783" s="6"/>
      <c r="AU3783" s="6"/>
      <c r="AV3783" s="6"/>
      <c r="AW3783" s="6"/>
    </row>
    <row r="3784" spans="1:49" x14ac:dyDescent="0.35">
      <c r="A3784" s="20"/>
      <c r="B3784" s="20"/>
      <c r="C3784" s="20"/>
      <c r="D3784" s="20"/>
      <c r="E3784" s="6"/>
      <c r="F3784" s="6"/>
      <c r="G3784" s="6"/>
      <c r="H3784" s="6"/>
      <c r="I3784" s="6"/>
      <c r="J3784" s="6"/>
      <c r="K3784" s="6"/>
      <c r="L3784" s="6"/>
      <c r="M3784" s="6"/>
      <c r="N3784" s="6"/>
      <c r="O3784" s="6"/>
      <c r="P3784" s="6"/>
      <c r="Q3784" s="6"/>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21"/>
      <c r="AR3784" s="21"/>
      <c r="AS3784" s="21"/>
      <c r="AT3784" s="6"/>
      <c r="AU3784" s="6"/>
      <c r="AV3784" s="6"/>
      <c r="AW3784" s="6"/>
    </row>
    <row r="3785" spans="1:49" x14ac:dyDescent="0.35">
      <c r="A3785" s="20"/>
      <c r="B3785" s="20"/>
      <c r="C3785" s="20"/>
      <c r="D3785" s="20"/>
      <c r="E3785" s="6"/>
      <c r="F3785" s="6"/>
      <c r="G3785" s="6"/>
      <c r="H3785" s="6"/>
      <c r="I3785" s="6"/>
      <c r="J3785" s="6"/>
      <c r="K3785" s="6"/>
      <c r="L3785" s="6"/>
      <c r="M3785" s="6"/>
      <c r="N3785" s="6"/>
      <c r="O3785" s="6"/>
      <c r="P3785" s="6"/>
      <c r="Q3785" s="6"/>
      <c r="R3785" s="6"/>
      <c r="S3785" s="6"/>
      <c r="T3785" s="6"/>
      <c r="U3785" s="6"/>
      <c r="V3785" s="6"/>
      <c r="W3785" s="6"/>
      <c r="X3785" s="6"/>
      <c r="Y3785" s="6"/>
      <c r="Z3785" s="6"/>
      <c r="AA3785" s="6"/>
      <c r="AB3785" s="6"/>
      <c r="AC3785" s="6"/>
      <c r="AD3785" s="6"/>
      <c r="AE3785" s="6"/>
      <c r="AF3785" s="6"/>
      <c r="AG3785" s="6"/>
      <c r="AH3785" s="6"/>
      <c r="AI3785" s="6"/>
      <c r="AJ3785" s="6"/>
      <c r="AK3785" s="6"/>
      <c r="AL3785" s="6"/>
      <c r="AM3785" s="6"/>
      <c r="AN3785" s="6"/>
      <c r="AO3785" s="6"/>
      <c r="AP3785" s="6"/>
      <c r="AQ3785" s="21"/>
      <c r="AR3785" s="21"/>
      <c r="AS3785" s="21"/>
      <c r="AT3785" s="6"/>
      <c r="AU3785" s="6"/>
      <c r="AV3785" s="6"/>
      <c r="AW3785" s="6"/>
    </row>
    <row r="3786" spans="1:49" x14ac:dyDescent="0.35">
      <c r="A3786" s="20"/>
      <c r="B3786" s="20"/>
      <c r="C3786" s="20"/>
      <c r="D3786" s="20"/>
      <c r="E3786" s="6"/>
      <c r="F3786" s="6"/>
      <c r="G3786" s="6"/>
      <c r="H3786" s="6"/>
      <c r="I3786" s="6"/>
      <c r="J3786" s="6"/>
      <c r="K3786" s="6"/>
      <c r="L3786" s="6"/>
      <c r="M3786" s="6"/>
      <c r="N3786" s="6"/>
      <c r="O3786" s="6"/>
      <c r="P3786" s="6"/>
      <c r="Q3786" s="6"/>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21"/>
      <c r="AR3786" s="21"/>
      <c r="AS3786" s="21"/>
      <c r="AT3786" s="6"/>
      <c r="AU3786" s="6"/>
      <c r="AV3786" s="6"/>
      <c r="AW3786" s="6"/>
    </row>
    <row r="3787" spans="1:49" x14ac:dyDescent="0.35">
      <c r="A3787" s="20"/>
      <c r="B3787" s="20"/>
      <c r="C3787" s="20"/>
      <c r="D3787" s="20"/>
      <c r="E3787" s="6"/>
      <c r="F3787" s="6"/>
      <c r="G3787" s="6"/>
      <c r="H3787" s="6"/>
      <c r="I3787" s="6"/>
      <c r="J3787" s="6"/>
      <c r="K3787" s="6"/>
      <c r="L3787" s="6"/>
      <c r="M3787" s="6"/>
      <c r="N3787" s="6"/>
      <c r="O3787" s="6"/>
      <c r="P3787" s="6"/>
      <c r="Q3787" s="6"/>
      <c r="R3787" s="6"/>
      <c r="S3787" s="6"/>
      <c r="T3787" s="6"/>
      <c r="U3787" s="6"/>
      <c r="V3787" s="6"/>
      <c r="W3787" s="6"/>
      <c r="X3787" s="6"/>
      <c r="Y3787" s="6"/>
      <c r="Z3787" s="6"/>
      <c r="AA3787" s="6"/>
      <c r="AB3787" s="6"/>
      <c r="AC3787" s="6"/>
      <c r="AD3787" s="6"/>
      <c r="AE3787" s="6"/>
      <c r="AF3787" s="6"/>
      <c r="AG3787" s="6"/>
      <c r="AH3787" s="6"/>
      <c r="AI3787" s="6"/>
      <c r="AJ3787" s="6"/>
      <c r="AK3787" s="6"/>
      <c r="AL3787" s="6"/>
      <c r="AM3787" s="6"/>
      <c r="AN3787" s="6"/>
      <c r="AO3787" s="6"/>
      <c r="AP3787" s="6"/>
      <c r="AQ3787" s="21"/>
      <c r="AR3787" s="21"/>
      <c r="AS3787" s="21"/>
      <c r="AT3787" s="6"/>
      <c r="AU3787" s="6"/>
      <c r="AV3787" s="6"/>
      <c r="AW3787" s="6"/>
    </row>
    <row r="3788" spans="1:49" x14ac:dyDescent="0.35">
      <c r="A3788" s="20"/>
      <c r="B3788" s="20"/>
      <c r="C3788" s="20"/>
      <c r="D3788" s="20"/>
      <c r="E3788" s="6"/>
      <c r="F3788" s="6"/>
      <c r="G3788" s="6"/>
      <c r="H3788" s="6"/>
      <c r="I3788" s="6"/>
      <c r="J3788" s="6"/>
      <c r="K3788" s="6"/>
      <c r="L3788" s="6"/>
      <c r="M3788" s="6"/>
      <c r="N3788" s="6"/>
      <c r="O3788" s="6"/>
      <c r="P3788" s="6"/>
      <c r="Q3788" s="6"/>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21"/>
      <c r="AR3788" s="21"/>
      <c r="AS3788" s="21"/>
      <c r="AT3788" s="6"/>
      <c r="AU3788" s="6"/>
      <c r="AV3788" s="6"/>
      <c r="AW3788" s="6"/>
    </row>
    <row r="3789" spans="1:49" x14ac:dyDescent="0.35">
      <c r="A3789" s="20"/>
      <c r="B3789" s="20"/>
      <c r="C3789" s="20"/>
      <c r="D3789" s="20"/>
      <c r="E3789" s="6"/>
      <c r="F3789" s="6"/>
      <c r="G3789" s="6"/>
      <c r="H3789" s="6"/>
      <c r="I3789" s="6"/>
      <c r="J3789" s="6"/>
      <c r="K3789" s="6"/>
      <c r="L3789" s="6"/>
      <c r="M3789" s="6"/>
      <c r="N3789" s="6"/>
      <c r="O3789" s="6"/>
      <c r="P3789" s="6"/>
      <c r="Q3789" s="6"/>
      <c r="R3789" s="6"/>
      <c r="S3789" s="6"/>
      <c r="T3789" s="6"/>
      <c r="U3789" s="6"/>
      <c r="V3789" s="6"/>
      <c r="W3789" s="6"/>
      <c r="X3789" s="6"/>
      <c r="Y3789" s="6"/>
      <c r="Z3789" s="6"/>
      <c r="AA3789" s="6"/>
      <c r="AB3789" s="6"/>
      <c r="AC3789" s="6"/>
      <c r="AD3789" s="6"/>
      <c r="AE3789" s="6"/>
      <c r="AF3789" s="6"/>
      <c r="AG3789" s="6"/>
      <c r="AH3789" s="6"/>
      <c r="AI3789" s="6"/>
      <c r="AJ3789" s="6"/>
      <c r="AK3789" s="6"/>
      <c r="AL3789" s="6"/>
      <c r="AM3789" s="6"/>
      <c r="AN3789" s="6"/>
      <c r="AO3789" s="6"/>
      <c r="AP3789" s="6"/>
      <c r="AQ3789" s="21"/>
      <c r="AR3789" s="21"/>
      <c r="AS3789" s="21"/>
      <c r="AT3789" s="6"/>
      <c r="AU3789" s="6"/>
      <c r="AV3789" s="6"/>
      <c r="AW3789" s="6"/>
    </row>
    <row r="3790" spans="1:49" x14ac:dyDescent="0.35">
      <c r="A3790" s="20"/>
      <c r="B3790" s="20"/>
      <c r="C3790" s="20"/>
      <c r="D3790" s="20"/>
      <c r="E3790" s="6"/>
      <c r="F3790" s="6"/>
      <c r="G3790" s="6"/>
      <c r="H3790" s="6"/>
      <c r="I3790" s="6"/>
      <c r="J3790" s="6"/>
      <c r="K3790" s="6"/>
      <c r="L3790" s="6"/>
      <c r="M3790" s="6"/>
      <c r="N3790" s="6"/>
      <c r="O3790" s="6"/>
      <c r="P3790" s="6"/>
      <c r="Q3790" s="6"/>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21"/>
      <c r="AR3790" s="21"/>
      <c r="AS3790" s="21"/>
      <c r="AT3790" s="6"/>
      <c r="AU3790" s="6"/>
      <c r="AV3790" s="6"/>
      <c r="AW3790" s="6"/>
    </row>
    <row r="3791" spans="1:49" x14ac:dyDescent="0.35">
      <c r="A3791" s="20"/>
      <c r="B3791" s="20"/>
      <c r="C3791" s="20"/>
      <c r="D3791" s="20"/>
      <c r="E3791" s="6"/>
      <c r="F3791" s="6"/>
      <c r="G3791" s="6"/>
      <c r="H3791" s="6"/>
      <c r="I3791" s="6"/>
      <c r="J3791" s="6"/>
      <c r="K3791" s="6"/>
      <c r="L3791" s="6"/>
      <c r="M3791" s="6"/>
      <c r="N3791" s="6"/>
      <c r="O3791" s="6"/>
      <c r="P3791" s="6"/>
      <c r="Q3791" s="6"/>
      <c r="R3791" s="6"/>
      <c r="S3791" s="6"/>
      <c r="T3791" s="6"/>
      <c r="U3791" s="6"/>
      <c r="V3791" s="6"/>
      <c r="W3791" s="6"/>
      <c r="X3791" s="6"/>
      <c r="Y3791" s="6"/>
      <c r="Z3791" s="6"/>
      <c r="AA3791" s="6"/>
      <c r="AB3791" s="6"/>
      <c r="AC3791" s="6"/>
      <c r="AD3791" s="6"/>
      <c r="AE3791" s="6"/>
      <c r="AF3791" s="6"/>
      <c r="AG3791" s="6"/>
      <c r="AH3791" s="6"/>
      <c r="AI3791" s="6"/>
      <c r="AJ3791" s="6"/>
      <c r="AK3791" s="6"/>
      <c r="AL3791" s="6"/>
      <c r="AM3791" s="6"/>
      <c r="AN3791" s="6"/>
      <c r="AO3791" s="6"/>
      <c r="AP3791" s="6"/>
      <c r="AQ3791" s="21"/>
      <c r="AR3791" s="21"/>
      <c r="AS3791" s="21"/>
      <c r="AT3791" s="6"/>
      <c r="AU3791" s="6"/>
      <c r="AV3791" s="6"/>
      <c r="AW3791" s="6"/>
    </row>
    <row r="3792" spans="1:49" x14ac:dyDescent="0.35">
      <c r="A3792" s="20"/>
      <c r="B3792" s="20"/>
      <c r="C3792" s="20"/>
      <c r="D3792" s="20"/>
      <c r="E3792" s="6"/>
      <c r="F3792" s="6"/>
      <c r="G3792" s="6"/>
      <c r="H3792" s="6"/>
      <c r="I3792" s="6"/>
      <c r="J3792" s="6"/>
      <c r="K3792" s="6"/>
      <c r="L3792" s="6"/>
      <c r="M3792" s="6"/>
      <c r="N3792" s="6"/>
      <c r="O3792" s="6"/>
      <c r="P3792" s="6"/>
      <c r="Q3792" s="6"/>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21"/>
      <c r="AR3792" s="21"/>
      <c r="AS3792" s="21"/>
      <c r="AT3792" s="6"/>
      <c r="AU3792" s="6"/>
      <c r="AV3792" s="6"/>
      <c r="AW3792" s="6"/>
    </row>
    <row r="3793" spans="1:49" x14ac:dyDescent="0.35">
      <c r="A3793" s="20"/>
      <c r="B3793" s="20"/>
      <c r="C3793" s="20"/>
      <c r="D3793" s="20"/>
      <c r="E3793" s="6"/>
      <c r="F3793" s="6"/>
      <c r="G3793" s="6"/>
      <c r="H3793" s="6"/>
      <c r="I3793" s="6"/>
      <c r="J3793" s="6"/>
      <c r="K3793" s="6"/>
      <c r="L3793" s="6"/>
      <c r="M3793" s="6"/>
      <c r="N3793" s="6"/>
      <c r="O3793" s="6"/>
      <c r="P3793" s="6"/>
      <c r="Q3793" s="6"/>
      <c r="R3793" s="6"/>
      <c r="S3793" s="6"/>
      <c r="T3793" s="6"/>
      <c r="U3793" s="6"/>
      <c r="V3793" s="6"/>
      <c r="W3793" s="6"/>
      <c r="X3793" s="6"/>
      <c r="Y3793" s="6"/>
      <c r="Z3793" s="6"/>
      <c r="AA3793" s="6"/>
      <c r="AB3793" s="6"/>
      <c r="AC3793" s="6"/>
      <c r="AD3793" s="6"/>
      <c r="AE3793" s="6"/>
      <c r="AF3793" s="6"/>
      <c r="AG3793" s="6"/>
      <c r="AH3793" s="6"/>
      <c r="AI3793" s="6"/>
      <c r="AJ3793" s="6"/>
      <c r="AK3793" s="6"/>
      <c r="AL3793" s="6"/>
      <c r="AM3793" s="6"/>
      <c r="AN3793" s="6"/>
      <c r="AO3793" s="6"/>
      <c r="AP3793" s="6"/>
      <c r="AQ3793" s="21"/>
      <c r="AR3793" s="21"/>
      <c r="AS3793" s="21"/>
      <c r="AT3793" s="6"/>
      <c r="AU3793" s="6"/>
      <c r="AV3793" s="6"/>
      <c r="AW3793" s="6"/>
    </row>
    <row r="3794" spans="1:49" x14ac:dyDescent="0.35">
      <c r="A3794" s="20"/>
      <c r="B3794" s="20"/>
      <c r="C3794" s="20"/>
      <c r="D3794" s="20"/>
      <c r="E3794" s="6"/>
      <c r="F3794" s="6"/>
      <c r="G3794" s="6"/>
      <c r="H3794" s="6"/>
      <c r="I3794" s="6"/>
      <c r="J3794" s="6"/>
      <c r="K3794" s="6"/>
      <c r="L3794" s="6"/>
      <c r="M3794" s="6"/>
      <c r="N3794" s="6"/>
      <c r="O3794" s="6"/>
      <c r="P3794" s="6"/>
      <c r="Q3794" s="6"/>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21"/>
      <c r="AR3794" s="21"/>
      <c r="AS3794" s="21"/>
      <c r="AT3794" s="6"/>
      <c r="AU3794" s="6"/>
      <c r="AV3794" s="6"/>
      <c r="AW3794" s="6"/>
    </row>
    <row r="3795" spans="1:49" x14ac:dyDescent="0.35">
      <c r="A3795" s="20"/>
      <c r="B3795" s="20"/>
      <c r="C3795" s="20"/>
      <c r="D3795" s="20"/>
      <c r="E3795" s="6"/>
      <c r="F3795" s="6"/>
      <c r="G3795" s="6"/>
      <c r="H3795" s="6"/>
      <c r="I3795" s="6"/>
      <c r="J3795" s="6"/>
      <c r="K3795" s="6"/>
      <c r="L3795" s="6"/>
      <c r="M3795" s="6"/>
      <c r="N3795" s="6"/>
      <c r="O3795" s="6"/>
      <c r="P3795" s="6"/>
      <c r="Q3795" s="6"/>
      <c r="R3795" s="6"/>
      <c r="S3795" s="6"/>
      <c r="T3795" s="6"/>
      <c r="U3795" s="6"/>
      <c r="V3795" s="6"/>
      <c r="W3795" s="6"/>
      <c r="X3795" s="6"/>
      <c r="Y3795" s="6"/>
      <c r="Z3795" s="6"/>
      <c r="AA3795" s="6"/>
      <c r="AB3795" s="6"/>
      <c r="AC3795" s="6"/>
      <c r="AD3795" s="6"/>
      <c r="AE3795" s="6"/>
      <c r="AF3795" s="6"/>
      <c r="AG3795" s="6"/>
      <c r="AH3795" s="6"/>
      <c r="AI3795" s="6"/>
      <c r="AJ3795" s="6"/>
      <c r="AK3795" s="6"/>
      <c r="AL3795" s="6"/>
      <c r="AM3795" s="6"/>
      <c r="AN3795" s="6"/>
      <c r="AO3795" s="6"/>
      <c r="AP3795" s="6"/>
      <c r="AQ3795" s="21"/>
      <c r="AR3795" s="21"/>
      <c r="AS3795" s="21"/>
      <c r="AT3795" s="6"/>
      <c r="AU3795" s="6"/>
      <c r="AV3795" s="6"/>
      <c r="AW3795" s="6"/>
    </row>
    <row r="3796" spans="1:49" x14ac:dyDescent="0.35">
      <c r="A3796" s="20"/>
      <c r="B3796" s="20"/>
      <c r="C3796" s="20"/>
      <c r="D3796" s="20"/>
      <c r="E3796" s="6"/>
      <c r="F3796" s="6"/>
      <c r="G3796" s="6"/>
      <c r="H3796" s="6"/>
      <c r="I3796" s="6"/>
      <c r="J3796" s="6"/>
      <c r="K3796" s="6"/>
      <c r="L3796" s="6"/>
      <c r="M3796" s="6"/>
      <c r="N3796" s="6"/>
      <c r="O3796" s="6"/>
      <c r="P3796" s="6"/>
      <c r="Q3796" s="6"/>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21"/>
      <c r="AR3796" s="21"/>
      <c r="AS3796" s="21"/>
      <c r="AT3796" s="6"/>
      <c r="AU3796" s="6"/>
      <c r="AV3796" s="6"/>
      <c r="AW3796" s="6"/>
    </row>
    <row r="3797" spans="1:49" x14ac:dyDescent="0.35">
      <c r="A3797" s="20"/>
      <c r="B3797" s="20"/>
      <c r="C3797" s="20"/>
      <c r="D3797" s="20"/>
      <c r="E3797" s="6"/>
      <c r="F3797" s="6"/>
      <c r="G3797" s="6"/>
      <c r="H3797" s="6"/>
      <c r="I3797" s="6"/>
      <c r="J3797" s="6"/>
      <c r="K3797" s="6"/>
      <c r="L3797" s="6"/>
      <c r="M3797" s="6"/>
      <c r="N3797" s="6"/>
      <c r="O3797" s="6"/>
      <c r="P3797" s="6"/>
      <c r="Q3797" s="6"/>
      <c r="R3797" s="6"/>
      <c r="S3797" s="6"/>
      <c r="T3797" s="6"/>
      <c r="U3797" s="6"/>
      <c r="V3797" s="6"/>
      <c r="W3797" s="6"/>
      <c r="X3797" s="6"/>
      <c r="Y3797" s="6"/>
      <c r="Z3797" s="6"/>
      <c r="AA3797" s="6"/>
      <c r="AB3797" s="6"/>
      <c r="AC3797" s="6"/>
      <c r="AD3797" s="6"/>
      <c r="AE3797" s="6"/>
      <c r="AF3797" s="6"/>
      <c r="AG3797" s="6"/>
      <c r="AH3797" s="6"/>
      <c r="AI3797" s="6"/>
      <c r="AJ3797" s="6"/>
      <c r="AK3797" s="6"/>
      <c r="AL3797" s="6"/>
      <c r="AM3797" s="6"/>
      <c r="AN3797" s="6"/>
      <c r="AO3797" s="6"/>
      <c r="AP3797" s="6"/>
      <c r="AQ3797" s="21"/>
      <c r="AR3797" s="21"/>
      <c r="AS3797" s="21"/>
      <c r="AT3797" s="6"/>
      <c r="AU3797" s="6"/>
      <c r="AV3797" s="6"/>
      <c r="AW3797" s="6"/>
    </row>
    <row r="3798" spans="1:49" x14ac:dyDescent="0.35">
      <c r="A3798" s="20"/>
      <c r="B3798" s="20"/>
      <c r="C3798" s="20"/>
      <c r="D3798" s="20"/>
      <c r="E3798" s="6"/>
      <c r="F3798" s="6"/>
      <c r="G3798" s="6"/>
      <c r="H3798" s="6"/>
      <c r="I3798" s="6"/>
      <c r="J3798" s="6"/>
      <c r="K3798" s="6"/>
      <c r="L3798" s="6"/>
      <c r="M3798" s="6"/>
      <c r="N3798" s="6"/>
      <c r="O3798" s="6"/>
      <c r="P3798" s="6"/>
      <c r="Q3798" s="6"/>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21"/>
      <c r="AR3798" s="21"/>
      <c r="AS3798" s="21"/>
      <c r="AT3798" s="6"/>
      <c r="AU3798" s="6"/>
      <c r="AV3798" s="6"/>
      <c r="AW3798" s="6"/>
    </row>
    <row r="3799" spans="1:49" x14ac:dyDescent="0.35">
      <c r="A3799" s="20"/>
      <c r="B3799" s="20"/>
      <c r="C3799" s="20"/>
      <c r="D3799" s="20"/>
      <c r="E3799" s="6"/>
      <c r="F3799" s="6"/>
      <c r="G3799" s="6"/>
      <c r="H3799" s="6"/>
      <c r="I3799" s="6"/>
      <c r="J3799" s="6"/>
      <c r="K3799" s="6"/>
      <c r="L3799" s="6"/>
      <c r="M3799" s="6"/>
      <c r="N3799" s="6"/>
      <c r="O3799" s="6"/>
      <c r="P3799" s="6"/>
      <c r="Q3799" s="6"/>
      <c r="R3799" s="6"/>
      <c r="S3799" s="6"/>
      <c r="T3799" s="6"/>
      <c r="U3799" s="6"/>
      <c r="V3799" s="6"/>
      <c r="W3799" s="6"/>
      <c r="X3799" s="6"/>
      <c r="Y3799" s="6"/>
      <c r="Z3799" s="6"/>
      <c r="AA3799" s="6"/>
      <c r="AB3799" s="6"/>
      <c r="AC3799" s="6"/>
      <c r="AD3799" s="6"/>
      <c r="AE3799" s="6"/>
      <c r="AF3799" s="6"/>
      <c r="AG3799" s="6"/>
      <c r="AH3799" s="6"/>
      <c r="AI3799" s="6"/>
      <c r="AJ3799" s="6"/>
      <c r="AK3799" s="6"/>
      <c r="AL3799" s="6"/>
      <c r="AM3799" s="6"/>
      <c r="AN3799" s="6"/>
      <c r="AO3799" s="6"/>
      <c r="AP3799" s="6"/>
      <c r="AQ3799" s="21"/>
      <c r="AR3799" s="21"/>
      <c r="AS3799" s="21"/>
      <c r="AT3799" s="6"/>
      <c r="AU3799" s="6"/>
      <c r="AV3799" s="6"/>
      <c r="AW3799" s="6"/>
    </row>
    <row r="3800" spans="1:49" x14ac:dyDescent="0.35">
      <c r="A3800" s="20"/>
      <c r="B3800" s="20"/>
      <c r="C3800" s="20"/>
      <c r="D3800" s="20"/>
      <c r="E3800" s="6"/>
      <c r="F3800" s="6"/>
      <c r="G3800" s="6"/>
      <c r="H3800" s="6"/>
      <c r="I3800" s="6"/>
      <c r="J3800" s="6"/>
      <c r="K3800" s="6"/>
      <c r="L3800" s="6"/>
      <c r="M3800" s="6"/>
      <c r="N3800" s="6"/>
      <c r="O3800" s="6"/>
      <c r="P3800" s="6"/>
      <c r="Q3800" s="6"/>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21"/>
      <c r="AR3800" s="21"/>
      <c r="AS3800" s="21"/>
      <c r="AT3800" s="6"/>
      <c r="AU3800" s="6"/>
      <c r="AV3800" s="6"/>
      <c r="AW3800" s="6"/>
    </row>
    <row r="3801" spans="1:49" x14ac:dyDescent="0.35">
      <c r="A3801" s="20"/>
      <c r="B3801" s="20"/>
      <c r="C3801" s="20"/>
      <c r="D3801" s="20"/>
      <c r="E3801" s="6"/>
      <c r="F3801" s="6"/>
      <c r="G3801" s="6"/>
      <c r="H3801" s="6"/>
      <c r="I3801" s="6"/>
      <c r="J3801" s="6"/>
      <c r="K3801" s="6"/>
      <c r="L3801" s="6"/>
      <c r="M3801" s="6"/>
      <c r="N3801" s="6"/>
      <c r="O3801" s="6"/>
      <c r="P3801" s="6"/>
      <c r="Q3801" s="6"/>
      <c r="R3801" s="6"/>
      <c r="S3801" s="6"/>
      <c r="T3801" s="6"/>
      <c r="U3801" s="6"/>
      <c r="V3801" s="6"/>
      <c r="W3801" s="6"/>
      <c r="X3801" s="6"/>
      <c r="Y3801" s="6"/>
      <c r="Z3801" s="6"/>
      <c r="AA3801" s="6"/>
      <c r="AB3801" s="6"/>
      <c r="AC3801" s="6"/>
      <c r="AD3801" s="6"/>
      <c r="AE3801" s="6"/>
      <c r="AF3801" s="6"/>
      <c r="AG3801" s="6"/>
      <c r="AH3801" s="6"/>
      <c r="AI3801" s="6"/>
      <c r="AJ3801" s="6"/>
      <c r="AK3801" s="6"/>
      <c r="AL3801" s="6"/>
      <c r="AM3801" s="6"/>
      <c r="AN3801" s="6"/>
      <c r="AO3801" s="6"/>
      <c r="AP3801" s="6"/>
      <c r="AQ3801" s="21"/>
      <c r="AR3801" s="21"/>
      <c r="AS3801" s="21"/>
      <c r="AT3801" s="6"/>
      <c r="AU3801" s="6"/>
      <c r="AV3801" s="6"/>
      <c r="AW3801" s="6"/>
    </row>
    <row r="3802" spans="1:49" x14ac:dyDescent="0.35">
      <c r="A3802" s="20"/>
      <c r="B3802" s="20"/>
      <c r="C3802" s="20"/>
      <c r="D3802" s="20"/>
      <c r="E3802" s="6"/>
      <c r="F3802" s="6"/>
      <c r="G3802" s="6"/>
      <c r="H3802" s="6"/>
      <c r="I3802" s="6"/>
      <c r="J3802" s="6"/>
      <c r="K3802" s="6"/>
      <c r="L3802" s="6"/>
      <c r="M3802" s="6"/>
      <c r="N3802" s="6"/>
      <c r="O3802" s="6"/>
      <c r="P3802" s="6"/>
      <c r="Q3802" s="6"/>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21"/>
      <c r="AR3802" s="21"/>
      <c r="AS3802" s="21"/>
      <c r="AT3802" s="6"/>
      <c r="AU3802" s="6"/>
      <c r="AV3802" s="6"/>
      <c r="AW3802" s="6"/>
    </row>
    <row r="3803" spans="1:49" x14ac:dyDescent="0.35">
      <c r="A3803" s="20"/>
      <c r="B3803" s="20"/>
      <c r="C3803" s="20"/>
      <c r="D3803" s="20"/>
      <c r="E3803" s="6"/>
      <c r="F3803" s="6"/>
      <c r="G3803" s="6"/>
      <c r="H3803" s="6"/>
      <c r="I3803" s="6"/>
      <c r="J3803" s="6"/>
      <c r="K3803" s="6"/>
      <c r="L3803" s="6"/>
      <c r="M3803" s="6"/>
      <c r="N3803" s="6"/>
      <c r="O3803" s="6"/>
      <c r="P3803" s="6"/>
      <c r="Q3803" s="6"/>
      <c r="R3803" s="6"/>
      <c r="S3803" s="6"/>
      <c r="T3803" s="6"/>
      <c r="U3803" s="6"/>
      <c r="V3803" s="6"/>
      <c r="W3803" s="6"/>
      <c r="X3803" s="6"/>
      <c r="Y3803" s="6"/>
      <c r="Z3803" s="6"/>
      <c r="AA3803" s="6"/>
      <c r="AB3803" s="6"/>
      <c r="AC3803" s="6"/>
      <c r="AD3803" s="6"/>
      <c r="AE3803" s="6"/>
      <c r="AF3803" s="6"/>
      <c r="AG3803" s="6"/>
      <c r="AH3803" s="6"/>
      <c r="AI3803" s="6"/>
      <c r="AJ3803" s="6"/>
      <c r="AK3803" s="6"/>
      <c r="AL3803" s="6"/>
      <c r="AM3803" s="6"/>
      <c r="AN3803" s="6"/>
      <c r="AO3803" s="6"/>
      <c r="AP3803" s="6"/>
      <c r="AQ3803" s="21"/>
      <c r="AR3803" s="21"/>
      <c r="AS3803" s="21"/>
      <c r="AT3803" s="6"/>
      <c r="AU3803" s="6"/>
      <c r="AV3803" s="6"/>
      <c r="AW3803" s="6"/>
    </row>
    <row r="3804" spans="1:49" x14ac:dyDescent="0.35">
      <c r="A3804" s="20"/>
      <c r="B3804" s="20"/>
      <c r="C3804" s="20"/>
      <c r="D3804" s="20"/>
      <c r="E3804" s="6"/>
      <c r="F3804" s="6"/>
      <c r="G3804" s="6"/>
      <c r="H3804" s="6"/>
      <c r="I3804" s="6"/>
      <c r="J3804" s="6"/>
      <c r="K3804" s="6"/>
      <c r="L3804" s="6"/>
      <c r="M3804" s="6"/>
      <c r="N3804" s="6"/>
      <c r="O3804" s="6"/>
      <c r="P3804" s="6"/>
      <c r="Q3804" s="6"/>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21"/>
      <c r="AR3804" s="21"/>
      <c r="AS3804" s="21"/>
      <c r="AT3804" s="6"/>
      <c r="AU3804" s="6"/>
      <c r="AV3804" s="6"/>
      <c r="AW3804" s="6"/>
    </row>
    <row r="3805" spans="1:49" x14ac:dyDescent="0.35">
      <c r="A3805" s="20"/>
      <c r="B3805" s="20"/>
      <c r="C3805" s="20"/>
      <c r="D3805" s="20"/>
      <c r="E3805" s="6"/>
      <c r="F3805" s="6"/>
      <c r="G3805" s="6"/>
      <c r="H3805" s="6"/>
      <c r="I3805" s="6"/>
      <c r="J3805" s="6"/>
      <c r="K3805" s="6"/>
      <c r="L3805" s="6"/>
      <c r="M3805" s="6"/>
      <c r="N3805" s="6"/>
      <c r="O3805" s="6"/>
      <c r="P3805" s="6"/>
      <c r="Q3805" s="6"/>
      <c r="R3805" s="6"/>
      <c r="S3805" s="6"/>
      <c r="T3805" s="6"/>
      <c r="U3805" s="6"/>
      <c r="V3805" s="6"/>
      <c r="W3805" s="6"/>
      <c r="X3805" s="6"/>
      <c r="Y3805" s="6"/>
      <c r="Z3805" s="6"/>
      <c r="AA3805" s="6"/>
      <c r="AB3805" s="6"/>
      <c r="AC3805" s="6"/>
      <c r="AD3805" s="6"/>
      <c r="AE3805" s="6"/>
      <c r="AF3805" s="6"/>
      <c r="AG3805" s="6"/>
      <c r="AH3805" s="6"/>
      <c r="AI3805" s="6"/>
      <c r="AJ3805" s="6"/>
      <c r="AK3805" s="6"/>
      <c r="AL3805" s="6"/>
      <c r="AM3805" s="6"/>
      <c r="AN3805" s="6"/>
      <c r="AO3805" s="6"/>
      <c r="AP3805" s="6"/>
      <c r="AQ3805" s="21"/>
      <c r="AR3805" s="21"/>
      <c r="AS3805" s="21"/>
      <c r="AT3805" s="6"/>
      <c r="AU3805" s="6"/>
      <c r="AV3805" s="6"/>
      <c r="AW3805" s="6"/>
    </row>
    <row r="3806" spans="1:49" x14ac:dyDescent="0.35">
      <c r="A3806" s="20"/>
      <c r="B3806" s="20"/>
      <c r="C3806" s="20"/>
      <c r="D3806" s="20"/>
      <c r="E3806" s="6"/>
      <c r="F3806" s="6"/>
      <c r="G3806" s="6"/>
      <c r="H3806" s="6"/>
      <c r="I3806" s="6"/>
      <c r="J3806" s="6"/>
      <c r="K3806" s="6"/>
      <c r="L3806" s="6"/>
      <c r="M3806" s="6"/>
      <c r="N3806" s="6"/>
      <c r="O3806" s="6"/>
      <c r="P3806" s="6"/>
      <c r="Q3806" s="6"/>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21"/>
      <c r="AR3806" s="21"/>
      <c r="AS3806" s="21"/>
      <c r="AT3806" s="6"/>
      <c r="AU3806" s="6"/>
      <c r="AV3806" s="6"/>
      <c r="AW3806" s="6"/>
    </row>
    <row r="3807" spans="1:49" x14ac:dyDescent="0.35">
      <c r="A3807" s="20"/>
      <c r="B3807" s="20"/>
      <c r="C3807" s="20"/>
      <c r="D3807" s="20"/>
      <c r="E3807" s="6"/>
      <c r="F3807" s="6"/>
      <c r="G3807" s="6"/>
      <c r="H3807" s="6"/>
      <c r="I3807" s="6"/>
      <c r="J3807" s="6"/>
      <c r="K3807" s="6"/>
      <c r="L3807" s="6"/>
      <c r="M3807" s="6"/>
      <c r="N3807" s="6"/>
      <c r="O3807" s="6"/>
      <c r="P3807" s="6"/>
      <c r="Q3807" s="6"/>
      <c r="R3807" s="6"/>
      <c r="S3807" s="6"/>
      <c r="T3807" s="6"/>
      <c r="U3807" s="6"/>
      <c r="V3807" s="6"/>
      <c r="W3807" s="6"/>
      <c r="X3807" s="6"/>
      <c r="Y3807" s="6"/>
      <c r="Z3807" s="6"/>
      <c r="AA3807" s="6"/>
      <c r="AB3807" s="6"/>
      <c r="AC3807" s="6"/>
      <c r="AD3807" s="6"/>
      <c r="AE3807" s="6"/>
      <c r="AF3807" s="6"/>
      <c r="AG3807" s="6"/>
      <c r="AH3807" s="6"/>
      <c r="AI3807" s="6"/>
      <c r="AJ3807" s="6"/>
      <c r="AK3807" s="6"/>
      <c r="AL3807" s="6"/>
      <c r="AM3807" s="6"/>
      <c r="AN3807" s="6"/>
      <c r="AO3807" s="6"/>
      <c r="AP3807" s="6"/>
      <c r="AQ3807" s="21"/>
      <c r="AR3807" s="21"/>
      <c r="AS3807" s="21"/>
      <c r="AT3807" s="6"/>
      <c r="AU3807" s="6"/>
      <c r="AV3807" s="6"/>
      <c r="AW3807" s="6"/>
    </row>
    <row r="3808" spans="1:49" x14ac:dyDescent="0.35">
      <c r="A3808" s="20"/>
      <c r="B3808" s="20"/>
      <c r="C3808" s="20"/>
      <c r="D3808" s="20"/>
      <c r="E3808" s="6"/>
      <c r="F3808" s="6"/>
      <c r="G3808" s="6"/>
      <c r="H3808" s="6"/>
      <c r="I3808" s="6"/>
      <c r="J3808" s="6"/>
      <c r="K3808" s="6"/>
      <c r="L3808" s="6"/>
      <c r="M3808" s="6"/>
      <c r="N3808" s="6"/>
      <c r="O3808" s="6"/>
      <c r="P3808" s="6"/>
      <c r="Q3808" s="6"/>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21"/>
      <c r="AR3808" s="21"/>
      <c r="AS3808" s="21"/>
      <c r="AT3808" s="6"/>
      <c r="AU3808" s="6"/>
      <c r="AV3808" s="6"/>
      <c r="AW3808" s="6"/>
    </row>
    <row r="3809" spans="1:49" x14ac:dyDescent="0.35">
      <c r="A3809" s="20"/>
      <c r="B3809" s="20"/>
      <c r="C3809" s="20"/>
      <c r="D3809" s="20"/>
      <c r="E3809" s="6"/>
      <c r="F3809" s="6"/>
      <c r="G3809" s="6"/>
      <c r="H3809" s="6"/>
      <c r="I3809" s="6"/>
      <c r="J3809" s="6"/>
      <c r="K3809" s="6"/>
      <c r="L3809" s="6"/>
      <c r="M3809" s="6"/>
      <c r="N3809" s="6"/>
      <c r="O3809" s="6"/>
      <c r="P3809" s="6"/>
      <c r="Q3809" s="6"/>
      <c r="R3809" s="6"/>
      <c r="S3809" s="6"/>
      <c r="T3809" s="6"/>
      <c r="U3809" s="6"/>
      <c r="V3809" s="6"/>
      <c r="W3809" s="6"/>
      <c r="X3809" s="6"/>
      <c r="Y3809" s="6"/>
      <c r="Z3809" s="6"/>
      <c r="AA3809" s="6"/>
      <c r="AB3809" s="6"/>
      <c r="AC3809" s="6"/>
      <c r="AD3809" s="6"/>
      <c r="AE3809" s="6"/>
      <c r="AF3809" s="6"/>
      <c r="AG3809" s="6"/>
      <c r="AH3809" s="6"/>
      <c r="AI3809" s="6"/>
      <c r="AJ3809" s="6"/>
      <c r="AK3809" s="6"/>
      <c r="AL3809" s="6"/>
      <c r="AM3809" s="6"/>
      <c r="AN3809" s="6"/>
      <c r="AO3809" s="6"/>
      <c r="AP3809" s="6"/>
      <c r="AQ3809" s="21"/>
      <c r="AR3809" s="21"/>
      <c r="AS3809" s="21"/>
      <c r="AT3809" s="6"/>
      <c r="AU3809" s="6"/>
      <c r="AV3809" s="6"/>
      <c r="AW3809" s="6"/>
    </row>
    <row r="3810" spans="1:49" x14ac:dyDescent="0.35">
      <c r="A3810" s="20"/>
      <c r="B3810" s="20"/>
      <c r="C3810" s="20"/>
      <c r="D3810" s="20"/>
      <c r="E3810" s="6"/>
      <c r="F3810" s="6"/>
      <c r="G3810" s="6"/>
      <c r="H3810" s="6"/>
      <c r="I3810" s="6"/>
      <c r="J3810" s="6"/>
      <c r="K3810" s="6"/>
      <c r="L3810" s="6"/>
      <c r="M3810" s="6"/>
      <c r="N3810" s="6"/>
      <c r="O3810" s="6"/>
      <c r="P3810" s="6"/>
      <c r="Q3810" s="6"/>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21"/>
      <c r="AR3810" s="21"/>
      <c r="AS3810" s="21"/>
      <c r="AT3810" s="6"/>
      <c r="AU3810" s="6"/>
      <c r="AV3810" s="6"/>
      <c r="AW3810" s="6"/>
    </row>
    <row r="3811" spans="1:49" x14ac:dyDescent="0.35">
      <c r="A3811" s="20"/>
      <c r="B3811" s="20"/>
      <c r="C3811" s="20"/>
      <c r="D3811" s="20"/>
      <c r="E3811" s="6"/>
      <c r="F3811" s="6"/>
      <c r="G3811" s="6"/>
      <c r="H3811" s="6"/>
      <c r="I3811" s="6"/>
      <c r="J3811" s="6"/>
      <c r="K3811" s="6"/>
      <c r="L3811" s="6"/>
      <c r="M3811" s="6"/>
      <c r="N3811" s="6"/>
      <c r="O3811" s="6"/>
      <c r="P3811" s="6"/>
      <c r="Q3811" s="6"/>
      <c r="R3811" s="6"/>
      <c r="S3811" s="6"/>
      <c r="T3811" s="6"/>
      <c r="U3811" s="6"/>
      <c r="V3811" s="6"/>
      <c r="W3811" s="6"/>
      <c r="X3811" s="6"/>
      <c r="Y3811" s="6"/>
      <c r="Z3811" s="6"/>
      <c r="AA3811" s="6"/>
      <c r="AB3811" s="6"/>
      <c r="AC3811" s="6"/>
      <c r="AD3811" s="6"/>
      <c r="AE3811" s="6"/>
      <c r="AF3811" s="6"/>
      <c r="AG3811" s="6"/>
      <c r="AH3811" s="6"/>
      <c r="AI3811" s="6"/>
      <c r="AJ3811" s="6"/>
      <c r="AK3811" s="6"/>
      <c r="AL3811" s="6"/>
      <c r="AM3811" s="6"/>
      <c r="AN3811" s="6"/>
      <c r="AO3811" s="6"/>
      <c r="AP3811" s="6"/>
      <c r="AQ3811" s="21"/>
      <c r="AR3811" s="21"/>
      <c r="AS3811" s="21"/>
      <c r="AT3811" s="6"/>
      <c r="AU3811" s="6"/>
      <c r="AV3811" s="6"/>
      <c r="AW3811" s="6"/>
    </row>
    <row r="3812" spans="1:49" x14ac:dyDescent="0.35">
      <c r="A3812" s="20"/>
      <c r="B3812" s="20"/>
      <c r="C3812" s="20"/>
      <c r="D3812" s="20"/>
      <c r="E3812" s="6"/>
      <c r="F3812" s="6"/>
      <c r="G3812" s="6"/>
      <c r="H3812" s="6"/>
      <c r="I3812" s="6"/>
      <c r="J3812" s="6"/>
      <c r="K3812" s="6"/>
      <c r="L3812" s="6"/>
      <c r="M3812" s="6"/>
      <c r="N3812" s="6"/>
      <c r="O3812" s="6"/>
      <c r="P3812" s="6"/>
      <c r="Q3812" s="6"/>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21"/>
      <c r="AR3812" s="21"/>
      <c r="AS3812" s="21"/>
      <c r="AT3812" s="6"/>
      <c r="AU3812" s="6"/>
      <c r="AV3812" s="6"/>
      <c r="AW3812" s="6"/>
    </row>
    <row r="3813" spans="1:49" x14ac:dyDescent="0.35">
      <c r="A3813" s="20"/>
      <c r="B3813" s="20"/>
      <c r="C3813" s="20"/>
      <c r="D3813" s="20"/>
      <c r="E3813" s="6"/>
      <c r="F3813" s="6"/>
      <c r="G3813" s="6"/>
      <c r="H3813" s="6"/>
      <c r="I3813" s="6"/>
      <c r="J3813" s="6"/>
      <c r="K3813" s="6"/>
      <c r="L3813" s="6"/>
      <c r="M3813" s="6"/>
      <c r="N3813" s="6"/>
      <c r="O3813" s="6"/>
      <c r="P3813" s="6"/>
      <c r="Q3813" s="6"/>
      <c r="R3813" s="6"/>
      <c r="S3813" s="6"/>
      <c r="T3813" s="6"/>
      <c r="U3813" s="6"/>
      <c r="V3813" s="6"/>
      <c r="W3813" s="6"/>
      <c r="X3813" s="6"/>
      <c r="Y3813" s="6"/>
      <c r="Z3813" s="6"/>
      <c r="AA3813" s="6"/>
      <c r="AB3813" s="6"/>
      <c r="AC3813" s="6"/>
      <c r="AD3813" s="6"/>
      <c r="AE3813" s="6"/>
      <c r="AF3813" s="6"/>
      <c r="AG3813" s="6"/>
      <c r="AH3813" s="6"/>
      <c r="AI3813" s="6"/>
      <c r="AJ3813" s="6"/>
      <c r="AK3813" s="6"/>
      <c r="AL3813" s="6"/>
      <c r="AM3813" s="6"/>
      <c r="AN3813" s="6"/>
      <c r="AO3813" s="6"/>
      <c r="AP3813" s="6"/>
      <c r="AQ3813" s="21"/>
      <c r="AR3813" s="21"/>
      <c r="AS3813" s="21"/>
      <c r="AT3813" s="6"/>
      <c r="AU3813" s="6"/>
      <c r="AV3813" s="6"/>
      <c r="AW3813" s="6"/>
    </row>
    <row r="3814" spans="1:49" x14ac:dyDescent="0.35">
      <c r="A3814" s="20"/>
      <c r="B3814" s="20"/>
      <c r="C3814" s="20"/>
      <c r="D3814" s="20"/>
      <c r="E3814" s="6"/>
      <c r="F3814" s="6"/>
      <c r="G3814" s="6"/>
      <c r="H3814" s="6"/>
      <c r="I3814" s="6"/>
      <c r="J3814" s="6"/>
      <c r="K3814" s="6"/>
      <c r="L3814" s="6"/>
      <c r="M3814" s="6"/>
      <c r="N3814" s="6"/>
      <c r="O3814" s="6"/>
      <c r="P3814" s="6"/>
      <c r="Q3814" s="6"/>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21"/>
      <c r="AR3814" s="21"/>
      <c r="AS3814" s="21"/>
      <c r="AT3814" s="6"/>
      <c r="AU3814" s="6"/>
      <c r="AV3814" s="6"/>
      <c r="AW3814" s="6"/>
    </row>
    <row r="3815" spans="1:49" x14ac:dyDescent="0.35">
      <c r="A3815" s="20"/>
      <c r="B3815" s="20"/>
      <c r="C3815" s="20"/>
      <c r="D3815" s="20"/>
      <c r="E3815" s="6"/>
      <c r="F3815" s="6"/>
      <c r="G3815" s="6"/>
      <c r="H3815" s="6"/>
      <c r="I3815" s="6"/>
      <c r="J3815" s="6"/>
      <c r="K3815" s="6"/>
      <c r="L3815" s="6"/>
      <c r="M3815" s="6"/>
      <c r="N3815" s="6"/>
      <c r="O3815" s="6"/>
      <c r="P3815" s="6"/>
      <c r="Q3815" s="6"/>
      <c r="R3815" s="6"/>
      <c r="S3815" s="6"/>
      <c r="T3815" s="6"/>
      <c r="U3815" s="6"/>
      <c r="V3815" s="6"/>
      <c r="W3815" s="6"/>
      <c r="X3815" s="6"/>
      <c r="Y3815" s="6"/>
      <c r="Z3815" s="6"/>
      <c r="AA3815" s="6"/>
      <c r="AB3815" s="6"/>
      <c r="AC3815" s="6"/>
      <c r="AD3815" s="6"/>
      <c r="AE3815" s="6"/>
      <c r="AF3815" s="6"/>
      <c r="AG3815" s="6"/>
      <c r="AH3815" s="6"/>
      <c r="AI3815" s="6"/>
      <c r="AJ3815" s="6"/>
      <c r="AK3815" s="6"/>
      <c r="AL3815" s="6"/>
      <c r="AM3815" s="6"/>
      <c r="AN3815" s="6"/>
      <c r="AO3815" s="6"/>
      <c r="AP3815" s="6"/>
      <c r="AQ3815" s="21"/>
      <c r="AR3815" s="21"/>
      <c r="AS3815" s="21"/>
      <c r="AT3815" s="6"/>
      <c r="AU3815" s="6"/>
      <c r="AV3815" s="6"/>
      <c r="AW3815" s="6"/>
    </row>
    <row r="3816" spans="1:49" x14ac:dyDescent="0.35">
      <c r="A3816" s="20"/>
      <c r="B3816" s="20"/>
      <c r="C3816" s="20"/>
      <c r="D3816" s="20"/>
      <c r="E3816" s="6"/>
      <c r="F3816" s="6"/>
      <c r="G3816" s="6"/>
      <c r="H3816" s="6"/>
      <c r="I3816" s="6"/>
      <c r="J3816" s="6"/>
      <c r="K3816" s="6"/>
      <c r="L3816" s="6"/>
      <c r="M3816" s="6"/>
      <c r="N3816" s="6"/>
      <c r="O3816" s="6"/>
      <c r="P3816" s="6"/>
      <c r="Q3816" s="6"/>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21"/>
      <c r="AR3816" s="21"/>
      <c r="AS3816" s="21"/>
      <c r="AT3816" s="6"/>
      <c r="AU3816" s="6"/>
      <c r="AV3816" s="6"/>
      <c r="AW3816" s="6"/>
    </row>
    <row r="3817" spans="1:49" x14ac:dyDescent="0.35">
      <c r="A3817" s="20"/>
      <c r="B3817" s="20"/>
      <c r="C3817" s="20"/>
      <c r="D3817" s="20"/>
      <c r="E3817" s="6"/>
      <c r="F3817" s="6"/>
      <c r="G3817" s="6"/>
      <c r="H3817" s="6"/>
      <c r="I3817" s="6"/>
      <c r="J3817" s="6"/>
      <c r="K3817" s="6"/>
      <c r="L3817" s="6"/>
      <c r="M3817" s="6"/>
      <c r="N3817" s="6"/>
      <c r="O3817" s="6"/>
      <c r="P3817" s="6"/>
      <c r="Q3817" s="6"/>
      <c r="R3817" s="6"/>
      <c r="S3817" s="6"/>
      <c r="T3817" s="6"/>
      <c r="U3817" s="6"/>
      <c r="V3817" s="6"/>
      <c r="W3817" s="6"/>
      <c r="X3817" s="6"/>
      <c r="Y3817" s="6"/>
      <c r="Z3817" s="6"/>
      <c r="AA3817" s="6"/>
      <c r="AB3817" s="6"/>
      <c r="AC3817" s="6"/>
      <c r="AD3817" s="6"/>
      <c r="AE3817" s="6"/>
      <c r="AF3817" s="6"/>
      <c r="AG3817" s="6"/>
      <c r="AH3817" s="6"/>
      <c r="AI3817" s="6"/>
      <c r="AJ3817" s="6"/>
      <c r="AK3817" s="6"/>
      <c r="AL3817" s="6"/>
      <c r="AM3817" s="6"/>
      <c r="AN3817" s="6"/>
      <c r="AO3817" s="6"/>
      <c r="AP3817" s="6"/>
      <c r="AQ3817" s="21"/>
      <c r="AR3817" s="21"/>
      <c r="AS3817" s="21"/>
      <c r="AT3817" s="6"/>
      <c r="AU3817" s="6"/>
      <c r="AV3817" s="6"/>
      <c r="AW3817" s="6"/>
    </row>
    <row r="3818" spans="1:49" x14ac:dyDescent="0.35">
      <c r="A3818" s="20"/>
      <c r="B3818" s="20"/>
      <c r="C3818" s="20"/>
      <c r="D3818" s="20"/>
      <c r="E3818" s="6"/>
      <c r="F3818" s="6"/>
      <c r="G3818" s="6"/>
      <c r="H3818" s="6"/>
      <c r="I3818" s="6"/>
      <c r="J3818" s="6"/>
      <c r="K3818" s="6"/>
      <c r="L3818" s="6"/>
      <c r="M3818" s="6"/>
      <c r="N3818" s="6"/>
      <c r="O3818" s="6"/>
      <c r="P3818" s="6"/>
      <c r="Q3818" s="6"/>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21"/>
      <c r="AR3818" s="21"/>
      <c r="AS3818" s="21"/>
      <c r="AT3818" s="6"/>
      <c r="AU3818" s="6"/>
      <c r="AV3818" s="6"/>
      <c r="AW3818" s="6"/>
    </row>
    <row r="3819" spans="1:49" x14ac:dyDescent="0.35">
      <c r="A3819" s="20"/>
      <c r="B3819" s="20"/>
      <c r="C3819" s="20"/>
      <c r="D3819" s="20"/>
      <c r="E3819" s="6"/>
      <c r="F3819" s="6"/>
      <c r="G3819" s="6"/>
      <c r="H3819" s="6"/>
      <c r="I3819" s="6"/>
      <c r="J3819" s="6"/>
      <c r="K3819" s="6"/>
      <c r="L3819" s="6"/>
      <c r="M3819" s="6"/>
      <c r="N3819" s="6"/>
      <c r="O3819" s="6"/>
      <c r="P3819" s="6"/>
      <c r="Q3819" s="6"/>
      <c r="R3819" s="6"/>
      <c r="S3819" s="6"/>
      <c r="T3819" s="6"/>
      <c r="U3819" s="6"/>
      <c r="V3819" s="6"/>
      <c r="W3819" s="6"/>
      <c r="X3819" s="6"/>
      <c r="Y3819" s="6"/>
      <c r="Z3819" s="6"/>
      <c r="AA3819" s="6"/>
      <c r="AB3819" s="6"/>
      <c r="AC3819" s="6"/>
      <c r="AD3819" s="6"/>
      <c r="AE3819" s="6"/>
      <c r="AF3819" s="6"/>
      <c r="AG3819" s="6"/>
      <c r="AH3819" s="6"/>
      <c r="AI3819" s="6"/>
      <c r="AJ3819" s="6"/>
      <c r="AK3819" s="6"/>
      <c r="AL3819" s="6"/>
      <c r="AM3819" s="6"/>
      <c r="AN3819" s="6"/>
      <c r="AO3819" s="6"/>
      <c r="AP3819" s="6"/>
      <c r="AQ3819" s="21"/>
      <c r="AR3819" s="21"/>
      <c r="AS3819" s="21"/>
      <c r="AT3819" s="6"/>
      <c r="AU3819" s="6"/>
      <c r="AV3819" s="6"/>
      <c r="AW3819" s="6"/>
    </row>
    <row r="3820" spans="1:49" x14ac:dyDescent="0.35">
      <c r="A3820" s="20"/>
      <c r="B3820" s="20"/>
      <c r="C3820" s="20"/>
      <c r="D3820" s="20"/>
      <c r="E3820" s="6"/>
      <c r="F3820" s="6"/>
      <c r="G3820" s="6"/>
      <c r="H3820" s="6"/>
      <c r="I3820" s="6"/>
      <c r="J3820" s="6"/>
      <c r="K3820" s="6"/>
      <c r="L3820" s="6"/>
      <c r="M3820" s="6"/>
      <c r="N3820" s="6"/>
      <c r="O3820" s="6"/>
      <c r="P3820" s="6"/>
      <c r="Q3820" s="6"/>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21"/>
      <c r="AR3820" s="21"/>
      <c r="AS3820" s="21"/>
      <c r="AT3820" s="6"/>
      <c r="AU3820" s="6"/>
      <c r="AV3820" s="6"/>
      <c r="AW3820" s="6"/>
    </row>
    <row r="3821" spans="1:49" x14ac:dyDescent="0.35">
      <c r="A3821" s="20"/>
      <c r="B3821" s="20"/>
      <c r="C3821" s="20"/>
      <c r="D3821" s="20"/>
      <c r="E3821" s="6"/>
      <c r="F3821" s="6"/>
      <c r="G3821" s="6"/>
      <c r="H3821" s="6"/>
      <c r="I3821" s="6"/>
      <c r="J3821" s="6"/>
      <c r="K3821" s="6"/>
      <c r="L3821" s="6"/>
      <c r="M3821" s="6"/>
      <c r="N3821" s="6"/>
      <c r="O3821" s="6"/>
      <c r="P3821" s="6"/>
      <c r="Q3821" s="6"/>
      <c r="R3821" s="6"/>
      <c r="S3821" s="6"/>
      <c r="T3821" s="6"/>
      <c r="U3821" s="6"/>
      <c r="V3821" s="6"/>
      <c r="W3821" s="6"/>
      <c r="X3821" s="6"/>
      <c r="Y3821" s="6"/>
      <c r="Z3821" s="6"/>
      <c r="AA3821" s="6"/>
      <c r="AB3821" s="6"/>
      <c r="AC3821" s="6"/>
      <c r="AD3821" s="6"/>
      <c r="AE3821" s="6"/>
      <c r="AF3821" s="6"/>
      <c r="AG3821" s="6"/>
      <c r="AH3821" s="6"/>
      <c r="AI3821" s="6"/>
      <c r="AJ3821" s="6"/>
      <c r="AK3821" s="6"/>
      <c r="AL3821" s="6"/>
      <c r="AM3821" s="6"/>
      <c r="AN3821" s="6"/>
      <c r="AO3821" s="6"/>
      <c r="AP3821" s="6"/>
      <c r="AQ3821" s="21"/>
      <c r="AR3821" s="21"/>
      <c r="AS3821" s="21"/>
      <c r="AT3821" s="6"/>
      <c r="AU3821" s="6"/>
      <c r="AV3821" s="6"/>
      <c r="AW3821" s="6"/>
    </row>
    <row r="3822" spans="1:49" x14ac:dyDescent="0.35">
      <c r="A3822" s="20"/>
      <c r="B3822" s="20"/>
      <c r="C3822" s="20"/>
      <c r="D3822" s="20"/>
      <c r="E3822" s="6"/>
      <c r="F3822" s="6"/>
      <c r="G3822" s="6"/>
      <c r="H3822" s="6"/>
      <c r="I3822" s="6"/>
      <c r="J3822" s="6"/>
      <c r="K3822" s="6"/>
      <c r="L3822" s="6"/>
      <c r="M3822" s="6"/>
      <c r="N3822" s="6"/>
      <c r="O3822" s="6"/>
      <c r="P3822" s="6"/>
      <c r="Q3822" s="6"/>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21"/>
      <c r="AR3822" s="21"/>
      <c r="AS3822" s="21"/>
      <c r="AT3822" s="6"/>
      <c r="AU3822" s="6"/>
      <c r="AV3822" s="6"/>
      <c r="AW3822" s="6"/>
    </row>
    <row r="3823" spans="1:49" x14ac:dyDescent="0.35">
      <c r="A3823" s="20"/>
      <c r="B3823" s="20"/>
      <c r="C3823" s="20"/>
      <c r="D3823" s="20"/>
      <c r="E3823" s="6"/>
      <c r="F3823" s="6"/>
      <c r="G3823" s="6"/>
      <c r="H3823" s="6"/>
      <c r="I3823" s="6"/>
      <c r="J3823" s="6"/>
      <c r="K3823" s="6"/>
      <c r="L3823" s="6"/>
      <c r="M3823" s="6"/>
      <c r="N3823" s="6"/>
      <c r="O3823" s="6"/>
      <c r="P3823" s="6"/>
      <c r="Q3823" s="6"/>
      <c r="R3823" s="6"/>
      <c r="S3823" s="6"/>
      <c r="T3823" s="6"/>
      <c r="U3823" s="6"/>
      <c r="V3823" s="6"/>
      <c r="W3823" s="6"/>
      <c r="X3823" s="6"/>
      <c r="Y3823" s="6"/>
      <c r="Z3823" s="6"/>
      <c r="AA3823" s="6"/>
      <c r="AB3823" s="6"/>
      <c r="AC3823" s="6"/>
      <c r="AD3823" s="6"/>
      <c r="AE3823" s="6"/>
      <c r="AF3823" s="6"/>
      <c r="AG3823" s="6"/>
      <c r="AH3823" s="6"/>
      <c r="AI3823" s="6"/>
      <c r="AJ3823" s="6"/>
      <c r="AK3823" s="6"/>
      <c r="AL3823" s="6"/>
      <c r="AM3823" s="6"/>
      <c r="AN3823" s="6"/>
      <c r="AO3823" s="6"/>
      <c r="AP3823" s="6"/>
      <c r="AQ3823" s="21"/>
      <c r="AR3823" s="21"/>
      <c r="AS3823" s="21"/>
      <c r="AT3823" s="6"/>
      <c r="AU3823" s="6"/>
      <c r="AV3823" s="6"/>
      <c r="AW3823" s="6"/>
    </row>
    <row r="3824" spans="1:49" x14ac:dyDescent="0.35">
      <c r="A3824" s="20"/>
      <c r="B3824" s="20"/>
      <c r="C3824" s="20"/>
      <c r="D3824" s="20"/>
      <c r="E3824" s="6"/>
      <c r="F3824" s="6"/>
      <c r="G3824" s="6"/>
      <c r="H3824" s="6"/>
      <c r="I3824" s="6"/>
      <c r="J3824" s="6"/>
      <c r="K3824" s="6"/>
      <c r="L3824" s="6"/>
      <c r="M3824" s="6"/>
      <c r="N3824" s="6"/>
      <c r="O3824" s="6"/>
      <c r="P3824" s="6"/>
      <c r="Q3824" s="6"/>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21"/>
      <c r="AR3824" s="21"/>
      <c r="AS3824" s="21"/>
      <c r="AT3824" s="6"/>
      <c r="AU3824" s="6"/>
      <c r="AV3824" s="6"/>
      <c r="AW3824" s="6"/>
    </row>
    <row r="3825" spans="1:49" x14ac:dyDescent="0.35">
      <c r="A3825" s="20"/>
      <c r="B3825" s="20"/>
      <c r="C3825" s="20"/>
      <c r="D3825" s="20"/>
      <c r="E3825" s="6"/>
      <c r="F3825" s="6"/>
      <c r="G3825" s="6"/>
      <c r="H3825" s="6"/>
      <c r="I3825" s="6"/>
      <c r="J3825" s="6"/>
      <c r="K3825" s="6"/>
      <c r="L3825" s="6"/>
      <c r="M3825" s="6"/>
      <c r="N3825" s="6"/>
      <c r="O3825" s="6"/>
      <c r="P3825" s="6"/>
      <c r="Q3825" s="6"/>
      <c r="R3825" s="6"/>
      <c r="S3825" s="6"/>
      <c r="T3825" s="6"/>
      <c r="U3825" s="6"/>
      <c r="V3825" s="6"/>
      <c r="W3825" s="6"/>
      <c r="X3825" s="6"/>
      <c r="Y3825" s="6"/>
      <c r="Z3825" s="6"/>
      <c r="AA3825" s="6"/>
      <c r="AB3825" s="6"/>
      <c r="AC3825" s="6"/>
      <c r="AD3825" s="6"/>
      <c r="AE3825" s="6"/>
      <c r="AF3825" s="6"/>
      <c r="AG3825" s="6"/>
      <c r="AH3825" s="6"/>
      <c r="AI3825" s="6"/>
      <c r="AJ3825" s="6"/>
      <c r="AK3825" s="6"/>
      <c r="AL3825" s="6"/>
      <c r="AM3825" s="6"/>
      <c r="AN3825" s="6"/>
      <c r="AO3825" s="6"/>
      <c r="AP3825" s="6"/>
      <c r="AQ3825" s="21"/>
      <c r="AR3825" s="21"/>
      <c r="AS3825" s="21"/>
      <c r="AT3825" s="6"/>
      <c r="AU3825" s="6"/>
      <c r="AV3825" s="6"/>
      <c r="AW3825" s="6"/>
    </row>
    <row r="3826" spans="1:49" x14ac:dyDescent="0.35">
      <c r="A3826" s="20"/>
      <c r="B3826" s="20"/>
      <c r="C3826" s="20"/>
      <c r="D3826" s="20"/>
      <c r="E3826" s="6"/>
      <c r="F3826" s="6"/>
      <c r="G3826" s="6"/>
      <c r="H3826" s="6"/>
      <c r="I3826" s="6"/>
      <c r="J3826" s="6"/>
      <c r="K3826" s="6"/>
      <c r="L3826" s="6"/>
      <c r="M3826" s="6"/>
      <c r="N3826" s="6"/>
      <c r="O3826" s="6"/>
      <c r="P3826" s="6"/>
      <c r="Q3826" s="6"/>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21"/>
      <c r="AR3826" s="21"/>
      <c r="AS3826" s="21"/>
      <c r="AT3826" s="6"/>
      <c r="AU3826" s="6"/>
      <c r="AV3826" s="6"/>
      <c r="AW3826" s="6"/>
    </row>
    <row r="3827" spans="1:49" x14ac:dyDescent="0.35">
      <c r="A3827" s="20"/>
      <c r="B3827" s="20"/>
      <c r="C3827" s="20"/>
      <c r="D3827" s="20"/>
      <c r="E3827" s="6"/>
      <c r="F3827" s="6"/>
      <c r="G3827" s="6"/>
      <c r="H3827" s="6"/>
      <c r="I3827" s="6"/>
      <c r="J3827" s="6"/>
      <c r="K3827" s="6"/>
      <c r="L3827" s="6"/>
      <c r="M3827" s="6"/>
      <c r="N3827" s="6"/>
      <c r="O3827" s="6"/>
      <c r="P3827" s="6"/>
      <c r="Q3827" s="6"/>
      <c r="R3827" s="6"/>
      <c r="S3827" s="6"/>
      <c r="T3827" s="6"/>
      <c r="U3827" s="6"/>
      <c r="V3827" s="6"/>
      <c r="W3827" s="6"/>
      <c r="X3827" s="6"/>
      <c r="Y3827" s="6"/>
      <c r="Z3827" s="6"/>
      <c r="AA3827" s="6"/>
      <c r="AB3827" s="6"/>
      <c r="AC3827" s="6"/>
      <c r="AD3827" s="6"/>
      <c r="AE3827" s="6"/>
      <c r="AF3827" s="6"/>
      <c r="AG3827" s="6"/>
      <c r="AH3827" s="6"/>
      <c r="AI3827" s="6"/>
      <c r="AJ3827" s="6"/>
      <c r="AK3827" s="6"/>
      <c r="AL3827" s="6"/>
      <c r="AM3827" s="6"/>
      <c r="AN3827" s="6"/>
      <c r="AO3827" s="6"/>
      <c r="AP3827" s="6"/>
      <c r="AQ3827" s="21"/>
      <c r="AR3827" s="21"/>
      <c r="AS3827" s="21"/>
      <c r="AT3827" s="6"/>
      <c r="AU3827" s="6"/>
      <c r="AV3827" s="6"/>
      <c r="AW3827" s="6"/>
    </row>
    <row r="3828" spans="1:49" x14ac:dyDescent="0.35">
      <c r="A3828" s="20"/>
      <c r="B3828" s="20"/>
      <c r="C3828" s="20"/>
      <c r="D3828" s="20"/>
      <c r="E3828" s="6"/>
      <c r="F3828" s="6"/>
      <c r="G3828" s="6"/>
      <c r="H3828" s="6"/>
      <c r="I3828" s="6"/>
      <c r="J3828" s="6"/>
      <c r="K3828" s="6"/>
      <c r="L3828" s="6"/>
      <c r="M3828" s="6"/>
      <c r="N3828" s="6"/>
      <c r="O3828" s="6"/>
      <c r="P3828" s="6"/>
      <c r="Q3828" s="6"/>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21"/>
      <c r="AR3828" s="21"/>
      <c r="AS3828" s="21"/>
      <c r="AT3828" s="6"/>
      <c r="AU3828" s="6"/>
      <c r="AV3828" s="6"/>
      <c r="AW3828" s="6"/>
    </row>
    <row r="3829" spans="1:49" x14ac:dyDescent="0.35">
      <c r="A3829" s="20"/>
      <c r="B3829" s="20"/>
      <c r="C3829" s="20"/>
      <c r="D3829" s="20"/>
      <c r="E3829" s="6"/>
      <c r="F3829" s="6"/>
      <c r="G3829" s="6"/>
      <c r="H3829" s="6"/>
      <c r="I3829" s="6"/>
      <c r="J3829" s="6"/>
      <c r="K3829" s="6"/>
      <c r="L3829" s="6"/>
      <c r="M3829" s="6"/>
      <c r="N3829" s="6"/>
      <c r="O3829" s="6"/>
      <c r="P3829" s="6"/>
      <c r="Q3829" s="6"/>
      <c r="R3829" s="6"/>
      <c r="S3829" s="6"/>
      <c r="T3829" s="6"/>
      <c r="U3829" s="6"/>
      <c r="V3829" s="6"/>
      <c r="W3829" s="6"/>
      <c r="X3829" s="6"/>
      <c r="Y3829" s="6"/>
      <c r="Z3829" s="6"/>
      <c r="AA3829" s="6"/>
      <c r="AB3829" s="6"/>
      <c r="AC3829" s="6"/>
      <c r="AD3829" s="6"/>
      <c r="AE3829" s="6"/>
      <c r="AF3829" s="6"/>
      <c r="AG3829" s="6"/>
      <c r="AH3829" s="6"/>
      <c r="AI3829" s="6"/>
      <c r="AJ3829" s="6"/>
      <c r="AK3829" s="6"/>
      <c r="AL3829" s="6"/>
      <c r="AM3829" s="6"/>
      <c r="AN3829" s="6"/>
      <c r="AO3829" s="6"/>
      <c r="AP3829" s="6"/>
      <c r="AQ3829" s="21"/>
      <c r="AR3829" s="21"/>
      <c r="AS3829" s="21"/>
      <c r="AT3829" s="6"/>
      <c r="AU3829" s="6"/>
      <c r="AV3829" s="6"/>
      <c r="AW3829" s="6"/>
    </row>
    <row r="3830" spans="1:49" x14ac:dyDescent="0.35">
      <c r="A3830" s="20"/>
      <c r="B3830" s="20"/>
      <c r="C3830" s="20"/>
      <c r="D3830" s="20"/>
      <c r="E3830" s="6"/>
      <c r="F3830" s="6"/>
      <c r="G3830" s="6"/>
      <c r="H3830" s="6"/>
      <c r="I3830" s="6"/>
      <c r="J3830" s="6"/>
      <c r="K3830" s="6"/>
      <c r="L3830" s="6"/>
      <c r="M3830" s="6"/>
      <c r="N3830" s="6"/>
      <c r="O3830" s="6"/>
      <c r="P3830" s="6"/>
      <c r="Q3830" s="6"/>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21"/>
      <c r="AR3830" s="21"/>
      <c r="AS3830" s="21"/>
      <c r="AT3830" s="6"/>
      <c r="AU3830" s="6"/>
      <c r="AV3830" s="6"/>
      <c r="AW3830" s="6"/>
    </row>
    <row r="3831" spans="1:49" x14ac:dyDescent="0.35">
      <c r="A3831" s="20"/>
      <c r="B3831" s="20"/>
      <c r="C3831" s="20"/>
      <c r="D3831" s="20"/>
      <c r="E3831" s="6"/>
      <c r="F3831" s="6"/>
      <c r="G3831" s="6"/>
      <c r="H3831" s="6"/>
      <c r="I3831" s="6"/>
      <c r="J3831" s="6"/>
      <c r="K3831" s="6"/>
      <c r="L3831" s="6"/>
      <c r="M3831" s="6"/>
      <c r="N3831" s="6"/>
      <c r="O3831" s="6"/>
      <c r="P3831" s="6"/>
      <c r="Q3831" s="6"/>
      <c r="R3831" s="6"/>
      <c r="S3831" s="6"/>
      <c r="T3831" s="6"/>
      <c r="U3831" s="6"/>
      <c r="V3831" s="6"/>
      <c r="W3831" s="6"/>
      <c r="X3831" s="6"/>
      <c r="Y3831" s="6"/>
      <c r="Z3831" s="6"/>
      <c r="AA3831" s="6"/>
      <c r="AB3831" s="6"/>
      <c r="AC3831" s="6"/>
      <c r="AD3831" s="6"/>
      <c r="AE3831" s="6"/>
      <c r="AF3831" s="6"/>
      <c r="AG3831" s="6"/>
      <c r="AH3831" s="6"/>
      <c r="AI3831" s="6"/>
      <c r="AJ3831" s="6"/>
      <c r="AK3831" s="6"/>
      <c r="AL3831" s="6"/>
      <c r="AM3831" s="6"/>
      <c r="AN3831" s="6"/>
      <c r="AO3831" s="6"/>
      <c r="AP3831" s="6"/>
      <c r="AQ3831" s="21"/>
      <c r="AR3831" s="21"/>
      <c r="AS3831" s="21"/>
      <c r="AT3831" s="6"/>
      <c r="AU3831" s="6"/>
      <c r="AV3831" s="6"/>
      <c r="AW3831" s="6"/>
    </row>
    <row r="3832" spans="1:49" x14ac:dyDescent="0.35">
      <c r="A3832" s="20"/>
      <c r="B3832" s="20"/>
      <c r="C3832" s="20"/>
      <c r="D3832" s="20"/>
      <c r="E3832" s="6"/>
      <c r="F3832" s="6"/>
      <c r="G3832" s="6"/>
      <c r="H3832" s="6"/>
      <c r="I3832" s="6"/>
      <c r="J3832" s="6"/>
      <c r="K3832" s="6"/>
      <c r="L3832" s="6"/>
      <c r="M3832" s="6"/>
      <c r="N3832" s="6"/>
      <c r="O3832" s="6"/>
      <c r="P3832" s="6"/>
      <c r="Q3832" s="6"/>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21"/>
      <c r="AR3832" s="21"/>
      <c r="AS3832" s="21"/>
      <c r="AT3832" s="6"/>
      <c r="AU3832" s="6"/>
      <c r="AV3832" s="6"/>
      <c r="AW3832" s="6"/>
    </row>
    <row r="3833" spans="1:49" x14ac:dyDescent="0.35">
      <c r="A3833" s="20"/>
      <c r="B3833" s="20"/>
      <c r="C3833" s="20"/>
      <c r="D3833" s="20"/>
      <c r="E3833" s="6"/>
      <c r="F3833" s="6"/>
      <c r="G3833" s="6"/>
      <c r="H3833" s="6"/>
      <c r="I3833" s="6"/>
      <c r="J3833" s="6"/>
      <c r="K3833" s="6"/>
      <c r="L3833" s="6"/>
      <c r="M3833" s="6"/>
      <c r="N3833" s="6"/>
      <c r="O3833" s="6"/>
      <c r="P3833" s="6"/>
      <c r="Q3833" s="6"/>
      <c r="R3833" s="6"/>
      <c r="S3833" s="6"/>
      <c r="T3833" s="6"/>
      <c r="U3833" s="6"/>
      <c r="V3833" s="6"/>
      <c r="W3833" s="6"/>
      <c r="X3833" s="6"/>
      <c r="Y3833" s="6"/>
      <c r="Z3833" s="6"/>
      <c r="AA3833" s="6"/>
      <c r="AB3833" s="6"/>
      <c r="AC3833" s="6"/>
      <c r="AD3833" s="6"/>
      <c r="AE3833" s="6"/>
      <c r="AF3833" s="6"/>
      <c r="AG3833" s="6"/>
      <c r="AH3833" s="6"/>
      <c r="AI3833" s="6"/>
      <c r="AJ3833" s="6"/>
      <c r="AK3833" s="6"/>
      <c r="AL3833" s="6"/>
      <c r="AM3833" s="6"/>
      <c r="AN3833" s="6"/>
      <c r="AO3833" s="6"/>
      <c r="AP3833" s="6"/>
      <c r="AQ3833" s="21"/>
      <c r="AR3833" s="21"/>
      <c r="AS3833" s="21"/>
      <c r="AT3833" s="6"/>
      <c r="AU3833" s="6"/>
      <c r="AV3833" s="6"/>
      <c r="AW3833" s="6"/>
    </row>
    <row r="3834" spans="1:49" x14ac:dyDescent="0.35">
      <c r="A3834" s="20"/>
      <c r="B3834" s="20"/>
      <c r="C3834" s="20"/>
      <c r="D3834" s="20"/>
      <c r="E3834" s="6"/>
      <c r="F3834" s="6"/>
      <c r="G3834" s="6"/>
      <c r="H3834" s="6"/>
      <c r="I3834" s="6"/>
      <c r="J3834" s="6"/>
      <c r="K3834" s="6"/>
      <c r="L3834" s="6"/>
      <c r="M3834" s="6"/>
      <c r="N3834" s="6"/>
      <c r="O3834" s="6"/>
      <c r="P3834" s="6"/>
      <c r="Q3834" s="6"/>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21"/>
      <c r="AR3834" s="21"/>
      <c r="AS3834" s="21"/>
      <c r="AT3834" s="6"/>
      <c r="AU3834" s="6"/>
      <c r="AV3834" s="6"/>
      <c r="AW3834" s="6"/>
    </row>
    <row r="3835" spans="1:49" x14ac:dyDescent="0.35">
      <c r="A3835" s="20"/>
      <c r="B3835" s="20"/>
      <c r="C3835" s="20"/>
      <c r="D3835" s="20"/>
      <c r="E3835" s="6"/>
      <c r="F3835" s="6"/>
      <c r="G3835" s="6"/>
      <c r="H3835" s="6"/>
      <c r="I3835" s="6"/>
      <c r="J3835" s="6"/>
      <c r="K3835" s="6"/>
      <c r="L3835" s="6"/>
      <c r="M3835" s="6"/>
      <c r="N3835" s="6"/>
      <c r="O3835" s="6"/>
      <c r="P3835" s="6"/>
      <c r="Q3835" s="6"/>
      <c r="R3835" s="6"/>
      <c r="S3835" s="6"/>
      <c r="T3835" s="6"/>
      <c r="U3835" s="6"/>
      <c r="V3835" s="6"/>
      <c r="W3835" s="6"/>
      <c r="X3835" s="6"/>
      <c r="Y3835" s="6"/>
      <c r="Z3835" s="6"/>
      <c r="AA3835" s="6"/>
      <c r="AB3835" s="6"/>
      <c r="AC3835" s="6"/>
      <c r="AD3835" s="6"/>
      <c r="AE3835" s="6"/>
      <c r="AF3835" s="6"/>
      <c r="AG3835" s="6"/>
      <c r="AH3835" s="6"/>
      <c r="AI3835" s="6"/>
      <c r="AJ3835" s="6"/>
      <c r="AK3835" s="6"/>
      <c r="AL3835" s="6"/>
      <c r="AM3835" s="6"/>
      <c r="AN3835" s="6"/>
      <c r="AO3835" s="6"/>
      <c r="AP3835" s="6"/>
      <c r="AQ3835" s="21"/>
      <c r="AR3835" s="21"/>
      <c r="AS3835" s="21"/>
      <c r="AT3835" s="6"/>
      <c r="AU3835" s="6"/>
      <c r="AV3835" s="6"/>
      <c r="AW3835" s="6"/>
    </row>
    <row r="3836" spans="1:49" x14ac:dyDescent="0.35">
      <c r="A3836" s="20"/>
      <c r="B3836" s="20"/>
      <c r="C3836" s="20"/>
      <c r="D3836" s="20"/>
      <c r="E3836" s="6"/>
      <c r="F3836" s="6"/>
      <c r="G3836" s="6"/>
      <c r="H3836" s="6"/>
      <c r="I3836" s="6"/>
      <c r="J3836" s="6"/>
      <c r="K3836" s="6"/>
      <c r="L3836" s="6"/>
      <c r="M3836" s="6"/>
      <c r="N3836" s="6"/>
      <c r="O3836" s="6"/>
      <c r="P3836" s="6"/>
      <c r="Q3836" s="6"/>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21"/>
      <c r="AR3836" s="21"/>
      <c r="AS3836" s="21"/>
      <c r="AT3836" s="6"/>
      <c r="AU3836" s="6"/>
      <c r="AV3836" s="6"/>
      <c r="AW3836" s="6"/>
    </row>
    <row r="3837" spans="1:49" x14ac:dyDescent="0.35">
      <c r="A3837" s="20"/>
      <c r="B3837" s="20"/>
      <c r="C3837" s="20"/>
      <c r="D3837" s="20"/>
      <c r="E3837" s="6"/>
      <c r="F3837" s="6"/>
      <c r="G3837" s="6"/>
      <c r="H3837" s="6"/>
      <c r="I3837" s="6"/>
      <c r="J3837" s="6"/>
      <c r="K3837" s="6"/>
      <c r="L3837" s="6"/>
      <c r="M3837" s="6"/>
      <c r="N3837" s="6"/>
      <c r="O3837" s="6"/>
      <c r="P3837" s="6"/>
      <c r="Q3837" s="6"/>
      <c r="R3837" s="6"/>
      <c r="S3837" s="6"/>
      <c r="T3837" s="6"/>
      <c r="U3837" s="6"/>
      <c r="V3837" s="6"/>
      <c r="W3837" s="6"/>
      <c r="X3837" s="6"/>
      <c r="Y3837" s="6"/>
      <c r="Z3837" s="6"/>
      <c r="AA3837" s="6"/>
      <c r="AB3837" s="6"/>
      <c r="AC3837" s="6"/>
      <c r="AD3837" s="6"/>
      <c r="AE3837" s="6"/>
      <c r="AF3837" s="6"/>
      <c r="AG3837" s="6"/>
      <c r="AH3837" s="6"/>
      <c r="AI3837" s="6"/>
      <c r="AJ3837" s="6"/>
      <c r="AK3837" s="6"/>
      <c r="AL3837" s="6"/>
      <c r="AM3837" s="6"/>
      <c r="AN3837" s="6"/>
      <c r="AO3837" s="6"/>
      <c r="AP3837" s="6"/>
      <c r="AQ3837" s="21"/>
      <c r="AR3837" s="21"/>
      <c r="AS3837" s="21"/>
      <c r="AT3837" s="6"/>
      <c r="AU3837" s="6"/>
      <c r="AV3837" s="6"/>
      <c r="AW3837" s="6"/>
    </row>
    <row r="3838" spans="1:49" x14ac:dyDescent="0.35">
      <c r="A3838" s="20"/>
      <c r="B3838" s="20"/>
      <c r="C3838" s="20"/>
      <c r="D3838" s="20"/>
      <c r="E3838" s="6"/>
      <c r="F3838" s="6"/>
      <c r="G3838" s="6"/>
      <c r="H3838" s="6"/>
      <c r="I3838" s="6"/>
      <c r="J3838" s="6"/>
      <c r="K3838" s="6"/>
      <c r="L3838" s="6"/>
      <c r="M3838" s="6"/>
      <c r="N3838" s="6"/>
      <c r="O3838" s="6"/>
      <c r="P3838" s="6"/>
      <c r="Q3838" s="6"/>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21"/>
      <c r="AR3838" s="21"/>
      <c r="AS3838" s="21"/>
      <c r="AT3838" s="6"/>
      <c r="AU3838" s="6"/>
      <c r="AV3838" s="6"/>
      <c r="AW3838" s="6"/>
    </row>
    <row r="3839" spans="1:49" x14ac:dyDescent="0.35">
      <c r="A3839" s="20"/>
      <c r="B3839" s="20"/>
      <c r="C3839" s="20"/>
      <c r="D3839" s="20"/>
      <c r="E3839" s="6"/>
      <c r="F3839" s="6"/>
      <c r="G3839" s="6"/>
      <c r="H3839" s="6"/>
      <c r="I3839" s="6"/>
      <c r="J3839" s="6"/>
      <c r="K3839" s="6"/>
      <c r="L3839" s="6"/>
      <c r="M3839" s="6"/>
      <c r="N3839" s="6"/>
      <c r="O3839" s="6"/>
      <c r="P3839" s="6"/>
      <c r="Q3839" s="6"/>
      <c r="R3839" s="6"/>
      <c r="S3839" s="6"/>
      <c r="T3839" s="6"/>
      <c r="U3839" s="6"/>
      <c r="V3839" s="6"/>
      <c r="W3839" s="6"/>
      <c r="X3839" s="6"/>
      <c r="Y3839" s="6"/>
      <c r="Z3839" s="6"/>
      <c r="AA3839" s="6"/>
      <c r="AB3839" s="6"/>
      <c r="AC3839" s="6"/>
      <c r="AD3839" s="6"/>
      <c r="AE3839" s="6"/>
      <c r="AF3839" s="6"/>
      <c r="AG3839" s="6"/>
      <c r="AH3839" s="6"/>
      <c r="AI3839" s="6"/>
      <c r="AJ3839" s="6"/>
      <c r="AK3839" s="6"/>
      <c r="AL3839" s="6"/>
      <c r="AM3839" s="6"/>
      <c r="AN3839" s="6"/>
      <c r="AO3839" s="6"/>
      <c r="AP3839" s="6"/>
      <c r="AQ3839" s="21"/>
      <c r="AR3839" s="21"/>
      <c r="AS3839" s="21"/>
      <c r="AT3839" s="6"/>
      <c r="AU3839" s="6"/>
      <c r="AV3839" s="6"/>
      <c r="AW3839" s="6"/>
    </row>
    <row r="3840" spans="1:49" x14ac:dyDescent="0.35">
      <c r="A3840" s="20"/>
      <c r="B3840" s="20"/>
      <c r="C3840" s="20"/>
      <c r="D3840" s="20"/>
      <c r="E3840" s="6"/>
      <c r="F3840" s="6"/>
      <c r="G3840" s="6"/>
      <c r="H3840" s="6"/>
      <c r="I3840" s="6"/>
      <c r="J3840" s="6"/>
      <c r="K3840" s="6"/>
      <c r="L3840" s="6"/>
      <c r="M3840" s="6"/>
      <c r="N3840" s="6"/>
      <c r="O3840" s="6"/>
      <c r="P3840" s="6"/>
      <c r="Q3840" s="6"/>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21"/>
      <c r="AR3840" s="21"/>
      <c r="AS3840" s="21"/>
      <c r="AT3840" s="6"/>
      <c r="AU3840" s="6"/>
      <c r="AV3840" s="6"/>
      <c r="AW3840" s="6"/>
    </row>
    <row r="3841" spans="1:49" x14ac:dyDescent="0.35">
      <c r="A3841" s="20"/>
      <c r="B3841" s="20"/>
      <c r="C3841" s="20"/>
      <c r="D3841" s="20"/>
      <c r="E3841" s="6"/>
      <c r="F3841" s="6"/>
      <c r="G3841" s="6"/>
      <c r="H3841" s="6"/>
      <c r="I3841" s="6"/>
      <c r="J3841" s="6"/>
      <c r="K3841" s="6"/>
      <c r="L3841" s="6"/>
      <c r="M3841" s="6"/>
      <c r="N3841" s="6"/>
      <c r="O3841" s="6"/>
      <c r="P3841" s="6"/>
      <c r="Q3841" s="6"/>
      <c r="R3841" s="6"/>
      <c r="S3841" s="6"/>
      <c r="T3841" s="6"/>
      <c r="U3841" s="6"/>
      <c r="V3841" s="6"/>
      <c r="W3841" s="6"/>
      <c r="X3841" s="6"/>
      <c r="Y3841" s="6"/>
      <c r="Z3841" s="6"/>
      <c r="AA3841" s="6"/>
      <c r="AB3841" s="6"/>
      <c r="AC3841" s="6"/>
      <c r="AD3841" s="6"/>
      <c r="AE3841" s="6"/>
      <c r="AF3841" s="6"/>
      <c r="AG3841" s="6"/>
      <c r="AH3841" s="6"/>
      <c r="AI3841" s="6"/>
      <c r="AJ3841" s="6"/>
      <c r="AK3841" s="6"/>
      <c r="AL3841" s="6"/>
      <c r="AM3841" s="6"/>
      <c r="AN3841" s="6"/>
      <c r="AO3841" s="6"/>
      <c r="AP3841" s="6"/>
      <c r="AQ3841" s="21"/>
      <c r="AR3841" s="21"/>
      <c r="AS3841" s="21"/>
      <c r="AT3841" s="6"/>
      <c r="AU3841" s="6"/>
      <c r="AV3841" s="6"/>
      <c r="AW3841" s="6"/>
    </row>
    <row r="3842" spans="1:49" x14ac:dyDescent="0.35">
      <c r="A3842" s="20"/>
      <c r="B3842" s="20"/>
      <c r="C3842" s="20"/>
      <c r="D3842" s="20"/>
      <c r="E3842" s="6"/>
      <c r="F3842" s="6"/>
      <c r="G3842" s="6"/>
      <c r="H3842" s="6"/>
      <c r="I3842" s="6"/>
      <c r="J3842" s="6"/>
      <c r="K3842" s="6"/>
      <c r="L3842" s="6"/>
      <c r="M3842" s="6"/>
      <c r="N3842" s="6"/>
      <c r="O3842" s="6"/>
      <c r="P3842" s="6"/>
      <c r="Q3842" s="6"/>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21"/>
      <c r="AR3842" s="21"/>
      <c r="AS3842" s="21"/>
      <c r="AT3842" s="6"/>
      <c r="AU3842" s="6"/>
      <c r="AV3842" s="6"/>
      <c r="AW3842" s="6"/>
    </row>
    <row r="3843" spans="1:49" x14ac:dyDescent="0.35">
      <c r="A3843" s="20"/>
      <c r="B3843" s="20"/>
      <c r="C3843" s="20"/>
      <c r="D3843" s="20"/>
      <c r="E3843" s="6"/>
      <c r="F3843" s="6"/>
      <c r="G3843" s="6"/>
      <c r="H3843" s="6"/>
      <c r="I3843" s="6"/>
      <c r="J3843" s="6"/>
      <c r="K3843" s="6"/>
      <c r="L3843" s="6"/>
      <c r="M3843" s="6"/>
      <c r="N3843" s="6"/>
      <c r="O3843" s="6"/>
      <c r="P3843" s="6"/>
      <c r="Q3843" s="6"/>
      <c r="R3843" s="6"/>
      <c r="S3843" s="6"/>
      <c r="T3843" s="6"/>
      <c r="U3843" s="6"/>
      <c r="V3843" s="6"/>
      <c r="W3843" s="6"/>
      <c r="X3843" s="6"/>
      <c r="Y3843" s="6"/>
      <c r="Z3843" s="6"/>
      <c r="AA3843" s="6"/>
      <c r="AB3843" s="6"/>
      <c r="AC3843" s="6"/>
      <c r="AD3843" s="6"/>
      <c r="AE3843" s="6"/>
      <c r="AF3843" s="6"/>
      <c r="AG3843" s="6"/>
      <c r="AH3843" s="6"/>
      <c r="AI3843" s="6"/>
      <c r="AJ3843" s="6"/>
      <c r="AK3843" s="6"/>
      <c r="AL3843" s="6"/>
      <c r="AM3843" s="6"/>
      <c r="AN3843" s="6"/>
      <c r="AO3843" s="6"/>
      <c r="AP3843" s="6"/>
      <c r="AQ3843" s="21"/>
      <c r="AR3843" s="21"/>
      <c r="AS3843" s="21"/>
      <c r="AT3843" s="6"/>
      <c r="AU3843" s="6"/>
      <c r="AV3843" s="6"/>
      <c r="AW3843" s="6"/>
    </row>
    <row r="3844" spans="1:49" x14ac:dyDescent="0.35">
      <c r="A3844" s="20"/>
      <c r="B3844" s="20"/>
      <c r="C3844" s="20"/>
      <c r="D3844" s="20"/>
      <c r="E3844" s="6"/>
      <c r="F3844" s="6"/>
      <c r="G3844" s="6"/>
      <c r="H3844" s="6"/>
      <c r="I3844" s="6"/>
      <c r="J3844" s="6"/>
      <c r="K3844" s="6"/>
      <c r="L3844" s="6"/>
      <c r="M3844" s="6"/>
      <c r="N3844" s="6"/>
      <c r="O3844" s="6"/>
      <c r="P3844" s="6"/>
      <c r="Q3844" s="6"/>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21"/>
      <c r="AR3844" s="21"/>
      <c r="AS3844" s="21"/>
      <c r="AT3844" s="6"/>
      <c r="AU3844" s="6"/>
      <c r="AV3844" s="6"/>
      <c r="AW3844" s="6"/>
    </row>
    <row r="3845" spans="1:49" x14ac:dyDescent="0.35">
      <c r="A3845" s="20"/>
      <c r="B3845" s="20"/>
      <c r="C3845" s="20"/>
      <c r="D3845" s="20"/>
      <c r="E3845" s="6"/>
      <c r="F3845" s="6"/>
      <c r="G3845" s="6"/>
      <c r="H3845" s="6"/>
      <c r="I3845" s="6"/>
      <c r="J3845" s="6"/>
      <c r="K3845" s="6"/>
      <c r="L3845" s="6"/>
      <c r="M3845" s="6"/>
      <c r="N3845" s="6"/>
      <c r="O3845" s="6"/>
      <c r="P3845" s="6"/>
      <c r="Q3845" s="6"/>
      <c r="R3845" s="6"/>
      <c r="S3845" s="6"/>
      <c r="T3845" s="6"/>
      <c r="U3845" s="6"/>
      <c r="V3845" s="6"/>
      <c r="W3845" s="6"/>
      <c r="X3845" s="6"/>
      <c r="Y3845" s="6"/>
      <c r="Z3845" s="6"/>
      <c r="AA3845" s="6"/>
      <c r="AB3845" s="6"/>
      <c r="AC3845" s="6"/>
      <c r="AD3845" s="6"/>
      <c r="AE3845" s="6"/>
      <c r="AF3845" s="6"/>
      <c r="AG3845" s="6"/>
      <c r="AH3845" s="6"/>
      <c r="AI3845" s="6"/>
      <c r="AJ3845" s="6"/>
      <c r="AK3845" s="6"/>
      <c r="AL3845" s="6"/>
      <c r="AM3845" s="6"/>
      <c r="AN3845" s="6"/>
      <c r="AO3845" s="6"/>
      <c r="AP3845" s="6"/>
      <c r="AQ3845" s="21"/>
      <c r="AR3845" s="21"/>
      <c r="AS3845" s="21"/>
      <c r="AT3845" s="6"/>
      <c r="AU3845" s="6"/>
      <c r="AV3845" s="6"/>
      <c r="AW3845" s="6"/>
    </row>
    <row r="3846" spans="1:49" x14ac:dyDescent="0.35">
      <c r="A3846" s="20"/>
      <c r="B3846" s="20"/>
      <c r="C3846" s="20"/>
      <c r="D3846" s="20"/>
      <c r="E3846" s="6"/>
      <c r="F3846" s="6"/>
      <c r="G3846" s="6"/>
      <c r="H3846" s="6"/>
      <c r="I3846" s="6"/>
      <c r="J3846" s="6"/>
      <c r="K3846" s="6"/>
      <c r="L3846" s="6"/>
      <c r="M3846" s="6"/>
      <c r="N3846" s="6"/>
      <c r="O3846" s="6"/>
      <c r="P3846" s="6"/>
      <c r="Q3846" s="6"/>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21"/>
      <c r="AR3846" s="21"/>
      <c r="AS3846" s="21"/>
      <c r="AT3846" s="6"/>
      <c r="AU3846" s="6"/>
      <c r="AV3846" s="6"/>
      <c r="AW3846" s="6"/>
    </row>
    <row r="3847" spans="1:49" x14ac:dyDescent="0.35">
      <c r="A3847" s="20"/>
      <c r="B3847" s="20"/>
      <c r="C3847" s="20"/>
      <c r="D3847" s="20"/>
      <c r="E3847" s="6"/>
      <c r="F3847" s="6"/>
      <c r="G3847" s="6"/>
      <c r="H3847" s="6"/>
      <c r="I3847" s="6"/>
      <c r="J3847" s="6"/>
      <c r="K3847" s="6"/>
      <c r="L3847" s="6"/>
      <c r="M3847" s="6"/>
      <c r="N3847" s="6"/>
      <c r="O3847" s="6"/>
      <c r="P3847" s="6"/>
      <c r="Q3847" s="6"/>
      <c r="R3847" s="6"/>
      <c r="S3847" s="6"/>
      <c r="T3847" s="6"/>
      <c r="U3847" s="6"/>
      <c r="V3847" s="6"/>
      <c r="W3847" s="6"/>
      <c r="X3847" s="6"/>
      <c r="Y3847" s="6"/>
      <c r="Z3847" s="6"/>
      <c r="AA3847" s="6"/>
      <c r="AB3847" s="6"/>
      <c r="AC3847" s="6"/>
      <c r="AD3847" s="6"/>
      <c r="AE3847" s="6"/>
      <c r="AF3847" s="6"/>
      <c r="AG3847" s="6"/>
      <c r="AH3847" s="6"/>
      <c r="AI3847" s="6"/>
      <c r="AJ3847" s="6"/>
      <c r="AK3847" s="6"/>
      <c r="AL3847" s="6"/>
      <c r="AM3847" s="6"/>
      <c r="AN3847" s="6"/>
      <c r="AO3847" s="6"/>
      <c r="AP3847" s="6"/>
      <c r="AQ3847" s="21"/>
      <c r="AR3847" s="21"/>
      <c r="AS3847" s="21"/>
      <c r="AT3847" s="6"/>
      <c r="AU3847" s="6"/>
      <c r="AV3847" s="6"/>
      <c r="AW3847" s="6"/>
    </row>
    <row r="3848" spans="1:49" x14ac:dyDescent="0.35">
      <c r="A3848" s="20"/>
      <c r="B3848" s="20"/>
      <c r="C3848" s="20"/>
      <c r="D3848" s="20"/>
      <c r="E3848" s="6"/>
      <c r="F3848" s="6"/>
      <c r="G3848" s="6"/>
      <c r="H3848" s="6"/>
      <c r="I3848" s="6"/>
      <c r="J3848" s="6"/>
      <c r="K3848" s="6"/>
      <c r="L3848" s="6"/>
      <c r="M3848" s="6"/>
      <c r="N3848" s="6"/>
      <c r="O3848" s="6"/>
      <c r="P3848" s="6"/>
      <c r="Q3848" s="6"/>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21"/>
      <c r="AR3848" s="21"/>
      <c r="AS3848" s="21"/>
      <c r="AT3848" s="6"/>
      <c r="AU3848" s="6"/>
      <c r="AV3848" s="6"/>
      <c r="AW3848" s="6"/>
    </row>
    <row r="3849" spans="1:49" x14ac:dyDescent="0.35">
      <c r="A3849" s="20"/>
      <c r="B3849" s="20"/>
      <c r="C3849" s="20"/>
      <c r="D3849" s="20"/>
      <c r="E3849" s="6"/>
      <c r="F3849" s="6"/>
      <c r="G3849" s="6"/>
      <c r="H3849" s="6"/>
      <c r="I3849" s="6"/>
      <c r="J3849" s="6"/>
      <c r="K3849" s="6"/>
      <c r="L3849" s="6"/>
      <c r="M3849" s="6"/>
      <c r="N3849" s="6"/>
      <c r="O3849" s="6"/>
      <c r="P3849" s="6"/>
      <c r="Q3849" s="6"/>
      <c r="R3849" s="6"/>
      <c r="S3849" s="6"/>
      <c r="T3849" s="6"/>
      <c r="U3849" s="6"/>
      <c r="V3849" s="6"/>
      <c r="W3849" s="6"/>
      <c r="X3849" s="6"/>
      <c r="Y3849" s="6"/>
      <c r="Z3849" s="6"/>
      <c r="AA3849" s="6"/>
      <c r="AB3849" s="6"/>
      <c r="AC3849" s="6"/>
      <c r="AD3849" s="6"/>
      <c r="AE3849" s="6"/>
      <c r="AF3849" s="6"/>
      <c r="AG3849" s="6"/>
      <c r="AH3849" s="6"/>
      <c r="AI3849" s="6"/>
      <c r="AJ3849" s="6"/>
      <c r="AK3849" s="6"/>
      <c r="AL3849" s="6"/>
      <c r="AM3849" s="6"/>
      <c r="AN3849" s="6"/>
      <c r="AO3849" s="6"/>
      <c r="AP3849" s="6"/>
      <c r="AQ3849" s="21"/>
      <c r="AR3849" s="21"/>
      <c r="AS3849" s="21"/>
      <c r="AT3849" s="6"/>
      <c r="AU3849" s="6"/>
      <c r="AV3849" s="6"/>
      <c r="AW3849" s="6"/>
    </row>
    <row r="3850" spans="1:49" x14ac:dyDescent="0.35">
      <c r="A3850" s="20"/>
      <c r="B3850" s="20"/>
      <c r="C3850" s="20"/>
      <c r="D3850" s="20"/>
      <c r="E3850" s="6"/>
      <c r="F3850" s="6"/>
      <c r="G3850" s="6"/>
      <c r="H3850" s="6"/>
      <c r="I3850" s="6"/>
      <c r="J3850" s="6"/>
      <c r="K3850" s="6"/>
      <c r="L3850" s="6"/>
      <c r="M3850" s="6"/>
      <c r="N3850" s="6"/>
      <c r="O3850" s="6"/>
      <c r="P3850" s="6"/>
      <c r="Q3850" s="6"/>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21"/>
      <c r="AR3850" s="21"/>
      <c r="AS3850" s="21"/>
      <c r="AT3850" s="6"/>
      <c r="AU3850" s="6"/>
      <c r="AV3850" s="6"/>
      <c r="AW3850" s="6"/>
    </row>
    <row r="3851" spans="1:49" x14ac:dyDescent="0.35">
      <c r="A3851" s="20"/>
      <c r="B3851" s="20"/>
      <c r="C3851" s="20"/>
      <c r="D3851" s="20"/>
      <c r="E3851" s="6"/>
      <c r="F3851" s="6"/>
      <c r="G3851" s="6"/>
      <c r="H3851" s="6"/>
      <c r="I3851" s="6"/>
      <c r="J3851" s="6"/>
      <c r="K3851" s="6"/>
      <c r="L3851" s="6"/>
      <c r="M3851" s="6"/>
      <c r="N3851" s="6"/>
      <c r="O3851" s="6"/>
      <c r="P3851" s="6"/>
      <c r="Q3851" s="6"/>
      <c r="R3851" s="6"/>
      <c r="S3851" s="6"/>
      <c r="T3851" s="6"/>
      <c r="U3851" s="6"/>
      <c r="V3851" s="6"/>
      <c r="W3851" s="6"/>
      <c r="X3851" s="6"/>
      <c r="Y3851" s="6"/>
      <c r="Z3851" s="6"/>
      <c r="AA3851" s="6"/>
      <c r="AB3851" s="6"/>
      <c r="AC3851" s="6"/>
      <c r="AD3851" s="6"/>
      <c r="AE3851" s="6"/>
      <c r="AF3851" s="6"/>
      <c r="AG3851" s="6"/>
      <c r="AH3851" s="6"/>
      <c r="AI3851" s="6"/>
      <c r="AJ3851" s="6"/>
      <c r="AK3851" s="6"/>
      <c r="AL3851" s="6"/>
      <c r="AM3851" s="6"/>
      <c r="AN3851" s="6"/>
      <c r="AO3851" s="6"/>
      <c r="AP3851" s="6"/>
      <c r="AQ3851" s="21"/>
      <c r="AR3851" s="21"/>
      <c r="AS3851" s="21"/>
      <c r="AT3851" s="6"/>
      <c r="AU3851" s="6"/>
      <c r="AV3851" s="6"/>
      <c r="AW3851" s="6"/>
    </row>
    <row r="3852" spans="1:49" x14ac:dyDescent="0.35">
      <c r="A3852" s="20"/>
      <c r="B3852" s="20"/>
      <c r="C3852" s="20"/>
      <c r="D3852" s="20"/>
      <c r="E3852" s="6"/>
      <c r="F3852" s="6"/>
      <c r="G3852" s="6"/>
      <c r="H3852" s="6"/>
      <c r="I3852" s="6"/>
      <c r="J3852" s="6"/>
      <c r="K3852" s="6"/>
      <c r="L3852" s="6"/>
      <c r="M3852" s="6"/>
      <c r="N3852" s="6"/>
      <c r="O3852" s="6"/>
      <c r="P3852" s="6"/>
      <c r="Q3852" s="6"/>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21"/>
      <c r="AR3852" s="21"/>
      <c r="AS3852" s="21"/>
      <c r="AT3852" s="6"/>
      <c r="AU3852" s="6"/>
      <c r="AV3852" s="6"/>
      <c r="AW3852" s="6"/>
    </row>
    <row r="3853" spans="1:49" x14ac:dyDescent="0.35">
      <c r="A3853" s="20"/>
      <c r="B3853" s="20"/>
      <c r="C3853" s="20"/>
      <c r="D3853" s="20"/>
      <c r="E3853" s="6"/>
      <c r="F3853" s="6"/>
      <c r="G3853" s="6"/>
      <c r="H3853" s="6"/>
      <c r="I3853" s="6"/>
      <c r="J3853" s="6"/>
      <c r="K3853" s="6"/>
      <c r="L3853" s="6"/>
      <c r="M3853" s="6"/>
      <c r="N3853" s="6"/>
      <c r="O3853" s="6"/>
      <c r="P3853" s="6"/>
      <c r="Q3853" s="6"/>
      <c r="R3853" s="6"/>
      <c r="S3853" s="6"/>
      <c r="T3853" s="6"/>
      <c r="U3853" s="6"/>
      <c r="V3853" s="6"/>
      <c r="W3853" s="6"/>
      <c r="X3853" s="6"/>
      <c r="Y3853" s="6"/>
      <c r="Z3853" s="6"/>
      <c r="AA3853" s="6"/>
      <c r="AB3853" s="6"/>
      <c r="AC3853" s="6"/>
      <c r="AD3853" s="6"/>
      <c r="AE3853" s="6"/>
      <c r="AF3853" s="6"/>
      <c r="AG3853" s="6"/>
      <c r="AH3853" s="6"/>
      <c r="AI3853" s="6"/>
      <c r="AJ3853" s="6"/>
      <c r="AK3853" s="6"/>
      <c r="AL3853" s="6"/>
      <c r="AM3853" s="6"/>
      <c r="AN3853" s="6"/>
      <c r="AO3853" s="6"/>
      <c r="AP3853" s="6"/>
      <c r="AQ3853" s="21"/>
      <c r="AR3853" s="21"/>
      <c r="AS3853" s="21"/>
      <c r="AT3853" s="6"/>
      <c r="AU3853" s="6"/>
      <c r="AV3853" s="6"/>
      <c r="AW3853" s="6"/>
    </row>
    <row r="3854" spans="1:49" x14ac:dyDescent="0.35">
      <c r="A3854" s="20"/>
      <c r="B3854" s="20"/>
      <c r="C3854" s="20"/>
      <c r="D3854" s="20"/>
      <c r="E3854" s="6"/>
      <c r="F3854" s="6"/>
      <c r="G3854" s="6"/>
      <c r="H3854" s="6"/>
      <c r="I3854" s="6"/>
      <c r="J3854" s="6"/>
      <c r="K3854" s="6"/>
      <c r="L3854" s="6"/>
      <c r="M3854" s="6"/>
      <c r="N3854" s="6"/>
      <c r="O3854" s="6"/>
      <c r="P3854" s="6"/>
      <c r="Q3854" s="6"/>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21"/>
      <c r="AR3854" s="21"/>
      <c r="AS3854" s="21"/>
      <c r="AT3854" s="6"/>
      <c r="AU3854" s="6"/>
      <c r="AV3854" s="6"/>
      <c r="AW3854" s="6"/>
    </row>
    <row r="3855" spans="1:49" x14ac:dyDescent="0.35">
      <c r="A3855" s="20"/>
      <c r="B3855" s="20"/>
      <c r="C3855" s="20"/>
      <c r="D3855" s="20"/>
      <c r="E3855" s="6"/>
      <c r="F3855" s="6"/>
      <c r="G3855" s="6"/>
      <c r="H3855" s="6"/>
      <c r="I3855" s="6"/>
      <c r="J3855" s="6"/>
      <c r="K3855" s="6"/>
      <c r="L3855" s="6"/>
      <c r="M3855" s="6"/>
      <c r="N3855" s="6"/>
      <c r="O3855" s="6"/>
      <c r="P3855" s="6"/>
      <c r="Q3855" s="6"/>
      <c r="R3855" s="6"/>
      <c r="S3855" s="6"/>
      <c r="T3855" s="6"/>
      <c r="U3855" s="6"/>
      <c r="V3855" s="6"/>
      <c r="W3855" s="6"/>
      <c r="X3855" s="6"/>
      <c r="Y3855" s="6"/>
      <c r="Z3855" s="6"/>
      <c r="AA3855" s="6"/>
      <c r="AB3855" s="6"/>
      <c r="AC3855" s="6"/>
      <c r="AD3855" s="6"/>
      <c r="AE3855" s="6"/>
      <c r="AF3855" s="6"/>
      <c r="AG3855" s="6"/>
      <c r="AH3855" s="6"/>
      <c r="AI3855" s="6"/>
      <c r="AJ3855" s="6"/>
      <c r="AK3855" s="6"/>
      <c r="AL3855" s="6"/>
      <c r="AM3855" s="6"/>
      <c r="AN3855" s="6"/>
      <c r="AO3855" s="6"/>
      <c r="AP3855" s="6"/>
      <c r="AQ3855" s="21"/>
      <c r="AR3855" s="21"/>
      <c r="AS3855" s="21"/>
      <c r="AT3855" s="6"/>
      <c r="AU3855" s="6"/>
      <c r="AV3855" s="6"/>
      <c r="AW3855" s="6"/>
    </row>
    <row r="3856" spans="1:49" x14ac:dyDescent="0.35">
      <c r="A3856" s="20"/>
      <c r="B3856" s="20"/>
      <c r="C3856" s="20"/>
      <c r="D3856" s="20"/>
      <c r="E3856" s="6"/>
      <c r="F3856" s="6"/>
      <c r="G3856" s="6"/>
      <c r="H3856" s="6"/>
      <c r="I3856" s="6"/>
      <c r="J3856" s="6"/>
      <c r="K3856" s="6"/>
      <c r="L3856" s="6"/>
      <c r="M3856" s="6"/>
      <c r="N3856" s="6"/>
      <c r="O3856" s="6"/>
      <c r="P3856" s="6"/>
      <c r="Q3856" s="6"/>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21"/>
      <c r="AR3856" s="21"/>
      <c r="AS3856" s="21"/>
      <c r="AT3856" s="6"/>
      <c r="AU3856" s="6"/>
      <c r="AV3856" s="6"/>
      <c r="AW3856" s="6"/>
    </row>
    <row r="3857" spans="1:49" x14ac:dyDescent="0.35">
      <c r="A3857" s="20"/>
      <c r="B3857" s="20"/>
      <c r="C3857" s="20"/>
      <c r="D3857" s="20"/>
      <c r="E3857" s="6"/>
      <c r="F3857" s="6"/>
      <c r="G3857" s="6"/>
      <c r="H3857" s="6"/>
      <c r="I3857" s="6"/>
      <c r="J3857" s="6"/>
      <c r="K3857" s="6"/>
      <c r="L3857" s="6"/>
      <c r="M3857" s="6"/>
      <c r="N3857" s="6"/>
      <c r="O3857" s="6"/>
      <c r="P3857" s="6"/>
      <c r="Q3857" s="6"/>
      <c r="R3857" s="6"/>
      <c r="S3857" s="6"/>
      <c r="T3857" s="6"/>
      <c r="U3857" s="6"/>
      <c r="V3857" s="6"/>
      <c r="W3857" s="6"/>
      <c r="X3857" s="6"/>
      <c r="Y3857" s="6"/>
      <c r="Z3857" s="6"/>
      <c r="AA3857" s="6"/>
      <c r="AB3857" s="6"/>
      <c r="AC3857" s="6"/>
      <c r="AD3857" s="6"/>
      <c r="AE3857" s="6"/>
      <c r="AF3857" s="6"/>
      <c r="AG3857" s="6"/>
      <c r="AH3857" s="6"/>
      <c r="AI3857" s="6"/>
      <c r="AJ3857" s="6"/>
      <c r="AK3857" s="6"/>
      <c r="AL3857" s="6"/>
      <c r="AM3857" s="6"/>
      <c r="AN3857" s="6"/>
      <c r="AO3857" s="6"/>
      <c r="AP3857" s="6"/>
      <c r="AQ3857" s="21"/>
      <c r="AR3857" s="21"/>
      <c r="AS3857" s="21"/>
      <c r="AT3857" s="6"/>
      <c r="AU3857" s="6"/>
      <c r="AV3857" s="6"/>
      <c r="AW3857" s="6"/>
    </row>
    <row r="3858" spans="1:49" x14ac:dyDescent="0.35">
      <c r="A3858" s="20"/>
      <c r="B3858" s="20"/>
      <c r="C3858" s="20"/>
      <c r="D3858" s="20"/>
      <c r="E3858" s="6"/>
      <c r="F3858" s="6"/>
      <c r="G3858" s="6"/>
      <c r="H3858" s="6"/>
      <c r="I3858" s="6"/>
      <c r="J3858" s="6"/>
      <c r="K3858" s="6"/>
      <c r="L3858" s="6"/>
      <c r="M3858" s="6"/>
      <c r="N3858" s="6"/>
      <c r="O3858" s="6"/>
      <c r="P3858" s="6"/>
      <c r="Q3858" s="6"/>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21"/>
      <c r="AR3858" s="21"/>
      <c r="AS3858" s="21"/>
      <c r="AT3858" s="6"/>
      <c r="AU3858" s="6"/>
      <c r="AV3858" s="6"/>
      <c r="AW3858" s="6"/>
    </row>
    <row r="3859" spans="1:49" x14ac:dyDescent="0.35">
      <c r="A3859" s="20"/>
      <c r="B3859" s="20"/>
      <c r="C3859" s="20"/>
      <c r="D3859" s="20"/>
      <c r="E3859" s="6"/>
      <c r="F3859" s="6"/>
      <c r="G3859" s="6"/>
      <c r="H3859" s="6"/>
      <c r="I3859" s="6"/>
      <c r="J3859" s="6"/>
      <c r="K3859" s="6"/>
      <c r="L3859" s="6"/>
      <c r="M3859" s="6"/>
      <c r="N3859" s="6"/>
      <c r="O3859" s="6"/>
      <c r="P3859" s="6"/>
      <c r="Q3859" s="6"/>
      <c r="R3859" s="6"/>
      <c r="S3859" s="6"/>
      <c r="T3859" s="6"/>
      <c r="U3859" s="6"/>
      <c r="V3859" s="6"/>
      <c r="W3859" s="6"/>
      <c r="X3859" s="6"/>
      <c r="Y3859" s="6"/>
      <c r="Z3859" s="6"/>
      <c r="AA3859" s="6"/>
      <c r="AB3859" s="6"/>
      <c r="AC3859" s="6"/>
      <c r="AD3859" s="6"/>
      <c r="AE3859" s="6"/>
      <c r="AF3859" s="6"/>
      <c r="AG3859" s="6"/>
      <c r="AH3859" s="6"/>
      <c r="AI3859" s="6"/>
      <c r="AJ3859" s="6"/>
      <c r="AK3859" s="6"/>
      <c r="AL3859" s="6"/>
      <c r="AM3859" s="6"/>
      <c r="AN3859" s="6"/>
      <c r="AO3859" s="6"/>
      <c r="AP3859" s="6"/>
      <c r="AQ3859" s="21"/>
      <c r="AR3859" s="21"/>
      <c r="AS3859" s="21"/>
      <c r="AT3859" s="6"/>
      <c r="AU3859" s="6"/>
      <c r="AV3859" s="6"/>
      <c r="AW3859" s="6"/>
    </row>
    <row r="3860" spans="1:49" x14ac:dyDescent="0.35">
      <c r="A3860" s="20"/>
      <c r="B3860" s="20"/>
      <c r="C3860" s="20"/>
      <c r="D3860" s="20"/>
      <c r="E3860" s="6"/>
      <c r="F3860" s="6"/>
      <c r="G3860" s="6"/>
      <c r="H3860" s="6"/>
      <c r="I3860" s="6"/>
      <c r="J3860" s="6"/>
      <c r="K3860" s="6"/>
      <c r="L3860" s="6"/>
      <c r="M3860" s="6"/>
      <c r="N3860" s="6"/>
      <c r="O3860" s="6"/>
      <c r="P3860" s="6"/>
      <c r="Q3860" s="6"/>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21"/>
      <c r="AR3860" s="21"/>
      <c r="AS3860" s="21"/>
      <c r="AT3860" s="6"/>
      <c r="AU3860" s="6"/>
      <c r="AV3860" s="6"/>
      <c r="AW3860" s="6"/>
    </row>
    <row r="3861" spans="1:49" x14ac:dyDescent="0.35">
      <c r="A3861" s="20"/>
      <c r="B3861" s="20"/>
      <c r="C3861" s="20"/>
      <c r="D3861" s="20"/>
      <c r="E3861" s="6"/>
      <c r="F3861" s="6"/>
      <c r="G3861" s="6"/>
      <c r="H3861" s="6"/>
      <c r="I3861" s="6"/>
      <c r="J3861" s="6"/>
      <c r="K3861" s="6"/>
      <c r="L3861" s="6"/>
      <c r="M3861" s="6"/>
      <c r="N3861" s="6"/>
      <c r="O3861" s="6"/>
      <c r="P3861" s="6"/>
      <c r="Q3861" s="6"/>
      <c r="R3861" s="6"/>
      <c r="S3861" s="6"/>
      <c r="T3861" s="6"/>
      <c r="U3861" s="6"/>
      <c r="V3861" s="6"/>
      <c r="W3861" s="6"/>
      <c r="X3861" s="6"/>
      <c r="Y3861" s="6"/>
      <c r="Z3861" s="6"/>
      <c r="AA3861" s="6"/>
      <c r="AB3861" s="6"/>
      <c r="AC3861" s="6"/>
      <c r="AD3861" s="6"/>
      <c r="AE3861" s="6"/>
      <c r="AF3861" s="6"/>
      <c r="AG3861" s="6"/>
      <c r="AH3861" s="6"/>
      <c r="AI3861" s="6"/>
      <c r="AJ3861" s="6"/>
      <c r="AK3861" s="6"/>
      <c r="AL3861" s="6"/>
      <c r="AM3861" s="6"/>
      <c r="AN3861" s="6"/>
      <c r="AO3861" s="6"/>
      <c r="AP3861" s="6"/>
      <c r="AQ3861" s="21"/>
      <c r="AR3861" s="21"/>
      <c r="AS3861" s="21"/>
      <c r="AT3861" s="6"/>
      <c r="AU3861" s="6"/>
      <c r="AV3861" s="6"/>
      <c r="AW3861" s="6"/>
    </row>
    <row r="3862" spans="1:49" x14ac:dyDescent="0.35">
      <c r="A3862" s="20"/>
      <c r="B3862" s="20"/>
      <c r="C3862" s="20"/>
      <c r="D3862" s="20"/>
      <c r="E3862" s="6"/>
      <c r="F3862" s="6"/>
      <c r="G3862" s="6"/>
      <c r="H3862" s="6"/>
      <c r="I3862" s="6"/>
      <c r="J3862" s="6"/>
      <c r="K3862" s="6"/>
      <c r="L3862" s="6"/>
      <c r="M3862" s="6"/>
      <c r="N3862" s="6"/>
      <c r="O3862" s="6"/>
      <c r="P3862" s="6"/>
      <c r="Q3862" s="6"/>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21"/>
      <c r="AR3862" s="21"/>
      <c r="AS3862" s="21"/>
      <c r="AT3862" s="6"/>
      <c r="AU3862" s="6"/>
      <c r="AV3862" s="6"/>
      <c r="AW3862" s="6"/>
    </row>
    <row r="3863" spans="1:49" x14ac:dyDescent="0.35">
      <c r="A3863" s="20"/>
      <c r="B3863" s="20"/>
      <c r="C3863" s="20"/>
      <c r="D3863" s="20"/>
      <c r="E3863" s="6"/>
      <c r="F3863" s="6"/>
      <c r="G3863" s="6"/>
      <c r="H3863" s="6"/>
      <c r="I3863" s="6"/>
      <c r="J3863" s="6"/>
      <c r="K3863" s="6"/>
      <c r="L3863" s="6"/>
      <c r="M3863" s="6"/>
      <c r="N3863" s="6"/>
      <c r="O3863" s="6"/>
      <c r="P3863" s="6"/>
      <c r="Q3863" s="6"/>
      <c r="R3863" s="6"/>
      <c r="S3863" s="6"/>
      <c r="T3863" s="6"/>
      <c r="U3863" s="6"/>
      <c r="V3863" s="6"/>
      <c r="W3863" s="6"/>
      <c r="X3863" s="6"/>
      <c r="Y3863" s="6"/>
      <c r="Z3863" s="6"/>
      <c r="AA3863" s="6"/>
      <c r="AB3863" s="6"/>
      <c r="AC3863" s="6"/>
      <c r="AD3863" s="6"/>
      <c r="AE3863" s="6"/>
      <c r="AF3863" s="6"/>
      <c r="AG3863" s="6"/>
      <c r="AH3863" s="6"/>
      <c r="AI3863" s="6"/>
      <c r="AJ3863" s="6"/>
      <c r="AK3863" s="6"/>
      <c r="AL3863" s="6"/>
      <c r="AM3863" s="6"/>
      <c r="AN3863" s="6"/>
      <c r="AO3863" s="6"/>
      <c r="AP3863" s="6"/>
      <c r="AQ3863" s="21"/>
      <c r="AR3863" s="21"/>
      <c r="AS3863" s="21"/>
      <c r="AT3863" s="6"/>
      <c r="AU3863" s="6"/>
      <c r="AV3863" s="6"/>
      <c r="AW3863" s="6"/>
    </row>
    <row r="3864" spans="1:49" x14ac:dyDescent="0.35">
      <c r="A3864" s="20"/>
      <c r="B3864" s="20"/>
      <c r="C3864" s="20"/>
      <c r="D3864" s="20"/>
      <c r="E3864" s="6"/>
      <c r="F3864" s="6"/>
      <c r="G3864" s="6"/>
      <c r="H3864" s="6"/>
      <c r="I3864" s="6"/>
      <c r="J3864" s="6"/>
      <c r="K3864" s="6"/>
      <c r="L3864" s="6"/>
      <c r="M3864" s="6"/>
      <c r="N3864" s="6"/>
      <c r="O3864" s="6"/>
      <c r="P3864" s="6"/>
      <c r="Q3864" s="6"/>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21"/>
      <c r="AR3864" s="21"/>
      <c r="AS3864" s="21"/>
      <c r="AT3864" s="6"/>
      <c r="AU3864" s="6"/>
      <c r="AV3864" s="6"/>
      <c r="AW3864" s="6"/>
    </row>
    <row r="3865" spans="1:49" x14ac:dyDescent="0.35">
      <c r="A3865" s="20"/>
      <c r="B3865" s="20"/>
      <c r="C3865" s="20"/>
      <c r="D3865" s="20"/>
      <c r="E3865" s="6"/>
      <c r="F3865" s="6"/>
      <c r="G3865" s="6"/>
      <c r="H3865" s="6"/>
      <c r="I3865" s="6"/>
      <c r="J3865" s="6"/>
      <c r="K3865" s="6"/>
      <c r="L3865" s="6"/>
      <c r="M3865" s="6"/>
      <c r="N3865" s="6"/>
      <c r="O3865" s="6"/>
      <c r="P3865" s="6"/>
      <c r="Q3865" s="6"/>
      <c r="R3865" s="6"/>
      <c r="S3865" s="6"/>
      <c r="T3865" s="6"/>
      <c r="U3865" s="6"/>
      <c r="V3865" s="6"/>
      <c r="W3865" s="6"/>
      <c r="X3865" s="6"/>
      <c r="Y3865" s="6"/>
      <c r="Z3865" s="6"/>
      <c r="AA3865" s="6"/>
      <c r="AB3865" s="6"/>
      <c r="AC3865" s="6"/>
      <c r="AD3865" s="6"/>
      <c r="AE3865" s="6"/>
      <c r="AF3865" s="6"/>
      <c r="AG3865" s="6"/>
      <c r="AH3865" s="6"/>
      <c r="AI3865" s="6"/>
      <c r="AJ3865" s="6"/>
      <c r="AK3865" s="6"/>
      <c r="AL3865" s="6"/>
      <c r="AM3865" s="6"/>
      <c r="AN3865" s="6"/>
      <c r="AO3865" s="6"/>
      <c r="AP3865" s="6"/>
      <c r="AQ3865" s="21"/>
      <c r="AR3865" s="21"/>
      <c r="AS3865" s="21"/>
      <c r="AT3865" s="6"/>
      <c r="AU3865" s="6"/>
      <c r="AV3865" s="6"/>
      <c r="AW3865" s="6"/>
    </row>
    <row r="3866" spans="1:49" x14ac:dyDescent="0.35">
      <c r="A3866" s="20"/>
      <c r="B3866" s="20"/>
      <c r="C3866" s="20"/>
      <c r="D3866" s="20"/>
      <c r="E3866" s="6"/>
      <c r="F3866" s="6"/>
      <c r="G3866" s="6"/>
      <c r="H3866" s="6"/>
      <c r="I3866" s="6"/>
      <c r="J3866" s="6"/>
      <c r="K3866" s="6"/>
      <c r="L3866" s="6"/>
      <c r="M3866" s="6"/>
      <c r="N3866" s="6"/>
      <c r="O3866" s="6"/>
      <c r="P3866" s="6"/>
      <c r="Q3866" s="6"/>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21"/>
      <c r="AR3866" s="21"/>
      <c r="AS3866" s="21"/>
      <c r="AT3866" s="6"/>
      <c r="AU3866" s="6"/>
      <c r="AV3866" s="6"/>
      <c r="AW3866" s="6"/>
    </row>
    <row r="3867" spans="1:49" x14ac:dyDescent="0.35">
      <c r="A3867" s="20"/>
      <c r="B3867" s="20"/>
      <c r="C3867" s="20"/>
      <c r="D3867" s="20"/>
      <c r="E3867" s="6"/>
      <c r="F3867" s="6"/>
      <c r="G3867" s="6"/>
      <c r="H3867" s="6"/>
      <c r="I3867" s="6"/>
      <c r="J3867" s="6"/>
      <c r="K3867" s="6"/>
      <c r="L3867" s="6"/>
      <c r="M3867" s="6"/>
      <c r="N3867" s="6"/>
      <c r="O3867" s="6"/>
      <c r="P3867" s="6"/>
      <c r="Q3867" s="6"/>
      <c r="R3867" s="6"/>
      <c r="S3867" s="6"/>
      <c r="T3867" s="6"/>
      <c r="U3867" s="6"/>
      <c r="V3867" s="6"/>
      <c r="W3867" s="6"/>
      <c r="X3867" s="6"/>
      <c r="Y3867" s="6"/>
      <c r="Z3867" s="6"/>
      <c r="AA3867" s="6"/>
      <c r="AB3867" s="6"/>
      <c r="AC3867" s="6"/>
      <c r="AD3867" s="6"/>
      <c r="AE3867" s="6"/>
      <c r="AF3867" s="6"/>
      <c r="AG3867" s="6"/>
      <c r="AH3867" s="6"/>
      <c r="AI3867" s="6"/>
      <c r="AJ3867" s="6"/>
      <c r="AK3867" s="6"/>
      <c r="AL3867" s="6"/>
      <c r="AM3867" s="6"/>
      <c r="AN3867" s="6"/>
      <c r="AO3867" s="6"/>
      <c r="AP3867" s="6"/>
      <c r="AQ3867" s="21"/>
      <c r="AR3867" s="21"/>
      <c r="AS3867" s="21"/>
      <c r="AT3867" s="6"/>
      <c r="AU3867" s="6"/>
      <c r="AV3867" s="6"/>
      <c r="AW3867" s="6"/>
    </row>
    <row r="3868" spans="1:49" x14ac:dyDescent="0.35">
      <c r="A3868" s="20"/>
      <c r="B3868" s="20"/>
      <c r="C3868" s="20"/>
      <c r="D3868" s="20"/>
      <c r="E3868" s="6"/>
      <c r="F3868" s="6"/>
      <c r="G3868" s="6"/>
      <c r="H3868" s="6"/>
      <c r="I3868" s="6"/>
      <c r="J3868" s="6"/>
      <c r="K3868" s="6"/>
      <c r="L3868" s="6"/>
      <c r="M3868" s="6"/>
      <c r="N3868" s="6"/>
      <c r="O3868" s="6"/>
      <c r="P3868" s="6"/>
      <c r="Q3868" s="6"/>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21"/>
      <c r="AR3868" s="21"/>
      <c r="AS3868" s="21"/>
      <c r="AT3868" s="6"/>
      <c r="AU3868" s="6"/>
      <c r="AV3868" s="6"/>
      <c r="AW3868" s="6"/>
    </row>
    <row r="3869" spans="1:49" x14ac:dyDescent="0.35">
      <c r="A3869" s="20"/>
      <c r="B3869" s="20"/>
      <c r="C3869" s="20"/>
      <c r="D3869" s="20"/>
      <c r="E3869" s="6"/>
      <c r="F3869" s="6"/>
      <c r="G3869" s="6"/>
      <c r="H3869" s="6"/>
      <c r="I3869" s="6"/>
      <c r="J3869" s="6"/>
      <c r="K3869" s="6"/>
      <c r="L3869" s="6"/>
      <c r="M3869" s="6"/>
      <c r="N3869" s="6"/>
      <c r="O3869" s="6"/>
      <c r="P3869" s="6"/>
      <c r="Q3869" s="6"/>
      <c r="R3869" s="6"/>
      <c r="S3869" s="6"/>
      <c r="T3869" s="6"/>
      <c r="U3869" s="6"/>
      <c r="V3869" s="6"/>
      <c r="W3869" s="6"/>
      <c r="X3869" s="6"/>
      <c r="Y3869" s="6"/>
      <c r="Z3869" s="6"/>
      <c r="AA3869" s="6"/>
      <c r="AB3869" s="6"/>
      <c r="AC3869" s="6"/>
      <c r="AD3869" s="6"/>
      <c r="AE3869" s="6"/>
      <c r="AF3869" s="6"/>
      <c r="AG3869" s="6"/>
      <c r="AH3869" s="6"/>
      <c r="AI3869" s="6"/>
      <c r="AJ3869" s="6"/>
      <c r="AK3869" s="6"/>
      <c r="AL3869" s="6"/>
      <c r="AM3869" s="6"/>
      <c r="AN3869" s="6"/>
      <c r="AO3869" s="6"/>
      <c r="AP3869" s="6"/>
      <c r="AQ3869" s="21"/>
      <c r="AR3869" s="21"/>
      <c r="AS3869" s="21"/>
      <c r="AT3869" s="6"/>
      <c r="AU3869" s="6"/>
      <c r="AV3869" s="6"/>
      <c r="AW3869" s="6"/>
    </row>
    <row r="3870" spans="1:49" x14ac:dyDescent="0.35">
      <c r="A3870" s="20"/>
      <c r="B3870" s="20"/>
      <c r="C3870" s="20"/>
      <c r="D3870" s="20"/>
      <c r="E3870" s="6"/>
      <c r="F3870" s="6"/>
      <c r="G3870" s="6"/>
      <c r="H3870" s="6"/>
      <c r="I3870" s="6"/>
      <c r="J3870" s="6"/>
      <c r="K3870" s="6"/>
      <c r="L3870" s="6"/>
      <c r="M3870" s="6"/>
      <c r="N3870" s="6"/>
      <c r="O3870" s="6"/>
      <c r="P3870" s="6"/>
      <c r="Q3870" s="6"/>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21"/>
      <c r="AR3870" s="21"/>
      <c r="AS3870" s="21"/>
      <c r="AT3870" s="6"/>
      <c r="AU3870" s="6"/>
      <c r="AV3870" s="6"/>
      <c r="AW3870" s="6"/>
    </row>
    <row r="3871" spans="1:49" x14ac:dyDescent="0.35">
      <c r="A3871" s="20"/>
      <c r="B3871" s="20"/>
      <c r="C3871" s="20"/>
      <c r="D3871" s="20"/>
      <c r="E3871" s="6"/>
      <c r="F3871" s="6"/>
      <c r="G3871" s="6"/>
      <c r="H3871" s="6"/>
      <c r="I3871" s="6"/>
      <c r="J3871" s="6"/>
      <c r="K3871" s="6"/>
      <c r="L3871" s="6"/>
      <c r="M3871" s="6"/>
      <c r="N3871" s="6"/>
      <c r="O3871" s="6"/>
      <c r="P3871" s="6"/>
      <c r="Q3871" s="6"/>
      <c r="R3871" s="6"/>
      <c r="S3871" s="6"/>
      <c r="T3871" s="6"/>
      <c r="U3871" s="6"/>
      <c r="V3871" s="6"/>
      <c r="W3871" s="6"/>
      <c r="X3871" s="6"/>
      <c r="Y3871" s="6"/>
      <c r="Z3871" s="6"/>
      <c r="AA3871" s="6"/>
      <c r="AB3871" s="6"/>
      <c r="AC3871" s="6"/>
      <c r="AD3871" s="6"/>
      <c r="AE3871" s="6"/>
      <c r="AF3871" s="6"/>
      <c r="AG3871" s="6"/>
      <c r="AH3871" s="6"/>
      <c r="AI3871" s="6"/>
      <c r="AJ3871" s="6"/>
      <c r="AK3871" s="6"/>
      <c r="AL3871" s="6"/>
      <c r="AM3871" s="6"/>
      <c r="AN3871" s="6"/>
      <c r="AO3871" s="6"/>
      <c r="AP3871" s="6"/>
      <c r="AQ3871" s="21"/>
      <c r="AR3871" s="21"/>
      <c r="AS3871" s="21"/>
      <c r="AT3871" s="6"/>
      <c r="AU3871" s="6"/>
      <c r="AV3871" s="6"/>
      <c r="AW3871" s="6"/>
    </row>
    <row r="3872" spans="1:49" x14ac:dyDescent="0.35">
      <c r="A3872" s="20"/>
      <c r="B3872" s="20"/>
      <c r="C3872" s="20"/>
      <c r="D3872" s="20"/>
      <c r="E3872" s="6"/>
      <c r="F3872" s="6"/>
      <c r="G3872" s="6"/>
      <c r="H3872" s="6"/>
      <c r="I3872" s="6"/>
      <c r="J3872" s="6"/>
      <c r="K3872" s="6"/>
      <c r="L3872" s="6"/>
      <c r="M3872" s="6"/>
      <c r="N3872" s="6"/>
      <c r="O3872" s="6"/>
      <c r="P3872" s="6"/>
      <c r="Q3872" s="6"/>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21"/>
      <c r="AR3872" s="21"/>
      <c r="AS3872" s="21"/>
      <c r="AT3872" s="6"/>
      <c r="AU3872" s="6"/>
      <c r="AV3872" s="6"/>
      <c r="AW3872" s="6"/>
    </row>
    <row r="3873" spans="1:49" x14ac:dyDescent="0.35">
      <c r="A3873" s="20"/>
      <c r="B3873" s="20"/>
      <c r="C3873" s="20"/>
      <c r="D3873" s="20"/>
      <c r="E3873" s="6"/>
      <c r="F3873" s="6"/>
      <c r="G3873" s="6"/>
      <c r="H3873" s="6"/>
      <c r="I3873" s="6"/>
      <c r="J3873" s="6"/>
      <c r="K3873" s="6"/>
      <c r="L3873" s="6"/>
      <c r="M3873" s="6"/>
      <c r="N3873" s="6"/>
      <c r="O3873" s="6"/>
      <c r="P3873" s="6"/>
      <c r="Q3873" s="6"/>
      <c r="R3873" s="6"/>
      <c r="S3873" s="6"/>
      <c r="T3873" s="6"/>
      <c r="U3873" s="6"/>
      <c r="V3873" s="6"/>
      <c r="W3873" s="6"/>
      <c r="X3873" s="6"/>
      <c r="Y3873" s="6"/>
      <c r="Z3873" s="6"/>
      <c r="AA3873" s="6"/>
      <c r="AB3873" s="6"/>
      <c r="AC3873" s="6"/>
      <c r="AD3873" s="6"/>
      <c r="AE3873" s="6"/>
      <c r="AF3873" s="6"/>
      <c r="AG3873" s="6"/>
      <c r="AH3873" s="6"/>
      <c r="AI3873" s="6"/>
      <c r="AJ3873" s="6"/>
      <c r="AK3873" s="6"/>
      <c r="AL3873" s="6"/>
      <c r="AM3873" s="6"/>
      <c r="AN3873" s="6"/>
      <c r="AO3873" s="6"/>
      <c r="AP3873" s="6"/>
      <c r="AQ3873" s="21"/>
      <c r="AR3873" s="21"/>
      <c r="AS3873" s="21"/>
      <c r="AT3873" s="6"/>
      <c r="AU3873" s="6"/>
      <c r="AV3873" s="6"/>
      <c r="AW3873" s="6"/>
    </row>
    <row r="3874" spans="1:49" x14ac:dyDescent="0.35">
      <c r="A3874" s="20"/>
      <c r="B3874" s="20"/>
      <c r="C3874" s="20"/>
      <c r="D3874" s="20"/>
      <c r="E3874" s="6"/>
      <c r="F3874" s="6"/>
      <c r="G3874" s="6"/>
      <c r="H3874" s="6"/>
      <c r="I3874" s="6"/>
      <c r="J3874" s="6"/>
      <c r="K3874" s="6"/>
      <c r="L3874" s="6"/>
      <c r="M3874" s="6"/>
      <c r="N3874" s="6"/>
      <c r="O3874" s="6"/>
      <c r="P3874" s="6"/>
      <c r="Q3874" s="6"/>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21"/>
      <c r="AR3874" s="21"/>
      <c r="AS3874" s="21"/>
      <c r="AT3874" s="6"/>
      <c r="AU3874" s="6"/>
      <c r="AV3874" s="6"/>
      <c r="AW3874" s="6"/>
    </row>
    <row r="3875" spans="1:49" x14ac:dyDescent="0.35">
      <c r="A3875" s="20"/>
      <c r="B3875" s="20"/>
      <c r="C3875" s="20"/>
      <c r="D3875" s="20"/>
      <c r="E3875" s="6"/>
      <c r="F3875" s="6"/>
      <c r="G3875" s="6"/>
      <c r="H3875" s="6"/>
      <c r="I3875" s="6"/>
      <c r="J3875" s="6"/>
      <c r="K3875" s="6"/>
      <c r="L3875" s="6"/>
      <c r="M3875" s="6"/>
      <c r="N3875" s="6"/>
      <c r="O3875" s="6"/>
      <c r="P3875" s="6"/>
      <c r="Q3875" s="6"/>
      <c r="R3875" s="6"/>
      <c r="S3875" s="6"/>
      <c r="T3875" s="6"/>
      <c r="U3875" s="6"/>
      <c r="V3875" s="6"/>
      <c r="W3875" s="6"/>
      <c r="X3875" s="6"/>
      <c r="Y3875" s="6"/>
      <c r="Z3875" s="6"/>
      <c r="AA3875" s="6"/>
      <c r="AB3875" s="6"/>
      <c r="AC3875" s="6"/>
      <c r="AD3875" s="6"/>
      <c r="AE3875" s="6"/>
      <c r="AF3875" s="6"/>
      <c r="AG3875" s="6"/>
      <c r="AH3875" s="6"/>
      <c r="AI3875" s="6"/>
      <c r="AJ3875" s="6"/>
      <c r="AK3875" s="6"/>
      <c r="AL3875" s="6"/>
      <c r="AM3875" s="6"/>
      <c r="AN3875" s="6"/>
      <c r="AO3875" s="6"/>
      <c r="AP3875" s="6"/>
      <c r="AQ3875" s="21"/>
      <c r="AR3875" s="21"/>
      <c r="AS3875" s="21"/>
      <c r="AT3875" s="6"/>
      <c r="AU3875" s="6"/>
      <c r="AV3875" s="6"/>
      <c r="AW3875" s="6"/>
    </row>
    <row r="3876" spans="1:49" x14ac:dyDescent="0.35">
      <c r="A3876" s="20"/>
      <c r="B3876" s="20"/>
      <c r="C3876" s="20"/>
      <c r="D3876" s="20"/>
      <c r="E3876" s="6"/>
      <c r="F3876" s="6"/>
      <c r="G3876" s="6"/>
      <c r="H3876" s="6"/>
      <c r="I3876" s="6"/>
      <c r="J3876" s="6"/>
      <c r="K3876" s="6"/>
      <c r="L3876" s="6"/>
      <c r="M3876" s="6"/>
      <c r="N3876" s="6"/>
      <c r="O3876" s="6"/>
      <c r="P3876" s="6"/>
      <c r="Q3876" s="6"/>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21"/>
      <c r="AR3876" s="21"/>
      <c r="AS3876" s="21"/>
      <c r="AT3876" s="6"/>
      <c r="AU3876" s="6"/>
      <c r="AV3876" s="6"/>
      <c r="AW3876" s="6"/>
    </row>
    <row r="3877" spans="1:49" x14ac:dyDescent="0.35">
      <c r="A3877" s="20"/>
      <c r="B3877" s="20"/>
      <c r="C3877" s="20"/>
      <c r="D3877" s="20"/>
      <c r="E3877" s="6"/>
      <c r="F3877" s="6"/>
      <c r="G3877" s="6"/>
      <c r="H3877" s="6"/>
      <c r="I3877" s="6"/>
      <c r="J3877" s="6"/>
      <c r="K3877" s="6"/>
      <c r="L3877" s="6"/>
      <c r="M3877" s="6"/>
      <c r="N3877" s="6"/>
      <c r="O3877" s="6"/>
      <c r="P3877" s="6"/>
      <c r="Q3877" s="6"/>
      <c r="R3877" s="6"/>
      <c r="S3877" s="6"/>
      <c r="T3877" s="6"/>
      <c r="U3877" s="6"/>
      <c r="V3877" s="6"/>
      <c r="W3877" s="6"/>
      <c r="X3877" s="6"/>
      <c r="Y3877" s="6"/>
      <c r="Z3877" s="6"/>
      <c r="AA3877" s="6"/>
      <c r="AB3877" s="6"/>
      <c r="AC3877" s="6"/>
      <c r="AD3877" s="6"/>
      <c r="AE3877" s="6"/>
      <c r="AF3877" s="6"/>
      <c r="AG3877" s="6"/>
      <c r="AH3877" s="6"/>
      <c r="AI3877" s="6"/>
      <c r="AJ3877" s="6"/>
      <c r="AK3877" s="6"/>
      <c r="AL3877" s="6"/>
      <c r="AM3877" s="6"/>
      <c r="AN3877" s="6"/>
      <c r="AO3877" s="6"/>
      <c r="AP3877" s="6"/>
      <c r="AQ3877" s="21"/>
      <c r="AR3877" s="21"/>
      <c r="AS3877" s="21"/>
      <c r="AT3877" s="6"/>
      <c r="AU3877" s="6"/>
      <c r="AV3877" s="6"/>
      <c r="AW3877" s="6"/>
    </row>
    <row r="3878" spans="1:49" x14ac:dyDescent="0.35">
      <c r="A3878" s="20"/>
      <c r="B3878" s="20"/>
      <c r="C3878" s="20"/>
      <c r="D3878" s="20"/>
      <c r="E3878" s="6"/>
      <c r="F3878" s="6"/>
      <c r="G3878" s="6"/>
      <c r="H3878" s="6"/>
      <c r="I3878" s="6"/>
      <c r="J3878" s="6"/>
      <c r="K3878" s="6"/>
      <c r="L3878" s="6"/>
      <c r="M3878" s="6"/>
      <c r="N3878" s="6"/>
      <c r="O3878" s="6"/>
      <c r="P3878" s="6"/>
      <c r="Q3878" s="6"/>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21"/>
      <c r="AR3878" s="21"/>
      <c r="AS3878" s="21"/>
      <c r="AT3878" s="6"/>
      <c r="AU3878" s="6"/>
      <c r="AV3878" s="6"/>
      <c r="AW3878" s="6"/>
    </row>
    <row r="3879" spans="1:49" x14ac:dyDescent="0.35">
      <c r="A3879" s="20"/>
      <c r="B3879" s="20"/>
      <c r="C3879" s="20"/>
      <c r="D3879" s="20"/>
      <c r="E3879" s="6"/>
      <c r="F3879" s="6"/>
      <c r="G3879" s="6"/>
      <c r="H3879" s="6"/>
      <c r="I3879" s="6"/>
      <c r="J3879" s="6"/>
      <c r="K3879" s="6"/>
      <c r="L3879" s="6"/>
      <c r="M3879" s="6"/>
      <c r="N3879" s="6"/>
      <c r="O3879" s="6"/>
      <c r="P3879" s="6"/>
      <c r="Q3879" s="6"/>
      <c r="R3879" s="6"/>
      <c r="S3879" s="6"/>
      <c r="T3879" s="6"/>
      <c r="U3879" s="6"/>
      <c r="V3879" s="6"/>
      <c r="W3879" s="6"/>
      <c r="X3879" s="6"/>
      <c r="Y3879" s="6"/>
      <c r="Z3879" s="6"/>
      <c r="AA3879" s="6"/>
      <c r="AB3879" s="6"/>
      <c r="AC3879" s="6"/>
      <c r="AD3879" s="6"/>
      <c r="AE3879" s="6"/>
      <c r="AF3879" s="6"/>
      <c r="AG3879" s="6"/>
      <c r="AH3879" s="6"/>
      <c r="AI3879" s="6"/>
      <c r="AJ3879" s="6"/>
      <c r="AK3879" s="6"/>
      <c r="AL3879" s="6"/>
      <c r="AM3879" s="6"/>
      <c r="AN3879" s="6"/>
      <c r="AO3879" s="6"/>
      <c r="AP3879" s="6"/>
      <c r="AQ3879" s="21"/>
      <c r="AR3879" s="21"/>
      <c r="AS3879" s="21"/>
      <c r="AT3879" s="6"/>
      <c r="AU3879" s="6"/>
      <c r="AV3879" s="6"/>
      <c r="AW3879" s="6"/>
    </row>
    <row r="3880" spans="1:49" x14ac:dyDescent="0.35">
      <c r="A3880" s="20"/>
      <c r="B3880" s="20"/>
      <c r="C3880" s="20"/>
      <c r="D3880" s="20"/>
      <c r="E3880" s="6"/>
      <c r="F3880" s="6"/>
      <c r="G3880" s="6"/>
      <c r="H3880" s="6"/>
      <c r="I3880" s="6"/>
      <c r="J3880" s="6"/>
      <c r="K3880" s="6"/>
      <c r="L3880" s="6"/>
      <c r="M3880" s="6"/>
      <c r="N3880" s="6"/>
      <c r="O3880" s="6"/>
      <c r="P3880" s="6"/>
      <c r="Q3880" s="6"/>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21"/>
      <c r="AR3880" s="21"/>
      <c r="AS3880" s="21"/>
      <c r="AT3880" s="6"/>
      <c r="AU3880" s="6"/>
      <c r="AV3880" s="6"/>
      <c r="AW3880" s="6"/>
    </row>
    <row r="3881" spans="1:49" x14ac:dyDescent="0.35">
      <c r="A3881" s="20"/>
      <c r="B3881" s="20"/>
      <c r="C3881" s="20"/>
      <c r="D3881" s="20"/>
      <c r="E3881" s="6"/>
      <c r="F3881" s="6"/>
      <c r="G3881" s="6"/>
      <c r="H3881" s="6"/>
      <c r="I3881" s="6"/>
      <c r="J3881" s="6"/>
      <c r="K3881" s="6"/>
      <c r="L3881" s="6"/>
      <c r="M3881" s="6"/>
      <c r="N3881" s="6"/>
      <c r="O3881" s="6"/>
      <c r="P3881" s="6"/>
      <c r="Q3881" s="6"/>
      <c r="R3881" s="6"/>
      <c r="S3881" s="6"/>
      <c r="T3881" s="6"/>
      <c r="U3881" s="6"/>
      <c r="V3881" s="6"/>
      <c r="W3881" s="6"/>
      <c r="X3881" s="6"/>
      <c r="Y3881" s="6"/>
      <c r="Z3881" s="6"/>
      <c r="AA3881" s="6"/>
      <c r="AB3881" s="6"/>
      <c r="AC3881" s="6"/>
      <c r="AD3881" s="6"/>
      <c r="AE3881" s="6"/>
      <c r="AF3881" s="6"/>
      <c r="AG3881" s="6"/>
      <c r="AH3881" s="6"/>
      <c r="AI3881" s="6"/>
      <c r="AJ3881" s="6"/>
      <c r="AK3881" s="6"/>
      <c r="AL3881" s="6"/>
      <c r="AM3881" s="6"/>
      <c r="AN3881" s="6"/>
      <c r="AO3881" s="6"/>
      <c r="AP3881" s="6"/>
      <c r="AQ3881" s="21"/>
      <c r="AR3881" s="21"/>
      <c r="AS3881" s="21"/>
      <c r="AT3881" s="6"/>
      <c r="AU3881" s="6"/>
      <c r="AV3881" s="6"/>
      <c r="AW3881" s="6"/>
    </row>
    <row r="3882" spans="1:49" x14ac:dyDescent="0.35">
      <c r="A3882" s="20"/>
      <c r="B3882" s="20"/>
      <c r="C3882" s="20"/>
      <c r="D3882" s="20"/>
      <c r="E3882" s="6"/>
      <c r="F3882" s="6"/>
      <c r="G3882" s="6"/>
      <c r="H3882" s="6"/>
      <c r="I3882" s="6"/>
      <c r="J3882" s="6"/>
      <c r="K3882" s="6"/>
      <c r="L3882" s="6"/>
      <c r="M3882" s="6"/>
      <c r="N3882" s="6"/>
      <c r="O3882" s="6"/>
      <c r="P3882" s="6"/>
      <c r="Q3882" s="6"/>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21"/>
      <c r="AR3882" s="21"/>
      <c r="AS3882" s="21"/>
      <c r="AT3882" s="6"/>
      <c r="AU3882" s="6"/>
      <c r="AV3882" s="6"/>
      <c r="AW3882" s="6"/>
    </row>
    <row r="3883" spans="1:49" x14ac:dyDescent="0.35">
      <c r="A3883" s="20"/>
      <c r="B3883" s="20"/>
      <c r="C3883" s="20"/>
      <c r="D3883" s="20"/>
      <c r="E3883" s="6"/>
      <c r="F3883" s="6"/>
      <c r="G3883" s="6"/>
      <c r="H3883" s="6"/>
      <c r="I3883" s="6"/>
      <c r="J3883" s="6"/>
      <c r="K3883" s="6"/>
      <c r="L3883" s="6"/>
      <c r="M3883" s="6"/>
      <c r="N3883" s="6"/>
      <c r="O3883" s="6"/>
      <c r="P3883" s="6"/>
      <c r="Q3883" s="6"/>
      <c r="R3883" s="6"/>
      <c r="S3883" s="6"/>
      <c r="T3883" s="6"/>
      <c r="U3883" s="6"/>
      <c r="V3883" s="6"/>
      <c r="W3883" s="6"/>
      <c r="X3883" s="6"/>
      <c r="Y3883" s="6"/>
      <c r="Z3883" s="6"/>
      <c r="AA3883" s="6"/>
      <c r="AB3883" s="6"/>
      <c r="AC3883" s="6"/>
      <c r="AD3883" s="6"/>
      <c r="AE3883" s="6"/>
      <c r="AF3883" s="6"/>
      <c r="AG3883" s="6"/>
      <c r="AH3883" s="6"/>
      <c r="AI3883" s="6"/>
      <c r="AJ3883" s="6"/>
      <c r="AK3883" s="6"/>
      <c r="AL3883" s="6"/>
      <c r="AM3883" s="6"/>
      <c r="AN3883" s="6"/>
      <c r="AO3883" s="6"/>
      <c r="AP3883" s="6"/>
      <c r="AQ3883" s="21"/>
      <c r="AR3883" s="21"/>
      <c r="AS3883" s="21"/>
      <c r="AT3883" s="6"/>
      <c r="AU3883" s="6"/>
      <c r="AV3883" s="6"/>
      <c r="AW3883" s="6"/>
    </row>
    <row r="3884" spans="1:49" x14ac:dyDescent="0.35">
      <c r="A3884" s="20"/>
      <c r="B3884" s="20"/>
      <c r="C3884" s="20"/>
      <c r="D3884" s="20"/>
      <c r="E3884" s="6"/>
      <c r="F3884" s="6"/>
      <c r="G3884" s="6"/>
      <c r="H3884" s="6"/>
      <c r="I3884" s="6"/>
      <c r="J3884" s="6"/>
      <c r="K3884" s="6"/>
      <c r="L3884" s="6"/>
      <c r="M3884" s="6"/>
      <c r="N3884" s="6"/>
      <c r="O3884" s="6"/>
      <c r="P3884" s="6"/>
      <c r="Q3884" s="6"/>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21"/>
      <c r="AR3884" s="21"/>
      <c r="AS3884" s="21"/>
      <c r="AT3884" s="6"/>
      <c r="AU3884" s="6"/>
      <c r="AV3884" s="6"/>
      <c r="AW3884" s="6"/>
    </row>
    <row r="3885" spans="1:49" x14ac:dyDescent="0.35">
      <c r="A3885" s="20"/>
      <c r="B3885" s="20"/>
      <c r="C3885" s="20"/>
      <c r="D3885" s="20"/>
      <c r="E3885" s="6"/>
      <c r="F3885" s="6"/>
      <c r="G3885" s="6"/>
      <c r="H3885" s="6"/>
      <c r="I3885" s="6"/>
      <c r="J3885" s="6"/>
      <c r="K3885" s="6"/>
      <c r="L3885" s="6"/>
      <c r="M3885" s="6"/>
      <c r="N3885" s="6"/>
      <c r="O3885" s="6"/>
      <c r="P3885" s="6"/>
      <c r="Q3885" s="6"/>
      <c r="R3885" s="6"/>
      <c r="S3885" s="6"/>
      <c r="T3885" s="6"/>
      <c r="U3885" s="6"/>
      <c r="V3885" s="6"/>
      <c r="W3885" s="6"/>
      <c r="X3885" s="6"/>
      <c r="Y3885" s="6"/>
      <c r="Z3885" s="6"/>
      <c r="AA3885" s="6"/>
      <c r="AB3885" s="6"/>
      <c r="AC3885" s="6"/>
      <c r="AD3885" s="6"/>
      <c r="AE3885" s="6"/>
      <c r="AF3885" s="6"/>
      <c r="AG3885" s="6"/>
      <c r="AH3885" s="6"/>
      <c r="AI3885" s="6"/>
      <c r="AJ3885" s="6"/>
      <c r="AK3885" s="6"/>
      <c r="AL3885" s="6"/>
      <c r="AM3885" s="6"/>
      <c r="AN3885" s="6"/>
      <c r="AO3885" s="6"/>
      <c r="AP3885" s="6"/>
      <c r="AQ3885" s="21"/>
      <c r="AR3885" s="21"/>
      <c r="AS3885" s="21"/>
      <c r="AT3885" s="6"/>
      <c r="AU3885" s="6"/>
      <c r="AV3885" s="6"/>
      <c r="AW3885" s="6"/>
    </row>
    <row r="3886" spans="1:49" x14ac:dyDescent="0.35">
      <c r="A3886" s="20"/>
      <c r="B3886" s="20"/>
      <c r="C3886" s="20"/>
      <c r="D3886" s="20"/>
      <c r="E3886" s="6"/>
      <c r="F3886" s="6"/>
      <c r="G3886" s="6"/>
      <c r="H3886" s="6"/>
      <c r="I3886" s="6"/>
      <c r="J3886" s="6"/>
      <c r="K3886" s="6"/>
      <c r="L3886" s="6"/>
      <c r="M3886" s="6"/>
      <c r="N3886" s="6"/>
      <c r="O3886" s="6"/>
      <c r="P3886" s="6"/>
      <c r="Q3886" s="6"/>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21"/>
      <c r="AR3886" s="21"/>
      <c r="AS3886" s="21"/>
      <c r="AT3886" s="6"/>
      <c r="AU3886" s="6"/>
      <c r="AV3886" s="6"/>
      <c r="AW3886" s="6"/>
    </row>
    <row r="3887" spans="1:49" x14ac:dyDescent="0.35">
      <c r="A3887" s="20"/>
      <c r="B3887" s="20"/>
      <c r="C3887" s="20"/>
      <c r="D3887" s="20"/>
      <c r="E3887" s="6"/>
      <c r="F3887" s="6"/>
      <c r="G3887" s="6"/>
      <c r="H3887" s="6"/>
      <c r="I3887" s="6"/>
      <c r="J3887" s="6"/>
      <c r="K3887" s="6"/>
      <c r="L3887" s="6"/>
      <c r="M3887" s="6"/>
      <c r="N3887" s="6"/>
      <c r="O3887" s="6"/>
      <c r="P3887" s="6"/>
      <c r="Q3887" s="6"/>
      <c r="R3887" s="6"/>
      <c r="S3887" s="6"/>
      <c r="T3887" s="6"/>
      <c r="U3887" s="6"/>
      <c r="V3887" s="6"/>
      <c r="W3887" s="6"/>
      <c r="X3887" s="6"/>
      <c r="Y3887" s="6"/>
      <c r="Z3887" s="6"/>
      <c r="AA3887" s="6"/>
      <c r="AB3887" s="6"/>
      <c r="AC3887" s="6"/>
      <c r="AD3887" s="6"/>
      <c r="AE3887" s="6"/>
      <c r="AF3887" s="6"/>
      <c r="AG3887" s="6"/>
      <c r="AH3887" s="6"/>
      <c r="AI3887" s="6"/>
      <c r="AJ3887" s="6"/>
      <c r="AK3887" s="6"/>
      <c r="AL3887" s="6"/>
      <c r="AM3887" s="6"/>
      <c r="AN3887" s="6"/>
      <c r="AO3887" s="6"/>
      <c r="AP3887" s="6"/>
      <c r="AQ3887" s="21"/>
      <c r="AR3887" s="21"/>
      <c r="AS3887" s="21"/>
      <c r="AT3887" s="6"/>
      <c r="AU3887" s="6"/>
      <c r="AV3887" s="6"/>
      <c r="AW3887" s="6"/>
    </row>
    <row r="3888" spans="1:49" x14ac:dyDescent="0.35">
      <c r="A3888" s="20"/>
      <c r="B3888" s="20"/>
      <c r="C3888" s="20"/>
      <c r="D3888" s="20"/>
      <c r="E3888" s="6"/>
      <c r="F3888" s="6"/>
      <c r="G3888" s="6"/>
      <c r="H3888" s="6"/>
      <c r="I3888" s="6"/>
      <c r="J3888" s="6"/>
      <c r="K3888" s="6"/>
      <c r="L3888" s="6"/>
      <c r="M3888" s="6"/>
      <c r="N3888" s="6"/>
      <c r="O3888" s="6"/>
      <c r="P3888" s="6"/>
      <c r="Q3888" s="6"/>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21"/>
      <c r="AR3888" s="21"/>
      <c r="AS3888" s="21"/>
      <c r="AT3888" s="6"/>
      <c r="AU3888" s="6"/>
      <c r="AV3888" s="6"/>
      <c r="AW3888" s="6"/>
    </row>
    <row r="3889" spans="1:49" x14ac:dyDescent="0.35">
      <c r="A3889" s="20"/>
      <c r="B3889" s="20"/>
      <c r="C3889" s="20"/>
      <c r="D3889" s="20"/>
      <c r="E3889" s="6"/>
      <c r="F3889" s="6"/>
      <c r="G3889" s="6"/>
      <c r="H3889" s="6"/>
      <c r="I3889" s="6"/>
      <c r="J3889" s="6"/>
      <c r="K3889" s="6"/>
      <c r="L3889" s="6"/>
      <c r="M3889" s="6"/>
      <c r="N3889" s="6"/>
      <c r="O3889" s="6"/>
      <c r="P3889" s="6"/>
      <c r="Q3889" s="6"/>
      <c r="R3889" s="6"/>
      <c r="S3889" s="6"/>
      <c r="T3889" s="6"/>
      <c r="U3889" s="6"/>
      <c r="V3889" s="6"/>
      <c r="W3889" s="6"/>
      <c r="X3889" s="6"/>
      <c r="Y3889" s="6"/>
      <c r="Z3889" s="6"/>
      <c r="AA3889" s="6"/>
      <c r="AB3889" s="6"/>
      <c r="AC3889" s="6"/>
      <c r="AD3889" s="6"/>
      <c r="AE3889" s="6"/>
      <c r="AF3889" s="6"/>
      <c r="AG3889" s="6"/>
      <c r="AH3889" s="6"/>
      <c r="AI3889" s="6"/>
      <c r="AJ3889" s="6"/>
      <c r="AK3889" s="6"/>
      <c r="AL3889" s="6"/>
      <c r="AM3889" s="6"/>
      <c r="AN3889" s="6"/>
      <c r="AO3889" s="6"/>
      <c r="AP3889" s="6"/>
      <c r="AQ3889" s="21"/>
      <c r="AR3889" s="21"/>
      <c r="AS3889" s="21"/>
      <c r="AT3889" s="6"/>
      <c r="AU3889" s="6"/>
      <c r="AV3889" s="6"/>
      <c r="AW3889" s="6"/>
    </row>
    <row r="3890" spans="1:49" x14ac:dyDescent="0.35">
      <c r="A3890" s="20"/>
      <c r="B3890" s="20"/>
      <c r="C3890" s="20"/>
      <c r="D3890" s="20"/>
      <c r="E3890" s="6"/>
      <c r="F3890" s="6"/>
      <c r="G3890" s="6"/>
      <c r="H3890" s="6"/>
      <c r="I3890" s="6"/>
      <c r="J3890" s="6"/>
      <c r="K3890" s="6"/>
      <c r="L3890" s="6"/>
      <c r="M3890" s="6"/>
      <c r="N3890" s="6"/>
      <c r="O3890" s="6"/>
      <c r="P3890" s="6"/>
      <c r="Q3890" s="6"/>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21"/>
      <c r="AR3890" s="21"/>
      <c r="AS3890" s="21"/>
      <c r="AT3890" s="6"/>
      <c r="AU3890" s="6"/>
      <c r="AV3890" s="6"/>
      <c r="AW3890" s="6"/>
    </row>
    <row r="3891" spans="1:49" x14ac:dyDescent="0.35">
      <c r="A3891" s="20"/>
      <c r="B3891" s="20"/>
      <c r="C3891" s="20"/>
      <c r="D3891" s="20"/>
      <c r="E3891" s="6"/>
      <c r="F3891" s="6"/>
      <c r="G3891" s="6"/>
      <c r="H3891" s="6"/>
      <c r="I3891" s="6"/>
      <c r="J3891" s="6"/>
      <c r="K3891" s="6"/>
      <c r="L3891" s="6"/>
      <c r="M3891" s="6"/>
      <c r="N3891" s="6"/>
      <c r="O3891" s="6"/>
      <c r="P3891" s="6"/>
      <c r="Q3891" s="6"/>
      <c r="R3891" s="6"/>
      <c r="S3891" s="6"/>
      <c r="T3891" s="6"/>
      <c r="U3891" s="6"/>
      <c r="V3891" s="6"/>
      <c r="W3891" s="6"/>
      <c r="X3891" s="6"/>
      <c r="Y3891" s="6"/>
      <c r="Z3891" s="6"/>
      <c r="AA3891" s="6"/>
      <c r="AB3891" s="6"/>
      <c r="AC3891" s="6"/>
      <c r="AD3891" s="6"/>
      <c r="AE3891" s="6"/>
      <c r="AF3891" s="6"/>
      <c r="AG3891" s="6"/>
      <c r="AH3891" s="6"/>
      <c r="AI3891" s="6"/>
      <c r="AJ3891" s="6"/>
      <c r="AK3891" s="6"/>
      <c r="AL3891" s="6"/>
      <c r="AM3891" s="6"/>
      <c r="AN3891" s="6"/>
      <c r="AO3891" s="6"/>
      <c r="AP3891" s="6"/>
      <c r="AQ3891" s="21"/>
      <c r="AR3891" s="21"/>
      <c r="AS3891" s="21"/>
      <c r="AT3891" s="6"/>
      <c r="AU3891" s="6"/>
      <c r="AV3891" s="6"/>
      <c r="AW3891" s="6"/>
    </row>
    <row r="3892" spans="1:49" x14ac:dyDescent="0.35">
      <c r="A3892" s="20"/>
      <c r="B3892" s="20"/>
      <c r="C3892" s="20"/>
      <c r="D3892" s="20"/>
      <c r="E3892" s="6"/>
      <c r="F3892" s="6"/>
      <c r="G3892" s="6"/>
      <c r="H3892" s="6"/>
      <c r="I3892" s="6"/>
      <c r="J3892" s="6"/>
      <c r="K3892" s="6"/>
      <c r="L3892" s="6"/>
      <c r="M3892" s="6"/>
      <c r="N3892" s="6"/>
      <c r="O3892" s="6"/>
      <c r="P3892" s="6"/>
      <c r="Q3892" s="6"/>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21"/>
      <c r="AR3892" s="21"/>
      <c r="AS3892" s="21"/>
      <c r="AT3892" s="6"/>
      <c r="AU3892" s="6"/>
      <c r="AV3892" s="6"/>
      <c r="AW3892" s="6"/>
    </row>
    <row r="3893" spans="1:49" x14ac:dyDescent="0.35">
      <c r="A3893" s="20"/>
      <c r="B3893" s="20"/>
      <c r="C3893" s="20"/>
      <c r="D3893" s="20"/>
      <c r="E3893" s="6"/>
      <c r="F3893" s="6"/>
      <c r="G3893" s="6"/>
      <c r="H3893" s="6"/>
      <c r="I3893" s="6"/>
      <c r="J3893" s="6"/>
      <c r="K3893" s="6"/>
      <c r="L3893" s="6"/>
      <c r="M3893" s="6"/>
      <c r="N3893" s="6"/>
      <c r="O3893" s="6"/>
      <c r="P3893" s="6"/>
      <c r="Q3893" s="6"/>
      <c r="R3893" s="6"/>
      <c r="S3893" s="6"/>
      <c r="T3893" s="6"/>
      <c r="U3893" s="6"/>
      <c r="V3893" s="6"/>
      <c r="W3893" s="6"/>
      <c r="X3893" s="6"/>
      <c r="Y3893" s="6"/>
      <c r="Z3893" s="6"/>
      <c r="AA3893" s="6"/>
      <c r="AB3893" s="6"/>
      <c r="AC3893" s="6"/>
      <c r="AD3893" s="6"/>
      <c r="AE3893" s="6"/>
      <c r="AF3893" s="6"/>
      <c r="AG3893" s="6"/>
      <c r="AH3893" s="6"/>
      <c r="AI3893" s="6"/>
      <c r="AJ3893" s="6"/>
      <c r="AK3893" s="6"/>
      <c r="AL3893" s="6"/>
      <c r="AM3893" s="6"/>
      <c r="AN3893" s="6"/>
      <c r="AO3893" s="6"/>
      <c r="AP3893" s="6"/>
      <c r="AQ3893" s="21"/>
      <c r="AR3893" s="21"/>
      <c r="AS3893" s="21"/>
      <c r="AT3893" s="6"/>
      <c r="AU3893" s="6"/>
      <c r="AV3893" s="6"/>
      <c r="AW3893" s="6"/>
    </row>
    <row r="3894" spans="1:49" x14ac:dyDescent="0.35">
      <c r="A3894" s="20"/>
      <c r="B3894" s="20"/>
      <c r="C3894" s="20"/>
      <c r="D3894" s="20"/>
      <c r="E3894" s="6"/>
      <c r="F3894" s="6"/>
      <c r="G3894" s="6"/>
      <c r="H3894" s="6"/>
      <c r="I3894" s="6"/>
      <c r="J3894" s="6"/>
      <c r="K3894" s="6"/>
      <c r="L3894" s="6"/>
      <c r="M3894" s="6"/>
      <c r="N3894" s="6"/>
      <c r="O3894" s="6"/>
      <c r="P3894" s="6"/>
      <c r="Q3894" s="6"/>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21"/>
      <c r="AR3894" s="21"/>
      <c r="AS3894" s="21"/>
      <c r="AT3894" s="6"/>
      <c r="AU3894" s="6"/>
      <c r="AV3894" s="6"/>
      <c r="AW3894" s="6"/>
    </row>
    <row r="3895" spans="1:49" x14ac:dyDescent="0.35">
      <c r="A3895" s="20"/>
      <c r="B3895" s="20"/>
      <c r="C3895" s="20"/>
      <c r="D3895" s="20"/>
      <c r="E3895" s="6"/>
      <c r="F3895" s="6"/>
      <c r="G3895" s="6"/>
      <c r="H3895" s="6"/>
      <c r="I3895" s="6"/>
      <c r="J3895" s="6"/>
      <c r="K3895" s="6"/>
      <c r="L3895" s="6"/>
      <c r="M3895" s="6"/>
      <c r="N3895" s="6"/>
      <c r="O3895" s="6"/>
      <c r="P3895" s="6"/>
      <c r="Q3895" s="6"/>
      <c r="R3895" s="6"/>
      <c r="S3895" s="6"/>
      <c r="T3895" s="6"/>
      <c r="U3895" s="6"/>
      <c r="V3895" s="6"/>
      <c r="W3895" s="6"/>
      <c r="X3895" s="6"/>
      <c r="Y3895" s="6"/>
      <c r="Z3895" s="6"/>
      <c r="AA3895" s="6"/>
      <c r="AB3895" s="6"/>
      <c r="AC3895" s="6"/>
      <c r="AD3895" s="6"/>
      <c r="AE3895" s="6"/>
      <c r="AF3895" s="6"/>
      <c r="AG3895" s="6"/>
      <c r="AH3895" s="6"/>
      <c r="AI3895" s="6"/>
      <c r="AJ3895" s="6"/>
      <c r="AK3895" s="6"/>
      <c r="AL3895" s="6"/>
      <c r="AM3895" s="6"/>
      <c r="AN3895" s="6"/>
      <c r="AO3895" s="6"/>
      <c r="AP3895" s="6"/>
      <c r="AQ3895" s="21"/>
      <c r="AR3895" s="21"/>
      <c r="AS3895" s="21"/>
      <c r="AT3895" s="6"/>
      <c r="AU3895" s="6"/>
      <c r="AV3895" s="6"/>
      <c r="AW3895" s="6"/>
    </row>
    <row r="3896" spans="1:49" x14ac:dyDescent="0.35">
      <c r="A3896" s="20"/>
      <c r="B3896" s="20"/>
      <c r="C3896" s="20"/>
      <c r="D3896" s="20"/>
      <c r="E3896" s="6"/>
      <c r="F3896" s="6"/>
      <c r="G3896" s="6"/>
      <c r="H3896" s="6"/>
      <c r="I3896" s="6"/>
      <c r="J3896" s="6"/>
      <c r="K3896" s="6"/>
      <c r="L3896" s="6"/>
      <c r="M3896" s="6"/>
      <c r="N3896" s="6"/>
      <c r="O3896" s="6"/>
      <c r="P3896" s="6"/>
      <c r="Q3896" s="6"/>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21"/>
      <c r="AR3896" s="21"/>
      <c r="AS3896" s="21"/>
      <c r="AT3896" s="6"/>
      <c r="AU3896" s="6"/>
      <c r="AV3896" s="6"/>
      <c r="AW3896" s="6"/>
    </row>
    <row r="3897" spans="1:49" x14ac:dyDescent="0.35">
      <c r="A3897" s="20"/>
      <c r="B3897" s="20"/>
      <c r="C3897" s="20"/>
      <c r="D3897" s="20"/>
      <c r="E3897" s="6"/>
      <c r="F3897" s="6"/>
      <c r="G3897" s="6"/>
      <c r="H3897" s="6"/>
      <c r="I3897" s="6"/>
      <c r="J3897" s="6"/>
      <c r="K3897" s="6"/>
      <c r="L3897" s="6"/>
      <c r="M3897" s="6"/>
      <c r="N3897" s="6"/>
      <c r="O3897" s="6"/>
      <c r="P3897" s="6"/>
      <c r="Q3897" s="6"/>
      <c r="R3897" s="6"/>
      <c r="S3897" s="6"/>
      <c r="T3897" s="6"/>
      <c r="U3897" s="6"/>
      <c r="V3897" s="6"/>
      <c r="W3897" s="6"/>
      <c r="X3897" s="6"/>
      <c r="Y3897" s="6"/>
      <c r="Z3897" s="6"/>
      <c r="AA3897" s="6"/>
      <c r="AB3897" s="6"/>
      <c r="AC3897" s="6"/>
      <c r="AD3897" s="6"/>
      <c r="AE3897" s="6"/>
      <c r="AF3897" s="6"/>
      <c r="AG3897" s="6"/>
      <c r="AH3897" s="6"/>
      <c r="AI3897" s="6"/>
      <c r="AJ3897" s="6"/>
      <c r="AK3897" s="6"/>
      <c r="AL3897" s="6"/>
      <c r="AM3897" s="6"/>
      <c r="AN3897" s="6"/>
      <c r="AO3897" s="6"/>
      <c r="AP3897" s="6"/>
      <c r="AQ3897" s="21"/>
      <c r="AR3897" s="21"/>
      <c r="AS3897" s="21"/>
      <c r="AT3897" s="6"/>
      <c r="AU3897" s="6"/>
      <c r="AV3897" s="6"/>
      <c r="AW3897" s="6"/>
    </row>
    <row r="3898" spans="1:49" x14ac:dyDescent="0.35">
      <c r="A3898" s="20"/>
      <c r="B3898" s="20"/>
      <c r="C3898" s="20"/>
      <c r="D3898" s="20"/>
      <c r="E3898" s="6"/>
      <c r="F3898" s="6"/>
      <c r="G3898" s="6"/>
      <c r="H3898" s="6"/>
      <c r="I3898" s="6"/>
      <c r="J3898" s="6"/>
      <c r="K3898" s="6"/>
      <c r="L3898" s="6"/>
      <c r="M3898" s="6"/>
      <c r="N3898" s="6"/>
      <c r="O3898" s="6"/>
      <c r="P3898" s="6"/>
      <c r="Q3898" s="6"/>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21"/>
      <c r="AR3898" s="21"/>
      <c r="AS3898" s="21"/>
      <c r="AT3898" s="6"/>
      <c r="AU3898" s="6"/>
      <c r="AV3898" s="6"/>
      <c r="AW3898" s="6"/>
    </row>
    <row r="3899" spans="1:49" x14ac:dyDescent="0.35">
      <c r="A3899" s="20"/>
      <c r="B3899" s="20"/>
      <c r="C3899" s="20"/>
      <c r="D3899" s="20"/>
      <c r="E3899" s="6"/>
      <c r="F3899" s="6"/>
      <c r="G3899" s="6"/>
      <c r="H3899" s="6"/>
      <c r="I3899" s="6"/>
      <c r="J3899" s="6"/>
      <c r="K3899" s="6"/>
      <c r="L3899" s="6"/>
      <c r="M3899" s="6"/>
      <c r="N3899" s="6"/>
      <c r="O3899" s="6"/>
      <c r="P3899" s="6"/>
      <c r="Q3899" s="6"/>
      <c r="R3899" s="6"/>
      <c r="S3899" s="6"/>
      <c r="T3899" s="6"/>
      <c r="U3899" s="6"/>
      <c r="V3899" s="6"/>
      <c r="W3899" s="6"/>
      <c r="X3899" s="6"/>
      <c r="Y3899" s="6"/>
      <c r="Z3899" s="6"/>
      <c r="AA3899" s="6"/>
      <c r="AB3899" s="6"/>
      <c r="AC3899" s="6"/>
      <c r="AD3899" s="6"/>
      <c r="AE3899" s="6"/>
      <c r="AF3899" s="6"/>
      <c r="AG3899" s="6"/>
      <c r="AH3899" s="6"/>
      <c r="AI3899" s="6"/>
      <c r="AJ3899" s="6"/>
      <c r="AK3899" s="6"/>
      <c r="AL3899" s="6"/>
      <c r="AM3899" s="6"/>
      <c r="AN3899" s="6"/>
      <c r="AO3899" s="6"/>
      <c r="AP3899" s="6"/>
      <c r="AQ3899" s="21"/>
      <c r="AR3899" s="21"/>
      <c r="AS3899" s="21"/>
      <c r="AT3899" s="6"/>
      <c r="AU3899" s="6"/>
      <c r="AV3899" s="6"/>
      <c r="AW3899" s="6"/>
    </row>
    <row r="3900" spans="1:49" x14ac:dyDescent="0.35">
      <c r="A3900" s="20"/>
      <c r="B3900" s="20"/>
      <c r="C3900" s="20"/>
      <c r="D3900" s="20"/>
      <c r="E3900" s="6"/>
      <c r="F3900" s="6"/>
      <c r="G3900" s="6"/>
      <c r="H3900" s="6"/>
      <c r="I3900" s="6"/>
      <c r="J3900" s="6"/>
      <c r="K3900" s="6"/>
      <c r="L3900" s="6"/>
      <c r="M3900" s="6"/>
      <c r="N3900" s="6"/>
      <c r="O3900" s="6"/>
      <c r="P3900" s="6"/>
      <c r="Q3900" s="6"/>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21"/>
      <c r="AR3900" s="21"/>
      <c r="AS3900" s="21"/>
      <c r="AT3900" s="6"/>
      <c r="AU3900" s="6"/>
      <c r="AV3900" s="6"/>
      <c r="AW3900" s="6"/>
    </row>
    <row r="3901" spans="1:49" x14ac:dyDescent="0.35">
      <c r="A3901" s="20"/>
      <c r="B3901" s="20"/>
      <c r="C3901" s="20"/>
      <c r="D3901" s="20"/>
      <c r="E3901" s="6"/>
      <c r="F3901" s="6"/>
      <c r="G3901" s="6"/>
      <c r="H3901" s="6"/>
      <c r="I3901" s="6"/>
      <c r="J3901" s="6"/>
      <c r="K3901" s="6"/>
      <c r="L3901" s="6"/>
      <c r="M3901" s="6"/>
      <c r="N3901" s="6"/>
      <c r="O3901" s="6"/>
      <c r="P3901" s="6"/>
      <c r="Q3901" s="6"/>
      <c r="R3901" s="6"/>
      <c r="S3901" s="6"/>
      <c r="T3901" s="6"/>
      <c r="U3901" s="6"/>
      <c r="V3901" s="6"/>
      <c r="W3901" s="6"/>
      <c r="X3901" s="6"/>
      <c r="Y3901" s="6"/>
      <c r="Z3901" s="6"/>
      <c r="AA3901" s="6"/>
      <c r="AB3901" s="6"/>
      <c r="AC3901" s="6"/>
      <c r="AD3901" s="6"/>
      <c r="AE3901" s="6"/>
      <c r="AF3901" s="6"/>
      <c r="AG3901" s="6"/>
      <c r="AH3901" s="6"/>
      <c r="AI3901" s="6"/>
      <c r="AJ3901" s="6"/>
      <c r="AK3901" s="6"/>
      <c r="AL3901" s="6"/>
      <c r="AM3901" s="6"/>
      <c r="AN3901" s="6"/>
      <c r="AO3901" s="6"/>
      <c r="AP3901" s="6"/>
      <c r="AQ3901" s="21"/>
      <c r="AR3901" s="21"/>
      <c r="AS3901" s="21"/>
      <c r="AT3901" s="6"/>
      <c r="AU3901" s="6"/>
      <c r="AV3901" s="6"/>
      <c r="AW3901" s="6"/>
    </row>
    <row r="3902" spans="1:49" x14ac:dyDescent="0.35">
      <c r="A3902" s="20"/>
      <c r="B3902" s="20"/>
      <c r="C3902" s="20"/>
      <c r="D3902" s="20"/>
      <c r="E3902" s="6"/>
      <c r="F3902" s="6"/>
      <c r="G3902" s="6"/>
      <c r="H3902" s="6"/>
      <c r="I3902" s="6"/>
      <c r="J3902" s="6"/>
      <c r="K3902" s="6"/>
      <c r="L3902" s="6"/>
      <c r="M3902" s="6"/>
      <c r="N3902" s="6"/>
      <c r="O3902" s="6"/>
      <c r="P3902" s="6"/>
      <c r="Q3902" s="6"/>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21"/>
      <c r="AR3902" s="21"/>
      <c r="AS3902" s="21"/>
      <c r="AT3902" s="6"/>
      <c r="AU3902" s="6"/>
      <c r="AV3902" s="6"/>
      <c r="AW3902" s="6"/>
    </row>
    <row r="3903" spans="1:49" x14ac:dyDescent="0.35">
      <c r="A3903" s="20"/>
      <c r="B3903" s="20"/>
      <c r="C3903" s="20"/>
      <c r="D3903" s="20"/>
      <c r="E3903" s="6"/>
      <c r="F3903" s="6"/>
      <c r="G3903" s="6"/>
      <c r="H3903" s="6"/>
      <c r="I3903" s="6"/>
      <c r="J3903" s="6"/>
      <c r="K3903" s="6"/>
      <c r="L3903" s="6"/>
      <c r="M3903" s="6"/>
      <c r="N3903" s="6"/>
      <c r="O3903" s="6"/>
      <c r="P3903" s="6"/>
      <c r="Q3903" s="6"/>
      <c r="R3903" s="6"/>
      <c r="S3903" s="6"/>
      <c r="T3903" s="6"/>
      <c r="U3903" s="6"/>
      <c r="V3903" s="6"/>
      <c r="W3903" s="6"/>
      <c r="X3903" s="6"/>
      <c r="Y3903" s="6"/>
      <c r="Z3903" s="6"/>
      <c r="AA3903" s="6"/>
      <c r="AB3903" s="6"/>
      <c r="AC3903" s="6"/>
      <c r="AD3903" s="6"/>
      <c r="AE3903" s="6"/>
      <c r="AF3903" s="6"/>
      <c r="AG3903" s="6"/>
      <c r="AH3903" s="6"/>
      <c r="AI3903" s="6"/>
      <c r="AJ3903" s="6"/>
      <c r="AK3903" s="6"/>
      <c r="AL3903" s="6"/>
      <c r="AM3903" s="6"/>
      <c r="AN3903" s="6"/>
      <c r="AO3903" s="6"/>
      <c r="AP3903" s="6"/>
      <c r="AQ3903" s="21"/>
      <c r="AR3903" s="21"/>
      <c r="AS3903" s="21"/>
      <c r="AT3903" s="6"/>
      <c r="AU3903" s="6"/>
      <c r="AV3903" s="6"/>
      <c r="AW3903" s="6"/>
    </row>
    <row r="3904" spans="1:49" x14ac:dyDescent="0.35">
      <c r="A3904" s="20"/>
      <c r="B3904" s="20"/>
      <c r="C3904" s="20"/>
      <c r="D3904" s="20"/>
      <c r="E3904" s="6"/>
      <c r="F3904" s="6"/>
      <c r="G3904" s="6"/>
      <c r="H3904" s="6"/>
      <c r="I3904" s="6"/>
      <c r="J3904" s="6"/>
      <c r="K3904" s="6"/>
      <c r="L3904" s="6"/>
      <c r="M3904" s="6"/>
      <c r="N3904" s="6"/>
      <c r="O3904" s="6"/>
      <c r="P3904" s="6"/>
      <c r="Q3904" s="6"/>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21"/>
      <c r="AR3904" s="21"/>
      <c r="AS3904" s="21"/>
      <c r="AT3904" s="6"/>
      <c r="AU3904" s="6"/>
      <c r="AV3904" s="6"/>
      <c r="AW3904" s="6"/>
    </row>
    <row r="3905" spans="1:49" x14ac:dyDescent="0.35">
      <c r="A3905" s="20"/>
      <c r="B3905" s="20"/>
      <c r="C3905" s="20"/>
      <c r="D3905" s="20"/>
      <c r="E3905" s="6"/>
      <c r="F3905" s="6"/>
      <c r="G3905" s="6"/>
      <c r="H3905" s="6"/>
      <c r="I3905" s="6"/>
      <c r="J3905" s="6"/>
      <c r="K3905" s="6"/>
      <c r="L3905" s="6"/>
      <c r="M3905" s="6"/>
      <c r="N3905" s="6"/>
      <c r="O3905" s="6"/>
      <c r="P3905" s="6"/>
      <c r="Q3905" s="6"/>
      <c r="R3905" s="6"/>
      <c r="S3905" s="6"/>
      <c r="T3905" s="6"/>
      <c r="U3905" s="6"/>
      <c r="V3905" s="6"/>
      <c r="W3905" s="6"/>
      <c r="X3905" s="6"/>
      <c r="Y3905" s="6"/>
      <c r="Z3905" s="6"/>
      <c r="AA3905" s="6"/>
      <c r="AB3905" s="6"/>
      <c r="AC3905" s="6"/>
      <c r="AD3905" s="6"/>
      <c r="AE3905" s="6"/>
      <c r="AF3905" s="6"/>
      <c r="AG3905" s="6"/>
      <c r="AH3905" s="6"/>
      <c r="AI3905" s="6"/>
      <c r="AJ3905" s="6"/>
      <c r="AK3905" s="6"/>
      <c r="AL3905" s="6"/>
      <c r="AM3905" s="6"/>
      <c r="AN3905" s="6"/>
      <c r="AO3905" s="6"/>
      <c r="AP3905" s="6"/>
      <c r="AQ3905" s="21"/>
      <c r="AR3905" s="21"/>
      <c r="AS3905" s="21"/>
      <c r="AT3905" s="6"/>
      <c r="AU3905" s="6"/>
      <c r="AV3905" s="6"/>
      <c r="AW3905" s="6"/>
    </row>
    <row r="3906" spans="1:49" x14ac:dyDescent="0.35">
      <c r="A3906" s="20"/>
      <c r="B3906" s="20"/>
      <c r="C3906" s="20"/>
      <c r="D3906" s="20"/>
      <c r="E3906" s="6"/>
      <c r="F3906" s="6"/>
      <c r="G3906" s="6"/>
      <c r="H3906" s="6"/>
      <c r="I3906" s="6"/>
      <c r="J3906" s="6"/>
      <c r="K3906" s="6"/>
      <c r="L3906" s="6"/>
      <c r="M3906" s="6"/>
      <c r="N3906" s="6"/>
      <c r="O3906" s="6"/>
      <c r="P3906" s="6"/>
      <c r="Q3906" s="6"/>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21"/>
      <c r="AR3906" s="21"/>
      <c r="AS3906" s="21"/>
      <c r="AT3906" s="6"/>
      <c r="AU3906" s="6"/>
      <c r="AV3906" s="6"/>
      <c r="AW3906" s="6"/>
    </row>
    <row r="3907" spans="1:49" x14ac:dyDescent="0.35">
      <c r="A3907" s="20"/>
      <c r="B3907" s="20"/>
      <c r="C3907" s="20"/>
      <c r="D3907" s="20"/>
      <c r="E3907" s="6"/>
      <c r="F3907" s="6"/>
      <c r="G3907" s="6"/>
      <c r="H3907" s="6"/>
      <c r="I3907" s="6"/>
      <c r="J3907" s="6"/>
      <c r="K3907" s="6"/>
      <c r="L3907" s="6"/>
      <c r="M3907" s="6"/>
      <c r="N3907" s="6"/>
      <c r="O3907" s="6"/>
      <c r="P3907" s="6"/>
      <c r="Q3907" s="6"/>
      <c r="R3907" s="6"/>
      <c r="S3907" s="6"/>
      <c r="T3907" s="6"/>
      <c r="U3907" s="6"/>
      <c r="V3907" s="6"/>
      <c r="W3907" s="6"/>
      <c r="X3907" s="6"/>
      <c r="Y3907" s="6"/>
      <c r="Z3907" s="6"/>
      <c r="AA3907" s="6"/>
      <c r="AB3907" s="6"/>
      <c r="AC3907" s="6"/>
      <c r="AD3907" s="6"/>
      <c r="AE3907" s="6"/>
      <c r="AF3907" s="6"/>
      <c r="AG3907" s="6"/>
      <c r="AH3907" s="6"/>
      <c r="AI3907" s="6"/>
      <c r="AJ3907" s="6"/>
      <c r="AK3907" s="6"/>
      <c r="AL3907" s="6"/>
      <c r="AM3907" s="6"/>
      <c r="AN3907" s="6"/>
      <c r="AO3907" s="6"/>
      <c r="AP3907" s="6"/>
      <c r="AQ3907" s="21"/>
      <c r="AR3907" s="21"/>
      <c r="AS3907" s="21"/>
      <c r="AT3907" s="6"/>
      <c r="AU3907" s="6"/>
      <c r="AV3907" s="6"/>
      <c r="AW3907" s="6"/>
    </row>
    <row r="3908" spans="1:49" x14ac:dyDescent="0.35">
      <c r="A3908" s="20"/>
      <c r="B3908" s="20"/>
      <c r="C3908" s="20"/>
      <c r="D3908" s="20"/>
      <c r="E3908" s="6"/>
      <c r="F3908" s="6"/>
      <c r="G3908" s="6"/>
      <c r="H3908" s="6"/>
      <c r="I3908" s="6"/>
      <c r="J3908" s="6"/>
      <c r="K3908" s="6"/>
      <c r="L3908" s="6"/>
      <c r="M3908" s="6"/>
      <c r="N3908" s="6"/>
      <c r="O3908" s="6"/>
      <c r="P3908" s="6"/>
      <c r="Q3908" s="6"/>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21"/>
      <c r="AR3908" s="21"/>
      <c r="AS3908" s="21"/>
      <c r="AT3908" s="6"/>
      <c r="AU3908" s="6"/>
      <c r="AV3908" s="6"/>
      <c r="AW3908" s="6"/>
    </row>
    <row r="3909" spans="1:49" x14ac:dyDescent="0.35">
      <c r="A3909" s="20"/>
      <c r="B3909" s="20"/>
      <c r="C3909" s="20"/>
      <c r="D3909" s="20"/>
      <c r="E3909" s="6"/>
      <c r="F3909" s="6"/>
      <c r="G3909" s="6"/>
      <c r="H3909" s="6"/>
      <c r="I3909" s="6"/>
      <c r="J3909" s="6"/>
      <c r="K3909" s="6"/>
      <c r="L3909" s="6"/>
      <c r="M3909" s="6"/>
      <c r="N3909" s="6"/>
      <c r="O3909" s="6"/>
      <c r="P3909" s="6"/>
      <c r="Q3909" s="6"/>
      <c r="R3909" s="6"/>
      <c r="S3909" s="6"/>
      <c r="T3909" s="6"/>
      <c r="U3909" s="6"/>
      <c r="V3909" s="6"/>
      <c r="W3909" s="6"/>
      <c r="X3909" s="6"/>
      <c r="Y3909" s="6"/>
      <c r="Z3909" s="6"/>
      <c r="AA3909" s="6"/>
      <c r="AB3909" s="6"/>
      <c r="AC3909" s="6"/>
      <c r="AD3909" s="6"/>
      <c r="AE3909" s="6"/>
      <c r="AF3909" s="6"/>
      <c r="AG3909" s="6"/>
      <c r="AH3909" s="6"/>
      <c r="AI3909" s="6"/>
      <c r="AJ3909" s="6"/>
      <c r="AK3909" s="6"/>
      <c r="AL3909" s="6"/>
      <c r="AM3909" s="6"/>
      <c r="AN3909" s="6"/>
      <c r="AO3909" s="6"/>
      <c r="AP3909" s="6"/>
      <c r="AQ3909" s="21"/>
      <c r="AR3909" s="21"/>
      <c r="AS3909" s="21"/>
      <c r="AT3909" s="6"/>
      <c r="AU3909" s="6"/>
      <c r="AV3909" s="6"/>
      <c r="AW3909" s="6"/>
    </row>
    <row r="3910" spans="1:49" x14ac:dyDescent="0.35">
      <c r="A3910" s="20"/>
      <c r="B3910" s="20"/>
      <c r="C3910" s="20"/>
      <c r="D3910" s="20"/>
      <c r="E3910" s="6"/>
      <c r="F3910" s="6"/>
      <c r="G3910" s="6"/>
      <c r="H3910" s="6"/>
      <c r="I3910" s="6"/>
      <c r="J3910" s="6"/>
      <c r="K3910" s="6"/>
      <c r="L3910" s="6"/>
      <c r="M3910" s="6"/>
      <c r="N3910" s="6"/>
      <c r="O3910" s="6"/>
      <c r="P3910" s="6"/>
      <c r="Q3910" s="6"/>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21"/>
      <c r="AR3910" s="21"/>
      <c r="AS3910" s="21"/>
      <c r="AT3910" s="6"/>
      <c r="AU3910" s="6"/>
      <c r="AV3910" s="6"/>
      <c r="AW3910" s="6"/>
    </row>
    <row r="3911" spans="1:49" x14ac:dyDescent="0.35">
      <c r="A3911" s="20"/>
      <c r="B3911" s="20"/>
      <c r="C3911" s="20"/>
      <c r="D3911" s="20"/>
      <c r="E3911" s="6"/>
      <c r="F3911" s="6"/>
      <c r="G3911" s="6"/>
      <c r="H3911" s="6"/>
      <c r="I3911" s="6"/>
      <c r="J3911" s="6"/>
      <c r="K3911" s="6"/>
      <c r="L3911" s="6"/>
      <c r="M3911" s="6"/>
      <c r="N3911" s="6"/>
      <c r="O3911" s="6"/>
      <c r="P3911" s="6"/>
      <c r="Q3911" s="6"/>
      <c r="R3911" s="6"/>
      <c r="S3911" s="6"/>
      <c r="T3911" s="6"/>
      <c r="U3911" s="6"/>
      <c r="V3911" s="6"/>
      <c r="W3911" s="6"/>
      <c r="X3911" s="6"/>
      <c r="Y3911" s="6"/>
      <c r="Z3911" s="6"/>
      <c r="AA3911" s="6"/>
      <c r="AB3911" s="6"/>
      <c r="AC3911" s="6"/>
      <c r="AD3911" s="6"/>
      <c r="AE3911" s="6"/>
      <c r="AF3911" s="6"/>
      <c r="AG3911" s="6"/>
      <c r="AH3911" s="6"/>
      <c r="AI3911" s="6"/>
      <c r="AJ3911" s="6"/>
      <c r="AK3911" s="6"/>
      <c r="AL3911" s="6"/>
      <c r="AM3911" s="6"/>
      <c r="AN3911" s="6"/>
      <c r="AO3911" s="6"/>
      <c r="AP3911" s="6"/>
      <c r="AQ3911" s="21"/>
      <c r="AR3911" s="21"/>
      <c r="AS3911" s="21"/>
      <c r="AT3911" s="6"/>
      <c r="AU3911" s="6"/>
      <c r="AV3911" s="6"/>
      <c r="AW3911" s="6"/>
    </row>
    <row r="3912" spans="1:49" x14ac:dyDescent="0.35">
      <c r="A3912" s="20"/>
      <c r="B3912" s="20"/>
      <c r="C3912" s="20"/>
      <c r="D3912" s="20"/>
      <c r="E3912" s="6"/>
      <c r="F3912" s="6"/>
      <c r="G3912" s="6"/>
      <c r="H3912" s="6"/>
      <c r="I3912" s="6"/>
      <c r="J3912" s="6"/>
      <c r="K3912" s="6"/>
      <c r="L3912" s="6"/>
      <c r="M3912" s="6"/>
      <c r="N3912" s="6"/>
      <c r="O3912" s="6"/>
      <c r="P3912" s="6"/>
      <c r="Q3912" s="6"/>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21"/>
      <c r="AR3912" s="21"/>
      <c r="AS3912" s="21"/>
      <c r="AT3912" s="6"/>
      <c r="AU3912" s="6"/>
      <c r="AV3912" s="6"/>
      <c r="AW3912" s="6"/>
    </row>
    <row r="3913" spans="1:49" x14ac:dyDescent="0.35">
      <c r="A3913" s="20"/>
      <c r="B3913" s="20"/>
      <c r="C3913" s="20"/>
      <c r="D3913" s="20"/>
      <c r="E3913" s="6"/>
      <c r="F3913" s="6"/>
      <c r="G3913" s="6"/>
      <c r="H3913" s="6"/>
      <c r="I3913" s="6"/>
      <c r="J3913" s="6"/>
      <c r="K3913" s="6"/>
      <c r="L3913" s="6"/>
      <c r="M3913" s="6"/>
      <c r="N3913" s="6"/>
      <c r="O3913" s="6"/>
      <c r="P3913" s="6"/>
      <c r="Q3913" s="6"/>
      <c r="R3913" s="6"/>
      <c r="S3913" s="6"/>
      <c r="T3913" s="6"/>
      <c r="U3913" s="6"/>
      <c r="V3913" s="6"/>
      <c r="W3913" s="6"/>
      <c r="X3913" s="6"/>
      <c r="Y3913" s="6"/>
      <c r="Z3913" s="6"/>
      <c r="AA3913" s="6"/>
      <c r="AB3913" s="6"/>
      <c r="AC3913" s="6"/>
      <c r="AD3913" s="6"/>
      <c r="AE3913" s="6"/>
      <c r="AF3913" s="6"/>
      <c r="AG3913" s="6"/>
      <c r="AH3913" s="6"/>
      <c r="AI3913" s="6"/>
      <c r="AJ3913" s="6"/>
      <c r="AK3913" s="6"/>
      <c r="AL3913" s="6"/>
      <c r="AM3913" s="6"/>
      <c r="AN3913" s="6"/>
      <c r="AO3913" s="6"/>
      <c r="AP3913" s="6"/>
      <c r="AQ3913" s="21"/>
      <c r="AR3913" s="21"/>
      <c r="AS3913" s="21"/>
      <c r="AT3913" s="6"/>
      <c r="AU3913" s="6"/>
      <c r="AV3913" s="6"/>
      <c r="AW3913" s="6"/>
    </row>
    <row r="3914" spans="1:49" x14ac:dyDescent="0.35">
      <c r="A3914" s="20"/>
      <c r="B3914" s="20"/>
      <c r="C3914" s="20"/>
      <c r="D3914" s="20"/>
      <c r="E3914" s="6"/>
      <c r="F3914" s="6"/>
      <c r="G3914" s="6"/>
      <c r="H3914" s="6"/>
      <c r="I3914" s="6"/>
      <c r="J3914" s="6"/>
      <c r="K3914" s="6"/>
      <c r="L3914" s="6"/>
      <c r="M3914" s="6"/>
      <c r="N3914" s="6"/>
      <c r="O3914" s="6"/>
      <c r="P3914" s="6"/>
      <c r="Q3914" s="6"/>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21"/>
      <c r="AR3914" s="21"/>
      <c r="AS3914" s="21"/>
      <c r="AT3914" s="6"/>
      <c r="AU3914" s="6"/>
      <c r="AV3914" s="6"/>
      <c r="AW3914" s="6"/>
    </row>
    <row r="3915" spans="1:49" x14ac:dyDescent="0.35">
      <c r="A3915" s="20"/>
      <c r="B3915" s="20"/>
      <c r="C3915" s="20"/>
      <c r="D3915" s="20"/>
      <c r="E3915" s="6"/>
      <c r="F3915" s="6"/>
      <c r="G3915" s="6"/>
      <c r="H3915" s="6"/>
      <c r="I3915" s="6"/>
      <c r="J3915" s="6"/>
      <c r="K3915" s="6"/>
      <c r="L3915" s="6"/>
      <c r="M3915" s="6"/>
      <c r="N3915" s="6"/>
      <c r="O3915" s="6"/>
      <c r="P3915" s="6"/>
      <c r="Q3915" s="6"/>
      <c r="R3915" s="6"/>
      <c r="S3915" s="6"/>
      <c r="T3915" s="6"/>
      <c r="U3915" s="6"/>
      <c r="V3915" s="6"/>
      <c r="W3915" s="6"/>
      <c r="X3915" s="6"/>
      <c r="Y3915" s="6"/>
      <c r="Z3915" s="6"/>
      <c r="AA3915" s="6"/>
      <c r="AB3915" s="6"/>
      <c r="AC3915" s="6"/>
      <c r="AD3915" s="6"/>
      <c r="AE3915" s="6"/>
      <c r="AF3915" s="6"/>
      <c r="AG3915" s="6"/>
      <c r="AH3915" s="6"/>
      <c r="AI3915" s="6"/>
      <c r="AJ3915" s="6"/>
      <c r="AK3915" s="6"/>
      <c r="AL3915" s="6"/>
      <c r="AM3915" s="6"/>
      <c r="AN3915" s="6"/>
      <c r="AO3915" s="6"/>
      <c r="AP3915" s="6"/>
      <c r="AQ3915" s="21"/>
      <c r="AR3915" s="21"/>
      <c r="AS3915" s="21"/>
      <c r="AT3915" s="6"/>
      <c r="AU3915" s="6"/>
      <c r="AV3915" s="6"/>
      <c r="AW3915" s="6"/>
    </row>
    <row r="3916" spans="1:49" x14ac:dyDescent="0.35">
      <c r="A3916" s="20"/>
      <c r="B3916" s="20"/>
      <c r="C3916" s="20"/>
      <c r="D3916" s="20"/>
      <c r="E3916" s="6"/>
      <c r="F3916" s="6"/>
      <c r="G3916" s="6"/>
      <c r="H3916" s="6"/>
      <c r="I3916" s="6"/>
      <c r="J3916" s="6"/>
      <c r="K3916" s="6"/>
      <c r="L3916" s="6"/>
      <c r="M3916" s="6"/>
      <c r="N3916" s="6"/>
      <c r="O3916" s="6"/>
      <c r="P3916" s="6"/>
      <c r="Q3916" s="6"/>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21"/>
      <c r="AR3916" s="21"/>
      <c r="AS3916" s="21"/>
      <c r="AT3916" s="6"/>
      <c r="AU3916" s="6"/>
      <c r="AV3916" s="6"/>
      <c r="AW3916" s="6"/>
    </row>
    <row r="3917" spans="1:49" x14ac:dyDescent="0.35">
      <c r="A3917" s="20"/>
      <c r="B3917" s="20"/>
      <c r="C3917" s="20"/>
      <c r="D3917" s="20"/>
      <c r="E3917" s="6"/>
      <c r="F3917" s="6"/>
      <c r="G3917" s="6"/>
      <c r="H3917" s="6"/>
      <c r="I3917" s="6"/>
      <c r="J3917" s="6"/>
      <c r="K3917" s="6"/>
      <c r="L3917" s="6"/>
      <c r="M3917" s="6"/>
      <c r="N3917" s="6"/>
      <c r="O3917" s="6"/>
      <c r="P3917" s="6"/>
      <c r="Q3917" s="6"/>
      <c r="R3917" s="6"/>
      <c r="S3917" s="6"/>
      <c r="T3917" s="6"/>
      <c r="U3917" s="6"/>
      <c r="V3917" s="6"/>
      <c r="W3917" s="6"/>
      <c r="X3917" s="6"/>
      <c r="Y3917" s="6"/>
      <c r="Z3917" s="6"/>
      <c r="AA3917" s="6"/>
      <c r="AB3917" s="6"/>
      <c r="AC3917" s="6"/>
      <c r="AD3917" s="6"/>
      <c r="AE3917" s="6"/>
      <c r="AF3917" s="6"/>
      <c r="AG3917" s="6"/>
      <c r="AH3917" s="6"/>
      <c r="AI3917" s="6"/>
      <c r="AJ3917" s="6"/>
      <c r="AK3917" s="6"/>
      <c r="AL3917" s="6"/>
      <c r="AM3917" s="6"/>
      <c r="AN3917" s="6"/>
      <c r="AO3917" s="6"/>
      <c r="AP3917" s="6"/>
      <c r="AQ3917" s="21"/>
      <c r="AR3917" s="21"/>
      <c r="AS3917" s="21"/>
      <c r="AT3917" s="6"/>
      <c r="AU3917" s="6"/>
      <c r="AV3917" s="6"/>
      <c r="AW3917" s="6"/>
    </row>
    <row r="3918" spans="1:49" x14ac:dyDescent="0.35">
      <c r="A3918" s="20"/>
      <c r="B3918" s="20"/>
      <c r="C3918" s="20"/>
      <c r="D3918" s="20"/>
      <c r="E3918" s="6"/>
      <c r="F3918" s="6"/>
      <c r="G3918" s="6"/>
      <c r="H3918" s="6"/>
      <c r="I3918" s="6"/>
      <c r="J3918" s="6"/>
      <c r="K3918" s="6"/>
      <c r="L3918" s="6"/>
      <c r="M3918" s="6"/>
      <c r="N3918" s="6"/>
      <c r="O3918" s="6"/>
      <c r="P3918" s="6"/>
      <c r="Q3918" s="6"/>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21"/>
      <c r="AR3918" s="21"/>
      <c r="AS3918" s="21"/>
      <c r="AT3918" s="6"/>
      <c r="AU3918" s="6"/>
      <c r="AV3918" s="6"/>
      <c r="AW3918" s="6"/>
    </row>
    <row r="3919" spans="1:49" x14ac:dyDescent="0.35">
      <c r="A3919" s="20"/>
      <c r="B3919" s="20"/>
      <c r="C3919" s="20"/>
      <c r="D3919" s="20"/>
      <c r="E3919" s="6"/>
      <c r="F3919" s="6"/>
      <c r="G3919" s="6"/>
      <c r="H3919" s="6"/>
      <c r="I3919" s="6"/>
      <c r="J3919" s="6"/>
      <c r="K3919" s="6"/>
      <c r="L3919" s="6"/>
      <c r="M3919" s="6"/>
      <c r="N3919" s="6"/>
      <c r="O3919" s="6"/>
      <c r="P3919" s="6"/>
      <c r="Q3919" s="6"/>
      <c r="R3919" s="6"/>
      <c r="S3919" s="6"/>
      <c r="T3919" s="6"/>
      <c r="U3919" s="6"/>
      <c r="V3919" s="6"/>
      <c r="W3919" s="6"/>
      <c r="X3919" s="6"/>
      <c r="Y3919" s="6"/>
      <c r="Z3919" s="6"/>
      <c r="AA3919" s="6"/>
      <c r="AB3919" s="6"/>
      <c r="AC3919" s="6"/>
      <c r="AD3919" s="6"/>
      <c r="AE3919" s="6"/>
      <c r="AF3919" s="6"/>
      <c r="AG3919" s="6"/>
      <c r="AH3919" s="6"/>
      <c r="AI3919" s="6"/>
      <c r="AJ3919" s="6"/>
      <c r="AK3919" s="6"/>
      <c r="AL3919" s="6"/>
      <c r="AM3919" s="6"/>
      <c r="AN3919" s="6"/>
      <c r="AO3919" s="6"/>
      <c r="AP3919" s="6"/>
      <c r="AQ3919" s="21"/>
      <c r="AR3919" s="21"/>
      <c r="AS3919" s="21"/>
      <c r="AT3919" s="6"/>
      <c r="AU3919" s="6"/>
      <c r="AV3919" s="6"/>
      <c r="AW3919" s="6"/>
    </row>
    <row r="3920" spans="1:49" x14ac:dyDescent="0.35">
      <c r="A3920" s="20"/>
      <c r="B3920" s="20"/>
      <c r="C3920" s="20"/>
      <c r="D3920" s="20"/>
      <c r="E3920" s="6"/>
      <c r="F3920" s="6"/>
      <c r="G3920" s="6"/>
      <c r="H3920" s="6"/>
      <c r="I3920" s="6"/>
      <c r="J3920" s="6"/>
      <c r="K3920" s="6"/>
      <c r="L3920" s="6"/>
      <c r="M3920" s="6"/>
      <c r="N3920" s="6"/>
      <c r="O3920" s="6"/>
      <c r="P3920" s="6"/>
      <c r="Q3920" s="6"/>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21"/>
      <c r="AR3920" s="21"/>
      <c r="AS3920" s="21"/>
      <c r="AT3920" s="6"/>
      <c r="AU3920" s="6"/>
      <c r="AV3920" s="6"/>
      <c r="AW3920" s="6"/>
    </row>
    <row r="3921" spans="1:49" x14ac:dyDescent="0.35">
      <c r="A3921" s="20"/>
      <c r="B3921" s="20"/>
      <c r="C3921" s="20"/>
      <c r="D3921" s="20"/>
      <c r="E3921" s="6"/>
      <c r="F3921" s="6"/>
      <c r="G3921" s="6"/>
      <c r="H3921" s="6"/>
      <c r="I3921" s="6"/>
      <c r="J3921" s="6"/>
      <c r="K3921" s="6"/>
      <c r="L3921" s="6"/>
      <c r="M3921" s="6"/>
      <c r="N3921" s="6"/>
      <c r="O3921" s="6"/>
      <c r="P3921" s="6"/>
      <c r="Q3921" s="6"/>
      <c r="R3921" s="6"/>
      <c r="S3921" s="6"/>
      <c r="T3921" s="6"/>
      <c r="U3921" s="6"/>
      <c r="V3921" s="6"/>
      <c r="W3921" s="6"/>
      <c r="X3921" s="6"/>
      <c r="Y3921" s="6"/>
      <c r="Z3921" s="6"/>
      <c r="AA3921" s="6"/>
      <c r="AB3921" s="6"/>
      <c r="AC3921" s="6"/>
      <c r="AD3921" s="6"/>
      <c r="AE3921" s="6"/>
      <c r="AF3921" s="6"/>
      <c r="AG3921" s="6"/>
      <c r="AH3921" s="6"/>
      <c r="AI3921" s="6"/>
      <c r="AJ3921" s="6"/>
      <c r="AK3921" s="6"/>
      <c r="AL3921" s="6"/>
      <c r="AM3921" s="6"/>
      <c r="AN3921" s="6"/>
      <c r="AO3921" s="6"/>
      <c r="AP3921" s="6"/>
      <c r="AQ3921" s="21"/>
      <c r="AR3921" s="21"/>
      <c r="AS3921" s="21"/>
      <c r="AT3921" s="6"/>
      <c r="AU3921" s="6"/>
      <c r="AV3921" s="6"/>
      <c r="AW3921" s="6"/>
    </row>
    <row r="3922" spans="1:49" x14ac:dyDescent="0.35">
      <c r="A3922" s="20"/>
      <c r="B3922" s="20"/>
      <c r="C3922" s="20"/>
      <c r="D3922" s="20"/>
      <c r="E3922" s="6"/>
      <c r="F3922" s="6"/>
      <c r="G3922" s="6"/>
      <c r="H3922" s="6"/>
      <c r="I3922" s="6"/>
      <c r="J3922" s="6"/>
      <c r="K3922" s="6"/>
      <c r="L3922" s="6"/>
      <c r="M3922" s="6"/>
      <c r="N3922" s="6"/>
      <c r="O3922" s="6"/>
      <c r="P3922" s="6"/>
      <c r="Q3922" s="6"/>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21"/>
      <c r="AR3922" s="21"/>
      <c r="AS3922" s="21"/>
      <c r="AT3922" s="6"/>
      <c r="AU3922" s="6"/>
      <c r="AV3922" s="6"/>
      <c r="AW3922" s="6"/>
    </row>
    <row r="3923" spans="1:49" x14ac:dyDescent="0.35">
      <c r="A3923" s="20"/>
      <c r="B3923" s="20"/>
      <c r="C3923" s="20"/>
      <c r="D3923" s="20"/>
      <c r="E3923" s="6"/>
      <c r="F3923" s="6"/>
      <c r="G3923" s="6"/>
      <c r="H3923" s="6"/>
      <c r="I3923" s="6"/>
      <c r="J3923" s="6"/>
      <c r="K3923" s="6"/>
      <c r="L3923" s="6"/>
      <c r="M3923" s="6"/>
      <c r="N3923" s="6"/>
      <c r="O3923" s="6"/>
      <c r="P3923" s="6"/>
      <c r="Q3923" s="6"/>
      <c r="R3923" s="6"/>
      <c r="S3923" s="6"/>
      <c r="T3923" s="6"/>
      <c r="U3923" s="6"/>
      <c r="V3923" s="6"/>
      <c r="W3923" s="6"/>
      <c r="X3923" s="6"/>
      <c r="Y3923" s="6"/>
      <c r="Z3923" s="6"/>
      <c r="AA3923" s="6"/>
      <c r="AB3923" s="6"/>
      <c r="AC3923" s="6"/>
      <c r="AD3923" s="6"/>
      <c r="AE3923" s="6"/>
      <c r="AF3923" s="6"/>
      <c r="AG3923" s="6"/>
      <c r="AH3923" s="6"/>
      <c r="AI3923" s="6"/>
      <c r="AJ3923" s="6"/>
      <c r="AK3923" s="6"/>
      <c r="AL3923" s="6"/>
      <c r="AM3923" s="6"/>
      <c r="AN3923" s="6"/>
      <c r="AO3923" s="6"/>
      <c r="AP3923" s="6"/>
      <c r="AQ3923" s="21"/>
      <c r="AR3923" s="21"/>
      <c r="AS3923" s="21"/>
      <c r="AT3923" s="6"/>
      <c r="AU3923" s="6"/>
      <c r="AV3923" s="6"/>
      <c r="AW3923" s="6"/>
    </row>
    <row r="3924" spans="1:49" x14ac:dyDescent="0.35">
      <c r="A3924" s="20"/>
      <c r="B3924" s="20"/>
      <c r="C3924" s="20"/>
      <c r="D3924" s="20"/>
      <c r="E3924" s="6"/>
      <c r="F3924" s="6"/>
      <c r="G3924" s="6"/>
      <c r="H3924" s="6"/>
      <c r="I3924" s="6"/>
      <c r="J3924" s="6"/>
      <c r="K3924" s="6"/>
      <c r="L3924" s="6"/>
      <c r="M3924" s="6"/>
      <c r="N3924" s="6"/>
      <c r="O3924" s="6"/>
      <c r="P3924" s="6"/>
      <c r="Q3924" s="6"/>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21"/>
      <c r="AR3924" s="21"/>
      <c r="AS3924" s="21"/>
      <c r="AT3924" s="6"/>
      <c r="AU3924" s="6"/>
      <c r="AV3924" s="6"/>
      <c r="AW3924" s="6"/>
    </row>
    <row r="3925" spans="1:49" x14ac:dyDescent="0.35">
      <c r="A3925" s="20"/>
      <c r="B3925" s="20"/>
      <c r="C3925" s="20"/>
      <c r="D3925" s="20"/>
      <c r="E3925" s="6"/>
      <c r="F3925" s="6"/>
      <c r="G3925" s="6"/>
      <c r="H3925" s="6"/>
      <c r="I3925" s="6"/>
      <c r="J3925" s="6"/>
      <c r="K3925" s="6"/>
      <c r="L3925" s="6"/>
      <c r="M3925" s="6"/>
      <c r="N3925" s="6"/>
      <c r="O3925" s="6"/>
      <c r="P3925" s="6"/>
      <c r="Q3925" s="6"/>
      <c r="R3925" s="6"/>
      <c r="S3925" s="6"/>
      <c r="T3925" s="6"/>
      <c r="U3925" s="6"/>
      <c r="V3925" s="6"/>
      <c r="W3925" s="6"/>
      <c r="X3925" s="6"/>
      <c r="Y3925" s="6"/>
      <c r="Z3925" s="6"/>
      <c r="AA3925" s="6"/>
      <c r="AB3925" s="6"/>
      <c r="AC3925" s="6"/>
      <c r="AD3925" s="6"/>
      <c r="AE3925" s="6"/>
      <c r="AF3925" s="6"/>
      <c r="AG3925" s="6"/>
      <c r="AH3925" s="6"/>
      <c r="AI3925" s="6"/>
      <c r="AJ3925" s="6"/>
      <c r="AK3925" s="6"/>
      <c r="AL3925" s="6"/>
      <c r="AM3925" s="6"/>
      <c r="AN3925" s="6"/>
      <c r="AO3925" s="6"/>
      <c r="AP3925" s="6"/>
      <c r="AQ3925" s="21"/>
      <c r="AR3925" s="21"/>
      <c r="AS3925" s="21"/>
      <c r="AT3925" s="6"/>
      <c r="AU3925" s="6"/>
      <c r="AV3925" s="6"/>
      <c r="AW3925" s="6"/>
    </row>
    <row r="3926" spans="1:49" x14ac:dyDescent="0.35">
      <c r="A3926" s="20"/>
      <c r="B3926" s="20"/>
      <c r="C3926" s="20"/>
      <c r="D3926" s="20"/>
      <c r="E3926" s="6"/>
      <c r="F3926" s="6"/>
      <c r="G3926" s="6"/>
      <c r="H3926" s="6"/>
      <c r="I3926" s="6"/>
      <c r="J3926" s="6"/>
      <c r="K3926" s="6"/>
      <c r="L3926" s="6"/>
      <c r="M3926" s="6"/>
      <c r="N3926" s="6"/>
      <c r="O3926" s="6"/>
      <c r="P3926" s="6"/>
      <c r="Q3926" s="6"/>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21"/>
      <c r="AR3926" s="21"/>
      <c r="AS3926" s="21"/>
      <c r="AT3926" s="6"/>
      <c r="AU3926" s="6"/>
      <c r="AV3926" s="6"/>
      <c r="AW3926" s="6"/>
    </row>
    <row r="3927" spans="1:49" x14ac:dyDescent="0.35">
      <c r="A3927" s="20"/>
      <c r="B3927" s="20"/>
      <c r="C3927" s="20"/>
      <c r="D3927" s="20"/>
      <c r="E3927" s="6"/>
      <c r="F3927" s="6"/>
      <c r="G3927" s="6"/>
      <c r="H3927" s="6"/>
      <c r="I3927" s="6"/>
      <c r="J3927" s="6"/>
      <c r="K3927" s="6"/>
      <c r="L3927" s="6"/>
      <c r="M3927" s="6"/>
      <c r="N3927" s="6"/>
      <c r="O3927" s="6"/>
      <c r="P3927" s="6"/>
      <c r="Q3927" s="6"/>
      <c r="R3927" s="6"/>
      <c r="S3927" s="6"/>
      <c r="T3927" s="6"/>
      <c r="U3927" s="6"/>
      <c r="V3927" s="6"/>
      <c r="W3927" s="6"/>
      <c r="X3927" s="6"/>
      <c r="Y3927" s="6"/>
      <c r="Z3927" s="6"/>
      <c r="AA3927" s="6"/>
      <c r="AB3927" s="6"/>
      <c r="AC3927" s="6"/>
      <c r="AD3927" s="6"/>
      <c r="AE3927" s="6"/>
      <c r="AF3927" s="6"/>
      <c r="AG3927" s="6"/>
      <c r="AH3927" s="6"/>
      <c r="AI3927" s="6"/>
      <c r="AJ3927" s="6"/>
      <c r="AK3927" s="6"/>
      <c r="AL3927" s="6"/>
      <c r="AM3927" s="6"/>
      <c r="AN3927" s="6"/>
      <c r="AO3927" s="6"/>
      <c r="AP3927" s="6"/>
      <c r="AQ3927" s="21"/>
      <c r="AR3927" s="21"/>
      <c r="AS3927" s="21"/>
      <c r="AT3927" s="6"/>
      <c r="AU3927" s="6"/>
      <c r="AV3927" s="6"/>
      <c r="AW3927" s="6"/>
    </row>
    <row r="3928" spans="1:49" x14ac:dyDescent="0.35">
      <c r="A3928" s="20"/>
      <c r="B3928" s="20"/>
      <c r="C3928" s="20"/>
      <c r="D3928" s="20"/>
      <c r="E3928" s="6"/>
      <c r="F3928" s="6"/>
      <c r="G3928" s="6"/>
      <c r="H3928" s="6"/>
      <c r="I3928" s="6"/>
      <c r="J3928" s="6"/>
      <c r="K3928" s="6"/>
      <c r="L3928" s="6"/>
      <c r="M3928" s="6"/>
      <c r="N3928" s="6"/>
      <c r="O3928" s="6"/>
      <c r="P3928" s="6"/>
      <c r="Q3928" s="6"/>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21"/>
      <c r="AR3928" s="21"/>
      <c r="AS3928" s="21"/>
      <c r="AT3928" s="6"/>
      <c r="AU3928" s="6"/>
      <c r="AV3928" s="6"/>
      <c r="AW3928" s="6"/>
    </row>
    <row r="3929" spans="1:49" x14ac:dyDescent="0.35">
      <c r="A3929" s="20"/>
      <c r="B3929" s="20"/>
      <c r="C3929" s="20"/>
      <c r="D3929" s="20"/>
      <c r="E3929" s="6"/>
      <c r="F3929" s="6"/>
      <c r="G3929" s="6"/>
      <c r="H3929" s="6"/>
      <c r="I3929" s="6"/>
      <c r="J3929" s="6"/>
      <c r="K3929" s="6"/>
      <c r="L3929" s="6"/>
      <c r="M3929" s="6"/>
      <c r="N3929" s="6"/>
      <c r="O3929" s="6"/>
      <c r="P3929" s="6"/>
      <c r="Q3929" s="6"/>
      <c r="R3929" s="6"/>
      <c r="S3929" s="6"/>
      <c r="T3929" s="6"/>
      <c r="U3929" s="6"/>
      <c r="V3929" s="6"/>
      <c r="W3929" s="6"/>
      <c r="X3929" s="6"/>
      <c r="Y3929" s="6"/>
      <c r="Z3929" s="6"/>
      <c r="AA3929" s="6"/>
      <c r="AB3929" s="6"/>
      <c r="AC3929" s="6"/>
      <c r="AD3929" s="6"/>
      <c r="AE3929" s="6"/>
      <c r="AF3929" s="6"/>
      <c r="AG3929" s="6"/>
      <c r="AH3929" s="6"/>
      <c r="AI3929" s="6"/>
      <c r="AJ3929" s="6"/>
      <c r="AK3929" s="6"/>
      <c r="AL3929" s="6"/>
      <c r="AM3929" s="6"/>
      <c r="AN3929" s="6"/>
      <c r="AO3929" s="6"/>
      <c r="AP3929" s="6"/>
      <c r="AQ3929" s="21"/>
      <c r="AR3929" s="21"/>
      <c r="AS3929" s="21"/>
      <c r="AT3929" s="6"/>
      <c r="AU3929" s="6"/>
      <c r="AV3929" s="6"/>
      <c r="AW3929" s="6"/>
    </row>
    <row r="3930" spans="1:49" x14ac:dyDescent="0.35">
      <c r="A3930" s="20"/>
      <c r="B3930" s="20"/>
      <c r="C3930" s="20"/>
      <c r="D3930" s="20"/>
      <c r="E3930" s="6"/>
      <c r="F3930" s="6"/>
      <c r="G3930" s="6"/>
      <c r="H3930" s="6"/>
      <c r="I3930" s="6"/>
      <c r="J3930" s="6"/>
      <c r="K3930" s="6"/>
      <c r="L3930" s="6"/>
      <c r="M3930" s="6"/>
      <c r="N3930" s="6"/>
      <c r="O3930" s="6"/>
      <c r="P3930" s="6"/>
      <c r="Q3930" s="6"/>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21"/>
      <c r="AR3930" s="21"/>
      <c r="AS3930" s="21"/>
      <c r="AT3930" s="6"/>
      <c r="AU3930" s="6"/>
      <c r="AV3930" s="6"/>
      <c r="AW3930" s="6"/>
    </row>
    <row r="3931" spans="1:49" x14ac:dyDescent="0.35">
      <c r="A3931" s="20"/>
      <c r="B3931" s="20"/>
      <c r="C3931" s="20"/>
      <c r="D3931" s="20"/>
      <c r="E3931" s="6"/>
      <c r="F3931" s="6"/>
      <c r="G3931" s="6"/>
      <c r="H3931" s="6"/>
      <c r="I3931" s="6"/>
      <c r="J3931" s="6"/>
      <c r="K3931" s="6"/>
      <c r="L3931" s="6"/>
      <c r="M3931" s="6"/>
      <c r="N3931" s="6"/>
      <c r="O3931" s="6"/>
      <c r="P3931" s="6"/>
      <c r="Q3931" s="6"/>
      <c r="R3931" s="6"/>
      <c r="S3931" s="6"/>
      <c r="T3931" s="6"/>
      <c r="U3931" s="6"/>
      <c r="V3931" s="6"/>
      <c r="W3931" s="6"/>
      <c r="X3931" s="6"/>
      <c r="Y3931" s="6"/>
      <c r="Z3931" s="6"/>
      <c r="AA3931" s="6"/>
      <c r="AB3931" s="6"/>
      <c r="AC3931" s="6"/>
      <c r="AD3931" s="6"/>
      <c r="AE3931" s="6"/>
      <c r="AF3931" s="6"/>
      <c r="AG3931" s="6"/>
      <c r="AH3931" s="6"/>
      <c r="AI3931" s="6"/>
      <c r="AJ3931" s="6"/>
      <c r="AK3931" s="6"/>
      <c r="AL3931" s="6"/>
      <c r="AM3931" s="6"/>
      <c r="AN3931" s="6"/>
      <c r="AO3931" s="6"/>
      <c r="AP3931" s="6"/>
      <c r="AQ3931" s="21"/>
      <c r="AR3931" s="21"/>
      <c r="AS3931" s="21"/>
      <c r="AT3931" s="6"/>
      <c r="AU3931" s="6"/>
      <c r="AV3931" s="6"/>
      <c r="AW3931" s="6"/>
    </row>
    <row r="3932" spans="1:49" x14ac:dyDescent="0.35">
      <c r="A3932" s="20"/>
      <c r="B3932" s="20"/>
      <c r="C3932" s="20"/>
      <c r="D3932" s="20"/>
      <c r="E3932" s="6"/>
      <c r="F3932" s="6"/>
      <c r="G3932" s="6"/>
      <c r="H3932" s="6"/>
      <c r="I3932" s="6"/>
      <c r="J3932" s="6"/>
      <c r="K3932" s="6"/>
      <c r="L3932" s="6"/>
      <c r="M3932" s="6"/>
      <c r="N3932" s="6"/>
      <c r="O3932" s="6"/>
      <c r="P3932" s="6"/>
      <c r="Q3932" s="6"/>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21"/>
      <c r="AR3932" s="21"/>
      <c r="AS3932" s="21"/>
      <c r="AT3932" s="6"/>
      <c r="AU3932" s="6"/>
      <c r="AV3932" s="6"/>
      <c r="AW3932" s="6"/>
    </row>
    <row r="3933" spans="1:49" x14ac:dyDescent="0.35">
      <c r="A3933" s="20"/>
      <c r="B3933" s="20"/>
      <c r="C3933" s="20"/>
      <c r="D3933" s="20"/>
      <c r="E3933" s="6"/>
      <c r="F3933" s="6"/>
      <c r="G3933" s="6"/>
      <c r="H3933" s="6"/>
      <c r="I3933" s="6"/>
      <c r="J3933" s="6"/>
      <c r="K3933" s="6"/>
      <c r="L3933" s="6"/>
      <c r="M3933" s="6"/>
      <c r="N3933" s="6"/>
      <c r="O3933" s="6"/>
      <c r="P3933" s="6"/>
      <c r="Q3933" s="6"/>
      <c r="R3933" s="6"/>
      <c r="S3933" s="6"/>
      <c r="T3933" s="6"/>
      <c r="U3933" s="6"/>
      <c r="V3933" s="6"/>
      <c r="W3933" s="6"/>
      <c r="X3933" s="6"/>
      <c r="Y3933" s="6"/>
      <c r="Z3933" s="6"/>
      <c r="AA3933" s="6"/>
      <c r="AB3933" s="6"/>
      <c r="AC3933" s="6"/>
      <c r="AD3933" s="6"/>
      <c r="AE3933" s="6"/>
      <c r="AF3933" s="6"/>
      <c r="AG3933" s="6"/>
      <c r="AH3933" s="6"/>
      <c r="AI3933" s="6"/>
      <c r="AJ3933" s="6"/>
      <c r="AK3933" s="6"/>
      <c r="AL3933" s="6"/>
      <c r="AM3933" s="6"/>
      <c r="AN3933" s="6"/>
      <c r="AO3933" s="6"/>
      <c r="AP3933" s="6"/>
      <c r="AQ3933" s="21"/>
      <c r="AR3933" s="21"/>
      <c r="AS3933" s="21"/>
      <c r="AT3933" s="6"/>
      <c r="AU3933" s="6"/>
      <c r="AV3933" s="6"/>
      <c r="AW3933" s="6"/>
    </row>
    <row r="3934" spans="1:49" x14ac:dyDescent="0.35">
      <c r="A3934" s="20"/>
      <c r="B3934" s="20"/>
      <c r="C3934" s="20"/>
      <c r="D3934" s="20"/>
      <c r="E3934" s="6"/>
      <c r="F3934" s="6"/>
      <c r="G3934" s="6"/>
      <c r="H3934" s="6"/>
      <c r="I3934" s="6"/>
      <c r="J3934" s="6"/>
      <c r="K3934" s="6"/>
      <c r="L3934" s="6"/>
      <c r="M3934" s="6"/>
      <c r="N3934" s="6"/>
      <c r="O3934" s="6"/>
      <c r="P3934" s="6"/>
      <c r="Q3934" s="6"/>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21"/>
      <c r="AR3934" s="21"/>
      <c r="AS3934" s="21"/>
      <c r="AT3934" s="6"/>
      <c r="AU3934" s="6"/>
      <c r="AV3934" s="6"/>
      <c r="AW3934" s="6"/>
    </row>
    <row r="3935" spans="1:49" x14ac:dyDescent="0.35">
      <c r="A3935" s="20"/>
      <c r="B3935" s="20"/>
      <c r="C3935" s="20"/>
      <c r="D3935" s="20"/>
      <c r="E3935" s="6"/>
      <c r="F3935" s="6"/>
      <c r="G3935" s="6"/>
      <c r="H3935" s="6"/>
      <c r="I3935" s="6"/>
      <c r="J3935" s="6"/>
      <c r="K3935" s="6"/>
      <c r="L3935" s="6"/>
      <c r="M3935" s="6"/>
      <c r="N3935" s="6"/>
      <c r="O3935" s="6"/>
      <c r="P3935" s="6"/>
      <c r="Q3935" s="6"/>
      <c r="R3935" s="6"/>
      <c r="S3935" s="6"/>
      <c r="T3935" s="6"/>
      <c r="U3935" s="6"/>
      <c r="V3935" s="6"/>
      <c r="W3935" s="6"/>
      <c r="X3935" s="6"/>
      <c r="Y3935" s="6"/>
      <c r="Z3935" s="6"/>
      <c r="AA3935" s="6"/>
      <c r="AB3935" s="6"/>
      <c r="AC3935" s="6"/>
      <c r="AD3935" s="6"/>
      <c r="AE3935" s="6"/>
      <c r="AF3935" s="6"/>
      <c r="AG3935" s="6"/>
      <c r="AH3935" s="6"/>
      <c r="AI3935" s="6"/>
      <c r="AJ3935" s="6"/>
      <c r="AK3935" s="6"/>
      <c r="AL3935" s="6"/>
      <c r="AM3935" s="6"/>
      <c r="AN3935" s="6"/>
      <c r="AO3935" s="6"/>
      <c r="AP3935" s="6"/>
      <c r="AQ3935" s="21"/>
      <c r="AR3935" s="21"/>
      <c r="AS3935" s="21"/>
      <c r="AT3935" s="6"/>
      <c r="AU3935" s="6"/>
      <c r="AV3935" s="6"/>
      <c r="AW3935" s="6"/>
    </row>
    <row r="3936" spans="1:49" x14ac:dyDescent="0.35">
      <c r="A3936" s="20"/>
      <c r="B3936" s="20"/>
      <c r="C3936" s="20"/>
      <c r="D3936" s="20"/>
      <c r="E3936" s="6"/>
      <c r="F3936" s="6"/>
      <c r="G3936" s="6"/>
      <c r="H3936" s="6"/>
      <c r="I3936" s="6"/>
      <c r="J3936" s="6"/>
      <c r="K3936" s="6"/>
      <c r="L3936" s="6"/>
      <c r="M3936" s="6"/>
      <c r="N3936" s="6"/>
      <c r="O3936" s="6"/>
      <c r="P3936" s="6"/>
      <c r="Q3936" s="6"/>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21"/>
      <c r="AR3936" s="21"/>
      <c r="AS3936" s="21"/>
      <c r="AT3936" s="6"/>
      <c r="AU3936" s="6"/>
      <c r="AV3936" s="6"/>
      <c r="AW3936" s="6"/>
    </row>
    <row r="3937" spans="1:49" x14ac:dyDescent="0.35">
      <c r="A3937" s="20"/>
      <c r="B3937" s="20"/>
      <c r="C3937" s="20"/>
      <c r="D3937" s="20"/>
      <c r="E3937" s="6"/>
      <c r="F3937" s="6"/>
      <c r="G3937" s="6"/>
      <c r="H3937" s="6"/>
      <c r="I3937" s="6"/>
      <c r="J3937" s="6"/>
      <c r="K3937" s="6"/>
      <c r="L3937" s="6"/>
      <c r="M3937" s="6"/>
      <c r="N3937" s="6"/>
      <c r="O3937" s="6"/>
      <c r="P3937" s="6"/>
      <c r="Q3937" s="6"/>
      <c r="R3937" s="6"/>
      <c r="S3937" s="6"/>
      <c r="T3937" s="6"/>
      <c r="U3937" s="6"/>
      <c r="V3937" s="6"/>
      <c r="W3937" s="6"/>
      <c r="X3937" s="6"/>
      <c r="Y3937" s="6"/>
      <c r="Z3937" s="6"/>
      <c r="AA3937" s="6"/>
      <c r="AB3937" s="6"/>
      <c r="AC3937" s="6"/>
      <c r="AD3937" s="6"/>
      <c r="AE3937" s="6"/>
      <c r="AF3937" s="6"/>
      <c r="AG3937" s="6"/>
      <c r="AH3937" s="6"/>
      <c r="AI3937" s="6"/>
      <c r="AJ3937" s="6"/>
      <c r="AK3937" s="6"/>
      <c r="AL3937" s="6"/>
      <c r="AM3937" s="6"/>
      <c r="AN3937" s="6"/>
      <c r="AO3937" s="6"/>
      <c r="AP3937" s="6"/>
      <c r="AQ3937" s="21"/>
      <c r="AR3937" s="21"/>
      <c r="AS3937" s="21"/>
      <c r="AT3937" s="6"/>
      <c r="AU3937" s="6"/>
      <c r="AV3937" s="6"/>
      <c r="AW3937" s="6"/>
    </row>
    <row r="3938" spans="1:49" x14ac:dyDescent="0.35">
      <c r="A3938" s="20"/>
      <c r="B3938" s="20"/>
      <c r="C3938" s="20"/>
      <c r="D3938" s="20"/>
      <c r="E3938" s="6"/>
      <c r="F3938" s="6"/>
      <c r="G3938" s="6"/>
      <c r="H3938" s="6"/>
      <c r="I3938" s="6"/>
      <c r="J3938" s="6"/>
      <c r="K3938" s="6"/>
      <c r="L3938" s="6"/>
      <c r="M3938" s="6"/>
      <c r="N3938" s="6"/>
      <c r="O3938" s="6"/>
      <c r="P3938" s="6"/>
      <c r="Q3938" s="6"/>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21"/>
      <c r="AR3938" s="21"/>
      <c r="AS3938" s="21"/>
      <c r="AT3938" s="6"/>
      <c r="AU3938" s="6"/>
      <c r="AV3938" s="6"/>
      <c r="AW3938" s="6"/>
    </row>
    <row r="3939" spans="1:49" x14ac:dyDescent="0.35">
      <c r="A3939" s="20"/>
      <c r="B3939" s="20"/>
      <c r="C3939" s="20"/>
      <c r="D3939" s="20"/>
      <c r="E3939" s="6"/>
      <c r="F3939" s="6"/>
      <c r="G3939" s="6"/>
      <c r="H3939" s="6"/>
      <c r="I3939" s="6"/>
      <c r="J3939" s="6"/>
      <c r="K3939" s="6"/>
      <c r="L3939" s="6"/>
      <c r="M3939" s="6"/>
      <c r="N3939" s="6"/>
      <c r="O3939" s="6"/>
      <c r="P3939" s="6"/>
      <c r="Q3939" s="6"/>
      <c r="R3939" s="6"/>
      <c r="S3939" s="6"/>
      <c r="T3939" s="6"/>
      <c r="U3939" s="6"/>
      <c r="V3939" s="6"/>
      <c r="W3939" s="6"/>
      <c r="X3939" s="6"/>
      <c r="Y3939" s="6"/>
      <c r="Z3939" s="6"/>
      <c r="AA3939" s="6"/>
      <c r="AB3939" s="6"/>
      <c r="AC3939" s="6"/>
      <c r="AD3939" s="6"/>
      <c r="AE3939" s="6"/>
      <c r="AF3939" s="6"/>
      <c r="AG3939" s="6"/>
      <c r="AH3939" s="6"/>
      <c r="AI3939" s="6"/>
      <c r="AJ3939" s="6"/>
      <c r="AK3939" s="6"/>
      <c r="AL3939" s="6"/>
      <c r="AM3939" s="6"/>
      <c r="AN3939" s="6"/>
      <c r="AO3939" s="6"/>
      <c r="AP3939" s="6"/>
      <c r="AQ3939" s="21"/>
      <c r="AR3939" s="21"/>
      <c r="AS3939" s="21"/>
      <c r="AT3939" s="6"/>
      <c r="AU3939" s="6"/>
      <c r="AV3939" s="6"/>
      <c r="AW3939" s="6"/>
    </row>
    <row r="3940" spans="1:49" x14ac:dyDescent="0.35">
      <c r="A3940" s="20"/>
      <c r="B3940" s="20"/>
      <c r="C3940" s="20"/>
      <c r="D3940" s="20"/>
      <c r="E3940" s="6"/>
      <c r="F3940" s="6"/>
      <c r="G3940" s="6"/>
      <c r="H3940" s="6"/>
      <c r="I3940" s="6"/>
      <c r="J3940" s="6"/>
      <c r="K3940" s="6"/>
      <c r="L3940" s="6"/>
      <c r="M3940" s="6"/>
      <c r="N3940" s="6"/>
      <c r="O3940" s="6"/>
      <c r="P3940" s="6"/>
      <c r="Q3940" s="6"/>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21"/>
      <c r="AR3940" s="21"/>
      <c r="AS3940" s="21"/>
      <c r="AT3940" s="6"/>
      <c r="AU3940" s="6"/>
      <c r="AV3940" s="6"/>
      <c r="AW3940" s="6"/>
    </row>
    <row r="3941" spans="1:49" x14ac:dyDescent="0.35">
      <c r="A3941" s="20"/>
      <c r="B3941" s="20"/>
      <c r="C3941" s="20"/>
      <c r="D3941" s="20"/>
      <c r="E3941" s="6"/>
      <c r="F3941" s="6"/>
      <c r="G3941" s="6"/>
      <c r="H3941" s="6"/>
      <c r="I3941" s="6"/>
      <c r="J3941" s="6"/>
      <c r="K3941" s="6"/>
      <c r="L3941" s="6"/>
      <c r="M3941" s="6"/>
      <c r="N3941" s="6"/>
      <c r="O3941" s="6"/>
      <c r="P3941" s="6"/>
      <c r="Q3941" s="6"/>
      <c r="R3941" s="6"/>
      <c r="S3941" s="6"/>
      <c r="T3941" s="6"/>
      <c r="U3941" s="6"/>
      <c r="V3941" s="6"/>
      <c r="W3941" s="6"/>
      <c r="X3941" s="6"/>
      <c r="Y3941" s="6"/>
      <c r="Z3941" s="6"/>
      <c r="AA3941" s="6"/>
      <c r="AB3941" s="6"/>
      <c r="AC3941" s="6"/>
      <c r="AD3941" s="6"/>
      <c r="AE3941" s="6"/>
      <c r="AF3941" s="6"/>
      <c r="AG3941" s="6"/>
      <c r="AH3941" s="6"/>
      <c r="AI3941" s="6"/>
      <c r="AJ3941" s="6"/>
      <c r="AK3941" s="6"/>
      <c r="AL3941" s="6"/>
      <c r="AM3941" s="6"/>
      <c r="AN3941" s="6"/>
      <c r="AO3941" s="6"/>
      <c r="AP3941" s="6"/>
      <c r="AQ3941" s="21"/>
      <c r="AR3941" s="21"/>
      <c r="AS3941" s="21"/>
      <c r="AT3941" s="6"/>
      <c r="AU3941" s="6"/>
      <c r="AV3941" s="6"/>
      <c r="AW3941" s="6"/>
    </row>
    <row r="3942" spans="1:49" x14ac:dyDescent="0.35">
      <c r="A3942" s="20"/>
      <c r="B3942" s="20"/>
      <c r="C3942" s="20"/>
      <c r="D3942" s="20"/>
      <c r="E3942" s="6"/>
      <c r="F3942" s="6"/>
      <c r="G3942" s="6"/>
      <c r="H3942" s="6"/>
      <c r="I3942" s="6"/>
      <c r="J3942" s="6"/>
      <c r="K3942" s="6"/>
      <c r="L3942" s="6"/>
      <c r="M3942" s="6"/>
      <c r="N3942" s="6"/>
      <c r="O3942" s="6"/>
      <c r="P3942" s="6"/>
      <c r="Q3942" s="6"/>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21"/>
      <c r="AR3942" s="21"/>
      <c r="AS3942" s="21"/>
      <c r="AT3942" s="6"/>
      <c r="AU3942" s="6"/>
      <c r="AV3942" s="6"/>
      <c r="AW3942" s="6"/>
    </row>
    <row r="3943" spans="1:49" x14ac:dyDescent="0.35">
      <c r="A3943" s="20"/>
      <c r="B3943" s="20"/>
      <c r="C3943" s="20"/>
      <c r="D3943" s="20"/>
      <c r="E3943" s="6"/>
      <c r="F3943" s="6"/>
      <c r="G3943" s="6"/>
      <c r="H3943" s="6"/>
      <c r="I3943" s="6"/>
      <c r="J3943" s="6"/>
      <c r="K3943" s="6"/>
      <c r="L3943" s="6"/>
      <c r="M3943" s="6"/>
      <c r="N3943" s="6"/>
      <c r="O3943" s="6"/>
      <c r="P3943" s="6"/>
      <c r="Q3943" s="6"/>
      <c r="R3943" s="6"/>
      <c r="S3943" s="6"/>
      <c r="T3943" s="6"/>
      <c r="U3943" s="6"/>
      <c r="V3943" s="6"/>
      <c r="W3943" s="6"/>
      <c r="X3943" s="6"/>
      <c r="Y3943" s="6"/>
      <c r="Z3943" s="6"/>
      <c r="AA3943" s="6"/>
      <c r="AB3943" s="6"/>
      <c r="AC3943" s="6"/>
      <c r="AD3943" s="6"/>
      <c r="AE3943" s="6"/>
      <c r="AF3943" s="6"/>
      <c r="AG3943" s="6"/>
      <c r="AH3943" s="6"/>
      <c r="AI3943" s="6"/>
      <c r="AJ3943" s="6"/>
      <c r="AK3943" s="6"/>
      <c r="AL3943" s="6"/>
      <c r="AM3943" s="6"/>
      <c r="AN3943" s="6"/>
      <c r="AO3943" s="6"/>
      <c r="AP3943" s="6"/>
      <c r="AQ3943" s="21"/>
      <c r="AR3943" s="21"/>
      <c r="AS3943" s="21"/>
      <c r="AT3943" s="6"/>
      <c r="AU3943" s="6"/>
      <c r="AV3943" s="6"/>
      <c r="AW3943" s="6"/>
    </row>
    <row r="3944" spans="1:49" x14ac:dyDescent="0.35">
      <c r="A3944" s="20"/>
      <c r="B3944" s="20"/>
      <c r="C3944" s="20"/>
      <c r="D3944" s="20"/>
      <c r="E3944" s="6"/>
      <c r="F3944" s="6"/>
      <c r="G3944" s="6"/>
      <c r="H3944" s="6"/>
      <c r="I3944" s="6"/>
      <c r="J3944" s="6"/>
      <c r="K3944" s="6"/>
      <c r="L3944" s="6"/>
      <c r="M3944" s="6"/>
      <c r="N3944" s="6"/>
      <c r="O3944" s="6"/>
      <c r="P3944" s="6"/>
      <c r="Q3944" s="6"/>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21"/>
      <c r="AR3944" s="21"/>
      <c r="AS3944" s="21"/>
      <c r="AT3944" s="6"/>
      <c r="AU3944" s="6"/>
      <c r="AV3944" s="6"/>
      <c r="AW3944" s="6"/>
    </row>
    <row r="3945" spans="1:49" x14ac:dyDescent="0.35">
      <c r="A3945" s="20"/>
      <c r="B3945" s="20"/>
      <c r="C3945" s="20"/>
      <c r="D3945" s="20"/>
      <c r="E3945" s="6"/>
      <c r="F3945" s="6"/>
      <c r="G3945" s="6"/>
      <c r="H3945" s="6"/>
      <c r="I3945" s="6"/>
      <c r="J3945" s="6"/>
      <c r="K3945" s="6"/>
      <c r="L3945" s="6"/>
      <c r="M3945" s="6"/>
      <c r="N3945" s="6"/>
      <c r="O3945" s="6"/>
      <c r="P3945" s="6"/>
      <c r="Q3945" s="6"/>
      <c r="R3945" s="6"/>
      <c r="S3945" s="6"/>
      <c r="T3945" s="6"/>
      <c r="U3945" s="6"/>
      <c r="V3945" s="6"/>
      <c r="W3945" s="6"/>
      <c r="X3945" s="6"/>
      <c r="Y3945" s="6"/>
      <c r="Z3945" s="6"/>
      <c r="AA3945" s="6"/>
      <c r="AB3945" s="6"/>
      <c r="AC3945" s="6"/>
      <c r="AD3945" s="6"/>
      <c r="AE3945" s="6"/>
      <c r="AF3945" s="6"/>
      <c r="AG3945" s="6"/>
      <c r="AH3945" s="6"/>
      <c r="AI3945" s="6"/>
      <c r="AJ3945" s="6"/>
      <c r="AK3945" s="6"/>
      <c r="AL3945" s="6"/>
      <c r="AM3945" s="6"/>
      <c r="AN3945" s="6"/>
      <c r="AO3945" s="6"/>
      <c r="AP3945" s="6"/>
      <c r="AQ3945" s="21"/>
      <c r="AR3945" s="21"/>
      <c r="AS3945" s="21"/>
      <c r="AT3945" s="6"/>
      <c r="AU3945" s="6"/>
      <c r="AV3945" s="6"/>
      <c r="AW3945" s="6"/>
    </row>
    <row r="3946" spans="1:49" x14ac:dyDescent="0.35">
      <c r="A3946" s="20"/>
      <c r="B3946" s="20"/>
      <c r="C3946" s="20"/>
      <c r="D3946" s="20"/>
      <c r="E3946" s="6"/>
      <c r="F3946" s="6"/>
      <c r="G3946" s="6"/>
      <c r="H3946" s="6"/>
      <c r="I3946" s="6"/>
      <c r="J3946" s="6"/>
      <c r="K3946" s="6"/>
      <c r="L3946" s="6"/>
      <c r="M3946" s="6"/>
      <c r="N3946" s="6"/>
      <c r="O3946" s="6"/>
      <c r="P3946" s="6"/>
      <c r="Q3946" s="6"/>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21"/>
      <c r="AR3946" s="21"/>
      <c r="AS3946" s="21"/>
      <c r="AT3946" s="6"/>
      <c r="AU3946" s="6"/>
      <c r="AV3946" s="6"/>
      <c r="AW3946" s="6"/>
    </row>
    <row r="3947" spans="1:49" x14ac:dyDescent="0.35">
      <c r="A3947" s="20"/>
      <c r="B3947" s="20"/>
      <c r="C3947" s="20"/>
      <c r="D3947" s="20"/>
      <c r="E3947" s="6"/>
      <c r="F3947" s="6"/>
      <c r="G3947" s="6"/>
      <c r="H3947" s="6"/>
      <c r="I3947" s="6"/>
      <c r="J3947" s="6"/>
      <c r="K3947" s="6"/>
      <c r="L3947" s="6"/>
      <c r="M3947" s="6"/>
      <c r="N3947" s="6"/>
      <c r="O3947" s="6"/>
      <c r="P3947" s="6"/>
      <c r="Q3947" s="6"/>
      <c r="R3947" s="6"/>
      <c r="S3947" s="6"/>
      <c r="T3947" s="6"/>
      <c r="U3947" s="6"/>
      <c r="V3947" s="6"/>
      <c r="W3947" s="6"/>
      <c r="X3947" s="6"/>
      <c r="Y3947" s="6"/>
      <c r="Z3947" s="6"/>
      <c r="AA3947" s="6"/>
      <c r="AB3947" s="6"/>
      <c r="AC3947" s="6"/>
      <c r="AD3947" s="6"/>
      <c r="AE3947" s="6"/>
      <c r="AF3947" s="6"/>
      <c r="AG3947" s="6"/>
      <c r="AH3947" s="6"/>
      <c r="AI3947" s="6"/>
      <c r="AJ3947" s="6"/>
      <c r="AK3947" s="6"/>
      <c r="AL3947" s="6"/>
      <c r="AM3947" s="6"/>
      <c r="AN3947" s="6"/>
      <c r="AO3947" s="6"/>
      <c r="AP3947" s="6"/>
      <c r="AQ3947" s="21"/>
      <c r="AR3947" s="21"/>
      <c r="AS3947" s="21"/>
      <c r="AT3947" s="6"/>
      <c r="AU3947" s="6"/>
      <c r="AV3947" s="6"/>
      <c r="AW3947" s="6"/>
    </row>
    <row r="3948" spans="1:49" x14ac:dyDescent="0.35">
      <c r="A3948" s="20"/>
      <c r="B3948" s="20"/>
      <c r="C3948" s="20"/>
      <c r="D3948" s="20"/>
      <c r="E3948" s="6"/>
      <c r="F3948" s="6"/>
      <c r="G3948" s="6"/>
      <c r="H3948" s="6"/>
      <c r="I3948" s="6"/>
      <c r="J3948" s="6"/>
      <c r="K3948" s="6"/>
      <c r="L3948" s="6"/>
      <c r="M3948" s="6"/>
      <c r="N3948" s="6"/>
      <c r="O3948" s="6"/>
      <c r="P3948" s="6"/>
      <c r="Q3948" s="6"/>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21"/>
      <c r="AR3948" s="21"/>
      <c r="AS3948" s="21"/>
      <c r="AT3948" s="6"/>
      <c r="AU3948" s="6"/>
      <c r="AV3948" s="6"/>
      <c r="AW3948" s="6"/>
    </row>
    <row r="3949" spans="1:49" x14ac:dyDescent="0.35">
      <c r="A3949" s="20"/>
      <c r="B3949" s="20"/>
      <c r="C3949" s="20"/>
      <c r="D3949" s="20"/>
      <c r="E3949" s="6"/>
      <c r="F3949" s="6"/>
      <c r="G3949" s="6"/>
      <c r="H3949" s="6"/>
      <c r="I3949" s="6"/>
      <c r="J3949" s="6"/>
      <c r="K3949" s="6"/>
      <c r="L3949" s="6"/>
      <c r="M3949" s="6"/>
      <c r="N3949" s="6"/>
      <c r="O3949" s="6"/>
      <c r="P3949" s="6"/>
      <c r="Q3949" s="6"/>
      <c r="R3949" s="6"/>
      <c r="S3949" s="6"/>
      <c r="T3949" s="6"/>
      <c r="U3949" s="6"/>
      <c r="V3949" s="6"/>
      <c r="W3949" s="6"/>
      <c r="X3949" s="6"/>
      <c r="Y3949" s="6"/>
      <c r="Z3949" s="6"/>
      <c r="AA3949" s="6"/>
      <c r="AB3949" s="6"/>
      <c r="AC3949" s="6"/>
      <c r="AD3949" s="6"/>
      <c r="AE3949" s="6"/>
      <c r="AF3949" s="6"/>
      <c r="AG3949" s="6"/>
      <c r="AH3949" s="6"/>
      <c r="AI3949" s="6"/>
      <c r="AJ3949" s="6"/>
      <c r="AK3949" s="6"/>
      <c r="AL3949" s="6"/>
      <c r="AM3949" s="6"/>
      <c r="AN3949" s="6"/>
      <c r="AO3949" s="6"/>
      <c r="AP3949" s="6"/>
      <c r="AQ3949" s="21"/>
      <c r="AR3949" s="21"/>
      <c r="AS3949" s="21"/>
      <c r="AT3949" s="6"/>
      <c r="AU3949" s="6"/>
      <c r="AV3949" s="6"/>
      <c r="AW3949" s="6"/>
    </row>
    <row r="3950" spans="1:49" x14ac:dyDescent="0.35">
      <c r="A3950" s="20"/>
      <c r="B3950" s="20"/>
      <c r="C3950" s="20"/>
      <c r="D3950" s="20"/>
      <c r="E3950" s="6"/>
      <c r="F3950" s="6"/>
      <c r="G3950" s="6"/>
      <c r="H3950" s="6"/>
      <c r="I3950" s="6"/>
      <c r="J3950" s="6"/>
      <c r="K3950" s="6"/>
      <c r="L3950" s="6"/>
      <c r="M3950" s="6"/>
      <c r="N3950" s="6"/>
      <c r="O3950" s="6"/>
      <c r="P3950" s="6"/>
      <c r="Q3950" s="6"/>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21"/>
      <c r="AR3950" s="21"/>
      <c r="AS3950" s="21"/>
      <c r="AT3950" s="6"/>
      <c r="AU3950" s="6"/>
      <c r="AV3950" s="6"/>
      <c r="AW3950" s="6"/>
    </row>
    <row r="3951" spans="1:49" x14ac:dyDescent="0.35">
      <c r="A3951" s="20"/>
      <c r="B3951" s="20"/>
      <c r="C3951" s="20"/>
      <c r="D3951" s="20"/>
      <c r="E3951" s="6"/>
      <c r="F3951" s="6"/>
      <c r="G3951" s="6"/>
      <c r="H3951" s="6"/>
      <c r="I3951" s="6"/>
      <c r="J3951" s="6"/>
      <c r="K3951" s="6"/>
      <c r="L3951" s="6"/>
      <c r="M3951" s="6"/>
      <c r="N3951" s="6"/>
      <c r="O3951" s="6"/>
      <c r="P3951" s="6"/>
      <c r="Q3951" s="6"/>
      <c r="R3951" s="6"/>
      <c r="S3951" s="6"/>
      <c r="T3951" s="6"/>
      <c r="U3951" s="6"/>
      <c r="V3951" s="6"/>
      <c r="W3951" s="6"/>
      <c r="X3951" s="6"/>
      <c r="Y3951" s="6"/>
      <c r="Z3951" s="6"/>
      <c r="AA3951" s="6"/>
      <c r="AB3951" s="6"/>
      <c r="AC3951" s="6"/>
      <c r="AD3951" s="6"/>
      <c r="AE3951" s="6"/>
      <c r="AF3951" s="6"/>
      <c r="AG3951" s="6"/>
      <c r="AH3951" s="6"/>
      <c r="AI3951" s="6"/>
      <c r="AJ3951" s="6"/>
      <c r="AK3951" s="6"/>
      <c r="AL3951" s="6"/>
      <c r="AM3951" s="6"/>
      <c r="AN3951" s="6"/>
      <c r="AO3951" s="6"/>
      <c r="AP3951" s="6"/>
      <c r="AQ3951" s="21"/>
      <c r="AR3951" s="21"/>
      <c r="AS3951" s="21"/>
      <c r="AT3951" s="6"/>
      <c r="AU3951" s="6"/>
      <c r="AV3951" s="6"/>
      <c r="AW3951" s="6"/>
    </row>
    <row r="3952" spans="1:49" x14ac:dyDescent="0.35">
      <c r="A3952" s="20"/>
      <c r="B3952" s="20"/>
      <c r="C3952" s="20"/>
      <c r="D3952" s="20"/>
      <c r="E3952" s="6"/>
      <c r="F3952" s="6"/>
      <c r="G3952" s="6"/>
      <c r="H3952" s="6"/>
      <c r="I3952" s="6"/>
      <c r="J3952" s="6"/>
      <c r="K3952" s="6"/>
      <c r="L3952" s="6"/>
      <c r="M3952" s="6"/>
      <c r="N3952" s="6"/>
      <c r="O3952" s="6"/>
      <c r="P3952" s="6"/>
      <c r="Q3952" s="6"/>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21"/>
      <c r="AR3952" s="21"/>
      <c r="AS3952" s="21"/>
      <c r="AT3952" s="6"/>
      <c r="AU3952" s="6"/>
      <c r="AV3952" s="6"/>
      <c r="AW3952" s="6"/>
    </row>
    <row r="3953" spans="1:49" x14ac:dyDescent="0.35">
      <c r="A3953" s="20"/>
      <c r="B3953" s="20"/>
      <c r="C3953" s="20"/>
      <c r="D3953" s="20"/>
      <c r="E3953" s="6"/>
      <c r="F3953" s="6"/>
      <c r="G3953" s="6"/>
      <c r="H3953" s="6"/>
      <c r="I3953" s="6"/>
      <c r="J3953" s="6"/>
      <c r="K3953" s="6"/>
      <c r="L3953" s="6"/>
      <c r="M3953" s="6"/>
      <c r="N3953" s="6"/>
      <c r="O3953" s="6"/>
      <c r="P3953" s="6"/>
      <c r="Q3953" s="6"/>
      <c r="R3953" s="6"/>
      <c r="S3953" s="6"/>
      <c r="T3953" s="6"/>
      <c r="U3953" s="6"/>
      <c r="V3953" s="6"/>
      <c r="W3953" s="6"/>
      <c r="X3953" s="6"/>
      <c r="Y3953" s="6"/>
      <c r="Z3953" s="6"/>
      <c r="AA3953" s="6"/>
      <c r="AB3953" s="6"/>
      <c r="AC3953" s="6"/>
      <c r="AD3953" s="6"/>
      <c r="AE3953" s="6"/>
      <c r="AF3953" s="6"/>
      <c r="AG3953" s="6"/>
      <c r="AH3953" s="6"/>
      <c r="AI3953" s="6"/>
      <c r="AJ3953" s="6"/>
      <c r="AK3953" s="6"/>
      <c r="AL3953" s="6"/>
      <c r="AM3953" s="6"/>
      <c r="AN3953" s="6"/>
      <c r="AO3953" s="6"/>
      <c r="AP3953" s="6"/>
      <c r="AQ3953" s="21"/>
      <c r="AR3953" s="21"/>
      <c r="AS3953" s="21"/>
      <c r="AT3953" s="6"/>
      <c r="AU3953" s="6"/>
      <c r="AV3953" s="6"/>
      <c r="AW3953" s="6"/>
    </row>
    <row r="3954" spans="1:49" x14ac:dyDescent="0.35">
      <c r="A3954" s="20"/>
      <c r="B3954" s="20"/>
      <c r="C3954" s="20"/>
      <c r="D3954" s="20"/>
      <c r="E3954" s="6"/>
      <c r="F3954" s="6"/>
      <c r="G3954" s="6"/>
      <c r="H3954" s="6"/>
      <c r="I3954" s="6"/>
      <c r="J3954" s="6"/>
      <c r="K3954" s="6"/>
      <c r="L3954" s="6"/>
      <c r="M3954" s="6"/>
      <c r="N3954" s="6"/>
      <c r="O3954" s="6"/>
      <c r="P3954" s="6"/>
      <c r="Q3954" s="6"/>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21"/>
      <c r="AR3954" s="21"/>
      <c r="AS3954" s="21"/>
      <c r="AT3954" s="6"/>
      <c r="AU3954" s="6"/>
      <c r="AV3954" s="6"/>
      <c r="AW3954" s="6"/>
    </row>
    <row r="3955" spans="1:49" x14ac:dyDescent="0.35">
      <c r="A3955" s="20"/>
      <c r="B3955" s="20"/>
      <c r="C3955" s="20"/>
      <c r="D3955" s="20"/>
      <c r="E3955" s="6"/>
      <c r="F3955" s="6"/>
      <c r="G3955" s="6"/>
      <c r="H3955" s="6"/>
      <c r="I3955" s="6"/>
      <c r="J3955" s="6"/>
      <c r="K3955" s="6"/>
      <c r="L3955" s="6"/>
      <c r="M3955" s="6"/>
      <c r="N3955" s="6"/>
      <c r="O3955" s="6"/>
      <c r="P3955" s="6"/>
      <c r="Q3955" s="6"/>
      <c r="R3955" s="6"/>
      <c r="S3955" s="6"/>
      <c r="T3955" s="6"/>
      <c r="U3955" s="6"/>
      <c r="V3955" s="6"/>
      <c r="W3955" s="6"/>
      <c r="X3955" s="6"/>
      <c r="Y3955" s="6"/>
      <c r="Z3955" s="6"/>
      <c r="AA3955" s="6"/>
      <c r="AB3955" s="6"/>
      <c r="AC3955" s="6"/>
      <c r="AD3955" s="6"/>
      <c r="AE3955" s="6"/>
      <c r="AF3955" s="6"/>
      <c r="AG3955" s="6"/>
      <c r="AH3955" s="6"/>
      <c r="AI3955" s="6"/>
      <c r="AJ3955" s="6"/>
      <c r="AK3955" s="6"/>
      <c r="AL3955" s="6"/>
      <c r="AM3955" s="6"/>
      <c r="AN3955" s="6"/>
      <c r="AO3955" s="6"/>
      <c r="AP3955" s="6"/>
      <c r="AQ3955" s="21"/>
      <c r="AR3955" s="21"/>
      <c r="AS3955" s="21"/>
      <c r="AT3955" s="6"/>
      <c r="AU3955" s="6"/>
      <c r="AV3955" s="6"/>
      <c r="AW3955" s="6"/>
    </row>
    <row r="3956" spans="1:49" x14ac:dyDescent="0.35">
      <c r="A3956" s="20"/>
      <c r="B3956" s="20"/>
      <c r="C3956" s="20"/>
      <c r="D3956" s="20"/>
      <c r="E3956" s="6"/>
      <c r="F3956" s="6"/>
      <c r="G3956" s="6"/>
      <c r="H3956" s="6"/>
      <c r="I3956" s="6"/>
      <c r="J3956" s="6"/>
      <c r="K3956" s="6"/>
      <c r="L3956" s="6"/>
      <c r="M3956" s="6"/>
      <c r="N3956" s="6"/>
      <c r="O3956" s="6"/>
      <c r="P3956" s="6"/>
      <c r="Q3956" s="6"/>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21"/>
      <c r="AR3956" s="21"/>
      <c r="AS3956" s="21"/>
      <c r="AT3956" s="6"/>
      <c r="AU3956" s="6"/>
      <c r="AV3956" s="6"/>
      <c r="AW3956" s="6"/>
    </row>
    <row r="3957" spans="1:49" x14ac:dyDescent="0.35">
      <c r="A3957" s="20"/>
      <c r="B3957" s="20"/>
      <c r="C3957" s="20"/>
      <c r="D3957" s="20"/>
      <c r="E3957" s="6"/>
      <c r="F3957" s="6"/>
      <c r="G3957" s="6"/>
      <c r="H3957" s="6"/>
      <c r="I3957" s="6"/>
      <c r="J3957" s="6"/>
      <c r="K3957" s="6"/>
      <c r="L3957" s="6"/>
      <c r="M3957" s="6"/>
      <c r="N3957" s="6"/>
      <c r="O3957" s="6"/>
      <c r="P3957" s="6"/>
      <c r="Q3957" s="6"/>
      <c r="R3957" s="6"/>
      <c r="S3957" s="6"/>
      <c r="T3957" s="6"/>
      <c r="U3957" s="6"/>
      <c r="V3957" s="6"/>
      <c r="W3957" s="6"/>
      <c r="X3957" s="6"/>
      <c r="Y3957" s="6"/>
      <c r="Z3957" s="6"/>
      <c r="AA3957" s="6"/>
      <c r="AB3957" s="6"/>
      <c r="AC3957" s="6"/>
      <c r="AD3957" s="6"/>
      <c r="AE3957" s="6"/>
      <c r="AF3957" s="6"/>
      <c r="AG3957" s="6"/>
      <c r="AH3957" s="6"/>
      <c r="AI3957" s="6"/>
      <c r="AJ3957" s="6"/>
      <c r="AK3957" s="6"/>
      <c r="AL3957" s="6"/>
      <c r="AM3957" s="6"/>
      <c r="AN3957" s="6"/>
      <c r="AO3957" s="6"/>
      <c r="AP3957" s="6"/>
      <c r="AQ3957" s="21"/>
      <c r="AR3957" s="21"/>
      <c r="AS3957" s="21"/>
      <c r="AT3957" s="6"/>
      <c r="AU3957" s="6"/>
      <c r="AV3957" s="6"/>
      <c r="AW3957" s="6"/>
    </row>
    <row r="3958" spans="1:49" x14ac:dyDescent="0.35">
      <c r="A3958" s="20"/>
      <c r="B3958" s="20"/>
      <c r="C3958" s="20"/>
      <c r="D3958" s="20"/>
      <c r="E3958" s="6"/>
      <c r="F3958" s="6"/>
      <c r="G3958" s="6"/>
      <c r="H3958" s="6"/>
      <c r="I3958" s="6"/>
      <c r="J3958" s="6"/>
      <c r="K3958" s="6"/>
      <c r="L3958" s="6"/>
      <c r="M3958" s="6"/>
      <c r="N3958" s="6"/>
      <c r="O3958" s="6"/>
      <c r="P3958" s="6"/>
      <c r="Q3958" s="6"/>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21"/>
      <c r="AR3958" s="21"/>
      <c r="AS3958" s="21"/>
      <c r="AT3958" s="6"/>
      <c r="AU3958" s="6"/>
      <c r="AV3958" s="6"/>
      <c r="AW3958" s="6"/>
    </row>
    <row r="3959" spans="1:49" x14ac:dyDescent="0.35">
      <c r="A3959" s="20"/>
      <c r="B3959" s="20"/>
      <c r="C3959" s="20"/>
      <c r="D3959" s="20"/>
      <c r="E3959" s="6"/>
      <c r="F3959" s="6"/>
      <c r="G3959" s="6"/>
      <c r="H3959" s="6"/>
      <c r="I3959" s="6"/>
      <c r="J3959" s="6"/>
      <c r="K3959" s="6"/>
      <c r="L3959" s="6"/>
      <c r="M3959" s="6"/>
      <c r="N3959" s="6"/>
      <c r="O3959" s="6"/>
      <c r="P3959" s="6"/>
      <c r="Q3959" s="6"/>
      <c r="R3959" s="6"/>
      <c r="S3959" s="6"/>
      <c r="T3959" s="6"/>
      <c r="U3959" s="6"/>
      <c r="V3959" s="6"/>
      <c r="W3959" s="6"/>
      <c r="X3959" s="6"/>
      <c r="Y3959" s="6"/>
      <c r="Z3959" s="6"/>
      <c r="AA3959" s="6"/>
      <c r="AB3959" s="6"/>
      <c r="AC3959" s="6"/>
      <c r="AD3959" s="6"/>
      <c r="AE3959" s="6"/>
      <c r="AF3959" s="6"/>
      <c r="AG3959" s="6"/>
      <c r="AH3959" s="6"/>
      <c r="AI3959" s="6"/>
      <c r="AJ3959" s="6"/>
      <c r="AK3959" s="6"/>
      <c r="AL3959" s="6"/>
      <c r="AM3959" s="6"/>
      <c r="AN3959" s="6"/>
      <c r="AO3959" s="6"/>
      <c r="AP3959" s="6"/>
      <c r="AQ3959" s="21"/>
      <c r="AR3959" s="21"/>
      <c r="AS3959" s="21"/>
      <c r="AT3959" s="6"/>
      <c r="AU3959" s="6"/>
      <c r="AV3959" s="6"/>
      <c r="AW3959" s="6"/>
    </row>
    <row r="3960" spans="1:49" x14ac:dyDescent="0.35">
      <c r="A3960" s="20"/>
      <c r="B3960" s="20"/>
      <c r="C3960" s="20"/>
      <c r="D3960" s="20"/>
      <c r="E3960" s="6"/>
      <c r="F3960" s="6"/>
      <c r="G3960" s="6"/>
      <c r="H3960" s="6"/>
      <c r="I3960" s="6"/>
      <c r="J3960" s="6"/>
      <c r="K3960" s="6"/>
      <c r="L3960" s="6"/>
      <c r="M3960" s="6"/>
      <c r="N3960" s="6"/>
      <c r="O3960" s="6"/>
      <c r="P3960" s="6"/>
      <c r="Q3960" s="6"/>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21"/>
      <c r="AR3960" s="21"/>
      <c r="AS3960" s="21"/>
      <c r="AT3960" s="6"/>
      <c r="AU3960" s="6"/>
      <c r="AV3960" s="6"/>
      <c r="AW3960" s="6"/>
    </row>
    <row r="3961" spans="1:49" x14ac:dyDescent="0.35">
      <c r="A3961" s="20"/>
      <c r="B3961" s="20"/>
      <c r="C3961" s="20"/>
      <c r="D3961" s="20"/>
      <c r="E3961" s="6"/>
      <c r="F3961" s="6"/>
      <c r="G3961" s="6"/>
      <c r="H3961" s="6"/>
      <c r="I3961" s="6"/>
      <c r="J3961" s="6"/>
      <c r="K3961" s="6"/>
      <c r="L3961" s="6"/>
      <c r="M3961" s="6"/>
      <c r="N3961" s="6"/>
      <c r="O3961" s="6"/>
      <c r="P3961" s="6"/>
      <c r="Q3961" s="6"/>
      <c r="R3961" s="6"/>
      <c r="S3961" s="6"/>
      <c r="T3961" s="6"/>
      <c r="U3961" s="6"/>
      <c r="V3961" s="6"/>
      <c r="W3961" s="6"/>
      <c r="X3961" s="6"/>
      <c r="Y3961" s="6"/>
      <c r="Z3961" s="6"/>
      <c r="AA3961" s="6"/>
      <c r="AB3961" s="6"/>
      <c r="AC3961" s="6"/>
      <c r="AD3961" s="6"/>
      <c r="AE3961" s="6"/>
      <c r="AF3961" s="6"/>
      <c r="AG3961" s="6"/>
      <c r="AH3961" s="6"/>
      <c r="AI3961" s="6"/>
      <c r="AJ3961" s="6"/>
      <c r="AK3961" s="6"/>
      <c r="AL3961" s="6"/>
      <c r="AM3961" s="6"/>
      <c r="AN3961" s="6"/>
      <c r="AO3961" s="6"/>
      <c r="AP3961" s="6"/>
      <c r="AQ3961" s="21"/>
      <c r="AR3961" s="21"/>
      <c r="AS3961" s="21"/>
      <c r="AT3961" s="6"/>
      <c r="AU3961" s="6"/>
      <c r="AV3961" s="6"/>
      <c r="AW3961" s="6"/>
    </row>
    <row r="3962" spans="1:49" x14ac:dyDescent="0.35">
      <c r="A3962" s="20"/>
      <c r="B3962" s="20"/>
      <c r="C3962" s="20"/>
      <c r="D3962" s="20"/>
      <c r="E3962" s="6"/>
      <c r="F3962" s="6"/>
      <c r="G3962" s="6"/>
      <c r="H3962" s="6"/>
      <c r="I3962" s="6"/>
      <c r="J3962" s="6"/>
      <c r="K3962" s="6"/>
      <c r="L3962" s="6"/>
      <c r="M3962" s="6"/>
      <c r="N3962" s="6"/>
      <c r="O3962" s="6"/>
      <c r="P3962" s="6"/>
      <c r="Q3962" s="6"/>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21"/>
      <c r="AR3962" s="21"/>
      <c r="AS3962" s="21"/>
      <c r="AT3962" s="6"/>
      <c r="AU3962" s="6"/>
      <c r="AV3962" s="6"/>
      <c r="AW3962" s="6"/>
    </row>
    <row r="3963" spans="1:49" x14ac:dyDescent="0.35">
      <c r="A3963" s="20"/>
      <c r="B3963" s="20"/>
      <c r="C3963" s="20"/>
      <c r="D3963" s="20"/>
      <c r="E3963" s="6"/>
      <c r="F3963" s="6"/>
      <c r="G3963" s="6"/>
      <c r="H3963" s="6"/>
      <c r="I3963" s="6"/>
      <c r="J3963" s="6"/>
      <c r="K3963" s="6"/>
      <c r="L3963" s="6"/>
      <c r="M3963" s="6"/>
      <c r="N3963" s="6"/>
      <c r="O3963" s="6"/>
      <c r="P3963" s="6"/>
      <c r="Q3963" s="6"/>
      <c r="R3963" s="6"/>
      <c r="S3963" s="6"/>
      <c r="T3963" s="6"/>
      <c r="U3963" s="6"/>
      <c r="V3963" s="6"/>
      <c r="W3963" s="6"/>
      <c r="X3963" s="6"/>
      <c r="Y3963" s="6"/>
      <c r="Z3963" s="6"/>
      <c r="AA3963" s="6"/>
      <c r="AB3963" s="6"/>
      <c r="AC3963" s="6"/>
      <c r="AD3963" s="6"/>
      <c r="AE3963" s="6"/>
      <c r="AF3963" s="6"/>
      <c r="AG3963" s="6"/>
      <c r="AH3963" s="6"/>
      <c r="AI3963" s="6"/>
      <c r="AJ3963" s="6"/>
      <c r="AK3963" s="6"/>
      <c r="AL3963" s="6"/>
      <c r="AM3963" s="6"/>
      <c r="AN3963" s="6"/>
      <c r="AO3963" s="6"/>
      <c r="AP3963" s="6"/>
      <c r="AQ3963" s="21"/>
      <c r="AR3963" s="21"/>
      <c r="AS3963" s="21"/>
      <c r="AT3963" s="6"/>
      <c r="AU3963" s="6"/>
      <c r="AV3963" s="6"/>
      <c r="AW3963" s="6"/>
    </row>
    <row r="3964" spans="1:49" x14ac:dyDescent="0.35">
      <c r="A3964" s="20"/>
      <c r="B3964" s="20"/>
      <c r="C3964" s="20"/>
      <c r="D3964" s="20"/>
      <c r="E3964" s="6"/>
      <c r="F3964" s="6"/>
      <c r="G3964" s="6"/>
      <c r="H3964" s="6"/>
      <c r="I3964" s="6"/>
      <c r="J3964" s="6"/>
      <c r="K3964" s="6"/>
      <c r="L3964" s="6"/>
      <c r="M3964" s="6"/>
      <c r="N3964" s="6"/>
      <c r="O3964" s="6"/>
      <c r="P3964" s="6"/>
      <c r="Q3964" s="6"/>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21"/>
      <c r="AR3964" s="21"/>
      <c r="AS3964" s="21"/>
      <c r="AT3964" s="6"/>
      <c r="AU3964" s="6"/>
      <c r="AV3964" s="6"/>
      <c r="AW3964" s="6"/>
    </row>
    <row r="3965" spans="1:49" x14ac:dyDescent="0.35">
      <c r="A3965" s="20"/>
      <c r="B3965" s="20"/>
      <c r="C3965" s="20"/>
      <c r="D3965" s="20"/>
      <c r="E3965" s="6"/>
      <c r="F3965" s="6"/>
      <c r="G3965" s="6"/>
      <c r="H3965" s="6"/>
      <c r="I3965" s="6"/>
      <c r="J3965" s="6"/>
      <c r="K3965" s="6"/>
      <c r="L3965" s="6"/>
      <c r="M3965" s="6"/>
      <c r="N3965" s="6"/>
      <c r="O3965" s="6"/>
      <c r="P3965" s="6"/>
      <c r="Q3965" s="6"/>
      <c r="R3965" s="6"/>
      <c r="S3965" s="6"/>
      <c r="T3965" s="6"/>
      <c r="U3965" s="6"/>
      <c r="V3965" s="6"/>
      <c r="W3965" s="6"/>
      <c r="X3965" s="6"/>
      <c r="Y3965" s="6"/>
      <c r="Z3965" s="6"/>
      <c r="AA3965" s="6"/>
      <c r="AB3965" s="6"/>
      <c r="AC3965" s="6"/>
      <c r="AD3965" s="6"/>
      <c r="AE3965" s="6"/>
      <c r="AF3965" s="6"/>
      <c r="AG3965" s="6"/>
      <c r="AH3965" s="6"/>
      <c r="AI3965" s="6"/>
      <c r="AJ3965" s="6"/>
      <c r="AK3965" s="6"/>
      <c r="AL3965" s="6"/>
      <c r="AM3965" s="6"/>
      <c r="AN3965" s="6"/>
      <c r="AO3965" s="6"/>
      <c r="AP3965" s="6"/>
      <c r="AQ3965" s="21"/>
      <c r="AR3965" s="21"/>
      <c r="AS3965" s="21"/>
      <c r="AT3965" s="6"/>
      <c r="AU3965" s="6"/>
      <c r="AV3965" s="6"/>
      <c r="AW3965" s="6"/>
    </row>
    <row r="3966" spans="1:49" x14ac:dyDescent="0.35">
      <c r="A3966" s="20"/>
      <c r="B3966" s="20"/>
      <c r="C3966" s="20"/>
      <c r="D3966" s="20"/>
      <c r="E3966" s="6"/>
      <c r="F3966" s="6"/>
      <c r="G3966" s="6"/>
      <c r="H3966" s="6"/>
      <c r="I3966" s="6"/>
      <c r="J3966" s="6"/>
      <c r="K3966" s="6"/>
      <c r="L3966" s="6"/>
      <c r="M3966" s="6"/>
      <c r="N3966" s="6"/>
      <c r="O3966" s="6"/>
      <c r="P3966" s="6"/>
      <c r="Q3966" s="6"/>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21"/>
      <c r="AR3966" s="21"/>
      <c r="AS3966" s="21"/>
      <c r="AT3966" s="6"/>
      <c r="AU3966" s="6"/>
      <c r="AV3966" s="6"/>
      <c r="AW3966" s="6"/>
    </row>
    <row r="3967" spans="1:49" x14ac:dyDescent="0.35">
      <c r="A3967" s="20"/>
      <c r="B3967" s="20"/>
      <c r="C3967" s="20"/>
      <c r="D3967" s="20"/>
      <c r="E3967" s="6"/>
      <c r="F3967" s="6"/>
      <c r="G3967" s="6"/>
      <c r="H3967" s="6"/>
      <c r="I3967" s="6"/>
      <c r="J3967" s="6"/>
      <c r="K3967" s="6"/>
      <c r="L3967" s="6"/>
      <c r="M3967" s="6"/>
      <c r="N3967" s="6"/>
      <c r="O3967" s="6"/>
      <c r="P3967" s="6"/>
      <c r="Q3967" s="6"/>
      <c r="R3967" s="6"/>
      <c r="S3967" s="6"/>
      <c r="T3967" s="6"/>
      <c r="U3967" s="6"/>
      <c r="V3967" s="6"/>
      <c r="W3967" s="6"/>
      <c r="X3967" s="6"/>
      <c r="Y3967" s="6"/>
      <c r="Z3967" s="6"/>
      <c r="AA3967" s="6"/>
      <c r="AB3967" s="6"/>
      <c r="AC3967" s="6"/>
      <c r="AD3967" s="6"/>
      <c r="AE3967" s="6"/>
      <c r="AF3967" s="6"/>
      <c r="AG3967" s="6"/>
      <c r="AH3967" s="6"/>
      <c r="AI3967" s="6"/>
      <c r="AJ3967" s="6"/>
      <c r="AK3967" s="6"/>
      <c r="AL3967" s="6"/>
      <c r="AM3967" s="6"/>
      <c r="AN3967" s="6"/>
      <c r="AO3967" s="6"/>
      <c r="AP3967" s="6"/>
      <c r="AQ3967" s="21"/>
      <c r="AR3967" s="21"/>
      <c r="AS3967" s="21"/>
      <c r="AT3967" s="6"/>
      <c r="AU3967" s="6"/>
      <c r="AV3967" s="6"/>
      <c r="AW3967" s="6"/>
    </row>
    <row r="3968" spans="1:49" x14ac:dyDescent="0.35">
      <c r="A3968" s="20"/>
      <c r="B3968" s="20"/>
      <c r="C3968" s="20"/>
      <c r="D3968" s="20"/>
      <c r="E3968" s="6"/>
      <c r="F3968" s="6"/>
      <c r="G3968" s="6"/>
      <c r="H3968" s="6"/>
      <c r="I3968" s="6"/>
      <c r="J3968" s="6"/>
      <c r="K3968" s="6"/>
      <c r="L3968" s="6"/>
      <c r="M3968" s="6"/>
      <c r="N3968" s="6"/>
      <c r="O3968" s="6"/>
      <c r="P3968" s="6"/>
      <c r="Q3968" s="6"/>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21"/>
      <c r="AR3968" s="21"/>
      <c r="AS3968" s="21"/>
      <c r="AT3968" s="6"/>
      <c r="AU3968" s="6"/>
      <c r="AV3968" s="6"/>
      <c r="AW3968" s="6"/>
    </row>
    <row r="3969" spans="1:49" x14ac:dyDescent="0.35">
      <c r="A3969" s="20"/>
      <c r="B3969" s="20"/>
      <c r="C3969" s="20"/>
      <c r="D3969" s="20"/>
      <c r="E3969" s="6"/>
      <c r="F3969" s="6"/>
      <c r="G3969" s="6"/>
      <c r="H3969" s="6"/>
      <c r="I3969" s="6"/>
      <c r="J3969" s="6"/>
      <c r="K3969" s="6"/>
      <c r="L3969" s="6"/>
      <c r="M3969" s="6"/>
      <c r="N3969" s="6"/>
      <c r="O3969" s="6"/>
      <c r="P3969" s="6"/>
      <c r="Q3969" s="6"/>
      <c r="R3969" s="6"/>
      <c r="S3969" s="6"/>
      <c r="T3969" s="6"/>
      <c r="U3969" s="6"/>
      <c r="V3969" s="6"/>
      <c r="W3969" s="6"/>
      <c r="X3969" s="6"/>
      <c r="Y3969" s="6"/>
      <c r="Z3969" s="6"/>
      <c r="AA3969" s="6"/>
      <c r="AB3969" s="6"/>
      <c r="AC3969" s="6"/>
      <c r="AD3969" s="6"/>
      <c r="AE3969" s="6"/>
      <c r="AF3969" s="6"/>
      <c r="AG3969" s="6"/>
      <c r="AH3969" s="6"/>
      <c r="AI3969" s="6"/>
      <c r="AJ3969" s="6"/>
      <c r="AK3969" s="6"/>
      <c r="AL3969" s="6"/>
      <c r="AM3969" s="6"/>
      <c r="AN3969" s="6"/>
      <c r="AO3969" s="6"/>
      <c r="AP3969" s="6"/>
      <c r="AQ3969" s="21"/>
      <c r="AR3969" s="21"/>
      <c r="AS3969" s="21"/>
      <c r="AT3969" s="6"/>
      <c r="AU3969" s="6"/>
      <c r="AV3969" s="6"/>
      <c r="AW3969" s="6"/>
    </row>
    <row r="3970" spans="1:49" x14ac:dyDescent="0.35">
      <c r="A3970" s="20"/>
      <c r="B3970" s="20"/>
      <c r="C3970" s="20"/>
      <c r="D3970" s="20"/>
      <c r="E3970" s="6"/>
      <c r="F3970" s="6"/>
      <c r="G3970" s="6"/>
      <c r="H3970" s="6"/>
      <c r="I3970" s="6"/>
      <c r="J3970" s="6"/>
      <c r="K3970" s="6"/>
      <c r="L3970" s="6"/>
      <c r="M3970" s="6"/>
      <c r="N3970" s="6"/>
      <c r="O3970" s="6"/>
      <c r="P3970" s="6"/>
      <c r="Q3970" s="6"/>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21"/>
      <c r="AR3970" s="21"/>
      <c r="AS3970" s="21"/>
      <c r="AT3970" s="6"/>
      <c r="AU3970" s="6"/>
      <c r="AV3970" s="6"/>
      <c r="AW3970" s="6"/>
    </row>
    <row r="3971" spans="1:49" x14ac:dyDescent="0.35">
      <c r="A3971" s="20"/>
      <c r="B3971" s="20"/>
      <c r="C3971" s="20"/>
      <c r="D3971" s="20"/>
      <c r="E3971" s="6"/>
      <c r="F3971" s="6"/>
      <c r="G3971" s="6"/>
      <c r="H3971" s="6"/>
      <c r="I3971" s="6"/>
      <c r="J3971" s="6"/>
      <c r="K3971" s="6"/>
      <c r="L3971" s="6"/>
      <c r="M3971" s="6"/>
      <c r="N3971" s="6"/>
      <c r="O3971" s="6"/>
      <c r="P3971" s="6"/>
      <c r="Q3971" s="6"/>
      <c r="R3971" s="6"/>
      <c r="S3971" s="6"/>
      <c r="T3971" s="6"/>
      <c r="U3971" s="6"/>
      <c r="V3971" s="6"/>
      <c r="W3971" s="6"/>
      <c r="X3971" s="6"/>
      <c r="Y3971" s="6"/>
      <c r="Z3971" s="6"/>
      <c r="AA3971" s="6"/>
      <c r="AB3971" s="6"/>
      <c r="AC3971" s="6"/>
      <c r="AD3971" s="6"/>
      <c r="AE3971" s="6"/>
      <c r="AF3971" s="6"/>
      <c r="AG3971" s="6"/>
      <c r="AH3971" s="6"/>
      <c r="AI3971" s="6"/>
      <c r="AJ3971" s="6"/>
      <c r="AK3971" s="6"/>
      <c r="AL3971" s="6"/>
      <c r="AM3971" s="6"/>
      <c r="AN3971" s="6"/>
      <c r="AO3971" s="6"/>
      <c r="AP3971" s="6"/>
      <c r="AQ3971" s="21"/>
      <c r="AR3971" s="21"/>
      <c r="AS3971" s="21"/>
      <c r="AT3971" s="6"/>
      <c r="AU3971" s="6"/>
      <c r="AV3971" s="6"/>
      <c r="AW3971" s="6"/>
    </row>
    <row r="3972" spans="1:49" x14ac:dyDescent="0.35">
      <c r="A3972" s="20"/>
      <c r="B3972" s="20"/>
      <c r="C3972" s="20"/>
      <c r="D3972" s="20"/>
      <c r="E3972" s="6"/>
      <c r="F3972" s="6"/>
      <c r="G3972" s="6"/>
      <c r="H3972" s="6"/>
      <c r="I3972" s="6"/>
      <c r="J3972" s="6"/>
      <c r="K3972" s="6"/>
      <c r="L3972" s="6"/>
      <c r="M3972" s="6"/>
      <c r="N3972" s="6"/>
      <c r="O3972" s="6"/>
      <c r="P3972" s="6"/>
      <c r="Q3972" s="6"/>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21"/>
      <c r="AR3972" s="21"/>
      <c r="AS3972" s="21"/>
      <c r="AT3972" s="6"/>
      <c r="AU3972" s="6"/>
      <c r="AV3972" s="6"/>
      <c r="AW3972" s="6"/>
    </row>
    <row r="3973" spans="1:49" x14ac:dyDescent="0.35">
      <c r="A3973" s="20"/>
      <c r="B3973" s="20"/>
      <c r="C3973" s="20"/>
      <c r="D3973" s="20"/>
      <c r="E3973" s="6"/>
      <c r="F3973" s="6"/>
      <c r="G3973" s="6"/>
      <c r="H3973" s="6"/>
      <c r="I3973" s="6"/>
      <c r="J3973" s="6"/>
      <c r="K3973" s="6"/>
      <c r="L3973" s="6"/>
      <c r="M3973" s="6"/>
      <c r="N3973" s="6"/>
      <c r="O3973" s="6"/>
      <c r="P3973" s="6"/>
      <c r="Q3973" s="6"/>
      <c r="R3973" s="6"/>
      <c r="S3973" s="6"/>
      <c r="T3973" s="6"/>
      <c r="U3973" s="6"/>
      <c r="V3973" s="6"/>
      <c r="W3973" s="6"/>
      <c r="X3973" s="6"/>
      <c r="Y3973" s="6"/>
      <c r="Z3973" s="6"/>
      <c r="AA3973" s="6"/>
      <c r="AB3973" s="6"/>
      <c r="AC3973" s="6"/>
      <c r="AD3973" s="6"/>
      <c r="AE3973" s="6"/>
      <c r="AF3973" s="6"/>
      <c r="AG3973" s="6"/>
      <c r="AH3973" s="6"/>
      <c r="AI3973" s="6"/>
      <c r="AJ3973" s="6"/>
      <c r="AK3973" s="6"/>
      <c r="AL3973" s="6"/>
      <c r="AM3973" s="6"/>
      <c r="AN3973" s="6"/>
      <c r="AO3973" s="6"/>
      <c r="AP3973" s="6"/>
      <c r="AQ3973" s="21"/>
      <c r="AR3973" s="21"/>
      <c r="AS3973" s="21"/>
      <c r="AT3973" s="6"/>
      <c r="AU3973" s="6"/>
      <c r="AV3973" s="6"/>
      <c r="AW3973" s="6"/>
    </row>
    <row r="3974" spans="1:49" x14ac:dyDescent="0.35">
      <c r="A3974" s="20"/>
      <c r="B3974" s="20"/>
      <c r="C3974" s="20"/>
      <c r="D3974" s="20"/>
      <c r="E3974" s="6"/>
      <c r="F3974" s="6"/>
      <c r="G3974" s="6"/>
      <c r="H3974" s="6"/>
      <c r="I3974" s="6"/>
      <c r="J3974" s="6"/>
      <c r="K3974" s="6"/>
      <c r="L3974" s="6"/>
      <c r="M3974" s="6"/>
      <c r="N3974" s="6"/>
      <c r="O3974" s="6"/>
      <c r="P3974" s="6"/>
      <c r="Q3974" s="6"/>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21"/>
      <c r="AR3974" s="21"/>
      <c r="AS3974" s="21"/>
      <c r="AT3974" s="6"/>
      <c r="AU3974" s="6"/>
      <c r="AV3974" s="6"/>
      <c r="AW3974" s="6"/>
    </row>
    <row r="3975" spans="1:49" x14ac:dyDescent="0.35">
      <c r="A3975" s="20"/>
      <c r="B3975" s="20"/>
      <c r="C3975" s="20"/>
      <c r="D3975" s="20"/>
      <c r="E3975" s="6"/>
      <c r="F3975" s="6"/>
      <c r="G3975" s="6"/>
      <c r="H3975" s="6"/>
      <c r="I3975" s="6"/>
      <c r="J3975" s="6"/>
      <c r="K3975" s="6"/>
      <c r="L3975" s="6"/>
      <c r="M3975" s="6"/>
      <c r="N3975" s="6"/>
      <c r="O3975" s="6"/>
      <c r="P3975" s="6"/>
      <c r="Q3975" s="6"/>
      <c r="R3975" s="6"/>
      <c r="S3975" s="6"/>
      <c r="T3975" s="6"/>
      <c r="U3975" s="6"/>
      <c r="V3975" s="6"/>
      <c r="W3975" s="6"/>
      <c r="X3975" s="6"/>
      <c r="Y3975" s="6"/>
      <c r="Z3975" s="6"/>
      <c r="AA3975" s="6"/>
      <c r="AB3975" s="6"/>
      <c r="AC3975" s="6"/>
      <c r="AD3975" s="6"/>
      <c r="AE3975" s="6"/>
      <c r="AF3975" s="6"/>
      <c r="AG3975" s="6"/>
      <c r="AH3975" s="6"/>
      <c r="AI3975" s="6"/>
      <c r="AJ3975" s="6"/>
      <c r="AK3975" s="6"/>
      <c r="AL3975" s="6"/>
      <c r="AM3975" s="6"/>
      <c r="AN3975" s="6"/>
      <c r="AO3975" s="6"/>
      <c r="AP3975" s="6"/>
      <c r="AQ3975" s="21"/>
      <c r="AR3975" s="21"/>
      <c r="AS3975" s="21"/>
      <c r="AT3975" s="6"/>
      <c r="AU3975" s="6"/>
      <c r="AV3975" s="6"/>
      <c r="AW3975" s="6"/>
    </row>
    <row r="3976" spans="1:49" x14ac:dyDescent="0.35">
      <c r="A3976" s="20"/>
      <c r="B3976" s="20"/>
      <c r="C3976" s="20"/>
      <c r="D3976" s="20"/>
      <c r="E3976" s="6"/>
      <c r="F3976" s="6"/>
      <c r="G3976" s="6"/>
      <c r="H3976" s="6"/>
      <c r="I3976" s="6"/>
      <c r="J3976" s="6"/>
      <c r="K3976" s="6"/>
      <c r="L3976" s="6"/>
      <c r="M3976" s="6"/>
      <c r="N3976" s="6"/>
      <c r="O3976" s="6"/>
      <c r="P3976" s="6"/>
      <c r="Q3976" s="6"/>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21"/>
      <c r="AR3976" s="21"/>
      <c r="AS3976" s="21"/>
      <c r="AT3976" s="6"/>
      <c r="AU3976" s="6"/>
      <c r="AV3976" s="6"/>
      <c r="AW3976" s="6"/>
    </row>
    <row r="3977" spans="1:49" x14ac:dyDescent="0.35">
      <c r="A3977" s="20"/>
      <c r="B3977" s="20"/>
      <c r="C3977" s="20"/>
      <c r="D3977" s="20"/>
      <c r="E3977" s="6"/>
      <c r="F3977" s="6"/>
      <c r="G3977" s="6"/>
      <c r="H3977" s="6"/>
      <c r="I3977" s="6"/>
      <c r="J3977" s="6"/>
      <c r="K3977" s="6"/>
      <c r="L3977" s="6"/>
      <c r="M3977" s="6"/>
      <c r="N3977" s="6"/>
      <c r="O3977" s="6"/>
      <c r="P3977" s="6"/>
      <c r="Q3977" s="6"/>
      <c r="R3977" s="6"/>
      <c r="S3977" s="6"/>
      <c r="T3977" s="6"/>
      <c r="U3977" s="6"/>
      <c r="V3977" s="6"/>
      <c r="W3977" s="6"/>
      <c r="X3977" s="6"/>
      <c r="Y3977" s="6"/>
      <c r="Z3977" s="6"/>
      <c r="AA3977" s="6"/>
      <c r="AB3977" s="6"/>
      <c r="AC3977" s="6"/>
      <c r="AD3977" s="6"/>
      <c r="AE3977" s="6"/>
      <c r="AF3977" s="6"/>
      <c r="AG3977" s="6"/>
      <c r="AH3977" s="6"/>
      <c r="AI3977" s="6"/>
      <c r="AJ3977" s="6"/>
      <c r="AK3977" s="6"/>
      <c r="AL3977" s="6"/>
      <c r="AM3977" s="6"/>
      <c r="AN3977" s="6"/>
      <c r="AO3977" s="6"/>
      <c r="AP3977" s="6"/>
      <c r="AQ3977" s="21"/>
      <c r="AR3977" s="21"/>
      <c r="AS3977" s="21"/>
      <c r="AT3977" s="6"/>
      <c r="AU3977" s="6"/>
      <c r="AV3977" s="6"/>
      <c r="AW3977" s="6"/>
    </row>
    <row r="3978" spans="1:49" x14ac:dyDescent="0.35">
      <c r="A3978" s="20"/>
      <c r="B3978" s="20"/>
      <c r="C3978" s="20"/>
      <c r="D3978" s="20"/>
      <c r="E3978" s="6"/>
      <c r="F3978" s="6"/>
      <c r="G3978" s="6"/>
      <c r="H3978" s="6"/>
      <c r="I3978" s="6"/>
      <c r="J3978" s="6"/>
      <c r="K3978" s="6"/>
      <c r="L3978" s="6"/>
      <c r="M3978" s="6"/>
      <c r="N3978" s="6"/>
      <c r="O3978" s="6"/>
      <c r="P3978" s="6"/>
      <c r="Q3978" s="6"/>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21"/>
      <c r="AR3978" s="21"/>
      <c r="AS3978" s="21"/>
      <c r="AT3978" s="6"/>
      <c r="AU3978" s="6"/>
      <c r="AV3978" s="6"/>
      <c r="AW3978" s="6"/>
    </row>
    <row r="3979" spans="1:49" x14ac:dyDescent="0.35">
      <c r="A3979" s="20"/>
      <c r="B3979" s="20"/>
      <c r="C3979" s="20"/>
      <c r="D3979" s="20"/>
      <c r="E3979" s="6"/>
      <c r="F3979" s="6"/>
      <c r="G3979" s="6"/>
      <c r="H3979" s="6"/>
      <c r="I3979" s="6"/>
      <c r="J3979" s="6"/>
      <c r="K3979" s="6"/>
      <c r="L3979" s="6"/>
      <c r="M3979" s="6"/>
      <c r="N3979" s="6"/>
      <c r="O3979" s="6"/>
      <c r="P3979" s="6"/>
      <c r="Q3979" s="6"/>
      <c r="R3979" s="6"/>
      <c r="S3979" s="6"/>
      <c r="T3979" s="6"/>
      <c r="U3979" s="6"/>
      <c r="V3979" s="6"/>
      <c r="W3979" s="6"/>
      <c r="X3979" s="6"/>
      <c r="Y3979" s="6"/>
      <c r="Z3979" s="6"/>
      <c r="AA3979" s="6"/>
      <c r="AB3979" s="6"/>
      <c r="AC3979" s="6"/>
      <c r="AD3979" s="6"/>
      <c r="AE3979" s="6"/>
      <c r="AF3979" s="6"/>
      <c r="AG3979" s="6"/>
      <c r="AH3979" s="6"/>
      <c r="AI3979" s="6"/>
      <c r="AJ3979" s="6"/>
      <c r="AK3979" s="6"/>
      <c r="AL3979" s="6"/>
      <c r="AM3979" s="6"/>
      <c r="AN3979" s="6"/>
      <c r="AO3979" s="6"/>
      <c r="AP3979" s="6"/>
      <c r="AQ3979" s="21"/>
      <c r="AR3979" s="21"/>
      <c r="AS3979" s="21"/>
      <c r="AT3979" s="6"/>
      <c r="AU3979" s="6"/>
      <c r="AV3979" s="6"/>
      <c r="AW3979" s="6"/>
    </row>
    <row r="3980" spans="1:49" x14ac:dyDescent="0.35">
      <c r="A3980" s="20"/>
      <c r="B3980" s="20"/>
      <c r="C3980" s="20"/>
      <c r="D3980" s="20"/>
      <c r="E3980" s="6"/>
      <c r="F3980" s="6"/>
      <c r="G3980" s="6"/>
      <c r="H3980" s="6"/>
      <c r="I3980" s="6"/>
      <c r="J3980" s="6"/>
      <c r="K3980" s="6"/>
      <c r="L3980" s="6"/>
      <c r="M3980" s="6"/>
      <c r="N3980" s="6"/>
      <c r="O3980" s="6"/>
      <c r="P3980" s="6"/>
      <c r="Q3980" s="6"/>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21"/>
      <c r="AR3980" s="21"/>
      <c r="AS3980" s="21"/>
      <c r="AT3980" s="6"/>
      <c r="AU3980" s="6"/>
      <c r="AV3980" s="6"/>
      <c r="AW3980" s="6"/>
    </row>
    <row r="3981" spans="1:49" x14ac:dyDescent="0.35">
      <c r="A3981" s="20"/>
      <c r="B3981" s="20"/>
      <c r="C3981" s="20"/>
      <c r="D3981" s="20"/>
      <c r="E3981" s="6"/>
      <c r="F3981" s="6"/>
      <c r="G3981" s="6"/>
      <c r="H3981" s="6"/>
      <c r="I3981" s="6"/>
      <c r="J3981" s="6"/>
      <c r="K3981" s="6"/>
      <c r="L3981" s="6"/>
      <c r="M3981" s="6"/>
      <c r="N3981" s="6"/>
      <c r="O3981" s="6"/>
      <c r="P3981" s="6"/>
      <c r="Q3981" s="6"/>
      <c r="R3981" s="6"/>
      <c r="S3981" s="6"/>
      <c r="T3981" s="6"/>
      <c r="U3981" s="6"/>
      <c r="V3981" s="6"/>
      <c r="W3981" s="6"/>
      <c r="X3981" s="6"/>
      <c r="Y3981" s="6"/>
      <c r="Z3981" s="6"/>
      <c r="AA3981" s="6"/>
      <c r="AB3981" s="6"/>
      <c r="AC3981" s="6"/>
      <c r="AD3981" s="6"/>
      <c r="AE3981" s="6"/>
      <c r="AF3981" s="6"/>
      <c r="AG3981" s="6"/>
      <c r="AH3981" s="6"/>
      <c r="AI3981" s="6"/>
      <c r="AJ3981" s="6"/>
      <c r="AK3981" s="6"/>
      <c r="AL3981" s="6"/>
      <c r="AM3981" s="6"/>
      <c r="AN3981" s="6"/>
      <c r="AO3981" s="6"/>
      <c r="AP3981" s="6"/>
      <c r="AQ3981" s="21"/>
      <c r="AR3981" s="21"/>
      <c r="AS3981" s="21"/>
      <c r="AT3981" s="6"/>
      <c r="AU3981" s="6"/>
      <c r="AV3981" s="6"/>
      <c r="AW3981" s="6"/>
    </row>
    <row r="3982" spans="1:49" x14ac:dyDescent="0.35">
      <c r="A3982" s="20"/>
      <c r="B3982" s="20"/>
      <c r="C3982" s="20"/>
      <c r="D3982" s="20"/>
      <c r="E3982" s="6"/>
      <c r="F3982" s="6"/>
      <c r="G3982" s="6"/>
      <c r="H3982" s="6"/>
      <c r="I3982" s="6"/>
      <c r="J3982" s="6"/>
      <c r="K3982" s="6"/>
      <c r="L3982" s="6"/>
      <c r="M3982" s="6"/>
      <c r="N3982" s="6"/>
      <c r="O3982" s="6"/>
      <c r="P3982" s="6"/>
      <c r="Q3982" s="6"/>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21"/>
      <c r="AR3982" s="21"/>
      <c r="AS3982" s="21"/>
      <c r="AT3982" s="6"/>
      <c r="AU3982" s="6"/>
      <c r="AV3982" s="6"/>
      <c r="AW3982" s="6"/>
    </row>
    <row r="3983" spans="1:49" x14ac:dyDescent="0.35">
      <c r="A3983" s="20"/>
      <c r="B3983" s="20"/>
      <c r="C3983" s="20"/>
      <c r="D3983" s="20"/>
      <c r="E3983" s="6"/>
      <c r="F3983" s="6"/>
      <c r="G3983" s="6"/>
      <c r="H3983" s="6"/>
      <c r="I3983" s="6"/>
      <c r="J3983" s="6"/>
      <c r="K3983" s="6"/>
      <c r="L3983" s="6"/>
      <c r="M3983" s="6"/>
      <c r="N3983" s="6"/>
      <c r="O3983" s="6"/>
      <c r="P3983" s="6"/>
      <c r="Q3983" s="6"/>
      <c r="R3983" s="6"/>
      <c r="S3983" s="6"/>
      <c r="T3983" s="6"/>
      <c r="U3983" s="6"/>
      <c r="V3983" s="6"/>
      <c r="W3983" s="6"/>
      <c r="X3983" s="6"/>
      <c r="Y3983" s="6"/>
      <c r="Z3983" s="6"/>
      <c r="AA3983" s="6"/>
      <c r="AB3983" s="6"/>
      <c r="AC3983" s="6"/>
      <c r="AD3983" s="6"/>
      <c r="AE3983" s="6"/>
      <c r="AF3983" s="6"/>
      <c r="AG3983" s="6"/>
      <c r="AH3983" s="6"/>
      <c r="AI3983" s="6"/>
      <c r="AJ3983" s="6"/>
      <c r="AK3983" s="6"/>
      <c r="AL3983" s="6"/>
      <c r="AM3983" s="6"/>
      <c r="AN3983" s="6"/>
      <c r="AO3983" s="6"/>
      <c r="AP3983" s="6"/>
      <c r="AQ3983" s="21"/>
      <c r="AR3983" s="21"/>
      <c r="AS3983" s="21"/>
      <c r="AT3983" s="6"/>
      <c r="AU3983" s="6"/>
      <c r="AV3983" s="6"/>
      <c r="AW3983" s="6"/>
    </row>
    <row r="3984" spans="1:49" x14ac:dyDescent="0.35">
      <c r="A3984" s="20"/>
      <c r="B3984" s="20"/>
      <c r="C3984" s="20"/>
      <c r="D3984" s="20"/>
      <c r="E3984" s="6"/>
      <c r="F3984" s="6"/>
      <c r="G3984" s="6"/>
      <c r="H3984" s="6"/>
      <c r="I3984" s="6"/>
      <c r="J3984" s="6"/>
      <c r="K3984" s="6"/>
      <c r="L3984" s="6"/>
      <c r="M3984" s="6"/>
      <c r="N3984" s="6"/>
      <c r="O3984" s="6"/>
      <c r="P3984" s="6"/>
      <c r="Q3984" s="6"/>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21"/>
      <c r="AR3984" s="21"/>
      <c r="AS3984" s="21"/>
      <c r="AT3984" s="6"/>
      <c r="AU3984" s="6"/>
      <c r="AV3984" s="6"/>
      <c r="AW3984" s="6"/>
    </row>
    <row r="3985" spans="1:49" x14ac:dyDescent="0.35">
      <c r="A3985" s="20"/>
      <c r="B3985" s="20"/>
      <c r="C3985" s="20"/>
      <c r="D3985" s="20"/>
      <c r="E3985" s="6"/>
      <c r="F3985" s="6"/>
      <c r="G3985" s="6"/>
      <c r="H3985" s="6"/>
      <c r="I3985" s="6"/>
      <c r="J3985" s="6"/>
      <c r="K3985" s="6"/>
      <c r="L3985" s="6"/>
      <c r="M3985" s="6"/>
      <c r="N3985" s="6"/>
      <c r="O3985" s="6"/>
      <c r="P3985" s="6"/>
      <c r="Q3985" s="6"/>
      <c r="R3985" s="6"/>
      <c r="S3985" s="6"/>
      <c r="T3985" s="6"/>
      <c r="U3985" s="6"/>
      <c r="V3985" s="6"/>
      <c r="W3985" s="6"/>
      <c r="X3985" s="6"/>
      <c r="Y3985" s="6"/>
      <c r="Z3985" s="6"/>
      <c r="AA3985" s="6"/>
      <c r="AB3985" s="6"/>
      <c r="AC3985" s="6"/>
      <c r="AD3985" s="6"/>
      <c r="AE3985" s="6"/>
      <c r="AF3985" s="6"/>
      <c r="AG3985" s="6"/>
      <c r="AH3985" s="6"/>
      <c r="AI3985" s="6"/>
      <c r="AJ3985" s="6"/>
      <c r="AK3985" s="6"/>
      <c r="AL3985" s="6"/>
      <c r="AM3985" s="6"/>
      <c r="AN3985" s="6"/>
      <c r="AO3985" s="6"/>
      <c r="AP3985" s="6"/>
      <c r="AQ3985" s="21"/>
      <c r="AR3985" s="21"/>
      <c r="AS3985" s="21"/>
      <c r="AT3985" s="6"/>
      <c r="AU3985" s="6"/>
      <c r="AV3985" s="6"/>
      <c r="AW3985" s="6"/>
    </row>
    <row r="3986" spans="1:49" x14ac:dyDescent="0.35">
      <c r="A3986" s="20"/>
      <c r="B3986" s="20"/>
      <c r="C3986" s="20"/>
      <c r="D3986" s="20"/>
      <c r="E3986" s="6"/>
      <c r="F3986" s="6"/>
      <c r="G3986" s="6"/>
      <c r="H3986" s="6"/>
      <c r="I3986" s="6"/>
      <c r="J3986" s="6"/>
      <c r="K3986" s="6"/>
      <c r="L3986" s="6"/>
      <c r="M3986" s="6"/>
      <c r="N3986" s="6"/>
      <c r="O3986" s="6"/>
      <c r="P3986" s="6"/>
      <c r="Q3986" s="6"/>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21"/>
      <c r="AR3986" s="21"/>
      <c r="AS3986" s="21"/>
      <c r="AT3986" s="6"/>
      <c r="AU3986" s="6"/>
      <c r="AV3986" s="6"/>
      <c r="AW3986" s="6"/>
    </row>
    <row r="3987" spans="1:49" x14ac:dyDescent="0.35">
      <c r="A3987" s="20"/>
      <c r="B3987" s="20"/>
      <c r="C3987" s="20"/>
      <c r="D3987" s="20"/>
      <c r="E3987" s="6"/>
      <c r="F3987" s="6"/>
      <c r="G3987" s="6"/>
      <c r="H3987" s="6"/>
      <c r="I3987" s="6"/>
      <c r="J3987" s="6"/>
      <c r="K3987" s="6"/>
      <c r="L3987" s="6"/>
      <c r="M3987" s="6"/>
      <c r="N3987" s="6"/>
      <c r="O3987" s="6"/>
      <c r="P3987" s="6"/>
      <c r="Q3987" s="6"/>
      <c r="R3987" s="6"/>
      <c r="S3987" s="6"/>
      <c r="T3987" s="6"/>
      <c r="U3987" s="6"/>
      <c r="V3987" s="6"/>
      <c r="W3987" s="6"/>
      <c r="X3987" s="6"/>
      <c r="Y3987" s="6"/>
      <c r="Z3987" s="6"/>
      <c r="AA3987" s="6"/>
      <c r="AB3987" s="6"/>
      <c r="AC3987" s="6"/>
      <c r="AD3987" s="6"/>
      <c r="AE3987" s="6"/>
      <c r="AF3987" s="6"/>
      <c r="AG3987" s="6"/>
      <c r="AH3987" s="6"/>
      <c r="AI3987" s="6"/>
      <c r="AJ3987" s="6"/>
      <c r="AK3987" s="6"/>
      <c r="AL3987" s="6"/>
      <c r="AM3987" s="6"/>
      <c r="AN3987" s="6"/>
      <c r="AO3987" s="6"/>
      <c r="AP3987" s="6"/>
      <c r="AQ3987" s="21"/>
      <c r="AR3987" s="21"/>
      <c r="AS3987" s="21"/>
      <c r="AT3987" s="6"/>
      <c r="AU3987" s="6"/>
      <c r="AV3987" s="6"/>
      <c r="AW3987" s="6"/>
    </row>
    <row r="3988" spans="1:49" x14ac:dyDescent="0.35">
      <c r="A3988" s="20"/>
      <c r="B3988" s="20"/>
      <c r="C3988" s="20"/>
      <c r="D3988" s="20"/>
      <c r="E3988" s="6"/>
      <c r="F3988" s="6"/>
      <c r="G3988" s="6"/>
      <c r="H3988" s="6"/>
      <c r="I3988" s="6"/>
      <c r="J3988" s="6"/>
      <c r="K3988" s="6"/>
      <c r="L3988" s="6"/>
      <c r="M3988" s="6"/>
      <c r="N3988" s="6"/>
      <c r="O3988" s="6"/>
      <c r="P3988" s="6"/>
      <c r="Q3988" s="6"/>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21"/>
      <c r="AR3988" s="21"/>
      <c r="AS3988" s="21"/>
      <c r="AT3988" s="6"/>
      <c r="AU3988" s="6"/>
      <c r="AV3988" s="6"/>
      <c r="AW3988" s="6"/>
    </row>
    <row r="3989" spans="1:49" x14ac:dyDescent="0.35">
      <c r="A3989" s="20"/>
      <c r="B3989" s="20"/>
      <c r="C3989" s="20"/>
      <c r="D3989" s="20"/>
      <c r="E3989" s="6"/>
      <c r="F3989" s="6"/>
      <c r="G3989" s="6"/>
      <c r="H3989" s="6"/>
      <c r="I3989" s="6"/>
      <c r="J3989" s="6"/>
      <c r="K3989" s="6"/>
      <c r="L3989" s="6"/>
      <c r="M3989" s="6"/>
      <c r="N3989" s="6"/>
      <c r="O3989" s="6"/>
      <c r="P3989" s="6"/>
      <c r="Q3989" s="6"/>
      <c r="R3989" s="6"/>
      <c r="S3989" s="6"/>
      <c r="T3989" s="6"/>
      <c r="U3989" s="6"/>
      <c r="V3989" s="6"/>
      <c r="W3989" s="6"/>
      <c r="X3989" s="6"/>
      <c r="Y3989" s="6"/>
      <c r="Z3989" s="6"/>
      <c r="AA3989" s="6"/>
      <c r="AB3989" s="6"/>
      <c r="AC3989" s="6"/>
      <c r="AD3989" s="6"/>
      <c r="AE3989" s="6"/>
      <c r="AF3989" s="6"/>
      <c r="AG3989" s="6"/>
      <c r="AH3989" s="6"/>
      <c r="AI3989" s="6"/>
      <c r="AJ3989" s="6"/>
      <c r="AK3989" s="6"/>
      <c r="AL3989" s="6"/>
      <c r="AM3989" s="6"/>
      <c r="AN3989" s="6"/>
      <c r="AO3989" s="6"/>
      <c r="AP3989" s="6"/>
      <c r="AQ3989" s="21"/>
      <c r="AR3989" s="21"/>
      <c r="AS3989" s="21"/>
      <c r="AT3989" s="6"/>
      <c r="AU3989" s="6"/>
      <c r="AV3989" s="6"/>
      <c r="AW3989" s="6"/>
    </row>
    <row r="3990" spans="1:49" x14ac:dyDescent="0.35">
      <c r="A3990" s="20"/>
      <c r="B3990" s="20"/>
      <c r="C3990" s="20"/>
      <c r="D3990" s="20"/>
      <c r="E3990" s="6"/>
      <c r="F3990" s="6"/>
      <c r="G3990" s="6"/>
      <c r="H3990" s="6"/>
      <c r="I3990" s="6"/>
      <c r="J3990" s="6"/>
      <c r="K3990" s="6"/>
      <c r="L3990" s="6"/>
      <c r="M3990" s="6"/>
      <c r="N3990" s="6"/>
      <c r="O3990" s="6"/>
      <c r="P3990" s="6"/>
      <c r="Q3990" s="6"/>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21"/>
      <c r="AR3990" s="21"/>
      <c r="AS3990" s="21"/>
      <c r="AT3990" s="6"/>
      <c r="AU3990" s="6"/>
      <c r="AV3990" s="6"/>
      <c r="AW3990" s="6"/>
    </row>
    <row r="3991" spans="1:49" x14ac:dyDescent="0.35">
      <c r="A3991" s="20"/>
      <c r="B3991" s="20"/>
      <c r="C3991" s="20"/>
      <c r="D3991" s="20"/>
      <c r="E3991" s="6"/>
      <c r="F3991" s="6"/>
      <c r="G3991" s="6"/>
      <c r="H3991" s="6"/>
      <c r="I3991" s="6"/>
      <c r="J3991" s="6"/>
      <c r="K3991" s="6"/>
      <c r="L3991" s="6"/>
      <c r="M3991" s="6"/>
      <c r="N3991" s="6"/>
      <c r="O3991" s="6"/>
      <c r="P3991" s="6"/>
      <c r="Q3991" s="6"/>
      <c r="R3991" s="6"/>
      <c r="S3991" s="6"/>
      <c r="T3991" s="6"/>
      <c r="U3991" s="6"/>
      <c r="V3991" s="6"/>
      <c r="W3991" s="6"/>
      <c r="X3991" s="6"/>
      <c r="Y3991" s="6"/>
      <c r="Z3991" s="6"/>
      <c r="AA3991" s="6"/>
      <c r="AB3991" s="6"/>
      <c r="AC3991" s="6"/>
      <c r="AD3991" s="6"/>
      <c r="AE3991" s="6"/>
      <c r="AF3991" s="6"/>
      <c r="AG3991" s="6"/>
      <c r="AH3991" s="6"/>
      <c r="AI3991" s="6"/>
      <c r="AJ3991" s="6"/>
      <c r="AK3991" s="6"/>
      <c r="AL3991" s="6"/>
      <c r="AM3991" s="6"/>
      <c r="AN3991" s="6"/>
      <c r="AO3991" s="6"/>
      <c r="AP3991" s="6"/>
      <c r="AQ3991" s="21"/>
      <c r="AR3991" s="21"/>
      <c r="AS3991" s="21"/>
      <c r="AT3991" s="6"/>
      <c r="AU3991" s="6"/>
      <c r="AV3991" s="6"/>
      <c r="AW3991" s="6"/>
    </row>
    <row r="3992" spans="1:49" x14ac:dyDescent="0.35">
      <c r="A3992" s="20"/>
      <c r="B3992" s="20"/>
      <c r="C3992" s="20"/>
      <c r="D3992" s="20"/>
      <c r="E3992" s="6"/>
      <c r="F3992" s="6"/>
      <c r="G3992" s="6"/>
      <c r="H3992" s="6"/>
      <c r="I3992" s="6"/>
      <c r="J3992" s="6"/>
      <c r="K3992" s="6"/>
      <c r="L3992" s="6"/>
      <c r="M3992" s="6"/>
      <c r="N3992" s="6"/>
      <c r="O3992" s="6"/>
      <c r="P3992" s="6"/>
      <c r="Q3992" s="6"/>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21"/>
      <c r="AR3992" s="21"/>
      <c r="AS3992" s="21"/>
      <c r="AT3992" s="6"/>
      <c r="AU3992" s="6"/>
      <c r="AV3992" s="6"/>
      <c r="AW3992" s="6"/>
    </row>
    <row r="3993" spans="1:49" x14ac:dyDescent="0.35">
      <c r="A3993" s="20"/>
      <c r="B3993" s="20"/>
      <c r="C3993" s="20"/>
      <c r="D3993" s="20"/>
      <c r="E3993" s="6"/>
      <c r="F3993" s="6"/>
      <c r="G3993" s="6"/>
      <c r="H3993" s="6"/>
      <c r="I3993" s="6"/>
      <c r="J3993" s="6"/>
      <c r="K3993" s="6"/>
      <c r="L3993" s="6"/>
      <c r="M3993" s="6"/>
      <c r="N3993" s="6"/>
      <c r="O3993" s="6"/>
      <c r="P3993" s="6"/>
      <c r="Q3993" s="6"/>
      <c r="R3993" s="6"/>
      <c r="S3993" s="6"/>
      <c r="T3993" s="6"/>
      <c r="U3993" s="6"/>
      <c r="V3993" s="6"/>
      <c r="W3993" s="6"/>
      <c r="X3993" s="6"/>
      <c r="Y3993" s="6"/>
      <c r="Z3993" s="6"/>
      <c r="AA3993" s="6"/>
      <c r="AB3993" s="6"/>
      <c r="AC3993" s="6"/>
      <c r="AD3993" s="6"/>
      <c r="AE3993" s="6"/>
      <c r="AF3993" s="6"/>
      <c r="AG3993" s="6"/>
      <c r="AH3993" s="6"/>
      <c r="AI3993" s="6"/>
      <c r="AJ3993" s="6"/>
      <c r="AK3993" s="6"/>
      <c r="AL3993" s="6"/>
      <c r="AM3993" s="6"/>
      <c r="AN3993" s="6"/>
      <c r="AO3993" s="6"/>
      <c r="AP3993" s="6"/>
      <c r="AQ3993" s="21"/>
      <c r="AR3993" s="21"/>
      <c r="AS3993" s="21"/>
      <c r="AT3993" s="6"/>
      <c r="AU3993" s="6"/>
      <c r="AV3993" s="6"/>
      <c r="AW3993" s="6"/>
    </row>
    <row r="3994" spans="1:49" x14ac:dyDescent="0.35">
      <c r="A3994" s="20"/>
      <c r="B3994" s="20"/>
      <c r="C3994" s="20"/>
      <c r="D3994" s="20"/>
      <c r="E3994" s="6"/>
      <c r="F3994" s="6"/>
      <c r="G3994" s="6"/>
      <c r="H3994" s="6"/>
      <c r="I3994" s="6"/>
      <c r="J3994" s="6"/>
      <c r="K3994" s="6"/>
      <c r="L3994" s="6"/>
      <c r="M3994" s="6"/>
      <c r="N3994" s="6"/>
      <c r="O3994" s="6"/>
      <c r="P3994" s="6"/>
      <c r="Q3994" s="6"/>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21"/>
      <c r="AR3994" s="21"/>
      <c r="AS3994" s="21"/>
      <c r="AT3994" s="6"/>
      <c r="AU3994" s="6"/>
      <c r="AV3994" s="6"/>
      <c r="AW3994" s="6"/>
    </row>
    <row r="3995" spans="1:49" x14ac:dyDescent="0.35">
      <c r="A3995" s="20"/>
      <c r="B3995" s="20"/>
      <c r="C3995" s="20"/>
      <c r="D3995" s="20"/>
      <c r="E3995" s="6"/>
      <c r="F3995" s="6"/>
      <c r="G3995" s="6"/>
      <c r="H3995" s="6"/>
      <c r="I3995" s="6"/>
      <c r="J3995" s="6"/>
      <c r="K3995" s="6"/>
      <c r="L3995" s="6"/>
      <c r="M3995" s="6"/>
      <c r="N3995" s="6"/>
      <c r="O3995" s="6"/>
      <c r="P3995" s="6"/>
      <c r="Q3995" s="6"/>
      <c r="R3995" s="6"/>
      <c r="S3995" s="6"/>
      <c r="T3995" s="6"/>
      <c r="U3995" s="6"/>
      <c r="V3995" s="6"/>
      <c r="W3995" s="6"/>
      <c r="X3995" s="6"/>
      <c r="Y3995" s="6"/>
      <c r="Z3995" s="6"/>
      <c r="AA3995" s="6"/>
      <c r="AB3995" s="6"/>
      <c r="AC3995" s="6"/>
      <c r="AD3995" s="6"/>
      <c r="AE3995" s="6"/>
      <c r="AF3995" s="6"/>
      <c r="AG3995" s="6"/>
      <c r="AH3995" s="6"/>
      <c r="AI3995" s="6"/>
      <c r="AJ3995" s="6"/>
      <c r="AK3995" s="6"/>
      <c r="AL3995" s="6"/>
      <c r="AM3995" s="6"/>
      <c r="AN3995" s="6"/>
      <c r="AO3995" s="6"/>
      <c r="AP3995" s="6"/>
      <c r="AQ3995" s="21"/>
      <c r="AR3995" s="21"/>
      <c r="AS3995" s="21"/>
      <c r="AT3995" s="6"/>
      <c r="AU3995" s="6"/>
      <c r="AV3995" s="6"/>
      <c r="AW3995" s="6"/>
    </row>
    <row r="3996" spans="1:49" x14ac:dyDescent="0.35">
      <c r="A3996" s="20"/>
      <c r="B3996" s="20"/>
      <c r="C3996" s="20"/>
      <c r="D3996" s="20"/>
      <c r="E3996" s="6"/>
      <c r="F3996" s="6"/>
      <c r="G3996" s="6"/>
      <c r="H3996" s="6"/>
      <c r="I3996" s="6"/>
      <c r="J3996" s="6"/>
      <c r="K3996" s="6"/>
      <c r="L3996" s="6"/>
      <c r="M3996" s="6"/>
      <c r="N3996" s="6"/>
      <c r="O3996" s="6"/>
      <c r="P3996" s="6"/>
      <c r="Q3996" s="6"/>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21"/>
      <c r="AR3996" s="21"/>
      <c r="AS3996" s="21"/>
      <c r="AT3996" s="6"/>
      <c r="AU3996" s="6"/>
      <c r="AV3996" s="6"/>
      <c r="AW3996" s="6"/>
    </row>
    <row r="3997" spans="1:49" x14ac:dyDescent="0.35">
      <c r="A3997" s="20"/>
      <c r="B3997" s="20"/>
      <c r="C3997" s="20"/>
      <c r="D3997" s="20"/>
      <c r="E3997" s="6"/>
      <c r="F3997" s="6"/>
      <c r="G3997" s="6"/>
      <c r="H3997" s="6"/>
      <c r="I3997" s="6"/>
      <c r="J3997" s="6"/>
      <c r="K3997" s="6"/>
      <c r="L3997" s="6"/>
      <c r="M3997" s="6"/>
      <c r="N3997" s="6"/>
      <c r="O3997" s="6"/>
      <c r="P3997" s="6"/>
      <c r="Q3997" s="6"/>
      <c r="R3997" s="6"/>
      <c r="S3997" s="6"/>
      <c r="T3997" s="6"/>
      <c r="U3997" s="6"/>
      <c r="V3997" s="6"/>
      <c r="W3997" s="6"/>
      <c r="X3997" s="6"/>
      <c r="Y3997" s="6"/>
      <c r="Z3997" s="6"/>
      <c r="AA3997" s="6"/>
      <c r="AB3997" s="6"/>
      <c r="AC3997" s="6"/>
      <c r="AD3997" s="6"/>
      <c r="AE3997" s="6"/>
      <c r="AF3997" s="6"/>
      <c r="AG3997" s="6"/>
      <c r="AH3997" s="6"/>
      <c r="AI3997" s="6"/>
      <c r="AJ3997" s="6"/>
      <c r="AK3997" s="6"/>
      <c r="AL3997" s="6"/>
      <c r="AM3997" s="6"/>
      <c r="AN3997" s="6"/>
      <c r="AO3997" s="6"/>
      <c r="AP3997" s="6"/>
      <c r="AQ3997" s="21"/>
      <c r="AR3997" s="21"/>
      <c r="AS3997" s="21"/>
      <c r="AT3997" s="6"/>
      <c r="AU3997" s="6"/>
      <c r="AV3997" s="6"/>
      <c r="AW3997" s="6"/>
    </row>
    <row r="3998" spans="1:49" x14ac:dyDescent="0.35">
      <c r="A3998" s="20"/>
      <c r="B3998" s="20"/>
      <c r="C3998" s="20"/>
      <c r="D3998" s="20"/>
      <c r="E3998" s="6"/>
      <c r="F3998" s="6"/>
      <c r="G3998" s="6"/>
      <c r="H3998" s="6"/>
      <c r="I3998" s="6"/>
      <c r="J3998" s="6"/>
      <c r="K3998" s="6"/>
      <c r="L3998" s="6"/>
      <c r="M3998" s="6"/>
      <c r="N3998" s="6"/>
      <c r="O3998" s="6"/>
      <c r="P3998" s="6"/>
      <c r="Q3998" s="6"/>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21"/>
      <c r="AR3998" s="21"/>
      <c r="AS3998" s="21"/>
      <c r="AT3998" s="6"/>
      <c r="AU3998" s="6"/>
      <c r="AV3998" s="6"/>
      <c r="AW3998" s="6"/>
    </row>
    <row r="3999" spans="1:49" x14ac:dyDescent="0.35">
      <c r="A3999" s="20"/>
      <c r="B3999" s="20"/>
      <c r="C3999" s="20"/>
      <c r="D3999" s="20"/>
      <c r="E3999" s="6"/>
      <c r="F3999" s="6"/>
      <c r="G3999" s="6"/>
      <c r="H3999" s="6"/>
      <c r="I3999" s="6"/>
      <c r="J3999" s="6"/>
      <c r="K3999" s="6"/>
      <c r="L3999" s="6"/>
      <c r="M3999" s="6"/>
      <c r="N3999" s="6"/>
      <c r="O3999" s="6"/>
      <c r="P3999" s="6"/>
      <c r="Q3999" s="6"/>
      <c r="R3999" s="6"/>
      <c r="S3999" s="6"/>
      <c r="T3999" s="6"/>
      <c r="U3999" s="6"/>
      <c r="V3999" s="6"/>
      <c r="W3999" s="6"/>
      <c r="X3999" s="6"/>
      <c r="Y3999" s="6"/>
      <c r="Z3999" s="6"/>
      <c r="AA3999" s="6"/>
      <c r="AB3999" s="6"/>
      <c r="AC3999" s="6"/>
      <c r="AD3999" s="6"/>
      <c r="AE3999" s="6"/>
      <c r="AF3999" s="6"/>
      <c r="AG3999" s="6"/>
      <c r="AH3999" s="6"/>
      <c r="AI3999" s="6"/>
      <c r="AJ3999" s="6"/>
      <c r="AK3999" s="6"/>
      <c r="AL3999" s="6"/>
      <c r="AM3999" s="6"/>
      <c r="AN3999" s="6"/>
      <c r="AO3999" s="6"/>
      <c r="AP3999" s="6"/>
      <c r="AQ3999" s="21"/>
      <c r="AR3999" s="21"/>
      <c r="AS3999" s="21"/>
      <c r="AT3999" s="6"/>
      <c r="AU3999" s="6"/>
      <c r="AV3999" s="6"/>
      <c r="AW3999" s="6"/>
    </row>
    <row r="4000" spans="1:49" x14ac:dyDescent="0.35">
      <c r="A4000" s="20"/>
      <c r="B4000" s="20"/>
      <c r="C4000" s="20"/>
      <c r="D4000" s="20"/>
      <c r="E4000" s="6"/>
      <c r="F4000" s="6"/>
      <c r="G4000" s="6"/>
      <c r="H4000" s="6"/>
      <c r="I4000" s="6"/>
      <c r="J4000" s="6"/>
      <c r="K4000" s="6"/>
      <c r="L4000" s="6"/>
      <c r="M4000" s="6"/>
      <c r="N4000" s="6"/>
      <c r="O4000" s="6"/>
      <c r="P4000" s="6"/>
      <c r="Q4000" s="6"/>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21"/>
      <c r="AR4000" s="21"/>
      <c r="AS4000" s="21"/>
      <c r="AT4000" s="6"/>
      <c r="AU4000" s="6"/>
      <c r="AV4000" s="6"/>
      <c r="AW4000" s="6"/>
    </row>
    <row r="4001" spans="1:49" x14ac:dyDescent="0.35">
      <c r="A4001" s="20"/>
      <c r="B4001" s="20"/>
      <c r="C4001" s="20"/>
      <c r="D4001" s="20"/>
      <c r="E4001" s="6"/>
      <c r="F4001" s="6"/>
      <c r="G4001" s="6"/>
      <c r="H4001" s="6"/>
      <c r="I4001" s="6"/>
      <c r="J4001" s="6"/>
      <c r="K4001" s="6"/>
      <c r="L4001" s="6"/>
      <c r="M4001" s="6"/>
      <c r="N4001" s="6"/>
      <c r="O4001" s="6"/>
      <c r="P4001" s="6"/>
      <c r="Q4001" s="6"/>
      <c r="R4001" s="6"/>
      <c r="S4001" s="6"/>
      <c r="T4001" s="6"/>
      <c r="U4001" s="6"/>
      <c r="V4001" s="6"/>
      <c r="W4001" s="6"/>
      <c r="X4001" s="6"/>
      <c r="Y4001" s="6"/>
      <c r="Z4001" s="6"/>
      <c r="AA4001" s="6"/>
      <c r="AB4001" s="6"/>
      <c r="AC4001" s="6"/>
      <c r="AD4001" s="6"/>
      <c r="AE4001" s="6"/>
      <c r="AF4001" s="6"/>
      <c r="AG4001" s="6"/>
      <c r="AH4001" s="6"/>
      <c r="AI4001" s="6"/>
      <c r="AJ4001" s="6"/>
      <c r="AK4001" s="6"/>
      <c r="AL4001" s="6"/>
      <c r="AM4001" s="6"/>
      <c r="AN4001" s="6"/>
      <c r="AO4001" s="6"/>
      <c r="AP4001" s="6"/>
      <c r="AQ4001" s="21"/>
      <c r="AR4001" s="21"/>
      <c r="AS4001" s="21"/>
      <c r="AT4001" s="6"/>
      <c r="AU4001" s="6"/>
      <c r="AV4001" s="6"/>
      <c r="AW4001" s="6"/>
    </row>
    <row r="4002" spans="1:49" x14ac:dyDescent="0.35">
      <c r="A4002" s="20"/>
      <c r="B4002" s="20"/>
      <c r="C4002" s="20"/>
      <c r="D4002" s="20"/>
      <c r="E4002" s="6"/>
      <c r="F4002" s="6"/>
      <c r="G4002" s="6"/>
      <c r="H4002" s="6"/>
      <c r="I4002" s="6"/>
      <c r="J4002" s="6"/>
      <c r="K4002" s="6"/>
      <c r="L4002" s="6"/>
      <c r="M4002" s="6"/>
      <c r="N4002" s="6"/>
      <c r="O4002" s="6"/>
      <c r="P4002" s="6"/>
      <c r="Q4002" s="6"/>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21"/>
      <c r="AR4002" s="21"/>
      <c r="AS4002" s="21"/>
      <c r="AT4002" s="6"/>
      <c r="AU4002" s="6"/>
      <c r="AV4002" s="6"/>
      <c r="AW4002" s="6"/>
    </row>
    <row r="4003" spans="1:49" x14ac:dyDescent="0.35">
      <c r="A4003" s="20"/>
      <c r="B4003" s="20"/>
      <c r="C4003" s="20"/>
      <c r="D4003" s="20"/>
      <c r="E4003" s="6"/>
      <c r="F4003" s="6"/>
      <c r="G4003" s="6"/>
      <c r="H4003" s="6"/>
      <c r="I4003" s="6"/>
      <c r="J4003" s="6"/>
      <c r="K4003" s="6"/>
      <c r="L4003" s="6"/>
      <c r="M4003" s="6"/>
      <c r="N4003" s="6"/>
      <c r="O4003" s="6"/>
      <c r="P4003" s="6"/>
      <c r="Q4003" s="6"/>
      <c r="R4003" s="6"/>
      <c r="S4003" s="6"/>
      <c r="T4003" s="6"/>
      <c r="U4003" s="6"/>
      <c r="V4003" s="6"/>
      <c r="W4003" s="6"/>
      <c r="X4003" s="6"/>
      <c r="Y4003" s="6"/>
      <c r="Z4003" s="6"/>
      <c r="AA4003" s="6"/>
      <c r="AB4003" s="6"/>
      <c r="AC4003" s="6"/>
      <c r="AD4003" s="6"/>
      <c r="AE4003" s="6"/>
      <c r="AF4003" s="6"/>
      <c r="AG4003" s="6"/>
      <c r="AH4003" s="6"/>
      <c r="AI4003" s="6"/>
      <c r="AJ4003" s="6"/>
      <c r="AK4003" s="6"/>
      <c r="AL4003" s="6"/>
      <c r="AM4003" s="6"/>
      <c r="AN4003" s="6"/>
      <c r="AO4003" s="6"/>
      <c r="AP4003" s="6"/>
      <c r="AQ4003" s="21"/>
      <c r="AR4003" s="21"/>
      <c r="AS4003" s="21"/>
      <c r="AT4003" s="6"/>
      <c r="AU4003" s="6"/>
      <c r="AV4003" s="6"/>
      <c r="AW4003" s="6"/>
    </row>
    <row r="4004" spans="1:49" x14ac:dyDescent="0.35">
      <c r="A4004" s="20"/>
      <c r="B4004" s="20"/>
      <c r="C4004" s="20"/>
      <c r="D4004" s="20"/>
      <c r="E4004" s="6"/>
      <c r="F4004" s="6"/>
      <c r="G4004" s="6"/>
      <c r="H4004" s="6"/>
      <c r="I4004" s="6"/>
      <c r="J4004" s="6"/>
      <c r="K4004" s="6"/>
      <c r="L4004" s="6"/>
      <c r="M4004" s="6"/>
      <c r="N4004" s="6"/>
      <c r="O4004" s="6"/>
      <c r="P4004" s="6"/>
      <c r="Q4004" s="6"/>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21"/>
      <c r="AR4004" s="21"/>
      <c r="AS4004" s="21"/>
      <c r="AT4004" s="6"/>
      <c r="AU4004" s="6"/>
      <c r="AV4004" s="6"/>
      <c r="AW4004" s="6"/>
    </row>
    <row r="4005" spans="1:49" x14ac:dyDescent="0.35">
      <c r="A4005" s="20"/>
      <c r="B4005" s="20"/>
      <c r="C4005" s="20"/>
      <c r="D4005" s="20"/>
      <c r="E4005" s="6"/>
      <c r="F4005" s="6"/>
      <c r="G4005" s="6"/>
      <c r="H4005" s="6"/>
      <c r="I4005" s="6"/>
      <c r="J4005" s="6"/>
      <c r="K4005" s="6"/>
      <c r="L4005" s="6"/>
      <c r="M4005" s="6"/>
      <c r="N4005" s="6"/>
      <c r="O4005" s="6"/>
      <c r="P4005" s="6"/>
      <c r="Q4005" s="6"/>
      <c r="R4005" s="6"/>
      <c r="S4005" s="6"/>
      <c r="T4005" s="6"/>
      <c r="U4005" s="6"/>
      <c r="V4005" s="6"/>
      <c r="W4005" s="6"/>
      <c r="X4005" s="6"/>
      <c r="Y4005" s="6"/>
      <c r="Z4005" s="6"/>
      <c r="AA4005" s="6"/>
      <c r="AB4005" s="6"/>
      <c r="AC4005" s="6"/>
      <c r="AD4005" s="6"/>
      <c r="AE4005" s="6"/>
      <c r="AF4005" s="6"/>
      <c r="AG4005" s="6"/>
      <c r="AH4005" s="6"/>
      <c r="AI4005" s="6"/>
      <c r="AJ4005" s="6"/>
      <c r="AK4005" s="6"/>
      <c r="AL4005" s="6"/>
      <c r="AM4005" s="6"/>
      <c r="AN4005" s="6"/>
      <c r="AO4005" s="6"/>
      <c r="AP4005" s="6"/>
      <c r="AQ4005" s="21"/>
      <c r="AR4005" s="21"/>
      <c r="AS4005" s="21"/>
      <c r="AT4005" s="6"/>
      <c r="AU4005" s="6"/>
      <c r="AV4005" s="6"/>
      <c r="AW4005" s="6"/>
    </row>
    <row r="4006" spans="1:49" x14ac:dyDescent="0.35">
      <c r="A4006" s="20"/>
      <c r="B4006" s="20"/>
      <c r="C4006" s="20"/>
      <c r="D4006" s="20"/>
      <c r="E4006" s="6"/>
      <c r="F4006" s="6"/>
      <c r="G4006" s="6"/>
      <c r="H4006" s="6"/>
      <c r="I4006" s="6"/>
      <c r="J4006" s="6"/>
      <c r="K4006" s="6"/>
      <c r="L4006" s="6"/>
      <c r="M4006" s="6"/>
      <c r="N4006" s="6"/>
      <c r="O4006" s="6"/>
      <c r="P4006" s="6"/>
      <c r="Q4006" s="6"/>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21"/>
      <c r="AR4006" s="21"/>
      <c r="AS4006" s="21"/>
      <c r="AT4006" s="6"/>
      <c r="AU4006" s="6"/>
      <c r="AV4006" s="6"/>
      <c r="AW4006" s="6"/>
    </row>
    <row r="4007" spans="1:49" x14ac:dyDescent="0.35">
      <c r="A4007" s="20"/>
      <c r="B4007" s="20"/>
      <c r="C4007" s="20"/>
      <c r="D4007" s="20"/>
      <c r="E4007" s="6"/>
      <c r="F4007" s="6"/>
      <c r="G4007" s="6"/>
      <c r="H4007" s="6"/>
      <c r="I4007" s="6"/>
      <c r="J4007" s="6"/>
      <c r="K4007" s="6"/>
      <c r="L4007" s="6"/>
      <c r="M4007" s="6"/>
      <c r="N4007" s="6"/>
      <c r="O4007" s="6"/>
      <c r="P4007" s="6"/>
      <c r="Q4007" s="6"/>
      <c r="R4007" s="6"/>
      <c r="S4007" s="6"/>
      <c r="T4007" s="6"/>
      <c r="U4007" s="6"/>
      <c r="V4007" s="6"/>
      <c r="W4007" s="6"/>
      <c r="X4007" s="6"/>
      <c r="Y4007" s="6"/>
      <c r="Z4007" s="6"/>
      <c r="AA4007" s="6"/>
      <c r="AB4007" s="6"/>
      <c r="AC4007" s="6"/>
      <c r="AD4007" s="6"/>
      <c r="AE4007" s="6"/>
      <c r="AF4007" s="6"/>
      <c r="AG4007" s="6"/>
      <c r="AH4007" s="6"/>
      <c r="AI4007" s="6"/>
      <c r="AJ4007" s="6"/>
      <c r="AK4007" s="6"/>
      <c r="AL4007" s="6"/>
      <c r="AM4007" s="6"/>
      <c r="AN4007" s="6"/>
      <c r="AO4007" s="6"/>
      <c r="AP4007" s="6"/>
      <c r="AQ4007" s="21"/>
      <c r="AR4007" s="21"/>
      <c r="AS4007" s="21"/>
      <c r="AT4007" s="6"/>
      <c r="AU4007" s="6"/>
      <c r="AV4007" s="6"/>
      <c r="AW4007" s="6"/>
    </row>
    <row r="4008" spans="1:49" x14ac:dyDescent="0.35">
      <c r="A4008" s="20"/>
      <c r="B4008" s="20"/>
      <c r="C4008" s="20"/>
      <c r="D4008" s="20"/>
      <c r="E4008" s="6"/>
      <c r="F4008" s="6"/>
      <c r="G4008" s="6"/>
      <c r="H4008" s="6"/>
      <c r="I4008" s="6"/>
      <c r="J4008" s="6"/>
      <c r="K4008" s="6"/>
      <c r="L4008" s="6"/>
      <c r="M4008" s="6"/>
      <c r="N4008" s="6"/>
      <c r="O4008" s="6"/>
      <c r="P4008" s="6"/>
      <c r="Q4008" s="6"/>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21"/>
      <c r="AR4008" s="21"/>
      <c r="AS4008" s="21"/>
      <c r="AT4008" s="6"/>
      <c r="AU4008" s="6"/>
      <c r="AV4008" s="6"/>
      <c r="AW4008" s="6"/>
    </row>
    <row r="4009" spans="1:49" x14ac:dyDescent="0.35">
      <c r="A4009" s="20"/>
      <c r="B4009" s="20"/>
      <c r="C4009" s="20"/>
      <c r="D4009" s="20"/>
      <c r="E4009" s="6"/>
      <c r="F4009" s="6"/>
      <c r="G4009" s="6"/>
      <c r="H4009" s="6"/>
      <c r="I4009" s="6"/>
      <c r="J4009" s="6"/>
      <c r="K4009" s="6"/>
      <c r="L4009" s="6"/>
      <c r="M4009" s="6"/>
      <c r="N4009" s="6"/>
      <c r="O4009" s="6"/>
      <c r="P4009" s="6"/>
      <c r="Q4009" s="6"/>
      <c r="R4009" s="6"/>
      <c r="S4009" s="6"/>
      <c r="T4009" s="6"/>
      <c r="U4009" s="6"/>
      <c r="V4009" s="6"/>
      <c r="W4009" s="6"/>
      <c r="X4009" s="6"/>
      <c r="Y4009" s="6"/>
      <c r="Z4009" s="6"/>
      <c r="AA4009" s="6"/>
      <c r="AB4009" s="6"/>
      <c r="AC4009" s="6"/>
      <c r="AD4009" s="6"/>
      <c r="AE4009" s="6"/>
      <c r="AF4009" s="6"/>
      <c r="AG4009" s="6"/>
      <c r="AH4009" s="6"/>
      <c r="AI4009" s="6"/>
      <c r="AJ4009" s="6"/>
      <c r="AK4009" s="6"/>
      <c r="AL4009" s="6"/>
      <c r="AM4009" s="6"/>
      <c r="AN4009" s="6"/>
      <c r="AO4009" s="6"/>
      <c r="AP4009" s="6"/>
      <c r="AQ4009" s="21"/>
      <c r="AR4009" s="21"/>
      <c r="AS4009" s="21"/>
      <c r="AT4009" s="6"/>
      <c r="AU4009" s="6"/>
      <c r="AV4009" s="6"/>
      <c r="AW4009" s="6"/>
    </row>
    <row r="4010" spans="1:49" x14ac:dyDescent="0.35">
      <c r="A4010" s="20"/>
      <c r="B4010" s="20"/>
      <c r="C4010" s="20"/>
      <c r="D4010" s="20"/>
      <c r="E4010" s="6"/>
      <c r="F4010" s="6"/>
      <c r="G4010" s="6"/>
      <c r="H4010" s="6"/>
      <c r="I4010" s="6"/>
      <c r="J4010" s="6"/>
      <c r="K4010" s="6"/>
      <c r="L4010" s="6"/>
      <c r="M4010" s="6"/>
      <c r="N4010" s="6"/>
      <c r="O4010" s="6"/>
      <c r="P4010" s="6"/>
      <c r="Q4010" s="6"/>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21"/>
      <c r="AR4010" s="21"/>
      <c r="AS4010" s="21"/>
      <c r="AT4010" s="6"/>
      <c r="AU4010" s="6"/>
      <c r="AV4010" s="6"/>
      <c r="AW4010" s="6"/>
    </row>
    <row r="4011" spans="1:49" x14ac:dyDescent="0.35">
      <c r="A4011" s="20"/>
      <c r="B4011" s="20"/>
      <c r="C4011" s="20"/>
      <c r="D4011" s="20"/>
      <c r="E4011" s="6"/>
      <c r="F4011" s="6"/>
      <c r="G4011" s="6"/>
      <c r="H4011" s="6"/>
      <c r="I4011" s="6"/>
      <c r="J4011" s="6"/>
      <c r="K4011" s="6"/>
      <c r="L4011" s="6"/>
      <c r="M4011" s="6"/>
      <c r="N4011" s="6"/>
      <c r="O4011" s="6"/>
      <c r="P4011" s="6"/>
      <c r="Q4011" s="6"/>
      <c r="R4011" s="6"/>
      <c r="S4011" s="6"/>
      <c r="T4011" s="6"/>
      <c r="U4011" s="6"/>
      <c r="V4011" s="6"/>
      <c r="W4011" s="6"/>
      <c r="X4011" s="6"/>
      <c r="Y4011" s="6"/>
      <c r="Z4011" s="6"/>
      <c r="AA4011" s="6"/>
      <c r="AB4011" s="6"/>
      <c r="AC4011" s="6"/>
      <c r="AD4011" s="6"/>
      <c r="AE4011" s="6"/>
      <c r="AF4011" s="6"/>
      <c r="AG4011" s="6"/>
      <c r="AH4011" s="6"/>
      <c r="AI4011" s="6"/>
      <c r="AJ4011" s="6"/>
      <c r="AK4011" s="6"/>
      <c r="AL4011" s="6"/>
      <c r="AM4011" s="6"/>
      <c r="AN4011" s="6"/>
      <c r="AO4011" s="6"/>
      <c r="AP4011" s="6"/>
      <c r="AQ4011" s="21"/>
      <c r="AR4011" s="21"/>
      <c r="AS4011" s="21"/>
      <c r="AT4011" s="6"/>
      <c r="AU4011" s="6"/>
      <c r="AV4011" s="6"/>
      <c r="AW4011" s="6"/>
    </row>
    <row r="4012" spans="1:49" x14ac:dyDescent="0.35">
      <c r="A4012" s="20"/>
      <c r="B4012" s="20"/>
      <c r="C4012" s="20"/>
      <c r="D4012" s="20"/>
      <c r="E4012" s="6"/>
      <c r="F4012" s="6"/>
      <c r="G4012" s="6"/>
      <c r="H4012" s="6"/>
      <c r="I4012" s="6"/>
      <c r="J4012" s="6"/>
      <c r="K4012" s="6"/>
      <c r="L4012" s="6"/>
      <c r="M4012" s="6"/>
      <c r="N4012" s="6"/>
      <c r="O4012" s="6"/>
      <c r="P4012" s="6"/>
      <c r="Q4012" s="6"/>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21"/>
      <c r="AR4012" s="21"/>
      <c r="AS4012" s="21"/>
      <c r="AT4012" s="6"/>
      <c r="AU4012" s="6"/>
      <c r="AV4012" s="6"/>
      <c r="AW4012" s="6"/>
    </row>
    <row r="4013" spans="1:49" x14ac:dyDescent="0.35">
      <c r="A4013" s="20"/>
      <c r="B4013" s="20"/>
      <c r="C4013" s="20"/>
      <c r="D4013" s="20"/>
      <c r="E4013" s="6"/>
      <c r="F4013" s="6"/>
      <c r="G4013" s="6"/>
      <c r="H4013" s="6"/>
      <c r="I4013" s="6"/>
      <c r="J4013" s="6"/>
      <c r="K4013" s="6"/>
      <c r="L4013" s="6"/>
      <c r="M4013" s="6"/>
      <c r="N4013" s="6"/>
      <c r="O4013" s="6"/>
      <c r="P4013" s="6"/>
      <c r="Q4013" s="6"/>
      <c r="R4013" s="6"/>
      <c r="S4013" s="6"/>
      <c r="T4013" s="6"/>
      <c r="U4013" s="6"/>
      <c r="V4013" s="6"/>
      <c r="W4013" s="6"/>
      <c r="X4013" s="6"/>
      <c r="Y4013" s="6"/>
      <c r="Z4013" s="6"/>
      <c r="AA4013" s="6"/>
      <c r="AB4013" s="6"/>
      <c r="AC4013" s="6"/>
      <c r="AD4013" s="6"/>
      <c r="AE4013" s="6"/>
      <c r="AF4013" s="6"/>
      <c r="AG4013" s="6"/>
      <c r="AH4013" s="6"/>
      <c r="AI4013" s="6"/>
      <c r="AJ4013" s="6"/>
      <c r="AK4013" s="6"/>
      <c r="AL4013" s="6"/>
      <c r="AM4013" s="6"/>
      <c r="AN4013" s="6"/>
      <c r="AO4013" s="6"/>
      <c r="AP4013" s="6"/>
      <c r="AQ4013" s="21"/>
      <c r="AR4013" s="21"/>
      <c r="AS4013" s="21"/>
      <c r="AT4013" s="6"/>
      <c r="AU4013" s="6"/>
      <c r="AV4013" s="6"/>
      <c r="AW4013" s="6"/>
    </row>
    <row r="4014" spans="1:49" x14ac:dyDescent="0.35">
      <c r="A4014" s="20"/>
      <c r="B4014" s="20"/>
      <c r="C4014" s="20"/>
      <c r="D4014" s="20"/>
      <c r="E4014" s="6"/>
      <c r="F4014" s="6"/>
      <c r="G4014" s="6"/>
      <c r="H4014" s="6"/>
      <c r="I4014" s="6"/>
      <c r="J4014" s="6"/>
      <c r="K4014" s="6"/>
      <c r="L4014" s="6"/>
      <c r="M4014" s="6"/>
      <c r="N4014" s="6"/>
      <c r="O4014" s="6"/>
      <c r="P4014" s="6"/>
      <c r="Q4014" s="6"/>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21"/>
      <c r="AR4014" s="21"/>
      <c r="AS4014" s="21"/>
      <c r="AT4014" s="6"/>
      <c r="AU4014" s="6"/>
      <c r="AV4014" s="6"/>
      <c r="AW4014" s="6"/>
    </row>
    <row r="4015" spans="1:49" x14ac:dyDescent="0.35">
      <c r="A4015" s="20"/>
      <c r="B4015" s="20"/>
      <c r="C4015" s="20"/>
      <c r="D4015" s="20"/>
      <c r="E4015" s="6"/>
      <c r="F4015" s="6"/>
      <c r="G4015" s="6"/>
      <c r="H4015" s="6"/>
      <c r="I4015" s="6"/>
      <c r="J4015" s="6"/>
      <c r="K4015" s="6"/>
      <c r="L4015" s="6"/>
      <c r="M4015" s="6"/>
      <c r="N4015" s="6"/>
      <c r="O4015" s="6"/>
      <c r="P4015" s="6"/>
      <c r="Q4015" s="6"/>
      <c r="R4015" s="6"/>
      <c r="S4015" s="6"/>
      <c r="T4015" s="6"/>
      <c r="U4015" s="6"/>
      <c r="V4015" s="6"/>
      <c r="W4015" s="6"/>
      <c r="X4015" s="6"/>
      <c r="Y4015" s="6"/>
      <c r="Z4015" s="6"/>
      <c r="AA4015" s="6"/>
      <c r="AB4015" s="6"/>
      <c r="AC4015" s="6"/>
      <c r="AD4015" s="6"/>
      <c r="AE4015" s="6"/>
      <c r="AF4015" s="6"/>
      <c r="AG4015" s="6"/>
      <c r="AH4015" s="6"/>
      <c r="AI4015" s="6"/>
      <c r="AJ4015" s="6"/>
      <c r="AK4015" s="6"/>
      <c r="AL4015" s="6"/>
      <c r="AM4015" s="6"/>
      <c r="AN4015" s="6"/>
      <c r="AO4015" s="6"/>
      <c r="AP4015" s="6"/>
      <c r="AQ4015" s="21"/>
      <c r="AR4015" s="21"/>
      <c r="AS4015" s="21"/>
      <c r="AT4015" s="6"/>
      <c r="AU4015" s="6"/>
      <c r="AV4015" s="6"/>
      <c r="AW4015" s="6"/>
    </row>
    <row r="4016" spans="1:49" x14ac:dyDescent="0.35">
      <c r="A4016" s="20"/>
      <c r="B4016" s="20"/>
      <c r="C4016" s="20"/>
      <c r="D4016" s="20"/>
      <c r="E4016" s="6"/>
      <c r="F4016" s="6"/>
      <c r="G4016" s="6"/>
      <c r="H4016" s="6"/>
      <c r="I4016" s="6"/>
      <c r="J4016" s="6"/>
      <c r="K4016" s="6"/>
      <c r="L4016" s="6"/>
      <c r="M4016" s="6"/>
      <c r="N4016" s="6"/>
      <c r="O4016" s="6"/>
      <c r="P4016" s="6"/>
      <c r="Q4016" s="6"/>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21"/>
      <c r="AR4016" s="21"/>
      <c r="AS4016" s="21"/>
      <c r="AT4016" s="6"/>
      <c r="AU4016" s="6"/>
      <c r="AV4016" s="6"/>
      <c r="AW4016" s="6"/>
    </row>
    <row r="4017" spans="1:49" x14ac:dyDescent="0.35">
      <c r="A4017" s="20"/>
      <c r="B4017" s="20"/>
      <c r="C4017" s="20"/>
      <c r="D4017" s="20"/>
      <c r="E4017" s="6"/>
      <c r="F4017" s="6"/>
      <c r="G4017" s="6"/>
      <c r="H4017" s="6"/>
      <c r="I4017" s="6"/>
      <c r="J4017" s="6"/>
      <c r="K4017" s="6"/>
      <c r="L4017" s="6"/>
      <c r="M4017" s="6"/>
      <c r="N4017" s="6"/>
      <c r="O4017" s="6"/>
      <c r="P4017" s="6"/>
      <c r="Q4017" s="6"/>
      <c r="R4017" s="6"/>
      <c r="S4017" s="6"/>
      <c r="T4017" s="6"/>
      <c r="U4017" s="6"/>
      <c r="V4017" s="6"/>
      <c r="W4017" s="6"/>
      <c r="X4017" s="6"/>
      <c r="Y4017" s="6"/>
      <c r="Z4017" s="6"/>
      <c r="AA4017" s="6"/>
      <c r="AB4017" s="6"/>
      <c r="AC4017" s="6"/>
      <c r="AD4017" s="6"/>
      <c r="AE4017" s="6"/>
      <c r="AF4017" s="6"/>
      <c r="AG4017" s="6"/>
      <c r="AH4017" s="6"/>
      <c r="AI4017" s="6"/>
      <c r="AJ4017" s="6"/>
      <c r="AK4017" s="6"/>
      <c r="AL4017" s="6"/>
      <c r="AM4017" s="6"/>
      <c r="AN4017" s="6"/>
      <c r="AO4017" s="6"/>
      <c r="AP4017" s="6"/>
      <c r="AQ4017" s="21"/>
      <c r="AR4017" s="21"/>
      <c r="AS4017" s="21"/>
      <c r="AT4017" s="6"/>
      <c r="AU4017" s="6"/>
      <c r="AV4017" s="6"/>
      <c r="AW4017" s="6"/>
    </row>
    <row r="4018" spans="1:49" x14ac:dyDescent="0.35">
      <c r="A4018" s="20"/>
      <c r="B4018" s="20"/>
      <c r="C4018" s="20"/>
      <c r="D4018" s="20"/>
      <c r="E4018" s="6"/>
      <c r="F4018" s="6"/>
      <c r="G4018" s="6"/>
      <c r="H4018" s="6"/>
      <c r="I4018" s="6"/>
      <c r="J4018" s="6"/>
      <c r="K4018" s="6"/>
      <c r="L4018" s="6"/>
      <c r="M4018" s="6"/>
      <c r="N4018" s="6"/>
      <c r="O4018" s="6"/>
      <c r="P4018" s="6"/>
      <c r="Q4018" s="6"/>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21"/>
      <c r="AR4018" s="21"/>
      <c r="AS4018" s="21"/>
      <c r="AT4018" s="6"/>
      <c r="AU4018" s="6"/>
      <c r="AV4018" s="6"/>
      <c r="AW4018" s="6"/>
    </row>
    <row r="4019" spans="1:49" x14ac:dyDescent="0.35">
      <c r="A4019" s="20"/>
      <c r="B4019" s="20"/>
      <c r="C4019" s="20"/>
      <c r="D4019" s="20"/>
      <c r="E4019" s="6"/>
      <c r="F4019" s="6"/>
      <c r="G4019" s="6"/>
      <c r="H4019" s="6"/>
      <c r="I4019" s="6"/>
      <c r="J4019" s="6"/>
      <c r="K4019" s="6"/>
      <c r="L4019" s="6"/>
      <c r="M4019" s="6"/>
      <c r="N4019" s="6"/>
      <c r="O4019" s="6"/>
      <c r="P4019" s="6"/>
      <c r="Q4019" s="6"/>
      <c r="R4019" s="6"/>
      <c r="S4019" s="6"/>
      <c r="T4019" s="6"/>
      <c r="U4019" s="6"/>
      <c r="V4019" s="6"/>
      <c r="W4019" s="6"/>
      <c r="X4019" s="6"/>
      <c r="Y4019" s="6"/>
      <c r="Z4019" s="6"/>
      <c r="AA4019" s="6"/>
      <c r="AB4019" s="6"/>
      <c r="AC4019" s="6"/>
      <c r="AD4019" s="6"/>
      <c r="AE4019" s="6"/>
      <c r="AF4019" s="6"/>
      <c r="AG4019" s="6"/>
      <c r="AH4019" s="6"/>
      <c r="AI4019" s="6"/>
      <c r="AJ4019" s="6"/>
      <c r="AK4019" s="6"/>
      <c r="AL4019" s="6"/>
      <c r="AM4019" s="6"/>
      <c r="AN4019" s="6"/>
      <c r="AO4019" s="6"/>
      <c r="AP4019" s="6"/>
      <c r="AQ4019" s="21"/>
      <c r="AR4019" s="21"/>
      <c r="AS4019" s="21"/>
      <c r="AT4019" s="6"/>
      <c r="AU4019" s="6"/>
      <c r="AV4019" s="6"/>
      <c r="AW4019" s="6"/>
    </row>
    <row r="4020" spans="1:49" x14ac:dyDescent="0.35">
      <c r="A4020" s="20"/>
      <c r="B4020" s="20"/>
      <c r="C4020" s="20"/>
      <c r="D4020" s="20"/>
      <c r="E4020" s="6"/>
      <c r="F4020" s="6"/>
      <c r="G4020" s="6"/>
      <c r="H4020" s="6"/>
      <c r="I4020" s="6"/>
      <c r="J4020" s="6"/>
      <c r="K4020" s="6"/>
      <c r="L4020" s="6"/>
      <c r="M4020" s="6"/>
      <c r="N4020" s="6"/>
      <c r="O4020" s="6"/>
      <c r="P4020" s="6"/>
      <c r="Q4020" s="6"/>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21"/>
      <c r="AR4020" s="21"/>
      <c r="AS4020" s="21"/>
      <c r="AT4020" s="6"/>
      <c r="AU4020" s="6"/>
      <c r="AV4020" s="6"/>
      <c r="AW4020" s="6"/>
    </row>
    <row r="4021" spans="1:49" x14ac:dyDescent="0.35">
      <c r="A4021" s="20"/>
      <c r="B4021" s="20"/>
      <c r="C4021" s="20"/>
      <c r="D4021" s="20"/>
      <c r="E4021" s="6"/>
      <c r="F4021" s="6"/>
      <c r="G4021" s="6"/>
      <c r="H4021" s="6"/>
      <c r="I4021" s="6"/>
      <c r="J4021" s="6"/>
      <c r="K4021" s="6"/>
      <c r="L4021" s="6"/>
      <c r="M4021" s="6"/>
      <c r="N4021" s="6"/>
      <c r="O4021" s="6"/>
      <c r="P4021" s="6"/>
      <c r="Q4021" s="6"/>
      <c r="R4021" s="6"/>
      <c r="S4021" s="6"/>
      <c r="T4021" s="6"/>
      <c r="U4021" s="6"/>
      <c r="V4021" s="6"/>
      <c r="W4021" s="6"/>
      <c r="X4021" s="6"/>
      <c r="Y4021" s="6"/>
      <c r="Z4021" s="6"/>
      <c r="AA4021" s="6"/>
      <c r="AB4021" s="6"/>
      <c r="AC4021" s="6"/>
      <c r="AD4021" s="6"/>
      <c r="AE4021" s="6"/>
      <c r="AF4021" s="6"/>
      <c r="AG4021" s="6"/>
      <c r="AH4021" s="6"/>
      <c r="AI4021" s="6"/>
      <c r="AJ4021" s="6"/>
      <c r="AK4021" s="6"/>
      <c r="AL4021" s="6"/>
      <c r="AM4021" s="6"/>
      <c r="AN4021" s="6"/>
      <c r="AO4021" s="6"/>
      <c r="AP4021" s="6"/>
      <c r="AQ4021" s="21"/>
      <c r="AR4021" s="21"/>
      <c r="AS4021" s="21"/>
      <c r="AT4021" s="6"/>
      <c r="AU4021" s="6"/>
      <c r="AV4021" s="6"/>
      <c r="AW4021" s="6"/>
    </row>
    <row r="4022" spans="1:49" x14ac:dyDescent="0.35">
      <c r="A4022" s="20"/>
      <c r="B4022" s="20"/>
      <c r="C4022" s="20"/>
      <c r="D4022" s="20"/>
      <c r="E4022" s="6"/>
      <c r="F4022" s="6"/>
      <c r="G4022" s="6"/>
      <c r="H4022" s="6"/>
      <c r="I4022" s="6"/>
      <c r="J4022" s="6"/>
      <c r="K4022" s="6"/>
      <c r="L4022" s="6"/>
      <c r="M4022" s="6"/>
      <c r="N4022" s="6"/>
      <c r="O4022" s="6"/>
      <c r="P4022" s="6"/>
      <c r="Q4022" s="6"/>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21"/>
      <c r="AR4022" s="21"/>
      <c r="AS4022" s="21"/>
      <c r="AT4022" s="6"/>
      <c r="AU4022" s="6"/>
      <c r="AV4022" s="6"/>
      <c r="AW4022" s="6"/>
    </row>
    <row r="4023" spans="1:49" x14ac:dyDescent="0.35">
      <c r="A4023" s="20"/>
      <c r="B4023" s="20"/>
      <c r="C4023" s="20"/>
      <c r="D4023" s="20"/>
      <c r="E4023" s="6"/>
      <c r="F4023" s="6"/>
      <c r="G4023" s="6"/>
      <c r="H4023" s="6"/>
      <c r="I4023" s="6"/>
      <c r="J4023" s="6"/>
      <c r="K4023" s="6"/>
      <c r="L4023" s="6"/>
      <c r="M4023" s="6"/>
      <c r="N4023" s="6"/>
      <c r="O4023" s="6"/>
      <c r="P4023" s="6"/>
      <c r="Q4023" s="6"/>
      <c r="R4023" s="6"/>
      <c r="S4023" s="6"/>
      <c r="T4023" s="6"/>
      <c r="U4023" s="6"/>
      <c r="V4023" s="6"/>
      <c r="W4023" s="6"/>
      <c r="X4023" s="6"/>
      <c r="Y4023" s="6"/>
      <c r="Z4023" s="6"/>
      <c r="AA4023" s="6"/>
      <c r="AB4023" s="6"/>
      <c r="AC4023" s="6"/>
      <c r="AD4023" s="6"/>
      <c r="AE4023" s="6"/>
      <c r="AF4023" s="6"/>
      <c r="AG4023" s="6"/>
      <c r="AH4023" s="6"/>
      <c r="AI4023" s="6"/>
      <c r="AJ4023" s="6"/>
      <c r="AK4023" s="6"/>
      <c r="AL4023" s="6"/>
      <c r="AM4023" s="6"/>
      <c r="AN4023" s="6"/>
      <c r="AO4023" s="6"/>
      <c r="AP4023" s="6"/>
      <c r="AQ4023" s="21"/>
      <c r="AR4023" s="21"/>
      <c r="AS4023" s="21"/>
      <c r="AT4023" s="6"/>
      <c r="AU4023" s="6"/>
      <c r="AV4023" s="6"/>
      <c r="AW4023" s="6"/>
    </row>
    <row r="4024" spans="1:49" x14ac:dyDescent="0.35">
      <c r="A4024" s="20"/>
      <c r="B4024" s="20"/>
      <c r="C4024" s="20"/>
      <c r="D4024" s="20"/>
      <c r="E4024" s="6"/>
      <c r="F4024" s="6"/>
      <c r="G4024" s="6"/>
      <c r="H4024" s="6"/>
      <c r="I4024" s="6"/>
      <c r="J4024" s="6"/>
      <c r="K4024" s="6"/>
      <c r="L4024" s="6"/>
      <c r="M4024" s="6"/>
      <c r="N4024" s="6"/>
      <c r="O4024" s="6"/>
      <c r="P4024" s="6"/>
      <c r="Q4024" s="6"/>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21"/>
      <c r="AR4024" s="21"/>
      <c r="AS4024" s="21"/>
      <c r="AT4024" s="6"/>
      <c r="AU4024" s="6"/>
      <c r="AV4024" s="6"/>
      <c r="AW4024" s="6"/>
    </row>
    <row r="4025" spans="1:49" x14ac:dyDescent="0.35">
      <c r="A4025" s="20"/>
      <c r="B4025" s="20"/>
      <c r="C4025" s="20"/>
      <c r="D4025" s="20"/>
      <c r="E4025" s="6"/>
      <c r="F4025" s="6"/>
      <c r="G4025" s="6"/>
      <c r="H4025" s="6"/>
      <c r="I4025" s="6"/>
      <c r="J4025" s="6"/>
      <c r="K4025" s="6"/>
      <c r="L4025" s="6"/>
      <c r="M4025" s="6"/>
      <c r="N4025" s="6"/>
      <c r="O4025" s="6"/>
      <c r="P4025" s="6"/>
      <c r="Q4025" s="6"/>
      <c r="R4025" s="6"/>
      <c r="S4025" s="6"/>
      <c r="T4025" s="6"/>
      <c r="U4025" s="6"/>
      <c r="V4025" s="6"/>
      <c r="W4025" s="6"/>
      <c r="X4025" s="6"/>
      <c r="Y4025" s="6"/>
      <c r="Z4025" s="6"/>
      <c r="AA4025" s="6"/>
      <c r="AB4025" s="6"/>
      <c r="AC4025" s="6"/>
      <c r="AD4025" s="6"/>
      <c r="AE4025" s="6"/>
      <c r="AF4025" s="6"/>
      <c r="AG4025" s="6"/>
      <c r="AH4025" s="6"/>
      <c r="AI4025" s="6"/>
      <c r="AJ4025" s="6"/>
      <c r="AK4025" s="6"/>
      <c r="AL4025" s="6"/>
      <c r="AM4025" s="6"/>
      <c r="AN4025" s="6"/>
      <c r="AO4025" s="6"/>
      <c r="AP4025" s="6"/>
      <c r="AQ4025" s="21"/>
      <c r="AR4025" s="21"/>
      <c r="AS4025" s="21"/>
      <c r="AT4025" s="6"/>
      <c r="AU4025" s="6"/>
      <c r="AV4025" s="6"/>
      <c r="AW4025" s="6"/>
    </row>
    <row r="4026" spans="1:49" x14ac:dyDescent="0.35">
      <c r="A4026" s="20"/>
      <c r="B4026" s="20"/>
      <c r="C4026" s="20"/>
      <c r="D4026" s="20"/>
      <c r="E4026" s="6"/>
      <c r="F4026" s="6"/>
      <c r="G4026" s="6"/>
      <c r="H4026" s="6"/>
      <c r="I4026" s="6"/>
      <c r="J4026" s="6"/>
      <c r="K4026" s="6"/>
      <c r="L4026" s="6"/>
      <c r="M4026" s="6"/>
      <c r="N4026" s="6"/>
      <c r="O4026" s="6"/>
      <c r="P4026" s="6"/>
      <c r="Q4026" s="6"/>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21"/>
      <c r="AR4026" s="21"/>
      <c r="AS4026" s="21"/>
      <c r="AT4026" s="6"/>
      <c r="AU4026" s="6"/>
      <c r="AV4026" s="6"/>
      <c r="AW4026" s="6"/>
    </row>
    <row r="4027" spans="1:49" x14ac:dyDescent="0.35">
      <c r="A4027" s="20"/>
      <c r="B4027" s="20"/>
      <c r="C4027" s="20"/>
      <c r="D4027" s="20"/>
      <c r="E4027" s="6"/>
      <c r="F4027" s="6"/>
      <c r="G4027" s="6"/>
      <c r="H4027" s="6"/>
      <c r="I4027" s="6"/>
      <c r="J4027" s="6"/>
      <c r="K4027" s="6"/>
      <c r="L4027" s="6"/>
      <c r="M4027" s="6"/>
      <c r="N4027" s="6"/>
      <c r="O4027" s="6"/>
      <c r="P4027" s="6"/>
      <c r="Q4027" s="6"/>
      <c r="R4027" s="6"/>
      <c r="S4027" s="6"/>
      <c r="T4027" s="6"/>
      <c r="U4027" s="6"/>
      <c r="V4027" s="6"/>
      <c r="W4027" s="6"/>
      <c r="X4027" s="6"/>
      <c r="Y4027" s="6"/>
      <c r="Z4027" s="6"/>
      <c r="AA4027" s="6"/>
      <c r="AB4027" s="6"/>
      <c r="AC4027" s="6"/>
      <c r="AD4027" s="6"/>
      <c r="AE4027" s="6"/>
      <c r="AF4027" s="6"/>
      <c r="AG4027" s="6"/>
      <c r="AH4027" s="6"/>
      <c r="AI4027" s="6"/>
      <c r="AJ4027" s="6"/>
      <c r="AK4027" s="6"/>
      <c r="AL4027" s="6"/>
      <c r="AM4027" s="6"/>
      <c r="AN4027" s="6"/>
      <c r="AO4027" s="6"/>
      <c r="AP4027" s="6"/>
      <c r="AQ4027" s="21"/>
      <c r="AR4027" s="21"/>
      <c r="AS4027" s="21"/>
      <c r="AT4027" s="6"/>
      <c r="AU4027" s="6"/>
      <c r="AV4027" s="6"/>
      <c r="AW4027" s="6"/>
    </row>
    <row r="4028" spans="1:49" x14ac:dyDescent="0.35">
      <c r="A4028" s="20"/>
      <c r="B4028" s="20"/>
      <c r="C4028" s="20"/>
      <c r="D4028" s="20"/>
      <c r="E4028" s="6"/>
      <c r="F4028" s="6"/>
      <c r="G4028" s="6"/>
      <c r="H4028" s="6"/>
      <c r="I4028" s="6"/>
      <c r="J4028" s="6"/>
      <c r="K4028" s="6"/>
      <c r="L4028" s="6"/>
      <c r="M4028" s="6"/>
      <c r="N4028" s="6"/>
      <c r="O4028" s="6"/>
      <c r="P4028" s="6"/>
      <c r="Q4028" s="6"/>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21"/>
      <c r="AR4028" s="21"/>
      <c r="AS4028" s="21"/>
      <c r="AT4028" s="6"/>
      <c r="AU4028" s="6"/>
      <c r="AV4028" s="6"/>
      <c r="AW4028" s="6"/>
    </row>
    <row r="4029" spans="1:49" x14ac:dyDescent="0.35">
      <c r="A4029" s="20"/>
      <c r="B4029" s="20"/>
      <c r="C4029" s="20"/>
      <c r="D4029" s="20"/>
      <c r="E4029" s="6"/>
      <c r="F4029" s="6"/>
      <c r="G4029" s="6"/>
      <c r="H4029" s="6"/>
      <c r="I4029" s="6"/>
      <c r="J4029" s="6"/>
      <c r="K4029" s="6"/>
      <c r="L4029" s="6"/>
      <c r="M4029" s="6"/>
      <c r="N4029" s="6"/>
      <c r="O4029" s="6"/>
      <c r="P4029" s="6"/>
      <c r="Q4029" s="6"/>
      <c r="R4029" s="6"/>
      <c r="S4029" s="6"/>
      <c r="T4029" s="6"/>
      <c r="U4029" s="6"/>
      <c r="V4029" s="6"/>
      <c r="W4029" s="6"/>
      <c r="X4029" s="6"/>
      <c r="Y4029" s="6"/>
      <c r="Z4029" s="6"/>
      <c r="AA4029" s="6"/>
      <c r="AB4029" s="6"/>
      <c r="AC4029" s="6"/>
      <c r="AD4029" s="6"/>
      <c r="AE4029" s="6"/>
      <c r="AF4029" s="6"/>
      <c r="AG4029" s="6"/>
      <c r="AH4029" s="6"/>
      <c r="AI4029" s="6"/>
      <c r="AJ4029" s="6"/>
      <c r="AK4029" s="6"/>
      <c r="AL4029" s="6"/>
      <c r="AM4029" s="6"/>
      <c r="AN4029" s="6"/>
      <c r="AO4029" s="6"/>
      <c r="AP4029" s="6"/>
      <c r="AQ4029" s="21"/>
      <c r="AR4029" s="21"/>
      <c r="AS4029" s="21"/>
      <c r="AT4029" s="6"/>
      <c r="AU4029" s="6"/>
      <c r="AV4029" s="6"/>
      <c r="AW4029" s="6"/>
    </row>
    <row r="4030" spans="1:49" x14ac:dyDescent="0.35">
      <c r="A4030" s="20"/>
      <c r="B4030" s="20"/>
      <c r="C4030" s="20"/>
      <c r="D4030" s="20"/>
      <c r="E4030" s="6"/>
      <c r="F4030" s="6"/>
      <c r="G4030" s="6"/>
      <c r="H4030" s="6"/>
      <c r="I4030" s="6"/>
      <c r="J4030" s="6"/>
      <c r="K4030" s="6"/>
      <c r="L4030" s="6"/>
      <c r="M4030" s="6"/>
      <c r="N4030" s="6"/>
      <c r="O4030" s="6"/>
      <c r="P4030" s="6"/>
      <c r="Q4030" s="6"/>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21"/>
      <c r="AR4030" s="21"/>
      <c r="AS4030" s="21"/>
      <c r="AT4030" s="6"/>
      <c r="AU4030" s="6"/>
      <c r="AV4030" s="6"/>
      <c r="AW4030" s="6"/>
    </row>
    <row r="4031" spans="1:49" x14ac:dyDescent="0.35">
      <c r="A4031" s="20"/>
      <c r="B4031" s="20"/>
      <c r="C4031" s="20"/>
      <c r="D4031" s="20"/>
      <c r="E4031" s="6"/>
      <c r="F4031" s="6"/>
      <c r="G4031" s="6"/>
      <c r="H4031" s="6"/>
      <c r="I4031" s="6"/>
      <c r="J4031" s="6"/>
      <c r="K4031" s="6"/>
      <c r="L4031" s="6"/>
      <c r="M4031" s="6"/>
      <c r="N4031" s="6"/>
      <c r="O4031" s="6"/>
      <c r="P4031" s="6"/>
      <c r="Q4031" s="6"/>
      <c r="R4031" s="6"/>
      <c r="S4031" s="6"/>
      <c r="T4031" s="6"/>
      <c r="U4031" s="6"/>
      <c r="V4031" s="6"/>
      <c r="W4031" s="6"/>
      <c r="X4031" s="6"/>
      <c r="Y4031" s="6"/>
      <c r="Z4031" s="6"/>
      <c r="AA4031" s="6"/>
      <c r="AB4031" s="6"/>
      <c r="AC4031" s="6"/>
      <c r="AD4031" s="6"/>
      <c r="AE4031" s="6"/>
      <c r="AF4031" s="6"/>
      <c r="AG4031" s="6"/>
      <c r="AH4031" s="6"/>
      <c r="AI4031" s="6"/>
      <c r="AJ4031" s="6"/>
      <c r="AK4031" s="6"/>
      <c r="AL4031" s="6"/>
      <c r="AM4031" s="6"/>
      <c r="AN4031" s="6"/>
      <c r="AO4031" s="6"/>
      <c r="AP4031" s="6"/>
      <c r="AQ4031" s="21"/>
      <c r="AR4031" s="21"/>
      <c r="AS4031" s="21"/>
      <c r="AT4031" s="6"/>
      <c r="AU4031" s="6"/>
      <c r="AV4031" s="6"/>
      <c r="AW4031" s="6"/>
    </row>
    <row r="4032" spans="1:49" x14ac:dyDescent="0.35">
      <c r="A4032" s="20"/>
      <c r="B4032" s="20"/>
      <c r="C4032" s="20"/>
      <c r="D4032" s="20"/>
      <c r="E4032" s="6"/>
      <c r="F4032" s="6"/>
      <c r="G4032" s="6"/>
      <c r="H4032" s="6"/>
      <c r="I4032" s="6"/>
      <c r="J4032" s="6"/>
      <c r="K4032" s="6"/>
      <c r="L4032" s="6"/>
      <c r="M4032" s="6"/>
      <c r="N4032" s="6"/>
      <c r="O4032" s="6"/>
      <c r="P4032" s="6"/>
      <c r="Q4032" s="6"/>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21"/>
      <c r="AR4032" s="21"/>
      <c r="AS4032" s="21"/>
      <c r="AT4032" s="6"/>
      <c r="AU4032" s="6"/>
      <c r="AV4032" s="6"/>
      <c r="AW4032" s="6"/>
    </row>
    <row r="4033" spans="1:49" x14ac:dyDescent="0.35">
      <c r="A4033" s="20"/>
      <c r="B4033" s="20"/>
      <c r="C4033" s="20"/>
      <c r="D4033" s="20"/>
      <c r="E4033" s="6"/>
      <c r="F4033" s="6"/>
      <c r="G4033" s="6"/>
      <c r="H4033" s="6"/>
      <c r="I4033" s="6"/>
      <c r="J4033" s="6"/>
      <c r="K4033" s="6"/>
      <c r="L4033" s="6"/>
      <c r="M4033" s="6"/>
      <c r="N4033" s="6"/>
      <c r="O4033" s="6"/>
      <c r="P4033" s="6"/>
      <c r="Q4033" s="6"/>
      <c r="R4033" s="6"/>
      <c r="S4033" s="6"/>
      <c r="T4033" s="6"/>
      <c r="U4033" s="6"/>
      <c r="V4033" s="6"/>
      <c r="W4033" s="6"/>
      <c r="X4033" s="6"/>
      <c r="Y4033" s="6"/>
      <c r="Z4033" s="6"/>
      <c r="AA4033" s="6"/>
      <c r="AB4033" s="6"/>
      <c r="AC4033" s="6"/>
      <c r="AD4033" s="6"/>
      <c r="AE4033" s="6"/>
      <c r="AF4033" s="6"/>
      <c r="AG4033" s="6"/>
      <c r="AH4033" s="6"/>
      <c r="AI4033" s="6"/>
      <c r="AJ4033" s="6"/>
      <c r="AK4033" s="6"/>
      <c r="AL4033" s="6"/>
      <c r="AM4033" s="6"/>
      <c r="AN4033" s="6"/>
      <c r="AO4033" s="6"/>
      <c r="AP4033" s="6"/>
      <c r="AQ4033" s="21"/>
      <c r="AR4033" s="21"/>
      <c r="AS4033" s="21"/>
      <c r="AT4033" s="6"/>
      <c r="AU4033" s="6"/>
      <c r="AV4033" s="6"/>
      <c r="AW4033" s="6"/>
    </row>
    <row r="4034" spans="1:49" x14ac:dyDescent="0.35">
      <c r="A4034" s="20"/>
      <c r="B4034" s="20"/>
      <c r="C4034" s="20"/>
      <c r="D4034" s="20"/>
      <c r="E4034" s="6"/>
      <c r="F4034" s="6"/>
      <c r="G4034" s="6"/>
      <c r="H4034" s="6"/>
      <c r="I4034" s="6"/>
      <c r="J4034" s="6"/>
      <c r="K4034" s="6"/>
      <c r="L4034" s="6"/>
      <c r="M4034" s="6"/>
      <c r="N4034" s="6"/>
      <c r="O4034" s="6"/>
      <c r="P4034" s="6"/>
      <c r="Q4034" s="6"/>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21"/>
      <c r="AR4034" s="21"/>
      <c r="AS4034" s="21"/>
      <c r="AT4034" s="6"/>
      <c r="AU4034" s="6"/>
      <c r="AV4034" s="6"/>
      <c r="AW4034" s="6"/>
    </row>
    <row r="4035" spans="1:49" x14ac:dyDescent="0.35">
      <c r="A4035" s="20"/>
      <c r="B4035" s="20"/>
      <c r="C4035" s="20"/>
      <c r="D4035" s="20"/>
      <c r="E4035" s="6"/>
      <c r="F4035" s="6"/>
      <c r="G4035" s="6"/>
      <c r="H4035" s="6"/>
      <c r="I4035" s="6"/>
      <c r="J4035" s="6"/>
      <c r="K4035" s="6"/>
      <c r="L4035" s="6"/>
      <c r="M4035" s="6"/>
      <c r="N4035" s="6"/>
      <c r="O4035" s="6"/>
      <c r="P4035" s="6"/>
      <c r="Q4035" s="6"/>
      <c r="R4035" s="6"/>
      <c r="S4035" s="6"/>
      <c r="T4035" s="6"/>
      <c r="U4035" s="6"/>
      <c r="V4035" s="6"/>
      <c r="W4035" s="6"/>
      <c r="X4035" s="6"/>
      <c r="Y4035" s="6"/>
      <c r="Z4035" s="6"/>
      <c r="AA4035" s="6"/>
      <c r="AB4035" s="6"/>
      <c r="AC4035" s="6"/>
      <c r="AD4035" s="6"/>
      <c r="AE4035" s="6"/>
      <c r="AF4035" s="6"/>
      <c r="AG4035" s="6"/>
      <c r="AH4035" s="6"/>
      <c r="AI4035" s="6"/>
      <c r="AJ4035" s="6"/>
      <c r="AK4035" s="6"/>
      <c r="AL4035" s="6"/>
      <c r="AM4035" s="6"/>
      <c r="AN4035" s="6"/>
      <c r="AO4035" s="6"/>
      <c r="AP4035" s="6"/>
      <c r="AQ4035" s="21"/>
      <c r="AR4035" s="21"/>
      <c r="AS4035" s="21"/>
      <c r="AT4035" s="6"/>
      <c r="AU4035" s="6"/>
      <c r="AV4035" s="6"/>
      <c r="AW4035" s="6"/>
    </row>
    <row r="4036" spans="1:49" x14ac:dyDescent="0.35">
      <c r="A4036" s="20"/>
      <c r="B4036" s="20"/>
      <c r="C4036" s="20"/>
      <c r="D4036" s="20"/>
      <c r="E4036" s="6"/>
      <c r="F4036" s="6"/>
      <c r="G4036" s="6"/>
      <c r="H4036" s="6"/>
      <c r="I4036" s="6"/>
      <c r="J4036" s="6"/>
      <c r="K4036" s="6"/>
      <c r="L4036" s="6"/>
      <c r="M4036" s="6"/>
      <c r="N4036" s="6"/>
      <c r="O4036" s="6"/>
      <c r="P4036" s="6"/>
      <c r="Q4036" s="6"/>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21"/>
      <c r="AR4036" s="21"/>
      <c r="AS4036" s="21"/>
      <c r="AT4036" s="6"/>
      <c r="AU4036" s="6"/>
      <c r="AV4036" s="6"/>
      <c r="AW4036" s="6"/>
    </row>
    <row r="4037" spans="1:49" x14ac:dyDescent="0.35">
      <c r="A4037" s="20"/>
      <c r="B4037" s="20"/>
      <c r="C4037" s="20"/>
      <c r="D4037" s="20"/>
      <c r="E4037" s="6"/>
      <c r="F4037" s="6"/>
      <c r="G4037" s="6"/>
      <c r="H4037" s="6"/>
      <c r="I4037" s="6"/>
      <c r="J4037" s="6"/>
      <c r="K4037" s="6"/>
      <c r="L4037" s="6"/>
      <c r="M4037" s="6"/>
      <c r="N4037" s="6"/>
      <c r="O4037" s="6"/>
      <c r="P4037" s="6"/>
      <c r="Q4037" s="6"/>
      <c r="R4037" s="6"/>
      <c r="S4037" s="6"/>
      <c r="T4037" s="6"/>
      <c r="U4037" s="6"/>
      <c r="V4037" s="6"/>
      <c r="W4037" s="6"/>
      <c r="X4037" s="6"/>
      <c r="Y4037" s="6"/>
      <c r="Z4037" s="6"/>
      <c r="AA4037" s="6"/>
      <c r="AB4037" s="6"/>
      <c r="AC4037" s="6"/>
      <c r="AD4037" s="6"/>
      <c r="AE4037" s="6"/>
      <c r="AF4037" s="6"/>
      <c r="AG4037" s="6"/>
      <c r="AH4037" s="6"/>
      <c r="AI4037" s="6"/>
      <c r="AJ4037" s="6"/>
      <c r="AK4037" s="6"/>
      <c r="AL4037" s="6"/>
      <c r="AM4037" s="6"/>
      <c r="AN4037" s="6"/>
      <c r="AO4037" s="6"/>
      <c r="AP4037" s="6"/>
      <c r="AQ4037" s="21"/>
      <c r="AR4037" s="21"/>
      <c r="AS4037" s="21"/>
      <c r="AT4037" s="6"/>
      <c r="AU4037" s="6"/>
      <c r="AV4037" s="6"/>
      <c r="AW4037" s="6"/>
    </row>
    <row r="4038" spans="1:49" x14ac:dyDescent="0.35">
      <c r="A4038" s="20"/>
      <c r="B4038" s="20"/>
      <c r="C4038" s="20"/>
      <c r="D4038" s="20"/>
      <c r="E4038" s="6"/>
      <c r="F4038" s="6"/>
      <c r="G4038" s="6"/>
      <c r="H4038" s="6"/>
      <c r="I4038" s="6"/>
      <c r="J4038" s="6"/>
      <c r="K4038" s="6"/>
      <c r="L4038" s="6"/>
      <c r="M4038" s="6"/>
      <c r="N4038" s="6"/>
      <c r="O4038" s="6"/>
      <c r="P4038" s="6"/>
      <c r="Q4038" s="6"/>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21"/>
      <c r="AR4038" s="21"/>
      <c r="AS4038" s="21"/>
      <c r="AT4038" s="6"/>
      <c r="AU4038" s="6"/>
      <c r="AV4038" s="6"/>
      <c r="AW4038" s="6"/>
    </row>
    <row r="4039" spans="1:49" x14ac:dyDescent="0.35">
      <c r="A4039" s="20"/>
      <c r="B4039" s="20"/>
      <c r="C4039" s="20"/>
      <c r="D4039" s="20"/>
      <c r="E4039" s="6"/>
      <c r="F4039" s="6"/>
      <c r="G4039" s="6"/>
      <c r="H4039" s="6"/>
      <c r="I4039" s="6"/>
      <c r="J4039" s="6"/>
      <c r="K4039" s="6"/>
      <c r="L4039" s="6"/>
      <c r="M4039" s="6"/>
      <c r="N4039" s="6"/>
      <c r="O4039" s="6"/>
      <c r="P4039" s="6"/>
      <c r="Q4039" s="6"/>
      <c r="R4039" s="6"/>
      <c r="S4039" s="6"/>
      <c r="T4039" s="6"/>
      <c r="U4039" s="6"/>
      <c r="V4039" s="6"/>
      <c r="W4039" s="6"/>
      <c r="X4039" s="6"/>
      <c r="Y4039" s="6"/>
      <c r="Z4039" s="6"/>
      <c r="AA4039" s="6"/>
      <c r="AB4039" s="6"/>
      <c r="AC4039" s="6"/>
      <c r="AD4039" s="6"/>
      <c r="AE4039" s="6"/>
      <c r="AF4039" s="6"/>
      <c r="AG4039" s="6"/>
      <c r="AH4039" s="6"/>
      <c r="AI4039" s="6"/>
      <c r="AJ4039" s="6"/>
      <c r="AK4039" s="6"/>
      <c r="AL4039" s="6"/>
      <c r="AM4039" s="6"/>
      <c r="AN4039" s="6"/>
      <c r="AO4039" s="6"/>
      <c r="AP4039" s="6"/>
      <c r="AQ4039" s="21"/>
      <c r="AR4039" s="21"/>
      <c r="AS4039" s="21"/>
      <c r="AT4039" s="6"/>
      <c r="AU4039" s="6"/>
      <c r="AV4039" s="6"/>
      <c r="AW4039" s="6"/>
    </row>
    <row r="4040" spans="1:49" x14ac:dyDescent="0.35">
      <c r="A4040" s="20"/>
      <c r="B4040" s="20"/>
      <c r="C4040" s="20"/>
      <c r="D4040" s="20"/>
      <c r="E4040" s="6"/>
      <c r="F4040" s="6"/>
      <c r="G4040" s="6"/>
      <c r="H4040" s="6"/>
      <c r="I4040" s="6"/>
      <c r="J4040" s="6"/>
      <c r="K4040" s="6"/>
      <c r="L4040" s="6"/>
      <c r="M4040" s="6"/>
      <c r="N4040" s="6"/>
      <c r="O4040" s="6"/>
      <c r="P4040" s="6"/>
      <c r="Q4040" s="6"/>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21"/>
      <c r="AR4040" s="21"/>
      <c r="AS4040" s="21"/>
      <c r="AT4040" s="6"/>
      <c r="AU4040" s="6"/>
      <c r="AV4040" s="6"/>
      <c r="AW4040" s="6"/>
    </row>
    <row r="4041" spans="1:49" x14ac:dyDescent="0.35">
      <c r="A4041" s="20"/>
      <c r="B4041" s="20"/>
      <c r="C4041" s="20"/>
      <c r="D4041" s="20"/>
      <c r="E4041" s="6"/>
      <c r="F4041" s="6"/>
      <c r="G4041" s="6"/>
      <c r="H4041" s="6"/>
      <c r="I4041" s="6"/>
      <c r="J4041" s="6"/>
      <c r="K4041" s="6"/>
      <c r="L4041" s="6"/>
      <c r="M4041" s="6"/>
      <c r="N4041" s="6"/>
      <c r="O4041" s="6"/>
      <c r="P4041" s="6"/>
      <c r="Q4041" s="6"/>
      <c r="R4041" s="6"/>
      <c r="S4041" s="6"/>
      <c r="T4041" s="6"/>
      <c r="U4041" s="6"/>
      <c r="V4041" s="6"/>
      <c r="W4041" s="6"/>
      <c r="X4041" s="6"/>
      <c r="Y4041" s="6"/>
      <c r="Z4041" s="6"/>
      <c r="AA4041" s="6"/>
      <c r="AB4041" s="6"/>
      <c r="AC4041" s="6"/>
      <c r="AD4041" s="6"/>
      <c r="AE4041" s="6"/>
      <c r="AF4041" s="6"/>
      <c r="AG4041" s="6"/>
      <c r="AH4041" s="6"/>
      <c r="AI4041" s="6"/>
      <c r="AJ4041" s="6"/>
      <c r="AK4041" s="6"/>
      <c r="AL4041" s="6"/>
      <c r="AM4041" s="6"/>
      <c r="AN4041" s="6"/>
      <c r="AO4041" s="6"/>
      <c r="AP4041" s="6"/>
      <c r="AQ4041" s="21"/>
      <c r="AR4041" s="21"/>
      <c r="AS4041" s="21"/>
      <c r="AT4041" s="6"/>
      <c r="AU4041" s="6"/>
      <c r="AV4041" s="6"/>
      <c r="AW4041" s="6"/>
    </row>
    <row r="4042" spans="1:49" x14ac:dyDescent="0.35">
      <c r="A4042" s="20"/>
      <c r="B4042" s="20"/>
      <c r="C4042" s="20"/>
      <c r="D4042" s="20"/>
      <c r="E4042" s="6"/>
      <c r="F4042" s="6"/>
      <c r="G4042" s="6"/>
      <c r="H4042" s="6"/>
      <c r="I4042" s="6"/>
      <c r="J4042" s="6"/>
      <c r="K4042" s="6"/>
      <c r="L4042" s="6"/>
      <c r="M4042" s="6"/>
      <c r="N4042" s="6"/>
      <c r="O4042" s="6"/>
      <c r="P4042" s="6"/>
      <c r="Q4042" s="6"/>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21"/>
      <c r="AR4042" s="21"/>
      <c r="AS4042" s="21"/>
      <c r="AT4042" s="6"/>
      <c r="AU4042" s="6"/>
      <c r="AV4042" s="6"/>
      <c r="AW4042" s="6"/>
    </row>
    <row r="4043" spans="1:49" x14ac:dyDescent="0.35">
      <c r="A4043" s="20"/>
      <c r="B4043" s="20"/>
      <c r="C4043" s="20"/>
      <c r="D4043" s="20"/>
      <c r="E4043" s="6"/>
      <c r="F4043" s="6"/>
      <c r="G4043" s="6"/>
      <c r="H4043" s="6"/>
      <c r="I4043" s="6"/>
      <c r="J4043" s="6"/>
      <c r="K4043" s="6"/>
      <c r="L4043" s="6"/>
      <c r="M4043" s="6"/>
      <c r="N4043" s="6"/>
      <c r="O4043" s="6"/>
      <c r="P4043" s="6"/>
      <c r="Q4043" s="6"/>
      <c r="R4043" s="6"/>
      <c r="S4043" s="6"/>
      <c r="T4043" s="6"/>
      <c r="U4043" s="6"/>
      <c r="V4043" s="6"/>
      <c r="W4043" s="6"/>
      <c r="X4043" s="6"/>
      <c r="Y4043" s="6"/>
      <c r="Z4043" s="6"/>
      <c r="AA4043" s="6"/>
      <c r="AB4043" s="6"/>
      <c r="AC4043" s="6"/>
      <c r="AD4043" s="6"/>
      <c r="AE4043" s="6"/>
      <c r="AF4043" s="6"/>
      <c r="AG4043" s="6"/>
      <c r="AH4043" s="6"/>
      <c r="AI4043" s="6"/>
      <c r="AJ4043" s="6"/>
      <c r="AK4043" s="6"/>
      <c r="AL4043" s="6"/>
      <c r="AM4043" s="6"/>
      <c r="AN4043" s="6"/>
      <c r="AO4043" s="6"/>
      <c r="AP4043" s="6"/>
      <c r="AQ4043" s="21"/>
      <c r="AR4043" s="21"/>
      <c r="AS4043" s="21"/>
      <c r="AT4043" s="6"/>
      <c r="AU4043" s="6"/>
      <c r="AV4043" s="6"/>
      <c r="AW4043" s="6"/>
    </row>
    <row r="4044" spans="1:49" x14ac:dyDescent="0.35">
      <c r="A4044" s="20"/>
      <c r="B4044" s="20"/>
      <c r="C4044" s="20"/>
      <c r="D4044" s="20"/>
      <c r="E4044" s="6"/>
      <c r="F4044" s="6"/>
      <c r="G4044" s="6"/>
      <c r="H4044" s="6"/>
      <c r="I4044" s="6"/>
      <c r="J4044" s="6"/>
      <c r="K4044" s="6"/>
      <c r="L4044" s="6"/>
      <c r="M4044" s="6"/>
      <c r="N4044" s="6"/>
      <c r="O4044" s="6"/>
      <c r="P4044" s="6"/>
      <c r="Q4044" s="6"/>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21"/>
      <c r="AR4044" s="21"/>
      <c r="AS4044" s="21"/>
      <c r="AT4044" s="6"/>
      <c r="AU4044" s="6"/>
      <c r="AV4044" s="6"/>
      <c r="AW4044" s="6"/>
    </row>
    <row r="4045" spans="1:49" x14ac:dyDescent="0.35">
      <c r="A4045" s="20"/>
      <c r="B4045" s="20"/>
      <c r="C4045" s="20"/>
      <c r="D4045" s="20"/>
      <c r="E4045" s="6"/>
      <c r="F4045" s="6"/>
      <c r="G4045" s="6"/>
      <c r="H4045" s="6"/>
      <c r="I4045" s="6"/>
      <c r="J4045" s="6"/>
      <c r="K4045" s="6"/>
      <c r="L4045" s="6"/>
      <c r="M4045" s="6"/>
      <c r="N4045" s="6"/>
      <c r="O4045" s="6"/>
      <c r="P4045" s="6"/>
      <c r="Q4045" s="6"/>
      <c r="R4045" s="6"/>
      <c r="S4045" s="6"/>
      <c r="T4045" s="6"/>
      <c r="U4045" s="6"/>
      <c r="V4045" s="6"/>
      <c r="W4045" s="6"/>
      <c r="X4045" s="6"/>
      <c r="Y4045" s="6"/>
      <c r="Z4045" s="6"/>
      <c r="AA4045" s="6"/>
      <c r="AB4045" s="6"/>
      <c r="AC4045" s="6"/>
      <c r="AD4045" s="6"/>
      <c r="AE4045" s="6"/>
      <c r="AF4045" s="6"/>
      <c r="AG4045" s="6"/>
      <c r="AH4045" s="6"/>
      <c r="AI4045" s="6"/>
      <c r="AJ4045" s="6"/>
      <c r="AK4045" s="6"/>
      <c r="AL4045" s="6"/>
      <c r="AM4045" s="6"/>
      <c r="AN4045" s="6"/>
      <c r="AO4045" s="6"/>
      <c r="AP4045" s="6"/>
      <c r="AQ4045" s="21"/>
      <c r="AR4045" s="21"/>
      <c r="AS4045" s="21"/>
      <c r="AT4045" s="6"/>
      <c r="AU4045" s="6"/>
      <c r="AV4045" s="6"/>
      <c r="AW4045" s="6"/>
    </row>
    <row r="4046" spans="1:49" x14ac:dyDescent="0.35">
      <c r="A4046" s="20"/>
      <c r="B4046" s="20"/>
      <c r="C4046" s="20"/>
      <c r="D4046" s="20"/>
      <c r="E4046" s="6"/>
      <c r="F4046" s="6"/>
      <c r="G4046" s="6"/>
      <c r="H4046" s="6"/>
      <c r="I4046" s="6"/>
      <c r="J4046" s="6"/>
      <c r="K4046" s="6"/>
      <c r="L4046" s="6"/>
      <c r="M4046" s="6"/>
      <c r="N4046" s="6"/>
      <c r="O4046" s="6"/>
      <c r="P4046" s="6"/>
      <c r="Q4046" s="6"/>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21"/>
      <c r="AR4046" s="21"/>
      <c r="AS4046" s="21"/>
      <c r="AT4046" s="6"/>
      <c r="AU4046" s="6"/>
      <c r="AV4046" s="6"/>
      <c r="AW4046" s="6"/>
    </row>
    <row r="4047" spans="1:49" x14ac:dyDescent="0.35">
      <c r="A4047" s="20"/>
      <c r="B4047" s="20"/>
      <c r="C4047" s="20"/>
      <c r="D4047" s="20"/>
      <c r="E4047" s="6"/>
      <c r="F4047" s="6"/>
      <c r="G4047" s="6"/>
      <c r="H4047" s="6"/>
      <c r="I4047" s="6"/>
      <c r="J4047" s="6"/>
      <c r="K4047" s="6"/>
      <c r="L4047" s="6"/>
      <c r="M4047" s="6"/>
      <c r="N4047" s="6"/>
      <c r="O4047" s="6"/>
      <c r="P4047" s="6"/>
      <c r="Q4047" s="6"/>
      <c r="R4047" s="6"/>
      <c r="S4047" s="6"/>
      <c r="T4047" s="6"/>
      <c r="U4047" s="6"/>
      <c r="V4047" s="6"/>
      <c r="W4047" s="6"/>
      <c r="X4047" s="6"/>
      <c r="Y4047" s="6"/>
      <c r="Z4047" s="6"/>
      <c r="AA4047" s="6"/>
      <c r="AB4047" s="6"/>
      <c r="AC4047" s="6"/>
      <c r="AD4047" s="6"/>
      <c r="AE4047" s="6"/>
      <c r="AF4047" s="6"/>
      <c r="AG4047" s="6"/>
      <c r="AH4047" s="6"/>
      <c r="AI4047" s="6"/>
      <c r="AJ4047" s="6"/>
      <c r="AK4047" s="6"/>
      <c r="AL4047" s="6"/>
      <c r="AM4047" s="6"/>
      <c r="AN4047" s="6"/>
      <c r="AO4047" s="6"/>
      <c r="AP4047" s="6"/>
      <c r="AQ4047" s="21"/>
      <c r="AR4047" s="21"/>
      <c r="AS4047" s="21"/>
      <c r="AT4047" s="6"/>
      <c r="AU4047" s="6"/>
      <c r="AV4047" s="6"/>
      <c r="AW4047" s="6"/>
    </row>
    <row r="4048" spans="1:49" x14ac:dyDescent="0.35">
      <c r="A4048" s="20"/>
      <c r="B4048" s="20"/>
      <c r="C4048" s="20"/>
      <c r="D4048" s="20"/>
      <c r="E4048" s="6"/>
      <c r="F4048" s="6"/>
      <c r="G4048" s="6"/>
      <c r="H4048" s="6"/>
      <c r="I4048" s="6"/>
      <c r="J4048" s="6"/>
      <c r="K4048" s="6"/>
      <c r="L4048" s="6"/>
      <c r="M4048" s="6"/>
      <c r="N4048" s="6"/>
      <c r="O4048" s="6"/>
      <c r="P4048" s="6"/>
      <c r="Q4048" s="6"/>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21"/>
      <c r="AR4048" s="21"/>
      <c r="AS4048" s="21"/>
      <c r="AT4048" s="6"/>
      <c r="AU4048" s="6"/>
      <c r="AV4048" s="6"/>
      <c r="AW4048" s="6"/>
    </row>
    <row r="4049" spans="1:49" x14ac:dyDescent="0.35">
      <c r="A4049" s="20"/>
      <c r="B4049" s="20"/>
      <c r="C4049" s="20"/>
      <c r="D4049" s="20"/>
      <c r="E4049" s="6"/>
      <c r="F4049" s="6"/>
      <c r="G4049" s="6"/>
      <c r="H4049" s="6"/>
      <c r="I4049" s="6"/>
      <c r="J4049" s="6"/>
      <c r="K4049" s="6"/>
      <c r="L4049" s="6"/>
      <c r="M4049" s="6"/>
      <c r="N4049" s="6"/>
      <c r="O4049" s="6"/>
      <c r="P4049" s="6"/>
      <c r="Q4049" s="6"/>
      <c r="R4049" s="6"/>
      <c r="S4049" s="6"/>
      <c r="T4049" s="6"/>
      <c r="U4049" s="6"/>
      <c r="V4049" s="6"/>
      <c r="W4049" s="6"/>
      <c r="X4049" s="6"/>
      <c r="Y4049" s="6"/>
      <c r="Z4049" s="6"/>
      <c r="AA4049" s="6"/>
      <c r="AB4049" s="6"/>
      <c r="AC4049" s="6"/>
      <c r="AD4049" s="6"/>
      <c r="AE4049" s="6"/>
      <c r="AF4049" s="6"/>
      <c r="AG4049" s="6"/>
      <c r="AH4049" s="6"/>
      <c r="AI4049" s="6"/>
      <c r="AJ4049" s="6"/>
      <c r="AK4049" s="6"/>
      <c r="AL4049" s="6"/>
      <c r="AM4049" s="6"/>
      <c r="AN4049" s="6"/>
      <c r="AO4049" s="6"/>
      <c r="AP4049" s="6"/>
      <c r="AQ4049" s="21"/>
      <c r="AR4049" s="21"/>
      <c r="AS4049" s="21"/>
      <c r="AT4049" s="6"/>
      <c r="AU4049" s="6"/>
      <c r="AV4049" s="6"/>
      <c r="AW4049" s="6"/>
    </row>
    <row r="4050" spans="1:49" x14ac:dyDescent="0.35">
      <c r="A4050" s="20"/>
      <c r="B4050" s="20"/>
      <c r="C4050" s="20"/>
      <c r="D4050" s="20"/>
      <c r="E4050" s="6"/>
      <c r="F4050" s="6"/>
      <c r="G4050" s="6"/>
      <c r="H4050" s="6"/>
      <c r="I4050" s="6"/>
      <c r="J4050" s="6"/>
      <c r="K4050" s="6"/>
      <c r="L4050" s="6"/>
      <c r="M4050" s="6"/>
      <c r="N4050" s="6"/>
      <c r="O4050" s="6"/>
      <c r="P4050" s="6"/>
      <c r="Q4050" s="6"/>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21"/>
      <c r="AR4050" s="21"/>
      <c r="AS4050" s="21"/>
      <c r="AT4050" s="6"/>
      <c r="AU4050" s="6"/>
      <c r="AV4050" s="6"/>
      <c r="AW4050" s="6"/>
    </row>
    <row r="4051" spans="1:49" x14ac:dyDescent="0.35">
      <c r="A4051" s="20"/>
      <c r="B4051" s="20"/>
      <c r="C4051" s="20"/>
      <c r="D4051" s="20"/>
      <c r="E4051" s="6"/>
      <c r="F4051" s="6"/>
      <c r="G4051" s="6"/>
      <c r="H4051" s="6"/>
      <c r="I4051" s="6"/>
      <c r="J4051" s="6"/>
      <c r="K4051" s="6"/>
      <c r="L4051" s="6"/>
      <c r="M4051" s="6"/>
      <c r="N4051" s="6"/>
      <c r="O4051" s="6"/>
      <c r="P4051" s="6"/>
      <c r="Q4051" s="6"/>
      <c r="R4051" s="6"/>
      <c r="S4051" s="6"/>
      <c r="T4051" s="6"/>
      <c r="U4051" s="6"/>
      <c r="V4051" s="6"/>
      <c r="W4051" s="6"/>
      <c r="X4051" s="6"/>
      <c r="Y4051" s="6"/>
      <c r="Z4051" s="6"/>
      <c r="AA4051" s="6"/>
      <c r="AB4051" s="6"/>
      <c r="AC4051" s="6"/>
      <c r="AD4051" s="6"/>
      <c r="AE4051" s="6"/>
      <c r="AF4051" s="6"/>
      <c r="AG4051" s="6"/>
      <c r="AH4051" s="6"/>
      <c r="AI4051" s="6"/>
      <c r="AJ4051" s="6"/>
      <c r="AK4051" s="6"/>
      <c r="AL4051" s="6"/>
      <c r="AM4051" s="6"/>
      <c r="AN4051" s="6"/>
      <c r="AO4051" s="6"/>
      <c r="AP4051" s="6"/>
      <c r="AQ4051" s="21"/>
      <c r="AR4051" s="21"/>
      <c r="AS4051" s="21"/>
      <c r="AT4051" s="6"/>
      <c r="AU4051" s="6"/>
      <c r="AV4051" s="6"/>
      <c r="AW4051" s="6"/>
    </row>
    <row r="4052" spans="1:49" x14ac:dyDescent="0.35">
      <c r="A4052" s="20"/>
      <c r="B4052" s="20"/>
      <c r="C4052" s="20"/>
      <c r="D4052" s="20"/>
      <c r="E4052" s="6"/>
      <c r="F4052" s="6"/>
      <c r="G4052" s="6"/>
      <c r="H4052" s="6"/>
      <c r="I4052" s="6"/>
      <c r="J4052" s="6"/>
      <c r="K4052" s="6"/>
      <c r="L4052" s="6"/>
      <c r="M4052" s="6"/>
      <c r="N4052" s="6"/>
      <c r="O4052" s="6"/>
      <c r="P4052" s="6"/>
      <c r="Q4052" s="6"/>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21"/>
      <c r="AR4052" s="21"/>
      <c r="AS4052" s="21"/>
      <c r="AT4052" s="6"/>
      <c r="AU4052" s="6"/>
      <c r="AV4052" s="6"/>
      <c r="AW4052" s="6"/>
    </row>
    <row r="4053" spans="1:49" x14ac:dyDescent="0.35">
      <c r="A4053" s="20"/>
      <c r="B4053" s="20"/>
      <c r="C4053" s="20"/>
      <c r="D4053" s="20"/>
      <c r="E4053" s="6"/>
      <c r="F4053" s="6"/>
      <c r="G4053" s="6"/>
      <c r="H4053" s="6"/>
      <c r="I4053" s="6"/>
      <c r="J4053" s="6"/>
      <c r="K4053" s="6"/>
      <c r="L4053" s="6"/>
      <c r="M4053" s="6"/>
      <c r="N4053" s="6"/>
      <c r="O4053" s="6"/>
      <c r="P4053" s="6"/>
      <c r="Q4053" s="6"/>
      <c r="R4053" s="6"/>
      <c r="S4053" s="6"/>
      <c r="T4053" s="6"/>
      <c r="U4053" s="6"/>
      <c r="V4053" s="6"/>
      <c r="W4053" s="6"/>
      <c r="X4053" s="6"/>
      <c r="Y4053" s="6"/>
      <c r="Z4053" s="6"/>
      <c r="AA4053" s="6"/>
      <c r="AB4053" s="6"/>
      <c r="AC4053" s="6"/>
      <c r="AD4053" s="6"/>
      <c r="AE4053" s="6"/>
      <c r="AF4053" s="6"/>
      <c r="AG4053" s="6"/>
      <c r="AH4053" s="6"/>
      <c r="AI4053" s="6"/>
      <c r="AJ4053" s="6"/>
      <c r="AK4053" s="6"/>
      <c r="AL4053" s="6"/>
      <c r="AM4053" s="6"/>
      <c r="AN4053" s="6"/>
      <c r="AO4053" s="6"/>
      <c r="AP4053" s="6"/>
      <c r="AQ4053" s="21"/>
      <c r="AR4053" s="21"/>
      <c r="AS4053" s="21"/>
      <c r="AT4053" s="6"/>
      <c r="AU4053" s="6"/>
      <c r="AV4053" s="6"/>
      <c r="AW4053" s="6"/>
    </row>
    <row r="4054" spans="1:49" x14ac:dyDescent="0.35">
      <c r="A4054" s="20"/>
      <c r="B4054" s="20"/>
      <c r="C4054" s="20"/>
      <c r="D4054" s="20"/>
      <c r="E4054" s="6"/>
      <c r="F4054" s="6"/>
      <c r="G4054" s="6"/>
      <c r="H4054" s="6"/>
      <c r="I4054" s="6"/>
      <c r="J4054" s="6"/>
      <c r="K4054" s="6"/>
      <c r="L4054" s="6"/>
      <c r="M4054" s="6"/>
      <c r="N4054" s="6"/>
      <c r="O4054" s="6"/>
      <c r="P4054" s="6"/>
      <c r="Q4054" s="6"/>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21"/>
      <c r="AR4054" s="21"/>
      <c r="AS4054" s="21"/>
      <c r="AT4054" s="6"/>
      <c r="AU4054" s="6"/>
      <c r="AV4054" s="6"/>
      <c r="AW4054" s="6"/>
    </row>
    <row r="4055" spans="1:49" x14ac:dyDescent="0.35">
      <c r="A4055" s="20"/>
      <c r="B4055" s="20"/>
      <c r="C4055" s="20"/>
      <c r="D4055" s="20"/>
      <c r="E4055" s="6"/>
      <c r="F4055" s="6"/>
      <c r="G4055" s="6"/>
      <c r="H4055" s="6"/>
      <c r="I4055" s="6"/>
      <c r="J4055" s="6"/>
      <c r="K4055" s="6"/>
      <c r="L4055" s="6"/>
      <c r="M4055" s="6"/>
      <c r="N4055" s="6"/>
      <c r="O4055" s="6"/>
      <c r="P4055" s="6"/>
      <c r="Q4055" s="6"/>
      <c r="R4055" s="6"/>
      <c r="S4055" s="6"/>
      <c r="T4055" s="6"/>
      <c r="U4055" s="6"/>
      <c r="V4055" s="6"/>
      <c r="W4055" s="6"/>
      <c r="X4055" s="6"/>
      <c r="Y4055" s="6"/>
      <c r="Z4055" s="6"/>
      <c r="AA4055" s="6"/>
      <c r="AB4055" s="6"/>
      <c r="AC4055" s="6"/>
      <c r="AD4055" s="6"/>
      <c r="AE4055" s="6"/>
      <c r="AF4055" s="6"/>
      <c r="AG4055" s="6"/>
      <c r="AH4055" s="6"/>
      <c r="AI4055" s="6"/>
      <c r="AJ4055" s="6"/>
      <c r="AK4055" s="6"/>
      <c r="AL4055" s="6"/>
      <c r="AM4055" s="6"/>
      <c r="AN4055" s="6"/>
      <c r="AO4055" s="6"/>
      <c r="AP4055" s="6"/>
      <c r="AQ4055" s="21"/>
      <c r="AR4055" s="21"/>
      <c r="AS4055" s="21"/>
      <c r="AT4055" s="6"/>
      <c r="AU4055" s="6"/>
      <c r="AV4055" s="6"/>
      <c r="AW4055" s="6"/>
    </row>
    <row r="4056" spans="1:49" x14ac:dyDescent="0.35">
      <c r="A4056" s="20"/>
      <c r="B4056" s="20"/>
      <c r="C4056" s="20"/>
      <c r="D4056" s="20"/>
      <c r="E4056" s="6"/>
      <c r="F4056" s="6"/>
      <c r="G4056" s="6"/>
      <c r="H4056" s="6"/>
      <c r="I4056" s="6"/>
      <c r="J4056" s="6"/>
      <c r="K4056" s="6"/>
      <c r="L4056" s="6"/>
      <c r="M4056" s="6"/>
      <c r="N4056" s="6"/>
      <c r="O4056" s="6"/>
      <c r="P4056" s="6"/>
      <c r="Q4056" s="6"/>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21"/>
      <c r="AR4056" s="21"/>
      <c r="AS4056" s="21"/>
      <c r="AT4056" s="6"/>
      <c r="AU4056" s="6"/>
      <c r="AV4056" s="6"/>
      <c r="AW4056" s="6"/>
    </row>
    <row r="4057" spans="1:49" x14ac:dyDescent="0.35">
      <c r="A4057" s="20"/>
      <c r="B4057" s="20"/>
      <c r="C4057" s="20"/>
      <c r="D4057" s="20"/>
      <c r="E4057" s="6"/>
      <c r="F4057" s="6"/>
      <c r="G4057" s="6"/>
      <c r="H4057" s="6"/>
      <c r="I4057" s="6"/>
      <c r="J4057" s="6"/>
      <c r="K4057" s="6"/>
      <c r="L4057" s="6"/>
      <c r="M4057" s="6"/>
      <c r="N4057" s="6"/>
      <c r="O4057" s="6"/>
      <c r="P4057" s="6"/>
      <c r="Q4057" s="6"/>
      <c r="R4057" s="6"/>
      <c r="S4057" s="6"/>
      <c r="T4057" s="6"/>
      <c r="U4057" s="6"/>
      <c r="V4057" s="6"/>
      <c r="W4057" s="6"/>
      <c r="X4057" s="6"/>
      <c r="Y4057" s="6"/>
      <c r="Z4057" s="6"/>
      <c r="AA4057" s="6"/>
      <c r="AB4057" s="6"/>
      <c r="AC4057" s="6"/>
      <c r="AD4057" s="6"/>
      <c r="AE4057" s="6"/>
      <c r="AF4057" s="6"/>
      <c r="AG4057" s="6"/>
      <c r="AH4057" s="6"/>
      <c r="AI4057" s="6"/>
      <c r="AJ4057" s="6"/>
      <c r="AK4057" s="6"/>
      <c r="AL4057" s="6"/>
      <c r="AM4057" s="6"/>
      <c r="AN4057" s="6"/>
      <c r="AO4057" s="6"/>
      <c r="AP4057" s="6"/>
      <c r="AQ4057" s="21"/>
      <c r="AR4057" s="21"/>
      <c r="AS4057" s="21"/>
      <c r="AT4057" s="6"/>
      <c r="AU4057" s="6"/>
      <c r="AV4057" s="6"/>
      <c r="AW4057" s="6"/>
    </row>
    <row r="4058" spans="1:49" x14ac:dyDescent="0.35">
      <c r="A4058" s="20"/>
      <c r="B4058" s="20"/>
      <c r="C4058" s="20"/>
      <c r="D4058" s="20"/>
      <c r="E4058" s="6"/>
      <c r="F4058" s="6"/>
      <c r="G4058" s="6"/>
      <c r="H4058" s="6"/>
      <c r="I4058" s="6"/>
      <c r="J4058" s="6"/>
      <c r="K4058" s="6"/>
      <c r="L4058" s="6"/>
      <c r="M4058" s="6"/>
      <c r="N4058" s="6"/>
      <c r="O4058" s="6"/>
      <c r="P4058" s="6"/>
      <c r="Q4058" s="6"/>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21"/>
      <c r="AR4058" s="21"/>
      <c r="AS4058" s="21"/>
      <c r="AT4058" s="6"/>
      <c r="AU4058" s="6"/>
      <c r="AV4058" s="6"/>
      <c r="AW4058" s="6"/>
    </row>
    <row r="4059" spans="1:49" x14ac:dyDescent="0.35">
      <c r="A4059" s="20"/>
      <c r="B4059" s="20"/>
      <c r="C4059" s="20"/>
      <c r="D4059" s="20"/>
      <c r="E4059" s="6"/>
      <c r="F4059" s="6"/>
      <c r="G4059" s="6"/>
      <c r="H4059" s="6"/>
      <c r="I4059" s="6"/>
      <c r="J4059" s="6"/>
      <c r="K4059" s="6"/>
      <c r="L4059" s="6"/>
      <c r="M4059" s="6"/>
      <c r="N4059" s="6"/>
      <c r="O4059" s="6"/>
      <c r="P4059" s="6"/>
      <c r="Q4059" s="6"/>
      <c r="R4059" s="6"/>
      <c r="S4059" s="6"/>
      <c r="T4059" s="6"/>
      <c r="U4059" s="6"/>
      <c r="V4059" s="6"/>
      <c r="W4059" s="6"/>
      <c r="X4059" s="6"/>
      <c r="Y4059" s="6"/>
      <c r="Z4059" s="6"/>
      <c r="AA4059" s="6"/>
      <c r="AB4059" s="6"/>
      <c r="AC4059" s="6"/>
      <c r="AD4059" s="6"/>
      <c r="AE4059" s="6"/>
      <c r="AF4059" s="6"/>
      <c r="AG4059" s="6"/>
      <c r="AH4059" s="6"/>
      <c r="AI4059" s="6"/>
      <c r="AJ4059" s="6"/>
      <c r="AK4059" s="6"/>
      <c r="AL4059" s="6"/>
      <c r="AM4059" s="6"/>
      <c r="AN4059" s="6"/>
      <c r="AO4059" s="6"/>
      <c r="AP4059" s="6"/>
      <c r="AQ4059" s="21"/>
      <c r="AR4059" s="21"/>
      <c r="AS4059" s="21"/>
      <c r="AT4059" s="6"/>
      <c r="AU4059" s="6"/>
      <c r="AV4059" s="6"/>
      <c r="AW4059" s="6"/>
    </row>
    <row r="4060" spans="1:49" x14ac:dyDescent="0.35">
      <c r="A4060" s="20"/>
      <c r="B4060" s="20"/>
      <c r="C4060" s="20"/>
      <c r="D4060" s="20"/>
      <c r="E4060" s="6"/>
      <c r="F4060" s="6"/>
      <c r="G4060" s="6"/>
      <c r="H4060" s="6"/>
      <c r="I4060" s="6"/>
      <c r="J4060" s="6"/>
      <c r="K4060" s="6"/>
      <c r="L4060" s="6"/>
      <c r="M4060" s="6"/>
      <c r="N4060" s="6"/>
      <c r="O4060" s="6"/>
      <c r="P4060" s="6"/>
      <c r="Q4060" s="6"/>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21"/>
      <c r="AR4060" s="21"/>
      <c r="AS4060" s="21"/>
      <c r="AT4060" s="6"/>
      <c r="AU4060" s="6"/>
      <c r="AV4060" s="6"/>
      <c r="AW4060" s="6"/>
    </row>
    <row r="4061" spans="1:49" x14ac:dyDescent="0.35">
      <c r="A4061" s="20"/>
      <c r="B4061" s="20"/>
      <c r="C4061" s="20"/>
      <c r="D4061" s="20"/>
      <c r="E4061" s="6"/>
      <c r="F4061" s="6"/>
      <c r="G4061" s="6"/>
      <c r="H4061" s="6"/>
      <c r="I4061" s="6"/>
      <c r="J4061" s="6"/>
      <c r="K4061" s="6"/>
      <c r="L4061" s="6"/>
      <c r="M4061" s="6"/>
      <c r="N4061" s="6"/>
      <c r="O4061" s="6"/>
      <c r="P4061" s="6"/>
      <c r="Q4061" s="6"/>
      <c r="R4061" s="6"/>
      <c r="S4061" s="6"/>
      <c r="T4061" s="6"/>
      <c r="U4061" s="6"/>
      <c r="V4061" s="6"/>
      <c r="W4061" s="6"/>
      <c r="X4061" s="6"/>
      <c r="Y4061" s="6"/>
      <c r="Z4061" s="6"/>
      <c r="AA4061" s="6"/>
      <c r="AB4061" s="6"/>
      <c r="AC4061" s="6"/>
      <c r="AD4061" s="6"/>
      <c r="AE4061" s="6"/>
      <c r="AF4061" s="6"/>
      <c r="AG4061" s="6"/>
      <c r="AH4061" s="6"/>
      <c r="AI4061" s="6"/>
      <c r="AJ4061" s="6"/>
      <c r="AK4061" s="6"/>
      <c r="AL4061" s="6"/>
      <c r="AM4061" s="6"/>
      <c r="AN4061" s="6"/>
      <c r="AO4061" s="6"/>
      <c r="AP4061" s="6"/>
      <c r="AQ4061" s="21"/>
      <c r="AR4061" s="21"/>
      <c r="AS4061" s="21"/>
      <c r="AT4061" s="6"/>
      <c r="AU4061" s="6"/>
      <c r="AV4061" s="6"/>
      <c r="AW4061" s="6"/>
    </row>
    <row r="4062" spans="1:49" x14ac:dyDescent="0.35">
      <c r="A4062" s="20"/>
      <c r="B4062" s="20"/>
      <c r="C4062" s="20"/>
      <c r="D4062" s="20"/>
      <c r="E4062" s="6"/>
      <c r="F4062" s="6"/>
      <c r="G4062" s="6"/>
      <c r="H4062" s="6"/>
      <c r="I4062" s="6"/>
      <c r="J4062" s="6"/>
      <c r="K4062" s="6"/>
      <c r="L4062" s="6"/>
      <c r="M4062" s="6"/>
      <c r="N4062" s="6"/>
      <c r="O4062" s="6"/>
      <c r="P4062" s="6"/>
      <c r="Q4062" s="6"/>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21"/>
      <c r="AR4062" s="21"/>
      <c r="AS4062" s="21"/>
      <c r="AT4062" s="6"/>
      <c r="AU4062" s="6"/>
      <c r="AV4062" s="6"/>
      <c r="AW4062" s="6"/>
    </row>
    <row r="4063" spans="1:49" x14ac:dyDescent="0.35">
      <c r="A4063" s="20"/>
      <c r="B4063" s="20"/>
      <c r="C4063" s="20"/>
      <c r="D4063" s="20"/>
      <c r="E4063" s="6"/>
      <c r="F4063" s="6"/>
      <c r="G4063" s="6"/>
      <c r="H4063" s="6"/>
      <c r="I4063" s="6"/>
      <c r="J4063" s="6"/>
      <c r="K4063" s="6"/>
      <c r="L4063" s="6"/>
      <c r="M4063" s="6"/>
      <c r="N4063" s="6"/>
      <c r="O4063" s="6"/>
      <c r="P4063" s="6"/>
      <c r="Q4063" s="6"/>
      <c r="R4063" s="6"/>
      <c r="S4063" s="6"/>
      <c r="T4063" s="6"/>
      <c r="U4063" s="6"/>
      <c r="V4063" s="6"/>
      <c r="W4063" s="6"/>
      <c r="X4063" s="6"/>
      <c r="Y4063" s="6"/>
      <c r="Z4063" s="6"/>
      <c r="AA4063" s="6"/>
      <c r="AB4063" s="6"/>
      <c r="AC4063" s="6"/>
      <c r="AD4063" s="6"/>
      <c r="AE4063" s="6"/>
      <c r="AF4063" s="6"/>
      <c r="AG4063" s="6"/>
      <c r="AH4063" s="6"/>
      <c r="AI4063" s="6"/>
      <c r="AJ4063" s="6"/>
      <c r="AK4063" s="6"/>
      <c r="AL4063" s="6"/>
      <c r="AM4063" s="6"/>
      <c r="AN4063" s="6"/>
      <c r="AO4063" s="6"/>
      <c r="AP4063" s="6"/>
      <c r="AQ4063" s="21"/>
      <c r="AR4063" s="21"/>
      <c r="AS4063" s="21"/>
      <c r="AT4063" s="6"/>
      <c r="AU4063" s="6"/>
      <c r="AV4063" s="6"/>
      <c r="AW4063" s="6"/>
    </row>
    <row r="4064" spans="1:49" x14ac:dyDescent="0.35">
      <c r="A4064" s="20"/>
      <c r="B4064" s="20"/>
      <c r="C4064" s="20"/>
      <c r="D4064" s="20"/>
      <c r="E4064" s="6"/>
      <c r="F4064" s="6"/>
      <c r="G4064" s="6"/>
      <c r="H4064" s="6"/>
      <c r="I4064" s="6"/>
      <c r="J4064" s="6"/>
      <c r="K4064" s="6"/>
      <c r="L4064" s="6"/>
      <c r="M4064" s="6"/>
      <c r="N4064" s="6"/>
      <c r="O4064" s="6"/>
      <c r="P4064" s="6"/>
      <c r="Q4064" s="6"/>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21"/>
      <c r="AR4064" s="21"/>
      <c r="AS4064" s="21"/>
      <c r="AT4064" s="6"/>
      <c r="AU4064" s="6"/>
      <c r="AV4064" s="6"/>
      <c r="AW4064" s="6"/>
    </row>
    <row r="4065" spans="1:49" x14ac:dyDescent="0.35">
      <c r="A4065" s="20"/>
      <c r="B4065" s="20"/>
      <c r="C4065" s="20"/>
      <c r="D4065" s="20"/>
      <c r="E4065" s="6"/>
      <c r="F4065" s="6"/>
      <c r="G4065" s="6"/>
      <c r="H4065" s="6"/>
      <c r="I4065" s="6"/>
      <c r="J4065" s="6"/>
      <c r="K4065" s="6"/>
      <c r="L4065" s="6"/>
      <c r="M4065" s="6"/>
      <c r="N4065" s="6"/>
      <c r="O4065" s="6"/>
      <c r="P4065" s="6"/>
      <c r="Q4065" s="6"/>
      <c r="R4065" s="6"/>
      <c r="S4065" s="6"/>
      <c r="T4065" s="6"/>
      <c r="U4065" s="6"/>
      <c r="V4065" s="6"/>
      <c r="W4065" s="6"/>
      <c r="X4065" s="6"/>
      <c r="Y4065" s="6"/>
      <c r="Z4065" s="6"/>
      <c r="AA4065" s="6"/>
      <c r="AB4065" s="6"/>
      <c r="AC4065" s="6"/>
      <c r="AD4065" s="6"/>
      <c r="AE4065" s="6"/>
      <c r="AF4065" s="6"/>
      <c r="AG4065" s="6"/>
      <c r="AH4065" s="6"/>
      <c r="AI4065" s="6"/>
      <c r="AJ4065" s="6"/>
      <c r="AK4065" s="6"/>
      <c r="AL4065" s="6"/>
      <c r="AM4065" s="6"/>
      <c r="AN4065" s="6"/>
      <c r="AO4065" s="6"/>
      <c r="AP4065" s="6"/>
      <c r="AQ4065" s="21"/>
      <c r="AR4065" s="21"/>
      <c r="AS4065" s="21"/>
      <c r="AT4065" s="6"/>
      <c r="AU4065" s="6"/>
      <c r="AV4065" s="6"/>
      <c r="AW4065" s="6"/>
    </row>
    <row r="4066" spans="1:49" x14ac:dyDescent="0.35">
      <c r="A4066" s="20"/>
      <c r="B4066" s="20"/>
      <c r="C4066" s="20"/>
      <c r="D4066" s="20"/>
      <c r="E4066" s="6"/>
      <c r="F4066" s="6"/>
      <c r="G4066" s="6"/>
      <c r="H4066" s="6"/>
      <c r="I4066" s="6"/>
      <c r="J4066" s="6"/>
      <c r="K4066" s="6"/>
      <c r="L4066" s="6"/>
      <c r="M4066" s="6"/>
      <c r="N4066" s="6"/>
      <c r="O4066" s="6"/>
      <c r="P4066" s="6"/>
      <c r="Q4066" s="6"/>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21"/>
      <c r="AR4066" s="21"/>
      <c r="AS4066" s="21"/>
      <c r="AT4066" s="6"/>
      <c r="AU4066" s="6"/>
      <c r="AV4066" s="6"/>
      <c r="AW4066" s="6"/>
    </row>
    <row r="4067" spans="1:49" x14ac:dyDescent="0.35">
      <c r="A4067" s="20"/>
      <c r="B4067" s="20"/>
      <c r="C4067" s="20"/>
      <c r="D4067" s="20"/>
      <c r="E4067" s="6"/>
      <c r="F4067" s="6"/>
      <c r="G4067" s="6"/>
      <c r="H4067" s="6"/>
      <c r="I4067" s="6"/>
      <c r="J4067" s="6"/>
      <c r="K4067" s="6"/>
      <c r="L4067" s="6"/>
      <c r="M4067" s="6"/>
      <c r="N4067" s="6"/>
      <c r="O4067" s="6"/>
      <c r="P4067" s="6"/>
      <c r="Q4067" s="6"/>
      <c r="R4067" s="6"/>
      <c r="S4067" s="6"/>
      <c r="T4067" s="6"/>
      <c r="U4067" s="6"/>
      <c r="V4067" s="6"/>
      <c r="W4067" s="6"/>
      <c r="X4067" s="6"/>
      <c r="Y4067" s="6"/>
      <c r="Z4067" s="6"/>
      <c r="AA4067" s="6"/>
      <c r="AB4067" s="6"/>
      <c r="AC4067" s="6"/>
      <c r="AD4067" s="6"/>
      <c r="AE4067" s="6"/>
      <c r="AF4067" s="6"/>
      <c r="AG4067" s="6"/>
      <c r="AH4067" s="6"/>
      <c r="AI4067" s="6"/>
      <c r="AJ4067" s="6"/>
      <c r="AK4067" s="6"/>
      <c r="AL4067" s="6"/>
      <c r="AM4067" s="6"/>
      <c r="AN4067" s="6"/>
      <c r="AO4067" s="6"/>
      <c r="AP4067" s="6"/>
      <c r="AQ4067" s="21"/>
      <c r="AR4067" s="21"/>
      <c r="AS4067" s="21"/>
      <c r="AT4067" s="6"/>
      <c r="AU4067" s="6"/>
      <c r="AV4067" s="6"/>
      <c r="AW4067" s="6"/>
    </row>
    <row r="4068" spans="1:49" x14ac:dyDescent="0.35">
      <c r="A4068" s="20"/>
      <c r="B4068" s="20"/>
      <c r="C4068" s="20"/>
      <c r="D4068" s="20"/>
      <c r="E4068" s="6"/>
      <c r="F4068" s="6"/>
      <c r="G4068" s="6"/>
      <c r="H4068" s="6"/>
      <c r="I4068" s="6"/>
      <c r="J4068" s="6"/>
      <c r="K4068" s="6"/>
      <c r="L4068" s="6"/>
      <c r="M4068" s="6"/>
      <c r="N4068" s="6"/>
      <c r="O4068" s="6"/>
      <c r="P4068" s="6"/>
      <c r="Q4068" s="6"/>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21"/>
      <c r="AR4068" s="21"/>
      <c r="AS4068" s="21"/>
      <c r="AT4068" s="6"/>
      <c r="AU4068" s="6"/>
      <c r="AV4068" s="6"/>
      <c r="AW4068" s="6"/>
    </row>
    <row r="4069" spans="1:49" x14ac:dyDescent="0.35">
      <c r="A4069" s="20"/>
      <c r="B4069" s="20"/>
      <c r="C4069" s="20"/>
      <c r="D4069" s="20"/>
      <c r="E4069" s="6"/>
      <c r="F4069" s="6"/>
      <c r="G4069" s="6"/>
      <c r="H4069" s="6"/>
      <c r="I4069" s="6"/>
      <c r="J4069" s="6"/>
      <c r="K4069" s="6"/>
      <c r="L4069" s="6"/>
      <c r="M4069" s="6"/>
      <c r="N4069" s="6"/>
      <c r="O4069" s="6"/>
      <c r="P4069" s="6"/>
      <c r="Q4069" s="6"/>
      <c r="R4069" s="6"/>
      <c r="S4069" s="6"/>
      <c r="T4069" s="6"/>
      <c r="U4069" s="6"/>
      <c r="V4069" s="6"/>
      <c r="W4069" s="6"/>
      <c r="X4069" s="6"/>
      <c r="Y4069" s="6"/>
      <c r="Z4069" s="6"/>
      <c r="AA4069" s="6"/>
      <c r="AB4069" s="6"/>
      <c r="AC4069" s="6"/>
      <c r="AD4069" s="6"/>
      <c r="AE4069" s="6"/>
      <c r="AF4069" s="6"/>
      <c r="AG4069" s="6"/>
      <c r="AH4069" s="6"/>
      <c r="AI4069" s="6"/>
      <c r="AJ4069" s="6"/>
      <c r="AK4069" s="6"/>
      <c r="AL4069" s="6"/>
      <c r="AM4069" s="6"/>
      <c r="AN4069" s="6"/>
      <c r="AO4069" s="6"/>
      <c r="AP4069" s="6"/>
      <c r="AQ4069" s="21"/>
      <c r="AR4069" s="21"/>
      <c r="AS4069" s="21"/>
      <c r="AT4069" s="6"/>
      <c r="AU4069" s="6"/>
      <c r="AV4069" s="6"/>
      <c r="AW4069" s="6"/>
    </row>
    <row r="4070" spans="1:49" x14ac:dyDescent="0.35">
      <c r="A4070" s="20"/>
      <c r="B4070" s="20"/>
      <c r="C4070" s="20"/>
      <c r="D4070" s="20"/>
      <c r="E4070" s="6"/>
      <c r="F4070" s="6"/>
      <c r="G4070" s="6"/>
      <c r="H4070" s="6"/>
      <c r="I4070" s="6"/>
      <c r="J4070" s="6"/>
      <c r="K4070" s="6"/>
      <c r="L4070" s="6"/>
      <c r="M4070" s="6"/>
      <c r="N4070" s="6"/>
      <c r="O4070" s="6"/>
      <c r="P4070" s="6"/>
      <c r="Q4070" s="6"/>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21"/>
      <c r="AR4070" s="21"/>
      <c r="AS4070" s="21"/>
      <c r="AT4070" s="6"/>
      <c r="AU4070" s="6"/>
      <c r="AV4070" s="6"/>
      <c r="AW4070" s="6"/>
    </row>
    <row r="4071" spans="1:49" x14ac:dyDescent="0.35">
      <c r="A4071" s="20"/>
      <c r="B4071" s="20"/>
      <c r="C4071" s="20"/>
      <c r="D4071" s="20"/>
      <c r="E4071" s="6"/>
      <c r="F4071" s="6"/>
      <c r="G4071" s="6"/>
      <c r="H4071" s="6"/>
      <c r="I4071" s="6"/>
      <c r="J4071" s="6"/>
      <c r="K4071" s="6"/>
      <c r="L4071" s="6"/>
      <c r="M4071" s="6"/>
      <c r="N4071" s="6"/>
      <c r="O4071" s="6"/>
      <c r="P4071" s="6"/>
      <c r="Q4071" s="6"/>
      <c r="R4071" s="6"/>
      <c r="S4071" s="6"/>
      <c r="T4071" s="6"/>
      <c r="U4071" s="6"/>
      <c r="V4071" s="6"/>
      <c r="W4071" s="6"/>
      <c r="X4071" s="6"/>
      <c r="Y4071" s="6"/>
      <c r="Z4071" s="6"/>
      <c r="AA4071" s="6"/>
      <c r="AB4071" s="6"/>
      <c r="AC4071" s="6"/>
      <c r="AD4071" s="6"/>
      <c r="AE4071" s="6"/>
      <c r="AF4071" s="6"/>
      <c r="AG4071" s="6"/>
      <c r="AH4071" s="6"/>
      <c r="AI4071" s="6"/>
      <c r="AJ4071" s="6"/>
      <c r="AK4071" s="6"/>
      <c r="AL4071" s="6"/>
      <c r="AM4071" s="6"/>
      <c r="AN4071" s="6"/>
      <c r="AO4071" s="6"/>
      <c r="AP4071" s="6"/>
      <c r="AQ4071" s="21"/>
      <c r="AR4071" s="21"/>
      <c r="AS4071" s="21"/>
      <c r="AT4071" s="6"/>
      <c r="AU4071" s="6"/>
      <c r="AV4071" s="6"/>
      <c r="AW4071" s="6"/>
    </row>
    <row r="4072" spans="1:49" x14ac:dyDescent="0.35">
      <c r="A4072" s="20"/>
      <c r="B4072" s="20"/>
      <c r="C4072" s="20"/>
      <c r="D4072" s="20"/>
      <c r="E4072" s="6"/>
      <c r="F4072" s="6"/>
      <c r="G4072" s="6"/>
      <c r="H4072" s="6"/>
      <c r="I4072" s="6"/>
      <c r="J4072" s="6"/>
      <c r="K4072" s="6"/>
      <c r="L4072" s="6"/>
      <c r="M4072" s="6"/>
      <c r="N4072" s="6"/>
      <c r="O4072" s="6"/>
      <c r="P4072" s="6"/>
      <c r="Q4072" s="6"/>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21"/>
      <c r="AR4072" s="21"/>
      <c r="AS4072" s="21"/>
      <c r="AT4072" s="6"/>
      <c r="AU4072" s="6"/>
      <c r="AV4072" s="6"/>
      <c r="AW4072" s="6"/>
    </row>
    <row r="4073" spans="1:49" x14ac:dyDescent="0.35">
      <c r="A4073" s="20"/>
      <c r="B4073" s="20"/>
      <c r="C4073" s="20"/>
      <c r="D4073" s="20"/>
      <c r="E4073" s="6"/>
      <c r="F4073" s="6"/>
      <c r="G4073" s="6"/>
      <c r="H4073" s="6"/>
      <c r="I4073" s="6"/>
      <c r="J4073" s="6"/>
      <c r="K4073" s="6"/>
      <c r="L4073" s="6"/>
      <c r="M4073" s="6"/>
      <c r="N4073" s="6"/>
      <c r="O4073" s="6"/>
      <c r="P4073" s="6"/>
      <c r="Q4073" s="6"/>
      <c r="R4073" s="6"/>
      <c r="S4073" s="6"/>
      <c r="T4073" s="6"/>
      <c r="U4073" s="6"/>
      <c r="V4073" s="6"/>
      <c r="W4073" s="6"/>
      <c r="X4073" s="6"/>
      <c r="Y4073" s="6"/>
      <c r="Z4073" s="6"/>
      <c r="AA4073" s="6"/>
      <c r="AB4073" s="6"/>
      <c r="AC4073" s="6"/>
      <c r="AD4073" s="6"/>
      <c r="AE4073" s="6"/>
      <c r="AF4073" s="6"/>
      <c r="AG4073" s="6"/>
      <c r="AH4073" s="6"/>
      <c r="AI4073" s="6"/>
      <c r="AJ4073" s="6"/>
      <c r="AK4073" s="6"/>
      <c r="AL4073" s="6"/>
      <c r="AM4073" s="6"/>
      <c r="AN4073" s="6"/>
      <c r="AO4073" s="6"/>
      <c r="AP4073" s="6"/>
      <c r="AQ4073" s="21"/>
      <c r="AR4073" s="21"/>
      <c r="AS4073" s="21"/>
      <c r="AT4073" s="6"/>
      <c r="AU4073" s="6"/>
      <c r="AV4073" s="6"/>
      <c r="AW4073" s="6"/>
    </row>
    <row r="4074" spans="1:49" x14ac:dyDescent="0.35">
      <c r="A4074" s="20"/>
      <c r="B4074" s="20"/>
      <c r="C4074" s="20"/>
      <c r="D4074" s="20"/>
      <c r="E4074" s="6"/>
      <c r="F4074" s="6"/>
      <c r="G4074" s="6"/>
      <c r="H4074" s="6"/>
      <c r="I4074" s="6"/>
      <c r="J4074" s="6"/>
      <c r="K4074" s="6"/>
      <c r="L4074" s="6"/>
      <c r="M4074" s="6"/>
      <c r="N4074" s="6"/>
      <c r="O4074" s="6"/>
      <c r="P4074" s="6"/>
      <c r="Q4074" s="6"/>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21"/>
      <c r="AR4074" s="21"/>
      <c r="AS4074" s="21"/>
      <c r="AT4074" s="6"/>
      <c r="AU4074" s="6"/>
      <c r="AV4074" s="6"/>
      <c r="AW4074" s="6"/>
    </row>
    <row r="4075" spans="1:49" x14ac:dyDescent="0.35">
      <c r="A4075" s="20"/>
      <c r="B4075" s="20"/>
      <c r="C4075" s="20"/>
      <c r="D4075" s="20"/>
      <c r="E4075" s="6"/>
      <c r="F4075" s="6"/>
      <c r="G4075" s="6"/>
      <c r="H4075" s="6"/>
      <c r="I4075" s="6"/>
      <c r="J4075" s="6"/>
      <c r="K4075" s="6"/>
      <c r="L4075" s="6"/>
      <c r="M4075" s="6"/>
      <c r="N4075" s="6"/>
      <c r="O4075" s="6"/>
      <c r="P4075" s="6"/>
      <c r="Q4075" s="6"/>
      <c r="R4075" s="6"/>
      <c r="S4075" s="6"/>
      <c r="T4075" s="6"/>
      <c r="U4075" s="6"/>
      <c r="V4075" s="6"/>
      <c r="W4075" s="6"/>
      <c r="X4075" s="6"/>
      <c r="Y4075" s="6"/>
      <c r="Z4075" s="6"/>
      <c r="AA4075" s="6"/>
      <c r="AB4075" s="6"/>
      <c r="AC4075" s="6"/>
      <c r="AD4075" s="6"/>
      <c r="AE4075" s="6"/>
      <c r="AF4075" s="6"/>
      <c r="AG4075" s="6"/>
      <c r="AH4075" s="6"/>
      <c r="AI4075" s="6"/>
      <c r="AJ4075" s="6"/>
      <c r="AK4075" s="6"/>
      <c r="AL4075" s="6"/>
      <c r="AM4075" s="6"/>
      <c r="AN4075" s="6"/>
      <c r="AO4075" s="6"/>
      <c r="AP4075" s="6"/>
      <c r="AQ4075" s="21"/>
      <c r="AR4075" s="21"/>
      <c r="AS4075" s="21"/>
      <c r="AT4075" s="6"/>
      <c r="AU4075" s="6"/>
      <c r="AV4075" s="6"/>
      <c r="AW4075" s="6"/>
    </row>
    <row r="4076" spans="1:49" x14ac:dyDescent="0.35">
      <c r="A4076" s="20"/>
      <c r="B4076" s="20"/>
      <c r="C4076" s="20"/>
      <c r="D4076" s="20"/>
      <c r="E4076" s="6"/>
      <c r="F4076" s="6"/>
      <c r="G4076" s="6"/>
      <c r="H4076" s="6"/>
      <c r="I4076" s="6"/>
      <c r="J4076" s="6"/>
      <c r="K4076" s="6"/>
      <c r="L4076" s="6"/>
      <c r="M4076" s="6"/>
      <c r="N4076" s="6"/>
      <c r="O4076" s="6"/>
      <c r="P4076" s="6"/>
      <c r="Q4076" s="6"/>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21"/>
      <c r="AR4076" s="21"/>
      <c r="AS4076" s="21"/>
      <c r="AT4076" s="6"/>
      <c r="AU4076" s="6"/>
      <c r="AV4076" s="6"/>
      <c r="AW4076" s="6"/>
    </row>
    <row r="4077" spans="1:49" x14ac:dyDescent="0.35">
      <c r="A4077" s="20"/>
      <c r="B4077" s="20"/>
      <c r="C4077" s="20"/>
      <c r="D4077" s="20"/>
      <c r="E4077" s="6"/>
      <c r="F4077" s="6"/>
      <c r="G4077" s="6"/>
      <c r="H4077" s="6"/>
      <c r="I4077" s="6"/>
      <c r="J4077" s="6"/>
      <c r="K4077" s="6"/>
      <c r="L4077" s="6"/>
      <c r="M4077" s="6"/>
      <c r="N4077" s="6"/>
      <c r="O4077" s="6"/>
      <c r="P4077" s="6"/>
      <c r="Q4077" s="6"/>
      <c r="R4077" s="6"/>
      <c r="S4077" s="6"/>
      <c r="T4077" s="6"/>
      <c r="U4077" s="6"/>
      <c r="V4077" s="6"/>
      <c r="W4077" s="6"/>
      <c r="X4077" s="6"/>
      <c r="Y4077" s="6"/>
      <c r="Z4077" s="6"/>
      <c r="AA4077" s="6"/>
      <c r="AB4077" s="6"/>
      <c r="AC4077" s="6"/>
      <c r="AD4077" s="6"/>
      <c r="AE4077" s="6"/>
      <c r="AF4077" s="6"/>
      <c r="AG4077" s="6"/>
      <c r="AH4077" s="6"/>
      <c r="AI4077" s="6"/>
      <c r="AJ4077" s="6"/>
      <c r="AK4077" s="6"/>
      <c r="AL4077" s="6"/>
      <c r="AM4077" s="6"/>
      <c r="AN4077" s="6"/>
      <c r="AO4077" s="6"/>
      <c r="AP4077" s="6"/>
      <c r="AQ4077" s="21"/>
      <c r="AR4077" s="21"/>
      <c r="AS4077" s="21"/>
      <c r="AT4077" s="6"/>
      <c r="AU4077" s="6"/>
      <c r="AV4077" s="6"/>
      <c r="AW4077" s="6"/>
    </row>
    <row r="4078" spans="1:49" x14ac:dyDescent="0.35">
      <c r="A4078" s="20"/>
      <c r="B4078" s="20"/>
      <c r="C4078" s="20"/>
      <c r="D4078" s="20"/>
      <c r="E4078" s="6"/>
      <c r="F4078" s="6"/>
      <c r="G4078" s="6"/>
      <c r="H4078" s="6"/>
      <c r="I4078" s="6"/>
      <c r="J4078" s="6"/>
      <c r="K4078" s="6"/>
      <c r="L4078" s="6"/>
      <c r="M4078" s="6"/>
      <c r="N4078" s="6"/>
      <c r="O4078" s="6"/>
      <c r="P4078" s="6"/>
      <c r="Q4078" s="6"/>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21"/>
      <c r="AR4078" s="21"/>
      <c r="AS4078" s="21"/>
      <c r="AT4078" s="6"/>
      <c r="AU4078" s="6"/>
      <c r="AV4078" s="6"/>
      <c r="AW4078" s="6"/>
    </row>
    <row r="4079" spans="1:49" x14ac:dyDescent="0.35">
      <c r="A4079" s="20"/>
      <c r="B4079" s="20"/>
      <c r="C4079" s="20"/>
      <c r="D4079" s="20"/>
      <c r="E4079" s="6"/>
      <c r="F4079" s="6"/>
      <c r="G4079" s="6"/>
      <c r="H4079" s="6"/>
      <c r="I4079" s="6"/>
      <c r="J4079" s="6"/>
      <c r="K4079" s="6"/>
      <c r="L4079" s="6"/>
      <c r="M4079" s="6"/>
      <c r="N4079" s="6"/>
      <c r="O4079" s="6"/>
      <c r="P4079" s="6"/>
      <c r="Q4079" s="6"/>
      <c r="R4079" s="6"/>
      <c r="S4079" s="6"/>
      <c r="T4079" s="6"/>
      <c r="U4079" s="6"/>
      <c r="V4079" s="6"/>
      <c r="W4079" s="6"/>
      <c r="X4079" s="6"/>
      <c r="Y4079" s="6"/>
      <c r="Z4079" s="6"/>
      <c r="AA4079" s="6"/>
      <c r="AB4079" s="6"/>
      <c r="AC4079" s="6"/>
      <c r="AD4079" s="6"/>
      <c r="AE4079" s="6"/>
      <c r="AF4079" s="6"/>
      <c r="AG4079" s="6"/>
      <c r="AH4079" s="6"/>
      <c r="AI4079" s="6"/>
      <c r="AJ4079" s="6"/>
      <c r="AK4079" s="6"/>
      <c r="AL4079" s="6"/>
      <c r="AM4079" s="6"/>
      <c r="AN4079" s="6"/>
      <c r="AO4079" s="6"/>
      <c r="AP4079" s="6"/>
      <c r="AQ4079" s="21"/>
      <c r="AR4079" s="21"/>
      <c r="AS4079" s="21"/>
      <c r="AT4079" s="6"/>
      <c r="AU4079" s="6"/>
      <c r="AV4079" s="6"/>
      <c r="AW4079" s="6"/>
    </row>
    <row r="4080" spans="1:49" x14ac:dyDescent="0.35">
      <c r="A4080" s="20"/>
      <c r="B4080" s="20"/>
      <c r="C4080" s="20"/>
      <c r="D4080" s="20"/>
      <c r="E4080" s="6"/>
      <c r="F4080" s="6"/>
      <c r="G4080" s="6"/>
      <c r="H4080" s="6"/>
      <c r="I4080" s="6"/>
      <c r="J4080" s="6"/>
      <c r="K4080" s="6"/>
      <c r="L4080" s="6"/>
      <c r="M4080" s="6"/>
      <c r="N4080" s="6"/>
      <c r="O4080" s="6"/>
      <c r="P4080" s="6"/>
      <c r="Q4080" s="6"/>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21"/>
      <c r="AR4080" s="21"/>
      <c r="AS4080" s="21"/>
      <c r="AT4080" s="6"/>
      <c r="AU4080" s="6"/>
      <c r="AV4080" s="6"/>
      <c r="AW4080" s="6"/>
    </row>
    <row r="4081" spans="1:49" x14ac:dyDescent="0.35">
      <c r="A4081" s="20"/>
      <c r="B4081" s="20"/>
      <c r="C4081" s="20"/>
      <c r="D4081" s="20"/>
      <c r="E4081" s="6"/>
      <c r="F4081" s="6"/>
      <c r="G4081" s="6"/>
      <c r="H4081" s="6"/>
      <c r="I4081" s="6"/>
      <c r="J4081" s="6"/>
      <c r="K4081" s="6"/>
      <c r="L4081" s="6"/>
      <c r="M4081" s="6"/>
      <c r="N4081" s="6"/>
      <c r="O4081" s="6"/>
      <c r="P4081" s="6"/>
      <c r="Q4081" s="6"/>
      <c r="R4081" s="6"/>
      <c r="S4081" s="6"/>
      <c r="T4081" s="6"/>
      <c r="U4081" s="6"/>
      <c r="V4081" s="6"/>
      <c r="W4081" s="6"/>
      <c r="X4081" s="6"/>
      <c r="Y4081" s="6"/>
      <c r="Z4081" s="6"/>
      <c r="AA4081" s="6"/>
      <c r="AB4081" s="6"/>
      <c r="AC4081" s="6"/>
      <c r="AD4081" s="6"/>
      <c r="AE4081" s="6"/>
      <c r="AF4081" s="6"/>
      <c r="AG4081" s="6"/>
      <c r="AH4081" s="6"/>
      <c r="AI4081" s="6"/>
      <c r="AJ4081" s="6"/>
      <c r="AK4081" s="6"/>
      <c r="AL4081" s="6"/>
      <c r="AM4081" s="6"/>
      <c r="AN4081" s="6"/>
      <c r="AO4081" s="6"/>
      <c r="AP4081" s="6"/>
      <c r="AQ4081" s="21"/>
      <c r="AR4081" s="21"/>
      <c r="AS4081" s="21"/>
      <c r="AT4081" s="6"/>
      <c r="AU4081" s="6"/>
      <c r="AV4081" s="6"/>
      <c r="AW4081" s="6"/>
    </row>
    <row r="4082" spans="1:49" x14ac:dyDescent="0.35">
      <c r="A4082" s="20"/>
      <c r="B4082" s="20"/>
      <c r="C4082" s="20"/>
      <c r="D4082" s="20"/>
      <c r="E4082" s="6"/>
      <c r="F4082" s="6"/>
      <c r="G4082" s="6"/>
      <c r="H4082" s="6"/>
      <c r="I4082" s="6"/>
      <c r="J4082" s="6"/>
      <c r="K4082" s="6"/>
      <c r="L4082" s="6"/>
      <c r="M4082" s="6"/>
      <c r="N4082" s="6"/>
      <c r="O4082" s="6"/>
      <c r="P4082" s="6"/>
      <c r="Q4082" s="6"/>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21"/>
      <c r="AR4082" s="21"/>
      <c r="AS4082" s="21"/>
      <c r="AT4082" s="6"/>
      <c r="AU4082" s="6"/>
      <c r="AV4082" s="6"/>
      <c r="AW4082" s="6"/>
    </row>
    <row r="4083" spans="1:49" x14ac:dyDescent="0.35">
      <c r="A4083" s="20"/>
      <c r="B4083" s="20"/>
      <c r="C4083" s="20"/>
      <c r="D4083" s="20"/>
      <c r="E4083" s="6"/>
      <c r="F4083" s="6"/>
      <c r="G4083" s="6"/>
      <c r="H4083" s="6"/>
      <c r="I4083" s="6"/>
      <c r="J4083" s="6"/>
      <c r="K4083" s="6"/>
      <c r="L4083" s="6"/>
      <c r="M4083" s="6"/>
      <c r="N4083" s="6"/>
      <c r="O4083" s="6"/>
      <c r="P4083" s="6"/>
      <c r="Q4083" s="6"/>
      <c r="R4083" s="6"/>
      <c r="S4083" s="6"/>
      <c r="T4083" s="6"/>
      <c r="U4083" s="6"/>
      <c r="V4083" s="6"/>
      <c r="W4083" s="6"/>
      <c r="X4083" s="6"/>
      <c r="Y4083" s="6"/>
      <c r="Z4083" s="6"/>
      <c r="AA4083" s="6"/>
      <c r="AB4083" s="6"/>
      <c r="AC4083" s="6"/>
      <c r="AD4083" s="6"/>
      <c r="AE4083" s="6"/>
      <c r="AF4083" s="6"/>
      <c r="AG4083" s="6"/>
      <c r="AH4083" s="6"/>
      <c r="AI4083" s="6"/>
      <c r="AJ4083" s="6"/>
      <c r="AK4083" s="6"/>
      <c r="AL4083" s="6"/>
      <c r="AM4083" s="6"/>
      <c r="AN4083" s="6"/>
      <c r="AO4083" s="6"/>
      <c r="AP4083" s="6"/>
      <c r="AQ4083" s="21"/>
      <c r="AR4083" s="21"/>
      <c r="AS4083" s="21"/>
      <c r="AT4083" s="6"/>
      <c r="AU4083" s="6"/>
      <c r="AV4083" s="6"/>
      <c r="AW4083" s="6"/>
    </row>
    <row r="4084" spans="1:49" x14ac:dyDescent="0.35">
      <c r="A4084" s="20"/>
      <c r="B4084" s="20"/>
      <c r="C4084" s="20"/>
      <c r="D4084" s="20"/>
      <c r="E4084" s="6"/>
      <c r="F4084" s="6"/>
      <c r="G4084" s="6"/>
      <c r="H4084" s="6"/>
      <c r="I4084" s="6"/>
      <c r="J4084" s="6"/>
      <c r="K4084" s="6"/>
      <c r="L4084" s="6"/>
      <c r="M4084" s="6"/>
      <c r="N4084" s="6"/>
      <c r="O4084" s="6"/>
      <c r="P4084" s="6"/>
      <c r="Q4084" s="6"/>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21"/>
      <c r="AR4084" s="21"/>
      <c r="AS4084" s="21"/>
      <c r="AT4084" s="6"/>
      <c r="AU4084" s="6"/>
      <c r="AV4084" s="6"/>
      <c r="AW4084" s="6"/>
    </row>
    <row r="4085" spans="1:49" x14ac:dyDescent="0.35">
      <c r="A4085" s="20"/>
      <c r="B4085" s="20"/>
      <c r="C4085" s="20"/>
      <c r="D4085" s="20"/>
      <c r="E4085" s="6"/>
      <c r="F4085" s="6"/>
      <c r="G4085" s="6"/>
      <c r="H4085" s="6"/>
      <c r="I4085" s="6"/>
      <c r="J4085" s="6"/>
      <c r="K4085" s="6"/>
      <c r="L4085" s="6"/>
      <c r="M4085" s="6"/>
      <c r="N4085" s="6"/>
      <c r="O4085" s="6"/>
      <c r="P4085" s="6"/>
      <c r="Q4085" s="6"/>
      <c r="R4085" s="6"/>
      <c r="S4085" s="6"/>
      <c r="T4085" s="6"/>
      <c r="U4085" s="6"/>
      <c r="V4085" s="6"/>
      <c r="W4085" s="6"/>
      <c r="X4085" s="6"/>
      <c r="Y4085" s="6"/>
      <c r="Z4085" s="6"/>
      <c r="AA4085" s="6"/>
      <c r="AB4085" s="6"/>
      <c r="AC4085" s="6"/>
      <c r="AD4085" s="6"/>
      <c r="AE4085" s="6"/>
      <c r="AF4085" s="6"/>
      <c r="AG4085" s="6"/>
      <c r="AH4085" s="6"/>
      <c r="AI4085" s="6"/>
      <c r="AJ4085" s="6"/>
      <c r="AK4085" s="6"/>
      <c r="AL4085" s="6"/>
      <c r="AM4085" s="6"/>
      <c r="AN4085" s="6"/>
      <c r="AO4085" s="6"/>
      <c r="AP4085" s="6"/>
      <c r="AQ4085" s="21"/>
      <c r="AR4085" s="21"/>
      <c r="AS4085" s="21"/>
      <c r="AT4085" s="6"/>
      <c r="AU4085" s="6"/>
      <c r="AV4085" s="6"/>
      <c r="AW4085" s="6"/>
    </row>
    <row r="4086" spans="1:49" x14ac:dyDescent="0.35">
      <c r="A4086" s="20"/>
      <c r="B4086" s="20"/>
      <c r="C4086" s="20"/>
      <c r="D4086" s="20"/>
      <c r="E4086" s="6"/>
      <c r="F4086" s="6"/>
      <c r="G4086" s="6"/>
      <c r="H4086" s="6"/>
      <c r="I4086" s="6"/>
      <c r="J4086" s="6"/>
      <c r="K4086" s="6"/>
      <c r="L4086" s="6"/>
      <c r="M4086" s="6"/>
      <c r="N4086" s="6"/>
      <c r="O4086" s="6"/>
      <c r="P4086" s="6"/>
      <c r="Q4086" s="6"/>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21"/>
      <c r="AR4086" s="21"/>
      <c r="AS4086" s="21"/>
      <c r="AT4086" s="6"/>
      <c r="AU4086" s="6"/>
      <c r="AV4086" s="6"/>
      <c r="AW4086" s="6"/>
    </row>
    <row r="4087" spans="1:49" x14ac:dyDescent="0.35">
      <c r="A4087" s="20"/>
      <c r="B4087" s="20"/>
      <c r="C4087" s="20"/>
      <c r="D4087" s="20"/>
      <c r="E4087" s="6"/>
      <c r="F4087" s="6"/>
      <c r="G4087" s="6"/>
      <c r="H4087" s="6"/>
      <c r="I4087" s="6"/>
      <c r="J4087" s="6"/>
      <c r="K4087" s="6"/>
      <c r="L4087" s="6"/>
      <c r="M4087" s="6"/>
      <c r="N4087" s="6"/>
      <c r="O4087" s="6"/>
      <c r="P4087" s="6"/>
      <c r="Q4087" s="6"/>
      <c r="R4087" s="6"/>
      <c r="S4087" s="6"/>
      <c r="T4087" s="6"/>
      <c r="U4087" s="6"/>
      <c r="V4087" s="6"/>
      <c r="W4087" s="6"/>
      <c r="X4087" s="6"/>
      <c r="Y4087" s="6"/>
      <c r="Z4087" s="6"/>
      <c r="AA4087" s="6"/>
      <c r="AB4087" s="6"/>
      <c r="AC4087" s="6"/>
      <c r="AD4087" s="6"/>
      <c r="AE4087" s="6"/>
      <c r="AF4087" s="6"/>
      <c r="AG4087" s="6"/>
      <c r="AH4087" s="6"/>
      <c r="AI4087" s="6"/>
      <c r="AJ4087" s="6"/>
      <c r="AK4087" s="6"/>
      <c r="AL4087" s="6"/>
      <c r="AM4087" s="6"/>
      <c r="AN4087" s="6"/>
      <c r="AO4087" s="6"/>
      <c r="AP4087" s="6"/>
      <c r="AQ4087" s="21"/>
      <c r="AR4087" s="21"/>
      <c r="AS4087" s="21"/>
      <c r="AT4087" s="6"/>
      <c r="AU4087" s="6"/>
      <c r="AV4087" s="6"/>
      <c r="AW4087" s="6"/>
    </row>
    <row r="4088" spans="1:49" x14ac:dyDescent="0.35">
      <c r="A4088" s="20"/>
      <c r="B4088" s="20"/>
      <c r="C4088" s="20"/>
      <c r="D4088" s="20"/>
      <c r="E4088" s="6"/>
      <c r="F4088" s="6"/>
      <c r="G4088" s="6"/>
      <c r="H4088" s="6"/>
      <c r="I4088" s="6"/>
      <c r="J4088" s="6"/>
      <c r="K4088" s="6"/>
      <c r="L4088" s="6"/>
      <c r="M4088" s="6"/>
      <c r="N4088" s="6"/>
      <c r="O4088" s="6"/>
      <c r="P4088" s="6"/>
      <c r="Q4088" s="6"/>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21"/>
      <c r="AR4088" s="21"/>
      <c r="AS4088" s="21"/>
      <c r="AT4088" s="6"/>
      <c r="AU4088" s="6"/>
      <c r="AV4088" s="6"/>
      <c r="AW4088" s="6"/>
    </row>
    <row r="4089" spans="1:49" x14ac:dyDescent="0.35">
      <c r="A4089" s="20"/>
      <c r="B4089" s="20"/>
      <c r="C4089" s="20"/>
      <c r="D4089" s="20"/>
      <c r="E4089" s="6"/>
      <c r="F4089" s="6"/>
      <c r="G4089" s="6"/>
      <c r="H4089" s="6"/>
      <c r="I4089" s="6"/>
      <c r="J4089" s="6"/>
      <c r="K4089" s="6"/>
      <c r="L4089" s="6"/>
      <c r="M4089" s="6"/>
      <c r="N4089" s="6"/>
      <c r="O4089" s="6"/>
      <c r="P4089" s="6"/>
      <c r="Q4089" s="6"/>
      <c r="R4089" s="6"/>
      <c r="S4089" s="6"/>
      <c r="T4089" s="6"/>
      <c r="U4089" s="6"/>
      <c r="V4089" s="6"/>
      <c r="W4089" s="6"/>
      <c r="X4089" s="6"/>
      <c r="Y4089" s="6"/>
      <c r="Z4089" s="6"/>
      <c r="AA4089" s="6"/>
      <c r="AB4089" s="6"/>
      <c r="AC4089" s="6"/>
      <c r="AD4089" s="6"/>
      <c r="AE4089" s="6"/>
      <c r="AF4089" s="6"/>
      <c r="AG4089" s="6"/>
      <c r="AH4089" s="6"/>
      <c r="AI4089" s="6"/>
      <c r="AJ4089" s="6"/>
      <c r="AK4089" s="6"/>
      <c r="AL4089" s="6"/>
      <c r="AM4089" s="6"/>
      <c r="AN4089" s="6"/>
      <c r="AO4089" s="6"/>
      <c r="AP4089" s="6"/>
      <c r="AQ4089" s="21"/>
      <c r="AR4089" s="21"/>
      <c r="AS4089" s="21"/>
      <c r="AT4089" s="6"/>
      <c r="AU4089" s="6"/>
      <c r="AV4089" s="6"/>
      <c r="AW4089" s="6"/>
    </row>
    <row r="4090" spans="1:49" x14ac:dyDescent="0.35">
      <c r="A4090" s="20"/>
      <c r="B4090" s="20"/>
      <c r="C4090" s="20"/>
      <c r="D4090" s="20"/>
      <c r="E4090" s="6"/>
      <c r="F4090" s="6"/>
      <c r="G4090" s="6"/>
      <c r="H4090" s="6"/>
      <c r="I4090" s="6"/>
      <c r="J4090" s="6"/>
      <c r="K4090" s="6"/>
      <c r="L4090" s="6"/>
      <c r="M4090" s="6"/>
      <c r="N4090" s="6"/>
      <c r="O4090" s="6"/>
      <c r="P4090" s="6"/>
      <c r="Q4090" s="6"/>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21"/>
      <c r="AR4090" s="21"/>
      <c r="AS4090" s="21"/>
      <c r="AT4090" s="6"/>
      <c r="AU4090" s="6"/>
      <c r="AV4090" s="6"/>
      <c r="AW4090" s="6"/>
    </row>
    <row r="4091" spans="1:49" x14ac:dyDescent="0.35">
      <c r="A4091" s="20"/>
      <c r="B4091" s="20"/>
      <c r="C4091" s="20"/>
      <c r="D4091" s="20"/>
      <c r="E4091" s="6"/>
      <c r="F4091" s="6"/>
      <c r="G4091" s="6"/>
      <c r="H4091" s="6"/>
      <c r="I4091" s="6"/>
      <c r="J4091" s="6"/>
      <c r="K4091" s="6"/>
      <c r="L4091" s="6"/>
      <c r="M4091" s="6"/>
      <c r="N4091" s="6"/>
      <c r="O4091" s="6"/>
      <c r="P4091" s="6"/>
      <c r="Q4091" s="6"/>
      <c r="R4091" s="6"/>
      <c r="S4091" s="6"/>
      <c r="T4091" s="6"/>
      <c r="U4091" s="6"/>
      <c r="V4091" s="6"/>
      <c r="W4091" s="6"/>
      <c r="X4091" s="6"/>
      <c r="Y4091" s="6"/>
      <c r="Z4091" s="6"/>
      <c r="AA4091" s="6"/>
      <c r="AB4091" s="6"/>
      <c r="AC4091" s="6"/>
      <c r="AD4091" s="6"/>
      <c r="AE4091" s="6"/>
      <c r="AF4091" s="6"/>
      <c r="AG4091" s="6"/>
      <c r="AH4091" s="6"/>
      <c r="AI4091" s="6"/>
      <c r="AJ4091" s="6"/>
      <c r="AK4091" s="6"/>
      <c r="AL4091" s="6"/>
      <c r="AM4091" s="6"/>
      <c r="AN4091" s="6"/>
      <c r="AO4091" s="6"/>
      <c r="AP4091" s="6"/>
      <c r="AQ4091" s="21"/>
      <c r="AR4091" s="21"/>
      <c r="AS4091" s="21"/>
      <c r="AT4091" s="6"/>
      <c r="AU4091" s="6"/>
      <c r="AV4091" s="6"/>
      <c r="AW4091" s="6"/>
    </row>
    <row r="4092" spans="1:49" x14ac:dyDescent="0.35">
      <c r="A4092" s="20"/>
      <c r="B4092" s="20"/>
      <c r="C4092" s="20"/>
      <c r="D4092" s="20"/>
      <c r="E4092" s="6"/>
      <c r="F4092" s="6"/>
      <c r="G4092" s="6"/>
      <c r="H4092" s="6"/>
      <c r="I4092" s="6"/>
      <c r="J4092" s="6"/>
      <c r="K4092" s="6"/>
      <c r="L4092" s="6"/>
      <c r="M4092" s="6"/>
      <c r="N4092" s="6"/>
      <c r="O4092" s="6"/>
      <c r="P4092" s="6"/>
      <c r="Q4092" s="6"/>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21"/>
      <c r="AR4092" s="21"/>
      <c r="AS4092" s="21"/>
      <c r="AT4092" s="6"/>
      <c r="AU4092" s="6"/>
      <c r="AV4092" s="6"/>
      <c r="AW4092" s="6"/>
    </row>
    <row r="4093" spans="1:49" x14ac:dyDescent="0.35">
      <c r="A4093" s="20"/>
      <c r="B4093" s="20"/>
      <c r="C4093" s="20"/>
      <c r="D4093" s="20"/>
      <c r="E4093" s="6"/>
      <c r="F4093" s="6"/>
      <c r="G4093" s="6"/>
      <c r="H4093" s="6"/>
      <c r="I4093" s="6"/>
      <c r="J4093" s="6"/>
      <c r="K4093" s="6"/>
      <c r="L4093" s="6"/>
      <c r="M4093" s="6"/>
      <c r="N4093" s="6"/>
      <c r="O4093" s="6"/>
      <c r="P4093" s="6"/>
      <c r="Q4093" s="6"/>
      <c r="R4093" s="6"/>
      <c r="S4093" s="6"/>
      <c r="T4093" s="6"/>
      <c r="U4093" s="6"/>
      <c r="V4093" s="6"/>
      <c r="W4093" s="6"/>
      <c r="X4093" s="6"/>
      <c r="Y4093" s="6"/>
      <c r="Z4093" s="6"/>
      <c r="AA4093" s="6"/>
      <c r="AB4093" s="6"/>
      <c r="AC4093" s="6"/>
      <c r="AD4093" s="6"/>
      <c r="AE4093" s="6"/>
      <c r="AF4093" s="6"/>
      <c r="AG4093" s="6"/>
      <c r="AH4093" s="6"/>
      <c r="AI4093" s="6"/>
      <c r="AJ4093" s="6"/>
      <c r="AK4093" s="6"/>
      <c r="AL4093" s="6"/>
      <c r="AM4093" s="6"/>
      <c r="AN4093" s="6"/>
      <c r="AO4093" s="6"/>
      <c r="AP4093" s="6"/>
      <c r="AQ4093" s="21"/>
      <c r="AR4093" s="21"/>
      <c r="AS4093" s="21"/>
      <c r="AT4093" s="6"/>
      <c r="AU4093" s="6"/>
      <c r="AV4093" s="6"/>
      <c r="AW4093" s="6"/>
    </row>
    <row r="4094" spans="1:49" x14ac:dyDescent="0.35">
      <c r="A4094" s="20"/>
      <c r="B4094" s="20"/>
      <c r="C4094" s="20"/>
      <c r="D4094" s="20"/>
      <c r="E4094" s="6"/>
      <c r="F4094" s="6"/>
      <c r="G4094" s="6"/>
      <c r="H4094" s="6"/>
      <c r="I4094" s="6"/>
      <c r="J4094" s="6"/>
      <c r="K4094" s="6"/>
      <c r="L4094" s="6"/>
      <c r="M4094" s="6"/>
      <c r="N4094" s="6"/>
      <c r="O4094" s="6"/>
      <c r="P4094" s="6"/>
      <c r="Q4094" s="6"/>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21"/>
      <c r="AR4094" s="21"/>
      <c r="AS4094" s="21"/>
      <c r="AT4094" s="6"/>
      <c r="AU4094" s="6"/>
      <c r="AV4094" s="6"/>
      <c r="AW4094" s="6"/>
    </row>
    <row r="4095" spans="1:49" x14ac:dyDescent="0.35">
      <c r="A4095" s="20"/>
      <c r="B4095" s="20"/>
      <c r="C4095" s="20"/>
      <c r="D4095" s="20"/>
      <c r="E4095" s="6"/>
      <c r="F4095" s="6"/>
      <c r="G4095" s="6"/>
      <c r="H4095" s="6"/>
      <c r="I4095" s="6"/>
      <c r="J4095" s="6"/>
      <c r="K4095" s="6"/>
      <c r="L4095" s="6"/>
      <c r="M4095" s="6"/>
      <c r="N4095" s="6"/>
      <c r="O4095" s="6"/>
      <c r="P4095" s="6"/>
      <c r="Q4095" s="6"/>
      <c r="R4095" s="6"/>
      <c r="S4095" s="6"/>
      <c r="T4095" s="6"/>
      <c r="U4095" s="6"/>
      <c r="V4095" s="6"/>
      <c r="W4095" s="6"/>
      <c r="X4095" s="6"/>
      <c r="Y4095" s="6"/>
      <c r="Z4095" s="6"/>
      <c r="AA4095" s="6"/>
      <c r="AB4095" s="6"/>
      <c r="AC4095" s="6"/>
      <c r="AD4095" s="6"/>
      <c r="AE4095" s="6"/>
      <c r="AF4095" s="6"/>
      <c r="AG4095" s="6"/>
      <c r="AH4095" s="6"/>
      <c r="AI4095" s="6"/>
      <c r="AJ4095" s="6"/>
      <c r="AK4095" s="6"/>
      <c r="AL4095" s="6"/>
      <c r="AM4095" s="6"/>
      <c r="AN4095" s="6"/>
      <c r="AO4095" s="6"/>
      <c r="AP4095" s="6"/>
      <c r="AQ4095" s="21"/>
      <c r="AR4095" s="21"/>
      <c r="AS4095" s="21"/>
      <c r="AT4095" s="6"/>
      <c r="AU4095" s="6"/>
      <c r="AV4095" s="6"/>
      <c r="AW4095" s="6"/>
    </row>
    <row r="4096" spans="1:49" x14ac:dyDescent="0.35">
      <c r="A4096" s="20"/>
      <c r="B4096" s="20"/>
      <c r="C4096" s="20"/>
      <c r="D4096" s="20"/>
      <c r="E4096" s="6"/>
      <c r="F4096" s="6"/>
      <c r="G4096" s="6"/>
      <c r="H4096" s="6"/>
      <c r="I4096" s="6"/>
      <c r="J4096" s="6"/>
      <c r="K4096" s="6"/>
      <c r="L4096" s="6"/>
      <c r="M4096" s="6"/>
      <c r="N4096" s="6"/>
      <c r="O4096" s="6"/>
      <c r="P4096" s="6"/>
      <c r="Q4096" s="6"/>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21"/>
      <c r="AR4096" s="21"/>
      <c r="AS4096" s="21"/>
      <c r="AT4096" s="6"/>
      <c r="AU4096" s="6"/>
      <c r="AV4096" s="6"/>
      <c r="AW4096" s="6"/>
    </row>
    <row r="4097" spans="1:49" x14ac:dyDescent="0.35">
      <c r="A4097" s="20"/>
      <c r="B4097" s="20"/>
      <c r="C4097" s="20"/>
      <c r="D4097" s="20"/>
      <c r="E4097" s="6"/>
      <c r="F4097" s="6"/>
      <c r="G4097" s="6"/>
      <c r="H4097" s="6"/>
      <c r="I4097" s="6"/>
      <c r="J4097" s="6"/>
      <c r="K4097" s="6"/>
      <c r="L4097" s="6"/>
      <c r="M4097" s="6"/>
      <c r="N4097" s="6"/>
      <c r="O4097" s="6"/>
      <c r="P4097" s="6"/>
      <c r="Q4097" s="6"/>
      <c r="R4097" s="6"/>
      <c r="S4097" s="6"/>
      <c r="T4097" s="6"/>
      <c r="U4097" s="6"/>
      <c r="V4097" s="6"/>
      <c r="W4097" s="6"/>
      <c r="X4097" s="6"/>
      <c r="Y4097" s="6"/>
      <c r="Z4097" s="6"/>
      <c r="AA4097" s="6"/>
      <c r="AB4097" s="6"/>
      <c r="AC4097" s="6"/>
      <c r="AD4097" s="6"/>
      <c r="AE4097" s="6"/>
      <c r="AF4097" s="6"/>
      <c r="AG4097" s="6"/>
      <c r="AH4097" s="6"/>
      <c r="AI4097" s="6"/>
      <c r="AJ4097" s="6"/>
      <c r="AK4097" s="6"/>
      <c r="AL4097" s="6"/>
      <c r="AM4097" s="6"/>
      <c r="AN4097" s="6"/>
      <c r="AO4097" s="6"/>
      <c r="AP4097" s="6"/>
      <c r="AQ4097" s="21"/>
      <c r="AR4097" s="21"/>
      <c r="AS4097" s="21"/>
      <c r="AT4097" s="6"/>
      <c r="AU4097" s="6"/>
      <c r="AV4097" s="6"/>
      <c r="AW4097" s="6"/>
    </row>
    <row r="4098" spans="1:49" x14ac:dyDescent="0.35">
      <c r="A4098" s="20"/>
      <c r="B4098" s="20"/>
      <c r="C4098" s="20"/>
      <c r="D4098" s="20"/>
      <c r="E4098" s="6"/>
      <c r="F4098" s="6"/>
      <c r="G4098" s="6"/>
      <c r="H4098" s="6"/>
      <c r="I4098" s="6"/>
      <c r="J4098" s="6"/>
      <c r="K4098" s="6"/>
      <c r="L4098" s="6"/>
      <c r="M4098" s="6"/>
      <c r="N4098" s="6"/>
      <c r="O4098" s="6"/>
      <c r="P4098" s="6"/>
      <c r="Q4098" s="6"/>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21"/>
      <c r="AR4098" s="21"/>
      <c r="AS4098" s="21"/>
      <c r="AT4098" s="6"/>
      <c r="AU4098" s="6"/>
      <c r="AV4098" s="6"/>
      <c r="AW4098" s="6"/>
    </row>
    <row r="4099" spans="1:49" x14ac:dyDescent="0.35">
      <c r="A4099" s="20"/>
      <c r="B4099" s="20"/>
      <c r="C4099" s="20"/>
      <c r="D4099" s="20"/>
      <c r="E4099" s="6"/>
      <c r="F4099" s="6"/>
      <c r="G4099" s="6"/>
      <c r="H4099" s="6"/>
      <c r="I4099" s="6"/>
      <c r="J4099" s="6"/>
      <c r="K4099" s="6"/>
      <c r="L4099" s="6"/>
      <c r="M4099" s="6"/>
      <c r="N4099" s="6"/>
      <c r="O4099" s="6"/>
      <c r="P4099" s="6"/>
      <c r="Q4099" s="6"/>
      <c r="R4099" s="6"/>
      <c r="S4099" s="6"/>
      <c r="T4099" s="6"/>
      <c r="U4099" s="6"/>
      <c r="V4099" s="6"/>
      <c r="W4099" s="6"/>
      <c r="X4099" s="6"/>
      <c r="Y4099" s="6"/>
      <c r="Z4099" s="6"/>
      <c r="AA4099" s="6"/>
      <c r="AB4099" s="6"/>
      <c r="AC4099" s="6"/>
      <c r="AD4099" s="6"/>
      <c r="AE4099" s="6"/>
      <c r="AF4099" s="6"/>
      <c r="AG4099" s="6"/>
      <c r="AH4099" s="6"/>
      <c r="AI4099" s="6"/>
      <c r="AJ4099" s="6"/>
      <c r="AK4099" s="6"/>
      <c r="AL4099" s="6"/>
      <c r="AM4099" s="6"/>
      <c r="AN4099" s="6"/>
      <c r="AO4099" s="6"/>
      <c r="AP4099" s="6"/>
      <c r="AQ4099" s="21"/>
      <c r="AR4099" s="21"/>
      <c r="AS4099" s="21"/>
      <c r="AT4099" s="6"/>
      <c r="AU4099" s="6"/>
      <c r="AV4099" s="6"/>
      <c r="AW4099" s="6"/>
    </row>
    <row r="4100" spans="1:49" x14ac:dyDescent="0.35">
      <c r="A4100" s="20"/>
      <c r="B4100" s="20"/>
      <c r="C4100" s="20"/>
      <c r="D4100" s="20"/>
      <c r="E4100" s="6"/>
      <c r="F4100" s="6"/>
      <c r="G4100" s="6"/>
      <c r="H4100" s="6"/>
      <c r="I4100" s="6"/>
      <c r="J4100" s="6"/>
      <c r="K4100" s="6"/>
      <c r="L4100" s="6"/>
      <c r="M4100" s="6"/>
      <c r="N4100" s="6"/>
      <c r="O4100" s="6"/>
      <c r="P4100" s="6"/>
      <c r="Q4100" s="6"/>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21"/>
      <c r="AR4100" s="21"/>
      <c r="AS4100" s="21"/>
      <c r="AT4100" s="6"/>
      <c r="AU4100" s="6"/>
      <c r="AV4100" s="6"/>
      <c r="AW4100" s="6"/>
    </row>
    <row r="4101" spans="1:49" x14ac:dyDescent="0.35">
      <c r="A4101" s="20"/>
      <c r="B4101" s="20"/>
      <c r="C4101" s="20"/>
      <c r="D4101" s="20"/>
      <c r="E4101" s="6"/>
      <c r="F4101" s="6"/>
      <c r="G4101" s="6"/>
      <c r="H4101" s="6"/>
      <c r="I4101" s="6"/>
      <c r="J4101" s="6"/>
      <c r="K4101" s="6"/>
      <c r="L4101" s="6"/>
      <c r="M4101" s="6"/>
      <c r="N4101" s="6"/>
      <c r="O4101" s="6"/>
      <c r="P4101" s="6"/>
      <c r="Q4101" s="6"/>
      <c r="R4101" s="6"/>
      <c r="S4101" s="6"/>
      <c r="T4101" s="6"/>
      <c r="U4101" s="6"/>
      <c r="V4101" s="6"/>
      <c r="W4101" s="6"/>
      <c r="X4101" s="6"/>
      <c r="Y4101" s="6"/>
      <c r="Z4101" s="6"/>
      <c r="AA4101" s="6"/>
      <c r="AB4101" s="6"/>
      <c r="AC4101" s="6"/>
      <c r="AD4101" s="6"/>
      <c r="AE4101" s="6"/>
      <c r="AF4101" s="6"/>
      <c r="AG4101" s="6"/>
      <c r="AH4101" s="6"/>
      <c r="AI4101" s="6"/>
      <c r="AJ4101" s="6"/>
      <c r="AK4101" s="6"/>
      <c r="AL4101" s="6"/>
      <c r="AM4101" s="6"/>
      <c r="AN4101" s="6"/>
      <c r="AO4101" s="6"/>
      <c r="AP4101" s="6"/>
      <c r="AQ4101" s="21"/>
      <c r="AR4101" s="21"/>
      <c r="AS4101" s="21"/>
      <c r="AT4101" s="6"/>
      <c r="AU4101" s="6"/>
      <c r="AV4101" s="6"/>
      <c r="AW4101" s="6"/>
    </row>
    <row r="4102" spans="1:49" x14ac:dyDescent="0.35">
      <c r="A4102" s="20"/>
      <c r="B4102" s="20"/>
      <c r="C4102" s="20"/>
      <c r="D4102" s="20"/>
      <c r="E4102" s="6"/>
      <c r="F4102" s="6"/>
      <c r="G4102" s="6"/>
      <c r="H4102" s="6"/>
      <c r="I4102" s="6"/>
      <c r="J4102" s="6"/>
      <c r="K4102" s="6"/>
      <c r="L4102" s="6"/>
      <c r="M4102" s="6"/>
      <c r="N4102" s="6"/>
      <c r="O4102" s="6"/>
      <c r="P4102" s="6"/>
      <c r="Q4102" s="6"/>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21"/>
      <c r="AR4102" s="21"/>
      <c r="AS4102" s="21"/>
      <c r="AT4102" s="6"/>
      <c r="AU4102" s="6"/>
      <c r="AV4102" s="6"/>
      <c r="AW4102" s="6"/>
    </row>
    <row r="4103" spans="1:49" x14ac:dyDescent="0.35">
      <c r="A4103" s="20"/>
      <c r="B4103" s="20"/>
      <c r="C4103" s="20"/>
      <c r="D4103" s="20"/>
      <c r="E4103" s="6"/>
      <c r="F4103" s="6"/>
      <c r="G4103" s="6"/>
      <c r="H4103" s="6"/>
      <c r="I4103" s="6"/>
      <c r="J4103" s="6"/>
      <c r="K4103" s="6"/>
      <c r="L4103" s="6"/>
      <c r="M4103" s="6"/>
      <c r="N4103" s="6"/>
      <c r="O4103" s="6"/>
      <c r="P4103" s="6"/>
      <c r="Q4103" s="6"/>
      <c r="R4103" s="6"/>
      <c r="S4103" s="6"/>
      <c r="T4103" s="6"/>
      <c r="U4103" s="6"/>
      <c r="V4103" s="6"/>
      <c r="W4103" s="6"/>
      <c r="X4103" s="6"/>
      <c r="Y4103" s="6"/>
      <c r="Z4103" s="6"/>
      <c r="AA4103" s="6"/>
      <c r="AB4103" s="6"/>
      <c r="AC4103" s="6"/>
      <c r="AD4103" s="6"/>
      <c r="AE4103" s="6"/>
      <c r="AF4103" s="6"/>
      <c r="AG4103" s="6"/>
      <c r="AH4103" s="6"/>
      <c r="AI4103" s="6"/>
      <c r="AJ4103" s="6"/>
      <c r="AK4103" s="6"/>
      <c r="AL4103" s="6"/>
      <c r="AM4103" s="6"/>
      <c r="AN4103" s="6"/>
      <c r="AO4103" s="6"/>
      <c r="AP4103" s="6"/>
      <c r="AQ4103" s="21"/>
      <c r="AR4103" s="21"/>
      <c r="AS4103" s="21"/>
      <c r="AT4103" s="6"/>
      <c r="AU4103" s="6"/>
      <c r="AV4103" s="6"/>
      <c r="AW4103" s="6"/>
    </row>
    <row r="4104" spans="1:49" x14ac:dyDescent="0.35">
      <c r="A4104" s="20"/>
      <c r="B4104" s="20"/>
      <c r="C4104" s="20"/>
      <c r="D4104" s="20"/>
      <c r="E4104" s="6"/>
      <c r="F4104" s="6"/>
      <c r="G4104" s="6"/>
      <c r="H4104" s="6"/>
      <c r="I4104" s="6"/>
      <c r="J4104" s="6"/>
      <c r="K4104" s="6"/>
      <c r="L4104" s="6"/>
      <c r="M4104" s="6"/>
      <c r="N4104" s="6"/>
      <c r="O4104" s="6"/>
      <c r="P4104" s="6"/>
      <c r="Q4104" s="6"/>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21"/>
      <c r="AR4104" s="21"/>
      <c r="AS4104" s="21"/>
      <c r="AT4104" s="6"/>
      <c r="AU4104" s="6"/>
      <c r="AV4104" s="6"/>
      <c r="AW4104" s="6"/>
    </row>
    <row r="4105" spans="1:49" x14ac:dyDescent="0.35">
      <c r="A4105" s="20"/>
      <c r="B4105" s="20"/>
      <c r="C4105" s="20"/>
      <c r="D4105" s="20"/>
      <c r="E4105" s="6"/>
      <c r="F4105" s="6"/>
      <c r="G4105" s="6"/>
      <c r="H4105" s="6"/>
      <c r="I4105" s="6"/>
      <c r="J4105" s="6"/>
      <c r="K4105" s="6"/>
      <c r="L4105" s="6"/>
      <c r="M4105" s="6"/>
      <c r="N4105" s="6"/>
      <c r="O4105" s="6"/>
      <c r="P4105" s="6"/>
      <c r="Q4105" s="6"/>
      <c r="R4105" s="6"/>
      <c r="S4105" s="6"/>
      <c r="T4105" s="6"/>
      <c r="U4105" s="6"/>
      <c r="V4105" s="6"/>
      <c r="W4105" s="6"/>
      <c r="X4105" s="6"/>
      <c r="Y4105" s="6"/>
      <c r="Z4105" s="6"/>
      <c r="AA4105" s="6"/>
      <c r="AB4105" s="6"/>
      <c r="AC4105" s="6"/>
      <c r="AD4105" s="6"/>
      <c r="AE4105" s="6"/>
      <c r="AF4105" s="6"/>
      <c r="AG4105" s="6"/>
      <c r="AH4105" s="6"/>
      <c r="AI4105" s="6"/>
      <c r="AJ4105" s="6"/>
      <c r="AK4105" s="6"/>
      <c r="AL4105" s="6"/>
      <c r="AM4105" s="6"/>
      <c r="AN4105" s="6"/>
      <c r="AO4105" s="6"/>
      <c r="AP4105" s="6"/>
      <c r="AQ4105" s="21"/>
      <c r="AR4105" s="21"/>
      <c r="AS4105" s="21"/>
      <c r="AT4105" s="6"/>
      <c r="AU4105" s="6"/>
      <c r="AV4105" s="6"/>
      <c r="AW4105" s="6"/>
    </row>
    <row r="4106" spans="1:49" x14ac:dyDescent="0.35">
      <c r="A4106" s="20"/>
      <c r="B4106" s="20"/>
      <c r="C4106" s="20"/>
      <c r="D4106" s="20"/>
      <c r="E4106" s="6"/>
      <c r="F4106" s="6"/>
      <c r="G4106" s="6"/>
      <c r="H4106" s="6"/>
      <c r="I4106" s="6"/>
      <c r="J4106" s="6"/>
      <c r="K4106" s="6"/>
      <c r="L4106" s="6"/>
      <c r="M4106" s="6"/>
      <c r="N4106" s="6"/>
      <c r="O4106" s="6"/>
      <c r="P4106" s="6"/>
      <c r="Q4106" s="6"/>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21"/>
      <c r="AR4106" s="21"/>
      <c r="AS4106" s="21"/>
      <c r="AT4106" s="6"/>
      <c r="AU4106" s="6"/>
      <c r="AV4106" s="6"/>
      <c r="AW4106" s="6"/>
    </row>
    <row r="4107" spans="1:49" x14ac:dyDescent="0.35">
      <c r="A4107" s="20"/>
      <c r="B4107" s="20"/>
      <c r="C4107" s="20"/>
      <c r="D4107" s="20"/>
      <c r="E4107" s="6"/>
      <c r="F4107" s="6"/>
      <c r="G4107" s="6"/>
      <c r="H4107" s="6"/>
      <c r="I4107" s="6"/>
      <c r="J4107" s="6"/>
      <c r="K4107" s="6"/>
      <c r="L4107" s="6"/>
      <c r="M4107" s="6"/>
      <c r="N4107" s="6"/>
      <c r="O4107" s="6"/>
      <c r="P4107" s="6"/>
      <c r="Q4107" s="6"/>
      <c r="R4107" s="6"/>
      <c r="S4107" s="6"/>
      <c r="T4107" s="6"/>
      <c r="U4107" s="6"/>
      <c r="V4107" s="6"/>
      <c r="W4107" s="6"/>
      <c r="X4107" s="6"/>
      <c r="Y4107" s="6"/>
      <c r="Z4107" s="6"/>
      <c r="AA4107" s="6"/>
      <c r="AB4107" s="6"/>
      <c r="AC4107" s="6"/>
      <c r="AD4107" s="6"/>
      <c r="AE4107" s="6"/>
      <c r="AF4107" s="6"/>
      <c r="AG4107" s="6"/>
      <c r="AH4107" s="6"/>
      <c r="AI4107" s="6"/>
      <c r="AJ4107" s="6"/>
      <c r="AK4107" s="6"/>
      <c r="AL4107" s="6"/>
      <c r="AM4107" s="6"/>
      <c r="AN4107" s="6"/>
      <c r="AO4107" s="6"/>
      <c r="AP4107" s="6"/>
      <c r="AQ4107" s="21"/>
      <c r="AR4107" s="21"/>
      <c r="AS4107" s="21"/>
      <c r="AT4107" s="6"/>
      <c r="AU4107" s="6"/>
      <c r="AV4107" s="6"/>
      <c r="AW4107" s="6"/>
    </row>
    <row r="4108" spans="1:49" x14ac:dyDescent="0.35">
      <c r="A4108" s="20"/>
      <c r="B4108" s="20"/>
      <c r="C4108" s="20"/>
      <c r="D4108" s="20"/>
      <c r="E4108" s="6"/>
      <c r="F4108" s="6"/>
      <c r="G4108" s="6"/>
      <c r="H4108" s="6"/>
      <c r="I4108" s="6"/>
      <c r="J4108" s="6"/>
      <c r="K4108" s="6"/>
      <c r="L4108" s="6"/>
      <c r="M4108" s="6"/>
      <c r="N4108" s="6"/>
      <c r="O4108" s="6"/>
      <c r="P4108" s="6"/>
      <c r="Q4108" s="6"/>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21"/>
      <c r="AR4108" s="21"/>
      <c r="AS4108" s="21"/>
      <c r="AT4108" s="6"/>
      <c r="AU4108" s="6"/>
      <c r="AV4108" s="6"/>
      <c r="AW4108" s="6"/>
    </row>
    <row r="4109" spans="1:49" x14ac:dyDescent="0.35">
      <c r="A4109" s="20"/>
      <c r="B4109" s="20"/>
      <c r="C4109" s="20"/>
      <c r="D4109" s="20"/>
      <c r="E4109" s="6"/>
      <c r="F4109" s="6"/>
      <c r="G4109" s="6"/>
      <c r="H4109" s="6"/>
      <c r="I4109" s="6"/>
      <c r="J4109" s="6"/>
      <c r="K4109" s="6"/>
      <c r="L4109" s="6"/>
      <c r="M4109" s="6"/>
      <c r="N4109" s="6"/>
      <c r="O4109" s="6"/>
      <c r="P4109" s="6"/>
      <c r="Q4109" s="6"/>
      <c r="R4109" s="6"/>
      <c r="S4109" s="6"/>
      <c r="T4109" s="6"/>
      <c r="U4109" s="6"/>
      <c r="V4109" s="6"/>
      <c r="W4109" s="6"/>
      <c r="X4109" s="6"/>
      <c r="Y4109" s="6"/>
      <c r="Z4109" s="6"/>
      <c r="AA4109" s="6"/>
      <c r="AB4109" s="6"/>
      <c r="AC4109" s="6"/>
      <c r="AD4109" s="6"/>
      <c r="AE4109" s="6"/>
      <c r="AF4109" s="6"/>
      <c r="AG4109" s="6"/>
      <c r="AH4109" s="6"/>
      <c r="AI4109" s="6"/>
      <c r="AJ4109" s="6"/>
      <c r="AK4109" s="6"/>
      <c r="AL4109" s="6"/>
      <c r="AM4109" s="6"/>
      <c r="AN4109" s="6"/>
      <c r="AO4109" s="6"/>
      <c r="AP4109" s="6"/>
      <c r="AQ4109" s="21"/>
      <c r="AR4109" s="21"/>
      <c r="AS4109" s="21"/>
      <c r="AT4109" s="6"/>
      <c r="AU4109" s="6"/>
      <c r="AV4109" s="6"/>
      <c r="AW4109" s="6"/>
    </row>
    <row r="4110" spans="1:49" x14ac:dyDescent="0.35">
      <c r="A4110" s="20"/>
      <c r="B4110" s="20"/>
      <c r="C4110" s="20"/>
      <c r="D4110" s="20"/>
      <c r="E4110" s="6"/>
      <c r="F4110" s="6"/>
      <c r="G4110" s="6"/>
      <c r="H4110" s="6"/>
      <c r="I4110" s="6"/>
      <c r="J4110" s="6"/>
      <c r="K4110" s="6"/>
      <c r="L4110" s="6"/>
      <c r="M4110" s="6"/>
      <c r="N4110" s="6"/>
      <c r="O4110" s="6"/>
      <c r="P4110" s="6"/>
      <c r="Q4110" s="6"/>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21"/>
      <c r="AR4110" s="21"/>
      <c r="AS4110" s="21"/>
      <c r="AT4110" s="6"/>
      <c r="AU4110" s="6"/>
      <c r="AV4110" s="6"/>
      <c r="AW4110" s="6"/>
    </row>
    <row r="4111" spans="1:49" x14ac:dyDescent="0.35">
      <c r="A4111" s="20"/>
      <c r="B4111" s="20"/>
      <c r="C4111" s="20"/>
      <c r="D4111" s="20"/>
      <c r="E4111" s="6"/>
      <c r="F4111" s="6"/>
      <c r="G4111" s="6"/>
      <c r="H4111" s="6"/>
      <c r="I4111" s="6"/>
      <c r="J4111" s="6"/>
      <c r="K4111" s="6"/>
      <c r="L4111" s="6"/>
      <c r="M4111" s="6"/>
      <c r="N4111" s="6"/>
      <c r="O4111" s="6"/>
      <c r="P4111" s="6"/>
      <c r="Q4111" s="6"/>
      <c r="R4111" s="6"/>
      <c r="S4111" s="6"/>
      <c r="T4111" s="6"/>
      <c r="U4111" s="6"/>
      <c r="V4111" s="6"/>
      <c r="W4111" s="6"/>
      <c r="X4111" s="6"/>
      <c r="Y4111" s="6"/>
      <c r="Z4111" s="6"/>
      <c r="AA4111" s="6"/>
      <c r="AB4111" s="6"/>
      <c r="AC4111" s="6"/>
      <c r="AD4111" s="6"/>
      <c r="AE4111" s="6"/>
      <c r="AF4111" s="6"/>
      <c r="AG4111" s="6"/>
      <c r="AH4111" s="6"/>
      <c r="AI4111" s="6"/>
      <c r="AJ4111" s="6"/>
      <c r="AK4111" s="6"/>
      <c r="AL4111" s="6"/>
      <c r="AM4111" s="6"/>
      <c r="AN4111" s="6"/>
      <c r="AO4111" s="6"/>
      <c r="AP4111" s="6"/>
      <c r="AQ4111" s="21"/>
      <c r="AR4111" s="21"/>
      <c r="AS4111" s="21"/>
      <c r="AT4111" s="6"/>
      <c r="AU4111" s="6"/>
      <c r="AV4111" s="6"/>
      <c r="AW4111" s="6"/>
    </row>
    <row r="4112" spans="1:49" x14ac:dyDescent="0.35">
      <c r="A4112" s="20"/>
      <c r="B4112" s="20"/>
      <c r="C4112" s="20"/>
      <c r="D4112" s="20"/>
      <c r="E4112" s="6"/>
      <c r="F4112" s="6"/>
      <c r="G4112" s="6"/>
      <c r="H4112" s="6"/>
      <c r="I4112" s="6"/>
      <c r="J4112" s="6"/>
      <c r="K4112" s="6"/>
      <c r="L4112" s="6"/>
      <c r="M4112" s="6"/>
      <c r="N4112" s="6"/>
      <c r="O4112" s="6"/>
      <c r="P4112" s="6"/>
      <c r="Q4112" s="6"/>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21"/>
      <c r="AR4112" s="21"/>
      <c r="AS4112" s="21"/>
      <c r="AT4112" s="6"/>
      <c r="AU4112" s="6"/>
      <c r="AV4112" s="6"/>
      <c r="AW4112" s="6"/>
    </row>
    <row r="4113" spans="1:49" x14ac:dyDescent="0.35">
      <c r="A4113" s="20"/>
      <c r="B4113" s="20"/>
      <c r="C4113" s="20"/>
      <c r="D4113" s="20"/>
      <c r="E4113" s="6"/>
      <c r="F4113" s="6"/>
      <c r="G4113" s="6"/>
      <c r="H4113" s="6"/>
      <c r="I4113" s="6"/>
      <c r="J4113" s="6"/>
      <c r="K4113" s="6"/>
      <c r="L4113" s="6"/>
      <c r="M4113" s="6"/>
      <c r="N4113" s="6"/>
      <c r="O4113" s="6"/>
      <c r="P4113" s="6"/>
      <c r="Q4113" s="6"/>
      <c r="R4113" s="6"/>
      <c r="S4113" s="6"/>
      <c r="T4113" s="6"/>
      <c r="U4113" s="6"/>
      <c r="V4113" s="6"/>
      <c r="W4113" s="6"/>
      <c r="X4113" s="6"/>
      <c r="Y4113" s="6"/>
      <c r="Z4113" s="6"/>
      <c r="AA4113" s="6"/>
      <c r="AB4113" s="6"/>
      <c r="AC4113" s="6"/>
      <c r="AD4113" s="6"/>
      <c r="AE4113" s="6"/>
      <c r="AF4113" s="6"/>
      <c r="AG4113" s="6"/>
      <c r="AH4113" s="6"/>
      <c r="AI4113" s="6"/>
      <c r="AJ4113" s="6"/>
      <c r="AK4113" s="6"/>
      <c r="AL4113" s="6"/>
      <c r="AM4113" s="6"/>
      <c r="AN4113" s="6"/>
      <c r="AO4113" s="6"/>
      <c r="AP4113" s="6"/>
      <c r="AQ4113" s="21"/>
      <c r="AR4113" s="21"/>
      <c r="AS4113" s="21"/>
      <c r="AT4113" s="6"/>
      <c r="AU4113" s="6"/>
      <c r="AV4113" s="6"/>
      <c r="AW4113" s="6"/>
    </row>
    <row r="4114" spans="1:49" x14ac:dyDescent="0.35">
      <c r="A4114" s="20"/>
      <c r="B4114" s="20"/>
      <c r="C4114" s="20"/>
      <c r="D4114" s="20"/>
      <c r="E4114" s="6"/>
      <c r="F4114" s="6"/>
      <c r="G4114" s="6"/>
      <c r="H4114" s="6"/>
      <c r="I4114" s="6"/>
      <c r="J4114" s="6"/>
      <c r="K4114" s="6"/>
      <c r="L4114" s="6"/>
      <c r="M4114" s="6"/>
      <c r="N4114" s="6"/>
      <c r="O4114" s="6"/>
      <c r="P4114" s="6"/>
      <c r="Q4114" s="6"/>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21"/>
      <c r="AR4114" s="21"/>
      <c r="AS4114" s="21"/>
      <c r="AT4114" s="6"/>
      <c r="AU4114" s="6"/>
      <c r="AV4114" s="6"/>
      <c r="AW4114" s="6"/>
    </row>
    <row r="4115" spans="1:49" x14ac:dyDescent="0.35">
      <c r="A4115" s="20"/>
      <c r="B4115" s="20"/>
      <c r="C4115" s="20"/>
      <c r="D4115" s="20"/>
      <c r="E4115" s="6"/>
      <c r="F4115" s="6"/>
      <c r="G4115" s="6"/>
      <c r="H4115" s="6"/>
      <c r="I4115" s="6"/>
      <c r="J4115" s="6"/>
      <c r="K4115" s="6"/>
      <c r="L4115" s="6"/>
      <c r="M4115" s="6"/>
      <c r="N4115" s="6"/>
      <c r="O4115" s="6"/>
      <c r="P4115" s="6"/>
      <c r="Q4115" s="6"/>
      <c r="R4115" s="6"/>
      <c r="S4115" s="6"/>
      <c r="T4115" s="6"/>
      <c r="U4115" s="6"/>
      <c r="V4115" s="6"/>
      <c r="W4115" s="6"/>
      <c r="X4115" s="6"/>
      <c r="Y4115" s="6"/>
      <c r="Z4115" s="6"/>
      <c r="AA4115" s="6"/>
      <c r="AB4115" s="6"/>
      <c r="AC4115" s="6"/>
      <c r="AD4115" s="6"/>
      <c r="AE4115" s="6"/>
      <c r="AF4115" s="6"/>
      <c r="AG4115" s="6"/>
      <c r="AH4115" s="6"/>
      <c r="AI4115" s="6"/>
      <c r="AJ4115" s="6"/>
      <c r="AK4115" s="6"/>
      <c r="AL4115" s="6"/>
      <c r="AM4115" s="6"/>
      <c r="AN4115" s="6"/>
      <c r="AO4115" s="6"/>
      <c r="AP4115" s="6"/>
      <c r="AQ4115" s="21"/>
      <c r="AR4115" s="21"/>
      <c r="AS4115" s="21"/>
      <c r="AT4115" s="6"/>
      <c r="AU4115" s="6"/>
      <c r="AV4115" s="6"/>
      <c r="AW4115" s="6"/>
    </row>
    <row r="4116" spans="1:49" x14ac:dyDescent="0.35">
      <c r="A4116" s="20"/>
      <c r="B4116" s="20"/>
      <c r="C4116" s="20"/>
      <c r="D4116" s="20"/>
      <c r="E4116" s="6"/>
      <c r="F4116" s="6"/>
      <c r="G4116" s="6"/>
      <c r="H4116" s="6"/>
      <c r="I4116" s="6"/>
      <c r="J4116" s="6"/>
      <c r="K4116" s="6"/>
      <c r="L4116" s="6"/>
      <c r="M4116" s="6"/>
      <c r="N4116" s="6"/>
      <c r="O4116" s="6"/>
      <c r="P4116" s="6"/>
      <c r="Q4116" s="6"/>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21"/>
      <c r="AR4116" s="21"/>
      <c r="AS4116" s="21"/>
      <c r="AT4116" s="6"/>
      <c r="AU4116" s="6"/>
      <c r="AV4116" s="6"/>
      <c r="AW4116" s="6"/>
    </row>
    <row r="4117" spans="1:49" x14ac:dyDescent="0.35">
      <c r="A4117" s="20"/>
      <c r="B4117" s="20"/>
      <c r="C4117" s="20"/>
      <c r="D4117" s="20"/>
      <c r="E4117" s="6"/>
      <c r="F4117" s="6"/>
      <c r="G4117" s="6"/>
      <c r="H4117" s="6"/>
      <c r="I4117" s="6"/>
      <c r="J4117" s="6"/>
      <c r="K4117" s="6"/>
      <c r="L4117" s="6"/>
      <c r="M4117" s="6"/>
      <c r="N4117" s="6"/>
      <c r="O4117" s="6"/>
      <c r="P4117" s="6"/>
      <c r="Q4117" s="6"/>
      <c r="R4117" s="6"/>
      <c r="S4117" s="6"/>
      <c r="T4117" s="6"/>
      <c r="U4117" s="6"/>
      <c r="V4117" s="6"/>
      <c r="W4117" s="6"/>
      <c r="X4117" s="6"/>
      <c r="Y4117" s="6"/>
      <c r="Z4117" s="6"/>
      <c r="AA4117" s="6"/>
      <c r="AB4117" s="6"/>
      <c r="AC4117" s="6"/>
      <c r="AD4117" s="6"/>
      <c r="AE4117" s="6"/>
      <c r="AF4117" s="6"/>
      <c r="AG4117" s="6"/>
      <c r="AH4117" s="6"/>
      <c r="AI4117" s="6"/>
      <c r="AJ4117" s="6"/>
      <c r="AK4117" s="6"/>
      <c r="AL4117" s="6"/>
      <c r="AM4117" s="6"/>
      <c r="AN4117" s="6"/>
      <c r="AO4117" s="6"/>
      <c r="AP4117" s="6"/>
      <c r="AQ4117" s="21"/>
      <c r="AR4117" s="21"/>
      <c r="AS4117" s="21"/>
      <c r="AT4117" s="6"/>
      <c r="AU4117" s="6"/>
      <c r="AV4117" s="6"/>
      <c r="AW4117" s="6"/>
    </row>
    <row r="4118" spans="1:49" x14ac:dyDescent="0.35">
      <c r="A4118" s="20"/>
      <c r="B4118" s="20"/>
      <c r="C4118" s="20"/>
      <c r="D4118" s="20"/>
      <c r="E4118" s="6"/>
      <c r="F4118" s="6"/>
      <c r="G4118" s="6"/>
      <c r="H4118" s="6"/>
      <c r="I4118" s="6"/>
      <c r="J4118" s="6"/>
      <c r="K4118" s="6"/>
      <c r="L4118" s="6"/>
      <c r="M4118" s="6"/>
      <c r="N4118" s="6"/>
      <c r="O4118" s="6"/>
      <c r="P4118" s="6"/>
      <c r="Q4118" s="6"/>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21"/>
      <c r="AR4118" s="21"/>
      <c r="AS4118" s="21"/>
      <c r="AT4118" s="6"/>
      <c r="AU4118" s="6"/>
      <c r="AV4118" s="6"/>
      <c r="AW4118" s="6"/>
    </row>
    <row r="4119" spans="1:49" x14ac:dyDescent="0.35">
      <c r="A4119" s="20"/>
      <c r="B4119" s="20"/>
      <c r="C4119" s="20"/>
      <c r="D4119" s="20"/>
      <c r="E4119" s="6"/>
      <c r="F4119" s="6"/>
      <c r="G4119" s="6"/>
      <c r="H4119" s="6"/>
      <c r="I4119" s="6"/>
      <c r="J4119" s="6"/>
      <c r="K4119" s="6"/>
      <c r="L4119" s="6"/>
      <c r="M4119" s="6"/>
      <c r="N4119" s="6"/>
      <c r="O4119" s="6"/>
      <c r="P4119" s="6"/>
      <c r="Q4119" s="6"/>
      <c r="R4119" s="6"/>
      <c r="S4119" s="6"/>
      <c r="T4119" s="6"/>
      <c r="U4119" s="6"/>
      <c r="V4119" s="6"/>
      <c r="W4119" s="6"/>
      <c r="X4119" s="6"/>
      <c r="Y4119" s="6"/>
      <c r="Z4119" s="6"/>
      <c r="AA4119" s="6"/>
      <c r="AB4119" s="6"/>
      <c r="AC4119" s="6"/>
      <c r="AD4119" s="6"/>
      <c r="AE4119" s="6"/>
      <c r="AF4119" s="6"/>
      <c r="AG4119" s="6"/>
      <c r="AH4119" s="6"/>
      <c r="AI4119" s="6"/>
      <c r="AJ4119" s="6"/>
      <c r="AK4119" s="6"/>
      <c r="AL4119" s="6"/>
      <c r="AM4119" s="6"/>
      <c r="AN4119" s="6"/>
      <c r="AO4119" s="6"/>
      <c r="AP4119" s="6"/>
      <c r="AQ4119" s="21"/>
      <c r="AR4119" s="21"/>
      <c r="AS4119" s="21"/>
      <c r="AT4119" s="6"/>
      <c r="AU4119" s="6"/>
      <c r="AV4119" s="6"/>
      <c r="AW4119" s="6"/>
    </row>
    <row r="4120" spans="1:49" x14ac:dyDescent="0.35">
      <c r="A4120" s="20"/>
      <c r="B4120" s="20"/>
      <c r="C4120" s="20"/>
      <c r="D4120" s="20"/>
      <c r="E4120" s="6"/>
      <c r="F4120" s="6"/>
      <c r="G4120" s="6"/>
      <c r="H4120" s="6"/>
      <c r="I4120" s="6"/>
      <c r="J4120" s="6"/>
      <c r="K4120" s="6"/>
      <c r="L4120" s="6"/>
      <c r="M4120" s="6"/>
      <c r="N4120" s="6"/>
      <c r="O4120" s="6"/>
      <c r="P4120" s="6"/>
      <c r="Q4120" s="6"/>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21"/>
      <c r="AR4120" s="21"/>
      <c r="AS4120" s="21"/>
      <c r="AT4120" s="6"/>
      <c r="AU4120" s="6"/>
      <c r="AV4120" s="6"/>
      <c r="AW4120" s="6"/>
    </row>
    <row r="4121" spans="1:49" x14ac:dyDescent="0.35">
      <c r="A4121" s="20"/>
      <c r="B4121" s="20"/>
      <c r="C4121" s="20"/>
      <c r="D4121" s="20"/>
      <c r="E4121" s="6"/>
      <c r="F4121" s="6"/>
      <c r="G4121" s="6"/>
      <c r="H4121" s="6"/>
      <c r="I4121" s="6"/>
      <c r="J4121" s="6"/>
      <c r="K4121" s="6"/>
      <c r="L4121" s="6"/>
      <c r="M4121" s="6"/>
      <c r="N4121" s="6"/>
      <c r="O4121" s="6"/>
      <c r="P4121" s="6"/>
      <c r="Q4121" s="6"/>
      <c r="R4121" s="6"/>
      <c r="S4121" s="6"/>
      <c r="T4121" s="6"/>
      <c r="U4121" s="6"/>
      <c r="V4121" s="6"/>
      <c r="W4121" s="6"/>
      <c r="X4121" s="6"/>
      <c r="Y4121" s="6"/>
      <c r="Z4121" s="6"/>
      <c r="AA4121" s="6"/>
      <c r="AB4121" s="6"/>
      <c r="AC4121" s="6"/>
      <c r="AD4121" s="6"/>
      <c r="AE4121" s="6"/>
      <c r="AF4121" s="6"/>
      <c r="AG4121" s="6"/>
      <c r="AH4121" s="6"/>
      <c r="AI4121" s="6"/>
      <c r="AJ4121" s="6"/>
      <c r="AK4121" s="6"/>
      <c r="AL4121" s="6"/>
      <c r="AM4121" s="6"/>
      <c r="AN4121" s="6"/>
      <c r="AO4121" s="6"/>
      <c r="AP4121" s="6"/>
      <c r="AQ4121" s="21"/>
      <c r="AR4121" s="21"/>
      <c r="AS4121" s="21"/>
      <c r="AT4121" s="6"/>
      <c r="AU4121" s="6"/>
      <c r="AV4121" s="6"/>
      <c r="AW4121" s="6"/>
    </row>
    <row r="4122" spans="1:49" x14ac:dyDescent="0.35">
      <c r="A4122" s="20"/>
      <c r="B4122" s="20"/>
      <c r="C4122" s="20"/>
      <c r="D4122" s="20"/>
      <c r="E4122" s="6"/>
      <c r="F4122" s="6"/>
      <c r="G4122" s="6"/>
      <c r="H4122" s="6"/>
      <c r="I4122" s="6"/>
      <c r="J4122" s="6"/>
      <c r="K4122" s="6"/>
      <c r="L4122" s="6"/>
      <c r="M4122" s="6"/>
      <c r="N4122" s="6"/>
      <c r="O4122" s="6"/>
      <c r="P4122" s="6"/>
      <c r="Q4122" s="6"/>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21"/>
      <c r="AR4122" s="21"/>
      <c r="AS4122" s="21"/>
      <c r="AT4122" s="6"/>
      <c r="AU4122" s="6"/>
      <c r="AV4122" s="6"/>
      <c r="AW4122" s="6"/>
    </row>
    <row r="4123" spans="1:49" x14ac:dyDescent="0.35">
      <c r="A4123" s="20"/>
      <c r="B4123" s="20"/>
      <c r="C4123" s="20"/>
      <c r="D4123" s="20"/>
      <c r="E4123" s="6"/>
      <c r="F4123" s="6"/>
      <c r="G4123" s="6"/>
      <c r="H4123" s="6"/>
      <c r="I4123" s="6"/>
      <c r="J4123" s="6"/>
      <c r="K4123" s="6"/>
      <c r="L4123" s="6"/>
      <c r="M4123" s="6"/>
      <c r="N4123" s="6"/>
      <c r="O4123" s="6"/>
      <c r="P4123" s="6"/>
      <c r="Q4123" s="6"/>
      <c r="R4123" s="6"/>
      <c r="S4123" s="6"/>
      <c r="T4123" s="6"/>
      <c r="U4123" s="6"/>
      <c r="V4123" s="6"/>
      <c r="W4123" s="6"/>
      <c r="X4123" s="6"/>
      <c r="Y4123" s="6"/>
      <c r="Z4123" s="6"/>
      <c r="AA4123" s="6"/>
      <c r="AB4123" s="6"/>
      <c r="AC4123" s="6"/>
      <c r="AD4123" s="6"/>
      <c r="AE4123" s="6"/>
      <c r="AF4123" s="6"/>
      <c r="AG4123" s="6"/>
      <c r="AH4123" s="6"/>
      <c r="AI4123" s="6"/>
      <c r="AJ4123" s="6"/>
      <c r="AK4123" s="6"/>
      <c r="AL4123" s="6"/>
      <c r="AM4123" s="6"/>
      <c r="AN4123" s="6"/>
      <c r="AO4123" s="6"/>
      <c r="AP4123" s="6"/>
      <c r="AQ4123" s="21"/>
      <c r="AR4123" s="21"/>
      <c r="AS4123" s="21"/>
      <c r="AT4123" s="6"/>
      <c r="AU4123" s="6"/>
      <c r="AV4123" s="6"/>
      <c r="AW4123" s="6"/>
    </row>
    <row r="4124" spans="1:49" x14ac:dyDescent="0.35">
      <c r="A4124" s="20"/>
      <c r="B4124" s="20"/>
      <c r="C4124" s="20"/>
      <c r="D4124" s="20"/>
      <c r="E4124" s="6"/>
      <c r="F4124" s="6"/>
      <c r="G4124" s="6"/>
      <c r="H4124" s="6"/>
      <c r="I4124" s="6"/>
      <c r="J4124" s="6"/>
      <c r="K4124" s="6"/>
      <c r="L4124" s="6"/>
      <c r="M4124" s="6"/>
      <c r="N4124" s="6"/>
      <c r="O4124" s="6"/>
      <c r="P4124" s="6"/>
      <c r="Q4124" s="6"/>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21"/>
      <c r="AR4124" s="21"/>
      <c r="AS4124" s="21"/>
      <c r="AT4124" s="6"/>
      <c r="AU4124" s="6"/>
      <c r="AV4124" s="6"/>
      <c r="AW4124" s="6"/>
    </row>
    <row r="4125" spans="1:49" x14ac:dyDescent="0.35">
      <c r="A4125" s="20"/>
      <c r="B4125" s="20"/>
      <c r="C4125" s="20"/>
      <c r="D4125" s="20"/>
      <c r="E4125" s="6"/>
      <c r="F4125" s="6"/>
      <c r="G4125" s="6"/>
      <c r="H4125" s="6"/>
      <c r="I4125" s="6"/>
      <c r="J4125" s="6"/>
      <c r="K4125" s="6"/>
      <c r="L4125" s="6"/>
      <c r="M4125" s="6"/>
      <c r="N4125" s="6"/>
      <c r="O4125" s="6"/>
      <c r="P4125" s="6"/>
      <c r="Q4125" s="6"/>
      <c r="R4125" s="6"/>
      <c r="S4125" s="6"/>
      <c r="T4125" s="6"/>
      <c r="U4125" s="6"/>
      <c r="V4125" s="6"/>
      <c r="W4125" s="6"/>
      <c r="X4125" s="6"/>
      <c r="Y4125" s="6"/>
      <c r="Z4125" s="6"/>
      <c r="AA4125" s="6"/>
      <c r="AB4125" s="6"/>
      <c r="AC4125" s="6"/>
      <c r="AD4125" s="6"/>
      <c r="AE4125" s="6"/>
      <c r="AF4125" s="6"/>
      <c r="AG4125" s="6"/>
      <c r="AH4125" s="6"/>
      <c r="AI4125" s="6"/>
      <c r="AJ4125" s="6"/>
      <c r="AK4125" s="6"/>
      <c r="AL4125" s="6"/>
      <c r="AM4125" s="6"/>
      <c r="AN4125" s="6"/>
      <c r="AO4125" s="6"/>
      <c r="AP4125" s="6"/>
      <c r="AQ4125" s="21"/>
      <c r="AR4125" s="21"/>
      <c r="AS4125" s="21"/>
      <c r="AT4125" s="6"/>
      <c r="AU4125" s="6"/>
      <c r="AV4125" s="6"/>
      <c r="AW4125" s="6"/>
    </row>
    <row r="4126" spans="1:49" x14ac:dyDescent="0.35">
      <c r="A4126" s="20"/>
      <c r="B4126" s="20"/>
      <c r="C4126" s="20"/>
      <c r="D4126" s="20"/>
      <c r="E4126" s="6"/>
      <c r="F4126" s="6"/>
      <c r="G4126" s="6"/>
      <c r="H4126" s="6"/>
      <c r="I4126" s="6"/>
      <c r="J4126" s="6"/>
      <c r="K4126" s="6"/>
      <c r="L4126" s="6"/>
      <c r="M4126" s="6"/>
      <c r="N4126" s="6"/>
      <c r="O4126" s="6"/>
      <c r="P4126" s="6"/>
      <c r="Q4126" s="6"/>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21"/>
      <c r="AR4126" s="21"/>
      <c r="AS4126" s="21"/>
      <c r="AT4126" s="6"/>
      <c r="AU4126" s="6"/>
      <c r="AV4126" s="6"/>
      <c r="AW4126" s="6"/>
    </row>
    <row r="4127" spans="1:49" x14ac:dyDescent="0.35">
      <c r="A4127" s="20"/>
      <c r="B4127" s="20"/>
      <c r="C4127" s="20"/>
      <c r="D4127" s="20"/>
      <c r="E4127" s="6"/>
      <c r="F4127" s="6"/>
      <c r="G4127" s="6"/>
      <c r="H4127" s="6"/>
      <c r="I4127" s="6"/>
      <c r="J4127" s="6"/>
      <c r="K4127" s="6"/>
      <c r="L4127" s="6"/>
      <c r="M4127" s="6"/>
      <c r="N4127" s="6"/>
      <c r="O4127" s="6"/>
      <c r="P4127" s="6"/>
      <c r="Q4127" s="6"/>
      <c r="R4127" s="6"/>
      <c r="S4127" s="6"/>
      <c r="T4127" s="6"/>
      <c r="U4127" s="6"/>
      <c r="V4127" s="6"/>
      <c r="W4127" s="6"/>
      <c r="X4127" s="6"/>
      <c r="Y4127" s="6"/>
      <c r="Z4127" s="6"/>
      <c r="AA4127" s="6"/>
      <c r="AB4127" s="6"/>
      <c r="AC4127" s="6"/>
      <c r="AD4127" s="6"/>
      <c r="AE4127" s="6"/>
      <c r="AF4127" s="6"/>
      <c r="AG4127" s="6"/>
      <c r="AH4127" s="6"/>
      <c r="AI4127" s="6"/>
      <c r="AJ4127" s="6"/>
      <c r="AK4127" s="6"/>
      <c r="AL4127" s="6"/>
      <c r="AM4127" s="6"/>
      <c r="AN4127" s="6"/>
      <c r="AO4127" s="6"/>
      <c r="AP4127" s="6"/>
      <c r="AQ4127" s="21"/>
      <c r="AR4127" s="21"/>
      <c r="AS4127" s="21"/>
      <c r="AT4127" s="6"/>
      <c r="AU4127" s="6"/>
      <c r="AV4127" s="6"/>
      <c r="AW4127" s="6"/>
    </row>
    <row r="4128" spans="1:49" x14ac:dyDescent="0.35">
      <c r="A4128" s="20"/>
      <c r="B4128" s="20"/>
      <c r="C4128" s="20"/>
      <c r="D4128" s="20"/>
      <c r="E4128" s="6"/>
      <c r="F4128" s="6"/>
      <c r="G4128" s="6"/>
      <c r="H4128" s="6"/>
      <c r="I4128" s="6"/>
      <c r="J4128" s="6"/>
      <c r="K4128" s="6"/>
      <c r="L4128" s="6"/>
      <c r="M4128" s="6"/>
      <c r="N4128" s="6"/>
      <c r="O4128" s="6"/>
      <c r="P4128" s="6"/>
      <c r="Q4128" s="6"/>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21"/>
      <c r="AR4128" s="21"/>
      <c r="AS4128" s="21"/>
      <c r="AT4128" s="6"/>
      <c r="AU4128" s="6"/>
      <c r="AV4128" s="6"/>
      <c r="AW4128" s="6"/>
    </row>
    <row r="4129" spans="1:49" x14ac:dyDescent="0.35">
      <c r="A4129" s="20"/>
      <c r="B4129" s="20"/>
      <c r="C4129" s="20"/>
      <c r="D4129" s="20"/>
      <c r="E4129" s="6"/>
      <c r="F4129" s="6"/>
      <c r="G4129" s="6"/>
      <c r="H4129" s="6"/>
      <c r="I4129" s="6"/>
      <c r="J4129" s="6"/>
      <c r="K4129" s="6"/>
      <c r="L4129" s="6"/>
      <c r="M4129" s="6"/>
      <c r="N4129" s="6"/>
      <c r="O4129" s="6"/>
      <c r="P4129" s="6"/>
      <c r="Q4129" s="6"/>
      <c r="R4129" s="6"/>
      <c r="S4129" s="6"/>
      <c r="T4129" s="6"/>
      <c r="U4129" s="6"/>
      <c r="V4129" s="6"/>
      <c r="W4129" s="6"/>
      <c r="X4129" s="6"/>
      <c r="Y4129" s="6"/>
      <c r="Z4129" s="6"/>
      <c r="AA4129" s="6"/>
      <c r="AB4129" s="6"/>
      <c r="AC4129" s="6"/>
      <c r="AD4129" s="6"/>
      <c r="AE4129" s="6"/>
      <c r="AF4129" s="6"/>
      <c r="AG4129" s="6"/>
      <c r="AH4129" s="6"/>
      <c r="AI4129" s="6"/>
      <c r="AJ4129" s="6"/>
      <c r="AK4129" s="6"/>
      <c r="AL4129" s="6"/>
      <c r="AM4129" s="6"/>
      <c r="AN4129" s="6"/>
      <c r="AO4129" s="6"/>
      <c r="AP4129" s="6"/>
      <c r="AQ4129" s="21"/>
      <c r="AR4129" s="21"/>
      <c r="AS4129" s="21"/>
      <c r="AT4129" s="6"/>
      <c r="AU4129" s="6"/>
      <c r="AV4129" s="6"/>
      <c r="AW4129" s="6"/>
    </row>
    <row r="4130" spans="1:49" x14ac:dyDescent="0.35">
      <c r="A4130" s="20"/>
      <c r="B4130" s="20"/>
      <c r="C4130" s="20"/>
      <c r="D4130" s="20"/>
      <c r="E4130" s="6"/>
      <c r="F4130" s="6"/>
      <c r="G4130" s="6"/>
      <c r="H4130" s="6"/>
      <c r="I4130" s="6"/>
      <c r="J4130" s="6"/>
      <c r="K4130" s="6"/>
      <c r="L4130" s="6"/>
      <c r="M4130" s="6"/>
      <c r="N4130" s="6"/>
      <c r="O4130" s="6"/>
      <c r="P4130" s="6"/>
      <c r="Q4130" s="6"/>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21"/>
      <c r="AR4130" s="21"/>
      <c r="AS4130" s="21"/>
      <c r="AT4130" s="6"/>
      <c r="AU4130" s="6"/>
      <c r="AV4130" s="6"/>
      <c r="AW4130" s="6"/>
    </row>
    <row r="4131" spans="1:49" x14ac:dyDescent="0.35">
      <c r="A4131" s="20"/>
      <c r="B4131" s="20"/>
      <c r="C4131" s="20"/>
      <c r="D4131" s="20"/>
      <c r="E4131" s="6"/>
      <c r="F4131" s="6"/>
      <c r="G4131" s="6"/>
      <c r="H4131" s="6"/>
      <c r="I4131" s="6"/>
      <c r="J4131" s="6"/>
      <c r="K4131" s="6"/>
      <c r="L4131" s="6"/>
      <c r="M4131" s="6"/>
      <c r="N4131" s="6"/>
      <c r="O4131" s="6"/>
      <c r="P4131" s="6"/>
      <c r="Q4131" s="6"/>
      <c r="R4131" s="6"/>
      <c r="S4131" s="6"/>
      <c r="T4131" s="6"/>
      <c r="U4131" s="6"/>
      <c r="V4131" s="6"/>
      <c r="W4131" s="6"/>
      <c r="X4131" s="6"/>
      <c r="Y4131" s="6"/>
      <c r="Z4131" s="6"/>
      <c r="AA4131" s="6"/>
      <c r="AB4131" s="6"/>
      <c r="AC4131" s="6"/>
      <c r="AD4131" s="6"/>
      <c r="AE4131" s="6"/>
      <c r="AF4131" s="6"/>
      <c r="AG4131" s="6"/>
      <c r="AH4131" s="6"/>
      <c r="AI4131" s="6"/>
      <c r="AJ4131" s="6"/>
      <c r="AK4131" s="6"/>
      <c r="AL4131" s="6"/>
      <c r="AM4131" s="6"/>
      <c r="AN4131" s="6"/>
      <c r="AO4131" s="6"/>
      <c r="AP4131" s="6"/>
      <c r="AQ4131" s="21"/>
      <c r="AR4131" s="21"/>
      <c r="AS4131" s="21"/>
      <c r="AT4131" s="6"/>
      <c r="AU4131" s="6"/>
      <c r="AV4131" s="6"/>
      <c r="AW4131" s="6"/>
    </row>
    <row r="4132" spans="1:49" x14ac:dyDescent="0.35">
      <c r="A4132" s="20"/>
      <c r="B4132" s="20"/>
      <c r="C4132" s="20"/>
      <c r="D4132" s="20"/>
      <c r="E4132" s="6"/>
      <c r="F4132" s="6"/>
      <c r="G4132" s="6"/>
      <c r="H4132" s="6"/>
      <c r="I4132" s="6"/>
      <c r="J4132" s="6"/>
      <c r="K4132" s="6"/>
      <c r="L4132" s="6"/>
      <c r="M4132" s="6"/>
      <c r="N4132" s="6"/>
      <c r="O4132" s="6"/>
      <c r="P4132" s="6"/>
      <c r="Q4132" s="6"/>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21"/>
      <c r="AR4132" s="21"/>
      <c r="AS4132" s="21"/>
      <c r="AT4132" s="6"/>
      <c r="AU4132" s="6"/>
      <c r="AV4132" s="6"/>
      <c r="AW4132" s="6"/>
    </row>
    <row r="4133" spans="1:49" x14ac:dyDescent="0.35">
      <c r="A4133" s="20"/>
      <c r="B4133" s="20"/>
      <c r="C4133" s="20"/>
      <c r="D4133" s="20"/>
      <c r="E4133" s="6"/>
      <c r="F4133" s="6"/>
      <c r="G4133" s="6"/>
      <c r="H4133" s="6"/>
      <c r="I4133" s="6"/>
      <c r="J4133" s="6"/>
      <c r="K4133" s="6"/>
      <c r="L4133" s="6"/>
      <c r="M4133" s="6"/>
      <c r="N4133" s="6"/>
      <c r="O4133" s="6"/>
      <c r="P4133" s="6"/>
      <c r="Q4133" s="6"/>
      <c r="R4133" s="6"/>
      <c r="S4133" s="6"/>
      <c r="T4133" s="6"/>
      <c r="U4133" s="6"/>
      <c r="V4133" s="6"/>
      <c r="W4133" s="6"/>
      <c r="X4133" s="6"/>
      <c r="Y4133" s="6"/>
      <c r="Z4133" s="6"/>
      <c r="AA4133" s="6"/>
      <c r="AB4133" s="6"/>
      <c r="AC4133" s="6"/>
      <c r="AD4133" s="6"/>
      <c r="AE4133" s="6"/>
      <c r="AF4133" s="6"/>
      <c r="AG4133" s="6"/>
      <c r="AH4133" s="6"/>
      <c r="AI4133" s="6"/>
      <c r="AJ4133" s="6"/>
      <c r="AK4133" s="6"/>
      <c r="AL4133" s="6"/>
      <c r="AM4133" s="6"/>
      <c r="AN4133" s="6"/>
      <c r="AO4133" s="6"/>
      <c r="AP4133" s="6"/>
      <c r="AQ4133" s="21"/>
      <c r="AR4133" s="21"/>
      <c r="AS4133" s="21"/>
      <c r="AT4133" s="6"/>
      <c r="AU4133" s="6"/>
      <c r="AV4133" s="6"/>
      <c r="AW4133" s="6"/>
    </row>
    <row r="4134" spans="1:49" x14ac:dyDescent="0.35">
      <c r="A4134" s="20"/>
      <c r="B4134" s="20"/>
      <c r="C4134" s="20"/>
      <c r="D4134" s="20"/>
      <c r="E4134" s="6"/>
      <c r="F4134" s="6"/>
      <c r="G4134" s="6"/>
      <c r="H4134" s="6"/>
      <c r="I4134" s="6"/>
      <c r="J4134" s="6"/>
      <c r="K4134" s="6"/>
      <c r="L4134" s="6"/>
      <c r="M4134" s="6"/>
      <c r="N4134" s="6"/>
      <c r="O4134" s="6"/>
      <c r="P4134" s="6"/>
      <c r="Q4134" s="6"/>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21"/>
      <c r="AR4134" s="21"/>
      <c r="AS4134" s="21"/>
      <c r="AT4134" s="6"/>
      <c r="AU4134" s="6"/>
      <c r="AV4134" s="6"/>
      <c r="AW4134" s="6"/>
    </row>
    <row r="4135" spans="1:49" x14ac:dyDescent="0.35">
      <c r="A4135" s="20"/>
      <c r="B4135" s="20"/>
      <c r="C4135" s="20"/>
      <c r="D4135" s="20"/>
      <c r="E4135" s="6"/>
      <c r="F4135" s="6"/>
      <c r="G4135" s="6"/>
      <c r="H4135" s="6"/>
      <c r="I4135" s="6"/>
      <c r="J4135" s="6"/>
      <c r="K4135" s="6"/>
      <c r="L4135" s="6"/>
      <c r="M4135" s="6"/>
      <c r="N4135" s="6"/>
      <c r="O4135" s="6"/>
      <c r="P4135" s="6"/>
      <c r="Q4135" s="6"/>
      <c r="R4135" s="6"/>
      <c r="S4135" s="6"/>
      <c r="T4135" s="6"/>
      <c r="U4135" s="6"/>
      <c r="V4135" s="6"/>
      <c r="W4135" s="6"/>
      <c r="X4135" s="6"/>
      <c r="Y4135" s="6"/>
      <c r="Z4135" s="6"/>
      <c r="AA4135" s="6"/>
      <c r="AB4135" s="6"/>
      <c r="AC4135" s="6"/>
      <c r="AD4135" s="6"/>
      <c r="AE4135" s="6"/>
      <c r="AF4135" s="6"/>
      <c r="AG4135" s="6"/>
      <c r="AH4135" s="6"/>
      <c r="AI4135" s="6"/>
      <c r="AJ4135" s="6"/>
      <c r="AK4135" s="6"/>
      <c r="AL4135" s="6"/>
      <c r="AM4135" s="6"/>
      <c r="AN4135" s="6"/>
      <c r="AO4135" s="6"/>
      <c r="AP4135" s="6"/>
      <c r="AQ4135" s="21"/>
      <c r="AR4135" s="21"/>
      <c r="AS4135" s="21"/>
      <c r="AT4135" s="6"/>
      <c r="AU4135" s="6"/>
      <c r="AV4135" s="6"/>
      <c r="AW4135" s="6"/>
    </row>
    <row r="4136" spans="1:49" x14ac:dyDescent="0.35">
      <c r="A4136" s="20"/>
      <c r="B4136" s="20"/>
      <c r="C4136" s="20"/>
      <c r="D4136" s="20"/>
      <c r="E4136" s="6"/>
      <c r="F4136" s="6"/>
      <c r="G4136" s="6"/>
      <c r="H4136" s="6"/>
      <c r="I4136" s="6"/>
      <c r="J4136" s="6"/>
      <c r="K4136" s="6"/>
      <c r="L4136" s="6"/>
      <c r="M4136" s="6"/>
      <c r="N4136" s="6"/>
      <c r="O4136" s="6"/>
      <c r="P4136" s="6"/>
      <c r="Q4136" s="6"/>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21"/>
      <c r="AR4136" s="21"/>
      <c r="AS4136" s="21"/>
      <c r="AT4136" s="6"/>
      <c r="AU4136" s="6"/>
      <c r="AV4136" s="6"/>
      <c r="AW4136" s="6"/>
    </row>
    <row r="4137" spans="1:49" x14ac:dyDescent="0.35">
      <c r="A4137" s="20"/>
      <c r="B4137" s="20"/>
      <c r="C4137" s="20"/>
      <c r="D4137" s="20"/>
      <c r="E4137" s="6"/>
      <c r="F4137" s="6"/>
      <c r="G4137" s="6"/>
      <c r="H4137" s="6"/>
      <c r="I4137" s="6"/>
      <c r="J4137" s="6"/>
      <c r="K4137" s="6"/>
      <c r="L4137" s="6"/>
      <c r="M4137" s="6"/>
      <c r="N4137" s="6"/>
      <c r="O4137" s="6"/>
      <c r="P4137" s="6"/>
      <c r="Q4137" s="6"/>
      <c r="R4137" s="6"/>
      <c r="S4137" s="6"/>
      <c r="T4137" s="6"/>
      <c r="U4137" s="6"/>
      <c r="V4137" s="6"/>
      <c r="W4137" s="6"/>
      <c r="X4137" s="6"/>
      <c r="Y4137" s="6"/>
      <c r="Z4137" s="6"/>
      <c r="AA4137" s="6"/>
      <c r="AB4137" s="6"/>
      <c r="AC4137" s="6"/>
      <c r="AD4137" s="6"/>
      <c r="AE4137" s="6"/>
      <c r="AF4137" s="6"/>
      <c r="AG4137" s="6"/>
      <c r="AH4137" s="6"/>
      <c r="AI4137" s="6"/>
      <c r="AJ4137" s="6"/>
      <c r="AK4137" s="6"/>
      <c r="AL4137" s="6"/>
      <c r="AM4137" s="6"/>
      <c r="AN4137" s="6"/>
      <c r="AO4137" s="6"/>
      <c r="AP4137" s="6"/>
      <c r="AQ4137" s="21"/>
      <c r="AR4137" s="21"/>
      <c r="AS4137" s="21"/>
      <c r="AT4137" s="6"/>
      <c r="AU4137" s="6"/>
      <c r="AV4137" s="6"/>
      <c r="AW4137" s="6"/>
    </row>
    <row r="4138" spans="1:49" x14ac:dyDescent="0.35">
      <c r="A4138" s="20"/>
      <c r="B4138" s="20"/>
      <c r="C4138" s="20"/>
      <c r="D4138" s="20"/>
      <c r="E4138" s="6"/>
      <c r="F4138" s="6"/>
      <c r="G4138" s="6"/>
      <c r="H4138" s="6"/>
      <c r="I4138" s="6"/>
      <c r="J4138" s="6"/>
      <c r="K4138" s="6"/>
      <c r="L4138" s="6"/>
      <c r="M4138" s="6"/>
      <c r="N4138" s="6"/>
      <c r="O4138" s="6"/>
      <c r="P4138" s="6"/>
      <c r="Q4138" s="6"/>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21"/>
      <c r="AR4138" s="21"/>
      <c r="AS4138" s="21"/>
      <c r="AT4138" s="6"/>
      <c r="AU4138" s="6"/>
      <c r="AV4138" s="6"/>
      <c r="AW4138" s="6"/>
    </row>
    <row r="4139" spans="1:49" x14ac:dyDescent="0.35">
      <c r="A4139" s="20"/>
      <c r="B4139" s="20"/>
      <c r="C4139" s="20"/>
      <c r="D4139" s="20"/>
      <c r="E4139" s="6"/>
      <c r="F4139" s="6"/>
      <c r="G4139" s="6"/>
      <c r="H4139" s="6"/>
      <c r="I4139" s="6"/>
      <c r="J4139" s="6"/>
      <c r="K4139" s="6"/>
      <c r="L4139" s="6"/>
      <c r="M4139" s="6"/>
      <c r="N4139" s="6"/>
      <c r="O4139" s="6"/>
      <c r="P4139" s="6"/>
      <c r="Q4139" s="6"/>
      <c r="R4139" s="6"/>
      <c r="S4139" s="6"/>
      <c r="T4139" s="6"/>
      <c r="U4139" s="6"/>
      <c r="V4139" s="6"/>
      <c r="W4139" s="6"/>
      <c r="X4139" s="6"/>
      <c r="Y4139" s="6"/>
      <c r="Z4139" s="6"/>
      <c r="AA4139" s="6"/>
      <c r="AB4139" s="6"/>
      <c r="AC4139" s="6"/>
      <c r="AD4139" s="6"/>
      <c r="AE4139" s="6"/>
      <c r="AF4139" s="6"/>
      <c r="AG4139" s="6"/>
      <c r="AH4139" s="6"/>
      <c r="AI4139" s="6"/>
      <c r="AJ4139" s="6"/>
      <c r="AK4139" s="6"/>
      <c r="AL4139" s="6"/>
      <c r="AM4139" s="6"/>
      <c r="AN4139" s="6"/>
      <c r="AO4139" s="6"/>
      <c r="AP4139" s="6"/>
      <c r="AQ4139" s="21"/>
      <c r="AR4139" s="21"/>
      <c r="AS4139" s="21"/>
      <c r="AT4139" s="6"/>
      <c r="AU4139" s="6"/>
      <c r="AV4139" s="6"/>
      <c r="AW4139" s="6"/>
    </row>
    <row r="4140" spans="1:49" x14ac:dyDescent="0.35">
      <c r="A4140" s="20"/>
      <c r="B4140" s="20"/>
      <c r="C4140" s="20"/>
      <c r="D4140" s="20"/>
      <c r="E4140" s="6"/>
      <c r="F4140" s="6"/>
      <c r="G4140" s="6"/>
      <c r="H4140" s="6"/>
      <c r="I4140" s="6"/>
      <c r="J4140" s="6"/>
      <c r="K4140" s="6"/>
      <c r="L4140" s="6"/>
      <c r="M4140" s="6"/>
      <c r="N4140" s="6"/>
      <c r="O4140" s="6"/>
      <c r="P4140" s="6"/>
      <c r="Q4140" s="6"/>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21"/>
      <c r="AR4140" s="21"/>
      <c r="AS4140" s="21"/>
      <c r="AT4140" s="6"/>
      <c r="AU4140" s="6"/>
      <c r="AV4140" s="6"/>
      <c r="AW4140" s="6"/>
    </row>
    <row r="4141" spans="1:49" x14ac:dyDescent="0.35">
      <c r="A4141" s="20"/>
      <c r="B4141" s="20"/>
      <c r="C4141" s="20"/>
      <c r="D4141" s="20"/>
      <c r="E4141" s="6"/>
      <c r="F4141" s="6"/>
      <c r="G4141" s="6"/>
      <c r="H4141" s="6"/>
      <c r="I4141" s="6"/>
      <c r="J4141" s="6"/>
      <c r="K4141" s="6"/>
      <c r="L4141" s="6"/>
      <c r="M4141" s="6"/>
      <c r="N4141" s="6"/>
      <c r="O4141" s="6"/>
      <c r="P4141" s="6"/>
      <c r="Q4141" s="6"/>
      <c r="R4141" s="6"/>
      <c r="S4141" s="6"/>
      <c r="T4141" s="6"/>
      <c r="U4141" s="6"/>
      <c r="V4141" s="6"/>
      <c r="W4141" s="6"/>
      <c r="X4141" s="6"/>
      <c r="Y4141" s="6"/>
      <c r="Z4141" s="6"/>
      <c r="AA4141" s="6"/>
      <c r="AB4141" s="6"/>
      <c r="AC4141" s="6"/>
      <c r="AD4141" s="6"/>
      <c r="AE4141" s="6"/>
      <c r="AF4141" s="6"/>
      <c r="AG4141" s="6"/>
      <c r="AH4141" s="6"/>
      <c r="AI4141" s="6"/>
      <c r="AJ4141" s="6"/>
      <c r="AK4141" s="6"/>
      <c r="AL4141" s="6"/>
      <c r="AM4141" s="6"/>
      <c r="AN4141" s="6"/>
      <c r="AO4141" s="6"/>
      <c r="AP4141" s="6"/>
      <c r="AQ4141" s="21"/>
      <c r="AR4141" s="21"/>
      <c r="AS4141" s="21"/>
      <c r="AT4141" s="6"/>
      <c r="AU4141" s="6"/>
      <c r="AV4141" s="6"/>
      <c r="AW4141" s="6"/>
    </row>
    <row r="4142" spans="1:49" x14ac:dyDescent="0.35">
      <c r="A4142" s="20"/>
      <c r="B4142" s="20"/>
      <c r="C4142" s="20"/>
      <c r="D4142" s="20"/>
      <c r="E4142" s="6"/>
      <c r="F4142" s="6"/>
      <c r="G4142" s="6"/>
      <c r="H4142" s="6"/>
      <c r="I4142" s="6"/>
      <c r="J4142" s="6"/>
      <c r="K4142" s="6"/>
      <c r="L4142" s="6"/>
      <c r="M4142" s="6"/>
      <c r="N4142" s="6"/>
      <c r="O4142" s="6"/>
      <c r="P4142" s="6"/>
      <c r="Q4142" s="6"/>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21"/>
      <c r="AR4142" s="21"/>
      <c r="AS4142" s="21"/>
      <c r="AT4142" s="6"/>
      <c r="AU4142" s="6"/>
      <c r="AV4142" s="6"/>
      <c r="AW4142" s="6"/>
    </row>
    <row r="4143" spans="1:49" x14ac:dyDescent="0.35">
      <c r="A4143" s="20"/>
      <c r="B4143" s="20"/>
      <c r="C4143" s="20"/>
      <c r="D4143" s="20"/>
      <c r="E4143" s="6"/>
      <c r="F4143" s="6"/>
      <c r="G4143" s="6"/>
      <c r="H4143" s="6"/>
      <c r="I4143" s="6"/>
      <c r="J4143" s="6"/>
      <c r="K4143" s="6"/>
      <c r="L4143" s="6"/>
      <c r="M4143" s="6"/>
      <c r="N4143" s="6"/>
      <c r="O4143" s="6"/>
      <c r="P4143" s="6"/>
      <c r="Q4143" s="6"/>
      <c r="R4143" s="6"/>
      <c r="S4143" s="6"/>
      <c r="T4143" s="6"/>
      <c r="U4143" s="6"/>
      <c r="V4143" s="6"/>
      <c r="W4143" s="6"/>
      <c r="X4143" s="6"/>
      <c r="Y4143" s="6"/>
      <c r="Z4143" s="6"/>
      <c r="AA4143" s="6"/>
      <c r="AB4143" s="6"/>
      <c r="AC4143" s="6"/>
      <c r="AD4143" s="6"/>
      <c r="AE4143" s="6"/>
      <c r="AF4143" s="6"/>
      <c r="AG4143" s="6"/>
      <c r="AH4143" s="6"/>
      <c r="AI4143" s="6"/>
      <c r="AJ4143" s="6"/>
      <c r="AK4143" s="6"/>
      <c r="AL4143" s="6"/>
      <c r="AM4143" s="6"/>
      <c r="AN4143" s="6"/>
      <c r="AO4143" s="6"/>
      <c r="AP4143" s="6"/>
      <c r="AQ4143" s="21"/>
      <c r="AR4143" s="21"/>
      <c r="AS4143" s="21"/>
      <c r="AT4143" s="6"/>
      <c r="AU4143" s="6"/>
      <c r="AV4143" s="6"/>
      <c r="AW4143" s="6"/>
    </row>
    <row r="4144" spans="1:49" x14ac:dyDescent="0.35">
      <c r="A4144" s="20"/>
      <c r="B4144" s="20"/>
      <c r="C4144" s="20"/>
      <c r="D4144" s="20"/>
      <c r="E4144" s="6"/>
      <c r="F4144" s="6"/>
      <c r="G4144" s="6"/>
      <c r="H4144" s="6"/>
      <c r="I4144" s="6"/>
      <c r="J4144" s="6"/>
      <c r="K4144" s="6"/>
      <c r="L4144" s="6"/>
      <c r="M4144" s="6"/>
      <c r="N4144" s="6"/>
      <c r="O4144" s="6"/>
      <c r="P4144" s="6"/>
      <c r="Q4144" s="6"/>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21"/>
      <c r="AR4144" s="21"/>
      <c r="AS4144" s="21"/>
      <c r="AT4144" s="6"/>
      <c r="AU4144" s="6"/>
      <c r="AV4144" s="6"/>
      <c r="AW4144" s="6"/>
    </row>
    <row r="4145" spans="1:49" x14ac:dyDescent="0.35">
      <c r="A4145" s="20"/>
      <c r="B4145" s="20"/>
      <c r="C4145" s="20"/>
      <c r="D4145" s="20"/>
      <c r="E4145" s="6"/>
      <c r="F4145" s="6"/>
      <c r="G4145" s="6"/>
      <c r="H4145" s="6"/>
      <c r="I4145" s="6"/>
      <c r="J4145" s="6"/>
      <c r="K4145" s="6"/>
      <c r="L4145" s="6"/>
      <c r="M4145" s="6"/>
      <c r="N4145" s="6"/>
      <c r="O4145" s="6"/>
      <c r="P4145" s="6"/>
      <c r="Q4145" s="6"/>
      <c r="R4145" s="6"/>
      <c r="S4145" s="6"/>
      <c r="T4145" s="6"/>
      <c r="U4145" s="6"/>
      <c r="V4145" s="6"/>
      <c r="W4145" s="6"/>
      <c r="X4145" s="6"/>
      <c r="Y4145" s="6"/>
      <c r="Z4145" s="6"/>
      <c r="AA4145" s="6"/>
      <c r="AB4145" s="6"/>
      <c r="AC4145" s="6"/>
      <c r="AD4145" s="6"/>
      <c r="AE4145" s="6"/>
      <c r="AF4145" s="6"/>
      <c r="AG4145" s="6"/>
      <c r="AH4145" s="6"/>
      <c r="AI4145" s="6"/>
      <c r="AJ4145" s="6"/>
      <c r="AK4145" s="6"/>
      <c r="AL4145" s="6"/>
      <c r="AM4145" s="6"/>
      <c r="AN4145" s="6"/>
      <c r="AO4145" s="6"/>
      <c r="AP4145" s="6"/>
      <c r="AQ4145" s="21"/>
      <c r="AR4145" s="21"/>
      <c r="AS4145" s="21"/>
      <c r="AT4145" s="6"/>
      <c r="AU4145" s="6"/>
      <c r="AV4145" s="6"/>
      <c r="AW4145" s="6"/>
    </row>
    <row r="4146" spans="1:49" x14ac:dyDescent="0.35">
      <c r="A4146" s="20"/>
      <c r="B4146" s="20"/>
      <c r="C4146" s="20"/>
      <c r="D4146" s="20"/>
      <c r="E4146" s="6"/>
      <c r="F4146" s="6"/>
      <c r="G4146" s="6"/>
      <c r="H4146" s="6"/>
      <c r="I4146" s="6"/>
      <c r="J4146" s="6"/>
      <c r="K4146" s="6"/>
      <c r="L4146" s="6"/>
      <c r="M4146" s="6"/>
      <c r="N4146" s="6"/>
      <c r="O4146" s="6"/>
      <c r="P4146" s="6"/>
      <c r="Q4146" s="6"/>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21"/>
      <c r="AR4146" s="21"/>
      <c r="AS4146" s="21"/>
      <c r="AT4146" s="6"/>
      <c r="AU4146" s="6"/>
      <c r="AV4146" s="6"/>
      <c r="AW4146" s="6"/>
    </row>
    <row r="4147" spans="1:49" x14ac:dyDescent="0.35">
      <c r="A4147" s="20"/>
      <c r="B4147" s="20"/>
      <c r="C4147" s="20"/>
      <c r="D4147" s="20"/>
      <c r="E4147" s="6"/>
      <c r="F4147" s="6"/>
      <c r="G4147" s="6"/>
      <c r="H4147" s="6"/>
      <c r="I4147" s="6"/>
      <c r="J4147" s="6"/>
      <c r="K4147" s="6"/>
      <c r="L4147" s="6"/>
      <c r="M4147" s="6"/>
      <c r="N4147" s="6"/>
      <c r="O4147" s="6"/>
      <c r="P4147" s="6"/>
      <c r="Q4147" s="6"/>
      <c r="R4147" s="6"/>
      <c r="S4147" s="6"/>
      <c r="T4147" s="6"/>
      <c r="U4147" s="6"/>
      <c r="V4147" s="6"/>
      <c r="W4147" s="6"/>
      <c r="X4147" s="6"/>
      <c r="Y4147" s="6"/>
      <c r="Z4147" s="6"/>
      <c r="AA4147" s="6"/>
      <c r="AB4147" s="6"/>
      <c r="AC4147" s="6"/>
      <c r="AD4147" s="6"/>
      <c r="AE4147" s="6"/>
      <c r="AF4147" s="6"/>
      <c r="AG4147" s="6"/>
      <c r="AH4147" s="6"/>
      <c r="AI4147" s="6"/>
      <c r="AJ4147" s="6"/>
      <c r="AK4147" s="6"/>
      <c r="AL4147" s="6"/>
      <c r="AM4147" s="6"/>
      <c r="AN4147" s="6"/>
      <c r="AO4147" s="6"/>
      <c r="AP4147" s="6"/>
      <c r="AQ4147" s="21"/>
      <c r="AR4147" s="21"/>
      <c r="AS4147" s="21"/>
      <c r="AT4147" s="6"/>
      <c r="AU4147" s="6"/>
      <c r="AV4147" s="6"/>
      <c r="AW4147" s="6"/>
    </row>
    <row r="4148" spans="1:49" x14ac:dyDescent="0.35">
      <c r="A4148" s="20"/>
      <c r="B4148" s="20"/>
      <c r="C4148" s="20"/>
      <c r="D4148" s="20"/>
      <c r="E4148" s="6"/>
      <c r="F4148" s="6"/>
      <c r="G4148" s="6"/>
      <c r="H4148" s="6"/>
      <c r="I4148" s="6"/>
      <c r="J4148" s="6"/>
      <c r="K4148" s="6"/>
      <c r="L4148" s="6"/>
      <c r="M4148" s="6"/>
      <c r="N4148" s="6"/>
      <c r="O4148" s="6"/>
      <c r="P4148" s="6"/>
      <c r="Q4148" s="6"/>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21"/>
      <c r="AR4148" s="21"/>
      <c r="AS4148" s="21"/>
      <c r="AT4148" s="6"/>
      <c r="AU4148" s="6"/>
      <c r="AV4148" s="6"/>
      <c r="AW4148" s="6"/>
    </row>
    <row r="4149" spans="1:49" x14ac:dyDescent="0.35">
      <c r="A4149" s="20"/>
      <c r="B4149" s="20"/>
      <c r="C4149" s="20"/>
      <c r="D4149" s="20"/>
      <c r="E4149" s="6"/>
      <c r="F4149" s="6"/>
      <c r="G4149" s="6"/>
      <c r="H4149" s="6"/>
      <c r="I4149" s="6"/>
      <c r="J4149" s="6"/>
      <c r="K4149" s="6"/>
      <c r="L4149" s="6"/>
      <c r="M4149" s="6"/>
      <c r="N4149" s="6"/>
      <c r="O4149" s="6"/>
      <c r="P4149" s="6"/>
      <c r="Q4149" s="6"/>
      <c r="R4149" s="6"/>
      <c r="S4149" s="6"/>
      <c r="T4149" s="6"/>
      <c r="U4149" s="6"/>
      <c r="V4149" s="6"/>
      <c r="W4149" s="6"/>
      <c r="X4149" s="6"/>
      <c r="Y4149" s="6"/>
      <c r="Z4149" s="6"/>
      <c r="AA4149" s="6"/>
      <c r="AB4149" s="6"/>
      <c r="AC4149" s="6"/>
      <c r="AD4149" s="6"/>
      <c r="AE4149" s="6"/>
      <c r="AF4149" s="6"/>
      <c r="AG4149" s="6"/>
      <c r="AH4149" s="6"/>
      <c r="AI4149" s="6"/>
      <c r="AJ4149" s="6"/>
      <c r="AK4149" s="6"/>
      <c r="AL4149" s="6"/>
      <c r="AM4149" s="6"/>
      <c r="AN4149" s="6"/>
      <c r="AO4149" s="6"/>
      <c r="AP4149" s="6"/>
      <c r="AQ4149" s="21"/>
      <c r="AR4149" s="21"/>
      <c r="AS4149" s="21"/>
      <c r="AT4149" s="6"/>
      <c r="AU4149" s="6"/>
      <c r="AV4149" s="6"/>
      <c r="AW4149" s="6"/>
    </row>
    <row r="4150" spans="1:49" x14ac:dyDescent="0.35">
      <c r="A4150" s="20"/>
      <c r="B4150" s="20"/>
      <c r="C4150" s="20"/>
      <c r="D4150" s="20"/>
      <c r="E4150" s="6"/>
      <c r="F4150" s="6"/>
      <c r="G4150" s="6"/>
      <c r="H4150" s="6"/>
      <c r="I4150" s="6"/>
      <c r="J4150" s="6"/>
      <c r="K4150" s="6"/>
      <c r="L4150" s="6"/>
      <c r="M4150" s="6"/>
      <c r="N4150" s="6"/>
      <c r="O4150" s="6"/>
      <c r="P4150" s="6"/>
      <c r="Q4150" s="6"/>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21"/>
      <c r="AR4150" s="21"/>
      <c r="AS4150" s="21"/>
      <c r="AT4150" s="6"/>
      <c r="AU4150" s="6"/>
      <c r="AV4150" s="6"/>
      <c r="AW4150" s="6"/>
    </row>
    <row r="4151" spans="1:49" x14ac:dyDescent="0.35">
      <c r="A4151" s="20"/>
      <c r="B4151" s="20"/>
      <c r="C4151" s="20"/>
      <c r="D4151" s="20"/>
      <c r="E4151" s="6"/>
      <c r="F4151" s="6"/>
      <c r="G4151" s="6"/>
      <c r="H4151" s="6"/>
      <c r="I4151" s="6"/>
      <c r="J4151" s="6"/>
      <c r="K4151" s="6"/>
      <c r="L4151" s="6"/>
      <c r="M4151" s="6"/>
      <c r="N4151" s="6"/>
      <c r="O4151" s="6"/>
      <c r="P4151" s="6"/>
      <c r="Q4151" s="6"/>
      <c r="R4151" s="6"/>
      <c r="S4151" s="6"/>
      <c r="T4151" s="6"/>
      <c r="U4151" s="6"/>
      <c r="V4151" s="6"/>
      <c r="W4151" s="6"/>
      <c r="X4151" s="6"/>
      <c r="Y4151" s="6"/>
      <c r="Z4151" s="6"/>
      <c r="AA4151" s="6"/>
      <c r="AB4151" s="6"/>
      <c r="AC4151" s="6"/>
      <c r="AD4151" s="6"/>
      <c r="AE4151" s="6"/>
      <c r="AF4151" s="6"/>
      <c r="AG4151" s="6"/>
      <c r="AH4151" s="6"/>
      <c r="AI4151" s="6"/>
      <c r="AJ4151" s="6"/>
      <c r="AK4151" s="6"/>
      <c r="AL4151" s="6"/>
      <c r="AM4151" s="6"/>
      <c r="AN4151" s="6"/>
      <c r="AO4151" s="6"/>
      <c r="AP4151" s="6"/>
      <c r="AQ4151" s="21"/>
      <c r="AR4151" s="21"/>
      <c r="AS4151" s="21"/>
      <c r="AT4151" s="6"/>
      <c r="AU4151" s="6"/>
      <c r="AV4151" s="6"/>
      <c r="AW4151" s="6"/>
    </row>
    <row r="4152" spans="1:49" x14ac:dyDescent="0.35">
      <c r="A4152" s="20"/>
      <c r="B4152" s="20"/>
      <c r="C4152" s="20"/>
      <c r="D4152" s="20"/>
      <c r="E4152" s="6"/>
      <c r="F4152" s="6"/>
      <c r="G4152" s="6"/>
      <c r="H4152" s="6"/>
      <c r="I4152" s="6"/>
      <c r="J4152" s="6"/>
      <c r="K4152" s="6"/>
      <c r="L4152" s="6"/>
      <c r="M4152" s="6"/>
      <c r="N4152" s="6"/>
      <c r="O4152" s="6"/>
      <c r="P4152" s="6"/>
      <c r="Q4152" s="6"/>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21"/>
      <c r="AR4152" s="21"/>
      <c r="AS4152" s="21"/>
      <c r="AT4152" s="6"/>
      <c r="AU4152" s="6"/>
      <c r="AV4152" s="6"/>
      <c r="AW4152" s="6"/>
    </row>
    <row r="4153" spans="1:49" x14ac:dyDescent="0.35">
      <c r="A4153" s="20"/>
      <c r="B4153" s="20"/>
      <c r="C4153" s="20"/>
      <c r="D4153" s="20"/>
      <c r="E4153" s="6"/>
      <c r="F4153" s="6"/>
      <c r="G4153" s="6"/>
      <c r="H4153" s="6"/>
      <c r="I4153" s="6"/>
      <c r="J4153" s="6"/>
      <c r="K4153" s="6"/>
      <c r="L4153" s="6"/>
      <c r="M4153" s="6"/>
      <c r="N4153" s="6"/>
      <c r="O4153" s="6"/>
      <c r="P4153" s="6"/>
      <c r="Q4153" s="6"/>
      <c r="R4153" s="6"/>
      <c r="S4153" s="6"/>
      <c r="T4153" s="6"/>
      <c r="U4153" s="6"/>
      <c r="V4153" s="6"/>
      <c r="W4153" s="6"/>
      <c r="X4153" s="6"/>
      <c r="Y4153" s="6"/>
      <c r="Z4153" s="6"/>
      <c r="AA4153" s="6"/>
      <c r="AB4153" s="6"/>
      <c r="AC4153" s="6"/>
      <c r="AD4153" s="6"/>
      <c r="AE4153" s="6"/>
      <c r="AF4153" s="6"/>
      <c r="AG4153" s="6"/>
      <c r="AH4153" s="6"/>
      <c r="AI4153" s="6"/>
      <c r="AJ4153" s="6"/>
      <c r="AK4153" s="6"/>
      <c r="AL4153" s="6"/>
      <c r="AM4153" s="6"/>
      <c r="AN4153" s="6"/>
      <c r="AO4153" s="6"/>
      <c r="AP4153" s="6"/>
      <c r="AQ4153" s="21"/>
      <c r="AR4153" s="21"/>
      <c r="AS4153" s="21"/>
      <c r="AT4153" s="6"/>
      <c r="AU4153" s="6"/>
      <c r="AV4153" s="6"/>
      <c r="AW4153" s="6"/>
    </row>
    <row r="4154" spans="1:49" x14ac:dyDescent="0.35">
      <c r="A4154" s="20"/>
      <c r="B4154" s="20"/>
      <c r="C4154" s="20"/>
      <c r="D4154" s="20"/>
      <c r="E4154" s="6"/>
      <c r="F4154" s="6"/>
      <c r="G4154" s="6"/>
      <c r="H4154" s="6"/>
      <c r="I4154" s="6"/>
      <c r="J4154" s="6"/>
      <c r="K4154" s="6"/>
      <c r="L4154" s="6"/>
      <c r="M4154" s="6"/>
      <c r="N4154" s="6"/>
      <c r="O4154" s="6"/>
      <c r="P4154" s="6"/>
      <c r="Q4154" s="6"/>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21"/>
      <c r="AR4154" s="21"/>
      <c r="AS4154" s="21"/>
      <c r="AT4154" s="6"/>
      <c r="AU4154" s="6"/>
      <c r="AV4154" s="6"/>
      <c r="AW4154" s="6"/>
    </row>
    <row r="4155" spans="1:49" x14ac:dyDescent="0.35">
      <c r="A4155" s="20"/>
      <c r="B4155" s="20"/>
      <c r="C4155" s="20"/>
      <c r="D4155" s="20"/>
      <c r="E4155" s="6"/>
      <c r="F4155" s="6"/>
      <c r="G4155" s="6"/>
      <c r="H4155" s="6"/>
      <c r="I4155" s="6"/>
      <c r="J4155" s="6"/>
      <c r="K4155" s="6"/>
      <c r="L4155" s="6"/>
      <c r="M4155" s="6"/>
      <c r="N4155" s="6"/>
      <c r="O4155" s="6"/>
      <c r="P4155" s="6"/>
      <c r="Q4155" s="6"/>
      <c r="R4155" s="6"/>
      <c r="S4155" s="6"/>
      <c r="T4155" s="6"/>
      <c r="U4155" s="6"/>
      <c r="V4155" s="6"/>
      <c r="W4155" s="6"/>
      <c r="X4155" s="6"/>
      <c r="Y4155" s="6"/>
      <c r="Z4155" s="6"/>
      <c r="AA4155" s="6"/>
      <c r="AB4155" s="6"/>
      <c r="AC4155" s="6"/>
      <c r="AD4155" s="6"/>
      <c r="AE4155" s="6"/>
      <c r="AF4155" s="6"/>
      <c r="AG4155" s="6"/>
      <c r="AH4155" s="6"/>
      <c r="AI4155" s="6"/>
      <c r="AJ4155" s="6"/>
      <c r="AK4155" s="6"/>
      <c r="AL4155" s="6"/>
      <c r="AM4155" s="6"/>
      <c r="AN4155" s="6"/>
      <c r="AO4155" s="6"/>
      <c r="AP4155" s="6"/>
      <c r="AQ4155" s="21"/>
      <c r="AR4155" s="21"/>
      <c r="AS4155" s="21"/>
      <c r="AT4155" s="6"/>
      <c r="AU4155" s="6"/>
      <c r="AV4155" s="6"/>
      <c r="AW4155" s="6"/>
    </row>
    <row r="4156" spans="1:49" x14ac:dyDescent="0.35">
      <c r="A4156" s="20"/>
      <c r="B4156" s="20"/>
      <c r="C4156" s="20"/>
      <c r="D4156" s="20"/>
      <c r="E4156" s="6"/>
      <c r="F4156" s="6"/>
      <c r="G4156" s="6"/>
      <c r="H4156" s="6"/>
      <c r="I4156" s="6"/>
      <c r="J4156" s="6"/>
      <c r="K4156" s="6"/>
      <c r="L4156" s="6"/>
      <c r="M4156" s="6"/>
      <c r="N4156" s="6"/>
      <c r="O4156" s="6"/>
      <c r="P4156" s="6"/>
      <c r="Q4156" s="6"/>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21"/>
      <c r="AR4156" s="21"/>
      <c r="AS4156" s="21"/>
      <c r="AT4156" s="6"/>
      <c r="AU4156" s="6"/>
      <c r="AV4156" s="6"/>
      <c r="AW4156" s="6"/>
    </row>
    <row r="4157" spans="1:49" x14ac:dyDescent="0.35">
      <c r="A4157" s="20"/>
      <c r="B4157" s="20"/>
      <c r="C4157" s="20"/>
      <c r="D4157" s="20"/>
      <c r="E4157" s="6"/>
      <c r="F4157" s="6"/>
      <c r="G4157" s="6"/>
      <c r="H4157" s="6"/>
      <c r="I4157" s="6"/>
      <c r="J4157" s="6"/>
      <c r="K4157" s="6"/>
      <c r="L4157" s="6"/>
      <c r="M4157" s="6"/>
      <c r="N4157" s="6"/>
      <c r="O4157" s="6"/>
      <c r="P4157" s="6"/>
      <c r="Q4157" s="6"/>
      <c r="R4157" s="6"/>
      <c r="S4157" s="6"/>
      <c r="T4157" s="6"/>
      <c r="U4157" s="6"/>
      <c r="V4157" s="6"/>
      <c r="W4157" s="6"/>
      <c r="X4157" s="6"/>
      <c r="Y4157" s="6"/>
      <c r="Z4157" s="6"/>
      <c r="AA4157" s="6"/>
      <c r="AB4157" s="6"/>
      <c r="AC4157" s="6"/>
      <c r="AD4157" s="6"/>
      <c r="AE4157" s="6"/>
      <c r="AF4157" s="6"/>
      <c r="AG4157" s="6"/>
      <c r="AH4157" s="6"/>
      <c r="AI4157" s="6"/>
      <c r="AJ4157" s="6"/>
      <c r="AK4157" s="6"/>
      <c r="AL4157" s="6"/>
      <c r="AM4157" s="6"/>
      <c r="AN4157" s="6"/>
      <c r="AO4157" s="6"/>
      <c r="AP4157" s="6"/>
      <c r="AQ4157" s="21"/>
      <c r="AR4157" s="21"/>
      <c r="AS4157" s="21"/>
      <c r="AT4157" s="6"/>
      <c r="AU4157" s="6"/>
      <c r="AV4157" s="6"/>
      <c r="AW4157" s="6"/>
    </row>
    <row r="4158" spans="1:49" x14ac:dyDescent="0.35">
      <c r="A4158" s="20"/>
      <c r="B4158" s="20"/>
      <c r="C4158" s="20"/>
      <c r="D4158" s="20"/>
      <c r="E4158" s="6"/>
      <c r="F4158" s="6"/>
      <c r="G4158" s="6"/>
      <c r="H4158" s="6"/>
      <c r="I4158" s="6"/>
      <c r="J4158" s="6"/>
      <c r="K4158" s="6"/>
      <c r="L4158" s="6"/>
      <c r="M4158" s="6"/>
      <c r="N4158" s="6"/>
      <c r="O4158" s="6"/>
      <c r="P4158" s="6"/>
      <c r="Q4158" s="6"/>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21"/>
      <c r="AR4158" s="21"/>
      <c r="AS4158" s="21"/>
      <c r="AT4158" s="6"/>
      <c r="AU4158" s="6"/>
      <c r="AV4158" s="6"/>
      <c r="AW4158" s="6"/>
    </row>
    <row r="4159" spans="1:49" x14ac:dyDescent="0.35">
      <c r="A4159" s="20"/>
      <c r="B4159" s="20"/>
      <c r="C4159" s="20"/>
      <c r="D4159" s="20"/>
      <c r="E4159" s="6"/>
      <c r="F4159" s="6"/>
      <c r="G4159" s="6"/>
      <c r="H4159" s="6"/>
      <c r="I4159" s="6"/>
      <c r="J4159" s="6"/>
      <c r="K4159" s="6"/>
      <c r="L4159" s="6"/>
      <c r="M4159" s="6"/>
      <c r="N4159" s="6"/>
      <c r="O4159" s="6"/>
      <c r="P4159" s="6"/>
      <c r="Q4159" s="6"/>
      <c r="R4159" s="6"/>
      <c r="S4159" s="6"/>
      <c r="T4159" s="6"/>
      <c r="U4159" s="6"/>
      <c r="V4159" s="6"/>
      <c r="W4159" s="6"/>
      <c r="X4159" s="6"/>
      <c r="Y4159" s="6"/>
      <c r="Z4159" s="6"/>
      <c r="AA4159" s="6"/>
      <c r="AB4159" s="6"/>
      <c r="AC4159" s="6"/>
      <c r="AD4159" s="6"/>
      <c r="AE4159" s="6"/>
      <c r="AF4159" s="6"/>
      <c r="AG4159" s="6"/>
      <c r="AH4159" s="6"/>
      <c r="AI4159" s="6"/>
      <c r="AJ4159" s="6"/>
      <c r="AK4159" s="6"/>
      <c r="AL4159" s="6"/>
      <c r="AM4159" s="6"/>
      <c r="AN4159" s="6"/>
      <c r="AO4159" s="6"/>
      <c r="AP4159" s="6"/>
      <c r="AQ4159" s="21"/>
      <c r="AR4159" s="21"/>
      <c r="AS4159" s="21"/>
      <c r="AT4159" s="6"/>
      <c r="AU4159" s="6"/>
      <c r="AV4159" s="6"/>
      <c r="AW4159" s="6"/>
    </row>
    <row r="4160" spans="1:49" x14ac:dyDescent="0.35">
      <c r="A4160" s="20"/>
      <c r="B4160" s="20"/>
      <c r="C4160" s="20"/>
      <c r="D4160" s="20"/>
      <c r="E4160" s="6"/>
      <c r="F4160" s="6"/>
      <c r="G4160" s="6"/>
      <c r="H4160" s="6"/>
      <c r="I4160" s="6"/>
      <c r="J4160" s="6"/>
      <c r="K4160" s="6"/>
      <c r="L4160" s="6"/>
      <c r="M4160" s="6"/>
      <c r="N4160" s="6"/>
      <c r="O4160" s="6"/>
      <c r="P4160" s="6"/>
      <c r="Q4160" s="6"/>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21"/>
      <c r="AR4160" s="21"/>
      <c r="AS4160" s="21"/>
      <c r="AT4160" s="6"/>
      <c r="AU4160" s="6"/>
      <c r="AV4160" s="6"/>
      <c r="AW4160" s="6"/>
    </row>
    <row r="4161" spans="1:49" x14ac:dyDescent="0.35">
      <c r="A4161" s="20"/>
      <c r="B4161" s="20"/>
      <c r="C4161" s="20"/>
      <c r="D4161" s="20"/>
      <c r="E4161" s="6"/>
      <c r="F4161" s="6"/>
      <c r="G4161" s="6"/>
      <c r="H4161" s="6"/>
      <c r="I4161" s="6"/>
      <c r="J4161" s="6"/>
      <c r="K4161" s="6"/>
      <c r="L4161" s="6"/>
      <c r="M4161" s="6"/>
      <c r="N4161" s="6"/>
      <c r="O4161" s="6"/>
      <c r="P4161" s="6"/>
      <c r="Q4161" s="6"/>
      <c r="R4161" s="6"/>
      <c r="S4161" s="6"/>
      <c r="T4161" s="6"/>
      <c r="U4161" s="6"/>
      <c r="V4161" s="6"/>
      <c r="W4161" s="6"/>
      <c r="X4161" s="6"/>
      <c r="Y4161" s="6"/>
      <c r="Z4161" s="6"/>
      <c r="AA4161" s="6"/>
      <c r="AB4161" s="6"/>
      <c r="AC4161" s="6"/>
      <c r="AD4161" s="6"/>
      <c r="AE4161" s="6"/>
      <c r="AF4161" s="6"/>
      <c r="AG4161" s="6"/>
      <c r="AH4161" s="6"/>
      <c r="AI4161" s="6"/>
      <c r="AJ4161" s="6"/>
      <c r="AK4161" s="6"/>
      <c r="AL4161" s="6"/>
      <c r="AM4161" s="6"/>
      <c r="AN4161" s="6"/>
      <c r="AO4161" s="6"/>
      <c r="AP4161" s="6"/>
      <c r="AQ4161" s="21"/>
      <c r="AR4161" s="21"/>
      <c r="AS4161" s="21"/>
      <c r="AT4161" s="6"/>
      <c r="AU4161" s="6"/>
      <c r="AV4161" s="6"/>
      <c r="AW4161" s="6"/>
    </row>
    <row r="4162" spans="1:49" x14ac:dyDescent="0.35">
      <c r="A4162" s="20"/>
      <c r="B4162" s="20"/>
      <c r="C4162" s="20"/>
      <c r="D4162" s="20"/>
      <c r="E4162" s="6"/>
      <c r="F4162" s="6"/>
      <c r="G4162" s="6"/>
      <c r="H4162" s="6"/>
      <c r="I4162" s="6"/>
      <c r="J4162" s="6"/>
      <c r="K4162" s="6"/>
      <c r="L4162" s="6"/>
      <c r="M4162" s="6"/>
      <c r="N4162" s="6"/>
      <c r="O4162" s="6"/>
      <c r="P4162" s="6"/>
      <c r="Q4162" s="6"/>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21"/>
      <c r="AR4162" s="21"/>
      <c r="AS4162" s="21"/>
      <c r="AT4162" s="6"/>
      <c r="AU4162" s="6"/>
      <c r="AV4162" s="6"/>
      <c r="AW4162" s="6"/>
    </row>
    <row r="4163" spans="1:49" x14ac:dyDescent="0.35">
      <c r="A4163" s="20"/>
      <c r="B4163" s="20"/>
      <c r="C4163" s="20"/>
      <c r="D4163" s="20"/>
      <c r="E4163" s="6"/>
      <c r="F4163" s="6"/>
      <c r="G4163" s="6"/>
      <c r="H4163" s="6"/>
      <c r="I4163" s="6"/>
      <c r="J4163" s="6"/>
      <c r="K4163" s="6"/>
      <c r="L4163" s="6"/>
      <c r="M4163" s="6"/>
      <c r="N4163" s="6"/>
      <c r="O4163" s="6"/>
      <c r="P4163" s="6"/>
      <c r="Q4163" s="6"/>
      <c r="R4163" s="6"/>
      <c r="S4163" s="6"/>
      <c r="T4163" s="6"/>
      <c r="U4163" s="6"/>
      <c r="V4163" s="6"/>
      <c r="W4163" s="6"/>
      <c r="X4163" s="6"/>
      <c r="Y4163" s="6"/>
      <c r="Z4163" s="6"/>
      <c r="AA4163" s="6"/>
      <c r="AB4163" s="6"/>
      <c r="AC4163" s="6"/>
      <c r="AD4163" s="6"/>
      <c r="AE4163" s="6"/>
      <c r="AF4163" s="6"/>
      <c r="AG4163" s="6"/>
      <c r="AH4163" s="6"/>
      <c r="AI4163" s="6"/>
      <c r="AJ4163" s="6"/>
      <c r="AK4163" s="6"/>
      <c r="AL4163" s="6"/>
      <c r="AM4163" s="6"/>
      <c r="AN4163" s="6"/>
      <c r="AO4163" s="6"/>
      <c r="AP4163" s="6"/>
      <c r="AQ4163" s="21"/>
      <c r="AR4163" s="21"/>
      <c r="AS4163" s="21"/>
      <c r="AT4163" s="6"/>
      <c r="AU4163" s="6"/>
      <c r="AV4163" s="6"/>
      <c r="AW4163" s="6"/>
    </row>
    <row r="4164" spans="1:49" x14ac:dyDescent="0.35">
      <c r="A4164" s="20"/>
      <c r="B4164" s="20"/>
      <c r="C4164" s="20"/>
      <c r="D4164" s="20"/>
      <c r="E4164" s="6"/>
      <c r="F4164" s="6"/>
      <c r="G4164" s="6"/>
      <c r="H4164" s="6"/>
      <c r="I4164" s="6"/>
      <c r="J4164" s="6"/>
      <c r="K4164" s="6"/>
      <c r="L4164" s="6"/>
      <c r="M4164" s="6"/>
      <c r="N4164" s="6"/>
      <c r="O4164" s="6"/>
      <c r="P4164" s="6"/>
      <c r="Q4164" s="6"/>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21"/>
      <c r="AR4164" s="21"/>
      <c r="AS4164" s="21"/>
      <c r="AT4164" s="6"/>
      <c r="AU4164" s="6"/>
      <c r="AV4164" s="6"/>
      <c r="AW4164" s="6"/>
    </row>
    <row r="4165" spans="1:49" x14ac:dyDescent="0.35">
      <c r="A4165" s="20"/>
      <c r="B4165" s="20"/>
      <c r="C4165" s="20"/>
      <c r="D4165" s="20"/>
      <c r="E4165" s="6"/>
      <c r="F4165" s="6"/>
      <c r="G4165" s="6"/>
      <c r="H4165" s="6"/>
      <c r="I4165" s="6"/>
      <c r="J4165" s="6"/>
      <c r="K4165" s="6"/>
      <c r="L4165" s="6"/>
      <c r="M4165" s="6"/>
      <c r="N4165" s="6"/>
      <c r="O4165" s="6"/>
      <c r="P4165" s="6"/>
      <c r="Q4165" s="6"/>
      <c r="R4165" s="6"/>
      <c r="S4165" s="6"/>
      <c r="T4165" s="6"/>
      <c r="U4165" s="6"/>
      <c r="V4165" s="6"/>
      <c r="W4165" s="6"/>
      <c r="X4165" s="6"/>
      <c r="Y4165" s="6"/>
      <c r="Z4165" s="6"/>
      <c r="AA4165" s="6"/>
      <c r="AB4165" s="6"/>
      <c r="AC4165" s="6"/>
      <c r="AD4165" s="6"/>
      <c r="AE4165" s="6"/>
      <c r="AF4165" s="6"/>
      <c r="AG4165" s="6"/>
      <c r="AH4165" s="6"/>
      <c r="AI4165" s="6"/>
      <c r="AJ4165" s="6"/>
      <c r="AK4165" s="6"/>
      <c r="AL4165" s="6"/>
      <c r="AM4165" s="6"/>
      <c r="AN4165" s="6"/>
      <c r="AO4165" s="6"/>
      <c r="AP4165" s="6"/>
      <c r="AQ4165" s="21"/>
      <c r="AR4165" s="21"/>
      <c r="AS4165" s="21"/>
      <c r="AT4165" s="6"/>
      <c r="AU4165" s="6"/>
      <c r="AV4165" s="6"/>
      <c r="AW4165" s="6"/>
    </row>
    <row r="4166" spans="1:49" x14ac:dyDescent="0.35">
      <c r="A4166" s="20"/>
      <c r="B4166" s="20"/>
      <c r="C4166" s="20"/>
      <c r="D4166" s="20"/>
      <c r="E4166" s="6"/>
      <c r="F4166" s="6"/>
      <c r="G4166" s="6"/>
      <c r="H4166" s="6"/>
      <c r="I4166" s="6"/>
      <c r="J4166" s="6"/>
      <c r="K4166" s="6"/>
      <c r="L4166" s="6"/>
      <c r="M4166" s="6"/>
      <c r="N4166" s="6"/>
      <c r="O4166" s="6"/>
      <c r="P4166" s="6"/>
      <c r="Q4166" s="6"/>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21"/>
      <c r="AR4166" s="21"/>
      <c r="AS4166" s="21"/>
      <c r="AT4166" s="6"/>
      <c r="AU4166" s="6"/>
      <c r="AV4166" s="6"/>
      <c r="AW4166" s="6"/>
    </row>
    <row r="4167" spans="1:49" x14ac:dyDescent="0.35">
      <c r="A4167" s="20"/>
      <c r="B4167" s="20"/>
      <c r="C4167" s="20"/>
      <c r="D4167" s="20"/>
      <c r="E4167" s="6"/>
      <c r="F4167" s="6"/>
      <c r="G4167" s="6"/>
      <c r="H4167" s="6"/>
      <c r="I4167" s="6"/>
      <c r="J4167" s="6"/>
      <c r="K4167" s="6"/>
      <c r="L4167" s="6"/>
      <c r="M4167" s="6"/>
      <c r="N4167" s="6"/>
      <c r="O4167" s="6"/>
      <c r="P4167" s="6"/>
      <c r="Q4167" s="6"/>
      <c r="R4167" s="6"/>
      <c r="S4167" s="6"/>
      <c r="T4167" s="6"/>
      <c r="U4167" s="6"/>
      <c r="V4167" s="6"/>
      <c r="W4167" s="6"/>
      <c r="X4167" s="6"/>
      <c r="Y4167" s="6"/>
      <c r="Z4167" s="6"/>
      <c r="AA4167" s="6"/>
      <c r="AB4167" s="6"/>
      <c r="AC4167" s="6"/>
      <c r="AD4167" s="6"/>
      <c r="AE4167" s="6"/>
      <c r="AF4167" s="6"/>
      <c r="AG4167" s="6"/>
      <c r="AH4167" s="6"/>
      <c r="AI4167" s="6"/>
      <c r="AJ4167" s="6"/>
      <c r="AK4167" s="6"/>
      <c r="AL4167" s="6"/>
      <c r="AM4167" s="6"/>
      <c r="AN4167" s="6"/>
      <c r="AO4167" s="6"/>
      <c r="AP4167" s="6"/>
      <c r="AQ4167" s="21"/>
      <c r="AR4167" s="21"/>
      <c r="AS4167" s="21"/>
      <c r="AT4167" s="6"/>
      <c r="AU4167" s="6"/>
      <c r="AV4167" s="6"/>
      <c r="AW4167" s="6"/>
    </row>
    <row r="4168" spans="1:49" x14ac:dyDescent="0.35">
      <c r="A4168" s="20"/>
      <c r="B4168" s="20"/>
      <c r="C4168" s="20"/>
      <c r="D4168" s="20"/>
      <c r="E4168" s="6"/>
      <c r="F4168" s="6"/>
      <c r="G4168" s="6"/>
      <c r="H4168" s="6"/>
      <c r="I4168" s="6"/>
      <c r="J4168" s="6"/>
      <c r="K4168" s="6"/>
      <c r="L4168" s="6"/>
      <c r="M4168" s="6"/>
      <c r="N4168" s="6"/>
      <c r="O4168" s="6"/>
      <c r="P4168" s="6"/>
      <c r="Q4168" s="6"/>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21"/>
      <c r="AR4168" s="21"/>
      <c r="AS4168" s="21"/>
      <c r="AT4168" s="6"/>
      <c r="AU4168" s="6"/>
      <c r="AV4168" s="6"/>
      <c r="AW4168" s="6"/>
    </row>
    <row r="4169" spans="1:49" x14ac:dyDescent="0.35">
      <c r="A4169" s="20"/>
      <c r="B4169" s="20"/>
      <c r="C4169" s="20"/>
      <c r="D4169" s="20"/>
      <c r="E4169" s="6"/>
      <c r="F4169" s="6"/>
      <c r="G4169" s="6"/>
      <c r="H4169" s="6"/>
      <c r="I4169" s="6"/>
      <c r="J4169" s="6"/>
      <c r="K4169" s="6"/>
      <c r="L4169" s="6"/>
      <c r="M4169" s="6"/>
      <c r="N4169" s="6"/>
      <c r="O4169" s="6"/>
      <c r="P4169" s="6"/>
      <c r="Q4169" s="6"/>
      <c r="R4169" s="6"/>
      <c r="S4169" s="6"/>
      <c r="T4169" s="6"/>
      <c r="U4169" s="6"/>
      <c r="V4169" s="6"/>
      <c r="W4169" s="6"/>
      <c r="X4169" s="6"/>
      <c r="Y4169" s="6"/>
      <c r="Z4169" s="6"/>
      <c r="AA4169" s="6"/>
      <c r="AB4169" s="6"/>
      <c r="AC4169" s="6"/>
      <c r="AD4169" s="6"/>
      <c r="AE4169" s="6"/>
      <c r="AF4169" s="6"/>
      <c r="AG4169" s="6"/>
      <c r="AH4169" s="6"/>
      <c r="AI4169" s="6"/>
      <c r="AJ4169" s="6"/>
      <c r="AK4169" s="6"/>
      <c r="AL4169" s="6"/>
      <c r="AM4169" s="6"/>
      <c r="AN4169" s="6"/>
      <c r="AO4169" s="6"/>
      <c r="AP4169" s="6"/>
      <c r="AQ4169" s="21"/>
      <c r="AR4169" s="21"/>
      <c r="AS4169" s="21"/>
      <c r="AT4169" s="6"/>
      <c r="AU4169" s="6"/>
      <c r="AV4169" s="6"/>
      <c r="AW4169" s="6"/>
    </row>
    <row r="4170" spans="1:49" x14ac:dyDescent="0.35">
      <c r="A4170" s="20"/>
      <c r="B4170" s="20"/>
      <c r="C4170" s="20"/>
      <c r="D4170" s="20"/>
      <c r="E4170" s="6"/>
      <c r="F4170" s="6"/>
      <c r="G4170" s="6"/>
      <c r="H4170" s="6"/>
      <c r="I4170" s="6"/>
      <c r="J4170" s="6"/>
      <c r="K4170" s="6"/>
      <c r="L4170" s="6"/>
      <c r="M4170" s="6"/>
      <c r="N4170" s="6"/>
      <c r="O4170" s="6"/>
      <c r="P4170" s="6"/>
      <c r="Q4170" s="6"/>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21"/>
      <c r="AR4170" s="21"/>
      <c r="AS4170" s="21"/>
      <c r="AT4170" s="6"/>
      <c r="AU4170" s="6"/>
      <c r="AV4170" s="6"/>
      <c r="AW4170" s="6"/>
    </row>
    <row r="4171" spans="1:49" x14ac:dyDescent="0.35">
      <c r="A4171" s="20"/>
      <c r="B4171" s="20"/>
      <c r="C4171" s="20"/>
      <c r="D4171" s="20"/>
      <c r="E4171" s="6"/>
      <c r="F4171" s="6"/>
      <c r="G4171" s="6"/>
      <c r="H4171" s="6"/>
      <c r="I4171" s="6"/>
      <c r="J4171" s="6"/>
      <c r="K4171" s="6"/>
      <c r="L4171" s="6"/>
      <c r="M4171" s="6"/>
      <c r="N4171" s="6"/>
      <c r="O4171" s="6"/>
      <c r="P4171" s="6"/>
      <c r="Q4171" s="6"/>
      <c r="R4171" s="6"/>
      <c r="S4171" s="6"/>
      <c r="T4171" s="6"/>
      <c r="U4171" s="6"/>
      <c r="V4171" s="6"/>
      <c r="W4171" s="6"/>
      <c r="X4171" s="6"/>
      <c r="Y4171" s="6"/>
      <c r="Z4171" s="6"/>
      <c r="AA4171" s="6"/>
      <c r="AB4171" s="6"/>
      <c r="AC4171" s="6"/>
      <c r="AD4171" s="6"/>
      <c r="AE4171" s="6"/>
      <c r="AF4171" s="6"/>
      <c r="AG4171" s="6"/>
      <c r="AH4171" s="6"/>
      <c r="AI4171" s="6"/>
      <c r="AJ4171" s="6"/>
      <c r="AK4171" s="6"/>
      <c r="AL4171" s="6"/>
      <c r="AM4171" s="6"/>
      <c r="AN4171" s="6"/>
      <c r="AO4171" s="6"/>
      <c r="AP4171" s="6"/>
      <c r="AQ4171" s="21"/>
      <c r="AR4171" s="21"/>
      <c r="AS4171" s="21"/>
      <c r="AT4171" s="6"/>
      <c r="AU4171" s="6"/>
      <c r="AV4171" s="6"/>
      <c r="AW4171" s="6"/>
    </row>
    <row r="4172" spans="1:49" x14ac:dyDescent="0.35">
      <c r="A4172" s="20"/>
      <c r="B4172" s="20"/>
      <c r="C4172" s="20"/>
      <c r="D4172" s="20"/>
      <c r="E4172" s="6"/>
      <c r="F4172" s="6"/>
      <c r="G4172" s="6"/>
      <c r="H4172" s="6"/>
      <c r="I4172" s="6"/>
      <c r="J4172" s="6"/>
      <c r="K4172" s="6"/>
      <c r="L4172" s="6"/>
      <c r="M4172" s="6"/>
      <c r="N4172" s="6"/>
      <c r="O4172" s="6"/>
      <c r="P4172" s="6"/>
      <c r="Q4172" s="6"/>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21"/>
      <c r="AR4172" s="21"/>
      <c r="AS4172" s="21"/>
      <c r="AT4172" s="6"/>
      <c r="AU4172" s="6"/>
      <c r="AV4172" s="6"/>
      <c r="AW4172" s="6"/>
    </row>
    <row r="4173" spans="1:49" x14ac:dyDescent="0.35">
      <c r="A4173" s="20"/>
      <c r="B4173" s="20"/>
      <c r="C4173" s="20"/>
      <c r="D4173" s="20"/>
      <c r="E4173" s="6"/>
      <c r="F4173" s="6"/>
      <c r="G4173" s="6"/>
      <c r="H4173" s="6"/>
      <c r="I4173" s="6"/>
      <c r="J4173" s="6"/>
      <c r="K4173" s="6"/>
      <c r="L4173" s="6"/>
      <c r="M4173" s="6"/>
      <c r="N4173" s="6"/>
      <c r="O4173" s="6"/>
      <c r="P4173" s="6"/>
      <c r="Q4173" s="6"/>
      <c r="R4173" s="6"/>
      <c r="S4173" s="6"/>
      <c r="T4173" s="6"/>
      <c r="U4173" s="6"/>
      <c r="V4173" s="6"/>
      <c r="W4173" s="6"/>
      <c r="X4173" s="6"/>
      <c r="Y4173" s="6"/>
      <c r="Z4173" s="6"/>
      <c r="AA4173" s="6"/>
      <c r="AB4173" s="6"/>
      <c r="AC4173" s="6"/>
      <c r="AD4173" s="6"/>
      <c r="AE4173" s="6"/>
      <c r="AF4173" s="6"/>
      <c r="AG4173" s="6"/>
      <c r="AH4173" s="6"/>
      <c r="AI4173" s="6"/>
      <c r="AJ4173" s="6"/>
      <c r="AK4173" s="6"/>
      <c r="AL4173" s="6"/>
      <c r="AM4173" s="6"/>
      <c r="AN4173" s="6"/>
      <c r="AO4173" s="6"/>
      <c r="AP4173" s="6"/>
      <c r="AQ4173" s="21"/>
      <c r="AR4173" s="21"/>
      <c r="AS4173" s="21"/>
      <c r="AT4173" s="6"/>
      <c r="AU4173" s="6"/>
      <c r="AV4173" s="6"/>
      <c r="AW4173" s="6"/>
    </row>
    <row r="4174" spans="1:49" x14ac:dyDescent="0.35">
      <c r="A4174" s="20"/>
      <c r="B4174" s="20"/>
      <c r="C4174" s="20"/>
      <c r="D4174" s="20"/>
      <c r="E4174" s="6"/>
      <c r="F4174" s="6"/>
      <c r="G4174" s="6"/>
      <c r="H4174" s="6"/>
      <c r="I4174" s="6"/>
      <c r="J4174" s="6"/>
      <c r="K4174" s="6"/>
      <c r="L4174" s="6"/>
      <c r="M4174" s="6"/>
      <c r="N4174" s="6"/>
      <c r="O4174" s="6"/>
      <c r="P4174" s="6"/>
      <c r="Q4174" s="6"/>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21"/>
      <c r="AR4174" s="21"/>
      <c r="AS4174" s="21"/>
      <c r="AT4174" s="6"/>
      <c r="AU4174" s="6"/>
      <c r="AV4174" s="6"/>
      <c r="AW4174" s="6"/>
    </row>
    <row r="4175" spans="1:49" x14ac:dyDescent="0.35">
      <c r="A4175" s="20"/>
      <c r="B4175" s="20"/>
      <c r="C4175" s="20"/>
      <c r="D4175" s="20"/>
      <c r="E4175" s="6"/>
      <c r="F4175" s="6"/>
      <c r="G4175" s="6"/>
      <c r="H4175" s="6"/>
      <c r="I4175" s="6"/>
      <c r="J4175" s="6"/>
      <c r="K4175" s="6"/>
      <c r="L4175" s="6"/>
      <c r="M4175" s="6"/>
      <c r="N4175" s="6"/>
      <c r="O4175" s="6"/>
      <c r="P4175" s="6"/>
      <c r="Q4175" s="6"/>
      <c r="R4175" s="6"/>
      <c r="S4175" s="6"/>
      <c r="T4175" s="6"/>
      <c r="U4175" s="6"/>
      <c r="V4175" s="6"/>
      <c r="W4175" s="6"/>
      <c r="X4175" s="6"/>
      <c r="Y4175" s="6"/>
      <c r="Z4175" s="6"/>
      <c r="AA4175" s="6"/>
      <c r="AB4175" s="6"/>
      <c r="AC4175" s="6"/>
      <c r="AD4175" s="6"/>
      <c r="AE4175" s="6"/>
      <c r="AF4175" s="6"/>
      <c r="AG4175" s="6"/>
      <c r="AH4175" s="6"/>
      <c r="AI4175" s="6"/>
      <c r="AJ4175" s="6"/>
      <c r="AK4175" s="6"/>
      <c r="AL4175" s="6"/>
      <c r="AM4175" s="6"/>
      <c r="AN4175" s="6"/>
      <c r="AO4175" s="6"/>
      <c r="AP4175" s="6"/>
      <c r="AQ4175" s="21"/>
      <c r="AR4175" s="21"/>
      <c r="AS4175" s="21"/>
      <c r="AT4175" s="6"/>
      <c r="AU4175" s="6"/>
      <c r="AV4175" s="6"/>
      <c r="AW4175" s="6"/>
    </row>
    <row r="4176" spans="1:49" x14ac:dyDescent="0.35">
      <c r="A4176" s="20"/>
      <c r="B4176" s="20"/>
      <c r="C4176" s="20"/>
      <c r="D4176" s="20"/>
      <c r="E4176" s="6"/>
      <c r="F4176" s="6"/>
      <c r="G4176" s="6"/>
      <c r="H4176" s="6"/>
      <c r="I4176" s="6"/>
      <c r="J4176" s="6"/>
      <c r="K4176" s="6"/>
      <c r="L4176" s="6"/>
      <c r="M4176" s="6"/>
      <c r="N4176" s="6"/>
      <c r="O4176" s="6"/>
      <c r="P4176" s="6"/>
      <c r="Q4176" s="6"/>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21"/>
      <c r="AR4176" s="21"/>
      <c r="AS4176" s="21"/>
      <c r="AT4176" s="6"/>
      <c r="AU4176" s="6"/>
      <c r="AV4176" s="6"/>
      <c r="AW4176" s="6"/>
    </row>
    <row r="4177" spans="1:49" x14ac:dyDescent="0.35">
      <c r="A4177" s="20"/>
      <c r="B4177" s="20"/>
      <c r="C4177" s="20"/>
      <c r="D4177" s="20"/>
      <c r="E4177" s="6"/>
      <c r="F4177" s="6"/>
      <c r="G4177" s="6"/>
      <c r="H4177" s="6"/>
      <c r="I4177" s="6"/>
      <c r="J4177" s="6"/>
      <c r="K4177" s="6"/>
      <c r="L4177" s="6"/>
      <c r="M4177" s="6"/>
      <c r="N4177" s="6"/>
      <c r="O4177" s="6"/>
      <c r="P4177" s="6"/>
      <c r="Q4177" s="6"/>
      <c r="R4177" s="6"/>
      <c r="S4177" s="6"/>
      <c r="T4177" s="6"/>
      <c r="U4177" s="6"/>
      <c r="V4177" s="6"/>
      <c r="W4177" s="6"/>
      <c r="X4177" s="6"/>
      <c r="Y4177" s="6"/>
      <c r="Z4177" s="6"/>
      <c r="AA4177" s="6"/>
      <c r="AB4177" s="6"/>
      <c r="AC4177" s="6"/>
      <c r="AD4177" s="6"/>
      <c r="AE4177" s="6"/>
      <c r="AF4177" s="6"/>
      <c r="AG4177" s="6"/>
      <c r="AH4177" s="6"/>
      <c r="AI4177" s="6"/>
      <c r="AJ4177" s="6"/>
      <c r="AK4177" s="6"/>
      <c r="AL4177" s="6"/>
      <c r="AM4177" s="6"/>
      <c r="AN4177" s="6"/>
      <c r="AO4177" s="6"/>
      <c r="AP4177" s="6"/>
      <c r="AQ4177" s="21"/>
      <c r="AR4177" s="21"/>
      <c r="AS4177" s="21"/>
      <c r="AT4177" s="6"/>
      <c r="AU4177" s="6"/>
      <c r="AV4177" s="6"/>
      <c r="AW4177" s="6"/>
    </row>
    <row r="4178" spans="1:49" x14ac:dyDescent="0.35">
      <c r="A4178" s="20"/>
      <c r="B4178" s="20"/>
      <c r="C4178" s="20"/>
      <c r="D4178" s="20"/>
      <c r="E4178" s="6"/>
      <c r="F4178" s="6"/>
      <c r="G4178" s="6"/>
      <c r="H4178" s="6"/>
      <c r="I4178" s="6"/>
      <c r="J4178" s="6"/>
      <c r="K4178" s="6"/>
      <c r="L4178" s="6"/>
      <c r="M4178" s="6"/>
      <c r="N4178" s="6"/>
      <c r="O4178" s="6"/>
      <c r="P4178" s="6"/>
      <c r="Q4178" s="6"/>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21"/>
      <c r="AR4178" s="21"/>
      <c r="AS4178" s="21"/>
      <c r="AT4178" s="6"/>
      <c r="AU4178" s="6"/>
      <c r="AV4178" s="6"/>
      <c r="AW4178" s="6"/>
    </row>
    <row r="4179" spans="1:49" x14ac:dyDescent="0.35">
      <c r="A4179" s="20"/>
      <c r="B4179" s="20"/>
      <c r="C4179" s="20"/>
      <c r="D4179" s="20"/>
      <c r="E4179" s="6"/>
      <c r="F4179" s="6"/>
      <c r="G4179" s="6"/>
      <c r="H4179" s="6"/>
      <c r="I4179" s="6"/>
      <c r="J4179" s="6"/>
      <c r="K4179" s="6"/>
      <c r="L4179" s="6"/>
      <c r="M4179" s="6"/>
      <c r="N4179" s="6"/>
      <c r="O4179" s="6"/>
      <c r="P4179" s="6"/>
      <c r="Q4179" s="6"/>
      <c r="R4179" s="6"/>
      <c r="S4179" s="6"/>
      <c r="T4179" s="6"/>
      <c r="U4179" s="6"/>
      <c r="V4179" s="6"/>
      <c r="W4179" s="6"/>
      <c r="X4179" s="6"/>
      <c r="Y4179" s="6"/>
      <c r="Z4179" s="6"/>
      <c r="AA4179" s="6"/>
      <c r="AB4179" s="6"/>
      <c r="AC4179" s="6"/>
      <c r="AD4179" s="6"/>
      <c r="AE4179" s="6"/>
      <c r="AF4179" s="6"/>
      <c r="AG4179" s="6"/>
      <c r="AH4179" s="6"/>
      <c r="AI4179" s="6"/>
      <c r="AJ4179" s="6"/>
      <c r="AK4179" s="6"/>
      <c r="AL4179" s="6"/>
      <c r="AM4179" s="6"/>
      <c r="AN4179" s="6"/>
      <c r="AO4179" s="6"/>
      <c r="AP4179" s="6"/>
      <c r="AQ4179" s="21"/>
      <c r="AR4179" s="21"/>
      <c r="AS4179" s="21"/>
      <c r="AT4179" s="6"/>
      <c r="AU4179" s="6"/>
      <c r="AV4179" s="6"/>
      <c r="AW4179" s="6"/>
    </row>
    <row r="4180" spans="1:49" x14ac:dyDescent="0.35">
      <c r="A4180" s="20"/>
      <c r="B4180" s="20"/>
      <c r="C4180" s="20"/>
      <c r="D4180" s="20"/>
      <c r="E4180" s="6"/>
      <c r="F4180" s="6"/>
      <c r="G4180" s="6"/>
      <c r="H4180" s="6"/>
      <c r="I4180" s="6"/>
      <c r="J4180" s="6"/>
      <c r="K4180" s="6"/>
      <c r="L4180" s="6"/>
      <c r="M4180" s="6"/>
      <c r="N4180" s="6"/>
      <c r="O4180" s="6"/>
      <c r="P4180" s="6"/>
      <c r="Q4180" s="6"/>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21"/>
      <c r="AR4180" s="21"/>
      <c r="AS4180" s="21"/>
      <c r="AT4180" s="6"/>
      <c r="AU4180" s="6"/>
      <c r="AV4180" s="6"/>
      <c r="AW4180" s="6"/>
    </row>
    <row r="4181" spans="1:49" x14ac:dyDescent="0.35">
      <c r="A4181" s="20"/>
      <c r="B4181" s="20"/>
      <c r="C4181" s="20"/>
      <c r="D4181" s="20"/>
      <c r="E4181" s="6"/>
      <c r="F4181" s="6"/>
      <c r="G4181" s="6"/>
      <c r="H4181" s="6"/>
      <c r="I4181" s="6"/>
      <c r="J4181" s="6"/>
      <c r="K4181" s="6"/>
      <c r="L4181" s="6"/>
      <c r="M4181" s="6"/>
      <c r="N4181" s="6"/>
      <c r="O4181" s="6"/>
      <c r="P4181" s="6"/>
      <c r="Q4181" s="6"/>
      <c r="R4181" s="6"/>
      <c r="S4181" s="6"/>
      <c r="T4181" s="6"/>
      <c r="U4181" s="6"/>
      <c r="V4181" s="6"/>
      <c r="W4181" s="6"/>
      <c r="X4181" s="6"/>
      <c r="Y4181" s="6"/>
      <c r="Z4181" s="6"/>
      <c r="AA4181" s="6"/>
      <c r="AB4181" s="6"/>
      <c r="AC4181" s="6"/>
      <c r="AD4181" s="6"/>
      <c r="AE4181" s="6"/>
      <c r="AF4181" s="6"/>
      <c r="AG4181" s="6"/>
      <c r="AH4181" s="6"/>
      <c r="AI4181" s="6"/>
      <c r="AJ4181" s="6"/>
      <c r="AK4181" s="6"/>
      <c r="AL4181" s="6"/>
      <c r="AM4181" s="6"/>
      <c r="AN4181" s="6"/>
      <c r="AO4181" s="6"/>
      <c r="AP4181" s="6"/>
      <c r="AQ4181" s="21"/>
      <c r="AR4181" s="21"/>
      <c r="AS4181" s="21"/>
      <c r="AT4181" s="6"/>
      <c r="AU4181" s="6"/>
      <c r="AV4181" s="6"/>
      <c r="AW4181" s="6"/>
    </row>
    <row r="4182" spans="1:49" x14ac:dyDescent="0.35">
      <c r="A4182" s="20"/>
      <c r="B4182" s="20"/>
      <c r="C4182" s="20"/>
      <c r="D4182" s="20"/>
      <c r="E4182" s="6"/>
      <c r="F4182" s="6"/>
      <c r="G4182" s="6"/>
      <c r="H4182" s="6"/>
      <c r="I4182" s="6"/>
      <c r="J4182" s="6"/>
      <c r="K4182" s="6"/>
      <c r="L4182" s="6"/>
      <c r="M4182" s="6"/>
      <c r="N4182" s="6"/>
      <c r="O4182" s="6"/>
      <c r="P4182" s="6"/>
      <c r="Q4182" s="6"/>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21"/>
      <c r="AR4182" s="21"/>
      <c r="AS4182" s="21"/>
      <c r="AT4182" s="6"/>
      <c r="AU4182" s="6"/>
      <c r="AV4182" s="6"/>
      <c r="AW4182" s="6"/>
    </row>
    <row r="4183" spans="1:49" x14ac:dyDescent="0.35">
      <c r="A4183" s="20"/>
      <c r="B4183" s="20"/>
      <c r="C4183" s="20"/>
      <c r="D4183" s="20"/>
      <c r="E4183" s="6"/>
      <c r="F4183" s="6"/>
      <c r="G4183" s="6"/>
      <c r="H4183" s="6"/>
      <c r="I4183" s="6"/>
      <c r="J4183" s="6"/>
      <c r="K4183" s="6"/>
      <c r="L4183" s="6"/>
      <c r="M4183" s="6"/>
      <c r="N4183" s="6"/>
      <c r="O4183" s="6"/>
      <c r="P4183" s="6"/>
      <c r="Q4183" s="6"/>
      <c r="R4183" s="6"/>
      <c r="S4183" s="6"/>
      <c r="T4183" s="6"/>
      <c r="U4183" s="6"/>
      <c r="V4183" s="6"/>
      <c r="W4183" s="6"/>
      <c r="X4183" s="6"/>
      <c r="Y4183" s="6"/>
      <c r="Z4183" s="6"/>
      <c r="AA4183" s="6"/>
      <c r="AB4183" s="6"/>
      <c r="AC4183" s="6"/>
      <c r="AD4183" s="6"/>
      <c r="AE4183" s="6"/>
      <c r="AF4183" s="6"/>
      <c r="AG4183" s="6"/>
      <c r="AH4183" s="6"/>
      <c r="AI4183" s="6"/>
      <c r="AJ4183" s="6"/>
      <c r="AK4183" s="6"/>
      <c r="AL4183" s="6"/>
      <c r="AM4183" s="6"/>
      <c r="AN4183" s="6"/>
      <c r="AO4183" s="6"/>
      <c r="AP4183" s="6"/>
      <c r="AQ4183" s="21"/>
      <c r="AR4183" s="21"/>
      <c r="AS4183" s="21"/>
      <c r="AT4183" s="6"/>
      <c r="AU4183" s="6"/>
      <c r="AV4183" s="6"/>
      <c r="AW4183" s="6"/>
    </row>
    <row r="4184" spans="1:49" x14ac:dyDescent="0.35">
      <c r="A4184" s="20"/>
      <c r="B4184" s="20"/>
      <c r="C4184" s="20"/>
      <c r="D4184" s="20"/>
      <c r="E4184" s="6"/>
      <c r="F4184" s="6"/>
      <c r="G4184" s="6"/>
      <c r="H4184" s="6"/>
      <c r="I4184" s="6"/>
      <c r="J4184" s="6"/>
      <c r="K4184" s="6"/>
      <c r="L4184" s="6"/>
      <c r="M4184" s="6"/>
      <c r="N4184" s="6"/>
      <c r="O4184" s="6"/>
      <c r="P4184" s="6"/>
      <c r="Q4184" s="6"/>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21"/>
      <c r="AR4184" s="21"/>
      <c r="AS4184" s="21"/>
      <c r="AT4184" s="6"/>
      <c r="AU4184" s="6"/>
      <c r="AV4184" s="6"/>
      <c r="AW4184" s="6"/>
    </row>
    <row r="4185" spans="1:49" x14ac:dyDescent="0.35">
      <c r="A4185" s="20"/>
      <c r="B4185" s="20"/>
      <c r="C4185" s="20"/>
      <c r="D4185" s="20"/>
      <c r="E4185" s="6"/>
      <c r="F4185" s="6"/>
      <c r="G4185" s="6"/>
      <c r="H4185" s="6"/>
      <c r="I4185" s="6"/>
      <c r="J4185" s="6"/>
      <c r="K4185" s="6"/>
      <c r="L4185" s="6"/>
      <c r="M4185" s="6"/>
      <c r="N4185" s="6"/>
      <c r="O4185" s="6"/>
      <c r="P4185" s="6"/>
      <c r="Q4185" s="6"/>
      <c r="R4185" s="6"/>
      <c r="S4185" s="6"/>
      <c r="T4185" s="6"/>
      <c r="U4185" s="6"/>
      <c r="V4185" s="6"/>
      <c r="W4185" s="6"/>
      <c r="X4185" s="6"/>
      <c r="Y4185" s="6"/>
      <c r="Z4185" s="6"/>
      <c r="AA4185" s="6"/>
      <c r="AB4185" s="6"/>
      <c r="AC4185" s="6"/>
      <c r="AD4185" s="6"/>
      <c r="AE4185" s="6"/>
      <c r="AF4185" s="6"/>
      <c r="AG4185" s="6"/>
      <c r="AH4185" s="6"/>
      <c r="AI4185" s="6"/>
      <c r="AJ4185" s="6"/>
      <c r="AK4185" s="6"/>
      <c r="AL4185" s="6"/>
      <c r="AM4185" s="6"/>
      <c r="AN4185" s="6"/>
      <c r="AO4185" s="6"/>
      <c r="AP4185" s="6"/>
      <c r="AQ4185" s="21"/>
      <c r="AR4185" s="21"/>
      <c r="AS4185" s="21"/>
      <c r="AT4185" s="6"/>
      <c r="AU4185" s="6"/>
      <c r="AV4185" s="6"/>
      <c r="AW4185" s="6"/>
    </row>
    <row r="4186" spans="1:49" x14ac:dyDescent="0.35">
      <c r="A4186" s="20"/>
      <c r="B4186" s="20"/>
      <c r="C4186" s="20"/>
      <c r="D4186" s="20"/>
      <c r="E4186" s="6"/>
      <c r="F4186" s="6"/>
      <c r="G4186" s="6"/>
      <c r="H4186" s="6"/>
      <c r="I4186" s="6"/>
      <c r="J4186" s="6"/>
      <c r="K4186" s="6"/>
      <c r="L4186" s="6"/>
      <c r="M4186" s="6"/>
      <c r="N4186" s="6"/>
      <c r="O4186" s="6"/>
      <c r="P4186" s="6"/>
      <c r="Q4186" s="6"/>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21"/>
      <c r="AR4186" s="21"/>
      <c r="AS4186" s="21"/>
      <c r="AT4186" s="6"/>
      <c r="AU4186" s="6"/>
      <c r="AV4186" s="6"/>
      <c r="AW4186" s="6"/>
    </row>
    <row r="4187" spans="1:49" x14ac:dyDescent="0.35">
      <c r="A4187" s="20"/>
      <c r="B4187" s="20"/>
      <c r="C4187" s="20"/>
      <c r="D4187" s="20"/>
      <c r="E4187" s="6"/>
      <c r="F4187" s="6"/>
      <c r="G4187" s="6"/>
      <c r="H4187" s="6"/>
      <c r="I4187" s="6"/>
      <c r="J4187" s="6"/>
      <c r="K4187" s="6"/>
      <c r="L4187" s="6"/>
      <c r="M4187" s="6"/>
      <c r="N4187" s="6"/>
      <c r="O4187" s="6"/>
      <c r="P4187" s="6"/>
      <c r="Q4187" s="6"/>
      <c r="R4187" s="6"/>
      <c r="S4187" s="6"/>
      <c r="T4187" s="6"/>
      <c r="U4187" s="6"/>
      <c r="V4187" s="6"/>
      <c r="W4187" s="6"/>
      <c r="X4187" s="6"/>
      <c r="Y4187" s="6"/>
      <c r="Z4187" s="6"/>
      <c r="AA4187" s="6"/>
      <c r="AB4187" s="6"/>
      <c r="AC4187" s="6"/>
      <c r="AD4187" s="6"/>
      <c r="AE4187" s="6"/>
      <c r="AF4187" s="6"/>
      <c r="AG4187" s="6"/>
      <c r="AH4187" s="6"/>
      <c r="AI4187" s="6"/>
      <c r="AJ4187" s="6"/>
      <c r="AK4187" s="6"/>
      <c r="AL4187" s="6"/>
      <c r="AM4187" s="6"/>
      <c r="AN4187" s="6"/>
      <c r="AO4187" s="6"/>
      <c r="AP4187" s="6"/>
      <c r="AQ4187" s="21"/>
      <c r="AR4187" s="21"/>
      <c r="AS4187" s="21"/>
      <c r="AT4187" s="6"/>
      <c r="AU4187" s="6"/>
      <c r="AV4187" s="6"/>
      <c r="AW4187" s="6"/>
    </row>
    <row r="4188" spans="1:49" x14ac:dyDescent="0.35">
      <c r="A4188" s="20"/>
      <c r="B4188" s="20"/>
      <c r="C4188" s="20"/>
      <c r="D4188" s="20"/>
      <c r="E4188" s="6"/>
      <c r="F4188" s="6"/>
      <c r="G4188" s="6"/>
      <c r="H4188" s="6"/>
      <c r="I4188" s="6"/>
      <c r="J4188" s="6"/>
      <c r="K4188" s="6"/>
      <c r="L4188" s="6"/>
      <c r="M4188" s="6"/>
      <c r="N4188" s="6"/>
      <c r="O4188" s="6"/>
      <c r="P4188" s="6"/>
      <c r="Q4188" s="6"/>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21"/>
      <c r="AR4188" s="21"/>
      <c r="AS4188" s="21"/>
      <c r="AT4188" s="6"/>
      <c r="AU4188" s="6"/>
      <c r="AV4188" s="6"/>
      <c r="AW4188" s="6"/>
    </row>
    <row r="4189" spans="1:49" x14ac:dyDescent="0.35">
      <c r="A4189" s="20"/>
      <c r="B4189" s="20"/>
      <c r="C4189" s="20"/>
      <c r="D4189" s="20"/>
      <c r="E4189" s="6"/>
      <c r="F4189" s="6"/>
      <c r="G4189" s="6"/>
      <c r="H4189" s="6"/>
      <c r="I4189" s="6"/>
      <c r="J4189" s="6"/>
      <c r="K4189" s="6"/>
      <c r="L4189" s="6"/>
      <c r="M4189" s="6"/>
      <c r="N4189" s="6"/>
      <c r="O4189" s="6"/>
      <c r="P4189" s="6"/>
      <c r="Q4189" s="6"/>
      <c r="R4189" s="6"/>
      <c r="S4189" s="6"/>
      <c r="T4189" s="6"/>
      <c r="U4189" s="6"/>
      <c r="V4189" s="6"/>
      <c r="W4189" s="6"/>
      <c r="X4189" s="6"/>
      <c r="Y4189" s="6"/>
      <c r="Z4189" s="6"/>
      <c r="AA4189" s="6"/>
      <c r="AB4189" s="6"/>
      <c r="AC4189" s="6"/>
      <c r="AD4189" s="6"/>
      <c r="AE4189" s="6"/>
      <c r="AF4189" s="6"/>
      <c r="AG4189" s="6"/>
      <c r="AH4189" s="6"/>
      <c r="AI4189" s="6"/>
      <c r="AJ4189" s="6"/>
      <c r="AK4189" s="6"/>
      <c r="AL4189" s="6"/>
      <c r="AM4189" s="6"/>
      <c r="AN4189" s="6"/>
      <c r="AO4189" s="6"/>
      <c r="AP4189" s="6"/>
      <c r="AQ4189" s="21"/>
      <c r="AR4189" s="21"/>
      <c r="AS4189" s="21"/>
      <c r="AT4189" s="6"/>
      <c r="AU4189" s="6"/>
      <c r="AV4189" s="6"/>
      <c r="AW4189" s="6"/>
    </row>
    <row r="4190" spans="1:49" x14ac:dyDescent="0.35">
      <c r="A4190" s="20"/>
      <c r="B4190" s="20"/>
      <c r="C4190" s="20"/>
      <c r="D4190" s="20"/>
      <c r="E4190" s="6"/>
      <c r="F4190" s="6"/>
      <c r="G4190" s="6"/>
      <c r="H4190" s="6"/>
      <c r="I4190" s="6"/>
      <c r="J4190" s="6"/>
      <c r="K4190" s="6"/>
      <c r="L4190" s="6"/>
      <c r="M4190" s="6"/>
      <c r="N4190" s="6"/>
      <c r="O4190" s="6"/>
      <c r="P4190" s="6"/>
      <c r="Q4190" s="6"/>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21"/>
      <c r="AR4190" s="21"/>
      <c r="AS4190" s="21"/>
      <c r="AT4190" s="6"/>
      <c r="AU4190" s="6"/>
      <c r="AV4190" s="6"/>
      <c r="AW4190" s="6"/>
    </row>
    <row r="4191" spans="1:49" x14ac:dyDescent="0.35">
      <c r="A4191" s="20"/>
      <c r="B4191" s="20"/>
      <c r="C4191" s="20"/>
      <c r="D4191" s="20"/>
      <c r="E4191" s="6"/>
      <c r="F4191" s="6"/>
      <c r="G4191" s="6"/>
      <c r="H4191" s="6"/>
      <c r="I4191" s="6"/>
      <c r="J4191" s="6"/>
      <c r="K4191" s="6"/>
      <c r="L4191" s="6"/>
      <c r="M4191" s="6"/>
      <c r="N4191" s="6"/>
      <c r="O4191" s="6"/>
      <c r="P4191" s="6"/>
      <c r="Q4191" s="6"/>
      <c r="R4191" s="6"/>
      <c r="S4191" s="6"/>
      <c r="T4191" s="6"/>
      <c r="U4191" s="6"/>
      <c r="V4191" s="6"/>
      <c r="W4191" s="6"/>
      <c r="X4191" s="6"/>
      <c r="Y4191" s="6"/>
      <c r="Z4191" s="6"/>
      <c r="AA4191" s="6"/>
      <c r="AB4191" s="6"/>
      <c r="AC4191" s="6"/>
      <c r="AD4191" s="6"/>
      <c r="AE4191" s="6"/>
      <c r="AF4191" s="6"/>
      <c r="AG4191" s="6"/>
      <c r="AH4191" s="6"/>
      <c r="AI4191" s="6"/>
      <c r="AJ4191" s="6"/>
      <c r="AK4191" s="6"/>
      <c r="AL4191" s="6"/>
      <c r="AM4191" s="6"/>
      <c r="AN4191" s="6"/>
      <c r="AO4191" s="6"/>
      <c r="AP4191" s="6"/>
      <c r="AQ4191" s="21"/>
      <c r="AR4191" s="21"/>
      <c r="AS4191" s="21"/>
      <c r="AT4191" s="6"/>
      <c r="AU4191" s="6"/>
      <c r="AV4191" s="6"/>
      <c r="AW4191" s="6"/>
    </row>
    <row r="4192" spans="1:49" x14ac:dyDescent="0.35">
      <c r="A4192" s="20"/>
      <c r="B4192" s="20"/>
      <c r="C4192" s="20"/>
      <c r="D4192" s="20"/>
      <c r="E4192" s="6"/>
      <c r="F4192" s="6"/>
      <c r="G4192" s="6"/>
      <c r="H4192" s="6"/>
      <c r="I4192" s="6"/>
      <c r="J4192" s="6"/>
      <c r="K4192" s="6"/>
      <c r="L4192" s="6"/>
      <c r="M4192" s="6"/>
      <c r="N4192" s="6"/>
      <c r="O4192" s="6"/>
      <c r="P4192" s="6"/>
      <c r="Q4192" s="6"/>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21"/>
      <c r="AR4192" s="21"/>
      <c r="AS4192" s="21"/>
      <c r="AT4192" s="6"/>
      <c r="AU4192" s="6"/>
      <c r="AV4192" s="6"/>
      <c r="AW4192" s="6"/>
    </row>
    <row r="4193" spans="1:49" x14ac:dyDescent="0.35">
      <c r="A4193" s="20"/>
      <c r="B4193" s="20"/>
      <c r="C4193" s="20"/>
      <c r="D4193" s="20"/>
      <c r="E4193" s="6"/>
      <c r="F4193" s="6"/>
      <c r="G4193" s="6"/>
      <c r="H4193" s="6"/>
      <c r="I4193" s="6"/>
      <c r="J4193" s="6"/>
      <c r="K4193" s="6"/>
      <c r="L4193" s="6"/>
      <c r="M4193" s="6"/>
      <c r="N4193" s="6"/>
      <c r="O4193" s="6"/>
      <c r="P4193" s="6"/>
      <c r="Q4193" s="6"/>
      <c r="R4193" s="6"/>
      <c r="S4193" s="6"/>
      <c r="T4193" s="6"/>
      <c r="U4193" s="6"/>
      <c r="V4193" s="6"/>
      <c r="W4193" s="6"/>
      <c r="X4193" s="6"/>
      <c r="Y4193" s="6"/>
      <c r="Z4193" s="6"/>
      <c r="AA4193" s="6"/>
      <c r="AB4193" s="6"/>
      <c r="AC4193" s="6"/>
      <c r="AD4193" s="6"/>
      <c r="AE4193" s="6"/>
      <c r="AF4193" s="6"/>
      <c r="AG4193" s="6"/>
      <c r="AH4193" s="6"/>
      <c r="AI4193" s="6"/>
      <c r="AJ4193" s="6"/>
      <c r="AK4193" s="6"/>
      <c r="AL4193" s="6"/>
      <c r="AM4193" s="6"/>
      <c r="AN4193" s="6"/>
      <c r="AO4193" s="6"/>
      <c r="AP4193" s="6"/>
      <c r="AQ4193" s="21"/>
      <c r="AR4193" s="21"/>
      <c r="AS4193" s="21"/>
      <c r="AT4193" s="6"/>
      <c r="AU4193" s="6"/>
      <c r="AV4193" s="6"/>
      <c r="AW4193" s="6"/>
    </row>
    <row r="4194" spans="1:49" x14ac:dyDescent="0.35">
      <c r="A4194" s="20"/>
      <c r="B4194" s="20"/>
      <c r="C4194" s="20"/>
      <c r="D4194" s="20"/>
      <c r="E4194" s="6"/>
      <c r="F4194" s="6"/>
      <c r="G4194" s="6"/>
      <c r="H4194" s="6"/>
      <c r="I4194" s="6"/>
      <c r="J4194" s="6"/>
      <c r="K4194" s="6"/>
      <c r="L4194" s="6"/>
      <c r="M4194" s="6"/>
      <c r="N4194" s="6"/>
      <c r="O4194" s="6"/>
      <c r="P4194" s="6"/>
      <c r="Q4194" s="6"/>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21"/>
      <c r="AR4194" s="21"/>
      <c r="AS4194" s="21"/>
      <c r="AT4194" s="6"/>
      <c r="AU4194" s="6"/>
      <c r="AV4194" s="6"/>
      <c r="AW4194" s="6"/>
    </row>
    <row r="4195" spans="1:49" x14ac:dyDescent="0.35">
      <c r="A4195" s="20"/>
      <c r="B4195" s="20"/>
      <c r="C4195" s="20"/>
      <c r="D4195" s="20"/>
      <c r="E4195" s="6"/>
      <c r="F4195" s="6"/>
      <c r="G4195" s="6"/>
      <c r="H4195" s="6"/>
      <c r="I4195" s="6"/>
      <c r="J4195" s="6"/>
      <c r="K4195" s="6"/>
      <c r="L4195" s="6"/>
      <c r="M4195" s="6"/>
      <c r="N4195" s="6"/>
      <c r="O4195" s="6"/>
      <c r="P4195" s="6"/>
      <c r="Q4195" s="6"/>
      <c r="R4195" s="6"/>
      <c r="S4195" s="6"/>
      <c r="T4195" s="6"/>
      <c r="U4195" s="6"/>
      <c r="V4195" s="6"/>
      <c r="W4195" s="6"/>
      <c r="X4195" s="6"/>
      <c r="Y4195" s="6"/>
      <c r="Z4195" s="6"/>
      <c r="AA4195" s="6"/>
      <c r="AB4195" s="6"/>
      <c r="AC4195" s="6"/>
      <c r="AD4195" s="6"/>
      <c r="AE4195" s="6"/>
      <c r="AF4195" s="6"/>
      <c r="AG4195" s="6"/>
      <c r="AH4195" s="6"/>
      <c r="AI4195" s="6"/>
      <c r="AJ4195" s="6"/>
      <c r="AK4195" s="6"/>
      <c r="AL4195" s="6"/>
      <c r="AM4195" s="6"/>
      <c r="AN4195" s="6"/>
      <c r="AO4195" s="6"/>
      <c r="AP4195" s="6"/>
      <c r="AQ4195" s="21"/>
      <c r="AR4195" s="21"/>
      <c r="AS4195" s="21"/>
      <c r="AT4195" s="6"/>
      <c r="AU4195" s="6"/>
      <c r="AV4195" s="6"/>
      <c r="AW4195" s="6"/>
    </row>
    <row r="4196" spans="1:49" x14ac:dyDescent="0.35">
      <c r="A4196" s="20"/>
      <c r="B4196" s="20"/>
      <c r="C4196" s="20"/>
      <c r="D4196" s="20"/>
      <c r="E4196" s="6"/>
      <c r="F4196" s="6"/>
      <c r="G4196" s="6"/>
      <c r="H4196" s="6"/>
      <c r="I4196" s="6"/>
      <c r="J4196" s="6"/>
      <c r="K4196" s="6"/>
      <c r="L4196" s="6"/>
      <c r="M4196" s="6"/>
      <c r="N4196" s="6"/>
      <c r="O4196" s="6"/>
      <c r="P4196" s="6"/>
      <c r="Q4196" s="6"/>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21"/>
      <c r="AR4196" s="21"/>
      <c r="AS4196" s="21"/>
      <c r="AT4196" s="6"/>
      <c r="AU4196" s="6"/>
      <c r="AV4196" s="6"/>
      <c r="AW4196" s="6"/>
    </row>
    <row r="4197" spans="1:49" x14ac:dyDescent="0.35">
      <c r="A4197" s="20"/>
      <c r="B4197" s="20"/>
      <c r="C4197" s="20"/>
      <c r="D4197" s="20"/>
      <c r="E4197" s="6"/>
      <c r="F4197" s="6"/>
      <c r="G4197" s="6"/>
      <c r="H4197" s="6"/>
      <c r="I4197" s="6"/>
      <c r="J4197" s="6"/>
      <c r="K4197" s="6"/>
      <c r="L4197" s="6"/>
      <c r="M4197" s="6"/>
      <c r="N4197" s="6"/>
      <c r="O4197" s="6"/>
      <c r="P4197" s="6"/>
      <c r="Q4197" s="6"/>
      <c r="R4197" s="6"/>
      <c r="S4197" s="6"/>
      <c r="T4197" s="6"/>
      <c r="U4197" s="6"/>
      <c r="V4197" s="6"/>
      <c r="W4197" s="6"/>
      <c r="X4197" s="6"/>
      <c r="Y4197" s="6"/>
      <c r="Z4197" s="6"/>
      <c r="AA4197" s="6"/>
      <c r="AB4197" s="6"/>
      <c r="AC4197" s="6"/>
      <c r="AD4197" s="6"/>
      <c r="AE4197" s="6"/>
      <c r="AF4197" s="6"/>
      <c r="AG4197" s="6"/>
      <c r="AH4197" s="6"/>
      <c r="AI4197" s="6"/>
      <c r="AJ4197" s="6"/>
      <c r="AK4197" s="6"/>
      <c r="AL4197" s="6"/>
      <c r="AM4197" s="6"/>
      <c r="AN4197" s="6"/>
      <c r="AO4197" s="6"/>
      <c r="AP4197" s="6"/>
      <c r="AQ4197" s="21"/>
      <c r="AR4197" s="21"/>
      <c r="AS4197" s="21"/>
      <c r="AT4197" s="6"/>
      <c r="AU4197" s="6"/>
      <c r="AV4197" s="6"/>
      <c r="AW4197" s="6"/>
    </row>
    <row r="4198" spans="1:49" x14ac:dyDescent="0.35">
      <c r="A4198" s="20"/>
      <c r="B4198" s="20"/>
      <c r="C4198" s="20"/>
      <c r="D4198" s="20"/>
      <c r="E4198" s="6"/>
      <c r="F4198" s="6"/>
      <c r="G4198" s="6"/>
      <c r="H4198" s="6"/>
      <c r="I4198" s="6"/>
      <c r="J4198" s="6"/>
      <c r="K4198" s="6"/>
      <c r="L4198" s="6"/>
      <c r="M4198" s="6"/>
      <c r="N4198" s="6"/>
      <c r="O4198" s="6"/>
      <c r="P4198" s="6"/>
      <c r="Q4198" s="6"/>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21"/>
      <c r="AR4198" s="21"/>
      <c r="AS4198" s="21"/>
      <c r="AT4198" s="6"/>
      <c r="AU4198" s="6"/>
      <c r="AV4198" s="6"/>
      <c r="AW4198" s="6"/>
    </row>
    <row r="4199" spans="1:49" x14ac:dyDescent="0.35">
      <c r="A4199" s="20"/>
      <c r="B4199" s="20"/>
      <c r="C4199" s="20"/>
      <c r="D4199" s="20"/>
      <c r="E4199" s="6"/>
      <c r="F4199" s="6"/>
      <c r="G4199" s="6"/>
      <c r="H4199" s="6"/>
      <c r="I4199" s="6"/>
      <c r="J4199" s="6"/>
      <c r="K4199" s="6"/>
      <c r="L4199" s="6"/>
      <c r="M4199" s="6"/>
      <c r="N4199" s="6"/>
      <c r="O4199" s="6"/>
      <c r="P4199" s="6"/>
      <c r="Q4199" s="6"/>
      <c r="R4199" s="6"/>
      <c r="S4199" s="6"/>
      <c r="T4199" s="6"/>
      <c r="U4199" s="6"/>
      <c r="V4199" s="6"/>
      <c r="W4199" s="6"/>
      <c r="X4199" s="6"/>
      <c r="Y4199" s="6"/>
      <c r="Z4199" s="6"/>
      <c r="AA4199" s="6"/>
      <c r="AB4199" s="6"/>
      <c r="AC4199" s="6"/>
      <c r="AD4199" s="6"/>
      <c r="AE4199" s="6"/>
      <c r="AF4199" s="6"/>
      <c r="AG4199" s="6"/>
      <c r="AH4199" s="6"/>
      <c r="AI4199" s="6"/>
      <c r="AJ4199" s="6"/>
      <c r="AK4199" s="6"/>
      <c r="AL4199" s="6"/>
      <c r="AM4199" s="6"/>
      <c r="AN4199" s="6"/>
      <c r="AO4199" s="6"/>
      <c r="AP4199" s="6"/>
      <c r="AQ4199" s="21"/>
      <c r="AR4199" s="21"/>
      <c r="AS4199" s="21"/>
      <c r="AT4199" s="6"/>
      <c r="AU4199" s="6"/>
      <c r="AV4199" s="6"/>
      <c r="AW4199" s="6"/>
    </row>
    <row r="4200" spans="1:49" x14ac:dyDescent="0.35">
      <c r="A4200" s="20"/>
      <c r="B4200" s="20"/>
      <c r="C4200" s="20"/>
      <c r="D4200" s="20"/>
      <c r="E4200" s="6"/>
      <c r="F4200" s="6"/>
      <c r="G4200" s="6"/>
      <c r="H4200" s="6"/>
      <c r="I4200" s="6"/>
      <c r="J4200" s="6"/>
      <c r="K4200" s="6"/>
      <c r="L4200" s="6"/>
      <c r="M4200" s="6"/>
      <c r="N4200" s="6"/>
      <c r="O4200" s="6"/>
      <c r="P4200" s="6"/>
      <c r="Q4200" s="6"/>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21"/>
      <c r="AR4200" s="21"/>
      <c r="AS4200" s="21"/>
      <c r="AT4200" s="6"/>
      <c r="AU4200" s="6"/>
      <c r="AV4200" s="6"/>
      <c r="AW4200" s="6"/>
    </row>
    <row r="4201" spans="1:49" x14ac:dyDescent="0.35">
      <c r="A4201" s="20"/>
      <c r="B4201" s="20"/>
      <c r="C4201" s="20"/>
      <c r="D4201" s="20"/>
      <c r="E4201" s="6"/>
      <c r="F4201" s="6"/>
      <c r="G4201" s="6"/>
      <c r="H4201" s="6"/>
      <c r="I4201" s="6"/>
      <c r="J4201" s="6"/>
      <c r="K4201" s="6"/>
      <c r="L4201" s="6"/>
      <c r="M4201" s="6"/>
      <c r="N4201" s="6"/>
      <c r="O4201" s="6"/>
      <c r="P4201" s="6"/>
      <c r="Q4201" s="6"/>
      <c r="R4201" s="6"/>
      <c r="S4201" s="6"/>
      <c r="T4201" s="6"/>
      <c r="U4201" s="6"/>
      <c r="V4201" s="6"/>
      <c r="W4201" s="6"/>
      <c r="X4201" s="6"/>
      <c r="Y4201" s="6"/>
      <c r="Z4201" s="6"/>
      <c r="AA4201" s="6"/>
      <c r="AB4201" s="6"/>
      <c r="AC4201" s="6"/>
      <c r="AD4201" s="6"/>
      <c r="AE4201" s="6"/>
      <c r="AF4201" s="6"/>
      <c r="AG4201" s="6"/>
      <c r="AH4201" s="6"/>
      <c r="AI4201" s="6"/>
      <c r="AJ4201" s="6"/>
      <c r="AK4201" s="6"/>
      <c r="AL4201" s="6"/>
      <c r="AM4201" s="6"/>
      <c r="AN4201" s="6"/>
      <c r="AO4201" s="6"/>
      <c r="AP4201" s="6"/>
      <c r="AQ4201" s="21"/>
      <c r="AR4201" s="21"/>
      <c r="AS4201" s="21"/>
      <c r="AT4201" s="6"/>
      <c r="AU4201" s="6"/>
      <c r="AV4201" s="6"/>
      <c r="AW4201" s="6"/>
    </row>
    <row r="4202" spans="1:49" x14ac:dyDescent="0.35">
      <c r="A4202" s="20"/>
      <c r="B4202" s="20"/>
      <c r="C4202" s="20"/>
      <c r="D4202" s="20"/>
      <c r="E4202" s="6"/>
      <c r="F4202" s="6"/>
      <c r="G4202" s="6"/>
      <c r="H4202" s="6"/>
      <c r="I4202" s="6"/>
      <c r="J4202" s="6"/>
      <c r="K4202" s="6"/>
      <c r="L4202" s="6"/>
      <c r="M4202" s="6"/>
      <c r="N4202" s="6"/>
      <c r="O4202" s="6"/>
      <c r="P4202" s="6"/>
      <c r="Q4202" s="6"/>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21"/>
      <c r="AR4202" s="21"/>
      <c r="AS4202" s="21"/>
      <c r="AT4202" s="6"/>
      <c r="AU4202" s="6"/>
      <c r="AV4202" s="6"/>
      <c r="AW4202" s="6"/>
    </row>
    <row r="4203" spans="1:49" x14ac:dyDescent="0.35">
      <c r="A4203" s="20"/>
      <c r="B4203" s="20"/>
      <c r="C4203" s="20"/>
      <c r="D4203" s="20"/>
      <c r="E4203" s="6"/>
      <c r="F4203" s="6"/>
      <c r="G4203" s="6"/>
      <c r="H4203" s="6"/>
      <c r="I4203" s="6"/>
      <c r="J4203" s="6"/>
      <c r="K4203" s="6"/>
      <c r="L4203" s="6"/>
      <c r="M4203" s="6"/>
      <c r="N4203" s="6"/>
      <c r="O4203" s="6"/>
      <c r="P4203" s="6"/>
      <c r="Q4203" s="6"/>
      <c r="R4203" s="6"/>
      <c r="S4203" s="6"/>
      <c r="T4203" s="6"/>
      <c r="U4203" s="6"/>
      <c r="V4203" s="6"/>
      <c r="W4203" s="6"/>
      <c r="X4203" s="6"/>
      <c r="Y4203" s="6"/>
      <c r="Z4203" s="6"/>
      <c r="AA4203" s="6"/>
      <c r="AB4203" s="6"/>
      <c r="AC4203" s="6"/>
      <c r="AD4203" s="6"/>
      <c r="AE4203" s="6"/>
      <c r="AF4203" s="6"/>
      <c r="AG4203" s="6"/>
      <c r="AH4203" s="6"/>
      <c r="AI4203" s="6"/>
      <c r="AJ4203" s="6"/>
      <c r="AK4203" s="6"/>
      <c r="AL4203" s="6"/>
      <c r="AM4203" s="6"/>
      <c r="AN4203" s="6"/>
      <c r="AO4203" s="6"/>
      <c r="AP4203" s="6"/>
      <c r="AQ4203" s="21"/>
      <c r="AR4203" s="21"/>
      <c r="AS4203" s="21"/>
      <c r="AT4203" s="6"/>
      <c r="AU4203" s="6"/>
      <c r="AV4203" s="6"/>
      <c r="AW4203" s="6"/>
    </row>
    <row r="4204" spans="1:49" x14ac:dyDescent="0.35">
      <c r="A4204" s="20"/>
      <c r="B4204" s="20"/>
      <c r="C4204" s="20"/>
      <c r="D4204" s="20"/>
      <c r="E4204" s="6"/>
      <c r="F4204" s="6"/>
      <c r="G4204" s="6"/>
      <c r="H4204" s="6"/>
      <c r="I4204" s="6"/>
      <c r="J4204" s="6"/>
      <c r="K4204" s="6"/>
      <c r="L4204" s="6"/>
      <c r="M4204" s="6"/>
      <c r="N4204" s="6"/>
      <c r="O4204" s="6"/>
      <c r="P4204" s="6"/>
      <c r="Q4204" s="6"/>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21"/>
      <c r="AR4204" s="21"/>
      <c r="AS4204" s="21"/>
      <c r="AT4204" s="6"/>
      <c r="AU4204" s="6"/>
      <c r="AV4204" s="6"/>
      <c r="AW4204" s="6"/>
    </row>
    <row r="4205" spans="1:49" x14ac:dyDescent="0.35">
      <c r="A4205" s="20"/>
      <c r="B4205" s="20"/>
      <c r="C4205" s="20"/>
      <c r="D4205" s="20"/>
      <c r="E4205" s="6"/>
      <c r="F4205" s="6"/>
      <c r="G4205" s="6"/>
      <c r="H4205" s="6"/>
      <c r="I4205" s="6"/>
      <c r="J4205" s="6"/>
      <c r="K4205" s="6"/>
      <c r="L4205" s="6"/>
      <c r="M4205" s="6"/>
      <c r="N4205" s="6"/>
      <c r="O4205" s="6"/>
      <c r="P4205" s="6"/>
      <c r="Q4205" s="6"/>
      <c r="R4205" s="6"/>
      <c r="S4205" s="6"/>
      <c r="T4205" s="6"/>
      <c r="U4205" s="6"/>
      <c r="V4205" s="6"/>
      <c r="W4205" s="6"/>
      <c r="X4205" s="6"/>
      <c r="Y4205" s="6"/>
      <c r="Z4205" s="6"/>
      <c r="AA4205" s="6"/>
      <c r="AB4205" s="6"/>
      <c r="AC4205" s="6"/>
      <c r="AD4205" s="6"/>
      <c r="AE4205" s="6"/>
      <c r="AF4205" s="6"/>
      <c r="AG4205" s="6"/>
      <c r="AH4205" s="6"/>
      <c r="AI4205" s="6"/>
      <c r="AJ4205" s="6"/>
      <c r="AK4205" s="6"/>
      <c r="AL4205" s="6"/>
      <c r="AM4205" s="6"/>
      <c r="AN4205" s="6"/>
      <c r="AO4205" s="6"/>
      <c r="AP4205" s="6"/>
      <c r="AQ4205" s="21"/>
      <c r="AR4205" s="21"/>
      <c r="AS4205" s="21"/>
      <c r="AT4205" s="6"/>
      <c r="AU4205" s="6"/>
      <c r="AV4205" s="6"/>
      <c r="AW4205" s="6"/>
    </row>
    <row r="4206" spans="1:49" x14ac:dyDescent="0.35">
      <c r="A4206" s="20"/>
      <c r="B4206" s="20"/>
      <c r="C4206" s="20"/>
      <c r="D4206" s="20"/>
      <c r="E4206" s="6"/>
      <c r="F4206" s="6"/>
      <c r="G4206" s="6"/>
      <c r="H4206" s="6"/>
      <c r="I4206" s="6"/>
      <c r="J4206" s="6"/>
      <c r="K4206" s="6"/>
      <c r="L4206" s="6"/>
      <c r="M4206" s="6"/>
      <c r="N4206" s="6"/>
      <c r="O4206" s="6"/>
      <c r="P4206" s="6"/>
      <c r="Q4206" s="6"/>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21"/>
      <c r="AR4206" s="21"/>
      <c r="AS4206" s="21"/>
      <c r="AT4206" s="6"/>
      <c r="AU4206" s="6"/>
      <c r="AV4206" s="6"/>
      <c r="AW4206" s="6"/>
    </row>
    <row r="4207" spans="1:49" x14ac:dyDescent="0.35">
      <c r="A4207" s="20"/>
      <c r="B4207" s="20"/>
      <c r="C4207" s="20"/>
      <c r="D4207" s="20"/>
      <c r="E4207" s="6"/>
      <c r="F4207" s="6"/>
      <c r="G4207" s="6"/>
      <c r="H4207" s="6"/>
      <c r="I4207" s="6"/>
      <c r="J4207" s="6"/>
      <c r="K4207" s="6"/>
      <c r="L4207" s="6"/>
      <c r="M4207" s="6"/>
      <c r="N4207" s="6"/>
      <c r="O4207" s="6"/>
      <c r="P4207" s="6"/>
      <c r="Q4207" s="6"/>
      <c r="R4207" s="6"/>
      <c r="S4207" s="6"/>
      <c r="T4207" s="6"/>
      <c r="U4207" s="6"/>
      <c r="V4207" s="6"/>
      <c r="W4207" s="6"/>
      <c r="X4207" s="6"/>
      <c r="Y4207" s="6"/>
      <c r="Z4207" s="6"/>
      <c r="AA4207" s="6"/>
      <c r="AB4207" s="6"/>
      <c r="AC4207" s="6"/>
      <c r="AD4207" s="6"/>
      <c r="AE4207" s="6"/>
      <c r="AF4207" s="6"/>
      <c r="AG4207" s="6"/>
      <c r="AH4207" s="6"/>
      <c r="AI4207" s="6"/>
      <c r="AJ4207" s="6"/>
      <c r="AK4207" s="6"/>
      <c r="AL4207" s="6"/>
      <c r="AM4207" s="6"/>
      <c r="AN4207" s="6"/>
      <c r="AO4207" s="6"/>
      <c r="AP4207" s="6"/>
      <c r="AQ4207" s="21"/>
      <c r="AR4207" s="21"/>
      <c r="AS4207" s="21"/>
      <c r="AT4207" s="6"/>
      <c r="AU4207" s="6"/>
      <c r="AV4207" s="6"/>
      <c r="AW4207" s="6"/>
    </row>
    <row r="4208" spans="1:49" x14ac:dyDescent="0.35">
      <c r="A4208" s="20"/>
      <c r="B4208" s="20"/>
      <c r="C4208" s="20"/>
      <c r="D4208" s="20"/>
      <c r="E4208" s="6"/>
      <c r="F4208" s="6"/>
      <c r="G4208" s="6"/>
      <c r="H4208" s="6"/>
      <c r="I4208" s="6"/>
      <c r="J4208" s="6"/>
      <c r="K4208" s="6"/>
      <c r="L4208" s="6"/>
      <c r="M4208" s="6"/>
      <c r="N4208" s="6"/>
      <c r="O4208" s="6"/>
      <c r="P4208" s="6"/>
      <c r="Q4208" s="6"/>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21"/>
      <c r="AR4208" s="21"/>
      <c r="AS4208" s="21"/>
      <c r="AT4208" s="6"/>
      <c r="AU4208" s="6"/>
      <c r="AV4208" s="6"/>
      <c r="AW4208" s="6"/>
    </row>
    <row r="4209" spans="1:49" x14ac:dyDescent="0.35">
      <c r="A4209" s="20"/>
      <c r="B4209" s="20"/>
      <c r="C4209" s="20"/>
      <c r="D4209" s="20"/>
      <c r="E4209" s="6"/>
      <c r="F4209" s="6"/>
      <c r="G4209" s="6"/>
      <c r="H4209" s="6"/>
      <c r="I4209" s="6"/>
      <c r="J4209" s="6"/>
      <c r="K4209" s="6"/>
      <c r="L4209" s="6"/>
      <c r="M4209" s="6"/>
      <c r="N4209" s="6"/>
      <c r="O4209" s="6"/>
      <c r="P4209" s="6"/>
      <c r="Q4209" s="6"/>
      <c r="R4209" s="6"/>
      <c r="S4209" s="6"/>
      <c r="T4209" s="6"/>
      <c r="U4209" s="6"/>
      <c r="V4209" s="6"/>
      <c r="W4209" s="6"/>
      <c r="X4209" s="6"/>
      <c r="Y4209" s="6"/>
      <c r="Z4209" s="6"/>
      <c r="AA4209" s="6"/>
      <c r="AB4209" s="6"/>
      <c r="AC4209" s="6"/>
      <c r="AD4209" s="6"/>
      <c r="AE4209" s="6"/>
      <c r="AF4209" s="6"/>
      <c r="AG4209" s="6"/>
      <c r="AH4209" s="6"/>
      <c r="AI4209" s="6"/>
      <c r="AJ4209" s="6"/>
      <c r="AK4209" s="6"/>
      <c r="AL4209" s="6"/>
      <c r="AM4209" s="6"/>
      <c r="AN4209" s="6"/>
      <c r="AO4209" s="6"/>
      <c r="AP4209" s="6"/>
      <c r="AQ4209" s="21"/>
      <c r="AR4209" s="21"/>
      <c r="AS4209" s="21"/>
      <c r="AT4209" s="6"/>
      <c r="AU4209" s="6"/>
      <c r="AV4209" s="6"/>
      <c r="AW4209" s="6"/>
    </row>
    <row r="4210" spans="1:49" x14ac:dyDescent="0.35">
      <c r="A4210" s="20"/>
      <c r="B4210" s="20"/>
      <c r="C4210" s="20"/>
      <c r="D4210" s="20"/>
      <c r="E4210" s="6"/>
      <c r="F4210" s="6"/>
      <c r="G4210" s="6"/>
      <c r="H4210" s="6"/>
      <c r="I4210" s="6"/>
      <c r="J4210" s="6"/>
      <c r="K4210" s="6"/>
      <c r="L4210" s="6"/>
      <c r="M4210" s="6"/>
      <c r="N4210" s="6"/>
      <c r="O4210" s="6"/>
      <c r="P4210" s="6"/>
      <c r="Q4210" s="6"/>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21"/>
      <c r="AR4210" s="21"/>
      <c r="AS4210" s="21"/>
      <c r="AT4210" s="6"/>
      <c r="AU4210" s="6"/>
      <c r="AV4210" s="6"/>
      <c r="AW4210" s="6"/>
    </row>
    <row r="4211" spans="1:49" x14ac:dyDescent="0.35">
      <c r="A4211" s="20"/>
      <c r="B4211" s="20"/>
      <c r="C4211" s="20"/>
      <c r="D4211" s="20"/>
      <c r="E4211" s="6"/>
      <c r="F4211" s="6"/>
      <c r="G4211" s="6"/>
      <c r="H4211" s="6"/>
      <c r="I4211" s="6"/>
      <c r="J4211" s="6"/>
      <c r="K4211" s="6"/>
      <c r="L4211" s="6"/>
      <c r="M4211" s="6"/>
      <c r="N4211" s="6"/>
      <c r="O4211" s="6"/>
      <c r="P4211" s="6"/>
      <c r="Q4211" s="6"/>
      <c r="R4211" s="6"/>
      <c r="S4211" s="6"/>
      <c r="T4211" s="6"/>
      <c r="U4211" s="6"/>
      <c r="V4211" s="6"/>
      <c r="W4211" s="6"/>
      <c r="X4211" s="6"/>
      <c r="Y4211" s="6"/>
      <c r="Z4211" s="6"/>
      <c r="AA4211" s="6"/>
      <c r="AB4211" s="6"/>
      <c r="AC4211" s="6"/>
      <c r="AD4211" s="6"/>
      <c r="AE4211" s="6"/>
      <c r="AF4211" s="6"/>
      <c r="AG4211" s="6"/>
      <c r="AH4211" s="6"/>
      <c r="AI4211" s="6"/>
      <c r="AJ4211" s="6"/>
      <c r="AK4211" s="6"/>
      <c r="AL4211" s="6"/>
      <c r="AM4211" s="6"/>
      <c r="AN4211" s="6"/>
      <c r="AO4211" s="6"/>
      <c r="AP4211" s="6"/>
      <c r="AQ4211" s="21"/>
      <c r="AR4211" s="21"/>
      <c r="AS4211" s="21"/>
      <c r="AT4211" s="6"/>
      <c r="AU4211" s="6"/>
      <c r="AV4211" s="6"/>
      <c r="AW4211" s="6"/>
    </row>
    <row r="4212" spans="1:49" x14ac:dyDescent="0.35">
      <c r="A4212" s="20"/>
      <c r="B4212" s="20"/>
      <c r="C4212" s="20"/>
      <c r="D4212" s="20"/>
      <c r="E4212" s="6"/>
      <c r="F4212" s="6"/>
      <c r="G4212" s="6"/>
      <c r="H4212" s="6"/>
      <c r="I4212" s="6"/>
      <c r="J4212" s="6"/>
      <c r="K4212" s="6"/>
      <c r="L4212" s="6"/>
      <c r="M4212" s="6"/>
      <c r="N4212" s="6"/>
      <c r="O4212" s="6"/>
      <c r="P4212" s="6"/>
      <c r="Q4212" s="6"/>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21"/>
      <c r="AR4212" s="21"/>
      <c r="AS4212" s="21"/>
      <c r="AT4212" s="6"/>
      <c r="AU4212" s="6"/>
      <c r="AV4212" s="6"/>
      <c r="AW4212" s="6"/>
    </row>
    <row r="4213" spans="1:49" x14ac:dyDescent="0.35">
      <c r="A4213" s="20"/>
      <c r="B4213" s="20"/>
      <c r="C4213" s="20"/>
      <c r="D4213" s="20"/>
      <c r="E4213" s="6"/>
      <c r="F4213" s="6"/>
      <c r="G4213" s="6"/>
      <c r="H4213" s="6"/>
      <c r="I4213" s="6"/>
      <c r="J4213" s="6"/>
      <c r="K4213" s="6"/>
      <c r="L4213" s="6"/>
      <c r="M4213" s="6"/>
      <c r="N4213" s="6"/>
      <c r="O4213" s="6"/>
      <c r="P4213" s="6"/>
      <c r="Q4213" s="6"/>
      <c r="R4213" s="6"/>
      <c r="S4213" s="6"/>
      <c r="T4213" s="6"/>
      <c r="U4213" s="6"/>
      <c r="V4213" s="6"/>
      <c r="W4213" s="6"/>
      <c r="X4213" s="6"/>
      <c r="Y4213" s="6"/>
      <c r="Z4213" s="6"/>
      <c r="AA4213" s="6"/>
      <c r="AB4213" s="6"/>
      <c r="AC4213" s="6"/>
      <c r="AD4213" s="6"/>
      <c r="AE4213" s="6"/>
      <c r="AF4213" s="6"/>
      <c r="AG4213" s="6"/>
      <c r="AH4213" s="6"/>
      <c r="AI4213" s="6"/>
      <c r="AJ4213" s="6"/>
      <c r="AK4213" s="6"/>
      <c r="AL4213" s="6"/>
      <c r="AM4213" s="6"/>
      <c r="AN4213" s="6"/>
      <c r="AO4213" s="6"/>
      <c r="AP4213" s="6"/>
      <c r="AQ4213" s="21"/>
      <c r="AR4213" s="21"/>
      <c r="AS4213" s="21"/>
      <c r="AT4213" s="6"/>
      <c r="AU4213" s="6"/>
      <c r="AV4213" s="6"/>
      <c r="AW4213" s="6"/>
    </row>
    <row r="4214" spans="1:49" x14ac:dyDescent="0.35">
      <c r="A4214" s="20"/>
      <c r="B4214" s="20"/>
      <c r="C4214" s="20"/>
      <c r="D4214" s="20"/>
      <c r="E4214" s="6"/>
      <c r="F4214" s="6"/>
      <c r="G4214" s="6"/>
      <c r="H4214" s="6"/>
      <c r="I4214" s="6"/>
      <c r="J4214" s="6"/>
      <c r="K4214" s="6"/>
      <c r="L4214" s="6"/>
      <c r="M4214" s="6"/>
      <c r="N4214" s="6"/>
      <c r="O4214" s="6"/>
      <c r="P4214" s="6"/>
      <c r="Q4214" s="6"/>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21"/>
      <c r="AR4214" s="21"/>
      <c r="AS4214" s="21"/>
      <c r="AT4214" s="6"/>
      <c r="AU4214" s="6"/>
      <c r="AV4214" s="6"/>
      <c r="AW4214" s="6"/>
    </row>
    <row r="4215" spans="1:49" x14ac:dyDescent="0.35">
      <c r="A4215" s="20"/>
      <c r="B4215" s="20"/>
      <c r="C4215" s="20"/>
      <c r="D4215" s="20"/>
      <c r="E4215" s="6"/>
      <c r="F4215" s="6"/>
      <c r="G4215" s="6"/>
      <c r="H4215" s="6"/>
      <c r="I4215" s="6"/>
      <c r="J4215" s="6"/>
      <c r="K4215" s="6"/>
      <c r="L4215" s="6"/>
      <c r="M4215" s="6"/>
      <c r="N4215" s="6"/>
      <c r="O4215" s="6"/>
      <c r="P4215" s="6"/>
      <c r="Q4215" s="6"/>
      <c r="R4215" s="6"/>
      <c r="S4215" s="6"/>
      <c r="T4215" s="6"/>
      <c r="U4215" s="6"/>
      <c r="V4215" s="6"/>
      <c r="W4215" s="6"/>
      <c r="X4215" s="6"/>
      <c r="Y4215" s="6"/>
      <c r="Z4215" s="6"/>
      <c r="AA4215" s="6"/>
      <c r="AB4215" s="6"/>
      <c r="AC4215" s="6"/>
      <c r="AD4215" s="6"/>
      <c r="AE4215" s="6"/>
      <c r="AF4215" s="6"/>
      <c r="AG4215" s="6"/>
      <c r="AH4215" s="6"/>
      <c r="AI4215" s="6"/>
      <c r="AJ4215" s="6"/>
      <c r="AK4215" s="6"/>
      <c r="AL4215" s="6"/>
      <c r="AM4215" s="6"/>
      <c r="AN4215" s="6"/>
      <c r="AO4215" s="6"/>
      <c r="AP4215" s="6"/>
      <c r="AQ4215" s="21"/>
      <c r="AR4215" s="21"/>
      <c r="AS4215" s="21"/>
      <c r="AT4215" s="6"/>
      <c r="AU4215" s="6"/>
      <c r="AV4215" s="6"/>
      <c r="AW4215" s="6"/>
    </row>
    <row r="4216" spans="1:49" x14ac:dyDescent="0.35">
      <c r="A4216" s="20"/>
      <c r="B4216" s="20"/>
      <c r="C4216" s="20"/>
      <c r="D4216" s="20"/>
      <c r="E4216" s="6"/>
      <c r="F4216" s="6"/>
      <c r="G4216" s="6"/>
      <c r="H4216" s="6"/>
      <c r="I4216" s="6"/>
      <c r="J4216" s="6"/>
      <c r="K4216" s="6"/>
      <c r="L4216" s="6"/>
      <c r="M4216" s="6"/>
      <c r="N4216" s="6"/>
      <c r="O4216" s="6"/>
      <c r="P4216" s="6"/>
      <c r="Q4216" s="6"/>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21"/>
      <c r="AR4216" s="21"/>
      <c r="AS4216" s="21"/>
      <c r="AT4216" s="6"/>
      <c r="AU4216" s="6"/>
      <c r="AV4216" s="6"/>
      <c r="AW4216" s="6"/>
    </row>
    <row r="4217" spans="1:49" x14ac:dyDescent="0.35">
      <c r="A4217" s="20"/>
      <c r="B4217" s="20"/>
      <c r="C4217" s="20"/>
      <c r="D4217" s="20"/>
      <c r="E4217" s="6"/>
      <c r="F4217" s="6"/>
      <c r="G4217" s="6"/>
      <c r="H4217" s="6"/>
      <c r="I4217" s="6"/>
      <c r="J4217" s="6"/>
      <c r="K4217" s="6"/>
      <c r="L4217" s="6"/>
      <c r="M4217" s="6"/>
      <c r="N4217" s="6"/>
      <c r="O4217" s="6"/>
      <c r="P4217" s="6"/>
      <c r="Q4217" s="6"/>
      <c r="R4217" s="6"/>
      <c r="S4217" s="6"/>
      <c r="T4217" s="6"/>
      <c r="U4217" s="6"/>
      <c r="V4217" s="6"/>
      <c r="W4217" s="6"/>
      <c r="X4217" s="6"/>
      <c r="Y4217" s="6"/>
      <c r="Z4217" s="6"/>
      <c r="AA4217" s="6"/>
      <c r="AB4217" s="6"/>
      <c r="AC4217" s="6"/>
      <c r="AD4217" s="6"/>
      <c r="AE4217" s="6"/>
      <c r="AF4217" s="6"/>
      <c r="AG4217" s="6"/>
      <c r="AH4217" s="6"/>
      <c r="AI4217" s="6"/>
      <c r="AJ4217" s="6"/>
      <c r="AK4217" s="6"/>
      <c r="AL4217" s="6"/>
      <c r="AM4217" s="6"/>
      <c r="AN4217" s="6"/>
      <c r="AO4217" s="6"/>
      <c r="AP4217" s="6"/>
      <c r="AQ4217" s="21"/>
      <c r="AR4217" s="21"/>
      <c r="AS4217" s="21"/>
      <c r="AT4217" s="6"/>
      <c r="AU4217" s="6"/>
      <c r="AV4217" s="6"/>
      <c r="AW4217" s="6"/>
    </row>
    <row r="4218" spans="1:49" x14ac:dyDescent="0.35">
      <c r="A4218" s="20"/>
      <c r="B4218" s="20"/>
      <c r="C4218" s="20"/>
      <c r="D4218" s="20"/>
      <c r="E4218" s="6"/>
      <c r="F4218" s="6"/>
      <c r="G4218" s="6"/>
      <c r="H4218" s="6"/>
      <c r="I4218" s="6"/>
      <c r="J4218" s="6"/>
      <c r="K4218" s="6"/>
      <c r="L4218" s="6"/>
      <c r="M4218" s="6"/>
      <c r="N4218" s="6"/>
      <c r="O4218" s="6"/>
      <c r="P4218" s="6"/>
      <c r="Q4218" s="6"/>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21"/>
      <c r="AR4218" s="21"/>
      <c r="AS4218" s="21"/>
      <c r="AT4218" s="6"/>
      <c r="AU4218" s="6"/>
      <c r="AV4218" s="6"/>
      <c r="AW4218" s="6"/>
    </row>
    <row r="4219" spans="1:49" x14ac:dyDescent="0.35">
      <c r="A4219" s="20"/>
      <c r="B4219" s="20"/>
      <c r="C4219" s="20"/>
      <c r="D4219" s="20"/>
      <c r="E4219" s="6"/>
      <c r="F4219" s="6"/>
      <c r="G4219" s="6"/>
      <c r="H4219" s="6"/>
      <c r="I4219" s="6"/>
      <c r="J4219" s="6"/>
      <c r="K4219" s="6"/>
      <c r="L4219" s="6"/>
      <c r="M4219" s="6"/>
      <c r="N4219" s="6"/>
      <c r="O4219" s="6"/>
      <c r="P4219" s="6"/>
      <c r="Q4219" s="6"/>
      <c r="R4219" s="6"/>
      <c r="S4219" s="6"/>
      <c r="T4219" s="6"/>
      <c r="U4219" s="6"/>
      <c r="V4219" s="6"/>
      <c r="W4219" s="6"/>
      <c r="X4219" s="6"/>
      <c r="Y4219" s="6"/>
      <c r="Z4219" s="6"/>
      <c r="AA4219" s="6"/>
      <c r="AB4219" s="6"/>
      <c r="AC4219" s="6"/>
      <c r="AD4219" s="6"/>
      <c r="AE4219" s="6"/>
      <c r="AF4219" s="6"/>
      <c r="AG4219" s="6"/>
      <c r="AH4219" s="6"/>
      <c r="AI4219" s="6"/>
      <c r="AJ4219" s="6"/>
      <c r="AK4219" s="6"/>
      <c r="AL4219" s="6"/>
      <c r="AM4219" s="6"/>
      <c r="AN4219" s="6"/>
      <c r="AO4219" s="6"/>
      <c r="AP4219" s="6"/>
      <c r="AQ4219" s="21"/>
      <c r="AR4219" s="21"/>
      <c r="AS4219" s="21"/>
      <c r="AT4219" s="6"/>
      <c r="AU4219" s="6"/>
      <c r="AV4219" s="6"/>
      <c r="AW4219" s="6"/>
    </row>
    <row r="4220" spans="1:49" x14ac:dyDescent="0.35">
      <c r="A4220" s="20"/>
      <c r="B4220" s="20"/>
      <c r="C4220" s="20"/>
      <c r="D4220" s="20"/>
      <c r="E4220" s="6"/>
      <c r="F4220" s="6"/>
      <c r="G4220" s="6"/>
      <c r="H4220" s="6"/>
      <c r="I4220" s="6"/>
      <c r="J4220" s="6"/>
      <c r="K4220" s="6"/>
      <c r="L4220" s="6"/>
      <c r="M4220" s="6"/>
      <c r="N4220" s="6"/>
      <c r="O4220" s="6"/>
      <c r="P4220" s="6"/>
      <c r="Q4220" s="6"/>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21"/>
      <c r="AR4220" s="21"/>
      <c r="AS4220" s="21"/>
      <c r="AT4220" s="6"/>
      <c r="AU4220" s="6"/>
      <c r="AV4220" s="6"/>
      <c r="AW4220" s="6"/>
    </row>
    <row r="4221" spans="1:49" x14ac:dyDescent="0.35">
      <c r="A4221" s="20"/>
      <c r="B4221" s="20"/>
      <c r="C4221" s="20"/>
      <c r="D4221" s="20"/>
      <c r="E4221" s="6"/>
      <c r="F4221" s="6"/>
      <c r="G4221" s="6"/>
      <c r="H4221" s="6"/>
      <c r="I4221" s="6"/>
      <c r="J4221" s="6"/>
      <c r="K4221" s="6"/>
      <c r="L4221" s="6"/>
      <c r="M4221" s="6"/>
      <c r="N4221" s="6"/>
      <c r="O4221" s="6"/>
      <c r="P4221" s="6"/>
      <c r="Q4221" s="6"/>
      <c r="R4221" s="6"/>
      <c r="S4221" s="6"/>
      <c r="T4221" s="6"/>
      <c r="U4221" s="6"/>
      <c r="V4221" s="6"/>
      <c r="W4221" s="6"/>
      <c r="X4221" s="6"/>
      <c r="Y4221" s="6"/>
      <c r="Z4221" s="6"/>
      <c r="AA4221" s="6"/>
      <c r="AB4221" s="6"/>
      <c r="AC4221" s="6"/>
      <c r="AD4221" s="6"/>
      <c r="AE4221" s="6"/>
      <c r="AF4221" s="6"/>
      <c r="AG4221" s="6"/>
      <c r="AH4221" s="6"/>
      <c r="AI4221" s="6"/>
      <c r="AJ4221" s="6"/>
      <c r="AK4221" s="6"/>
      <c r="AL4221" s="6"/>
      <c r="AM4221" s="6"/>
      <c r="AN4221" s="6"/>
      <c r="AO4221" s="6"/>
      <c r="AP4221" s="6"/>
      <c r="AQ4221" s="21"/>
      <c r="AR4221" s="21"/>
      <c r="AS4221" s="21"/>
      <c r="AT4221" s="6"/>
      <c r="AU4221" s="6"/>
      <c r="AV4221" s="6"/>
      <c r="AW4221" s="6"/>
    </row>
    <row r="4222" spans="1:49" x14ac:dyDescent="0.35">
      <c r="A4222" s="20"/>
      <c r="B4222" s="20"/>
      <c r="C4222" s="20"/>
      <c r="D4222" s="20"/>
      <c r="E4222" s="6"/>
      <c r="F4222" s="6"/>
      <c r="G4222" s="6"/>
      <c r="H4222" s="6"/>
      <c r="I4222" s="6"/>
      <c r="J4222" s="6"/>
      <c r="K4222" s="6"/>
      <c r="L4222" s="6"/>
      <c r="M4222" s="6"/>
      <c r="N4222" s="6"/>
      <c r="O4222" s="6"/>
      <c r="P4222" s="6"/>
      <c r="Q4222" s="6"/>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21"/>
      <c r="AR4222" s="21"/>
      <c r="AS4222" s="21"/>
      <c r="AT4222" s="6"/>
      <c r="AU4222" s="6"/>
      <c r="AV4222" s="6"/>
      <c r="AW4222" s="6"/>
    </row>
    <row r="4223" spans="1:49" x14ac:dyDescent="0.35">
      <c r="A4223" s="20"/>
      <c r="B4223" s="20"/>
      <c r="C4223" s="20"/>
      <c r="D4223" s="20"/>
      <c r="E4223" s="6"/>
      <c r="F4223" s="6"/>
      <c r="G4223" s="6"/>
      <c r="H4223" s="6"/>
      <c r="I4223" s="6"/>
      <c r="J4223" s="6"/>
      <c r="K4223" s="6"/>
      <c r="L4223" s="6"/>
      <c r="M4223" s="6"/>
      <c r="N4223" s="6"/>
      <c r="O4223" s="6"/>
      <c r="P4223" s="6"/>
      <c r="Q4223" s="6"/>
      <c r="R4223" s="6"/>
      <c r="S4223" s="6"/>
      <c r="T4223" s="6"/>
      <c r="U4223" s="6"/>
      <c r="V4223" s="6"/>
      <c r="W4223" s="6"/>
      <c r="X4223" s="6"/>
      <c r="Y4223" s="6"/>
      <c r="Z4223" s="6"/>
      <c r="AA4223" s="6"/>
      <c r="AB4223" s="6"/>
      <c r="AC4223" s="6"/>
      <c r="AD4223" s="6"/>
      <c r="AE4223" s="6"/>
      <c r="AF4223" s="6"/>
      <c r="AG4223" s="6"/>
      <c r="AH4223" s="6"/>
      <c r="AI4223" s="6"/>
      <c r="AJ4223" s="6"/>
      <c r="AK4223" s="6"/>
      <c r="AL4223" s="6"/>
      <c r="AM4223" s="6"/>
      <c r="AN4223" s="6"/>
      <c r="AO4223" s="6"/>
      <c r="AP4223" s="6"/>
      <c r="AQ4223" s="21"/>
      <c r="AR4223" s="21"/>
      <c r="AS4223" s="21"/>
      <c r="AT4223" s="6"/>
      <c r="AU4223" s="6"/>
      <c r="AV4223" s="6"/>
      <c r="AW4223" s="6"/>
    </row>
    <row r="4224" spans="1:49" x14ac:dyDescent="0.35">
      <c r="A4224" s="20"/>
      <c r="B4224" s="20"/>
      <c r="C4224" s="20"/>
      <c r="D4224" s="20"/>
      <c r="E4224" s="6"/>
      <c r="F4224" s="6"/>
      <c r="G4224" s="6"/>
      <c r="H4224" s="6"/>
      <c r="I4224" s="6"/>
      <c r="J4224" s="6"/>
      <c r="K4224" s="6"/>
      <c r="L4224" s="6"/>
      <c r="M4224" s="6"/>
      <c r="N4224" s="6"/>
      <c r="O4224" s="6"/>
      <c r="P4224" s="6"/>
      <c r="Q4224" s="6"/>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21"/>
      <c r="AR4224" s="21"/>
      <c r="AS4224" s="21"/>
      <c r="AT4224" s="6"/>
      <c r="AU4224" s="6"/>
      <c r="AV4224" s="6"/>
      <c r="AW4224" s="6"/>
    </row>
    <row r="4225" spans="1:49" x14ac:dyDescent="0.35">
      <c r="A4225" s="20"/>
      <c r="B4225" s="20"/>
      <c r="C4225" s="20"/>
      <c r="D4225" s="20"/>
      <c r="E4225" s="6"/>
      <c r="F4225" s="6"/>
      <c r="G4225" s="6"/>
      <c r="H4225" s="6"/>
      <c r="I4225" s="6"/>
      <c r="J4225" s="6"/>
      <c r="K4225" s="6"/>
      <c r="L4225" s="6"/>
      <c r="M4225" s="6"/>
      <c r="N4225" s="6"/>
      <c r="O4225" s="6"/>
      <c r="P4225" s="6"/>
      <c r="Q4225" s="6"/>
      <c r="R4225" s="6"/>
      <c r="S4225" s="6"/>
      <c r="T4225" s="6"/>
      <c r="U4225" s="6"/>
      <c r="V4225" s="6"/>
      <c r="W4225" s="6"/>
      <c r="X4225" s="6"/>
      <c r="Y4225" s="6"/>
      <c r="Z4225" s="6"/>
      <c r="AA4225" s="6"/>
      <c r="AB4225" s="6"/>
      <c r="AC4225" s="6"/>
      <c r="AD4225" s="6"/>
      <c r="AE4225" s="6"/>
      <c r="AF4225" s="6"/>
      <c r="AG4225" s="6"/>
      <c r="AH4225" s="6"/>
      <c r="AI4225" s="6"/>
      <c r="AJ4225" s="6"/>
      <c r="AK4225" s="6"/>
      <c r="AL4225" s="6"/>
      <c r="AM4225" s="6"/>
      <c r="AN4225" s="6"/>
      <c r="AO4225" s="6"/>
      <c r="AP4225" s="6"/>
      <c r="AQ4225" s="21"/>
      <c r="AR4225" s="21"/>
      <c r="AS4225" s="21"/>
      <c r="AT4225" s="6"/>
      <c r="AU4225" s="6"/>
      <c r="AV4225" s="6"/>
      <c r="AW4225" s="6"/>
    </row>
    <row r="4226" spans="1:49" x14ac:dyDescent="0.35">
      <c r="A4226" s="20"/>
      <c r="B4226" s="20"/>
      <c r="C4226" s="20"/>
      <c r="D4226" s="20"/>
      <c r="E4226" s="6"/>
      <c r="F4226" s="6"/>
      <c r="G4226" s="6"/>
      <c r="H4226" s="6"/>
      <c r="I4226" s="6"/>
      <c r="J4226" s="6"/>
      <c r="K4226" s="6"/>
      <c r="L4226" s="6"/>
      <c r="M4226" s="6"/>
      <c r="N4226" s="6"/>
      <c r="O4226" s="6"/>
      <c r="P4226" s="6"/>
      <c r="Q4226" s="6"/>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21"/>
      <c r="AR4226" s="21"/>
      <c r="AS4226" s="21"/>
      <c r="AT4226" s="6"/>
      <c r="AU4226" s="6"/>
      <c r="AV4226" s="6"/>
      <c r="AW4226" s="6"/>
    </row>
    <row r="4227" spans="1:49" x14ac:dyDescent="0.35">
      <c r="A4227" s="20"/>
      <c r="B4227" s="20"/>
      <c r="C4227" s="20"/>
      <c r="D4227" s="20"/>
      <c r="E4227" s="6"/>
      <c r="F4227" s="6"/>
      <c r="G4227" s="6"/>
      <c r="H4227" s="6"/>
      <c r="I4227" s="6"/>
      <c r="J4227" s="6"/>
      <c r="K4227" s="6"/>
      <c r="L4227" s="6"/>
      <c r="M4227" s="6"/>
      <c r="N4227" s="6"/>
      <c r="O4227" s="6"/>
      <c r="P4227" s="6"/>
      <c r="Q4227" s="6"/>
      <c r="R4227" s="6"/>
      <c r="S4227" s="6"/>
      <c r="T4227" s="6"/>
      <c r="U4227" s="6"/>
      <c r="V4227" s="6"/>
      <c r="W4227" s="6"/>
      <c r="X4227" s="6"/>
      <c r="Y4227" s="6"/>
      <c r="Z4227" s="6"/>
      <c r="AA4227" s="6"/>
      <c r="AB4227" s="6"/>
      <c r="AC4227" s="6"/>
      <c r="AD4227" s="6"/>
      <c r="AE4227" s="6"/>
      <c r="AF4227" s="6"/>
      <c r="AG4227" s="6"/>
      <c r="AH4227" s="6"/>
      <c r="AI4227" s="6"/>
      <c r="AJ4227" s="6"/>
      <c r="AK4227" s="6"/>
      <c r="AL4227" s="6"/>
      <c r="AM4227" s="6"/>
      <c r="AN4227" s="6"/>
      <c r="AO4227" s="6"/>
      <c r="AP4227" s="6"/>
      <c r="AQ4227" s="21"/>
      <c r="AR4227" s="21"/>
      <c r="AS4227" s="21"/>
      <c r="AT4227" s="6"/>
      <c r="AU4227" s="6"/>
      <c r="AV4227" s="6"/>
      <c r="AW4227" s="6"/>
    </row>
    <row r="4228" spans="1:49" x14ac:dyDescent="0.35">
      <c r="A4228" s="20"/>
      <c r="B4228" s="20"/>
      <c r="C4228" s="20"/>
      <c r="D4228" s="20"/>
      <c r="E4228" s="6"/>
      <c r="F4228" s="6"/>
      <c r="G4228" s="6"/>
      <c r="H4228" s="6"/>
      <c r="I4228" s="6"/>
      <c r="J4228" s="6"/>
      <c r="K4228" s="6"/>
      <c r="L4228" s="6"/>
      <c r="M4228" s="6"/>
      <c r="N4228" s="6"/>
      <c r="O4228" s="6"/>
      <c r="P4228" s="6"/>
      <c r="Q4228" s="6"/>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21"/>
      <c r="AR4228" s="21"/>
      <c r="AS4228" s="21"/>
      <c r="AT4228" s="6"/>
      <c r="AU4228" s="6"/>
      <c r="AV4228" s="6"/>
      <c r="AW4228" s="6"/>
    </row>
    <row r="4229" spans="1:49" x14ac:dyDescent="0.35">
      <c r="A4229" s="20"/>
      <c r="B4229" s="20"/>
      <c r="C4229" s="20"/>
      <c r="D4229" s="20"/>
      <c r="E4229" s="6"/>
      <c r="F4229" s="6"/>
      <c r="G4229" s="6"/>
      <c r="H4229" s="6"/>
      <c r="I4229" s="6"/>
      <c r="J4229" s="6"/>
      <c r="K4229" s="6"/>
      <c r="L4229" s="6"/>
      <c r="M4229" s="6"/>
      <c r="N4229" s="6"/>
      <c r="O4229" s="6"/>
      <c r="P4229" s="6"/>
      <c r="Q4229" s="6"/>
      <c r="R4229" s="6"/>
      <c r="S4229" s="6"/>
      <c r="T4229" s="6"/>
      <c r="U4229" s="6"/>
      <c r="V4229" s="6"/>
      <c r="W4229" s="6"/>
      <c r="X4229" s="6"/>
      <c r="Y4229" s="6"/>
      <c r="Z4229" s="6"/>
      <c r="AA4229" s="6"/>
      <c r="AB4229" s="6"/>
      <c r="AC4229" s="6"/>
      <c r="AD4229" s="6"/>
      <c r="AE4229" s="6"/>
      <c r="AF4229" s="6"/>
      <c r="AG4229" s="6"/>
      <c r="AH4229" s="6"/>
      <c r="AI4229" s="6"/>
      <c r="AJ4229" s="6"/>
      <c r="AK4229" s="6"/>
      <c r="AL4229" s="6"/>
      <c r="AM4229" s="6"/>
      <c r="AN4229" s="6"/>
      <c r="AO4229" s="6"/>
      <c r="AP4229" s="6"/>
      <c r="AQ4229" s="21"/>
      <c r="AR4229" s="21"/>
      <c r="AS4229" s="21"/>
      <c r="AT4229" s="6"/>
      <c r="AU4229" s="6"/>
      <c r="AV4229" s="6"/>
      <c r="AW4229" s="6"/>
    </row>
    <row r="4230" spans="1:49" x14ac:dyDescent="0.35">
      <c r="A4230" s="20"/>
      <c r="B4230" s="20"/>
      <c r="C4230" s="20"/>
      <c r="D4230" s="20"/>
      <c r="E4230" s="6"/>
      <c r="F4230" s="6"/>
      <c r="G4230" s="6"/>
      <c r="H4230" s="6"/>
      <c r="I4230" s="6"/>
      <c r="J4230" s="6"/>
      <c r="K4230" s="6"/>
      <c r="L4230" s="6"/>
      <c r="M4230" s="6"/>
      <c r="N4230" s="6"/>
      <c r="O4230" s="6"/>
      <c r="P4230" s="6"/>
      <c r="Q4230" s="6"/>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21"/>
      <c r="AR4230" s="21"/>
      <c r="AS4230" s="21"/>
      <c r="AT4230" s="6"/>
      <c r="AU4230" s="6"/>
      <c r="AV4230" s="6"/>
      <c r="AW4230" s="6"/>
    </row>
    <row r="4231" spans="1:49" x14ac:dyDescent="0.35">
      <c r="A4231" s="20"/>
      <c r="B4231" s="20"/>
      <c r="C4231" s="20"/>
      <c r="D4231" s="20"/>
      <c r="E4231" s="6"/>
      <c r="F4231" s="6"/>
      <c r="G4231" s="6"/>
      <c r="H4231" s="6"/>
      <c r="I4231" s="6"/>
      <c r="J4231" s="6"/>
      <c r="K4231" s="6"/>
      <c r="L4231" s="6"/>
      <c r="M4231" s="6"/>
      <c r="N4231" s="6"/>
      <c r="O4231" s="6"/>
      <c r="P4231" s="6"/>
      <c r="Q4231" s="6"/>
      <c r="R4231" s="6"/>
      <c r="S4231" s="6"/>
      <c r="T4231" s="6"/>
      <c r="U4231" s="6"/>
      <c r="V4231" s="6"/>
      <c r="W4231" s="6"/>
      <c r="X4231" s="6"/>
      <c r="Y4231" s="6"/>
      <c r="Z4231" s="6"/>
      <c r="AA4231" s="6"/>
      <c r="AB4231" s="6"/>
      <c r="AC4231" s="6"/>
      <c r="AD4231" s="6"/>
      <c r="AE4231" s="6"/>
      <c r="AF4231" s="6"/>
      <c r="AG4231" s="6"/>
      <c r="AH4231" s="6"/>
      <c r="AI4231" s="6"/>
      <c r="AJ4231" s="6"/>
      <c r="AK4231" s="6"/>
      <c r="AL4231" s="6"/>
      <c r="AM4231" s="6"/>
      <c r="AN4231" s="6"/>
      <c r="AO4231" s="6"/>
      <c r="AP4231" s="6"/>
      <c r="AQ4231" s="21"/>
      <c r="AR4231" s="21"/>
      <c r="AS4231" s="21"/>
      <c r="AT4231" s="6"/>
      <c r="AU4231" s="6"/>
      <c r="AV4231" s="6"/>
      <c r="AW4231" s="6"/>
    </row>
    <row r="4232" spans="1:49" x14ac:dyDescent="0.35">
      <c r="A4232" s="20"/>
      <c r="B4232" s="20"/>
      <c r="C4232" s="20"/>
      <c r="D4232" s="20"/>
      <c r="E4232" s="6"/>
      <c r="F4232" s="6"/>
      <c r="G4232" s="6"/>
      <c r="H4232" s="6"/>
      <c r="I4232" s="6"/>
      <c r="J4232" s="6"/>
      <c r="K4232" s="6"/>
      <c r="L4232" s="6"/>
      <c r="M4232" s="6"/>
      <c r="N4232" s="6"/>
      <c r="O4232" s="6"/>
      <c r="P4232" s="6"/>
      <c r="Q4232" s="6"/>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21"/>
      <c r="AR4232" s="21"/>
      <c r="AS4232" s="21"/>
      <c r="AT4232" s="6"/>
      <c r="AU4232" s="6"/>
      <c r="AV4232" s="6"/>
      <c r="AW4232" s="6"/>
    </row>
    <row r="4233" spans="1:49" x14ac:dyDescent="0.35">
      <c r="A4233" s="20"/>
      <c r="B4233" s="20"/>
      <c r="C4233" s="20"/>
      <c r="D4233" s="20"/>
      <c r="E4233" s="6"/>
      <c r="F4233" s="6"/>
      <c r="G4233" s="6"/>
      <c r="H4233" s="6"/>
      <c r="I4233" s="6"/>
      <c r="J4233" s="6"/>
      <c r="K4233" s="6"/>
      <c r="L4233" s="6"/>
      <c r="M4233" s="6"/>
      <c r="N4233" s="6"/>
      <c r="O4233" s="6"/>
      <c r="P4233" s="6"/>
      <c r="Q4233" s="6"/>
      <c r="R4233" s="6"/>
      <c r="S4233" s="6"/>
      <c r="T4233" s="6"/>
      <c r="U4233" s="6"/>
      <c r="V4233" s="6"/>
      <c r="W4233" s="6"/>
      <c r="X4233" s="6"/>
      <c r="Y4233" s="6"/>
      <c r="Z4233" s="6"/>
      <c r="AA4233" s="6"/>
      <c r="AB4233" s="6"/>
      <c r="AC4233" s="6"/>
      <c r="AD4233" s="6"/>
      <c r="AE4233" s="6"/>
      <c r="AF4233" s="6"/>
      <c r="AG4233" s="6"/>
      <c r="AH4233" s="6"/>
      <c r="AI4233" s="6"/>
      <c r="AJ4233" s="6"/>
      <c r="AK4233" s="6"/>
      <c r="AL4233" s="6"/>
      <c r="AM4233" s="6"/>
      <c r="AN4233" s="6"/>
      <c r="AO4233" s="6"/>
      <c r="AP4233" s="6"/>
      <c r="AQ4233" s="21"/>
      <c r="AR4233" s="21"/>
      <c r="AS4233" s="21"/>
      <c r="AT4233" s="6"/>
      <c r="AU4233" s="6"/>
      <c r="AV4233" s="6"/>
      <c r="AW4233" s="6"/>
    </row>
    <row r="4234" spans="1:49" x14ac:dyDescent="0.35">
      <c r="A4234" s="20"/>
      <c r="B4234" s="20"/>
      <c r="C4234" s="20"/>
      <c r="D4234" s="20"/>
      <c r="E4234" s="6"/>
      <c r="F4234" s="6"/>
      <c r="G4234" s="6"/>
      <c r="H4234" s="6"/>
      <c r="I4234" s="6"/>
      <c r="J4234" s="6"/>
      <c r="K4234" s="6"/>
      <c r="L4234" s="6"/>
      <c r="M4234" s="6"/>
      <c r="N4234" s="6"/>
      <c r="O4234" s="6"/>
      <c r="P4234" s="6"/>
      <c r="Q4234" s="6"/>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21"/>
      <c r="AR4234" s="21"/>
      <c r="AS4234" s="21"/>
      <c r="AT4234" s="6"/>
      <c r="AU4234" s="6"/>
      <c r="AV4234" s="6"/>
      <c r="AW4234" s="6"/>
    </row>
    <row r="4235" spans="1:49" x14ac:dyDescent="0.35">
      <c r="A4235" s="20"/>
      <c r="B4235" s="20"/>
      <c r="C4235" s="20"/>
      <c r="D4235" s="20"/>
      <c r="E4235" s="6"/>
      <c r="F4235" s="6"/>
      <c r="G4235" s="6"/>
      <c r="H4235" s="6"/>
      <c r="I4235" s="6"/>
      <c r="J4235" s="6"/>
      <c r="K4235" s="6"/>
      <c r="L4235" s="6"/>
      <c r="M4235" s="6"/>
      <c r="N4235" s="6"/>
      <c r="O4235" s="6"/>
      <c r="P4235" s="6"/>
      <c r="Q4235" s="6"/>
      <c r="R4235" s="6"/>
      <c r="S4235" s="6"/>
      <c r="T4235" s="6"/>
      <c r="U4235" s="6"/>
      <c r="V4235" s="6"/>
      <c r="W4235" s="6"/>
      <c r="X4235" s="6"/>
      <c r="Y4235" s="6"/>
      <c r="Z4235" s="6"/>
      <c r="AA4235" s="6"/>
      <c r="AB4235" s="6"/>
      <c r="AC4235" s="6"/>
      <c r="AD4235" s="6"/>
      <c r="AE4235" s="6"/>
      <c r="AF4235" s="6"/>
      <c r="AG4235" s="6"/>
      <c r="AH4235" s="6"/>
      <c r="AI4235" s="6"/>
      <c r="AJ4235" s="6"/>
      <c r="AK4235" s="6"/>
      <c r="AL4235" s="6"/>
      <c r="AM4235" s="6"/>
      <c r="AN4235" s="6"/>
      <c r="AO4235" s="6"/>
      <c r="AP4235" s="6"/>
      <c r="AQ4235" s="21"/>
      <c r="AR4235" s="21"/>
      <c r="AS4235" s="21"/>
      <c r="AT4235" s="6"/>
      <c r="AU4235" s="6"/>
      <c r="AV4235" s="6"/>
      <c r="AW4235" s="6"/>
    </row>
    <row r="4236" spans="1:49" x14ac:dyDescent="0.35">
      <c r="A4236" s="20"/>
      <c r="B4236" s="20"/>
      <c r="C4236" s="20"/>
      <c r="D4236" s="20"/>
      <c r="E4236" s="6"/>
      <c r="F4236" s="6"/>
      <c r="G4236" s="6"/>
      <c r="H4236" s="6"/>
      <c r="I4236" s="6"/>
      <c r="J4236" s="6"/>
      <c r="K4236" s="6"/>
      <c r="L4236" s="6"/>
      <c r="M4236" s="6"/>
      <c r="N4236" s="6"/>
      <c r="O4236" s="6"/>
      <c r="P4236" s="6"/>
      <c r="Q4236" s="6"/>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21"/>
      <c r="AR4236" s="21"/>
      <c r="AS4236" s="21"/>
      <c r="AT4236" s="6"/>
      <c r="AU4236" s="6"/>
      <c r="AV4236" s="6"/>
      <c r="AW4236" s="6"/>
    </row>
    <row r="4237" spans="1:49" x14ac:dyDescent="0.35">
      <c r="A4237" s="20"/>
      <c r="B4237" s="20"/>
      <c r="C4237" s="20"/>
      <c r="D4237" s="20"/>
      <c r="E4237" s="6"/>
      <c r="F4237" s="6"/>
      <c r="G4237" s="6"/>
      <c r="H4237" s="6"/>
      <c r="I4237" s="6"/>
      <c r="J4237" s="6"/>
      <c r="K4237" s="6"/>
      <c r="L4237" s="6"/>
      <c r="M4237" s="6"/>
      <c r="N4237" s="6"/>
      <c r="O4237" s="6"/>
      <c r="P4237" s="6"/>
      <c r="Q4237" s="6"/>
      <c r="R4237" s="6"/>
      <c r="S4237" s="6"/>
      <c r="T4237" s="6"/>
      <c r="U4237" s="6"/>
      <c r="V4237" s="6"/>
      <c r="W4237" s="6"/>
      <c r="X4237" s="6"/>
      <c r="Y4237" s="6"/>
      <c r="Z4237" s="6"/>
      <c r="AA4237" s="6"/>
      <c r="AB4237" s="6"/>
      <c r="AC4237" s="6"/>
      <c r="AD4237" s="6"/>
      <c r="AE4237" s="6"/>
      <c r="AF4237" s="6"/>
      <c r="AG4237" s="6"/>
      <c r="AH4237" s="6"/>
      <c r="AI4237" s="6"/>
      <c r="AJ4237" s="6"/>
      <c r="AK4237" s="6"/>
      <c r="AL4237" s="6"/>
      <c r="AM4237" s="6"/>
      <c r="AN4237" s="6"/>
      <c r="AO4237" s="6"/>
      <c r="AP4237" s="6"/>
      <c r="AQ4237" s="21"/>
      <c r="AR4237" s="21"/>
      <c r="AS4237" s="21"/>
      <c r="AT4237" s="6"/>
      <c r="AU4237" s="6"/>
      <c r="AV4237" s="6"/>
      <c r="AW4237" s="6"/>
    </row>
    <row r="4238" spans="1:49" x14ac:dyDescent="0.35">
      <c r="A4238" s="20"/>
      <c r="B4238" s="20"/>
      <c r="C4238" s="20"/>
      <c r="D4238" s="20"/>
      <c r="E4238" s="6"/>
      <c r="F4238" s="6"/>
      <c r="G4238" s="6"/>
      <c r="H4238" s="6"/>
      <c r="I4238" s="6"/>
      <c r="J4238" s="6"/>
      <c r="K4238" s="6"/>
      <c r="L4238" s="6"/>
      <c r="M4238" s="6"/>
      <c r="N4238" s="6"/>
      <c r="O4238" s="6"/>
      <c r="P4238" s="6"/>
      <c r="Q4238" s="6"/>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21"/>
      <c r="AR4238" s="21"/>
      <c r="AS4238" s="21"/>
      <c r="AT4238" s="6"/>
      <c r="AU4238" s="6"/>
      <c r="AV4238" s="6"/>
      <c r="AW4238" s="6"/>
    </row>
    <row r="4239" spans="1:49" x14ac:dyDescent="0.35">
      <c r="A4239" s="20"/>
      <c r="B4239" s="20"/>
      <c r="C4239" s="20"/>
      <c r="D4239" s="20"/>
      <c r="E4239" s="6"/>
      <c r="F4239" s="6"/>
      <c r="G4239" s="6"/>
      <c r="H4239" s="6"/>
      <c r="I4239" s="6"/>
      <c r="J4239" s="6"/>
      <c r="K4239" s="6"/>
      <c r="L4239" s="6"/>
      <c r="M4239" s="6"/>
      <c r="N4239" s="6"/>
      <c r="O4239" s="6"/>
      <c r="P4239" s="6"/>
      <c r="Q4239" s="6"/>
      <c r="R4239" s="6"/>
      <c r="S4239" s="6"/>
      <c r="T4239" s="6"/>
      <c r="U4239" s="6"/>
      <c r="V4239" s="6"/>
      <c r="W4239" s="6"/>
      <c r="X4239" s="6"/>
      <c r="Y4239" s="6"/>
      <c r="Z4239" s="6"/>
      <c r="AA4239" s="6"/>
      <c r="AB4239" s="6"/>
      <c r="AC4239" s="6"/>
      <c r="AD4239" s="6"/>
      <c r="AE4239" s="6"/>
      <c r="AF4239" s="6"/>
      <c r="AG4239" s="6"/>
      <c r="AH4239" s="6"/>
      <c r="AI4239" s="6"/>
      <c r="AJ4239" s="6"/>
      <c r="AK4239" s="6"/>
      <c r="AL4239" s="6"/>
      <c r="AM4239" s="6"/>
      <c r="AN4239" s="6"/>
      <c r="AO4239" s="6"/>
      <c r="AP4239" s="6"/>
      <c r="AQ4239" s="21"/>
      <c r="AR4239" s="21"/>
      <c r="AS4239" s="21"/>
      <c r="AT4239" s="6"/>
      <c r="AU4239" s="6"/>
      <c r="AV4239" s="6"/>
      <c r="AW4239" s="6"/>
    </row>
    <row r="4240" spans="1:49" x14ac:dyDescent="0.35">
      <c r="A4240" s="20"/>
      <c r="B4240" s="20"/>
      <c r="C4240" s="20"/>
      <c r="D4240" s="20"/>
      <c r="E4240" s="6"/>
      <c r="F4240" s="6"/>
      <c r="G4240" s="6"/>
      <c r="H4240" s="6"/>
      <c r="I4240" s="6"/>
      <c r="J4240" s="6"/>
      <c r="K4240" s="6"/>
      <c r="L4240" s="6"/>
      <c r="M4240" s="6"/>
      <c r="N4240" s="6"/>
      <c r="O4240" s="6"/>
      <c r="P4240" s="6"/>
      <c r="Q4240" s="6"/>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21"/>
      <c r="AR4240" s="21"/>
      <c r="AS4240" s="21"/>
      <c r="AT4240" s="6"/>
      <c r="AU4240" s="6"/>
      <c r="AV4240" s="6"/>
      <c r="AW4240" s="6"/>
    </row>
    <row r="4241" spans="1:49" x14ac:dyDescent="0.35">
      <c r="A4241" s="20"/>
      <c r="B4241" s="20"/>
      <c r="C4241" s="20"/>
      <c r="D4241" s="20"/>
      <c r="E4241" s="6"/>
      <c r="F4241" s="6"/>
      <c r="G4241" s="6"/>
      <c r="H4241" s="6"/>
      <c r="I4241" s="6"/>
      <c r="J4241" s="6"/>
      <c r="K4241" s="6"/>
      <c r="L4241" s="6"/>
      <c r="M4241" s="6"/>
      <c r="N4241" s="6"/>
      <c r="O4241" s="6"/>
      <c r="P4241" s="6"/>
      <c r="Q4241" s="6"/>
      <c r="R4241" s="6"/>
      <c r="S4241" s="6"/>
      <c r="T4241" s="6"/>
      <c r="U4241" s="6"/>
      <c r="V4241" s="6"/>
      <c r="W4241" s="6"/>
      <c r="X4241" s="6"/>
      <c r="Y4241" s="6"/>
      <c r="Z4241" s="6"/>
      <c r="AA4241" s="6"/>
      <c r="AB4241" s="6"/>
      <c r="AC4241" s="6"/>
      <c r="AD4241" s="6"/>
      <c r="AE4241" s="6"/>
      <c r="AF4241" s="6"/>
      <c r="AG4241" s="6"/>
      <c r="AH4241" s="6"/>
      <c r="AI4241" s="6"/>
      <c r="AJ4241" s="6"/>
      <c r="AK4241" s="6"/>
      <c r="AL4241" s="6"/>
      <c r="AM4241" s="6"/>
      <c r="AN4241" s="6"/>
      <c r="AO4241" s="6"/>
      <c r="AP4241" s="6"/>
      <c r="AQ4241" s="21"/>
      <c r="AR4241" s="21"/>
      <c r="AS4241" s="21"/>
      <c r="AT4241" s="6"/>
      <c r="AU4241" s="6"/>
      <c r="AV4241" s="6"/>
      <c r="AW4241" s="6"/>
    </row>
    <row r="4242" spans="1:49" x14ac:dyDescent="0.35">
      <c r="A4242" s="20"/>
      <c r="B4242" s="20"/>
      <c r="C4242" s="20"/>
      <c r="D4242" s="20"/>
      <c r="E4242" s="6"/>
      <c r="F4242" s="6"/>
      <c r="G4242" s="6"/>
      <c r="H4242" s="6"/>
      <c r="I4242" s="6"/>
      <c r="J4242" s="6"/>
      <c r="K4242" s="6"/>
      <c r="L4242" s="6"/>
      <c r="M4242" s="6"/>
      <c r="N4242" s="6"/>
      <c r="O4242" s="6"/>
      <c r="P4242" s="6"/>
      <c r="Q4242" s="6"/>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21"/>
      <c r="AR4242" s="21"/>
      <c r="AS4242" s="21"/>
      <c r="AT4242" s="6"/>
      <c r="AU4242" s="6"/>
      <c r="AV4242" s="6"/>
      <c r="AW4242" s="6"/>
    </row>
    <row r="4243" spans="1:49" x14ac:dyDescent="0.35">
      <c r="A4243" s="20"/>
      <c r="B4243" s="20"/>
      <c r="C4243" s="20"/>
      <c r="D4243" s="20"/>
      <c r="E4243" s="6"/>
      <c r="F4243" s="6"/>
      <c r="G4243" s="6"/>
      <c r="H4243" s="6"/>
      <c r="I4243" s="6"/>
      <c r="J4243" s="6"/>
      <c r="K4243" s="6"/>
      <c r="L4243" s="6"/>
      <c r="M4243" s="6"/>
      <c r="N4243" s="6"/>
      <c r="O4243" s="6"/>
      <c r="P4243" s="6"/>
      <c r="Q4243" s="6"/>
      <c r="R4243" s="6"/>
      <c r="S4243" s="6"/>
      <c r="T4243" s="6"/>
      <c r="U4243" s="6"/>
      <c r="V4243" s="6"/>
      <c r="W4243" s="6"/>
      <c r="X4243" s="6"/>
      <c r="Y4243" s="6"/>
      <c r="Z4243" s="6"/>
      <c r="AA4243" s="6"/>
      <c r="AB4243" s="6"/>
      <c r="AC4243" s="6"/>
      <c r="AD4243" s="6"/>
      <c r="AE4243" s="6"/>
      <c r="AF4243" s="6"/>
      <c r="AG4243" s="6"/>
      <c r="AH4243" s="6"/>
      <c r="AI4243" s="6"/>
      <c r="AJ4243" s="6"/>
      <c r="AK4243" s="6"/>
      <c r="AL4243" s="6"/>
      <c r="AM4243" s="6"/>
      <c r="AN4243" s="6"/>
      <c r="AO4243" s="6"/>
      <c r="AP4243" s="6"/>
      <c r="AQ4243" s="21"/>
      <c r="AR4243" s="21"/>
      <c r="AS4243" s="21"/>
      <c r="AT4243" s="6"/>
      <c r="AU4243" s="6"/>
      <c r="AV4243" s="6"/>
      <c r="AW4243" s="6"/>
    </row>
    <row r="4244" spans="1:49" x14ac:dyDescent="0.35">
      <c r="A4244" s="20"/>
      <c r="B4244" s="20"/>
      <c r="C4244" s="20"/>
      <c r="D4244" s="20"/>
      <c r="E4244" s="6"/>
      <c r="F4244" s="6"/>
      <c r="G4244" s="6"/>
      <c r="H4244" s="6"/>
      <c r="I4244" s="6"/>
      <c r="J4244" s="6"/>
      <c r="K4244" s="6"/>
      <c r="L4244" s="6"/>
      <c r="M4244" s="6"/>
      <c r="N4244" s="6"/>
      <c r="O4244" s="6"/>
      <c r="P4244" s="6"/>
      <c r="Q4244" s="6"/>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21"/>
      <c r="AR4244" s="21"/>
      <c r="AS4244" s="21"/>
      <c r="AT4244" s="6"/>
      <c r="AU4244" s="6"/>
      <c r="AV4244" s="6"/>
      <c r="AW4244" s="6"/>
    </row>
    <row r="4245" spans="1:49" x14ac:dyDescent="0.35">
      <c r="A4245" s="20"/>
      <c r="B4245" s="20"/>
      <c r="C4245" s="20"/>
      <c r="D4245" s="20"/>
      <c r="E4245" s="6"/>
      <c r="F4245" s="6"/>
      <c r="G4245" s="6"/>
      <c r="H4245" s="6"/>
      <c r="I4245" s="6"/>
      <c r="J4245" s="6"/>
      <c r="K4245" s="6"/>
      <c r="L4245" s="6"/>
      <c r="M4245" s="6"/>
      <c r="N4245" s="6"/>
      <c r="O4245" s="6"/>
      <c r="P4245" s="6"/>
      <c r="Q4245" s="6"/>
      <c r="R4245" s="6"/>
      <c r="S4245" s="6"/>
      <c r="T4245" s="6"/>
      <c r="U4245" s="6"/>
      <c r="V4245" s="6"/>
      <c r="W4245" s="6"/>
      <c r="X4245" s="6"/>
      <c r="Y4245" s="6"/>
      <c r="Z4245" s="6"/>
      <c r="AA4245" s="6"/>
      <c r="AB4245" s="6"/>
      <c r="AC4245" s="6"/>
      <c r="AD4245" s="6"/>
      <c r="AE4245" s="6"/>
      <c r="AF4245" s="6"/>
      <c r="AG4245" s="6"/>
      <c r="AH4245" s="6"/>
      <c r="AI4245" s="6"/>
      <c r="AJ4245" s="6"/>
      <c r="AK4245" s="6"/>
      <c r="AL4245" s="6"/>
      <c r="AM4245" s="6"/>
      <c r="AN4245" s="6"/>
      <c r="AO4245" s="6"/>
      <c r="AP4245" s="6"/>
      <c r="AQ4245" s="21"/>
      <c r="AR4245" s="21"/>
      <c r="AS4245" s="21"/>
      <c r="AT4245" s="6"/>
      <c r="AU4245" s="6"/>
      <c r="AV4245" s="6"/>
      <c r="AW4245" s="6"/>
    </row>
    <row r="4246" spans="1:49" x14ac:dyDescent="0.35">
      <c r="A4246" s="20"/>
      <c r="B4246" s="20"/>
      <c r="C4246" s="20"/>
      <c r="D4246" s="20"/>
      <c r="E4246" s="6"/>
      <c r="F4246" s="6"/>
      <c r="G4246" s="6"/>
      <c r="H4246" s="6"/>
      <c r="I4246" s="6"/>
      <c r="J4246" s="6"/>
      <c r="K4246" s="6"/>
      <c r="L4246" s="6"/>
      <c r="M4246" s="6"/>
      <c r="N4246" s="6"/>
      <c r="O4246" s="6"/>
      <c r="P4246" s="6"/>
      <c r="Q4246" s="6"/>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21"/>
      <c r="AR4246" s="21"/>
      <c r="AS4246" s="21"/>
      <c r="AT4246" s="6"/>
      <c r="AU4246" s="6"/>
      <c r="AV4246" s="6"/>
      <c r="AW4246" s="6"/>
    </row>
    <row r="4247" spans="1:49" x14ac:dyDescent="0.35">
      <c r="A4247" s="20"/>
      <c r="B4247" s="20"/>
      <c r="C4247" s="20"/>
      <c r="D4247" s="20"/>
      <c r="E4247" s="6"/>
      <c r="F4247" s="6"/>
      <c r="G4247" s="6"/>
      <c r="H4247" s="6"/>
      <c r="I4247" s="6"/>
      <c r="J4247" s="6"/>
      <c r="K4247" s="6"/>
      <c r="L4247" s="6"/>
      <c r="M4247" s="6"/>
      <c r="N4247" s="6"/>
      <c r="O4247" s="6"/>
      <c r="P4247" s="6"/>
      <c r="Q4247" s="6"/>
      <c r="R4247" s="6"/>
      <c r="S4247" s="6"/>
      <c r="T4247" s="6"/>
      <c r="U4247" s="6"/>
      <c r="V4247" s="6"/>
      <c r="W4247" s="6"/>
      <c r="X4247" s="6"/>
      <c r="Y4247" s="6"/>
      <c r="Z4247" s="6"/>
      <c r="AA4247" s="6"/>
      <c r="AB4247" s="6"/>
      <c r="AC4247" s="6"/>
      <c r="AD4247" s="6"/>
      <c r="AE4247" s="6"/>
      <c r="AF4247" s="6"/>
      <c r="AG4247" s="6"/>
      <c r="AH4247" s="6"/>
      <c r="AI4247" s="6"/>
      <c r="AJ4247" s="6"/>
      <c r="AK4247" s="6"/>
      <c r="AL4247" s="6"/>
      <c r="AM4247" s="6"/>
      <c r="AN4247" s="6"/>
      <c r="AO4247" s="6"/>
      <c r="AP4247" s="6"/>
      <c r="AQ4247" s="21"/>
      <c r="AR4247" s="21"/>
      <c r="AS4247" s="21"/>
      <c r="AT4247" s="6"/>
      <c r="AU4247" s="6"/>
      <c r="AV4247" s="6"/>
      <c r="AW4247" s="6"/>
    </row>
    <row r="4248" spans="1:49" x14ac:dyDescent="0.35">
      <c r="A4248" s="20"/>
      <c r="B4248" s="20"/>
      <c r="C4248" s="20"/>
      <c r="D4248" s="20"/>
      <c r="E4248" s="6"/>
      <c r="F4248" s="6"/>
      <c r="G4248" s="6"/>
      <c r="H4248" s="6"/>
      <c r="I4248" s="6"/>
      <c r="J4248" s="6"/>
      <c r="K4248" s="6"/>
      <c r="L4248" s="6"/>
      <c r="M4248" s="6"/>
      <c r="N4248" s="6"/>
      <c r="O4248" s="6"/>
      <c r="P4248" s="6"/>
      <c r="Q4248" s="6"/>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21"/>
      <c r="AR4248" s="21"/>
      <c r="AS4248" s="21"/>
      <c r="AT4248" s="6"/>
      <c r="AU4248" s="6"/>
      <c r="AV4248" s="6"/>
      <c r="AW4248" s="6"/>
    </row>
    <row r="4249" spans="1:49" x14ac:dyDescent="0.35">
      <c r="A4249" s="20"/>
      <c r="B4249" s="20"/>
      <c r="C4249" s="20"/>
      <c r="D4249" s="20"/>
      <c r="E4249" s="6"/>
      <c r="F4249" s="6"/>
      <c r="G4249" s="6"/>
      <c r="H4249" s="6"/>
      <c r="I4249" s="6"/>
      <c r="J4249" s="6"/>
      <c r="K4249" s="6"/>
      <c r="L4249" s="6"/>
      <c r="M4249" s="6"/>
      <c r="N4249" s="6"/>
      <c r="O4249" s="6"/>
      <c r="P4249" s="6"/>
      <c r="Q4249" s="6"/>
      <c r="R4249" s="6"/>
      <c r="S4249" s="6"/>
      <c r="T4249" s="6"/>
      <c r="U4249" s="6"/>
      <c r="V4249" s="6"/>
      <c r="W4249" s="6"/>
      <c r="X4249" s="6"/>
      <c r="Y4249" s="6"/>
      <c r="Z4249" s="6"/>
      <c r="AA4249" s="6"/>
      <c r="AB4249" s="6"/>
      <c r="AC4249" s="6"/>
      <c r="AD4249" s="6"/>
      <c r="AE4249" s="6"/>
      <c r="AF4249" s="6"/>
      <c r="AG4249" s="6"/>
      <c r="AH4249" s="6"/>
      <c r="AI4249" s="6"/>
      <c r="AJ4249" s="6"/>
      <c r="AK4249" s="6"/>
      <c r="AL4249" s="6"/>
      <c r="AM4249" s="6"/>
      <c r="AN4249" s="6"/>
      <c r="AO4249" s="6"/>
      <c r="AP4249" s="6"/>
      <c r="AQ4249" s="21"/>
      <c r="AR4249" s="21"/>
      <c r="AS4249" s="21"/>
      <c r="AT4249" s="6"/>
      <c r="AU4249" s="6"/>
      <c r="AV4249" s="6"/>
      <c r="AW4249" s="6"/>
    </row>
    <row r="4250" spans="1:49" x14ac:dyDescent="0.35">
      <c r="A4250" s="20"/>
      <c r="B4250" s="20"/>
      <c r="C4250" s="20"/>
      <c r="D4250" s="20"/>
      <c r="E4250" s="6"/>
      <c r="F4250" s="6"/>
      <c r="G4250" s="6"/>
      <c r="H4250" s="6"/>
      <c r="I4250" s="6"/>
      <c r="J4250" s="6"/>
      <c r="K4250" s="6"/>
      <c r="L4250" s="6"/>
      <c r="M4250" s="6"/>
      <c r="N4250" s="6"/>
      <c r="O4250" s="6"/>
      <c r="P4250" s="6"/>
      <c r="Q4250" s="6"/>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21"/>
      <c r="AR4250" s="21"/>
      <c r="AS4250" s="21"/>
      <c r="AT4250" s="6"/>
      <c r="AU4250" s="6"/>
      <c r="AV4250" s="6"/>
      <c r="AW4250" s="6"/>
    </row>
    <row r="4251" spans="1:49" x14ac:dyDescent="0.35">
      <c r="A4251" s="20"/>
      <c r="B4251" s="20"/>
      <c r="C4251" s="20"/>
      <c r="D4251" s="20"/>
      <c r="E4251" s="6"/>
      <c r="F4251" s="6"/>
      <c r="G4251" s="6"/>
      <c r="H4251" s="6"/>
      <c r="I4251" s="6"/>
      <c r="J4251" s="6"/>
      <c r="K4251" s="6"/>
      <c r="L4251" s="6"/>
      <c r="M4251" s="6"/>
      <c r="N4251" s="6"/>
      <c r="O4251" s="6"/>
      <c r="P4251" s="6"/>
      <c r="Q4251" s="6"/>
      <c r="R4251" s="6"/>
      <c r="S4251" s="6"/>
      <c r="T4251" s="6"/>
      <c r="U4251" s="6"/>
      <c r="V4251" s="6"/>
      <c r="W4251" s="6"/>
      <c r="X4251" s="6"/>
      <c r="Y4251" s="6"/>
      <c r="Z4251" s="6"/>
      <c r="AA4251" s="6"/>
      <c r="AB4251" s="6"/>
      <c r="AC4251" s="6"/>
      <c r="AD4251" s="6"/>
      <c r="AE4251" s="6"/>
      <c r="AF4251" s="6"/>
      <c r="AG4251" s="6"/>
      <c r="AH4251" s="6"/>
      <c r="AI4251" s="6"/>
      <c r="AJ4251" s="6"/>
      <c r="AK4251" s="6"/>
      <c r="AL4251" s="6"/>
      <c r="AM4251" s="6"/>
      <c r="AN4251" s="6"/>
      <c r="AO4251" s="6"/>
      <c r="AP4251" s="6"/>
      <c r="AQ4251" s="21"/>
      <c r="AR4251" s="21"/>
      <c r="AS4251" s="21"/>
      <c r="AT4251" s="6"/>
      <c r="AU4251" s="6"/>
      <c r="AV4251" s="6"/>
      <c r="AW4251" s="6"/>
    </row>
    <row r="4252" spans="1:49" x14ac:dyDescent="0.35">
      <c r="A4252" s="20"/>
      <c r="B4252" s="20"/>
      <c r="C4252" s="20"/>
      <c r="D4252" s="20"/>
      <c r="E4252" s="6"/>
      <c r="F4252" s="6"/>
      <c r="G4252" s="6"/>
      <c r="H4252" s="6"/>
      <c r="I4252" s="6"/>
      <c r="J4252" s="6"/>
      <c r="K4252" s="6"/>
      <c r="L4252" s="6"/>
      <c r="M4252" s="6"/>
      <c r="N4252" s="6"/>
      <c r="O4252" s="6"/>
      <c r="P4252" s="6"/>
      <c r="Q4252" s="6"/>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21"/>
      <c r="AR4252" s="21"/>
      <c r="AS4252" s="21"/>
      <c r="AT4252" s="6"/>
      <c r="AU4252" s="6"/>
      <c r="AV4252" s="6"/>
      <c r="AW4252" s="6"/>
    </row>
    <row r="4253" spans="1:49" x14ac:dyDescent="0.35">
      <c r="A4253" s="20"/>
      <c r="B4253" s="20"/>
      <c r="C4253" s="20"/>
      <c r="D4253" s="20"/>
      <c r="E4253" s="6"/>
      <c r="F4253" s="6"/>
      <c r="G4253" s="6"/>
      <c r="H4253" s="6"/>
      <c r="I4253" s="6"/>
      <c r="J4253" s="6"/>
      <c r="K4253" s="6"/>
      <c r="L4253" s="6"/>
      <c r="M4253" s="6"/>
      <c r="N4253" s="6"/>
      <c r="O4253" s="6"/>
      <c r="P4253" s="6"/>
      <c r="Q4253" s="6"/>
      <c r="R4253" s="6"/>
      <c r="S4253" s="6"/>
      <c r="T4253" s="6"/>
      <c r="U4253" s="6"/>
      <c r="V4253" s="6"/>
      <c r="W4253" s="6"/>
      <c r="X4253" s="6"/>
      <c r="Y4253" s="6"/>
      <c r="Z4253" s="6"/>
      <c r="AA4253" s="6"/>
      <c r="AB4253" s="6"/>
      <c r="AC4253" s="6"/>
      <c r="AD4253" s="6"/>
      <c r="AE4253" s="6"/>
      <c r="AF4253" s="6"/>
      <c r="AG4253" s="6"/>
      <c r="AH4253" s="6"/>
      <c r="AI4253" s="6"/>
      <c r="AJ4253" s="6"/>
      <c r="AK4253" s="6"/>
      <c r="AL4253" s="6"/>
      <c r="AM4253" s="6"/>
      <c r="AN4253" s="6"/>
      <c r="AO4253" s="6"/>
      <c r="AP4253" s="6"/>
      <c r="AQ4253" s="21"/>
      <c r="AR4253" s="21"/>
      <c r="AS4253" s="21"/>
      <c r="AT4253" s="6"/>
      <c r="AU4253" s="6"/>
      <c r="AV4253" s="6"/>
      <c r="AW4253" s="6"/>
    </row>
    <row r="4254" spans="1:49" x14ac:dyDescent="0.35">
      <c r="A4254" s="20"/>
      <c r="B4254" s="20"/>
      <c r="C4254" s="20"/>
      <c r="D4254" s="20"/>
      <c r="E4254" s="6"/>
      <c r="F4254" s="6"/>
      <c r="G4254" s="6"/>
      <c r="H4254" s="6"/>
      <c r="I4254" s="6"/>
      <c r="J4254" s="6"/>
      <c r="K4254" s="6"/>
      <c r="L4254" s="6"/>
      <c r="M4254" s="6"/>
      <c r="N4254" s="6"/>
      <c r="O4254" s="6"/>
      <c r="P4254" s="6"/>
      <c r="Q4254" s="6"/>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21"/>
      <c r="AR4254" s="21"/>
      <c r="AS4254" s="21"/>
      <c r="AT4254" s="6"/>
      <c r="AU4254" s="6"/>
      <c r="AV4254" s="6"/>
      <c r="AW4254" s="6"/>
    </row>
    <row r="4255" spans="1:49" x14ac:dyDescent="0.35">
      <c r="A4255" s="20"/>
      <c r="B4255" s="20"/>
      <c r="C4255" s="20"/>
      <c r="D4255" s="20"/>
      <c r="E4255" s="6"/>
      <c r="F4255" s="6"/>
      <c r="G4255" s="6"/>
      <c r="H4255" s="6"/>
      <c r="I4255" s="6"/>
      <c r="J4255" s="6"/>
      <c r="K4255" s="6"/>
      <c r="L4255" s="6"/>
      <c r="M4255" s="6"/>
      <c r="N4255" s="6"/>
      <c r="O4255" s="6"/>
      <c r="P4255" s="6"/>
      <c r="Q4255" s="6"/>
      <c r="R4255" s="6"/>
      <c r="S4255" s="6"/>
      <c r="T4255" s="6"/>
      <c r="U4255" s="6"/>
      <c r="V4255" s="6"/>
      <c r="W4255" s="6"/>
      <c r="X4255" s="6"/>
      <c r="Y4255" s="6"/>
      <c r="Z4255" s="6"/>
      <c r="AA4255" s="6"/>
      <c r="AB4255" s="6"/>
      <c r="AC4255" s="6"/>
      <c r="AD4255" s="6"/>
      <c r="AE4255" s="6"/>
      <c r="AF4255" s="6"/>
      <c r="AG4255" s="6"/>
      <c r="AH4255" s="6"/>
      <c r="AI4255" s="6"/>
      <c r="AJ4255" s="6"/>
      <c r="AK4255" s="6"/>
      <c r="AL4255" s="6"/>
      <c r="AM4255" s="6"/>
      <c r="AN4255" s="6"/>
      <c r="AO4255" s="6"/>
      <c r="AP4255" s="6"/>
      <c r="AQ4255" s="21"/>
      <c r="AR4255" s="21"/>
      <c r="AS4255" s="21"/>
      <c r="AT4255" s="6"/>
      <c r="AU4255" s="6"/>
      <c r="AV4255" s="6"/>
      <c r="AW4255" s="6"/>
    </row>
    <row r="4256" spans="1:49" x14ac:dyDescent="0.35">
      <c r="A4256" s="20"/>
      <c r="B4256" s="20"/>
      <c r="C4256" s="20"/>
      <c r="D4256" s="20"/>
      <c r="E4256" s="6"/>
      <c r="F4256" s="6"/>
      <c r="G4256" s="6"/>
      <c r="H4256" s="6"/>
      <c r="I4256" s="6"/>
      <c r="J4256" s="6"/>
      <c r="K4256" s="6"/>
      <c r="L4256" s="6"/>
      <c r="M4256" s="6"/>
      <c r="N4256" s="6"/>
      <c r="O4256" s="6"/>
      <c r="P4256" s="6"/>
      <c r="Q4256" s="6"/>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21"/>
      <c r="AR4256" s="21"/>
      <c r="AS4256" s="21"/>
      <c r="AT4256" s="6"/>
      <c r="AU4256" s="6"/>
      <c r="AV4256" s="6"/>
      <c r="AW4256" s="6"/>
    </row>
    <row r="4257" spans="1:49" x14ac:dyDescent="0.35">
      <c r="A4257" s="20"/>
      <c r="B4257" s="20"/>
      <c r="C4257" s="20"/>
      <c r="D4257" s="20"/>
      <c r="E4257" s="6"/>
      <c r="F4257" s="6"/>
      <c r="G4257" s="6"/>
      <c r="H4257" s="6"/>
      <c r="I4257" s="6"/>
      <c r="J4257" s="6"/>
      <c r="K4257" s="6"/>
      <c r="L4257" s="6"/>
      <c r="M4257" s="6"/>
      <c r="N4257" s="6"/>
      <c r="O4257" s="6"/>
      <c r="P4257" s="6"/>
      <c r="Q4257" s="6"/>
      <c r="R4257" s="6"/>
      <c r="S4257" s="6"/>
      <c r="T4257" s="6"/>
      <c r="U4257" s="6"/>
      <c r="V4257" s="6"/>
      <c r="W4257" s="6"/>
      <c r="X4257" s="6"/>
      <c r="Y4257" s="6"/>
      <c r="Z4257" s="6"/>
      <c r="AA4257" s="6"/>
      <c r="AB4257" s="6"/>
      <c r="AC4257" s="6"/>
      <c r="AD4257" s="6"/>
      <c r="AE4257" s="6"/>
      <c r="AF4257" s="6"/>
      <c r="AG4257" s="6"/>
      <c r="AH4257" s="6"/>
      <c r="AI4257" s="6"/>
      <c r="AJ4257" s="6"/>
      <c r="AK4257" s="6"/>
      <c r="AL4257" s="6"/>
      <c r="AM4257" s="6"/>
      <c r="AN4257" s="6"/>
      <c r="AO4257" s="6"/>
      <c r="AP4257" s="6"/>
      <c r="AQ4257" s="21"/>
      <c r="AR4257" s="21"/>
      <c r="AS4257" s="21"/>
      <c r="AT4257" s="6"/>
      <c r="AU4257" s="6"/>
      <c r="AV4257" s="6"/>
      <c r="AW4257" s="6"/>
    </row>
    <row r="4258" spans="1:49" x14ac:dyDescent="0.35">
      <c r="A4258" s="20"/>
      <c r="B4258" s="20"/>
      <c r="C4258" s="20"/>
      <c r="D4258" s="20"/>
      <c r="E4258" s="6"/>
      <c r="F4258" s="6"/>
      <c r="G4258" s="6"/>
      <c r="H4258" s="6"/>
      <c r="I4258" s="6"/>
      <c r="J4258" s="6"/>
      <c r="K4258" s="6"/>
      <c r="L4258" s="6"/>
      <c r="M4258" s="6"/>
      <c r="N4258" s="6"/>
      <c r="O4258" s="6"/>
      <c r="P4258" s="6"/>
      <c r="Q4258" s="6"/>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21"/>
      <c r="AR4258" s="21"/>
      <c r="AS4258" s="21"/>
      <c r="AT4258" s="6"/>
      <c r="AU4258" s="6"/>
      <c r="AV4258" s="6"/>
      <c r="AW4258" s="6"/>
    </row>
    <row r="4259" spans="1:49" x14ac:dyDescent="0.35">
      <c r="A4259" s="20"/>
      <c r="B4259" s="20"/>
      <c r="C4259" s="20"/>
      <c r="D4259" s="20"/>
      <c r="E4259" s="6"/>
      <c r="F4259" s="6"/>
      <c r="G4259" s="6"/>
      <c r="H4259" s="6"/>
      <c r="I4259" s="6"/>
      <c r="J4259" s="6"/>
      <c r="K4259" s="6"/>
      <c r="L4259" s="6"/>
      <c r="M4259" s="6"/>
      <c r="N4259" s="6"/>
      <c r="O4259" s="6"/>
      <c r="P4259" s="6"/>
      <c r="Q4259" s="6"/>
      <c r="R4259" s="6"/>
      <c r="S4259" s="6"/>
      <c r="T4259" s="6"/>
      <c r="U4259" s="6"/>
      <c r="V4259" s="6"/>
      <c r="W4259" s="6"/>
      <c r="X4259" s="6"/>
      <c r="Y4259" s="6"/>
      <c r="Z4259" s="6"/>
      <c r="AA4259" s="6"/>
      <c r="AB4259" s="6"/>
      <c r="AC4259" s="6"/>
      <c r="AD4259" s="6"/>
      <c r="AE4259" s="6"/>
      <c r="AF4259" s="6"/>
      <c r="AG4259" s="6"/>
      <c r="AH4259" s="6"/>
      <c r="AI4259" s="6"/>
      <c r="AJ4259" s="6"/>
      <c r="AK4259" s="6"/>
      <c r="AL4259" s="6"/>
      <c r="AM4259" s="6"/>
      <c r="AN4259" s="6"/>
      <c r="AO4259" s="6"/>
      <c r="AP4259" s="6"/>
      <c r="AQ4259" s="21"/>
      <c r="AR4259" s="21"/>
      <c r="AS4259" s="21"/>
      <c r="AT4259" s="6"/>
      <c r="AU4259" s="6"/>
      <c r="AV4259" s="6"/>
      <c r="AW4259" s="6"/>
    </row>
    <row r="4260" spans="1:49" x14ac:dyDescent="0.35">
      <c r="A4260" s="20"/>
      <c r="B4260" s="20"/>
      <c r="C4260" s="20"/>
      <c r="D4260" s="20"/>
      <c r="E4260" s="6"/>
      <c r="F4260" s="6"/>
      <c r="G4260" s="6"/>
      <c r="H4260" s="6"/>
      <c r="I4260" s="6"/>
      <c r="J4260" s="6"/>
      <c r="K4260" s="6"/>
      <c r="L4260" s="6"/>
      <c r="M4260" s="6"/>
      <c r="N4260" s="6"/>
      <c r="O4260" s="6"/>
      <c r="P4260" s="6"/>
      <c r="Q4260" s="6"/>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21"/>
      <c r="AR4260" s="21"/>
      <c r="AS4260" s="21"/>
      <c r="AT4260" s="6"/>
      <c r="AU4260" s="6"/>
      <c r="AV4260" s="6"/>
      <c r="AW4260" s="6"/>
    </row>
    <row r="4261" spans="1:49" x14ac:dyDescent="0.35">
      <c r="A4261" s="20"/>
      <c r="B4261" s="20"/>
      <c r="C4261" s="20"/>
      <c r="D4261" s="20"/>
      <c r="E4261" s="6"/>
      <c r="F4261" s="6"/>
      <c r="G4261" s="6"/>
      <c r="H4261" s="6"/>
      <c r="I4261" s="6"/>
      <c r="J4261" s="6"/>
      <c r="K4261" s="6"/>
      <c r="L4261" s="6"/>
      <c r="M4261" s="6"/>
      <c r="N4261" s="6"/>
      <c r="O4261" s="6"/>
      <c r="P4261" s="6"/>
      <c r="Q4261" s="6"/>
      <c r="R4261" s="6"/>
      <c r="S4261" s="6"/>
      <c r="T4261" s="6"/>
      <c r="U4261" s="6"/>
      <c r="V4261" s="6"/>
      <c r="W4261" s="6"/>
      <c r="X4261" s="6"/>
      <c r="Y4261" s="6"/>
      <c r="Z4261" s="6"/>
      <c r="AA4261" s="6"/>
      <c r="AB4261" s="6"/>
      <c r="AC4261" s="6"/>
      <c r="AD4261" s="6"/>
      <c r="AE4261" s="6"/>
      <c r="AF4261" s="6"/>
      <c r="AG4261" s="6"/>
      <c r="AH4261" s="6"/>
      <c r="AI4261" s="6"/>
      <c r="AJ4261" s="6"/>
      <c r="AK4261" s="6"/>
      <c r="AL4261" s="6"/>
      <c r="AM4261" s="6"/>
      <c r="AN4261" s="6"/>
      <c r="AO4261" s="6"/>
      <c r="AP4261" s="6"/>
      <c r="AQ4261" s="21"/>
      <c r="AR4261" s="21"/>
      <c r="AS4261" s="21"/>
      <c r="AT4261" s="6"/>
      <c r="AU4261" s="6"/>
      <c r="AV4261" s="6"/>
      <c r="AW4261" s="6"/>
    </row>
    <row r="4262" spans="1:49" x14ac:dyDescent="0.35">
      <c r="A4262" s="20"/>
      <c r="B4262" s="20"/>
      <c r="C4262" s="20"/>
      <c r="D4262" s="20"/>
      <c r="E4262" s="6"/>
      <c r="F4262" s="6"/>
      <c r="G4262" s="6"/>
      <c r="H4262" s="6"/>
      <c r="I4262" s="6"/>
      <c r="J4262" s="6"/>
      <c r="K4262" s="6"/>
      <c r="L4262" s="6"/>
      <c r="M4262" s="6"/>
      <c r="N4262" s="6"/>
      <c r="O4262" s="6"/>
      <c r="P4262" s="6"/>
      <c r="Q4262" s="6"/>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21"/>
      <c r="AR4262" s="21"/>
      <c r="AS4262" s="21"/>
      <c r="AT4262" s="6"/>
      <c r="AU4262" s="6"/>
      <c r="AV4262" s="6"/>
      <c r="AW4262" s="6"/>
    </row>
    <row r="4263" spans="1:49" x14ac:dyDescent="0.35">
      <c r="A4263" s="20"/>
      <c r="B4263" s="20"/>
      <c r="C4263" s="20"/>
      <c r="D4263" s="20"/>
      <c r="E4263" s="6"/>
      <c r="F4263" s="6"/>
      <c r="G4263" s="6"/>
      <c r="H4263" s="6"/>
      <c r="I4263" s="6"/>
      <c r="J4263" s="6"/>
      <c r="K4263" s="6"/>
      <c r="L4263" s="6"/>
      <c r="M4263" s="6"/>
      <c r="N4263" s="6"/>
      <c r="O4263" s="6"/>
      <c r="P4263" s="6"/>
      <c r="Q4263" s="6"/>
      <c r="R4263" s="6"/>
      <c r="S4263" s="6"/>
      <c r="T4263" s="6"/>
      <c r="U4263" s="6"/>
      <c r="V4263" s="6"/>
      <c r="W4263" s="6"/>
      <c r="X4263" s="6"/>
      <c r="Y4263" s="6"/>
      <c r="Z4263" s="6"/>
      <c r="AA4263" s="6"/>
      <c r="AB4263" s="6"/>
      <c r="AC4263" s="6"/>
      <c r="AD4263" s="6"/>
      <c r="AE4263" s="6"/>
      <c r="AF4263" s="6"/>
      <c r="AG4263" s="6"/>
      <c r="AH4263" s="6"/>
      <c r="AI4263" s="6"/>
      <c r="AJ4263" s="6"/>
      <c r="AK4263" s="6"/>
      <c r="AL4263" s="6"/>
      <c r="AM4263" s="6"/>
      <c r="AN4263" s="6"/>
      <c r="AO4263" s="6"/>
      <c r="AP4263" s="6"/>
      <c r="AQ4263" s="21"/>
      <c r="AR4263" s="21"/>
      <c r="AS4263" s="21"/>
      <c r="AT4263" s="6"/>
      <c r="AU4263" s="6"/>
      <c r="AV4263" s="6"/>
      <c r="AW4263" s="6"/>
    </row>
    <row r="4264" spans="1:49" x14ac:dyDescent="0.35">
      <c r="A4264" s="20"/>
      <c r="B4264" s="20"/>
      <c r="C4264" s="20"/>
      <c r="D4264" s="20"/>
      <c r="E4264" s="6"/>
      <c r="F4264" s="6"/>
      <c r="G4264" s="6"/>
      <c r="H4264" s="6"/>
      <c r="I4264" s="6"/>
      <c r="J4264" s="6"/>
      <c r="K4264" s="6"/>
      <c r="L4264" s="6"/>
      <c r="M4264" s="6"/>
      <c r="N4264" s="6"/>
      <c r="O4264" s="6"/>
      <c r="P4264" s="6"/>
      <c r="Q4264" s="6"/>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21"/>
      <c r="AR4264" s="21"/>
      <c r="AS4264" s="21"/>
      <c r="AT4264" s="6"/>
      <c r="AU4264" s="6"/>
      <c r="AV4264" s="6"/>
      <c r="AW4264" s="6"/>
    </row>
    <row r="4265" spans="1:49" x14ac:dyDescent="0.35">
      <c r="A4265" s="20"/>
      <c r="B4265" s="20"/>
      <c r="C4265" s="20"/>
      <c r="D4265" s="20"/>
      <c r="E4265" s="6"/>
      <c r="F4265" s="6"/>
      <c r="G4265" s="6"/>
      <c r="H4265" s="6"/>
      <c r="I4265" s="6"/>
      <c r="J4265" s="6"/>
      <c r="K4265" s="6"/>
      <c r="L4265" s="6"/>
      <c r="M4265" s="6"/>
      <c r="N4265" s="6"/>
      <c r="O4265" s="6"/>
      <c r="P4265" s="6"/>
      <c r="Q4265" s="6"/>
      <c r="R4265" s="6"/>
      <c r="S4265" s="6"/>
      <c r="T4265" s="6"/>
      <c r="U4265" s="6"/>
      <c r="V4265" s="6"/>
      <c r="W4265" s="6"/>
      <c r="X4265" s="6"/>
      <c r="Y4265" s="6"/>
      <c r="Z4265" s="6"/>
      <c r="AA4265" s="6"/>
      <c r="AB4265" s="6"/>
      <c r="AC4265" s="6"/>
      <c r="AD4265" s="6"/>
      <c r="AE4265" s="6"/>
      <c r="AF4265" s="6"/>
      <c r="AG4265" s="6"/>
      <c r="AH4265" s="6"/>
      <c r="AI4265" s="6"/>
      <c r="AJ4265" s="6"/>
      <c r="AK4265" s="6"/>
      <c r="AL4265" s="6"/>
      <c r="AM4265" s="6"/>
      <c r="AN4265" s="6"/>
      <c r="AO4265" s="6"/>
      <c r="AP4265" s="6"/>
      <c r="AQ4265" s="21"/>
      <c r="AR4265" s="21"/>
      <c r="AS4265" s="21"/>
      <c r="AT4265" s="6"/>
      <c r="AU4265" s="6"/>
      <c r="AV4265" s="6"/>
      <c r="AW4265" s="6"/>
    </row>
    <row r="4266" spans="1:49" x14ac:dyDescent="0.35">
      <c r="A4266" s="20"/>
      <c r="B4266" s="20"/>
      <c r="C4266" s="20"/>
      <c r="D4266" s="20"/>
      <c r="E4266" s="6"/>
      <c r="F4266" s="6"/>
      <c r="G4266" s="6"/>
      <c r="H4266" s="6"/>
      <c r="I4266" s="6"/>
      <c r="J4266" s="6"/>
      <c r="K4266" s="6"/>
      <c r="L4266" s="6"/>
      <c r="M4266" s="6"/>
      <c r="N4266" s="6"/>
      <c r="O4266" s="6"/>
      <c r="P4266" s="6"/>
      <c r="Q4266" s="6"/>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21"/>
      <c r="AR4266" s="21"/>
      <c r="AS4266" s="21"/>
      <c r="AT4266" s="6"/>
      <c r="AU4266" s="6"/>
      <c r="AV4266" s="6"/>
      <c r="AW4266" s="6"/>
    </row>
    <row r="4267" spans="1:49" x14ac:dyDescent="0.35">
      <c r="A4267" s="20"/>
      <c r="B4267" s="20"/>
      <c r="C4267" s="20"/>
      <c r="D4267" s="20"/>
      <c r="E4267" s="6"/>
      <c r="F4267" s="6"/>
      <c r="G4267" s="6"/>
      <c r="H4267" s="6"/>
      <c r="I4267" s="6"/>
      <c r="J4267" s="6"/>
      <c r="K4267" s="6"/>
      <c r="L4267" s="6"/>
      <c r="M4267" s="6"/>
      <c r="N4267" s="6"/>
      <c r="O4267" s="6"/>
      <c r="P4267" s="6"/>
      <c r="Q4267" s="6"/>
      <c r="R4267" s="6"/>
      <c r="S4267" s="6"/>
      <c r="T4267" s="6"/>
      <c r="U4267" s="6"/>
      <c r="V4267" s="6"/>
      <c r="W4267" s="6"/>
      <c r="X4267" s="6"/>
      <c r="Y4267" s="6"/>
      <c r="Z4267" s="6"/>
      <c r="AA4267" s="6"/>
      <c r="AB4267" s="6"/>
      <c r="AC4267" s="6"/>
      <c r="AD4267" s="6"/>
      <c r="AE4267" s="6"/>
      <c r="AF4267" s="6"/>
      <c r="AG4267" s="6"/>
      <c r="AH4267" s="6"/>
      <c r="AI4267" s="6"/>
      <c r="AJ4267" s="6"/>
      <c r="AK4267" s="6"/>
      <c r="AL4267" s="6"/>
      <c r="AM4267" s="6"/>
      <c r="AN4267" s="6"/>
      <c r="AO4267" s="6"/>
      <c r="AP4267" s="6"/>
      <c r="AQ4267" s="21"/>
      <c r="AR4267" s="21"/>
      <c r="AS4267" s="21"/>
      <c r="AT4267" s="6"/>
      <c r="AU4267" s="6"/>
      <c r="AV4267" s="6"/>
      <c r="AW4267" s="6"/>
    </row>
    <row r="4268" spans="1:49" x14ac:dyDescent="0.35">
      <c r="A4268" s="20"/>
      <c r="B4268" s="20"/>
      <c r="C4268" s="20"/>
      <c r="D4268" s="20"/>
      <c r="E4268" s="6"/>
      <c r="F4268" s="6"/>
      <c r="G4268" s="6"/>
      <c r="H4268" s="6"/>
      <c r="I4268" s="6"/>
      <c r="J4268" s="6"/>
      <c r="K4268" s="6"/>
      <c r="L4268" s="6"/>
      <c r="M4268" s="6"/>
      <c r="N4268" s="6"/>
      <c r="O4268" s="6"/>
      <c r="P4268" s="6"/>
      <c r="Q4268" s="6"/>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21"/>
      <c r="AR4268" s="21"/>
      <c r="AS4268" s="21"/>
      <c r="AT4268" s="6"/>
      <c r="AU4268" s="6"/>
      <c r="AV4268" s="6"/>
      <c r="AW4268" s="6"/>
    </row>
    <row r="4269" spans="1:49" x14ac:dyDescent="0.35">
      <c r="A4269" s="20"/>
      <c r="B4269" s="20"/>
      <c r="C4269" s="20"/>
      <c r="D4269" s="20"/>
      <c r="E4269" s="6"/>
      <c r="F4269" s="6"/>
      <c r="G4269" s="6"/>
      <c r="H4269" s="6"/>
      <c r="I4269" s="6"/>
      <c r="J4269" s="6"/>
      <c r="K4269" s="6"/>
      <c r="L4269" s="6"/>
      <c r="M4269" s="6"/>
      <c r="N4269" s="6"/>
      <c r="O4269" s="6"/>
      <c r="P4269" s="6"/>
      <c r="Q4269" s="6"/>
      <c r="R4269" s="6"/>
      <c r="S4269" s="6"/>
      <c r="T4269" s="6"/>
      <c r="U4269" s="6"/>
      <c r="V4269" s="6"/>
      <c r="W4269" s="6"/>
      <c r="X4269" s="6"/>
      <c r="Y4269" s="6"/>
      <c r="Z4269" s="6"/>
      <c r="AA4269" s="6"/>
      <c r="AB4269" s="6"/>
      <c r="AC4269" s="6"/>
      <c r="AD4269" s="6"/>
      <c r="AE4269" s="6"/>
      <c r="AF4269" s="6"/>
      <c r="AG4269" s="6"/>
      <c r="AH4269" s="6"/>
      <c r="AI4269" s="6"/>
      <c r="AJ4269" s="6"/>
      <c r="AK4269" s="6"/>
      <c r="AL4269" s="6"/>
      <c r="AM4269" s="6"/>
      <c r="AN4269" s="6"/>
      <c r="AO4269" s="6"/>
      <c r="AP4269" s="6"/>
      <c r="AQ4269" s="21"/>
      <c r="AR4269" s="21"/>
      <c r="AS4269" s="21"/>
      <c r="AT4269" s="6"/>
      <c r="AU4269" s="6"/>
      <c r="AV4269" s="6"/>
      <c r="AW4269" s="6"/>
    </row>
    <row r="4270" spans="1:49" x14ac:dyDescent="0.35">
      <c r="A4270" s="20"/>
      <c r="B4270" s="20"/>
      <c r="C4270" s="20"/>
      <c r="D4270" s="20"/>
      <c r="E4270" s="6"/>
      <c r="F4270" s="6"/>
      <c r="G4270" s="6"/>
      <c r="H4270" s="6"/>
      <c r="I4270" s="6"/>
      <c r="J4270" s="6"/>
      <c r="K4270" s="6"/>
      <c r="L4270" s="6"/>
      <c r="M4270" s="6"/>
      <c r="N4270" s="6"/>
      <c r="O4270" s="6"/>
      <c r="P4270" s="6"/>
      <c r="Q4270" s="6"/>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21"/>
      <c r="AR4270" s="21"/>
      <c r="AS4270" s="21"/>
      <c r="AT4270" s="6"/>
      <c r="AU4270" s="6"/>
      <c r="AV4270" s="6"/>
      <c r="AW4270" s="6"/>
    </row>
    <row r="4271" spans="1:49" x14ac:dyDescent="0.35">
      <c r="A4271" s="20"/>
      <c r="B4271" s="20"/>
      <c r="C4271" s="20"/>
      <c r="D4271" s="20"/>
      <c r="E4271" s="6"/>
      <c r="F4271" s="6"/>
      <c r="G4271" s="6"/>
      <c r="H4271" s="6"/>
      <c r="I4271" s="6"/>
      <c r="J4271" s="6"/>
      <c r="K4271" s="6"/>
      <c r="L4271" s="6"/>
      <c r="M4271" s="6"/>
      <c r="N4271" s="6"/>
      <c r="O4271" s="6"/>
      <c r="P4271" s="6"/>
      <c r="Q4271" s="6"/>
      <c r="R4271" s="6"/>
      <c r="S4271" s="6"/>
      <c r="T4271" s="6"/>
      <c r="U4271" s="6"/>
      <c r="V4271" s="6"/>
      <c r="W4271" s="6"/>
      <c r="X4271" s="6"/>
      <c r="Y4271" s="6"/>
      <c r="Z4271" s="6"/>
      <c r="AA4271" s="6"/>
      <c r="AB4271" s="6"/>
      <c r="AC4271" s="6"/>
      <c r="AD4271" s="6"/>
      <c r="AE4271" s="6"/>
      <c r="AF4271" s="6"/>
      <c r="AG4271" s="6"/>
      <c r="AH4271" s="6"/>
      <c r="AI4271" s="6"/>
      <c r="AJ4271" s="6"/>
      <c r="AK4271" s="6"/>
      <c r="AL4271" s="6"/>
      <c r="AM4271" s="6"/>
      <c r="AN4271" s="6"/>
      <c r="AO4271" s="6"/>
      <c r="AP4271" s="6"/>
      <c r="AQ4271" s="21"/>
      <c r="AR4271" s="21"/>
      <c r="AS4271" s="21"/>
      <c r="AT4271" s="6"/>
      <c r="AU4271" s="6"/>
      <c r="AV4271" s="6"/>
      <c r="AW4271" s="6"/>
    </row>
    <row r="4272" spans="1:49" x14ac:dyDescent="0.35">
      <c r="A4272" s="20"/>
      <c r="B4272" s="20"/>
      <c r="C4272" s="20"/>
      <c r="D4272" s="20"/>
      <c r="E4272" s="6"/>
      <c r="F4272" s="6"/>
      <c r="G4272" s="6"/>
      <c r="H4272" s="6"/>
      <c r="I4272" s="6"/>
      <c r="J4272" s="6"/>
      <c r="K4272" s="6"/>
      <c r="L4272" s="6"/>
      <c r="M4272" s="6"/>
      <c r="N4272" s="6"/>
      <c r="O4272" s="6"/>
      <c r="P4272" s="6"/>
      <c r="Q4272" s="6"/>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21"/>
      <c r="AR4272" s="21"/>
      <c r="AS4272" s="21"/>
      <c r="AT4272" s="6"/>
      <c r="AU4272" s="6"/>
      <c r="AV4272" s="6"/>
      <c r="AW4272" s="6"/>
    </row>
    <row r="4273" spans="1:49" x14ac:dyDescent="0.35">
      <c r="A4273" s="20"/>
      <c r="B4273" s="20"/>
      <c r="C4273" s="20"/>
      <c r="D4273" s="20"/>
      <c r="E4273" s="6"/>
      <c r="F4273" s="6"/>
      <c r="G4273" s="6"/>
      <c r="H4273" s="6"/>
      <c r="I4273" s="6"/>
      <c r="J4273" s="6"/>
      <c r="K4273" s="6"/>
      <c r="L4273" s="6"/>
      <c r="M4273" s="6"/>
      <c r="N4273" s="6"/>
      <c r="O4273" s="6"/>
      <c r="P4273" s="6"/>
      <c r="Q4273" s="6"/>
      <c r="R4273" s="6"/>
      <c r="S4273" s="6"/>
      <c r="T4273" s="6"/>
      <c r="U4273" s="6"/>
      <c r="V4273" s="6"/>
      <c r="W4273" s="6"/>
      <c r="X4273" s="6"/>
      <c r="Y4273" s="6"/>
      <c r="Z4273" s="6"/>
      <c r="AA4273" s="6"/>
      <c r="AB4273" s="6"/>
      <c r="AC4273" s="6"/>
      <c r="AD4273" s="6"/>
      <c r="AE4273" s="6"/>
      <c r="AF4273" s="6"/>
      <c r="AG4273" s="6"/>
      <c r="AH4273" s="6"/>
      <c r="AI4273" s="6"/>
      <c r="AJ4273" s="6"/>
      <c r="AK4273" s="6"/>
      <c r="AL4273" s="6"/>
      <c r="AM4273" s="6"/>
      <c r="AN4273" s="6"/>
      <c r="AO4273" s="6"/>
      <c r="AP4273" s="6"/>
      <c r="AQ4273" s="21"/>
      <c r="AR4273" s="21"/>
      <c r="AS4273" s="21"/>
      <c r="AT4273" s="6"/>
      <c r="AU4273" s="6"/>
      <c r="AV4273" s="6"/>
      <c r="AW4273" s="6"/>
    </row>
    <row r="4274" spans="1:49" x14ac:dyDescent="0.35">
      <c r="A4274" s="20"/>
      <c r="B4274" s="20"/>
      <c r="C4274" s="20"/>
      <c r="D4274" s="20"/>
      <c r="E4274" s="6"/>
      <c r="F4274" s="6"/>
      <c r="G4274" s="6"/>
      <c r="H4274" s="6"/>
      <c r="I4274" s="6"/>
      <c r="J4274" s="6"/>
      <c r="K4274" s="6"/>
      <c r="L4274" s="6"/>
      <c r="M4274" s="6"/>
      <c r="N4274" s="6"/>
      <c r="O4274" s="6"/>
      <c r="P4274" s="6"/>
      <c r="Q4274" s="6"/>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21"/>
      <c r="AR4274" s="21"/>
      <c r="AS4274" s="21"/>
      <c r="AT4274" s="6"/>
      <c r="AU4274" s="6"/>
      <c r="AV4274" s="6"/>
      <c r="AW4274" s="6"/>
    </row>
    <row r="4275" spans="1:49" x14ac:dyDescent="0.35">
      <c r="A4275" s="20"/>
      <c r="B4275" s="20"/>
      <c r="C4275" s="20"/>
      <c r="D4275" s="20"/>
      <c r="E4275" s="6"/>
      <c r="F4275" s="6"/>
      <c r="G4275" s="6"/>
      <c r="H4275" s="6"/>
      <c r="I4275" s="6"/>
      <c r="J4275" s="6"/>
      <c r="K4275" s="6"/>
      <c r="L4275" s="6"/>
      <c r="M4275" s="6"/>
      <c r="N4275" s="6"/>
      <c r="O4275" s="6"/>
      <c r="P4275" s="6"/>
      <c r="Q4275" s="6"/>
      <c r="R4275" s="6"/>
      <c r="S4275" s="6"/>
      <c r="T4275" s="6"/>
      <c r="U4275" s="6"/>
      <c r="V4275" s="6"/>
      <c r="W4275" s="6"/>
      <c r="X4275" s="6"/>
      <c r="Y4275" s="6"/>
      <c r="Z4275" s="6"/>
      <c r="AA4275" s="6"/>
      <c r="AB4275" s="6"/>
      <c r="AC4275" s="6"/>
      <c r="AD4275" s="6"/>
      <c r="AE4275" s="6"/>
      <c r="AF4275" s="6"/>
      <c r="AG4275" s="6"/>
      <c r="AH4275" s="6"/>
      <c r="AI4275" s="6"/>
      <c r="AJ4275" s="6"/>
      <c r="AK4275" s="6"/>
      <c r="AL4275" s="6"/>
      <c r="AM4275" s="6"/>
      <c r="AN4275" s="6"/>
      <c r="AO4275" s="6"/>
      <c r="AP4275" s="6"/>
      <c r="AQ4275" s="21"/>
      <c r="AR4275" s="21"/>
      <c r="AS4275" s="21"/>
      <c r="AT4275" s="6"/>
      <c r="AU4275" s="6"/>
      <c r="AV4275" s="6"/>
      <c r="AW4275" s="6"/>
    </row>
    <row r="4276" spans="1:49" x14ac:dyDescent="0.35">
      <c r="A4276" s="20"/>
      <c r="B4276" s="20"/>
      <c r="C4276" s="20"/>
      <c r="D4276" s="20"/>
      <c r="E4276" s="6"/>
      <c r="F4276" s="6"/>
      <c r="G4276" s="6"/>
      <c r="H4276" s="6"/>
      <c r="I4276" s="6"/>
      <c r="J4276" s="6"/>
      <c r="K4276" s="6"/>
      <c r="L4276" s="6"/>
      <c r="M4276" s="6"/>
      <c r="N4276" s="6"/>
      <c r="O4276" s="6"/>
      <c r="P4276" s="6"/>
      <c r="Q4276" s="6"/>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21"/>
      <c r="AR4276" s="21"/>
      <c r="AS4276" s="21"/>
      <c r="AT4276" s="6"/>
      <c r="AU4276" s="6"/>
      <c r="AV4276" s="6"/>
      <c r="AW4276" s="6"/>
    </row>
    <row r="4277" spans="1:49" x14ac:dyDescent="0.35">
      <c r="A4277" s="20"/>
      <c r="B4277" s="20"/>
      <c r="C4277" s="20"/>
      <c r="D4277" s="20"/>
      <c r="E4277" s="6"/>
      <c r="F4277" s="6"/>
      <c r="G4277" s="6"/>
      <c r="H4277" s="6"/>
      <c r="I4277" s="6"/>
      <c r="J4277" s="6"/>
      <c r="K4277" s="6"/>
      <c r="L4277" s="6"/>
      <c r="M4277" s="6"/>
      <c r="N4277" s="6"/>
      <c r="O4277" s="6"/>
      <c r="P4277" s="6"/>
      <c r="Q4277" s="6"/>
      <c r="R4277" s="6"/>
      <c r="S4277" s="6"/>
      <c r="T4277" s="6"/>
      <c r="U4277" s="6"/>
      <c r="V4277" s="6"/>
      <c r="W4277" s="6"/>
      <c r="X4277" s="6"/>
      <c r="Y4277" s="6"/>
      <c r="Z4277" s="6"/>
      <c r="AA4277" s="6"/>
      <c r="AB4277" s="6"/>
      <c r="AC4277" s="6"/>
      <c r="AD4277" s="6"/>
      <c r="AE4277" s="6"/>
      <c r="AF4277" s="6"/>
      <c r="AG4277" s="6"/>
      <c r="AH4277" s="6"/>
      <c r="AI4277" s="6"/>
      <c r="AJ4277" s="6"/>
      <c r="AK4277" s="6"/>
      <c r="AL4277" s="6"/>
      <c r="AM4277" s="6"/>
      <c r="AN4277" s="6"/>
      <c r="AO4277" s="6"/>
      <c r="AP4277" s="6"/>
      <c r="AQ4277" s="21"/>
      <c r="AR4277" s="21"/>
      <c r="AS4277" s="21"/>
      <c r="AT4277" s="6"/>
      <c r="AU4277" s="6"/>
      <c r="AV4277" s="6"/>
      <c r="AW4277" s="6"/>
    </row>
    <row r="4278" spans="1:49" x14ac:dyDescent="0.35">
      <c r="A4278" s="20"/>
      <c r="B4278" s="20"/>
      <c r="C4278" s="20"/>
      <c r="D4278" s="20"/>
      <c r="E4278" s="6"/>
      <c r="F4278" s="6"/>
      <c r="G4278" s="6"/>
      <c r="H4278" s="6"/>
      <c r="I4278" s="6"/>
      <c r="J4278" s="6"/>
      <c r="K4278" s="6"/>
      <c r="L4278" s="6"/>
      <c r="M4278" s="6"/>
      <c r="N4278" s="6"/>
      <c r="O4278" s="6"/>
      <c r="P4278" s="6"/>
      <c r="Q4278" s="6"/>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21"/>
      <c r="AR4278" s="21"/>
      <c r="AS4278" s="21"/>
      <c r="AT4278" s="6"/>
      <c r="AU4278" s="6"/>
      <c r="AV4278" s="6"/>
      <c r="AW4278" s="6"/>
    </row>
    <row r="4279" spans="1:49" x14ac:dyDescent="0.35">
      <c r="A4279" s="20"/>
      <c r="B4279" s="20"/>
      <c r="C4279" s="20"/>
      <c r="D4279" s="20"/>
      <c r="E4279" s="6"/>
      <c r="F4279" s="6"/>
      <c r="G4279" s="6"/>
      <c r="H4279" s="6"/>
      <c r="I4279" s="6"/>
      <c r="J4279" s="6"/>
      <c r="K4279" s="6"/>
      <c r="L4279" s="6"/>
      <c r="M4279" s="6"/>
      <c r="N4279" s="6"/>
      <c r="O4279" s="6"/>
      <c r="P4279" s="6"/>
      <c r="Q4279" s="6"/>
      <c r="R4279" s="6"/>
      <c r="S4279" s="6"/>
      <c r="T4279" s="6"/>
      <c r="U4279" s="6"/>
      <c r="V4279" s="6"/>
      <c r="W4279" s="6"/>
      <c r="X4279" s="6"/>
      <c r="Y4279" s="6"/>
      <c r="Z4279" s="6"/>
      <c r="AA4279" s="6"/>
      <c r="AB4279" s="6"/>
      <c r="AC4279" s="6"/>
      <c r="AD4279" s="6"/>
      <c r="AE4279" s="6"/>
      <c r="AF4279" s="6"/>
      <c r="AG4279" s="6"/>
      <c r="AH4279" s="6"/>
      <c r="AI4279" s="6"/>
      <c r="AJ4279" s="6"/>
      <c r="AK4279" s="6"/>
      <c r="AL4279" s="6"/>
      <c r="AM4279" s="6"/>
      <c r="AN4279" s="6"/>
      <c r="AO4279" s="6"/>
      <c r="AP4279" s="6"/>
      <c r="AQ4279" s="21"/>
      <c r="AR4279" s="21"/>
      <c r="AS4279" s="21"/>
      <c r="AT4279" s="6"/>
      <c r="AU4279" s="6"/>
      <c r="AV4279" s="6"/>
      <c r="AW4279" s="6"/>
    </row>
    <row r="4280" spans="1:49" x14ac:dyDescent="0.35">
      <c r="A4280" s="20"/>
      <c r="B4280" s="20"/>
      <c r="C4280" s="20"/>
      <c r="D4280" s="20"/>
      <c r="E4280" s="6"/>
      <c r="F4280" s="6"/>
      <c r="G4280" s="6"/>
      <c r="H4280" s="6"/>
      <c r="I4280" s="6"/>
      <c r="J4280" s="6"/>
      <c r="K4280" s="6"/>
      <c r="L4280" s="6"/>
      <c r="M4280" s="6"/>
      <c r="N4280" s="6"/>
      <c r="O4280" s="6"/>
      <c r="P4280" s="6"/>
      <c r="Q4280" s="6"/>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21"/>
      <c r="AR4280" s="21"/>
      <c r="AS4280" s="21"/>
      <c r="AT4280" s="6"/>
      <c r="AU4280" s="6"/>
      <c r="AV4280" s="6"/>
      <c r="AW4280" s="6"/>
    </row>
    <row r="4281" spans="1:49" x14ac:dyDescent="0.35">
      <c r="A4281" s="20"/>
      <c r="B4281" s="20"/>
      <c r="C4281" s="20"/>
      <c r="D4281" s="20"/>
      <c r="E4281" s="6"/>
      <c r="F4281" s="6"/>
      <c r="G4281" s="6"/>
      <c r="H4281" s="6"/>
      <c r="I4281" s="6"/>
      <c r="J4281" s="6"/>
      <c r="K4281" s="6"/>
      <c r="L4281" s="6"/>
      <c r="M4281" s="6"/>
      <c r="N4281" s="6"/>
      <c r="O4281" s="6"/>
      <c r="P4281" s="6"/>
      <c r="Q4281" s="6"/>
      <c r="R4281" s="6"/>
      <c r="S4281" s="6"/>
      <c r="T4281" s="6"/>
      <c r="U4281" s="6"/>
      <c r="V4281" s="6"/>
      <c r="W4281" s="6"/>
      <c r="X4281" s="6"/>
      <c r="Y4281" s="6"/>
      <c r="Z4281" s="6"/>
      <c r="AA4281" s="6"/>
      <c r="AB4281" s="6"/>
      <c r="AC4281" s="6"/>
      <c r="AD4281" s="6"/>
      <c r="AE4281" s="6"/>
      <c r="AF4281" s="6"/>
      <c r="AG4281" s="6"/>
      <c r="AH4281" s="6"/>
      <c r="AI4281" s="6"/>
      <c r="AJ4281" s="6"/>
      <c r="AK4281" s="6"/>
      <c r="AL4281" s="6"/>
      <c r="AM4281" s="6"/>
      <c r="AN4281" s="6"/>
      <c r="AO4281" s="6"/>
      <c r="AP4281" s="6"/>
      <c r="AQ4281" s="21"/>
      <c r="AR4281" s="21"/>
      <c r="AS4281" s="21"/>
      <c r="AT4281" s="6"/>
      <c r="AU4281" s="6"/>
      <c r="AV4281" s="6"/>
      <c r="AW4281" s="6"/>
    </row>
    <row r="4282" spans="1:49" x14ac:dyDescent="0.35">
      <c r="A4282" s="20"/>
      <c r="B4282" s="20"/>
      <c r="C4282" s="20"/>
      <c r="D4282" s="20"/>
      <c r="E4282" s="6"/>
      <c r="F4282" s="6"/>
      <c r="G4282" s="6"/>
      <c r="H4282" s="6"/>
      <c r="I4282" s="6"/>
      <c r="J4282" s="6"/>
      <c r="K4282" s="6"/>
      <c r="L4282" s="6"/>
      <c r="M4282" s="6"/>
      <c r="N4282" s="6"/>
      <c r="O4282" s="6"/>
      <c r="P4282" s="6"/>
      <c r="Q4282" s="6"/>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21"/>
      <c r="AR4282" s="21"/>
      <c r="AS4282" s="21"/>
      <c r="AT4282" s="6"/>
      <c r="AU4282" s="6"/>
      <c r="AV4282" s="6"/>
      <c r="AW4282" s="6"/>
    </row>
    <row r="4283" spans="1:49" x14ac:dyDescent="0.35">
      <c r="A4283" s="20"/>
      <c r="B4283" s="20"/>
      <c r="C4283" s="20"/>
      <c r="D4283" s="20"/>
      <c r="E4283" s="6"/>
      <c r="F4283" s="6"/>
      <c r="G4283" s="6"/>
      <c r="H4283" s="6"/>
      <c r="I4283" s="6"/>
      <c r="J4283" s="6"/>
      <c r="K4283" s="6"/>
      <c r="L4283" s="6"/>
      <c r="M4283" s="6"/>
      <c r="N4283" s="6"/>
      <c r="O4283" s="6"/>
      <c r="P4283" s="6"/>
      <c r="Q4283" s="6"/>
      <c r="R4283" s="6"/>
      <c r="S4283" s="6"/>
      <c r="T4283" s="6"/>
      <c r="U4283" s="6"/>
      <c r="V4283" s="6"/>
      <c r="W4283" s="6"/>
      <c r="X4283" s="6"/>
      <c r="Y4283" s="6"/>
      <c r="Z4283" s="6"/>
      <c r="AA4283" s="6"/>
      <c r="AB4283" s="6"/>
      <c r="AC4283" s="6"/>
      <c r="AD4283" s="6"/>
      <c r="AE4283" s="6"/>
      <c r="AF4283" s="6"/>
      <c r="AG4283" s="6"/>
      <c r="AH4283" s="6"/>
      <c r="AI4283" s="6"/>
      <c r="AJ4283" s="6"/>
      <c r="AK4283" s="6"/>
      <c r="AL4283" s="6"/>
      <c r="AM4283" s="6"/>
      <c r="AN4283" s="6"/>
      <c r="AO4283" s="6"/>
      <c r="AP4283" s="6"/>
      <c r="AQ4283" s="21"/>
      <c r="AR4283" s="21"/>
      <c r="AS4283" s="21"/>
      <c r="AT4283" s="6"/>
      <c r="AU4283" s="6"/>
      <c r="AV4283" s="6"/>
      <c r="AW4283" s="6"/>
    </row>
    <row r="4284" spans="1:49" x14ac:dyDescent="0.35">
      <c r="A4284" s="20"/>
      <c r="B4284" s="20"/>
      <c r="C4284" s="20"/>
      <c r="D4284" s="20"/>
      <c r="E4284" s="6"/>
      <c r="F4284" s="6"/>
      <c r="G4284" s="6"/>
      <c r="H4284" s="6"/>
      <c r="I4284" s="6"/>
      <c r="J4284" s="6"/>
      <c r="K4284" s="6"/>
      <c r="L4284" s="6"/>
      <c r="M4284" s="6"/>
      <c r="N4284" s="6"/>
      <c r="O4284" s="6"/>
      <c r="P4284" s="6"/>
      <c r="Q4284" s="6"/>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21"/>
      <c r="AR4284" s="21"/>
      <c r="AS4284" s="21"/>
      <c r="AT4284" s="6"/>
      <c r="AU4284" s="6"/>
      <c r="AV4284" s="6"/>
      <c r="AW4284" s="6"/>
    </row>
    <row r="4285" spans="1:49" x14ac:dyDescent="0.35">
      <c r="A4285" s="20"/>
      <c r="B4285" s="20"/>
      <c r="C4285" s="20"/>
      <c r="D4285" s="20"/>
      <c r="E4285" s="6"/>
      <c r="F4285" s="6"/>
      <c r="G4285" s="6"/>
      <c r="H4285" s="6"/>
      <c r="I4285" s="6"/>
      <c r="J4285" s="6"/>
      <c r="K4285" s="6"/>
      <c r="L4285" s="6"/>
      <c r="M4285" s="6"/>
      <c r="N4285" s="6"/>
      <c r="O4285" s="6"/>
      <c r="P4285" s="6"/>
      <c r="Q4285" s="6"/>
      <c r="R4285" s="6"/>
      <c r="S4285" s="6"/>
      <c r="T4285" s="6"/>
      <c r="U4285" s="6"/>
      <c r="V4285" s="6"/>
      <c r="W4285" s="6"/>
      <c r="X4285" s="6"/>
      <c r="Y4285" s="6"/>
      <c r="Z4285" s="6"/>
      <c r="AA4285" s="6"/>
      <c r="AB4285" s="6"/>
      <c r="AC4285" s="6"/>
      <c r="AD4285" s="6"/>
      <c r="AE4285" s="6"/>
      <c r="AF4285" s="6"/>
      <c r="AG4285" s="6"/>
      <c r="AH4285" s="6"/>
      <c r="AI4285" s="6"/>
      <c r="AJ4285" s="6"/>
      <c r="AK4285" s="6"/>
      <c r="AL4285" s="6"/>
      <c r="AM4285" s="6"/>
      <c r="AN4285" s="6"/>
      <c r="AO4285" s="6"/>
      <c r="AP4285" s="6"/>
      <c r="AQ4285" s="21"/>
      <c r="AR4285" s="21"/>
      <c r="AS4285" s="21"/>
      <c r="AT4285" s="6"/>
      <c r="AU4285" s="6"/>
      <c r="AV4285" s="6"/>
      <c r="AW4285" s="6"/>
    </row>
    <row r="4286" spans="1:49" x14ac:dyDescent="0.35">
      <c r="A4286" s="20"/>
      <c r="B4286" s="20"/>
      <c r="C4286" s="20"/>
      <c r="D4286" s="20"/>
      <c r="E4286" s="6"/>
      <c r="F4286" s="6"/>
      <c r="G4286" s="6"/>
      <c r="H4286" s="6"/>
      <c r="I4286" s="6"/>
      <c r="J4286" s="6"/>
      <c r="K4286" s="6"/>
      <c r="L4286" s="6"/>
      <c r="M4286" s="6"/>
      <c r="N4286" s="6"/>
      <c r="O4286" s="6"/>
      <c r="P4286" s="6"/>
      <c r="Q4286" s="6"/>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21"/>
      <c r="AR4286" s="21"/>
      <c r="AS4286" s="21"/>
      <c r="AT4286" s="6"/>
      <c r="AU4286" s="6"/>
      <c r="AV4286" s="6"/>
      <c r="AW4286" s="6"/>
    </row>
    <row r="4287" spans="1:49" x14ac:dyDescent="0.35">
      <c r="A4287" s="20"/>
      <c r="B4287" s="20"/>
      <c r="C4287" s="20"/>
      <c r="D4287" s="20"/>
      <c r="E4287" s="6"/>
      <c r="F4287" s="6"/>
      <c r="G4287" s="6"/>
      <c r="H4287" s="6"/>
      <c r="I4287" s="6"/>
      <c r="J4287" s="6"/>
      <c r="K4287" s="6"/>
      <c r="L4287" s="6"/>
      <c r="M4287" s="6"/>
      <c r="N4287" s="6"/>
      <c r="O4287" s="6"/>
      <c r="P4287" s="6"/>
      <c r="Q4287" s="6"/>
      <c r="R4287" s="6"/>
      <c r="S4287" s="6"/>
      <c r="T4287" s="6"/>
      <c r="U4287" s="6"/>
      <c r="V4287" s="6"/>
      <c r="W4287" s="6"/>
      <c r="X4287" s="6"/>
      <c r="Y4287" s="6"/>
      <c r="Z4287" s="6"/>
      <c r="AA4287" s="6"/>
      <c r="AB4287" s="6"/>
      <c r="AC4287" s="6"/>
      <c r="AD4287" s="6"/>
      <c r="AE4287" s="6"/>
      <c r="AF4287" s="6"/>
      <c r="AG4287" s="6"/>
      <c r="AH4287" s="6"/>
      <c r="AI4287" s="6"/>
      <c r="AJ4287" s="6"/>
      <c r="AK4287" s="6"/>
      <c r="AL4287" s="6"/>
      <c r="AM4287" s="6"/>
      <c r="AN4287" s="6"/>
      <c r="AO4287" s="6"/>
      <c r="AP4287" s="6"/>
      <c r="AQ4287" s="21"/>
      <c r="AR4287" s="21"/>
      <c r="AS4287" s="21"/>
      <c r="AT4287" s="6"/>
      <c r="AU4287" s="6"/>
      <c r="AV4287" s="6"/>
      <c r="AW4287" s="6"/>
    </row>
    <row r="4288" spans="1:49" x14ac:dyDescent="0.35">
      <c r="A4288" s="20"/>
      <c r="B4288" s="20"/>
      <c r="C4288" s="20"/>
      <c r="D4288" s="20"/>
      <c r="E4288" s="6"/>
      <c r="F4288" s="6"/>
      <c r="G4288" s="6"/>
      <c r="H4288" s="6"/>
      <c r="I4288" s="6"/>
      <c r="J4288" s="6"/>
      <c r="K4288" s="6"/>
      <c r="L4288" s="6"/>
      <c r="M4288" s="6"/>
      <c r="N4288" s="6"/>
      <c r="O4288" s="6"/>
      <c r="P4288" s="6"/>
      <c r="Q4288" s="6"/>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21"/>
      <c r="AR4288" s="21"/>
      <c r="AS4288" s="21"/>
      <c r="AT4288" s="6"/>
      <c r="AU4288" s="6"/>
      <c r="AV4288" s="6"/>
      <c r="AW4288" s="6"/>
    </row>
    <row r="4289" spans="1:49" x14ac:dyDescent="0.35">
      <c r="A4289" s="20"/>
      <c r="B4289" s="20"/>
      <c r="C4289" s="20"/>
      <c r="D4289" s="20"/>
      <c r="E4289" s="6"/>
      <c r="F4289" s="6"/>
      <c r="G4289" s="6"/>
      <c r="H4289" s="6"/>
      <c r="I4289" s="6"/>
      <c r="J4289" s="6"/>
      <c r="K4289" s="6"/>
      <c r="L4289" s="6"/>
      <c r="M4289" s="6"/>
      <c r="N4289" s="6"/>
      <c r="O4289" s="6"/>
      <c r="P4289" s="6"/>
      <c r="Q4289" s="6"/>
      <c r="R4289" s="6"/>
      <c r="S4289" s="6"/>
      <c r="T4289" s="6"/>
      <c r="U4289" s="6"/>
      <c r="V4289" s="6"/>
      <c r="W4289" s="6"/>
      <c r="X4289" s="6"/>
      <c r="Y4289" s="6"/>
      <c r="Z4289" s="6"/>
      <c r="AA4289" s="6"/>
      <c r="AB4289" s="6"/>
      <c r="AC4289" s="6"/>
      <c r="AD4289" s="6"/>
      <c r="AE4289" s="6"/>
      <c r="AF4289" s="6"/>
      <c r="AG4289" s="6"/>
      <c r="AH4289" s="6"/>
      <c r="AI4289" s="6"/>
      <c r="AJ4289" s="6"/>
      <c r="AK4289" s="6"/>
      <c r="AL4289" s="6"/>
      <c r="AM4289" s="6"/>
      <c r="AN4289" s="6"/>
      <c r="AO4289" s="6"/>
      <c r="AP4289" s="6"/>
      <c r="AQ4289" s="21"/>
      <c r="AR4289" s="21"/>
      <c r="AS4289" s="21"/>
      <c r="AT4289" s="6"/>
      <c r="AU4289" s="6"/>
      <c r="AV4289" s="6"/>
      <c r="AW4289" s="6"/>
    </row>
    <row r="4290" spans="1:49" x14ac:dyDescent="0.35">
      <c r="A4290" s="20"/>
      <c r="B4290" s="20"/>
      <c r="C4290" s="20"/>
      <c r="D4290" s="20"/>
      <c r="E4290" s="6"/>
      <c r="F4290" s="6"/>
      <c r="G4290" s="6"/>
      <c r="H4290" s="6"/>
      <c r="I4290" s="6"/>
      <c r="J4290" s="6"/>
      <c r="K4290" s="6"/>
      <c r="L4290" s="6"/>
      <c r="M4290" s="6"/>
      <c r="N4290" s="6"/>
      <c r="O4290" s="6"/>
      <c r="P4290" s="6"/>
      <c r="Q4290" s="6"/>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21"/>
      <c r="AR4290" s="21"/>
      <c r="AS4290" s="21"/>
      <c r="AT4290" s="6"/>
      <c r="AU4290" s="6"/>
      <c r="AV4290" s="6"/>
      <c r="AW4290" s="6"/>
    </row>
    <row r="4291" spans="1:49" x14ac:dyDescent="0.35">
      <c r="A4291" s="20"/>
      <c r="B4291" s="20"/>
      <c r="C4291" s="20"/>
      <c r="D4291" s="20"/>
      <c r="E4291" s="6"/>
      <c r="F4291" s="6"/>
      <c r="G4291" s="6"/>
      <c r="H4291" s="6"/>
      <c r="I4291" s="6"/>
      <c r="J4291" s="6"/>
      <c r="K4291" s="6"/>
      <c r="L4291" s="6"/>
      <c r="M4291" s="6"/>
      <c r="N4291" s="6"/>
      <c r="O4291" s="6"/>
      <c r="P4291" s="6"/>
      <c r="Q4291" s="6"/>
      <c r="R4291" s="6"/>
      <c r="S4291" s="6"/>
      <c r="T4291" s="6"/>
      <c r="U4291" s="6"/>
      <c r="V4291" s="6"/>
      <c r="W4291" s="6"/>
      <c r="X4291" s="6"/>
      <c r="Y4291" s="6"/>
      <c r="Z4291" s="6"/>
      <c r="AA4291" s="6"/>
      <c r="AB4291" s="6"/>
      <c r="AC4291" s="6"/>
      <c r="AD4291" s="6"/>
      <c r="AE4291" s="6"/>
      <c r="AF4291" s="6"/>
      <c r="AG4291" s="6"/>
      <c r="AH4291" s="6"/>
      <c r="AI4291" s="6"/>
      <c r="AJ4291" s="6"/>
      <c r="AK4291" s="6"/>
      <c r="AL4291" s="6"/>
      <c r="AM4291" s="6"/>
      <c r="AN4291" s="6"/>
      <c r="AO4291" s="6"/>
      <c r="AP4291" s="6"/>
      <c r="AQ4291" s="21"/>
      <c r="AR4291" s="21"/>
      <c r="AS4291" s="21"/>
      <c r="AT4291" s="6"/>
      <c r="AU4291" s="6"/>
      <c r="AV4291" s="6"/>
      <c r="AW4291" s="6"/>
    </row>
    <row r="4292" spans="1:49" x14ac:dyDescent="0.35">
      <c r="A4292" s="20"/>
      <c r="B4292" s="20"/>
      <c r="C4292" s="20"/>
      <c r="D4292" s="20"/>
      <c r="E4292" s="6"/>
      <c r="F4292" s="6"/>
      <c r="G4292" s="6"/>
      <c r="H4292" s="6"/>
      <c r="I4292" s="6"/>
      <c r="J4292" s="6"/>
      <c r="K4292" s="6"/>
      <c r="L4292" s="6"/>
      <c r="M4292" s="6"/>
      <c r="N4292" s="6"/>
      <c r="O4292" s="6"/>
      <c r="P4292" s="6"/>
      <c r="Q4292" s="6"/>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21"/>
      <c r="AR4292" s="21"/>
      <c r="AS4292" s="21"/>
      <c r="AT4292" s="6"/>
      <c r="AU4292" s="6"/>
      <c r="AV4292" s="6"/>
      <c r="AW4292" s="6"/>
    </row>
    <row r="4293" spans="1:49" x14ac:dyDescent="0.35">
      <c r="A4293" s="20"/>
      <c r="B4293" s="20"/>
      <c r="C4293" s="20"/>
      <c r="D4293" s="20"/>
      <c r="E4293" s="6"/>
      <c r="F4293" s="6"/>
      <c r="G4293" s="6"/>
      <c r="H4293" s="6"/>
      <c r="I4293" s="6"/>
      <c r="J4293" s="6"/>
      <c r="K4293" s="6"/>
      <c r="L4293" s="6"/>
      <c r="M4293" s="6"/>
      <c r="N4293" s="6"/>
      <c r="O4293" s="6"/>
      <c r="P4293" s="6"/>
      <c r="Q4293" s="6"/>
      <c r="R4293" s="6"/>
      <c r="S4293" s="6"/>
      <c r="T4293" s="6"/>
      <c r="U4293" s="6"/>
      <c r="V4293" s="6"/>
      <c r="W4293" s="6"/>
      <c r="X4293" s="6"/>
      <c r="Y4293" s="6"/>
      <c r="Z4293" s="6"/>
      <c r="AA4293" s="6"/>
      <c r="AB4293" s="6"/>
      <c r="AC4293" s="6"/>
      <c r="AD4293" s="6"/>
      <c r="AE4293" s="6"/>
      <c r="AF4293" s="6"/>
      <c r="AG4293" s="6"/>
      <c r="AH4293" s="6"/>
      <c r="AI4293" s="6"/>
      <c r="AJ4293" s="6"/>
      <c r="AK4293" s="6"/>
      <c r="AL4293" s="6"/>
      <c r="AM4293" s="6"/>
      <c r="AN4293" s="6"/>
      <c r="AO4293" s="6"/>
      <c r="AP4293" s="6"/>
      <c r="AQ4293" s="21"/>
      <c r="AR4293" s="21"/>
      <c r="AS4293" s="21"/>
      <c r="AT4293" s="6"/>
      <c r="AU4293" s="6"/>
      <c r="AV4293" s="6"/>
      <c r="AW4293" s="6"/>
    </row>
    <row r="4294" spans="1:49" x14ac:dyDescent="0.35">
      <c r="A4294" s="20"/>
      <c r="B4294" s="20"/>
      <c r="C4294" s="20"/>
      <c r="D4294" s="20"/>
      <c r="E4294" s="6"/>
      <c r="F4294" s="6"/>
      <c r="G4294" s="6"/>
      <c r="H4294" s="6"/>
      <c r="I4294" s="6"/>
      <c r="J4294" s="6"/>
      <c r="K4294" s="6"/>
      <c r="L4294" s="6"/>
      <c r="M4294" s="6"/>
      <c r="N4294" s="6"/>
      <c r="O4294" s="6"/>
      <c r="P4294" s="6"/>
      <c r="Q4294" s="6"/>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21"/>
      <c r="AR4294" s="21"/>
      <c r="AS4294" s="21"/>
      <c r="AT4294" s="6"/>
      <c r="AU4294" s="6"/>
      <c r="AV4294" s="6"/>
      <c r="AW4294" s="6"/>
    </row>
    <row r="4295" spans="1:49" x14ac:dyDescent="0.35">
      <c r="A4295" s="20"/>
      <c r="B4295" s="20"/>
      <c r="C4295" s="20"/>
      <c r="D4295" s="20"/>
      <c r="E4295" s="6"/>
      <c r="F4295" s="6"/>
      <c r="G4295" s="6"/>
      <c r="H4295" s="6"/>
      <c r="I4295" s="6"/>
      <c r="J4295" s="6"/>
      <c r="K4295" s="6"/>
      <c r="L4295" s="6"/>
      <c r="M4295" s="6"/>
      <c r="N4295" s="6"/>
      <c r="O4295" s="6"/>
      <c r="P4295" s="6"/>
      <c r="Q4295" s="6"/>
      <c r="R4295" s="6"/>
      <c r="S4295" s="6"/>
      <c r="T4295" s="6"/>
      <c r="U4295" s="6"/>
      <c r="V4295" s="6"/>
      <c r="W4295" s="6"/>
      <c r="X4295" s="6"/>
      <c r="Y4295" s="6"/>
      <c r="Z4295" s="6"/>
      <c r="AA4295" s="6"/>
      <c r="AB4295" s="6"/>
      <c r="AC4295" s="6"/>
      <c r="AD4295" s="6"/>
      <c r="AE4295" s="6"/>
      <c r="AF4295" s="6"/>
      <c r="AG4295" s="6"/>
      <c r="AH4295" s="6"/>
      <c r="AI4295" s="6"/>
      <c r="AJ4295" s="6"/>
      <c r="AK4295" s="6"/>
      <c r="AL4295" s="6"/>
      <c r="AM4295" s="6"/>
      <c r="AN4295" s="6"/>
      <c r="AO4295" s="6"/>
      <c r="AP4295" s="6"/>
      <c r="AQ4295" s="21"/>
      <c r="AR4295" s="21"/>
      <c r="AS4295" s="21"/>
      <c r="AT4295" s="6"/>
      <c r="AU4295" s="6"/>
      <c r="AV4295" s="6"/>
      <c r="AW4295" s="6"/>
    </row>
    <row r="4296" spans="1:49" x14ac:dyDescent="0.35">
      <c r="A4296" s="20"/>
      <c r="B4296" s="20"/>
      <c r="C4296" s="20"/>
      <c r="D4296" s="20"/>
      <c r="E4296" s="6"/>
      <c r="F4296" s="6"/>
      <c r="G4296" s="6"/>
      <c r="H4296" s="6"/>
      <c r="I4296" s="6"/>
      <c r="J4296" s="6"/>
      <c r="K4296" s="6"/>
      <c r="L4296" s="6"/>
      <c r="M4296" s="6"/>
      <c r="N4296" s="6"/>
      <c r="O4296" s="6"/>
      <c r="P4296" s="6"/>
      <c r="Q4296" s="6"/>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21"/>
      <c r="AR4296" s="21"/>
      <c r="AS4296" s="21"/>
      <c r="AT4296" s="6"/>
      <c r="AU4296" s="6"/>
      <c r="AV4296" s="6"/>
      <c r="AW4296" s="6"/>
    </row>
    <row r="4297" spans="1:49" x14ac:dyDescent="0.35">
      <c r="A4297" s="20"/>
      <c r="B4297" s="20"/>
      <c r="C4297" s="20"/>
      <c r="D4297" s="20"/>
      <c r="E4297" s="6"/>
      <c r="F4297" s="6"/>
      <c r="G4297" s="6"/>
      <c r="H4297" s="6"/>
      <c r="I4297" s="6"/>
      <c r="J4297" s="6"/>
      <c r="K4297" s="6"/>
      <c r="L4297" s="6"/>
      <c r="M4297" s="6"/>
      <c r="N4297" s="6"/>
      <c r="O4297" s="6"/>
      <c r="P4297" s="6"/>
      <c r="Q4297" s="6"/>
      <c r="R4297" s="6"/>
      <c r="S4297" s="6"/>
      <c r="T4297" s="6"/>
      <c r="U4297" s="6"/>
      <c r="V4297" s="6"/>
      <c r="W4297" s="6"/>
      <c r="X4297" s="6"/>
      <c r="Y4297" s="6"/>
      <c r="Z4297" s="6"/>
      <c r="AA4297" s="6"/>
      <c r="AB4297" s="6"/>
      <c r="AC4297" s="6"/>
      <c r="AD4297" s="6"/>
      <c r="AE4297" s="6"/>
      <c r="AF4297" s="6"/>
      <c r="AG4297" s="6"/>
      <c r="AH4297" s="6"/>
      <c r="AI4297" s="6"/>
      <c r="AJ4297" s="6"/>
      <c r="AK4297" s="6"/>
      <c r="AL4297" s="6"/>
      <c r="AM4297" s="6"/>
      <c r="AN4297" s="6"/>
      <c r="AO4297" s="6"/>
      <c r="AP4297" s="6"/>
      <c r="AQ4297" s="21"/>
      <c r="AR4297" s="21"/>
      <c r="AS4297" s="21"/>
      <c r="AT4297" s="6"/>
      <c r="AU4297" s="6"/>
      <c r="AV4297" s="6"/>
      <c r="AW4297" s="6"/>
    </row>
    <row r="4298" spans="1:49" x14ac:dyDescent="0.35">
      <c r="A4298" s="20"/>
      <c r="B4298" s="20"/>
      <c r="C4298" s="20"/>
      <c r="D4298" s="20"/>
      <c r="E4298" s="6"/>
      <c r="F4298" s="6"/>
      <c r="G4298" s="6"/>
      <c r="H4298" s="6"/>
      <c r="I4298" s="6"/>
      <c r="J4298" s="6"/>
      <c r="K4298" s="6"/>
      <c r="L4298" s="6"/>
      <c r="M4298" s="6"/>
      <c r="N4298" s="6"/>
      <c r="O4298" s="6"/>
      <c r="P4298" s="6"/>
      <c r="Q4298" s="6"/>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21"/>
      <c r="AR4298" s="21"/>
      <c r="AS4298" s="21"/>
      <c r="AT4298" s="6"/>
      <c r="AU4298" s="6"/>
      <c r="AV4298" s="6"/>
      <c r="AW4298" s="6"/>
    </row>
    <row r="4299" spans="1:49" x14ac:dyDescent="0.35">
      <c r="A4299" s="20"/>
      <c r="B4299" s="20"/>
      <c r="C4299" s="20"/>
      <c r="D4299" s="20"/>
      <c r="E4299" s="6"/>
      <c r="F4299" s="6"/>
      <c r="G4299" s="6"/>
      <c r="H4299" s="6"/>
      <c r="I4299" s="6"/>
      <c r="J4299" s="6"/>
      <c r="K4299" s="6"/>
      <c r="L4299" s="6"/>
      <c r="M4299" s="6"/>
      <c r="N4299" s="6"/>
      <c r="O4299" s="6"/>
      <c r="P4299" s="6"/>
      <c r="Q4299" s="6"/>
      <c r="R4299" s="6"/>
      <c r="S4299" s="6"/>
      <c r="T4299" s="6"/>
      <c r="U4299" s="6"/>
      <c r="V4299" s="6"/>
      <c r="W4299" s="6"/>
      <c r="X4299" s="6"/>
      <c r="Y4299" s="6"/>
      <c r="Z4299" s="6"/>
      <c r="AA4299" s="6"/>
      <c r="AB4299" s="6"/>
      <c r="AC4299" s="6"/>
      <c r="AD4299" s="6"/>
      <c r="AE4299" s="6"/>
      <c r="AF4299" s="6"/>
      <c r="AG4299" s="6"/>
      <c r="AH4299" s="6"/>
      <c r="AI4299" s="6"/>
      <c r="AJ4299" s="6"/>
      <c r="AK4299" s="6"/>
      <c r="AL4299" s="6"/>
      <c r="AM4299" s="6"/>
      <c r="AN4299" s="6"/>
      <c r="AO4299" s="6"/>
      <c r="AP4299" s="6"/>
      <c r="AQ4299" s="21"/>
      <c r="AR4299" s="21"/>
      <c r="AS4299" s="21"/>
      <c r="AT4299" s="6"/>
      <c r="AU4299" s="6"/>
      <c r="AV4299" s="6"/>
      <c r="AW4299" s="6"/>
    </row>
    <row r="4300" spans="1:49" x14ac:dyDescent="0.35">
      <c r="A4300" s="20"/>
      <c r="B4300" s="20"/>
      <c r="C4300" s="20"/>
      <c r="D4300" s="20"/>
      <c r="E4300" s="6"/>
      <c r="F4300" s="6"/>
      <c r="G4300" s="6"/>
      <c r="H4300" s="6"/>
      <c r="I4300" s="6"/>
      <c r="J4300" s="6"/>
      <c r="K4300" s="6"/>
      <c r="L4300" s="6"/>
      <c r="M4300" s="6"/>
      <c r="N4300" s="6"/>
      <c r="O4300" s="6"/>
      <c r="P4300" s="6"/>
      <c r="Q4300" s="6"/>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21"/>
      <c r="AR4300" s="21"/>
      <c r="AS4300" s="21"/>
      <c r="AT4300" s="6"/>
      <c r="AU4300" s="6"/>
      <c r="AV4300" s="6"/>
      <c r="AW4300" s="6"/>
    </row>
    <row r="4301" spans="1:49" x14ac:dyDescent="0.35">
      <c r="A4301" s="20"/>
      <c r="B4301" s="20"/>
      <c r="C4301" s="20"/>
      <c r="D4301" s="20"/>
      <c r="E4301" s="6"/>
      <c r="F4301" s="6"/>
      <c r="G4301" s="6"/>
      <c r="H4301" s="6"/>
      <c r="I4301" s="6"/>
      <c r="J4301" s="6"/>
      <c r="K4301" s="6"/>
      <c r="L4301" s="6"/>
      <c r="M4301" s="6"/>
      <c r="N4301" s="6"/>
      <c r="O4301" s="6"/>
      <c r="P4301" s="6"/>
      <c r="Q4301" s="6"/>
      <c r="R4301" s="6"/>
      <c r="S4301" s="6"/>
      <c r="T4301" s="6"/>
      <c r="U4301" s="6"/>
      <c r="V4301" s="6"/>
      <c r="W4301" s="6"/>
      <c r="X4301" s="6"/>
      <c r="Y4301" s="6"/>
      <c r="Z4301" s="6"/>
      <c r="AA4301" s="6"/>
      <c r="AB4301" s="6"/>
      <c r="AC4301" s="6"/>
      <c r="AD4301" s="6"/>
      <c r="AE4301" s="6"/>
      <c r="AF4301" s="6"/>
      <c r="AG4301" s="6"/>
      <c r="AH4301" s="6"/>
      <c r="AI4301" s="6"/>
      <c r="AJ4301" s="6"/>
      <c r="AK4301" s="6"/>
      <c r="AL4301" s="6"/>
      <c r="AM4301" s="6"/>
      <c r="AN4301" s="6"/>
      <c r="AO4301" s="6"/>
      <c r="AP4301" s="6"/>
      <c r="AQ4301" s="21"/>
      <c r="AR4301" s="21"/>
      <c r="AS4301" s="21"/>
      <c r="AT4301" s="6"/>
      <c r="AU4301" s="6"/>
      <c r="AV4301" s="6"/>
      <c r="AW4301" s="6"/>
    </row>
    <row r="4302" spans="1:49" x14ac:dyDescent="0.35">
      <c r="A4302" s="20"/>
      <c r="B4302" s="20"/>
      <c r="C4302" s="20"/>
      <c r="D4302" s="20"/>
      <c r="E4302" s="6"/>
      <c r="F4302" s="6"/>
      <c r="G4302" s="6"/>
      <c r="H4302" s="6"/>
      <c r="I4302" s="6"/>
      <c r="J4302" s="6"/>
      <c r="K4302" s="6"/>
      <c r="L4302" s="6"/>
      <c r="M4302" s="6"/>
      <c r="N4302" s="6"/>
      <c r="O4302" s="6"/>
      <c r="P4302" s="6"/>
      <c r="Q4302" s="6"/>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21"/>
      <c r="AR4302" s="21"/>
      <c r="AS4302" s="21"/>
      <c r="AT4302" s="6"/>
      <c r="AU4302" s="6"/>
      <c r="AV4302" s="6"/>
      <c r="AW4302" s="6"/>
    </row>
    <row r="4303" spans="1:49" x14ac:dyDescent="0.35">
      <c r="A4303" s="20"/>
      <c r="B4303" s="20"/>
      <c r="C4303" s="20"/>
      <c r="D4303" s="20"/>
      <c r="E4303" s="6"/>
      <c r="F4303" s="6"/>
      <c r="G4303" s="6"/>
      <c r="H4303" s="6"/>
      <c r="I4303" s="6"/>
      <c r="J4303" s="6"/>
      <c r="K4303" s="6"/>
      <c r="L4303" s="6"/>
      <c r="M4303" s="6"/>
      <c r="N4303" s="6"/>
      <c r="O4303" s="6"/>
      <c r="P4303" s="6"/>
      <c r="Q4303" s="6"/>
      <c r="R4303" s="6"/>
      <c r="S4303" s="6"/>
      <c r="T4303" s="6"/>
      <c r="U4303" s="6"/>
      <c r="V4303" s="6"/>
      <c r="W4303" s="6"/>
      <c r="X4303" s="6"/>
      <c r="Y4303" s="6"/>
      <c r="Z4303" s="6"/>
      <c r="AA4303" s="6"/>
      <c r="AB4303" s="6"/>
      <c r="AC4303" s="6"/>
      <c r="AD4303" s="6"/>
      <c r="AE4303" s="6"/>
      <c r="AF4303" s="6"/>
      <c r="AG4303" s="6"/>
      <c r="AH4303" s="6"/>
      <c r="AI4303" s="6"/>
      <c r="AJ4303" s="6"/>
      <c r="AK4303" s="6"/>
      <c r="AL4303" s="6"/>
      <c r="AM4303" s="6"/>
      <c r="AN4303" s="6"/>
      <c r="AO4303" s="6"/>
      <c r="AP4303" s="6"/>
      <c r="AQ4303" s="21"/>
      <c r="AR4303" s="21"/>
      <c r="AS4303" s="21"/>
      <c r="AT4303" s="6"/>
      <c r="AU4303" s="6"/>
      <c r="AV4303" s="6"/>
      <c r="AW4303" s="6"/>
    </row>
    <row r="4304" spans="1:49" x14ac:dyDescent="0.35">
      <c r="A4304" s="20"/>
      <c r="B4304" s="20"/>
      <c r="C4304" s="20"/>
      <c r="D4304" s="20"/>
      <c r="E4304" s="6"/>
      <c r="F4304" s="6"/>
      <c r="G4304" s="6"/>
      <c r="H4304" s="6"/>
      <c r="I4304" s="6"/>
      <c r="J4304" s="6"/>
      <c r="K4304" s="6"/>
      <c r="L4304" s="6"/>
      <c r="M4304" s="6"/>
      <c r="N4304" s="6"/>
      <c r="O4304" s="6"/>
      <c r="P4304" s="6"/>
      <c r="Q4304" s="6"/>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21"/>
      <c r="AR4304" s="21"/>
      <c r="AS4304" s="21"/>
      <c r="AT4304" s="6"/>
      <c r="AU4304" s="6"/>
      <c r="AV4304" s="6"/>
      <c r="AW4304" s="6"/>
    </row>
    <row r="4305" spans="1:49" x14ac:dyDescent="0.35">
      <c r="A4305" s="20"/>
      <c r="B4305" s="20"/>
      <c r="C4305" s="20"/>
      <c r="D4305" s="20"/>
      <c r="E4305" s="6"/>
      <c r="F4305" s="6"/>
      <c r="G4305" s="6"/>
      <c r="H4305" s="6"/>
      <c r="I4305" s="6"/>
      <c r="J4305" s="6"/>
      <c r="K4305" s="6"/>
      <c r="L4305" s="6"/>
      <c r="M4305" s="6"/>
      <c r="N4305" s="6"/>
      <c r="O4305" s="6"/>
      <c r="P4305" s="6"/>
      <c r="Q4305" s="6"/>
      <c r="R4305" s="6"/>
      <c r="S4305" s="6"/>
      <c r="T4305" s="6"/>
      <c r="U4305" s="6"/>
      <c r="V4305" s="6"/>
      <c r="W4305" s="6"/>
      <c r="X4305" s="6"/>
      <c r="Y4305" s="6"/>
      <c r="Z4305" s="6"/>
      <c r="AA4305" s="6"/>
      <c r="AB4305" s="6"/>
      <c r="AC4305" s="6"/>
      <c r="AD4305" s="6"/>
      <c r="AE4305" s="6"/>
      <c r="AF4305" s="6"/>
      <c r="AG4305" s="6"/>
      <c r="AH4305" s="6"/>
      <c r="AI4305" s="6"/>
      <c r="AJ4305" s="6"/>
      <c r="AK4305" s="6"/>
      <c r="AL4305" s="6"/>
      <c r="AM4305" s="6"/>
      <c r="AN4305" s="6"/>
      <c r="AO4305" s="6"/>
      <c r="AP4305" s="6"/>
      <c r="AQ4305" s="21"/>
      <c r="AR4305" s="21"/>
      <c r="AS4305" s="21"/>
      <c r="AT4305" s="6"/>
      <c r="AU4305" s="6"/>
      <c r="AV4305" s="6"/>
      <c r="AW4305" s="6"/>
    </row>
    <row r="4306" spans="1:49" x14ac:dyDescent="0.35">
      <c r="A4306" s="20"/>
      <c r="B4306" s="20"/>
      <c r="C4306" s="20"/>
      <c r="D4306" s="20"/>
      <c r="E4306" s="6"/>
      <c r="F4306" s="6"/>
      <c r="G4306" s="6"/>
      <c r="H4306" s="6"/>
      <c r="I4306" s="6"/>
      <c r="J4306" s="6"/>
      <c r="K4306" s="6"/>
      <c r="L4306" s="6"/>
      <c r="M4306" s="6"/>
      <c r="N4306" s="6"/>
      <c r="O4306" s="6"/>
      <c r="P4306" s="6"/>
      <c r="Q4306" s="6"/>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21"/>
      <c r="AR4306" s="21"/>
      <c r="AS4306" s="21"/>
      <c r="AT4306" s="6"/>
      <c r="AU4306" s="6"/>
      <c r="AV4306" s="6"/>
      <c r="AW4306" s="6"/>
    </row>
    <row r="4307" spans="1:49" x14ac:dyDescent="0.35">
      <c r="A4307" s="20"/>
      <c r="B4307" s="20"/>
      <c r="C4307" s="20"/>
      <c r="D4307" s="20"/>
      <c r="E4307" s="6"/>
      <c r="F4307" s="6"/>
      <c r="G4307" s="6"/>
      <c r="H4307" s="6"/>
      <c r="I4307" s="6"/>
      <c r="J4307" s="6"/>
      <c r="K4307" s="6"/>
      <c r="L4307" s="6"/>
      <c r="M4307" s="6"/>
      <c r="N4307" s="6"/>
      <c r="O4307" s="6"/>
      <c r="P4307" s="6"/>
      <c r="Q4307" s="6"/>
      <c r="R4307" s="6"/>
      <c r="S4307" s="6"/>
      <c r="T4307" s="6"/>
      <c r="U4307" s="6"/>
      <c r="V4307" s="6"/>
      <c r="W4307" s="6"/>
      <c r="X4307" s="6"/>
      <c r="Y4307" s="6"/>
      <c r="Z4307" s="6"/>
      <c r="AA4307" s="6"/>
      <c r="AB4307" s="6"/>
      <c r="AC4307" s="6"/>
      <c r="AD4307" s="6"/>
      <c r="AE4307" s="6"/>
      <c r="AF4307" s="6"/>
      <c r="AG4307" s="6"/>
      <c r="AH4307" s="6"/>
      <c r="AI4307" s="6"/>
      <c r="AJ4307" s="6"/>
      <c r="AK4307" s="6"/>
      <c r="AL4307" s="6"/>
      <c r="AM4307" s="6"/>
      <c r="AN4307" s="6"/>
      <c r="AO4307" s="6"/>
      <c r="AP4307" s="6"/>
      <c r="AQ4307" s="21"/>
      <c r="AR4307" s="21"/>
      <c r="AS4307" s="21"/>
      <c r="AT4307" s="6"/>
      <c r="AU4307" s="6"/>
      <c r="AV4307" s="6"/>
      <c r="AW4307" s="6"/>
    </row>
    <row r="4308" spans="1:49" x14ac:dyDescent="0.35">
      <c r="A4308" s="20"/>
      <c r="B4308" s="20"/>
      <c r="C4308" s="20"/>
      <c r="D4308" s="20"/>
      <c r="E4308" s="6"/>
      <c r="F4308" s="6"/>
      <c r="G4308" s="6"/>
      <c r="H4308" s="6"/>
      <c r="I4308" s="6"/>
      <c r="J4308" s="6"/>
      <c r="K4308" s="6"/>
      <c r="L4308" s="6"/>
      <c r="M4308" s="6"/>
      <c r="N4308" s="6"/>
      <c r="O4308" s="6"/>
      <c r="P4308" s="6"/>
      <c r="Q4308" s="6"/>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21"/>
      <c r="AR4308" s="21"/>
      <c r="AS4308" s="21"/>
      <c r="AT4308" s="6"/>
      <c r="AU4308" s="6"/>
      <c r="AV4308" s="6"/>
      <c r="AW4308" s="6"/>
    </row>
    <row r="4309" spans="1:49" x14ac:dyDescent="0.35">
      <c r="A4309" s="20"/>
      <c r="B4309" s="20"/>
      <c r="C4309" s="20"/>
      <c r="D4309" s="20"/>
      <c r="E4309" s="6"/>
      <c r="F4309" s="6"/>
      <c r="G4309" s="6"/>
      <c r="H4309" s="6"/>
      <c r="I4309" s="6"/>
      <c r="J4309" s="6"/>
      <c r="K4309" s="6"/>
      <c r="L4309" s="6"/>
      <c r="M4309" s="6"/>
      <c r="N4309" s="6"/>
      <c r="O4309" s="6"/>
      <c r="P4309" s="6"/>
      <c r="Q4309" s="6"/>
      <c r="R4309" s="6"/>
      <c r="S4309" s="6"/>
      <c r="T4309" s="6"/>
      <c r="U4309" s="6"/>
      <c r="V4309" s="6"/>
      <c r="W4309" s="6"/>
      <c r="X4309" s="6"/>
      <c r="Y4309" s="6"/>
      <c r="Z4309" s="6"/>
      <c r="AA4309" s="6"/>
      <c r="AB4309" s="6"/>
      <c r="AC4309" s="6"/>
      <c r="AD4309" s="6"/>
      <c r="AE4309" s="6"/>
      <c r="AF4309" s="6"/>
      <c r="AG4309" s="6"/>
      <c r="AH4309" s="6"/>
      <c r="AI4309" s="6"/>
      <c r="AJ4309" s="6"/>
      <c r="AK4309" s="6"/>
      <c r="AL4309" s="6"/>
      <c r="AM4309" s="6"/>
      <c r="AN4309" s="6"/>
      <c r="AO4309" s="6"/>
      <c r="AP4309" s="6"/>
      <c r="AQ4309" s="21"/>
      <c r="AR4309" s="21"/>
      <c r="AS4309" s="21"/>
      <c r="AT4309" s="6"/>
      <c r="AU4309" s="6"/>
      <c r="AV4309" s="6"/>
      <c r="AW4309" s="6"/>
    </row>
    <row r="4310" spans="1:49" x14ac:dyDescent="0.35">
      <c r="A4310" s="20"/>
      <c r="B4310" s="20"/>
      <c r="C4310" s="20"/>
      <c r="D4310" s="20"/>
      <c r="E4310" s="6"/>
      <c r="F4310" s="6"/>
      <c r="G4310" s="6"/>
      <c r="H4310" s="6"/>
      <c r="I4310" s="6"/>
      <c r="J4310" s="6"/>
      <c r="K4310" s="6"/>
      <c r="L4310" s="6"/>
      <c r="M4310" s="6"/>
      <c r="N4310" s="6"/>
      <c r="O4310" s="6"/>
      <c r="P4310" s="6"/>
      <c r="Q4310" s="6"/>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21"/>
      <c r="AR4310" s="21"/>
      <c r="AS4310" s="21"/>
      <c r="AT4310" s="6"/>
      <c r="AU4310" s="6"/>
      <c r="AV4310" s="6"/>
      <c r="AW4310" s="6"/>
    </row>
    <row r="4311" spans="1:49" x14ac:dyDescent="0.35">
      <c r="A4311" s="20"/>
      <c r="B4311" s="20"/>
      <c r="C4311" s="20"/>
      <c r="D4311" s="20"/>
      <c r="E4311" s="6"/>
      <c r="F4311" s="6"/>
      <c r="G4311" s="6"/>
      <c r="H4311" s="6"/>
      <c r="I4311" s="6"/>
      <c r="J4311" s="6"/>
      <c r="K4311" s="6"/>
      <c r="L4311" s="6"/>
      <c r="M4311" s="6"/>
      <c r="N4311" s="6"/>
      <c r="O4311" s="6"/>
      <c r="P4311" s="6"/>
      <c r="Q4311" s="6"/>
      <c r="R4311" s="6"/>
      <c r="S4311" s="6"/>
      <c r="T4311" s="6"/>
      <c r="U4311" s="6"/>
      <c r="V4311" s="6"/>
      <c r="W4311" s="6"/>
      <c r="X4311" s="6"/>
      <c r="Y4311" s="6"/>
      <c r="Z4311" s="6"/>
      <c r="AA4311" s="6"/>
      <c r="AB4311" s="6"/>
      <c r="AC4311" s="6"/>
      <c r="AD4311" s="6"/>
      <c r="AE4311" s="6"/>
      <c r="AF4311" s="6"/>
      <c r="AG4311" s="6"/>
      <c r="AH4311" s="6"/>
      <c r="AI4311" s="6"/>
      <c r="AJ4311" s="6"/>
      <c r="AK4311" s="6"/>
      <c r="AL4311" s="6"/>
      <c r="AM4311" s="6"/>
      <c r="AN4311" s="6"/>
      <c r="AO4311" s="6"/>
      <c r="AP4311" s="6"/>
      <c r="AQ4311" s="21"/>
      <c r="AR4311" s="21"/>
      <c r="AS4311" s="21"/>
      <c r="AT4311" s="6"/>
      <c r="AU4311" s="6"/>
      <c r="AV4311" s="6"/>
      <c r="AW4311" s="6"/>
    </row>
    <row r="4312" spans="1:49" x14ac:dyDescent="0.35">
      <c r="A4312" s="20"/>
      <c r="B4312" s="20"/>
      <c r="C4312" s="20"/>
      <c r="D4312" s="20"/>
      <c r="E4312" s="6"/>
      <c r="F4312" s="6"/>
      <c r="G4312" s="6"/>
      <c r="H4312" s="6"/>
      <c r="I4312" s="6"/>
      <c r="J4312" s="6"/>
      <c r="K4312" s="6"/>
      <c r="L4312" s="6"/>
      <c r="M4312" s="6"/>
      <c r="N4312" s="6"/>
      <c r="O4312" s="6"/>
      <c r="P4312" s="6"/>
      <c r="Q4312" s="6"/>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21"/>
      <c r="AR4312" s="21"/>
      <c r="AS4312" s="21"/>
      <c r="AT4312" s="6"/>
      <c r="AU4312" s="6"/>
      <c r="AV4312" s="6"/>
      <c r="AW4312" s="6"/>
    </row>
    <row r="4313" spans="1:49" x14ac:dyDescent="0.35">
      <c r="A4313" s="20"/>
      <c r="B4313" s="20"/>
      <c r="C4313" s="20"/>
      <c r="D4313" s="20"/>
      <c r="E4313" s="6"/>
      <c r="F4313" s="6"/>
      <c r="G4313" s="6"/>
      <c r="H4313" s="6"/>
      <c r="I4313" s="6"/>
      <c r="J4313" s="6"/>
      <c r="K4313" s="6"/>
      <c r="L4313" s="6"/>
      <c r="M4313" s="6"/>
      <c r="N4313" s="6"/>
      <c r="O4313" s="6"/>
      <c r="P4313" s="6"/>
      <c r="Q4313" s="6"/>
      <c r="R4313" s="6"/>
      <c r="S4313" s="6"/>
      <c r="T4313" s="6"/>
      <c r="U4313" s="6"/>
      <c r="V4313" s="6"/>
      <c r="W4313" s="6"/>
      <c r="X4313" s="6"/>
      <c r="Y4313" s="6"/>
      <c r="Z4313" s="6"/>
      <c r="AA4313" s="6"/>
      <c r="AB4313" s="6"/>
      <c r="AC4313" s="6"/>
      <c r="AD4313" s="6"/>
      <c r="AE4313" s="6"/>
      <c r="AF4313" s="6"/>
      <c r="AG4313" s="6"/>
      <c r="AH4313" s="6"/>
      <c r="AI4313" s="6"/>
      <c r="AJ4313" s="6"/>
      <c r="AK4313" s="6"/>
      <c r="AL4313" s="6"/>
      <c r="AM4313" s="6"/>
      <c r="AN4313" s="6"/>
      <c r="AO4313" s="6"/>
      <c r="AP4313" s="6"/>
      <c r="AQ4313" s="21"/>
      <c r="AR4313" s="21"/>
      <c r="AS4313" s="21"/>
      <c r="AT4313" s="6"/>
      <c r="AU4313" s="6"/>
      <c r="AV4313" s="6"/>
      <c r="AW4313" s="6"/>
    </row>
    <row r="4314" spans="1:49" x14ac:dyDescent="0.35">
      <c r="A4314" s="20"/>
      <c r="B4314" s="20"/>
      <c r="C4314" s="20"/>
      <c r="D4314" s="20"/>
      <c r="E4314" s="6"/>
      <c r="F4314" s="6"/>
      <c r="G4314" s="6"/>
      <c r="H4314" s="6"/>
      <c r="I4314" s="6"/>
      <c r="J4314" s="6"/>
      <c r="K4314" s="6"/>
      <c r="L4314" s="6"/>
      <c r="M4314" s="6"/>
      <c r="N4314" s="6"/>
      <c r="O4314" s="6"/>
      <c r="P4314" s="6"/>
      <c r="Q4314" s="6"/>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21"/>
      <c r="AR4314" s="21"/>
      <c r="AS4314" s="21"/>
      <c r="AT4314" s="6"/>
      <c r="AU4314" s="6"/>
      <c r="AV4314" s="6"/>
      <c r="AW4314" s="6"/>
    </row>
    <row r="4315" spans="1:49" x14ac:dyDescent="0.35">
      <c r="A4315" s="20"/>
      <c r="B4315" s="20"/>
      <c r="C4315" s="20"/>
      <c r="D4315" s="20"/>
      <c r="E4315" s="6"/>
      <c r="F4315" s="6"/>
      <c r="G4315" s="6"/>
      <c r="H4315" s="6"/>
      <c r="I4315" s="6"/>
      <c r="J4315" s="6"/>
      <c r="K4315" s="6"/>
      <c r="L4315" s="6"/>
      <c r="M4315" s="6"/>
      <c r="N4315" s="6"/>
      <c r="O4315" s="6"/>
      <c r="P4315" s="6"/>
      <c r="Q4315" s="6"/>
      <c r="R4315" s="6"/>
      <c r="S4315" s="6"/>
      <c r="T4315" s="6"/>
      <c r="U4315" s="6"/>
      <c r="V4315" s="6"/>
      <c r="W4315" s="6"/>
      <c r="X4315" s="6"/>
      <c r="Y4315" s="6"/>
      <c r="Z4315" s="6"/>
      <c r="AA4315" s="6"/>
      <c r="AB4315" s="6"/>
      <c r="AC4315" s="6"/>
      <c r="AD4315" s="6"/>
      <c r="AE4315" s="6"/>
      <c r="AF4315" s="6"/>
      <c r="AG4315" s="6"/>
      <c r="AH4315" s="6"/>
      <c r="AI4315" s="6"/>
      <c r="AJ4315" s="6"/>
      <c r="AK4315" s="6"/>
      <c r="AL4315" s="6"/>
      <c r="AM4315" s="6"/>
      <c r="AN4315" s="6"/>
      <c r="AO4315" s="6"/>
      <c r="AP4315" s="6"/>
      <c r="AQ4315" s="21"/>
      <c r="AR4315" s="21"/>
      <c r="AS4315" s="21"/>
      <c r="AT4315" s="6"/>
      <c r="AU4315" s="6"/>
      <c r="AV4315" s="6"/>
      <c r="AW4315" s="6"/>
    </row>
    <row r="4316" spans="1:49" x14ac:dyDescent="0.35">
      <c r="A4316" s="20"/>
      <c r="B4316" s="20"/>
      <c r="C4316" s="20"/>
      <c r="D4316" s="20"/>
      <c r="E4316" s="6"/>
      <c r="F4316" s="6"/>
      <c r="G4316" s="6"/>
      <c r="H4316" s="6"/>
      <c r="I4316" s="6"/>
      <c r="J4316" s="6"/>
      <c r="K4316" s="6"/>
      <c r="L4316" s="6"/>
      <c r="M4316" s="6"/>
      <c r="N4316" s="6"/>
      <c r="O4316" s="6"/>
      <c r="P4316" s="6"/>
      <c r="Q4316" s="6"/>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21"/>
      <c r="AR4316" s="21"/>
      <c r="AS4316" s="21"/>
      <c r="AT4316" s="6"/>
      <c r="AU4316" s="6"/>
      <c r="AV4316" s="6"/>
      <c r="AW4316" s="6"/>
    </row>
    <row r="4317" spans="1:49" x14ac:dyDescent="0.35">
      <c r="A4317" s="20"/>
      <c r="B4317" s="20"/>
      <c r="C4317" s="20"/>
      <c r="D4317" s="20"/>
      <c r="E4317" s="6"/>
      <c r="F4317" s="6"/>
      <c r="G4317" s="6"/>
      <c r="H4317" s="6"/>
      <c r="I4317" s="6"/>
      <c r="J4317" s="6"/>
      <c r="K4317" s="6"/>
      <c r="L4317" s="6"/>
      <c r="M4317" s="6"/>
      <c r="N4317" s="6"/>
      <c r="O4317" s="6"/>
      <c r="P4317" s="6"/>
      <c r="Q4317" s="6"/>
      <c r="R4317" s="6"/>
      <c r="S4317" s="6"/>
      <c r="T4317" s="6"/>
      <c r="U4317" s="6"/>
      <c r="V4317" s="6"/>
      <c r="W4317" s="6"/>
      <c r="X4317" s="6"/>
      <c r="Y4317" s="6"/>
      <c r="Z4317" s="6"/>
      <c r="AA4317" s="6"/>
      <c r="AB4317" s="6"/>
      <c r="AC4317" s="6"/>
      <c r="AD4317" s="6"/>
      <c r="AE4317" s="6"/>
      <c r="AF4317" s="6"/>
      <c r="AG4317" s="6"/>
      <c r="AH4317" s="6"/>
      <c r="AI4317" s="6"/>
      <c r="AJ4317" s="6"/>
      <c r="AK4317" s="6"/>
      <c r="AL4317" s="6"/>
      <c r="AM4317" s="6"/>
      <c r="AN4317" s="6"/>
      <c r="AO4317" s="6"/>
      <c r="AP4317" s="6"/>
      <c r="AQ4317" s="21"/>
      <c r="AR4317" s="21"/>
      <c r="AS4317" s="21"/>
      <c r="AT4317" s="6"/>
      <c r="AU4317" s="6"/>
      <c r="AV4317" s="6"/>
      <c r="AW4317" s="6"/>
    </row>
    <row r="4318" spans="1:49" x14ac:dyDescent="0.35">
      <c r="A4318" s="20"/>
      <c r="B4318" s="20"/>
      <c r="C4318" s="20"/>
      <c r="D4318" s="20"/>
      <c r="E4318" s="6"/>
      <c r="F4318" s="6"/>
      <c r="G4318" s="6"/>
      <c r="H4318" s="6"/>
      <c r="I4318" s="6"/>
      <c r="J4318" s="6"/>
      <c r="K4318" s="6"/>
      <c r="L4318" s="6"/>
      <c r="M4318" s="6"/>
      <c r="N4318" s="6"/>
      <c r="O4318" s="6"/>
      <c r="P4318" s="6"/>
      <c r="Q4318" s="6"/>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21"/>
      <c r="AR4318" s="21"/>
      <c r="AS4318" s="21"/>
      <c r="AT4318" s="6"/>
      <c r="AU4318" s="6"/>
      <c r="AV4318" s="6"/>
      <c r="AW4318" s="6"/>
    </row>
    <row r="4319" spans="1:49" x14ac:dyDescent="0.35">
      <c r="A4319" s="20"/>
      <c r="B4319" s="20"/>
      <c r="C4319" s="20"/>
      <c r="D4319" s="20"/>
      <c r="E4319" s="6"/>
      <c r="F4319" s="6"/>
      <c r="G4319" s="6"/>
      <c r="H4319" s="6"/>
      <c r="I4319" s="6"/>
      <c r="J4319" s="6"/>
      <c r="K4319" s="6"/>
      <c r="L4319" s="6"/>
      <c r="M4319" s="6"/>
      <c r="N4319" s="6"/>
      <c r="O4319" s="6"/>
      <c r="P4319" s="6"/>
      <c r="Q4319" s="6"/>
      <c r="R4319" s="6"/>
      <c r="S4319" s="6"/>
      <c r="T4319" s="6"/>
      <c r="U4319" s="6"/>
      <c r="V4319" s="6"/>
      <c r="W4319" s="6"/>
      <c r="X4319" s="6"/>
      <c r="Y4319" s="6"/>
      <c r="Z4319" s="6"/>
      <c r="AA4319" s="6"/>
      <c r="AB4319" s="6"/>
      <c r="AC4319" s="6"/>
      <c r="AD4319" s="6"/>
      <c r="AE4319" s="6"/>
      <c r="AF4319" s="6"/>
      <c r="AG4319" s="6"/>
      <c r="AH4319" s="6"/>
      <c r="AI4319" s="6"/>
      <c r="AJ4319" s="6"/>
      <c r="AK4319" s="6"/>
      <c r="AL4319" s="6"/>
      <c r="AM4319" s="6"/>
      <c r="AN4319" s="6"/>
      <c r="AO4319" s="6"/>
      <c r="AP4319" s="6"/>
      <c r="AQ4319" s="21"/>
      <c r="AR4319" s="21"/>
      <c r="AS4319" s="21"/>
      <c r="AT4319" s="6"/>
      <c r="AU4319" s="6"/>
      <c r="AV4319" s="6"/>
      <c r="AW4319" s="6"/>
    </row>
    <row r="4320" spans="1:49" x14ac:dyDescent="0.35">
      <c r="A4320" s="20"/>
      <c r="B4320" s="20"/>
      <c r="C4320" s="20"/>
      <c r="D4320" s="20"/>
      <c r="E4320" s="6"/>
      <c r="F4320" s="6"/>
      <c r="G4320" s="6"/>
      <c r="H4320" s="6"/>
      <c r="I4320" s="6"/>
      <c r="J4320" s="6"/>
      <c r="K4320" s="6"/>
      <c r="L4320" s="6"/>
      <c r="M4320" s="6"/>
      <c r="N4320" s="6"/>
      <c r="O4320" s="6"/>
      <c r="P4320" s="6"/>
      <c r="Q4320" s="6"/>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21"/>
      <c r="AR4320" s="21"/>
      <c r="AS4320" s="21"/>
      <c r="AT4320" s="6"/>
      <c r="AU4320" s="6"/>
      <c r="AV4320" s="6"/>
      <c r="AW4320" s="6"/>
    </row>
    <row r="4321" spans="1:49" x14ac:dyDescent="0.35">
      <c r="A4321" s="20"/>
      <c r="B4321" s="20"/>
      <c r="C4321" s="20"/>
      <c r="D4321" s="20"/>
      <c r="E4321" s="6"/>
      <c r="F4321" s="6"/>
      <c r="G4321" s="6"/>
      <c r="H4321" s="6"/>
      <c r="I4321" s="6"/>
      <c r="J4321" s="6"/>
      <c r="K4321" s="6"/>
      <c r="L4321" s="6"/>
      <c r="M4321" s="6"/>
      <c r="N4321" s="6"/>
      <c r="O4321" s="6"/>
      <c r="P4321" s="6"/>
      <c r="Q4321" s="6"/>
      <c r="R4321" s="6"/>
      <c r="S4321" s="6"/>
      <c r="T4321" s="6"/>
      <c r="U4321" s="6"/>
      <c r="V4321" s="6"/>
      <c r="W4321" s="6"/>
      <c r="X4321" s="6"/>
      <c r="Y4321" s="6"/>
      <c r="Z4321" s="6"/>
      <c r="AA4321" s="6"/>
      <c r="AB4321" s="6"/>
      <c r="AC4321" s="6"/>
      <c r="AD4321" s="6"/>
      <c r="AE4321" s="6"/>
      <c r="AF4321" s="6"/>
      <c r="AG4321" s="6"/>
      <c r="AH4321" s="6"/>
      <c r="AI4321" s="6"/>
      <c r="AJ4321" s="6"/>
      <c r="AK4321" s="6"/>
      <c r="AL4321" s="6"/>
      <c r="AM4321" s="6"/>
      <c r="AN4321" s="6"/>
      <c r="AO4321" s="6"/>
      <c r="AP4321" s="6"/>
      <c r="AQ4321" s="21"/>
      <c r="AR4321" s="21"/>
      <c r="AS4321" s="21"/>
      <c r="AT4321" s="6"/>
      <c r="AU4321" s="6"/>
      <c r="AV4321" s="6"/>
      <c r="AW4321" s="6"/>
    </row>
    <row r="4322" spans="1:49" x14ac:dyDescent="0.35">
      <c r="A4322" s="20"/>
      <c r="B4322" s="20"/>
      <c r="C4322" s="20"/>
      <c r="D4322" s="20"/>
      <c r="E4322" s="6"/>
      <c r="F4322" s="6"/>
      <c r="G4322" s="6"/>
      <c r="H4322" s="6"/>
      <c r="I4322" s="6"/>
      <c r="J4322" s="6"/>
      <c r="K4322" s="6"/>
      <c r="L4322" s="6"/>
      <c r="M4322" s="6"/>
      <c r="N4322" s="6"/>
      <c r="O4322" s="6"/>
      <c r="P4322" s="6"/>
      <c r="Q4322" s="6"/>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21"/>
      <c r="AR4322" s="21"/>
      <c r="AS4322" s="21"/>
      <c r="AT4322" s="6"/>
      <c r="AU4322" s="6"/>
      <c r="AV4322" s="6"/>
      <c r="AW4322" s="6"/>
    </row>
    <row r="4323" spans="1:49" x14ac:dyDescent="0.35">
      <c r="A4323" s="20"/>
      <c r="B4323" s="20"/>
      <c r="C4323" s="20"/>
      <c r="D4323" s="20"/>
      <c r="E4323" s="6"/>
      <c r="F4323" s="6"/>
      <c r="G4323" s="6"/>
      <c r="H4323" s="6"/>
      <c r="I4323" s="6"/>
      <c r="J4323" s="6"/>
      <c r="K4323" s="6"/>
      <c r="L4323" s="6"/>
      <c r="M4323" s="6"/>
      <c r="N4323" s="6"/>
      <c r="O4323" s="6"/>
      <c r="P4323" s="6"/>
      <c r="Q4323" s="6"/>
      <c r="R4323" s="6"/>
      <c r="S4323" s="6"/>
      <c r="T4323" s="6"/>
      <c r="U4323" s="6"/>
      <c r="V4323" s="6"/>
      <c r="W4323" s="6"/>
      <c r="X4323" s="6"/>
      <c r="Y4323" s="6"/>
      <c r="Z4323" s="6"/>
      <c r="AA4323" s="6"/>
      <c r="AB4323" s="6"/>
      <c r="AC4323" s="6"/>
      <c r="AD4323" s="6"/>
      <c r="AE4323" s="6"/>
      <c r="AF4323" s="6"/>
      <c r="AG4323" s="6"/>
      <c r="AH4323" s="6"/>
      <c r="AI4323" s="6"/>
      <c r="AJ4323" s="6"/>
      <c r="AK4323" s="6"/>
      <c r="AL4323" s="6"/>
      <c r="AM4323" s="6"/>
      <c r="AN4323" s="6"/>
      <c r="AO4323" s="6"/>
      <c r="AP4323" s="6"/>
      <c r="AQ4323" s="21"/>
      <c r="AR4323" s="21"/>
      <c r="AS4323" s="21"/>
      <c r="AT4323" s="6"/>
      <c r="AU4323" s="6"/>
      <c r="AV4323" s="6"/>
      <c r="AW4323" s="6"/>
    </row>
    <row r="4324" spans="1:49" x14ac:dyDescent="0.35">
      <c r="A4324" s="20"/>
      <c r="B4324" s="20"/>
      <c r="C4324" s="20"/>
      <c r="D4324" s="20"/>
      <c r="E4324" s="6"/>
      <c r="F4324" s="6"/>
      <c r="G4324" s="6"/>
      <c r="H4324" s="6"/>
      <c r="I4324" s="6"/>
      <c r="J4324" s="6"/>
      <c r="K4324" s="6"/>
      <c r="L4324" s="6"/>
      <c r="M4324" s="6"/>
      <c r="N4324" s="6"/>
      <c r="O4324" s="6"/>
      <c r="P4324" s="6"/>
      <c r="Q4324" s="6"/>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21"/>
      <c r="AR4324" s="21"/>
      <c r="AS4324" s="21"/>
      <c r="AT4324" s="6"/>
      <c r="AU4324" s="6"/>
      <c r="AV4324" s="6"/>
      <c r="AW4324" s="6"/>
    </row>
    <row r="4325" spans="1:49" x14ac:dyDescent="0.35">
      <c r="A4325" s="20"/>
      <c r="B4325" s="20"/>
      <c r="C4325" s="20"/>
      <c r="D4325" s="20"/>
      <c r="E4325" s="6"/>
      <c r="F4325" s="6"/>
      <c r="G4325" s="6"/>
      <c r="H4325" s="6"/>
      <c r="I4325" s="6"/>
      <c r="J4325" s="6"/>
      <c r="K4325" s="6"/>
      <c r="L4325" s="6"/>
      <c r="M4325" s="6"/>
      <c r="N4325" s="6"/>
      <c r="O4325" s="6"/>
      <c r="P4325" s="6"/>
      <c r="Q4325" s="6"/>
      <c r="R4325" s="6"/>
      <c r="S4325" s="6"/>
      <c r="T4325" s="6"/>
      <c r="U4325" s="6"/>
      <c r="V4325" s="6"/>
      <c r="W4325" s="6"/>
      <c r="X4325" s="6"/>
      <c r="Y4325" s="6"/>
      <c r="Z4325" s="6"/>
      <c r="AA4325" s="6"/>
      <c r="AB4325" s="6"/>
      <c r="AC4325" s="6"/>
      <c r="AD4325" s="6"/>
      <c r="AE4325" s="6"/>
      <c r="AF4325" s="6"/>
      <c r="AG4325" s="6"/>
      <c r="AH4325" s="6"/>
      <c r="AI4325" s="6"/>
      <c r="AJ4325" s="6"/>
      <c r="AK4325" s="6"/>
      <c r="AL4325" s="6"/>
      <c r="AM4325" s="6"/>
      <c r="AN4325" s="6"/>
      <c r="AO4325" s="6"/>
      <c r="AP4325" s="6"/>
      <c r="AQ4325" s="21"/>
      <c r="AR4325" s="21"/>
      <c r="AS4325" s="21"/>
      <c r="AT4325" s="6"/>
      <c r="AU4325" s="6"/>
      <c r="AV4325" s="6"/>
      <c r="AW4325" s="6"/>
    </row>
    <row r="4326" spans="1:49" x14ac:dyDescent="0.35">
      <c r="A4326" s="20"/>
      <c r="B4326" s="20"/>
      <c r="C4326" s="20"/>
      <c r="D4326" s="20"/>
      <c r="E4326" s="6"/>
      <c r="F4326" s="6"/>
      <c r="G4326" s="6"/>
      <c r="H4326" s="6"/>
      <c r="I4326" s="6"/>
      <c r="J4326" s="6"/>
      <c r="K4326" s="6"/>
      <c r="L4326" s="6"/>
      <c r="M4326" s="6"/>
      <c r="N4326" s="6"/>
      <c r="O4326" s="6"/>
      <c r="P4326" s="6"/>
      <c r="Q4326" s="6"/>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21"/>
      <c r="AR4326" s="21"/>
      <c r="AS4326" s="21"/>
      <c r="AT4326" s="6"/>
      <c r="AU4326" s="6"/>
      <c r="AV4326" s="6"/>
      <c r="AW4326" s="6"/>
    </row>
    <row r="4327" spans="1:49" x14ac:dyDescent="0.35">
      <c r="A4327" s="20"/>
      <c r="B4327" s="20"/>
      <c r="C4327" s="20"/>
      <c r="D4327" s="20"/>
      <c r="E4327" s="6"/>
      <c r="F4327" s="6"/>
      <c r="G4327" s="6"/>
      <c r="H4327" s="6"/>
      <c r="I4327" s="6"/>
      <c r="J4327" s="6"/>
      <c r="K4327" s="6"/>
      <c r="L4327" s="6"/>
      <c r="M4327" s="6"/>
      <c r="N4327" s="6"/>
      <c r="O4327" s="6"/>
      <c r="P4327" s="6"/>
      <c r="Q4327" s="6"/>
      <c r="R4327" s="6"/>
      <c r="S4327" s="6"/>
      <c r="T4327" s="6"/>
      <c r="U4327" s="6"/>
      <c r="V4327" s="6"/>
      <c r="W4327" s="6"/>
      <c r="X4327" s="6"/>
      <c r="Y4327" s="6"/>
      <c r="Z4327" s="6"/>
      <c r="AA4327" s="6"/>
      <c r="AB4327" s="6"/>
      <c r="AC4327" s="6"/>
      <c r="AD4327" s="6"/>
      <c r="AE4327" s="6"/>
      <c r="AF4327" s="6"/>
      <c r="AG4327" s="6"/>
      <c r="AH4327" s="6"/>
      <c r="AI4327" s="6"/>
      <c r="AJ4327" s="6"/>
      <c r="AK4327" s="6"/>
      <c r="AL4327" s="6"/>
      <c r="AM4327" s="6"/>
      <c r="AN4327" s="6"/>
      <c r="AO4327" s="6"/>
      <c r="AP4327" s="6"/>
      <c r="AQ4327" s="21"/>
      <c r="AR4327" s="21"/>
      <c r="AS4327" s="21"/>
      <c r="AT4327" s="6"/>
      <c r="AU4327" s="6"/>
      <c r="AV4327" s="6"/>
      <c r="AW4327" s="6"/>
    </row>
    <row r="4328" spans="1:49" x14ac:dyDescent="0.35">
      <c r="A4328" s="20"/>
      <c r="B4328" s="20"/>
      <c r="C4328" s="20"/>
      <c r="D4328" s="20"/>
      <c r="E4328" s="6"/>
      <c r="F4328" s="6"/>
      <c r="G4328" s="6"/>
      <c r="H4328" s="6"/>
      <c r="I4328" s="6"/>
      <c r="J4328" s="6"/>
      <c r="K4328" s="6"/>
      <c r="L4328" s="6"/>
      <c r="M4328" s="6"/>
      <c r="N4328" s="6"/>
      <c r="O4328" s="6"/>
      <c r="P4328" s="6"/>
      <c r="Q4328" s="6"/>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21"/>
      <c r="AR4328" s="21"/>
      <c r="AS4328" s="21"/>
      <c r="AT4328" s="6"/>
      <c r="AU4328" s="6"/>
      <c r="AV4328" s="6"/>
      <c r="AW4328" s="6"/>
    </row>
    <row r="4329" spans="1:49" x14ac:dyDescent="0.35">
      <c r="A4329" s="20"/>
      <c r="B4329" s="20"/>
      <c r="C4329" s="20"/>
      <c r="D4329" s="20"/>
      <c r="E4329" s="6"/>
      <c r="F4329" s="6"/>
      <c r="G4329" s="6"/>
      <c r="H4329" s="6"/>
      <c r="I4329" s="6"/>
      <c r="J4329" s="6"/>
      <c r="K4329" s="6"/>
      <c r="L4329" s="6"/>
      <c r="M4329" s="6"/>
      <c r="N4329" s="6"/>
      <c r="O4329" s="6"/>
      <c r="P4329" s="6"/>
      <c r="Q4329" s="6"/>
      <c r="R4329" s="6"/>
      <c r="S4329" s="6"/>
      <c r="T4329" s="6"/>
      <c r="U4329" s="6"/>
      <c r="V4329" s="6"/>
      <c r="W4329" s="6"/>
      <c r="X4329" s="6"/>
      <c r="Y4329" s="6"/>
      <c r="Z4329" s="6"/>
      <c r="AA4329" s="6"/>
      <c r="AB4329" s="6"/>
      <c r="AC4329" s="6"/>
      <c r="AD4329" s="6"/>
      <c r="AE4329" s="6"/>
      <c r="AF4329" s="6"/>
      <c r="AG4329" s="6"/>
      <c r="AH4329" s="6"/>
      <c r="AI4329" s="6"/>
      <c r="AJ4329" s="6"/>
      <c r="AK4329" s="6"/>
      <c r="AL4329" s="6"/>
      <c r="AM4329" s="6"/>
      <c r="AN4329" s="6"/>
      <c r="AO4329" s="6"/>
      <c r="AP4329" s="6"/>
      <c r="AQ4329" s="21"/>
      <c r="AR4329" s="21"/>
      <c r="AS4329" s="21"/>
      <c r="AT4329" s="6"/>
      <c r="AU4329" s="6"/>
      <c r="AV4329" s="6"/>
      <c r="AW4329" s="6"/>
    </row>
    <row r="4330" spans="1:49" x14ac:dyDescent="0.35">
      <c r="A4330" s="20"/>
      <c r="B4330" s="20"/>
      <c r="C4330" s="20"/>
      <c r="D4330" s="20"/>
      <c r="E4330" s="6"/>
      <c r="F4330" s="6"/>
      <c r="G4330" s="6"/>
      <c r="H4330" s="6"/>
      <c r="I4330" s="6"/>
      <c r="J4330" s="6"/>
      <c r="K4330" s="6"/>
      <c r="L4330" s="6"/>
      <c r="M4330" s="6"/>
      <c r="N4330" s="6"/>
      <c r="O4330" s="6"/>
      <c r="P4330" s="6"/>
      <c r="Q4330" s="6"/>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21"/>
      <c r="AR4330" s="21"/>
      <c r="AS4330" s="21"/>
      <c r="AT4330" s="6"/>
      <c r="AU4330" s="6"/>
      <c r="AV4330" s="6"/>
      <c r="AW4330" s="6"/>
    </row>
    <row r="4331" spans="1:49" x14ac:dyDescent="0.35">
      <c r="A4331" s="20"/>
      <c r="B4331" s="20"/>
      <c r="C4331" s="20"/>
      <c r="D4331" s="20"/>
      <c r="E4331" s="6"/>
      <c r="F4331" s="6"/>
      <c r="G4331" s="6"/>
      <c r="H4331" s="6"/>
      <c r="I4331" s="6"/>
      <c r="J4331" s="6"/>
      <c r="K4331" s="6"/>
      <c r="L4331" s="6"/>
      <c r="M4331" s="6"/>
      <c r="N4331" s="6"/>
      <c r="O4331" s="6"/>
      <c r="P4331" s="6"/>
      <c r="Q4331" s="6"/>
      <c r="R4331" s="6"/>
      <c r="S4331" s="6"/>
      <c r="T4331" s="6"/>
      <c r="U4331" s="6"/>
      <c r="V4331" s="6"/>
      <c r="W4331" s="6"/>
      <c r="X4331" s="6"/>
      <c r="Y4331" s="6"/>
      <c r="Z4331" s="6"/>
      <c r="AA4331" s="6"/>
      <c r="AB4331" s="6"/>
      <c r="AC4331" s="6"/>
      <c r="AD4331" s="6"/>
      <c r="AE4331" s="6"/>
      <c r="AF4331" s="6"/>
      <c r="AG4331" s="6"/>
      <c r="AH4331" s="6"/>
      <c r="AI4331" s="6"/>
      <c r="AJ4331" s="6"/>
      <c r="AK4331" s="6"/>
      <c r="AL4331" s="6"/>
      <c r="AM4331" s="6"/>
      <c r="AN4331" s="6"/>
      <c r="AO4331" s="6"/>
      <c r="AP4331" s="6"/>
      <c r="AQ4331" s="21"/>
      <c r="AR4331" s="21"/>
      <c r="AS4331" s="21"/>
      <c r="AT4331" s="6"/>
      <c r="AU4331" s="6"/>
      <c r="AV4331" s="6"/>
      <c r="AW4331" s="6"/>
    </row>
    <row r="4332" spans="1:49" x14ac:dyDescent="0.35">
      <c r="A4332" s="20"/>
      <c r="B4332" s="20"/>
      <c r="C4332" s="20"/>
      <c r="D4332" s="20"/>
      <c r="E4332" s="6"/>
      <c r="F4332" s="6"/>
      <c r="G4332" s="6"/>
      <c r="H4332" s="6"/>
      <c r="I4332" s="6"/>
      <c r="J4332" s="6"/>
      <c r="K4332" s="6"/>
      <c r="L4332" s="6"/>
      <c r="M4332" s="6"/>
      <c r="N4332" s="6"/>
      <c r="O4332" s="6"/>
      <c r="P4332" s="6"/>
      <c r="Q4332" s="6"/>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21"/>
      <c r="AR4332" s="21"/>
      <c r="AS4332" s="21"/>
      <c r="AT4332" s="6"/>
      <c r="AU4332" s="6"/>
      <c r="AV4332" s="6"/>
      <c r="AW4332" s="6"/>
    </row>
    <row r="4333" spans="1:49" x14ac:dyDescent="0.35">
      <c r="A4333" s="20"/>
      <c r="B4333" s="20"/>
      <c r="C4333" s="20"/>
      <c r="D4333" s="20"/>
      <c r="E4333" s="6"/>
      <c r="F4333" s="6"/>
      <c r="G4333" s="6"/>
      <c r="H4333" s="6"/>
      <c r="I4333" s="6"/>
      <c r="J4333" s="6"/>
      <c r="K4333" s="6"/>
      <c r="L4333" s="6"/>
      <c r="M4333" s="6"/>
      <c r="N4333" s="6"/>
      <c r="O4333" s="6"/>
      <c r="P4333" s="6"/>
      <c r="Q4333" s="6"/>
      <c r="R4333" s="6"/>
      <c r="S4333" s="6"/>
      <c r="T4333" s="6"/>
      <c r="U4333" s="6"/>
      <c r="V4333" s="6"/>
      <c r="W4333" s="6"/>
      <c r="X4333" s="6"/>
      <c r="Y4333" s="6"/>
      <c r="Z4333" s="6"/>
      <c r="AA4333" s="6"/>
      <c r="AB4333" s="6"/>
      <c r="AC4333" s="6"/>
      <c r="AD4333" s="6"/>
      <c r="AE4333" s="6"/>
      <c r="AF4333" s="6"/>
      <c r="AG4333" s="6"/>
      <c r="AH4333" s="6"/>
      <c r="AI4333" s="6"/>
      <c r="AJ4333" s="6"/>
      <c r="AK4333" s="6"/>
      <c r="AL4333" s="6"/>
      <c r="AM4333" s="6"/>
      <c r="AN4333" s="6"/>
      <c r="AO4333" s="6"/>
      <c r="AP4333" s="6"/>
      <c r="AQ4333" s="21"/>
      <c r="AR4333" s="21"/>
      <c r="AS4333" s="21"/>
      <c r="AT4333" s="6"/>
      <c r="AU4333" s="6"/>
      <c r="AV4333" s="6"/>
      <c r="AW4333" s="6"/>
    </row>
    <row r="4334" spans="1:49" x14ac:dyDescent="0.35">
      <c r="A4334" s="20"/>
      <c r="B4334" s="20"/>
      <c r="C4334" s="20"/>
      <c r="D4334" s="20"/>
      <c r="E4334" s="6"/>
      <c r="F4334" s="6"/>
      <c r="G4334" s="6"/>
      <c r="H4334" s="6"/>
      <c r="I4334" s="6"/>
      <c r="J4334" s="6"/>
      <c r="K4334" s="6"/>
      <c r="L4334" s="6"/>
      <c r="M4334" s="6"/>
      <c r="N4334" s="6"/>
      <c r="O4334" s="6"/>
      <c r="P4334" s="6"/>
      <c r="Q4334" s="6"/>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21"/>
      <c r="AR4334" s="21"/>
      <c r="AS4334" s="21"/>
      <c r="AT4334" s="6"/>
      <c r="AU4334" s="6"/>
      <c r="AV4334" s="6"/>
      <c r="AW4334" s="6"/>
    </row>
    <row r="4335" spans="1:49" x14ac:dyDescent="0.35">
      <c r="A4335" s="20"/>
      <c r="B4335" s="20"/>
      <c r="C4335" s="20"/>
      <c r="D4335" s="20"/>
      <c r="E4335" s="6"/>
      <c r="F4335" s="6"/>
      <c r="G4335" s="6"/>
      <c r="H4335" s="6"/>
      <c r="I4335" s="6"/>
      <c r="J4335" s="6"/>
      <c r="K4335" s="6"/>
      <c r="L4335" s="6"/>
      <c r="M4335" s="6"/>
      <c r="N4335" s="6"/>
      <c r="O4335" s="6"/>
      <c r="P4335" s="6"/>
      <c r="Q4335" s="6"/>
      <c r="R4335" s="6"/>
      <c r="S4335" s="6"/>
      <c r="T4335" s="6"/>
      <c r="U4335" s="6"/>
      <c r="V4335" s="6"/>
      <c r="W4335" s="6"/>
      <c r="X4335" s="6"/>
      <c r="Y4335" s="6"/>
      <c r="Z4335" s="6"/>
      <c r="AA4335" s="6"/>
      <c r="AB4335" s="6"/>
      <c r="AC4335" s="6"/>
      <c r="AD4335" s="6"/>
      <c r="AE4335" s="6"/>
      <c r="AF4335" s="6"/>
      <c r="AG4335" s="6"/>
      <c r="AH4335" s="6"/>
      <c r="AI4335" s="6"/>
      <c r="AJ4335" s="6"/>
      <c r="AK4335" s="6"/>
      <c r="AL4335" s="6"/>
      <c r="AM4335" s="6"/>
      <c r="AN4335" s="6"/>
      <c r="AO4335" s="6"/>
      <c r="AP4335" s="6"/>
      <c r="AQ4335" s="21"/>
      <c r="AR4335" s="21"/>
      <c r="AS4335" s="21"/>
      <c r="AT4335" s="6"/>
      <c r="AU4335" s="6"/>
      <c r="AV4335" s="6"/>
      <c r="AW4335" s="6"/>
    </row>
    <row r="4336" spans="1:49" x14ac:dyDescent="0.35">
      <c r="A4336" s="20"/>
      <c r="B4336" s="20"/>
      <c r="C4336" s="20"/>
      <c r="D4336" s="20"/>
      <c r="E4336" s="6"/>
      <c r="F4336" s="6"/>
      <c r="G4336" s="6"/>
      <c r="H4336" s="6"/>
      <c r="I4336" s="6"/>
      <c r="J4336" s="6"/>
      <c r="K4336" s="6"/>
      <c r="L4336" s="6"/>
      <c r="M4336" s="6"/>
      <c r="N4336" s="6"/>
      <c r="O4336" s="6"/>
      <c r="P4336" s="6"/>
      <c r="Q4336" s="6"/>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21"/>
      <c r="AR4336" s="21"/>
      <c r="AS4336" s="21"/>
      <c r="AT4336" s="6"/>
      <c r="AU4336" s="6"/>
      <c r="AV4336" s="6"/>
      <c r="AW4336" s="6"/>
    </row>
    <row r="4337" spans="1:49" x14ac:dyDescent="0.35">
      <c r="A4337" s="20"/>
      <c r="B4337" s="20"/>
      <c r="C4337" s="20"/>
      <c r="D4337" s="20"/>
      <c r="E4337" s="6"/>
      <c r="F4337" s="6"/>
      <c r="G4337" s="6"/>
      <c r="H4337" s="6"/>
      <c r="I4337" s="6"/>
      <c r="J4337" s="6"/>
      <c r="K4337" s="6"/>
      <c r="L4337" s="6"/>
      <c r="M4337" s="6"/>
      <c r="N4337" s="6"/>
      <c r="O4337" s="6"/>
      <c r="P4337" s="6"/>
      <c r="Q4337" s="6"/>
      <c r="R4337" s="6"/>
      <c r="S4337" s="6"/>
      <c r="T4337" s="6"/>
      <c r="U4337" s="6"/>
      <c r="V4337" s="6"/>
      <c r="W4337" s="6"/>
      <c r="X4337" s="6"/>
      <c r="Y4337" s="6"/>
      <c r="Z4337" s="6"/>
      <c r="AA4337" s="6"/>
      <c r="AB4337" s="6"/>
      <c r="AC4337" s="6"/>
      <c r="AD4337" s="6"/>
      <c r="AE4337" s="6"/>
      <c r="AF4337" s="6"/>
      <c r="AG4337" s="6"/>
      <c r="AH4337" s="6"/>
      <c r="AI4337" s="6"/>
      <c r="AJ4337" s="6"/>
      <c r="AK4337" s="6"/>
      <c r="AL4337" s="6"/>
      <c r="AM4337" s="6"/>
      <c r="AN4337" s="6"/>
      <c r="AO4337" s="6"/>
      <c r="AP4337" s="6"/>
      <c r="AQ4337" s="21"/>
      <c r="AR4337" s="21"/>
      <c r="AS4337" s="21"/>
      <c r="AT4337" s="6"/>
      <c r="AU4337" s="6"/>
      <c r="AV4337" s="6"/>
      <c r="AW4337" s="6"/>
    </row>
    <row r="4338" spans="1:49" x14ac:dyDescent="0.35">
      <c r="A4338" s="20"/>
      <c r="B4338" s="20"/>
      <c r="C4338" s="20"/>
      <c r="D4338" s="20"/>
      <c r="E4338" s="6"/>
      <c r="F4338" s="6"/>
      <c r="G4338" s="6"/>
      <c r="H4338" s="6"/>
      <c r="I4338" s="6"/>
      <c r="J4338" s="6"/>
      <c r="K4338" s="6"/>
      <c r="L4338" s="6"/>
      <c r="M4338" s="6"/>
      <c r="N4338" s="6"/>
      <c r="O4338" s="6"/>
      <c r="P4338" s="6"/>
      <c r="Q4338" s="6"/>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21"/>
      <c r="AR4338" s="21"/>
      <c r="AS4338" s="21"/>
      <c r="AT4338" s="6"/>
      <c r="AU4338" s="6"/>
      <c r="AV4338" s="6"/>
      <c r="AW4338" s="6"/>
    </row>
    <row r="4339" spans="1:49" x14ac:dyDescent="0.35">
      <c r="A4339" s="20"/>
      <c r="B4339" s="20"/>
      <c r="C4339" s="20"/>
      <c r="D4339" s="20"/>
      <c r="E4339" s="6"/>
      <c r="F4339" s="6"/>
      <c r="G4339" s="6"/>
      <c r="H4339" s="6"/>
      <c r="I4339" s="6"/>
      <c r="J4339" s="6"/>
      <c r="K4339" s="6"/>
      <c r="L4339" s="6"/>
      <c r="M4339" s="6"/>
      <c r="N4339" s="6"/>
      <c r="O4339" s="6"/>
      <c r="P4339" s="6"/>
      <c r="Q4339" s="6"/>
      <c r="R4339" s="6"/>
      <c r="S4339" s="6"/>
      <c r="T4339" s="6"/>
      <c r="U4339" s="6"/>
      <c r="V4339" s="6"/>
      <c r="W4339" s="6"/>
      <c r="X4339" s="6"/>
      <c r="Y4339" s="6"/>
      <c r="Z4339" s="6"/>
      <c r="AA4339" s="6"/>
      <c r="AB4339" s="6"/>
      <c r="AC4339" s="6"/>
      <c r="AD4339" s="6"/>
      <c r="AE4339" s="6"/>
      <c r="AF4339" s="6"/>
      <c r="AG4339" s="6"/>
      <c r="AH4339" s="6"/>
      <c r="AI4339" s="6"/>
      <c r="AJ4339" s="6"/>
      <c r="AK4339" s="6"/>
      <c r="AL4339" s="6"/>
      <c r="AM4339" s="6"/>
      <c r="AN4339" s="6"/>
      <c r="AO4339" s="6"/>
      <c r="AP4339" s="6"/>
      <c r="AQ4339" s="21"/>
      <c r="AR4339" s="21"/>
      <c r="AS4339" s="21"/>
      <c r="AT4339" s="6"/>
      <c r="AU4339" s="6"/>
      <c r="AV4339" s="6"/>
      <c r="AW4339" s="6"/>
    </row>
    <row r="4340" spans="1:49" x14ac:dyDescent="0.35">
      <c r="A4340" s="20"/>
      <c r="B4340" s="20"/>
      <c r="C4340" s="20"/>
      <c r="D4340" s="20"/>
      <c r="E4340" s="6"/>
      <c r="F4340" s="6"/>
      <c r="G4340" s="6"/>
      <c r="H4340" s="6"/>
      <c r="I4340" s="6"/>
      <c r="J4340" s="6"/>
      <c r="K4340" s="6"/>
      <c r="L4340" s="6"/>
      <c r="M4340" s="6"/>
      <c r="N4340" s="6"/>
      <c r="O4340" s="6"/>
      <c r="P4340" s="6"/>
      <c r="Q4340" s="6"/>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21"/>
      <c r="AR4340" s="21"/>
      <c r="AS4340" s="21"/>
      <c r="AT4340" s="6"/>
      <c r="AU4340" s="6"/>
      <c r="AV4340" s="6"/>
      <c r="AW4340" s="6"/>
    </row>
    <row r="4341" spans="1:49" x14ac:dyDescent="0.35">
      <c r="A4341" s="20"/>
      <c r="B4341" s="20"/>
      <c r="C4341" s="20"/>
      <c r="D4341" s="20"/>
      <c r="E4341" s="6"/>
      <c r="F4341" s="6"/>
      <c r="G4341" s="6"/>
      <c r="H4341" s="6"/>
      <c r="I4341" s="6"/>
      <c r="J4341" s="6"/>
      <c r="K4341" s="6"/>
      <c r="L4341" s="6"/>
      <c r="M4341" s="6"/>
      <c r="N4341" s="6"/>
      <c r="O4341" s="6"/>
      <c r="P4341" s="6"/>
      <c r="Q4341" s="6"/>
      <c r="R4341" s="6"/>
      <c r="S4341" s="6"/>
      <c r="T4341" s="6"/>
      <c r="U4341" s="6"/>
      <c r="V4341" s="6"/>
      <c r="W4341" s="6"/>
      <c r="X4341" s="6"/>
      <c r="Y4341" s="6"/>
      <c r="Z4341" s="6"/>
      <c r="AA4341" s="6"/>
      <c r="AB4341" s="6"/>
      <c r="AC4341" s="6"/>
      <c r="AD4341" s="6"/>
      <c r="AE4341" s="6"/>
      <c r="AF4341" s="6"/>
      <c r="AG4341" s="6"/>
      <c r="AH4341" s="6"/>
      <c r="AI4341" s="6"/>
      <c r="AJ4341" s="6"/>
      <c r="AK4341" s="6"/>
      <c r="AL4341" s="6"/>
      <c r="AM4341" s="6"/>
      <c r="AN4341" s="6"/>
      <c r="AO4341" s="6"/>
      <c r="AP4341" s="6"/>
      <c r="AQ4341" s="21"/>
      <c r="AR4341" s="21"/>
      <c r="AS4341" s="21"/>
      <c r="AT4341" s="6"/>
      <c r="AU4341" s="6"/>
      <c r="AV4341" s="6"/>
      <c r="AW4341" s="6"/>
    </row>
    <row r="4342" spans="1:49" x14ac:dyDescent="0.35">
      <c r="A4342" s="20"/>
      <c r="B4342" s="20"/>
      <c r="C4342" s="20"/>
      <c r="D4342" s="20"/>
      <c r="E4342" s="6"/>
      <c r="F4342" s="6"/>
      <c r="G4342" s="6"/>
      <c r="H4342" s="6"/>
      <c r="I4342" s="6"/>
      <c r="J4342" s="6"/>
      <c r="K4342" s="6"/>
      <c r="L4342" s="6"/>
      <c r="M4342" s="6"/>
      <c r="N4342" s="6"/>
      <c r="O4342" s="6"/>
      <c r="P4342" s="6"/>
      <c r="Q4342" s="6"/>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21"/>
      <c r="AR4342" s="21"/>
      <c r="AS4342" s="21"/>
      <c r="AT4342" s="6"/>
      <c r="AU4342" s="6"/>
      <c r="AV4342" s="6"/>
      <c r="AW4342" s="6"/>
    </row>
    <row r="4343" spans="1:49" x14ac:dyDescent="0.35">
      <c r="A4343" s="20"/>
      <c r="B4343" s="20"/>
      <c r="C4343" s="20"/>
      <c r="D4343" s="20"/>
      <c r="E4343" s="6"/>
      <c r="F4343" s="6"/>
      <c r="G4343" s="6"/>
      <c r="H4343" s="6"/>
      <c r="I4343" s="6"/>
      <c r="J4343" s="6"/>
      <c r="K4343" s="6"/>
      <c r="L4343" s="6"/>
      <c r="M4343" s="6"/>
      <c r="N4343" s="6"/>
      <c r="O4343" s="6"/>
      <c r="P4343" s="6"/>
      <c r="Q4343" s="6"/>
      <c r="R4343" s="6"/>
      <c r="S4343" s="6"/>
      <c r="T4343" s="6"/>
      <c r="U4343" s="6"/>
      <c r="V4343" s="6"/>
      <c r="W4343" s="6"/>
      <c r="X4343" s="6"/>
      <c r="Y4343" s="6"/>
      <c r="Z4343" s="6"/>
      <c r="AA4343" s="6"/>
      <c r="AB4343" s="6"/>
      <c r="AC4343" s="6"/>
      <c r="AD4343" s="6"/>
      <c r="AE4343" s="6"/>
      <c r="AF4343" s="6"/>
      <c r="AG4343" s="6"/>
      <c r="AH4343" s="6"/>
      <c r="AI4343" s="6"/>
      <c r="AJ4343" s="6"/>
      <c r="AK4343" s="6"/>
      <c r="AL4343" s="6"/>
      <c r="AM4343" s="6"/>
      <c r="AN4343" s="6"/>
      <c r="AO4343" s="6"/>
      <c r="AP4343" s="6"/>
      <c r="AQ4343" s="21"/>
      <c r="AR4343" s="21"/>
      <c r="AS4343" s="21"/>
      <c r="AT4343" s="6"/>
      <c r="AU4343" s="6"/>
      <c r="AV4343" s="6"/>
      <c r="AW4343" s="6"/>
    </row>
    <row r="4344" spans="1:49" x14ac:dyDescent="0.35">
      <c r="A4344" s="20"/>
      <c r="B4344" s="20"/>
      <c r="C4344" s="20"/>
      <c r="D4344" s="20"/>
      <c r="E4344" s="6"/>
      <c r="F4344" s="6"/>
      <c r="G4344" s="6"/>
      <c r="H4344" s="6"/>
      <c r="I4344" s="6"/>
      <c r="J4344" s="6"/>
      <c r="K4344" s="6"/>
      <c r="L4344" s="6"/>
      <c r="M4344" s="6"/>
      <c r="N4344" s="6"/>
      <c r="O4344" s="6"/>
      <c r="P4344" s="6"/>
      <c r="Q4344" s="6"/>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21"/>
      <c r="AR4344" s="21"/>
      <c r="AS4344" s="21"/>
      <c r="AT4344" s="6"/>
      <c r="AU4344" s="6"/>
      <c r="AV4344" s="6"/>
      <c r="AW4344" s="6"/>
    </row>
    <row r="4345" spans="1:49" x14ac:dyDescent="0.35">
      <c r="A4345" s="20"/>
      <c r="B4345" s="20"/>
      <c r="C4345" s="20"/>
      <c r="D4345" s="20"/>
      <c r="E4345" s="6"/>
      <c r="F4345" s="6"/>
      <c r="G4345" s="6"/>
      <c r="H4345" s="6"/>
      <c r="I4345" s="6"/>
      <c r="J4345" s="6"/>
      <c r="K4345" s="6"/>
      <c r="L4345" s="6"/>
      <c r="M4345" s="6"/>
      <c r="N4345" s="6"/>
      <c r="O4345" s="6"/>
      <c r="P4345" s="6"/>
      <c r="Q4345" s="6"/>
      <c r="R4345" s="6"/>
      <c r="S4345" s="6"/>
      <c r="T4345" s="6"/>
      <c r="U4345" s="6"/>
      <c r="V4345" s="6"/>
      <c r="W4345" s="6"/>
      <c r="X4345" s="6"/>
      <c r="Y4345" s="6"/>
      <c r="Z4345" s="6"/>
      <c r="AA4345" s="6"/>
      <c r="AB4345" s="6"/>
      <c r="AC4345" s="6"/>
      <c r="AD4345" s="6"/>
      <c r="AE4345" s="6"/>
      <c r="AF4345" s="6"/>
      <c r="AG4345" s="6"/>
      <c r="AH4345" s="6"/>
      <c r="AI4345" s="6"/>
      <c r="AJ4345" s="6"/>
      <c r="AK4345" s="6"/>
      <c r="AL4345" s="6"/>
      <c r="AM4345" s="6"/>
      <c r="AN4345" s="6"/>
      <c r="AO4345" s="6"/>
      <c r="AP4345" s="6"/>
      <c r="AQ4345" s="21"/>
      <c r="AR4345" s="21"/>
      <c r="AS4345" s="21"/>
      <c r="AT4345" s="6"/>
      <c r="AU4345" s="6"/>
      <c r="AV4345" s="6"/>
      <c r="AW4345" s="6"/>
    </row>
    <row r="4346" spans="1:49" x14ac:dyDescent="0.35">
      <c r="A4346" s="20"/>
      <c r="B4346" s="20"/>
      <c r="C4346" s="20"/>
      <c r="D4346" s="20"/>
      <c r="E4346" s="6"/>
      <c r="F4346" s="6"/>
      <c r="G4346" s="6"/>
      <c r="H4346" s="6"/>
      <c r="I4346" s="6"/>
      <c r="J4346" s="6"/>
      <c r="K4346" s="6"/>
      <c r="L4346" s="6"/>
      <c r="M4346" s="6"/>
      <c r="N4346" s="6"/>
      <c r="O4346" s="6"/>
      <c r="P4346" s="6"/>
      <c r="Q4346" s="6"/>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21"/>
      <c r="AR4346" s="21"/>
      <c r="AS4346" s="21"/>
      <c r="AT4346" s="6"/>
      <c r="AU4346" s="6"/>
      <c r="AV4346" s="6"/>
      <c r="AW4346" s="6"/>
    </row>
    <row r="4347" spans="1:49" x14ac:dyDescent="0.35">
      <c r="A4347" s="20"/>
      <c r="B4347" s="20"/>
      <c r="C4347" s="20"/>
      <c r="D4347" s="20"/>
      <c r="E4347" s="6"/>
      <c r="F4347" s="6"/>
      <c r="G4347" s="6"/>
      <c r="H4347" s="6"/>
      <c r="I4347" s="6"/>
      <c r="J4347" s="6"/>
      <c r="K4347" s="6"/>
      <c r="L4347" s="6"/>
      <c r="M4347" s="6"/>
      <c r="N4347" s="6"/>
      <c r="O4347" s="6"/>
      <c r="P4347" s="6"/>
      <c r="Q4347" s="6"/>
      <c r="R4347" s="6"/>
      <c r="S4347" s="6"/>
      <c r="T4347" s="6"/>
      <c r="U4347" s="6"/>
      <c r="V4347" s="6"/>
      <c r="W4347" s="6"/>
      <c r="X4347" s="6"/>
      <c r="Y4347" s="6"/>
      <c r="Z4347" s="6"/>
      <c r="AA4347" s="6"/>
      <c r="AB4347" s="6"/>
      <c r="AC4347" s="6"/>
      <c r="AD4347" s="6"/>
      <c r="AE4347" s="6"/>
      <c r="AF4347" s="6"/>
      <c r="AG4347" s="6"/>
      <c r="AH4347" s="6"/>
      <c r="AI4347" s="6"/>
      <c r="AJ4347" s="6"/>
      <c r="AK4347" s="6"/>
      <c r="AL4347" s="6"/>
      <c r="AM4347" s="6"/>
      <c r="AN4347" s="6"/>
      <c r="AO4347" s="6"/>
      <c r="AP4347" s="6"/>
      <c r="AQ4347" s="21"/>
      <c r="AR4347" s="21"/>
      <c r="AS4347" s="21"/>
      <c r="AT4347" s="6"/>
      <c r="AU4347" s="6"/>
      <c r="AV4347" s="6"/>
      <c r="AW4347" s="6"/>
    </row>
    <row r="4348" spans="1:49" x14ac:dyDescent="0.35">
      <c r="A4348" s="20"/>
      <c r="B4348" s="20"/>
      <c r="C4348" s="20"/>
      <c r="D4348" s="20"/>
      <c r="E4348" s="6"/>
      <c r="F4348" s="6"/>
      <c r="G4348" s="6"/>
      <c r="H4348" s="6"/>
      <c r="I4348" s="6"/>
      <c r="J4348" s="6"/>
      <c r="K4348" s="6"/>
      <c r="L4348" s="6"/>
      <c r="M4348" s="6"/>
      <c r="N4348" s="6"/>
      <c r="O4348" s="6"/>
      <c r="P4348" s="6"/>
      <c r="Q4348" s="6"/>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21"/>
      <c r="AR4348" s="21"/>
      <c r="AS4348" s="21"/>
      <c r="AT4348" s="6"/>
      <c r="AU4348" s="6"/>
      <c r="AV4348" s="6"/>
      <c r="AW4348" s="6"/>
    </row>
    <row r="4349" spans="1:49" x14ac:dyDescent="0.35">
      <c r="A4349" s="20"/>
      <c r="B4349" s="20"/>
      <c r="C4349" s="20"/>
      <c r="D4349" s="20"/>
      <c r="E4349" s="6"/>
      <c r="F4349" s="6"/>
      <c r="G4349" s="6"/>
      <c r="H4349" s="6"/>
      <c r="I4349" s="6"/>
      <c r="J4349" s="6"/>
      <c r="K4349" s="6"/>
      <c r="L4349" s="6"/>
      <c r="M4349" s="6"/>
      <c r="N4349" s="6"/>
      <c r="O4349" s="6"/>
      <c r="P4349" s="6"/>
      <c r="Q4349" s="6"/>
      <c r="R4349" s="6"/>
      <c r="S4349" s="6"/>
      <c r="T4349" s="6"/>
      <c r="U4349" s="6"/>
      <c r="V4349" s="6"/>
      <c r="W4349" s="6"/>
      <c r="X4349" s="6"/>
      <c r="Y4349" s="6"/>
      <c r="Z4349" s="6"/>
      <c r="AA4349" s="6"/>
      <c r="AB4349" s="6"/>
      <c r="AC4349" s="6"/>
      <c r="AD4349" s="6"/>
      <c r="AE4349" s="6"/>
      <c r="AF4349" s="6"/>
      <c r="AG4349" s="6"/>
      <c r="AH4349" s="6"/>
      <c r="AI4349" s="6"/>
      <c r="AJ4349" s="6"/>
      <c r="AK4349" s="6"/>
      <c r="AL4349" s="6"/>
      <c r="AM4349" s="6"/>
      <c r="AN4349" s="6"/>
      <c r="AO4349" s="6"/>
      <c r="AP4349" s="6"/>
      <c r="AQ4349" s="21"/>
      <c r="AR4349" s="21"/>
      <c r="AS4349" s="21"/>
      <c r="AT4349" s="6"/>
      <c r="AU4349" s="6"/>
      <c r="AV4349" s="6"/>
      <c r="AW4349" s="6"/>
    </row>
    <row r="4350" spans="1:49" x14ac:dyDescent="0.35">
      <c r="A4350" s="20"/>
      <c r="B4350" s="20"/>
      <c r="C4350" s="20"/>
      <c r="D4350" s="20"/>
      <c r="E4350" s="6"/>
      <c r="F4350" s="6"/>
      <c r="G4350" s="6"/>
      <c r="H4350" s="6"/>
      <c r="I4350" s="6"/>
      <c r="J4350" s="6"/>
      <c r="K4350" s="6"/>
      <c r="L4350" s="6"/>
      <c r="M4350" s="6"/>
      <c r="N4350" s="6"/>
      <c r="O4350" s="6"/>
      <c r="P4350" s="6"/>
      <c r="Q4350" s="6"/>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21"/>
      <c r="AR4350" s="21"/>
      <c r="AS4350" s="21"/>
      <c r="AT4350" s="6"/>
      <c r="AU4350" s="6"/>
      <c r="AV4350" s="6"/>
      <c r="AW4350" s="6"/>
    </row>
    <row r="4351" spans="1:49" x14ac:dyDescent="0.35">
      <c r="A4351" s="20"/>
      <c r="B4351" s="20"/>
      <c r="C4351" s="20"/>
      <c r="D4351" s="20"/>
      <c r="E4351" s="6"/>
      <c r="F4351" s="6"/>
      <c r="G4351" s="6"/>
      <c r="H4351" s="6"/>
      <c r="I4351" s="6"/>
      <c r="J4351" s="6"/>
      <c r="K4351" s="6"/>
      <c r="L4351" s="6"/>
      <c r="M4351" s="6"/>
      <c r="N4351" s="6"/>
      <c r="O4351" s="6"/>
      <c r="P4351" s="6"/>
      <c r="Q4351" s="6"/>
      <c r="R4351" s="6"/>
      <c r="S4351" s="6"/>
      <c r="T4351" s="6"/>
      <c r="U4351" s="6"/>
      <c r="V4351" s="6"/>
      <c r="W4351" s="6"/>
      <c r="X4351" s="6"/>
      <c r="Y4351" s="6"/>
      <c r="Z4351" s="6"/>
      <c r="AA4351" s="6"/>
      <c r="AB4351" s="6"/>
      <c r="AC4351" s="6"/>
      <c r="AD4351" s="6"/>
      <c r="AE4351" s="6"/>
      <c r="AF4351" s="6"/>
      <c r="AG4351" s="6"/>
      <c r="AH4351" s="6"/>
      <c r="AI4351" s="6"/>
      <c r="AJ4351" s="6"/>
      <c r="AK4351" s="6"/>
      <c r="AL4351" s="6"/>
      <c r="AM4351" s="6"/>
      <c r="AN4351" s="6"/>
      <c r="AO4351" s="6"/>
      <c r="AP4351" s="6"/>
      <c r="AQ4351" s="21"/>
      <c r="AR4351" s="21"/>
      <c r="AS4351" s="21"/>
      <c r="AT4351" s="6"/>
      <c r="AU4351" s="6"/>
      <c r="AV4351" s="6"/>
      <c r="AW4351" s="6"/>
    </row>
    <row r="4352" spans="1:49" x14ac:dyDescent="0.35">
      <c r="A4352" s="20"/>
      <c r="B4352" s="20"/>
      <c r="C4352" s="20"/>
      <c r="D4352" s="20"/>
      <c r="E4352" s="6"/>
      <c r="F4352" s="6"/>
      <c r="G4352" s="6"/>
      <c r="H4352" s="6"/>
      <c r="I4352" s="6"/>
      <c r="J4352" s="6"/>
      <c r="K4352" s="6"/>
      <c r="L4352" s="6"/>
      <c r="M4352" s="6"/>
      <c r="N4352" s="6"/>
      <c r="O4352" s="6"/>
      <c r="P4352" s="6"/>
      <c r="Q4352" s="6"/>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21"/>
      <c r="AR4352" s="21"/>
      <c r="AS4352" s="21"/>
      <c r="AT4352" s="6"/>
      <c r="AU4352" s="6"/>
      <c r="AV4352" s="6"/>
      <c r="AW4352" s="6"/>
    </row>
    <row r="4353" spans="1:49" x14ac:dyDescent="0.35">
      <c r="A4353" s="20"/>
      <c r="B4353" s="20"/>
      <c r="C4353" s="20"/>
      <c r="D4353" s="20"/>
      <c r="E4353" s="6"/>
      <c r="F4353" s="6"/>
      <c r="G4353" s="6"/>
      <c r="H4353" s="6"/>
      <c r="I4353" s="6"/>
      <c r="J4353" s="6"/>
      <c r="K4353" s="6"/>
      <c r="L4353" s="6"/>
      <c r="M4353" s="6"/>
      <c r="N4353" s="6"/>
      <c r="O4353" s="6"/>
      <c r="P4353" s="6"/>
      <c r="Q4353" s="6"/>
      <c r="R4353" s="6"/>
      <c r="S4353" s="6"/>
      <c r="T4353" s="6"/>
      <c r="U4353" s="6"/>
      <c r="V4353" s="6"/>
      <c r="W4353" s="6"/>
      <c r="X4353" s="6"/>
      <c r="Y4353" s="6"/>
      <c r="Z4353" s="6"/>
      <c r="AA4353" s="6"/>
      <c r="AB4353" s="6"/>
      <c r="AC4353" s="6"/>
      <c r="AD4353" s="6"/>
      <c r="AE4353" s="6"/>
      <c r="AF4353" s="6"/>
      <c r="AG4353" s="6"/>
      <c r="AH4353" s="6"/>
      <c r="AI4353" s="6"/>
      <c r="AJ4353" s="6"/>
      <c r="AK4353" s="6"/>
      <c r="AL4353" s="6"/>
      <c r="AM4353" s="6"/>
      <c r="AN4353" s="6"/>
      <c r="AO4353" s="6"/>
      <c r="AP4353" s="6"/>
      <c r="AQ4353" s="21"/>
      <c r="AR4353" s="21"/>
      <c r="AS4353" s="21"/>
      <c r="AT4353" s="6"/>
      <c r="AU4353" s="6"/>
      <c r="AV4353" s="6"/>
      <c r="AW4353" s="6"/>
    </row>
    <row r="4354" spans="1:49" x14ac:dyDescent="0.35">
      <c r="A4354" s="20"/>
      <c r="B4354" s="20"/>
      <c r="C4354" s="20"/>
      <c r="D4354" s="20"/>
      <c r="E4354" s="6"/>
      <c r="F4354" s="6"/>
      <c r="G4354" s="6"/>
      <c r="H4354" s="6"/>
      <c r="I4354" s="6"/>
      <c r="J4354" s="6"/>
      <c r="K4354" s="6"/>
      <c r="L4354" s="6"/>
      <c r="M4354" s="6"/>
      <c r="N4354" s="6"/>
      <c r="O4354" s="6"/>
      <c r="P4354" s="6"/>
      <c r="Q4354" s="6"/>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21"/>
      <c r="AR4354" s="21"/>
      <c r="AS4354" s="21"/>
      <c r="AT4354" s="6"/>
      <c r="AU4354" s="6"/>
      <c r="AV4354" s="6"/>
      <c r="AW4354" s="6"/>
    </row>
    <row r="4355" spans="1:49" x14ac:dyDescent="0.35">
      <c r="A4355" s="20"/>
      <c r="B4355" s="20"/>
      <c r="C4355" s="20"/>
      <c r="D4355" s="20"/>
      <c r="E4355" s="6"/>
      <c r="F4355" s="6"/>
      <c r="G4355" s="6"/>
      <c r="H4355" s="6"/>
      <c r="I4355" s="6"/>
      <c r="J4355" s="6"/>
      <c r="K4355" s="6"/>
      <c r="L4355" s="6"/>
      <c r="M4355" s="6"/>
      <c r="N4355" s="6"/>
      <c r="O4355" s="6"/>
      <c r="P4355" s="6"/>
      <c r="Q4355" s="6"/>
      <c r="R4355" s="6"/>
      <c r="S4355" s="6"/>
      <c r="T4355" s="6"/>
      <c r="U4355" s="6"/>
      <c r="V4355" s="6"/>
      <c r="W4355" s="6"/>
      <c r="X4355" s="6"/>
      <c r="Y4355" s="6"/>
      <c r="Z4355" s="6"/>
      <c r="AA4355" s="6"/>
      <c r="AB4355" s="6"/>
      <c r="AC4355" s="6"/>
      <c r="AD4355" s="6"/>
      <c r="AE4355" s="6"/>
      <c r="AF4355" s="6"/>
      <c r="AG4355" s="6"/>
      <c r="AH4355" s="6"/>
      <c r="AI4355" s="6"/>
      <c r="AJ4355" s="6"/>
      <c r="AK4355" s="6"/>
      <c r="AL4355" s="6"/>
      <c r="AM4355" s="6"/>
      <c r="AN4355" s="6"/>
      <c r="AO4355" s="6"/>
      <c r="AP4355" s="6"/>
      <c r="AQ4355" s="21"/>
      <c r="AR4355" s="21"/>
      <c r="AS4355" s="21"/>
      <c r="AT4355" s="6"/>
      <c r="AU4355" s="6"/>
      <c r="AV4355" s="6"/>
      <c r="AW4355" s="6"/>
    </row>
    <row r="4356" spans="1:49" x14ac:dyDescent="0.35">
      <c r="A4356" s="20"/>
      <c r="B4356" s="20"/>
      <c r="C4356" s="20"/>
      <c r="D4356" s="20"/>
      <c r="E4356" s="6"/>
      <c r="F4356" s="6"/>
      <c r="G4356" s="6"/>
      <c r="H4356" s="6"/>
      <c r="I4356" s="6"/>
      <c r="J4356" s="6"/>
      <c r="K4356" s="6"/>
      <c r="L4356" s="6"/>
      <c r="M4356" s="6"/>
      <c r="N4356" s="6"/>
      <c r="O4356" s="6"/>
      <c r="P4356" s="6"/>
      <c r="Q4356" s="6"/>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21"/>
      <c r="AR4356" s="21"/>
      <c r="AS4356" s="21"/>
      <c r="AT4356" s="6"/>
      <c r="AU4356" s="6"/>
      <c r="AV4356" s="6"/>
      <c r="AW4356" s="6"/>
    </row>
    <row r="4357" spans="1:49" x14ac:dyDescent="0.35">
      <c r="A4357" s="20"/>
      <c r="B4357" s="20"/>
      <c r="C4357" s="20"/>
      <c r="D4357" s="20"/>
      <c r="E4357" s="6"/>
      <c r="F4357" s="6"/>
      <c r="G4357" s="6"/>
      <c r="H4357" s="6"/>
      <c r="I4357" s="6"/>
      <c r="J4357" s="6"/>
      <c r="K4357" s="6"/>
      <c r="L4357" s="6"/>
      <c r="M4357" s="6"/>
      <c r="N4357" s="6"/>
      <c r="O4357" s="6"/>
      <c r="P4357" s="6"/>
      <c r="Q4357" s="6"/>
      <c r="R4357" s="6"/>
      <c r="S4357" s="6"/>
      <c r="T4357" s="6"/>
      <c r="U4357" s="6"/>
      <c r="V4357" s="6"/>
      <c r="W4357" s="6"/>
      <c r="X4357" s="6"/>
      <c r="Y4357" s="6"/>
      <c r="Z4357" s="6"/>
      <c r="AA4357" s="6"/>
      <c r="AB4357" s="6"/>
      <c r="AC4357" s="6"/>
      <c r="AD4357" s="6"/>
      <c r="AE4357" s="6"/>
      <c r="AF4357" s="6"/>
      <c r="AG4357" s="6"/>
      <c r="AH4357" s="6"/>
      <c r="AI4357" s="6"/>
      <c r="AJ4357" s="6"/>
      <c r="AK4357" s="6"/>
      <c r="AL4357" s="6"/>
      <c r="AM4357" s="6"/>
      <c r="AN4357" s="6"/>
      <c r="AO4357" s="6"/>
      <c r="AP4357" s="6"/>
      <c r="AQ4357" s="21"/>
      <c r="AR4357" s="21"/>
      <c r="AS4357" s="21"/>
      <c r="AT4357" s="6"/>
      <c r="AU4357" s="6"/>
      <c r="AV4357" s="6"/>
      <c r="AW4357" s="6"/>
    </row>
    <row r="4358" spans="1:49" x14ac:dyDescent="0.35">
      <c r="A4358" s="20"/>
      <c r="B4358" s="20"/>
      <c r="C4358" s="20"/>
      <c r="D4358" s="20"/>
      <c r="E4358" s="6"/>
      <c r="F4358" s="6"/>
      <c r="G4358" s="6"/>
      <c r="H4358" s="6"/>
      <c r="I4358" s="6"/>
      <c r="J4358" s="6"/>
      <c r="K4358" s="6"/>
      <c r="L4358" s="6"/>
      <c r="M4358" s="6"/>
      <c r="N4358" s="6"/>
      <c r="O4358" s="6"/>
      <c r="P4358" s="6"/>
      <c r="Q4358" s="6"/>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21"/>
      <c r="AR4358" s="21"/>
      <c r="AS4358" s="21"/>
      <c r="AT4358" s="6"/>
      <c r="AU4358" s="6"/>
      <c r="AV4358" s="6"/>
      <c r="AW4358" s="6"/>
    </row>
    <row r="4359" spans="1:49" x14ac:dyDescent="0.35">
      <c r="A4359" s="20"/>
      <c r="B4359" s="20"/>
      <c r="C4359" s="20"/>
      <c r="D4359" s="20"/>
      <c r="E4359" s="6"/>
      <c r="F4359" s="6"/>
      <c r="G4359" s="6"/>
      <c r="H4359" s="6"/>
      <c r="I4359" s="6"/>
      <c r="J4359" s="6"/>
      <c r="K4359" s="6"/>
      <c r="L4359" s="6"/>
      <c r="M4359" s="6"/>
      <c r="N4359" s="6"/>
      <c r="O4359" s="6"/>
      <c r="P4359" s="6"/>
      <c r="Q4359" s="6"/>
      <c r="R4359" s="6"/>
      <c r="S4359" s="6"/>
      <c r="T4359" s="6"/>
      <c r="U4359" s="6"/>
      <c r="V4359" s="6"/>
      <c r="W4359" s="6"/>
      <c r="X4359" s="6"/>
      <c r="Y4359" s="6"/>
      <c r="Z4359" s="6"/>
      <c r="AA4359" s="6"/>
      <c r="AB4359" s="6"/>
      <c r="AC4359" s="6"/>
      <c r="AD4359" s="6"/>
      <c r="AE4359" s="6"/>
      <c r="AF4359" s="6"/>
      <c r="AG4359" s="6"/>
      <c r="AH4359" s="6"/>
      <c r="AI4359" s="6"/>
      <c r="AJ4359" s="6"/>
      <c r="AK4359" s="6"/>
      <c r="AL4359" s="6"/>
      <c r="AM4359" s="6"/>
      <c r="AN4359" s="6"/>
      <c r="AO4359" s="6"/>
      <c r="AP4359" s="6"/>
      <c r="AQ4359" s="21"/>
      <c r="AR4359" s="21"/>
      <c r="AS4359" s="21"/>
      <c r="AT4359" s="6"/>
      <c r="AU4359" s="6"/>
      <c r="AV4359" s="6"/>
      <c r="AW4359" s="6"/>
    </row>
    <row r="4360" spans="1:49" x14ac:dyDescent="0.35">
      <c r="A4360" s="20"/>
      <c r="B4360" s="20"/>
      <c r="C4360" s="20"/>
      <c r="D4360" s="20"/>
      <c r="E4360" s="6"/>
      <c r="F4360" s="6"/>
      <c r="G4360" s="6"/>
      <c r="H4360" s="6"/>
      <c r="I4360" s="6"/>
      <c r="J4360" s="6"/>
      <c r="K4360" s="6"/>
      <c r="L4360" s="6"/>
      <c r="M4360" s="6"/>
      <c r="N4360" s="6"/>
      <c r="O4360" s="6"/>
      <c r="P4360" s="6"/>
      <c r="Q4360" s="6"/>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21"/>
      <c r="AR4360" s="21"/>
      <c r="AS4360" s="21"/>
      <c r="AT4360" s="6"/>
      <c r="AU4360" s="6"/>
      <c r="AV4360" s="6"/>
      <c r="AW4360" s="6"/>
    </row>
    <row r="4361" spans="1:49" x14ac:dyDescent="0.35">
      <c r="A4361" s="20"/>
      <c r="B4361" s="20"/>
      <c r="C4361" s="20"/>
      <c r="D4361" s="20"/>
      <c r="E4361" s="6"/>
      <c r="F4361" s="6"/>
      <c r="G4361" s="6"/>
      <c r="H4361" s="6"/>
      <c r="I4361" s="6"/>
      <c r="J4361" s="6"/>
      <c r="K4361" s="6"/>
      <c r="L4361" s="6"/>
      <c r="M4361" s="6"/>
      <c r="N4361" s="6"/>
      <c r="O4361" s="6"/>
      <c r="P4361" s="6"/>
      <c r="Q4361" s="6"/>
      <c r="R4361" s="6"/>
      <c r="S4361" s="6"/>
      <c r="T4361" s="6"/>
      <c r="U4361" s="6"/>
      <c r="V4361" s="6"/>
      <c r="W4361" s="6"/>
      <c r="X4361" s="6"/>
      <c r="Y4361" s="6"/>
      <c r="Z4361" s="6"/>
      <c r="AA4361" s="6"/>
      <c r="AB4361" s="6"/>
      <c r="AC4361" s="6"/>
      <c r="AD4361" s="6"/>
      <c r="AE4361" s="6"/>
      <c r="AF4361" s="6"/>
      <c r="AG4361" s="6"/>
      <c r="AH4361" s="6"/>
      <c r="AI4361" s="6"/>
      <c r="AJ4361" s="6"/>
      <c r="AK4361" s="6"/>
      <c r="AL4361" s="6"/>
      <c r="AM4361" s="6"/>
      <c r="AN4361" s="6"/>
      <c r="AO4361" s="6"/>
      <c r="AP4361" s="6"/>
      <c r="AQ4361" s="21"/>
      <c r="AR4361" s="21"/>
      <c r="AS4361" s="21"/>
      <c r="AT4361" s="6"/>
      <c r="AU4361" s="6"/>
      <c r="AV4361" s="6"/>
      <c r="AW4361" s="6"/>
    </row>
    <row r="4362" spans="1:49" x14ac:dyDescent="0.35">
      <c r="A4362" s="20"/>
      <c r="B4362" s="20"/>
      <c r="C4362" s="20"/>
      <c r="D4362" s="20"/>
      <c r="E4362" s="6"/>
      <c r="F4362" s="6"/>
      <c r="G4362" s="6"/>
      <c r="H4362" s="6"/>
      <c r="I4362" s="6"/>
      <c r="J4362" s="6"/>
      <c r="K4362" s="6"/>
      <c r="L4362" s="6"/>
      <c r="M4362" s="6"/>
      <c r="N4362" s="6"/>
      <c r="O4362" s="6"/>
      <c r="P4362" s="6"/>
      <c r="Q4362" s="6"/>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21"/>
      <c r="AR4362" s="21"/>
      <c r="AS4362" s="21"/>
      <c r="AT4362" s="6"/>
      <c r="AU4362" s="6"/>
      <c r="AV4362" s="6"/>
      <c r="AW4362" s="6"/>
    </row>
    <row r="4363" spans="1:49" x14ac:dyDescent="0.35">
      <c r="A4363" s="20"/>
      <c r="B4363" s="20"/>
      <c r="C4363" s="20"/>
      <c r="D4363" s="20"/>
      <c r="E4363" s="6"/>
      <c r="F4363" s="6"/>
      <c r="G4363" s="6"/>
      <c r="H4363" s="6"/>
      <c r="I4363" s="6"/>
      <c r="J4363" s="6"/>
      <c r="K4363" s="6"/>
      <c r="L4363" s="6"/>
      <c r="M4363" s="6"/>
      <c r="N4363" s="6"/>
      <c r="O4363" s="6"/>
      <c r="P4363" s="6"/>
      <c r="Q4363" s="6"/>
      <c r="R4363" s="6"/>
      <c r="S4363" s="6"/>
      <c r="T4363" s="6"/>
      <c r="U4363" s="6"/>
      <c r="V4363" s="6"/>
      <c r="W4363" s="6"/>
      <c r="X4363" s="6"/>
      <c r="Y4363" s="6"/>
      <c r="Z4363" s="6"/>
      <c r="AA4363" s="6"/>
      <c r="AB4363" s="6"/>
      <c r="AC4363" s="6"/>
      <c r="AD4363" s="6"/>
      <c r="AE4363" s="6"/>
      <c r="AF4363" s="6"/>
      <c r="AG4363" s="6"/>
      <c r="AH4363" s="6"/>
      <c r="AI4363" s="6"/>
      <c r="AJ4363" s="6"/>
      <c r="AK4363" s="6"/>
      <c r="AL4363" s="6"/>
      <c r="AM4363" s="6"/>
      <c r="AN4363" s="6"/>
      <c r="AO4363" s="6"/>
      <c r="AP4363" s="6"/>
      <c r="AQ4363" s="21"/>
      <c r="AR4363" s="21"/>
      <c r="AS4363" s="21"/>
      <c r="AT4363" s="6"/>
      <c r="AU4363" s="6"/>
      <c r="AV4363" s="6"/>
      <c r="AW4363" s="6"/>
    </row>
    <row r="4364" spans="1:49" x14ac:dyDescent="0.35">
      <c r="A4364" s="20"/>
      <c r="B4364" s="20"/>
      <c r="C4364" s="20"/>
      <c r="D4364" s="20"/>
      <c r="E4364" s="6"/>
      <c r="F4364" s="6"/>
      <c r="G4364" s="6"/>
      <c r="H4364" s="6"/>
      <c r="I4364" s="6"/>
      <c r="J4364" s="6"/>
      <c r="K4364" s="6"/>
      <c r="L4364" s="6"/>
      <c r="M4364" s="6"/>
      <c r="N4364" s="6"/>
      <c r="O4364" s="6"/>
      <c r="P4364" s="6"/>
      <c r="Q4364" s="6"/>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21"/>
      <c r="AR4364" s="21"/>
      <c r="AS4364" s="21"/>
      <c r="AT4364" s="6"/>
      <c r="AU4364" s="6"/>
      <c r="AV4364" s="6"/>
      <c r="AW4364" s="6"/>
    </row>
    <row r="4365" spans="1:49" x14ac:dyDescent="0.35">
      <c r="A4365" s="20"/>
      <c r="B4365" s="20"/>
      <c r="C4365" s="20"/>
      <c r="D4365" s="20"/>
      <c r="E4365" s="6"/>
      <c r="F4365" s="6"/>
      <c r="G4365" s="6"/>
      <c r="H4365" s="6"/>
      <c r="I4365" s="6"/>
      <c r="J4365" s="6"/>
      <c r="K4365" s="6"/>
      <c r="L4365" s="6"/>
      <c r="M4365" s="6"/>
      <c r="N4365" s="6"/>
      <c r="O4365" s="6"/>
      <c r="P4365" s="6"/>
      <c r="Q4365" s="6"/>
      <c r="R4365" s="6"/>
      <c r="S4365" s="6"/>
      <c r="T4365" s="6"/>
      <c r="U4365" s="6"/>
      <c r="V4365" s="6"/>
      <c r="W4365" s="6"/>
      <c r="X4365" s="6"/>
      <c r="Y4365" s="6"/>
      <c r="Z4365" s="6"/>
      <c r="AA4365" s="6"/>
      <c r="AB4365" s="6"/>
      <c r="AC4365" s="6"/>
      <c r="AD4365" s="6"/>
      <c r="AE4365" s="6"/>
      <c r="AF4365" s="6"/>
      <c r="AG4365" s="6"/>
      <c r="AH4365" s="6"/>
      <c r="AI4365" s="6"/>
      <c r="AJ4365" s="6"/>
      <c r="AK4365" s="6"/>
      <c r="AL4365" s="6"/>
      <c r="AM4365" s="6"/>
      <c r="AN4365" s="6"/>
      <c r="AO4365" s="6"/>
      <c r="AP4365" s="6"/>
      <c r="AQ4365" s="21"/>
      <c r="AR4365" s="21"/>
      <c r="AS4365" s="21"/>
      <c r="AT4365" s="6"/>
      <c r="AU4365" s="6"/>
      <c r="AV4365" s="6"/>
      <c r="AW4365" s="6"/>
    </row>
    <row r="4366" spans="1:49" x14ac:dyDescent="0.35">
      <c r="A4366" s="20"/>
      <c r="B4366" s="20"/>
      <c r="C4366" s="20"/>
      <c r="D4366" s="20"/>
      <c r="E4366" s="6"/>
      <c r="F4366" s="6"/>
      <c r="G4366" s="6"/>
      <c r="H4366" s="6"/>
      <c r="I4366" s="6"/>
      <c r="J4366" s="6"/>
      <c r="K4366" s="6"/>
      <c r="L4366" s="6"/>
      <c r="M4366" s="6"/>
      <c r="N4366" s="6"/>
      <c r="O4366" s="6"/>
      <c r="P4366" s="6"/>
      <c r="Q4366" s="6"/>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21"/>
      <c r="AR4366" s="21"/>
      <c r="AS4366" s="21"/>
      <c r="AT4366" s="6"/>
      <c r="AU4366" s="6"/>
      <c r="AV4366" s="6"/>
      <c r="AW4366" s="6"/>
    </row>
    <row r="4367" spans="1:49" x14ac:dyDescent="0.35">
      <c r="A4367" s="20"/>
      <c r="B4367" s="20"/>
      <c r="C4367" s="20"/>
      <c r="D4367" s="20"/>
      <c r="E4367" s="6"/>
      <c r="F4367" s="6"/>
      <c r="G4367" s="6"/>
      <c r="H4367" s="6"/>
      <c r="I4367" s="6"/>
      <c r="J4367" s="6"/>
      <c r="K4367" s="6"/>
      <c r="L4367" s="6"/>
      <c r="M4367" s="6"/>
      <c r="N4367" s="6"/>
      <c r="O4367" s="6"/>
      <c r="P4367" s="6"/>
      <c r="Q4367" s="6"/>
      <c r="R4367" s="6"/>
      <c r="S4367" s="6"/>
      <c r="T4367" s="6"/>
      <c r="U4367" s="6"/>
      <c r="V4367" s="6"/>
      <c r="W4367" s="6"/>
      <c r="X4367" s="6"/>
      <c r="Y4367" s="6"/>
      <c r="Z4367" s="6"/>
      <c r="AA4367" s="6"/>
      <c r="AB4367" s="6"/>
      <c r="AC4367" s="6"/>
      <c r="AD4367" s="6"/>
      <c r="AE4367" s="6"/>
      <c r="AF4367" s="6"/>
      <c r="AG4367" s="6"/>
      <c r="AH4367" s="6"/>
      <c r="AI4367" s="6"/>
      <c r="AJ4367" s="6"/>
      <c r="AK4367" s="6"/>
      <c r="AL4367" s="6"/>
      <c r="AM4367" s="6"/>
      <c r="AN4367" s="6"/>
      <c r="AO4367" s="6"/>
      <c r="AP4367" s="6"/>
      <c r="AQ4367" s="21"/>
      <c r="AR4367" s="21"/>
      <c r="AS4367" s="21"/>
      <c r="AT4367" s="6"/>
      <c r="AU4367" s="6"/>
      <c r="AV4367" s="6"/>
      <c r="AW4367" s="6"/>
    </row>
    <row r="4368" spans="1:49" x14ac:dyDescent="0.35">
      <c r="A4368" s="20"/>
      <c r="B4368" s="20"/>
      <c r="C4368" s="20"/>
      <c r="D4368" s="20"/>
      <c r="E4368" s="6"/>
      <c r="F4368" s="6"/>
      <c r="G4368" s="6"/>
      <c r="H4368" s="6"/>
      <c r="I4368" s="6"/>
      <c r="J4368" s="6"/>
      <c r="K4368" s="6"/>
      <c r="L4368" s="6"/>
      <c r="M4368" s="6"/>
      <c r="N4368" s="6"/>
      <c r="O4368" s="6"/>
      <c r="P4368" s="6"/>
      <c r="Q4368" s="6"/>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21"/>
      <c r="AR4368" s="21"/>
      <c r="AS4368" s="21"/>
      <c r="AT4368" s="6"/>
      <c r="AU4368" s="6"/>
      <c r="AV4368" s="6"/>
      <c r="AW4368" s="6"/>
    </row>
    <row r="4369" spans="1:49" x14ac:dyDescent="0.35">
      <c r="A4369" s="20"/>
      <c r="B4369" s="20"/>
      <c r="C4369" s="20"/>
      <c r="D4369" s="20"/>
      <c r="E4369" s="6"/>
      <c r="F4369" s="6"/>
      <c r="G4369" s="6"/>
      <c r="H4369" s="6"/>
      <c r="I4369" s="6"/>
      <c r="J4369" s="6"/>
      <c r="K4369" s="6"/>
      <c r="L4369" s="6"/>
      <c r="M4369" s="6"/>
      <c r="N4369" s="6"/>
      <c r="O4369" s="6"/>
      <c r="P4369" s="6"/>
      <c r="Q4369" s="6"/>
      <c r="R4369" s="6"/>
      <c r="S4369" s="6"/>
      <c r="T4369" s="6"/>
      <c r="U4369" s="6"/>
      <c r="V4369" s="6"/>
      <c r="W4369" s="6"/>
      <c r="X4369" s="6"/>
      <c r="Y4369" s="6"/>
      <c r="Z4369" s="6"/>
      <c r="AA4369" s="6"/>
      <c r="AB4369" s="6"/>
      <c r="AC4369" s="6"/>
      <c r="AD4369" s="6"/>
      <c r="AE4369" s="6"/>
      <c r="AF4369" s="6"/>
      <c r="AG4369" s="6"/>
      <c r="AH4369" s="6"/>
      <c r="AI4369" s="6"/>
      <c r="AJ4369" s="6"/>
      <c r="AK4369" s="6"/>
      <c r="AL4369" s="6"/>
      <c r="AM4369" s="6"/>
      <c r="AN4369" s="6"/>
      <c r="AO4369" s="6"/>
      <c r="AP4369" s="6"/>
      <c r="AQ4369" s="21"/>
      <c r="AR4369" s="21"/>
      <c r="AS4369" s="21"/>
      <c r="AT4369" s="6"/>
      <c r="AU4369" s="6"/>
      <c r="AV4369" s="6"/>
      <c r="AW4369" s="6"/>
    </row>
    <row r="4370" spans="1:49" x14ac:dyDescent="0.35">
      <c r="A4370" s="20"/>
      <c r="B4370" s="20"/>
      <c r="C4370" s="20"/>
      <c r="D4370" s="20"/>
      <c r="E4370" s="6"/>
      <c r="F4370" s="6"/>
      <c r="G4370" s="6"/>
      <c r="H4370" s="6"/>
      <c r="I4370" s="6"/>
      <c r="J4370" s="6"/>
      <c r="K4370" s="6"/>
      <c r="L4370" s="6"/>
      <c r="M4370" s="6"/>
      <c r="N4370" s="6"/>
      <c r="O4370" s="6"/>
      <c r="P4370" s="6"/>
      <c r="Q4370" s="6"/>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21"/>
      <c r="AR4370" s="21"/>
      <c r="AS4370" s="21"/>
      <c r="AT4370" s="6"/>
      <c r="AU4370" s="6"/>
      <c r="AV4370" s="6"/>
      <c r="AW4370" s="6"/>
    </row>
    <row r="4371" spans="1:49" x14ac:dyDescent="0.35">
      <c r="A4371" s="20"/>
      <c r="B4371" s="20"/>
      <c r="C4371" s="20"/>
      <c r="D4371" s="20"/>
      <c r="E4371" s="6"/>
      <c r="F4371" s="6"/>
      <c r="G4371" s="6"/>
      <c r="H4371" s="6"/>
      <c r="I4371" s="6"/>
      <c r="J4371" s="6"/>
      <c r="K4371" s="6"/>
      <c r="L4371" s="6"/>
      <c r="M4371" s="6"/>
      <c r="N4371" s="6"/>
      <c r="O4371" s="6"/>
      <c r="P4371" s="6"/>
      <c r="Q4371" s="6"/>
      <c r="R4371" s="6"/>
      <c r="S4371" s="6"/>
      <c r="T4371" s="6"/>
      <c r="U4371" s="6"/>
      <c r="V4371" s="6"/>
      <c r="W4371" s="6"/>
      <c r="X4371" s="6"/>
      <c r="Y4371" s="6"/>
      <c r="Z4371" s="6"/>
      <c r="AA4371" s="6"/>
      <c r="AB4371" s="6"/>
      <c r="AC4371" s="6"/>
      <c r="AD4371" s="6"/>
      <c r="AE4371" s="6"/>
      <c r="AF4371" s="6"/>
      <c r="AG4371" s="6"/>
      <c r="AH4371" s="6"/>
      <c r="AI4371" s="6"/>
      <c r="AJ4371" s="6"/>
      <c r="AK4371" s="6"/>
      <c r="AL4371" s="6"/>
      <c r="AM4371" s="6"/>
      <c r="AN4371" s="6"/>
      <c r="AO4371" s="6"/>
      <c r="AP4371" s="6"/>
      <c r="AQ4371" s="21"/>
      <c r="AR4371" s="21"/>
      <c r="AS4371" s="21"/>
      <c r="AT4371" s="6"/>
      <c r="AU4371" s="6"/>
      <c r="AV4371" s="6"/>
      <c r="AW4371" s="6"/>
    </row>
    <row r="4372" spans="1:49" x14ac:dyDescent="0.35">
      <c r="A4372" s="20"/>
      <c r="B4372" s="20"/>
      <c r="C4372" s="20"/>
      <c r="D4372" s="20"/>
      <c r="E4372" s="6"/>
      <c r="F4372" s="6"/>
      <c r="G4372" s="6"/>
      <c r="H4372" s="6"/>
      <c r="I4372" s="6"/>
      <c r="J4372" s="6"/>
      <c r="K4372" s="6"/>
      <c r="L4372" s="6"/>
      <c r="M4372" s="6"/>
      <c r="N4372" s="6"/>
      <c r="O4372" s="6"/>
      <c r="P4372" s="6"/>
      <c r="Q4372" s="6"/>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21"/>
      <c r="AR4372" s="21"/>
      <c r="AS4372" s="21"/>
      <c r="AT4372" s="6"/>
      <c r="AU4372" s="6"/>
      <c r="AV4372" s="6"/>
      <c r="AW4372" s="6"/>
    </row>
    <row r="4373" spans="1:49" x14ac:dyDescent="0.35">
      <c r="A4373" s="20"/>
      <c r="B4373" s="20"/>
      <c r="C4373" s="20"/>
      <c r="D4373" s="20"/>
      <c r="E4373" s="6"/>
      <c r="F4373" s="6"/>
      <c r="G4373" s="6"/>
      <c r="H4373" s="6"/>
      <c r="I4373" s="6"/>
      <c r="J4373" s="6"/>
      <c r="K4373" s="6"/>
      <c r="L4373" s="6"/>
      <c r="M4373" s="6"/>
      <c r="N4373" s="6"/>
      <c r="O4373" s="6"/>
      <c r="P4373" s="6"/>
      <c r="Q4373" s="6"/>
      <c r="R4373" s="6"/>
      <c r="S4373" s="6"/>
      <c r="T4373" s="6"/>
      <c r="U4373" s="6"/>
      <c r="V4373" s="6"/>
      <c r="W4373" s="6"/>
      <c r="X4373" s="6"/>
      <c r="Y4373" s="6"/>
      <c r="Z4373" s="6"/>
      <c r="AA4373" s="6"/>
      <c r="AB4373" s="6"/>
      <c r="AC4373" s="6"/>
      <c r="AD4373" s="6"/>
      <c r="AE4373" s="6"/>
      <c r="AF4373" s="6"/>
      <c r="AG4373" s="6"/>
      <c r="AH4373" s="6"/>
      <c r="AI4373" s="6"/>
      <c r="AJ4373" s="6"/>
      <c r="AK4373" s="6"/>
      <c r="AL4373" s="6"/>
      <c r="AM4373" s="6"/>
      <c r="AN4373" s="6"/>
      <c r="AO4373" s="6"/>
      <c r="AP4373" s="6"/>
      <c r="AQ4373" s="21"/>
      <c r="AR4373" s="21"/>
      <c r="AS4373" s="21"/>
      <c r="AT4373" s="6"/>
      <c r="AU4373" s="6"/>
      <c r="AV4373" s="6"/>
      <c r="AW4373" s="6"/>
    </row>
    <row r="4374" spans="1:49" x14ac:dyDescent="0.35">
      <c r="A4374" s="20"/>
      <c r="B4374" s="20"/>
      <c r="C4374" s="20"/>
      <c r="D4374" s="20"/>
      <c r="E4374" s="6"/>
      <c r="F4374" s="6"/>
      <c r="G4374" s="6"/>
      <c r="H4374" s="6"/>
      <c r="I4374" s="6"/>
      <c r="J4374" s="6"/>
      <c r="K4374" s="6"/>
      <c r="L4374" s="6"/>
      <c r="M4374" s="6"/>
      <c r="N4374" s="6"/>
      <c r="O4374" s="6"/>
      <c r="P4374" s="6"/>
      <c r="Q4374" s="6"/>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21"/>
      <c r="AR4374" s="21"/>
      <c r="AS4374" s="21"/>
      <c r="AT4374" s="6"/>
      <c r="AU4374" s="6"/>
      <c r="AV4374" s="6"/>
      <c r="AW4374" s="6"/>
    </row>
    <row r="4375" spans="1:49" x14ac:dyDescent="0.35">
      <c r="A4375" s="20"/>
      <c r="B4375" s="20"/>
      <c r="C4375" s="20"/>
      <c r="D4375" s="20"/>
      <c r="E4375" s="6"/>
      <c r="F4375" s="6"/>
      <c r="G4375" s="6"/>
      <c r="H4375" s="6"/>
      <c r="I4375" s="6"/>
      <c r="J4375" s="6"/>
      <c r="K4375" s="6"/>
      <c r="L4375" s="6"/>
      <c r="M4375" s="6"/>
      <c r="N4375" s="6"/>
      <c r="O4375" s="6"/>
      <c r="P4375" s="6"/>
      <c r="Q4375" s="6"/>
      <c r="R4375" s="6"/>
      <c r="S4375" s="6"/>
      <c r="T4375" s="6"/>
      <c r="U4375" s="6"/>
      <c r="V4375" s="6"/>
      <c r="W4375" s="6"/>
      <c r="X4375" s="6"/>
      <c r="Y4375" s="6"/>
      <c r="Z4375" s="6"/>
      <c r="AA4375" s="6"/>
      <c r="AB4375" s="6"/>
      <c r="AC4375" s="6"/>
      <c r="AD4375" s="6"/>
      <c r="AE4375" s="6"/>
      <c r="AF4375" s="6"/>
      <c r="AG4375" s="6"/>
      <c r="AH4375" s="6"/>
      <c r="AI4375" s="6"/>
      <c r="AJ4375" s="6"/>
      <c r="AK4375" s="6"/>
      <c r="AL4375" s="6"/>
      <c r="AM4375" s="6"/>
      <c r="AN4375" s="6"/>
      <c r="AO4375" s="6"/>
      <c r="AP4375" s="6"/>
      <c r="AQ4375" s="21"/>
      <c r="AR4375" s="21"/>
      <c r="AS4375" s="21"/>
      <c r="AT4375" s="6"/>
      <c r="AU4375" s="6"/>
      <c r="AV4375" s="6"/>
      <c r="AW4375" s="6"/>
    </row>
    <row r="4376" spans="1:49" x14ac:dyDescent="0.35">
      <c r="A4376" s="20"/>
      <c r="B4376" s="20"/>
      <c r="C4376" s="20"/>
      <c r="D4376" s="20"/>
      <c r="E4376" s="6"/>
      <c r="F4376" s="6"/>
      <c r="G4376" s="6"/>
      <c r="H4376" s="6"/>
      <c r="I4376" s="6"/>
      <c r="J4376" s="6"/>
      <c r="K4376" s="6"/>
      <c r="L4376" s="6"/>
      <c r="M4376" s="6"/>
      <c r="N4376" s="6"/>
      <c r="O4376" s="6"/>
      <c r="P4376" s="6"/>
      <c r="Q4376" s="6"/>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21"/>
      <c r="AR4376" s="21"/>
      <c r="AS4376" s="21"/>
      <c r="AT4376" s="6"/>
      <c r="AU4376" s="6"/>
      <c r="AV4376" s="6"/>
      <c r="AW4376" s="6"/>
    </row>
    <row r="4377" spans="1:49" x14ac:dyDescent="0.35">
      <c r="A4377" s="20"/>
      <c r="B4377" s="20"/>
      <c r="C4377" s="20"/>
      <c r="D4377" s="20"/>
      <c r="E4377" s="6"/>
      <c r="F4377" s="6"/>
      <c r="G4377" s="6"/>
      <c r="H4377" s="6"/>
      <c r="I4377" s="6"/>
      <c r="J4377" s="6"/>
      <c r="K4377" s="6"/>
      <c r="L4377" s="6"/>
      <c r="M4377" s="6"/>
      <c r="N4377" s="6"/>
      <c r="O4377" s="6"/>
      <c r="P4377" s="6"/>
      <c r="Q4377" s="6"/>
      <c r="R4377" s="6"/>
      <c r="S4377" s="6"/>
      <c r="T4377" s="6"/>
      <c r="U4377" s="6"/>
      <c r="V4377" s="6"/>
      <c r="W4377" s="6"/>
      <c r="X4377" s="6"/>
      <c r="Y4377" s="6"/>
      <c r="Z4377" s="6"/>
      <c r="AA4377" s="6"/>
      <c r="AB4377" s="6"/>
      <c r="AC4377" s="6"/>
      <c r="AD4377" s="6"/>
      <c r="AE4377" s="6"/>
      <c r="AF4377" s="6"/>
      <c r="AG4377" s="6"/>
      <c r="AH4377" s="6"/>
      <c r="AI4377" s="6"/>
      <c r="AJ4377" s="6"/>
      <c r="AK4377" s="6"/>
      <c r="AL4377" s="6"/>
      <c r="AM4377" s="6"/>
      <c r="AN4377" s="6"/>
      <c r="AO4377" s="6"/>
      <c r="AP4377" s="6"/>
      <c r="AQ4377" s="21"/>
      <c r="AR4377" s="21"/>
      <c r="AS4377" s="21"/>
      <c r="AT4377" s="6"/>
      <c r="AU4377" s="6"/>
      <c r="AV4377" s="6"/>
      <c r="AW4377" s="6"/>
    </row>
    <row r="4378" spans="1:49" x14ac:dyDescent="0.35">
      <c r="A4378" s="20"/>
      <c r="B4378" s="20"/>
      <c r="C4378" s="20"/>
      <c r="D4378" s="20"/>
      <c r="E4378" s="6"/>
      <c r="F4378" s="6"/>
      <c r="G4378" s="6"/>
      <c r="H4378" s="6"/>
      <c r="I4378" s="6"/>
      <c r="J4378" s="6"/>
      <c r="K4378" s="6"/>
      <c r="L4378" s="6"/>
      <c r="M4378" s="6"/>
      <c r="N4378" s="6"/>
      <c r="O4378" s="6"/>
      <c r="P4378" s="6"/>
      <c r="Q4378" s="6"/>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21"/>
      <c r="AR4378" s="21"/>
      <c r="AS4378" s="21"/>
      <c r="AT4378" s="6"/>
      <c r="AU4378" s="6"/>
      <c r="AV4378" s="6"/>
      <c r="AW4378" s="6"/>
    </row>
    <row r="4379" spans="1:49" x14ac:dyDescent="0.35">
      <c r="A4379" s="20"/>
      <c r="B4379" s="20"/>
      <c r="C4379" s="20"/>
      <c r="D4379" s="20"/>
      <c r="E4379" s="6"/>
      <c r="F4379" s="6"/>
      <c r="G4379" s="6"/>
      <c r="H4379" s="6"/>
      <c r="I4379" s="6"/>
      <c r="J4379" s="6"/>
      <c r="K4379" s="6"/>
      <c r="L4379" s="6"/>
      <c r="M4379" s="6"/>
      <c r="N4379" s="6"/>
      <c r="O4379" s="6"/>
      <c r="P4379" s="6"/>
      <c r="Q4379" s="6"/>
      <c r="R4379" s="6"/>
      <c r="S4379" s="6"/>
      <c r="T4379" s="6"/>
      <c r="U4379" s="6"/>
      <c r="V4379" s="6"/>
      <c r="W4379" s="6"/>
      <c r="X4379" s="6"/>
      <c r="Y4379" s="6"/>
      <c r="Z4379" s="6"/>
      <c r="AA4379" s="6"/>
      <c r="AB4379" s="6"/>
      <c r="AC4379" s="6"/>
      <c r="AD4379" s="6"/>
      <c r="AE4379" s="6"/>
      <c r="AF4379" s="6"/>
      <c r="AG4379" s="6"/>
      <c r="AH4379" s="6"/>
      <c r="AI4379" s="6"/>
      <c r="AJ4379" s="6"/>
      <c r="AK4379" s="6"/>
      <c r="AL4379" s="6"/>
      <c r="AM4379" s="6"/>
      <c r="AN4379" s="6"/>
      <c r="AO4379" s="6"/>
      <c r="AP4379" s="6"/>
      <c r="AQ4379" s="21"/>
      <c r="AR4379" s="21"/>
      <c r="AS4379" s="21"/>
      <c r="AT4379" s="6"/>
      <c r="AU4379" s="6"/>
      <c r="AV4379" s="6"/>
      <c r="AW4379" s="6"/>
    </row>
    <row r="4380" spans="1:49" x14ac:dyDescent="0.35">
      <c r="A4380" s="20"/>
      <c r="B4380" s="20"/>
      <c r="C4380" s="20"/>
      <c r="D4380" s="20"/>
      <c r="E4380" s="6"/>
      <c r="F4380" s="6"/>
      <c r="G4380" s="6"/>
      <c r="H4380" s="6"/>
      <c r="I4380" s="6"/>
      <c r="J4380" s="6"/>
      <c r="K4380" s="6"/>
      <c r="L4380" s="6"/>
      <c r="M4380" s="6"/>
      <c r="N4380" s="6"/>
      <c r="O4380" s="6"/>
      <c r="P4380" s="6"/>
      <c r="Q4380" s="6"/>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21"/>
      <c r="AR4380" s="21"/>
      <c r="AS4380" s="21"/>
      <c r="AT4380" s="6"/>
      <c r="AU4380" s="6"/>
      <c r="AV4380" s="6"/>
      <c r="AW4380" s="6"/>
    </row>
    <row r="4381" spans="1:49" x14ac:dyDescent="0.35">
      <c r="A4381" s="20"/>
      <c r="B4381" s="20"/>
      <c r="C4381" s="20"/>
      <c r="D4381" s="20"/>
      <c r="E4381" s="6"/>
      <c r="F4381" s="6"/>
      <c r="G4381" s="6"/>
      <c r="H4381" s="6"/>
      <c r="I4381" s="6"/>
      <c r="J4381" s="6"/>
      <c r="K4381" s="6"/>
      <c r="L4381" s="6"/>
      <c r="M4381" s="6"/>
      <c r="N4381" s="6"/>
      <c r="O4381" s="6"/>
      <c r="P4381" s="6"/>
      <c r="Q4381" s="6"/>
      <c r="R4381" s="6"/>
      <c r="S4381" s="6"/>
      <c r="T4381" s="6"/>
      <c r="U4381" s="6"/>
      <c r="V4381" s="6"/>
      <c r="W4381" s="6"/>
      <c r="X4381" s="6"/>
      <c r="Y4381" s="6"/>
      <c r="Z4381" s="6"/>
      <c r="AA4381" s="6"/>
      <c r="AB4381" s="6"/>
      <c r="AC4381" s="6"/>
      <c r="AD4381" s="6"/>
      <c r="AE4381" s="6"/>
      <c r="AF4381" s="6"/>
      <c r="AG4381" s="6"/>
      <c r="AH4381" s="6"/>
      <c r="AI4381" s="6"/>
      <c r="AJ4381" s="6"/>
      <c r="AK4381" s="6"/>
      <c r="AL4381" s="6"/>
      <c r="AM4381" s="6"/>
      <c r="AN4381" s="6"/>
      <c r="AO4381" s="6"/>
      <c r="AP4381" s="6"/>
      <c r="AQ4381" s="21"/>
      <c r="AR4381" s="21"/>
      <c r="AS4381" s="21"/>
      <c r="AT4381" s="6"/>
      <c r="AU4381" s="6"/>
      <c r="AV4381" s="6"/>
      <c r="AW4381" s="6"/>
    </row>
    <row r="4382" spans="1:49" x14ac:dyDescent="0.35">
      <c r="A4382" s="20"/>
      <c r="B4382" s="20"/>
      <c r="C4382" s="20"/>
      <c r="D4382" s="20"/>
      <c r="E4382" s="6"/>
      <c r="F4382" s="6"/>
      <c r="G4382" s="6"/>
      <c r="H4382" s="6"/>
      <c r="I4382" s="6"/>
      <c r="J4382" s="6"/>
      <c r="K4382" s="6"/>
      <c r="L4382" s="6"/>
      <c r="M4382" s="6"/>
      <c r="N4382" s="6"/>
      <c r="O4382" s="6"/>
      <c r="P4382" s="6"/>
      <c r="Q4382" s="6"/>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21"/>
      <c r="AR4382" s="21"/>
      <c r="AS4382" s="21"/>
      <c r="AT4382" s="6"/>
      <c r="AU4382" s="6"/>
      <c r="AV4382" s="6"/>
      <c r="AW4382" s="6"/>
    </row>
    <row r="4383" spans="1:49" x14ac:dyDescent="0.35">
      <c r="A4383" s="20"/>
      <c r="B4383" s="20"/>
      <c r="C4383" s="20"/>
      <c r="D4383" s="20"/>
      <c r="E4383" s="6"/>
      <c r="F4383" s="6"/>
      <c r="G4383" s="6"/>
      <c r="H4383" s="6"/>
      <c r="I4383" s="6"/>
      <c r="J4383" s="6"/>
      <c r="K4383" s="6"/>
      <c r="L4383" s="6"/>
      <c r="M4383" s="6"/>
      <c r="N4383" s="6"/>
      <c r="O4383" s="6"/>
      <c r="P4383" s="6"/>
      <c r="Q4383" s="6"/>
      <c r="R4383" s="6"/>
      <c r="S4383" s="6"/>
      <c r="T4383" s="6"/>
      <c r="U4383" s="6"/>
      <c r="V4383" s="6"/>
      <c r="W4383" s="6"/>
      <c r="X4383" s="6"/>
      <c r="Y4383" s="6"/>
      <c r="Z4383" s="6"/>
      <c r="AA4383" s="6"/>
      <c r="AB4383" s="6"/>
      <c r="AC4383" s="6"/>
      <c r="AD4383" s="6"/>
      <c r="AE4383" s="6"/>
      <c r="AF4383" s="6"/>
      <c r="AG4383" s="6"/>
      <c r="AH4383" s="6"/>
      <c r="AI4383" s="6"/>
      <c r="AJ4383" s="6"/>
      <c r="AK4383" s="6"/>
      <c r="AL4383" s="6"/>
      <c r="AM4383" s="6"/>
      <c r="AN4383" s="6"/>
      <c r="AO4383" s="6"/>
      <c r="AP4383" s="6"/>
      <c r="AQ4383" s="21"/>
      <c r="AR4383" s="21"/>
      <c r="AS4383" s="21"/>
      <c r="AT4383" s="6"/>
      <c r="AU4383" s="6"/>
      <c r="AV4383" s="6"/>
      <c r="AW4383" s="6"/>
    </row>
    <row r="4384" spans="1:49" x14ac:dyDescent="0.35">
      <c r="A4384" s="20"/>
      <c r="B4384" s="20"/>
      <c r="C4384" s="20"/>
      <c r="D4384" s="20"/>
      <c r="E4384" s="6"/>
      <c r="F4384" s="6"/>
      <c r="G4384" s="6"/>
      <c r="H4384" s="6"/>
      <c r="I4384" s="6"/>
      <c r="J4384" s="6"/>
      <c r="K4384" s="6"/>
      <c r="L4384" s="6"/>
      <c r="M4384" s="6"/>
      <c r="N4384" s="6"/>
      <c r="O4384" s="6"/>
      <c r="P4384" s="6"/>
      <c r="Q4384" s="6"/>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21"/>
      <c r="AR4384" s="21"/>
      <c r="AS4384" s="21"/>
      <c r="AT4384" s="6"/>
      <c r="AU4384" s="6"/>
      <c r="AV4384" s="6"/>
      <c r="AW4384" s="6"/>
    </row>
    <row r="4385" spans="1:49" x14ac:dyDescent="0.35">
      <c r="A4385" s="20"/>
      <c r="B4385" s="20"/>
      <c r="C4385" s="20"/>
      <c r="D4385" s="20"/>
      <c r="E4385" s="6"/>
      <c r="F4385" s="6"/>
      <c r="G4385" s="6"/>
      <c r="H4385" s="6"/>
      <c r="I4385" s="6"/>
      <c r="J4385" s="6"/>
      <c r="K4385" s="6"/>
      <c r="L4385" s="6"/>
      <c r="M4385" s="6"/>
      <c r="N4385" s="6"/>
      <c r="O4385" s="6"/>
      <c r="P4385" s="6"/>
      <c r="Q4385" s="6"/>
      <c r="R4385" s="6"/>
      <c r="S4385" s="6"/>
      <c r="T4385" s="6"/>
      <c r="U4385" s="6"/>
      <c r="V4385" s="6"/>
      <c r="W4385" s="6"/>
      <c r="X4385" s="6"/>
      <c r="Y4385" s="6"/>
      <c r="Z4385" s="6"/>
      <c r="AA4385" s="6"/>
      <c r="AB4385" s="6"/>
      <c r="AC4385" s="6"/>
      <c r="AD4385" s="6"/>
      <c r="AE4385" s="6"/>
      <c r="AF4385" s="6"/>
      <c r="AG4385" s="6"/>
      <c r="AH4385" s="6"/>
      <c r="AI4385" s="6"/>
      <c r="AJ4385" s="6"/>
      <c r="AK4385" s="6"/>
      <c r="AL4385" s="6"/>
      <c r="AM4385" s="6"/>
      <c r="AN4385" s="6"/>
      <c r="AO4385" s="6"/>
      <c r="AP4385" s="6"/>
      <c r="AQ4385" s="21"/>
      <c r="AR4385" s="21"/>
      <c r="AS4385" s="21"/>
      <c r="AT4385" s="6"/>
      <c r="AU4385" s="6"/>
      <c r="AV4385" s="6"/>
      <c r="AW4385" s="6"/>
    </row>
    <row r="4386" spans="1:49" x14ac:dyDescent="0.35">
      <c r="A4386" s="20"/>
      <c r="B4386" s="20"/>
      <c r="C4386" s="20"/>
      <c r="D4386" s="20"/>
      <c r="E4386" s="6"/>
      <c r="F4386" s="6"/>
      <c r="G4386" s="6"/>
      <c r="H4386" s="6"/>
      <c r="I4386" s="6"/>
      <c r="J4386" s="6"/>
      <c r="K4386" s="6"/>
      <c r="L4386" s="6"/>
      <c r="M4386" s="6"/>
      <c r="N4386" s="6"/>
      <c r="O4386" s="6"/>
      <c r="P4386" s="6"/>
      <c r="Q4386" s="6"/>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21"/>
      <c r="AR4386" s="21"/>
      <c r="AS4386" s="21"/>
      <c r="AT4386" s="6"/>
      <c r="AU4386" s="6"/>
      <c r="AV4386" s="6"/>
      <c r="AW4386" s="6"/>
    </row>
    <row r="4387" spans="1:49" x14ac:dyDescent="0.35">
      <c r="A4387" s="20"/>
      <c r="B4387" s="20"/>
      <c r="C4387" s="20"/>
      <c r="D4387" s="20"/>
      <c r="E4387" s="6"/>
      <c r="F4387" s="6"/>
      <c r="G4387" s="6"/>
      <c r="H4387" s="6"/>
      <c r="I4387" s="6"/>
      <c r="J4387" s="6"/>
      <c r="K4387" s="6"/>
      <c r="L4387" s="6"/>
      <c r="M4387" s="6"/>
      <c r="N4387" s="6"/>
      <c r="O4387" s="6"/>
      <c r="P4387" s="6"/>
      <c r="Q4387" s="6"/>
      <c r="R4387" s="6"/>
      <c r="S4387" s="6"/>
      <c r="T4387" s="6"/>
      <c r="U4387" s="6"/>
      <c r="V4387" s="6"/>
      <c r="W4387" s="6"/>
      <c r="X4387" s="6"/>
      <c r="Y4387" s="6"/>
      <c r="Z4387" s="6"/>
      <c r="AA4387" s="6"/>
      <c r="AB4387" s="6"/>
      <c r="AC4387" s="6"/>
      <c r="AD4387" s="6"/>
      <c r="AE4387" s="6"/>
      <c r="AF4387" s="6"/>
      <c r="AG4387" s="6"/>
      <c r="AH4387" s="6"/>
      <c r="AI4387" s="6"/>
      <c r="AJ4387" s="6"/>
      <c r="AK4387" s="6"/>
      <c r="AL4387" s="6"/>
      <c r="AM4387" s="6"/>
      <c r="AN4387" s="6"/>
      <c r="AO4387" s="6"/>
      <c r="AP4387" s="6"/>
      <c r="AQ4387" s="21"/>
      <c r="AR4387" s="21"/>
      <c r="AS4387" s="21"/>
      <c r="AT4387" s="6"/>
      <c r="AU4387" s="6"/>
      <c r="AV4387" s="6"/>
      <c r="AW4387" s="6"/>
    </row>
    <row r="4388" spans="1:49" x14ac:dyDescent="0.35">
      <c r="A4388" s="20"/>
      <c r="B4388" s="20"/>
      <c r="C4388" s="20"/>
      <c r="D4388" s="20"/>
      <c r="E4388" s="6"/>
      <c r="F4388" s="6"/>
      <c r="G4388" s="6"/>
      <c r="H4388" s="6"/>
      <c r="I4388" s="6"/>
      <c r="J4388" s="6"/>
      <c r="K4388" s="6"/>
      <c r="L4388" s="6"/>
      <c r="M4388" s="6"/>
      <c r="N4388" s="6"/>
      <c r="O4388" s="6"/>
      <c r="P4388" s="6"/>
      <c r="Q4388" s="6"/>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21"/>
      <c r="AR4388" s="21"/>
      <c r="AS4388" s="21"/>
      <c r="AT4388" s="6"/>
      <c r="AU4388" s="6"/>
      <c r="AV4388" s="6"/>
      <c r="AW4388" s="6"/>
    </row>
    <row r="4389" spans="1:49" x14ac:dyDescent="0.35">
      <c r="A4389" s="20"/>
      <c r="B4389" s="20"/>
      <c r="C4389" s="20"/>
      <c r="D4389" s="20"/>
      <c r="E4389" s="6"/>
      <c r="F4389" s="6"/>
      <c r="G4389" s="6"/>
      <c r="H4389" s="6"/>
      <c r="I4389" s="6"/>
      <c r="J4389" s="6"/>
      <c r="K4389" s="6"/>
      <c r="L4389" s="6"/>
      <c r="M4389" s="6"/>
      <c r="N4389" s="6"/>
      <c r="O4389" s="6"/>
      <c r="P4389" s="6"/>
      <c r="Q4389" s="6"/>
      <c r="R4389" s="6"/>
      <c r="S4389" s="6"/>
      <c r="T4389" s="6"/>
      <c r="U4389" s="6"/>
      <c r="V4389" s="6"/>
      <c r="W4389" s="6"/>
      <c r="X4389" s="6"/>
      <c r="Y4389" s="6"/>
      <c r="Z4389" s="6"/>
      <c r="AA4389" s="6"/>
      <c r="AB4389" s="6"/>
      <c r="AC4389" s="6"/>
      <c r="AD4389" s="6"/>
      <c r="AE4389" s="6"/>
      <c r="AF4389" s="6"/>
      <c r="AG4389" s="6"/>
      <c r="AH4389" s="6"/>
      <c r="AI4389" s="6"/>
      <c r="AJ4389" s="6"/>
      <c r="AK4389" s="6"/>
      <c r="AL4389" s="6"/>
      <c r="AM4389" s="6"/>
      <c r="AN4389" s="6"/>
      <c r="AO4389" s="6"/>
      <c r="AP4389" s="6"/>
      <c r="AQ4389" s="21"/>
      <c r="AR4389" s="21"/>
      <c r="AS4389" s="21"/>
      <c r="AT4389" s="6"/>
      <c r="AU4389" s="6"/>
      <c r="AV4389" s="6"/>
      <c r="AW4389" s="6"/>
    </row>
    <row r="4390" spans="1:49" x14ac:dyDescent="0.35">
      <c r="A4390" s="20"/>
      <c r="B4390" s="20"/>
      <c r="C4390" s="20"/>
      <c r="D4390" s="20"/>
      <c r="E4390" s="6"/>
      <c r="F4390" s="6"/>
      <c r="G4390" s="6"/>
      <c r="H4390" s="6"/>
      <c r="I4390" s="6"/>
      <c r="J4390" s="6"/>
      <c r="K4390" s="6"/>
      <c r="L4390" s="6"/>
      <c r="M4390" s="6"/>
      <c r="N4390" s="6"/>
      <c r="O4390" s="6"/>
      <c r="P4390" s="6"/>
      <c r="Q4390" s="6"/>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21"/>
      <c r="AR4390" s="21"/>
      <c r="AS4390" s="21"/>
      <c r="AT4390" s="6"/>
      <c r="AU4390" s="6"/>
      <c r="AV4390" s="6"/>
      <c r="AW4390" s="6"/>
    </row>
    <row r="4391" spans="1:49" x14ac:dyDescent="0.35">
      <c r="A4391" s="20"/>
      <c r="B4391" s="20"/>
      <c r="C4391" s="20"/>
      <c r="D4391" s="20"/>
      <c r="E4391" s="6"/>
      <c r="F4391" s="6"/>
      <c r="G4391" s="6"/>
      <c r="H4391" s="6"/>
      <c r="I4391" s="6"/>
      <c r="J4391" s="6"/>
      <c r="K4391" s="6"/>
      <c r="L4391" s="6"/>
      <c r="M4391" s="6"/>
      <c r="N4391" s="6"/>
      <c r="O4391" s="6"/>
      <c r="P4391" s="6"/>
      <c r="Q4391" s="6"/>
      <c r="R4391" s="6"/>
      <c r="S4391" s="6"/>
      <c r="T4391" s="6"/>
      <c r="U4391" s="6"/>
      <c r="V4391" s="6"/>
      <c r="W4391" s="6"/>
      <c r="X4391" s="6"/>
      <c r="Y4391" s="6"/>
      <c r="Z4391" s="6"/>
      <c r="AA4391" s="6"/>
      <c r="AB4391" s="6"/>
      <c r="AC4391" s="6"/>
      <c r="AD4391" s="6"/>
      <c r="AE4391" s="6"/>
      <c r="AF4391" s="6"/>
      <c r="AG4391" s="6"/>
      <c r="AH4391" s="6"/>
      <c r="AI4391" s="6"/>
      <c r="AJ4391" s="6"/>
      <c r="AK4391" s="6"/>
      <c r="AL4391" s="6"/>
      <c r="AM4391" s="6"/>
      <c r="AN4391" s="6"/>
      <c r="AO4391" s="6"/>
      <c r="AP4391" s="6"/>
      <c r="AQ4391" s="21"/>
      <c r="AR4391" s="21"/>
      <c r="AS4391" s="21"/>
      <c r="AT4391" s="6"/>
      <c r="AU4391" s="6"/>
      <c r="AV4391" s="6"/>
      <c r="AW4391" s="6"/>
    </row>
    <row r="4392" spans="1:49" x14ac:dyDescent="0.35">
      <c r="A4392" s="20"/>
      <c r="B4392" s="20"/>
      <c r="C4392" s="20"/>
      <c r="D4392" s="20"/>
      <c r="E4392" s="6"/>
      <c r="F4392" s="6"/>
      <c r="G4392" s="6"/>
      <c r="H4392" s="6"/>
      <c r="I4392" s="6"/>
      <c r="J4392" s="6"/>
      <c r="K4392" s="6"/>
      <c r="L4392" s="6"/>
      <c r="M4392" s="6"/>
      <c r="N4392" s="6"/>
      <c r="O4392" s="6"/>
      <c r="P4392" s="6"/>
      <c r="Q4392" s="6"/>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21"/>
      <c r="AR4392" s="21"/>
      <c r="AS4392" s="21"/>
      <c r="AT4392" s="6"/>
      <c r="AU4392" s="6"/>
      <c r="AV4392" s="6"/>
      <c r="AW4392" s="6"/>
    </row>
    <row r="4393" spans="1:49" x14ac:dyDescent="0.35">
      <c r="A4393" s="20"/>
      <c r="B4393" s="20"/>
      <c r="C4393" s="20"/>
      <c r="D4393" s="20"/>
      <c r="E4393" s="6"/>
      <c r="F4393" s="6"/>
      <c r="G4393" s="6"/>
      <c r="H4393" s="6"/>
      <c r="I4393" s="6"/>
      <c r="J4393" s="6"/>
      <c r="K4393" s="6"/>
      <c r="L4393" s="6"/>
      <c r="M4393" s="6"/>
      <c r="N4393" s="6"/>
      <c r="O4393" s="6"/>
      <c r="P4393" s="6"/>
      <c r="Q4393" s="6"/>
      <c r="R4393" s="6"/>
      <c r="S4393" s="6"/>
      <c r="T4393" s="6"/>
      <c r="U4393" s="6"/>
      <c r="V4393" s="6"/>
      <c r="W4393" s="6"/>
      <c r="X4393" s="6"/>
      <c r="Y4393" s="6"/>
      <c r="Z4393" s="6"/>
      <c r="AA4393" s="6"/>
      <c r="AB4393" s="6"/>
      <c r="AC4393" s="6"/>
      <c r="AD4393" s="6"/>
      <c r="AE4393" s="6"/>
      <c r="AF4393" s="6"/>
      <c r="AG4393" s="6"/>
      <c r="AH4393" s="6"/>
      <c r="AI4393" s="6"/>
      <c r="AJ4393" s="6"/>
      <c r="AK4393" s="6"/>
      <c r="AL4393" s="6"/>
      <c r="AM4393" s="6"/>
      <c r="AN4393" s="6"/>
      <c r="AO4393" s="6"/>
      <c r="AP4393" s="6"/>
      <c r="AQ4393" s="21"/>
      <c r="AR4393" s="21"/>
      <c r="AS4393" s="21"/>
      <c r="AT4393" s="6"/>
      <c r="AU4393" s="6"/>
      <c r="AV4393" s="6"/>
      <c r="AW4393" s="6"/>
    </row>
    <row r="4394" spans="1:49" x14ac:dyDescent="0.35">
      <c r="A4394" s="20"/>
      <c r="B4394" s="20"/>
      <c r="C4394" s="20"/>
      <c r="D4394" s="20"/>
      <c r="E4394" s="6"/>
      <c r="F4394" s="6"/>
      <c r="G4394" s="6"/>
      <c r="H4394" s="6"/>
      <c r="I4394" s="6"/>
      <c r="J4394" s="6"/>
      <c r="K4394" s="6"/>
      <c r="L4394" s="6"/>
      <c r="M4394" s="6"/>
      <c r="N4394" s="6"/>
      <c r="O4394" s="6"/>
      <c r="P4394" s="6"/>
      <c r="Q4394" s="6"/>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21"/>
      <c r="AR4394" s="21"/>
      <c r="AS4394" s="21"/>
      <c r="AT4394" s="6"/>
      <c r="AU4394" s="6"/>
      <c r="AV4394" s="6"/>
      <c r="AW4394" s="6"/>
    </row>
    <row r="4395" spans="1:49" x14ac:dyDescent="0.35">
      <c r="A4395" s="20"/>
      <c r="B4395" s="20"/>
      <c r="C4395" s="20"/>
      <c r="D4395" s="20"/>
      <c r="E4395" s="6"/>
      <c r="F4395" s="6"/>
      <c r="G4395" s="6"/>
      <c r="H4395" s="6"/>
      <c r="I4395" s="6"/>
      <c r="J4395" s="6"/>
      <c r="K4395" s="6"/>
      <c r="L4395" s="6"/>
      <c r="M4395" s="6"/>
      <c r="N4395" s="6"/>
      <c r="O4395" s="6"/>
      <c r="P4395" s="6"/>
      <c r="Q4395" s="6"/>
      <c r="R4395" s="6"/>
      <c r="S4395" s="6"/>
      <c r="T4395" s="6"/>
      <c r="U4395" s="6"/>
      <c r="V4395" s="6"/>
      <c r="W4395" s="6"/>
      <c r="X4395" s="6"/>
      <c r="Y4395" s="6"/>
      <c r="Z4395" s="6"/>
      <c r="AA4395" s="6"/>
      <c r="AB4395" s="6"/>
      <c r="AC4395" s="6"/>
      <c r="AD4395" s="6"/>
      <c r="AE4395" s="6"/>
      <c r="AF4395" s="6"/>
      <c r="AG4395" s="6"/>
      <c r="AH4395" s="6"/>
      <c r="AI4395" s="6"/>
      <c r="AJ4395" s="6"/>
      <c r="AK4395" s="6"/>
      <c r="AL4395" s="6"/>
      <c r="AM4395" s="6"/>
      <c r="AN4395" s="6"/>
      <c r="AO4395" s="6"/>
      <c r="AP4395" s="6"/>
      <c r="AQ4395" s="21"/>
      <c r="AR4395" s="21"/>
      <c r="AS4395" s="21"/>
      <c r="AT4395" s="6"/>
      <c r="AU4395" s="6"/>
      <c r="AV4395" s="6"/>
      <c r="AW4395" s="6"/>
    </row>
    <row r="4396" spans="1:49" x14ac:dyDescent="0.35">
      <c r="A4396" s="20"/>
      <c r="B4396" s="20"/>
      <c r="C4396" s="20"/>
      <c r="D4396" s="20"/>
      <c r="E4396" s="6"/>
      <c r="F4396" s="6"/>
      <c r="G4396" s="6"/>
      <c r="H4396" s="6"/>
      <c r="I4396" s="6"/>
      <c r="J4396" s="6"/>
      <c r="K4396" s="6"/>
      <c r="L4396" s="6"/>
      <c r="M4396" s="6"/>
      <c r="N4396" s="6"/>
      <c r="O4396" s="6"/>
      <c r="P4396" s="6"/>
      <c r="Q4396" s="6"/>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21"/>
      <c r="AR4396" s="21"/>
      <c r="AS4396" s="21"/>
      <c r="AT4396" s="6"/>
      <c r="AU4396" s="6"/>
      <c r="AV4396" s="6"/>
      <c r="AW4396" s="6"/>
    </row>
    <row r="4397" spans="1:49" x14ac:dyDescent="0.35">
      <c r="A4397" s="20"/>
      <c r="B4397" s="20"/>
      <c r="C4397" s="20"/>
      <c r="D4397" s="20"/>
      <c r="E4397" s="6"/>
      <c r="F4397" s="6"/>
      <c r="G4397" s="6"/>
      <c r="H4397" s="6"/>
      <c r="I4397" s="6"/>
      <c r="J4397" s="6"/>
      <c r="K4397" s="6"/>
      <c r="L4397" s="6"/>
      <c r="M4397" s="6"/>
      <c r="N4397" s="6"/>
      <c r="O4397" s="6"/>
      <c r="P4397" s="6"/>
      <c r="Q4397" s="6"/>
      <c r="R4397" s="6"/>
      <c r="S4397" s="6"/>
      <c r="T4397" s="6"/>
      <c r="U4397" s="6"/>
      <c r="V4397" s="6"/>
      <c r="W4397" s="6"/>
      <c r="X4397" s="6"/>
      <c r="Y4397" s="6"/>
      <c r="Z4397" s="6"/>
      <c r="AA4397" s="6"/>
      <c r="AB4397" s="6"/>
      <c r="AC4397" s="6"/>
      <c r="AD4397" s="6"/>
      <c r="AE4397" s="6"/>
      <c r="AF4397" s="6"/>
      <c r="AG4397" s="6"/>
      <c r="AH4397" s="6"/>
      <c r="AI4397" s="6"/>
      <c r="AJ4397" s="6"/>
      <c r="AK4397" s="6"/>
      <c r="AL4397" s="6"/>
      <c r="AM4397" s="6"/>
      <c r="AN4397" s="6"/>
      <c r="AO4397" s="6"/>
      <c r="AP4397" s="6"/>
      <c r="AQ4397" s="21"/>
      <c r="AR4397" s="21"/>
      <c r="AS4397" s="21"/>
      <c r="AT4397" s="6"/>
      <c r="AU4397" s="6"/>
      <c r="AV4397" s="6"/>
      <c r="AW4397" s="6"/>
    </row>
    <row r="4398" spans="1:49" x14ac:dyDescent="0.35">
      <c r="A4398" s="20"/>
      <c r="B4398" s="20"/>
      <c r="C4398" s="20"/>
      <c r="D4398" s="20"/>
      <c r="E4398" s="6"/>
      <c r="F4398" s="6"/>
      <c r="G4398" s="6"/>
      <c r="H4398" s="6"/>
      <c r="I4398" s="6"/>
      <c r="J4398" s="6"/>
      <c r="K4398" s="6"/>
      <c r="L4398" s="6"/>
      <c r="M4398" s="6"/>
      <c r="N4398" s="6"/>
      <c r="O4398" s="6"/>
      <c r="P4398" s="6"/>
      <c r="Q4398" s="6"/>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21"/>
      <c r="AR4398" s="21"/>
      <c r="AS4398" s="21"/>
      <c r="AT4398" s="6"/>
      <c r="AU4398" s="6"/>
      <c r="AV4398" s="6"/>
      <c r="AW4398" s="6"/>
    </row>
    <row r="4399" spans="1:49" x14ac:dyDescent="0.35">
      <c r="A4399" s="20"/>
      <c r="B4399" s="20"/>
      <c r="C4399" s="20"/>
      <c r="D4399" s="20"/>
      <c r="E4399" s="6"/>
      <c r="F4399" s="6"/>
      <c r="G4399" s="6"/>
      <c r="H4399" s="6"/>
      <c r="I4399" s="6"/>
      <c r="J4399" s="6"/>
      <c r="K4399" s="6"/>
      <c r="L4399" s="6"/>
      <c r="M4399" s="6"/>
      <c r="N4399" s="6"/>
      <c r="O4399" s="6"/>
      <c r="P4399" s="6"/>
      <c r="Q4399" s="6"/>
      <c r="R4399" s="6"/>
      <c r="S4399" s="6"/>
      <c r="T4399" s="6"/>
      <c r="U4399" s="6"/>
      <c r="V4399" s="6"/>
      <c r="W4399" s="6"/>
      <c r="X4399" s="6"/>
      <c r="Y4399" s="6"/>
      <c r="Z4399" s="6"/>
      <c r="AA4399" s="6"/>
      <c r="AB4399" s="6"/>
      <c r="AC4399" s="6"/>
      <c r="AD4399" s="6"/>
      <c r="AE4399" s="6"/>
      <c r="AF4399" s="6"/>
      <c r="AG4399" s="6"/>
      <c r="AH4399" s="6"/>
      <c r="AI4399" s="6"/>
      <c r="AJ4399" s="6"/>
      <c r="AK4399" s="6"/>
      <c r="AL4399" s="6"/>
      <c r="AM4399" s="6"/>
      <c r="AN4399" s="6"/>
      <c r="AO4399" s="6"/>
      <c r="AP4399" s="6"/>
      <c r="AQ4399" s="21"/>
      <c r="AR4399" s="21"/>
      <c r="AS4399" s="21"/>
      <c r="AT4399" s="6"/>
      <c r="AU4399" s="6"/>
      <c r="AV4399" s="6"/>
      <c r="AW4399" s="6"/>
    </row>
    <row r="4400" spans="1:49" x14ac:dyDescent="0.35">
      <c r="A4400" s="20"/>
      <c r="B4400" s="20"/>
      <c r="C4400" s="20"/>
      <c r="D4400" s="20"/>
      <c r="E4400" s="6"/>
      <c r="F4400" s="6"/>
      <c r="G4400" s="6"/>
      <c r="H4400" s="6"/>
      <c r="I4400" s="6"/>
      <c r="J4400" s="6"/>
      <c r="K4400" s="6"/>
      <c r="L4400" s="6"/>
      <c r="M4400" s="6"/>
      <c r="N4400" s="6"/>
      <c r="O4400" s="6"/>
      <c r="P4400" s="6"/>
      <c r="Q4400" s="6"/>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21"/>
      <c r="AR4400" s="21"/>
      <c r="AS4400" s="21"/>
      <c r="AT4400" s="6"/>
      <c r="AU4400" s="6"/>
      <c r="AV4400" s="6"/>
      <c r="AW4400" s="6"/>
    </row>
    <row r="4401" spans="1:49" x14ac:dyDescent="0.35">
      <c r="A4401" s="20"/>
      <c r="B4401" s="20"/>
      <c r="C4401" s="20"/>
      <c r="D4401" s="20"/>
      <c r="E4401" s="6"/>
      <c r="F4401" s="6"/>
      <c r="G4401" s="6"/>
      <c r="H4401" s="6"/>
      <c r="I4401" s="6"/>
      <c r="J4401" s="6"/>
      <c r="K4401" s="6"/>
      <c r="L4401" s="6"/>
      <c r="M4401" s="6"/>
      <c r="N4401" s="6"/>
      <c r="O4401" s="6"/>
      <c r="P4401" s="6"/>
      <c r="Q4401" s="6"/>
      <c r="R4401" s="6"/>
      <c r="S4401" s="6"/>
      <c r="T4401" s="6"/>
      <c r="U4401" s="6"/>
      <c r="V4401" s="6"/>
      <c r="W4401" s="6"/>
      <c r="X4401" s="6"/>
      <c r="Y4401" s="6"/>
      <c r="Z4401" s="6"/>
      <c r="AA4401" s="6"/>
      <c r="AB4401" s="6"/>
      <c r="AC4401" s="6"/>
      <c r="AD4401" s="6"/>
      <c r="AE4401" s="6"/>
      <c r="AF4401" s="6"/>
      <c r="AG4401" s="6"/>
      <c r="AH4401" s="6"/>
      <c r="AI4401" s="6"/>
      <c r="AJ4401" s="6"/>
      <c r="AK4401" s="6"/>
      <c r="AL4401" s="6"/>
      <c r="AM4401" s="6"/>
      <c r="AN4401" s="6"/>
      <c r="AO4401" s="6"/>
      <c r="AP4401" s="6"/>
      <c r="AQ4401" s="21"/>
      <c r="AR4401" s="21"/>
      <c r="AS4401" s="21"/>
      <c r="AT4401" s="6"/>
      <c r="AU4401" s="6"/>
      <c r="AV4401" s="6"/>
      <c r="AW4401" s="6"/>
    </row>
    <row r="4402" spans="1:49" x14ac:dyDescent="0.35">
      <c r="A4402" s="20"/>
      <c r="B4402" s="20"/>
      <c r="C4402" s="20"/>
      <c r="D4402" s="20"/>
      <c r="E4402" s="6"/>
      <c r="F4402" s="6"/>
      <c r="G4402" s="6"/>
      <c r="H4402" s="6"/>
      <c r="I4402" s="6"/>
      <c r="J4402" s="6"/>
      <c r="K4402" s="6"/>
      <c r="L4402" s="6"/>
      <c r="M4402" s="6"/>
      <c r="N4402" s="6"/>
      <c r="O4402" s="6"/>
      <c r="P4402" s="6"/>
      <c r="Q4402" s="6"/>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21"/>
      <c r="AR4402" s="21"/>
      <c r="AS4402" s="21"/>
      <c r="AT4402" s="6"/>
      <c r="AU4402" s="6"/>
      <c r="AV4402" s="6"/>
      <c r="AW4402" s="6"/>
    </row>
    <row r="4403" spans="1:49" x14ac:dyDescent="0.35">
      <c r="A4403" s="20"/>
      <c r="B4403" s="20"/>
      <c r="C4403" s="20"/>
      <c r="D4403" s="20"/>
      <c r="E4403" s="6"/>
      <c r="F4403" s="6"/>
      <c r="G4403" s="6"/>
      <c r="H4403" s="6"/>
      <c r="I4403" s="6"/>
      <c r="J4403" s="6"/>
      <c r="K4403" s="6"/>
      <c r="L4403" s="6"/>
      <c r="M4403" s="6"/>
      <c r="N4403" s="6"/>
      <c r="O4403" s="6"/>
      <c r="P4403" s="6"/>
      <c r="Q4403" s="6"/>
      <c r="R4403" s="6"/>
      <c r="S4403" s="6"/>
      <c r="T4403" s="6"/>
      <c r="U4403" s="6"/>
      <c r="V4403" s="6"/>
      <c r="W4403" s="6"/>
      <c r="X4403" s="6"/>
      <c r="Y4403" s="6"/>
      <c r="Z4403" s="6"/>
      <c r="AA4403" s="6"/>
      <c r="AB4403" s="6"/>
      <c r="AC4403" s="6"/>
      <c r="AD4403" s="6"/>
      <c r="AE4403" s="6"/>
      <c r="AF4403" s="6"/>
      <c r="AG4403" s="6"/>
      <c r="AH4403" s="6"/>
      <c r="AI4403" s="6"/>
      <c r="AJ4403" s="6"/>
      <c r="AK4403" s="6"/>
      <c r="AL4403" s="6"/>
      <c r="AM4403" s="6"/>
      <c r="AN4403" s="6"/>
      <c r="AO4403" s="6"/>
      <c r="AP4403" s="6"/>
      <c r="AQ4403" s="21"/>
      <c r="AR4403" s="21"/>
      <c r="AS4403" s="21"/>
      <c r="AT4403" s="6"/>
      <c r="AU4403" s="6"/>
      <c r="AV4403" s="6"/>
      <c r="AW4403" s="6"/>
    </row>
    <row r="4404" spans="1:49" x14ac:dyDescent="0.35">
      <c r="A4404" s="20"/>
      <c r="B4404" s="20"/>
      <c r="C4404" s="20"/>
      <c r="D4404" s="20"/>
      <c r="E4404" s="6"/>
      <c r="F4404" s="6"/>
      <c r="G4404" s="6"/>
      <c r="H4404" s="6"/>
      <c r="I4404" s="6"/>
      <c r="J4404" s="6"/>
      <c r="K4404" s="6"/>
      <c r="L4404" s="6"/>
      <c r="M4404" s="6"/>
      <c r="N4404" s="6"/>
      <c r="O4404" s="6"/>
      <c r="P4404" s="6"/>
      <c r="Q4404" s="6"/>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21"/>
      <c r="AR4404" s="21"/>
      <c r="AS4404" s="21"/>
      <c r="AT4404" s="6"/>
      <c r="AU4404" s="6"/>
      <c r="AV4404" s="6"/>
      <c r="AW4404" s="6"/>
    </row>
    <row r="4405" spans="1:49" x14ac:dyDescent="0.35">
      <c r="A4405" s="20"/>
      <c r="B4405" s="20"/>
      <c r="C4405" s="20"/>
      <c r="D4405" s="20"/>
      <c r="E4405" s="6"/>
      <c r="F4405" s="6"/>
      <c r="G4405" s="6"/>
      <c r="H4405" s="6"/>
      <c r="I4405" s="6"/>
      <c r="J4405" s="6"/>
      <c r="K4405" s="6"/>
      <c r="L4405" s="6"/>
      <c r="M4405" s="6"/>
      <c r="N4405" s="6"/>
      <c r="O4405" s="6"/>
      <c r="P4405" s="6"/>
      <c r="Q4405" s="6"/>
      <c r="R4405" s="6"/>
      <c r="S4405" s="6"/>
      <c r="T4405" s="6"/>
      <c r="U4405" s="6"/>
      <c r="V4405" s="6"/>
      <c r="W4405" s="6"/>
      <c r="X4405" s="6"/>
      <c r="Y4405" s="6"/>
      <c r="Z4405" s="6"/>
      <c r="AA4405" s="6"/>
      <c r="AB4405" s="6"/>
      <c r="AC4405" s="6"/>
      <c r="AD4405" s="6"/>
      <c r="AE4405" s="6"/>
      <c r="AF4405" s="6"/>
      <c r="AG4405" s="6"/>
      <c r="AH4405" s="6"/>
      <c r="AI4405" s="6"/>
      <c r="AJ4405" s="6"/>
      <c r="AK4405" s="6"/>
      <c r="AL4405" s="6"/>
      <c r="AM4405" s="6"/>
      <c r="AN4405" s="6"/>
      <c r="AO4405" s="6"/>
      <c r="AP4405" s="6"/>
      <c r="AQ4405" s="21"/>
      <c r="AR4405" s="21"/>
      <c r="AS4405" s="21"/>
      <c r="AT4405" s="6"/>
      <c r="AU4405" s="6"/>
      <c r="AV4405" s="6"/>
      <c r="AW4405" s="6"/>
    </row>
    <row r="4406" spans="1:49" x14ac:dyDescent="0.35">
      <c r="A4406" s="20"/>
      <c r="B4406" s="20"/>
      <c r="C4406" s="20"/>
      <c r="D4406" s="20"/>
      <c r="E4406" s="6"/>
      <c r="F4406" s="6"/>
      <c r="G4406" s="6"/>
      <c r="H4406" s="6"/>
      <c r="I4406" s="6"/>
      <c r="J4406" s="6"/>
      <c r="K4406" s="6"/>
      <c r="L4406" s="6"/>
      <c r="M4406" s="6"/>
      <c r="N4406" s="6"/>
      <c r="O4406" s="6"/>
      <c r="P4406" s="6"/>
      <c r="Q4406" s="6"/>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21"/>
      <c r="AR4406" s="21"/>
      <c r="AS4406" s="21"/>
      <c r="AT4406" s="6"/>
      <c r="AU4406" s="6"/>
      <c r="AV4406" s="6"/>
      <c r="AW4406" s="6"/>
    </row>
    <row r="4407" spans="1:49" x14ac:dyDescent="0.35">
      <c r="A4407" s="20"/>
      <c r="B4407" s="20"/>
      <c r="C4407" s="20"/>
      <c r="D4407" s="20"/>
      <c r="E4407" s="6"/>
      <c r="F4407" s="6"/>
      <c r="G4407" s="6"/>
      <c r="H4407" s="6"/>
      <c r="I4407" s="6"/>
      <c r="J4407" s="6"/>
      <c r="K4407" s="6"/>
      <c r="L4407" s="6"/>
      <c r="M4407" s="6"/>
      <c r="N4407" s="6"/>
      <c r="O4407" s="6"/>
      <c r="P4407" s="6"/>
      <c r="Q4407" s="6"/>
      <c r="R4407" s="6"/>
      <c r="S4407" s="6"/>
      <c r="T4407" s="6"/>
      <c r="U4407" s="6"/>
      <c r="V4407" s="6"/>
      <c r="W4407" s="6"/>
      <c r="X4407" s="6"/>
      <c r="Y4407" s="6"/>
      <c r="Z4407" s="6"/>
      <c r="AA4407" s="6"/>
      <c r="AB4407" s="6"/>
      <c r="AC4407" s="6"/>
      <c r="AD4407" s="6"/>
      <c r="AE4407" s="6"/>
      <c r="AF4407" s="6"/>
      <c r="AG4407" s="6"/>
      <c r="AH4407" s="6"/>
      <c r="AI4407" s="6"/>
      <c r="AJ4407" s="6"/>
      <c r="AK4407" s="6"/>
      <c r="AL4407" s="6"/>
      <c r="AM4407" s="6"/>
      <c r="AN4407" s="6"/>
      <c r="AO4407" s="6"/>
      <c r="AP4407" s="6"/>
      <c r="AQ4407" s="21"/>
      <c r="AR4407" s="21"/>
      <c r="AS4407" s="21"/>
      <c r="AT4407" s="6"/>
      <c r="AU4407" s="6"/>
      <c r="AV4407" s="6"/>
      <c r="AW4407" s="6"/>
    </row>
    <row r="4408" spans="1:49" x14ac:dyDescent="0.35">
      <c r="A4408" s="20"/>
      <c r="B4408" s="20"/>
      <c r="C4408" s="20"/>
      <c r="D4408" s="20"/>
      <c r="E4408" s="6"/>
      <c r="F4408" s="6"/>
      <c r="G4408" s="6"/>
      <c r="H4408" s="6"/>
      <c r="I4408" s="6"/>
      <c r="J4408" s="6"/>
      <c r="K4408" s="6"/>
      <c r="L4408" s="6"/>
      <c r="M4408" s="6"/>
      <c r="N4408" s="6"/>
      <c r="O4408" s="6"/>
      <c r="P4408" s="6"/>
      <c r="Q4408" s="6"/>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21"/>
      <c r="AR4408" s="21"/>
      <c r="AS4408" s="21"/>
      <c r="AT4408" s="6"/>
      <c r="AU4408" s="6"/>
      <c r="AV4408" s="6"/>
      <c r="AW4408" s="6"/>
    </row>
    <row r="4409" spans="1:49" x14ac:dyDescent="0.35">
      <c r="A4409" s="20"/>
      <c r="B4409" s="20"/>
      <c r="C4409" s="20"/>
      <c r="D4409" s="20"/>
      <c r="E4409" s="6"/>
      <c r="F4409" s="6"/>
      <c r="G4409" s="6"/>
      <c r="H4409" s="6"/>
      <c r="I4409" s="6"/>
      <c r="J4409" s="6"/>
      <c r="K4409" s="6"/>
      <c r="L4409" s="6"/>
      <c r="M4409" s="6"/>
      <c r="N4409" s="6"/>
      <c r="O4409" s="6"/>
      <c r="P4409" s="6"/>
      <c r="Q4409" s="6"/>
      <c r="R4409" s="6"/>
      <c r="S4409" s="6"/>
      <c r="T4409" s="6"/>
      <c r="U4409" s="6"/>
      <c r="V4409" s="6"/>
      <c r="W4409" s="6"/>
      <c r="X4409" s="6"/>
      <c r="Y4409" s="6"/>
      <c r="Z4409" s="6"/>
      <c r="AA4409" s="6"/>
      <c r="AB4409" s="6"/>
      <c r="AC4409" s="6"/>
      <c r="AD4409" s="6"/>
      <c r="AE4409" s="6"/>
      <c r="AF4409" s="6"/>
      <c r="AG4409" s="6"/>
      <c r="AH4409" s="6"/>
      <c r="AI4409" s="6"/>
      <c r="AJ4409" s="6"/>
      <c r="AK4409" s="6"/>
      <c r="AL4409" s="6"/>
      <c r="AM4409" s="6"/>
      <c r="AN4409" s="6"/>
      <c r="AO4409" s="6"/>
      <c r="AP4409" s="6"/>
      <c r="AQ4409" s="21"/>
      <c r="AR4409" s="21"/>
      <c r="AS4409" s="21"/>
      <c r="AT4409" s="6"/>
      <c r="AU4409" s="6"/>
      <c r="AV4409" s="6"/>
      <c r="AW4409" s="6"/>
    </row>
    <row r="4410" spans="1:49" x14ac:dyDescent="0.35">
      <c r="A4410" s="20"/>
      <c r="B4410" s="20"/>
      <c r="C4410" s="20"/>
      <c r="D4410" s="20"/>
      <c r="E4410" s="6"/>
      <c r="F4410" s="6"/>
      <c r="G4410" s="6"/>
      <c r="H4410" s="6"/>
      <c r="I4410" s="6"/>
      <c r="J4410" s="6"/>
      <c r="K4410" s="6"/>
      <c r="L4410" s="6"/>
      <c r="M4410" s="6"/>
      <c r="N4410" s="6"/>
      <c r="O4410" s="6"/>
      <c r="P4410" s="6"/>
      <c r="Q4410" s="6"/>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21"/>
      <c r="AR4410" s="21"/>
      <c r="AS4410" s="21"/>
      <c r="AT4410" s="6"/>
      <c r="AU4410" s="6"/>
      <c r="AV4410" s="6"/>
      <c r="AW4410" s="6"/>
    </row>
    <row r="4411" spans="1:49" x14ac:dyDescent="0.35">
      <c r="A4411" s="20"/>
      <c r="B4411" s="20"/>
      <c r="C4411" s="20"/>
      <c r="D4411" s="20"/>
      <c r="E4411" s="6"/>
      <c r="F4411" s="6"/>
      <c r="G4411" s="6"/>
      <c r="H4411" s="6"/>
      <c r="I4411" s="6"/>
      <c r="J4411" s="6"/>
      <c r="K4411" s="6"/>
      <c r="L4411" s="6"/>
      <c r="M4411" s="6"/>
      <c r="N4411" s="6"/>
      <c r="O4411" s="6"/>
      <c r="P4411" s="6"/>
      <c r="Q4411" s="6"/>
      <c r="R4411" s="6"/>
      <c r="S4411" s="6"/>
      <c r="T4411" s="6"/>
      <c r="U4411" s="6"/>
      <c r="V4411" s="6"/>
      <c r="W4411" s="6"/>
      <c r="X4411" s="6"/>
      <c r="Y4411" s="6"/>
      <c r="Z4411" s="6"/>
      <c r="AA4411" s="6"/>
      <c r="AB4411" s="6"/>
      <c r="AC4411" s="6"/>
      <c r="AD4411" s="6"/>
      <c r="AE4411" s="6"/>
      <c r="AF4411" s="6"/>
      <c r="AG4411" s="6"/>
      <c r="AH4411" s="6"/>
      <c r="AI4411" s="6"/>
      <c r="AJ4411" s="6"/>
      <c r="AK4411" s="6"/>
      <c r="AL4411" s="6"/>
      <c r="AM4411" s="6"/>
      <c r="AN4411" s="6"/>
      <c r="AO4411" s="6"/>
      <c r="AP4411" s="6"/>
      <c r="AQ4411" s="21"/>
      <c r="AR4411" s="21"/>
      <c r="AS4411" s="21"/>
      <c r="AT4411" s="6"/>
      <c r="AU4411" s="6"/>
      <c r="AV4411" s="6"/>
      <c r="AW4411" s="6"/>
    </row>
    <row r="4412" spans="1:49" x14ac:dyDescent="0.35">
      <c r="A4412" s="20"/>
      <c r="B4412" s="20"/>
      <c r="C4412" s="20"/>
      <c r="D4412" s="20"/>
      <c r="E4412" s="6"/>
      <c r="F4412" s="6"/>
      <c r="G4412" s="6"/>
      <c r="H4412" s="6"/>
      <c r="I4412" s="6"/>
      <c r="J4412" s="6"/>
      <c r="K4412" s="6"/>
      <c r="L4412" s="6"/>
      <c r="M4412" s="6"/>
      <c r="N4412" s="6"/>
      <c r="O4412" s="6"/>
      <c r="P4412" s="6"/>
      <c r="Q4412" s="6"/>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21"/>
      <c r="AR4412" s="21"/>
      <c r="AS4412" s="21"/>
      <c r="AT4412" s="6"/>
      <c r="AU4412" s="6"/>
      <c r="AV4412" s="6"/>
      <c r="AW4412" s="6"/>
    </row>
    <row r="4413" spans="1:49" x14ac:dyDescent="0.35">
      <c r="A4413" s="20"/>
      <c r="B4413" s="20"/>
      <c r="C4413" s="20"/>
      <c r="D4413" s="20"/>
      <c r="E4413" s="6"/>
      <c r="F4413" s="6"/>
      <c r="G4413" s="6"/>
      <c r="H4413" s="6"/>
      <c r="I4413" s="6"/>
      <c r="J4413" s="6"/>
      <c r="K4413" s="6"/>
      <c r="L4413" s="6"/>
      <c r="M4413" s="6"/>
      <c r="N4413" s="6"/>
      <c r="O4413" s="6"/>
      <c r="P4413" s="6"/>
      <c r="Q4413" s="6"/>
      <c r="R4413" s="6"/>
      <c r="S4413" s="6"/>
      <c r="T4413" s="6"/>
      <c r="U4413" s="6"/>
      <c r="V4413" s="6"/>
      <c r="W4413" s="6"/>
      <c r="X4413" s="6"/>
      <c r="Y4413" s="6"/>
      <c r="Z4413" s="6"/>
      <c r="AA4413" s="6"/>
      <c r="AB4413" s="6"/>
      <c r="AC4413" s="6"/>
      <c r="AD4413" s="6"/>
      <c r="AE4413" s="6"/>
      <c r="AF4413" s="6"/>
      <c r="AG4413" s="6"/>
      <c r="AH4413" s="6"/>
      <c r="AI4413" s="6"/>
      <c r="AJ4413" s="6"/>
      <c r="AK4413" s="6"/>
      <c r="AL4413" s="6"/>
      <c r="AM4413" s="6"/>
      <c r="AN4413" s="6"/>
      <c r="AO4413" s="6"/>
      <c r="AP4413" s="6"/>
      <c r="AQ4413" s="21"/>
      <c r="AR4413" s="21"/>
      <c r="AS4413" s="21"/>
      <c r="AT4413" s="6"/>
      <c r="AU4413" s="6"/>
      <c r="AV4413" s="6"/>
      <c r="AW4413" s="6"/>
    </row>
    <row r="4414" spans="1:49" x14ac:dyDescent="0.35">
      <c r="A4414" s="20"/>
      <c r="B4414" s="20"/>
      <c r="C4414" s="20"/>
      <c r="D4414" s="20"/>
      <c r="E4414" s="6"/>
      <c r="F4414" s="6"/>
      <c r="G4414" s="6"/>
      <c r="H4414" s="6"/>
      <c r="I4414" s="6"/>
      <c r="J4414" s="6"/>
      <c r="K4414" s="6"/>
      <c r="L4414" s="6"/>
      <c r="M4414" s="6"/>
      <c r="N4414" s="6"/>
      <c r="O4414" s="6"/>
      <c r="P4414" s="6"/>
      <c r="Q4414" s="6"/>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21"/>
      <c r="AR4414" s="21"/>
      <c r="AS4414" s="21"/>
      <c r="AT4414" s="6"/>
      <c r="AU4414" s="6"/>
      <c r="AV4414" s="6"/>
      <c r="AW4414" s="6"/>
    </row>
    <row r="4415" spans="1:49" x14ac:dyDescent="0.35">
      <c r="A4415" s="20"/>
      <c r="B4415" s="20"/>
      <c r="C4415" s="20"/>
      <c r="D4415" s="20"/>
      <c r="E4415" s="6"/>
      <c r="F4415" s="6"/>
      <c r="G4415" s="6"/>
      <c r="H4415" s="6"/>
      <c r="I4415" s="6"/>
      <c r="J4415" s="6"/>
      <c r="K4415" s="6"/>
      <c r="L4415" s="6"/>
      <c r="M4415" s="6"/>
      <c r="N4415" s="6"/>
      <c r="O4415" s="6"/>
      <c r="P4415" s="6"/>
      <c r="Q4415" s="6"/>
      <c r="R4415" s="6"/>
      <c r="S4415" s="6"/>
      <c r="T4415" s="6"/>
      <c r="U4415" s="6"/>
      <c r="V4415" s="6"/>
      <c r="W4415" s="6"/>
      <c r="X4415" s="6"/>
      <c r="Y4415" s="6"/>
      <c r="Z4415" s="6"/>
      <c r="AA4415" s="6"/>
      <c r="AB4415" s="6"/>
      <c r="AC4415" s="6"/>
      <c r="AD4415" s="6"/>
      <c r="AE4415" s="6"/>
      <c r="AF4415" s="6"/>
      <c r="AG4415" s="6"/>
      <c r="AH4415" s="6"/>
      <c r="AI4415" s="6"/>
      <c r="AJ4415" s="6"/>
      <c r="AK4415" s="6"/>
      <c r="AL4415" s="6"/>
      <c r="AM4415" s="6"/>
      <c r="AN4415" s="6"/>
      <c r="AO4415" s="6"/>
      <c r="AP4415" s="6"/>
      <c r="AQ4415" s="21"/>
      <c r="AR4415" s="21"/>
      <c r="AS4415" s="21"/>
      <c r="AT4415" s="6"/>
      <c r="AU4415" s="6"/>
      <c r="AV4415" s="6"/>
      <c r="AW4415" s="6"/>
    </row>
    <row r="4416" spans="1:49" x14ac:dyDescent="0.35">
      <c r="A4416" s="20"/>
      <c r="B4416" s="20"/>
      <c r="C4416" s="20"/>
      <c r="D4416" s="20"/>
      <c r="E4416" s="6"/>
      <c r="F4416" s="6"/>
      <c r="G4416" s="6"/>
      <c r="H4416" s="6"/>
      <c r="I4416" s="6"/>
      <c r="J4416" s="6"/>
      <c r="K4416" s="6"/>
      <c r="L4416" s="6"/>
      <c r="M4416" s="6"/>
      <c r="N4416" s="6"/>
      <c r="O4416" s="6"/>
      <c r="P4416" s="6"/>
      <c r="Q4416" s="6"/>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21"/>
      <c r="AR4416" s="21"/>
      <c r="AS4416" s="21"/>
      <c r="AT4416" s="6"/>
      <c r="AU4416" s="6"/>
      <c r="AV4416" s="6"/>
      <c r="AW4416" s="6"/>
    </row>
    <row r="4417" spans="1:49" x14ac:dyDescent="0.35">
      <c r="A4417" s="20"/>
      <c r="B4417" s="20"/>
      <c r="C4417" s="20"/>
      <c r="D4417" s="20"/>
      <c r="E4417" s="6"/>
      <c r="F4417" s="6"/>
      <c r="G4417" s="6"/>
      <c r="H4417" s="6"/>
      <c r="I4417" s="6"/>
      <c r="J4417" s="6"/>
      <c r="K4417" s="6"/>
      <c r="L4417" s="6"/>
      <c r="M4417" s="6"/>
      <c r="N4417" s="6"/>
      <c r="O4417" s="6"/>
      <c r="P4417" s="6"/>
      <c r="Q4417" s="6"/>
      <c r="R4417" s="6"/>
      <c r="S4417" s="6"/>
      <c r="T4417" s="6"/>
      <c r="U4417" s="6"/>
      <c r="V4417" s="6"/>
      <c r="W4417" s="6"/>
      <c r="X4417" s="6"/>
      <c r="Y4417" s="6"/>
      <c r="Z4417" s="6"/>
      <c r="AA4417" s="6"/>
      <c r="AB4417" s="6"/>
      <c r="AC4417" s="6"/>
      <c r="AD4417" s="6"/>
      <c r="AE4417" s="6"/>
      <c r="AF4417" s="6"/>
      <c r="AG4417" s="6"/>
      <c r="AH4417" s="6"/>
      <c r="AI4417" s="6"/>
      <c r="AJ4417" s="6"/>
      <c r="AK4417" s="6"/>
      <c r="AL4417" s="6"/>
      <c r="AM4417" s="6"/>
      <c r="AN4417" s="6"/>
      <c r="AO4417" s="6"/>
      <c r="AP4417" s="6"/>
      <c r="AQ4417" s="21"/>
      <c r="AR4417" s="21"/>
      <c r="AS4417" s="21"/>
      <c r="AT4417" s="6"/>
      <c r="AU4417" s="6"/>
      <c r="AV4417" s="6"/>
      <c r="AW4417" s="6"/>
    </row>
    <row r="4418" spans="1:49" x14ac:dyDescent="0.35">
      <c r="A4418" s="20"/>
      <c r="B4418" s="20"/>
      <c r="C4418" s="20"/>
      <c r="D4418" s="20"/>
      <c r="E4418" s="6"/>
      <c r="F4418" s="6"/>
      <c r="G4418" s="6"/>
      <c r="H4418" s="6"/>
      <c r="I4418" s="6"/>
      <c r="J4418" s="6"/>
      <c r="K4418" s="6"/>
      <c r="L4418" s="6"/>
      <c r="M4418" s="6"/>
      <c r="N4418" s="6"/>
      <c r="O4418" s="6"/>
      <c r="P4418" s="6"/>
      <c r="Q4418" s="6"/>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21"/>
      <c r="AR4418" s="21"/>
      <c r="AS4418" s="21"/>
      <c r="AT4418" s="6"/>
      <c r="AU4418" s="6"/>
      <c r="AV4418" s="6"/>
      <c r="AW4418" s="6"/>
    </row>
    <row r="4419" spans="1:49" x14ac:dyDescent="0.35">
      <c r="A4419" s="20"/>
      <c r="B4419" s="20"/>
      <c r="C4419" s="20"/>
      <c r="D4419" s="20"/>
      <c r="E4419" s="6"/>
      <c r="F4419" s="6"/>
      <c r="G4419" s="6"/>
      <c r="H4419" s="6"/>
      <c r="I4419" s="6"/>
      <c r="J4419" s="6"/>
      <c r="K4419" s="6"/>
      <c r="L4419" s="6"/>
      <c r="M4419" s="6"/>
      <c r="N4419" s="6"/>
      <c r="O4419" s="6"/>
      <c r="P4419" s="6"/>
      <c r="Q4419" s="6"/>
      <c r="R4419" s="6"/>
      <c r="S4419" s="6"/>
      <c r="T4419" s="6"/>
      <c r="U4419" s="6"/>
      <c r="V4419" s="6"/>
      <c r="W4419" s="6"/>
      <c r="X4419" s="6"/>
      <c r="Y4419" s="6"/>
      <c r="Z4419" s="6"/>
      <c r="AA4419" s="6"/>
      <c r="AB4419" s="6"/>
      <c r="AC4419" s="6"/>
      <c r="AD4419" s="6"/>
      <c r="AE4419" s="6"/>
      <c r="AF4419" s="6"/>
      <c r="AG4419" s="6"/>
      <c r="AH4419" s="6"/>
      <c r="AI4419" s="6"/>
      <c r="AJ4419" s="6"/>
      <c r="AK4419" s="6"/>
      <c r="AL4419" s="6"/>
      <c r="AM4419" s="6"/>
      <c r="AN4419" s="6"/>
      <c r="AO4419" s="6"/>
      <c r="AP4419" s="6"/>
      <c r="AQ4419" s="21"/>
      <c r="AR4419" s="21"/>
      <c r="AS4419" s="21"/>
      <c r="AT4419" s="6"/>
      <c r="AU4419" s="6"/>
      <c r="AV4419" s="6"/>
      <c r="AW4419" s="6"/>
    </row>
    <row r="4420" spans="1:49" x14ac:dyDescent="0.35">
      <c r="A4420" s="20"/>
      <c r="B4420" s="20"/>
      <c r="C4420" s="20"/>
      <c r="D4420" s="20"/>
      <c r="E4420" s="6"/>
      <c r="F4420" s="6"/>
      <c r="G4420" s="6"/>
      <c r="H4420" s="6"/>
      <c r="I4420" s="6"/>
      <c r="J4420" s="6"/>
      <c r="K4420" s="6"/>
      <c r="L4420" s="6"/>
      <c r="M4420" s="6"/>
      <c r="N4420" s="6"/>
      <c r="O4420" s="6"/>
      <c r="P4420" s="6"/>
      <c r="Q4420" s="6"/>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21"/>
      <c r="AR4420" s="21"/>
      <c r="AS4420" s="21"/>
      <c r="AT4420" s="6"/>
      <c r="AU4420" s="6"/>
      <c r="AV4420" s="6"/>
      <c r="AW4420" s="6"/>
    </row>
    <row r="4421" spans="1:49" x14ac:dyDescent="0.35">
      <c r="A4421" s="20"/>
      <c r="B4421" s="20"/>
      <c r="C4421" s="20"/>
      <c r="D4421" s="20"/>
      <c r="E4421" s="6"/>
      <c r="F4421" s="6"/>
      <c r="G4421" s="6"/>
      <c r="H4421" s="6"/>
      <c r="I4421" s="6"/>
      <c r="J4421" s="6"/>
      <c r="K4421" s="6"/>
      <c r="L4421" s="6"/>
      <c r="M4421" s="6"/>
      <c r="N4421" s="6"/>
      <c r="O4421" s="6"/>
      <c r="P4421" s="6"/>
      <c r="Q4421" s="6"/>
      <c r="R4421" s="6"/>
      <c r="S4421" s="6"/>
      <c r="T4421" s="6"/>
      <c r="U4421" s="6"/>
      <c r="V4421" s="6"/>
      <c r="W4421" s="6"/>
      <c r="X4421" s="6"/>
      <c r="Y4421" s="6"/>
      <c r="Z4421" s="6"/>
      <c r="AA4421" s="6"/>
      <c r="AB4421" s="6"/>
      <c r="AC4421" s="6"/>
      <c r="AD4421" s="6"/>
      <c r="AE4421" s="6"/>
      <c r="AF4421" s="6"/>
      <c r="AG4421" s="6"/>
      <c r="AH4421" s="6"/>
      <c r="AI4421" s="6"/>
      <c r="AJ4421" s="6"/>
      <c r="AK4421" s="6"/>
      <c r="AL4421" s="6"/>
      <c r="AM4421" s="6"/>
      <c r="AN4421" s="6"/>
      <c r="AO4421" s="6"/>
      <c r="AP4421" s="6"/>
      <c r="AQ4421" s="21"/>
      <c r="AR4421" s="21"/>
      <c r="AS4421" s="21"/>
      <c r="AT4421" s="6"/>
      <c r="AU4421" s="6"/>
      <c r="AV4421" s="6"/>
      <c r="AW4421" s="6"/>
    </row>
    <row r="4422" spans="1:49" x14ac:dyDescent="0.35">
      <c r="A4422" s="20"/>
      <c r="B4422" s="20"/>
      <c r="C4422" s="20"/>
      <c r="D4422" s="20"/>
      <c r="E4422" s="6"/>
      <c r="F4422" s="6"/>
      <c r="G4422" s="6"/>
      <c r="H4422" s="6"/>
      <c r="I4422" s="6"/>
      <c r="J4422" s="6"/>
      <c r="K4422" s="6"/>
      <c r="L4422" s="6"/>
      <c r="M4422" s="6"/>
      <c r="N4422" s="6"/>
      <c r="O4422" s="6"/>
      <c r="P4422" s="6"/>
      <c r="Q4422" s="6"/>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21"/>
      <c r="AR4422" s="21"/>
      <c r="AS4422" s="21"/>
      <c r="AT4422" s="6"/>
      <c r="AU4422" s="6"/>
      <c r="AV4422" s="6"/>
      <c r="AW4422" s="6"/>
    </row>
    <row r="4423" spans="1:49" x14ac:dyDescent="0.35">
      <c r="A4423" s="20"/>
      <c r="B4423" s="20"/>
      <c r="C4423" s="20"/>
      <c r="D4423" s="20"/>
      <c r="E4423" s="6"/>
      <c r="F4423" s="6"/>
      <c r="G4423" s="6"/>
      <c r="H4423" s="6"/>
      <c r="I4423" s="6"/>
      <c r="J4423" s="6"/>
      <c r="K4423" s="6"/>
      <c r="L4423" s="6"/>
      <c r="M4423" s="6"/>
      <c r="N4423" s="6"/>
      <c r="O4423" s="6"/>
      <c r="P4423" s="6"/>
      <c r="Q4423" s="6"/>
      <c r="R4423" s="6"/>
      <c r="S4423" s="6"/>
      <c r="T4423" s="6"/>
      <c r="U4423" s="6"/>
      <c r="V4423" s="6"/>
      <c r="W4423" s="6"/>
      <c r="X4423" s="6"/>
      <c r="Y4423" s="6"/>
      <c r="Z4423" s="6"/>
      <c r="AA4423" s="6"/>
      <c r="AB4423" s="6"/>
      <c r="AC4423" s="6"/>
      <c r="AD4423" s="6"/>
      <c r="AE4423" s="6"/>
      <c r="AF4423" s="6"/>
      <c r="AG4423" s="6"/>
      <c r="AH4423" s="6"/>
      <c r="AI4423" s="6"/>
      <c r="AJ4423" s="6"/>
      <c r="AK4423" s="6"/>
      <c r="AL4423" s="6"/>
      <c r="AM4423" s="6"/>
      <c r="AN4423" s="6"/>
      <c r="AO4423" s="6"/>
      <c r="AP4423" s="6"/>
      <c r="AQ4423" s="21"/>
      <c r="AR4423" s="21"/>
      <c r="AS4423" s="21"/>
      <c r="AT4423" s="6"/>
      <c r="AU4423" s="6"/>
      <c r="AV4423" s="6"/>
      <c r="AW4423" s="6"/>
    </row>
    <row r="4424" spans="1:49" x14ac:dyDescent="0.35">
      <c r="A4424" s="20"/>
      <c r="B4424" s="20"/>
      <c r="C4424" s="20"/>
      <c r="D4424" s="20"/>
      <c r="E4424" s="6"/>
      <c r="F4424" s="6"/>
      <c r="G4424" s="6"/>
      <c r="H4424" s="6"/>
      <c r="I4424" s="6"/>
      <c r="J4424" s="6"/>
      <c r="K4424" s="6"/>
      <c r="L4424" s="6"/>
      <c r="M4424" s="6"/>
      <c r="N4424" s="6"/>
      <c r="O4424" s="6"/>
      <c r="P4424" s="6"/>
      <c r="Q4424" s="6"/>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21"/>
      <c r="AR4424" s="21"/>
      <c r="AS4424" s="21"/>
      <c r="AT4424" s="6"/>
      <c r="AU4424" s="6"/>
      <c r="AV4424" s="6"/>
      <c r="AW4424" s="6"/>
    </row>
    <row r="4425" spans="1:49" x14ac:dyDescent="0.35">
      <c r="A4425" s="20"/>
      <c r="B4425" s="20"/>
      <c r="C4425" s="20"/>
      <c r="D4425" s="20"/>
      <c r="E4425" s="6"/>
      <c r="F4425" s="6"/>
      <c r="G4425" s="6"/>
      <c r="H4425" s="6"/>
      <c r="I4425" s="6"/>
      <c r="J4425" s="6"/>
      <c r="K4425" s="6"/>
      <c r="L4425" s="6"/>
      <c r="M4425" s="6"/>
      <c r="N4425" s="6"/>
      <c r="O4425" s="6"/>
      <c r="P4425" s="6"/>
      <c r="Q4425" s="6"/>
      <c r="R4425" s="6"/>
      <c r="S4425" s="6"/>
      <c r="T4425" s="6"/>
      <c r="U4425" s="6"/>
      <c r="V4425" s="6"/>
      <c r="W4425" s="6"/>
      <c r="X4425" s="6"/>
      <c r="Y4425" s="6"/>
      <c r="Z4425" s="6"/>
      <c r="AA4425" s="6"/>
      <c r="AB4425" s="6"/>
      <c r="AC4425" s="6"/>
      <c r="AD4425" s="6"/>
      <c r="AE4425" s="6"/>
      <c r="AF4425" s="6"/>
      <c r="AG4425" s="6"/>
      <c r="AH4425" s="6"/>
      <c r="AI4425" s="6"/>
      <c r="AJ4425" s="6"/>
      <c r="AK4425" s="6"/>
      <c r="AL4425" s="6"/>
      <c r="AM4425" s="6"/>
      <c r="AN4425" s="6"/>
      <c r="AO4425" s="6"/>
      <c r="AP4425" s="6"/>
      <c r="AQ4425" s="21"/>
      <c r="AR4425" s="21"/>
      <c r="AS4425" s="21"/>
      <c r="AT4425" s="6"/>
      <c r="AU4425" s="6"/>
      <c r="AV4425" s="6"/>
      <c r="AW4425" s="6"/>
    </row>
    <row r="4426" spans="1:49" x14ac:dyDescent="0.35">
      <c r="A4426" s="20"/>
      <c r="B4426" s="20"/>
      <c r="C4426" s="20"/>
      <c r="D4426" s="20"/>
      <c r="E4426" s="6"/>
      <c r="F4426" s="6"/>
      <c r="G4426" s="6"/>
      <c r="H4426" s="6"/>
      <c r="I4426" s="6"/>
      <c r="J4426" s="6"/>
      <c r="K4426" s="6"/>
      <c r="L4426" s="6"/>
      <c r="M4426" s="6"/>
      <c r="N4426" s="6"/>
      <c r="O4426" s="6"/>
      <c r="P4426" s="6"/>
      <c r="Q4426" s="6"/>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21"/>
      <c r="AR4426" s="21"/>
      <c r="AS4426" s="21"/>
      <c r="AT4426" s="6"/>
      <c r="AU4426" s="6"/>
      <c r="AV4426" s="6"/>
      <c r="AW4426" s="6"/>
    </row>
    <row r="4427" spans="1:49" x14ac:dyDescent="0.35">
      <c r="A4427" s="20"/>
      <c r="B4427" s="20"/>
      <c r="C4427" s="20"/>
      <c r="D4427" s="20"/>
      <c r="E4427" s="6"/>
      <c r="F4427" s="6"/>
      <c r="G4427" s="6"/>
      <c r="H4427" s="6"/>
      <c r="I4427" s="6"/>
      <c r="J4427" s="6"/>
      <c r="K4427" s="6"/>
      <c r="L4427" s="6"/>
      <c r="M4427" s="6"/>
      <c r="N4427" s="6"/>
      <c r="O4427" s="6"/>
      <c r="P4427" s="6"/>
      <c r="Q4427" s="6"/>
      <c r="R4427" s="6"/>
      <c r="S4427" s="6"/>
      <c r="T4427" s="6"/>
      <c r="U4427" s="6"/>
      <c r="V4427" s="6"/>
      <c r="W4427" s="6"/>
      <c r="X4427" s="6"/>
      <c r="Y4427" s="6"/>
      <c r="Z4427" s="6"/>
      <c r="AA4427" s="6"/>
      <c r="AB4427" s="6"/>
      <c r="AC4427" s="6"/>
      <c r="AD4427" s="6"/>
      <c r="AE4427" s="6"/>
      <c r="AF4427" s="6"/>
      <c r="AG4427" s="6"/>
      <c r="AH4427" s="6"/>
      <c r="AI4427" s="6"/>
      <c r="AJ4427" s="6"/>
      <c r="AK4427" s="6"/>
      <c r="AL4427" s="6"/>
      <c r="AM4427" s="6"/>
      <c r="AN4427" s="6"/>
      <c r="AO4427" s="6"/>
      <c r="AP4427" s="6"/>
      <c r="AQ4427" s="21"/>
      <c r="AR4427" s="21"/>
      <c r="AS4427" s="21"/>
      <c r="AT4427" s="6"/>
      <c r="AU4427" s="6"/>
      <c r="AV4427" s="6"/>
      <c r="AW4427" s="6"/>
    </row>
    <row r="4428" spans="1:49" x14ac:dyDescent="0.35">
      <c r="A4428" s="20"/>
      <c r="B4428" s="20"/>
      <c r="C4428" s="20"/>
      <c r="D4428" s="20"/>
      <c r="E4428" s="6"/>
      <c r="F4428" s="6"/>
      <c r="G4428" s="6"/>
      <c r="H4428" s="6"/>
      <c r="I4428" s="6"/>
      <c r="J4428" s="6"/>
      <c r="K4428" s="6"/>
      <c r="L4428" s="6"/>
      <c r="M4428" s="6"/>
      <c r="N4428" s="6"/>
      <c r="O4428" s="6"/>
      <c r="P4428" s="6"/>
      <c r="Q4428" s="6"/>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21"/>
      <c r="AR4428" s="21"/>
      <c r="AS4428" s="21"/>
      <c r="AT4428" s="6"/>
      <c r="AU4428" s="6"/>
      <c r="AV4428" s="6"/>
      <c r="AW4428" s="6"/>
    </row>
    <row r="4429" spans="1:49" x14ac:dyDescent="0.35">
      <c r="A4429" s="20"/>
      <c r="B4429" s="20"/>
      <c r="C4429" s="20"/>
      <c r="D4429" s="20"/>
      <c r="E4429" s="6"/>
      <c r="F4429" s="6"/>
      <c r="G4429" s="6"/>
      <c r="H4429" s="6"/>
      <c r="I4429" s="6"/>
      <c r="J4429" s="6"/>
      <c r="K4429" s="6"/>
      <c r="L4429" s="6"/>
      <c r="M4429" s="6"/>
      <c r="N4429" s="6"/>
      <c r="O4429" s="6"/>
      <c r="P4429" s="6"/>
      <c r="Q4429" s="6"/>
      <c r="R4429" s="6"/>
      <c r="S4429" s="6"/>
      <c r="T4429" s="6"/>
      <c r="U4429" s="6"/>
      <c r="V4429" s="6"/>
      <c r="W4429" s="6"/>
      <c r="X4429" s="6"/>
      <c r="Y4429" s="6"/>
      <c r="Z4429" s="6"/>
      <c r="AA4429" s="6"/>
      <c r="AB4429" s="6"/>
      <c r="AC4429" s="6"/>
      <c r="AD4429" s="6"/>
      <c r="AE4429" s="6"/>
      <c r="AF4429" s="6"/>
      <c r="AG4429" s="6"/>
      <c r="AH4429" s="6"/>
      <c r="AI4429" s="6"/>
      <c r="AJ4429" s="6"/>
      <c r="AK4429" s="6"/>
      <c r="AL4429" s="6"/>
      <c r="AM4429" s="6"/>
      <c r="AN4429" s="6"/>
      <c r="AO4429" s="6"/>
      <c r="AP4429" s="6"/>
      <c r="AQ4429" s="21"/>
      <c r="AR4429" s="21"/>
      <c r="AS4429" s="21"/>
      <c r="AT4429" s="6"/>
      <c r="AU4429" s="6"/>
      <c r="AV4429" s="6"/>
      <c r="AW4429" s="6"/>
    </row>
    <row r="4430" spans="1:49" x14ac:dyDescent="0.35">
      <c r="A4430" s="20"/>
      <c r="B4430" s="20"/>
      <c r="C4430" s="20"/>
      <c r="D4430" s="20"/>
      <c r="E4430" s="6"/>
      <c r="F4430" s="6"/>
      <c r="G4430" s="6"/>
      <c r="H4430" s="6"/>
      <c r="I4430" s="6"/>
      <c r="J4430" s="6"/>
      <c r="K4430" s="6"/>
      <c r="L4430" s="6"/>
      <c r="M4430" s="6"/>
      <c r="N4430" s="6"/>
      <c r="O4430" s="6"/>
      <c r="P4430" s="6"/>
      <c r="Q4430" s="6"/>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21"/>
      <c r="AR4430" s="21"/>
      <c r="AS4430" s="21"/>
      <c r="AT4430" s="6"/>
      <c r="AU4430" s="6"/>
      <c r="AV4430" s="6"/>
      <c r="AW4430" s="6"/>
    </row>
    <row r="4431" spans="1:49" x14ac:dyDescent="0.35">
      <c r="A4431" s="20"/>
      <c r="B4431" s="20"/>
      <c r="C4431" s="20"/>
      <c r="D4431" s="20"/>
      <c r="E4431" s="6"/>
      <c r="F4431" s="6"/>
      <c r="G4431" s="6"/>
      <c r="H4431" s="6"/>
      <c r="I4431" s="6"/>
      <c r="J4431" s="6"/>
      <c r="K4431" s="6"/>
      <c r="L4431" s="6"/>
      <c r="M4431" s="6"/>
      <c r="N4431" s="6"/>
      <c r="O4431" s="6"/>
      <c r="P4431" s="6"/>
      <c r="Q4431" s="6"/>
      <c r="R4431" s="6"/>
      <c r="S4431" s="6"/>
      <c r="T4431" s="6"/>
      <c r="U4431" s="6"/>
      <c r="V4431" s="6"/>
      <c r="W4431" s="6"/>
      <c r="X4431" s="6"/>
      <c r="Y4431" s="6"/>
      <c r="Z4431" s="6"/>
      <c r="AA4431" s="6"/>
      <c r="AB4431" s="6"/>
      <c r="AC4431" s="6"/>
      <c r="AD4431" s="6"/>
      <c r="AE4431" s="6"/>
      <c r="AF4431" s="6"/>
      <c r="AG4431" s="6"/>
      <c r="AH4431" s="6"/>
      <c r="AI4431" s="6"/>
      <c r="AJ4431" s="6"/>
      <c r="AK4431" s="6"/>
      <c r="AL4431" s="6"/>
      <c r="AM4431" s="6"/>
      <c r="AN4431" s="6"/>
      <c r="AO4431" s="6"/>
      <c r="AP4431" s="6"/>
      <c r="AQ4431" s="21"/>
      <c r="AR4431" s="21"/>
      <c r="AS4431" s="21"/>
      <c r="AT4431" s="6"/>
      <c r="AU4431" s="6"/>
      <c r="AV4431" s="6"/>
      <c r="AW4431" s="6"/>
    </row>
    <row r="4432" spans="1:49" x14ac:dyDescent="0.35">
      <c r="A4432" s="20"/>
      <c r="B4432" s="20"/>
      <c r="C4432" s="20"/>
      <c r="D4432" s="20"/>
      <c r="E4432" s="6"/>
      <c r="F4432" s="6"/>
      <c r="G4432" s="6"/>
      <c r="H4432" s="6"/>
      <c r="I4432" s="6"/>
      <c r="J4432" s="6"/>
      <c r="K4432" s="6"/>
      <c r="L4432" s="6"/>
      <c r="M4432" s="6"/>
      <c r="N4432" s="6"/>
      <c r="O4432" s="6"/>
      <c r="P4432" s="6"/>
      <c r="Q4432" s="6"/>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21"/>
      <c r="AR4432" s="21"/>
      <c r="AS4432" s="21"/>
      <c r="AT4432" s="6"/>
      <c r="AU4432" s="6"/>
      <c r="AV4432" s="6"/>
      <c r="AW4432" s="6"/>
    </row>
    <row r="4433" spans="1:49" x14ac:dyDescent="0.35">
      <c r="A4433" s="20"/>
      <c r="B4433" s="20"/>
      <c r="C4433" s="20"/>
      <c r="D4433" s="20"/>
      <c r="E4433" s="6"/>
      <c r="F4433" s="6"/>
      <c r="G4433" s="6"/>
      <c r="H4433" s="6"/>
      <c r="I4433" s="6"/>
      <c r="J4433" s="6"/>
      <c r="K4433" s="6"/>
      <c r="L4433" s="6"/>
      <c r="M4433" s="6"/>
      <c r="N4433" s="6"/>
      <c r="O4433" s="6"/>
      <c r="P4433" s="6"/>
      <c r="Q4433" s="6"/>
      <c r="R4433" s="6"/>
      <c r="S4433" s="6"/>
      <c r="T4433" s="6"/>
      <c r="U4433" s="6"/>
      <c r="V4433" s="6"/>
      <c r="W4433" s="6"/>
      <c r="X4433" s="6"/>
      <c r="Y4433" s="6"/>
      <c r="Z4433" s="6"/>
      <c r="AA4433" s="6"/>
      <c r="AB4433" s="6"/>
      <c r="AC4433" s="6"/>
      <c r="AD4433" s="6"/>
      <c r="AE4433" s="6"/>
      <c r="AF4433" s="6"/>
      <c r="AG4433" s="6"/>
      <c r="AH4433" s="6"/>
      <c r="AI4433" s="6"/>
      <c r="AJ4433" s="6"/>
      <c r="AK4433" s="6"/>
      <c r="AL4433" s="6"/>
      <c r="AM4433" s="6"/>
      <c r="AN4433" s="6"/>
      <c r="AO4433" s="6"/>
      <c r="AP4433" s="6"/>
      <c r="AQ4433" s="21"/>
      <c r="AR4433" s="21"/>
      <c r="AS4433" s="21"/>
      <c r="AT4433" s="6"/>
      <c r="AU4433" s="6"/>
      <c r="AV4433" s="6"/>
      <c r="AW4433" s="6"/>
    </row>
    <row r="4434" spans="1:49" x14ac:dyDescent="0.35">
      <c r="A4434" s="20"/>
      <c r="B4434" s="20"/>
      <c r="C4434" s="20"/>
      <c r="D4434" s="20"/>
      <c r="E4434" s="6"/>
      <c r="F4434" s="6"/>
      <c r="G4434" s="6"/>
      <c r="H4434" s="6"/>
      <c r="I4434" s="6"/>
      <c r="J4434" s="6"/>
      <c r="K4434" s="6"/>
      <c r="L4434" s="6"/>
      <c r="M4434" s="6"/>
      <c r="N4434" s="6"/>
      <c r="O4434" s="6"/>
      <c r="P4434" s="6"/>
      <c r="Q4434" s="6"/>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21"/>
      <c r="AR4434" s="21"/>
      <c r="AS4434" s="21"/>
      <c r="AT4434" s="6"/>
      <c r="AU4434" s="6"/>
      <c r="AV4434" s="6"/>
      <c r="AW4434" s="6"/>
    </row>
    <row r="4435" spans="1:49" x14ac:dyDescent="0.35">
      <c r="A4435" s="20"/>
      <c r="B4435" s="20"/>
      <c r="C4435" s="20"/>
      <c r="D4435" s="20"/>
      <c r="E4435" s="6"/>
      <c r="F4435" s="6"/>
      <c r="G4435" s="6"/>
      <c r="H4435" s="6"/>
      <c r="I4435" s="6"/>
      <c r="J4435" s="6"/>
      <c r="K4435" s="6"/>
      <c r="L4435" s="6"/>
      <c r="M4435" s="6"/>
      <c r="N4435" s="6"/>
      <c r="O4435" s="6"/>
      <c r="P4435" s="6"/>
      <c r="Q4435" s="6"/>
      <c r="R4435" s="6"/>
      <c r="S4435" s="6"/>
      <c r="T4435" s="6"/>
      <c r="U4435" s="6"/>
      <c r="V4435" s="6"/>
      <c r="W4435" s="6"/>
      <c r="X4435" s="6"/>
      <c r="Y4435" s="6"/>
      <c r="Z4435" s="6"/>
      <c r="AA4435" s="6"/>
      <c r="AB4435" s="6"/>
      <c r="AC4435" s="6"/>
      <c r="AD4435" s="6"/>
      <c r="AE4435" s="6"/>
      <c r="AF4435" s="6"/>
      <c r="AG4435" s="6"/>
      <c r="AH4435" s="6"/>
      <c r="AI4435" s="6"/>
      <c r="AJ4435" s="6"/>
      <c r="AK4435" s="6"/>
      <c r="AL4435" s="6"/>
      <c r="AM4435" s="6"/>
      <c r="AN4435" s="6"/>
      <c r="AO4435" s="6"/>
      <c r="AP4435" s="6"/>
      <c r="AQ4435" s="21"/>
      <c r="AR4435" s="21"/>
      <c r="AS4435" s="21"/>
      <c r="AT4435" s="6"/>
      <c r="AU4435" s="6"/>
      <c r="AV4435" s="6"/>
      <c r="AW4435" s="6"/>
    </row>
    <row r="4436" spans="1:49" x14ac:dyDescent="0.35">
      <c r="A4436" s="20"/>
      <c r="B4436" s="20"/>
      <c r="C4436" s="20"/>
      <c r="D4436" s="20"/>
      <c r="E4436" s="6"/>
      <c r="F4436" s="6"/>
      <c r="G4436" s="6"/>
      <c r="H4436" s="6"/>
      <c r="I4436" s="6"/>
      <c r="J4436" s="6"/>
      <c r="K4436" s="6"/>
      <c r="L4436" s="6"/>
      <c r="M4436" s="6"/>
      <c r="N4436" s="6"/>
      <c r="O4436" s="6"/>
      <c r="P4436" s="6"/>
      <c r="Q4436" s="6"/>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21"/>
      <c r="AR4436" s="21"/>
      <c r="AS4436" s="21"/>
      <c r="AT4436" s="6"/>
      <c r="AU4436" s="6"/>
      <c r="AV4436" s="6"/>
      <c r="AW4436" s="6"/>
    </row>
    <row r="4437" spans="1:49" x14ac:dyDescent="0.35">
      <c r="A4437" s="20"/>
      <c r="B4437" s="20"/>
      <c r="C4437" s="20"/>
      <c r="D4437" s="20"/>
      <c r="E4437" s="6"/>
      <c r="F4437" s="6"/>
      <c r="G4437" s="6"/>
      <c r="H4437" s="6"/>
      <c r="I4437" s="6"/>
      <c r="J4437" s="6"/>
      <c r="K4437" s="6"/>
      <c r="L4437" s="6"/>
      <c r="M4437" s="6"/>
      <c r="N4437" s="6"/>
      <c r="O4437" s="6"/>
      <c r="P4437" s="6"/>
      <c r="Q4437" s="6"/>
      <c r="R4437" s="6"/>
      <c r="S4437" s="6"/>
      <c r="T4437" s="6"/>
      <c r="U4437" s="6"/>
      <c r="V4437" s="6"/>
      <c r="W4437" s="6"/>
      <c r="X4437" s="6"/>
      <c r="Y4437" s="6"/>
      <c r="Z4437" s="6"/>
      <c r="AA4437" s="6"/>
      <c r="AB4437" s="6"/>
      <c r="AC4437" s="6"/>
      <c r="AD4437" s="6"/>
      <c r="AE4437" s="6"/>
      <c r="AF4437" s="6"/>
      <c r="AG4437" s="6"/>
      <c r="AH4437" s="6"/>
      <c r="AI4437" s="6"/>
      <c r="AJ4437" s="6"/>
      <c r="AK4437" s="6"/>
      <c r="AL4437" s="6"/>
      <c r="AM4437" s="6"/>
      <c r="AN4437" s="6"/>
      <c r="AO4437" s="6"/>
      <c r="AP4437" s="6"/>
      <c r="AQ4437" s="21"/>
      <c r="AR4437" s="21"/>
      <c r="AS4437" s="21"/>
      <c r="AT4437" s="6"/>
      <c r="AU4437" s="6"/>
      <c r="AV4437" s="6"/>
      <c r="AW4437" s="6"/>
    </row>
    <row r="4438" spans="1:49" x14ac:dyDescent="0.35">
      <c r="A4438" s="20"/>
      <c r="B4438" s="20"/>
      <c r="C4438" s="20"/>
      <c r="D4438" s="20"/>
      <c r="E4438" s="6"/>
      <c r="F4438" s="6"/>
      <c r="G4438" s="6"/>
      <c r="H4438" s="6"/>
      <c r="I4438" s="6"/>
      <c r="J4438" s="6"/>
      <c r="K4438" s="6"/>
      <c r="L4438" s="6"/>
      <c r="M4438" s="6"/>
      <c r="N4438" s="6"/>
      <c r="O4438" s="6"/>
      <c r="P4438" s="6"/>
      <c r="Q4438" s="6"/>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21"/>
      <c r="AR4438" s="21"/>
      <c r="AS4438" s="21"/>
      <c r="AT4438" s="6"/>
      <c r="AU4438" s="6"/>
      <c r="AV4438" s="6"/>
      <c r="AW4438" s="6"/>
    </row>
    <row r="4439" spans="1:49" x14ac:dyDescent="0.35">
      <c r="A4439" s="20"/>
      <c r="B4439" s="20"/>
      <c r="C4439" s="20"/>
      <c r="D4439" s="20"/>
      <c r="E4439" s="6"/>
      <c r="F4439" s="6"/>
      <c r="G4439" s="6"/>
      <c r="H4439" s="6"/>
      <c r="I4439" s="6"/>
      <c r="J4439" s="6"/>
      <c r="K4439" s="6"/>
      <c r="L4439" s="6"/>
      <c r="M4439" s="6"/>
      <c r="N4439" s="6"/>
      <c r="O4439" s="6"/>
      <c r="P4439" s="6"/>
      <c r="Q4439" s="6"/>
      <c r="R4439" s="6"/>
      <c r="S4439" s="6"/>
      <c r="T4439" s="6"/>
      <c r="U4439" s="6"/>
      <c r="V4439" s="6"/>
      <c r="W4439" s="6"/>
      <c r="X4439" s="6"/>
      <c r="Y4439" s="6"/>
      <c r="Z4439" s="6"/>
      <c r="AA4439" s="6"/>
      <c r="AB4439" s="6"/>
      <c r="AC4439" s="6"/>
      <c r="AD4439" s="6"/>
      <c r="AE4439" s="6"/>
      <c r="AF4439" s="6"/>
      <c r="AG4439" s="6"/>
      <c r="AH4439" s="6"/>
      <c r="AI4439" s="6"/>
      <c r="AJ4439" s="6"/>
      <c r="AK4439" s="6"/>
      <c r="AL4439" s="6"/>
      <c r="AM4439" s="6"/>
      <c r="AN4439" s="6"/>
      <c r="AO4439" s="6"/>
      <c r="AP4439" s="6"/>
      <c r="AQ4439" s="21"/>
      <c r="AR4439" s="21"/>
      <c r="AS4439" s="21"/>
      <c r="AT4439" s="6"/>
      <c r="AU4439" s="6"/>
      <c r="AV4439" s="6"/>
      <c r="AW4439" s="6"/>
    </row>
    <row r="4440" spans="1:49" x14ac:dyDescent="0.35">
      <c r="A4440" s="20"/>
      <c r="B4440" s="20"/>
      <c r="C4440" s="20"/>
      <c r="D4440" s="20"/>
      <c r="E4440" s="6"/>
      <c r="F4440" s="6"/>
      <c r="G4440" s="6"/>
      <c r="H4440" s="6"/>
      <c r="I4440" s="6"/>
      <c r="J4440" s="6"/>
      <c r="K4440" s="6"/>
      <c r="L4440" s="6"/>
      <c r="M4440" s="6"/>
      <c r="N4440" s="6"/>
      <c r="O4440" s="6"/>
      <c r="P4440" s="6"/>
      <c r="Q4440" s="6"/>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21"/>
      <c r="AR4440" s="21"/>
      <c r="AS4440" s="21"/>
      <c r="AT4440" s="6"/>
      <c r="AU4440" s="6"/>
      <c r="AV4440" s="6"/>
      <c r="AW4440" s="6"/>
    </row>
    <row r="4441" spans="1:49" x14ac:dyDescent="0.35">
      <c r="A4441" s="20"/>
      <c r="B4441" s="20"/>
      <c r="C4441" s="20"/>
      <c r="D4441" s="20"/>
      <c r="E4441" s="6"/>
      <c r="F4441" s="6"/>
      <c r="G4441" s="6"/>
      <c r="H4441" s="6"/>
      <c r="I4441" s="6"/>
      <c r="J4441" s="6"/>
      <c r="K4441" s="6"/>
      <c r="L4441" s="6"/>
      <c r="M4441" s="6"/>
      <c r="N4441" s="6"/>
      <c r="O4441" s="6"/>
      <c r="P4441" s="6"/>
      <c r="Q4441" s="6"/>
      <c r="R4441" s="6"/>
      <c r="S4441" s="6"/>
      <c r="T4441" s="6"/>
      <c r="U4441" s="6"/>
      <c r="V4441" s="6"/>
      <c r="W4441" s="6"/>
      <c r="X4441" s="6"/>
      <c r="Y4441" s="6"/>
      <c r="Z4441" s="6"/>
      <c r="AA4441" s="6"/>
      <c r="AB4441" s="6"/>
      <c r="AC4441" s="6"/>
      <c r="AD4441" s="6"/>
      <c r="AE4441" s="6"/>
      <c r="AF4441" s="6"/>
      <c r="AG4441" s="6"/>
      <c r="AH4441" s="6"/>
      <c r="AI4441" s="6"/>
      <c r="AJ4441" s="6"/>
      <c r="AK4441" s="6"/>
      <c r="AL4441" s="6"/>
      <c r="AM4441" s="6"/>
      <c r="AN4441" s="6"/>
      <c r="AO4441" s="6"/>
      <c r="AP4441" s="6"/>
      <c r="AQ4441" s="21"/>
      <c r="AR4441" s="21"/>
      <c r="AS4441" s="21"/>
      <c r="AT4441" s="6"/>
      <c r="AU4441" s="6"/>
      <c r="AV4441" s="6"/>
      <c r="AW4441" s="6"/>
    </row>
    <row r="4442" spans="1:49" x14ac:dyDescent="0.35">
      <c r="A4442" s="20"/>
      <c r="B4442" s="20"/>
      <c r="C4442" s="20"/>
      <c r="D4442" s="20"/>
      <c r="E4442" s="6"/>
      <c r="F4442" s="6"/>
      <c r="G4442" s="6"/>
      <c r="H4442" s="6"/>
      <c r="I4442" s="6"/>
      <c r="J4442" s="6"/>
      <c r="K4442" s="6"/>
      <c r="L4442" s="6"/>
      <c r="M4442" s="6"/>
      <c r="N4442" s="6"/>
      <c r="O4442" s="6"/>
      <c r="P4442" s="6"/>
      <c r="Q4442" s="6"/>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21"/>
      <c r="AR4442" s="21"/>
      <c r="AS4442" s="21"/>
      <c r="AT4442" s="6"/>
      <c r="AU4442" s="6"/>
      <c r="AV4442" s="6"/>
      <c r="AW4442" s="6"/>
    </row>
    <row r="4443" spans="1:49" x14ac:dyDescent="0.35">
      <c r="A4443" s="20"/>
      <c r="B4443" s="20"/>
      <c r="C4443" s="20"/>
      <c r="D4443" s="20"/>
      <c r="E4443" s="6"/>
      <c r="F4443" s="6"/>
      <c r="G4443" s="6"/>
      <c r="H4443" s="6"/>
      <c r="I4443" s="6"/>
      <c r="J4443" s="6"/>
      <c r="K4443" s="6"/>
      <c r="L4443" s="6"/>
      <c r="M4443" s="6"/>
      <c r="N4443" s="6"/>
      <c r="O4443" s="6"/>
      <c r="P4443" s="6"/>
      <c r="Q4443" s="6"/>
      <c r="R4443" s="6"/>
      <c r="S4443" s="6"/>
      <c r="T4443" s="6"/>
      <c r="U4443" s="6"/>
      <c r="V4443" s="6"/>
      <c r="W4443" s="6"/>
      <c r="X4443" s="6"/>
      <c r="Y4443" s="6"/>
      <c r="Z4443" s="6"/>
      <c r="AA4443" s="6"/>
      <c r="AB4443" s="6"/>
      <c r="AC4443" s="6"/>
      <c r="AD4443" s="6"/>
      <c r="AE4443" s="6"/>
      <c r="AF4443" s="6"/>
      <c r="AG4443" s="6"/>
      <c r="AH4443" s="6"/>
      <c r="AI4443" s="6"/>
      <c r="AJ4443" s="6"/>
      <c r="AK4443" s="6"/>
      <c r="AL4443" s="6"/>
      <c r="AM4443" s="6"/>
      <c r="AN4443" s="6"/>
      <c r="AO4443" s="6"/>
      <c r="AP4443" s="6"/>
      <c r="AQ4443" s="21"/>
      <c r="AR4443" s="21"/>
      <c r="AS4443" s="21"/>
      <c r="AT4443" s="6"/>
      <c r="AU4443" s="6"/>
      <c r="AV4443" s="6"/>
      <c r="AW4443" s="6"/>
    </row>
    <row r="4444" spans="1:49" x14ac:dyDescent="0.35">
      <c r="A4444" s="20"/>
      <c r="B4444" s="20"/>
      <c r="C4444" s="20"/>
      <c r="D4444" s="20"/>
      <c r="E4444" s="6"/>
      <c r="F4444" s="6"/>
      <c r="G4444" s="6"/>
      <c r="H4444" s="6"/>
      <c r="I4444" s="6"/>
      <c r="J4444" s="6"/>
      <c r="K4444" s="6"/>
      <c r="L4444" s="6"/>
      <c r="M4444" s="6"/>
      <c r="N4444" s="6"/>
      <c r="O4444" s="6"/>
      <c r="P4444" s="6"/>
      <c r="Q4444" s="6"/>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21"/>
      <c r="AR4444" s="21"/>
      <c r="AS4444" s="21"/>
      <c r="AT4444" s="6"/>
      <c r="AU4444" s="6"/>
      <c r="AV4444" s="6"/>
      <c r="AW4444" s="6"/>
    </row>
    <row r="4445" spans="1:49" x14ac:dyDescent="0.35">
      <c r="A4445" s="20"/>
      <c r="B4445" s="20"/>
      <c r="C4445" s="20"/>
      <c r="D4445" s="20"/>
      <c r="E4445" s="6"/>
      <c r="F4445" s="6"/>
      <c r="G4445" s="6"/>
      <c r="H4445" s="6"/>
      <c r="I4445" s="6"/>
      <c r="J4445" s="6"/>
      <c r="K4445" s="6"/>
      <c r="L4445" s="6"/>
      <c r="M4445" s="6"/>
      <c r="N4445" s="6"/>
      <c r="O4445" s="6"/>
      <c r="P4445" s="6"/>
      <c r="Q4445" s="6"/>
      <c r="R4445" s="6"/>
      <c r="S4445" s="6"/>
      <c r="T4445" s="6"/>
      <c r="U4445" s="6"/>
      <c r="V4445" s="6"/>
      <c r="W4445" s="6"/>
      <c r="X4445" s="6"/>
      <c r="Y4445" s="6"/>
      <c r="Z4445" s="6"/>
      <c r="AA4445" s="6"/>
      <c r="AB4445" s="6"/>
      <c r="AC4445" s="6"/>
      <c r="AD4445" s="6"/>
      <c r="AE4445" s="6"/>
      <c r="AF4445" s="6"/>
      <c r="AG4445" s="6"/>
      <c r="AH4445" s="6"/>
      <c r="AI4445" s="6"/>
      <c r="AJ4445" s="6"/>
      <c r="AK4445" s="6"/>
      <c r="AL4445" s="6"/>
      <c r="AM4445" s="6"/>
      <c r="AN4445" s="6"/>
      <c r="AO4445" s="6"/>
      <c r="AP4445" s="6"/>
      <c r="AQ4445" s="21"/>
      <c r="AR4445" s="21"/>
      <c r="AS4445" s="21"/>
      <c r="AT4445" s="6"/>
      <c r="AU4445" s="6"/>
      <c r="AV4445" s="6"/>
      <c r="AW4445" s="6"/>
    </row>
    <row r="4446" spans="1:49" x14ac:dyDescent="0.35">
      <c r="A4446" s="20"/>
      <c r="B4446" s="20"/>
      <c r="C4446" s="20"/>
      <c r="D4446" s="20"/>
      <c r="E4446" s="6"/>
      <c r="F4446" s="6"/>
      <c r="G4446" s="6"/>
      <c r="H4446" s="6"/>
      <c r="I4446" s="6"/>
      <c r="J4446" s="6"/>
      <c r="K4446" s="6"/>
      <c r="L4446" s="6"/>
      <c r="M4446" s="6"/>
      <c r="N4446" s="6"/>
      <c r="O4446" s="6"/>
      <c r="P4446" s="6"/>
      <c r="Q4446" s="6"/>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21"/>
      <c r="AR4446" s="21"/>
      <c r="AS4446" s="21"/>
      <c r="AT4446" s="6"/>
      <c r="AU4446" s="6"/>
      <c r="AV4446" s="6"/>
      <c r="AW4446" s="6"/>
    </row>
    <row r="4447" spans="1:49" x14ac:dyDescent="0.35">
      <c r="A4447" s="20"/>
      <c r="B4447" s="20"/>
      <c r="C4447" s="20"/>
      <c r="D4447" s="20"/>
      <c r="E4447" s="6"/>
      <c r="F4447" s="6"/>
      <c r="G4447" s="6"/>
      <c r="H4447" s="6"/>
      <c r="I4447" s="6"/>
      <c r="J4447" s="6"/>
      <c r="K4447" s="6"/>
      <c r="L4447" s="6"/>
      <c r="M4447" s="6"/>
      <c r="N4447" s="6"/>
      <c r="O4447" s="6"/>
      <c r="P4447" s="6"/>
      <c r="Q4447" s="6"/>
      <c r="R4447" s="6"/>
      <c r="S4447" s="6"/>
      <c r="T4447" s="6"/>
      <c r="U4447" s="6"/>
      <c r="V4447" s="6"/>
      <c r="W4447" s="6"/>
      <c r="X4447" s="6"/>
      <c r="Y4447" s="6"/>
      <c r="Z4447" s="6"/>
      <c r="AA4447" s="6"/>
      <c r="AB4447" s="6"/>
      <c r="AC4447" s="6"/>
      <c r="AD4447" s="6"/>
      <c r="AE4447" s="6"/>
      <c r="AF4447" s="6"/>
      <c r="AG4447" s="6"/>
      <c r="AH4447" s="6"/>
      <c r="AI4447" s="6"/>
      <c r="AJ4447" s="6"/>
      <c r="AK4447" s="6"/>
      <c r="AL4447" s="6"/>
      <c r="AM4447" s="6"/>
      <c r="AN4447" s="6"/>
      <c r="AO4447" s="6"/>
      <c r="AP4447" s="6"/>
      <c r="AQ4447" s="21"/>
      <c r="AR4447" s="21"/>
      <c r="AS4447" s="21"/>
      <c r="AT4447" s="6"/>
      <c r="AU4447" s="6"/>
      <c r="AV4447" s="6"/>
      <c r="AW4447" s="6"/>
    </row>
    <row r="4448" spans="1:49" x14ac:dyDescent="0.35">
      <c r="A4448" s="20"/>
      <c r="B4448" s="20"/>
      <c r="C4448" s="20"/>
      <c r="D4448" s="20"/>
      <c r="E4448" s="6"/>
      <c r="F4448" s="6"/>
      <c r="G4448" s="6"/>
      <c r="H4448" s="6"/>
      <c r="I4448" s="6"/>
      <c r="J4448" s="6"/>
      <c r="K4448" s="6"/>
      <c r="L4448" s="6"/>
      <c r="M4448" s="6"/>
      <c r="N4448" s="6"/>
      <c r="O4448" s="6"/>
      <c r="P4448" s="6"/>
      <c r="Q4448" s="6"/>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21"/>
      <c r="AR4448" s="21"/>
      <c r="AS4448" s="21"/>
      <c r="AT4448" s="6"/>
      <c r="AU4448" s="6"/>
      <c r="AV4448" s="6"/>
      <c r="AW4448" s="6"/>
    </row>
    <row r="4449" spans="1:49" x14ac:dyDescent="0.35">
      <c r="A4449" s="20"/>
      <c r="B4449" s="20"/>
      <c r="C4449" s="20"/>
      <c r="D4449" s="20"/>
      <c r="E4449" s="6"/>
      <c r="F4449" s="6"/>
      <c r="G4449" s="6"/>
      <c r="H4449" s="6"/>
      <c r="I4449" s="6"/>
      <c r="J4449" s="6"/>
      <c r="K4449" s="6"/>
      <c r="L4449" s="6"/>
      <c r="M4449" s="6"/>
      <c r="N4449" s="6"/>
      <c r="O4449" s="6"/>
      <c r="P4449" s="6"/>
      <c r="Q4449" s="6"/>
      <c r="R4449" s="6"/>
      <c r="S4449" s="6"/>
      <c r="T4449" s="6"/>
      <c r="U4449" s="6"/>
      <c r="V4449" s="6"/>
      <c r="W4449" s="6"/>
      <c r="X4449" s="6"/>
      <c r="Y4449" s="6"/>
      <c r="Z4449" s="6"/>
      <c r="AA4449" s="6"/>
      <c r="AB4449" s="6"/>
      <c r="AC4449" s="6"/>
      <c r="AD4449" s="6"/>
      <c r="AE4449" s="6"/>
      <c r="AF4449" s="6"/>
      <c r="AG4449" s="6"/>
      <c r="AH4449" s="6"/>
      <c r="AI4449" s="6"/>
      <c r="AJ4449" s="6"/>
      <c r="AK4449" s="6"/>
      <c r="AL4449" s="6"/>
      <c r="AM4449" s="6"/>
      <c r="AN4449" s="6"/>
      <c r="AO4449" s="6"/>
      <c r="AP4449" s="6"/>
      <c r="AQ4449" s="21"/>
      <c r="AR4449" s="21"/>
      <c r="AS4449" s="21"/>
      <c r="AT4449" s="6"/>
      <c r="AU4449" s="6"/>
      <c r="AV4449" s="6"/>
      <c r="AW4449" s="6"/>
    </row>
    <row r="4450" spans="1:49" x14ac:dyDescent="0.35">
      <c r="A4450" s="20"/>
      <c r="B4450" s="20"/>
      <c r="C4450" s="20"/>
      <c r="D4450" s="20"/>
      <c r="E4450" s="6"/>
      <c r="F4450" s="6"/>
      <c r="G4450" s="6"/>
      <c r="H4450" s="6"/>
      <c r="I4450" s="6"/>
      <c r="J4450" s="6"/>
      <c r="K4450" s="6"/>
      <c r="L4450" s="6"/>
      <c r="M4450" s="6"/>
      <c r="N4450" s="6"/>
      <c r="O4450" s="6"/>
      <c r="P4450" s="6"/>
      <c r="Q4450" s="6"/>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21"/>
      <c r="AR4450" s="21"/>
      <c r="AS4450" s="21"/>
      <c r="AT4450" s="6"/>
      <c r="AU4450" s="6"/>
      <c r="AV4450" s="6"/>
      <c r="AW4450" s="6"/>
    </row>
    <row r="4451" spans="1:49" x14ac:dyDescent="0.35">
      <c r="A4451" s="20"/>
      <c r="B4451" s="20"/>
      <c r="C4451" s="20"/>
      <c r="D4451" s="20"/>
      <c r="E4451" s="6"/>
      <c r="F4451" s="6"/>
      <c r="G4451" s="6"/>
      <c r="H4451" s="6"/>
      <c r="I4451" s="6"/>
      <c r="J4451" s="6"/>
      <c r="K4451" s="6"/>
      <c r="L4451" s="6"/>
      <c r="M4451" s="6"/>
      <c r="N4451" s="6"/>
      <c r="O4451" s="6"/>
      <c r="P4451" s="6"/>
      <c r="Q4451" s="6"/>
      <c r="R4451" s="6"/>
      <c r="S4451" s="6"/>
      <c r="T4451" s="6"/>
      <c r="U4451" s="6"/>
      <c r="V4451" s="6"/>
      <c r="W4451" s="6"/>
      <c r="X4451" s="6"/>
      <c r="Y4451" s="6"/>
      <c r="Z4451" s="6"/>
      <c r="AA4451" s="6"/>
      <c r="AB4451" s="6"/>
      <c r="AC4451" s="6"/>
      <c r="AD4451" s="6"/>
      <c r="AE4451" s="6"/>
      <c r="AF4451" s="6"/>
      <c r="AG4451" s="6"/>
      <c r="AH4451" s="6"/>
      <c r="AI4451" s="6"/>
      <c r="AJ4451" s="6"/>
      <c r="AK4451" s="6"/>
      <c r="AL4451" s="6"/>
      <c r="AM4451" s="6"/>
      <c r="AN4451" s="6"/>
      <c r="AO4451" s="6"/>
      <c r="AP4451" s="6"/>
      <c r="AQ4451" s="21"/>
      <c r="AR4451" s="21"/>
      <c r="AS4451" s="21"/>
      <c r="AT4451" s="6"/>
      <c r="AU4451" s="6"/>
      <c r="AV4451" s="6"/>
      <c r="AW4451" s="6"/>
    </row>
    <row r="4452" spans="1:49" x14ac:dyDescent="0.35">
      <c r="A4452" s="20"/>
      <c r="B4452" s="20"/>
      <c r="C4452" s="20"/>
      <c r="D4452" s="20"/>
      <c r="E4452" s="6"/>
      <c r="F4452" s="6"/>
      <c r="G4452" s="6"/>
      <c r="H4452" s="6"/>
      <c r="I4452" s="6"/>
      <c r="J4452" s="6"/>
      <c r="K4452" s="6"/>
      <c r="L4452" s="6"/>
      <c r="M4452" s="6"/>
      <c r="N4452" s="6"/>
      <c r="O4452" s="6"/>
      <c r="P4452" s="6"/>
      <c r="Q4452" s="6"/>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21"/>
      <c r="AR4452" s="21"/>
      <c r="AS4452" s="21"/>
      <c r="AT4452" s="6"/>
      <c r="AU4452" s="6"/>
      <c r="AV4452" s="6"/>
      <c r="AW4452" s="6"/>
    </row>
    <row r="4453" spans="1:49" x14ac:dyDescent="0.35">
      <c r="A4453" s="20"/>
      <c r="B4453" s="20"/>
      <c r="C4453" s="20"/>
      <c r="D4453" s="20"/>
      <c r="E4453" s="6"/>
      <c r="F4453" s="6"/>
      <c r="G4453" s="6"/>
      <c r="H4453" s="6"/>
      <c r="I4453" s="6"/>
      <c r="J4453" s="6"/>
      <c r="K4453" s="6"/>
      <c r="L4453" s="6"/>
      <c r="M4453" s="6"/>
      <c r="N4453" s="6"/>
      <c r="O4453" s="6"/>
      <c r="P4453" s="6"/>
      <c r="Q4453" s="6"/>
      <c r="R4453" s="6"/>
      <c r="S4453" s="6"/>
      <c r="T4453" s="6"/>
      <c r="U4453" s="6"/>
      <c r="V4453" s="6"/>
      <c r="W4453" s="6"/>
      <c r="X4453" s="6"/>
      <c r="Y4453" s="6"/>
      <c r="Z4453" s="6"/>
      <c r="AA4453" s="6"/>
      <c r="AB4453" s="6"/>
      <c r="AC4453" s="6"/>
      <c r="AD4453" s="6"/>
      <c r="AE4453" s="6"/>
      <c r="AF4453" s="6"/>
      <c r="AG4453" s="6"/>
      <c r="AH4453" s="6"/>
      <c r="AI4453" s="6"/>
      <c r="AJ4453" s="6"/>
      <c r="AK4453" s="6"/>
      <c r="AL4453" s="6"/>
      <c r="AM4453" s="6"/>
      <c r="AN4453" s="6"/>
      <c r="AO4453" s="6"/>
      <c r="AP4453" s="6"/>
      <c r="AQ4453" s="21"/>
      <c r="AR4453" s="21"/>
      <c r="AS4453" s="21"/>
      <c r="AT4453" s="6"/>
      <c r="AU4453" s="6"/>
      <c r="AV4453" s="6"/>
      <c r="AW4453" s="6"/>
    </row>
    <row r="4454" spans="1:49" x14ac:dyDescent="0.35">
      <c r="A4454" s="20"/>
      <c r="B4454" s="20"/>
      <c r="C4454" s="20"/>
      <c r="D4454" s="20"/>
      <c r="E4454" s="6"/>
      <c r="F4454" s="6"/>
      <c r="G4454" s="6"/>
      <c r="H4454" s="6"/>
      <c r="I4454" s="6"/>
      <c r="J4454" s="6"/>
      <c r="K4454" s="6"/>
      <c r="L4454" s="6"/>
      <c r="M4454" s="6"/>
      <c r="N4454" s="6"/>
      <c r="O4454" s="6"/>
      <c r="P4454" s="6"/>
      <c r="Q4454" s="6"/>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21"/>
      <c r="AR4454" s="21"/>
      <c r="AS4454" s="21"/>
      <c r="AT4454" s="6"/>
      <c r="AU4454" s="6"/>
      <c r="AV4454" s="6"/>
      <c r="AW4454" s="6"/>
    </row>
    <row r="4455" spans="1:49" x14ac:dyDescent="0.35">
      <c r="A4455" s="20"/>
      <c r="B4455" s="20"/>
      <c r="C4455" s="20"/>
      <c r="D4455" s="20"/>
      <c r="E4455" s="6"/>
      <c r="F4455" s="6"/>
      <c r="G4455" s="6"/>
      <c r="H4455" s="6"/>
      <c r="I4455" s="6"/>
      <c r="J4455" s="6"/>
      <c r="K4455" s="6"/>
      <c r="L4455" s="6"/>
      <c r="M4455" s="6"/>
      <c r="N4455" s="6"/>
      <c r="O4455" s="6"/>
      <c r="P4455" s="6"/>
      <c r="Q4455" s="6"/>
      <c r="R4455" s="6"/>
      <c r="S4455" s="6"/>
      <c r="T4455" s="6"/>
      <c r="U4455" s="6"/>
      <c r="V4455" s="6"/>
      <c r="W4455" s="6"/>
      <c r="X4455" s="6"/>
      <c r="Y4455" s="6"/>
      <c r="Z4455" s="6"/>
      <c r="AA4455" s="6"/>
      <c r="AB4455" s="6"/>
      <c r="AC4455" s="6"/>
      <c r="AD4455" s="6"/>
      <c r="AE4455" s="6"/>
      <c r="AF4455" s="6"/>
      <c r="AG4455" s="6"/>
      <c r="AH4455" s="6"/>
      <c r="AI4455" s="6"/>
      <c r="AJ4455" s="6"/>
      <c r="AK4455" s="6"/>
      <c r="AL4455" s="6"/>
      <c r="AM4455" s="6"/>
      <c r="AN4455" s="6"/>
      <c r="AO4455" s="6"/>
      <c r="AP4455" s="6"/>
      <c r="AQ4455" s="21"/>
      <c r="AR4455" s="21"/>
      <c r="AS4455" s="21"/>
      <c r="AT4455" s="6"/>
      <c r="AU4455" s="6"/>
      <c r="AV4455" s="6"/>
      <c r="AW4455" s="6"/>
    </row>
    <row r="4456" spans="1:49" x14ac:dyDescent="0.35">
      <c r="A4456" s="20"/>
      <c r="B4456" s="20"/>
      <c r="C4456" s="20"/>
      <c r="D4456" s="20"/>
      <c r="E4456" s="6"/>
      <c r="F4456" s="6"/>
      <c r="G4456" s="6"/>
      <c r="H4456" s="6"/>
      <c r="I4456" s="6"/>
      <c r="J4456" s="6"/>
      <c r="K4456" s="6"/>
      <c r="L4456" s="6"/>
      <c r="M4456" s="6"/>
      <c r="N4456" s="6"/>
      <c r="O4456" s="6"/>
      <c r="P4456" s="6"/>
      <c r="Q4456" s="6"/>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21"/>
      <c r="AR4456" s="21"/>
      <c r="AS4456" s="21"/>
      <c r="AT4456" s="6"/>
      <c r="AU4456" s="6"/>
      <c r="AV4456" s="6"/>
      <c r="AW4456" s="6"/>
    </row>
    <row r="4457" spans="1:49" x14ac:dyDescent="0.35">
      <c r="A4457" s="20"/>
      <c r="B4457" s="20"/>
      <c r="C4457" s="20"/>
      <c r="D4457" s="20"/>
      <c r="E4457" s="6"/>
      <c r="F4457" s="6"/>
      <c r="G4457" s="6"/>
      <c r="H4457" s="6"/>
      <c r="I4457" s="6"/>
      <c r="J4457" s="6"/>
      <c r="K4457" s="6"/>
      <c r="L4457" s="6"/>
      <c r="M4457" s="6"/>
      <c r="N4457" s="6"/>
      <c r="O4457" s="6"/>
      <c r="P4457" s="6"/>
      <c r="Q4457" s="6"/>
      <c r="R4457" s="6"/>
      <c r="S4457" s="6"/>
      <c r="T4457" s="6"/>
      <c r="U4457" s="6"/>
      <c r="V4457" s="6"/>
      <c r="W4457" s="6"/>
      <c r="X4457" s="6"/>
      <c r="Y4457" s="6"/>
      <c r="Z4457" s="6"/>
      <c r="AA4457" s="6"/>
      <c r="AB4457" s="6"/>
      <c r="AC4457" s="6"/>
      <c r="AD4457" s="6"/>
      <c r="AE4457" s="6"/>
      <c r="AF4457" s="6"/>
      <c r="AG4457" s="6"/>
      <c r="AH4457" s="6"/>
      <c r="AI4457" s="6"/>
      <c r="AJ4457" s="6"/>
      <c r="AK4457" s="6"/>
      <c r="AL4457" s="6"/>
      <c r="AM4457" s="6"/>
      <c r="AN4457" s="6"/>
      <c r="AO4457" s="6"/>
      <c r="AP4457" s="6"/>
      <c r="AQ4457" s="21"/>
      <c r="AR4457" s="21"/>
      <c r="AS4457" s="21"/>
      <c r="AT4457" s="6"/>
      <c r="AU4457" s="6"/>
      <c r="AV4457" s="6"/>
      <c r="AW4457" s="6"/>
    </row>
    <row r="4458" spans="1:49" x14ac:dyDescent="0.35">
      <c r="A4458" s="20"/>
      <c r="B4458" s="20"/>
      <c r="C4458" s="20"/>
      <c r="D4458" s="20"/>
      <c r="E4458" s="6"/>
      <c r="F4458" s="6"/>
      <c r="G4458" s="6"/>
      <c r="H4458" s="6"/>
      <c r="I4458" s="6"/>
      <c r="J4458" s="6"/>
      <c r="K4458" s="6"/>
      <c r="L4458" s="6"/>
      <c r="M4458" s="6"/>
      <c r="N4458" s="6"/>
      <c r="O4458" s="6"/>
      <c r="P4458" s="6"/>
      <c r="Q4458" s="6"/>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21"/>
      <c r="AR4458" s="21"/>
      <c r="AS4458" s="21"/>
      <c r="AT4458" s="6"/>
      <c r="AU4458" s="6"/>
      <c r="AV4458" s="6"/>
      <c r="AW4458" s="6"/>
    </row>
    <row r="4459" spans="1:49" x14ac:dyDescent="0.35">
      <c r="A4459" s="20"/>
      <c r="B4459" s="20"/>
      <c r="C4459" s="20"/>
      <c r="D4459" s="20"/>
      <c r="E4459" s="6"/>
      <c r="F4459" s="6"/>
      <c r="G4459" s="6"/>
      <c r="H4459" s="6"/>
      <c r="I4459" s="6"/>
      <c r="J4459" s="6"/>
      <c r="K4459" s="6"/>
      <c r="L4459" s="6"/>
      <c r="M4459" s="6"/>
      <c r="N4459" s="6"/>
      <c r="O4459" s="6"/>
      <c r="P4459" s="6"/>
      <c r="Q4459" s="6"/>
      <c r="R4459" s="6"/>
      <c r="S4459" s="6"/>
      <c r="T4459" s="6"/>
      <c r="U4459" s="6"/>
      <c r="V4459" s="6"/>
      <c r="W4459" s="6"/>
      <c r="X4459" s="6"/>
      <c r="Y4459" s="6"/>
      <c r="Z4459" s="6"/>
      <c r="AA4459" s="6"/>
      <c r="AB4459" s="6"/>
      <c r="AC4459" s="6"/>
      <c r="AD4459" s="6"/>
      <c r="AE4459" s="6"/>
      <c r="AF4459" s="6"/>
      <c r="AG4459" s="6"/>
      <c r="AH4459" s="6"/>
      <c r="AI4459" s="6"/>
      <c r="AJ4459" s="6"/>
      <c r="AK4459" s="6"/>
      <c r="AL4459" s="6"/>
      <c r="AM4459" s="6"/>
      <c r="AN4459" s="6"/>
      <c r="AO4459" s="6"/>
      <c r="AP4459" s="6"/>
      <c r="AQ4459" s="21"/>
      <c r="AR4459" s="21"/>
      <c r="AS4459" s="21"/>
      <c r="AT4459" s="6"/>
      <c r="AU4459" s="6"/>
      <c r="AV4459" s="6"/>
      <c r="AW4459" s="6"/>
    </row>
    <row r="4460" spans="1:49" x14ac:dyDescent="0.35">
      <c r="A4460" s="20"/>
      <c r="B4460" s="20"/>
      <c r="C4460" s="20"/>
      <c r="D4460" s="20"/>
      <c r="E4460" s="6"/>
      <c r="F4460" s="6"/>
      <c r="G4460" s="6"/>
      <c r="H4460" s="6"/>
      <c r="I4460" s="6"/>
      <c r="J4460" s="6"/>
      <c r="K4460" s="6"/>
      <c r="L4460" s="6"/>
      <c r="M4460" s="6"/>
      <c r="N4460" s="6"/>
      <c r="O4460" s="6"/>
      <c r="P4460" s="6"/>
      <c r="Q4460" s="6"/>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21"/>
      <c r="AR4460" s="21"/>
      <c r="AS4460" s="21"/>
      <c r="AT4460" s="6"/>
      <c r="AU4460" s="6"/>
      <c r="AV4460" s="6"/>
      <c r="AW4460" s="6"/>
    </row>
    <row r="4461" spans="1:49" x14ac:dyDescent="0.35">
      <c r="A4461" s="20"/>
      <c r="B4461" s="20"/>
      <c r="C4461" s="20"/>
      <c r="D4461" s="20"/>
      <c r="E4461" s="6"/>
      <c r="F4461" s="6"/>
      <c r="G4461" s="6"/>
      <c r="H4461" s="6"/>
      <c r="I4461" s="6"/>
      <c r="J4461" s="6"/>
      <c r="K4461" s="6"/>
      <c r="L4461" s="6"/>
      <c r="M4461" s="6"/>
      <c r="N4461" s="6"/>
      <c r="O4461" s="6"/>
      <c r="P4461" s="6"/>
      <c r="Q4461" s="6"/>
      <c r="R4461" s="6"/>
      <c r="S4461" s="6"/>
      <c r="T4461" s="6"/>
      <c r="U4461" s="6"/>
      <c r="V4461" s="6"/>
      <c r="W4461" s="6"/>
      <c r="X4461" s="6"/>
      <c r="Y4461" s="6"/>
      <c r="Z4461" s="6"/>
      <c r="AA4461" s="6"/>
      <c r="AB4461" s="6"/>
      <c r="AC4461" s="6"/>
      <c r="AD4461" s="6"/>
      <c r="AE4461" s="6"/>
      <c r="AF4461" s="6"/>
      <c r="AG4461" s="6"/>
      <c r="AH4461" s="6"/>
      <c r="AI4461" s="6"/>
      <c r="AJ4461" s="6"/>
      <c r="AK4461" s="6"/>
      <c r="AL4461" s="6"/>
      <c r="AM4461" s="6"/>
      <c r="AN4461" s="6"/>
      <c r="AO4461" s="6"/>
      <c r="AP4461" s="6"/>
      <c r="AQ4461" s="21"/>
      <c r="AR4461" s="21"/>
      <c r="AS4461" s="21"/>
      <c r="AT4461" s="6"/>
      <c r="AU4461" s="6"/>
      <c r="AV4461" s="6"/>
      <c r="AW4461" s="6"/>
    </row>
    <row r="4462" spans="1:49" x14ac:dyDescent="0.35">
      <c r="A4462" s="20"/>
      <c r="B4462" s="20"/>
      <c r="C4462" s="20"/>
      <c r="D4462" s="20"/>
      <c r="E4462" s="6"/>
      <c r="F4462" s="6"/>
      <c r="G4462" s="6"/>
      <c r="H4462" s="6"/>
      <c r="I4462" s="6"/>
      <c r="J4462" s="6"/>
      <c r="K4462" s="6"/>
      <c r="L4462" s="6"/>
      <c r="M4462" s="6"/>
      <c r="N4462" s="6"/>
      <c r="O4462" s="6"/>
      <c r="P4462" s="6"/>
      <c r="Q4462" s="6"/>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21"/>
      <c r="AR4462" s="21"/>
      <c r="AS4462" s="21"/>
      <c r="AT4462" s="6"/>
      <c r="AU4462" s="6"/>
      <c r="AV4462" s="6"/>
      <c r="AW4462" s="6"/>
    </row>
    <row r="4463" spans="1:49" x14ac:dyDescent="0.35">
      <c r="A4463" s="20"/>
      <c r="B4463" s="20"/>
      <c r="C4463" s="20"/>
      <c r="D4463" s="20"/>
      <c r="E4463" s="6"/>
      <c r="F4463" s="6"/>
      <c r="G4463" s="6"/>
      <c r="H4463" s="6"/>
      <c r="I4463" s="6"/>
      <c r="J4463" s="6"/>
      <c r="K4463" s="6"/>
      <c r="L4463" s="6"/>
      <c r="M4463" s="6"/>
      <c r="N4463" s="6"/>
      <c r="O4463" s="6"/>
      <c r="P4463" s="6"/>
      <c r="Q4463" s="6"/>
      <c r="R4463" s="6"/>
      <c r="S4463" s="6"/>
      <c r="T4463" s="6"/>
      <c r="U4463" s="6"/>
      <c r="V4463" s="6"/>
      <c r="W4463" s="6"/>
      <c r="X4463" s="6"/>
      <c r="Y4463" s="6"/>
      <c r="Z4463" s="6"/>
      <c r="AA4463" s="6"/>
      <c r="AB4463" s="6"/>
      <c r="AC4463" s="6"/>
      <c r="AD4463" s="6"/>
      <c r="AE4463" s="6"/>
      <c r="AF4463" s="6"/>
      <c r="AG4463" s="6"/>
      <c r="AH4463" s="6"/>
      <c r="AI4463" s="6"/>
      <c r="AJ4463" s="6"/>
      <c r="AK4463" s="6"/>
      <c r="AL4463" s="6"/>
      <c r="AM4463" s="6"/>
      <c r="AN4463" s="6"/>
      <c r="AO4463" s="6"/>
      <c r="AP4463" s="6"/>
      <c r="AQ4463" s="21"/>
      <c r="AR4463" s="21"/>
      <c r="AS4463" s="21"/>
      <c r="AT4463" s="6"/>
      <c r="AU4463" s="6"/>
      <c r="AV4463" s="6"/>
      <c r="AW4463" s="6"/>
    </row>
    <row r="4464" spans="1:49" x14ac:dyDescent="0.35">
      <c r="A4464" s="20"/>
      <c r="B4464" s="20"/>
      <c r="C4464" s="20"/>
      <c r="D4464" s="20"/>
      <c r="E4464" s="6"/>
      <c r="F4464" s="6"/>
      <c r="G4464" s="6"/>
      <c r="H4464" s="6"/>
      <c r="I4464" s="6"/>
      <c r="J4464" s="6"/>
      <c r="K4464" s="6"/>
      <c r="L4464" s="6"/>
      <c r="M4464" s="6"/>
      <c r="N4464" s="6"/>
      <c r="O4464" s="6"/>
      <c r="P4464" s="6"/>
      <c r="Q4464" s="6"/>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21"/>
      <c r="AR4464" s="21"/>
      <c r="AS4464" s="21"/>
      <c r="AT4464" s="6"/>
      <c r="AU4464" s="6"/>
      <c r="AV4464" s="6"/>
      <c r="AW4464" s="6"/>
    </row>
    <row r="4465" spans="1:49" x14ac:dyDescent="0.35">
      <c r="A4465" s="20"/>
      <c r="B4465" s="20"/>
      <c r="C4465" s="20"/>
      <c r="D4465" s="20"/>
      <c r="E4465" s="6"/>
      <c r="F4465" s="6"/>
      <c r="G4465" s="6"/>
      <c r="H4465" s="6"/>
      <c r="I4465" s="6"/>
      <c r="J4465" s="6"/>
      <c r="K4465" s="6"/>
      <c r="L4465" s="6"/>
      <c r="M4465" s="6"/>
      <c r="N4465" s="6"/>
      <c r="O4465" s="6"/>
      <c r="P4465" s="6"/>
      <c r="Q4465" s="6"/>
      <c r="R4465" s="6"/>
      <c r="S4465" s="6"/>
      <c r="T4465" s="6"/>
      <c r="U4465" s="6"/>
      <c r="V4465" s="6"/>
      <c r="W4465" s="6"/>
      <c r="X4465" s="6"/>
      <c r="Y4465" s="6"/>
      <c r="Z4465" s="6"/>
      <c r="AA4465" s="6"/>
      <c r="AB4465" s="6"/>
      <c r="AC4465" s="6"/>
      <c r="AD4465" s="6"/>
      <c r="AE4465" s="6"/>
      <c r="AF4465" s="6"/>
      <c r="AG4465" s="6"/>
      <c r="AH4465" s="6"/>
      <c r="AI4465" s="6"/>
      <c r="AJ4465" s="6"/>
      <c r="AK4465" s="6"/>
      <c r="AL4465" s="6"/>
      <c r="AM4465" s="6"/>
      <c r="AN4465" s="6"/>
      <c r="AO4465" s="6"/>
      <c r="AP4465" s="6"/>
      <c r="AQ4465" s="21"/>
      <c r="AR4465" s="21"/>
      <c r="AS4465" s="21"/>
      <c r="AT4465" s="6"/>
      <c r="AU4465" s="6"/>
      <c r="AV4465" s="6"/>
      <c r="AW4465" s="6"/>
    </row>
    <row r="4466" spans="1:49" x14ac:dyDescent="0.35">
      <c r="A4466" s="20"/>
      <c r="B4466" s="20"/>
      <c r="C4466" s="20"/>
      <c r="D4466" s="20"/>
      <c r="E4466" s="6"/>
      <c r="F4466" s="6"/>
      <c r="G4466" s="6"/>
      <c r="H4466" s="6"/>
      <c r="I4466" s="6"/>
      <c r="J4466" s="6"/>
      <c r="K4466" s="6"/>
      <c r="L4466" s="6"/>
      <c r="M4466" s="6"/>
      <c r="N4466" s="6"/>
      <c r="O4466" s="6"/>
      <c r="P4466" s="6"/>
      <c r="Q4466" s="6"/>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21"/>
      <c r="AR4466" s="21"/>
      <c r="AS4466" s="21"/>
      <c r="AT4466" s="6"/>
      <c r="AU4466" s="6"/>
      <c r="AV4466" s="6"/>
      <c r="AW4466" s="6"/>
    </row>
    <row r="4467" spans="1:49" x14ac:dyDescent="0.35">
      <c r="A4467" s="20"/>
      <c r="B4467" s="20"/>
      <c r="C4467" s="20"/>
      <c r="D4467" s="20"/>
      <c r="E4467" s="6"/>
      <c r="F4467" s="6"/>
      <c r="G4467" s="6"/>
      <c r="H4467" s="6"/>
      <c r="I4467" s="6"/>
      <c r="J4467" s="6"/>
      <c r="K4467" s="6"/>
      <c r="L4467" s="6"/>
      <c r="M4467" s="6"/>
      <c r="N4467" s="6"/>
      <c r="O4467" s="6"/>
      <c r="P4467" s="6"/>
      <c r="Q4467" s="6"/>
      <c r="R4467" s="6"/>
      <c r="S4467" s="6"/>
      <c r="T4467" s="6"/>
      <c r="U4467" s="6"/>
      <c r="V4467" s="6"/>
      <c r="W4467" s="6"/>
      <c r="X4467" s="6"/>
      <c r="Y4467" s="6"/>
      <c r="Z4467" s="6"/>
      <c r="AA4467" s="6"/>
      <c r="AB4467" s="6"/>
      <c r="AC4467" s="6"/>
      <c r="AD4467" s="6"/>
      <c r="AE4467" s="6"/>
      <c r="AF4467" s="6"/>
      <c r="AG4467" s="6"/>
      <c r="AH4467" s="6"/>
      <c r="AI4467" s="6"/>
      <c r="AJ4467" s="6"/>
      <c r="AK4467" s="6"/>
      <c r="AL4467" s="6"/>
      <c r="AM4467" s="6"/>
      <c r="AN4467" s="6"/>
      <c r="AO4467" s="6"/>
      <c r="AP4467" s="6"/>
      <c r="AQ4467" s="21"/>
      <c r="AR4467" s="21"/>
      <c r="AS4467" s="21"/>
      <c r="AT4467" s="6"/>
      <c r="AU4467" s="6"/>
      <c r="AV4467" s="6"/>
      <c r="AW4467" s="6"/>
    </row>
    <row r="4468" spans="1:49" x14ac:dyDescent="0.35">
      <c r="A4468" s="20"/>
      <c r="B4468" s="20"/>
      <c r="C4468" s="20"/>
      <c r="D4468" s="20"/>
      <c r="E4468" s="6"/>
      <c r="F4468" s="6"/>
      <c r="G4468" s="6"/>
      <c r="H4468" s="6"/>
      <c r="I4468" s="6"/>
      <c r="J4468" s="6"/>
      <c r="K4468" s="6"/>
      <c r="L4468" s="6"/>
      <c r="M4468" s="6"/>
      <c r="N4468" s="6"/>
      <c r="O4468" s="6"/>
      <c r="P4468" s="6"/>
      <c r="Q4468" s="6"/>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21"/>
      <c r="AR4468" s="21"/>
      <c r="AS4468" s="21"/>
      <c r="AT4468" s="6"/>
      <c r="AU4468" s="6"/>
      <c r="AV4468" s="6"/>
      <c r="AW4468" s="6"/>
    </row>
    <row r="4469" spans="1:49" x14ac:dyDescent="0.35">
      <c r="A4469" s="20"/>
      <c r="B4469" s="20"/>
      <c r="C4469" s="20"/>
      <c r="D4469" s="20"/>
      <c r="E4469" s="6"/>
      <c r="F4469" s="6"/>
      <c r="G4469" s="6"/>
      <c r="H4469" s="6"/>
      <c r="I4469" s="6"/>
      <c r="J4469" s="6"/>
      <c r="K4469" s="6"/>
      <c r="L4469" s="6"/>
      <c r="M4469" s="6"/>
      <c r="N4469" s="6"/>
      <c r="O4469" s="6"/>
      <c r="P4469" s="6"/>
      <c r="Q4469" s="6"/>
      <c r="R4469" s="6"/>
      <c r="S4469" s="6"/>
      <c r="T4469" s="6"/>
      <c r="U4469" s="6"/>
      <c r="V4469" s="6"/>
      <c r="W4469" s="6"/>
      <c r="X4469" s="6"/>
      <c r="Y4469" s="6"/>
      <c r="Z4469" s="6"/>
      <c r="AA4469" s="6"/>
      <c r="AB4469" s="6"/>
      <c r="AC4469" s="6"/>
      <c r="AD4469" s="6"/>
      <c r="AE4469" s="6"/>
      <c r="AF4469" s="6"/>
      <c r="AG4469" s="6"/>
      <c r="AH4469" s="6"/>
      <c r="AI4469" s="6"/>
      <c r="AJ4469" s="6"/>
      <c r="AK4469" s="6"/>
      <c r="AL4469" s="6"/>
      <c r="AM4469" s="6"/>
      <c r="AN4469" s="6"/>
      <c r="AO4469" s="6"/>
      <c r="AP4469" s="6"/>
      <c r="AQ4469" s="21"/>
      <c r="AR4469" s="21"/>
      <c r="AS4469" s="21"/>
      <c r="AT4469" s="6"/>
      <c r="AU4469" s="6"/>
      <c r="AV4469" s="6"/>
      <c r="AW4469" s="6"/>
    </row>
    <row r="4470" spans="1:49" x14ac:dyDescent="0.35">
      <c r="A4470" s="20"/>
      <c r="B4470" s="20"/>
      <c r="C4470" s="20"/>
      <c r="D4470" s="20"/>
      <c r="E4470" s="6"/>
      <c r="F4470" s="6"/>
      <c r="G4470" s="6"/>
      <c r="H4470" s="6"/>
      <c r="I4470" s="6"/>
      <c r="J4470" s="6"/>
      <c r="K4470" s="6"/>
      <c r="L4470" s="6"/>
      <c r="M4470" s="6"/>
      <c r="N4470" s="6"/>
      <c r="O4470" s="6"/>
      <c r="P4470" s="6"/>
      <c r="Q4470" s="6"/>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21"/>
      <c r="AR4470" s="21"/>
      <c r="AS4470" s="21"/>
      <c r="AT4470" s="6"/>
      <c r="AU4470" s="6"/>
      <c r="AV4470" s="6"/>
      <c r="AW4470" s="6"/>
    </row>
    <row r="4471" spans="1:49" x14ac:dyDescent="0.35">
      <c r="A4471" s="20"/>
      <c r="B4471" s="20"/>
      <c r="C4471" s="20"/>
      <c r="D4471" s="20"/>
      <c r="E4471" s="6"/>
      <c r="F4471" s="6"/>
      <c r="G4471" s="6"/>
      <c r="H4471" s="6"/>
      <c r="I4471" s="6"/>
      <c r="J4471" s="6"/>
      <c r="K4471" s="6"/>
      <c r="L4471" s="6"/>
      <c r="M4471" s="6"/>
      <c r="N4471" s="6"/>
      <c r="O4471" s="6"/>
      <c r="P4471" s="6"/>
      <c r="Q4471" s="6"/>
      <c r="R4471" s="6"/>
      <c r="S4471" s="6"/>
      <c r="T4471" s="6"/>
      <c r="U4471" s="6"/>
      <c r="V4471" s="6"/>
      <c r="W4471" s="6"/>
      <c r="X4471" s="6"/>
      <c r="Y4471" s="6"/>
      <c r="Z4471" s="6"/>
      <c r="AA4471" s="6"/>
      <c r="AB4471" s="6"/>
      <c r="AC4471" s="6"/>
      <c r="AD4471" s="6"/>
      <c r="AE4471" s="6"/>
      <c r="AF4471" s="6"/>
      <c r="AG4471" s="6"/>
      <c r="AH4471" s="6"/>
      <c r="AI4471" s="6"/>
      <c r="AJ4471" s="6"/>
      <c r="AK4471" s="6"/>
      <c r="AL4471" s="6"/>
      <c r="AM4471" s="6"/>
      <c r="AN4471" s="6"/>
      <c r="AO4471" s="6"/>
      <c r="AP4471" s="6"/>
      <c r="AQ4471" s="21"/>
      <c r="AR4471" s="21"/>
      <c r="AS4471" s="21"/>
      <c r="AT4471" s="6"/>
      <c r="AU4471" s="6"/>
      <c r="AV4471" s="6"/>
      <c r="AW4471" s="6"/>
    </row>
    <row r="4472" spans="1:49" x14ac:dyDescent="0.35">
      <c r="A4472" s="20"/>
      <c r="B4472" s="20"/>
      <c r="C4472" s="20"/>
      <c r="D4472" s="20"/>
      <c r="E4472" s="6"/>
      <c r="F4472" s="6"/>
      <c r="G4472" s="6"/>
      <c r="H4472" s="6"/>
      <c r="I4472" s="6"/>
      <c r="J4472" s="6"/>
      <c r="K4472" s="6"/>
      <c r="L4472" s="6"/>
      <c r="M4472" s="6"/>
      <c r="N4472" s="6"/>
      <c r="O4472" s="6"/>
      <c r="P4472" s="6"/>
      <c r="Q4472" s="6"/>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21"/>
      <c r="AR4472" s="21"/>
      <c r="AS4472" s="21"/>
      <c r="AT4472" s="6"/>
      <c r="AU4472" s="6"/>
      <c r="AV4472" s="6"/>
      <c r="AW4472" s="6"/>
    </row>
    <row r="4473" spans="1:49" x14ac:dyDescent="0.35">
      <c r="A4473" s="20"/>
      <c r="B4473" s="20"/>
      <c r="C4473" s="20"/>
      <c r="D4473" s="20"/>
      <c r="E4473" s="6"/>
      <c r="F4473" s="6"/>
      <c r="G4473" s="6"/>
      <c r="H4473" s="6"/>
      <c r="I4473" s="6"/>
      <c r="J4473" s="6"/>
      <c r="K4473" s="6"/>
      <c r="L4473" s="6"/>
      <c r="M4473" s="6"/>
      <c r="N4473" s="6"/>
      <c r="O4473" s="6"/>
      <c r="P4473" s="6"/>
      <c r="Q4473" s="6"/>
      <c r="R4473" s="6"/>
      <c r="S4473" s="6"/>
      <c r="T4473" s="6"/>
      <c r="U4473" s="6"/>
      <c r="V4473" s="6"/>
      <c r="W4473" s="6"/>
      <c r="X4473" s="6"/>
      <c r="Y4473" s="6"/>
      <c r="Z4473" s="6"/>
      <c r="AA4473" s="6"/>
      <c r="AB4473" s="6"/>
      <c r="AC4473" s="6"/>
      <c r="AD4473" s="6"/>
      <c r="AE4473" s="6"/>
      <c r="AF4473" s="6"/>
      <c r="AG4473" s="6"/>
      <c r="AH4473" s="6"/>
      <c r="AI4473" s="6"/>
      <c r="AJ4473" s="6"/>
      <c r="AK4473" s="6"/>
      <c r="AL4473" s="6"/>
      <c r="AM4473" s="6"/>
      <c r="AN4473" s="6"/>
      <c r="AO4473" s="6"/>
      <c r="AP4473" s="6"/>
      <c r="AQ4473" s="21"/>
      <c r="AR4473" s="21"/>
      <c r="AS4473" s="21"/>
      <c r="AT4473" s="6"/>
      <c r="AU4473" s="6"/>
      <c r="AV4473" s="6"/>
      <c r="AW4473" s="6"/>
    </row>
    <row r="4474" spans="1:49" x14ac:dyDescent="0.35">
      <c r="A4474" s="20"/>
      <c r="B4474" s="20"/>
      <c r="C4474" s="20"/>
      <c r="D4474" s="20"/>
      <c r="E4474" s="6"/>
      <c r="F4474" s="6"/>
      <c r="G4474" s="6"/>
      <c r="H4474" s="6"/>
      <c r="I4474" s="6"/>
      <c r="J4474" s="6"/>
      <c r="K4474" s="6"/>
      <c r="L4474" s="6"/>
      <c r="M4474" s="6"/>
      <c r="N4474" s="6"/>
      <c r="O4474" s="6"/>
      <c r="P4474" s="6"/>
      <c r="Q4474" s="6"/>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21"/>
      <c r="AR4474" s="21"/>
      <c r="AS4474" s="21"/>
      <c r="AT4474" s="6"/>
      <c r="AU4474" s="6"/>
      <c r="AV4474" s="6"/>
      <c r="AW4474" s="6"/>
    </row>
    <row r="4475" spans="1:49" x14ac:dyDescent="0.35">
      <c r="A4475" s="20"/>
      <c r="B4475" s="20"/>
      <c r="C4475" s="20"/>
      <c r="D4475" s="20"/>
      <c r="E4475" s="6"/>
      <c r="F4475" s="6"/>
      <c r="G4475" s="6"/>
      <c r="H4475" s="6"/>
      <c r="I4475" s="6"/>
      <c r="J4475" s="6"/>
      <c r="K4475" s="6"/>
      <c r="L4475" s="6"/>
      <c r="M4475" s="6"/>
      <c r="N4475" s="6"/>
      <c r="O4475" s="6"/>
      <c r="P4475" s="6"/>
      <c r="Q4475" s="6"/>
      <c r="R4475" s="6"/>
      <c r="S4475" s="6"/>
      <c r="T4475" s="6"/>
      <c r="U4475" s="6"/>
      <c r="V4475" s="6"/>
      <c r="W4475" s="6"/>
      <c r="X4475" s="6"/>
      <c r="Y4475" s="6"/>
      <c r="Z4475" s="6"/>
      <c r="AA4475" s="6"/>
      <c r="AB4475" s="6"/>
      <c r="AC4475" s="6"/>
      <c r="AD4475" s="6"/>
      <c r="AE4475" s="6"/>
      <c r="AF4475" s="6"/>
      <c r="AG4475" s="6"/>
      <c r="AH4475" s="6"/>
      <c r="AI4475" s="6"/>
      <c r="AJ4475" s="6"/>
      <c r="AK4475" s="6"/>
      <c r="AL4475" s="6"/>
      <c r="AM4475" s="6"/>
      <c r="AN4475" s="6"/>
      <c r="AO4475" s="6"/>
      <c r="AP4475" s="6"/>
      <c r="AQ4475" s="21"/>
      <c r="AR4475" s="21"/>
      <c r="AS4475" s="21"/>
      <c r="AT4475" s="6"/>
      <c r="AU4475" s="6"/>
      <c r="AV4475" s="6"/>
      <c r="AW4475" s="6"/>
    </row>
    <row r="4476" spans="1:49" x14ac:dyDescent="0.35">
      <c r="A4476" s="20"/>
      <c r="B4476" s="20"/>
      <c r="C4476" s="20"/>
      <c r="D4476" s="20"/>
      <c r="E4476" s="6"/>
      <c r="F4476" s="6"/>
      <c r="G4476" s="6"/>
      <c r="H4476" s="6"/>
      <c r="I4476" s="6"/>
      <c r="J4476" s="6"/>
      <c r="K4476" s="6"/>
      <c r="L4476" s="6"/>
      <c r="M4476" s="6"/>
      <c r="N4476" s="6"/>
      <c r="O4476" s="6"/>
      <c r="P4476" s="6"/>
      <c r="Q4476" s="6"/>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21"/>
      <c r="AR4476" s="21"/>
      <c r="AS4476" s="21"/>
      <c r="AT4476" s="6"/>
      <c r="AU4476" s="6"/>
      <c r="AV4476" s="6"/>
      <c r="AW4476" s="6"/>
    </row>
    <row r="4477" spans="1:49" x14ac:dyDescent="0.35">
      <c r="A4477" s="20"/>
      <c r="B4477" s="20"/>
      <c r="C4477" s="20"/>
      <c r="D4477" s="20"/>
      <c r="E4477" s="6"/>
      <c r="F4477" s="6"/>
      <c r="G4477" s="6"/>
      <c r="H4477" s="6"/>
      <c r="I4477" s="6"/>
      <c r="J4477" s="6"/>
      <c r="K4477" s="6"/>
      <c r="L4477" s="6"/>
      <c r="M4477" s="6"/>
      <c r="N4477" s="6"/>
      <c r="O4477" s="6"/>
      <c r="P4477" s="6"/>
      <c r="Q4477" s="6"/>
      <c r="R4477" s="6"/>
      <c r="S4477" s="6"/>
      <c r="T4477" s="6"/>
      <c r="U4477" s="6"/>
      <c r="V4477" s="6"/>
      <c r="W4477" s="6"/>
      <c r="X4477" s="6"/>
      <c r="Y4477" s="6"/>
      <c r="Z4477" s="6"/>
      <c r="AA4477" s="6"/>
      <c r="AB4477" s="6"/>
      <c r="AC4477" s="6"/>
      <c r="AD4477" s="6"/>
      <c r="AE4477" s="6"/>
      <c r="AF4477" s="6"/>
      <c r="AG4477" s="6"/>
      <c r="AH4477" s="6"/>
      <c r="AI4477" s="6"/>
      <c r="AJ4477" s="6"/>
      <c r="AK4477" s="6"/>
      <c r="AL4477" s="6"/>
      <c r="AM4477" s="6"/>
      <c r="AN4477" s="6"/>
      <c r="AO4477" s="6"/>
      <c r="AP4477" s="6"/>
      <c r="AQ4477" s="21"/>
      <c r="AR4477" s="21"/>
      <c r="AS4477" s="21"/>
      <c r="AT4477" s="6"/>
      <c r="AU4477" s="6"/>
      <c r="AV4477" s="6"/>
      <c r="AW4477" s="6"/>
    </row>
    <row r="4478" spans="1:49" x14ac:dyDescent="0.35">
      <c r="A4478" s="20"/>
      <c r="B4478" s="20"/>
      <c r="C4478" s="20"/>
      <c r="D4478" s="20"/>
      <c r="E4478" s="6"/>
      <c r="F4478" s="6"/>
      <c r="G4478" s="6"/>
      <c r="H4478" s="6"/>
      <c r="I4478" s="6"/>
      <c r="J4478" s="6"/>
      <c r="K4478" s="6"/>
      <c r="L4478" s="6"/>
      <c r="M4478" s="6"/>
      <c r="N4478" s="6"/>
      <c r="O4478" s="6"/>
      <c r="P4478" s="6"/>
      <c r="Q4478" s="6"/>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21"/>
      <c r="AR4478" s="21"/>
      <c r="AS4478" s="21"/>
      <c r="AT4478" s="6"/>
      <c r="AU4478" s="6"/>
      <c r="AV4478" s="6"/>
      <c r="AW4478" s="6"/>
    </row>
    <row r="4479" spans="1:49" x14ac:dyDescent="0.35">
      <c r="A4479" s="20"/>
      <c r="B4479" s="20"/>
      <c r="C4479" s="20"/>
      <c r="D4479" s="20"/>
      <c r="E4479" s="6"/>
      <c r="F4479" s="6"/>
      <c r="G4479" s="6"/>
      <c r="H4479" s="6"/>
      <c r="I4479" s="6"/>
      <c r="J4479" s="6"/>
      <c r="K4479" s="6"/>
      <c r="L4479" s="6"/>
      <c r="M4479" s="6"/>
      <c r="N4479" s="6"/>
      <c r="O4479" s="6"/>
      <c r="P4479" s="6"/>
      <c r="Q4479" s="6"/>
      <c r="R4479" s="6"/>
      <c r="S4479" s="6"/>
      <c r="T4479" s="6"/>
      <c r="U4479" s="6"/>
      <c r="V4479" s="6"/>
      <c r="W4479" s="6"/>
      <c r="X4479" s="6"/>
      <c r="Y4479" s="6"/>
      <c r="Z4479" s="6"/>
      <c r="AA4479" s="6"/>
      <c r="AB4479" s="6"/>
      <c r="AC4479" s="6"/>
      <c r="AD4479" s="6"/>
      <c r="AE4479" s="6"/>
      <c r="AF4479" s="6"/>
      <c r="AG4479" s="6"/>
      <c r="AH4479" s="6"/>
      <c r="AI4479" s="6"/>
      <c r="AJ4479" s="6"/>
      <c r="AK4479" s="6"/>
      <c r="AL4479" s="6"/>
      <c r="AM4479" s="6"/>
      <c r="AN4479" s="6"/>
      <c r="AO4479" s="6"/>
      <c r="AP4479" s="6"/>
      <c r="AQ4479" s="21"/>
      <c r="AR4479" s="21"/>
      <c r="AS4479" s="21"/>
      <c r="AT4479" s="6"/>
      <c r="AU4479" s="6"/>
      <c r="AV4479" s="6"/>
      <c r="AW4479" s="6"/>
    </row>
    <row r="4480" spans="1:49" x14ac:dyDescent="0.35">
      <c r="A4480" s="20"/>
      <c r="B4480" s="20"/>
      <c r="C4480" s="20"/>
      <c r="D4480" s="20"/>
      <c r="E4480" s="6"/>
      <c r="F4480" s="6"/>
      <c r="G4480" s="6"/>
      <c r="H4480" s="6"/>
      <c r="I4480" s="6"/>
      <c r="J4480" s="6"/>
      <c r="K4480" s="6"/>
      <c r="L4480" s="6"/>
      <c r="M4480" s="6"/>
      <c r="N4480" s="6"/>
      <c r="O4480" s="6"/>
      <c r="P4480" s="6"/>
      <c r="Q4480" s="6"/>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21"/>
      <c r="AR4480" s="21"/>
      <c r="AS4480" s="21"/>
      <c r="AT4480" s="6"/>
      <c r="AU4480" s="6"/>
      <c r="AV4480" s="6"/>
      <c r="AW4480" s="6"/>
    </row>
    <row r="4481" spans="1:49" x14ac:dyDescent="0.35">
      <c r="A4481" s="20"/>
      <c r="B4481" s="20"/>
      <c r="C4481" s="20"/>
      <c r="D4481" s="20"/>
      <c r="E4481" s="6"/>
      <c r="F4481" s="6"/>
      <c r="G4481" s="6"/>
      <c r="H4481" s="6"/>
      <c r="I4481" s="6"/>
      <c r="J4481" s="6"/>
      <c r="K4481" s="6"/>
      <c r="L4481" s="6"/>
      <c r="M4481" s="6"/>
      <c r="N4481" s="6"/>
      <c r="O4481" s="6"/>
      <c r="P4481" s="6"/>
      <c r="Q4481" s="6"/>
      <c r="R4481" s="6"/>
      <c r="S4481" s="6"/>
      <c r="T4481" s="6"/>
      <c r="U4481" s="6"/>
      <c r="V4481" s="6"/>
      <c r="W4481" s="6"/>
      <c r="X4481" s="6"/>
      <c r="Y4481" s="6"/>
      <c r="Z4481" s="6"/>
      <c r="AA4481" s="6"/>
      <c r="AB4481" s="6"/>
      <c r="AC4481" s="6"/>
      <c r="AD4481" s="6"/>
      <c r="AE4481" s="6"/>
      <c r="AF4481" s="6"/>
      <c r="AG4481" s="6"/>
      <c r="AH4481" s="6"/>
      <c r="AI4481" s="6"/>
      <c r="AJ4481" s="6"/>
      <c r="AK4481" s="6"/>
      <c r="AL4481" s="6"/>
      <c r="AM4481" s="6"/>
      <c r="AN4481" s="6"/>
      <c r="AO4481" s="6"/>
      <c r="AP4481" s="6"/>
      <c r="AQ4481" s="21"/>
      <c r="AR4481" s="21"/>
      <c r="AS4481" s="21"/>
      <c r="AT4481" s="6"/>
      <c r="AU4481" s="6"/>
      <c r="AV4481" s="6"/>
      <c r="AW4481" s="6"/>
    </row>
    <row r="4482" spans="1:49" x14ac:dyDescent="0.35">
      <c r="A4482" s="20"/>
      <c r="B4482" s="20"/>
      <c r="C4482" s="20"/>
      <c r="D4482" s="20"/>
      <c r="E4482" s="6"/>
      <c r="F4482" s="6"/>
      <c r="G4482" s="6"/>
      <c r="H4482" s="6"/>
      <c r="I4482" s="6"/>
      <c r="J4482" s="6"/>
      <c r="K4482" s="6"/>
      <c r="L4482" s="6"/>
      <c r="M4482" s="6"/>
      <c r="N4482" s="6"/>
      <c r="O4482" s="6"/>
      <c r="P4482" s="6"/>
      <c r="Q4482" s="6"/>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21"/>
      <c r="AR4482" s="21"/>
      <c r="AS4482" s="21"/>
      <c r="AT4482" s="6"/>
      <c r="AU4482" s="6"/>
      <c r="AV4482" s="6"/>
      <c r="AW4482" s="6"/>
    </row>
    <row r="4483" spans="1:49" x14ac:dyDescent="0.35">
      <c r="A4483" s="20"/>
      <c r="B4483" s="20"/>
      <c r="C4483" s="20"/>
      <c r="D4483" s="20"/>
      <c r="E4483" s="6"/>
      <c r="F4483" s="6"/>
      <c r="G4483" s="6"/>
      <c r="H4483" s="6"/>
      <c r="I4483" s="6"/>
      <c r="J4483" s="6"/>
      <c r="K4483" s="6"/>
      <c r="L4483" s="6"/>
      <c r="M4483" s="6"/>
      <c r="N4483" s="6"/>
      <c r="O4483" s="6"/>
      <c r="P4483" s="6"/>
      <c r="Q4483" s="6"/>
      <c r="R4483" s="6"/>
      <c r="S4483" s="6"/>
      <c r="T4483" s="6"/>
      <c r="U4483" s="6"/>
      <c r="V4483" s="6"/>
      <c r="W4483" s="6"/>
      <c r="X4483" s="6"/>
      <c r="Y4483" s="6"/>
      <c r="Z4483" s="6"/>
      <c r="AA4483" s="6"/>
      <c r="AB4483" s="6"/>
      <c r="AC4483" s="6"/>
      <c r="AD4483" s="6"/>
      <c r="AE4483" s="6"/>
      <c r="AF4483" s="6"/>
      <c r="AG4483" s="6"/>
      <c r="AH4483" s="6"/>
      <c r="AI4483" s="6"/>
      <c r="AJ4483" s="6"/>
      <c r="AK4483" s="6"/>
      <c r="AL4483" s="6"/>
      <c r="AM4483" s="6"/>
      <c r="AN4483" s="6"/>
      <c r="AO4483" s="6"/>
      <c r="AP4483" s="6"/>
      <c r="AQ4483" s="21"/>
      <c r="AR4483" s="21"/>
      <c r="AS4483" s="21"/>
      <c r="AT4483" s="6"/>
      <c r="AU4483" s="6"/>
      <c r="AV4483" s="6"/>
      <c r="AW4483" s="6"/>
    </row>
    <row r="4484" spans="1:49" x14ac:dyDescent="0.35">
      <c r="A4484" s="20"/>
      <c r="B4484" s="20"/>
      <c r="C4484" s="20"/>
      <c r="D4484" s="20"/>
      <c r="E4484" s="6"/>
      <c r="F4484" s="6"/>
      <c r="G4484" s="6"/>
      <c r="H4484" s="6"/>
      <c r="I4484" s="6"/>
      <c r="J4484" s="6"/>
      <c r="K4484" s="6"/>
      <c r="L4484" s="6"/>
      <c r="M4484" s="6"/>
      <c r="N4484" s="6"/>
      <c r="O4484" s="6"/>
      <c r="P4484" s="6"/>
      <c r="Q4484" s="6"/>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21"/>
      <c r="AR4484" s="21"/>
      <c r="AS4484" s="21"/>
      <c r="AT4484" s="6"/>
      <c r="AU4484" s="6"/>
      <c r="AV4484" s="6"/>
      <c r="AW4484" s="6"/>
    </row>
    <row r="4485" spans="1:49" x14ac:dyDescent="0.35">
      <c r="A4485" s="20"/>
      <c r="B4485" s="20"/>
      <c r="C4485" s="20"/>
      <c r="D4485" s="20"/>
      <c r="E4485" s="6"/>
      <c r="F4485" s="6"/>
      <c r="G4485" s="6"/>
      <c r="H4485" s="6"/>
      <c r="I4485" s="6"/>
      <c r="J4485" s="6"/>
      <c r="K4485" s="6"/>
      <c r="L4485" s="6"/>
      <c r="M4485" s="6"/>
      <c r="N4485" s="6"/>
      <c r="O4485" s="6"/>
      <c r="P4485" s="6"/>
      <c r="Q4485" s="6"/>
      <c r="R4485" s="6"/>
      <c r="S4485" s="6"/>
      <c r="T4485" s="6"/>
      <c r="U4485" s="6"/>
      <c r="V4485" s="6"/>
      <c r="W4485" s="6"/>
      <c r="X4485" s="6"/>
      <c r="Y4485" s="6"/>
      <c r="Z4485" s="6"/>
      <c r="AA4485" s="6"/>
      <c r="AB4485" s="6"/>
      <c r="AC4485" s="6"/>
      <c r="AD4485" s="6"/>
      <c r="AE4485" s="6"/>
      <c r="AF4485" s="6"/>
      <c r="AG4485" s="6"/>
      <c r="AH4485" s="6"/>
      <c r="AI4485" s="6"/>
      <c r="AJ4485" s="6"/>
      <c r="AK4485" s="6"/>
      <c r="AL4485" s="6"/>
      <c r="AM4485" s="6"/>
      <c r="AN4485" s="6"/>
      <c r="AO4485" s="6"/>
      <c r="AP4485" s="6"/>
      <c r="AQ4485" s="21"/>
      <c r="AR4485" s="21"/>
      <c r="AS4485" s="21"/>
      <c r="AT4485" s="6"/>
      <c r="AU4485" s="6"/>
      <c r="AV4485" s="6"/>
      <c r="AW4485" s="6"/>
    </row>
    <row r="4486" spans="1:49" x14ac:dyDescent="0.35">
      <c r="A4486" s="20"/>
      <c r="B4486" s="20"/>
      <c r="C4486" s="20"/>
      <c r="D4486" s="20"/>
      <c r="E4486" s="6"/>
      <c r="F4486" s="6"/>
      <c r="G4486" s="6"/>
      <c r="H4486" s="6"/>
      <c r="I4486" s="6"/>
      <c r="J4486" s="6"/>
      <c r="K4486" s="6"/>
      <c r="L4486" s="6"/>
      <c r="M4486" s="6"/>
      <c r="N4486" s="6"/>
      <c r="O4486" s="6"/>
      <c r="P4486" s="6"/>
      <c r="Q4486" s="6"/>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21"/>
      <c r="AR4486" s="21"/>
      <c r="AS4486" s="21"/>
      <c r="AT4486" s="6"/>
      <c r="AU4486" s="6"/>
      <c r="AV4486" s="6"/>
      <c r="AW4486" s="6"/>
    </row>
    <row r="4487" spans="1:49" x14ac:dyDescent="0.35">
      <c r="A4487" s="20"/>
      <c r="B4487" s="20"/>
      <c r="C4487" s="20"/>
      <c r="D4487" s="20"/>
      <c r="E4487" s="6"/>
      <c r="F4487" s="6"/>
      <c r="G4487" s="6"/>
      <c r="H4487" s="6"/>
      <c r="I4487" s="6"/>
      <c r="J4487" s="6"/>
      <c r="K4487" s="6"/>
      <c r="L4487" s="6"/>
      <c r="M4487" s="6"/>
      <c r="N4487" s="6"/>
      <c r="O4487" s="6"/>
      <c r="P4487" s="6"/>
      <c r="Q4487" s="6"/>
      <c r="R4487" s="6"/>
      <c r="S4487" s="6"/>
      <c r="T4487" s="6"/>
      <c r="U4487" s="6"/>
      <c r="V4487" s="6"/>
      <c r="W4487" s="6"/>
      <c r="X4487" s="6"/>
      <c r="Y4487" s="6"/>
      <c r="Z4487" s="6"/>
      <c r="AA4487" s="6"/>
      <c r="AB4487" s="6"/>
      <c r="AC4487" s="6"/>
      <c r="AD4487" s="6"/>
      <c r="AE4487" s="6"/>
      <c r="AF4487" s="6"/>
      <c r="AG4487" s="6"/>
      <c r="AH4487" s="6"/>
      <c r="AI4487" s="6"/>
      <c r="AJ4487" s="6"/>
      <c r="AK4487" s="6"/>
      <c r="AL4487" s="6"/>
      <c r="AM4487" s="6"/>
      <c r="AN4487" s="6"/>
      <c r="AO4487" s="6"/>
      <c r="AP4487" s="6"/>
      <c r="AQ4487" s="21"/>
      <c r="AR4487" s="21"/>
      <c r="AS4487" s="21"/>
      <c r="AT4487" s="6"/>
      <c r="AU4487" s="6"/>
      <c r="AV4487" s="6"/>
      <c r="AW4487" s="6"/>
    </row>
    <row r="4488" spans="1:49" x14ac:dyDescent="0.35">
      <c r="A4488" s="20"/>
      <c r="B4488" s="20"/>
      <c r="C4488" s="20"/>
      <c r="D4488" s="20"/>
      <c r="E4488" s="6"/>
      <c r="F4488" s="6"/>
      <c r="G4488" s="6"/>
      <c r="H4488" s="6"/>
      <c r="I4488" s="6"/>
      <c r="J4488" s="6"/>
      <c r="K4488" s="6"/>
      <c r="L4488" s="6"/>
      <c r="M4488" s="6"/>
      <c r="N4488" s="6"/>
      <c r="O4488" s="6"/>
      <c r="P4488" s="6"/>
      <c r="Q4488" s="6"/>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21"/>
      <c r="AR4488" s="21"/>
      <c r="AS4488" s="21"/>
      <c r="AT4488" s="6"/>
      <c r="AU4488" s="6"/>
      <c r="AV4488" s="6"/>
      <c r="AW4488" s="6"/>
    </row>
    <row r="4489" spans="1:49" x14ac:dyDescent="0.35">
      <c r="A4489" s="20"/>
      <c r="B4489" s="20"/>
      <c r="C4489" s="20"/>
      <c r="D4489" s="20"/>
      <c r="E4489" s="6"/>
      <c r="F4489" s="6"/>
      <c r="G4489" s="6"/>
      <c r="H4489" s="6"/>
      <c r="I4489" s="6"/>
      <c r="J4489" s="6"/>
      <c r="K4489" s="6"/>
      <c r="L4489" s="6"/>
      <c r="M4489" s="6"/>
      <c r="N4489" s="6"/>
      <c r="O4489" s="6"/>
      <c r="P4489" s="6"/>
      <c r="Q4489" s="6"/>
      <c r="R4489" s="6"/>
      <c r="S4489" s="6"/>
      <c r="T4489" s="6"/>
      <c r="U4489" s="6"/>
      <c r="V4489" s="6"/>
      <c r="W4489" s="6"/>
      <c r="X4489" s="6"/>
      <c r="Y4489" s="6"/>
      <c r="Z4489" s="6"/>
      <c r="AA4489" s="6"/>
      <c r="AB4489" s="6"/>
      <c r="AC4489" s="6"/>
      <c r="AD4489" s="6"/>
      <c r="AE4489" s="6"/>
      <c r="AF4489" s="6"/>
      <c r="AG4489" s="6"/>
      <c r="AH4489" s="6"/>
      <c r="AI4489" s="6"/>
      <c r="AJ4489" s="6"/>
      <c r="AK4489" s="6"/>
      <c r="AL4489" s="6"/>
      <c r="AM4489" s="6"/>
      <c r="AN4489" s="6"/>
      <c r="AO4489" s="6"/>
      <c r="AP4489" s="6"/>
      <c r="AQ4489" s="21"/>
      <c r="AR4489" s="21"/>
      <c r="AS4489" s="21"/>
      <c r="AT4489" s="6"/>
      <c r="AU4489" s="6"/>
      <c r="AV4489" s="6"/>
      <c r="AW4489" s="6"/>
    </row>
    <row r="4490" spans="1:49" x14ac:dyDescent="0.35">
      <c r="A4490" s="20"/>
      <c r="B4490" s="20"/>
      <c r="C4490" s="20"/>
      <c r="D4490" s="20"/>
      <c r="E4490" s="6"/>
      <c r="F4490" s="6"/>
      <c r="G4490" s="6"/>
      <c r="H4490" s="6"/>
      <c r="I4490" s="6"/>
      <c r="J4490" s="6"/>
      <c r="K4490" s="6"/>
      <c r="L4490" s="6"/>
      <c r="M4490" s="6"/>
      <c r="N4490" s="6"/>
      <c r="O4490" s="6"/>
      <c r="P4490" s="6"/>
      <c r="Q4490" s="6"/>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21"/>
      <c r="AR4490" s="21"/>
      <c r="AS4490" s="21"/>
      <c r="AT4490" s="6"/>
      <c r="AU4490" s="6"/>
      <c r="AV4490" s="6"/>
      <c r="AW4490" s="6"/>
    </row>
    <row r="4491" spans="1:49" x14ac:dyDescent="0.35">
      <c r="A4491" s="20"/>
      <c r="B4491" s="20"/>
      <c r="C4491" s="20"/>
      <c r="D4491" s="20"/>
      <c r="E4491" s="6"/>
      <c r="F4491" s="6"/>
      <c r="G4491" s="6"/>
      <c r="H4491" s="6"/>
      <c r="I4491" s="6"/>
      <c r="J4491" s="6"/>
      <c r="K4491" s="6"/>
      <c r="L4491" s="6"/>
      <c r="M4491" s="6"/>
      <c r="N4491" s="6"/>
      <c r="O4491" s="6"/>
      <c r="P4491" s="6"/>
      <c r="Q4491" s="6"/>
      <c r="R4491" s="6"/>
      <c r="S4491" s="6"/>
      <c r="T4491" s="6"/>
      <c r="U4491" s="6"/>
      <c r="V4491" s="6"/>
      <c r="W4491" s="6"/>
      <c r="X4491" s="6"/>
      <c r="Y4491" s="6"/>
      <c r="Z4491" s="6"/>
      <c r="AA4491" s="6"/>
      <c r="AB4491" s="6"/>
      <c r="AC4491" s="6"/>
      <c r="AD4491" s="6"/>
      <c r="AE4491" s="6"/>
      <c r="AF4491" s="6"/>
      <c r="AG4491" s="6"/>
      <c r="AH4491" s="6"/>
      <c r="AI4491" s="6"/>
      <c r="AJ4491" s="6"/>
      <c r="AK4491" s="6"/>
      <c r="AL4491" s="6"/>
      <c r="AM4491" s="6"/>
      <c r="AN4491" s="6"/>
      <c r="AO4491" s="6"/>
      <c r="AP4491" s="6"/>
      <c r="AQ4491" s="21"/>
      <c r="AR4491" s="21"/>
      <c r="AS4491" s="21"/>
      <c r="AT4491" s="6"/>
      <c r="AU4491" s="6"/>
      <c r="AV4491" s="6"/>
      <c r="AW4491" s="6"/>
    </row>
    <row r="4492" spans="1:49" x14ac:dyDescent="0.35">
      <c r="A4492" s="20"/>
      <c r="B4492" s="20"/>
      <c r="C4492" s="20"/>
      <c r="D4492" s="20"/>
      <c r="E4492" s="6"/>
      <c r="F4492" s="6"/>
      <c r="G4492" s="6"/>
      <c r="H4492" s="6"/>
      <c r="I4492" s="6"/>
      <c r="J4492" s="6"/>
      <c r="K4492" s="6"/>
      <c r="L4492" s="6"/>
      <c r="M4492" s="6"/>
      <c r="N4492" s="6"/>
      <c r="O4492" s="6"/>
      <c r="P4492" s="6"/>
      <c r="Q4492" s="6"/>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21"/>
      <c r="AR4492" s="21"/>
      <c r="AS4492" s="21"/>
      <c r="AT4492" s="6"/>
      <c r="AU4492" s="6"/>
      <c r="AV4492" s="6"/>
      <c r="AW4492" s="6"/>
    </row>
    <row r="4493" spans="1:49" x14ac:dyDescent="0.35">
      <c r="A4493" s="20"/>
      <c r="B4493" s="20"/>
      <c r="C4493" s="20"/>
      <c r="D4493" s="20"/>
      <c r="E4493" s="6"/>
      <c r="F4493" s="6"/>
      <c r="G4493" s="6"/>
      <c r="H4493" s="6"/>
      <c r="I4493" s="6"/>
      <c r="J4493" s="6"/>
      <c r="K4493" s="6"/>
      <c r="L4493" s="6"/>
      <c r="M4493" s="6"/>
      <c r="N4493" s="6"/>
      <c r="O4493" s="6"/>
      <c r="P4493" s="6"/>
      <c r="Q4493" s="6"/>
      <c r="R4493" s="6"/>
      <c r="S4493" s="6"/>
      <c r="T4493" s="6"/>
      <c r="U4493" s="6"/>
      <c r="V4493" s="6"/>
      <c r="W4493" s="6"/>
      <c r="X4493" s="6"/>
      <c r="Y4493" s="6"/>
      <c r="Z4493" s="6"/>
      <c r="AA4493" s="6"/>
      <c r="AB4493" s="6"/>
      <c r="AC4493" s="6"/>
      <c r="AD4493" s="6"/>
      <c r="AE4493" s="6"/>
      <c r="AF4493" s="6"/>
      <c r="AG4493" s="6"/>
      <c r="AH4493" s="6"/>
      <c r="AI4493" s="6"/>
      <c r="AJ4493" s="6"/>
      <c r="AK4493" s="6"/>
      <c r="AL4493" s="6"/>
      <c r="AM4493" s="6"/>
      <c r="AN4493" s="6"/>
      <c r="AO4493" s="6"/>
      <c r="AP4493" s="6"/>
      <c r="AQ4493" s="21"/>
      <c r="AR4493" s="21"/>
      <c r="AS4493" s="21"/>
      <c r="AT4493" s="6"/>
      <c r="AU4493" s="6"/>
      <c r="AV4493" s="6"/>
      <c r="AW4493" s="6"/>
    </row>
    <row r="4494" spans="1:49" x14ac:dyDescent="0.35">
      <c r="A4494" s="20"/>
      <c r="B4494" s="20"/>
      <c r="C4494" s="20"/>
      <c r="D4494" s="20"/>
      <c r="E4494" s="6"/>
      <c r="F4494" s="6"/>
      <c r="G4494" s="6"/>
      <c r="H4494" s="6"/>
      <c r="I4494" s="6"/>
      <c r="J4494" s="6"/>
      <c r="K4494" s="6"/>
      <c r="L4494" s="6"/>
      <c r="M4494" s="6"/>
      <c r="N4494" s="6"/>
      <c r="O4494" s="6"/>
      <c r="P4494" s="6"/>
      <c r="Q4494" s="6"/>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21"/>
      <c r="AR4494" s="21"/>
      <c r="AS4494" s="21"/>
      <c r="AT4494" s="6"/>
      <c r="AU4494" s="6"/>
      <c r="AV4494" s="6"/>
      <c r="AW4494" s="6"/>
    </row>
    <row r="4495" spans="1:49" x14ac:dyDescent="0.35">
      <c r="A4495" s="20"/>
      <c r="B4495" s="20"/>
      <c r="C4495" s="20"/>
      <c r="D4495" s="20"/>
      <c r="E4495" s="6"/>
      <c r="F4495" s="6"/>
      <c r="G4495" s="6"/>
      <c r="H4495" s="6"/>
      <c r="I4495" s="6"/>
      <c r="J4495" s="6"/>
      <c r="K4495" s="6"/>
      <c r="L4495" s="6"/>
      <c r="M4495" s="6"/>
      <c r="N4495" s="6"/>
      <c r="O4495" s="6"/>
      <c r="P4495" s="6"/>
      <c r="Q4495" s="6"/>
      <c r="R4495" s="6"/>
      <c r="S4495" s="6"/>
      <c r="T4495" s="6"/>
      <c r="U4495" s="6"/>
      <c r="V4495" s="6"/>
      <c r="W4495" s="6"/>
      <c r="X4495" s="6"/>
      <c r="Y4495" s="6"/>
      <c r="Z4495" s="6"/>
      <c r="AA4495" s="6"/>
      <c r="AB4495" s="6"/>
      <c r="AC4495" s="6"/>
      <c r="AD4495" s="6"/>
      <c r="AE4495" s="6"/>
      <c r="AF4495" s="6"/>
      <c r="AG4495" s="6"/>
      <c r="AH4495" s="6"/>
      <c r="AI4495" s="6"/>
      <c r="AJ4495" s="6"/>
      <c r="AK4495" s="6"/>
      <c r="AL4495" s="6"/>
      <c r="AM4495" s="6"/>
      <c r="AN4495" s="6"/>
      <c r="AO4495" s="6"/>
      <c r="AP4495" s="6"/>
      <c r="AQ4495" s="21"/>
      <c r="AR4495" s="21"/>
      <c r="AS4495" s="21"/>
      <c r="AT4495" s="6"/>
      <c r="AU4495" s="6"/>
      <c r="AV4495" s="6"/>
      <c r="AW4495" s="6"/>
    </row>
    <row r="4496" spans="1:49" x14ac:dyDescent="0.35">
      <c r="A4496" s="20"/>
      <c r="B4496" s="20"/>
      <c r="C4496" s="20"/>
      <c r="D4496" s="20"/>
      <c r="E4496" s="6"/>
      <c r="F4496" s="6"/>
      <c r="G4496" s="6"/>
      <c r="H4496" s="6"/>
      <c r="I4496" s="6"/>
      <c r="J4496" s="6"/>
      <c r="K4496" s="6"/>
      <c r="L4496" s="6"/>
      <c r="M4496" s="6"/>
      <c r="N4496" s="6"/>
      <c r="O4496" s="6"/>
      <c r="P4496" s="6"/>
      <c r="Q4496" s="6"/>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21"/>
      <c r="AR4496" s="21"/>
      <c r="AS4496" s="21"/>
      <c r="AT4496" s="6"/>
      <c r="AU4496" s="6"/>
      <c r="AV4496" s="6"/>
      <c r="AW4496" s="6"/>
    </row>
    <row r="4497" spans="1:49" x14ac:dyDescent="0.35">
      <c r="A4497" s="20"/>
      <c r="B4497" s="20"/>
      <c r="C4497" s="20"/>
      <c r="D4497" s="20"/>
      <c r="E4497" s="6"/>
      <c r="F4497" s="6"/>
      <c r="G4497" s="6"/>
      <c r="H4497" s="6"/>
      <c r="I4497" s="6"/>
      <c r="J4497" s="6"/>
      <c r="K4497" s="6"/>
      <c r="L4497" s="6"/>
      <c r="M4497" s="6"/>
      <c r="N4497" s="6"/>
      <c r="O4497" s="6"/>
      <c r="P4497" s="6"/>
      <c r="Q4497" s="6"/>
      <c r="R4497" s="6"/>
      <c r="S4497" s="6"/>
      <c r="T4497" s="6"/>
      <c r="U4497" s="6"/>
      <c r="V4497" s="6"/>
      <c r="W4497" s="6"/>
      <c r="X4497" s="6"/>
      <c r="Y4497" s="6"/>
      <c r="Z4497" s="6"/>
      <c r="AA4497" s="6"/>
      <c r="AB4497" s="6"/>
      <c r="AC4497" s="6"/>
      <c r="AD4497" s="6"/>
      <c r="AE4497" s="6"/>
      <c r="AF4497" s="6"/>
      <c r="AG4497" s="6"/>
      <c r="AH4497" s="6"/>
      <c r="AI4497" s="6"/>
      <c r="AJ4497" s="6"/>
      <c r="AK4497" s="6"/>
      <c r="AL4497" s="6"/>
      <c r="AM4497" s="6"/>
      <c r="AN4497" s="6"/>
      <c r="AO4497" s="6"/>
      <c r="AP4497" s="6"/>
      <c r="AQ4497" s="21"/>
      <c r="AR4497" s="21"/>
      <c r="AS4497" s="21"/>
      <c r="AT4497" s="6"/>
      <c r="AU4497" s="6"/>
      <c r="AV4497" s="6"/>
      <c r="AW4497" s="6"/>
    </row>
    <row r="4498" spans="1:49" x14ac:dyDescent="0.35">
      <c r="A4498" s="20"/>
      <c r="B4498" s="20"/>
      <c r="C4498" s="20"/>
      <c r="D4498" s="20"/>
      <c r="E4498" s="6"/>
      <c r="F4498" s="6"/>
      <c r="G4498" s="6"/>
      <c r="H4498" s="6"/>
      <c r="I4498" s="6"/>
      <c r="J4498" s="6"/>
      <c r="K4498" s="6"/>
      <c r="L4498" s="6"/>
      <c r="M4498" s="6"/>
      <c r="N4498" s="6"/>
      <c r="O4498" s="6"/>
      <c r="P4498" s="6"/>
      <c r="Q4498" s="6"/>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21"/>
      <c r="AR4498" s="21"/>
      <c r="AS4498" s="21"/>
      <c r="AT4498" s="6"/>
      <c r="AU4498" s="6"/>
      <c r="AV4498" s="6"/>
      <c r="AW4498" s="6"/>
    </row>
    <row r="4499" spans="1:49" x14ac:dyDescent="0.35">
      <c r="A4499" s="20"/>
      <c r="B4499" s="20"/>
      <c r="C4499" s="20"/>
      <c r="D4499" s="20"/>
      <c r="E4499" s="6"/>
      <c r="F4499" s="6"/>
      <c r="G4499" s="6"/>
      <c r="H4499" s="6"/>
      <c r="I4499" s="6"/>
      <c r="J4499" s="6"/>
      <c r="K4499" s="6"/>
      <c r="L4499" s="6"/>
      <c r="M4499" s="6"/>
      <c r="N4499" s="6"/>
      <c r="O4499" s="6"/>
      <c r="P4499" s="6"/>
      <c r="Q4499" s="6"/>
      <c r="R4499" s="6"/>
      <c r="S4499" s="6"/>
      <c r="T4499" s="6"/>
      <c r="U4499" s="6"/>
      <c r="V4499" s="6"/>
      <c r="W4499" s="6"/>
      <c r="X4499" s="6"/>
      <c r="Y4499" s="6"/>
      <c r="Z4499" s="6"/>
      <c r="AA4499" s="6"/>
      <c r="AB4499" s="6"/>
      <c r="AC4499" s="6"/>
      <c r="AD4499" s="6"/>
      <c r="AE4499" s="6"/>
      <c r="AF4499" s="6"/>
      <c r="AG4499" s="6"/>
      <c r="AH4499" s="6"/>
      <c r="AI4499" s="6"/>
      <c r="AJ4499" s="6"/>
      <c r="AK4499" s="6"/>
      <c r="AL4499" s="6"/>
      <c r="AM4499" s="6"/>
      <c r="AN4499" s="6"/>
      <c r="AO4499" s="6"/>
      <c r="AP4499" s="6"/>
      <c r="AQ4499" s="21"/>
      <c r="AR4499" s="21"/>
      <c r="AS4499" s="21"/>
      <c r="AT4499" s="6"/>
      <c r="AU4499" s="6"/>
      <c r="AV4499" s="6"/>
      <c r="AW4499" s="6"/>
    </row>
    <row r="4500" spans="1:49" x14ac:dyDescent="0.35">
      <c r="A4500" s="20"/>
      <c r="B4500" s="20"/>
      <c r="C4500" s="20"/>
      <c r="D4500" s="20"/>
      <c r="E4500" s="6"/>
      <c r="F4500" s="6"/>
      <c r="G4500" s="6"/>
      <c r="H4500" s="6"/>
      <c r="I4500" s="6"/>
      <c r="J4500" s="6"/>
      <c r="K4500" s="6"/>
      <c r="L4500" s="6"/>
      <c r="M4500" s="6"/>
      <c r="N4500" s="6"/>
      <c r="O4500" s="6"/>
      <c r="P4500" s="6"/>
      <c r="Q4500" s="6"/>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21"/>
      <c r="AR4500" s="21"/>
      <c r="AS4500" s="21"/>
      <c r="AT4500" s="6"/>
      <c r="AU4500" s="6"/>
      <c r="AV4500" s="6"/>
      <c r="AW4500" s="6"/>
    </row>
    <row r="4501" spans="1:49" x14ac:dyDescent="0.35">
      <c r="A4501" s="20"/>
      <c r="B4501" s="20"/>
      <c r="C4501" s="20"/>
      <c r="D4501" s="20"/>
      <c r="E4501" s="6"/>
      <c r="F4501" s="6"/>
      <c r="G4501" s="6"/>
      <c r="H4501" s="6"/>
      <c r="I4501" s="6"/>
      <c r="J4501" s="6"/>
      <c r="K4501" s="6"/>
      <c r="L4501" s="6"/>
      <c r="M4501" s="6"/>
      <c r="N4501" s="6"/>
      <c r="O4501" s="6"/>
      <c r="P4501" s="6"/>
      <c r="Q4501" s="6"/>
      <c r="R4501" s="6"/>
      <c r="S4501" s="6"/>
      <c r="T4501" s="6"/>
      <c r="U4501" s="6"/>
      <c r="V4501" s="6"/>
      <c r="W4501" s="6"/>
      <c r="X4501" s="6"/>
      <c r="Y4501" s="6"/>
      <c r="Z4501" s="6"/>
      <c r="AA4501" s="6"/>
      <c r="AB4501" s="6"/>
      <c r="AC4501" s="6"/>
      <c r="AD4501" s="6"/>
      <c r="AE4501" s="6"/>
      <c r="AF4501" s="6"/>
      <c r="AG4501" s="6"/>
      <c r="AH4501" s="6"/>
      <c r="AI4501" s="6"/>
      <c r="AJ4501" s="6"/>
      <c r="AK4501" s="6"/>
      <c r="AL4501" s="6"/>
      <c r="AM4501" s="6"/>
      <c r="AN4501" s="6"/>
      <c r="AO4501" s="6"/>
      <c r="AP4501" s="6"/>
      <c r="AQ4501" s="21"/>
      <c r="AR4501" s="21"/>
      <c r="AS4501" s="21"/>
      <c r="AT4501" s="6"/>
      <c r="AU4501" s="6"/>
      <c r="AV4501" s="6"/>
      <c r="AW4501" s="6"/>
    </row>
    <row r="4502" spans="1:49" x14ac:dyDescent="0.35">
      <c r="A4502" s="20"/>
      <c r="B4502" s="20"/>
      <c r="C4502" s="20"/>
      <c r="D4502" s="20"/>
      <c r="E4502" s="6"/>
      <c r="F4502" s="6"/>
      <c r="G4502" s="6"/>
      <c r="H4502" s="6"/>
      <c r="I4502" s="6"/>
      <c r="J4502" s="6"/>
      <c r="K4502" s="6"/>
      <c r="L4502" s="6"/>
      <c r="M4502" s="6"/>
      <c r="N4502" s="6"/>
      <c r="O4502" s="6"/>
      <c r="P4502" s="6"/>
      <c r="Q4502" s="6"/>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21"/>
      <c r="AR4502" s="21"/>
      <c r="AS4502" s="21"/>
      <c r="AT4502" s="6"/>
      <c r="AU4502" s="6"/>
      <c r="AV4502" s="6"/>
      <c r="AW4502" s="6"/>
    </row>
    <row r="4503" spans="1:49" x14ac:dyDescent="0.35">
      <c r="A4503" s="20"/>
      <c r="B4503" s="20"/>
      <c r="C4503" s="20"/>
      <c r="D4503" s="20"/>
      <c r="E4503" s="6"/>
      <c r="F4503" s="6"/>
      <c r="G4503" s="6"/>
      <c r="H4503" s="6"/>
      <c r="I4503" s="6"/>
      <c r="J4503" s="6"/>
      <c r="K4503" s="6"/>
      <c r="L4503" s="6"/>
      <c r="M4503" s="6"/>
      <c r="N4503" s="6"/>
      <c r="O4503" s="6"/>
      <c r="P4503" s="6"/>
      <c r="Q4503" s="6"/>
      <c r="R4503" s="6"/>
      <c r="S4503" s="6"/>
      <c r="T4503" s="6"/>
      <c r="U4503" s="6"/>
      <c r="V4503" s="6"/>
      <c r="W4503" s="6"/>
      <c r="X4503" s="6"/>
      <c r="Y4503" s="6"/>
      <c r="Z4503" s="6"/>
      <c r="AA4503" s="6"/>
      <c r="AB4503" s="6"/>
      <c r="AC4503" s="6"/>
      <c r="AD4503" s="6"/>
      <c r="AE4503" s="6"/>
      <c r="AF4503" s="6"/>
      <c r="AG4503" s="6"/>
      <c r="AH4503" s="6"/>
      <c r="AI4503" s="6"/>
      <c r="AJ4503" s="6"/>
      <c r="AK4503" s="6"/>
      <c r="AL4503" s="6"/>
      <c r="AM4503" s="6"/>
      <c r="AN4503" s="6"/>
      <c r="AO4503" s="6"/>
      <c r="AP4503" s="6"/>
      <c r="AQ4503" s="21"/>
      <c r="AR4503" s="21"/>
      <c r="AS4503" s="21"/>
      <c r="AT4503" s="6"/>
      <c r="AU4503" s="6"/>
      <c r="AV4503" s="6"/>
      <c r="AW4503" s="6"/>
    </row>
    <row r="4504" spans="1:49" x14ac:dyDescent="0.35">
      <c r="A4504" s="20"/>
      <c r="B4504" s="20"/>
      <c r="C4504" s="20"/>
      <c r="D4504" s="20"/>
      <c r="E4504" s="6"/>
      <c r="F4504" s="6"/>
      <c r="G4504" s="6"/>
      <c r="H4504" s="6"/>
      <c r="I4504" s="6"/>
      <c r="J4504" s="6"/>
      <c r="K4504" s="6"/>
      <c r="L4504" s="6"/>
      <c r="M4504" s="6"/>
      <c r="N4504" s="6"/>
      <c r="O4504" s="6"/>
      <c r="P4504" s="6"/>
      <c r="Q4504" s="6"/>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21"/>
      <c r="AR4504" s="21"/>
      <c r="AS4504" s="21"/>
      <c r="AT4504" s="6"/>
      <c r="AU4504" s="6"/>
      <c r="AV4504" s="6"/>
      <c r="AW4504" s="6"/>
    </row>
    <row r="4505" spans="1:49" x14ac:dyDescent="0.35">
      <c r="A4505" s="20"/>
      <c r="B4505" s="20"/>
      <c r="C4505" s="20"/>
      <c r="D4505" s="20"/>
      <c r="E4505" s="6"/>
      <c r="F4505" s="6"/>
      <c r="G4505" s="6"/>
      <c r="H4505" s="6"/>
      <c r="I4505" s="6"/>
      <c r="J4505" s="6"/>
      <c r="K4505" s="6"/>
      <c r="L4505" s="6"/>
      <c r="M4505" s="6"/>
      <c r="N4505" s="6"/>
      <c r="O4505" s="6"/>
      <c r="P4505" s="6"/>
      <c r="Q4505" s="6"/>
      <c r="R4505" s="6"/>
      <c r="S4505" s="6"/>
      <c r="T4505" s="6"/>
      <c r="U4505" s="6"/>
      <c r="V4505" s="6"/>
      <c r="W4505" s="6"/>
      <c r="X4505" s="6"/>
      <c r="Y4505" s="6"/>
      <c r="Z4505" s="6"/>
      <c r="AA4505" s="6"/>
      <c r="AB4505" s="6"/>
      <c r="AC4505" s="6"/>
      <c r="AD4505" s="6"/>
      <c r="AE4505" s="6"/>
      <c r="AF4505" s="6"/>
      <c r="AG4505" s="6"/>
      <c r="AH4505" s="6"/>
      <c r="AI4505" s="6"/>
      <c r="AJ4505" s="6"/>
      <c r="AK4505" s="6"/>
      <c r="AL4505" s="6"/>
      <c r="AM4505" s="6"/>
      <c r="AN4505" s="6"/>
      <c r="AO4505" s="6"/>
      <c r="AP4505" s="6"/>
      <c r="AQ4505" s="21"/>
      <c r="AR4505" s="21"/>
      <c r="AS4505" s="21"/>
      <c r="AT4505" s="6"/>
      <c r="AU4505" s="6"/>
      <c r="AV4505" s="6"/>
      <c r="AW4505" s="6"/>
    </row>
    <row r="4506" spans="1:49" x14ac:dyDescent="0.35">
      <c r="A4506" s="20"/>
      <c r="B4506" s="20"/>
      <c r="C4506" s="20"/>
      <c r="D4506" s="20"/>
      <c r="E4506" s="6"/>
      <c r="F4506" s="6"/>
      <c r="G4506" s="6"/>
      <c r="H4506" s="6"/>
      <c r="I4506" s="6"/>
      <c r="J4506" s="6"/>
      <c r="K4506" s="6"/>
      <c r="L4506" s="6"/>
      <c r="M4506" s="6"/>
      <c r="N4506" s="6"/>
      <c r="O4506" s="6"/>
      <c r="P4506" s="6"/>
      <c r="Q4506" s="6"/>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21"/>
      <c r="AR4506" s="21"/>
      <c r="AS4506" s="21"/>
      <c r="AT4506" s="6"/>
      <c r="AU4506" s="6"/>
      <c r="AV4506" s="6"/>
      <c r="AW4506" s="6"/>
    </row>
    <row r="4507" spans="1:49" x14ac:dyDescent="0.35">
      <c r="A4507" s="20"/>
      <c r="B4507" s="20"/>
      <c r="C4507" s="20"/>
      <c r="D4507" s="20"/>
      <c r="E4507" s="6"/>
      <c r="F4507" s="6"/>
      <c r="G4507" s="6"/>
      <c r="H4507" s="6"/>
      <c r="I4507" s="6"/>
      <c r="J4507" s="6"/>
      <c r="K4507" s="6"/>
      <c r="L4507" s="6"/>
      <c r="M4507" s="6"/>
      <c r="N4507" s="6"/>
      <c r="O4507" s="6"/>
      <c r="P4507" s="6"/>
      <c r="Q4507" s="6"/>
      <c r="R4507" s="6"/>
      <c r="S4507" s="6"/>
      <c r="T4507" s="6"/>
      <c r="U4507" s="6"/>
      <c r="V4507" s="6"/>
      <c r="W4507" s="6"/>
      <c r="X4507" s="6"/>
      <c r="Y4507" s="6"/>
      <c r="Z4507" s="6"/>
      <c r="AA4507" s="6"/>
      <c r="AB4507" s="6"/>
      <c r="AC4507" s="6"/>
      <c r="AD4507" s="6"/>
      <c r="AE4507" s="6"/>
      <c r="AF4507" s="6"/>
      <c r="AG4507" s="6"/>
      <c r="AH4507" s="6"/>
      <c r="AI4507" s="6"/>
      <c r="AJ4507" s="6"/>
      <c r="AK4507" s="6"/>
      <c r="AL4507" s="6"/>
      <c r="AM4507" s="6"/>
      <c r="AN4507" s="6"/>
      <c r="AO4507" s="6"/>
      <c r="AP4507" s="6"/>
      <c r="AQ4507" s="21"/>
      <c r="AR4507" s="21"/>
      <c r="AS4507" s="21"/>
      <c r="AT4507" s="6"/>
      <c r="AU4507" s="6"/>
      <c r="AV4507" s="6"/>
      <c r="AW4507" s="6"/>
    </row>
    <row r="4508" spans="1:49" x14ac:dyDescent="0.35">
      <c r="A4508" s="20"/>
      <c r="B4508" s="20"/>
      <c r="C4508" s="20"/>
      <c r="D4508" s="20"/>
      <c r="E4508" s="6"/>
      <c r="F4508" s="6"/>
      <c r="G4508" s="6"/>
      <c r="H4508" s="6"/>
      <c r="I4508" s="6"/>
      <c r="J4508" s="6"/>
      <c r="K4508" s="6"/>
      <c r="L4508" s="6"/>
      <c r="M4508" s="6"/>
      <c r="N4508" s="6"/>
      <c r="O4508" s="6"/>
      <c r="P4508" s="6"/>
      <c r="Q4508" s="6"/>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21"/>
      <c r="AR4508" s="21"/>
      <c r="AS4508" s="21"/>
      <c r="AT4508" s="6"/>
      <c r="AU4508" s="6"/>
      <c r="AV4508" s="6"/>
      <c r="AW4508" s="6"/>
    </row>
    <row r="4509" spans="1:49" x14ac:dyDescent="0.35">
      <c r="A4509" s="20"/>
      <c r="B4509" s="20"/>
      <c r="C4509" s="20"/>
      <c r="D4509" s="20"/>
      <c r="E4509" s="6"/>
      <c r="F4509" s="6"/>
      <c r="G4509" s="6"/>
      <c r="H4509" s="6"/>
      <c r="I4509" s="6"/>
      <c r="J4509" s="6"/>
      <c r="K4509" s="6"/>
      <c r="L4509" s="6"/>
      <c r="M4509" s="6"/>
      <c r="N4509" s="6"/>
      <c r="O4509" s="6"/>
      <c r="P4509" s="6"/>
      <c r="Q4509" s="6"/>
      <c r="R4509" s="6"/>
      <c r="S4509" s="6"/>
      <c r="T4509" s="6"/>
      <c r="U4509" s="6"/>
      <c r="V4509" s="6"/>
      <c r="W4509" s="6"/>
      <c r="X4509" s="6"/>
      <c r="Y4509" s="6"/>
      <c r="Z4509" s="6"/>
      <c r="AA4509" s="6"/>
      <c r="AB4509" s="6"/>
      <c r="AC4509" s="6"/>
      <c r="AD4509" s="6"/>
      <c r="AE4509" s="6"/>
      <c r="AF4509" s="6"/>
      <c r="AG4509" s="6"/>
      <c r="AH4509" s="6"/>
      <c r="AI4509" s="6"/>
      <c r="AJ4509" s="6"/>
      <c r="AK4509" s="6"/>
      <c r="AL4509" s="6"/>
      <c r="AM4509" s="6"/>
      <c r="AN4509" s="6"/>
      <c r="AO4509" s="6"/>
      <c r="AP4509" s="6"/>
      <c r="AQ4509" s="21"/>
      <c r="AR4509" s="21"/>
      <c r="AS4509" s="21"/>
      <c r="AT4509" s="6"/>
      <c r="AU4509" s="6"/>
      <c r="AV4509" s="6"/>
      <c r="AW4509" s="6"/>
    </row>
    <row r="4510" spans="1:49" x14ac:dyDescent="0.35">
      <c r="A4510" s="20"/>
      <c r="B4510" s="20"/>
      <c r="C4510" s="20"/>
      <c r="D4510" s="20"/>
      <c r="E4510" s="6"/>
      <c r="F4510" s="6"/>
      <c r="G4510" s="6"/>
      <c r="H4510" s="6"/>
      <c r="I4510" s="6"/>
      <c r="J4510" s="6"/>
      <c r="K4510" s="6"/>
      <c r="L4510" s="6"/>
      <c r="M4510" s="6"/>
      <c r="N4510" s="6"/>
      <c r="O4510" s="6"/>
      <c r="P4510" s="6"/>
      <c r="Q4510" s="6"/>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21"/>
      <c r="AR4510" s="21"/>
      <c r="AS4510" s="21"/>
      <c r="AT4510" s="6"/>
      <c r="AU4510" s="6"/>
      <c r="AV4510" s="6"/>
      <c r="AW4510" s="6"/>
    </row>
    <row r="4511" spans="1:49" x14ac:dyDescent="0.35">
      <c r="A4511" s="20"/>
      <c r="B4511" s="20"/>
      <c r="C4511" s="20"/>
      <c r="D4511" s="20"/>
      <c r="E4511" s="6"/>
      <c r="F4511" s="6"/>
      <c r="G4511" s="6"/>
      <c r="H4511" s="6"/>
      <c r="I4511" s="6"/>
      <c r="J4511" s="6"/>
      <c r="K4511" s="6"/>
      <c r="L4511" s="6"/>
      <c r="M4511" s="6"/>
      <c r="N4511" s="6"/>
      <c r="O4511" s="6"/>
      <c r="P4511" s="6"/>
      <c r="Q4511" s="6"/>
      <c r="R4511" s="6"/>
      <c r="S4511" s="6"/>
      <c r="T4511" s="6"/>
      <c r="U4511" s="6"/>
      <c r="V4511" s="6"/>
      <c r="W4511" s="6"/>
      <c r="X4511" s="6"/>
      <c r="Y4511" s="6"/>
      <c r="Z4511" s="6"/>
      <c r="AA4511" s="6"/>
      <c r="AB4511" s="6"/>
      <c r="AC4511" s="6"/>
      <c r="AD4511" s="6"/>
      <c r="AE4511" s="6"/>
      <c r="AF4511" s="6"/>
      <c r="AG4511" s="6"/>
      <c r="AH4511" s="6"/>
      <c r="AI4511" s="6"/>
      <c r="AJ4511" s="6"/>
      <c r="AK4511" s="6"/>
      <c r="AL4511" s="6"/>
      <c r="AM4511" s="6"/>
      <c r="AN4511" s="6"/>
      <c r="AO4511" s="6"/>
      <c r="AP4511" s="6"/>
      <c r="AQ4511" s="21"/>
      <c r="AR4511" s="21"/>
      <c r="AS4511" s="21"/>
      <c r="AT4511" s="6"/>
      <c r="AU4511" s="6"/>
      <c r="AV4511" s="6"/>
      <c r="AW4511" s="6"/>
    </row>
    <row r="4512" spans="1:49" x14ac:dyDescent="0.35">
      <c r="A4512" s="20"/>
      <c r="B4512" s="20"/>
      <c r="C4512" s="20"/>
      <c r="D4512" s="20"/>
      <c r="E4512" s="6"/>
      <c r="F4512" s="6"/>
      <c r="G4512" s="6"/>
      <c r="H4512" s="6"/>
      <c r="I4512" s="6"/>
      <c r="J4512" s="6"/>
      <c r="K4512" s="6"/>
      <c r="L4512" s="6"/>
      <c r="M4512" s="6"/>
      <c r="N4512" s="6"/>
      <c r="O4512" s="6"/>
      <c r="P4512" s="6"/>
      <c r="Q4512" s="6"/>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21"/>
      <c r="AR4512" s="21"/>
      <c r="AS4512" s="21"/>
      <c r="AT4512" s="6"/>
      <c r="AU4512" s="6"/>
      <c r="AV4512" s="6"/>
      <c r="AW4512" s="6"/>
    </row>
    <row r="4513" spans="1:49" x14ac:dyDescent="0.35">
      <c r="A4513" s="20"/>
      <c r="B4513" s="20"/>
      <c r="C4513" s="20"/>
      <c r="D4513" s="20"/>
      <c r="E4513" s="6"/>
      <c r="F4513" s="6"/>
      <c r="G4513" s="6"/>
      <c r="H4513" s="6"/>
      <c r="I4513" s="6"/>
      <c r="J4513" s="6"/>
      <c r="K4513" s="6"/>
      <c r="L4513" s="6"/>
      <c r="M4513" s="6"/>
      <c r="N4513" s="6"/>
      <c r="O4513" s="6"/>
      <c r="P4513" s="6"/>
      <c r="Q4513" s="6"/>
      <c r="R4513" s="6"/>
      <c r="S4513" s="6"/>
      <c r="T4513" s="6"/>
      <c r="U4513" s="6"/>
      <c r="V4513" s="6"/>
      <c r="W4513" s="6"/>
      <c r="X4513" s="6"/>
      <c r="Y4513" s="6"/>
      <c r="Z4513" s="6"/>
      <c r="AA4513" s="6"/>
      <c r="AB4513" s="6"/>
      <c r="AC4513" s="6"/>
      <c r="AD4513" s="6"/>
      <c r="AE4513" s="6"/>
      <c r="AF4513" s="6"/>
      <c r="AG4513" s="6"/>
      <c r="AH4513" s="6"/>
      <c r="AI4513" s="6"/>
      <c r="AJ4513" s="6"/>
      <c r="AK4513" s="6"/>
      <c r="AL4513" s="6"/>
      <c r="AM4513" s="6"/>
      <c r="AN4513" s="6"/>
      <c r="AO4513" s="6"/>
      <c r="AP4513" s="6"/>
      <c r="AQ4513" s="21"/>
      <c r="AR4513" s="21"/>
      <c r="AS4513" s="21"/>
      <c r="AT4513" s="6"/>
      <c r="AU4513" s="6"/>
      <c r="AV4513" s="6"/>
      <c r="AW4513" s="6"/>
    </row>
    <row r="4514" spans="1:49" x14ac:dyDescent="0.35">
      <c r="A4514" s="20"/>
      <c r="B4514" s="20"/>
      <c r="C4514" s="20"/>
      <c r="D4514" s="20"/>
      <c r="E4514" s="6"/>
      <c r="F4514" s="6"/>
      <c r="G4514" s="6"/>
      <c r="H4514" s="6"/>
      <c r="I4514" s="6"/>
      <c r="J4514" s="6"/>
      <c r="K4514" s="6"/>
      <c r="L4514" s="6"/>
      <c r="M4514" s="6"/>
      <c r="N4514" s="6"/>
      <c r="O4514" s="6"/>
      <c r="P4514" s="6"/>
      <c r="Q4514" s="6"/>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21"/>
      <c r="AR4514" s="21"/>
      <c r="AS4514" s="21"/>
      <c r="AT4514" s="6"/>
      <c r="AU4514" s="6"/>
      <c r="AV4514" s="6"/>
      <c r="AW4514" s="6"/>
    </row>
    <row r="4515" spans="1:49" x14ac:dyDescent="0.35">
      <c r="A4515" s="20"/>
      <c r="B4515" s="20"/>
      <c r="C4515" s="20"/>
      <c r="D4515" s="20"/>
      <c r="E4515" s="6"/>
      <c r="F4515" s="6"/>
      <c r="G4515" s="6"/>
      <c r="H4515" s="6"/>
      <c r="I4515" s="6"/>
      <c r="J4515" s="6"/>
      <c r="K4515" s="6"/>
      <c r="L4515" s="6"/>
      <c r="M4515" s="6"/>
      <c r="N4515" s="6"/>
      <c r="O4515" s="6"/>
      <c r="P4515" s="6"/>
      <c r="Q4515" s="6"/>
      <c r="R4515" s="6"/>
      <c r="S4515" s="6"/>
      <c r="T4515" s="6"/>
      <c r="U4515" s="6"/>
      <c r="V4515" s="6"/>
      <c r="W4515" s="6"/>
      <c r="X4515" s="6"/>
      <c r="Y4515" s="6"/>
      <c r="Z4515" s="6"/>
      <c r="AA4515" s="6"/>
      <c r="AB4515" s="6"/>
      <c r="AC4515" s="6"/>
      <c r="AD4515" s="6"/>
      <c r="AE4515" s="6"/>
      <c r="AF4515" s="6"/>
      <c r="AG4515" s="6"/>
      <c r="AH4515" s="6"/>
      <c r="AI4515" s="6"/>
      <c r="AJ4515" s="6"/>
      <c r="AK4515" s="6"/>
      <c r="AL4515" s="6"/>
      <c r="AM4515" s="6"/>
      <c r="AN4515" s="6"/>
      <c r="AO4515" s="6"/>
      <c r="AP4515" s="6"/>
      <c r="AQ4515" s="21"/>
      <c r="AR4515" s="21"/>
      <c r="AS4515" s="21"/>
      <c r="AT4515" s="6"/>
      <c r="AU4515" s="6"/>
      <c r="AV4515" s="6"/>
      <c r="AW4515" s="6"/>
    </row>
    <row r="4516" spans="1:49" x14ac:dyDescent="0.35">
      <c r="A4516" s="20"/>
      <c r="B4516" s="20"/>
      <c r="C4516" s="20"/>
      <c r="D4516" s="20"/>
      <c r="E4516" s="6"/>
      <c r="F4516" s="6"/>
      <c r="G4516" s="6"/>
      <c r="H4516" s="6"/>
      <c r="I4516" s="6"/>
      <c r="J4516" s="6"/>
      <c r="K4516" s="6"/>
      <c r="L4516" s="6"/>
      <c r="M4516" s="6"/>
      <c r="N4516" s="6"/>
      <c r="O4516" s="6"/>
      <c r="P4516" s="6"/>
      <c r="Q4516" s="6"/>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21"/>
      <c r="AR4516" s="21"/>
      <c r="AS4516" s="21"/>
      <c r="AT4516" s="6"/>
      <c r="AU4516" s="6"/>
      <c r="AV4516" s="6"/>
      <c r="AW4516" s="6"/>
    </row>
    <row r="4517" spans="1:49" x14ac:dyDescent="0.35">
      <c r="A4517" s="20"/>
      <c r="B4517" s="20"/>
      <c r="C4517" s="20"/>
      <c r="D4517" s="20"/>
      <c r="E4517" s="6"/>
      <c r="F4517" s="6"/>
      <c r="G4517" s="6"/>
      <c r="H4517" s="6"/>
      <c r="I4517" s="6"/>
      <c r="J4517" s="6"/>
      <c r="K4517" s="6"/>
      <c r="L4517" s="6"/>
      <c r="M4517" s="6"/>
      <c r="N4517" s="6"/>
      <c r="O4517" s="6"/>
      <c r="P4517" s="6"/>
      <c r="Q4517" s="6"/>
      <c r="R4517" s="6"/>
      <c r="S4517" s="6"/>
      <c r="T4517" s="6"/>
      <c r="U4517" s="6"/>
      <c r="V4517" s="6"/>
      <c r="W4517" s="6"/>
      <c r="X4517" s="6"/>
      <c r="Y4517" s="6"/>
      <c r="Z4517" s="6"/>
      <c r="AA4517" s="6"/>
      <c r="AB4517" s="6"/>
      <c r="AC4517" s="6"/>
      <c r="AD4517" s="6"/>
      <c r="AE4517" s="6"/>
      <c r="AF4517" s="6"/>
      <c r="AG4517" s="6"/>
      <c r="AH4517" s="6"/>
      <c r="AI4517" s="6"/>
      <c r="AJ4517" s="6"/>
      <c r="AK4517" s="6"/>
      <c r="AL4517" s="6"/>
      <c r="AM4517" s="6"/>
      <c r="AN4517" s="6"/>
      <c r="AO4517" s="6"/>
      <c r="AP4517" s="6"/>
      <c r="AQ4517" s="21"/>
      <c r="AR4517" s="21"/>
      <c r="AS4517" s="21"/>
      <c r="AT4517" s="6"/>
      <c r="AU4517" s="6"/>
      <c r="AV4517" s="6"/>
      <c r="AW4517" s="6"/>
    </row>
    <row r="4518" spans="1:49" x14ac:dyDescent="0.35">
      <c r="A4518" s="20"/>
      <c r="B4518" s="20"/>
      <c r="C4518" s="20"/>
      <c r="D4518" s="20"/>
      <c r="E4518" s="6"/>
      <c r="F4518" s="6"/>
      <c r="G4518" s="6"/>
      <c r="H4518" s="6"/>
      <c r="I4518" s="6"/>
      <c r="J4518" s="6"/>
      <c r="K4518" s="6"/>
      <c r="L4518" s="6"/>
      <c r="M4518" s="6"/>
      <c r="N4518" s="6"/>
      <c r="O4518" s="6"/>
      <c r="P4518" s="6"/>
      <c r="Q4518" s="6"/>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21"/>
      <c r="AR4518" s="21"/>
      <c r="AS4518" s="21"/>
      <c r="AT4518" s="6"/>
      <c r="AU4518" s="6"/>
      <c r="AV4518" s="6"/>
      <c r="AW4518" s="6"/>
    </row>
    <row r="4519" spans="1:49" x14ac:dyDescent="0.35">
      <c r="A4519" s="20"/>
      <c r="B4519" s="20"/>
      <c r="C4519" s="20"/>
      <c r="D4519" s="20"/>
      <c r="E4519" s="6"/>
      <c r="F4519" s="6"/>
      <c r="G4519" s="6"/>
      <c r="H4519" s="6"/>
      <c r="I4519" s="6"/>
      <c r="J4519" s="6"/>
      <c r="K4519" s="6"/>
      <c r="L4519" s="6"/>
      <c r="M4519" s="6"/>
      <c r="N4519" s="6"/>
      <c r="O4519" s="6"/>
      <c r="P4519" s="6"/>
      <c r="Q4519" s="6"/>
      <c r="R4519" s="6"/>
      <c r="S4519" s="6"/>
      <c r="T4519" s="6"/>
      <c r="U4519" s="6"/>
      <c r="V4519" s="6"/>
      <c r="W4519" s="6"/>
      <c r="X4519" s="6"/>
      <c r="Y4519" s="6"/>
      <c r="Z4519" s="6"/>
      <c r="AA4519" s="6"/>
      <c r="AB4519" s="6"/>
      <c r="AC4519" s="6"/>
      <c r="AD4519" s="6"/>
      <c r="AE4519" s="6"/>
      <c r="AF4519" s="6"/>
      <c r="AG4519" s="6"/>
      <c r="AH4519" s="6"/>
      <c r="AI4519" s="6"/>
      <c r="AJ4519" s="6"/>
      <c r="AK4519" s="6"/>
      <c r="AL4519" s="6"/>
      <c r="AM4519" s="6"/>
      <c r="AN4519" s="6"/>
      <c r="AO4519" s="6"/>
      <c r="AP4519" s="6"/>
      <c r="AQ4519" s="21"/>
      <c r="AR4519" s="21"/>
      <c r="AS4519" s="21"/>
      <c r="AT4519" s="6"/>
      <c r="AU4519" s="6"/>
      <c r="AV4519" s="6"/>
      <c r="AW4519" s="6"/>
    </row>
    <row r="4520" spans="1:49" x14ac:dyDescent="0.35">
      <c r="A4520" s="20"/>
      <c r="B4520" s="20"/>
      <c r="C4520" s="20"/>
      <c r="D4520" s="20"/>
      <c r="E4520" s="6"/>
      <c r="F4520" s="6"/>
      <c r="G4520" s="6"/>
      <c r="H4520" s="6"/>
      <c r="I4520" s="6"/>
      <c r="J4520" s="6"/>
      <c r="K4520" s="6"/>
      <c r="L4520" s="6"/>
      <c r="M4520" s="6"/>
      <c r="N4520" s="6"/>
      <c r="O4520" s="6"/>
      <c r="P4520" s="6"/>
      <c r="Q4520" s="6"/>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21"/>
      <c r="AR4520" s="21"/>
      <c r="AS4520" s="21"/>
      <c r="AT4520" s="6"/>
      <c r="AU4520" s="6"/>
      <c r="AV4520" s="6"/>
      <c r="AW4520" s="6"/>
    </row>
    <row r="4521" spans="1:49" x14ac:dyDescent="0.35">
      <c r="A4521" s="20"/>
      <c r="B4521" s="20"/>
      <c r="C4521" s="20"/>
      <c r="D4521" s="20"/>
      <c r="E4521" s="6"/>
      <c r="F4521" s="6"/>
      <c r="G4521" s="6"/>
      <c r="H4521" s="6"/>
      <c r="I4521" s="6"/>
      <c r="J4521" s="6"/>
      <c r="K4521" s="6"/>
      <c r="L4521" s="6"/>
      <c r="M4521" s="6"/>
      <c r="N4521" s="6"/>
      <c r="O4521" s="6"/>
      <c r="P4521" s="6"/>
      <c r="Q4521" s="6"/>
      <c r="R4521" s="6"/>
      <c r="S4521" s="6"/>
      <c r="T4521" s="6"/>
      <c r="U4521" s="6"/>
      <c r="V4521" s="6"/>
      <c r="W4521" s="6"/>
      <c r="X4521" s="6"/>
      <c r="Y4521" s="6"/>
      <c r="Z4521" s="6"/>
      <c r="AA4521" s="6"/>
      <c r="AB4521" s="6"/>
      <c r="AC4521" s="6"/>
      <c r="AD4521" s="6"/>
      <c r="AE4521" s="6"/>
      <c r="AF4521" s="6"/>
      <c r="AG4521" s="6"/>
      <c r="AH4521" s="6"/>
      <c r="AI4521" s="6"/>
      <c r="AJ4521" s="6"/>
      <c r="AK4521" s="6"/>
      <c r="AL4521" s="6"/>
      <c r="AM4521" s="6"/>
      <c r="AN4521" s="6"/>
      <c r="AO4521" s="6"/>
      <c r="AP4521" s="6"/>
      <c r="AQ4521" s="21"/>
      <c r="AR4521" s="21"/>
      <c r="AS4521" s="21"/>
      <c r="AT4521" s="6"/>
      <c r="AU4521" s="6"/>
      <c r="AV4521" s="6"/>
      <c r="AW4521" s="6"/>
    </row>
    <row r="4522" spans="1:49" x14ac:dyDescent="0.35">
      <c r="A4522" s="20"/>
      <c r="B4522" s="20"/>
      <c r="C4522" s="20"/>
      <c r="D4522" s="20"/>
      <c r="E4522" s="6"/>
      <c r="F4522" s="6"/>
      <c r="G4522" s="6"/>
      <c r="H4522" s="6"/>
      <c r="I4522" s="6"/>
      <c r="J4522" s="6"/>
      <c r="K4522" s="6"/>
      <c r="L4522" s="6"/>
      <c r="M4522" s="6"/>
      <c r="N4522" s="6"/>
      <c r="O4522" s="6"/>
      <c r="P4522" s="6"/>
      <c r="Q4522" s="6"/>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21"/>
      <c r="AR4522" s="21"/>
      <c r="AS4522" s="21"/>
      <c r="AT4522" s="6"/>
      <c r="AU4522" s="6"/>
      <c r="AV4522" s="6"/>
      <c r="AW4522" s="6"/>
    </row>
    <row r="4523" spans="1:49" x14ac:dyDescent="0.35">
      <c r="A4523" s="20"/>
      <c r="B4523" s="20"/>
      <c r="C4523" s="20"/>
      <c r="D4523" s="20"/>
      <c r="E4523" s="6"/>
      <c r="F4523" s="6"/>
      <c r="G4523" s="6"/>
      <c r="H4523" s="6"/>
      <c r="I4523" s="6"/>
      <c r="J4523" s="6"/>
      <c r="K4523" s="6"/>
      <c r="L4523" s="6"/>
      <c r="M4523" s="6"/>
      <c r="N4523" s="6"/>
      <c r="O4523" s="6"/>
      <c r="P4523" s="6"/>
      <c r="Q4523" s="6"/>
      <c r="R4523" s="6"/>
      <c r="S4523" s="6"/>
      <c r="T4523" s="6"/>
      <c r="U4523" s="6"/>
      <c r="V4523" s="6"/>
      <c r="W4523" s="6"/>
      <c r="X4523" s="6"/>
      <c r="Y4523" s="6"/>
      <c r="Z4523" s="6"/>
      <c r="AA4523" s="6"/>
      <c r="AB4523" s="6"/>
      <c r="AC4523" s="6"/>
      <c r="AD4523" s="6"/>
      <c r="AE4523" s="6"/>
      <c r="AF4523" s="6"/>
      <c r="AG4523" s="6"/>
      <c r="AH4523" s="6"/>
      <c r="AI4523" s="6"/>
      <c r="AJ4523" s="6"/>
      <c r="AK4523" s="6"/>
      <c r="AL4523" s="6"/>
      <c r="AM4523" s="6"/>
      <c r="AN4523" s="6"/>
      <c r="AO4523" s="6"/>
      <c r="AP4523" s="6"/>
      <c r="AQ4523" s="21"/>
      <c r="AR4523" s="21"/>
      <c r="AS4523" s="21"/>
      <c r="AT4523" s="6"/>
      <c r="AU4523" s="6"/>
      <c r="AV4523" s="6"/>
      <c r="AW4523" s="6"/>
    </row>
    <row r="4524" spans="1:49" x14ac:dyDescent="0.35">
      <c r="A4524" s="20"/>
      <c r="B4524" s="20"/>
      <c r="C4524" s="20"/>
      <c r="D4524" s="20"/>
      <c r="E4524" s="6"/>
      <c r="F4524" s="6"/>
      <c r="G4524" s="6"/>
      <c r="H4524" s="6"/>
      <c r="I4524" s="6"/>
      <c r="J4524" s="6"/>
      <c r="K4524" s="6"/>
      <c r="L4524" s="6"/>
      <c r="M4524" s="6"/>
      <c r="N4524" s="6"/>
      <c r="O4524" s="6"/>
      <c r="P4524" s="6"/>
      <c r="Q4524" s="6"/>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21"/>
      <c r="AR4524" s="21"/>
      <c r="AS4524" s="21"/>
      <c r="AT4524" s="6"/>
      <c r="AU4524" s="6"/>
      <c r="AV4524" s="6"/>
      <c r="AW4524" s="6"/>
    </row>
    <row r="4525" spans="1:49" x14ac:dyDescent="0.35">
      <c r="A4525" s="20"/>
      <c r="B4525" s="20"/>
      <c r="C4525" s="20"/>
      <c r="D4525" s="20"/>
      <c r="E4525" s="6"/>
      <c r="F4525" s="6"/>
      <c r="G4525" s="6"/>
      <c r="H4525" s="6"/>
      <c r="I4525" s="6"/>
      <c r="J4525" s="6"/>
      <c r="K4525" s="6"/>
      <c r="L4525" s="6"/>
      <c r="M4525" s="6"/>
      <c r="N4525" s="6"/>
      <c r="O4525" s="6"/>
      <c r="P4525" s="6"/>
      <c r="Q4525" s="6"/>
      <c r="R4525" s="6"/>
      <c r="S4525" s="6"/>
      <c r="T4525" s="6"/>
      <c r="U4525" s="6"/>
      <c r="V4525" s="6"/>
      <c r="W4525" s="6"/>
      <c r="X4525" s="6"/>
      <c r="Y4525" s="6"/>
      <c r="Z4525" s="6"/>
      <c r="AA4525" s="6"/>
      <c r="AB4525" s="6"/>
      <c r="AC4525" s="6"/>
      <c r="AD4525" s="6"/>
      <c r="AE4525" s="6"/>
      <c r="AF4525" s="6"/>
      <c r="AG4525" s="6"/>
      <c r="AH4525" s="6"/>
      <c r="AI4525" s="6"/>
      <c r="AJ4525" s="6"/>
      <c r="AK4525" s="6"/>
      <c r="AL4525" s="6"/>
      <c r="AM4525" s="6"/>
      <c r="AN4525" s="6"/>
      <c r="AO4525" s="6"/>
      <c r="AP4525" s="6"/>
      <c r="AQ4525" s="21"/>
      <c r="AR4525" s="21"/>
      <c r="AS4525" s="21"/>
      <c r="AT4525" s="6"/>
      <c r="AU4525" s="6"/>
      <c r="AV4525" s="6"/>
      <c r="AW4525" s="6"/>
    </row>
    <row r="4526" spans="1:49" x14ac:dyDescent="0.35">
      <c r="A4526" s="20"/>
      <c r="B4526" s="20"/>
      <c r="C4526" s="20"/>
      <c r="D4526" s="20"/>
      <c r="E4526" s="6"/>
      <c r="F4526" s="6"/>
      <c r="G4526" s="6"/>
      <c r="H4526" s="6"/>
      <c r="I4526" s="6"/>
      <c r="J4526" s="6"/>
      <c r="K4526" s="6"/>
      <c r="L4526" s="6"/>
      <c r="M4526" s="6"/>
      <c r="N4526" s="6"/>
      <c r="O4526" s="6"/>
      <c r="P4526" s="6"/>
      <c r="Q4526" s="6"/>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21"/>
      <c r="AR4526" s="21"/>
      <c r="AS4526" s="21"/>
      <c r="AT4526" s="6"/>
      <c r="AU4526" s="6"/>
      <c r="AV4526" s="6"/>
      <c r="AW4526" s="6"/>
    </row>
    <row r="4527" spans="1:49" x14ac:dyDescent="0.35">
      <c r="A4527" s="20"/>
      <c r="B4527" s="20"/>
      <c r="C4527" s="20"/>
      <c r="D4527" s="20"/>
      <c r="E4527" s="6"/>
      <c r="F4527" s="6"/>
      <c r="G4527" s="6"/>
      <c r="H4527" s="6"/>
      <c r="I4527" s="6"/>
      <c r="J4527" s="6"/>
      <c r="K4527" s="6"/>
      <c r="L4527" s="6"/>
      <c r="M4527" s="6"/>
      <c r="N4527" s="6"/>
      <c r="O4527" s="6"/>
      <c r="P4527" s="6"/>
      <c r="Q4527" s="6"/>
      <c r="R4527" s="6"/>
      <c r="S4527" s="6"/>
      <c r="T4527" s="6"/>
      <c r="U4527" s="6"/>
      <c r="V4527" s="6"/>
      <c r="W4527" s="6"/>
      <c r="X4527" s="6"/>
      <c r="Y4527" s="6"/>
      <c r="Z4527" s="6"/>
      <c r="AA4527" s="6"/>
      <c r="AB4527" s="6"/>
      <c r="AC4527" s="6"/>
      <c r="AD4527" s="6"/>
      <c r="AE4527" s="6"/>
      <c r="AF4527" s="6"/>
      <c r="AG4527" s="6"/>
      <c r="AH4527" s="6"/>
      <c r="AI4527" s="6"/>
      <c r="AJ4527" s="6"/>
      <c r="AK4527" s="6"/>
      <c r="AL4527" s="6"/>
      <c r="AM4527" s="6"/>
      <c r="AN4527" s="6"/>
      <c r="AO4527" s="6"/>
      <c r="AP4527" s="6"/>
      <c r="AQ4527" s="21"/>
      <c r="AR4527" s="21"/>
      <c r="AS4527" s="21"/>
      <c r="AT4527" s="6"/>
      <c r="AU4527" s="6"/>
      <c r="AV4527" s="6"/>
      <c r="AW4527" s="6"/>
    </row>
    <row r="4528" spans="1:49" x14ac:dyDescent="0.35">
      <c r="A4528" s="20"/>
      <c r="B4528" s="20"/>
      <c r="C4528" s="20"/>
      <c r="D4528" s="20"/>
      <c r="E4528" s="6"/>
      <c r="F4528" s="6"/>
      <c r="G4528" s="6"/>
      <c r="H4528" s="6"/>
      <c r="I4528" s="6"/>
      <c r="J4528" s="6"/>
      <c r="K4528" s="6"/>
      <c r="L4528" s="6"/>
      <c r="M4528" s="6"/>
      <c r="N4528" s="6"/>
      <c r="O4528" s="6"/>
      <c r="P4528" s="6"/>
      <c r="Q4528" s="6"/>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21"/>
      <c r="AR4528" s="21"/>
      <c r="AS4528" s="21"/>
      <c r="AT4528" s="6"/>
      <c r="AU4528" s="6"/>
      <c r="AV4528" s="6"/>
      <c r="AW4528" s="6"/>
    </row>
    <row r="4529" spans="1:49" x14ac:dyDescent="0.35">
      <c r="A4529" s="20"/>
      <c r="B4529" s="20"/>
      <c r="C4529" s="20"/>
      <c r="D4529" s="20"/>
      <c r="E4529" s="6"/>
      <c r="F4529" s="6"/>
      <c r="G4529" s="6"/>
      <c r="H4529" s="6"/>
      <c r="I4529" s="6"/>
      <c r="J4529" s="6"/>
      <c r="K4529" s="6"/>
      <c r="L4529" s="6"/>
      <c r="M4529" s="6"/>
      <c r="N4529" s="6"/>
      <c r="O4529" s="6"/>
      <c r="P4529" s="6"/>
      <c r="Q4529" s="6"/>
      <c r="R4529" s="6"/>
      <c r="S4529" s="6"/>
      <c r="T4529" s="6"/>
      <c r="U4529" s="6"/>
      <c r="V4529" s="6"/>
      <c r="W4529" s="6"/>
      <c r="X4529" s="6"/>
      <c r="Y4529" s="6"/>
      <c r="Z4529" s="6"/>
      <c r="AA4529" s="6"/>
      <c r="AB4529" s="6"/>
      <c r="AC4529" s="6"/>
      <c r="AD4529" s="6"/>
      <c r="AE4529" s="6"/>
      <c r="AF4529" s="6"/>
      <c r="AG4529" s="6"/>
      <c r="AH4529" s="6"/>
      <c r="AI4529" s="6"/>
      <c r="AJ4529" s="6"/>
      <c r="AK4529" s="6"/>
      <c r="AL4529" s="6"/>
      <c r="AM4529" s="6"/>
      <c r="AN4529" s="6"/>
      <c r="AO4529" s="6"/>
      <c r="AP4529" s="6"/>
      <c r="AQ4529" s="21"/>
      <c r="AR4529" s="21"/>
      <c r="AS4529" s="21"/>
      <c r="AT4529" s="6"/>
      <c r="AU4529" s="6"/>
      <c r="AV4529" s="6"/>
      <c r="AW4529" s="6"/>
    </row>
    <row r="4530" spans="1:49" x14ac:dyDescent="0.35">
      <c r="A4530" s="20"/>
      <c r="B4530" s="20"/>
      <c r="C4530" s="20"/>
      <c r="D4530" s="20"/>
      <c r="E4530" s="6"/>
      <c r="F4530" s="6"/>
      <c r="G4530" s="6"/>
      <c r="H4530" s="6"/>
      <c r="I4530" s="6"/>
      <c r="J4530" s="6"/>
      <c r="K4530" s="6"/>
      <c r="L4530" s="6"/>
      <c r="M4530" s="6"/>
      <c r="N4530" s="6"/>
      <c r="O4530" s="6"/>
      <c r="P4530" s="6"/>
      <c r="Q4530" s="6"/>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21"/>
      <c r="AR4530" s="21"/>
      <c r="AS4530" s="21"/>
      <c r="AT4530" s="6"/>
      <c r="AU4530" s="6"/>
      <c r="AV4530" s="6"/>
      <c r="AW4530" s="6"/>
    </row>
    <row r="4531" spans="1:49" x14ac:dyDescent="0.35">
      <c r="A4531" s="20"/>
      <c r="B4531" s="20"/>
      <c r="C4531" s="20"/>
      <c r="D4531" s="20"/>
      <c r="E4531" s="6"/>
      <c r="F4531" s="6"/>
      <c r="G4531" s="6"/>
      <c r="H4531" s="6"/>
      <c r="I4531" s="6"/>
      <c r="J4531" s="6"/>
      <c r="K4531" s="6"/>
      <c r="L4531" s="6"/>
      <c r="M4531" s="6"/>
      <c r="N4531" s="6"/>
      <c r="O4531" s="6"/>
      <c r="P4531" s="6"/>
      <c r="Q4531" s="6"/>
      <c r="R4531" s="6"/>
      <c r="S4531" s="6"/>
      <c r="T4531" s="6"/>
      <c r="U4531" s="6"/>
      <c r="V4531" s="6"/>
      <c r="W4531" s="6"/>
      <c r="X4531" s="6"/>
      <c r="Y4531" s="6"/>
      <c r="Z4531" s="6"/>
      <c r="AA4531" s="6"/>
      <c r="AB4531" s="6"/>
      <c r="AC4531" s="6"/>
      <c r="AD4531" s="6"/>
      <c r="AE4531" s="6"/>
      <c r="AF4531" s="6"/>
      <c r="AG4531" s="6"/>
      <c r="AH4531" s="6"/>
      <c r="AI4531" s="6"/>
      <c r="AJ4531" s="6"/>
      <c r="AK4531" s="6"/>
      <c r="AL4531" s="6"/>
      <c r="AM4531" s="6"/>
      <c r="AN4531" s="6"/>
      <c r="AO4531" s="6"/>
      <c r="AP4531" s="6"/>
      <c r="AQ4531" s="21"/>
      <c r="AR4531" s="21"/>
      <c r="AS4531" s="21"/>
      <c r="AT4531" s="6"/>
      <c r="AU4531" s="6"/>
      <c r="AV4531" s="6"/>
      <c r="AW4531" s="6"/>
    </row>
    <row r="4532" spans="1:49" x14ac:dyDescent="0.35">
      <c r="A4532" s="20"/>
      <c r="B4532" s="20"/>
      <c r="C4532" s="20"/>
      <c r="D4532" s="20"/>
      <c r="E4532" s="6"/>
      <c r="F4532" s="6"/>
      <c r="G4532" s="6"/>
      <c r="H4532" s="6"/>
      <c r="I4532" s="6"/>
      <c r="J4532" s="6"/>
      <c r="K4532" s="6"/>
      <c r="L4532" s="6"/>
      <c r="M4532" s="6"/>
      <c r="N4532" s="6"/>
      <c r="O4532" s="6"/>
      <c r="P4532" s="6"/>
      <c r="Q4532" s="6"/>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21"/>
      <c r="AR4532" s="21"/>
      <c r="AS4532" s="21"/>
      <c r="AT4532" s="6"/>
      <c r="AU4532" s="6"/>
      <c r="AV4532" s="6"/>
      <c r="AW4532" s="6"/>
    </row>
    <row r="4533" spans="1:49" x14ac:dyDescent="0.35">
      <c r="A4533" s="20"/>
      <c r="B4533" s="20"/>
      <c r="C4533" s="20"/>
      <c r="D4533" s="20"/>
      <c r="E4533" s="6"/>
      <c r="F4533" s="6"/>
      <c r="G4533" s="6"/>
      <c r="H4533" s="6"/>
      <c r="I4533" s="6"/>
      <c r="J4533" s="6"/>
      <c r="K4533" s="6"/>
      <c r="L4533" s="6"/>
      <c r="M4533" s="6"/>
      <c r="N4533" s="6"/>
      <c r="O4533" s="6"/>
      <c r="P4533" s="6"/>
      <c r="Q4533" s="6"/>
      <c r="R4533" s="6"/>
      <c r="S4533" s="6"/>
      <c r="T4533" s="6"/>
      <c r="U4533" s="6"/>
      <c r="V4533" s="6"/>
      <c r="W4533" s="6"/>
      <c r="X4533" s="6"/>
      <c r="Y4533" s="6"/>
      <c r="Z4533" s="6"/>
      <c r="AA4533" s="6"/>
      <c r="AB4533" s="6"/>
      <c r="AC4533" s="6"/>
      <c r="AD4533" s="6"/>
      <c r="AE4533" s="6"/>
      <c r="AF4533" s="6"/>
      <c r="AG4533" s="6"/>
      <c r="AH4533" s="6"/>
      <c r="AI4533" s="6"/>
      <c r="AJ4533" s="6"/>
      <c r="AK4533" s="6"/>
      <c r="AL4533" s="6"/>
      <c r="AM4533" s="6"/>
      <c r="AN4533" s="6"/>
      <c r="AO4533" s="6"/>
      <c r="AP4533" s="6"/>
      <c r="AQ4533" s="21"/>
      <c r="AR4533" s="21"/>
      <c r="AS4533" s="21"/>
      <c r="AT4533" s="6"/>
      <c r="AU4533" s="6"/>
      <c r="AV4533" s="6"/>
      <c r="AW4533" s="6"/>
    </row>
    <row r="4534" spans="1:49" x14ac:dyDescent="0.35">
      <c r="A4534" s="20"/>
      <c r="B4534" s="20"/>
      <c r="C4534" s="20"/>
      <c r="D4534" s="20"/>
      <c r="E4534" s="6"/>
      <c r="F4534" s="6"/>
      <c r="G4534" s="6"/>
      <c r="H4534" s="6"/>
      <c r="I4534" s="6"/>
      <c r="J4534" s="6"/>
      <c r="K4534" s="6"/>
      <c r="L4534" s="6"/>
      <c r="M4534" s="6"/>
      <c r="N4534" s="6"/>
      <c r="O4534" s="6"/>
      <c r="P4534" s="6"/>
      <c r="Q4534" s="6"/>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21"/>
      <c r="AR4534" s="21"/>
      <c r="AS4534" s="21"/>
      <c r="AT4534" s="6"/>
      <c r="AU4534" s="6"/>
      <c r="AV4534" s="6"/>
      <c r="AW4534" s="6"/>
    </row>
    <row r="4535" spans="1:49" x14ac:dyDescent="0.35">
      <c r="A4535" s="20"/>
      <c r="B4535" s="20"/>
      <c r="C4535" s="20"/>
      <c r="D4535" s="20"/>
      <c r="E4535" s="6"/>
      <c r="F4535" s="6"/>
      <c r="G4535" s="6"/>
      <c r="H4535" s="6"/>
      <c r="I4535" s="6"/>
      <c r="J4535" s="6"/>
      <c r="K4535" s="6"/>
      <c r="L4535" s="6"/>
      <c r="M4535" s="6"/>
      <c r="N4535" s="6"/>
      <c r="O4535" s="6"/>
      <c r="P4535" s="6"/>
      <c r="Q4535" s="6"/>
      <c r="R4535" s="6"/>
      <c r="S4535" s="6"/>
      <c r="T4535" s="6"/>
      <c r="U4535" s="6"/>
      <c r="V4535" s="6"/>
      <c r="W4535" s="6"/>
      <c r="X4535" s="6"/>
      <c r="Y4535" s="6"/>
      <c r="Z4535" s="6"/>
      <c r="AA4535" s="6"/>
      <c r="AB4535" s="6"/>
      <c r="AC4535" s="6"/>
      <c r="AD4535" s="6"/>
      <c r="AE4535" s="6"/>
      <c r="AF4535" s="6"/>
      <c r="AG4535" s="6"/>
      <c r="AH4535" s="6"/>
      <c r="AI4535" s="6"/>
      <c r="AJ4535" s="6"/>
      <c r="AK4535" s="6"/>
      <c r="AL4535" s="6"/>
      <c r="AM4535" s="6"/>
      <c r="AN4535" s="6"/>
      <c r="AO4535" s="6"/>
      <c r="AP4535" s="6"/>
      <c r="AQ4535" s="21"/>
      <c r="AR4535" s="21"/>
      <c r="AS4535" s="21"/>
      <c r="AT4535" s="6"/>
      <c r="AU4535" s="6"/>
      <c r="AV4535" s="6"/>
      <c r="AW4535" s="6"/>
    </row>
    <row r="4536" spans="1:49" x14ac:dyDescent="0.35">
      <c r="A4536" s="20"/>
      <c r="B4536" s="20"/>
      <c r="C4536" s="20"/>
      <c r="D4536" s="20"/>
      <c r="E4536" s="6"/>
      <c r="F4536" s="6"/>
      <c r="G4536" s="6"/>
      <c r="H4536" s="6"/>
      <c r="I4536" s="6"/>
      <c r="J4536" s="6"/>
      <c r="K4536" s="6"/>
      <c r="L4536" s="6"/>
      <c r="M4536" s="6"/>
      <c r="N4536" s="6"/>
      <c r="O4536" s="6"/>
      <c r="P4536" s="6"/>
      <c r="Q4536" s="6"/>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21"/>
      <c r="AR4536" s="21"/>
      <c r="AS4536" s="21"/>
      <c r="AT4536" s="6"/>
      <c r="AU4536" s="6"/>
      <c r="AV4536" s="6"/>
      <c r="AW4536" s="6"/>
    </row>
    <row r="4537" spans="1:49" x14ac:dyDescent="0.35">
      <c r="A4537" s="20"/>
      <c r="B4537" s="20"/>
      <c r="C4537" s="20"/>
      <c r="D4537" s="20"/>
      <c r="E4537" s="6"/>
      <c r="F4537" s="6"/>
      <c r="G4537" s="6"/>
      <c r="H4537" s="6"/>
      <c r="I4537" s="6"/>
      <c r="J4537" s="6"/>
      <c r="K4537" s="6"/>
      <c r="L4537" s="6"/>
      <c r="M4537" s="6"/>
      <c r="N4537" s="6"/>
      <c r="O4537" s="6"/>
      <c r="P4537" s="6"/>
      <c r="Q4537" s="6"/>
      <c r="R4537" s="6"/>
      <c r="S4537" s="6"/>
      <c r="T4537" s="6"/>
      <c r="U4537" s="6"/>
      <c r="V4537" s="6"/>
      <c r="W4537" s="6"/>
      <c r="X4537" s="6"/>
      <c r="Y4537" s="6"/>
      <c r="Z4537" s="6"/>
      <c r="AA4537" s="6"/>
      <c r="AB4537" s="6"/>
      <c r="AC4537" s="6"/>
      <c r="AD4537" s="6"/>
      <c r="AE4537" s="6"/>
      <c r="AF4537" s="6"/>
      <c r="AG4537" s="6"/>
      <c r="AH4537" s="6"/>
      <c r="AI4537" s="6"/>
      <c r="AJ4537" s="6"/>
      <c r="AK4537" s="6"/>
      <c r="AL4537" s="6"/>
      <c r="AM4537" s="6"/>
      <c r="AN4537" s="6"/>
      <c r="AO4537" s="6"/>
      <c r="AP4537" s="6"/>
      <c r="AQ4537" s="21"/>
      <c r="AR4537" s="21"/>
      <c r="AS4537" s="21"/>
      <c r="AT4537" s="6"/>
      <c r="AU4537" s="6"/>
      <c r="AV4537" s="6"/>
      <c r="AW4537" s="6"/>
    </row>
    <row r="4538" spans="1:49" x14ac:dyDescent="0.35">
      <c r="A4538" s="20"/>
      <c r="B4538" s="20"/>
      <c r="C4538" s="20"/>
      <c r="D4538" s="20"/>
      <c r="E4538" s="6"/>
      <c r="F4538" s="6"/>
      <c r="G4538" s="6"/>
      <c r="H4538" s="6"/>
      <c r="I4538" s="6"/>
      <c r="J4538" s="6"/>
      <c r="K4538" s="6"/>
      <c r="L4538" s="6"/>
      <c r="M4538" s="6"/>
      <c r="N4538" s="6"/>
      <c r="O4538" s="6"/>
      <c r="P4538" s="6"/>
      <c r="Q4538" s="6"/>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21"/>
      <c r="AR4538" s="21"/>
      <c r="AS4538" s="21"/>
      <c r="AT4538" s="6"/>
      <c r="AU4538" s="6"/>
      <c r="AV4538" s="6"/>
      <c r="AW4538" s="6"/>
    </row>
    <row r="4539" spans="1:49" x14ac:dyDescent="0.35">
      <c r="A4539" s="20"/>
      <c r="B4539" s="20"/>
      <c r="C4539" s="20"/>
      <c r="D4539" s="20"/>
      <c r="E4539" s="6"/>
      <c r="F4539" s="6"/>
      <c r="G4539" s="6"/>
      <c r="H4539" s="6"/>
      <c r="I4539" s="6"/>
      <c r="J4539" s="6"/>
      <c r="K4539" s="6"/>
      <c r="L4539" s="6"/>
      <c r="M4539" s="6"/>
      <c r="N4539" s="6"/>
      <c r="O4539" s="6"/>
      <c r="P4539" s="6"/>
      <c r="Q4539" s="6"/>
      <c r="R4539" s="6"/>
      <c r="S4539" s="6"/>
      <c r="T4539" s="6"/>
      <c r="U4539" s="6"/>
      <c r="V4539" s="6"/>
      <c r="W4539" s="6"/>
      <c r="X4539" s="6"/>
      <c r="Y4539" s="6"/>
      <c r="Z4539" s="6"/>
      <c r="AA4539" s="6"/>
      <c r="AB4539" s="6"/>
      <c r="AC4539" s="6"/>
      <c r="AD4539" s="6"/>
      <c r="AE4539" s="6"/>
      <c r="AF4539" s="6"/>
      <c r="AG4539" s="6"/>
      <c r="AH4539" s="6"/>
      <c r="AI4539" s="6"/>
      <c r="AJ4539" s="6"/>
      <c r="AK4539" s="6"/>
      <c r="AL4539" s="6"/>
      <c r="AM4539" s="6"/>
      <c r="AN4539" s="6"/>
      <c r="AO4539" s="6"/>
      <c r="AP4539" s="6"/>
      <c r="AQ4539" s="21"/>
      <c r="AR4539" s="21"/>
      <c r="AS4539" s="21"/>
      <c r="AT4539" s="6"/>
      <c r="AU4539" s="6"/>
      <c r="AV4539" s="6"/>
      <c r="AW4539" s="6"/>
    </row>
    <row r="4540" spans="1:49" x14ac:dyDescent="0.35">
      <c r="A4540" s="20"/>
      <c r="B4540" s="20"/>
      <c r="C4540" s="20"/>
      <c r="D4540" s="20"/>
      <c r="E4540" s="6"/>
      <c r="F4540" s="6"/>
      <c r="G4540" s="6"/>
      <c r="H4540" s="6"/>
      <c r="I4540" s="6"/>
      <c r="J4540" s="6"/>
      <c r="K4540" s="6"/>
      <c r="L4540" s="6"/>
      <c r="M4540" s="6"/>
      <c r="N4540" s="6"/>
      <c r="O4540" s="6"/>
      <c r="P4540" s="6"/>
      <c r="Q4540" s="6"/>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21"/>
      <c r="AR4540" s="21"/>
      <c r="AS4540" s="21"/>
      <c r="AT4540" s="6"/>
      <c r="AU4540" s="6"/>
      <c r="AV4540" s="6"/>
      <c r="AW4540" s="6"/>
    </row>
    <row r="4541" spans="1:49" x14ac:dyDescent="0.35">
      <c r="A4541" s="20"/>
      <c r="B4541" s="20"/>
      <c r="C4541" s="20"/>
      <c r="D4541" s="20"/>
      <c r="E4541" s="6"/>
      <c r="F4541" s="6"/>
      <c r="G4541" s="6"/>
      <c r="H4541" s="6"/>
      <c r="I4541" s="6"/>
      <c r="J4541" s="6"/>
      <c r="K4541" s="6"/>
      <c r="L4541" s="6"/>
      <c r="M4541" s="6"/>
      <c r="N4541" s="6"/>
      <c r="O4541" s="6"/>
      <c r="P4541" s="6"/>
      <c r="Q4541" s="6"/>
      <c r="R4541" s="6"/>
      <c r="S4541" s="6"/>
      <c r="T4541" s="6"/>
      <c r="U4541" s="6"/>
      <c r="V4541" s="6"/>
      <c r="W4541" s="6"/>
      <c r="X4541" s="6"/>
      <c r="Y4541" s="6"/>
      <c r="Z4541" s="6"/>
      <c r="AA4541" s="6"/>
      <c r="AB4541" s="6"/>
      <c r="AC4541" s="6"/>
      <c r="AD4541" s="6"/>
      <c r="AE4541" s="6"/>
      <c r="AF4541" s="6"/>
      <c r="AG4541" s="6"/>
      <c r="AH4541" s="6"/>
      <c r="AI4541" s="6"/>
      <c r="AJ4541" s="6"/>
      <c r="AK4541" s="6"/>
      <c r="AL4541" s="6"/>
      <c r="AM4541" s="6"/>
      <c r="AN4541" s="6"/>
      <c r="AO4541" s="6"/>
      <c r="AP4541" s="6"/>
      <c r="AQ4541" s="21"/>
      <c r="AR4541" s="21"/>
      <c r="AS4541" s="21"/>
      <c r="AT4541" s="6"/>
      <c r="AU4541" s="6"/>
      <c r="AV4541" s="6"/>
      <c r="AW4541" s="6"/>
    </row>
    <row r="4542" spans="1:49" x14ac:dyDescent="0.35">
      <c r="A4542" s="20"/>
      <c r="B4542" s="20"/>
      <c r="C4542" s="20"/>
      <c r="D4542" s="20"/>
      <c r="E4542" s="6"/>
      <c r="F4542" s="6"/>
      <c r="G4542" s="6"/>
      <c r="H4542" s="6"/>
      <c r="I4542" s="6"/>
      <c r="J4542" s="6"/>
      <c r="K4542" s="6"/>
      <c r="L4542" s="6"/>
      <c r="M4542" s="6"/>
      <c r="N4542" s="6"/>
      <c r="O4542" s="6"/>
      <c r="P4542" s="6"/>
      <c r="Q4542" s="6"/>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21"/>
      <c r="AR4542" s="21"/>
      <c r="AS4542" s="21"/>
      <c r="AT4542" s="6"/>
      <c r="AU4542" s="6"/>
      <c r="AV4542" s="6"/>
      <c r="AW4542" s="6"/>
    </row>
    <row r="4543" spans="1:49" x14ac:dyDescent="0.35">
      <c r="A4543" s="20"/>
      <c r="B4543" s="20"/>
      <c r="C4543" s="20"/>
      <c r="D4543" s="20"/>
      <c r="E4543" s="6"/>
      <c r="F4543" s="6"/>
      <c r="G4543" s="6"/>
      <c r="H4543" s="6"/>
      <c r="I4543" s="6"/>
      <c r="J4543" s="6"/>
      <c r="K4543" s="6"/>
      <c r="L4543" s="6"/>
      <c r="M4543" s="6"/>
      <c r="N4543" s="6"/>
      <c r="O4543" s="6"/>
      <c r="P4543" s="6"/>
      <c r="Q4543" s="6"/>
      <c r="R4543" s="6"/>
      <c r="S4543" s="6"/>
      <c r="T4543" s="6"/>
      <c r="U4543" s="6"/>
      <c r="V4543" s="6"/>
      <c r="W4543" s="6"/>
      <c r="X4543" s="6"/>
      <c r="Y4543" s="6"/>
      <c r="Z4543" s="6"/>
      <c r="AA4543" s="6"/>
      <c r="AB4543" s="6"/>
      <c r="AC4543" s="6"/>
      <c r="AD4543" s="6"/>
      <c r="AE4543" s="6"/>
      <c r="AF4543" s="6"/>
      <c r="AG4543" s="6"/>
      <c r="AH4543" s="6"/>
      <c r="AI4543" s="6"/>
      <c r="AJ4543" s="6"/>
      <c r="AK4543" s="6"/>
      <c r="AL4543" s="6"/>
      <c r="AM4543" s="6"/>
      <c r="AN4543" s="6"/>
      <c r="AO4543" s="6"/>
      <c r="AP4543" s="6"/>
      <c r="AQ4543" s="21"/>
      <c r="AR4543" s="21"/>
      <c r="AS4543" s="21"/>
      <c r="AT4543" s="6"/>
      <c r="AU4543" s="6"/>
      <c r="AV4543" s="6"/>
      <c r="AW4543" s="6"/>
    </row>
    <row r="4544" spans="1:49" x14ac:dyDescent="0.35">
      <c r="A4544" s="20"/>
      <c r="B4544" s="20"/>
      <c r="C4544" s="20"/>
      <c r="D4544" s="20"/>
      <c r="E4544" s="6"/>
      <c r="F4544" s="6"/>
      <c r="G4544" s="6"/>
      <c r="H4544" s="6"/>
      <c r="I4544" s="6"/>
      <c r="J4544" s="6"/>
      <c r="K4544" s="6"/>
      <c r="L4544" s="6"/>
      <c r="M4544" s="6"/>
      <c r="N4544" s="6"/>
      <c r="O4544" s="6"/>
      <c r="P4544" s="6"/>
      <c r="Q4544" s="6"/>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21"/>
      <c r="AR4544" s="21"/>
      <c r="AS4544" s="21"/>
      <c r="AT4544" s="6"/>
      <c r="AU4544" s="6"/>
      <c r="AV4544" s="6"/>
      <c r="AW4544" s="6"/>
    </row>
    <row r="4545" spans="1:49" x14ac:dyDescent="0.35">
      <c r="A4545" s="20"/>
      <c r="B4545" s="20"/>
      <c r="C4545" s="20"/>
      <c r="D4545" s="20"/>
      <c r="E4545" s="6"/>
      <c r="F4545" s="6"/>
      <c r="G4545" s="6"/>
      <c r="H4545" s="6"/>
      <c r="I4545" s="6"/>
      <c r="J4545" s="6"/>
      <c r="K4545" s="6"/>
      <c r="L4545" s="6"/>
      <c r="M4545" s="6"/>
      <c r="N4545" s="6"/>
      <c r="O4545" s="6"/>
      <c r="P4545" s="6"/>
      <c r="Q4545" s="6"/>
      <c r="R4545" s="6"/>
      <c r="S4545" s="6"/>
      <c r="T4545" s="6"/>
      <c r="U4545" s="6"/>
      <c r="V4545" s="6"/>
      <c r="W4545" s="6"/>
      <c r="X4545" s="6"/>
      <c r="Y4545" s="6"/>
      <c r="Z4545" s="6"/>
      <c r="AA4545" s="6"/>
      <c r="AB4545" s="6"/>
      <c r="AC4545" s="6"/>
      <c r="AD4545" s="6"/>
      <c r="AE4545" s="6"/>
      <c r="AF4545" s="6"/>
      <c r="AG4545" s="6"/>
      <c r="AH4545" s="6"/>
      <c r="AI4545" s="6"/>
      <c r="AJ4545" s="6"/>
      <c r="AK4545" s="6"/>
      <c r="AL4545" s="6"/>
      <c r="AM4545" s="6"/>
      <c r="AN4545" s="6"/>
      <c r="AO4545" s="6"/>
      <c r="AP4545" s="6"/>
      <c r="AQ4545" s="21"/>
      <c r="AR4545" s="21"/>
      <c r="AS4545" s="21"/>
      <c r="AT4545" s="6"/>
      <c r="AU4545" s="6"/>
      <c r="AV4545" s="6"/>
      <c r="AW4545" s="6"/>
    </row>
    <row r="4546" spans="1:49" x14ac:dyDescent="0.35">
      <c r="A4546" s="20"/>
      <c r="B4546" s="20"/>
      <c r="C4546" s="20"/>
      <c r="D4546" s="20"/>
      <c r="E4546" s="6"/>
      <c r="F4546" s="6"/>
      <c r="G4546" s="6"/>
      <c r="H4546" s="6"/>
      <c r="I4546" s="6"/>
      <c r="J4546" s="6"/>
      <c r="K4546" s="6"/>
      <c r="L4546" s="6"/>
      <c r="M4546" s="6"/>
      <c r="N4546" s="6"/>
      <c r="O4546" s="6"/>
      <c r="P4546" s="6"/>
      <c r="Q4546" s="6"/>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21"/>
      <c r="AR4546" s="21"/>
      <c r="AS4546" s="21"/>
      <c r="AT4546" s="6"/>
      <c r="AU4546" s="6"/>
      <c r="AV4546" s="6"/>
      <c r="AW4546" s="6"/>
    </row>
    <row r="4547" spans="1:49" x14ac:dyDescent="0.35">
      <c r="A4547" s="20"/>
      <c r="B4547" s="20"/>
      <c r="C4547" s="20"/>
      <c r="D4547" s="20"/>
      <c r="E4547" s="6"/>
      <c r="F4547" s="6"/>
      <c r="G4547" s="6"/>
      <c r="H4547" s="6"/>
      <c r="I4547" s="6"/>
      <c r="J4547" s="6"/>
      <c r="K4547" s="6"/>
      <c r="L4547" s="6"/>
      <c r="M4547" s="6"/>
      <c r="N4547" s="6"/>
      <c r="O4547" s="6"/>
      <c r="P4547" s="6"/>
      <c r="Q4547" s="6"/>
      <c r="R4547" s="6"/>
      <c r="S4547" s="6"/>
      <c r="T4547" s="6"/>
      <c r="U4547" s="6"/>
      <c r="V4547" s="6"/>
      <c r="W4547" s="6"/>
      <c r="X4547" s="6"/>
      <c r="Y4547" s="6"/>
      <c r="Z4547" s="6"/>
      <c r="AA4547" s="6"/>
      <c r="AB4547" s="6"/>
      <c r="AC4547" s="6"/>
      <c r="AD4547" s="6"/>
      <c r="AE4547" s="6"/>
      <c r="AF4547" s="6"/>
      <c r="AG4547" s="6"/>
      <c r="AH4547" s="6"/>
      <c r="AI4547" s="6"/>
      <c r="AJ4547" s="6"/>
      <c r="AK4547" s="6"/>
      <c r="AL4547" s="6"/>
      <c r="AM4547" s="6"/>
      <c r="AN4547" s="6"/>
      <c r="AO4547" s="6"/>
      <c r="AP4547" s="6"/>
      <c r="AQ4547" s="21"/>
      <c r="AR4547" s="21"/>
      <c r="AS4547" s="21"/>
      <c r="AT4547" s="6"/>
      <c r="AU4547" s="6"/>
      <c r="AV4547" s="6"/>
      <c r="AW4547" s="6"/>
    </row>
    <row r="4548" spans="1:49" x14ac:dyDescent="0.35">
      <c r="A4548" s="20"/>
      <c r="B4548" s="20"/>
      <c r="C4548" s="20"/>
      <c r="D4548" s="20"/>
      <c r="E4548" s="6"/>
      <c r="F4548" s="6"/>
      <c r="G4548" s="6"/>
      <c r="H4548" s="6"/>
      <c r="I4548" s="6"/>
      <c r="J4548" s="6"/>
      <c r="K4548" s="6"/>
      <c r="L4548" s="6"/>
      <c r="M4548" s="6"/>
      <c r="N4548" s="6"/>
      <c r="O4548" s="6"/>
      <c r="P4548" s="6"/>
      <c r="Q4548" s="6"/>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21"/>
      <c r="AR4548" s="21"/>
      <c r="AS4548" s="21"/>
      <c r="AT4548" s="6"/>
      <c r="AU4548" s="6"/>
      <c r="AV4548" s="6"/>
      <c r="AW4548" s="6"/>
    </row>
    <row r="4549" spans="1:49" x14ac:dyDescent="0.35">
      <c r="A4549" s="20"/>
      <c r="B4549" s="20"/>
      <c r="C4549" s="20"/>
      <c r="D4549" s="20"/>
      <c r="E4549" s="6"/>
      <c r="F4549" s="6"/>
      <c r="G4549" s="6"/>
      <c r="H4549" s="6"/>
      <c r="I4549" s="6"/>
      <c r="J4549" s="6"/>
      <c r="K4549" s="6"/>
      <c r="L4549" s="6"/>
      <c r="M4549" s="6"/>
      <c r="N4549" s="6"/>
      <c r="O4549" s="6"/>
      <c r="P4549" s="6"/>
      <c r="Q4549" s="6"/>
      <c r="R4549" s="6"/>
      <c r="S4549" s="6"/>
      <c r="T4549" s="6"/>
      <c r="U4549" s="6"/>
      <c r="V4549" s="6"/>
      <c r="W4549" s="6"/>
      <c r="X4549" s="6"/>
      <c r="Y4549" s="6"/>
      <c r="Z4549" s="6"/>
      <c r="AA4549" s="6"/>
      <c r="AB4549" s="6"/>
      <c r="AC4549" s="6"/>
      <c r="AD4549" s="6"/>
      <c r="AE4549" s="6"/>
      <c r="AF4549" s="6"/>
      <c r="AG4549" s="6"/>
      <c r="AH4549" s="6"/>
      <c r="AI4549" s="6"/>
      <c r="AJ4549" s="6"/>
      <c r="AK4549" s="6"/>
      <c r="AL4549" s="6"/>
      <c r="AM4549" s="6"/>
      <c r="AN4549" s="6"/>
      <c r="AO4549" s="6"/>
      <c r="AP4549" s="6"/>
      <c r="AQ4549" s="21"/>
      <c r="AR4549" s="21"/>
      <c r="AS4549" s="21"/>
      <c r="AT4549" s="6"/>
      <c r="AU4549" s="6"/>
      <c r="AV4549" s="6"/>
      <c r="AW4549" s="6"/>
    </row>
    <row r="4550" spans="1:49" x14ac:dyDescent="0.35">
      <c r="A4550" s="20"/>
      <c r="B4550" s="20"/>
      <c r="C4550" s="20"/>
      <c r="D4550" s="20"/>
      <c r="E4550" s="6"/>
      <c r="F4550" s="6"/>
      <c r="G4550" s="6"/>
      <c r="H4550" s="6"/>
      <c r="I4550" s="6"/>
      <c r="J4550" s="6"/>
      <c r="K4550" s="6"/>
      <c r="L4550" s="6"/>
      <c r="M4550" s="6"/>
      <c r="N4550" s="6"/>
      <c r="O4550" s="6"/>
      <c r="P4550" s="6"/>
      <c r="Q4550" s="6"/>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21"/>
      <c r="AR4550" s="21"/>
      <c r="AS4550" s="21"/>
      <c r="AT4550" s="6"/>
      <c r="AU4550" s="6"/>
      <c r="AV4550" s="6"/>
      <c r="AW4550" s="6"/>
    </row>
    <row r="4551" spans="1:49" x14ac:dyDescent="0.35">
      <c r="A4551" s="20"/>
      <c r="B4551" s="20"/>
      <c r="C4551" s="20"/>
      <c r="D4551" s="20"/>
      <c r="E4551" s="6"/>
      <c r="F4551" s="6"/>
      <c r="G4551" s="6"/>
      <c r="H4551" s="6"/>
      <c r="I4551" s="6"/>
      <c r="J4551" s="6"/>
      <c r="K4551" s="6"/>
      <c r="L4551" s="6"/>
      <c r="M4551" s="6"/>
      <c r="N4551" s="6"/>
      <c r="O4551" s="6"/>
      <c r="P4551" s="6"/>
      <c r="Q4551" s="6"/>
      <c r="R4551" s="6"/>
      <c r="S4551" s="6"/>
      <c r="T4551" s="6"/>
      <c r="U4551" s="6"/>
      <c r="V4551" s="6"/>
      <c r="W4551" s="6"/>
      <c r="X4551" s="6"/>
      <c r="Y4551" s="6"/>
      <c r="Z4551" s="6"/>
      <c r="AA4551" s="6"/>
      <c r="AB4551" s="6"/>
      <c r="AC4551" s="6"/>
      <c r="AD4551" s="6"/>
      <c r="AE4551" s="6"/>
      <c r="AF4551" s="6"/>
      <c r="AG4551" s="6"/>
      <c r="AH4551" s="6"/>
      <c r="AI4551" s="6"/>
      <c r="AJ4551" s="6"/>
      <c r="AK4551" s="6"/>
      <c r="AL4551" s="6"/>
      <c r="AM4551" s="6"/>
      <c r="AN4551" s="6"/>
      <c r="AO4551" s="6"/>
      <c r="AP4551" s="6"/>
      <c r="AQ4551" s="21"/>
      <c r="AR4551" s="21"/>
      <c r="AS4551" s="21"/>
      <c r="AT4551" s="6"/>
      <c r="AU4551" s="6"/>
      <c r="AV4551" s="6"/>
      <c r="AW4551" s="6"/>
    </row>
    <row r="4552" spans="1:49" x14ac:dyDescent="0.35">
      <c r="A4552" s="20"/>
      <c r="B4552" s="20"/>
      <c r="C4552" s="20"/>
      <c r="D4552" s="20"/>
      <c r="E4552" s="6"/>
      <c r="F4552" s="6"/>
      <c r="G4552" s="6"/>
      <c r="H4552" s="6"/>
      <c r="I4552" s="6"/>
      <c r="J4552" s="6"/>
      <c r="K4552" s="6"/>
      <c r="L4552" s="6"/>
      <c r="M4552" s="6"/>
      <c r="N4552" s="6"/>
      <c r="O4552" s="6"/>
      <c r="P4552" s="6"/>
      <c r="Q4552" s="6"/>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21"/>
      <c r="AR4552" s="21"/>
      <c r="AS4552" s="21"/>
      <c r="AT4552" s="6"/>
      <c r="AU4552" s="6"/>
      <c r="AV4552" s="6"/>
      <c r="AW4552" s="6"/>
    </row>
    <row r="4553" spans="1:49" x14ac:dyDescent="0.35">
      <c r="A4553" s="20"/>
      <c r="B4553" s="20"/>
      <c r="C4553" s="20"/>
      <c r="D4553" s="20"/>
      <c r="E4553" s="6"/>
      <c r="F4553" s="6"/>
      <c r="G4553" s="6"/>
      <c r="H4553" s="6"/>
      <c r="I4553" s="6"/>
      <c r="J4553" s="6"/>
      <c r="K4553" s="6"/>
      <c r="L4553" s="6"/>
      <c r="M4553" s="6"/>
      <c r="N4553" s="6"/>
      <c r="O4553" s="6"/>
      <c r="P4553" s="6"/>
      <c r="Q4553" s="6"/>
      <c r="R4553" s="6"/>
      <c r="S4553" s="6"/>
      <c r="T4553" s="6"/>
      <c r="U4553" s="6"/>
      <c r="V4553" s="6"/>
      <c r="W4553" s="6"/>
      <c r="X4553" s="6"/>
      <c r="Y4553" s="6"/>
      <c r="Z4553" s="6"/>
      <c r="AA4553" s="6"/>
      <c r="AB4553" s="6"/>
      <c r="AC4553" s="6"/>
      <c r="AD4553" s="6"/>
      <c r="AE4553" s="6"/>
      <c r="AF4553" s="6"/>
      <c r="AG4553" s="6"/>
      <c r="AH4553" s="6"/>
      <c r="AI4553" s="6"/>
      <c r="AJ4553" s="6"/>
      <c r="AK4553" s="6"/>
      <c r="AL4553" s="6"/>
      <c r="AM4553" s="6"/>
      <c r="AN4553" s="6"/>
      <c r="AO4553" s="6"/>
      <c r="AP4553" s="6"/>
      <c r="AQ4553" s="21"/>
      <c r="AR4553" s="21"/>
      <c r="AS4553" s="21"/>
      <c r="AT4553" s="6"/>
      <c r="AU4553" s="6"/>
      <c r="AV4553" s="6"/>
      <c r="AW4553" s="6"/>
    </row>
    <row r="4554" spans="1:49" x14ac:dyDescent="0.35">
      <c r="A4554" s="20"/>
      <c r="B4554" s="20"/>
      <c r="C4554" s="20"/>
      <c r="D4554" s="20"/>
      <c r="E4554" s="6"/>
      <c r="F4554" s="6"/>
      <c r="G4554" s="6"/>
      <c r="H4554" s="6"/>
      <c r="I4554" s="6"/>
      <c r="J4554" s="6"/>
      <c r="K4554" s="6"/>
      <c r="L4554" s="6"/>
      <c r="M4554" s="6"/>
      <c r="N4554" s="6"/>
      <c r="O4554" s="6"/>
      <c r="P4554" s="6"/>
      <c r="Q4554" s="6"/>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21"/>
      <c r="AR4554" s="21"/>
      <c r="AS4554" s="21"/>
      <c r="AT4554" s="6"/>
      <c r="AU4554" s="6"/>
      <c r="AV4554" s="6"/>
      <c r="AW4554" s="6"/>
    </row>
    <row r="4555" spans="1:49" x14ac:dyDescent="0.35">
      <c r="A4555" s="20"/>
      <c r="B4555" s="20"/>
      <c r="C4555" s="20"/>
      <c r="D4555" s="20"/>
      <c r="E4555" s="6"/>
      <c r="F4555" s="6"/>
      <c r="G4555" s="6"/>
      <c r="H4555" s="6"/>
      <c r="I4555" s="6"/>
      <c r="J4555" s="6"/>
      <c r="K4555" s="6"/>
      <c r="L4555" s="6"/>
      <c r="M4555" s="6"/>
      <c r="N4555" s="6"/>
      <c r="O4555" s="6"/>
      <c r="P4555" s="6"/>
      <c r="Q4555" s="6"/>
      <c r="R4555" s="6"/>
      <c r="S4555" s="6"/>
      <c r="T4555" s="6"/>
      <c r="U4555" s="6"/>
      <c r="V4555" s="6"/>
      <c r="W4555" s="6"/>
      <c r="X4555" s="6"/>
      <c r="Y4555" s="6"/>
      <c r="Z4555" s="6"/>
      <c r="AA4555" s="6"/>
      <c r="AB4555" s="6"/>
      <c r="AC4555" s="6"/>
      <c r="AD4555" s="6"/>
      <c r="AE4555" s="6"/>
      <c r="AF4555" s="6"/>
      <c r="AG4555" s="6"/>
      <c r="AH4555" s="6"/>
      <c r="AI4555" s="6"/>
      <c r="AJ4555" s="6"/>
      <c r="AK4555" s="6"/>
      <c r="AL4555" s="6"/>
      <c r="AM4555" s="6"/>
      <c r="AN4555" s="6"/>
      <c r="AO4555" s="6"/>
      <c r="AP4555" s="6"/>
      <c r="AQ4555" s="21"/>
      <c r="AR4555" s="21"/>
      <c r="AS4555" s="21"/>
      <c r="AT4555" s="6"/>
      <c r="AU4555" s="6"/>
      <c r="AV4555" s="6"/>
      <c r="AW4555" s="6"/>
    </row>
    <row r="4556" spans="1:49" x14ac:dyDescent="0.35">
      <c r="A4556" s="20"/>
      <c r="B4556" s="20"/>
      <c r="C4556" s="20"/>
      <c r="D4556" s="20"/>
      <c r="E4556" s="6"/>
      <c r="F4556" s="6"/>
      <c r="G4556" s="6"/>
      <c r="H4556" s="6"/>
      <c r="I4556" s="6"/>
      <c r="J4556" s="6"/>
      <c r="K4556" s="6"/>
      <c r="L4556" s="6"/>
      <c r="M4556" s="6"/>
      <c r="N4556" s="6"/>
      <c r="O4556" s="6"/>
      <c r="P4556" s="6"/>
      <c r="Q4556" s="6"/>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21"/>
      <c r="AR4556" s="21"/>
      <c r="AS4556" s="21"/>
      <c r="AT4556" s="6"/>
      <c r="AU4556" s="6"/>
      <c r="AV4556" s="6"/>
      <c r="AW4556" s="6"/>
    </row>
    <row r="4557" spans="1:49" x14ac:dyDescent="0.35">
      <c r="A4557" s="20"/>
      <c r="B4557" s="20"/>
      <c r="C4557" s="20"/>
      <c r="D4557" s="20"/>
      <c r="E4557" s="6"/>
      <c r="F4557" s="6"/>
      <c r="G4557" s="6"/>
      <c r="H4557" s="6"/>
      <c r="I4557" s="6"/>
      <c r="J4557" s="6"/>
      <c r="K4557" s="6"/>
      <c r="L4557" s="6"/>
      <c r="M4557" s="6"/>
      <c r="N4557" s="6"/>
      <c r="O4557" s="6"/>
      <c r="P4557" s="6"/>
      <c r="Q4557" s="6"/>
      <c r="R4557" s="6"/>
      <c r="S4557" s="6"/>
      <c r="T4557" s="6"/>
      <c r="U4557" s="6"/>
      <c r="V4557" s="6"/>
      <c r="W4557" s="6"/>
      <c r="X4557" s="6"/>
      <c r="Y4557" s="6"/>
      <c r="Z4557" s="6"/>
      <c r="AA4557" s="6"/>
      <c r="AB4557" s="6"/>
      <c r="AC4557" s="6"/>
      <c r="AD4557" s="6"/>
      <c r="AE4557" s="6"/>
      <c r="AF4557" s="6"/>
      <c r="AG4557" s="6"/>
      <c r="AH4557" s="6"/>
      <c r="AI4557" s="6"/>
      <c r="AJ4557" s="6"/>
      <c r="AK4557" s="6"/>
      <c r="AL4557" s="6"/>
      <c r="AM4557" s="6"/>
      <c r="AN4557" s="6"/>
      <c r="AO4557" s="6"/>
      <c r="AP4557" s="6"/>
      <c r="AQ4557" s="21"/>
      <c r="AR4557" s="21"/>
      <c r="AS4557" s="21"/>
      <c r="AT4557" s="6"/>
      <c r="AU4557" s="6"/>
      <c r="AV4557" s="6"/>
      <c r="AW4557" s="6"/>
    </row>
    <row r="4558" spans="1:49" x14ac:dyDescent="0.35">
      <c r="A4558" s="20"/>
      <c r="B4558" s="20"/>
      <c r="C4558" s="20"/>
      <c r="D4558" s="20"/>
      <c r="E4558" s="6"/>
      <c r="F4558" s="6"/>
      <c r="G4558" s="6"/>
      <c r="H4558" s="6"/>
      <c r="I4558" s="6"/>
      <c r="J4558" s="6"/>
      <c r="K4558" s="6"/>
      <c r="L4558" s="6"/>
      <c r="M4558" s="6"/>
      <c r="N4558" s="6"/>
      <c r="O4558" s="6"/>
      <c r="P4558" s="6"/>
      <c r="Q4558" s="6"/>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21"/>
      <c r="AR4558" s="21"/>
      <c r="AS4558" s="21"/>
      <c r="AT4558" s="6"/>
      <c r="AU4558" s="6"/>
      <c r="AV4558" s="6"/>
      <c r="AW4558" s="6"/>
    </row>
    <row r="4559" spans="1:49" x14ac:dyDescent="0.35">
      <c r="A4559" s="20"/>
      <c r="B4559" s="20"/>
      <c r="C4559" s="20"/>
      <c r="D4559" s="20"/>
      <c r="E4559" s="6"/>
      <c r="F4559" s="6"/>
      <c r="G4559" s="6"/>
      <c r="H4559" s="6"/>
      <c r="I4559" s="6"/>
      <c r="J4559" s="6"/>
      <c r="K4559" s="6"/>
      <c r="L4559" s="6"/>
      <c r="M4559" s="6"/>
      <c r="N4559" s="6"/>
      <c r="O4559" s="6"/>
      <c r="P4559" s="6"/>
      <c r="Q4559" s="6"/>
      <c r="R4559" s="6"/>
      <c r="S4559" s="6"/>
      <c r="T4559" s="6"/>
      <c r="U4559" s="6"/>
      <c r="V4559" s="6"/>
      <c r="W4559" s="6"/>
      <c r="X4559" s="6"/>
      <c r="Y4559" s="6"/>
      <c r="Z4559" s="6"/>
      <c r="AA4559" s="6"/>
      <c r="AB4559" s="6"/>
      <c r="AC4559" s="6"/>
      <c r="AD4559" s="6"/>
      <c r="AE4559" s="6"/>
      <c r="AF4559" s="6"/>
      <c r="AG4559" s="6"/>
      <c r="AH4559" s="6"/>
      <c r="AI4559" s="6"/>
      <c r="AJ4559" s="6"/>
      <c r="AK4559" s="6"/>
      <c r="AL4559" s="6"/>
      <c r="AM4559" s="6"/>
      <c r="AN4559" s="6"/>
      <c r="AO4559" s="6"/>
      <c r="AP4559" s="6"/>
      <c r="AQ4559" s="21"/>
      <c r="AR4559" s="21"/>
      <c r="AS4559" s="21"/>
      <c r="AT4559" s="6"/>
      <c r="AU4559" s="6"/>
      <c r="AV4559" s="6"/>
      <c r="AW4559" s="6"/>
    </row>
    <row r="4560" spans="1:49" x14ac:dyDescent="0.35">
      <c r="A4560" s="20"/>
      <c r="B4560" s="20"/>
      <c r="C4560" s="20"/>
      <c r="D4560" s="20"/>
      <c r="E4560" s="6"/>
      <c r="F4560" s="6"/>
      <c r="G4560" s="6"/>
      <c r="H4560" s="6"/>
      <c r="I4560" s="6"/>
      <c r="J4560" s="6"/>
      <c r="K4560" s="6"/>
      <c r="L4560" s="6"/>
      <c r="M4560" s="6"/>
      <c r="N4560" s="6"/>
      <c r="O4560" s="6"/>
      <c r="P4560" s="6"/>
      <c r="Q4560" s="6"/>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21"/>
      <c r="AR4560" s="21"/>
      <c r="AS4560" s="21"/>
      <c r="AT4560" s="6"/>
      <c r="AU4560" s="6"/>
      <c r="AV4560" s="6"/>
      <c r="AW4560" s="6"/>
    </row>
    <row r="4561" spans="1:49" x14ac:dyDescent="0.35">
      <c r="A4561" s="20"/>
      <c r="B4561" s="20"/>
      <c r="C4561" s="20"/>
      <c r="D4561" s="20"/>
      <c r="E4561" s="6"/>
      <c r="F4561" s="6"/>
      <c r="G4561" s="6"/>
      <c r="H4561" s="6"/>
      <c r="I4561" s="6"/>
      <c r="J4561" s="6"/>
      <c r="K4561" s="6"/>
      <c r="L4561" s="6"/>
      <c r="M4561" s="6"/>
      <c r="N4561" s="6"/>
      <c r="O4561" s="6"/>
      <c r="P4561" s="6"/>
      <c r="Q4561" s="6"/>
      <c r="R4561" s="6"/>
      <c r="S4561" s="6"/>
      <c r="T4561" s="6"/>
      <c r="U4561" s="6"/>
      <c r="V4561" s="6"/>
      <c r="W4561" s="6"/>
      <c r="X4561" s="6"/>
      <c r="Y4561" s="6"/>
      <c r="Z4561" s="6"/>
      <c r="AA4561" s="6"/>
      <c r="AB4561" s="6"/>
      <c r="AC4561" s="6"/>
      <c r="AD4561" s="6"/>
      <c r="AE4561" s="6"/>
      <c r="AF4561" s="6"/>
      <c r="AG4561" s="6"/>
      <c r="AH4561" s="6"/>
      <c r="AI4561" s="6"/>
      <c r="AJ4561" s="6"/>
      <c r="AK4561" s="6"/>
      <c r="AL4561" s="6"/>
      <c r="AM4561" s="6"/>
      <c r="AN4561" s="6"/>
      <c r="AO4561" s="6"/>
      <c r="AP4561" s="6"/>
      <c r="AQ4561" s="21"/>
      <c r="AR4561" s="21"/>
      <c r="AS4561" s="21"/>
      <c r="AT4561" s="6"/>
      <c r="AU4561" s="6"/>
      <c r="AV4561" s="6"/>
      <c r="AW4561" s="6"/>
    </row>
    <row r="4562" spans="1:49" x14ac:dyDescent="0.35">
      <c r="A4562" s="20"/>
      <c r="B4562" s="20"/>
      <c r="C4562" s="20"/>
      <c r="D4562" s="20"/>
      <c r="E4562" s="6"/>
      <c r="F4562" s="6"/>
      <c r="G4562" s="6"/>
      <c r="H4562" s="6"/>
      <c r="I4562" s="6"/>
      <c r="J4562" s="6"/>
      <c r="K4562" s="6"/>
      <c r="L4562" s="6"/>
      <c r="M4562" s="6"/>
      <c r="N4562" s="6"/>
      <c r="O4562" s="6"/>
      <c r="P4562" s="6"/>
      <c r="Q4562" s="6"/>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21"/>
      <c r="AR4562" s="21"/>
      <c r="AS4562" s="21"/>
      <c r="AT4562" s="6"/>
      <c r="AU4562" s="6"/>
      <c r="AV4562" s="6"/>
      <c r="AW4562" s="6"/>
    </row>
    <row r="4563" spans="1:49" x14ac:dyDescent="0.35">
      <c r="A4563" s="20"/>
      <c r="B4563" s="20"/>
      <c r="C4563" s="20"/>
      <c r="D4563" s="20"/>
      <c r="E4563" s="6"/>
      <c r="F4563" s="6"/>
      <c r="G4563" s="6"/>
      <c r="H4563" s="6"/>
      <c r="I4563" s="6"/>
      <c r="J4563" s="6"/>
      <c r="K4563" s="6"/>
      <c r="L4563" s="6"/>
      <c r="M4563" s="6"/>
      <c r="N4563" s="6"/>
      <c r="O4563" s="6"/>
      <c r="P4563" s="6"/>
      <c r="Q4563" s="6"/>
      <c r="R4563" s="6"/>
      <c r="S4563" s="6"/>
      <c r="T4563" s="6"/>
      <c r="U4563" s="6"/>
      <c r="V4563" s="6"/>
      <c r="W4563" s="6"/>
      <c r="X4563" s="6"/>
      <c r="Y4563" s="6"/>
      <c r="Z4563" s="6"/>
      <c r="AA4563" s="6"/>
      <c r="AB4563" s="6"/>
      <c r="AC4563" s="6"/>
      <c r="AD4563" s="6"/>
      <c r="AE4563" s="6"/>
      <c r="AF4563" s="6"/>
      <c r="AG4563" s="6"/>
      <c r="AH4563" s="6"/>
      <c r="AI4563" s="6"/>
      <c r="AJ4563" s="6"/>
      <c r="AK4563" s="6"/>
      <c r="AL4563" s="6"/>
      <c r="AM4563" s="6"/>
      <c r="AN4563" s="6"/>
      <c r="AO4563" s="6"/>
      <c r="AP4563" s="6"/>
      <c r="AQ4563" s="21"/>
      <c r="AR4563" s="21"/>
      <c r="AS4563" s="21"/>
      <c r="AT4563" s="6"/>
      <c r="AU4563" s="6"/>
      <c r="AV4563" s="6"/>
      <c r="AW4563" s="6"/>
    </row>
    <row r="4564" spans="1:49" x14ac:dyDescent="0.35">
      <c r="A4564" s="20"/>
      <c r="B4564" s="20"/>
      <c r="C4564" s="20"/>
      <c r="D4564" s="20"/>
      <c r="E4564" s="6"/>
      <c r="F4564" s="6"/>
      <c r="G4564" s="6"/>
      <c r="H4564" s="6"/>
      <c r="I4564" s="6"/>
      <c r="J4564" s="6"/>
      <c r="K4564" s="6"/>
      <c r="L4564" s="6"/>
      <c r="M4564" s="6"/>
      <c r="N4564" s="6"/>
      <c r="O4564" s="6"/>
      <c r="P4564" s="6"/>
      <c r="Q4564" s="6"/>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21"/>
      <c r="AR4564" s="21"/>
      <c r="AS4564" s="21"/>
      <c r="AT4564" s="6"/>
      <c r="AU4564" s="6"/>
      <c r="AV4564" s="6"/>
      <c r="AW4564" s="6"/>
    </row>
    <row r="4565" spans="1:49" x14ac:dyDescent="0.35">
      <c r="A4565" s="20"/>
      <c r="B4565" s="20"/>
      <c r="C4565" s="20"/>
      <c r="D4565" s="20"/>
      <c r="E4565" s="6"/>
      <c r="F4565" s="6"/>
      <c r="G4565" s="6"/>
      <c r="H4565" s="6"/>
      <c r="I4565" s="6"/>
      <c r="J4565" s="6"/>
      <c r="K4565" s="6"/>
      <c r="L4565" s="6"/>
      <c r="M4565" s="6"/>
      <c r="N4565" s="6"/>
      <c r="O4565" s="6"/>
      <c r="P4565" s="6"/>
      <c r="Q4565" s="6"/>
      <c r="R4565" s="6"/>
      <c r="S4565" s="6"/>
      <c r="T4565" s="6"/>
      <c r="U4565" s="6"/>
      <c r="V4565" s="6"/>
      <c r="W4565" s="6"/>
      <c r="X4565" s="6"/>
      <c r="Y4565" s="6"/>
      <c r="Z4565" s="6"/>
      <c r="AA4565" s="6"/>
      <c r="AB4565" s="6"/>
      <c r="AC4565" s="6"/>
      <c r="AD4565" s="6"/>
      <c r="AE4565" s="6"/>
      <c r="AF4565" s="6"/>
      <c r="AG4565" s="6"/>
      <c r="AH4565" s="6"/>
      <c r="AI4565" s="6"/>
      <c r="AJ4565" s="6"/>
      <c r="AK4565" s="6"/>
      <c r="AL4565" s="6"/>
      <c r="AM4565" s="6"/>
      <c r="AN4565" s="6"/>
      <c r="AO4565" s="6"/>
      <c r="AP4565" s="6"/>
      <c r="AQ4565" s="21"/>
      <c r="AR4565" s="21"/>
      <c r="AS4565" s="21"/>
      <c r="AT4565" s="6"/>
      <c r="AU4565" s="6"/>
      <c r="AV4565" s="6"/>
      <c r="AW4565" s="6"/>
    </row>
    <row r="4566" spans="1:49" x14ac:dyDescent="0.35">
      <c r="A4566" s="20"/>
      <c r="B4566" s="20"/>
      <c r="C4566" s="20"/>
      <c r="D4566" s="20"/>
      <c r="E4566" s="6"/>
      <c r="F4566" s="6"/>
      <c r="G4566" s="6"/>
      <c r="H4566" s="6"/>
      <c r="I4566" s="6"/>
      <c r="J4566" s="6"/>
      <c r="K4566" s="6"/>
      <c r="L4566" s="6"/>
      <c r="M4566" s="6"/>
      <c r="N4566" s="6"/>
      <c r="O4566" s="6"/>
      <c r="P4566" s="6"/>
      <c r="Q4566" s="6"/>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21"/>
      <c r="AR4566" s="21"/>
      <c r="AS4566" s="21"/>
      <c r="AT4566" s="6"/>
      <c r="AU4566" s="6"/>
      <c r="AV4566" s="6"/>
      <c r="AW4566" s="6"/>
    </row>
    <row r="4567" spans="1:49" x14ac:dyDescent="0.35">
      <c r="A4567" s="20"/>
      <c r="B4567" s="20"/>
      <c r="C4567" s="20"/>
      <c r="D4567" s="20"/>
      <c r="E4567" s="6"/>
      <c r="F4567" s="6"/>
      <c r="G4567" s="6"/>
      <c r="H4567" s="6"/>
      <c r="I4567" s="6"/>
      <c r="J4567" s="6"/>
      <c r="K4567" s="6"/>
      <c r="L4567" s="6"/>
      <c r="M4567" s="6"/>
      <c r="N4567" s="6"/>
      <c r="O4567" s="6"/>
      <c r="P4567" s="6"/>
      <c r="Q4567" s="6"/>
      <c r="R4567" s="6"/>
      <c r="S4567" s="6"/>
      <c r="T4567" s="6"/>
      <c r="U4567" s="6"/>
      <c r="V4567" s="6"/>
      <c r="W4567" s="6"/>
      <c r="X4567" s="6"/>
      <c r="Y4567" s="6"/>
      <c r="Z4567" s="6"/>
      <c r="AA4567" s="6"/>
      <c r="AB4567" s="6"/>
      <c r="AC4567" s="6"/>
      <c r="AD4567" s="6"/>
      <c r="AE4567" s="6"/>
      <c r="AF4567" s="6"/>
      <c r="AG4567" s="6"/>
      <c r="AH4567" s="6"/>
      <c r="AI4567" s="6"/>
      <c r="AJ4567" s="6"/>
      <c r="AK4567" s="6"/>
      <c r="AL4567" s="6"/>
      <c r="AM4567" s="6"/>
      <c r="AN4567" s="6"/>
      <c r="AO4567" s="6"/>
      <c r="AP4567" s="6"/>
      <c r="AQ4567" s="21"/>
      <c r="AR4567" s="21"/>
      <c r="AS4567" s="21"/>
      <c r="AT4567" s="6"/>
      <c r="AU4567" s="6"/>
      <c r="AV4567" s="6"/>
      <c r="AW4567" s="6"/>
    </row>
    <row r="4568" spans="1:49" x14ac:dyDescent="0.35">
      <c r="A4568" s="20"/>
      <c r="B4568" s="20"/>
      <c r="C4568" s="20"/>
      <c r="D4568" s="20"/>
      <c r="E4568" s="6"/>
      <c r="F4568" s="6"/>
      <c r="G4568" s="6"/>
      <c r="H4568" s="6"/>
      <c r="I4568" s="6"/>
      <c r="J4568" s="6"/>
      <c r="K4568" s="6"/>
      <c r="L4568" s="6"/>
      <c r="M4568" s="6"/>
      <c r="N4568" s="6"/>
      <c r="O4568" s="6"/>
      <c r="P4568" s="6"/>
      <c r="Q4568" s="6"/>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21"/>
      <c r="AR4568" s="21"/>
      <c r="AS4568" s="21"/>
      <c r="AT4568" s="6"/>
      <c r="AU4568" s="6"/>
      <c r="AV4568" s="6"/>
      <c r="AW4568" s="6"/>
    </row>
    <row r="4569" spans="1:49" x14ac:dyDescent="0.35">
      <c r="A4569" s="20"/>
      <c r="B4569" s="20"/>
      <c r="C4569" s="20"/>
      <c r="D4569" s="20"/>
      <c r="E4569" s="6"/>
      <c r="F4569" s="6"/>
      <c r="G4569" s="6"/>
      <c r="H4569" s="6"/>
      <c r="I4569" s="6"/>
      <c r="J4569" s="6"/>
      <c r="K4569" s="6"/>
      <c r="L4569" s="6"/>
      <c r="M4569" s="6"/>
      <c r="N4569" s="6"/>
      <c r="O4569" s="6"/>
      <c r="P4569" s="6"/>
      <c r="Q4569" s="6"/>
      <c r="R4569" s="6"/>
      <c r="S4569" s="6"/>
      <c r="T4569" s="6"/>
      <c r="U4569" s="6"/>
      <c r="V4569" s="6"/>
      <c r="W4569" s="6"/>
      <c r="X4569" s="6"/>
      <c r="Y4569" s="6"/>
      <c r="Z4569" s="6"/>
      <c r="AA4569" s="6"/>
      <c r="AB4569" s="6"/>
      <c r="AC4569" s="6"/>
      <c r="AD4569" s="6"/>
      <c r="AE4569" s="6"/>
      <c r="AF4569" s="6"/>
      <c r="AG4569" s="6"/>
      <c r="AH4569" s="6"/>
      <c r="AI4569" s="6"/>
      <c r="AJ4569" s="6"/>
      <c r="AK4569" s="6"/>
      <c r="AL4569" s="6"/>
      <c r="AM4569" s="6"/>
      <c r="AN4569" s="6"/>
      <c r="AO4569" s="6"/>
      <c r="AP4569" s="6"/>
      <c r="AQ4569" s="21"/>
      <c r="AR4569" s="21"/>
      <c r="AS4569" s="21"/>
      <c r="AT4569" s="6"/>
      <c r="AU4569" s="6"/>
      <c r="AV4569" s="6"/>
      <c r="AW4569" s="6"/>
    </row>
    <row r="4570" spans="1:49" x14ac:dyDescent="0.35">
      <c r="A4570" s="20"/>
      <c r="B4570" s="20"/>
      <c r="C4570" s="20"/>
      <c r="D4570" s="20"/>
      <c r="E4570" s="6"/>
      <c r="F4570" s="6"/>
      <c r="G4570" s="6"/>
      <c r="H4570" s="6"/>
      <c r="I4570" s="6"/>
      <c r="J4570" s="6"/>
      <c r="K4570" s="6"/>
      <c r="L4570" s="6"/>
      <c r="M4570" s="6"/>
      <c r="N4570" s="6"/>
      <c r="O4570" s="6"/>
      <c r="P4570" s="6"/>
      <c r="Q4570" s="6"/>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21"/>
      <c r="AR4570" s="21"/>
      <c r="AS4570" s="21"/>
      <c r="AT4570" s="6"/>
      <c r="AU4570" s="6"/>
      <c r="AV4570" s="6"/>
      <c r="AW4570" s="6"/>
    </row>
    <row r="4571" spans="1:49" x14ac:dyDescent="0.35">
      <c r="A4571" s="20"/>
      <c r="B4571" s="20"/>
      <c r="C4571" s="20"/>
      <c r="D4571" s="20"/>
      <c r="E4571" s="6"/>
      <c r="F4571" s="6"/>
      <c r="G4571" s="6"/>
      <c r="H4571" s="6"/>
      <c r="I4571" s="6"/>
      <c r="J4571" s="6"/>
      <c r="K4571" s="6"/>
      <c r="L4571" s="6"/>
      <c r="M4571" s="6"/>
      <c r="N4571" s="6"/>
      <c r="O4571" s="6"/>
      <c r="P4571" s="6"/>
      <c r="Q4571" s="6"/>
      <c r="R4571" s="6"/>
      <c r="S4571" s="6"/>
      <c r="T4571" s="6"/>
      <c r="U4571" s="6"/>
      <c r="V4571" s="6"/>
      <c r="W4571" s="6"/>
      <c r="X4571" s="6"/>
      <c r="Y4571" s="6"/>
      <c r="Z4571" s="6"/>
      <c r="AA4571" s="6"/>
      <c r="AB4571" s="6"/>
      <c r="AC4571" s="6"/>
      <c r="AD4571" s="6"/>
      <c r="AE4571" s="6"/>
      <c r="AF4571" s="6"/>
      <c r="AG4571" s="6"/>
      <c r="AH4571" s="6"/>
      <c r="AI4571" s="6"/>
      <c r="AJ4571" s="6"/>
      <c r="AK4571" s="6"/>
      <c r="AL4571" s="6"/>
      <c r="AM4571" s="6"/>
      <c r="AN4571" s="6"/>
      <c r="AO4571" s="6"/>
      <c r="AP4571" s="6"/>
      <c r="AQ4571" s="21"/>
      <c r="AR4571" s="21"/>
      <c r="AS4571" s="21"/>
      <c r="AT4571" s="6"/>
      <c r="AU4571" s="6"/>
      <c r="AV4571" s="6"/>
      <c r="AW4571" s="6"/>
    </row>
    <row r="4572" spans="1:49" x14ac:dyDescent="0.35">
      <c r="A4572" s="20"/>
      <c r="B4572" s="20"/>
      <c r="C4572" s="20"/>
      <c r="D4572" s="20"/>
      <c r="E4572" s="6"/>
      <c r="F4572" s="6"/>
      <c r="G4572" s="6"/>
      <c r="H4572" s="6"/>
      <c r="I4572" s="6"/>
      <c r="J4572" s="6"/>
      <c r="K4572" s="6"/>
      <c r="L4572" s="6"/>
      <c r="M4572" s="6"/>
      <c r="N4572" s="6"/>
      <c r="O4572" s="6"/>
      <c r="P4572" s="6"/>
      <c r="Q4572" s="6"/>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21"/>
      <c r="AR4572" s="21"/>
      <c r="AS4572" s="21"/>
      <c r="AT4572" s="6"/>
      <c r="AU4572" s="6"/>
      <c r="AV4572" s="6"/>
      <c r="AW4572" s="6"/>
    </row>
    <row r="4573" spans="1:49" x14ac:dyDescent="0.35">
      <c r="A4573" s="20"/>
      <c r="B4573" s="20"/>
      <c r="C4573" s="20"/>
      <c r="D4573" s="20"/>
      <c r="E4573" s="6"/>
      <c r="F4573" s="6"/>
      <c r="G4573" s="6"/>
      <c r="H4573" s="6"/>
      <c r="I4573" s="6"/>
      <c r="J4573" s="6"/>
      <c r="K4573" s="6"/>
      <c r="L4573" s="6"/>
      <c r="M4573" s="6"/>
      <c r="N4573" s="6"/>
      <c r="O4573" s="6"/>
      <c r="P4573" s="6"/>
      <c r="Q4573" s="6"/>
      <c r="R4573" s="6"/>
      <c r="S4573" s="6"/>
      <c r="T4573" s="6"/>
      <c r="U4573" s="6"/>
      <c r="V4573" s="6"/>
      <c r="W4573" s="6"/>
      <c r="X4573" s="6"/>
      <c r="Y4573" s="6"/>
      <c r="Z4573" s="6"/>
      <c r="AA4573" s="6"/>
      <c r="AB4573" s="6"/>
      <c r="AC4573" s="6"/>
      <c r="AD4573" s="6"/>
      <c r="AE4573" s="6"/>
      <c r="AF4573" s="6"/>
      <c r="AG4573" s="6"/>
      <c r="AH4573" s="6"/>
      <c r="AI4573" s="6"/>
      <c r="AJ4573" s="6"/>
      <c r="AK4573" s="6"/>
      <c r="AL4573" s="6"/>
      <c r="AM4573" s="6"/>
      <c r="AN4573" s="6"/>
      <c r="AO4573" s="6"/>
      <c r="AP4573" s="6"/>
      <c r="AQ4573" s="21"/>
      <c r="AR4573" s="21"/>
      <c r="AS4573" s="21"/>
      <c r="AT4573" s="6"/>
      <c r="AU4573" s="6"/>
      <c r="AV4573" s="6"/>
      <c r="AW4573" s="6"/>
    </row>
    <row r="4574" spans="1:49" x14ac:dyDescent="0.35">
      <c r="A4574" s="20"/>
      <c r="B4574" s="20"/>
      <c r="C4574" s="20"/>
      <c r="D4574" s="20"/>
      <c r="E4574" s="6"/>
      <c r="F4574" s="6"/>
      <c r="G4574" s="6"/>
      <c r="H4574" s="6"/>
      <c r="I4574" s="6"/>
      <c r="J4574" s="6"/>
      <c r="K4574" s="6"/>
      <c r="L4574" s="6"/>
      <c r="M4574" s="6"/>
      <c r="N4574" s="6"/>
      <c r="O4574" s="6"/>
      <c r="P4574" s="6"/>
      <c r="Q4574" s="6"/>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21"/>
      <c r="AR4574" s="21"/>
      <c r="AS4574" s="21"/>
      <c r="AT4574" s="6"/>
      <c r="AU4574" s="6"/>
      <c r="AV4574" s="6"/>
      <c r="AW4574" s="6"/>
    </row>
    <row r="4575" spans="1:49" x14ac:dyDescent="0.35">
      <c r="A4575" s="20"/>
      <c r="B4575" s="20"/>
      <c r="C4575" s="20"/>
      <c r="D4575" s="20"/>
      <c r="E4575" s="6"/>
      <c r="F4575" s="6"/>
      <c r="G4575" s="6"/>
      <c r="H4575" s="6"/>
      <c r="I4575" s="6"/>
      <c r="J4575" s="6"/>
      <c r="K4575" s="6"/>
      <c r="L4575" s="6"/>
      <c r="M4575" s="6"/>
      <c r="N4575" s="6"/>
      <c r="O4575" s="6"/>
      <c r="P4575" s="6"/>
      <c r="Q4575" s="6"/>
      <c r="R4575" s="6"/>
      <c r="S4575" s="6"/>
      <c r="T4575" s="6"/>
      <c r="U4575" s="6"/>
      <c r="V4575" s="6"/>
      <c r="W4575" s="6"/>
      <c r="X4575" s="6"/>
      <c r="Y4575" s="6"/>
      <c r="Z4575" s="6"/>
      <c r="AA4575" s="6"/>
      <c r="AB4575" s="6"/>
      <c r="AC4575" s="6"/>
      <c r="AD4575" s="6"/>
      <c r="AE4575" s="6"/>
      <c r="AF4575" s="6"/>
      <c r="AG4575" s="6"/>
      <c r="AH4575" s="6"/>
      <c r="AI4575" s="6"/>
      <c r="AJ4575" s="6"/>
      <c r="AK4575" s="6"/>
      <c r="AL4575" s="6"/>
      <c r="AM4575" s="6"/>
      <c r="AN4575" s="6"/>
      <c r="AO4575" s="6"/>
      <c r="AP4575" s="6"/>
      <c r="AQ4575" s="21"/>
      <c r="AR4575" s="21"/>
      <c r="AS4575" s="21"/>
      <c r="AT4575" s="6"/>
      <c r="AU4575" s="6"/>
      <c r="AV4575" s="6"/>
      <c r="AW4575" s="6"/>
    </row>
    <row r="4576" spans="1:49" x14ac:dyDescent="0.35">
      <c r="A4576" s="20"/>
      <c r="B4576" s="20"/>
      <c r="C4576" s="20"/>
      <c r="D4576" s="20"/>
      <c r="E4576" s="6"/>
      <c r="F4576" s="6"/>
      <c r="G4576" s="6"/>
      <c r="H4576" s="6"/>
      <c r="I4576" s="6"/>
      <c r="J4576" s="6"/>
      <c r="K4576" s="6"/>
      <c r="L4576" s="6"/>
      <c r="M4576" s="6"/>
      <c r="N4576" s="6"/>
      <c r="O4576" s="6"/>
      <c r="P4576" s="6"/>
      <c r="Q4576" s="6"/>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21"/>
      <c r="AR4576" s="21"/>
      <c r="AS4576" s="21"/>
      <c r="AT4576" s="6"/>
      <c r="AU4576" s="6"/>
      <c r="AV4576" s="6"/>
      <c r="AW4576" s="6"/>
    </row>
    <row r="4577" spans="1:49" x14ac:dyDescent="0.35">
      <c r="A4577" s="20"/>
      <c r="B4577" s="20"/>
      <c r="C4577" s="20"/>
      <c r="D4577" s="20"/>
      <c r="E4577" s="6"/>
      <c r="F4577" s="6"/>
      <c r="G4577" s="6"/>
      <c r="H4577" s="6"/>
      <c r="I4577" s="6"/>
      <c r="J4577" s="6"/>
      <c r="K4577" s="6"/>
      <c r="L4577" s="6"/>
      <c r="M4577" s="6"/>
      <c r="N4577" s="6"/>
      <c r="O4577" s="6"/>
      <c r="P4577" s="6"/>
      <c r="Q4577" s="6"/>
      <c r="R4577" s="6"/>
      <c r="S4577" s="6"/>
      <c r="T4577" s="6"/>
      <c r="U4577" s="6"/>
      <c r="V4577" s="6"/>
      <c r="W4577" s="6"/>
      <c r="X4577" s="6"/>
      <c r="Y4577" s="6"/>
      <c r="Z4577" s="6"/>
      <c r="AA4577" s="6"/>
      <c r="AB4577" s="6"/>
      <c r="AC4577" s="6"/>
      <c r="AD4577" s="6"/>
      <c r="AE4577" s="6"/>
      <c r="AF4577" s="6"/>
      <c r="AG4577" s="6"/>
      <c r="AH4577" s="6"/>
      <c r="AI4577" s="6"/>
      <c r="AJ4577" s="6"/>
      <c r="AK4577" s="6"/>
      <c r="AL4577" s="6"/>
      <c r="AM4577" s="6"/>
      <c r="AN4577" s="6"/>
      <c r="AO4577" s="6"/>
      <c r="AP4577" s="6"/>
      <c r="AQ4577" s="21"/>
      <c r="AR4577" s="21"/>
      <c r="AS4577" s="21"/>
      <c r="AT4577" s="6"/>
      <c r="AU4577" s="6"/>
      <c r="AV4577" s="6"/>
      <c r="AW4577" s="6"/>
    </row>
    <row r="4578" spans="1:49" x14ac:dyDescent="0.35">
      <c r="A4578" s="20"/>
      <c r="B4578" s="20"/>
      <c r="C4578" s="20"/>
      <c r="D4578" s="20"/>
      <c r="E4578" s="6"/>
      <c r="F4578" s="6"/>
      <c r="G4578" s="6"/>
      <c r="H4578" s="6"/>
      <c r="I4578" s="6"/>
      <c r="J4578" s="6"/>
      <c r="K4578" s="6"/>
      <c r="L4578" s="6"/>
      <c r="M4578" s="6"/>
      <c r="N4578" s="6"/>
      <c r="O4578" s="6"/>
      <c r="P4578" s="6"/>
      <c r="Q4578" s="6"/>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21"/>
      <c r="AR4578" s="21"/>
      <c r="AS4578" s="21"/>
      <c r="AT4578" s="6"/>
      <c r="AU4578" s="6"/>
      <c r="AV4578" s="6"/>
      <c r="AW4578" s="6"/>
    </row>
    <row r="4579" spans="1:49" x14ac:dyDescent="0.35">
      <c r="A4579" s="20"/>
      <c r="B4579" s="20"/>
      <c r="C4579" s="20"/>
      <c r="D4579" s="20"/>
      <c r="E4579" s="6"/>
      <c r="F4579" s="6"/>
      <c r="G4579" s="6"/>
      <c r="H4579" s="6"/>
      <c r="I4579" s="6"/>
      <c r="J4579" s="6"/>
      <c r="K4579" s="6"/>
      <c r="L4579" s="6"/>
      <c r="M4579" s="6"/>
      <c r="N4579" s="6"/>
      <c r="O4579" s="6"/>
      <c r="P4579" s="6"/>
      <c r="Q4579" s="6"/>
      <c r="R4579" s="6"/>
      <c r="S4579" s="6"/>
      <c r="T4579" s="6"/>
      <c r="U4579" s="6"/>
      <c r="V4579" s="6"/>
      <c r="W4579" s="6"/>
      <c r="X4579" s="6"/>
      <c r="Y4579" s="6"/>
      <c r="Z4579" s="6"/>
      <c r="AA4579" s="6"/>
      <c r="AB4579" s="6"/>
      <c r="AC4579" s="6"/>
      <c r="AD4579" s="6"/>
      <c r="AE4579" s="6"/>
      <c r="AF4579" s="6"/>
      <c r="AG4579" s="6"/>
      <c r="AH4579" s="6"/>
      <c r="AI4579" s="6"/>
      <c r="AJ4579" s="6"/>
      <c r="AK4579" s="6"/>
      <c r="AL4579" s="6"/>
      <c r="AM4579" s="6"/>
      <c r="AN4579" s="6"/>
      <c r="AO4579" s="6"/>
      <c r="AP4579" s="6"/>
      <c r="AQ4579" s="21"/>
      <c r="AR4579" s="21"/>
      <c r="AS4579" s="21"/>
      <c r="AT4579" s="6"/>
      <c r="AU4579" s="6"/>
      <c r="AV4579" s="6"/>
      <c r="AW4579" s="6"/>
    </row>
    <row r="4580" spans="1:49" x14ac:dyDescent="0.35">
      <c r="A4580" s="20"/>
      <c r="B4580" s="20"/>
      <c r="C4580" s="20"/>
      <c r="D4580" s="20"/>
      <c r="E4580" s="6"/>
      <c r="F4580" s="6"/>
      <c r="G4580" s="6"/>
      <c r="H4580" s="6"/>
      <c r="I4580" s="6"/>
      <c r="J4580" s="6"/>
      <c r="K4580" s="6"/>
      <c r="L4580" s="6"/>
      <c r="M4580" s="6"/>
      <c r="N4580" s="6"/>
      <c r="O4580" s="6"/>
      <c r="P4580" s="6"/>
      <c r="Q4580" s="6"/>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21"/>
      <c r="AR4580" s="21"/>
      <c r="AS4580" s="21"/>
      <c r="AT4580" s="6"/>
      <c r="AU4580" s="6"/>
      <c r="AV4580" s="6"/>
      <c r="AW4580" s="6"/>
    </row>
    <row r="4581" spans="1:49" x14ac:dyDescent="0.35">
      <c r="A4581" s="20"/>
      <c r="B4581" s="20"/>
      <c r="C4581" s="20"/>
      <c r="D4581" s="20"/>
      <c r="E4581" s="6"/>
      <c r="F4581" s="6"/>
      <c r="G4581" s="6"/>
      <c r="H4581" s="6"/>
      <c r="I4581" s="6"/>
      <c r="J4581" s="6"/>
      <c r="K4581" s="6"/>
      <c r="L4581" s="6"/>
      <c r="M4581" s="6"/>
      <c r="N4581" s="6"/>
      <c r="O4581" s="6"/>
      <c r="P4581" s="6"/>
      <c r="Q4581" s="6"/>
      <c r="R4581" s="6"/>
      <c r="S4581" s="6"/>
      <c r="T4581" s="6"/>
      <c r="U4581" s="6"/>
      <c r="V4581" s="6"/>
      <c r="W4581" s="6"/>
      <c r="X4581" s="6"/>
      <c r="Y4581" s="6"/>
      <c r="Z4581" s="6"/>
      <c r="AA4581" s="6"/>
      <c r="AB4581" s="6"/>
      <c r="AC4581" s="6"/>
      <c r="AD4581" s="6"/>
      <c r="AE4581" s="6"/>
      <c r="AF4581" s="6"/>
      <c r="AG4581" s="6"/>
      <c r="AH4581" s="6"/>
      <c r="AI4581" s="6"/>
      <c r="AJ4581" s="6"/>
      <c r="AK4581" s="6"/>
      <c r="AL4581" s="6"/>
      <c r="AM4581" s="6"/>
      <c r="AN4581" s="6"/>
      <c r="AO4581" s="6"/>
      <c r="AP4581" s="6"/>
      <c r="AQ4581" s="21"/>
      <c r="AR4581" s="21"/>
      <c r="AS4581" s="21"/>
      <c r="AT4581" s="6"/>
      <c r="AU4581" s="6"/>
      <c r="AV4581" s="6"/>
      <c r="AW4581" s="6"/>
    </row>
    <row r="4582" spans="1:49" x14ac:dyDescent="0.35">
      <c r="A4582" s="20"/>
      <c r="B4582" s="20"/>
      <c r="C4582" s="20"/>
      <c r="D4582" s="20"/>
      <c r="E4582" s="6"/>
      <c r="F4582" s="6"/>
      <c r="G4582" s="6"/>
      <c r="H4582" s="6"/>
      <c r="I4582" s="6"/>
      <c r="J4582" s="6"/>
      <c r="K4582" s="6"/>
      <c r="L4582" s="6"/>
      <c r="M4582" s="6"/>
      <c r="N4582" s="6"/>
      <c r="O4582" s="6"/>
      <c r="P4582" s="6"/>
      <c r="Q4582" s="6"/>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21"/>
      <c r="AR4582" s="21"/>
      <c r="AS4582" s="21"/>
      <c r="AT4582" s="6"/>
      <c r="AU4582" s="6"/>
      <c r="AV4582" s="6"/>
      <c r="AW4582" s="6"/>
    </row>
    <row r="4583" spans="1:49" x14ac:dyDescent="0.35">
      <c r="A4583" s="20"/>
      <c r="B4583" s="20"/>
      <c r="C4583" s="20"/>
      <c r="D4583" s="20"/>
      <c r="E4583" s="6"/>
      <c r="F4583" s="6"/>
      <c r="G4583" s="6"/>
      <c r="H4583" s="6"/>
      <c r="I4583" s="6"/>
      <c r="J4583" s="6"/>
      <c r="K4583" s="6"/>
      <c r="L4583" s="6"/>
      <c r="M4583" s="6"/>
      <c r="N4583" s="6"/>
      <c r="O4583" s="6"/>
      <c r="P4583" s="6"/>
      <c r="Q4583" s="6"/>
      <c r="R4583" s="6"/>
      <c r="S4583" s="6"/>
      <c r="T4583" s="6"/>
      <c r="U4583" s="6"/>
      <c r="V4583" s="6"/>
      <c r="W4583" s="6"/>
      <c r="X4583" s="6"/>
      <c r="Y4583" s="6"/>
      <c r="Z4583" s="6"/>
      <c r="AA4583" s="6"/>
      <c r="AB4583" s="6"/>
      <c r="AC4583" s="6"/>
      <c r="AD4583" s="6"/>
      <c r="AE4583" s="6"/>
      <c r="AF4583" s="6"/>
      <c r="AG4583" s="6"/>
      <c r="AH4583" s="6"/>
      <c r="AI4583" s="6"/>
      <c r="AJ4583" s="6"/>
      <c r="AK4583" s="6"/>
      <c r="AL4583" s="6"/>
      <c r="AM4583" s="6"/>
      <c r="AN4583" s="6"/>
      <c r="AO4583" s="6"/>
      <c r="AP4583" s="6"/>
      <c r="AQ4583" s="21"/>
      <c r="AR4583" s="21"/>
      <c r="AS4583" s="21"/>
      <c r="AT4583" s="6"/>
      <c r="AU4583" s="6"/>
      <c r="AV4583" s="6"/>
      <c r="AW4583" s="6"/>
    </row>
    <row r="4584" spans="1:49" x14ac:dyDescent="0.35">
      <c r="A4584" s="20"/>
      <c r="B4584" s="20"/>
      <c r="C4584" s="20"/>
      <c r="D4584" s="20"/>
      <c r="E4584" s="6"/>
      <c r="F4584" s="6"/>
      <c r="G4584" s="6"/>
      <c r="H4584" s="6"/>
      <c r="I4584" s="6"/>
      <c r="J4584" s="6"/>
      <c r="K4584" s="6"/>
      <c r="L4584" s="6"/>
      <c r="M4584" s="6"/>
      <c r="N4584" s="6"/>
      <c r="O4584" s="6"/>
      <c r="P4584" s="6"/>
      <c r="Q4584" s="6"/>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21"/>
      <c r="AR4584" s="21"/>
      <c r="AS4584" s="21"/>
      <c r="AT4584" s="6"/>
      <c r="AU4584" s="6"/>
      <c r="AV4584" s="6"/>
      <c r="AW4584" s="6"/>
    </row>
    <row r="4585" spans="1:49" x14ac:dyDescent="0.35">
      <c r="A4585" s="20"/>
      <c r="B4585" s="20"/>
      <c r="C4585" s="20"/>
      <c r="D4585" s="20"/>
      <c r="E4585" s="6"/>
      <c r="F4585" s="6"/>
      <c r="G4585" s="6"/>
      <c r="H4585" s="6"/>
      <c r="I4585" s="6"/>
      <c r="J4585" s="6"/>
      <c r="K4585" s="6"/>
      <c r="L4585" s="6"/>
      <c r="M4585" s="6"/>
      <c r="N4585" s="6"/>
      <c r="O4585" s="6"/>
      <c r="P4585" s="6"/>
      <c r="Q4585" s="6"/>
      <c r="R4585" s="6"/>
      <c r="S4585" s="6"/>
      <c r="T4585" s="6"/>
      <c r="U4585" s="6"/>
      <c r="V4585" s="6"/>
      <c r="W4585" s="6"/>
      <c r="X4585" s="6"/>
      <c r="Y4585" s="6"/>
      <c r="Z4585" s="6"/>
      <c r="AA4585" s="6"/>
      <c r="AB4585" s="6"/>
      <c r="AC4585" s="6"/>
      <c r="AD4585" s="6"/>
      <c r="AE4585" s="6"/>
      <c r="AF4585" s="6"/>
      <c r="AG4585" s="6"/>
      <c r="AH4585" s="6"/>
      <c r="AI4585" s="6"/>
      <c r="AJ4585" s="6"/>
      <c r="AK4585" s="6"/>
      <c r="AL4585" s="6"/>
      <c r="AM4585" s="6"/>
      <c r="AN4585" s="6"/>
      <c r="AO4585" s="6"/>
      <c r="AP4585" s="6"/>
      <c r="AQ4585" s="21"/>
      <c r="AR4585" s="21"/>
      <c r="AS4585" s="21"/>
      <c r="AT4585" s="6"/>
      <c r="AU4585" s="6"/>
      <c r="AV4585" s="6"/>
      <c r="AW4585" s="6"/>
    </row>
    <row r="4586" spans="1:49" x14ac:dyDescent="0.35">
      <c r="A4586" s="20"/>
      <c r="B4586" s="20"/>
      <c r="C4586" s="20"/>
      <c r="D4586" s="20"/>
      <c r="E4586" s="6"/>
      <c r="F4586" s="6"/>
      <c r="G4586" s="6"/>
      <c r="H4586" s="6"/>
      <c r="I4586" s="6"/>
      <c r="J4586" s="6"/>
      <c r="K4586" s="6"/>
      <c r="L4586" s="6"/>
      <c r="M4586" s="6"/>
      <c r="N4586" s="6"/>
      <c r="O4586" s="6"/>
      <c r="P4586" s="6"/>
      <c r="Q4586" s="6"/>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21"/>
      <c r="AR4586" s="21"/>
      <c r="AS4586" s="21"/>
      <c r="AT4586" s="6"/>
      <c r="AU4586" s="6"/>
      <c r="AV4586" s="6"/>
      <c r="AW4586" s="6"/>
    </row>
    <row r="4587" spans="1:49" x14ac:dyDescent="0.35">
      <c r="A4587" s="20"/>
      <c r="B4587" s="20"/>
      <c r="C4587" s="20"/>
      <c r="D4587" s="20"/>
      <c r="E4587" s="6"/>
      <c r="F4587" s="6"/>
      <c r="G4587" s="6"/>
      <c r="H4587" s="6"/>
      <c r="I4587" s="6"/>
      <c r="J4587" s="6"/>
      <c r="K4587" s="6"/>
      <c r="L4587" s="6"/>
      <c r="M4587" s="6"/>
      <c r="N4587" s="6"/>
      <c r="O4587" s="6"/>
      <c r="P4587" s="6"/>
      <c r="Q4587" s="6"/>
      <c r="R4587" s="6"/>
      <c r="S4587" s="6"/>
      <c r="T4587" s="6"/>
      <c r="U4587" s="6"/>
      <c r="V4587" s="6"/>
      <c r="W4587" s="6"/>
      <c r="X4587" s="6"/>
      <c r="Y4587" s="6"/>
      <c r="Z4587" s="6"/>
      <c r="AA4587" s="6"/>
      <c r="AB4587" s="6"/>
      <c r="AC4587" s="6"/>
      <c r="AD4587" s="6"/>
      <c r="AE4587" s="6"/>
      <c r="AF4587" s="6"/>
      <c r="AG4587" s="6"/>
      <c r="AH4587" s="6"/>
      <c r="AI4587" s="6"/>
      <c r="AJ4587" s="6"/>
      <c r="AK4587" s="6"/>
      <c r="AL4587" s="6"/>
      <c r="AM4587" s="6"/>
      <c r="AN4587" s="6"/>
      <c r="AO4587" s="6"/>
      <c r="AP4587" s="6"/>
      <c r="AQ4587" s="21"/>
      <c r="AR4587" s="21"/>
      <c r="AS4587" s="21"/>
      <c r="AT4587" s="6"/>
      <c r="AU4587" s="6"/>
      <c r="AV4587" s="6"/>
      <c r="AW4587" s="6"/>
    </row>
    <row r="4588" spans="1:49" x14ac:dyDescent="0.35">
      <c r="A4588" s="20"/>
      <c r="B4588" s="20"/>
      <c r="C4588" s="20"/>
      <c r="D4588" s="20"/>
      <c r="E4588" s="6"/>
      <c r="F4588" s="6"/>
      <c r="G4588" s="6"/>
      <c r="H4588" s="6"/>
      <c r="I4588" s="6"/>
      <c r="J4588" s="6"/>
      <c r="K4588" s="6"/>
      <c r="L4588" s="6"/>
      <c r="M4588" s="6"/>
      <c r="N4588" s="6"/>
      <c r="O4588" s="6"/>
      <c r="P4588" s="6"/>
      <c r="Q4588" s="6"/>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21"/>
      <c r="AR4588" s="21"/>
      <c r="AS4588" s="21"/>
      <c r="AT4588" s="6"/>
      <c r="AU4588" s="6"/>
      <c r="AV4588" s="6"/>
      <c r="AW4588" s="6"/>
    </row>
    <row r="4589" spans="1:49" x14ac:dyDescent="0.35">
      <c r="A4589" s="20"/>
      <c r="B4589" s="20"/>
      <c r="C4589" s="20"/>
      <c r="D4589" s="20"/>
      <c r="E4589" s="6"/>
      <c r="F4589" s="6"/>
      <c r="G4589" s="6"/>
      <c r="H4589" s="6"/>
      <c r="I4589" s="6"/>
      <c r="J4589" s="6"/>
      <c r="K4589" s="6"/>
      <c r="L4589" s="6"/>
      <c r="M4589" s="6"/>
      <c r="N4589" s="6"/>
      <c r="O4589" s="6"/>
      <c r="P4589" s="6"/>
      <c r="Q4589" s="6"/>
      <c r="R4589" s="6"/>
      <c r="S4589" s="6"/>
      <c r="T4589" s="6"/>
      <c r="U4589" s="6"/>
      <c r="V4589" s="6"/>
      <c r="W4589" s="6"/>
      <c r="X4589" s="6"/>
      <c r="Y4589" s="6"/>
      <c r="Z4589" s="6"/>
      <c r="AA4589" s="6"/>
      <c r="AB4589" s="6"/>
      <c r="AC4589" s="6"/>
      <c r="AD4589" s="6"/>
      <c r="AE4589" s="6"/>
      <c r="AF4589" s="6"/>
      <c r="AG4589" s="6"/>
      <c r="AH4589" s="6"/>
      <c r="AI4589" s="6"/>
      <c r="AJ4589" s="6"/>
      <c r="AK4589" s="6"/>
      <c r="AL4589" s="6"/>
      <c r="AM4589" s="6"/>
      <c r="AN4589" s="6"/>
      <c r="AO4589" s="6"/>
      <c r="AP4589" s="6"/>
      <c r="AQ4589" s="21"/>
      <c r="AR4589" s="21"/>
      <c r="AS4589" s="21"/>
      <c r="AT4589" s="6"/>
      <c r="AU4589" s="6"/>
      <c r="AV4589" s="6"/>
      <c r="AW4589" s="6"/>
    </row>
    <row r="4590" spans="1:49" x14ac:dyDescent="0.35">
      <c r="A4590" s="20"/>
      <c r="B4590" s="20"/>
      <c r="C4590" s="20"/>
      <c r="D4590" s="20"/>
      <c r="E4590" s="6"/>
      <c r="F4590" s="6"/>
      <c r="G4590" s="6"/>
      <c r="H4590" s="6"/>
      <c r="I4590" s="6"/>
      <c r="J4590" s="6"/>
      <c r="K4590" s="6"/>
      <c r="L4590" s="6"/>
      <c r="M4590" s="6"/>
      <c r="N4590" s="6"/>
      <c r="O4590" s="6"/>
      <c r="P4590" s="6"/>
      <c r="Q4590" s="6"/>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21"/>
      <c r="AR4590" s="21"/>
      <c r="AS4590" s="21"/>
      <c r="AT4590" s="6"/>
      <c r="AU4590" s="6"/>
      <c r="AV4590" s="6"/>
      <c r="AW4590" s="6"/>
    </row>
    <row r="4591" spans="1:49" x14ac:dyDescent="0.35">
      <c r="A4591" s="20"/>
      <c r="B4591" s="20"/>
      <c r="C4591" s="20"/>
      <c r="D4591" s="20"/>
      <c r="E4591" s="6"/>
      <c r="F4591" s="6"/>
      <c r="G4591" s="6"/>
      <c r="H4591" s="6"/>
      <c r="I4591" s="6"/>
      <c r="J4591" s="6"/>
      <c r="K4591" s="6"/>
      <c r="L4591" s="6"/>
      <c r="M4591" s="6"/>
      <c r="N4591" s="6"/>
      <c r="O4591" s="6"/>
      <c r="P4591" s="6"/>
      <c r="Q4591" s="6"/>
      <c r="R4591" s="6"/>
      <c r="S4591" s="6"/>
      <c r="T4591" s="6"/>
      <c r="U4591" s="6"/>
      <c r="V4591" s="6"/>
      <c r="W4591" s="6"/>
      <c r="X4591" s="6"/>
      <c r="Y4591" s="6"/>
      <c r="Z4591" s="6"/>
      <c r="AA4591" s="6"/>
      <c r="AB4591" s="6"/>
      <c r="AC4591" s="6"/>
      <c r="AD4591" s="6"/>
      <c r="AE4591" s="6"/>
      <c r="AF4591" s="6"/>
      <c r="AG4591" s="6"/>
      <c r="AH4591" s="6"/>
      <c r="AI4591" s="6"/>
      <c r="AJ4591" s="6"/>
      <c r="AK4591" s="6"/>
      <c r="AL4591" s="6"/>
      <c r="AM4591" s="6"/>
      <c r="AN4591" s="6"/>
      <c r="AO4591" s="6"/>
      <c r="AP4591" s="6"/>
      <c r="AQ4591" s="21"/>
      <c r="AR4591" s="21"/>
      <c r="AS4591" s="21"/>
      <c r="AT4591" s="6"/>
      <c r="AU4591" s="6"/>
      <c r="AV4591" s="6"/>
      <c r="AW4591" s="6"/>
    </row>
    <row r="4592" spans="1:49" x14ac:dyDescent="0.35">
      <c r="A4592" s="20"/>
      <c r="B4592" s="20"/>
      <c r="C4592" s="20"/>
      <c r="D4592" s="20"/>
      <c r="E4592" s="6"/>
      <c r="F4592" s="6"/>
      <c r="G4592" s="6"/>
      <c r="H4592" s="6"/>
      <c r="I4592" s="6"/>
      <c r="J4592" s="6"/>
      <c r="K4592" s="6"/>
      <c r="L4592" s="6"/>
      <c r="M4592" s="6"/>
      <c r="N4592" s="6"/>
      <c r="O4592" s="6"/>
      <c r="P4592" s="6"/>
      <c r="Q4592" s="6"/>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21"/>
      <c r="AR4592" s="21"/>
      <c r="AS4592" s="21"/>
      <c r="AT4592" s="6"/>
      <c r="AU4592" s="6"/>
      <c r="AV4592" s="6"/>
      <c r="AW4592" s="6"/>
    </row>
    <row r="4593" spans="1:49" x14ac:dyDescent="0.35">
      <c r="A4593" s="20"/>
      <c r="B4593" s="20"/>
      <c r="C4593" s="20"/>
      <c r="D4593" s="20"/>
      <c r="E4593" s="6"/>
      <c r="F4593" s="6"/>
      <c r="G4593" s="6"/>
      <c r="H4593" s="6"/>
      <c r="I4593" s="6"/>
      <c r="J4593" s="6"/>
      <c r="K4593" s="6"/>
      <c r="L4593" s="6"/>
      <c r="M4593" s="6"/>
      <c r="N4593" s="6"/>
      <c r="O4593" s="6"/>
      <c r="P4593" s="6"/>
      <c r="Q4593" s="6"/>
      <c r="R4593" s="6"/>
      <c r="S4593" s="6"/>
      <c r="T4593" s="6"/>
      <c r="U4593" s="6"/>
      <c r="V4593" s="6"/>
      <c r="W4593" s="6"/>
      <c r="X4593" s="6"/>
      <c r="Y4593" s="6"/>
      <c r="Z4593" s="6"/>
      <c r="AA4593" s="6"/>
      <c r="AB4593" s="6"/>
      <c r="AC4593" s="6"/>
      <c r="AD4593" s="6"/>
      <c r="AE4593" s="6"/>
      <c r="AF4593" s="6"/>
      <c r="AG4593" s="6"/>
      <c r="AH4593" s="6"/>
      <c r="AI4593" s="6"/>
      <c r="AJ4593" s="6"/>
      <c r="AK4593" s="6"/>
      <c r="AL4593" s="6"/>
      <c r="AM4593" s="6"/>
      <c r="AN4593" s="6"/>
      <c r="AO4593" s="6"/>
      <c r="AP4593" s="6"/>
      <c r="AQ4593" s="21"/>
      <c r="AR4593" s="21"/>
      <c r="AS4593" s="21"/>
      <c r="AT4593" s="6"/>
      <c r="AU4593" s="6"/>
      <c r="AV4593" s="6"/>
      <c r="AW4593" s="6"/>
    </row>
    <row r="4594" spans="1:49" x14ac:dyDescent="0.35">
      <c r="A4594" s="20"/>
      <c r="B4594" s="20"/>
      <c r="C4594" s="20"/>
      <c r="D4594" s="20"/>
      <c r="E4594" s="6"/>
      <c r="F4594" s="6"/>
      <c r="G4594" s="6"/>
      <c r="H4594" s="6"/>
      <c r="I4594" s="6"/>
      <c r="J4594" s="6"/>
      <c r="K4594" s="6"/>
      <c r="L4594" s="6"/>
      <c r="M4594" s="6"/>
      <c r="N4594" s="6"/>
      <c r="O4594" s="6"/>
      <c r="P4594" s="6"/>
      <c r="Q4594" s="6"/>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21"/>
      <c r="AR4594" s="21"/>
      <c r="AS4594" s="21"/>
      <c r="AT4594" s="6"/>
      <c r="AU4594" s="6"/>
      <c r="AV4594" s="6"/>
      <c r="AW4594" s="6"/>
    </row>
    <row r="4595" spans="1:49" x14ac:dyDescent="0.35">
      <c r="A4595" s="20"/>
      <c r="B4595" s="20"/>
      <c r="C4595" s="20"/>
      <c r="D4595" s="20"/>
      <c r="E4595" s="6"/>
      <c r="F4595" s="6"/>
      <c r="G4595" s="6"/>
      <c r="H4595" s="6"/>
      <c r="I4595" s="6"/>
      <c r="J4595" s="6"/>
      <c r="K4595" s="6"/>
      <c r="L4595" s="6"/>
      <c r="M4595" s="6"/>
      <c r="N4595" s="6"/>
      <c r="O4595" s="6"/>
      <c r="P4595" s="6"/>
      <c r="Q4595" s="6"/>
      <c r="R4595" s="6"/>
      <c r="S4595" s="6"/>
      <c r="T4595" s="6"/>
      <c r="U4595" s="6"/>
      <c r="V4595" s="6"/>
      <c r="W4595" s="6"/>
      <c r="X4595" s="6"/>
      <c r="Y4595" s="6"/>
      <c r="Z4595" s="6"/>
      <c r="AA4595" s="6"/>
      <c r="AB4595" s="6"/>
      <c r="AC4595" s="6"/>
      <c r="AD4595" s="6"/>
      <c r="AE4595" s="6"/>
      <c r="AF4595" s="6"/>
      <c r="AG4595" s="6"/>
      <c r="AH4595" s="6"/>
      <c r="AI4595" s="6"/>
      <c r="AJ4595" s="6"/>
      <c r="AK4595" s="6"/>
      <c r="AL4595" s="6"/>
      <c r="AM4595" s="6"/>
      <c r="AN4595" s="6"/>
      <c r="AO4595" s="6"/>
      <c r="AP4595" s="6"/>
      <c r="AQ4595" s="21"/>
      <c r="AR4595" s="21"/>
      <c r="AS4595" s="21"/>
      <c r="AT4595" s="6"/>
      <c r="AU4595" s="6"/>
      <c r="AV4595" s="6"/>
      <c r="AW4595" s="6"/>
    </row>
    <row r="4596" spans="1:49" x14ac:dyDescent="0.35">
      <c r="A4596" s="20"/>
      <c r="B4596" s="20"/>
      <c r="C4596" s="20"/>
      <c r="D4596" s="20"/>
      <c r="E4596" s="6"/>
      <c r="F4596" s="6"/>
      <c r="G4596" s="6"/>
      <c r="H4596" s="6"/>
      <c r="I4596" s="6"/>
      <c r="J4596" s="6"/>
      <c r="K4596" s="6"/>
      <c r="L4596" s="6"/>
      <c r="M4596" s="6"/>
      <c r="N4596" s="6"/>
      <c r="O4596" s="6"/>
      <c r="P4596" s="6"/>
      <c r="Q4596" s="6"/>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21"/>
      <c r="AR4596" s="21"/>
      <c r="AS4596" s="21"/>
      <c r="AT4596" s="6"/>
      <c r="AU4596" s="6"/>
      <c r="AV4596" s="6"/>
      <c r="AW4596" s="6"/>
    </row>
    <row r="4597" spans="1:49" x14ac:dyDescent="0.35">
      <c r="A4597" s="20"/>
      <c r="B4597" s="20"/>
      <c r="C4597" s="20"/>
      <c r="D4597" s="20"/>
      <c r="E4597" s="6"/>
      <c r="F4597" s="6"/>
      <c r="G4597" s="6"/>
      <c r="H4597" s="6"/>
      <c r="I4597" s="6"/>
      <c r="J4597" s="6"/>
      <c r="K4597" s="6"/>
      <c r="L4597" s="6"/>
      <c r="M4597" s="6"/>
      <c r="N4597" s="6"/>
      <c r="O4597" s="6"/>
      <c r="P4597" s="6"/>
      <c r="Q4597" s="6"/>
      <c r="R4597" s="6"/>
      <c r="S4597" s="6"/>
      <c r="T4597" s="6"/>
      <c r="U4597" s="6"/>
      <c r="V4597" s="6"/>
      <c r="W4597" s="6"/>
      <c r="X4597" s="6"/>
      <c r="Y4597" s="6"/>
      <c r="Z4597" s="6"/>
      <c r="AA4597" s="6"/>
      <c r="AB4597" s="6"/>
      <c r="AC4597" s="6"/>
      <c r="AD4597" s="6"/>
      <c r="AE4597" s="6"/>
      <c r="AF4597" s="6"/>
      <c r="AG4597" s="6"/>
      <c r="AH4597" s="6"/>
      <c r="AI4597" s="6"/>
      <c r="AJ4597" s="6"/>
      <c r="AK4597" s="6"/>
      <c r="AL4597" s="6"/>
      <c r="AM4597" s="6"/>
      <c r="AN4597" s="6"/>
      <c r="AO4597" s="6"/>
      <c r="AP4597" s="6"/>
      <c r="AQ4597" s="21"/>
      <c r="AR4597" s="21"/>
      <c r="AS4597" s="21"/>
      <c r="AT4597" s="6"/>
      <c r="AU4597" s="6"/>
      <c r="AV4597" s="6"/>
      <c r="AW4597" s="6"/>
    </row>
    <row r="4598" spans="1:49" x14ac:dyDescent="0.35">
      <c r="A4598" s="20"/>
      <c r="B4598" s="20"/>
      <c r="C4598" s="20"/>
      <c r="D4598" s="20"/>
      <c r="E4598" s="6"/>
      <c r="F4598" s="6"/>
      <c r="G4598" s="6"/>
      <c r="H4598" s="6"/>
      <c r="I4598" s="6"/>
      <c r="J4598" s="6"/>
      <c r="K4598" s="6"/>
      <c r="L4598" s="6"/>
      <c r="M4598" s="6"/>
      <c r="N4598" s="6"/>
      <c r="O4598" s="6"/>
      <c r="P4598" s="6"/>
      <c r="Q4598" s="6"/>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21"/>
      <c r="AR4598" s="21"/>
      <c r="AS4598" s="21"/>
      <c r="AT4598" s="6"/>
      <c r="AU4598" s="6"/>
      <c r="AV4598" s="6"/>
      <c r="AW4598" s="6"/>
    </row>
    <row r="4599" spans="1:49" x14ac:dyDescent="0.35">
      <c r="A4599" s="20"/>
      <c r="B4599" s="20"/>
      <c r="C4599" s="20"/>
      <c r="D4599" s="20"/>
      <c r="E4599" s="6"/>
      <c r="F4599" s="6"/>
      <c r="G4599" s="6"/>
      <c r="H4599" s="6"/>
      <c r="I4599" s="6"/>
      <c r="J4599" s="6"/>
      <c r="K4599" s="6"/>
      <c r="L4599" s="6"/>
      <c r="M4599" s="6"/>
      <c r="N4599" s="6"/>
      <c r="O4599" s="6"/>
      <c r="P4599" s="6"/>
      <c r="Q4599" s="6"/>
      <c r="R4599" s="6"/>
      <c r="S4599" s="6"/>
      <c r="T4599" s="6"/>
      <c r="U4599" s="6"/>
      <c r="V4599" s="6"/>
      <c r="W4599" s="6"/>
      <c r="X4599" s="6"/>
      <c r="Y4599" s="6"/>
      <c r="Z4599" s="6"/>
      <c r="AA4599" s="6"/>
      <c r="AB4599" s="6"/>
      <c r="AC4599" s="6"/>
      <c r="AD4599" s="6"/>
      <c r="AE4599" s="6"/>
      <c r="AF4599" s="6"/>
      <c r="AG4599" s="6"/>
      <c r="AH4599" s="6"/>
      <c r="AI4599" s="6"/>
      <c r="AJ4599" s="6"/>
      <c r="AK4599" s="6"/>
      <c r="AL4599" s="6"/>
      <c r="AM4599" s="6"/>
      <c r="AN4599" s="6"/>
      <c r="AO4599" s="6"/>
      <c r="AP4599" s="6"/>
      <c r="AQ4599" s="21"/>
      <c r="AR4599" s="21"/>
      <c r="AS4599" s="21"/>
      <c r="AT4599" s="6"/>
      <c r="AU4599" s="6"/>
      <c r="AV4599" s="6"/>
      <c r="AW4599" s="6"/>
    </row>
    <row r="4600" spans="1:49" x14ac:dyDescent="0.35">
      <c r="A4600" s="20"/>
      <c r="B4600" s="20"/>
      <c r="C4600" s="20"/>
      <c r="D4600" s="20"/>
      <c r="E4600" s="6"/>
      <c r="F4600" s="6"/>
      <c r="G4600" s="6"/>
      <c r="H4600" s="6"/>
      <c r="I4600" s="6"/>
      <c r="J4600" s="6"/>
      <c r="K4600" s="6"/>
      <c r="L4600" s="6"/>
      <c r="M4600" s="6"/>
      <c r="N4600" s="6"/>
      <c r="O4600" s="6"/>
      <c r="P4600" s="6"/>
      <c r="Q4600" s="6"/>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21"/>
      <c r="AR4600" s="21"/>
      <c r="AS4600" s="21"/>
      <c r="AT4600" s="6"/>
      <c r="AU4600" s="6"/>
      <c r="AV4600" s="6"/>
      <c r="AW4600" s="6"/>
    </row>
    <row r="4601" spans="1:49" x14ac:dyDescent="0.35">
      <c r="A4601" s="20"/>
      <c r="B4601" s="20"/>
      <c r="C4601" s="20"/>
      <c r="D4601" s="20"/>
      <c r="E4601" s="6"/>
      <c r="F4601" s="6"/>
      <c r="G4601" s="6"/>
      <c r="H4601" s="6"/>
      <c r="I4601" s="6"/>
      <c r="J4601" s="6"/>
      <c r="K4601" s="6"/>
      <c r="L4601" s="6"/>
      <c r="M4601" s="6"/>
      <c r="N4601" s="6"/>
      <c r="O4601" s="6"/>
      <c r="P4601" s="6"/>
      <c r="Q4601" s="6"/>
      <c r="R4601" s="6"/>
      <c r="S4601" s="6"/>
      <c r="T4601" s="6"/>
      <c r="U4601" s="6"/>
      <c r="V4601" s="6"/>
      <c r="W4601" s="6"/>
      <c r="X4601" s="6"/>
      <c r="Y4601" s="6"/>
      <c r="Z4601" s="6"/>
      <c r="AA4601" s="6"/>
      <c r="AB4601" s="6"/>
      <c r="AC4601" s="6"/>
      <c r="AD4601" s="6"/>
      <c r="AE4601" s="6"/>
      <c r="AF4601" s="6"/>
      <c r="AG4601" s="6"/>
      <c r="AH4601" s="6"/>
      <c r="AI4601" s="6"/>
      <c r="AJ4601" s="6"/>
      <c r="AK4601" s="6"/>
      <c r="AL4601" s="6"/>
      <c r="AM4601" s="6"/>
      <c r="AN4601" s="6"/>
      <c r="AO4601" s="6"/>
      <c r="AP4601" s="6"/>
      <c r="AQ4601" s="21"/>
      <c r="AR4601" s="21"/>
      <c r="AS4601" s="21"/>
      <c r="AT4601" s="6"/>
      <c r="AU4601" s="6"/>
      <c r="AV4601" s="6"/>
      <c r="AW4601" s="6"/>
    </row>
    <row r="4602" spans="1:49" x14ac:dyDescent="0.35">
      <c r="A4602" s="20"/>
      <c r="B4602" s="20"/>
      <c r="C4602" s="20"/>
      <c r="D4602" s="20"/>
      <c r="E4602" s="6"/>
      <c r="F4602" s="6"/>
      <c r="G4602" s="6"/>
      <c r="H4602" s="6"/>
      <c r="I4602" s="6"/>
      <c r="J4602" s="6"/>
      <c r="K4602" s="6"/>
      <c r="L4602" s="6"/>
      <c r="M4602" s="6"/>
      <c r="N4602" s="6"/>
      <c r="O4602" s="6"/>
      <c r="P4602" s="6"/>
      <c r="Q4602" s="6"/>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21"/>
      <c r="AR4602" s="21"/>
      <c r="AS4602" s="21"/>
      <c r="AT4602" s="6"/>
      <c r="AU4602" s="6"/>
      <c r="AV4602" s="6"/>
      <c r="AW4602" s="6"/>
    </row>
    <row r="4603" spans="1:49" x14ac:dyDescent="0.35">
      <c r="A4603" s="20"/>
      <c r="B4603" s="20"/>
      <c r="C4603" s="20"/>
      <c r="D4603" s="20"/>
      <c r="E4603" s="6"/>
      <c r="F4603" s="6"/>
      <c r="G4603" s="6"/>
      <c r="H4603" s="6"/>
      <c r="I4603" s="6"/>
      <c r="J4603" s="6"/>
      <c r="K4603" s="6"/>
      <c r="L4603" s="6"/>
      <c r="M4603" s="6"/>
      <c r="N4603" s="6"/>
      <c r="O4603" s="6"/>
      <c r="P4603" s="6"/>
      <c r="Q4603" s="6"/>
      <c r="R4603" s="6"/>
      <c r="S4603" s="6"/>
      <c r="T4603" s="6"/>
      <c r="U4603" s="6"/>
      <c r="V4603" s="6"/>
      <c r="W4603" s="6"/>
      <c r="X4603" s="6"/>
      <c r="Y4603" s="6"/>
      <c r="Z4603" s="6"/>
      <c r="AA4603" s="6"/>
      <c r="AB4603" s="6"/>
      <c r="AC4603" s="6"/>
      <c r="AD4603" s="6"/>
      <c r="AE4603" s="6"/>
      <c r="AF4603" s="6"/>
      <c r="AG4603" s="6"/>
      <c r="AH4603" s="6"/>
      <c r="AI4603" s="6"/>
      <c r="AJ4603" s="6"/>
      <c r="AK4603" s="6"/>
      <c r="AL4603" s="6"/>
      <c r="AM4603" s="6"/>
      <c r="AN4603" s="6"/>
      <c r="AO4603" s="6"/>
      <c r="AP4603" s="6"/>
      <c r="AQ4603" s="21"/>
      <c r="AR4603" s="21"/>
      <c r="AS4603" s="21"/>
      <c r="AT4603" s="6"/>
      <c r="AU4603" s="6"/>
      <c r="AV4603" s="6"/>
      <c r="AW4603" s="6"/>
    </row>
    <row r="4604" spans="1:49" x14ac:dyDescent="0.35">
      <c r="A4604" s="20"/>
      <c r="B4604" s="20"/>
      <c r="C4604" s="20"/>
      <c r="D4604" s="20"/>
      <c r="E4604" s="6"/>
      <c r="F4604" s="6"/>
      <c r="G4604" s="6"/>
      <c r="H4604" s="6"/>
      <c r="I4604" s="6"/>
      <c r="J4604" s="6"/>
      <c r="K4604" s="6"/>
      <c r="L4604" s="6"/>
      <c r="M4604" s="6"/>
      <c r="N4604" s="6"/>
      <c r="O4604" s="6"/>
      <c r="P4604" s="6"/>
      <c r="Q4604" s="6"/>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21"/>
      <c r="AR4604" s="21"/>
      <c r="AS4604" s="21"/>
      <c r="AT4604" s="6"/>
      <c r="AU4604" s="6"/>
      <c r="AV4604" s="6"/>
      <c r="AW4604" s="6"/>
    </row>
    <row r="4605" spans="1:49" x14ac:dyDescent="0.35">
      <c r="A4605" s="20"/>
      <c r="B4605" s="20"/>
      <c r="C4605" s="20"/>
      <c r="D4605" s="20"/>
      <c r="E4605" s="6"/>
      <c r="F4605" s="6"/>
      <c r="G4605" s="6"/>
      <c r="H4605" s="6"/>
      <c r="I4605" s="6"/>
      <c r="J4605" s="6"/>
      <c r="K4605" s="6"/>
      <c r="L4605" s="6"/>
      <c r="M4605" s="6"/>
      <c r="N4605" s="6"/>
      <c r="O4605" s="6"/>
      <c r="P4605" s="6"/>
      <c r="Q4605" s="6"/>
      <c r="R4605" s="6"/>
      <c r="S4605" s="6"/>
      <c r="T4605" s="6"/>
      <c r="U4605" s="6"/>
      <c r="V4605" s="6"/>
      <c r="W4605" s="6"/>
      <c r="X4605" s="6"/>
      <c r="Y4605" s="6"/>
      <c r="Z4605" s="6"/>
      <c r="AA4605" s="6"/>
      <c r="AB4605" s="6"/>
      <c r="AC4605" s="6"/>
      <c r="AD4605" s="6"/>
      <c r="AE4605" s="6"/>
      <c r="AF4605" s="6"/>
      <c r="AG4605" s="6"/>
      <c r="AH4605" s="6"/>
      <c r="AI4605" s="6"/>
      <c r="AJ4605" s="6"/>
      <c r="AK4605" s="6"/>
      <c r="AL4605" s="6"/>
      <c r="AM4605" s="6"/>
      <c r="AN4605" s="6"/>
      <c r="AO4605" s="6"/>
      <c r="AP4605" s="6"/>
      <c r="AQ4605" s="21"/>
      <c r="AR4605" s="21"/>
      <c r="AS4605" s="21"/>
      <c r="AT4605" s="6"/>
      <c r="AU4605" s="6"/>
      <c r="AV4605" s="6"/>
      <c r="AW4605" s="6"/>
    </row>
    <row r="4606" spans="1:49" x14ac:dyDescent="0.35">
      <c r="A4606" s="20"/>
      <c r="B4606" s="20"/>
      <c r="C4606" s="20"/>
      <c r="D4606" s="20"/>
      <c r="E4606" s="6"/>
      <c r="F4606" s="6"/>
      <c r="G4606" s="6"/>
      <c r="H4606" s="6"/>
      <c r="I4606" s="6"/>
      <c r="J4606" s="6"/>
      <c r="K4606" s="6"/>
      <c r="L4606" s="6"/>
      <c r="M4606" s="6"/>
      <c r="N4606" s="6"/>
      <c r="O4606" s="6"/>
      <c r="P4606" s="6"/>
      <c r="Q4606" s="6"/>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21"/>
      <c r="AR4606" s="21"/>
      <c r="AS4606" s="21"/>
      <c r="AT4606" s="6"/>
      <c r="AU4606" s="6"/>
      <c r="AV4606" s="6"/>
      <c r="AW4606" s="6"/>
    </row>
    <row r="4607" spans="1:49" x14ac:dyDescent="0.35">
      <c r="A4607" s="20"/>
      <c r="B4607" s="20"/>
      <c r="C4607" s="20"/>
      <c r="D4607" s="20"/>
      <c r="E4607" s="6"/>
      <c r="F4607" s="6"/>
      <c r="G4607" s="6"/>
      <c r="H4607" s="6"/>
      <c r="I4607" s="6"/>
      <c r="J4607" s="6"/>
      <c r="K4607" s="6"/>
      <c r="L4607" s="6"/>
      <c r="M4607" s="6"/>
      <c r="N4607" s="6"/>
      <c r="O4607" s="6"/>
      <c r="P4607" s="6"/>
      <c r="Q4607" s="6"/>
      <c r="R4607" s="6"/>
      <c r="S4607" s="6"/>
      <c r="T4607" s="6"/>
      <c r="U4607" s="6"/>
      <c r="V4607" s="6"/>
      <c r="W4607" s="6"/>
      <c r="X4607" s="6"/>
      <c r="Y4607" s="6"/>
      <c r="Z4607" s="6"/>
      <c r="AA4607" s="6"/>
      <c r="AB4607" s="6"/>
      <c r="AC4607" s="6"/>
      <c r="AD4607" s="6"/>
      <c r="AE4607" s="6"/>
      <c r="AF4607" s="6"/>
      <c r="AG4607" s="6"/>
      <c r="AH4607" s="6"/>
      <c r="AI4607" s="6"/>
      <c r="AJ4607" s="6"/>
      <c r="AK4607" s="6"/>
      <c r="AL4607" s="6"/>
      <c r="AM4607" s="6"/>
      <c r="AN4607" s="6"/>
      <c r="AO4607" s="6"/>
      <c r="AP4607" s="6"/>
      <c r="AQ4607" s="21"/>
      <c r="AR4607" s="21"/>
      <c r="AS4607" s="21"/>
      <c r="AT4607" s="6"/>
      <c r="AU4607" s="6"/>
      <c r="AV4607" s="6"/>
      <c r="AW4607" s="6"/>
    </row>
    <row r="4608" spans="1:49" x14ac:dyDescent="0.35">
      <c r="A4608" s="20"/>
      <c r="B4608" s="20"/>
      <c r="C4608" s="20"/>
      <c r="D4608" s="20"/>
      <c r="E4608" s="6"/>
      <c r="F4608" s="6"/>
      <c r="G4608" s="6"/>
      <c r="H4608" s="6"/>
      <c r="I4608" s="6"/>
      <c r="J4608" s="6"/>
      <c r="K4608" s="6"/>
      <c r="L4608" s="6"/>
      <c r="M4608" s="6"/>
      <c r="N4608" s="6"/>
      <c r="O4608" s="6"/>
      <c r="P4608" s="6"/>
      <c r="Q4608" s="6"/>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21"/>
      <c r="AR4608" s="21"/>
      <c r="AS4608" s="21"/>
      <c r="AT4608" s="6"/>
      <c r="AU4608" s="6"/>
      <c r="AV4608" s="6"/>
      <c r="AW4608" s="6"/>
    </row>
    <row r="4609" spans="1:49" x14ac:dyDescent="0.35">
      <c r="A4609" s="20"/>
      <c r="B4609" s="20"/>
      <c r="C4609" s="20"/>
      <c r="D4609" s="20"/>
      <c r="E4609" s="6"/>
      <c r="F4609" s="6"/>
      <c r="G4609" s="6"/>
      <c r="H4609" s="6"/>
      <c r="I4609" s="6"/>
      <c r="J4609" s="6"/>
      <c r="K4609" s="6"/>
      <c r="L4609" s="6"/>
      <c r="M4609" s="6"/>
      <c r="N4609" s="6"/>
      <c r="O4609" s="6"/>
      <c r="P4609" s="6"/>
      <c r="Q4609" s="6"/>
      <c r="R4609" s="6"/>
      <c r="S4609" s="6"/>
      <c r="T4609" s="6"/>
      <c r="U4609" s="6"/>
      <c r="V4609" s="6"/>
      <c r="W4609" s="6"/>
      <c r="X4609" s="6"/>
      <c r="Y4609" s="6"/>
      <c r="Z4609" s="6"/>
      <c r="AA4609" s="6"/>
      <c r="AB4609" s="6"/>
      <c r="AC4609" s="6"/>
      <c r="AD4609" s="6"/>
      <c r="AE4609" s="6"/>
      <c r="AF4609" s="6"/>
      <c r="AG4609" s="6"/>
      <c r="AH4609" s="6"/>
      <c r="AI4609" s="6"/>
      <c r="AJ4609" s="6"/>
      <c r="AK4609" s="6"/>
      <c r="AL4609" s="6"/>
      <c r="AM4609" s="6"/>
      <c r="AN4609" s="6"/>
      <c r="AO4609" s="6"/>
      <c r="AP4609" s="6"/>
      <c r="AQ4609" s="21"/>
      <c r="AR4609" s="21"/>
      <c r="AS4609" s="21"/>
      <c r="AT4609" s="6"/>
      <c r="AU4609" s="6"/>
      <c r="AV4609" s="6"/>
      <c r="AW4609" s="6"/>
    </row>
    <row r="4610" spans="1:49" x14ac:dyDescent="0.35">
      <c r="A4610" s="20"/>
      <c r="B4610" s="20"/>
      <c r="C4610" s="20"/>
      <c r="D4610" s="20"/>
      <c r="E4610" s="6"/>
      <c r="F4610" s="6"/>
      <c r="G4610" s="6"/>
      <c r="H4610" s="6"/>
      <c r="I4610" s="6"/>
      <c r="J4610" s="6"/>
      <c r="K4610" s="6"/>
      <c r="L4610" s="6"/>
      <c r="M4610" s="6"/>
      <c r="N4610" s="6"/>
      <c r="O4610" s="6"/>
      <c r="P4610" s="6"/>
      <c r="Q4610" s="6"/>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21"/>
      <c r="AR4610" s="21"/>
      <c r="AS4610" s="21"/>
      <c r="AT4610" s="6"/>
      <c r="AU4610" s="6"/>
      <c r="AV4610" s="6"/>
      <c r="AW4610" s="6"/>
    </row>
    <row r="4611" spans="1:49" x14ac:dyDescent="0.35">
      <c r="A4611" s="20"/>
      <c r="B4611" s="20"/>
      <c r="C4611" s="20"/>
      <c r="D4611" s="20"/>
      <c r="E4611" s="6"/>
      <c r="F4611" s="6"/>
      <c r="G4611" s="6"/>
      <c r="H4611" s="6"/>
      <c r="I4611" s="6"/>
      <c r="J4611" s="6"/>
      <c r="K4611" s="6"/>
      <c r="L4611" s="6"/>
      <c r="M4611" s="6"/>
      <c r="N4611" s="6"/>
      <c r="O4611" s="6"/>
      <c r="P4611" s="6"/>
      <c r="Q4611" s="6"/>
      <c r="R4611" s="6"/>
      <c r="S4611" s="6"/>
      <c r="T4611" s="6"/>
      <c r="U4611" s="6"/>
      <c r="V4611" s="6"/>
      <c r="W4611" s="6"/>
      <c r="X4611" s="6"/>
      <c r="Y4611" s="6"/>
      <c r="Z4611" s="6"/>
      <c r="AA4611" s="6"/>
      <c r="AB4611" s="6"/>
      <c r="AC4611" s="6"/>
      <c r="AD4611" s="6"/>
      <c r="AE4611" s="6"/>
      <c r="AF4611" s="6"/>
      <c r="AG4611" s="6"/>
      <c r="AH4611" s="6"/>
      <c r="AI4611" s="6"/>
      <c r="AJ4611" s="6"/>
      <c r="AK4611" s="6"/>
      <c r="AL4611" s="6"/>
      <c r="AM4611" s="6"/>
      <c r="AN4611" s="6"/>
      <c r="AO4611" s="6"/>
      <c r="AP4611" s="6"/>
      <c r="AQ4611" s="21"/>
      <c r="AR4611" s="21"/>
      <c r="AS4611" s="21"/>
      <c r="AT4611" s="6"/>
      <c r="AU4611" s="6"/>
      <c r="AV4611" s="6"/>
      <c r="AW4611" s="6"/>
    </row>
    <row r="4612" spans="1:49" x14ac:dyDescent="0.35">
      <c r="A4612" s="20"/>
      <c r="B4612" s="20"/>
      <c r="C4612" s="20"/>
      <c r="D4612" s="20"/>
      <c r="E4612" s="6"/>
      <c r="F4612" s="6"/>
      <c r="G4612" s="6"/>
      <c r="H4612" s="6"/>
      <c r="I4612" s="6"/>
      <c r="J4612" s="6"/>
      <c r="K4612" s="6"/>
      <c r="L4612" s="6"/>
      <c r="M4612" s="6"/>
      <c r="N4612" s="6"/>
      <c r="O4612" s="6"/>
      <c r="P4612" s="6"/>
      <c r="Q4612" s="6"/>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21"/>
      <c r="AR4612" s="21"/>
      <c r="AS4612" s="21"/>
      <c r="AT4612" s="6"/>
      <c r="AU4612" s="6"/>
      <c r="AV4612" s="6"/>
      <c r="AW4612" s="6"/>
    </row>
    <row r="4613" spans="1:49" x14ac:dyDescent="0.35">
      <c r="A4613" s="20"/>
      <c r="B4613" s="20"/>
      <c r="C4613" s="20"/>
      <c r="D4613" s="20"/>
      <c r="E4613" s="6"/>
      <c r="F4613" s="6"/>
      <c r="G4613" s="6"/>
      <c r="H4613" s="6"/>
      <c r="I4613" s="6"/>
      <c r="J4613" s="6"/>
      <c r="K4613" s="6"/>
      <c r="L4613" s="6"/>
      <c r="M4613" s="6"/>
      <c r="N4613" s="6"/>
      <c r="O4613" s="6"/>
      <c r="P4613" s="6"/>
      <c r="Q4613" s="6"/>
      <c r="R4613" s="6"/>
      <c r="S4613" s="6"/>
      <c r="T4613" s="6"/>
      <c r="U4613" s="6"/>
      <c r="V4613" s="6"/>
      <c r="W4613" s="6"/>
      <c r="X4613" s="6"/>
      <c r="Y4613" s="6"/>
      <c r="Z4613" s="6"/>
      <c r="AA4613" s="6"/>
      <c r="AB4613" s="6"/>
      <c r="AC4613" s="6"/>
      <c r="AD4613" s="6"/>
      <c r="AE4613" s="6"/>
      <c r="AF4613" s="6"/>
      <c r="AG4613" s="6"/>
      <c r="AH4613" s="6"/>
      <c r="AI4613" s="6"/>
      <c r="AJ4613" s="6"/>
      <c r="AK4613" s="6"/>
      <c r="AL4613" s="6"/>
      <c r="AM4613" s="6"/>
      <c r="AN4613" s="6"/>
      <c r="AO4613" s="6"/>
      <c r="AP4613" s="6"/>
      <c r="AQ4613" s="21"/>
      <c r="AR4613" s="21"/>
      <c r="AS4613" s="21"/>
      <c r="AT4613" s="6"/>
      <c r="AU4613" s="6"/>
      <c r="AV4613" s="6"/>
      <c r="AW4613" s="6"/>
    </row>
    <row r="4614" spans="1:49" x14ac:dyDescent="0.35">
      <c r="A4614" s="20"/>
      <c r="B4614" s="20"/>
      <c r="C4614" s="20"/>
      <c r="D4614" s="20"/>
      <c r="E4614" s="6"/>
      <c r="F4614" s="6"/>
      <c r="G4614" s="6"/>
      <c r="H4614" s="6"/>
      <c r="I4614" s="6"/>
      <c r="J4614" s="6"/>
      <c r="K4614" s="6"/>
      <c r="L4614" s="6"/>
      <c r="M4614" s="6"/>
      <c r="N4614" s="6"/>
      <c r="O4614" s="6"/>
      <c r="P4614" s="6"/>
      <c r="Q4614" s="6"/>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21"/>
      <c r="AR4614" s="21"/>
      <c r="AS4614" s="21"/>
      <c r="AT4614" s="6"/>
      <c r="AU4614" s="6"/>
      <c r="AV4614" s="6"/>
      <c r="AW4614" s="6"/>
    </row>
    <row r="4615" spans="1:49" x14ac:dyDescent="0.35">
      <c r="A4615" s="20"/>
      <c r="B4615" s="20"/>
      <c r="C4615" s="20"/>
      <c r="D4615" s="20"/>
      <c r="E4615" s="6"/>
      <c r="F4615" s="6"/>
      <c r="G4615" s="6"/>
      <c r="H4615" s="6"/>
      <c r="I4615" s="6"/>
      <c r="J4615" s="6"/>
      <c r="K4615" s="6"/>
      <c r="L4615" s="6"/>
      <c r="M4615" s="6"/>
      <c r="N4615" s="6"/>
      <c r="O4615" s="6"/>
      <c r="P4615" s="6"/>
      <c r="Q4615" s="6"/>
      <c r="R4615" s="6"/>
      <c r="S4615" s="6"/>
      <c r="T4615" s="6"/>
      <c r="U4615" s="6"/>
      <c r="V4615" s="6"/>
      <c r="W4615" s="6"/>
      <c r="X4615" s="6"/>
      <c r="Y4615" s="6"/>
      <c r="Z4615" s="6"/>
      <c r="AA4615" s="6"/>
      <c r="AB4615" s="6"/>
      <c r="AC4615" s="6"/>
      <c r="AD4615" s="6"/>
      <c r="AE4615" s="6"/>
      <c r="AF4615" s="6"/>
      <c r="AG4615" s="6"/>
      <c r="AH4615" s="6"/>
      <c r="AI4615" s="6"/>
      <c r="AJ4615" s="6"/>
      <c r="AK4615" s="6"/>
      <c r="AL4615" s="6"/>
      <c r="AM4615" s="6"/>
      <c r="AN4615" s="6"/>
      <c r="AO4615" s="6"/>
      <c r="AP4615" s="6"/>
      <c r="AQ4615" s="21"/>
      <c r="AR4615" s="21"/>
      <c r="AS4615" s="21"/>
      <c r="AT4615" s="6"/>
      <c r="AU4615" s="6"/>
      <c r="AV4615" s="6"/>
      <c r="AW4615" s="6"/>
    </row>
    <row r="4616" spans="1:49" x14ac:dyDescent="0.35">
      <c r="A4616" s="20"/>
      <c r="B4616" s="20"/>
      <c r="C4616" s="20"/>
      <c r="D4616" s="20"/>
      <c r="E4616" s="6"/>
      <c r="F4616" s="6"/>
      <c r="G4616" s="6"/>
      <c r="H4616" s="6"/>
      <c r="I4616" s="6"/>
      <c r="J4616" s="6"/>
      <c r="K4616" s="6"/>
      <c r="L4616" s="6"/>
      <c r="M4616" s="6"/>
      <c r="N4616" s="6"/>
      <c r="O4616" s="6"/>
      <c r="P4616" s="6"/>
      <c r="Q4616" s="6"/>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21"/>
      <c r="AR4616" s="21"/>
      <c r="AS4616" s="21"/>
      <c r="AT4616" s="6"/>
      <c r="AU4616" s="6"/>
      <c r="AV4616" s="6"/>
      <c r="AW4616" s="6"/>
    </row>
    <row r="4617" spans="1:49" x14ac:dyDescent="0.35">
      <c r="A4617" s="20"/>
      <c r="B4617" s="20"/>
      <c r="C4617" s="20"/>
      <c r="D4617" s="20"/>
      <c r="E4617" s="6"/>
      <c r="F4617" s="6"/>
      <c r="G4617" s="6"/>
      <c r="H4617" s="6"/>
      <c r="I4617" s="6"/>
      <c r="J4617" s="6"/>
      <c r="K4617" s="6"/>
      <c r="L4617" s="6"/>
      <c r="M4617" s="6"/>
      <c r="N4617" s="6"/>
      <c r="O4617" s="6"/>
      <c r="P4617" s="6"/>
      <c r="Q4617" s="6"/>
      <c r="R4617" s="6"/>
      <c r="S4617" s="6"/>
      <c r="T4617" s="6"/>
      <c r="U4617" s="6"/>
      <c r="V4617" s="6"/>
      <c r="W4617" s="6"/>
      <c r="X4617" s="6"/>
      <c r="Y4617" s="6"/>
      <c r="Z4617" s="6"/>
      <c r="AA4617" s="6"/>
      <c r="AB4617" s="6"/>
      <c r="AC4617" s="6"/>
      <c r="AD4617" s="6"/>
      <c r="AE4617" s="6"/>
      <c r="AF4617" s="6"/>
      <c r="AG4617" s="6"/>
      <c r="AH4617" s="6"/>
      <c r="AI4617" s="6"/>
      <c r="AJ4617" s="6"/>
      <c r="AK4617" s="6"/>
      <c r="AL4617" s="6"/>
      <c r="AM4617" s="6"/>
      <c r="AN4617" s="6"/>
      <c r="AO4617" s="6"/>
      <c r="AP4617" s="6"/>
      <c r="AQ4617" s="21"/>
      <c r="AR4617" s="21"/>
      <c r="AS4617" s="21"/>
      <c r="AT4617" s="6"/>
      <c r="AU4617" s="6"/>
      <c r="AV4617" s="6"/>
      <c r="AW4617" s="6"/>
    </row>
    <row r="4618" spans="1:49" x14ac:dyDescent="0.35">
      <c r="A4618" s="20"/>
      <c r="B4618" s="20"/>
      <c r="C4618" s="20"/>
      <c r="D4618" s="20"/>
      <c r="E4618" s="6"/>
      <c r="F4618" s="6"/>
      <c r="G4618" s="6"/>
      <c r="H4618" s="6"/>
      <c r="I4618" s="6"/>
      <c r="J4618" s="6"/>
      <c r="K4618" s="6"/>
      <c r="L4618" s="6"/>
      <c r="M4618" s="6"/>
      <c r="N4618" s="6"/>
      <c r="O4618" s="6"/>
      <c r="P4618" s="6"/>
      <c r="Q4618" s="6"/>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21"/>
      <c r="AR4618" s="21"/>
      <c r="AS4618" s="21"/>
      <c r="AT4618" s="6"/>
      <c r="AU4618" s="6"/>
      <c r="AV4618" s="6"/>
      <c r="AW4618" s="6"/>
    </row>
    <row r="4619" spans="1:49" x14ac:dyDescent="0.35">
      <c r="A4619" s="20"/>
      <c r="B4619" s="20"/>
      <c r="C4619" s="20"/>
      <c r="D4619" s="20"/>
      <c r="E4619" s="6"/>
      <c r="F4619" s="6"/>
      <c r="G4619" s="6"/>
      <c r="H4619" s="6"/>
      <c r="I4619" s="6"/>
      <c r="J4619" s="6"/>
      <c r="K4619" s="6"/>
      <c r="L4619" s="6"/>
      <c r="M4619" s="6"/>
      <c r="N4619" s="6"/>
      <c r="O4619" s="6"/>
      <c r="P4619" s="6"/>
      <c r="Q4619" s="6"/>
      <c r="R4619" s="6"/>
      <c r="S4619" s="6"/>
      <c r="T4619" s="6"/>
      <c r="U4619" s="6"/>
      <c r="V4619" s="6"/>
      <c r="W4619" s="6"/>
      <c r="X4619" s="6"/>
      <c r="Y4619" s="6"/>
      <c r="Z4619" s="6"/>
      <c r="AA4619" s="6"/>
      <c r="AB4619" s="6"/>
      <c r="AC4619" s="6"/>
      <c r="AD4619" s="6"/>
      <c r="AE4619" s="6"/>
      <c r="AF4619" s="6"/>
      <c r="AG4619" s="6"/>
      <c r="AH4619" s="6"/>
      <c r="AI4619" s="6"/>
      <c r="AJ4619" s="6"/>
      <c r="AK4619" s="6"/>
      <c r="AL4619" s="6"/>
      <c r="AM4619" s="6"/>
      <c r="AN4619" s="6"/>
      <c r="AO4619" s="6"/>
      <c r="AP4619" s="6"/>
      <c r="AQ4619" s="21"/>
      <c r="AR4619" s="21"/>
      <c r="AS4619" s="21"/>
      <c r="AT4619" s="6"/>
      <c r="AU4619" s="6"/>
      <c r="AV4619" s="6"/>
      <c r="AW4619" s="6"/>
    </row>
    <row r="4620" spans="1:49" x14ac:dyDescent="0.35">
      <c r="A4620" s="20"/>
      <c r="B4620" s="20"/>
      <c r="C4620" s="20"/>
      <c r="D4620" s="20"/>
      <c r="E4620" s="6"/>
      <c r="F4620" s="6"/>
      <c r="G4620" s="6"/>
      <c r="H4620" s="6"/>
      <c r="I4620" s="6"/>
      <c r="J4620" s="6"/>
      <c r="K4620" s="6"/>
      <c r="L4620" s="6"/>
      <c r="M4620" s="6"/>
      <c r="N4620" s="6"/>
      <c r="O4620" s="6"/>
      <c r="P4620" s="6"/>
      <c r="Q4620" s="6"/>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21"/>
      <c r="AR4620" s="21"/>
      <c r="AS4620" s="21"/>
      <c r="AT4620" s="6"/>
      <c r="AU4620" s="6"/>
      <c r="AV4620" s="6"/>
      <c r="AW4620" s="6"/>
    </row>
    <row r="4621" spans="1:49" x14ac:dyDescent="0.35">
      <c r="A4621" s="20"/>
      <c r="B4621" s="20"/>
      <c r="C4621" s="20"/>
      <c r="D4621" s="20"/>
      <c r="E4621" s="6"/>
      <c r="F4621" s="6"/>
      <c r="G4621" s="6"/>
      <c r="H4621" s="6"/>
      <c r="I4621" s="6"/>
      <c r="J4621" s="6"/>
      <c r="K4621" s="6"/>
      <c r="L4621" s="6"/>
      <c r="M4621" s="6"/>
      <c r="N4621" s="6"/>
      <c r="O4621" s="6"/>
      <c r="P4621" s="6"/>
      <c r="Q4621" s="6"/>
      <c r="R4621" s="6"/>
      <c r="S4621" s="6"/>
      <c r="T4621" s="6"/>
      <c r="U4621" s="6"/>
      <c r="V4621" s="6"/>
      <c r="W4621" s="6"/>
      <c r="X4621" s="6"/>
      <c r="Y4621" s="6"/>
      <c r="Z4621" s="6"/>
      <c r="AA4621" s="6"/>
      <c r="AB4621" s="6"/>
      <c r="AC4621" s="6"/>
      <c r="AD4621" s="6"/>
      <c r="AE4621" s="6"/>
      <c r="AF4621" s="6"/>
      <c r="AG4621" s="6"/>
      <c r="AH4621" s="6"/>
      <c r="AI4621" s="6"/>
      <c r="AJ4621" s="6"/>
      <c r="AK4621" s="6"/>
      <c r="AL4621" s="6"/>
      <c r="AM4621" s="6"/>
      <c r="AN4621" s="6"/>
      <c r="AO4621" s="6"/>
      <c r="AP4621" s="6"/>
      <c r="AQ4621" s="21"/>
      <c r="AR4621" s="21"/>
      <c r="AS4621" s="21"/>
      <c r="AT4621" s="6"/>
      <c r="AU4621" s="6"/>
      <c r="AV4621" s="6"/>
      <c r="AW4621" s="6"/>
    </row>
    <row r="4622" spans="1:49" x14ac:dyDescent="0.35">
      <c r="A4622" s="20"/>
      <c r="B4622" s="20"/>
      <c r="C4622" s="20"/>
      <c r="D4622" s="20"/>
      <c r="E4622" s="6"/>
      <c r="F4622" s="6"/>
      <c r="G4622" s="6"/>
      <c r="H4622" s="6"/>
      <c r="I4622" s="6"/>
      <c r="J4622" s="6"/>
      <c r="K4622" s="6"/>
      <c r="L4622" s="6"/>
      <c r="M4622" s="6"/>
      <c r="N4622" s="6"/>
      <c r="O4622" s="6"/>
      <c r="P4622" s="6"/>
      <c r="Q4622" s="6"/>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21"/>
      <c r="AR4622" s="21"/>
      <c r="AS4622" s="21"/>
      <c r="AT4622" s="6"/>
      <c r="AU4622" s="6"/>
      <c r="AV4622" s="6"/>
      <c r="AW4622" s="6"/>
    </row>
    <row r="4623" spans="1:49" x14ac:dyDescent="0.35">
      <c r="A4623" s="20"/>
      <c r="B4623" s="20"/>
      <c r="C4623" s="20"/>
      <c r="D4623" s="20"/>
      <c r="E4623" s="6"/>
      <c r="F4623" s="6"/>
      <c r="G4623" s="6"/>
      <c r="H4623" s="6"/>
      <c r="I4623" s="6"/>
      <c r="J4623" s="6"/>
      <c r="K4623" s="6"/>
      <c r="L4623" s="6"/>
      <c r="M4623" s="6"/>
      <c r="N4623" s="6"/>
      <c r="O4623" s="6"/>
      <c r="P4623" s="6"/>
      <c r="Q4623" s="6"/>
      <c r="R4623" s="6"/>
      <c r="S4623" s="6"/>
      <c r="T4623" s="6"/>
      <c r="U4623" s="6"/>
      <c r="V4623" s="6"/>
      <c r="W4623" s="6"/>
      <c r="X4623" s="6"/>
      <c r="Y4623" s="6"/>
      <c r="Z4623" s="6"/>
      <c r="AA4623" s="6"/>
      <c r="AB4623" s="6"/>
      <c r="AC4623" s="6"/>
      <c r="AD4623" s="6"/>
      <c r="AE4623" s="6"/>
      <c r="AF4623" s="6"/>
      <c r="AG4623" s="6"/>
      <c r="AH4623" s="6"/>
      <c r="AI4623" s="6"/>
      <c r="AJ4623" s="6"/>
      <c r="AK4623" s="6"/>
      <c r="AL4623" s="6"/>
      <c r="AM4623" s="6"/>
      <c r="AN4623" s="6"/>
      <c r="AO4623" s="6"/>
      <c r="AP4623" s="6"/>
      <c r="AQ4623" s="21"/>
      <c r="AR4623" s="21"/>
      <c r="AS4623" s="21"/>
      <c r="AT4623" s="6"/>
      <c r="AU4623" s="6"/>
      <c r="AV4623" s="6"/>
      <c r="AW4623" s="6"/>
    </row>
    <row r="4624" spans="1:49" x14ac:dyDescent="0.35">
      <c r="A4624" s="20"/>
      <c r="B4624" s="20"/>
      <c r="C4624" s="20"/>
      <c r="D4624" s="20"/>
      <c r="E4624" s="6"/>
      <c r="F4624" s="6"/>
      <c r="G4624" s="6"/>
      <c r="H4624" s="6"/>
      <c r="I4624" s="6"/>
      <c r="J4624" s="6"/>
      <c r="K4624" s="6"/>
      <c r="L4624" s="6"/>
      <c r="M4624" s="6"/>
      <c r="N4624" s="6"/>
      <c r="O4624" s="6"/>
      <c r="P4624" s="6"/>
      <c r="Q4624" s="6"/>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21"/>
      <c r="AR4624" s="21"/>
      <c r="AS4624" s="21"/>
      <c r="AT4624" s="6"/>
      <c r="AU4624" s="6"/>
      <c r="AV4624" s="6"/>
      <c r="AW4624" s="6"/>
    </row>
    <row r="4625" spans="1:49" x14ac:dyDescent="0.35">
      <c r="A4625" s="20"/>
      <c r="B4625" s="20"/>
      <c r="C4625" s="20"/>
      <c r="D4625" s="20"/>
      <c r="E4625" s="6"/>
      <c r="F4625" s="6"/>
      <c r="G4625" s="6"/>
      <c r="H4625" s="6"/>
      <c r="I4625" s="6"/>
      <c r="J4625" s="6"/>
      <c r="K4625" s="6"/>
      <c r="L4625" s="6"/>
      <c r="M4625" s="6"/>
      <c r="N4625" s="6"/>
      <c r="O4625" s="6"/>
      <c r="P4625" s="6"/>
      <c r="Q4625" s="6"/>
      <c r="R4625" s="6"/>
      <c r="S4625" s="6"/>
      <c r="T4625" s="6"/>
      <c r="U4625" s="6"/>
      <c r="V4625" s="6"/>
      <c r="W4625" s="6"/>
      <c r="X4625" s="6"/>
      <c r="Y4625" s="6"/>
      <c r="Z4625" s="6"/>
      <c r="AA4625" s="6"/>
      <c r="AB4625" s="6"/>
      <c r="AC4625" s="6"/>
      <c r="AD4625" s="6"/>
      <c r="AE4625" s="6"/>
      <c r="AF4625" s="6"/>
      <c r="AG4625" s="6"/>
      <c r="AH4625" s="6"/>
      <c r="AI4625" s="6"/>
      <c r="AJ4625" s="6"/>
      <c r="AK4625" s="6"/>
      <c r="AL4625" s="6"/>
      <c r="AM4625" s="6"/>
      <c r="AN4625" s="6"/>
      <c r="AO4625" s="6"/>
      <c r="AP4625" s="6"/>
      <c r="AQ4625" s="21"/>
      <c r="AR4625" s="21"/>
      <c r="AS4625" s="21"/>
      <c r="AT4625" s="6"/>
      <c r="AU4625" s="6"/>
      <c r="AV4625" s="6"/>
      <c r="AW4625" s="6"/>
    </row>
    <row r="4626" spans="1:49" x14ac:dyDescent="0.35">
      <c r="A4626" s="20"/>
      <c r="B4626" s="20"/>
      <c r="C4626" s="20"/>
      <c r="D4626" s="20"/>
      <c r="E4626" s="6"/>
      <c r="F4626" s="6"/>
      <c r="G4626" s="6"/>
      <c r="H4626" s="6"/>
      <c r="I4626" s="6"/>
      <c r="J4626" s="6"/>
      <c r="K4626" s="6"/>
      <c r="L4626" s="6"/>
      <c r="M4626" s="6"/>
      <c r="N4626" s="6"/>
      <c r="O4626" s="6"/>
      <c r="P4626" s="6"/>
      <c r="Q4626" s="6"/>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21"/>
      <c r="AR4626" s="21"/>
      <c r="AS4626" s="21"/>
      <c r="AT4626" s="6"/>
      <c r="AU4626" s="6"/>
      <c r="AV4626" s="6"/>
      <c r="AW4626" s="6"/>
    </row>
    <row r="4627" spans="1:49" x14ac:dyDescent="0.35">
      <c r="A4627" s="20"/>
      <c r="B4627" s="20"/>
      <c r="C4627" s="20"/>
      <c r="D4627" s="20"/>
      <c r="E4627" s="6"/>
      <c r="F4627" s="6"/>
      <c r="G4627" s="6"/>
      <c r="H4627" s="6"/>
      <c r="I4627" s="6"/>
      <c r="J4627" s="6"/>
      <c r="K4627" s="6"/>
      <c r="L4627" s="6"/>
      <c r="M4627" s="6"/>
      <c r="N4627" s="6"/>
      <c r="O4627" s="6"/>
      <c r="P4627" s="6"/>
      <c r="Q4627" s="6"/>
      <c r="R4627" s="6"/>
      <c r="S4627" s="6"/>
      <c r="T4627" s="6"/>
      <c r="U4627" s="6"/>
      <c r="V4627" s="6"/>
      <c r="W4627" s="6"/>
      <c r="X4627" s="6"/>
      <c r="Y4627" s="6"/>
      <c r="Z4627" s="6"/>
      <c r="AA4627" s="6"/>
      <c r="AB4627" s="6"/>
      <c r="AC4627" s="6"/>
      <c r="AD4627" s="6"/>
      <c r="AE4627" s="6"/>
      <c r="AF4627" s="6"/>
      <c r="AG4627" s="6"/>
      <c r="AH4627" s="6"/>
      <c r="AI4627" s="6"/>
      <c r="AJ4627" s="6"/>
      <c r="AK4627" s="6"/>
      <c r="AL4627" s="6"/>
      <c r="AM4627" s="6"/>
      <c r="AN4627" s="6"/>
      <c r="AO4627" s="6"/>
      <c r="AP4627" s="6"/>
      <c r="AQ4627" s="21"/>
      <c r="AR4627" s="21"/>
      <c r="AS4627" s="21"/>
      <c r="AT4627" s="6"/>
      <c r="AU4627" s="6"/>
      <c r="AV4627" s="6"/>
      <c r="AW4627" s="6"/>
    </row>
    <row r="4628" spans="1:49" x14ac:dyDescent="0.35">
      <c r="A4628" s="20"/>
      <c r="B4628" s="20"/>
      <c r="C4628" s="20"/>
      <c r="D4628" s="20"/>
      <c r="E4628" s="6"/>
      <c r="F4628" s="6"/>
      <c r="G4628" s="6"/>
      <c r="H4628" s="6"/>
      <c r="I4628" s="6"/>
      <c r="J4628" s="6"/>
      <c r="K4628" s="6"/>
      <c r="L4628" s="6"/>
      <c r="M4628" s="6"/>
      <c r="N4628" s="6"/>
      <c r="O4628" s="6"/>
      <c r="P4628" s="6"/>
      <c r="Q4628" s="6"/>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21"/>
      <c r="AR4628" s="21"/>
      <c r="AS4628" s="21"/>
      <c r="AT4628" s="6"/>
      <c r="AU4628" s="6"/>
      <c r="AV4628" s="6"/>
      <c r="AW4628" s="6"/>
    </row>
    <row r="4629" spans="1:49" x14ac:dyDescent="0.35">
      <c r="A4629" s="20"/>
      <c r="B4629" s="20"/>
      <c r="C4629" s="20"/>
      <c r="D4629" s="20"/>
      <c r="E4629" s="6"/>
      <c r="F4629" s="6"/>
      <c r="G4629" s="6"/>
      <c r="H4629" s="6"/>
      <c r="I4629" s="6"/>
      <c r="J4629" s="6"/>
      <c r="K4629" s="6"/>
      <c r="L4629" s="6"/>
      <c r="M4629" s="6"/>
      <c r="N4629" s="6"/>
      <c r="O4629" s="6"/>
      <c r="P4629" s="6"/>
      <c r="Q4629" s="6"/>
      <c r="R4629" s="6"/>
      <c r="S4629" s="6"/>
      <c r="T4629" s="6"/>
      <c r="U4629" s="6"/>
      <c r="V4629" s="6"/>
      <c r="W4629" s="6"/>
      <c r="X4629" s="6"/>
      <c r="Y4629" s="6"/>
      <c r="Z4629" s="6"/>
      <c r="AA4629" s="6"/>
      <c r="AB4629" s="6"/>
      <c r="AC4629" s="6"/>
      <c r="AD4629" s="6"/>
      <c r="AE4629" s="6"/>
      <c r="AF4629" s="6"/>
      <c r="AG4629" s="6"/>
      <c r="AH4629" s="6"/>
      <c r="AI4629" s="6"/>
      <c r="AJ4629" s="6"/>
      <c r="AK4629" s="6"/>
      <c r="AL4629" s="6"/>
      <c r="AM4629" s="6"/>
      <c r="AN4629" s="6"/>
      <c r="AO4629" s="6"/>
      <c r="AP4629" s="6"/>
      <c r="AQ4629" s="21"/>
      <c r="AR4629" s="21"/>
      <c r="AS4629" s="21"/>
      <c r="AT4629" s="6"/>
      <c r="AU4629" s="6"/>
      <c r="AV4629" s="6"/>
      <c r="AW4629" s="6"/>
    </row>
    <row r="4630" spans="1:49" x14ac:dyDescent="0.35">
      <c r="A4630" s="20"/>
      <c r="B4630" s="20"/>
      <c r="C4630" s="20"/>
      <c r="D4630" s="20"/>
      <c r="E4630" s="6"/>
      <c r="F4630" s="6"/>
      <c r="G4630" s="6"/>
      <c r="H4630" s="6"/>
      <c r="I4630" s="6"/>
      <c r="J4630" s="6"/>
      <c r="K4630" s="6"/>
      <c r="L4630" s="6"/>
      <c r="M4630" s="6"/>
      <c r="N4630" s="6"/>
      <c r="O4630" s="6"/>
      <c r="P4630" s="6"/>
      <c r="Q4630" s="6"/>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21"/>
      <c r="AR4630" s="21"/>
      <c r="AS4630" s="21"/>
      <c r="AT4630" s="6"/>
      <c r="AU4630" s="6"/>
      <c r="AV4630" s="6"/>
      <c r="AW4630" s="6"/>
    </row>
    <row r="4631" spans="1:49" x14ac:dyDescent="0.35">
      <c r="A4631" s="20"/>
      <c r="B4631" s="20"/>
      <c r="C4631" s="20"/>
      <c r="D4631" s="20"/>
      <c r="E4631" s="6"/>
      <c r="F4631" s="6"/>
      <c r="G4631" s="6"/>
      <c r="H4631" s="6"/>
      <c r="I4631" s="6"/>
      <c r="J4631" s="6"/>
      <c r="K4631" s="6"/>
      <c r="L4631" s="6"/>
      <c r="M4631" s="6"/>
      <c r="N4631" s="6"/>
      <c r="O4631" s="6"/>
      <c r="P4631" s="6"/>
      <c r="Q4631" s="6"/>
      <c r="R4631" s="6"/>
      <c r="S4631" s="6"/>
      <c r="T4631" s="6"/>
      <c r="U4631" s="6"/>
      <c r="V4631" s="6"/>
      <c r="W4631" s="6"/>
      <c r="X4631" s="6"/>
      <c r="Y4631" s="6"/>
      <c r="Z4631" s="6"/>
      <c r="AA4631" s="6"/>
      <c r="AB4631" s="6"/>
      <c r="AC4631" s="6"/>
      <c r="AD4631" s="6"/>
      <c r="AE4631" s="6"/>
      <c r="AF4631" s="6"/>
      <c r="AG4631" s="6"/>
      <c r="AH4631" s="6"/>
      <c r="AI4631" s="6"/>
      <c r="AJ4631" s="6"/>
      <c r="AK4631" s="6"/>
      <c r="AL4631" s="6"/>
      <c r="AM4631" s="6"/>
      <c r="AN4631" s="6"/>
      <c r="AO4631" s="6"/>
      <c r="AP4631" s="6"/>
      <c r="AQ4631" s="21"/>
      <c r="AR4631" s="21"/>
      <c r="AS4631" s="21"/>
      <c r="AT4631" s="6"/>
      <c r="AU4631" s="6"/>
      <c r="AV4631" s="6"/>
      <c r="AW4631" s="6"/>
    </row>
    <row r="4632" spans="1:49" x14ac:dyDescent="0.35">
      <c r="A4632" s="20"/>
      <c r="B4632" s="20"/>
      <c r="C4632" s="20"/>
      <c r="D4632" s="20"/>
      <c r="E4632" s="6"/>
      <c r="F4632" s="6"/>
      <c r="G4632" s="6"/>
      <c r="H4632" s="6"/>
      <c r="I4632" s="6"/>
      <c r="J4632" s="6"/>
      <c r="K4632" s="6"/>
      <c r="L4632" s="6"/>
      <c r="M4632" s="6"/>
      <c r="N4632" s="6"/>
      <c r="O4632" s="6"/>
      <c r="P4632" s="6"/>
      <c r="Q4632" s="6"/>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21"/>
      <c r="AR4632" s="21"/>
      <c r="AS4632" s="21"/>
      <c r="AT4632" s="6"/>
      <c r="AU4632" s="6"/>
      <c r="AV4632" s="6"/>
      <c r="AW4632" s="6"/>
    </row>
    <row r="4633" spans="1:49" x14ac:dyDescent="0.35">
      <c r="A4633" s="20"/>
      <c r="B4633" s="20"/>
      <c r="C4633" s="20"/>
      <c r="D4633" s="20"/>
      <c r="E4633" s="6"/>
      <c r="F4633" s="6"/>
      <c r="G4633" s="6"/>
      <c r="H4633" s="6"/>
      <c r="I4633" s="6"/>
      <c r="J4633" s="6"/>
      <c r="K4633" s="6"/>
      <c r="L4633" s="6"/>
      <c r="M4633" s="6"/>
      <c r="N4633" s="6"/>
      <c r="O4633" s="6"/>
      <c r="P4633" s="6"/>
      <c r="Q4633" s="6"/>
      <c r="R4633" s="6"/>
      <c r="S4633" s="6"/>
      <c r="T4633" s="6"/>
      <c r="U4633" s="6"/>
      <c r="V4633" s="6"/>
      <c r="W4633" s="6"/>
      <c r="X4633" s="6"/>
      <c r="Y4633" s="6"/>
      <c r="Z4633" s="6"/>
      <c r="AA4633" s="6"/>
      <c r="AB4633" s="6"/>
      <c r="AC4633" s="6"/>
      <c r="AD4633" s="6"/>
      <c r="AE4633" s="6"/>
      <c r="AF4633" s="6"/>
      <c r="AG4633" s="6"/>
      <c r="AH4633" s="6"/>
      <c r="AI4633" s="6"/>
      <c r="AJ4633" s="6"/>
      <c r="AK4633" s="6"/>
      <c r="AL4633" s="6"/>
      <c r="AM4633" s="6"/>
      <c r="AN4633" s="6"/>
      <c r="AO4633" s="6"/>
      <c r="AP4633" s="6"/>
      <c r="AQ4633" s="21"/>
      <c r="AR4633" s="21"/>
      <c r="AS4633" s="21"/>
      <c r="AT4633" s="6"/>
      <c r="AU4633" s="6"/>
      <c r="AV4633" s="6"/>
      <c r="AW4633" s="6"/>
    </row>
    <row r="4634" spans="1:49" x14ac:dyDescent="0.35">
      <c r="A4634" s="20"/>
      <c r="B4634" s="20"/>
      <c r="C4634" s="20"/>
      <c r="D4634" s="20"/>
      <c r="E4634" s="6"/>
      <c r="F4634" s="6"/>
      <c r="G4634" s="6"/>
      <c r="H4634" s="6"/>
      <c r="I4634" s="6"/>
      <c r="J4634" s="6"/>
      <c r="K4634" s="6"/>
      <c r="L4634" s="6"/>
      <c r="M4634" s="6"/>
      <c r="N4634" s="6"/>
      <c r="O4634" s="6"/>
      <c r="P4634" s="6"/>
      <c r="Q4634" s="6"/>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21"/>
      <c r="AR4634" s="21"/>
      <c r="AS4634" s="21"/>
      <c r="AT4634" s="6"/>
      <c r="AU4634" s="6"/>
      <c r="AV4634" s="6"/>
      <c r="AW4634" s="6"/>
    </row>
    <row r="4635" spans="1:49" x14ac:dyDescent="0.35">
      <c r="A4635" s="20"/>
      <c r="B4635" s="20"/>
      <c r="C4635" s="20"/>
      <c r="D4635" s="20"/>
      <c r="E4635" s="6"/>
      <c r="F4635" s="6"/>
      <c r="G4635" s="6"/>
      <c r="H4635" s="6"/>
      <c r="I4635" s="6"/>
      <c r="J4635" s="6"/>
      <c r="K4635" s="6"/>
      <c r="L4635" s="6"/>
      <c r="M4635" s="6"/>
      <c r="N4635" s="6"/>
      <c r="O4635" s="6"/>
      <c r="P4635" s="6"/>
      <c r="Q4635" s="6"/>
      <c r="R4635" s="6"/>
      <c r="S4635" s="6"/>
      <c r="T4635" s="6"/>
      <c r="U4635" s="6"/>
      <c r="V4635" s="6"/>
      <c r="W4635" s="6"/>
      <c r="X4635" s="6"/>
      <c r="Y4635" s="6"/>
      <c r="Z4635" s="6"/>
      <c r="AA4635" s="6"/>
      <c r="AB4635" s="6"/>
      <c r="AC4635" s="6"/>
      <c r="AD4635" s="6"/>
      <c r="AE4635" s="6"/>
      <c r="AF4635" s="6"/>
      <c r="AG4635" s="6"/>
      <c r="AH4635" s="6"/>
      <c r="AI4635" s="6"/>
      <c r="AJ4635" s="6"/>
      <c r="AK4635" s="6"/>
      <c r="AL4635" s="6"/>
      <c r="AM4635" s="6"/>
      <c r="AN4635" s="6"/>
      <c r="AO4635" s="6"/>
      <c r="AP4635" s="6"/>
      <c r="AQ4635" s="21"/>
      <c r="AR4635" s="21"/>
      <c r="AS4635" s="21"/>
      <c r="AT4635" s="6"/>
      <c r="AU4635" s="6"/>
      <c r="AV4635" s="6"/>
      <c r="AW4635" s="6"/>
    </row>
    <row r="4636" spans="1:49" x14ac:dyDescent="0.35">
      <c r="A4636" s="20"/>
      <c r="B4636" s="20"/>
      <c r="C4636" s="20"/>
      <c r="D4636" s="20"/>
      <c r="E4636" s="6"/>
      <c r="F4636" s="6"/>
      <c r="G4636" s="6"/>
      <c r="H4636" s="6"/>
      <c r="I4636" s="6"/>
      <c r="J4636" s="6"/>
      <c r="K4636" s="6"/>
      <c r="L4636" s="6"/>
      <c r="M4636" s="6"/>
      <c r="N4636" s="6"/>
      <c r="O4636" s="6"/>
      <c r="P4636" s="6"/>
      <c r="Q4636" s="6"/>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21"/>
      <c r="AR4636" s="21"/>
      <c r="AS4636" s="21"/>
      <c r="AT4636" s="6"/>
      <c r="AU4636" s="6"/>
      <c r="AV4636" s="6"/>
      <c r="AW4636" s="6"/>
    </row>
    <row r="4637" spans="1:49" x14ac:dyDescent="0.35">
      <c r="A4637" s="20"/>
      <c r="B4637" s="20"/>
      <c r="C4637" s="20"/>
      <c r="D4637" s="20"/>
      <c r="E4637" s="6"/>
      <c r="F4637" s="6"/>
      <c r="G4637" s="6"/>
      <c r="H4637" s="6"/>
      <c r="I4637" s="6"/>
      <c r="J4637" s="6"/>
      <c r="K4637" s="6"/>
      <c r="L4637" s="6"/>
      <c r="M4637" s="6"/>
      <c r="N4637" s="6"/>
      <c r="O4637" s="6"/>
      <c r="P4637" s="6"/>
      <c r="Q4637" s="6"/>
      <c r="R4637" s="6"/>
      <c r="S4637" s="6"/>
      <c r="T4637" s="6"/>
      <c r="U4637" s="6"/>
      <c r="V4637" s="6"/>
      <c r="W4637" s="6"/>
      <c r="X4637" s="6"/>
      <c r="Y4637" s="6"/>
      <c r="Z4637" s="6"/>
      <c r="AA4637" s="6"/>
      <c r="AB4637" s="6"/>
      <c r="AC4637" s="6"/>
      <c r="AD4637" s="6"/>
      <c r="AE4637" s="6"/>
      <c r="AF4637" s="6"/>
      <c r="AG4637" s="6"/>
      <c r="AH4637" s="6"/>
      <c r="AI4637" s="6"/>
      <c r="AJ4637" s="6"/>
      <c r="AK4637" s="6"/>
      <c r="AL4637" s="6"/>
      <c r="AM4637" s="6"/>
      <c r="AN4637" s="6"/>
      <c r="AO4637" s="6"/>
      <c r="AP4637" s="6"/>
      <c r="AQ4637" s="21"/>
      <c r="AR4637" s="21"/>
      <c r="AS4637" s="21"/>
      <c r="AT4637" s="6"/>
      <c r="AU4637" s="6"/>
      <c r="AV4637" s="6"/>
      <c r="AW4637" s="6"/>
    </row>
    <row r="4638" spans="1:49" x14ac:dyDescent="0.35">
      <c r="A4638" s="20"/>
      <c r="B4638" s="20"/>
      <c r="C4638" s="20"/>
      <c r="D4638" s="20"/>
      <c r="E4638" s="6"/>
      <c r="F4638" s="6"/>
      <c r="G4638" s="6"/>
      <c r="H4638" s="6"/>
      <c r="I4638" s="6"/>
      <c r="J4638" s="6"/>
      <c r="K4638" s="6"/>
      <c r="L4638" s="6"/>
      <c r="M4638" s="6"/>
      <c r="N4638" s="6"/>
      <c r="O4638" s="6"/>
      <c r="P4638" s="6"/>
      <c r="Q4638" s="6"/>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21"/>
      <c r="AR4638" s="21"/>
      <c r="AS4638" s="21"/>
      <c r="AT4638" s="6"/>
      <c r="AU4638" s="6"/>
      <c r="AV4638" s="6"/>
      <c r="AW4638" s="6"/>
    </row>
    <row r="4639" spans="1:49" x14ac:dyDescent="0.35">
      <c r="A4639" s="20"/>
      <c r="B4639" s="20"/>
      <c r="C4639" s="20"/>
      <c r="D4639" s="20"/>
      <c r="E4639" s="6"/>
      <c r="F4639" s="6"/>
      <c r="G4639" s="6"/>
      <c r="H4639" s="6"/>
      <c r="I4639" s="6"/>
      <c r="J4639" s="6"/>
      <c r="K4639" s="6"/>
      <c r="L4639" s="6"/>
      <c r="M4639" s="6"/>
      <c r="N4639" s="6"/>
      <c r="O4639" s="6"/>
      <c r="P4639" s="6"/>
      <c r="Q4639" s="6"/>
      <c r="R4639" s="6"/>
      <c r="S4639" s="6"/>
      <c r="T4639" s="6"/>
      <c r="U4639" s="6"/>
      <c r="V4639" s="6"/>
      <c r="W4639" s="6"/>
      <c r="X4639" s="6"/>
      <c r="Y4639" s="6"/>
      <c r="Z4639" s="6"/>
      <c r="AA4639" s="6"/>
      <c r="AB4639" s="6"/>
      <c r="AC4639" s="6"/>
      <c r="AD4639" s="6"/>
      <c r="AE4639" s="6"/>
      <c r="AF4639" s="6"/>
      <c r="AG4639" s="6"/>
      <c r="AH4639" s="6"/>
      <c r="AI4639" s="6"/>
      <c r="AJ4639" s="6"/>
      <c r="AK4639" s="6"/>
      <c r="AL4639" s="6"/>
      <c r="AM4639" s="6"/>
      <c r="AN4639" s="6"/>
      <c r="AO4639" s="6"/>
      <c r="AP4639" s="6"/>
      <c r="AQ4639" s="21"/>
      <c r="AR4639" s="21"/>
      <c r="AS4639" s="21"/>
      <c r="AT4639" s="6"/>
      <c r="AU4639" s="6"/>
      <c r="AV4639" s="6"/>
      <c r="AW4639" s="6"/>
    </row>
    <row r="4640" spans="1:49" x14ac:dyDescent="0.35">
      <c r="A4640" s="20"/>
      <c r="B4640" s="20"/>
      <c r="C4640" s="20"/>
      <c r="D4640" s="20"/>
      <c r="E4640" s="6"/>
      <c r="F4640" s="6"/>
      <c r="G4640" s="6"/>
      <c r="H4640" s="6"/>
      <c r="I4640" s="6"/>
      <c r="J4640" s="6"/>
      <c r="K4640" s="6"/>
      <c r="L4640" s="6"/>
      <c r="M4640" s="6"/>
      <c r="N4640" s="6"/>
      <c r="O4640" s="6"/>
      <c r="P4640" s="6"/>
      <c r="Q4640" s="6"/>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21"/>
      <c r="AR4640" s="21"/>
      <c r="AS4640" s="21"/>
      <c r="AT4640" s="6"/>
      <c r="AU4640" s="6"/>
      <c r="AV4640" s="6"/>
      <c r="AW4640" s="6"/>
    </row>
    <row r="4641" spans="1:49" x14ac:dyDescent="0.35">
      <c r="A4641" s="20"/>
      <c r="B4641" s="20"/>
      <c r="C4641" s="20"/>
      <c r="D4641" s="20"/>
      <c r="E4641" s="6"/>
      <c r="F4641" s="6"/>
      <c r="G4641" s="6"/>
      <c r="H4641" s="6"/>
      <c r="I4641" s="6"/>
      <c r="J4641" s="6"/>
      <c r="K4641" s="6"/>
      <c r="L4641" s="6"/>
      <c r="M4641" s="6"/>
      <c r="N4641" s="6"/>
      <c r="O4641" s="6"/>
      <c r="P4641" s="6"/>
      <c r="Q4641" s="6"/>
      <c r="R4641" s="6"/>
      <c r="S4641" s="6"/>
      <c r="T4641" s="6"/>
      <c r="U4641" s="6"/>
      <c r="V4641" s="6"/>
      <c r="W4641" s="6"/>
      <c r="X4641" s="6"/>
      <c r="Y4641" s="6"/>
      <c r="Z4641" s="6"/>
      <c r="AA4641" s="6"/>
      <c r="AB4641" s="6"/>
      <c r="AC4641" s="6"/>
      <c r="AD4641" s="6"/>
      <c r="AE4641" s="6"/>
      <c r="AF4641" s="6"/>
      <c r="AG4641" s="6"/>
      <c r="AH4641" s="6"/>
      <c r="AI4641" s="6"/>
      <c r="AJ4641" s="6"/>
      <c r="AK4641" s="6"/>
      <c r="AL4641" s="6"/>
      <c r="AM4641" s="6"/>
      <c r="AN4641" s="6"/>
      <c r="AO4641" s="6"/>
      <c r="AP4641" s="6"/>
      <c r="AQ4641" s="21"/>
      <c r="AR4641" s="21"/>
      <c r="AS4641" s="21"/>
      <c r="AT4641" s="6"/>
      <c r="AU4641" s="6"/>
      <c r="AV4641" s="6"/>
      <c r="AW4641" s="6"/>
    </row>
    <row r="4642" spans="1:49" x14ac:dyDescent="0.35">
      <c r="A4642" s="20"/>
      <c r="B4642" s="20"/>
      <c r="C4642" s="20"/>
      <c r="D4642" s="20"/>
      <c r="E4642" s="6"/>
      <c r="F4642" s="6"/>
      <c r="G4642" s="6"/>
      <c r="H4642" s="6"/>
      <c r="I4642" s="6"/>
      <c r="J4642" s="6"/>
      <c r="K4642" s="6"/>
      <c r="L4642" s="6"/>
      <c r="M4642" s="6"/>
      <c r="N4642" s="6"/>
      <c r="O4642" s="6"/>
      <c r="P4642" s="6"/>
      <c r="Q4642" s="6"/>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21"/>
      <c r="AR4642" s="21"/>
      <c r="AS4642" s="21"/>
      <c r="AT4642" s="6"/>
      <c r="AU4642" s="6"/>
      <c r="AV4642" s="6"/>
      <c r="AW4642" s="6"/>
    </row>
    <row r="4643" spans="1:49" x14ac:dyDescent="0.35">
      <c r="A4643" s="20"/>
      <c r="B4643" s="20"/>
      <c r="C4643" s="20"/>
      <c r="D4643" s="20"/>
      <c r="E4643" s="6"/>
      <c r="F4643" s="6"/>
      <c r="G4643" s="6"/>
      <c r="H4643" s="6"/>
      <c r="I4643" s="6"/>
      <c r="J4643" s="6"/>
      <c r="K4643" s="6"/>
      <c r="L4643" s="6"/>
      <c r="M4643" s="6"/>
      <c r="N4643" s="6"/>
      <c r="O4643" s="6"/>
      <c r="P4643" s="6"/>
      <c r="Q4643" s="6"/>
      <c r="R4643" s="6"/>
      <c r="S4643" s="6"/>
      <c r="T4643" s="6"/>
      <c r="U4643" s="6"/>
      <c r="V4643" s="6"/>
      <c r="W4643" s="6"/>
      <c r="X4643" s="6"/>
      <c r="Y4643" s="6"/>
      <c r="Z4643" s="6"/>
      <c r="AA4643" s="6"/>
      <c r="AB4643" s="6"/>
      <c r="AC4643" s="6"/>
      <c r="AD4643" s="6"/>
      <c r="AE4643" s="6"/>
      <c r="AF4643" s="6"/>
      <c r="AG4643" s="6"/>
      <c r="AH4643" s="6"/>
      <c r="AI4643" s="6"/>
      <c r="AJ4643" s="6"/>
      <c r="AK4643" s="6"/>
      <c r="AL4643" s="6"/>
      <c r="AM4643" s="6"/>
      <c r="AN4643" s="6"/>
      <c r="AO4643" s="6"/>
      <c r="AP4643" s="6"/>
      <c r="AQ4643" s="21"/>
      <c r="AR4643" s="21"/>
      <c r="AS4643" s="21"/>
      <c r="AT4643" s="6"/>
      <c r="AU4643" s="6"/>
      <c r="AV4643" s="6"/>
      <c r="AW4643" s="6"/>
    </row>
    <row r="4644" spans="1:49" x14ac:dyDescent="0.35">
      <c r="A4644" s="20"/>
      <c r="B4644" s="20"/>
      <c r="C4644" s="20"/>
      <c r="D4644" s="20"/>
      <c r="E4644" s="6"/>
      <c r="F4644" s="6"/>
      <c r="G4644" s="6"/>
      <c r="H4644" s="6"/>
      <c r="I4644" s="6"/>
      <c r="J4644" s="6"/>
      <c r="K4644" s="6"/>
      <c r="L4644" s="6"/>
      <c r="M4644" s="6"/>
      <c r="N4644" s="6"/>
      <c r="O4644" s="6"/>
      <c r="P4644" s="6"/>
      <c r="Q4644" s="6"/>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21"/>
      <c r="AR4644" s="21"/>
      <c r="AS4644" s="21"/>
      <c r="AT4644" s="6"/>
      <c r="AU4644" s="6"/>
      <c r="AV4644" s="6"/>
      <c r="AW4644" s="6"/>
    </row>
    <row r="4645" spans="1:49" x14ac:dyDescent="0.35">
      <c r="A4645" s="20"/>
      <c r="B4645" s="20"/>
      <c r="C4645" s="20"/>
      <c r="D4645" s="20"/>
      <c r="E4645" s="6"/>
      <c r="F4645" s="6"/>
      <c r="G4645" s="6"/>
      <c r="H4645" s="6"/>
      <c r="I4645" s="6"/>
      <c r="J4645" s="6"/>
      <c r="K4645" s="6"/>
      <c r="L4645" s="6"/>
      <c r="M4645" s="6"/>
      <c r="N4645" s="6"/>
      <c r="O4645" s="6"/>
      <c r="P4645" s="6"/>
      <c r="Q4645" s="6"/>
      <c r="R4645" s="6"/>
      <c r="S4645" s="6"/>
      <c r="T4645" s="6"/>
      <c r="U4645" s="6"/>
      <c r="V4645" s="6"/>
      <c r="W4645" s="6"/>
      <c r="X4645" s="6"/>
      <c r="Y4645" s="6"/>
      <c r="Z4645" s="6"/>
      <c r="AA4645" s="6"/>
      <c r="AB4645" s="6"/>
      <c r="AC4645" s="6"/>
      <c r="AD4645" s="6"/>
      <c r="AE4645" s="6"/>
      <c r="AF4645" s="6"/>
      <c r="AG4645" s="6"/>
      <c r="AH4645" s="6"/>
      <c r="AI4645" s="6"/>
      <c r="AJ4645" s="6"/>
      <c r="AK4645" s="6"/>
      <c r="AL4645" s="6"/>
      <c r="AM4645" s="6"/>
      <c r="AN4645" s="6"/>
      <c r="AO4645" s="6"/>
      <c r="AP4645" s="6"/>
      <c r="AQ4645" s="21"/>
      <c r="AR4645" s="21"/>
      <c r="AS4645" s="21"/>
      <c r="AT4645" s="6"/>
      <c r="AU4645" s="6"/>
      <c r="AV4645" s="6"/>
      <c r="AW4645" s="6"/>
    </row>
    <row r="4646" spans="1:49" x14ac:dyDescent="0.35">
      <c r="A4646" s="20"/>
      <c r="B4646" s="20"/>
      <c r="C4646" s="20"/>
      <c r="D4646" s="20"/>
      <c r="E4646" s="6"/>
      <c r="F4646" s="6"/>
      <c r="G4646" s="6"/>
      <c r="H4646" s="6"/>
      <c r="I4646" s="6"/>
      <c r="J4646" s="6"/>
      <c r="K4646" s="6"/>
      <c r="L4646" s="6"/>
      <c r="M4646" s="6"/>
      <c r="N4646" s="6"/>
      <c r="O4646" s="6"/>
      <c r="P4646" s="6"/>
      <c r="Q4646" s="6"/>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21"/>
      <c r="AR4646" s="21"/>
      <c r="AS4646" s="21"/>
      <c r="AT4646" s="6"/>
      <c r="AU4646" s="6"/>
      <c r="AV4646" s="6"/>
      <c r="AW4646" s="6"/>
    </row>
    <row r="4647" spans="1:49" x14ac:dyDescent="0.35">
      <c r="A4647" s="20"/>
      <c r="B4647" s="20"/>
      <c r="C4647" s="20"/>
      <c r="D4647" s="20"/>
      <c r="E4647" s="6"/>
      <c r="F4647" s="6"/>
      <c r="G4647" s="6"/>
      <c r="H4647" s="6"/>
      <c r="I4647" s="6"/>
      <c r="J4647" s="6"/>
      <c r="K4647" s="6"/>
      <c r="L4647" s="6"/>
      <c r="M4647" s="6"/>
      <c r="N4647" s="6"/>
      <c r="O4647" s="6"/>
      <c r="P4647" s="6"/>
      <c r="Q4647" s="6"/>
      <c r="R4647" s="6"/>
      <c r="S4647" s="6"/>
      <c r="T4647" s="6"/>
      <c r="U4647" s="6"/>
      <c r="V4647" s="6"/>
      <c r="W4647" s="6"/>
      <c r="X4647" s="6"/>
      <c r="Y4647" s="6"/>
      <c r="Z4647" s="6"/>
      <c r="AA4647" s="6"/>
      <c r="AB4647" s="6"/>
      <c r="AC4647" s="6"/>
      <c r="AD4647" s="6"/>
      <c r="AE4647" s="6"/>
      <c r="AF4647" s="6"/>
      <c r="AG4647" s="6"/>
      <c r="AH4647" s="6"/>
      <c r="AI4647" s="6"/>
      <c r="AJ4647" s="6"/>
      <c r="AK4647" s="6"/>
      <c r="AL4647" s="6"/>
      <c r="AM4647" s="6"/>
      <c r="AN4647" s="6"/>
      <c r="AO4647" s="6"/>
      <c r="AP4647" s="6"/>
      <c r="AQ4647" s="21"/>
      <c r="AR4647" s="21"/>
      <c r="AS4647" s="21"/>
      <c r="AT4647" s="6"/>
      <c r="AU4647" s="6"/>
      <c r="AV4647" s="6"/>
      <c r="AW4647" s="6"/>
    </row>
    <row r="4648" spans="1:49" x14ac:dyDescent="0.35">
      <c r="A4648" s="20"/>
      <c r="B4648" s="20"/>
      <c r="C4648" s="20"/>
      <c r="D4648" s="20"/>
      <c r="E4648" s="6"/>
      <c r="F4648" s="6"/>
      <c r="G4648" s="6"/>
      <c r="H4648" s="6"/>
      <c r="I4648" s="6"/>
      <c r="J4648" s="6"/>
      <c r="K4648" s="6"/>
      <c r="L4648" s="6"/>
      <c r="M4648" s="6"/>
      <c r="N4648" s="6"/>
      <c r="O4648" s="6"/>
      <c r="P4648" s="6"/>
      <c r="Q4648" s="6"/>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21"/>
      <c r="AR4648" s="21"/>
      <c r="AS4648" s="21"/>
      <c r="AT4648" s="6"/>
      <c r="AU4648" s="6"/>
      <c r="AV4648" s="6"/>
      <c r="AW4648" s="6"/>
    </row>
    <row r="4649" spans="1:49" x14ac:dyDescent="0.35">
      <c r="A4649" s="20"/>
      <c r="B4649" s="20"/>
      <c r="C4649" s="20"/>
      <c r="D4649" s="20"/>
      <c r="E4649" s="6"/>
      <c r="F4649" s="6"/>
      <c r="G4649" s="6"/>
      <c r="H4649" s="6"/>
      <c r="I4649" s="6"/>
      <c r="J4649" s="6"/>
      <c r="K4649" s="6"/>
      <c r="L4649" s="6"/>
      <c r="M4649" s="6"/>
      <c r="N4649" s="6"/>
      <c r="O4649" s="6"/>
      <c r="P4649" s="6"/>
      <c r="Q4649" s="6"/>
      <c r="R4649" s="6"/>
      <c r="S4649" s="6"/>
      <c r="T4649" s="6"/>
      <c r="U4649" s="6"/>
      <c r="V4649" s="6"/>
      <c r="W4649" s="6"/>
      <c r="X4649" s="6"/>
      <c r="Y4649" s="6"/>
      <c r="Z4649" s="6"/>
      <c r="AA4649" s="6"/>
      <c r="AB4649" s="6"/>
      <c r="AC4649" s="6"/>
      <c r="AD4649" s="6"/>
      <c r="AE4649" s="6"/>
      <c r="AF4649" s="6"/>
      <c r="AG4649" s="6"/>
      <c r="AH4649" s="6"/>
      <c r="AI4649" s="6"/>
      <c r="AJ4649" s="6"/>
      <c r="AK4649" s="6"/>
      <c r="AL4649" s="6"/>
      <c r="AM4649" s="6"/>
      <c r="AN4649" s="6"/>
      <c r="AO4649" s="6"/>
      <c r="AP4649" s="6"/>
      <c r="AQ4649" s="21"/>
      <c r="AR4649" s="21"/>
      <c r="AS4649" s="21"/>
      <c r="AT4649" s="6"/>
      <c r="AU4649" s="6"/>
      <c r="AV4649" s="6"/>
      <c r="AW4649" s="6"/>
    </row>
    <row r="4650" spans="1:49" x14ac:dyDescent="0.35">
      <c r="A4650" s="20"/>
      <c r="B4650" s="20"/>
      <c r="C4650" s="20"/>
      <c r="D4650" s="20"/>
      <c r="E4650" s="6"/>
      <c r="F4650" s="6"/>
      <c r="G4650" s="6"/>
      <c r="H4650" s="6"/>
      <c r="I4650" s="6"/>
      <c r="J4650" s="6"/>
      <c r="K4650" s="6"/>
      <c r="L4650" s="6"/>
      <c r="M4650" s="6"/>
      <c r="N4650" s="6"/>
      <c r="O4650" s="6"/>
      <c r="P4650" s="6"/>
      <c r="Q4650" s="6"/>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21"/>
      <c r="AR4650" s="21"/>
      <c r="AS4650" s="21"/>
      <c r="AT4650" s="6"/>
      <c r="AU4650" s="6"/>
      <c r="AV4650" s="6"/>
      <c r="AW4650" s="6"/>
    </row>
    <row r="4651" spans="1:49" x14ac:dyDescent="0.35">
      <c r="A4651" s="20"/>
      <c r="B4651" s="20"/>
      <c r="C4651" s="20"/>
      <c r="D4651" s="20"/>
      <c r="E4651" s="6"/>
      <c r="F4651" s="6"/>
      <c r="G4651" s="6"/>
      <c r="H4651" s="6"/>
      <c r="I4651" s="6"/>
      <c r="J4651" s="6"/>
      <c r="K4651" s="6"/>
      <c r="L4651" s="6"/>
      <c r="M4651" s="6"/>
      <c r="N4651" s="6"/>
      <c r="O4651" s="6"/>
      <c r="P4651" s="6"/>
      <c r="Q4651" s="6"/>
      <c r="R4651" s="6"/>
      <c r="S4651" s="6"/>
      <c r="T4651" s="6"/>
      <c r="U4651" s="6"/>
      <c r="V4651" s="6"/>
      <c r="W4651" s="6"/>
      <c r="X4651" s="6"/>
      <c r="Y4651" s="6"/>
      <c r="Z4651" s="6"/>
      <c r="AA4651" s="6"/>
      <c r="AB4651" s="6"/>
      <c r="AC4651" s="6"/>
      <c r="AD4651" s="6"/>
      <c r="AE4651" s="6"/>
      <c r="AF4651" s="6"/>
      <c r="AG4651" s="6"/>
      <c r="AH4651" s="6"/>
      <c r="AI4651" s="6"/>
      <c r="AJ4651" s="6"/>
      <c r="AK4651" s="6"/>
      <c r="AL4651" s="6"/>
      <c r="AM4651" s="6"/>
      <c r="AN4651" s="6"/>
      <c r="AO4651" s="6"/>
      <c r="AP4651" s="6"/>
      <c r="AQ4651" s="21"/>
      <c r="AR4651" s="21"/>
      <c r="AS4651" s="21"/>
      <c r="AT4651" s="6"/>
      <c r="AU4651" s="6"/>
      <c r="AV4651" s="6"/>
      <c r="AW4651" s="6"/>
    </row>
    <row r="4652" spans="1:49" x14ac:dyDescent="0.35">
      <c r="A4652" s="20"/>
      <c r="B4652" s="20"/>
      <c r="C4652" s="20"/>
      <c r="D4652" s="20"/>
      <c r="E4652" s="6"/>
      <c r="F4652" s="6"/>
      <c r="G4652" s="6"/>
      <c r="H4652" s="6"/>
      <c r="I4652" s="6"/>
      <c r="J4652" s="6"/>
      <c r="K4652" s="6"/>
      <c r="L4652" s="6"/>
      <c r="M4652" s="6"/>
      <c r="N4652" s="6"/>
      <c r="O4652" s="6"/>
      <c r="P4652" s="6"/>
      <c r="Q4652" s="6"/>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21"/>
      <c r="AR4652" s="21"/>
      <c r="AS4652" s="21"/>
      <c r="AT4652" s="6"/>
      <c r="AU4652" s="6"/>
      <c r="AV4652" s="6"/>
      <c r="AW4652" s="6"/>
    </row>
    <row r="4653" spans="1:49" x14ac:dyDescent="0.35">
      <c r="A4653" s="20"/>
      <c r="B4653" s="20"/>
      <c r="C4653" s="20"/>
      <c r="D4653" s="20"/>
      <c r="E4653" s="6"/>
      <c r="F4653" s="6"/>
      <c r="G4653" s="6"/>
      <c r="H4653" s="6"/>
      <c r="I4653" s="6"/>
      <c r="J4653" s="6"/>
      <c r="K4653" s="6"/>
      <c r="L4653" s="6"/>
      <c r="M4653" s="6"/>
      <c r="N4653" s="6"/>
      <c r="O4653" s="6"/>
      <c r="P4653" s="6"/>
      <c r="Q4653" s="6"/>
      <c r="R4653" s="6"/>
      <c r="S4653" s="6"/>
      <c r="T4653" s="6"/>
      <c r="U4653" s="6"/>
      <c r="V4653" s="6"/>
      <c r="W4653" s="6"/>
      <c r="X4653" s="6"/>
      <c r="Y4653" s="6"/>
      <c r="Z4653" s="6"/>
      <c r="AA4653" s="6"/>
      <c r="AB4653" s="6"/>
      <c r="AC4653" s="6"/>
      <c r="AD4653" s="6"/>
      <c r="AE4653" s="6"/>
      <c r="AF4653" s="6"/>
      <c r="AG4653" s="6"/>
      <c r="AH4653" s="6"/>
      <c r="AI4653" s="6"/>
      <c r="AJ4653" s="6"/>
      <c r="AK4653" s="6"/>
      <c r="AL4653" s="6"/>
      <c r="AM4653" s="6"/>
      <c r="AN4653" s="6"/>
      <c r="AO4653" s="6"/>
      <c r="AP4653" s="6"/>
      <c r="AQ4653" s="21"/>
      <c r="AR4653" s="21"/>
      <c r="AS4653" s="21"/>
      <c r="AT4653" s="6"/>
      <c r="AU4653" s="6"/>
      <c r="AV4653" s="6"/>
      <c r="AW4653" s="6"/>
    </row>
    <row r="4654" spans="1:49" x14ac:dyDescent="0.35">
      <c r="A4654" s="20"/>
      <c r="B4654" s="20"/>
      <c r="C4654" s="20"/>
      <c r="D4654" s="20"/>
      <c r="E4654" s="6"/>
      <c r="F4654" s="6"/>
      <c r="G4654" s="6"/>
      <c r="H4654" s="6"/>
      <c r="I4654" s="6"/>
      <c r="J4654" s="6"/>
      <c r="K4654" s="6"/>
      <c r="L4654" s="6"/>
      <c r="M4654" s="6"/>
      <c r="N4654" s="6"/>
      <c r="O4654" s="6"/>
      <c r="P4654" s="6"/>
      <c r="Q4654" s="6"/>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21"/>
      <c r="AR4654" s="21"/>
      <c r="AS4654" s="21"/>
      <c r="AT4654" s="6"/>
      <c r="AU4654" s="6"/>
      <c r="AV4654" s="6"/>
      <c r="AW4654" s="6"/>
    </row>
    <row r="4655" spans="1:49" x14ac:dyDescent="0.35">
      <c r="A4655" s="20"/>
      <c r="B4655" s="20"/>
      <c r="C4655" s="20"/>
      <c r="D4655" s="20"/>
      <c r="E4655" s="6"/>
      <c r="F4655" s="6"/>
      <c r="G4655" s="6"/>
      <c r="H4655" s="6"/>
      <c r="I4655" s="6"/>
      <c r="J4655" s="6"/>
      <c r="K4655" s="6"/>
      <c r="L4655" s="6"/>
      <c r="M4655" s="6"/>
      <c r="N4655" s="6"/>
      <c r="O4655" s="6"/>
      <c r="P4655" s="6"/>
      <c r="Q4655" s="6"/>
      <c r="R4655" s="6"/>
      <c r="S4655" s="6"/>
      <c r="T4655" s="6"/>
      <c r="U4655" s="6"/>
      <c r="V4655" s="6"/>
      <c r="W4655" s="6"/>
      <c r="X4655" s="6"/>
      <c r="Y4655" s="6"/>
      <c r="Z4655" s="6"/>
      <c r="AA4655" s="6"/>
      <c r="AB4655" s="6"/>
      <c r="AC4655" s="6"/>
      <c r="AD4655" s="6"/>
      <c r="AE4655" s="6"/>
      <c r="AF4655" s="6"/>
      <c r="AG4655" s="6"/>
      <c r="AH4655" s="6"/>
      <c r="AI4655" s="6"/>
      <c r="AJ4655" s="6"/>
      <c r="AK4655" s="6"/>
      <c r="AL4655" s="6"/>
      <c r="AM4655" s="6"/>
      <c r="AN4655" s="6"/>
      <c r="AO4655" s="6"/>
      <c r="AP4655" s="6"/>
      <c r="AQ4655" s="21"/>
      <c r="AR4655" s="21"/>
      <c r="AS4655" s="21"/>
      <c r="AT4655" s="6"/>
      <c r="AU4655" s="6"/>
      <c r="AV4655" s="6"/>
      <c r="AW4655" s="6"/>
    </row>
    <row r="4656" spans="1:49" x14ac:dyDescent="0.35">
      <c r="A4656" s="20"/>
      <c r="B4656" s="20"/>
      <c r="C4656" s="20"/>
      <c r="D4656" s="20"/>
      <c r="E4656" s="6"/>
      <c r="F4656" s="6"/>
      <c r="G4656" s="6"/>
      <c r="H4656" s="6"/>
      <c r="I4656" s="6"/>
      <c r="J4656" s="6"/>
      <c r="K4656" s="6"/>
      <c r="L4656" s="6"/>
      <c r="M4656" s="6"/>
      <c r="N4656" s="6"/>
      <c r="O4656" s="6"/>
      <c r="P4656" s="6"/>
      <c r="Q4656" s="6"/>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21"/>
      <c r="AR4656" s="21"/>
      <c r="AS4656" s="21"/>
      <c r="AT4656" s="6"/>
      <c r="AU4656" s="6"/>
      <c r="AV4656" s="6"/>
      <c r="AW4656" s="6"/>
    </row>
    <row r="4657" spans="1:49" x14ac:dyDescent="0.35">
      <c r="A4657" s="20"/>
      <c r="B4657" s="20"/>
      <c r="C4657" s="20"/>
      <c r="D4657" s="20"/>
      <c r="E4657" s="6"/>
      <c r="F4657" s="6"/>
      <c r="G4657" s="6"/>
      <c r="H4657" s="6"/>
      <c r="I4657" s="6"/>
      <c r="J4657" s="6"/>
      <c r="K4657" s="6"/>
      <c r="L4657" s="6"/>
      <c r="M4657" s="6"/>
      <c r="N4657" s="6"/>
      <c r="O4657" s="6"/>
      <c r="P4657" s="6"/>
      <c r="Q4657" s="6"/>
      <c r="R4657" s="6"/>
      <c r="S4657" s="6"/>
      <c r="T4657" s="6"/>
      <c r="U4657" s="6"/>
      <c r="V4657" s="6"/>
      <c r="W4657" s="6"/>
      <c r="X4657" s="6"/>
      <c r="Y4657" s="6"/>
      <c r="Z4657" s="6"/>
      <c r="AA4657" s="6"/>
      <c r="AB4657" s="6"/>
      <c r="AC4657" s="6"/>
      <c r="AD4657" s="6"/>
      <c r="AE4657" s="6"/>
      <c r="AF4657" s="6"/>
      <c r="AG4657" s="6"/>
      <c r="AH4657" s="6"/>
      <c r="AI4657" s="6"/>
      <c r="AJ4657" s="6"/>
      <c r="AK4657" s="6"/>
      <c r="AL4657" s="6"/>
      <c r="AM4657" s="6"/>
      <c r="AN4657" s="6"/>
      <c r="AO4657" s="6"/>
      <c r="AP4657" s="6"/>
      <c r="AQ4657" s="21"/>
      <c r="AR4657" s="21"/>
      <c r="AS4657" s="21"/>
      <c r="AT4657" s="6"/>
      <c r="AU4657" s="6"/>
      <c r="AV4657" s="6"/>
      <c r="AW4657" s="6"/>
    </row>
    <row r="4658" spans="1:49" x14ac:dyDescent="0.35">
      <c r="A4658" s="20"/>
      <c r="B4658" s="20"/>
      <c r="C4658" s="20"/>
      <c r="D4658" s="20"/>
      <c r="E4658" s="6"/>
      <c r="F4658" s="6"/>
      <c r="G4658" s="6"/>
      <c r="H4658" s="6"/>
      <c r="I4658" s="6"/>
      <c r="J4658" s="6"/>
      <c r="K4658" s="6"/>
      <c r="L4658" s="6"/>
      <c r="M4658" s="6"/>
      <c r="N4658" s="6"/>
      <c r="O4658" s="6"/>
      <c r="P4658" s="6"/>
      <c r="Q4658" s="6"/>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21"/>
      <c r="AR4658" s="21"/>
      <c r="AS4658" s="21"/>
      <c r="AT4658" s="6"/>
      <c r="AU4658" s="6"/>
      <c r="AV4658" s="6"/>
      <c r="AW4658" s="6"/>
    </row>
    <row r="4659" spans="1:49" x14ac:dyDescent="0.35">
      <c r="A4659" s="20"/>
      <c r="B4659" s="20"/>
      <c r="C4659" s="20"/>
      <c r="D4659" s="20"/>
      <c r="E4659" s="6"/>
      <c r="F4659" s="6"/>
      <c r="G4659" s="6"/>
      <c r="H4659" s="6"/>
      <c r="I4659" s="6"/>
      <c r="J4659" s="6"/>
      <c r="K4659" s="6"/>
      <c r="L4659" s="6"/>
      <c r="M4659" s="6"/>
      <c r="N4659" s="6"/>
      <c r="O4659" s="6"/>
      <c r="P4659" s="6"/>
      <c r="Q4659" s="6"/>
      <c r="R4659" s="6"/>
      <c r="S4659" s="6"/>
      <c r="T4659" s="6"/>
      <c r="U4659" s="6"/>
      <c r="V4659" s="6"/>
      <c r="W4659" s="6"/>
      <c r="X4659" s="6"/>
      <c r="Y4659" s="6"/>
      <c r="Z4659" s="6"/>
      <c r="AA4659" s="6"/>
      <c r="AB4659" s="6"/>
      <c r="AC4659" s="6"/>
      <c r="AD4659" s="6"/>
      <c r="AE4659" s="6"/>
      <c r="AF4659" s="6"/>
      <c r="AG4659" s="6"/>
      <c r="AH4659" s="6"/>
      <c r="AI4659" s="6"/>
      <c r="AJ4659" s="6"/>
      <c r="AK4659" s="6"/>
      <c r="AL4659" s="6"/>
      <c r="AM4659" s="6"/>
      <c r="AN4659" s="6"/>
      <c r="AO4659" s="6"/>
      <c r="AP4659" s="6"/>
      <c r="AQ4659" s="21"/>
      <c r="AR4659" s="21"/>
      <c r="AS4659" s="21"/>
      <c r="AT4659" s="6"/>
      <c r="AU4659" s="6"/>
      <c r="AV4659" s="6"/>
      <c r="AW4659" s="6"/>
    </row>
    <row r="4660" spans="1:49" x14ac:dyDescent="0.35">
      <c r="A4660" s="20"/>
      <c r="B4660" s="20"/>
      <c r="C4660" s="20"/>
      <c r="D4660" s="20"/>
      <c r="E4660" s="6"/>
      <c r="F4660" s="6"/>
      <c r="G4660" s="6"/>
      <c r="H4660" s="6"/>
      <c r="I4660" s="6"/>
      <c r="J4660" s="6"/>
      <c r="K4660" s="6"/>
      <c r="L4660" s="6"/>
      <c r="M4660" s="6"/>
      <c r="N4660" s="6"/>
      <c r="O4660" s="6"/>
      <c r="P4660" s="6"/>
      <c r="Q4660" s="6"/>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21"/>
      <c r="AR4660" s="21"/>
      <c r="AS4660" s="21"/>
      <c r="AT4660" s="6"/>
      <c r="AU4660" s="6"/>
      <c r="AV4660" s="6"/>
      <c r="AW4660" s="6"/>
    </row>
    <row r="4661" spans="1:49" x14ac:dyDescent="0.35">
      <c r="A4661" s="20"/>
      <c r="B4661" s="20"/>
      <c r="C4661" s="20"/>
      <c r="D4661" s="20"/>
      <c r="E4661" s="6"/>
      <c r="F4661" s="6"/>
      <c r="G4661" s="6"/>
      <c r="H4661" s="6"/>
      <c r="I4661" s="6"/>
      <c r="J4661" s="6"/>
      <c r="K4661" s="6"/>
      <c r="L4661" s="6"/>
      <c r="M4661" s="6"/>
      <c r="N4661" s="6"/>
      <c r="O4661" s="6"/>
      <c r="P4661" s="6"/>
      <c r="Q4661" s="6"/>
      <c r="R4661" s="6"/>
      <c r="S4661" s="6"/>
      <c r="T4661" s="6"/>
      <c r="U4661" s="6"/>
      <c r="V4661" s="6"/>
      <c r="W4661" s="6"/>
      <c r="X4661" s="6"/>
      <c r="Y4661" s="6"/>
      <c r="Z4661" s="6"/>
      <c r="AA4661" s="6"/>
      <c r="AB4661" s="6"/>
      <c r="AC4661" s="6"/>
      <c r="AD4661" s="6"/>
      <c r="AE4661" s="6"/>
      <c r="AF4661" s="6"/>
      <c r="AG4661" s="6"/>
      <c r="AH4661" s="6"/>
      <c r="AI4661" s="6"/>
      <c r="AJ4661" s="6"/>
      <c r="AK4661" s="6"/>
      <c r="AL4661" s="6"/>
      <c r="AM4661" s="6"/>
      <c r="AN4661" s="6"/>
      <c r="AO4661" s="6"/>
      <c r="AP4661" s="6"/>
      <c r="AQ4661" s="21"/>
      <c r="AR4661" s="21"/>
      <c r="AS4661" s="21"/>
      <c r="AT4661" s="6"/>
      <c r="AU4661" s="6"/>
      <c r="AV4661" s="6"/>
      <c r="AW4661" s="6"/>
    </row>
    <row r="4662" spans="1:49" x14ac:dyDescent="0.35">
      <c r="A4662" s="20"/>
      <c r="B4662" s="20"/>
      <c r="C4662" s="20"/>
      <c r="D4662" s="20"/>
      <c r="E4662" s="6"/>
      <c r="F4662" s="6"/>
      <c r="G4662" s="6"/>
      <c r="H4662" s="6"/>
      <c r="I4662" s="6"/>
      <c r="J4662" s="6"/>
      <c r="K4662" s="6"/>
      <c r="L4662" s="6"/>
      <c r="M4662" s="6"/>
      <c r="N4662" s="6"/>
      <c r="O4662" s="6"/>
      <c r="P4662" s="6"/>
      <c r="Q4662" s="6"/>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21"/>
      <c r="AR4662" s="21"/>
      <c r="AS4662" s="21"/>
      <c r="AT4662" s="6"/>
      <c r="AU4662" s="6"/>
      <c r="AV4662" s="6"/>
      <c r="AW4662" s="6"/>
    </row>
    <row r="4663" spans="1:49" x14ac:dyDescent="0.35">
      <c r="A4663" s="20"/>
      <c r="B4663" s="20"/>
      <c r="C4663" s="20"/>
      <c r="D4663" s="20"/>
      <c r="E4663" s="6"/>
      <c r="F4663" s="6"/>
      <c r="G4663" s="6"/>
      <c r="H4663" s="6"/>
      <c r="I4663" s="6"/>
      <c r="J4663" s="6"/>
      <c r="K4663" s="6"/>
      <c r="L4663" s="6"/>
      <c r="M4663" s="6"/>
      <c r="N4663" s="6"/>
      <c r="O4663" s="6"/>
      <c r="P4663" s="6"/>
      <c r="Q4663" s="6"/>
      <c r="R4663" s="6"/>
      <c r="S4663" s="6"/>
      <c r="T4663" s="6"/>
      <c r="U4663" s="6"/>
      <c r="V4663" s="6"/>
      <c r="W4663" s="6"/>
      <c r="X4663" s="6"/>
      <c r="Y4663" s="6"/>
      <c r="Z4663" s="6"/>
      <c r="AA4663" s="6"/>
      <c r="AB4663" s="6"/>
      <c r="AC4663" s="6"/>
      <c r="AD4663" s="6"/>
      <c r="AE4663" s="6"/>
      <c r="AF4663" s="6"/>
      <c r="AG4663" s="6"/>
      <c r="AH4663" s="6"/>
      <c r="AI4663" s="6"/>
      <c r="AJ4663" s="6"/>
      <c r="AK4663" s="6"/>
      <c r="AL4663" s="6"/>
      <c r="AM4663" s="6"/>
      <c r="AN4663" s="6"/>
      <c r="AO4663" s="6"/>
      <c r="AP4663" s="6"/>
      <c r="AQ4663" s="21"/>
      <c r="AR4663" s="21"/>
      <c r="AS4663" s="21"/>
      <c r="AT4663" s="6"/>
      <c r="AU4663" s="6"/>
      <c r="AV4663" s="6"/>
      <c r="AW4663" s="6"/>
    </row>
    <row r="4664" spans="1:49" x14ac:dyDescent="0.35">
      <c r="A4664" s="20"/>
      <c r="B4664" s="20"/>
      <c r="C4664" s="20"/>
      <c r="D4664" s="20"/>
      <c r="E4664" s="6"/>
      <c r="F4664" s="6"/>
      <c r="G4664" s="6"/>
      <c r="H4664" s="6"/>
      <c r="I4664" s="6"/>
      <c r="J4664" s="6"/>
      <c r="K4664" s="6"/>
      <c r="L4664" s="6"/>
      <c r="M4664" s="6"/>
      <c r="N4664" s="6"/>
      <c r="O4664" s="6"/>
      <c r="P4664" s="6"/>
      <c r="Q4664" s="6"/>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21"/>
      <c r="AR4664" s="21"/>
      <c r="AS4664" s="21"/>
      <c r="AT4664" s="6"/>
      <c r="AU4664" s="6"/>
      <c r="AV4664" s="6"/>
      <c r="AW4664" s="6"/>
    </row>
    <row r="4665" spans="1:49" x14ac:dyDescent="0.35">
      <c r="A4665" s="20"/>
      <c r="B4665" s="20"/>
      <c r="C4665" s="20"/>
      <c r="D4665" s="20"/>
      <c r="E4665" s="6"/>
      <c r="F4665" s="6"/>
      <c r="G4665" s="6"/>
      <c r="H4665" s="6"/>
      <c r="I4665" s="6"/>
      <c r="J4665" s="6"/>
      <c r="K4665" s="6"/>
      <c r="L4665" s="6"/>
      <c r="M4665" s="6"/>
      <c r="N4665" s="6"/>
      <c r="O4665" s="6"/>
      <c r="P4665" s="6"/>
      <c r="Q4665" s="6"/>
      <c r="R4665" s="6"/>
      <c r="S4665" s="6"/>
      <c r="T4665" s="6"/>
      <c r="U4665" s="6"/>
      <c r="V4665" s="6"/>
      <c r="W4665" s="6"/>
      <c r="X4665" s="6"/>
      <c r="Y4665" s="6"/>
      <c r="Z4665" s="6"/>
      <c r="AA4665" s="6"/>
      <c r="AB4665" s="6"/>
      <c r="AC4665" s="6"/>
      <c r="AD4665" s="6"/>
      <c r="AE4665" s="6"/>
      <c r="AF4665" s="6"/>
      <c r="AG4665" s="6"/>
      <c r="AH4665" s="6"/>
      <c r="AI4665" s="6"/>
      <c r="AJ4665" s="6"/>
      <c r="AK4665" s="6"/>
      <c r="AL4665" s="6"/>
      <c r="AM4665" s="6"/>
      <c r="AN4665" s="6"/>
      <c r="AO4665" s="6"/>
      <c r="AP4665" s="6"/>
      <c r="AQ4665" s="21"/>
      <c r="AR4665" s="21"/>
      <c r="AS4665" s="21"/>
      <c r="AT4665" s="6"/>
      <c r="AU4665" s="6"/>
      <c r="AV4665" s="6"/>
      <c r="AW4665" s="6"/>
    </row>
    <row r="4666" spans="1:49" x14ac:dyDescent="0.35">
      <c r="A4666" s="20"/>
      <c r="B4666" s="20"/>
      <c r="C4666" s="20"/>
      <c r="D4666" s="20"/>
      <c r="E4666" s="6"/>
      <c r="F4666" s="6"/>
      <c r="G4666" s="6"/>
      <c r="H4666" s="6"/>
      <c r="I4666" s="6"/>
      <c r="J4666" s="6"/>
      <c r="K4666" s="6"/>
      <c r="L4666" s="6"/>
      <c r="M4666" s="6"/>
      <c r="N4666" s="6"/>
      <c r="O4666" s="6"/>
      <c r="P4666" s="6"/>
      <c r="Q4666" s="6"/>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21"/>
      <c r="AR4666" s="21"/>
      <c r="AS4666" s="21"/>
      <c r="AT4666" s="6"/>
      <c r="AU4666" s="6"/>
      <c r="AV4666" s="6"/>
      <c r="AW4666" s="6"/>
    </row>
    <row r="4667" spans="1:49" x14ac:dyDescent="0.35">
      <c r="A4667" s="20"/>
      <c r="B4667" s="20"/>
      <c r="C4667" s="20"/>
      <c r="D4667" s="20"/>
      <c r="E4667" s="6"/>
      <c r="F4667" s="6"/>
      <c r="G4667" s="6"/>
      <c r="H4667" s="6"/>
      <c r="I4667" s="6"/>
      <c r="J4667" s="6"/>
      <c r="K4667" s="6"/>
      <c r="L4667" s="6"/>
      <c r="M4667" s="6"/>
      <c r="N4667" s="6"/>
      <c r="O4667" s="6"/>
      <c r="P4667" s="6"/>
      <c r="Q4667" s="6"/>
      <c r="R4667" s="6"/>
      <c r="S4667" s="6"/>
      <c r="T4667" s="6"/>
      <c r="U4667" s="6"/>
      <c r="V4667" s="6"/>
      <c r="W4667" s="6"/>
      <c r="X4667" s="6"/>
      <c r="Y4667" s="6"/>
      <c r="Z4667" s="6"/>
      <c r="AA4667" s="6"/>
      <c r="AB4667" s="6"/>
      <c r="AC4667" s="6"/>
      <c r="AD4667" s="6"/>
      <c r="AE4667" s="6"/>
      <c r="AF4667" s="6"/>
      <c r="AG4667" s="6"/>
      <c r="AH4667" s="6"/>
      <c r="AI4667" s="6"/>
      <c r="AJ4667" s="6"/>
      <c r="AK4667" s="6"/>
      <c r="AL4667" s="6"/>
      <c r="AM4667" s="6"/>
      <c r="AN4667" s="6"/>
      <c r="AO4667" s="6"/>
      <c r="AP4667" s="6"/>
      <c r="AQ4667" s="21"/>
      <c r="AR4667" s="21"/>
      <c r="AS4667" s="21"/>
      <c r="AT4667" s="6"/>
      <c r="AU4667" s="6"/>
      <c r="AV4667" s="6"/>
      <c r="AW4667" s="6"/>
    </row>
    <row r="4668" spans="1:49" x14ac:dyDescent="0.35">
      <c r="A4668" s="20"/>
      <c r="B4668" s="20"/>
      <c r="C4668" s="20"/>
      <c r="D4668" s="20"/>
      <c r="E4668" s="6"/>
      <c r="F4668" s="6"/>
      <c r="G4668" s="6"/>
      <c r="H4668" s="6"/>
      <c r="I4668" s="6"/>
      <c r="J4668" s="6"/>
      <c r="K4668" s="6"/>
      <c r="L4668" s="6"/>
      <c r="M4668" s="6"/>
      <c r="N4668" s="6"/>
      <c r="O4668" s="6"/>
      <c r="P4668" s="6"/>
      <c r="Q4668" s="6"/>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21"/>
      <c r="AR4668" s="21"/>
      <c r="AS4668" s="21"/>
      <c r="AT4668" s="6"/>
      <c r="AU4668" s="6"/>
      <c r="AV4668" s="6"/>
      <c r="AW4668" s="6"/>
    </row>
    <row r="4669" spans="1:49" x14ac:dyDescent="0.35">
      <c r="A4669" s="20"/>
      <c r="B4669" s="20"/>
      <c r="C4669" s="20"/>
      <c r="D4669" s="20"/>
      <c r="E4669" s="6"/>
      <c r="F4669" s="6"/>
      <c r="G4669" s="6"/>
      <c r="H4669" s="6"/>
      <c r="I4669" s="6"/>
      <c r="J4669" s="6"/>
      <c r="K4669" s="6"/>
      <c r="L4669" s="6"/>
      <c r="M4669" s="6"/>
      <c r="N4669" s="6"/>
      <c r="O4669" s="6"/>
      <c r="P4669" s="6"/>
      <c r="Q4669" s="6"/>
      <c r="R4669" s="6"/>
      <c r="S4669" s="6"/>
      <c r="T4669" s="6"/>
      <c r="U4669" s="6"/>
      <c r="V4669" s="6"/>
      <c r="W4669" s="6"/>
      <c r="X4669" s="6"/>
      <c r="Y4669" s="6"/>
      <c r="Z4669" s="6"/>
      <c r="AA4669" s="6"/>
      <c r="AB4669" s="6"/>
      <c r="AC4669" s="6"/>
      <c r="AD4669" s="6"/>
      <c r="AE4669" s="6"/>
      <c r="AF4669" s="6"/>
      <c r="AG4669" s="6"/>
      <c r="AH4669" s="6"/>
      <c r="AI4669" s="6"/>
      <c r="AJ4669" s="6"/>
      <c r="AK4669" s="6"/>
      <c r="AL4669" s="6"/>
      <c r="AM4669" s="6"/>
      <c r="AN4669" s="6"/>
      <c r="AO4669" s="6"/>
      <c r="AP4669" s="6"/>
      <c r="AQ4669" s="21"/>
      <c r="AR4669" s="21"/>
      <c r="AS4669" s="21"/>
      <c r="AT4669" s="6"/>
      <c r="AU4669" s="6"/>
      <c r="AV4669" s="6"/>
      <c r="AW4669" s="6"/>
    </row>
    <row r="4670" spans="1:49" x14ac:dyDescent="0.35">
      <c r="A4670" s="20"/>
      <c r="B4670" s="20"/>
      <c r="C4670" s="20"/>
      <c r="D4670" s="20"/>
      <c r="E4670" s="6"/>
      <c r="F4670" s="6"/>
      <c r="G4670" s="6"/>
      <c r="H4670" s="6"/>
      <c r="I4670" s="6"/>
      <c r="J4670" s="6"/>
      <c r="K4670" s="6"/>
      <c r="L4670" s="6"/>
      <c r="M4670" s="6"/>
      <c r="N4670" s="6"/>
      <c r="O4670" s="6"/>
      <c r="P4670" s="6"/>
      <c r="Q4670" s="6"/>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21"/>
      <c r="AR4670" s="21"/>
      <c r="AS4670" s="21"/>
      <c r="AT4670" s="6"/>
      <c r="AU4670" s="6"/>
      <c r="AV4670" s="6"/>
      <c r="AW4670" s="6"/>
    </row>
    <row r="4671" spans="1:49" x14ac:dyDescent="0.35">
      <c r="A4671" s="20"/>
      <c r="B4671" s="20"/>
      <c r="C4671" s="20"/>
      <c r="D4671" s="20"/>
      <c r="E4671" s="6"/>
      <c r="F4671" s="6"/>
      <c r="G4671" s="6"/>
      <c r="H4671" s="6"/>
      <c r="I4671" s="6"/>
      <c r="J4671" s="6"/>
      <c r="K4671" s="6"/>
      <c r="L4671" s="6"/>
      <c r="M4671" s="6"/>
      <c r="N4671" s="6"/>
      <c r="O4671" s="6"/>
      <c r="P4671" s="6"/>
      <c r="Q4671" s="6"/>
      <c r="R4671" s="6"/>
      <c r="S4671" s="6"/>
      <c r="T4671" s="6"/>
      <c r="U4671" s="6"/>
      <c r="V4671" s="6"/>
      <c r="W4671" s="6"/>
      <c r="X4671" s="6"/>
      <c r="Y4671" s="6"/>
      <c r="Z4671" s="6"/>
      <c r="AA4671" s="6"/>
      <c r="AB4671" s="6"/>
      <c r="AC4671" s="6"/>
      <c r="AD4671" s="6"/>
      <c r="AE4671" s="6"/>
      <c r="AF4671" s="6"/>
      <c r="AG4671" s="6"/>
      <c r="AH4671" s="6"/>
      <c r="AI4671" s="6"/>
      <c r="AJ4671" s="6"/>
      <c r="AK4671" s="6"/>
      <c r="AL4671" s="6"/>
      <c r="AM4671" s="6"/>
      <c r="AN4671" s="6"/>
      <c r="AO4671" s="6"/>
      <c r="AP4671" s="6"/>
      <c r="AQ4671" s="21"/>
      <c r="AR4671" s="21"/>
      <c r="AS4671" s="21"/>
      <c r="AT4671" s="6"/>
      <c r="AU4671" s="6"/>
      <c r="AV4671" s="6"/>
      <c r="AW4671" s="6"/>
    </row>
    <row r="4672" spans="1:49" x14ac:dyDescent="0.35">
      <c r="A4672" s="20"/>
      <c r="B4672" s="20"/>
      <c r="C4672" s="20"/>
      <c r="D4672" s="20"/>
      <c r="E4672" s="6"/>
      <c r="F4672" s="6"/>
      <c r="G4672" s="6"/>
      <c r="H4672" s="6"/>
      <c r="I4672" s="6"/>
      <c r="J4672" s="6"/>
      <c r="K4672" s="6"/>
      <c r="L4672" s="6"/>
      <c r="M4672" s="6"/>
      <c r="N4672" s="6"/>
      <c r="O4672" s="6"/>
      <c r="P4672" s="6"/>
      <c r="Q4672" s="6"/>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21"/>
      <c r="AR4672" s="21"/>
      <c r="AS4672" s="21"/>
      <c r="AT4672" s="6"/>
      <c r="AU4672" s="6"/>
      <c r="AV4672" s="6"/>
      <c r="AW4672" s="6"/>
    </row>
    <row r="4673" spans="1:49" x14ac:dyDescent="0.35">
      <c r="A4673" s="20"/>
      <c r="B4673" s="20"/>
      <c r="C4673" s="20"/>
      <c r="D4673" s="20"/>
      <c r="E4673" s="6"/>
      <c r="F4673" s="6"/>
      <c r="G4673" s="6"/>
      <c r="H4673" s="6"/>
      <c r="I4673" s="6"/>
      <c r="J4673" s="6"/>
      <c r="K4673" s="6"/>
      <c r="L4673" s="6"/>
      <c r="M4673" s="6"/>
      <c r="N4673" s="6"/>
      <c r="O4673" s="6"/>
      <c r="P4673" s="6"/>
      <c r="Q4673" s="6"/>
      <c r="R4673" s="6"/>
      <c r="S4673" s="6"/>
      <c r="T4673" s="6"/>
      <c r="U4673" s="6"/>
      <c r="V4673" s="6"/>
      <c r="W4673" s="6"/>
      <c r="X4673" s="6"/>
      <c r="Y4673" s="6"/>
      <c r="Z4673" s="6"/>
      <c r="AA4673" s="6"/>
      <c r="AB4673" s="6"/>
      <c r="AC4673" s="6"/>
      <c r="AD4673" s="6"/>
      <c r="AE4673" s="6"/>
      <c r="AF4673" s="6"/>
      <c r="AG4673" s="6"/>
      <c r="AH4673" s="6"/>
      <c r="AI4673" s="6"/>
      <c r="AJ4673" s="6"/>
      <c r="AK4673" s="6"/>
      <c r="AL4673" s="6"/>
      <c r="AM4673" s="6"/>
      <c r="AN4673" s="6"/>
      <c r="AO4673" s="6"/>
      <c r="AP4673" s="6"/>
      <c r="AQ4673" s="21"/>
      <c r="AR4673" s="21"/>
      <c r="AS4673" s="21"/>
      <c r="AT4673" s="6"/>
      <c r="AU4673" s="6"/>
      <c r="AV4673" s="6"/>
      <c r="AW4673" s="6"/>
    </row>
    <row r="4674" spans="1:49" x14ac:dyDescent="0.35">
      <c r="A4674" s="20"/>
      <c r="B4674" s="20"/>
      <c r="C4674" s="20"/>
      <c r="D4674" s="20"/>
      <c r="E4674" s="6"/>
      <c r="F4674" s="6"/>
      <c r="G4674" s="6"/>
      <c r="H4674" s="6"/>
      <c r="I4674" s="6"/>
      <c r="J4674" s="6"/>
      <c r="K4674" s="6"/>
      <c r="L4674" s="6"/>
      <c r="M4674" s="6"/>
      <c r="N4674" s="6"/>
      <c r="O4674" s="6"/>
      <c r="P4674" s="6"/>
      <c r="Q4674" s="6"/>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21"/>
      <c r="AR4674" s="21"/>
      <c r="AS4674" s="21"/>
      <c r="AT4674" s="6"/>
      <c r="AU4674" s="6"/>
      <c r="AV4674" s="6"/>
      <c r="AW4674" s="6"/>
    </row>
    <row r="4675" spans="1:49" x14ac:dyDescent="0.35">
      <c r="A4675" s="20"/>
      <c r="B4675" s="20"/>
      <c r="C4675" s="20"/>
      <c r="D4675" s="20"/>
      <c r="E4675" s="6"/>
      <c r="F4675" s="6"/>
      <c r="G4675" s="6"/>
      <c r="H4675" s="6"/>
      <c r="I4675" s="6"/>
      <c r="J4675" s="6"/>
      <c r="K4675" s="6"/>
      <c r="L4675" s="6"/>
      <c r="M4675" s="6"/>
      <c r="N4675" s="6"/>
      <c r="O4675" s="6"/>
      <c r="P4675" s="6"/>
      <c r="Q4675" s="6"/>
      <c r="R4675" s="6"/>
      <c r="S4675" s="6"/>
      <c r="T4675" s="6"/>
      <c r="U4675" s="6"/>
      <c r="V4675" s="6"/>
      <c r="W4675" s="6"/>
      <c r="X4675" s="6"/>
      <c r="Y4675" s="6"/>
      <c r="Z4675" s="6"/>
      <c r="AA4675" s="6"/>
      <c r="AB4675" s="6"/>
      <c r="AC4675" s="6"/>
      <c r="AD4675" s="6"/>
      <c r="AE4675" s="6"/>
      <c r="AF4675" s="6"/>
      <c r="AG4675" s="6"/>
      <c r="AH4675" s="6"/>
      <c r="AI4675" s="6"/>
      <c r="AJ4675" s="6"/>
      <c r="AK4675" s="6"/>
      <c r="AL4675" s="6"/>
      <c r="AM4675" s="6"/>
      <c r="AN4675" s="6"/>
      <c r="AO4675" s="6"/>
      <c r="AP4675" s="6"/>
      <c r="AQ4675" s="21"/>
      <c r="AR4675" s="21"/>
      <c r="AS4675" s="21"/>
      <c r="AT4675" s="6"/>
      <c r="AU4675" s="6"/>
      <c r="AV4675" s="6"/>
      <c r="AW4675" s="6"/>
    </row>
    <row r="4676" spans="1:49" x14ac:dyDescent="0.35">
      <c r="A4676" s="20"/>
      <c r="B4676" s="20"/>
      <c r="C4676" s="20"/>
      <c r="D4676" s="20"/>
      <c r="E4676" s="6"/>
      <c r="F4676" s="6"/>
      <c r="G4676" s="6"/>
      <c r="H4676" s="6"/>
      <c r="I4676" s="6"/>
      <c r="J4676" s="6"/>
      <c r="K4676" s="6"/>
      <c r="L4676" s="6"/>
      <c r="M4676" s="6"/>
      <c r="N4676" s="6"/>
      <c r="O4676" s="6"/>
      <c r="P4676" s="6"/>
      <c r="Q4676" s="6"/>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21"/>
      <c r="AR4676" s="21"/>
      <c r="AS4676" s="21"/>
      <c r="AT4676" s="6"/>
      <c r="AU4676" s="6"/>
      <c r="AV4676" s="6"/>
      <c r="AW4676" s="6"/>
    </row>
    <row r="4677" spans="1:49" x14ac:dyDescent="0.35">
      <c r="A4677" s="20"/>
      <c r="B4677" s="20"/>
      <c r="C4677" s="20"/>
      <c r="D4677" s="20"/>
      <c r="E4677" s="6"/>
      <c r="F4677" s="6"/>
      <c r="G4677" s="6"/>
      <c r="H4677" s="6"/>
      <c r="I4677" s="6"/>
      <c r="J4677" s="6"/>
      <c r="K4677" s="6"/>
      <c r="L4677" s="6"/>
      <c r="M4677" s="6"/>
      <c r="N4677" s="6"/>
      <c r="O4677" s="6"/>
      <c r="P4677" s="6"/>
      <c r="Q4677" s="6"/>
      <c r="R4677" s="6"/>
      <c r="S4677" s="6"/>
      <c r="T4677" s="6"/>
      <c r="U4677" s="6"/>
      <c r="V4677" s="6"/>
      <c r="W4677" s="6"/>
      <c r="X4677" s="6"/>
      <c r="Y4677" s="6"/>
      <c r="Z4677" s="6"/>
      <c r="AA4677" s="6"/>
      <c r="AB4677" s="6"/>
      <c r="AC4677" s="6"/>
      <c r="AD4677" s="6"/>
      <c r="AE4677" s="6"/>
      <c r="AF4677" s="6"/>
      <c r="AG4677" s="6"/>
      <c r="AH4677" s="6"/>
      <c r="AI4677" s="6"/>
      <c r="AJ4677" s="6"/>
      <c r="AK4677" s="6"/>
      <c r="AL4677" s="6"/>
      <c r="AM4677" s="6"/>
      <c r="AN4677" s="6"/>
      <c r="AO4677" s="6"/>
      <c r="AP4677" s="6"/>
      <c r="AQ4677" s="21"/>
      <c r="AR4677" s="21"/>
      <c r="AS4677" s="21"/>
      <c r="AT4677" s="6"/>
      <c r="AU4677" s="6"/>
      <c r="AV4677" s="6"/>
      <c r="AW4677" s="6"/>
    </row>
    <row r="4678" spans="1:49" x14ac:dyDescent="0.35">
      <c r="A4678" s="20"/>
      <c r="B4678" s="20"/>
      <c r="C4678" s="20"/>
      <c r="D4678" s="20"/>
      <c r="E4678" s="6"/>
      <c r="F4678" s="6"/>
      <c r="G4678" s="6"/>
      <c r="H4678" s="6"/>
      <c r="I4678" s="6"/>
      <c r="J4678" s="6"/>
      <c r="K4678" s="6"/>
      <c r="L4678" s="6"/>
      <c r="M4678" s="6"/>
      <c r="N4678" s="6"/>
      <c r="O4678" s="6"/>
      <c r="P4678" s="6"/>
      <c r="Q4678" s="6"/>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21"/>
      <c r="AR4678" s="21"/>
      <c r="AS4678" s="21"/>
      <c r="AT4678" s="6"/>
      <c r="AU4678" s="6"/>
      <c r="AV4678" s="6"/>
      <c r="AW4678" s="6"/>
    </row>
    <row r="4679" spans="1:49" x14ac:dyDescent="0.35">
      <c r="A4679" s="20"/>
      <c r="B4679" s="20"/>
      <c r="C4679" s="20"/>
      <c r="D4679" s="20"/>
      <c r="E4679" s="6"/>
      <c r="F4679" s="6"/>
      <c r="G4679" s="6"/>
      <c r="H4679" s="6"/>
      <c r="I4679" s="6"/>
      <c r="J4679" s="6"/>
      <c r="K4679" s="6"/>
      <c r="L4679" s="6"/>
      <c r="M4679" s="6"/>
      <c r="N4679" s="6"/>
      <c r="O4679" s="6"/>
      <c r="P4679" s="6"/>
      <c r="Q4679" s="6"/>
      <c r="R4679" s="6"/>
      <c r="S4679" s="6"/>
      <c r="T4679" s="6"/>
      <c r="U4679" s="6"/>
      <c r="V4679" s="6"/>
      <c r="W4679" s="6"/>
      <c r="X4679" s="6"/>
      <c r="Y4679" s="6"/>
      <c r="Z4679" s="6"/>
      <c r="AA4679" s="6"/>
      <c r="AB4679" s="6"/>
      <c r="AC4679" s="6"/>
      <c r="AD4679" s="6"/>
      <c r="AE4679" s="6"/>
      <c r="AF4679" s="6"/>
      <c r="AG4679" s="6"/>
      <c r="AH4679" s="6"/>
      <c r="AI4679" s="6"/>
      <c r="AJ4679" s="6"/>
      <c r="AK4679" s="6"/>
      <c r="AL4679" s="6"/>
      <c r="AM4679" s="6"/>
      <c r="AN4679" s="6"/>
      <c r="AO4679" s="6"/>
      <c r="AP4679" s="6"/>
      <c r="AQ4679" s="21"/>
      <c r="AR4679" s="21"/>
      <c r="AS4679" s="21"/>
      <c r="AT4679" s="6"/>
      <c r="AU4679" s="6"/>
      <c r="AV4679" s="6"/>
      <c r="AW4679" s="6"/>
    </row>
    <row r="4680" spans="1:49" x14ac:dyDescent="0.35">
      <c r="A4680" s="20"/>
      <c r="B4680" s="20"/>
      <c r="C4680" s="20"/>
      <c r="D4680" s="20"/>
      <c r="E4680" s="6"/>
      <c r="F4680" s="6"/>
      <c r="G4680" s="6"/>
      <c r="H4680" s="6"/>
      <c r="I4680" s="6"/>
      <c r="J4680" s="6"/>
      <c r="K4680" s="6"/>
      <c r="L4680" s="6"/>
      <c r="M4680" s="6"/>
      <c r="N4680" s="6"/>
      <c r="O4680" s="6"/>
      <c r="P4680" s="6"/>
      <c r="Q4680" s="6"/>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21"/>
      <c r="AR4680" s="21"/>
      <c r="AS4680" s="21"/>
      <c r="AT4680" s="6"/>
      <c r="AU4680" s="6"/>
      <c r="AV4680" s="6"/>
      <c r="AW4680" s="6"/>
    </row>
    <row r="4681" spans="1:49" x14ac:dyDescent="0.35">
      <c r="A4681" s="20"/>
      <c r="B4681" s="20"/>
      <c r="C4681" s="20"/>
      <c r="D4681" s="20"/>
      <c r="E4681" s="6"/>
      <c r="F4681" s="6"/>
      <c r="G4681" s="6"/>
      <c r="H4681" s="6"/>
      <c r="I4681" s="6"/>
      <c r="J4681" s="6"/>
      <c r="K4681" s="6"/>
      <c r="L4681" s="6"/>
      <c r="M4681" s="6"/>
      <c r="N4681" s="6"/>
      <c r="O4681" s="6"/>
      <c r="P4681" s="6"/>
      <c r="Q4681" s="6"/>
      <c r="R4681" s="6"/>
      <c r="S4681" s="6"/>
      <c r="T4681" s="6"/>
      <c r="U4681" s="6"/>
      <c r="V4681" s="6"/>
      <c r="W4681" s="6"/>
      <c r="X4681" s="6"/>
      <c r="Y4681" s="6"/>
      <c r="Z4681" s="6"/>
      <c r="AA4681" s="6"/>
      <c r="AB4681" s="6"/>
      <c r="AC4681" s="6"/>
      <c r="AD4681" s="6"/>
      <c r="AE4681" s="6"/>
      <c r="AF4681" s="6"/>
      <c r="AG4681" s="6"/>
      <c r="AH4681" s="6"/>
      <c r="AI4681" s="6"/>
      <c r="AJ4681" s="6"/>
      <c r="AK4681" s="6"/>
      <c r="AL4681" s="6"/>
      <c r="AM4681" s="6"/>
      <c r="AN4681" s="6"/>
      <c r="AO4681" s="6"/>
      <c r="AP4681" s="6"/>
      <c r="AQ4681" s="21"/>
      <c r="AR4681" s="21"/>
      <c r="AS4681" s="21"/>
      <c r="AT4681" s="6"/>
      <c r="AU4681" s="6"/>
      <c r="AV4681" s="6"/>
      <c r="AW4681" s="6"/>
    </row>
    <row r="4682" spans="1:49" x14ac:dyDescent="0.35">
      <c r="A4682" s="20"/>
      <c r="B4682" s="20"/>
      <c r="C4682" s="20"/>
      <c r="D4682" s="20"/>
      <c r="E4682" s="6"/>
      <c r="F4682" s="6"/>
      <c r="G4682" s="6"/>
      <c r="H4682" s="6"/>
      <c r="I4682" s="6"/>
      <c r="J4682" s="6"/>
      <c r="K4682" s="6"/>
      <c r="L4682" s="6"/>
      <c r="M4682" s="6"/>
      <c r="N4682" s="6"/>
      <c r="O4682" s="6"/>
      <c r="P4682" s="6"/>
      <c r="Q4682" s="6"/>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21"/>
      <c r="AR4682" s="21"/>
      <c r="AS4682" s="21"/>
      <c r="AT4682" s="6"/>
      <c r="AU4682" s="6"/>
      <c r="AV4682" s="6"/>
      <c r="AW4682" s="6"/>
    </row>
    <row r="4683" spans="1:49" x14ac:dyDescent="0.35">
      <c r="A4683" s="20"/>
      <c r="B4683" s="20"/>
      <c r="C4683" s="20"/>
      <c r="D4683" s="20"/>
      <c r="E4683" s="6"/>
      <c r="F4683" s="6"/>
      <c r="G4683" s="6"/>
      <c r="H4683" s="6"/>
      <c r="I4683" s="6"/>
      <c r="J4683" s="6"/>
      <c r="K4683" s="6"/>
      <c r="L4683" s="6"/>
      <c r="M4683" s="6"/>
      <c r="N4683" s="6"/>
      <c r="O4683" s="6"/>
      <c r="P4683" s="6"/>
      <c r="Q4683" s="6"/>
      <c r="R4683" s="6"/>
      <c r="S4683" s="6"/>
      <c r="T4683" s="6"/>
      <c r="U4683" s="6"/>
      <c r="V4683" s="6"/>
      <c r="W4683" s="6"/>
      <c r="X4683" s="6"/>
      <c r="Y4683" s="6"/>
      <c r="Z4683" s="6"/>
      <c r="AA4683" s="6"/>
      <c r="AB4683" s="6"/>
      <c r="AC4683" s="6"/>
      <c r="AD4683" s="6"/>
      <c r="AE4683" s="6"/>
      <c r="AF4683" s="6"/>
      <c r="AG4683" s="6"/>
      <c r="AH4683" s="6"/>
      <c r="AI4683" s="6"/>
      <c r="AJ4683" s="6"/>
      <c r="AK4683" s="6"/>
      <c r="AL4683" s="6"/>
      <c r="AM4683" s="6"/>
      <c r="AN4683" s="6"/>
      <c r="AO4683" s="6"/>
      <c r="AP4683" s="6"/>
      <c r="AQ4683" s="21"/>
      <c r="AR4683" s="21"/>
      <c r="AS4683" s="21"/>
      <c r="AT4683" s="6"/>
      <c r="AU4683" s="6"/>
      <c r="AV4683" s="6"/>
      <c r="AW4683" s="6"/>
    </row>
    <row r="4684" spans="1:49" x14ac:dyDescent="0.35">
      <c r="A4684" s="20"/>
      <c r="B4684" s="20"/>
      <c r="C4684" s="20"/>
      <c r="D4684" s="20"/>
      <c r="E4684" s="6"/>
      <c r="F4684" s="6"/>
      <c r="G4684" s="6"/>
      <c r="H4684" s="6"/>
      <c r="I4684" s="6"/>
      <c r="J4684" s="6"/>
      <c r="K4684" s="6"/>
      <c r="L4684" s="6"/>
      <c r="M4684" s="6"/>
      <c r="N4684" s="6"/>
      <c r="O4684" s="6"/>
      <c r="P4684" s="6"/>
      <c r="Q4684" s="6"/>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21"/>
      <c r="AR4684" s="21"/>
      <c r="AS4684" s="21"/>
      <c r="AT4684" s="6"/>
      <c r="AU4684" s="6"/>
      <c r="AV4684" s="6"/>
      <c r="AW4684" s="6"/>
    </row>
    <row r="4685" spans="1:49" x14ac:dyDescent="0.35">
      <c r="A4685" s="20"/>
      <c r="B4685" s="20"/>
      <c r="C4685" s="20"/>
      <c r="D4685" s="20"/>
      <c r="E4685" s="6"/>
      <c r="F4685" s="6"/>
      <c r="G4685" s="6"/>
      <c r="H4685" s="6"/>
      <c r="I4685" s="6"/>
      <c r="J4685" s="6"/>
      <c r="K4685" s="6"/>
      <c r="L4685" s="6"/>
      <c r="M4685" s="6"/>
      <c r="N4685" s="6"/>
      <c r="O4685" s="6"/>
      <c r="P4685" s="6"/>
      <c r="Q4685" s="6"/>
      <c r="R4685" s="6"/>
      <c r="S4685" s="6"/>
      <c r="T4685" s="6"/>
      <c r="U4685" s="6"/>
      <c r="V4685" s="6"/>
      <c r="W4685" s="6"/>
      <c r="X4685" s="6"/>
      <c r="Y4685" s="6"/>
      <c r="Z4685" s="6"/>
      <c r="AA4685" s="6"/>
      <c r="AB4685" s="6"/>
      <c r="AC4685" s="6"/>
      <c r="AD4685" s="6"/>
      <c r="AE4685" s="6"/>
      <c r="AF4685" s="6"/>
      <c r="AG4685" s="6"/>
      <c r="AH4685" s="6"/>
      <c r="AI4685" s="6"/>
      <c r="AJ4685" s="6"/>
      <c r="AK4685" s="6"/>
      <c r="AL4685" s="6"/>
      <c r="AM4685" s="6"/>
      <c r="AN4685" s="6"/>
      <c r="AO4685" s="6"/>
      <c r="AP4685" s="6"/>
      <c r="AQ4685" s="21"/>
      <c r="AR4685" s="21"/>
      <c r="AS4685" s="21"/>
      <c r="AT4685" s="6"/>
      <c r="AU4685" s="6"/>
      <c r="AV4685" s="6"/>
      <c r="AW4685" s="6"/>
    </row>
    <row r="4686" spans="1:49" x14ac:dyDescent="0.35">
      <c r="A4686" s="20"/>
      <c r="B4686" s="20"/>
      <c r="C4686" s="20"/>
      <c r="D4686" s="20"/>
      <c r="E4686" s="6"/>
      <c r="F4686" s="6"/>
      <c r="G4686" s="6"/>
      <c r="H4686" s="6"/>
      <c r="I4686" s="6"/>
      <c r="J4686" s="6"/>
      <c r="K4686" s="6"/>
      <c r="L4686" s="6"/>
      <c r="M4686" s="6"/>
      <c r="N4686" s="6"/>
      <c r="O4686" s="6"/>
      <c r="P4686" s="6"/>
      <c r="Q4686" s="6"/>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21"/>
      <c r="AR4686" s="21"/>
      <c r="AS4686" s="21"/>
      <c r="AT4686" s="6"/>
      <c r="AU4686" s="6"/>
      <c r="AV4686" s="6"/>
      <c r="AW4686" s="6"/>
    </row>
    <row r="4687" spans="1:49" x14ac:dyDescent="0.35">
      <c r="A4687" s="20"/>
      <c r="B4687" s="20"/>
      <c r="C4687" s="20"/>
      <c r="D4687" s="20"/>
      <c r="E4687" s="6"/>
      <c r="F4687" s="6"/>
      <c r="G4687" s="6"/>
      <c r="H4687" s="6"/>
      <c r="I4687" s="6"/>
      <c r="J4687" s="6"/>
      <c r="K4687" s="6"/>
      <c r="L4687" s="6"/>
      <c r="M4687" s="6"/>
      <c r="N4687" s="6"/>
      <c r="O4687" s="6"/>
      <c r="P4687" s="6"/>
      <c r="Q4687" s="6"/>
      <c r="R4687" s="6"/>
      <c r="S4687" s="6"/>
      <c r="T4687" s="6"/>
      <c r="U4687" s="6"/>
      <c r="V4687" s="6"/>
      <c r="W4687" s="6"/>
      <c r="X4687" s="6"/>
      <c r="Y4687" s="6"/>
      <c r="Z4687" s="6"/>
      <c r="AA4687" s="6"/>
      <c r="AB4687" s="6"/>
      <c r="AC4687" s="6"/>
      <c r="AD4687" s="6"/>
      <c r="AE4687" s="6"/>
      <c r="AF4687" s="6"/>
      <c r="AG4687" s="6"/>
      <c r="AH4687" s="6"/>
      <c r="AI4687" s="6"/>
      <c r="AJ4687" s="6"/>
      <c r="AK4687" s="6"/>
      <c r="AL4687" s="6"/>
      <c r="AM4687" s="6"/>
      <c r="AN4687" s="6"/>
      <c r="AO4687" s="6"/>
      <c r="AP4687" s="6"/>
      <c r="AQ4687" s="21"/>
      <c r="AR4687" s="21"/>
      <c r="AS4687" s="21"/>
      <c r="AT4687" s="6"/>
      <c r="AU4687" s="6"/>
      <c r="AV4687" s="6"/>
      <c r="AW4687" s="6"/>
    </row>
    <row r="4688" spans="1:49" x14ac:dyDescent="0.35">
      <c r="A4688" s="20"/>
      <c r="B4688" s="20"/>
      <c r="C4688" s="20"/>
      <c r="D4688" s="20"/>
      <c r="E4688" s="6"/>
      <c r="F4688" s="6"/>
      <c r="G4688" s="6"/>
      <c r="H4688" s="6"/>
      <c r="I4688" s="6"/>
      <c r="J4688" s="6"/>
      <c r="K4688" s="6"/>
      <c r="L4688" s="6"/>
      <c r="M4688" s="6"/>
      <c r="N4688" s="6"/>
      <c r="O4688" s="6"/>
      <c r="P4688" s="6"/>
      <c r="Q4688" s="6"/>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21"/>
      <c r="AR4688" s="21"/>
      <c r="AS4688" s="21"/>
      <c r="AT4688" s="6"/>
      <c r="AU4688" s="6"/>
      <c r="AV4688" s="6"/>
      <c r="AW4688" s="6"/>
    </row>
    <row r="4689" spans="1:49" x14ac:dyDescent="0.35">
      <c r="A4689" s="20"/>
      <c r="B4689" s="20"/>
      <c r="C4689" s="20"/>
      <c r="D4689" s="20"/>
      <c r="E4689" s="6"/>
      <c r="F4689" s="6"/>
      <c r="G4689" s="6"/>
      <c r="H4689" s="6"/>
      <c r="I4689" s="6"/>
      <c r="J4689" s="6"/>
      <c r="K4689" s="6"/>
      <c r="L4689" s="6"/>
      <c r="M4689" s="6"/>
      <c r="N4689" s="6"/>
      <c r="O4689" s="6"/>
      <c r="P4689" s="6"/>
      <c r="Q4689" s="6"/>
      <c r="R4689" s="6"/>
      <c r="S4689" s="6"/>
      <c r="T4689" s="6"/>
      <c r="U4689" s="6"/>
      <c r="V4689" s="6"/>
      <c r="W4689" s="6"/>
      <c r="X4689" s="6"/>
      <c r="Y4689" s="6"/>
      <c r="Z4689" s="6"/>
      <c r="AA4689" s="6"/>
      <c r="AB4689" s="6"/>
      <c r="AC4689" s="6"/>
      <c r="AD4689" s="6"/>
      <c r="AE4689" s="6"/>
      <c r="AF4689" s="6"/>
      <c r="AG4689" s="6"/>
      <c r="AH4689" s="6"/>
      <c r="AI4689" s="6"/>
      <c r="AJ4689" s="6"/>
      <c r="AK4689" s="6"/>
      <c r="AL4689" s="6"/>
      <c r="AM4689" s="6"/>
      <c r="AN4689" s="6"/>
      <c r="AO4689" s="6"/>
      <c r="AP4689" s="6"/>
      <c r="AQ4689" s="21"/>
      <c r="AR4689" s="21"/>
      <c r="AS4689" s="21"/>
      <c r="AT4689" s="6"/>
      <c r="AU4689" s="6"/>
      <c r="AV4689" s="6"/>
      <c r="AW4689" s="6"/>
    </row>
    <row r="4690" spans="1:49" x14ac:dyDescent="0.35">
      <c r="A4690" s="20"/>
      <c r="B4690" s="20"/>
      <c r="C4690" s="20"/>
      <c r="D4690" s="20"/>
      <c r="E4690" s="6"/>
      <c r="F4690" s="6"/>
      <c r="G4690" s="6"/>
      <c r="H4690" s="6"/>
      <c r="I4690" s="6"/>
      <c r="J4690" s="6"/>
      <c r="K4690" s="6"/>
      <c r="L4690" s="6"/>
      <c r="M4690" s="6"/>
      <c r="N4690" s="6"/>
      <c r="O4690" s="6"/>
      <c r="P4690" s="6"/>
      <c r="Q4690" s="6"/>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21"/>
      <c r="AR4690" s="21"/>
      <c r="AS4690" s="21"/>
      <c r="AT4690" s="6"/>
      <c r="AU4690" s="6"/>
      <c r="AV4690" s="6"/>
      <c r="AW4690" s="6"/>
    </row>
    <row r="4691" spans="1:49" x14ac:dyDescent="0.35">
      <c r="A4691" s="20"/>
      <c r="B4691" s="20"/>
      <c r="C4691" s="20"/>
      <c r="D4691" s="20"/>
      <c r="E4691" s="6"/>
      <c r="F4691" s="6"/>
      <c r="G4691" s="6"/>
      <c r="H4691" s="6"/>
      <c r="I4691" s="6"/>
      <c r="J4691" s="6"/>
      <c r="K4691" s="6"/>
      <c r="L4691" s="6"/>
      <c r="M4691" s="6"/>
      <c r="N4691" s="6"/>
      <c r="O4691" s="6"/>
      <c r="P4691" s="6"/>
      <c r="Q4691" s="6"/>
      <c r="R4691" s="6"/>
      <c r="S4691" s="6"/>
      <c r="T4691" s="6"/>
      <c r="U4691" s="6"/>
      <c r="V4691" s="6"/>
      <c r="W4691" s="6"/>
      <c r="X4691" s="6"/>
      <c r="Y4691" s="6"/>
      <c r="Z4691" s="6"/>
      <c r="AA4691" s="6"/>
      <c r="AB4691" s="6"/>
      <c r="AC4691" s="6"/>
      <c r="AD4691" s="6"/>
      <c r="AE4691" s="6"/>
      <c r="AF4691" s="6"/>
      <c r="AG4691" s="6"/>
      <c r="AH4691" s="6"/>
      <c r="AI4691" s="6"/>
      <c r="AJ4691" s="6"/>
      <c r="AK4691" s="6"/>
      <c r="AL4691" s="6"/>
      <c r="AM4691" s="6"/>
      <c r="AN4691" s="6"/>
      <c r="AO4691" s="6"/>
      <c r="AP4691" s="6"/>
      <c r="AQ4691" s="21"/>
      <c r="AR4691" s="21"/>
      <c r="AS4691" s="21"/>
      <c r="AT4691" s="6"/>
      <c r="AU4691" s="6"/>
      <c r="AV4691" s="6"/>
      <c r="AW4691" s="6"/>
    </row>
    <row r="4692" spans="1:49" x14ac:dyDescent="0.35">
      <c r="A4692" s="20"/>
      <c r="B4692" s="20"/>
      <c r="C4692" s="20"/>
      <c r="D4692" s="20"/>
      <c r="E4692" s="6"/>
      <c r="F4692" s="6"/>
      <c r="G4692" s="6"/>
      <c r="H4692" s="6"/>
      <c r="I4692" s="6"/>
      <c r="J4692" s="6"/>
      <c r="K4692" s="6"/>
      <c r="L4692" s="6"/>
      <c r="M4692" s="6"/>
      <c r="N4692" s="6"/>
      <c r="O4692" s="6"/>
      <c r="P4692" s="6"/>
      <c r="Q4692" s="6"/>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21"/>
      <c r="AR4692" s="21"/>
      <c r="AS4692" s="21"/>
      <c r="AT4692" s="6"/>
      <c r="AU4692" s="6"/>
      <c r="AV4692" s="6"/>
      <c r="AW4692" s="6"/>
    </row>
    <row r="4693" spans="1:49" x14ac:dyDescent="0.35">
      <c r="A4693" s="20"/>
      <c r="B4693" s="20"/>
      <c r="C4693" s="20"/>
      <c r="D4693" s="20"/>
      <c r="E4693" s="6"/>
      <c r="F4693" s="6"/>
      <c r="G4693" s="6"/>
      <c r="H4693" s="6"/>
      <c r="I4693" s="6"/>
      <c r="J4693" s="6"/>
      <c r="K4693" s="6"/>
      <c r="L4693" s="6"/>
      <c r="M4693" s="6"/>
      <c r="N4693" s="6"/>
      <c r="O4693" s="6"/>
      <c r="P4693" s="6"/>
      <c r="Q4693" s="6"/>
      <c r="R4693" s="6"/>
      <c r="S4693" s="6"/>
      <c r="T4693" s="6"/>
      <c r="U4693" s="6"/>
      <c r="V4693" s="6"/>
      <c r="W4693" s="6"/>
      <c r="X4693" s="6"/>
      <c r="Y4693" s="6"/>
      <c r="Z4693" s="6"/>
      <c r="AA4693" s="6"/>
      <c r="AB4693" s="6"/>
      <c r="AC4693" s="6"/>
      <c r="AD4693" s="6"/>
      <c r="AE4693" s="6"/>
      <c r="AF4693" s="6"/>
      <c r="AG4693" s="6"/>
      <c r="AH4693" s="6"/>
      <c r="AI4693" s="6"/>
      <c r="AJ4693" s="6"/>
      <c r="AK4693" s="6"/>
      <c r="AL4693" s="6"/>
      <c r="AM4693" s="6"/>
      <c r="AN4693" s="6"/>
      <c r="AO4693" s="6"/>
      <c r="AP4693" s="6"/>
      <c r="AQ4693" s="21"/>
      <c r="AR4693" s="21"/>
      <c r="AS4693" s="21"/>
      <c r="AT4693" s="6"/>
      <c r="AU4693" s="6"/>
      <c r="AV4693" s="6"/>
      <c r="AW4693" s="6"/>
    </row>
    <row r="4694" spans="1:49" x14ac:dyDescent="0.35">
      <c r="A4694" s="20"/>
      <c r="B4694" s="20"/>
      <c r="C4694" s="20"/>
      <c r="D4694" s="20"/>
      <c r="E4694" s="6"/>
      <c r="F4694" s="6"/>
      <c r="G4694" s="6"/>
      <c r="H4694" s="6"/>
      <c r="I4694" s="6"/>
      <c r="J4694" s="6"/>
      <c r="K4694" s="6"/>
      <c r="L4694" s="6"/>
      <c r="M4694" s="6"/>
      <c r="N4694" s="6"/>
      <c r="O4694" s="6"/>
      <c r="P4694" s="6"/>
      <c r="Q4694" s="6"/>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21"/>
      <c r="AR4694" s="21"/>
      <c r="AS4694" s="21"/>
      <c r="AT4694" s="6"/>
      <c r="AU4694" s="6"/>
      <c r="AV4694" s="6"/>
      <c r="AW4694" s="6"/>
    </row>
    <row r="4695" spans="1:49" x14ac:dyDescent="0.35">
      <c r="A4695" s="20"/>
      <c r="B4695" s="20"/>
      <c r="C4695" s="20"/>
      <c r="D4695" s="20"/>
      <c r="E4695" s="6"/>
      <c r="F4695" s="6"/>
      <c r="G4695" s="6"/>
      <c r="H4695" s="6"/>
      <c r="I4695" s="6"/>
      <c r="J4695" s="6"/>
      <c r="K4695" s="6"/>
      <c r="L4695" s="6"/>
      <c r="M4695" s="6"/>
      <c r="N4695" s="6"/>
      <c r="O4695" s="6"/>
      <c r="P4695" s="6"/>
      <c r="Q4695" s="6"/>
      <c r="R4695" s="6"/>
      <c r="S4695" s="6"/>
      <c r="T4695" s="6"/>
      <c r="U4695" s="6"/>
      <c r="V4695" s="6"/>
      <c r="W4695" s="6"/>
      <c r="X4695" s="6"/>
      <c r="Y4695" s="6"/>
      <c r="Z4695" s="6"/>
      <c r="AA4695" s="6"/>
      <c r="AB4695" s="6"/>
      <c r="AC4695" s="6"/>
      <c r="AD4695" s="6"/>
      <c r="AE4695" s="6"/>
      <c r="AF4695" s="6"/>
      <c r="AG4695" s="6"/>
      <c r="AH4695" s="6"/>
      <c r="AI4695" s="6"/>
      <c r="AJ4695" s="6"/>
      <c r="AK4695" s="6"/>
      <c r="AL4695" s="6"/>
      <c r="AM4695" s="6"/>
      <c r="AN4695" s="6"/>
      <c r="AO4695" s="6"/>
      <c r="AP4695" s="6"/>
      <c r="AQ4695" s="21"/>
      <c r="AR4695" s="21"/>
      <c r="AS4695" s="21"/>
      <c r="AT4695" s="6"/>
      <c r="AU4695" s="6"/>
      <c r="AV4695" s="6"/>
      <c r="AW4695" s="6"/>
    </row>
    <row r="4696" spans="1:49" x14ac:dyDescent="0.35">
      <c r="A4696" s="20"/>
      <c r="B4696" s="20"/>
      <c r="C4696" s="20"/>
      <c r="D4696" s="20"/>
      <c r="E4696" s="6"/>
      <c r="F4696" s="6"/>
      <c r="G4696" s="6"/>
      <c r="H4696" s="6"/>
      <c r="I4696" s="6"/>
      <c r="J4696" s="6"/>
      <c r="K4696" s="6"/>
      <c r="L4696" s="6"/>
      <c r="M4696" s="6"/>
      <c r="N4696" s="6"/>
      <c r="O4696" s="6"/>
      <c r="P4696" s="6"/>
      <c r="Q4696" s="6"/>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21"/>
      <c r="AR4696" s="21"/>
      <c r="AS4696" s="21"/>
      <c r="AT4696" s="6"/>
      <c r="AU4696" s="6"/>
      <c r="AV4696" s="6"/>
      <c r="AW4696" s="6"/>
    </row>
    <row r="4697" spans="1:49" x14ac:dyDescent="0.35">
      <c r="A4697" s="20"/>
      <c r="B4697" s="20"/>
      <c r="C4697" s="20"/>
      <c r="D4697" s="20"/>
      <c r="E4697" s="6"/>
      <c r="F4697" s="6"/>
      <c r="G4697" s="6"/>
      <c r="H4697" s="6"/>
      <c r="I4697" s="6"/>
      <c r="J4697" s="6"/>
      <c r="K4697" s="6"/>
      <c r="L4697" s="6"/>
      <c r="M4697" s="6"/>
      <c r="N4697" s="6"/>
      <c r="O4697" s="6"/>
      <c r="P4697" s="6"/>
      <c r="Q4697" s="6"/>
      <c r="R4697" s="6"/>
      <c r="S4697" s="6"/>
      <c r="T4697" s="6"/>
      <c r="U4697" s="6"/>
      <c r="V4697" s="6"/>
      <c r="W4697" s="6"/>
      <c r="X4697" s="6"/>
      <c r="Y4697" s="6"/>
      <c r="Z4697" s="6"/>
      <c r="AA4697" s="6"/>
      <c r="AB4697" s="6"/>
      <c r="AC4697" s="6"/>
      <c r="AD4697" s="6"/>
      <c r="AE4697" s="6"/>
      <c r="AF4697" s="6"/>
      <c r="AG4697" s="6"/>
      <c r="AH4697" s="6"/>
      <c r="AI4697" s="6"/>
      <c r="AJ4697" s="6"/>
      <c r="AK4697" s="6"/>
      <c r="AL4697" s="6"/>
      <c r="AM4697" s="6"/>
      <c r="AN4697" s="6"/>
      <c r="AO4697" s="6"/>
      <c r="AP4697" s="6"/>
      <c r="AQ4697" s="21"/>
      <c r="AR4697" s="21"/>
      <c r="AS4697" s="21"/>
      <c r="AT4697" s="6"/>
      <c r="AU4697" s="6"/>
      <c r="AV4697" s="6"/>
      <c r="AW4697" s="6"/>
    </row>
    <row r="4698" spans="1:49" x14ac:dyDescent="0.35">
      <c r="A4698" s="20"/>
      <c r="B4698" s="20"/>
      <c r="C4698" s="20"/>
      <c r="D4698" s="20"/>
      <c r="E4698" s="6"/>
      <c r="F4698" s="6"/>
      <c r="G4698" s="6"/>
      <c r="H4698" s="6"/>
      <c r="I4698" s="6"/>
      <c r="J4698" s="6"/>
      <c r="K4698" s="6"/>
      <c r="L4698" s="6"/>
      <c r="M4698" s="6"/>
      <c r="N4698" s="6"/>
      <c r="O4698" s="6"/>
      <c r="P4698" s="6"/>
      <c r="Q4698" s="6"/>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21"/>
      <c r="AR4698" s="21"/>
      <c r="AS4698" s="21"/>
      <c r="AT4698" s="6"/>
      <c r="AU4698" s="6"/>
      <c r="AV4698" s="6"/>
      <c r="AW4698" s="6"/>
    </row>
    <row r="4699" spans="1:49" x14ac:dyDescent="0.35">
      <c r="A4699" s="20"/>
      <c r="B4699" s="20"/>
      <c r="C4699" s="20"/>
      <c r="D4699" s="20"/>
      <c r="E4699" s="6"/>
      <c r="F4699" s="6"/>
      <c r="G4699" s="6"/>
      <c r="H4699" s="6"/>
      <c r="I4699" s="6"/>
      <c r="J4699" s="6"/>
      <c r="K4699" s="6"/>
      <c r="L4699" s="6"/>
      <c r="M4699" s="6"/>
      <c r="N4699" s="6"/>
      <c r="O4699" s="6"/>
      <c r="P4699" s="6"/>
      <c r="Q4699" s="6"/>
      <c r="R4699" s="6"/>
      <c r="S4699" s="6"/>
      <c r="T4699" s="6"/>
      <c r="U4699" s="6"/>
      <c r="V4699" s="6"/>
      <c r="W4699" s="6"/>
      <c r="X4699" s="6"/>
      <c r="Y4699" s="6"/>
      <c r="Z4699" s="6"/>
      <c r="AA4699" s="6"/>
      <c r="AB4699" s="6"/>
      <c r="AC4699" s="6"/>
      <c r="AD4699" s="6"/>
      <c r="AE4699" s="6"/>
      <c r="AF4699" s="6"/>
      <c r="AG4699" s="6"/>
      <c r="AH4699" s="6"/>
      <c r="AI4699" s="6"/>
      <c r="AJ4699" s="6"/>
      <c r="AK4699" s="6"/>
      <c r="AL4699" s="6"/>
      <c r="AM4699" s="6"/>
      <c r="AN4699" s="6"/>
      <c r="AO4699" s="6"/>
      <c r="AP4699" s="6"/>
      <c r="AQ4699" s="21"/>
      <c r="AR4699" s="21"/>
      <c r="AS4699" s="21"/>
      <c r="AT4699" s="6"/>
      <c r="AU4699" s="6"/>
      <c r="AV4699" s="6"/>
      <c r="AW4699" s="6"/>
    </row>
    <row r="4700" spans="1:49" x14ac:dyDescent="0.35">
      <c r="A4700" s="20"/>
      <c r="B4700" s="20"/>
      <c r="C4700" s="20"/>
      <c r="D4700" s="20"/>
      <c r="E4700" s="6"/>
      <c r="F4700" s="6"/>
      <c r="G4700" s="6"/>
      <c r="H4700" s="6"/>
      <c r="I4700" s="6"/>
      <c r="J4700" s="6"/>
      <c r="K4700" s="6"/>
      <c r="L4700" s="6"/>
      <c r="M4700" s="6"/>
      <c r="N4700" s="6"/>
      <c r="O4700" s="6"/>
      <c r="P4700" s="6"/>
      <c r="Q4700" s="6"/>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21"/>
      <c r="AR4700" s="21"/>
      <c r="AS4700" s="21"/>
      <c r="AT4700" s="6"/>
      <c r="AU4700" s="6"/>
      <c r="AV4700" s="6"/>
      <c r="AW4700" s="6"/>
    </row>
    <row r="4701" spans="1:49" x14ac:dyDescent="0.35">
      <c r="A4701" s="20"/>
      <c r="B4701" s="20"/>
      <c r="C4701" s="20"/>
      <c r="D4701" s="20"/>
      <c r="E4701" s="6"/>
      <c r="F4701" s="6"/>
      <c r="G4701" s="6"/>
      <c r="H4701" s="6"/>
      <c r="I4701" s="6"/>
      <c r="J4701" s="6"/>
      <c r="K4701" s="6"/>
      <c r="L4701" s="6"/>
      <c r="M4701" s="6"/>
      <c r="N4701" s="6"/>
      <c r="O4701" s="6"/>
      <c r="P4701" s="6"/>
      <c r="Q4701" s="6"/>
      <c r="R4701" s="6"/>
      <c r="S4701" s="6"/>
      <c r="T4701" s="6"/>
      <c r="U4701" s="6"/>
      <c r="V4701" s="6"/>
      <c r="W4701" s="6"/>
      <c r="X4701" s="6"/>
      <c r="Y4701" s="6"/>
      <c r="Z4701" s="6"/>
      <c r="AA4701" s="6"/>
      <c r="AB4701" s="6"/>
      <c r="AC4701" s="6"/>
      <c r="AD4701" s="6"/>
      <c r="AE4701" s="6"/>
      <c r="AF4701" s="6"/>
      <c r="AG4701" s="6"/>
      <c r="AH4701" s="6"/>
      <c r="AI4701" s="6"/>
      <c r="AJ4701" s="6"/>
      <c r="AK4701" s="6"/>
      <c r="AL4701" s="6"/>
      <c r="AM4701" s="6"/>
      <c r="AN4701" s="6"/>
      <c r="AO4701" s="6"/>
      <c r="AP4701" s="6"/>
      <c r="AQ4701" s="21"/>
      <c r="AR4701" s="21"/>
      <c r="AS4701" s="21"/>
      <c r="AT4701" s="6"/>
      <c r="AU4701" s="6"/>
      <c r="AV4701" s="6"/>
      <c r="AW4701" s="6"/>
    </row>
    <row r="4702" spans="1:49" x14ac:dyDescent="0.35">
      <c r="A4702" s="20"/>
      <c r="B4702" s="20"/>
      <c r="C4702" s="20"/>
      <c r="D4702" s="20"/>
      <c r="E4702" s="6"/>
      <c r="F4702" s="6"/>
      <c r="G4702" s="6"/>
      <c r="H4702" s="6"/>
      <c r="I4702" s="6"/>
      <c r="J4702" s="6"/>
      <c r="K4702" s="6"/>
      <c r="L4702" s="6"/>
      <c r="M4702" s="6"/>
      <c r="N4702" s="6"/>
      <c r="O4702" s="6"/>
      <c r="P4702" s="6"/>
      <c r="Q4702" s="6"/>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21"/>
      <c r="AR4702" s="21"/>
      <c r="AS4702" s="21"/>
      <c r="AT4702" s="6"/>
      <c r="AU4702" s="6"/>
      <c r="AV4702" s="6"/>
      <c r="AW4702" s="6"/>
    </row>
    <row r="4703" spans="1:49" x14ac:dyDescent="0.35">
      <c r="A4703" s="20"/>
      <c r="B4703" s="20"/>
      <c r="C4703" s="20"/>
      <c r="D4703" s="20"/>
      <c r="E4703" s="6"/>
      <c r="F4703" s="6"/>
      <c r="G4703" s="6"/>
      <c r="H4703" s="6"/>
      <c r="I4703" s="6"/>
      <c r="J4703" s="6"/>
      <c r="K4703" s="6"/>
      <c r="L4703" s="6"/>
      <c r="M4703" s="6"/>
      <c r="N4703" s="6"/>
      <c r="O4703" s="6"/>
      <c r="P4703" s="6"/>
      <c r="Q4703" s="6"/>
      <c r="R4703" s="6"/>
      <c r="S4703" s="6"/>
      <c r="T4703" s="6"/>
      <c r="U4703" s="6"/>
      <c r="V4703" s="6"/>
      <c r="W4703" s="6"/>
      <c r="X4703" s="6"/>
      <c r="Y4703" s="6"/>
      <c r="Z4703" s="6"/>
      <c r="AA4703" s="6"/>
      <c r="AB4703" s="6"/>
      <c r="AC4703" s="6"/>
      <c r="AD4703" s="6"/>
      <c r="AE4703" s="6"/>
      <c r="AF4703" s="6"/>
      <c r="AG4703" s="6"/>
      <c r="AH4703" s="6"/>
      <c r="AI4703" s="6"/>
      <c r="AJ4703" s="6"/>
      <c r="AK4703" s="6"/>
      <c r="AL4703" s="6"/>
      <c r="AM4703" s="6"/>
      <c r="AN4703" s="6"/>
      <c r="AO4703" s="6"/>
      <c r="AP4703" s="6"/>
      <c r="AQ4703" s="21"/>
      <c r="AR4703" s="21"/>
      <c r="AS4703" s="21"/>
      <c r="AT4703" s="6"/>
      <c r="AU4703" s="6"/>
      <c r="AV4703" s="6"/>
      <c r="AW4703" s="6"/>
    </row>
    <row r="4704" spans="1:49" x14ac:dyDescent="0.35">
      <c r="A4704" s="20"/>
      <c r="B4704" s="20"/>
      <c r="C4704" s="20"/>
      <c r="D4704" s="20"/>
      <c r="E4704" s="6"/>
      <c r="F4704" s="6"/>
      <c r="G4704" s="6"/>
      <c r="H4704" s="6"/>
      <c r="I4704" s="6"/>
      <c r="J4704" s="6"/>
      <c r="K4704" s="6"/>
      <c r="L4704" s="6"/>
      <c r="M4704" s="6"/>
      <c r="N4704" s="6"/>
      <c r="O4704" s="6"/>
      <c r="P4704" s="6"/>
      <c r="Q4704" s="6"/>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21"/>
      <c r="AR4704" s="21"/>
      <c r="AS4704" s="21"/>
      <c r="AT4704" s="6"/>
      <c r="AU4704" s="6"/>
      <c r="AV4704" s="6"/>
      <c r="AW4704" s="6"/>
    </row>
    <row r="4705" spans="1:49" x14ac:dyDescent="0.35">
      <c r="A4705" s="20"/>
      <c r="B4705" s="20"/>
      <c r="C4705" s="20"/>
      <c r="D4705" s="20"/>
      <c r="E4705" s="6"/>
      <c r="F4705" s="6"/>
      <c r="G4705" s="6"/>
      <c r="H4705" s="6"/>
      <c r="I4705" s="6"/>
      <c r="J4705" s="6"/>
      <c r="K4705" s="6"/>
      <c r="L4705" s="6"/>
      <c r="M4705" s="6"/>
      <c r="N4705" s="6"/>
      <c r="O4705" s="6"/>
      <c r="P4705" s="6"/>
      <c r="Q4705" s="6"/>
      <c r="R4705" s="6"/>
      <c r="S4705" s="6"/>
      <c r="T4705" s="6"/>
      <c r="U4705" s="6"/>
      <c r="V4705" s="6"/>
      <c r="W4705" s="6"/>
      <c r="X4705" s="6"/>
      <c r="Y4705" s="6"/>
      <c r="Z4705" s="6"/>
      <c r="AA4705" s="6"/>
      <c r="AB4705" s="6"/>
      <c r="AC4705" s="6"/>
      <c r="AD4705" s="6"/>
      <c r="AE4705" s="6"/>
      <c r="AF4705" s="6"/>
      <c r="AG4705" s="6"/>
      <c r="AH4705" s="6"/>
      <c r="AI4705" s="6"/>
      <c r="AJ4705" s="6"/>
      <c r="AK4705" s="6"/>
      <c r="AL4705" s="6"/>
      <c r="AM4705" s="6"/>
      <c r="AN4705" s="6"/>
      <c r="AO4705" s="6"/>
      <c r="AP4705" s="6"/>
      <c r="AQ4705" s="21"/>
      <c r="AR4705" s="21"/>
      <c r="AS4705" s="21"/>
      <c r="AT4705" s="6"/>
      <c r="AU4705" s="6"/>
      <c r="AV4705" s="6"/>
      <c r="AW4705" s="6"/>
    </row>
    <row r="4706" spans="1:49" x14ac:dyDescent="0.35">
      <c r="A4706" s="20"/>
      <c r="B4706" s="20"/>
      <c r="C4706" s="20"/>
      <c r="D4706" s="20"/>
      <c r="E4706" s="6"/>
      <c r="F4706" s="6"/>
      <c r="G4706" s="6"/>
      <c r="H4706" s="6"/>
      <c r="I4706" s="6"/>
      <c r="J4706" s="6"/>
      <c r="K4706" s="6"/>
      <c r="L4706" s="6"/>
      <c r="M4706" s="6"/>
      <c r="N4706" s="6"/>
      <c r="O4706" s="6"/>
      <c r="P4706" s="6"/>
      <c r="Q4706" s="6"/>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21"/>
      <c r="AR4706" s="21"/>
      <c r="AS4706" s="21"/>
      <c r="AT4706" s="6"/>
      <c r="AU4706" s="6"/>
      <c r="AV4706" s="6"/>
      <c r="AW4706" s="6"/>
    </row>
    <row r="4707" spans="1:49" x14ac:dyDescent="0.35">
      <c r="A4707" s="20"/>
      <c r="B4707" s="20"/>
      <c r="C4707" s="20"/>
      <c r="D4707" s="20"/>
      <c r="E4707" s="6"/>
      <c r="F4707" s="6"/>
      <c r="G4707" s="6"/>
      <c r="H4707" s="6"/>
      <c r="I4707" s="6"/>
      <c r="J4707" s="6"/>
      <c r="K4707" s="6"/>
      <c r="L4707" s="6"/>
      <c r="M4707" s="6"/>
      <c r="N4707" s="6"/>
      <c r="O4707" s="6"/>
      <c r="P4707" s="6"/>
      <c r="Q4707" s="6"/>
      <c r="R4707" s="6"/>
      <c r="S4707" s="6"/>
      <c r="T4707" s="6"/>
      <c r="U4707" s="6"/>
      <c r="V4707" s="6"/>
      <c r="W4707" s="6"/>
      <c r="X4707" s="6"/>
      <c r="Y4707" s="6"/>
      <c r="Z4707" s="6"/>
      <c r="AA4707" s="6"/>
      <c r="AB4707" s="6"/>
      <c r="AC4707" s="6"/>
      <c r="AD4707" s="6"/>
      <c r="AE4707" s="6"/>
      <c r="AF4707" s="6"/>
      <c r="AG4707" s="6"/>
      <c r="AH4707" s="6"/>
      <c r="AI4707" s="6"/>
      <c r="AJ4707" s="6"/>
      <c r="AK4707" s="6"/>
      <c r="AL4707" s="6"/>
      <c r="AM4707" s="6"/>
      <c r="AN4707" s="6"/>
      <c r="AO4707" s="6"/>
      <c r="AP4707" s="6"/>
      <c r="AQ4707" s="21"/>
      <c r="AR4707" s="21"/>
      <c r="AS4707" s="21"/>
      <c r="AT4707" s="6"/>
      <c r="AU4707" s="6"/>
      <c r="AV4707" s="6"/>
      <c r="AW4707" s="6"/>
    </row>
    <row r="4708" spans="1:49" x14ac:dyDescent="0.35">
      <c r="A4708" s="20"/>
      <c r="B4708" s="20"/>
      <c r="C4708" s="20"/>
      <c r="D4708" s="20"/>
      <c r="E4708" s="6"/>
      <c r="F4708" s="6"/>
      <c r="G4708" s="6"/>
      <c r="H4708" s="6"/>
      <c r="I4708" s="6"/>
      <c r="J4708" s="6"/>
      <c r="K4708" s="6"/>
      <c r="L4708" s="6"/>
      <c r="M4708" s="6"/>
      <c r="N4708" s="6"/>
      <c r="O4708" s="6"/>
      <c r="P4708" s="6"/>
      <c r="Q4708" s="6"/>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21"/>
      <c r="AR4708" s="21"/>
      <c r="AS4708" s="21"/>
      <c r="AT4708" s="6"/>
      <c r="AU4708" s="6"/>
      <c r="AV4708" s="6"/>
      <c r="AW4708" s="6"/>
    </row>
    <row r="4709" spans="1:49" x14ac:dyDescent="0.35">
      <c r="A4709" s="20"/>
      <c r="B4709" s="20"/>
      <c r="C4709" s="20"/>
      <c r="D4709" s="20"/>
      <c r="E4709" s="6"/>
      <c r="F4709" s="6"/>
      <c r="G4709" s="6"/>
      <c r="H4709" s="6"/>
      <c r="I4709" s="6"/>
      <c r="J4709" s="6"/>
      <c r="K4709" s="6"/>
      <c r="L4709" s="6"/>
      <c r="M4709" s="6"/>
      <c r="N4709" s="6"/>
      <c r="O4709" s="6"/>
      <c r="P4709" s="6"/>
      <c r="Q4709" s="6"/>
      <c r="R4709" s="6"/>
      <c r="S4709" s="6"/>
      <c r="T4709" s="6"/>
      <c r="U4709" s="6"/>
      <c r="V4709" s="6"/>
      <c r="W4709" s="6"/>
      <c r="X4709" s="6"/>
      <c r="Y4709" s="6"/>
      <c r="Z4709" s="6"/>
      <c r="AA4709" s="6"/>
      <c r="AB4709" s="6"/>
      <c r="AC4709" s="6"/>
      <c r="AD4709" s="6"/>
      <c r="AE4709" s="6"/>
      <c r="AF4709" s="6"/>
      <c r="AG4709" s="6"/>
      <c r="AH4709" s="6"/>
      <c r="AI4709" s="6"/>
      <c r="AJ4709" s="6"/>
      <c r="AK4709" s="6"/>
      <c r="AL4709" s="6"/>
      <c r="AM4709" s="6"/>
      <c r="AN4709" s="6"/>
      <c r="AO4709" s="6"/>
      <c r="AP4709" s="6"/>
      <c r="AQ4709" s="21"/>
      <c r="AR4709" s="21"/>
      <c r="AS4709" s="21"/>
      <c r="AT4709" s="6"/>
      <c r="AU4709" s="6"/>
      <c r="AV4709" s="6"/>
      <c r="AW4709" s="6"/>
    </row>
    <row r="4710" spans="1:49" x14ac:dyDescent="0.35">
      <c r="A4710" s="20"/>
      <c r="B4710" s="20"/>
      <c r="C4710" s="20"/>
      <c r="D4710" s="20"/>
      <c r="E4710" s="6"/>
      <c r="F4710" s="6"/>
      <c r="G4710" s="6"/>
      <c r="H4710" s="6"/>
      <c r="I4710" s="6"/>
      <c r="J4710" s="6"/>
      <c r="K4710" s="6"/>
      <c r="L4710" s="6"/>
      <c r="M4710" s="6"/>
      <c r="N4710" s="6"/>
      <c r="O4710" s="6"/>
      <c r="P4710" s="6"/>
      <c r="Q4710" s="6"/>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21"/>
      <c r="AR4710" s="21"/>
      <c r="AS4710" s="21"/>
      <c r="AT4710" s="6"/>
      <c r="AU4710" s="6"/>
      <c r="AV4710" s="6"/>
      <c r="AW4710" s="6"/>
    </row>
    <row r="4711" spans="1:49" x14ac:dyDescent="0.35">
      <c r="A4711" s="20"/>
      <c r="B4711" s="20"/>
      <c r="C4711" s="20"/>
      <c r="D4711" s="20"/>
      <c r="E4711" s="6"/>
      <c r="F4711" s="6"/>
      <c r="G4711" s="6"/>
      <c r="H4711" s="6"/>
      <c r="I4711" s="6"/>
      <c r="J4711" s="6"/>
      <c r="K4711" s="6"/>
      <c r="L4711" s="6"/>
      <c r="M4711" s="6"/>
      <c r="N4711" s="6"/>
      <c r="O4711" s="6"/>
      <c r="P4711" s="6"/>
      <c r="Q4711" s="6"/>
      <c r="R4711" s="6"/>
      <c r="S4711" s="6"/>
      <c r="T4711" s="6"/>
      <c r="U4711" s="6"/>
      <c r="V4711" s="6"/>
      <c r="W4711" s="6"/>
      <c r="X4711" s="6"/>
      <c r="Y4711" s="6"/>
      <c r="Z4711" s="6"/>
      <c r="AA4711" s="6"/>
      <c r="AB4711" s="6"/>
      <c r="AC4711" s="6"/>
      <c r="AD4711" s="6"/>
      <c r="AE4711" s="6"/>
      <c r="AF4711" s="6"/>
      <c r="AG4711" s="6"/>
      <c r="AH4711" s="6"/>
      <c r="AI4711" s="6"/>
      <c r="AJ4711" s="6"/>
      <c r="AK4711" s="6"/>
      <c r="AL4711" s="6"/>
      <c r="AM4711" s="6"/>
      <c r="AN4711" s="6"/>
      <c r="AO4711" s="6"/>
      <c r="AP4711" s="6"/>
      <c r="AQ4711" s="21"/>
      <c r="AR4711" s="21"/>
      <c r="AS4711" s="21"/>
      <c r="AT4711" s="6"/>
      <c r="AU4711" s="6"/>
      <c r="AV4711" s="6"/>
      <c r="AW4711" s="6"/>
    </row>
    <row r="4712" spans="1:49" x14ac:dyDescent="0.35">
      <c r="A4712" s="20"/>
      <c r="B4712" s="20"/>
      <c r="C4712" s="20"/>
      <c r="D4712" s="20"/>
      <c r="E4712" s="6"/>
      <c r="F4712" s="6"/>
      <c r="G4712" s="6"/>
      <c r="H4712" s="6"/>
      <c r="I4712" s="6"/>
      <c r="J4712" s="6"/>
      <c r="K4712" s="6"/>
      <c r="L4712" s="6"/>
      <c r="M4712" s="6"/>
      <c r="N4712" s="6"/>
      <c r="O4712" s="6"/>
      <c r="P4712" s="6"/>
      <c r="Q4712" s="6"/>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21"/>
      <c r="AR4712" s="21"/>
      <c r="AS4712" s="21"/>
      <c r="AT4712" s="6"/>
      <c r="AU4712" s="6"/>
      <c r="AV4712" s="6"/>
      <c r="AW4712" s="6"/>
    </row>
    <row r="4713" spans="1:49" x14ac:dyDescent="0.35">
      <c r="A4713" s="20"/>
      <c r="B4713" s="20"/>
      <c r="C4713" s="20"/>
      <c r="D4713" s="20"/>
      <c r="E4713" s="6"/>
      <c r="F4713" s="6"/>
      <c r="G4713" s="6"/>
      <c r="H4713" s="6"/>
      <c r="I4713" s="6"/>
      <c r="J4713" s="6"/>
      <c r="K4713" s="6"/>
      <c r="L4713" s="6"/>
      <c r="M4713" s="6"/>
      <c r="N4713" s="6"/>
      <c r="O4713" s="6"/>
      <c r="P4713" s="6"/>
      <c r="Q4713" s="6"/>
      <c r="R4713" s="6"/>
      <c r="S4713" s="6"/>
      <c r="T4713" s="6"/>
      <c r="U4713" s="6"/>
      <c r="V4713" s="6"/>
      <c r="W4713" s="6"/>
      <c r="X4713" s="6"/>
      <c r="Y4713" s="6"/>
      <c r="Z4713" s="6"/>
      <c r="AA4713" s="6"/>
      <c r="AB4713" s="6"/>
      <c r="AC4713" s="6"/>
      <c r="AD4713" s="6"/>
      <c r="AE4713" s="6"/>
      <c r="AF4713" s="6"/>
      <c r="AG4713" s="6"/>
      <c r="AH4713" s="6"/>
      <c r="AI4713" s="6"/>
      <c r="AJ4713" s="6"/>
      <c r="AK4713" s="6"/>
      <c r="AL4713" s="6"/>
      <c r="AM4713" s="6"/>
      <c r="AN4713" s="6"/>
      <c r="AO4713" s="6"/>
      <c r="AP4713" s="6"/>
      <c r="AQ4713" s="21"/>
      <c r="AR4713" s="21"/>
      <c r="AS4713" s="21"/>
      <c r="AT4713" s="6"/>
      <c r="AU4713" s="6"/>
      <c r="AV4713" s="6"/>
      <c r="AW4713" s="6"/>
    </row>
    <row r="4714" spans="1:49" x14ac:dyDescent="0.35">
      <c r="A4714" s="20"/>
      <c r="B4714" s="20"/>
      <c r="C4714" s="20"/>
      <c r="D4714" s="20"/>
      <c r="E4714" s="6"/>
      <c r="F4714" s="6"/>
      <c r="G4714" s="6"/>
      <c r="H4714" s="6"/>
      <c r="I4714" s="6"/>
      <c r="J4714" s="6"/>
      <c r="K4714" s="6"/>
      <c r="L4714" s="6"/>
      <c r="M4714" s="6"/>
      <c r="N4714" s="6"/>
      <c r="O4714" s="6"/>
      <c r="P4714" s="6"/>
      <c r="Q4714" s="6"/>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21"/>
      <c r="AR4714" s="21"/>
      <c r="AS4714" s="21"/>
      <c r="AT4714" s="6"/>
      <c r="AU4714" s="6"/>
      <c r="AV4714" s="6"/>
      <c r="AW4714" s="6"/>
    </row>
    <row r="4715" spans="1:49" x14ac:dyDescent="0.35">
      <c r="A4715" s="20"/>
      <c r="B4715" s="20"/>
      <c r="C4715" s="20"/>
      <c r="D4715" s="20"/>
      <c r="E4715" s="6"/>
      <c r="F4715" s="6"/>
      <c r="G4715" s="6"/>
      <c r="H4715" s="6"/>
      <c r="I4715" s="6"/>
      <c r="J4715" s="6"/>
      <c r="K4715" s="6"/>
      <c r="L4715" s="6"/>
      <c r="M4715" s="6"/>
      <c r="N4715" s="6"/>
      <c r="O4715" s="6"/>
      <c r="P4715" s="6"/>
      <c r="Q4715" s="6"/>
      <c r="R4715" s="6"/>
      <c r="S4715" s="6"/>
      <c r="T4715" s="6"/>
      <c r="U4715" s="6"/>
      <c r="V4715" s="6"/>
      <c r="W4715" s="6"/>
      <c r="X4715" s="6"/>
      <c r="Y4715" s="6"/>
      <c r="Z4715" s="6"/>
      <c r="AA4715" s="6"/>
      <c r="AB4715" s="6"/>
      <c r="AC4715" s="6"/>
      <c r="AD4715" s="6"/>
      <c r="AE4715" s="6"/>
      <c r="AF4715" s="6"/>
      <c r="AG4715" s="6"/>
      <c r="AH4715" s="6"/>
      <c r="AI4715" s="6"/>
      <c r="AJ4715" s="6"/>
      <c r="AK4715" s="6"/>
      <c r="AL4715" s="6"/>
      <c r="AM4715" s="6"/>
      <c r="AN4715" s="6"/>
      <c r="AO4715" s="6"/>
      <c r="AP4715" s="6"/>
      <c r="AQ4715" s="21"/>
      <c r="AR4715" s="21"/>
      <c r="AS4715" s="21"/>
      <c r="AT4715" s="6"/>
      <c r="AU4715" s="6"/>
      <c r="AV4715" s="6"/>
      <c r="AW4715" s="6"/>
    </row>
    <row r="4716" spans="1:49" x14ac:dyDescent="0.35">
      <c r="A4716" s="20"/>
      <c r="B4716" s="20"/>
      <c r="C4716" s="20"/>
      <c r="D4716" s="20"/>
      <c r="E4716" s="6"/>
      <c r="F4716" s="6"/>
      <c r="G4716" s="6"/>
      <c r="H4716" s="6"/>
      <c r="I4716" s="6"/>
      <c r="J4716" s="6"/>
      <c r="K4716" s="6"/>
      <c r="L4716" s="6"/>
      <c r="M4716" s="6"/>
      <c r="N4716" s="6"/>
      <c r="O4716" s="6"/>
      <c r="P4716" s="6"/>
      <c r="Q4716" s="6"/>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21"/>
      <c r="AR4716" s="21"/>
      <c r="AS4716" s="21"/>
      <c r="AT4716" s="6"/>
      <c r="AU4716" s="6"/>
      <c r="AV4716" s="6"/>
      <c r="AW4716" s="6"/>
    </row>
    <row r="4717" spans="1:49" x14ac:dyDescent="0.35">
      <c r="A4717" s="20"/>
      <c r="B4717" s="20"/>
      <c r="C4717" s="20"/>
      <c r="D4717" s="20"/>
      <c r="E4717" s="6"/>
      <c r="F4717" s="6"/>
      <c r="G4717" s="6"/>
      <c r="H4717" s="6"/>
      <c r="I4717" s="6"/>
      <c r="J4717" s="6"/>
      <c r="K4717" s="6"/>
      <c r="L4717" s="6"/>
      <c r="M4717" s="6"/>
      <c r="N4717" s="6"/>
      <c r="O4717" s="6"/>
      <c r="P4717" s="6"/>
      <c r="Q4717" s="6"/>
      <c r="R4717" s="6"/>
      <c r="S4717" s="6"/>
      <c r="T4717" s="6"/>
      <c r="U4717" s="6"/>
      <c r="V4717" s="6"/>
      <c r="W4717" s="6"/>
      <c r="X4717" s="6"/>
      <c r="Y4717" s="6"/>
      <c r="Z4717" s="6"/>
      <c r="AA4717" s="6"/>
      <c r="AB4717" s="6"/>
      <c r="AC4717" s="6"/>
      <c r="AD4717" s="6"/>
      <c r="AE4717" s="6"/>
      <c r="AF4717" s="6"/>
      <c r="AG4717" s="6"/>
      <c r="AH4717" s="6"/>
      <c r="AI4717" s="6"/>
      <c r="AJ4717" s="6"/>
      <c r="AK4717" s="6"/>
      <c r="AL4717" s="6"/>
      <c r="AM4717" s="6"/>
      <c r="AN4717" s="6"/>
      <c r="AO4717" s="6"/>
      <c r="AP4717" s="6"/>
      <c r="AQ4717" s="21"/>
      <c r="AR4717" s="21"/>
      <c r="AS4717" s="21"/>
      <c r="AT4717" s="6"/>
      <c r="AU4717" s="6"/>
      <c r="AV4717" s="6"/>
      <c r="AW4717" s="6"/>
    </row>
    <row r="4718" spans="1:49" x14ac:dyDescent="0.35">
      <c r="A4718" s="20"/>
      <c r="B4718" s="20"/>
      <c r="C4718" s="20"/>
      <c r="D4718" s="20"/>
      <c r="E4718" s="6"/>
      <c r="F4718" s="6"/>
      <c r="G4718" s="6"/>
      <c r="H4718" s="6"/>
      <c r="I4718" s="6"/>
      <c r="J4718" s="6"/>
      <c r="K4718" s="6"/>
      <c r="L4718" s="6"/>
      <c r="M4718" s="6"/>
      <c r="N4718" s="6"/>
      <c r="O4718" s="6"/>
      <c r="P4718" s="6"/>
      <c r="Q4718" s="6"/>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21"/>
      <c r="AR4718" s="21"/>
      <c r="AS4718" s="21"/>
      <c r="AT4718" s="6"/>
      <c r="AU4718" s="6"/>
      <c r="AV4718" s="6"/>
      <c r="AW4718" s="6"/>
    </row>
    <row r="4719" spans="1:49" x14ac:dyDescent="0.35">
      <c r="A4719" s="20"/>
      <c r="B4719" s="20"/>
      <c r="C4719" s="20"/>
      <c r="D4719" s="20"/>
      <c r="E4719" s="6"/>
      <c r="F4719" s="6"/>
      <c r="G4719" s="6"/>
      <c r="H4719" s="6"/>
      <c r="I4719" s="6"/>
      <c r="J4719" s="6"/>
      <c r="K4719" s="6"/>
      <c r="L4719" s="6"/>
      <c r="M4719" s="6"/>
      <c r="N4719" s="6"/>
      <c r="O4719" s="6"/>
      <c r="P4719" s="6"/>
      <c r="Q4719" s="6"/>
      <c r="R4719" s="6"/>
      <c r="S4719" s="6"/>
      <c r="T4719" s="6"/>
      <c r="U4719" s="6"/>
      <c r="V4719" s="6"/>
      <c r="W4719" s="6"/>
      <c r="X4719" s="6"/>
      <c r="Y4719" s="6"/>
      <c r="Z4719" s="6"/>
      <c r="AA4719" s="6"/>
      <c r="AB4719" s="6"/>
      <c r="AC4719" s="6"/>
      <c r="AD4719" s="6"/>
      <c r="AE4719" s="6"/>
      <c r="AF4719" s="6"/>
      <c r="AG4719" s="6"/>
      <c r="AH4719" s="6"/>
      <c r="AI4719" s="6"/>
      <c r="AJ4719" s="6"/>
      <c r="AK4719" s="6"/>
      <c r="AL4719" s="6"/>
      <c r="AM4719" s="6"/>
      <c r="AN4719" s="6"/>
      <c r="AO4719" s="6"/>
      <c r="AP4719" s="6"/>
      <c r="AQ4719" s="21"/>
      <c r="AR4719" s="21"/>
      <c r="AS4719" s="21"/>
      <c r="AT4719" s="6"/>
      <c r="AU4719" s="6"/>
      <c r="AV4719" s="6"/>
      <c r="AW4719" s="6"/>
    </row>
    <row r="4720" spans="1:49" x14ac:dyDescent="0.35">
      <c r="A4720" s="20"/>
      <c r="B4720" s="20"/>
      <c r="C4720" s="20"/>
      <c r="D4720" s="20"/>
      <c r="E4720" s="6"/>
      <c r="F4720" s="6"/>
      <c r="G4720" s="6"/>
      <c r="H4720" s="6"/>
      <c r="I4720" s="6"/>
      <c r="J4720" s="6"/>
      <c r="K4720" s="6"/>
      <c r="L4720" s="6"/>
      <c r="M4720" s="6"/>
      <c r="N4720" s="6"/>
      <c r="O4720" s="6"/>
      <c r="P4720" s="6"/>
      <c r="Q4720" s="6"/>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21"/>
      <c r="AR4720" s="21"/>
      <c r="AS4720" s="21"/>
      <c r="AT4720" s="6"/>
      <c r="AU4720" s="6"/>
      <c r="AV4720" s="6"/>
      <c r="AW4720" s="6"/>
    </row>
    <row r="4721" spans="1:49" x14ac:dyDescent="0.35">
      <c r="A4721" s="20"/>
      <c r="B4721" s="20"/>
      <c r="C4721" s="20"/>
      <c r="D4721" s="20"/>
      <c r="E4721" s="6"/>
      <c r="F4721" s="6"/>
      <c r="G4721" s="6"/>
      <c r="H4721" s="6"/>
      <c r="I4721" s="6"/>
      <c r="J4721" s="6"/>
      <c r="K4721" s="6"/>
      <c r="L4721" s="6"/>
      <c r="M4721" s="6"/>
      <c r="N4721" s="6"/>
      <c r="O4721" s="6"/>
      <c r="P4721" s="6"/>
      <c r="Q4721" s="6"/>
      <c r="R4721" s="6"/>
      <c r="S4721" s="6"/>
      <c r="T4721" s="6"/>
      <c r="U4721" s="6"/>
      <c r="V4721" s="6"/>
      <c r="W4721" s="6"/>
      <c r="X4721" s="6"/>
      <c r="Y4721" s="6"/>
      <c r="Z4721" s="6"/>
      <c r="AA4721" s="6"/>
      <c r="AB4721" s="6"/>
      <c r="AC4721" s="6"/>
      <c r="AD4721" s="6"/>
      <c r="AE4721" s="6"/>
      <c r="AF4721" s="6"/>
      <c r="AG4721" s="6"/>
      <c r="AH4721" s="6"/>
      <c r="AI4721" s="6"/>
      <c r="AJ4721" s="6"/>
      <c r="AK4721" s="6"/>
      <c r="AL4721" s="6"/>
      <c r="AM4721" s="6"/>
      <c r="AN4721" s="6"/>
      <c r="AO4721" s="6"/>
      <c r="AP4721" s="6"/>
      <c r="AQ4721" s="21"/>
      <c r="AR4721" s="21"/>
      <c r="AS4721" s="21"/>
      <c r="AT4721" s="6"/>
      <c r="AU4721" s="6"/>
      <c r="AV4721" s="6"/>
      <c r="AW4721" s="6"/>
    </row>
    <row r="4722" spans="1:49" x14ac:dyDescent="0.35">
      <c r="A4722" s="20"/>
      <c r="B4722" s="20"/>
      <c r="C4722" s="20"/>
      <c r="D4722" s="20"/>
      <c r="E4722" s="6"/>
      <c r="F4722" s="6"/>
      <c r="G4722" s="6"/>
      <c r="H4722" s="6"/>
      <c r="I4722" s="6"/>
      <c r="J4722" s="6"/>
      <c r="K4722" s="6"/>
      <c r="L4722" s="6"/>
      <c r="M4722" s="6"/>
      <c r="N4722" s="6"/>
      <c r="O4722" s="6"/>
      <c r="P4722" s="6"/>
      <c r="Q4722" s="6"/>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21"/>
      <c r="AR4722" s="21"/>
      <c r="AS4722" s="21"/>
      <c r="AT4722" s="6"/>
      <c r="AU4722" s="6"/>
      <c r="AV4722" s="6"/>
      <c r="AW4722" s="6"/>
    </row>
    <row r="4723" spans="1:49" x14ac:dyDescent="0.35">
      <c r="A4723" s="20"/>
      <c r="B4723" s="20"/>
      <c r="C4723" s="20"/>
      <c r="D4723" s="20"/>
      <c r="E4723" s="6"/>
      <c r="F4723" s="6"/>
      <c r="G4723" s="6"/>
      <c r="H4723" s="6"/>
      <c r="I4723" s="6"/>
      <c r="J4723" s="6"/>
      <c r="K4723" s="6"/>
      <c r="L4723" s="6"/>
      <c r="M4723" s="6"/>
      <c r="N4723" s="6"/>
      <c r="O4723" s="6"/>
      <c r="P4723" s="6"/>
      <c r="Q4723" s="6"/>
      <c r="R4723" s="6"/>
      <c r="S4723" s="6"/>
      <c r="T4723" s="6"/>
      <c r="U4723" s="6"/>
      <c r="V4723" s="6"/>
      <c r="W4723" s="6"/>
      <c r="X4723" s="6"/>
      <c r="Y4723" s="6"/>
      <c r="Z4723" s="6"/>
      <c r="AA4723" s="6"/>
      <c r="AB4723" s="6"/>
      <c r="AC4723" s="6"/>
      <c r="AD4723" s="6"/>
      <c r="AE4723" s="6"/>
      <c r="AF4723" s="6"/>
      <c r="AG4723" s="6"/>
      <c r="AH4723" s="6"/>
      <c r="AI4723" s="6"/>
      <c r="AJ4723" s="6"/>
      <c r="AK4723" s="6"/>
      <c r="AL4723" s="6"/>
      <c r="AM4723" s="6"/>
      <c r="AN4723" s="6"/>
      <c r="AO4723" s="6"/>
      <c r="AP4723" s="6"/>
      <c r="AQ4723" s="21"/>
      <c r="AR4723" s="21"/>
      <c r="AS4723" s="21"/>
      <c r="AT4723" s="6"/>
      <c r="AU4723" s="6"/>
      <c r="AV4723" s="6"/>
      <c r="AW4723" s="6"/>
    </row>
    <row r="4724" spans="1:49" x14ac:dyDescent="0.35">
      <c r="A4724" s="20"/>
      <c r="B4724" s="20"/>
      <c r="C4724" s="20"/>
      <c r="D4724" s="20"/>
      <c r="E4724" s="6"/>
      <c r="F4724" s="6"/>
      <c r="G4724" s="6"/>
      <c r="H4724" s="6"/>
      <c r="I4724" s="6"/>
      <c r="J4724" s="6"/>
      <c r="K4724" s="6"/>
      <c r="L4724" s="6"/>
      <c r="M4724" s="6"/>
      <c r="N4724" s="6"/>
      <c r="O4724" s="6"/>
      <c r="P4724" s="6"/>
      <c r="Q4724" s="6"/>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21"/>
      <c r="AR4724" s="21"/>
      <c r="AS4724" s="21"/>
      <c r="AT4724" s="6"/>
      <c r="AU4724" s="6"/>
      <c r="AV4724" s="6"/>
      <c r="AW4724" s="6"/>
    </row>
    <row r="4725" spans="1:49" x14ac:dyDescent="0.35">
      <c r="A4725" s="20"/>
      <c r="B4725" s="20"/>
      <c r="C4725" s="20"/>
      <c r="D4725" s="20"/>
      <c r="E4725" s="6"/>
      <c r="F4725" s="6"/>
      <c r="G4725" s="6"/>
      <c r="H4725" s="6"/>
      <c r="I4725" s="6"/>
      <c r="J4725" s="6"/>
      <c r="K4725" s="6"/>
      <c r="L4725" s="6"/>
      <c r="M4725" s="6"/>
      <c r="N4725" s="6"/>
      <c r="O4725" s="6"/>
      <c r="P4725" s="6"/>
      <c r="Q4725" s="6"/>
      <c r="R4725" s="6"/>
      <c r="S4725" s="6"/>
      <c r="T4725" s="6"/>
      <c r="U4725" s="6"/>
      <c r="V4725" s="6"/>
      <c r="W4725" s="6"/>
      <c r="X4725" s="6"/>
      <c r="Y4725" s="6"/>
      <c r="Z4725" s="6"/>
      <c r="AA4725" s="6"/>
      <c r="AB4725" s="6"/>
      <c r="AC4725" s="6"/>
      <c r="AD4725" s="6"/>
      <c r="AE4725" s="6"/>
      <c r="AF4725" s="6"/>
      <c r="AG4725" s="6"/>
      <c r="AH4725" s="6"/>
      <c r="AI4725" s="6"/>
      <c r="AJ4725" s="6"/>
      <c r="AK4725" s="6"/>
      <c r="AL4725" s="6"/>
      <c r="AM4725" s="6"/>
      <c r="AN4725" s="6"/>
      <c r="AO4725" s="6"/>
      <c r="AP4725" s="6"/>
      <c r="AQ4725" s="21"/>
      <c r="AR4725" s="21"/>
      <c r="AS4725" s="21"/>
      <c r="AT4725" s="6"/>
      <c r="AU4725" s="6"/>
      <c r="AV4725" s="6"/>
      <c r="AW4725" s="6"/>
    </row>
    <row r="4726" spans="1:49" x14ac:dyDescent="0.35">
      <c r="A4726" s="20"/>
      <c r="B4726" s="20"/>
      <c r="C4726" s="20"/>
      <c r="D4726" s="20"/>
      <c r="E4726" s="6"/>
      <c r="F4726" s="6"/>
      <c r="G4726" s="6"/>
      <c r="H4726" s="6"/>
      <c r="I4726" s="6"/>
      <c r="J4726" s="6"/>
      <c r="K4726" s="6"/>
      <c r="L4726" s="6"/>
      <c r="M4726" s="6"/>
      <c r="N4726" s="6"/>
      <c r="O4726" s="6"/>
      <c r="P4726" s="6"/>
      <c r="Q4726" s="6"/>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21"/>
      <c r="AR4726" s="21"/>
      <c r="AS4726" s="21"/>
      <c r="AT4726" s="6"/>
      <c r="AU4726" s="6"/>
      <c r="AV4726" s="6"/>
      <c r="AW4726" s="6"/>
    </row>
    <row r="4727" spans="1:49" x14ac:dyDescent="0.35">
      <c r="A4727" s="20"/>
      <c r="B4727" s="20"/>
      <c r="C4727" s="20"/>
      <c r="D4727" s="20"/>
      <c r="E4727" s="6"/>
      <c r="F4727" s="6"/>
      <c r="G4727" s="6"/>
      <c r="H4727" s="6"/>
      <c r="I4727" s="6"/>
      <c r="J4727" s="6"/>
      <c r="K4727" s="6"/>
      <c r="L4727" s="6"/>
      <c r="M4727" s="6"/>
      <c r="N4727" s="6"/>
      <c r="O4727" s="6"/>
      <c r="P4727" s="6"/>
      <c r="Q4727" s="6"/>
      <c r="R4727" s="6"/>
      <c r="S4727" s="6"/>
      <c r="T4727" s="6"/>
      <c r="U4727" s="6"/>
      <c r="V4727" s="6"/>
      <c r="W4727" s="6"/>
      <c r="X4727" s="6"/>
      <c r="Y4727" s="6"/>
      <c r="Z4727" s="6"/>
      <c r="AA4727" s="6"/>
      <c r="AB4727" s="6"/>
      <c r="AC4727" s="6"/>
      <c r="AD4727" s="6"/>
      <c r="AE4727" s="6"/>
      <c r="AF4727" s="6"/>
      <c r="AG4727" s="6"/>
      <c r="AH4727" s="6"/>
      <c r="AI4727" s="6"/>
      <c r="AJ4727" s="6"/>
      <c r="AK4727" s="6"/>
      <c r="AL4727" s="6"/>
      <c r="AM4727" s="6"/>
      <c r="AN4727" s="6"/>
      <c r="AO4727" s="6"/>
      <c r="AP4727" s="6"/>
      <c r="AQ4727" s="21"/>
      <c r="AR4727" s="21"/>
      <c r="AS4727" s="21"/>
      <c r="AT4727" s="6"/>
      <c r="AU4727" s="6"/>
      <c r="AV4727" s="6"/>
      <c r="AW4727" s="6"/>
    </row>
    <row r="4728" spans="1:49" x14ac:dyDescent="0.35">
      <c r="A4728" s="20"/>
      <c r="B4728" s="20"/>
      <c r="C4728" s="20"/>
      <c r="D4728" s="20"/>
      <c r="E4728" s="6"/>
      <c r="F4728" s="6"/>
      <c r="G4728" s="6"/>
      <c r="H4728" s="6"/>
      <c r="I4728" s="6"/>
      <c r="J4728" s="6"/>
      <c r="K4728" s="6"/>
      <c r="L4728" s="6"/>
      <c r="M4728" s="6"/>
      <c r="N4728" s="6"/>
      <c r="O4728" s="6"/>
      <c r="P4728" s="6"/>
      <c r="Q4728" s="6"/>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21"/>
      <c r="AR4728" s="21"/>
      <c r="AS4728" s="21"/>
      <c r="AT4728" s="6"/>
      <c r="AU4728" s="6"/>
      <c r="AV4728" s="6"/>
      <c r="AW4728" s="6"/>
    </row>
    <row r="4729" spans="1:49" x14ac:dyDescent="0.35">
      <c r="A4729" s="20"/>
      <c r="B4729" s="20"/>
      <c r="C4729" s="20"/>
      <c r="D4729" s="20"/>
      <c r="E4729" s="6"/>
      <c r="F4729" s="6"/>
      <c r="G4729" s="6"/>
      <c r="H4729" s="6"/>
      <c r="I4729" s="6"/>
      <c r="J4729" s="6"/>
      <c r="K4729" s="6"/>
      <c r="L4729" s="6"/>
      <c r="M4729" s="6"/>
      <c r="N4729" s="6"/>
      <c r="O4729" s="6"/>
      <c r="P4729" s="6"/>
      <c r="Q4729" s="6"/>
      <c r="R4729" s="6"/>
      <c r="S4729" s="6"/>
      <c r="T4729" s="6"/>
      <c r="U4729" s="6"/>
      <c r="V4729" s="6"/>
      <c r="W4729" s="6"/>
      <c r="X4729" s="6"/>
      <c r="Y4729" s="6"/>
      <c r="Z4729" s="6"/>
      <c r="AA4729" s="6"/>
      <c r="AB4729" s="6"/>
      <c r="AC4729" s="6"/>
      <c r="AD4729" s="6"/>
      <c r="AE4729" s="6"/>
      <c r="AF4729" s="6"/>
      <c r="AG4729" s="6"/>
      <c r="AH4729" s="6"/>
      <c r="AI4729" s="6"/>
      <c r="AJ4729" s="6"/>
      <c r="AK4729" s="6"/>
      <c r="AL4729" s="6"/>
      <c r="AM4729" s="6"/>
      <c r="AN4729" s="6"/>
      <c r="AO4729" s="6"/>
      <c r="AP4729" s="6"/>
      <c r="AQ4729" s="21"/>
      <c r="AR4729" s="21"/>
      <c r="AS4729" s="21"/>
      <c r="AT4729" s="6"/>
      <c r="AU4729" s="6"/>
      <c r="AV4729" s="6"/>
      <c r="AW4729" s="6"/>
    </row>
    <row r="4730" spans="1:49" x14ac:dyDescent="0.35">
      <c r="A4730" s="20"/>
      <c r="B4730" s="20"/>
      <c r="C4730" s="20"/>
      <c r="D4730" s="20"/>
      <c r="E4730" s="6"/>
      <c r="F4730" s="6"/>
      <c r="G4730" s="6"/>
      <c r="H4730" s="6"/>
      <c r="I4730" s="6"/>
      <c r="J4730" s="6"/>
      <c r="K4730" s="6"/>
      <c r="L4730" s="6"/>
      <c r="M4730" s="6"/>
      <c r="N4730" s="6"/>
      <c r="O4730" s="6"/>
      <c r="P4730" s="6"/>
      <c r="Q4730" s="6"/>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21"/>
      <c r="AR4730" s="21"/>
      <c r="AS4730" s="21"/>
      <c r="AT4730" s="6"/>
      <c r="AU4730" s="6"/>
      <c r="AV4730" s="6"/>
      <c r="AW4730" s="6"/>
    </row>
    <row r="4731" spans="1:49" x14ac:dyDescent="0.35">
      <c r="A4731" s="20"/>
      <c r="B4731" s="20"/>
      <c r="C4731" s="20"/>
      <c r="D4731" s="20"/>
      <c r="E4731" s="6"/>
      <c r="F4731" s="6"/>
      <c r="G4731" s="6"/>
      <c r="H4731" s="6"/>
      <c r="I4731" s="6"/>
      <c r="J4731" s="6"/>
      <c r="K4731" s="6"/>
      <c r="L4731" s="6"/>
      <c r="M4731" s="6"/>
      <c r="N4731" s="6"/>
      <c r="O4731" s="6"/>
      <c r="P4731" s="6"/>
      <c r="Q4731" s="6"/>
      <c r="R4731" s="6"/>
      <c r="S4731" s="6"/>
      <c r="T4731" s="6"/>
      <c r="U4731" s="6"/>
      <c r="V4731" s="6"/>
      <c r="W4731" s="6"/>
      <c r="X4731" s="6"/>
      <c r="Y4731" s="6"/>
      <c r="Z4731" s="6"/>
      <c r="AA4731" s="6"/>
      <c r="AB4731" s="6"/>
      <c r="AC4731" s="6"/>
      <c r="AD4731" s="6"/>
      <c r="AE4731" s="6"/>
      <c r="AF4731" s="6"/>
      <c r="AG4731" s="6"/>
      <c r="AH4731" s="6"/>
      <c r="AI4731" s="6"/>
      <c r="AJ4731" s="6"/>
      <c r="AK4731" s="6"/>
      <c r="AL4731" s="6"/>
      <c r="AM4731" s="6"/>
      <c r="AN4731" s="6"/>
      <c r="AO4731" s="6"/>
      <c r="AP4731" s="6"/>
      <c r="AQ4731" s="21"/>
      <c r="AR4731" s="21"/>
      <c r="AS4731" s="21"/>
      <c r="AT4731" s="6"/>
      <c r="AU4731" s="6"/>
      <c r="AV4731" s="6"/>
      <c r="AW4731" s="6"/>
    </row>
    <row r="4732" spans="1:49" x14ac:dyDescent="0.35">
      <c r="A4732" s="20"/>
      <c r="B4732" s="20"/>
      <c r="C4732" s="20"/>
      <c r="D4732" s="20"/>
      <c r="E4732" s="6"/>
      <c r="F4732" s="6"/>
      <c r="G4732" s="6"/>
      <c r="H4732" s="6"/>
      <c r="I4732" s="6"/>
      <c r="J4732" s="6"/>
      <c r="K4732" s="6"/>
      <c r="L4732" s="6"/>
      <c r="M4732" s="6"/>
      <c r="N4732" s="6"/>
      <c r="O4732" s="6"/>
      <c r="P4732" s="6"/>
      <c r="Q4732" s="6"/>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21"/>
      <c r="AR4732" s="21"/>
      <c r="AS4732" s="21"/>
      <c r="AT4732" s="6"/>
      <c r="AU4732" s="6"/>
      <c r="AV4732" s="6"/>
      <c r="AW4732" s="6"/>
    </row>
    <row r="4733" spans="1:49" x14ac:dyDescent="0.35">
      <c r="A4733" s="20"/>
      <c r="B4733" s="20"/>
      <c r="C4733" s="20"/>
      <c r="D4733" s="20"/>
      <c r="E4733" s="6"/>
      <c r="F4733" s="6"/>
      <c r="G4733" s="6"/>
      <c r="H4733" s="6"/>
      <c r="I4733" s="6"/>
      <c r="J4733" s="6"/>
      <c r="K4733" s="6"/>
      <c r="L4733" s="6"/>
      <c r="M4733" s="6"/>
      <c r="N4733" s="6"/>
      <c r="O4733" s="6"/>
      <c r="P4733" s="6"/>
      <c r="Q4733" s="6"/>
      <c r="R4733" s="6"/>
      <c r="S4733" s="6"/>
      <c r="T4733" s="6"/>
      <c r="U4733" s="6"/>
      <c r="V4733" s="6"/>
      <c r="W4733" s="6"/>
      <c r="X4733" s="6"/>
      <c r="Y4733" s="6"/>
      <c r="Z4733" s="6"/>
      <c r="AA4733" s="6"/>
      <c r="AB4733" s="6"/>
      <c r="AC4733" s="6"/>
      <c r="AD4733" s="6"/>
      <c r="AE4733" s="6"/>
      <c r="AF4733" s="6"/>
      <c r="AG4733" s="6"/>
      <c r="AH4733" s="6"/>
      <c r="AI4733" s="6"/>
      <c r="AJ4733" s="6"/>
      <c r="AK4733" s="6"/>
      <c r="AL4733" s="6"/>
      <c r="AM4733" s="6"/>
      <c r="AN4733" s="6"/>
      <c r="AO4733" s="6"/>
      <c r="AP4733" s="6"/>
      <c r="AQ4733" s="21"/>
      <c r="AR4733" s="21"/>
      <c r="AS4733" s="21"/>
      <c r="AT4733" s="6"/>
      <c r="AU4733" s="6"/>
      <c r="AV4733" s="6"/>
      <c r="AW4733" s="6"/>
    </row>
    <row r="4734" spans="1:49" x14ac:dyDescent="0.35">
      <c r="A4734" s="20"/>
      <c r="B4734" s="20"/>
      <c r="C4734" s="20"/>
      <c r="D4734" s="20"/>
      <c r="E4734" s="6"/>
      <c r="F4734" s="6"/>
      <c r="G4734" s="6"/>
      <c r="H4734" s="6"/>
      <c r="I4734" s="6"/>
      <c r="J4734" s="6"/>
      <c r="K4734" s="6"/>
      <c r="L4734" s="6"/>
      <c r="M4734" s="6"/>
      <c r="N4734" s="6"/>
      <c r="O4734" s="6"/>
      <c r="P4734" s="6"/>
      <c r="Q4734" s="6"/>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21"/>
      <c r="AR4734" s="21"/>
      <c r="AS4734" s="21"/>
      <c r="AT4734" s="6"/>
      <c r="AU4734" s="6"/>
      <c r="AV4734" s="6"/>
      <c r="AW4734" s="6"/>
    </row>
    <row r="4735" spans="1:49" x14ac:dyDescent="0.35">
      <c r="A4735" s="20"/>
      <c r="B4735" s="20"/>
      <c r="C4735" s="20"/>
      <c r="D4735" s="20"/>
      <c r="E4735" s="6"/>
      <c r="F4735" s="6"/>
      <c r="G4735" s="6"/>
      <c r="H4735" s="6"/>
      <c r="I4735" s="6"/>
      <c r="J4735" s="6"/>
      <c r="K4735" s="6"/>
      <c r="L4735" s="6"/>
      <c r="M4735" s="6"/>
      <c r="N4735" s="6"/>
      <c r="O4735" s="6"/>
      <c r="P4735" s="6"/>
      <c r="Q4735" s="6"/>
      <c r="R4735" s="6"/>
      <c r="S4735" s="6"/>
      <c r="T4735" s="6"/>
      <c r="U4735" s="6"/>
      <c r="V4735" s="6"/>
      <c r="W4735" s="6"/>
      <c r="X4735" s="6"/>
      <c r="Y4735" s="6"/>
      <c r="Z4735" s="6"/>
      <c r="AA4735" s="6"/>
      <c r="AB4735" s="6"/>
      <c r="AC4735" s="6"/>
      <c r="AD4735" s="6"/>
      <c r="AE4735" s="6"/>
      <c r="AF4735" s="6"/>
      <c r="AG4735" s="6"/>
      <c r="AH4735" s="6"/>
      <c r="AI4735" s="6"/>
      <c r="AJ4735" s="6"/>
      <c r="AK4735" s="6"/>
      <c r="AL4735" s="6"/>
      <c r="AM4735" s="6"/>
      <c r="AN4735" s="6"/>
      <c r="AO4735" s="6"/>
      <c r="AP4735" s="6"/>
      <c r="AQ4735" s="21"/>
      <c r="AR4735" s="21"/>
      <c r="AS4735" s="21"/>
      <c r="AT4735" s="6"/>
      <c r="AU4735" s="6"/>
      <c r="AV4735" s="6"/>
      <c r="AW4735" s="6"/>
    </row>
    <row r="4736" spans="1:49" x14ac:dyDescent="0.35">
      <c r="A4736" s="20"/>
      <c r="B4736" s="20"/>
      <c r="C4736" s="20"/>
      <c r="D4736" s="20"/>
      <c r="E4736" s="6"/>
      <c r="F4736" s="6"/>
      <c r="G4736" s="6"/>
      <c r="H4736" s="6"/>
      <c r="I4736" s="6"/>
      <c r="J4736" s="6"/>
      <c r="K4736" s="6"/>
      <c r="L4736" s="6"/>
      <c r="M4736" s="6"/>
      <c r="N4736" s="6"/>
      <c r="O4736" s="6"/>
      <c r="P4736" s="6"/>
      <c r="Q4736" s="6"/>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21"/>
      <c r="AR4736" s="21"/>
      <c r="AS4736" s="21"/>
      <c r="AT4736" s="6"/>
      <c r="AU4736" s="6"/>
      <c r="AV4736" s="6"/>
      <c r="AW4736" s="6"/>
    </row>
    <row r="4737" spans="1:49" x14ac:dyDescent="0.35">
      <c r="A4737" s="20"/>
      <c r="B4737" s="20"/>
      <c r="C4737" s="20"/>
      <c r="D4737" s="20"/>
      <c r="E4737" s="6"/>
      <c r="F4737" s="6"/>
      <c r="G4737" s="6"/>
      <c r="H4737" s="6"/>
      <c r="I4737" s="6"/>
      <c r="J4737" s="6"/>
      <c r="K4737" s="6"/>
      <c r="L4737" s="6"/>
      <c r="M4737" s="6"/>
      <c r="N4737" s="6"/>
      <c r="O4737" s="6"/>
      <c r="P4737" s="6"/>
      <c r="Q4737" s="6"/>
      <c r="R4737" s="6"/>
      <c r="S4737" s="6"/>
      <c r="T4737" s="6"/>
      <c r="U4737" s="6"/>
      <c r="V4737" s="6"/>
      <c r="W4737" s="6"/>
      <c r="X4737" s="6"/>
      <c r="Y4737" s="6"/>
      <c r="Z4737" s="6"/>
      <c r="AA4737" s="6"/>
      <c r="AB4737" s="6"/>
      <c r="AC4737" s="6"/>
      <c r="AD4737" s="6"/>
      <c r="AE4737" s="6"/>
      <c r="AF4737" s="6"/>
      <c r="AG4737" s="6"/>
      <c r="AH4737" s="6"/>
      <c r="AI4737" s="6"/>
      <c r="AJ4737" s="6"/>
      <c r="AK4737" s="6"/>
      <c r="AL4737" s="6"/>
      <c r="AM4737" s="6"/>
      <c r="AN4737" s="6"/>
      <c r="AO4737" s="6"/>
      <c r="AP4737" s="6"/>
      <c r="AQ4737" s="21"/>
      <c r="AR4737" s="21"/>
      <c r="AS4737" s="21"/>
      <c r="AT4737" s="6"/>
      <c r="AU4737" s="6"/>
      <c r="AV4737" s="6"/>
      <c r="AW4737" s="6"/>
    </row>
    <row r="4738" spans="1:49" x14ac:dyDescent="0.35">
      <c r="A4738" s="20"/>
      <c r="B4738" s="20"/>
      <c r="C4738" s="20"/>
      <c r="D4738" s="20"/>
      <c r="E4738" s="6"/>
      <c r="F4738" s="6"/>
      <c r="G4738" s="6"/>
      <c r="H4738" s="6"/>
      <c r="I4738" s="6"/>
      <c r="J4738" s="6"/>
      <c r="K4738" s="6"/>
      <c r="L4738" s="6"/>
      <c r="M4738" s="6"/>
      <c r="N4738" s="6"/>
      <c r="O4738" s="6"/>
      <c r="P4738" s="6"/>
      <c r="Q4738" s="6"/>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21"/>
      <c r="AR4738" s="21"/>
      <c r="AS4738" s="21"/>
      <c r="AT4738" s="6"/>
      <c r="AU4738" s="6"/>
      <c r="AV4738" s="6"/>
      <c r="AW4738" s="6"/>
    </row>
    <row r="4739" spans="1:49" x14ac:dyDescent="0.35">
      <c r="A4739" s="20"/>
      <c r="B4739" s="20"/>
      <c r="C4739" s="20"/>
      <c r="D4739" s="20"/>
      <c r="E4739" s="6"/>
      <c r="F4739" s="6"/>
      <c r="G4739" s="6"/>
      <c r="H4739" s="6"/>
      <c r="I4739" s="6"/>
      <c r="J4739" s="6"/>
      <c r="K4739" s="6"/>
      <c r="L4739" s="6"/>
      <c r="M4739" s="6"/>
      <c r="N4739" s="6"/>
      <c r="O4739" s="6"/>
      <c r="P4739" s="6"/>
      <c r="Q4739" s="6"/>
      <c r="R4739" s="6"/>
      <c r="S4739" s="6"/>
      <c r="T4739" s="6"/>
      <c r="U4739" s="6"/>
      <c r="V4739" s="6"/>
      <c r="W4739" s="6"/>
      <c r="X4739" s="6"/>
      <c r="Y4739" s="6"/>
      <c r="Z4739" s="6"/>
      <c r="AA4739" s="6"/>
      <c r="AB4739" s="6"/>
      <c r="AC4739" s="6"/>
      <c r="AD4739" s="6"/>
      <c r="AE4739" s="6"/>
      <c r="AF4739" s="6"/>
      <c r="AG4739" s="6"/>
      <c r="AH4739" s="6"/>
      <c r="AI4739" s="6"/>
      <c r="AJ4739" s="6"/>
      <c r="AK4739" s="6"/>
      <c r="AL4739" s="6"/>
      <c r="AM4739" s="6"/>
      <c r="AN4739" s="6"/>
      <c r="AO4739" s="6"/>
      <c r="AP4739" s="6"/>
      <c r="AQ4739" s="21"/>
      <c r="AR4739" s="21"/>
      <c r="AS4739" s="21"/>
      <c r="AT4739" s="6"/>
      <c r="AU4739" s="6"/>
      <c r="AV4739" s="6"/>
      <c r="AW4739" s="6"/>
    </row>
    <row r="4740" spans="1:49" x14ac:dyDescent="0.35">
      <c r="A4740" s="20"/>
      <c r="B4740" s="20"/>
      <c r="C4740" s="20"/>
      <c r="D4740" s="20"/>
      <c r="E4740" s="6"/>
      <c r="F4740" s="6"/>
      <c r="G4740" s="6"/>
      <c r="H4740" s="6"/>
      <c r="I4740" s="6"/>
      <c r="J4740" s="6"/>
      <c r="K4740" s="6"/>
      <c r="L4740" s="6"/>
      <c r="M4740" s="6"/>
      <c r="N4740" s="6"/>
      <c r="O4740" s="6"/>
      <c r="P4740" s="6"/>
      <c r="Q4740" s="6"/>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21"/>
      <c r="AR4740" s="21"/>
      <c r="AS4740" s="21"/>
      <c r="AT4740" s="6"/>
      <c r="AU4740" s="6"/>
      <c r="AV4740" s="6"/>
      <c r="AW4740" s="6"/>
    </row>
    <row r="4741" spans="1:49" x14ac:dyDescent="0.35">
      <c r="A4741" s="20"/>
      <c r="B4741" s="20"/>
      <c r="C4741" s="20"/>
      <c r="D4741" s="20"/>
      <c r="E4741" s="6"/>
      <c r="F4741" s="6"/>
      <c r="G4741" s="6"/>
      <c r="H4741" s="6"/>
      <c r="I4741" s="6"/>
      <c r="J4741" s="6"/>
      <c r="K4741" s="6"/>
      <c r="L4741" s="6"/>
      <c r="M4741" s="6"/>
      <c r="N4741" s="6"/>
      <c r="O4741" s="6"/>
      <c r="P4741" s="6"/>
      <c r="Q4741" s="6"/>
      <c r="R4741" s="6"/>
      <c r="S4741" s="6"/>
      <c r="T4741" s="6"/>
      <c r="U4741" s="6"/>
      <c r="V4741" s="6"/>
      <c r="W4741" s="6"/>
      <c r="X4741" s="6"/>
      <c r="Y4741" s="6"/>
      <c r="Z4741" s="6"/>
      <c r="AA4741" s="6"/>
      <c r="AB4741" s="6"/>
      <c r="AC4741" s="6"/>
      <c r="AD4741" s="6"/>
      <c r="AE4741" s="6"/>
      <c r="AF4741" s="6"/>
      <c r="AG4741" s="6"/>
      <c r="AH4741" s="6"/>
      <c r="AI4741" s="6"/>
      <c r="AJ4741" s="6"/>
      <c r="AK4741" s="6"/>
      <c r="AL4741" s="6"/>
      <c r="AM4741" s="6"/>
      <c r="AN4741" s="6"/>
      <c r="AO4741" s="6"/>
      <c r="AP4741" s="6"/>
      <c r="AQ4741" s="21"/>
      <c r="AR4741" s="21"/>
      <c r="AS4741" s="21"/>
      <c r="AT4741" s="6"/>
      <c r="AU4741" s="6"/>
      <c r="AV4741" s="6"/>
      <c r="AW4741" s="6"/>
    </row>
    <row r="4742" spans="1:49" x14ac:dyDescent="0.35">
      <c r="A4742" s="20"/>
      <c r="B4742" s="20"/>
      <c r="C4742" s="20"/>
      <c r="D4742" s="20"/>
      <c r="E4742" s="6"/>
      <c r="F4742" s="6"/>
      <c r="G4742" s="6"/>
      <c r="H4742" s="6"/>
      <c r="I4742" s="6"/>
      <c r="J4742" s="6"/>
      <c r="K4742" s="6"/>
      <c r="L4742" s="6"/>
      <c r="M4742" s="6"/>
      <c r="N4742" s="6"/>
      <c r="O4742" s="6"/>
      <c r="P4742" s="6"/>
      <c r="Q4742" s="6"/>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21"/>
      <c r="AR4742" s="21"/>
      <c r="AS4742" s="21"/>
      <c r="AT4742" s="6"/>
      <c r="AU4742" s="6"/>
      <c r="AV4742" s="6"/>
      <c r="AW4742" s="6"/>
    </row>
    <row r="4743" spans="1:49" x14ac:dyDescent="0.35">
      <c r="A4743" s="20"/>
      <c r="B4743" s="20"/>
      <c r="C4743" s="20"/>
      <c r="D4743" s="20"/>
      <c r="E4743" s="6"/>
      <c r="F4743" s="6"/>
      <c r="G4743" s="6"/>
      <c r="H4743" s="6"/>
      <c r="I4743" s="6"/>
      <c r="J4743" s="6"/>
      <c r="K4743" s="6"/>
      <c r="L4743" s="6"/>
      <c r="M4743" s="6"/>
      <c r="N4743" s="6"/>
      <c r="O4743" s="6"/>
      <c r="P4743" s="6"/>
      <c r="Q4743" s="6"/>
      <c r="R4743" s="6"/>
      <c r="S4743" s="6"/>
      <c r="T4743" s="6"/>
      <c r="U4743" s="6"/>
      <c r="V4743" s="6"/>
      <c r="W4743" s="6"/>
      <c r="X4743" s="6"/>
      <c r="Y4743" s="6"/>
      <c r="Z4743" s="6"/>
      <c r="AA4743" s="6"/>
      <c r="AB4743" s="6"/>
      <c r="AC4743" s="6"/>
      <c r="AD4743" s="6"/>
      <c r="AE4743" s="6"/>
      <c r="AF4743" s="6"/>
      <c r="AG4743" s="6"/>
      <c r="AH4743" s="6"/>
      <c r="AI4743" s="6"/>
      <c r="AJ4743" s="6"/>
      <c r="AK4743" s="6"/>
      <c r="AL4743" s="6"/>
      <c r="AM4743" s="6"/>
      <c r="AN4743" s="6"/>
      <c r="AO4743" s="6"/>
      <c r="AP4743" s="6"/>
      <c r="AQ4743" s="21"/>
      <c r="AR4743" s="21"/>
      <c r="AS4743" s="21"/>
      <c r="AT4743" s="6"/>
      <c r="AU4743" s="6"/>
      <c r="AV4743" s="6"/>
      <c r="AW4743" s="6"/>
    </row>
    <row r="4744" spans="1:49" x14ac:dyDescent="0.35">
      <c r="A4744" s="20"/>
      <c r="B4744" s="20"/>
      <c r="C4744" s="20"/>
      <c r="D4744" s="20"/>
      <c r="E4744" s="6"/>
      <c r="F4744" s="6"/>
      <c r="G4744" s="6"/>
      <c r="H4744" s="6"/>
      <c r="I4744" s="6"/>
      <c r="J4744" s="6"/>
      <c r="K4744" s="6"/>
      <c r="L4744" s="6"/>
      <c r="M4744" s="6"/>
      <c r="N4744" s="6"/>
      <c r="O4744" s="6"/>
      <c r="P4744" s="6"/>
      <c r="Q4744" s="6"/>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21"/>
      <c r="AR4744" s="21"/>
      <c r="AS4744" s="21"/>
      <c r="AT4744" s="6"/>
      <c r="AU4744" s="6"/>
      <c r="AV4744" s="6"/>
      <c r="AW4744" s="6"/>
    </row>
    <row r="4745" spans="1:49" x14ac:dyDescent="0.35">
      <c r="A4745" s="20"/>
      <c r="B4745" s="20"/>
      <c r="C4745" s="20"/>
      <c r="D4745" s="20"/>
      <c r="E4745" s="6"/>
      <c r="F4745" s="6"/>
      <c r="G4745" s="6"/>
      <c r="H4745" s="6"/>
      <c r="I4745" s="6"/>
      <c r="J4745" s="6"/>
      <c r="K4745" s="6"/>
      <c r="L4745" s="6"/>
      <c r="M4745" s="6"/>
      <c r="N4745" s="6"/>
      <c r="O4745" s="6"/>
      <c r="P4745" s="6"/>
      <c r="Q4745" s="6"/>
      <c r="R4745" s="6"/>
      <c r="S4745" s="6"/>
      <c r="T4745" s="6"/>
      <c r="U4745" s="6"/>
      <c r="V4745" s="6"/>
      <c r="W4745" s="6"/>
      <c r="X4745" s="6"/>
      <c r="Y4745" s="6"/>
      <c r="Z4745" s="6"/>
      <c r="AA4745" s="6"/>
      <c r="AB4745" s="6"/>
      <c r="AC4745" s="6"/>
      <c r="AD4745" s="6"/>
      <c r="AE4745" s="6"/>
      <c r="AF4745" s="6"/>
      <c r="AG4745" s="6"/>
      <c r="AH4745" s="6"/>
      <c r="AI4745" s="6"/>
      <c r="AJ4745" s="6"/>
      <c r="AK4745" s="6"/>
      <c r="AL4745" s="6"/>
      <c r="AM4745" s="6"/>
      <c r="AN4745" s="6"/>
      <c r="AO4745" s="6"/>
      <c r="AP4745" s="6"/>
      <c r="AQ4745" s="21"/>
      <c r="AR4745" s="21"/>
      <c r="AS4745" s="21"/>
      <c r="AT4745" s="6"/>
      <c r="AU4745" s="6"/>
      <c r="AV4745" s="6"/>
      <c r="AW4745" s="6"/>
    </row>
    <row r="4746" spans="1:49" x14ac:dyDescent="0.35">
      <c r="A4746" s="20"/>
      <c r="B4746" s="20"/>
      <c r="C4746" s="20"/>
      <c r="D4746" s="20"/>
      <c r="E4746" s="6"/>
      <c r="F4746" s="6"/>
      <c r="G4746" s="6"/>
      <c r="H4746" s="6"/>
      <c r="I4746" s="6"/>
      <c r="J4746" s="6"/>
      <c r="K4746" s="6"/>
      <c r="L4746" s="6"/>
      <c r="M4746" s="6"/>
      <c r="N4746" s="6"/>
      <c r="O4746" s="6"/>
      <c r="P4746" s="6"/>
      <c r="Q4746" s="6"/>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21"/>
      <c r="AR4746" s="21"/>
      <c r="AS4746" s="21"/>
      <c r="AT4746" s="6"/>
      <c r="AU4746" s="6"/>
      <c r="AV4746" s="6"/>
      <c r="AW4746" s="6"/>
    </row>
    <row r="4747" spans="1:49" x14ac:dyDescent="0.35">
      <c r="A4747" s="20"/>
      <c r="B4747" s="20"/>
      <c r="C4747" s="20"/>
      <c r="D4747" s="20"/>
      <c r="E4747" s="6"/>
      <c r="F4747" s="6"/>
      <c r="G4747" s="6"/>
      <c r="H4747" s="6"/>
      <c r="I4747" s="6"/>
      <c r="J4747" s="6"/>
      <c r="K4747" s="6"/>
      <c r="L4747" s="6"/>
      <c r="M4747" s="6"/>
      <c r="N4747" s="6"/>
      <c r="O4747" s="6"/>
      <c r="P4747" s="6"/>
      <c r="Q4747" s="6"/>
      <c r="R4747" s="6"/>
      <c r="S4747" s="6"/>
      <c r="T4747" s="6"/>
      <c r="U4747" s="6"/>
      <c r="V4747" s="6"/>
      <c r="W4747" s="6"/>
      <c r="X4747" s="6"/>
      <c r="Y4747" s="6"/>
      <c r="Z4747" s="6"/>
      <c r="AA4747" s="6"/>
      <c r="AB4747" s="6"/>
      <c r="AC4747" s="6"/>
      <c r="AD4747" s="6"/>
      <c r="AE4747" s="6"/>
      <c r="AF4747" s="6"/>
      <c r="AG4747" s="6"/>
      <c r="AH4747" s="6"/>
      <c r="AI4747" s="6"/>
      <c r="AJ4747" s="6"/>
      <c r="AK4747" s="6"/>
      <c r="AL4747" s="6"/>
      <c r="AM4747" s="6"/>
      <c r="AN4747" s="6"/>
      <c r="AO4747" s="6"/>
      <c r="AP4747" s="6"/>
      <c r="AQ4747" s="21"/>
      <c r="AR4747" s="21"/>
      <c r="AS4747" s="21"/>
      <c r="AT4747" s="6"/>
      <c r="AU4747" s="6"/>
      <c r="AV4747" s="6"/>
      <c r="AW4747" s="6"/>
    </row>
    <row r="4748" spans="1:49" x14ac:dyDescent="0.35">
      <c r="A4748" s="20"/>
      <c r="B4748" s="20"/>
      <c r="C4748" s="20"/>
      <c r="D4748" s="20"/>
      <c r="E4748" s="6"/>
      <c r="F4748" s="6"/>
      <c r="G4748" s="6"/>
      <c r="H4748" s="6"/>
      <c r="I4748" s="6"/>
      <c r="J4748" s="6"/>
      <c r="K4748" s="6"/>
      <c r="L4748" s="6"/>
      <c r="M4748" s="6"/>
      <c r="N4748" s="6"/>
      <c r="O4748" s="6"/>
      <c r="P4748" s="6"/>
      <c r="Q4748" s="6"/>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21"/>
      <c r="AR4748" s="21"/>
      <c r="AS4748" s="21"/>
      <c r="AT4748" s="6"/>
      <c r="AU4748" s="6"/>
      <c r="AV4748" s="6"/>
      <c r="AW4748" s="6"/>
    </row>
    <row r="4749" spans="1:49" x14ac:dyDescent="0.35">
      <c r="A4749" s="20"/>
      <c r="B4749" s="20"/>
      <c r="C4749" s="20"/>
      <c r="D4749" s="20"/>
      <c r="E4749" s="6"/>
      <c r="F4749" s="6"/>
      <c r="G4749" s="6"/>
      <c r="H4749" s="6"/>
      <c r="I4749" s="6"/>
      <c r="J4749" s="6"/>
      <c r="K4749" s="6"/>
      <c r="L4749" s="6"/>
      <c r="M4749" s="6"/>
      <c r="N4749" s="6"/>
      <c r="O4749" s="6"/>
      <c r="P4749" s="6"/>
      <c r="Q4749" s="6"/>
      <c r="R4749" s="6"/>
      <c r="S4749" s="6"/>
      <c r="T4749" s="6"/>
      <c r="U4749" s="6"/>
      <c r="V4749" s="6"/>
      <c r="W4749" s="6"/>
      <c r="X4749" s="6"/>
      <c r="Y4749" s="6"/>
      <c r="Z4749" s="6"/>
      <c r="AA4749" s="6"/>
      <c r="AB4749" s="6"/>
      <c r="AC4749" s="6"/>
      <c r="AD4749" s="6"/>
      <c r="AE4749" s="6"/>
      <c r="AF4749" s="6"/>
      <c r="AG4749" s="6"/>
      <c r="AH4749" s="6"/>
      <c r="AI4749" s="6"/>
      <c r="AJ4749" s="6"/>
      <c r="AK4749" s="6"/>
      <c r="AL4749" s="6"/>
      <c r="AM4749" s="6"/>
      <c r="AN4749" s="6"/>
      <c r="AO4749" s="6"/>
      <c r="AP4749" s="6"/>
      <c r="AQ4749" s="21"/>
      <c r="AR4749" s="21"/>
      <c r="AS4749" s="21"/>
      <c r="AT4749" s="6"/>
      <c r="AU4749" s="6"/>
      <c r="AV4749" s="6"/>
      <c r="AW4749" s="6"/>
    </row>
    <row r="4750" spans="1:49" x14ac:dyDescent="0.35">
      <c r="A4750" s="20"/>
      <c r="B4750" s="20"/>
      <c r="C4750" s="20"/>
      <c r="D4750" s="20"/>
      <c r="E4750" s="6"/>
      <c r="F4750" s="6"/>
      <c r="G4750" s="6"/>
      <c r="H4750" s="6"/>
      <c r="I4750" s="6"/>
      <c r="J4750" s="6"/>
      <c r="K4750" s="6"/>
      <c r="L4750" s="6"/>
      <c r="M4750" s="6"/>
      <c r="N4750" s="6"/>
      <c r="O4750" s="6"/>
      <c r="P4750" s="6"/>
      <c r="Q4750" s="6"/>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21"/>
      <c r="AR4750" s="21"/>
      <c r="AS4750" s="21"/>
      <c r="AT4750" s="6"/>
      <c r="AU4750" s="6"/>
      <c r="AV4750" s="6"/>
      <c r="AW4750" s="6"/>
    </row>
    <row r="4751" spans="1:49" x14ac:dyDescent="0.35">
      <c r="A4751" s="20"/>
      <c r="B4751" s="20"/>
      <c r="C4751" s="20"/>
      <c r="D4751" s="20"/>
      <c r="E4751" s="6"/>
      <c r="F4751" s="6"/>
      <c r="G4751" s="6"/>
      <c r="H4751" s="6"/>
      <c r="I4751" s="6"/>
      <c r="J4751" s="6"/>
      <c r="K4751" s="6"/>
      <c r="L4751" s="6"/>
      <c r="M4751" s="6"/>
      <c r="N4751" s="6"/>
      <c r="O4751" s="6"/>
      <c r="P4751" s="6"/>
      <c r="Q4751" s="6"/>
      <c r="R4751" s="6"/>
      <c r="S4751" s="6"/>
      <c r="T4751" s="6"/>
      <c r="U4751" s="6"/>
      <c r="V4751" s="6"/>
      <c r="W4751" s="6"/>
      <c r="X4751" s="6"/>
      <c r="Y4751" s="6"/>
      <c r="Z4751" s="6"/>
      <c r="AA4751" s="6"/>
      <c r="AB4751" s="6"/>
      <c r="AC4751" s="6"/>
      <c r="AD4751" s="6"/>
      <c r="AE4751" s="6"/>
      <c r="AF4751" s="6"/>
      <c r="AG4751" s="6"/>
      <c r="AH4751" s="6"/>
      <c r="AI4751" s="6"/>
      <c r="AJ4751" s="6"/>
      <c r="AK4751" s="6"/>
      <c r="AL4751" s="6"/>
      <c r="AM4751" s="6"/>
      <c r="AN4751" s="6"/>
      <c r="AO4751" s="6"/>
      <c r="AP4751" s="6"/>
      <c r="AQ4751" s="21"/>
      <c r="AR4751" s="21"/>
      <c r="AS4751" s="21"/>
      <c r="AT4751" s="6"/>
      <c r="AU4751" s="6"/>
      <c r="AV4751" s="6"/>
      <c r="AW4751" s="6"/>
    </row>
    <row r="4752" spans="1:49" x14ac:dyDescent="0.35">
      <c r="A4752" s="20"/>
      <c r="B4752" s="20"/>
      <c r="C4752" s="20"/>
      <c r="D4752" s="20"/>
      <c r="E4752" s="6"/>
      <c r="F4752" s="6"/>
      <c r="G4752" s="6"/>
      <c r="H4752" s="6"/>
      <c r="I4752" s="6"/>
      <c r="J4752" s="6"/>
      <c r="K4752" s="6"/>
      <c r="L4752" s="6"/>
      <c r="M4752" s="6"/>
      <c r="N4752" s="6"/>
      <c r="O4752" s="6"/>
      <c r="P4752" s="6"/>
      <c r="Q4752" s="6"/>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21"/>
      <c r="AR4752" s="21"/>
      <c r="AS4752" s="21"/>
      <c r="AT4752" s="6"/>
      <c r="AU4752" s="6"/>
      <c r="AV4752" s="6"/>
      <c r="AW4752" s="6"/>
    </row>
    <row r="4753" spans="1:49" x14ac:dyDescent="0.35">
      <c r="A4753" s="20"/>
      <c r="B4753" s="20"/>
      <c r="C4753" s="20"/>
      <c r="D4753" s="20"/>
      <c r="E4753" s="6"/>
      <c r="F4753" s="6"/>
      <c r="G4753" s="6"/>
      <c r="H4753" s="6"/>
      <c r="I4753" s="6"/>
      <c r="J4753" s="6"/>
      <c r="K4753" s="6"/>
      <c r="L4753" s="6"/>
      <c r="M4753" s="6"/>
      <c r="N4753" s="6"/>
      <c r="O4753" s="6"/>
      <c r="P4753" s="6"/>
      <c r="Q4753" s="6"/>
      <c r="R4753" s="6"/>
      <c r="S4753" s="6"/>
      <c r="T4753" s="6"/>
      <c r="U4753" s="6"/>
      <c r="V4753" s="6"/>
      <c r="W4753" s="6"/>
      <c r="X4753" s="6"/>
      <c r="Y4753" s="6"/>
      <c r="Z4753" s="6"/>
      <c r="AA4753" s="6"/>
      <c r="AB4753" s="6"/>
      <c r="AC4753" s="6"/>
      <c r="AD4753" s="6"/>
      <c r="AE4753" s="6"/>
      <c r="AF4753" s="6"/>
      <c r="AG4753" s="6"/>
      <c r="AH4753" s="6"/>
      <c r="AI4753" s="6"/>
      <c r="AJ4753" s="6"/>
      <c r="AK4753" s="6"/>
      <c r="AL4753" s="6"/>
      <c r="AM4753" s="6"/>
      <c r="AN4753" s="6"/>
      <c r="AO4753" s="6"/>
      <c r="AP4753" s="6"/>
      <c r="AQ4753" s="21"/>
      <c r="AR4753" s="21"/>
      <c r="AS4753" s="21"/>
      <c r="AT4753" s="6"/>
      <c r="AU4753" s="6"/>
      <c r="AV4753" s="6"/>
      <c r="AW4753" s="6"/>
    </row>
    <row r="4754" spans="1:49" x14ac:dyDescent="0.35">
      <c r="A4754" s="20"/>
      <c r="B4754" s="20"/>
      <c r="C4754" s="20"/>
      <c r="D4754" s="20"/>
      <c r="E4754" s="6"/>
      <c r="F4754" s="6"/>
      <c r="G4754" s="6"/>
      <c r="H4754" s="6"/>
      <c r="I4754" s="6"/>
      <c r="J4754" s="6"/>
      <c r="K4754" s="6"/>
      <c r="L4754" s="6"/>
      <c r="M4754" s="6"/>
      <c r="N4754" s="6"/>
      <c r="O4754" s="6"/>
      <c r="P4754" s="6"/>
      <c r="Q4754" s="6"/>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21"/>
      <c r="AR4754" s="21"/>
      <c r="AS4754" s="21"/>
      <c r="AT4754" s="6"/>
      <c r="AU4754" s="6"/>
      <c r="AV4754" s="6"/>
      <c r="AW4754" s="6"/>
    </row>
    <row r="4755" spans="1:49" x14ac:dyDescent="0.35">
      <c r="A4755" s="20"/>
      <c r="B4755" s="20"/>
      <c r="C4755" s="20"/>
      <c r="D4755" s="20"/>
      <c r="E4755" s="6"/>
      <c r="F4755" s="6"/>
      <c r="G4755" s="6"/>
      <c r="H4755" s="6"/>
      <c r="I4755" s="6"/>
      <c r="J4755" s="6"/>
      <c r="K4755" s="6"/>
      <c r="L4755" s="6"/>
      <c r="M4755" s="6"/>
      <c r="N4755" s="6"/>
      <c r="O4755" s="6"/>
      <c r="P4755" s="6"/>
      <c r="Q4755" s="6"/>
      <c r="R4755" s="6"/>
      <c r="S4755" s="6"/>
      <c r="T4755" s="6"/>
      <c r="U4755" s="6"/>
      <c r="V4755" s="6"/>
      <c r="W4755" s="6"/>
      <c r="X4755" s="6"/>
      <c r="Y4755" s="6"/>
      <c r="Z4755" s="6"/>
      <c r="AA4755" s="6"/>
      <c r="AB4755" s="6"/>
      <c r="AC4755" s="6"/>
      <c r="AD4755" s="6"/>
      <c r="AE4755" s="6"/>
      <c r="AF4755" s="6"/>
      <c r="AG4755" s="6"/>
      <c r="AH4755" s="6"/>
      <c r="AI4755" s="6"/>
      <c r="AJ4755" s="6"/>
      <c r="AK4755" s="6"/>
      <c r="AL4755" s="6"/>
      <c r="AM4755" s="6"/>
      <c r="AN4755" s="6"/>
      <c r="AO4755" s="6"/>
      <c r="AP4755" s="6"/>
      <c r="AQ4755" s="21"/>
      <c r="AR4755" s="21"/>
      <c r="AS4755" s="21"/>
      <c r="AT4755" s="6"/>
      <c r="AU4755" s="6"/>
      <c r="AV4755" s="6"/>
      <c r="AW4755" s="6"/>
    </row>
    <row r="4756" spans="1:49" x14ac:dyDescent="0.35">
      <c r="A4756" s="20"/>
      <c r="B4756" s="20"/>
      <c r="C4756" s="20"/>
      <c r="D4756" s="20"/>
      <c r="E4756" s="6"/>
      <c r="F4756" s="6"/>
      <c r="G4756" s="6"/>
      <c r="H4756" s="6"/>
      <c r="I4756" s="6"/>
      <c r="J4756" s="6"/>
      <c r="K4756" s="6"/>
      <c r="L4756" s="6"/>
      <c r="M4756" s="6"/>
      <c r="N4756" s="6"/>
      <c r="O4756" s="6"/>
      <c r="P4756" s="6"/>
      <c r="Q4756" s="6"/>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21"/>
      <c r="AR4756" s="21"/>
      <c r="AS4756" s="21"/>
      <c r="AT4756" s="6"/>
      <c r="AU4756" s="6"/>
      <c r="AV4756" s="6"/>
      <c r="AW4756" s="6"/>
    </row>
    <row r="4757" spans="1:49" x14ac:dyDescent="0.35">
      <c r="A4757" s="20"/>
      <c r="B4757" s="20"/>
      <c r="C4757" s="20"/>
      <c r="D4757" s="20"/>
      <c r="E4757" s="6"/>
      <c r="F4757" s="6"/>
      <c r="G4757" s="6"/>
      <c r="H4757" s="6"/>
      <c r="I4757" s="6"/>
      <c r="J4757" s="6"/>
      <c r="K4757" s="6"/>
      <c r="L4757" s="6"/>
      <c r="M4757" s="6"/>
      <c r="N4757" s="6"/>
      <c r="O4757" s="6"/>
      <c r="P4757" s="6"/>
      <c r="Q4757" s="6"/>
      <c r="R4757" s="6"/>
      <c r="S4757" s="6"/>
      <c r="T4757" s="6"/>
      <c r="U4757" s="6"/>
      <c r="V4757" s="6"/>
      <c r="W4757" s="6"/>
      <c r="X4757" s="6"/>
      <c r="Y4757" s="6"/>
      <c r="Z4757" s="6"/>
      <c r="AA4757" s="6"/>
      <c r="AB4757" s="6"/>
      <c r="AC4757" s="6"/>
      <c r="AD4757" s="6"/>
      <c r="AE4757" s="6"/>
      <c r="AF4757" s="6"/>
      <c r="AG4757" s="6"/>
      <c r="AH4757" s="6"/>
      <c r="AI4757" s="6"/>
      <c r="AJ4757" s="6"/>
      <c r="AK4757" s="6"/>
      <c r="AL4757" s="6"/>
      <c r="AM4757" s="6"/>
      <c r="AN4757" s="6"/>
      <c r="AO4757" s="6"/>
      <c r="AP4757" s="6"/>
      <c r="AQ4757" s="21"/>
      <c r="AR4757" s="21"/>
      <c r="AS4757" s="21"/>
      <c r="AT4757" s="6"/>
      <c r="AU4757" s="6"/>
      <c r="AV4757" s="6"/>
      <c r="AW4757" s="6"/>
    </row>
    <row r="4758" spans="1:49" x14ac:dyDescent="0.35">
      <c r="A4758" s="20"/>
      <c r="B4758" s="20"/>
      <c r="C4758" s="20"/>
      <c r="D4758" s="20"/>
      <c r="E4758" s="6"/>
      <c r="F4758" s="6"/>
      <c r="G4758" s="6"/>
      <c r="H4758" s="6"/>
      <c r="I4758" s="6"/>
      <c r="J4758" s="6"/>
      <c r="K4758" s="6"/>
      <c r="L4758" s="6"/>
      <c r="M4758" s="6"/>
      <c r="N4758" s="6"/>
      <c r="O4758" s="6"/>
      <c r="P4758" s="6"/>
      <c r="Q4758" s="6"/>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21"/>
      <c r="AR4758" s="21"/>
      <c r="AS4758" s="21"/>
      <c r="AT4758" s="6"/>
      <c r="AU4758" s="6"/>
      <c r="AV4758" s="6"/>
      <c r="AW4758" s="6"/>
    </row>
    <row r="4759" spans="1:49" x14ac:dyDescent="0.35">
      <c r="A4759" s="20"/>
      <c r="B4759" s="20"/>
      <c r="C4759" s="20"/>
      <c r="D4759" s="20"/>
      <c r="E4759" s="6"/>
      <c r="F4759" s="6"/>
      <c r="G4759" s="6"/>
      <c r="H4759" s="6"/>
      <c r="I4759" s="6"/>
      <c r="J4759" s="6"/>
      <c r="K4759" s="6"/>
      <c r="L4759" s="6"/>
      <c r="M4759" s="6"/>
      <c r="N4759" s="6"/>
      <c r="O4759" s="6"/>
      <c r="P4759" s="6"/>
      <c r="Q4759" s="6"/>
      <c r="R4759" s="6"/>
      <c r="S4759" s="6"/>
      <c r="T4759" s="6"/>
      <c r="U4759" s="6"/>
      <c r="V4759" s="6"/>
      <c r="W4759" s="6"/>
      <c r="X4759" s="6"/>
      <c r="Y4759" s="6"/>
      <c r="Z4759" s="6"/>
      <c r="AA4759" s="6"/>
      <c r="AB4759" s="6"/>
      <c r="AC4759" s="6"/>
      <c r="AD4759" s="6"/>
      <c r="AE4759" s="6"/>
      <c r="AF4759" s="6"/>
      <c r="AG4759" s="6"/>
      <c r="AH4759" s="6"/>
      <c r="AI4759" s="6"/>
      <c r="AJ4759" s="6"/>
      <c r="AK4759" s="6"/>
      <c r="AL4759" s="6"/>
      <c r="AM4759" s="6"/>
      <c r="AN4759" s="6"/>
      <c r="AO4759" s="6"/>
      <c r="AP4759" s="6"/>
      <c r="AQ4759" s="21"/>
      <c r="AR4759" s="21"/>
      <c r="AS4759" s="21"/>
      <c r="AT4759" s="6"/>
      <c r="AU4759" s="6"/>
      <c r="AV4759" s="6"/>
      <c r="AW4759" s="6"/>
    </row>
    <row r="4760" spans="1:49" x14ac:dyDescent="0.35">
      <c r="A4760" s="20"/>
      <c r="B4760" s="20"/>
      <c r="C4760" s="20"/>
      <c r="D4760" s="20"/>
      <c r="E4760" s="6"/>
      <c r="F4760" s="6"/>
      <c r="G4760" s="6"/>
      <c r="H4760" s="6"/>
      <c r="I4760" s="6"/>
      <c r="J4760" s="6"/>
      <c r="K4760" s="6"/>
      <c r="L4760" s="6"/>
      <c r="M4760" s="6"/>
      <c r="N4760" s="6"/>
      <c r="O4760" s="6"/>
      <c r="P4760" s="6"/>
      <c r="Q4760" s="6"/>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21"/>
      <c r="AR4760" s="21"/>
      <c r="AS4760" s="21"/>
      <c r="AT4760" s="6"/>
      <c r="AU4760" s="6"/>
      <c r="AV4760" s="6"/>
      <c r="AW4760" s="6"/>
    </row>
    <row r="4761" spans="1:49" x14ac:dyDescent="0.35">
      <c r="A4761" s="20"/>
      <c r="B4761" s="20"/>
      <c r="C4761" s="20"/>
      <c r="D4761" s="20"/>
      <c r="E4761" s="6"/>
      <c r="F4761" s="6"/>
      <c r="G4761" s="6"/>
      <c r="H4761" s="6"/>
      <c r="I4761" s="6"/>
      <c r="J4761" s="6"/>
      <c r="K4761" s="6"/>
      <c r="L4761" s="6"/>
      <c r="M4761" s="6"/>
      <c r="N4761" s="6"/>
      <c r="O4761" s="6"/>
      <c r="P4761" s="6"/>
      <c r="Q4761" s="6"/>
      <c r="R4761" s="6"/>
      <c r="S4761" s="6"/>
      <c r="T4761" s="6"/>
      <c r="U4761" s="6"/>
      <c r="V4761" s="6"/>
      <c r="W4761" s="6"/>
      <c r="X4761" s="6"/>
      <c r="Y4761" s="6"/>
      <c r="Z4761" s="6"/>
      <c r="AA4761" s="6"/>
      <c r="AB4761" s="6"/>
      <c r="AC4761" s="6"/>
      <c r="AD4761" s="6"/>
      <c r="AE4761" s="6"/>
      <c r="AF4761" s="6"/>
      <c r="AG4761" s="6"/>
      <c r="AH4761" s="6"/>
      <c r="AI4761" s="6"/>
      <c r="AJ4761" s="6"/>
      <c r="AK4761" s="6"/>
      <c r="AL4761" s="6"/>
      <c r="AM4761" s="6"/>
      <c r="AN4761" s="6"/>
      <c r="AO4761" s="6"/>
      <c r="AP4761" s="6"/>
      <c r="AQ4761" s="21"/>
      <c r="AR4761" s="21"/>
      <c r="AS4761" s="21"/>
      <c r="AT4761" s="6"/>
      <c r="AU4761" s="6"/>
      <c r="AV4761" s="6"/>
      <c r="AW4761" s="6"/>
    </row>
    <row r="4762" spans="1:49" x14ac:dyDescent="0.35">
      <c r="A4762" s="20"/>
      <c r="B4762" s="20"/>
      <c r="C4762" s="20"/>
      <c r="D4762" s="20"/>
      <c r="E4762" s="6"/>
      <c r="F4762" s="6"/>
      <c r="G4762" s="6"/>
      <c r="H4762" s="6"/>
      <c r="I4762" s="6"/>
      <c r="J4762" s="6"/>
      <c r="K4762" s="6"/>
      <c r="L4762" s="6"/>
      <c r="M4762" s="6"/>
      <c r="N4762" s="6"/>
      <c r="O4762" s="6"/>
      <c r="P4762" s="6"/>
      <c r="Q4762" s="6"/>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21"/>
      <c r="AR4762" s="21"/>
      <c r="AS4762" s="21"/>
      <c r="AT4762" s="6"/>
      <c r="AU4762" s="6"/>
      <c r="AV4762" s="6"/>
      <c r="AW4762" s="6"/>
    </row>
    <row r="4763" spans="1:49" x14ac:dyDescent="0.35">
      <c r="A4763" s="20"/>
      <c r="B4763" s="20"/>
      <c r="C4763" s="20"/>
      <c r="D4763" s="20"/>
      <c r="E4763" s="6"/>
      <c r="F4763" s="6"/>
      <c r="G4763" s="6"/>
      <c r="H4763" s="6"/>
      <c r="I4763" s="6"/>
      <c r="J4763" s="6"/>
      <c r="K4763" s="6"/>
      <c r="L4763" s="6"/>
      <c r="M4763" s="6"/>
      <c r="N4763" s="6"/>
      <c r="O4763" s="6"/>
      <c r="P4763" s="6"/>
      <c r="Q4763" s="6"/>
      <c r="R4763" s="6"/>
      <c r="S4763" s="6"/>
      <c r="T4763" s="6"/>
      <c r="U4763" s="6"/>
      <c r="V4763" s="6"/>
      <c r="W4763" s="6"/>
      <c r="X4763" s="6"/>
      <c r="Y4763" s="6"/>
      <c r="Z4763" s="6"/>
      <c r="AA4763" s="6"/>
      <c r="AB4763" s="6"/>
      <c r="AC4763" s="6"/>
      <c r="AD4763" s="6"/>
      <c r="AE4763" s="6"/>
      <c r="AF4763" s="6"/>
      <c r="AG4763" s="6"/>
      <c r="AH4763" s="6"/>
      <c r="AI4763" s="6"/>
      <c r="AJ4763" s="6"/>
      <c r="AK4763" s="6"/>
      <c r="AL4763" s="6"/>
      <c r="AM4763" s="6"/>
      <c r="AN4763" s="6"/>
      <c r="AO4763" s="6"/>
      <c r="AP4763" s="6"/>
      <c r="AQ4763" s="21"/>
      <c r="AR4763" s="21"/>
      <c r="AS4763" s="21"/>
      <c r="AT4763" s="6"/>
      <c r="AU4763" s="6"/>
      <c r="AV4763" s="6"/>
      <c r="AW4763" s="6"/>
    </row>
    <row r="4764" spans="1:49" x14ac:dyDescent="0.35">
      <c r="A4764" s="20"/>
      <c r="B4764" s="20"/>
      <c r="C4764" s="20"/>
      <c r="D4764" s="20"/>
      <c r="E4764" s="6"/>
      <c r="F4764" s="6"/>
      <c r="G4764" s="6"/>
      <c r="H4764" s="6"/>
      <c r="I4764" s="6"/>
      <c r="J4764" s="6"/>
      <c r="K4764" s="6"/>
      <c r="L4764" s="6"/>
      <c r="M4764" s="6"/>
      <c r="N4764" s="6"/>
      <c r="O4764" s="6"/>
      <c r="P4764" s="6"/>
      <c r="Q4764" s="6"/>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21"/>
      <c r="AR4764" s="21"/>
      <c r="AS4764" s="21"/>
      <c r="AT4764" s="6"/>
      <c r="AU4764" s="6"/>
      <c r="AV4764" s="6"/>
      <c r="AW4764" s="6"/>
    </row>
    <row r="4765" spans="1:49" x14ac:dyDescent="0.35">
      <c r="A4765" s="20"/>
      <c r="B4765" s="20"/>
      <c r="C4765" s="20"/>
      <c r="D4765" s="20"/>
      <c r="E4765" s="6"/>
      <c r="F4765" s="6"/>
      <c r="G4765" s="6"/>
      <c r="H4765" s="6"/>
      <c r="I4765" s="6"/>
      <c r="J4765" s="6"/>
      <c r="K4765" s="6"/>
      <c r="L4765" s="6"/>
      <c r="M4765" s="6"/>
      <c r="N4765" s="6"/>
      <c r="O4765" s="6"/>
      <c r="P4765" s="6"/>
      <c r="Q4765" s="6"/>
      <c r="R4765" s="6"/>
      <c r="S4765" s="6"/>
      <c r="T4765" s="6"/>
      <c r="U4765" s="6"/>
      <c r="V4765" s="6"/>
      <c r="W4765" s="6"/>
      <c r="X4765" s="6"/>
      <c r="Y4765" s="6"/>
      <c r="Z4765" s="6"/>
      <c r="AA4765" s="6"/>
      <c r="AB4765" s="6"/>
      <c r="AC4765" s="6"/>
      <c r="AD4765" s="6"/>
      <c r="AE4765" s="6"/>
      <c r="AF4765" s="6"/>
      <c r="AG4765" s="6"/>
      <c r="AH4765" s="6"/>
      <c r="AI4765" s="6"/>
      <c r="AJ4765" s="6"/>
      <c r="AK4765" s="6"/>
      <c r="AL4765" s="6"/>
      <c r="AM4765" s="6"/>
      <c r="AN4765" s="6"/>
      <c r="AO4765" s="6"/>
      <c r="AP4765" s="6"/>
      <c r="AQ4765" s="21"/>
      <c r="AR4765" s="21"/>
      <c r="AS4765" s="21"/>
      <c r="AT4765" s="6"/>
      <c r="AU4765" s="6"/>
      <c r="AV4765" s="6"/>
      <c r="AW4765" s="6"/>
    </row>
    <row r="4766" spans="1:49" x14ac:dyDescent="0.35">
      <c r="A4766" s="20"/>
      <c r="B4766" s="20"/>
      <c r="C4766" s="20"/>
      <c r="D4766" s="20"/>
      <c r="E4766" s="6"/>
      <c r="F4766" s="6"/>
      <c r="G4766" s="6"/>
      <c r="H4766" s="6"/>
      <c r="I4766" s="6"/>
      <c r="J4766" s="6"/>
      <c r="K4766" s="6"/>
      <c r="L4766" s="6"/>
      <c r="M4766" s="6"/>
      <c r="N4766" s="6"/>
      <c r="O4766" s="6"/>
      <c r="P4766" s="6"/>
      <c r="Q4766" s="6"/>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21"/>
      <c r="AR4766" s="21"/>
      <c r="AS4766" s="21"/>
      <c r="AT4766" s="6"/>
      <c r="AU4766" s="6"/>
      <c r="AV4766" s="6"/>
      <c r="AW4766" s="6"/>
    </row>
    <row r="4767" spans="1:49" x14ac:dyDescent="0.35">
      <c r="A4767" s="20"/>
      <c r="B4767" s="20"/>
      <c r="C4767" s="20"/>
      <c r="D4767" s="20"/>
      <c r="E4767" s="6"/>
      <c r="F4767" s="6"/>
      <c r="G4767" s="6"/>
      <c r="H4767" s="6"/>
      <c r="I4767" s="6"/>
      <c r="J4767" s="6"/>
      <c r="K4767" s="6"/>
      <c r="L4767" s="6"/>
      <c r="M4767" s="6"/>
      <c r="N4767" s="6"/>
      <c r="O4767" s="6"/>
      <c r="P4767" s="6"/>
      <c r="Q4767" s="6"/>
      <c r="R4767" s="6"/>
      <c r="S4767" s="6"/>
      <c r="T4767" s="6"/>
      <c r="U4767" s="6"/>
      <c r="V4767" s="6"/>
      <c r="W4767" s="6"/>
      <c r="X4767" s="6"/>
      <c r="Y4767" s="6"/>
      <c r="Z4767" s="6"/>
      <c r="AA4767" s="6"/>
      <c r="AB4767" s="6"/>
      <c r="AC4767" s="6"/>
      <c r="AD4767" s="6"/>
      <c r="AE4767" s="6"/>
      <c r="AF4767" s="6"/>
      <c r="AG4767" s="6"/>
      <c r="AH4767" s="6"/>
      <c r="AI4767" s="6"/>
      <c r="AJ4767" s="6"/>
      <c r="AK4767" s="6"/>
      <c r="AL4767" s="6"/>
      <c r="AM4767" s="6"/>
      <c r="AN4767" s="6"/>
      <c r="AO4767" s="6"/>
      <c r="AP4767" s="6"/>
      <c r="AQ4767" s="21"/>
      <c r="AR4767" s="21"/>
      <c r="AS4767" s="21"/>
      <c r="AT4767" s="6"/>
      <c r="AU4767" s="6"/>
      <c r="AV4767" s="6"/>
      <c r="AW4767" s="6"/>
    </row>
    <row r="4768" spans="1:49" x14ac:dyDescent="0.35">
      <c r="A4768" s="20"/>
      <c r="B4768" s="20"/>
      <c r="C4768" s="20"/>
      <c r="D4768" s="20"/>
      <c r="E4768" s="6"/>
      <c r="F4768" s="6"/>
      <c r="G4768" s="6"/>
      <c r="H4768" s="6"/>
      <c r="I4768" s="6"/>
      <c r="J4768" s="6"/>
      <c r="K4768" s="6"/>
      <c r="L4768" s="6"/>
      <c r="M4768" s="6"/>
      <c r="N4768" s="6"/>
      <c r="O4768" s="6"/>
      <c r="P4768" s="6"/>
      <c r="Q4768" s="6"/>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21"/>
      <c r="AR4768" s="21"/>
      <c r="AS4768" s="21"/>
      <c r="AT4768" s="6"/>
      <c r="AU4768" s="6"/>
      <c r="AV4768" s="6"/>
      <c r="AW4768" s="6"/>
    </row>
    <row r="4769" spans="1:49" x14ac:dyDescent="0.35">
      <c r="A4769" s="20"/>
      <c r="B4769" s="20"/>
      <c r="C4769" s="20"/>
      <c r="D4769" s="20"/>
      <c r="E4769" s="6"/>
      <c r="F4769" s="6"/>
      <c r="G4769" s="6"/>
      <c r="H4769" s="6"/>
      <c r="I4769" s="6"/>
      <c r="J4769" s="6"/>
      <c r="K4769" s="6"/>
      <c r="L4769" s="6"/>
      <c r="M4769" s="6"/>
      <c r="N4769" s="6"/>
      <c r="O4769" s="6"/>
      <c r="P4769" s="6"/>
      <c r="Q4769" s="6"/>
      <c r="R4769" s="6"/>
      <c r="S4769" s="6"/>
      <c r="T4769" s="6"/>
      <c r="U4769" s="6"/>
      <c r="V4769" s="6"/>
      <c r="W4769" s="6"/>
      <c r="X4769" s="6"/>
      <c r="Y4769" s="6"/>
      <c r="Z4769" s="6"/>
      <c r="AA4769" s="6"/>
      <c r="AB4769" s="6"/>
      <c r="AC4769" s="6"/>
      <c r="AD4769" s="6"/>
      <c r="AE4769" s="6"/>
      <c r="AF4769" s="6"/>
      <c r="AG4769" s="6"/>
      <c r="AH4769" s="6"/>
      <c r="AI4769" s="6"/>
      <c r="AJ4769" s="6"/>
      <c r="AK4769" s="6"/>
      <c r="AL4769" s="6"/>
      <c r="AM4769" s="6"/>
      <c r="AN4769" s="6"/>
      <c r="AO4769" s="6"/>
      <c r="AP4769" s="6"/>
      <c r="AQ4769" s="21"/>
      <c r="AR4769" s="21"/>
      <c r="AS4769" s="21"/>
      <c r="AT4769" s="6"/>
      <c r="AU4769" s="6"/>
      <c r="AV4769" s="6"/>
      <c r="AW4769" s="6"/>
    </row>
    <row r="4770" spans="1:49" x14ac:dyDescent="0.35">
      <c r="A4770" s="20"/>
      <c r="B4770" s="20"/>
      <c r="C4770" s="20"/>
      <c r="D4770" s="20"/>
      <c r="E4770" s="6"/>
      <c r="F4770" s="6"/>
      <c r="G4770" s="6"/>
      <c r="H4770" s="6"/>
      <c r="I4770" s="6"/>
      <c r="J4770" s="6"/>
      <c r="K4770" s="6"/>
      <c r="L4770" s="6"/>
      <c r="M4770" s="6"/>
      <c r="N4770" s="6"/>
      <c r="O4770" s="6"/>
      <c r="P4770" s="6"/>
      <c r="Q4770" s="6"/>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21"/>
      <c r="AR4770" s="21"/>
      <c r="AS4770" s="21"/>
      <c r="AT4770" s="6"/>
      <c r="AU4770" s="6"/>
      <c r="AV4770" s="6"/>
      <c r="AW4770" s="6"/>
    </row>
    <row r="4771" spans="1:49" x14ac:dyDescent="0.35">
      <c r="A4771" s="20"/>
      <c r="B4771" s="20"/>
      <c r="C4771" s="20"/>
      <c r="D4771" s="20"/>
      <c r="E4771" s="6"/>
      <c r="F4771" s="6"/>
      <c r="G4771" s="6"/>
      <c r="H4771" s="6"/>
      <c r="I4771" s="6"/>
      <c r="J4771" s="6"/>
      <c r="K4771" s="6"/>
      <c r="L4771" s="6"/>
      <c r="M4771" s="6"/>
      <c r="N4771" s="6"/>
      <c r="O4771" s="6"/>
      <c r="P4771" s="6"/>
      <c r="Q4771" s="6"/>
      <c r="R4771" s="6"/>
      <c r="S4771" s="6"/>
      <c r="T4771" s="6"/>
      <c r="U4771" s="6"/>
      <c r="V4771" s="6"/>
      <c r="W4771" s="6"/>
      <c r="X4771" s="6"/>
      <c r="Y4771" s="6"/>
      <c r="Z4771" s="6"/>
      <c r="AA4771" s="6"/>
      <c r="AB4771" s="6"/>
      <c r="AC4771" s="6"/>
      <c r="AD4771" s="6"/>
      <c r="AE4771" s="6"/>
      <c r="AF4771" s="6"/>
      <c r="AG4771" s="6"/>
      <c r="AH4771" s="6"/>
      <c r="AI4771" s="6"/>
      <c r="AJ4771" s="6"/>
      <c r="AK4771" s="6"/>
      <c r="AL4771" s="6"/>
      <c r="AM4771" s="6"/>
      <c r="AN4771" s="6"/>
      <c r="AO4771" s="6"/>
      <c r="AP4771" s="6"/>
      <c r="AQ4771" s="21"/>
      <c r="AR4771" s="21"/>
      <c r="AS4771" s="21"/>
      <c r="AT4771" s="6"/>
      <c r="AU4771" s="6"/>
      <c r="AV4771" s="6"/>
      <c r="AW4771" s="6"/>
    </row>
    <row r="4772" spans="1:49" x14ac:dyDescent="0.35">
      <c r="A4772" s="20"/>
      <c r="B4772" s="20"/>
      <c r="C4772" s="20"/>
      <c r="D4772" s="20"/>
      <c r="E4772" s="6"/>
      <c r="F4772" s="6"/>
      <c r="G4772" s="6"/>
      <c r="H4772" s="6"/>
      <c r="I4772" s="6"/>
      <c r="J4772" s="6"/>
      <c r="K4772" s="6"/>
      <c r="L4772" s="6"/>
      <c r="M4772" s="6"/>
      <c r="N4772" s="6"/>
      <c r="O4772" s="6"/>
      <c r="P4772" s="6"/>
      <c r="Q4772" s="6"/>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21"/>
      <c r="AR4772" s="21"/>
      <c r="AS4772" s="21"/>
      <c r="AT4772" s="6"/>
      <c r="AU4772" s="6"/>
      <c r="AV4772" s="6"/>
      <c r="AW4772" s="6"/>
    </row>
    <row r="4773" spans="1:49" x14ac:dyDescent="0.35">
      <c r="A4773" s="20"/>
      <c r="B4773" s="20"/>
      <c r="C4773" s="20"/>
      <c r="D4773" s="20"/>
      <c r="E4773" s="6"/>
      <c r="F4773" s="6"/>
      <c r="G4773" s="6"/>
      <c r="H4773" s="6"/>
      <c r="I4773" s="6"/>
      <c r="J4773" s="6"/>
      <c r="K4773" s="6"/>
      <c r="L4773" s="6"/>
      <c r="M4773" s="6"/>
      <c r="N4773" s="6"/>
      <c r="O4773" s="6"/>
      <c r="P4773" s="6"/>
      <c r="Q4773" s="6"/>
      <c r="R4773" s="6"/>
      <c r="S4773" s="6"/>
      <c r="T4773" s="6"/>
      <c r="U4773" s="6"/>
      <c r="V4773" s="6"/>
      <c r="W4773" s="6"/>
      <c r="X4773" s="6"/>
      <c r="Y4773" s="6"/>
      <c r="Z4773" s="6"/>
      <c r="AA4773" s="6"/>
      <c r="AB4773" s="6"/>
      <c r="AC4773" s="6"/>
      <c r="AD4773" s="6"/>
      <c r="AE4773" s="6"/>
      <c r="AF4773" s="6"/>
      <c r="AG4773" s="6"/>
      <c r="AH4773" s="6"/>
      <c r="AI4773" s="6"/>
      <c r="AJ4773" s="6"/>
      <c r="AK4773" s="6"/>
      <c r="AL4773" s="6"/>
      <c r="AM4773" s="6"/>
      <c r="AN4773" s="6"/>
      <c r="AO4773" s="6"/>
      <c r="AP4773" s="6"/>
      <c r="AQ4773" s="21"/>
      <c r="AR4773" s="21"/>
      <c r="AS4773" s="21"/>
      <c r="AT4773" s="6"/>
      <c r="AU4773" s="6"/>
      <c r="AV4773" s="6"/>
      <c r="AW4773" s="6"/>
    </row>
    <row r="4774" spans="1:49" x14ac:dyDescent="0.35">
      <c r="A4774" s="20"/>
      <c r="B4774" s="20"/>
      <c r="C4774" s="20"/>
      <c r="D4774" s="20"/>
      <c r="E4774" s="6"/>
      <c r="F4774" s="6"/>
      <c r="G4774" s="6"/>
      <c r="H4774" s="6"/>
      <c r="I4774" s="6"/>
      <c r="J4774" s="6"/>
      <c r="K4774" s="6"/>
      <c r="L4774" s="6"/>
      <c r="M4774" s="6"/>
      <c r="N4774" s="6"/>
      <c r="O4774" s="6"/>
      <c r="P4774" s="6"/>
      <c r="Q4774" s="6"/>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21"/>
      <c r="AR4774" s="21"/>
      <c r="AS4774" s="21"/>
      <c r="AT4774" s="6"/>
      <c r="AU4774" s="6"/>
      <c r="AV4774" s="6"/>
      <c r="AW4774" s="6"/>
    </row>
    <row r="4775" spans="1:49" x14ac:dyDescent="0.35">
      <c r="A4775" s="20"/>
      <c r="B4775" s="20"/>
      <c r="C4775" s="20"/>
      <c r="D4775" s="20"/>
      <c r="E4775" s="6"/>
      <c r="F4775" s="6"/>
      <c r="G4775" s="6"/>
      <c r="H4775" s="6"/>
      <c r="I4775" s="6"/>
      <c r="J4775" s="6"/>
      <c r="K4775" s="6"/>
      <c r="L4775" s="6"/>
      <c r="M4775" s="6"/>
      <c r="N4775" s="6"/>
      <c r="O4775" s="6"/>
      <c r="P4775" s="6"/>
      <c r="Q4775" s="6"/>
      <c r="R4775" s="6"/>
      <c r="S4775" s="6"/>
      <c r="T4775" s="6"/>
      <c r="U4775" s="6"/>
      <c r="V4775" s="6"/>
      <c r="W4775" s="6"/>
      <c r="X4775" s="6"/>
      <c r="Y4775" s="6"/>
      <c r="Z4775" s="6"/>
      <c r="AA4775" s="6"/>
      <c r="AB4775" s="6"/>
      <c r="AC4775" s="6"/>
      <c r="AD4775" s="6"/>
      <c r="AE4775" s="6"/>
      <c r="AF4775" s="6"/>
      <c r="AG4775" s="6"/>
      <c r="AH4775" s="6"/>
      <c r="AI4775" s="6"/>
      <c r="AJ4775" s="6"/>
      <c r="AK4775" s="6"/>
      <c r="AL4775" s="6"/>
      <c r="AM4775" s="6"/>
      <c r="AN4775" s="6"/>
      <c r="AO4775" s="6"/>
      <c r="AP4775" s="6"/>
      <c r="AQ4775" s="21"/>
      <c r="AR4775" s="21"/>
      <c r="AS4775" s="21"/>
      <c r="AT4775" s="6"/>
      <c r="AU4775" s="6"/>
      <c r="AV4775" s="6"/>
      <c r="AW4775" s="6"/>
    </row>
    <row r="4776" spans="1:49" x14ac:dyDescent="0.35">
      <c r="A4776" s="20"/>
      <c r="B4776" s="20"/>
      <c r="C4776" s="20"/>
      <c r="D4776" s="20"/>
      <c r="E4776" s="6"/>
      <c r="F4776" s="6"/>
      <c r="G4776" s="6"/>
      <c r="H4776" s="6"/>
      <c r="I4776" s="6"/>
      <c r="J4776" s="6"/>
      <c r="K4776" s="6"/>
      <c r="L4776" s="6"/>
      <c r="M4776" s="6"/>
      <c r="N4776" s="6"/>
      <c r="O4776" s="6"/>
      <c r="P4776" s="6"/>
      <c r="Q4776" s="6"/>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21"/>
      <c r="AR4776" s="21"/>
      <c r="AS4776" s="21"/>
      <c r="AT4776" s="6"/>
      <c r="AU4776" s="6"/>
      <c r="AV4776" s="6"/>
      <c r="AW4776" s="6"/>
    </row>
    <row r="4777" spans="1:49" x14ac:dyDescent="0.35">
      <c r="A4777" s="20"/>
      <c r="B4777" s="20"/>
      <c r="C4777" s="20"/>
      <c r="D4777" s="20"/>
      <c r="E4777" s="6"/>
      <c r="F4777" s="6"/>
      <c r="G4777" s="6"/>
      <c r="H4777" s="6"/>
      <c r="I4777" s="6"/>
      <c r="J4777" s="6"/>
      <c r="K4777" s="6"/>
      <c r="L4777" s="6"/>
      <c r="M4777" s="6"/>
      <c r="N4777" s="6"/>
      <c r="O4777" s="6"/>
      <c r="P4777" s="6"/>
      <c r="Q4777" s="6"/>
      <c r="R4777" s="6"/>
      <c r="S4777" s="6"/>
      <c r="T4777" s="6"/>
      <c r="U4777" s="6"/>
      <c r="V4777" s="6"/>
      <c r="W4777" s="6"/>
      <c r="X4777" s="6"/>
      <c r="Y4777" s="6"/>
      <c r="Z4777" s="6"/>
      <c r="AA4777" s="6"/>
      <c r="AB4777" s="6"/>
      <c r="AC4777" s="6"/>
      <c r="AD4777" s="6"/>
      <c r="AE4777" s="6"/>
      <c r="AF4777" s="6"/>
      <c r="AG4777" s="6"/>
      <c r="AH4777" s="6"/>
      <c r="AI4777" s="6"/>
      <c r="AJ4777" s="6"/>
      <c r="AK4777" s="6"/>
      <c r="AL4777" s="6"/>
      <c r="AM4777" s="6"/>
      <c r="AN4777" s="6"/>
      <c r="AO4777" s="6"/>
      <c r="AP4777" s="6"/>
      <c r="AQ4777" s="21"/>
      <c r="AR4777" s="21"/>
      <c r="AS4777" s="21"/>
      <c r="AT4777" s="6"/>
      <c r="AU4777" s="6"/>
      <c r="AV4777" s="6"/>
      <c r="AW4777" s="6"/>
    </row>
    <row r="4778" spans="1:49" x14ac:dyDescent="0.35">
      <c r="A4778" s="20"/>
      <c r="B4778" s="20"/>
      <c r="C4778" s="20"/>
      <c r="D4778" s="20"/>
      <c r="E4778" s="6"/>
      <c r="F4778" s="6"/>
      <c r="G4778" s="6"/>
      <c r="H4778" s="6"/>
      <c r="I4778" s="6"/>
      <c r="J4778" s="6"/>
      <c r="K4778" s="6"/>
      <c r="L4778" s="6"/>
      <c r="M4778" s="6"/>
      <c r="N4778" s="6"/>
      <c r="O4778" s="6"/>
      <c r="P4778" s="6"/>
      <c r="Q4778" s="6"/>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21"/>
      <c r="AR4778" s="21"/>
      <c r="AS4778" s="21"/>
      <c r="AT4778" s="6"/>
      <c r="AU4778" s="6"/>
      <c r="AV4778" s="6"/>
      <c r="AW4778" s="6"/>
    </row>
    <row r="4779" spans="1:49" x14ac:dyDescent="0.35">
      <c r="A4779" s="20"/>
      <c r="B4779" s="20"/>
      <c r="C4779" s="20"/>
      <c r="D4779" s="20"/>
      <c r="E4779" s="6"/>
      <c r="F4779" s="6"/>
      <c r="G4779" s="6"/>
      <c r="H4779" s="6"/>
      <c r="I4779" s="6"/>
      <c r="J4779" s="6"/>
      <c r="K4779" s="6"/>
      <c r="L4779" s="6"/>
      <c r="M4779" s="6"/>
      <c r="N4779" s="6"/>
      <c r="O4779" s="6"/>
      <c r="P4779" s="6"/>
      <c r="Q4779" s="6"/>
      <c r="R4779" s="6"/>
      <c r="S4779" s="6"/>
      <c r="T4779" s="6"/>
      <c r="U4779" s="6"/>
      <c r="V4779" s="6"/>
      <c r="W4779" s="6"/>
      <c r="X4779" s="6"/>
      <c r="Y4779" s="6"/>
      <c r="Z4779" s="6"/>
      <c r="AA4779" s="6"/>
      <c r="AB4779" s="6"/>
      <c r="AC4779" s="6"/>
      <c r="AD4779" s="6"/>
      <c r="AE4779" s="6"/>
      <c r="AF4779" s="6"/>
      <c r="AG4779" s="6"/>
      <c r="AH4779" s="6"/>
      <c r="AI4779" s="6"/>
      <c r="AJ4779" s="6"/>
      <c r="AK4779" s="6"/>
      <c r="AL4779" s="6"/>
      <c r="AM4779" s="6"/>
      <c r="AN4779" s="6"/>
      <c r="AO4779" s="6"/>
      <c r="AP4779" s="6"/>
      <c r="AQ4779" s="21"/>
      <c r="AR4779" s="21"/>
      <c r="AS4779" s="21"/>
      <c r="AT4779" s="6"/>
      <c r="AU4779" s="6"/>
      <c r="AV4779" s="6"/>
      <c r="AW4779" s="6"/>
    </row>
    <row r="4780" spans="1:49" x14ac:dyDescent="0.35">
      <c r="A4780" s="20"/>
      <c r="B4780" s="20"/>
      <c r="C4780" s="20"/>
      <c r="D4780" s="20"/>
      <c r="E4780" s="6"/>
      <c r="F4780" s="6"/>
      <c r="G4780" s="6"/>
      <c r="H4780" s="6"/>
      <c r="I4780" s="6"/>
      <c r="J4780" s="6"/>
      <c r="K4780" s="6"/>
      <c r="L4780" s="6"/>
      <c r="M4780" s="6"/>
      <c r="N4780" s="6"/>
      <c r="O4780" s="6"/>
      <c r="P4780" s="6"/>
      <c r="Q4780" s="6"/>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21"/>
      <c r="AR4780" s="21"/>
      <c r="AS4780" s="21"/>
      <c r="AT4780" s="6"/>
      <c r="AU4780" s="6"/>
      <c r="AV4780" s="6"/>
      <c r="AW4780" s="6"/>
    </row>
    <row r="4781" spans="1:49" x14ac:dyDescent="0.35">
      <c r="A4781" s="20"/>
      <c r="B4781" s="20"/>
      <c r="C4781" s="20"/>
      <c r="D4781" s="20"/>
      <c r="E4781" s="6"/>
      <c r="F4781" s="6"/>
      <c r="G4781" s="6"/>
      <c r="H4781" s="6"/>
      <c r="I4781" s="6"/>
      <c r="J4781" s="6"/>
      <c r="K4781" s="6"/>
      <c r="L4781" s="6"/>
      <c r="M4781" s="6"/>
      <c r="N4781" s="6"/>
      <c r="O4781" s="6"/>
      <c r="P4781" s="6"/>
      <c r="Q4781" s="6"/>
      <c r="R4781" s="6"/>
      <c r="S4781" s="6"/>
      <c r="T4781" s="6"/>
      <c r="U4781" s="6"/>
      <c r="V4781" s="6"/>
      <c r="W4781" s="6"/>
      <c r="X4781" s="6"/>
      <c r="Y4781" s="6"/>
      <c r="Z4781" s="6"/>
      <c r="AA4781" s="6"/>
      <c r="AB4781" s="6"/>
      <c r="AC4781" s="6"/>
      <c r="AD4781" s="6"/>
      <c r="AE4781" s="6"/>
      <c r="AF4781" s="6"/>
      <c r="AG4781" s="6"/>
      <c r="AH4781" s="6"/>
      <c r="AI4781" s="6"/>
      <c r="AJ4781" s="6"/>
      <c r="AK4781" s="6"/>
      <c r="AL4781" s="6"/>
      <c r="AM4781" s="6"/>
      <c r="AN4781" s="6"/>
      <c r="AO4781" s="6"/>
      <c r="AP4781" s="6"/>
      <c r="AQ4781" s="21"/>
      <c r="AR4781" s="21"/>
      <c r="AS4781" s="21"/>
      <c r="AT4781" s="6"/>
      <c r="AU4781" s="6"/>
      <c r="AV4781" s="6"/>
      <c r="AW4781" s="6"/>
    </row>
    <row r="4782" spans="1:49" x14ac:dyDescent="0.35">
      <c r="A4782" s="20"/>
      <c r="B4782" s="20"/>
      <c r="C4782" s="20"/>
      <c r="D4782" s="20"/>
      <c r="E4782" s="6"/>
      <c r="F4782" s="6"/>
      <c r="G4782" s="6"/>
      <c r="H4782" s="6"/>
      <c r="I4782" s="6"/>
      <c r="J4782" s="6"/>
      <c r="K4782" s="6"/>
      <c r="L4782" s="6"/>
      <c r="M4782" s="6"/>
      <c r="N4782" s="6"/>
      <c r="O4782" s="6"/>
      <c r="P4782" s="6"/>
      <c r="Q4782" s="6"/>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21"/>
      <c r="AR4782" s="21"/>
      <c r="AS4782" s="21"/>
      <c r="AT4782" s="6"/>
      <c r="AU4782" s="6"/>
      <c r="AV4782" s="6"/>
      <c r="AW4782" s="6"/>
    </row>
    <row r="4783" spans="1:49" x14ac:dyDescent="0.35">
      <c r="A4783" s="20"/>
      <c r="B4783" s="20"/>
      <c r="C4783" s="20"/>
      <c r="D4783" s="20"/>
      <c r="E4783" s="6"/>
      <c r="F4783" s="6"/>
      <c r="G4783" s="6"/>
      <c r="H4783" s="6"/>
      <c r="I4783" s="6"/>
      <c r="J4783" s="6"/>
      <c r="K4783" s="6"/>
      <c r="L4783" s="6"/>
      <c r="M4783" s="6"/>
      <c r="N4783" s="6"/>
      <c r="O4783" s="6"/>
      <c r="P4783" s="6"/>
      <c r="Q4783" s="6"/>
      <c r="R4783" s="6"/>
      <c r="S4783" s="6"/>
      <c r="T4783" s="6"/>
      <c r="U4783" s="6"/>
      <c r="V4783" s="6"/>
      <c r="W4783" s="6"/>
      <c r="X4783" s="6"/>
      <c r="Y4783" s="6"/>
      <c r="Z4783" s="6"/>
      <c r="AA4783" s="6"/>
      <c r="AB4783" s="6"/>
      <c r="AC4783" s="6"/>
      <c r="AD4783" s="6"/>
      <c r="AE4783" s="6"/>
      <c r="AF4783" s="6"/>
      <c r="AG4783" s="6"/>
      <c r="AH4783" s="6"/>
      <c r="AI4783" s="6"/>
      <c r="AJ4783" s="6"/>
      <c r="AK4783" s="6"/>
      <c r="AL4783" s="6"/>
      <c r="AM4783" s="6"/>
      <c r="AN4783" s="6"/>
      <c r="AO4783" s="6"/>
      <c r="AP4783" s="6"/>
      <c r="AQ4783" s="21"/>
      <c r="AR4783" s="21"/>
      <c r="AS4783" s="21"/>
      <c r="AT4783" s="6"/>
      <c r="AU4783" s="6"/>
      <c r="AV4783" s="6"/>
      <c r="AW4783" s="6"/>
    </row>
    <row r="4784" spans="1:49" x14ac:dyDescent="0.35">
      <c r="A4784" s="20"/>
      <c r="B4784" s="20"/>
      <c r="C4784" s="20"/>
      <c r="D4784" s="20"/>
      <c r="E4784" s="6"/>
      <c r="F4784" s="6"/>
      <c r="G4784" s="6"/>
      <c r="H4784" s="6"/>
      <c r="I4784" s="6"/>
      <c r="J4784" s="6"/>
      <c r="K4784" s="6"/>
      <c r="L4784" s="6"/>
      <c r="M4784" s="6"/>
      <c r="N4784" s="6"/>
      <c r="O4784" s="6"/>
      <c r="P4784" s="6"/>
      <c r="Q4784" s="6"/>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21"/>
      <c r="AR4784" s="21"/>
      <c r="AS4784" s="21"/>
      <c r="AT4784" s="6"/>
      <c r="AU4784" s="6"/>
      <c r="AV4784" s="6"/>
      <c r="AW4784" s="6"/>
    </row>
    <row r="4785" spans="1:49" x14ac:dyDescent="0.35">
      <c r="A4785" s="20"/>
      <c r="B4785" s="20"/>
      <c r="C4785" s="20"/>
      <c r="D4785" s="20"/>
      <c r="E4785" s="6"/>
      <c r="F4785" s="6"/>
      <c r="G4785" s="6"/>
      <c r="H4785" s="6"/>
      <c r="I4785" s="6"/>
      <c r="J4785" s="6"/>
      <c r="K4785" s="6"/>
      <c r="L4785" s="6"/>
      <c r="M4785" s="6"/>
      <c r="N4785" s="6"/>
      <c r="O4785" s="6"/>
      <c r="P4785" s="6"/>
      <c r="Q4785" s="6"/>
      <c r="R4785" s="6"/>
      <c r="S4785" s="6"/>
      <c r="T4785" s="6"/>
      <c r="U4785" s="6"/>
      <c r="V4785" s="6"/>
      <c r="W4785" s="6"/>
      <c r="X4785" s="6"/>
      <c r="Y4785" s="6"/>
      <c r="Z4785" s="6"/>
      <c r="AA4785" s="6"/>
      <c r="AB4785" s="6"/>
      <c r="AC4785" s="6"/>
      <c r="AD4785" s="6"/>
      <c r="AE4785" s="6"/>
      <c r="AF4785" s="6"/>
      <c r="AG4785" s="6"/>
      <c r="AH4785" s="6"/>
      <c r="AI4785" s="6"/>
      <c r="AJ4785" s="6"/>
      <c r="AK4785" s="6"/>
      <c r="AL4785" s="6"/>
      <c r="AM4785" s="6"/>
      <c r="AN4785" s="6"/>
      <c r="AO4785" s="6"/>
      <c r="AP4785" s="6"/>
      <c r="AQ4785" s="21"/>
      <c r="AR4785" s="21"/>
      <c r="AS4785" s="21"/>
      <c r="AT4785" s="6"/>
      <c r="AU4785" s="6"/>
      <c r="AV4785" s="6"/>
      <c r="AW4785" s="6"/>
    </row>
    <row r="4786" spans="1:49" x14ac:dyDescent="0.35">
      <c r="A4786" s="20"/>
      <c r="B4786" s="20"/>
      <c r="C4786" s="20"/>
      <c r="D4786" s="20"/>
      <c r="E4786" s="6"/>
      <c r="F4786" s="6"/>
      <c r="G4786" s="6"/>
      <c r="H4786" s="6"/>
      <c r="I4786" s="6"/>
      <c r="J4786" s="6"/>
      <c r="K4786" s="6"/>
      <c r="L4786" s="6"/>
      <c r="M4786" s="6"/>
      <c r="N4786" s="6"/>
      <c r="O4786" s="6"/>
      <c r="P4786" s="6"/>
      <c r="Q4786" s="6"/>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21"/>
      <c r="AR4786" s="21"/>
      <c r="AS4786" s="21"/>
      <c r="AT4786" s="6"/>
      <c r="AU4786" s="6"/>
      <c r="AV4786" s="6"/>
      <c r="AW4786" s="6"/>
    </row>
    <row r="4787" spans="1:49" x14ac:dyDescent="0.35">
      <c r="A4787" s="20"/>
      <c r="B4787" s="20"/>
      <c r="C4787" s="20"/>
      <c r="D4787" s="20"/>
      <c r="E4787" s="6"/>
      <c r="F4787" s="6"/>
      <c r="G4787" s="6"/>
      <c r="H4787" s="6"/>
      <c r="I4787" s="6"/>
      <c r="J4787" s="6"/>
      <c r="K4787" s="6"/>
      <c r="L4787" s="6"/>
      <c r="M4787" s="6"/>
      <c r="N4787" s="6"/>
      <c r="O4787" s="6"/>
      <c r="P4787" s="6"/>
      <c r="Q4787" s="6"/>
      <c r="R4787" s="6"/>
      <c r="S4787" s="6"/>
      <c r="T4787" s="6"/>
      <c r="U4787" s="6"/>
      <c r="V4787" s="6"/>
      <c r="W4787" s="6"/>
      <c r="X4787" s="6"/>
      <c r="Y4787" s="6"/>
      <c r="Z4787" s="6"/>
      <c r="AA4787" s="6"/>
      <c r="AB4787" s="6"/>
      <c r="AC4787" s="6"/>
      <c r="AD4787" s="6"/>
      <c r="AE4787" s="6"/>
      <c r="AF4787" s="6"/>
      <c r="AG4787" s="6"/>
      <c r="AH4787" s="6"/>
      <c r="AI4787" s="6"/>
      <c r="AJ4787" s="6"/>
      <c r="AK4787" s="6"/>
      <c r="AL4787" s="6"/>
      <c r="AM4787" s="6"/>
      <c r="AN4787" s="6"/>
      <c r="AO4787" s="6"/>
      <c r="AP4787" s="6"/>
      <c r="AQ4787" s="21"/>
      <c r="AR4787" s="21"/>
      <c r="AS4787" s="21"/>
      <c r="AT4787" s="6"/>
      <c r="AU4787" s="6"/>
      <c r="AV4787" s="6"/>
      <c r="AW4787" s="6"/>
    </row>
    <row r="4788" spans="1:49" x14ac:dyDescent="0.35">
      <c r="A4788" s="20"/>
      <c r="B4788" s="20"/>
      <c r="C4788" s="20"/>
      <c r="D4788" s="20"/>
      <c r="E4788" s="6"/>
      <c r="F4788" s="6"/>
      <c r="G4788" s="6"/>
      <c r="H4788" s="6"/>
      <c r="I4788" s="6"/>
      <c r="J4788" s="6"/>
      <c r="K4788" s="6"/>
      <c r="L4788" s="6"/>
      <c r="M4788" s="6"/>
      <c r="N4788" s="6"/>
      <c r="O4788" s="6"/>
      <c r="P4788" s="6"/>
      <c r="Q4788" s="6"/>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21"/>
      <c r="AR4788" s="21"/>
      <c r="AS4788" s="21"/>
      <c r="AT4788" s="6"/>
      <c r="AU4788" s="6"/>
      <c r="AV4788" s="6"/>
      <c r="AW4788" s="6"/>
    </row>
    <row r="4789" spans="1:49" x14ac:dyDescent="0.35">
      <c r="A4789" s="20"/>
      <c r="B4789" s="20"/>
      <c r="C4789" s="20"/>
      <c r="D4789" s="20"/>
      <c r="E4789" s="6"/>
      <c r="F4789" s="6"/>
      <c r="G4789" s="6"/>
      <c r="H4789" s="6"/>
      <c r="I4789" s="6"/>
      <c r="J4789" s="6"/>
      <c r="K4789" s="6"/>
      <c r="L4789" s="6"/>
      <c r="M4789" s="6"/>
      <c r="N4789" s="6"/>
      <c r="O4789" s="6"/>
      <c r="P4789" s="6"/>
      <c r="Q4789" s="6"/>
      <c r="R4789" s="6"/>
      <c r="S4789" s="6"/>
      <c r="T4789" s="6"/>
      <c r="U4789" s="6"/>
      <c r="V4789" s="6"/>
      <c r="W4789" s="6"/>
      <c r="X4789" s="6"/>
      <c r="Y4789" s="6"/>
      <c r="Z4789" s="6"/>
      <c r="AA4789" s="6"/>
      <c r="AB4789" s="6"/>
      <c r="AC4789" s="6"/>
      <c r="AD4789" s="6"/>
      <c r="AE4789" s="6"/>
      <c r="AF4789" s="6"/>
      <c r="AG4789" s="6"/>
      <c r="AH4789" s="6"/>
      <c r="AI4789" s="6"/>
      <c r="AJ4789" s="6"/>
      <c r="AK4789" s="6"/>
      <c r="AL4789" s="6"/>
      <c r="AM4789" s="6"/>
      <c r="AN4789" s="6"/>
      <c r="AO4789" s="6"/>
      <c r="AP4789" s="6"/>
      <c r="AQ4789" s="21"/>
      <c r="AR4789" s="21"/>
      <c r="AS4789" s="21"/>
      <c r="AT4789" s="6"/>
      <c r="AU4789" s="6"/>
      <c r="AV4789" s="6"/>
      <c r="AW4789" s="6"/>
    </row>
    <row r="4790" spans="1:49" x14ac:dyDescent="0.35">
      <c r="A4790" s="20"/>
      <c r="B4790" s="20"/>
      <c r="C4790" s="20"/>
      <c r="D4790" s="20"/>
      <c r="E4790" s="6"/>
      <c r="F4790" s="6"/>
      <c r="G4790" s="6"/>
      <c r="H4790" s="6"/>
      <c r="I4790" s="6"/>
      <c r="J4790" s="6"/>
      <c r="K4790" s="6"/>
      <c r="L4790" s="6"/>
      <c r="M4790" s="6"/>
      <c r="N4790" s="6"/>
      <c r="O4790" s="6"/>
      <c r="P4790" s="6"/>
      <c r="Q4790" s="6"/>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21"/>
      <c r="AR4790" s="21"/>
      <c r="AS4790" s="21"/>
      <c r="AT4790" s="6"/>
      <c r="AU4790" s="6"/>
      <c r="AV4790" s="6"/>
      <c r="AW4790" s="6"/>
    </row>
    <row r="4791" spans="1:49" x14ac:dyDescent="0.35">
      <c r="A4791" s="20"/>
      <c r="B4791" s="20"/>
      <c r="C4791" s="20"/>
      <c r="D4791" s="20"/>
      <c r="E4791" s="6"/>
      <c r="F4791" s="6"/>
      <c r="G4791" s="6"/>
      <c r="H4791" s="6"/>
      <c r="I4791" s="6"/>
      <c r="J4791" s="6"/>
      <c r="K4791" s="6"/>
      <c r="L4791" s="6"/>
      <c r="M4791" s="6"/>
      <c r="N4791" s="6"/>
      <c r="O4791" s="6"/>
      <c r="P4791" s="6"/>
      <c r="Q4791" s="6"/>
      <c r="R4791" s="6"/>
      <c r="S4791" s="6"/>
      <c r="T4791" s="6"/>
      <c r="U4791" s="6"/>
      <c r="V4791" s="6"/>
      <c r="W4791" s="6"/>
      <c r="X4791" s="6"/>
      <c r="Y4791" s="6"/>
      <c r="Z4791" s="6"/>
      <c r="AA4791" s="6"/>
      <c r="AB4791" s="6"/>
      <c r="AC4791" s="6"/>
      <c r="AD4791" s="6"/>
      <c r="AE4791" s="6"/>
      <c r="AF4791" s="6"/>
      <c r="AG4791" s="6"/>
      <c r="AH4791" s="6"/>
      <c r="AI4791" s="6"/>
      <c r="AJ4791" s="6"/>
      <c r="AK4791" s="6"/>
      <c r="AL4791" s="6"/>
      <c r="AM4791" s="6"/>
      <c r="AN4791" s="6"/>
      <c r="AO4791" s="6"/>
      <c r="AP4791" s="6"/>
      <c r="AQ4791" s="21"/>
      <c r="AR4791" s="21"/>
      <c r="AS4791" s="21"/>
      <c r="AT4791" s="6"/>
      <c r="AU4791" s="6"/>
      <c r="AV4791" s="6"/>
      <c r="AW4791" s="6"/>
    </row>
    <row r="4792" spans="1:49" x14ac:dyDescent="0.35">
      <c r="A4792" s="20"/>
      <c r="B4792" s="20"/>
      <c r="C4792" s="20"/>
      <c r="D4792" s="20"/>
      <c r="E4792" s="6"/>
      <c r="F4792" s="6"/>
      <c r="G4792" s="6"/>
      <c r="H4792" s="6"/>
      <c r="I4792" s="6"/>
      <c r="J4792" s="6"/>
      <c r="K4792" s="6"/>
      <c r="L4792" s="6"/>
      <c r="M4792" s="6"/>
      <c r="N4792" s="6"/>
      <c r="O4792" s="6"/>
      <c r="P4792" s="6"/>
      <c r="Q4792" s="6"/>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21"/>
      <c r="AR4792" s="21"/>
      <c r="AS4792" s="21"/>
      <c r="AT4792" s="6"/>
      <c r="AU4792" s="6"/>
      <c r="AV4792" s="6"/>
      <c r="AW4792" s="6"/>
    </row>
    <row r="4793" spans="1:49" x14ac:dyDescent="0.35">
      <c r="A4793" s="20"/>
      <c r="B4793" s="20"/>
      <c r="C4793" s="20"/>
      <c r="D4793" s="20"/>
      <c r="E4793" s="6"/>
      <c r="F4793" s="6"/>
      <c r="G4793" s="6"/>
      <c r="H4793" s="6"/>
      <c r="I4793" s="6"/>
      <c r="J4793" s="6"/>
      <c r="K4793" s="6"/>
      <c r="L4793" s="6"/>
      <c r="M4793" s="6"/>
      <c r="N4793" s="6"/>
      <c r="O4793" s="6"/>
      <c r="P4793" s="6"/>
      <c r="Q4793" s="6"/>
      <c r="R4793" s="6"/>
      <c r="S4793" s="6"/>
      <c r="T4793" s="6"/>
      <c r="U4793" s="6"/>
      <c r="V4793" s="6"/>
      <c r="W4793" s="6"/>
      <c r="X4793" s="6"/>
      <c r="Y4793" s="6"/>
      <c r="Z4793" s="6"/>
      <c r="AA4793" s="6"/>
      <c r="AB4793" s="6"/>
      <c r="AC4793" s="6"/>
      <c r="AD4793" s="6"/>
      <c r="AE4793" s="6"/>
      <c r="AF4793" s="6"/>
      <c r="AG4793" s="6"/>
      <c r="AH4793" s="6"/>
      <c r="AI4793" s="6"/>
      <c r="AJ4793" s="6"/>
      <c r="AK4793" s="6"/>
      <c r="AL4793" s="6"/>
      <c r="AM4793" s="6"/>
      <c r="AN4793" s="6"/>
      <c r="AO4793" s="6"/>
      <c r="AP4793" s="6"/>
      <c r="AQ4793" s="21"/>
      <c r="AR4793" s="21"/>
      <c r="AS4793" s="21"/>
      <c r="AT4793" s="6"/>
      <c r="AU4793" s="6"/>
      <c r="AV4793" s="6"/>
      <c r="AW4793" s="6"/>
    </row>
    <row r="4794" spans="1:49" x14ac:dyDescent="0.35">
      <c r="A4794" s="20"/>
      <c r="B4794" s="20"/>
      <c r="C4794" s="20"/>
      <c r="D4794" s="20"/>
      <c r="E4794" s="6"/>
      <c r="F4794" s="6"/>
      <c r="G4794" s="6"/>
      <c r="H4794" s="6"/>
      <c r="I4794" s="6"/>
      <c r="J4794" s="6"/>
      <c r="K4794" s="6"/>
      <c r="L4794" s="6"/>
      <c r="M4794" s="6"/>
      <c r="N4794" s="6"/>
      <c r="O4794" s="6"/>
      <c r="P4794" s="6"/>
      <c r="Q4794" s="6"/>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21"/>
      <c r="AR4794" s="21"/>
      <c r="AS4794" s="21"/>
      <c r="AT4794" s="6"/>
      <c r="AU4794" s="6"/>
      <c r="AV4794" s="6"/>
      <c r="AW4794" s="6"/>
    </row>
    <row r="4795" spans="1:49" x14ac:dyDescent="0.35">
      <c r="A4795" s="20"/>
      <c r="B4795" s="20"/>
      <c r="C4795" s="20"/>
      <c r="D4795" s="20"/>
      <c r="E4795" s="6"/>
      <c r="F4795" s="6"/>
      <c r="G4795" s="6"/>
      <c r="H4795" s="6"/>
      <c r="I4795" s="6"/>
      <c r="J4795" s="6"/>
      <c r="K4795" s="6"/>
      <c r="L4795" s="6"/>
      <c r="M4795" s="6"/>
      <c r="N4795" s="6"/>
      <c r="O4795" s="6"/>
      <c r="P4795" s="6"/>
      <c r="Q4795" s="6"/>
      <c r="R4795" s="6"/>
      <c r="S4795" s="6"/>
      <c r="T4795" s="6"/>
      <c r="U4795" s="6"/>
      <c r="V4795" s="6"/>
      <c r="W4795" s="6"/>
      <c r="X4795" s="6"/>
      <c r="Y4795" s="6"/>
      <c r="Z4795" s="6"/>
      <c r="AA4795" s="6"/>
      <c r="AB4795" s="6"/>
      <c r="AC4795" s="6"/>
      <c r="AD4795" s="6"/>
      <c r="AE4795" s="6"/>
      <c r="AF4795" s="6"/>
      <c r="AG4795" s="6"/>
      <c r="AH4795" s="6"/>
      <c r="AI4795" s="6"/>
      <c r="AJ4795" s="6"/>
      <c r="AK4795" s="6"/>
      <c r="AL4795" s="6"/>
      <c r="AM4795" s="6"/>
      <c r="AN4795" s="6"/>
      <c r="AO4795" s="6"/>
      <c r="AP4795" s="6"/>
      <c r="AQ4795" s="21"/>
      <c r="AR4795" s="21"/>
      <c r="AS4795" s="21"/>
      <c r="AT4795" s="6"/>
      <c r="AU4795" s="6"/>
      <c r="AV4795" s="6"/>
      <c r="AW4795" s="6"/>
    </row>
    <row r="4796" spans="1:49" x14ac:dyDescent="0.35">
      <c r="A4796" s="20"/>
      <c r="B4796" s="20"/>
      <c r="C4796" s="20"/>
      <c r="D4796" s="20"/>
      <c r="E4796" s="6"/>
      <c r="F4796" s="6"/>
      <c r="G4796" s="6"/>
      <c r="H4796" s="6"/>
      <c r="I4796" s="6"/>
      <c r="J4796" s="6"/>
      <c r="K4796" s="6"/>
      <c r="L4796" s="6"/>
      <c r="M4796" s="6"/>
      <c r="N4796" s="6"/>
      <c r="O4796" s="6"/>
      <c r="P4796" s="6"/>
      <c r="Q4796" s="6"/>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21"/>
      <c r="AR4796" s="21"/>
      <c r="AS4796" s="21"/>
      <c r="AT4796" s="6"/>
      <c r="AU4796" s="6"/>
      <c r="AV4796" s="6"/>
      <c r="AW4796" s="6"/>
    </row>
    <row r="4797" spans="1:49" x14ac:dyDescent="0.35">
      <c r="A4797" s="20"/>
      <c r="B4797" s="20"/>
      <c r="C4797" s="20"/>
      <c r="D4797" s="20"/>
      <c r="E4797" s="6"/>
      <c r="F4797" s="6"/>
      <c r="G4797" s="6"/>
      <c r="H4797" s="6"/>
      <c r="I4797" s="6"/>
      <c r="J4797" s="6"/>
      <c r="K4797" s="6"/>
      <c r="L4797" s="6"/>
      <c r="M4797" s="6"/>
      <c r="N4797" s="6"/>
      <c r="O4797" s="6"/>
      <c r="P4797" s="6"/>
      <c r="Q4797" s="6"/>
      <c r="R4797" s="6"/>
      <c r="S4797" s="6"/>
      <c r="T4797" s="6"/>
      <c r="U4797" s="6"/>
      <c r="V4797" s="6"/>
      <c r="W4797" s="6"/>
      <c r="X4797" s="6"/>
      <c r="Y4797" s="6"/>
      <c r="Z4797" s="6"/>
      <c r="AA4797" s="6"/>
      <c r="AB4797" s="6"/>
      <c r="AC4797" s="6"/>
      <c r="AD4797" s="6"/>
      <c r="AE4797" s="6"/>
      <c r="AF4797" s="6"/>
      <c r="AG4797" s="6"/>
      <c r="AH4797" s="6"/>
      <c r="AI4797" s="6"/>
      <c r="AJ4797" s="6"/>
      <c r="AK4797" s="6"/>
      <c r="AL4797" s="6"/>
      <c r="AM4797" s="6"/>
      <c r="AN4797" s="6"/>
      <c r="AO4797" s="6"/>
      <c r="AP4797" s="6"/>
      <c r="AQ4797" s="21"/>
      <c r="AR4797" s="21"/>
      <c r="AS4797" s="21"/>
      <c r="AT4797" s="6"/>
      <c r="AU4797" s="6"/>
      <c r="AV4797" s="6"/>
      <c r="AW4797" s="6"/>
    </row>
    <row r="4798" spans="1:49" x14ac:dyDescent="0.35">
      <c r="A4798" s="20"/>
      <c r="B4798" s="20"/>
      <c r="C4798" s="20"/>
      <c r="D4798" s="20"/>
      <c r="E4798" s="6"/>
      <c r="F4798" s="6"/>
      <c r="G4798" s="6"/>
      <c r="H4798" s="6"/>
      <c r="I4798" s="6"/>
      <c r="J4798" s="6"/>
      <c r="K4798" s="6"/>
      <c r="L4798" s="6"/>
      <c r="M4798" s="6"/>
      <c r="N4798" s="6"/>
      <c r="O4798" s="6"/>
      <c r="P4798" s="6"/>
      <c r="Q4798" s="6"/>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21"/>
      <c r="AR4798" s="21"/>
      <c r="AS4798" s="21"/>
      <c r="AT4798" s="6"/>
      <c r="AU4798" s="6"/>
      <c r="AV4798" s="6"/>
      <c r="AW4798" s="6"/>
    </row>
    <row r="4799" spans="1:49" x14ac:dyDescent="0.35">
      <c r="A4799" s="20"/>
      <c r="B4799" s="20"/>
      <c r="C4799" s="20"/>
      <c r="D4799" s="20"/>
      <c r="E4799" s="6"/>
      <c r="F4799" s="6"/>
      <c r="G4799" s="6"/>
      <c r="H4799" s="6"/>
      <c r="I4799" s="6"/>
      <c r="J4799" s="6"/>
      <c r="K4799" s="6"/>
      <c r="L4799" s="6"/>
      <c r="M4799" s="6"/>
      <c r="N4799" s="6"/>
      <c r="O4799" s="6"/>
      <c r="P4799" s="6"/>
      <c r="Q4799" s="6"/>
      <c r="R4799" s="6"/>
      <c r="S4799" s="6"/>
      <c r="T4799" s="6"/>
      <c r="U4799" s="6"/>
      <c r="V4799" s="6"/>
      <c r="W4799" s="6"/>
      <c r="X4799" s="6"/>
      <c r="Y4799" s="6"/>
      <c r="Z4799" s="6"/>
      <c r="AA4799" s="6"/>
      <c r="AB4799" s="6"/>
      <c r="AC4799" s="6"/>
      <c r="AD4799" s="6"/>
      <c r="AE4799" s="6"/>
      <c r="AF4799" s="6"/>
      <c r="AG4799" s="6"/>
      <c r="AH4799" s="6"/>
      <c r="AI4799" s="6"/>
      <c r="AJ4799" s="6"/>
      <c r="AK4799" s="6"/>
      <c r="AL4799" s="6"/>
      <c r="AM4799" s="6"/>
      <c r="AN4799" s="6"/>
      <c r="AO4799" s="6"/>
      <c r="AP4799" s="6"/>
      <c r="AQ4799" s="21"/>
      <c r="AR4799" s="21"/>
      <c r="AS4799" s="21"/>
      <c r="AT4799" s="6"/>
      <c r="AU4799" s="6"/>
      <c r="AV4799" s="6"/>
      <c r="AW4799" s="6"/>
    </row>
    <row r="4800" spans="1:49" x14ac:dyDescent="0.35">
      <c r="A4800" s="20"/>
      <c r="B4800" s="20"/>
      <c r="C4800" s="20"/>
      <c r="D4800" s="20"/>
      <c r="E4800" s="6"/>
      <c r="F4800" s="6"/>
      <c r="G4800" s="6"/>
      <c r="H4800" s="6"/>
      <c r="I4800" s="6"/>
      <c r="J4800" s="6"/>
      <c r="K4800" s="6"/>
      <c r="L4800" s="6"/>
      <c r="M4800" s="6"/>
      <c r="N4800" s="6"/>
      <c r="O4800" s="6"/>
      <c r="P4800" s="6"/>
      <c r="Q4800" s="6"/>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21"/>
      <c r="AR4800" s="21"/>
      <c r="AS4800" s="21"/>
      <c r="AT4800" s="6"/>
      <c r="AU4800" s="6"/>
      <c r="AV4800" s="6"/>
      <c r="AW4800" s="6"/>
    </row>
    <row r="4801" spans="1:49" x14ac:dyDescent="0.35">
      <c r="A4801" s="20"/>
      <c r="B4801" s="20"/>
      <c r="C4801" s="20"/>
      <c r="D4801" s="20"/>
      <c r="E4801" s="6"/>
      <c r="F4801" s="6"/>
      <c r="G4801" s="6"/>
      <c r="H4801" s="6"/>
      <c r="I4801" s="6"/>
      <c r="J4801" s="6"/>
      <c r="K4801" s="6"/>
      <c r="L4801" s="6"/>
      <c r="M4801" s="6"/>
      <c r="N4801" s="6"/>
      <c r="O4801" s="6"/>
      <c r="P4801" s="6"/>
      <c r="Q4801" s="6"/>
      <c r="R4801" s="6"/>
      <c r="S4801" s="6"/>
      <c r="T4801" s="6"/>
      <c r="U4801" s="6"/>
      <c r="V4801" s="6"/>
      <c r="W4801" s="6"/>
      <c r="X4801" s="6"/>
      <c r="Y4801" s="6"/>
      <c r="Z4801" s="6"/>
      <c r="AA4801" s="6"/>
      <c r="AB4801" s="6"/>
      <c r="AC4801" s="6"/>
      <c r="AD4801" s="6"/>
      <c r="AE4801" s="6"/>
      <c r="AF4801" s="6"/>
      <c r="AG4801" s="6"/>
      <c r="AH4801" s="6"/>
      <c r="AI4801" s="6"/>
      <c r="AJ4801" s="6"/>
      <c r="AK4801" s="6"/>
      <c r="AL4801" s="6"/>
      <c r="AM4801" s="6"/>
      <c r="AN4801" s="6"/>
      <c r="AO4801" s="6"/>
      <c r="AP4801" s="6"/>
      <c r="AQ4801" s="21"/>
      <c r="AR4801" s="21"/>
      <c r="AS4801" s="21"/>
      <c r="AT4801" s="6"/>
      <c r="AU4801" s="6"/>
      <c r="AV4801" s="6"/>
      <c r="AW4801" s="6"/>
    </row>
    <row r="4802" spans="1:49" x14ac:dyDescent="0.35">
      <c r="A4802" s="20"/>
      <c r="B4802" s="20"/>
      <c r="C4802" s="20"/>
      <c r="D4802" s="20"/>
      <c r="E4802" s="6"/>
      <c r="F4802" s="6"/>
      <c r="G4802" s="6"/>
      <c r="H4802" s="6"/>
      <c r="I4802" s="6"/>
      <c r="J4802" s="6"/>
      <c r="K4802" s="6"/>
      <c r="L4802" s="6"/>
      <c r="M4802" s="6"/>
      <c r="N4802" s="6"/>
      <c r="O4802" s="6"/>
      <c r="P4802" s="6"/>
      <c r="Q4802" s="6"/>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21"/>
      <c r="AR4802" s="21"/>
      <c r="AS4802" s="21"/>
      <c r="AT4802" s="6"/>
      <c r="AU4802" s="6"/>
      <c r="AV4802" s="6"/>
      <c r="AW4802" s="6"/>
    </row>
    <row r="4803" spans="1:49" x14ac:dyDescent="0.35">
      <c r="A4803" s="20"/>
      <c r="B4803" s="20"/>
      <c r="C4803" s="20"/>
      <c r="D4803" s="20"/>
      <c r="E4803" s="6"/>
      <c r="F4803" s="6"/>
      <c r="G4803" s="6"/>
      <c r="H4803" s="6"/>
      <c r="I4803" s="6"/>
      <c r="J4803" s="6"/>
      <c r="K4803" s="6"/>
      <c r="L4803" s="6"/>
      <c r="M4803" s="6"/>
      <c r="N4803" s="6"/>
      <c r="O4803" s="6"/>
      <c r="P4803" s="6"/>
      <c r="Q4803" s="6"/>
      <c r="R4803" s="6"/>
      <c r="S4803" s="6"/>
      <c r="T4803" s="6"/>
      <c r="U4803" s="6"/>
      <c r="V4803" s="6"/>
      <c r="W4803" s="6"/>
      <c r="X4803" s="6"/>
      <c r="Y4803" s="6"/>
      <c r="Z4803" s="6"/>
      <c r="AA4803" s="6"/>
      <c r="AB4803" s="6"/>
      <c r="AC4803" s="6"/>
      <c r="AD4803" s="6"/>
      <c r="AE4803" s="6"/>
      <c r="AF4803" s="6"/>
      <c r="AG4803" s="6"/>
      <c r="AH4803" s="6"/>
      <c r="AI4803" s="6"/>
      <c r="AJ4803" s="6"/>
      <c r="AK4803" s="6"/>
      <c r="AL4803" s="6"/>
      <c r="AM4803" s="6"/>
      <c r="AN4803" s="6"/>
      <c r="AO4803" s="6"/>
      <c r="AP4803" s="6"/>
      <c r="AQ4803" s="21"/>
      <c r="AR4803" s="21"/>
      <c r="AS4803" s="21"/>
      <c r="AT4803" s="6"/>
      <c r="AU4803" s="6"/>
      <c r="AV4803" s="6"/>
      <c r="AW4803" s="6"/>
    </row>
    <row r="4804" spans="1:49" x14ac:dyDescent="0.35">
      <c r="A4804" s="20"/>
      <c r="B4804" s="20"/>
      <c r="C4804" s="20"/>
      <c r="D4804" s="20"/>
      <c r="E4804" s="6"/>
      <c r="F4804" s="6"/>
      <c r="G4804" s="6"/>
      <c r="H4804" s="6"/>
      <c r="I4804" s="6"/>
      <c r="J4804" s="6"/>
      <c r="K4804" s="6"/>
      <c r="L4804" s="6"/>
      <c r="M4804" s="6"/>
      <c r="N4804" s="6"/>
      <c r="O4804" s="6"/>
      <c r="P4804" s="6"/>
      <c r="Q4804" s="6"/>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21"/>
      <c r="AR4804" s="21"/>
      <c r="AS4804" s="21"/>
      <c r="AT4804" s="6"/>
      <c r="AU4804" s="6"/>
      <c r="AV4804" s="6"/>
      <c r="AW4804" s="6"/>
    </row>
    <row r="4805" spans="1:49" x14ac:dyDescent="0.35">
      <c r="A4805" s="20"/>
      <c r="B4805" s="20"/>
      <c r="C4805" s="20"/>
      <c r="D4805" s="20"/>
      <c r="E4805" s="6"/>
      <c r="F4805" s="6"/>
      <c r="G4805" s="6"/>
      <c r="H4805" s="6"/>
      <c r="I4805" s="6"/>
      <c r="J4805" s="6"/>
      <c r="K4805" s="6"/>
      <c r="L4805" s="6"/>
      <c r="M4805" s="6"/>
      <c r="N4805" s="6"/>
      <c r="O4805" s="6"/>
      <c r="P4805" s="6"/>
      <c r="Q4805" s="6"/>
      <c r="R4805" s="6"/>
      <c r="S4805" s="6"/>
      <c r="T4805" s="6"/>
      <c r="U4805" s="6"/>
      <c r="V4805" s="6"/>
      <c r="W4805" s="6"/>
      <c r="X4805" s="6"/>
      <c r="Y4805" s="6"/>
      <c r="Z4805" s="6"/>
      <c r="AA4805" s="6"/>
      <c r="AB4805" s="6"/>
      <c r="AC4805" s="6"/>
      <c r="AD4805" s="6"/>
      <c r="AE4805" s="6"/>
      <c r="AF4805" s="6"/>
      <c r="AG4805" s="6"/>
      <c r="AH4805" s="6"/>
      <c r="AI4805" s="6"/>
      <c r="AJ4805" s="6"/>
      <c r="AK4805" s="6"/>
      <c r="AL4805" s="6"/>
      <c r="AM4805" s="6"/>
      <c r="AN4805" s="6"/>
      <c r="AO4805" s="6"/>
      <c r="AP4805" s="6"/>
      <c r="AQ4805" s="21"/>
      <c r="AR4805" s="21"/>
      <c r="AS4805" s="21"/>
      <c r="AT4805" s="6"/>
      <c r="AU4805" s="6"/>
      <c r="AV4805" s="6"/>
      <c r="AW4805" s="6"/>
    </row>
    <row r="4806" spans="1:49" x14ac:dyDescent="0.35">
      <c r="A4806" s="20"/>
      <c r="B4806" s="20"/>
      <c r="C4806" s="20"/>
      <c r="D4806" s="20"/>
      <c r="E4806" s="6"/>
      <c r="F4806" s="6"/>
      <c r="G4806" s="6"/>
      <c r="H4806" s="6"/>
      <c r="I4806" s="6"/>
      <c r="J4806" s="6"/>
      <c r="K4806" s="6"/>
      <c r="L4806" s="6"/>
      <c r="M4806" s="6"/>
      <c r="N4806" s="6"/>
      <c r="O4806" s="6"/>
      <c r="P4806" s="6"/>
      <c r="Q4806" s="6"/>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21"/>
      <c r="AR4806" s="21"/>
      <c r="AS4806" s="21"/>
      <c r="AT4806" s="6"/>
      <c r="AU4806" s="6"/>
      <c r="AV4806" s="6"/>
      <c r="AW4806" s="6"/>
    </row>
    <row r="4807" spans="1:49" x14ac:dyDescent="0.35">
      <c r="A4807" s="20"/>
      <c r="B4807" s="20"/>
      <c r="C4807" s="20"/>
      <c r="D4807" s="20"/>
      <c r="E4807" s="6"/>
      <c r="F4807" s="6"/>
      <c r="G4807" s="6"/>
      <c r="H4807" s="6"/>
      <c r="I4807" s="6"/>
      <c r="J4807" s="6"/>
      <c r="K4807" s="6"/>
      <c r="L4807" s="6"/>
      <c r="M4807" s="6"/>
      <c r="N4807" s="6"/>
      <c r="O4807" s="6"/>
      <c r="P4807" s="6"/>
      <c r="Q4807" s="6"/>
      <c r="R4807" s="6"/>
      <c r="S4807" s="6"/>
      <c r="T4807" s="6"/>
      <c r="U4807" s="6"/>
      <c r="V4807" s="6"/>
      <c r="W4807" s="6"/>
      <c r="X4807" s="6"/>
      <c r="Y4807" s="6"/>
      <c r="Z4807" s="6"/>
      <c r="AA4807" s="6"/>
      <c r="AB4807" s="6"/>
      <c r="AC4807" s="6"/>
      <c r="AD4807" s="6"/>
      <c r="AE4807" s="6"/>
      <c r="AF4807" s="6"/>
      <c r="AG4807" s="6"/>
      <c r="AH4807" s="6"/>
      <c r="AI4807" s="6"/>
      <c r="AJ4807" s="6"/>
      <c r="AK4807" s="6"/>
      <c r="AL4807" s="6"/>
      <c r="AM4807" s="6"/>
      <c r="AN4807" s="6"/>
      <c r="AO4807" s="6"/>
      <c r="AP4807" s="6"/>
      <c r="AQ4807" s="21"/>
      <c r="AR4807" s="21"/>
      <c r="AS4807" s="21"/>
      <c r="AT4807" s="6"/>
      <c r="AU4807" s="6"/>
      <c r="AV4807" s="6"/>
      <c r="AW4807" s="6"/>
    </row>
    <row r="4808" spans="1:49" x14ac:dyDescent="0.35">
      <c r="A4808" s="20"/>
      <c r="B4808" s="20"/>
      <c r="C4808" s="20"/>
      <c r="D4808" s="20"/>
      <c r="E4808" s="6"/>
      <c r="F4808" s="6"/>
      <c r="G4808" s="6"/>
      <c r="H4808" s="6"/>
      <c r="I4808" s="6"/>
      <c r="J4808" s="6"/>
      <c r="K4808" s="6"/>
      <c r="L4808" s="6"/>
      <c r="M4808" s="6"/>
      <c r="N4808" s="6"/>
      <c r="O4808" s="6"/>
      <c r="P4808" s="6"/>
      <c r="Q4808" s="6"/>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21"/>
      <c r="AR4808" s="21"/>
      <c r="AS4808" s="21"/>
      <c r="AT4808" s="6"/>
      <c r="AU4808" s="6"/>
      <c r="AV4808" s="6"/>
      <c r="AW4808" s="6"/>
    </row>
    <row r="4809" spans="1:49" x14ac:dyDescent="0.35">
      <c r="A4809" s="20"/>
      <c r="B4809" s="20"/>
      <c r="C4809" s="20"/>
      <c r="D4809" s="20"/>
      <c r="E4809" s="6"/>
      <c r="F4809" s="6"/>
      <c r="G4809" s="6"/>
      <c r="H4809" s="6"/>
      <c r="I4809" s="6"/>
      <c r="J4809" s="6"/>
      <c r="K4809" s="6"/>
      <c r="L4809" s="6"/>
      <c r="M4809" s="6"/>
      <c r="N4809" s="6"/>
      <c r="O4809" s="6"/>
      <c r="P4809" s="6"/>
      <c r="Q4809" s="6"/>
      <c r="R4809" s="6"/>
      <c r="S4809" s="6"/>
      <c r="T4809" s="6"/>
      <c r="U4809" s="6"/>
      <c r="V4809" s="6"/>
      <c r="W4809" s="6"/>
      <c r="X4809" s="6"/>
      <c r="Y4809" s="6"/>
      <c r="Z4809" s="6"/>
      <c r="AA4809" s="6"/>
      <c r="AB4809" s="6"/>
      <c r="AC4809" s="6"/>
      <c r="AD4809" s="6"/>
      <c r="AE4809" s="6"/>
      <c r="AF4809" s="6"/>
      <c r="AG4809" s="6"/>
      <c r="AH4809" s="6"/>
      <c r="AI4809" s="6"/>
      <c r="AJ4809" s="6"/>
      <c r="AK4809" s="6"/>
      <c r="AL4809" s="6"/>
      <c r="AM4809" s="6"/>
      <c r="AN4809" s="6"/>
      <c r="AO4809" s="6"/>
      <c r="AP4809" s="6"/>
      <c r="AQ4809" s="21"/>
      <c r="AR4809" s="21"/>
      <c r="AS4809" s="21"/>
      <c r="AT4809" s="6"/>
      <c r="AU4809" s="6"/>
      <c r="AV4809" s="6"/>
      <c r="AW4809" s="6"/>
    </row>
    <row r="4810" spans="1:49" x14ac:dyDescent="0.35">
      <c r="A4810" s="20"/>
      <c r="B4810" s="20"/>
      <c r="C4810" s="20"/>
      <c r="D4810" s="20"/>
      <c r="E4810" s="6"/>
      <c r="F4810" s="6"/>
      <c r="G4810" s="6"/>
      <c r="H4810" s="6"/>
      <c r="I4810" s="6"/>
      <c r="J4810" s="6"/>
      <c r="K4810" s="6"/>
      <c r="L4810" s="6"/>
      <c r="M4810" s="6"/>
      <c r="N4810" s="6"/>
      <c r="O4810" s="6"/>
      <c r="P4810" s="6"/>
      <c r="Q4810" s="6"/>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21"/>
      <c r="AR4810" s="21"/>
      <c r="AS4810" s="21"/>
      <c r="AT4810" s="6"/>
      <c r="AU4810" s="6"/>
      <c r="AV4810" s="6"/>
      <c r="AW4810" s="6"/>
    </row>
    <row r="4811" spans="1:49" x14ac:dyDescent="0.35">
      <c r="A4811" s="20"/>
      <c r="B4811" s="20"/>
      <c r="C4811" s="20"/>
      <c r="D4811" s="20"/>
      <c r="E4811" s="6"/>
      <c r="F4811" s="6"/>
      <c r="G4811" s="6"/>
      <c r="H4811" s="6"/>
      <c r="I4811" s="6"/>
      <c r="J4811" s="6"/>
      <c r="K4811" s="6"/>
      <c r="L4811" s="6"/>
      <c r="M4811" s="6"/>
      <c r="N4811" s="6"/>
      <c r="O4811" s="6"/>
      <c r="P4811" s="6"/>
      <c r="Q4811" s="6"/>
      <c r="R4811" s="6"/>
      <c r="S4811" s="6"/>
      <c r="T4811" s="6"/>
      <c r="U4811" s="6"/>
      <c r="V4811" s="6"/>
      <c r="W4811" s="6"/>
      <c r="X4811" s="6"/>
      <c r="Y4811" s="6"/>
      <c r="Z4811" s="6"/>
      <c r="AA4811" s="6"/>
      <c r="AB4811" s="6"/>
      <c r="AC4811" s="6"/>
      <c r="AD4811" s="6"/>
      <c r="AE4811" s="6"/>
      <c r="AF4811" s="6"/>
      <c r="AG4811" s="6"/>
      <c r="AH4811" s="6"/>
      <c r="AI4811" s="6"/>
      <c r="AJ4811" s="6"/>
      <c r="AK4811" s="6"/>
      <c r="AL4811" s="6"/>
      <c r="AM4811" s="6"/>
      <c r="AN4811" s="6"/>
      <c r="AO4811" s="6"/>
      <c r="AP4811" s="6"/>
      <c r="AQ4811" s="21"/>
      <c r="AR4811" s="21"/>
      <c r="AS4811" s="21"/>
      <c r="AT4811" s="6"/>
      <c r="AU4811" s="6"/>
      <c r="AV4811" s="6"/>
      <c r="AW4811" s="6"/>
    </row>
    <row r="4812" spans="1:49" x14ac:dyDescent="0.35">
      <c r="A4812" s="20"/>
      <c r="B4812" s="20"/>
      <c r="C4812" s="20"/>
      <c r="D4812" s="20"/>
      <c r="E4812" s="6"/>
      <c r="F4812" s="6"/>
      <c r="G4812" s="6"/>
      <c r="H4812" s="6"/>
      <c r="I4812" s="6"/>
      <c r="J4812" s="6"/>
      <c r="K4812" s="6"/>
      <c r="L4812" s="6"/>
      <c r="M4812" s="6"/>
      <c r="N4812" s="6"/>
      <c r="O4812" s="6"/>
      <c r="P4812" s="6"/>
      <c r="Q4812" s="6"/>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21"/>
      <c r="AR4812" s="21"/>
      <c r="AS4812" s="21"/>
      <c r="AT4812" s="6"/>
      <c r="AU4812" s="6"/>
      <c r="AV4812" s="6"/>
      <c r="AW4812" s="6"/>
    </row>
    <row r="4813" spans="1:49" x14ac:dyDescent="0.35">
      <c r="A4813" s="20"/>
      <c r="B4813" s="20"/>
      <c r="C4813" s="20"/>
      <c r="D4813" s="20"/>
      <c r="E4813" s="6"/>
      <c r="F4813" s="6"/>
      <c r="G4813" s="6"/>
      <c r="H4813" s="6"/>
      <c r="I4813" s="6"/>
      <c r="J4813" s="6"/>
      <c r="K4813" s="6"/>
      <c r="L4813" s="6"/>
      <c r="M4813" s="6"/>
      <c r="N4813" s="6"/>
      <c r="O4813" s="6"/>
      <c r="P4813" s="6"/>
      <c r="Q4813" s="6"/>
      <c r="R4813" s="6"/>
      <c r="S4813" s="6"/>
      <c r="T4813" s="6"/>
      <c r="U4813" s="6"/>
      <c r="V4813" s="6"/>
      <c r="W4813" s="6"/>
      <c r="X4813" s="6"/>
      <c r="Y4813" s="6"/>
      <c r="Z4813" s="6"/>
      <c r="AA4813" s="6"/>
      <c r="AB4813" s="6"/>
      <c r="AC4813" s="6"/>
      <c r="AD4813" s="6"/>
      <c r="AE4813" s="6"/>
      <c r="AF4813" s="6"/>
      <c r="AG4813" s="6"/>
      <c r="AH4813" s="6"/>
      <c r="AI4813" s="6"/>
      <c r="AJ4813" s="6"/>
      <c r="AK4813" s="6"/>
      <c r="AL4813" s="6"/>
      <c r="AM4813" s="6"/>
      <c r="AN4813" s="6"/>
      <c r="AO4813" s="6"/>
      <c r="AP4813" s="6"/>
      <c r="AQ4813" s="21"/>
      <c r="AR4813" s="21"/>
      <c r="AS4813" s="21"/>
      <c r="AT4813" s="6"/>
      <c r="AU4813" s="6"/>
      <c r="AV4813" s="6"/>
      <c r="AW4813" s="6"/>
    </row>
    <row r="4814" spans="1:49" x14ac:dyDescent="0.35">
      <c r="A4814" s="20"/>
      <c r="B4814" s="20"/>
      <c r="C4814" s="20"/>
      <c r="D4814" s="20"/>
      <c r="E4814" s="6"/>
      <c r="F4814" s="6"/>
      <c r="G4814" s="6"/>
      <c r="H4814" s="6"/>
      <c r="I4814" s="6"/>
      <c r="J4814" s="6"/>
      <c r="K4814" s="6"/>
      <c r="L4814" s="6"/>
      <c r="M4814" s="6"/>
      <c r="N4814" s="6"/>
      <c r="O4814" s="6"/>
      <c r="P4814" s="6"/>
      <c r="Q4814" s="6"/>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21"/>
      <c r="AR4814" s="21"/>
      <c r="AS4814" s="21"/>
      <c r="AT4814" s="6"/>
      <c r="AU4814" s="6"/>
      <c r="AV4814" s="6"/>
      <c r="AW4814" s="6"/>
    </row>
    <row r="4815" spans="1:49" x14ac:dyDescent="0.35">
      <c r="A4815" s="20"/>
      <c r="B4815" s="20"/>
      <c r="C4815" s="20"/>
      <c r="D4815" s="20"/>
      <c r="E4815" s="6"/>
      <c r="F4815" s="6"/>
      <c r="G4815" s="6"/>
      <c r="H4815" s="6"/>
      <c r="I4815" s="6"/>
      <c r="J4815" s="6"/>
      <c r="K4815" s="6"/>
      <c r="L4815" s="6"/>
      <c r="M4815" s="6"/>
      <c r="N4815" s="6"/>
      <c r="O4815" s="6"/>
      <c r="P4815" s="6"/>
      <c r="Q4815" s="6"/>
      <c r="R4815" s="6"/>
      <c r="S4815" s="6"/>
      <c r="T4815" s="6"/>
      <c r="U4815" s="6"/>
      <c r="V4815" s="6"/>
      <c r="W4815" s="6"/>
      <c r="X4815" s="6"/>
      <c r="Y4815" s="6"/>
      <c r="Z4815" s="6"/>
      <c r="AA4815" s="6"/>
      <c r="AB4815" s="6"/>
      <c r="AC4815" s="6"/>
      <c r="AD4815" s="6"/>
      <c r="AE4815" s="6"/>
      <c r="AF4815" s="6"/>
      <c r="AG4815" s="6"/>
      <c r="AH4815" s="6"/>
      <c r="AI4815" s="6"/>
      <c r="AJ4815" s="6"/>
      <c r="AK4815" s="6"/>
      <c r="AL4815" s="6"/>
      <c r="AM4815" s="6"/>
      <c r="AN4815" s="6"/>
      <c r="AO4815" s="6"/>
      <c r="AP4815" s="6"/>
      <c r="AQ4815" s="21"/>
      <c r="AR4815" s="21"/>
      <c r="AS4815" s="21"/>
      <c r="AT4815" s="6"/>
      <c r="AU4815" s="6"/>
      <c r="AV4815" s="6"/>
      <c r="AW4815" s="6"/>
    </row>
    <row r="4816" spans="1:49" x14ac:dyDescent="0.35">
      <c r="A4816" s="20"/>
      <c r="B4816" s="20"/>
      <c r="C4816" s="20"/>
      <c r="D4816" s="20"/>
      <c r="E4816" s="6"/>
      <c r="F4816" s="6"/>
      <c r="G4816" s="6"/>
      <c r="H4816" s="6"/>
      <c r="I4816" s="6"/>
      <c r="J4816" s="6"/>
      <c r="K4816" s="6"/>
      <c r="L4816" s="6"/>
      <c r="M4816" s="6"/>
      <c r="N4816" s="6"/>
      <c r="O4816" s="6"/>
      <c r="P4816" s="6"/>
      <c r="Q4816" s="6"/>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21"/>
      <c r="AR4816" s="21"/>
      <c r="AS4816" s="21"/>
      <c r="AT4816" s="6"/>
      <c r="AU4816" s="6"/>
      <c r="AV4816" s="6"/>
      <c r="AW4816" s="6"/>
    </row>
    <row r="4817" spans="1:49" x14ac:dyDescent="0.35">
      <c r="A4817" s="20"/>
      <c r="B4817" s="20"/>
      <c r="C4817" s="20"/>
      <c r="D4817" s="20"/>
      <c r="E4817" s="6"/>
      <c r="F4817" s="6"/>
      <c r="G4817" s="6"/>
      <c r="H4817" s="6"/>
      <c r="I4817" s="6"/>
      <c r="J4817" s="6"/>
      <c r="K4817" s="6"/>
      <c r="L4817" s="6"/>
      <c r="M4817" s="6"/>
      <c r="N4817" s="6"/>
      <c r="O4817" s="6"/>
      <c r="P4817" s="6"/>
      <c r="Q4817" s="6"/>
      <c r="R4817" s="6"/>
      <c r="S4817" s="6"/>
      <c r="T4817" s="6"/>
      <c r="U4817" s="6"/>
      <c r="V4817" s="6"/>
      <c r="W4817" s="6"/>
      <c r="X4817" s="6"/>
      <c r="Y4817" s="6"/>
      <c r="Z4817" s="6"/>
      <c r="AA4817" s="6"/>
      <c r="AB4817" s="6"/>
      <c r="AC4817" s="6"/>
      <c r="AD4817" s="6"/>
      <c r="AE4817" s="6"/>
      <c r="AF4817" s="6"/>
      <c r="AG4817" s="6"/>
      <c r="AH4817" s="6"/>
      <c r="AI4817" s="6"/>
      <c r="AJ4817" s="6"/>
      <c r="AK4817" s="6"/>
      <c r="AL4817" s="6"/>
      <c r="AM4817" s="6"/>
      <c r="AN4817" s="6"/>
      <c r="AO4817" s="6"/>
      <c r="AP4817" s="6"/>
      <c r="AQ4817" s="21"/>
      <c r="AR4817" s="21"/>
      <c r="AS4817" s="21"/>
      <c r="AT4817" s="6"/>
      <c r="AU4817" s="6"/>
      <c r="AV4817" s="6"/>
      <c r="AW4817" s="6"/>
    </row>
    <row r="4818" spans="1:49" x14ac:dyDescent="0.35">
      <c r="A4818" s="20"/>
      <c r="B4818" s="20"/>
      <c r="C4818" s="20"/>
      <c r="D4818" s="20"/>
      <c r="E4818" s="6"/>
      <c r="F4818" s="6"/>
      <c r="G4818" s="6"/>
      <c r="H4818" s="6"/>
      <c r="I4818" s="6"/>
      <c r="J4818" s="6"/>
      <c r="K4818" s="6"/>
      <c r="L4818" s="6"/>
      <c r="M4818" s="6"/>
      <c r="N4818" s="6"/>
      <c r="O4818" s="6"/>
      <c r="P4818" s="6"/>
      <c r="Q4818" s="6"/>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21"/>
      <c r="AR4818" s="21"/>
      <c r="AS4818" s="21"/>
      <c r="AT4818" s="6"/>
      <c r="AU4818" s="6"/>
      <c r="AV4818" s="6"/>
      <c r="AW4818" s="6"/>
    </row>
    <row r="4819" spans="1:49" x14ac:dyDescent="0.35">
      <c r="A4819" s="20"/>
      <c r="B4819" s="20"/>
      <c r="C4819" s="20"/>
      <c r="D4819" s="20"/>
      <c r="E4819" s="6"/>
      <c r="F4819" s="6"/>
      <c r="G4819" s="6"/>
      <c r="H4819" s="6"/>
      <c r="I4819" s="6"/>
      <c r="J4819" s="6"/>
      <c r="K4819" s="6"/>
      <c r="L4819" s="6"/>
      <c r="M4819" s="6"/>
      <c r="N4819" s="6"/>
      <c r="O4819" s="6"/>
      <c r="P4819" s="6"/>
      <c r="Q4819" s="6"/>
      <c r="R4819" s="6"/>
      <c r="S4819" s="6"/>
      <c r="T4819" s="6"/>
      <c r="U4819" s="6"/>
      <c r="V4819" s="6"/>
      <c r="W4819" s="6"/>
      <c r="X4819" s="6"/>
      <c r="Y4819" s="6"/>
      <c r="Z4819" s="6"/>
      <c r="AA4819" s="6"/>
      <c r="AB4819" s="6"/>
      <c r="AC4819" s="6"/>
      <c r="AD4819" s="6"/>
      <c r="AE4819" s="6"/>
      <c r="AF4819" s="6"/>
      <c r="AG4819" s="6"/>
      <c r="AH4819" s="6"/>
      <c r="AI4819" s="6"/>
      <c r="AJ4819" s="6"/>
      <c r="AK4819" s="6"/>
      <c r="AL4819" s="6"/>
      <c r="AM4819" s="6"/>
      <c r="AN4819" s="6"/>
      <c r="AO4819" s="6"/>
      <c r="AP4819" s="6"/>
      <c r="AQ4819" s="21"/>
      <c r="AR4819" s="21"/>
      <c r="AS4819" s="21"/>
      <c r="AT4819" s="6"/>
      <c r="AU4819" s="6"/>
      <c r="AV4819" s="6"/>
      <c r="AW4819" s="6"/>
    </row>
    <row r="4820" spans="1:49" x14ac:dyDescent="0.35">
      <c r="A4820" s="20"/>
      <c r="B4820" s="20"/>
      <c r="C4820" s="20"/>
      <c r="D4820" s="20"/>
      <c r="E4820" s="6"/>
      <c r="F4820" s="6"/>
      <c r="G4820" s="6"/>
      <c r="H4820" s="6"/>
      <c r="I4820" s="6"/>
      <c r="J4820" s="6"/>
      <c r="K4820" s="6"/>
      <c r="L4820" s="6"/>
      <c r="M4820" s="6"/>
      <c r="N4820" s="6"/>
      <c r="O4820" s="6"/>
      <c r="P4820" s="6"/>
      <c r="Q4820" s="6"/>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21"/>
      <c r="AR4820" s="21"/>
      <c r="AS4820" s="21"/>
      <c r="AT4820" s="6"/>
      <c r="AU4820" s="6"/>
      <c r="AV4820" s="6"/>
      <c r="AW4820" s="6"/>
    </row>
    <row r="4821" spans="1:49" x14ac:dyDescent="0.35">
      <c r="A4821" s="20"/>
      <c r="B4821" s="20"/>
      <c r="C4821" s="20"/>
      <c r="D4821" s="20"/>
      <c r="E4821" s="6"/>
      <c r="F4821" s="6"/>
      <c r="G4821" s="6"/>
      <c r="H4821" s="6"/>
      <c r="I4821" s="6"/>
      <c r="J4821" s="6"/>
      <c r="K4821" s="6"/>
      <c r="L4821" s="6"/>
      <c r="M4821" s="6"/>
      <c r="N4821" s="6"/>
      <c r="O4821" s="6"/>
      <c r="P4821" s="6"/>
      <c r="Q4821" s="6"/>
      <c r="R4821" s="6"/>
      <c r="S4821" s="6"/>
      <c r="T4821" s="6"/>
      <c r="U4821" s="6"/>
      <c r="V4821" s="6"/>
      <c r="W4821" s="6"/>
      <c r="X4821" s="6"/>
      <c r="Y4821" s="6"/>
      <c r="Z4821" s="6"/>
      <c r="AA4821" s="6"/>
      <c r="AB4821" s="6"/>
      <c r="AC4821" s="6"/>
      <c r="AD4821" s="6"/>
      <c r="AE4821" s="6"/>
      <c r="AF4821" s="6"/>
      <c r="AG4821" s="6"/>
      <c r="AH4821" s="6"/>
      <c r="AI4821" s="6"/>
      <c r="AJ4821" s="6"/>
      <c r="AK4821" s="6"/>
      <c r="AL4821" s="6"/>
      <c r="AM4821" s="6"/>
      <c r="AN4821" s="6"/>
      <c r="AO4821" s="6"/>
      <c r="AP4821" s="6"/>
      <c r="AQ4821" s="21"/>
      <c r="AR4821" s="21"/>
      <c r="AS4821" s="21"/>
      <c r="AT4821" s="6"/>
      <c r="AU4821" s="6"/>
      <c r="AV4821" s="6"/>
      <c r="AW4821" s="6"/>
    </row>
    <row r="4822" spans="1:49" x14ac:dyDescent="0.35">
      <c r="A4822" s="20"/>
      <c r="B4822" s="20"/>
      <c r="C4822" s="20"/>
      <c r="D4822" s="20"/>
      <c r="E4822" s="6"/>
      <c r="F4822" s="6"/>
      <c r="G4822" s="6"/>
      <c r="H4822" s="6"/>
      <c r="I4822" s="6"/>
      <c r="J4822" s="6"/>
      <c r="K4822" s="6"/>
      <c r="L4822" s="6"/>
      <c r="M4822" s="6"/>
      <c r="N4822" s="6"/>
      <c r="O4822" s="6"/>
      <c r="P4822" s="6"/>
      <c r="Q4822" s="6"/>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21"/>
      <c r="AR4822" s="21"/>
      <c r="AS4822" s="21"/>
      <c r="AT4822" s="6"/>
      <c r="AU4822" s="6"/>
      <c r="AV4822" s="6"/>
      <c r="AW4822" s="6"/>
    </row>
    <row r="4823" spans="1:49" x14ac:dyDescent="0.35">
      <c r="A4823" s="20"/>
      <c r="B4823" s="20"/>
      <c r="C4823" s="20"/>
      <c r="D4823" s="20"/>
      <c r="E4823" s="6"/>
      <c r="F4823" s="6"/>
      <c r="G4823" s="6"/>
      <c r="H4823" s="6"/>
      <c r="I4823" s="6"/>
      <c r="J4823" s="6"/>
      <c r="K4823" s="6"/>
      <c r="L4823" s="6"/>
      <c r="M4823" s="6"/>
      <c r="N4823" s="6"/>
      <c r="O4823" s="6"/>
      <c r="P4823" s="6"/>
      <c r="Q4823" s="6"/>
      <c r="R4823" s="6"/>
      <c r="S4823" s="6"/>
      <c r="T4823" s="6"/>
      <c r="U4823" s="6"/>
      <c r="V4823" s="6"/>
      <c r="W4823" s="6"/>
      <c r="X4823" s="6"/>
      <c r="Y4823" s="6"/>
      <c r="Z4823" s="6"/>
      <c r="AA4823" s="6"/>
      <c r="AB4823" s="6"/>
      <c r="AC4823" s="6"/>
      <c r="AD4823" s="6"/>
      <c r="AE4823" s="6"/>
      <c r="AF4823" s="6"/>
      <c r="AG4823" s="6"/>
      <c r="AH4823" s="6"/>
      <c r="AI4823" s="6"/>
      <c r="AJ4823" s="6"/>
      <c r="AK4823" s="6"/>
      <c r="AL4823" s="6"/>
      <c r="AM4823" s="6"/>
      <c r="AN4823" s="6"/>
      <c r="AO4823" s="6"/>
      <c r="AP4823" s="6"/>
      <c r="AQ4823" s="21"/>
      <c r="AR4823" s="21"/>
      <c r="AS4823" s="21"/>
      <c r="AT4823" s="6"/>
      <c r="AU4823" s="6"/>
      <c r="AV4823" s="6"/>
      <c r="AW4823" s="6"/>
    </row>
    <row r="4824" spans="1:49" x14ac:dyDescent="0.35">
      <c r="A4824" s="20"/>
      <c r="B4824" s="20"/>
      <c r="C4824" s="20"/>
      <c r="D4824" s="20"/>
      <c r="E4824" s="6"/>
      <c r="F4824" s="6"/>
      <c r="G4824" s="6"/>
      <c r="H4824" s="6"/>
      <c r="I4824" s="6"/>
      <c r="J4824" s="6"/>
      <c r="K4824" s="6"/>
      <c r="L4824" s="6"/>
      <c r="M4824" s="6"/>
      <c r="N4824" s="6"/>
      <c r="O4824" s="6"/>
      <c r="P4824" s="6"/>
      <c r="Q4824" s="6"/>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21"/>
      <c r="AR4824" s="21"/>
      <c r="AS4824" s="21"/>
      <c r="AT4824" s="6"/>
      <c r="AU4824" s="6"/>
      <c r="AV4824" s="6"/>
      <c r="AW4824" s="6"/>
    </row>
    <row r="4825" spans="1:49" x14ac:dyDescent="0.35">
      <c r="A4825" s="20"/>
      <c r="B4825" s="20"/>
      <c r="C4825" s="20"/>
      <c r="D4825" s="20"/>
      <c r="E4825" s="6"/>
      <c r="F4825" s="6"/>
      <c r="G4825" s="6"/>
      <c r="H4825" s="6"/>
      <c r="I4825" s="6"/>
      <c r="J4825" s="6"/>
      <c r="K4825" s="6"/>
      <c r="L4825" s="6"/>
      <c r="M4825" s="6"/>
      <c r="N4825" s="6"/>
      <c r="O4825" s="6"/>
      <c r="P4825" s="6"/>
      <c r="Q4825" s="6"/>
      <c r="R4825" s="6"/>
      <c r="S4825" s="6"/>
      <c r="T4825" s="6"/>
      <c r="U4825" s="6"/>
      <c r="V4825" s="6"/>
      <c r="W4825" s="6"/>
      <c r="X4825" s="6"/>
      <c r="Y4825" s="6"/>
      <c r="Z4825" s="6"/>
      <c r="AA4825" s="6"/>
      <c r="AB4825" s="6"/>
      <c r="AC4825" s="6"/>
      <c r="AD4825" s="6"/>
      <c r="AE4825" s="6"/>
      <c r="AF4825" s="6"/>
      <c r="AG4825" s="6"/>
      <c r="AH4825" s="6"/>
      <c r="AI4825" s="6"/>
      <c r="AJ4825" s="6"/>
      <c r="AK4825" s="6"/>
      <c r="AL4825" s="6"/>
      <c r="AM4825" s="6"/>
      <c r="AN4825" s="6"/>
      <c r="AO4825" s="6"/>
      <c r="AP4825" s="6"/>
      <c r="AQ4825" s="21"/>
      <c r="AR4825" s="21"/>
      <c r="AS4825" s="21"/>
      <c r="AT4825" s="6"/>
      <c r="AU4825" s="6"/>
      <c r="AV4825" s="6"/>
      <c r="AW4825" s="6"/>
    </row>
    <row r="4826" spans="1:49" x14ac:dyDescent="0.35">
      <c r="A4826" s="20"/>
      <c r="B4826" s="20"/>
      <c r="C4826" s="20"/>
      <c r="D4826" s="20"/>
      <c r="E4826" s="6"/>
      <c r="F4826" s="6"/>
      <c r="G4826" s="6"/>
      <c r="H4826" s="6"/>
      <c r="I4826" s="6"/>
      <c r="J4826" s="6"/>
      <c r="K4826" s="6"/>
      <c r="L4826" s="6"/>
      <c r="M4826" s="6"/>
      <c r="N4826" s="6"/>
      <c r="O4826" s="6"/>
      <c r="P4826" s="6"/>
      <c r="Q4826" s="6"/>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21"/>
      <c r="AR4826" s="21"/>
      <c r="AS4826" s="21"/>
      <c r="AT4826" s="6"/>
      <c r="AU4826" s="6"/>
      <c r="AV4826" s="6"/>
      <c r="AW4826" s="6"/>
    </row>
    <row r="4827" spans="1:49" x14ac:dyDescent="0.35">
      <c r="A4827" s="20"/>
      <c r="B4827" s="20"/>
      <c r="C4827" s="20"/>
      <c r="D4827" s="20"/>
      <c r="E4827" s="6"/>
      <c r="F4827" s="6"/>
      <c r="G4827" s="6"/>
      <c r="H4827" s="6"/>
      <c r="I4827" s="6"/>
      <c r="J4827" s="6"/>
      <c r="K4827" s="6"/>
      <c r="L4827" s="6"/>
      <c r="M4827" s="6"/>
      <c r="N4827" s="6"/>
      <c r="O4827" s="6"/>
      <c r="P4827" s="6"/>
      <c r="Q4827" s="6"/>
      <c r="R4827" s="6"/>
      <c r="S4827" s="6"/>
      <c r="T4827" s="6"/>
      <c r="U4827" s="6"/>
      <c r="V4827" s="6"/>
      <c r="W4827" s="6"/>
      <c r="X4827" s="6"/>
      <c r="Y4827" s="6"/>
      <c r="Z4827" s="6"/>
      <c r="AA4827" s="6"/>
      <c r="AB4827" s="6"/>
      <c r="AC4827" s="6"/>
      <c r="AD4827" s="6"/>
      <c r="AE4827" s="6"/>
      <c r="AF4827" s="6"/>
      <c r="AG4827" s="6"/>
      <c r="AH4827" s="6"/>
      <c r="AI4827" s="6"/>
      <c r="AJ4827" s="6"/>
      <c r="AK4827" s="6"/>
      <c r="AL4827" s="6"/>
      <c r="AM4827" s="6"/>
      <c r="AN4827" s="6"/>
      <c r="AO4827" s="6"/>
      <c r="AP4827" s="6"/>
      <c r="AQ4827" s="21"/>
      <c r="AR4827" s="21"/>
      <c r="AS4827" s="21"/>
      <c r="AT4827" s="6"/>
      <c r="AU4827" s="6"/>
      <c r="AV4827" s="6"/>
      <c r="AW4827" s="6"/>
    </row>
    <row r="4828" spans="1:49" x14ac:dyDescent="0.35">
      <c r="A4828" s="20"/>
      <c r="B4828" s="20"/>
      <c r="C4828" s="20"/>
      <c r="D4828" s="20"/>
      <c r="E4828" s="6"/>
      <c r="F4828" s="6"/>
      <c r="G4828" s="6"/>
      <c r="H4828" s="6"/>
      <c r="I4828" s="6"/>
      <c r="J4828" s="6"/>
      <c r="K4828" s="6"/>
      <c r="L4828" s="6"/>
      <c r="M4828" s="6"/>
      <c r="N4828" s="6"/>
      <c r="O4828" s="6"/>
      <c r="P4828" s="6"/>
      <c r="Q4828" s="6"/>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21"/>
      <c r="AR4828" s="21"/>
      <c r="AS4828" s="21"/>
      <c r="AT4828" s="6"/>
      <c r="AU4828" s="6"/>
      <c r="AV4828" s="6"/>
      <c r="AW4828" s="6"/>
    </row>
    <row r="4829" spans="1:49" x14ac:dyDescent="0.35">
      <c r="A4829" s="20"/>
      <c r="B4829" s="20"/>
      <c r="C4829" s="20"/>
      <c r="D4829" s="20"/>
      <c r="E4829" s="6"/>
      <c r="F4829" s="6"/>
      <c r="G4829" s="6"/>
      <c r="H4829" s="6"/>
      <c r="I4829" s="6"/>
      <c r="J4829" s="6"/>
      <c r="K4829" s="6"/>
      <c r="L4829" s="6"/>
      <c r="M4829" s="6"/>
      <c r="N4829" s="6"/>
      <c r="O4829" s="6"/>
      <c r="P4829" s="6"/>
      <c r="Q4829" s="6"/>
      <c r="R4829" s="6"/>
      <c r="S4829" s="6"/>
      <c r="T4829" s="6"/>
      <c r="U4829" s="6"/>
      <c r="V4829" s="6"/>
      <c r="W4829" s="6"/>
      <c r="X4829" s="6"/>
      <c r="Y4829" s="6"/>
      <c r="Z4829" s="6"/>
      <c r="AA4829" s="6"/>
      <c r="AB4829" s="6"/>
      <c r="AC4829" s="6"/>
      <c r="AD4829" s="6"/>
      <c r="AE4829" s="6"/>
      <c r="AF4829" s="6"/>
      <c r="AG4829" s="6"/>
      <c r="AH4829" s="6"/>
      <c r="AI4829" s="6"/>
      <c r="AJ4829" s="6"/>
      <c r="AK4829" s="6"/>
      <c r="AL4829" s="6"/>
      <c r="AM4829" s="6"/>
      <c r="AN4829" s="6"/>
      <c r="AO4829" s="6"/>
      <c r="AP4829" s="6"/>
      <c r="AQ4829" s="21"/>
      <c r="AR4829" s="21"/>
      <c r="AS4829" s="21"/>
      <c r="AT4829" s="6"/>
      <c r="AU4829" s="6"/>
      <c r="AV4829" s="6"/>
      <c r="AW4829" s="6"/>
    </row>
    <row r="4830" spans="1:49" x14ac:dyDescent="0.35">
      <c r="A4830" s="20"/>
      <c r="B4830" s="20"/>
      <c r="C4830" s="20"/>
      <c r="D4830" s="20"/>
      <c r="E4830" s="6"/>
      <c r="F4830" s="6"/>
      <c r="G4830" s="6"/>
      <c r="H4830" s="6"/>
      <c r="I4830" s="6"/>
      <c r="J4830" s="6"/>
      <c r="K4830" s="6"/>
      <c r="L4830" s="6"/>
      <c r="M4830" s="6"/>
      <c r="N4830" s="6"/>
      <c r="O4830" s="6"/>
      <c r="P4830" s="6"/>
      <c r="Q4830" s="6"/>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21"/>
      <c r="AR4830" s="21"/>
      <c r="AS4830" s="21"/>
      <c r="AT4830" s="6"/>
      <c r="AU4830" s="6"/>
      <c r="AV4830" s="6"/>
      <c r="AW4830" s="6"/>
    </row>
    <row r="4831" spans="1:49" x14ac:dyDescent="0.35">
      <c r="A4831" s="20"/>
      <c r="B4831" s="20"/>
      <c r="C4831" s="20"/>
      <c r="D4831" s="20"/>
      <c r="E4831" s="6"/>
      <c r="F4831" s="6"/>
      <c r="G4831" s="6"/>
      <c r="H4831" s="6"/>
      <c r="I4831" s="6"/>
      <c r="J4831" s="6"/>
      <c r="K4831" s="6"/>
      <c r="L4831" s="6"/>
      <c r="M4831" s="6"/>
      <c r="N4831" s="6"/>
      <c r="O4831" s="6"/>
      <c r="P4831" s="6"/>
      <c r="Q4831" s="6"/>
      <c r="R4831" s="6"/>
      <c r="S4831" s="6"/>
      <c r="T4831" s="6"/>
      <c r="U4831" s="6"/>
      <c r="V4831" s="6"/>
      <c r="W4831" s="6"/>
      <c r="X4831" s="6"/>
      <c r="Y4831" s="6"/>
      <c r="Z4831" s="6"/>
      <c r="AA4831" s="6"/>
      <c r="AB4831" s="6"/>
      <c r="AC4831" s="6"/>
      <c r="AD4831" s="6"/>
      <c r="AE4831" s="6"/>
      <c r="AF4831" s="6"/>
      <c r="AG4831" s="6"/>
      <c r="AH4831" s="6"/>
      <c r="AI4831" s="6"/>
      <c r="AJ4831" s="6"/>
      <c r="AK4831" s="6"/>
      <c r="AL4831" s="6"/>
      <c r="AM4831" s="6"/>
      <c r="AN4831" s="6"/>
      <c r="AO4831" s="6"/>
      <c r="AP4831" s="6"/>
      <c r="AQ4831" s="21"/>
      <c r="AR4831" s="21"/>
      <c r="AS4831" s="21"/>
      <c r="AT4831" s="6"/>
      <c r="AU4831" s="6"/>
      <c r="AV4831" s="6"/>
      <c r="AW4831" s="6"/>
    </row>
    <row r="4832" spans="1:49" x14ac:dyDescent="0.35">
      <c r="A4832" s="20"/>
      <c r="B4832" s="20"/>
      <c r="C4832" s="20"/>
      <c r="D4832" s="20"/>
      <c r="E4832" s="6"/>
      <c r="F4832" s="6"/>
      <c r="G4832" s="6"/>
      <c r="H4832" s="6"/>
      <c r="I4832" s="6"/>
      <c r="J4832" s="6"/>
      <c r="K4832" s="6"/>
      <c r="L4832" s="6"/>
      <c r="M4832" s="6"/>
      <c r="N4832" s="6"/>
      <c r="O4832" s="6"/>
      <c r="P4832" s="6"/>
      <c r="Q4832" s="6"/>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21"/>
      <c r="AR4832" s="21"/>
      <c r="AS4832" s="21"/>
      <c r="AT4832" s="6"/>
      <c r="AU4832" s="6"/>
      <c r="AV4832" s="6"/>
      <c r="AW4832" s="6"/>
    </row>
    <row r="4833" spans="1:49" x14ac:dyDescent="0.35">
      <c r="A4833" s="20"/>
      <c r="B4833" s="20"/>
      <c r="C4833" s="20"/>
      <c r="D4833" s="20"/>
      <c r="E4833" s="6"/>
      <c r="F4833" s="6"/>
      <c r="G4833" s="6"/>
      <c r="H4833" s="6"/>
      <c r="I4833" s="6"/>
      <c r="J4833" s="6"/>
      <c r="K4833" s="6"/>
      <c r="L4833" s="6"/>
      <c r="M4833" s="6"/>
      <c r="N4833" s="6"/>
      <c r="O4833" s="6"/>
      <c r="P4833" s="6"/>
      <c r="Q4833" s="6"/>
      <c r="R4833" s="6"/>
      <c r="S4833" s="6"/>
      <c r="T4833" s="6"/>
      <c r="U4833" s="6"/>
      <c r="V4833" s="6"/>
      <c r="W4833" s="6"/>
      <c r="X4833" s="6"/>
      <c r="Y4833" s="6"/>
      <c r="Z4833" s="6"/>
      <c r="AA4833" s="6"/>
      <c r="AB4833" s="6"/>
      <c r="AC4833" s="6"/>
      <c r="AD4833" s="6"/>
      <c r="AE4833" s="6"/>
      <c r="AF4833" s="6"/>
      <c r="AG4833" s="6"/>
      <c r="AH4833" s="6"/>
      <c r="AI4833" s="6"/>
      <c r="AJ4833" s="6"/>
      <c r="AK4833" s="6"/>
      <c r="AL4833" s="6"/>
      <c r="AM4833" s="6"/>
      <c r="AN4833" s="6"/>
      <c r="AO4833" s="6"/>
      <c r="AP4833" s="6"/>
      <c r="AQ4833" s="21"/>
      <c r="AR4833" s="21"/>
      <c r="AS4833" s="21"/>
      <c r="AT4833" s="6"/>
      <c r="AU4833" s="6"/>
      <c r="AV4833" s="6"/>
      <c r="AW4833" s="6"/>
    </row>
    <row r="4834" spans="1:49" x14ac:dyDescent="0.35">
      <c r="A4834" s="20"/>
      <c r="B4834" s="20"/>
      <c r="C4834" s="20"/>
      <c r="D4834" s="20"/>
      <c r="E4834" s="6"/>
      <c r="F4834" s="6"/>
      <c r="G4834" s="6"/>
      <c r="H4834" s="6"/>
      <c r="I4834" s="6"/>
      <c r="J4834" s="6"/>
      <c r="K4834" s="6"/>
      <c r="L4834" s="6"/>
      <c r="M4834" s="6"/>
      <c r="N4834" s="6"/>
      <c r="O4834" s="6"/>
      <c r="P4834" s="6"/>
      <c r="Q4834" s="6"/>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21"/>
      <c r="AR4834" s="21"/>
      <c r="AS4834" s="21"/>
      <c r="AT4834" s="6"/>
      <c r="AU4834" s="6"/>
      <c r="AV4834" s="6"/>
      <c r="AW4834" s="6"/>
    </row>
    <row r="4835" spans="1:49" x14ac:dyDescent="0.35">
      <c r="A4835" s="20"/>
      <c r="B4835" s="20"/>
      <c r="C4835" s="20"/>
      <c r="D4835" s="20"/>
      <c r="E4835" s="6"/>
      <c r="F4835" s="6"/>
      <c r="G4835" s="6"/>
      <c r="H4835" s="6"/>
      <c r="I4835" s="6"/>
      <c r="J4835" s="6"/>
      <c r="K4835" s="6"/>
      <c r="L4835" s="6"/>
      <c r="M4835" s="6"/>
      <c r="N4835" s="6"/>
      <c r="O4835" s="6"/>
      <c r="P4835" s="6"/>
      <c r="Q4835" s="6"/>
      <c r="R4835" s="6"/>
      <c r="S4835" s="6"/>
      <c r="T4835" s="6"/>
      <c r="U4835" s="6"/>
      <c r="V4835" s="6"/>
      <c r="W4835" s="6"/>
      <c r="X4835" s="6"/>
      <c r="Y4835" s="6"/>
      <c r="Z4835" s="6"/>
      <c r="AA4835" s="6"/>
      <c r="AB4835" s="6"/>
      <c r="AC4835" s="6"/>
      <c r="AD4835" s="6"/>
      <c r="AE4835" s="6"/>
      <c r="AF4835" s="6"/>
      <c r="AG4835" s="6"/>
      <c r="AH4835" s="6"/>
      <c r="AI4835" s="6"/>
      <c r="AJ4835" s="6"/>
      <c r="AK4835" s="6"/>
      <c r="AL4835" s="6"/>
      <c r="AM4835" s="6"/>
      <c r="AN4835" s="6"/>
      <c r="AO4835" s="6"/>
      <c r="AP4835" s="6"/>
      <c r="AQ4835" s="21"/>
      <c r="AR4835" s="21"/>
      <c r="AS4835" s="21"/>
      <c r="AT4835" s="6"/>
      <c r="AU4835" s="6"/>
      <c r="AV4835" s="6"/>
      <c r="AW4835" s="6"/>
    </row>
    <row r="4836" spans="1:49" x14ac:dyDescent="0.35">
      <c r="A4836" s="20"/>
      <c r="B4836" s="20"/>
      <c r="C4836" s="20"/>
      <c r="D4836" s="20"/>
      <c r="E4836" s="6"/>
      <c r="F4836" s="6"/>
      <c r="G4836" s="6"/>
      <c r="H4836" s="6"/>
      <c r="I4836" s="6"/>
      <c r="J4836" s="6"/>
      <c r="K4836" s="6"/>
      <c r="L4836" s="6"/>
      <c r="M4836" s="6"/>
      <c r="N4836" s="6"/>
      <c r="O4836" s="6"/>
      <c r="P4836" s="6"/>
      <c r="Q4836" s="6"/>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21"/>
      <c r="AR4836" s="21"/>
      <c r="AS4836" s="21"/>
      <c r="AT4836" s="6"/>
      <c r="AU4836" s="6"/>
      <c r="AV4836" s="6"/>
      <c r="AW4836" s="6"/>
    </row>
    <row r="4837" spans="1:49" x14ac:dyDescent="0.35">
      <c r="A4837" s="20"/>
      <c r="B4837" s="20"/>
      <c r="C4837" s="20"/>
      <c r="D4837" s="20"/>
      <c r="E4837" s="6"/>
      <c r="F4837" s="6"/>
      <c r="G4837" s="6"/>
      <c r="H4837" s="6"/>
      <c r="I4837" s="6"/>
      <c r="J4837" s="6"/>
      <c r="K4837" s="6"/>
      <c r="L4837" s="6"/>
      <c r="M4837" s="6"/>
      <c r="N4837" s="6"/>
      <c r="O4837" s="6"/>
      <c r="P4837" s="6"/>
      <c r="Q4837" s="6"/>
      <c r="R4837" s="6"/>
      <c r="S4837" s="6"/>
      <c r="T4837" s="6"/>
      <c r="U4837" s="6"/>
      <c r="V4837" s="6"/>
      <c r="W4837" s="6"/>
      <c r="X4837" s="6"/>
      <c r="Y4837" s="6"/>
      <c r="Z4837" s="6"/>
      <c r="AA4837" s="6"/>
      <c r="AB4837" s="6"/>
      <c r="AC4837" s="6"/>
      <c r="AD4837" s="6"/>
      <c r="AE4837" s="6"/>
      <c r="AF4837" s="6"/>
      <c r="AG4837" s="6"/>
      <c r="AH4837" s="6"/>
      <c r="AI4837" s="6"/>
      <c r="AJ4837" s="6"/>
      <c r="AK4837" s="6"/>
      <c r="AL4837" s="6"/>
      <c r="AM4837" s="6"/>
      <c r="AN4837" s="6"/>
      <c r="AO4837" s="6"/>
      <c r="AP4837" s="6"/>
      <c r="AQ4837" s="21"/>
      <c r="AR4837" s="21"/>
      <c r="AS4837" s="21"/>
      <c r="AT4837" s="6"/>
      <c r="AU4837" s="6"/>
      <c r="AV4837" s="6"/>
      <c r="AW4837" s="6"/>
    </row>
    <row r="4838" spans="1:49" x14ac:dyDescent="0.35">
      <c r="A4838" s="20"/>
      <c r="B4838" s="20"/>
      <c r="C4838" s="20"/>
      <c r="D4838" s="20"/>
      <c r="E4838" s="6"/>
      <c r="F4838" s="6"/>
      <c r="G4838" s="6"/>
      <c r="H4838" s="6"/>
      <c r="I4838" s="6"/>
      <c r="J4838" s="6"/>
      <c r="K4838" s="6"/>
      <c r="L4838" s="6"/>
      <c r="M4838" s="6"/>
      <c r="N4838" s="6"/>
      <c r="O4838" s="6"/>
      <c r="P4838" s="6"/>
      <c r="Q4838" s="6"/>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21"/>
      <c r="AR4838" s="21"/>
      <c r="AS4838" s="21"/>
      <c r="AT4838" s="6"/>
      <c r="AU4838" s="6"/>
      <c r="AV4838" s="6"/>
      <c r="AW4838" s="6"/>
    </row>
    <row r="4839" spans="1:49" x14ac:dyDescent="0.35">
      <c r="A4839" s="20"/>
      <c r="B4839" s="20"/>
      <c r="C4839" s="20"/>
      <c r="D4839" s="20"/>
      <c r="E4839" s="6"/>
      <c r="F4839" s="6"/>
      <c r="G4839" s="6"/>
      <c r="H4839" s="6"/>
      <c r="I4839" s="6"/>
      <c r="J4839" s="6"/>
      <c r="K4839" s="6"/>
      <c r="L4839" s="6"/>
      <c r="M4839" s="6"/>
      <c r="N4839" s="6"/>
      <c r="O4839" s="6"/>
      <c r="P4839" s="6"/>
      <c r="Q4839" s="6"/>
      <c r="R4839" s="6"/>
      <c r="S4839" s="6"/>
      <c r="T4839" s="6"/>
      <c r="U4839" s="6"/>
      <c r="V4839" s="6"/>
      <c r="W4839" s="6"/>
      <c r="X4839" s="6"/>
      <c r="Y4839" s="6"/>
      <c r="Z4839" s="6"/>
      <c r="AA4839" s="6"/>
      <c r="AB4839" s="6"/>
      <c r="AC4839" s="6"/>
      <c r="AD4839" s="6"/>
      <c r="AE4839" s="6"/>
      <c r="AF4839" s="6"/>
      <c r="AG4839" s="6"/>
      <c r="AH4839" s="6"/>
      <c r="AI4839" s="6"/>
      <c r="AJ4839" s="6"/>
      <c r="AK4839" s="6"/>
      <c r="AL4839" s="6"/>
      <c r="AM4839" s="6"/>
      <c r="AN4839" s="6"/>
      <c r="AO4839" s="6"/>
      <c r="AP4839" s="6"/>
      <c r="AQ4839" s="21"/>
      <c r="AR4839" s="21"/>
      <c r="AS4839" s="21"/>
      <c r="AT4839" s="6"/>
      <c r="AU4839" s="6"/>
      <c r="AV4839" s="6"/>
      <c r="AW4839" s="6"/>
    </row>
    <row r="4840" spans="1:49" x14ac:dyDescent="0.35">
      <c r="A4840" s="20"/>
      <c r="B4840" s="20"/>
      <c r="C4840" s="20"/>
      <c r="D4840" s="20"/>
      <c r="E4840" s="6"/>
      <c r="F4840" s="6"/>
      <c r="G4840" s="6"/>
      <c r="H4840" s="6"/>
      <c r="I4840" s="6"/>
      <c r="J4840" s="6"/>
      <c r="K4840" s="6"/>
      <c r="L4840" s="6"/>
      <c r="M4840" s="6"/>
      <c r="N4840" s="6"/>
      <c r="O4840" s="6"/>
      <c r="P4840" s="6"/>
      <c r="Q4840" s="6"/>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21"/>
      <c r="AR4840" s="21"/>
      <c r="AS4840" s="21"/>
      <c r="AT4840" s="6"/>
      <c r="AU4840" s="6"/>
      <c r="AV4840" s="6"/>
      <c r="AW4840" s="6"/>
    </row>
    <row r="4841" spans="1:49" x14ac:dyDescent="0.35">
      <c r="A4841" s="20"/>
      <c r="B4841" s="20"/>
      <c r="C4841" s="20"/>
      <c r="D4841" s="20"/>
      <c r="E4841" s="6"/>
      <c r="F4841" s="6"/>
      <c r="G4841" s="6"/>
      <c r="H4841" s="6"/>
      <c r="I4841" s="6"/>
      <c r="J4841" s="6"/>
      <c r="K4841" s="6"/>
      <c r="L4841" s="6"/>
      <c r="M4841" s="6"/>
      <c r="N4841" s="6"/>
      <c r="O4841" s="6"/>
      <c r="P4841" s="6"/>
      <c r="Q4841" s="6"/>
      <c r="R4841" s="6"/>
      <c r="S4841" s="6"/>
      <c r="T4841" s="6"/>
      <c r="U4841" s="6"/>
      <c r="V4841" s="6"/>
      <c r="W4841" s="6"/>
      <c r="X4841" s="6"/>
      <c r="Y4841" s="6"/>
      <c r="Z4841" s="6"/>
      <c r="AA4841" s="6"/>
      <c r="AB4841" s="6"/>
      <c r="AC4841" s="6"/>
      <c r="AD4841" s="6"/>
      <c r="AE4841" s="6"/>
      <c r="AF4841" s="6"/>
      <c r="AG4841" s="6"/>
      <c r="AH4841" s="6"/>
      <c r="AI4841" s="6"/>
      <c r="AJ4841" s="6"/>
      <c r="AK4841" s="6"/>
      <c r="AL4841" s="6"/>
      <c r="AM4841" s="6"/>
      <c r="AN4841" s="6"/>
      <c r="AO4841" s="6"/>
      <c r="AP4841" s="6"/>
      <c r="AQ4841" s="21"/>
      <c r="AR4841" s="21"/>
      <c r="AS4841" s="21"/>
      <c r="AT4841" s="6"/>
      <c r="AU4841" s="6"/>
      <c r="AV4841" s="6"/>
      <c r="AW4841" s="6"/>
    </row>
    <row r="4842" spans="1:49" x14ac:dyDescent="0.35">
      <c r="A4842" s="20"/>
      <c r="B4842" s="20"/>
      <c r="C4842" s="20"/>
      <c r="D4842" s="20"/>
      <c r="E4842" s="6"/>
      <c r="F4842" s="6"/>
      <c r="G4842" s="6"/>
      <c r="H4842" s="6"/>
      <c r="I4842" s="6"/>
      <c r="J4842" s="6"/>
      <c r="K4842" s="6"/>
      <c r="L4842" s="6"/>
      <c r="M4842" s="6"/>
      <c r="N4842" s="6"/>
      <c r="O4842" s="6"/>
      <c r="P4842" s="6"/>
      <c r="Q4842" s="6"/>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21"/>
      <c r="AR4842" s="21"/>
      <c r="AS4842" s="21"/>
      <c r="AT4842" s="6"/>
      <c r="AU4842" s="6"/>
      <c r="AV4842" s="6"/>
      <c r="AW4842" s="6"/>
    </row>
    <row r="4843" spans="1:49" x14ac:dyDescent="0.35">
      <c r="A4843" s="20"/>
      <c r="B4843" s="20"/>
      <c r="C4843" s="20"/>
      <c r="D4843" s="20"/>
      <c r="E4843" s="6"/>
      <c r="F4843" s="6"/>
      <c r="G4843" s="6"/>
      <c r="H4843" s="6"/>
      <c r="I4843" s="6"/>
      <c r="J4843" s="6"/>
      <c r="K4843" s="6"/>
      <c r="L4843" s="6"/>
      <c r="M4843" s="6"/>
      <c r="N4843" s="6"/>
      <c r="O4843" s="6"/>
      <c r="P4843" s="6"/>
      <c r="Q4843" s="6"/>
      <c r="R4843" s="6"/>
      <c r="S4843" s="6"/>
      <c r="T4843" s="6"/>
      <c r="U4843" s="6"/>
      <c r="V4843" s="6"/>
      <c r="W4843" s="6"/>
      <c r="X4843" s="6"/>
      <c r="Y4843" s="6"/>
      <c r="Z4843" s="6"/>
      <c r="AA4843" s="6"/>
      <c r="AB4843" s="6"/>
      <c r="AC4843" s="6"/>
      <c r="AD4843" s="6"/>
      <c r="AE4843" s="6"/>
      <c r="AF4843" s="6"/>
      <c r="AG4843" s="6"/>
      <c r="AH4843" s="6"/>
      <c r="AI4843" s="6"/>
      <c r="AJ4843" s="6"/>
      <c r="AK4843" s="6"/>
      <c r="AL4843" s="6"/>
      <c r="AM4843" s="6"/>
      <c r="AN4843" s="6"/>
      <c r="AO4843" s="6"/>
      <c r="AP4843" s="6"/>
      <c r="AQ4843" s="21"/>
      <c r="AR4843" s="21"/>
      <c r="AS4843" s="21"/>
      <c r="AT4843" s="6"/>
      <c r="AU4843" s="6"/>
      <c r="AV4843" s="6"/>
      <c r="AW4843" s="6"/>
    </row>
    <row r="4844" spans="1:49" x14ac:dyDescent="0.35">
      <c r="A4844" s="20"/>
      <c r="B4844" s="20"/>
      <c r="C4844" s="20"/>
      <c r="D4844" s="20"/>
      <c r="E4844" s="6"/>
      <c r="F4844" s="6"/>
      <c r="G4844" s="6"/>
      <c r="H4844" s="6"/>
      <c r="I4844" s="6"/>
      <c r="J4844" s="6"/>
      <c r="K4844" s="6"/>
      <c r="L4844" s="6"/>
      <c r="M4844" s="6"/>
      <c r="N4844" s="6"/>
      <c r="O4844" s="6"/>
      <c r="P4844" s="6"/>
      <c r="Q4844" s="6"/>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21"/>
      <c r="AR4844" s="21"/>
      <c r="AS4844" s="21"/>
      <c r="AT4844" s="6"/>
      <c r="AU4844" s="6"/>
      <c r="AV4844" s="6"/>
      <c r="AW4844" s="6"/>
    </row>
    <row r="4845" spans="1:49" x14ac:dyDescent="0.35">
      <c r="A4845" s="20"/>
      <c r="B4845" s="20"/>
      <c r="C4845" s="20"/>
      <c r="D4845" s="20"/>
      <c r="E4845" s="6"/>
      <c r="F4845" s="6"/>
      <c r="G4845" s="6"/>
      <c r="H4845" s="6"/>
      <c r="I4845" s="6"/>
      <c r="J4845" s="6"/>
      <c r="K4845" s="6"/>
      <c r="L4845" s="6"/>
      <c r="M4845" s="6"/>
      <c r="N4845" s="6"/>
      <c r="O4845" s="6"/>
      <c r="P4845" s="6"/>
      <c r="Q4845" s="6"/>
      <c r="R4845" s="6"/>
      <c r="S4845" s="6"/>
      <c r="T4845" s="6"/>
      <c r="U4845" s="6"/>
      <c r="V4845" s="6"/>
      <c r="W4845" s="6"/>
      <c r="X4845" s="6"/>
      <c r="Y4845" s="6"/>
      <c r="Z4845" s="6"/>
      <c r="AA4845" s="6"/>
      <c r="AB4845" s="6"/>
      <c r="AC4845" s="6"/>
      <c r="AD4845" s="6"/>
      <c r="AE4845" s="6"/>
      <c r="AF4845" s="6"/>
      <c r="AG4845" s="6"/>
      <c r="AH4845" s="6"/>
      <c r="AI4845" s="6"/>
      <c r="AJ4845" s="6"/>
      <c r="AK4845" s="6"/>
      <c r="AL4845" s="6"/>
      <c r="AM4845" s="6"/>
      <c r="AN4845" s="6"/>
      <c r="AO4845" s="6"/>
      <c r="AP4845" s="6"/>
      <c r="AQ4845" s="21"/>
      <c r="AR4845" s="21"/>
      <c r="AS4845" s="21"/>
      <c r="AT4845" s="6"/>
      <c r="AU4845" s="6"/>
      <c r="AV4845" s="6"/>
      <c r="AW4845" s="6"/>
    </row>
    <row r="4846" spans="1:49" x14ac:dyDescent="0.35">
      <c r="A4846" s="20"/>
      <c r="B4846" s="20"/>
      <c r="C4846" s="20"/>
      <c r="D4846" s="20"/>
      <c r="E4846" s="6"/>
      <c r="F4846" s="6"/>
      <c r="G4846" s="6"/>
      <c r="H4846" s="6"/>
      <c r="I4846" s="6"/>
      <c r="J4846" s="6"/>
      <c r="K4846" s="6"/>
      <c r="L4846" s="6"/>
      <c r="M4846" s="6"/>
      <c r="N4846" s="6"/>
      <c r="O4846" s="6"/>
      <c r="P4846" s="6"/>
      <c r="Q4846" s="6"/>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21"/>
      <c r="AR4846" s="21"/>
      <c r="AS4846" s="21"/>
      <c r="AT4846" s="6"/>
      <c r="AU4846" s="6"/>
      <c r="AV4846" s="6"/>
      <c r="AW4846" s="6"/>
    </row>
    <row r="4847" spans="1:49" x14ac:dyDescent="0.35">
      <c r="A4847" s="20"/>
      <c r="B4847" s="20"/>
      <c r="C4847" s="20"/>
      <c r="D4847" s="20"/>
      <c r="E4847" s="6"/>
      <c r="F4847" s="6"/>
      <c r="G4847" s="6"/>
      <c r="H4847" s="6"/>
      <c r="I4847" s="6"/>
      <c r="J4847" s="6"/>
      <c r="K4847" s="6"/>
      <c r="L4847" s="6"/>
      <c r="M4847" s="6"/>
      <c r="N4847" s="6"/>
      <c r="O4847" s="6"/>
      <c r="P4847" s="6"/>
      <c r="Q4847" s="6"/>
      <c r="R4847" s="6"/>
      <c r="S4847" s="6"/>
      <c r="T4847" s="6"/>
      <c r="U4847" s="6"/>
      <c r="V4847" s="6"/>
      <c r="W4847" s="6"/>
      <c r="X4847" s="6"/>
      <c r="Y4847" s="6"/>
      <c r="Z4847" s="6"/>
      <c r="AA4847" s="6"/>
      <c r="AB4847" s="6"/>
      <c r="AC4847" s="6"/>
      <c r="AD4847" s="6"/>
      <c r="AE4847" s="6"/>
      <c r="AF4847" s="6"/>
      <c r="AG4847" s="6"/>
      <c r="AH4847" s="6"/>
      <c r="AI4847" s="6"/>
      <c r="AJ4847" s="6"/>
      <c r="AK4847" s="6"/>
      <c r="AL4847" s="6"/>
      <c r="AM4847" s="6"/>
      <c r="AN4847" s="6"/>
      <c r="AO4847" s="6"/>
      <c r="AP4847" s="6"/>
      <c r="AQ4847" s="21"/>
      <c r="AR4847" s="21"/>
      <c r="AS4847" s="21"/>
      <c r="AT4847" s="6"/>
      <c r="AU4847" s="6"/>
      <c r="AV4847" s="6"/>
      <c r="AW4847" s="6"/>
    </row>
    <row r="4848" spans="1:49" x14ac:dyDescent="0.35">
      <c r="A4848" s="20"/>
      <c r="B4848" s="20"/>
      <c r="C4848" s="20"/>
      <c r="D4848" s="20"/>
      <c r="E4848" s="6"/>
      <c r="F4848" s="6"/>
      <c r="G4848" s="6"/>
      <c r="H4848" s="6"/>
      <c r="I4848" s="6"/>
      <c r="J4848" s="6"/>
      <c r="K4848" s="6"/>
      <c r="L4848" s="6"/>
      <c r="M4848" s="6"/>
      <c r="N4848" s="6"/>
      <c r="O4848" s="6"/>
      <c r="P4848" s="6"/>
      <c r="Q4848" s="6"/>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21"/>
      <c r="AR4848" s="21"/>
      <c r="AS4848" s="21"/>
      <c r="AT4848" s="6"/>
      <c r="AU4848" s="6"/>
      <c r="AV4848" s="6"/>
      <c r="AW4848" s="6"/>
    </row>
    <row r="4849" spans="1:49" x14ac:dyDescent="0.35">
      <c r="A4849" s="20"/>
      <c r="B4849" s="20"/>
      <c r="C4849" s="20"/>
      <c r="D4849" s="20"/>
      <c r="E4849" s="6"/>
      <c r="F4849" s="6"/>
      <c r="G4849" s="6"/>
      <c r="H4849" s="6"/>
      <c r="I4849" s="6"/>
      <c r="J4849" s="6"/>
      <c r="K4849" s="6"/>
      <c r="L4849" s="6"/>
      <c r="M4849" s="6"/>
      <c r="N4849" s="6"/>
      <c r="O4849" s="6"/>
      <c r="P4849" s="6"/>
      <c r="Q4849" s="6"/>
      <c r="R4849" s="6"/>
      <c r="S4849" s="6"/>
      <c r="T4849" s="6"/>
      <c r="U4849" s="6"/>
      <c r="V4849" s="6"/>
      <c r="W4849" s="6"/>
      <c r="X4849" s="6"/>
      <c r="Y4849" s="6"/>
      <c r="Z4849" s="6"/>
      <c r="AA4849" s="6"/>
      <c r="AB4849" s="6"/>
      <c r="AC4849" s="6"/>
      <c r="AD4849" s="6"/>
      <c r="AE4849" s="6"/>
      <c r="AF4849" s="6"/>
      <c r="AG4849" s="6"/>
      <c r="AH4849" s="6"/>
      <c r="AI4849" s="6"/>
      <c r="AJ4849" s="6"/>
      <c r="AK4849" s="6"/>
      <c r="AL4849" s="6"/>
      <c r="AM4849" s="6"/>
      <c r="AN4849" s="6"/>
      <c r="AO4849" s="6"/>
      <c r="AP4849" s="6"/>
      <c r="AQ4849" s="21"/>
      <c r="AR4849" s="21"/>
      <c r="AS4849" s="21"/>
      <c r="AT4849" s="6"/>
      <c r="AU4849" s="6"/>
      <c r="AV4849" s="6"/>
      <c r="AW4849" s="6"/>
    </row>
    <row r="4850" spans="1:49" x14ac:dyDescent="0.35">
      <c r="A4850" s="20"/>
      <c r="B4850" s="20"/>
      <c r="C4850" s="20"/>
      <c r="D4850" s="20"/>
      <c r="E4850" s="6"/>
      <c r="F4850" s="6"/>
      <c r="G4850" s="6"/>
      <c r="H4850" s="6"/>
      <c r="I4850" s="6"/>
      <c r="J4850" s="6"/>
      <c r="K4850" s="6"/>
      <c r="L4850" s="6"/>
      <c r="M4850" s="6"/>
      <c r="N4850" s="6"/>
      <c r="O4850" s="6"/>
      <c r="P4850" s="6"/>
      <c r="Q4850" s="6"/>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21"/>
      <c r="AR4850" s="21"/>
      <c r="AS4850" s="21"/>
      <c r="AT4850" s="6"/>
      <c r="AU4850" s="6"/>
      <c r="AV4850" s="6"/>
      <c r="AW4850" s="6"/>
    </row>
    <row r="4851" spans="1:49" x14ac:dyDescent="0.35">
      <c r="A4851" s="20"/>
      <c r="B4851" s="20"/>
      <c r="C4851" s="20"/>
      <c r="D4851" s="20"/>
      <c r="E4851" s="6"/>
      <c r="F4851" s="6"/>
      <c r="G4851" s="6"/>
      <c r="H4851" s="6"/>
      <c r="I4851" s="6"/>
      <c r="J4851" s="6"/>
      <c r="K4851" s="6"/>
      <c r="L4851" s="6"/>
      <c r="M4851" s="6"/>
      <c r="N4851" s="6"/>
      <c r="O4851" s="6"/>
      <c r="P4851" s="6"/>
      <c r="Q4851" s="6"/>
      <c r="R4851" s="6"/>
      <c r="S4851" s="6"/>
      <c r="T4851" s="6"/>
      <c r="U4851" s="6"/>
      <c r="V4851" s="6"/>
      <c r="W4851" s="6"/>
      <c r="X4851" s="6"/>
      <c r="Y4851" s="6"/>
      <c r="Z4851" s="6"/>
      <c r="AA4851" s="6"/>
      <c r="AB4851" s="6"/>
      <c r="AC4851" s="6"/>
      <c r="AD4851" s="6"/>
      <c r="AE4851" s="6"/>
      <c r="AF4851" s="6"/>
      <c r="AG4851" s="6"/>
      <c r="AH4851" s="6"/>
      <c r="AI4851" s="6"/>
      <c r="AJ4851" s="6"/>
      <c r="AK4851" s="6"/>
      <c r="AL4851" s="6"/>
      <c r="AM4851" s="6"/>
      <c r="AN4851" s="6"/>
      <c r="AO4851" s="6"/>
      <c r="AP4851" s="6"/>
      <c r="AQ4851" s="21"/>
      <c r="AR4851" s="21"/>
      <c r="AS4851" s="21"/>
      <c r="AT4851" s="6"/>
      <c r="AU4851" s="6"/>
      <c r="AV4851" s="6"/>
      <c r="AW4851" s="6"/>
    </row>
    <row r="4852" spans="1:49" x14ac:dyDescent="0.35">
      <c r="A4852" s="20"/>
      <c r="B4852" s="20"/>
      <c r="C4852" s="20"/>
      <c r="D4852" s="20"/>
      <c r="E4852" s="6"/>
      <c r="F4852" s="6"/>
      <c r="G4852" s="6"/>
      <c r="H4852" s="6"/>
      <c r="I4852" s="6"/>
      <c r="J4852" s="6"/>
      <c r="K4852" s="6"/>
      <c r="L4852" s="6"/>
      <c r="M4852" s="6"/>
      <c r="N4852" s="6"/>
      <c r="O4852" s="6"/>
      <c r="P4852" s="6"/>
      <c r="Q4852" s="6"/>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21"/>
      <c r="AR4852" s="21"/>
      <c r="AS4852" s="21"/>
      <c r="AT4852" s="6"/>
      <c r="AU4852" s="6"/>
      <c r="AV4852" s="6"/>
      <c r="AW4852" s="6"/>
    </row>
    <row r="4853" spans="1:49" x14ac:dyDescent="0.35">
      <c r="A4853" s="20"/>
      <c r="B4853" s="20"/>
      <c r="C4853" s="20"/>
      <c r="D4853" s="20"/>
      <c r="E4853" s="6"/>
      <c r="F4853" s="6"/>
      <c r="G4853" s="6"/>
      <c r="H4853" s="6"/>
      <c r="I4853" s="6"/>
      <c r="J4853" s="6"/>
      <c r="K4853" s="6"/>
      <c r="L4853" s="6"/>
      <c r="M4853" s="6"/>
      <c r="N4853" s="6"/>
      <c r="O4853" s="6"/>
      <c r="P4853" s="6"/>
      <c r="Q4853" s="6"/>
      <c r="R4853" s="6"/>
      <c r="S4853" s="6"/>
      <c r="T4853" s="6"/>
      <c r="U4853" s="6"/>
      <c r="V4853" s="6"/>
      <c r="W4853" s="6"/>
      <c r="X4853" s="6"/>
      <c r="Y4853" s="6"/>
      <c r="Z4853" s="6"/>
      <c r="AA4853" s="6"/>
      <c r="AB4853" s="6"/>
      <c r="AC4853" s="6"/>
      <c r="AD4853" s="6"/>
      <c r="AE4853" s="6"/>
      <c r="AF4853" s="6"/>
      <c r="AG4853" s="6"/>
      <c r="AH4853" s="6"/>
      <c r="AI4853" s="6"/>
      <c r="AJ4853" s="6"/>
      <c r="AK4853" s="6"/>
      <c r="AL4853" s="6"/>
      <c r="AM4853" s="6"/>
      <c r="AN4853" s="6"/>
      <c r="AO4853" s="6"/>
      <c r="AP4853" s="6"/>
      <c r="AQ4853" s="21"/>
      <c r="AR4853" s="21"/>
      <c r="AS4853" s="21"/>
      <c r="AT4853" s="6"/>
      <c r="AU4853" s="6"/>
      <c r="AV4853" s="6"/>
      <c r="AW4853" s="6"/>
    </row>
    <row r="4854" spans="1:49" x14ac:dyDescent="0.35">
      <c r="A4854" s="20"/>
      <c r="B4854" s="20"/>
      <c r="C4854" s="20"/>
      <c r="D4854" s="20"/>
      <c r="E4854" s="6"/>
      <c r="F4854" s="6"/>
      <c r="G4854" s="6"/>
      <c r="H4854" s="6"/>
      <c r="I4854" s="6"/>
      <c r="J4854" s="6"/>
      <c r="K4854" s="6"/>
      <c r="L4854" s="6"/>
      <c r="M4854" s="6"/>
      <c r="N4854" s="6"/>
      <c r="O4854" s="6"/>
      <c r="P4854" s="6"/>
      <c r="Q4854" s="6"/>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21"/>
      <c r="AR4854" s="21"/>
      <c r="AS4854" s="21"/>
      <c r="AT4854" s="6"/>
      <c r="AU4854" s="6"/>
      <c r="AV4854" s="6"/>
      <c r="AW4854" s="6"/>
    </row>
    <row r="4855" spans="1:49" x14ac:dyDescent="0.35">
      <c r="A4855" s="20"/>
      <c r="B4855" s="20"/>
      <c r="C4855" s="20"/>
      <c r="D4855" s="20"/>
      <c r="E4855" s="6"/>
      <c r="F4855" s="6"/>
      <c r="G4855" s="6"/>
      <c r="H4855" s="6"/>
      <c r="I4855" s="6"/>
      <c r="J4855" s="6"/>
      <c r="K4855" s="6"/>
      <c r="L4855" s="6"/>
      <c r="M4855" s="6"/>
      <c r="N4855" s="6"/>
      <c r="O4855" s="6"/>
      <c r="P4855" s="6"/>
      <c r="Q4855" s="6"/>
      <c r="R4855" s="6"/>
      <c r="S4855" s="6"/>
      <c r="T4855" s="6"/>
      <c r="U4855" s="6"/>
      <c r="V4855" s="6"/>
      <c r="W4855" s="6"/>
      <c r="X4855" s="6"/>
      <c r="Y4855" s="6"/>
      <c r="Z4855" s="6"/>
      <c r="AA4855" s="6"/>
      <c r="AB4855" s="6"/>
      <c r="AC4855" s="6"/>
      <c r="AD4855" s="6"/>
      <c r="AE4855" s="6"/>
      <c r="AF4855" s="6"/>
      <c r="AG4855" s="6"/>
      <c r="AH4855" s="6"/>
      <c r="AI4855" s="6"/>
      <c r="AJ4855" s="6"/>
      <c r="AK4855" s="6"/>
      <c r="AL4855" s="6"/>
      <c r="AM4855" s="6"/>
      <c r="AN4855" s="6"/>
      <c r="AO4855" s="6"/>
      <c r="AP4855" s="6"/>
      <c r="AQ4855" s="21"/>
      <c r="AR4855" s="21"/>
      <c r="AS4855" s="21"/>
      <c r="AT4855" s="6"/>
      <c r="AU4855" s="6"/>
      <c r="AV4855" s="6"/>
      <c r="AW4855" s="6"/>
    </row>
    <row r="4856" spans="1:49" x14ac:dyDescent="0.35">
      <c r="A4856" s="20"/>
      <c r="B4856" s="20"/>
      <c r="C4856" s="20"/>
      <c r="D4856" s="20"/>
      <c r="E4856" s="6"/>
      <c r="F4856" s="6"/>
      <c r="G4856" s="6"/>
      <c r="H4856" s="6"/>
      <c r="I4856" s="6"/>
      <c r="J4856" s="6"/>
      <c r="K4856" s="6"/>
      <c r="L4856" s="6"/>
      <c r="M4856" s="6"/>
      <c r="N4856" s="6"/>
      <c r="O4856" s="6"/>
      <c r="P4856" s="6"/>
      <c r="Q4856" s="6"/>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21"/>
      <c r="AR4856" s="21"/>
      <c r="AS4856" s="21"/>
      <c r="AT4856" s="6"/>
      <c r="AU4856" s="6"/>
      <c r="AV4856" s="6"/>
      <c r="AW4856" s="6"/>
    </row>
    <row r="4857" spans="1:49" x14ac:dyDescent="0.35">
      <c r="A4857" s="20"/>
      <c r="B4857" s="20"/>
      <c r="C4857" s="20"/>
      <c r="D4857" s="20"/>
      <c r="E4857" s="6"/>
      <c r="F4857" s="6"/>
      <c r="G4857" s="6"/>
      <c r="H4857" s="6"/>
      <c r="I4857" s="6"/>
      <c r="J4857" s="6"/>
      <c r="K4857" s="6"/>
      <c r="L4857" s="6"/>
      <c r="M4857" s="6"/>
      <c r="N4857" s="6"/>
      <c r="O4857" s="6"/>
      <c r="P4857" s="6"/>
      <c r="Q4857" s="6"/>
      <c r="R4857" s="6"/>
      <c r="S4857" s="6"/>
      <c r="T4857" s="6"/>
      <c r="U4857" s="6"/>
      <c r="V4857" s="6"/>
      <c r="W4857" s="6"/>
      <c r="X4857" s="6"/>
      <c r="Y4857" s="6"/>
      <c r="Z4857" s="6"/>
      <c r="AA4857" s="6"/>
      <c r="AB4857" s="6"/>
      <c r="AC4857" s="6"/>
      <c r="AD4857" s="6"/>
      <c r="AE4857" s="6"/>
      <c r="AF4857" s="6"/>
      <c r="AG4857" s="6"/>
      <c r="AH4857" s="6"/>
      <c r="AI4857" s="6"/>
      <c r="AJ4857" s="6"/>
      <c r="AK4857" s="6"/>
      <c r="AL4857" s="6"/>
      <c r="AM4857" s="6"/>
      <c r="AN4857" s="6"/>
      <c r="AO4857" s="6"/>
      <c r="AP4857" s="6"/>
      <c r="AQ4857" s="21"/>
      <c r="AR4857" s="21"/>
      <c r="AS4857" s="21"/>
      <c r="AT4857" s="6"/>
      <c r="AU4857" s="6"/>
      <c r="AV4857" s="6"/>
      <c r="AW4857" s="6"/>
    </row>
    <row r="4858" spans="1:49" x14ac:dyDescent="0.35">
      <c r="A4858" s="20"/>
      <c r="B4858" s="20"/>
      <c r="C4858" s="20"/>
      <c r="D4858" s="20"/>
      <c r="E4858" s="6"/>
      <c r="F4858" s="6"/>
      <c r="G4858" s="6"/>
      <c r="H4858" s="6"/>
      <c r="I4858" s="6"/>
      <c r="J4858" s="6"/>
      <c r="K4858" s="6"/>
      <c r="L4858" s="6"/>
      <c r="M4858" s="6"/>
      <c r="N4858" s="6"/>
      <c r="O4858" s="6"/>
      <c r="P4858" s="6"/>
      <c r="Q4858" s="6"/>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21"/>
      <c r="AR4858" s="21"/>
      <c r="AS4858" s="21"/>
      <c r="AT4858" s="6"/>
      <c r="AU4858" s="6"/>
      <c r="AV4858" s="6"/>
      <c r="AW4858" s="6"/>
    </row>
    <row r="4859" spans="1:49" x14ac:dyDescent="0.35">
      <c r="A4859" s="20"/>
      <c r="B4859" s="20"/>
      <c r="C4859" s="20"/>
      <c r="D4859" s="20"/>
      <c r="E4859" s="6"/>
      <c r="F4859" s="6"/>
      <c r="G4859" s="6"/>
      <c r="H4859" s="6"/>
      <c r="I4859" s="6"/>
      <c r="J4859" s="6"/>
      <c r="K4859" s="6"/>
      <c r="L4859" s="6"/>
      <c r="M4859" s="6"/>
      <c r="N4859" s="6"/>
      <c r="O4859" s="6"/>
      <c r="P4859" s="6"/>
      <c r="Q4859" s="6"/>
      <c r="R4859" s="6"/>
      <c r="S4859" s="6"/>
      <c r="T4859" s="6"/>
      <c r="U4859" s="6"/>
      <c r="V4859" s="6"/>
      <c r="W4859" s="6"/>
      <c r="X4859" s="6"/>
      <c r="Y4859" s="6"/>
      <c r="Z4859" s="6"/>
      <c r="AA4859" s="6"/>
      <c r="AB4859" s="6"/>
      <c r="AC4859" s="6"/>
      <c r="AD4859" s="6"/>
      <c r="AE4859" s="6"/>
      <c r="AF4859" s="6"/>
      <c r="AG4859" s="6"/>
      <c r="AH4859" s="6"/>
      <c r="AI4859" s="6"/>
      <c r="AJ4859" s="6"/>
      <c r="AK4859" s="6"/>
      <c r="AL4859" s="6"/>
      <c r="AM4859" s="6"/>
      <c r="AN4859" s="6"/>
      <c r="AO4859" s="6"/>
      <c r="AP4859" s="6"/>
      <c r="AQ4859" s="21"/>
      <c r="AR4859" s="21"/>
      <c r="AS4859" s="21"/>
      <c r="AT4859" s="6"/>
      <c r="AU4859" s="6"/>
      <c r="AV4859" s="6"/>
      <c r="AW4859" s="6"/>
    </row>
    <row r="4860" spans="1:49" x14ac:dyDescent="0.35">
      <c r="A4860" s="20"/>
      <c r="B4860" s="20"/>
      <c r="C4860" s="20"/>
      <c r="D4860" s="20"/>
      <c r="E4860" s="6"/>
      <c r="F4860" s="6"/>
      <c r="G4860" s="6"/>
      <c r="H4860" s="6"/>
      <c r="I4860" s="6"/>
      <c r="J4860" s="6"/>
      <c r="K4860" s="6"/>
      <c r="L4860" s="6"/>
      <c r="M4860" s="6"/>
      <c r="N4860" s="6"/>
      <c r="O4860" s="6"/>
      <c r="P4860" s="6"/>
      <c r="Q4860" s="6"/>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21"/>
      <c r="AR4860" s="21"/>
      <c r="AS4860" s="21"/>
      <c r="AT4860" s="6"/>
      <c r="AU4860" s="6"/>
      <c r="AV4860" s="6"/>
      <c r="AW4860" s="6"/>
    </row>
    <row r="4861" spans="1:49" x14ac:dyDescent="0.35">
      <c r="A4861" s="20"/>
      <c r="B4861" s="20"/>
      <c r="C4861" s="20"/>
      <c r="D4861" s="20"/>
      <c r="E4861" s="6"/>
      <c r="F4861" s="6"/>
      <c r="G4861" s="6"/>
      <c r="H4861" s="6"/>
      <c r="I4861" s="6"/>
      <c r="J4861" s="6"/>
      <c r="K4861" s="6"/>
      <c r="L4861" s="6"/>
      <c r="M4861" s="6"/>
      <c r="N4861" s="6"/>
      <c r="O4861" s="6"/>
      <c r="P4861" s="6"/>
      <c r="Q4861" s="6"/>
      <c r="R4861" s="6"/>
      <c r="S4861" s="6"/>
      <c r="T4861" s="6"/>
      <c r="U4861" s="6"/>
      <c r="V4861" s="6"/>
      <c r="W4861" s="6"/>
      <c r="X4861" s="6"/>
      <c r="Y4861" s="6"/>
      <c r="Z4861" s="6"/>
      <c r="AA4861" s="6"/>
      <c r="AB4861" s="6"/>
      <c r="AC4861" s="6"/>
      <c r="AD4861" s="6"/>
      <c r="AE4861" s="6"/>
      <c r="AF4861" s="6"/>
      <c r="AG4861" s="6"/>
      <c r="AH4861" s="6"/>
      <c r="AI4861" s="6"/>
      <c r="AJ4861" s="6"/>
      <c r="AK4861" s="6"/>
      <c r="AL4861" s="6"/>
      <c r="AM4861" s="6"/>
      <c r="AN4861" s="6"/>
      <c r="AO4861" s="6"/>
      <c r="AP4861" s="6"/>
      <c r="AQ4861" s="21"/>
      <c r="AR4861" s="21"/>
      <c r="AS4861" s="21"/>
      <c r="AT4861" s="6"/>
      <c r="AU4861" s="6"/>
      <c r="AV4861" s="6"/>
      <c r="AW4861" s="6"/>
    </row>
    <row r="4862" spans="1:49" x14ac:dyDescent="0.35">
      <c r="A4862" s="20"/>
      <c r="B4862" s="20"/>
      <c r="C4862" s="20"/>
      <c r="D4862" s="20"/>
      <c r="E4862" s="6"/>
      <c r="F4862" s="6"/>
      <c r="G4862" s="6"/>
      <c r="H4862" s="6"/>
      <c r="I4862" s="6"/>
      <c r="J4862" s="6"/>
      <c r="K4862" s="6"/>
      <c r="L4862" s="6"/>
      <c r="M4862" s="6"/>
      <c r="N4862" s="6"/>
      <c r="O4862" s="6"/>
      <c r="P4862" s="6"/>
      <c r="Q4862" s="6"/>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21"/>
      <c r="AR4862" s="21"/>
      <c r="AS4862" s="21"/>
      <c r="AT4862" s="6"/>
      <c r="AU4862" s="6"/>
      <c r="AV4862" s="6"/>
      <c r="AW4862" s="6"/>
    </row>
    <row r="4863" spans="1:49" x14ac:dyDescent="0.35">
      <c r="A4863" s="20"/>
      <c r="B4863" s="20"/>
      <c r="C4863" s="20"/>
      <c r="D4863" s="20"/>
      <c r="E4863" s="6"/>
      <c r="F4863" s="6"/>
      <c r="G4863" s="6"/>
      <c r="H4863" s="6"/>
      <c r="I4863" s="6"/>
      <c r="J4863" s="6"/>
      <c r="K4863" s="6"/>
      <c r="L4863" s="6"/>
      <c r="M4863" s="6"/>
      <c r="N4863" s="6"/>
      <c r="O4863" s="6"/>
      <c r="P4863" s="6"/>
      <c r="Q4863" s="6"/>
      <c r="R4863" s="6"/>
      <c r="S4863" s="6"/>
      <c r="T4863" s="6"/>
      <c r="U4863" s="6"/>
      <c r="V4863" s="6"/>
      <c r="W4863" s="6"/>
      <c r="X4863" s="6"/>
      <c r="Y4863" s="6"/>
      <c r="Z4863" s="6"/>
      <c r="AA4863" s="6"/>
      <c r="AB4863" s="6"/>
      <c r="AC4863" s="6"/>
      <c r="AD4863" s="6"/>
      <c r="AE4863" s="6"/>
      <c r="AF4863" s="6"/>
      <c r="AG4863" s="6"/>
      <c r="AH4863" s="6"/>
      <c r="AI4863" s="6"/>
      <c r="AJ4863" s="6"/>
      <c r="AK4863" s="6"/>
      <c r="AL4863" s="6"/>
      <c r="AM4863" s="6"/>
      <c r="AN4863" s="6"/>
      <c r="AO4863" s="6"/>
      <c r="AP4863" s="6"/>
      <c r="AQ4863" s="21"/>
      <c r="AR4863" s="21"/>
      <c r="AS4863" s="21"/>
      <c r="AT4863" s="6"/>
      <c r="AU4863" s="6"/>
      <c r="AV4863" s="6"/>
      <c r="AW4863" s="6"/>
    </row>
    <row r="4864" spans="1:49" x14ac:dyDescent="0.35">
      <c r="A4864" s="20"/>
      <c r="B4864" s="20"/>
      <c r="C4864" s="20"/>
      <c r="D4864" s="20"/>
      <c r="E4864" s="6"/>
      <c r="F4864" s="6"/>
      <c r="G4864" s="6"/>
      <c r="H4864" s="6"/>
      <c r="I4864" s="6"/>
      <c r="J4864" s="6"/>
      <c r="K4864" s="6"/>
      <c r="L4864" s="6"/>
      <c r="M4864" s="6"/>
      <c r="N4864" s="6"/>
      <c r="O4864" s="6"/>
      <c r="P4864" s="6"/>
      <c r="Q4864" s="6"/>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21"/>
      <c r="AR4864" s="21"/>
      <c r="AS4864" s="21"/>
      <c r="AT4864" s="6"/>
      <c r="AU4864" s="6"/>
      <c r="AV4864" s="6"/>
      <c r="AW4864" s="6"/>
    </row>
    <row r="4865" spans="1:49" x14ac:dyDescent="0.35">
      <c r="A4865" s="20"/>
      <c r="B4865" s="20"/>
      <c r="C4865" s="20"/>
      <c r="D4865" s="20"/>
      <c r="E4865" s="6"/>
      <c r="F4865" s="6"/>
      <c r="G4865" s="6"/>
      <c r="H4865" s="6"/>
      <c r="I4865" s="6"/>
      <c r="J4865" s="6"/>
      <c r="K4865" s="6"/>
      <c r="L4865" s="6"/>
      <c r="M4865" s="6"/>
      <c r="N4865" s="6"/>
      <c r="O4865" s="6"/>
      <c r="P4865" s="6"/>
      <c r="Q4865" s="6"/>
      <c r="R4865" s="6"/>
      <c r="S4865" s="6"/>
      <c r="T4865" s="6"/>
      <c r="U4865" s="6"/>
      <c r="V4865" s="6"/>
      <c r="W4865" s="6"/>
      <c r="X4865" s="6"/>
      <c r="Y4865" s="6"/>
      <c r="Z4865" s="6"/>
      <c r="AA4865" s="6"/>
      <c r="AB4865" s="6"/>
      <c r="AC4865" s="6"/>
      <c r="AD4865" s="6"/>
      <c r="AE4865" s="6"/>
      <c r="AF4865" s="6"/>
      <c r="AG4865" s="6"/>
      <c r="AH4865" s="6"/>
      <c r="AI4865" s="6"/>
      <c r="AJ4865" s="6"/>
      <c r="AK4865" s="6"/>
      <c r="AL4865" s="6"/>
      <c r="AM4865" s="6"/>
      <c r="AN4865" s="6"/>
      <c r="AO4865" s="6"/>
      <c r="AP4865" s="6"/>
      <c r="AQ4865" s="21"/>
      <c r="AR4865" s="21"/>
      <c r="AS4865" s="21"/>
      <c r="AT4865" s="6"/>
      <c r="AU4865" s="6"/>
      <c r="AV4865" s="6"/>
      <c r="AW4865" s="6"/>
    </row>
    <row r="4866" spans="1:49" x14ac:dyDescent="0.35">
      <c r="A4866" s="20"/>
      <c r="B4866" s="20"/>
      <c r="C4866" s="20"/>
      <c r="D4866" s="20"/>
      <c r="E4866" s="6"/>
      <c r="F4866" s="6"/>
      <c r="G4866" s="6"/>
      <c r="H4866" s="6"/>
      <c r="I4866" s="6"/>
      <c r="J4866" s="6"/>
      <c r="K4866" s="6"/>
      <c r="L4866" s="6"/>
      <c r="M4866" s="6"/>
      <c r="N4866" s="6"/>
      <c r="O4866" s="6"/>
      <c r="P4866" s="6"/>
      <c r="Q4866" s="6"/>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21"/>
      <c r="AR4866" s="21"/>
      <c r="AS4866" s="21"/>
      <c r="AT4866" s="6"/>
      <c r="AU4866" s="6"/>
      <c r="AV4866" s="6"/>
      <c r="AW4866" s="6"/>
    </row>
    <row r="4867" spans="1:49" x14ac:dyDescent="0.35">
      <c r="A4867" s="20"/>
      <c r="B4867" s="20"/>
      <c r="C4867" s="20"/>
      <c r="D4867" s="20"/>
      <c r="E4867" s="6"/>
      <c r="F4867" s="6"/>
      <c r="G4867" s="6"/>
      <c r="H4867" s="6"/>
      <c r="I4867" s="6"/>
      <c r="J4867" s="6"/>
      <c r="K4867" s="6"/>
      <c r="L4867" s="6"/>
      <c r="M4867" s="6"/>
      <c r="N4867" s="6"/>
      <c r="O4867" s="6"/>
      <c r="P4867" s="6"/>
      <c r="Q4867" s="6"/>
      <c r="R4867" s="6"/>
      <c r="S4867" s="6"/>
      <c r="T4867" s="6"/>
      <c r="U4867" s="6"/>
      <c r="V4867" s="6"/>
      <c r="W4867" s="6"/>
      <c r="X4867" s="6"/>
      <c r="Y4867" s="6"/>
      <c r="Z4867" s="6"/>
      <c r="AA4867" s="6"/>
      <c r="AB4867" s="6"/>
      <c r="AC4867" s="6"/>
      <c r="AD4867" s="6"/>
      <c r="AE4867" s="6"/>
      <c r="AF4867" s="6"/>
      <c r="AG4867" s="6"/>
      <c r="AH4867" s="6"/>
      <c r="AI4867" s="6"/>
      <c r="AJ4867" s="6"/>
      <c r="AK4867" s="6"/>
      <c r="AL4867" s="6"/>
      <c r="AM4867" s="6"/>
      <c r="AN4867" s="6"/>
      <c r="AO4867" s="6"/>
      <c r="AP4867" s="6"/>
      <c r="AQ4867" s="21"/>
      <c r="AR4867" s="21"/>
      <c r="AS4867" s="21"/>
      <c r="AT4867" s="6"/>
      <c r="AU4867" s="6"/>
      <c r="AV4867" s="6"/>
      <c r="AW4867" s="6"/>
    </row>
    <row r="4868" spans="1:49" x14ac:dyDescent="0.35">
      <c r="A4868" s="20"/>
      <c r="B4868" s="20"/>
      <c r="C4868" s="20"/>
      <c r="D4868" s="20"/>
      <c r="E4868" s="6"/>
      <c r="F4868" s="6"/>
      <c r="G4868" s="6"/>
      <c r="H4868" s="6"/>
      <c r="I4868" s="6"/>
      <c r="J4868" s="6"/>
      <c r="K4868" s="6"/>
      <c r="L4868" s="6"/>
      <c r="M4868" s="6"/>
      <c r="N4868" s="6"/>
      <c r="O4868" s="6"/>
      <c r="P4868" s="6"/>
      <c r="Q4868" s="6"/>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21"/>
      <c r="AR4868" s="21"/>
      <c r="AS4868" s="21"/>
      <c r="AT4868" s="6"/>
      <c r="AU4868" s="6"/>
      <c r="AV4868" s="6"/>
      <c r="AW4868" s="6"/>
    </row>
    <row r="4869" spans="1:49" x14ac:dyDescent="0.35">
      <c r="A4869" s="20"/>
      <c r="B4869" s="20"/>
      <c r="C4869" s="20"/>
      <c r="D4869" s="20"/>
      <c r="E4869" s="6"/>
      <c r="F4869" s="6"/>
      <c r="G4869" s="6"/>
      <c r="H4869" s="6"/>
      <c r="I4869" s="6"/>
      <c r="J4869" s="6"/>
      <c r="K4869" s="6"/>
      <c r="L4869" s="6"/>
      <c r="M4869" s="6"/>
      <c r="N4869" s="6"/>
      <c r="O4869" s="6"/>
      <c r="P4869" s="6"/>
      <c r="Q4869" s="6"/>
      <c r="R4869" s="6"/>
      <c r="S4869" s="6"/>
      <c r="T4869" s="6"/>
      <c r="U4869" s="6"/>
      <c r="V4869" s="6"/>
      <c r="W4869" s="6"/>
      <c r="X4869" s="6"/>
      <c r="Y4869" s="6"/>
      <c r="Z4869" s="6"/>
      <c r="AA4869" s="6"/>
      <c r="AB4869" s="6"/>
      <c r="AC4869" s="6"/>
      <c r="AD4869" s="6"/>
      <c r="AE4869" s="6"/>
      <c r="AF4869" s="6"/>
      <c r="AG4869" s="6"/>
      <c r="AH4869" s="6"/>
      <c r="AI4869" s="6"/>
      <c r="AJ4869" s="6"/>
      <c r="AK4869" s="6"/>
      <c r="AL4869" s="6"/>
      <c r="AM4869" s="6"/>
      <c r="AN4869" s="6"/>
      <c r="AO4869" s="6"/>
      <c r="AP4869" s="6"/>
      <c r="AQ4869" s="21"/>
      <c r="AR4869" s="21"/>
      <c r="AS4869" s="21"/>
      <c r="AT4869" s="6"/>
      <c r="AU4869" s="6"/>
      <c r="AV4869" s="6"/>
      <c r="AW4869" s="6"/>
    </row>
    <row r="4870" spans="1:49" x14ac:dyDescent="0.35">
      <c r="A4870" s="20"/>
      <c r="B4870" s="20"/>
      <c r="C4870" s="20"/>
      <c r="D4870" s="20"/>
      <c r="E4870" s="6"/>
      <c r="F4870" s="6"/>
      <c r="G4870" s="6"/>
      <c r="H4870" s="6"/>
      <c r="I4870" s="6"/>
      <c r="J4870" s="6"/>
      <c r="K4870" s="6"/>
      <c r="L4870" s="6"/>
      <c r="M4870" s="6"/>
      <c r="N4870" s="6"/>
      <c r="O4870" s="6"/>
      <c r="P4870" s="6"/>
      <c r="Q4870" s="6"/>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21"/>
      <c r="AR4870" s="21"/>
      <c r="AS4870" s="21"/>
      <c r="AT4870" s="6"/>
      <c r="AU4870" s="6"/>
      <c r="AV4870" s="6"/>
      <c r="AW4870" s="6"/>
    </row>
    <row r="4871" spans="1:49" x14ac:dyDescent="0.35">
      <c r="A4871" s="20"/>
      <c r="B4871" s="20"/>
      <c r="C4871" s="20"/>
      <c r="D4871" s="20"/>
      <c r="E4871" s="6"/>
      <c r="F4871" s="6"/>
      <c r="G4871" s="6"/>
      <c r="H4871" s="6"/>
      <c r="I4871" s="6"/>
      <c r="J4871" s="6"/>
      <c r="K4871" s="6"/>
      <c r="L4871" s="6"/>
      <c r="M4871" s="6"/>
      <c r="N4871" s="6"/>
      <c r="O4871" s="6"/>
      <c r="P4871" s="6"/>
      <c r="Q4871" s="6"/>
      <c r="R4871" s="6"/>
      <c r="S4871" s="6"/>
      <c r="T4871" s="6"/>
      <c r="U4871" s="6"/>
      <c r="V4871" s="6"/>
      <c r="W4871" s="6"/>
      <c r="X4871" s="6"/>
      <c r="Y4871" s="6"/>
      <c r="Z4871" s="6"/>
      <c r="AA4871" s="6"/>
      <c r="AB4871" s="6"/>
      <c r="AC4871" s="6"/>
      <c r="AD4871" s="6"/>
      <c r="AE4871" s="6"/>
      <c r="AF4871" s="6"/>
      <c r="AG4871" s="6"/>
      <c r="AH4871" s="6"/>
      <c r="AI4871" s="6"/>
      <c r="AJ4871" s="6"/>
      <c r="AK4871" s="6"/>
      <c r="AL4871" s="6"/>
      <c r="AM4871" s="6"/>
      <c r="AN4871" s="6"/>
      <c r="AO4871" s="6"/>
      <c r="AP4871" s="6"/>
      <c r="AQ4871" s="21"/>
      <c r="AR4871" s="21"/>
      <c r="AS4871" s="21"/>
      <c r="AT4871" s="6"/>
      <c r="AU4871" s="6"/>
      <c r="AV4871" s="6"/>
      <c r="AW4871" s="6"/>
    </row>
    <row r="4872" spans="1:49" x14ac:dyDescent="0.35">
      <c r="A4872" s="20"/>
      <c r="B4872" s="20"/>
      <c r="C4872" s="20"/>
      <c r="D4872" s="20"/>
      <c r="E4872" s="6"/>
      <c r="F4872" s="6"/>
      <c r="G4872" s="6"/>
      <c r="H4872" s="6"/>
      <c r="I4872" s="6"/>
      <c r="J4872" s="6"/>
      <c r="K4872" s="6"/>
      <c r="L4872" s="6"/>
      <c r="M4872" s="6"/>
      <c r="N4872" s="6"/>
      <c r="O4872" s="6"/>
      <c r="P4872" s="6"/>
      <c r="Q4872" s="6"/>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21"/>
      <c r="AR4872" s="21"/>
      <c r="AS4872" s="21"/>
      <c r="AT4872" s="6"/>
      <c r="AU4872" s="6"/>
      <c r="AV4872" s="6"/>
      <c r="AW4872" s="6"/>
    </row>
    <row r="4873" spans="1:49" x14ac:dyDescent="0.35">
      <c r="A4873" s="20"/>
      <c r="B4873" s="20"/>
      <c r="C4873" s="20"/>
      <c r="D4873" s="20"/>
      <c r="E4873" s="6"/>
      <c r="F4873" s="6"/>
      <c r="G4873" s="6"/>
      <c r="H4873" s="6"/>
      <c r="I4873" s="6"/>
      <c r="J4873" s="6"/>
      <c r="K4873" s="6"/>
      <c r="L4873" s="6"/>
      <c r="M4873" s="6"/>
      <c r="N4873" s="6"/>
      <c r="O4873" s="6"/>
      <c r="P4873" s="6"/>
      <c r="Q4873" s="6"/>
      <c r="R4873" s="6"/>
      <c r="S4873" s="6"/>
      <c r="T4873" s="6"/>
      <c r="U4873" s="6"/>
      <c r="V4873" s="6"/>
      <c r="W4873" s="6"/>
      <c r="X4873" s="6"/>
      <c r="Y4873" s="6"/>
      <c r="Z4873" s="6"/>
      <c r="AA4873" s="6"/>
      <c r="AB4873" s="6"/>
      <c r="AC4873" s="6"/>
      <c r="AD4873" s="6"/>
      <c r="AE4873" s="6"/>
      <c r="AF4873" s="6"/>
      <c r="AG4873" s="6"/>
      <c r="AH4873" s="6"/>
      <c r="AI4873" s="6"/>
      <c r="AJ4873" s="6"/>
      <c r="AK4873" s="6"/>
      <c r="AL4873" s="6"/>
      <c r="AM4873" s="6"/>
      <c r="AN4873" s="6"/>
      <c r="AO4873" s="6"/>
      <c r="AP4873" s="6"/>
      <c r="AQ4873" s="21"/>
      <c r="AR4873" s="21"/>
      <c r="AS4873" s="21"/>
      <c r="AT4873" s="6"/>
      <c r="AU4873" s="6"/>
      <c r="AV4873" s="6"/>
      <c r="AW4873" s="6"/>
    </row>
    <row r="4874" spans="1:49" x14ac:dyDescent="0.35">
      <c r="A4874" s="20"/>
      <c r="B4874" s="20"/>
      <c r="C4874" s="20"/>
      <c r="D4874" s="20"/>
      <c r="E4874" s="6"/>
      <c r="F4874" s="6"/>
      <c r="G4874" s="6"/>
      <c r="H4874" s="6"/>
      <c r="I4874" s="6"/>
      <c r="J4874" s="6"/>
      <c r="K4874" s="6"/>
      <c r="L4874" s="6"/>
      <c r="M4874" s="6"/>
      <c r="N4874" s="6"/>
      <c r="O4874" s="6"/>
      <c r="P4874" s="6"/>
      <c r="Q4874" s="6"/>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21"/>
      <c r="AR4874" s="21"/>
      <c r="AS4874" s="21"/>
      <c r="AT4874" s="6"/>
      <c r="AU4874" s="6"/>
      <c r="AV4874" s="6"/>
      <c r="AW4874" s="6"/>
    </row>
    <row r="4875" spans="1:49" x14ac:dyDescent="0.35">
      <c r="A4875" s="20"/>
      <c r="B4875" s="20"/>
      <c r="C4875" s="20"/>
      <c r="D4875" s="20"/>
      <c r="E4875" s="6"/>
      <c r="F4875" s="6"/>
      <c r="G4875" s="6"/>
      <c r="H4875" s="6"/>
      <c r="I4875" s="6"/>
      <c r="J4875" s="6"/>
      <c r="K4875" s="6"/>
      <c r="L4875" s="6"/>
      <c r="M4875" s="6"/>
      <c r="N4875" s="6"/>
      <c r="O4875" s="6"/>
      <c r="P4875" s="6"/>
      <c r="Q4875" s="6"/>
      <c r="R4875" s="6"/>
      <c r="S4875" s="6"/>
      <c r="T4875" s="6"/>
      <c r="U4875" s="6"/>
      <c r="V4875" s="6"/>
      <c r="W4875" s="6"/>
      <c r="X4875" s="6"/>
      <c r="Y4875" s="6"/>
      <c r="Z4875" s="6"/>
      <c r="AA4875" s="6"/>
      <c r="AB4875" s="6"/>
      <c r="AC4875" s="6"/>
      <c r="AD4875" s="6"/>
      <c r="AE4875" s="6"/>
      <c r="AF4875" s="6"/>
      <c r="AG4875" s="6"/>
      <c r="AH4875" s="6"/>
      <c r="AI4875" s="6"/>
      <c r="AJ4875" s="6"/>
      <c r="AK4875" s="6"/>
      <c r="AL4875" s="6"/>
      <c r="AM4875" s="6"/>
      <c r="AN4875" s="6"/>
      <c r="AO4875" s="6"/>
      <c r="AP4875" s="6"/>
      <c r="AQ4875" s="21"/>
      <c r="AR4875" s="21"/>
      <c r="AS4875" s="21"/>
      <c r="AT4875" s="6"/>
      <c r="AU4875" s="6"/>
      <c r="AV4875" s="6"/>
      <c r="AW4875" s="6"/>
    </row>
    <row r="4876" spans="1:49" x14ac:dyDescent="0.35">
      <c r="A4876" s="20"/>
      <c r="B4876" s="20"/>
      <c r="C4876" s="20"/>
      <c r="D4876" s="20"/>
      <c r="E4876" s="6"/>
      <c r="F4876" s="6"/>
      <c r="G4876" s="6"/>
      <c r="H4876" s="6"/>
      <c r="I4876" s="6"/>
      <c r="J4876" s="6"/>
      <c r="K4876" s="6"/>
      <c r="L4876" s="6"/>
      <c r="M4876" s="6"/>
      <c r="N4876" s="6"/>
      <c r="O4876" s="6"/>
      <c r="P4876" s="6"/>
      <c r="Q4876" s="6"/>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21"/>
      <c r="AR4876" s="21"/>
      <c r="AS4876" s="21"/>
      <c r="AT4876" s="6"/>
      <c r="AU4876" s="6"/>
      <c r="AV4876" s="6"/>
      <c r="AW4876" s="6"/>
    </row>
    <row r="4877" spans="1:49" x14ac:dyDescent="0.35">
      <c r="A4877" s="20"/>
      <c r="B4877" s="20"/>
      <c r="C4877" s="20"/>
      <c r="D4877" s="20"/>
      <c r="E4877" s="6"/>
      <c r="F4877" s="6"/>
      <c r="G4877" s="6"/>
      <c r="H4877" s="6"/>
      <c r="I4877" s="6"/>
      <c r="J4877" s="6"/>
      <c r="K4877" s="6"/>
      <c r="L4877" s="6"/>
      <c r="M4877" s="6"/>
      <c r="N4877" s="6"/>
      <c r="O4877" s="6"/>
      <c r="P4877" s="6"/>
      <c r="Q4877" s="6"/>
      <c r="R4877" s="6"/>
      <c r="S4877" s="6"/>
      <c r="T4877" s="6"/>
      <c r="U4877" s="6"/>
      <c r="V4877" s="6"/>
      <c r="W4877" s="6"/>
      <c r="X4877" s="6"/>
      <c r="Y4877" s="6"/>
      <c r="Z4877" s="6"/>
      <c r="AA4877" s="6"/>
      <c r="AB4877" s="6"/>
      <c r="AC4877" s="6"/>
      <c r="AD4877" s="6"/>
      <c r="AE4877" s="6"/>
      <c r="AF4877" s="6"/>
      <c r="AG4877" s="6"/>
      <c r="AH4877" s="6"/>
      <c r="AI4877" s="6"/>
      <c r="AJ4877" s="6"/>
      <c r="AK4877" s="6"/>
      <c r="AL4877" s="6"/>
      <c r="AM4877" s="6"/>
      <c r="AN4877" s="6"/>
      <c r="AO4877" s="6"/>
      <c r="AP4877" s="6"/>
      <c r="AQ4877" s="21"/>
      <c r="AR4877" s="21"/>
      <c r="AS4877" s="21"/>
      <c r="AT4877" s="6"/>
      <c r="AU4877" s="6"/>
      <c r="AV4877" s="6"/>
      <c r="AW4877" s="6"/>
    </row>
    <row r="4878" spans="1:49" x14ac:dyDescent="0.35">
      <c r="A4878" s="20"/>
      <c r="B4878" s="20"/>
      <c r="C4878" s="20"/>
      <c r="D4878" s="20"/>
      <c r="E4878" s="6"/>
      <c r="F4878" s="6"/>
      <c r="G4878" s="6"/>
      <c r="H4878" s="6"/>
      <c r="I4878" s="6"/>
      <c r="J4878" s="6"/>
      <c r="K4878" s="6"/>
      <c r="L4878" s="6"/>
      <c r="M4878" s="6"/>
      <c r="N4878" s="6"/>
      <c r="O4878" s="6"/>
      <c r="P4878" s="6"/>
      <c r="Q4878" s="6"/>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21"/>
      <c r="AR4878" s="21"/>
      <c r="AS4878" s="21"/>
      <c r="AT4878" s="6"/>
      <c r="AU4878" s="6"/>
      <c r="AV4878" s="6"/>
      <c r="AW4878" s="6"/>
    </row>
    <row r="4879" spans="1:49" x14ac:dyDescent="0.35">
      <c r="A4879" s="20"/>
      <c r="B4879" s="20"/>
      <c r="C4879" s="20"/>
      <c r="D4879" s="20"/>
      <c r="E4879" s="6"/>
      <c r="F4879" s="6"/>
      <c r="G4879" s="6"/>
      <c r="H4879" s="6"/>
      <c r="I4879" s="6"/>
      <c r="J4879" s="6"/>
      <c r="K4879" s="6"/>
      <c r="L4879" s="6"/>
      <c r="M4879" s="6"/>
      <c r="N4879" s="6"/>
      <c r="O4879" s="6"/>
      <c r="P4879" s="6"/>
      <c r="Q4879" s="6"/>
      <c r="R4879" s="6"/>
      <c r="S4879" s="6"/>
      <c r="T4879" s="6"/>
      <c r="U4879" s="6"/>
      <c r="V4879" s="6"/>
      <c r="W4879" s="6"/>
      <c r="X4879" s="6"/>
      <c r="Y4879" s="6"/>
      <c r="Z4879" s="6"/>
      <c r="AA4879" s="6"/>
      <c r="AB4879" s="6"/>
      <c r="AC4879" s="6"/>
      <c r="AD4879" s="6"/>
      <c r="AE4879" s="6"/>
      <c r="AF4879" s="6"/>
      <c r="AG4879" s="6"/>
      <c r="AH4879" s="6"/>
      <c r="AI4879" s="6"/>
      <c r="AJ4879" s="6"/>
      <c r="AK4879" s="6"/>
      <c r="AL4879" s="6"/>
      <c r="AM4879" s="6"/>
      <c r="AN4879" s="6"/>
      <c r="AO4879" s="6"/>
      <c r="AP4879" s="6"/>
      <c r="AQ4879" s="21"/>
      <c r="AR4879" s="21"/>
      <c r="AS4879" s="21"/>
      <c r="AT4879" s="6"/>
      <c r="AU4879" s="6"/>
      <c r="AV4879" s="6"/>
      <c r="AW4879" s="6"/>
    </row>
    <row r="4880" spans="1:49" x14ac:dyDescent="0.35">
      <c r="A4880" s="20"/>
      <c r="B4880" s="20"/>
      <c r="C4880" s="20"/>
      <c r="D4880" s="20"/>
      <c r="E4880" s="6"/>
      <c r="F4880" s="6"/>
      <c r="G4880" s="6"/>
      <c r="H4880" s="6"/>
      <c r="I4880" s="6"/>
      <c r="J4880" s="6"/>
      <c r="K4880" s="6"/>
      <c r="L4880" s="6"/>
      <c r="M4880" s="6"/>
      <c r="N4880" s="6"/>
      <c r="O4880" s="6"/>
      <c r="P4880" s="6"/>
      <c r="Q4880" s="6"/>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21"/>
      <c r="AR4880" s="21"/>
      <c r="AS4880" s="21"/>
      <c r="AT4880" s="6"/>
      <c r="AU4880" s="6"/>
      <c r="AV4880" s="6"/>
      <c r="AW4880" s="6"/>
    </row>
    <row r="4881" spans="1:49" x14ac:dyDescent="0.35">
      <c r="A4881" s="20"/>
      <c r="B4881" s="20"/>
      <c r="C4881" s="20"/>
      <c r="D4881" s="20"/>
      <c r="E4881" s="6"/>
      <c r="F4881" s="6"/>
      <c r="G4881" s="6"/>
      <c r="H4881" s="6"/>
      <c r="I4881" s="6"/>
      <c r="J4881" s="6"/>
      <c r="K4881" s="6"/>
      <c r="L4881" s="6"/>
      <c r="M4881" s="6"/>
      <c r="N4881" s="6"/>
      <c r="O4881" s="6"/>
      <c r="P4881" s="6"/>
      <c r="Q4881" s="6"/>
      <c r="R4881" s="6"/>
      <c r="S4881" s="6"/>
      <c r="T4881" s="6"/>
      <c r="U4881" s="6"/>
      <c r="V4881" s="6"/>
      <c r="W4881" s="6"/>
      <c r="X4881" s="6"/>
      <c r="Y4881" s="6"/>
      <c r="Z4881" s="6"/>
      <c r="AA4881" s="6"/>
      <c r="AB4881" s="6"/>
      <c r="AC4881" s="6"/>
      <c r="AD4881" s="6"/>
      <c r="AE4881" s="6"/>
      <c r="AF4881" s="6"/>
      <c r="AG4881" s="6"/>
      <c r="AH4881" s="6"/>
      <c r="AI4881" s="6"/>
      <c r="AJ4881" s="6"/>
      <c r="AK4881" s="6"/>
      <c r="AL4881" s="6"/>
      <c r="AM4881" s="6"/>
      <c r="AN4881" s="6"/>
      <c r="AO4881" s="6"/>
      <c r="AP4881" s="6"/>
      <c r="AQ4881" s="21"/>
      <c r="AR4881" s="21"/>
      <c r="AS4881" s="21"/>
      <c r="AT4881" s="6"/>
      <c r="AU4881" s="6"/>
      <c r="AV4881" s="6"/>
      <c r="AW4881" s="6"/>
    </row>
    <row r="4882" spans="1:49" x14ac:dyDescent="0.35">
      <c r="A4882" s="20"/>
      <c r="B4882" s="20"/>
      <c r="C4882" s="20"/>
      <c r="D4882" s="20"/>
      <c r="E4882" s="6"/>
      <c r="F4882" s="6"/>
      <c r="G4882" s="6"/>
      <c r="H4882" s="6"/>
      <c r="I4882" s="6"/>
      <c r="J4882" s="6"/>
      <c r="K4882" s="6"/>
      <c r="L4882" s="6"/>
      <c r="M4882" s="6"/>
      <c r="N4882" s="6"/>
      <c r="O4882" s="6"/>
      <c r="P4882" s="6"/>
      <c r="Q4882" s="6"/>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21"/>
      <c r="AR4882" s="21"/>
      <c r="AS4882" s="21"/>
      <c r="AT4882" s="6"/>
      <c r="AU4882" s="6"/>
      <c r="AV4882" s="6"/>
      <c r="AW4882" s="6"/>
    </row>
    <row r="4883" spans="1:49" x14ac:dyDescent="0.35">
      <c r="A4883" s="20"/>
      <c r="B4883" s="20"/>
      <c r="C4883" s="20"/>
      <c r="D4883" s="20"/>
      <c r="E4883" s="6"/>
      <c r="F4883" s="6"/>
      <c r="G4883" s="6"/>
      <c r="H4883" s="6"/>
      <c r="I4883" s="6"/>
      <c r="J4883" s="6"/>
      <c r="K4883" s="6"/>
      <c r="L4883" s="6"/>
      <c r="M4883" s="6"/>
      <c r="N4883" s="6"/>
      <c r="O4883" s="6"/>
      <c r="P4883" s="6"/>
      <c r="Q4883" s="6"/>
      <c r="R4883" s="6"/>
      <c r="S4883" s="6"/>
      <c r="T4883" s="6"/>
      <c r="U4883" s="6"/>
      <c r="V4883" s="6"/>
      <c r="W4883" s="6"/>
      <c r="X4883" s="6"/>
      <c r="Y4883" s="6"/>
      <c r="Z4883" s="6"/>
      <c r="AA4883" s="6"/>
      <c r="AB4883" s="6"/>
      <c r="AC4883" s="6"/>
      <c r="AD4883" s="6"/>
      <c r="AE4883" s="6"/>
      <c r="AF4883" s="6"/>
      <c r="AG4883" s="6"/>
      <c r="AH4883" s="6"/>
      <c r="AI4883" s="6"/>
      <c r="AJ4883" s="6"/>
      <c r="AK4883" s="6"/>
      <c r="AL4883" s="6"/>
      <c r="AM4883" s="6"/>
      <c r="AN4883" s="6"/>
      <c r="AO4883" s="6"/>
      <c r="AP4883" s="6"/>
      <c r="AQ4883" s="21"/>
      <c r="AR4883" s="21"/>
      <c r="AS4883" s="21"/>
      <c r="AT4883" s="6"/>
      <c r="AU4883" s="6"/>
      <c r="AV4883" s="6"/>
      <c r="AW4883" s="6"/>
    </row>
    <row r="4884" spans="1:49" x14ac:dyDescent="0.35">
      <c r="A4884" s="20"/>
      <c r="B4884" s="20"/>
      <c r="C4884" s="20"/>
      <c r="D4884" s="20"/>
      <c r="E4884" s="6"/>
      <c r="F4884" s="6"/>
      <c r="G4884" s="6"/>
      <c r="H4884" s="6"/>
      <c r="I4884" s="6"/>
      <c r="J4884" s="6"/>
      <c r="K4884" s="6"/>
      <c r="L4884" s="6"/>
      <c r="M4884" s="6"/>
      <c r="N4884" s="6"/>
      <c r="O4884" s="6"/>
      <c r="P4884" s="6"/>
      <c r="Q4884" s="6"/>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21"/>
      <c r="AR4884" s="21"/>
      <c r="AS4884" s="21"/>
      <c r="AT4884" s="6"/>
      <c r="AU4884" s="6"/>
      <c r="AV4884" s="6"/>
      <c r="AW4884" s="6"/>
    </row>
    <row r="4885" spans="1:49" x14ac:dyDescent="0.35">
      <c r="A4885" s="20"/>
      <c r="B4885" s="20"/>
      <c r="C4885" s="20"/>
      <c r="D4885" s="20"/>
      <c r="E4885" s="6"/>
      <c r="F4885" s="6"/>
      <c r="G4885" s="6"/>
      <c r="H4885" s="6"/>
      <c r="I4885" s="6"/>
      <c r="J4885" s="6"/>
      <c r="K4885" s="6"/>
      <c r="L4885" s="6"/>
      <c r="M4885" s="6"/>
      <c r="N4885" s="6"/>
      <c r="O4885" s="6"/>
      <c r="P4885" s="6"/>
      <c r="Q4885" s="6"/>
      <c r="R4885" s="6"/>
      <c r="S4885" s="6"/>
      <c r="T4885" s="6"/>
      <c r="U4885" s="6"/>
      <c r="V4885" s="6"/>
      <c r="W4885" s="6"/>
      <c r="X4885" s="6"/>
      <c r="Y4885" s="6"/>
      <c r="Z4885" s="6"/>
      <c r="AA4885" s="6"/>
      <c r="AB4885" s="6"/>
      <c r="AC4885" s="6"/>
      <c r="AD4885" s="6"/>
      <c r="AE4885" s="6"/>
      <c r="AF4885" s="6"/>
      <c r="AG4885" s="6"/>
      <c r="AH4885" s="6"/>
      <c r="AI4885" s="6"/>
      <c r="AJ4885" s="6"/>
      <c r="AK4885" s="6"/>
      <c r="AL4885" s="6"/>
      <c r="AM4885" s="6"/>
      <c r="AN4885" s="6"/>
      <c r="AO4885" s="6"/>
      <c r="AP4885" s="6"/>
      <c r="AQ4885" s="21"/>
      <c r="AR4885" s="21"/>
      <c r="AS4885" s="21"/>
      <c r="AT4885" s="6"/>
      <c r="AU4885" s="6"/>
      <c r="AV4885" s="6"/>
      <c r="AW4885" s="6"/>
    </row>
    <row r="4886" spans="1:49" x14ac:dyDescent="0.35">
      <c r="A4886" s="20"/>
      <c r="B4886" s="20"/>
      <c r="C4886" s="20"/>
      <c r="D4886" s="20"/>
      <c r="E4886" s="6"/>
      <c r="F4886" s="6"/>
      <c r="G4886" s="6"/>
      <c r="H4886" s="6"/>
      <c r="I4886" s="6"/>
      <c r="J4886" s="6"/>
      <c r="K4886" s="6"/>
      <c r="L4886" s="6"/>
      <c r="M4886" s="6"/>
      <c r="N4886" s="6"/>
      <c r="O4886" s="6"/>
      <c r="P4886" s="6"/>
      <c r="Q4886" s="6"/>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21"/>
      <c r="AR4886" s="21"/>
      <c r="AS4886" s="21"/>
      <c r="AT4886" s="6"/>
      <c r="AU4886" s="6"/>
      <c r="AV4886" s="6"/>
      <c r="AW4886" s="6"/>
    </row>
    <row r="4887" spans="1:49" x14ac:dyDescent="0.35">
      <c r="A4887" s="20"/>
      <c r="B4887" s="20"/>
      <c r="C4887" s="20"/>
      <c r="D4887" s="20"/>
      <c r="E4887" s="6"/>
      <c r="F4887" s="6"/>
      <c r="G4887" s="6"/>
      <c r="H4887" s="6"/>
      <c r="I4887" s="6"/>
      <c r="J4887" s="6"/>
      <c r="K4887" s="6"/>
      <c r="L4887" s="6"/>
      <c r="M4887" s="6"/>
      <c r="N4887" s="6"/>
      <c r="O4887" s="6"/>
      <c r="P4887" s="6"/>
      <c r="Q4887" s="6"/>
      <c r="R4887" s="6"/>
      <c r="S4887" s="6"/>
      <c r="T4887" s="6"/>
      <c r="U4887" s="6"/>
      <c r="V4887" s="6"/>
      <c r="W4887" s="6"/>
      <c r="X4887" s="6"/>
      <c r="Y4887" s="6"/>
      <c r="Z4887" s="6"/>
      <c r="AA4887" s="6"/>
      <c r="AB4887" s="6"/>
      <c r="AC4887" s="6"/>
      <c r="AD4887" s="6"/>
      <c r="AE4887" s="6"/>
      <c r="AF4887" s="6"/>
      <c r="AG4887" s="6"/>
      <c r="AH4887" s="6"/>
      <c r="AI4887" s="6"/>
      <c r="AJ4887" s="6"/>
      <c r="AK4887" s="6"/>
      <c r="AL4887" s="6"/>
      <c r="AM4887" s="6"/>
      <c r="AN4887" s="6"/>
      <c r="AO4887" s="6"/>
      <c r="AP4887" s="6"/>
      <c r="AQ4887" s="21"/>
      <c r="AR4887" s="21"/>
      <c r="AS4887" s="21"/>
      <c r="AT4887" s="6"/>
      <c r="AU4887" s="6"/>
      <c r="AV4887" s="6"/>
      <c r="AW4887" s="6"/>
    </row>
    <row r="4888" spans="1:49" x14ac:dyDescent="0.35">
      <c r="A4888" s="20"/>
      <c r="B4888" s="20"/>
      <c r="C4888" s="20"/>
      <c r="D4888" s="20"/>
      <c r="E4888" s="6"/>
      <c r="F4888" s="6"/>
      <c r="G4888" s="6"/>
      <c r="H4888" s="6"/>
      <c r="I4888" s="6"/>
      <c r="J4888" s="6"/>
      <c r="K4888" s="6"/>
      <c r="L4888" s="6"/>
      <c r="M4888" s="6"/>
      <c r="N4888" s="6"/>
      <c r="O4888" s="6"/>
      <c r="P4888" s="6"/>
      <c r="Q4888" s="6"/>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21"/>
      <c r="AR4888" s="21"/>
      <c r="AS4888" s="21"/>
      <c r="AT4888" s="6"/>
      <c r="AU4888" s="6"/>
      <c r="AV4888" s="6"/>
      <c r="AW4888" s="6"/>
    </row>
    <row r="4889" spans="1:49" x14ac:dyDescent="0.35">
      <c r="A4889" s="20"/>
      <c r="B4889" s="20"/>
      <c r="C4889" s="20"/>
      <c r="D4889" s="20"/>
      <c r="E4889" s="6"/>
      <c r="F4889" s="6"/>
      <c r="G4889" s="6"/>
      <c r="H4889" s="6"/>
      <c r="I4889" s="6"/>
      <c r="J4889" s="6"/>
      <c r="K4889" s="6"/>
      <c r="L4889" s="6"/>
      <c r="M4889" s="6"/>
      <c r="N4889" s="6"/>
      <c r="O4889" s="6"/>
      <c r="P4889" s="6"/>
      <c r="Q4889" s="6"/>
      <c r="R4889" s="6"/>
      <c r="S4889" s="6"/>
      <c r="T4889" s="6"/>
      <c r="U4889" s="6"/>
      <c r="V4889" s="6"/>
      <c r="W4889" s="6"/>
      <c r="X4889" s="6"/>
      <c r="Y4889" s="6"/>
      <c r="Z4889" s="6"/>
      <c r="AA4889" s="6"/>
      <c r="AB4889" s="6"/>
      <c r="AC4889" s="6"/>
      <c r="AD4889" s="6"/>
      <c r="AE4889" s="6"/>
      <c r="AF4889" s="6"/>
      <c r="AG4889" s="6"/>
      <c r="AH4889" s="6"/>
      <c r="AI4889" s="6"/>
      <c r="AJ4889" s="6"/>
      <c r="AK4889" s="6"/>
      <c r="AL4889" s="6"/>
      <c r="AM4889" s="6"/>
      <c r="AN4889" s="6"/>
      <c r="AO4889" s="6"/>
      <c r="AP4889" s="6"/>
      <c r="AQ4889" s="21"/>
      <c r="AR4889" s="21"/>
      <c r="AS4889" s="21"/>
      <c r="AT4889" s="6"/>
      <c r="AU4889" s="6"/>
      <c r="AV4889" s="6"/>
      <c r="AW4889" s="6"/>
    </row>
    <row r="4890" spans="1:49" x14ac:dyDescent="0.35">
      <c r="A4890" s="20"/>
      <c r="B4890" s="20"/>
      <c r="C4890" s="20"/>
      <c r="D4890" s="20"/>
      <c r="E4890" s="6"/>
      <c r="F4890" s="6"/>
      <c r="G4890" s="6"/>
      <c r="H4890" s="6"/>
      <c r="I4890" s="6"/>
      <c r="J4890" s="6"/>
      <c r="K4890" s="6"/>
      <c r="L4890" s="6"/>
      <c r="M4890" s="6"/>
      <c r="N4890" s="6"/>
      <c r="O4890" s="6"/>
      <c r="P4890" s="6"/>
      <c r="Q4890" s="6"/>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21"/>
      <c r="AR4890" s="21"/>
      <c r="AS4890" s="21"/>
      <c r="AT4890" s="6"/>
      <c r="AU4890" s="6"/>
      <c r="AV4890" s="6"/>
      <c r="AW4890" s="6"/>
    </row>
    <row r="4891" spans="1:49" x14ac:dyDescent="0.35">
      <c r="A4891" s="20"/>
      <c r="B4891" s="20"/>
      <c r="C4891" s="20"/>
      <c r="D4891" s="20"/>
      <c r="E4891" s="6"/>
      <c r="F4891" s="6"/>
      <c r="G4891" s="6"/>
      <c r="H4891" s="6"/>
      <c r="I4891" s="6"/>
      <c r="J4891" s="6"/>
      <c r="K4891" s="6"/>
      <c r="L4891" s="6"/>
      <c r="M4891" s="6"/>
      <c r="N4891" s="6"/>
      <c r="O4891" s="6"/>
      <c r="P4891" s="6"/>
      <c r="Q4891" s="6"/>
      <c r="R4891" s="6"/>
      <c r="S4891" s="6"/>
      <c r="T4891" s="6"/>
      <c r="U4891" s="6"/>
      <c r="V4891" s="6"/>
      <c r="W4891" s="6"/>
      <c r="X4891" s="6"/>
      <c r="Y4891" s="6"/>
      <c r="Z4891" s="6"/>
      <c r="AA4891" s="6"/>
      <c r="AB4891" s="6"/>
      <c r="AC4891" s="6"/>
      <c r="AD4891" s="6"/>
      <c r="AE4891" s="6"/>
      <c r="AF4891" s="6"/>
      <c r="AG4891" s="6"/>
      <c r="AH4891" s="6"/>
      <c r="AI4891" s="6"/>
      <c r="AJ4891" s="6"/>
      <c r="AK4891" s="6"/>
      <c r="AL4891" s="6"/>
      <c r="AM4891" s="6"/>
      <c r="AN4891" s="6"/>
      <c r="AO4891" s="6"/>
      <c r="AP4891" s="6"/>
      <c r="AQ4891" s="21"/>
      <c r="AR4891" s="21"/>
      <c r="AS4891" s="21"/>
      <c r="AT4891" s="6"/>
      <c r="AU4891" s="6"/>
      <c r="AV4891" s="6"/>
      <c r="AW4891" s="6"/>
    </row>
    <row r="4892" spans="1:49" x14ac:dyDescent="0.35">
      <c r="A4892" s="20"/>
      <c r="B4892" s="20"/>
      <c r="C4892" s="20"/>
      <c r="D4892" s="20"/>
      <c r="E4892" s="6"/>
      <c r="F4892" s="6"/>
      <c r="G4892" s="6"/>
      <c r="H4892" s="6"/>
      <c r="I4892" s="6"/>
      <c r="J4892" s="6"/>
      <c r="K4892" s="6"/>
      <c r="L4892" s="6"/>
      <c r="M4892" s="6"/>
      <c r="N4892" s="6"/>
      <c r="O4892" s="6"/>
      <c r="P4892" s="6"/>
      <c r="Q4892" s="6"/>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21"/>
      <c r="AR4892" s="21"/>
      <c r="AS4892" s="21"/>
      <c r="AT4892" s="6"/>
      <c r="AU4892" s="6"/>
      <c r="AV4892" s="6"/>
      <c r="AW4892" s="6"/>
    </row>
    <row r="4893" spans="1:49" x14ac:dyDescent="0.35">
      <c r="A4893" s="20"/>
      <c r="B4893" s="20"/>
      <c r="C4893" s="20"/>
      <c r="D4893" s="20"/>
      <c r="E4893" s="6"/>
      <c r="F4893" s="6"/>
      <c r="G4893" s="6"/>
      <c r="H4893" s="6"/>
      <c r="I4893" s="6"/>
      <c r="J4893" s="6"/>
      <c r="K4893" s="6"/>
      <c r="L4893" s="6"/>
      <c r="M4893" s="6"/>
      <c r="N4893" s="6"/>
      <c r="O4893" s="6"/>
      <c r="P4893" s="6"/>
      <c r="Q4893" s="6"/>
      <c r="R4893" s="6"/>
      <c r="S4893" s="6"/>
      <c r="T4893" s="6"/>
      <c r="U4893" s="6"/>
      <c r="V4893" s="6"/>
      <c r="W4893" s="6"/>
      <c r="X4893" s="6"/>
      <c r="Y4893" s="6"/>
      <c r="Z4893" s="6"/>
      <c r="AA4893" s="6"/>
      <c r="AB4893" s="6"/>
      <c r="AC4893" s="6"/>
      <c r="AD4893" s="6"/>
      <c r="AE4893" s="6"/>
      <c r="AF4893" s="6"/>
      <c r="AG4893" s="6"/>
      <c r="AH4893" s="6"/>
      <c r="AI4893" s="6"/>
      <c r="AJ4893" s="6"/>
      <c r="AK4893" s="6"/>
      <c r="AL4893" s="6"/>
      <c r="AM4893" s="6"/>
      <c r="AN4893" s="6"/>
      <c r="AO4893" s="6"/>
      <c r="AP4893" s="6"/>
      <c r="AQ4893" s="21"/>
      <c r="AR4893" s="21"/>
      <c r="AS4893" s="21"/>
      <c r="AT4893" s="6"/>
      <c r="AU4893" s="6"/>
      <c r="AV4893" s="6"/>
      <c r="AW4893" s="6"/>
    </row>
    <row r="4894" spans="1:49" x14ac:dyDescent="0.35">
      <c r="A4894" s="20"/>
      <c r="B4894" s="20"/>
      <c r="C4894" s="20"/>
      <c r="D4894" s="20"/>
      <c r="E4894" s="6"/>
      <c r="F4894" s="6"/>
      <c r="G4894" s="6"/>
      <c r="H4894" s="6"/>
      <c r="I4894" s="6"/>
      <c r="J4894" s="6"/>
      <c r="K4894" s="6"/>
      <c r="L4894" s="6"/>
      <c r="M4894" s="6"/>
      <c r="N4894" s="6"/>
      <c r="O4894" s="6"/>
      <c r="P4894" s="6"/>
      <c r="Q4894" s="6"/>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21"/>
      <c r="AR4894" s="21"/>
      <c r="AS4894" s="21"/>
      <c r="AT4894" s="6"/>
      <c r="AU4894" s="6"/>
      <c r="AV4894" s="6"/>
      <c r="AW4894" s="6"/>
    </row>
    <row r="4895" spans="1:49" x14ac:dyDescent="0.35">
      <c r="A4895" s="20"/>
      <c r="B4895" s="20"/>
      <c r="C4895" s="20"/>
      <c r="D4895" s="20"/>
      <c r="E4895" s="6"/>
      <c r="F4895" s="6"/>
      <c r="G4895" s="6"/>
      <c r="H4895" s="6"/>
      <c r="I4895" s="6"/>
      <c r="J4895" s="6"/>
      <c r="K4895" s="6"/>
      <c r="L4895" s="6"/>
      <c r="M4895" s="6"/>
      <c r="N4895" s="6"/>
      <c r="O4895" s="6"/>
      <c r="P4895" s="6"/>
      <c r="Q4895" s="6"/>
      <c r="R4895" s="6"/>
      <c r="S4895" s="6"/>
      <c r="T4895" s="6"/>
      <c r="U4895" s="6"/>
      <c r="V4895" s="6"/>
      <c r="W4895" s="6"/>
      <c r="X4895" s="6"/>
      <c r="Y4895" s="6"/>
      <c r="Z4895" s="6"/>
      <c r="AA4895" s="6"/>
      <c r="AB4895" s="6"/>
      <c r="AC4895" s="6"/>
      <c r="AD4895" s="6"/>
      <c r="AE4895" s="6"/>
      <c r="AF4895" s="6"/>
      <c r="AG4895" s="6"/>
      <c r="AH4895" s="6"/>
      <c r="AI4895" s="6"/>
      <c r="AJ4895" s="6"/>
      <c r="AK4895" s="6"/>
      <c r="AL4895" s="6"/>
      <c r="AM4895" s="6"/>
      <c r="AN4895" s="6"/>
      <c r="AO4895" s="6"/>
      <c r="AP4895" s="6"/>
      <c r="AQ4895" s="21"/>
      <c r="AR4895" s="21"/>
      <c r="AS4895" s="21"/>
      <c r="AT4895" s="6"/>
      <c r="AU4895" s="6"/>
      <c r="AV4895" s="6"/>
      <c r="AW4895" s="6"/>
    </row>
    <row r="4896" spans="1:49" x14ac:dyDescent="0.35">
      <c r="A4896" s="20"/>
      <c r="B4896" s="20"/>
      <c r="C4896" s="20"/>
      <c r="D4896" s="20"/>
      <c r="E4896" s="6"/>
      <c r="F4896" s="6"/>
      <c r="G4896" s="6"/>
      <c r="H4896" s="6"/>
      <c r="I4896" s="6"/>
      <c r="J4896" s="6"/>
      <c r="K4896" s="6"/>
      <c r="L4896" s="6"/>
      <c r="M4896" s="6"/>
      <c r="N4896" s="6"/>
      <c r="O4896" s="6"/>
      <c r="P4896" s="6"/>
      <c r="Q4896" s="6"/>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21"/>
      <c r="AR4896" s="21"/>
      <c r="AS4896" s="21"/>
      <c r="AT4896" s="6"/>
      <c r="AU4896" s="6"/>
      <c r="AV4896" s="6"/>
      <c r="AW4896" s="6"/>
    </row>
    <row r="4897" spans="1:49" x14ac:dyDescent="0.35">
      <c r="A4897" s="20"/>
      <c r="B4897" s="20"/>
      <c r="C4897" s="20"/>
      <c r="D4897" s="20"/>
      <c r="E4897" s="6"/>
      <c r="F4897" s="6"/>
      <c r="G4897" s="6"/>
      <c r="H4897" s="6"/>
      <c r="I4897" s="6"/>
      <c r="J4897" s="6"/>
      <c r="K4897" s="6"/>
      <c r="L4897" s="6"/>
      <c r="M4897" s="6"/>
      <c r="N4897" s="6"/>
      <c r="O4897" s="6"/>
      <c r="P4897" s="6"/>
      <c r="Q4897" s="6"/>
      <c r="R4897" s="6"/>
      <c r="S4897" s="6"/>
      <c r="T4897" s="6"/>
      <c r="U4897" s="6"/>
      <c r="V4897" s="6"/>
      <c r="W4897" s="6"/>
      <c r="X4897" s="6"/>
      <c r="Y4897" s="6"/>
      <c r="Z4897" s="6"/>
      <c r="AA4897" s="6"/>
      <c r="AB4897" s="6"/>
      <c r="AC4897" s="6"/>
      <c r="AD4897" s="6"/>
      <c r="AE4897" s="6"/>
      <c r="AF4897" s="6"/>
      <c r="AG4897" s="6"/>
      <c r="AH4897" s="6"/>
      <c r="AI4897" s="6"/>
      <c r="AJ4897" s="6"/>
      <c r="AK4897" s="6"/>
      <c r="AL4897" s="6"/>
      <c r="AM4897" s="6"/>
      <c r="AN4897" s="6"/>
      <c r="AO4897" s="6"/>
      <c r="AP4897" s="6"/>
      <c r="AQ4897" s="21"/>
      <c r="AR4897" s="21"/>
      <c r="AS4897" s="21"/>
      <c r="AT4897" s="6"/>
      <c r="AU4897" s="6"/>
      <c r="AV4897" s="6"/>
      <c r="AW4897" s="6"/>
    </row>
    <row r="4898" spans="1:49" x14ac:dyDescent="0.35">
      <c r="A4898" s="20"/>
      <c r="B4898" s="20"/>
      <c r="C4898" s="20"/>
      <c r="D4898" s="20"/>
      <c r="E4898" s="6"/>
      <c r="F4898" s="6"/>
      <c r="G4898" s="6"/>
      <c r="H4898" s="6"/>
      <c r="I4898" s="6"/>
      <c r="J4898" s="6"/>
      <c r="K4898" s="6"/>
      <c r="L4898" s="6"/>
      <c r="M4898" s="6"/>
      <c r="N4898" s="6"/>
      <c r="O4898" s="6"/>
      <c r="P4898" s="6"/>
      <c r="Q4898" s="6"/>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21"/>
      <c r="AR4898" s="21"/>
      <c r="AS4898" s="21"/>
      <c r="AT4898" s="6"/>
      <c r="AU4898" s="6"/>
      <c r="AV4898" s="6"/>
      <c r="AW4898" s="6"/>
    </row>
    <row r="4899" spans="1:49" x14ac:dyDescent="0.35">
      <c r="A4899" s="20"/>
      <c r="B4899" s="20"/>
      <c r="C4899" s="20"/>
      <c r="D4899" s="20"/>
      <c r="E4899" s="6"/>
      <c r="F4899" s="6"/>
      <c r="G4899" s="6"/>
      <c r="H4899" s="6"/>
      <c r="I4899" s="6"/>
      <c r="J4899" s="6"/>
      <c r="K4899" s="6"/>
      <c r="L4899" s="6"/>
      <c r="M4899" s="6"/>
      <c r="N4899" s="6"/>
      <c r="O4899" s="6"/>
      <c r="P4899" s="6"/>
      <c r="Q4899" s="6"/>
      <c r="R4899" s="6"/>
      <c r="S4899" s="6"/>
      <c r="T4899" s="6"/>
      <c r="U4899" s="6"/>
      <c r="V4899" s="6"/>
      <c r="W4899" s="6"/>
      <c r="X4899" s="6"/>
      <c r="Y4899" s="6"/>
      <c r="Z4899" s="6"/>
      <c r="AA4899" s="6"/>
      <c r="AB4899" s="6"/>
      <c r="AC4899" s="6"/>
      <c r="AD4899" s="6"/>
      <c r="AE4899" s="6"/>
      <c r="AF4899" s="6"/>
      <c r="AG4899" s="6"/>
      <c r="AH4899" s="6"/>
      <c r="AI4899" s="6"/>
      <c r="AJ4899" s="6"/>
      <c r="AK4899" s="6"/>
      <c r="AL4899" s="6"/>
      <c r="AM4899" s="6"/>
      <c r="AN4899" s="6"/>
      <c r="AO4899" s="6"/>
      <c r="AP4899" s="6"/>
      <c r="AQ4899" s="21"/>
      <c r="AR4899" s="21"/>
      <c r="AS4899" s="21"/>
      <c r="AT4899" s="6"/>
      <c r="AU4899" s="6"/>
      <c r="AV4899" s="6"/>
      <c r="AW4899" s="6"/>
    </row>
    <row r="4900" spans="1:49" x14ac:dyDescent="0.35">
      <c r="A4900" s="20"/>
      <c r="B4900" s="20"/>
      <c r="C4900" s="20"/>
      <c r="D4900" s="20"/>
      <c r="E4900" s="6"/>
      <c r="F4900" s="6"/>
      <c r="G4900" s="6"/>
      <c r="H4900" s="6"/>
      <c r="I4900" s="6"/>
      <c r="J4900" s="6"/>
      <c r="K4900" s="6"/>
      <c r="L4900" s="6"/>
      <c r="M4900" s="6"/>
      <c r="N4900" s="6"/>
      <c r="O4900" s="6"/>
      <c r="P4900" s="6"/>
      <c r="Q4900" s="6"/>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21"/>
      <c r="AR4900" s="21"/>
      <c r="AS4900" s="21"/>
      <c r="AT4900" s="6"/>
      <c r="AU4900" s="6"/>
      <c r="AV4900" s="6"/>
      <c r="AW4900" s="6"/>
    </row>
    <row r="4901" spans="1:49" x14ac:dyDescent="0.35">
      <c r="A4901" s="20"/>
      <c r="B4901" s="20"/>
      <c r="C4901" s="20"/>
      <c r="D4901" s="20"/>
      <c r="E4901" s="6"/>
      <c r="F4901" s="6"/>
      <c r="G4901" s="6"/>
      <c r="H4901" s="6"/>
      <c r="I4901" s="6"/>
      <c r="J4901" s="6"/>
      <c r="K4901" s="6"/>
      <c r="L4901" s="6"/>
      <c r="M4901" s="6"/>
      <c r="N4901" s="6"/>
      <c r="O4901" s="6"/>
      <c r="P4901" s="6"/>
      <c r="Q4901" s="6"/>
      <c r="R4901" s="6"/>
      <c r="S4901" s="6"/>
      <c r="T4901" s="6"/>
      <c r="U4901" s="6"/>
      <c r="V4901" s="6"/>
      <c r="W4901" s="6"/>
      <c r="X4901" s="6"/>
      <c r="Y4901" s="6"/>
      <c r="Z4901" s="6"/>
      <c r="AA4901" s="6"/>
      <c r="AB4901" s="6"/>
      <c r="AC4901" s="6"/>
      <c r="AD4901" s="6"/>
      <c r="AE4901" s="6"/>
      <c r="AF4901" s="6"/>
      <c r="AG4901" s="6"/>
      <c r="AH4901" s="6"/>
      <c r="AI4901" s="6"/>
      <c r="AJ4901" s="6"/>
      <c r="AK4901" s="6"/>
      <c r="AL4901" s="6"/>
      <c r="AM4901" s="6"/>
      <c r="AN4901" s="6"/>
      <c r="AO4901" s="6"/>
      <c r="AP4901" s="6"/>
      <c r="AQ4901" s="21"/>
      <c r="AR4901" s="21"/>
      <c r="AS4901" s="21"/>
      <c r="AT4901" s="6"/>
      <c r="AU4901" s="6"/>
      <c r="AV4901" s="6"/>
      <c r="AW4901" s="6"/>
    </row>
    <row r="4902" spans="1:49" x14ac:dyDescent="0.35">
      <c r="A4902" s="20"/>
      <c r="B4902" s="20"/>
      <c r="C4902" s="20"/>
      <c r="D4902" s="20"/>
      <c r="E4902" s="6"/>
      <c r="F4902" s="6"/>
      <c r="G4902" s="6"/>
      <c r="H4902" s="6"/>
      <c r="I4902" s="6"/>
      <c r="J4902" s="6"/>
      <c r="K4902" s="6"/>
      <c r="L4902" s="6"/>
      <c r="M4902" s="6"/>
      <c r="N4902" s="6"/>
      <c r="O4902" s="6"/>
      <c r="P4902" s="6"/>
      <c r="Q4902" s="6"/>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21"/>
      <c r="AR4902" s="21"/>
      <c r="AS4902" s="21"/>
      <c r="AT4902" s="6"/>
      <c r="AU4902" s="6"/>
      <c r="AV4902" s="6"/>
      <c r="AW4902" s="6"/>
    </row>
    <row r="4903" spans="1:49" x14ac:dyDescent="0.35">
      <c r="A4903" s="20"/>
      <c r="B4903" s="20"/>
      <c r="C4903" s="20"/>
      <c r="D4903" s="20"/>
      <c r="E4903" s="6"/>
      <c r="F4903" s="6"/>
      <c r="G4903" s="6"/>
      <c r="H4903" s="6"/>
      <c r="I4903" s="6"/>
      <c r="J4903" s="6"/>
      <c r="K4903" s="6"/>
      <c r="L4903" s="6"/>
      <c r="M4903" s="6"/>
      <c r="N4903" s="6"/>
      <c r="O4903" s="6"/>
      <c r="P4903" s="6"/>
      <c r="Q4903" s="6"/>
      <c r="R4903" s="6"/>
      <c r="S4903" s="6"/>
      <c r="T4903" s="6"/>
      <c r="U4903" s="6"/>
      <c r="V4903" s="6"/>
      <c r="W4903" s="6"/>
      <c r="X4903" s="6"/>
      <c r="Y4903" s="6"/>
      <c r="Z4903" s="6"/>
      <c r="AA4903" s="6"/>
      <c r="AB4903" s="6"/>
      <c r="AC4903" s="6"/>
      <c r="AD4903" s="6"/>
      <c r="AE4903" s="6"/>
      <c r="AF4903" s="6"/>
      <c r="AG4903" s="6"/>
      <c r="AH4903" s="6"/>
      <c r="AI4903" s="6"/>
      <c r="AJ4903" s="6"/>
      <c r="AK4903" s="6"/>
      <c r="AL4903" s="6"/>
      <c r="AM4903" s="6"/>
      <c r="AN4903" s="6"/>
      <c r="AO4903" s="6"/>
      <c r="AP4903" s="6"/>
      <c r="AQ4903" s="21"/>
      <c r="AR4903" s="21"/>
      <c r="AS4903" s="21"/>
      <c r="AT4903" s="6"/>
      <c r="AU4903" s="6"/>
      <c r="AV4903" s="6"/>
      <c r="AW4903" s="6"/>
    </row>
    <row r="4904" spans="1:49" x14ac:dyDescent="0.35">
      <c r="A4904" s="20"/>
      <c r="B4904" s="20"/>
      <c r="C4904" s="20"/>
      <c r="D4904" s="20"/>
      <c r="E4904" s="6"/>
      <c r="F4904" s="6"/>
      <c r="G4904" s="6"/>
      <c r="H4904" s="6"/>
      <c r="I4904" s="6"/>
      <c r="J4904" s="6"/>
      <c r="K4904" s="6"/>
      <c r="L4904" s="6"/>
      <c r="M4904" s="6"/>
      <c r="N4904" s="6"/>
      <c r="O4904" s="6"/>
      <c r="P4904" s="6"/>
      <c r="Q4904" s="6"/>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21"/>
      <c r="AR4904" s="21"/>
      <c r="AS4904" s="21"/>
      <c r="AT4904" s="6"/>
      <c r="AU4904" s="6"/>
      <c r="AV4904" s="6"/>
      <c r="AW4904" s="6"/>
    </row>
    <row r="4905" spans="1:49" x14ac:dyDescent="0.35">
      <c r="A4905" s="20"/>
      <c r="B4905" s="20"/>
      <c r="C4905" s="20"/>
      <c r="D4905" s="20"/>
      <c r="E4905" s="6"/>
      <c r="F4905" s="6"/>
      <c r="G4905" s="6"/>
      <c r="H4905" s="6"/>
      <c r="I4905" s="6"/>
      <c r="J4905" s="6"/>
      <c r="K4905" s="6"/>
      <c r="L4905" s="6"/>
      <c r="M4905" s="6"/>
      <c r="N4905" s="6"/>
      <c r="O4905" s="6"/>
      <c r="P4905" s="6"/>
      <c r="Q4905" s="6"/>
      <c r="R4905" s="6"/>
      <c r="S4905" s="6"/>
      <c r="T4905" s="6"/>
      <c r="U4905" s="6"/>
      <c r="V4905" s="6"/>
      <c r="W4905" s="6"/>
      <c r="X4905" s="6"/>
      <c r="Y4905" s="6"/>
      <c r="Z4905" s="6"/>
      <c r="AA4905" s="6"/>
      <c r="AB4905" s="6"/>
      <c r="AC4905" s="6"/>
      <c r="AD4905" s="6"/>
      <c r="AE4905" s="6"/>
      <c r="AF4905" s="6"/>
      <c r="AG4905" s="6"/>
      <c r="AH4905" s="6"/>
      <c r="AI4905" s="6"/>
      <c r="AJ4905" s="6"/>
      <c r="AK4905" s="6"/>
      <c r="AL4905" s="6"/>
      <c r="AM4905" s="6"/>
      <c r="AN4905" s="6"/>
      <c r="AO4905" s="6"/>
      <c r="AP4905" s="6"/>
      <c r="AQ4905" s="21"/>
      <c r="AR4905" s="21"/>
      <c r="AS4905" s="21"/>
      <c r="AT4905" s="6"/>
      <c r="AU4905" s="6"/>
      <c r="AV4905" s="6"/>
      <c r="AW4905" s="6"/>
    </row>
    <row r="4906" spans="1:49" x14ac:dyDescent="0.35">
      <c r="A4906" s="20"/>
      <c r="B4906" s="20"/>
      <c r="C4906" s="20"/>
      <c r="D4906" s="20"/>
      <c r="E4906" s="6"/>
      <c r="F4906" s="6"/>
      <c r="G4906" s="6"/>
      <c r="H4906" s="6"/>
      <c r="I4906" s="6"/>
      <c r="J4906" s="6"/>
      <c r="K4906" s="6"/>
      <c r="L4906" s="6"/>
      <c r="M4906" s="6"/>
      <c r="N4906" s="6"/>
      <c r="O4906" s="6"/>
      <c r="P4906" s="6"/>
      <c r="Q4906" s="6"/>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21"/>
      <c r="AR4906" s="21"/>
      <c r="AS4906" s="21"/>
      <c r="AT4906" s="6"/>
      <c r="AU4906" s="6"/>
      <c r="AV4906" s="6"/>
      <c r="AW4906" s="6"/>
    </row>
    <row r="4907" spans="1:49" x14ac:dyDescent="0.35">
      <c r="A4907" s="20"/>
      <c r="B4907" s="20"/>
      <c r="C4907" s="20"/>
      <c r="D4907" s="20"/>
      <c r="E4907" s="6"/>
      <c r="F4907" s="6"/>
      <c r="G4907" s="6"/>
      <c r="H4907" s="6"/>
      <c r="I4907" s="6"/>
      <c r="J4907" s="6"/>
      <c r="K4907" s="6"/>
      <c r="L4907" s="6"/>
      <c r="M4907" s="6"/>
      <c r="N4907" s="6"/>
      <c r="O4907" s="6"/>
      <c r="P4907" s="6"/>
      <c r="Q4907" s="6"/>
      <c r="R4907" s="6"/>
      <c r="S4907" s="6"/>
      <c r="T4907" s="6"/>
      <c r="U4907" s="6"/>
      <c r="V4907" s="6"/>
      <c r="W4907" s="6"/>
      <c r="X4907" s="6"/>
      <c r="Y4907" s="6"/>
      <c r="Z4907" s="6"/>
      <c r="AA4907" s="6"/>
      <c r="AB4907" s="6"/>
      <c r="AC4907" s="6"/>
      <c r="AD4907" s="6"/>
      <c r="AE4907" s="6"/>
      <c r="AF4907" s="6"/>
      <c r="AG4907" s="6"/>
      <c r="AH4907" s="6"/>
      <c r="AI4907" s="6"/>
      <c r="AJ4907" s="6"/>
      <c r="AK4907" s="6"/>
      <c r="AL4907" s="6"/>
      <c r="AM4907" s="6"/>
      <c r="AN4907" s="6"/>
      <c r="AO4907" s="6"/>
      <c r="AP4907" s="6"/>
      <c r="AQ4907" s="21"/>
      <c r="AR4907" s="21"/>
      <c r="AS4907" s="21"/>
      <c r="AT4907" s="6"/>
      <c r="AU4907" s="6"/>
      <c r="AV4907" s="6"/>
      <c r="AW4907" s="6"/>
    </row>
    <row r="4908" spans="1:49" x14ac:dyDescent="0.35">
      <c r="A4908" s="20"/>
      <c r="B4908" s="20"/>
      <c r="C4908" s="20"/>
      <c r="D4908" s="20"/>
      <c r="E4908" s="6"/>
      <c r="F4908" s="6"/>
      <c r="G4908" s="6"/>
      <c r="H4908" s="6"/>
      <c r="I4908" s="6"/>
      <c r="J4908" s="6"/>
      <c r="K4908" s="6"/>
      <c r="L4908" s="6"/>
      <c r="M4908" s="6"/>
      <c r="N4908" s="6"/>
      <c r="O4908" s="6"/>
      <c r="P4908" s="6"/>
      <c r="Q4908" s="6"/>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21"/>
      <c r="AR4908" s="21"/>
      <c r="AS4908" s="21"/>
      <c r="AT4908" s="6"/>
      <c r="AU4908" s="6"/>
      <c r="AV4908" s="6"/>
      <c r="AW4908" s="6"/>
    </row>
    <row r="4909" spans="1:49" x14ac:dyDescent="0.35">
      <c r="A4909" s="20"/>
      <c r="B4909" s="20"/>
      <c r="C4909" s="20"/>
      <c r="D4909" s="20"/>
      <c r="E4909" s="6"/>
      <c r="F4909" s="6"/>
      <c r="G4909" s="6"/>
      <c r="H4909" s="6"/>
      <c r="I4909" s="6"/>
      <c r="J4909" s="6"/>
      <c r="K4909" s="6"/>
      <c r="L4909" s="6"/>
      <c r="M4909" s="6"/>
      <c r="N4909" s="6"/>
      <c r="O4909" s="6"/>
      <c r="P4909" s="6"/>
      <c r="Q4909" s="6"/>
      <c r="R4909" s="6"/>
      <c r="S4909" s="6"/>
      <c r="T4909" s="6"/>
      <c r="U4909" s="6"/>
      <c r="V4909" s="6"/>
      <c r="W4909" s="6"/>
      <c r="X4909" s="6"/>
      <c r="Y4909" s="6"/>
      <c r="Z4909" s="6"/>
      <c r="AA4909" s="6"/>
      <c r="AB4909" s="6"/>
      <c r="AC4909" s="6"/>
      <c r="AD4909" s="6"/>
      <c r="AE4909" s="6"/>
      <c r="AF4909" s="6"/>
      <c r="AG4909" s="6"/>
      <c r="AH4909" s="6"/>
      <c r="AI4909" s="6"/>
      <c r="AJ4909" s="6"/>
      <c r="AK4909" s="6"/>
      <c r="AL4909" s="6"/>
      <c r="AM4909" s="6"/>
      <c r="AN4909" s="6"/>
      <c r="AO4909" s="6"/>
      <c r="AP4909" s="6"/>
      <c r="AQ4909" s="21"/>
      <c r="AR4909" s="21"/>
      <c r="AS4909" s="21"/>
      <c r="AT4909" s="6"/>
      <c r="AU4909" s="6"/>
      <c r="AV4909" s="6"/>
      <c r="AW4909" s="6"/>
    </row>
    <row r="4910" spans="1:49" x14ac:dyDescent="0.35">
      <c r="A4910" s="20"/>
      <c r="B4910" s="20"/>
      <c r="C4910" s="20"/>
      <c r="D4910" s="20"/>
      <c r="E4910" s="6"/>
      <c r="F4910" s="6"/>
      <c r="G4910" s="6"/>
      <c r="H4910" s="6"/>
      <c r="I4910" s="6"/>
      <c r="J4910" s="6"/>
      <c r="K4910" s="6"/>
      <c r="L4910" s="6"/>
      <c r="M4910" s="6"/>
      <c r="N4910" s="6"/>
      <c r="O4910" s="6"/>
      <c r="P4910" s="6"/>
      <c r="Q4910" s="6"/>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21"/>
      <c r="AR4910" s="21"/>
      <c r="AS4910" s="21"/>
      <c r="AT4910" s="6"/>
      <c r="AU4910" s="6"/>
      <c r="AV4910" s="6"/>
      <c r="AW4910" s="6"/>
    </row>
    <row r="4911" spans="1:49" x14ac:dyDescent="0.35">
      <c r="A4911" s="20"/>
      <c r="B4911" s="20"/>
      <c r="C4911" s="20"/>
      <c r="D4911" s="20"/>
      <c r="E4911" s="6"/>
      <c r="F4911" s="6"/>
      <c r="G4911" s="6"/>
      <c r="H4911" s="6"/>
      <c r="I4911" s="6"/>
      <c r="J4911" s="6"/>
      <c r="K4911" s="6"/>
      <c r="L4911" s="6"/>
      <c r="M4911" s="6"/>
      <c r="N4911" s="6"/>
      <c r="O4911" s="6"/>
      <c r="P4911" s="6"/>
      <c r="Q4911" s="6"/>
      <c r="R4911" s="6"/>
      <c r="S4911" s="6"/>
      <c r="T4911" s="6"/>
      <c r="U4911" s="6"/>
      <c r="V4911" s="6"/>
      <c r="W4911" s="6"/>
      <c r="X4911" s="6"/>
      <c r="Y4911" s="6"/>
      <c r="Z4911" s="6"/>
      <c r="AA4911" s="6"/>
      <c r="AB4911" s="6"/>
      <c r="AC4911" s="6"/>
      <c r="AD4911" s="6"/>
      <c r="AE4911" s="6"/>
      <c r="AF4911" s="6"/>
      <c r="AG4911" s="6"/>
      <c r="AH4911" s="6"/>
      <c r="AI4911" s="6"/>
      <c r="AJ4911" s="6"/>
      <c r="AK4911" s="6"/>
      <c r="AL4911" s="6"/>
      <c r="AM4911" s="6"/>
      <c r="AN4911" s="6"/>
      <c r="AO4911" s="6"/>
      <c r="AP4911" s="6"/>
      <c r="AQ4911" s="21"/>
      <c r="AR4911" s="21"/>
      <c r="AS4911" s="21"/>
      <c r="AT4911" s="6"/>
      <c r="AU4911" s="6"/>
      <c r="AV4911" s="6"/>
      <c r="AW4911" s="6"/>
    </row>
    <row r="4912" spans="1:49" x14ac:dyDescent="0.35">
      <c r="A4912" s="20"/>
      <c r="B4912" s="20"/>
      <c r="C4912" s="20"/>
      <c r="D4912" s="20"/>
      <c r="E4912" s="6"/>
      <c r="F4912" s="6"/>
      <c r="G4912" s="6"/>
      <c r="H4912" s="6"/>
      <c r="I4912" s="6"/>
      <c r="J4912" s="6"/>
      <c r="K4912" s="6"/>
      <c r="L4912" s="6"/>
      <c r="M4912" s="6"/>
      <c r="N4912" s="6"/>
      <c r="O4912" s="6"/>
      <c r="P4912" s="6"/>
      <c r="Q4912" s="6"/>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21"/>
      <c r="AR4912" s="21"/>
      <c r="AS4912" s="21"/>
      <c r="AT4912" s="6"/>
      <c r="AU4912" s="6"/>
      <c r="AV4912" s="6"/>
      <c r="AW4912" s="6"/>
    </row>
    <row r="4913" spans="1:49" x14ac:dyDescent="0.35">
      <c r="A4913" s="20"/>
      <c r="B4913" s="20"/>
      <c r="C4913" s="20"/>
      <c r="D4913" s="20"/>
      <c r="E4913" s="6"/>
      <c r="F4913" s="6"/>
      <c r="G4913" s="6"/>
      <c r="H4913" s="6"/>
      <c r="I4913" s="6"/>
      <c r="J4913" s="6"/>
      <c r="K4913" s="6"/>
      <c r="L4913" s="6"/>
      <c r="M4913" s="6"/>
      <c r="N4913" s="6"/>
      <c r="O4913" s="6"/>
      <c r="P4913" s="6"/>
      <c r="Q4913" s="6"/>
      <c r="R4913" s="6"/>
      <c r="S4913" s="6"/>
      <c r="T4913" s="6"/>
      <c r="U4913" s="6"/>
      <c r="V4913" s="6"/>
      <c r="W4913" s="6"/>
      <c r="X4913" s="6"/>
      <c r="Y4913" s="6"/>
      <c r="Z4913" s="6"/>
      <c r="AA4913" s="6"/>
      <c r="AB4913" s="6"/>
      <c r="AC4913" s="6"/>
      <c r="AD4913" s="6"/>
      <c r="AE4913" s="6"/>
      <c r="AF4913" s="6"/>
      <c r="AG4913" s="6"/>
      <c r="AH4913" s="6"/>
      <c r="AI4913" s="6"/>
      <c r="AJ4913" s="6"/>
      <c r="AK4913" s="6"/>
      <c r="AL4913" s="6"/>
      <c r="AM4913" s="6"/>
      <c r="AN4913" s="6"/>
      <c r="AO4913" s="6"/>
      <c r="AP4913" s="6"/>
      <c r="AQ4913" s="21"/>
      <c r="AR4913" s="21"/>
      <c r="AS4913" s="21"/>
      <c r="AT4913" s="6"/>
      <c r="AU4913" s="6"/>
      <c r="AV4913" s="6"/>
      <c r="AW4913" s="6"/>
    </row>
    <row r="4914" spans="1:49" x14ac:dyDescent="0.35">
      <c r="A4914" s="20"/>
      <c r="B4914" s="20"/>
      <c r="C4914" s="20"/>
      <c r="D4914" s="20"/>
      <c r="E4914" s="6"/>
      <c r="F4914" s="6"/>
      <c r="G4914" s="6"/>
      <c r="H4914" s="6"/>
      <c r="I4914" s="6"/>
      <c r="J4914" s="6"/>
      <c r="K4914" s="6"/>
      <c r="L4914" s="6"/>
      <c r="M4914" s="6"/>
      <c r="N4914" s="6"/>
      <c r="O4914" s="6"/>
      <c r="P4914" s="6"/>
      <c r="Q4914" s="6"/>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21"/>
      <c r="AR4914" s="21"/>
      <c r="AS4914" s="21"/>
      <c r="AT4914" s="6"/>
      <c r="AU4914" s="6"/>
      <c r="AV4914" s="6"/>
      <c r="AW4914" s="6"/>
    </row>
    <row r="4915" spans="1:49" x14ac:dyDescent="0.35">
      <c r="A4915" s="20"/>
      <c r="B4915" s="20"/>
      <c r="C4915" s="20"/>
      <c r="D4915" s="20"/>
      <c r="E4915" s="6"/>
      <c r="F4915" s="6"/>
      <c r="G4915" s="6"/>
      <c r="H4915" s="6"/>
      <c r="I4915" s="6"/>
      <c r="J4915" s="6"/>
      <c r="K4915" s="6"/>
      <c r="L4915" s="6"/>
      <c r="M4915" s="6"/>
      <c r="N4915" s="6"/>
      <c r="O4915" s="6"/>
      <c r="P4915" s="6"/>
      <c r="Q4915" s="6"/>
      <c r="R4915" s="6"/>
      <c r="S4915" s="6"/>
      <c r="T4915" s="6"/>
      <c r="U4915" s="6"/>
      <c r="V4915" s="6"/>
      <c r="W4915" s="6"/>
      <c r="X4915" s="6"/>
      <c r="Y4915" s="6"/>
      <c r="Z4915" s="6"/>
      <c r="AA4915" s="6"/>
      <c r="AB4915" s="6"/>
      <c r="AC4915" s="6"/>
      <c r="AD4915" s="6"/>
      <c r="AE4915" s="6"/>
      <c r="AF4915" s="6"/>
      <c r="AG4915" s="6"/>
      <c r="AH4915" s="6"/>
      <c r="AI4915" s="6"/>
      <c r="AJ4915" s="6"/>
      <c r="AK4915" s="6"/>
      <c r="AL4915" s="6"/>
      <c r="AM4915" s="6"/>
      <c r="AN4915" s="6"/>
      <c r="AO4915" s="6"/>
      <c r="AP4915" s="6"/>
      <c r="AQ4915" s="21"/>
      <c r="AR4915" s="21"/>
      <c r="AS4915" s="21"/>
      <c r="AT4915" s="6"/>
      <c r="AU4915" s="6"/>
      <c r="AV4915" s="6"/>
      <c r="AW4915" s="6"/>
    </row>
    <row r="4916" spans="1:49" x14ac:dyDescent="0.35">
      <c r="A4916" s="20"/>
      <c r="B4916" s="20"/>
      <c r="C4916" s="20"/>
      <c r="D4916" s="20"/>
      <c r="E4916" s="6"/>
      <c r="F4916" s="6"/>
      <c r="G4916" s="6"/>
      <c r="H4916" s="6"/>
      <c r="I4916" s="6"/>
      <c r="J4916" s="6"/>
      <c r="K4916" s="6"/>
      <c r="L4916" s="6"/>
      <c r="M4916" s="6"/>
      <c r="N4916" s="6"/>
      <c r="O4916" s="6"/>
      <c r="P4916" s="6"/>
      <c r="Q4916" s="6"/>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21"/>
      <c r="AR4916" s="21"/>
      <c r="AS4916" s="21"/>
      <c r="AT4916" s="6"/>
      <c r="AU4916" s="6"/>
      <c r="AV4916" s="6"/>
      <c r="AW4916" s="6"/>
    </row>
    <row r="4917" spans="1:49" x14ac:dyDescent="0.35">
      <c r="A4917" s="20"/>
      <c r="B4917" s="20"/>
      <c r="C4917" s="20"/>
      <c r="D4917" s="20"/>
      <c r="E4917" s="6"/>
      <c r="F4917" s="6"/>
      <c r="G4917" s="6"/>
      <c r="H4917" s="6"/>
      <c r="I4917" s="6"/>
      <c r="J4917" s="6"/>
      <c r="K4917" s="6"/>
      <c r="L4917" s="6"/>
      <c r="M4917" s="6"/>
      <c r="N4917" s="6"/>
      <c r="O4917" s="6"/>
      <c r="P4917" s="6"/>
      <c r="Q4917" s="6"/>
      <c r="R4917" s="6"/>
      <c r="S4917" s="6"/>
      <c r="T4917" s="6"/>
      <c r="U4917" s="6"/>
      <c r="V4917" s="6"/>
      <c r="W4917" s="6"/>
      <c r="X4917" s="6"/>
      <c r="Y4917" s="6"/>
      <c r="Z4917" s="6"/>
      <c r="AA4917" s="6"/>
      <c r="AB4917" s="6"/>
      <c r="AC4917" s="6"/>
      <c r="AD4917" s="6"/>
      <c r="AE4917" s="6"/>
      <c r="AF4917" s="6"/>
      <c r="AG4917" s="6"/>
      <c r="AH4917" s="6"/>
      <c r="AI4917" s="6"/>
      <c r="AJ4917" s="6"/>
      <c r="AK4917" s="6"/>
      <c r="AL4917" s="6"/>
      <c r="AM4917" s="6"/>
      <c r="AN4917" s="6"/>
      <c r="AO4917" s="6"/>
      <c r="AP4917" s="6"/>
      <c r="AQ4917" s="21"/>
      <c r="AR4917" s="21"/>
      <c r="AS4917" s="21"/>
      <c r="AT4917" s="6"/>
      <c r="AU4917" s="6"/>
      <c r="AV4917" s="6"/>
      <c r="AW4917" s="6"/>
    </row>
    <row r="4918" spans="1:49" x14ac:dyDescent="0.35">
      <c r="A4918" s="20"/>
      <c r="B4918" s="20"/>
      <c r="C4918" s="20"/>
      <c r="D4918" s="20"/>
      <c r="E4918" s="6"/>
      <c r="F4918" s="6"/>
      <c r="G4918" s="6"/>
      <c r="H4918" s="6"/>
      <c r="I4918" s="6"/>
      <c r="J4918" s="6"/>
      <c r="K4918" s="6"/>
      <c r="L4918" s="6"/>
      <c r="M4918" s="6"/>
      <c r="N4918" s="6"/>
      <c r="O4918" s="6"/>
      <c r="P4918" s="6"/>
      <c r="Q4918" s="6"/>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21"/>
      <c r="AR4918" s="21"/>
      <c r="AS4918" s="21"/>
      <c r="AT4918" s="6"/>
      <c r="AU4918" s="6"/>
      <c r="AV4918" s="6"/>
      <c r="AW4918" s="6"/>
    </row>
    <row r="4919" spans="1:49" x14ac:dyDescent="0.35">
      <c r="A4919" s="20"/>
      <c r="B4919" s="20"/>
      <c r="C4919" s="20"/>
      <c r="D4919" s="20"/>
      <c r="E4919" s="6"/>
      <c r="F4919" s="6"/>
      <c r="G4919" s="6"/>
      <c r="H4919" s="6"/>
      <c r="I4919" s="6"/>
      <c r="J4919" s="6"/>
      <c r="K4919" s="6"/>
      <c r="L4919" s="6"/>
      <c r="M4919" s="6"/>
      <c r="N4919" s="6"/>
      <c r="O4919" s="6"/>
      <c r="P4919" s="6"/>
      <c r="Q4919" s="6"/>
      <c r="R4919" s="6"/>
      <c r="S4919" s="6"/>
      <c r="T4919" s="6"/>
      <c r="U4919" s="6"/>
      <c r="V4919" s="6"/>
      <c r="W4919" s="6"/>
      <c r="X4919" s="6"/>
      <c r="Y4919" s="6"/>
      <c r="Z4919" s="6"/>
      <c r="AA4919" s="6"/>
      <c r="AB4919" s="6"/>
      <c r="AC4919" s="6"/>
      <c r="AD4919" s="6"/>
      <c r="AE4919" s="6"/>
      <c r="AF4919" s="6"/>
      <c r="AG4919" s="6"/>
      <c r="AH4919" s="6"/>
      <c r="AI4919" s="6"/>
      <c r="AJ4919" s="6"/>
      <c r="AK4919" s="6"/>
      <c r="AL4919" s="6"/>
      <c r="AM4919" s="6"/>
      <c r="AN4919" s="6"/>
      <c r="AO4919" s="6"/>
      <c r="AP4919" s="6"/>
      <c r="AQ4919" s="21"/>
      <c r="AR4919" s="21"/>
      <c r="AS4919" s="21"/>
      <c r="AT4919" s="6"/>
      <c r="AU4919" s="6"/>
      <c r="AV4919" s="6"/>
      <c r="AW4919" s="6"/>
    </row>
    <row r="4920" spans="1:49" x14ac:dyDescent="0.35">
      <c r="A4920" s="20"/>
      <c r="B4920" s="20"/>
      <c r="C4920" s="20"/>
      <c r="D4920" s="20"/>
      <c r="E4920" s="6"/>
      <c r="F4920" s="6"/>
      <c r="G4920" s="6"/>
      <c r="H4920" s="6"/>
      <c r="I4920" s="6"/>
      <c r="J4920" s="6"/>
      <c r="K4920" s="6"/>
      <c r="L4920" s="6"/>
      <c r="M4920" s="6"/>
      <c r="N4920" s="6"/>
      <c r="O4920" s="6"/>
      <c r="P4920" s="6"/>
      <c r="Q4920" s="6"/>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21"/>
      <c r="AR4920" s="21"/>
      <c r="AS4920" s="21"/>
      <c r="AT4920" s="6"/>
      <c r="AU4920" s="6"/>
      <c r="AV4920" s="6"/>
      <c r="AW4920" s="6"/>
    </row>
    <row r="4921" spans="1:49" x14ac:dyDescent="0.35">
      <c r="A4921" s="20"/>
      <c r="B4921" s="20"/>
      <c r="C4921" s="20"/>
      <c r="D4921" s="20"/>
      <c r="E4921" s="6"/>
      <c r="F4921" s="6"/>
      <c r="G4921" s="6"/>
      <c r="H4921" s="6"/>
      <c r="I4921" s="6"/>
      <c r="J4921" s="6"/>
      <c r="K4921" s="6"/>
      <c r="L4921" s="6"/>
      <c r="M4921" s="6"/>
      <c r="N4921" s="6"/>
      <c r="O4921" s="6"/>
      <c r="P4921" s="6"/>
      <c r="Q4921" s="6"/>
      <c r="R4921" s="6"/>
      <c r="S4921" s="6"/>
      <c r="T4921" s="6"/>
      <c r="U4921" s="6"/>
      <c r="V4921" s="6"/>
      <c r="W4921" s="6"/>
      <c r="X4921" s="6"/>
      <c r="Y4921" s="6"/>
      <c r="Z4921" s="6"/>
      <c r="AA4921" s="6"/>
      <c r="AB4921" s="6"/>
      <c r="AC4921" s="6"/>
      <c r="AD4921" s="6"/>
      <c r="AE4921" s="6"/>
      <c r="AF4921" s="6"/>
      <c r="AG4921" s="6"/>
      <c r="AH4921" s="6"/>
      <c r="AI4921" s="6"/>
      <c r="AJ4921" s="6"/>
      <c r="AK4921" s="6"/>
      <c r="AL4921" s="6"/>
      <c r="AM4921" s="6"/>
      <c r="AN4921" s="6"/>
      <c r="AO4921" s="6"/>
      <c r="AP4921" s="6"/>
      <c r="AQ4921" s="21"/>
      <c r="AR4921" s="21"/>
      <c r="AS4921" s="21"/>
      <c r="AT4921" s="6"/>
      <c r="AU4921" s="6"/>
      <c r="AV4921" s="6"/>
      <c r="AW4921" s="6"/>
    </row>
    <row r="4922" spans="1:49" x14ac:dyDescent="0.35">
      <c r="A4922" s="20"/>
      <c r="B4922" s="20"/>
      <c r="C4922" s="20"/>
      <c r="D4922" s="20"/>
      <c r="E4922" s="6"/>
      <c r="F4922" s="6"/>
      <c r="G4922" s="6"/>
      <c r="H4922" s="6"/>
      <c r="I4922" s="6"/>
      <c r="J4922" s="6"/>
      <c r="K4922" s="6"/>
      <c r="L4922" s="6"/>
      <c r="M4922" s="6"/>
      <c r="N4922" s="6"/>
      <c r="O4922" s="6"/>
      <c r="P4922" s="6"/>
      <c r="Q4922" s="6"/>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21"/>
      <c r="AR4922" s="21"/>
      <c r="AS4922" s="21"/>
      <c r="AT4922" s="6"/>
      <c r="AU4922" s="6"/>
      <c r="AV4922" s="6"/>
      <c r="AW4922" s="6"/>
    </row>
    <row r="4923" spans="1:49" x14ac:dyDescent="0.35">
      <c r="A4923" s="20"/>
      <c r="B4923" s="20"/>
      <c r="C4923" s="20"/>
      <c r="D4923" s="20"/>
      <c r="E4923" s="6"/>
      <c r="F4923" s="6"/>
      <c r="G4923" s="6"/>
      <c r="H4923" s="6"/>
      <c r="I4923" s="6"/>
      <c r="J4923" s="6"/>
      <c r="K4923" s="6"/>
      <c r="L4923" s="6"/>
      <c r="M4923" s="6"/>
      <c r="N4923" s="6"/>
      <c r="O4923" s="6"/>
      <c r="P4923" s="6"/>
      <c r="Q4923" s="6"/>
      <c r="R4923" s="6"/>
      <c r="S4923" s="6"/>
      <c r="T4923" s="6"/>
      <c r="U4923" s="6"/>
      <c r="V4923" s="6"/>
      <c r="W4923" s="6"/>
      <c r="X4923" s="6"/>
      <c r="Y4923" s="6"/>
      <c r="Z4923" s="6"/>
      <c r="AA4923" s="6"/>
      <c r="AB4923" s="6"/>
      <c r="AC4923" s="6"/>
      <c r="AD4923" s="6"/>
      <c r="AE4923" s="6"/>
      <c r="AF4923" s="6"/>
      <c r="AG4923" s="6"/>
      <c r="AH4923" s="6"/>
      <c r="AI4923" s="6"/>
      <c r="AJ4923" s="6"/>
      <c r="AK4923" s="6"/>
      <c r="AL4923" s="6"/>
      <c r="AM4923" s="6"/>
      <c r="AN4923" s="6"/>
      <c r="AO4923" s="6"/>
      <c r="AP4923" s="6"/>
      <c r="AQ4923" s="21"/>
      <c r="AR4923" s="21"/>
      <c r="AS4923" s="21"/>
      <c r="AT4923" s="6"/>
      <c r="AU4923" s="6"/>
      <c r="AV4923" s="6"/>
      <c r="AW4923" s="6"/>
    </row>
    <row r="4924" spans="1:49" x14ac:dyDescent="0.35">
      <c r="A4924" s="20"/>
      <c r="B4924" s="20"/>
      <c r="C4924" s="20"/>
      <c r="D4924" s="20"/>
      <c r="E4924" s="6"/>
      <c r="F4924" s="6"/>
      <c r="G4924" s="6"/>
      <c r="H4924" s="6"/>
      <c r="I4924" s="6"/>
      <c r="J4924" s="6"/>
      <c r="K4924" s="6"/>
      <c r="L4924" s="6"/>
      <c r="M4924" s="6"/>
      <c r="N4924" s="6"/>
      <c r="O4924" s="6"/>
      <c r="P4924" s="6"/>
      <c r="Q4924" s="6"/>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21"/>
      <c r="AR4924" s="21"/>
      <c r="AS4924" s="21"/>
      <c r="AT4924" s="6"/>
      <c r="AU4924" s="6"/>
      <c r="AV4924" s="6"/>
      <c r="AW4924" s="6"/>
    </row>
    <row r="4925" spans="1:49" x14ac:dyDescent="0.35">
      <c r="A4925" s="20"/>
      <c r="B4925" s="20"/>
      <c r="C4925" s="20"/>
      <c r="D4925" s="20"/>
      <c r="E4925" s="6"/>
      <c r="F4925" s="6"/>
      <c r="G4925" s="6"/>
      <c r="H4925" s="6"/>
      <c r="I4925" s="6"/>
      <c r="J4925" s="6"/>
      <c r="K4925" s="6"/>
      <c r="L4925" s="6"/>
      <c r="M4925" s="6"/>
      <c r="N4925" s="6"/>
      <c r="O4925" s="6"/>
      <c r="P4925" s="6"/>
      <c r="Q4925" s="6"/>
      <c r="R4925" s="6"/>
      <c r="S4925" s="6"/>
      <c r="T4925" s="6"/>
      <c r="U4925" s="6"/>
      <c r="V4925" s="6"/>
      <c r="W4925" s="6"/>
      <c r="X4925" s="6"/>
      <c r="Y4925" s="6"/>
      <c r="Z4925" s="6"/>
      <c r="AA4925" s="6"/>
      <c r="AB4925" s="6"/>
      <c r="AC4925" s="6"/>
      <c r="AD4925" s="6"/>
      <c r="AE4925" s="6"/>
      <c r="AF4925" s="6"/>
      <c r="AG4925" s="6"/>
      <c r="AH4925" s="6"/>
      <c r="AI4925" s="6"/>
      <c r="AJ4925" s="6"/>
      <c r="AK4925" s="6"/>
      <c r="AL4925" s="6"/>
      <c r="AM4925" s="6"/>
      <c r="AN4925" s="6"/>
      <c r="AO4925" s="6"/>
      <c r="AP4925" s="6"/>
      <c r="AQ4925" s="21"/>
      <c r="AR4925" s="21"/>
      <c r="AS4925" s="21"/>
      <c r="AT4925" s="6"/>
      <c r="AU4925" s="6"/>
      <c r="AV4925" s="6"/>
      <c r="AW4925" s="6"/>
    </row>
    <row r="4926" spans="1:49" x14ac:dyDescent="0.35">
      <c r="A4926" s="20"/>
      <c r="B4926" s="20"/>
      <c r="C4926" s="20"/>
      <c r="D4926" s="20"/>
      <c r="E4926" s="6"/>
      <c r="F4926" s="6"/>
      <c r="G4926" s="6"/>
      <c r="H4926" s="6"/>
      <c r="I4926" s="6"/>
      <c r="J4926" s="6"/>
      <c r="K4926" s="6"/>
      <c r="L4926" s="6"/>
      <c r="M4926" s="6"/>
      <c r="N4926" s="6"/>
      <c r="O4926" s="6"/>
      <c r="P4926" s="6"/>
      <c r="Q4926" s="6"/>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21"/>
      <c r="AR4926" s="21"/>
      <c r="AS4926" s="21"/>
      <c r="AT4926" s="6"/>
      <c r="AU4926" s="6"/>
      <c r="AV4926" s="6"/>
      <c r="AW4926" s="6"/>
    </row>
    <row r="4927" spans="1:49" x14ac:dyDescent="0.35">
      <c r="A4927" s="20"/>
      <c r="B4927" s="20"/>
      <c r="C4927" s="20"/>
      <c r="D4927" s="20"/>
      <c r="E4927" s="6"/>
      <c r="F4927" s="6"/>
      <c r="G4927" s="6"/>
      <c r="H4927" s="6"/>
      <c r="I4927" s="6"/>
      <c r="J4927" s="6"/>
      <c r="K4927" s="6"/>
      <c r="L4927" s="6"/>
      <c r="M4927" s="6"/>
      <c r="N4927" s="6"/>
      <c r="O4927" s="6"/>
      <c r="P4927" s="6"/>
      <c r="Q4927" s="6"/>
      <c r="R4927" s="6"/>
      <c r="S4927" s="6"/>
      <c r="T4927" s="6"/>
      <c r="U4927" s="6"/>
      <c r="V4927" s="6"/>
      <c r="W4927" s="6"/>
      <c r="X4927" s="6"/>
      <c r="Y4927" s="6"/>
      <c r="Z4927" s="6"/>
      <c r="AA4927" s="6"/>
      <c r="AB4927" s="6"/>
      <c r="AC4927" s="6"/>
      <c r="AD4927" s="6"/>
      <c r="AE4927" s="6"/>
      <c r="AF4927" s="6"/>
      <c r="AG4927" s="6"/>
      <c r="AH4927" s="6"/>
      <c r="AI4927" s="6"/>
      <c r="AJ4927" s="6"/>
      <c r="AK4927" s="6"/>
      <c r="AL4927" s="6"/>
      <c r="AM4927" s="6"/>
      <c r="AN4927" s="6"/>
      <c r="AO4927" s="6"/>
      <c r="AP4927" s="6"/>
      <c r="AQ4927" s="21"/>
      <c r="AR4927" s="21"/>
      <c r="AS4927" s="21"/>
      <c r="AT4927" s="6"/>
      <c r="AU4927" s="6"/>
      <c r="AV4927" s="6"/>
      <c r="AW4927" s="6"/>
    </row>
    <row r="4928" spans="1:49" x14ac:dyDescent="0.35">
      <c r="A4928" s="20"/>
      <c r="B4928" s="20"/>
      <c r="C4928" s="20"/>
      <c r="D4928" s="20"/>
      <c r="E4928" s="6"/>
      <c r="F4928" s="6"/>
      <c r="G4928" s="6"/>
      <c r="H4928" s="6"/>
      <c r="I4928" s="6"/>
      <c r="J4928" s="6"/>
      <c r="K4928" s="6"/>
      <c r="L4928" s="6"/>
      <c r="M4928" s="6"/>
      <c r="N4928" s="6"/>
      <c r="O4928" s="6"/>
      <c r="P4928" s="6"/>
      <c r="Q4928" s="6"/>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21"/>
      <c r="AR4928" s="21"/>
      <c r="AS4928" s="21"/>
      <c r="AT4928" s="6"/>
      <c r="AU4928" s="6"/>
      <c r="AV4928" s="6"/>
      <c r="AW4928" s="6"/>
    </row>
    <row r="4929" spans="1:49" x14ac:dyDescent="0.35">
      <c r="A4929" s="20"/>
      <c r="B4929" s="20"/>
      <c r="C4929" s="20"/>
      <c r="D4929" s="20"/>
      <c r="E4929" s="6"/>
      <c r="F4929" s="6"/>
      <c r="G4929" s="6"/>
      <c r="H4929" s="6"/>
      <c r="I4929" s="6"/>
      <c r="J4929" s="6"/>
      <c r="K4929" s="6"/>
      <c r="L4929" s="6"/>
      <c r="M4929" s="6"/>
      <c r="N4929" s="6"/>
      <c r="O4929" s="6"/>
      <c r="P4929" s="6"/>
      <c r="Q4929" s="6"/>
      <c r="R4929" s="6"/>
      <c r="S4929" s="6"/>
      <c r="T4929" s="6"/>
      <c r="U4929" s="6"/>
      <c r="V4929" s="6"/>
      <c r="W4929" s="6"/>
      <c r="X4929" s="6"/>
      <c r="Y4929" s="6"/>
      <c r="Z4929" s="6"/>
      <c r="AA4929" s="6"/>
      <c r="AB4929" s="6"/>
      <c r="AC4929" s="6"/>
      <c r="AD4929" s="6"/>
      <c r="AE4929" s="6"/>
      <c r="AF4929" s="6"/>
      <c r="AG4929" s="6"/>
      <c r="AH4929" s="6"/>
      <c r="AI4929" s="6"/>
      <c r="AJ4929" s="6"/>
      <c r="AK4929" s="6"/>
      <c r="AL4929" s="6"/>
      <c r="AM4929" s="6"/>
      <c r="AN4929" s="6"/>
      <c r="AO4929" s="6"/>
      <c r="AP4929" s="6"/>
      <c r="AQ4929" s="21"/>
      <c r="AR4929" s="21"/>
      <c r="AS4929" s="21"/>
      <c r="AT4929" s="6"/>
      <c r="AU4929" s="6"/>
      <c r="AV4929" s="6"/>
      <c r="AW4929" s="6"/>
    </row>
    <row r="4930" spans="1:49" x14ac:dyDescent="0.35">
      <c r="A4930" s="20"/>
      <c r="B4930" s="20"/>
      <c r="C4930" s="20"/>
      <c r="D4930" s="20"/>
      <c r="E4930" s="6"/>
      <c r="F4930" s="6"/>
      <c r="G4930" s="6"/>
      <c r="H4930" s="6"/>
      <c r="I4930" s="6"/>
      <c r="J4930" s="6"/>
      <c r="K4930" s="6"/>
      <c r="L4930" s="6"/>
      <c r="M4930" s="6"/>
      <c r="N4930" s="6"/>
      <c r="O4930" s="6"/>
      <c r="P4930" s="6"/>
      <c r="Q4930" s="6"/>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21"/>
      <c r="AR4930" s="21"/>
      <c r="AS4930" s="21"/>
      <c r="AT4930" s="6"/>
      <c r="AU4930" s="6"/>
      <c r="AV4930" s="6"/>
      <c r="AW4930" s="6"/>
    </row>
    <row r="4931" spans="1:49" x14ac:dyDescent="0.35">
      <c r="A4931" s="20"/>
      <c r="B4931" s="20"/>
      <c r="C4931" s="20"/>
      <c r="D4931" s="20"/>
      <c r="E4931" s="6"/>
      <c r="F4931" s="6"/>
      <c r="G4931" s="6"/>
      <c r="H4931" s="6"/>
      <c r="I4931" s="6"/>
      <c r="J4931" s="6"/>
      <c r="K4931" s="6"/>
      <c r="L4931" s="6"/>
      <c r="M4931" s="6"/>
      <c r="N4931" s="6"/>
      <c r="O4931" s="6"/>
      <c r="P4931" s="6"/>
      <c r="Q4931" s="6"/>
      <c r="R4931" s="6"/>
      <c r="S4931" s="6"/>
      <c r="T4931" s="6"/>
      <c r="U4931" s="6"/>
      <c r="V4931" s="6"/>
      <c r="W4931" s="6"/>
      <c r="X4931" s="6"/>
      <c r="Y4931" s="6"/>
      <c r="Z4931" s="6"/>
      <c r="AA4931" s="6"/>
      <c r="AB4931" s="6"/>
      <c r="AC4931" s="6"/>
      <c r="AD4931" s="6"/>
      <c r="AE4931" s="6"/>
      <c r="AF4931" s="6"/>
      <c r="AG4931" s="6"/>
      <c r="AH4931" s="6"/>
      <c r="AI4931" s="6"/>
      <c r="AJ4931" s="6"/>
      <c r="AK4931" s="6"/>
      <c r="AL4931" s="6"/>
      <c r="AM4931" s="6"/>
      <c r="AN4931" s="6"/>
      <c r="AO4931" s="6"/>
      <c r="AP4931" s="6"/>
      <c r="AQ4931" s="21"/>
      <c r="AR4931" s="21"/>
      <c r="AS4931" s="21"/>
      <c r="AT4931" s="6"/>
      <c r="AU4931" s="6"/>
      <c r="AV4931" s="6"/>
      <c r="AW4931" s="6"/>
    </row>
    <row r="4932" spans="1:49" x14ac:dyDescent="0.35">
      <c r="A4932" s="20"/>
      <c r="B4932" s="20"/>
      <c r="C4932" s="20"/>
      <c r="D4932" s="20"/>
      <c r="E4932" s="6"/>
      <c r="F4932" s="6"/>
      <c r="G4932" s="6"/>
      <c r="H4932" s="6"/>
      <c r="I4932" s="6"/>
      <c r="J4932" s="6"/>
      <c r="K4932" s="6"/>
      <c r="L4932" s="6"/>
      <c r="M4932" s="6"/>
      <c r="N4932" s="6"/>
      <c r="O4932" s="6"/>
      <c r="P4932" s="6"/>
      <c r="Q4932" s="6"/>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21"/>
      <c r="AR4932" s="21"/>
      <c r="AS4932" s="21"/>
      <c r="AT4932" s="6"/>
      <c r="AU4932" s="6"/>
      <c r="AV4932" s="6"/>
      <c r="AW4932" s="6"/>
    </row>
    <row r="4933" spans="1:49" x14ac:dyDescent="0.35">
      <c r="A4933" s="20"/>
      <c r="B4933" s="20"/>
      <c r="C4933" s="20"/>
      <c r="D4933" s="20"/>
      <c r="E4933" s="6"/>
      <c r="F4933" s="6"/>
      <c r="G4933" s="6"/>
      <c r="H4933" s="6"/>
      <c r="I4933" s="6"/>
      <c r="J4933" s="6"/>
      <c r="K4933" s="6"/>
      <c r="L4933" s="6"/>
      <c r="M4933" s="6"/>
      <c r="N4933" s="6"/>
      <c r="O4933" s="6"/>
      <c r="P4933" s="6"/>
      <c r="Q4933" s="6"/>
      <c r="R4933" s="6"/>
      <c r="S4933" s="6"/>
      <c r="T4933" s="6"/>
      <c r="U4933" s="6"/>
      <c r="V4933" s="6"/>
      <c r="W4933" s="6"/>
      <c r="X4933" s="6"/>
      <c r="Y4933" s="6"/>
      <c r="Z4933" s="6"/>
      <c r="AA4933" s="6"/>
      <c r="AB4933" s="6"/>
      <c r="AC4933" s="6"/>
      <c r="AD4933" s="6"/>
      <c r="AE4933" s="6"/>
      <c r="AF4933" s="6"/>
      <c r="AG4933" s="6"/>
      <c r="AH4933" s="6"/>
      <c r="AI4933" s="6"/>
      <c r="AJ4933" s="6"/>
      <c r="AK4933" s="6"/>
      <c r="AL4933" s="6"/>
      <c r="AM4933" s="6"/>
      <c r="AN4933" s="6"/>
      <c r="AO4933" s="6"/>
      <c r="AP4933" s="6"/>
      <c r="AQ4933" s="21"/>
      <c r="AR4933" s="21"/>
      <c r="AS4933" s="21"/>
      <c r="AT4933" s="6"/>
      <c r="AU4933" s="6"/>
      <c r="AV4933" s="6"/>
      <c r="AW4933" s="6"/>
    </row>
    <row r="4934" spans="1:49" x14ac:dyDescent="0.35">
      <c r="A4934" s="20"/>
      <c r="B4934" s="20"/>
      <c r="C4934" s="20"/>
      <c r="D4934" s="20"/>
      <c r="E4934" s="6"/>
      <c r="F4934" s="6"/>
      <c r="G4934" s="6"/>
      <c r="H4934" s="6"/>
      <c r="I4934" s="6"/>
      <c r="J4934" s="6"/>
      <c r="K4934" s="6"/>
      <c r="L4934" s="6"/>
      <c r="M4934" s="6"/>
      <c r="N4934" s="6"/>
      <c r="O4934" s="6"/>
      <c r="P4934" s="6"/>
      <c r="Q4934" s="6"/>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21"/>
      <c r="AR4934" s="21"/>
      <c r="AS4934" s="21"/>
      <c r="AT4934" s="6"/>
      <c r="AU4934" s="6"/>
      <c r="AV4934" s="6"/>
      <c r="AW4934" s="6"/>
    </row>
    <row r="4935" spans="1:49" x14ac:dyDescent="0.35">
      <c r="A4935" s="20"/>
      <c r="B4935" s="20"/>
      <c r="C4935" s="20"/>
      <c r="D4935" s="20"/>
      <c r="E4935" s="6"/>
      <c r="F4935" s="6"/>
      <c r="G4935" s="6"/>
      <c r="H4935" s="6"/>
      <c r="I4935" s="6"/>
      <c r="J4935" s="6"/>
      <c r="K4935" s="6"/>
      <c r="L4935" s="6"/>
      <c r="M4935" s="6"/>
      <c r="N4935" s="6"/>
      <c r="O4935" s="6"/>
      <c r="P4935" s="6"/>
      <c r="Q4935" s="6"/>
      <c r="R4935" s="6"/>
      <c r="S4935" s="6"/>
      <c r="T4935" s="6"/>
      <c r="U4935" s="6"/>
      <c r="V4935" s="6"/>
      <c r="W4935" s="6"/>
      <c r="X4935" s="6"/>
      <c r="Y4935" s="6"/>
      <c r="Z4935" s="6"/>
      <c r="AA4935" s="6"/>
      <c r="AB4935" s="6"/>
      <c r="AC4935" s="6"/>
      <c r="AD4935" s="6"/>
      <c r="AE4935" s="6"/>
      <c r="AF4935" s="6"/>
      <c r="AG4935" s="6"/>
      <c r="AH4935" s="6"/>
      <c r="AI4935" s="6"/>
      <c r="AJ4935" s="6"/>
      <c r="AK4935" s="6"/>
      <c r="AL4935" s="6"/>
      <c r="AM4935" s="6"/>
      <c r="AN4935" s="6"/>
      <c r="AO4935" s="6"/>
      <c r="AP4935" s="6"/>
      <c r="AQ4935" s="21"/>
      <c r="AR4935" s="21"/>
      <c r="AS4935" s="21"/>
      <c r="AT4935" s="6"/>
      <c r="AU4935" s="6"/>
      <c r="AV4935" s="6"/>
      <c r="AW4935" s="6"/>
    </row>
    <row r="4936" spans="1:49" x14ac:dyDescent="0.35">
      <c r="A4936" s="20"/>
      <c r="B4936" s="20"/>
      <c r="C4936" s="20"/>
      <c r="D4936" s="20"/>
      <c r="E4936" s="6"/>
      <c r="F4936" s="6"/>
      <c r="G4936" s="6"/>
      <c r="H4936" s="6"/>
      <c r="I4936" s="6"/>
      <c r="J4936" s="6"/>
      <c r="K4936" s="6"/>
      <c r="L4936" s="6"/>
      <c r="M4936" s="6"/>
      <c r="N4936" s="6"/>
      <c r="O4936" s="6"/>
      <c r="P4936" s="6"/>
      <c r="Q4936" s="6"/>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21"/>
      <c r="AR4936" s="21"/>
      <c r="AS4936" s="21"/>
      <c r="AT4936" s="6"/>
      <c r="AU4936" s="6"/>
      <c r="AV4936" s="6"/>
      <c r="AW4936" s="6"/>
    </row>
    <row r="4937" spans="1:49" x14ac:dyDescent="0.35">
      <c r="A4937" s="20"/>
      <c r="B4937" s="20"/>
      <c r="C4937" s="20"/>
      <c r="D4937" s="20"/>
      <c r="E4937" s="6"/>
      <c r="F4937" s="6"/>
      <c r="G4937" s="6"/>
      <c r="H4937" s="6"/>
      <c r="I4937" s="6"/>
      <c r="J4937" s="6"/>
      <c r="K4937" s="6"/>
      <c r="L4937" s="6"/>
      <c r="M4937" s="6"/>
      <c r="N4937" s="6"/>
      <c r="O4937" s="6"/>
      <c r="P4937" s="6"/>
      <c r="Q4937" s="6"/>
      <c r="R4937" s="6"/>
      <c r="S4937" s="6"/>
      <c r="T4937" s="6"/>
      <c r="U4937" s="6"/>
      <c r="V4937" s="6"/>
      <c r="W4937" s="6"/>
      <c r="X4937" s="6"/>
      <c r="Y4937" s="6"/>
      <c r="Z4937" s="6"/>
      <c r="AA4937" s="6"/>
      <c r="AB4937" s="6"/>
      <c r="AC4937" s="6"/>
      <c r="AD4937" s="6"/>
      <c r="AE4937" s="6"/>
      <c r="AF4937" s="6"/>
      <c r="AG4937" s="6"/>
      <c r="AH4937" s="6"/>
      <c r="AI4937" s="6"/>
      <c r="AJ4937" s="6"/>
      <c r="AK4937" s="6"/>
      <c r="AL4937" s="6"/>
      <c r="AM4937" s="6"/>
      <c r="AN4937" s="6"/>
      <c r="AO4937" s="6"/>
      <c r="AP4937" s="6"/>
      <c r="AQ4937" s="21"/>
      <c r="AR4937" s="21"/>
      <c r="AS4937" s="21"/>
      <c r="AT4937" s="6"/>
      <c r="AU4937" s="6"/>
      <c r="AV4937" s="6"/>
      <c r="AW4937" s="6"/>
    </row>
    <row r="4938" spans="1:49" x14ac:dyDescent="0.35">
      <c r="A4938" s="20"/>
      <c r="B4938" s="20"/>
      <c r="C4938" s="20"/>
      <c r="D4938" s="20"/>
      <c r="E4938" s="6"/>
      <c r="F4938" s="6"/>
      <c r="G4938" s="6"/>
      <c r="H4938" s="6"/>
      <c r="I4938" s="6"/>
      <c r="J4938" s="6"/>
      <c r="K4938" s="6"/>
      <c r="L4938" s="6"/>
      <c r="M4938" s="6"/>
      <c r="N4938" s="6"/>
      <c r="O4938" s="6"/>
      <c r="P4938" s="6"/>
      <c r="Q4938" s="6"/>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21"/>
      <c r="AR4938" s="21"/>
      <c r="AS4938" s="21"/>
      <c r="AT4938" s="6"/>
      <c r="AU4938" s="6"/>
      <c r="AV4938" s="6"/>
      <c r="AW4938" s="6"/>
    </row>
    <row r="4939" spans="1:49" x14ac:dyDescent="0.35">
      <c r="A4939" s="20"/>
      <c r="B4939" s="20"/>
      <c r="C4939" s="20"/>
      <c r="D4939" s="20"/>
      <c r="E4939" s="6"/>
      <c r="F4939" s="6"/>
      <c r="G4939" s="6"/>
      <c r="H4939" s="6"/>
      <c r="I4939" s="6"/>
      <c r="J4939" s="6"/>
      <c r="K4939" s="6"/>
      <c r="L4939" s="6"/>
      <c r="M4939" s="6"/>
      <c r="N4939" s="6"/>
      <c r="O4939" s="6"/>
      <c r="P4939" s="6"/>
      <c r="Q4939" s="6"/>
      <c r="R4939" s="6"/>
      <c r="S4939" s="6"/>
      <c r="T4939" s="6"/>
      <c r="U4939" s="6"/>
      <c r="V4939" s="6"/>
      <c r="W4939" s="6"/>
      <c r="X4939" s="6"/>
      <c r="Y4939" s="6"/>
      <c r="Z4939" s="6"/>
      <c r="AA4939" s="6"/>
      <c r="AB4939" s="6"/>
      <c r="AC4939" s="6"/>
      <c r="AD4939" s="6"/>
      <c r="AE4939" s="6"/>
      <c r="AF4939" s="6"/>
      <c r="AG4939" s="6"/>
      <c r="AH4939" s="6"/>
      <c r="AI4939" s="6"/>
      <c r="AJ4939" s="6"/>
      <c r="AK4939" s="6"/>
      <c r="AL4939" s="6"/>
      <c r="AM4939" s="6"/>
      <c r="AN4939" s="6"/>
      <c r="AO4939" s="6"/>
      <c r="AP4939" s="6"/>
      <c r="AQ4939" s="21"/>
      <c r="AR4939" s="21"/>
      <c r="AS4939" s="21"/>
      <c r="AT4939" s="6"/>
      <c r="AU4939" s="6"/>
      <c r="AV4939" s="6"/>
      <c r="AW4939" s="6"/>
    </row>
    <row r="4940" spans="1:49" x14ac:dyDescent="0.35">
      <c r="A4940" s="20"/>
      <c r="B4940" s="20"/>
      <c r="C4940" s="20"/>
      <c r="D4940" s="20"/>
      <c r="E4940" s="6"/>
      <c r="F4940" s="6"/>
      <c r="G4940" s="6"/>
      <c r="H4940" s="6"/>
      <c r="I4940" s="6"/>
      <c r="J4940" s="6"/>
      <c r="K4940" s="6"/>
      <c r="L4940" s="6"/>
      <c r="M4940" s="6"/>
      <c r="N4940" s="6"/>
      <c r="O4940" s="6"/>
      <c r="P4940" s="6"/>
      <c r="Q4940" s="6"/>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21"/>
      <c r="AR4940" s="21"/>
      <c r="AS4940" s="21"/>
      <c r="AT4940" s="6"/>
      <c r="AU4940" s="6"/>
      <c r="AV4940" s="6"/>
      <c r="AW4940" s="6"/>
    </row>
    <row r="4941" spans="1:49" x14ac:dyDescent="0.35">
      <c r="A4941" s="20"/>
      <c r="B4941" s="20"/>
      <c r="C4941" s="20"/>
      <c r="D4941" s="20"/>
      <c r="E4941" s="6"/>
      <c r="F4941" s="6"/>
      <c r="G4941" s="6"/>
      <c r="H4941" s="6"/>
      <c r="I4941" s="6"/>
      <c r="J4941" s="6"/>
      <c r="K4941" s="6"/>
      <c r="L4941" s="6"/>
      <c r="M4941" s="6"/>
      <c r="N4941" s="6"/>
      <c r="O4941" s="6"/>
      <c r="P4941" s="6"/>
      <c r="Q4941" s="6"/>
      <c r="R4941" s="6"/>
      <c r="S4941" s="6"/>
      <c r="T4941" s="6"/>
      <c r="U4941" s="6"/>
      <c r="V4941" s="6"/>
      <c r="W4941" s="6"/>
      <c r="X4941" s="6"/>
      <c r="Y4941" s="6"/>
      <c r="Z4941" s="6"/>
      <c r="AA4941" s="6"/>
      <c r="AB4941" s="6"/>
      <c r="AC4941" s="6"/>
      <c r="AD4941" s="6"/>
      <c r="AE4941" s="6"/>
      <c r="AF4941" s="6"/>
      <c r="AG4941" s="6"/>
      <c r="AH4941" s="6"/>
      <c r="AI4941" s="6"/>
      <c r="AJ4941" s="6"/>
      <c r="AK4941" s="6"/>
      <c r="AL4941" s="6"/>
      <c r="AM4941" s="6"/>
      <c r="AN4941" s="6"/>
      <c r="AO4941" s="6"/>
      <c r="AP4941" s="6"/>
      <c r="AQ4941" s="21"/>
      <c r="AR4941" s="21"/>
      <c r="AS4941" s="21"/>
      <c r="AT4941" s="6"/>
      <c r="AU4941" s="6"/>
      <c r="AV4941" s="6"/>
      <c r="AW4941" s="6"/>
    </row>
    <row r="4942" spans="1:49" x14ac:dyDescent="0.35">
      <c r="A4942" s="20"/>
      <c r="B4942" s="20"/>
      <c r="C4942" s="20"/>
      <c r="D4942" s="20"/>
      <c r="E4942" s="6"/>
      <c r="F4942" s="6"/>
      <c r="G4942" s="6"/>
      <c r="H4942" s="6"/>
      <c r="I4942" s="6"/>
      <c r="J4942" s="6"/>
      <c r="K4942" s="6"/>
      <c r="L4942" s="6"/>
      <c r="M4942" s="6"/>
      <c r="N4942" s="6"/>
      <c r="O4942" s="6"/>
      <c r="P4942" s="6"/>
      <c r="Q4942" s="6"/>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21"/>
      <c r="AR4942" s="21"/>
      <c r="AS4942" s="21"/>
      <c r="AT4942" s="6"/>
      <c r="AU4942" s="6"/>
      <c r="AV4942" s="6"/>
      <c r="AW4942" s="6"/>
    </row>
    <row r="4943" spans="1:49" x14ac:dyDescent="0.35">
      <c r="A4943" s="20"/>
      <c r="B4943" s="20"/>
      <c r="C4943" s="20"/>
      <c r="D4943" s="20"/>
      <c r="E4943" s="6"/>
      <c r="F4943" s="6"/>
      <c r="G4943" s="6"/>
      <c r="H4943" s="6"/>
      <c r="I4943" s="6"/>
      <c r="J4943" s="6"/>
      <c r="K4943" s="6"/>
      <c r="L4943" s="6"/>
      <c r="M4943" s="6"/>
      <c r="N4943" s="6"/>
      <c r="O4943" s="6"/>
      <c r="P4943" s="6"/>
      <c r="Q4943" s="6"/>
      <c r="R4943" s="6"/>
      <c r="S4943" s="6"/>
      <c r="T4943" s="6"/>
      <c r="U4943" s="6"/>
      <c r="V4943" s="6"/>
      <c r="W4943" s="6"/>
      <c r="X4943" s="6"/>
      <c r="Y4943" s="6"/>
      <c r="Z4943" s="6"/>
      <c r="AA4943" s="6"/>
      <c r="AB4943" s="6"/>
      <c r="AC4943" s="6"/>
      <c r="AD4943" s="6"/>
      <c r="AE4943" s="6"/>
      <c r="AF4943" s="6"/>
      <c r="AG4943" s="6"/>
      <c r="AH4943" s="6"/>
      <c r="AI4943" s="6"/>
      <c r="AJ4943" s="6"/>
      <c r="AK4943" s="6"/>
      <c r="AL4943" s="6"/>
      <c r="AM4943" s="6"/>
      <c r="AN4943" s="6"/>
      <c r="AO4943" s="6"/>
      <c r="AP4943" s="6"/>
      <c r="AQ4943" s="21"/>
      <c r="AR4943" s="21"/>
      <c r="AS4943" s="21"/>
      <c r="AT4943" s="6"/>
      <c r="AU4943" s="6"/>
      <c r="AV4943" s="6"/>
      <c r="AW4943" s="6"/>
    </row>
    <row r="4944" spans="1:49" x14ac:dyDescent="0.35">
      <c r="A4944" s="20"/>
      <c r="B4944" s="20"/>
      <c r="C4944" s="20"/>
      <c r="D4944" s="20"/>
      <c r="E4944" s="6"/>
      <c r="F4944" s="6"/>
      <c r="G4944" s="6"/>
      <c r="H4944" s="6"/>
      <c r="I4944" s="6"/>
      <c r="J4944" s="6"/>
      <c r="K4944" s="6"/>
      <c r="L4944" s="6"/>
      <c r="M4944" s="6"/>
      <c r="N4944" s="6"/>
      <c r="O4944" s="6"/>
      <c r="P4944" s="6"/>
      <c r="Q4944" s="6"/>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21"/>
      <c r="AR4944" s="21"/>
      <c r="AS4944" s="21"/>
      <c r="AT4944" s="6"/>
      <c r="AU4944" s="6"/>
      <c r="AV4944" s="6"/>
      <c r="AW4944" s="6"/>
    </row>
    <row r="4945" spans="1:49" x14ac:dyDescent="0.35">
      <c r="A4945" s="20"/>
      <c r="B4945" s="20"/>
      <c r="C4945" s="20"/>
      <c r="D4945" s="20"/>
      <c r="E4945" s="6"/>
      <c r="F4945" s="6"/>
      <c r="G4945" s="6"/>
      <c r="H4945" s="6"/>
      <c r="I4945" s="6"/>
      <c r="J4945" s="6"/>
      <c r="K4945" s="6"/>
      <c r="L4945" s="6"/>
      <c r="M4945" s="6"/>
      <c r="N4945" s="6"/>
      <c r="O4945" s="6"/>
      <c r="P4945" s="6"/>
      <c r="Q4945" s="6"/>
      <c r="R4945" s="6"/>
      <c r="S4945" s="6"/>
      <c r="T4945" s="6"/>
      <c r="U4945" s="6"/>
      <c r="V4945" s="6"/>
      <c r="W4945" s="6"/>
      <c r="X4945" s="6"/>
      <c r="Y4945" s="6"/>
      <c r="Z4945" s="6"/>
      <c r="AA4945" s="6"/>
      <c r="AB4945" s="6"/>
      <c r="AC4945" s="6"/>
      <c r="AD4945" s="6"/>
      <c r="AE4945" s="6"/>
      <c r="AF4945" s="6"/>
      <c r="AG4945" s="6"/>
      <c r="AH4945" s="6"/>
      <c r="AI4945" s="6"/>
      <c r="AJ4945" s="6"/>
      <c r="AK4945" s="6"/>
      <c r="AL4945" s="6"/>
      <c r="AM4945" s="6"/>
      <c r="AN4945" s="6"/>
      <c r="AO4945" s="6"/>
      <c r="AP4945" s="6"/>
      <c r="AQ4945" s="21"/>
      <c r="AR4945" s="21"/>
      <c r="AS4945" s="21"/>
      <c r="AT4945" s="6"/>
      <c r="AU4945" s="6"/>
      <c r="AV4945" s="6"/>
      <c r="AW4945" s="6"/>
    </row>
    <row r="4946" spans="1:49" x14ac:dyDescent="0.35">
      <c r="A4946" s="20"/>
      <c r="B4946" s="20"/>
      <c r="C4946" s="20"/>
      <c r="D4946" s="20"/>
      <c r="E4946" s="6"/>
      <c r="F4946" s="6"/>
      <c r="G4946" s="6"/>
      <c r="H4946" s="6"/>
      <c r="I4946" s="6"/>
      <c r="J4946" s="6"/>
      <c r="K4946" s="6"/>
      <c r="L4946" s="6"/>
      <c r="M4946" s="6"/>
      <c r="N4946" s="6"/>
      <c r="O4946" s="6"/>
      <c r="P4946" s="6"/>
      <c r="Q4946" s="6"/>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21"/>
      <c r="AR4946" s="21"/>
      <c r="AS4946" s="21"/>
      <c r="AT4946" s="6"/>
      <c r="AU4946" s="6"/>
      <c r="AV4946" s="6"/>
      <c r="AW4946" s="6"/>
    </row>
    <row r="4947" spans="1:49" x14ac:dyDescent="0.35">
      <c r="A4947" s="20"/>
      <c r="B4947" s="20"/>
      <c r="C4947" s="20"/>
      <c r="D4947" s="20"/>
      <c r="E4947" s="6"/>
      <c r="F4947" s="6"/>
      <c r="G4947" s="6"/>
      <c r="H4947" s="6"/>
      <c r="I4947" s="6"/>
      <c r="J4947" s="6"/>
      <c r="K4947" s="6"/>
      <c r="L4947" s="6"/>
      <c r="M4947" s="6"/>
      <c r="N4947" s="6"/>
      <c r="O4947" s="6"/>
      <c r="P4947" s="6"/>
      <c r="Q4947" s="6"/>
      <c r="R4947" s="6"/>
      <c r="S4947" s="6"/>
      <c r="T4947" s="6"/>
      <c r="U4947" s="6"/>
      <c r="V4947" s="6"/>
      <c r="W4947" s="6"/>
      <c r="X4947" s="6"/>
      <c r="Y4947" s="6"/>
      <c r="Z4947" s="6"/>
      <c r="AA4947" s="6"/>
      <c r="AB4947" s="6"/>
      <c r="AC4947" s="6"/>
      <c r="AD4947" s="6"/>
      <c r="AE4947" s="6"/>
      <c r="AF4947" s="6"/>
      <c r="AG4947" s="6"/>
      <c r="AH4947" s="6"/>
      <c r="AI4947" s="6"/>
      <c r="AJ4947" s="6"/>
      <c r="AK4947" s="6"/>
      <c r="AL4947" s="6"/>
      <c r="AM4947" s="6"/>
      <c r="AN4947" s="6"/>
      <c r="AO4947" s="6"/>
      <c r="AP4947" s="6"/>
      <c r="AQ4947" s="21"/>
      <c r="AR4947" s="21"/>
      <c r="AS4947" s="21"/>
      <c r="AT4947" s="6"/>
      <c r="AU4947" s="6"/>
      <c r="AV4947" s="6"/>
      <c r="AW4947" s="6"/>
    </row>
    <row r="4948" spans="1:49" x14ac:dyDescent="0.35">
      <c r="A4948" s="20"/>
      <c r="B4948" s="20"/>
      <c r="C4948" s="20"/>
      <c r="D4948" s="20"/>
      <c r="E4948" s="6"/>
      <c r="F4948" s="6"/>
      <c r="G4948" s="6"/>
      <c r="H4948" s="6"/>
      <c r="I4948" s="6"/>
      <c r="J4948" s="6"/>
      <c r="K4948" s="6"/>
      <c r="L4948" s="6"/>
      <c r="M4948" s="6"/>
      <c r="N4948" s="6"/>
      <c r="O4948" s="6"/>
      <c r="P4948" s="6"/>
      <c r="Q4948" s="6"/>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21"/>
      <c r="AR4948" s="21"/>
      <c r="AS4948" s="21"/>
      <c r="AT4948" s="6"/>
      <c r="AU4948" s="6"/>
      <c r="AV4948" s="6"/>
      <c r="AW4948" s="6"/>
    </row>
    <row r="4949" spans="1:49" x14ac:dyDescent="0.35">
      <c r="A4949" s="20"/>
      <c r="B4949" s="20"/>
      <c r="C4949" s="20"/>
      <c r="D4949" s="20"/>
      <c r="E4949" s="6"/>
      <c r="F4949" s="6"/>
      <c r="G4949" s="6"/>
      <c r="H4949" s="6"/>
      <c r="I4949" s="6"/>
      <c r="J4949" s="6"/>
      <c r="K4949" s="6"/>
      <c r="L4949" s="6"/>
      <c r="M4949" s="6"/>
      <c r="N4949" s="6"/>
      <c r="O4949" s="6"/>
      <c r="P4949" s="6"/>
      <c r="Q4949" s="6"/>
      <c r="R4949" s="6"/>
      <c r="S4949" s="6"/>
      <c r="T4949" s="6"/>
      <c r="U4949" s="6"/>
      <c r="V4949" s="6"/>
      <c r="W4949" s="6"/>
      <c r="X4949" s="6"/>
      <c r="Y4949" s="6"/>
      <c r="Z4949" s="6"/>
      <c r="AA4949" s="6"/>
      <c r="AB4949" s="6"/>
      <c r="AC4949" s="6"/>
      <c r="AD4949" s="6"/>
      <c r="AE4949" s="6"/>
      <c r="AF4949" s="6"/>
      <c r="AG4949" s="6"/>
      <c r="AH4949" s="6"/>
      <c r="AI4949" s="6"/>
      <c r="AJ4949" s="6"/>
      <c r="AK4949" s="6"/>
      <c r="AL4949" s="6"/>
      <c r="AM4949" s="6"/>
      <c r="AN4949" s="6"/>
      <c r="AO4949" s="6"/>
      <c r="AP4949" s="6"/>
      <c r="AQ4949" s="21"/>
      <c r="AR4949" s="21"/>
      <c r="AS4949" s="21"/>
      <c r="AT4949" s="6"/>
      <c r="AU4949" s="6"/>
      <c r="AV4949" s="6"/>
      <c r="AW4949" s="6"/>
    </row>
    <row r="4950" spans="1:49" x14ac:dyDescent="0.35">
      <c r="A4950" s="20"/>
      <c r="B4950" s="20"/>
      <c r="C4950" s="20"/>
      <c r="D4950" s="20"/>
      <c r="E4950" s="6"/>
      <c r="F4950" s="6"/>
      <c r="G4950" s="6"/>
      <c r="H4950" s="6"/>
      <c r="I4950" s="6"/>
      <c r="J4950" s="6"/>
      <c r="K4950" s="6"/>
      <c r="L4950" s="6"/>
      <c r="M4950" s="6"/>
      <c r="N4950" s="6"/>
      <c r="O4950" s="6"/>
      <c r="P4950" s="6"/>
      <c r="Q4950" s="6"/>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21"/>
      <c r="AR4950" s="21"/>
      <c r="AS4950" s="21"/>
      <c r="AT4950" s="6"/>
      <c r="AU4950" s="6"/>
      <c r="AV4950" s="6"/>
      <c r="AW4950" s="6"/>
    </row>
    <row r="4951" spans="1:49" x14ac:dyDescent="0.35">
      <c r="A4951" s="20"/>
      <c r="B4951" s="20"/>
      <c r="C4951" s="20"/>
      <c r="D4951" s="20"/>
      <c r="E4951" s="6"/>
      <c r="F4951" s="6"/>
      <c r="G4951" s="6"/>
      <c r="H4951" s="6"/>
      <c r="I4951" s="6"/>
      <c r="J4951" s="6"/>
      <c r="K4951" s="6"/>
      <c r="L4951" s="6"/>
      <c r="M4951" s="6"/>
      <c r="N4951" s="6"/>
      <c r="O4951" s="6"/>
      <c r="P4951" s="6"/>
      <c r="Q4951" s="6"/>
      <c r="R4951" s="6"/>
      <c r="S4951" s="6"/>
      <c r="T4951" s="6"/>
      <c r="U4951" s="6"/>
      <c r="V4951" s="6"/>
      <c r="W4951" s="6"/>
      <c r="X4951" s="6"/>
      <c r="Y4951" s="6"/>
      <c r="Z4951" s="6"/>
      <c r="AA4951" s="6"/>
      <c r="AB4951" s="6"/>
      <c r="AC4951" s="6"/>
      <c r="AD4951" s="6"/>
      <c r="AE4951" s="6"/>
      <c r="AF4951" s="6"/>
      <c r="AG4951" s="6"/>
      <c r="AH4951" s="6"/>
      <c r="AI4951" s="6"/>
      <c r="AJ4951" s="6"/>
      <c r="AK4951" s="6"/>
      <c r="AL4951" s="6"/>
      <c r="AM4951" s="6"/>
      <c r="AN4951" s="6"/>
      <c r="AO4951" s="6"/>
      <c r="AP4951" s="6"/>
      <c r="AQ4951" s="21"/>
      <c r="AR4951" s="21"/>
      <c r="AS4951" s="21"/>
      <c r="AT4951" s="6"/>
      <c r="AU4951" s="6"/>
      <c r="AV4951" s="6"/>
      <c r="AW4951" s="6"/>
    </row>
    <row r="4952" spans="1:49" x14ac:dyDescent="0.35">
      <c r="A4952" s="20"/>
      <c r="B4952" s="20"/>
      <c r="C4952" s="20"/>
      <c r="D4952" s="20"/>
      <c r="E4952" s="6"/>
      <c r="F4952" s="6"/>
      <c r="G4952" s="6"/>
      <c r="H4952" s="6"/>
      <c r="I4952" s="6"/>
      <c r="J4952" s="6"/>
      <c r="K4952" s="6"/>
      <c r="L4952" s="6"/>
      <c r="M4952" s="6"/>
      <c r="N4952" s="6"/>
      <c r="O4952" s="6"/>
      <c r="P4952" s="6"/>
      <c r="Q4952" s="6"/>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21"/>
      <c r="AR4952" s="21"/>
      <c r="AS4952" s="21"/>
      <c r="AT4952" s="6"/>
      <c r="AU4952" s="6"/>
      <c r="AV4952" s="6"/>
      <c r="AW4952" s="6"/>
    </row>
    <row r="4953" spans="1:49" x14ac:dyDescent="0.35">
      <c r="A4953" s="20"/>
      <c r="B4953" s="20"/>
      <c r="C4953" s="20"/>
      <c r="D4953" s="20"/>
      <c r="E4953" s="6"/>
      <c r="F4953" s="6"/>
      <c r="G4953" s="6"/>
      <c r="H4953" s="6"/>
      <c r="I4953" s="6"/>
      <c r="J4953" s="6"/>
      <c r="K4953" s="6"/>
      <c r="L4953" s="6"/>
      <c r="M4953" s="6"/>
      <c r="N4953" s="6"/>
      <c r="O4953" s="6"/>
      <c r="P4953" s="6"/>
      <c r="Q4953" s="6"/>
      <c r="R4953" s="6"/>
      <c r="S4953" s="6"/>
      <c r="T4953" s="6"/>
      <c r="U4953" s="6"/>
      <c r="V4953" s="6"/>
      <c r="W4953" s="6"/>
      <c r="X4953" s="6"/>
      <c r="Y4953" s="6"/>
      <c r="Z4953" s="6"/>
      <c r="AA4953" s="6"/>
      <c r="AB4953" s="6"/>
      <c r="AC4953" s="6"/>
      <c r="AD4953" s="6"/>
      <c r="AE4953" s="6"/>
      <c r="AF4953" s="6"/>
      <c r="AG4953" s="6"/>
      <c r="AH4953" s="6"/>
      <c r="AI4953" s="6"/>
      <c r="AJ4953" s="6"/>
      <c r="AK4953" s="6"/>
      <c r="AL4953" s="6"/>
      <c r="AM4953" s="6"/>
      <c r="AN4953" s="6"/>
      <c r="AO4953" s="6"/>
      <c r="AP4953" s="6"/>
      <c r="AQ4953" s="21"/>
      <c r="AR4953" s="21"/>
      <c r="AS4953" s="21"/>
      <c r="AT4953" s="6"/>
      <c r="AU4953" s="6"/>
      <c r="AV4953" s="6"/>
      <c r="AW4953" s="6"/>
    </row>
    <row r="4954" spans="1:49" x14ac:dyDescent="0.35">
      <c r="A4954" s="20"/>
      <c r="B4954" s="20"/>
      <c r="C4954" s="20"/>
      <c r="D4954" s="20"/>
      <c r="E4954" s="6"/>
      <c r="F4954" s="6"/>
      <c r="G4954" s="6"/>
      <c r="H4954" s="6"/>
      <c r="I4954" s="6"/>
      <c r="J4954" s="6"/>
      <c r="K4954" s="6"/>
      <c r="L4954" s="6"/>
      <c r="M4954" s="6"/>
      <c r="N4954" s="6"/>
      <c r="O4954" s="6"/>
      <c r="P4954" s="6"/>
      <c r="Q4954" s="6"/>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21"/>
      <c r="AR4954" s="21"/>
      <c r="AS4954" s="21"/>
      <c r="AT4954" s="6"/>
      <c r="AU4954" s="6"/>
      <c r="AV4954" s="6"/>
      <c r="AW4954" s="6"/>
    </row>
    <row r="4955" spans="1:49" x14ac:dyDescent="0.35">
      <c r="A4955" s="20"/>
      <c r="B4955" s="20"/>
      <c r="C4955" s="20"/>
      <c r="D4955" s="20"/>
      <c r="E4955" s="6"/>
      <c r="F4955" s="6"/>
      <c r="G4955" s="6"/>
      <c r="H4955" s="6"/>
      <c r="I4955" s="6"/>
      <c r="J4955" s="6"/>
      <c r="K4955" s="6"/>
      <c r="L4955" s="6"/>
      <c r="M4955" s="6"/>
      <c r="N4955" s="6"/>
      <c r="O4955" s="6"/>
      <c r="P4955" s="6"/>
      <c r="Q4955" s="6"/>
      <c r="R4955" s="6"/>
      <c r="S4955" s="6"/>
      <c r="T4955" s="6"/>
      <c r="U4955" s="6"/>
      <c r="V4955" s="6"/>
      <c r="W4955" s="6"/>
      <c r="X4955" s="6"/>
      <c r="Y4955" s="6"/>
      <c r="Z4955" s="6"/>
      <c r="AA4955" s="6"/>
      <c r="AB4955" s="6"/>
      <c r="AC4955" s="6"/>
      <c r="AD4955" s="6"/>
      <c r="AE4955" s="6"/>
      <c r="AF4955" s="6"/>
      <c r="AG4955" s="6"/>
      <c r="AH4955" s="6"/>
      <c r="AI4955" s="6"/>
      <c r="AJ4955" s="6"/>
      <c r="AK4955" s="6"/>
      <c r="AL4955" s="6"/>
      <c r="AM4955" s="6"/>
      <c r="AN4955" s="6"/>
      <c r="AO4955" s="6"/>
      <c r="AP4955" s="6"/>
      <c r="AQ4955" s="21"/>
      <c r="AR4955" s="21"/>
      <c r="AS4955" s="21"/>
      <c r="AT4955" s="6"/>
      <c r="AU4955" s="6"/>
      <c r="AV4955" s="6"/>
      <c r="AW4955" s="6"/>
    </row>
    <row r="4956" spans="1:49" x14ac:dyDescent="0.35">
      <c r="A4956" s="20"/>
      <c r="B4956" s="20"/>
      <c r="C4956" s="20"/>
      <c r="D4956" s="20"/>
      <c r="E4956" s="6"/>
      <c r="F4956" s="6"/>
      <c r="G4956" s="6"/>
      <c r="H4956" s="6"/>
      <c r="I4956" s="6"/>
      <c r="J4956" s="6"/>
      <c r="K4956" s="6"/>
      <c r="L4956" s="6"/>
      <c r="M4956" s="6"/>
      <c r="N4956" s="6"/>
      <c r="O4956" s="6"/>
      <c r="P4956" s="6"/>
      <c r="Q4956" s="6"/>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21"/>
      <c r="AR4956" s="21"/>
      <c r="AS4956" s="21"/>
      <c r="AT4956" s="6"/>
      <c r="AU4956" s="6"/>
      <c r="AV4956" s="6"/>
      <c r="AW4956" s="6"/>
    </row>
    <row r="4957" spans="1:49" x14ac:dyDescent="0.35">
      <c r="A4957" s="20"/>
      <c r="B4957" s="20"/>
      <c r="C4957" s="20"/>
      <c r="D4957" s="20"/>
      <c r="E4957" s="6"/>
      <c r="F4957" s="6"/>
      <c r="G4957" s="6"/>
      <c r="H4957" s="6"/>
      <c r="I4957" s="6"/>
      <c r="J4957" s="6"/>
      <c r="K4957" s="6"/>
      <c r="L4957" s="6"/>
      <c r="M4957" s="6"/>
      <c r="N4957" s="6"/>
      <c r="O4957" s="6"/>
      <c r="P4957" s="6"/>
      <c r="Q4957" s="6"/>
      <c r="R4957" s="6"/>
      <c r="S4957" s="6"/>
      <c r="T4957" s="6"/>
      <c r="U4957" s="6"/>
      <c r="V4957" s="6"/>
      <c r="W4957" s="6"/>
      <c r="X4957" s="6"/>
      <c r="Y4957" s="6"/>
      <c r="Z4957" s="6"/>
      <c r="AA4957" s="6"/>
      <c r="AB4957" s="6"/>
      <c r="AC4957" s="6"/>
      <c r="AD4957" s="6"/>
      <c r="AE4957" s="6"/>
      <c r="AF4957" s="6"/>
      <c r="AG4957" s="6"/>
      <c r="AH4957" s="6"/>
      <c r="AI4957" s="6"/>
      <c r="AJ4957" s="6"/>
      <c r="AK4957" s="6"/>
      <c r="AL4957" s="6"/>
      <c r="AM4957" s="6"/>
      <c r="AN4957" s="6"/>
      <c r="AO4957" s="6"/>
      <c r="AP4957" s="6"/>
      <c r="AQ4957" s="21"/>
      <c r="AR4957" s="21"/>
      <c r="AS4957" s="21"/>
      <c r="AT4957" s="6"/>
      <c r="AU4957" s="6"/>
      <c r="AV4957" s="6"/>
      <c r="AW4957" s="6"/>
    </row>
    <row r="4958" spans="1:49" x14ac:dyDescent="0.35">
      <c r="A4958" s="20"/>
      <c r="B4958" s="20"/>
      <c r="C4958" s="20"/>
      <c r="D4958" s="20"/>
      <c r="E4958" s="6"/>
      <c r="F4958" s="6"/>
      <c r="G4958" s="6"/>
      <c r="H4958" s="6"/>
      <c r="I4958" s="6"/>
      <c r="J4958" s="6"/>
      <c r="K4958" s="6"/>
      <c r="L4958" s="6"/>
      <c r="M4958" s="6"/>
      <c r="N4958" s="6"/>
      <c r="O4958" s="6"/>
      <c r="P4958" s="6"/>
      <c r="Q4958" s="6"/>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21"/>
      <c r="AR4958" s="21"/>
      <c r="AS4958" s="21"/>
      <c r="AT4958" s="6"/>
      <c r="AU4958" s="6"/>
      <c r="AV4958" s="6"/>
      <c r="AW4958" s="6"/>
    </row>
    <row r="4959" spans="1:49" x14ac:dyDescent="0.35">
      <c r="A4959" s="20"/>
      <c r="B4959" s="20"/>
      <c r="C4959" s="20"/>
      <c r="D4959" s="20"/>
      <c r="E4959" s="6"/>
      <c r="F4959" s="6"/>
      <c r="G4959" s="6"/>
      <c r="H4959" s="6"/>
      <c r="I4959" s="6"/>
      <c r="J4959" s="6"/>
      <c r="K4959" s="6"/>
      <c r="L4959" s="6"/>
      <c r="M4959" s="6"/>
      <c r="N4959" s="6"/>
      <c r="O4959" s="6"/>
      <c r="P4959" s="6"/>
      <c r="Q4959" s="6"/>
      <c r="R4959" s="6"/>
      <c r="S4959" s="6"/>
      <c r="T4959" s="6"/>
      <c r="U4959" s="6"/>
      <c r="V4959" s="6"/>
      <c r="W4959" s="6"/>
      <c r="X4959" s="6"/>
      <c r="Y4959" s="6"/>
      <c r="Z4959" s="6"/>
      <c r="AA4959" s="6"/>
      <c r="AB4959" s="6"/>
      <c r="AC4959" s="6"/>
      <c r="AD4959" s="6"/>
      <c r="AE4959" s="6"/>
      <c r="AF4959" s="6"/>
      <c r="AG4959" s="6"/>
      <c r="AH4959" s="6"/>
      <c r="AI4959" s="6"/>
      <c r="AJ4959" s="6"/>
      <c r="AK4959" s="6"/>
      <c r="AL4959" s="6"/>
      <c r="AM4959" s="6"/>
      <c r="AN4959" s="6"/>
      <c r="AO4959" s="6"/>
      <c r="AP4959" s="6"/>
      <c r="AQ4959" s="21"/>
      <c r="AR4959" s="21"/>
      <c r="AS4959" s="21"/>
      <c r="AT4959" s="6"/>
      <c r="AU4959" s="6"/>
      <c r="AV4959" s="6"/>
      <c r="AW4959" s="6"/>
    </row>
    <row r="4960" spans="1:49" x14ac:dyDescent="0.35">
      <c r="A4960" s="20"/>
      <c r="B4960" s="20"/>
      <c r="C4960" s="20"/>
      <c r="D4960" s="20"/>
      <c r="E4960" s="6"/>
      <c r="F4960" s="6"/>
      <c r="G4960" s="6"/>
      <c r="H4960" s="6"/>
      <c r="I4960" s="6"/>
      <c r="J4960" s="6"/>
      <c r="K4960" s="6"/>
      <c r="L4960" s="6"/>
      <c r="M4960" s="6"/>
      <c r="N4960" s="6"/>
      <c r="O4960" s="6"/>
      <c r="P4960" s="6"/>
      <c r="Q4960" s="6"/>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21"/>
      <c r="AR4960" s="21"/>
      <c r="AS4960" s="21"/>
      <c r="AT4960" s="6"/>
      <c r="AU4960" s="6"/>
      <c r="AV4960" s="6"/>
      <c r="AW4960" s="6"/>
    </row>
    <row r="4961" spans="1:49" x14ac:dyDescent="0.35">
      <c r="A4961" s="20"/>
      <c r="B4961" s="20"/>
      <c r="C4961" s="20"/>
      <c r="D4961" s="20"/>
      <c r="E4961" s="6"/>
      <c r="F4961" s="6"/>
      <c r="G4961" s="6"/>
      <c r="H4961" s="6"/>
      <c r="I4961" s="6"/>
      <c r="J4961" s="6"/>
      <c r="K4961" s="6"/>
      <c r="L4961" s="6"/>
      <c r="M4961" s="6"/>
      <c r="N4961" s="6"/>
      <c r="O4961" s="6"/>
      <c r="P4961" s="6"/>
      <c r="Q4961" s="6"/>
      <c r="R4961" s="6"/>
      <c r="S4961" s="6"/>
      <c r="T4961" s="6"/>
      <c r="U4961" s="6"/>
      <c r="V4961" s="6"/>
      <c r="W4961" s="6"/>
      <c r="X4961" s="6"/>
      <c r="Y4961" s="6"/>
      <c r="Z4961" s="6"/>
      <c r="AA4961" s="6"/>
      <c r="AB4961" s="6"/>
      <c r="AC4961" s="6"/>
      <c r="AD4961" s="6"/>
      <c r="AE4961" s="6"/>
      <c r="AF4961" s="6"/>
      <c r="AG4961" s="6"/>
      <c r="AH4961" s="6"/>
      <c r="AI4961" s="6"/>
      <c r="AJ4961" s="6"/>
      <c r="AK4961" s="6"/>
      <c r="AL4961" s="6"/>
      <c r="AM4961" s="6"/>
      <c r="AN4961" s="6"/>
      <c r="AO4961" s="6"/>
      <c r="AP4961" s="6"/>
      <c r="AQ4961" s="21"/>
      <c r="AR4961" s="21"/>
      <c r="AS4961" s="21"/>
      <c r="AT4961" s="6"/>
      <c r="AU4961" s="6"/>
      <c r="AV4961" s="6"/>
      <c r="AW4961" s="6"/>
    </row>
    <row r="4962" spans="1:49" x14ac:dyDescent="0.35">
      <c r="A4962" s="20"/>
      <c r="B4962" s="20"/>
      <c r="C4962" s="20"/>
      <c r="D4962" s="20"/>
      <c r="E4962" s="6"/>
      <c r="F4962" s="6"/>
      <c r="G4962" s="6"/>
      <c r="H4962" s="6"/>
      <c r="I4962" s="6"/>
      <c r="J4962" s="6"/>
      <c r="K4962" s="6"/>
      <c r="L4962" s="6"/>
      <c r="M4962" s="6"/>
      <c r="N4962" s="6"/>
      <c r="O4962" s="6"/>
      <c r="P4962" s="6"/>
      <c r="Q4962" s="6"/>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21"/>
      <c r="AR4962" s="21"/>
      <c r="AS4962" s="21"/>
      <c r="AT4962" s="6"/>
      <c r="AU4962" s="6"/>
      <c r="AV4962" s="6"/>
      <c r="AW4962" s="6"/>
    </row>
    <row r="4963" spans="1:49" x14ac:dyDescent="0.35">
      <c r="A4963" s="20"/>
      <c r="B4963" s="20"/>
      <c r="C4963" s="20"/>
      <c r="D4963" s="20"/>
      <c r="E4963" s="6"/>
      <c r="F4963" s="6"/>
      <c r="G4963" s="6"/>
      <c r="H4963" s="6"/>
      <c r="I4963" s="6"/>
      <c r="J4963" s="6"/>
      <c r="K4963" s="6"/>
      <c r="L4963" s="6"/>
      <c r="M4963" s="6"/>
      <c r="N4963" s="6"/>
      <c r="O4963" s="6"/>
      <c r="P4963" s="6"/>
      <c r="Q4963" s="6"/>
      <c r="R4963" s="6"/>
      <c r="S4963" s="6"/>
      <c r="T4963" s="6"/>
      <c r="U4963" s="6"/>
      <c r="V4963" s="6"/>
      <c r="W4963" s="6"/>
      <c r="X4963" s="6"/>
      <c r="Y4963" s="6"/>
      <c r="Z4963" s="6"/>
      <c r="AA4963" s="6"/>
      <c r="AB4963" s="6"/>
      <c r="AC4963" s="6"/>
      <c r="AD4963" s="6"/>
      <c r="AE4963" s="6"/>
      <c r="AF4963" s="6"/>
      <c r="AG4963" s="6"/>
      <c r="AH4963" s="6"/>
      <c r="AI4963" s="6"/>
      <c r="AJ4963" s="6"/>
      <c r="AK4963" s="6"/>
      <c r="AL4963" s="6"/>
      <c r="AM4963" s="6"/>
      <c r="AN4963" s="6"/>
      <c r="AO4963" s="6"/>
      <c r="AP4963" s="6"/>
      <c r="AQ4963" s="21"/>
      <c r="AR4963" s="21"/>
      <c r="AS4963" s="21"/>
      <c r="AT4963" s="6"/>
      <c r="AU4963" s="6"/>
      <c r="AV4963" s="6"/>
      <c r="AW4963" s="6"/>
    </row>
    <row r="4964" spans="1:49" x14ac:dyDescent="0.35">
      <c r="A4964" s="20"/>
      <c r="B4964" s="20"/>
      <c r="C4964" s="20"/>
      <c r="D4964" s="20"/>
      <c r="E4964" s="6"/>
      <c r="F4964" s="6"/>
      <c r="G4964" s="6"/>
      <c r="H4964" s="6"/>
      <c r="I4964" s="6"/>
      <c r="J4964" s="6"/>
      <c r="K4964" s="6"/>
      <c r="L4964" s="6"/>
      <c r="M4964" s="6"/>
      <c r="N4964" s="6"/>
      <c r="O4964" s="6"/>
      <c r="P4964" s="6"/>
      <c r="Q4964" s="6"/>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21"/>
      <c r="AR4964" s="21"/>
      <c r="AS4964" s="21"/>
      <c r="AT4964" s="6"/>
      <c r="AU4964" s="6"/>
      <c r="AV4964" s="6"/>
      <c r="AW4964" s="6"/>
    </row>
    <row r="4965" spans="1:49" x14ac:dyDescent="0.35">
      <c r="A4965" s="20"/>
      <c r="B4965" s="20"/>
      <c r="C4965" s="20"/>
      <c r="D4965" s="20"/>
      <c r="E4965" s="6"/>
      <c r="F4965" s="6"/>
      <c r="G4965" s="6"/>
      <c r="H4965" s="6"/>
      <c r="I4965" s="6"/>
      <c r="J4965" s="6"/>
      <c r="K4965" s="6"/>
      <c r="L4965" s="6"/>
      <c r="M4965" s="6"/>
      <c r="N4965" s="6"/>
      <c r="O4965" s="6"/>
      <c r="P4965" s="6"/>
      <c r="Q4965" s="6"/>
      <c r="R4965" s="6"/>
      <c r="S4965" s="6"/>
      <c r="T4965" s="6"/>
      <c r="U4965" s="6"/>
      <c r="V4965" s="6"/>
      <c r="W4965" s="6"/>
      <c r="X4965" s="6"/>
      <c r="Y4965" s="6"/>
      <c r="Z4965" s="6"/>
      <c r="AA4965" s="6"/>
      <c r="AB4965" s="6"/>
      <c r="AC4965" s="6"/>
      <c r="AD4965" s="6"/>
      <c r="AE4965" s="6"/>
      <c r="AF4965" s="6"/>
      <c r="AG4965" s="6"/>
      <c r="AH4965" s="6"/>
      <c r="AI4965" s="6"/>
      <c r="AJ4965" s="6"/>
      <c r="AK4965" s="6"/>
      <c r="AL4965" s="6"/>
      <c r="AM4965" s="6"/>
      <c r="AN4965" s="6"/>
      <c r="AO4965" s="6"/>
      <c r="AP4965" s="6"/>
      <c r="AQ4965" s="21"/>
      <c r="AR4965" s="21"/>
      <c r="AS4965" s="21"/>
      <c r="AT4965" s="6"/>
      <c r="AU4965" s="6"/>
      <c r="AV4965" s="6"/>
      <c r="AW4965" s="6"/>
    </row>
    <row r="4966" spans="1:49" x14ac:dyDescent="0.35">
      <c r="A4966" s="20"/>
      <c r="B4966" s="20"/>
      <c r="C4966" s="20"/>
      <c r="D4966" s="20"/>
      <c r="E4966" s="6"/>
      <c r="F4966" s="6"/>
      <c r="G4966" s="6"/>
      <c r="H4966" s="6"/>
      <c r="I4966" s="6"/>
      <c r="J4966" s="6"/>
      <c r="K4966" s="6"/>
      <c r="L4966" s="6"/>
      <c r="M4966" s="6"/>
      <c r="N4966" s="6"/>
      <c r="O4966" s="6"/>
      <c r="P4966" s="6"/>
      <c r="Q4966" s="6"/>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21"/>
      <c r="AR4966" s="21"/>
      <c r="AS4966" s="21"/>
      <c r="AT4966" s="6"/>
      <c r="AU4966" s="6"/>
      <c r="AV4966" s="6"/>
      <c r="AW4966" s="6"/>
    </row>
    <row r="4967" spans="1:49" x14ac:dyDescent="0.35">
      <c r="A4967" s="20"/>
      <c r="B4967" s="20"/>
      <c r="C4967" s="20"/>
      <c r="D4967" s="20"/>
      <c r="E4967" s="6"/>
      <c r="F4967" s="6"/>
      <c r="G4967" s="6"/>
      <c r="H4967" s="6"/>
      <c r="I4967" s="6"/>
      <c r="J4967" s="6"/>
      <c r="K4967" s="6"/>
      <c r="L4967" s="6"/>
      <c r="M4967" s="6"/>
      <c r="N4967" s="6"/>
      <c r="O4967" s="6"/>
      <c r="P4967" s="6"/>
      <c r="Q4967" s="6"/>
      <c r="R4967" s="6"/>
      <c r="S4967" s="6"/>
      <c r="T4967" s="6"/>
      <c r="U4967" s="6"/>
      <c r="V4967" s="6"/>
      <c r="W4967" s="6"/>
      <c r="X4967" s="6"/>
      <c r="Y4967" s="6"/>
      <c r="Z4967" s="6"/>
      <c r="AA4967" s="6"/>
      <c r="AB4967" s="6"/>
      <c r="AC4967" s="6"/>
      <c r="AD4967" s="6"/>
      <c r="AE4967" s="6"/>
      <c r="AF4967" s="6"/>
      <c r="AG4967" s="6"/>
      <c r="AH4967" s="6"/>
      <c r="AI4967" s="6"/>
      <c r="AJ4967" s="6"/>
      <c r="AK4967" s="6"/>
      <c r="AL4967" s="6"/>
      <c r="AM4967" s="6"/>
      <c r="AN4967" s="6"/>
      <c r="AO4967" s="6"/>
      <c r="AP4967" s="6"/>
      <c r="AQ4967" s="21"/>
      <c r="AR4967" s="21"/>
      <c r="AS4967" s="21"/>
      <c r="AT4967" s="6"/>
      <c r="AU4967" s="6"/>
      <c r="AV4967" s="6"/>
      <c r="AW4967" s="6"/>
    </row>
    <row r="4968" spans="1:49" x14ac:dyDescent="0.35">
      <c r="A4968" s="20"/>
      <c r="B4968" s="20"/>
      <c r="C4968" s="20"/>
      <c r="D4968" s="20"/>
      <c r="E4968" s="6"/>
      <c r="F4968" s="6"/>
      <c r="G4968" s="6"/>
      <c r="H4968" s="6"/>
      <c r="I4968" s="6"/>
      <c r="J4968" s="6"/>
      <c r="K4968" s="6"/>
      <c r="L4968" s="6"/>
      <c r="M4968" s="6"/>
      <c r="N4968" s="6"/>
      <c r="O4968" s="6"/>
      <c r="P4968" s="6"/>
      <c r="Q4968" s="6"/>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21"/>
      <c r="AR4968" s="21"/>
      <c r="AS4968" s="21"/>
      <c r="AT4968" s="6"/>
      <c r="AU4968" s="6"/>
      <c r="AV4968" s="6"/>
      <c r="AW4968" s="6"/>
    </row>
    <row r="4969" spans="1:49" x14ac:dyDescent="0.35">
      <c r="A4969" s="20"/>
      <c r="B4969" s="20"/>
      <c r="C4969" s="20"/>
      <c r="D4969" s="20"/>
      <c r="E4969" s="6"/>
      <c r="F4969" s="6"/>
      <c r="G4969" s="6"/>
      <c r="H4969" s="6"/>
      <c r="I4969" s="6"/>
      <c r="J4969" s="6"/>
      <c r="K4969" s="6"/>
      <c r="L4969" s="6"/>
      <c r="M4969" s="6"/>
      <c r="N4969" s="6"/>
      <c r="O4969" s="6"/>
      <c r="P4969" s="6"/>
      <c r="Q4969" s="6"/>
      <c r="R4969" s="6"/>
      <c r="S4969" s="6"/>
      <c r="T4969" s="6"/>
      <c r="U4969" s="6"/>
      <c r="V4969" s="6"/>
      <c r="W4969" s="6"/>
      <c r="X4969" s="6"/>
      <c r="Y4969" s="6"/>
      <c r="Z4969" s="6"/>
      <c r="AA4969" s="6"/>
      <c r="AB4969" s="6"/>
      <c r="AC4969" s="6"/>
      <c r="AD4969" s="6"/>
      <c r="AE4969" s="6"/>
      <c r="AF4969" s="6"/>
      <c r="AG4969" s="6"/>
      <c r="AH4969" s="6"/>
      <c r="AI4969" s="6"/>
      <c r="AJ4969" s="6"/>
      <c r="AK4969" s="6"/>
      <c r="AL4969" s="6"/>
      <c r="AM4969" s="6"/>
      <c r="AN4969" s="6"/>
      <c r="AO4969" s="6"/>
      <c r="AP4969" s="6"/>
      <c r="AQ4969" s="21"/>
      <c r="AR4969" s="21"/>
      <c r="AS4969" s="21"/>
      <c r="AT4969" s="6"/>
      <c r="AU4969" s="6"/>
      <c r="AV4969" s="6"/>
      <c r="AW4969" s="6"/>
    </row>
    <row r="4970" spans="1:49" x14ac:dyDescent="0.35">
      <c r="A4970" s="20"/>
      <c r="B4970" s="20"/>
      <c r="C4970" s="20"/>
      <c r="D4970" s="20"/>
      <c r="E4970" s="6"/>
      <c r="F4970" s="6"/>
      <c r="G4970" s="6"/>
      <c r="H4970" s="6"/>
      <c r="I4970" s="6"/>
      <c r="J4970" s="6"/>
      <c r="K4970" s="6"/>
      <c r="L4970" s="6"/>
      <c r="M4970" s="6"/>
      <c r="N4970" s="6"/>
      <c r="O4970" s="6"/>
      <c r="P4970" s="6"/>
      <c r="Q4970" s="6"/>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21"/>
      <c r="AR4970" s="21"/>
      <c r="AS4970" s="21"/>
      <c r="AT4970" s="6"/>
      <c r="AU4970" s="6"/>
      <c r="AV4970" s="6"/>
      <c r="AW4970" s="6"/>
    </row>
    <row r="4971" spans="1:49" x14ac:dyDescent="0.35">
      <c r="A4971" s="20"/>
      <c r="B4971" s="20"/>
      <c r="C4971" s="20"/>
      <c r="D4971" s="20"/>
      <c r="E4971" s="6"/>
      <c r="F4971" s="6"/>
      <c r="G4971" s="6"/>
      <c r="H4971" s="6"/>
      <c r="I4971" s="6"/>
      <c r="J4971" s="6"/>
      <c r="K4971" s="6"/>
      <c r="L4971" s="6"/>
      <c r="M4971" s="6"/>
      <c r="N4971" s="6"/>
      <c r="O4971" s="6"/>
      <c r="P4971" s="6"/>
      <c r="Q4971" s="6"/>
      <c r="R4971" s="6"/>
      <c r="S4971" s="6"/>
      <c r="T4971" s="6"/>
      <c r="U4971" s="6"/>
      <c r="V4971" s="6"/>
      <c r="W4971" s="6"/>
      <c r="X4971" s="6"/>
      <c r="Y4971" s="6"/>
      <c r="Z4971" s="6"/>
      <c r="AA4971" s="6"/>
      <c r="AB4971" s="6"/>
      <c r="AC4971" s="6"/>
      <c r="AD4971" s="6"/>
      <c r="AE4971" s="6"/>
      <c r="AF4971" s="6"/>
      <c r="AG4971" s="6"/>
      <c r="AH4971" s="6"/>
      <c r="AI4971" s="6"/>
      <c r="AJ4971" s="6"/>
      <c r="AK4971" s="6"/>
      <c r="AL4971" s="6"/>
      <c r="AM4971" s="6"/>
      <c r="AN4971" s="6"/>
      <c r="AO4971" s="6"/>
      <c r="AP4971" s="6"/>
      <c r="AQ4971" s="21"/>
      <c r="AR4971" s="21"/>
      <c r="AS4971" s="21"/>
      <c r="AT4971" s="6"/>
      <c r="AU4971" s="6"/>
      <c r="AV4971" s="6"/>
      <c r="AW4971" s="6"/>
    </row>
    <row r="4972" spans="1:49" x14ac:dyDescent="0.35">
      <c r="A4972" s="20"/>
      <c r="B4972" s="20"/>
      <c r="C4972" s="20"/>
      <c r="D4972" s="20"/>
      <c r="E4972" s="6"/>
      <c r="F4972" s="6"/>
      <c r="G4972" s="6"/>
      <c r="H4972" s="6"/>
      <c r="I4972" s="6"/>
      <c r="J4972" s="6"/>
      <c r="K4972" s="6"/>
      <c r="L4972" s="6"/>
      <c r="M4972" s="6"/>
      <c r="N4972" s="6"/>
      <c r="O4972" s="6"/>
      <c r="P4972" s="6"/>
      <c r="Q4972" s="6"/>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21"/>
      <c r="AR4972" s="21"/>
      <c r="AS4972" s="21"/>
      <c r="AT4972" s="6"/>
      <c r="AU4972" s="6"/>
      <c r="AV4972" s="6"/>
      <c r="AW4972" s="6"/>
    </row>
    <row r="4973" spans="1:49" x14ac:dyDescent="0.35">
      <c r="A4973" s="20"/>
      <c r="B4973" s="20"/>
      <c r="C4973" s="20"/>
      <c r="D4973" s="20"/>
      <c r="E4973" s="6"/>
      <c r="F4973" s="6"/>
      <c r="G4973" s="6"/>
      <c r="H4973" s="6"/>
      <c r="I4973" s="6"/>
      <c r="J4973" s="6"/>
      <c r="K4973" s="6"/>
      <c r="L4973" s="6"/>
      <c r="M4973" s="6"/>
      <c r="N4973" s="6"/>
      <c r="O4973" s="6"/>
      <c r="P4973" s="6"/>
      <c r="Q4973" s="6"/>
      <c r="R4973" s="6"/>
      <c r="S4973" s="6"/>
      <c r="T4973" s="6"/>
      <c r="U4973" s="6"/>
      <c r="V4973" s="6"/>
      <c r="W4973" s="6"/>
      <c r="X4973" s="6"/>
      <c r="Y4973" s="6"/>
      <c r="Z4973" s="6"/>
      <c r="AA4973" s="6"/>
      <c r="AB4973" s="6"/>
      <c r="AC4973" s="6"/>
      <c r="AD4973" s="6"/>
      <c r="AE4973" s="6"/>
      <c r="AF4973" s="6"/>
      <c r="AG4973" s="6"/>
      <c r="AH4973" s="6"/>
      <c r="AI4973" s="6"/>
      <c r="AJ4973" s="6"/>
      <c r="AK4973" s="6"/>
      <c r="AL4973" s="6"/>
      <c r="AM4973" s="6"/>
      <c r="AN4973" s="6"/>
      <c r="AO4973" s="6"/>
      <c r="AP4973" s="6"/>
      <c r="AQ4973" s="21"/>
      <c r="AR4973" s="21"/>
      <c r="AS4973" s="21"/>
      <c r="AT4973" s="6"/>
      <c r="AU4973" s="6"/>
      <c r="AV4973" s="6"/>
      <c r="AW4973" s="6"/>
    </row>
    <row r="4974" spans="1:49" x14ac:dyDescent="0.35">
      <c r="A4974" s="20"/>
      <c r="B4974" s="20"/>
      <c r="C4974" s="20"/>
      <c r="D4974" s="20"/>
      <c r="E4974" s="6"/>
      <c r="F4974" s="6"/>
      <c r="G4974" s="6"/>
      <c r="H4974" s="6"/>
      <c r="I4974" s="6"/>
      <c r="J4974" s="6"/>
      <c r="K4974" s="6"/>
      <c r="L4974" s="6"/>
      <c r="M4974" s="6"/>
      <c r="N4974" s="6"/>
      <c r="O4974" s="6"/>
      <c r="P4974" s="6"/>
      <c r="Q4974" s="6"/>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21"/>
      <c r="AR4974" s="21"/>
      <c r="AS4974" s="21"/>
      <c r="AT4974" s="6"/>
      <c r="AU4974" s="6"/>
      <c r="AV4974" s="6"/>
      <c r="AW4974" s="6"/>
    </row>
    <row r="4975" spans="1:49" x14ac:dyDescent="0.35">
      <c r="A4975" s="20"/>
      <c r="B4975" s="20"/>
      <c r="C4975" s="20"/>
      <c r="D4975" s="20"/>
      <c r="E4975" s="6"/>
      <c r="F4975" s="6"/>
      <c r="G4975" s="6"/>
      <c r="H4975" s="6"/>
      <c r="I4975" s="6"/>
      <c r="J4975" s="6"/>
      <c r="K4975" s="6"/>
      <c r="L4975" s="6"/>
      <c r="M4975" s="6"/>
      <c r="N4975" s="6"/>
      <c r="O4975" s="6"/>
      <c r="P4975" s="6"/>
      <c r="Q4975" s="6"/>
      <c r="R4975" s="6"/>
      <c r="S4975" s="6"/>
      <c r="T4975" s="6"/>
      <c r="U4975" s="6"/>
      <c r="V4975" s="6"/>
      <c r="W4975" s="6"/>
      <c r="X4975" s="6"/>
      <c r="Y4975" s="6"/>
      <c r="Z4975" s="6"/>
      <c r="AA4975" s="6"/>
      <c r="AB4975" s="6"/>
      <c r="AC4975" s="6"/>
      <c r="AD4975" s="6"/>
      <c r="AE4975" s="6"/>
      <c r="AF4975" s="6"/>
      <c r="AG4975" s="6"/>
      <c r="AH4975" s="6"/>
      <c r="AI4975" s="6"/>
      <c r="AJ4975" s="6"/>
      <c r="AK4975" s="6"/>
      <c r="AL4975" s="6"/>
      <c r="AM4975" s="6"/>
      <c r="AN4975" s="6"/>
      <c r="AO4975" s="6"/>
      <c r="AP4975" s="6"/>
      <c r="AQ4975" s="21"/>
      <c r="AR4975" s="21"/>
      <c r="AS4975" s="21"/>
      <c r="AT4975" s="6"/>
      <c r="AU4975" s="6"/>
      <c r="AV4975" s="6"/>
      <c r="AW4975" s="6"/>
    </row>
    <row r="4976" spans="1:49" x14ac:dyDescent="0.35">
      <c r="A4976" s="20"/>
      <c r="B4976" s="20"/>
      <c r="C4976" s="20"/>
      <c r="D4976" s="20"/>
      <c r="E4976" s="6"/>
      <c r="F4976" s="6"/>
      <c r="G4976" s="6"/>
      <c r="H4976" s="6"/>
      <c r="I4976" s="6"/>
      <c r="J4976" s="6"/>
      <c r="K4976" s="6"/>
      <c r="L4976" s="6"/>
      <c r="M4976" s="6"/>
      <c r="N4976" s="6"/>
      <c r="O4976" s="6"/>
      <c r="P4976" s="6"/>
      <c r="Q4976" s="6"/>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21"/>
      <c r="AR4976" s="21"/>
      <c r="AS4976" s="21"/>
      <c r="AT4976" s="6"/>
      <c r="AU4976" s="6"/>
      <c r="AV4976" s="6"/>
      <c r="AW4976" s="6"/>
    </row>
    <row r="4977" spans="1:49" x14ac:dyDescent="0.35">
      <c r="A4977" s="20"/>
      <c r="B4977" s="20"/>
      <c r="C4977" s="20"/>
      <c r="D4977" s="20"/>
      <c r="E4977" s="6"/>
      <c r="F4977" s="6"/>
      <c r="G4977" s="6"/>
      <c r="H4977" s="6"/>
      <c r="I4977" s="6"/>
      <c r="J4977" s="6"/>
      <c r="K4977" s="6"/>
      <c r="L4977" s="6"/>
      <c r="M4977" s="6"/>
      <c r="N4977" s="6"/>
      <c r="O4977" s="6"/>
      <c r="P4977" s="6"/>
      <c r="Q4977" s="6"/>
      <c r="R4977" s="6"/>
      <c r="S4977" s="6"/>
      <c r="T4977" s="6"/>
      <c r="U4977" s="6"/>
      <c r="V4977" s="6"/>
      <c r="W4977" s="6"/>
      <c r="X4977" s="6"/>
      <c r="Y4977" s="6"/>
      <c r="Z4977" s="6"/>
      <c r="AA4977" s="6"/>
      <c r="AB4977" s="6"/>
      <c r="AC4977" s="6"/>
      <c r="AD4977" s="6"/>
      <c r="AE4977" s="6"/>
      <c r="AF4977" s="6"/>
      <c r="AG4977" s="6"/>
      <c r="AH4977" s="6"/>
      <c r="AI4977" s="6"/>
      <c r="AJ4977" s="6"/>
      <c r="AK4977" s="6"/>
      <c r="AL4977" s="6"/>
      <c r="AM4977" s="6"/>
      <c r="AN4977" s="6"/>
      <c r="AO4977" s="6"/>
      <c r="AP4977" s="6"/>
      <c r="AQ4977" s="21"/>
      <c r="AR4977" s="21"/>
      <c r="AS4977" s="21"/>
      <c r="AT4977" s="6"/>
      <c r="AU4977" s="6"/>
      <c r="AV4977" s="6"/>
      <c r="AW4977" s="6"/>
    </row>
    <row r="4978" spans="1:49" x14ac:dyDescent="0.35">
      <c r="A4978" s="20"/>
      <c r="B4978" s="20"/>
      <c r="C4978" s="20"/>
      <c r="D4978" s="20"/>
      <c r="E4978" s="6"/>
      <c r="F4978" s="6"/>
      <c r="G4978" s="6"/>
      <c r="H4978" s="6"/>
      <c r="I4978" s="6"/>
      <c r="J4978" s="6"/>
      <c r="K4978" s="6"/>
      <c r="L4978" s="6"/>
      <c r="M4978" s="6"/>
      <c r="N4978" s="6"/>
      <c r="O4978" s="6"/>
      <c r="P4978" s="6"/>
      <c r="Q4978" s="6"/>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21"/>
      <c r="AR4978" s="21"/>
      <c r="AS4978" s="21"/>
      <c r="AT4978" s="6"/>
      <c r="AU4978" s="6"/>
      <c r="AV4978" s="6"/>
      <c r="AW4978" s="6"/>
    </row>
    <row r="4979" spans="1:49" x14ac:dyDescent="0.35">
      <c r="A4979" s="20"/>
      <c r="B4979" s="20"/>
      <c r="C4979" s="20"/>
      <c r="D4979" s="20"/>
      <c r="E4979" s="6"/>
      <c r="F4979" s="6"/>
      <c r="G4979" s="6"/>
      <c r="H4979" s="6"/>
      <c r="I4979" s="6"/>
      <c r="J4979" s="6"/>
      <c r="K4979" s="6"/>
      <c r="L4979" s="6"/>
      <c r="M4979" s="6"/>
      <c r="N4979" s="6"/>
      <c r="O4979" s="6"/>
      <c r="P4979" s="6"/>
      <c r="Q4979" s="6"/>
      <c r="R4979" s="6"/>
      <c r="S4979" s="6"/>
      <c r="T4979" s="6"/>
      <c r="U4979" s="6"/>
      <c r="V4979" s="6"/>
      <c r="W4979" s="6"/>
      <c r="X4979" s="6"/>
      <c r="Y4979" s="6"/>
      <c r="Z4979" s="6"/>
      <c r="AA4979" s="6"/>
      <c r="AB4979" s="6"/>
      <c r="AC4979" s="6"/>
      <c r="AD4979" s="6"/>
      <c r="AE4979" s="6"/>
      <c r="AF4979" s="6"/>
      <c r="AG4979" s="6"/>
      <c r="AH4979" s="6"/>
      <c r="AI4979" s="6"/>
      <c r="AJ4979" s="6"/>
      <c r="AK4979" s="6"/>
      <c r="AL4979" s="6"/>
      <c r="AM4979" s="6"/>
      <c r="AN4979" s="6"/>
      <c r="AO4979" s="6"/>
      <c r="AP4979" s="6"/>
      <c r="AQ4979" s="21"/>
      <c r="AR4979" s="21"/>
      <c r="AS4979" s="21"/>
      <c r="AT4979" s="6"/>
      <c r="AU4979" s="6"/>
      <c r="AV4979" s="6"/>
      <c r="AW4979" s="6"/>
    </row>
    <row r="4980" spans="1:49" x14ac:dyDescent="0.35">
      <c r="A4980" s="20"/>
      <c r="B4980" s="20"/>
      <c r="C4980" s="20"/>
      <c r="D4980" s="20"/>
      <c r="E4980" s="6"/>
      <c r="F4980" s="6"/>
      <c r="G4980" s="6"/>
      <c r="H4980" s="6"/>
      <c r="I4980" s="6"/>
      <c r="J4980" s="6"/>
      <c r="K4980" s="6"/>
      <c r="L4980" s="6"/>
      <c r="M4980" s="6"/>
      <c r="N4980" s="6"/>
      <c r="O4980" s="6"/>
      <c r="P4980" s="6"/>
      <c r="Q4980" s="6"/>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21"/>
      <c r="AR4980" s="21"/>
      <c r="AS4980" s="21"/>
      <c r="AT4980" s="6"/>
      <c r="AU4980" s="6"/>
      <c r="AV4980" s="6"/>
      <c r="AW4980" s="6"/>
    </row>
    <row r="4981" spans="1:49" x14ac:dyDescent="0.35">
      <c r="A4981" s="20"/>
      <c r="B4981" s="20"/>
      <c r="C4981" s="20"/>
      <c r="D4981" s="20"/>
      <c r="E4981" s="6"/>
      <c r="F4981" s="6"/>
      <c r="G4981" s="6"/>
      <c r="H4981" s="6"/>
      <c r="I4981" s="6"/>
      <c r="J4981" s="6"/>
      <c r="K4981" s="6"/>
      <c r="L4981" s="6"/>
      <c r="M4981" s="6"/>
      <c r="N4981" s="6"/>
      <c r="O4981" s="6"/>
      <c r="P4981" s="6"/>
      <c r="Q4981" s="6"/>
      <c r="R4981" s="6"/>
      <c r="S4981" s="6"/>
      <c r="T4981" s="6"/>
      <c r="U4981" s="6"/>
      <c r="V4981" s="6"/>
      <c r="W4981" s="6"/>
      <c r="X4981" s="6"/>
      <c r="Y4981" s="6"/>
      <c r="Z4981" s="6"/>
      <c r="AA4981" s="6"/>
      <c r="AB4981" s="6"/>
      <c r="AC4981" s="6"/>
      <c r="AD4981" s="6"/>
      <c r="AE4981" s="6"/>
      <c r="AF4981" s="6"/>
      <c r="AG4981" s="6"/>
      <c r="AH4981" s="6"/>
      <c r="AI4981" s="6"/>
      <c r="AJ4981" s="6"/>
      <c r="AK4981" s="6"/>
      <c r="AL4981" s="6"/>
      <c r="AM4981" s="6"/>
      <c r="AN4981" s="6"/>
      <c r="AO4981" s="6"/>
      <c r="AP4981" s="6"/>
      <c r="AQ4981" s="21"/>
      <c r="AR4981" s="21"/>
      <c r="AS4981" s="21"/>
      <c r="AT4981" s="6"/>
      <c r="AU4981" s="6"/>
      <c r="AV4981" s="6"/>
      <c r="AW4981" s="6"/>
    </row>
    <row r="4982" spans="1:49" x14ac:dyDescent="0.35">
      <c r="A4982" s="20"/>
      <c r="B4982" s="20"/>
      <c r="C4982" s="20"/>
      <c r="D4982" s="20"/>
      <c r="E4982" s="6"/>
      <c r="F4982" s="6"/>
      <c r="G4982" s="6"/>
      <c r="H4982" s="6"/>
      <c r="I4982" s="6"/>
      <c r="J4982" s="6"/>
      <c r="K4982" s="6"/>
      <c r="L4982" s="6"/>
      <c r="M4982" s="6"/>
      <c r="N4982" s="6"/>
      <c r="O4982" s="6"/>
      <c r="P4982" s="6"/>
      <c r="Q4982" s="6"/>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21"/>
      <c r="AR4982" s="21"/>
      <c r="AS4982" s="21"/>
      <c r="AT4982" s="6"/>
      <c r="AU4982" s="6"/>
      <c r="AV4982" s="6"/>
      <c r="AW4982" s="6"/>
    </row>
    <row r="4983" spans="1:49" x14ac:dyDescent="0.35">
      <c r="A4983" s="20"/>
      <c r="B4983" s="20"/>
      <c r="C4983" s="20"/>
      <c r="D4983" s="20"/>
      <c r="E4983" s="6"/>
      <c r="F4983" s="6"/>
      <c r="G4983" s="6"/>
      <c r="H4983" s="6"/>
      <c r="I4983" s="6"/>
      <c r="J4983" s="6"/>
      <c r="K4983" s="6"/>
      <c r="L4983" s="6"/>
      <c r="M4983" s="6"/>
      <c r="N4983" s="6"/>
      <c r="O4983" s="6"/>
      <c r="P4983" s="6"/>
      <c r="Q4983" s="6"/>
      <c r="R4983" s="6"/>
      <c r="S4983" s="6"/>
      <c r="T4983" s="6"/>
      <c r="U4983" s="6"/>
      <c r="V4983" s="6"/>
      <c r="W4983" s="6"/>
      <c r="X4983" s="6"/>
      <c r="Y4983" s="6"/>
      <c r="Z4983" s="6"/>
      <c r="AA4983" s="6"/>
      <c r="AB4983" s="6"/>
      <c r="AC4983" s="6"/>
      <c r="AD4983" s="6"/>
      <c r="AE4983" s="6"/>
      <c r="AF4983" s="6"/>
      <c r="AG4983" s="6"/>
      <c r="AH4983" s="6"/>
      <c r="AI4983" s="6"/>
      <c r="AJ4983" s="6"/>
      <c r="AK4983" s="6"/>
      <c r="AL4983" s="6"/>
      <c r="AM4983" s="6"/>
      <c r="AN4983" s="6"/>
      <c r="AO4983" s="6"/>
      <c r="AP4983" s="6"/>
      <c r="AQ4983" s="21"/>
      <c r="AR4983" s="21"/>
      <c r="AS4983" s="21"/>
      <c r="AT4983" s="6"/>
      <c r="AU4983" s="6"/>
      <c r="AV4983" s="6"/>
      <c r="AW4983" s="6"/>
    </row>
    <row r="4984" spans="1:49" x14ac:dyDescent="0.35">
      <c r="A4984" s="20"/>
      <c r="B4984" s="20"/>
      <c r="C4984" s="20"/>
      <c r="D4984" s="20"/>
      <c r="E4984" s="6"/>
      <c r="F4984" s="6"/>
      <c r="G4984" s="6"/>
      <c r="H4984" s="6"/>
      <c r="I4984" s="6"/>
      <c r="J4984" s="6"/>
      <c r="K4984" s="6"/>
      <c r="L4984" s="6"/>
      <c r="M4984" s="6"/>
      <c r="N4984" s="6"/>
      <c r="O4984" s="6"/>
      <c r="P4984" s="6"/>
      <c r="Q4984" s="6"/>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21"/>
      <c r="AR4984" s="21"/>
      <c r="AS4984" s="21"/>
      <c r="AT4984" s="6"/>
      <c r="AU4984" s="6"/>
      <c r="AV4984" s="6"/>
      <c r="AW4984" s="6"/>
    </row>
    <row r="4985" spans="1:49" x14ac:dyDescent="0.35">
      <c r="A4985" s="20"/>
      <c r="B4985" s="20"/>
      <c r="C4985" s="20"/>
      <c r="D4985" s="20"/>
      <c r="E4985" s="6"/>
      <c r="F4985" s="6"/>
      <c r="G4985" s="6"/>
      <c r="H4985" s="6"/>
      <c r="I4985" s="6"/>
      <c r="J4985" s="6"/>
      <c r="K4985" s="6"/>
      <c r="L4985" s="6"/>
      <c r="M4985" s="6"/>
      <c r="N4985" s="6"/>
      <c r="O4985" s="6"/>
      <c r="P4985" s="6"/>
      <c r="Q4985" s="6"/>
      <c r="R4985" s="6"/>
      <c r="S4985" s="6"/>
      <c r="T4985" s="6"/>
      <c r="U4985" s="6"/>
      <c r="V4985" s="6"/>
      <c r="W4985" s="6"/>
      <c r="X4985" s="6"/>
      <c r="Y4985" s="6"/>
      <c r="Z4985" s="6"/>
      <c r="AA4985" s="6"/>
      <c r="AB4985" s="6"/>
      <c r="AC4985" s="6"/>
      <c r="AD4985" s="6"/>
      <c r="AE4985" s="6"/>
      <c r="AF4985" s="6"/>
      <c r="AG4985" s="6"/>
      <c r="AH4985" s="6"/>
      <c r="AI4985" s="6"/>
      <c r="AJ4985" s="6"/>
      <c r="AK4985" s="6"/>
      <c r="AL4985" s="6"/>
      <c r="AM4985" s="6"/>
      <c r="AN4985" s="6"/>
      <c r="AO4985" s="6"/>
      <c r="AP4985" s="6"/>
      <c r="AQ4985" s="21"/>
      <c r="AR4985" s="21"/>
      <c r="AS4985" s="21"/>
      <c r="AT4985" s="6"/>
      <c r="AU4985" s="6"/>
      <c r="AV4985" s="6"/>
      <c r="AW4985" s="6"/>
    </row>
    <row r="4986" spans="1:49" x14ac:dyDescent="0.35">
      <c r="A4986" s="20"/>
      <c r="B4986" s="20"/>
      <c r="C4986" s="20"/>
      <c r="D4986" s="20"/>
      <c r="E4986" s="6"/>
      <c r="F4986" s="6"/>
      <c r="G4986" s="6"/>
      <c r="H4986" s="6"/>
      <c r="I4986" s="6"/>
      <c r="J4986" s="6"/>
      <c r="K4986" s="6"/>
      <c r="L4986" s="6"/>
      <c r="M4986" s="6"/>
      <c r="N4986" s="6"/>
      <c r="O4986" s="6"/>
      <c r="P4986" s="6"/>
      <c r="Q4986" s="6"/>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21"/>
      <c r="AR4986" s="21"/>
      <c r="AS4986" s="21"/>
      <c r="AT4986" s="6"/>
      <c r="AU4986" s="6"/>
      <c r="AV4986" s="6"/>
      <c r="AW4986" s="6"/>
    </row>
    <row r="4987" spans="1:49" x14ac:dyDescent="0.35">
      <c r="A4987" s="20"/>
      <c r="B4987" s="20"/>
      <c r="C4987" s="20"/>
      <c r="D4987" s="20"/>
      <c r="E4987" s="6"/>
      <c r="F4987" s="6"/>
      <c r="G4987" s="6"/>
      <c r="H4987" s="6"/>
      <c r="I4987" s="6"/>
      <c r="J4987" s="6"/>
      <c r="K4987" s="6"/>
      <c r="L4987" s="6"/>
      <c r="M4987" s="6"/>
      <c r="N4987" s="6"/>
      <c r="O4987" s="6"/>
      <c r="P4987" s="6"/>
      <c r="Q4987" s="6"/>
      <c r="R4987" s="6"/>
      <c r="S4987" s="6"/>
      <c r="T4987" s="6"/>
      <c r="U4987" s="6"/>
      <c r="V4987" s="6"/>
      <c r="W4987" s="6"/>
      <c r="X4987" s="6"/>
      <c r="Y4987" s="6"/>
      <c r="Z4987" s="6"/>
      <c r="AA4987" s="6"/>
      <c r="AB4987" s="6"/>
      <c r="AC4987" s="6"/>
      <c r="AD4987" s="6"/>
      <c r="AE4987" s="6"/>
      <c r="AF4987" s="6"/>
      <c r="AG4987" s="6"/>
      <c r="AH4987" s="6"/>
      <c r="AI4987" s="6"/>
      <c r="AJ4987" s="6"/>
      <c r="AK4987" s="6"/>
      <c r="AL4987" s="6"/>
      <c r="AM4987" s="6"/>
      <c r="AN4987" s="6"/>
      <c r="AO4987" s="6"/>
      <c r="AP4987" s="6"/>
      <c r="AQ4987" s="21"/>
      <c r="AR4987" s="21"/>
      <c r="AS4987" s="21"/>
      <c r="AT4987" s="6"/>
      <c r="AU4987" s="6"/>
      <c r="AV4987" s="6"/>
      <c r="AW4987" s="6"/>
    </row>
    <row r="4988" spans="1:49" x14ac:dyDescent="0.35">
      <c r="A4988" s="20"/>
      <c r="B4988" s="20"/>
      <c r="C4988" s="20"/>
      <c r="D4988" s="20"/>
      <c r="E4988" s="6"/>
      <c r="F4988" s="6"/>
      <c r="G4988" s="6"/>
      <c r="H4988" s="6"/>
      <c r="I4988" s="6"/>
      <c r="J4988" s="6"/>
      <c r="K4988" s="6"/>
      <c r="L4988" s="6"/>
      <c r="M4988" s="6"/>
      <c r="N4988" s="6"/>
      <c r="O4988" s="6"/>
      <c r="P4988" s="6"/>
      <c r="Q4988" s="6"/>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21"/>
      <c r="AR4988" s="21"/>
      <c r="AS4988" s="21"/>
      <c r="AT4988" s="6"/>
      <c r="AU4988" s="6"/>
      <c r="AV4988" s="6"/>
      <c r="AW4988" s="6"/>
    </row>
    <row r="4989" spans="1:49" x14ac:dyDescent="0.35">
      <c r="A4989" s="20"/>
      <c r="B4989" s="20"/>
      <c r="C4989" s="20"/>
      <c r="D4989" s="20"/>
      <c r="E4989" s="6"/>
      <c r="F4989" s="6"/>
      <c r="G4989" s="6"/>
      <c r="H4989" s="6"/>
      <c r="I4989" s="6"/>
      <c r="J4989" s="6"/>
      <c r="K4989" s="6"/>
      <c r="L4989" s="6"/>
      <c r="M4989" s="6"/>
      <c r="N4989" s="6"/>
      <c r="O4989" s="6"/>
      <c r="P4989" s="6"/>
      <c r="Q4989" s="6"/>
      <c r="R4989" s="6"/>
      <c r="S4989" s="6"/>
      <c r="T4989" s="6"/>
      <c r="U4989" s="6"/>
      <c r="V4989" s="6"/>
      <c r="W4989" s="6"/>
      <c r="X4989" s="6"/>
      <c r="Y4989" s="6"/>
      <c r="Z4989" s="6"/>
      <c r="AA4989" s="6"/>
      <c r="AB4989" s="6"/>
      <c r="AC4989" s="6"/>
      <c r="AD4989" s="6"/>
      <c r="AE4989" s="6"/>
      <c r="AF4989" s="6"/>
      <c r="AG4989" s="6"/>
      <c r="AH4989" s="6"/>
      <c r="AI4989" s="6"/>
      <c r="AJ4989" s="6"/>
      <c r="AK4989" s="6"/>
      <c r="AL4989" s="6"/>
      <c r="AM4989" s="6"/>
      <c r="AN4989" s="6"/>
      <c r="AO4989" s="6"/>
      <c r="AP4989" s="6"/>
      <c r="AQ4989" s="21"/>
      <c r="AR4989" s="21"/>
      <c r="AS4989" s="21"/>
      <c r="AT4989" s="6"/>
      <c r="AU4989" s="6"/>
      <c r="AV4989" s="6"/>
      <c r="AW4989" s="6"/>
    </row>
    <row r="4990" spans="1:49" x14ac:dyDescent="0.35">
      <c r="A4990" s="20"/>
      <c r="B4990" s="20"/>
      <c r="C4990" s="20"/>
      <c r="D4990" s="20"/>
      <c r="E4990" s="6"/>
      <c r="F4990" s="6"/>
      <c r="G4990" s="6"/>
      <c r="H4990" s="6"/>
      <c r="I4990" s="6"/>
      <c r="J4990" s="6"/>
      <c r="K4990" s="6"/>
      <c r="L4990" s="6"/>
      <c r="M4990" s="6"/>
      <c r="N4990" s="6"/>
      <c r="O4990" s="6"/>
      <c r="P4990" s="6"/>
      <c r="Q4990" s="6"/>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21"/>
      <c r="AR4990" s="21"/>
      <c r="AS4990" s="21"/>
      <c r="AT4990" s="6"/>
      <c r="AU4990" s="6"/>
      <c r="AV4990" s="6"/>
      <c r="AW4990" s="6"/>
    </row>
    <row r="4991" spans="1:49" x14ac:dyDescent="0.35">
      <c r="A4991" s="20"/>
      <c r="B4991" s="20"/>
      <c r="C4991" s="20"/>
      <c r="D4991" s="20"/>
      <c r="E4991" s="6"/>
      <c r="F4991" s="6"/>
      <c r="G4991" s="6"/>
      <c r="H4991" s="6"/>
      <c r="I4991" s="6"/>
      <c r="J4991" s="6"/>
      <c r="K4991" s="6"/>
      <c r="L4991" s="6"/>
      <c r="M4991" s="6"/>
      <c r="N4991" s="6"/>
      <c r="O4991" s="6"/>
      <c r="P4991" s="6"/>
      <c r="Q4991" s="6"/>
      <c r="R4991" s="6"/>
      <c r="S4991" s="6"/>
      <c r="T4991" s="6"/>
      <c r="U4991" s="6"/>
      <c r="V4991" s="6"/>
      <c r="W4991" s="6"/>
      <c r="X4991" s="6"/>
      <c r="Y4991" s="6"/>
      <c r="Z4991" s="6"/>
      <c r="AA4991" s="6"/>
      <c r="AB4991" s="6"/>
      <c r="AC4991" s="6"/>
      <c r="AD4991" s="6"/>
      <c r="AE4991" s="6"/>
      <c r="AF4991" s="6"/>
      <c r="AG4991" s="6"/>
      <c r="AH4991" s="6"/>
      <c r="AI4991" s="6"/>
      <c r="AJ4991" s="6"/>
      <c r="AK4991" s="6"/>
      <c r="AL4991" s="6"/>
      <c r="AM4991" s="6"/>
      <c r="AN4991" s="6"/>
      <c r="AO4991" s="6"/>
      <c r="AP4991" s="6"/>
      <c r="AQ4991" s="21"/>
      <c r="AR4991" s="21"/>
      <c r="AS4991" s="21"/>
      <c r="AT4991" s="6"/>
      <c r="AU4991" s="6"/>
      <c r="AV4991" s="6"/>
      <c r="AW4991" s="6"/>
    </row>
    <row r="4992" spans="1:49" x14ac:dyDescent="0.35">
      <c r="A4992" s="20"/>
      <c r="B4992" s="20"/>
      <c r="C4992" s="20"/>
      <c r="D4992" s="20"/>
      <c r="E4992" s="6"/>
      <c r="F4992" s="6"/>
      <c r="G4992" s="6"/>
      <c r="H4992" s="6"/>
      <c r="I4992" s="6"/>
      <c r="J4992" s="6"/>
      <c r="K4992" s="6"/>
      <c r="L4992" s="6"/>
      <c r="M4992" s="6"/>
      <c r="N4992" s="6"/>
      <c r="O4992" s="6"/>
      <c r="P4992" s="6"/>
      <c r="Q4992" s="6"/>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21"/>
      <c r="AR4992" s="21"/>
      <c r="AS4992" s="21"/>
      <c r="AT4992" s="6"/>
      <c r="AU4992" s="6"/>
      <c r="AV4992" s="6"/>
      <c r="AW4992" s="6"/>
    </row>
    <row r="4993" spans="1:49" x14ac:dyDescent="0.35">
      <c r="A4993" s="20"/>
      <c r="B4993" s="20"/>
      <c r="C4993" s="20"/>
      <c r="D4993" s="20"/>
      <c r="E4993" s="6"/>
      <c r="F4993" s="6"/>
      <c r="G4993" s="6"/>
      <c r="H4993" s="6"/>
      <c r="I4993" s="6"/>
      <c r="J4993" s="6"/>
      <c r="K4993" s="6"/>
      <c r="L4993" s="6"/>
      <c r="M4993" s="6"/>
      <c r="N4993" s="6"/>
      <c r="O4993" s="6"/>
      <c r="P4993" s="6"/>
      <c r="Q4993" s="6"/>
      <c r="R4993" s="6"/>
      <c r="S4993" s="6"/>
      <c r="T4993" s="6"/>
      <c r="U4993" s="6"/>
      <c r="V4993" s="6"/>
      <c r="W4993" s="6"/>
      <c r="X4993" s="6"/>
      <c r="Y4993" s="6"/>
      <c r="Z4993" s="6"/>
      <c r="AA4993" s="6"/>
      <c r="AB4993" s="6"/>
      <c r="AC4993" s="6"/>
      <c r="AD4993" s="6"/>
      <c r="AE4993" s="6"/>
      <c r="AF4993" s="6"/>
      <c r="AG4993" s="6"/>
      <c r="AH4993" s="6"/>
      <c r="AI4993" s="6"/>
      <c r="AJ4993" s="6"/>
      <c r="AK4993" s="6"/>
      <c r="AL4993" s="6"/>
      <c r="AM4993" s="6"/>
      <c r="AN4993" s="6"/>
      <c r="AO4993" s="6"/>
      <c r="AP4993" s="6"/>
      <c r="AQ4993" s="21"/>
      <c r="AR4993" s="21"/>
      <c r="AS4993" s="21"/>
      <c r="AT4993" s="6"/>
      <c r="AU4993" s="6"/>
      <c r="AV4993" s="6"/>
      <c r="AW4993" s="6"/>
    </row>
    <row r="4994" spans="1:49" x14ac:dyDescent="0.35">
      <c r="A4994" s="20"/>
      <c r="B4994" s="20"/>
      <c r="C4994" s="20"/>
      <c r="D4994" s="20"/>
      <c r="E4994" s="6"/>
      <c r="F4994" s="6"/>
      <c r="G4994" s="6"/>
      <c r="H4994" s="6"/>
      <c r="I4994" s="6"/>
      <c r="J4994" s="6"/>
      <c r="K4994" s="6"/>
      <c r="L4994" s="6"/>
      <c r="M4994" s="6"/>
      <c r="N4994" s="6"/>
      <c r="O4994" s="6"/>
      <c r="P4994" s="6"/>
      <c r="Q4994" s="6"/>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21"/>
      <c r="AR4994" s="21"/>
      <c r="AS4994" s="21"/>
      <c r="AT4994" s="6"/>
      <c r="AU4994" s="6"/>
      <c r="AV4994" s="6"/>
      <c r="AW4994" s="6"/>
    </row>
    <row r="4995" spans="1:49" x14ac:dyDescent="0.35">
      <c r="A4995" s="20"/>
      <c r="B4995" s="20"/>
      <c r="C4995" s="20"/>
      <c r="D4995" s="20"/>
      <c r="E4995" s="6"/>
      <c r="F4995" s="6"/>
      <c r="G4995" s="6"/>
      <c r="H4995" s="6"/>
      <c r="I4995" s="6"/>
      <c r="J4995" s="6"/>
      <c r="K4995" s="6"/>
      <c r="L4995" s="6"/>
      <c r="M4995" s="6"/>
      <c r="N4995" s="6"/>
      <c r="O4995" s="6"/>
      <c r="P4995" s="6"/>
      <c r="Q4995" s="6"/>
      <c r="R4995" s="6"/>
      <c r="S4995" s="6"/>
      <c r="T4995" s="6"/>
      <c r="U4995" s="6"/>
      <c r="V4995" s="6"/>
      <c r="W4995" s="6"/>
      <c r="X4995" s="6"/>
      <c r="Y4995" s="6"/>
      <c r="Z4995" s="6"/>
      <c r="AA4995" s="6"/>
      <c r="AB4995" s="6"/>
      <c r="AC4995" s="6"/>
      <c r="AD4995" s="6"/>
      <c r="AE4995" s="6"/>
      <c r="AF4995" s="6"/>
      <c r="AG4995" s="6"/>
      <c r="AH4995" s="6"/>
      <c r="AI4995" s="6"/>
      <c r="AJ4995" s="6"/>
      <c r="AK4995" s="6"/>
      <c r="AL4995" s="6"/>
      <c r="AM4995" s="6"/>
      <c r="AN4995" s="6"/>
      <c r="AO4995" s="6"/>
      <c r="AP4995" s="6"/>
      <c r="AQ4995" s="21"/>
      <c r="AR4995" s="21"/>
      <c r="AS4995" s="21"/>
      <c r="AT4995" s="6"/>
      <c r="AU4995" s="6"/>
      <c r="AV4995" s="6"/>
      <c r="AW4995" s="6"/>
    </row>
    <row r="4996" spans="1:49" x14ac:dyDescent="0.35">
      <c r="A4996" s="20"/>
      <c r="B4996" s="20"/>
      <c r="C4996" s="20"/>
      <c r="D4996" s="20"/>
      <c r="E4996" s="6"/>
      <c r="F4996" s="6"/>
      <c r="G4996" s="6"/>
      <c r="H4996" s="6"/>
      <c r="I4996" s="6"/>
      <c r="J4996" s="6"/>
      <c r="K4996" s="6"/>
      <c r="L4996" s="6"/>
      <c r="M4996" s="6"/>
      <c r="N4996" s="6"/>
      <c r="O4996" s="6"/>
      <c r="P4996" s="6"/>
      <c r="Q4996" s="6"/>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21"/>
      <c r="AR4996" s="21"/>
      <c r="AS4996" s="21"/>
      <c r="AT4996" s="6"/>
      <c r="AU4996" s="6"/>
      <c r="AV4996" s="6"/>
      <c r="AW4996" s="6"/>
    </row>
    <row r="4997" spans="1:49" x14ac:dyDescent="0.35">
      <c r="A4997" s="20"/>
      <c r="B4997" s="20"/>
      <c r="C4997" s="20"/>
      <c r="D4997" s="20"/>
      <c r="E4997" s="6"/>
      <c r="F4997" s="6"/>
      <c r="G4997" s="6"/>
      <c r="H4997" s="6"/>
      <c r="I4997" s="6"/>
      <c r="J4997" s="6"/>
      <c r="K4997" s="6"/>
      <c r="L4997" s="6"/>
      <c r="M4997" s="6"/>
      <c r="N4997" s="6"/>
      <c r="O4997" s="6"/>
      <c r="P4997" s="6"/>
      <c r="Q4997" s="6"/>
      <c r="R4997" s="6"/>
      <c r="S4997" s="6"/>
      <c r="T4997" s="6"/>
      <c r="U4997" s="6"/>
      <c r="V4997" s="6"/>
      <c r="W4997" s="6"/>
      <c r="X4997" s="6"/>
      <c r="Y4997" s="6"/>
      <c r="Z4997" s="6"/>
      <c r="AA4997" s="6"/>
      <c r="AB4997" s="6"/>
      <c r="AC4997" s="6"/>
      <c r="AD4997" s="6"/>
      <c r="AE4997" s="6"/>
      <c r="AF4997" s="6"/>
      <c r="AG4997" s="6"/>
      <c r="AH4997" s="6"/>
      <c r="AI4997" s="6"/>
      <c r="AJ4997" s="6"/>
      <c r="AK4997" s="6"/>
      <c r="AL4997" s="6"/>
      <c r="AM4997" s="6"/>
      <c r="AN4997" s="6"/>
      <c r="AO4997" s="6"/>
      <c r="AP4997" s="6"/>
      <c r="AQ4997" s="21"/>
      <c r="AR4997" s="21"/>
      <c r="AS4997" s="21"/>
      <c r="AT4997" s="6"/>
      <c r="AU4997" s="6"/>
      <c r="AV4997" s="6"/>
      <c r="AW4997" s="6"/>
    </row>
    <row r="4998" spans="1:49" x14ac:dyDescent="0.35">
      <c r="A4998" s="20"/>
      <c r="B4998" s="20"/>
      <c r="C4998" s="20"/>
      <c r="D4998" s="20"/>
      <c r="E4998" s="6"/>
      <c r="F4998" s="6"/>
      <c r="G4998" s="6"/>
      <c r="H4998" s="6"/>
      <c r="I4998" s="6"/>
      <c r="J4998" s="6"/>
      <c r="K4998" s="6"/>
      <c r="L4998" s="6"/>
      <c r="M4998" s="6"/>
      <c r="N4998" s="6"/>
      <c r="O4998" s="6"/>
      <c r="P4998" s="6"/>
      <c r="Q4998" s="6"/>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21"/>
      <c r="AR4998" s="21"/>
      <c r="AS4998" s="21"/>
      <c r="AT4998" s="6"/>
      <c r="AU4998" s="6"/>
      <c r="AV4998" s="6"/>
      <c r="AW4998" s="6"/>
    </row>
    <row r="4999" spans="1:49" x14ac:dyDescent="0.35">
      <c r="A4999" s="20"/>
      <c r="B4999" s="20"/>
      <c r="C4999" s="20"/>
      <c r="D4999" s="20"/>
      <c r="E4999" s="6"/>
      <c r="F4999" s="6"/>
      <c r="G4999" s="6"/>
      <c r="H4999" s="6"/>
      <c r="I4999" s="6"/>
      <c r="J4999" s="6"/>
      <c r="K4999" s="6"/>
      <c r="L4999" s="6"/>
      <c r="M4999" s="6"/>
      <c r="N4999" s="6"/>
      <c r="O4999" s="6"/>
      <c r="P4999" s="6"/>
      <c r="Q4999" s="6"/>
      <c r="R4999" s="6"/>
      <c r="S4999" s="6"/>
      <c r="T4999" s="6"/>
      <c r="U4999" s="6"/>
      <c r="V4999" s="6"/>
      <c r="W4999" s="6"/>
      <c r="X4999" s="6"/>
      <c r="Y4999" s="6"/>
      <c r="Z4999" s="6"/>
      <c r="AA4999" s="6"/>
      <c r="AB4999" s="6"/>
      <c r="AC4999" s="6"/>
      <c r="AD4999" s="6"/>
      <c r="AE4999" s="6"/>
      <c r="AF4999" s="6"/>
      <c r="AG4999" s="6"/>
      <c r="AH4999" s="6"/>
      <c r="AI4999" s="6"/>
      <c r="AJ4999" s="6"/>
      <c r="AK4999" s="6"/>
      <c r="AL4999" s="6"/>
      <c r="AM4999" s="6"/>
      <c r="AN4999" s="6"/>
      <c r="AO4999" s="6"/>
      <c r="AP4999" s="6"/>
      <c r="AQ4999" s="21"/>
      <c r="AR4999" s="21"/>
      <c r="AS4999" s="21"/>
      <c r="AT4999" s="6"/>
      <c r="AU4999" s="6"/>
      <c r="AV4999" s="6"/>
      <c r="AW4999" s="6"/>
    </row>
    <row r="5000" spans="1:49" x14ac:dyDescent="0.35">
      <c r="A5000" s="20"/>
      <c r="B5000" s="20"/>
      <c r="C5000" s="20"/>
      <c r="D5000" s="20"/>
      <c r="E5000" s="6"/>
      <c r="F5000" s="6"/>
      <c r="G5000" s="6"/>
      <c r="H5000" s="6"/>
      <c r="I5000" s="6"/>
      <c r="J5000" s="6"/>
      <c r="K5000" s="6"/>
      <c r="L5000" s="6"/>
      <c r="M5000" s="6"/>
      <c r="N5000" s="6"/>
      <c r="O5000" s="6"/>
      <c r="P5000" s="6"/>
      <c r="Q5000" s="6"/>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21"/>
      <c r="AR5000" s="21"/>
      <c r="AS5000" s="21"/>
      <c r="AT5000" s="6"/>
      <c r="AU5000" s="6"/>
      <c r="AV5000" s="6"/>
      <c r="AW5000" s="6"/>
    </row>
    <row r="5001" spans="1:49" x14ac:dyDescent="0.35">
      <c r="A5001" s="20"/>
      <c r="B5001" s="20"/>
      <c r="C5001" s="20"/>
      <c r="D5001" s="20"/>
      <c r="E5001" s="6"/>
      <c r="F5001" s="6"/>
      <c r="G5001" s="6"/>
      <c r="H5001" s="6"/>
      <c r="I5001" s="6"/>
      <c r="J5001" s="6"/>
      <c r="K5001" s="6"/>
      <c r="L5001" s="6"/>
      <c r="M5001" s="6"/>
      <c r="N5001" s="6"/>
      <c r="O5001" s="6"/>
      <c r="P5001" s="6"/>
      <c r="Q5001" s="6"/>
      <c r="R5001" s="6"/>
      <c r="S5001" s="6"/>
      <c r="T5001" s="6"/>
      <c r="U5001" s="6"/>
      <c r="V5001" s="6"/>
      <c r="W5001" s="6"/>
      <c r="X5001" s="6"/>
      <c r="Y5001" s="6"/>
      <c r="Z5001" s="6"/>
      <c r="AA5001" s="6"/>
      <c r="AB5001" s="6"/>
      <c r="AC5001" s="6"/>
      <c r="AD5001" s="6"/>
      <c r="AE5001" s="6"/>
      <c r="AF5001" s="6"/>
      <c r="AG5001" s="6"/>
      <c r="AH5001" s="6"/>
      <c r="AI5001" s="6"/>
      <c r="AJ5001" s="6"/>
      <c r="AK5001" s="6"/>
      <c r="AL5001" s="6"/>
      <c r="AM5001" s="6"/>
      <c r="AN5001" s="6"/>
      <c r="AO5001" s="6"/>
      <c r="AP5001" s="6"/>
      <c r="AQ5001" s="21"/>
      <c r="AR5001" s="21"/>
      <c r="AS5001" s="21"/>
      <c r="AT5001" s="6"/>
      <c r="AU5001" s="6"/>
      <c r="AV5001" s="6"/>
      <c r="AW5001" s="6"/>
    </row>
    <row r="5002" spans="1:49" x14ac:dyDescent="0.35">
      <c r="A5002" s="20"/>
      <c r="B5002" s="20"/>
      <c r="C5002" s="20"/>
      <c r="D5002" s="20"/>
      <c r="E5002" s="6"/>
      <c r="F5002" s="6"/>
      <c r="G5002" s="6"/>
      <c r="H5002" s="6"/>
      <c r="I5002" s="6"/>
      <c r="J5002" s="6"/>
      <c r="K5002" s="6"/>
      <c r="L5002" s="6"/>
      <c r="M5002" s="6"/>
      <c r="N5002" s="6"/>
      <c r="O5002" s="6"/>
      <c r="P5002" s="6"/>
      <c r="Q5002" s="6"/>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21"/>
      <c r="AR5002" s="21"/>
      <c r="AS5002" s="21"/>
      <c r="AT5002" s="6"/>
      <c r="AU5002" s="6"/>
      <c r="AV5002" s="6"/>
      <c r="AW5002" s="6"/>
    </row>
    <row r="5003" spans="1:49" x14ac:dyDescent="0.35">
      <c r="A5003" s="20"/>
      <c r="B5003" s="20"/>
      <c r="C5003" s="20"/>
      <c r="D5003" s="20"/>
      <c r="E5003" s="6"/>
      <c r="F5003" s="6"/>
      <c r="G5003" s="6"/>
      <c r="H5003" s="6"/>
      <c r="I5003" s="6"/>
      <c r="J5003" s="6"/>
      <c r="K5003" s="6"/>
      <c r="L5003" s="6"/>
      <c r="M5003" s="6"/>
      <c r="N5003" s="6"/>
      <c r="O5003" s="6"/>
      <c r="P5003" s="6"/>
      <c r="Q5003" s="6"/>
      <c r="R5003" s="6"/>
      <c r="S5003" s="6"/>
      <c r="T5003" s="6"/>
      <c r="U5003" s="6"/>
      <c r="V5003" s="6"/>
      <c r="W5003" s="6"/>
      <c r="X5003" s="6"/>
      <c r="Y5003" s="6"/>
      <c r="Z5003" s="6"/>
      <c r="AA5003" s="6"/>
      <c r="AB5003" s="6"/>
      <c r="AC5003" s="6"/>
      <c r="AD5003" s="6"/>
      <c r="AE5003" s="6"/>
      <c r="AF5003" s="6"/>
      <c r="AG5003" s="6"/>
      <c r="AH5003" s="6"/>
      <c r="AI5003" s="6"/>
      <c r="AJ5003" s="6"/>
      <c r="AK5003" s="6"/>
      <c r="AL5003" s="6"/>
      <c r="AM5003" s="6"/>
      <c r="AN5003" s="6"/>
      <c r="AO5003" s="6"/>
      <c r="AP5003" s="6"/>
      <c r="AQ5003" s="21"/>
      <c r="AR5003" s="21"/>
      <c r="AS5003" s="21"/>
      <c r="AT5003" s="6"/>
      <c r="AU5003" s="6"/>
      <c r="AV5003" s="6"/>
      <c r="AW5003" s="6"/>
    </row>
    <row r="5004" spans="1:49" x14ac:dyDescent="0.35">
      <c r="A5004" s="20"/>
      <c r="B5004" s="20"/>
      <c r="C5004" s="20"/>
      <c r="D5004" s="20"/>
      <c r="E5004" s="6"/>
      <c r="F5004" s="6"/>
      <c r="G5004" s="6"/>
      <c r="H5004" s="6"/>
      <c r="I5004" s="6"/>
      <c r="J5004" s="6"/>
      <c r="K5004" s="6"/>
      <c r="L5004" s="6"/>
      <c r="M5004" s="6"/>
      <c r="N5004" s="6"/>
      <c r="O5004" s="6"/>
      <c r="P5004" s="6"/>
      <c r="Q5004" s="6"/>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21"/>
      <c r="AR5004" s="21"/>
      <c r="AS5004" s="21"/>
      <c r="AT5004" s="6"/>
      <c r="AU5004" s="6"/>
      <c r="AV5004" s="6"/>
      <c r="AW5004" s="6"/>
    </row>
    <row r="5005" spans="1:49" x14ac:dyDescent="0.35">
      <c r="A5005" s="20"/>
      <c r="B5005" s="20"/>
      <c r="C5005" s="20"/>
      <c r="D5005" s="20"/>
      <c r="E5005" s="6"/>
      <c r="F5005" s="6"/>
      <c r="G5005" s="6"/>
      <c r="H5005" s="6"/>
      <c r="I5005" s="6"/>
      <c r="J5005" s="6"/>
      <c r="K5005" s="6"/>
      <c r="L5005" s="6"/>
      <c r="M5005" s="6"/>
      <c r="N5005" s="6"/>
      <c r="O5005" s="6"/>
      <c r="P5005" s="6"/>
      <c r="Q5005" s="6"/>
      <c r="R5005" s="6"/>
      <c r="S5005" s="6"/>
      <c r="T5005" s="6"/>
      <c r="U5005" s="6"/>
      <c r="V5005" s="6"/>
      <c r="W5005" s="6"/>
      <c r="X5005" s="6"/>
      <c r="Y5005" s="6"/>
      <c r="Z5005" s="6"/>
      <c r="AA5005" s="6"/>
      <c r="AB5005" s="6"/>
      <c r="AC5005" s="6"/>
      <c r="AD5005" s="6"/>
      <c r="AE5005" s="6"/>
      <c r="AF5005" s="6"/>
      <c r="AG5005" s="6"/>
      <c r="AH5005" s="6"/>
      <c r="AI5005" s="6"/>
      <c r="AJ5005" s="6"/>
      <c r="AK5005" s="6"/>
      <c r="AL5005" s="6"/>
      <c r="AM5005" s="6"/>
      <c r="AN5005" s="6"/>
      <c r="AO5005" s="6"/>
      <c r="AP5005" s="6"/>
      <c r="AQ5005" s="21"/>
      <c r="AR5005" s="21"/>
      <c r="AS5005" s="21"/>
      <c r="AT5005" s="6"/>
      <c r="AU5005" s="6"/>
      <c r="AV5005" s="6"/>
      <c r="AW5005" s="6"/>
    </row>
    <row r="5006" spans="1:49" x14ac:dyDescent="0.35">
      <c r="A5006" s="20"/>
      <c r="B5006" s="20"/>
      <c r="C5006" s="20"/>
      <c r="D5006" s="20"/>
      <c r="E5006" s="6"/>
      <c r="F5006" s="6"/>
      <c r="G5006" s="6"/>
      <c r="H5006" s="6"/>
      <c r="I5006" s="6"/>
      <c r="J5006" s="6"/>
      <c r="K5006" s="6"/>
      <c r="L5006" s="6"/>
      <c r="M5006" s="6"/>
      <c r="N5006" s="6"/>
      <c r="O5006" s="6"/>
      <c r="P5006" s="6"/>
      <c r="Q5006" s="6"/>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21"/>
      <c r="AR5006" s="21"/>
      <c r="AS5006" s="21"/>
      <c r="AT5006" s="6"/>
      <c r="AU5006" s="6"/>
      <c r="AV5006" s="6"/>
      <c r="AW5006" s="6"/>
    </row>
    <row r="5007" spans="1:49" x14ac:dyDescent="0.35">
      <c r="A5007" s="20"/>
      <c r="B5007" s="20"/>
      <c r="C5007" s="20"/>
      <c r="D5007" s="20"/>
      <c r="E5007" s="6"/>
      <c r="F5007" s="6"/>
      <c r="G5007" s="6"/>
      <c r="H5007" s="6"/>
      <c r="I5007" s="6"/>
      <c r="J5007" s="6"/>
      <c r="K5007" s="6"/>
      <c r="L5007" s="6"/>
      <c r="M5007" s="6"/>
      <c r="N5007" s="6"/>
      <c r="O5007" s="6"/>
      <c r="P5007" s="6"/>
      <c r="Q5007" s="6"/>
      <c r="R5007" s="6"/>
      <c r="S5007" s="6"/>
      <c r="T5007" s="6"/>
      <c r="U5007" s="6"/>
      <c r="V5007" s="6"/>
      <c r="W5007" s="6"/>
      <c r="X5007" s="6"/>
      <c r="Y5007" s="6"/>
      <c r="Z5007" s="6"/>
      <c r="AA5007" s="6"/>
      <c r="AB5007" s="6"/>
      <c r="AC5007" s="6"/>
      <c r="AD5007" s="6"/>
      <c r="AE5007" s="6"/>
      <c r="AF5007" s="6"/>
      <c r="AG5007" s="6"/>
      <c r="AH5007" s="6"/>
      <c r="AI5007" s="6"/>
      <c r="AJ5007" s="6"/>
      <c r="AK5007" s="6"/>
      <c r="AL5007" s="6"/>
      <c r="AM5007" s="6"/>
      <c r="AN5007" s="6"/>
      <c r="AO5007" s="6"/>
      <c r="AP5007" s="6"/>
      <c r="AQ5007" s="21"/>
      <c r="AR5007" s="21"/>
      <c r="AS5007" s="21"/>
      <c r="AT5007" s="6"/>
      <c r="AU5007" s="6"/>
      <c r="AV5007" s="6"/>
      <c r="AW5007" s="6"/>
    </row>
    <row r="5008" spans="1:49" x14ac:dyDescent="0.35">
      <c r="A5008" s="20"/>
      <c r="B5008" s="20"/>
      <c r="C5008" s="20"/>
      <c r="D5008" s="20"/>
      <c r="E5008" s="6"/>
      <c r="F5008" s="6"/>
      <c r="G5008" s="6"/>
      <c r="H5008" s="6"/>
      <c r="I5008" s="6"/>
      <c r="J5008" s="6"/>
      <c r="K5008" s="6"/>
      <c r="L5008" s="6"/>
      <c r="M5008" s="6"/>
      <c r="N5008" s="6"/>
      <c r="O5008" s="6"/>
      <c r="P5008" s="6"/>
      <c r="Q5008" s="6"/>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21"/>
      <c r="AR5008" s="21"/>
      <c r="AS5008" s="21"/>
      <c r="AT5008" s="6"/>
      <c r="AU5008" s="6"/>
      <c r="AV5008" s="6"/>
      <c r="AW5008" s="6"/>
    </row>
    <row r="5009" spans="1:49" x14ac:dyDescent="0.35">
      <c r="A5009" s="20"/>
      <c r="B5009" s="20"/>
      <c r="C5009" s="20"/>
      <c r="D5009" s="20"/>
      <c r="E5009" s="6"/>
      <c r="F5009" s="6"/>
      <c r="G5009" s="6"/>
      <c r="H5009" s="6"/>
      <c r="I5009" s="6"/>
      <c r="J5009" s="6"/>
      <c r="K5009" s="6"/>
      <c r="L5009" s="6"/>
      <c r="M5009" s="6"/>
      <c r="N5009" s="6"/>
      <c r="O5009" s="6"/>
      <c r="P5009" s="6"/>
      <c r="Q5009" s="6"/>
      <c r="R5009" s="6"/>
      <c r="S5009" s="6"/>
      <c r="T5009" s="6"/>
      <c r="U5009" s="6"/>
      <c r="V5009" s="6"/>
      <c r="W5009" s="6"/>
      <c r="X5009" s="6"/>
      <c r="Y5009" s="6"/>
      <c r="Z5009" s="6"/>
      <c r="AA5009" s="6"/>
      <c r="AB5009" s="6"/>
      <c r="AC5009" s="6"/>
      <c r="AD5009" s="6"/>
      <c r="AE5009" s="6"/>
      <c r="AF5009" s="6"/>
      <c r="AG5009" s="6"/>
      <c r="AH5009" s="6"/>
      <c r="AI5009" s="6"/>
      <c r="AJ5009" s="6"/>
      <c r="AK5009" s="6"/>
      <c r="AL5009" s="6"/>
      <c r="AM5009" s="6"/>
      <c r="AN5009" s="6"/>
      <c r="AO5009" s="6"/>
      <c r="AP5009" s="6"/>
      <c r="AQ5009" s="21"/>
      <c r="AR5009" s="21"/>
      <c r="AS5009" s="21"/>
      <c r="AT5009" s="6"/>
      <c r="AU5009" s="6"/>
      <c r="AV5009" s="6"/>
      <c r="AW5009" s="6"/>
    </row>
    <row r="5010" spans="1:49" x14ac:dyDescent="0.35">
      <c r="A5010" s="20"/>
      <c r="B5010" s="20"/>
      <c r="C5010" s="20"/>
      <c r="D5010" s="20"/>
      <c r="E5010" s="6"/>
      <c r="F5010" s="6"/>
      <c r="G5010" s="6"/>
      <c r="H5010" s="6"/>
      <c r="I5010" s="6"/>
      <c r="J5010" s="6"/>
      <c r="K5010" s="6"/>
      <c r="L5010" s="6"/>
      <c r="M5010" s="6"/>
      <c r="N5010" s="6"/>
      <c r="O5010" s="6"/>
      <c r="P5010" s="6"/>
      <c r="Q5010" s="6"/>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21"/>
      <c r="AR5010" s="21"/>
      <c r="AS5010" s="21"/>
      <c r="AT5010" s="6"/>
      <c r="AU5010" s="6"/>
      <c r="AV5010" s="6"/>
      <c r="AW5010" s="6"/>
    </row>
    <row r="5011" spans="1:49" x14ac:dyDescent="0.35">
      <c r="A5011" s="20"/>
      <c r="B5011" s="20"/>
      <c r="C5011" s="20"/>
      <c r="D5011" s="20"/>
      <c r="E5011" s="6"/>
      <c r="F5011" s="6"/>
      <c r="G5011" s="6"/>
      <c r="H5011" s="6"/>
      <c r="I5011" s="6"/>
      <c r="J5011" s="6"/>
      <c r="K5011" s="6"/>
      <c r="L5011" s="6"/>
      <c r="M5011" s="6"/>
      <c r="N5011" s="6"/>
      <c r="O5011" s="6"/>
      <c r="P5011" s="6"/>
      <c r="Q5011" s="6"/>
      <c r="R5011" s="6"/>
      <c r="S5011" s="6"/>
      <c r="T5011" s="6"/>
      <c r="U5011" s="6"/>
      <c r="V5011" s="6"/>
      <c r="W5011" s="6"/>
      <c r="X5011" s="6"/>
      <c r="Y5011" s="6"/>
      <c r="Z5011" s="6"/>
      <c r="AA5011" s="6"/>
      <c r="AB5011" s="6"/>
      <c r="AC5011" s="6"/>
      <c r="AD5011" s="6"/>
      <c r="AE5011" s="6"/>
      <c r="AF5011" s="6"/>
      <c r="AG5011" s="6"/>
      <c r="AH5011" s="6"/>
      <c r="AI5011" s="6"/>
      <c r="AJ5011" s="6"/>
      <c r="AK5011" s="6"/>
      <c r="AL5011" s="6"/>
      <c r="AM5011" s="6"/>
      <c r="AN5011" s="6"/>
      <c r="AO5011" s="6"/>
      <c r="AP5011" s="6"/>
      <c r="AQ5011" s="21"/>
      <c r="AR5011" s="21"/>
      <c r="AS5011" s="21"/>
      <c r="AT5011" s="6"/>
      <c r="AU5011" s="6"/>
      <c r="AV5011" s="6"/>
      <c r="AW5011" s="6"/>
    </row>
    <row r="5012" spans="1:49" x14ac:dyDescent="0.35">
      <c r="A5012" s="20"/>
      <c r="B5012" s="20"/>
      <c r="C5012" s="20"/>
      <c r="D5012" s="20"/>
      <c r="E5012" s="6"/>
      <c r="F5012" s="6"/>
      <c r="G5012" s="6"/>
      <c r="H5012" s="6"/>
      <c r="I5012" s="6"/>
      <c r="J5012" s="6"/>
      <c r="K5012" s="6"/>
      <c r="L5012" s="6"/>
      <c r="M5012" s="6"/>
      <c r="N5012" s="6"/>
      <c r="O5012" s="6"/>
      <c r="P5012" s="6"/>
      <c r="Q5012" s="6"/>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21"/>
      <c r="AR5012" s="21"/>
      <c r="AS5012" s="21"/>
      <c r="AT5012" s="6"/>
      <c r="AU5012" s="6"/>
      <c r="AV5012" s="6"/>
      <c r="AW5012" s="6"/>
    </row>
    <row r="5013" spans="1:49" x14ac:dyDescent="0.35">
      <c r="A5013" s="20"/>
      <c r="B5013" s="20"/>
      <c r="C5013" s="20"/>
      <c r="D5013" s="20"/>
      <c r="E5013" s="6"/>
      <c r="F5013" s="6"/>
      <c r="G5013" s="6"/>
      <c r="H5013" s="6"/>
      <c r="I5013" s="6"/>
      <c r="J5013" s="6"/>
      <c r="K5013" s="6"/>
      <c r="L5013" s="6"/>
      <c r="M5013" s="6"/>
      <c r="N5013" s="6"/>
      <c r="O5013" s="6"/>
      <c r="P5013" s="6"/>
      <c r="Q5013" s="6"/>
      <c r="R5013" s="6"/>
      <c r="S5013" s="6"/>
      <c r="T5013" s="6"/>
      <c r="U5013" s="6"/>
      <c r="V5013" s="6"/>
      <c r="W5013" s="6"/>
      <c r="X5013" s="6"/>
      <c r="Y5013" s="6"/>
      <c r="Z5013" s="6"/>
      <c r="AA5013" s="6"/>
      <c r="AB5013" s="6"/>
      <c r="AC5013" s="6"/>
      <c r="AD5013" s="6"/>
      <c r="AE5013" s="6"/>
      <c r="AF5013" s="6"/>
      <c r="AG5013" s="6"/>
      <c r="AH5013" s="6"/>
      <c r="AI5013" s="6"/>
      <c r="AJ5013" s="6"/>
      <c r="AK5013" s="6"/>
      <c r="AL5013" s="6"/>
      <c r="AM5013" s="6"/>
      <c r="AN5013" s="6"/>
      <c r="AO5013" s="6"/>
      <c r="AP5013" s="6"/>
      <c r="AQ5013" s="21"/>
      <c r="AR5013" s="21"/>
      <c r="AS5013" s="21"/>
      <c r="AT5013" s="6"/>
      <c r="AU5013" s="6"/>
      <c r="AV5013" s="6"/>
      <c r="AW5013" s="6"/>
    </row>
    <row r="5014" spans="1:49" x14ac:dyDescent="0.35">
      <c r="A5014" s="20"/>
      <c r="B5014" s="20"/>
      <c r="C5014" s="20"/>
      <c r="D5014" s="20"/>
      <c r="E5014" s="6"/>
      <c r="F5014" s="6"/>
      <c r="G5014" s="6"/>
      <c r="H5014" s="6"/>
      <c r="I5014" s="6"/>
      <c r="J5014" s="6"/>
      <c r="K5014" s="6"/>
      <c r="L5014" s="6"/>
      <c r="M5014" s="6"/>
      <c r="N5014" s="6"/>
      <c r="O5014" s="6"/>
      <c r="P5014" s="6"/>
      <c r="Q5014" s="6"/>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21"/>
      <c r="AR5014" s="21"/>
      <c r="AS5014" s="21"/>
      <c r="AT5014" s="6"/>
      <c r="AU5014" s="6"/>
      <c r="AV5014" s="6"/>
      <c r="AW5014" s="6"/>
    </row>
    <row r="5015" spans="1:49" x14ac:dyDescent="0.35">
      <c r="A5015" s="20"/>
      <c r="B5015" s="20"/>
      <c r="C5015" s="20"/>
      <c r="D5015" s="20"/>
      <c r="E5015" s="6"/>
      <c r="F5015" s="6"/>
      <c r="G5015" s="6"/>
      <c r="H5015" s="6"/>
      <c r="I5015" s="6"/>
      <c r="J5015" s="6"/>
      <c r="K5015" s="6"/>
      <c r="L5015" s="6"/>
      <c r="M5015" s="6"/>
      <c r="N5015" s="6"/>
      <c r="O5015" s="6"/>
      <c r="P5015" s="6"/>
      <c r="Q5015" s="6"/>
      <c r="R5015" s="6"/>
      <c r="S5015" s="6"/>
      <c r="T5015" s="6"/>
      <c r="U5015" s="6"/>
      <c r="V5015" s="6"/>
      <c r="W5015" s="6"/>
      <c r="X5015" s="6"/>
      <c r="Y5015" s="6"/>
      <c r="Z5015" s="6"/>
      <c r="AA5015" s="6"/>
      <c r="AB5015" s="6"/>
      <c r="AC5015" s="6"/>
      <c r="AD5015" s="6"/>
      <c r="AE5015" s="6"/>
      <c r="AF5015" s="6"/>
      <c r="AG5015" s="6"/>
      <c r="AH5015" s="6"/>
      <c r="AI5015" s="6"/>
      <c r="AJ5015" s="6"/>
      <c r="AK5015" s="6"/>
      <c r="AL5015" s="6"/>
      <c r="AM5015" s="6"/>
      <c r="AN5015" s="6"/>
      <c r="AO5015" s="6"/>
      <c r="AP5015" s="6"/>
      <c r="AQ5015" s="21"/>
      <c r="AR5015" s="21"/>
      <c r="AS5015" s="21"/>
      <c r="AT5015" s="6"/>
      <c r="AU5015" s="6"/>
      <c r="AV5015" s="6"/>
      <c r="AW5015" s="6"/>
    </row>
    <row r="5016" spans="1:49" x14ac:dyDescent="0.35">
      <c r="A5016" s="20"/>
      <c r="B5016" s="20"/>
      <c r="C5016" s="20"/>
      <c r="D5016" s="20"/>
      <c r="E5016" s="6"/>
      <c r="F5016" s="6"/>
      <c r="G5016" s="6"/>
      <c r="H5016" s="6"/>
      <c r="I5016" s="6"/>
      <c r="J5016" s="6"/>
      <c r="K5016" s="6"/>
      <c r="L5016" s="6"/>
      <c r="M5016" s="6"/>
      <c r="N5016" s="6"/>
      <c r="O5016" s="6"/>
      <c r="P5016" s="6"/>
      <c r="Q5016" s="6"/>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21"/>
      <c r="AR5016" s="21"/>
      <c r="AS5016" s="21"/>
      <c r="AT5016" s="6"/>
      <c r="AU5016" s="6"/>
      <c r="AV5016" s="6"/>
      <c r="AW5016" s="6"/>
    </row>
    <row r="5017" spans="1:49" x14ac:dyDescent="0.35">
      <c r="A5017" s="20"/>
      <c r="B5017" s="20"/>
      <c r="C5017" s="20"/>
      <c r="D5017" s="20"/>
      <c r="E5017" s="6"/>
      <c r="F5017" s="6"/>
      <c r="G5017" s="6"/>
      <c r="H5017" s="6"/>
      <c r="I5017" s="6"/>
      <c r="J5017" s="6"/>
      <c r="K5017" s="6"/>
      <c r="L5017" s="6"/>
      <c r="M5017" s="6"/>
      <c r="N5017" s="6"/>
      <c r="O5017" s="6"/>
      <c r="P5017" s="6"/>
      <c r="Q5017" s="6"/>
      <c r="R5017" s="6"/>
      <c r="S5017" s="6"/>
      <c r="T5017" s="6"/>
      <c r="U5017" s="6"/>
      <c r="V5017" s="6"/>
      <c r="W5017" s="6"/>
      <c r="X5017" s="6"/>
      <c r="Y5017" s="6"/>
      <c r="Z5017" s="6"/>
      <c r="AA5017" s="6"/>
      <c r="AB5017" s="6"/>
      <c r="AC5017" s="6"/>
      <c r="AD5017" s="6"/>
      <c r="AE5017" s="6"/>
      <c r="AF5017" s="6"/>
      <c r="AG5017" s="6"/>
      <c r="AH5017" s="6"/>
      <c r="AI5017" s="6"/>
      <c r="AJ5017" s="6"/>
      <c r="AK5017" s="6"/>
      <c r="AL5017" s="6"/>
      <c r="AM5017" s="6"/>
      <c r="AN5017" s="6"/>
      <c r="AO5017" s="6"/>
      <c r="AP5017" s="6"/>
      <c r="AQ5017" s="21"/>
      <c r="AR5017" s="21"/>
      <c r="AS5017" s="21"/>
      <c r="AT5017" s="6"/>
      <c r="AU5017" s="6"/>
      <c r="AV5017" s="6"/>
      <c r="AW5017" s="6"/>
    </row>
    <row r="5018" spans="1:49" x14ac:dyDescent="0.35">
      <c r="A5018" s="20"/>
      <c r="B5018" s="20"/>
      <c r="C5018" s="20"/>
      <c r="D5018" s="20"/>
      <c r="E5018" s="6"/>
      <c r="F5018" s="6"/>
      <c r="G5018" s="6"/>
      <c r="H5018" s="6"/>
      <c r="I5018" s="6"/>
      <c r="J5018" s="6"/>
      <c r="K5018" s="6"/>
      <c r="L5018" s="6"/>
      <c r="M5018" s="6"/>
      <c r="N5018" s="6"/>
      <c r="O5018" s="6"/>
      <c r="P5018" s="6"/>
      <c r="Q5018" s="6"/>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21"/>
      <c r="AR5018" s="21"/>
      <c r="AS5018" s="21"/>
      <c r="AT5018" s="6"/>
      <c r="AU5018" s="6"/>
      <c r="AV5018" s="6"/>
      <c r="AW5018" s="6"/>
    </row>
    <row r="5019" spans="1:49" x14ac:dyDescent="0.35">
      <c r="A5019" s="20"/>
      <c r="B5019" s="20"/>
      <c r="C5019" s="20"/>
      <c r="D5019" s="20"/>
      <c r="E5019" s="6"/>
      <c r="F5019" s="6"/>
      <c r="G5019" s="6"/>
      <c r="H5019" s="6"/>
      <c r="I5019" s="6"/>
      <c r="J5019" s="6"/>
      <c r="K5019" s="6"/>
      <c r="L5019" s="6"/>
      <c r="M5019" s="6"/>
      <c r="N5019" s="6"/>
      <c r="O5019" s="6"/>
      <c r="P5019" s="6"/>
      <c r="Q5019" s="6"/>
      <c r="R5019" s="6"/>
      <c r="S5019" s="6"/>
      <c r="T5019" s="6"/>
      <c r="U5019" s="6"/>
      <c r="V5019" s="6"/>
      <c r="W5019" s="6"/>
      <c r="X5019" s="6"/>
      <c r="Y5019" s="6"/>
      <c r="Z5019" s="6"/>
      <c r="AA5019" s="6"/>
      <c r="AB5019" s="6"/>
      <c r="AC5019" s="6"/>
      <c r="AD5019" s="6"/>
      <c r="AE5019" s="6"/>
      <c r="AF5019" s="6"/>
      <c r="AG5019" s="6"/>
      <c r="AH5019" s="6"/>
      <c r="AI5019" s="6"/>
      <c r="AJ5019" s="6"/>
      <c r="AK5019" s="6"/>
      <c r="AL5019" s="6"/>
      <c r="AM5019" s="6"/>
      <c r="AN5019" s="6"/>
      <c r="AO5019" s="6"/>
      <c r="AP5019" s="6"/>
      <c r="AQ5019" s="21"/>
      <c r="AR5019" s="21"/>
      <c r="AS5019" s="21"/>
      <c r="AT5019" s="6"/>
      <c r="AU5019" s="6"/>
      <c r="AV5019" s="6"/>
      <c r="AW5019" s="6"/>
    </row>
    <row r="5020" spans="1:49" x14ac:dyDescent="0.35">
      <c r="A5020" s="20"/>
      <c r="B5020" s="20"/>
      <c r="C5020" s="20"/>
      <c r="D5020" s="20"/>
      <c r="E5020" s="6"/>
      <c r="F5020" s="6"/>
      <c r="G5020" s="6"/>
      <c r="H5020" s="6"/>
      <c r="I5020" s="6"/>
      <c r="J5020" s="6"/>
      <c r="K5020" s="6"/>
      <c r="L5020" s="6"/>
      <c r="M5020" s="6"/>
      <c r="N5020" s="6"/>
      <c r="O5020" s="6"/>
      <c r="P5020" s="6"/>
      <c r="Q5020" s="6"/>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21"/>
      <c r="AR5020" s="21"/>
      <c r="AS5020" s="21"/>
      <c r="AT5020" s="6"/>
      <c r="AU5020" s="6"/>
      <c r="AV5020" s="6"/>
      <c r="AW5020" s="6"/>
    </row>
    <row r="5021" spans="1:49" x14ac:dyDescent="0.35">
      <c r="A5021" s="20"/>
      <c r="B5021" s="20"/>
      <c r="C5021" s="20"/>
      <c r="D5021" s="20"/>
      <c r="E5021" s="6"/>
      <c r="F5021" s="6"/>
      <c r="G5021" s="6"/>
      <c r="H5021" s="6"/>
      <c r="I5021" s="6"/>
      <c r="J5021" s="6"/>
      <c r="K5021" s="6"/>
      <c r="L5021" s="6"/>
      <c r="M5021" s="6"/>
      <c r="N5021" s="6"/>
      <c r="O5021" s="6"/>
      <c r="P5021" s="6"/>
      <c r="Q5021" s="6"/>
      <c r="R5021" s="6"/>
      <c r="S5021" s="6"/>
      <c r="T5021" s="6"/>
      <c r="U5021" s="6"/>
      <c r="V5021" s="6"/>
      <c r="W5021" s="6"/>
      <c r="X5021" s="6"/>
      <c r="Y5021" s="6"/>
      <c r="Z5021" s="6"/>
      <c r="AA5021" s="6"/>
      <c r="AB5021" s="6"/>
      <c r="AC5021" s="6"/>
      <c r="AD5021" s="6"/>
      <c r="AE5021" s="6"/>
      <c r="AF5021" s="6"/>
      <c r="AG5021" s="6"/>
      <c r="AH5021" s="6"/>
      <c r="AI5021" s="6"/>
      <c r="AJ5021" s="6"/>
      <c r="AK5021" s="6"/>
      <c r="AL5021" s="6"/>
      <c r="AM5021" s="6"/>
      <c r="AN5021" s="6"/>
      <c r="AO5021" s="6"/>
      <c r="AP5021" s="6"/>
      <c r="AQ5021" s="21"/>
      <c r="AR5021" s="21"/>
      <c r="AS5021" s="21"/>
      <c r="AT5021" s="6"/>
      <c r="AU5021" s="6"/>
      <c r="AV5021" s="6"/>
      <c r="AW5021" s="6"/>
    </row>
    <row r="5022" spans="1:49" x14ac:dyDescent="0.35">
      <c r="A5022" s="20"/>
      <c r="B5022" s="20"/>
      <c r="C5022" s="20"/>
      <c r="D5022" s="20"/>
      <c r="E5022" s="6"/>
      <c r="F5022" s="6"/>
      <c r="G5022" s="6"/>
      <c r="H5022" s="6"/>
      <c r="I5022" s="6"/>
      <c r="J5022" s="6"/>
      <c r="K5022" s="6"/>
      <c r="L5022" s="6"/>
      <c r="M5022" s="6"/>
      <c r="N5022" s="6"/>
      <c r="O5022" s="6"/>
      <c r="P5022" s="6"/>
      <c r="Q5022" s="6"/>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21"/>
      <c r="AR5022" s="21"/>
      <c r="AS5022" s="21"/>
      <c r="AT5022" s="6"/>
      <c r="AU5022" s="6"/>
      <c r="AV5022" s="6"/>
      <c r="AW5022" s="6"/>
    </row>
    <row r="5023" spans="1:49" x14ac:dyDescent="0.35">
      <c r="A5023" s="20"/>
      <c r="B5023" s="20"/>
      <c r="C5023" s="20"/>
      <c r="D5023" s="20"/>
      <c r="E5023" s="6"/>
      <c r="F5023" s="6"/>
      <c r="G5023" s="6"/>
      <c r="H5023" s="6"/>
      <c r="I5023" s="6"/>
      <c r="J5023" s="6"/>
      <c r="K5023" s="6"/>
      <c r="L5023" s="6"/>
      <c r="M5023" s="6"/>
      <c r="N5023" s="6"/>
      <c r="O5023" s="6"/>
      <c r="P5023" s="6"/>
      <c r="Q5023" s="6"/>
      <c r="R5023" s="6"/>
      <c r="S5023" s="6"/>
      <c r="T5023" s="6"/>
      <c r="U5023" s="6"/>
      <c r="V5023" s="6"/>
      <c r="W5023" s="6"/>
      <c r="X5023" s="6"/>
      <c r="Y5023" s="6"/>
      <c r="Z5023" s="6"/>
      <c r="AA5023" s="6"/>
      <c r="AB5023" s="6"/>
      <c r="AC5023" s="6"/>
      <c r="AD5023" s="6"/>
      <c r="AE5023" s="6"/>
      <c r="AF5023" s="6"/>
      <c r="AG5023" s="6"/>
      <c r="AH5023" s="6"/>
      <c r="AI5023" s="6"/>
      <c r="AJ5023" s="6"/>
      <c r="AK5023" s="6"/>
      <c r="AL5023" s="6"/>
      <c r="AM5023" s="6"/>
      <c r="AN5023" s="6"/>
      <c r="AO5023" s="6"/>
      <c r="AP5023" s="6"/>
      <c r="AQ5023" s="21"/>
      <c r="AR5023" s="21"/>
      <c r="AS5023" s="21"/>
      <c r="AT5023" s="6"/>
      <c r="AU5023" s="6"/>
      <c r="AV5023" s="6"/>
      <c r="AW5023" s="6"/>
    </row>
    <row r="5024" spans="1:49" x14ac:dyDescent="0.35">
      <c r="A5024" s="20"/>
      <c r="B5024" s="20"/>
      <c r="C5024" s="20"/>
      <c r="D5024" s="20"/>
      <c r="E5024" s="6"/>
      <c r="F5024" s="6"/>
      <c r="G5024" s="6"/>
      <c r="H5024" s="6"/>
      <c r="I5024" s="6"/>
      <c r="J5024" s="6"/>
      <c r="K5024" s="6"/>
      <c r="L5024" s="6"/>
      <c r="M5024" s="6"/>
      <c r="N5024" s="6"/>
      <c r="O5024" s="6"/>
      <c r="P5024" s="6"/>
      <c r="Q5024" s="6"/>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21"/>
      <c r="AR5024" s="21"/>
      <c r="AS5024" s="21"/>
      <c r="AT5024" s="6"/>
      <c r="AU5024" s="6"/>
      <c r="AV5024" s="6"/>
      <c r="AW5024" s="6"/>
    </row>
    <row r="5025" spans="1:49" x14ac:dyDescent="0.35">
      <c r="A5025" s="20"/>
      <c r="B5025" s="20"/>
      <c r="C5025" s="20"/>
      <c r="D5025" s="20"/>
      <c r="E5025" s="6"/>
      <c r="F5025" s="6"/>
      <c r="G5025" s="6"/>
      <c r="H5025" s="6"/>
      <c r="I5025" s="6"/>
      <c r="J5025" s="6"/>
      <c r="K5025" s="6"/>
      <c r="L5025" s="6"/>
      <c r="M5025" s="6"/>
      <c r="N5025" s="6"/>
      <c r="O5025" s="6"/>
      <c r="P5025" s="6"/>
      <c r="Q5025" s="6"/>
      <c r="R5025" s="6"/>
      <c r="S5025" s="6"/>
      <c r="T5025" s="6"/>
      <c r="U5025" s="6"/>
      <c r="V5025" s="6"/>
      <c r="W5025" s="6"/>
      <c r="X5025" s="6"/>
      <c r="Y5025" s="6"/>
      <c r="Z5025" s="6"/>
      <c r="AA5025" s="6"/>
      <c r="AB5025" s="6"/>
      <c r="AC5025" s="6"/>
      <c r="AD5025" s="6"/>
      <c r="AE5025" s="6"/>
      <c r="AF5025" s="6"/>
      <c r="AG5025" s="6"/>
      <c r="AH5025" s="6"/>
      <c r="AI5025" s="6"/>
      <c r="AJ5025" s="6"/>
      <c r="AK5025" s="6"/>
      <c r="AL5025" s="6"/>
      <c r="AM5025" s="6"/>
      <c r="AN5025" s="6"/>
      <c r="AO5025" s="6"/>
      <c r="AP5025" s="6"/>
      <c r="AQ5025" s="21"/>
      <c r="AR5025" s="21"/>
      <c r="AS5025" s="21"/>
      <c r="AT5025" s="6"/>
      <c r="AU5025" s="6"/>
      <c r="AV5025" s="6"/>
      <c r="AW5025" s="6"/>
    </row>
    <row r="5026" spans="1:49" x14ac:dyDescent="0.35">
      <c r="A5026" s="20"/>
      <c r="B5026" s="20"/>
      <c r="C5026" s="20"/>
      <c r="D5026" s="20"/>
      <c r="E5026" s="6"/>
      <c r="F5026" s="6"/>
      <c r="G5026" s="6"/>
      <c r="H5026" s="6"/>
      <c r="I5026" s="6"/>
      <c r="J5026" s="6"/>
      <c r="K5026" s="6"/>
      <c r="L5026" s="6"/>
      <c r="M5026" s="6"/>
      <c r="N5026" s="6"/>
      <c r="O5026" s="6"/>
      <c r="P5026" s="6"/>
      <c r="Q5026" s="6"/>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21"/>
      <c r="AR5026" s="21"/>
      <c r="AS5026" s="21"/>
      <c r="AT5026" s="6"/>
      <c r="AU5026" s="6"/>
      <c r="AV5026" s="6"/>
      <c r="AW5026" s="6"/>
    </row>
    <row r="5027" spans="1:49" x14ac:dyDescent="0.35">
      <c r="A5027" s="20"/>
      <c r="B5027" s="20"/>
      <c r="C5027" s="20"/>
      <c r="D5027" s="20"/>
      <c r="E5027" s="6"/>
      <c r="F5027" s="6"/>
      <c r="G5027" s="6"/>
      <c r="H5027" s="6"/>
      <c r="I5027" s="6"/>
      <c r="J5027" s="6"/>
      <c r="K5027" s="6"/>
      <c r="L5027" s="6"/>
      <c r="M5027" s="6"/>
      <c r="N5027" s="6"/>
      <c r="O5027" s="6"/>
      <c r="P5027" s="6"/>
      <c r="Q5027" s="6"/>
      <c r="R5027" s="6"/>
      <c r="S5027" s="6"/>
      <c r="T5027" s="6"/>
      <c r="U5027" s="6"/>
      <c r="V5027" s="6"/>
      <c r="W5027" s="6"/>
      <c r="X5027" s="6"/>
      <c r="Y5027" s="6"/>
      <c r="Z5027" s="6"/>
      <c r="AA5027" s="6"/>
      <c r="AB5027" s="6"/>
      <c r="AC5027" s="6"/>
      <c r="AD5027" s="6"/>
      <c r="AE5027" s="6"/>
      <c r="AF5027" s="6"/>
      <c r="AG5027" s="6"/>
      <c r="AH5027" s="6"/>
      <c r="AI5027" s="6"/>
      <c r="AJ5027" s="6"/>
      <c r="AK5027" s="6"/>
      <c r="AL5027" s="6"/>
      <c r="AM5027" s="6"/>
      <c r="AN5027" s="6"/>
      <c r="AO5027" s="6"/>
      <c r="AP5027" s="6"/>
      <c r="AQ5027" s="21"/>
      <c r="AR5027" s="21"/>
      <c r="AS5027" s="21"/>
      <c r="AT5027" s="6"/>
      <c r="AU5027" s="6"/>
      <c r="AV5027" s="6"/>
      <c r="AW5027" s="6"/>
    </row>
    <row r="5028" spans="1:49" x14ac:dyDescent="0.35">
      <c r="A5028" s="20"/>
      <c r="B5028" s="20"/>
      <c r="C5028" s="20"/>
      <c r="D5028" s="20"/>
      <c r="E5028" s="6"/>
      <c r="F5028" s="6"/>
      <c r="G5028" s="6"/>
      <c r="H5028" s="6"/>
      <c r="I5028" s="6"/>
      <c r="J5028" s="6"/>
      <c r="K5028" s="6"/>
      <c r="L5028" s="6"/>
      <c r="M5028" s="6"/>
      <c r="N5028" s="6"/>
      <c r="O5028" s="6"/>
      <c r="P5028" s="6"/>
      <c r="Q5028" s="6"/>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21"/>
      <c r="AR5028" s="21"/>
      <c r="AS5028" s="21"/>
      <c r="AT5028" s="6"/>
      <c r="AU5028" s="6"/>
      <c r="AV5028" s="6"/>
      <c r="AW5028" s="6"/>
    </row>
    <row r="5029" spans="1:49" x14ac:dyDescent="0.35">
      <c r="A5029" s="20"/>
      <c r="B5029" s="20"/>
      <c r="C5029" s="20"/>
      <c r="D5029" s="20"/>
      <c r="E5029" s="6"/>
      <c r="F5029" s="6"/>
      <c r="G5029" s="6"/>
      <c r="H5029" s="6"/>
      <c r="I5029" s="6"/>
      <c r="J5029" s="6"/>
      <c r="K5029" s="6"/>
      <c r="L5029" s="6"/>
      <c r="M5029" s="6"/>
      <c r="N5029" s="6"/>
      <c r="O5029" s="6"/>
      <c r="P5029" s="6"/>
      <c r="Q5029" s="6"/>
      <c r="R5029" s="6"/>
      <c r="S5029" s="6"/>
      <c r="T5029" s="6"/>
      <c r="U5029" s="6"/>
      <c r="V5029" s="6"/>
      <c r="W5029" s="6"/>
      <c r="X5029" s="6"/>
      <c r="Y5029" s="6"/>
      <c r="Z5029" s="6"/>
      <c r="AA5029" s="6"/>
      <c r="AB5029" s="6"/>
      <c r="AC5029" s="6"/>
      <c r="AD5029" s="6"/>
      <c r="AE5029" s="6"/>
      <c r="AF5029" s="6"/>
      <c r="AG5029" s="6"/>
      <c r="AH5029" s="6"/>
      <c r="AI5029" s="6"/>
      <c r="AJ5029" s="6"/>
      <c r="AK5029" s="6"/>
      <c r="AL5029" s="6"/>
      <c r="AM5029" s="6"/>
      <c r="AN5029" s="6"/>
      <c r="AO5029" s="6"/>
      <c r="AP5029" s="6"/>
      <c r="AQ5029" s="21"/>
      <c r="AR5029" s="21"/>
      <c r="AS5029" s="21"/>
      <c r="AT5029" s="6"/>
      <c r="AU5029" s="6"/>
      <c r="AV5029" s="6"/>
      <c r="AW5029" s="6"/>
    </row>
    <row r="5030" spans="1:49" x14ac:dyDescent="0.35">
      <c r="A5030" s="20"/>
      <c r="B5030" s="20"/>
      <c r="C5030" s="20"/>
      <c r="D5030" s="20"/>
      <c r="E5030" s="6"/>
      <c r="F5030" s="6"/>
      <c r="G5030" s="6"/>
      <c r="H5030" s="6"/>
      <c r="I5030" s="6"/>
      <c r="J5030" s="6"/>
      <c r="K5030" s="6"/>
      <c r="L5030" s="6"/>
      <c r="M5030" s="6"/>
      <c r="N5030" s="6"/>
      <c r="O5030" s="6"/>
      <c r="P5030" s="6"/>
      <c r="Q5030" s="6"/>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21"/>
      <c r="AR5030" s="21"/>
      <c r="AS5030" s="21"/>
      <c r="AT5030" s="6"/>
      <c r="AU5030" s="6"/>
      <c r="AV5030" s="6"/>
      <c r="AW5030" s="6"/>
    </row>
    <row r="5031" spans="1:49" x14ac:dyDescent="0.35">
      <c r="A5031" s="20"/>
      <c r="B5031" s="20"/>
      <c r="C5031" s="20"/>
      <c r="D5031" s="20"/>
      <c r="E5031" s="6"/>
      <c r="F5031" s="6"/>
      <c r="G5031" s="6"/>
      <c r="H5031" s="6"/>
      <c r="I5031" s="6"/>
      <c r="J5031" s="6"/>
      <c r="K5031" s="6"/>
      <c r="L5031" s="6"/>
      <c r="M5031" s="6"/>
      <c r="N5031" s="6"/>
      <c r="O5031" s="6"/>
      <c r="P5031" s="6"/>
      <c r="Q5031" s="6"/>
      <c r="R5031" s="6"/>
      <c r="S5031" s="6"/>
      <c r="T5031" s="6"/>
      <c r="U5031" s="6"/>
      <c r="V5031" s="6"/>
      <c r="W5031" s="6"/>
      <c r="X5031" s="6"/>
      <c r="Y5031" s="6"/>
      <c r="Z5031" s="6"/>
      <c r="AA5031" s="6"/>
      <c r="AB5031" s="6"/>
      <c r="AC5031" s="6"/>
      <c r="AD5031" s="6"/>
      <c r="AE5031" s="6"/>
      <c r="AF5031" s="6"/>
      <c r="AG5031" s="6"/>
      <c r="AH5031" s="6"/>
      <c r="AI5031" s="6"/>
      <c r="AJ5031" s="6"/>
      <c r="AK5031" s="6"/>
      <c r="AL5031" s="6"/>
      <c r="AM5031" s="6"/>
      <c r="AN5031" s="6"/>
      <c r="AO5031" s="6"/>
      <c r="AP5031" s="6"/>
      <c r="AQ5031" s="21"/>
      <c r="AR5031" s="21"/>
      <c r="AS5031" s="21"/>
      <c r="AT5031" s="6"/>
      <c r="AU5031" s="6"/>
      <c r="AV5031" s="6"/>
      <c r="AW5031" s="6"/>
    </row>
    <row r="5032" spans="1:49" x14ac:dyDescent="0.35">
      <c r="A5032" s="20"/>
      <c r="B5032" s="20"/>
      <c r="C5032" s="20"/>
      <c r="D5032" s="20"/>
      <c r="E5032" s="6"/>
      <c r="F5032" s="6"/>
      <c r="G5032" s="6"/>
      <c r="H5032" s="6"/>
      <c r="I5032" s="6"/>
      <c r="J5032" s="6"/>
      <c r="K5032" s="6"/>
      <c r="L5032" s="6"/>
      <c r="M5032" s="6"/>
      <c r="N5032" s="6"/>
      <c r="O5032" s="6"/>
      <c r="P5032" s="6"/>
      <c r="Q5032" s="6"/>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21"/>
      <c r="AR5032" s="21"/>
      <c r="AS5032" s="21"/>
      <c r="AT5032" s="6"/>
      <c r="AU5032" s="6"/>
      <c r="AV5032" s="6"/>
      <c r="AW5032" s="6"/>
    </row>
    <row r="5033" spans="1:49" x14ac:dyDescent="0.35">
      <c r="A5033" s="20"/>
      <c r="B5033" s="20"/>
      <c r="C5033" s="20"/>
      <c r="D5033" s="20"/>
      <c r="E5033" s="6"/>
      <c r="F5033" s="6"/>
      <c r="G5033" s="6"/>
      <c r="H5033" s="6"/>
      <c r="I5033" s="6"/>
      <c r="J5033" s="6"/>
      <c r="K5033" s="6"/>
      <c r="L5033" s="6"/>
      <c r="M5033" s="6"/>
      <c r="N5033" s="6"/>
      <c r="O5033" s="6"/>
      <c r="P5033" s="6"/>
      <c r="Q5033" s="6"/>
      <c r="R5033" s="6"/>
      <c r="S5033" s="6"/>
      <c r="T5033" s="6"/>
      <c r="U5033" s="6"/>
      <c r="V5033" s="6"/>
      <c r="W5033" s="6"/>
      <c r="X5033" s="6"/>
      <c r="Y5033" s="6"/>
      <c r="Z5033" s="6"/>
      <c r="AA5033" s="6"/>
      <c r="AB5033" s="6"/>
      <c r="AC5033" s="6"/>
      <c r="AD5033" s="6"/>
      <c r="AE5033" s="6"/>
      <c r="AF5033" s="6"/>
      <c r="AG5033" s="6"/>
      <c r="AH5033" s="6"/>
      <c r="AI5033" s="6"/>
      <c r="AJ5033" s="6"/>
      <c r="AK5033" s="6"/>
      <c r="AL5033" s="6"/>
      <c r="AM5033" s="6"/>
      <c r="AN5033" s="6"/>
      <c r="AO5033" s="6"/>
      <c r="AP5033" s="6"/>
      <c r="AQ5033" s="21"/>
      <c r="AR5033" s="21"/>
      <c r="AS5033" s="21"/>
      <c r="AT5033" s="6"/>
      <c r="AU5033" s="6"/>
      <c r="AV5033" s="6"/>
      <c r="AW5033" s="6"/>
    </row>
    <row r="5034" spans="1:49" x14ac:dyDescent="0.35">
      <c r="A5034" s="20"/>
      <c r="B5034" s="20"/>
      <c r="C5034" s="20"/>
      <c r="D5034" s="20"/>
      <c r="E5034" s="6"/>
      <c r="F5034" s="6"/>
      <c r="G5034" s="6"/>
      <c r="H5034" s="6"/>
      <c r="I5034" s="6"/>
      <c r="J5034" s="6"/>
      <c r="K5034" s="6"/>
      <c r="L5034" s="6"/>
      <c r="M5034" s="6"/>
      <c r="N5034" s="6"/>
      <c r="O5034" s="6"/>
      <c r="P5034" s="6"/>
      <c r="Q5034" s="6"/>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21"/>
      <c r="AR5034" s="21"/>
      <c r="AS5034" s="21"/>
      <c r="AT5034" s="6"/>
      <c r="AU5034" s="6"/>
      <c r="AV5034" s="6"/>
      <c r="AW5034" s="6"/>
    </row>
    <row r="5035" spans="1:49" x14ac:dyDescent="0.35">
      <c r="A5035" s="20"/>
      <c r="B5035" s="20"/>
      <c r="C5035" s="20"/>
      <c r="D5035" s="20"/>
      <c r="E5035" s="6"/>
      <c r="F5035" s="6"/>
      <c r="G5035" s="6"/>
      <c r="H5035" s="6"/>
      <c r="I5035" s="6"/>
      <c r="J5035" s="6"/>
      <c r="K5035" s="6"/>
      <c r="L5035" s="6"/>
      <c r="M5035" s="6"/>
      <c r="N5035" s="6"/>
      <c r="O5035" s="6"/>
      <c r="P5035" s="6"/>
      <c r="Q5035" s="6"/>
      <c r="R5035" s="6"/>
      <c r="S5035" s="6"/>
      <c r="T5035" s="6"/>
      <c r="U5035" s="6"/>
      <c r="V5035" s="6"/>
      <c r="W5035" s="6"/>
      <c r="X5035" s="6"/>
      <c r="Y5035" s="6"/>
      <c r="Z5035" s="6"/>
      <c r="AA5035" s="6"/>
      <c r="AB5035" s="6"/>
      <c r="AC5035" s="6"/>
      <c r="AD5035" s="6"/>
      <c r="AE5035" s="6"/>
      <c r="AF5035" s="6"/>
      <c r="AG5035" s="6"/>
      <c r="AH5035" s="6"/>
      <c r="AI5035" s="6"/>
      <c r="AJ5035" s="6"/>
      <c r="AK5035" s="6"/>
      <c r="AL5035" s="6"/>
      <c r="AM5035" s="6"/>
      <c r="AN5035" s="6"/>
      <c r="AO5035" s="6"/>
      <c r="AP5035" s="6"/>
      <c r="AQ5035" s="21"/>
      <c r="AR5035" s="21"/>
      <c r="AS5035" s="21"/>
      <c r="AT5035" s="6"/>
      <c r="AU5035" s="6"/>
      <c r="AV5035" s="6"/>
      <c r="AW5035" s="6"/>
    </row>
    <row r="5036" spans="1:49" x14ac:dyDescent="0.35">
      <c r="A5036" s="20"/>
      <c r="B5036" s="20"/>
      <c r="C5036" s="20"/>
      <c r="D5036" s="20"/>
      <c r="E5036" s="6"/>
      <c r="F5036" s="6"/>
      <c r="G5036" s="6"/>
      <c r="H5036" s="6"/>
      <c r="I5036" s="6"/>
      <c r="J5036" s="6"/>
      <c r="K5036" s="6"/>
      <c r="L5036" s="6"/>
      <c r="M5036" s="6"/>
      <c r="N5036" s="6"/>
      <c r="O5036" s="6"/>
      <c r="P5036" s="6"/>
      <c r="Q5036" s="6"/>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21"/>
      <c r="AR5036" s="21"/>
      <c r="AS5036" s="21"/>
      <c r="AT5036" s="6"/>
      <c r="AU5036" s="6"/>
      <c r="AV5036" s="6"/>
      <c r="AW5036" s="6"/>
    </row>
    <row r="5037" spans="1:49" x14ac:dyDescent="0.35">
      <c r="A5037" s="20"/>
      <c r="B5037" s="20"/>
      <c r="C5037" s="20"/>
      <c r="D5037" s="20"/>
      <c r="E5037" s="6"/>
      <c r="F5037" s="6"/>
      <c r="G5037" s="6"/>
      <c r="H5037" s="6"/>
      <c r="I5037" s="6"/>
      <c r="J5037" s="6"/>
      <c r="K5037" s="6"/>
      <c r="L5037" s="6"/>
      <c r="M5037" s="6"/>
      <c r="N5037" s="6"/>
      <c r="O5037" s="6"/>
      <c r="P5037" s="6"/>
      <c r="Q5037" s="6"/>
      <c r="R5037" s="6"/>
      <c r="S5037" s="6"/>
      <c r="T5037" s="6"/>
      <c r="U5037" s="6"/>
      <c r="V5037" s="6"/>
      <c r="W5037" s="6"/>
      <c r="X5037" s="6"/>
      <c r="Y5037" s="6"/>
      <c r="Z5037" s="6"/>
      <c r="AA5037" s="6"/>
      <c r="AB5037" s="6"/>
      <c r="AC5037" s="6"/>
      <c r="AD5037" s="6"/>
      <c r="AE5037" s="6"/>
      <c r="AF5037" s="6"/>
      <c r="AG5037" s="6"/>
      <c r="AH5037" s="6"/>
      <c r="AI5037" s="6"/>
      <c r="AJ5037" s="6"/>
      <c r="AK5037" s="6"/>
      <c r="AL5037" s="6"/>
      <c r="AM5037" s="6"/>
      <c r="AN5037" s="6"/>
      <c r="AO5037" s="6"/>
      <c r="AP5037" s="6"/>
      <c r="AQ5037" s="21"/>
      <c r="AR5037" s="21"/>
      <c r="AS5037" s="21"/>
      <c r="AT5037" s="6"/>
      <c r="AU5037" s="6"/>
      <c r="AV5037" s="6"/>
      <c r="AW5037" s="6"/>
    </row>
    <row r="5038" spans="1:49" x14ac:dyDescent="0.35">
      <c r="A5038" s="20"/>
      <c r="B5038" s="20"/>
      <c r="C5038" s="20"/>
      <c r="D5038" s="20"/>
      <c r="E5038" s="6"/>
      <c r="F5038" s="6"/>
      <c r="G5038" s="6"/>
      <c r="H5038" s="6"/>
      <c r="I5038" s="6"/>
      <c r="J5038" s="6"/>
      <c r="K5038" s="6"/>
      <c r="L5038" s="6"/>
      <c r="M5038" s="6"/>
      <c r="N5038" s="6"/>
      <c r="O5038" s="6"/>
      <c r="P5038" s="6"/>
      <c r="Q5038" s="6"/>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21"/>
      <c r="AR5038" s="21"/>
      <c r="AS5038" s="21"/>
      <c r="AT5038" s="6"/>
      <c r="AU5038" s="6"/>
      <c r="AV5038" s="6"/>
      <c r="AW5038" s="6"/>
    </row>
    <row r="5039" spans="1:49" x14ac:dyDescent="0.35">
      <c r="A5039" s="20"/>
      <c r="B5039" s="20"/>
      <c r="C5039" s="20"/>
      <c r="D5039" s="20"/>
      <c r="E5039" s="6"/>
      <c r="F5039" s="6"/>
      <c r="G5039" s="6"/>
      <c r="H5039" s="6"/>
      <c r="I5039" s="6"/>
      <c r="J5039" s="6"/>
      <c r="K5039" s="6"/>
      <c r="L5039" s="6"/>
      <c r="M5039" s="6"/>
      <c r="N5039" s="6"/>
      <c r="O5039" s="6"/>
      <c r="P5039" s="6"/>
      <c r="Q5039" s="6"/>
      <c r="R5039" s="6"/>
      <c r="S5039" s="6"/>
      <c r="T5039" s="6"/>
      <c r="U5039" s="6"/>
      <c r="V5039" s="6"/>
      <c r="W5039" s="6"/>
      <c r="X5039" s="6"/>
      <c r="Y5039" s="6"/>
      <c r="Z5039" s="6"/>
      <c r="AA5039" s="6"/>
      <c r="AB5039" s="6"/>
      <c r="AC5039" s="6"/>
      <c r="AD5039" s="6"/>
      <c r="AE5039" s="6"/>
      <c r="AF5039" s="6"/>
      <c r="AG5039" s="6"/>
      <c r="AH5039" s="6"/>
      <c r="AI5039" s="6"/>
      <c r="AJ5039" s="6"/>
      <c r="AK5039" s="6"/>
      <c r="AL5039" s="6"/>
      <c r="AM5039" s="6"/>
      <c r="AN5039" s="6"/>
      <c r="AO5039" s="6"/>
      <c r="AP5039" s="6"/>
      <c r="AQ5039" s="21"/>
      <c r="AR5039" s="21"/>
      <c r="AS5039" s="21"/>
      <c r="AT5039" s="6"/>
      <c r="AU5039" s="6"/>
      <c r="AV5039" s="6"/>
      <c r="AW5039" s="6"/>
    </row>
    <row r="5040" spans="1:49" x14ac:dyDescent="0.35">
      <c r="A5040" s="20"/>
      <c r="B5040" s="20"/>
      <c r="C5040" s="20"/>
      <c r="D5040" s="20"/>
      <c r="E5040" s="6"/>
      <c r="F5040" s="6"/>
      <c r="G5040" s="6"/>
      <c r="H5040" s="6"/>
      <c r="I5040" s="6"/>
      <c r="J5040" s="6"/>
      <c r="K5040" s="6"/>
      <c r="L5040" s="6"/>
      <c r="M5040" s="6"/>
      <c r="N5040" s="6"/>
      <c r="O5040" s="6"/>
      <c r="P5040" s="6"/>
      <c r="Q5040" s="6"/>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21"/>
      <c r="AR5040" s="21"/>
      <c r="AS5040" s="21"/>
      <c r="AT5040" s="6"/>
      <c r="AU5040" s="6"/>
      <c r="AV5040" s="6"/>
      <c r="AW5040" s="6"/>
    </row>
    <row r="5041" spans="1:49" x14ac:dyDescent="0.35">
      <c r="A5041" s="20"/>
      <c r="B5041" s="20"/>
      <c r="C5041" s="20"/>
      <c r="D5041" s="20"/>
      <c r="E5041" s="6"/>
      <c r="F5041" s="6"/>
      <c r="G5041" s="6"/>
      <c r="H5041" s="6"/>
      <c r="I5041" s="6"/>
      <c r="J5041" s="6"/>
      <c r="K5041" s="6"/>
      <c r="L5041" s="6"/>
      <c r="M5041" s="6"/>
      <c r="N5041" s="6"/>
      <c r="O5041" s="6"/>
      <c r="P5041" s="6"/>
      <c r="Q5041" s="6"/>
      <c r="R5041" s="6"/>
      <c r="S5041" s="6"/>
      <c r="T5041" s="6"/>
      <c r="U5041" s="6"/>
      <c r="V5041" s="6"/>
      <c r="W5041" s="6"/>
      <c r="X5041" s="6"/>
      <c r="Y5041" s="6"/>
      <c r="Z5041" s="6"/>
      <c r="AA5041" s="6"/>
      <c r="AB5041" s="6"/>
      <c r="AC5041" s="6"/>
      <c r="AD5041" s="6"/>
      <c r="AE5041" s="6"/>
      <c r="AF5041" s="6"/>
      <c r="AG5041" s="6"/>
      <c r="AH5041" s="6"/>
      <c r="AI5041" s="6"/>
      <c r="AJ5041" s="6"/>
      <c r="AK5041" s="6"/>
      <c r="AL5041" s="6"/>
      <c r="AM5041" s="6"/>
      <c r="AN5041" s="6"/>
      <c r="AO5041" s="6"/>
      <c r="AP5041" s="6"/>
      <c r="AQ5041" s="21"/>
      <c r="AR5041" s="21"/>
      <c r="AS5041" s="21"/>
      <c r="AT5041" s="6"/>
      <c r="AU5041" s="6"/>
      <c r="AV5041" s="6"/>
      <c r="AW5041" s="6"/>
    </row>
    <row r="5042" spans="1:49" x14ac:dyDescent="0.35">
      <c r="A5042" s="20"/>
      <c r="B5042" s="20"/>
      <c r="C5042" s="20"/>
      <c r="D5042" s="20"/>
      <c r="E5042" s="6"/>
      <c r="F5042" s="6"/>
      <c r="G5042" s="6"/>
      <c r="H5042" s="6"/>
      <c r="I5042" s="6"/>
      <c r="J5042" s="6"/>
      <c r="K5042" s="6"/>
      <c r="L5042" s="6"/>
      <c r="M5042" s="6"/>
      <c r="N5042" s="6"/>
      <c r="O5042" s="6"/>
      <c r="P5042" s="6"/>
      <c r="Q5042" s="6"/>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21"/>
      <c r="AR5042" s="21"/>
      <c r="AS5042" s="21"/>
      <c r="AT5042" s="6"/>
      <c r="AU5042" s="6"/>
      <c r="AV5042" s="6"/>
      <c r="AW5042" s="6"/>
    </row>
    <row r="5043" spans="1:49" x14ac:dyDescent="0.35">
      <c r="A5043" s="20"/>
      <c r="B5043" s="20"/>
      <c r="C5043" s="20"/>
      <c r="D5043" s="20"/>
      <c r="E5043" s="6"/>
      <c r="F5043" s="6"/>
      <c r="G5043" s="6"/>
      <c r="H5043" s="6"/>
      <c r="I5043" s="6"/>
      <c r="J5043" s="6"/>
      <c r="K5043" s="6"/>
      <c r="L5043" s="6"/>
      <c r="M5043" s="6"/>
      <c r="N5043" s="6"/>
      <c r="O5043" s="6"/>
      <c r="P5043" s="6"/>
      <c r="Q5043" s="6"/>
      <c r="R5043" s="6"/>
      <c r="S5043" s="6"/>
      <c r="T5043" s="6"/>
      <c r="U5043" s="6"/>
      <c r="V5043" s="6"/>
      <c r="W5043" s="6"/>
      <c r="X5043" s="6"/>
      <c r="Y5043" s="6"/>
      <c r="Z5043" s="6"/>
      <c r="AA5043" s="6"/>
      <c r="AB5043" s="6"/>
      <c r="AC5043" s="6"/>
      <c r="AD5043" s="6"/>
      <c r="AE5043" s="6"/>
      <c r="AF5043" s="6"/>
      <c r="AG5043" s="6"/>
      <c r="AH5043" s="6"/>
      <c r="AI5043" s="6"/>
      <c r="AJ5043" s="6"/>
      <c r="AK5043" s="6"/>
      <c r="AL5043" s="6"/>
      <c r="AM5043" s="6"/>
      <c r="AN5043" s="6"/>
      <c r="AO5043" s="6"/>
      <c r="AP5043" s="6"/>
      <c r="AQ5043" s="21"/>
      <c r="AR5043" s="21"/>
      <c r="AS5043" s="21"/>
      <c r="AT5043" s="6"/>
      <c r="AU5043" s="6"/>
      <c r="AV5043" s="6"/>
      <c r="AW5043" s="6"/>
    </row>
    <row r="5044" spans="1:49" x14ac:dyDescent="0.35">
      <c r="A5044" s="20"/>
      <c r="B5044" s="20"/>
      <c r="C5044" s="20"/>
      <c r="D5044" s="20"/>
      <c r="E5044" s="6"/>
      <c r="F5044" s="6"/>
      <c r="G5044" s="6"/>
      <c r="H5044" s="6"/>
      <c r="I5044" s="6"/>
      <c r="J5044" s="6"/>
      <c r="K5044" s="6"/>
      <c r="L5044" s="6"/>
      <c r="M5044" s="6"/>
      <c r="N5044" s="6"/>
      <c r="O5044" s="6"/>
      <c r="P5044" s="6"/>
      <c r="Q5044" s="6"/>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21"/>
      <c r="AR5044" s="21"/>
      <c r="AS5044" s="21"/>
      <c r="AT5044" s="6"/>
      <c r="AU5044" s="6"/>
      <c r="AV5044" s="6"/>
      <c r="AW5044" s="6"/>
    </row>
    <row r="5045" spans="1:49" x14ac:dyDescent="0.35">
      <c r="A5045" s="20"/>
      <c r="B5045" s="20"/>
      <c r="C5045" s="20"/>
      <c r="D5045" s="20"/>
      <c r="E5045" s="6"/>
      <c r="F5045" s="6"/>
      <c r="G5045" s="6"/>
      <c r="H5045" s="6"/>
      <c r="I5045" s="6"/>
      <c r="J5045" s="6"/>
      <c r="K5045" s="6"/>
      <c r="L5045" s="6"/>
      <c r="M5045" s="6"/>
      <c r="N5045" s="6"/>
      <c r="O5045" s="6"/>
      <c r="P5045" s="6"/>
      <c r="Q5045" s="6"/>
      <c r="R5045" s="6"/>
      <c r="S5045" s="6"/>
      <c r="T5045" s="6"/>
      <c r="U5045" s="6"/>
      <c r="V5045" s="6"/>
      <c r="W5045" s="6"/>
      <c r="X5045" s="6"/>
      <c r="Y5045" s="6"/>
      <c r="Z5045" s="6"/>
      <c r="AA5045" s="6"/>
      <c r="AB5045" s="6"/>
      <c r="AC5045" s="6"/>
      <c r="AD5045" s="6"/>
      <c r="AE5045" s="6"/>
      <c r="AF5045" s="6"/>
      <c r="AG5045" s="6"/>
      <c r="AH5045" s="6"/>
      <c r="AI5045" s="6"/>
      <c r="AJ5045" s="6"/>
      <c r="AK5045" s="6"/>
      <c r="AL5045" s="6"/>
      <c r="AM5045" s="6"/>
      <c r="AN5045" s="6"/>
      <c r="AO5045" s="6"/>
      <c r="AP5045" s="6"/>
      <c r="AQ5045" s="21"/>
      <c r="AR5045" s="21"/>
      <c r="AS5045" s="21"/>
      <c r="AT5045" s="6"/>
      <c r="AU5045" s="6"/>
      <c r="AV5045" s="6"/>
      <c r="AW5045" s="6"/>
    </row>
    <row r="5046" spans="1:49" x14ac:dyDescent="0.35">
      <c r="A5046" s="20"/>
      <c r="B5046" s="20"/>
      <c r="C5046" s="20"/>
      <c r="D5046" s="20"/>
      <c r="E5046" s="6"/>
      <c r="F5046" s="6"/>
      <c r="G5046" s="6"/>
      <c r="H5046" s="6"/>
      <c r="I5046" s="6"/>
      <c r="J5046" s="6"/>
      <c r="K5046" s="6"/>
      <c r="L5046" s="6"/>
      <c r="M5046" s="6"/>
      <c r="N5046" s="6"/>
      <c r="O5046" s="6"/>
      <c r="P5046" s="6"/>
      <c r="Q5046" s="6"/>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21"/>
      <c r="AR5046" s="21"/>
      <c r="AS5046" s="21"/>
      <c r="AT5046" s="6"/>
      <c r="AU5046" s="6"/>
      <c r="AV5046" s="6"/>
      <c r="AW5046" s="6"/>
    </row>
    <row r="5047" spans="1:49" x14ac:dyDescent="0.35">
      <c r="A5047" s="20"/>
      <c r="B5047" s="20"/>
      <c r="C5047" s="20"/>
      <c r="D5047" s="20"/>
      <c r="E5047" s="6"/>
      <c r="F5047" s="6"/>
      <c r="G5047" s="6"/>
      <c r="H5047" s="6"/>
      <c r="I5047" s="6"/>
      <c r="J5047" s="6"/>
      <c r="K5047" s="6"/>
      <c r="L5047" s="6"/>
      <c r="M5047" s="6"/>
      <c r="N5047" s="6"/>
      <c r="O5047" s="6"/>
      <c r="P5047" s="6"/>
      <c r="Q5047" s="6"/>
      <c r="R5047" s="6"/>
      <c r="S5047" s="6"/>
      <c r="T5047" s="6"/>
      <c r="U5047" s="6"/>
      <c r="V5047" s="6"/>
      <c r="W5047" s="6"/>
      <c r="X5047" s="6"/>
      <c r="Y5047" s="6"/>
      <c r="Z5047" s="6"/>
      <c r="AA5047" s="6"/>
      <c r="AB5047" s="6"/>
      <c r="AC5047" s="6"/>
      <c r="AD5047" s="6"/>
      <c r="AE5047" s="6"/>
      <c r="AF5047" s="6"/>
      <c r="AG5047" s="6"/>
      <c r="AH5047" s="6"/>
      <c r="AI5047" s="6"/>
      <c r="AJ5047" s="6"/>
      <c r="AK5047" s="6"/>
      <c r="AL5047" s="6"/>
      <c r="AM5047" s="6"/>
      <c r="AN5047" s="6"/>
      <c r="AO5047" s="6"/>
      <c r="AP5047" s="6"/>
      <c r="AQ5047" s="21"/>
      <c r="AR5047" s="21"/>
      <c r="AS5047" s="21"/>
      <c r="AT5047" s="6"/>
      <c r="AU5047" s="6"/>
      <c r="AV5047" s="6"/>
      <c r="AW5047" s="6"/>
    </row>
    <row r="5048" spans="1:49" x14ac:dyDescent="0.35">
      <c r="A5048" s="20"/>
      <c r="B5048" s="20"/>
      <c r="C5048" s="20"/>
      <c r="D5048" s="20"/>
      <c r="E5048" s="6"/>
      <c r="F5048" s="6"/>
      <c r="G5048" s="6"/>
      <c r="H5048" s="6"/>
      <c r="I5048" s="6"/>
      <c r="J5048" s="6"/>
      <c r="K5048" s="6"/>
      <c r="L5048" s="6"/>
      <c r="M5048" s="6"/>
      <c r="N5048" s="6"/>
      <c r="O5048" s="6"/>
      <c r="P5048" s="6"/>
      <c r="Q5048" s="6"/>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21"/>
      <c r="AR5048" s="21"/>
      <c r="AS5048" s="21"/>
      <c r="AT5048" s="6"/>
      <c r="AU5048" s="6"/>
      <c r="AV5048" s="6"/>
      <c r="AW5048" s="6"/>
    </row>
    <row r="5049" spans="1:49" x14ac:dyDescent="0.35">
      <c r="A5049" s="20"/>
      <c r="B5049" s="20"/>
      <c r="C5049" s="20"/>
      <c r="D5049" s="20"/>
      <c r="E5049" s="6"/>
      <c r="F5049" s="6"/>
      <c r="G5049" s="6"/>
      <c r="H5049" s="6"/>
      <c r="I5049" s="6"/>
      <c r="J5049" s="6"/>
      <c r="K5049" s="6"/>
      <c r="L5049" s="6"/>
      <c r="M5049" s="6"/>
      <c r="N5049" s="6"/>
      <c r="O5049" s="6"/>
      <c r="P5049" s="6"/>
      <c r="Q5049" s="6"/>
      <c r="R5049" s="6"/>
      <c r="S5049" s="6"/>
      <c r="T5049" s="6"/>
      <c r="U5049" s="6"/>
      <c r="V5049" s="6"/>
      <c r="W5049" s="6"/>
      <c r="X5049" s="6"/>
      <c r="Y5049" s="6"/>
      <c r="Z5049" s="6"/>
      <c r="AA5049" s="6"/>
      <c r="AB5049" s="6"/>
      <c r="AC5049" s="6"/>
      <c r="AD5049" s="6"/>
      <c r="AE5049" s="6"/>
      <c r="AF5049" s="6"/>
      <c r="AG5049" s="6"/>
      <c r="AH5049" s="6"/>
      <c r="AI5049" s="6"/>
      <c r="AJ5049" s="6"/>
      <c r="AK5049" s="6"/>
      <c r="AL5049" s="6"/>
      <c r="AM5049" s="6"/>
      <c r="AN5049" s="6"/>
      <c r="AO5049" s="6"/>
      <c r="AP5049" s="6"/>
      <c r="AQ5049" s="21"/>
      <c r="AR5049" s="21"/>
      <c r="AS5049" s="21"/>
      <c r="AT5049" s="6"/>
      <c r="AU5049" s="6"/>
      <c r="AV5049" s="6"/>
      <c r="AW5049" s="6"/>
    </row>
    <row r="5050" spans="1:49" x14ac:dyDescent="0.35">
      <c r="A5050" s="20"/>
      <c r="B5050" s="20"/>
      <c r="C5050" s="20"/>
      <c r="D5050" s="20"/>
      <c r="E5050" s="6"/>
      <c r="F5050" s="6"/>
      <c r="G5050" s="6"/>
      <c r="H5050" s="6"/>
      <c r="I5050" s="6"/>
      <c r="J5050" s="6"/>
      <c r="K5050" s="6"/>
      <c r="L5050" s="6"/>
      <c r="M5050" s="6"/>
      <c r="N5050" s="6"/>
      <c r="O5050" s="6"/>
      <c r="P5050" s="6"/>
      <c r="Q5050" s="6"/>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21"/>
      <c r="AR5050" s="21"/>
      <c r="AS5050" s="21"/>
      <c r="AT5050" s="6"/>
      <c r="AU5050" s="6"/>
      <c r="AV5050" s="6"/>
      <c r="AW5050" s="6"/>
    </row>
    <row r="5051" spans="1:49" x14ac:dyDescent="0.35">
      <c r="A5051" s="20"/>
      <c r="B5051" s="20"/>
      <c r="C5051" s="20"/>
      <c r="D5051" s="20"/>
      <c r="E5051" s="6"/>
      <c r="F5051" s="6"/>
      <c r="G5051" s="6"/>
      <c r="H5051" s="6"/>
      <c r="I5051" s="6"/>
      <c r="J5051" s="6"/>
      <c r="K5051" s="6"/>
      <c r="L5051" s="6"/>
      <c r="M5051" s="6"/>
      <c r="N5051" s="6"/>
      <c r="O5051" s="6"/>
      <c r="P5051" s="6"/>
      <c r="Q5051" s="6"/>
      <c r="R5051" s="6"/>
      <c r="S5051" s="6"/>
      <c r="T5051" s="6"/>
      <c r="U5051" s="6"/>
      <c r="V5051" s="6"/>
      <c r="W5051" s="6"/>
      <c r="X5051" s="6"/>
      <c r="Y5051" s="6"/>
      <c r="Z5051" s="6"/>
      <c r="AA5051" s="6"/>
      <c r="AB5051" s="6"/>
      <c r="AC5051" s="6"/>
      <c r="AD5051" s="6"/>
      <c r="AE5051" s="6"/>
      <c r="AF5051" s="6"/>
      <c r="AG5051" s="6"/>
      <c r="AH5051" s="6"/>
      <c r="AI5051" s="6"/>
      <c r="AJ5051" s="6"/>
      <c r="AK5051" s="6"/>
      <c r="AL5051" s="6"/>
      <c r="AM5051" s="6"/>
      <c r="AN5051" s="6"/>
      <c r="AO5051" s="6"/>
      <c r="AP5051" s="6"/>
      <c r="AQ5051" s="21"/>
      <c r="AR5051" s="21"/>
      <c r="AS5051" s="21"/>
      <c r="AT5051" s="6"/>
      <c r="AU5051" s="6"/>
      <c r="AV5051" s="6"/>
      <c r="AW5051" s="6"/>
    </row>
    <row r="5052" spans="1:49" x14ac:dyDescent="0.35">
      <c r="A5052" s="20"/>
      <c r="B5052" s="20"/>
      <c r="C5052" s="20"/>
      <c r="D5052" s="20"/>
      <c r="E5052" s="6"/>
      <c r="F5052" s="6"/>
      <c r="G5052" s="6"/>
      <c r="H5052" s="6"/>
      <c r="I5052" s="6"/>
      <c r="J5052" s="6"/>
      <c r="K5052" s="6"/>
      <c r="L5052" s="6"/>
      <c r="M5052" s="6"/>
      <c r="N5052" s="6"/>
      <c r="O5052" s="6"/>
      <c r="P5052" s="6"/>
      <c r="Q5052" s="6"/>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21"/>
      <c r="AR5052" s="21"/>
      <c r="AS5052" s="21"/>
      <c r="AT5052" s="6"/>
      <c r="AU5052" s="6"/>
      <c r="AV5052" s="6"/>
      <c r="AW5052" s="6"/>
    </row>
    <row r="5053" spans="1:49" x14ac:dyDescent="0.35">
      <c r="A5053" s="20"/>
      <c r="B5053" s="20"/>
      <c r="C5053" s="20"/>
      <c r="D5053" s="20"/>
      <c r="E5053" s="6"/>
      <c r="F5053" s="6"/>
      <c r="G5053" s="6"/>
      <c r="H5053" s="6"/>
      <c r="I5053" s="6"/>
      <c r="J5053" s="6"/>
      <c r="K5053" s="6"/>
      <c r="L5053" s="6"/>
      <c r="M5053" s="6"/>
      <c r="N5053" s="6"/>
      <c r="O5053" s="6"/>
      <c r="P5053" s="6"/>
      <c r="Q5053" s="6"/>
      <c r="R5053" s="6"/>
      <c r="S5053" s="6"/>
      <c r="T5053" s="6"/>
      <c r="U5053" s="6"/>
      <c r="V5053" s="6"/>
      <c r="W5053" s="6"/>
      <c r="X5053" s="6"/>
      <c r="Y5053" s="6"/>
      <c r="Z5053" s="6"/>
      <c r="AA5053" s="6"/>
      <c r="AB5053" s="6"/>
      <c r="AC5053" s="6"/>
      <c r="AD5053" s="6"/>
      <c r="AE5053" s="6"/>
      <c r="AF5053" s="6"/>
      <c r="AG5053" s="6"/>
      <c r="AH5053" s="6"/>
      <c r="AI5053" s="6"/>
      <c r="AJ5053" s="6"/>
      <c r="AK5053" s="6"/>
      <c r="AL5053" s="6"/>
      <c r="AM5053" s="6"/>
      <c r="AN5053" s="6"/>
      <c r="AO5053" s="6"/>
      <c r="AP5053" s="6"/>
      <c r="AQ5053" s="21"/>
      <c r="AR5053" s="21"/>
      <c r="AS5053" s="21"/>
      <c r="AT5053" s="6"/>
      <c r="AU5053" s="6"/>
      <c r="AV5053" s="6"/>
      <c r="AW5053" s="6"/>
    </row>
    <row r="5054" spans="1:49" x14ac:dyDescent="0.35">
      <c r="A5054" s="20"/>
      <c r="B5054" s="20"/>
      <c r="C5054" s="20"/>
      <c r="D5054" s="20"/>
      <c r="E5054" s="6"/>
      <c r="F5054" s="6"/>
      <c r="G5054" s="6"/>
      <c r="H5054" s="6"/>
      <c r="I5054" s="6"/>
      <c r="J5054" s="6"/>
      <c r="K5054" s="6"/>
      <c r="L5054" s="6"/>
      <c r="M5054" s="6"/>
      <c r="N5054" s="6"/>
      <c r="O5054" s="6"/>
      <c r="P5054" s="6"/>
      <c r="Q5054" s="6"/>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21"/>
      <c r="AR5054" s="21"/>
      <c r="AS5054" s="21"/>
      <c r="AT5054" s="6"/>
      <c r="AU5054" s="6"/>
      <c r="AV5054" s="6"/>
      <c r="AW5054" s="6"/>
    </row>
    <row r="5055" spans="1:49" x14ac:dyDescent="0.35">
      <c r="A5055" s="20"/>
      <c r="B5055" s="20"/>
      <c r="C5055" s="20"/>
      <c r="D5055" s="20"/>
      <c r="E5055" s="6"/>
      <c r="F5055" s="6"/>
      <c r="G5055" s="6"/>
      <c r="H5055" s="6"/>
      <c r="I5055" s="6"/>
      <c r="J5055" s="6"/>
      <c r="K5055" s="6"/>
      <c r="L5055" s="6"/>
      <c r="M5055" s="6"/>
      <c r="N5055" s="6"/>
      <c r="O5055" s="6"/>
      <c r="P5055" s="6"/>
      <c r="Q5055" s="6"/>
      <c r="R5055" s="6"/>
      <c r="S5055" s="6"/>
      <c r="T5055" s="6"/>
      <c r="U5055" s="6"/>
      <c r="V5055" s="6"/>
      <c r="W5055" s="6"/>
      <c r="X5055" s="6"/>
      <c r="Y5055" s="6"/>
      <c r="Z5055" s="6"/>
      <c r="AA5055" s="6"/>
      <c r="AB5055" s="6"/>
      <c r="AC5055" s="6"/>
      <c r="AD5055" s="6"/>
      <c r="AE5055" s="6"/>
      <c r="AF5055" s="6"/>
      <c r="AG5055" s="6"/>
      <c r="AH5055" s="6"/>
      <c r="AI5055" s="6"/>
      <c r="AJ5055" s="6"/>
      <c r="AK5055" s="6"/>
      <c r="AL5055" s="6"/>
      <c r="AM5055" s="6"/>
      <c r="AN5055" s="6"/>
      <c r="AO5055" s="6"/>
      <c r="AP5055" s="6"/>
      <c r="AQ5055" s="21"/>
      <c r="AR5055" s="21"/>
      <c r="AS5055" s="21"/>
      <c r="AT5055" s="6"/>
      <c r="AU5055" s="6"/>
      <c r="AV5055" s="6"/>
      <c r="AW5055" s="6"/>
    </row>
    <row r="5056" spans="1:49" x14ac:dyDescent="0.35">
      <c r="A5056" s="20"/>
      <c r="B5056" s="20"/>
      <c r="C5056" s="20"/>
      <c r="D5056" s="20"/>
      <c r="E5056" s="6"/>
      <c r="F5056" s="6"/>
      <c r="G5056" s="6"/>
      <c r="H5056" s="6"/>
      <c r="I5056" s="6"/>
      <c r="J5056" s="6"/>
      <c r="K5056" s="6"/>
      <c r="L5056" s="6"/>
      <c r="M5056" s="6"/>
      <c r="N5056" s="6"/>
      <c r="O5056" s="6"/>
      <c r="P5056" s="6"/>
      <c r="Q5056" s="6"/>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21"/>
      <c r="AR5056" s="21"/>
      <c r="AS5056" s="21"/>
      <c r="AT5056" s="6"/>
      <c r="AU5056" s="6"/>
      <c r="AV5056" s="6"/>
      <c r="AW5056" s="6"/>
    </row>
    <row r="5057" spans="1:49" x14ac:dyDescent="0.35">
      <c r="A5057" s="20"/>
      <c r="B5057" s="20"/>
      <c r="C5057" s="20"/>
      <c r="D5057" s="20"/>
      <c r="E5057" s="6"/>
      <c r="F5057" s="6"/>
      <c r="G5057" s="6"/>
      <c r="H5057" s="6"/>
      <c r="I5057" s="6"/>
      <c r="J5057" s="6"/>
      <c r="K5057" s="6"/>
      <c r="L5057" s="6"/>
      <c r="M5057" s="6"/>
      <c r="N5057" s="6"/>
      <c r="O5057" s="6"/>
      <c r="P5057" s="6"/>
      <c r="Q5057" s="6"/>
      <c r="R5057" s="6"/>
      <c r="S5057" s="6"/>
      <c r="T5057" s="6"/>
      <c r="U5057" s="6"/>
      <c r="V5057" s="6"/>
      <c r="W5057" s="6"/>
      <c r="X5057" s="6"/>
      <c r="Y5057" s="6"/>
      <c r="Z5057" s="6"/>
      <c r="AA5057" s="6"/>
      <c r="AB5057" s="6"/>
      <c r="AC5057" s="6"/>
      <c r="AD5057" s="6"/>
      <c r="AE5057" s="6"/>
      <c r="AF5057" s="6"/>
      <c r="AG5057" s="6"/>
      <c r="AH5057" s="6"/>
      <c r="AI5057" s="6"/>
      <c r="AJ5057" s="6"/>
      <c r="AK5057" s="6"/>
      <c r="AL5057" s="6"/>
      <c r="AM5057" s="6"/>
      <c r="AN5057" s="6"/>
      <c r="AO5057" s="6"/>
      <c r="AP5057" s="6"/>
      <c r="AQ5057" s="21"/>
      <c r="AR5057" s="21"/>
      <c r="AS5057" s="21"/>
      <c r="AT5057" s="6"/>
      <c r="AU5057" s="6"/>
      <c r="AV5057" s="6"/>
      <c r="AW5057" s="6"/>
    </row>
    <row r="5058" spans="1:49" x14ac:dyDescent="0.35">
      <c r="A5058" s="20"/>
      <c r="B5058" s="20"/>
      <c r="C5058" s="20"/>
      <c r="D5058" s="20"/>
      <c r="E5058" s="6"/>
      <c r="F5058" s="6"/>
      <c r="G5058" s="6"/>
      <c r="H5058" s="6"/>
      <c r="I5058" s="6"/>
      <c r="J5058" s="6"/>
      <c r="K5058" s="6"/>
      <c r="L5058" s="6"/>
      <c r="M5058" s="6"/>
      <c r="N5058" s="6"/>
      <c r="O5058" s="6"/>
      <c r="P5058" s="6"/>
      <c r="Q5058" s="6"/>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21"/>
      <c r="AR5058" s="21"/>
      <c r="AS5058" s="21"/>
      <c r="AT5058" s="6"/>
      <c r="AU5058" s="6"/>
      <c r="AV5058" s="6"/>
      <c r="AW5058" s="6"/>
    </row>
    <row r="5059" spans="1:49" x14ac:dyDescent="0.35">
      <c r="A5059" s="20"/>
      <c r="B5059" s="20"/>
      <c r="C5059" s="20"/>
      <c r="D5059" s="20"/>
      <c r="E5059" s="6"/>
      <c r="F5059" s="6"/>
      <c r="G5059" s="6"/>
      <c r="H5059" s="6"/>
      <c r="I5059" s="6"/>
      <c r="J5059" s="6"/>
      <c r="K5059" s="6"/>
      <c r="L5059" s="6"/>
      <c r="M5059" s="6"/>
      <c r="N5059" s="6"/>
      <c r="O5059" s="6"/>
      <c r="P5059" s="6"/>
      <c r="Q5059" s="6"/>
      <c r="R5059" s="6"/>
      <c r="S5059" s="6"/>
      <c r="T5059" s="6"/>
      <c r="U5059" s="6"/>
      <c r="V5059" s="6"/>
      <c r="W5059" s="6"/>
      <c r="X5059" s="6"/>
      <c r="Y5059" s="6"/>
      <c r="Z5059" s="6"/>
      <c r="AA5059" s="6"/>
      <c r="AB5059" s="6"/>
      <c r="AC5059" s="6"/>
      <c r="AD5059" s="6"/>
      <c r="AE5059" s="6"/>
      <c r="AF5059" s="6"/>
      <c r="AG5059" s="6"/>
      <c r="AH5059" s="6"/>
      <c r="AI5059" s="6"/>
      <c r="AJ5059" s="6"/>
      <c r="AK5059" s="6"/>
      <c r="AL5059" s="6"/>
      <c r="AM5059" s="6"/>
      <c r="AN5059" s="6"/>
      <c r="AO5059" s="6"/>
      <c r="AP5059" s="6"/>
      <c r="AQ5059" s="21"/>
      <c r="AR5059" s="21"/>
      <c r="AS5059" s="21"/>
      <c r="AT5059" s="6"/>
      <c r="AU5059" s="6"/>
      <c r="AV5059" s="6"/>
      <c r="AW5059" s="6"/>
    </row>
    <row r="5060" spans="1:49" x14ac:dyDescent="0.35">
      <c r="A5060" s="20"/>
      <c r="B5060" s="20"/>
      <c r="C5060" s="20"/>
      <c r="D5060" s="20"/>
      <c r="E5060" s="6"/>
      <c r="F5060" s="6"/>
      <c r="G5060" s="6"/>
      <c r="H5060" s="6"/>
      <c r="I5060" s="6"/>
      <c r="J5060" s="6"/>
      <c r="K5060" s="6"/>
      <c r="L5060" s="6"/>
      <c r="M5060" s="6"/>
      <c r="N5060" s="6"/>
      <c r="O5060" s="6"/>
      <c r="P5060" s="6"/>
      <c r="Q5060" s="6"/>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21"/>
      <c r="AR5060" s="21"/>
      <c r="AS5060" s="21"/>
      <c r="AT5060" s="6"/>
      <c r="AU5060" s="6"/>
      <c r="AV5060" s="6"/>
      <c r="AW5060" s="6"/>
    </row>
    <row r="5061" spans="1:49" x14ac:dyDescent="0.35">
      <c r="A5061" s="20"/>
      <c r="B5061" s="20"/>
      <c r="C5061" s="20"/>
      <c r="D5061" s="20"/>
      <c r="E5061" s="6"/>
      <c r="F5061" s="6"/>
      <c r="G5061" s="6"/>
      <c r="H5061" s="6"/>
      <c r="I5061" s="6"/>
      <c r="J5061" s="6"/>
      <c r="K5061" s="6"/>
      <c r="L5061" s="6"/>
      <c r="M5061" s="6"/>
      <c r="N5061" s="6"/>
      <c r="O5061" s="6"/>
      <c r="P5061" s="6"/>
      <c r="Q5061" s="6"/>
      <c r="R5061" s="6"/>
      <c r="S5061" s="6"/>
      <c r="T5061" s="6"/>
      <c r="U5061" s="6"/>
      <c r="V5061" s="6"/>
      <c r="W5061" s="6"/>
      <c r="X5061" s="6"/>
      <c r="Y5061" s="6"/>
      <c r="Z5061" s="6"/>
      <c r="AA5061" s="6"/>
      <c r="AB5061" s="6"/>
      <c r="AC5061" s="6"/>
      <c r="AD5061" s="6"/>
      <c r="AE5061" s="6"/>
      <c r="AF5061" s="6"/>
      <c r="AG5061" s="6"/>
      <c r="AH5061" s="6"/>
      <c r="AI5061" s="6"/>
      <c r="AJ5061" s="6"/>
      <c r="AK5061" s="6"/>
      <c r="AL5061" s="6"/>
      <c r="AM5061" s="6"/>
      <c r="AN5061" s="6"/>
      <c r="AO5061" s="6"/>
      <c r="AP5061" s="6"/>
      <c r="AQ5061" s="21"/>
      <c r="AR5061" s="21"/>
      <c r="AS5061" s="21"/>
      <c r="AT5061" s="6"/>
      <c r="AU5061" s="6"/>
      <c r="AV5061" s="6"/>
      <c r="AW5061" s="6"/>
    </row>
    <row r="5062" spans="1:49" x14ac:dyDescent="0.35">
      <c r="A5062" s="20"/>
      <c r="B5062" s="20"/>
      <c r="C5062" s="20"/>
      <c r="D5062" s="20"/>
      <c r="E5062" s="6"/>
      <c r="F5062" s="6"/>
      <c r="G5062" s="6"/>
      <c r="H5062" s="6"/>
      <c r="I5062" s="6"/>
      <c r="J5062" s="6"/>
      <c r="K5062" s="6"/>
      <c r="L5062" s="6"/>
      <c r="M5062" s="6"/>
      <c r="N5062" s="6"/>
      <c r="O5062" s="6"/>
      <c r="P5062" s="6"/>
      <c r="Q5062" s="6"/>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21"/>
      <c r="AR5062" s="21"/>
      <c r="AS5062" s="21"/>
      <c r="AT5062" s="6"/>
      <c r="AU5062" s="6"/>
      <c r="AV5062" s="6"/>
      <c r="AW5062" s="6"/>
    </row>
    <row r="5063" spans="1:49" x14ac:dyDescent="0.35">
      <c r="A5063" s="20"/>
      <c r="B5063" s="20"/>
      <c r="C5063" s="20"/>
      <c r="D5063" s="20"/>
      <c r="E5063" s="6"/>
      <c r="F5063" s="6"/>
      <c r="G5063" s="6"/>
      <c r="H5063" s="6"/>
      <c r="I5063" s="6"/>
      <c r="J5063" s="6"/>
      <c r="K5063" s="6"/>
      <c r="L5063" s="6"/>
      <c r="M5063" s="6"/>
      <c r="N5063" s="6"/>
      <c r="O5063" s="6"/>
      <c r="P5063" s="6"/>
      <c r="Q5063" s="6"/>
      <c r="R5063" s="6"/>
      <c r="S5063" s="6"/>
      <c r="T5063" s="6"/>
      <c r="U5063" s="6"/>
      <c r="V5063" s="6"/>
      <c r="W5063" s="6"/>
      <c r="X5063" s="6"/>
      <c r="Y5063" s="6"/>
      <c r="Z5063" s="6"/>
      <c r="AA5063" s="6"/>
      <c r="AB5063" s="6"/>
      <c r="AC5063" s="6"/>
      <c r="AD5063" s="6"/>
      <c r="AE5063" s="6"/>
      <c r="AF5063" s="6"/>
      <c r="AG5063" s="6"/>
      <c r="AH5063" s="6"/>
      <c r="AI5063" s="6"/>
      <c r="AJ5063" s="6"/>
      <c r="AK5063" s="6"/>
      <c r="AL5063" s="6"/>
      <c r="AM5063" s="6"/>
      <c r="AN5063" s="6"/>
      <c r="AO5063" s="6"/>
      <c r="AP5063" s="6"/>
      <c r="AQ5063" s="21"/>
      <c r="AR5063" s="21"/>
      <c r="AS5063" s="21"/>
      <c r="AT5063" s="6"/>
      <c r="AU5063" s="6"/>
      <c r="AV5063" s="6"/>
      <c r="AW5063" s="6"/>
    </row>
    <row r="5064" spans="1:49" x14ac:dyDescent="0.35">
      <c r="A5064" s="20"/>
      <c r="B5064" s="20"/>
      <c r="C5064" s="20"/>
      <c r="D5064" s="20"/>
      <c r="E5064" s="6"/>
      <c r="F5064" s="6"/>
      <c r="G5064" s="6"/>
      <c r="H5064" s="6"/>
      <c r="I5064" s="6"/>
      <c r="J5064" s="6"/>
      <c r="K5064" s="6"/>
      <c r="L5064" s="6"/>
      <c r="M5064" s="6"/>
      <c r="N5064" s="6"/>
      <c r="O5064" s="6"/>
      <c r="P5064" s="6"/>
      <c r="Q5064" s="6"/>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21"/>
      <c r="AR5064" s="21"/>
      <c r="AS5064" s="21"/>
      <c r="AT5064" s="6"/>
      <c r="AU5064" s="6"/>
      <c r="AV5064" s="6"/>
      <c r="AW5064" s="6"/>
    </row>
    <row r="5065" spans="1:49" x14ac:dyDescent="0.35">
      <c r="A5065" s="20"/>
      <c r="B5065" s="20"/>
      <c r="C5065" s="20"/>
      <c r="D5065" s="20"/>
      <c r="E5065" s="6"/>
      <c r="F5065" s="6"/>
      <c r="G5065" s="6"/>
      <c r="H5065" s="6"/>
      <c r="I5065" s="6"/>
      <c r="J5065" s="6"/>
      <c r="K5065" s="6"/>
      <c r="L5065" s="6"/>
      <c r="M5065" s="6"/>
      <c r="N5065" s="6"/>
      <c r="O5065" s="6"/>
      <c r="P5065" s="6"/>
      <c r="Q5065" s="6"/>
      <c r="R5065" s="6"/>
      <c r="S5065" s="6"/>
      <c r="T5065" s="6"/>
      <c r="U5065" s="6"/>
      <c r="V5065" s="6"/>
      <c r="W5065" s="6"/>
      <c r="X5065" s="6"/>
      <c r="Y5065" s="6"/>
      <c r="Z5065" s="6"/>
      <c r="AA5065" s="6"/>
      <c r="AB5065" s="6"/>
      <c r="AC5065" s="6"/>
      <c r="AD5065" s="6"/>
      <c r="AE5065" s="6"/>
      <c r="AF5065" s="6"/>
      <c r="AG5065" s="6"/>
      <c r="AH5065" s="6"/>
      <c r="AI5065" s="6"/>
      <c r="AJ5065" s="6"/>
      <c r="AK5065" s="6"/>
      <c r="AL5065" s="6"/>
      <c r="AM5065" s="6"/>
      <c r="AN5065" s="6"/>
      <c r="AO5065" s="6"/>
      <c r="AP5065" s="6"/>
      <c r="AQ5065" s="21"/>
      <c r="AR5065" s="21"/>
      <c r="AS5065" s="21"/>
      <c r="AT5065" s="6"/>
      <c r="AU5065" s="6"/>
      <c r="AV5065" s="6"/>
      <c r="AW5065" s="6"/>
    </row>
    <row r="5066" spans="1:49" x14ac:dyDescent="0.35">
      <c r="A5066" s="20"/>
      <c r="B5066" s="20"/>
      <c r="C5066" s="20"/>
      <c r="D5066" s="20"/>
      <c r="E5066" s="6"/>
      <c r="F5066" s="6"/>
      <c r="G5066" s="6"/>
      <c r="H5066" s="6"/>
      <c r="I5066" s="6"/>
      <c r="J5066" s="6"/>
      <c r="K5066" s="6"/>
      <c r="L5066" s="6"/>
      <c r="M5066" s="6"/>
      <c r="N5066" s="6"/>
      <c r="O5066" s="6"/>
      <c r="P5066" s="6"/>
      <c r="Q5066" s="6"/>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21"/>
      <c r="AR5066" s="21"/>
      <c r="AS5066" s="21"/>
      <c r="AT5066" s="6"/>
      <c r="AU5066" s="6"/>
      <c r="AV5066" s="6"/>
      <c r="AW5066" s="6"/>
    </row>
    <row r="5067" spans="1:49" x14ac:dyDescent="0.35">
      <c r="A5067" s="20"/>
      <c r="B5067" s="20"/>
      <c r="C5067" s="20"/>
      <c r="D5067" s="20"/>
      <c r="E5067" s="6"/>
      <c r="F5067" s="6"/>
      <c r="G5067" s="6"/>
      <c r="H5067" s="6"/>
      <c r="I5067" s="6"/>
      <c r="J5067" s="6"/>
      <c r="K5067" s="6"/>
      <c r="L5067" s="6"/>
      <c r="M5067" s="6"/>
      <c r="N5067" s="6"/>
      <c r="O5067" s="6"/>
      <c r="P5067" s="6"/>
      <c r="Q5067" s="6"/>
      <c r="R5067" s="6"/>
      <c r="S5067" s="6"/>
      <c r="T5067" s="6"/>
      <c r="U5067" s="6"/>
      <c r="V5067" s="6"/>
      <c r="W5067" s="6"/>
      <c r="X5067" s="6"/>
      <c r="Y5067" s="6"/>
      <c r="Z5067" s="6"/>
      <c r="AA5067" s="6"/>
      <c r="AB5067" s="6"/>
      <c r="AC5067" s="6"/>
      <c r="AD5067" s="6"/>
      <c r="AE5067" s="6"/>
      <c r="AF5067" s="6"/>
      <c r="AG5067" s="6"/>
      <c r="AH5067" s="6"/>
      <c r="AI5067" s="6"/>
      <c r="AJ5067" s="6"/>
      <c r="AK5067" s="6"/>
      <c r="AL5067" s="6"/>
      <c r="AM5067" s="6"/>
      <c r="AN5067" s="6"/>
      <c r="AO5067" s="6"/>
      <c r="AP5067" s="6"/>
      <c r="AQ5067" s="21"/>
      <c r="AR5067" s="21"/>
      <c r="AS5067" s="21"/>
      <c r="AT5067" s="6"/>
      <c r="AU5067" s="6"/>
      <c r="AV5067" s="6"/>
      <c r="AW5067" s="6"/>
    </row>
    <row r="5068" spans="1:49" x14ac:dyDescent="0.35">
      <c r="A5068" s="20"/>
      <c r="B5068" s="20"/>
      <c r="C5068" s="20"/>
      <c r="D5068" s="20"/>
      <c r="E5068" s="6"/>
      <c r="F5068" s="6"/>
      <c r="G5068" s="6"/>
      <c r="H5068" s="6"/>
      <c r="I5068" s="6"/>
      <c r="J5068" s="6"/>
      <c r="K5068" s="6"/>
      <c r="L5068" s="6"/>
      <c r="M5068" s="6"/>
      <c r="N5068" s="6"/>
      <c r="O5068" s="6"/>
      <c r="P5068" s="6"/>
      <c r="Q5068" s="6"/>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21"/>
      <c r="AR5068" s="21"/>
      <c r="AS5068" s="21"/>
      <c r="AT5068" s="6"/>
      <c r="AU5068" s="6"/>
      <c r="AV5068" s="6"/>
      <c r="AW5068" s="6"/>
    </row>
    <row r="5069" spans="1:49" x14ac:dyDescent="0.35">
      <c r="A5069" s="20"/>
      <c r="B5069" s="20"/>
      <c r="C5069" s="20"/>
      <c r="D5069" s="20"/>
      <c r="E5069" s="6"/>
      <c r="F5069" s="6"/>
      <c r="G5069" s="6"/>
      <c r="H5069" s="6"/>
      <c r="I5069" s="6"/>
      <c r="J5069" s="6"/>
      <c r="K5069" s="6"/>
      <c r="L5069" s="6"/>
      <c r="M5069" s="6"/>
      <c r="N5069" s="6"/>
      <c r="O5069" s="6"/>
      <c r="P5069" s="6"/>
      <c r="Q5069" s="6"/>
      <c r="R5069" s="6"/>
      <c r="S5069" s="6"/>
      <c r="T5069" s="6"/>
      <c r="U5069" s="6"/>
      <c r="V5069" s="6"/>
      <c r="W5069" s="6"/>
      <c r="X5069" s="6"/>
      <c r="Y5069" s="6"/>
      <c r="Z5069" s="6"/>
      <c r="AA5069" s="6"/>
      <c r="AB5069" s="6"/>
      <c r="AC5069" s="6"/>
      <c r="AD5069" s="6"/>
      <c r="AE5069" s="6"/>
      <c r="AF5069" s="6"/>
      <c r="AG5069" s="6"/>
      <c r="AH5069" s="6"/>
      <c r="AI5069" s="6"/>
      <c r="AJ5069" s="6"/>
      <c r="AK5069" s="6"/>
      <c r="AL5069" s="6"/>
      <c r="AM5069" s="6"/>
      <c r="AN5069" s="6"/>
      <c r="AO5069" s="6"/>
      <c r="AP5069" s="6"/>
      <c r="AQ5069" s="21"/>
      <c r="AR5069" s="21"/>
      <c r="AS5069" s="21"/>
      <c r="AT5069" s="6"/>
      <c r="AU5069" s="6"/>
      <c r="AV5069" s="6"/>
      <c r="AW5069" s="6"/>
    </row>
    <row r="5070" spans="1:49" x14ac:dyDescent="0.35">
      <c r="A5070" s="20"/>
      <c r="B5070" s="20"/>
      <c r="C5070" s="20"/>
      <c r="D5070" s="20"/>
      <c r="E5070" s="6"/>
      <c r="F5070" s="6"/>
      <c r="G5070" s="6"/>
      <c r="H5070" s="6"/>
      <c r="I5070" s="6"/>
      <c r="J5070" s="6"/>
      <c r="K5070" s="6"/>
      <c r="L5070" s="6"/>
      <c r="M5070" s="6"/>
      <c r="N5070" s="6"/>
      <c r="O5070" s="6"/>
      <c r="P5070" s="6"/>
      <c r="Q5070" s="6"/>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21"/>
      <c r="AR5070" s="21"/>
      <c r="AS5070" s="21"/>
      <c r="AT5070" s="6"/>
      <c r="AU5070" s="6"/>
      <c r="AV5070" s="6"/>
      <c r="AW5070" s="6"/>
    </row>
    <row r="5071" spans="1:49" x14ac:dyDescent="0.35">
      <c r="A5071" s="20"/>
      <c r="B5071" s="20"/>
      <c r="C5071" s="20"/>
      <c r="D5071" s="20"/>
      <c r="E5071" s="6"/>
      <c r="F5071" s="6"/>
      <c r="G5071" s="6"/>
      <c r="H5071" s="6"/>
      <c r="I5071" s="6"/>
      <c r="J5071" s="6"/>
      <c r="K5071" s="6"/>
      <c r="L5071" s="6"/>
      <c r="M5071" s="6"/>
      <c r="N5071" s="6"/>
      <c r="O5071" s="6"/>
      <c r="P5071" s="6"/>
      <c r="Q5071" s="6"/>
      <c r="R5071" s="6"/>
      <c r="S5071" s="6"/>
      <c r="T5071" s="6"/>
      <c r="U5071" s="6"/>
      <c r="V5071" s="6"/>
      <c r="W5071" s="6"/>
      <c r="X5071" s="6"/>
      <c r="Y5071" s="6"/>
      <c r="Z5071" s="6"/>
      <c r="AA5071" s="6"/>
      <c r="AB5071" s="6"/>
      <c r="AC5071" s="6"/>
      <c r="AD5071" s="6"/>
      <c r="AE5071" s="6"/>
      <c r="AF5071" s="6"/>
      <c r="AG5071" s="6"/>
      <c r="AH5071" s="6"/>
      <c r="AI5071" s="6"/>
      <c r="AJ5071" s="6"/>
      <c r="AK5071" s="6"/>
      <c r="AL5071" s="6"/>
      <c r="AM5071" s="6"/>
      <c r="AN5071" s="6"/>
      <c r="AO5071" s="6"/>
      <c r="AP5071" s="6"/>
      <c r="AQ5071" s="21"/>
      <c r="AR5071" s="21"/>
      <c r="AS5071" s="21"/>
      <c r="AT5071" s="6"/>
      <c r="AU5071" s="6"/>
      <c r="AV5071" s="6"/>
      <c r="AW5071" s="6"/>
    </row>
    <row r="5072" spans="1:49" x14ac:dyDescent="0.35">
      <c r="A5072" s="20"/>
      <c r="B5072" s="20"/>
      <c r="C5072" s="20"/>
      <c r="D5072" s="20"/>
      <c r="E5072" s="6"/>
      <c r="F5072" s="6"/>
      <c r="G5072" s="6"/>
      <c r="H5072" s="6"/>
      <c r="I5072" s="6"/>
      <c r="J5072" s="6"/>
      <c r="K5072" s="6"/>
      <c r="L5072" s="6"/>
      <c r="M5072" s="6"/>
      <c r="N5072" s="6"/>
      <c r="O5072" s="6"/>
      <c r="P5072" s="6"/>
      <c r="Q5072" s="6"/>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21"/>
      <c r="AR5072" s="21"/>
      <c r="AS5072" s="21"/>
      <c r="AT5072" s="6"/>
      <c r="AU5072" s="6"/>
      <c r="AV5072" s="6"/>
      <c r="AW5072" s="6"/>
    </row>
    <row r="5073" spans="1:49" x14ac:dyDescent="0.35">
      <c r="A5073" s="20"/>
      <c r="B5073" s="20"/>
      <c r="C5073" s="20"/>
      <c r="D5073" s="20"/>
      <c r="E5073" s="6"/>
      <c r="F5073" s="6"/>
      <c r="G5073" s="6"/>
      <c r="H5073" s="6"/>
      <c r="I5073" s="6"/>
      <c r="J5073" s="6"/>
      <c r="K5073" s="6"/>
      <c r="L5073" s="6"/>
      <c r="M5073" s="6"/>
      <c r="N5073" s="6"/>
      <c r="O5073" s="6"/>
      <c r="P5073" s="6"/>
      <c r="Q5073" s="6"/>
      <c r="R5073" s="6"/>
      <c r="S5073" s="6"/>
      <c r="T5073" s="6"/>
      <c r="U5073" s="6"/>
      <c r="V5073" s="6"/>
      <c r="W5073" s="6"/>
      <c r="X5073" s="6"/>
      <c r="Y5073" s="6"/>
      <c r="Z5073" s="6"/>
      <c r="AA5073" s="6"/>
      <c r="AB5073" s="6"/>
      <c r="AC5073" s="6"/>
      <c r="AD5073" s="6"/>
      <c r="AE5073" s="6"/>
      <c r="AF5073" s="6"/>
      <c r="AG5073" s="6"/>
      <c r="AH5073" s="6"/>
      <c r="AI5073" s="6"/>
      <c r="AJ5073" s="6"/>
      <c r="AK5073" s="6"/>
      <c r="AL5073" s="6"/>
      <c r="AM5073" s="6"/>
      <c r="AN5073" s="6"/>
      <c r="AO5073" s="6"/>
      <c r="AP5073" s="6"/>
      <c r="AQ5073" s="21"/>
      <c r="AR5073" s="21"/>
      <c r="AS5073" s="21"/>
      <c r="AT5073" s="6"/>
      <c r="AU5073" s="6"/>
      <c r="AV5073" s="6"/>
      <c r="AW5073" s="6"/>
    </row>
    <row r="5074" spans="1:49" x14ac:dyDescent="0.35">
      <c r="A5074" s="20"/>
      <c r="B5074" s="20"/>
      <c r="C5074" s="20"/>
      <c r="D5074" s="20"/>
      <c r="E5074" s="6"/>
      <c r="F5074" s="6"/>
      <c r="G5074" s="6"/>
      <c r="H5074" s="6"/>
      <c r="I5074" s="6"/>
      <c r="J5074" s="6"/>
      <c r="K5074" s="6"/>
      <c r="L5074" s="6"/>
      <c r="M5074" s="6"/>
      <c r="N5074" s="6"/>
      <c r="O5074" s="6"/>
      <c r="P5074" s="6"/>
      <c r="Q5074" s="6"/>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21"/>
      <c r="AR5074" s="21"/>
      <c r="AS5074" s="21"/>
      <c r="AT5074" s="6"/>
      <c r="AU5074" s="6"/>
      <c r="AV5074" s="6"/>
      <c r="AW5074" s="6"/>
    </row>
    <row r="5075" spans="1:49" x14ac:dyDescent="0.35">
      <c r="A5075" s="20"/>
      <c r="B5075" s="20"/>
      <c r="C5075" s="20"/>
      <c r="D5075" s="20"/>
      <c r="E5075" s="6"/>
      <c r="F5075" s="6"/>
      <c r="G5075" s="6"/>
      <c r="H5075" s="6"/>
      <c r="I5075" s="6"/>
      <c r="J5075" s="6"/>
      <c r="K5075" s="6"/>
      <c r="L5075" s="6"/>
      <c r="M5075" s="6"/>
      <c r="N5075" s="6"/>
      <c r="O5075" s="6"/>
      <c r="P5075" s="6"/>
      <c r="Q5075" s="6"/>
      <c r="R5075" s="6"/>
      <c r="S5075" s="6"/>
      <c r="T5075" s="6"/>
      <c r="U5075" s="6"/>
      <c r="V5075" s="6"/>
      <c r="W5075" s="6"/>
      <c r="X5075" s="6"/>
      <c r="Y5075" s="6"/>
      <c r="Z5075" s="6"/>
      <c r="AA5075" s="6"/>
      <c r="AB5075" s="6"/>
      <c r="AC5075" s="6"/>
      <c r="AD5075" s="6"/>
      <c r="AE5075" s="6"/>
      <c r="AF5075" s="6"/>
      <c r="AG5075" s="6"/>
      <c r="AH5075" s="6"/>
      <c r="AI5075" s="6"/>
      <c r="AJ5075" s="6"/>
      <c r="AK5075" s="6"/>
      <c r="AL5075" s="6"/>
      <c r="AM5075" s="6"/>
      <c r="AN5075" s="6"/>
      <c r="AO5075" s="6"/>
      <c r="AP5075" s="6"/>
      <c r="AQ5075" s="21"/>
      <c r="AR5075" s="21"/>
      <c r="AS5075" s="21"/>
      <c r="AT5075" s="6"/>
      <c r="AU5075" s="6"/>
      <c r="AV5075" s="6"/>
      <c r="AW5075" s="6"/>
    </row>
    <row r="5076" spans="1:49" x14ac:dyDescent="0.35">
      <c r="A5076" s="20"/>
      <c r="B5076" s="20"/>
      <c r="C5076" s="20"/>
      <c r="D5076" s="20"/>
      <c r="E5076" s="6"/>
      <c r="F5076" s="6"/>
      <c r="G5076" s="6"/>
      <c r="H5076" s="6"/>
      <c r="I5076" s="6"/>
      <c r="J5076" s="6"/>
      <c r="K5076" s="6"/>
      <c r="L5076" s="6"/>
      <c r="M5076" s="6"/>
      <c r="N5076" s="6"/>
      <c r="O5076" s="6"/>
      <c r="P5076" s="6"/>
      <c r="Q5076" s="6"/>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21"/>
      <c r="AR5076" s="21"/>
      <c r="AS5076" s="21"/>
      <c r="AT5076" s="6"/>
      <c r="AU5076" s="6"/>
      <c r="AV5076" s="6"/>
      <c r="AW5076" s="6"/>
    </row>
    <row r="5077" spans="1:49" x14ac:dyDescent="0.35">
      <c r="A5077" s="20"/>
      <c r="B5077" s="20"/>
      <c r="C5077" s="20"/>
      <c r="D5077" s="20"/>
      <c r="E5077" s="6"/>
      <c r="F5077" s="6"/>
      <c r="G5077" s="6"/>
      <c r="H5077" s="6"/>
      <c r="I5077" s="6"/>
      <c r="J5077" s="6"/>
      <c r="K5077" s="6"/>
      <c r="L5077" s="6"/>
      <c r="M5077" s="6"/>
      <c r="N5077" s="6"/>
      <c r="O5077" s="6"/>
      <c r="P5077" s="6"/>
      <c r="Q5077" s="6"/>
      <c r="R5077" s="6"/>
      <c r="S5077" s="6"/>
      <c r="T5077" s="6"/>
      <c r="U5077" s="6"/>
      <c r="V5077" s="6"/>
      <c r="W5077" s="6"/>
      <c r="X5077" s="6"/>
      <c r="Y5077" s="6"/>
      <c r="Z5077" s="6"/>
      <c r="AA5077" s="6"/>
      <c r="AB5077" s="6"/>
      <c r="AC5077" s="6"/>
      <c r="AD5077" s="6"/>
      <c r="AE5077" s="6"/>
      <c r="AF5077" s="6"/>
      <c r="AG5077" s="6"/>
      <c r="AH5077" s="6"/>
      <c r="AI5077" s="6"/>
      <c r="AJ5077" s="6"/>
      <c r="AK5077" s="6"/>
      <c r="AL5077" s="6"/>
      <c r="AM5077" s="6"/>
      <c r="AN5077" s="6"/>
      <c r="AO5077" s="6"/>
      <c r="AP5077" s="6"/>
      <c r="AQ5077" s="21"/>
      <c r="AR5077" s="21"/>
      <c r="AS5077" s="21"/>
      <c r="AT5077" s="6"/>
      <c r="AU5077" s="6"/>
      <c r="AV5077" s="6"/>
      <c r="AW5077" s="6"/>
    </row>
    <row r="5078" spans="1:49" x14ac:dyDescent="0.35">
      <c r="A5078" s="20"/>
      <c r="B5078" s="20"/>
      <c r="C5078" s="20"/>
      <c r="D5078" s="20"/>
      <c r="E5078" s="6"/>
      <c r="F5078" s="6"/>
      <c r="G5078" s="6"/>
      <c r="H5078" s="6"/>
      <c r="I5078" s="6"/>
      <c r="J5078" s="6"/>
      <c r="K5078" s="6"/>
      <c r="L5078" s="6"/>
      <c r="M5078" s="6"/>
      <c r="N5078" s="6"/>
      <c r="O5078" s="6"/>
      <c r="P5078" s="6"/>
      <c r="Q5078" s="6"/>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21"/>
      <c r="AR5078" s="21"/>
      <c r="AS5078" s="21"/>
      <c r="AT5078" s="6"/>
      <c r="AU5078" s="6"/>
      <c r="AV5078" s="6"/>
      <c r="AW5078" s="6"/>
    </row>
    <row r="5079" spans="1:49" x14ac:dyDescent="0.35">
      <c r="A5079" s="20"/>
      <c r="B5079" s="20"/>
      <c r="C5079" s="20"/>
      <c r="D5079" s="20"/>
      <c r="E5079" s="6"/>
      <c r="F5079" s="6"/>
      <c r="G5079" s="6"/>
      <c r="H5079" s="6"/>
      <c r="I5079" s="6"/>
      <c r="J5079" s="6"/>
      <c r="K5079" s="6"/>
      <c r="L5079" s="6"/>
      <c r="M5079" s="6"/>
      <c r="N5079" s="6"/>
      <c r="O5079" s="6"/>
      <c r="P5079" s="6"/>
      <c r="Q5079" s="6"/>
      <c r="R5079" s="6"/>
      <c r="S5079" s="6"/>
      <c r="T5079" s="6"/>
      <c r="U5079" s="6"/>
      <c r="V5079" s="6"/>
      <c r="W5079" s="6"/>
      <c r="X5079" s="6"/>
      <c r="Y5079" s="6"/>
      <c r="Z5079" s="6"/>
      <c r="AA5079" s="6"/>
      <c r="AB5079" s="6"/>
      <c r="AC5079" s="6"/>
      <c r="AD5079" s="6"/>
      <c r="AE5079" s="6"/>
      <c r="AF5079" s="6"/>
      <c r="AG5079" s="6"/>
      <c r="AH5079" s="6"/>
      <c r="AI5079" s="6"/>
      <c r="AJ5079" s="6"/>
      <c r="AK5079" s="6"/>
      <c r="AL5079" s="6"/>
      <c r="AM5079" s="6"/>
      <c r="AN5079" s="6"/>
      <c r="AO5079" s="6"/>
      <c r="AP5079" s="6"/>
      <c r="AQ5079" s="21"/>
      <c r="AR5079" s="21"/>
      <c r="AS5079" s="21"/>
      <c r="AT5079" s="6"/>
      <c r="AU5079" s="6"/>
      <c r="AV5079" s="6"/>
      <c r="AW5079" s="6"/>
    </row>
    <row r="5080" spans="1:49" x14ac:dyDescent="0.35">
      <c r="A5080" s="20"/>
      <c r="B5080" s="20"/>
      <c r="C5080" s="20"/>
      <c r="D5080" s="20"/>
      <c r="E5080" s="6"/>
      <c r="F5080" s="6"/>
      <c r="G5080" s="6"/>
      <c r="H5080" s="6"/>
      <c r="I5080" s="6"/>
      <c r="J5080" s="6"/>
      <c r="K5080" s="6"/>
      <c r="L5080" s="6"/>
      <c r="M5080" s="6"/>
      <c r="N5080" s="6"/>
      <c r="O5080" s="6"/>
      <c r="P5080" s="6"/>
      <c r="Q5080" s="6"/>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21"/>
      <c r="AR5080" s="21"/>
      <c r="AS5080" s="21"/>
      <c r="AT5080" s="6"/>
      <c r="AU5080" s="6"/>
      <c r="AV5080" s="6"/>
      <c r="AW5080" s="6"/>
    </row>
    <row r="5081" spans="1:49" x14ac:dyDescent="0.35">
      <c r="A5081" s="20"/>
      <c r="B5081" s="20"/>
      <c r="C5081" s="20"/>
      <c r="D5081" s="20"/>
      <c r="E5081" s="6"/>
      <c r="F5081" s="6"/>
      <c r="G5081" s="6"/>
      <c r="H5081" s="6"/>
      <c r="I5081" s="6"/>
      <c r="J5081" s="6"/>
      <c r="K5081" s="6"/>
      <c r="L5081" s="6"/>
      <c r="M5081" s="6"/>
      <c r="N5081" s="6"/>
      <c r="O5081" s="6"/>
      <c r="P5081" s="6"/>
      <c r="Q5081" s="6"/>
      <c r="R5081" s="6"/>
      <c r="S5081" s="6"/>
      <c r="T5081" s="6"/>
      <c r="U5081" s="6"/>
      <c r="V5081" s="6"/>
      <c r="W5081" s="6"/>
      <c r="X5081" s="6"/>
      <c r="Y5081" s="6"/>
      <c r="Z5081" s="6"/>
      <c r="AA5081" s="6"/>
      <c r="AB5081" s="6"/>
      <c r="AC5081" s="6"/>
      <c r="AD5081" s="6"/>
      <c r="AE5081" s="6"/>
      <c r="AF5081" s="6"/>
      <c r="AG5081" s="6"/>
      <c r="AH5081" s="6"/>
      <c r="AI5081" s="6"/>
      <c r="AJ5081" s="6"/>
      <c r="AK5081" s="6"/>
      <c r="AL5081" s="6"/>
      <c r="AM5081" s="6"/>
      <c r="AN5081" s="6"/>
      <c r="AO5081" s="6"/>
      <c r="AP5081" s="6"/>
      <c r="AQ5081" s="21"/>
      <c r="AR5081" s="21"/>
      <c r="AS5081" s="21"/>
      <c r="AT5081" s="6"/>
      <c r="AU5081" s="6"/>
      <c r="AV5081" s="6"/>
      <c r="AW5081" s="6"/>
    </row>
    <row r="5082" spans="1:49" x14ac:dyDescent="0.35">
      <c r="A5082" s="20"/>
      <c r="B5082" s="20"/>
      <c r="C5082" s="20"/>
      <c r="D5082" s="20"/>
      <c r="E5082" s="6"/>
      <c r="F5082" s="6"/>
      <c r="G5082" s="6"/>
      <c r="H5082" s="6"/>
      <c r="I5082" s="6"/>
      <c r="J5082" s="6"/>
      <c r="K5082" s="6"/>
      <c r="L5082" s="6"/>
      <c r="M5082" s="6"/>
      <c r="N5082" s="6"/>
      <c r="O5082" s="6"/>
      <c r="P5082" s="6"/>
      <c r="Q5082" s="6"/>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21"/>
      <c r="AR5082" s="21"/>
      <c r="AS5082" s="21"/>
      <c r="AT5082" s="6"/>
      <c r="AU5082" s="6"/>
      <c r="AV5082" s="6"/>
      <c r="AW5082" s="6"/>
    </row>
    <row r="5083" spans="1:49" x14ac:dyDescent="0.35">
      <c r="A5083" s="20"/>
      <c r="B5083" s="20"/>
      <c r="C5083" s="20"/>
      <c r="D5083" s="20"/>
      <c r="E5083" s="6"/>
      <c r="F5083" s="6"/>
      <c r="G5083" s="6"/>
      <c r="H5083" s="6"/>
      <c r="I5083" s="6"/>
      <c r="J5083" s="6"/>
      <c r="K5083" s="6"/>
      <c r="L5083" s="6"/>
      <c r="M5083" s="6"/>
      <c r="N5083" s="6"/>
      <c r="O5083" s="6"/>
      <c r="P5083" s="6"/>
      <c r="Q5083" s="6"/>
      <c r="R5083" s="6"/>
      <c r="S5083" s="6"/>
      <c r="T5083" s="6"/>
      <c r="U5083" s="6"/>
      <c r="V5083" s="6"/>
      <c r="W5083" s="6"/>
      <c r="X5083" s="6"/>
      <c r="Y5083" s="6"/>
      <c r="Z5083" s="6"/>
      <c r="AA5083" s="6"/>
      <c r="AB5083" s="6"/>
      <c r="AC5083" s="6"/>
      <c r="AD5083" s="6"/>
      <c r="AE5083" s="6"/>
      <c r="AF5083" s="6"/>
      <c r="AG5083" s="6"/>
      <c r="AH5083" s="6"/>
      <c r="AI5083" s="6"/>
      <c r="AJ5083" s="6"/>
      <c r="AK5083" s="6"/>
      <c r="AL5083" s="6"/>
      <c r="AM5083" s="6"/>
      <c r="AN5083" s="6"/>
      <c r="AO5083" s="6"/>
      <c r="AP5083" s="6"/>
      <c r="AQ5083" s="21"/>
      <c r="AR5083" s="21"/>
      <c r="AS5083" s="21"/>
      <c r="AT5083" s="6"/>
      <c r="AU5083" s="6"/>
      <c r="AV5083" s="6"/>
      <c r="AW5083" s="6"/>
    </row>
    <row r="5084" spans="1:49" x14ac:dyDescent="0.35">
      <c r="A5084" s="20"/>
      <c r="B5084" s="20"/>
      <c r="C5084" s="20"/>
      <c r="D5084" s="20"/>
      <c r="E5084" s="6"/>
      <c r="F5084" s="6"/>
      <c r="G5084" s="6"/>
      <c r="H5084" s="6"/>
      <c r="I5084" s="6"/>
      <c r="J5084" s="6"/>
      <c r="K5084" s="6"/>
      <c r="L5084" s="6"/>
      <c r="M5084" s="6"/>
      <c r="N5084" s="6"/>
      <c r="O5084" s="6"/>
      <c r="P5084" s="6"/>
      <c r="Q5084" s="6"/>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21"/>
      <c r="AR5084" s="21"/>
      <c r="AS5084" s="21"/>
      <c r="AT5084" s="6"/>
      <c r="AU5084" s="6"/>
      <c r="AV5084" s="6"/>
      <c r="AW5084" s="6"/>
    </row>
    <row r="5085" spans="1:49" x14ac:dyDescent="0.35">
      <c r="A5085" s="20"/>
      <c r="B5085" s="20"/>
      <c r="C5085" s="20"/>
      <c r="D5085" s="20"/>
      <c r="E5085" s="6"/>
      <c r="F5085" s="6"/>
      <c r="G5085" s="6"/>
      <c r="H5085" s="6"/>
      <c r="I5085" s="6"/>
      <c r="J5085" s="6"/>
      <c r="K5085" s="6"/>
      <c r="L5085" s="6"/>
      <c r="M5085" s="6"/>
      <c r="N5085" s="6"/>
      <c r="O5085" s="6"/>
      <c r="P5085" s="6"/>
      <c r="Q5085" s="6"/>
      <c r="R5085" s="6"/>
      <c r="S5085" s="6"/>
      <c r="T5085" s="6"/>
      <c r="U5085" s="6"/>
      <c r="V5085" s="6"/>
      <c r="W5085" s="6"/>
      <c r="X5085" s="6"/>
      <c r="Y5085" s="6"/>
      <c r="Z5085" s="6"/>
      <c r="AA5085" s="6"/>
      <c r="AB5085" s="6"/>
      <c r="AC5085" s="6"/>
      <c r="AD5085" s="6"/>
      <c r="AE5085" s="6"/>
      <c r="AF5085" s="6"/>
      <c r="AG5085" s="6"/>
      <c r="AH5085" s="6"/>
      <c r="AI5085" s="6"/>
      <c r="AJ5085" s="6"/>
      <c r="AK5085" s="6"/>
      <c r="AL5085" s="6"/>
      <c r="AM5085" s="6"/>
      <c r="AN5085" s="6"/>
      <c r="AO5085" s="6"/>
      <c r="AP5085" s="6"/>
      <c r="AQ5085" s="21"/>
      <c r="AR5085" s="21"/>
      <c r="AS5085" s="21"/>
      <c r="AT5085" s="6"/>
      <c r="AU5085" s="6"/>
      <c r="AV5085" s="6"/>
      <c r="AW5085" s="6"/>
    </row>
    <row r="5086" spans="1:49" x14ac:dyDescent="0.35">
      <c r="A5086" s="20"/>
      <c r="B5086" s="20"/>
      <c r="C5086" s="20"/>
      <c r="D5086" s="20"/>
      <c r="E5086" s="6"/>
      <c r="F5086" s="6"/>
      <c r="G5086" s="6"/>
      <c r="H5086" s="6"/>
      <c r="I5086" s="6"/>
      <c r="J5086" s="6"/>
      <c r="K5086" s="6"/>
      <c r="L5086" s="6"/>
      <c r="M5086" s="6"/>
      <c r="N5086" s="6"/>
      <c r="O5086" s="6"/>
      <c r="P5086" s="6"/>
      <c r="Q5086" s="6"/>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21"/>
      <c r="AR5086" s="21"/>
      <c r="AS5086" s="21"/>
      <c r="AT5086" s="6"/>
      <c r="AU5086" s="6"/>
      <c r="AV5086" s="6"/>
      <c r="AW5086" s="6"/>
    </row>
    <row r="5087" spans="1:49" x14ac:dyDescent="0.35">
      <c r="A5087" s="20"/>
      <c r="B5087" s="20"/>
      <c r="C5087" s="20"/>
      <c r="D5087" s="20"/>
      <c r="E5087" s="6"/>
      <c r="F5087" s="6"/>
      <c r="G5087" s="6"/>
      <c r="H5087" s="6"/>
      <c r="I5087" s="6"/>
      <c r="J5087" s="6"/>
      <c r="K5087" s="6"/>
      <c r="L5087" s="6"/>
      <c r="M5087" s="6"/>
      <c r="N5087" s="6"/>
      <c r="O5087" s="6"/>
      <c r="P5087" s="6"/>
      <c r="Q5087" s="6"/>
      <c r="R5087" s="6"/>
      <c r="S5087" s="6"/>
      <c r="T5087" s="6"/>
      <c r="U5087" s="6"/>
      <c r="V5087" s="6"/>
      <c r="W5087" s="6"/>
      <c r="X5087" s="6"/>
      <c r="Y5087" s="6"/>
      <c r="Z5087" s="6"/>
      <c r="AA5087" s="6"/>
      <c r="AB5087" s="6"/>
      <c r="AC5087" s="6"/>
      <c r="AD5087" s="6"/>
      <c r="AE5087" s="6"/>
      <c r="AF5087" s="6"/>
      <c r="AG5087" s="6"/>
      <c r="AH5087" s="6"/>
      <c r="AI5087" s="6"/>
      <c r="AJ5087" s="6"/>
      <c r="AK5087" s="6"/>
      <c r="AL5087" s="6"/>
      <c r="AM5087" s="6"/>
      <c r="AN5087" s="6"/>
      <c r="AO5087" s="6"/>
      <c r="AP5087" s="6"/>
      <c r="AQ5087" s="21"/>
      <c r="AR5087" s="21"/>
      <c r="AS5087" s="21"/>
      <c r="AT5087" s="6"/>
      <c r="AU5087" s="6"/>
      <c r="AV5087" s="6"/>
      <c r="AW5087" s="6"/>
    </row>
    <row r="5088" spans="1:49" x14ac:dyDescent="0.35">
      <c r="A5088" s="20"/>
      <c r="B5088" s="20"/>
      <c r="C5088" s="20"/>
      <c r="D5088" s="20"/>
      <c r="E5088" s="6"/>
      <c r="F5088" s="6"/>
      <c r="G5088" s="6"/>
      <c r="H5088" s="6"/>
      <c r="I5088" s="6"/>
      <c r="J5088" s="6"/>
      <c r="K5088" s="6"/>
      <c r="L5088" s="6"/>
      <c r="M5088" s="6"/>
      <c r="N5088" s="6"/>
      <c r="O5088" s="6"/>
      <c r="P5088" s="6"/>
      <c r="Q5088" s="6"/>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21"/>
      <c r="AR5088" s="21"/>
      <c r="AS5088" s="21"/>
      <c r="AT5088" s="6"/>
      <c r="AU5088" s="6"/>
      <c r="AV5088" s="6"/>
      <c r="AW5088" s="6"/>
    </row>
    <row r="5089" spans="1:49" x14ac:dyDescent="0.35">
      <c r="A5089" s="20"/>
      <c r="B5089" s="20"/>
      <c r="C5089" s="20"/>
      <c r="D5089" s="20"/>
      <c r="E5089" s="6"/>
      <c r="F5089" s="6"/>
      <c r="G5089" s="6"/>
      <c r="H5089" s="6"/>
      <c r="I5089" s="6"/>
      <c r="J5089" s="6"/>
      <c r="K5089" s="6"/>
      <c r="L5089" s="6"/>
      <c r="M5089" s="6"/>
      <c r="N5089" s="6"/>
      <c r="O5089" s="6"/>
      <c r="P5089" s="6"/>
      <c r="Q5089" s="6"/>
      <c r="R5089" s="6"/>
      <c r="S5089" s="6"/>
      <c r="T5089" s="6"/>
      <c r="U5089" s="6"/>
      <c r="V5089" s="6"/>
      <c r="W5089" s="6"/>
      <c r="X5089" s="6"/>
      <c r="Y5089" s="6"/>
      <c r="Z5089" s="6"/>
      <c r="AA5089" s="6"/>
      <c r="AB5089" s="6"/>
      <c r="AC5089" s="6"/>
      <c r="AD5089" s="6"/>
      <c r="AE5089" s="6"/>
      <c r="AF5089" s="6"/>
      <c r="AG5089" s="6"/>
      <c r="AH5089" s="6"/>
      <c r="AI5089" s="6"/>
      <c r="AJ5089" s="6"/>
      <c r="AK5089" s="6"/>
      <c r="AL5089" s="6"/>
      <c r="AM5089" s="6"/>
      <c r="AN5089" s="6"/>
      <c r="AO5089" s="6"/>
      <c r="AP5089" s="6"/>
      <c r="AQ5089" s="21"/>
      <c r="AR5089" s="21"/>
      <c r="AS5089" s="21"/>
      <c r="AT5089" s="6"/>
      <c r="AU5089" s="6"/>
      <c r="AV5089" s="6"/>
      <c r="AW5089" s="6"/>
    </row>
    <row r="5090" spans="1:49" x14ac:dyDescent="0.35">
      <c r="A5090" s="20"/>
      <c r="B5090" s="20"/>
      <c r="C5090" s="20"/>
      <c r="D5090" s="20"/>
      <c r="E5090" s="6"/>
      <c r="F5090" s="6"/>
      <c r="G5090" s="6"/>
      <c r="H5090" s="6"/>
      <c r="I5090" s="6"/>
      <c r="J5090" s="6"/>
      <c r="K5090" s="6"/>
      <c r="L5090" s="6"/>
      <c r="M5090" s="6"/>
      <c r="N5090" s="6"/>
      <c r="O5090" s="6"/>
      <c r="P5090" s="6"/>
      <c r="Q5090" s="6"/>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21"/>
      <c r="AR5090" s="21"/>
      <c r="AS5090" s="21"/>
      <c r="AT5090" s="6"/>
      <c r="AU5090" s="6"/>
      <c r="AV5090" s="6"/>
      <c r="AW5090" s="6"/>
    </row>
    <row r="5091" spans="1:49" x14ac:dyDescent="0.35">
      <c r="A5091" s="20"/>
      <c r="B5091" s="20"/>
      <c r="C5091" s="20"/>
      <c r="D5091" s="20"/>
      <c r="E5091" s="6"/>
      <c r="F5091" s="6"/>
      <c r="G5091" s="6"/>
      <c r="H5091" s="6"/>
      <c r="I5091" s="6"/>
      <c r="J5091" s="6"/>
      <c r="K5091" s="6"/>
      <c r="L5091" s="6"/>
      <c r="M5091" s="6"/>
      <c r="N5091" s="6"/>
      <c r="O5091" s="6"/>
      <c r="P5091" s="6"/>
      <c r="Q5091" s="6"/>
      <c r="R5091" s="6"/>
      <c r="S5091" s="6"/>
      <c r="T5091" s="6"/>
      <c r="U5091" s="6"/>
      <c r="V5091" s="6"/>
      <c r="W5091" s="6"/>
      <c r="X5091" s="6"/>
      <c r="Y5091" s="6"/>
      <c r="Z5091" s="6"/>
      <c r="AA5091" s="6"/>
      <c r="AB5091" s="6"/>
      <c r="AC5091" s="6"/>
      <c r="AD5091" s="6"/>
      <c r="AE5091" s="6"/>
      <c r="AF5091" s="6"/>
      <c r="AG5091" s="6"/>
      <c r="AH5091" s="6"/>
      <c r="AI5091" s="6"/>
      <c r="AJ5091" s="6"/>
      <c r="AK5091" s="6"/>
      <c r="AL5091" s="6"/>
      <c r="AM5091" s="6"/>
      <c r="AN5091" s="6"/>
      <c r="AO5091" s="6"/>
      <c r="AP5091" s="6"/>
      <c r="AQ5091" s="21"/>
      <c r="AR5091" s="21"/>
      <c r="AS5091" s="21"/>
      <c r="AT5091" s="6"/>
      <c r="AU5091" s="6"/>
      <c r="AV5091" s="6"/>
      <c r="AW5091" s="6"/>
    </row>
    <row r="5092" spans="1:49" x14ac:dyDescent="0.35">
      <c r="A5092" s="20"/>
      <c r="B5092" s="20"/>
      <c r="C5092" s="20"/>
      <c r="D5092" s="20"/>
      <c r="E5092" s="6"/>
      <c r="F5092" s="6"/>
      <c r="G5092" s="6"/>
      <c r="H5092" s="6"/>
      <c r="I5092" s="6"/>
      <c r="J5092" s="6"/>
      <c r="K5092" s="6"/>
      <c r="L5092" s="6"/>
      <c r="M5092" s="6"/>
      <c r="N5092" s="6"/>
      <c r="O5092" s="6"/>
      <c r="P5092" s="6"/>
      <c r="Q5092" s="6"/>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21"/>
      <c r="AR5092" s="21"/>
      <c r="AS5092" s="21"/>
      <c r="AT5092" s="6"/>
      <c r="AU5092" s="6"/>
      <c r="AV5092" s="6"/>
      <c r="AW5092" s="6"/>
    </row>
    <row r="5093" spans="1:49" x14ac:dyDescent="0.35">
      <c r="A5093" s="20"/>
      <c r="B5093" s="20"/>
      <c r="C5093" s="20"/>
      <c r="D5093" s="20"/>
      <c r="E5093" s="6"/>
      <c r="F5093" s="6"/>
      <c r="G5093" s="6"/>
      <c r="H5093" s="6"/>
      <c r="I5093" s="6"/>
      <c r="J5093" s="6"/>
      <c r="K5093" s="6"/>
      <c r="L5093" s="6"/>
      <c r="M5093" s="6"/>
      <c r="N5093" s="6"/>
      <c r="O5093" s="6"/>
      <c r="P5093" s="6"/>
      <c r="Q5093" s="6"/>
      <c r="R5093" s="6"/>
      <c r="S5093" s="6"/>
      <c r="T5093" s="6"/>
      <c r="U5093" s="6"/>
      <c r="V5093" s="6"/>
      <c r="W5093" s="6"/>
      <c r="X5093" s="6"/>
      <c r="Y5093" s="6"/>
      <c r="Z5093" s="6"/>
      <c r="AA5093" s="6"/>
      <c r="AB5093" s="6"/>
      <c r="AC5093" s="6"/>
      <c r="AD5093" s="6"/>
      <c r="AE5093" s="6"/>
      <c r="AF5093" s="6"/>
      <c r="AG5093" s="6"/>
      <c r="AH5093" s="6"/>
      <c r="AI5093" s="6"/>
      <c r="AJ5093" s="6"/>
      <c r="AK5093" s="6"/>
      <c r="AL5093" s="6"/>
      <c r="AM5093" s="6"/>
      <c r="AN5093" s="6"/>
      <c r="AO5093" s="6"/>
      <c r="AP5093" s="6"/>
      <c r="AQ5093" s="21"/>
      <c r="AR5093" s="21"/>
      <c r="AS5093" s="21"/>
      <c r="AT5093" s="6"/>
      <c r="AU5093" s="6"/>
      <c r="AV5093" s="6"/>
      <c r="AW5093" s="6"/>
    </row>
    <row r="5094" spans="1:49" x14ac:dyDescent="0.35">
      <c r="A5094" s="20"/>
      <c r="B5094" s="20"/>
      <c r="C5094" s="20"/>
      <c r="D5094" s="20"/>
      <c r="E5094" s="6"/>
      <c r="F5094" s="6"/>
      <c r="G5094" s="6"/>
      <c r="H5094" s="6"/>
      <c r="I5094" s="6"/>
      <c r="J5094" s="6"/>
      <c r="K5094" s="6"/>
      <c r="L5094" s="6"/>
      <c r="M5094" s="6"/>
      <c r="N5094" s="6"/>
      <c r="O5094" s="6"/>
      <c r="P5094" s="6"/>
      <c r="Q5094" s="6"/>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21"/>
      <c r="AR5094" s="21"/>
      <c r="AS5094" s="21"/>
      <c r="AT5094" s="6"/>
      <c r="AU5094" s="6"/>
      <c r="AV5094" s="6"/>
      <c r="AW5094" s="6"/>
    </row>
    <row r="5095" spans="1:49" x14ac:dyDescent="0.35">
      <c r="A5095" s="20"/>
      <c r="B5095" s="20"/>
      <c r="C5095" s="20"/>
      <c r="D5095" s="20"/>
      <c r="E5095" s="6"/>
      <c r="F5095" s="6"/>
      <c r="G5095" s="6"/>
      <c r="H5095" s="6"/>
      <c r="I5095" s="6"/>
      <c r="J5095" s="6"/>
      <c r="K5095" s="6"/>
      <c r="L5095" s="6"/>
      <c r="M5095" s="6"/>
      <c r="N5095" s="6"/>
      <c r="O5095" s="6"/>
      <c r="P5095" s="6"/>
      <c r="Q5095" s="6"/>
      <c r="R5095" s="6"/>
      <c r="S5095" s="6"/>
      <c r="T5095" s="6"/>
      <c r="U5095" s="6"/>
      <c r="V5095" s="6"/>
      <c r="W5095" s="6"/>
      <c r="X5095" s="6"/>
      <c r="Y5095" s="6"/>
      <c r="Z5095" s="6"/>
      <c r="AA5095" s="6"/>
      <c r="AB5095" s="6"/>
      <c r="AC5095" s="6"/>
      <c r="AD5095" s="6"/>
      <c r="AE5095" s="6"/>
      <c r="AF5095" s="6"/>
      <c r="AG5095" s="6"/>
      <c r="AH5095" s="6"/>
      <c r="AI5095" s="6"/>
      <c r="AJ5095" s="6"/>
      <c r="AK5095" s="6"/>
      <c r="AL5095" s="6"/>
      <c r="AM5095" s="6"/>
      <c r="AN5095" s="6"/>
      <c r="AO5095" s="6"/>
      <c r="AP5095" s="6"/>
      <c r="AQ5095" s="21"/>
      <c r="AR5095" s="21"/>
      <c r="AS5095" s="21"/>
      <c r="AT5095" s="6"/>
      <c r="AU5095" s="6"/>
      <c r="AV5095" s="6"/>
      <c r="AW5095" s="6"/>
    </row>
    <row r="5096" spans="1:49" x14ac:dyDescent="0.35">
      <c r="A5096" s="20"/>
      <c r="B5096" s="20"/>
      <c r="C5096" s="20"/>
      <c r="D5096" s="20"/>
      <c r="E5096" s="6"/>
      <c r="F5096" s="6"/>
      <c r="G5096" s="6"/>
      <c r="H5096" s="6"/>
      <c r="I5096" s="6"/>
      <c r="J5096" s="6"/>
      <c r="K5096" s="6"/>
      <c r="L5096" s="6"/>
      <c r="M5096" s="6"/>
      <c r="N5096" s="6"/>
      <c r="O5096" s="6"/>
      <c r="P5096" s="6"/>
      <c r="Q5096" s="6"/>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21"/>
      <c r="AR5096" s="21"/>
      <c r="AS5096" s="21"/>
      <c r="AT5096" s="6"/>
      <c r="AU5096" s="6"/>
      <c r="AV5096" s="6"/>
      <c r="AW5096" s="6"/>
    </row>
    <row r="5097" spans="1:49" x14ac:dyDescent="0.35">
      <c r="A5097" s="20"/>
      <c r="B5097" s="20"/>
      <c r="C5097" s="20"/>
      <c r="D5097" s="20"/>
      <c r="E5097" s="6"/>
      <c r="F5097" s="6"/>
      <c r="G5097" s="6"/>
      <c r="H5097" s="6"/>
      <c r="I5097" s="6"/>
      <c r="J5097" s="6"/>
      <c r="K5097" s="6"/>
      <c r="L5097" s="6"/>
      <c r="M5097" s="6"/>
      <c r="N5097" s="6"/>
      <c r="O5097" s="6"/>
      <c r="P5097" s="6"/>
      <c r="Q5097" s="6"/>
      <c r="R5097" s="6"/>
      <c r="S5097" s="6"/>
      <c r="T5097" s="6"/>
      <c r="U5097" s="6"/>
      <c r="V5097" s="6"/>
      <c r="W5097" s="6"/>
      <c r="X5097" s="6"/>
      <c r="Y5097" s="6"/>
      <c r="Z5097" s="6"/>
      <c r="AA5097" s="6"/>
      <c r="AB5097" s="6"/>
      <c r="AC5097" s="6"/>
      <c r="AD5097" s="6"/>
      <c r="AE5097" s="6"/>
      <c r="AF5097" s="6"/>
      <c r="AG5097" s="6"/>
      <c r="AH5097" s="6"/>
      <c r="AI5097" s="6"/>
      <c r="AJ5097" s="6"/>
      <c r="AK5097" s="6"/>
      <c r="AL5097" s="6"/>
      <c r="AM5097" s="6"/>
      <c r="AN5097" s="6"/>
      <c r="AO5097" s="6"/>
      <c r="AP5097" s="6"/>
      <c r="AQ5097" s="21"/>
      <c r="AR5097" s="21"/>
      <c r="AS5097" s="21"/>
      <c r="AT5097" s="6"/>
      <c r="AU5097" s="6"/>
      <c r="AV5097" s="6"/>
      <c r="AW5097" s="6"/>
    </row>
    <row r="5098" spans="1:49" x14ac:dyDescent="0.35">
      <c r="A5098" s="20"/>
      <c r="B5098" s="20"/>
      <c r="C5098" s="20"/>
      <c r="D5098" s="20"/>
      <c r="E5098" s="6"/>
      <c r="F5098" s="6"/>
      <c r="G5098" s="6"/>
      <c r="H5098" s="6"/>
      <c r="I5098" s="6"/>
      <c r="J5098" s="6"/>
      <c r="K5098" s="6"/>
      <c r="L5098" s="6"/>
      <c r="M5098" s="6"/>
      <c r="N5098" s="6"/>
      <c r="O5098" s="6"/>
      <c r="P5098" s="6"/>
      <c r="Q5098" s="6"/>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21"/>
      <c r="AR5098" s="21"/>
      <c r="AS5098" s="21"/>
      <c r="AT5098" s="6"/>
      <c r="AU5098" s="6"/>
      <c r="AV5098" s="6"/>
      <c r="AW5098" s="6"/>
    </row>
    <row r="5099" spans="1:49" x14ac:dyDescent="0.35">
      <c r="A5099" s="20"/>
      <c r="B5099" s="20"/>
      <c r="C5099" s="20"/>
      <c r="D5099" s="20"/>
      <c r="E5099" s="6"/>
      <c r="F5099" s="6"/>
      <c r="G5099" s="6"/>
      <c r="H5099" s="6"/>
      <c r="I5099" s="6"/>
      <c r="J5099" s="6"/>
      <c r="K5099" s="6"/>
      <c r="L5099" s="6"/>
      <c r="M5099" s="6"/>
      <c r="N5099" s="6"/>
      <c r="O5099" s="6"/>
      <c r="P5099" s="6"/>
      <c r="Q5099" s="6"/>
      <c r="R5099" s="6"/>
      <c r="S5099" s="6"/>
      <c r="T5099" s="6"/>
      <c r="U5099" s="6"/>
      <c r="V5099" s="6"/>
      <c r="W5099" s="6"/>
      <c r="X5099" s="6"/>
      <c r="Y5099" s="6"/>
      <c r="Z5099" s="6"/>
      <c r="AA5099" s="6"/>
      <c r="AB5099" s="6"/>
      <c r="AC5099" s="6"/>
      <c r="AD5099" s="6"/>
      <c r="AE5099" s="6"/>
      <c r="AF5099" s="6"/>
      <c r="AG5099" s="6"/>
      <c r="AH5099" s="6"/>
      <c r="AI5099" s="6"/>
      <c r="AJ5099" s="6"/>
      <c r="AK5099" s="6"/>
      <c r="AL5099" s="6"/>
      <c r="AM5099" s="6"/>
      <c r="AN5099" s="6"/>
      <c r="AO5099" s="6"/>
      <c r="AP5099" s="6"/>
      <c r="AQ5099" s="21"/>
      <c r="AR5099" s="21"/>
      <c r="AS5099" s="21"/>
      <c r="AT5099" s="6"/>
      <c r="AU5099" s="6"/>
      <c r="AV5099" s="6"/>
      <c r="AW5099" s="6"/>
    </row>
    <row r="5100" spans="1:49" x14ac:dyDescent="0.35">
      <c r="A5100" s="20"/>
      <c r="B5100" s="20"/>
      <c r="C5100" s="20"/>
      <c r="D5100" s="20"/>
      <c r="E5100" s="6"/>
      <c r="F5100" s="6"/>
      <c r="G5100" s="6"/>
      <c r="H5100" s="6"/>
      <c r="I5100" s="6"/>
      <c r="J5100" s="6"/>
      <c r="K5100" s="6"/>
      <c r="L5100" s="6"/>
      <c r="M5100" s="6"/>
      <c r="N5100" s="6"/>
      <c r="O5100" s="6"/>
      <c r="P5100" s="6"/>
      <c r="Q5100" s="6"/>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21"/>
      <c r="AR5100" s="21"/>
      <c r="AS5100" s="21"/>
      <c r="AT5100" s="6"/>
      <c r="AU5100" s="6"/>
      <c r="AV5100" s="6"/>
      <c r="AW5100" s="6"/>
    </row>
    <row r="5101" spans="1:49" x14ac:dyDescent="0.35">
      <c r="A5101" s="20"/>
      <c r="B5101" s="20"/>
      <c r="C5101" s="20"/>
      <c r="D5101" s="20"/>
      <c r="E5101" s="6"/>
      <c r="F5101" s="6"/>
      <c r="G5101" s="6"/>
      <c r="H5101" s="6"/>
      <c r="I5101" s="6"/>
      <c r="J5101" s="6"/>
      <c r="K5101" s="6"/>
      <c r="L5101" s="6"/>
      <c r="M5101" s="6"/>
      <c r="N5101" s="6"/>
      <c r="O5101" s="6"/>
      <c r="P5101" s="6"/>
      <c r="Q5101" s="6"/>
      <c r="R5101" s="6"/>
      <c r="S5101" s="6"/>
      <c r="T5101" s="6"/>
      <c r="U5101" s="6"/>
      <c r="V5101" s="6"/>
      <c r="W5101" s="6"/>
      <c r="X5101" s="6"/>
      <c r="Y5101" s="6"/>
      <c r="Z5101" s="6"/>
      <c r="AA5101" s="6"/>
      <c r="AB5101" s="6"/>
      <c r="AC5101" s="6"/>
      <c r="AD5101" s="6"/>
      <c r="AE5101" s="6"/>
      <c r="AF5101" s="6"/>
      <c r="AG5101" s="6"/>
      <c r="AH5101" s="6"/>
      <c r="AI5101" s="6"/>
      <c r="AJ5101" s="6"/>
      <c r="AK5101" s="6"/>
      <c r="AL5101" s="6"/>
      <c r="AM5101" s="6"/>
      <c r="AN5101" s="6"/>
      <c r="AO5101" s="6"/>
      <c r="AP5101" s="6"/>
      <c r="AQ5101" s="21"/>
      <c r="AR5101" s="21"/>
      <c r="AS5101" s="21"/>
      <c r="AT5101" s="6"/>
      <c r="AU5101" s="6"/>
      <c r="AV5101" s="6"/>
      <c r="AW5101" s="6"/>
    </row>
    <row r="5102" spans="1:49" x14ac:dyDescent="0.35">
      <c r="A5102" s="20"/>
      <c r="B5102" s="20"/>
      <c r="C5102" s="20"/>
      <c r="D5102" s="20"/>
      <c r="E5102" s="6"/>
      <c r="F5102" s="6"/>
      <c r="G5102" s="6"/>
      <c r="H5102" s="6"/>
      <c r="I5102" s="6"/>
      <c r="J5102" s="6"/>
      <c r="K5102" s="6"/>
      <c r="L5102" s="6"/>
      <c r="M5102" s="6"/>
      <c r="N5102" s="6"/>
      <c r="O5102" s="6"/>
      <c r="P5102" s="6"/>
      <c r="Q5102" s="6"/>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21"/>
      <c r="AR5102" s="21"/>
      <c r="AS5102" s="21"/>
      <c r="AT5102" s="6"/>
      <c r="AU5102" s="6"/>
      <c r="AV5102" s="6"/>
      <c r="AW5102" s="6"/>
    </row>
    <row r="5103" spans="1:49" x14ac:dyDescent="0.35">
      <c r="A5103" s="20"/>
      <c r="B5103" s="20"/>
      <c r="C5103" s="20"/>
      <c r="D5103" s="20"/>
      <c r="E5103" s="6"/>
      <c r="F5103" s="6"/>
      <c r="G5103" s="6"/>
      <c r="H5103" s="6"/>
      <c r="I5103" s="6"/>
      <c r="J5103" s="6"/>
      <c r="K5103" s="6"/>
      <c r="L5103" s="6"/>
      <c r="M5103" s="6"/>
      <c r="N5103" s="6"/>
      <c r="O5103" s="6"/>
      <c r="P5103" s="6"/>
      <c r="Q5103" s="6"/>
      <c r="R5103" s="6"/>
      <c r="S5103" s="6"/>
      <c r="T5103" s="6"/>
      <c r="U5103" s="6"/>
      <c r="V5103" s="6"/>
      <c r="W5103" s="6"/>
      <c r="X5103" s="6"/>
      <c r="Y5103" s="6"/>
      <c r="Z5103" s="6"/>
      <c r="AA5103" s="6"/>
      <c r="AB5103" s="6"/>
      <c r="AC5103" s="6"/>
      <c r="AD5103" s="6"/>
      <c r="AE5103" s="6"/>
      <c r="AF5103" s="6"/>
      <c r="AG5103" s="6"/>
      <c r="AH5103" s="6"/>
      <c r="AI5103" s="6"/>
      <c r="AJ5103" s="6"/>
      <c r="AK5103" s="6"/>
      <c r="AL5103" s="6"/>
      <c r="AM5103" s="6"/>
      <c r="AN5103" s="6"/>
      <c r="AO5103" s="6"/>
      <c r="AP5103" s="6"/>
      <c r="AQ5103" s="21"/>
      <c r="AR5103" s="21"/>
      <c r="AS5103" s="21"/>
      <c r="AT5103" s="6"/>
      <c r="AU5103" s="6"/>
      <c r="AV5103" s="6"/>
      <c r="AW5103" s="6"/>
    </row>
    <row r="5104" spans="1:49" x14ac:dyDescent="0.35">
      <c r="A5104" s="20"/>
      <c r="B5104" s="20"/>
      <c r="C5104" s="20"/>
      <c r="D5104" s="20"/>
      <c r="E5104" s="6"/>
      <c r="F5104" s="6"/>
      <c r="G5104" s="6"/>
      <c r="H5104" s="6"/>
      <c r="I5104" s="6"/>
      <c r="J5104" s="6"/>
      <c r="K5104" s="6"/>
      <c r="L5104" s="6"/>
      <c r="M5104" s="6"/>
      <c r="N5104" s="6"/>
      <c r="O5104" s="6"/>
      <c r="P5104" s="6"/>
      <c r="Q5104" s="6"/>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21"/>
      <c r="AR5104" s="21"/>
      <c r="AS5104" s="21"/>
      <c r="AT5104" s="6"/>
      <c r="AU5104" s="6"/>
      <c r="AV5104" s="6"/>
      <c r="AW5104" s="6"/>
    </row>
    <row r="5105" spans="1:49" x14ac:dyDescent="0.35">
      <c r="A5105" s="20"/>
      <c r="B5105" s="20"/>
      <c r="C5105" s="20"/>
      <c r="D5105" s="20"/>
      <c r="E5105" s="6"/>
      <c r="F5105" s="6"/>
      <c r="G5105" s="6"/>
      <c r="H5105" s="6"/>
      <c r="I5105" s="6"/>
      <c r="J5105" s="6"/>
      <c r="K5105" s="6"/>
      <c r="L5105" s="6"/>
      <c r="M5105" s="6"/>
      <c r="N5105" s="6"/>
      <c r="O5105" s="6"/>
      <c r="P5105" s="6"/>
      <c r="Q5105" s="6"/>
      <c r="R5105" s="6"/>
      <c r="S5105" s="6"/>
      <c r="T5105" s="6"/>
      <c r="U5105" s="6"/>
      <c r="V5105" s="6"/>
      <c r="W5105" s="6"/>
      <c r="X5105" s="6"/>
      <c r="Y5105" s="6"/>
      <c r="Z5105" s="6"/>
      <c r="AA5105" s="6"/>
      <c r="AB5105" s="6"/>
      <c r="AC5105" s="6"/>
      <c r="AD5105" s="6"/>
      <c r="AE5105" s="6"/>
      <c r="AF5105" s="6"/>
      <c r="AG5105" s="6"/>
      <c r="AH5105" s="6"/>
      <c r="AI5105" s="6"/>
      <c r="AJ5105" s="6"/>
      <c r="AK5105" s="6"/>
      <c r="AL5105" s="6"/>
      <c r="AM5105" s="6"/>
      <c r="AN5105" s="6"/>
      <c r="AO5105" s="6"/>
      <c r="AP5105" s="6"/>
      <c r="AQ5105" s="21"/>
      <c r="AR5105" s="21"/>
      <c r="AS5105" s="21"/>
      <c r="AT5105" s="6"/>
      <c r="AU5105" s="6"/>
      <c r="AV5105" s="6"/>
      <c r="AW5105" s="6"/>
    </row>
    <row r="5106" spans="1:49" x14ac:dyDescent="0.35">
      <c r="A5106" s="20"/>
      <c r="B5106" s="20"/>
      <c r="C5106" s="20"/>
      <c r="D5106" s="20"/>
      <c r="E5106" s="6"/>
      <c r="F5106" s="6"/>
      <c r="G5106" s="6"/>
      <c r="H5106" s="6"/>
      <c r="I5106" s="6"/>
      <c r="J5106" s="6"/>
      <c r="K5106" s="6"/>
      <c r="L5106" s="6"/>
      <c r="M5106" s="6"/>
      <c r="N5106" s="6"/>
      <c r="O5106" s="6"/>
      <c r="P5106" s="6"/>
      <c r="Q5106" s="6"/>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21"/>
      <c r="AR5106" s="21"/>
      <c r="AS5106" s="21"/>
      <c r="AT5106" s="6"/>
      <c r="AU5106" s="6"/>
      <c r="AV5106" s="6"/>
      <c r="AW5106" s="6"/>
    </row>
    <row r="5107" spans="1:49" x14ac:dyDescent="0.35">
      <c r="A5107" s="20"/>
      <c r="B5107" s="20"/>
      <c r="C5107" s="20"/>
      <c r="D5107" s="20"/>
      <c r="E5107" s="6"/>
      <c r="F5107" s="6"/>
      <c r="G5107" s="6"/>
      <c r="H5107" s="6"/>
      <c r="I5107" s="6"/>
      <c r="J5107" s="6"/>
      <c r="K5107" s="6"/>
      <c r="L5107" s="6"/>
      <c r="M5107" s="6"/>
      <c r="N5107" s="6"/>
      <c r="O5107" s="6"/>
      <c r="P5107" s="6"/>
      <c r="Q5107" s="6"/>
      <c r="R5107" s="6"/>
      <c r="S5107" s="6"/>
      <c r="T5107" s="6"/>
      <c r="U5107" s="6"/>
      <c r="V5107" s="6"/>
      <c r="W5107" s="6"/>
      <c r="X5107" s="6"/>
      <c r="Y5107" s="6"/>
      <c r="Z5107" s="6"/>
      <c r="AA5107" s="6"/>
      <c r="AB5107" s="6"/>
      <c r="AC5107" s="6"/>
      <c r="AD5107" s="6"/>
      <c r="AE5107" s="6"/>
      <c r="AF5107" s="6"/>
      <c r="AG5107" s="6"/>
      <c r="AH5107" s="6"/>
      <c r="AI5107" s="6"/>
      <c r="AJ5107" s="6"/>
      <c r="AK5107" s="6"/>
      <c r="AL5107" s="6"/>
      <c r="AM5107" s="6"/>
      <c r="AN5107" s="6"/>
      <c r="AO5107" s="6"/>
      <c r="AP5107" s="6"/>
      <c r="AQ5107" s="21"/>
      <c r="AR5107" s="21"/>
      <c r="AS5107" s="21"/>
      <c r="AT5107" s="6"/>
      <c r="AU5107" s="6"/>
      <c r="AV5107" s="6"/>
      <c r="AW5107" s="6"/>
    </row>
    <row r="5108" spans="1:49" x14ac:dyDescent="0.35">
      <c r="A5108" s="20"/>
      <c r="B5108" s="20"/>
      <c r="C5108" s="20"/>
      <c r="D5108" s="20"/>
      <c r="E5108" s="6"/>
      <c r="F5108" s="6"/>
      <c r="G5108" s="6"/>
      <c r="H5108" s="6"/>
      <c r="I5108" s="6"/>
      <c r="J5108" s="6"/>
      <c r="K5108" s="6"/>
      <c r="L5108" s="6"/>
      <c r="M5108" s="6"/>
      <c r="N5108" s="6"/>
      <c r="O5108" s="6"/>
      <c r="P5108" s="6"/>
      <c r="Q5108" s="6"/>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21"/>
      <c r="AR5108" s="21"/>
      <c r="AS5108" s="21"/>
      <c r="AT5108" s="6"/>
      <c r="AU5108" s="6"/>
      <c r="AV5108" s="6"/>
      <c r="AW5108" s="6"/>
    </row>
    <row r="5109" spans="1:49" x14ac:dyDescent="0.35">
      <c r="A5109" s="20"/>
      <c r="B5109" s="20"/>
      <c r="C5109" s="20"/>
      <c r="D5109" s="20"/>
      <c r="E5109" s="6"/>
      <c r="F5109" s="6"/>
      <c r="G5109" s="6"/>
      <c r="H5109" s="6"/>
      <c r="I5109" s="6"/>
      <c r="J5109" s="6"/>
      <c r="K5109" s="6"/>
      <c r="L5109" s="6"/>
      <c r="M5109" s="6"/>
      <c r="N5109" s="6"/>
      <c r="O5109" s="6"/>
      <c r="P5109" s="6"/>
      <c r="Q5109" s="6"/>
      <c r="R5109" s="6"/>
      <c r="S5109" s="6"/>
      <c r="T5109" s="6"/>
      <c r="U5109" s="6"/>
      <c r="V5109" s="6"/>
      <c r="W5109" s="6"/>
      <c r="X5109" s="6"/>
      <c r="Y5109" s="6"/>
      <c r="Z5109" s="6"/>
      <c r="AA5109" s="6"/>
      <c r="AB5109" s="6"/>
      <c r="AC5109" s="6"/>
      <c r="AD5109" s="6"/>
      <c r="AE5109" s="6"/>
      <c r="AF5109" s="6"/>
      <c r="AG5109" s="6"/>
      <c r="AH5109" s="6"/>
      <c r="AI5109" s="6"/>
      <c r="AJ5109" s="6"/>
      <c r="AK5109" s="6"/>
      <c r="AL5109" s="6"/>
      <c r="AM5109" s="6"/>
      <c r="AN5109" s="6"/>
      <c r="AO5109" s="6"/>
      <c r="AP5109" s="6"/>
      <c r="AQ5109" s="21"/>
      <c r="AR5109" s="21"/>
      <c r="AS5109" s="21"/>
      <c r="AT5109" s="6"/>
      <c r="AU5109" s="6"/>
      <c r="AV5109" s="6"/>
      <c r="AW5109" s="6"/>
    </row>
    <row r="5110" spans="1:49" x14ac:dyDescent="0.35">
      <c r="A5110" s="20"/>
      <c r="B5110" s="20"/>
      <c r="C5110" s="20"/>
      <c r="D5110" s="20"/>
      <c r="E5110" s="6"/>
      <c r="F5110" s="6"/>
      <c r="G5110" s="6"/>
      <c r="H5110" s="6"/>
      <c r="I5110" s="6"/>
      <c r="J5110" s="6"/>
      <c r="K5110" s="6"/>
      <c r="L5110" s="6"/>
      <c r="M5110" s="6"/>
      <c r="N5110" s="6"/>
      <c r="O5110" s="6"/>
      <c r="P5110" s="6"/>
      <c r="Q5110" s="6"/>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21"/>
      <c r="AR5110" s="21"/>
      <c r="AS5110" s="21"/>
      <c r="AT5110" s="6"/>
      <c r="AU5110" s="6"/>
      <c r="AV5110" s="6"/>
      <c r="AW5110" s="6"/>
    </row>
    <row r="5111" spans="1:49" x14ac:dyDescent="0.35">
      <c r="A5111" s="20"/>
      <c r="B5111" s="20"/>
      <c r="C5111" s="20"/>
      <c r="D5111" s="20"/>
      <c r="E5111" s="6"/>
      <c r="F5111" s="6"/>
      <c r="G5111" s="6"/>
      <c r="H5111" s="6"/>
      <c r="I5111" s="6"/>
      <c r="J5111" s="6"/>
      <c r="K5111" s="6"/>
      <c r="L5111" s="6"/>
      <c r="M5111" s="6"/>
      <c r="N5111" s="6"/>
      <c r="O5111" s="6"/>
      <c r="P5111" s="6"/>
      <c r="Q5111" s="6"/>
      <c r="R5111" s="6"/>
      <c r="S5111" s="6"/>
      <c r="T5111" s="6"/>
      <c r="U5111" s="6"/>
      <c r="V5111" s="6"/>
      <c r="W5111" s="6"/>
      <c r="X5111" s="6"/>
      <c r="Y5111" s="6"/>
      <c r="Z5111" s="6"/>
      <c r="AA5111" s="6"/>
      <c r="AB5111" s="6"/>
      <c r="AC5111" s="6"/>
      <c r="AD5111" s="6"/>
      <c r="AE5111" s="6"/>
      <c r="AF5111" s="6"/>
      <c r="AG5111" s="6"/>
      <c r="AH5111" s="6"/>
      <c r="AI5111" s="6"/>
      <c r="AJ5111" s="6"/>
      <c r="AK5111" s="6"/>
      <c r="AL5111" s="6"/>
      <c r="AM5111" s="6"/>
      <c r="AN5111" s="6"/>
      <c r="AO5111" s="6"/>
      <c r="AP5111" s="6"/>
      <c r="AQ5111" s="21"/>
      <c r="AR5111" s="21"/>
      <c r="AS5111" s="21"/>
      <c r="AT5111" s="6"/>
      <c r="AU5111" s="6"/>
      <c r="AV5111" s="6"/>
      <c r="AW5111" s="6"/>
    </row>
    <row r="5112" spans="1:49" x14ac:dyDescent="0.35">
      <c r="A5112" s="20"/>
      <c r="B5112" s="20"/>
      <c r="C5112" s="20"/>
      <c r="D5112" s="20"/>
      <c r="E5112" s="6"/>
      <c r="F5112" s="6"/>
      <c r="G5112" s="6"/>
      <c r="H5112" s="6"/>
      <c r="I5112" s="6"/>
      <c r="J5112" s="6"/>
      <c r="K5112" s="6"/>
      <c r="L5112" s="6"/>
      <c r="M5112" s="6"/>
      <c r="N5112" s="6"/>
      <c r="O5112" s="6"/>
      <c r="P5112" s="6"/>
      <c r="Q5112" s="6"/>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21"/>
      <c r="AR5112" s="21"/>
      <c r="AS5112" s="21"/>
      <c r="AT5112" s="6"/>
      <c r="AU5112" s="6"/>
      <c r="AV5112" s="6"/>
      <c r="AW5112" s="6"/>
    </row>
    <row r="5113" spans="1:49" x14ac:dyDescent="0.35">
      <c r="A5113" s="20"/>
      <c r="B5113" s="20"/>
      <c r="C5113" s="20"/>
      <c r="D5113" s="20"/>
      <c r="E5113" s="6"/>
      <c r="F5113" s="6"/>
      <c r="G5113" s="6"/>
      <c r="H5113" s="6"/>
      <c r="I5113" s="6"/>
      <c r="J5113" s="6"/>
      <c r="K5113" s="6"/>
      <c r="L5113" s="6"/>
      <c r="M5113" s="6"/>
      <c r="N5113" s="6"/>
      <c r="O5113" s="6"/>
      <c r="P5113" s="6"/>
      <c r="Q5113" s="6"/>
      <c r="R5113" s="6"/>
      <c r="S5113" s="6"/>
      <c r="T5113" s="6"/>
      <c r="U5113" s="6"/>
      <c r="V5113" s="6"/>
      <c r="W5113" s="6"/>
      <c r="X5113" s="6"/>
      <c r="Y5113" s="6"/>
      <c r="Z5113" s="6"/>
      <c r="AA5113" s="6"/>
      <c r="AB5113" s="6"/>
      <c r="AC5113" s="6"/>
      <c r="AD5113" s="6"/>
      <c r="AE5113" s="6"/>
      <c r="AF5113" s="6"/>
      <c r="AG5113" s="6"/>
      <c r="AH5113" s="6"/>
      <c r="AI5113" s="6"/>
      <c r="AJ5113" s="6"/>
      <c r="AK5113" s="6"/>
      <c r="AL5113" s="6"/>
      <c r="AM5113" s="6"/>
      <c r="AN5113" s="6"/>
      <c r="AO5113" s="6"/>
      <c r="AP5113" s="6"/>
      <c r="AQ5113" s="21"/>
      <c r="AR5113" s="21"/>
      <c r="AS5113" s="21"/>
      <c r="AT5113" s="6"/>
      <c r="AU5113" s="6"/>
      <c r="AV5113" s="6"/>
      <c r="AW5113" s="6"/>
    </row>
    <row r="5114" spans="1:49" x14ac:dyDescent="0.35">
      <c r="A5114" s="20"/>
      <c r="B5114" s="20"/>
      <c r="C5114" s="20"/>
      <c r="D5114" s="20"/>
      <c r="E5114" s="6"/>
      <c r="F5114" s="6"/>
      <c r="G5114" s="6"/>
      <c r="H5114" s="6"/>
      <c r="I5114" s="6"/>
      <c r="J5114" s="6"/>
      <c r="K5114" s="6"/>
      <c r="L5114" s="6"/>
      <c r="M5114" s="6"/>
      <c r="N5114" s="6"/>
      <c r="O5114" s="6"/>
      <c r="P5114" s="6"/>
      <c r="Q5114" s="6"/>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21"/>
      <c r="AR5114" s="21"/>
      <c r="AS5114" s="21"/>
      <c r="AT5114" s="6"/>
      <c r="AU5114" s="6"/>
      <c r="AV5114" s="6"/>
      <c r="AW5114" s="6"/>
    </row>
    <row r="5115" spans="1:49" x14ac:dyDescent="0.35">
      <c r="A5115" s="20"/>
      <c r="B5115" s="20"/>
      <c r="C5115" s="20"/>
      <c r="D5115" s="20"/>
      <c r="E5115" s="6"/>
      <c r="F5115" s="6"/>
      <c r="G5115" s="6"/>
      <c r="H5115" s="6"/>
      <c r="I5115" s="6"/>
      <c r="J5115" s="6"/>
      <c r="K5115" s="6"/>
      <c r="L5115" s="6"/>
      <c r="M5115" s="6"/>
      <c r="N5115" s="6"/>
      <c r="O5115" s="6"/>
      <c r="P5115" s="6"/>
      <c r="Q5115" s="6"/>
      <c r="R5115" s="6"/>
      <c r="S5115" s="6"/>
      <c r="T5115" s="6"/>
      <c r="U5115" s="6"/>
      <c r="V5115" s="6"/>
      <c r="W5115" s="6"/>
      <c r="X5115" s="6"/>
      <c r="Y5115" s="6"/>
      <c r="Z5115" s="6"/>
      <c r="AA5115" s="6"/>
      <c r="AB5115" s="6"/>
      <c r="AC5115" s="6"/>
      <c r="AD5115" s="6"/>
      <c r="AE5115" s="6"/>
      <c r="AF5115" s="6"/>
      <c r="AG5115" s="6"/>
      <c r="AH5115" s="6"/>
      <c r="AI5115" s="6"/>
      <c r="AJ5115" s="6"/>
      <c r="AK5115" s="6"/>
      <c r="AL5115" s="6"/>
      <c r="AM5115" s="6"/>
      <c r="AN5115" s="6"/>
      <c r="AO5115" s="6"/>
      <c r="AP5115" s="6"/>
      <c r="AQ5115" s="21"/>
      <c r="AR5115" s="21"/>
      <c r="AS5115" s="21"/>
      <c r="AT5115" s="6"/>
      <c r="AU5115" s="6"/>
      <c r="AV5115" s="6"/>
      <c r="AW5115" s="6"/>
    </row>
    <row r="5116" spans="1:49" x14ac:dyDescent="0.35">
      <c r="A5116" s="20"/>
      <c r="B5116" s="20"/>
      <c r="C5116" s="20"/>
      <c r="D5116" s="20"/>
      <c r="E5116" s="6"/>
      <c r="F5116" s="6"/>
      <c r="G5116" s="6"/>
      <c r="H5116" s="6"/>
      <c r="I5116" s="6"/>
      <c r="J5116" s="6"/>
      <c r="K5116" s="6"/>
      <c r="L5116" s="6"/>
      <c r="M5116" s="6"/>
      <c r="N5116" s="6"/>
      <c r="O5116" s="6"/>
      <c r="P5116" s="6"/>
      <c r="Q5116" s="6"/>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21"/>
      <c r="AR5116" s="21"/>
      <c r="AS5116" s="21"/>
      <c r="AT5116" s="6"/>
      <c r="AU5116" s="6"/>
      <c r="AV5116" s="6"/>
      <c r="AW5116" s="6"/>
    </row>
    <row r="5117" spans="1:49" x14ac:dyDescent="0.35">
      <c r="A5117" s="20"/>
      <c r="B5117" s="20"/>
      <c r="C5117" s="20"/>
      <c r="D5117" s="20"/>
      <c r="E5117" s="6"/>
      <c r="F5117" s="6"/>
      <c r="G5117" s="6"/>
      <c r="H5117" s="6"/>
      <c r="I5117" s="6"/>
      <c r="J5117" s="6"/>
      <c r="K5117" s="6"/>
      <c r="L5117" s="6"/>
      <c r="M5117" s="6"/>
      <c r="N5117" s="6"/>
      <c r="O5117" s="6"/>
      <c r="P5117" s="6"/>
      <c r="Q5117" s="6"/>
      <c r="R5117" s="6"/>
      <c r="S5117" s="6"/>
      <c r="T5117" s="6"/>
      <c r="U5117" s="6"/>
      <c r="V5117" s="6"/>
      <c r="W5117" s="6"/>
      <c r="X5117" s="6"/>
      <c r="Y5117" s="6"/>
      <c r="Z5117" s="6"/>
      <c r="AA5117" s="6"/>
      <c r="AB5117" s="6"/>
      <c r="AC5117" s="6"/>
      <c r="AD5117" s="6"/>
      <c r="AE5117" s="6"/>
      <c r="AF5117" s="6"/>
      <c r="AG5117" s="6"/>
      <c r="AH5117" s="6"/>
      <c r="AI5117" s="6"/>
      <c r="AJ5117" s="6"/>
      <c r="AK5117" s="6"/>
      <c r="AL5117" s="6"/>
      <c r="AM5117" s="6"/>
      <c r="AN5117" s="6"/>
      <c r="AO5117" s="6"/>
      <c r="AP5117" s="6"/>
      <c r="AQ5117" s="21"/>
      <c r="AR5117" s="21"/>
      <c r="AS5117" s="21"/>
      <c r="AT5117" s="6"/>
      <c r="AU5117" s="6"/>
      <c r="AV5117" s="6"/>
      <c r="AW5117" s="6"/>
    </row>
    <row r="5118" spans="1:49" x14ac:dyDescent="0.35">
      <c r="A5118" s="20"/>
      <c r="B5118" s="20"/>
      <c r="C5118" s="20"/>
      <c r="D5118" s="20"/>
      <c r="E5118" s="6"/>
      <c r="F5118" s="6"/>
      <c r="G5118" s="6"/>
      <c r="H5118" s="6"/>
      <c r="I5118" s="6"/>
      <c r="J5118" s="6"/>
      <c r="K5118" s="6"/>
      <c r="L5118" s="6"/>
      <c r="M5118" s="6"/>
      <c r="N5118" s="6"/>
      <c r="O5118" s="6"/>
      <c r="P5118" s="6"/>
      <c r="Q5118" s="6"/>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21"/>
      <c r="AR5118" s="21"/>
      <c r="AS5118" s="21"/>
      <c r="AT5118" s="6"/>
      <c r="AU5118" s="6"/>
      <c r="AV5118" s="6"/>
      <c r="AW5118" s="6"/>
    </row>
    <row r="5119" spans="1:49" x14ac:dyDescent="0.35">
      <c r="A5119" s="20"/>
      <c r="B5119" s="20"/>
      <c r="C5119" s="20"/>
      <c r="D5119" s="20"/>
      <c r="E5119" s="6"/>
      <c r="F5119" s="6"/>
      <c r="G5119" s="6"/>
      <c r="H5119" s="6"/>
      <c r="I5119" s="6"/>
      <c r="J5119" s="6"/>
      <c r="K5119" s="6"/>
      <c r="L5119" s="6"/>
      <c r="M5119" s="6"/>
      <c r="N5119" s="6"/>
      <c r="O5119" s="6"/>
      <c r="P5119" s="6"/>
      <c r="Q5119" s="6"/>
      <c r="R5119" s="6"/>
      <c r="S5119" s="6"/>
      <c r="T5119" s="6"/>
      <c r="U5119" s="6"/>
      <c r="V5119" s="6"/>
      <c r="W5119" s="6"/>
      <c r="X5119" s="6"/>
      <c r="Y5119" s="6"/>
      <c r="Z5119" s="6"/>
      <c r="AA5119" s="6"/>
      <c r="AB5119" s="6"/>
      <c r="AC5119" s="6"/>
      <c r="AD5119" s="6"/>
      <c r="AE5119" s="6"/>
      <c r="AF5119" s="6"/>
      <c r="AG5119" s="6"/>
      <c r="AH5119" s="6"/>
      <c r="AI5119" s="6"/>
      <c r="AJ5119" s="6"/>
      <c r="AK5119" s="6"/>
      <c r="AL5119" s="6"/>
      <c r="AM5119" s="6"/>
      <c r="AN5119" s="6"/>
      <c r="AO5119" s="6"/>
      <c r="AP5119" s="6"/>
      <c r="AQ5119" s="21"/>
      <c r="AR5119" s="21"/>
      <c r="AS5119" s="21"/>
      <c r="AT5119" s="6"/>
      <c r="AU5119" s="6"/>
      <c r="AV5119" s="6"/>
      <c r="AW5119" s="6"/>
    </row>
    <row r="5120" spans="1:49" x14ac:dyDescent="0.35">
      <c r="A5120" s="20"/>
      <c r="B5120" s="20"/>
      <c r="C5120" s="20"/>
      <c r="D5120" s="20"/>
      <c r="E5120" s="6"/>
      <c r="F5120" s="6"/>
      <c r="G5120" s="6"/>
      <c r="H5120" s="6"/>
      <c r="I5120" s="6"/>
      <c r="J5120" s="6"/>
      <c r="K5120" s="6"/>
      <c r="L5120" s="6"/>
      <c r="M5120" s="6"/>
      <c r="N5120" s="6"/>
      <c r="O5120" s="6"/>
      <c r="P5120" s="6"/>
      <c r="Q5120" s="6"/>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21"/>
      <c r="AR5120" s="21"/>
      <c r="AS5120" s="21"/>
      <c r="AT5120" s="6"/>
      <c r="AU5120" s="6"/>
      <c r="AV5120" s="6"/>
      <c r="AW5120" s="6"/>
    </row>
    <row r="5121" spans="1:49" x14ac:dyDescent="0.35">
      <c r="A5121" s="20"/>
      <c r="B5121" s="20"/>
      <c r="C5121" s="20"/>
      <c r="D5121" s="20"/>
      <c r="E5121" s="6"/>
      <c r="F5121" s="6"/>
      <c r="G5121" s="6"/>
      <c r="H5121" s="6"/>
      <c r="I5121" s="6"/>
      <c r="J5121" s="6"/>
      <c r="K5121" s="6"/>
      <c r="L5121" s="6"/>
      <c r="M5121" s="6"/>
      <c r="N5121" s="6"/>
      <c r="O5121" s="6"/>
      <c r="P5121" s="6"/>
      <c r="Q5121" s="6"/>
      <c r="R5121" s="6"/>
      <c r="S5121" s="6"/>
      <c r="T5121" s="6"/>
      <c r="U5121" s="6"/>
      <c r="V5121" s="6"/>
      <c r="W5121" s="6"/>
      <c r="X5121" s="6"/>
      <c r="Y5121" s="6"/>
      <c r="Z5121" s="6"/>
      <c r="AA5121" s="6"/>
      <c r="AB5121" s="6"/>
      <c r="AC5121" s="6"/>
      <c r="AD5121" s="6"/>
      <c r="AE5121" s="6"/>
      <c r="AF5121" s="6"/>
      <c r="AG5121" s="6"/>
      <c r="AH5121" s="6"/>
      <c r="AI5121" s="6"/>
      <c r="AJ5121" s="6"/>
      <c r="AK5121" s="6"/>
      <c r="AL5121" s="6"/>
      <c r="AM5121" s="6"/>
      <c r="AN5121" s="6"/>
      <c r="AO5121" s="6"/>
      <c r="AP5121" s="6"/>
      <c r="AQ5121" s="21"/>
      <c r="AR5121" s="21"/>
      <c r="AS5121" s="21"/>
      <c r="AT5121" s="6"/>
      <c r="AU5121" s="6"/>
      <c r="AV5121" s="6"/>
      <c r="AW5121" s="6"/>
    </row>
    <row r="5122" spans="1:49" x14ac:dyDescent="0.35">
      <c r="A5122" s="20"/>
      <c r="B5122" s="20"/>
      <c r="C5122" s="20"/>
      <c r="D5122" s="20"/>
      <c r="E5122" s="6"/>
      <c r="F5122" s="6"/>
      <c r="G5122" s="6"/>
      <c r="H5122" s="6"/>
      <c r="I5122" s="6"/>
      <c r="J5122" s="6"/>
      <c r="K5122" s="6"/>
      <c r="L5122" s="6"/>
      <c r="M5122" s="6"/>
      <c r="N5122" s="6"/>
      <c r="O5122" s="6"/>
      <c r="P5122" s="6"/>
      <c r="Q5122" s="6"/>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21"/>
      <c r="AR5122" s="21"/>
      <c r="AS5122" s="21"/>
      <c r="AT5122" s="6"/>
      <c r="AU5122" s="6"/>
      <c r="AV5122" s="6"/>
      <c r="AW5122" s="6"/>
    </row>
    <row r="5123" spans="1:49" x14ac:dyDescent="0.35">
      <c r="A5123" s="20"/>
      <c r="B5123" s="20"/>
      <c r="C5123" s="20"/>
      <c r="D5123" s="20"/>
      <c r="E5123" s="6"/>
      <c r="F5123" s="6"/>
      <c r="G5123" s="6"/>
      <c r="H5123" s="6"/>
      <c r="I5123" s="6"/>
      <c r="J5123" s="6"/>
      <c r="K5123" s="6"/>
      <c r="L5123" s="6"/>
      <c r="M5123" s="6"/>
      <c r="N5123" s="6"/>
      <c r="O5123" s="6"/>
      <c r="P5123" s="6"/>
      <c r="Q5123" s="6"/>
      <c r="R5123" s="6"/>
      <c r="S5123" s="6"/>
      <c r="T5123" s="6"/>
      <c r="U5123" s="6"/>
      <c r="V5123" s="6"/>
      <c r="W5123" s="6"/>
      <c r="X5123" s="6"/>
      <c r="Y5123" s="6"/>
      <c r="Z5123" s="6"/>
      <c r="AA5123" s="6"/>
      <c r="AB5123" s="6"/>
      <c r="AC5123" s="6"/>
      <c r="AD5123" s="6"/>
      <c r="AE5123" s="6"/>
      <c r="AF5123" s="6"/>
      <c r="AG5123" s="6"/>
      <c r="AH5123" s="6"/>
      <c r="AI5123" s="6"/>
      <c r="AJ5123" s="6"/>
      <c r="AK5123" s="6"/>
      <c r="AL5123" s="6"/>
      <c r="AM5123" s="6"/>
      <c r="AN5123" s="6"/>
      <c r="AO5123" s="6"/>
      <c r="AP5123" s="6"/>
      <c r="AQ5123" s="21"/>
      <c r="AR5123" s="21"/>
      <c r="AS5123" s="21"/>
      <c r="AT5123" s="6"/>
      <c r="AU5123" s="6"/>
      <c r="AV5123" s="6"/>
      <c r="AW5123" s="6"/>
    </row>
    <row r="5124" spans="1:49" x14ac:dyDescent="0.35">
      <c r="A5124" s="20"/>
      <c r="B5124" s="20"/>
      <c r="C5124" s="20"/>
      <c r="D5124" s="20"/>
      <c r="E5124" s="6"/>
      <c r="F5124" s="6"/>
      <c r="G5124" s="6"/>
      <c r="H5124" s="6"/>
      <c r="I5124" s="6"/>
      <c r="J5124" s="6"/>
      <c r="K5124" s="6"/>
      <c r="L5124" s="6"/>
      <c r="M5124" s="6"/>
      <c r="N5124" s="6"/>
      <c r="O5124" s="6"/>
      <c r="P5124" s="6"/>
      <c r="Q5124" s="6"/>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21"/>
      <c r="AR5124" s="21"/>
      <c r="AS5124" s="21"/>
      <c r="AT5124" s="6"/>
      <c r="AU5124" s="6"/>
      <c r="AV5124" s="6"/>
      <c r="AW5124" s="6"/>
    </row>
    <row r="5125" spans="1:49" x14ac:dyDescent="0.35">
      <c r="A5125" s="20"/>
      <c r="B5125" s="20"/>
      <c r="C5125" s="20"/>
      <c r="D5125" s="20"/>
      <c r="E5125" s="6"/>
      <c r="F5125" s="6"/>
      <c r="G5125" s="6"/>
      <c r="H5125" s="6"/>
      <c r="I5125" s="6"/>
      <c r="J5125" s="6"/>
      <c r="K5125" s="6"/>
      <c r="L5125" s="6"/>
      <c r="M5125" s="6"/>
      <c r="N5125" s="6"/>
      <c r="O5125" s="6"/>
      <c r="P5125" s="6"/>
      <c r="Q5125" s="6"/>
      <c r="R5125" s="6"/>
      <c r="S5125" s="6"/>
      <c r="T5125" s="6"/>
      <c r="U5125" s="6"/>
      <c r="V5125" s="6"/>
      <c r="W5125" s="6"/>
      <c r="X5125" s="6"/>
      <c r="Y5125" s="6"/>
      <c r="Z5125" s="6"/>
      <c r="AA5125" s="6"/>
      <c r="AB5125" s="6"/>
      <c r="AC5125" s="6"/>
      <c r="AD5125" s="6"/>
      <c r="AE5125" s="6"/>
      <c r="AF5125" s="6"/>
      <c r="AG5125" s="6"/>
      <c r="AH5125" s="6"/>
      <c r="AI5125" s="6"/>
      <c r="AJ5125" s="6"/>
      <c r="AK5125" s="6"/>
      <c r="AL5125" s="6"/>
      <c r="AM5125" s="6"/>
      <c r="AN5125" s="6"/>
      <c r="AO5125" s="6"/>
      <c r="AP5125" s="6"/>
      <c r="AQ5125" s="21"/>
      <c r="AR5125" s="21"/>
      <c r="AS5125" s="21"/>
      <c r="AT5125" s="6"/>
      <c r="AU5125" s="6"/>
      <c r="AV5125" s="6"/>
      <c r="AW5125" s="6"/>
    </row>
    <row r="5126" spans="1:49" x14ac:dyDescent="0.35">
      <c r="A5126" s="20"/>
      <c r="B5126" s="20"/>
      <c r="C5126" s="20"/>
      <c r="D5126" s="20"/>
      <c r="E5126" s="6"/>
      <c r="F5126" s="6"/>
      <c r="G5126" s="6"/>
      <c r="H5126" s="6"/>
      <c r="I5126" s="6"/>
      <c r="J5126" s="6"/>
      <c r="K5126" s="6"/>
      <c r="L5126" s="6"/>
      <c r="M5126" s="6"/>
      <c r="N5126" s="6"/>
      <c r="O5126" s="6"/>
      <c r="P5126" s="6"/>
      <c r="Q5126" s="6"/>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21"/>
      <c r="AR5126" s="21"/>
      <c r="AS5126" s="21"/>
      <c r="AT5126" s="6"/>
      <c r="AU5126" s="6"/>
      <c r="AV5126" s="6"/>
      <c r="AW5126" s="6"/>
    </row>
    <row r="5127" spans="1:49" x14ac:dyDescent="0.35">
      <c r="A5127" s="20"/>
      <c r="B5127" s="20"/>
      <c r="C5127" s="20"/>
      <c r="D5127" s="20"/>
      <c r="E5127" s="6"/>
      <c r="F5127" s="6"/>
      <c r="G5127" s="6"/>
      <c r="H5127" s="6"/>
      <c r="I5127" s="6"/>
      <c r="J5127" s="6"/>
      <c r="K5127" s="6"/>
      <c r="L5127" s="6"/>
      <c r="M5127" s="6"/>
      <c r="N5127" s="6"/>
      <c r="O5127" s="6"/>
      <c r="P5127" s="6"/>
      <c r="Q5127" s="6"/>
      <c r="R5127" s="6"/>
      <c r="S5127" s="6"/>
      <c r="T5127" s="6"/>
      <c r="U5127" s="6"/>
      <c r="V5127" s="6"/>
      <c r="W5127" s="6"/>
      <c r="X5127" s="6"/>
      <c r="Y5127" s="6"/>
      <c r="Z5127" s="6"/>
      <c r="AA5127" s="6"/>
      <c r="AB5127" s="6"/>
      <c r="AC5127" s="6"/>
      <c r="AD5127" s="6"/>
      <c r="AE5127" s="6"/>
      <c r="AF5127" s="6"/>
      <c r="AG5127" s="6"/>
      <c r="AH5127" s="6"/>
      <c r="AI5127" s="6"/>
      <c r="AJ5127" s="6"/>
      <c r="AK5127" s="6"/>
      <c r="AL5127" s="6"/>
      <c r="AM5127" s="6"/>
      <c r="AN5127" s="6"/>
      <c r="AO5127" s="6"/>
      <c r="AP5127" s="6"/>
      <c r="AQ5127" s="21"/>
      <c r="AR5127" s="21"/>
      <c r="AS5127" s="21"/>
      <c r="AT5127" s="6"/>
      <c r="AU5127" s="6"/>
      <c r="AV5127" s="6"/>
      <c r="AW5127" s="6"/>
    </row>
    <row r="5128" spans="1:49" x14ac:dyDescent="0.35">
      <c r="A5128" s="20"/>
      <c r="B5128" s="20"/>
      <c r="C5128" s="20"/>
      <c r="D5128" s="20"/>
      <c r="E5128" s="6"/>
      <c r="F5128" s="6"/>
      <c r="G5128" s="6"/>
      <c r="H5128" s="6"/>
      <c r="I5128" s="6"/>
      <c r="J5128" s="6"/>
      <c r="K5128" s="6"/>
      <c r="L5128" s="6"/>
      <c r="M5128" s="6"/>
      <c r="N5128" s="6"/>
      <c r="O5128" s="6"/>
      <c r="P5128" s="6"/>
      <c r="Q5128" s="6"/>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21"/>
      <c r="AR5128" s="21"/>
      <c r="AS5128" s="21"/>
      <c r="AT5128" s="6"/>
      <c r="AU5128" s="6"/>
      <c r="AV5128" s="6"/>
      <c r="AW5128" s="6"/>
    </row>
    <row r="5129" spans="1:49" x14ac:dyDescent="0.35">
      <c r="A5129" s="20"/>
      <c r="B5129" s="20"/>
      <c r="C5129" s="20"/>
      <c r="D5129" s="20"/>
      <c r="E5129" s="6"/>
      <c r="F5129" s="6"/>
      <c r="G5129" s="6"/>
      <c r="H5129" s="6"/>
      <c r="I5129" s="6"/>
      <c r="J5129" s="6"/>
      <c r="K5129" s="6"/>
      <c r="L5129" s="6"/>
      <c r="M5129" s="6"/>
      <c r="N5129" s="6"/>
      <c r="O5129" s="6"/>
      <c r="P5129" s="6"/>
      <c r="Q5129" s="6"/>
      <c r="R5129" s="6"/>
      <c r="S5129" s="6"/>
      <c r="T5129" s="6"/>
      <c r="U5129" s="6"/>
      <c r="V5129" s="6"/>
      <c r="W5129" s="6"/>
      <c r="X5129" s="6"/>
      <c r="Y5129" s="6"/>
      <c r="Z5129" s="6"/>
      <c r="AA5129" s="6"/>
      <c r="AB5129" s="6"/>
      <c r="AC5129" s="6"/>
      <c r="AD5129" s="6"/>
      <c r="AE5129" s="6"/>
      <c r="AF5129" s="6"/>
      <c r="AG5129" s="6"/>
      <c r="AH5129" s="6"/>
      <c r="AI5129" s="6"/>
      <c r="AJ5129" s="6"/>
      <c r="AK5129" s="6"/>
      <c r="AL5129" s="6"/>
      <c r="AM5129" s="6"/>
      <c r="AN5129" s="6"/>
      <c r="AO5129" s="6"/>
      <c r="AP5129" s="6"/>
      <c r="AQ5129" s="21"/>
      <c r="AR5129" s="21"/>
      <c r="AS5129" s="21"/>
      <c r="AT5129" s="6"/>
      <c r="AU5129" s="6"/>
      <c r="AV5129" s="6"/>
      <c r="AW5129" s="6"/>
    </row>
    <row r="5130" spans="1:49" x14ac:dyDescent="0.35">
      <c r="A5130" s="20"/>
      <c r="B5130" s="20"/>
      <c r="C5130" s="20"/>
      <c r="D5130" s="20"/>
      <c r="E5130" s="6"/>
      <c r="F5130" s="6"/>
      <c r="G5130" s="6"/>
      <c r="H5130" s="6"/>
      <c r="I5130" s="6"/>
      <c r="J5130" s="6"/>
      <c r="K5130" s="6"/>
      <c r="L5130" s="6"/>
      <c r="M5130" s="6"/>
      <c r="N5130" s="6"/>
      <c r="O5130" s="6"/>
      <c r="P5130" s="6"/>
      <c r="Q5130" s="6"/>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21"/>
      <c r="AR5130" s="21"/>
      <c r="AS5130" s="21"/>
      <c r="AT5130" s="6"/>
      <c r="AU5130" s="6"/>
      <c r="AV5130" s="6"/>
      <c r="AW5130" s="6"/>
    </row>
    <row r="5131" spans="1:49" x14ac:dyDescent="0.35">
      <c r="A5131" s="20"/>
      <c r="B5131" s="20"/>
      <c r="C5131" s="20"/>
      <c r="D5131" s="20"/>
      <c r="E5131" s="6"/>
      <c r="F5131" s="6"/>
      <c r="G5131" s="6"/>
      <c r="H5131" s="6"/>
      <c r="I5131" s="6"/>
      <c r="J5131" s="6"/>
      <c r="K5131" s="6"/>
      <c r="L5131" s="6"/>
      <c r="M5131" s="6"/>
      <c r="N5131" s="6"/>
      <c r="O5131" s="6"/>
      <c r="P5131" s="6"/>
      <c r="Q5131" s="6"/>
      <c r="R5131" s="6"/>
      <c r="S5131" s="6"/>
      <c r="T5131" s="6"/>
      <c r="U5131" s="6"/>
      <c r="V5131" s="6"/>
      <c r="W5131" s="6"/>
      <c r="X5131" s="6"/>
      <c r="Y5131" s="6"/>
      <c r="Z5131" s="6"/>
      <c r="AA5131" s="6"/>
      <c r="AB5131" s="6"/>
      <c r="AC5131" s="6"/>
      <c r="AD5131" s="6"/>
      <c r="AE5131" s="6"/>
      <c r="AF5131" s="6"/>
      <c r="AG5131" s="6"/>
      <c r="AH5131" s="6"/>
      <c r="AI5131" s="6"/>
      <c r="AJ5131" s="6"/>
      <c r="AK5131" s="6"/>
      <c r="AL5131" s="6"/>
      <c r="AM5131" s="6"/>
      <c r="AN5131" s="6"/>
      <c r="AO5131" s="6"/>
      <c r="AP5131" s="6"/>
      <c r="AQ5131" s="21"/>
      <c r="AR5131" s="21"/>
      <c r="AS5131" s="21"/>
      <c r="AT5131" s="6"/>
      <c r="AU5131" s="6"/>
      <c r="AV5131" s="6"/>
      <c r="AW5131" s="6"/>
    </row>
    <row r="5132" spans="1:49" x14ac:dyDescent="0.35">
      <c r="A5132" s="20"/>
      <c r="B5132" s="20"/>
      <c r="C5132" s="20"/>
      <c r="D5132" s="20"/>
      <c r="E5132" s="6"/>
      <c r="F5132" s="6"/>
      <c r="G5132" s="6"/>
      <c r="H5132" s="6"/>
      <c r="I5132" s="6"/>
      <c r="J5132" s="6"/>
      <c r="K5132" s="6"/>
      <c r="L5132" s="6"/>
      <c r="M5132" s="6"/>
      <c r="N5132" s="6"/>
      <c r="O5132" s="6"/>
      <c r="P5132" s="6"/>
      <c r="Q5132" s="6"/>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21"/>
      <c r="AR5132" s="21"/>
      <c r="AS5132" s="21"/>
      <c r="AT5132" s="6"/>
      <c r="AU5132" s="6"/>
      <c r="AV5132" s="6"/>
      <c r="AW5132" s="6"/>
    </row>
    <row r="5133" spans="1:49" x14ac:dyDescent="0.35">
      <c r="A5133" s="20"/>
      <c r="B5133" s="20"/>
      <c r="C5133" s="20"/>
      <c r="D5133" s="20"/>
      <c r="E5133" s="6"/>
      <c r="F5133" s="6"/>
      <c r="G5133" s="6"/>
      <c r="H5133" s="6"/>
      <c r="I5133" s="6"/>
      <c r="J5133" s="6"/>
      <c r="K5133" s="6"/>
      <c r="L5133" s="6"/>
      <c r="M5133" s="6"/>
      <c r="N5133" s="6"/>
      <c r="O5133" s="6"/>
      <c r="P5133" s="6"/>
      <c r="Q5133" s="6"/>
      <c r="R5133" s="6"/>
      <c r="S5133" s="6"/>
      <c r="T5133" s="6"/>
      <c r="U5133" s="6"/>
      <c r="V5133" s="6"/>
      <c r="W5133" s="6"/>
      <c r="X5133" s="6"/>
      <c r="Y5133" s="6"/>
      <c r="Z5133" s="6"/>
      <c r="AA5133" s="6"/>
      <c r="AB5133" s="6"/>
      <c r="AC5133" s="6"/>
      <c r="AD5133" s="6"/>
      <c r="AE5133" s="6"/>
      <c r="AF5133" s="6"/>
      <c r="AG5133" s="6"/>
      <c r="AH5133" s="6"/>
      <c r="AI5133" s="6"/>
      <c r="AJ5133" s="6"/>
      <c r="AK5133" s="6"/>
      <c r="AL5133" s="6"/>
      <c r="AM5133" s="6"/>
      <c r="AN5133" s="6"/>
      <c r="AO5133" s="6"/>
      <c r="AP5133" s="6"/>
      <c r="AQ5133" s="21"/>
      <c r="AR5133" s="21"/>
      <c r="AS5133" s="21"/>
      <c r="AT5133" s="6"/>
      <c r="AU5133" s="6"/>
      <c r="AV5133" s="6"/>
      <c r="AW5133" s="6"/>
    </row>
    <row r="5134" spans="1:49" x14ac:dyDescent="0.35">
      <c r="A5134" s="20"/>
      <c r="B5134" s="20"/>
      <c r="C5134" s="20"/>
      <c r="D5134" s="20"/>
      <c r="E5134" s="6"/>
      <c r="F5134" s="6"/>
      <c r="G5134" s="6"/>
      <c r="H5134" s="6"/>
      <c r="I5134" s="6"/>
      <c r="J5134" s="6"/>
      <c r="K5134" s="6"/>
      <c r="L5134" s="6"/>
      <c r="M5134" s="6"/>
      <c r="N5134" s="6"/>
      <c r="O5134" s="6"/>
      <c r="P5134" s="6"/>
      <c r="Q5134" s="6"/>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21"/>
      <c r="AR5134" s="21"/>
      <c r="AS5134" s="21"/>
      <c r="AT5134" s="6"/>
      <c r="AU5134" s="6"/>
      <c r="AV5134" s="6"/>
      <c r="AW5134" s="6"/>
    </row>
    <row r="5135" spans="1:49" x14ac:dyDescent="0.35">
      <c r="A5135" s="20"/>
      <c r="B5135" s="20"/>
      <c r="C5135" s="20"/>
      <c r="D5135" s="20"/>
      <c r="E5135" s="6"/>
      <c r="F5135" s="6"/>
      <c r="G5135" s="6"/>
      <c r="H5135" s="6"/>
      <c r="I5135" s="6"/>
      <c r="J5135" s="6"/>
      <c r="K5135" s="6"/>
      <c r="L5135" s="6"/>
      <c r="M5135" s="6"/>
      <c r="N5135" s="6"/>
      <c r="O5135" s="6"/>
      <c r="P5135" s="6"/>
      <c r="Q5135" s="6"/>
      <c r="R5135" s="6"/>
      <c r="S5135" s="6"/>
      <c r="T5135" s="6"/>
      <c r="U5135" s="6"/>
      <c r="V5135" s="6"/>
      <c r="W5135" s="6"/>
      <c r="X5135" s="6"/>
      <c r="Y5135" s="6"/>
      <c r="Z5135" s="6"/>
      <c r="AA5135" s="6"/>
      <c r="AB5135" s="6"/>
      <c r="AC5135" s="6"/>
      <c r="AD5135" s="6"/>
      <c r="AE5135" s="6"/>
      <c r="AF5135" s="6"/>
      <c r="AG5135" s="6"/>
      <c r="AH5135" s="6"/>
      <c r="AI5135" s="6"/>
      <c r="AJ5135" s="6"/>
      <c r="AK5135" s="6"/>
      <c r="AL5135" s="6"/>
      <c r="AM5135" s="6"/>
      <c r="AN5135" s="6"/>
      <c r="AO5135" s="6"/>
      <c r="AP5135" s="6"/>
      <c r="AQ5135" s="21"/>
      <c r="AR5135" s="21"/>
      <c r="AS5135" s="21"/>
      <c r="AT5135" s="6"/>
      <c r="AU5135" s="6"/>
      <c r="AV5135" s="6"/>
      <c r="AW5135" s="6"/>
    </row>
    <row r="5136" spans="1:49" x14ac:dyDescent="0.35">
      <c r="A5136" s="20"/>
      <c r="B5136" s="20"/>
      <c r="C5136" s="20"/>
      <c r="D5136" s="20"/>
      <c r="E5136" s="6"/>
      <c r="F5136" s="6"/>
      <c r="G5136" s="6"/>
      <c r="H5136" s="6"/>
      <c r="I5136" s="6"/>
      <c r="J5136" s="6"/>
      <c r="K5136" s="6"/>
      <c r="L5136" s="6"/>
      <c r="M5136" s="6"/>
      <c r="N5136" s="6"/>
      <c r="O5136" s="6"/>
      <c r="P5136" s="6"/>
      <c r="Q5136" s="6"/>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21"/>
      <c r="AR5136" s="21"/>
      <c r="AS5136" s="21"/>
      <c r="AT5136" s="6"/>
      <c r="AU5136" s="6"/>
      <c r="AV5136" s="6"/>
      <c r="AW5136" s="6"/>
    </row>
    <row r="5137" spans="1:49" x14ac:dyDescent="0.35">
      <c r="A5137" s="20"/>
      <c r="B5137" s="20"/>
      <c r="C5137" s="20"/>
      <c r="D5137" s="20"/>
      <c r="E5137" s="6"/>
      <c r="F5137" s="6"/>
      <c r="G5137" s="6"/>
      <c r="H5137" s="6"/>
      <c r="I5137" s="6"/>
      <c r="J5137" s="6"/>
      <c r="K5137" s="6"/>
      <c r="L5137" s="6"/>
      <c r="M5137" s="6"/>
      <c r="N5137" s="6"/>
      <c r="O5137" s="6"/>
      <c r="P5137" s="6"/>
      <c r="Q5137" s="6"/>
      <c r="R5137" s="6"/>
      <c r="S5137" s="6"/>
      <c r="T5137" s="6"/>
      <c r="U5137" s="6"/>
      <c r="V5137" s="6"/>
      <c r="W5137" s="6"/>
      <c r="X5137" s="6"/>
      <c r="Y5137" s="6"/>
      <c r="Z5137" s="6"/>
      <c r="AA5137" s="6"/>
      <c r="AB5137" s="6"/>
      <c r="AC5137" s="6"/>
      <c r="AD5137" s="6"/>
      <c r="AE5137" s="6"/>
      <c r="AF5137" s="6"/>
      <c r="AG5137" s="6"/>
      <c r="AH5137" s="6"/>
      <c r="AI5137" s="6"/>
      <c r="AJ5137" s="6"/>
      <c r="AK5137" s="6"/>
      <c r="AL5137" s="6"/>
      <c r="AM5137" s="6"/>
      <c r="AN5137" s="6"/>
      <c r="AO5137" s="6"/>
      <c r="AP5137" s="6"/>
      <c r="AQ5137" s="21"/>
      <c r="AR5137" s="21"/>
      <c r="AS5137" s="21"/>
      <c r="AT5137" s="6"/>
      <c r="AU5137" s="6"/>
      <c r="AV5137" s="6"/>
      <c r="AW5137" s="6"/>
    </row>
    <row r="5138" spans="1:49" x14ac:dyDescent="0.35">
      <c r="A5138" s="20"/>
      <c r="B5138" s="20"/>
      <c r="C5138" s="20"/>
      <c r="D5138" s="20"/>
      <c r="E5138" s="6"/>
      <c r="F5138" s="6"/>
      <c r="G5138" s="6"/>
      <c r="H5138" s="6"/>
      <c r="I5138" s="6"/>
      <c r="J5138" s="6"/>
      <c r="K5138" s="6"/>
      <c r="L5138" s="6"/>
      <c r="M5138" s="6"/>
      <c r="N5138" s="6"/>
      <c r="O5138" s="6"/>
      <c r="P5138" s="6"/>
      <c r="Q5138" s="6"/>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21"/>
      <c r="AR5138" s="21"/>
      <c r="AS5138" s="21"/>
      <c r="AT5138" s="6"/>
      <c r="AU5138" s="6"/>
      <c r="AV5138" s="6"/>
      <c r="AW5138" s="6"/>
    </row>
    <row r="5139" spans="1:49" x14ac:dyDescent="0.35">
      <c r="A5139" s="20"/>
      <c r="B5139" s="20"/>
      <c r="C5139" s="20"/>
      <c r="D5139" s="20"/>
      <c r="E5139" s="6"/>
      <c r="F5139" s="6"/>
      <c r="G5139" s="6"/>
      <c r="H5139" s="6"/>
      <c r="I5139" s="6"/>
      <c r="J5139" s="6"/>
      <c r="K5139" s="6"/>
      <c r="L5139" s="6"/>
      <c r="M5139" s="6"/>
      <c r="N5139" s="6"/>
      <c r="O5139" s="6"/>
      <c r="P5139" s="6"/>
      <c r="Q5139" s="6"/>
      <c r="R5139" s="6"/>
      <c r="S5139" s="6"/>
      <c r="T5139" s="6"/>
      <c r="U5139" s="6"/>
      <c r="V5139" s="6"/>
      <c r="W5139" s="6"/>
      <c r="X5139" s="6"/>
      <c r="Y5139" s="6"/>
      <c r="Z5139" s="6"/>
      <c r="AA5139" s="6"/>
      <c r="AB5139" s="6"/>
      <c r="AC5139" s="6"/>
      <c r="AD5139" s="6"/>
      <c r="AE5139" s="6"/>
      <c r="AF5139" s="6"/>
      <c r="AG5139" s="6"/>
      <c r="AH5139" s="6"/>
      <c r="AI5139" s="6"/>
      <c r="AJ5139" s="6"/>
      <c r="AK5139" s="6"/>
      <c r="AL5139" s="6"/>
      <c r="AM5139" s="6"/>
      <c r="AN5139" s="6"/>
      <c r="AO5139" s="6"/>
      <c r="AP5139" s="6"/>
      <c r="AQ5139" s="21"/>
      <c r="AR5139" s="21"/>
      <c r="AS5139" s="21"/>
      <c r="AT5139" s="6"/>
      <c r="AU5139" s="6"/>
      <c r="AV5139" s="6"/>
      <c r="AW5139" s="6"/>
    </row>
    <row r="5140" spans="1:49" x14ac:dyDescent="0.35">
      <c r="A5140" s="20"/>
      <c r="B5140" s="20"/>
      <c r="C5140" s="20"/>
      <c r="D5140" s="20"/>
      <c r="E5140" s="6"/>
      <c r="F5140" s="6"/>
      <c r="G5140" s="6"/>
      <c r="H5140" s="6"/>
      <c r="I5140" s="6"/>
      <c r="J5140" s="6"/>
      <c r="K5140" s="6"/>
      <c r="L5140" s="6"/>
      <c r="M5140" s="6"/>
      <c r="N5140" s="6"/>
      <c r="O5140" s="6"/>
      <c r="P5140" s="6"/>
      <c r="Q5140" s="6"/>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21"/>
      <c r="AR5140" s="21"/>
      <c r="AS5140" s="21"/>
      <c r="AT5140" s="6"/>
      <c r="AU5140" s="6"/>
      <c r="AV5140" s="6"/>
      <c r="AW5140" s="6"/>
    </row>
    <row r="5141" spans="1:49" x14ac:dyDescent="0.35">
      <c r="A5141" s="20"/>
      <c r="B5141" s="20"/>
      <c r="C5141" s="20"/>
      <c r="D5141" s="20"/>
      <c r="E5141" s="6"/>
      <c r="F5141" s="6"/>
      <c r="G5141" s="6"/>
      <c r="H5141" s="6"/>
      <c r="I5141" s="6"/>
      <c r="J5141" s="6"/>
      <c r="K5141" s="6"/>
      <c r="L5141" s="6"/>
      <c r="M5141" s="6"/>
      <c r="N5141" s="6"/>
      <c r="O5141" s="6"/>
      <c r="P5141" s="6"/>
      <c r="Q5141" s="6"/>
      <c r="R5141" s="6"/>
      <c r="S5141" s="6"/>
      <c r="T5141" s="6"/>
      <c r="U5141" s="6"/>
      <c r="V5141" s="6"/>
      <c r="W5141" s="6"/>
      <c r="X5141" s="6"/>
      <c r="Y5141" s="6"/>
      <c r="Z5141" s="6"/>
      <c r="AA5141" s="6"/>
      <c r="AB5141" s="6"/>
      <c r="AC5141" s="6"/>
      <c r="AD5141" s="6"/>
      <c r="AE5141" s="6"/>
      <c r="AF5141" s="6"/>
      <c r="AG5141" s="6"/>
      <c r="AH5141" s="6"/>
      <c r="AI5141" s="6"/>
      <c r="AJ5141" s="6"/>
      <c r="AK5141" s="6"/>
      <c r="AL5141" s="6"/>
      <c r="AM5141" s="6"/>
      <c r="AN5141" s="6"/>
      <c r="AO5141" s="6"/>
      <c r="AP5141" s="6"/>
      <c r="AQ5141" s="21"/>
      <c r="AR5141" s="21"/>
      <c r="AS5141" s="21"/>
      <c r="AT5141" s="6"/>
      <c r="AU5141" s="6"/>
      <c r="AV5141" s="6"/>
      <c r="AW5141" s="6"/>
    </row>
    <row r="5142" spans="1:49" x14ac:dyDescent="0.35">
      <c r="A5142" s="20"/>
      <c r="B5142" s="20"/>
      <c r="C5142" s="20"/>
      <c r="D5142" s="20"/>
      <c r="E5142" s="6"/>
      <c r="F5142" s="6"/>
      <c r="G5142" s="6"/>
      <c r="H5142" s="6"/>
      <c r="I5142" s="6"/>
      <c r="J5142" s="6"/>
      <c r="K5142" s="6"/>
      <c r="L5142" s="6"/>
      <c r="M5142" s="6"/>
      <c r="N5142" s="6"/>
      <c r="O5142" s="6"/>
      <c r="P5142" s="6"/>
      <c r="Q5142" s="6"/>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21"/>
      <c r="AR5142" s="21"/>
      <c r="AS5142" s="21"/>
      <c r="AT5142" s="6"/>
      <c r="AU5142" s="6"/>
      <c r="AV5142" s="6"/>
      <c r="AW5142" s="6"/>
    </row>
    <row r="5143" spans="1:49" x14ac:dyDescent="0.35">
      <c r="A5143" s="20"/>
      <c r="B5143" s="20"/>
      <c r="C5143" s="20"/>
      <c r="D5143" s="20"/>
      <c r="E5143" s="6"/>
      <c r="F5143" s="6"/>
      <c r="G5143" s="6"/>
      <c r="H5143" s="6"/>
      <c r="I5143" s="6"/>
      <c r="J5143" s="6"/>
      <c r="K5143" s="6"/>
      <c r="L5143" s="6"/>
      <c r="M5143" s="6"/>
      <c r="N5143" s="6"/>
      <c r="O5143" s="6"/>
      <c r="P5143" s="6"/>
      <c r="Q5143" s="6"/>
      <c r="R5143" s="6"/>
      <c r="S5143" s="6"/>
      <c r="T5143" s="6"/>
      <c r="U5143" s="6"/>
      <c r="V5143" s="6"/>
      <c r="W5143" s="6"/>
      <c r="X5143" s="6"/>
      <c r="Y5143" s="6"/>
      <c r="Z5143" s="6"/>
      <c r="AA5143" s="6"/>
      <c r="AB5143" s="6"/>
      <c r="AC5143" s="6"/>
      <c r="AD5143" s="6"/>
      <c r="AE5143" s="6"/>
      <c r="AF5143" s="6"/>
      <c r="AG5143" s="6"/>
      <c r="AH5143" s="6"/>
      <c r="AI5143" s="6"/>
      <c r="AJ5143" s="6"/>
      <c r="AK5143" s="6"/>
      <c r="AL5143" s="6"/>
      <c r="AM5143" s="6"/>
      <c r="AN5143" s="6"/>
      <c r="AO5143" s="6"/>
      <c r="AP5143" s="6"/>
      <c r="AQ5143" s="21"/>
      <c r="AR5143" s="21"/>
      <c r="AS5143" s="21"/>
      <c r="AT5143" s="6"/>
      <c r="AU5143" s="6"/>
      <c r="AV5143" s="6"/>
      <c r="AW5143" s="6"/>
    </row>
    <row r="5144" spans="1:49" x14ac:dyDescent="0.35">
      <c r="A5144" s="20"/>
      <c r="B5144" s="20"/>
      <c r="C5144" s="20"/>
      <c r="D5144" s="20"/>
      <c r="E5144" s="6"/>
      <c r="F5144" s="6"/>
      <c r="G5144" s="6"/>
      <c r="H5144" s="6"/>
      <c r="I5144" s="6"/>
      <c r="J5144" s="6"/>
      <c r="K5144" s="6"/>
      <c r="L5144" s="6"/>
      <c r="M5144" s="6"/>
      <c r="N5144" s="6"/>
      <c r="O5144" s="6"/>
      <c r="P5144" s="6"/>
      <c r="Q5144" s="6"/>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21"/>
      <c r="AR5144" s="21"/>
      <c r="AS5144" s="21"/>
      <c r="AT5144" s="6"/>
      <c r="AU5144" s="6"/>
      <c r="AV5144" s="6"/>
      <c r="AW5144" s="6"/>
    </row>
    <row r="5145" spans="1:49" x14ac:dyDescent="0.35">
      <c r="A5145" s="20"/>
      <c r="B5145" s="20"/>
      <c r="C5145" s="20"/>
      <c r="D5145" s="20"/>
      <c r="E5145" s="6"/>
      <c r="F5145" s="6"/>
      <c r="G5145" s="6"/>
      <c r="H5145" s="6"/>
      <c r="I5145" s="6"/>
      <c r="J5145" s="6"/>
      <c r="K5145" s="6"/>
      <c r="L5145" s="6"/>
      <c r="M5145" s="6"/>
      <c r="N5145" s="6"/>
      <c r="O5145" s="6"/>
      <c r="P5145" s="6"/>
      <c r="Q5145" s="6"/>
      <c r="R5145" s="6"/>
      <c r="S5145" s="6"/>
      <c r="T5145" s="6"/>
      <c r="U5145" s="6"/>
      <c r="V5145" s="6"/>
      <c r="W5145" s="6"/>
      <c r="X5145" s="6"/>
      <c r="Y5145" s="6"/>
      <c r="Z5145" s="6"/>
      <c r="AA5145" s="6"/>
      <c r="AB5145" s="6"/>
      <c r="AC5145" s="6"/>
      <c r="AD5145" s="6"/>
      <c r="AE5145" s="6"/>
      <c r="AF5145" s="6"/>
      <c r="AG5145" s="6"/>
      <c r="AH5145" s="6"/>
      <c r="AI5145" s="6"/>
      <c r="AJ5145" s="6"/>
      <c r="AK5145" s="6"/>
      <c r="AL5145" s="6"/>
      <c r="AM5145" s="6"/>
      <c r="AN5145" s="6"/>
      <c r="AO5145" s="6"/>
      <c r="AP5145" s="6"/>
      <c r="AQ5145" s="21"/>
      <c r="AR5145" s="21"/>
      <c r="AS5145" s="21"/>
      <c r="AT5145" s="6"/>
      <c r="AU5145" s="6"/>
      <c r="AV5145" s="6"/>
      <c r="AW5145" s="6"/>
    </row>
    <row r="5146" spans="1:49" x14ac:dyDescent="0.35">
      <c r="A5146" s="20"/>
      <c r="B5146" s="20"/>
      <c r="C5146" s="20"/>
      <c r="D5146" s="20"/>
      <c r="E5146" s="6"/>
      <c r="F5146" s="6"/>
      <c r="G5146" s="6"/>
      <c r="H5146" s="6"/>
      <c r="I5146" s="6"/>
      <c r="J5146" s="6"/>
      <c r="K5146" s="6"/>
      <c r="L5146" s="6"/>
      <c r="M5146" s="6"/>
      <c r="N5146" s="6"/>
      <c r="O5146" s="6"/>
      <c r="P5146" s="6"/>
      <c r="Q5146" s="6"/>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21"/>
      <c r="AR5146" s="21"/>
      <c r="AS5146" s="21"/>
      <c r="AT5146" s="6"/>
      <c r="AU5146" s="6"/>
      <c r="AV5146" s="6"/>
      <c r="AW5146" s="6"/>
    </row>
    <row r="5147" spans="1:49" x14ac:dyDescent="0.35">
      <c r="A5147" s="20"/>
      <c r="B5147" s="20"/>
      <c r="C5147" s="20"/>
      <c r="D5147" s="20"/>
      <c r="E5147" s="6"/>
      <c r="F5147" s="6"/>
      <c r="G5147" s="6"/>
      <c r="H5147" s="6"/>
      <c r="I5147" s="6"/>
      <c r="J5147" s="6"/>
      <c r="K5147" s="6"/>
      <c r="L5147" s="6"/>
      <c r="M5147" s="6"/>
      <c r="N5147" s="6"/>
      <c r="O5147" s="6"/>
      <c r="P5147" s="6"/>
      <c r="Q5147" s="6"/>
      <c r="R5147" s="6"/>
      <c r="S5147" s="6"/>
      <c r="T5147" s="6"/>
      <c r="U5147" s="6"/>
      <c r="V5147" s="6"/>
      <c r="W5147" s="6"/>
      <c r="X5147" s="6"/>
      <c r="Y5147" s="6"/>
      <c r="Z5147" s="6"/>
      <c r="AA5147" s="6"/>
      <c r="AB5147" s="6"/>
      <c r="AC5147" s="6"/>
      <c r="AD5147" s="6"/>
      <c r="AE5147" s="6"/>
      <c r="AF5147" s="6"/>
      <c r="AG5147" s="6"/>
      <c r="AH5147" s="6"/>
      <c r="AI5147" s="6"/>
      <c r="AJ5147" s="6"/>
      <c r="AK5147" s="6"/>
      <c r="AL5147" s="6"/>
      <c r="AM5147" s="6"/>
      <c r="AN5147" s="6"/>
      <c r="AO5147" s="6"/>
      <c r="AP5147" s="6"/>
      <c r="AQ5147" s="21"/>
      <c r="AR5147" s="21"/>
      <c r="AS5147" s="21"/>
      <c r="AT5147" s="6"/>
      <c r="AU5147" s="6"/>
      <c r="AV5147" s="6"/>
      <c r="AW5147" s="6"/>
    </row>
    <row r="5148" spans="1:49" x14ac:dyDescent="0.35">
      <c r="A5148" s="20"/>
      <c r="B5148" s="20"/>
      <c r="C5148" s="20"/>
      <c r="D5148" s="20"/>
      <c r="E5148" s="6"/>
      <c r="F5148" s="6"/>
      <c r="G5148" s="6"/>
      <c r="H5148" s="6"/>
      <c r="I5148" s="6"/>
      <c r="J5148" s="6"/>
      <c r="K5148" s="6"/>
      <c r="L5148" s="6"/>
      <c r="M5148" s="6"/>
      <c r="N5148" s="6"/>
      <c r="O5148" s="6"/>
      <c r="P5148" s="6"/>
      <c r="Q5148" s="6"/>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21"/>
      <c r="AR5148" s="21"/>
      <c r="AS5148" s="21"/>
      <c r="AT5148" s="6"/>
      <c r="AU5148" s="6"/>
      <c r="AV5148" s="6"/>
      <c r="AW5148" s="6"/>
    </row>
    <row r="5149" spans="1:49" x14ac:dyDescent="0.35">
      <c r="A5149" s="20"/>
      <c r="B5149" s="20"/>
      <c r="C5149" s="20"/>
      <c r="D5149" s="20"/>
      <c r="E5149" s="6"/>
      <c r="F5149" s="6"/>
      <c r="G5149" s="6"/>
      <c r="H5149" s="6"/>
      <c r="I5149" s="6"/>
      <c r="J5149" s="6"/>
      <c r="K5149" s="6"/>
      <c r="L5149" s="6"/>
      <c r="M5149" s="6"/>
      <c r="N5149" s="6"/>
      <c r="O5149" s="6"/>
      <c r="P5149" s="6"/>
      <c r="Q5149" s="6"/>
      <c r="R5149" s="6"/>
      <c r="S5149" s="6"/>
      <c r="T5149" s="6"/>
      <c r="U5149" s="6"/>
      <c r="V5149" s="6"/>
      <c r="W5149" s="6"/>
      <c r="X5149" s="6"/>
      <c r="Y5149" s="6"/>
      <c r="Z5149" s="6"/>
      <c r="AA5149" s="6"/>
      <c r="AB5149" s="6"/>
      <c r="AC5149" s="6"/>
      <c r="AD5149" s="6"/>
      <c r="AE5149" s="6"/>
      <c r="AF5149" s="6"/>
      <c r="AG5149" s="6"/>
      <c r="AH5149" s="6"/>
      <c r="AI5149" s="6"/>
      <c r="AJ5149" s="6"/>
      <c r="AK5149" s="6"/>
      <c r="AL5149" s="6"/>
      <c r="AM5149" s="6"/>
      <c r="AN5149" s="6"/>
      <c r="AO5149" s="6"/>
      <c r="AP5149" s="6"/>
      <c r="AQ5149" s="21"/>
      <c r="AR5149" s="21"/>
      <c r="AS5149" s="21"/>
      <c r="AT5149" s="6"/>
      <c r="AU5149" s="6"/>
      <c r="AV5149" s="6"/>
      <c r="AW5149" s="6"/>
    </row>
    <row r="5150" spans="1:49" x14ac:dyDescent="0.35">
      <c r="A5150" s="20"/>
      <c r="B5150" s="20"/>
      <c r="C5150" s="20"/>
      <c r="D5150" s="20"/>
      <c r="E5150" s="6"/>
      <c r="F5150" s="6"/>
      <c r="G5150" s="6"/>
      <c r="H5150" s="6"/>
      <c r="I5150" s="6"/>
      <c r="J5150" s="6"/>
      <c r="K5150" s="6"/>
      <c r="L5150" s="6"/>
      <c r="M5150" s="6"/>
      <c r="N5150" s="6"/>
      <c r="O5150" s="6"/>
      <c r="P5150" s="6"/>
      <c r="Q5150" s="6"/>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21"/>
      <c r="AR5150" s="21"/>
      <c r="AS5150" s="21"/>
      <c r="AT5150" s="6"/>
      <c r="AU5150" s="6"/>
      <c r="AV5150" s="6"/>
      <c r="AW5150" s="6"/>
    </row>
    <row r="5151" spans="1:49" x14ac:dyDescent="0.35">
      <c r="A5151" s="20"/>
      <c r="B5151" s="20"/>
      <c r="C5151" s="20"/>
      <c r="D5151" s="20"/>
      <c r="E5151" s="6"/>
      <c r="F5151" s="6"/>
      <c r="G5151" s="6"/>
      <c r="H5151" s="6"/>
      <c r="I5151" s="6"/>
      <c r="J5151" s="6"/>
      <c r="K5151" s="6"/>
      <c r="L5151" s="6"/>
      <c r="M5151" s="6"/>
      <c r="N5151" s="6"/>
      <c r="O5151" s="6"/>
      <c r="P5151" s="6"/>
      <c r="Q5151" s="6"/>
      <c r="R5151" s="6"/>
      <c r="S5151" s="6"/>
      <c r="T5151" s="6"/>
      <c r="U5151" s="6"/>
      <c r="V5151" s="6"/>
      <c r="W5151" s="6"/>
      <c r="X5151" s="6"/>
      <c r="Y5151" s="6"/>
      <c r="Z5151" s="6"/>
      <c r="AA5151" s="6"/>
      <c r="AB5151" s="6"/>
      <c r="AC5151" s="6"/>
      <c r="AD5151" s="6"/>
      <c r="AE5151" s="6"/>
      <c r="AF5151" s="6"/>
      <c r="AG5151" s="6"/>
      <c r="AH5151" s="6"/>
      <c r="AI5151" s="6"/>
      <c r="AJ5151" s="6"/>
      <c r="AK5151" s="6"/>
      <c r="AL5151" s="6"/>
      <c r="AM5151" s="6"/>
      <c r="AN5151" s="6"/>
      <c r="AO5151" s="6"/>
      <c r="AP5151" s="6"/>
      <c r="AQ5151" s="21"/>
      <c r="AR5151" s="21"/>
      <c r="AS5151" s="21"/>
      <c r="AT5151" s="6"/>
      <c r="AU5151" s="6"/>
      <c r="AV5151" s="6"/>
      <c r="AW5151" s="6"/>
    </row>
    <row r="5152" spans="1:49" x14ac:dyDescent="0.35">
      <c r="A5152" s="20"/>
      <c r="B5152" s="20"/>
      <c r="C5152" s="20"/>
      <c r="D5152" s="20"/>
      <c r="E5152" s="6"/>
      <c r="F5152" s="6"/>
      <c r="G5152" s="6"/>
      <c r="H5152" s="6"/>
      <c r="I5152" s="6"/>
      <c r="J5152" s="6"/>
      <c r="K5152" s="6"/>
      <c r="L5152" s="6"/>
      <c r="M5152" s="6"/>
      <c r="N5152" s="6"/>
      <c r="O5152" s="6"/>
      <c r="P5152" s="6"/>
      <c r="Q5152" s="6"/>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21"/>
      <c r="AR5152" s="21"/>
      <c r="AS5152" s="21"/>
      <c r="AT5152" s="6"/>
      <c r="AU5152" s="6"/>
      <c r="AV5152" s="6"/>
      <c r="AW5152" s="6"/>
    </row>
    <row r="5153" spans="1:49" x14ac:dyDescent="0.35">
      <c r="A5153" s="20"/>
      <c r="B5153" s="20"/>
      <c r="C5153" s="20"/>
      <c r="D5153" s="20"/>
      <c r="E5153" s="6"/>
      <c r="F5153" s="6"/>
      <c r="G5153" s="6"/>
      <c r="H5153" s="6"/>
      <c r="I5153" s="6"/>
      <c r="J5153" s="6"/>
      <c r="K5153" s="6"/>
      <c r="L5153" s="6"/>
      <c r="M5153" s="6"/>
      <c r="N5153" s="6"/>
      <c r="O5153" s="6"/>
      <c r="P5153" s="6"/>
      <c r="Q5153" s="6"/>
      <c r="R5153" s="6"/>
      <c r="S5153" s="6"/>
      <c r="T5153" s="6"/>
      <c r="U5153" s="6"/>
      <c r="V5153" s="6"/>
      <c r="W5153" s="6"/>
      <c r="X5153" s="6"/>
      <c r="Y5153" s="6"/>
      <c r="Z5153" s="6"/>
      <c r="AA5153" s="6"/>
      <c r="AB5153" s="6"/>
      <c r="AC5153" s="6"/>
      <c r="AD5153" s="6"/>
      <c r="AE5153" s="6"/>
      <c r="AF5153" s="6"/>
      <c r="AG5153" s="6"/>
      <c r="AH5153" s="6"/>
      <c r="AI5153" s="6"/>
      <c r="AJ5153" s="6"/>
      <c r="AK5153" s="6"/>
      <c r="AL5153" s="6"/>
      <c r="AM5153" s="6"/>
      <c r="AN5153" s="6"/>
      <c r="AO5153" s="6"/>
      <c r="AP5153" s="6"/>
      <c r="AQ5153" s="21"/>
      <c r="AR5153" s="21"/>
      <c r="AS5153" s="21"/>
      <c r="AT5153" s="6"/>
      <c r="AU5153" s="6"/>
      <c r="AV5153" s="6"/>
      <c r="AW5153" s="6"/>
    </row>
    <row r="5154" spans="1:49" x14ac:dyDescent="0.35">
      <c r="A5154" s="20"/>
      <c r="B5154" s="20"/>
      <c r="C5154" s="20"/>
      <c r="D5154" s="20"/>
      <c r="E5154" s="6"/>
      <c r="F5154" s="6"/>
      <c r="G5154" s="6"/>
      <c r="H5154" s="6"/>
      <c r="I5154" s="6"/>
      <c r="J5154" s="6"/>
      <c r="K5154" s="6"/>
      <c r="L5154" s="6"/>
      <c r="M5154" s="6"/>
      <c r="N5154" s="6"/>
      <c r="O5154" s="6"/>
      <c r="P5154" s="6"/>
      <c r="Q5154" s="6"/>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21"/>
      <c r="AR5154" s="21"/>
      <c r="AS5154" s="21"/>
      <c r="AT5154" s="6"/>
      <c r="AU5154" s="6"/>
      <c r="AV5154" s="6"/>
      <c r="AW5154" s="6"/>
    </row>
    <row r="5155" spans="1:49" x14ac:dyDescent="0.35">
      <c r="A5155" s="20"/>
      <c r="B5155" s="20"/>
      <c r="C5155" s="20"/>
      <c r="D5155" s="20"/>
      <c r="E5155" s="6"/>
      <c r="F5155" s="6"/>
      <c r="G5155" s="6"/>
      <c r="H5155" s="6"/>
      <c r="I5155" s="6"/>
      <c r="J5155" s="6"/>
      <c r="K5155" s="6"/>
      <c r="L5155" s="6"/>
      <c r="M5155" s="6"/>
      <c r="N5155" s="6"/>
      <c r="O5155" s="6"/>
      <c r="P5155" s="6"/>
      <c r="Q5155" s="6"/>
      <c r="R5155" s="6"/>
      <c r="S5155" s="6"/>
      <c r="T5155" s="6"/>
      <c r="U5155" s="6"/>
      <c r="V5155" s="6"/>
      <c r="W5155" s="6"/>
      <c r="X5155" s="6"/>
      <c r="Y5155" s="6"/>
      <c r="Z5155" s="6"/>
      <c r="AA5155" s="6"/>
      <c r="AB5155" s="6"/>
      <c r="AC5155" s="6"/>
      <c r="AD5155" s="6"/>
      <c r="AE5155" s="6"/>
      <c r="AF5155" s="6"/>
      <c r="AG5155" s="6"/>
      <c r="AH5155" s="6"/>
      <c r="AI5155" s="6"/>
      <c r="AJ5155" s="6"/>
      <c r="AK5155" s="6"/>
      <c r="AL5155" s="6"/>
      <c r="AM5155" s="6"/>
      <c r="AN5155" s="6"/>
      <c r="AO5155" s="6"/>
      <c r="AP5155" s="6"/>
      <c r="AQ5155" s="21"/>
      <c r="AR5155" s="21"/>
      <c r="AS5155" s="21"/>
      <c r="AT5155" s="6"/>
      <c r="AU5155" s="6"/>
      <c r="AV5155" s="6"/>
      <c r="AW5155" s="6"/>
    </row>
    <row r="5156" spans="1:49" x14ac:dyDescent="0.35">
      <c r="A5156" s="20"/>
      <c r="B5156" s="20"/>
      <c r="C5156" s="20"/>
      <c r="D5156" s="20"/>
      <c r="E5156" s="6"/>
      <c r="F5156" s="6"/>
      <c r="G5156" s="6"/>
      <c r="H5156" s="6"/>
      <c r="I5156" s="6"/>
      <c r="J5156" s="6"/>
      <c r="K5156" s="6"/>
      <c r="L5156" s="6"/>
      <c r="M5156" s="6"/>
      <c r="N5156" s="6"/>
      <c r="O5156" s="6"/>
      <c r="P5156" s="6"/>
      <c r="Q5156" s="6"/>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21"/>
      <c r="AR5156" s="21"/>
      <c r="AS5156" s="21"/>
      <c r="AT5156" s="6"/>
      <c r="AU5156" s="6"/>
      <c r="AV5156" s="6"/>
      <c r="AW5156" s="6"/>
    </row>
    <row r="5157" spans="1:49" x14ac:dyDescent="0.35">
      <c r="A5157" s="20"/>
      <c r="B5157" s="20"/>
      <c r="C5157" s="20"/>
      <c r="D5157" s="20"/>
      <c r="E5157" s="6"/>
      <c r="F5157" s="6"/>
      <c r="G5157" s="6"/>
      <c r="H5157" s="6"/>
      <c r="I5157" s="6"/>
      <c r="J5157" s="6"/>
      <c r="K5157" s="6"/>
      <c r="L5157" s="6"/>
      <c r="M5157" s="6"/>
      <c r="N5157" s="6"/>
      <c r="O5157" s="6"/>
      <c r="P5157" s="6"/>
      <c r="Q5157" s="6"/>
      <c r="R5157" s="6"/>
      <c r="S5157" s="6"/>
      <c r="T5157" s="6"/>
      <c r="U5157" s="6"/>
      <c r="V5157" s="6"/>
      <c r="W5157" s="6"/>
      <c r="X5157" s="6"/>
      <c r="Y5157" s="6"/>
      <c r="Z5157" s="6"/>
      <c r="AA5157" s="6"/>
      <c r="AB5157" s="6"/>
      <c r="AC5157" s="6"/>
      <c r="AD5157" s="6"/>
      <c r="AE5157" s="6"/>
      <c r="AF5157" s="6"/>
      <c r="AG5157" s="6"/>
      <c r="AH5157" s="6"/>
      <c r="AI5157" s="6"/>
      <c r="AJ5157" s="6"/>
      <c r="AK5157" s="6"/>
      <c r="AL5157" s="6"/>
      <c r="AM5157" s="6"/>
      <c r="AN5157" s="6"/>
      <c r="AO5157" s="6"/>
      <c r="AP5157" s="6"/>
      <c r="AQ5157" s="21"/>
      <c r="AR5157" s="21"/>
      <c r="AS5157" s="21"/>
      <c r="AT5157" s="6"/>
      <c r="AU5157" s="6"/>
      <c r="AV5157" s="6"/>
      <c r="AW5157" s="6"/>
    </row>
    <row r="5158" spans="1:49" x14ac:dyDescent="0.35">
      <c r="A5158" s="20"/>
      <c r="B5158" s="20"/>
      <c r="C5158" s="20"/>
      <c r="D5158" s="20"/>
      <c r="E5158" s="6"/>
      <c r="F5158" s="6"/>
      <c r="G5158" s="6"/>
      <c r="H5158" s="6"/>
      <c r="I5158" s="6"/>
      <c r="J5158" s="6"/>
      <c r="K5158" s="6"/>
      <c r="L5158" s="6"/>
      <c r="M5158" s="6"/>
      <c r="N5158" s="6"/>
      <c r="O5158" s="6"/>
      <c r="P5158" s="6"/>
      <c r="Q5158" s="6"/>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21"/>
      <c r="AR5158" s="21"/>
      <c r="AS5158" s="21"/>
      <c r="AT5158" s="6"/>
      <c r="AU5158" s="6"/>
      <c r="AV5158" s="6"/>
      <c r="AW5158" s="6"/>
    </row>
    <row r="5159" spans="1:49" x14ac:dyDescent="0.35">
      <c r="A5159" s="20"/>
      <c r="B5159" s="20"/>
      <c r="C5159" s="20"/>
      <c r="D5159" s="20"/>
      <c r="E5159" s="6"/>
      <c r="F5159" s="6"/>
      <c r="G5159" s="6"/>
      <c r="H5159" s="6"/>
      <c r="I5159" s="6"/>
      <c r="J5159" s="6"/>
      <c r="K5159" s="6"/>
      <c r="L5159" s="6"/>
      <c r="M5159" s="6"/>
      <c r="N5159" s="6"/>
      <c r="O5159" s="6"/>
      <c r="P5159" s="6"/>
      <c r="Q5159" s="6"/>
      <c r="R5159" s="6"/>
      <c r="S5159" s="6"/>
      <c r="T5159" s="6"/>
      <c r="U5159" s="6"/>
      <c r="V5159" s="6"/>
      <c r="W5159" s="6"/>
      <c r="X5159" s="6"/>
      <c r="Y5159" s="6"/>
      <c r="Z5159" s="6"/>
      <c r="AA5159" s="6"/>
      <c r="AB5159" s="6"/>
      <c r="AC5159" s="6"/>
      <c r="AD5159" s="6"/>
      <c r="AE5159" s="6"/>
      <c r="AF5159" s="6"/>
      <c r="AG5159" s="6"/>
      <c r="AH5159" s="6"/>
      <c r="AI5159" s="6"/>
      <c r="AJ5159" s="6"/>
      <c r="AK5159" s="6"/>
      <c r="AL5159" s="6"/>
      <c r="AM5159" s="6"/>
      <c r="AN5159" s="6"/>
      <c r="AO5159" s="6"/>
      <c r="AP5159" s="6"/>
      <c r="AQ5159" s="21"/>
      <c r="AR5159" s="21"/>
      <c r="AS5159" s="21"/>
      <c r="AT5159" s="6"/>
      <c r="AU5159" s="6"/>
      <c r="AV5159" s="6"/>
      <c r="AW5159" s="6"/>
    </row>
    <row r="5160" spans="1:49" x14ac:dyDescent="0.35">
      <c r="A5160" s="20"/>
      <c r="B5160" s="20"/>
      <c r="C5160" s="20"/>
      <c r="D5160" s="20"/>
      <c r="E5160" s="6"/>
      <c r="F5160" s="6"/>
      <c r="G5160" s="6"/>
      <c r="H5160" s="6"/>
      <c r="I5160" s="6"/>
      <c r="J5160" s="6"/>
      <c r="K5160" s="6"/>
      <c r="L5160" s="6"/>
      <c r="M5160" s="6"/>
      <c r="N5160" s="6"/>
      <c r="O5160" s="6"/>
      <c r="P5160" s="6"/>
      <c r="Q5160" s="6"/>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21"/>
      <c r="AR5160" s="21"/>
      <c r="AS5160" s="21"/>
      <c r="AT5160" s="6"/>
      <c r="AU5160" s="6"/>
      <c r="AV5160" s="6"/>
      <c r="AW5160" s="6"/>
    </row>
    <row r="5161" spans="1:49" x14ac:dyDescent="0.35">
      <c r="A5161" s="20"/>
      <c r="B5161" s="20"/>
      <c r="C5161" s="20"/>
      <c r="D5161" s="20"/>
      <c r="E5161" s="6"/>
      <c r="F5161" s="6"/>
      <c r="G5161" s="6"/>
      <c r="H5161" s="6"/>
      <c r="I5161" s="6"/>
      <c r="J5161" s="6"/>
      <c r="K5161" s="6"/>
      <c r="L5161" s="6"/>
      <c r="M5161" s="6"/>
      <c r="N5161" s="6"/>
      <c r="O5161" s="6"/>
      <c r="P5161" s="6"/>
      <c r="Q5161" s="6"/>
      <c r="R5161" s="6"/>
      <c r="S5161" s="6"/>
      <c r="T5161" s="6"/>
      <c r="U5161" s="6"/>
      <c r="V5161" s="6"/>
      <c r="W5161" s="6"/>
      <c r="X5161" s="6"/>
      <c r="Y5161" s="6"/>
      <c r="Z5161" s="6"/>
      <c r="AA5161" s="6"/>
      <c r="AB5161" s="6"/>
      <c r="AC5161" s="6"/>
      <c r="AD5161" s="6"/>
      <c r="AE5161" s="6"/>
      <c r="AF5161" s="6"/>
      <c r="AG5161" s="6"/>
      <c r="AH5161" s="6"/>
      <c r="AI5161" s="6"/>
      <c r="AJ5161" s="6"/>
      <c r="AK5161" s="6"/>
      <c r="AL5161" s="6"/>
      <c r="AM5161" s="6"/>
      <c r="AN5161" s="6"/>
      <c r="AO5161" s="6"/>
      <c r="AP5161" s="6"/>
      <c r="AQ5161" s="21"/>
      <c r="AR5161" s="21"/>
      <c r="AS5161" s="21"/>
      <c r="AT5161" s="6"/>
      <c r="AU5161" s="6"/>
      <c r="AV5161" s="6"/>
      <c r="AW5161" s="6"/>
    </row>
    <row r="5162" spans="1:49" x14ac:dyDescent="0.35">
      <c r="A5162" s="20"/>
      <c r="B5162" s="20"/>
      <c r="C5162" s="20"/>
      <c r="D5162" s="20"/>
      <c r="E5162" s="6"/>
      <c r="F5162" s="6"/>
      <c r="G5162" s="6"/>
      <c r="H5162" s="6"/>
      <c r="I5162" s="6"/>
      <c r="J5162" s="6"/>
      <c r="K5162" s="6"/>
      <c r="L5162" s="6"/>
      <c r="M5162" s="6"/>
      <c r="N5162" s="6"/>
      <c r="O5162" s="6"/>
      <c r="P5162" s="6"/>
      <c r="Q5162" s="6"/>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21"/>
      <c r="AR5162" s="21"/>
      <c r="AS5162" s="21"/>
      <c r="AT5162" s="6"/>
      <c r="AU5162" s="6"/>
      <c r="AV5162" s="6"/>
      <c r="AW5162" s="6"/>
    </row>
    <row r="5163" spans="1:49" x14ac:dyDescent="0.35">
      <c r="A5163" s="20"/>
      <c r="B5163" s="20"/>
      <c r="C5163" s="20"/>
      <c r="D5163" s="20"/>
      <c r="E5163" s="6"/>
      <c r="F5163" s="6"/>
      <c r="G5163" s="6"/>
      <c r="H5163" s="6"/>
      <c r="I5163" s="6"/>
      <c r="J5163" s="6"/>
      <c r="K5163" s="6"/>
      <c r="L5163" s="6"/>
      <c r="M5163" s="6"/>
      <c r="N5163" s="6"/>
      <c r="O5163" s="6"/>
      <c r="P5163" s="6"/>
      <c r="Q5163" s="6"/>
      <c r="R5163" s="6"/>
      <c r="S5163" s="6"/>
      <c r="T5163" s="6"/>
      <c r="U5163" s="6"/>
      <c r="V5163" s="6"/>
      <c r="W5163" s="6"/>
      <c r="X5163" s="6"/>
      <c r="Y5163" s="6"/>
      <c r="Z5163" s="6"/>
      <c r="AA5163" s="6"/>
      <c r="AB5163" s="6"/>
      <c r="AC5163" s="6"/>
      <c r="AD5163" s="6"/>
      <c r="AE5163" s="6"/>
      <c r="AF5163" s="6"/>
      <c r="AG5163" s="6"/>
      <c r="AH5163" s="6"/>
      <c r="AI5163" s="6"/>
      <c r="AJ5163" s="6"/>
      <c r="AK5163" s="6"/>
      <c r="AL5163" s="6"/>
      <c r="AM5163" s="6"/>
      <c r="AN5163" s="6"/>
      <c r="AO5163" s="6"/>
      <c r="AP5163" s="6"/>
      <c r="AQ5163" s="21"/>
      <c r="AR5163" s="21"/>
      <c r="AS5163" s="21"/>
      <c r="AT5163" s="6"/>
      <c r="AU5163" s="6"/>
      <c r="AV5163" s="6"/>
      <c r="AW5163" s="6"/>
    </row>
    <row r="5164" spans="1:49" x14ac:dyDescent="0.35">
      <c r="A5164" s="20"/>
      <c r="B5164" s="20"/>
      <c r="C5164" s="20"/>
      <c r="D5164" s="20"/>
      <c r="E5164" s="6"/>
      <c r="F5164" s="6"/>
      <c r="G5164" s="6"/>
      <c r="H5164" s="6"/>
      <c r="I5164" s="6"/>
      <c r="J5164" s="6"/>
      <c r="K5164" s="6"/>
      <c r="L5164" s="6"/>
      <c r="M5164" s="6"/>
      <c r="N5164" s="6"/>
      <c r="O5164" s="6"/>
      <c r="P5164" s="6"/>
      <c r="Q5164" s="6"/>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21"/>
      <c r="AR5164" s="21"/>
      <c r="AS5164" s="21"/>
      <c r="AT5164" s="6"/>
      <c r="AU5164" s="6"/>
      <c r="AV5164" s="6"/>
      <c r="AW5164" s="6"/>
    </row>
    <row r="5165" spans="1:49" x14ac:dyDescent="0.35">
      <c r="A5165" s="20"/>
      <c r="B5165" s="20"/>
      <c r="C5165" s="20"/>
      <c r="D5165" s="20"/>
      <c r="E5165" s="6"/>
      <c r="F5165" s="6"/>
      <c r="G5165" s="6"/>
      <c r="H5165" s="6"/>
      <c r="I5165" s="6"/>
      <c r="J5165" s="6"/>
      <c r="K5165" s="6"/>
      <c r="L5165" s="6"/>
      <c r="M5165" s="6"/>
      <c r="N5165" s="6"/>
      <c r="O5165" s="6"/>
      <c r="P5165" s="6"/>
      <c r="Q5165" s="6"/>
      <c r="R5165" s="6"/>
      <c r="S5165" s="6"/>
      <c r="T5165" s="6"/>
      <c r="U5165" s="6"/>
      <c r="V5165" s="6"/>
      <c r="W5165" s="6"/>
      <c r="X5165" s="6"/>
      <c r="Y5165" s="6"/>
      <c r="Z5165" s="6"/>
      <c r="AA5165" s="6"/>
      <c r="AB5165" s="6"/>
      <c r="AC5165" s="6"/>
      <c r="AD5165" s="6"/>
      <c r="AE5165" s="6"/>
      <c r="AF5165" s="6"/>
      <c r="AG5165" s="6"/>
      <c r="AH5165" s="6"/>
      <c r="AI5165" s="6"/>
      <c r="AJ5165" s="6"/>
      <c r="AK5165" s="6"/>
      <c r="AL5165" s="6"/>
      <c r="AM5165" s="6"/>
      <c r="AN5165" s="6"/>
      <c r="AO5165" s="6"/>
      <c r="AP5165" s="6"/>
      <c r="AQ5165" s="21"/>
      <c r="AR5165" s="21"/>
      <c r="AS5165" s="21"/>
      <c r="AT5165" s="6"/>
      <c r="AU5165" s="6"/>
      <c r="AV5165" s="6"/>
      <c r="AW5165" s="6"/>
    </row>
    <row r="5166" spans="1:49" x14ac:dyDescent="0.35">
      <c r="A5166" s="20"/>
      <c r="B5166" s="20"/>
      <c r="C5166" s="20"/>
      <c r="D5166" s="20"/>
      <c r="E5166" s="6"/>
      <c r="F5166" s="6"/>
      <c r="G5166" s="6"/>
      <c r="H5166" s="6"/>
      <c r="I5166" s="6"/>
      <c r="J5166" s="6"/>
      <c r="K5166" s="6"/>
      <c r="L5166" s="6"/>
      <c r="M5166" s="6"/>
      <c r="N5166" s="6"/>
      <c r="O5166" s="6"/>
      <c r="P5166" s="6"/>
      <c r="Q5166" s="6"/>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21"/>
      <c r="AR5166" s="21"/>
      <c r="AS5166" s="21"/>
      <c r="AT5166" s="6"/>
      <c r="AU5166" s="6"/>
      <c r="AV5166" s="6"/>
      <c r="AW5166" s="6"/>
    </row>
    <row r="5167" spans="1:49" x14ac:dyDescent="0.35">
      <c r="A5167" s="20"/>
      <c r="B5167" s="20"/>
      <c r="C5167" s="20"/>
      <c r="D5167" s="20"/>
      <c r="E5167" s="6"/>
      <c r="F5167" s="6"/>
      <c r="G5167" s="6"/>
      <c r="H5167" s="6"/>
      <c r="I5167" s="6"/>
      <c r="J5167" s="6"/>
      <c r="K5167" s="6"/>
      <c r="L5167" s="6"/>
      <c r="M5167" s="6"/>
      <c r="N5167" s="6"/>
      <c r="O5167" s="6"/>
      <c r="P5167" s="6"/>
      <c r="Q5167" s="6"/>
      <c r="R5167" s="6"/>
      <c r="S5167" s="6"/>
      <c r="T5167" s="6"/>
      <c r="U5167" s="6"/>
      <c r="V5167" s="6"/>
      <c r="W5167" s="6"/>
      <c r="X5167" s="6"/>
      <c r="Y5167" s="6"/>
      <c r="Z5167" s="6"/>
      <c r="AA5167" s="6"/>
      <c r="AB5167" s="6"/>
      <c r="AC5167" s="6"/>
      <c r="AD5167" s="6"/>
      <c r="AE5167" s="6"/>
      <c r="AF5167" s="6"/>
      <c r="AG5167" s="6"/>
      <c r="AH5167" s="6"/>
      <c r="AI5167" s="6"/>
      <c r="AJ5167" s="6"/>
      <c r="AK5167" s="6"/>
      <c r="AL5167" s="6"/>
      <c r="AM5167" s="6"/>
      <c r="AN5167" s="6"/>
      <c r="AO5167" s="6"/>
      <c r="AP5167" s="6"/>
      <c r="AQ5167" s="21"/>
      <c r="AR5167" s="21"/>
      <c r="AS5167" s="21"/>
      <c r="AT5167" s="6"/>
      <c r="AU5167" s="6"/>
      <c r="AV5167" s="6"/>
      <c r="AW5167" s="6"/>
    </row>
    <row r="5168" spans="1:49" x14ac:dyDescent="0.35">
      <c r="A5168" s="20"/>
      <c r="B5168" s="20"/>
      <c r="C5168" s="20"/>
      <c r="D5168" s="20"/>
      <c r="E5168" s="6"/>
      <c r="F5168" s="6"/>
      <c r="G5168" s="6"/>
      <c r="H5168" s="6"/>
      <c r="I5168" s="6"/>
      <c r="J5168" s="6"/>
      <c r="K5168" s="6"/>
      <c r="L5168" s="6"/>
      <c r="M5168" s="6"/>
      <c r="N5168" s="6"/>
      <c r="O5168" s="6"/>
      <c r="P5168" s="6"/>
      <c r="Q5168" s="6"/>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21"/>
      <c r="AR5168" s="21"/>
      <c r="AS5168" s="21"/>
      <c r="AT5168" s="6"/>
      <c r="AU5168" s="6"/>
      <c r="AV5168" s="6"/>
      <c r="AW5168" s="6"/>
    </row>
    <row r="5169" spans="1:49" x14ac:dyDescent="0.35">
      <c r="A5169" s="20"/>
      <c r="B5169" s="20"/>
      <c r="C5169" s="20"/>
      <c r="D5169" s="20"/>
      <c r="E5169" s="6"/>
      <c r="F5169" s="6"/>
      <c r="G5169" s="6"/>
      <c r="H5169" s="6"/>
      <c r="I5169" s="6"/>
      <c r="J5169" s="6"/>
      <c r="K5169" s="6"/>
      <c r="L5169" s="6"/>
      <c r="M5169" s="6"/>
      <c r="N5169" s="6"/>
      <c r="O5169" s="6"/>
      <c r="P5169" s="6"/>
      <c r="Q5169" s="6"/>
      <c r="R5169" s="6"/>
      <c r="S5169" s="6"/>
      <c r="T5169" s="6"/>
      <c r="U5169" s="6"/>
      <c r="V5169" s="6"/>
      <c r="W5169" s="6"/>
      <c r="X5169" s="6"/>
      <c r="Y5169" s="6"/>
      <c r="Z5169" s="6"/>
      <c r="AA5169" s="6"/>
      <c r="AB5169" s="6"/>
      <c r="AC5169" s="6"/>
      <c r="AD5169" s="6"/>
      <c r="AE5169" s="6"/>
      <c r="AF5169" s="6"/>
      <c r="AG5169" s="6"/>
      <c r="AH5169" s="6"/>
      <c r="AI5169" s="6"/>
      <c r="AJ5169" s="6"/>
      <c r="AK5169" s="6"/>
      <c r="AL5169" s="6"/>
      <c r="AM5169" s="6"/>
      <c r="AN5169" s="6"/>
      <c r="AO5169" s="6"/>
      <c r="AP5169" s="6"/>
      <c r="AQ5169" s="21"/>
      <c r="AR5169" s="21"/>
      <c r="AS5169" s="21"/>
      <c r="AT5169" s="6"/>
      <c r="AU5169" s="6"/>
      <c r="AV5169" s="6"/>
      <c r="AW5169" s="6"/>
    </row>
    <row r="5170" spans="1:49" x14ac:dyDescent="0.35">
      <c r="A5170" s="20"/>
      <c r="B5170" s="20"/>
      <c r="C5170" s="20"/>
      <c r="D5170" s="20"/>
      <c r="E5170" s="6"/>
      <c r="F5170" s="6"/>
      <c r="G5170" s="6"/>
      <c r="H5170" s="6"/>
      <c r="I5170" s="6"/>
      <c r="J5170" s="6"/>
      <c r="K5170" s="6"/>
      <c r="L5170" s="6"/>
      <c r="M5170" s="6"/>
      <c r="N5170" s="6"/>
      <c r="O5170" s="6"/>
      <c r="P5170" s="6"/>
      <c r="Q5170" s="6"/>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21"/>
      <c r="AR5170" s="21"/>
      <c r="AS5170" s="21"/>
      <c r="AT5170" s="6"/>
      <c r="AU5170" s="6"/>
      <c r="AV5170" s="6"/>
      <c r="AW5170" s="6"/>
    </row>
    <row r="5171" spans="1:49" x14ac:dyDescent="0.35">
      <c r="A5171" s="20"/>
      <c r="B5171" s="20"/>
      <c r="C5171" s="20"/>
      <c r="D5171" s="20"/>
      <c r="E5171" s="6"/>
      <c r="F5171" s="6"/>
      <c r="G5171" s="6"/>
      <c r="H5171" s="6"/>
      <c r="I5171" s="6"/>
      <c r="J5171" s="6"/>
      <c r="K5171" s="6"/>
      <c r="L5171" s="6"/>
      <c r="M5171" s="6"/>
      <c r="N5171" s="6"/>
      <c r="O5171" s="6"/>
      <c r="P5171" s="6"/>
      <c r="Q5171" s="6"/>
      <c r="R5171" s="6"/>
      <c r="S5171" s="6"/>
      <c r="T5171" s="6"/>
      <c r="U5171" s="6"/>
      <c r="V5171" s="6"/>
      <c r="W5171" s="6"/>
      <c r="X5171" s="6"/>
      <c r="Y5171" s="6"/>
      <c r="Z5171" s="6"/>
      <c r="AA5171" s="6"/>
      <c r="AB5171" s="6"/>
      <c r="AC5171" s="6"/>
      <c r="AD5171" s="6"/>
      <c r="AE5171" s="6"/>
      <c r="AF5171" s="6"/>
      <c r="AG5171" s="6"/>
      <c r="AH5171" s="6"/>
      <c r="AI5171" s="6"/>
      <c r="AJ5171" s="6"/>
      <c r="AK5171" s="6"/>
      <c r="AL5171" s="6"/>
      <c r="AM5171" s="6"/>
      <c r="AN5171" s="6"/>
      <c r="AO5171" s="6"/>
      <c r="AP5171" s="6"/>
      <c r="AQ5171" s="21"/>
      <c r="AR5171" s="21"/>
      <c r="AS5171" s="21"/>
      <c r="AT5171" s="6"/>
      <c r="AU5171" s="6"/>
      <c r="AV5171" s="6"/>
      <c r="AW5171" s="6"/>
    </row>
    <row r="5172" spans="1:49" x14ac:dyDescent="0.35">
      <c r="A5172" s="20"/>
      <c r="B5172" s="20"/>
      <c r="C5172" s="20"/>
      <c r="D5172" s="20"/>
      <c r="E5172" s="6"/>
      <c r="F5172" s="6"/>
      <c r="G5172" s="6"/>
      <c r="H5172" s="6"/>
      <c r="I5172" s="6"/>
      <c r="J5172" s="6"/>
      <c r="K5172" s="6"/>
      <c r="L5172" s="6"/>
      <c r="M5172" s="6"/>
      <c r="N5172" s="6"/>
      <c r="O5172" s="6"/>
      <c r="P5172" s="6"/>
      <c r="Q5172" s="6"/>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21"/>
      <c r="AR5172" s="21"/>
      <c r="AS5172" s="21"/>
      <c r="AT5172" s="6"/>
      <c r="AU5172" s="6"/>
      <c r="AV5172" s="6"/>
      <c r="AW5172" s="6"/>
    </row>
    <row r="5173" spans="1:49" x14ac:dyDescent="0.35">
      <c r="A5173" s="20"/>
      <c r="B5173" s="20"/>
      <c r="C5173" s="20"/>
      <c r="D5173" s="20"/>
      <c r="E5173" s="6"/>
      <c r="F5173" s="6"/>
      <c r="G5173" s="6"/>
      <c r="H5173" s="6"/>
      <c r="I5173" s="6"/>
      <c r="J5173" s="6"/>
      <c r="K5173" s="6"/>
      <c r="L5173" s="6"/>
      <c r="M5173" s="6"/>
      <c r="N5173" s="6"/>
      <c r="O5173" s="6"/>
      <c r="P5173" s="6"/>
      <c r="Q5173" s="6"/>
      <c r="R5173" s="6"/>
      <c r="S5173" s="6"/>
      <c r="T5173" s="6"/>
      <c r="U5173" s="6"/>
      <c r="V5173" s="6"/>
      <c r="W5173" s="6"/>
      <c r="X5173" s="6"/>
      <c r="Y5173" s="6"/>
      <c r="Z5173" s="6"/>
      <c r="AA5173" s="6"/>
      <c r="AB5173" s="6"/>
      <c r="AC5173" s="6"/>
      <c r="AD5173" s="6"/>
      <c r="AE5173" s="6"/>
      <c r="AF5173" s="6"/>
      <c r="AG5173" s="6"/>
      <c r="AH5173" s="6"/>
      <c r="AI5173" s="6"/>
      <c r="AJ5173" s="6"/>
      <c r="AK5173" s="6"/>
      <c r="AL5173" s="6"/>
      <c r="AM5173" s="6"/>
      <c r="AN5173" s="6"/>
      <c r="AO5173" s="6"/>
      <c r="AP5173" s="6"/>
      <c r="AQ5173" s="21"/>
      <c r="AR5173" s="21"/>
      <c r="AS5173" s="21"/>
      <c r="AT5173" s="6"/>
      <c r="AU5173" s="6"/>
      <c r="AV5173" s="6"/>
      <c r="AW5173" s="6"/>
    </row>
    <row r="5174" spans="1:49" x14ac:dyDescent="0.35">
      <c r="A5174" s="20"/>
      <c r="B5174" s="20"/>
      <c r="C5174" s="20"/>
      <c r="D5174" s="20"/>
      <c r="E5174" s="6"/>
      <c r="F5174" s="6"/>
      <c r="G5174" s="6"/>
      <c r="H5174" s="6"/>
      <c r="I5174" s="6"/>
      <c r="J5174" s="6"/>
      <c r="K5174" s="6"/>
      <c r="L5174" s="6"/>
      <c r="M5174" s="6"/>
      <c r="N5174" s="6"/>
      <c r="O5174" s="6"/>
      <c r="P5174" s="6"/>
      <c r="Q5174" s="6"/>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21"/>
      <c r="AR5174" s="21"/>
      <c r="AS5174" s="21"/>
      <c r="AT5174" s="6"/>
      <c r="AU5174" s="6"/>
      <c r="AV5174" s="6"/>
      <c r="AW5174" s="6"/>
    </row>
    <row r="5175" spans="1:49" x14ac:dyDescent="0.35">
      <c r="A5175" s="20"/>
      <c r="B5175" s="20"/>
      <c r="C5175" s="20"/>
      <c r="D5175" s="20"/>
      <c r="E5175" s="6"/>
      <c r="F5175" s="6"/>
      <c r="G5175" s="6"/>
      <c r="H5175" s="6"/>
      <c r="I5175" s="6"/>
      <c r="J5175" s="6"/>
      <c r="K5175" s="6"/>
      <c r="L5175" s="6"/>
      <c r="M5175" s="6"/>
      <c r="N5175" s="6"/>
      <c r="O5175" s="6"/>
      <c r="P5175" s="6"/>
      <c r="Q5175" s="6"/>
      <c r="R5175" s="6"/>
      <c r="S5175" s="6"/>
      <c r="T5175" s="6"/>
      <c r="U5175" s="6"/>
      <c r="V5175" s="6"/>
      <c r="W5175" s="6"/>
      <c r="X5175" s="6"/>
      <c r="Y5175" s="6"/>
      <c r="Z5175" s="6"/>
      <c r="AA5175" s="6"/>
      <c r="AB5175" s="6"/>
      <c r="AC5175" s="6"/>
      <c r="AD5175" s="6"/>
      <c r="AE5175" s="6"/>
      <c r="AF5175" s="6"/>
      <c r="AG5175" s="6"/>
      <c r="AH5175" s="6"/>
      <c r="AI5175" s="6"/>
      <c r="AJ5175" s="6"/>
      <c r="AK5175" s="6"/>
      <c r="AL5175" s="6"/>
      <c r="AM5175" s="6"/>
      <c r="AN5175" s="6"/>
      <c r="AO5175" s="6"/>
      <c r="AP5175" s="6"/>
      <c r="AQ5175" s="21"/>
      <c r="AR5175" s="21"/>
      <c r="AS5175" s="21"/>
      <c r="AT5175" s="6"/>
      <c r="AU5175" s="6"/>
      <c r="AV5175" s="6"/>
      <c r="AW5175" s="6"/>
    </row>
    <row r="5176" spans="1:49" x14ac:dyDescent="0.35">
      <c r="A5176" s="20"/>
      <c r="B5176" s="20"/>
      <c r="C5176" s="20"/>
      <c r="D5176" s="20"/>
      <c r="E5176" s="6"/>
      <c r="F5176" s="6"/>
      <c r="G5176" s="6"/>
      <c r="H5176" s="6"/>
      <c r="I5176" s="6"/>
      <c r="J5176" s="6"/>
      <c r="K5176" s="6"/>
      <c r="L5176" s="6"/>
      <c r="M5176" s="6"/>
      <c r="N5176" s="6"/>
      <c r="O5176" s="6"/>
      <c r="P5176" s="6"/>
      <c r="Q5176" s="6"/>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21"/>
      <c r="AR5176" s="21"/>
      <c r="AS5176" s="21"/>
      <c r="AT5176" s="6"/>
      <c r="AU5176" s="6"/>
      <c r="AV5176" s="6"/>
      <c r="AW5176" s="6"/>
    </row>
    <row r="5177" spans="1:49" x14ac:dyDescent="0.35">
      <c r="A5177" s="20"/>
      <c r="B5177" s="20"/>
      <c r="C5177" s="20"/>
      <c r="D5177" s="20"/>
      <c r="E5177" s="6"/>
      <c r="F5177" s="6"/>
      <c r="G5177" s="6"/>
      <c r="H5177" s="6"/>
      <c r="I5177" s="6"/>
      <c r="J5177" s="6"/>
      <c r="K5177" s="6"/>
      <c r="L5177" s="6"/>
      <c r="M5177" s="6"/>
      <c r="N5177" s="6"/>
      <c r="O5177" s="6"/>
      <c r="P5177" s="6"/>
      <c r="Q5177" s="6"/>
      <c r="R5177" s="6"/>
      <c r="S5177" s="6"/>
      <c r="T5177" s="6"/>
      <c r="U5177" s="6"/>
      <c r="V5177" s="6"/>
      <c r="W5177" s="6"/>
      <c r="X5177" s="6"/>
      <c r="Y5177" s="6"/>
      <c r="Z5177" s="6"/>
      <c r="AA5177" s="6"/>
      <c r="AB5177" s="6"/>
      <c r="AC5177" s="6"/>
      <c r="AD5177" s="6"/>
      <c r="AE5177" s="6"/>
      <c r="AF5177" s="6"/>
      <c r="AG5177" s="6"/>
      <c r="AH5177" s="6"/>
      <c r="AI5177" s="6"/>
      <c r="AJ5177" s="6"/>
      <c r="AK5177" s="6"/>
      <c r="AL5177" s="6"/>
      <c r="AM5177" s="6"/>
      <c r="AN5177" s="6"/>
      <c r="AO5177" s="6"/>
      <c r="AP5177" s="6"/>
      <c r="AQ5177" s="21"/>
      <c r="AR5177" s="21"/>
      <c r="AS5177" s="21"/>
      <c r="AT5177" s="6"/>
      <c r="AU5177" s="6"/>
      <c r="AV5177" s="6"/>
      <c r="AW5177" s="6"/>
    </row>
    <row r="5178" spans="1:49" x14ac:dyDescent="0.35">
      <c r="A5178" s="20"/>
      <c r="B5178" s="20"/>
      <c r="C5178" s="20"/>
      <c r="D5178" s="20"/>
      <c r="E5178" s="6"/>
      <c r="F5178" s="6"/>
      <c r="G5178" s="6"/>
      <c r="H5178" s="6"/>
      <c r="I5178" s="6"/>
      <c r="J5178" s="6"/>
      <c r="K5178" s="6"/>
      <c r="L5178" s="6"/>
      <c r="M5178" s="6"/>
      <c r="N5178" s="6"/>
      <c r="O5178" s="6"/>
      <c r="P5178" s="6"/>
      <c r="Q5178" s="6"/>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21"/>
      <c r="AR5178" s="21"/>
      <c r="AS5178" s="21"/>
      <c r="AT5178" s="6"/>
      <c r="AU5178" s="6"/>
      <c r="AV5178" s="6"/>
      <c r="AW5178" s="6"/>
    </row>
    <row r="5179" spans="1:49" x14ac:dyDescent="0.35">
      <c r="A5179" s="20"/>
      <c r="B5179" s="20"/>
      <c r="C5179" s="20"/>
      <c r="D5179" s="20"/>
      <c r="E5179" s="6"/>
      <c r="F5179" s="6"/>
      <c r="G5179" s="6"/>
      <c r="H5179" s="6"/>
      <c r="I5179" s="6"/>
      <c r="J5179" s="6"/>
      <c r="K5179" s="6"/>
      <c r="L5179" s="6"/>
      <c r="M5179" s="6"/>
      <c r="N5179" s="6"/>
      <c r="O5179" s="6"/>
      <c r="P5179" s="6"/>
      <c r="Q5179" s="6"/>
      <c r="R5179" s="6"/>
      <c r="S5179" s="6"/>
      <c r="T5179" s="6"/>
      <c r="U5179" s="6"/>
      <c r="V5179" s="6"/>
      <c r="W5179" s="6"/>
      <c r="X5179" s="6"/>
      <c r="Y5179" s="6"/>
      <c r="Z5179" s="6"/>
      <c r="AA5179" s="6"/>
      <c r="AB5179" s="6"/>
      <c r="AC5179" s="6"/>
      <c r="AD5179" s="6"/>
      <c r="AE5179" s="6"/>
      <c r="AF5179" s="6"/>
      <c r="AG5179" s="6"/>
      <c r="AH5179" s="6"/>
      <c r="AI5179" s="6"/>
      <c r="AJ5179" s="6"/>
      <c r="AK5179" s="6"/>
      <c r="AL5179" s="6"/>
      <c r="AM5179" s="6"/>
      <c r="AN5179" s="6"/>
      <c r="AO5179" s="6"/>
      <c r="AP5179" s="6"/>
      <c r="AQ5179" s="21"/>
      <c r="AR5179" s="21"/>
      <c r="AS5179" s="21"/>
      <c r="AT5179" s="6"/>
      <c r="AU5179" s="6"/>
      <c r="AV5179" s="6"/>
      <c r="AW5179" s="6"/>
    </row>
    <row r="5180" spans="1:49" x14ac:dyDescent="0.35">
      <c r="A5180" s="20"/>
      <c r="B5180" s="20"/>
      <c r="C5180" s="20"/>
      <c r="D5180" s="20"/>
      <c r="E5180" s="6"/>
      <c r="F5180" s="6"/>
      <c r="G5180" s="6"/>
      <c r="H5180" s="6"/>
      <c r="I5180" s="6"/>
      <c r="J5180" s="6"/>
      <c r="K5180" s="6"/>
      <c r="L5180" s="6"/>
      <c r="M5180" s="6"/>
      <c r="N5180" s="6"/>
      <c r="O5180" s="6"/>
      <c r="P5180" s="6"/>
      <c r="Q5180" s="6"/>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21"/>
      <c r="AR5180" s="21"/>
      <c r="AS5180" s="21"/>
      <c r="AT5180" s="6"/>
      <c r="AU5180" s="6"/>
      <c r="AV5180" s="6"/>
      <c r="AW5180" s="6"/>
    </row>
    <row r="5181" spans="1:49" x14ac:dyDescent="0.35">
      <c r="A5181" s="20"/>
      <c r="B5181" s="20"/>
      <c r="C5181" s="20"/>
      <c r="D5181" s="20"/>
      <c r="E5181" s="6"/>
      <c r="F5181" s="6"/>
      <c r="G5181" s="6"/>
      <c r="H5181" s="6"/>
      <c r="I5181" s="6"/>
      <c r="J5181" s="6"/>
      <c r="K5181" s="6"/>
      <c r="L5181" s="6"/>
      <c r="M5181" s="6"/>
      <c r="N5181" s="6"/>
      <c r="O5181" s="6"/>
      <c r="P5181" s="6"/>
      <c r="Q5181" s="6"/>
      <c r="R5181" s="6"/>
      <c r="S5181" s="6"/>
      <c r="T5181" s="6"/>
      <c r="U5181" s="6"/>
      <c r="V5181" s="6"/>
      <c r="W5181" s="6"/>
      <c r="X5181" s="6"/>
      <c r="Y5181" s="6"/>
      <c r="Z5181" s="6"/>
      <c r="AA5181" s="6"/>
      <c r="AB5181" s="6"/>
      <c r="AC5181" s="6"/>
      <c r="AD5181" s="6"/>
      <c r="AE5181" s="6"/>
      <c r="AF5181" s="6"/>
      <c r="AG5181" s="6"/>
      <c r="AH5181" s="6"/>
      <c r="AI5181" s="6"/>
      <c r="AJ5181" s="6"/>
      <c r="AK5181" s="6"/>
      <c r="AL5181" s="6"/>
      <c r="AM5181" s="6"/>
      <c r="AN5181" s="6"/>
      <c r="AO5181" s="6"/>
      <c r="AP5181" s="6"/>
      <c r="AQ5181" s="21"/>
      <c r="AR5181" s="21"/>
      <c r="AS5181" s="21"/>
      <c r="AT5181" s="6"/>
      <c r="AU5181" s="6"/>
      <c r="AV5181" s="6"/>
      <c r="AW5181" s="6"/>
    </row>
    <row r="5182" spans="1:49" x14ac:dyDescent="0.35">
      <c r="A5182" s="20"/>
      <c r="B5182" s="20"/>
      <c r="C5182" s="20"/>
      <c r="D5182" s="20"/>
      <c r="E5182" s="6"/>
      <c r="F5182" s="6"/>
      <c r="G5182" s="6"/>
      <c r="H5182" s="6"/>
      <c r="I5182" s="6"/>
      <c r="J5182" s="6"/>
      <c r="K5182" s="6"/>
      <c r="L5182" s="6"/>
      <c r="M5182" s="6"/>
      <c r="N5182" s="6"/>
      <c r="O5182" s="6"/>
      <c r="P5182" s="6"/>
      <c r="Q5182" s="6"/>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21"/>
      <c r="AR5182" s="21"/>
      <c r="AS5182" s="21"/>
      <c r="AT5182" s="6"/>
      <c r="AU5182" s="6"/>
      <c r="AV5182" s="6"/>
      <c r="AW5182" s="6"/>
    </row>
    <row r="5183" spans="1:49" x14ac:dyDescent="0.35">
      <c r="A5183" s="20"/>
      <c r="B5183" s="20"/>
      <c r="C5183" s="20"/>
      <c r="D5183" s="20"/>
      <c r="E5183" s="6"/>
      <c r="F5183" s="6"/>
      <c r="G5183" s="6"/>
      <c r="H5183" s="6"/>
      <c r="I5183" s="6"/>
      <c r="J5183" s="6"/>
      <c r="K5183" s="6"/>
      <c r="L5183" s="6"/>
      <c r="M5183" s="6"/>
      <c r="N5183" s="6"/>
      <c r="O5183" s="6"/>
      <c r="P5183" s="6"/>
      <c r="Q5183" s="6"/>
      <c r="R5183" s="6"/>
      <c r="S5183" s="6"/>
      <c r="T5183" s="6"/>
      <c r="U5183" s="6"/>
      <c r="V5183" s="6"/>
      <c r="W5183" s="6"/>
      <c r="X5183" s="6"/>
      <c r="Y5183" s="6"/>
      <c r="Z5183" s="6"/>
      <c r="AA5183" s="6"/>
      <c r="AB5183" s="6"/>
      <c r="AC5183" s="6"/>
      <c r="AD5183" s="6"/>
      <c r="AE5183" s="6"/>
      <c r="AF5183" s="6"/>
      <c r="AG5183" s="6"/>
      <c r="AH5183" s="6"/>
      <c r="AI5183" s="6"/>
      <c r="AJ5183" s="6"/>
      <c r="AK5183" s="6"/>
      <c r="AL5183" s="6"/>
      <c r="AM5183" s="6"/>
      <c r="AN5183" s="6"/>
      <c r="AO5183" s="6"/>
      <c r="AP5183" s="6"/>
      <c r="AQ5183" s="21"/>
      <c r="AR5183" s="21"/>
      <c r="AS5183" s="21"/>
      <c r="AT5183" s="6"/>
      <c r="AU5183" s="6"/>
      <c r="AV5183" s="6"/>
      <c r="AW5183" s="6"/>
    </row>
    <row r="5184" spans="1:49" x14ac:dyDescent="0.35">
      <c r="A5184" s="20"/>
      <c r="B5184" s="20"/>
      <c r="C5184" s="20"/>
      <c r="D5184" s="20"/>
      <c r="E5184" s="6"/>
      <c r="F5184" s="6"/>
      <c r="G5184" s="6"/>
      <c r="H5184" s="6"/>
      <c r="I5184" s="6"/>
      <c r="J5184" s="6"/>
      <c r="K5184" s="6"/>
      <c r="L5184" s="6"/>
      <c r="M5184" s="6"/>
      <c r="N5184" s="6"/>
      <c r="O5184" s="6"/>
      <c r="P5184" s="6"/>
      <c r="Q5184" s="6"/>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21"/>
      <c r="AR5184" s="21"/>
      <c r="AS5184" s="21"/>
      <c r="AT5184" s="6"/>
      <c r="AU5184" s="6"/>
      <c r="AV5184" s="6"/>
      <c r="AW5184" s="6"/>
    </row>
    <row r="5185" spans="1:49" x14ac:dyDescent="0.35">
      <c r="A5185" s="20"/>
      <c r="B5185" s="20"/>
      <c r="C5185" s="20"/>
      <c r="D5185" s="20"/>
      <c r="E5185" s="6"/>
      <c r="F5185" s="6"/>
      <c r="G5185" s="6"/>
      <c r="H5185" s="6"/>
      <c r="I5185" s="6"/>
      <c r="J5185" s="6"/>
      <c r="K5185" s="6"/>
      <c r="L5185" s="6"/>
      <c r="M5185" s="6"/>
      <c r="N5185" s="6"/>
      <c r="O5185" s="6"/>
      <c r="P5185" s="6"/>
      <c r="Q5185" s="6"/>
      <c r="R5185" s="6"/>
      <c r="S5185" s="6"/>
      <c r="T5185" s="6"/>
      <c r="U5185" s="6"/>
      <c r="V5185" s="6"/>
      <c r="W5185" s="6"/>
      <c r="X5185" s="6"/>
      <c r="Y5185" s="6"/>
      <c r="Z5185" s="6"/>
      <c r="AA5185" s="6"/>
      <c r="AB5185" s="6"/>
      <c r="AC5185" s="6"/>
      <c r="AD5185" s="6"/>
      <c r="AE5185" s="6"/>
      <c r="AF5185" s="6"/>
      <c r="AG5185" s="6"/>
      <c r="AH5185" s="6"/>
      <c r="AI5185" s="6"/>
      <c r="AJ5185" s="6"/>
      <c r="AK5185" s="6"/>
      <c r="AL5185" s="6"/>
      <c r="AM5185" s="6"/>
      <c r="AN5185" s="6"/>
      <c r="AO5185" s="6"/>
      <c r="AP5185" s="6"/>
      <c r="AQ5185" s="21"/>
      <c r="AR5185" s="21"/>
      <c r="AS5185" s="21"/>
      <c r="AT5185" s="6"/>
      <c r="AU5185" s="6"/>
      <c r="AV5185" s="6"/>
      <c r="AW5185" s="6"/>
    </row>
    <row r="5186" spans="1:49" x14ac:dyDescent="0.35">
      <c r="A5186" s="20"/>
      <c r="B5186" s="20"/>
      <c r="C5186" s="20"/>
      <c r="D5186" s="20"/>
      <c r="E5186" s="6"/>
      <c r="F5186" s="6"/>
      <c r="G5186" s="6"/>
      <c r="H5186" s="6"/>
      <c r="I5186" s="6"/>
      <c r="J5186" s="6"/>
      <c r="K5186" s="6"/>
      <c r="L5186" s="6"/>
      <c r="M5186" s="6"/>
      <c r="N5186" s="6"/>
      <c r="O5186" s="6"/>
      <c r="P5186" s="6"/>
      <c r="Q5186" s="6"/>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21"/>
      <c r="AR5186" s="21"/>
      <c r="AS5186" s="21"/>
      <c r="AT5186" s="6"/>
      <c r="AU5186" s="6"/>
      <c r="AV5186" s="6"/>
      <c r="AW5186" s="6"/>
    </row>
    <row r="5187" spans="1:49" x14ac:dyDescent="0.35">
      <c r="A5187" s="20"/>
      <c r="B5187" s="20"/>
      <c r="C5187" s="20"/>
      <c r="D5187" s="20"/>
      <c r="E5187" s="6"/>
      <c r="F5187" s="6"/>
      <c r="G5187" s="6"/>
      <c r="H5187" s="6"/>
      <c r="I5187" s="6"/>
      <c r="J5187" s="6"/>
      <c r="K5187" s="6"/>
      <c r="L5187" s="6"/>
      <c r="M5187" s="6"/>
      <c r="N5187" s="6"/>
      <c r="O5187" s="6"/>
      <c r="P5187" s="6"/>
      <c r="Q5187" s="6"/>
      <c r="R5187" s="6"/>
      <c r="S5187" s="6"/>
      <c r="T5187" s="6"/>
      <c r="U5187" s="6"/>
      <c r="V5187" s="6"/>
      <c r="W5187" s="6"/>
      <c r="X5187" s="6"/>
      <c r="Y5187" s="6"/>
      <c r="Z5187" s="6"/>
      <c r="AA5187" s="6"/>
      <c r="AB5187" s="6"/>
      <c r="AC5187" s="6"/>
      <c r="AD5187" s="6"/>
      <c r="AE5187" s="6"/>
      <c r="AF5187" s="6"/>
      <c r="AG5187" s="6"/>
      <c r="AH5187" s="6"/>
      <c r="AI5187" s="6"/>
      <c r="AJ5187" s="6"/>
      <c r="AK5187" s="6"/>
      <c r="AL5187" s="6"/>
      <c r="AM5187" s="6"/>
      <c r="AN5187" s="6"/>
      <c r="AO5187" s="6"/>
      <c r="AP5187" s="6"/>
      <c r="AQ5187" s="21"/>
      <c r="AR5187" s="21"/>
      <c r="AS5187" s="21"/>
      <c r="AT5187" s="6"/>
      <c r="AU5187" s="6"/>
      <c r="AV5187" s="6"/>
      <c r="AW5187" s="6"/>
    </row>
    <row r="5188" spans="1:49" x14ac:dyDescent="0.35">
      <c r="A5188" s="20"/>
      <c r="B5188" s="20"/>
      <c r="C5188" s="20"/>
      <c r="D5188" s="20"/>
      <c r="E5188" s="6"/>
      <c r="F5188" s="6"/>
      <c r="G5188" s="6"/>
      <c r="H5188" s="6"/>
      <c r="I5188" s="6"/>
      <c r="J5188" s="6"/>
      <c r="K5188" s="6"/>
      <c r="L5188" s="6"/>
      <c r="M5188" s="6"/>
      <c r="N5188" s="6"/>
      <c r="O5188" s="6"/>
      <c r="P5188" s="6"/>
      <c r="Q5188" s="6"/>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21"/>
      <c r="AR5188" s="21"/>
      <c r="AS5188" s="21"/>
      <c r="AT5188" s="6"/>
      <c r="AU5188" s="6"/>
      <c r="AV5188" s="6"/>
      <c r="AW5188" s="6"/>
    </row>
    <row r="5189" spans="1:49" x14ac:dyDescent="0.35">
      <c r="A5189" s="20"/>
      <c r="B5189" s="20"/>
      <c r="C5189" s="20"/>
      <c r="D5189" s="20"/>
      <c r="E5189" s="6"/>
      <c r="F5189" s="6"/>
      <c r="G5189" s="6"/>
      <c r="H5189" s="6"/>
      <c r="I5189" s="6"/>
      <c r="J5189" s="6"/>
      <c r="K5189" s="6"/>
      <c r="L5189" s="6"/>
      <c r="M5189" s="6"/>
      <c r="N5189" s="6"/>
      <c r="O5189" s="6"/>
      <c r="P5189" s="6"/>
      <c r="Q5189" s="6"/>
      <c r="R5189" s="6"/>
      <c r="S5189" s="6"/>
      <c r="T5189" s="6"/>
      <c r="U5189" s="6"/>
      <c r="V5189" s="6"/>
      <c r="W5189" s="6"/>
      <c r="X5189" s="6"/>
      <c r="Y5189" s="6"/>
      <c r="Z5189" s="6"/>
      <c r="AA5189" s="6"/>
      <c r="AB5189" s="6"/>
      <c r="AC5189" s="6"/>
      <c r="AD5189" s="6"/>
      <c r="AE5189" s="6"/>
      <c r="AF5189" s="6"/>
      <c r="AG5189" s="6"/>
      <c r="AH5189" s="6"/>
      <c r="AI5189" s="6"/>
      <c r="AJ5189" s="6"/>
      <c r="AK5189" s="6"/>
      <c r="AL5189" s="6"/>
      <c r="AM5189" s="6"/>
      <c r="AN5189" s="6"/>
      <c r="AO5189" s="6"/>
      <c r="AP5189" s="6"/>
      <c r="AQ5189" s="21"/>
      <c r="AR5189" s="21"/>
      <c r="AS5189" s="21"/>
      <c r="AT5189" s="6"/>
      <c r="AU5189" s="6"/>
      <c r="AV5189" s="6"/>
      <c r="AW5189" s="6"/>
    </row>
    <row r="5190" spans="1:49" x14ac:dyDescent="0.35">
      <c r="A5190" s="20"/>
      <c r="B5190" s="20"/>
      <c r="C5190" s="20"/>
      <c r="D5190" s="20"/>
      <c r="E5190" s="6"/>
      <c r="F5190" s="6"/>
      <c r="G5190" s="6"/>
      <c r="H5190" s="6"/>
      <c r="I5190" s="6"/>
      <c r="J5190" s="6"/>
      <c r="K5190" s="6"/>
      <c r="L5190" s="6"/>
      <c r="M5190" s="6"/>
      <c r="N5190" s="6"/>
      <c r="O5190" s="6"/>
      <c r="P5190" s="6"/>
      <c r="Q5190" s="6"/>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21"/>
      <c r="AR5190" s="21"/>
      <c r="AS5190" s="21"/>
      <c r="AT5190" s="6"/>
      <c r="AU5190" s="6"/>
      <c r="AV5190" s="6"/>
      <c r="AW5190" s="6"/>
    </row>
    <row r="5191" spans="1:49" x14ac:dyDescent="0.35">
      <c r="A5191" s="20"/>
      <c r="B5191" s="20"/>
      <c r="C5191" s="20"/>
      <c r="D5191" s="20"/>
      <c r="E5191" s="6"/>
      <c r="F5191" s="6"/>
      <c r="G5191" s="6"/>
      <c r="H5191" s="6"/>
      <c r="I5191" s="6"/>
      <c r="J5191" s="6"/>
      <c r="K5191" s="6"/>
      <c r="L5191" s="6"/>
      <c r="M5191" s="6"/>
      <c r="N5191" s="6"/>
      <c r="O5191" s="6"/>
      <c r="P5191" s="6"/>
      <c r="Q5191" s="6"/>
      <c r="R5191" s="6"/>
      <c r="S5191" s="6"/>
      <c r="T5191" s="6"/>
      <c r="U5191" s="6"/>
      <c r="V5191" s="6"/>
      <c r="W5191" s="6"/>
      <c r="X5191" s="6"/>
      <c r="Y5191" s="6"/>
      <c r="Z5191" s="6"/>
      <c r="AA5191" s="6"/>
      <c r="AB5191" s="6"/>
      <c r="AC5191" s="6"/>
      <c r="AD5191" s="6"/>
      <c r="AE5191" s="6"/>
      <c r="AF5191" s="6"/>
      <c r="AG5191" s="6"/>
      <c r="AH5191" s="6"/>
      <c r="AI5191" s="6"/>
      <c r="AJ5191" s="6"/>
      <c r="AK5191" s="6"/>
      <c r="AL5191" s="6"/>
      <c r="AM5191" s="6"/>
      <c r="AN5191" s="6"/>
      <c r="AO5191" s="6"/>
      <c r="AP5191" s="6"/>
      <c r="AQ5191" s="21"/>
      <c r="AR5191" s="21"/>
      <c r="AS5191" s="21"/>
      <c r="AT5191" s="6"/>
      <c r="AU5191" s="6"/>
      <c r="AV5191" s="6"/>
      <c r="AW5191" s="6"/>
    </row>
    <row r="5192" spans="1:49" x14ac:dyDescent="0.35">
      <c r="A5192" s="20"/>
      <c r="B5192" s="20"/>
      <c r="C5192" s="20"/>
      <c r="D5192" s="20"/>
      <c r="E5192" s="6"/>
      <c r="F5192" s="6"/>
      <c r="G5192" s="6"/>
      <c r="H5192" s="6"/>
      <c r="I5192" s="6"/>
      <c r="J5192" s="6"/>
      <c r="K5192" s="6"/>
      <c r="L5192" s="6"/>
      <c r="M5192" s="6"/>
      <c r="N5192" s="6"/>
      <c r="O5192" s="6"/>
      <c r="P5192" s="6"/>
      <c r="Q5192" s="6"/>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21"/>
      <c r="AR5192" s="21"/>
      <c r="AS5192" s="21"/>
      <c r="AT5192" s="6"/>
      <c r="AU5192" s="6"/>
      <c r="AV5192" s="6"/>
      <c r="AW5192" s="6"/>
    </row>
    <row r="5193" spans="1:49" x14ac:dyDescent="0.35">
      <c r="A5193" s="20"/>
      <c r="B5193" s="20"/>
      <c r="C5193" s="20"/>
      <c r="D5193" s="20"/>
      <c r="E5193" s="6"/>
      <c r="F5193" s="6"/>
      <c r="G5193" s="6"/>
      <c r="H5193" s="6"/>
      <c r="I5193" s="6"/>
      <c r="J5193" s="6"/>
      <c r="K5193" s="6"/>
      <c r="L5193" s="6"/>
      <c r="M5193" s="6"/>
      <c r="N5193" s="6"/>
      <c r="O5193" s="6"/>
      <c r="P5193" s="6"/>
      <c r="Q5193" s="6"/>
      <c r="R5193" s="6"/>
      <c r="S5193" s="6"/>
      <c r="T5193" s="6"/>
      <c r="U5193" s="6"/>
      <c r="V5193" s="6"/>
      <c r="W5193" s="6"/>
      <c r="X5193" s="6"/>
      <c r="Y5193" s="6"/>
      <c r="Z5193" s="6"/>
      <c r="AA5193" s="6"/>
      <c r="AB5193" s="6"/>
      <c r="AC5193" s="6"/>
      <c r="AD5193" s="6"/>
      <c r="AE5193" s="6"/>
      <c r="AF5193" s="6"/>
      <c r="AG5193" s="6"/>
      <c r="AH5193" s="6"/>
      <c r="AI5193" s="6"/>
      <c r="AJ5193" s="6"/>
      <c r="AK5193" s="6"/>
      <c r="AL5193" s="6"/>
      <c r="AM5193" s="6"/>
      <c r="AN5193" s="6"/>
      <c r="AO5193" s="6"/>
      <c r="AP5193" s="6"/>
      <c r="AQ5193" s="21"/>
      <c r="AR5193" s="21"/>
      <c r="AS5193" s="21"/>
      <c r="AT5193" s="6"/>
      <c r="AU5193" s="6"/>
      <c r="AV5193" s="6"/>
      <c r="AW5193" s="6"/>
    </row>
    <row r="5194" spans="1:49" x14ac:dyDescent="0.35">
      <c r="A5194" s="20"/>
      <c r="B5194" s="20"/>
      <c r="C5194" s="20"/>
      <c r="D5194" s="20"/>
      <c r="E5194" s="6"/>
      <c r="F5194" s="6"/>
      <c r="G5194" s="6"/>
      <c r="H5194" s="6"/>
      <c r="I5194" s="6"/>
      <c r="J5194" s="6"/>
      <c r="K5194" s="6"/>
      <c r="L5194" s="6"/>
      <c r="M5194" s="6"/>
      <c r="N5194" s="6"/>
      <c r="O5194" s="6"/>
      <c r="P5194" s="6"/>
      <c r="Q5194" s="6"/>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21"/>
      <c r="AR5194" s="21"/>
      <c r="AS5194" s="21"/>
      <c r="AT5194" s="6"/>
      <c r="AU5194" s="6"/>
      <c r="AV5194" s="6"/>
      <c r="AW5194" s="6"/>
    </row>
    <row r="5195" spans="1:49" x14ac:dyDescent="0.35">
      <c r="A5195" s="20"/>
      <c r="B5195" s="20"/>
      <c r="C5195" s="20"/>
      <c r="D5195" s="20"/>
      <c r="E5195" s="6"/>
      <c r="F5195" s="6"/>
      <c r="G5195" s="6"/>
      <c r="H5195" s="6"/>
      <c r="I5195" s="6"/>
      <c r="J5195" s="6"/>
      <c r="K5195" s="6"/>
      <c r="L5195" s="6"/>
      <c r="M5195" s="6"/>
      <c r="N5195" s="6"/>
      <c r="O5195" s="6"/>
      <c r="P5195" s="6"/>
      <c r="Q5195" s="6"/>
      <c r="R5195" s="6"/>
      <c r="S5195" s="6"/>
      <c r="T5195" s="6"/>
      <c r="U5195" s="6"/>
      <c r="V5195" s="6"/>
      <c r="W5195" s="6"/>
      <c r="X5195" s="6"/>
      <c r="Y5195" s="6"/>
      <c r="Z5195" s="6"/>
      <c r="AA5195" s="6"/>
      <c r="AB5195" s="6"/>
      <c r="AC5195" s="6"/>
      <c r="AD5195" s="6"/>
      <c r="AE5195" s="6"/>
      <c r="AF5195" s="6"/>
      <c r="AG5195" s="6"/>
      <c r="AH5195" s="6"/>
      <c r="AI5195" s="6"/>
      <c r="AJ5195" s="6"/>
      <c r="AK5195" s="6"/>
      <c r="AL5195" s="6"/>
      <c r="AM5195" s="6"/>
      <c r="AN5195" s="6"/>
      <c r="AO5195" s="6"/>
      <c r="AP5195" s="6"/>
      <c r="AQ5195" s="21"/>
      <c r="AR5195" s="21"/>
      <c r="AS5195" s="21"/>
      <c r="AT5195" s="6"/>
      <c r="AU5195" s="6"/>
      <c r="AV5195" s="6"/>
      <c r="AW5195" s="6"/>
    </row>
    <row r="5196" spans="1:49" x14ac:dyDescent="0.35">
      <c r="A5196" s="20"/>
      <c r="B5196" s="20"/>
      <c r="C5196" s="20"/>
      <c r="D5196" s="20"/>
      <c r="E5196" s="6"/>
      <c r="F5196" s="6"/>
      <c r="G5196" s="6"/>
      <c r="H5196" s="6"/>
      <c r="I5196" s="6"/>
      <c r="J5196" s="6"/>
      <c r="K5196" s="6"/>
      <c r="L5196" s="6"/>
      <c r="M5196" s="6"/>
      <c r="N5196" s="6"/>
      <c r="O5196" s="6"/>
      <c r="P5196" s="6"/>
      <c r="Q5196" s="6"/>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21"/>
      <c r="AR5196" s="21"/>
      <c r="AS5196" s="21"/>
      <c r="AT5196" s="6"/>
      <c r="AU5196" s="6"/>
      <c r="AV5196" s="6"/>
      <c r="AW5196" s="6"/>
    </row>
    <row r="5197" spans="1:49" x14ac:dyDescent="0.35">
      <c r="A5197" s="20"/>
      <c r="B5197" s="20"/>
      <c r="C5197" s="20"/>
      <c r="D5197" s="20"/>
      <c r="E5197" s="6"/>
      <c r="F5197" s="6"/>
      <c r="G5197" s="6"/>
      <c r="H5197" s="6"/>
      <c r="I5197" s="6"/>
      <c r="J5197" s="6"/>
      <c r="K5197" s="6"/>
      <c r="L5197" s="6"/>
      <c r="M5197" s="6"/>
      <c r="N5197" s="6"/>
      <c r="O5197" s="6"/>
      <c r="P5197" s="6"/>
      <c r="Q5197" s="6"/>
      <c r="R5197" s="6"/>
      <c r="S5197" s="6"/>
      <c r="T5197" s="6"/>
      <c r="U5197" s="6"/>
      <c r="V5197" s="6"/>
      <c r="W5197" s="6"/>
      <c r="X5197" s="6"/>
      <c r="Y5197" s="6"/>
      <c r="Z5197" s="6"/>
      <c r="AA5197" s="6"/>
      <c r="AB5197" s="6"/>
      <c r="AC5197" s="6"/>
      <c r="AD5197" s="6"/>
      <c r="AE5197" s="6"/>
      <c r="AF5197" s="6"/>
      <c r="AG5197" s="6"/>
      <c r="AH5197" s="6"/>
      <c r="AI5197" s="6"/>
      <c r="AJ5197" s="6"/>
      <c r="AK5197" s="6"/>
      <c r="AL5197" s="6"/>
      <c r="AM5197" s="6"/>
      <c r="AN5197" s="6"/>
      <c r="AO5197" s="6"/>
      <c r="AP5197" s="6"/>
      <c r="AQ5197" s="21"/>
      <c r="AR5197" s="21"/>
      <c r="AS5197" s="21"/>
      <c r="AT5197" s="6"/>
      <c r="AU5197" s="6"/>
      <c r="AV5197" s="6"/>
      <c r="AW5197" s="6"/>
    </row>
    <row r="5198" spans="1:49" x14ac:dyDescent="0.35">
      <c r="A5198" s="20"/>
      <c r="B5198" s="20"/>
      <c r="C5198" s="20"/>
      <c r="D5198" s="20"/>
      <c r="E5198" s="6"/>
      <c r="F5198" s="6"/>
      <c r="G5198" s="6"/>
      <c r="H5198" s="6"/>
      <c r="I5198" s="6"/>
      <c r="J5198" s="6"/>
      <c r="K5198" s="6"/>
      <c r="L5198" s="6"/>
      <c r="M5198" s="6"/>
      <c r="N5198" s="6"/>
      <c r="O5198" s="6"/>
      <c r="P5198" s="6"/>
      <c r="Q5198" s="6"/>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21"/>
      <c r="AR5198" s="21"/>
      <c r="AS5198" s="21"/>
      <c r="AT5198" s="6"/>
      <c r="AU5198" s="6"/>
      <c r="AV5198" s="6"/>
      <c r="AW5198" s="6"/>
    </row>
    <row r="5199" spans="1:49" x14ac:dyDescent="0.35">
      <c r="A5199" s="20"/>
      <c r="B5199" s="20"/>
      <c r="C5199" s="20"/>
      <c r="D5199" s="20"/>
      <c r="E5199" s="6"/>
      <c r="F5199" s="6"/>
      <c r="G5199" s="6"/>
      <c r="H5199" s="6"/>
      <c r="I5199" s="6"/>
      <c r="J5199" s="6"/>
      <c r="K5199" s="6"/>
      <c r="L5199" s="6"/>
      <c r="M5199" s="6"/>
      <c r="N5199" s="6"/>
      <c r="O5199" s="6"/>
      <c r="P5199" s="6"/>
      <c r="Q5199" s="6"/>
      <c r="R5199" s="6"/>
      <c r="S5199" s="6"/>
      <c r="T5199" s="6"/>
      <c r="U5199" s="6"/>
      <c r="V5199" s="6"/>
      <c r="W5199" s="6"/>
      <c r="X5199" s="6"/>
      <c r="Y5199" s="6"/>
      <c r="Z5199" s="6"/>
      <c r="AA5199" s="6"/>
      <c r="AB5199" s="6"/>
      <c r="AC5199" s="6"/>
      <c r="AD5199" s="6"/>
      <c r="AE5199" s="6"/>
      <c r="AF5199" s="6"/>
      <c r="AG5199" s="6"/>
      <c r="AH5199" s="6"/>
      <c r="AI5199" s="6"/>
      <c r="AJ5199" s="6"/>
      <c r="AK5199" s="6"/>
      <c r="AL5199" s="6"/>
      <c r="AM5199" s="6"/>
      <c r="AN5199" s="6"/>
      <c r="AO5199" s="6"/>
      <c r="AP5199" s="6"/>
      <c r="AQ5199" s="21"/>
      <c r="AR5199" s="21"/>
      <c r="AS5199" s="21"/>
      <c r="AT5199" s="6"/>
      <c r="AU5199" s="6"/>
      <c r="AV5199" s="6"/>
      <c r="AW5199" s="6"/>
    </row>
    <row r="5200" spans="1:49" x14ac:dyDescent="0.35">
      <c r="A5200" s="20"/>
      <c r="B5200" s="20"/>
      <c r="C5200" s="20"/>
      <c r="D5200" s="20"/>
      <c r="E5200" s="6"/>
      <c r="F5200" s="6"/>
      <c r="G5200" s="6"/>
      <c r="H5200" s="6"/>
      <c r="I5200" s="6"/>
      <c r="J5200" s="6"/>
      <c r="K5200" s="6"/>
      <c r="L5200" s="6"/>
      <c r="M5200" s="6"/>
      <c r="N5200" s="6"/>
      <c r="O5200" s="6"/>
      <c r="P5200" s="6"/>
      <c r="Q5200" s="6"/>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21"/>
      <c r="AR5200" s="21"/>
      <c r="AS5200" s="21"/>
      <c r="AT5200" s="6"/>
      <c r="AU5200" s="6"/>
      <c r="AV5200" s="6"/>
      <c r="AW5200" s="6"/>
    </row>
    <row r="5201" spans="1:49" x14ac:dyDescent="0.35">
      <c r="A5201" s="20"/>
      <c r="B5201" s="20"/>
      <c r="C5201" s="20"/>
      <c r="D5201" s="20"/>
      <c r="E5201" s="6"/>
      <c r="F5201" s="6"/>
      <c r="G5201" s="6"/>
      <c r="H5201" s="6"/>
      <c r="I5201" s="6"/>
      <c r="J5201" s="6"/>
      <c r="K5201" s="6"/>
      <c r="L5201" s="6"/>
      <c r="M5201" s="6"/>
      <c r="N5201" s="6"/>
      <c r="O5201" s="6"/>
      <c r="P5201" s="6"/>
      <c r="Q5201" s="6"/>
      <c r="R5201" s="6"/>
      <c r="S5201" s="6"/>
      <c r="T5201" s="6"/>
      <c r="U5201" s="6"/>
      <c r="V5201" s="6"/>
      <c r="W5201" s="6"/>
      <c r="X5201" s="6"/>
      <c r="Y5201" s="6"/>
      <c r="Z5201" s="6"/>
      <c r="AA5201" s="6"/>
      <c r="AB5201" s="6"/>
      <c r="AC5201" s="6"/>
      <c r="AD5201" s="6"/>
      <c r="AE5201" s="6"/>
      <c r="AF5201" s="6"/>
      <c r="AG5201" s="6"/>
      <c r="AH5201" s="6"/>
      <c r="AI5201" s="6"/>
      <c r="AJ5201" s="6"/>
      <c r="AK5201" s="6"/>
      <c r="AL5201" s="6"/>
      <c r="AM5201" s="6"/>
      <c r="AN5201" s="6"/>
      <c r="AO5201" s="6"/>
      <c r="AP5201" s="6"/>
      <c r="AQ5201" s="21"/>
      <c r="AR5201" s="21"/>
      <c r="AS5201" s="21"/>
      <c r="AT5201" s="6"/>
      <c r="AU5201" s="6"/>
      <c r="AV5201" s="6"/>
      <c r="AW5201" s="6"/>
    </row>
    <row r="5202" spans="1:49" x14ac:dyDescent="0.35">
      <c r="A5202" s="20"/>
      <c r="B5202" s="20"/>
      <c r="C5202" s="20"/>
      <c r="D5202" s="20"/>
      <c r="E5202" s="6"/>
      <c r="F5202" s="6"/>
      <c r="G5202" s="6"/>
      <c r="H5202" s="6"/>
      <c r="I5202" s="6"/>
      <c r="J5202" s="6"/>
      <c r="K5202" s="6"/>
      <c r="L5202" s="6"/>
      <c r="M5202" s="6"/>
      <c r="N5202" s="6"/>
      <c r="O5202" s="6"/>
      <c r="P5202" s="6"/>
      <c r="Q5202" s="6"/>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21"/>
      <c r="AR5202" s="21"/>
      <c r="AS5202" s="21"/>
      <c r="AT5202" s="6"/>
      <c r="AU5202" s="6"/>
      <c r="AV5202" s="6"/>
      <c r="AW5202" s="6"/>
    </row>
    <row r="5203" spans="1:49" x14ac:dyDescent="0.35">
      <c r="A5203" s="20"/>
      <c r="B5203" s="20"/>
      <c r="C5203" s="20"/>
      <c r="D5203" s="20"/>
      <c r="E5203" s="6"/>
      <c r="F5203" s="6"/>
      <c r="G5203" s="6"/>
      <c r="H5203" s="6"/>
      <c r="I5203" s="6"/>
      <c r="J5203" s="6"/>
      <c r="K5203" s="6"/>
      <c r="L5203" s="6"/>
      <c r="M5203" s="6"/>
      <c r="N5203" s="6"/>
      <c r="O5203" s="6"/>
      <c r="P5203" s="6"/>
      <c r="Q5203" s="6"/>
      <c r="R5203" s="6"/>
      <c r="S5203" s="6"/>
      <c r="T5203" s="6"/>
      <c r="U5203" s="6"/>
      <c r="V5203" s="6"/>
      <c r="W5203" s="6"/>
      <c r="X5203" s="6"/>
      <c r="Y5203" s="6"/>
      <c r="Z5203" s="6"/>
      <c r="AA5203" s="6"/>
      <c r="AB5203" s="6"/>
      <c r="AC5203" s="6"/>
      <c r="AD5203" s="6"/>
      <c r="AE5203" s="6"/>
      <c r="AF5203" s="6"/>
      <c r="AG5203" s="6"/>
      <c r="AH5203" s="6"/>
      <c r="AI5203" s="6"/>
      <c r="AJ5203" s="6"/>
      <c r="AK5203" s="6"/>
      <c r="AL5203" s="6"/>
      <c r="AM5203" s="6"/>
      <c r="AN5203" s="6"/>
      <c r="AO5203" s="6"/>
      <c r="AP5203" s="6"/>
      <c r="AQ5203" s="21"/>
      <c r="AR5203" s="21"/>
      <c r="AS5203" s="21"/>
      <c r="AT5203" s="6"/>
      <c r="AU5203" s="6"/>
      <c r="AV5203" s="6"/>
      <c r="AW5203" s="6"/>
    </row>
    <row r="5204" spans="1:49" x14ac:dyDescent="0.35">
      <c r="A5204" s="20"/>
      <c r="B5204" s="20"/>
      <c r="C5204" s="20"/>
      <c r="D5204" s="20"/>
      <c r="E5204" s="6"/>
      <c r="F5204" s="6"/>
      <c r="G5204" s="6"/>
      <c r="H5204" s="6"/>
      <c r="I5204" s="6"/>
      <c r="J5204" s="6"/>
      <c r="K5204" s="6"/>
      <c r="L5204" s="6"/>
      <c r="M5204" s="6"/>
      <c r="N5204" s="6"/>
      <c r="O5204" s="6"/>
      <c r="P5204" s="6"/>
      <c r="Q5204" s="6"/>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21"/>
      <c r="AR5204" s="21"/>
      <c r="AS5204" s="21"/>
      <c r="AT5204" s="6"/>
      <c r="AU5204" s="6"/>
      <c r="AV5204" s="6"/>
      <c r="AW5204" s="6"/>
    </row>
    <row r="5205" spans="1:49" x14ac:dyDescent="0.35">
      <c r="A5205" s="20"/>
      <c r="B5205" s="20"/>
      <c r="C5205" s="20"/>
      <c r="D5205" s="20"/>
      <c r="E5205" s="6"/>
      <c r="F5205" s="6"/>
      <c r="G5205" s="6"/>
      <c r="H5205" s="6"/>
      <c r="I5205" s="6"/>
      <c r="J5205" s="6"/>
      <c r="K5205" s="6"/>
      <c r="L5205" s="6"/>
      <c r="M5205" s="6"/>
      <c r="N5205" s="6"/>
      <c r="O5205" s="6"/>
      <c r="P5205" s="6"/>
      <c r="Q5205" s="6"/>
      <c r="R5205" s="6"/>
      <c r="S5205" s="6"/>
      <c r="T5205" s="6"/>
      <c r="U5205" s="6"/>
      <c r="V5205" s="6"/>
      <c r="W5205" s="6"/>
      <c r="X5205" s="6"/>
      <c r="Y5205" s="6"/>
      <c r="Z5205" s="6"/>
      <c r="AA5205" s="6"/>
      <c r="AB5205" s="6"/>
      <c r="AC5205" s="6"/>
      <c r="AD5205" s="6"/>
      <c r="AE5205" s="6"/>
      <c r="AF5205" s="6"/>
      <c r="AG5205" s="6"/>
      <c r="AH5205" s="6"/>
      <c r="AI5205" s="6"/>
      <c r="AJ5205" s="6"/>
      <c r="AK5205" s="6"/>
      <c r="AL5205" s="6"/>
      <c r="AM5205" s="6"/>
      <c r="AN5205" s="6"/>
      <c r="AO5205" s="6"/>
      <c r="AP5205" s="6"/>
      <c r="AQ5205" s="21"/>
      <c r="AR5205" s="21"/>
      <c r="AS5205" s="21"/>
      <c r="AT5205" s="6"/>
      <c r="AU5205" s="6"/>
      <c r="AV5205" s="6"/>
      <c r="AW5205" s="6"/>
    </row>
    <row r="5206" spans="1:49" x14ac:dyDescent="0.35">
      <c r="A5206" s="20"/>
      <c r="B5206" s="20"/>
      <c r="C5206" s="20"/>
      <c r="D5206" s="20"/>
      <c r="E5206" s="6"/>
      <c r="F5206" s="6"/>
      <c r="G5206" s="6"/>
      <c r="H5206" s="6"/>
      <c r="I5206" s="6"/>
      <c r="J5206" s="6"/>
      <c r="K5206" s="6"/>
      <c r="L5206" s="6"/>
      <c r="M5206" s="6"/>
      <c r="N5206" s="6"/>
      <c r="O5206" s="6"/>
      <c r="P5206" s="6"/>
      <c r="Q5206" s="6"/>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21"/>
      <c r="AR5206" s="21"/>
      <c r="AS5206" s="21"/>
      <c r="AT5206" s="6"/>
      <c r="AU5206" s="6"/>
      <c r="AV5206" s="6"/>
      <c r="AW5206" s="6"/>
    </row>
    <row r="5207" spans="1:49" x14ac:dyDescent="0.35">
      <c r="A5207" s="20"/>
      <c r="B5207" s="20"/>
      <c r="C5207" s="20"/>
      <c r="D5207" s="20"/>
      <c r="E5207" s="6"/>
      <c r="F5207" s="6"/>
      <c r="G5207" s="6"/>
      <c r="H5207" s="6"/>
      <c r="I5207" s="6"/>
      <c r="J5207" s="6"/>
      <c r="K5207" s="6"/>
      <c r="L5207" s="6"/>
      <c r="M5207" s="6"/>
      <c r="N5207" s="6"/>
      <c r="O5207" s="6"/>
      <c r="P5207" s="6"/>
      <c r="Q5207" s="6"/>
      <c r="R5207" s="6"/>
      <c r="S5207" s="6"/>
      <c r="T5207" s="6"/>
      <c r="U5207" s="6"/>
      <c r="V5207" s="6"/>
      <c r="W5207" s="6"/>
      <c r="X5207" s="6"/>
      <c r="Y5207" s="6"/>
      <c r="Z5207" s="6"/>
      <c r="AA5207" s="6"/>
      <c r="AB5207" s="6"/>
      <c r="AC5207" s="6"/>
      <c r="AD5207" s="6"/>
      <c r="AE5207" s="6"/>
      <c r="AF5207" s="6"/>
      <c r="AG5207" s="6"/>
      <c r="AH5207" s="6"/>
      <c r="AI5207" s="6"/>
      <c r="AJ5207" s="6"/>
      <c r="AK5207" s="6"/>
      <c r="AL5207" s="6"/>
      <c r="AM5207" s="6"/>
      <c r="AN5207" s="6"/>
      <c r="AO5207" s="6"/>
      <c r="AP5207" s="6"/>
      <c r="AQ5207" s="21"/>
      <c r="AR5207" s="21"/>
      <c r="AS5207" s="21"/>
      <c r="AT5207" s="6"/>
      <c r="AU5207" s="6"/>
      <c r="AV5207" s="6"/>
      <c r="AW5207" s="6"/>
    </row>
    <row r="5208" spans="1:49" x14ac:dyDescent="0.35">
      <c r="A5208" s="20"/>
      <c r="B5208" s="20"/>
      <c r="C5208" s="20"/>
      <c r="D5208" s="20"/>
      <c r="E5208" s="6"/>
      <c r="F5208" s="6"/>
      <c r="G5208" s="6"/>
      <c r="H5208" s="6"/>
      <c r="I5208" s="6"/>
      <c r="J5208" s="6"/>
      <c r="K5208" s="6"/>
      <c r="L5208" s="6"/>
      <c r="M5208" s="6"/>
      <c r="N5208" s="6"/>
      <c r="O5208" s="6"/>
      <c r="P5208" s="6"/>
      <c r="Q5208" s="6"/>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21"/>
      <c r="AR5208" s="21"/>
      <c r="AS5208" s="21"/>
      <c r="AT5208" s="6"/>
      <c r="AU5208" s="6"/>
      <c r="AV5208" s="6"/>
      <c r="AW5208" s="6"/>
    </row>
    <row r="5209" spans="1:49" x14ac:dyDescent="0.35">
      <c r="A5209" s="20"/>
      <c r="B5209" s="20"/>
      <c r="C5209" s="20"/>
      <c r="D5209" s="20"/>
      <c r="E5209" s="6"/>
      <c r="F5209" s="6"/>
      <c r="G5209" s="6"/>
      <c r="H5209" s="6"/>
      <c r="I5209" s="6"/>
      <c r="J5209" s="6"/>
      <c r="K5209" s="6"/>
      <c r="L5209" s="6"/>
      <c r="M5209" s="6"/>
      <c r="N5209" s="6"/>
      <c r="O5209" s="6"/>
      <c r="P5209" s="6"/>
      <c r="Q5209" s="6"/>
      <c r="R5209" s="6"/>
      <c r="S5209" s="6"/>
      <c r="T5209" s="6"/>
      <c r="U5209" s="6"/>
      <c r="V5209" s="6"/>
      <c r="W5209" s="6"/>
      <c r="X5209" s="6"/>
      <c r="Y5209" s="6"/>
      <c r="Z5209" s="6"/>
      <c r="AA5209" s="6"/>
      <c r="AB5209" s="6"/>
      <c r="AC5209" s="6"/>
      <c r="AD5209" s="6"/>
      <c r="AE5209" s="6"/>
      <c r="AF5209" s="6"/>
      <c r="AG5209" s="6"/>
      <c r="AH5209" s="6"/>
      <c r="AI5209" s="6"/>
      <c r="AJ5209" s="6"/>
      <c r="AK5209" s="6"/>
      <c r="AL5209" s="6"/>
      <c r="AM5209" s="6"/>
      <c r="AN5209" s="6"/>
      <c r="AO5209" s="6"/>
      <c r="AP5209" s="6"/>
      <c r="AQ5209" s="21"/>
      <c r="AR5209" s="21"/>
      <c r="AS5209" s="21"/>
      <c r="AT5209" s="6"/>
      <c r="AU5209" s="6"/>
      <c r="AV5209" s="6"/>
      <c r="AW5209" s="6"/>
    </row>
    <row r="5210" spans="1:49" x14ac:dyDescent="0.35">
      <c r="A5210" s="20"/>
      <c r="B5210" s="20"/>
      <c r="C5210" s="20"/>
      <c r="D5210" s="20"/>
      <c r="E5210" s="6"/>
      <c r="F5210" s="6"/>
      <c r="G5210" s="6"/>
      <c r="H5210" s="6"/>
      <c r="I5210" s="6"/>
      <c r="J5210" s="6"/>
      <c r="K5210" s="6"/>
      <c r="L5210" s="6"/>
      <c r="M5210" s="6"/>
      <c r="N5210" s="6"/>
      <c r="O5210" s="6"/>
      <c r="P5210" s="6"/>
      <c r="Q5210" s="6"/>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21"/>
      <c r="AR5210" s="21"/>
      <c r="AS5210" s="21"/>
      <c r="AT5210" s="6"/>
      <c r="AU5210" s="6"/>
      <c r="AV5210" s="6"/>
      <c r="AW5210" s="6"/>
    </row>
    <row r="5211" spans="1:49" x14ac:dyDescent="0.35">
      <c r="A5211" s="20"/>
      <c r="B5211" s="20"/>
      <c r="C5211" s="20"/>
      <c r="D5211" s="20"/>
      <c r="E5211" s="6"/>
      <c r="F5211" s="6"/>
      <c r="G5211" s="6"/>
      <c r="H5211" s="6"/>
      <c r="I5211" s="6"/>
      <c r="J5211" s="6"/>
      <c r="K5211" s="6"/>
      <c r="L5211" s="6"/>
      <c r="M5211" s="6"/>
      <c r="N5211" s="6"/>
      <c r="O5211" s="6"/>
      <c r="P5211" s="6"/>
      <c r="Q5211" s="6"/>
      <c r="R5211" s="6"/>
      <c r="S5211" s="6"/>
      <c r="T5211" s="6"/>
      <c r="U5211" s="6"/>
      <c r="V5211" s="6"/>
      <c r="W5211" s="6"/>
      <c r="X5211" s="6"/>
      <c r="Y5211" s="6"/>
      <c r="Z5211" s="6"/>
      <c r="AA5211" s="6"/>
      <c r="AB5211" s="6"/>
      <c r="AC5211" s="6"/>
      <c r="AD5211" s="6"/>
      <c r="AE5211" s="6"/>
      <c r="AF5211" s="6"/>
      <c r="AG5211" s="6"/>
      <c r="AH5211" s="6"/>
      <c r="AI5211" s="6"/>
      <c r="AJ5211" s="6"/>
      <c r="AK5211" s="6"/>
      <c r="AL5211" s="6"/>
      <c r="AM5211" s="6"/>
      <c r="AN5211" s="6"/>
      <c r="AO5211" s="6"/>
      <c r="AP5211" s="6"/>
      <c r="AQ5211" s="21"/>
      <c r="AR5211" s="21"/>
      <c r="AS5211" s="21"/>
      <c r="AT5211" s="6"/>
      <c r="AU5211" s="6"/>
      <c r="AV5211" s="6"/>
      <c r="AW5211" s="6"/>
    </row>
    <row r="5212" spans="1:49" x14ac:dyDescent="0.35">
      <c r="A5212" s="20"/>
      <c r="B5212" s="20"/>
      <c r="C5212" s="20"/>
      <c r="D5212" s="20"/>
      <c r="E5212" s="6"/>
      <c r="F5212" s="6"/>
      <c r="G5212" s="6"/>
      <c r="H5212" s="6"/>
      <c r="I5212" s="6"/>
      <c r="J5212" s="6"/>
      <c r="K5212" s="6"/>
      <c r="L5212" s="6"/>
      <c r="M5212" s="6"/>
      <c r="N5212" s="6"/>
      <c r="O5212" s="6"/>
      <c r="P5212" s="6"/>
      <c r="Q5212" s="6"/>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21"/>
      <c r="AR5212" s="21"/>
      <c r="AS5212" s="21"/>
      <c r="AT5212" s="6"/>
      <c r="AU5212" s="6"/>
      <c r="AV5212" s="6"/>
      <c r="AW5212" s="6"/>
    </row>
    <row r="5213" spans="1:49" x14ac:dyDescent="0.35">
      <c r="A5213" s="20"/>
      <c r="B5213" s="20"/>
      <c r="C5213" s="20"/>
      <c r="D5213" s="20"/>
      <c r="E5213" s="6"/>
      <c r="F5213" s="6"/>
      <c r="G5213" s="6"/>
      <c r="H5213" s="6"/>
      <c r="I5213" s="6"/>
      <c r="J5213" s="6"/>
      <c r="K5213" s="6"/>
      <c r="L5213" s="6"/>
      <c r="M5213" s="6"/>
      <c r="N5213" s="6"/>
      <c r="O5213" s="6"/>
      <c r="P5213" s="6"/>
      <c r="Q5213" s="6"/>
      <c r="R5213" s="6"/>
      <c r="S5213" s="6"/>
      <c r="T5213" s="6"/>
      <c r="U5213" s="6"/>
      <c r="V5213" s="6"/>
      <c r="W5213" s="6"/>
      <c r="X5213" s="6"/>
      <c r="Y5213" s="6"/>
      <c r="Z5213" s="6"/>
      <c r="AA5213" s="6"/>
      <c r="AB5213" s="6"/>
      <c r="AC5213" s="6"/>
      <c r="AD5213" s="6"/>
      <c r="AE5213" s="6"/>
      <c r="AF5213" s="6"/>
      <c r="AG5213" s="6"/>
      <c r="AH5213" s="6"/>
      <c r="AI5213" s="6"/>
      <c r="AJ5213" s="6"/>
      <c r="AK5213" s="6"/>
      <c r="AL5213" s="6"/>
      <c r="AM5213" s="6"/>
      <c r="AN5213" s="6"/>
      <c r="AO5213" s="6"/>
      <c r="AP5213" s="6"/>
      <c r="AQ5213" s="21"/>
      <c r="AR5213" s="21"/>
      <c r="AS5213" s="21"/>
      <c r="AT5213" s="6"/>
      <c r="AU5213" s="6"/>
      <c r="AV5213" s="6"/>
      <c r="AW5213" s="6"/>
    </row>
    <row r="5214" spans="1:49" x14ac:dyDescent="0.35">
      <c r="A5214" s="20"/>
      <c r="B5214" s="20"/>
      <c r="C5214" s="20"/>
      <c r="D5214" s="20"/>
      <c r="E5214" s="6"/>
      <c r="F5214" s="6"/>
      <c r="G5214" s="6"/>
      <c r="H5214" s="6"/>
      <c r="I5214" s="6"/>
      <c r="J5214" s="6"/>
      <c r="K5214" s="6"/>
      <c r="L5214" s="6"/>
      <c r="M5214" s="6"/>
      <c r="N5214" s="6"/>
      <c r="O5214" s="6"/>
      <c r="P5214" s="6"/>
      <c r="Q5214" s="6"/>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21"/>
      <c r="AR5214" s="21"/>
      <c r="AS5214" s="21"/>
      <c r="AT5214" s="6"/>
      <c r="AU5214" s="6"/>
      <c r="AV5214" s="6"/>
      <c r="AW5214" s="6"/>
    </row>
    <row r="5215" spans="1:49" x14ac:dyDescent="0.35">
      <c r="A5215" s="20"/>
      <c r="B5215" s="20"/>
      <c r="C5215" s="20"/>
      <c r="D5215" s="20"/>
      <c r="E5215" s="6"/>
      <c r="F5215" s="6"/>
      <c r="G5215" s="6"/>
      <c r="H5215" s="6"/>
      <c r="I5215" s="6"/>
      <c r="J5215" s="6"/>
      <c r="K5215" s="6"/>
      <c r="L5215" s="6"/>
      <c r="M5215" s="6"/>
      <c r="N5215" s="6"/>
      <c r="O5215" s="6"/>
      <c r="P5215" s="6"/>
      <c r="Q5215" s="6"/>
      <c r="R5215" s="6"/>
      <c r="S5215" s="6"/>
      <c r="T5215" s="6"/>
      <c r="U5215" s="6"/>
      <c r="V5215" s="6"/>
      <c r="W5215" s="6"/>
      <c r="X5215" s="6"/>
      <c r="Y5215" s="6"/>
      <c r="Z5215" s="6"/>
      <c r="AA5215" s="6"/>
      <c r="AB5215" s="6"/>
      <c r="AC5215" s="6"/>
      <c r="AD5215" s="6"/>
      <c r="AE5215" s="6"/>
      <c r="AF5215" s="6"/>
      <c r="AG5215" s="6"/>
      <c r="AH5215" s="6"/>
      <c r="AI5215" s="6"/>
      <c r="AJ5215" s="6"/>
      <c r="AK5215" s="6"/>
      <c r="AL5215" s="6"/>
      <c r="AM5215" s="6"/>
      <c r="AN5215" s="6"/>
      <c r="AO5215" s="6"/>
      <c r="AP5215" s="6"/>
      <c r="AQ5215" s="21"/>
      <c r="AR5215" s="21"/>
      <c r="AS5215" s="21"/>
      <c r="AT5215" s="6"/>
      <c r="AU5215" s="6"/>
      <c r="AV5215" s="6"/>
      <c r="AW5215" s="6"/>
    </row>
    <row r="5216" spans="1:49" x14ac:dyDescent="0.35">
      <c r="A5216" s="20"/>
      <c r="B5216" s="20"/>
      <c r="C5216" s="20"/>
      <c r="D5216" s="20"/>
      <c r="E5216" s="6"/>
      <c r="F5216" s="6"/>
      <c r="G5216" s="6"/>
      <c r="H5216" s="6"/>
      <c r="I5216" s="6"/>
      <c r="J5216" s="6"/>
      <c r="K5216" s="6"/>
      <c r="L5216" s="6"/>
      <c r="M5216" s="6"/>
      <c r="N5216" s="6"/>
      <c r="O5216" s="6"/>
      <c r="P5216" s="6"/>
      <c r="Q5216" s="6"/>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21"/>
      <c r="AR5216" s="21"/>
      <c r="AS5216" s="21"/>
      <c r="AT5216" s="6"/>
      <c r="AU5216" s="6"/>
      <c r="AV5216" s="6"/>
      <c r="AW5216" s="6"/>
    </row>
    <row r="5217" spans="1:49" x14ac:dyDescent="0.35">
      <c r="A5217" s="20"/>
      <c r="B5217" s="20"/>
      <c r="C5217" s="20"/>
      <c r="D5217" s="20"/>
      <c r="E5217" s="6"/>
      <c r="F5217" s="6"/>
      <c r="G5217" s="6"/>
      <c r="H5217" s="6"/>
      <c r="I5217" s="6"/>
      <c r="J5217" s="6"/>
      <c r="K5217" s="6"/>
      <c r="L5217" s="6"/>
      <c r="M5217" s="6"/>
      <c r="N5217" s="6"/>
      <c r="O5217" s="6"/>
      <c r="P5217" s="6"/>
      <c r="Q5217" s="6"/>
      <c r="R5217" s="6"/>
      <c r="S5217" s="6"/>
      <c r="T5217" s="6"/>
      <c r="U5217" s="6"/>
      <c r="V5217" s="6"/>
      <c r="W5217" s="6"/>
      <c r="X5217" s="6"/>
      <c r="Y5217" s="6"/>
      <c r="Z5217" s="6"/>
      <c r="AA5217" s="6"/>
      <c r="AB5217" s="6"/>
      <c r="AC5217" s="6"/>
      <c r="AD5217" s="6"/>
      <c r="AE5217" s="6"/>
      <c r="AF5217" s="6"/>
      <c r="AG5217" s="6"/>
      <c r="AH5217" s="6"/>
      <c r="AI5217" s="6"/>
      <c r="AJ5217" s="6"/>
      <c r="AK5217" s="6"/>
      <c r="AL5217" s="6"/>
      <c r="AM5217" s="6"/>
      <c r="AN5217" s="6"/>
      <c r="AO5217" s="6"/>
      <c r="AP5217" s="6"/>
      <c r="AQ5217" s="21"/>
      <c r="AR5217" s="21"/>
      <c r="AS5217" s="21"/>
      <c r="AT5217" s="6"/>
      <c r="AU5217" s="6"/>
      <c r="AV5217" s="6"/>
      <c r="AW5217" s="6"/>
    </row>
    <row r="5218" spans="1:49" x14ac:dyDescent="0.35">
      <c r="A5218" s="20"/>
      <c r="B5218" s="20"/>
      <c r="C5218" s="20"/>
      <c r="D5218" s="20"/>
      <c r="E5218" s="6"/>
      <c r="F5218" s="6"/>
      <c r="G5218" s="6"/>
      <c r="H5218" s="6"/>
      <c r="I5218" s="6"/>
      <c r="J5218" s="6"/>
      <c r="K5218" s="6"/>
      <c r="L5218" s="6"/>
      <c r="M5218" s="6"/>
      <c r="N5218" s="6"/>
      <c r="O5218" s="6"/>
      <c r="P5218" s="6"/>
      <c r="Q5218" s="6"/>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21"/>
      <c r="AR5218" s="21"/>
      <c r="AS5218" s="21"/>
      <c r="AT5218" s="6"/>
      <c r="AU5218" s="6"/>
      <c r="AV5218" s="6"/>
      <c r="AW5218" s="6"/>
    </row>
    <row r="5219" spans="1:49" x14ac:dyDescent="0.35">
      <c r="A5219" s="20"/>
      <c r="B5219" s="20"/>
      <c r="C5219" s="20"/>
      <c r="D5219" s="20"/>
      <c r="E5219" s="6"/>
      <c r="F5219" s="6"/>
      <c r="G5219" s="6"/>
      <c r="H5219" s="6"/>
      <c r="I5219" s="6"/>
      <c r="J5219" s="6"/>
      <c r="K5219" s="6"/>
      <c r="L5219" s="6"/>
      <c r="M5219" s="6"/>
      <c r="N5219" s="6"/>
      <c r="O5219" s="6"/>
      <c r="P5219" s="6"/>
      <c r="Q5219" s="6"/>
      <c r="R5219" s="6"/>
      <c r="S5219" s="6"/>
      <c r="T5219" s="6"/>
      <c r="U5219" s="6"/>
      <c r="V5219" s="6"/>
      <c r="W5219" s="6"/>
      <c r="X5219" s="6"/>
      <c r="Y5219" s="6"/>
      <c r="Z5219" s="6"/>
      <c r="AA5219" s="6"/>
      <c r="AB5219" s="6"/>
      <c r="AC5219" s="6"/>
      <c r="AD5219" s="6"/>
      <c r="AE5219" s="6"/>
      <c r="AF5219" s="6"/>
      <c r="AG5219" s="6"/>
      <c r="AH5219" s="6"/>
      <c r="AI5219" s="6"/>
      <c r="AJ5219" s="6"/>
      <c r="AK5219" s="6"/>
      <c r="AL5219" s="6"/>
      <c r="AM5219" s="6"/>
      <c r="AN5219" s="6"/>
      <c r="AO5219" s="6"/>
      <c r="AP5219" s="6"/>
      <c r="AQ5219" s="21"/>
      <c r="AR5219" s="21"/>
      <c r="AS5219" s="21"/>
      <c r="AT5219" s="6"/>
      <c r="AU5219" s="6"/>
      <c r="AV5219" s="6"/>
      <c r="AW5219" s="6"/>
    </row>
    <row r="5220" spans="1:49" x14ac:dyDescent="0.35">
      <c r="A5220" s="20"/>
      <c r="B5220" s="20"/>
      <c r="C5220" s="20"/>
      <c r="D5220" s="20"/>
      <c r="E5220" s="6"/>
      <c r="F5220" s="6"/>
      <c r="G5220" s="6"/>
      <c r="H5220" s="6"/>
      <c r="I5220" s="6"/>
      <c r="J5220" s="6"/>
      <c r="K5220" s="6"/>
      <c r="L5220" s="6"/>
      <c r="M5220" s="6"/>
      <c r="N5220" s="6"/>
      <c r="O5220" s="6"/>
      <c r="P5220" s="6"/>
      <c r="Q5220" s="6"/>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21"/>
      <c r="AR5220" s="21"/>
      <c r="AS5220" s="21"/>
      <c r="AT5220" s="6"/>
      <c r="AU5220" s="6"/>
      <c r="AV5220" s="6"/>
      <c r="AW5220" s="6"/>
    </row>
    <row r="5221" spans="1:49" x14ac:dyDescent="0.35">
      <c r="A5221" s="20"/>
      <c r="B5221" s="20"/>
      <c r="C5221" s="20"/>
      <c r="D5221" s="20"/>
      <c r="E5221" s="6"/>
      <c r="F5221" s="6"/>
      <c r="G5221" s="6"/>
      <c r="H5221" s="6"/>
      <c r="I5221" s="6"/>
      <c r="J5221" s="6"/>
      <c r="K5221" s="6"/>
      <c r="L5221" s="6"/>
      <c r="M5221" s="6"/>
      <c r="N5221" s="6"/>
      <c r="O5221" s="6"/>
      <c r="P5221" s="6"/>
      <c r="Q5221" s="6"/>
      <c r="R5221" s="6"/>
      <c r="S5221" s="6"/>
      <c r="T5221" s="6"/>
      <c r="U5221" s="6"/>
      <c r="V5221" s="6"/>
      <c r="W5221" s="6"/>
      <c r="X5221" s="6"/>
      <c r="Y5221" s="6"/>
      <c r="Z5221" s="6"/>
      <c r="AA5221" s="6"/>
      <c r="AB5221" s="6"/>
      <c r="AC5221" s="6"/>
      <c r="AD5221" s="6"/>
      <c r="AE5221" s="6"/>
      <c r="AF5221" s="6"/>
      <c r="AG5221" s="6"/>
      <c r="AH5221" s="6"/>
      <c r="AI5221" s="6"/>
      <c r="AJ5221" s="6"/>
      <c r="AK5221" s="6"/>
      <c r="AL5221" s="6"/>
      <c r="AM5221" s="6"/>
      <c r="AN5221" s="6"/>
      <c r="AO5221" s="6"/>
      <c r="AP5221" s="6"/>
      <c r="AQ5221" s="21"/>
      <c r="AR5221" s="21"/>
      <c r="AS5221" s="21"/>
      <c r="AT5221" s="6"/>
      <c r="AU5221" s="6"/>
      <c r="AV5221" s="6"/>
      <c r="AW5221" s="6"/>
    </row>
    <row r="5222" spans="1:49" x14ac:dyDescent="0.35">
      <c r="A5222" s="20"/>
      <c r="B5222" s="20"/>
      <c r="C5222" s="20"/>
      <c r="D5222" s="20"/>
      <c r="E5222" s="6"/>
      <c r="F5222" s="6"/>
      <c r="G5222" s="6"/>
      <c r="H5222" s="6"/>
      <c r="I5222" s="6"/>
      <c r="J5222" s="6"/>
      <c r="K5222" s="6"/>
      <c r="L5222" s="6"/>
      <c r="M5222" s="6"/>
      <c r="N5222" s="6"/>
      <c r="O5222" s="6"/>
      <c r="P5222" s="6"/>
      <c r="Q5222" s="6"/>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21"/>
      <c r="AR5222" s="21"/>
      <c r="AS5222" s="21"/>
      <c r="AT5222" s="6"/>
      <c r="AU5222" s="6"/>
      <c r="AV5222" s="6"/>
      <c r="AW5222" s="6"/>
    </row>
    <row r="5223" spans="1:49" x14ac:dyDescent="0.35">
      <c r="A5223" s="20"/>
      <c r="B5223" s="20"/>
      <c r="C5223" s="20"/>
      <c r="D5223" s="20"/>
      <c r="E5223" s="6"/>
      <c r="F5223" s="6"/>
      <c r="G5223" s="6"/>
      <c r="H5223" s="6"/>
      <c r="I5223" s="6"/>
      <c r="J5223" s="6"/>
      <c r="K5223" s="6"/>
      <c r="L5223" s="6"/>
      <c r="M5223" s="6"/>
      <c r="N5223" s="6"/>
      <c r="O5223" s="6"/>
      <c r="P5223" s="6"/>
      <c r="Q5223" s="6"/>
      <c r="R5223" s="6"/>
      <c r="S5223" s="6"/>
      <c r="T5223" s="6"/>
      <c r="U5223" s="6"/>
      <c r="V5223" s="6"/>
      <c r="W5223" s="6"/>
      <c r="X5223" s="6"/>
      <c r="Y5223" s="6"/>
      <c r="Z5223" s="6"/>
      <c r="AA5223" s="6"/>
      <c r="AB5223" s="6"/>
      <c r="AC5223" s="6"/>
      <c r="AD5223" s="6"/>
      <c r="AE5223" s="6"/>
      <c r="AF5223" s="6"/>
      <c r="AG5223" s="6"/>
      <c r="AH5223" s="6"/>
      <c r="AI5223" s="6"/>
      <c r="AJ5223" s="6"/>
      <c r="AK5223" s="6"/>
      <c r="AL5223" s="6"/>
      <c r="AM5223" s="6"/>
      <c r="AN5223" s="6"/>
      <c r="AO5223" s="6"/>
      <c r="AP5223" s="6"/>
      <c r="AQ5223" s="21"/>
      <c r="AR5223" s="21"/>
      <c r="AS5223" s="21"/>
      <c r="AT5223" s="6"/>
      <c r="AU5223" s="6"/>
      <c r="AV5223" s="6"/>
      <c r="AW5223" s="6"/>
    </row>
    <row r="5224" spans="1:49" x14ac:dyDescent="0.35">
      <c r="A5224" s="20"/>
      <c r="B5224" s="20"/>
      <c r="C5224" s="20"/>
      <c r="D5224" s="20"/>
      <c r="E5224" s="6"/>
      <c r="F5224" s="6"/>
      <c r="G5224" s="6"/>
      <c r="H5224" s="6"/>
      <c r="I5224" s="6"/>
      <c r="J5224" s="6"/>
      <c r="K5224" s="6"/>
      <c r="L5224" s="6"/>
      <c r="M5224" s="6"/>
      <c r="N5224" s="6"/>
      <c r="O5224" s="6"/>
      <c r="P5224" s="6"/>
      <c r="Q5224" s="6"/>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21"/>
      <c r="AR5224" s="21"/>
      <c r="AS5224" s="21"/>
      <c r="AT5224" s="6"/>
      <c r="AU5224" s="6"/>
      <c r="AV5224" s="6"/>
      <c r="AW5224" s="6"/>
    </row>
    <row r="5225" spans="1:49" x14ac:dyDescent="0.35">
      <c r="A5225" s="20"/>
      <c r="B5225" s="20"/>
      <c r="C5225" s="20"/>
      <c r="D5225" s="20"/>
      <c r="E5225" s="6"/>
      <c r="F5225" s="6"/>
      <c r="G5225" s="6"/>
      <c r="H5225" s="6"/>
      <c r="I5225" s="6"/>
      <c r="J5225" s="6"/>
      <c r="K5225" s="6"/>
      <c r="L5225" s="6"/>
      <c r="M5225" s="6"/>
      <c r="N5225" s="6"/>
      <c r="O5225" s="6"/>
      <c r="P5225" s="6"/>
      <c r="Q5225" s="6"/>
      <c r="R5225" s="6"/>
      <c r="S5225" s="6"/>
      <c r="T5225" s="6"/>
      <c r="U5225" s="6"/>
      <c r="V5225" s="6"/>
      <c r="W5225" s="6"/>
      <c r="X5225" s="6"/>
      <c r="Y5225" s="6"/>
      <c r="Z5225" s="6"/>
      <c r="AA5225" s="6"/>
      <c r="AB5225" s="6"/>
      <c r="AC5225" s="6"/>
      <c r="AD5225" s="6"/>
      <c r="AE5225" s="6"/>
      <c r="AF5225" s="6"/>
      <c r="AG5225" s="6"/>
      <c r="AH5225" s="6"/>
      <c r="AI5225" s="6"/>
      <c r="AJ5225" s="6"/>
      <c r="AK5225" s="6"/>
      <c r="AL5225" s="6"/>
      <c r="AM5225" s="6"/>
      <c r="AN5225" s="6"/>
      <c r="AO5225" s="6"/>
      <c r="AP5225" s="6"/>
      <c r="AQ5225" s="21"/>
      <c r="AR5225" s="21"/>
      <c r="AS5225" s="21"/>
      <c r="AT5225" s="6"/>
      <c r="AU5225" s="6"/>
      <c r="AV5225" s="6"/>
      <c r="AW5225" s="6"/>
    </row>
    <row r="5226" spans="1:49" x14ac:dyDescent="0.35">
      <c r="A5226" s="20"/>
      <c r="B5226" s="20"/>
      <c r="C5226" s="20"/>
      <c r="D5226" s="20"/>
      <c r="E5226" s="6"/>
      <c r="F5226" s="6"/>
      <c r="G5226" s="6"/>
      <c r="H5226" s="6"/>
      <c r="I5226" s="6"/>
      <c r="J5226" s="6"/>
      <c r="K5226" s="6"/>
      <c r="L5226" s="6"/>
      <c r="M5226" s="6"/>
      <c r="N5226" s="6"/>
      <c r="O5226" s="6"/>
      <c r="P5226" s="6"/>
      <c r="Q5226" s="6"/>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21"/>
      <c r="AR5226" s="21"/>
      <c r="AS5226" s="21"/>
      <c r="AT5226" s="6"/>
      <c r="AU5226" s="6"/>
      <c r="AV5226" s="6"/>
      <c r="AW5226" s="6"/>
    </row>
    <row r="5227" spans="1:49" x14ac:dyDescent="0.35">
      <c r="A5227" s="20"/>
      <c r="B5227" s="20"/>
      <c r="C5227" s="20"/>
      <c r="D5227" s="20"/>
      <c r="E5227" s="6"/>
      <c r="F5227" s="6"/>
      <c r="G5227" s="6"/>
      <c r="H5227" s="6"/>
      <c r="I5227" s="6"/>
      <c r="J5227" s="6"/>
      <c r="K5227" s="6"/>
      <c r="L5227" s="6"/>
      <c r="M5227" s="6"/>
      <c r="N5227" s="6"/>
      <c r="O5227" s="6"/>
      <c r="P5227" s="6"/>
      <c r="Q5227" s="6"/>
      <c r="R5227" s="6"/>
      <c r="S5227" s="6"/>
      <c r="T5227" s="6"/>
      <c r="U5227" s="6"/>
      <c r="V5227" s="6"/>
      <c r="W5227" s="6"/>
      <c r="X5227" s="6"/>
      <c r="Y5227" s="6"/>
      <c r="Z5227" s="6"/>
      <c r="AA5227" s="6"/>
      <c r="AB5227" s="6"/>
      <c r="AC5227" s="6"/>
      <c r="AD5227" s="6"/>
      <c r="AE5227" s="6"/>
      <c r="AF5227" s="6"/>
      <c r="AG5227" s="6"/>
      <c r="AH5227" s="6"/>
      <c r="AI5227" s="6"/>
      <c r="AJ5227" s="6"/>
      <c r="AK5227" s="6"/>
      <c r="AL5227" s="6"/>
      <c r="AM5227" s="6"/>
      <c r="AN5227" s="6"/>
      <c r="AO5227" s="6"/>
      <c r="AP5227" s="6"/>
      <c r="AQ5227" s="21"/>
      <c r="AR5227" s="21"/>
      <c r="AS5227" s="21"/>
      <c r="AT5227" s="6"/>
      <c r="AU5227" s="6"/>
      <c r="AV5227" s="6"/>
      <c r="AW5227" s="6"/>
    </row>
    <row r="5228" spans="1:49" x14ac:dyDescent="0.35">
      <c r="A5228" s="20"/>
      <c r="B5228" s="20"/>
      <c r="C5228" s="20"/>
      <c r="D5228" s="20"/>
      <c r="E5228" s="6"/>
      <c r="F5228" s="6"/>
      <c r="G5228" s="6"/>
      <c r="H5228" s="6"/>
      <c r="I5228" s="6"/>
      <c r="J5228" s="6"/>
      <c r="K5228" s="6"/>
      <c r="L5228" s="6"/>
      <c r="M5228" s="6"/>
      <c r="N5228" s="6"/>
      <c r="O5228" s="6"/>
      <c r="P5228" s="6"/>
      <c r="Q5228" s="6"/>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21"/>
      <c r="AR5228" s="21"/>
      <c r="AS5228" s="21"/>
      <c r="AT5228" s="6"/>
      <c r="AU5228" s="6"/>
      <c r="AV5228" s="6"/>
      <c r="AW5228" s="6"/>
    </row>
    <row r="5229" spans="1:49" x14ac:dyDescent="0.35">
      <c r="A5229" s="20"/>
      <c r="B5229" s="20"/>
      <c r="C5229" s="20"/>
      <c r="D5229" s="20"/>
      <c r="E5229" s="6"/>
      <c r="F5229" s="6"/>
      <c r="G5229" s="6"/>
      <c r="H5229" s="6"/>
      <c r="I5229" s="6"/>
      <c r="J5229" s="6"/>
      <c r="K5229" s="6"/>
      <c r="L5229" s="6"/>
      <c r="M5229" s="6"/>
      <c r="N5229" s="6"/>
      <c r="O5229" s="6"/>
      <c r="P5229" s="6"/>
      <c r="Q5229" s="6"/>
      <c r="R5229" s="6"/>
      <c r="S5229" s="6"/>
      <c r="T5229" s="6"/>
      <c r="U5229" s="6"/>
      <c r="V5229" s="6"/>
      <c r="W5229" s="6"/>
      <c r="X5229" s="6"/>
      <c r="Y5229" s="6"/>
      <c r="Z5229" s="6"/>
      <c r="AA5229" s="6"/>
      <c r="AB5229" s="6"/>
      <c r="AC5229" s="6"/>
      <c r="AD5229" s="6"/>
      <c r="AE5229" s="6"/>
      <c r="AF5229" s="6"/>
      <c r="AG5229" s="6"/>
      <c r="AH5229" s="6"/>
      <c r="AI5229" s="6"/>
      <c r="AJ5229" s="6"/>
      <c r="AK5229" s="6"/>
      <c r="AL5229" s="6"/>
      <c r="AM5229" s="6"/>
      <c r="AN5229" s="6"/>
      <c r="AO5229" s="6"/>
      <c r="AP5229" s="6"/>
      <c r="AQ5229" s="21"/>
      <c r="AR5229" s="21"/>
      <c r="AS5229" s="21"/>
      <c r="AT5229" s="6"/>
      <c r="AU5229" s="6"/>
      <c r="AV5229" s="6"/>
      <c r="AW5229" s="6"/>
    </row>
    <row r="5230" spans="1:49" x14ac:dyDescent="0.35">
      <c r="A5230" s="20"/>
      <c r="B5230" s="20"/>
      <c r="C5230" s="20"/>
      <c r="D5230" s="20"/>
      <c r="E5230" s="6"/>
      <c r="F5230" s="6"/>
      <c r="G5230" s="6"/>
      <c r="H5230" s="6"/>
      <c r="I5230" s="6"/>
      <c r="J5230" s="6"/>
      <c r="K5230" s="6"/>
      <c r="L5230" s="6"/>
      <c r="M5230" s="6"/>
      <c r="N5230" s="6"/>
      <c r="O5230" s="6"/>
      <c r="P5230" s="6"/>
      <c r="Q5230" s="6"/>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21"/>
      <c r="AR5230" s="21"/>
      <c r="AS5230" s="21"/>
      <c r="AT5230" s="6"/>
      <c r="AU5230" s="6"/>
      <c r="AV5230" s="6"/>
      <c r="AW5230" s="6"/>
    </row>
    <row r="5231" spans="1:49" x14ac:dyDescent="0.35">
      <c r="A5231" s="20"/>
      <c r="B5231" s="20"/>
      <c r="C5231" s="20"/>
      <c r="D5231" s="20"/>
      <c r="E5231" s="6"/>
      <c r="F5231" s="6"/>
      <c r="G5231" s="6"/>
      <c r="H5231" s="6"/>
      <c r="I5231" s="6"/>
      <c r="J5231" s="6"/>
      <c r="K5231" s="6"/>
      <c r="L5231" s="6"/>
      <c r="M5231" s="6"/>
      <c r="N5231" s="6"/>
      <c r="O5231" s="6"/>
      <c r="P5231" s="6"/>
      <c r="Q5231" s="6"/>
      <c r="R5231" s="6"/>
      <c r="S5231" s="6"/>
      <c r="T5231" s="6"/>
      <c r="U5231" s="6"/>
      <c r="V5231" s="6"/>
      <c r="W5231" s="6"/>
      <c r="X5231" s="6"/>
      <c r="Y5231" s="6"/>
      <c r="Z5231" s="6"/>
      <c r="AA5231" s="6"/>
      <c r="AB5231" s="6"/>
      <c r="AC5231" s="6"/>
      <c r="AD5231" s="6"/>
      <c r="AE5231" s="6"/>
      <c r="AF5231" s="6"/>
      <c r="AG5231" s="6"/>
      <c r="AH5231" s="6"/>
      <c r="AI5231" s="6"/>
      <c r="AJ5231" s="6"/>
      <c r="AK5231" s="6"/>
      <c r="AL5231" s="6"/>
      <c r="AM5231" s="6"/>
      <c r="AN5231" s="6"/>
      <c r="AO5231" s="6"/>
      <c r="AP5231" s="6"/>
      <c r="AQ5231" s="21"/>
      <c r="AR5231" s="21"/>
      <c r="AS5231" s="21"/>
      <c r="AT5231" s="6"/>
      <c r="AU5231" s="6"/>
      <c r="AV5231" s="6"/>
      <c r="AW5231" s="6"/>
    </row>
    <row r="5232" spans="1:49" x14ac:dyDescent="0.35">
      <c r="A5232" s="20"/>
      <c r="B5232" s="20"/>
      <c r="C5232" s="20"/>
      <c r="D5232" s="20"/>
      <c r="E5232" s="6"/>
      <c r="F5232" s="6"/>
      <c r="G5232" s="6"/>
      <c r="H5232" s="6"/>
      <c r="I5232" s="6"/>
      <c r="J5232" s="6"/>
      <c r="K5232" s="6"/>
      <c r="L5232" s="6"/>
      <c r="M5232" s="6"/>
      <c r="N5232" s="6"/>
      <c r="O5232" s="6"/>
      <c r="P5232" s="6"/>
      <c r="Q5232" s="6"/>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21"/>
      <c r="AR5232" s="21"/>
      <c r="AS5232" s="21"/>
      <c r="AT5232" s="6"/>
      <c r="AU5232" s="6"/>
      <c r="AV5232" s="6"/>
      <c r="AW5232" s="6"/>
    </row>
    <row r="5233" spans="1:49" x14ac:dyDescent="0.35">
      <c r="A5233" s="20"/>
      <c r="B5233" s="20"/>
      <c r="C5233" s="20"/>
      <c r="D5233" s="20"/>
      <c r="E5233" s="6"/>
      <c r="F5233" s="6"/>
      <c r="G5233" s="6"/>
      <c r="H5233" s="6"/>
      <c r="I5233" s="6"/>
      <c r="J5233" s="6"/>
      <c r="K5233" s="6"/>
      <c r="L5233" s="6"/>
      <c r="M5233" s="6"/>
      <c r="N5233" s="6"/>
      <c r="O5233" s="6"/>
      <c r="P5233" s="6"/>
      <c r="Q5233" s="6"/>
      <c r="R5233" s="6"/>
      <c r="S5233" s="6"/>
      <c r="T5233" s="6"/>
      <c r="U5233" s="6"/>
      <c r="V5233" s="6"/>
      <c r="W5233" s="6"/>
      <c r="X5233" s="6"/>
      <c r="Y5233" s="6"/>
      <c r="Z5233" s="6"/>
      <c r="AA5233" s="6"/>
      <c r="AB5233" s="6"/>
      <c r="AC5233" s="6"/>
      <c r="AD5233" s="6"/>
      <c r="AE5233" s="6"/>
      <c r="AF5233" s="6"/>
      <c r="AG5233" s="6"/>
      <c r="AH5233" s="6"/>
      <c r="AI5233" s="6"/>
      <c r="AJ5233" s="6"/>
      <c r="AK5233" s="6"/>
      <c r="AL5233" s="6"/>
      <c r="AM5233" s="6"/>
      <c r="AN5233" s="6"/>
      <c r="AO5233" s="6"/>
      <c r="AP5233" s="6"/>
      <c r="AQ5233" s="21"/>
      <c r="AR5233" s="21"/>
      <c r="AS5233" s="21"/>
      <c r="AT5233" s="6"/>
      <c r="AU5233" s="6"/>
      <c r="AV5233" s="6"/>
      <c r="AW5233" s="6"/>
    </row>
    <row r="5234" spans="1:49" x14ac:dyDescent="0.35">
      <c r="A5234" s="20"/>
      <c r="B5234" s="20"/>
      <c r="C5234" s="20"/>
      <c r="D5234" s="20"/>
      <c r="E5234" s="6"/>
      <c r="F5234" s="6"/>
      <c r="G5234" s="6"/>
      <c r="H5234" s="6"/>
      <c r="I5234" s="6"/>
      <c r="J5234" s="6"/>
      <c r="K5234" s="6"/>
      <c r="L5234" s="6"/>
      <c r="M5234" s="6"/>
      <c r="N5234" s="6"/>
      <c r="O5234" s="6"/>
      <c r="P5234" s="6"/>
      <c r="Q5234" s="6"/>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21"/>
      <c r="AR5234" s="21"/>
      <c r="AS5234" s="21"/>
      <c r="AT5234" s="6"/>
      <c r="AU5234" s="6"/>
      <c r="AV5234" s="6"/>
      <c r="AW5234" s="6"/>
    </row>
    <row r="5235" spans="1:49" x14ac:dyDescent="0.35">
      <c r="A5235" s="20"/>
      <c r="B5235" s="20"/>
      <c r="C5235" s="20"/>
      <c r="D5235" s="20"/>
      <c r="E5235" s="6"/>
      <c r="F5235" s="6"/>
      <c r="G5235" s="6"/>
      <c r="H5235" s="6"/>
      <c r="I5235" s="6"/>
      <c r="J5235" s="6"/>
      <c r="K5235" s="6"/>
      <c r="L5235" s="6"/>
      <c r="M5235" s="6"/>
      <c r="N5235" s="6"/>
      <c r="O5235" s="6"/>
      <c r="P5235" s="6"/>
      <c r="Q5235" s="6"/>
      <c r="R5235" s="6"/>
      <c r="S5235" s="6"/>
      <c r="T5235" s="6"/>
      <c r="U5235" s="6"/>
      <c r="V5235" s="6"/>
      <c r="W5235" s="6"/>
      <c r="X5235" s="6"/>
      <c r="Y5235" s="6"/>
      <c r="Z5235" s="6"/>
      <c r="AA5235" s="6"/>
      <c r="AB5235" s="6"/>
      <c r="AC5235" s="6"/>
      <c r="AD5235" s="6"/>
      <c r="AE5235" s="6"/>
      <c r="AF5235" s="6"/>
      <c r="AG5235" s="6"/>
      <c r="AH5235" s="6"/>
      <c r="AI5235" s="6"/>
      <c r="AJ5235" s="6"/>
      <c r="AK5235" s="6"/>
      <c r="AL5235" s="6"/>
      <c r="AM5235" s="6"/>
      <c r="AN5235" s="6"/>
      <c r="AO5235" s="6"/>
      <c r="AP5235" s="6"/>
      <c r="AQ5235" s="21"/>
      <c r="AR5235" s="21"/>
      <c r="AS5235" s="21"/>
      <c r="AT5235" s="6"/>
      <c r="AU5235" s="6"/>
      <c r="AV5235" s="6"/>
      <c r="AW5235" s="6"/>
    </row>
    <row r="5236" spans="1:49" x14ac:dyDescent="0.35">
      <c r="A5236" s="20"/>
      <c r="B5236" s="20"/>
      <c r="C5236" s="20"/>
      <c r="D5236" s="20"/>
      <c r="E5236" s="6"/>
      <c r="F5236" s="6"/>
      <c r="G5236" s="6"/>
      <c r="H5236" s="6"/>
      <c r="I5236" s="6"/>
      <c r="J5236" s="6"/>
      <c r="K5236" s="6"/>
      <c r="L5236" s="6"/>
      <c r="M5236" s="6"/>
      <c r="N5236" s="6"/>
      <c r="O5236" s="6"/>
      <c r="P5236" s="6"/>
      <c r="Q5236" s="6"/>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21"/>
      <c r="AR5236" s="21"/>
      <c r="AS5236" s="21"/>
      <c r="AT5236" s="6"/>
      <c r="AU5236" s="6"/>
      <c r="AV5236" s="6"/>
      <c r="AW5236" s="6"/>
    </row>
    <row r="5237" spans="1:49" x14ac:dyDescent="0.35">
      <c r="A5237" s="20"/>
      <c r="B5237" s="20"/>
      <c r="C5237" s="20"/>
      <c r="D5237" s="20"/>
      <c r="E5237" s="6"/>
      <c r="F5237" s="6"/>
      <c r="G5237" s="6"/>
      <c r="H5237" s="6"/>
      <c r="I5237" s="6"/>
      <c r="J5237" s="6"/>
      <c r="K5237" s="6"/>
      <c r="L5237" s="6"/>
      <c r="M5237" s="6"/>
      <c r="N5237" s="6"/>
      <c r="O5237" s="6"/>
      <c r="P5237" s="6"/>
      <c r="Q5237" s="6"/>
      <c r="R5237" s="6"/>
      <c r="S5237" s="6"/>
      <c r="T5237" s="6"/>
      <c r="U5237" s="6"/>
      <c r="V5237" s="6"/>
      <c r="W5237" s="6"/>
      <c r="X5237" s="6"/>
      <c r="Y5237" s="6"/>
      <c r="Z5237" s="6"/>
      <c r="AA5237" s="6"/>
      <c r="AB5237" s="6"/>
      <c r="AC5237" s="6"/>
      <c r="AD5237" s="6"/>
      <c r="AE5237" s="6"/>
      <c r="AF5237" s="6"/>
      <c r="AG5237" s="6"/>
      <c r="AH5237" s="6"/>
      <c r="AI5237" s="6"/>
      <c r="AJ5237" s="6"/>
      <c r="AK5237" s="6"/>
      <c r="AL5237" s="6"/>
      <c r="AM5237" s="6"/>
      <c r="AN5237" s="6"/>
      <c r="AO5237" s="6"/>
      <c r="AP5237" s="6"/>
      <c r="AQ5237" s="21"/>
      <c r="AR5237" s="21"/>
      <c r="AS5237" s="21"/>
      <c r="AT5237" s="6"/>
      <c r="AU5237" s="6"/>
      <c r="AV5237" s="6"/>
      <c r="AW5237" s="6"/>
    </row>
    <row r="5238" spans="1:49" x14ac:dyDescent="0.35">
      <c r="A5238" s="20"/>
      <c r="B5238" s="20"/>
      <c r="C5238" s="20"/>
      <c r="D5238" s="20"/>
      <c r="E5238" s="6"/>
      <c r="F5238" s="6"/>
      <c r="G5238" s="6"/>
      <c r="H5238" s="6"/>
      <c r="I5238" s="6"/>
      <c r="J5238" s="6"/>
      <c r="K5238" s="6"/>
      <c r="L5238" s="6"/>
      <c r="M5238" s="6"/>
      <c r="N5238" s="6"/>
      <c r="O5238" s="6"/>
      <c r="P5238" s="6"/>
      <c r="Q5238" s="6"/>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21"/>
      <c r="AR5238" s="21"/>
      <c r="AS5238" s="21"/>
      <c r="AT5238" s="6"/>
      <c r="AU5238" s="6"/>
      <c r="AV5238" s="6"/>
      <c r="AW5238" s="6"/>
    </row>
    <row r="5239" spans="1:49" x14ac:dyDescent="0.35">
      <c r="A5239" s="20"/>
      <c r="B5239" s="20"/>
      <c r="C5239" s="20"/>
      <c r="D5239" s="20"/>
      <c r="E5239" s="6"/>
      <c r="F5239" s="6"/>
      <c r="G5239" s="6"/>
      <c r="H5239" s="6"/>
      <c r="I5239" s="6"/>
      <c r="J5239" s="6"/>
      <c r="K5239" s="6"/>
      <c r="L5239" s="6"/>
      <c r="M5239" s="6"/>
      <c r="N5239" s="6"/>
      <c r="O5239" s="6"/>
      <c r="P5239" s="6"/>
      <c r="Q5239" s="6"/>
      <c r="R5239" s="6"/>
      <c r="S5239" s="6"/>
      <c r="T5239" s="6"/>
      <c r="U5239" s="6"/>
      <c r="V5239" s="6"/>
      <c r="W5239" s="6"/>
      <c r="X5239" s="6"/>
      <c r="Y5239" s="6"/>
      <c r="Z5239" s="6"/>
      <c r="AA5239" s="6"/>
      <c r="AB5239" s="6"/>
      <c r="AC5239" s="6"/>
      <c r="AD5239" s="6"/>
      <c r="AE5239" s="6"/>
      <c r="AF5239" s="6"/>
      <c r="AG5239" s="6"/>
      <c r="AH5239" s="6"/>
      <c r="AI5239" s="6"/>
      <c r="AJ5239" s="6"/>
      <c r="AK5239" s="6"/>
      <c r="AL5239" s="6"/>
      <c r="AM5239" s="6"/>
      <c r="AN5239" s="6"/>
      <c r="AO5239" s="6"/>
      <c r="AP5239" s="6"/>
      <c r="AQ5239" s="21"/>
      <c r="AR5239" s="21"/>
      <c r="AS5239" s="21"/>
      <c r="AT5239" s="6"/>
      <c r="AU5239" s="6"/>
      <c r="AV5239" s="6"/>
      <c r="AW5239" s="6"/>
    </row>
    <row r="5240" spans="1:49" x14ac:dyDescent="0.35">
      <c r="A5240" s="20"/>
      <c r="B5240" s="20"/>
      <c r="C5240" s="20"/>
      <c r="D5240" s="20"/>
      <c r="E5240" s="6"/>
      <c r="F5240" s="6"/>
      <c r="G5240" s="6"/>
      <c r="H5240" s="6"/>
      <c r="I5240" s="6"/>
      <c r="J5240" s="6"/>
      <c r="K5240" s="6"/>
      <c r="L5240" s="6"/>
      <c r="M5240" s="6"/>
      <c r="N5240" s="6"/>
      <c r="O5240" s="6"/>
      <c r="P5240" s="6"/>
      <c r="Q5240" s="6"/>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21"/>
      <c r="AR5240" s="21"/>
      <c r="AS5240" s="21"/>
      <c r="AT5240" s="6"/>
      <c r="AU5240" s="6"/>
      <c r="AV5240" s="6"/>
      <c r="AW5240" s="6"/>
    </row>
    <row r="5241" spans="1:49" x14ac:dyDescent="0.35">
      <c r="A5241" s="20"/>
      <c r="B5241" s="20"/>
      <c r="C5241" s="20"/>
      <c r="D5241" s="20"/>
      <c r="E5241" s="6"/>
      <c r="F5241" s="6"/>
      <c r="G5241" s="6"/>
      <c r="H5241" s="6"/>
      <c r="I5241" s="6"/>
      <c r="J5241" s="6"/>
      <c r="K5241" s="6"/>
      <c r="L5241" s="6"/>
      <c r="M5241" s="6"/>
      <c r="N5241" s="6"/>
      <c r="O5241" s="6"/>
      <c r="P5241" s="6"/>
      <c r="Q5241" s="6"/>
      <c r="R5241" s="6"/>
      <c r="S5241" s="6"/>
      <c r="T5241" s="6"/>
      <c r="U5241" s="6"/>
      <c r="V5241" s="6"/>
      <c r="W5241" s="6"/>
      <c r="X5241" s="6"/>
      <c r="Y5241" s="6"/>
      <c r="Z5241" s="6"/>
      <c r="AA5241" s="6"/>
      <c r="AB5241" s="6"/>
      <c r="AC5241" s="6"/>
      <c r="AD5241" s="6"/>
      <c r="AE5241" s="6"/>
      <c r="AF5241" s="6"/>
      <c r="AG5241" s="6"/>
      <c r="AH5241" s="6"/>
      <c r="AI5241" s="6"/>
      <c r="AJ5241" s="6"/>
      <c r="AK5241" s="6"/>
      <c r="AL5241" s="6"/>
      <c r="AM5241" s="6"/>
      <c r="AN5241" s="6"/>
      <c r="AO5241" s="6"/>
      <c r="AP5241" s="6"/>
      <c r="AQ5241" s="21"/>
      <c r="AR5241" s="21"/>
      <c r="AS5241" s="21"/>
      <c r="AT5241" s="6"/>
      <c r="AU5241" s="6"/>
      <c r="AV5241" s="6"/>
      <c r="AW5241" s="6"/>
    </row>
    <row r="5242" spans="1:49" x14ac:dyDescent="0.35">
      <c r="A5242" s="20"/>
      <c r="B5242" s="20"/>
      <c r="C5242" s="20"/>
      <c r="D5242" s="20"/>
      <c r="E5242" s="6"/>
      <c r="F5242" s="6"/>
      <c r="G5242" s="6"/>
      <c r="H5242" s="6"/>
      <c r="I5242" s="6"/>
      <c r="J5242" s="6"/>
      <c r="K5242" s="6"/>
      <c r="L5242" s="6"/>
      <c r="M5242" s="6"/>
      <c r="N5242" s="6"/>
      <c r="O5242" s="6"/>
      <c r="P5242" s="6"/>
      <c r="Q5242" s="6"/>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21"/>
      <c r="AR5242" s="21"/>
      <c r="AS5242" s="21"/>
      <c r="AT5242" s="6"/>
      <c r="AU5242" s="6"/>
      <c r="AV5242" s="6"/>
      <c r="AW5242" s="6"/>
    </row>
    <row r="5243" spans="1:49" x14ac:dyDescent="0.35">
      <c r="A5243" s="20"/>
      <c r="B5243" s="20"/>
      <c r="C5243" s="20"/>
      <c r="D5243" s="20"/>
      <c r="E5243" s="6"/>
      <c r="F5243" s="6"/>
      <c r="G5243" s="6"/>
      <c r="H5243" s="6"/>
      <c r="I5243" s="6"/>
      <c r="J5243" s="6"/>
      <c r="K5243" s="6"/>
      <c r="L5243" s="6"/>
      <c r="M5243" s="6"/>
      <c r="N5243" s="6"/>
      <c r="O5243" s="6"/>
      <c r="P5243" s="6"/>
      <c r="Q5243" s="6"/>
      <c r="R5243" s="6"/>
      <c r="S5243" s="6"/>
      <c r="T5243" s="6"/>
      <c r="U5243" s="6"/>
      <c r="V5243" s="6"/>
      <c r="W5243" s="6"/>
      <c r="X5243" s="6"/>
      <c r="Y5243" s="6"/>
      <c r="Z5243" s="6"/>
      <c r="AA5243" s="6"/>
      <c r="AB5243" s="6"/>
      <c r="AC5243" s="6"/>
      <c r="AD5243" s="6"/>
      <c r="AE5243" s="6"/>
      <c r="AF5243" s="6"/>
      <c r="AG5243" s="6"/>
      <c r="AH5243" s="6"/>
      <c r="AI5243" s="6"/>
      <c r="AJ5243" s="6"/>
      <c r="AK5243" s="6"/>
      <c r="AL5243" s="6"/>
      <c r="AM5243" s="6"/>
      <c r="AN5243" s="6"/>
      <c r="AO5243" s="6"/>
      <c r="AP5243" s="6"/>
      <c r="AQ5243" s="21"/>
      <c r="AR5243" s="21"/>
      <c r="AS5243" s="21"/>
      <c r="AT5243" s="6"/>
      <c r="AU5243" s="6"/>
      <c r="AV5243" s="6"/>
      <c r="AW5243" s="6"/>
    </row>
    <row r="5244" spans="1:49" x14ac:dyDescent="0.35">
      <c r="A5244" s="20"/>
      <c r="B5244" s="20"/>
      <c r="C5244" s="20"/>
      <c r="D5244" s="20"/>
      <c r="E5244" s="6"/>
      <c r="F5244" s="6"/>
      <c r="G5244" s="6"/>
      <c r="H5244" s="6"/>
      <c r="I5244" s="6"/>
      <c r="J5244" s="6"/>
      <c r="K5244" s="6"/>
      <c r="L5244" s="6"/>
      <c r="M5244" s="6"/>
      <c r="N5244" s="6"/>
      <c r="O5244" s="6"/>
      <c r="P5244" s="6"/>
      <c r="Q5244" s="6"/>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21"/>
      <c r="AR5244" s="21"/>
      <c r="AS5244" s="21"/>
      <c r="AT5244" s="6"/>
      <c r="AU5244" s="6"/>
      <c r="AV5244" s="6"/>
      <c r="AW5244" s="6"/>
    </row>
    <row r="5245" spans="1:49" x14ac:dyDescent="0.35">
      <c r="A5245" s="20"/>
      <c r="B5245" s="20"/>
      <c r="C5245" s="20"/>
      <c r="D5245" s="20"/>
      <c r="E5245" s="6"/>
      <c r="F5245" s="6"/>
      <c r="G5245" s="6"/>
      <c r="H5245" s="6"/>
      <c r="I5245" s="6"/>
      <c r="J5245" s="6"/>
      <c r="K5245" s="6"/>
      <c r="L5245" s="6"/>
      <c r="M5245" s="6"/>
      <c r="N5245" s="6"/>
      <c r="O5245" s="6"/>
      <c r="P5245" s="6"/>
      <c r="Q5245" s="6"/>
      <c r="R5245" s="6"/>
      <c r="S5245" s="6"/>
      <c r="T5245" s="6"/>
      <c r="U5245" s="6"/>
      <c r="V5245" s="6"/>
      <c r="W5245" s="6"/>
      <c r="X5245" s="6"/>
      <c r="Y5245" s="6"/>
      <c r="Z5245" s="6"/>
      <c r="AA5245" s="6"/>
      <c r="AB5245" s="6"/>
      <c r="AC5245" s="6"/>
      <c r="AD5245" s="6"/>
      <c r="AE5245" s="6"/>
      <c r="AF5245" s="6"/>
      <c r="AG5245" s="6"/>
      <c r="AH5245" s="6"/>
      <c r="AI5245" s="6"/>
      <c r="AJ5245" s="6"/>
      <c r="AK5245" s="6"/>
      <c r="AL5245" s="6"/>
      <c r="AM5245" s="6"/>
      <c r="AN5245" s="6"/>
      <c r="AO5245" s="6"/>
      <c r="AP5245" s="6"/>
      <c r="AQ5245" s="21"/>
      <c r="AR5245" s="21"/>
      <c r="AS5245" s="21"/>
      <c r="AT5245" s="6"/>
      <c r="AU5245" s="6"/>
      <c r="AV5245" s="6"/>
      <c r="AW5245" s="6"/>
    </row>
    <row r="5246" spans="1:49" x14ac:dyDescent="0.35">
      <c r="A5246" s="20"/>
      <c r="B5246" s="20"/>
      <c r="C5246" s="20"/>
      <c r="D5246" s="20"/>
      <c r="E5246" s="6"/>
      <c r="F5246" s="6"/>
      <c r="G5246" s="6"/>
      <c r="H5246" s="6"/>
      <c r="I5246" s="6"/>
      <c r="J5246" s="6"/>
      <c r="K5246" s="6"/>
      <c r="L5246" s="6"/>
      <c r="M5246" s="6"/>
      <c r="N5246" s="6"/>
      <c r="O5246" s="6"/>
      <c r="P5246" s="6"/>
      <c r="Q5246" s="6"/>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21"/>
      <c r="AR5246" s="21"/>
      <c r="AS5246" s="21"/>
      <c r="AT5246" s="6"/>
      <c r="AU5246" s="6"/>
      <c r="AV5246" s="6"/>
      <c r="AW5246" s="6"/>
    </row>
    <row r="5247" spans="1:49" x14ac:dyDescent="0.35">
      <c r="A5247" s="20"/>
      <c r="B5247" s="20"/>
      <c r="C5247" s="20"/>
      <c r="D5247" s="20"/>
      <c r="E5247" s="6"/>
      <c r="F5247" s="6"/>
      <c r="G5247" s="6"/>
      <c r="H5247" s="6"/>
      <c r="I5247" s="6"/>
      <c r="J5247" s="6"/>
      <c r="K5247" s="6"/>
      <c r="L5247" s="6"/>
      <c r="M5247" s="6"/>
      <c r="N5247" s="6"/>
      <c r="O5247" s="6"/>
      <c r="P5247" s="6"/>
      <c r="Q5247" s="6"/>
      <c r="R5247" s="6"/>
      <c r="S5247" s="6"/>
      <c r="T5247" s="6"/>
      <c r="U5247" s="6"/>
      <c r="V5247" s="6"/>
      <c r="W5247" s="6"/>
      <c r="X5247" s="6"/>
      <c r="Y5247" s="6"/>
      <c r="Z5247" s="6"/>
      <c r="AA5247" s="6"/>
      <c r="AB5247" s="6"/>
      <c r="AC5247" s="6"/>
      <c r="AD5247" s="6"/>
      <c r="AE5247" s="6"/>
      <c r="AF5247" s="6"/>
      <c r="AG5247" s="6"/>
      <c r="AH5247" s="6"/>
      <c r="AI5247" s="6"/>
      <c r="AJ5247" s="6"/>
      <c r="AK5247" s="6"/>
      <c r="AL5247" s="6"/>
      <c r="AM5247" s="6"/>
      <c r="AN5247" s="6"/>
      <c r="AO5247" s="6"/>
      <c r="AP5247" s="6"/>
      <c r="AQ5247" s="21"/>
      <c r="AR5247" s="21"/>
      <c r="AS5247" s="21"/>
      <c r="AT5247" s="6"/>
      <c r="AU5247" s="6"/>
      <c r="AV5247" s="6"/>
      <c r="AW5247" s="6"/>
    </row>
    <row r="5248" spans="1:49" x14ac:dyDescent="0.35">
      <c r="A5248" s="20"/>
      <c r="B5248" s="20"/>
      <c r="C5248" s="20"/>
      <c r="D5248" s="20"/>
      <c r="E5248" s="6"/>
      <c r="F5248" s="6"/>
      <c r="G5248" s="6"/>
      <c r="H5248" s="6"/>
      <c r="I5248" s="6"/>
      <c r="J5248" s="6"/>
      <c r="K5248" s="6"/>
      <c r="L5248" s="6"/>
      <c r="M5248" s="6"/>
      <c r="N5248" s="6"/>
      <c r="O5248" s="6"/>
      <c r="P5248" s="6"/>
      <c r="Q5248" s="6"/>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21"/>
      <c r="AR5248" s="21"/>
      <c r="AS5248" s="21"/>
      <c r="AT5248" s="6"/>
      <c r="AU5248" s="6"/>
      <c r="AV5248" s="6"/>
      <c r="AW5248" s="6"/>
    </row>
    <row r="5249" spans="1:49" x14ac:dyDescent="0.35">
      <c r="A5249" s="20"/>
      <c r="B5249" s="20"/>
      <c r="C5249" s="20"/>
      <c r="D5249" s="20"/>
      <c r="E5249" s="6"/>
      <c r="F5249" s="6"/>
      <c r="G5249" s="6"/>
      <c r="H5249" s="6"/>
      <c r="I5249" s="6"/>
      <c r="J5249" s="6"/>
      <c r="K5249" s="6"/>
      <c r="L5249" s="6"/>
      <c r="M5249" s="6"/>
      <c r="N5249" s="6"/>
      <c r="O5249" s="6"/>
      <c r="P5249" s="6"/>
      <c r="Q5249" s="6"/>
      <c r="R5249" s="6"/>
      <c r="S5249" s="6"/>
      <c r="T5249" s="6"/>
      <c r="U5249" s="6"/>
      <c r="V5249" s="6"/>
      <c r="W5249" s="6"/>
      <c r="X5249" s="6"/>
      <c r="Y5249" s="6"/>
      <c r="Z5249" s="6"/>
      <c r="AA5249" s="6"/>
      <c r="AB5249" s="6"/>
      <c r="AC5249" s="6"/>
      <c r="AD5249" s="6"/>
      <c r="AE5249" s="6"/>
      <c r="AF5249" s="6"/>
      <c r="AG5249" s="6"/>
      <c r="AH5249" s="6"/>
      <c r="AI5249" s="6"/>
      <c r="AJ5249" s="6"/>
      <c r="AK5249" s="6"/>
      <c r="AL5249" s="6"/>
      <c r="AM5249" s="6"/>
      <c r="AN5249" s="6"/>
      <c r="AO5249" s="6"/>
      <c r="AP5249" s="6"/>
      <c r="AQ5249" s="21"/>
      <c r="AR5249" s="21"/>
      <c r="AS5249" s="21"/>
      <c r="AT5249" s="6"/>
      <c r="AU5249" s="6"/>
      <c r="AV5249" s="6"/>
      <c r="AW5249" s="6"/>
    </row>
    <row r="5250" spans="1:49" x14ac:dyDescent="0.35">
      <c r="A5250" s="20"/>
      <c r="B5250" s="20"/>
      <c r="C5250" s="20"/>
      <c r="D5250" s="20"/>
      <c r="E5250" s="6"/>
      <c r="F5250" s="6"/>
      <c r="G5250" s="6"/>
      <c r="H5250" s="6"/>
      <c r="I5250" s="6"/>
      <c r="J5250" s="6"/>
      <c r="K5250" s="6"/>
      <c r="L5250" s="6"/>
      <c r="M5250" s="6"/>
      <c r="N5250" s="6"/>
      <c r="O5250" s="6"/>
      <c r="P5250" s="6"/>
      <c r="Q5250" s="6"/>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21"/>
      <c r="AR5250" s="21"/>
      <c r="AS5250" s="21"/>
      <c r="AT5250" s="6"/>
      <c r="AU5250" s="6"/>
      <c r="AV5250" s="6"/>
      <c r="AW5250" s="6"/>
    </row>
    <row r="5251" spans="1:49" x14ac:dyDescent="0.35">
      <c r="A5251" s="20"/>
      <c r="B5251" s="20"/>
      <c r="C5251" s="20"/>
      <c r="D5251" s="20"/>
      <c r="E5251" s="6"/>
      <c r="F5251" s="6"/>
      <c r="G5251" s="6"/>
      <c r="H5251" s="6"/>
      <c r="I5251" s="6"/>
      <c r="J5251" s="6"/>
      <c r="K5251" s="6"/>
      <c r="L5251" s="6"/>
      <c r="M5251" s="6"/>
      <c r="N5251" s="6"/>
      <c r="O5251" s="6"/>
      <c r="P5251" s="6"/>
      <c r="Q5251" s="6"/>
      <c r="R5251" s="6"/>
      <c r="S5251" s="6"/>
      <c r="T5251" s="6"/>
      <c r="U5251" s="6"/>
      <c r="V5251" s="6"/>
      <c r="W5251" s="6"/>
      <c r="X5251" s="6"/>
      <c r="Y5251" s="6"/>
      <c r="Z5251" s="6"/>
      <c r="AA5251" s="6"/>
      <c r="AB5251" s="6"/>
      <c r="AC5251" s="6"/>
      <c r="AD5251" s="6"/>
      <c r="AE5251" s="6"/>
      <c r="AF5251" s="6"/>
      <c r="AG5251" s="6"/>
      <c r="AH5251" s="6"/>
      <c r="AI5251" s="6"/>
      <c r="AJ5251" s="6"/>
      <c r="AK5251" s="6"/>
      <c r="AL5251" s="6"/>
      <c r="AM5251" s="6"/>
      <c r="AN5251" s="6"/>
      <c r="AO5251" s="6"/>
      <c r="AP5251" s="6"/>
      <c r="AQ5251" s="21"/>
      <c r="AR5251" s="21"/>
      <c r="AS5251" s="21"/>
      <c r="AT5251" s="6"/>
      <c r="AU5251" s="6"/>
      <c r="AV5251" s="6"/>
      <c r="AW5251" s="6"/>
    </row>
    <row r="5252" spans="1:49" x14ac:dyDescent="0.35">
      <c r="A5252" s="20"/>
      <c r="B5252" s="20"/>
      <c r="C5252" s="20"/>
      <c r="D5252" s="20"/>
      <c r="E5252" s="6"/>
      <c r="F5252" s="6"/>
      <c r="G5252" s="6"/>
      <c r="H5252" s="6"/>
      <c r="I5252" s="6"/>
      <c r="J5252" s="6"/>
      <c r="K5252" s="6"/>
      <c r="L5252" s="6"/>
      <c r="M5252" s="6"/>
      <c r="N5252" s="6"/>
      <c r="O5252" s="6"/>
      <c r="P5252" s="6"/>
      <c r="Q5252" s="6"/>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21"/>
      <c r="AR5252" s="21"/>
      <c r="AS5252" s="21"/>
      <c r="AT5252" s="6"/>
      <c r="AU5252" s="6"/>
      <c r="AV5252" s="6"/>
      <c r="AW5252" s="6"/>
    </row>
    <row r="5253" spans="1:49" x14ac:dyDescent="0.35">
      <c r="A5253" s="20"/>
      <c r="B5253" s="20"/>
      <c r="C5253" s="20"/>
      <c r="D5253" s="20"/>
      <c r="E5253" s="6"/>
      <c r="F5253" s="6"/>
      <c r="G5253" s="6"/>
      <c r="H5253" s="6"/>
      <c r="I5253" s="6"/>
      <c r="J5253" s="6"/>
      <c r="K5253" s="6"/>
      <c r="L5253" s="6"/>
      <c r="M5253" s="6"/>
      <c r="N5253" s="6"/>
      <c r="O5253" s="6"/>
      <c r="P5253" s="6"/>
      <c r="Q5253" s="6"/>
      <c r="R5253" s="6"/>
      <c r="S5253" s="6"/>
      <c r="T5253" s="6"/>
      <c r="U5253" s="6"/>
      <c r="V5253" s="6"/>
      <c r="W5253" s="6"/>
      <c r="X5253" s="6"/>
      <c r="Y5253" s="6"/>
      <c r="Z5253" s="6"/>
      <c r="AA5253" s="6"/>
      <c r="AB5253" s="6"/>
      <c r="AC5253" s="6"/>
      <c r="AD5253" s="6"/>
      <c r="AE5253" s="6"/>
      <c r="AF5253" s="6"/>
      <c r="AG5253" s="6"/>
      <c r="AH5253" s="6"/>
      <c r="AI5253" s="6"/>
      <c r="AJ5253" s="6"/>
      <c r="AK5253" s="6"/>
      <c r="AL5253" s="6"/>
      <c r="AM5253" s="6"/>
      <c r="AN5253" s="6"/>
      <c r="AO5253" s="6"/>
      <c r="AP5253" s="6"/>
      <c r="AQ5253" s="21"/>
      <c r="AR5253" s="21"/>
      <c r="AS5253" s="21"/>
      <c r="AT5253" s="6"/>
      <c r="AU5253" s="6"/>
      <c r="AV5253" s="6"/>
      <c r="AW5253" s="6"/>
    </row>
    <row r="5254" spans="1:49" x14ac:dyDescent="0.35">
      <c r="A5254" s="20"/>
      <c r="B5254" s="20"/>
      <c r="C5254" s="20"/>
      <c r="D5254" s="20"/>
      <c r="E5254" s="6"/>
      <c r="F5254" s="6"/>
      <c r="G5254" s="6"/>
      <c r="H5254" s="6"/>
      <c r="I5254" s="6"/>
      <c r="J5254" s="6"/>
      <c r="K5254" s="6"/>
      <c r="L5254" s="6"/>
      <c r="M5254" s="6"/>
      <c r="N5254" s="6"/>
      <c r="O5254" s="6"/>
      <c r="P5254" s="6"/>
      <c r="Q5254" s="6"/>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21"/>
      <c r="AR5254" s="21"/>
      <c r="AS5254" s="21"/>
      <c r="AT5254" s="6"/>
      <c r="AU5254" s="6"/>
      <c r="AV5254" s="6"/>
      <c r="AW5254" s="6"/>
    </row>
    <row r="5255" spans="1:49" x14ac:dyDescent="0.35">
      <c r="A5255" s="20"/>
      <c r="B5255" s="20"/>
      <c r="C5255" s="20"/>
      <c r="D5255" s="20"/>
      <c r="E5255" s="6"/>
      <c r="F5255" s="6"/>
      <c r="G5255" s="6"/>
      <c r="H5255" s="6"/>
      <c r="I5255" s="6"/>
      <c r="J5255" s="6"/>
      <c r="K5255" s="6"/>
      <c r="L5255" s="6"/>
      <c r="M5255" s="6"/>
      <c r="N5255" s="6"/>
      <c r="O5255" s="6"/>
      <c r="P5255" s="6"/>
      <c r="Q5255" s="6"/>
      <c r="R5255" s="6"/>
      <c r="S5255" s="6"/>
      <c r="T5255" s="6"/>
      <c r="U5255" s="6"/>
      <c r="V5255" s="6"/>
      <c r="W5255" s="6"/>
      <c r="X5255" s="6"/>
      <c r="Y5255" s="6"/>
      <c r="Z5255" s="6"/>
      <c r="AA5255" s="6"/>
      <c r="AB5255" s="6"/>
      <c r="AC5255" s="6"/>
      <c r="AD5255" s="6"/>
      <c r="AE5255" s="6"/>
      <c r="AF5255" s="6"/>
      <c r="AG5255" s="6"/>
      <c r="AH5255" s="6"/>
      <c r="AI5255" s="6"/>
      <c r="AJ5255" s="6"/>
      <c r="AK5255" s="6"/>
      <c r="AL5255" s="6"/>
      <c r="AM5255" s="6"/>
      <c r="AN5255" s="6"/>
      <c r="AO5255" s="6"/>
      <c r="AP5255" s="6"/>
      <c r="AQ5255" s="21"/>
      <c r="AR5255" s="21"/>
      <c r="AS5255" s="21"/>
      <c r="AT5255" s="6"/>
      <c r="AU5255" s="6"/>
      <c r="AV5255" s="6"/>
      <c r="AW5255" s="6"/>
    </row>
    <row r="5256" spans="1:49" x14ac:dyDescent="0.35">
      <c r="A5256" s="20"/>
      <c r="B5256" s="20"/>
      <c r="C5256" s="20"/>
      <c r="D5256" s="20"/>
      <c r="E5256" s="6"/>
      <c r="F5256" s="6"/>
      <c r="G5256" s="6"/>
      <c r="H5256" s="6"/>
      <c r="I5256" s="6"/>
      <c r="J5256" s="6"/>
      <c r="K5256" s="6"/>
      <c r="L5256" s="6"/>
      <c r="M5256" s="6"/>
      <c r="N5256" s="6"/>
      <c r="O5256" s="6"/>
      <c r="P5256" s="6"/>
      <c r="Q5256" s="6"/>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21"/>
      <c r="AR5256" s="21"/>
      <c r="AS5256" s="21"/>
      <c r="AT5256" s="6"/>
      <c r="AU5256" s="6"/>
      <c r="AV5256" s="6"/>
      <c r="AW5256" s="6"/>
    </row>
    <row r="5257" spans="1:49" x14ac:dyDescent="0.35">
      <c r="A5257" s="20"/>
      <c r="B5257" s="20"/>
      <c r="C5257" s="20"/>
      <c r="D5257" s="20"/>
      <c r="E5257" s="6"/>
      <c r="F5257" s="6"/>
      <c r="G5257" s="6"/>
      <c r="H5257" s="6"/>
      <c r="I5257" s="6"/>
      <c r="J5257" s="6"/>
      <c r="K5257" s="6"/>
      <c r="L5257" s="6"/>
      <c r="M5257" s="6"/>
      <c r="N5257" s="6"/>
      <c r="O5257" s="6"/>
      <c r="P5257" s="6"/>
      <c r="Q5257" s="6"/>
      <c r="R5257" s="6"/>
      <c r="S5257" s="6"/>
      <c r="T5257" s="6"/>
      <c r="U5257" s="6"/>
      <c r="V5257" s="6"/>
      <c r="W5257" s="6"/>
      <c r="X5257" s="6"/>
      <c r="Y5257" s="6"/>
      <c r="Z5257" s="6"/>
      <c r="AA5257" s="6"/>
      <c r="AB5257" s="6"/>
      <c r="AC5257" s="6"/>
      <c r="AD5257" s="6"/>
      <c r="AE5257" s="6"/>
      <c r="AF5257" s="6"/>
      <c r="AG5257" s="6"/>
      <c r="AH5257" s="6"/>
      <c r="AI5257" s="6"/>
      <c r="AJ5257" s="6"/>
      <c r="AK5257" s="6"/>
      <c r="AL5257" s="6"/>
      <c r="AM5257" s="6"/>
      <c r="AN5257" s="6"/>
      <c r="AO5257" s="6"/>
      <c r="AP5257" s="6"/>
      <c r="AQ5257" s="21"/>
      <c r="AR5257" s="21"/>
      <c r="AS5257" s="21"/>
      <c r="AT5257" s="6"/>
      <c r="AU5257" s="6"/>
      <c r="AV5257" s="6"/>
      <c r="AW5257" s="6"/>
    </row>
    <row r="5258" spans="1:49" x14ac:dyDescent="0.35">
      <c r="A5258" s="20"/>
      <c r="B5258" s="20"/>
      <c r="C5258" s="20"/>
      <c r="D5258" s="20"/>
      <c r="E5258" s="6"/>
      <c r="F5258" s="6"/>
      <c r="G5258" s="6"/>
      <c r="H5258" s="6"/>
      <c r="I5258" s="6"/>
      <c r="J5258" s="6"/>
      <c r="K5258" s="6"/>
      <c r="L5258" s="6"/>
      <c r="M5258" s="6"/>
      <c r="N5258" s="6"/>
      <c r="O5258" s="6"/>
      <c r="P5258" s="6"/>
      <c r="Q5258" s="6"/>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21"/>
      <c r="AR5258" s="21"/>
      <c r="AS5258" s="21"/>
      <c r="AT5258" s="6"/>
      <c r="AU5258" s="6"/>
      <c r="AV5258" s="6"/>
      <c r="AW5258" s="6"/>
    </row>
    <row r="5259" spans="1:49" x14ac:dyDescent="0.35">
      <c r="A5259" s="20"/>
      <c r="B5259" s="20"/>
      <c r="C5259" s="20"/>
      <c r="D5259" s="20"/>
      <c r="E5259" s="6"/>
      <c r="F5259" s="6"/>
      <c r="G5259" s="6"/>
      <c r="H5259" s="6"/>
      <c r="I5259" s="6"/>
      <c r="J5259" s="6"/>
      <c r="K5259" s="6"/>
      <c r="L5259" s="6"/>
      <c r="M5259" s="6"/>
      <c r="N5259" s="6"/>
      <c r="O5259" s="6"/>
      <c r="P5259" s="6"/>
      <c r="Q5259" s="6"/>
      <c r="R5259" s="6"/>
      <c r="S5259" s="6"/>
      <c r="T5259" s="6"/>
      <c r="U5259" s="6"/>
      <c r="V5259" s="6"/>
      <c r="W5259" s="6"/>
      <c r="X5259" s="6"/>
      <c r="Y5259" s="6"/>
      <c r="Z5259" s="6"/>
      <c r="AA5259" s="6"/>
      <c r="AB5259" s="6"/>
      <c r="AC5259" s="6"/>
      <c r="AD5259" s="6"/>
      <c r="AE5259" s="6"/>
      <c r="AF5259" s="6"/>
      <c r="AG5259" s="6"/>
      <c r="AH5259" s="6"/>
      <c r="AI5259" s="6"/>
      <c r="AJ5259" s="6"/>
      <c r="AK5259" s="6"/>
      <c r="AL5259" s="6"/>
      <c r="AM5259" s="6"/>
      <c r="AN5259" s="6"/>
      <c r="AO5259" s="6"/>
      <c r="AP5259" s="6"/>
      <c r="AQ5259" s="21"/>
      <c r="AR5259" s="21"/>
      <c r="AS5259" s="21"/>
      <c r="AT5259" s="6"/>
      <c r="AU5259" s="6"/>
      <c r="AV5259" s="6"/>
      <c r="AW5259" s="6"/>
    </row>
    <row r="5260" spans="1:49" x14ac:dyDescent="0.35">
      <c r="A5260" s="20"/>
      <c r="B5260" s="20"/>
      <c r="C5260" s="20"/>
      <c r="D5260" s="20"/>
      <c r="E5260" s="6"/>
      <c r="F5260" s="6"/>
      <c r="G5260" s="6"/>
      <c r="H5260" s="6"/>
      <c r="I5260" s="6"/>
      <c r="J5260" s="6"/>
      <c r="K5260" s="6"/>
      <c r="L5260" s="6"/>
      <c r="M5260" s="6"/>
      <c r="N5260" s="6"/>
      <c r="O5260" s="6"/>
      <c r="P5260" s="6"/>
      <c r="Q5260" s="6"/>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21"/>
      <c r="AR5260" s="21"/>
      <c r="AS5260" s="21"/>
      <c r="AT5260" s="6"/>
      <c r="AU5260" s="6"/>
      <c r="AV5260" s="6"/>
      <c r="AW5260" s="6"/>
    </row>
    <row r="5261" spans="1:49" x14ac:dyDescent="0.35">
      <c r="A5261" s="20"/>
      <c r="B5261" s="20"/>
      <c r="C5261" s="20"/>
      <c r="D5261" s="20"/>
      <c r="E5261" s="6"/>
      <c r="F5261" s="6"/>
      <c r="G5261" s="6"/>
      <c r="H5261" s="6"/>
      <c r="I5261" s="6"/>
      <c r="J5261" s="6"/>
      <c r="K5261" s="6"/>
      <c r="L5261" s="6"/>
      <c r="M5261" s="6"/>
      <c r="N5261" s="6"/>
      <c r="O5261" s="6"/>
      <c r="P5261" s="6"/>
      <c r="Q5261" s="6"/>
      <c r="R5261" s="6"/>
      <c r="S5261" s="6"/>
      <c r="T5261" s="6"/>
      <c r="U5261" s="6"/>
      <c r="V5261" s="6"/>
      <c r="W5261" s="6"/>
      <c r="X5261" s="6"/>
      <c r="Y5261" s="6"/>
      <c r="Z5261" s="6"/>
      <c r="AA5261" s="6"/>
      <c r="AB5261" s="6"/>
      <c r="AC5261" s="6"/>
      <c r="AD5261" s="6"/>
      <c r="AE5261" s="6"/>
      <c r="AF5261" s="6"/>
      <c r="AG5261" s="6"/>
      <c r="AH5261" s="6"/>
      <c r="AI5261" s="6"/>
      <c r="AJ5261" s="6"/>
      <c r="AK5261" s="6"/>
      <c r="AL5261" s="6"/>
      <c r="AM5261" s="6"/>
      <c r="AN5261" s="6"/>
      <c r="AO5261" s="6"/>
      <c r="AP5261" s="6"/>
      <c r="AQ5261" s="21"/>
      <c r="AR5261" s="21"/>
      <c r="AS5261" s="21"/>
      <c r="AT5261" s="6"/>
      <c r="AU5261" s="6"/>
      <c r="AV5261" s="6"/>
      <c r="AW5261" s="6"/>
    </row>
    <row r="5262" spans="1:49" x14ac:dyDescent="0.35">
      <c r="A5262" s="20"/>
      <c r="B5262" s="20"/>
      <c r="C5262" s="20"/>
      <c r="D5262" s="20"/>
      <c r="E5262" s="6"/>
      <c r="F5262" s="6"/>
      <c r="G5262" s="6"/>
      <c r="H5262" s="6"/>
      <c r="I5262" s="6"/>
      <c r="J5262" s="6"/>
      <c r="K5262" s="6"/>
      <c r="L5262" s="6"/>
      <c r="M5262" s="6"/>
      <c r="N5262" s="6"/>
      <c r="O5262" s="6"/>
      <c r="P5262" s="6"/>
      <c r="Q5262" s="6"/>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21"/>
      <c r="AR5262" s="21"/>
      <c r="AS5262" s="21"/>
      <c r="AT5262" s="6"/>
      <c r="AU5262" s="6"/>
      <c r="AV5262" s="6"/>
      <c r="AW5262" s="6"/>
    </row>
    <row r="5263" spans="1:49" x14ac:dyDescent="0.35">
      <c r="A5263" s="20"/>
      <c r="B5263" s="20"/>
      <c r="C5263" s="20"/>
      <c r="D5263" s="20"/>
      <c r="E5263" s="6"/>
      <c r="F5263" s="6"/>
      <c r="G5263" s="6"/>
      <c r="H5263" s="6"/>
      <c r="I5263" s="6"/>
      <c r="J5263" s="6"/>
      <c r="K5263" s="6"/>
      <c r="L5263" s="6"/>
      <c r="M5263" s="6"/>
      <c r="N5263" s="6"/>
      <c r="O5263" s="6"/>
      <c r="P5263" s="6"/>
      <c r="Q5263" s="6"/>
      <c r="R5263" s="6"/>
      <c r="S5263" s="6"/>
      <c r="T5263" s="6"/>
      <c r="U5263" s="6"/>
      <c r="V5263" s="6"/>
      <c r="W5263" s="6"/>
      <c r="X5263" s="6"/>
      <c r="Y5263" s="6"/>
      <c r="Z5263" s="6"/>
      <c r="AA5263" s="6"/>
      <c r="AB5263" s="6"/>
      <c r="AC5263" s="6"/>
      <c r="AD5263" s="6"/>
      <c r="AE5263" s="6"/>
      <c r="AF5263" s="6"/>
      <c r="AG5263" s="6"/>
      <c r="AH5263" s="6"/>
      <c r="AI5263" s="6"/>
      <c r="AJ5263" s="6"/>
      <c r="AK5263" s="6"/>
      <c r="AL5263" s="6"/>
      <c r="AM5263" s="6"/>
      <c r="AN5263" s="6"/>
      <c r="AO5263" s="6"/>
      <c r="AP5263" s="6"/>
      <c r="AQ5263" s="21"/>
      <c r="AR5263" s="21"/>
      <c r="AS5263" s="21"/>
      <c r="AT5263" s="6"/>
      <c r="AU5263" s="6"/>
      <c r="AV5263" s="6"/>
      <c r="AW5263" s="6"/>
    </row>
    <row r="5264" spans="1:49" x14ac:dyDescent="0.35">
      <c r="A5264" s="20"/>
      <c r="B5264" s="20"/>
      <c r="C5264" s="20"/>
      <c r="D5264" s="20"/>
      <c r="E5264" s="6"/>
      <c r="F5264" s="6"/>
      <c r="G5264" s="6"/>
      <c r="H5264" s="6"/>
      <c r="I5264" s="6"/>
      <c r="J5264" s="6"/>
      <c r="K5264" s="6"/>
      <c r="L5264" s="6"/>
      <c r="M5264" s="6"/>
      <c r="N5264" s="6"/>
      <c r="O5264" s="6"/>
      <c r="P5264" s="6"/>
      <c r="Q5264" s="6"/>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21"/>
      <c r="AR5264" s="21"/>
      <c r="AS5264" s="21"/>
      <c r="AT5264" s="6"/>
      <c r="AU5264" s="6"/>
      <c r="AV5264" s="6"/>
      <c r="AW5264" s="6"/>
    </row>
    <row r="5265" spans="1:49" x14ac:dyDescent="0.35">
      <c r="A5265" s="20"/>
      <c r="B5265" s="20"/>
      <c r="C5265" s="20"/>
      <c r="D5265" s="20"/>
      <c r="E5265" s="6"/>
      <c r="F5265" s="6"/>
      <c r="G5265" s="6"/>
      <c r="H5265" s="6"/>
      <c r="I5265" s="6"/>
      <c r="J5265" s="6"/>
      <c r="K5265" s="6"/>
      <c r="L5265" s="6"/>
      <c r="M5265" s="6"/>
      <c r="N5265" s="6"/>
      <c r="O5265" s="6"/>
      <c r="P5265" s="6"/>
      <c r="Q5265" s="6"/>
      <c r="R5265" s="6"/>
      <c r="S5265" s="6"/>
      <c r="T5265" s="6"/>
      <c r="U5265" s="6"/>
      <c r="V5265" s="6"/>
      <c r="W5265" s="6"/>
      <c r="X5265" s="6"/>
      <c r="Y5265" s="6"/>
      <c r="Z5265" s="6"/>
      <c r="AA5265" s="6"/>
      <c r="AB5265" s="6"/>
      <c r="AC5265" s="6"/>
      <c r="AD5265" s="6"/>
      <c r="AE5265" s="6"/>
      <c r="AF5265" s="6"/>
      <c r="AG5265" s="6"/>
      <c r="AH5265" s="6"/>
      <c r="AI5265" s="6"/>
      <c r="AJ5265" s="6"/>
      <c r="AK5265" s="6"/>
      <c r="AL5265" s="6"/>
      <c r="AM5265" s="6"/>
      <c r="AN5265" s="6"/>
      <c r="AO5265" s="6"/>
      <c r="AP5265" s="6"/>
      <c r="AQ5265" s="21"/>
      <c r="AR5265" s="21"/>
      <c r="AS5265" s="21"/>
      <c r="AT5265" s="6"/>
      <c r="AU5265" s="6"/>
      <c r="AV5265" s="6"/>
      <c r="AW5265" s="6"/>
    </row>
    <row r="5266" spans="1:49" x14ac:dyDescent="0.35">
      <c r="A5266" s="20"/>
      <c r="B5266" s="20"/>
      <c r="C5266" s="20"/>
      <c r="D5266" s="20"/>
      <c r="E5266" s="6"/>
      <c r="F5266" s="6"/>
      <c r="G5266" s="6"/>
      <c r="H5266" s="6"/>
      <c r="I5266" s="6"/>
      <c r="J5266" s="6"/>
      <c r="K5266" s="6"/>
      <c r="L5266" s="6"/>
      <c r="M5266" s="6"/>
      <c r="N5266" s="6"/>
      <c r="O5266" s="6"/>
      <c r="P5266" s="6"/>
      <c r="Q5266" s="6"/>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21"/>
      <c r="AR5266" s="21"/>
      <c r="AS5266" s="21"/>
      <c r="AT5266" s="6"/>
      <c r="AU5266" s="6"/>
      <c r="AV5266" s="6"/>
      <c r="AW5266" s="6"/>
    </row>
    <row r="5267" spans="1:49" x14ac:dyDescent="0.35">
      <c r="A5267" s="20"/>
      <c r="B5267" s="20"/>
      <c r="C5267" s="20"/>
      <c r="D5267" s="20"/>
      <c r="E5267" s="6"/>
      <c r="F5267" s="6"/>
      <c r="G5267" s="6"/>
      <c r="H5267" s="6"/>
      <c r="I5267" s="6"/>
      <c r="J5267" s="6"/>
      <c r="K5267" s="6"/>
      <c r="L5267" s="6"/>
      <c r="M5267" s="6"/>
      <c r="N5267" s="6"/>
      <c r="O5267" s="6"/>
      <c r="P5267" s="6"/>
      <c r="Q5267" s="6"/>
      <c r="R5267" s="6"/>
      <c r="S5267" s="6"/>
      <c r="T5267" s="6"/>
      <c r="U5267" s="6"/>
      <c r="V5267" s="6"/>
      <c r="W5267" s="6"/>
      <c r="X5267" s="6"/>
      <c r="Y5267" s="6"/>
      <c r="Z5267" s="6"/>
      <c r="AA5267" s="6"/>
      <c r="AB5267" s="6"/>
      <c r="AC5267" s="6"/>
      <c r="AD5267" s="6"/>
      <c r="AE5267" s="6"/>
      <c r="AF5267" s="6"/>
      <c r="AG5267" s="6"/>
      <c r="AH5267" s="6"/>
      <c r="AI5267" s="6"/>
      <c r="AJ5267" s="6"/>
      <c r="AK5267" s="6"/>
      <c r="AL5267" s="6"/>
      <c r="AM5267" s="6"/>
      <c r="AN5267" s="6"/>
      <c r="AO5267" s="6"/>
      <c r="AP5267" s="6"/>
      <c r="AQ5267" s="21"/>
      <c r="AR5267" s="21"/>
      <c r="AS5267" s="21"/>
      <c r="AT5267" s="6"/>
      <c r="AU5267" s="6"/>
      <c r="AV5267" s="6"/>
      <c r="AW5267" s="6"/>
    </row>
    <row r="5268" spans="1:49" x14ac:dyDescent="0.35">
      <c r="A5268" s="20"/>
      <c r="B5268" s="20"/>
      <c r="C5268" s="20"/>
      <c r="D5268" s="20"/>
      <c r="E5268" s="6"/>
      <c r="F5268" s="6"/>
      <c r="G5268" s="6"/>
      <c r="H5268" s="6"/>
      <c r="I5268" s="6"/>
      <c r="J5268" s="6"/>
      <c r="K5268" s="6"/>
      <c r="L5268" s="6"/>
      <c r="M5268" s="6"/>
      <c r="N5268" s="6"/>
      <c r="O5268" s="6"/>
      <c r="P5268" s="6"/>
      <c r="Q5268" s="6"/>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21"/>
      <c r="AR5268" s="21"/>
      <c r="AS5268" s="21"/>
      <c r="AT5268" s="6"/>
      <c r="AU5268" s="6"/>
      <c r="AV5268" s="6"/>
      <c r="AW5268" s="6"/>
    </row>
    <row r="5269" spans="1:49" x14ac:dyDescent="0.35">
      <c r="A5269" s="20"/>
      <c r="B5269" s="20"/>
      <c r="C5269" s="20"/>
      <c r="D5269" s="20"/>
      <c r="E5269" s="6"/>
      <c r="F5269" s="6"/>
      <c r="G5269" s="6"/>
      <c r="H5269" s="6"/>
      <c r="I5269" s="6"/>
      <c r="J5269" s="6"/>
      <c r="K5269" s="6"/>
      <c r="L5269" s="6"/>
      <c r="M5269" s="6"/>
      <c r="N5269" s="6"/>
      <c r="O5269" s="6"/>
      <c r="P5269" s="6"/>
      <c r="Q5269" s="6"/>
      <c r="R5269" s="6"/>
      <c r="S5269" s="6"/>
      <c r="T5269" s="6"/>
      <c r="U5269" s="6"/>
      <c r="V5269" s="6"/>
      <c r="W5269" s="6"/>
      <c r="X5269" s="6"/>
      <c r="Y5269" s="6"/>
      <c r="Z5269" s="6"/>
      <c r="AA5269" s="6"/>
      <c r="AB5269" s="6"/>
      <c r="AC5269" s="6"/>
      <c r="AD5269" s="6"/>
      <c r="AE5269" s="6"/>
      <c r="AF5269" s="6"/>
      <c r="AG5269" s="6"/>
      <c r="AH5269" s="6"/>
      <c r="AI5269" s="6"/>
      <c r="AJ5269" s="6"/>
      <c r="AK5269" s="6"/>
      <c r="AL5269" s="6"/>
      <c r="AM5269" s="6"/>
      <c r="AN5269" s="6"/>
      <c r="AO5269" s="6"/>
      <c r="AP5269" s="6"/>
      <c r="AQ5269" s="21"/>
      <c r="AR5269" s="21"/>
      <c r="AS5269" s="21"/>
      <c r="AT5269" s="6"/>
      <c r="AU5269" s="6"/>
      <c r="AV5269" s="6"/>
      <c r="AW5269" s="6"/>
    </row>
    <row r="5270" spans="1:49" x14ac:dyDescent="0.35">
      <c r="A5270" s="20"/>
      <c r="B5270" s="20"/>
      <c r="C5270" s="20"/>
      <c r="D5270" s="20"/>
      <c r="E5270" s="6"/>
      <c r="F5270" s="6"/>
      <c r="G5270" s="6"/>
      <c r="H5270" s="6"/>
      <c r="I5270" s="6"/>
      <c r="J5270" s="6"/>
      <c r="K5270" s="6"/>
      <c r="L5270" s="6"/>
      <c r="M5270" s="6"/>
      <c r="N5270" s="6"/>
      <c r="O5270" s="6"/>
      <c r="P5270" s="6"/>
      <c r="Q5270" s="6"/>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21"/>
      <c r="AR5270" s="21"/>
      <c r="AS5270" s="21"/>
      <c r="AT5270" s="6"/>
      <c r="AU5270" s="6"/>
      <c r="AV5270" s="6"/>
      <c r="AW5270" s="6"/>
    </row>
    <row r="5271" spans="1:49" x14ac:dyDescent="0.35">
      <c r="A5271" s="20"/>
      <c r="B5271" s="20"/>
      <c r="C5271" s="20"/>
      <c r="D5271" s="20"/>
      <c r="E5271" s="6"/>
      <c r="F5271" s="6"/>
      <c r="G5271" s="6"/>
      <c r="H5271" s="6"/>
      <c r="I5271" s="6"/>
      <c r="J5271" s="6"/>
      <c r="K5271" s="6"/>
      <c r="L5271" s="6"/>
      <c r="M5271" s="6"/>
      <c r="N5271" s="6"/>
      <c r="O5271" s="6"/>
      <c r="P5271" s="6"/>
      <c r="Q5271" s="6"/>
      <c r="R5271" s="6"/>
      <c r="S5271" s="6"/>
      <c r="T5271" s="6"/>
      <c r="U5271" s="6"/>
      <c r="V5271" s="6"/>
      <c r="W5271" s="6"/>
      <c r="X5271" s="6"/>
      <c r="Y5271" s="6"/>
      <c r="Z5271" s="6"/>
      <c r="AA5271" s="6"/>
      <c r="AB5271" s="6"/>
      <c r="AC5271" s="6"/>
      <c r="AD5271" s="6"/>
      <c r="AE5271" s="6"/>
      <c r="AF5271" s="6"/>
      <c r="AG5271" s="6"/>
      <c r="AH5271" s="6"/>
      <c r="AI5271" s="6"/>
      <c r="AJ5271" s="6"/>
      <c r="AK5271" s="6"/>
      <c r="AL5271" s="6"/>
      <c r="AM5271" s="6"/>
      <c r="AN5271" s="6"/>
      <c r="AO5271" s="6"/>
      <c r="AP5271" s="6"/>
      <c r="AQ5271" s="21"/>
      <c r="AR5271" s="21"/>
      <c r="AS5271" s="21"/>
      <c r="AT5271" s="6"/>
      <c r="AU5271" s="6"/>
      <c r="AV5271" s="6"/>
      <c r="AW5271" s="6"/>
    </row>
    <row r="5272" spans="1:49" x14ac:dyDescent="0.35">
      <c r="A5272" s="20"/>
      <c r="B5272" s="20"/>
      <c r="C5272" s="20"/>
      <c r="D5272" s="20"/>
      <c r="E5272" s="6"/>
      <c r="F5272" s="6"/>
      <c r="G5272" s="6"/>
      <c r="H5272" s="6"/>
      <c r="I5272" s="6"/>
      <c r="J5272" s="6"/>
      <c r="K5272" s="6"/>
      <c r="L5272" s="6"/>
      <c r="M5272" s="6"/>
      <c r="N5272" s="6"/>
      <c r="O5272" s="6"/>
      <c r="P5272" s="6"/>
      <c r="Q5272" s="6"/>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21"/>
      <c r="AR5272" s="21"/>
      <c r="AS5272" s="21"/>
      <c r="AT5272" s="6"/>
      <c r="AU5272" s="6"/>
      <c r="AV5272" s="6"/>
      <c r="AW5272" s="6"/>
    </row>
    <row r="5273" spans="1:49" x14ac:dyDescent="0.35">
      <c r="A5273" s="20"/>
      <c r="B5273" s="20"/>
      <c r="C5273" s="20"/>
      <c r="D5273" s="20"/>
      <c r="E5273" s="6"/>
      <c r="F5273" s="6"/>
      <c r="G5273" s="6"/>
      <c r="H5273" s="6"/>
      <c r="I5273" s="6"/>
      <c r="J5273" s="6"/>
      <c r="K5273" s="6"/>
      <c r="L5273" s="6"/>
      <c r="M5273" s="6"/>
      <c r="N5273" s="6"/>
      <c r="O5273" s="6"/>
      <c r="P5273" s="6"/>
      <c r="Q5273" s="6"/>
      <c r="R5273" s="6"/>
      <c r="S5273" s="6"/>
      <c r="T5273" s="6"/>
      <c r="U5273" s="6"/>
      <c r="V5273" s="6"/>
      <c r="W5273" s="6"/>
      <c r="X5273" s="6"/>
      <c r="Y5273" s="6"/>
      <c r="Z5273" s="6"/>
      <c r="AA5273" s="6"/>
      <c r="AB5273" s="6"/>
      <c r="AC5273" s="6"/>
      <c r="AD5273" s="6"/>
      <c r="AE5273" s="6"/>
      <c r="AF5273" s="6"/>
      <c r="AG5273" s="6"/>
      <c r="AH5273" s="6"/>
      <c r="AI5273" s="6"/>
      <c r="AJ5273" s="6"/>
      <c r="AK5273" s="6"/>
      <c r="AL5273" s="6"/>
      <c r="AM5273" s="6"/>
      <c r="AN5273" s="6"/>
      <c r="AO5273" s="6"/>
      <c r="AP5273" s="6"/>
      <c r="AQ5273" s="21"/>
      <c r="AR5273" s="21"/>
      <c r="AS5273" s="21"/>
      <c r="AT5273" s="6"/>
      <c r="AU5273" s="6"/>
      <c r="AV5273" s="6"/>
      <c r="AW5273" s="6"/>
    </row>
    <row r="5274" spans="1:49" x14ac:dyDescent="0.35">
      <c r="A5274" s="20"/>
      <c r="B5274" s="20"/>
      <c r="C5274" s="20"/>
      <c r="D5274" s="20"/>
      <c r="E5274" s="6"/>
      <c r="F5274" s="6"/>
      <c r="G5274" s="6"/>
      <c r="H5274" s="6"/>
      <c r="I5274" s="6"/>
      <c r="J5274" s="6"/>
      <c r="K5274" s="6"/>
      <c r="L5274" s="6"/>
      <c r="M5274" s="6"/>
      <c r="N5274" s="6"/>
      <c r="O5274" s="6"/>
      <c r="P5274" s="6"/>
      <c r="Q5274" s="6"/>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21"/>
      <c r="AR5274" s="21"/>
      <c r="AS5274" s="21"/>
      <c r="AT5274" s="6"/>
      <c r="AU5274" s="6"/>
      <c r="AV5274" s="6"/>
      <c r="AW5274" s="6"/>
    </row>
    <row r="5275" spans="1:49" x14ac:dyDescent="0.35">
      <c r="A5275" s="20"/>
      <c r="B5275" s="20"/>
      <c r="C5275" s="20"/>
      <c r="D5275" s="20"/>
      <c r="E5275" s="6"/>
      <c r="F5275" s="6"/>
      <c r="G5275" s="6"/>
      <c r="H5275" s="6"/>
      <c r="I5275" s="6"/>
      <c r="J5275" s="6"/>
      <c r="K5275" s="6"/>
      <c r="L5275" s="6"/>
      <c r="M5275" s="6"/>
      <c r="N5275" s="6"/>
      <c r="O5275" s="6"/>
      <c r="P5275" s="6"/>
      <c r="Q5275" s="6"/>
      <c r="R5275" s="6"/>
      <c r="S5275" s="6"/>
      <c r="T5275" s="6"/>
      <c r="U5275" s="6"/>
      <c r="V5275" s="6"/>
      <c r="W5275" s="6"/>
      <c r="X5275" s="6"/>
      <c r="Y5275" s="6"/>
      <c r="Z5275" s="6"/>
      <c r="AA5275" s="6"/>
      <c r="AB5275" s="6"/>
      <c r="AC5275" s="6"/>
      <c r="AD5275" s="6"/>
      <c r="AE5275" s="6"/>
      <c r="AF5275" s="6"/>
      <c r="AG5275" s="6"/>
      <c r="AH5275" s="6"/>
      <c r="AI5275" s="6"/>
      <c r="AJ5275" s="6"/>
      <c r="AK5275" s="6"/>
      <c r="AL5275" s="6"/>
      <c r="AM5275" s="6"/>
      <c r="AN5275" s="6"/>
      <c r="AO5275" s="6"/>
      <c r="AP5275" s="6"/>
      <c r="AQ5275" s="21"/>
      <c r="AR5275" s="21"/>
      <c r="AS5275" s="21"/>
      <c r="AT5275" s="6"/>
      <c r="AU5275" s="6"/>
      <c r="AV5275" s="6"/>
      <c r="AW5275" s="6"/>
    </row>
    <row r="5276" spans="1:49" x14ac:dyDescent="0.35">
      <c r="A5276" s="20"/>
      <c r="B5276" s="20"/>
      <c r="C5276" s="20"/>
      <c r="D5276" s="20"/>
      <c r="E5276" s="6"/>
      <c r="F5276" s="6"/>
      <c r="G5276" s="6"/>
      <c r="H5276" s="6"/>
      <c r="I5276" s="6"/>
      <c r="J5276" s="6"/>
      <c r="K5276" s="6"/>
      <c r="L5276" s="6"/>
      <c r="M5276" s="6"/>
      <c r="N5276" s="6"/>
      <c r="O5276" s="6"/>
      <c r="P5276" s="6"/>
      <c r="Q5276" s="6"/>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21"/>
      <c r="AR5276" s="21"/>
      <c r="AS5276" s="21"/>
      <c r="AT5276" s="6"/>
      <c r="AU5276" s="6"/>
      <c r="AV5276" s="6"/>
      <c r="AW5276" s="6"/>
    </row>
    <row r="5277" spans="1:49" x14ac:dyDescent="0.35">
      <c r="A5277" s="20"/>
      <c r="B5277" s="20"/>
      <c r="C5277" s="20"/>
      <c r="D5277" s="20"/>
      <c r="E5277" s="6"/>
      <c r="F5277" s="6"/>
      <c r="G5277" s="6"/>
      <c r="H5277" s="6"/>
      <c r="I5277" s="6"/>
      <c r="J5277" s="6"/>
      <c r="K5277" s="6"/>
      <c r="L5277" s="6"/>
      <c r="M5277" s="6"/>
      <c r="N5277" s="6"/>
      <c r="O5277" s="6"/>
      <c r="P5277" s="6"/>
      <c r="Q5277" s="6"/>
      <c r="R5277" s="6"/>
      <c r="S5277" s="6"/>
      <c r="T5277" s="6"/>
      <c r="U5277" s="6"/>
      <c r="V5277" s="6"/>
      <c r="W5277" s="6"/>
      <c r="X5277" s="6"/>
      <c r="Y5277" s="6"/>
      <c r="Z5277" s="6"/>
      <c r="AA5277" s="6"/>
      <c r="AB5277" s="6"/>
      <c r="AC5277" s="6"/>
      <c r="AD5277" s="6"/>
      <c r="AE5277" s="6"/>
      <c r="AF5277" s="6"/>
      <c r="AG5277" s="6"/>
      <c r="AH5277" s="6"/>
      <c r="AI5277" s="6"/>
      <c r="AJ5277" s="6"/>
      <c r="AK5277" s="6"/>
      <c r="AL5277" s="6"/>
      <c r="AM5277" s="6"/>
      <c r="AN5277" s="6"/>
      <c r="AO5277" s="6"/>
      <c r="AP5277" s="6"/>
      <c r="AQ5277" s="21"/>
      <c r="AR5277" s="21"/>
      <c r="AS5277" s="21"/>
      <c r="AT5277" s="6"/>
      <c r="AU5277" s="6"/>
      <c r="AV5277" s="6"/>
      <c r="AW5277" s="6"/>
    </row>
    <row r="5278" spans="1:49" x14ac:dyDescent="0.35">
      <c r="A5278" s="20"/>
      <c r="B5278" s="20"/>
      <c r="C5278" s="20"/>
      <c r="D5278" s="20"/>
      <c r="E5278" s="6"/>
      <c r="F5278" s="6"/>
      <c r="G5278" s="6"/>
      <c r="H5278" s="6"/>
      <c r="I5278" s="6"/>
      <c r="J5278" s="6"/>
      <c r="K5278" s="6"/>
      <c r="L5278" s="6"/>
      <c r="M5278" s="6"/>
      <c r="N5278" s="6"/>
      <c r="O5278" s="6"/>
      <c r="P5278" s="6"/>
      <c r="Q5278" s="6"/>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21"/>
      <c r="AR5278" s="21"/>
      <c r="AS5278" s="21"/>
      <c r="AT5278" s="6"/>
      <c r="AU5278" s="6"/>
      <c r="AV5278" s="6"/>
      <c r="AW5278" s="6"/>
    </row>
    <row r="5279" spans="1:49" x14ac:dyDescent="0.35">
      <c r="A5279" s="20"/>
      <c r="B5279" s="20"/>
      <c r="C5279" s="20"/>
      <c r="D5279" s="20"/>
      <c r="E5279" s="6"/>
      <c r="F5279" s="6"/>
      <c r="G5279" s="6"/>
      <c r="H5279" s="6"/>
      <c r="I5279" s="6"/>
      <c r="J5279" s="6"/>
      <c r="K5279" s="6"/>
      <c r="L5279" s="6"/>
      <c r="M5279" s="6"/>
      <c r="N5279" s="6"/>
      <c r="O5279" s="6"/>
      <c r="P5279" s="6"/>
      <c r="Q5279" s="6"/>
      <c r="R5279" s="6"/>
      <c r="S5279" s="6"/>
      <c r="T5279" s="6"/>
      <c r="U5279" s="6"/>
      <c r="V5279" s="6"/>
      <c r="W5279" s="6"/>
      <c r="X5279" s="6"/>
      <c r="Y5279" s="6"/>
      <c r="Z5279" s="6"/>
      <c r="AA5279" s="6"/>
      <c r="AB5279" s="6"/>
      <c r="AC5279" s="6"/>
      <c r="AD5279" s="6"/>
      <c r="AE5279" s="6"/>
      <c r="AF5279" s="6"/>
      <c r="AG5279" s="6"/>
      <c r="AH5279" s="6"/>
      <c r="AI5279" s="6"/>
      <c r="AJ5279" s="6"/>
      <c r="AK5279" s="6"/>
      <c r="AL5279" s="6"/>
      <c r="AM5279" s="6"/>
      <c r="AN5279" s="6"/>
      <c r="AO5279" s="6"/>
      <c r="AP5279" s="6"/>
      <c r="AQ5279" s="21"/>
      <c r="AR5279" s="21"/>
      <c r="AS5279" s="21"/>
      <c r="AT5279" s="6"/>
      <c r="AU5279" s="6"/>
      <c r="AV5279" s="6"/>
      <c r="AW5279" s="6"/>
    </row>
    <row r="5280" spans="1:49" x14ac:dyDescent="0.35">
      <c r="A5280" s="20"/>
      <c r="B5280" s="20"/>
      <c r="C5280" s="20"/>
      <c r="D5280" s="20"/>
      <c r="E5280" s="6"/>
      <c r="F5280" s="6"/>
      <c r="G5280" s="6"/>
      <c r="H5280" s="6"/>
      <c r="I5280" s="6"/>
      <c r="J5280" s="6"/>
      <c r="K5280" s="6"/>
      <c r="L5280" s="6"/>
      <c r="M5280" s="6"/>
      <c r="N5280" s="6"/>
      <c r="O5280" s="6"/>
      <c r="P5280" s="6"/>
      <c r="Q5280" s="6"/>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21"/>
      <c r="AR5280" s="21"/>
      <c r="AS5280" s="21"/>
      <c r="AT5280" s="6"/>
      <c r="AU5280" s="6"/>
      <c r="AV5280" s="6"/>
      <c r="AW5280" s="6"/>
    </row>
    <row r="5281" spans="1:49" x14ac:dyDescent="0.35">
      <c r="A5281" s="20"/>
      <c r="B5281" s="20"/>
      <c r="C5281" s="20"/>
      <c r="D5281" s="20"/>
      <c r="E5281" s="6"/>
      <c r="F5281" s="6"/>
      <c r="G5281" s="6"/>
      <c r="H5281" s="6"/>
      <c r="I5281" s="6"/>
      <c r="J5281" s="6"/>
      <c r="K5281" s="6"/>
      <c r="L5281" s="6"/>
      <c r="M5281" s="6"/>
      <c r="N5281" s="6"/>
      <c r="O5281" s="6"/>
      <c r="P5281" s="6"/>
      <c r="Q5281" s="6"/>
      <c r="R5281" s="6"/>
      <c r="S5281" s="6"/>
      <c r="T5281" s="6"/>
      <c r="U5281" s="6"/>
      <c r="V5281" s="6"/>
      <c r="W5281" s="6"/>
      <c r="X5281" s="6"/>
      <c r="Y5281" s="6"/>
      <c r="Z5281" s="6"/>
      <c r="AA5281" s="6"/>
      <c r="AB5281" s="6"/>
      <c r="AC5281" s="6"/>
      <c r="AD5281" s="6"/>
      <c r="AE5281" s="6"/>
      <c r="AF5281" s="6"/>
      <c r="AG5281" s="6"/>
      <c r="AH5281" s="6"/>
      <c r="AI5281" s="6"/>
      <c r="AJ5281" s="6"/>
      <c r="AK5281" s="6"/>
      <c r="AL5281" s="6"/>
      <c r="AM5281" s="6"/>
      <c r="AN5281" s="6"/>
      <c r="AO5281" s="6"/>
      <c r="AP5281" s="6"/>
      <c r="AQ5281" s="21"/>
      <c r="AR5281" s="21"/>
      <c r="AS5281" s="21"/>
      <c r="AT5281" s="6"/>
      <c r="AU5281" s="6"/>
      <c r="AV5281" s="6"/>
      <c r="AW5281" s="6"/>
    </row>
    <row r="5282" spans="1:49" x14ac:dyDescent="0.35">
      <c r="A5282" s="20"/>
      <c r="B5282" s="20"/>
      <c r="C5282" s="20"/>
      <c r="D5282" s="20"/>
      <c r="E5282" s="6"/>
      <c r="F5282" s="6"/>
      <c r="G5282" s="6"/>
      <c r="H5282" s="6"/>
      <c r="I5282" s="6"/>
      <c r="J5282" s="6"/>
      <c r="K5282" s="6"/>
      <c r="L5282" s="6"/>
      <c r="M5282" s="6"/>
      <c r="N5282" s="6"/>
      <c r="O5282" s="6"/>
      <c r="P5282" s="6"/>
      <c r="Q5282" s="6"/>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21"/>
      <c r="AR5282" s="21"/>
      <c r="AS5282" s="21"/>
      <c r="AT5282" s="6"/>
      <c r="AU5282" s="6"/>
      <c r="AV5282" s="6"/>
      <c r="AW5282" s="6"/>
    </row>
    <row r="5283" spans="1:49" x14ac:dyDescent="0.35">
      <c r="A5283" s="20"/>
      <c r="B5283" s="20"/>
      <c r="C5283" s="20"/>
      <c r="D5283" s="20"/>
      <c r="E5283" s="6"/>
      <c r="F5283" s="6"/>
      <c r="G5283" s="6"/>
      <c r="H5283" s="6"/>
      <c r="I5283" s="6"/>
      <c r="J5283" s="6"/>
      <c r="K5283" s="6"/>
      <c r="L5283" s="6"/>
      <c r="M5283" s="6"/>
      <c r="N5283" s="6"/>
      <c r="O5283" s="6"/>
      <c r="P5283" s="6"/>
      <c r="Q5283" s="6"/>
      <c r="R5283" s="6"/>
      <c r="S5283" s="6"/>
      <c r="T5283" s="6"/>
      <c r="U5283" s="6"/>
      <c r="V5283" s="6"/>
      <c r="W5283" s="6"/>
      <c r="X5283" s="6"/>
      <c r="Y5283" s="6"/>
      <c r="Z5283" s="6"/>
      <c r="AA5283" s="6"/>
      <c r="AB5283" s="6"/>
      <c r="AC5283" s="6"/>
      <c r="AD5283" s="6"/>
      <c r="AE5283" s="6"/>
      <c r="AF5283" s="6"/>
      <c r="AG5283" s="6"/>
      <c r="AH5283" s="6"/>
      <c r="AI5283" s="6"/>
      <c r="AJ5283" s="6"/>
      <c r="AK5283" s="6"/>
      <c r="AL5283" s="6"/>
      <c r="AM5283" s="6"/>
      <c r="AN5283" s="6"/>
      <c r="AO5283" s="6"/>
      <c r="AP5283" s="6"/>
      <c r="AQ5283" s="21"/>
      <c r="AR5283" s="21"/>
      <c r="AS5283" s="21"/>
      <c r="AT5283" s="6"/>
      <c r="AU5283" s="6"/>
      <c r="AV5283" s="6"/>
      <c r="AW5283" s="6"/>
    </row>
    <row r="5284" spans="1:49" x14ac:dyDescent="0.35">
      <c r="A5284" s="20"/>
      <c r="B5284" s="20"/>
      <c r="C5284" s="20"/>
      <c r="D5284" s="20"/>
      <c r="E5284" s="6"/>
      <c r="F5284" s="6"/>
      <c r="G5284" s="6"/>
      <c r="H5284" s="6"/>
      <c r="I5284" s="6"/>
      <c r="J5284" s="6"/>
      <c r="K5284" s="6"/>
      <c r="L5284" s="6"/>
      <c r="M5284" s="6"/>
      <c r="N5284" s="6"/>
      <c r="O5284" s="6"/>
      <c r="P5284" s="6"/>
      <c r="Q5284" s="6"/>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21"/>
      <c r="AR5284" s="21"/>
      <c r="AS5284" s="21"/>
      <c r="AT5284" s="6"/>
      <c r="AU5284" s="6"/>
      <c r="AV5284" s="6"/>
      <c r="AW5284" s="6"/>
    </row>
    <row r="5285" spans="1:49" x14ac:dyDescent="0.35">
      <c r="A5285" s="20"/>
      <c r="B5285" s="20"/>
      <c r="C5285" s="20"/>
      <c r="D5285" s="20"/>
      <c r="E5285" s="6"/>
      <c r="F5285" s="6"/>
      <c r="G5285" s="6"/>
      <c r="H5285" s="6"/>
      <c r="I5285" s="6"/>
      <c r="J5285" s="6"/>
      <c r="K5285" s="6"/>
      <c r="L5285" s="6"/>
      <c r="M5285" s="6"/>
      <c r="N5285" s="6"/>
      <c r="O5285" s="6"/>
      <c r="P5285" s="6"/>
      <c r="Q5285" s="6"/>
      <c r="R5285" s="6"/>
      <c r="S5285" s="6"/>
      <c r="T5285" s="6"/>
      <c r="U5285" s="6"/>
      <c r="V5285" s="6"/>
      <c r="W5285" s="6"/>
      <c r="X5285" s="6"/>
      <c r="Y5285" s="6"/>
      <c r="Z5285" s="6"/>
      <c r="AA5285" s="6"/>
      <c r="AB5285" s="6"/>
      <c r="AC5285" s="6"/>
      <c r="AD5285" s="6"/>
      <c r="AE5285" s="6"/>
      <c r="AF5285" s="6"/>
      <c r="AG5285" s="6"/>
      <c r="AH5285" s="6"/>
      <c r="AI5285" s="6"/>
      <c r="AJ5285" s="6"/>
      <c r="AK5285" s="6"/>
      <c r="AL5285" s="6"/>
      <c r="AM5285" s="6"/>
      <c r="AN5285" s="6"/>
      <c r="AO5285" s="6"/>
      <c r="AP5285" s="6"/>
      <c r="AQ5285" s="21"/>
      <c r="AR5285" s="21"/>
      <c r="AS5285" s="21"/>
      <c r="AT5285" s="6"/>
      <c r="AU5285" s="6"/>
      <c r="AV5285" s="6"/>
      <c r="AW5285" s="6"/>
    </row>
    <row r="5286" spans="1:49" x14ac:dyDescent="0.35">
      <c r="A5286" s="20"/>
      <c r="B5286" s="20"/>
      <c r="C5286" s="20"/>
      <c r="D5286" s="20"/>
      <c r="E5286" s="6"/>
      <c r="F5286" s="6"/>
      <c r="G5286" s="6"/>
      <c r="H5286" s="6"/>
      <c r="I5286" s="6"/>
      <c r="J5286" s="6"/>
      <c r="K5286" s="6"/>
      <c r="L5286" s="6"/>
      <c r="M5286" s="6"/>
      <c r="N5286" s="6"/>
      <c r="O5286" s="6"/>
      <c r="P5286" s="6"/>
      <c r="Q5286" s="6"/>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21"/>
      <c r="AR5286" s="21"/>
      <c r="AS5286" s="21"/>
      <c r="AT5286" s="6"/>
      <c r="AU5286" s="6"/>
      <c r="AV5286" s="6"/>
      <c r="AW5286" s="6"/>
    </row>
    <row r="5287" spans="1:49" x14ac:dyDescent="0.35">
      <c r="A5287" s="20"/>
      <c r="B5287" s="20"/>
      <c r="C5287" s="20"/>
      <c r="D5287" s="20"/>
      <c r="E5287" s="6"/>
      <c r="F5287" s="6"/>
      <c r="G5287" s="6"/>
      <c r="H5287" s="6"/>
      <c r="I5287" s="6"/>
      <c r="J5287" s="6"/>
      <c r="K5287" s="6"/>
      <c r="L5287" s="6"/>
      <c r="M5287" s="6"/>
      <c r="N5287" s="6"/>
      <c r="O5287" s="6"/>
      <c r="P5287" s="6"/>
      <c r="Q5287" s="6"/>
      <c r="R5287" s="6"/>
      <c r="S5287" s="6"/>
      <c r="T5287" s="6"/>
      <c r="U5287" s="6"/>
      <c r="V5287" s="6"/>
      <c r="W5287" s="6"/>
      <c r="X5287" s="6"/>
      <c r="Y5287" s="6"/>
      <c r="Z5287" s="6"/>
      <c r="AA5287" s="6"/>
      <c r="AB5287" s="6"/>
      <c r="AC5287" s="6"/>
      <c r="AD5287" s="6"/>
      <c r="AE5287" s="6"/>
      <c r="AF5287" s="6"/>
      <c r="AG5287" s="6"/>
      <c r="AH5287" s="6"/>
      <c r="AI5287" s="6"/>
      <c r="AJ5287" s="6"/>
      <c r="AK5287" s="6"/>
      <c r="AL5287" s="6"/>
      <c r="AM5287" s="6"/>
      <c r="AN5287" s="6"/>
      <c r="AO5287" s="6"/>
      <c r="AP5287" s="6"/>
      <c r="AQ5287" s="21"/>
      <c r="AR5287" s="21"/>
      <c r="AS5287" s="21"/>
      <c r="AT5287" s="6"/>
      <c r="AU5287" s="6"/>
      <c r="AV5287" s="6"/>
      <c r="AW5287" s="6"/>
    </row>
    <row r="5288" spans="1:49" x14ac:dyDescent="0.35">
      <c r="A5288" s="20"/>
      <c r="B5288" s="20"/>
      <c r="C5288" s="20"/>
      <c r="D5288" s="20"/>
      <c r="E5288" s="6"/>
      <c r="F5288" s="6"/>
      <c r="G5288" s="6"/>
      <c r="H5288" s="6"/>
      <c r="I5288" s="6"/>
      <c r="J5288" s="6"/>
      <c r="K5288" s="6"/>
      <c r="L5288" s="6"/>
      <c r="M5288" s="6"/>
      <c r="N5288" s="6"/>
      <c r="O5288" s="6"/>
      <c r="P5288" s="6"/>
      <c r="Q5288" s="6"/>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21"/>
      <c r="AR5288" s="21"/>
      <c r="AS5288" s="21"/>
      <c r="AT5288" s="6"/>
      <c r="AU5288" s="6"/>
      <c r="AV5288" s="6"/>
      <c r="AW5288" s="6"/>
    </row>
    <row r="5289" spans="1:49" x14ac:dyDescent="0.35">
      <c r="A5289" s="20"/>
      <c r="B5289" s="20"/>
      <c r="C5289" s="20"/>
      <c r="D5289" s="20"/>
      <c r="E5289" s="6"/>
      <c r="F5289" s="6"/>
      <c r="G5289" s="6"/>
      <c r="H5289" s="6"/>
      <c r="I5289" s="6"/>
      <c r="J5289" s="6"/>
      <c r="K5289" s="6"/>
      <c r="L5289" s="6"/>
      <c r="M5289" s="6"/>
      <c r="N5289" s="6"/>
      <c r="O5289" s="6"/>
      <c r="P5289" s="6"/>
      <c r="Q5289" s="6"/>
      <c r="R5289" s="6"/>
      <c r="S5289" s="6"/>
      <c r="T5289" s="6"/>
      <c r="U5289" s="6"/>
      <c r="V5289" s="6"/>
      <c r="W5289" s="6"/>
      <c r="X5289" s="6"/>
      <c r="Y5289" s="6"/>
      <c r="Z5289" s="6"/>
      <c r="AA5289" s="6"/>
      <c r="AB5289" s="6"/>
      <c r="AC5289" s="6"/>
      <c r="AD5289" s="6"/>
      <c r="AE5289" s="6"/>
      <c r="AF5289" s="6"/>
      <c r="AG5289" s="6"/>
      <c r="AH5289" s="6"/>
      <c r="AI5289" s="6"/>
      <c r="AJ5289" s="6"/>
      <c r="AK5289" s="6"/>
      <c r="AL5289" s="6"/>
      <c r="AM5289" s="6"/>
      <c r="AN5289" s="6"/>
      <c r="AO5289" s="6"/>
      <c r="AP5289" s="6"/>
      <c r="AQ5289" s="21"/>
      <c r="AR5289" s="21"/>
      <c r="AS5289" s="21"/>
      <c r="AT5289" s="6"/>
      <c r="AU5289" s="6"/>
      <c r="AV5289" s="6"/>
      <c r="AW5289" s="6"/>
    </row>
    <row r="5290" spans="1:49" x14ac:dyDescent="0.35">
      <c r="A5290" s="20"/>
      <c r="B5290" s="20"/>
      <c r="C5290" s="20"/>
      <c r="D5290" s="20"/>
      <c r="E5290" s="6"/>
      <c r="F5290" s="6"/>
      <c r="G5290" s="6"/>
      <c r="H5290" s="6"/>
      <c r="I5290" s="6"/>
      <c r="J5290" s="6"/>
      <c r="K5290" s="6"/>
      <c r="L5290" s="6"/>
      <c r="M5290" s="6"/>
      <c r="N5290" s="6"/>
      <c r="O5290" s="6"/>
      <c r="P5290" s="6"/>
      <c r="Q5290" s="6"/>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21"/>
      <c r="AR5290" s="21"/>
      <c r="AS5290" s="21"/>
      <c r="AT5290" s="6"/>
      <c r="AU5290" s="6"/>
      <c r="AV5290" s="6"/>
      <c r="AW5290" s="6"/>
    </row>
    <row r="5291" spans="1:49" x14ac:dyDescent="0.35">
      <c r="A5291" s="20"/>
      <c r="B5291" s="20"/>
      <c r="C5291" s="20"/>
      <c r="D5291" s="20"/>
      <c r="E5291" s="6"/>
      <c r="F5291" s="6"/>
      <c r="G5291" s="6"/>
      <c r="H5291" s="6"/>
      <c r="I5291" s="6"/>
      <c r="J5291" s="6"/>
      <c r="K5291" s="6"/>
      <c r="L5291" s="6"/>
      <c r="M5291" s="6"/>
      <c r="N5291" s="6"/>
      <c r="O5291" s="6"/>
      <c r="P5291" s="6"/>
      <c r="Q5291" s="6"/>
      <c r="R5291" s="6"/>
      <c r="S5291" s="6"/>
      <c r="T5291" s="6"/>
      <c r="U5291" s="6"/>
      <c r="V5291" s="6"/>
      <c r="W5291" s="6"/>
      <c r="X5291" s="6"/>
      <c r="Y5291" s="6"/>
      <c r="Z5291" s="6"/>
      <c r="AA5291" s="6"/>
      <c r="AB5291" s="6"/>
      <c r="AC5291" s="6"/>
      <c r="AD5291" s="6"/>
      <c r="AE5291" s="6"/>
      <c r="AF5291" s="6"/>
      <c r="AG5291" s="6"/>
      <c r="AH5291" s="6"/>
      <c r="AI5291" s="6"/>
      <c r="AJ5291" s="6"/>
      <c r="AK5291" s="6"/>
      <c r="AL5291" s="6"/>
      <c r="AM5291" s="6"/>
      <c r="AN5291" s="6"/>
      <c r="AO5291" s="6"/>
      <c r="AP5291" s="6"/>
      <c r="AQ5291" s="21"/>
      <c r="AR5291" s="21"/>
      <c r="AS5291" s="21"/>
      <c r="AT5291" s="6"/>
      <c r="AU5291" s="6"/>
      <c r="AV5291" s="6"/>
      <c r="AW5291" s="6"/>
    </row>
    <row r="5292" spans="1:49" x14ac:dyDescent="0.35">
      <c r="A5292" s="20"/>
      <c r="B5292" s="20"/>
      <c r="C5292" s="20"/>
      <c r="D5292" s="20"/>
      <c r="E5292" s="6"/>
      <c r="F5292" s="6"/>
      <c r="G5292" s="6"/>
      <c r="H5292" s="6"/>
      <c r="I5292" s="6"/>
      <c r="J5292" s="6"/>
      <c r="K5292" s="6"/>
      <c r="L5292" s="6"/>
      <c r="M5292" s="6"/>
      <c r="N5292" s="6"/>
      <c r="O5292" s="6"/>
      <c r="P5292" s="6"/>
      <c r="Q5292" s="6"/>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21"/>
      <c r="AR5292" s="21"/>
      <c r="AS5292" s="21"/>
      <c r="AT5292" s="6"/>
      <c r="AU5292" s="6"/>
      <c r="AV5292" s="6"/>
      <c r="AW5292" s="6"/>
    </row>
    <row r="5293" spans="1:49" x14ac:dyDescent="0.35">
      <c r="A5293" s="20"/>
      <c r="B5293" s="20"/>
      <c r="C5293" s="20"/>
      <c r="D5293" s="20"/>
      <c r="E5293" s="6"/>
      <c r="F5293" s="6"/>
      <c r="G5293" s="6"/>
      <c r="H5293" s="6"/>
      <c r="I5293" s="6"/>
      <c r="J5293" s="6"/>
      <c r="K5293" s="6"/>
      <c r="L5293" s="6"/>
      <c r="M5293" s="6"/>
      <c r="N5293" s="6"/>
      <c r="O5293" s="6"/>
      <c r="P5293" s="6"/>
      <c r="Q5293" s="6"/>
      <c r="R5293" s="6"/>
      <c r="S5293" s="6"/>
      <c r="T5293" s="6"/>
      <c r="U5293" s="6"/>
      <c r="V5293" s="6"/>
      <c r="W5293" s="6"/>
      <c r="X5293" s="6"/>
      <c r="Y5293" s="6"/>
      <c r="Z5293" s="6"/>
      <c r="AA5293" s="6"/>
      <c r="AB5293" s="6"/>
      <c r="AC5293" s="6"/>
      <c r="AD5293" s="6"/>
      <c r="AE5293" s="6"/>
      <c r="AF5293" s="6"/>
      <c r="AG5293" s="6"/>
      <c r="AH5293" s="6"/>
      <c r="AI5293" s="6"/>
      <c r="AJ5293" s="6"/>
      <c r="AK5293" s="6"/>
      <c r="AL5293" s="6"/>
      <c r="AM5293" s="6"/>
      <c r="AN5293" s="6"/>
      <c r="AO5293" s="6"/>
      <c r="AP5293" s="6"/>
      <c r="AQ5293" s="21"/>
      <c r="AR5293" s="21"/>
      <c r="AS5293" s="21"/>
      <c r="AT5293" s="6"/>
      <c r="AU5293" s="6"/>
      <c r="AV5293" s="6"/>
      <c r="AW5293" s="6"/>
    </row>
    <row r="5294" spans="1:49" x14ac:dyDescent="0.35">
      <c r="A5294" s="20"/>
      <c r="B5294" s="20"/>
      <c r="C5294" s="20"/>
      <c r="D5294" s="20"/>
      <c r="E5294" s="6"/>
      <c r="F5294" s="6"/>
      <c r="G5294" s="6"/>
      <c r="H5294" s="6"/>
      <c r="I5294" s="6"/>
      <c r="J5294" s="6"/>
      <c r="K5294" s="6"/>
      <c r="L5294" s="6"/>
      <c r="M5294" s="6"/>
      <c r="N5294" s="6"/>
      <c r="O5294" s="6"/>
      <c r="P5294" s="6"/>
      <c r="Q5294" s="6"/>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21"/>
      <c r="AR5294" s="21"/>
      <c r="AS5294" s="21"/>
      <c r="AT5294" s="6"/>
      <c r="AU5294" s="6"/>
      <c r="AV5294" s="6"/>
      <c r="AW5294" s="6"/>
    </row>
    <row r="5295" spans="1:49" x14ac:dyDescent="0.35">
      <c r="A5295" s="20"/>
      <c r="B5295" s="20"/>
      <c r="C5295" s="20"/>
      <c r="D5295" s="20"/>
      <c r="E5295" s="6"/>
      <c r="F5295" s="6"/>
      <c r="G5295" s="6"/>
      <c r="H5295" s="6"/>
      <c r="I5295" s="6"/>
      <c r="J5295" s="6"/>
      <c r="K5295" s="6"/>
      <c r="L5295" s="6"/>
      <c r="M5295" s="6"/>
      <c r="N5295" s="6"/>
      <c r="O5295" s="6"/>
      <c r="P5295" s="6"/>
      <c r="Q5295" s="6"/>
      <c r="R5295" s="6"/>
      <c r="S5295" s="6"/>
      <c r="T5295" s="6"/>
      <c r="U5295" s="6"/>
      <c r="V5295" s="6"/>
      <c r="W5295" s="6"/>
      <c r="X5295" s="6"/>
      <c r="Y5295" s="6"/>
      <c r="Z5295" s="6"/>
      <c r="AA5295" s="6"/>
      <c r="AB5295" s="6"/>
      <c r="AC5295" s="6"/>
      <c r="AD5295" s="6"/>
      <c r="AE5295" s="6"/>
      <c r="AF5295" s="6"/>
      <c r="AG5295" s="6"/>
      <c r="AH5295" s="6"/>
      <c r="AI5295" s="6"/>
      <c r="AJ5295" s="6"/>
      <c r="AK5295" s="6"/>
      <c r="AL5295" s="6"/>
      <c r="AM5295" s="6"/>
      <c r="AN5295" s="6"/>
      <c r="AO5295" s="6"/>
      <c r="AP5295" s="6"/>
      <c r="AQ5295" s="21"/>
      <c r="AR5295" s="21"/>
      <c r="AS5295" s="21"/>
      <c r="AT5295" s="6"/>
      <c r="AU5295" s="6"/>
      <c r="AV5295" s="6"/>
      <c r="AW5295" s="6"/>
    </row>
    <row r="5296" spans="1:49" x14ac:dyDescent="0.35">
      <c r="A5296" s="20"/>
      <c r="B5296" s="20"/>
      <c r="C5296" s="20"/>
      <c r="D5296" s="20"/>
      <c r="E5296" s="6"/>
      <c r="F5296" s="6"/>
      <c r="G5296" s="6"/>
      <c r="H5296" s="6"/>
      <c r="I5296" s="6"/>
      <c r="J5296" s="6"/>
      <c r="K5296" s="6"/>
      <c r="L5296" s="6"/>
      <c r="M5296" s="6"/>
      <c r="N5296" s="6"/>
      <c r="O5296" s="6"/>
      <c r="P5296" s="6"/>
      <c r="Q5296" s="6"/>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21"/>
      <c r="AR5296" s="21"/>
      <c r="AS5296" s="21"/>
      <c r="AT5296" s="6"/>
      <c r="AU5296" s="6"/>
      <c r="AV5296" s="6"/>
      <c r="AW5296" s="6"/>
    </row>
    <row r="5297" spans="1:49" x14ac:dyDescent="0.35">
      <c r="A5297" s="20"/>
      <c r="B5297" s="20"/>
      <c r="C5297" s="20"/>
      <c r="D5297" s="20"/>
      <c r="E5297" s="6"/>
      <c r="F5297" s="6"/>
      <c r="G5297" s="6"/>
      <c r="H5297" s="6"/>
      <c r="I5297" s="6"/>
      <c r="J5297" s="6"/>
      <c r="K5297" s="6"/>
      <c r="L5297" s="6"/>
      <c r="M5297" s="6"/>
      <c r="N5297" s="6"/>
      <c r="O5297" s="6"/>
      <c r="P5297" s="6"/>
      <c r="Q5297" s="6"/>
      <c r="R5297" s="6"/>
      <c r="S5297" s="6"/>
      <c r="T5297" s="6"/>
      <c r="U5297" s="6"/>
      <c r="V5297" s="6"/>
      <c r="W5297" s="6"/>
      <c r="X5297" s="6"/>
      <c r="Y5297" s="6"/>
      <c r="Z5297" s="6"/>
      <c r="AA5297" s="6"/>
      <c r="AB5297" s="6"/>
      <c r="AC5297" s="6"/>
      <c r="AD5297" s="6"/>
      <c r="AE5297" s="6"/>
      <c r="AF5297" s="6"/>
      <c r="AG5297" s="6"/>
      <c r="AH5297" s="6"/>
      <c r="AI5297" s="6"/>
      <c r="AJ5297" s="6"/>
      <c r="AK5297" s="6"/>
      <c r="AL5297" s="6"/>
      <c r="AM5297" s="6"/>
      <c r="AN5297" s="6"/>
      <c r="AO5297" s="6"/>
      <c r="AP5297" s="6"/>
      <c r="AQ5297" s="21"/>
      <c r="AR5297" s="21"/>
      <c r="AS5297" s="21"/>
      <c r="AT5297" s="6"/>
      <c r="AU5297" s="6"/>
      <c r="AV5297" s="6"/>
      <c r="AW5297" s="6"/>
    </row>
    <row r="5298" spans="1:49" x14ac:dyDescent="0.35">
      <c r="A5298" s="20"/>
      <c r="B5298" s="20"/>
      <c r="C5298" s="20"/>
      <c r="D5298" s="20"/>
      <c r="E5298" s="6"/>
      <c r="F5298" s="6"/>
      <c r="G5298" s="6"/>
      <c r="H5298" s="6"/>
      <c r="I5298" s="6"/>
      <c r="J5298" s="6"/>
      <c r="K5298" s="6"/>
      <c r="L5298" s="6"/>
      <c r="M5298" s="6"/>
      <c r="N5298" s="6"/>
      <c r="O5298" s="6"/>
      <c r="P5298" s="6"/>
      <c r="Q5298" s="6"/>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21"/>
      <c r="AR5298" s="21"/>
      <c r="AS5298" s="21"/>
      <c r="AT5298" s="6"/>
      <c r="AU5298" s="6"/>
      <c r="AV5298" s="6"/>
      <c r="AW5298" s="6"/>
    </row>
    <row r="5299" spans="1:49" x14ac:dyDescent="0.35">
      <c r="A5299" s="20"/>
      <c r="B5299" s="20"/>
      <c r="C5299" s="20"/>
      <c r="D5299" s="20"/>
      <c r="E5299" s="6"/>
      <c r="F5299" s="6"/>
      <c r="G5299" s="6"/>
      <c r="H5299" s="6"/>
      <c r="I5299" s="6"/>
      <c r="J5299" s="6"/>
      <c r="K5299" s="6"/>
      <c r="L5299" s="6"/>
      <c r="M5299" s="6"/>
      <c r="N5299" s="6"/>
      <c r="O5299" s="6"/>
      <c r="P5299" s="6"/>
      <c r="Q5299" s="6"/>
      <c r="R5299" s="6"/>
      <c r="S5299" s="6"/>
      <c r="T5299" s="6"/>
      <c r="U5299" s="6"/>
      <c r="V5299" s="6"/>
      <c r="W5299" s="6"/>
      <c r="X5299" s="6"/>
      <c r="Y5299" s="6"/>
      <c r="Z5299" s="6"/>
      <c r="AA5299" s="6"/>
      <c r="AB5299" s="6"/>
      <c r="AC5299" s="6"/>
      <c r="AD5299" s="6"/>
      <c r="AE5299" s="6"/>
      <c r="AF5299" s="6"/>
      <c r="AG5299" s="6"/>
      <c r="AH5299" s="6"/>
      <c r="AI5299" s="6"/>
      <c r="AJ5299" s="6"/>
      <c r="AK5299" s="6"/>
      <c r="AL5299" s="6"/>
      <c r="AM5299" s="6"/>
      <c r="AN5299" s="6"/>
      <c r="AO5299" s="6"/>
      <c r="AP5299" s="6"/>
      <c r="AQ5299" s="21"/>
      <c r="AR5299" s="21"/>
      <c r="AS5299" s="21"/>
      <c r="AT5299" s="6"/>
      <c r="AU5299" s="6"/>
      <c r="AV5299" s="6"/>
      <c r="AW5299" s="6"/>
    </row>
    <row r="5300" spans="1:49" x14ac:dyDescent="0.35">
      <c r="A5300" s="20"/>
      <c r="B5300" s="20"/>
      <c r="C5300" s="20"/>
      <c r="D5300" s="20"/>
      <c r="E5300" s="6"/>
      <c r="F5300" s="6"/>
      <c r="G5300" s="6"/>
      <c r="H5300" s="6"/>
      <c r="I5300" s="6"/>
      <c r="J5300" s="6"/>
      <c r="K5300" s="6"/>
      <c r="L5300" s="6"/>
      <c r="M5300" s="6"/>
      <c r="N5300" s="6"/>
      <c r="O5300" s="6"/>
      <c r="P5300" s="6"/>
      <c r="Q5300" s="6"/>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21"/>
      <c r="AR5300" s="21"/>
      <c r="AS5300" s="21"/>
      <c r="AT5300" s="6"/>
      <c r="AU5300" s="6"/>
      <c r="AV5300" s="6"/>
      <c r="AW5300" s="6"/>
    </row>
    <row r="5301" spans="1:49" x14ac:dyDescent="0.35">
      <c r="A5301" s="20"/>
      <c r="B5301" s="20"/>
      <c r="C5301" s="20"/>
      <c r="D5301" s="20"/>
      <c r="E5301" s="6"/>
      <c r="F5301" s="6"/>
      <c r="G5301" s="6"/>
      <c r="H5301" s="6"/>
      <c r="I5301" s="6"/>
      <c r="J5301" s="6"/>
      <c r="K5301" s="6"/>
      <c r="L5301" s="6"/>
      <c r="M5301" s="6"/>
      <c r="N5301" s="6"/>
      <c r="O5301" s="6"/>
      <c r="P5301" s="6"/>
      <c r="Q5301" s="6"/>
      <c r="R5301" s="6"/>
      <c r="S5301" s="6"/>
      <c r="T5301" s="6"/>
      <c r="U5301" s="6"/>
      <c r="V5301" s="6"/>
      <c r="W5301" s="6"/>
      <c r="X5301" s="6"/>
      <c r="Y5301" s="6"/>
      <c r="Z5301" s="6"/>
      <c r="AA5301" s="6"/>
      <c r="AB5301" s="6"/>
      <c r="AC5301" s="6"/>
      <c r="AD5301" s="6"/>
      <c r="AE5301" s="6"/>
      <c r="AF5301" s="6"/>
      <c r="AG5301" s="6"/>
      <c r="AH5301" s="6"/>
      <c r="AI5301" s="6"/>
      <c r="AJ5301" s="6"/>
      <c r="AK5301" s="6"/>
      <c r="AL5301" s="6"/>
      <c r="AM5301" s="6"/>
      <c r="AN5301" s="6"/>
      <c r="AO5301" s="6"/>
      <c r="AP5301" s="6"/>
      <c r="AQ5301" s="21"/>
      <c r="AR5301" s="21"/>
      <c r="AS5301" s="21"/>
      <c r="AT5301" s="6"/>
      <c r="AU5301" s="6"/>
      <c r="AV5301" s="6"/>
      <c r="AW5301" s="6"/>
    </row>
    <row r="5302" spans="1:49" x14ac:dyDescent="0.35">
      <c r="A5302" s="20"/>
      <c r="B5302" s="20"/>
      <c r="C5302" s="20"/>
      <c r="D5302" s="20"/>
      <c r="E5302" s="6"/>
      <c r="F5302" s="6"/>
      <c r="G5302" s="6"/>
      <c r="H5302" s="6"/>
      <c r="I5302" s="6"/>
      <c r="J5302" s="6"/>
      <c r="K5302" s="6"/>
      <c r="L5302" s="6"/>
      <c r="M5302" s="6"/>
      <c r="N5302" s="6"/>
      <c r="O5302" s="6"/>
      <c r="P5302" s="6"/>
      <c r="Q5302" s="6"/>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21"/>
      <c r="AR5302" s="21"/>
      <c r="AS5302" s="21"/>
      <c r="AT5302" s="6"/>
      <c r="AU5302" s="6"/>
      <c r="AV5302" s="6"/>
      <c r="AW5302" s="6"/>
    </row>
    <row r="5303" spans="1:49" x14ac:dyDescent="0.35">
      <c r="A5303" s="20"/>
      <c r="B5303" s="20"/>
      <c r="C5303" s="20"/>
      <c r="D5303" s="20"/>
      <c r="E5303" s="6"/>
      <c r="F5303" s="6"/>
      <c r="G5303" s="6"/>
      <c r="H5303" s="6"/>
      <c r="I5303" s="6"/>
      <c r="J5303" s="6"/>
      <c r="K5303" s="6"/>
      <c r="L5303" s="6"/>
      <c r="M5303" s="6"/>
      <c r="N5303" s="6"/>
      <c r="O5303" s="6"/>
      <c r="P5303" s="6"/>
      <c r="Q5303" s="6"/>
      <c r="R5303" s="6"/>
      <c r="S5303" s="6"/>
      <c r="T5303" s="6"/>
      <c r="U5303" s="6"/>
      <c r="V5303" s="6"/>
      <c r="W5303" s="6"/>
      <c r="X5303" s="6"/>
      <c r="Y5303" s="6"/>
      <c r="Z5303" s="6"/>
      <c r="AA5303" s="6"/>
      <c r="AB5303" s="6"/>
      <c r="AC5303" s="6"/>
      <c r="AD5303" s="6"/>
      <c r="AE5303" s="6"/>
      <c r="AF5303" s="6"/>
      <c r="AG5303" s="6"/>
      <c r="AH5303" s="6"/>
      <c r="AI5303" s="6"/>
      <c r="AJ5303" s="6"/>
      <c r="AK5303" s="6"/>
      <c r="AL5303" s="6"/>
      <c r="AM5303" s="6"/>
      <c r="AN5303" s="6"/>
      <c r="AO5303" s="6"/>
      <c r="AP5303" s="6"/>
      <c r="AQ5303" s="21"/>
      <c r="AR5303" s="21"/>
      <c r="AS5303" s="21"/>
      <c r="AT5303" s="6"/>
      <c r="AU5303" s="6"/>
      <c r="AV5303" s="6"/>
      <c r="AW5303" s="6"/>
    </row>
    <row r="5304" spans="1:49" x14ac:dyDescent="0.35">
      <c r="A5304" s="20"/>
      <c r="B5304" s="20"/>
      <c r="C5304" s="20"/>
      <c r="D5304" s="20"/>
      <c r="E5304" s="6"/>
      <c r="F5304" s="6"/>
      <c r="G5304" s="6"/>
      <c r="H5304" s="6"/>
      <c r="I5304" s="6"/>
      <c r="J5304" s="6"/>
      <c r="K5304" s="6"/>
      <c r="L5304" s="6"/>
      <c r="M5304" s="6"/>
      <c r="N5304" s="6"/>
      <c r="O5304" s="6"/>
      <c r="P5304" s="6"/>
      <c r="Q5304" s="6"/>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21"/>
      <c r="AR5304" s="21"/>
      <c r="AS5304" s="21"/>
      <c r="AT5304" s="6"/>
      <c r="AU5304" s="6"/>
      <c r="AV5304" s="6"/>
      <c r="AW5304" s="6"/>
    </row>
    <row r="5305" spans="1:49" x14ac:dyDescent="0.35">
      <c r="A5305" s="20"/>
      <c r="B5305" s="20"/>
      <c r="C5305" s="20"/>
      <c r="D5305" s="20"/>
      <c r="E5305" s="6"/>
      <c r="F5305" s="6"/>
      <c r="G5305" s="6"/>
      <c r="H5305" s="6"/>
      <c r="I5305" s="6"/>
      <c r="J5305" s="6"/>
      <c r="K5305" s="6"/>
      <c r="L5305" s="6"/>
      <c r="M5305" s="6"/>
      <c r="N5305" s="6"/>
      <c r="O5305" s="6"/>
      <c r="P5305" s="6"/>
      <c r="Q5305" s="6"/>
      <c r="R5305" s="6"/>
      <c r="S5305" s="6"/>
      <c r="T5305" s="6"/>
      <c r="U5305" s="6"/>
      <c r="V5305" s="6"/>
      <c r="W5305" s="6"/>
      <c r="X5305" s="6"/>
      <c r="Y5305" s="6"/>
      <c r="Z5305" s="6"/>
      <c r="AA5305" s="6"/>
      <c r="AB5305" s="6"/>
      <c r="AC5305" s="6"/>
      <c r="AD5305" s="6"/>
      <c r="AE5305" s="6"/>
      <c r="AF5305" s="6"/>
      <c r="AG5305" s="6"/>
      <c r="AH5305" s="6"/>
      <c r="AI5305" s="6"/>
      <c r="AJ5305" s="6"/>
      <c r="AK5305" s="6"/>
      <c r="AL5305" s="6"/>
      <c r="AM5305" s="6"/>
      <c r="AN5305" s="6"/>
      <c r="AO5305" s="6"/>
      <c r="AP5305" s="6"/>
      <c r="AQ5305" s="21"/>
      <c r="AR5305" s="21"/>
      <c r="AS5305" s="21"/>
      <c r="AT5305" s="6"/>
      <c r="AU5305" s="6"/>
      <c r="AV5305" s="6"/>
      <c r="AW5305" s="6"/>
    </row>
    <row r="5306" spans="1:49" x14ac:dyDescent="0.35">
      <c r="A5306" s="20"/>
      <c r="B5306" s="20"/>
      <c r="C5306" s="20"/>
      <c r="D5306" s="20"/>
      <c r="E5306" s="6"/>
      <c r="F5306" s="6"/>
      <c r="G5306" s="6"/>
      <c r="H5306" s="6"/>
      <c r="I5306" s="6"/>
      <c r="J5306" s="6"/>
      <c r="K5306" s="6"/>
      <c r="L5306" s="6"/>
      <c r="M5306" s="6"/>
      <c r="N5306" s="6"/>
      <c r="O5306" s="6"/>
      <c r="P5306" s="6"/>
      <c r="Q5306" s="6"/>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21"/>
      <c r="AR5306" s="21"/>
      <c r="AS5306" s="21"/>
      <c r="AT5306" s="6"/>
      <c r="AU5306" s="6"/>
      <c r="AV5306" s="6"/>
      <c r="AW5306" s="6"/>
    </row>
    <row r="5307" spans="1:49" x14ac:dyDescent="0.35">
      <c r="A5307" s="20"/>
      <c r="B5307" s="20"/>
      <c r="C5307" s="20"/>
      <c r="D5307" s="20"/>
      <c r="E5307" s="6"/>
      <c r="F5307" s="6"/>
      <c r="G5307" s="6"/>
      <c r="H5307" s="6"/>
      <c r="I5307" s="6"/>
      <c r="J5307" s="6"/>
      <c r="K5307" s="6"/>
      <c r="L5307" s="6"/>
      <c r="M5307" s="6"/>
      <c r="N5307" s="6"/>
      <c r="O5307" s="6"/>
      <c r="P5307" s="6"/>
      <c r="Q5307" s="6"/>
      <c r="R5307" s="6"/>
      <c r="S5307" s="6"/>
      <c r="T5307" s="6"/>
      <c r="U5307" s="6"/>
      <c r="V5307" s="6"/>
      <c r="W5307" s="6"/>
      <c r="X5307" s="6"/>
      <c r="Y5307" s="6"/>
      <c r="Z5307" s="6"/>
      <c r="AA5307" s="6"/>
      <c r="AB5307" s="6"/>
      <c r="AC5307" s="6"/>
      <c r="AD5307" s="6"/>
      <c r="AE5307" s="6"/>
      <c r="AF5307" s="6"/>
      <c r="AG5307" s="6"/>
      <c r="AH5307" s="6"/>
      <c r="AI5307" s="6"/>
      <c r="AJ5307" s="6"/>
      <c r="AK5307" s="6"/>
      <c r="AL5307" s="6"/>
      <c r="AM5307" s="6"/>
      <c r="AN5307" s="6"/>
      <c r="AO5307" s="6"/>
      <c r="AP5307" s="6"/>
      <c r="AQ5307" s="21"/>
      <c r="AR5307" s="21"/>
      <c r="AS5307" s="21"/>
      <c r="AT5307" s="6"/>
      <c r="AU5307" s="6"/>
      <c r="AV5307" s="6"/>
      <c r="AW5307" s="6"/>
    </row>
    <row r="5308" spans="1:49" x14ac:dyDescent="0.35">
      <c r="A5308" s="20"/>
      <c r="B5308" s="20"/>
      <c r="C5308" s="20"/>
      <c r="D5308" s="20"/>
      <c r="E5308" s="6"/>
      <c r="F5308" s="6"/>
      <c r="G5308" s="6"/>
      <c r="H5308" s="6"/>
      <c r="I5308" s="6"/>
      <c r="J5308" s="6"/>
      <c r="K5308" s="6"/>
      <c r="L5308" s="6"/>
      <c r="M5308" s="6"/>
      <c r="N5308" s="6"/>
      <c r="O5308" s="6"/>
      <c r="P5308" s="6"/>
      <c r="Q5308" s="6"/>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21"/>
      <c r="AR5308" s="21"/>
      <c r="AS5308" s="21"/>
      <c r="AT5308" s="6"/>
      <c r="AU5308" s="6"/>
      <c r="AV5308" s="6"/>
      <c r="AW5308" s="6"/>
    </row>
    <row r="5309" spans="1:49" x14ac:dyDescent="0.35">
      <c r="A5309" s="20"/>
      <c r="B5309" s="20"/>
      <c r="C5309" s="20"/>
      <c r="D5309" s="20"/>
      <c r="E5309" s="6"/>
      <c r="F5309" s="6"/>
      <c r="G5309" s="6"/>
      <c r="H5309" s="6"/>
      <c r="I5309" s="6"/>
      <c r="J5309" s="6"/>
      <c r="K5309" s="6"/>
      <c r="L5309" s="6"/>
      <c r="M5309" s="6"/>
      <c r="N5309" s="6"/>
      <c r="O5309" s="6"/>
      <c r="P5309" s="6"/>
      <c r="Q5309" s="6"/>
      <c r="R5309" s="6"/>
      <c r="S5309" s="6"/>
      <c r="T5309" s="6"/>
      <c r="U5309" s="6"/>
      <c r="V5309" s="6"/>
      <c r="W5309" s="6"/>
      <c r="X5309" s="6"/>
      <c r="Y5309" s="6"/>
      <c r="Z5309" s="6"/>
      <c r="AA5309" s="6"/>
      <c r="AB5309" s="6"/>
      <c r="AC5309" s="6"/>
      <c r="AD5309" s="6"/>
      <c r="AE5309" s="6"/>
      <c r="AF5309" s="6"/>
      <c r="AG5309" s="6"/>
      <c r="AH5309" s="6"/>
      <c r="AI5309" s="6"/>
      <c r="AJ5309" s="6"/>
      <c r="AK5309" s="6"/>
      <c r="AL5309" s="6"/>
      <c r="AM5309" s="6"/>
      <c r="AN5309" s="6"/>
      <c r="AO5309" s="6"/>
      <c r="AP5309" s="6"/>
      <c r="AQ5309" s="21"/>
      <c r="AR5309" s="21"/>
      <c r="AS5309" s="21"/>
      <c r="AT5309" s="6"/>
      <c r="AU5309" s="6"/>
      <c r="AV5309" s="6"/>
      <c r="AW5309" s="6"/>
    </row>
    <row r="5310" spans="1:49" x14ac:dyDescent="0.35">
      <c r="A5310" s="20"/>
      <c r="B5310" s="20"/>
      <c r="C5310" s="20"/>
      <c r="D5310" s="20"/>
      <c r="E5310" s="6"/>
      <c r="F5310" s="6"/>
      <c r="G5310" s="6"/>
      <c r="H5310" s="6"/>
      <c r="I5310" s="6"/>
      <c r="J5310" s="6"/>
      <c r="K5310" s="6"/>
      <c r="L5310" s="6"/>
      <c r="M5310" s="6"/>
      <c r="N5310" s="6"/>
      <c r="O5310" s="6"/>
      <c r="P5310" s="6"/>
      <c r="Q5310" s="6"/>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21"/>
      <c r="AR5310" s="21"/>
      <c r="AS5310" s="21"/>
      <c r="AT5310" s="6"/>
      <c r="AU5310" s="6"/>
      <c r="AV5310" s="6"/>
      <c r="AW5310" s="6"/>
    </row>
    <row r="5311" spans="1:49" x14ac:dyDescent="0.35">
      <c r="A5311" s="20"/>
      <c r="B5311" s="20"/>
      <c r="C5311" s="20"/>
      <c r="D5311" s="20"/>
      <c r="E5311" s="6"/>
      <c r="F5311" s="6"/>
      <c r="G5311" s="6"/>
      <c r="H5311" s="6"/>
      <c r="I5311" s="6"/>
      <c r="J5311" s="6"/>
      <c r="K5311" s="6"/>
      <c r="L5311" s="6"/>
      <c r="M5311" s="6"/>
      <c r="N5311" s="6"/>
      <c r="O5311" s="6"/>
      <c r="P5311" s="6"/>
      <c r="Q5311" s="6"/>
      <c r="R5311" s="6"/>
      <c r="S5311" s="6"/>
      <c r="T5311" s="6"/>
      <c r="U5311" s="6"/>
      <c r="V5311" s="6"/>
      <c r="W5311" s="6"/>
      <c r="X5311" s="6"/>
      <c r="Y5311" s="6"/>
      <c r="Z5311" s="6"/>
      <c r="AA5311" s="6"/>
      <c r="AB5311" s="6"/>
      <c r="AC5311" s="6"/>
      <c r="AD5311" s="6"/>
      <c r="AE5311" s="6"/>
      <c r="AF5311" s="6"/>
      <c r="AG5311" s="6"/>
      <c r="AH5311" s="6"/>
      <c r="AI5311" s="6"/>
      <c r="AJ5311" s="6"/>
      <c r="AK5311" s="6"/>
      <c r="AL5311" s="6"/>
      <c r="AM5311" s="6"/>
      <c r="AN5311" s="6"/>
      <c r="AO5311" s="6"/>
      <c r="AP5311" s="6"/>
      <c r="AQ5311" s="21"/>
      <c r="AR5311" s="21"/>
      <c r="AS5311" s="21"/>
      <c r="AT5311" s="6"/>
      <c r="AU5311" s="6"/>
      <c r="AV5311" s="6"/>
      <c r="AW5311" s="6"/>
    </row>
    <row r="5312" spans="1:49" x14ac:dyDescent="0.35">
      <c r="A5312" s="20"/>
      <c r="B5312" s="20"/>
      <c r="C5312" s="20"/>
      <c r="D5312" s="20"/>
      <c r="E5312" s="6"/>
      <c r="F5312" s="6"/>
      <c r="G5312" s="6"/>
      <c r="H5312" s="6"/>
      <c r="I5312" s="6"/>
      <c r="J5312" s="6"/>
      <c r="K5312" s="6"/>
      <c r="L5312" s="6"/>
      <c r="M5312" s="6"/>
      <c r="N5312" s="6"/>
      <c r="O5312" s="6"/>
      <c r="P5312" s="6"/>
      <c r="Q5312" s="6"/>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21"/>
      <c r="AR5312" s="21"/>
      <c r="AS5312" s="21"/>
      <c r="AT5312" s="6"/>
      <c r="AU5312" s="6"/>
      <c r="AV5312" s="6"/>
      <c r="AW5312" s="6"/>
    </row>
    <row r="5313" spans="1:49" x14ac:dyDescent="0.35">
      <c r="A5313" s="20"/>
      <c r="B5313" s="20"/>
      <c r="C5313" s="20"/>
      <c r="D5313" s="20"/>
      <c r="E5313" s="6"/>
      <c r="F5313" s="6"/>
      <c r="G5313" s="6"/>
      <c r="H5313" s="6"/>
      <c r="I5313" s="6"/>
      <c r="J5313" s="6"/>
      <c r="K5313" s="6"/>
      <c r="L5313" s="6"/>
      <c r="M5313" s="6"/>
      <c r="N5313" s="6"/>
      <c r="O5313" s="6"/>
      <c r="P5313" s="6"/>
      <c r="Q5313" s="6"/>
      <c r="R5313" s="6"/>
      <c r="S5313" s="6"/>
      <c r="T5313" s="6"/>
      <c r="U5313" s="6"/>
      <c r="V5313" s="6"/>
      <c r="W5313" s="6"/>
      <c r="X5313" s="6"/>
      <c r="Y5313" s="6"/>
      <c r="Z5313" s="6"/>
      <c r="AA5313" s="6"/>
      <c r="AB5313" s="6"/>
      <c r="AC5313" s="6"/>
      <c r="AD5313" s="6"/>
      <c r="AE5313" s="6"/>
      <c r="AF5313" s="6"/>
      <c r="AG5313" s="6"/>
      <c r="AH5313" s="6"/>
      <c r="AI5313" s="6"/>
      <c r="AJ5313" s="6"/>
      <c r="AK5313" s="6"/>
      <c r="AL5313" s="6"/>
      <c r="AM5313" s="6"/>
      <c r="AN5313" s="6"/>
      <c r="AO5313" s="6"/>
      <c r="AP5313" s="6"/>
      <c r="AQ5313" s="21"/>
      <c r="AR5313" s="21"/>
      <c r="AS5313" s="21"/>
      <c r="AT5313" s="6"/>
      <c r="AU5313" s="6"/>
      <c r="AV5313" s="6"/>
      <c r="AW5313" s="6"/>
    </row>
    <row r="5314" spans="1:49" x14ac:dyDescent="0.35">
      <c r="A5314" s="20"/>
      <c r="B5314" s="20"/>
      <c r="C5314" s="20"/>
      <c r="D5314" s="20"/>
      <c r="E5314" s="6"/>
      <c r="F5314" s="6"/>
      <c r="G5314" s="6"/>
      <c r="H5314" s="6"/>
      <c r="I5314" s="6"/>
      <c r="J5314" s="6"/>
      <c r="K5314" s="6"/>
      <c r="L5314" s="6"/>
      <c r="M5314" s="6"/>
      <c r="N5314" s="6"/>
      <c r="O5314" s="6"/>
      <c r="P5314" s="6"/>
      <c r="Q5314" s="6"/>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21"/>
      <c r="AR5314" s="21"/>
      <c r="AS5314" s="21"/>
      <c r="AT5314" s="6"/>
      <c r="AU5314" s="6"/>
      <c r="AV5314" s="6"/>
      <c r="AW5314" s="6"/>
    </row>
    <row r="5315" spans="1:49" x14ac:dyDescent="0.35">
      <c r="A5315" s="20"/>
      <c r="B5315" s="20"/>
      <c r="C5315" s="20"/>
      <c r="D5315" s="20"/>
      <c r="E5315" s="6"/>
      <c r="F5315" s="6"/>
      <c r="G5315" s="6"/>
      <c r="H5315" s="6"/>
      <c r="I5315" s="6"/>
      <c r="J5315" s="6"/>
      <c r="K5315" s="6"/>
      <c r="L5315" s="6"/>
      <c r="M5315" s="6"/>
      <c r="N5315" s="6"/>
      <c r="O5315" s="6"/>
      <c r="P5315" s="6"/>
      <c r="Q5315" s="6"/>
      <c r="R5315" s="6"/>
      <c r="S5315" s="6"/>
      <c r="T5315" s="6"/>
      <c r="U5315" s="6"/>
      <c r="V5315" s="6"/>
      <c r="W5315" s="6"/>
      <c r="X5315" s="6"/>
      <c r="Y5315" s="6"/>
      <c r="Z5315" s="6"/>
      <c r="AA5315" s="6"/>
      <c r="AB5315" s="6"/>
      <c r="AC5315" s="6"/>
      <c r="AD5315" s="6"/>
      <c r="AE5315" s="6"/>
      <c r="AF5315" s="6"/>
      <c r="AG5315" s="6"/>
      <c r="AH5315" s="6"/>
      <c r="AI5315" s="6"/>
      <c r="AJ5315" s="6"/>
      <c r="AK5315" s="6"/>
      <c r="AL5315" s="6"/>
      <c r="AM5315" s="6"/>
      <c r="AN5315" s="6"/>
      <c r="AO5315" s="6"/>
      <c r="AP5315" s="6"/>
      <c r="AQ5315" s="21"/>
      <c r="AR5315" s="21"/>
      <c r="AS5315" s="21"/>
      <c r="AT5315" s="6"/>
      <c r="AU5315" s="6"/>
      <c r="AV5315" s="6"/>
      <c r="AW5315" s="6"/>
    </row>
    <row r="5316" spans="1:49" x14ac:dyDescent="0.35">
      <c r="A5316" s="20"/>
      <c r="B5316" s="20"/>
      <c r="C5316" s="20"/>
      <c r="D5316" s="20"/>
      <c r="E5316" s="6"/>
      <c r="F5316" s="6"/>
      <c r="G5316" s="6"/>
      <c r="H5316" s="6"/>
      <c r="I5316" s="6"/>
      <c r="J5316" s="6"/>
      <c r="K5316" s="6"/>
      <c r="L5316" s="6"/>
      <c r="M5316" s="6"/>
      <c r="N5316" s="6"/>
      <c r="O5316" s="6"/>
      <c r="P5316" s="6"/>
      <c r="Q5316" s="6"/>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21"/>
      <c r="AR5316" s="21"/>
      <c r="AS5316" s="21"/>
      <c r="AT5316" s="6"/>
      <c r="AU5316" s="6"/>
      <c r="AV5316" s="6"/>
      <c r="AW5316" s="6"/>
    </row>
    <row r="5317" spans="1:49" x14ac:dyDescent="0.35">
      <c r="A5317" s="20"/>
      <c r="B5317" s="20"/>
      <c r="C5317" s="20"/>
      <c r="D5317" s="20"/>
      <c r="E5317" s="6"/>
      <c r="F5317" s="6"/>
      <c r="G5317" s="6"/>
      <c r="H5317" s="6"/>
      <c r="I5317" s="6"/>
      <c r="J5317" s="6"/>
      <c r="K5317" s="6"/>
      <c r="L5317" s="6"/>
      <c r="M5317" s="6"/>
      <c r="N5317" s="6"/>
      <c r="O5317" s="6"/>
      <c r="P5317" s="6"/>
      <c r="Q5317" s="6"/>
      <c r="R5317" s="6"/>
      <c r="S5317" s="6"/>
      <c r="T5317" s="6"/>
      <c r="U5317" s="6"/>
      <c r="V5317" s="6"/>
      <c r="W5317" s="6"/>
      <c r="X5317" s="6"/>
      <c r="Y5317" s="6"/>
      <c r="Z5317" s="6"/>
      <c r="AA5317" s="6"/>
      <c r="AB5317" s="6"/>
      <c r="AC5317" s="6"/>
      <c r="AD5317" s="6"/>
      <c r="AE5317" s="6"/>
      <c r="AF5317" s="6"/>
      <c r="AG5317" s="6"/>
      <c r="AH5317" s="6"/>
      <c r="AI5317" s="6"/>
      <c r="AJ5317" s="6"/>
      <c r="AK5317" s="6"/>
      <c r="AL5317" s="6"/>
      <c r="AM5317" s="6"/>
      <c r="AN5317" s="6"/>
      <c r="AO5317" s="6"/>
      <c r="AP5317" s="6"/>
      <c r="AQ5317" s="21"/>
      <c r="AR5317" s="21"/>
      <c r="AS5317" s="21"/>
      <c r="AT5317" s="6"/>
      <c r="AU5317" s="6"/>
      <c r="AV5317" s="6"/>
      <c r="AW5317" s="6"/>
    </row>
    <row r="5318" spans="1:49" x14ac:dyDescent="0.35">
      <c r="A5318" s="20"/>
      <c r="B5318" s="20"/>
      <c r="C5318" s="20"/>
      <c r="D5318" s="20"/>
      <c r="E5318" s="6"/>
      <c r="F5318" s="6"/>
      <c r="G5318" s="6"/>
      <c r="H5318" s="6"/>
      <c r="I5318" s="6"/>
      <c r="J5318" s="6"/>
      <c r="K5318" s="6"/>
      <c r="L5318" s="6"/>
      <c r="M5318" s="6"/>
      <c r="N5318" s="6"/>
      <c r="O5318" s="6"/>
      <c r="P5318" s="6"/>
      <c r="Q5318" s="6"/>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21"/>
      <c r="AR5318" s="21"/>
      <c r="AS5318" s="21"/>
      <c r="AT5318" s="6"/>
      <c r="AU5318" s="6"/>
      <c r="AV5318" s="6"/>
      <c r="AW5318" s="6"/>
    </row>
    <row r="5319" spans="1:49" x14ac:dyDescent="0.35">
      <c r="A5319" s="20"/>
      <c r="B5319" s="20"/>
      <c r="C5319" s="20"/>
      <c r="D5319" s="20"/>
      <c r="E5319" s="6"/>
      <c r="F5319" s="6"/>
      <c r="G5319" s="6"/>
      <c r="H5319" s="6"/>
      <c r="I5319" s="6"/>
      <c r="J5319" s="6"/>
      <c r="K5319" s="6"/>
      <c r="L5319" s="6"/>
      <c r="M5319" s="6"/>
      <c r="N5319" s="6"/>
      <c r="O5319" s="6"/>
      <c r="P5319" s="6"/>
      <c r="Q5319" s="6"/>
      <c r="R5319" s="6"/>
      <c r="S5319" s="6"/>
      <c r="T5319" s="6"/>
      <c r="U5319" s="6"/>
      <c r="V5319" s="6"/>
      <c r="W5319" s="6"/>
      <c r="X5319" s="6"/>
      <c r="Y5319" s="6"/>
      <c r="Z5319" s="6"/>
      <c r="AA5319" s="6"/>
      <c r="AB5319" s="6"/>
      <c r="AC5319" s="6"/>
      <c r="AD5319" s="6"/>
      <c r="AE5319" s="6"/>
      <c r="AF5319" s="6"/>
      <c r="AG5319" s="6"/>
      <c r="AH5319" s="6"/>
      <c r="AI5319" s="6"/>
      <c r="AJ5319" s="6"/>
      <c r="AK5319" s="6"/>
      <c r="AL5319" s="6"/>
      <c r="AM5319" s="6"/>
      <c r="AN5319" s="6"/>
      <c r="AO5319" s="6"/>
      <c r="AP5319" s="6"/>
      <c r="AQ5319" s="21"/>
      <c r="AR5319" s="21"/>
      <c r="AS5319" s="21"/>
      <c r="AT5319" s="6"/>
      <c r="AU5319" s="6"/>
      <c r="AV5319" s="6"/>
      <c r="AW5319" s="6"/>
    </row>
    <row r="5320" spans="1:49" x14ac:dyDescent="0.35">
      <c r="A5320" s="20"/>
      <c r="B5320" s="20"/>
      <c r="C5320" s="20"/>
      <c r="D5320" s="20"/>
      <c r="E5320" s="6"/>
      <c r="F5320" s="6"/>
      <c r="G5320" s="6"/>
      <c r="H5320" s="6"/>
      <c r="I5320" s="6"/>
      <c r="J5320" s="6"/>
      <c r="K5320" s="6"/>
      <c r="L5320" s="6"/>
      <c r="M5320" s="6"/>
      <c r="N5320" s="6"/>
      <c r="O5320" s="6"/>
      <c r="P5320" s="6"/>
      <c r="Q5320" s="6"/>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21"/>
      <c r="AR5320" s="21"/>
      <c r="AS5320" s="21"/>
      <c r="AT5320" s="6"/>
      <c r="AU5320" s="6"/>
      <c r="AV5320" s="6"/>
      <c r="AW5320" s="6"/>
    </row>
    <row r="5321" spans="1:49" x14ac:dyDescent="0.35">
      <c r="A5321" s="20"/>
      <c r="B5321" s="20"/>
      <c r="C5321" s="20"/>
      <c r="D5321" s="20"/>
      <c r="E5321" s="6"/>
      <c r="F5321" s="6"/>
      <c r="G5321" s="6"/>
      <c r="H5321" s="6"/>
      <c r="I5321" s="6"/>
      <c r="J5321" s="6"/>
      <c r="K5321" s="6"/>
      <c r="L5321" s="6"/>
      <c r="M5321" s="6"/>
      <c r="N5321" s="6"/>
      <c r="O5321" s="6"/>
      <c r="P5321" s="6"/>
      <c r="Q5321" s="6"/>
      <c r="R5321" s="6"/>
      <c r="S5321" s="6"/>
      <c r="T5321" s="6"/>
      <c r="U5321" s="6"/>
      <c r="V5321" s="6"/>
      <c r="W5321" s="6"/>
      <c r="X5321" s="6"/>
      <c r="Y5321" s="6"/>
      <c r="Z5321" s="6"/>
      <c r="AA5321" s="6"/>
      <c r="AB5321" s="6"/>
      <c r="AC5321" s="6"/>
      <c r="AD5321" s="6"/>
      <c r="AE5321" s="6"/>
      <c r="AF5321" s="6"/>
      <c r="AG5321" s="6"/>
      <c r="AH5321" s="6"/>
      <c r="AI5321" s="6"/>
      <c r="AJ5321" s="6"/>
      <c r="AK5321" s="6"/>
      <c r="AL5321" s="6"/>
      <c r="AM5321" s="6"/>
      <c r="AN5321" s="6"/>
      <c r="AO5321" s="6"/>
      <c r="AP5321" s="6"/>
      <c r="AQ5321" s="21"/>
      <c r="AR5321" s="21"/>
      <c r="AS5321" s="21"/>
      <c r="AT5321" s="6"/>
      <c r="AU5321" s="6"/>
      <c r="AV5321" s="6"/>
      <c r="AW5321" s="6"/>
    </row>
    <row r="5322" spans="1:49" x14ac:dyDescent="0.35">
      <c r="A5322" s="20"/>
      <c r="B5322" s="20"/>
      <c r="C5322" s="20"/>
      <c r="D5322" s="20"/>
      <c r="E5322" s="6"/>
      <c r="F5322" s="6"/>
      <c r="G5322" s="6"/>
      <c r="H5322" s="6"/>
      <c r="I5322" s="6"/>
      <c r="J5322" s="6"/>
      <c r="K5322" s="6"/>
      <c r="L5322" s="6"/>
      <c r="M5322" s="6"/>
      <c r="N5322" s="6"/>
      <c r="O5322" s="6"/>
      <c r="P5322" s="6"/>
      <c r="Q5322" s="6"/>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21"/>
      <c r="AR5322" s="21"/>
      <c r="AS5322" s="21"/>
      <c r="AT5322" s="6"/>
      <c r="AU5322" s="6"/>
      <c r="AV5322" s="6"/>
      <c r="AW5322" s="6"/>
    </row>
    <row r="5323" spans="1:49" x14ac:dyDescent="0.35">
      <c r="A5323" s="20"/>
      <c r="B5323" s="20"/>
      <c r="C5323" s="20"/>
      <c r="D5323" s="20"/>
      <c r="E5323" s="6"/>
      <c r="F5323" s="6"/>
      <c r="G5323" s="6"/>
      <c r="H5323" s="6"/>
      <c r="I5323" s="6"/>
      <c r="J5323" s="6"/>
      <c r="K5323" s="6"/>
      <c r="L5323" s="6"/>
      <c r="M5323" s="6"/>
      <c r="N5323" s="6"/>
      <c r="O5323" s="6"/>
      <c r="P5323" s="6"/>
      <c r="Q5323" s="6"/>
      <c r="R5323" s="6"/>
      <c r="S5323" s="6"/>
      <c r="T5323" s="6"/>
      <c r="U5323" s="6"/>
      <c r="V5323" s="6"/>
      <c r="W5323" s="6"/>
      <c r="X5323" s="6"/>
      <c r="Y5323" s="6"/>
      <c r="Z5323" s="6"/>
      <c r="AA5323" s="6"/>
      <c r="AB5323" s="6"/>
      <c r="AC5323" s="6"/>
      <c r="AD5323" s="6"/>
      <c r="AE5323" s="6"/>
      <c r="AF5323" s="6"/>
      <c r="AG5323" s="6"/>
      <c r="AH5323" s="6"/>
      <c r="AI5323" s="6"/>
      <c r="AJ5323" s="6"/>
      <c r="AK5323" s="6"/>
      <c r="AL5323" s="6"/>
      <c r="AM5323" s="6"/>
      <c r="AN5323" s="6"/>
      <c r="AO5323" s="6"/>
      <c r="AP5323" s="6"/>
      <c r="AQ5323" s="21"/>
      <c r="AR5323" s="21"/>
      <c r="AS5323" s="21"/>
      <c r="AT5323" s="6"/>
      <c r="AU5323" s="6"/>
      <c r="AV5323" s="6"/>
      <c r="AW5323" s="6"/>
    </row>
    <row r="5324" spans="1:49" x14ac:dyDescent="0.35">
      <c r="A5324" s="20"/>
      <c r="B5324" s="20"/>
      <c r="C5324" s="20"/>
      <c r="D5324" s="20"/>
      <c r="E5324" s="6"/>
      <c r="F5324" s="6"/>
      <c r="G5324" s="6"/>
      <c r="H5324" s="6"/>
      <c r="I5324" s="6"/>
      <c r="J5324" s="6"/>
      <c r="K5324" s="6"/>
      <c r="L5324" s="6"/>
      <c r="M5324" s="6"/>
      <c r="N5324" s="6"/>
      <c r="O5324" s="6"/>
      <c r="P5324" s="6"/>
      <c r="Q5324" s="6"/>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21"/>
      <c r="AR5324" s="21"/>
      <c r="AS5324" s="21"/>
      <c r="AT5324" s="6"/>
      <c r="AU5324" s="6"/>
      <c r="AV5324" s="6"/>
      <c r="AW5324" s="6"/>
    </row>
    <row r="5325" spans="1:49" x14ac:dyDescent="0.35">
      <c r="A5325" s="20"/>
      <c r="B5325" s="20"/>
      <c r="C5325" s="20"/>
      <c r="D5325" s="20"/>
      <c r="E5325" s="6"/>
      <c r="F5325" s="6"/>
      <c r="G5325" s="6"/>
      <c r="H5325" s="6"/>
      <c r="I5325" s="6"/>
      <c r="J5325" s="6"/>
      <c r="K5325" s="6"/>
      <c r="L5325" s="6"/>
      <c r="M5325" s="6"/>
      <c r="N5325" s="6"/>
      <c r="O5325" s="6"/>
      <c r="P5325" s="6"/>
      <c r="Q5325" s="6"/>
      <c r="R5325" s="6"/>
      <c r="S5325" s="6"/>
      <c r="T5325" s="6"/>
      <c r="U5325" s="6"/>
      <c r="V5325" s="6"/>
      <c r="W5325" s="6"/>
      <c r="X5325" s="6"/>
      <c r="Y5325" s="6"/>
      <c r="Z5325" s="6"/>
      <c r="AA5325" s="6"/>
      <c r="AB5325" s="6"/>
      <c r="AC5325" s="6"/>
      <c r="AD5325" s="6"/>
      <c r="AE5325" s="6"/>
      <c r="AF5325" s="6"/>
      <c r="AG5325" s="6"/>
      <c r="AH5325" s="6"/>
      <c r="AI5325" s="6"/>
      <c r="AJ5325" s="6"/>
      <c r="AK5325" s="6"/>
      <c r="AL5325" s="6"/>
      <c r="AM5325" s="6"/>
      <c r="AN5325" s="6"/>
      <c r="AO5325" s="6"/>
      <c r="AP5325" s="6"/>
      <c r="AQ5325" s="21"/>
      <c r="AR5325" s="21"/>
      <c r="AS5325" s="21"/>
      <c r="AT5325" s="6"/>
      <c r="AU5325" s="6"/>
      <c r="AV5325" s="6"/>
      <c r="AW5325" s="6"/>
    </row>
    <row r="5326" spans="1:49" x14ac:dyDescent="0.35">
      <c r="A5326" s="20"/>
      <c r="B5326" s="20"/>
      <c r="C5326" s="20"/>
      <c r="D5326" s="20"/>
      <c r="E5326" s="6"/>
      <c r="F5326" s="6"/>
      <c r="G5326" s="6"/>
      <c r="H5326" s="6"/>
      <c r="I5326" s="6"/>
      <c r="J5326" s="6"/>
      <c r="K5326" s="6"/>
      <c r="L5326" s="6"/>
      <c r="M5326" s="6"/>
      <c r="N5326" s="6"/>
      <c r="O5326" s="6"/>
      <c r="P5326" s="6"/>
      <c r="Q5326" s="6"/>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21"/>
      <c r="AR5326" s="21"/>
      <c r="AS5326" s="21"/>
      <c r="AT5326" s="6"/>
      <c r="AU5326" s="6"/>
      <c r="AV5326" s="6"/>
      <c r="AW5326" s="6"/>
    </row>
    <row r="5327" spans="1:49" x14ac:dyDescent="0.35">
      <c r="A5327" s="20"/>
      <c r="B5327" s="20"/>
      <c r="C5327" s="20"/>
      <c r="D5327" s="20"/>
      <c r="E5327" s="6"/>
      <c r="F5327" s="6"/>
      <c r="G5327" s="6"/>
      <c r="H5327" s="6"/>
      <c r="I5327" s="6"/>
      <c r="J5327" s="6"/>
      <c r="K5327" s="6"/>
      <c r="L5327" s="6"/>
      <c r="M5327" s="6"/>
      <c r="N5327" s="6"/>
      <c r="O5327" s="6"/>
      <c r="P5327" s="6"/>
      <c r="Q5327" s="6"/>
      <c r="R5327" s="6"/>
      <c r="S5327" s="6"/>
      <c r="T5327" s="6"/>
      <c r="U5327" s="6"/>
      <c r="V5327" s="6"/>
      <c r="W5327" s="6"/>
      <c r="X5327" s="6"/>
      <c r="Y5327" s="6"/>
      <c r="Z5327" s="6"/>
      <c r="AA5327" s="6"/>
      <c r="AB5327" s="6"/>
      <c r="AC5327" s="6"/>
      <c r="AD5327" s="6"/>
      <c r="AE5327" s="6"/>
      <c r="AF5327" s="6"/>
      <c r="AG5327" s="6"/>
      <c r="AH5327" s="6"/>
      <c r="AI5327" s="6"/>
      <c r="AJ5327" s="6"/>
      <c r="AK5327" s="6"/>
      <c r="AL5327" s="6"/>
      <c r="AM5327" s="6"/>
      <c r="AN5327" s="6"/>
      <c r="AO5327" s="6"/>
      <c r="AP5327" s="6"/>
      <c r="AQ5327" s="21"/>
      <c r="AR5327" s="21"/>
      <c r="AS5327" s="21"/>
      <c r="AT5327" s="6"/>
      <c r="AU5327" s="6"/>
      <c r="AV5327" s="6"/>
      <c r="AW5327" s="6"/>
    </row>
    <row r="5328" spans="1:49" x14ac:dyDescent="0.35">
      <c r="A5328" s="20"/>
      <c r="B5328" s="20"/>
      <c r="C5328" s="20"/>
      <c r="D5328" s="20"/>
      <c r="E5328" s="6"/>
      <c r="F5328" s="6"/>
      <c r="G5328" s="6"/>
      <c r="H5328" s="6"/>
      <c r="I5328" s="6"/>
      <c r="J5328" s="6"/>
      <c r="K5328" s="6"/>
      <c r="L5328" s="6"/>
      <c r="M5328" s="6"/>
      <c r="N5328" s="6"/>
      <c r="O5328" s="6"/>
      <c r="P5328" s="6"/>
      <c r="Q5328" s="6"/>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21"/>
      <c r="AR5328" s="21"/>
      <c r="AS5328" s="21"/>
      <c r="AT5328" s="6"/>
      <c r="AU5328" s="6"/>
      <c r="AV5328" s="6"/>
      <c r="AW5328" s="6"/>
    </row>
    <row r="5329" spans="1:49" x14ac:dyDescent="0.35">
      <c r="A5329" s="20"/>
      <c r="B5329" s="20"/>
      <c r="C5329" s="20"/>
      <c r="D5329" s="20"/>
      <c r="E5329" s="6"/>
      <c r="F5329" s="6"/>
      <c r="G5329" s="6"/>
      <c r="H5329" s="6"/>
      <c r="I5329" s="6"/>
      <c r="J5329" s="6"/>
      <c r="K5329" s="6"/>
      <c r="L5329" s="6"/>
      <c r="M5329" s="6"/>
      <c r="N5329" s="6"/>
      <c r="O5329" s="6"/>
      <c r="P5329" s="6"/>
      <c r="Q5329" s="6"/>
      <c r="R5329" s="6"/>
      <c r="S5329" s="6"/>
      <c r="T5329" s="6"/>
      <c r="U5329" s="6"/>
      <c r="V5329" s="6"/>
      <c r="W5329" s="6"/>
      <c r="X5329" s="6"/>
      <c r="Y5329" s="6"/>
      <c r="Z5329" s="6"/>
      <c r="AA5329" s="6"/>
      <c r="AB5329" s="6"/>
      <c r="AC5329" s="6"/>
      <c r="AD5329" s="6"/>
      <c r="AE5329" s="6"/>
      <c r="AF5329" s="6"/>
      <c r="AG5329" s="6"/>
      <c r="AH5329" s="6"/>
      <c r="AI5329" s="6"/>
      <c r="AJ5329" s="6"/>
      <c r="AK5329" s="6"/>
      <c r="AL5329" s="6"/>
      <c r="AM5329" s="6"/>
      <c r="AN5329" s="6"/>
      <c r="AO5329" s="6"/>
      <c r="AP5329" s="6"/>
      <c r="AQ5329" s="21"/>
      <c r="AR5329" s="21"/>
      <c r="AS5329" s="21"/>
      <c r="AT5329" s="6"/>
      <c r="AU5329" s="6"/>
      <c r="AV5329" s="6"/>
      <c r="AW5329" s="6"/>
    </row>
    <row r="5330" spans="1:49" x14ac:dyDescent="0.35">
      <c r="A5330" s="20"/>
      <c r="B5330" s="20"/>
      <c r="C5330" s="20"/>
      <c r="D5330" s="20"/>
      <c r="E5330" s="6"/>
      <c r="F5330" s="6"/>
      <c r="G5330" s="6"/>
      <c r="H5330" s="6"/>
      <c r="I5330" s="6"/>
      <c r="J5330" s="6"/>
      <c r="K5330" s="6"/>
      <c r="L5330" s="6"/>
      <c r="M5330" s="6"/>
      <c r="N5330" s="6"/>
      <c r="O5330" s="6"/>
      <c r="P5330" s="6"/>
      <c r="Q5330" s="6"/>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21"/>
      <c r="AR5330" s="21"/>
      <c r="AS5330" s="21"/>
      <c r="AT5330" s="6"/>
      <c r="AU5330" s="6"/>
      <c r="AV5330" s="6"/>
      <c r="AW5330" s="6"/>
    </row>
    <row r="5331" spans="1:49" x14ac:dyDescent="0.35">
      <c r="A5331" s="20"/>
      <c r="B5331" s="20"/>
      <c r="C5331" s="20"/>
      <c r="D5331" s="20"/>
      <c r="E5331" s="6"/>
      <c r="F5331" s="6"/>
      <c r="G5331" s="6"/>
      <c r="H5331" s="6"/>
      <c r="I5331" s="6"/>
      <c r="J5331" s="6"/>
      <c r="K5331" s="6"/>
      <c r="L5331" s="6"/>
      <c r="M5331" s="6"/>
      <c r="N5331" s="6"/>
      <c r="O5331" s="6"/>
      <c r="P5331" s="6"/>
      <c r="Q5331" s="6"/>
      <c r="R5331" s="6"/>
      <c r="S5331" s="6"/>
      <c r="T5331" s="6"/>
      <c r="U5331" s="6"/>
      <c r="V5331" s="6"/>
      <c r="W5331" s="6"/>
      <c r="X5331" s="6"/>
      <c r="Y5331" s="6"/>
      <c r="Z5331" s="6"/>
      <c r="AA5331" s="6"/>
      <c r="AB5331" s="6"/>
      <c r="AC5331" s="6"/>
      <c r="AD5331" s="6"/>
      <c r="AE5331" s="6"/>
      <c r="AF5331" s="6"/>
      <c r="AG5331" s="6"/>
      <c r="AH5331" s="6"/>
      <c r="AI5331" s="6"/>
      <c r="AJ5331" s="6"/>
      <c r="AK5331" s="6"/>
      <c r="AL5331" s="6"/>
      <c r="AM5331" s="6"/>
      <c r="AN5331" s="6"/>
      <c r="AO5331" s="6"/>
      <c r="AP5331" s="6"/>
      <c r="AQ5331" s="21"/>
      <c r="AR5331" s="21"/>
      <c r="AS5331" s="21"/>
      <c r="AT5331" s="6"/>
      <c r="AU5331" s="6"/>
      <c r="AV5331" s="6"/>
      <c r="AW5331" s="6"/>
    </row>
    <row r="5332" spans="1:49" x14ac:dyDescent="0.35">
      <c r="A5332" s="20"/>
      <c r="B5332" s="20"/>
      <c r="C5332" s="20"/>
      <c r="D5332" s="20"/>
      <c r="E5332" s="6"/>
      <c r="F5332" s="6"/>
      <c r="G5332" s="6"/>
      <c r="H5332" s="6"/>
      <c r="I5332" s="6"/>
      <c r="J5332" s="6"/>
      <c r="K5332" s="6"/>
      <c r="L5332" s="6"/>
      <c r="M5332" s="6"/>
      <c r="N5332" s="6"/>
      <c r="O5332" s="6"/>
      <c r="P5332" s="6"/>
      <c r="Q5332" s="6"/>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21"/>
      <c r="AR5332" s="21"/>
      <c r="AS5332" s="21"/>
      <c r="AT5332" s="6"/>
      <c r="AU5332" s="6"/>
      <c r="AV5332" s="6"/>
      <c r="AW5332" s="6"/>
    </row>
    <row r="5333" spans="1:49" x14ac:dyDescent="0.35">
      <c r="A5333" s="20"/>
      <c r="B5333" s="20"/>
      <c r="C5333" s="20"/>
      <c r="D5333" s="20"/>
      <c r="E5333" s="6"/>
      <c r="F5333" s="6"/>
      <c r="G5333" s="6"/>
      <c r="H5333" s="6"/>
      <c r="I5333" s="6"/>
      <c r="J5333" s="6"/>
      <c r="K5333" s="6"/>
      <c r="L5333" s="6"/>
      <c r="M5333" s="6"/>
      <c r="N5333" s="6"/>
      <c r="O5333" s="6"/>
      <c r="P5333" s="6"/>
      <c r="Q5333" s="6"/>
      <c r="R5333" s="6"/>
      <c r="S5333" s="6"/>
      <c r="T5333" s="6"/>
      <c r="U5333" s="6"/>
      <c r="V5333" s="6"/>
      <c r="W5333" s="6"/>
      <c r="X5333" s="6"/>
      <c r="Y5333" s="6"/>
      <c r="Z5333" s="6"/>
      <c r="AA5333" s="6"/>
      <c r="AB5333" s="6"/>
      <c r="AC5333" s="6"/>
      <c r="AD5333" s="6"/>
      <c r="AE5333" s="6"/>
      <c r="AF5333" s="6"/>
      <c r="AG5333" s="6"/>
      <c r="AH5333" s="6"/>
      <c r="AI5333" s="6"/>
      <c r="AJ5333" s="6"/>
      <c r="AK5333" s="6"/>
      <c r="AL5333" s="6"/>
      <c r="AM5333" s="6"/>
      <c r="AN5333" s="6"/>
      <c r="AO5333" s="6"/>
      <c r="AP5333" s="6"/>
      <c r="AQ5333" s="21"/>
      <c r="AR5333" s="21"/>
      <c r="AS5333" s="21"/>
      <c r="AT5333" s="6"/>
      <c r="AU5333" s="6"/>
      <c r="AV5333" s="6"/>
      <c r="AW5333" s="6"/>
    </row>
    <row r="5334" spans="1:49" x14ac:dyDescent="0.35">
      <c r="A5334" s="20"/>
      <c r="B5334" s="20"/>
      <c r="C5334" s="20"/>
      <c r="D5334" s="20"/>
      <c r="E5334" s="6"/>
      <c r="F5334" s="6"/>
      <c r="G5334" s="6"/>
      <c r="H5334" s="6"/>
      <c r="I5334" s="6"/>
      <c r="J5334" s="6"/>
      <c r="K5334" s="6"/>
      <c r="L5334" s="6"/>
      <c r="M5334" s="6"/>
      <c r="N5334" s="6"/>
      <c r="O5334" s="6"/>
      <c r="P5334" s="6"/>
      <c r="Q5334" s="6"/>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21"/>
      <c r="AR5334" s="21"/>
      <c r="AS5334" s="21"/>
      <c r="AT5334" s="6"/>
      <c r="AU5334" s="6"/>
      <c r="AV5334" s="6"/>
      <c r="AW5334" s="6"/>
    </row>
    <row r="5335" spans="1:49" x14ac:dyDescent="0.35">
      <c r="A5335" s="20"/>
      <c r="B5335" s="20"/>
      <c r="C5335" s="20"/>
      <c r="D5335" s="20"/>
      <c r="E5335" s="6"/>
      <c r="F5335" s="6"/>
      <c r="G5335" s="6"/>
      <c r="H5335" s="6"/>
      <c r="I5335" s="6"/>
      <c r="J5335" s="6"/>
      <c r="K5335" s="6"/>
      <c r="L5335" s="6"/>
      <c r="M5335" s="6"/>
      <c r="N5335" s="6"/>
      <c r="O5335" s="6"/>
      <c r="P5335" s="6"/>
      <c r="Q5335" s="6"/>
      <c r="R5335" s="6"/>
      <c r="S5335" s="6"/>
      <c r="T5335" s="6"/>
      <c r="U5335" s="6"/>
      <c r="V5335" s="6"/>
      <c r="W5335" s="6"/>
      <c r="X5335" s="6"/>
      <c r="Y5335" s="6"/>
      <c r="Z5335" s="6"/>
      <c r="AA5335" s="6"/>
      <c r="AB5335" s="6"/>
      <c r="AC5335" s="6"/>
      <c r="AD5335" s="6"/>
      <c r="AE5335" s="6"/>
      <c r="AF5335" s="6"/>
      <c r="AG5335" s="6"/>
      <c r="AH5335" s="6"/>
      <c r="AI5335" s="6"/>
      <c r="AJ5335" s="6"/>
      <c r="AK5335" s="6"/>
      <c r="AL5335" s="6"/>
      <c r="AM5335" s="6"/>
      <c r="AN5335" s="6"/>
      <c r="AO5335" s="6"/>
      <c r="AP5335" s="6"/>
      <c r="AQ5335" s="21"/>
      <c r="AR5335" s="21"/>
      <c r="AS5335" s="21"/>
      <c r="AT5335" s="6"/>
      <c r="AU5335" s="6"/>
      <c r="AV5335" s="6"/>
      <c r="AW5335" s="6"/>
    </row>
    <row r="5336" spans="1:49" x14ac:dyDescent="0.35">
      <c r="A5336" s="20"/>
      <c r="B5336" s="20"/>
      <c r="C5336" s="20"/>
      <c r="D5336" s="20"/>
      <c r="E5336" s="6"/>
      <c r="F5336" s="6"/>
      <c r="G5336" s="6"/>
      <c r="H5336" s="6"/>
      <c r="I5336" s="6"/>
      <c r="J5336" s="6"/>
      <c r="K5336" s="6"/>
      <c r="L5336" s="6"/>
      <c r="M5336" s="6"/>
      <c r="N5336" s="6"/>
      <c r="O5336" s="6"/>
      <c r="P5336" s="6"/>
      <c r="Q5336" s="6"/>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21"/>
      <c r="AR5336" s="21"/>
      <c r="AS5336" s="21"/>
      <c r="AT5336" s="6"/>
      <c r="AU5336" s="6"/>
      <c r="AV5336" s="6"/>
      <c r="AW5336" s="6"/>
    </row>
    <row r="5337" spans="1:49" x14ac:dyDescent="0.35">
      <c r="A5337" s="20"/>
      <c r="B5337" s="20"/>
      <c r="C5337" s="20"/>
      <c r="D5337" s="20"/>
      <c r="E5337" s="6"/>
      <c r="F5337" s="6"/>
      <c r="G5337" s="6"/>
      <c r="H5337" s="6"/>
      <c r="I5337" s="6"/>
      <c r="J5337" s="6"/>
      <c r="K5337" s="6"/>
      <c r="L5337" s="6"/>
      <c r="M5337" s="6"/>
      <c r="N5337" s="6"/>
      <c r="O5337" s="6"/>
      <c r="P5337" s="6"/>
      <c r="Q5337" s="6"/>
      <c r="R5337" s="6"/>
      <c r="S5337" s="6"/>
      <c r="T5337" s="6"/>
      <c r="U5337" s="6"/>
      <c r="V5337" s="6"/>
      <c r="W5337" s="6"/>
      <c r="X5337" s="6"/>
      <c r="Y5337" s="6"/>
      <c r="Z5337" s="6"/>
      <c r="AA5337" s="6"/>
      <c r="AB5337" s="6"/>
      <c r="AC5337" s="6"/>
      <c r="AD5337" s="6"/>
      <c r="AE5337" s="6"/>
      <c r="AF5337" s="6"/>
      <c r="AG5337" s="6"/>
      <c r="AH5337" s="6"/>
      <c r="AI5337" s="6"/>
      <c r="AJ5337" s="6"/>
      <c r="AK5337" s="6"/>
      <c r="AL5337" s="6"/>
      <c r="AM5337" s="6"/>
      <c r="AN5337" s="6"/>
      <c r="AO5337" s="6"/>
      <c r="AP5337" s="6"/>
      <c r="AQ5337" s="21"/>
      <c r="AR5337" s="21"/>
      <c r="AS5337" s="21"/>
      <c r="AT5337" s="6"/>
      <c r="AU5337" s="6"/>
      <c r="AV5337" s="6"/>
      <c r="AW5337" s="6"/>
    </row>
    <row r="5338" spans="1:49" x14ac:dyDescent="0.35">
      <c r="A5338" s="20"/>
      <c r="B5338" s="20"/>
      <c r="C5338" s="20"/>
      <c r="D5338" s="20"/>
      <c r="E5338" s="6"/>
      <c r="F5338" s="6"/>
      <c r="G5338" s="6"/>
      <c r="H5338" s="6"/>
      <c r="I5338" s="6"/>
      <c r="J5338" s="6"/>
      <c r="K5338" s="6"/>
      <c r="L5338" s="6"/>
      <c r="M5338" s="6"/>
      <c r="N5338" s="6"/>
      <c r="O5338" s="6"/>
      <c r="P5338" s="6"/>
      <c r="Q5338" s="6"/>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21"/>
      <c r="AR5338" s="21"/>
      <c r="AS5338" s="21"/>
      <c r="AT5338" s="6"/>
      <c r="AU5338" s="6"/>
      <c r="AV5338" s="6"/>
      <c r="AW5338" s="6"/>
    </row>
    <row r="5339" spans="1:49" x14ac:dyDescent="0.35">
      <c r="A5339" s="20"/>
      <c r="B5339" s="20"/>
      <c r="C5339" s="20"/>
      <c r="D5339" s="20"/>
      <c r="E5339" s="6"/>
      <c r="F5339" s="6"/>
      <c r="G5339" s="6"/>
      <c r="H5339" s="6"/>
      <c r="I5339" s="6"/>
      <c r="J5339" s="6"/>
      <c r="K5339" s="6"/>
      <c r="L5339" s="6"/>
      <c r="M5339" s="6"/>
      <c r="N5339" s="6"/>
      <c r="O5339" s="6"/>
      <c r="P5339" s="6"/>
      <c r="Q5339" s="6"/>
      <c r="R5339" s="6"/>
      <c r="S5339" s="6"/>
      <c r="T5339" s="6"/>
      <c r="U5339" s="6"/>
      <c r="V5339" s="6"/>
      <c r="W5339" s="6"/>
      <c r="X5339" s="6"/>
      <c r="Y5339" s="6"/>
      <c r="Z5339" s="6"/>
      <c r="AA5339" s="6"/>
      <c r="AB5339" s="6"/>
      <c r="AC5339" s="6"/>
      <c r="AD5339" s="6"/>
      <c r="AE5339" s="6"/>
      <c r="AF5339" s="6"/>
      <c r="AG5339" s="6"/>
      <c r="AH5339" s="6"/>
      <c r="AI5339" s="6"/>
      <c r="AJ5339" s="6"/>
      <c r="AK5339" s="6"/>
      <c r="AL5339" s="6"/>
      <c r="AM5339" s="6"/>
      <c r="AN5339" s="6"/>
      <c r="AO5339" s="6"/>
      <c r="AP5339" s="6"/>
      <c r="AQ5339" s="21"/>
      <c r="AR5339" s="21"/>
      <c r="AS5339" s="21"/>
      <c r="AT5339" s="6"/>
      <c r="AU5339" s="6"/>
      <c r="AV5339" s="6"/>
      <c r="AW5339" s="6"/>
    </row>
    <row r="5340" spans="1:49" x14ac:dyDescent="0.35">
      <c r="A5340" s="20"/>
      <c r="B5340" s="20"/>
      <c r="C5340" s="20"/>
      <c r="D5340" s="20"/>
      <c r="E5340" s="6"/>
      <c r="F5340" s="6"/>
      <c r="G5340" s="6"/>
      <c r="H5340" s="6"/>
      <c r="I5340" s="6"/>
      <c r="J5340" s="6"/>
      <c r="K5340" s="6"/>
      <c r="L5340" s="6"/>
      <c r="M5340" s="6"/>
      <c r="N5340" s="6"/>
      <c r="O5340" s="6"/>
      <c r="P5340" s="6"/>
      <c r="Q5340" s="6"/>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21"/>
      <c r="AR5340" s="21"/>
      <c r="AS5340" s="21"/>
      <c r="AT5340" s="6"/>
      <c r="AU5340" s="6"/>
      <c r="AV5340" s="6"/>
      <c r="AW5340" s="6"/>
    </row>
    <row r="5341" spans="1:49" x14ac:dyDescent="0.35">
      <c r="A5341" s="20"/>
      <c r="B5341" s="20"/>
      <c r="C5341" s="20"/>
      <c r="D5341" s="20"/>
      <c r="E5341" s="6"/>
      <c r="F5341" s="6"/>
      <c r="G5341" s="6"/>
      <c r="H5341" s="6"/>
      <c r="I5341" s="6"/>
      <c r="J5341" s="6"/>
      <c r="K5341" s="6"/>
      <c r="L5341" s="6"/>
      <c r="M5341" s="6"/>
      <c r="N5341" s="6"/>
      <c r="O5341" s="6"/>
      <c r="P5341" s="6"/>
      <c r="Q5341" s="6"/>
      <c r="R5341" s="6"/>
      <c r="S5341" s="6"/>
      <c r="T5341" s="6"/>
      <c r="U5341" s="6"/>
      <c r="V5341" s="6"/>
      <c r="W5341" s="6"/>
      <c r="X5341" s="6"/>
      <c r="Y5341" s="6"/>
      <c r="Z5341" s="6"/>
      <c r="AA5341" s="6"/>
      <c r="AB5341" s="6"/>
      <c r="AC5341" s="6"/>
      <c r="AD5341" s="6"/>
      <c r="AE5341" s="6"/>
      <c r="AF5341" s="6"/>
      <c r="AG5341" s="6"/>
      <c r="AH5341" s="6"/>
      <c r="AI5341" s="6"/>
      <c r="AJ5341" s="6"/>
      <c r="AK5341" s="6"/>
      <c r="AL5341" s="6"/>
      <c r="AM5341" s="6"/>
      <c r="AN5341" s="6"/>
      <c r="AO5341" s="6"/>
      <c r="AP5341" s="6"/>
      <c r="AQ5341" s="21"/>
      <c r="AR5341" s="21"/>
      <c r="AS5341" s="21"/>
      <c r="AT5341" s="6"/>
      <c r="AU5341" s="6"/>
      <c r="AV5341" s="6"/>
      <c r="AW5341" s="6"/>
    </row>
    <row r="5342" spans="1:49" x14ac:dyDescent="0.35">
      <c r="A5342" s="20"/>
      <c r="B5342" s="20"/>
      <c r="C5342" s="20"/>
      <c r="D5342" s="20"/>
      <c r="E5342" s="6"/>
      <c r="F5342" s="6"/>
      <c r="G5342" s="6"/>
      <c r="H5342" s="6"/>
      <c r="I5342" s="6"/>
      <c r="J5342" s="6"/>
      <c r="K5342" s="6"/>
      <c r="L5342" s="6"/>
      <c r="M5342" s="6"/>
      <c r="N5342" s="6"/>
      <c r="O5342" s="6"/>
      <c r="P5342" s="6"/>
      <c r="Q5342" s="6"/>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21"/>
      <c r="AR5342" s="21"/>
      <c r="AS5342" s="21"/>
      <c r="AT5342" s="6"/>
      <c r="AU5342" s="6"/>
      <c r="AV5342" s="6"/>
      <c r="AW5342" s="6"/>
    </row>
    <row r="5343" spans="1:49" x14ac:dyDescent="0.35">
      <c r="A5343" s="20"/>
      <c r="B5343" s="20"/>
      <c r="C5343" s="20"/>
      <c r="D5343" s="20"/>
      <c r="E5343" s="6"/>
      <c r="F5343" s="6"/>
      <c r="G5343" s="6"/>
      <c r="H5343" s="6"/>
      <c r="I5343" s="6"/>
      <c r="J5343" s="6"/>
      <c r="K5343" s="6"/>
      <c r="L5343" s="6"/>
      <c r="M5343" s="6"/>
      <c r="N5343" s="6"/>
      <c r="O5343" s="6"/>
      <c r="P5343" s="6"/>
      <c r="Q5343" s="6"/>
      <c r="R5343" s="6"/>
      <c r="S5343" s="6"/>
      <c r="T5343" s="6"/>
      <c r="U5343" s="6"/>
      <c r="V5343" s="6"/>
      <c r="W5343" s="6"/>
      <c r="X5343" s="6"/>
      <c r="Y5343" s="6"/>
      <c r="Z5343" s="6"/>
      <c r="AA5343" s="6"/>
      <c r="AB5343" s="6"/>
      <c r="AC5343" s="6"/>
      <c r="AD5343" s="6"/>
      <c r="AE5343" s="6"/>
      <c r="AF5343" s="6"/>
      <c r="AG5343" s="6"/>
      <c r="AH5343" s="6"/>
      <c r="AI5343" s="6"/>
      <c r="AJ5343" s="6"/>
      <c r="AK5343" s="6"/>
      <c r="AL5343" s="6"/>
      <c r="AM5343" s="6"/>
      <c r="AN5343" s="6"/>
      <c r="AO5343" s="6"/>
      <c r="AP5343" s="6"/>
      <c r="AQ5343" s="21"/>
      <c r="AR5343" s="21"/>
      <c r="AS5343" s="21"/>
      <c r="AT5343" s="6"/>
      <c r="AU5343" s="6"/>
      <c r="AV5343" s="6"/>
      <c r="AW5343" s="6"/>
    </row>
    <row r="5344" spans="1:49" x14ac:dyDescent="0.35">
      <c r="A5344" s="20"/>
      <c r="B5344" s="20"/>
      <c r="C5344" s="20"/>
      <c r="D5344" s="20"/>
      <c r="E5344" s="6"/>
      <c r="F5344" s="6"/>
      <c r="G5344" s="6"/>
      <c r="H5344" s="6"/>
      <c r="I5344" s="6"/>
      <c r="J5344" s="6"/>
      <c r="K5344" s="6"/>
      <c r="L5344" s="6"/>
      <c r="M5344" s="6"/>
      <c r="N5344" s="6"/>
      <c r="O5344" s="6"/>
      <c r="P5344" s="6"/>
      <c r="Q5344" s="6"/>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21"/>
      <c r="AR5344" s="21"/>
      <c r="AS5344" s="21"/>
      <c r="AT5344" s="6"/>
      <c r="AU5344" s="6"/>
      <c r="AV5344" s="6"/>
      <c r="AW5344" s="6"/>
    </row>
    <row r="5345" spans="1:49" x14ac:dyDescent="0.35">
      <c r="A5345" s="20"/>
      <c r="B5345" s="20"/>
      <c r="C5345" s="20"/>
      <c r="D5345" s="20"/>
      <c r="E5345" s="6"/>
      <c r="F5345" s="6"/>
      <c r="G5345" s="6"/>
      <c r="H5345" s="6"/>
      <c r="I5345" s="6"/>
      <c r="J5345" s="6"/>
      <c r="K5345" s="6"/>
      <c r="L5345" s="6"/>
      <c r="M5345" s="6"/>
      <c r="N5345" s="6"/>
      <c r="O5345" s="6"/>
      <c r="P5345" s="6"/>
      <c r="Q5345" s="6"/>
      <c r="R5345" s="6"/>
      <c r="S5345" s="6"/>
      <c r="T5345" s="6"/>
      <c r="U5345" s="6"/>
      <c r="V5345" s="6"/>
      <c r="W5345" s="6"/>
      <c r="X5345" s="6"/>
      <c r="Y5345" s="6"/>
      <c r="Z5345" s="6"/>
      <c r="AA5345" s="6"/>
      <c r="AB5345" s="6"/>
      <c r="AC5345" s="6"/>
      <c r="AD5345" s="6"/>
      <c r="AE5345" s="6"/>
      <c r="AF5345" s="6"/>
      <c r="AG5345" s="6"/>
      <c r="AH5345" s="6"/>
      <c r="AI5345" s="6"/>
      <c r="AJ5345" s="6"/>
      <c r="AK5345" s="6"/>
      <c r="AL5345" s="6"/>
      <c r="AM5345" s="6"/>
      <c r="AN5345" s="6"/>
      <c r="AO5345" s="6"/>
      <c r="AP5345" s="6"/>
      <c r="AQ5345" s="21"/>
      <c r="AR5345" s="21"/>
      <c r="AS5345" s="21"/>
      <c r="AT5345" s="6"/>
      <c r="AU5345" s="6"/>
      <c r="AV5345" s="6"/>
      <c r="AW5345" s="6"/>
    </row>
    <row r="5346" spans="1:49" x14ac:dyDescent="0.35">
      <c r="A5346" s="20"/>
      <c r="B5346" s="20"/>
      <c r="C5346" s="20"/>
      <c r="D5346" s="20"/>
      <c r="E5346" s="6"/>
      <c r="F5346" s="6"/>
      <c r="G5346" s="6"/>
      <c r="H5346" s="6"/>
      <c r="I5346" s="6"/>
      <c r="J5346" s="6"/>
      <c r="K5346" s="6"/>
      <c r="L5346" s="6"/>
      <c r="M5346" s="6"/>
      <c r="N5346" s="6"/>
      <c r="O5346" s="6"/>
      <c r="P5346" s="6"/>
      <c r="Q5346" s="6"/>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21"/>
      <c r="AR5346" s="21"/>
      <c r="AS5346" s="21"/>
      <c r="AT5346" s="6"/>
      <c r="AU5346" s="6"/>
      <c r="AV5346" s="6"/>
      <c r="AW5346" s="6"/>
    </row>
    <row r="5347" spans="1:49" x14ac:dyDescent="0.35">
      <c r="A5347" s="20"/>
      <c r="B5347" s="20"/>
      <c r="C5347" s="20"/>
      <c r="D5347" s="20"/>
      <c r="E5347" s="6"/>
      <c r="F5347" s="6"/>
      <c r="G5347" s="6"/>
      <c r="H5347" s="6"/>
      <c r="I5347" s="6"/>
      <c r="J5347" s="6"/>
      <c r="K5347" s="6"/>
      <c r="L5347" s="6"/>
      <c r="M5347" s="6"/>
      <c r="N5347" s="6"/>
      <c r="O5347" s="6"/>
      <c r="P5347" s="6"/>
      <c r="Q5347" s="6"/>
      <c r="R5347" s="6"/>
      <c r="S5347" s="6"/>
      <c r="T5347" s="6"/>
      <c r="U5347" s="6"/>
      <c r="V5347" s="6"/>
      <c r="W5347" s="6"/>
      <c r="X5347" s="6"/>
      <c r="Y5347" s="6"/>
      <c r="Z5347" s="6"/>
      <c r="AA5347" s="6"/>
      <c r="AB5347" s="6"/>
      <c r="AC5347" s="6"/>
      <c r="AD5347" s="6"/>
      <c r="AE5347" s="6"/>
      <c r="AF5347" s="6"/>
      <c r="AG5347" s="6"/>
      <c r="AH5347" s="6"/>
      <c r="AI5347" s="6"/>
      <c r="AJ5347" s="6"/>
      <c r="AK5347" s="6"/>
      <c r="AL5347" s="6"/>
      <c r="AM5347" s="6"/>
      <c r="AN5347" s="6"/>
      <c r="AO5347" s="6"/>
      <c r="AP5347" s="6"/>
      <c r="AQ5347" s="21"/>
      <c r="AR5347" s="21"/>
      <c r="AS5347" s="21"/>
      <c r="AT5347" s="6"/>
      <c r="AU5347" s="6"/>
      <c r="AV5347" s="6"/>
      <c r="AW5347" s="6"/>
    </row>
    <row r="5348" spans="1:49" x14ac:dyDescent="0.35">
      <c r="A5348" s="20"/>
      <c r="B5348" s="20"/>
      <c r="C5348" s="20"/>
      <c r="D5348" s="20"/>
      <c r="E5348" s="6"/>
      <c r="F5348" s="6"/>
      <c r="G5348" s="6"/>
      <c r="H5348" s="6"/>
      <c r="I5348" s="6"/>
      <c r="J5348" s="6"/>
      <c r="K5348" s="6"/>
      <c r="L5348" s="6"/>
      <c r="M5348" s="6"/>
      <c r="N5348" s="6"/>
      <c r="O5348" s="6"/>
      <c r="P5348" s="6"/>
      <c r="Q5348" s="6"/>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21"/>
      <c r="AR5348" s="21"/>
      <c r="AS5348" s="21"/>
      <c r="AT5348" s="6"/>
      <c r="AU5348" s="6"/>
      <c r="AV5348" s="6"/>
      <c r="AW5348" s="6"/>
    </row>
    <row r="5349" spans="1:49" x14ac:dyDescent="0.35">
      <c r="A5349" s="20"/>
      <c r="B5349" s="20"/>
      <c r="C5349" s="20"/>
      <c r="D5349" s="20"/>
      <c r="E5349" s="6"/>
      <c r="F5349" s="6"/>
      <c r="G5349" s="6"/>
      <c r="H5349" s="6"/>
      <c r="I5349" s="6"/>
      <c r="J5349" s="6"/>
      <c r="K5349" s="6"/>
      <c r="L5349" s="6"/>
      <c r="M5349" s="6"/>
      <c r="N5349" s="6"/>
      <c r="O5349" s="6"/>
      <c r="P5349" s="6"/>
      <c r="Q5349" s="6"/>
      <c r="R5349" s="6"/>
      <c r="S5349" s="6"/>
      <c r="T5349" s="6"/>
      <c r="U5349" s="6"/>
      <c r="V5349" s="6"/>
      <c r="W5349" s="6"/>
      <c r="X5349" s="6"/>
      <c r="Y5349" s="6"/>
      <c r="Z5349" s="6"/>
      <c r="AA5349" s="6"/>
      <c r="AB5349" s="6"/>
      <c r="AC5349" s="6"/>
      <c r="AD5349" s="6"/>
      <c r="AE5349" s="6"/>
      <c r="AF5349" s="6"/>
      <c r="AG5349" s="6"/>
      <c r="AH5349" s="6"/>
      <c r="AI5349" s="6"/>
      <c r="AJ5349" s="6"/>
      <c r="AK5349" s="6"/>
      <c r="AL5349" s="6"/>
      <c r="AM5349" s="6"/>
      <c r="AN5349" s="6"/>
      <c r="AO5349" s="6"/>
      <c r="AP5349" s="6"/>
      <c r="AQ5349" s="21"/>
      <c r="AR5349" s="21"/>
      <c r="AS5349" s="21"/>
      <c r="AT5349" s="6"/>
      <c r="AU5349" s="6"/>
      <c r="AV5349" s="6"/>
      <c r="AW5349" s="6"/>
    </row>
    <row r="5350" spans="1:49" x14ac:dyDescent="0.35">
      <c r="A5350" s="20"/>
      <c r="B5350" s="20"/>
      <c r="C5350" s="20"/>
      <c r="D5350" s="20"/>
      <c r="E5350" s="6"/>
      <c r="F5350" s="6"/>
      <c r="G5350" s="6"/>
      <c r="H5350" s="6"/>
      <c r="I5350" s="6"/>
      <c r="J5350" s="6"/>
      <c r="K5350" s="6"/>
      <c r="L5350" s="6"/>
      <c r="M5350" s="6"/>
      <c r="N5350" s="6"/>
      <c r="O5350" s="6"/>
      <c r="P5350" s="6"/>
      <c r="Q5350" s="6"/>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21"/>
      <c r="AR5350" s="21"/>
      <c r="AS5350" s="21"/>
      <c r="AT5350" s="6"/>
      <c r="AU5350" s="6"/>
      <c r="AV5350" s="6"/>
      <c r="AW5350" s="6"/>
    </row>
    <row r="5351" spans="1:49" x14ac:dyDescent="0.35">
      <c r="A5351" s="20"/>
      <c r="B5351" s="20"/>
      <c r="C5351" s="20"/>
      <c r="D5351" s="20"/>
      <c r="E5351" s="6"/>
      <c r="F5351" s="6"/>
      <c r="G5351" s="6"/>
      <c r="H5351" s="6"/>
      <c r="I5351" s="6"/>
      <c r="J5351" s="6"/>
      <c r="K5351" s="6"/>
      <c r="L5351" s="6"/>
      <c r="M5351" s="6"/>
      <c r="N5351" s="6"/>
      <c r="O5351" s="6"/>
      <c r="P5351" s="6"/>
      <c r="Q5351" s="6"/>
      <c r="R5351" s="6"/>
      <c r="S5351" s="6"/>
      <c r="T5351" s="6"/>
      <c r="U5351" s="6"/>
      <c r="V5351" s="6"/>
      <c r="W5351" s="6"/>
      <c r="X5351" s="6"/>
      <c r="Y5351" s="6"/>
      <c r="Z5351" s="6"/>
      <c r="AA5351" s="6"/>
      <c r="AB5351" s="6"/>
      <c r="AC5351" s="6"/>
      <c r="AD5351" s="6"/>
      <c r="AE5351" s="6"/>
      <c r="AF5351" s="6"/>
      <c r="AG5351" s="6"/>
      <c r="AH5351" s="6"/>
      <c r="AI5351" s="6"/>
      <c r="AJ5351" s="6"/>
      <c r="AK5351" s="6"/>
      <c r="AL5351" s="6"/>
      <c r="AM5351" s="6"/>
      <c r="AN5351" s="6"/>
      <c r="AO5351" s="6"/>
      <c r="AP5351" s="6"/>
      <c r="AQ5351" s="21"/>
      <c r="AR5351" s="21"/>
      <c r="AS5351" s="21"/>
      <c r="AT5351" s="6"/>
      <c r="AU5351" s="6"/>
      <c r="AV5351" s="6"/>
      <c r="AW5351" s="6"/>
    </row>
    <row r="5352" spans="1:49" x14ac:dyDescent="0.35">
      <c r="A5352" s="20"/>
      <c r="B5352" s="20"/>
      <c r="C5352" s="20"/>
      <c r="D5352" s="20"/>
      <c r="E5352" s="6"/>
      <c r="F5352" s="6"/>
      <c r="G5352" s="6"/>
      <c r="H5352" s="6"/>
      <c r="I5352" s="6"/>
      <c r="J5352" s="6"/>
      <c r="K5352" s="6"/>
      <c r="L5352" s="6"/>
      <c r="M5352" s="6"/>
      <c r="N5352" s="6"/>
      <c r="O5352" s="6"/>
      <c r="P5352" s="6"/>
      <c r="Q5352" s="6"/>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21"/>
      <c r="AR5352" s="21"/>
      <c r="AS5352" s="21"/>
      <c r="AT5352" s="6"/>
      <c r="AU5352" s="6"/>
      <c r="AV5352" s="6"/>
      <c r="AW5352" s="6"/>
    </row>
    <row r="5353" spans="1:49" x14ac:dyDescent="0.35">
      <c r="A5353" s="20"/>
      <c r="B5353" s="20"/>
      <c r="C5353" s="20"/>
      <c r="D5353" s="20"/>
      <c r="E5353" s="6"/>
      <c r="F5353" s="6"/>
      <c r="G5353" s="6"/>
      <c r="H5353" s="6"/>
      <c r="I5353" s="6"/>
      <c r="J5353" s="6"/>
      <c r="K5353" s="6"/>
      <c r="L5353" s="6"/>
      <c r="M5353" s="6"/>
      <c r="N5353" s="6"/>
      <c r="O5353" s="6"/>
      <c r="P5353" s="6"/>
      <c r="Q5353" s="6"/>
      <c r="R5353" s="6"/>
      <c r="S5353" s="6"/>
      <c r="T5353" s="6"/>
      <c r="U5353" s="6"/>
      <c r="V5353" s="6"/>
      <c r="W5353" s="6"/>
      <c r="X5353" s="6"/>
      <c r="Y5353" s="6"/>
      <c r="Z5353" s="6"/>
      <c r="AA5353" s="6"/>
      <c r="AB5353" s="6"/>
      <c r="AC5353" s="6"/>
      <c r="AD5353" s="6"/>
      <c r="AE5353" s="6"/>
      <c r="AF5353" s="6"/>
      <c r="AG5353" s="6"/>
      <c r="AH5353" s="6"/>
      <c r="AI5353" s="6"/>
      <c r="AJ5353" s="6"/>
      <c r="AK5353" s="6"/>
      <c r="AL5353" s="6"/>
      <c r="AM5353" s="6"/>
      <c r="AN5353" s="6"/>
      <c r="AO5353" s="6"/>
      <c r="AP5353" s="6"/>
      <c r="AQ5353" s="21"/>
      <c r="AR5353" s="21"/>
      <c r="AS5353" s="21"/>
      <c r="AT5353" s="6"/>
      <c r="AU5353" s="6"/>
      <c r="AV5353" s="6"/>
      <c r="AW5353" s="6"/>
    </row>
    <row r="5354" spans="1:49" x14ac:dyDescent="0.35">
      <c r="A5354" s="20"/>
      <c r="B5354" s="20"/>
      <c r="C5354" s="20"/>
      <c r="D5354" s="20"/>
      <c r="E5354" s="6"/>
      <c r="F5354" s="6"/>
      <c r="G5354" s="6"/>
      <c r="H5354" s="6"/>
      <c r="I5354" s="6"/>
      <c r="J5354" s="6"/>
      <c r="K5354" s="6"/>
      <c r="L5354" s="6"/>
      <c r="M5354" s="6"/>
      <c r="N5354" s="6"/>
      <c r="O5354" s="6"/>
      <c r="P5354" s="6"/>
      <c r="Q5354" s="6"/>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21"/>
      <c r="AR5354" s="21"/>
      <c r="AS5354" s="21"/>
      <c r="AT5354" s="6"/>
      <c r="AU5354" s="6"/>
      <c r="AV5354" s="6"/>
      <c r="AW5354" s="6"/>
    </row>
    <row r="5355" spans="1:49" x14ac:dyDescent="0.35">
      <c r="A5355" s="20"/>
      <c r="B5355" s="20"/>
      <c r="C5355" s="20"/>
      <c r="D5355" s="20"/>
      <c r="E5355" s="6"/>
      <c r="F5355" s="6"/>
      <c r="G5355" s="6"/>
      <c r="H5355" s="6"/>
      <c r="I5355" s="6"/>
      <c r="J5355" s="6"/>
      <c r="K5355" s="6"/>
      <c r="L5355" s="6"/>
      <c r="M5355" s="6"/>
      <c r="N5355" s="6"/>
      <c r="O5355" s="6"/>
      <c r="P5355" s="6"/>
      <c r="Q5355" s="6"/>
      <c r="R5355" s="6"/>
      <c r="S5355" s="6"/>
      <c r="T5355" s="6"/>
      <c r="U5355" s="6"/>
      <c r="V5355" s="6"/>
      <c r="W5355" s="6"/>
      <c r="X5355" s="6"/>
      <c r="Y5355" s="6"/>
      <c r="Z5355" s="6"/>
      <c r="AA5355" s="6"/>
      <c r="AB5355" s="6"/>
      <c r="AC5355" s="6"/>
      <c r="AD5355" s="6"/>
      <c r="AE5355" s="6"/>
      <c r="AF5355" s="6"/>
      <c r="AG5355" s="6"/>
      <c r="AH5355" s="6"/>
      <c r="AI5355" s="6"/>
      <c r="AJ5355" s="6"/>
      <c r="AK5355" s="6"/>
      <c r="AL5355" s="6"/>
      <c r="AM5355" s="6"/>
      <c r="AN5355" s="6"/>
      <c r="AO5355" s="6"/>
      <c r="AP5355" s="6"/>
      <c r="AQ5355" s="21"/>
      <c r="AR5355" s="21"/>
      <c r="AS5355" s="21"/>
      <c r="AT5355" s="6"/>
      <c r="AU5355" s="6"/>
      <c r="AV5355" s="6"/>
      <c r="AW5355" s="6"/>
    </row>
    <row r="5356" spans="1:49" x14ac:dyDescent="0.35">
      <c r="A5356" s="20"/>
      <c r="B5356" s="20"/>
      <c r="C5356" s="20"/>
      <c r="D5356" s="20"/>
      <c r="E5356" s="6"/>
      <c r="F5356" s="6"/>
      <c r="G5356" s="6"/>
      <c r="H5356" s="6"/>
      <c r="I5356" s="6"/>
      <c r="J5356" s="6"/>
      <c r="K5356" s="6"/>
      <c r="L5356" s="6"/>
      <c r="M5356" s="6"/>
      <c r="N5356" s="6"/>
      <c r="O5356" s="6"/>
      <c r="P5356" s="6"/>
      <c r="Q5356" s="6"/>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21"/>
      <c r="AR5356" s="21"/>
      <c r="AS5356" s="21"/>
      <c r="AT5356" s="6"/>
      <c r="AU5356" s="6"/>
      <c r="AV5356" s="6"/>
      <c r="AW5356" s="6"/>
    </row>
    <row r="5357" spans="1:49" x14ac:dyDescent="0.35">
      <c r="A5357" s="20"/>
      <c r="B5357" s="20"/>
      <c r="C5357" s="20"/>
      <c r="D5357" s="20"/>
      <c r="E5357" s="6"/>
      <c r="F5357" s="6"/>
      <c r="G5357" s="6"/>
      <c r="H5357" s="6"/>
      <c r="I5357" s="6"/>
      <c r="J5357" s="6"/>
      <c r="K5357" s="6"/>
      <c r="L5357" s="6"/>
      <c r="M5357" s="6"/>
      <c r="N5357" s="6"/>
      <c r="O5357" s="6"/>
      <c r="P5357" s="6"/>
      <c r="Q5357" s="6"/>
      <c r="R5357" s="6"/>
      <c r="S5357" s="6"/>
      <c r="T5357" s="6"/>
      <c r="U5357" s="6"/>
      <c r="V5357" s="6"/>
      <c r="W5357" s="6"/>
      <c r="X5357" s="6"/>
      <c r="Y5357" s="6"/>
      <c r="Z5357" s="6"/>
      <c r="AA5357" s="6"/>
      <c r="AB5357" s="6"/>
      <c r="AC5357" s="6"/>
      <c r="AD5357" s="6"/>
      <c r="AE5357" s="6"/>
      <c r="AF5357" s="6"/>
      <c r="AG5357" s="6"/>
      <c r="AH5357" s="6"/>
      <c r="AI5357" s="6"/>
      <c r="AJ5357" s="6"/>
      <c r="AK5357" s="6"/>
      <c r="AL5357" s="6"/>
      <c r="AM5357" s="6"/>
      <c r="AN5357" s="6"/>
      <c r="AO5357" s="6"/>
      <c r="AP5357" s="6"/>
      <c r="AQ5357" s="21"/>
      <c r="AR5357" s="21"/>
      <c r="AS5357" s="21"/>
      <c r="AT5357" s="6"/>
      <c r="AU5357" s="6"/>
      <c r="AV5357" s="6"/>
      <c r="AW5357" s="6"/>
    </row>
    <row r="5358" spans="1:49" x14ac:dyDescent="0.35">
      <c r="A5358" s="20"/>
      <c r="B5358" s="20"/>
      <c r="C5358" s="20"/>
      <c r="D5358" s="20"/>
      <c r="E5358" s="6"/>
      <c r="F5358" s="6"/>
      <c r="G5358" s="6"/>
      <c r="H5358" s="6"/>
      <c r="I5358" s="6"/>
      <c r="J5358" s="6"/>
      <c r="K5358" s="6"/>
      <c r="L5358" s="6"/>
      <c r="M5358" s="6"/>
      <c r="N5358" s="6"/>
      <c r="O5358" s="6"/>
      <c r="P5358" s="6"/>
      <c r="Q5358" s="6"/>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21"/>
      <c r="AR5358" s="21"/>
      <c r="AS5358" s="21"/>
      <c r="AT5358" s="6"/>
      <c r="AU5358" s="6"/>
      <c r="AV5358" s="6"/>
      <c r="AW5358" s="6"/>
    </row>
    <row r="5359" spans="1:49" x14ac:dyDescent="0.35">
      <c r="A5359" s="20"/>
      <c r="B5359" s="20"/>
      <c r="C5359" s="20"/>
      <c r="D5359" s="20"/>
      <c r="E5359" s="6"/>
      <c r="F5359" s="6"/>
      <c r="G5359" s="6"/>
      <c r="H5359" s="6"/>
      <c r="I5359" s="6"/>
      <c r="J5359" s="6"/>
      <c r="K5359" s="6"/>
      <c r="L5359" s="6"/>
      <c r="M5359" s="6"/>
      <c r="N5359" s="6"/>
      <c r="O5359" s="6"/>
      <c r="P5359" s="6"/>
      <c r="Q5359" s="6"/>
      <c r="R5359" s="6"/>
      <c r="S5359" s="6"/>
      <c r="T5359" s="6"/>
      <c r="U5359" s="6"/>
      <c r="V5359" s="6"/>
      <c r="W5359" s="6"/>
      <c r="X5359" s="6"/>
      <c r="Y5359" s="6"/>
      <c r="Z5359" s="6"/>
      <c r="AA5359" s="6"/>
      <c r="AB5359" s="6"/>
      <c r="AC5359" s="6"/>
      <c r="AD5359" s="6"/>
      <c r="AE5359" s="6"/>
      <c r="AF5359" s="6"/>
      <c r="AG5359" s="6"/>
      <c r="AH5359" s="6"/>
      <c r="AI5359" s="6"/>
      <c r="AJ5359" s="6"/>
      <c r="AK5359" s="6"/>
      <c r="AL5359" s="6"/>
      <c r="AM5359" s="6"/>
      <c r="AN5359" s="6"/>
      <c r="AO5359" s="6"/>
      <c r="AP5359" s="6"/>
      <c r="AQ5359" s="21"/>
      <c r="AR5359" s="21"/>
      <c r="AS5359" s="21"/>
      <c r="AT5359" s="6"/>
      <c r="AU5359" s="6"/>
      <c r="AV5359" s="6"/>
      <c r="AW5359" s="6"/>
    </row>
    <row r="5360" spans="1:49" x14ac:dyDescent="0.35">
      <c r="A5360" s="20"/>
      <c r="B5360" s="20"/>
      <c r="C5360" s="20"/>
      <c r="D5360" s="20"/>
      <c r="E5360" s="6"/>
      <c r="F5360" s="6"/>
      <c r="G5360" s="6"/>
      <c r="H5360" s="6"/>
      <c r="I5360" s="6"/>
      <c r="J5360" s="6"/>
      <c r="K5360" s="6"/>
      <c r="L5360" s="6"/>
      <c r="M5360" s="6"/>
      <c r="N5360" s="6"/>
      <c r="O5360" s="6"/>
      <c r="P5360" s="6"/>
      <c r="Q5360" s="6"/>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21"/>
      <c r="AR5360" s="21"/>
      <c r="AS5360" s="21"/>
      <c r="AT5360" s="6"/>
      <c r="AU5360" s="6"/>
      <c r="AV5360" s="6"/>
      <c r="AW5360" s="6"/>
    </row>
    <row r="5361" spans="1:49" x14ac:dyDescent="0.35">
      <c r="A5361" s="20"/>
      <c r="B5361" s="20"/>
      <c r="C5361" s="20"/>
      <c r="D5361" s="20"/>
      <c r="E5361" s="6"/>
      <c r="F5361" s="6"/>
      <c r="G5361" s="6"/>
      <c r="H5361" s="6"/>
      <c r="I5361" s="6"/>
      <c r="J5361" s="6"/>
      <c r="K5361" s="6"/>
      <c r="L5361" s="6"/>
      <c r="M5361" s="6"/>
      <c r="N5361" s="6"/>
      <c r="O5361" s="6"/>
      <c r="P5361" s="6"/>
      <c r="Q5361" s="6"/>
      <c r="R5361" s="6"/>
      <c r="S5361" s="6"/>
      <c r="T5361" s="6"/>
      <c r="U5361" s="6"/>
      <c r="V5361" s="6"/>
      <c r="W5361" s="6"/>
      <c r="X5361" s="6"/>
      <c r="Y5361" s="6"/>
      <c r="Z5361" s="6"/>
      <c r="AA5361" s="6"/>
      <c r="AB5361" s="6"/>
      <c r="AC5361" s="6"/>
      <c r="AD5361" s="6"/>
      <c r="AE5361" s="6"/>
      <c r="AF5361" s="6"/>
      <c r="AG5361" s="6"/>
      <c r="AH5361" s="6"/>
      <c r="AI5361" s="6"/>
      <c r="AJ5361" s="6"/>
      <c r="AK5361" s="6"/>
      <c r="AL5361" s="6"/>
      <c r="AM5361" s="6"/>
      <c r="AN5361" s="6"/>
      <c r="AO5361" s="6"/>
      <c r="AP5361" s="6"/>
      <c r="AQ5361" s="21"/>
      <c r="AR5361" s="21"/>
      <c r="AS5361" s="21"/>
      <c r="AT5361" s="6"/>
      <c r="AU5361" s="6"/>
      <c r="AV5361" s="6"/>
      <c r="AW5361" s="6"/>
    </row>
    <row r="5362" spans="1:49" x14ac:dyDescent="0.35">
      <c r="A5362" s="20"/>
      <c r="B5362" s="20"/>
      <c r="C5362" s="20"/>
      <c r="D5362" s="20"/>
      <c r="E5362" s="6"/>
      <c r="F5362" s="6"/>
      <c r="G5362" s="6"/>
      <c r="H5362" s="6"/>
      <c r="I5362" s="6"/>
      <c r="J5362" s="6"/>
      <c r="K5362" s="6"/>
      <c r="L5362" s="6"/>
      <c r="M5362" s="6"/>
      <c r="N5362" s="6"/>
      <c r="O5362" s="6"/>
      <c r="P5362" s="6"/>
      <c r="Q5362" s="6"/>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21"/>
      <c r="AR5362" s="21"/>
      <c r="AS5362" s="21"/>
      <c r="AT5362" s="6"/>
      <c r="AU5362" s="6"/>
      <c r="AV5362" s="6"/>
      <c r="AW5362" s="6"/>
    </row>
    <row r="5363" spans="1:49" x14ac:dyDescent="0.35">
      <c r="A5363" s="20"/>
      <c r="B5363" s="20"/>
      <c r="C5363" s="20"/>
      <c r="D5363" s="20"/>
      <c r="E5363" s="6"/>
      <c r="F5363" s="6"/>
      <c r="G5363" s="6"/>
      <c r="H5363" s="6"/>
      <c r="I5363" s="6"/>
      <c r="J5363" s="6"/>
      <c r="K5363" s="6"/>
      <c r="L5363" s="6"/>
      <c r="M5363" s="6"/>
      <c r="N5363" s="6"/>
      <c r="O5363" s="6"/>
      <c r="P5363" s="6"/>
      <c r="Q5363" s="6"/>
      <c r="R5363" s="6"/>
      <c r="S5363" s="6"/>
      <c r="T5363" s="6"/>
      <c r="U5363" s="6"/>
      <c r="V5363" s="6"/>
      <c r="W5363" s="6"/>
      <c r="X5363" s="6"/>
      <c r="Y5363" s="6"/>
      <c r="Z5363" s="6"/>
      <c r="AA5363" s="6"/>
      <c r="AB5363" s="6"/>
      <c r="AC5363" s="6"/>
      <c r="AD5363" s="6"/>
      <c r="AE5363" s="6"/>
      <c r="AF5363" s="6"/>
      <c r="AG5363" s="6"/>
      <c r="AH5363" s="6"/>
      <c r="AI5363" s="6"/>
      <c r="AJ5363" s="6"/>
      <c r="AK5363" s="6"/>
      <c r="AL5363" s="6"/>
      <c r="AM5363" s="6"/>
      <c r="AN5363" s="6"/>
      <c r="AO5363" s="6"/>
      <c r="AP5363" s="6"/>
      <c r="AQ5363" s="21"/>
      <c r="AR5363" s="21"/>
      <c r="AS5363" s="21"/>
      <c r="AT5363" s="6"/>
      <c r="AU5363" s="6"/>
      <c r="AV5363" s="6"/>
      <c r="AW5363" s="6"/>
    </row>
    <row r="5364" spans="1:49" x14ac:dyDescent="0.35">
      <c r="A5364" s="20"/>
      <c r="B5364" s="20"/>
      <c r="C5364" s="20"/>
      <c r="D5364" s="20"/>
      <c r="E5364" s="6"/>
      <c r="F5364" s="6"/>
      <c r="G5364" s="6"/>
      <c r="H5364" s="6"/>
      <c r="I5364" s="6"/>
      <c r="J5364" s="6"/>
      <c r="K5364" s="6"/>
      <c r="L5364" s="6"/>
      <c r="M5364" s="6"/>
      <c r="N5364" s="6"/>
      <c r="O5364" s="6"/>
      <c r="P5364" s="6"/>
      <c r="Q5364" s="6"/>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21"/>
      <c r="AR5364" s="21"/>
      <c r="AS5364" s="21"/>
      <c r="AT5364" s="6"/>
      <c r="AU5364" s="6"/>
      <c r="AV5364" s="6"/>
      <c r="AW5364" s="6"/>
    </row>
    <row r="5365" spans="1:49" x14ac:dyDescent="0.35">
      <c r="A5365" s="20"/>
      <c r="B5365" s="20"/>
      <c r="C5365" s="20"/>
      <c r="D5365" s="20"/>
      <c r="E5365" s="6"/>
      <c r="F5365" s="6"/>
      <c r="G5365" s="6"/>
      <c r="H5365" s="6"/>
      <c r="I5365" s="6"/>
      <c r="J5365" s="6"/>
      <c r="K5365" s="6"/>
      <c r="L5365" s="6"/>
      <c r="M5365" s="6"/>
      <c r="N5365" s="6"/>
      <c r="O5365" s="6"/>
      <c r="P5365" s="6"/>
      <c r="Q5365" s="6"/>
      <c r="R5365" s="6"/>
      <c r="S5365" s="6"/>
      <c r="T5365" s="6"/>
      <c r="U5365" s="6"/>
      <c r="V5365" s="6"/>
      <c r="W5365" s="6"/>
      <c r="X5365" s="6"/>
      <c r="Y5365" s="6"/>
      <c r="Z5365" s="6"/>
      <c r="AA5365" s="6"/>
      <c r="AB5365" s="6"/>
      <c r="AC5365" s="6"/>
      <c r="AD5365" s="6"/>
      <c r="AE5365" s="6"/>
      <c r="AF5365" s="6"/>
      <c r="AG5365" s="6"/>
      <c r="AH5365" s="6"/>
      <c r="AI5365" s="6"/>
      <c r="AJ5365" s="6"/>
      <c r="AK5365" s="6"/>
      <c r="AL5365" s="6"/>
      <c r="AM5365" s="6"/>
      <c r="AN5365" s="6"/>
      <c r="AO5365" s="6"/>
      <c r="AP5365" s="6"/>
      <c r="AQ5365" s="21"/>
      <c r="AR5365" s="21"/>
      <c r="AS5365" s="21"/>
      <c r="AT5365" s="6"/>
      <c r="AU5365" s="6"/>
      <c r="AV5365" s="6"/>
      <c r="AW5365" s="6"/>
    </row>
    <row r="5366" spans="1:49" x14ac:dyDescent="0.35">
      <c r="A5366" s="20"/>
      <c r="B5366" s="20"/>
      <c r="C5366" s="20"/>
      <c r="D5366" s="20"/>
      <c r="E5366" s="6"/>
      <c r="F5366" s="6"/>
      <c r="G5366" s="6"/>
      <c r="H5366" s="6"/>
      <c r="I5366" s="6"/>
      <c r="J5366" s="6"/>
      <c r="K5366" s="6"/>
      <c r="L5366" s="6"/>
      <c r="M5366" s="6"/>
      <c r="N5366" s="6"/>
      <c r="O5366" s="6"/>
      <c r="P5366" s="6"/>
      <c r="Q5366" s="6"/>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21"/>
      <c r="AR5366" s="21"/>
      <c r="AS5366" s="21"/>
      <c r="AT5366" s="6"/>
      <c r="AU5366" s="6"/>
      <c r="AV5366" s="6"/>
      <c r="AW5366" s="6"/>
    </row>
    <row r="5367" spans="1:49" x14ac:dyDescent="0.35">
      <c r="A5367" s="20"/>
      <c r="B5367" s="20"/>
      <c r="C5367" s="20"/>
      <c r="D5367" s="20"/>
      <c r="E5367" s="6"/>
      <c r="F5367" s="6"/>
      <c r="G5367" s="6"/>
      <c r="H5367" s="6"/>
      <c r="I5367" s="6"/>
      <c r="J5367" s="6"/>
      <c r="K5367" s="6"/>
      <c r="L5367" s="6"/>
      <c r="M5367" s="6"/>
      <c r="N5367" s="6"/>
      <c r="O5367" s="6"/>
      <c r="P5367" s="6"/>
      <c r="Q5367" s="6"/>
      <c r="R5367" s="6"/>
      <c r="S5367" s="6"/>
      <c r="T5367" s="6"/>
      <c r="U5367" s="6"/>
      <c r="V5367" s="6"/>
      <c r="W5367" s="6"/>
      <c r="X5367" s="6"/>
      <c r="Y5367" s="6"/>
      <c r="Z5367" s="6"/>
      <c r="AA5367" s="6"/>
      <c r="AB5367" s="6"/>
      <c r="AC5367" s="6"/>
      <c r="AD5367" s="6"/>
      <c r="AE5367" s="6"/>
      <c r="AF5367" s="6"/>
      <c r="AG5367" s="6"/>
      <c r="AH5367" s="6"/>
      <c r="AI5367" s="6"/>
      <c r="AJ5367" s="6"/>
      <c r="AK5367" s="6"/>
      <c r="AL5367" s="6"/>
      <c r="AM5367" s="6"/>
      <c r="AN5367" s="6"/>
      <c r="AO5367" s="6"/>
      <c r="AP5367" s="6"/>
      <c r="AQ5367" s="21"/>
      <c r="AR5367" s="21"/>
      <c r="AS5367" s="21"/>
      <c r="AT5367" s="6"/>
      <c r="AU5367" s="6"/>
      <c r="AV5367" s="6"/>
      <c r="AW5367" s="6"/>
    </row>
    <row r="5368" spans="1:49" x14ac:dyDescent="0.35">
      <c r="A5368" s="20"/>
      <c r="B5368" s="20"/>
      <c r="C5368" s="20"/>
      <c r="D5368" s="20"/>
      <c r="E5368" s="6"/>
      <c r="F5368" s="6"/>
      <c r="G5368" s="6"/>
      <c r="H5368" s="6"/>
      <c r="I5368" s="6"/>
      <c r="J5368" s="6"/>
      <c r="K5368" s="6"/>
      <c r="L5368" s="6"/>
      <c r="M5368" s="6"/>
      <c r="N5368" s="6"/>
      <c r="O5368" s="6"/>
      <c r="P5368" s="6"/>
      <c r="Q5368" s="6"/>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21"/>
      <c r="AR5368" s="21"/>
      <c r="AS5368" s="21"/>
      <c r="AT5368" s="6"/>
      <c r="AU5368" s="6"/>
      <c r="AV5368" s="6"/>
      <c r="AW5368" s="6"/>
    </row>
    <row r="5369" spans="1:49" x14ac:dyDescent="0.35">
      <c r="A5369" s="20"/>
      <c r="B5369" s="20"/>
      <c r="C5369" s="20"/>
      <c r="D5369" s="20"/>
      <c r="E5369" s="6"/>
      <c r="F5369" s="6"/>
      <c r="G5369" s="6"/>
      <c r="H5369" s="6"/>
      <c r="I5369" s="6"/>
      <c r="J5369" s="6"/>
      <c r="K5369" s="6"/>
      <c r="L5369" s="6"/>
      <c r="M5369" s="6"/>
      <c r="N5369" s="6"/>
      <c r="O5369" s="6"/>
      <c r="P5369" s="6"/>
      <c r="Q5369" s="6"/>
      <c r="R5369" s="6"/>
      <c r="S5369" s="6"/>
      <c r="T5369" s="6"/>
      <c r="U5369" s="6"/>
      <c r="V5369" s="6"/>
      <c r="W5369" s="6"/>
      <c r="X5369" s="6"/>
      <c r="Y5369" s="6"/>
      <c r="Z5369" s="6"/>
      <c r="AA5369" s="6"/>
      <c r="AB5369" s="6"/>
      <c r="AC5369" s="6"/>
      <c r="AD5369" s="6"/>
      <c r="AE5369" s="6"/>
      <c r="AF5369" s="6"/>
      <c r="AG5369" s="6"/>
      <c r="AH5369" s="6"/>
      <c r="AI5369" s="6"/>
      <c r="AJ5369" s="6"/>
      <c r="AK5369" s="6"/>
      <c r="AL5369" s="6"/>
      <c r="AM5369" s="6"/>
      <c r="AN5369" s="6"/>
      <c r="AO5369" s="6"/>
      <c r="AP5369" s="6"/>
      <c r="AQ5369" s="21"/>
      <c r="AR5369" s="21"/>
      <c r="AS5369" s="21"/>
      <c r="AT5369" s="6"/>
      <c r="AU5369" s="6"/>
      <c r="AV5369" s="6"/>
      <c r="AW5369" s="6"/>
    </row>
    <row r="5370" spans="1:49" x14ac:dyDescent="0.35">
      <c r="A5370" s="20"/>
      <c r="B5370" s="20"/>
      <c r="C5370" s="20"/>
      <c r="D5370" s="20"/>
      <c r="E5370" s="6"/>
      <c r="F5370" s="6"/>
      <c r="G5370" s="6"/>
      <c r="H5370" s="6"/>
      <c r="I5370" s="6"/>
      <c r="J5370" s="6"/>
      <c r="K5370" s="6"/>
      <c r="L5370" s="6"/>
      <c r="M5370" s="6"/>
      <c r="N5370" s="6"/>
      <c r="O5370" s="6"/>
      <c r="P5370" s="6"/>
      <c r="Q5370" s="6"/>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21"/>
      <c r="AR5370" s="21"/>
      <c r="AS5370" s="21"/>
      <c r="AT5370" s="6"/>
      <c r="AU5370" s="6"/>
      <c r="AV5370" s="6"/>
      <c r="AW5370" s="6"/>
    </row>
    <row r="5371" spans="1:49" x14ac:dyDescent="0.35">
      <c r="A5371" s="20"/>
      <c r="B5371" s="20"/>
      <c r="C5371" s="20"/>
      <c r="D5371" s="20"/>
      <c r="E5371" s="6"/>
      <c r="F5371" s="6"/>
      <c r="G5371" s="6"/>
      <c r="H5371" s="6"/>
      <c r="I5371" s="6"/>
      <c r="J5371" s="6"/>
      <c r="K5371" s="6"/>
      <c r="L5371" s="6"/>
      <c r="M5371" s="6"/>
      <c r="N5371" s="6"/>
      <c r="O5371" s="6"/>
      <c r="P5371" s="6"/>
      <c r="Q5371" s="6"/>
      <c r="R5371" s="6"/>
      <c r="S5371" s="6"/>
      <c r="T5371" s="6"/>
      <c r="U5371" s="6"/>
      <c r="V5371" s="6"/>
      <c r="W5371" s="6"/>
      <c r="X5371" s="6"/>
      <c r="Y5371" s="6"/>
      <c r="Z5371" s="6"/>
      <c r="AA5371" s="6"/>
      <c r="AB5371" s="6"/>
      <c r="AC5371" s="6"/>
      <c r="AD5371" s="6"/>
      <c r="AE5371" s="6"/>
      <c r="AF5371" s="6"/>
      <c r="AG5371" s="6"/>
      <c r="AH5371" s="6"/>
      <c r="AI5371" s="6"/>
      <c r="AJ5371" s="6"/>
      <c r="AK5371" s="6"/>
      <c r="AL5371" s="6"/>
      <c r="AM5371" s="6"/>
      <c r="AN5371" s="6"/>
      <c r="AO5371" s="6"/>
      <c r="AP5371" s="6"/>
      <c r="AQ5371" s="21"/>
      <c r="AR5371" s="21"/>
      <c r="AS5371" s="21"/>
      <c r="AT5371" s="6"/>
      <c r="AU5371" s="6"/>
      <c r="AV5371" s="6"/>
      <c r="AW5371" s="6"/>
    </row>
    <row r="5372" spans="1:49" x14ac:dyDescent="0.35">
      <c r="A5372" s="20"/>
      <c r="B5372" s="20"/>
      <c r="C5372" s="20"/>
      <c r="D5372" s="20"/>
      <c r="E5372" s="6"/>
      <c r="F5372" s="6"/>
      <c r="G5372" s="6"/>
      <c r="H5372" s="6"/>
      <c r="I5372" s="6"/>
      <c r="J5372" s="6"/>
      <c r="K5372" s="6"/>
      <c r="L5372" s="6"/>
      <c r="M5372" s="6"/>
      <c r="N5372" s="6"/>
      <c r="O5372" s="6"/>
      <c r="P5372" s="6"/>
      <c r="Q5372" s="6"/>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21"/>
      <c r="AR5372" s="21"/>
      <c r="AS5372" s="21"/>
      <c r="AT5372" s="6"/>
      <c r="AU5372" s="6"/>
      <c r="AV5372" s="6"/>
      <c r="AW5372" s="6"/>
    </row>
    <row r="5373" spans="1:49" x14ac:dyDescent="0.35">
      <c r="A5373" s="20"/>
      <c r="B5373" s="20"/>
      <c r="C5373" s="20"/>
      <c r="D5373" s="20"/>
      <c r="E5373" s="6"/>
      <c r="F5373" s="6"/>
      <c r="G5373" s="6"/>
      <c r="H5373" s="6"/>
      <c r="I5373" s="6"/>
      <c r="J5373" s="6"/>
      <c r="K5373" s="6"/>
      <c r="L5373" s="6"/>
      <c r="M5373" s="6"/>
      <c r="N5373" s="6"/>
      <c r="O5373" s="6"/>
      <c r="P5373" s="6"/>
      <c r="Q5373" s="6"/>
      <c r="R5373" s="6"/>
      <c r="S5373" s="6"/>
      <c r="T5373" s="6"/>
      <c r="U5373" s="6"/>
      <c r="V5373" s="6"/>
      <c r="W5373" s="6"/>
      <c r="X5373" s="6"/>
      <c r="Y5373" s="6"/>
      <c r="Z5373" s="6"/>
      <c r="AA5373" s="6"/>
      <c r="AB5373" s="6"/>
      <c r="AC5373" s="6"/>
      <c r="AD5373" s="6"/>
      <c r="AE5373" s="6"/>
      <c r="AF5373" s="6"/>
      <c r="AG5373" s="6"/>
      <c r="AH5373" s="6"/>
      <c r="AI5373" s="6"/>
      <c r="AJ5373" s="6"/>
      <c r="AK5373" s="6"/>
      <c r="AL5373" s="6"/>
      <c r="AM5373" s="6"/>
      <c r="AN5373" s="6"/>
      <c r="AO5373" s="6"/>
      <c r="AP5373" s="6"/>
      <c r="AQ5373" s="21"/>
      <c r="AR5373" s="21"/>
      <c r="AS5373" s="21"/>
      <c r="AT5373" s="6"/>
      <c r="AU5373" s="6"/>
      <c r="AV5373" s="6"/>
      <c r="AW5373" s="6"/>
    </row>
    <row r="5374" spans="1:49" x14ac:dyDescent="0.35">
      <c r="A5374" s="20"/>
      <c r="B5374" s="20"/>
      <c r="C5374" s="20"/>
      <c r="D5374" s="20"/>
      <c r="E5374" s="6"/>
      <c r="F5374" s="6"/>
      <c r="G5374" s="6"/>
      <c r="H5374" s="6"/>
      <c r="I5374" s="6"/>
      <c r="J5374" s="6"/>
      <c r="K5374" s="6"/>
      <c r="L5374" s="6"/>
      <c r="M5374" s="6"/>
      <c r="N5374" s="6"/>
      <c r="O5374" s="6"/>
      <c r="P5374" s="6"/>
      <c r="Q5374" s="6"/>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21"/>
      <c r="AR5374" s="21"/>
      <c r="AS5374" s="21"/>
      <c r="AT5374" s="6"/>
      <c r="AU5374" s="6"/>
      <c r="AV5374" s="6"/>
      <c r="AW5374" s="6"/>
    </row>
    <row r="5375" spans="1:49" x14ac:dyDescent="0.35">
      <c r="A5375" s="20"/>
      <c r="B5375" s="20"/>
      <c r="C5375" s="20"/>
      <c r="D5375" s="20"/>
      <c r="E5375" s="6"/>
      <c r="F5375" s="6"/>
      <c r="G5375" s="6"/>
      <c r="H5375" s="6"/>
      <c r="I5375" s="6"/>
      <c r="J5375" s="6"/>
      <c r="K5375" s="6"/>
      <c r="L5375" s="6"/>
      <c r="M5375" s="6"/>
      <c r="N5375" s="6"/>
      <c r="O5375" s="6"/>
      <c r="P5375" s="6"/>
      <c r="Q5375" s="6"/>
      <c r="R5375" s="6"/>
      <c r="S5375" s="6"/>
      <c r="T5375" s="6"/>
      <c r="U5375" s="6"/>
      <c r="V5375" s="6"/>
      <c r="W5375" s="6"/>
      <c r="X5375" s="6"/>
      <c r="Y5375" s="6"/>
      <c r="Z5375" s="6"/>
      <c r="AA5375" s="6"/>
      <c r="AB5375" s="6"/>
      <c r="AC5375" s="6"/>
      <c r="AD5375" s="6"/>
      <c r="AE5375" s="6"/>
      <c r="AF5375" s="6"/>
      <c r="AG5375" s="6"/>
      <c r="AH5375" s="6"/>
      <c r="AI5375" s="6"/>
      <c r="AJ5375" s="6"/>
      <c r="AK5375" s="6"/>
      <c r="AL5375" s="6"/>
      <c r="AM5375" s="6"/>
      <c r="AN5375" s="6"/>
      <c r="AO5375" s="6"/>
      <c r="AP5375" s="6"/>
      <c r="AQ5375" s="21"/>
      <c r="AR5375" s="21"/>
      <c r="AS5375" s="21"/>
      <c r="AT5375" s="6"/>
      <c r="AU5375" s="6"/>
      <c r="AV5375" s="6"/>
      <c r="AW5375" s="6"/>
    </row>
    <row r="5376" spans="1:49" x14ac:dyDescent="0.35">
      <c r="A5376" s="20"/>
      <c r="B5376" s="20"/>
      <c r="C5376" s="20"/>
      <c r="D5376" s="20"/>
      <c r="E5376" s="6"/>
      <c r="F5376" s="6"/>
      <c r="G5376" s="6"/>
      <c r="H5376" s="6"/>
      <c r="I5376" s="6"/>
      <c r="J5376" s="6"/>
      <c r="K5376" s="6"/>
      <c r="L5376" s="6"/>
      <c r="M5376" s="6"/>
      <c r="N5376" s="6"/>
      <c r="O5376" s="6"/>
      <c r="P5376" s="6"/>
      <c r="Q5376" s="6"/>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21"/>
      <c r="AR5376" s="21"/>
      <c r="AS5376" s="21"/>
      <c r="AT5376" s="6"/>
      <c r="AU5376" s="6"/>
      <c r="AV5376" s="6"/>
      <c r="AW5376" s="6"/>
    </row>
    <row r="5377" spans="1:49" x14ac:dyDescent="0.35">
      <c r="A5377" s="20"/>
      <c r="B5377" s="20"/>
      <c r="C5377" s="20"/>
      <c r="D5377" s="20"/>
      <c r="E5377" s="6"/>
      <c r="F5377" s="6"/>
      <c r="G5377" s="6"/>
      <c r="H5377" s="6"/>
      <c r="I5377" s="6"/>
      <c r="J5377" s="6"/>
      <c r="K5377" s="6"/>
      <c r="L5377" s="6"/>
      <c r="M5377" s="6"/>
      <c r="N5377" s="6"/>
      <c r="O5377" s="6"/>
      <c r="P5377" s="6"/>
      <c r="Q5377" s="6"/>
      <c r="R5377" s="6"/>
      <c r="S5377" s="6"/>
      <c r="T5377" s="6"/>
      <c r="U5377" s="6"/>
      <c r="V5377" s="6"/>
      <c r="W5377" s="6"/>
      <c r="X5377" s="6"/>
      <c r="Y5377" s="6"/>
      <c r="Z5377" s="6"/>
      <c r="AA5377" s="6"/>
      <c r="AB5377" s="6"/>
      <c r="AC5377" s="6"/>
      <c r="AD5377" s="6"/>
      <c r="AE5377" s="6"/>
      <c r="AF5377" s="6"/>
      <c r="AG5377" s="6"/>
      <c r="AH5377" s="6"/>
      <c r="AI5377" s="6"/>
      <c r="AJ5377" s="6"/>
      <c r="AK5377" s="6"/>
      <c r="AL5377" s="6"/>
      <c r="AM5377" s="6"/>
      <c r="AN5377" s="6"/>
      <c r="AO5377" s="6"/>
      <c r="AP5377" s="6"/>
      <c r="AQ5377" s="21"/>
      <c r="AR5377" s="21"/>
      <c r="AS5377" s="21"/>
      <c r="AT5377" s="6"/>
      <c r="AU5377" s="6"/>
      <c r="AV5377" s="6"/>
      <c r="AW5377" s="6"/>
    </row>
    <row r="5378" spans="1:49" x14ac:dyDescent="0.35">
      <c r="A5378" s="20"/>
      <c r="B5378" s="20"/>
      <c r="C5378" s="20"/>
      <c r="D5378" s="20"/>
      <c r="E5378" s="6"/>
      <c r="F5378" s="6"/>
      <c r="G5378" s="6"/>
      <c r="H5378" s="6"/>
      <c r="I5378" s="6"/>
      <c r="J5378" s="6"/>
      <c r="K5378" s="6"/>
      <c r="L5378" s="6"/>
      <c r="M5378" s="6"/>
      <c r="N5378" s="6"/>
      <c r="O5378" s="6"/>
      <c r="P5378" s="6"/>
      <c r="Q5378" s="6"/>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21"/>
      <c r="AR5378" s="21"/>
      <c r="AS5378" s="21"/>
      <c r="AT5378" s="6"/>
      <c r="AU5378" s="6"/>
      <c r="AV5378" s="6"/>
      <c r="AW5378" s="6"/>
    </row>
    <row r="5379" spans="1:49" x14ac:dyDescent="0.35">
      <c r="A5379" s="20"/>
      <c r="B5379" s="20"/>
      <c r="C5379" s="20"/>
      <c r="D5379" s="20"/>
      <c r="E5379" s="6"/>
      <c r="F5379" s="6"/>
      <c r="G5379" s="6"/>
      <c r="H5379" s="6"/>
      <c r="I5379" s="6"/>
      <c r="J5379" s="6"/>
      <c r="K5379" s="6"/>
      <c r="L5379" s="6"/>
      <c r="M5379" s="6"/>
      <c r="N5379" s="6"/>
      <c r="O5379" s="6"/>
      <c r="P5379" s="6"/>
      <c r="Q5379" s="6"/>
      <c r="R5379" s="6"/>
      <c r="S5379" s="6"/>
      <c r="T5379" s="6"/>
      <c r="U5379" s="6"/>
      <c r="V5379" s="6"/>
      <c r="W5379" s="6"/>
      <c r="X5379" s="6"/>
      <c r="Y5379" s="6"/>
      <c r="Z5379" s="6"/>
      <c r="AA5379" s="6"/>
      <c r="AB5379" s="6"/>
      <c r="AC5379" s="6"/>
      <c r="AD5379" s="6"/>
      <c r="AE5379" s="6"/>
      <c r="AF5379" s="6"/>
      <c r="AG5379" s="6"/>
      <c r="AH5379" s="6"/>
      <c r="AI5379" s="6"/>
      <c r="AJ5379" s="6"/>
      <c r="AK5379" s="6"/>
      <c r="AL5379" s="6"/>
      <c r="AM5379" s="6"/>
      <c r="AN5379" s="6"/>
      <c r="AO5379" s="6"/>
      <c r="AP5379" s="6"/>
      <c r="AQ5379" s="21"/>
      <c r="AR5379" s="21"/>
      <c r="AS5379" s="21"/>
      <c r="AT5379" s="6"/>
      <c r="AU5379" s="6"/>
      <c r="AV5379" s="6"/>
      <c r="AW5379" s="6"/>
    </row>
    <row r="5380" spans="1:49" x14ac:dyDescent="0.35">
      <c r="A5380" s="20"/>
      <c r="B5380" s="20"/>
      <c r="C5380" s="20"/>
      <c r="D5380" s="20"/>
      <c r="E5380" s="6"/>
      <c r="F5380" s="6"/>
      <c r="G5380" s="6"/>
      <c r="H5380" s="6"/>
      <c r="I5380" s="6"/>
      <c r="J5380" s="6"/>
      <c r="K5380" s="6"/>
      <c r="L5380" s="6"/>
      <c r="M5380" s="6"/>
      <c r="N5380" s="6"/>
      <c r="O5380" s="6"/>
      <c r="P5380" s="6"/>
      <c r="Q5380" s="6"/>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21"/>
      <c r="AR5380" s="21"/>
      <c r="AS5380" s="21"/>
      <c r="AT5380" s="6"/>
      <c r="AU5380" s="6"/>
      <c r="AV5380" s="6"/>
      <c r="AW5380" s="6"/>
    </row>
    <row r="5381" spans="1:49" x14ac:dyDescent="0.35">
      <c r="A5381" s="20"/>
      <c r="B5381" s="20"/>
      <c r="C5381" s="20"/>
      <c r="D5381" s="20"/>
      <c r="E5381" s="6"/>
      <c r="F5381" s="6"/>
      <c r="G5381" s="6"/>
      <c r="H5381" s="6"/>
      <c r="I5381" s="6"/>
      <c r="J5381" s="6"/>
      <c r="K5381" s="6"/>
      <c r="L5381" s="6"/>
      <c r="M5381" s="6"/>
      <c r="N5381" s="6"/>
      <c r="O5381" s="6"/>
      <c r="P5381" s="6"/>
      <c r="Q5381" s="6"/>
      <c r="R5381" s="6"/>
      <c r="S5381" s="6"/>
      <c r="T5381" s="6"/>
      <c r="U5381" s="6"/>
      <c r="V5381" s="6"/>
      <c r="W5381" s="6"/>
      <c r="X5381" s="6"/>
      <c r="Y5381" s="6"/>
      <c r="Z5381" s="6"/>
      <c r="AA5381" s="6"/>
      <c r="AB5381" s="6"/>
      <c r="AC5381" s="6"/>
      <c r="AD5381" s="6"/>
      <c r="AE5381" s="6"/>
      <c r="AF5381" s="6"/>
      <c r="AG5381" s="6"/>
      <c r="AH5381" s="6"/>
      <c r="AI5381" s="6"/>
      <c r="AJ5381" s="6"/>
      <c r="AK5381" s="6"/>
      <c r="AL5381" s="6"/>
      <c r="AM5381" s="6"/>
      <c r="AN5381" s="6"/>
      <c r="AO5381" s="6"/>
      <c r="AP5381" s="6"/>
      <c r="AQ5381" s="21"/>
      <c r="AR5381" s="21"/>
      <c r="AS5381" s="21"/>
      <c r="AT5381" s="6"/>
      <c r="AU5381" s="6"/>
      <c r="AV5381" s="6"/>
      <c r="AW5381" s="6"/>
    </row>
    <row r="5382" spans="1:49" x14ac:dyDescent="0.35">
      <c r="A5382" s="20"/>
      <c r="B5382" s="20"/>
      <c r="C5382" s="20"/>
      <c r="D5382" s="20"/>
      <c r="E5382" s="6"/>
      <c r="F5382" s="6"/>
      <c r="G5382" s="6"/>
      <c r="H5382" s="6"/>
      <c r="I5382" s="6"/>
      <c r="J5382" s="6"/>
      <c r="K5382" s="6"/>
      <c r="L5382" s="6"/>
      <c r="M5382" s="6"/>
      <c r="N5382" s="6"/>
      <c r="O5382" s="6"/>
      <c r="P5382" s="6"/>
      <c r="Q5382" s="6"/>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21"/>
      <c r="AR5382" s="21"/>
      <c r="AS5382" s="21"/>
      <c r="AT5382" s="6"/>
      <c r="AU5382" s="6"/>
      <c r="AV5382" s="6"/>
      <c r="AW5382" s="6"/>
    </row>
    <row r="5383" spans="1:49" x14ac:dyDescent="0.35">
      <c r="A5383" s="20"/>
      <c r="B5383" s="20"/>
      <c r="C5383" s="20"/>
      <c r="D5383" s="20"/>
      <c r="E5383" s="6"/>
      <c r="F5383" s="6"/>
      <c r="G5383" s="6"/>
      <c r="H5383" s="6"/>
      <c r="I5383" s="6"/>
      <c r="J5383" s="6"/>
      <c r="K5383" s="6"/>
      <c r="L5383" s="6"/>
      <c r="M5383" s="6"/>
      <c r="N5383" s="6"/>
      <c r="O5383" s="6"/>
      <c r="P5383" s="6"/>
      <c r="Q5383" s="6"/>
      <c r="R5383" s="6"/>
      <c r="S5383" s="6"/>
      <c r="T5383" s="6"/>
      <c r="U5383" s="6"/>
      <c r="V5383" s="6"/>
      <c r="W5383" s="6"/>
      <c r="X5383" s="6"/>
      <c r="Y5383" s="6"/>
      <c r="Z5383" s="6"/>
      <c r="AA5383" s="6"/>
      <c r="AB5383" s="6"/>
      <c r="AC5383" s="6"/>
      <c r="AD5383" s="6"/>
      <c r="AE5383" s="6"/>
      <c r="AF5383" s="6"/>
      <c r="AG5383" s="6"/>
      <c r="AH5383" s="6"/>
      <c r="AI5383" s="6"/>
      <c r="AJ5383" s="6"/>
      <c r="AK5383" s="6"/>
      <c r="AL5383" s="6"/>
      <c r="AM5383" s="6"/>
      <c r="AN5383" s="6"/>
      <c r="AO5383" s="6"/>
      <c r="AP5383" s="6"/>
      <c r="AQ5383" s="21"/>
      <c r="AR5383" s="21"/>
      <c r="AS5383" s="21"/>
      <c r="AT5383" s="6"/>
      <c r="AU5383" s="6"/>
      <c r="AV5383" s="6"/>
      <c r="AW5383" s="6"/>
    </row>
    <row r="5384" spans="1:49" x14ac:dyDescent="0.35">
      <c r="A5384" s="20"/>
      <c r="B5384" s="20"/>
      <c r="C5384" s="20"/>
      <c r="D5384" s="20"/>
      <c r="E5384" s="6"/>
      <c r="F5384" s="6"/>
      <c r="G5384" s="6"/>
      <c r="H5384" s="6"/>
      <c r="I5384" s="6"/>
      <c r="J5384" s="6"/>
      <c r="K5384" s="6"/>
      <c r="L5384" s="6"/>
      <c r="M5384" s="6"/>
      <c r="N5384" s="6"/>
      <c r="O5384" s="6"/>
      <c r="P5384" s="6"/>
      <c r="Q5384" s="6"/>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21"/>
      <c r="AR5384" s="21"/>
      <c r="AS5384" s="21"/>
      <c r="AT5384" s="6"/>
      <c r="AU5384" s="6"/>
      <c r="AV5384" s="6"/>
      <c r="AW5384" s="6"/>
    </row>
    <row r="5385" spans="1:49" x14ac:dyDescent="0.35">
      <c r="A5385" s="20"/>
      <c r="B5385" s="20"/>
      <c r="C5385" s="20"/>
      <c r="D5385" s="20"/>
      <c r="E5385" s="6"/>
      <c r="F5385" s="6"/>
      <c r="G5385" s="6"/>
      <c r="H5385" s="6"/>
      <c r="I5385" s="6"/>
      <c r="J5385" s="6"/>
      <c r="K5385" s="6"/>
      <c r="L5385" s="6"/>
      <c r="M5385" s="6"/>
      <c r="N5385" s="6"/>
      <c r="O5385" s="6"/>
      <c r="P5385" s="6"/>
      <c r="Q5385" s="6"/>
      <c r="R5385" s="6"/>
      <c r="S5385" s="6"/>
      <c r="T5385" s="6"/>
      <c r="U5385" s="6"/>
      <c r="V5385" s="6"/>
      <c r="W5385" s="6"/>
      <c r="X5385" s="6"/>
      <c r="Y5385" s="6"/>
      <c r="Z5385" s="6"/>
      <c r="AA5385" s="6"/>
      <c r="AB5385" s="6"/>
      <c r="AC5385" s="6"/>
      <c r="AD5385" s="6"/>
      <c r="AE5385" s="6"/>
      <c r="AF5385" s="6"/>
      <c r="AG5385" s="6"/>
      <c r="AH5385" s="6"/>
      <c r="AI5385" s="6"/>
      <c r="AJ5385" s="6"/>
      <c r="AK5385" s="6"/>
      <c r="AL5385" s="6"/>
      <c r="AM5385" s="6"/>
      <c r="AN5385" s="6"/>
      <c r="AO5385" s="6"/>
      <c r="AP5385" s="6"/>
      <c r="AQ5385" s="21"/>
      <c r="AR5385" s="21"/>
      <c r="AS5385" s="21"/>
      <c r="AT5385" s="6"/>
      <c r="AU5385" s="6"/>
      <c r="AV5385" s="6"/>
      <c r="AW5385" s="6"/>
    </row>
    <row r="5386" spans="1:49" x14ac:dyDescent="0.35">
      <c r="A5386" s="20"/>
      <c r="B5386" s="20"/>
      <c r="C5386" s="20"/>
      <c r="D5386" s="20"/>
      <c r="E5386" s="6"/>
      <c r="F5386" s="6"/>
      <c r="G5386" s="6"/>
      <c r="H5386" s="6"/>
      <c r="I5386" s="6"/>
      <c r="J5386" s="6"/>
      <c r="K5386" s="6"/>
      <c r="L5386" s="6"/>
      <c r="M5386" s="6"/>
      <c r="N5386" s="6"/>
      <c r="O5386" s="6"/>
      <c r="P5386" s="6"/>
      <c r="Q5386" s="6"/>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21"/>
      <c r="AR5386" s="21"/>
      <c r="AS5386" s="21"/>
      <c r="AT5386" s="6"/>
      <c r="AU5386" s="6"/>
      <c r="AV5386" s="6"/>
      <c r="AW5386" s="6"/>
    </row>
    <row r="5387" spans="1:49" x14ac:dyDescent="0.35">
      <c r="A5387" s="20"/>
      <c r="B5387" s="20"/>
      <c r="C5387" s="20"/>
      <c r="D5387" s="20"/>
      <c r="E5387" s="6"/>
      <c r="F5387" s="6"/>
      <c r="G5387" s="6"/>
      <c r="H5387" s="6"/>
      <c r="I5387" s="6"/>
      <c r="J5387" s="6"/>
      <c r="K5387" s="6"/>
      <c r="L5387" s="6"/>
      <c r="M5387" s="6"/>
      <c r="N5387" s="6"/>
      <c r="O5387" s="6"/>
      <c r="P5387" s="6"/>
      <c r="Q5387" s="6"/>
      <c r="R5387" s="6"/>
      <c r="S5387" s="6"/>
      <c r="T5387" s="6"/>
      <c r="U5387" s="6"/>
      <c r="V5387" s="6"/>
      <c r="W5387" s="6"/>
      <c r="X5387" s="6"/>
      <c r="Y5387" s="6"/>
      <c r="Z5387" s="6"/>
      <c r="AA5387" s="6"/>
      <c r="AB5387" s="6"/>
      <c r="AC5387" s="6"/>
      <c r="AD5387" s="6"/>
      <c r="AE5387" s="6"/>
      <c r="AF5387" s="6"/>
      <c r="AG5387" s="6"/>
      <c r="AH5387" s="6"/>
      <c r="AI5387" s="6"/>
      <c r="AJ5387" s="6"/>
      <c r="AK5387" s="6"/>
      <c r="AL5387" s="6"/>
      <c r="AM5387" s="6"/>
      <c r="AN5387" s="6"/>
      <c r="AO5387" s="6"/>
      <c r="AP5387" s="6"/>
      <c r="AQ5387" s="21"/>
      <c r="AR5387" s="21"/>
      <c r="AS5387" s="21"/>
      <c r="AT5387" s="6"/>
      <c r="AU5387" s="6"/>
      <c r="AV5387" s="6"/>
      <c r="AW5387" s="6"/>
    </row>
    <row r="5388" spans="1:49" x14ac:dyDescent="0.35">
      <c r="A5388" s="20"/>
      <c r="B5388" s="20"/>
      <c r="C5388" s="20"/>
      <c r="D5388" s="20"/>
      <c r="E5388" s="6"/>
      <c r="F5388" s="6"/>
      <c r="G5388" s="6"/>
      <c r="H5388" s="6"/>
      <c r="I5388" s="6"/>
      <c r="J5388" s="6"/>
      <c r="K5388" s="6"/>
      <c r="L5388" s="6"/>
      <c r="M5388" s="6"/>
      <c r="N5388" s="6"/>
      <c r="O5388" s="6"/>
      <c r="P5388" s="6"/>
      <c r="Q5388" s="6"/>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21"/>
      <c r="AR5388" s="21"/>
      <c r="AS5388" s="21"/>
      <c r="AT5388" s="6"/>
      <c r="AU5388" s="6"/>
      <c r="AV5388" s="6"/>
      <c r="AW5388" s="6"/>
    </row>
    <row r="5389" spans="1:49" x14ac:dyDescent="0.35">
      <c r="A5389" s="20"/>
      <c r="B5389" s="20"/>
      <c r="C5389" s="20"/>
      <c r="D5389" s="20"/>
      <c r="E5389" s="6"/>
      <c r="F5389" s="6"/>
      <c r="G5389" s="6"/>
      <c r="H5389" s="6"/>
      <c r="I5389" s="6"/>
      <c r="J5389" s="6"/>
      <c r="K5389" s="6"/>
      <c r="L5389" s="6"/>
      <c r="M5389" s="6"/>
      <c r="N5389" s="6"/>
      <c r="O5389" s="6"/>
      <c r="P5389" s="6"/>
      <c r="Q5389" s="6"/>
      <c r="R5389" s="6"/>
      <c r="S5389" s="6"/>
      <c r="T5389" s="6"/>
      <c r="U5389" s="6"/>
      <c r="V5389" s="6"/>
      <c r="W5389" s="6"/>
      <c r="X5389" s="6"/>
      <c r="Y5389" s="6"/>
      <c r="Z5389" s="6"/>
      <c r="AA5389" s="6"/>
      <c r="AB5389" s="6"/>
      <c r="AC5389" s="6"/>
      <c r="AD5389" s="6"/>
      <c r="AE5389" s="6"/>
      <c r="AF5389" s="6"/>
      <c r="AG5389" s="6"/>
      <c r="AH5389" s="6"/>
      <c r="AI5389" s="6"/>
      <c r="AJ5389" s="6"/>
      <c r="AK5389" s="6"/>
      <c r="AL5389" s="6"/>
      <c r="AM5389" s="6"/>
      <c r="AN5389" s="6"/>
      <c r="AO5389" s="6"/>
      <c r="AP5389" s="6"/>
      <c r="AQ5389" s="21"/>
      <c r="AR5389" s="21"/>
      <c r="AS5389" s="21"/>
      <c r="AT5389" s="6"/>
      <c r="AU5389" s="6"/>
      <c r="AV5389" s="6"/>
      <c r="AW5389" s="6"/>
    </row>
    <row r="5390" spans="1:49" x14ac:dyDescent="0.35">
      <c r="A5390" s="20"/>
      <c r="B5390" s="20"/>
      <c r="C5390" s="20"/>
      <c r="D5390" s="20"/>
      <c r="E5390" s="6"/>
      <c r="F5390" s="6"/>
      <c r="G5390" s="6"/>
      <c r="H5390" s="6"/>
      <c r="I5390" s="6"/>
      <c r="J5390" s="6"/>
      <c r="K5390" s="6"/>
      <c r="L5390" s="6"/>
      <c r="M5390" s="6"/>
      <c r="N5390" s="6"/>
      <c r="O5390" s="6"/>
      <c r="P5390" s="6"/>
      <c r="Q5390" s="6"/>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21"/>
      <c r="AR5390" s="21"/>
      <c r="AS5390" s="21"/>
      <c r="AT5390" s="6"/>
      <c r="AU5390" s="6"/>
      <c r="AV5390" s="6"/>
      <c r="AW5390" s="6"/>
    </row>
    <row r="5391" spans="1:49" x14ac:dyDescent="0.35">
      <c r="A5391" s="20"/>
      <c r="B5391" s="20"/>
      <c r="C5391" s="20"/>
      <c r="D5391" s="20"/>
      <c r="E5391" s="6"/>
      <c r="F5391" s="6"/>
      <c r="G5391" s="6"/>
      <c r="H5391" s="6"/>
      <c r="I5391" s="6"/>
      <c r="J5391" s="6"/>
      <c r="K5391" s="6"/>
      <c r="L5391" s="6"/>
      <c r="M5391" s="6"/>
      <c r="N5391" s="6"/>
      <c r="O5391" s="6"/>
      <c r="P5391" s="6"/>
      <c r="Q5391" s="6"/>
      <c r="R5391" s="6"/>
      <c r="S5391" s="6"/>
      <c r="T5391" s="6"/>
      <c r="U5391" s="6"/>
      <c r="V5391" s="6"/>
      <c r="W5391" s="6"/>
      <c r="X5391" s="6"/>
      <c r="Y5391" s="6"/>
      <c r="Z5391" s="6"/>
      <c r="AA5391" s="6"/>
      <c r="AB5391" s="6"/>
      <c r="AC5391" s="6"/>
      <c r="AD5391" s="6"/>
      <c r="AE5391" s="6"/>
      <c r="AF5391" s="6"/>
      <c r="AG5391" s="6"/>
      <c r="AH5391" s="6"/>
      <c r="AI5391" s="6"/>
      <c r="AJ5391" s="6"/>
      <c r="AK5391" s="6"/>
      <c r="AL5391" s="6"/>
      <c r="AM5391" s="6"/>
      <c r="AN5391" s="6"/>
      <c r="AO5391" s="6"/>
      <c r="AP5391" s="6"/>
      <c r="AQ5391" s="21"/>
      <c r="AR5391" s="21"/>
      <c r="AS5391" s="21"/>
      <c r="AT5391" s="6"/>
      <c r="AU5391" s="6"/>
      <c r="AV5391" s="6"/>
      <c r="AW5391" s="6"/>
    </row>
    <row r="5392" spans="1:49" x14ac:dyDescent="0.35">
      <c r="A5392" s="20"/>
      <c r="B5392" s="20"/>
      <c r="C5392" s="20"/>
      <c r="D5392" s="20"/>
      <c r="E5392" s="6"/>
      <c r="F5392" s="6"/>
      <c r="G5392" s="6"/>
      <c r="H5392" s="6"/>
      <c r="I5392" s="6"/>
      <c r="J5392" s="6"/>
      <c r="K5392" s="6"/>
      <c r="L5392" s="6"/>
      <c r="M5392" s="6"/>
      <c r="N5392" s="6"/>
      <c r="O5392" s="6"/>
      <c r="P5392" s="6"/>
      <c r="Q5392" s="6"/>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21"/>
      <c r="AR5392" s="21"/>
      <c r="AS5392" s="21"/>
      <c r="AT5392" s="6"/>
      <c r="AU5392" s="6"/>
      <c r="AV5392" s="6"/>
      <c r="AW5392" s="6"/>
    </row>
    <row r="5393" spans="1:49" x14ac:dyDescent="0.35">
      <c r="A5393" s="20"/>
      <c r="B5393" s="20"/>
      <c r="C5393" s="20"/>
      <c r="D5393" s="20"/>
      <c r="E5393" s="6"/>
      <c r="F5393" s="6"/>
      <c r="G5393" s="6"/>
      <c r="H5393" s="6"/>
      <c r="I5393" s="6"/>
      <c r="J5393" s="6"/>
      <c r="K5393" s="6"/>
      <c r="L5393" s="6"/>
      <c r="M5393" s="6"/>
      <c r="N5393" s="6"/>
      <c r="O5393" s="6"/>
      <c r="P5393" s="6"/>
      <c r="Q5393" s="6"/>
      <c r="R5393" s="6"/>
      <c r="S5393" s="6"/>
      <c r="T5393" s="6"/>
      <c r="U5393" s="6"/>
      <c r="V5393" s="6"/>
      <c r="W5393" s="6"/>
      <c r="X5393" s="6"/>
      <c r="Y5393" s="6"/>
      <c r="Z5393" s="6"/>
      <c r="AA5393" s="6"/>
      <c r="AB5393" s="6"/>
      <c r="AC5393" s="6"/>
      <c r="AD5393" s="6"/>
      <c r="AE5393" s="6"/>
      <c r="AF5393" s="6"/>
      <c r="AG5393" s="6"/>
      <c r="AH5393" s="6"/>
      <c r="AI5393" s="6"/>
      <c r="AJ5393" s="6"/>
      <c r="AK5393" s="6"/>
      <c r="AL5393" s="6"/>
      <c r="AM5393" s="6"/>
      <c r="AN5393" s="6"/>
      <c r="AO5393" s="6"/>
      <c r="AP5393" s="6"/>
      <c r="AQ5393" s="21"/>
      <c r="AR5393" s="21"/>
      <c r="AS5393" s="21"/>
      <c r="AT5393" s="6"/>
      <c r="AU5393" s="6"/>
      <c r="AV5393" s="6"/>
      <c r="AW5393" s="6"/>
    </row>
    <row r="5394" spans="1:49" x14ac:dyDescent="0.35">
      <c r="A5394" s="20"/>
      <c r="B5394" s="20"/>
      <c r="C5394" s="20"/>
      <c r="D5394" s="20"/>
      <c r="E5394" s="6"/>
      <c r="F5394" s="6"/>
      <c r="G5394" s="6"/>
      <c r="H5394" s="6"/>
      <c r="I5394" s="6"/>
      <c r="J5394" s="6"/>
      <c r="K5394" s="6"/>
      <c r="L5394" s="6"/>
      <c r="M5394" s="6"/>
      <c r="N5394" s="6"/>
      <c r="O5394" s="6"/>
      <c r="P5394" s="6"/>
      <c r="Q5394" s="6"/>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21"/>
      <c r="AR5394" s="21"/>
      <c r="AS5394" s="21"/>
      <c r="AT5394" s="6"/>
      <c r="AU5394" s="6"/>
      <c r="AV5394" s="6"/>
      <c r="AW5394" s="6"/>
    </row>
    <row r="5395" spans="1:49" x14ac:dyDescent="0.35">
      <c r="A5395" s="20"/>
      <c r="B5395" s="20"/>
      <c r="C5395" s="20"/>
      <c r="D5395" s="20"/>
      <c r="E5395" s="6"/>
      <c r="F5395" s="6"/>
      <c r="G5395" s="6"/>
      <c r="H5395" s="6"/>
      <c r="I5395" s="6"/>
      <c r="J5395" s="6"/>
      <c r="K5395" s="6"/>
      <c r="L5395" s="6"/>
      <c r="M5395" s="6"/>
      <c r="N5395" s="6"/>
      <c r="O5395" s="6"/>
      <c r="P5395" s="6"/>
      <c r="Q5395" s="6"/>
      <c r="R5395" s="6"/>
      <c r="S5395" s="6"/>
      <c r="T5395" s="6"/>
      <c r="U5395" s="6"/>
      <c r="V5395" s="6"/>
      <c r="W5395" s="6"/>
      <c r="X5395" s="6"/>
      <c r="Y5395" s="6"/>
      <c r="Z5395" s="6"/>
      <c r="AA5395" s="6"/>
      <c r="AB5395" s="6"/>
      <c r="AC5395" s="6"/>
      <c r="AD5395" s="6"/>
      <c r="AE5395" s="6"/>
      <c r="AF5395" s="6"/>
      <c r="AG5395" s="6"/>
      <c r="AH5395" s="6"/>
      <c r="AI5395" s="6"/>
      <c r="AJ5395" s="6"/>
      <c r="AK5395" s="6"/>
      <c r="AL5395" s="6"/>
      <c r="AM5395" s="6"/>
      <c r="AN5395" s="6"/>
      <c r="AO5395" s="6"/>
      <c r="AP5395" s="6"/>
      <c r="AQ5395" s="21"/>
      <c r="AR5395" s="21"/>
      <c r="AS5395" s="21"/>
      <c r="AT5395" s="6"/>
      <c r="AU5395" s="6"/>
      <c r="AV5395" s="6"/>
      <c r="AW5395" s="6"/>
    </row>
    <row r="5396" spans="1:49" x14ac:dyDescent="0.35">
      <c r="A5396" s="20"/>
      <c r="B5396" s="20"/>
      <c r="C5396" s="20"/>
      <c r="D5396" s="20"/>
      <c r="E5396" s="6"/>
      <c r="F5396" s="6"/>
      <c r="G5396" s="6"/>
      <c r="H5396" s="6"/>
      <c r="I5396" s="6"/>
      <c r="J5396" s="6"/>
      <c r="K5396" s="6"/>
      <c r="L5396" s="6"/>
      <c r="M5396" s="6"/>
      <c r="N5396" s="6"/>
      <c r="O5396" s="6"/>
      <c r="P5396" s="6"/>
      <c r="Q5396" s="6"/>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21"/>
      <c r="AR5396" s="21"/>
      <c r="AS5396" s="21"/>
      <c r="AT5396" s="6"/>
      <c r="AU5396" s="6"/>
      <c r="AV5396" s="6"/>
      <c r="AW5396" s="6"/>
    </row>
    <row r="5397" spans="1:49" x14ac:dyDescent="0.35">
      <c r="A5397" s="20"/>
      <c r="B5397" s="20"/>
      <c r="C5397" s="20"/>
      <c r="D5397" s="20"/>
      <c r="E5397" s="6"/>
      <c r="F5397" s="6"/>
      <c r="G5397" s="6"/>
      <c r="H5397" s="6"/>
      <c r="I5397" s="6"/>
      <c r="J5397" s="6"/>
      <c r="K5397" s="6"/>
      <c r="L5397" s="6"/>
      <c r="M5397" s="6"/>
      <c r="N5397" s="6"/>
      <c r="O5397" s="6"/>
      <c r="P5397" s="6"/>
      <c r="Q5397" s="6"/>
      <c r="R5397" s="6"/>
      <c r="S5397" s="6"/>
      <c r="T5397" s="6"/>
      <c r="U5397" s="6"/>
      <c r="V5397" s="6"/>
      <c r="W5397" s="6"/>
      <c r="X5397" s="6"/>
      <c r="Y5397" s="6"/>
      <c r="Z5397" s="6"/>
      <c r="AA5397" s="6"/>
      <c r="AB5397" s="6"/>
      <c r="AC5397" s="6"/>
      <c r="AD5397" s="6"/>
      <c r="AE5397" s="6"/>
      <c r="AF5397" s="6"/>
      <c r="AG5397" s="6"/>
      <c r="AH5397" s="6"/>
      <c r="AI5397" s="6"/>
      <c r="AJ5397" s="6"/>
      <c r="AK5397" s="6"/>
      <c r="AL5397" s="6"/>
      <c r="AM5397" s="6"/>
      <c r="AN5397" s="6"/>
      <c r="AO5397" s="6"/>
      <c r="AP5397" s="6"/>
      <c r="AQ5397" s="21"/>
      <c r="AR5397" s="21"/>
      <c r="AS5397" s="21"/>
      <c r="AT5397" s="6"/>
      <c r="AU5397" s="6"/>
      <c r="AV5397" s="6"/>
      <c r="AW5397" s="6"/>
    </row>
    <row r="5398" spans="1:49" x14ac:dyDescent="0.35">
      <c r="A5398" s="20"/>
      <c r="B5398" s="20"/>
      <c r="C5398" s="20"/>
      <c r="D5398" s="20"/>
      <c r="E5398" s="6"/>
      <c r="F5398" s="6"/>
      <c r="G5398" s="6"/>
      <c r="H5398" s="6"/>
      <c r="I5398" s="6"/>
      <c r="J5398" s="6"/>
      <c r="K5398" s="6"/>
      <c r="L5398" s="6"/>
      <c r="M5398" s="6"/>
      <c r="N5398" s="6"/>
      <c r="O5398" s="6"/>
      <c r="P5398" s="6"/>
      <c r="Q5398" s="6"/>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21"/>
      <c r="AR5398" s="21"/>
      <c r="AS5398" s="21"/>
      <c r="AT5398" s="6"/>
      <c r="AU5398" s="6"/>
      <c r="AV5398" s="6"/>
      <c r="AW5398" s="6"/>
    </row>
    <row r="5399" spans="1:49" x14ac:dyDescent="0.35">
      <c r="A5399" s="20"/>
      <c r="B5399" s="20"/>
      <c r="C5399" s="20"/>
      <c r="D5399" s="20"/>
      <c r="E5399" s="6"/>
      <c r="F5399" s="6"/>
      <c r="G5399" s="6"/>
      <c r="H5399" s="6"/>
      <c r="I5399" s="6"/>
      <c r="J5399" s="6"/>
      <c r="K5399" s="6"/>
      <c r="L5399" s="6"/>
      <c r="M5399" s="6"/>
      <c r="N5399" s="6"/>
      <c r="O5399" s="6"/>
      <c r="P5399" s="6"/>
      <c r="Q5399" s="6"/>
      <c r="R5399" s="6"/>
      <c r="S5399" s="6"/>
      <c r="T5399" s="6"/>
      <c r="U5399" s="6"/>
      <c r="V5399" s="6"/>
      <c r="W5399" s="6"/>
      <c r="X5399" s="6"/>
      <c r="Y5399" s="6"/>
      <c r="Z5399" s="6"/>
      <c r="AA5399" s="6"/>
      <c r="AB5399" s="6"/>
      <c r="AC5399" s="6"/>
      <c r="AD5399" s="6"/>
      <c r="AE5399" s="6"/>
      <c r="AF5399" s="6"/>
      <c r="AG5399" s="6"/>
      <c r="AH5399" s="6"/>
      <c r="AI5399" s="6"/>
      <c r="AJ5399" s="6"/>
      <c r="AK5399" s="6"/>
      <c r="AL5399" s="6"/>
      <c r="AM5399" s="6"/>
      <c r="AN5399" s="6"/>
      <c r="AO5399" s="6"/>
      <c r="AP5399" s="6"/>
      <c r="AQ5399" s="21"/>
      <c r="AR5399" s="21"/>
      <c r="AS5399" s="21"/>
      <c r="AT5399" s="6"/>
      <c r="AU5399" s="6"/>
      <c r="AV5399" s="6"/>
      <c r="AW5399" s="6"/>
    </row>
    <row r="5400" spans="1:49" x14ac:dyDescent="0.35">
      <c r="A5400" s="20"/>
      <c r="B5400" s="20"/>
      <c r="C5400" s="20"/>
      <c r="D5400" s="20"/>
      <c r="E5400" s="6"/>
      <c r="F5400" s="6"/>
      <c r="G5400" s="6"/>
      <c r="H5400" s="6"/>
      <c r="I5400" s="6"/>
      <c r="J5400" s="6"/>
      <c r="K5400" s="6"/>
      <c r="L5400" s="6"/>
      <c r="M5400" s="6"/>
      <c r="N5400" s="6"/>
      <c r="O5400" s="6"/>
      <c r="P5400" s="6"/>
      <c r="Q5400" s="6"/>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21"/>
      <c r="AR5400" s="21"/>
      <c r="AS5400" s="21"/>
      <c r="AT5400" s="6"/>
      <c r="AU5400" s="6"/>
      <c r="AV5400" s="6"/>
      <c r="AW5400" s="6"/>
    </row>
    <row r="5401" spans="1:49" x14ac:dyDescent="0.35">
      <c r="A5401" s="20"/>
      <c r="B5401" s="20"/>
      <c r="C5401" s="20"/>
      <c r="D5401" s="20"/>
      <c r="E5401" s="6"/>
      <c r="F5401" s="6"/>
      <c r="G5401" s="6"/>
      <c r="H5401" s="6"/>
      <c r="I5401" s="6"/>
      <c r="J5401" s="6"/>
      <c r="K5401" s="6"/>
      <c r="L5401" s="6"/>
      <c r="M5401" s="6"/>
      <c r="N5401" s="6"/>
      <c r="O5401" s="6"/>
      <c r="P5401" s="6"/>
      <c r="Q5401" s="6"/>
      <c r="R5401" s="6"/>
      <c r="S5401" s="6"/>
      <c r="T5401" s="6"/>
      <c r="U5401" s="6"/>
      <c r="V5401" s="6"/>
      <c r="W5401" s="6"/>
      <c r="X5401" s="6"/>
      <c r="Y5401" s="6"/>
      <c r="Z5401" s="6"/>
      <c r="AA5401" s="6"/>
      <c r="AB5401" s="6"/>
      <c r="AC5401" s="6"/>
      <c r="AD5401" s="6"/>
      <c r="AE5401" s="6"/>
      <c r="AF5401" s="6"/>
      <c r="AG5401" s="6"/>
      <c r="AH5401" s="6"/>
      <c r="AI5401" s="6"/>
      <c r="AJ5401" s="6"/>
      <c r="AK5401" s="6"/>
      <c r="AL5401" s="6"/>
      <c r="AM5401" s="6"/>
      <c r="AN5401" s="6"/>
      <c r="AO5401" s="6"/>
      <c r="AP5401" s="6"/>
      <c r="AQ5401" s="21"/>
      <c r="AR5401" s="21"/>
      <c r="AS5401" s="21"/>
      <c r="AT5401" s="6"/>
      <c r="AU5401" s="6"/>
      <c r="AV5401" s="6"/>
      <c r="AW5401" s="6"/>
    </row>
    <row r="5402" spans="1:49" x14ac:dyDescent="0.35">
      <c r="A5402" s="20"/>
      <c r="B5402" s="20"/>
      <c r="C5402" s="20"/>
      <c r="D5402" s="20"/>
      <c r="E5402" s="6"/>
      <c r="F5402" s="6"/>
      <c r="G5402" s="6"/>
      <c r="H5402" s="6"/>
      <c r="I5402" s="6"/>
      <c r="J5402" s="6"/>
      <c r="K5402" s="6"/>
      <c r="L5402" s="6"/>
      <c r="M5402" s="6"/>
      <c r="N5402" s="6"/>
      <c r="O5402" s="6"/>
      <c r="P5402" s="6"/>
      <c r="Q5402" s="6"/>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21"/>
      <c r="AR5402" s="21"/>
      <c r="AS5402" s="21"/>
      <c r="AT5402" s="6"/>
      <c r="AU5402" s="6"/>
      <c r="AV5402" s="6"/>
      <c r="AW5402" s="6"/>
    </row>
    <row r="5403" spans="1:49" x14ac:dyDescent="0.35">
      <c r="A5403" s="20"/>
      <c r="B5403" s="20"/>
      <c r="C5403" s="20"/>
      <c r="D5403" s="20"/>
      <c r="E5403" s="6"/>
      <c r="F5403" s="6"/>
      <c r="G5403" s="6"/>
      <c r="H5403" s="6"/>
      <c r="I5403" s="6"/>
      <c r="J5403" s="6"/>
      <c r="K5403" s="6"/>
      <c r="L5403" s="6"/>
      <c r="M5403" s="6"/>
      <c r="N5403" s="6"/>
      <c r="O5403" s="6"/>
      <c r="P5403" s="6"/>
      <c r="Q5403" s="6"/>
      <c r="R5403" s="6"/>
      <c r="S5403" s="6"/>
      <c r="T5403" s="6"/>
      <c r="U5403" s="6"/>
      <c r="V5403" s="6"/>
      <c r="W5403" s="6"/>
      <c r="X5403" s="6"/>
      <c r="Y5403" s="6"/>
      <c r="Z5403" s="6"/>
      <c r="AA5403" s="6"/>
      <c r="AB5403" s="6"/>
      <c r="AC5403" s="6"/>
      <c r="AD5403" s="6"/>
      <c r="AE5403" s="6"/>
      <c r="AF5403" s="6"/>
      <c r="AG5403" s="6"/>
      <c r="AH5403" s="6"/>
      <c r="AI5403" s="6"/>
      <c r="AJ5403" s="6"/>
      <c r="AK5403" s="6"/>
      <c r="AL5403" s="6"/>
      <c r="AM5403" s="6"/>
      <c r="AN5403" s="6"/>
      <c r="AO5403" s="6"/>
      <c r="AP5403" s="6"/>
      <c r="AQ5403" s="21"/>
      <c r="AR5403" s="21"/>
      <c r="AS5403" s="21"/>
      <c r="AT5403" s="6"/>
      <c r="AU5403" s="6"/>
      <c r="AV5403" s="6"/>
      <c r="AW5403" s="6"/>
    </row>
    <row r="5404" spans="1:49" x14ac:dyDescent="0.35">
      <c r="A5404" s="20"/>
      <c r="B5404" s="20"/>
      <c r="C5404" s="20"/>
      <c r="D5404" s="20"/>
      <c r="E5404" s="6"/>
      <c r="F5404" s="6"/>
      <c r="G5404" s="6"/>
      <c r="H5404" s="6"/>
      <c r="I5404" s="6"/>
      <c r="J5404" s="6"/>
      <c r="K5404" s="6"/>
      <c r="L5404" s="6"/>
      <c r="M5404" s="6"/>
      <c r="N5404" s="6"/>
      <c r="O5404" s="6"/>
      <c r="P5404" s="6"/>
      <c r="Q5404" s="6"/>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21"/>
      <c r="AR5404" s="21"/>
      <c r="AS5404" s="21"/>
      <c r="AT5404" s="6"/>
      <c r="AU5404" s="6"/>
      <c r="AV5404" s="6"/>
      <c r="AW5404" s="6"/>
    </row>
    <row r="5405" spans="1:49" x14ac:dyDescent="0.35">
      <c r="A5405" s="20"/>
      <c r="B5405" s="20"/>
      <c r="C5405" s="20"/>
      <c r="D5405" s="20"/>
      <c r="E5405" s="6"/>
      <c r="F5405" s="6"/>
      <c r="G5405" s="6"/>
      <c r="H5405" s="6"/>
      <c r="I5405" s="6"/>
      <c r="J5405" s="6"/>
      <c r="K5405" s="6"/>
      <c r="L5405" s="6"/>
      <c r="M5405" s="6"/>
      <c r="N5405" s="6"/>
      <c r="O5405" s="6"/>
      <c r="P5405" s="6"/>
      <c r="Q5405" s="6"/>
      <c r="R5405" s="6"/>
      <c r="S5405" s="6"/>
      <c r="T5405" s="6"/>
      <c r="U5405" s="6"/>
      <c r="V5405" s="6"/>
      <c r="W5405" s="6"/>
      <c r="X5405" s="6"/>
      <c r="Y5405" s="6"/>
      <c r="Z5405" s="6"/>
      <c r="AA5405" s="6"/>
      <c r="AB5405" s="6"/>
      <c r="AC5405" s="6"/>
      <c r="AD5405" s="6"/>
      <c r="AE5405" s="6"/>
      <c r="AF5405" s="6"/>
      <c r="AG5405" s="6"/>
      <c r="AH5405" s="6"/>
      <c r="AI5405" s="6"/>
      <c r="AJ5405" s="6"/>
      <c r="AK5405" s="6"/>
      <c r="AL5405" s="6"/>
      <c r="AM5405" s="6"/>
      <c r="AN5405" s="6"/>
      <c r="AO5405" s="6"/>
      <c r="AP5405" s="6"/>
      <c r="AQ5405" s="21"/>
      <c r="AR5405" s="21"/>
      <c r="AS5405" s="21"/>
      <c r="AT5405" s="6"/>
      <c r="AU5405" s="6"/>
      <c r="AV5405" s="6"/>
      <c r="AW5405" s="6"/>
    </row>
    <row r="5406" spans="1:49" x14ac:dyDescent="0.35">
      <c r="A5406" s="20"/>
      <c r="B5406" s="20"/>
      <c r="C5406" s="20"/>
      <c r="D5406" s="20"/>
      <c r="E5406" s="6"/>
      <c r="F5406" s="6"/>
      <c r="G5406" s="6"/>
      <c r="H5406" s="6"/>
      <c r="I5406" s="6"/>
      <c r="J5406" s="6"/>
      <c r="K5406" s="6"/>
      <c r="L5406" s="6"/>
      <c r="M5406" s="6"/>
      <c r="N5406" s="6"/>
      <c r="O5406" s="6"/>
      <c r="P5406" s="6"/>
      <c r="Q5406" s="6"/>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21"/>
      <c r="AR5406" s="21"/>
      <c r="AS5406" s="21"/>
      <c r="AT5406" s="6"/>
      <c r="AU5406" s="6"/>
      <c r="AV5406" s="6"/>
      <c r="AW5406" s="6"/>
    </row>
    <row r="5407" spans="1:49" x14ac:dyDescent="0.35">
      <c r="A5407" s="20"/>
      <c r="B5407" s="20"/>
      <c r="C5407" s="20"/>
      <c r="D5407" s="20"/>
      <c r="E5407" s="6"/>
      <c r="F5407" s="6"/>
      <c r="G5407" s="6"/>
      <c r="H5407" s="6"/>
      <c r="I5407" s="6"/>
      <c r="J5407" s="6"/>
      <c r="K5407" s="6"/>
      <c r="L5407" s="6"/>
      <c r="M5407" s="6"/>
      <c r="N5407" s="6"/>
      <c r="O5407" s="6"/>
      <c r="P5407" s="6"/>
      <c r="Q5407" s="6"/>
      <c r="R5407" s="6"/>
      <c r="S5407" s="6"/>
      <c r="T5407" s="6"/>
      <c r="U5407" s="6"/>
      <c r="V5407" s="6"/>
      <c r="W5407" s="6"/>
      <c r="X5407" s="6"/>
      <c r="Y5407" s="6"/>
      <c r="Z5407" s="6"/>
      <c r="AA5407" s="6"/>
      <c r="AB5407" s="6"/>
      <c r="AC5407" s="6"/>
      <c r="AD5407" s="6"/>
      <c r="AE5407" s="6"/>
      <c r="AF5407" s="6"/>
      <c r="AG5407" s="6"/>
      <c r="AH5407" s="6"/>
      <c r="AI5407" s="6"/>
      <c r="AJ5407" s="6"/>
      <c r="AK5407" s="6"/>
      <c r="AL5407" s="6"/>
      <c r="AM5407" s="6"/>
      <c r="AN5407" s="6"/>
      <c r="AO5407" s="6"/>
      <c r="AP5407" s="6"/>
      <c r="AQ5407" s="21"/>
      <c r="AR5407" s="21"/>
      <c r="AS5407" s="21"/>
      <c r="AT5407" s="6"/>
      <c r="AU5407" s="6"/>
      <c r="AV5407" s="6"/>
      <c r="AW5407" s="6"/>
    </row>
    <row r="5408" spans="1:49" x14ac:dyDescent="0.35">
      <c r="A5408" s="20"/>
      <c r="B5408" s="20"/>
      <c r="C5408" s="20"/>
      <c r="D5408" s="20"/>
      <c r="E5408" s="6"/>
      <c r="F5408" s="6"/>
      <c r="G5408" s="6"/>
      <c r="H5408" s="6"/>
      <c r="I5408" s="6"/>
      <c r="J5408" s="6"/>
      <c r="K5408" s="6"/>
      <c r="L5408" s="6"/>
      <c r="M5408" s="6"/>
      <c r="N5408" s="6"/>
      <c r="O5408" s="6"/>
      <c r="P5408" s="6"/>
      <c r="Q5408" s="6"/>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21"/>
      <c r="AR5408" s="21"/>
      <c r="AS5408" s="21"/>
      <c r="AT5408" s="6"/>
      <c r="AU5408" s="6"/>
      <c r="AV5408" s="6"/>
      <c r="AW5408" s="6"/>
    </row>
    <row r="5409" spans="1:49" x14ac:dyDescent="0.35">
      <c r="A5409" s="20"/>
      <c r="B5409" s="20"/>
      <c r="C5409" s="20"/>
      <c r="D5409" s="20"/>
      <c r="E5409" s="6"/>
      <c r="F5409" s="6"/>
      <c r="G5409" s="6"/>
      <c r="H5409" s="6"/>
      <c r="I5409" s="6"/>
      <c r="J5409" s="6"/>
      <c r="K5409" s="6"/>
      <c r="L5409" s="6"/>
      <c r="M5409" s="6"/>
      <c r="N5409" s="6"/>
      <c r="O5409" s="6"/>
      <c r="P5409" s="6"/>
      <c r="Q5409" s="6"/>
      <c r="R5409" s="6"/>
      <c r="S5409" s="6"/>
      <c r="T5409" s="6"/>
      <c r="U5409" s="6"/>
      <c r="V5409" s="6"/>
      <c r="W5409" s="6"/>
      <c r="X5409" s="6"/>
      <c r="Y5409" s="6"/>
      <c r="Z5409" s="6"/>
      <c r="AA5409" s="6"/>
      <c r="AB5409" s="6"/>
      <c r="AC5409" s="6"/>
      <c r="AD5409" s="6"/>
      <c r="AE5409" s="6"/>
      <c r="AF5409" s="6"/>
      <c r="AG5409" s="6"/>
      <c r="AH5409" s="6"/>
      <c r="AI5409" s="6"/>
      <c r="AJ5409" s="6"/>
      <c r="AK5409" s="6"/>
      <c r="AL5409" s="6"/>
      <c r="AM5409" s="6"/>
      <c r="AN5409" s="6"/>
      <c r="AO5409" s="6"/>
      <c r="AP5409" s="6"/>
      <c r="AQ5409" s="21"/>
      <c r="AR5409" s="21"/>
      <c r="AS5409" s="21"/>
      <c r="AT5409" s="6"/>
      <c r="AU5409" s="6"/>
      <c r="AV5409" s="6"/>
      <c r="AW5409" s="6"/>
    </row>
    <row r="5410" spans="1:49" x14ac:dyDescent="0.35">
      <c r="A5410" s="20"/>
      <c r="B5410" s="20"/>
      <c r="C5410" s="20"/>
      <c r="D5410" s="20"/>
      <c r="E5410" s="6"/>
      <c r="F5410" s="6"/>
      <c r="G5410" s="6"/>
      <c r="H5410" s="6"/>
      <c r="I5410" s="6"/>
      <c r="J5410" s="6"/>
      <c r="K5410" s="6"/>
      <c r="L5410" s="6"/>
      <c r="M5410" s="6"/>
      <c r="N5410" s="6"/>
      <c r="O5410" s="6"/>
      <c r="P5410" s="6"/>
      <c r="Q5410" s="6"/>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21"/>
      <c r="AR5410" s="21"/>
      <c r="AS5410" s="21"/>
      <c r="AT5410" s="6"/>
      <c r="AU5410" s="6"/>
      <c r="AV5410" s="6"/>
      <c r="AW5410" s="6"/>
    </row>
    <row r="5411" spans="1:49" x14ac:dyDescent="0.35">
      <c r="A5411" s="20"/>
      <c r="B5411" s="20"/>
      <c r="C5411" s="20"/>
      <c r="D5411" s="20"/>
      <c r="E5411" s="6"/>
      <c r="F5411" s="6"/>
      <c r="G5411" s="6"/>
      <c r="H5411" s="6"/>
      <c r="I5411" s="6"/>
      <c r="J5411" s="6"/>
      <c r="K5411" s="6"/>
      <c r="L5411" s="6"/>
      <c r="M5411" s="6"/>
      <c r="N5411" s="6"/>
      <c r="O5411" s="6"/>
      <c r="P5411" s="6"/>
      <c r="Q5411" s="6"/>
      <c r="R5411" s="6"/>
      <c r="S5411" s="6"/>
      <c r="T5411" s="6"/>
      <c r="U5411" s="6"/>
      <c r="V5411" s="6"/>
      <c r="W5411" s="6"/>
      <c r="X5411" s="6"/>
      <c r="Y5411" s="6"/>
      <c r="Z5411" s="6"/>
      <c r="AA5411" s="6"/>
      <c r="AB5411" s="6"/>
      <c r="AC5411" s="6"/>
      <c r="AD5411" s="6"/>
      <c r="AE5411" s="6"/>
      <c r="AF5411" s="6"/>
      <c r="AG5411" s="6"/>
      <c r="AH5411" s="6"/>
      <c r="AI5411" s="6"/>
      <c r="AJ5411" s="6"/>
      <c r="AK5411" s="6"/>
      <c r="AL5411" s="6"/>
      <c r="AM5411" s="6"/>
      <c r="AN5411" s="6"/>
      <c r="AO5411" s="6"/>
      <c r="AP5411" s="6"/>
      <c r="AQ5411" s="21"/>
      <c r="AR5411" s="21"/>
      <c r="AS5411" s="21"/>
      <c r="AT5411" s="6"/>
      <c r="AU5411" s="6"/>
      <c r="AV5411" s="6"/>
      <c r="AW5411" s="6"/>
    </row>
    <row r="5412" spans="1:49" x14ac:dyDescent="0.35">
      <c r="A5412" s="20"/>
      <c r="B5412" s="20"/>
      <c r="C5412" s="20"/>
      <c r="D5412" s="20"/>
      <c r="E5412" s="6"/>
      <c r="F5412" s="6"/>
      <c r="G5412" s="6"/>
      <c r="H5412" s="6"/>
      <c r="I5412" s="6"/>
      <c r="J5412" s="6"/>
      <c r="K5412" s="6"/>
      <c r="L5412" s="6"/>
      <c r="M5412" s="6"/>
      <c r="N5412" s="6"/>
      <c r="O5412" s="6"/>
      <c r="P5412" s="6"/>
      <c r="Q5412" s="6"/>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21"/>
      <c r="AR5412" s="21"/>
      <c r="AS5412" s="21"/>
      <c r="AT5412" s="6"/>
      <c r="AU5412" s="6"/>
      <c r="AV5412" s="6"/>
      <c r="AW5412" s="6"/>
    </row>
    <row r="5413" spans="1:49" x14ac:dyDescent="0.35">
      <c r="A5413" s="20"/>
      <c r="B5413" s="20"/>
      <c r="C5413" s="20"/>
      <c r="D5413" s="20"/>
      <c r="E5413" s="6"/>
      <c r="F5413" s="6"/>
      <c r="G5413" s="6"/>
      <c r="H5413" s="6"/>
      <c r="I5413" s="6"/>
      <c r="J5413" s="6"/>
      <c r="K5413" s="6"/>
      <c r="L5413" s="6"/>
      <c r="M5413" s="6"/>
      <c r="N5413" s="6"/>
      <c r="O5413" s="6"/>
      <c r="P5413" s="6"/>
      <c r="Q5413" s="6"/>
      <c r="R5413" s="6"/>
      <c r="S5413" s="6"/>
      <c r="T5413" s="6"/>
      <c r="U5413" s="6"/>
      <c r="V5413" s="6"/>
      <c r="W5413" s="6"/>
      <c r="X5413" s="6"/>
      <c r="Y5413" s="6"/>
      <c r="Z5413" s="6"/>
      <c r="AA5413" s="6"/>
      <c r="AB5413" s="6"/>
      <c r="AC5413" s="6"/>
      <c r="AD5413" s="6"/>
      <c r="AE5413" s="6"/>
      <c r="AF5413" s="6"/>
      <c r="AG5413" s="6"/>
      <c r="AH5413" s="6"/>
      <c r="AI5413" s="6"/>
      <c r="AJ5413" s="6"/>
      <c r="AK5413" s="6"/>
      <c r="AL5413" s="6"/>
      <c r="AM5413" s="6"/>
      <c r="AN5413" s="6"/>
      <c r="AO5413" s="6"/>
      <c r="AP5413" s="6"/>
      <c r="AQ5413" s="21"/>
      <c r="AR5413" s="21"/>
      <c r="AS5413" s="21"/>
      <c r="AT5413" s="6"/>
      <c r="AU5413" s="6"/>
      <c r="AV5413" s="6"/>
      <c r="AW5413" s="6"/>
    </row>
    <row r="5414" spans="1:49" x14ac:dyDescent="0.35">
      <c r="A5414" s="20"/>
      <c r="B5414" s="20"/>
      <c r="C5414" s="20"/>
      <c r="D5414" s="20"/>
      <c r="E5414" s="6"/>
      <c r="F5414" s="6"/>
      <c r="G5414" s="6"/>
      <c r="H5414" s="6"/>
      <c r="I5414" s="6"/>
      <c r="J5414" s="6"/>
      <c r="K5414" s="6"/>
      <c r="L5414" s="6"/>
      <c r="M5414" s="6"/>
      <c r="N5414" s="6"/>
      <c r="O5414" s="6"/>
      <c r="P5414" s="6"/>
      <c r="Q5414" s="6"/>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21"/>
      <c r="AR5414" s="21"/>
      <c r="AS5414" s="21"/>
      <c r="AT5414" s="6"/>
      <c r="AU5414" s="6"/>
      <c r="AV5414" s="6"/>
      <c r="AW5414" s="6"/>
    </row>
    <row r="5415" spans="1:49" x14ac:dyDescent="0.35">
      <c r="A5415" s="20"/>
      <c r="B5415" s="20"/>
      <c r="C5415" s="20"/>
      <c r="D5415" s="20"/>
      <c r="E5415" s="6"/>
      <c r="F5415" s="6"/>
      <c r="G5415" s="6"/>
      <c r="H5415" s="6"/>
      <c r="I5415" s="6"/>
      <c r="J5415" s="6"/>
      <c r="K5415" s="6"/>
      <c r="L5415" s="6"/>
      <c r="M5415" s="6"/>
      <c r="N5415" s="6"/>
      <c r="O5415" s="6"/>
      <c r="P5415" s="6"/>
      <c r="Q5415" s="6"/>
      <c r="R5415" s="6"/>
      <c r="S5415" s="6"/>
      <c r="T5415" s="6"/>
      <c r="U5415" s="6"/>
      <c r="V5415" s="6"/>
      <c r="W5415" s="6"/>
      <c r="X5415" s="6"/>
      <c r="Y5415" s="6"/>
      <c r="Z5415" s="6"/>
      <c r="AA5415" s="6"/>
      <c r="AB5415" s="6"/>
      <c r="AC5415" s="6"/>
      <c r="AD5415" s="6"/>
      <c r="AE5415" s="6"/>
      <c r="AF5415" s="6"/>
      <c r="AG5415" s="6"/>
      <c r="AH5415" s="6"/>
      <c r="AI5415" s="6"/>
      <c r="AJ5415" s="6"/>
      <c r="AK5415" s="6"/>
      <c r="AL5415" s="6"/>
      <c r="AM5415" s="6"/>
      <c r="AN5415" s="6"/>
      <c r="AO5415" s="6"/>
      <c r="AP5415" s="6"/>
      <c r="AQ5415" s="21"/>
      <c r="AR5415" s="21"/>
      <c r="AS5415" s="21"/>
      <c r="AT5415" s="6"/>
      <c r="AU5415" s="6"/>
      <c r="AV5415" s="6"/>
      <c r="AW5415" s="6"/>
    </row>
    <row r="5416" spans="1:49" x14ac:dyDescent="0.35">
      <c r="A5416" s="20"/>
      <c r="B5416" s="20"/>
      <c r="C5416" s="20"/>
      <c r="D5416" s="20"/>
      <c r="E5416" s="6"/>
      <c r="F5416" s="6"/>
      <c r="G5416" s="6"/>
      <c r="H5416" s="6"/>
      <c r="I5416" s="6"/>
      <c r="J5416" s="6"/>
      <c r="K5416" s="6"/>
      <c r="L5416" s="6"/>
      <c r="M5416" s="6"/>
      <c r="N5416" s="6"/>
      <c r="O5416" s="6"/>
      <c r="P5416" s="6"/>
      <c r="Q5416" s="6"/>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21"/>
      <c r="AR5416" s="21"/>
      <c r="AS5416" s="21"/>
      <c r="AT5416" s="6"/>
      <c r="AU5416" s="6"/>
      <c r="AV5416" s="6"/>
      <c r="AW5416" s="6"/>
    </row>
    <row r="5417" spans="1:49" x14ac:dyDescent="0.35">
      <c r="A5417" s="20"/>
      <c r="B5417" s="20"/>
      <c r="C5417" s="20"/>
      <c r="D5417" s="20"/>
      <c r="E5417" s="6"/>
      <c r="F5417" s="6"/>
      <c r="G5417" s="6"/>
      <c r="H5417" s="6"/>
      <c r="I5417" s="6"/>
      <c r="J5417" s="6"/>
      <c r="K5417" s="6"/>
      <c r="L5417" s="6"/>
      <c r="M5417" s="6"/>
      <c r="N5417" s="6"/>
      <c r="O5417" s="6"/>
      <c r="P5417" s="6"/>
      <c r="Q5417" s="6"/>
      <c r="R5417" s="6"/>
      <c r="S5417" s="6"/>
      <c r="T5417" s="6"/>
      <c r="U5417" s="6"/>
      <c r="V5417" s="6"/>
      <c r="W5417" s="6"/>
      <c r="X5417" s="6"/>
      <c r="Y5417" s="6"/>
      <c r="Z5417" s="6"/>
      <c r="AA5417" s="6"/>
      <c r="AB5417" s="6"/>
      <c r="AC5417" s="6"/>
      <c r="AD5417" s="6"/>
      <c r="AE5417" s="6"/>
      <c r="AF5417" s="6"/>
      <c r="AG5417" s="6"/>
      <c r="AH5417" s="6"/>
      <c r="AI5417" s="6"/>
      <c r="AJ5417" s="6"/>
      <c r="AK5417" s="6"/>
      <c r="AL5417" s="6"/>
      <c r="AM5417" s="6"/>
      <c r="AN5417" s="6"/>
      <c r="AO5417" s="6"/>
      <c r="AP5417" s="6"/>
      <c r="AQ5417" s="21"/>
      <c r="AR5417" s="21"/>
      <c r="AS5417" s="21"/>
      <c r="AT5417" s="6"/>
      <c r="AU5417" s="6"/>
      <c r="AV5417" s="6"/>
      <c r="AW5417" s="6"/>
    </row>
    <row r="5418" spans="1:49" x14ac:dyDescent="0.35">
      <c r="A5418" s="20"/>
      <c r="B5418" s="20"/>
      <c r="C5418" s="20"/>
      <c r="D5418" s="20"/>
      <c r="E5418" s="6"/>
      <c r="F5418" s="6"/>
      <c r="G5418" s="6"/>
      <c r="H5418" s="6"/>
      <c r="I5418" s="6"/>
      <c r="J5418" s="6"/>
      <c r="K5418" s="6"/>
      <c r="L5418" s="6"/>
      <c r="M5418" s="6"/>
      <c r="N5418" s="6"/>
      <c r="O5418" s="6"/>
      <c r="P5418" s="6"/>
      <c r="Q5418" s="6"/>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21"/>
      <c r="AR5418" s="21"/>
      <c r="AS5418" s="21"/>
      <c r="AT5418" s="6"/>
      <c r="AU5418" s="6"/>
      <c r="AV5418" s="6"/>
      <c r="AW5418" s="6"/>
    </row>
    <row r="5419" spans="1:49" x14ac:dyDescent="0.35">
      <c r="A5419" s="20"/>
      <c r="B5419" s="20"/>
      <c r="C5419" s="20"/>
      <c r="D5419" s="20"/>
      <c r="E5419" s="6"/>
      <c r="F5419" s="6"/>
      <c r="G5419" s="6"/>
      <c r="H5419" s="6"/>
      <c r="I5419" s="6"/>
      <c r="J5419" s="6"/>
      <c r="K5419" s="6"/>
      <c r="L5419" s="6"/>
      <c r="M5419" s="6"/>
      <c r="N5419" s="6"/>
      <c r="O5419" s="6"/>
      <c r="P5419" s="6"/>
      <c r="Q5419" s="6"/>
      <c r="R5419" s="6"/>
      <c r="S5419" s="6"/>
      <c r="T5419" s="6"/>
      <c r="U5419" s="6"/>
      <c r="V5419" s="6"/>
      <c r="W5419" s="6"/>
      <c r="X5419" s="6"/>
      <c r="Y5419" s="6"/>
      <c r="Z5419" s="6"/>
      <c r="AA5419" s="6"/>
      <c r="AB5419" s="6"/>
      <c r="AC5419" s="6"/>
      <c r="AD5419" s="6"/>
      <c r="AE5419" s="6"/>
      <c r="AF5419" s="6"/>
      <c r="AG5419" s="6"/>
      <c r="AH5419" s="6"/>
      <c r="AI5419" s="6"/>
      <c r="AJ5419" s="6"/>
      <c r="AK5419" s="6"/>
      <c r="AL5419" s="6"/>
      <c r="AM5419" s="6"/>
      <c r="AN5419" s="6"/>
      <c r="AO5419" s="6"/>
      <c r="AP5419" s="6"/>
      <c r="AQ5419" s="21"/>
      <c r="AR5419" s="21"/>
      <c r="AS5419" s="21"/>
      <c r="AT5419" s="6"/>
      <c r="AU5419" s="6"/>
      <c r="AV5419" s="6"/>
      <c r="AW5419" s="6"/>
    </row>
    <row r="5420" spans="1:49" x14ac:dyDescent="0.35">
      <c r="A5420" s="20"/>
      <c r="B5420" s="20"/>
      <c r="C5420" s="20"/>
      <c r="D5420" s="20"/>
      <c r="E5420" s="6"/>
      <c r="F5420" s="6"/>
      <c r="G5420" s="6"/>
      <c r="H5420" s="6"/>
      <c r="I5420" s="6"/>
      <c r="J5420" s="6"/>
      <c r="K5420" s="6"/>
      <c r="L5420" s="6"/>
      <c r="M5420" s="6"/>
      <c r="N5420" s="6"/>
      <c r="O5420" s="6"/>
      <c r="P5420" s="6"/>
      <c r="Q5420" s="6"/>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21"/>
      <c r="AR5420" s="21"/>
      <c r="AS5420" s="21"/>
      <c r="AT5420" s="6"/>
      <c r="AU5420" s="6"/>
      <c r="AV5420" s="6"/>
      <c r="AW5420" s="6"/>
    </row>
    <row r="5421" spans="1:49" x14ac:dyDescent="0.35">
      <c r="A5421" s="20"/>
      <c r="B5421" s="20"/>
      <c r="C5421" s="20"/>
      <c r="D5421" s="20"/>
      <c r="E5421" s="6"/>
      <c r="F5421" s="6"/>
      <c r="G5421" s="6"/>
      <c r="H5421" s="6"/>
      <c r="I5421" s="6"/>
      <c r="J5421" s="6"/>
      <c r="K5421" s="6"/>
      <c r="L5421" s="6"/>
      <c r="M5421" s="6"/>
      <c r="N5421" s="6"/>
      <c r="O5421" s="6"/>
      <c r="P5421" s="6"/>
      <c r="Q5421" s="6"/>
      <c r="R5421" s="6"/>
      <c r="S5421" s="6"/>
      <c r="T5421" s="6"/>
      <c r="U5421" s="6"/>
      <c r="V5421" s="6"/>
      <c r="W5421" s="6"/>
      <c r="X5421" s="6"/>
      <c r="Y5421" s="6"/>
      <c r="Z5421" s="6"/>
      <c r="AA5421" s="6"/>
      <c r="AB5421" s="6"/>
      <c r="AC5421" s="6"/>
      <c r="AD5421" s="6"/>
      <c r="AE5421" s="6"/>
      <c r="AF5421" s="6"/>
      <c r="AG5421" s="6"/>
      <c r="AH5421" s="6"/>
      <c r="AI5421" s="6"/>
      <c r="AJ5421" s="6"/>
      <c r="AK5421" s="6"/>
      <c r="AL5421" s="6"/>
      <c r="AM5421" s="6"/>
      <c r="AN5421" s="6"/>
      <c r="AO5421" s="6"/>
      <c r="AP5421" s="6"/>
      <c r="AQ5421" s="21"/>
      <c r="AR5421" s="21"/>
      <c r="AS5421" s="21"/>
      <c r="AT5421" s="6"/>
      <c r="AU5421" s="6"/>
      <c r="AV5421" s="6"/>
      <c r="AW5421" s="6"/>
    </row>
    <row r="5422" spans="1:49" x14ac:dyDescent="0.35">
      <c r="A5422" s="20"/>
      <c r="B5422" s="20"/>
      <c r="C5422" s="20"/>
      <c r="D5422" s="20"/>
      <c r="E5422" s="6"/>
      <c r="F5422" s="6"/>
      <c r="G5422" s="6"/>
      <c r="H5422" s="6"/>
      <c r="I5422" s="6"/>
      <c r="J5422" s="6"/>
      <c r="K5422" s="6"/>
      <c r="L5422" s="6"/>
      <c r="M5422" s="6"/>
      <c r="N5422" s="6"/>
      <c r="O5422" s="6"/>
      <c r="P5422" s="6"/>
      <c r="Q5422" s="6"/>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21"/>
      <c r="AR5422" s="21"/>
      <c r="AS5422" s="21"/>
      <c r="AT5422" s="6"/>
      <c r="AU5422" s="6"/>
      <c r="AV5422" s="6"/>
      <c r="AW5422" s="6"/>
    </row>
    <row r="5423" spans="1:49" x14ac:dyDescent="0.35">
      <c r="A5423" s="20"/>
      <c r="B5423" s="20"/>
      <c r="C5423" s="20"/>
      <c r="D5423" s="20"/>
      <c r="E5423" s="6"/>
      <c r="F5423" s="6"/>
      <c r="G5423" s="6"/>
      <c r="H5423" s="6"/>
      <c r="I5423" s="6"/>
      <c r="J5423" s="6"/>
      <c r="K5423" s="6"/>
      <c r="L5423" s="6"/>
      <c r="M5423" s="6"/>
      <c r="N5423" s="6"/>
      <c r="O5423" s="6"/>
      <c r="P5423" s="6"/>
      <c r="Q5423" s="6"/>
      <c r="R5423" s="6"/>
      <c r="S5423" s="6"/>
      <c r="T5423" s="6"/>
      <c r="U5423" s="6"/>
      <c r="V5423" s="6"/>
      <c r="W5423" s="6"/>
      <c r="X5423" s="6"/>
      <c r="Y5423" s="6"/>
      <c r="Z5423" s="6"/>
      <c r="AA5423" s="6"/>
      <c r="AB5423" s="6"/>
      <c r="AC5423" s="6"/>
      <c r="AD5423" s="6"/>
      <c r="AE5423" s="6"/>
      <c r="AF5423" s="6"/>
      <c r="AG5423" s="6"/>
      <c r="AH5423" s="6"/>
      <c r="AI5423" s="6"/>
      <c r="AJ5423" s="6"/>
      <c r="AK5423" s="6"/>
      <c r="AL5423" s="6"/>
      <c r="AM5423" s="6"/>
      <c r="AN5423" s="6"/>
      <c r="AO5423" s="6"/>
      <c r="AP5423" s="6"/>
      <c r="AQ5423" s="21"/>
      <c r="AR5423" s="21"/>
      <c r="AS5423" s="21"/>
      <c r="AT5423" s="6"/>
      <c r="AU5423" s="6"/>
      <c r="AV5423" s="6"/>
      <c r="AW5423" s="6"/>
    </row>
    <row r="5424" spans="1:49" x14ac:dyDescent="0.35">
      <c r="A5424" s="20"/>
      <c r="B5424" s="20"/>
      <c r="C5424" s="20"/>
      <c r="D5424" s="20"/>
      <c r="E5424" s="6"/>
      <c r="F5424" s="6"/>
      <c r="G5424" s="6"/>
      <c r="H5424" s="6"/>
      <c r="I5424" s="6"/>
      <c r="J5424" s="6"/>
      <c r="K5424" s="6"/>
      <c r="L5424" s="6"/>
      <c r="M5424" s="6"/>
      <c r="N5424" s="6"/>
      <c r="O5424" s="6"/>
      <c r="P5424" s="6"/>
      <c r="Q5424" s="6"/>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21"/>
      <c r="AR5424" s="21"/>
      <c r="AS5424" s="21"/>
      <c r="AT5424" s="6"/>
      <c r="AU5424" s="6"/>
      <c r="AV5424" s="6"/>
      <c r="AW5424" s="6"/>
    </row>
    <row r="5425" spans="1:49" x14ac:dyDescent="0.35">
      <c r="A5425" s="20"/>
      <c r="B5425" s="20"/>
      <c r="C5425" s="20"/>
      <c r="D5425" s="20"/>
      <c r="E5425" s="6"/>
      <c r="F5425" s="6"/>
      <c r="G5425" s="6"/>
      <c r="H5425" s="6"/>
      <c r="I5425" s="6"/>
      <c r="J5425" s="6"/>
      <c r="K5425" s="6"/>
      <c r="L5425" s="6"/>
      <c r="M5425" s="6"/>
      <c r="N5425" s="6"/>
      <c r="O5425" s="6"/>
      <c r="P5425" s="6"/>
      <c r="Q5425" s="6"/>
      <c r="R5425" s="6"/>
      <c r="S5425" s="6"/>
      <c r="T5425" s="6"/>
      <c r="U5425" s="6"/>
      <c r="V5425" s="6"/>
      <c r="W5425" s="6"/>
      <c r="X5425" s="6"/>
      <c r="Y5425" s="6"/>
      <c r="Z5425" s="6"/>
      <c r="AA5425" s="6"/>
      <c r="AB5425" s="6"/>
      <c r="AC5425" s="6"/>
      <c r="AD5425" s="6"/>
      <c r="AE5425" s="6"/>
      <c r="AF5425" s="6"/>
      <c r="AG5425" s="6"/>
      <c r="AH5425" s="6"/>
      <c r="AI5425" s="6"/>
      <c r="AJ5425" s="6"/>
      <c r="AK5425" s="6"/>
      <c r="AL5425" s="6"/>
      <c r="AM5425" s="6"/>
      <c r="AN5425" s="6"/>
      <c r="AO5425" s="6"/>
      <c r="AP5425" s="6"/>
      <c r="AQ5425" s="21"/>
      <c r="AR5425" s="21"/>
      <c r="AS5425" s="21"/>
      <c r="AT5425" s="6"/>
      <c r="AU5425" s="6"/>
      <c r="AV5425" s="6"/>
      <c r="AW5425" s="6"/>
    </row>
    <row r="5426" spans="1:49" x14ac:dyDescent="0.35">
      <c r="A5426" s="20"/>
      <c r="B5426" s="20"/>
      <c r="C5426" s="20"/>
      <c r="D5426" s="20"/>
      <c r="E5426" s="6"/>
      <c r="F5426" s="6"/>
      <c r="G5426" s="6"/>
      <c r="H5426" s="6"/>
      <c r="I5426" s="6"/>
      <c r="J5426" s="6"/>
      <c r="K5426" s="6"/>
      <c r="L5426" s="6"/>
      <c r="M5426" s="6"/>
      <c r="N5426" s="6"/>
      <c r="O5426" s="6"/>
      <c r="P5426" s="6"/>
      <c r="Q5426" s="6"/>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21"/>
      <c r="AR5426" s="21"/>
      <c r="AS5426" s="21"/>
      <c r="AT5426" s="6"/>
      <c r="AU5426" s="6"/>
      <c r="AV5426" s="6"/>
      <c r="AW5426" s="6"/>
    </row>
    <row r="5427" spans="1:49" x14ac:dyDescent="0.35">
      <c r="A5427" s="20"/>
      <c r="B5427" s="20"/>
      <c r="C5427" s="20"/>
      <c r="D5427" s="20"/>
      <c r="E5427" s="6"/>
      <c r="F5427" s="6"/>
      <c r="G5427" s="6"/>
      <c r="H5427" s="6"/>
      <c r="I5427" s="6"/>
      <c r="J5427" s="6"/>
      <c r="K5427" s="6"/>
      <c r="L5427" s="6"/>
      <c r="M5427" s="6"/>
      <c r="N5427" s="6"/>
      <c r="O5427" s="6"/>
      <c r="P5427" s="6"/>
      <c r="Q5427" s="6"/>
      <c r="R5427" s="6"/>
      <c r="S5427" s="6"/>
      <c r="T5427" s="6"/>
      <c r="U5427" s="6"/>
      <c r="V5427" s="6"/>
      <c r="W5427" s="6"/>
      <c r="X5427" s="6"/>
      <c r="Y5427" s="6"/>
      <c r="Z5427" s="6"/>
      <c r="AA5427" s="6"/>
      <c r="AB5427" s="6"/>
      <c r="AC5427" s="6"/>
      <c r="AD5427" s="6"/>
      <c r="AE5427" s="6"/>
      <c r="AF5427" s="6"/>
      <c r="AG5427" s="6"/>
      <c r="AH5427" s="6"/>
      <c r="AI5427" s="6"/>
      <c r="AJ5427" s="6"/>
      <c r="AK5427" s="6"/>
      <c r="AL5427" s="6"/>
      <c r="AM5427" s="6"/>
      <c r="AN5427" s="6"/>
      <c r="AO5427" s="6"/>
      <c r="AP5427" s="6"/>
      <c r="AQ5427" s="21"/>
      <c r="AR5427" s="21"/>
      <c r="AS5427" s="21"/>
      <c r="AT5427" s="6"/>
      <c r="AU5427" s="6"/>
      <c r="AV5427" s="6"/>
      <c r="AW5427" s="6"/>
    </row>
    <row r="5428" spans="1:49" x14ac:dyDescent="0.35">
      <c r="A5428" s="20"/>
      <c r="B5428" s="20"/>
      <c r="C5428" s="20"/>
      <c r="D5428" s="20"/>
      <c r="E5428" s="6"/>
      <c r="F5428" s="6"/>
      <c r="G5428" s="6"/>
      <c r="H5428" s="6"/>
      <c r="I5428" s="6"/>
      <c r="J5428" s="6"/>
      <c r="K5428" s="6"/>
      <c r="L5428" s="6"/>
      <c r="M5428" s="6"/>
      <c r="N5428" s="6"/>
      <c r="O5428" s="6"/>
      <c r="P5428" s="6"/>
      <c r="Q5428" s="6"/>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21"/>
      <c r="AR5428" s="21"/>
      <c r="AS5428" s="21"/>
      <c r="AT5428" s="6"/>
      <c r="AU5428" s="6"/>
      <c r="AV5428" s="6"/>
      <c r="AW5428" s="6"/>
    </row>
    <row r="5429" spans="1:49" x14ac:dyDescent="0.35">
      <c r="A5429" s="20"/>
      <c r="B5429" s="20"/>
      <c r="C5429" s="20"/>
      <c r="D5429" s="20"/>
      <c r="E5429" s="6"/>
      <c r="F5429" s="6"/>
      <c r="G5429" s="6"/>
      <c r="H5429" s="6"/>
      <c r="I5429" s="6"/>
      <c r="J5429" s="6"/>
      <c r="K5429" s="6"/>
      <c r="L5429" s="6"/>
      <c r="M5429" s="6"/>
      <c r="N5429" s="6"/>
      <c r="O5429" s="6"/>
      <c r="P5429" s="6"/>
      <c r="Q5429" s="6"/>
      <c r="R5429" s="6"/>
      <c r="S5429" s="6"/>
      <c r="T5429" s="6"/>
      <c r="U5429" s="6"/>
      <c r="V5429" s="6"/>
      <c r="W5429" s="6"/>
      <c r="X5429" s="6"/>
      <c r="Y5429" s="6"/>
      <c r="Z5429" s="6"/>
      <c r="AA5429" s="6"/>
      <c r="AB5429" s="6"/>
      <c r="AC5429" s="6"/>
      <c r="AD5429" s="6"/>
      <c r="AE5429" s="6"/>
      <c r="AF5429" s="6"/>
      <c r="AG5429" s="6"/>
      <c r="AH5429" s="6"/>
      <c r="AI5429" s="6"/>
      <c r="AJ5429" s="6"/>
      <c r="AK5429" s="6"/>
      <c r="AL5429" s="6"/>
      <c r="AM5429" s="6"/>
      <c r="AN5429" s="6"/>
      <c r="AO5429" s="6"/>
      <c r="AP5429" s="6"/>
      <c r="AQ5429" s="21"/>
      <c r="AR5429" s="21"/>
      <c r="AS5429" s="21"/>
      <c r="AT5429" s="6"/>
      <c r="AU5429" s="6"/>
      <c r="AV5429" s="6"/>
      <c r="AW5429" s="6"/>
    </row>
    <row r="5430" spans="1:49" x14ac:dyDescent="0.35">
      <c r="A5430" s="20"/>
      <c r="B5430" s="20"/>
      <c r="C5430" s="20"/>
      <c r="D5430" s="20"/>
      <c r="E5430" s="6"/>
      <c r="F5430" s="6"/>
      <c r="G5430" s="6"/>
      <c r="H5430" s="6"/>
      <c r="I5430" s="6"/>
      <c r="J5430" s="6"/>
      <c r="K5430" s="6"/>
      <c r="L5430" s="6"/>
      <c r="M5430" s="6"/>
      <c r="N5430" s="6"/>
      <c r="O5430" s="6"/>
      <c r="P5430" s="6"/>
      <c r="Q5430" s="6"/>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21"/>
      <c r="AR5430" s="21"/>
      <c r="AS5430" s="21"/>
      <c r="AT5430" s="6"/>
      <c r="AU5430" s="6"/>
      <c r="AV5430" s="6"/>
      <c r="AW5430" s="6"/>
    </row>
    <row r="5431" spans="1:49" x14ac:dyDescent="0.35">
      <c r="A5431" s="20"/>
      <c r="B5431" s="20"/>
      <c r="C5431" s="20"/>
      <c r="D5431" s="20"/>
      <c r="E5431" s="6"/>
      <c r="F5431" s="6"/>
      <c r="G5431" s="6"/>
      <c r="H5431" s="6"/>
      <c r="I5431" s="6"/>
      <c r="J5431" s="6"/>
      <c r="K5431" s="6"/>
      <c r="L5431" s="6"/>
      <c r="M5431" s="6"/>
      <c r="N5431" s="6"/>
      <c r="O5431" s="6"/>
      <c r="P5431" s="6"/>
      <c r="Q5431" s="6"/>
      <c r="R5431" s="6"/>
      <c r="S5431" s="6"/>
      <c r="T5431" s="6"/>
      <c r="U5431" s="6"/>
      <c r="V5431" s="6"/>
      <c r="W5431" s="6"/>
      <c r="X5431" s="6"/>
      <c r="Y5431" s="6"/>
      <c r="Z5431" s="6"/>
      <c r="AA5431" s="6"/>
      <c r="AB5431" s="6"/>
      <c r="AC5431" s="6"/>
      <c r="AD5431" s="6"/>
      <c r="AE5431" s="6"/>
      <c r="AF5431" s="6"/>
      <c r="AG5431" s="6"/>
      <c r="AH5431" s="6"/>
      <c r="AI5431" s="6"/>
      <c r="AJ5431" s="6"/>
      <c r="AK5431" s="6"/>
      <c r="AL5431" s="6"/>
      <c r="AM5431" s="6"/>
      <c r="AN5431" s="6"/>
      <c r="AO5431" s="6"/>
      <c r="AP5431" s="6"/>
      <c r="AQ5431" s="21"/>
      <c r="AR5431" s="21"/>
      <c r="AS5431" s="21"/>
      <c r="AT5431" s="6"/>
      <c r="AU5431" s="6"/>
      <c r="AV5431" s="6"/>
      <c r="AW5431" s="6"/>
    </row>
    <row r="5432" spans="1:49" x14ac:dyDescent="0.35">
      <c r="A5432" s="20"/>
      <c r="B5432" s="20"/>
      <c r="C5432" s="20"/>
      <c r="D5432" s="20"/>
      <c r="E5432" s="6"/>
      <c r="F5432" s="6"/>
      <c r="G5432" s="6"/>
      <c r="H5432" s="6"/>
      <c r="I5432" s="6"/>
      <c r="J5432" s="6"/>
      <c r="K5432" s="6"/>
      <c r="L5432" s="6"/>
      <c r="M5432" s="6"/>
      <c r="N5432" s="6"/>
      <c r="O5432" s="6"/>
      <c r="P5432" s="6"/>
      <c r="Q5432" s="6"/>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21"/>
      <c r="AR5432" s="21"/>
      <c r="AS5432" s="21"/>
      <c r="AT5432" s="6"/>
      <c r="AU5432" s="6"/>
      <c r="AV5432" s="6"/>
      <c r="AW5432" s="6"/>
    </row>
    <row r="5433" spans="1:49" x14ac:dyDescent="0.35">
      <c r="A5433" s="20"/>
      <c r="B5433" s="20"/>
      <c r="C5433" s="20"/>
      <c r="D5433" s="20"/>
      <c r="E5433" s="6"/>
      <c r="F5433" s="6"/>
      <c r="G5433" s="6"/>
      <c r="H5433" s="6"/>
      <c r="I5433" s="6"/>
      <c r="J5433" s="6"/>
      <c r="K5433" s="6"/>
      <c r="L5433" s="6"/>
      <c r="M5433" s="6"/>
      <c r="N5433" s="6"/>
      <c r="O5433" s="6"/>
      <c r="P5433" s="6"/>
      <c r="Q5433" s="6"/>
      <c r="R5433" s="6"/>
      <c r="S5433" s="6"/>
      <c r="T5433" s="6"/>
      <c r="U5433" s="6"/>
      <c r="V5433" s="6"/>
      <c r="W5433" s="6"/>
      <c r="X5433" s="6"/>
      <c r="Y5433" s="6"/>
      <c r="Z5433" s="6"/>
      <c r="AA5433" s="6"/>
      <c r="AB5433" s="6"/>
      <c r="AC5433" s="6"/>
      <c r="AD5433" s="6"/>
      <c r="AE5433" s="6"/>
      <c r="AF5433" s="6"/>
      <c r="AG5433" s="6"/>
      <c r="AH5433" s="6"/>
      <c r="AI5433" s="6"/>
      <c r="AJ5433" s="6"/>
      <c r="AK5433" s="6"/>
      <c r="AL5433" s="6"/>
      <c r="AM5433" s="6"/>
      <c r="AN5433" s="6"/>
      <c r="AO5433" s="6"/>
      <c r="AP5433" s="6"/>
      <c r="AQ5433" s="21"/>
      <c r="AR5433" s="21"/>
      <c r="AS5433" s="21"/>
      <c r="AT5433" s="6"/>
      <c r="AU5433" s="6"/>
      <c r="AV5433" s="6"/>
      <c r="AW5433" s="6"/>
    </row>
    <row r="5434" spans="1:49" x14ac:dyDescent="0.35">
      <c r="A5434" s="20"/>
      <c r="B5434" s="20"/>
      <c r="C5434" s="20"/>
      <c r="D5434" s="20"/>
      <c r="E5434" s="6"/>
      <c r="F5434" s="6"/>
      <c r="G5434" s="6"/>
      <c r="H5434" s="6"/>
      <c r="I5434" s="6"/>
      <c r="J5434" s="6"/>
      <c r="K5434" s="6"/>
      <c r="L5434" s="6"/>
      <c r="M5434" s="6"/>
      <c r="N5434" s="6"/>
      <c r="O5434" s="6"/>
      <c r="P5434" s="6"/>
      <c r="Q5434" s="6"/>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21"/>
      <c r="AR5434" s="21"/>
      <c r="AS5434" s="21"/>
      <c r="AT5434" s="6"/>
      <c r="AU5434" s="6"/>
      <c r="AV5434" s="6"/>
      <c r="AW5434" s="6"/>
    </row>
    <row r="5435" spans="1:49" x14ac:dyDescent="0.35">
      <c r="A5435" s="20"/>
      <c r="B5435" s="20"/>
      <c r="C5435" s="20"/>
      <c r="D5435" s="20"/>
      <c r="E5435" s="6"/>
      <c r="F5435" s="6"/>
      <c r="G5435" s="6"/>
      <c r="H5435" s="6"/>
      <c r="I5435" s="6"/>
      <c r="J5435" s="6"/>
      <c r="K5435" s="6"/>
      <c r="L5435" s="6"/>
      <c r="M5435" s="6"/>
      <c r="N5435" s="6"/>
      <c r="O5435" s="6"/>
      <c r="P5435" s="6"/>
      <c r="Q5435" s="6"/>
      <c r="R5435" s="6"/>
      <c r="S5435" s="6"/>
      <c r="T5435" s="6"/>
      <c r="U5435" s="6"/>
      <c r="V5435" s="6"/>
      <c r="W5435" s="6"/>
      <c r="X5435" s="6"/>
      <c r="Y5435" s="6"/>
      <c r="Z5435" s="6"/>
      <c r="AA5435" s="6"/>
      <c r="AB5435" s="6"/>
      <c r="AC5435" s="6"/>
      <c r="AD5435" s="6"/>
      <c r="AE5435" s="6"/>
      <c r="AF5435" s="6"/>
      <c r="AG5435" s="6"/>
      <c r="AH5435" s="6"/>
      <c r="AI5435" s="6"/>
      <c r="AJ5435" s="6"/>
      <c r="AK5435" s="6"/>
      <c r="AL5435" s="6"/>
      <c r="AM5435" s="6"/>
      <c r="AN5435" s="6"/>
      <c r="AO5435" s="6"/>
      <c r="AP5435" s="6"/>
      <c r="AQ5435" s="21"/>
      <c r="AR5435" s="21"/>
      <c r="AS5435" s="21"/>
      <c r="AT5435" s="6"/>
      <c r="AU5435" s="6"/>
      <c r="AV5435" s="6"/>
      <c r="AW5435" s="6"/>
    </row>
    <row r="5436" spans="1:49" x14ac:dyDescent="0.35">
      <c r="A5436" s="20"/>
      <c r="B5436" s="20"/>
      <c r="C5436" s="20"/>
      <c r="D5436" s="20"/>
      <c r="E5436" s="6"/>
      <c r="F5436" s="6"/>
      <c r="G5436" s="6"/>
      <c r="H5436" s="6"/>
      <c r="I5436" s="6"/>
      <c r="J5436" s="6"/>
      <c r="K5436" s="6"/>
      <c r="L5436" s="6"/>
      <c r="M5436" s="6"/>
      <c r="N5436" s="6"/>
      <c r="O5436" s="6"/>
      <c r="P5436" s="6"/>
      <c r="Q5436" s="6"/>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21"/>
      <c r="AR5436" s="21"/>
      <c r="AS5436" s="21"/>
      <c r="AT5436" s="6"/>
      <c r="AU5436" s="6"/>
      <c r="AV5436" s="6"/>
      <c r="AW5436" s="6"/>
    </row>
    <row r="5437" spans="1:49" x14ac:dyDescent="0.35">
      <c r="A5437" s="20"/>
      <c r="B5437" s="20"/>
      <c r="C5437" s="20"/>
      <c r="D5437" s="20"/>
      <c r="E5437" s="6"/>
      <c r="F5437" s="6"/>
      <c r="G5437" s="6"/>
      <c r="H5437" s="6"/>
      <c r="I5437" s="6"/>
      <c r="J5437" s="6"/>
      <c r="K5437" s="6"/>
      <c r="L5437" s="6"/>
      <c r="M5437" s="6"/>
      <c r="N5437" s="6"/>
      <c r="O5437" s="6"/>
      <c r="P5437" s="6"/>
      <c r="Q5437" s="6"/>
      <c r="R5437" s="6"/>
      <c r="S5437" s="6"/>
      <c r="T5437" s="6"/>
      <c r="U5437" s="6"/>
      <c r="V5437" s="6"/>
      <c r="W5437" s="6"/>
      <c r="X5437" s="6"/>
      <c r="Y5437" s="6"/>
      <c r="Z5437" s="6"/>
      <c r="AA5437" s="6"/>
      <c r="AB5437" s="6"/>
      <c r="AC5437" s="6"/>
      <c r="AD5437" s="6"/>
      <c r="AE5437" s="6"/>
      <c r="AF5437" s="6"/>
      <c r="AG5437" s="6"/>
      <c r="AH5437" s="6"/>
      <c r="AI5437" s="6"/>
      <c r="AJ5437" s="6"/>
      <c r="AK5437" s="6"/>
      <c r="AL5437" s="6"/>
      <c r="AM5437" s="6"/>
      <c r="AN5437" s="6"/>
      <c r="AO5437" s="6"/>
      <c r="AP5437" s="6"/>
      <c r="AQ5437" s="21"/>
      <c r="AR5437" s="21"/>
      <c r="AS5437" s="21"/>
      <c r="AT5437" s="6"/>
      <c r="AU5437" s="6"/>
      <c r="AV5437" s="6"/>
      <c r="AW5437" s="6"/>
    </row>
    <row r="5438" spans="1:49" x14ac:dyDescent="0.35">
      <c r="A5438" s="20"/>
      <c r="B5438" s="20"/>
      <c r="C5438" s="20"/>
      <c r="D5438" s="20"/>
      <c r="E5438" s="6"/>
      <c r="F5438" s="6"/>
      <c r="G5438" s="6"/>
      <c r="H5438" s="6"/>
      <c r="I5438" s="6"/>
      <c r="J5438" s="6"/>
      <c r="K5438" s="6"/>
      <c r="L5438" s="6"/>
      <c r="M5438" s="6"/>
      <c r="N5438" s="6"/>
      <c r="O5438" s="6"/>
      <c r="P5438" s="6"/>
      <c r="Q5438" s="6"/>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21"/>
      <c r="AR5438" s="21"/>
      <c r="AS5438" s="21"/>
      <c r="AT5438" s="6"/>
      <c r="AU5438" s="6"/>
      <c r="AV5438" s="6"/>
      <c r="AW5438" s="6"/>
    </row>
    <row r="5439" spans="1:49" x14ac:dyDescent="0.35">
      <c r="A5439" s="20"/>
      <c r="B5439" s="20"/>
      <c r="C5439" s="20"/>
      <c r="D5439" s="20"/>
      <c r="E5439" s="6"/>
      <c r="F5439" s="6"/>
      <c r="G5439" s="6"/>
      <c r="H5439" s="6"/>
      <c r="I5439" s="6"/>
      <c r="J5439" s="6"/>
      <c r="K5439" s="6"/>
      <c r="L5439" s="6"/>
      <c r="M5439" s="6"/>
      <c r="N5439" s="6"/>
      <c r="O5439" s="6"/>
      <c r="P5439" s="6"/>
      <c r="Q5439" s="6"/>
      <c r="R5439" s="6"/>
      <c r="S5439" s="6"/>
      <c r="T5439" s="6"/>
      <c r="U5439" s="6"/>
      <c r="V5439" s="6"/>
      <c r="W5439" s="6"/>
      <c r="X5439" s="6"/>
      <c r="Y5439" s="6"/>
      <c r="Z5439" s="6"/>
      <c r="AA5439" s="6"/>
      <c r="AB5439" s="6"/>
      <c r="AC5439" s="6"/>
      <c r="AD5439" s="6"/>
      <c r="AE5439" s="6"/>
      <c r="AF5439" s="6"/>
      <c r="AG5439" s="6"/>
      <c r="AH5439" s="6"/>
      <c r="AI5439" s="6"/>
      <c r="AJ5439" s="6"/>
      <c r="AK5439" s="6"/>
      <c r="AL5439" s="6"/>
      <c r="AM5439" s="6"/>
      <c r="AN5439" s="6"/>
      <c r="AO5439" s="6"/>
      <c r="AP5439" s="6"/>
      <c r="AQ5439" s="21"/>
      <c r="AR5439" s="21"/>
      <c r="AS5439" s="21"/>
      <c r="AT5439" s="6"/>
      <c r="AU5439" s="6"/>
      <c r="AV5439" s="6"/>
      <c r="AW5439" s="6"/>
    </row>
    <row r="5440" spans="1:49" x14ac:dyDescent="0.35">
      <c r="A5440" s="20"/>
      <c r="B5440" s="20"/>
      <c r="C5440" s="20"/>
      <c r="D5440" s="20"/>
      <c r="E5440" s="6"/>
      <c r="F5440" s="6"/>
      <c r="G5440" s="6"/>
      <c r="H5440" s="6"/>
      <c r="I5440" s="6"/>
      <c r="J5440" s="6"/>
      <c r="K5440" s="6"/>
      <c r="L5440" s="6"/>
      <c r="M5440" s="6"/>
      <c r="N5440" s="6"/>
      <c r="O5440" s="6"/>
      <c r="P5440" s="6"/>
      <c r="Q5440" s="6"/>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21"/>
      <c r="AR5440" s="21"/>
      <c r="AS5440" s="21"/>
      <c r="AT5440" s="6"/>
      <c r="AU5440" s="6"/>
      <c r="AV5440" s="6"/>
      <c r="AW5440" s="6"/>
    </row>
    <row r="5441" spans="1:49" x14ac:dyDescent="0.35">
      <c r="A5441" s="20"/>
      <c r="B5441" s="20"/>
      <c r="C5441" s="20"/>
      <c r="D5441" s="20"/>
      <c r="E5441" s="6"/>
      <c r="F5441" s="6"/>
      <c r="G5441" s="6"/>
      <c r="H5441" s="6"/>
      <c r="I5441" s="6"/>
      <c r="J5441" s="6"/>
      <c r="K5441" s="6"/>
      <c r="L5441" s="6"/>
      <c r="M5441" s="6"/>
      <c r="N5441" s="6"/>
      <c r="O5441" s="6"/>
      <c r="P5441" s="6"/>
      <c r="Q5441" s="6"/>
      <c r="R5441" s="6"/>
      <c r="S5441" s="6"/>
      <c r="T5441" s="6"/>
      <c r="U5441" s="6"/>
      <c r="V5441" s="6"/>
      <c r="W5441" s="6"/>
      <c r="X5441" s="6"/>
      <c r="Y5441" s="6"/>
      <c r="Z5441" s="6"/>
      <c r="AA5441" s="6"/>
      <c r="AB5441" s="6"/>
      <c r="AC5441" s="6"/>
      <c r="AD5441" s="6"/>
      <c r="AE5441" s="6"/>
      <c r="AF5441" s="6"/>
      <c r="AG5441" s="6"/>
      <c r="AH5441" s="6"/>
      <c r="AI5441" s="6"/>
      <c r="AJ5441" s="6"/>
      <c r="AK5441" s="6"/>
      <c r="AL5441" s="6"/>
      <c r="AM5441" s="6"/>
      <c r="AN5441" s="6"/>
      <c r="AO5441" s="6"/>
      <c r="AP5441" s="6"/>
      <c r="AQ5441" s="21"/>
      <c r="AR5441" s="21"/>
      <c r="AS5441" s="21"/>
      <c r="AT5441" s="6"/>
      <c r="AU5441" s="6"/>
      <c r="AV5441" s="6"/>
      <c r="AW5441" s="6"/>
    </row>
    <row r="5442" spans="1:49" x14ac:dyDescent="0.35">
      <c r="A5442" s="20"/>
      <c r="B5442" s="20"/>
      <c r="C5442" s="20"/>
      <c r="D5442" s="20"/>
      <c r="E5442" s="6"/>
      <c r="F5442" s="6"/>
      <c r="G5442" s="6"/>
      <c r="H5442" s="6"/>
      <c r="I5442" s="6"/>
      <c r="J5442" s="6"/>
      <c r="K5442" s="6"/>
      <c r="L5442" s="6"/>
      <c r="M5442" s="6"/>
      <c r="N5442" s="6"/>
      <c r="O5442" s="6"/>
      <c r="P5442" s="6"/>
      <c r="Q5442" s="6"/>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21"/>
      <c r="AR5442" s="21"/>
      <c r="AS5442" s="21"/>
      <c r="AT5442" s="6"/>
      <c r="AU5442" s="6"/>
      <c r="AV5442" s="6"/>
      <c r="AW5442" s="6"/>
    </row>
    <row r="5443" spans="1:49" x14ac:dyDescent="0.35">
      <c r="A5443" s="20"/>
      <c r="B5443" s="20"/>
      <c r="C5443" s="20"/>
      <c r="D5443" s="20"/>
      <c r="E5443" s="6"/>
      <c r="F5443" s="6"/>
      <c r="G5443" s="6"/>
      <c r="H5443" s="6"/>
      <c r="I5443" s="6"/>
      <c r="J5443" s="6"/>
      <c r="K5443" s="6"/>
      <c r="L5443" s="6"/>
      <c r="M5443" s="6"/>
      <c r="N5443" s="6"/>
      <c r="O5443" s="6"/>
      <c r="P5443" s="6"/>
      <c r="Q5443" s="6"/>
      <c r="R5443" s="6"/>
      <c r="S5443" s="6"/>
      <c r="T5443" s="6"/>
      <c r="U5443" s="6"/>
      <c r="V5443" s="6"/>
      <c r="W5443" s="6"/>
      <c r="X5443" s="6"/>
      <c r="Y5443" s="6"/>
      <c r="Z5443" s="6"/>
      <c r="AA5443" s="6"/>
      <c r="AB5443" s="6"/>
      <c r="AC5443" s="6"/>
      <c r="AD5443" s="6"/>
      <c r="AE5443" s="6"/>
      <c r="AF5443" s="6"/>
      <c r="AG5443" s="6"/>
      <c r="AH5443" s="6"/>
      <c r="AI5443" s="6"/>
      <c r="AJ5443" s="6"/>
      <c r="AK5443" s="6"/>
      <c r="AL5443" s="6"/>
      <c r="AM5443" s="6"/>
      <c r="AN5443" s="6"/>
      <c r="AO5443" s="6"/>
      <c r="AP5443" s="6"/>
      <c r="AQ5443" s="21"/>
      <c r="AR5443" s="21"/>
      <c r="AS5443" s="21"/>
      <c r="AT5443" s="6"/>
      <c r="AU5443" s="6"/>
      <c r="AV5443" s="6"/>
      <c r="AW5443" s="6"/>
    </row>
    <row r="5444" spans="1:49" x14ac:dyDescent="0.35">
      <c r="A5444" s="20"/>
      <c r="B5444" s="20"/>
      <c r="C5444" s="20"/>
      <c r="D5444" s="20"/>
      <c r="E5444" s="6"/>
      <c r="F5444" s="6"/>
      <c r="G5444" s="6"/>
      <c r="H5444" s="6"/>
      <c r="I5444" s="6"/>
      <c r="J5444" s="6"/>
      <c r="K5444" s="6"/>
      <c r="L5444" s="6"/>
      <c r="M5444" s="6"/>
      <c r="N5444" s="6"/>
      <c r="O5444" s="6"/>
      <c r="P5444" s="6"/>
      <c r="Q5444" s="6"/>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21"/>
      <c r="AR5444" s="21"/>
      <c r="AS5444" s="21"/>
      <c r="AT5444" s="6"/>
      <c r="AU5444" s="6"/>
      <c r="AV5444" s="6"/>
      <c r="AW5444" s="6"/>
    </row>
    <row r="5445" spans="1:49" x14ac:dyDescent="0.35">
      <c r="A5445" s="20"/>
      <c r="B5445" s="20"/>
      <c r="C5445" s="20"/>
      <c r="D5445" s="20"/>
      <c r="E5445" s="6"/>
      <c r="F5445" s="6"/>
      <c r="G5445" s="6"/>
      <c r="H5445" s="6"/>
      <c r="I5445" s="6"/>
      <c r="J5445" s="6"/>
      <c r="K5445" s="6"/>
      <c r="L5445" s="6"/>
      <c r="M5445" s="6"/>
      <c r="N5445" s="6"/>
      <c r="O5445" s="6"/>
      <c r="P5445" s="6"/>
      <c r="Q5445" s="6"/>
      <c r="R5445" s="6"/>
      <c r="S5445" s="6"/>
      <c r="T5445" s="6"/>
      <c r="U5445" s="6"/>
      <c r="V5445" s="6"/>
      <c r="W5445" s="6"/>
      <c r="X5445" s="6"/>
      <c r="Y5445" s="6"/>
      <c r="Z5445" s="6"/>
      <c r="AA5445" s="6"/>
      <c r="AB5445" s="6"/>
      <c r="AC5445" s="6"/>
      <c r="AD5445" s="6"/>
      <c r="AE5445" s="6"/>
      <c r="AF5445" s="6"/>
      <c r="AG5445" s="6"/>
      <c r="AH5445" s="6"/>
      <c r="AI5445" s="6"/>
      <c r="AJ5445" s="6"/>
      <c r="AK5445" s="6"/>
      <c r="AL5445" s="6"/>
      <c r="AM5445" s="6"/>
      <c r="AN5445" s="6"/>
      <c r="AO5445" s="6"/>
      <c r="AP5445" s="6"/>
      <c r="AQ5445" s="21"/>
      <c r="AR5445" s="21"/>
      <c r="AS5445" s="21"/>
      <c r="AT5445" s="6"/>
      <c r="AU5445" s="6"/>
      <c r="AV5445" s="6"/>
      <c r="AW5445" s="6"/>
    </row>
    <row r="5446" spans="1:49" x14ac:dyDescent="0.35">
      <c r="A5446" s="20"/>
      <c r="B5446" s="20"/>
      <c r="C5446" s="20"/>
      <c r="D5446" s="20"/>
      <c r="E5446" s="6"/>
      <c r="F5446" s="6"/>
      <c r="G5446" s="6"/>
      <c r="H5446" s="6"/>
      <c r="I5446" s="6"/>
      <c r="J5446" s="6"/>
      <c r="K5446" s="6"/>
      <c r="L5446" s="6"/>
      <c r="M5446" s="6"/>
      <c r="N5446" s="6"/>
      <c r="O5446" s="6"/>
      <c r="P5446" s="6"/>
      <c r="Q5446" s="6"/>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21"/>
      <c r="AR5446" s="21"/>
      <c r="AS5446" s="21"/>
      <c r="AT5446" s="6"/>
      <c r="AU5446" s="6"/>
      <c r="AV5446" s="6"/>
      <c r="AW5446" s="6"/>
    </row>
    <row r="5447" spans="1:49" x14ac:dyDescent="0.35">
      <c r="A5447" s="20"/>
      <c r="B5447" s="20"/>
      <c r="C5447" s="20"/>
      <c r="D5447" s="20"/>
      <c r="E5447" s="6"/>
      <c r="F5447" s="6"/>
      <c r="G5447" s="6"/>
      <c r="H5447" s="6"/>
      <c r="I5447" s="6"/>
      <c r="J5447" s="6"/>
      <c r="K5447" s="6"/>
      <c r="L5447" s="6"/>
      <c r="M5447" s="6"/>
      <c r="N5447" s="6"/>
      <c r="O5447" s="6"/>
      <c r="P5447" s="6"/>
      <c r="Q5447" s="6"/>
      <c r="R5447" s="6"/>
      <c r="S5447" s="6"/>
      <c r="T5447" s="6"/>
      <c r="U5447" s="6"/>
      <c r="V5447" s="6"/>
      <c r="W5447" s="6"/>
      <c r="X5447" s="6"/>
      <c r="Y5447" s="6"/>
      <c r="Z5447" s="6"/>
      <c r="AA5447" s="6"/>
      <c r="AB5447" s="6"/>
      <c r="AC5447" s="6"/>
      <c r="AD5447" s="6"/>
      <c r="AE5447" s="6"/>
      <c r="AF5447" s="6"/>
      <c r="AG5447" s="6"/>
      <c r="AH5447" s="6"/>
      <c r="AI5447" s="6"/>
      <c r="AJ5447" s="6"/>
      <c r="AK5447" s="6"/>
      <c r="AL5447" s="6"/>
      <c r="AM5447" s="6"/>
      <c r="AN5447" s="6"/>
      <c r="AO5447" s="6"/>
      <c r="AP5447" s="6"/>
      <c r="AQ5447" s="21"/>
      <c r="AR5447" s="21"/>
      <c r="AS5447" s="21"/>
      <c r="AT5447" s="6"/>
      <c r="AU5447" s="6"/>
      <c r="AV5447" s="6"/>
      <c r="AW5447" s="6"/>
    </row>
    <row r="5448" spans="1:49" x14ac:dyDescent="0.35">
      <c r="A5448" s="20"/>
      <c r="B5448" s="20"/>
      <c r="C5448" s="20"/>
      <c r="D5448" s="20"/>
      <c r="E5448" s="6"/>
      <c r="F5448" s="6"/>
      <c r="G5448" s="6"/>
      <c r="H5448" s="6"/>
      <c r="I5448" s="6"/>
      <c r="J5448" s="6"/>
      <c r="K5448" s="6"/>
      <c r="L5448" s="6"/>
      <c r="M5448" s="6"/>
      <c r="N5448" s="6"/>
      <c r="O5448" s="6"/>
      <c r="P5448" s="6"/>
      <c r="Q5448" s="6"/>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21"/>
      <c r="AR5448" s="21"/>
      <c r="AS5448" s="21"/>
      <c r="AT5448" s="6"/>
      <c r="AU5448" s="6"/>
      <c r="AV5448" s="6"/>
      <c r="AW5448" s="6"/>
    </row>
    <row r="5449" spans="1:49" x14ac:dyDescent="0.35">
      <c r="A5449" s="20"/>
      <c r="B5449" s="20"/>
      <c r="C5449" s="20"/>
      <c r="D5449" s="20"/>
      <c r="E5449" s="6"/>
      <c r="F5449" s="6"/>
      <c r="G5449" s="6"/>
      <c r="H5449" s="6"/>
      <c r="I5449" s="6"/>
      <c r="J5449" s="6"/>
      <c r="K5449" s="6"/>
      <c r="L5449" s="6"/>
      <c r="M5449" s="6"/>
      <c r="N5449" s="6"/>
      <c r="O5449" s="6"/>
      <c r="P5449" s="6"/>
      <c r="Q5449" s="6"/>
      <c r="R5449" s="6"/>
      <c r="S5449" s="6"/>
      <c r="T5449" s="6"/>
      <c r="U5449" s="6"/>
      <c r="V5449" s="6"/>
      <c r="W5449" s="6"/>
      <c r="X5449" s="6"/>
      <c r="Y5449" s="6"/>
      <c r="Z5449" s="6"/>
      <c r="AA5449" s="6"/>
      <c r="AB5449" s="6"/>
      <c r="AC5449" s="6"/>
      <c r="AD5449" s="6"/>
      <c r="AE5449" s="6"/>
      <c r="AF5449" s="6"/>
      <c r="AG5449" s="6"/>
      <c r="AH5449" s="6"/>
      <c r="AI5449" s="6"/>
      <c r="AJ5449" s="6"/>
      <c r="AK5449" s="6"/>
      <c r="AL5449" s="6"/>
      <c r="AM5449" s="6"/>
      <c r="AN5449" s="6"/>
      <c r="AO5449" s="6"/>
      <c r="AP5449" s="6"/>
      <c r="AQ5449" s="21"/>
      <c r="AR5449" s="21"/>
      <c r="AS5449" s="21"/>
      <c r="AT5449" s="6"/>
      <c r="AU5449" s="6"/>
      <c r="AV5449" s="6"/>
      <c r="AW5449" s="6"/>
    </row>
    <row r="5450" spans="1:49" x14ac:dyDescent="0.35">
      <c r="A5450" s="20"/>
      <c r="B5450" s="20"/>
      <c r="C5450" s="20"/>
      <c r="D5450" s="20"/>
      <c r="E5450" s="6"/>
      <c r="F5450" s="6"/>
      <c r="G5450" s="6"/>
      <c r="H5450" s="6"/>
      <c r="I5450" s="6"/>
      <c r="J5450" s="6"/>
      <c r="K5450" s="6"/>
      <c r="L5450" s="6"/>
      <c r="M5450" s="6"/>
      <c r="N5450" s="6"/>
      <c r="O5450" s="6"/>
      <c r="P5450" s="6"/>
      <c r="Q5450" s="6"/>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21"/>
      <c r="AR5450" s="21"/>
      <c r="AS5450" s="21"/>
      <c r="AT5450" s="6"/>
      <c r="AU5450" s="6"/>
      <c r="AV5450" s="6"/>
      <c r="AW5450" s="6"/>
    </row>
    <row r="5451" spans="1:49" x14ac:dyDescent="0.35">
      <c r="A5451" s="20"/>
      <c r="B5451" s="20"/>
      <c r="C5451" s="20"/>
      <c r="D5451" s="20"/>
      <c r="E5451" s="6"/>
      <c r="F5451" s="6"/>
      <c r="G5451" s="6"/>
      <c r="H5451" s="6"/>
      <c r="I5451" s="6"/>
      <c r="J5451" s="6"/>
      <c r="K5451" s="6"/>
      <c r="L5451" s="6"/>
      <c r="M5451" s="6"/>
      <c r="N5451" s="6"/>
      <c r="O5451" s="6"/>
      <c r="P5451" s="6"/>
      <c r="Q5451" s="6"/>
      <c r="R5451" s="6"/>
      <c r="S5451" s="6"/>
      <c r="T5451" s="6"/>
      <c r="U5451" s="6"/>
      <c r="V5451" s="6"/>
      <c r="W5451" s="6"/>
      <c r="X5451" s="6"/>
      <c r="Y5451" s="6"/>
      <c r="Z5451" s="6"/>
      <c r="AA5451" s="6"/>
      <c r="AB5451" s="6"/>
      <c r="AC5451" s="6"/>
      <c r="AD5451" s="6"/>
      <c r="AE5451" s="6"/>
      <c r="AF5451" s="6"/>
      <c r="AG5451" s="6"/>
      <c r="AH5451" s="6"/>
      <c r="AI5451" s="6"/>
      <c r="AJ5451" s="6"/>
      <c r="AK5451" s="6"/>
      <c r="AL5451" s="6"/>
      <c r="AM5451" s="6"/>
      <c r="AN5451" s="6"/>
      <c r="AO5451" s="6"/>
      <c r="AP5451" s="6"/>
      <c r="AQ5451" s="21"/>
      <c r="AR5451" s="21"/>
      <c r="AS5451" s="21"/>
      <c r="AT5451" s="6"/>
      <c r="AU5451" s="6"/>
      <c r="AV5451" s="6"/>
      <c r="AW5451" s="6"/>
    </row>
    <row r="5452" spans="1:49" x14ac:dyDescent="0.35">
      <c r="A5452" s="20"/>
      <c r="B5452" s="20"/>
      <c r="C5452" s="20"/>
      <c r="D5452" s="20"/>
      <c r="E5452" s="6"/>
      <c r="F5452" s="6"/>
      <c r="G5452" s="6"/>
      <c r="H5452" s="6"/>
      <c r="I5452" s="6"/>
      <c r="J5452" s="6"/>
      <c r="K5452" s="6"/>
      <c r="L5452" s="6"/>
      <c r="M5452" s="6"/>
      <c r="N5452" s="6"/>
      <c r="O5452" s="6"/>
      <c r="P5452" s="6"/>
      <c r="Q5452" s="6"/>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21"/>
      <c r="AR5452" s="21"/>
      <c r="AS5452" s="21"/>
      <c r="AT5452" s="6"/>
      <c r="AU5452" s="6"/>
      <c r="AV5452" s="6"/>
      <c r="AW5452" s="6"/>
    </row>
    <row r="5453" spans="1:49" x14ac:dyDescent="0.35">
      <c r="A5453" s="20"/>
      <c r="B5453" s="20"/>
      <c r="C5453" s="20"/>
      <c r="D5453" s="20"/>
      <c r="E5453" s="6"/>
      <c r="F5453" s="6"/>
      <c r="G5453" s="6"/>
      <c r="H5453" s="6"/>
      <c r="I5453" s="6"/>
      <c r="J5453" s="6"/>
      <c r="K5453" s="6"/>
      <c r="L5453" s="6"/>
      <c r="M5453" s="6"/>
      <c r="N5453" s="6"/>
      <c r="O5453" s="6"/>
      <c r="P5453" s="6"/>
      <c r="Q5453" s="6"/>
      <c r="R5453" s="6"/>
      <c r="S5453" s="6"/>
      <c r="T5453" s="6"/>
      <c r="U5453" s="6"/>
      <c r="V5453" s="6"/>
      <c r="W5453" s="6"/>
      <c r="X5453" s="6"/>
      <c r="Y5453" s="6"/>
      <c r="Z5453" s="6"/>
      <c r="AA5453" s="6"/>
      <c r="AB5453" s="6"/>
      <c r="AC5453" s="6"/>
      <c r="AD5453" s="6"/>
      <c r="AE5453" s="6"/>
      <c r="AF5453" s="6"/>
      <c r="AG5453" s="6"/>
      <c r="AH5453" s="6"/>
      <c r="AI5453" s="6"/>
      <c r="AJ5453" s="6"/>
      <c r="AK5453" s="6"/>
      <c r="AL5453" s="6"/>
      <c r="AM5453" s="6"/>
      <c r="AN5453" s="6"/>
      <c r="AO5453" s="6"/>
      <c r="AP5453" s="6"/>
      <c r="AQ5453" s="21"/>
      <c r="AR5453" s="21"/>
      <c r="AS5453" s="21"/>
      <c r="AT5453" s="6"/>
      <c r="AU5453" s="6"/>
      <c r="AV5453" s="6"/>
      <c r="AW5453" s="6"/>
    </row>
    <row r="5454" spans="1:49" x14ac:dyDescent="0.35">
      <c r="A5454" s="20"/>
      <c r="B5454" s="20"/>
      <c r="C5454" s="20"/>
      <c r="D5454" s="20"/>
      <c r="E5454" s="6"/>
      <c r="F5454" s="6"/>
      <c r="G5454" s="6"/>
      <c r="H5454" s="6"/>
      <c r="I5454" s="6"/>
      <c r="J5454" s="6"/>
      <c r="K5454" s="6"/>
      <c r="L5454" s="6"/>
      <c r="M5454" s="6"/>
      <c r="N5454" s="6"/>
      <c r="O5454" s="6"/>
      <c r="P5454" s="6"/>
      <c r="Q5454" s="6"/>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21"/>
      <c r="AR5454" s="21"/>
      <c r="AS5454" s="21"/>
      <c r="AT5454" s="6"/>
      <c r="AU5454" s="6"/>
      <c r="AV5454" s="6"/>
      <c r="AW5454" s="6"/>
    </row>
    <row r="5455" spans="1:49" x14ac:dyDescent="0.35">
      <c r="A5455" s="20"/>
      <c r="B5455" s="20"/>
      <c r="C5455" s="20"/>
      <c r="D5455" s="20"/>
      <c r="E5455" s="6"/>
      <c r="F5455" s="6"/>
      <c r="G5455" s="6"/>
      <c r="H5455" s="6"/>
      <c r="I5455" s="6"/>
      <c r="J5455" s="6"/>
      <c r="K5455" s="6"/>
      <c r="L5455" s="6"/>
      <c r="M5455" s="6"/>
      <c r="N5455" s="6"/>
      <c r="O5455" s="6"/>
      <c r="P5455" s="6"/>
      <c r="Q5455" s="6"/>
      <c r="R5455" s="6"/>
      <c r="S5455" s="6"/>
      <c r="T5455" s="6"/>
      <c r="U5455" s="6"/>
      <c r="V5455" s="6"/>
      <c r="W5455" s="6"/>
      <c r="X5455" s="6"/>
      <c r="Y5455" s="6"/>
      <c r="Z5455" s="6"/>
      <c r="AA5455" s="6"/>
      <c r="AB5455" s="6"/>
      <c r="AC5455" s="6"/>
      <c r="AD5455" s="6"/>
      <c r="AE5455" s="6"/>
      <c r="AF5455" s="6"/>
      <c r="AG5455" s="6"/>
      <c r="AH5455" s="6"/>
      <c r="AI5455" s="6"/>
      <c r="AJ5455" s="6"/>
      <c r="AK5455" s="6"/>
      <c r="AL5455" s="6"/>
      <c r="AM5455" s="6"/>
      <c r="AN5455" s="6"/>
      <c r="AO5455" s="6"/>
      <c r="AP5455" s="6"/>
      <c r="AQ5455" s="21"/>
      <c r="AR5455" s="21"/>
      <c r="AS5455" s="21"/>
      <c r="AT5455" s="6"/>
      <c r="AU5455" s="6"/>
      <c r="AV5455" s="6"/>
      <c r="AW5455" s="6"/>
    </row>
    <row r="5456" spans="1:49" x14ac:dyDescent="0.35">
      <c r="A5456" s="20"/>
      <c r="B5456" s="20"/>
      <c r="C5456" s="20"/>
      <c r="D5456" s="20"/>
      <c r="E5456" s="6"/>
      <c r="F5456" s="6"/>
      <c r="G5456" s="6"/>
      <c r="H5456" s="6"/>
      <c r="I5456" s="6"/>
      <c r="J5456" s="6"/>
      <c r="K5456" s="6"/>
      <c r="L5456" s="6"/>
      <c r="M5456" s="6"/>
      <c r="N5456" s="6"/>
      <c r="O5456" s="6"/>
      <c r="P5456" s="6"/>
      <c r="Q5456" s="6"/>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21"/>
      <c r="AR5456" s="21"/>
      <c r="AS5456" s="21"/>
      <c r="AT5456" s="6"/>
      <c r="AU5456" s="6"/>
      <c r="AV5456" s="6"/>
      <c r="AW5456" s="6"/>
    </row>
    <row r="5457" spans="1:49" x14ac:dyDescent="0.35">
      <c r="A5457" s="20"/>
      <c r="B5457" s="20"/>
      <c r="C5457" s="20"/>
      <c r="D5457" s="20"/>
      <c r="E5457" s="6"/>
      <c r="F5457" s="6"/>
      <c r="G5457" s="6"/>
      <c r="H5457" s="6"/>
      <c r="I5457" s="6"/>
      <c r="J5457" s="6"/>
      <c r="K5457" s="6"/>
      <c r="L5457" s="6"/>
      <c r="M5457" s="6"/>
      <c r="N5457" s="6"/>
      <c r="O5457" s="6"/>
      <c r="P5457" s="6"/>
      <c r="Q5457" s="6"/>
      <c r="R5457" s="6"/>
      <c r="S5457" s="6"/>
      <c r="T5457" s="6"/>
      <c r="U5457" s="6"/>
      <c r="V5457" s="6"/>
      <c r="W5457" s="6"/>
      <c r="X5457" s="6"/>
      <c r="Y5457" s="6"/>
      <c r="Z5457" s="6"/>
      <c r="AA5457" s="6"/>
      <c r="AB5457" s="6"/>
      <c r="AC5457" s="6"/>
      <c r="AD5457" s="6"/>
      <c r="AE5457" s="6"/>
      <c r="AF5457" s="6"/>
      <c r="AG5457" s="6"/>
      <c r="AH5457" s="6"/>
      <c r="AI5457" s="6"/>
      <c r="AJ5457" s="6"/>
      <c r="AK5457" s="6"/>
      <c r="AL5457" s="6"/>
      <c r="AM5457" s="6"/>
      <c r="AN5457" s="6"/>
      <c r="AO5457" s="6"/>
      <c r="AP5457" s="6"/>
      <c r="AQ5457" s="21"/>
      <c r="AR5457" s="21"/>
      <c r="AS5457" s="21"/>
      <c r="AT5457" s="6"/>
      <c r="AU5457" s="6"/>
      <c r="AV5457" s="6"/>
      <c r="AW5457" s="6"/>
    </row>
    <row r="5458" spans="1:49" x14ac:dyDescent="0.35">
      <c r="A5458" s="20"/>
      <c r="B5458" s="20"/>
      <c r="C5458" s="20"/>
      <c r="D5458" s="20"/>
      <c r="E5458" s="6"/>
      <c r="F5458" s="6"/>
      <c r="G5458" s="6"/>
      <c r="H5458" s="6"/>
      <c r="I5458" s="6"/>
      <c r="J5458" s="6"/>
      <c r="K5458" s="6"/>
      <c r="L5458" s="6"/>
      <c r="M5458" s="6"/>
      <c r="N5458" s="6"/>
      <c r="O5458" s="6"/>
      <c r="P5458" s="6"/>
      <c r="Q5458" s="6"/>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21"/>
      <c r="AR5458" s="21"/>
      <c r="AS5458" s="21"/>
      <c r="AT5458" s="6"/>
      <c r="AU5458" s="6"/>
      <c r="AV5458" s="6"/>
      <c r="AW5458" s="6"/>
    </row>
    <row r="5459" spans="1:49" x14ac:dyDescent="0.35">
      <c r="A5459" s="20"/>
      <c r="B5459" s="20"/>
      <c r="C5459" s="20"/>
      <c r="D5459" s="20"/>
      <c r="E5459" s="6"/>
      <c r="F5459" s="6"/>
      <c r="G5459" s="6"/>
      <c r="H5459" s="6"/>
      <c r="I5459" s="6"/>
      <c r="J5459" s="6"/>
      <c r="K5459" s="6"/>
      <c r="L5459" s="6"/>
      <c r="M5459" s="6"/>
      <c r="N5459" s="6"/>
      <c r="O5459" s="6"/>
      <c r="P5459" s="6"/>
      <c r="Q5459" s="6"/>
      <c r="R5459" s="6"/>
      <c r="S5459" s="6"/>
      <c r="T5459" s="6"/>
      <c r="U5459" s="6"/>
      <c r="V5459" s="6"/>
      <c r="W5459" s="6"/>
      <c r="X5459" s="6"/>
      <c r="Y5459" s="6"/>
      <c r="Z5459" s="6"/>
      <c r="AA5459" s="6"/>
      <c r="AB5459" s="6"/>
      <c r="AC5459" s="6"/>
      <c r="AD5459" s="6"/>
      <c r="AE5459" s="6"/>
      <c r="AF5459" s="6"/>
      <c r="AG5459" s="6"/>
      <c r="AH5459" s="6"/>
      <c r="AI5459" s="6"/>
      <c r="AJ5459" s="6"/>
      <c r="AK5459" s="6"/>
      <c r="AL5459" s="6"/>
      <c r="AM5459" s="6"/>
      <c r="AN5459" s="6"/>
      <c r="AO5459" s="6"/>
      <c r="AP5459" s="6"/>
      <c r="AQ5459" s="21"/>
      <c r="AR5459" s="21"/>
      <c r="AS5459" s="21"/>
      <c r="AT5459" s="6"/>
      <c r="AU5459" s="6"/>
      <c r="AV5459" s="6"/>
      <c r="AW5459" s="6"/>
    </row>
    <row r="5460" spans="1:49" x14ac:dyDescent="0.35">
      <c r="A5460" s="20"/>
      <c r="B5460" s="20"/>
      <c r="C5460" s="20"/>
      <c r="D5460" s="20"/>
      <c r="E5460" s="6"/>
      <c r="F5460" s="6"/>
      <c r="G5460" s="6"/>
      <c r="H5460" s="6"/>
      <c r="I5460" s="6"/>
      <c r="J5460" s="6"/>
      <c r="K5460" s="6"/>
      <c r="L5460" s="6"/>
      <c r="M5460" s="6"/>
      <c r="N5460" s="6"/>
      <c r="O5460" s="6"/>
      <c r="P5460" s="6"/>
      <c r="Q5460" s="6"/>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21"/>
      <c r="AR5460" s="21"/>
      <c r="AS5460" s="21"/>
      <c r="AT5460" s="6"/>
      <c r="AU5460" s="6"/>
      <c r="AV5460" s="6"/>
      <c r="AW5460" s="6"/>
    </row>
    <row r="5461" spans="1:49" x14ac:dyDescent="0.35">
      <c r="A5461" s="20"/>
      <c r="B5461" s="20"/>
      <c r="C5461" s="20"/>
      <c r="D5461" s="20"/>
      <c r="E5461" s="6"/>
      <c r="F5461" s="6"/>
      <c r="G5461" s="6"/>
      <c r="H5461" s="6"/>
      <c r="I5461" s="6"/>
      <c r="J5461" s="6"/>
      <c r="K5461" s="6"/>
      <c r="L5461" s="6"/>
      <c r="M5461" s="6"/>
      <c r="N5461" s="6"/>
      <c r="O5461" s="6"/>
      <c r="P5461" s="6"/>
      <c r="Q5461" s="6"/>
      <c r="R5461" s="6"/>
      <c r="S5461" s="6"/>
      <c r="T5461" s="6"/>
      <c r="U5461" s="6"/>
      <c r="V5461" s="6"/>
      <c r="W5461" s="6"/>
      <c r="X5461" s="6"/>
      <c r="Y5461" s="6"/>
      <c r="Z5461" s="6"/>
      <c r="AA5461" s="6"/>
      <c r="AB5461" s="6"/>
      <c r="AC5461" s="6"/>
      <c r="AD5461" s="6"/>
      <c r="AE5461" s="6"/>
      <c r="AF5461" s="6"/>
      <c r="AG5461" s="6"/>
      <c r="AH5461" s="6"/>
      <c r="AI5461" s="6"/>
      <c r="AJ5461" s="6"/>
      <c r="AK5461" s="6"/>
      <c r="AL5461" s="6"/>
      <c r="AM5461" s="6"/>
      <c r="AN5461" s="6"/>
      <c r="AO5461" s="6"/>
      <c r="AP5461" s="6"/>
      <c r="AQ5461" s="21"/>
      <c r="AR5461" s="21"/>
      <c r="AS5461" s="21"/>
      <c r="AT5461" s="6"/>
      <c r="AU5461" s="6"/>
      <c r="AV5461" s="6"/>
      <c r="AW5461" s="6"/>
    </row>
    <row r="5462" spans="1:49" x14ac:dyDescent="0.35">
      <c r="A5462" s="20"/>
      <c r="B5462" s="20"/>
      <c r="C5462" s="20"/>
      <c r="D5462" s="20"/>
      <c r="E5462" s="6"/>
      <c r="F5462" s="6"/>
      <c r="G5462" s="6"/>
      <c r="H5462" s="6"/>
      <c r="I5462" s="6"/>
      <c r="J5462" s="6"/>
      <c r="K5462" s="6"/>
      <c r="L5462" s="6"/>
      <c r="M5462" s="6"/>
      <c r="N5462" s="6"/>
      <c r="O5462" s="6"/>
      <c r="P5462" s="6"/>
      <c r="Q5462" s="6"/>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21"/>
      <c r="AR5462" s="21"/>
      <c r="AS5462" s="21"/>
      <c r="AT5462" s="6"/>
      <c r="AU5462" s="6"/>
      <c r="AV5462" s="6"/>
      <c r="AW5462" s="6"/>
    </row>
    <row r="5463" spans="1:49" x14ac:dyDescent="0.35">
      <c r="A5463" s="20"/>
      <c r="B5463" s="20"/>
      <c r="C5463" s="20"/>
      <c r="D5463" s="20"/>
      <c r="E5463" s="6"/>
      <c r="F5463" s="6"/>
      <c r="G5463" s="6"/>
      <c r="H5463" s="6"/>
      <c r="I5463" s="6"/>
      <c r="J5463" s="6"/>
      <c r="K5463" s="6"/>
      <c r="L5463" s="6"/>
      <c r="M5463" s="6"/>
      <c r="N5463" s="6"/>
      <c r="O5463" s="6"/>
      <c r="P5463" s="6"/>
      <c r="Q5463" s="6"/>
      <c r="R5463" s="6"/>
      <c r="S5463" s="6"/>
      <c r="T5463" s="6"/>
      <c r="U5463" s="6"/>
      <c r="V5463" s="6"/>
      <c r="W5463" s="6"/>
      <c r="X5463" s="6"/>
      <c r="Y5463" s="6"/>
      <c r="Z5463" s="6"/>
      <c r="AA5463" s="6"/>
      <c r="AB5463" s="6"/>
      <c r="AC5463" s="6"/>
      <c r="AD5463" s="6"/>
      <c r="AE5463" s="6"/>
      <c r="AF5463" s="6"/>
      <c r="AG5463" s="6"/>
      <c r="AH5463" s="6"/>
      <c r="AI5463" s="6"/>
      <c r="AJ5463" s="6"/>
      <c r="AK5463" s="6"/>
      <c r="AL5463" s="6"/>
      <c r="AM5463" s="6"/>
      <c r="AN5463" s="6"/>
      <c r="AO5463" s="6"/>
      <c r="AP5463" s="6"/>
      <c r="AQ5463" s="21"/>
      <c r="AR5463" s="21"/>
      <c r="AS5463" s="21"/>
      <c r="AT5463" s="6"/>
      <c r="AU5463" s="6"/>
      <c r="AV5463" s="6"/>
      <c r="AW5463" s="6"/>
    </row>
    <row r="5464" spans="1:49" x14ac:dyDescent="0.35">
      <c r="A5464" s="20"/>
      <c r="B5464" s="20"/>
      <c r="C5464" s="20"/>
      <c r="D5464" s="20"/>
      <c r="E5464" s="6"/>
      <c r="F5464" s="6"/>
      <c r="G5464" s="6"/>
      <c r="H5464" s="6"/>
      <c r="I5464" s="6"/>
      <c r="J5464" s="6"/>
      <c r="K5464" s="6"/>
      <c r="L5464" s="6"/>
      <c r="M5464" s="6"/>
      <c r="N5464" s="6"/>
      <c r="O5464" s="6"/>
      <c r="P5464" s="6"/>
      <c r="Q5464" s="6"/>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21"/>
      <c r="AR5464" s="21"/>
      <c r="AS5464" s="21"/>
      <c r="AT5464" s="6"/>
      <c r="AU5464" s="6"/>
      <c r="AV5464" s="6"/>
      <c r="AW5464" s="6"/>
    </row>
    <row r="5465" spans="1:49" x14ac:dyDescent="0.35">
      <c r="A5465" s="20"/>
      <c r="B5465" s="20"/>
      <c r="C5465" s="20"/>
      <c r="D5465" s="20"/>
      <c r="E5465" s="6"/>
      <c r="F5465" s="6"/>
      <c r="G5465" s="6"/>
      <c r="H5465" s="6"/>
      <c r="I5465" s="6"/>
      <c r="J5465" s="6"/>
      <c r="K5465" s="6"/>
      <c r="L5465" s="6"/>
      <c r="M5465" s="6"/>
      <c r="N5465" s="6"/>
      <c r="O5465" s="6"/>
      <c r="P5465" s="6"/>
      <c r="Q5465" s="6"/>
      <c r="R5465" s="6"/>
      <c r="S5465" s="6"/>
      <c r="T5465" s="6"/>
      <c r="U5465" s="6"/>
      <c r="V5465" s="6"/>
      <c r="W5465" s="6"/>
      <c r="X5465" s="6"/>
      <c r="Y5465" s="6"/>
      <c r="Z5465" s="6"/>
      <c r="AA5465" s="6"/>
      <c r="AB5465" s="6"/>
      <c r="AC5465" s="6"/>
      <c r="AD5465" s="6"/>
      <c r="AE5465" s="6"/>
      <c r="AF5465" s="6"/>
      <c r="AG5465" s="6"/>
      <c r="AH5465" s="6"/>
      <c r="AI5465" s="6"/>
      <c r="AJ5465" s="6"/>
      <c r="AK5465" s="6"/>
      <c r="AL5465" s="6"/>
      <c r="AM5465" s="6"/>
      <c r="AN5465" s="6"/>
      <c r="AO5465" s="6"/>
      <c r="AP5465" s="6"/>
      <c r="AQ5465" s="21"/>
      <c r="AR5465" s="21"/>
      <c r="AS5465" s="21"/>
      <c r="AT5465" s="6"/>
      <c r="AU5465" s="6"/>
      <c r="AV5465" s="6"/>
      <c r="AW5465" s="6"/>
    </row>
    <row r="5466" spans="1:49" x14ac:dyDescent="0.35">
      <c r="A5466" s="20"/>
      <c r="B5466" s="20"/>
      <c r="C5466" s="20"/>
      <c r="D5466" s="20"/>
      <c r="E5466" s="6"/>
      <c r="F5466" s="6"/>
      <c r="G5466" s="6"/>
      <c r="H5466" s="6"/>
      <c r="I5466" s="6"/>
      <c r="J5466" s="6"/>
      <c r="K5466" s="6"/>
      <c r="L5466" s="6"/>
      <c r="M5466" s="6"/>
      <c r="N5466" s="6"/>
      <c r="O5466" s="6"/>
      <c r="P5466" s="6"/>
      <c r="Q5466" s="6"/>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21"/>
      <c r="AR5466" s="21"/>
      <c r="AS5466" s="21"/>
      <c r="AT5466" s="6"/>
      <c r="AU5466" s="6"/>
      <c r="AV5466" s="6"/>
      <c r="AW5466" s="6"/>
    </row>
    <row r="5467" spans="1:49" x14ac:dyDescent="0.35">
      <c r="A5467" s="20"/>
      <c r="B5467" s="20"/>
      <c r="C5467" s="20"/>
      <c r="D5467" s="20"/>
      <c r="E5467" s="6"/>
      <c r="F5467" s="6"/>
      <c r="G5467" s="6"/>
      <c r="H5467" s="6"/>
      <c r="I5467" s="6"/>
      <c r="J5467" s="6"/>
      <c r="K5467" s="6"/>
      <c r="L5467" s="6"/>
      <c r="M5467" s="6"/>
      <c r="N5467" s="6"/>
      <c r="O5467" s="6"/>
      <c r="P5467" s="6"/>
      <c r="Q5467" s="6"/>
      <c r="R5467" s="6"/>
      <c r="S5467" s="6"/>
      <c r="T5467" s="6"/>
      <c r="U5467" s="6"/>
      <c r="V5467" s="6"/>
      <c r="W5467" s="6"/>
      <c r="X5467" s="6"/>
      <c r="Y5467" s="6"/>
      <c r="Z5467" s="6"/>
      <c r="AA5467" s="6"/>
      <c r="AB5467" s="6"/>
      <c r="AC5467" s="6"/>
      <c r="AD5467" s="6"/>
      <c r="AE5467" s="6"/>
      <c r="AF5467" s="6"/>
      <c r="AG5467" s="6"/>
      <c r="AH5467" s="6"/>
      <c r="AI5467" s="6"/>
      <c r="AJ5467" s="6"/>
      <c r="AK5467" s="6"/>
      <c r="AL5467" s="6"/>
      <c r="AM5467" s="6"/>
      <c r="AN5467" s="6"/>
      <c r="AO5467" s="6"/>
      <c r="AP5467" s="6"/>
      <c r="AQ5467" s="21"/>
      <c r="AR5467" s="21"/>
      <c r="AS5467" s="21"/>
      <c r="AT5467" s="6"/>
      <c r="AU5467" s="6"/>
      <c r="AV5467" s="6"/>
      <c r="AW5467" s="6"/>
    </row>
    <row r="5468" spans="1:49" x14ac:dyDescent="0.35">
      <c r="A5468" s="20"/>
      <c r="B5468" s="20"/>
      <c r="C5468" s="20"/>
      <c r="D5468" s="20"/>
      <c r="E5468" s="6"/>
      <c r="F5468" s="6"/>
      <c r="G5468" s="6"/>
      <c r="H5468" s="6"/>
      <c r="I5468" s="6"/>
      <c r="J5468" s="6"/>
      <c r="K5468" s="6"/>
      <c r="L5468" s="6"/>
      <c r="M5468" s="6"/>
      <c r="N5468" s="6"/>
      <c r="O5468" s="6"/>
      <c r="P5468" s="6"/>
      <c r="Q5468" s="6"/>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21"/>
      <c r="AR5468" s="21"/>
      <c r="AS5468" s="21"/>
      <c r="AT5468" s="6"/>
      <c r="AU5468" s="6"/>
      <c r="AV5468" s="6"/>
      <c r="AW5468" s="6"/>
    </row>
    <row r="5469" spans="1:49" x14ac:dyDescent="0.35">
      <c r="A5469" s="20"/>
      <c r="B5469" s="20"/>
      <c r="C5469" s="20"/>
      <c r="D5469" s="20"/>
      <c r="E5469" s="6"/>
      <c r="F5469" s="6"/>
      <c r="G5469" s="6"/>
      <c r="H5469" s="6"/>
      <c r="I5469" s="6"/>
      <c r="J5469" s="6"/>
      <c r="K5469" s="6"/>
      <c r="L5469" s="6"/>
      <c r="M5469" s="6"/>
      <c r="N5469" s="6"/>
      <c r="O5469" s="6"/>
      <c r="P5469" s="6"/>
      <c r="Q5469" s="6"/>
      <c r="R5469" s="6"/>
      <c r="S5469" s="6"/>
      <c r="T5469" s="6"/>
      <c r="U5469" s="6"/>
      <c r="V5469" s="6"/>
      <c r="W5469" s="6"/>
      <c r="X5469" s="6"/>
      <c r="Y5469" s="6"/>
      <c r="Z5469" s="6"/>
      <c r="AA5469" s="6"/>
      <c r="AB5469" s="6"/>
      <c r="AC5469" s="6"/>
      <c r="AD5469" s="6"/>
      <c r="AE5469" s="6"/>
      <c r="AF5469" s="6"/>
      <c r="AG5469" s="6"/>
      <c r="AH5469" s="6"/>
      <c r="AI5469" s="6"/>
      <c r="AJ5469" s="6"/>
      <c r="AK5469" s="6"/>
      <c r="AL5469" s="6"/>
      <c r="AM5469" s="6"/>
      <c r="AN5469" s="6"/>
      <c r="AO5469" s="6"/>
      <c r="AP5469" s="6"/>
      <c r="AQ5469" s="21"/>
      <c r="AR5469" s="21"/>
      <c r="AS5469" s="21"/>
      <c r="AT5469" s="6"/>
      <c r="AU5469" s="6"/>
      <c r="AV5469" s="6"/>
      <c r="AW5469" s="6"/>
    </row>
    <row r="5470" spans="1:49" x14ac:dyDescent="0.35">
      <c r="A5470" s="20"/>
      <c r="B5470" s="20"/>
      <c r="C5470" s="20"/>
      <c r="D5470" s="20"/>
      <c r="E5470" s="6"/>
      <c r="F5470" s="6"/>
      <c r="G5470" s="6"/>
      <c r="H5470" s="6"/>
      <c r="I5470" s="6"/>
      <c r="J5470" s="6"/>
      <c r="K5470" s="6"/>
      <c r="L5470" s="6"/>
      <c r="M5470" s="6"/>
      <c r="N5470" s="6"/>
      <c r="O5470" s="6"/>
      <c r="P5470" s="6"/>
      <c r="Q5470" s="6"/>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21"/>
      <c r="AR5470" s="21"/>
      <c r="AS5470" s="21"/>
      <c r="AT5470" s="6"/>
      <c r="AU5470" s="6"/>
      <c r="AV5470" s="6"/>
      <c r="AW5470" s="6"/>
    </row>
    <row r="5471" spans="1:49" x14ac:dyDescent="0.35">
      <c r="A5471" s="20"/>
      <c r="B5471" s="20"/>
      <c r="C5471" s="20"/>
      <c r="D5471" s="20"/>
      <c r="E5471" s="6"/>
      <c r="F5471" s="6"/>
      <c r="G5471" s="6"/>
      <c r="H5471" s="6"/>
      <c r="I5471" s="6"/>
      <c r="J5471" s="6"/>
      <c r="K5471" s="6"/>
      <c r="L5471" s="6"/>
      <c r="M5471" s="6"/>
      <c r="N5471" s="6"/>
      <c r="O5471" s="6"/>
      <c r="P5471" s="6"/>
      <c r="Q5471" s="6"/>
      <c r="R5471" s="6"/>
      <c r="S5471" s="6"/>
      <c r="T5471" s="6"/>
      <c r="U5471" s="6"/>
      <c r="V5471" s="6"/>
      <c r="W5471" s="6"/>
      <c r="X5471" s="6"/>
      <c r="Y5471" s="6"/>
      <c r="Z5471" s="6"/>
      <c r="AA5471" s="6"/>
      <c r="AB5471" s="6"/>
      <c r="AC5471" s="6"/>
      <c r="AD5471" s="6"/>
      <c r="AE5471" s="6"/>
      <c r="AF5471" s="6"/>
      <c r="AG5471" s="6"/>
      <c r="AH5471" s="6"/>
      <c r="AI5471" s="6"/>
      <c r="AJ5471" s="6"/>
      <c r="AK5471" s="6"/>
      <c r="AL5471" s="6"/>
      <c r="AM5471" s="6"/>
      <c r="AN5471" s="6"/>
      <c r="AO5471" s="6"/>
      <c r="AP5471" s="6"/>
      <c r="AQ5471" s="21"/>
      <c r="AR5471" s="21"/>
      <c r="AS5471" s="21"/>
      <c r="AT5471" s="6"/>
      <c r="AU5471" s="6"/>
      <c r="AV5471" s="6"/>
      <c r="AW5471" s="6"/>
    </row>
    <row r="5472" spans="1:49" x14ac:dyDescent="0.35">
      <c r="A5472" s="20"/>
      <c r="B5472" s="20"/>
      <c r="C5472" s="20"/>
      <c r="D5472" s="20"/>
      <c r="E5472" s="6"/>
      <c r="F5472" s="6"/>
      <c r="G5472" s="6"/>
      <c r="H5472" s="6"/>
      <c r="I5472" s="6"/>
      <c r="J5472" s="6"/>
      <c r="K5472" s="6"/>
      <c r="L5472" s="6"/>
      <c r="M5472" s="6"/>
      <c r="N5472" s="6"/>
      <c r="O5472" s="6"/>
      <c r="P5472" s="6"/>
      <c r="Q5472" s="6"/>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21"/>
      <c r="AR5472" s="21"/>
      <c r="AS5472" s="21"/>
      <c r="AT5472" s="6"/>
      <c r="AU5472" s="6"/>
      <c r="AV5472" s="6"/>
      <c r="AW5472" s="6"/>
    </row>
    <row r="5473" spans="1:49" x14ac:dyDescent="0.35">
      <c r="A5473" s="20"/>
      <c r="B5473" s="20"/>
      <c r="C5473" s="20"/>
      <c r="D5473" s="20"/>
      <c r="E5473" s="6"/>
      <c r="F5473" s="6"/>
      <c r="G5473" s="6"/>
      <c r="H5473" s="6"/>
      <c r="I5473" s="6"/>
      <c r="J5473" s="6"/>
      <c r="K5473" s="6"/>
      <c r="L5473" s="6"/>
      <c r="M5473" s="6"/>
      <c r="N5473" s="6"/>
      <c r="O5473" s="6"/>
      <c r="P5473" s="6"/>
      <c r="Q5473" s="6"/>
      <c r="R5473" s="6"/>
      <c r="S5473" s="6"/>
      <c r="T5473" s="6"/>
      <c r="U5473" s="6"/>
      <c r="V5473" s="6"/>
      <c r="W5473" s="6"/>
      <c r="X5473" s="6"/>
      <c r="Y5473" s="6"/>
      <c r="Z5473" s="6"/>
      <c r="AA5473" s="6"/>
      <c r="AB5473" s="6"/>
      <c r="AC5473" s="6"/>
      <c r="AD5473" s="6"/>
      <c r="AE5473" s="6"/>
      <c r="AF5473" s="6"/>
      <c r="AG5473" s="6"/>
      <c r="AH5473" s="6"/>
      <c r="AI5473" s="6"/>
      <c r="AJ5473" s="6"/>
      <c r="AK5473" s="6"/>
      <c r="AL5473" s="6"/>
      <c r="AM5473" s="6"/>
      <c r="AN5473" s="6"/>
      <c r="AO5473" s="6"/>
      <c r="AP5473" s="6"/>
      <c r="AQ5473" s="21"/>
      <c r="AR5473" s="21"/>
      <c r="AS5473" s="21"/>
      <c r="AT5473" s="6"/>
      <c r="AU5473" s="6"/>
      <c r="AV5473" s="6"/>
      <c r="AW5473" s="6"/>
    </row>
    <row r="5474" spans="1:49" x14ac:dyDescent="0.35">
      <c r="A5474" s="20"/>
      <c r="B5474" s="20"/>
      <c r="C5474" s="20"/>
      <c r="D5474" s="20"/>
      <c r="E5474" s="6"/>
      <c r="F5474" s="6"/>
      <c r="G5474" s="6"/>
      <c r="H5474" s="6"/>
      <c r="I5474" s="6"/>
      <c r="J5474" s="6"/>
      <c r="K5474" s="6"/>
      <c r="L5474" s="6"/>
      <c r="M5474" s="6"/>
      <c r="N5474" s="6"/>
      <c r="O5474" s="6"/>
      <c r="P5474" s="6"/>
      <c r="Q5474" s="6"/>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21"/>
      <c r="AR5474" s="21"/>
      <c r="AS5474" s="21"/>
      <c r="AT5474" s="6"/>
      <c r="AU5474" s="6"/>
      <c r="AV5474" s="6"/>
      <c r="AW5474" s="6"/>
    </row>
    <row r="5475" spans="1:49" x14ac:dyDescent="0.35">
      <c r="A5475" s="20"/>
      <c r="B5475" s="20"/>
      <c r="C5475" s="20"/>
      <c r="D5475" s="20"/>
      <c r="E5475" s="6"/>
      <c r="F5475" s="6"/>
      <c r="G5475" s="6"/>
      <c r="H5475" s="6"/>
      <c r="I5475" s="6"/>
      <c r="J5475" s="6"/>
      <c r="K5475" s="6"/>
      <c r="L5475" s="6"/>
      <c r="M5475" s="6"/>
      <c r="N5475" s="6"/>
      <c r="O5475" s="6"/>
      <c r="P5475" s="6"/>
      <c r="Q5475" s="6"/>
      <c r="R5475" s="6"/>
      <c r="S5475" s="6"/>
      <c r="T5475" s="6"/>
      <c r="U5475" s="6"/>
      <c r="V5475" s="6"/>
      <c r="W5475" s="6"/>
      <c r="X5475" s="6"/>
      <c r="Y5475" s="6"/>
      <c r="Z5475" s="6"/>
      <c r="AA5475" s="6"/>
      <c r="AB5475" s="6"/>
      <c r="AC5475" s="6"/>
      <c r="AD5475" s="6"/>
      <c r="AE5475" s="6"/>
      <c r="AF5475" s="6"/>
      <c r="AG5475" s="6"/>
      <c r="AH5475" s="6"/>
      <c r="AI5475" s="6"/>
      <c r="AJ5475" s="6"/>
      <c r="AK5475" s="6"/>
      <c r="AL5475" s="6"/>
      <c r="AM5475" s="6"/>
      <c r="AN5475" s="6"/>
      <c r="AO5475" s="6"/>
      <c r="AP5475" s="6"/>
      <c r="AQ5475" s="21"/>
      <c r="AR5475" s="21"/>
      <c r="AS5475" s="21"/>
      <c r="AT5475" s="6"/>
      <c r="AU5475" s="6"/>
      <c r="AV5475" s="6"/>
      <c r="AW5475" s="6"/>
    </row>
    <row r="5476" spans="1:49" x14ac:dyDescent="0.35">
      <c r="A5476" s="20"/>
      <c r="B5476" s="20"/>
      <c r="C5476" s="20"/>
      <c r="D5476" s="20"/>
      <c r="E5476" s="6"/>
      <c r="F5476" s="6"/>
      <c r="G5476" s="6"/>
      <c r="H5476" s="6"/>
      <c r="I5476" s="6"/>
      <c r="J5476" s="6"/>
      <c r="K5476" s="6"/>
      <c r="L5476" s="6"/>
      <c r="M5476" s="6"/>
      <c r="N5476" s="6"/>
      <c r="O5476" s="6"/>
      <c r="P5476" s="6"/>
      <c r="Q5476" s="6"/>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21"/>
      <c r="AR5476" s="21"/>
      <c r="AS5476" s="21"/>
      <c r="AT5476" s="6"/>
      <c r="AU5476" s="6"/>
      <c r="AV5476" s="6"/>
      <c r="AW5476" s="6"/>
    </row>
    <row r="5477" spans="1:49" x14ac:dyDescent="0.35">
      <c r="A5477" s="20"/>
      <c r="B5477" s="20"/>
      <c r="C5477" s="20"/>
      <c r="D5477" s="20"/>
      <c r="E5477" s="6"/>
      <c r="F5477" s="6"/>
      <c r="G5477" s="6"/>
      <c r="H5477" s="6"/>
      <c r="I5477" s="6"/>
      <c r="J5477" s="6"/>
      <c r="K5477" s="6"/>
      <c r="L5477" s="6"/>
      <c r="M5477" s="6"/>
      <c r="N5477" s="6"/>
      <c r="O5477" s="6"/>
      <c r="P5477" s="6"/>
      <c r="Q5477" s="6"/>
      <c r="R5477" s="6"/>
      <c r="S5477" s="6"/>
      <c r="T5477" s="6"/>
      <c r="U5477" s="6"/>
      <c r="V5477" s="6"/>
      <c r="W5477" s="6"/>
      <c r="X5477" s="6"/>
      <c r="Y5477" s="6"/>
      <c r="Z5477" s="6"/>
      <c r="AA5477" s="6"/>
      <c r="AB5477" s="6"/>
      <c r="AC5477" s="6"/>
      <c r="AD5477" s="6"/>
      <c r="AE5477" s="6"/>
      <c r="AF5477" s="6"/>
      <c r="AG5477" s="6"/>
      <c r="AH5477" s="6"/>
      <c r="AI5477" s="6"/>
      <c r="AJ5477" s="6"/>
      <c r="AK5477" s="6"/>
      <c r="AL5477" s="6"/>
      <c r="AM5477" s="6"/>
      <c r="AN5477" s="6"/>
      <c r="AO5477" s="6"/>
      <c r="AP5477" s="6"/>
      <c r="AQ5477" s="21"/>
      <c r="AR5477" s="21"/>
      <c r="AS5477" s="21"/>
      <c r="AT5477" s="6"/>
      <c r="AU5477" s="6"/>
      <c r="AV5477" s="6"/>
      <c r="AW5477" s="6"/>
    </row>
    <row r="5478" spans="1:49" x14ac:dyDescent="0.35">
      <c r="A5478" s="20"/>
      <c r="B5478" s="20"/>
      <c r="C5478" s="20"/>
      <c r="D5478" s="20"/>
      <c r="E5478" s="6"/>
      <c r="F5478" s="6"/>
      <c r="G5478" s="6"/>
      <c r="H5478" s="6"/>
      <c r="I5478" s="6"/>
      <c r="J5478" s="6"/>
      <c r="K5478" s="6"/>
      <c r="L5478" s="6"/>
      <c r="M5478" s="6"/>
      <c r="N5478" s="6"/>
      <c r="O5478" s="6"/>
      <c r="P5478" s="6"/>
      <c r="Q5478" s="6"/>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21"/>
      <c r="AR5478" s="21"/>
      <c r="AS5478" s="21"/>
      <c r="AT5478" s="6"/>
      <c r="AU5478" s="6"/>
      <c r="AV5478" s="6"/>
      <c r="AW5478" s="6"/>
    </row>
    <row r="5479" spans="1:49" x14ac:dyDescent="0.35">
      <c r="A5479" s="20"/>
      <c r="B5479" s="20"/>
      <c r="C5479" s="20"/>
      <c r="D5479" s="20"/>
      <c r="E5479" s="6"/>
      <c r="F5479" s="6"/>
      <c r="G5479" s="6"/>
      <c r="H5479" s="6"/>
      <c r="I5479" s="6"/>
      <c r="J5479" s="6"/>
      <c r="K5479" s="6"/>
      <c r="L5479" s="6"/>
      <c r="M5479" s="6"/>
      <c r="N5479" s="6"/>
      <c r="O5479" s="6"/>
      <c r="P5479" s="6"/>
      <c r="Q5479" s="6"/>
      <c r="R5479" s="6"/>
      <c r="S5479" s="6"/>
      <c r="T5479" s="6"/>
      <c r="U5479" s="6"/>
      <c r="V5479" s="6"/>
      <c r="W5479" s="6"/>
      <c r="X5479" s="6"/>
      <c r="Y5479" s="6"/>
      <c r="Z5479" s="6"/>
      <c r="AA5479" s="6"/>
      <c r="AB5479" s="6"/>
      <c r="AC5479" s="6"/>
      <c r="AD5479" s="6"/>
      <c r="AE5479" s="6"/>
      <c r="AF5479" s="6"/>
      <c r="AG5479" s="6"/>
      <c r="AH5479" s="6"/>
      <c r="AI5479" s="6"/>
      <c r="AJ5479" s="6"/>
      <c r="AK5479" s="6"/>
      <c r="AL5479" s="6"/>
      <c r="AM5479" s="6"/>
      <c r="AN5479" s="6"/>
      <c r="AO5479" s="6"/>
      <c r="AP5479" s="6"/>
      <c r="AQ5479" s="21"/>
      <c r="AR5479" s="21"/>
      <c r="AS5479" s="21"/>
      <c r="AT5479" s="6"/>
      <c r="AU5479" s="6"/>
      <c r="AV5479" s="6"/>
      <c r="AW5479" s="6"/>
    </row>
    <row r="5480" spans="1:49" x14ac:dyDescent="0.35">
      <c r="A5480" s="20"/>
      <c r="B5480" s="20"/>
      <c r="C5480" s="20"/>
      <c r="D5480" s="20"/>
      <c r="E5480" s="6"/>
      <c r="F5480" s="6"/>
      <c r="G5480" s="6"/>
      <c r="H5480" s="6"/>
      <c r="I5480" s="6"/>
      <c r="J5480" s="6"/>
      <c r="K5480" s="6"/>
      <c r="L5480" s="6"/>
      <c r="M5480" s="6"/>
      <c r="N5480" s="6"/>
      <c r="O5480" s="6"/>
      <c r="P5480" s="6"/>
      <c r="Q5480" s="6"/>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21"/>
      <c r="AR5480" s="21"/>
      <c r="AS5480" s="21"/>
      <c r="AT5480" s="6"/>
      <c r="AU5480" s="6"/>
      <c r="AV5480" s="6"/>
      <c r="AW5480" s="6"/>
    </row>
    <row r="5481" spans="1:49" x14ac:dyDescent="0.35">
      <c r="A5481" s="20"/>
      <c r="B5481" s="20"/>
      <c r="C5481" s="20"/>
      <c r="D5481" s="20"/>
      <c r="E5481" s="6"/>
      <c r="F5481" s="6"/>
      <c r="G5481" s="6"/>
      <c r="H5481" s="6"/>
      <c r="I5481" s="6"/>
      <c r="J5481" s="6"/>
      <c r="K5481" s="6"/>
      <c r="L5481" s="6"/>
      <c r="M5481" s="6"/>
      <c r="N5481" s="6"/>
      <c r="O5481" s="6"/>
      <c r="P5481" s="6"/>
      <c r="Q5481" s="6"/>
      <c r="R5481" s="6"/>
      <c r="S5481" s="6"/>
      <c r="T5481" s="6"/>
      <c r="U5481" s="6"/>
      <c r="V5481" s="6"/>
      <c r="W5481" s="6"/>
      <c r="X5481" s="6"/>
      <c r="Y5481" s="6"/>
      <c r="Z5481" s="6"/>
      <c r="AA5481" s="6"/>
      <c r="AB5481" s="6"/>
      <c r="AC5481" s="6"/>
      <c r="AD5481" s="6"/>
      <c r="AE5481" s="6"/>
      <c r="AF5481" s="6"/>
      <c r="AG5481" s="6"/>
      <c r="AH5481" s="6"/>
      <c r="AI5481" s="6"/>
      <c r="AJ5481" s="6"/>
      <c r="AK5481" s="6"/>
      <c r="AL5481" s="6"/>
      <c r="AM5481" s="6"/>
      <c r="AN5481" s="6"/>
      <c r="AO5481" s="6"/>
      <c r="AP5481" s="6"/>
      <c r="AQ5481" s="21"/>
      <c r="AR5481" s="21"/>
      <c r="AS5481" s="21"/>
      <c r="AT5481" s="6"/>
      <c r="AU5481" s="6"/>
      <c r="AV5481" s="6"/>
      <c r="AW5481" s="6"/>
    </row>
    <row r="5482" spans="1:49" x14ac:dyDescent="0.35">
      <c r="A5482" s="20"/>
      <c r="B5482" s="20"/>
      <c r="C5482" s="20"/>
      <c r="D5482" s="20"/>
      <c r="E5482" s="6"/>
      <c r="F5482" s="6"/>
      <c r="G5482" s="6"/>
      <c r="H5482" s="6"/>
      <c r="I5482" s="6"/>
      <c r="J5482" s="6"/>
      <c r="K5482" s="6"/>
      <c r="L5482" s="6"/>
      <c r="M5482" s="6"/>
      <c r="N5482" s="6"/>
      <c r="O5482" s="6"/>
      <c r="P5482" s="6"/>
      <c r="Q5482" s="6"/>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21"/>
      <c r="AR5482" s="21"/>
      <c r="AS5482" s="21"/>
      <c r="AT5482" s="6"/>
      <c r="AU5482" s="6"/>
      <c r="AV5482" s="6"/>
      <c r="AW5482" s="6"/>
    </row>
    <row r="5483" spans="1:49" x14ac:dyDescent="0.35">
      <c r="A5483" s="20"/>
      <c r="B5483" s="20"/>
      <c r="C5483" s="20"/>
      <c r="D5483" s="20"/>
      <c r="E5483" s="6"/>
      <c r="F5483" s="6"/>
      <c r="G5483" s="6"/>
      <c r="H5483" s="6"/>
      <c r="I5483" s="6"/>
      <c r="J5483" s="6"/>
      <c r="K5483" s="6"/>
      <c r="L5483" s="6"/>
      <c r="M5483" s="6"/>
      <c r="N5483" s="6"/>
      <c r="O5483" s="6"/>
      <c r="P5483" s="6"/>
      <c r="Q5483" s="6"/>
      <c r="R5483" s="6"/>
      <c r="S5483" s="6"/>
      <c r="T5483" s="6"/>
      <c r="U5483" s="6"/>
      <c r="V5483" s="6"/>
      <c r="W5483" s="6"/>
      <c r="X5483" s="6"/>
      <c r="Y5483" s="6"/>
      <c r="Z5483" s="6"/>
      <c r="AA5483" s="6"/>
      <c r="AB5483" s="6"/>
      <c r="AC5483" s="6"/>
      <c r="AD5483" s="6"/>
      <c r="AE5483" s="6"/>
      <c r="AF5483" s="6"/>
      <c r="AG5483" s="6"/>
      <c r="AH5483" s="6"/>
      <c r="AI5483" s="6"/>
      <c r="AJ5483" s="6"/>
      <c r="AK5483" s="6"/>
      <c r="AL5483" s="6"/>
      <c r="AM5483" s="6"/>
      <c r="AN5483" s="6"/>
      <c r="AO5483" s="6"/>
      <c r="AP5483" s="6"/>
      <c r="AQ5483" s="21"/>
      <c r="AR5483" s="21"/>
      <c r="AS5483" s="21"/>
      <c r="AT5483" s="6"/>
      <c r="AU5483" s="6"/>
      <c r="AV5483" s="6"/>
      <c r="AW5483" s="6"/>
    </row>
    <row r="5484" spans="1:49" x14ac:dyDescent="0.35">
      <c r="A5484" s="20"/>
      <c r="B5484" s="20"/>
      <c r="C5484" s="20"/>
      <c r="D5484" s="20"/>
      <c r="E5484" s="6"/>
      <c r="F5484" s="6"/>
      <c r="G5484" s="6"/>
      <c r="H5484" s="6"/>
      <c r="I5484" s="6"/>
      <c r="J5484" s="6"/>
      <c r="K5484" s="6"/>
      <c r="L5484" s="6"/>
      <c r="M5484" s="6"/>
      <c r="N5484" s="6"/>
      <c r="O5484" s="6"/>
      <c r="P5484" s="6"/>
      <c r="Q5484" s="6"/>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21"/>
      <c r="AR5484" s="21"/>
      <c r="AS5484" s="21"/>
      <c r="AT5484" s="6"/>
      <c r="AU5484" s="6"/>
      <c r="AV5484" s="6"/>
      <c r="AW5484" s="6"/>
    </row>
    <row r="5485" spans="1:49" x14ac:dyDescent="0.35">
      <c r="A5485" s="20"/>
      <c r="B5485" s="20"/>
      <c r="C5485" s="20"/>
      <c r="D5485" s="20"/>
      <c r="E5485" s="6"/>
      <c r="F5485" s="6"/>
      <c r="G5485" s="6"/>
      <c r="H5485" s="6"/>
      <c r="I5485" s="6"/>
      <c r="J5485" s="6"/>
      <c r="K5485" s="6"/>
      <c r="L5485" s="6"/>
      <c r="M5485" s="6"/>
      <c r="N5485" s="6"/>
      <c r="O5485" s="6"/>
      <c r="P5485" s="6"/>
      <c r="Q5485" s="6"/>
      <c r="R5485" s="6"/>
      <c r="S5485" s="6"/>
      <c r="T5485" s="6"/>
      <c r="U5485" s="6"/>
      <c r="V5485" s="6"/>
      <c r="W5485" s="6"/>
      <c r="X5485" s="6"/>
      <c r="Y5485" s="6"/>
      <c r="Z5485" s="6"/>
      <c r="AA5485" s="6"/>
      <c r="AB5485" s="6"/>
      <c r="AC5485" s="6"/>
      <c r="AD5485" s="6"/>
      <c r="AE5485" s="6"/>
      <c r="AF5485" s="6"/>
      <c r="AG5485" s="6"/>
      <c r="AH5485" s="6"/>
      <c r="AI5485" s="6"/>
      <c r="AJ5485" s="6"/>
      <c r="AK5485" s="6"/>
      <c r="AL5485" s="6"/>
      <c r="AM5485" s="6"/>
      <c r="AN5485" s="6"/>
      <c r="AO5485" s="6"/>
      <c r="AP5485" s="6"/>
      <c r="AQ5485" s="21"/>
      <c r="AR5485" s="21"/>
      <c r="AS5485" s="21"/>
      <c r="AT5485" s="6"/>
      <c r="AU5485" s="6"/>
      <c r="AV5485" s="6"/>
      <c r="AW5485" s="6"/>
    </row>
    <row r="5486" spans="1:49" x14ac:dyDescent="0.35">
      <c r="A5486" s="20"/>
      <c r="B5486" s="20"/>
      <c r="C5486" s="20"/>
      <c r="D5486" s="20"/>
      <c r="E5486" s="6"/>
      <c r="F5486" s="6"/>
      <c r="G5486" s="6"/>
      <c r="H5486" s="6"/>
      <c r="I5486" s="6"/>
      <c r="J5486" s="6"/>
      <c r="K5486" s="6"/>
      <c r="L5486" s="6"/>
      <c r="M5486" s="6"/>
      <c r="N5486" s="6"/>
      <c r="O5486" s="6"/>
      <c r="P5486" s="6"/>
      <c r="Q5486" s="6"/>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21"/>
      <c r="AR5486" s="21"/>
      <c r="AS5486" s="21"/>
      <c r="AT5486" s="6"/>
      <c r="AU5486" s="6"/>
      <c r="AV5486" s="6"/>
      <c r="AW5486" s="6"/>
    </row>
    <row r="5487" spans="1:49" x14ac:dyDescent="0.35">
      <c r="A5487" s="20"/>
      <c r="B5487" s="20"/>
      <c r="C5487" s="20"/>
      <c r="D5487" s="20"/>
      <c r="E5487" s="6"/>
      <c r="F5487" s="6"/>
      <c r="G5487" s="6"/>
      <c r="H5487" s="6"/>
      <c r="I5487" s="6"/>
      <c r="J5487" s="6"/>
      <c r="K5487" s="6"/>
      <c r="L5487" s="6"/>
      <c r="M5487" s="6"/>
      <c r="N5487" s="6"/>
      <c r="O5487" s="6"/>
      <c r="P5487" s="6"/>
      <c r="Q5487" s="6"/>
      <c r="R5487" s="6"/>
      <c r="S5487" s="6"/>
      <c r="T5487" s="6"/>
      <c r="U5487" s="6"/>
      <c r="V5487" s="6"/>
      <c r="W5487" s="6"/>
      <c r="X5487" s="6"/>
      <c r="Y5487" s="6"/>
      <c r="Z5487" s="6"/>
      <c r="AA5487" s="6"/>
      <c r="AB5487" s="6"/>
      <c r="AC5487" s="6"/>
      <c r="AD5487" s="6"/>
      <c r="AE5487" s="6"/>
      <c r="AF5487" s="6"/>
      <c r="AG5487" s="6"/>
      <c r="AH5487" s="6"/>
      <c r="AI5487" s="6"/>
      <c r="AJ5487" s="6"/>
      <c r="AK5487" s="6"/>
      <c r="AL5487" s="6"/>
      <c r="AM5487" s="6"/>
      <c r="AN5487" s="6"/>
      <c r="AO5487" s="6"/>
      <c r="AP5487" s="6"/>
      <c r="AQ5487" s="21"/>
      <c r="AR5487" s="21"/>
      <c r="AS5487" s="21"/>
      <c r="AT5487" s="6"/>
      <c r="AU5487" s="6"/>
      <c r="AV5487" s="6"/>
      <c r="AW5487" s="6"/>
    </row>
    <row r="5488" spans="1:49" x14ac:dyDescent="0.35">
      <c r="A5488" s="20"/>
      <c r="B5488" s="20"/>
      <c r="C5488" s="20"/>
      <c r="D5488" s="20"/>
      <c r="E5488" s="6"/>
      <c r="F5488" s="6"/>
      <c r="G5488" s="6"/>
      <c r="H5488" s="6"/>
      <c r="I5488" s="6"/>
      <c r="J5488" s="6"/>
      <c r="K5488" s="6"/>
      <c r="L5488" s="6"/>
      <c r="M5488" s="6"/>
      <c r="N5488" s="6"/>
      <c r="O5488" s="6"/>
      <c r="P5488" s="6"/>
      <c r="Q5488" s="6"/>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21"/>
      <c r="AR5488" s="21"/>
      <c r="AS5488" s="21"/>
      <c r="AT5488" s="6"/>
      <c r="AU5488" s="6"/>
      <c r="AV5488" s="6"/>
      <c r="AW5488" s="6"/>
    </row>
    <row r="5489" spans="1:49" x14ac:dyDescent="0.35">
      <c r="A5489" s="20"/>
      <c r="B5489" s="20"/>
      <c r="C5489" s="20"/>
      <c r="D5489" s="20"/>
      <c r="E5489" s="6"/>
      <c r="F5489" s="6"/>
      <c r="G5489" s="6"/>
      <c r="H5489" s="6"/>
      <c r="I5489" s="6"/>
      <c r="J5489" s="6"/>
      <c r="K5489" s="6"/>
      <c r="L5489" s="6"/>
      <c r="M5489" s="6"/>
      <c r="N5489" s="6"/>
      <c r="O5489" s="6"/>
      <c r="P5489" s="6"/>
      <c r="Q5489" s="6"/>
      <c r="R5489" s="6"/>
      <c r="S5489" s="6"/>
      <c r="T5489" s="6"/>
      <c r="U5489" s="6"/>
      <c r="V5489" s="6"/>
      <c r="W5489" s="6"/>
      <c r="X5489" s="6"/>
      <c r="Y5489" s="6"/>
      <c r="Z5489" s="6"/>
      <c r="AA5489" s="6"/>
      <c r="AB5489" s="6"/>
      <c r="AC5489" s="6"/>
      <c r="AD5489" s="6"/>
      <c r="AE5489" s="6"/>
      <c r="AF5489" s="6"/>
      <c r="AG5489" s="6"/>
      <c r="AH5489" s="6"/>
      <c r="AI5489" s="6"/>
      <c r="AJ5489" s="6"/>
      <c r="AK5489" s="6"/>
      <c r="AL5489" s="6"/>
      <c r="AM5489" s="6"/>
      <c r="AN5489" s="6"/>
      <c r="AO5489" s="6"/>
      <c r="AP5489" s="6"/>
      <c r="AQ5489" s="21"/>
      <c r="AR5489" s="21"/>
      <c r="AS5489" s="21"/>
      <c r="AT5489" s="6"/>
      <c r="AU5489" s="6"/>
      <c r="AV5489" s="6"/>
      <c r="AW5489" s="6"/>
    </row>
    <row r="5490" spans="1:49" x14ac:dyDescent="0.35">
      <c r="A5490" s="20"/>
      <c r="B5490" s="20"/>
      <c r="C5490" s="20"/>
      <c r="D5490" s="20"/>
      <c r="E5490" s="6"/>
      <c r="F5490" s="6"/>
      <c r="G5490" s="6"/>
      <c r="H5490" s="6"/>
      <c r="I5490" s="6"/>
      <c r="J5490" s="6"/>
      <c r="K5490" s="6"/>
      <c r="L5490" s="6"/>
      <c r="M5490" s="6"/>
      <c r="N5490" s="6"/>
      <c r="O5490" s="6"/>
      <c r="P5490" s="6"/>
      <c r="Q5490" s="6"/>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21"/>
      <c r="AR5490" s="21"/>
      <c r="AS5490" s="21"/>
      <c r="AT5490" s="6"/>
      <c r="AU5490" s="6"/>
      <c r="AV5490" s="6"/>
      <c r="AW5490" s="6"/>
    </row>
    <row r="5491" spans="1:49" x14ac:dyDescent="0.35">
      <c r="A5491" s="20"/>
      <c r="B5491" s="20"/>
      <c r="C5491" s="20"/>
      <c r="D5491" s="20"/>
      <c r="E5491" s="6"/>
      <c r="F5491" s="6"/>
      <c r="G5491" s="6"/>
      <c r="H5491" s="6"/>
      <c r="I5491" s="6"/>
      <c r="J5491" s="6"/>
      <c r="K5491" s="6"/>
      <c r="L5491" s="6"/>
      <c r="M5491" s="6"/>
      <c r="N5491" s="6"/>
      <c r="O5491" s="6"/>
      <c r="P5491" s="6"/>
      <c r="Q5491" s="6"/>
      <c r="R5491" s="6"/>
      <c r="S5491" s="6"/>
      <c r="T5491" s="6"/>
      <c r="U5491" s="6"/>
      <c r="V5491" s="6"/>
      <c r="W5491" s="6"/>
      <c r="X5491" s="6"/>
      <c r="Y5491" s="6"/>
      <c r="Z5491" s="6"/>
      <c r="AA5491" s="6"/>
      <c r="AB5491" s="6"/>
      <c r="AC5491" s="6"/>
      <c r="AD5491" s="6"/>
      <c r="AE5491" s="6"/>
      <c r="AF5491" s="6"/>
      <c r="AG5491" s="6"/>
      <c r="AH5491" s="6"/>
      <c r="AI5491" s="6"/>
      <c r="AJ5491" s="6"/>
      <c r="AK5491" s="6"/>
      <c r="AL5491" s="6"/>
      <c r="AM5491" s="6"/>
      <c r="AN5491" s="6"/>
      <c r="AO5491" s="6"/>
      <c r="AP5491" s="6"/>
      <c r="AQ5491" s="21"/>
      <c r="AR5491" s="21"/>
      <c r="AS5491" s="21"/>
      <c r="AT5491" s="6"/>
      <c r="AU5491" s="6"/>
      <c r="AV5491" s="6"/>
      <c r="AW5491" s="6"/>
    </row>
    <row r="5492" spans="1:49" x14ac:dyDescent="0.35">
      <c r="A5492" s="20"/>
      <c r="B5492" s="20"/>
      <c r="C5492" s="20"/>
      <c r="D5492" s="20"/>
      <c r="E5492" s="6"/>
      <c r="F5492" s="6"/>
      <c r="G5492" s="6"/>
      <c r="H5492" s="6"/>
      <c r="I5492" s="6"/>
      <c r="J5492" s="6"/>
      <c r="K5492" s="6"/>
      <c r="L5492" s="6"/>
      <c r="M5492" s="6"/>
      <c r="N5492" s="6"/>
      <c r="O5492" s="6"/>
      <c r="P5492" s="6"/>
      <c r="Q5492" s="6"/>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21"/>
      <c r="AR5492" s="21"/>
      <c r="AS5492" s="21"/>
      <c r="AT5492" s="6"/>
      <c r="AU5492" s="6"/>
      <c r="AV5492" s="6"/>
      <c r="AW5492" s="6"/>
    </row>
    <row r="5493" spans="1:49" x14ac:dyDescent="0.35">
      <c r="A5493" s="20"/>
      <c r="B5493" s="20"/>
      <c r="C5493" s="20"/>
      <c r="D5493" s="20"/>
      <c r="E5493" s="6"/>
      <c r="F5493" s="6"/>
      <c r="G5493" s="6"/>
      <c r="H5493" s="6"/>
      <c r="I5493" s="6"/>
      <c r="J5493" s="6"/>
      <c r="K5493" s="6"/>
      <c r="L5493" s="6"/>
      <c r="M5493" s="6"/>
      <c r="N5493" s="6"/>
      <c r="O5493" s="6"/>
      <c r="P5493" s="6"/>
      <c r="Q5493" s="6"/>
      <c r="R5493" s="6"/>
      <c r="S5493" s="6"/>
      <c r="T5493" s="6"/>
      <c r="U5493" s="6"/>
      <c r="V5493" s="6"/>
      <c r="W5493" s="6"/>
      <c r="X5493" s="6"/>
      <c r="Y5493" s="6"/>
      <c r="Z5493" s="6"/>
      <c r="AA5493" s="6"/>
      <c r="AB5493" s="6"/>
      <c r="AC5493" s="6"/>
      <c r="AD5493" s="6"/>
      <c r="AE5493" s="6"/>
      <c r="AF5493" s="6"/>
      <c r="AG5493" s="6"/>
      <c r="AH5493" s="6"/>
      <c r="AI5493" s="6"/>
      <c r="AJ5493" s="6"/>
      <c r="AK5493" s="6"/>
      <c r="AL5493" s="6"/>
      <c r="AM5493" s="6"/>
      <c r="AN5493" s="6"/>
      <c r="AO5493" s="6"/>
      <c r="AP5493" s="6"/>
      <c r="AQ5493" s="21"/>
      <c r="AR5493" s="21"/>
      <c r="AS5493" s="21"/>
      <c r="AT5493" s="6"/>
      <c r="AU5493" s="6"/>
      <c r="AV5493" s="6"/>
      <c r="AW5493" s="6"/>
    </row>
    <row r="5494" spans="1:49" x14ac:dyDescent="0.35">
      <c r="A5494" s="20"/>
      <c r="B5494" s="20"/>
      <c r="C5494" s="20"/>
      <c r="D5494" s="20"/>
      <c r="E5494" s="6"/>
      <c r="F5494" s="6"/>
      <c r="G5494" s="6"/>
      <c r="H5494" s="6"/>
      <c r="I5494" s="6"/>
      <c r="J5494" s="6"/>
      <c r="K5494" s="6"/>
      <c r="L5494" s="6"/>
      <c r="M5494" s="6"/>
      <c r="N5494" s="6"/>
      <c r="O5494" s="6"/>
      <c r="P5494" s="6"/>
      <c r="Q5494" s="6"/>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21"/>
      <c r="AR5494" s="21"/>
      <c r="AS5494" s="21"/>
      <c r="AT5494" s="6"/>
      <c r="AU5494" s="6"/>
      <c r="AV5494" s="6"/>
      <c r="AW5494" s="6"/>
    </row>
    <row r="5495" spans="1:49" x14ac:dyDescent="0.35">
      <c r="A5495" s="20"/>
      <c r="B5495" s="20"/>
      <c r="C5495" s="20"/>
      <c r="D5495" s="20"/>
      <c r="E5495" s="6"/>
      <c r="F5495" s="6"/>
      <c r="G5495" s="6"/>
      <c r="H5495" s="6"/>
      <c r="I5495" s="6"/>
      <c r="J5495" s="6"/>
      <c r="K5495" s="6"/>
      <c r="L5495" s="6"/>
      <c r="M5495" s="6"/>
      <c r="N5495" s="6"/>
      <c r="O5495" s="6"/>
      <c r="P5495" s="6"/>
      <c r="Q5495" s="6"/>
      <c r="R5495" s="6"/>
      <c r="S5495" s="6"/>
      <c r="T5495" s="6"/>
      <c r="U5495" s="6"/>
      <c r="V5495" s="6"/>
      <c r="W5495" s="6"/>
      <c r="X5495" s="6"/>
      <c r="Y5495" s="6"/>
      <c r="Z5495" s="6"/>
      <c r="AA5495" s="6"/>
      <c r="AB5495" s="6"/>
      <c r="AC5495" s="6"/>
      <c r="AD5495" s="6"/>
      <c r="AE5495" s="6"/>
      <c r="AF5495" s="6"/>
      <c r="AG5495" s="6"/>
      <c r="AH5495" s="6"/>
      <c r="AI5495" s="6"/>
      <c r="AJ5495" s="6"/>
      <c r="AK5495" s="6"/>
      <c r="AL5495" s="6"/>
      <c r="AM5495" s="6"/>
      <c r="AN5495" s="6"/>
      <c r="AO5495" s="6"/>
      <c r="AP5495" s="6"/>
      <c r="AQ5495" s="21"/>
      <c r="AR5495" s="21"/>
      <c r="AS5495" s="21"/>
      <c r="AT5495" s="6"/>
      <c r="AU5495" s="6"/>
      <c r="AV5495" s="6"/>
      <c r="AW5495" s="6"/>
    </row>
    <row r="5496" spans="1:49" x14ac:dyDescent="0.35">
      <c r="A5496" s="20"/>
      <c r="B5496" s="20"/>
      <c r="C5496" s="20"/>
      <c r="D5496" s="20"/>
      <c r="E5496" s="6"/>
      <c r="F5496" s="6"/>
      <c r="G5496" s="6"/>
      <c r="H5496" s="6"/>
      <c r="I5496" s="6"/>
      <c r="J5496" s="6"/>
      <c r="K5496" s="6"/>
      <c r="L5496" s="6"/>
      <c r="M5496" s="6"/>
      <c r="N5496" s="6"/>
      <c r="O5496" s="6"/>
      <c r="P5496" s="6"/>
      <c r="Q5496" s="6"/>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21"/>
      <c r="AR5496" s="21"/>
      <c r="AS5496" s="21"/>
      <c r="AT5496" s="6"/>
      <c r="AU5496" s="6"/>
      <c r="AV5496" s="6"/>
      <c r="AW5496" s="6"/>
    </row>
    <row r="5497" spans="1:49" x14ac:dyDescent="0.35">
      <c r="A5497" s="20"/>
      <c r="B5497" s="20"/>
      <c r="C5497" s="20"/>
      <c r="D5497" s="20"/>
      <c r="E5497" s="6"/>
      <c r="F5497" s="6"/>
      <c r="G5497" s="6"/>
      <c r="H5497" s="6"/>
      <c r="I5497" s="6"/>
      <c r="J5497" s="6"/>
      <c r="K5497" s="6"/>
      <c r="L5497" s="6"/>
      <c r="M5497" s="6"/>
      <c r="N5497" s="6"/>
      <c r="O5497" s="6"/>
      <c r="P5497" s="6"/>
      <c r="Q5497" s="6"/>
      <c r="R5497" s="6"/>
      <c r="S5497" s="6"/>
      <c r="T5497" s="6"/>
      <c r="U5497" s="6"/>
      <c r="V5497" s="6"/>
      <c r="W5497" s="6"/>
      <c r="X5497" s="6"/>
      <c r="Y5497" s="6"/>
      <c r="Z5497" s="6"/>
      <c r="AA5497" s="6"/>
      <c r="AB5497" s="6"/>
      <c r="AC5497" s="6"/>
      <c r="AD5497" s="6"/>
      <c r="AE5497" s="6"/>
      <c r="AF5497" s="6"/>
      <c r="AG5497" s="6"/>
      <c r="AH5497" s="6"/>
      <c r="AI5497" s="6"/>
      <c r="AJ5497" s="6"/>
      <c r="AK5497" s="6"/>
      <c r="AL5497" s="6"/>
      <c r="AM5497" s="6"/>
      <c r="AN5497" s="6"/>
      <c r="AO5497" s="6"/>
      <c r="AP5497" s="6"/>
      <c r="AQ5497" s="21"/>
      <c r="AR5497" s="21"/>
      <c r="AS5497" s="21"/>
      <c r="AT5497" s="6"/>
      <c r="AU5497" s="6"/>
      <c r="AV5497" s="6"/>
      <c r="AW5497" s="6"/>
    </row>
    <row r="5498" spans="1:49" x14ac:dyDescent="0.35">
      <c r="A5498" s="20"/>
      <c r="B5498" s="20"/>
      <c r="C5498" s="20"/>
      <c r="D5498" s="20"/>
      <c r="E5498" s="6"/>
      <c r="F5498" s="6"/>
      <c r="G5498" s="6"/>
      <c r="H5498" s="6"/>
      <c r="I5498" s="6"/>
      <c r="J5498" s="6"/>
      <c r="K5498" s="6"/>
      <c r="L5498" s="6"/>
      <c r="M5498" s="6"/>
      <c r="N5498" s="6"/>
      <c r="O5498" s="6"/>
      <c r="P5498" s="6"/>
      <c r="Q5498" s="6"/>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21"/>
      <c r="AR5498" s="21"/>
      <c r="AS5498" s="21"/>
      <c r="AT5498" s="6"/>
      <c r="AU5498" s="6"/>
      <c r="AV5498" s="6"/>
      <c r="AW5498" s="6"/>
    </row>
    <row r="5499" spans="1:49" x14ac:dyDescent="0.35">
      <c r="A5499" s="20"/>
      <c r="B5499" s="20"/>
      <c r="C5499" s="20"/>
      <c r="D5499" s="20"/>
      <c r="E5499" s="6"/>
      <c r="F5499" s="6"/>
      <c r="G5499" s="6"/>
      <c r="H5499" s="6"/>
      <c r="I5499" s="6"/>
      <c r="J5499" s="6"/>
      <c r="K5499" s="6"/>
      <c r="L5499" s="6"/>
      <c r="M5499" s="6"/>
      <c r="N5499" s="6"/>
      <c r="O5499" s="6"/>
      <c r="P5499" s="6"/>
      <c r="Q5499" s="6"/>
      <c r="R5499" s="6"/>
      <c r="S5499" s="6"/>
      <c r="T5499" s="6"/>
      <c r="U5499" s="6"/>
      <c r="V5499" s="6"/>
      <c r="W5499" s="6"/>
      <c r="X5499" s="6"/>
      <c r="Y5499" s="6"/>
      <c r="Z5499" s="6"/>
      <c r="AA5499" s="6"/>
      <c r="AB5499" s="6"/>
      <c r="AC5499" s="6"/>
      <c r="AD5499" s="6"/>
      <c r="AE5499" s="6"/>
      <c r="AF5499" s="6"/>
      <c r="AG5499" s="6"/>
      <c r="AH5499" s="6"/>
      <c r="AI5499" s="6"/>
      <c r="AJ5499" s="6"/>
      <c r="AK5499" s="6"/>
      <c r="AL5499" s="6"/>
      <c r="AM5499" s="6"/>
      <c r="AN5499" s="6"/>
      <c r="AO5499" s="6"/>
      <c r="AP5499" s="6"/>
      <c r="AQ5499" s="21"/>
      <c r="AR5499" s="21"/>
      <c r="AS5499" s="21"/>
      <c r="AT5499" s="6"/>
      <c r="AU5499" s="6"/>
      <c r="AV5499" s="6"/>
      <c r="AW5499" s="6"/>
    </row>
    <row r="5500" spans="1:49" x14ac:dyDescent="0.35">
      <c r="A5500" s="20"/>
      <c r="B5500" s="20"/>
      <c r="C5500" s="20"/>
      <c r="D5500" s="20"/>
      <c r="E5500" s="6"/>
      <c r="F5500" s="6"/>
      <c r="G5500" s="6"/>
      <c r="H5500" s="6"/>
      <c r="I5500" s="6"/>
      <c r="J5500" s="6"/>
      <c r="K5500" s="6"/>
      <c r="L5500" s="6"/>
      <c r="M5500" s="6"/>
      <c r="N5500" s="6"/>
      <c r="O5500" s="6"/>
      <c r="P5500" s="6"/>
      <c r="Q5500" s="6"/>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21"/>
      <c r="AR5500" s="21"/>
      <c r="AS5500" s="21"/>
      <c r="AT5500" s="6"/>
      <c r="AU5500" s="6"/>
      <c r="AV5500" s="6"/>
      <c r="AW5500" s="6"/>
    </row>
    <row r="5501" spans="1:49" x14ac:dyDescent="0.35">
      <c r="A5501" s="20"/>
      <c r="B5501" s="20"/>
      <c r="C5501" s="20"/>
      <c r="D5501" s="20"/>
      <c r="E5501" s="6"/>
      <c r="F5501" s="6"/>
      <c r="G5501" s="6"/>
      <c r="H5501" s="6"/>
      <c r="I5501" s="6"/>
      <c r="J5501" s="6"/>
      <c r="K5501" s="6"/>
      <c r="L5501" s="6"/>
      <c r="M5501" s="6"/>
      <c r="N5501" s="6"/>
      <c r="O5501" s="6"/>
      <c r="P5501" s="6"/>
      <c r="Q5501" s="6"/>
      <c r="R5501" s="6"/>
      <c r="S5501" s="6"/>
      <c r="T5501" s="6"/>
      <c r="U5501" s="6"/>
      <c r="V5501" s="6"/>
      <c r="W5501" s="6"/>
      <c r="X5501" s="6"/>
      <c r="Y5501" s="6"/>
      <c r="Z5501" s="6"/>
      <c r="AA5501" s="6"/>
      <c r="AB5501" s="6"/>
      <c r="AC5501" s="6"/>
      <c r="AD5501" s="6"/>
      <c r="AE5501" s="6"/>
      <c r="AF5501" s="6"/>
      <c r="AG5501" s="6"/>
      <c r="AH5501" s="6"/>
      <c r="AI5501" s="6"/>
      <c r="AJ5501" s="6"/>
      <c r="AK5501" s="6"/>
      <c r="AL5501" s="6"/>
      <c r="AM5501" s="6"/>
      <c r="AN5501" s="6"/>
      <c r="AO5501" s="6"/>
      <c r="AP5501" s="6"/>
      <c r="AQ5501" s="21"/>
      <c r="AR5501" s="21"/>
      <c r="AS5501" s="21"/>
      <c r="AT5501" s="6"/>
      <c r="AU5501" s="6"/>
      <c r="AV5501" s="6"/>
      <c r="AW5501" s="6"/>
    </row>
    <row r="5502" spans="1:49" x14ac:dyDescent="0.35">
      <c r="A5502" s="20"/>
      <c r="B5502" s="20"/>
      <c r="C5502" s="20"/>
      <c r="D5502" s="20"/>
      <c r="E5502" s="6"/>
      <c r="F5502" s="6"/>
      <c r="G5502" s="6"/>
      <c r="H5502" s="6"/>
      <c r="I5502" s="6"/>
      <c r="J5502" s="6"/>
      <c r="K5502" s="6"/>
      <c r="L5502" s="6"/>
      <c r="M5502" s="6"/>
      <c r="N5502" s="6"/>
      <c r="O5502" s="6"/>
      <c r="P5502" s="6"/>
      <c r="Q5502" s="6"/>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21"/>
      <c r="AR5502" s="21"/>
      <c r="AS5502" s="21"/>
      <c r="AT5502" s="6"/>
      <c r="AU5502" s="6"/>
      <c r="AV5502" s="6"/>
      <c r="AW5502" s="6"/>
    </row>
    <row r="5503" spans="1:49" x14ac:dyDescent="0.35">
      <c r="A5503" s="20"/>
      <c r="B5503" s="20"/>
      <c r="C5503" s="20"/>
      <c r="D5503" s="20"/>
      <c r="E5503" s="6"/>
      <c r="F5503" s="6"/>
      <c r="G5503" s="6"/>
      <c r="H5503" s="6"/>
      <c r="I5503" s="6"/>
      <c r="J5503" s="6"/>
      <c r="K5503" s="6"/>
      <c r="L5503" s="6"/>
      <c r="M5503" s="6"/>
      <c r="N5503" s="6"/>
      <c r="O5503" s="6"/>
      <c r="P5503" s="6"/>
      <c r="Q5503" s="6"/>
      <c r="R5503" s="6"/>
      <c r="S5503" s="6"/>
      <c r="T5503" s="6"/>
      <c r="U5503" s="6"/>
      <c r="V5503" s="6"/>
      <c r="W5503" s="6"/>
      <c r="X5503" s="6"/>
      <c r="Y5503" s="6"/>
      <c r="Z5503" s="6"/>
      <c r="AA5503" s="6"/>
      <c r="AB5503" s="6"/>
      <c r="AC5503" s="6"/>
      <c r="AD5503" s="6"/>
      <c r="AE5503" s="6"/>
      <c r="AF5503" s="6"/>
      <c r="AG5503" s="6"/>
      <c r="AH5503" s="6"/>
      <c r="AI5503" s="6"/>
      <c r="AJ5503" s="6"/>
      <c r="AK5503" s="6"/>
      <c r="AL5503" s="6"/>
      <c r="AM5503" s="6"/>
      <c r="AN5503" s="6"/>
      <c r="AO5503" s="6"/>
      <c r="AP5503" s="6"/>
      <c r="AQ5503" s="21"/>
      <c r="AR5503" s="21"/>
      <c r="AS5503" s="21"/>
      <c r="AT5503" s="6"/>
      <c r="AU5503" s="6"/>
      <c r="AV5503" s="6"/>
      <c r="AW5503" s="6"/>
    </row>
    <row r="5504" spans="1:49" x14ac:dyDescent="0.35">
      <c r="A5504" s="20"/>
      <c r="B5504" s="20"/>
      <c r="C5504" s="20"/>
      <c r="D5504" s="20"/>
      <c r="E5504" s="6"/>
      <c r="F5504" s="6"/>
      <c r="G5504" s="6"/>
      <c r="H5504" s="6"/>
      <c r="I5504" s="6"/>
      <c r="J5504" s="6"/>
      <c r="K5504" s="6"/>
      <c r="L5504" s="6"/>
      <c r="M5504" s="6"/>
      <c r="N5504" s="6"/>
      <c r="O5504" s="6"/>
      <c r="P5504" s="6"/>
      <c r="Q5504" s="6"/>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21"/>
      <c r="AR5504" s="21"/>
      <c r="AS5504" s="21"/>
      <c r="AT5504" s="6"/>
      <c r="AU5504" s="6"/>
      <c r="AV5504" s="6"/>
      <c r="AW5504" s="6"/>
    </row>
    <row r="5505" spans="1:49" x14ac:dyDescent="0.35">
      <c r="A5505" s="20"/>
      <c r="B5505" s="20"/>
      <c r="C5505" s="20"/>
      <c r="D5505" s="20"/>
      <c r="E5505" s="6"/>
      <c r="F5505" s="6"/>
      <c r="G5505" s="6"/>
      <c r="H5505" s="6"/>
      <c r="I5505" s="6"/>
      <c r="J5505" s="6"/>
      <c r="K5505" s="6"/>
      <c r="L5505" s="6"/>
      <c r="M5505" s="6"/>
      <c r="N5505" s="6"/>
      <c r="O5505" s="6"/>
      <c r="P5505" s="6"/>
      <c r="Q5505" s="6"/>
      <c r="R5505" s="6"/>
      <c r="S5505" s="6"/>
      <c r="T5505" s="6"/>
      <c r="U5505" s="6"/>
      <c r="V5505" s="6"/>
      <c r="W5505" s="6"/>
      <c r="X5505" s="6"/>
      <c r="Y5505" s="6"/>
      <c r="Z5505" s="6"/>
      <c r="AA5505" s="6"/>
      <c r="AB5505" s="6"/>
      <c r="AC5505" s="6"/>
      <c r="AD5505" s="6"/>
      <c r="AE5505" s="6"/>
      <c r="AF5505" s="6"/>
      <c r="AG5505" s="6"/>
      <c r="AH5505" s="6"/>
      <c r="AI5505" s="6"/>
      <c r="AJ5505" s="6"/>
      <c r="AK5505" s="6"/>
      <c r="AL5505" s="6"/>
      <c r="AM5505" s="6"/>
      <c r="AN5505" s="6"/>
      <c r="AO5505" s="6"/>
      <c r="AP5505" s="6"/>
      <c r="AQ5505" s="21"/>
      <c r="AR5505" s="21"/>
      <c r="AS5505" s="21"/>
      <c r="AT5505" s="6"/>
      <c r="AU5505" s="6"/>
      <c r="AV5505" s="6"/>
      <c r="AW5505" s="6"/>
    </row>
    <row r="5506" spans="1:49" x14ac:dyDescent="0.35">
      <c r="A5506" s="20"/>
      <c r="B5506" s="20"/>
      <c r="C5506" s="20"/>
      <c r="D5506" s="20"/>
      <c r="E5506" s="6"/>
      <c r="F5506" s="6"/>
      <c r="G5506" s="6"/>
      <c r="H5506" s="6"/>
      <c r="I5506" s="6"/>
      <c r="J5506" s="6"/>
      <c r="K5506" s="6"/>
      <c r="L5506" s="6"/>
      <c r="M5506" s="6"/>
      <c r="N5506" s="6"/>
      <c r="O5506" s="6"/>
      <c r="P5506" s="6"/>
      <c r="Q5506" s="6"/>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21"/>
      <c r="AR5506" s="21"/>
      <c r="AS5506" s="21"/>
      <c r="AT5506" s="6"/>
      <c r="AU5506" s="6"/>
      <c r="AV5506" s="6"/>
      <c r="AW5506" s="6"/>
    </row>
    <row r="5507" spans="1:49" x14ac:dyDescent="0.35">
      <c r="A5507" s="20"/>
      <c r="B5507" s="20"/>
      <c r="C5507" s="20"/>
      <c r="D5507" s="20"/>
      <c r="E5507" s="6"/>
      <c r="F5507" s="6"/>
      <c r="G5507" s="6"/>
      <c r="H5507" s="6"/>
      <c r="I5507" s="6"/>
      <c r="J5507" s="6"/>
      <c r="K5507" s="6"/>
      <c r="L5507" s="6"/>
      <c r="M5507" s="6"/>
      <c r="N5507" s="6"/>
      <c r="O5507" s="6"/>
      <c r="P5507" s="6"/>
      <c r="Q5507" s="6"/>
      <c r="R5507" s="6"/>
      <c r="S5507" s="6"/>
      <c r="T5507" s="6"/>
      <c r="U5507" s="6"/>
      <c r="V5507" s="6"/>
      <c r="W5507" s="6"/>
      <c r="X5507" s="6"/>
      <c r="Y5507" s="6"/>
      <c r="Z5507" s="6"/>
      <c r="AA5507" s="6"/>
      <c r="AB5507" s="6"/>
      <c r="AC5507" s="6"/>
      <c r="AD5507" s="6"/>
      <c r="AE5507" s="6"/>
      <c r="AF5507" s="6"/>
      <c r="AG5507" s="6"/>
      <c r="AH5507" s="6"/>
      <c r="AI5507" s="6"/>
      <c r="AJ5507" s="6"/>
      <c r="AK5507" s="6"/>
      <c r="AL5507" s="6"/>
      <c r="AM5507" s="6"/>
      <c r="AN5507" s="6"/>
      <c r="AO5507" s="6"/>
      <c r="AP5507" s="6"/>
      <c r="AQ5507" s="21"/>
      <c r="AR5507" s="21"/>
      <c r="AS5507" s="21"/>
      <c r="AT5507" s="6"/>
      <c r="AU5507" s="6"/>
      <c r="AV5507" s="6"/>
      <c r="AW5507" s="6"/>
    </row>
    <row r="5508" spans="1:49" x14ac:dyDescent="0.35">
      <c r="A5508" s="20"/>
      <c r="B5508" s="20"/>
      <c r="C5508" s="20"/>
      <c r="D5508" s="20"/>
      <c r="E5508" s="6"/>
      <c r="F5508" s="6"/>
      <c r="G5508" s="6"/>
      <c r="H5508" s="6"/>
      <c r="I5508" s="6"/>
      <c r="J5508" s="6"/>
      <c r="K5508" s="6"/>
      <c r="L5508" s="6"/>
      <c r="M5508" s="6"/>
      <c r="N5508" s="6"/>
      <c r="O5508" s="6"/>
      <c r="P5508" s="6"/>
      <c r="Q5508" s="6"/>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21"/>
      <c r="AR5508" s="21"/>
      <c r="AS5508" s="21"/>
      <c r="AT5508" s="6"/>
      <c r="AU5508" s="6"/>
      <c r="AV5508" s="6"/>
      <c r="AW5508" s="6"/>
    </row>
    <row r="5509" spans="1:49" x14ac:dyDescent="0.35">
      <c r="A5509" s="20"/>
      <c r="B5509" s="20"/>
      <c r="C5509" s="20"/>
      <c r="D5509" s="20"/>
      <c r="E5509" s="6"/>
      <c r="F5509" s="6"/>
      <c r="G5509" s="6"/>
      <c r="H5509" s="6"/>
      <c r="I5509" s="6"/>
      <c r="J5509" s="6"/>
      <c r="K5509" s="6"/>
      <c r="L5509" s="6"/>
      <c r="M5509" s="6"/>
      <c r="N5509" s="6"/>
      <c r="O5509" s="6"/>
      <c r="P5509" s="6"/>
      <c r="Q5509" s="6"/>
      <c r="R5509" s="6"/>
      <c r="S5509" s="6"/>
      <c r="T5509" s="6"/>
      <c r="U5509" s="6"/>
      <c r="V5509" s="6"/>
      <c r="W5509" s="6"/>
      <c r="X5509" s="6"/>
      <c r="Y5509" s="6"/>
      <c r="Z5509" s="6"/>
      <c r="AA5509" s="6"/>
      <c r="AB5509" s="6"/>
      <c r="AC5509" s="6"/>
      <c r="AD5509" s="6"/>
      <c r="AE5509" s="6"/>
      <c r="AF5509" s="6"/>
      <c r="AG5509" s="6"/>
      <c r="AH5509" s="6"/>
      <c r="AI5509" s="6"/>
      <c r="AJ5509" s="6"/>
      <c r="AK5509" s="6"/>
      <c r="AL5509" s="6"/>
      <c r="AM5509" s="6"/>
      <c r="AN5509" s="6"/>
      <c r="AO5509" s="6"/>
      <c r="AP5509" s="6"/>
      <c r="AQ5509" s="21"/>
      <c r="AR5509" s="21"/>
      <c r="AS5509" s="21"/>
      <c r="AT5509" s="6"/>
      <c r="AU5509" s="6"/>
      <c r="AV5509" s="6"/>
      <c r="AW5509" s="6"/>
    </row>
    <row r="5510" spans="1:49" x14ac:dyDescent="0.35">
      <c r="A5510" s="20"/>
      <c r="B5510" s="20"/>
      <c r="C5510" s="20"/>
      <c r="D5510" s="20"/>
      <c r="E5510" s="6"/>
      <c r="F5510" s="6"/>
      <c r="G5510" s="6"/>
      <c r="H5510" s="6"/>
      <c r="I5510" s="6"/>
      <c r="J5510" s="6"/>
      <c r="K5510" s="6"/>
      <c r="L5510" s="6"/>
      <c r="M5510" s="6"/>
      <c r="N5510" s="6"/>
      <c r="O5510" s="6"/>
      <c r="P5510" s="6"/>
      <c r="Q5510" s="6"/>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21"/>
      <c r="AR5510" s="21"/>
      <c r="AS5510" s="21"/>
      <c r="AT5510" s="6"/>
      <c r="AU5510" s="6"/>
      <c r="AV5510" s="6"/>
      <c r="AW5510" s="6"/>
    </row>
    <row r="5511" spans="1:49" x14ac:dyDescent="0.35">
      <c r="A5511" s="20"/>
      <c r="B5511" s="20"/>
      <c r="C5511" s="20"/>
      <c r="D5511" s="20"/>
      <c r="E5511" s="6"/>
      <c r="F5511" s="6"/>
      <c r="G5511" s="6"/>
      <c r="H5511" s="6"/>
      <c r="I5511" s="6"/>
      <c r="J5511" s="6"/>
      <c r="K5511" s="6"/>
      <c r="L5511" s="6"/>
      <c r="M5511" s="6"/>
      <c r="N5511" s="6"/>
      <c r="O5511" s="6"/>
      <c r="P5511" s="6"/>
      <c r="Q5511" s="6"/>
      <c r="R5511" s="6"/>
      <c r="S5511" s="6"/>
      <c r="T5511" s="6"/>
      <c r="U5511" s="6"/>
      <c r="V5511" s="6"/>
      <c r="W5511" s="6"/>
      <c r="X5511" s="6"/>
      <c r="Y5511" s="6"/>
      <c r="Z5511" s="6"/>
      <c r="AA5511" s="6"/>
      <c r="AB5511" s="6"/>
      <c r="AC5511" s="6"/>
      <c r="AD5511" s="6"/>
      <c r="AE5511" s="6"/>
      <c r="AF5511" s="6"/>
      <c r="AG5511" s="6"/>
      <c r="AH5511" s="6"/>
      <c r="AI5511" s="6"/>
      <c r="AJ5511" s="6"/>
      <c r="AK5511" s="6"/>
      <c r="AL5511" s="6"/>
      <c r="AM5511" s="6"/>
      <c r="AN5511" s="6"/>
      <c r="AO5511" s="6"/>
      <c r="AP5511" s="6"/>
      <c r="AQ5511" s="21"/>
      <c r="AR5511" s="21"/>
      <c r="AS5511" s="21"/>
      <c r="AT5511" s="6"/>
      <c r="AU5511" s="6"/>
      <c r="AV5511" s="6"/>
      <c r="AW5511" s="6"/>
    </row>
    <row r="5512" spans="1:49" x14ac:dyDescent="0.35">
      <c r="A5512" s="20"/>
      <c r="B5512" s="20"/>
      <c r="C5512" s="20"/>
      <c r="D5512" s="20"/>
      <c r="E5512" s="6"/>
      <c r="F5512" s="6"/>
      <c r="G5512" s="6"/>
      <c r="H5512" s="6"/>
      <c r="I5512" s="6"/>
      <c r="J5512" s="6"/>
      <c r="K5512" s="6"/>
      <c r="L5512" s="6"/>
      <c r="M5512" s="6"/>
      <c r="N5512" s="6"/>
      <c r="O5512" s="6"/>
      <c r="P5512" s="6"/>
      <c r="Q5512" s="6"/>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21"/>
      <c r="AR5512" s="21"/>
      <c r="AS5512" s="21"/>
      <c r="AT5512" s="6"/>
      <c r="AU5512" s="6"/>
      <c r="AV5512" s="6"/>
      <c r="AW5512" s="6"/>
    </row>
    <row r="5513" spans="1:49" x14ac:dyDescent="0.35">
      <c r="A5513" s="20"/>
      <c r="B5513" s="20"/>
      <c r="C5513" s="20"/>
      <c r="D5513" s="20"/>
      <c r="E5513" s="6"/>
      <c r="F5513" s="6"/>
      <c r="G5513" s="6"/>
      <c r="H5513" s="6"/>
      <c r="I5513" s="6"/>
      <c r="J5513" s="6"/>
      <c r="K5513" s="6"/>
      <c r="L5513" s="6"/>
      <c r="M5513" s="6"/>
      <c r="N5513" s="6"/>
      <c r="O5513" s="6"/>
      <c r="P5513" s="6"/>
      <c r="Q5513" s="6"/>
      <c r="R5513" s="6"/>
      <c r="S5513" s="6"/>
      <c r="T5513" s="6"/>
      <c r="U5513" s="6"/>
      <c r="V5513" s="6"/>
      <c r="W5513" s="6"/>
      <c r="X5513" s="6"/>
      <c r="Y5513" s="6"/>
      <c r="Z5513" s="6"/>
      <c r="AA5513" s="6"/>
      <c r="AB5513" s="6"/>
      <c r="AC5513" s="6"/>
      <c r="AD5513" s="6"/>
      <c r="AE5513" s="6"/>
      <c r="AF5513" s="6"/>
      <c r="AG5513" s="6"/>
      <c r="AH5513" s="6"/>
      <c r="AI5513" s="6"/>
      <c r="AJ5513" s="6"/>
      <c r="AK5513" s="6"/>
      <c r="AL5513" s="6"/>
      <c r="AM5513" s="6"/>
      <c r="AN5513" s="6"/>
      <c r="AO5513" s="6"/>
      <c r="AP5513" s="6"/>
      <c r="AQ5513" s="21"/>
      <c r="AR5513" s="21"/>
      <c r="AS5513" s="21"/>
      <c r="AT5513" s="6"/>
      <c r="AU5513" s="6"/>
      <c r="AV5513" s="6"/>
      <c r="AW5513" s="6"/>
    </row>
    <row r="5514" spans="1:49" x14ac:dyDescent="0.35">
      <c r="A5514" s="20"/>
      <c r="B5514" s="20"/>
      <c r="C5514" s="20"/>
      <c r="D5514" s="20"/>
      <c r="E5514" s="6"/>
      <c r="F5514" s="6"/>
      <c r="G5514" s="6"/>
      <c r="H5514" s="6"/>
      <c r="I5514" s="6"/>
      <c r="J5514" s="6"/>
      <c r="K5514" s="6"/>
      <c r="L5514" s="6"/>
      <c r="M5514" s="6"/>
      <c r="N5514" s="6"/>
      <c r="O5514" s="6"/>
      <c r="P5514" s="6"/>
      <c r="Q5514" s="6"/>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21"/>
      <c r="AR5514" s="21"/>
      <c r="AS5514" s="21"/>
      <c r="AT5514" s="6"/>
      <c r="AU5514" s="6"/>
      <c r="AV5514" s="6"/>
      <c r="AW5514" s="6"/>
    </row>
    <row r="5515" spans="1:49" x14ac:dyDescent="0.35">
      <c r="A5515" s="20"/>
      <c r="B5515" s="20"/>
      <c r="C5515" s="20"/>
      <c r="D5515" s="20"/>
      <c r="E5515" s="6"/>
      <c r="F5515" s="6"/>
      <c r="G5515" s="6"/>
      <c r="H5515" s="6"/>
      <c r="I5515" s="6"/>
      <c r="J5515" s="6"/>
      <c r="K5515" s="6"/>
      <c r="L5515" s="6"/>
      <c r="M5515" s="6"/>
      <c r="N5515" s="6"/>
      <c r="O5515" s="6"/>
      <c r="P5515" s="6"/>
      <c r="Q5515" s="6"/>
      <c r="R5515" s="6"/>
      <c r="S5515" s="6"/>
      <c r="T5515" s="6"/>
      <c r="U5515" s="6"/>
      <c r="V5515" s="6"/>
      <c r="W5515" s="6"/>
      <c r="X5515" s="6"/>
      <c r="Y5515" s="6"/>
      <c r="Z5515" s="6"/>
      <c r="AA5515" s="6"/>
      <c r="AB5515" s="6"/>
      <c r="AC5515" s="6"/>
      <c r="AD5515" s="6"/>
      <c r="AE5515" s="6"/>
      <c r="AF5515" s="6"/>
      <c r="AG5515" s="6"/>
      <c r="AH5515" s="6"/>
      <c r="AI5515" s="6"/>
      <c r="AJ5515" s="6"/>
      <c r="AK5515" s="6"/>
      <c r="AL5515" s="6"/>
      <c r="AM5515" s="6"/>
      <c r="AN5515" s="6"/>
      <c r="AO5515" s="6"/>
      <c r="AP5515" s="6"/>
      <c r="AQ5515" s="21"/>
      <c r="AR5515" s="21"/>
      <c r="AS5515" s="21"/>
      <c r="AT5515" s="6"/>
      <c r="AU5515" s="6"/>
      <c r="AV5515" s="6"/>
      <c r="AW5515" s="6"/>
    </row>
    <row r="5516" spans="1:49" x14ac:dyDescent="0.35">
      <c r="A5516" s="20"/>
      <c r="B5516" s="20"/>
      <c r="C5516" s="20"/>
      <c r="D5516" s="20"/>
      <c r="E5516" s="6"/>
      <c r="F5516" s="6"/>
      <c r="G5516" s="6"/>
      <c r="H5516" s="6"/>
      <c r="I5516" s="6"/>
      <c r="J5516" s="6"/>
      <c r="K5516" s="6"/>
      <c r="L5516" s="6"/>
      <c r="M5516" s="6"/>
      <c r="N5516" s="6"/>
      <c r="O5516" s="6"/>
      <c r="P5516" s="6"/>
      <c r="Q5516" s="6"/>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21"/>
      <c r="AR5516" s="21"/>
      <c r="AS5516" s="21"/>
      <c r="AT5516" s="6"/>
      <c r="AU5516" s="6"/>
      <c r="AV5516" s="6"/>
      <c r="AW5516" s="6"/>
    </row>
    <row r="5517" spans="1:49" x14ac:dyDescent="0.35">
      <c r="A5517" s="20"/>
      <c r="B5517" s="20"/>
      <c r="C5517" s="20"/>
      <c r="D5517" s="20"/>
      <c r="E5517" s="6"/>
      <c r="F5517" s="6"/>
      <c r="G5517" s="6"/>
      <c r="H5517" s="6"/>
      <c r="I5517" s="6"/>
      <c r="J5517" s="6"/>
      <c r="K5517" s="6"/>
      <c r="L5517" s="6"/>
      <c r="M5517" s="6"/>
      <c r="N5517" s="6"/>
      <c r="O5517" s="6"/>
      <c r="P5517" s="6"/>
      <c r="Q5517" s="6"/>
      <c r="R5517" s="6"/>
      <c r="S5517" s="6"/>
      <c r="T5517" s="6"/>
      <c r="U5517" s="6"/>
      <c r="V5517" s="6"/>
      <c r="W5517" s="6"/>
      <c r="X5517" s="6"/>
      <c r="Y5517" s="6"/>
      <c r="Z5517" s="6"/>
      <c r="AA5517" s="6"/>
      <c r="AB5517" s="6"/>
      <c r="AC5517" s="6"/>
      <c r="AD5517" s="6"/>
      <c r="AE5517" s="6"/>
      <c r="AF5517" s="6"/>
      <c r="AG5517" s="6"/>
      <c r="AH5517" s="6"/>
      <c r="AI5517" s="6"/>
      <c r="AJ5517" s="6"/>
      <c r="AK5517" s="6"/>
      <c r="AL5517" s="6"/>
      <c r="AM5517" s="6"/>
      <c r="AN5517" s="6"/>
      <c r="AO5517" s="6"/>
      <c r="AP5517" s="6"/>
      <c r="AQ5517" s="21"/>
      <c r="AR5517" s="21"/>
      <c r="AS5517" s="21"/>
      <c r="AT5517" s="6"/>
      <c r="AU5517" s="6"/>
      <c r="AV5517" s="6"/>
      <c r="AW5517" s="6"/>
    </row>
    <row r="5518" spans="1:49" x14ac:dyDescent="0.35">
      <c r="A5518" s="20"/>
      <c r="B5518" s="20"/>
      <c r="C5518" s="20"/>
      <c r="D5518" s="20"/>
      <c r="E5518" s="6"/>
      <c r="F5518" s="6"/>
      <c r="G5518" s="6"/>
      <c r="H5518" s="6"/>
      <c r="I5518" s="6"/>
      <c r="J5518" s="6"/>
      <c r="K5518" s="6"/>
      <c r="L5518" s="6"/>
      <c r="M5518" s="6"/>
      <c r="N5518" s="6"/>
      <c r="O5518" s="6"/>
      <c r="P5518" s="6"/>
      <c r="Q5518" s="6"/>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21"/>
      <c r="AR5518" s="21"/>
      <c r="AS5518" s="21"/>
      <c r="AT5518" s="6"/>
      <c r="AU5518" s="6"/>
      <c r="AV5518" s="6"/>
      <c r="AW5518" s="6"/>
    </row>
    <row r="5519" spans="1:49" x14ac:dyDescent="0.35">
      <c r="A5519" s="20"/>
      <c r="B5519" s="20"/>
      <c r="C5519" s="20"/>
      <c r="D5519" s="20"/>
      <c r="E5519" s="6"/>
      <c r="F5519" s="6"/>
      <c r="G5519" s="6"/>
      <c r="H5519" s="6"/>
      <c r="I5519" s="6"/>
      <c r="J5519" s="6"/>
      <c r="K5519" s="6"/>
      <c r="L5519" s="6"/>
      <c r="M5519" s="6"/>
      <c r="N5519" s="6"/>
      <c r="O5519" s="6"/>
      <c r="P5519" s="6"/>
      <c r="Q5519" s="6"/>
      <c r="R5519" s="6"/>
      <c r="S5519" s="6"/>
      <c r="T5519" s="6"/>
      <c r="U5519" s="6"/>
      <c r="V5519" s="6"/>
      <c r="W5519" s="6"/>
      <c r="X5519" s="6"/>
      <c r="Y5519" s="6"/>
      <c r="Z5519" s="6"/>
      <c r="AA5519" s="6"/>
      <c r="AB5519" s="6"/>
      <c r="AC5519" s="6"/>
      <c r="AD5519" s="6"/>
      <c r="AE5519" s="6"/>
      <c r="AF5519" s="6"/>
      <c r="AG5519" s="6"/>
      <c r="AH5519" s="6"/>
      <c r="AI5519" s="6"/>
      <c r="AJ5519" s="6"/>
      <c r="AK5519" s="6"/>
      <c r="AL5519" s="6"/>
      <c r="AM5519" s="6"/>
      <c r="AN5519" s="6"/>
      <c r="AO5519" s="6"/>
      <c r="AP5519" s="6"/>
      <c r="AQ5519" s="21"/>
      <c r="AR5519" s="21"/>
      <c r="AS5519" s="21"/>
      <c r="AT5519" s="6"/>
      <c r="AU5519" s="6"/>
      <c r="AV5519" s="6"/>
      <c r="AW5519" s="6"/>
    </row>
    <row r="5520" spans="1:49" x14ac:dyDescent="0.35">
      <c r="A5520" s="20"/>
      <c r="B5520" s="20"/>
      <c r="C5520" s="20"/>
      <c r="D5520" s="20"/>
      <c r="E5520" s="6"/>
      <c r="F5520" s="6"/>
      <c r="G5520" s="6"/>
      <c r="H5520" s="6"/>
      <c r="I5520" s="6"/>
      <c r="J5520" s="6"/>
      <c r="K5520" s="6"/>
      <c r="L5520" s="6"/>
      <c r="M5520" s="6"/>
      <c r="N5520" s="6"/>
      <c r="O5520" s="6"/>
      <c r="P5520" s="6"/>
      <c r="Q5520" s="6"/>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21"/>
      <c r="AR5520" s="21"/>
      <c r="AS5520" s="21"/>
      <c r="AT5520" s="6"/>
      <c r="AU5520" s="6"/>
      <c r="AV5520" s="6"/>
      <c r="AW5520" s="6"/>
    </row>
    <row r="5521" spans="1:49" x14ac:dyDescent="0.35">
      <c r="A5521" s="20"/>
      <c r="B5521" s="20"/>
      <c r="C5521" s="20"/>
      <c r="D5521" s="20"/>
      <c r="E5521" s="6"/>
      <c r="F5521" s="6"/>
      <c r="G5521" s="6"/>
      <c r="H5521" s="6"/>
      <c r="I5521" s="6"/>
      <c r="J5521" s="6"/>
      <c r="K5521" s="6"/>
      <c r="L5521" s="6"/>
      <c r="M5521" s="6"/>
      <c r="N5521" s="6"/>
      <c r="O5521" s="6"/>
      <c r="P5521" s="6"/>
      <c r="Q5521" s="6"/>
      <c r="R5521" s="6"/>
      <c r="S5521" s="6"/>
      <c r="T5521" s="6"/>
      <c r="U5521" s="6"/>
      <c r="V5521" s="6"/>
      <c r="W5521" s="6"/>
      <c r="X5521" s="6"/>
      <c r="Y5521" s="6"/>
      <c r="Z5521" s="6"/>
      <c r="AA5521" s="6"/>
      <c r="AB5521" s="6"/>
      <c r="AC5521" s="6"/>
      <c r="AD5521" s="6"/>
      <c r="AE5521" s="6"/>
      <c r="AF5521" s="6"/>
      <c r="AG5521" s="6"/>
      <c r="AH5521" s="6"/>
      <c r="AI5521" s="6"/>
      <c r="AJ5521" s="6"/>
      <c r="AK5521" s="6"/>
      <c r="AL5521" s="6"/>
      <c r="AM5521" s="6"/>
      <c r="AN5521" s="6"/>
      <c r="AO5521" s="6"/>
      <c r="AP5521" s="6"/>
      <c r="AQ5521" s="21"/>
      <c r="AR5521" s="21"/>
      <c r="AS5521" s="21"/>
      <c r="AT5521" s="6"/>
      <c r="AU5521" s="6"/>
      <c r="AV5521" s="6"/>
      <c r="AW5521" s="6"/>
    </row>
    <row r="5522" spans="1:49" x14ac:dyDescent="0.35">
      <c r="A5522" s="20"/>
      <c r="B5522" s="20"/>
      <c r="C5522" s="20"/>
      <c r="D5522" s="20"/>
      <c r="E5522" s="6"/>
      <c r="F5522" s="6"/>
      <c r="G5522" s="6"/>
      <c r="H5522" s="6"/>
      <c r="I5522" s="6"/>
      <c r="J5522" s="6"/>
      <c r="K5522" s="6"/>
      <c r="L5522" s="6"/>
      <c r="M5522" s="6"/>
      <c r="N5522" s="6"/>
      <c r="O5522" s="6"/>
      <c r="P5522" s="6"/>
      <c r="Q5522" s="6"/>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21"/>
      <c r="AR5522" s="21"/>
      <c r="AS5522" s="21"/>
      <c r="AT5522" s="6"/>
      <c r="AU5522" s="6"/>
      <c r="AV5522" s="6"/>
      <c r="AW5522" s="6"/>
    </row>
    <row r="5523" spans="1:49" x14ac:dyDescent="0.35">
      <c r="A5523" s="20"/>
      <c r="B5523" s="20"/>
      <c r="C5523" s="20"/>
      <c r="D5523" s="20"/>
      <c r="E5523" s="6"/>
      <c r="F5523" s="6"/>
      <c r="G5523" s="6"/>
      <c r="H5523" s="6"/>
      <c r="I5523" s="6"/>
      <c r="J5523" s="6"/>
      <c r="K5523" s="6"/>
      <c r="L5523" s="6"/>
      <c r="M5523" s="6"/>
      <c r="N5523" s="6"/>
      <c r="O5523" s="6"/>
      <c r="P5523" s="6"/>
      <c r="Q5523" s="6"/>
      <c r="R5523" s="6"/>
      <c r="S5523" s="6"/>
      <c r="T5523" s="6"/>
      <c r="U5523" s="6"/>
      <c r="V5523" s="6"/>
      <c r="W5523" s="6"/>
      <c r="X5523" s="6"/>
      <c r="Y5523" s="6"/>
      <c r="Z5523" s="6"/>
      <c r="AA5523" s="6"/>
      <c r="AB5523" s="6"/>
      <c r="AC5523" s="6"/>
      <c r="AD5523" s="6"/>
      <c r="AE5523" s="6"/>
      <c r="AF5523" s="6"/>
      <c r="AG5523" s="6"/>
      <c r="AH5523" s="6"/>
      <c r="AI5523" s="6"/>
      <c r="AJ5523" s="6"/>
      <c r="AK5523" s="6"/>
      <c r="AL5523" s="6"/>
      <c r="AM5523" s="6"/>
      <c r="AN5523" s="6"/>
      <c r="AO5523" s="6"/>
      <c r="AP5523" s="6"/>
      <c r="AQ5523" s="21"/>
      <c r="AR5523" s="21"/>
      <c r="AS5523" s="21"/>
      <c r="AT5523" s="6"/>
      <c r="AU5523" s="6"/>
      <c r="AV5523" s="6"/>
      <c r="AW5523" s="6"/>
    </row>
    <row r="5524" spans="1:49" x14ac:dyDescent="0.35">
      <c r="A5524" s="20"/>
      <c r="B5524" s="20"/>
      <c r="C5524" s="20"/>
      <c r="D5524" s="20"/>
      <c r="E5524" s="6"/>
      <c r="F5524" s="6"/>
      <c r="G5524" s="6"/>
      <c r="H5524" s="6"/>
      <c r="I5524" s="6"/>
      <c r="J5524" s="6"/>
      <c r="K5524" s="6"/>
      <c r="L5524" s="6"/>
      <c r="M5524" s="6"/>
      <c r="N5524" s="6"/>
      <c r="O5524" s="6"/>
      <c r="P5524" s="6"/>
      <c r="Q5524" s="6"/>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21"/>
      <c r="AR5524" s="21"/>
      <c r="AS5524" s="21"/>
      <c r="AT5524" s="6"/>
      <c r="AU5524" s="6"/>
      <c r="AV5524" s="6"/>
      <c r="AW5524" s="6"/>
    </row>
    <row r="5525" spans="1:49" x14ac:dyDescent="0.35">
      <c r="A5525" s="20"/>
      <c r="B5525" s="20"/>
      <c r="C5525" s="20"/>
      <c r="D5525" s="20"/>
      <c r="E5525" s="6"/>
      <c r="F5525" s="6"/>
      <c r="G5525" s="6"/>
      <c r="H5525" s="6"/>
      <c r="I5525" s="6"/>
      <c r="J5525" s="6"/>
      <c r="K5525" s="6"/>
      <c r="L5525" s="6"/>
      <c r="M5525" s="6"/>
      <c r="N5525" s="6"/>
      <c r="O5525" s="6"/>
      <c r="P5525" s="6"/>
      <c r="Q5525" s="6"/>
      <c r="R5525" s="6"/>
      <c r="S5525" s="6"/>
      <c r="T5525" s="6"/>
      <c r="U5525" s="6"/>
      <c r="V5525" s="6"/>
      <c r="W5525" s="6"/>
      <c r="X5525" s="6"/>
      <c r="Y5525" s="6"/>
      <c r="Z5525" s="6"/>
      <c r="AA5525" s="6"/>
      <c r="AB5525" s="6"/>
      <c r="AC5525" s="6"/>
      <c r="AD5525" s="6"/>
      <c r="AE5525" s="6"/>
      <c r="AF5525" s="6"/>
      <c r="AG5525" s="6"/>
      <c r="AH5525" s="6"/>
      <c r="AI5525" s="6"/>
      <c r="AJ5525" s="6"/>
      <c r="AK5525" s="6"/>
      <c r="AL5525" s="6"/>
      <c r="AM5525" s="6"/>
      <c r="AN5525" s="6"/>
      <c r="AO5525" s="6"/>
      <c r="AP5525" s="6"/>
      <c r="AQ5525" s="21"/>
      <c r="AR5525" s="21"/>
      <c r="AS5525" s="21"/>
      <c r="AT5525" s="6"/>
      <c r="AU5525" s="6"/>
      <c r="AV5525" s="6"/>
      <c r="AW5525" s="6"/>
    </row>
    <row r="5526" spans="1:49" x14ac:dyDescent="0.35">
      <c r="A5526" s="20"/>
      <c r="B5526" s="20"/>
      <c r="C5526" s="20"/>
      <c r="D5526" s="20"/>
      <c r="E5526" s="6"/>
      <c r="F5526" s="6"/>
      <c r="G5526" s="6"/>
      <c r="H5526" s="6"/>
      <c r="I5526" s="6"/>
      <c r="J5526" s="6"/>
      <c r="K5526" s="6"/>
      <c r="L5526" s="6"/>
      <c r="M5526" s="6"/>
      <c r="N5526" s="6"/>
      <c r="O5526" s="6"/>
      <c r="P5526" s="6"/>
      <c r="Q5526" s="6"/>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21"/>
      <c r="AR5526" s="21"/>
      <c r="AS5526" s="21"/>
      <c r="AT5526" s="6"/>
      <c r="AU5526" s="6"/>
      <c r="AV5526" s="6"/>
      <c r="AW5526" s="6"/>
    </row>
    <row r="5527" spans="1:49" x14ac:dyDescent="0.35">
      <c r="A5527" s="20"/>
      <c r="B5527" s="20"/>
      <c r="C5527" s="20"/>
      <c r="D5527" s="20"/>
      <c r="E5527" s="6"/>
      <c r="F5527" s="6"/>
      <c r="G5527" s="6"/>
      <c r="H5527" s="6"/>
      <c r="I5527" s="6"/>
      <c r="J5527" s="6"/>
      <c r="K5527" s="6"/>
      <c r="L5527" s="6"/>
      <c r="M5527" s="6"/>
      <c r="N5527" s="6"/>
      <c r="O5527" s="6"/>
      <c r="P5527" s="6"/>
      <c r="Q5527" s="6"/>
      <c r="R5527" s="6"/>
      <c r="S5527" s="6"/>
      <c r="T5527" s="6"/>
      <c r="U5527" s="6"/>
      <c r="V5527" s="6"/>
      <c r="W5527" s="6"/>
      <c r="X5527" s="6"/>
      <c r="Y5527" s="6"/>
      <c r="Z5527" s="6"/>
      <c r="AA5527" s="6"/>
      <c r="AB5527" s="6"/>
      <c r="AC5527" s="6"/>
      <c r="AD5527" s="6"/>
      <c r="AE5527" s="6"/>
      <c r="AF5527" s="6"/>
      <c r="AG5527" s="6"/>
      <c r="AH5527" s="6"/>
      <c r="AI5527" s="6"/>
      <c r="AJ5527" s="6"/>
      <c r="AK5527" s="6"/>
      <c r="AL5527" s="6"/>
      <c r="AM5527" s="6"/>
      <c r="AN5527" s="6"/>
      <c r="AO5527" s="6"/>
      <c r="AP5527" s="6"/>
      <c r="AQ5527" s="21"/>
      <c r="AR5527" s="21"/>
      <c r="AS5527" s="21"/>
      <c r="AT5527" s="6"/>
      <c r="AU5527" s="6"/>
      <c r="AV5527" s="6"/>
      <c r="AW5527" s="6"/>
    </row>
    <row r="5528" spans="1:49" x14ac:dyDescent="0.35">
      <c r="A5528" s="20"/>
      <c r="B5528" s="20"/>
      <c r="C5528" s="20"/>
      <c r="D5528" s="20"/>
      <c r="E5528" s="6"/>
      <c r="F5528" s="6"/>
      <c r="G5528" s="6"/>
      <c r="H5528" s="6"/>
      <c r="I5528" s="6"/>
      <c r="J5528" s="6"/>
      <c r="K5528" s="6"/>
      <c r="L5528" s="6"/>
      <c r="M5528" s="6"/>
      <c r="N5528" s="6"/>
      <c r="O5528" s="6"/>
      <c r="P5528" s="6"/>
      <c r="Q5528" s="6"/>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21"/>
      <c r="AR5528" s="21"/>
      <c r="AS5528" s="21"/>
      <c r="AT5528" s="6"/>
      <c r="AU5528" s="6"/>
      <c r="AV5528" s="6"/>
      <c r="AW5528" s="6"/>
    </row>
    <row r="5529" spans="1:49" x14ac:dyDescent="0.35">
      <c r="A5529" s="20"/>
      <c r="B5529" s="20"/>
      <c r="C5529" s="20"/>
      <c r="D5529" s="20"/>
      <c r="E5529" s="6"/>
      <c r="F5529" s="6"/>
      <c r="G5529" s="6"/>
      <c r="H5529" s="6"/>
      <c r="I5529" s="6"/>
      <c r="J5529" s="6"/>
      <c r="K5529" s="6"/>
      <c r="L5529" s="6"/>
      <c r="M5529" s="6"/>
      <c r="N5529" s="6"/>
      <c r="O5529" s="6"/>
      <c r="P5529" s="6"/>
      <c r="Q5529" s="6"/>
      <c r="R5529" s="6"/>
      <c r="S5529" s="6"/>
      <c r="T5529" s="6"/>
      <c r="U5529" s="6"/>
      <c r="V5529" s="6"/>
      <c r="W5529" s="6"/>
      <c r="X5529" s="6"/>
      <c r="Y5529" s="6"/>
      <c r="Z5529" s="6"/>
      <c r="AA5529" s="6"/>
      <c r="AB5529" s="6"/>
      <c r="AC5529" s="6"/>
      <c r="AD5529" s="6"/>
      <c r="AE5529" s="6"/>
      <c r="AF5529" s="6"/>
      <c r="AG5529" s="6"/>
      <c r="AH5529" s="6"/>
      <c r="AI5529" s="6"/>
      <c r="AJ5529" s="6"/>
      <c r="AK5529" s="6"/>
      <c r="AL5529" s="6"/>
      <c r="AM5529" s="6"/>
      <c r="AN5529" s="6"/>
      <c r="AO5529" s="6"/>
      <c r="AP5529" s="6"/>
      <c r="AQ5529" s="21"/>
      <c r="AR5529" s="21"/>
      <c r="AS5529" s="21"/>
      <c r="AT5529" s="6"/>
      <c r="AU5529" s="6"/>
      <c r="AV5529" s="6"/>
      <c r="AW5529" s="6"/>
    </row>
    <row r="5530" spans="1:49" x14ac:dyDescent="0.35">
      <c r="A5530" s="20"/>
      <c r="B5530" s="20"/>
      <c r="C5530" s="20"/>
      <c r="D5530" s="20"/>
      <c r="E5530" s="6"/>
      <c r="F5530" s="6"/>
      <c r="G5530" s="6"/>
      <c r="H5530" s="6"/>
      <c r="I5530" s="6"/>
      <c r="J5530" s="6"/>
      <c r="K5530" s="6"/>
      <c r="L5530" s="6"/>
      <c r="M5530" s="6"/>
      <c r="N5530" s="6"/>
      <c r="O5530" s="6"/>
      <c r="P5530" s="6"/>
      <c r="Q5530" s="6"/>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21"/>
      <c r="AR5530" s="21"/>
      <c r="AS5530" s="21"/>
      <c r="AT5530" s="6"/>
      <c r="AU5530" s="6"/>
      <c r="AV5530" s="6"/>
      <c r="AW5530" s="6"/>
    </row>
    <row r="5531" spans="1:49" x14ac:dyDescent="0.35">
      <c r="A5531" s="20"/>
      <c r="B5531" s="20"/>
      <c r="C5531" s="20"/>
      <c r="D5531" s="20"/>
      <c r="E5531" s="6"/>
      <c r="F5531" s="6"/>
      <c r="G5531" s="6"/>
      <c r="H5531" s="6"/>
      <c r="I5531" s="6"/>
      <c r="J5531" s="6"/>
      <c r="K5531" s="6"/>
      <c r="L5531" s="6"/>
      <c r="M5531" s="6"/>
      <c r="N5531" s="6"/>
      <c r="O5531" s="6"/>
      <c r="P5531" s="6"/>
      <c r="Q5531" s="6"/>
      <c r="R5531" s="6"/>
      <c r="S5531" s="6"/>
      <c r="T5531" s="6"/>
      <c r="U5531" s="6"/>
      <c r="V5531" s="6"/>
      <c r="W5531" s="6"/>
      <c r="X5531" s="6"/>
      <c r="Y5531" s="6"/>
      <c r="Z5531" s="6"/>
      <c r="AA5531" s="6"/>
      <c r="AB5531" s="6"/>
      <c r="AC5531" s="6"/>
      <c r="AD5531" s="6"/>
      <c r="AE5531" s="6"/>
      <c r="AF5531" s="6"/>
      <c r="AG5531" s="6"/>
      <c r="AH5531" s="6"/>
      <c r="AI5531" s="6"/>
      <c r="AJ5531" s="6"/>
      <c r="AK5531" s="6"/>
      <c r="AL5531" s="6"/>
      <c r="AM5531" s="6"/>
      <c r="AN5531" s="6"/>
      <c r="AO5531" s="6"/>
      <c r="AP5531" s="6"/>
      <c r="AQ5531" s="21"/>
      <c r="AR5531" s="21"/>
      <c r="AS5531" s="21"/>
      <c r="AT5531" s="6"/>
      <c r="AU5531" s="6"/>
      <c r="AV5531" s="6"/>
      <c r="AW5531" s="6"/>
    </row>
    <row r="5532" spans="1:49" x14ac:dyDescent="0.35">
      <c r="A5532" s="20"/>
      <c r="B5532" s="20"/>
      <c r="C5532" s="20"/>
      <c r="D5532" s="20"/>
      <c r="E5532" s="6"/>
      <c r="F5532" s="6"/>
      <c r="G5532" s="6"/>
      <c r="H5532" s="6"/>
      <c r="I5532" s="6"/>
      <c r="J5532" s="6"/>
      <c r="K5532" s="6"/>
      <c r="L5532" s="6"/>
      <c r="M5532" s="6"/>
      <c r="N5532" s="6"/>
      <c r="O5532" s="6"/>
      <c r="P5532" s="6"/>
      <c r="Q5532" s="6"/>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21"/>
      <c r="AR5532" s="21"/>
      <c r="AS5532" s="21"/>
      <c r="AT5532" s="6"/>
      <c r="AU5532" s="6"/>
      <c r="AV5532" s="6"/>
      <c r="AW5532" s="6"/>
    </row>
    <row r="5533" spans="1:49" x14ac:dyDescent="0.35">
      <c r="A5533" s="20"/>
      <c r="B5533" s="20"/>
      <c r="C5533" s="20"/>
      <c r="D5533" s="20"/>
      <c r="E5533" s="6"/>
      <c r="F5533" s="6"/>
      <c r="G5533" s="6"/>
      <c r="H5533" s="6"/>
      <c r="I5533" s="6"/>
      <c r="J5533" s="6"/>
      <c r="K5533" s="6"/>
      <c r="L5533" s="6"/>
      <c r="M5533" s="6"/>
      <c r="N5533" s="6"/>
      <c r="O5533" s="6"/>
      <c r="P5533" s="6"/>
      <c r="Q5533" s="6"/>
      <c r="R5533" s="6"/>
      <c r="S5533" s="6"/>
      <c r="T5533" s="6"/>
      <c r="U5533" s="6"/>
      <c r="V5533" s="6"/>
      <c r="W5533" s="6"/>
      <c r="X5533" s="6"/>
      <c r="Y5533" s="6"/>
      <c r="Z5533" s="6"/>
      <c r="AA5533" s="6"/>
      <c r="AB5533" s="6"/>
      <c r="AC5533" s="6"/>
      <c r="AD5533" s="6"/>
      <c r="AE5533" s="6"/>
      <c r="AF5533" s="6"/>
      <c r="AG5533" s="6"/>
      <c r="AH5533" s="6"/>
      <c r="AI5533" s="6"/>
      <c r="AJ5533" s="6"/>
      <c r="AK5533" s="6"/>
      <c r="AL5533" s="6"/>
      <c r="AM5533" s="6"/>
      <c r="AN5533" s="6"/>
      <c r="AO5533" s="6"/>
      <c r="AP5533" s="6"/>
      <c r="AQ5533" s="21"/>
      <c r="AR5533" s="21"/>
      <c r="AS5533" s="21"/>
      <c r="AT5533" s="6"/>
      <c r="AU5533" s="6"/>
      <c r="AV5533" s="6"/>
      <c r="AW5533" s="6"/>
    </row>
    <row r="5534" spans="1:49" x14ac:dyDescent="0.35">
      <c r="A5534" s="20"/>
      <c r="B5534" s="20"/>
      <c r="C5534" s="20"/>
      <c r="D5534" s="20"/>
      <c r="E5534" s="6"/>
      <c r="F5534" s="6"/>
      <c r="G5534" s="6"/>
      <c r="H5534" s="6"/>
      <c r="I5534" s="6"/>
      <c r="J5534" s="6"/>
      <c r="K5534" s="6"/>
      <c r="L5534" s="6"/>
      <c r="M5534" s="6"/>
      <c r="N5534" s="6"/>
      <c r="O5534" s="6"/>
      <c r="P5534" s="6"/>
      <c r="Q5534" s="6"/>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21"/>
      <c r="AR5534" s="21"/>
      <c r="AS5534" s="21"/>
      <c r="AT5534" s="6"/>
      <c r="AU5534" s="6"/>
      <c r="AV5534" s="6"/>
      <c r="AW5534" s="6"/>
    </row>
    <row r="5535" spans="1:49" x14ac:dyDescent="0.35">
      <c r="A5535" s="20"/>
      <c r="B5535" s="20"/>
      <c r="C5535" s="20"/>
      <c r="D5535" s="20"/>
      <c r="E5535" s="6"/>
      <c r="F5535" s="6"/>
      <c r="G5535" s="6"/>
      <c r="H5535" s="6"/>
      <c r="I5535" s="6"/>
      <c r="J5535" s="6"/>
      <c r="K5535" s="6"/>
      <c r="L5535" s="6"/>
      <c r="M5535" s="6"/>
      <c r="N5535" s="6"/>
      <c r="O5535" s="6"/>
      <c r="P5535" s="6"/>
      <c r="Q5535" s="6"/>
      <c r="R5535" s="6"/>
      <c r="S5535" s="6"/>
      <c r="T5535" s="6"/>
      <c r="U5535" s="6"/>
      <c r="V5535" s="6"/>
      <c r="W5535" s="6"/>
      <c r="X5535" s="6"/>
      <c r="Y5535" s="6"/>
      <c r="Z5535" s="6"/>
      <c r="AA5535" s="6"/>
      <c r="AB5535" s="6"/>
      <c r="AC5535" s="6"/>
      <c r="AD5535" s="6"/>
      <c r="AE5535" s="6"/>
      <c r="AF5535" s="6"/>
      <c r="AG5535" s="6"/>
      <c r="AH5535" s="6"/>
      <c r="AI5535" s="6"/>
      <c r="AJ5535" s="6"/>
      <c r="AK5535" s="6"/>
      <c r="AL5535" s="6"/>
      <c r="AM5535" s="6"/>
      <c r="AN5535" s="6"/>
      <c r="AO5535" s="6"/>
      <c r="AP5535" s="6"/>
      <c r="AQ5535" s="21"/>
      <c r="AR5535" s="21"/>
      <c r="AS5535" s="21"/>
      <c r="AT5535" s="6"/>
      <c r="AU5535" s="6"/>
      <c r="AV5535" s="6"/>
      <c r="AW5535" s="6"/>
    </row>
    <row r="5536" spans="1:49" x14ac:dyDescent="0.35">
      <c r="A5536" s="20"/>
      <c r="B5536" s="20"/>
      <c r="C5536" s="20"/>
      <c r="D5536" s="20"/>
      <c r="E5536" s="6"/>
      <c r="F5536" s="6"/>
      <c r="G5536" s="6"/>
      <c r="H5536" s="6"/>
      <c r="I5536" s="6"/>
      <c r="J5536" s="6"/>
      <c r="K5536" s="6"/>
      <c r="L5536" s="6"/>
      <c r="M5536" s="6"/>
      <c r="N5536" s="6"/>
      <c r="O5536" s="6"/>
      <c r="P5536" s="6"/>
      <c r="Q5536" s="6"/>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21"/>
      <c r="AR5536" s="21"/>
      <c r="AS5536" s="21"/>
      <c r="AT5536" s="6"/>
      <c r="AU5536" s="6"/>
      <c r="AV5536" s="6"/>
      <c r="AW5536" s="6"/>
    </row>
    <row r="5537" spans="1:49" x14ac:dyDescent="0.35">
      <c r="A5537" s="20"/>
      <c r="B5537" s="20"/>
      <c r="C5537" s="20"/>
      <c r="D5537" s="20"/>
      <c r="E5537" s="6"/>
      <c r="F5537" s="6"/>
      <c r="G5537" s="6"/>
      <c r="H5537" s="6"/>
      <c r="I5537" s="6"/>
      <c r="J5537" s="6"/>
      <c r="K5537" s="6"/>
      <c r="L5537" s="6"/>
      <c r="M5537" s="6"/>
      <c r="N5537" s="6"/>
      <c r="O5537" s="6"/>
      <c r="P5537" s="6"/>
      <c r="Q5537" s="6"/>
      <c r="R5537" s="6"/>
      <c r="S5537" s="6"/>
      <c r="T5537" s="6"/>
      <c r="U5537" s="6"/>
      <c r="V5537" s="6"/>
      <c r="W5537" s="6"/>
      <c r="X5537" s="6"/>
      <c r="Y5537" s="6"/>
      <c r="Z5537" s="6"/>
      <c r="AA5537" s="6"/>
      <c r="AB5537" s="6"/>
      <c r="AC5537" s="6"/>
      <c r="AD5537" s="6"/>
      <c r="AE5537" s="6"/>
      <c r="AF5537" s="6"/>
      <c r="AG5537" s="6"/>
      <c r="AH5537" s="6"/>
      <c r="AI5537" s="6"/>
      <c r="AJ5537" s="6"/>
      <c r="AK5537" s="6"/>
      <c r="AL5537" s="6"/>
      <c r="AM5537" s="6"/>
      <c r="AN5537" s="6"/>
      <c r="AO5537" s="6"/>
      <c r="AP5537" s="6"/>
      <c r="AQ5537" s="21"/>
      <c r="AR5537" s="21"/>
      <c r="AS5537" s="21"/>
      <c r="AT5537" s="6"/>
      <c r="AU5537" s="6"/>
      <c r="AV5537" s="6"/>
      <c r="AW5537" s="6"/>
    </row>
    <row r="5538" spans="1:49" x14ac:dyDescent="0.35">
      <c r="A5538" s="20"/>
      <c r="B5538" s="20"/>
      <c r="C5538" s="20"/>
      <c r="D5538" s="20"/>
      <c r="E5538" s="6"/>
      <c r="F5538" s="6"/>
      <c r="G5538" s="6"/>
      <c r="H5538" s="6"/>
      <c r="I5538" s="6"/>
      <c r="J5538" s="6"/>
      <c r="K5538" s="6"/>
      <c r="L5538" s="6"/>
      <c r="M5538" s="6"/>
      <c r="N5538" s="6"/>
      <c r="O5538" s="6"/>
      <c r="P5538" s="6"/>
      <c r="Q5538" s="6"/>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21"/>
      <c r="AR5538" s="21"/>
      <c r="AS5538" s="21"/>
      <c r="AT5538" s="6"/>
      <c r="AU5538" s="6"/>
      <c r="AV5538" s="6"/>
      <c r="AW5538" s="6"/>
    </row>
    <row r="5539" spans="1:49" x14ac:dyDescent="0.35">
      <c r="A5539" s="20"/>
      <c r="B5539" s="20"/>
      <c r="C5539" s="20"/>
      <c r="D5539" s="20"/>
      <c r="E5539" s="6"/>
      <c r="F5539" s="6"/>
      <c r="G5539" s="6"/>
      <c r="H5539" s="6"/>
      <c r="I5539" s="6"/>
      <c r="J5539" s="6"/>
      <c r="K5539" s="6"/>
      <c r="L5539" s="6"/>
      <c r="M5539" s="6"/>
      <c r="N5539" s="6"/>
      <c r="O5539" s="6"/>
      <c r="P5539" s="6"/>
      <c r="Q5539" s="6"/>
      <c r="R5539" s="6"/>
      <c r="S5539" s="6"/>
      <c r="T5539" s="6"/>
      <c r="U5539" s="6"/>
      <c r="V5539" s="6"/>
      <c r="W5539" s="6"/>
      <c r="X5539" s="6"/>
      <c r="Y5539" s="6"/>
      <c r="Z5539" s="6"/>
      <c r="AA5539" s="6"/>
      <c r="AB5539" s="6"/>
      <c r="AC5539" s="6"/>
      <c r="AD5539" s="6"/>
      <c r="AE5539" s="6"/>
      <c r="AF5539" s="6"/>
      <c r="AG5539" s="6"/>
      <c r="AH5539" s="6"/>
      <c r="AI5539" s="6"/>
      <c r="AJ5539" s="6"/>
      <c r="AK5539" s="6"/>
      <c r="AL5539" s="6"/>
      <c r="AM5539" s="6"/>
      <c r="AN5539" s="6"/>
      <c r="AO5539" s="6"/>
      <c r="AP5539" s="6"/>
      <c r="AQ5539" s="21"/>
      <c r="AR5539" s="21"/>
      <c r="AS5539" s="21"/>
      <c r="AT5539" s="6"/>
      <c r="AU5539" s="6"/>
      <c r="AV5539" s="6"/>
      <c r="AW5539" s="6"/>
    </row>
    <row r="5540" spans="1:49" x14ac:dyDescent="0.35">
      <c r="A5540" s="20"/>
      <c r="B5540" s="20"/>
      <c r="C5540" s="20"/>
      <c r="D5540" s="20"/>
      <c r="E5540" s="6"/>
      <c r="F5540" s="6"/>
      <c r="G5540" s="6"/>
      <c r="H5540" s="6"/>
      <c r="I5540" s="6"/>
      <c r="J5540" s="6"/>
      <c r="K5540" s="6"/>
      <c r="L5540" s="6"/>
      <c r="M5540" s="6"/>
      <c r="N5540" s="6"/>
      <c r="O5540" s="6"/>
      <c r="P5540" s="6"/>
      <c r="Q5540" s="6"/>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21"/>
      <c r="AR5540" s="21"/>
      <c r="AS5540" s="21"/>
      <c r="AT5540" s="6"/>
      <c r="AU5540" s="6"/>
      <c r="AV5540" s="6"/>
      <c r="AW5540" s="6"/>
    </row>
    <row r="5541" spans="1:49" x14ac:dyDescent="0.35">
      <c r="A5541" s="20"/>
      <c r="B5541" s="20"/>
      <c r="C5541" s="20"/>
      <c r="D5541" s="20"/>
      <c r="E5541" s="6"/>
      <c r="F5541" s="6"/>
      <c r="G5541" s="6"/>
      <c r="H5541" s="6"/>
      <c r="I5541" s="6"/>
      <c r="J5541" s="6"/>
      <c r="K5541" s="6"/>
      <c r="L5541" s="6"/>
      <c r="M5541" s="6"/>
      <c r="N5541" s="6"/>
      <c r="O5541" s="6"/>
      <c r="P5541" s="6"/>
      <c r="Q5541" s="6"/>
      <c r="R5541" s="6"/>
      <c r="S5541" s="6"/>
      <c r="T5541" s="6"/>
      <c r="U5541" s="6"/>
      <c r="V5541" s="6"/>
      <c r="W5541" s="6"/>
      <c r="X5541" s="6"/>
      <c r="Y5541" s="6"/>
      <c r="Z5541" s="6"/>
      <c r="AA5541" s="6"/>
      <c r="AB5541" s="6"/>
      <c r="AC5541" s="6"/>
      <c r="AD5541" s="6"/>
      <c r="AE5541" s="6"/>
      <c r="AF5541" s="6"/>
      <c r="AG5541" s="6"/>
      <c r="AH5541" s="6"/>
      <c r="AI5541" s="6"/>
      <c r="AJ5541" s="6"/>
      <c r="AK5541" s="6"/>
      <c r="AL5541" s="6"/>
      <c r="AM5541" s="6"/>
      <c r="AN5541" s="6"/>
      <c r="AO5541" s="6"/>
      <c r="AP5541" s="6"/>
      <c r="AQ5541" s="21"/>
      <c r="AR5541" s="21"/>
      <c r="AS5541" s="21"/>
      <c r="AT5541" s="6"/>
      <c r="AU5541" s="6"/>
      <c r="AV5541" s="6"/>
      <c r="AW5541" s="6"/>
    </row>
    <row r="5542" spans="1:49" x14ac:dyDescent="0.35">
      <c r="A5542" s="20"/>
      <c r="B5542" s="20"/>
      <c r="C5542" s="20"/>
      <c r="D5542" s="20"/>
      <c r="E5542" s="6"/>
      <c r="F5542" s="6"/>
      <c r="G5542" s="6"/>
      <c r="H5542" s="6"/>
      <c r="I5542" s="6"/>
      <c r="J5542" s="6"/>
      <c r="K5542" s="6"/>
      <c r="L5542" s="6"/>
      <c r="M5542" s="6"/>
      <c r="N5542" s="6"/>
      <c r="O5542" s="6"/>
      <c r="P5542" s="6"/>
      <c r="Q5542" s="6"/>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21"/>
      <c r="AR5542" s="21"/>
      <c r="AS5542" s="21"/>
      <c r="AT5542" s="6"/>
      <c r="AU5542" s="6"/>
      <c r="AV5542" s="6"/>
      <c r="AW5542" s="6"/>
    </row>
    <row r="5543" spans="1:49" x14ac:dyDescent="0.35">
      <c r="A5543" s="20"/>
      <c r="B5543" s="20"/>
      <c r="C5543" s="20"/>
      <c r="D5543" s="20"/>
      <c r="E5543" s="6"/>
      <c r="F5543" s="6"/>
      <c r="G5543" s="6"/>
      <c r="H5543" s="6"/>
      <c r="I5543" s="6"/>
      <c r="J5543" s="6"/>
      <c r="K5543" s="6"/>
      <c r="L5543" s="6"/>
      <c r="M5543" s="6"/>
      <c r="N5543" s="6"/>
      <c r="O5543" s="6"/>
      <c r="P5543" s="6"/>
      <c r="Q5543" s="6"/>
      <c r="R5543" s="6"/>
      <c r="S5543" s="6"/>
      <c r="T5543" s="6"/>
      <c r="U5543" s="6"/>
      <c r="V5543" s="6"/>
      <c r="W5543" s="6"/>
      <c r="X5543" s="6"/>
      <c r="Y5543" s="6"/>
      <c r="Z5543" s="6"/>
      <c r="AA5543" s="6"/>
      <c r="AB5543" s="6"/>
      <c r="AC5543" s="6"/>
      <c r="AD5543" s="6"/>
      <c r="AE5543" s="6"/>
      <c r="AF5543" s="6"/>
      <c r="AG5543" s="6"/>
      <c r="AH5543" s="6"/>
      <c r="AI5543" s="6"/>
      <c r="AJ5543" s="6"/>
      <c r="AK5543" s="6"/>
      <c r="AL5543" s="6"/>
      <c r="AM5543" s="6"/>
      <c r="AN5543" s="6"/>
      <c r="AO5543" s="6"/>
      <c r="AP5543" s="6"/>
      <c r="AQ5543" s="21"/>
      <c r="AR5543" s="21"/>
      <c r="AS5543" s="21"/>
      <c r="AT5543" s="6"/>
      <c r="AU5543" s="6"/>
      <c r="AV5543" s="6"/>
      <c r="AW5543" s="6"/>
    </row>
    <row r="5544" spans="1:49" x14ac:dyDescent="0.35">
      <c r="A5544" s="20"/>
      <c r="B5544" s="20"/>
      <c r="C5544" s="20"/>
      <c r="D5544" s="20"/>
      <c r="E5544" s="6"/>
      <c r="F5544" s="6"/>
      <c r="G5544" s="6"/>
      <c r="H5544" s="6"/>
      <c r="I5544" s="6"/>
      <c r="J5544" s="6"/>
      <c r="K5544" s="6"/>
      <c r="L5544" s="6"/>
      <c r="M5544" s="6"/>
      <c r="N5544" s="6"/>
      <c r="O5544" s="6"/>
      <c r="P5544" s="6"/>
      <c r="Q5544" s="6"/>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21"/>
      <c r="AR5544" s="21"/>
      <c r="AS5544" s="21"/>
      <c r="AT5544" s="6"/>
      <c r="AU5544" s="6"/>
      <c r="AV5544" s="6"/>
      <c r="AW5544" s="6"/>
    </row>
    <row r="5545" spans="1:49" x14ac:dyDescent="0.35">
      <c r="A5545" s="20"/>
      <c r="B5545" s="20"/>
      <c r="C5545" s="20"/>
      <c r="D5545" s="20"/>
      <c r="E5545" s="6"/>
      <c r="F5545" s="6"/>
      <c r="G5545" s="6"/>
      <c r="H5545" s="6"/>
      <c r="I5545" s="6"/>
      <c r="J5545" s="6"/>
      <c r="K5545" s="6"/>
      <c r="L5545" s="6"/>
      <c r="M5545" s="6"/>
      <c r="N5545" s="6"/>
      <c r="O5545" s="6"/>
      <c r="P5545" s="6"/>
      <c r="Q5545" s="6"/>
      <c r="R5545" s="6"/>
      <c r="S5545" s="6"/>
      <c r="T5545" s="6"/>
      <c r="U5545" s="6"/>
      <c r="V5545" s="6"/>
      <c r="W5545" s="6"/>
      <c r="X5545" s="6"/>
      <c r="Y5545" s="6"/>
      <c r="Z5545" s="6"/>
      <c r="AA5545" s="6"/>
      <c r="AB5545" s="6"/>
      <c r="AC5545" s="6"/>
      <c r="AD5545" s="6"/>
      <c r="AE5545" s="6"/>
      <c r="AF5545" s="6"/>
      <c r="AG5545" s="6"/>
      <c r="AH5545" s="6"/>
      <c r="AI5545" s="6"/>
      <c r="AJ5545" s="6"/>
      <c r="AK5545" s="6"/>
      <c r="AL5545" s="6"/>
      <c r="AM5545" s="6"/>
      <c r="AN5545" s="6"/>
      <c r="AO5545" s="6"/>
      <c r="AP5545" s="6"/>
      <c r="AQ5545" s="21"/>
      <c r="AR5545" s="21"/>
      <c r="AS5545" s="21"/>
      <c r="AT5545" s="6"/>
      <c r="AU5545" s="6"/>
      <c r="AV5545" s="6"/>
      <c r="AW5545" s="6"/>
    </row>
    <row r="5546" spans="1:49" x14ac:dyDescent="0.35">
      <c r="A5546" s="20"/>
      <c r="B5546" s="20"/>
      <c r="C5546" s="20"/>
      <c r="D5546" s="20"/>
      <c r="E5546" s="6"/>
      <c r="F5546" s="6"/>
      <c r="G5546" s="6"/>
      <c r="H5546" s="6"/>
      <c r="I5546" s="6"/>
      <c r="J5546" s="6"/>
      <c r="K5546" s="6"/>
      <c r="L5546" s="6"/>
      <c r="M5546" s="6"/>
      <c r="N5546" s="6"/>
      <c r="O5546" s="6"/>
      <c r="P5546" s="6"/>
      <c r="Q5546" s="6"/>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21"/>
      <c r="AR5546" s="21"/>
      <c r="AS5546" s="21"/>
      <c r="AT5546" s="6"/>
      <c r="AU5546" s="6"/>
      <c r="AV5546" s="6"/>
      <c r="AW5546" s="6"/>
    </row>
    <row r="5547" spans="1:49" x14ac:dyDescent="0.35">
      <c r="A5547" s="20"/>
      <c r="B5547" s="20"/>
      <c r="C5547" s="20"/>
      <c r="D5547" s="20"/>
      <c r="E5547" s="6"/>
      <c r="F5547" s="6"/>
      <c r="G5547" s="6"/>
      <c r="H5547" s="6"/>
      <c r="I5547" s="6"/>
      <c r="J5547" s="6"/>
      <c r="K5547" s="6"/>
      <c r="L5547" s="6"/>
      <c r="M5547" s="6"/>
      <c r="N5547" s="6"/>
      <c r="O5547" s="6"/>
      <c r="P5547" s="6"/>
      <c r="Q5547" s="6"/>
      <c r="R5547" s="6"/>
      <c r="S5547" s="6"/>
      <c r="T5547" s="6"/>
      <c r="U5547" s="6"/>
      <c r="V5547" s="6"/>
      <c r="W5547" s="6"/>
      <c r="X5547" s="6"/>
      <c r="Y5547" s="6"/>
      <c r="Z5547" s="6"/>
      <c r="AA5547" s="6"/>
      <c r="AB5547" s="6"/>
      <c r="AC5547" s="6"/>
      <c r="AD5547" s="6"/>
      <c r="AE5547" s="6"/>
      <c r="AF5547" s="6"/>
      <c r="AG5547" s="6"/>
      <c r="AH5547" s="6"/>
      <c r="AI5547" s="6"/>
      <c r="AJ5547" s="6"/>
      <c r="AK5547" s="6"/>
      <c r="AL5547" s="6"/>
      <c r="AM5547" s="6"/>
      <c r="AN5547" s="6"/>
      <c r="AO5547" s="6"/>
      <c r="AP5547" s="6"/>
      <c r="AQ5547" s="21"/>
      <c r="AR5547" s="21"/>
      <c r="AS5547" s="21"/>
      <c r="AT5547" s="6"/>
      <c r="AU5547" s="6"/>
      <c r="AV5547" s="6"/>
      <c r="AW5547" s="6"/>
    </row>
    <row r="5548" spans="1:49" x14ac:dyDescent="0.35">
      <c r="A5548" s="20"/>
      <c r="B5548" s="20"/>
      <c r="C5548" s="20"/>
      <c r="D5548" s="20"/>
      <c r="E5548" s="6"/>
      <c r="F5548" s="6"/>
      <c r="G5548" s="6"/>
      <c r="H5548" s="6"/>
      <c r="I5548" s="6"/>
      <c r="J5548" s="6"/>
      <c r="K5548" s="6"/>
      <c r="L5548" s="6"/>
      <c r="M5548" s="6"/>
      <c r="N5548" s="6"/>
      <c r="O5548" s="6"/>
      <c r="P5548" s="6"/>
      <c r="Q5548" s="6"/>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21"/>
      <c r="AR5548" s="21"/>
      <c r="AS5548" s="21"/>
      <c r="AT5548" s="6"/>
      <c r="AU5548" s="6"/>
      <c r="AV5548" s="6"/>
      <c r="AW5548" s="6"/>
    </row>
    <row r="5549" spans="1:49" x14ac:dyDescent="0.35">
      <c r="A5549" s="20"/>
      <c r="B5549" s="20"/>
      <c r="C5549" s="20"/>
      <c r="D5549" s="20"/>
      <c r="E5549" s="6"/>
      <c r="F5549" s="6"/>
      <c r="G5549" s="6"/>
      <c r="H5549" s="6"/>
      <c r="I5549" s="6"/>
      <c r="J5549" s="6"/>
      <c r="K5549" s="6"/>
      <c r="L5549" s="6"/>
      <c r="M5549" s="6"/>
      <c r="N5549" s="6"/>
      <c r="O5549" s="6"/>
      <c r="P5549" s="6"/>
      <c r="Q5549" s="6"/>
      <c r="R5549" s="6"/>
      <c r="S5549" s="6"/>
      <c r="T5549" s="6"/>
      <c r="U5549" s="6"/>
      <c r="V5549" s="6"/>
      <c r="W5549" s="6"/>
      <c r="X5549" s="6"/>
      <c r="Y5549" s="6"/>
      <c r="Z5549" s="6"/>
      <c r="AA5549" s="6"/>
      <c r="AB5549" s="6"/>
      <c r="AC5549" s="6"/>
      <c r="AD5549" s="6"/>
      <c r="AE5549" s="6"/>
      <c r="AF5549" s="6"/>
      <c r="AG5549" s="6"/>
      <c r="AH5549" s="6"/>
      <c r="AI5549" s="6"/>
      <c r="AJ5549" s="6"/>
      <c r="AK5549" s="6"/>
      <c r="AL5549" s="6"/>
      <c r="AM5549" s="6"/>
      <c r="AN5549" s="6"/>
      <c r="AO5549" s="6"/>
      <c r="AP5549" s="6"/>
      <c r="AQ5549" s="21"/>
      <c r="AR5549" s="21"/>
      <c r="AS5549" s="21"/>
      <c r="AT5549" s="6"/>
      <c r="AU5549" s="6"/>
      <c r="AV5549" s="6"/>
      <c r="AW5549" s="6"/>
    </row>
    <row r="5550" spans="1:49" x14ac:dyDescent="0.35">
      <c r="A5550" s="20"/>
      <c r="B5550" s="20"/>
      <c r="C5550" s="20"/>
      <c r="D5550" s="20"/>
      <c r="E5550" s="6"/>
      <c r="F5550" s="6"/>
      <c r="G5550" s="6"/>
      <c r="H5550" s="6"/>
      <c r="I5550" s="6"/>
      <c r="J5550" s="6"/>
      <c r="K5550" s="6"/>
      <c r="L5550" s="6"/>
      <c r="M5550" s="6"/>
      <c r="N5550" s="6"/>
      <c r="O5550" s="6"/>
      <c r="P5550" s="6"/>
      <c r="Q5550" s="6"/>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21"/>
      <c r="AR5550" s="21"/>
      <c r="AS5550" s="21"/>
      <c r="AT5550" s="6"/>
      <c r="AU5550" s="6"/>
      <c r="AV5550" s="6"/>
      <c r="AW5550" s="6"/>
    </row>
    <row r="5551" spans="1:49" x14ac:dyDescent="0.35">
      <c r="A5551" s="20"/>
      <c r="B5551" s="20"/>
      <c r="C5551" s="20"/>
      <c r="D5551" s="20"/>
      <c r="E5551" s="6"/>
      <c r="F5551" s="6"/>
      <c r="G5551" s="6"/>
      <c r="H5551" s="6"/>
      <c r="I5551" s="6"/>
      <c r="J5551" s="6"/>
      <c r="K5551" s="6"/>
      <c r="L5551" s="6"/>
      <c r="M5551" s="6"/>
      <c r="N5551" s="6"/>
      <c r="O5551" s="6"/>
      <c r="P5551" s="6"/>
      <c r="Q5551" s="6"/>
      <c r="R5551" s="6"/>
      <c r="S5551" s="6"/>
      <c r="T5551" s="6"/>
      <c r="U5551" s="6"/>
      <c r="V5551" s="6"/>
      <c r="W5551" s="6"/>
      <c r="X5551" s="6"/>
      <c r="Y5551" s="6"/>
      <c r="Z5551" s="6"/>
      <c r="AA5551" s="6"/>
      <c r="AB5551" s="6"/>
      <c r="AC5551" s="6"/>
      <c r="AD5551" s="6"/>
      <c r="AE5551" s="6"/>
      <c r="AF5551" s="6"/>
      <c r="AG5551" s="6"/>
      <c r="AH5551" s="6"/>
      <c r="AI5551" s="6"/>
      <c r="AJ5551" s="6"/>
      <c r="AK5551" s="6"/>
      <c r="AL5551" s="6"/>
      <c r="AM5551" s="6"/>
      <c r="AN5551" s="6"/>
      <c r="AO5551" s="6"/>
      <c r="AP5551" s="6"/>
      <c r="AQ5551" s="21"/>
      <c r="AR5551" s="21"/>
      <c r="AS5551" s="21"/>
      <c r="AT5551" s="6"/>
      <c r="AU5551" s="6"/>
      <c r="AV5551" s="6"/>
      <c r="AW5551" s="6"/>
    </row>
    <row r="5552" spans="1:49" x14ac:dyDescent="0.35">
      <c r="A5552" s="20"/>
      <c r="B5552" s="20"/>
      <c r="C5552" s="20"/>
      <c r="D5552" s="20"/>
      <c r="E5552" s="6"/>
      <c r="F5552" s="6"/>
      <c r="G5552" s="6"/>
      <c r="H5552" s="6"/>
      <c r="I5552" s="6"/>
      <c r="J5552" s="6"/>
      <c r="K5552" s="6"/>
      <c r="L5552" s="6"/>
      <c r="M5552" s="6"/>
      <c r="N5552" s="6"/>
      <c r="O5552" s="6"/>
      <c r="P5552" s="6"/>
      <c r="Q5552" s="6"/>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21"/>
      <c r="AR5552" s="21"/>
      <c r="AS5552" s="21"/>
      <c r="AT5552" s="6"/>
      <c r="AU5552" s="6"/>
      <c r="AV5552" s="6"/>
      <c r="AW5552" s="6"/>
    </row>
    <row r="5553" spans="1:49" x14ac:dyDescent="0.35">
      <c r="A5553" s="20"/>
      <c r="B5553" s="20"/>
      <c r="C5553" s="20"/>
      <c r="D5553" s="20"/>
      <c r="E5553" s="6"/>
      <c r="F5553" s="6"/>
      <c r="G5553" s="6"/>
      <c r="H5553" s="6"/>
      <c r="I5553" s="6"/>
      <c r="J5553" s="6"/>
      <c r="K5553" s="6"/>
      <c r="L5553" s="6"/>
      <c r="M5553" s="6"/>
      <c r="N5553" s="6"/>
      <c r="O5553" s="6"/>
      <c r="P5553" s="6"/>
      <c r="Q5553" s="6"/>
      <c r="R5553" s="6"/>
      <c r="S5553" s="6"/>
      <c r="T5553" s="6"/>
      <c r="U5553" s="6"/>
      <c r="V5553" s="6"/>
      <c r="W5553" s="6"/>
      <c r="X5553" s="6"/>
      <c r="Y5553" s="6"/>
      <c r="Z5553" s="6"/>
      <c r="AA5553" s="6"/>
      <c r="AB5553" s="6"/>
      <c r="AC5553" s="6"/>
      <c r="AD5553" s="6"/>
      <c r="AE5553" s="6"/>
      <c r="AF5553" s="6"/>
      <c r="AG5553" s="6"/>
      <c r="AH5553" s="6"/>
      <c r="AI5553" s="6"/>
      <c r="AJ5553" s="6"/>
      <c r="AK5553" s="6"/>
      <c r="AL5553" s="6"/>
      <c r="AM5553" s="6"/>
      <c r="AN5553" s="6"/>
      <c r="AO5553" s="6"/>
      <c r="AP5553" s="6"/>
      <c r="AQ5553" s="21"/>
      <c r="AR5553" s="21"/>
      <c r="AS5553" s="21"/>
      <c r="AT5553" s="6"/>
      <c r="AU5553" s="6"/>
      <c r="AV5553" s="6"/>
      <c r="AW5553" s="6"/>
    </row>
    <row r="5554" spans="1:49" x14ac:dyDescent="0.35">
      <c r="A5554" s="20"/>
      <c r="B5554" s="20"/>
      <c r="C5554" s="20"/>
      <c r="D5554" s="20"/>
      <c r="E5554" s="6"/>
      <c r="F5554" s="6"/>
      <c r="G5554" s="6"/>
      <c r="H5554" s="6"/>
      <c r="I5554" s="6"/>
      <c r="J5554" s="6"/>
      <c r="K5554" s="6"/>
      <c r="L5554" s="6"/>
      <c r="M5554" s="6"/>
      <c r="N5554" s="6"/>
      <c r="O5554" s="6"/>
      <c r="P5554" s="6"/>
      <c r="Q5554" s="6"/>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21"/>
      <c r="AR5554" s="21"/>
      <c r="AS5554" s="21"/>
      <c r="AT5554" s="6"/>
      <c r="AU5554" s="6"/>
      <c r="AV5554" s="6"/>
      <c r="AW5554" s="6"/>
    </row>
    <row r="5555" spans="1:49" x14ac:dyDescent="0.35">
      <c r="A5555" s="20"/>
      <c r="B5555" s="20"/>
      <c r="C5555" s="20"/>
      <c r="D5555" s="20"/>
      <c r="E5555" s="6"/>
      <c r="F5555" s="6"/>
      <c r="G5555" s="6"/>
      <c r="H5555" s="6"/>
      <c r="I5555" s="6"/>
      <c r="J5555" s="6"/>
      <c r="K5555" s="6"/>
      <c r="L5555" s="6"/>
      <c r="M5555" s="6"/>
      <c r="N5555" s="6"/>
      <c r="O5555" s="6"/>
      <c r="P5555" s="6"/>
      <c r="Q5555" s="6"/>
      <c r="R5555" s="6"/>
      <c r="S5555" s="6"/>
      <c r="T5555" s="6"/>
      <c r="U5555" s="6"/>
      <c r="V5555" s="6"/>
      <c r="W5555" s="6"/>
      <c r="X5555" s="6"/>
      <c r="Y5555" s="6"/>
      <c r="Z5555" s="6"/>
      <c r="AA5555" s="6"/>
      <c r="AB5555" s="6"/>
      <c r="AC5555" s="6"/>
      <c r="AD5555" s="6"/>
      <c r="AE5555" s="6"/>
      <c r="AF5555" s="6"/>
      <c r="AG5555" s="6"/>
      <c r="AH5555" s="6"/>
      <c r="AI5555" s="6"/>
      <c r="AJ5555" s="6"/>
      <c r="AK5555" s="6"/>
      <c r="AL5555" s="6"/>
      <c r="AM5555" s="6"/>
      <c r="AN5555" s="6"/>
      <c r="AO5555" s="6"/>
      <c r="AP5555" s="6"/>
      <c r="AQ5555" s="21"/>
      <c r="AR5555" s="21"/>
      <c r="AS5555" s="21"/>
      <c r="AT5555" s="6"/>
      <c r="AU5555" s="6"/>
      <c r="AV5555" s="6"/>
      <c r="AW5555" s="6"/>
    </row>
    <row r="5556" spans="1:49" x14ac:dyDescent="0.35">
      <c r="A5556" s="20"/>
      <c r="B5556" s="20"/>
      <c r="C5556" s="20"/>
      <c r="D5556" s="20"/>
      <c r="E5556" s="6"/>
      <c r="F5556" s="6"/>
      <c r="G5556" s="6"/>
      <c r="H5556" s="6"/>
      <c r="I5556" s="6"/>
      <c r="J5556" s="6"/>
      <c r="K5556" s="6"/>
      <c r="L5556" s="6"/>
      <c r="M5556" s="6"/>
      <c r="N5556" s="6"/>
      <c r="O5556" s="6"/>
      <c r="P5556" s="6"/>
      <c r="Q5556" s="6"/>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21"/>
      <c r="AR5556" s="21"/>
      <c r="AS5556" s="21"/>
      <c r="AT5556" s="6"/>
      <c r="AU5556" s="6"/>
      <c r="AV5556" s="6"/>
      <c r="AW5556" s="6"/>
    </row>
    <row r="5557" spans="1:49" x14ac:dyDescent="0.35">
      <c r="A5557" s="20"/>
      <c r="B5557" s="20"/>
      <c r="C5557" s="20"/>
      <c r="D5557" s="20"/>
      <c r="E5557" s="6"/>
      <c r="F5557" s="6"/>
      <c r="G5557" s="6"/>
      <c r="H5557" s="6"/>
      <c r="I5557" s="6"/>
      <c r="J5557" s="6"/>
      <c r="K5557" s="6"/>
      <c r="L5557" s="6"/>
      <c r="M5557" s="6"/>
      <c r="N5557" s="6"/>
      <c r="O5557" s="6"/>
      <c r="P5557" s="6"/>
      <c r="Q5557" s="6"/>
      <c r="R5557" s="6"/>
      <c r="S5557" s="6"/>
      <c r="T5557" s="6"/>
      <c r="U5557" s="6"/>
      <c r="V5557" s="6"/>
      <c r="W5557" s="6"/>
      <c r="X5557" s="6"/>
      <c r="Y5557" s="6"/>
      <c r="Z5557" s="6"/>
      <c r="AA5557" s="6"/>
      <c r="AB5557" s="6"/>
      <c r="AC5557" s="6"/>
      <c r="AD5557" s="6"/>
      <c r="AE5557" s="6"/>
      <c r="AF5557" s="6"/>
      <c r="AG5557" s="6"/>
      <c r="AH5557" s="6"/>
      <c r="AI5557" s="6"/>
      <c r="AJ5557" s="6"/>
      <c r="AK5557" s="6"/>
      <c r="AL5557" s="6"/>
      <c r="AM5557" s="6"/>
      <c r="AN5557" s="6"/>
      <c r="AO5557" s="6"/>
      <c r="AP5557" s="6"/>
      <c r="AQ5557" s="21"/>
      <c r="AR5557" s="21"/>
      <c r="AS5557" s="21"/>
      <c r="AT5557" s="6"/>
      <c r="AU5557" s="6"/>
      <c r="AV5557" s="6"/>
      <c r="AW5557" s="6"/>
    </row>
    <row r="5558" spans="1:49" x14ac:dyDescent="0.35">
      <c r="A5558" s="20"/>
      <c r="B5558" s="20"/>
      <c r="C5558" s="20"/>
      <c r="D5558" s="20"/>
      <c r="E5558" s="6"/>
      <c r="F5558" s="6"/>
      <c r="G5558" s="6"/>
      <c r="H5558" s="6"/>
      <c r="I5558" s="6"/>
      <c r="J5558" s="6"/>
      <c r="K5558" s="6"/>
      <c r="L5558" s="6"/>
      <c r="M5558" s="6"/>
      <c r="N5558" s="6"/>
      <c r="O5558" s="6"/>
      <c r="P5558" s="6"/>
      <c r="Q5558" s="6"/>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21"/>
      <c r="AR5558" s="21"/>
      <c r="AS5558" s="21"/>
      <c r="AT5558" s="6"/>
      <c r="AU5558" s="6"/>
      <c r="AV5558" s="6"/>
      <c r="AW5558" s="6"/>
    </row>
    <row r="5559" spans="1:49" x14ac:dyDescent="0.35">
      <c r="A5559" s="20"/>
      <c r="B5559" s="20"/>
      <c r="C5559" s="20"/>
      <c r="D5559" s="20"/>
      <c r="E5559" s="6"/>
      <c r="F5559" s="6"/>
      <c r="G5559" s="6"/>
      <c r="H5559" s="6"/>
      <c r="I5559" s="6"/>
      <c r="J5559" s="6"/>
      <c r="K5559" s="6"/>
      <c r="L5559" s="6"/>
      <c r="M5559" s="6"/>
      <c r="N5559" s="6"/>
      <c r="O5559" s="6"/>
      <c r="P5559" s="6"/>
      <c r="Q5559" s="6"/>
      <c r="R5559" s="6"/>
      <c r="S5559" s="6"/>
      <c r="T5559" s="6"/>
      <c r="U5559" s="6"/>
      <c r="V5559" s="6"/>
      <c r="W5559" s="6"/>
      <c r="X5559" s="6"/>
      <c r="Y5559" s="6"/>
      <c r="Z5559" s="6"/>
      <c r="AA5559" s="6"/>
      <c r="AB5559" s="6"/>
      <c r="AC5559" s="6"/>
      <c r="AD5559" s="6"/>
      <c r="AE5559" s="6"/>
      <c r="AF5559" s="6"/>
      <c r="AG5559" s="6"/>
      <c r="AH5559" s="6"/>
      <c r="AI5559" s="6"/>
      <c r="AJ5559" s="6"/>
      <c r="AK5559" s="6"/>
      <c r="AL5559" s="6"/>
      <c r="AM5559" s="6"/>
      <c r="AN5559" s="6"/>
      <c r="AO5559" s="6"/>
      <c r="AP5559" s="6"/>
      <c r="AQ5559" s="21"/>
      <c r="AR5559" s="21"/>
      <c r="AS5559" s="21"/>
      <c r="AT5559" s="6"/>
      <c r="AU5559" s="6"/>
      <c r="AV5559" s="6"/>
      <c r="AW5559" s="6"/>
    </row>
    <row r="5560" spans="1:49" x14ac:dyDescent="0.35">
      <c r="A5560" s="20"/>
      <c r="B5560" s="20"/>
      <c r="C5560" s="20"/>
      <c r="D5560" s="20"/>
      <c r="E5560" s="6"/>
      <c r="F5560" s="6"/>
      <c r="G5560" s="6"/>
      <c r="H5560" s="6"/>
      <c r="I5560" s="6"/>
      <c r="J5560" s="6"/>
      <c r="K5560" s="6"/>
      <c r="L5560" s="6"/>
      <c r="M5560" s="6"/>
      <c r="N5560" s="6"/>
      <c r="O5560" s="6"/>
      <c r="P5560" s="6"/>
      <c r="Q5560" s="6"/>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21"/>
      <c r="AR5560" s="21"/>
      <c r="AS5560" s="21"/>
      <c r="AT5560" s="6"/>
      <c r="AU5560" s="6"/>
      <c r="AV5560" s="6"/>
      <c r="AW5560" s="6"/>
    </row>
    <row r="5561" spans="1:49" x14ac:dyDescent="0.35">
      <c r="A5561" s="20"/>
      <c r="B5561" s="20"/>
      <c r="C5561" s="20"/>
      <c r="D5561" s="20"/>
      <c r="E5561" s="6"/>
      <c r="F5561" s="6"/>
      <c r="G5561" s="6"/>
      <c r="H5561" s="6"/>
      <c r="I5561" s="6"/>
      <c r="J5561" s="6"/>
      <c r="K5561" s="6"/>
      <c r="L5561" s="6"/>
      <c r="M5561" s="6"/>
      <c r="N5561" s="6"/>
      <c r="O5561" s="6"/>
      <c r="P5561" s="6"/>
      <c r="Q5561" s="6"/>
      <c r="R5561" s="6"/>
      <c r="S5561" s="6"/>
      <c r="T5561" s="6"/>
      <c r="U5561" s="6"/>
      <c r="V5561" s="6"/>
      <c r="W5561" s="6"/>
      <c r="X5561" s="6"/>
      <c r="Y5561" s="6"/>
      <c r="Z5561" s="6"/>
      <c r="AA5561" s="6"/>
      <c r="AB5561" s="6"/>
      <c r="AC5561" s="6"/>
      <c r="AD5561" s="6"/>
      <c r="AE5561" s="6"/>
      <c r="AF5561" s="6"/>
      <c r="AG5561" s="6"/>
      <c r="AH5561" s="6"/>
      <c r="AI5561" s="6"/>
      <c r="AJ5561" s="6"/>
      <c r="AK5561" s="6"/>
      <c r="AL5561" s="6"/>
      <c r="AM5561" s="6"/>
      <c r="AN5561" s="6"/>
      <c r="AO5561" s="6"/>
      <c r="AP5561" s="6"/>
      <c r="AQ5561" s="21"/>
      <c r="AR5561" s="21"/>
      <c r="AS5561" s="21"/>
      <c r="AT5561" s="6"/>
      <c r="AU5561" s="6"/>
      <c r="AV5561" s="6"/>
      <c r="AW5561" s="6"/>
    </row>
    <row r="5562" spans="1:49" x14ac:dyDescent="0.35">
      <c r="A5562" s="20"/>
      <c r="B5562" s="20"/>
      <c r="C5562" s="20"/>
      <c r="D5562" s="20"/>
      <c r="E5562" s="6"/>
      <c r="F5562" s="6"/>
      <c r="G5562" s="6"/>
      <c r="H5562" s="6"/>
      <c r="I5562" s="6"/>
      <c r="J5562" s="6"/>
      <c r="K5562" s="6"/>
      <c r="L5562" s="6"/>
      <c r="M5562" s="6"/>
      <c r="N5562" s="6"/>
      <c r="O5562" s="6"/>
      <c r="P5562" s="6"/>
      <c r="Q5562" s="6"/>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21"/>
      <c r="AR5562" s="21"/>
      <c r="AS5562" s="21"/>
      <c r="AT5562" s="6"/>
      <c r="AU5562" s="6"/>
      <c r="AV5562" s="6"/>
      <c r="AW5562" s="6"/>
    </row>
    <row r="5563" spans="1:49" x14ac:dyDescent="0.35">
      <c r="A5563" s="20"/>
      <c r="B5563" s="20"/>
      <c r="C5563" s="20"/>
      <c r="D5563" s="20"/>
      <c r="E5563" s="6"/>
      <c r="F5563" s="6"/>
      <c r="G5563" s="6"/>
      <c r="H5563" s="6"/>
      <c r="I5563" s="6"/>
      <c r="J5563" s="6"/>
      <c r="K5563" s="6"/>
      <c r="L5563" s="6"/>
      <c r="M5563" s="6"/>
      <c r="N5563" s="6"/>
      <c r="O5563" s="6"/>
      <c r="P5563" s="6"/>
      <c r="Q5563" s="6"/>
      <c r="R5563" s="6"/>
      <c r="S5563" s="6"/>
      <c r="T5563" s="6"/>
      <c r="U5563" s="6"/>
      <c r="V5563" s="6"/>
      <c r="W5563" s="6"/>
      <c r="X5563" s="6"/>
      <c r="Y5563" s="6"/>
      <c r="Z5563" s="6"/>
      <c r="AA5563" s="6"/>
      <c r="AB5563" s="6"/>
      <c r="AC5563" s="6"/>
      <c r="AD5563" s="6"/>
      <c r="AE5563" s="6"/>
      <c r="AF5563" s="6"/>
      <c r="AG5563" s="6"/>
      <c r="AH5563" s="6"/>
      <c r="AI5563" s="6"/>
      <c r="AJ5563" s="6"/>
      <c r="AK5563" s="6"/>
      <c r="AL5563" s="6"/>
      <c r="AM5563" s="6"/>
      <c r="AN5563" s="6"/>
      <c r="AO5563" s="6"/>
      <c r="AP5563" s="6"/>
      <c r="AQ5563" s="21"/>
      <c r="AR5563" s="21"/>
      <c r="AS5563" s="21"/>
      <c r="AT5563" s="6"/>
      <c r="AU5563" s="6"/>
      <c r="AV5563" s="6"/>
      <c r="AW5563" s="6"/>
    </row>
    <row r="5564" spans="1:49" x14ac:dyDescent="0.35">
      <c r="A5564" s="20"/>
      <c r="B5564" s="20"/>
      <c r="C5564" s="20"/>
      <c r="D5564" s="20"/>
      <c r="E5564" s="6"/>
      <c r="F5564" s="6"/>
      <c r="G5564" s="6"/>
      <c r="H5564" s="6"/>
      <c r="I5564" s="6"/>
      <c r="J5564" s="6"/>
      <c r="K5564" s="6"/>
      <c r="L5564" s="6"/>
      <c r="M5564" s="6"/>
      <c r="N5564" s="6"/>
      <c r="O5564" s="6"/>
      <c r="P5564" s="6"/>
      <c r="Q5564" s="6"/>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21"/>
      <c r="AR5564" s="21"/>
      <c r="AS5564" s="21"/>
      <c r="AT5564" s="6"/>
      <c r="AU5564" s="6"/>
      <c r="AV5564" s="6"/>
      <c r="AW5564" s="6"/>
    </row>
    <row r="5565" spans="1:49" x14ac:dyDescent="0.35">
      <c r="A5565" s="20"/>
      <c r="B5565" s="20"/>
      <c r="C5565" s="20"/>
      <c r="D5565" s="20"/>
      <c r="E5565" s="6"/>
      <c r="F5565" s="6"/>
      <c r="G5565" s="6"/>
      <c r="H5565" s="6"/>
      <c r="I5565" s="6"/>
      <c r="J5565" s="6"/>
      <c r="K5565" s="6"/>
      <c r="L5565" s="6"/>
      <c r="M5565" s="6"/>
      <c r="N5565" s="6"/>
      <c r="O5565" s="6"/>
      <c r="P5565" s="6"/>
      <c r="Q5565" s="6"/>
      <c r="R5565" s="6"/>
      <c r="S5565" s="6"/>
      <c r="T5565" s="6"/>
      <c r="U5565" s="6"/>
      <c r="V5565" s="6"/>
      <c r="W5565" s="6"/>
      <c r="X5565" s="6"/>
      <c r="Y5565" s="6"/>
      <c r="Z5565" s="6"/>
      <c r="AA5565" s="6"/>
      <c r="AB5565" s="6"/>
      <c r="AC5565" s="6"/>
      <c r="AD5565" s="6"/>
      <c r="AE5565" s="6"/>
      <c r="AF5565" s="6"/>
      <c r="AG5565" s="6"/>
      <c r="AH5565" s="6"/>
      <c r="AI5565" s="6"/>
      <c r="AJ5565" s="6"/>
      <c r="AK5565" s="6"/>
      <c r="AL5565" s="6"/>
      <c r="AM5565" s="6"/>
      <c r="AN5565" s="6"/>
      <c r="AO5565" s="6"/>
      <c r="AP5565" s="6"/>
      <c r="AQ5565" s="21"/>
      <c r="AR5565" s="21"/>
      <c r="AS5565" s="21"/>
      <c r="AT5565" s="6"/>
      <c r="AU5565" s="6"/>
      <c r="AV5565" s="6"/>
      <c r="AW5565" s="6"/>
    </row>
    <row r="5566" spans="1:49" x14ac:dyDescent="0.35">
      <c r="A5566" s="20"/>
      <c r="B5566" s="20"/>
      <c r="C5566" s="20"/>
      <c r="D5566" s="20"/>
      <c r="E5566" s="6"/>
      <c r="F5566" s="6"/>
      <c r="G5566" s="6"/>
      <c r="H5566" s="6"/>
      <c r="I5566" s="6"/>
      <c r="J5566" s="6"/>
      <c r="K5566" s="6"/>
      <c r="L5566" s="6"/>
      <c r="M5566" s="6"/>
      <c r="N5566" s="6"/>
      <c r="O5566" s="6"/>
      <c r="P5566" s="6"/>
      <c r="Q5566" s="6"/>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21"/>
      <c r="AR5566" s="21"/>
      <c r="AS5566" s="21"/>
      <c r="AT5566" s="6"/>
      <c r="AU5566" s="6"/>
      <c r="AV5566" s="6"/>
      <c r="AW5566" s="6"/>
    </row>
    <row r="5567" spans="1:49" x14ac:dyDescent="0.35">
      <c r="A5567" s="20"/>
      <c r="B5567" s="20"/>
      <c r="C5567" s="20"/>
      <c r="D5567" s="20"/>
      <c r="E5567" s="6"/>
      <c r="F5567" s="6"/>
      <c r="G5567" s="6"/>
      <c r="H5567" s="6"/>
      <c r="I5567" s="6"/>
      <c r="J5567" s="6"/>
      <c r="K5567" s="6"/>
      <c r="L5567" s="6"/>
      <c r="M5567" s="6"/>
      <c r="N5567" s="6"/>
      <c r="O5567" s="6"/>
      <c r="P5567" s="6"/>
      <c r="Q5567" s="6"/>
      <c r="R5567" s="6"/>
      <c r="S5567" s="6"/>
      <c r="T5567" s="6"/>
      <c r="U5567" s="6"/>
      <c r="V5567" s="6"/>
      <c r="W5567" s="6"/>
      <c r="X5567" s="6"/>
      <c r="Y5567" s="6"/>
      <c r="Z5567" s="6"/>
      <c r="AA5567" s="6"/>
      <c r="AB5567" s="6"/>
      <c r="AC5567" s="6"/>
      <c r="AD5567" s="6"/>
      <c r="AE5567" s="6"/>
      <c r="AF5567" s="6"/>
      <c r="AG5567" s="6"/>
      <c r="AH5567" s="6"/>
      <c r="AI5567" s="6"/>
      <c r="AJ5567" s="6"/>
      <c r="AK5567" s="6"/>
      <c r="AL5567" s="6"/>
      <c r="AM5567" s="6"/>
      <c r="AN5567" s="6"/>
      <c r="AO5567" s="6"/>
      <c r="AP5567" s="6"/>
      <c r="AQ5567" s="21"/>
      <c r="AR5567" s="21"/>
      <c r="AS5567" s="21"/>
      <c r="AT5567" s="6"/>
      <c r="AU5567" s="6"/>
      <c r="AV5567" s="6"/>
      <c r="AW5567" s="6"/>
    </row>
    <row r="5568" spans="1:49" x14ac:dyDescent="0.35">
      <c r="A5568" s="20"/>
      <c r="B5568" s="20"/>
      <c r="C5568" s="20"/>
      <c r="D5568" s="20"/>
      <c r="E5568" s="6"/>
      <c r="F5568" s="6"/>
      <c r="G5568" s="6"/>
      <c r="H5568" s="6"/>
      <c r="I5568" s="6"/>
      <c r="J5568" s="6"/>
      <c r="K5568" s="6"/>
      <c r="L5568" s="6"/>
      <c r="M5568" s="6"/>
      <c r="N5568" s="6"/>
      <c r="O5568" s="6"/>
      <c r="P5568" s="6"/>
      <c r="Q5568" s="6"/>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21"/>
      <c r="AR5568" s="21"/>
      <c r="AS5568" s="21"/>
      <c r="AT5568" s="6"/>
      <c r="AU5568" s="6"/>
      <c r="AV5568" s="6"/>
      <c r="AW5568" s="6"/>
    </row>
    <row r="5569" spans="1:49" x14ac:dyDescent="0.35">
      <c r="A5569" s="20"/>
      <c r="B5569" s="20"/>
      <c r="C5569" s="20"/>
      <c r="D5569" s="20"/>
      <c r="E5569" s="6"/>
      <c r="F5569" s="6"/>
      <c r="G5569" s="6"/>
      <c r="H5569" s="6"/>
      <c r="I5569" s="6"/>
      <c r="J5569" s="6"/>
      <c r="K5569" s="6"/>
      <c r="L5569" s="6"/>
      <c r="M5569" s="6"/>
      <c r="N5569" s="6"/>
      <c r="O5569" s="6"/>
      <c r="P5569" s="6"/>
      <c r="Q5569" s="6"/>
      <c r="R5569" s="6"/>
      <c r="S5569" s="6"/>
      <c r="T5569" s="6"/>
      <c r="U5569" s="6"/>
      <c r="V5569" s="6"/>
      <c r="W5569" s="6"/>
      <c r="X5569" s="6"/>
      <c r="Y5569" s="6"/>
      <c r="Z5569" s="6"/>
      <c r="AA5569" s="6"/>
      <c r="AB5569" s="6"/>
      <c r="AC5569" s="6"/>
      <c r="AD5569" s="6"/>
      <c r="AE5569" s="6"/>
      <c r="AF5569" s="6"/>
      <c r="AG5569" s="6"/>
      <c r="AH5569" s="6"/>
      <c r="AI5569" s="6"/>
      <c r="AJ5569" s="6"/>
      <c r="AK5569" s="6"/>
      <c r="AL5569" s="6"/>
      <c r="AM5569" s="6"/>
      <c r="AN5569" s="6"/>
      <c r="AO5569" s="6"/>
      <c r="AP5569" s="6"/>
      <c r="AQ5569" s="21"/>
      <c r="AR5569" s="21"/>
      <c r="AS5569" s="21"/>
      <c r="AT5569" s="6"/>
      <c r="AU5569" s="6"/>
      <c r="AV5569" s="6"/>
      <c r="AW5569" s="6"/>
    </row>
    <row r="5570" spans="1:49" x14ac:dyDescent="0.35">
      <c r="A5570" s="20"/>
      <c r="B5570" s="20"/>
      <c r="C5570" s="20"/>
      <c r="D5570" s="20"/>
      <c r="E5570" s="6"/>
      <c r="F5570" s="6"/>
      <c r="G5570" s="6"/>
      <c r="H5570" s="6"/>
      <c r="I5570" s="6"/>
      <c r="J5570" s="6"/>
      <c r="K5570" s="6"/>
      <c r="L5570" s="6"/>
      <c r="M5570" s="6"/>
      <c r="N5570" s="6"/>
      <c r="O5570" s="6"/>
      <c r="P5570" s="6"/>
      <c r="Q5570" s="6"/>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21"/>
      <c r="AR5570" s="21"/>
      <c r="AS5570" s="21"/>
      <c r="AT5570" s="6"/>
      <c r="AU5570" s="6"/>
      <c r="AV5570" s="6"/>
      <c r="AW5570" s="6"/>
    </row>
    <row r="5571" spans="1:49" x14ac:dyDescent="0.35">
      <c r="A5571" s="20"/>
      <c r="B5571" s="20"/>
      <c r="C5571" s="20"/>
      <c r="D5571" s="20"/>
      <c r="E5571" s="6"/>
      <c r="F5571" s="6"/>
      <c r="G5571" s="6"/>
      <c r="H5571" s="6"/>
      <c r="I5571" s="6"/>
      <c r="J5571" s="6"/>
      <c r="K5571" s="6"/>
      <c r="L5571" s="6"/>
      <c r="M5571" s="6"/>
      <c r="N5571" s="6"/>
      <c r="O5571" s="6"/>
      <c r="P5571" s="6"/>
      <c r="Q5571" s="6"/>
      <c r="R5571" s="6"/>
      <c r="S5571" s="6"/>
      <c r="T5571" s="6"/>
      <c r="U5571" s="6"/>
      <c r="V5571" s="6"/>
      <c r="W5571" s="6"/>
      <c r="X5571" s="6"/>
      <c r="Y5571" s="6"/>
      <c r="Z5571" s="6"/>
      <c r="AA5571" s="6"/>
      <c r="AB5571" s="6"/>
      <c r="AC5571" s="6"/>
      <c r="AD5571" s="6"/>
      <c r="AE5571" s="6"/>
      <c r="AF5571" s="6"/>
      <c r="AG5571" s="6"/>
      <c r="AH5571" s="6"/>
      <c r="AI5571" s="6"/>
      <c r="AJ5571" s="6"/>
      <c r="AK5571" s="6"/>
      <c r="AL5571" s="6"/>
      <c r="AM5571" s="6"/>
      <c r="AN5571" s="6"/>
      <c r="AO5571" s="6"/>
      <c r="AP5571" s="6"/>
      <c r="AQ5571" s="21"/>
      <c r="AR5571" s="21"/>
      <c r="AS5571" s="21"/>
      <c r="AT5571" s="6"/>
      <c r="AU5571" s="6"/>
      <c r="AV5571" s="6"/>
      <c r="AW5571" s="6"/>
    </row>
    <row r="5572" spans="1:49" x14ac:dyDescent="0.35">
      <c r="A5572" s="20"/>
      <c r="B5572" s="20"/>
      <c r="C5572" s="20"/>
      <c r="D5572" s="20"/>
      <c r="E5572" s="6"/>
      <c r="F5572" s="6"/>
      <c r="G5572" s="6"/>
      <c r="H5572" s="6"/>
      <c r="I5572" s="6"/>
      <c r="J5572" s="6"/>
      <c r="K5572" s="6"/>
      <c r="L5572" s="6"/>
      <c r="M5572" s="6"/>
      <c r="N5572" s="6"/>
      <c r="O5572" s="6"/>
      <c r="P5572" s="6"/>
      <c r="Q5572" s="6"/>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21"/>
      <c r="AR5572" s="21"/>
      <c r="AS5572" s="21"/>
      <c r="AT5572" s="6"/>
      <c r="AU5572" s="6"/>
      <c r="AV5572" s="6"/>
      <c r="AW5572" s="6"/>
    </row>
    <row r="5573" spans="1:49" x14ac:dyDescent="0.35">
      <c r="A5573" s="20"/>
      <c r="B5573" s="20"/>
      <c r="C5573" s="20"/>
      <c r="D5573" s="20"/>
      <c r="E5573" s="6"/>
      <c r="F5573" s="6"/>
      <c r="G5573" s="6"/>
      <c r="H5573" s="6"/>
      <c r="I5573" s="6"/>
      <c r="J5573" s="6"/>
      <c r="K5573" s="6"/>
      <c r="L5573" s="6"/>
      <c r="M5573" s="6"/>
      <c r="N5573" s="6"/>
      <c r="O5573" s="6"/>
      <c r="P5573" s="6"/>
      <c r="Q5573" s="6"/>
      <c r="R5573" s="6"/>
      <c r="S5573" s="6"/>
      <c r="T5573" s="6"/>
      <c r="U5573" s="6"/>
      <c r="V5573" s="6"/>
      <c r="W5573" s="6"/>
      <c r="X5573" s="6"/>
      <c r="Y5573" s="6"/>
      <c r="Z5573" s="6"/>
      <c r="AA5573" s="6"/>
      <c r="AB5573" s="6"/>
      <c r="AC5573" s="6"/>
      <c r="AD5573" s="6"/>
      <c r="AE5573" s="6"/>
      <c r="AF5573" s="6"/>
      <c r="AG5573" s="6"/>
      <c r="AH5573" s="6"/>
      <c r="AI5573" s="6"/>
      <c r="AJ5573" s="6"/>
      <c r="AK5573" s="6"/>
      <c r="AL5573" s="6"/>
      <c r="AM5573" s="6"/>
      <c r="AN5573" s="6"/>
      <c r="AO5573" s="6"/>
      <c r="AP5573" s="6"/>
      <c r="AQ5573" s="21"/>
      <c r="AR5573" s="21"/>
      <c r="AS5573" s="21"/>
      <c r="AT5573" s="6"/>
      <c r="AU5573" s="6"/>
      <c r="AV5573" s="6"/>
      <c r="AW5573" s="6"/>
    </row>
    <row r="5574" spans="1:49" x14ac:dyDescent="0.35">
      <c r="A5574" s="20"/>
      <c r="B5574" s="20"/>
      <c r="C5574" s="20"/>
      <c r="D5574" s="20"/>
      <c r="E5574" s="6"/>
      <c r="F5574" s="6"/>
      <c r="G5574" s="6"/>
      <c r="H5574" s="6"/>
      <c r="I5574" s="6"/>
      <c r="J5574" s="6"/>
      <c r="K5574" s="6"/>
      <c r="L5574" s="6"/>
      <c r="M5574" s="6"/>
      <c r="N5574" s="6"/>
      <c r="O5574" s="6"/>
      <c r="P5574" s="6"/>
      <c r="Q5574" s="6"/>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21"/>
      <c r="AR5574" s="21"/>
      <c r="AS5574" s="21"/>
      <c r="AT5574" s="6"/>
      <c r="AU5574" s="6"/>
      <c r="AV5574" s="6"/>
      <c r="AW5574" s="6"/>
    </row>
    <row r="5575" spans="1:49" x14ac:dyDescent="0.35">
      <c r="A5575" s="20"/>
      <c r="B5575" s="20"/>
      <c r="C5575" s="20"/>
      <c r="D5575" s="20"/>
      <c r="E5575" s="6"/>
      <c r="F5575" s="6"/>
      <c r="G5575" s="6"/>
      <c r="H5575" s="6"/>
      <c r="I5575" s="6"/>
      <c r="J5575" s="6"/>
      <c r="K5575" s="6"/>
      <c r="L5575" s="6"/>
      <c r="M5575" s="6"/>
      <c r="N5575" s="6"/>
      <c r="O5575" s="6"/>
      <c r="P5575" s="6"/>
      <c r="Q5575" s="6"/>
      <c r="R5575" s="6"/>
      <c r="S5575" s="6"/>
      <c r="T5575" s="6"/>
      <c r="U5575" s="6"/>
      <c r="V5575" s="6"/>
      <c r="W5575" s="6"/>
      <c r="X5575" s="6"/>
      <c r="Y5575" s="6"/>
      <c r="Z5575" s="6"/>
      <c r="AA5575" s="6"/>
      <c r="AB5575" s="6"/>
      <c r="AC5575" s="6"/>
      <c r="AD5575" s="6"/>
      <c r="AE5575" s="6"/>
      <c r="AF5575" s="6"/>
      <c r="AG5575" s="6"/>
      <c r="AH5575" s="6"/>
      <c r="AI5575" s="6"/>
      <c r="AJ5575" s="6"/>
      <c r="AK5575" s="6"/>
      <c r="AL5575" s="6"/>
      <c r="AM5575" s="6"/>
      <c r="AN5575" s="6"/>
      <c r="AO5575" s="6"/>
      <c r="AP5575" s="6"/>
      <c r="AQ5575" s="21"/>
      <c r="AR5575" s="21"/>
      <c r="AS5575" s="21"/>
      <c r="AT5575" s="6"/>
      <c r="AU5575" s="6"/>
      <c r="AV5575" s="6"/>
      <c r="AW5575" s="6"/>
    </row>
    <row r="5576" spans="1:49" x14ac:dyDescent="0.35">
      <c r="A5576" s="20"/>
      <c r="B5576" s="20"/>
      <c r="C5576" s="20"/>
      <c r="D5576" s="20"/>
      <c r="E5576" s="6"/>
      <c r="F5576" s="6"/>
      <c r="G5576" s="6"/>
      <c r="H5576" s="6"/>
      <c r="I5576" s="6"/>
      <c r="J5576" s="6"/>
      <c r="K5576" s="6"/>
      <c r="L5576" s="6"/>
      <c r="M5576" s="6"/>
      <c r="N5576" s="6"/>
      <c r="O5576" s="6"/>
      <c r="P5576" s="6"/>
      <c r="Q5576" s="6"/>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21"/>
      <c r="AR5576" s="21"/>
      <c r="AS5576" s="21"/>
      <c r="AT5576" s="6"/>
      <c r="AU5576" s="6"/>
      <c r="AV5576" s="6"/>
      <c r="AW5576" s="6"/>
    </row>
    <row r="5577" spans="1:49" x14ac:dyDescent="0.35">
      <c r="A5577" s="20"/>
      <c r="B5577" s="20"/>
      <c r="C5577" s="20"/>
      <c r="D5577" s="20"/>
      <c r="E5577" s="6"/>
      <c r="F5577" s="6"/>
      <c r="G5577" s="6"/>
      <c r="H5577" s="6"/>
      <c r="I5577" s="6"/>
      <c r="J5577" s="6"/>
      <c r="K5577" s="6"/>
      <c r="L5577" s="6"/>
      <c r="M5577" s="6"/>
      <c r="N5577" s="6"/>
      <c r="O5577" s="6"/>
      <c r="P5577" s="6"/>
      <c r="Q5577" s="6"/>
      <c r="R5577" s="6"/>
      <c r="S5577" s="6"/>
      <c r="T5577" s="6"/>
      <c r="U5577" s="6"/>
      <c r="V5577" s="6"/>
      <c r="W5577" s="6"/>
      <c r="X5577" s="6"/>
      <c r="Y5577" s="6"/>
      <c r="Z5577" s="6"/>
      <c r="AA5577" s="6"/>
      <c r="AB5577" s="6"/>
      <c r="AC5577" s="6"/>
      <c r="AD5577" s="6"/>
      <c r="AE5577" s="6"/>
      <c r="AF5577" s="6"/>
      <c r="AG5577" s="6"/>
      <c r="AH5577" s="6"/>
      <c r="AI5577" s="6"/>
      <c r="AJ5577" s="6"/>
      <c r="AK5577" s="6"/>
      <c r="AL5577" s="6"/>
      <c r="AM5577" s="6"/>
      <c r="AN5577" s="6"/>
      <c r="AO5577" s="6"/>
      <c r="AP5577" s="6"/>
      <c r="AQ5577" s="21"/>
      <c r="AR5577" s="21"/>
      <c r="AS5577" s="21"/>
      <c r="AT5577" s="6"/>
      <c r="AU5577" s="6"/>
      <c r="AV5577" s="6"/>
      <c r="AW5577" s="6"/>
    </row>
    <row r="5578" spans="1:49" x14ac:dyDescent="0.35">
      <c r="A5578" s="20"/>
      <c r="B5578" s="20"/>
      <c r="C5578" s="20"/>
      <c r="D5578" s="20"/>
      <c r="E5578" s="6"/>
      <c r="F5578" s="6"/>
      <c r="G5578" s="6"/>
      <c r="H5578" s="6"/>
      <c r="I5578" s="6"/>
      <c r="J5578" s="6"/>
      <c r="K5578" s="6"/>
      <c r="L5578" s="6"/>
      <c r="M5578" s="6"/>
      <c r="N5578" s="6"/>
      <c r="O5578" s="6"/>
      <c r="P5578" s="6"/>
      <c r="Q5578" s="6"/>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21"/>
      <c r="AR5578" s="21"/>
      <c r="AS5578" s="21"/>
      <c r="AT5578" s="6"/>
      <c r="AU5578" s="6"/>
      <c r="AV5578" s="6"/>
      <c r="AW5578" s="6"/>
    </row>
    <row r="5579" spans="1:49" x14ac:dyDescent="0.35">
      <c r="A5579" s="20"/>
      <c r="B5579" s="20"/>
      <c r="C5579" s="20"/>
      <c r="D5579" s="20"/>
      <c r="E5579" s="6"/>
      <c r="F5579" s="6"/>
      <c r="G5579" s="6"/>
      <c r="H5579" s="6"/>
      <c r="I5579" s="6"/>
      <c r="J5579" s="6"/>
      <c r="K5579" s="6"/>
      <c r="L5579" s="6"/>
      <c r="M5579" s="6"/>
      <c r="N5579" s="6"/>
      <c r="O5579" s="6"/>
      <c r="P5579" s="6"/>
      <c r="Q5579" s="6"/>
      <c r="R5579" s="6"/>
      <c r="S5579" s="6"/>
      <c r="T5579" s="6"/>
      <c r="U5579" s="6"/>
      <c r="V5579" s="6"/>
      <c r="W5579" s="6"/>
      <c r="X5579" s="6"/>
      <c r="Y5579" s="6"/>
      <c r="Z5579" s="6"/>
      <c r="AA5579" s="6"/>
      <c r="AB5579" s="6"/>
      <c r="AC5579" s="6"/>
      <c r="AD5579" s="6"/>
      <c r="AE5579" s="6"/>
      <c r="AF5579" s="6"/>
      <c r="AG5579" s="6"/>
      <c r="AH5579" s="6"/>
      <c r="AI5579" s="6"/>
      <c r="AJ5579" s="6"/>
      <c r="AK5579" s="6"/>
      <c r="AL5579" s="6"/>
      <c r="AM5579" s="6"/>
      <c r="AN5579" s="6"/>
      <c r="AO5579" s="6"/>
      <c r="AP5579" s="6"/>
      <c r="AQ5579" s="21"/>
      <c r="AR5579" s="21"/>
      <c r="AS5579" s="21"/>
      <c r="AT5579" s="6"/>
      <c r="AU5579" s="6"/>
      <c r="AV5579" s="6"/>
      <c r="AW5579" s="6"/>
    </row>
    <row r="5580" spans="1:49" x14ac:dyDescent="0.35">
      <c r="A5580" s="20"/>
      <c r="B5580" s="20"/>
      <c r="C5580" s="20"/>
      <c r="D5580" s="20"/>
      <c r="E5580" s="6"/>
      <c r="F5580" s="6"/>
      <c r="G5580" s="6"/>
      <c r="H5580" s="6"/>
      <c r="I5580" s="6"/>
      <c r="J5580" s="6"/>
      <c r="K5580" s="6"/>
      <c r="L5580" s="6"/>
      <c r="M5580" s="6"/>
      <c r="N5580" s="6"/>
      <c r="O5580" s="6"/>
      <c r="P5580" s="6"/>
      <c r="Q5580" s="6"/>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21"/>
      <c r="AR5580" s="21"/>
      <c r="AS5580" s="21"/>
      <c r="AT5580" s="6"/>
      <c r="AU5580" s="6"/>
      <c r="AV5580" s="6"/>
      <c r="AW5580" s="6"/>
    </row>
    <row r="5581" spans="1:49" x14ac:dyDescent="0.35">
      <c r="A5581" s="20"/>
      <c r="B5581" s="20"/>
      <c r="C5581" s="20"/>
      <c r="D5581" s="20"/>
      <c r="E5581" s="6"/>
      <c r="F5581" s="6"/>
      <c r="G5581" s="6"/>
      <c r="H5581" s="6"/>
      <c r="I5581" s="6"/>
      <c r="J5581" s="6"/>
      <c r="K5581" s="6"/>
      <c r="L5581" s="6"/>
      <c r="M5581" s="6"/>
      <c r="N5581" s="6"/>
      <c r="O5581" s="6"/>
      <c r="P5581" s="6"/>
      <c r="Q5581" s="6"/>
      <c r="R5581" s="6"/>
      <c r="S5581" s="6"/>
      <c r="T5581" s="6"/>
      <c r="U5581" s="6"/>
      <c r="V5581" s="6"/>
      <c r="W5581" s="6"/>
      <c r="X5581" s="6"/>
      <c r="Y5581" s="6"/>
      <c r="Z5581" s="6"/>
      <c r="AA5581" s="6"/>
      <c r="AB5581" s="6"/>
      <c r="AC5581" s="6"/>
      <c r="AD5581" s="6"/>
      <c r="AE5581" s="6"/>
      <c r="AF5581" s="6"/>
      <c r="AG5581" s="6"/>
      <c r="AH5581" s="6"/>
      <c r="AI5581" s="6"/>
      <c r="AJ5581" s="6"/>
      <c r="AK5581" s="6"/>
      <c r="AL5581" s="6"/>
      <c r="AM5581" s="6"/>
      <c r="AN5581" s="6"/>
      <c r="AO5581" s="6"/>
      <c r="AP5581" s="6"/>
      <c r="AQ5581" s="21"/>
      <c r="AR5581" s="21"/>
      <c r="AS5581" s="21"/>
      <c r="AT5581" s="6"/>
      <c r="AU5581" s="6"/>
      <c r="AV5581" s="6"/>
      <c r="AW5581" s="6"/>
    </row>
    <row r="5582" spans="1:49" x14ac:dyDescent="0.35">
      <c r="A5582" s="20"/>
      <c r="B5582" s="20"/>
      <c r="C5582" s="20"/>
      <c r="D5582" s="20"/>
      <c r="E5582" s="6"/>
      <c r="F5582" s="6"/>
      <c r="G5582" s="6"/>
      <c r="H5582" s="6"/>
      <c r="I5582" s="6"/>
      <c r="J5582" s="6"/>
      <c r="K5582" s="6"/>
      <c r="L5582" s="6"/>
      <c r="M5582" s="6"/>
      <c r="N5582" s="6"/>
      <c r="O5582" s="6"/>
      <c r="P5582" s="6"/>
      <c r="Q5582" s="6"/>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21"/>
      <c r="AR5582" s="21"/>
      <c r="AS5582" s="21"/>
      <c r="AT5582" s="6"/>
      <c r="AU5582" s="6"/>
      <c r="AV5582" s="6"/>
      <c r="AW5582" s="6"/>
    </row>
    <row r="5583" spans="1:49" x14ac:dyDescent="0.35">
      <c r="A5583" s="20"/>
      <c r="B5583" s="20"/>
      <c r="C5583" s="20"/>
      <c r="D5583" s="20"/>
      <c r="E5583" s="6"/>
      <c r="F5583" s="6"/>
      <c r="G5583" s="6"/>
      <c r="H5583" s="6"/>
      <c r="I5583" s="6"/>
      <c r="J5583" s="6"/>
      <c r="K5583" s="6"/>
      <c r="L5583" s="6"/>
      <c r="M5583" s="6"/>
      <c r="N5583" s="6"/>
      <c r="O5583" s="6"/>
      <c r="P5583" s="6"/>
      <c r="Q5583" s="6"/>
      <c r="R5583" s="6"/>
      <c r="S5583" s="6"/>
      <c r="T5583" s="6"/>
      <c r="U5583" s="6"/>
      <c r="V5583" s="6"/>
      <c r="W5583" s="6"/>
      <c r="X5583" s="6"/>
      <c r="Y5583" s="6"/>
      <c r="Z5583" s="6"/>
      <c r="AA5583" s="6"/>
      <c r="AB5583" s="6"/>
      <c r="AC5583" s="6"/>
      <c r="AD5583" s="6"/>
      <c r="AE5583" s="6"/>
      <c r="AF5583" s="6"/>
      <c r="AG5583" s="6"/>
      <c r="AH5583" s="6"/>
      <c r="AI5583" s="6"/>
      <c r="AJ5583" s="6"/>
      <c r="AK5583" s="6"/>
      <c r="AL5583" s="6"/>
      <c r="AM5583" s="6"/>
      <c r="AN5583" s="6"/>
      <c r="AO5583" s="6"/>
      <c r="AP5583" s="6"/>
      <c r="AQ5583" s="21"/>
      <c r="AR5583" s="21"/>
      <c r="AS5583" s="21"/>
      <c r="AT5583" s="6"/>
      <c r="AU5583" s="6"/>
      <c r="AV5583" s="6"/>
      <c r="AW5583" s="6"/>
    </row>
    <row r="5584" spans="1:49" x14ac:dyDescent="0.35">
      <c r="A5584" s="20"/>
      <c r="B5584" s="20"/>
      <c r="C5584" s="20"/>
      <c r="D5584" s="20"/>
      <c r="E5584" s="6"/>
      <c r="F5584" s="6"/>
      <c r="G5584" s="6"/>
      <c r="H5584" s="6"/>
      <c r="I5584" s="6"/>
      <c r="J5584" s="6"/>
      <c r="K5584" s="6"/>
      <c r="L5584" s="6"/>
      <c r="M5584" s="6"/>
      <c r="N5584" s="6"/>
      <c r="O5584" s="6"/>
      <c r="P5584" s="6"/>
      <c r="Q5584" s="6"/>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21"/>
      <c r="AR5584" s="21"/>
      <c r="AS5584" s="21"/>
      <c r="AT5584" s="6"/>
      <c r="AU5584" s="6"/>
      <c r="AV5584" s="6"/>
      <c r="AW5584" s="6"/>
    </row>
    <row r="5585" spans="1:49" x14ac:dyDescent="0.35">
      <c r="A5585" s="20"/>
      <c r="B5585" s="20"/>
      <c r="C5585" s="20"/>
      <c r="D5585" s="20"/>
      <c r="E5585" s="6"/>
      <c r="F5585" s="6"/>
      <c r="G5585" s="6"/>
      <c r="H5585" s="6"/>
      <c r="I5585" s="6"/>
      <c r="J5585" s="6"/>
      <c r="K5585" s="6"/>
      <c r="L5585" s="6"/>
      <c r="M5585" s="6"/>
      <c r="N5585" s="6"/>
      <c r="O5585" s="6"/>
      <c r="P5585" s="6"/>
      <c r="Q5585" s="6"/>
      <c r="R5585" s="6"/>
      <c r="S5585" s="6"/>
      <c r="T5585" s="6"/>
      <c r="U5585" s="6"/>
      <c r="V5585" s="6"/>
      <c r="W5585" s="6"/>
      <c r="X5585" s="6"/>
      <c r="Y5585" s="6"/>
      <c r="Z5585" s="6"/>
      <c r="AA5585" s="6"/>
      <c r="AB5585" s="6"/>
      <c r="AC5585" s="6"/>
      <c r="AD5585" s="6"/>
      <c r="AE5585" s="6"/>
      <c r="AF5585" s="6"/>
      <c r="AG5585" s="6"/>
      <c r="AH5585" s="6"/>
      <c r="AI5585" s="6"/>
      <c r="AJ5585" s="6"/>
      <c r="AK5585" s="6"/>
      <c r="AL5585" s="6"/>
      <c r="AM5585" s="6"/>
      <c r="AN5585" s="6"/>
      <c r="AO5585" s="6"/>
      <c r="AP5585" s="6"/>
      <c r="AQ5585" s="21"/>
      <c r="AR5585" s="21"/>
      <c r="AS5585" s="21"/>
      <c r="AT5585" s="6"/>
      <c r="AU5585" s="6"/>
      <c r="AV5585" s="6"/>
      <c r="AW5585" s="6"/>
    </row>
    <row r="5586" spans="1:49" x14ac:dyDescent="0.35">
      <c r="A5586" s="20"/>
      <c r="B5586" s="20"/>
      <c r="C5586" s="20"/>
      <c r="D5586" s="20"/>
      <c r="E5586" s="6"/>
      <c r="F5586" s="6"/>
      <c r="G5586" s="6"/>
      <c r="H5586" s="6"/>
      <c r="I5586" s="6"/>
      <c r="J5586" s="6"/>
      <c r="K5586" s="6"/>
      <c r="L5586" s="6"/>
      <c r="M5586" s="6"/>
      <c r="N5586" s="6"/>
      <c r="O5586" s="6"/>
      <c r="P5586" s="6"/>
      <c r="Q5586" s="6"/>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21"/>
      <c r="AR5586" s="21"/>
      <c r="AS5586" s="21"/>
      <c r="AT5586" s="6"/>
      <c r="AU5586" s="6"/>
      <c r="AV5586" s="6"/>
      <c r="AW5586" s="6"/>
    </row>
    <row r="5587" spans="1:49" x14ac:dyDescent="0.35">
      <c r="A5587" s="20"/>
      <c r="B5587" s="20"/>
      <c r="C5587" s="20"/>
      <c r="D5587" s="20"/>
      <c r="E5587" s="6"/>
      <c r="F5587" s="6"/>
      <c r="G5587" s="6"/>
      <c r="H5587" s="6"/>
      <c r="I5587" s="6"/>
      <c r="J5587" s="6"/>
      <c r="K5587" s="6"/>
      <c r="L5587" s="6"/>
      <c r="M5587" s="6"/>
      <c r="N5587" s="6"/>
      <c r="O5587" s="6"/>
      <c r="P5587" s="6"/>
      <c r="Q5587" s="6"/>
      <c r="R5587" s="6"/>
      <c r="S5587" s="6"/>
      <c r="T5587" s="6"/>
      <c r="U5587" s="6"/>
      <c r="V5587" s="6"/>
      <c r="W5587" s="6"/>
      <c r="X5587" s="6"/>
      <c r="Y5587" s="6"/>
      <c r="Z5587" s="6"/>
      <c r="AA5587" s="6"/>
      <c r="AB5587" s="6"/>
      <c r="AC5587" s="6"/>
      <c r="AD5587" s="6"/>
      <c r="AE5587" s="6"/>
      <c r="AF5587" s="6"/>
      <c r="AG5587" s="6"/>
      <c r="AH5587" s="6"/>
      <c r="AI5587" s="6"/>
      <c r="AJ5587" s="6"/>
      <c r="AK5587" s="6"/>
      <c r="AL5587" s="6"/>
      <c r="AM5587" s="6"/>
      <c r="AN5587" s="6"/>
      <c r="AO5587" s="6"/>
      <c r="AP5587" s="6"/>
      <c r="AQ5587" s="21"/>
      <c r="AR5587" s="21"/>
      <c r="AS5587" s="21"/>
      <c r="AT5587" s="6"/>
      <c r="AU5587" s="6"/>
      <c r="AV5587" s="6"/>
      <c r="AW5587" s="6"/>
    </row>
    <row r="5588" spans="1:49" x14ac:dyDescent="0.35">
      <c r="A5588" s="20"/>
      <c r="B5588" s="20"/>
      <c r="C5588" s="20"/>
      <c r="D5588" s="20"/>
      <c r="E5588" s="6"/>
      <c r="F5588" s="6"/>
      <c r="G5588" s="6"/>
      <c r="H5588" s="6"/>
      <c r="I5588" s="6"/>
      <c r="J5588" s="6"/>
      <c r="K5588" s="6"/>
      <c r="L5588" s="6"/>
      <c r="M5588" s="6"/>
      <c r="N5588" s="6"/>
      <c r="O5588" s="6"/>
      <c r="P5588" s="6"/>
      <c r="Q5588" s="6"/>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21"/>
      <c r="AR5588" s="21"/>
      <c r="AS5588" s="21"/>
      <c r="AT5588" s="6"/>
      <c r="AU5588" s="6"/>
      <c r="AV5588" s="6"/>
      <c r="AW5588" s="6"/>
    </row>
    <row r="5589" spans="1:49" x14ac:dyDescent="0.35">
      <c r="A5589" s="20"/>
      <c r="B5589" s="20"/>
      <c r="C5589" s="20"/>
      <c r="D5589" s="20"/>
      <c r="E5589" s="6"/>
      <c r="F5589" s="6"/>
      <c r="G5589" s="6"/>
      <c r="H5589" s="6"/>
      <c r="I5589" s="6"/>
      <c r="J5589" s="6"/>
      <c r="K5589" s="6"/>
      <c r="L5589" s="6"/>
      <c r="M5589" s="6"/>
      <c r="N5589" s="6"/>
      <c r="O5589" s="6"/>
      <c r="P5589" s="6"/>
      <c r="Q5589" s="6"/>
      <c r="R5589" s="6"/>
      <c r="S5589" s="6"/>
      <c r="T5589" s="6"/>
      <c r="U5589" s="6"/>
      <c r="V5589" s="6"/>
      <c r="W5589" s="6"/>
      <c r="X5589" s="6"/>
      <c r="Y5589" s="6"/>
      <c r="Z5589" s="6"/>
      <c r="AA5589" s="6"/>
      <c r="AB5589" s="6"/>
      <c r="AC5589" s="6"/>
      <c r="AD5589" s="6"/>
      <c r="AE5589" s="6"/>
      <c r="AF5589" s="6"/>
      <c r="AG5589" s="6"/>
      <c r="AH5589" s="6"/>
      <c r="AI5589" s="6"/>
      <c r="AJ5589" s="6"/>
      <c r="AK5589" s="6"/>
      <c r="AL5589" s="6"/>
      <c r="AM5589" s="6"/>
      <c r="AN5589" s="6"/>
      <c r="AO5589" s="6"/>
      <c r="AP5589" s="6"/>
      <c r="AQ5589" s="21"/>
      <c r="AR5589" s="21"/>
      <c r="AS5589" s="21"/>
      <c r="AT5589" s="6"/>
      <c r="AU5589" s="6"/>
      <c r="AV5589" s="6"/>
      <c r="AW5589" s="6"/>
    </row>
    <row r="5590" spans="1:49" x14ac:dyDescent="0.35">
      <c r="A5590" s="20"/>
      <c r="B5590" s="20"/>
      <c r="C5590" s="20"/>
      <c r="D5590" s="20"/>
      <c r="E5590" s="6"/>
      <c r="F5590" s="6"/>
      <c r="G5590" s="6"/>
      <c r="H5590" s="6"/>
      <c r="I5590" s="6"/>
      <c r="J5590" s="6"/>
      <c r="K5590" s="6"/>
      <c r="L5590" s="6"/>
      <c r="M5590" s="6"/>
      <c r="N5590" s="6"/>
      <c r="O5590" s="6"/>
      <c r="P5590" s="6"/>
      <c r="Q5590" s="6"/>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21"/>
      <c r="AR5590" s="21"/>
      <c r="AS5590" s="21"/>
      <c r="AT5590" s="6"/>
      <c r="AU5590" s="6"/>
      <c r="AV5590" s="6"/>
      <c r="AW5590" s="6"/>
    </row>
    <row r="5591" spans="1:49" x14ac:dyDescent="0.35">
      <c r="A5591" s="20"/>
      <c r="B5591" s="20"/>
      <c r="C5591" s="20"/>
      <c r="D5591" s="20"/>
      <c r="E5591" s="6"/>
      <c r="F5591" s="6"/>
      <c r="G5591" s="6"/>
      <c r="H5591" s="6"/>
      <c r="I5591" s="6"/>
      <c r="J5591" s="6"/>
      <c r="K5591" s="6"/>
      <c r="L5591" s="6"/>
      <c r="M5591" s="6"/>
      <c r="N5591" s="6"/>
      <c r="O5591" s="6"/>
      <c r="P5591" s="6"/>
      <c r="Q5591" s="6"/>
      <c r="R5591" s="6"/>
      <c r="S5591" s="6"/>
      <c r="T5591" s="6"/>
      <c r="U5591" s="6"/>
      <c r="V5591" s="6"/>
      <c r="W5591" s="6"/>
      <c r="X5591" s="6"/>
      <c r="Y5591" s="6"/>
      <c r="Z5591" s="6"/>
      <c r="AA5591" s="6"/>
      <c r="AB5591" s="6"/>
      <c r="AC5591" s="6"/>
      <c r="AD5591" s="6"/>
      <c r="AE5591" s="6"/>
      <c r="AF5591" s="6"/>
      <c r="AG5591" s="6"/>
      <c r="AH5591" s="6"/>
      <c r="AI5591" s="6"/>
      <c r="AJ5591" s="6"/>
      <c r="AK5591" s="6"/>
      <c r="AL5591" s="6"/>
      <c r="AM5591" s="6"/>
      <c r="AN5591" s="6"/>
      <c r="AO5591" s="6"/>
      <c r="AP5591" s="6"/>
      <c r="AQ5591" s="21"/>
      <c r="AR5591" s="21"/>
      <c r="AS5591" s="21"/>
      <c r="AT5591" s="6"/>
      <c r="AU5591" s="6"/>
      <c r="AV5591" s="6"/>
      <c r="AW5591" s="6"/>
    </row>
    <row r="5592" spans="1:49" x14ac:dyDescent="0.35">
      <c r="A5592" s="20"/>
      <c r="B5592" s="20"/>
      <c r="C5592" s="20"/>
      <c r="D5592" s="20"/>
      <c r="E5592" s="6"/>
      <c r="F5592" s="6"/>
      <c r="G5592" s="6"/>
      <c r="H5592" s="6"/>
      <c r="I5592" s="6"/>
      <c r="J5592" s="6"/>
      <c r="K5592" s="6"/>
      <c r="L5592" s="6"/>
      <c r="M5592" s="6"/>
      <c r="N5592" s="6"/>
      <c r="O5592" s="6"/>
      <c r="P5592" s="6"/>
      <c r="Q5592" s="6"/>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21"/>
      <c r="AR5592" s="21"/>
      <c r="AS5592" s="21"/>
      <c r="AT5592" s="6"/>
      <c r="AU5592" s="6"/>
      <c r="AV5592" s="6"/>
      <c r="AW5592" s="6"/>
    </row>
    <row r="5593" spans="1:49" x14ac:dyDescent="0.35">
      <c r="A5593" s="20"/>
      <c r="B5593" s="20"/>
      <c r="C5593" s="20"/>
      <c r="D5593" s="20"/>
      <c r="E5593" s="6"/>
      <c r="F5593" s="6"/>
      <c r="G5593" s="6"/>
      <c r="H5593" s="6"/>
      <c r="I5593" s="6"/>
      <c r="J5593" s="6"/>
      <c r="K5593" s="6"/>
      <c r="L5593" s="6"/>
      <c r="M5593" s="6"/>
      <c r="N5593" s="6"/>
      <c r="O5593" s="6"/>
      <c r="P5593" s="6"/>
      <c r="Q5593" s="6"/>
      <c r="R5593" s="6"/>
      <c r="S5593" s="6"/>
      <c r="T5593" s="6"/>
      <c r="U5593" s="6"/>
      <c r="V5593" s="6"/>
      <c r="W5593" s="6"/>
      <c r="X5593" s="6"/>
      <c r="Y5593" s="6"/>
      <c r="Z5593" s="6"/>
      <c r="AA5593" s="6"/>
      <c r="AB5593" s="6"/>
      <c r="AC5593" s="6"/>
      <c r="AD5593" s="6"/>
      <c r="AE5593" s="6"/>
      <c r="AF5593" s="6"/>
      <c r="AG5593" s="6"/>
      <c r="AH5593" s="6"/>
      <c r="AI5593" s="6"/>
      <c r="AJ5593" s="6"/>
      <c r="AK5593" s="6"/>
      <c r="AL5593" s="6"/>
      <c r="AM5593" s="6"/>
      <c r="AN5593" s="6"/>
      <c r="AO5593" s="6"/>
      <c r="AP5593" s="6"/>
      <c r="AQ5593" s="21"/>
      <c r="AR5593" s="21"/>
      <c r="AS5593" s="21"/>
      <c r="AT5593" s="6"/>
      <c r="AU5593" s="6"/>
      <c r="AV5593" s="6"/>
      <c r="AW5593" s="6"/>
    </row>
    <row r="5594" spans="1:49" x14ac:dyDescent="0.35">
      <c r="A5594" s="20"/>
      <c r="B5594" s="20"/>
      <c r="C5594" s="20"/>
      <c r="D5594" s="20"/>
      <c r="E5594" s="6"/>
      <c r="F5594" s="6"/>
      <c r="G5594" s="6"/>
      <c r="H5594" s="6"/>
      <c r="I5594" s="6"/>
      <c r="J5594" s="6"/>
      <c r="K5594" s="6"/>
      <c r="L5594" s="6"/>
      <c r="M5594" s="6"/>
      <c r="N5594" s="6"/>
      <c r="O5594" s="6"/>
      <c r="P5594" s="6"/>
      <c r="Q5594" s="6"/>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21"/>
      <c r="AR5594" s="21"/>
      <c r="AS5594" s="21"/>
      <c r="AT5594" s="6"/>
      <c r="AU5594" s="6"/>
      <c r="AV5594" s="6"/>
      <c r="AW5594" s="6"/>
    </row>
    <row r="5595" spans="1:49" x14ac:dyDescent="0.35">
      <c r="A5595" s="20"/>
      <c r="B5595" s="20"/>
      <c r="C5595" s="20"/>
      <c r="D5595" s="20"/>
      <c r="E5595" s="6"/>
      <c r="F5595" s="6"/>
      <c r="G5595" s="6"/>
      <c r="H5595" s="6"/>
      <c r="I5595" s="6"/>
      <c r="J5595" s="6"/>
      <c r="K5595" s="6"/>
      <c r="L5595" s="6"/>
      <c r="M5595" s="6"/>
      <c r="N5595" s="6"/>
      <c r="O5595" s="6"/>
      <c r="P5595" s="6"/>
      <c r="Q5595" s="6"/>
      <c r="R5595" s="6"/>
      <c r="S5595" s="6"/>
      <c r="T5595" s="6"/>
      <c r="U5595" s="6"/>
      <c r="V5595" s="6"/>
      <c r="W5595" s="6"/>
      <c r="X5595" s="6"/>
      <c r="Y5595" s="6"/>
      <c r="Z5595" s="6"/>
      <c r="AA5595" s="6"/>
      <c r="AB5595" s="6"/>
      <c r="AC5595" s="6"/>
      <c r="AD5595" s="6"/>
      <c r="AE5595" s="6"/>
      <c r="AF5595" s="6"/>
      <c r="AG5595" s="6"/>
      <c r="AH5595" s="6"/>
      <c r="AI5595" s="6"/>
      <c r="AJ5595" s="6"/>
      <c r="AK5595" s="6"/>
      <c r="AL5595" s="6"/>
      <c r="AM5595" s="6"/>
      <c r="AN5595" s="6"/>
      <c r="AO5595" s="6"/>
      <c r="AP5595" s="6"/>
      <c r="AQ5595" s="21"/>
      <c r="AR5595" s="21"/>
      <c r="AS5595" s="21"/>
      <c r="AT5595" s="6"/>
      <c r="AU5595" s="6"/>
      <c r="AV5595" s="6"/>
      <c r="AW5595" s="6"/>
    </row>
    <row r="5596" spans="1:49" x14ac:dyDescent="0.35">
      <c r="A5596" s="20"/>
      <c r="B5596" s="20"/>
      <c r="C5596" s="20"/>
      <c r="D5596" s="20"/>
      <c r="E5596" s="6"/>
      <c r="F5596" s="6"/>
      <c r="G5596" s="6"/>
      <c r="H5596" s="6"/>
      <c r="I5596" s="6"/>
      <c r="J5596" s="6"/>
      <c r="K5596" s="6"/>
      <c r="L5596" s="6"/>
      <c r="M5596" s="6"/>
      <c r="N5596" s="6"/>
      <c r="O5596" s="6"/>
      <c r="P5596" s="6"/>
      <c r="Q5596" s="6"/>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21"/>
      <c r="AR5596" s="21"/>
      <c r="AS5596" s="21"/>
      <c r="AT5596" s="6"/>
      <c r="AU5596" s="6"/>
      <c r="AV5596" s="6"/>
      <c r="AW5596" s="6"/>
    </row>
    <row r="5597" spans="1:49" x14ac:dyDescent="0.35">
      <c r="A5597" s="20"/>
      <c r="B5597" s="20"/>
      <c r="C5597" s="20"/>
      <c r="D5597" s="20"/>
      <c r="E5597" s="6"/>
      <c r="F5597" s="6"/>
      <c r="G5597" s="6"/>
      <c r="H5597" s="6"/>
      <c r="I5597" s="6"/>
      <c r="J5597" s="6"/>
      <c r="K5597" s="6"/>
      <c r="L5597" s="6"/>
      <c r="M5597" s="6"/>
      <c r="N5597" s="6"/>
      <c r="O5597" s="6"/>
      <c r="P5597" s="6"/>
      <c r="Q5597" s="6"/>
      <c r="R5597" s="6"/>
      <c r="S5597" s="6"/>
      <c r="T5597" s="6"/>
      <c r="U5597" s="6"/>
      <c r="V5597" s="6"/>
      <c r="W5597" s="6"/>
      <c r="X5597" s="6"/>
      <c r="Y5597" s="6"/>
      <c r="Z5597" s="6"/>
      <c r="AA5597" s="6"/>
      <c r="AB5597" s="6"/>
      <c r="AC5597" s="6"/>
      <c r="AD5597" s="6"/>
      <c r="AE5597" s="6"/>
      <c r="AF5597" s="6"/>
      <c r="AG5597" s="6"/>
      <c r="AH5597" s="6"/>
      <c r="AI5597" s="6"/>
      <c r="AJ5597" s="6"/>
      <c r="AK5597" s="6"/>
      <c r="AL5597" s="6"/>
      <c r="AM5597" s="6"/>
      <c r="AN5597" s="6"/>
      <c r="AO5597" s="6"/>
      <c r="AP5597" s="6"/>
      <c r="AQ5597" s="21"/>
      <c r="AR5597" s="21"/>
      <c r="AS5597" s="21"/>
      <c r="AT5597" s="6"/>
      <c r="AU5597" s="6"/>
      <c r="AV5597" s="6"/>
      <c r="AW5597" s="6"/>
    </row>
    <row r="5598" spans="1:49" x14ac:dyDescent="0.35">
      <c r="A5598" s="20"/>
      <c r="B5598" s="20"/>
      <c r="C5598" s="20"/>
      <c r="D5598" s="20"/>
      <c r="E5598" s="6"/>
      <c r="F5598" s="6"/>
      <c r="G5598" s="6"/>
      <c r="H5598" s="6"/>
      <c r="I5598" s="6"/>
      <c r="J5598" s="6"/>
      <c r="K5598" s="6"/>
      <c r="L5598" s="6"/>
      <c r="M5598" s="6"/>
      <c r="N5598" s="6"/>
      <c r="O5598" s="6"/>
      <c r="P5598" s="6"/>
      <c r="Q5598" s="6"/>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21"/>
      <c r="AR5598" s="21"/>
      <c r="AS5598" s="21"/>
      <c r="AT5598" s="6"/>
      <c r="AU5598" s="6"/>
      <c r="AV5598" s="6"/>
      <c r="AW5598" s="6"/>
    </row>
    <row r="5599" spans="1:49" x14ac:dyDescent="0.35">
      <c r="A5599" s="20"/>
      <c r="B5599" s="20"/>
      <c r="C5599" s="20"/>
      <c r="D5599" s="20"/>
      <c r="E5599" s="6"/>
      <c r="F5599" s="6"/>
      <c r="G5599" s="6"/>
      <c r="H5599" s="6"/>
      <c r="I5599" s="6"/>
      <c r="J5599" s="6"/>
      <c r="K5599" s="6"/>
      <c r="L5599" s="6"/>
      <c r="M5599" s="6"/>
      <c r="N5599" s="6"/>
      <c r="O5599" s="6"/>
      <c r="P5599" s="6"/>
      <c r="Q5599" s="6"/>
      <c r="R5599" s="6"/>
      <c r="S5599" s="6"/>
      <c r="T5599" s="6"/>
      <c r="U5599" s="6"/>
      <c r="V5599" s="6"/>
      <c r="W5599" s="6"/>
      <c r="X5599" s="6"/>
      <c r="Y5599" s="6"/>
      <c r="Z5599" s="6"/>
      <c r="AA5599" s="6"/>
      <c r="AB5599" s="6"/>
      <c r="AC5599" s="6"/>
      <c r="AD5599" s="6"/>
      <c r="AE5599" s="6"/>
      <c r="AF5599" s="6"/>
      <c r="AG5599" s="6"/>
      <c r="AH5599" s="6"/>
      <c r="AI5599" s="6"/>
      <c r="AJ5599" s="6"/>
      <c r="AK5599" s="6"/>
      <c r="AL5599" s="6"/>
      <c r="AM5599" s="6"/>
      <c r="AN5599" s="6"/>
      <c r="AO5599" s="6"/>
      <c r="AP5599" s="6"/>
      <c r="AQ5599" s="21"/>
      <c r="AR5599" s="21"/>
      <c r="AS5599" s="21"/>
      <c r="AT5599" s="6"/>
      <c r="AU5599" s="6"/>
      <c r="AV5599" s="6"/>
      <c r="AW5599" s="6"/>
    </row>
    <row r="5600" spans="1:49" x14ac:dyDescent="0.35">
      <c r="A5600" s="20"/>
      <c r="B5600" s="20"/>
      <c r="C5600" s="20"/>
      <c r="D5600" s="20"/>
      <c r="E5600" s="6"/>
      <c r="F5600" s="6"/>
      <c r="G5600" s="6"/>
      <c r="H5600" s="6"/>
      <c r="I5600" s="6"/>
      <c r="J5600" s="6"/>
      <c r="K5600" s="6"/>
      <c r="L5600" s="6"/>
      <c r="M5600" s="6"/>
      <c r="N5600" s="6"/>
      <c r="O5600" s="6"/>
      <c r="P5600" s="6"/>
      <c r="Q5600" s="6"/>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21"/>
      <c r="AR5600" s="21"/>
      <c r="AS5600" s="21"/>
      <c r="AT5600" s="6"/>
      <c r="AU5600" s="6"/>
      <c r="AV5600" s="6"/>
      <c r="AW5600" s="6"/>
    </row>
    <row r="5601" spans="1:49" x14ac:dyDescent="0.35">
      <c r="A5601" s="20"/>
      <c r="B5601" s="20"/>
      <c r="C5601" s="20"/>
      <c r="D5601" s="20"/>
      <c r="E5601" s="6"/>
      <c r="F5601" s="6"/>
      <c r="G5601" s="6"/>
      <c r="H5601" s="6"/>
      <c r="I5601" s="6"/>
      <c r="J5601" s="6"/>
      <c r="K5601" s="6"/>
      <c r="L5601" s="6"/>
      <c r="M5601" s="6"/>
      <c r="N5601" s="6"/>
      <c r="O5601" s="6"/>
      <c r="P5601" s="6"/>
      <c r="Q5601" s="6"/>
      <c r="R5601" s="6"/>
      <c r="S5601" s="6"/>
      <c r="T5601" s="6"/>
      <c r="U5601" s="6"/>
      <c r="V5601" s="6"/>
      <c r="W5601" s="6"/>
      <c r="X5601" s="6"/>
      <c r="Y5601" s="6"/>
      <c r="Z5601" s="6"/>
      <c r="AA5601" s="6"/>
      <c r="AB5601" s="6"/>
      <c r="AC5601" s="6"/>
      <c r="AD5601" s="6"/>
      <c r="AE5601" s="6"/>
      <c r="AF5601" s="6"/>
      <c r="AG5601" s="6"/>
      <c r="AH5601" s="6"/>
      <c r="AI5601" s="6"/>
      <c r="AJ5601" s="6"/>
      <c r="AK5601" s="6"/>
      <c r="AL5601" s="6"/>
      <c r="AM5601" s="6"/>
      <c r="AN5601" s="6"/>
      <c r="AO5601" s="6"/>
      <c r="AP5601" s="6"/>
      <c r="AQ5601" s="21"/>
      <c r="AR5601" s="21"/>
      <c r="AS5601" s="21"/>
      <c r="AT5601" s="6"/>
      <c r="AU5601" s="6"/>
      <c r="AV5601" s="6"/>
      <c r="AW5601" s="6"/>
    </row>
    <row r="5602" spans="1:49" x14ac:dyDescent="0.35">
      <c r="A5602" s="20"/>
      <c r="B5602" s="20"/>
      <c r="C5602" s="20"/>
      <c r="D5602" s="20"/>
      <c r="E5602" s="6"/>
      <c r="F5602" s="6"/>
      <c r="G5602" s="6"/>
      <c r="H5602" s="6"/>
      <c r="I5602" s="6"/>
      <c r="J5602" s="6"/>
      <c r="K5602" s="6"/>
      <c r="L5602" s="6"/>
      <c r="M5602" s="6"/>
      <c r="N5602" s="6"/>
      <c r="O5602" s="6"/>
      <c r="P5602" s="6"/>
      <c r="Q5602" s="6"/>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21"/>
      <c r="AR5602" s="21"/>
      <c r="AS5602" s="21"/>
      <c r="AT5602" s="6"/>
      <c r="AU5602" s="6"/>
      <c r="AV5602" s="6"/>
      <c r="AW5602" s="6"/>
    </row>
    <row r="5603" spans="1:49" x14ac:dyDescent="0.35">
      <c r="A5603" s="20"/>
      <c r="B5603" s="20"/>
      <c r="C5603" s="20"/>
      <c r="D5603" s="20"/>
      <c r="E5603" s="6"/>
      <c r="F5603" s="6"/>
      <c r="G5603" s="6"/>
      <c r="H5603" s="6"/>
      <c r="I5603" s="6"/>
      <c r="J5603" s="6"/>
      <c r="K5603" s="6"/>
      <c r="L5603" s="6"/>
      <c r="M5603" s="6"/>
      <c r="N5603" s="6"/>
      <c r="O5603" s="6"/>
      <c r="P5603" s="6"/>
      <c r="Q5603" s="6"/>
      <c r="R5603" s="6"/>
      <c r="S5603" s="6"/>
      <c r="T5603" s="6"/>
      <c r="U5603" s="6"/>
      <c r="V5603" s="6"/>
      <c r="W5603" s="6"/>
      <c r="X5603" s="6"/>
      <c r="Y5603" s="6"/>
      <c r="Z5603" s="6"/>
      <c r="AA5603" s="6"/>
      <c r="AB5603" s="6"/>
      <c r="AC5603" s="6"/>
      <c r="AD5603" s="6"/>
      <c r="AE5603" s="6"/>
      <c r="AF5603" s="6"/>
      <c r="AG5603" s="6"/>
      <c r="AH5603" s="6"/>
      <c r="AI5603" s="6"/>
      <c r="AJ5603" s="6"/>
      <c r="AK5603" s="6"/>
      <c r="AL5603" s="6"/>
      <c r="AM5603" s="6"/>
      <c r="AN5603" s="6"/>
      <c r="AO5603" s="6"/>
      <c r="AP5603" s="6"/>
      <c r="AQ5603" s="21"/>
      <c r="AR5603" s="21"/>
      <c r="AS5603" s="21"/>
      <c r="AT5603" s="6"/>
      <c r="AU5603" s="6"/>
      <c r="AV5603" s="6"/>
      <c r="AW5603" s="6"/>
    </row>
    <row r="5604" spans="1:49" x14ac:dyDescent="0.35">
      <c r="A5604" s="20"/>
      <c r="B5604" s="20"/>
      <c r="C5604" s="20"/>
      <c r="D5604" s="20"/>
      <c r="E5604" s="6"/>
      <c r="F5604" s="6"/>
      <c r="G5604" s="6"/>
      <c r="H5604" s="6"/>
      <c r="I5604" s="6"/>
      <c r="J5604" s="6"/>
      <c r="K5604" s="6"/>
      <c r="L5604" s="6"/>
      <c r="M5604" s="6"/>
      <c r="N5604" s="6"/>
      <c r="O5604" s="6"/>
      <c r="P5604" s="6"/>
      <c r="Q5604" s="6"/>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21"/>
      <c r="AR5604" s="21"/>
      <c r="AS5604" s="21"/>
      <c r="AT5604" s="6"/>
      <c r="AU5604" s="6"/>
      <c r="AV5604" s="6"/>
      <c r="AW5604" s="6"/>
    </row>
    <row r="5605" spans="1:49" x14ac:dyDescent="0.35">
      <c r="A5605" s="20"/>
      <c r="B5605" s="20"/>
      <c r="C5605" s="20"/>
      <c r="D5605" s="20"/>
      <c r="E5605" s="6"/>
      <c r="F5605" s="6"/>
      <c r="G5605" s="6"/>
      <c r="H5605" s="6"/>
      <c r="I5605" s="6"/>
      <c r="J5605" s="6"/>
      <c r="K5605" s="6"/>
      <c r="L5605" s="6"/>
      <c r="M5605" s="6"/>
      <c r="N5605" s="6"/>
      <c r="O5605" s="6"/>
      <c r="P5605" s="6"/>
      <c r="Q5605" s="6"/>
      <c r="R5605" s="6"/>
      <c r="S5605" s="6"/>
      <c r="T5605" s="6"/>
      <c r="U5605" s="6"/>
      <c r="V5605" s="6"/>
      <c r="W5605" s="6"/>
      <c r="X5605" s="6"/>
      <c r="Y5605" s="6"/>
      <c r="Z5605" s="6"/>
      <c r="AA5605" s="6"/>
      <c r="AB5605" s="6"/>
      <c r="AC5605" s="6"/>
      <c r="AD5605" s="6"/>
      <c r="AE5605" s="6"/>
      <c r="AF5605" s="6"/>
      <c r="AG5605" s="6"/>
      <c r="AH5605" s="6"/>
      <c r="AI5605" s="6"/>
      <c r="AJ5605" s="6"/>
      <c r="AK5605" s="6"/>
      <c r="AL5605" s="6"/>
      <c r="AM5605" s="6"/>
      <c r="AN5605" s="6"/>
      <c r="AO5605" s="6"/>
      <c r="AP5605" s="6"/>
      <c r="AQ5605" s="21"/>
      <c r="AR5605" s="21"/>
      <c r="AS5605" s="21"/>
      <c r="AT5605" s="6"/>
      <c r="AU5605" s="6"/>
      <c r="AV5605" s="6"/>
      <c r="AW5605" s="6"/>
    </row>
    <row r="5606" spans="1:49" x14ac:dyDescent="0.35">
      <c r="A5606" s="20"/>
      <c r="B5606" s="20"/>
      <c r="C5606" s="20"/>
      <c r="D5606" s="20"/>
      <c r="E5606" s="6"/>
      <c r="F5606" s="6"/>
      <c r="G5606" s="6"/>
      <c r="H5606" s="6"/>
      <c r="I5606" s="6"/>
      <c r="J5606" s="6"/>
      <c r="K5606" s="6"/>
      <c r="L5606" s="6"/>
      <c r="M5606" s="6"/>
      <c r="N5606" s="6"/>
      <c r="O5606" s="6"/>
      <c r="P5606" s="6"/>
      <c r="Q5606" s="6"/>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21"/>
      <c r="AR5606" s="21"/>
      <c r="AS5606" s="21"/>
      <c r="AT5606" s="6"/>
      <c r="AU5606" s="6"/>
      <c r="AV5606" s="6"/>
      <c r="AW5606" s="6"/>
    </row>
    <row r="5607" spans="1:49" x14ac:dyDescent="0.35">
      <c r="A5607" s="20"/>
      <c r="B5607" s="20"/>
      <c r="C5607" s="20"/>
      <c r="D5607" s="20"/>
      <c r="E5607" s="6"/>
      <c r="F5607" s="6"/>
      <c r="G5607" s="6"/>
      <c r="H5607" s="6"/>
      <c r="I5607" s="6"/>
      <c r="J5607" s="6"/>
      <c r="K5607" s="6"/>
      <c r="L5607" s="6"/>
      <c r="M5607" s="6"/>
      <c r="N5607" s="6"/>
      <c r="O5607" s="6"/>
      <c r="P5607" s="6"/>
      <c r="Q5607" s="6"/>
      <c r="R5607" s="6"/>
      <c r="S5607" s="6"/>
      <c r="T5607" s="6"/>
      <c r="U5607" s="6"/>
      <c r="V5607" s="6"/>
      <c r="W5607" s="6"/>
      <c r="X5607" s="6"/>
      <c r="Y5607" s="6"/>
      <c r="Z5607" s="6"/>
      <c r="AA5607" s="6"/>
      <c r="AB5607" s="6"/>
      <c r="AC5607" s="6"/>
      <c r="AD5607" s="6"/>
      <c r="AE5607" s="6"/>
      <c r="AF5607" s="6"/>
      <c r="AG5607" s="6"/>
      <c r="AH5607" s="6"/>
      <c r="AI5607" s="6"/>
      <c r="AJ5607" s="6"/>
      <c r="AK5607" s="6"/>
      <c r="AL5607" s="6"/>
      <c r="AM5607" s="6"/>
      <c r="AN5607" s="6"/>
      <c r="AO5607" s="6"/>
      <c r="AP5607" s="6"/>
      <c r="AQ5607" s="21"/>
      <c r="AR5607" s="21"/>
      <c r="AS5607" s="21"/>
      <c r="AT5607" s="6"/>
      <c r="AU5607" s="6"/>
      <c r="AV5607" s="6"/>
      <c r="AW5607" s="6"/>
    </row>
    <row r="5608" spans="1:49" x14ac:dyDescent="0.35">
      <c r="A5608" s="20"/>
      <c r="B5608" s="20"/>
      <c r="C5608" s="20"/>
      <c r="D5608" s="20"/>
      <c r="E5608" s="6"/>
      <c r="F5608" s="6"/>
      <c r="G5608" s="6"/>
      <c r="H5608" s="6"/>
      <c r="I5608" s="6"/>
      <c r="J5608" s="6"/>
      <c r="K5608" s="6"/>
      <c r="L5608" s="6"/>
      <c r="M5608" s="6"/>
      <c r="N5608" s="6"/>
      <c r="O5608" s="6"/>
      <c r="P5608" s="6"/>
      <c r="Q5608" s="6"/>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21"/>
      <c r="AR5608" s="21"/>
      <c r="AS5608" s="21"/>
      <c r="AT5608" s="6"/>
      <c r="AU5608" s="6"/>
      <c r="AV5608" s="6"/>
      <c r="AW5608" s="6"/>
    </row>
    <row r="5609" spans="1:49" x14ac:dyDescent="0.35">
      <c r="A5609" s="20"/>
      <c r="B5609" s="20"/>
      <c r="C5609" s="20"/>
      <c r="D5609" s="20"/>
      <c r="E5609" s="6"/>
      <c r="F5609" s="6"/>
      <c r="G5609" s="6"/>
      <c r="H5609" s="6"/>
      <c r="I5609" s="6"/>
      <c r="J5609" s="6"/>
      <c r="K5609" s="6"/>
      <c r="L5609" s="6"/>
      <c r="M5609" s="6"/>
      <c r="N5609" s="6"/>
      <c r="O5609" s="6"/>
      <c r="P5609" s="6"/>
      <c r="Q5609" s="6"/>
      <c r="R5609" s="6"/>
      <c r="S5609" s="6"/>
      <c r="T5609" s="6"/>
      <c r="U5609" s="6"/>
      <c r="V5609" s="6"/>
      <c r="W5609" s="6"/>
      <c r="X5609" s="6"/>
      <c r="Y5609" s="6"/>
      <c r="Z5609" s="6"/>
      <c r="AA5609" s="6"/>
      <c r="AB5609" s="6"/>
      <c r="AC5609" s="6"/>
      <c r="AD5609" s="6"/>
      <c r="AE5609" s="6"/>
      <c r="AF5609" s="6"/>
      <c r="AG5609" s="6"/>
      <c r="AH5609" s="6"/>
      <c r="AI5609" s="6"/>
      <c r="AJ5609" s="6"/>
      <c r="AK5609" s="6"/>
      <c r="AL5609" s="6"/>
      <c r="AM5609" s="6"/>
      <c r="AN5609" s="6"/>
      <c r="AO5609" s="6"/>
      <c r="AP5609" s="6"/>
      <c r="AQ5609" s="21"/>
      <c r="AR5609" s="21"/>
      <c r="AS5609" s="21"/>
      <c r="AT5609" s="6"/>
      <c r="AU5609" s="6"/>
      <c r="AV5609" s="6"/>
      <c r="AW5609" s="6"/>
    </row>
    <row r="5610" spans="1:49" x14ac:dyDescent="0.35">
      <c r="A5610" s="20"/>
      <c r="B5610" s="20"/>
      <c r="C5610" s="20"/>
      <c r="D5610" s="20"/>
      <c r="E5610" s="6"/>
      <c r="F5610" s="6"/>
      <c r="G5610" s="6"/>
      <c r="H5610" s="6"/>
      <c r="I5610" s="6"/>
      <c r="J5610" s="6"/>
      <c r="K5610" s="6"/>
      <c r="L5610" s="6"/>
      <c r="M5610" s="6"/>
      <c r="N5610" s="6"/>
      <c r="O5610" s="6"/>
      <c r="P5610" s="6"/>
      <c r="Q5610" s="6"/>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21"/>
      <c r="AR5610" s="21"/>
      <c r="AS5610" s="21"/>
      <c r="AT5610" s="6"/>
      <c r="AU5610" s="6"/>
      <c r="AV5610" s="6"/>
      <c r="AW5610" s="6"/>
    </row>
    <row r="5611" spans="1:49" x14ac:dyDescent="0.35">
      <c r="A5611" s="20"/>
      <c r="B5611" s="20"/>
      <c r="C5611" s="20"/>
      <c r="D5611" s="20"/>
      <c r="E5611" s="6"/>
      <c r="F5611" s="6"/>
      <c r="G5611" s="6"/>
      <c r="H5611" s="6"/>
      <c r="I5611" s="6"/>
      <c r="J5611" s="6"/>
      <c r="K5611" s="6"/>
      <c r="L5611" s="6"/>
      <c r="M5611" s="6"/>
      <c r="N5611" s="6"/>
      <c r="O5611" s="6"/>
      <c r="P5611" s="6"/>
      <c r="Q5611" s="6"/>
      <c r="R5611" s="6"/>
      <c r="S5611" s="6"/>
      <c r="T5611" s="6"/>
      <c r="U5611" s="6"/>
      <c r="V5611" s="6"/>
      <c r="W5611" s="6"/>
      <c r="X5611" s="6"/>
      <c r="Y5611" s="6"/>
      <c r="Z5611" s="6"/>
      <c r="AA5611" s="6"/>
      <c r="AB5611" s="6"/>
      <c r="AC5611" s="6"/>
      <c r="AD5611" s="6"/>
      <c r="AE5611" s="6"/>
      <c r="AF5611" s="6"/>
      <c r="AG5611" s="6"/>
      <c r="AH5611" s="6"/>
      <c r="AI5611" s="6"/>
      <c r="AJ5611" s="6"/>
      <c r="AK5611" s="6"/>
      <c r="AL5611" s="6"/>
      <c r="AM5611" s="6"/>
      <c r="AN5611" s="6"/>
      <c r="AO5611" s="6"/>
      <c r="AP5611" s="6"/>
      <c r="AQ5611" s="21"/>
      <c r="AR5611" s="21"/>
      <c r="AS5611" s="21"/>
      <c r="AT5611" s="6"/>
      <c r="AU5611" s="6"/>
      <c r="AV5611" s="6"/>
      <c r="AW5611" s="6"/>
    </row>
    <row r="5612" spans="1:49" x14ac:dyDescent="0.35">
      <c r="A5612" s="20"/>
      <c r="B5612" s="20"/>
      <c r="C5612" s="20"/>
      <c r="D5612" s="20"/>
      <c r="E5612" s="6"/>
      <c r="F5612" s="6"/>
      <c r="G5612" s="6"/>
      <c r="H5612" s="6"/>
      <c r="I5612" s="6"/>
      <c r="J5612" s="6"/>
      <c r="K5612" s="6"/>
      <c r="L5612" s="6"/>
      <c r="M5612" s="6"/>
      <c r="N5612" s="6"/>
      <c r="O5612" s="6"/>
      <c r="P5612" s="6"/>
      <c r="Q5612" s="6"/>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21"/>
      <c r="AR5612" s="21"/>
      <c r="AS5612" s="21"/>
      <c r="AT5612" s="6"/>
      <c r="AU5612" s="6"/>
      <c r="AV5612" s="6"/>
      <c r="AW5612" s="6"/>
    </row>
    <row r="5613" spans="1:49" x14ac:dyDescent="0.35">
      <c r="A5613" s="20"/>
      <c r="B5613" s="20"/>
      <c r="C5613" s="20"/>
      <c r="D5613" s="20"/>
      <c r="E5613" s="6"/>
      <c r="F5613" s="6"/>
      <c r="G5613" s="6"/>
      <c r="H5613" s="6"/>
      <c r="I5613" s="6"/>
      <c r="J5613" s="6"/>
      <c r="K5613" s="6"/>
      <c r="L5613" s="6"/>
      <c r="M5613" s="6"/>
      <c r="N5613" s="6"/>
      <c r="O5613" s="6"/>
      <c r="P5613" s="6"/>
      <c r="Q5613" s="6"/>
      <c r="R5613" s="6"/>
      <c r="S5613" s="6"/>
      <c r="T5613" s="6"/>
      <c r="U5613" s="6"/>
      <c r="V5613" s="6"/>
      <c r="W5613" s="6"/>
      <c r="X5613" s="6"/>
      <c r="Y5613" s="6"/>
      <c r="Z5613" s="6"/>
      <c r="AA5613" s="6"/>
      <c r="AB5613" s="6"/>
      <c r="AC5613" s="6"/>
      <c r="AD5613" s="6"/>
      <c r="AE5613" s="6"/>
      <c r="AF5613" s="6"/>
      <c r="AG5613" s="6"/>
      <c r="AH5613" s="6"/>
      <c r="AI5613" s="6"/>
      <c r="AJ5613" s="6"/>
      <c r="AK5613" s="6"/>
      <c r="AL5613" s="6"/>
      <c r="AM5613" s="6"/>
      <c r="AN5613" s="6"/>
      <c r="AO5613" s="6"/>
      <c r="AP5613" s="6"/>
      <c r="AQ5613" s="21"/>
      <c r="AR5613" s="21"/>
      <c r="AS5613" s="21"/>
      <c r="AT5613" s="6"/>
      <c r="AU5613" s="6"/>
      <c r="AV5613" s="6"/>
      <c r="AW5613" s="6"/>
    </row>
    <row r="5614" spans="1:49" x14ac:dyDescent="0.35">
      <c r="A5614" s="20"/>
      <c r="B5614" s="20"/>
      <c r="C5614" s="20"/>
      <c r="D5614" s="20"/>
      <c r="E5614" s="6"/>
      <c r="F5614" s="6"/>
      <c r="G5614" s="6"/>
      <c r="H5614" s="6"/>
      <c r="I5614" s="6"/>
      <c r="J5614" s="6"/>
      <c r="K5614" s="6"/>
      <c r="L5614" s="6"/>
      <c r="M5614" s="6"/>
      <c r="N5614" s="6"/>
      <c r="O5614" s="6"/>
      <c r="P5614" s="6"/>
      <c r="Q5614" s="6"/>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21"/>
      <c r="AR5614" s="21"/>
      <c r="AS5614" s="21"/>
      <c r="AT5614" s="6"/>
      <c r="AU5614" s="6"/>
      <c r="AV5614" s="6"/>
      <c r="AW5614" s="6"/>
    </row>
    <row r="5615" spans="1:49" x14ac:dyDescent="0.35">
      <c r="A5615" s="20"/>
      <c r="B5615" s="20"/>
      <c r="C5615" s="20"/>
      <c r="D5615" s="20"/>
      <c r="E5615" s="6"/>
      <c r="F5615" s="6"/>
      <c r="G5615" s="6"/>
      <c r="H5615" s="6"/>
      <c r="I5615" s="6"/>
      <c r="J5615" s="6"/>
      <c r="K5615" s="6"/>
      <c r="L5615" s="6"/>
      <c r="M5615" s="6"/>
      <c r="N5615" s="6"/>
      <c r="O5615" s="6"/>
      <c r="P5615" s="6"/>
      <c r="Q5615" s="6"/>
      <c r="R5615" s="6"/>
      <c r="S5615" s="6"/>
      <c r="T5615" s="6"/>
      <c r="U5615" s="6"/>
      <c r="V5615" s="6"/>
      <c r="W5615" s="6"/>
      <c r="X5615" s="6"/>
      <c r="Y5615" s="6"/>
      <c r="Z5615" s="6"/>
      <c r="AA5615" s="6"/>
      <c r="AB5615" s="6"/>
      <c r="AC5615" s="6"/>
      <c r="AD5615" s="6"/>
      <c r="AE5615" s="6"/>
      <c r="AF5615" s="6"/>
      <c r="AG5615" s="6"/>
      <c r="AH5615" s="6"/>
      <c r="AI5615" s="6"/>
      <c r="AJ5615" s="6"/>
      <c r="AK5615" s="6"/>
      <c r="AL5615" s="6"/>
      <c r="AM5615" s="6"/>
      <c r="AN5615" s="6"/>
      <c r="AO5615" s="6"/>
      <c r="AP5615" s="6"/>
      <c r="AQ5615" s="21"/>
      <c r="AR5615" s="21"/>
      <c r="AS5615" s="21"/>
      <c r="AT5615" s="6"/>
      <c r="AU5615" s="6"/>
      <c r="AV5615" s="6"/>
      <c r="AW5615" s="6"/>
    </row>
    <row r="5616" spans="1:49" x14ac:dyDescent="0.35">
      <c r="A5616" s="20"/>
      <c r="B5616" s="20"/>
      <c r="C5616" s="20"/>
      <c r="D5616" s="20"/>
      <c r="E5616" s="6"/>
      <c r="F5616" s="6"/>
      <c r="G5616" s="6"/>
      <c r="H5616" s="6"/>
      <c r="I5616" s="6"/>
      <c r="J5616" s="6"/>
      <c r="K5616" s="6"/>
      <c r="L5616" s="6"/>
      <c r="M5616" s="6"/>
      <c r="N5616" s="6"/>
      <c r="O5616" s="6"/>
      <c r="P5616" s="6"/>
      <c r="Q5616" s="6"/>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21"/>
      <c r="AR5616" s="21"/>
      <c r="AS5616" s="21"/>
      <c r="AT5616" s="6"/>
      <c r="AU5616" s="6"/>
      <c r="AV5616" s="6"/>
      <c r="AW5616" s="6"/>
    </row>
    <row r="5617" spans="1:49" x14ac:dyDescent="0.35">
      <c r="A5617" s="20"/>
      <c r="B5617" s="20"/>
      <c r="C5617" s="20"/>
      <c r="D5617" s="20"/>
      <c r="E5617" s="6"/>
      <c r="F5617" s="6"/>
      <c r="G5617" s="6"/>
      <c r="H5617" s="6"/>
      <c r="I5617" s="6"/>
      <c r="J5617" s="6"/>
      <c r="K5617" s="6"/>
      <c r="L5617" s="6"/>
      <c r="M5617" s="6"/>
      <c r="N5617" s="6"/>
      <c r="O5617" s="6"/>
      <c r="P5617" s="6"/>
      <c r="Q5617" s="6"/>
      <c r="R5617" s="6"/>
      <c r="S5617" s="6"/>
      <c r="T5617" s="6"/>
      <c r="U5617" s="6"/>
      <c r="V5617" s="6"/>
      <c r="W5617" s="6"/>
      <c r="X5617" s="6"/>
      <c r="Y5617" s="6"/>
      <c r="Z5617" s="6"/>
      <c r="AA5617" s="6"/>
      <c r="AB5617" s="6"/>
      <c r="AC5617" s="6"/>
      <c r="AD5617" s="6"/>
      <c r="AE5617" s="6"/>
      <c r="AF5617" s="6"/>
      <c r="AG5617" s="6"/>
      <c r="AH5617" s="6"/>
      <c r="AI5617" s="6"/>
      <c r="AJ5617" s="6"/>
      <c r="AK5617" s="6"/>
      <c r="AL5617" s="6"/>
      <c r="AM5617" s="6"/>
      <c r="AN5617" s="6"/>
      <c r="AO5617" s="6"/>
      <c r="AP5617" s="6"/>
      <c r="AQ5617" s="21"/>
      <c r="AR5617" s="21"/>
      <c r="AS5617" s="21"/>
      <c r="AT5617" s="6"/>
      <c r="AU5617" s="6"/>
      <c r="AV5617" s="6"/>
      <c r="AW5617" s="6"/>
    </row>
    <row r="5618" spans="1:49" x14ac:dyDescent="0.35">
      <c r="A5618" s="20"/>
      <c r="B5618" s="20"/>
      <c r="C5618" s="20"/>
      <c r="D5618" s="20"/>
      <c r="E5618" s="6"/>
      <c r="F5618" s="6"/>
      <c r="G5618" s="6"/>
      <c r="H5618" s="6"/>
      <c r="I5618" s="6"/>
      <c r="J5618" s="6"/>
      <c r="K5618" s="6"/>
      <c r="L5618" s="6"/>
      <c r="M5618" s="6"/>
      <c r="N5618" s="6"/>
      <c r="O5618" s="6"/>
      <c r="P5618" s="6"/>
      <c r="Q5618" s="6"/>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21"/>
      <c r="AR5618" s="21"/>
      <c r="AS5618" s="21"/>
      <c r="AT5618" s="6"/>
      <c r="AU5618" s="6"/>
      <c r="AV5618" s="6"/>
      <c r="AW5618" s="6"/>
    </row>
    <row r="5619" spans="1:49" x14ac:dyDescent="0.35">
      <c r="A5619" s="20"/>
      <c r="B5619" s="20"/>
      <c r="C5619" s="20"/>
      <c r="D5619" s="20"/>
      <c r="E5619" s="6"/>
      <c r="F5619" s="6"/>
      <c r="G5619" s="6"/>
      <c r="H5619" s="6"/>
      <c r="I5619" s="6"/>
      <c r="J5619" s="6"/>
      <c r="K5619" s="6"/>
      <c r="L5619" s="6"/>
      <c r="M5619" s="6"/>
      <c r="N5619" s="6"/>
      <c r="O5619" s="6"/>
      <c r="P5619" s="6"/>
      <c r="Q5619" s="6"/>
      <c r="R5619" s="6"/>
      <c r="S5619" s="6"/>
      <c r="T5619" s="6"/>
      <c r="U5619" s="6"/>
      <c r="V5619" s="6"/>
      <c r="W5619" s="6"/>
      <c r="X5619" s="6"/>
      <c r="Y5619" s="6"/>
      <c r="Z5619" s="6"/>
      <c r="AA5619" s="6"/>
      <c r="AB5619" s="6"/>
      <c r="AC5619" s="6"/>
      <c r="AD5619" s="6"/>
      <c r="AE5619" s="6"/>
      <c r="AF5619" s="6"/>
      <c r="AG5619" s="6"/>
      <c r="AH5619" s="6"/>
      <c r="AI5619" s="6"/>
      <c r="AJ5619" s="6"/>
      <c r="AK5619" s="6"/>
      <c r="AL5619" s="6"/>
      <c r="AM5619" s="6"/>
      <c r="AN5619" s="6"/>
      <c r="AO5619" s="6"/>
      <c r="AP5619" s="6"/>
      <c r="AQ5619" s="21"/>
      <c r="AR5619" s="21"/>
      <c r="AS5619" s="21"/>
      <c r="AT5619" s="6"/>
      <c r="AU5619" s="6"/>
      <c r="AV5619" s="6"/>
      <c r="AW5619" s="6"/>
    </row>
    <row r="5620" spans="1:49" x14ac:dyDescent="0.35">
      <c r="A5620" s="20"/>
      <c r="B5620" s="20"/>
      <c r="C5620" s="20"/>
      <c r="D5620" s="20"/>
      <c r="E5620" s="6"/>
      <c r="F5620" s="6"/>
      <c r="G5620" s="6"/>
      <c r="H5620" s="6"/>
      <c r="I5620" s="6"/>
      <c r="J5620" s="6"/>
      <c r="K5620" s="6"/>
      <c r="L5620" s="6"/>
      <c r="M5620" s="6"/>
      <c r="N5620" s="6"/>
      <c r="O5620" s="6"/>
      <c r="P5620" s="6"/>
      <c r="Q5620" s="6"/>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21"/>
      <c r="AR5620" s="21"/>
      <c r="AS5620" s="21"/>
      <c r="AT5620" s="6"/>
      <c r="AU5620" s="6"/>
      <c r="AV5620" s="6"/>
      <c r="AW5620" s="6"/>
    </row>
    <row r="5621" spans="1:49" x14ac:dyDescent="0.35">
      <c r="A5621" s="20"/>
      <c r="B5621" s="20"/>
      <c r="C5621" s="20"/>
      <c r="D5621" s="20"/>
      <c r="E5621" s="6"/>
      <c r="F5621" s="6"/>
      <c r="G5621" s="6"/>
      <c r="H5621" s="6"/>
      <c r="I5621" s="6"/>
      <c r="J5621" s="6"/>
      <c r="K5621" s="6"/>
      <c r="L5621" s="6"/>
      <c r="M5621" s="6"/>
      <c r="N5621" s="6"/>
      <c r="O5621" s="6"/>
      <c r="P5621" s="6"/>
      <c r="Q5621" s="6"/>
      <c r="R5621" s="6"/>
      <c r="S5621" s="6"/>
      <c r="T5621" s="6"/>
      <c r="U5621" s="6"/>
      <c r="V5621" s="6"/>
      <c r="W5621" s="6"/>
      <c r="X5621" s="6"/>
      <c r="Y5621" s="6"/>
      <c r="Z5621" s="6"/>
      <c r="AA5621" s="6"/>
      <c r="AB5621" s="6"/>
      <c r="AC5621" s="6"/>
      <c r="AD5621" s="6"/>
      <c r="AE5621" s="6"/>
      <c r="AF5621" s="6"/>
      <c r="AG5621" s="6"/>
      <c r="AH5621" s="6"/>
      <c r="AI5621" s="6"/>
      <c r="AJ5621" s="6"/>
      <c r="AK5621" s="6"/>
      <c r="AL5621" s="6"/>
      <c r="AM5621" s="6"/>
      <c r="AN5621" s="6"/>
      <c r="AO5621" s="6"/>
      <c r="AP5621" s="6"/>
      <c r="AQ5621" s="21"/>
      <c r="AR5621" s="21"/>
      <c r="AS5621" s="21"/>
      <c r="AT5621" s="6"/>
      <c r="AU5621" s="6"/>
      <c r="AV5621" s="6"/>
      <c r="AW5621" s="6"/>
    </row>
    <row r="5622" spans="1:49" x14ac:dyDescent="0.35">
      <c r="A5622" s="20"/>
      <c r="B5622" s="20"/>
      <c r="C5622" s="20"/>
      <c r="D5622" s="20"/>
      <c r="E5622" s="6"/>
      <c r="F5622" s="6"/>
      <c r="G5622" s="6"/>
      <c r="H5622" s="6"/>
      <c r="I5622" s="6"/>
      <c r="J5622" s="6"/>
      <c r="K5622" s="6"/>
      <c r="L5622" s="6"/>
      <c r="M5622" s="6"/>
      <c r="N5622" s="6"/>
      <c r="O5622" s="6"/>
      <c r="P5622" s="6"/>
      <c r="Q5622" s="6"/>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21"/>
      <c r="AR5622" s="21"/>
      <c r="AS5622" s="21"/>
      <c r="AT5622" s="6"/>
      <c r="AU5622" s="6"/>
      <c r="AV5622" s="6"/>
      <c r="AW5622" s="6"/>
    </row>
    <row r="5623" spans="1:49" x14ac:dyDescent="0.35">
      <c r="A5623" s="20"/>
      <c r="B5623" s="20"/>
      <c r="C5623" s="20"/>
      <c r="D5623" s="20"/>
      <c r="E5623" s="6"/>
      <c r="F5623" s="6"/>
      <c r="G5623" s="6"/>
      <c r="H5623" s="6"/>
      <c r="I5623" s="6"/>
      <c r="J5623" s="6"/>
      <c r="K5623" s="6"/>
      <c r="L5623" s="6"/>
      <c r="M5623" s="6"/>
      <c r="N5623" s="6"/>
      <c r="O5623" s="6"/>
      <c r="P5623" s="6"/>
      <c r="Q5623" s="6"/>
      <c r="R5623" s="6"/>
      <c r="S5623" s="6"/>
      <c r="T5623" s="6"/>
      <c r="U5623" s="6"/>
      <c r="V5623" s="6"/>
      <c r="W5623" s="6"/>
      <c r="X5623" s="6"/>
      <c r="Y5623" s="6"/>
      <c r="Z5623" s="6"/>
      <c r="AA5623" s="6"/>
      <c r="AB5623" s="6"/>
      <c r="AC5623" s="6"/>
      <c r="AD5623" s="6"/>
      <c r="AE5623" s="6"/>
      <c r="AF5623" s="6"/>
      <c r="AG5623" s="6"/>
      <c r="AH5623" s="6"/>
      <c r="AI5623" s="6"/>
      <c r="AJ5623" s="6"/>
      <c r="AK5623" s="6"/>
      <c r="AL5623" s="6"/>
      <c r="AM5623" s="6"/>
      <c r="AN5623" s="6"/>
      <c r="AO5623" s="6"/>
      <c r="AP5623" s="6"/>
      <c r="AQ5623" s="21"/>
      <c r="AR5623" s="21"/>
      <c r="AS5623" s="21"/>
      <c r="AT5623" s="6"/>
      <c r="AU5623" s="6"/>
      <c r="AV5623" s="6"/>
      <c r="AW5623" s="6"/>
    </row>
    <row r="5624" spans="1:49" x14ac:dyDescent="0.35">
      <c r="A5624" s="20"/>
      <c r="B5624" s="20"/>
      <c r="C5624" s="20"/>
      <c r="D5624" s="20"/>
      <c r="E5624" s="6"/>
      <c r="F5624" s="6"/>
      <c r="G5624" s="6"/>
      <c r="H5624" s="6"/>
      <c r="I5624" s="6"/>
      <c r="J5624" s="6"/>
      <c r="K5624" s="6"/>
      <c r="L5624" s="6"/>
      <c r="M5624" s="6"/>
      <c r="N5624" s="6"/>
      <c r="O5624" s="6"/>
      <c r="P5624" s="6"/>
      <c r="Q5624" s="6"/>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21"/>
      <c r="AR5624" s="21"/>
      <c r="AS5624" s="21"/>
      <c r="AT5624" s="6"/>
      <c r="AU5624" s="6"/>
      <c r="AV5624" s="6"/>
      <c r="AW5624" s="6"/>
    </row>
    <row r="5625" spans="1:49" x14ac:dyDescent="0.35">
      <c r="A5625" s="20"/>
      <c r="B5625" s="20"/>
      <c r="C5625" s="20"/>
      <c r="D5625" s="20"/>
      <c r="E5625" s="6"/>
      <c r="F5625" s="6"/>
      <c r="G5625" s="6"/>
      <c r="H5625" s="6"/>
      <c r="I5625" s="6"/>
      <c r="J5625" s="6"/>
      <c r="K5625" s="6"/>
      <c r="L5625" s="6"/>
      <c r="M5625" s="6"/>
      <c r="N5625" s="6"/>
      <c r="O5625" s="6"/>
      <c r="P5625" s="6"/>
      <c r="Q5625" s="6"/>
      <c r="R5625" s="6"/>
      <c r="S5625" s="6"/>
      <c r="T5625" s="6"/>
      <c r="U5625" s="6"/>
      <c r="V5625" s="6"/>
      <c r="W5625" s="6"/>
      <c r="X5625" s="6"/>
      <c r="Y5625" s="6"/>
      <c r="Z5625" s="6"/>
      <c r="AA5625" s="6"/>
      <c r="AB5625" s="6"/>
      <c r="AC5625" s="6"/>
      <c r="AD5625" s="6"/>
      <c r="AE5625" s="6"/>
      <c r="AF5625" s="6"/>
      <c r="AG5625" s="6"/>
      <c r="AH5625" s="6"/>
      <c r="AI5625" s="6"/>
      <c r="AJ5625" s="6"/>
      <c r="AK5625" s="6"/>
      <c r="AL5625" s="6"/>
      <c r="AM5625" s="6"/>
      <c r="AN5625" s="6"/>
      <c r="AO5625" s="6"/>
      <c r="AP5625" s="6"/>
      <c r="AQ5625" s="21"/>
      <c r="AR5625" s="21"/>
      <c r="AS5625" s="21"/>
      <c r="AT5625" s="6"/>
      <c r="AU5625" s="6"/>
      <c r="AV5625" s="6"/>
      <c r="AW5625" s="6"/>
    </row>
    <row r="5626" spans="1:49" x14ac:dyDescent="0.35">
      <c r="A5626" s="20"/>
      <c r="B5626" s="20"/>
      <c r="C5626" s="20"/>
      <c r="D5626" s="20"/>
      <c r="E5626" s="6"/>
      <c r="F5626" s="6"/>
      <c r="G5626" s="6"/>
      <c r="H5626" s="6"/>
      <c r="I5626" s="6"/>
      <c r="J5626" s="6"/>
      <c r="K5626" s="6"/>
      <c r="L5626" s="6"/>
      <c r="M5626" s="6"/>
      <c r="N5626" s="6"/>
      <c r="O5626" s="6"/>
      <c r="P5626" s="6"/>
      <c r="Q5626" s="6"/>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21"/>
      <c r="AR5626" s="21"/>
      <c r="AS5626" s="21"/>
      <c r="AT5626" s="6"/>
      <c r="AU5626" s="6"/>
      <c r="AV5626" s="6"/>
      <c r="AW5626" s="6"/>
    </row>
    <row r="5627" spans="1:49" x14ac:dyDescent="0.35">
      <c r="A5627" s="20"/>
      <c r="B5627" s="20"/>
      <c r="C5627" s="20"/>
      <c r="D5627" s="20"/>
      <c r="E5627" s="6"/>
      <c r="F5627" s="6"/>
      <c r="G5627" s="6"/>
      <c r="H5627" s="6"/>
      <c r="I5627" s="6"/>
      <c r="J5627" s="6"/>
      <c r="K5627" s="6"/>
      <c r="L5627" s="6"/>
      <c r="M5627" s="6"/>
      <c r="N5627" s="6"/>
      <c r="O5627" s="6"/>
      <c r="P5627" s="6"/>
      <c r="Q5627" s="6"/>
      <c r="R5627" s="6"/>
      <c r="S5627" s="6"/>
      <c r="T5627" s="6"/>
      <c r="U5627" s="6"/>
      <c r="V5627" s="6"/>
      <c r="W5627" s="6"/>
      <c r="X5627" s="6"/>
      <c r="Y5627" s="6"/>
      <c r="Z5627" s="6"/>
      <c r="AA5627" s="6"/>
      <c r="AB5627" s="6"/>
      <c r="AC5627" s="6"/>
      <c r="AD5627" s="6"/>
      <c r="AE5627" s="6"/>
      <c r="AF5627" s="6"/>
      <c r="AG5627" s="6"/>
      <c r="AH5627" s="6"/>
      <c r="AI5627" s="6"/>
      <c r="AJ5627" s="6"/>
      <c r="AK5627" s="6"/>
      <c r="AL5627" s="6"/>
      <c r="AM5627" s="6"/>
      <c r="AN5627" s="6"/>
      <c r="AO5627" s="6"/>
      <c r="AP5627" s="6"/>
      <c r="AQ5627" s="21"/>
      <c r="AR5627" s="21"/>
      <c r="AS5627" s="21"/>
      <c r="AT5627" s="6"/>
      <c r="AU5627" s="6"/>
      <c r="AV5627" s="6"/>
      <c r="AW5627" s="6"/>
    </row>
    <row r="5628" spans="1:49" x14ac:dyDescent="0.35">
      <c r="A5628" s="20"/>
      <c r="B5628" s="20"/>
      <c r="C5628" s="20"/>
      <c r="D5628" s="20"/>
      <c r="E5628" s="6"/>
      <c r="F5628" s="6"/>
      <c r="G5628" s="6"/>
      <c r="H5628" s="6"/>
      <c r="I5628" s="6"/>
      <c r="J5628" s="6"/>
      <c r="K5628" s="6"/>
      <c r="L5628" s="6"/>
      <c r="M5628" s="6"/>
      <c r="N5628" s="6"/>
      <c r="O5628" s="6"/>
      <c r="P5628" s="6"/>
      <c r="Q5628" s="6"/>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21"/>
      <c r="AR5628" s="21"/>
      <c r="AS5628" s="21"/>
      <c r="AT5628" s="6"/>
      <c r="AU5628" s="6"/>
      <c r="AV5628" s="6"/>
      <c r="AW5628" s="6"/>
    </row>
    <row r="5629" spans="1:49" x14ac:dyDescent="0.35">
      <c r="A5629" s="20"/>
      <c r="B5629" s="20"/>
      <c r="C5629" s="20"/>
      <c r="D5629" s="20"/>
      <c r="E5629" s="6"/>
      <c r="F5629" s="6"/>
      <c r="G5629" s="6"/>
      <c r="H5629" s="6"/>
      <c r="I5629" s="6"/>
      <c r="J5629" s="6"/>
      <c r="K5629" s="6"/>
      <c r="L5629" s="6"/>
      <c r="M5629" s="6"/>
      <c r="N5629" s="6"/>
      <c r="O5629" s="6"/>
      <c r="P5629" s="6"/>
      <c r="Q5629" s="6"/>
      <c r="R5629" s="6"/>
      <c r="S5629" s="6"/>
      <c r="T5629" s="6"/>
      <c r="U5629" s="6"/>
      <c r="V5629" s="6"/>
      <c r="W5629" s="6"/>
      <c r="X5629" s="6"/>
      <c r="Y5629" s="6"/>
      <c r="Z5629" s="6"/>
      <c r="AA5629" s="6"/>
      <c r="AB5629" s="6"/>
      <c r="AC5629" s="6"/>
      <c r="AD5629" s="6"/>
      <c r="AE5629" s="6"/>
      <c r="AF5629" s="6"/>
      <c r="AG5629" s="6"/>
      <c r="AH5629" s="6"/>
      <c r="AI5629" s="6"/>
      <c r="AJ5629" s="6"/>
      <c r="AK5629" s="6"/>
      <c r="AL5629" s="6"/>
      <c r="AM5629" s="6"/>
      <c r="AN5629" s="6"/>
      <c r="AO5629" s="6"/>
      <c r="AP5629" s="6"/>
      <c r="AQ5629" s="21"/>
      <c r="AR5629" s="21"/>
      <c r="AS5629" s="21"/>
      <c r="AT5629" s="6"/>
      <c r="AU5629" s="6"/>
      <c r="AV5629" s="6"/>
      <c r="AW5629" s="6"/>
    </row>
    <row r="5630" spans="1:49" x14ac:dyDescent="0.35">
      <c r="A5630" s="20"/>
      <c r="B5630" s="20"/>
      <c r="C5630" s="20"/>
      <c r="D5630" s="20"/>
      <c r="E5630" s="6"/>
      <c r="F5630" s="6"/>
      <c r="G5630" s="6"/>
      <c r="H5630" s="6"/>
      <c r="I5630" s="6"/>
      <c r="J5630" s="6"/>
      <c r="K5630" s="6"/>
      <c r="L5630" s="6"/>
      <c r="M5630" s="6"/>
      <c r="N5630" s="6"/>
      <c r="O5630" s="6"/>
      <c r="P5630" s="6"/>
      <c r="Q5630" s="6"/>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21"/>
      <c r="AR5630" s="21"/>
      <c r="AS5630" s="21"/>
      <c r="AT5630" s="6"/>
      <c r="AU5630" s="6"/>
      <c r="AV5630" s="6"/>
      <c r="AW5630" s="6"/>
    </row>
    <row r="5631" spans="1:49" x14ac:dyDescent="0.35">
      <c r="A5631" s="20"/>
      <c r="B5631" s="20"/>
      <c r="C5631" s="20"/>
      <c r="D5631" s="20"/>
      <c r="E5631" s="6"/>
      <c r="F5631" s="6"/>
      <c r="G5631" s="6"/>
      <c r="H5631" s="6"/>
      <c r="I5631" s="6"/>
      <c r="J5631" s="6"/>
      <c r="K5631" s="6"/>
      <c r="L5631" s="6"/>
      <c r="M5631" s="6"/>
      <c r="N5631" s="6"/>
      <c r="O5631" s="6"/>
      <c r="P5631" s="6"/>
      <c r="Q5631" s="6"/>
      <c r="R5631" s="6"/>
      <c r="S5631" s="6"/>
      <c r="T5631" s="6"/>
      <c r="U5631" s="6"/>
      <c r="V5631" s="6"/>
      <c r="W5631" s="6"/>
      <c r="X5631" s="6"/>
      <c r="Y5631" s="6"/>
      <c r="Z5631" s="6"/>
      <c r="AA5631" s="6"/>
      <c r="AB5631" s="6"/>
      <c r="AC5631" s="6"/>
      <c r="AD5631" s="6"/>
      <c r="AE5631" s="6"/>
      <c r="AF5631" s="6"/>
      <c r="AG5631" s="6"/>
      <c r="AH5631" s="6"/>
      <c r="AI5631" s="6"/>
      <c r="AJ5631" s="6"/>
      <c r="AK5631" s="6"/>
      <c r="AL5631" s="6"/>
      <c r="AM5631" s="6"/>
      <c r="AN5631" s="6"/>
      <c r="AO5631" s="6"/>
      <c r="AP5631" s="6"/>
      <c r="AQ5631" s="21"/>
      <c r="AR5631" s="21"/>
      <c r="AS5631" s="21"/>
      <c r="AT5631" s="6"/>
      <c r="AU5631" s="6"/>
      <c r="AV5631" s="6"/>
      <c r="AW5631" s="6"/>
    </row>
    <row r="5632" spans="1:49" x14ac:dyDescent="0.35">
      <c r="A5632" s="20"/>
      <c r="B5632" s="20"/>
      <c r="C5632" s="20"/>
      <c r="D5632" s="20"/>
      <c r="E5632" s="6"/>
      <c r="F5632" s="6"/>
      <c r="G5632" s="6"/>
      <c r="H5632" s="6"/>
      <c r="I5632" s="6"/>
      <c r="J5632" s="6"/>
      <c r="K5632" s="6"/>
      <c r="L5632" s="6"/>
      <c r="M5632" s="6"/>
      <c r="N5632" s="6"/>
      <c r="O5632" s="6"/>
      <c r="P5632" s="6"/>
      <c r="Q5632" s="6"/>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21"/>
      <c r="AR5632" s="21"/>
      <c r="AS5632" s="21"/>
      <c r="AT5632" s="6"/>
      <c r="AU5632" s="6"/>
      <c r="AV5632" s="6"/>
      <c r="AW5632" s="6"/>
    </row>
    <row r="5633" spans="1:49" x14ac:dyDescent="0.35">
      <c r="A5633" s="20"/>
      <c r="B5633" s="20"/>
      <c r="C5633" s="20"/>
      <c r="D5633" s="20"/>
      <c r="E5633" s="6"/>
      <c r="F5633" s="6"/>
      <c r="G5633" s="6"/>
      <c r="H5633" s="6"/>
      <c r="I5633" s="6"/>
      <c r="J5633" s="6"/>
      <c r="K5633" s="6"/>
      <c r="L5633" s="6"/>
      <c r="M5633" s="6"/>
      <c r="N5633" s="6"/>
      <c r="O5633" s="6"/>
      <c r="P5633" s="6"/>
      <c r="Q5633" s="6"/>
      <c r="R5633" s="6"/>
      <c r="S5633" s="6"/>
      <c r="T5633" s="6"/>
      <c r="U5633" s="6"/>
      <c r="V5633" s="6"/>
      <c r="W5633" s="6"/>
      <c r="X5633" s="6"/>
      <c r="Y5633" s="6"/>
      <c r="Z5633" s="6"/>
      <c r="AA5633" s="6"/>
      <c r="AB5633" s="6"/>
      <c r="AC5633" s="6"/>
      <c r="AD5633" s="6"/>
      <c r="AE5633" s="6"/>
      <c r="AF5633" s="6"/>
      <c r="AG5633" s="6"/>
      <c r="AH5633" s="6"/>
      <c r="AI5633" s="6"/>
      <c r="AJ5633" s="6"/>
      <c r="AK5633" s="6"/>
      <c r="AL5633" s="6"/>
      <c r="AM5633" s="6"/>
      <c r="AN5633" s="6"/>
      <c r="AO5633" s="6"/>
      <c r="AP5633" s="6"/>
      <c r="AQ5633" s="21"/>
      <c r="AR5633" s="21"/>
      <c r="AS5633" s="21"/>
      <c r="AT5633" s="6"/>
      <c r="AU5633" s="6"/>
      <c r="AV5633" s="6"/>
      <c r="AW5633" s="6"/>
    </row>
    <row r="5634" spans="1:49" x14ac:dyDescent="0.35">
      <c r="A5634" s="20"/>
      <c r="B5634" s="20"/>
      <c r="C5634" s="20"/>
      <c r="D5634" s="20"/>
      <c r="E5634" s="6"/>
      <c r="F5634" s="6"/>
      <c r="G5634" s="6"/>
      <c r="H5634" s="6"/>
      <c r="I5634" s="6"/>
      <c r="J5634" s="6"/>
      <c r="K5634" s="6"/>
      <c r="L5634" s="6"/>
      <c r="M5634" s="6"/>
      <c r="N5634" s="6"/>
      <c r="O5634" s="6"/>
      <c r="P5634" s="6"/>
      <c r="Q5634" s="6"/>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21"/>
      <c r="AR5634" s="21"/>
      <c r="AS5634" s="21"/>
      <c r="AT5634" s="6"/>
      <c r="AU5634" s="6"/>
      <c r="AV5634" s="6"/>
      <c r="AW5634" s="6"/>
    </row>
    <row r="5635" spans="1:49" x14ac:dyDescent="0.35">
      <c r="A5635" s="20"/>
      <c r="B5635" s="20"/>
      <c r="C5635" s="20"/>
      <c r="D5635" s="20"/>
      <c r="E5635" s="6"/>
      <c r="F5635" s="6"/>
      <c r="G5635" s="6"/>
      <c r="H5635" s="6"/>
      <c r="I5635" s="6"/>
      <c r="J5635" s="6"/>
      <c r="K5635" s="6"/>
      <c r="L5635" s="6"/>
      <c r="M5635" s="6"/>
      <c r="N5635" s="6"/>
      <c r="O5635" s="6"/>
      <c r="P5635" s="6"/>
      <c r="Q5635" s="6"/>
      <c r="R5635" s="6"/>
      <c r="S5635" s="6"/>
      <c r="T5635" s="6"/>
      <c r="U5635" s="6"/>
      <c r="V5635" s="6"/>
      <c r="W5635" s="6"/>
      <c r="X5635" s="6"/>
      <c r="Y5635" s="6"/>
      <c r="Z5635" s="6"/>
      <c r="AA5635" s="6"/>
      <c r="AB5635" s="6"/>
      <c r="AC5635" s="6"/>
      <c r="AD5635" s="6"/>
      <c r="AE5635" s="6"/>
      <c r="AF5635" s="6"/>
      <c r="AG5635" s="6"/>
      <c r="AH5635" s="6"/>
      <c r="AI5635" s="6"/>
      <c r="AJ5635" s="6"/>
      <c r="AK5635" s="6"/>
      <c r="AL5635" s="6"/>
      <c r="AM5635" s="6"/>
      <c r="AN5635" s="6"/>
      <c r="AO5635" s="6"/>
      <c r="AP5635" s="6"/>
      <c r="AQ5635" s="21"/>
      <c r="AR5635" s="21"/>
      <c r="AS5635" s="21"/>
      <c r="AT5635" s="6"/>
      <c r="AU5635" s="6"/>
      <c r="AV5635" s="6"/>
      <c r="AW5635" s="6"/>
    </row>
    <row r="5636" spans="1:49" x14ac:dyDescent="0.35">
      <c r="A5636" s="20"/>
      <c r="B5636" s="20"/>
      <c r="C5636" s="20"/>
      <c r="D5636" s="20"/>
      <c r="E5636" s="6"/>
      <c r="F5636" s="6"/>
      <c r="G5636" s="6"/>
      <c r="H5636" s="6"/>
      <c r="I5636" s="6"/>
      <c r="J5636" s="6"/>
      <c r="K5636" s="6"/>
      <c r="L5636" s="6"/>
      <c r="M5636" s="6"/>
      <c r="N5636" s="6"/>
      <c r="O5636" s="6"/>
      <c r="P5636" s="6"/>
      <c r="Q5636" s="6"/>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21"/>
      <c r="AR5636" s="21"/>
      <c r="AS5636" s="21"/>
      <c r="AT5636" s="6"/>
      <c r="AU5636" s="6"/>
      <c r="AV5636" s="6"/>
      <c r="AW5636" s="6"/>
    </row>
    <row r="5637" spans="1:49" x14ac:dyDescent="0.35">
      <c r="A5637" s="20"/>
      <c r="B5637" s="20"/>
      <c r="C5637" s="20"/>
      <c r="D5637" s="20"/>
      <c r="E5637" s="6"/>
      <c r="F5637" s="6"/>
      <c r="G5637" s="6"/>
      <c r="H5637" s="6"/>
      <c r="I5637" s="6"/>
      <c r="J5637" s="6"/>
      <c r="K5637" s="6"/>
      <c r="L5637" s="6"/>
      <c r="M5637" s="6"/>
      <c r="N5637" s="6"/>
      <c r="O5637" s="6"/>
      <c r="P5637" s="6"/>
      <c r="Q5637" s="6"/>
      <c r="R5637" s="6"/>
      <c r="S5637" s="6"/>
      <c r="T5637" s="6"/>
      <c r="U5637" s="6"/>
      <c r="V5637" s="6"/>
      <c r="W5637" s="6"/>
      <c r="X5637" s="6"/>
      <c r="Y5637" s="6"/>
      <c r="Z5637" s="6"/>
      <c r="AA5637" s="6"/>
      <c r="AB5637" s="6"/>
      <c r="AC5637" s="6"/>
      <c r="AD5637" s="6"/>
      <c r="AE5637" s="6"/>
      <c r="AF5637" s="6"/>
      <c r="AG5637" s="6"/>
      <c r="AH5637" s="6"/>
      <c r="AI5637" s="6"/>
      <c r="AJ5637" s="6"/>
      <c r="AK5637" s="6"/>
      <c r="AL5637" s="6"/>
      <c r="AM5637" s="6"/>
      <c r="AN5637" s="6"/>
      <c r="AO5637" s="6"/>
      <c r="AP5637" s="6"/>
      <c r="AQ5637" s="21"/>
      <c r="AR5637" s="21"/>
      <c r="AS5637" s="21"/>
      <c r="AT5637" s="6"/>
      <c r="AU5637" s="6"/>
      <c r="AV5637" s="6"/>
      <c r="AW5637" s="6"/>
    </row>
    <row r="5638" spans="1:49" x14ac:dyDescent="0.35">
      <c r="A5638" s="20"/>
      <c r="B5638" s="20"/>
      <c r="C5638" s="20"/>
      <c r="D5638" s="20"/>
      <c r="E5638" s="6"/>
      <c r="F5638" s="6"/>
      <c r="G5638" s="6"/>
      <c r="H5638" s="6"/>
      <c r="I5638" s="6"/>
      <c r="J5638" s="6"/>
      <c r="K5638" s="6"/>
      <c r="L5638" s="6"/>
      <c r="M5638" s="6"/>
      <c r="N5638" s="6"/>
      <c r="O5638" s="6"/>
      <c r="P5638" s="6"/>
      <c r="Q5638" s="6"/>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21"/>
      <c r="AR5638" s="21"/>
      <c r="AS5638" s="21"/>
      <c r="AT5638" s="6"/>
      <c r="AU5638" s="6"/>
      <c r="AV5638" s="6"/>
      <c r="AW5638" s="6"/>
    </row>
    <row r="5639" spans="1:49" x14ac:dyDescent="0.35">
      <c r="A5639" s="20"/>
      <c r="B5639" s="20"/>
      <c r="C5639" s="20"/>
      <c r="D5639" s="20"/>
      <c r="E5639" s="6"/>
      <c r="F5639" s="6"/>
      <c r="G5639" s="6"/>
      <c r="H5639" s="6"/>
      <c r="I5639" s="6"/>
      <c r="J5639" s="6"/>
      <c r="K5639" s="6"/>
      <c r="L5639" s="6"/>
      <c r="M5639" s="6"/>
      <c r="N5639" s="6"/>
      <c r="O5639" s="6"/>
      <c r="P5639" s="6"/>
      <c r="Q5639" s="6"/>
      <c r="R5639" s="6"/>
      <c r="S5639" s="6"/>
      <c r="T5639" s="6"/>
      <c r="U5639" s="6"/>
      <c r="V5639" s="6"/>
      <c r="W5639" s="6"/>
      <c r="X5639" s="6"/>
      <c r="Y5639" s="6"/>
      <c r="Z5639" s="6"/>
      <c r="AA5639" s="6"/>
      <c r="AB5639" s="6"/>
      <c r="AC5639" s="6"/>
      <c r="AD5639" s="6"/>
      <c r="AE5639" s="6"/>
      <c r="AF5639" s="6"/>
      <c r="AG5639" s="6"/>
      <c r="AH5639" s="6"/>
      <c r="AI5639" s="6"/>
      <c r="AJ5639" s="6"/>
      <c r="AK5639" s="6"/>
      <c r="AL5639" s="6"/>
      <c r="AM5639" s="6"/>
      <c r="AN5639" s="6"/>
      <c r="AO5639" s="6"/>
      <c r="AP5639" s="6"/>
      <c r="AQ5639" s="21"/>
      <c r="AR5639" s="21"/>
      <c r="AS5639" s="21"/>
      <c r="AT5639" s="6"/>
      <c r="AU5639" s="6"/>
      <c r="AV5639" s="6"/>
      <c r="AW5639" s="6"/>
    </row>
    <row r="5640" spans="1:49" x14ac:dyDescent="0.35">
      <c r="A5640" s="20"/>
      <c r="B5640" s="20"/>
      <c r="C5640" s="20"/>
      <c r="D5640" s="20"/>
      <c r="E5640" s="6"/>
      <c r="F5640" s="6"/>
      <c r="G5640" s="6"/>
      <c r="H5640" s="6"/>
      <c r="I5640" s="6"/>
      <c r="J5640" s="6"/>
      <c r="K5640" s="6"/>
      <c r="L5640" s="6"/>
      <c r="M5640" s="6"/>
      <c r="N5640" s="6"/>
      <c r="O5640" s="6"/>
      <c r="P5640" s="6"/>
      <c r="Q5640" s="6"/>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21"/>
      <c r="AR5640" s="21"/>
      <c r="AS5640" s="21"/>
      <c r="AT5640" s="6"/>
      <c r="AU5640" s="6"/>
      <c r="AV5640" s="6"/>
      <c r="AW5640" s="6"/>
    </row>
    <row r="5641" spans="1:49" x14ac:dyDescent="0.35">
      <c r="A5641" s="20"/>
      <c r="B5641" s="20"/>
      <c r="C5641" s="20"/>
      <c r="D5641" s="20"/>
      <c r="E5641" s="6"/>
      <c r="F5641" s="6"/>
      <c r="G5641" s="6"/>
      <c r="H5641" s="6"/>
      <c r="I5641" s="6"/>
      <c r="J5641" s="6"/>
      <c r="K5641" s="6"/>
      <c r="L5641" s="6"/>
      <c r="M5641" s="6"/>
      <c r="N5641" s="6"/>
      <c r="O5641" s="6"/>
      <c r="P5641" s="6"/>
      <c r="Q5641" s="6"/>
      <c r="R5641" s="6"/>
      <c r="S5641" s="6"/>
      <c r="T5641" s="6"/>
      <c r="U5641" s="6"/>
      <c r="V5641" s="6"/>
      <c r="W5641" s="6"/>
      <c r="X5641" s="6"/>
      <c r="Y5641" s="6"/>
      <c r="Z5641" s="6"/>
      <c r="AA5641" s="6"/>
      <c r="AB5641" s="6"/>
      <c r="AC5641" s="6"/>
      <c r="AD5641" s="6"/>
      <c r="AE5641" s="6"/>
      <c r="AF5641" s="6"/>
      <c r="AG5641" s="6"/>
      <c r="AH5641" s="6"/>
      <c r="AI5641" s="6"/>
      <c r="AJ5641" s="6"/>
      <c r="AK5641" s="6"/>
      <c r="AL5641" s="6"/>
      <c r="AM5641" s="6"/>
      <c r="AN5641" s="6"/>
      <c r="AO5641" s="6"/>
      <c r="AP5641" s="6"/>
      <c r="AQ5641" s="21"/>
      <c r="AR5641" s="21"/>
      <c r="AS5641" s="21"/>
      <c r="AT5641" s="6"/>
      <c r="AU5641" s="6"/>
      <c r="AV5641" s="6"/>
      <c r="AW5641" s="6"/>
    </row>
    <row r="5642" spans="1:49" x14ac:dyDescent="0.35">
      <c r="A5642" s="20"/>
      <c r="B5642" s="20"/>
      <c r="C5642" s="20"/>
      <c r="D5642" s="20"/>
      <c r="E5642" s="6"/>
      <c r="F5642" s="6"/>
      <c r="G5642" s="6"/>
      <c r="H5642" s="6"/>
      <c r="I5642" s="6"/>
      <c r="J5642" s="6"/>
      <c r="K5642" s="6"/>
      <c r="L5642" s="6"/>
      <c r="M5642" s="6"/>
      <c r="N5642" s="6"/>
      <c r="O5642" s="6"/>
      <c r="P5642" s="6"/>
      <c r="Q5642" s="6"/>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21"/>
      <c r="AR5642" s="21"/>
      <c r="AS5642" s="21"/>
      <c r="AT5642" s="6"/>
      <c r="AU5642" s="6"/>
      <c r="AV5642" s="6"/>
      <c r="AW5642" s="6"/>
    </row>
    <row r="5643" spans="1:49" x14ac:dyDescent="0.35">
      <c r="A5643" s="20"/>
      <c r="B5643" s="20"/>
      <c r="C5643" s="20"/>
      <c r="D5643" s="20"/>
      <c r="E5643" s="6"/>
      <c r="F5643" s="6"/>
      <c r="G5643" s="6"/>
      <c r="H5643" s="6"/>
      <c r="I5643" s="6"/>
      <c r="J5643" s="6"/>
      <c r="K5643" s="6"/>
      <c r="L5643" s="6"/>
      <c r="M5643" s="6"/>
      <c r="N5643" s="6"/>
      <c r="O5643" s="6"/>
      <c r="P5643" s="6"/>
      <c r="Q5643" s="6"/>
      <c r="R5643" s="6"/>
      <c r="S5643" s="6"/>
      <c r="T5643" s="6"/>
      <c r="U5643" s="6"/>
      <c r="V5643" s="6"/>
      <c r="W5643" s="6"/>
      <c r="X5643" s="6"/>
      <c r="Y5643" s="6"/>
      <c r="Z5643" s="6"/>
      <c r="AA5643" s="6"/>
      <c r="AB5643" s="6"/>
      <c r="AC5643" s="6"/>
      <c r="AD5643" s="6"/>
      <c r="AE5643" s="6"/>
      <c r="AF5643" s="6"/>
      <c r="AG5643" s="6"/>
      <c r="AH5643" s="6"/>
      <c r="AI5643" s="6"/>
      <c r="AJ5643" s="6"/>
      <c r="AK5643" s="6"/>
      <c r="AL5643" s="6"/>
      <c r="AM5643" s="6"/>
      <c r="AN5643" s="6"/>
      <c r="AO5643" s="6"/>
      <c r="AP5643" s="6"/>
      <c r="AQ5643" s="21"/>
      <c r="AR5643" s="21"/>
      <c r="AS5643" s="21"/>
      <c r="AT5643" s="6"/>
      <c r="AU5643" s="6"/>
      <c r="AV5643" s="6"/>
      <c r="AW5643" s="6"/>
    </row>
    <row r="5644" spans="1:49" x14ac:dyDescent="0.35">
      <c r="A5644" s="20"/>
      <c r="B5644" s="20"/>
      <c r="C5644" s="20"/>
      <c r="D5644" s="20"/>
      <c r="E5644" s="6"/>
      <c r="F5644" s="6"/>
      <c r="G5644" s="6"/>
      <c r="H5644" s="6"/>
      <c r="I5644" s="6"/>
      <c r="J5644" s="6"/>
      <c r="K5644" s="6"/>
      <c r="L5644" s="6"/>
      <c r="M5644" s="6"/>
      <c r="N5644" s="6"/>
      <c r="O5644" s="6"/>
      <c r="P5644" s="6"/>
      <c r="Q5644" s="6"/>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21"/>
      <c r="AR5644" s="21"/>
      <c r="AS5644" s="21"/>
      <c r="AT5644" s="6"/>
      <c r="AU5644" s="6"/>
      <c r="AV5644" s="6"/>
      <c r="AW5644" s="6"/>
    </row>
    <row r="5645" spans="1:49" x14ac:dyDescent="0.35">
      <c r="A5645" s="20"/>
      <c r="B5645" s="20"/>
      <c r="C5645" s="20"/>
      <c r="D5645" s="20"/>
      <c r="E5645" s="6"/>
      <c r="F5645" s="6"/>
      <c r="G5645" s="6"/>
      <c r="H5645" s="6"/>
      <c r="I5645" s="6"/>
      <c r="J5645" s="6"/>
      <c r="K5645" s="6"/>
      <c r="L5645" s="6"/>
      <c r="M5645" s="6"/>
      <c r="N5645" s="6"/>
      <c r="O5645" s="6"/>
      <c r="P5645" s="6"/>
      <c r="Q5645" s="6"/>
      <c r="R5645" s="6"/>
      <c r="S5645" s="6"/>
      <c r="T5645" s="6"/>
      <c r="U5645" s="6"/>
      <c r="V5645" s="6"/>
      <c r="W5645" s="6"/>
      <c r="X5645" s="6"/>
      <c r="Y5645" s="6"/>
      <c r="Z5645" s="6"/>
      <c r="AA5645" s="6"/>
      <c r="AB5645" s="6"/>
      <c r="AC5645" s="6"/>
      <c r="AD5645" s="6"/>
      <c r="AE5645" s="6"/>
      <c r="AF5645" s="6"/>
      <c r="AG5645" s="6"/>
      <c r="AH5645" s="6"/>
      <c r="AI5645" s="6"/>
      <c r="AJ5645" s="6"/>
      <c r="AK5645" s="6"/>
      <c r="AL5645" s="6"/>
      <c r="AM5645" s="6"/>
      <c r="AN5645" s="6"/>
      <c r="AO5645" s="6"/>
      <c r="AP5645" s="6"/>
      <c r="AQ5645" s="21"/>
      <c r="AR5645" s="21"/>
      <c r="AS5645" s="21"/>
      <c r="AT5645" s="6"/>
      <c r="AU5645" s="6"/>
      <c r="AV5645" s="6"/>
      <c r="AW5645" s="6"/>
    </row>
    <row r="5646" spans="1:49" x14ac:dyDescent="0.35">
      <c r="A5646" s="20"/>
      <c r="B5646" s="20"/>
      <c r="C5646" s="20"/>
      <c r="D5646" s="20"/>
      <c r="E5646" s="6"/>
      <c r="F5646" s="6"/>
      <c r="G5646" s="6"/>
      <c r="H5646" s="6"/>
      <c r="I5646" s="6"/>
      <c r="J5646" s="6"/>
      <c r="K5646" s="6"/>
      <c r="L5646" s="6"/>
      <c r="M5646" s="6"/>
      <c r="N5646" s="6"/>
      <c r="O5646" s="6"/>
      <c r="P5646" s="6"/>
      <c r="Q5646" s="6"/>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21"/>
      <c r="AR5646" s="21"/>
      <c r="AS5646" s="21"/>
      <c r="AT5646" s="6"/>
      <c r="AU5646" s="6"/>
      <c r="AV5646" s="6"/>
      <c r="AW5646" s="6"/>
    </row>
    <row r="5647" spans="1:49" x14ac:dyDescent="0.35">
      <c r="A5647" s="20"/>
      <c r="B5647" s="20"/>
      <c r="C5647" s="20"/>
      <c r="D5647" s="20"/>
      <c r="E5647" s="6"/>
      <c r="F5647" s="6"/>
      <c r="G5647" s="6"/>
      <c r="H5647" s="6"/>
      <c r="I5647" s="6"/>
      <c r="J5647" s="6"/>
      <c r="K5647" s="6"/>
      <c r="L5647" s="6"/>
      <c r="M5647" s="6"/>
      <c r="N5647" s="6"/>
      <c r="O5647" s="6"/>
      <c r="P5647" s="6"/>
      <c r="Q5647" s="6"/>
      <c r="R5647" s="6"/>
      <c r="S5647" s="6"/>
      <c r="T5647" s="6"/>
      <c r="U5647" s="6"/>
      <c r="V5647" s="6"/>
      <c r="W5647" s="6"/>
      <c r="X5647" s="6"/>
      <c r="Y5647" s="6"/>
      <c r="Z5647" s="6"/>
      <c r="AA5647" s="6"/>
      <c r="AB5647" s="6"/>
      <c r="AC5647" s="6"/>
      <c r="AD5647" s="6"/>
      <c r="AE5647" s="6"/>
      <c r="AF5647" s="6"/>
      <c r="AG5647" s="6"/>
      <c r="AH5647" s="6"/>
      <c r="AI5647" s="6"/>
      <c r="AJ5647" s="6"/>
      <c r="AK5647" s="6"/>
      <c r="AL5647" s="6"/>
      <c r="AM5647" s="6"/>
      <c r="AN5647" s="6"/>
      <c r="AO5647" s="6"/>
      <c r="AP5647" s="6"/>
      <c r="AQ5647" s="21"/>
      <c r="AR5647" s="21"/>
      <c r="AS5647" s="21"/>
      <c r="AT5647" s="6"/>
      <c r="AU5647" s="6"/>
      <c r="AV5647" s="6"/>
      <c r="AW5647" s="6"/>
    </row>
    <row r="5648" spans="1:49" x14ac:dyDescent="0.35">
      <c r="A5648" s="20"/>
      <c r="B5648" s="20"/>
      <c r="C5648" s="20"/>
      <c r="D5648" s="20"/>
      <c r="E5648" s="6"/>
      <c r="F5648" s="6"/>
      <c r="G5648" s="6"/>
      <c r="H5648" s="6"/>
      <c r="I5648" s="6"/>
      <c r="J5648" s="6"/>
      <c r="K5648" s="6"/>
      <c r="L5648" s="6"/>
      <c r="M5648" s="6"/>
      <c r="N5648" s="6"/>
      <c r="O5648" s="6"/>
      <c r="P5648" s="6"/>
      <c r="Q5648" s="6"/>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21"/>
      <c r="AR5648" s="21"/>
      <c r="AS5648" s="21"/>
      <c r="AT5648" s="6"/>
      <c r="AU5648" s="6"/>
      <c r="AV5648" s="6"/>
      <c r="AW5648" s="6"/>
    </row>
    <row r="5649" spans="1:49" x14ac:dyDescent="0.35">
      <c r="A5649" s="20"/>
      <c r="B5649" s="20"/>
      <c r="C5649" s="20"/>
      <c r="D5649" s="20"/>
      <c r="E5649" s="6"/>
      <c r="F5649" s="6"/>
      <c r="G5649" s="6"/>
      <c r="H5649" s="6"/>
      <c r="I5649" s="6"/>
      <c r="J5649" s="6"/>
      <c r="K5649" s="6"/>
      <c r="L5649" s="6"/>
      <c r="M5649" s="6"/>
      <c r="N5649" s="6"/>
      <c r="O5649" s="6"/>
      <c r="P5649" s="6"/>
      <c r="Q5649" s="6"/>
      <c r="R5649" s="6"/>
      <c r="S5649" s="6"/>
      <c r="T5649" s="6"/>
      <c r="U5649" s="6"/>
      <c r="V5649" s="6"/>
      <c r="W5649" s="6"/>
      <c r="X5649" s="6"/>
      <c r="Y5649" s="6"/>
      <c r="Z5649" s="6"/>
      <c r="AA5649" s="6"/>
      <c r="AB5649" s="6"/>
      <c r="AC5649" s="6"/>
      <c r="AD5649" s="6"/>
      <c r="AE5649" s="6"/>
      <c r="AF5649" s="6"/>
      <c r="AG5649" s="6"/>
      <c r="AH5649" s="6"/>
      <c r="AI5649" s="6"/>
      <c r="AJ5649" s="6"/>
      <c r="AK5649" s="6"/>
      <c r="AL5649" s="6"/>
      <c r="AM5649" s="6"/>
      <c r="AN5649" s="6"/>
      <c r="AO5649" s="6"/>
      <c r="AP5649" s="6"/>
      <c r="AQ5649" s="21"/>
      <c r="AR5649" s="21"/>
      <c r="AS5649" s="21"/>
      <c r="AT5649" s="6"/>
      <c r="AU5649" s="6"/>
      <c r="AV5649" s="6"/>
      <c r="AW5649" s="6"/>
    </row>
    <row r="5650" spans="1:49" x14ac:dyDescent="0.35">
      <c r="A5650" s="20"/>
      <c r="B5650" s="20"/>
      <c r="C5650" s="20"/>
      <c r="D5650" s="20"/>
      <c r="E5650" s="6"/>
      <c r="F5650" s="6"/>
      <c r="G5650" s="6"/>
      <c r="H5650" s="6"/>
      <c r="I5650" s="6"/>
      <c r="J5650" s="6"/>
      <c r="K5650" s="6"/>
      <c r="L5650" s="6"/>
      <c r="M5650" s="6"/>
      <c r="N5650" s="6"/>
      <c r="O5650" s="6"/>
      <c r="P5650" s="6"/>
      <c r="Q5650" s="6"/>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21"/>
      <c r="AR5650" s="21"/>
      <c r="AS5650" s="21"/>
      <c r="AT5650" s="6"/>
      <c r="AU5650" s="6"/>
      <c r="AV5650" s="6"/>
      <c r="AW5650" s="6"/>
    </row>
    <row r="5651" spans="1:49" x14ac:dyDescent="0.35">
      <c r="A5651" s="20"/>
      <c r="B5651" s="20"/>
      <c r="C5651" s="20"/>
      <c r="D5651" s="20"/>
      <c r="E5651" s="6"/>
      <c r="F5651" s="6"/>
      <c r="G5651" s="6"/>
      <c r="H5651" s="6"/>
      <c r="I5651" s="6"/>
      <c r="J5651" s="6"/>
      <c r="K5651" s="6"/>
      <c r="L5651" s="6"/>
      <c r="M5651" s="6"/>
      <c r="N5651" s="6"/>
      <c r="O5651" s="6"/>
      <c r="P5651" s="6"/>
      <c r="Q5651" s="6"/>
      <c r="R5651" s="6"/>
      <c r="S5651" s="6"/>
      <c r="T5651" s="6"/>
      <c r="U5651" s="6"/>
      <c r="V5651" s="6"/>
      <c r="W5651" s="6"/>
      <c r="X5651" s="6"/>
      <c r="Y5651" s="6"/>
      <c r="Z5651" s="6"/>
      <c r="AA5651" s="6"/>
      <c r="AB5651" s="6"/>
      <c r="AC5651" s="6"/>
      <c r="AD5651" s="6"/>
      <c r="AE5651" s="6"/>
      <c r="AF5651" s="6"/>
      <c r="AG5651" s="6"/>
      <c r="AH5651" s="6"/>
      <c r="AI5651" s="6"/>
      <c r="AJ5651" s="6"/>
      <c r="AK5651" s="6"/>
      <c r="AL5651" s="6"/>
      <c r="AM5651" s="6"/>
      <c r="AN5651" s="6"/>
      <c r="AO5651" s="6"/>
      <c r="AP5651" s="6"/>
      <c r="AQ5651" s="21"/>
      <c r="AR5651" s="21"/>
      <c r="AS5651" s="21"/>
      <c r="AT5651" s="6"/>
      <c r="AU5651" s="6"/>
      <c r="AV5651" s="6"/>
      <c r="AW5651" s="6"/>
    </row>
    <row r="5652" spans="1:49" x14ac:dyDescent="0.35">
      <c r="A5652" s="20"/>
      <c r="B5652" s="20"/>
      <c r="C5652" s="20"/>
      <c r="D5652" s="20"/>
      <c r="E5652" s="6"/>
      <c r="F5652" s="6"/>
      <c r="G5652" s="6"/>
      <c r="H5652" s="6"/>
      <c r="I5652" s="6"/>
      <c r="J5652" s="6"/>
      <c r="K5652" s="6"/>
      <c r="L5652" s="6"/>
      <c r="M5652" s="6"/>
      <c r="N5652" s="6"/>
      <c r="O5652" s="6"/>
      <c r="P5652" s="6"/>
      <c r="Q5652" s="6"/>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21"/>
      <c r="AR5652" s="21"/>
      <c r="AS5652" s="21"/>
      <c r="AT5652" s="6"/>
      <c r="AU5652" s="6"/>
      <c r="AV5652" s="6"/>
      <c r="AW5652" s="6"/>
    </row>
    <row r="5653" spans="1:49" x14ac:dyDescent="0.35">
      <c r="A5653" s="20"/>
      <c r="B5653" s="20"/>
      <c r="C5653" s="20"/>
      <c r="D5653" s="20"/>
      <c r="E5653" s="6"/>
      <c r="F5653" s="6"/>
      <c r="G5653" s="6"/>
      <c r="H5653" s="6"/>
      <c r="I5653" s="6"/>
      <c r="J5653" s="6"/>
      <c r="K5653" s="6"/>
      <c r="L5653" s="6"/>
      <c r="M5653" s="6"/>
      <c r="N5653" s="6"/>
      <c r="O5653" s="6"/>
      <c r="P5653" s="6"/>
      <c r="Q5653" s="6"/>
      <c r="R5653" s="6"/>
      <c r="S5653" s="6"/>
      <c r="T5653" s="6"/>
      <c r="U5653" s="6"/>
      <c r="V5653" s="6"/>
      <c r="W5653" s="6"/>
      <c r="X5653" s="6"/>
      <c r="Y5653" s="6"/>
      <c r="Z5653" s="6"/>
      <c r="AA5653" s="6"/>
      <c r="AB5653" s="6"/>
      <c r="AC5653" s="6"/>
      <c r="AD5653" s="6"/>
      <c r="AE5653" s="6"/>
      <c r="AF5653" s="6"/>
      <c r="AG5653" s="6"/>
      <c r="AH5653" s="6"/>
      <c r="AI5653" s="6"/>
      <c r="AJ5653" s="6"/>
      <c r="AK5653" s="6"/>
      <c r="AL5653" s="6"/>
      <c r="AM5653" s="6"/>
      <c r="AN5653" s="6"/>
      <c r="AO5653" s="6"/>
      <c r="AP5653" s="6"/>
      <c r="AQ5653" s="21"/>
      <c r="AR5653" s="21"/>
      <c r="AS5653" s="21"/>
      <c r="AT5653" s="6"/>
      <c r="AU5653" s="6"/>
      <c r="AV5653" s="6"/>
      <c r="AW5653" s="6"/>
    </row>
    <row r="5654" spans="1:49" x14ac:dyDescent="0.35">
      <c r="A5654" s="20"/>
      <c r="B5654" s="20"/>
      <c r="C5654" s="20"/>
      <c r="D5654" s="20"/>
      <c r="E5654" s="6"/>
      <c r="F5654" s="6"/>
      <c r="G5654" s="6"/>
      <c r="H5654" s="6"/>
      <c r="I5654" s="6"/>
      <c r="J5654" s="6"/>
      <c r="K5654" s="6"/>
      <c r="L5654" s="6"/>
      <c r="M5654" s="6"/>
      <c r="N5654" s="6"/>
      <c r="O5654" s="6"/>
      <c r="P5654" s="6"/>
      <c r="Q5654" s="6"/>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21"/>
      <c r="AR5654" s="21"/>
      <c r="AS5654" s="21"/>
      <c r="AT5654" s="6"/>
      <c r="AU5654" s="6"/>
      <c r="AV5654" s="6"/>
      <c r="AW5654" s="6"/>
    </row>
    <row r="5655" spans="1:49" x14ac:dyDescent="0.35">
      <c r="A5655" s="20"/>
      <c r="B5655" s="20"/>
      <c r="C5655" s="20"/>
      <c r="D5655" s="20"/>
      <c r="E5655" s="6"/>
      <c r="F5655" s="6"/>
      <c r="G5655" s="6"/>
      <c r="H5655" s="6"/>
      <c r="I5655" s="6"/>
      <c r="J5655" s="6"/>
      <c r="K5655" s="6"/>
      <c r="L5655" s="6"/>
      <c r="M5655" s="6"/>
      <c r="N5655" s="6"/>
      <c r="O5655" s="6"/>
      <c r="P5655" s="6"/>
      <c r="Q5655" s="6"/>
      <c r="R5655" s="6"/>
      <c r="S5655" s="6"/>
      <c r="T5655" s="6"/>
      <c r="U5655" s="6"/>
      <c r="V5655" s="6"/>
      <c r="W5655" s="6"/>
      <c r="X5655" s="6"/>
      <c r="Y5655" s="6"/>
      <c r="Z5655" s="6"/>
      <c r="AA5655" s="6"/>
      <c r="AB5655" s="6"/>
      <c r="AC5655" s="6"/>
      <c r="AD5655" s="6"/>
      <c r="AE5655" s="6"/>
      <c r="AF5655" s="6"/>
      <c r="AG5655" s="6"/>
      <c r="AH5655" s="6"/>
      <c r="AI5655" s="6"/>
      <c r="AJ5655" s="6"/>
      <c r="AK5655" s="6"/>
      <c r="AL5655" s="6"/>
      <c r="AM5655" s="6"/>
      <c r="AN5655" s="6"/>
      <c r="AO5655" s="6"/>
      <c r="AP5655" s="6"/>
      <c r="AQ5655" s="21"/>
      <c r="AR5655" s="21"/>
      <c r="AS5655" s="21"/>
      <c r="AT5655" s="6"/>
      <c r="AU5655" s="6"/>
      <c r="AV5655" s="6"/>
      <c r="AW5655" s="6"/>
    </row>
    <row r="5656" spans="1:49" x14ac:dyDescent="0.35">
      <c r="A5656" s="20"/>
      <c r="B5656" s="20"/>
      <c r="C5656" s="20"/>
      <c r="D5656" s="20"/>
      <c r="E5656" s="6"/>
      <c r="F5656" s="6"/>
      <c r="G5656" s="6"/>
      <c r="H5656" s="6"/>
      <c r="I5656" s="6"/>
      <c r="J5656" s="6"/>
      <c r="K5656" s="6"/>
      <c r="L5656" s="6"/>
      <c r="M5656" s="6"/>
      <c r="N5656" s="6"/>
      <c r="O5656" s="6"/>
      <c r="P5656" s="6"/>
      <c r="Q5656" s="6"/>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21"/>
      <c r="AR5656" s="21"/>
      <c r="AS5656" s="21"/>
      <c r="AT5656" s="6"/>
      <c r="AU5656" s="6"/>
      <c r="AV5656" s="6"/>
      <c r="AW5656" s="6"/>
    </row>
    <row r="5657" spans="1:49" x14ac:dyDescent="0.35">
      <c r="A5657" s="20"/>
      <c r="B5657" s="20"/>
      <c r="C5657" s="20"/>
      <c r="D5657" s="20"/>
      <c r="E5657" s="6"/>
      <c r="F5657" s="6"/>
      <c r="G5657" s="6"/>
      <c r="H5657" s="6"/>
      <c r="I5657" s="6"/>
      <c r="J5657" s="6"/>
      <c r="K5657" s="6"/>
      <c r="L5657" s="6"/>
      <c r="M5657" s="6"/>
      <c r="N5657" s="6"/>
      <c r="O5657" s="6"/>
      <c r="P5657" s="6"/>
      <c r="Q5657" s="6"/>
      <c r="R5657" s="6"/>
      <c r="S5657" s="6"/>
      <c r="T5657" s="6"/>
      <c r="U5657" s="6"/>
      <c r="V5657" s="6"/>
      <c r="W5657" s="6"/>
      <c r="X5657" s="6"/>
      <c r="Y5657" s="6"/>
      <c r="Z5657" s="6"/>
      <c r="AA5657" s="6"/>
      <c r="AB5657" s="6"/>
      <c r="AC5657" s="6"/>
      <c r="AD5657" s="6"/>
      <c r="AE5657" s="6"/>
      <c r="AF5657" s="6"/>
      <c r="AG5657" s="6"/>
      <c r="AH5657" s="6"/>
      <c r="AI5657" s="6"/>
      <c r="AJ5657" s="6"/>
      <c r="AK5657" s="6"/>
      <c r="AL5657" s="6"/>
      <c r="AM5657" s="6"/>
      <c r="AN5657" s="6"/>
      <c r="AO5657" s="6"/>
      <c r="AP5657" s="6"/>
      <c r="AQ5657" s="21"/>
      <c r="AR5657" s="21"/>
      <c r="AS5657" s="21"/>
      <c r="AT5657" s="6"/>
      <c r="AU5657" s="6"/>
      <c r="AV5657" s="6"/>
      <c r="AW5657" s="6"/>
    </row>
    <row r="5658" spans="1:49" x14ac:dyDescent="0.35">
      <c r="A5658" s="20"/>
      <c r="B5658" s="20"/>
      <c r="C5658" s="20"/>
      <c r="D5658" s="20"/>
      <c r="E5658" s="6"/>
      <c r="F5658" s="6"/>
      <c r="G5658" s="6"/>
      <c r="H5658" s="6"/>
      <c r="I5658" s="6"/>
      <c r="J5658" s="6"/>
      <c r="K5658" s="6"/>
      <c r="L5658" s="6"/>
      <c r="M5658" s="6"/>
      <c r="N5658" s="6"/>
      <c r="O5658" s="6"/>
      <c r="P5658" s="6"/>
      <c r="Q5658" s="6"/>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21"/>
      <c r="AR5658" s="21"/>
      <c r="AS5658" s="21"/>
      <c r="AT5658" s="6"/>
      <c r="AU5658" s="6"/>
      <c r="AV5658" s="6"/>
      <c r="AW5658" s="6"/>
    </row>
    <row r="5659" spans="1:49" x14ac:dyDescent="0.35">
      <c r="A5659" s="20"/>
      <c r="B5659" s="20"/>
      <c r="C5659" s="20"/>
      <c r="D5659" s="20"/>
      <c r="E5659" s="6"/>
      <c r="F5659" s="6"/>
      <c r="G5659" s="6"/>
      <c r="H5659" s="6"/>
      <c r="I5659" s="6"/>
      <c r="J5659" s="6"/>
      <c r="K5659" s="6"/>
      <c r="L5659" s="6"/>
      <c r="M5659" s="6"/>
      <c r="N5659" s="6"/>
      <c r="O5659" s="6"/>
      <c r="P5659" s="6"/>
      <c r="Q5659" s="6"/>
      <c r="R5659" s="6"/>
      <c r="S5659" s="6"/>
      <c r="T5659" s="6"/>
      <c r="U5659" s="6"/>
      <c r="V5659" s="6"/>
      <c r="W5659" s="6"/>
      <c r="X5659" s="6"/>
      <c r="Y5659" s="6"/>
      <c r="Z5659" s="6"/>
      <c r="AA5659" s="6"/>
      <c r="AB5659" s="6"/>
      <c r="AC5659" s="6"/>
      <c r="AD5659" s="6"/>
      <c r="AE5659" s="6"/>
      <c r="AF5659" s="6"/>
      <c r="AG5659" s="6"/>
      <c r="AH5659" s="6"/>
      <c r="AI5659" s="6"/>
      <c r="AJ5659" s="6"/>
      <c r="AK5659" s="6"/>
      <c r="AL5659" s="6"/>
      <c r="AM5659" s="6"/>
      <c r="AN5659" s="6"/>
      <c r="AO5659" s="6"/>
      <c r="AP5659" s="6"/>
      <c r="AQ5659" s="21"/>
      <c r="AR5659" s="21"/>
      <c r="AS5659" s="21"/>
      <c r="AT5659" s="6"/>
      <c r="AU5659" s="6"/>
      <c r="AV5659" s="6"/>
      <c r="AW5659" s="6"/>
    </row>
    <row r="5660" spans="1:49" x14ac:dyDescent="0.35">
      <c r="A5660" s="20"/>
      <c r="B5660" s="20"/>
      <c r="C5660" s="20"/>
      <c r="D5660" s="20"/>
      <c r="E5660" s="6"/>
      <c r="F5660" s="6"/>
      <c r="G5660" s="6"/>
      <c r="H5660" s="6"/>
      <c r="I5660" s="6"/>
      <c r="J5660" s="6"/>
      <c r="K5660" s="6"/>
      <c r="L5660" s="6"/>
      <c r="M5660" s="6"/>
      <c r="N5660" s="6"/>
      <c r="O5660" s="6"/>
      <c r="P5660" s="6"/>
      <c r="Q5660" s="6"/>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21"/>
      <c r="AR5660" s="21"/>
      <c r="AS5660" s="21"/>
      <c r="AT5660" s="6"/>
      <c r="AU5660" s="6"/>
      <c r="AV5660" s="6"/>
      <c r="AW5660" s="6"/>
    </row>
    <row r="5661" spans="1:49" x14ac:dyDescent="0.35">
      <c r="A5661" s="20"/>
      <c r="B5661" s="20"/>
      <c r="C5661" s="20"/>
      <c r="D5661" s="20"/>
      <c r="E5661" s="6"/>
      <c r="F5661" s="6"/>
      <c r="G5661" s="6"/>
      <c r="H5661" s="6"/>
      <c r="I5661" s="6"/>
      <c r="J5661" s="6"/>
      <c r="K5661" s="6"/>
      <c r="L5661" s="6"/>
      <c r="M5661" s="6"/>
      <c r="N5661" s="6"/>
      <c r="O5661" s="6"/>
      <c r="P5661" s="6"/>
      <c r="Q5661" s="6"/>
      <c r="R5661" s="6"/>
      <c r="S5661" s="6"/>
      <c r="T5661" s="6"/>
      <c r="U5661" s="6"/>
      <c r="V5661" s="6"/>
      <c r="W5661" s="6"/>
      <c r="X5661" s="6"/>
      <c r="Y5661" s="6"/>
      <c r="Z5661" s="6"/>
      <c r="AA5661" s="6"/>
      <c r="AB5661" s="6"/>
      <c r="AC5661" s="6"/>
      <c r="AD5661" s="6"/>
      <c r="AE5661" s="6"/>
      <c r="AF5661" s="6"/>
      <c r="AG5661" s="6"/>
      <c r="AH5661" s="6"/>
      <c r="AI5661" s="6"/>
      <c r="AJ5661" s="6"/>
      <c r="AK5661" s="6"/>
      <c r="AL5661" s="6"/>
      <c r="AM5661" s="6"/>
      <c r="AN5661" s="6"/>
      <c r="AO5661" s="6"/>
      <c r="AP5661" s="6"/>
      <c r="AQ5661" s="21"/>
      <c r="AR5661" s="21"/>
      <c r="AS5661" s="21"/>
      <c r="AT5661" s="6"/>
      <c r="AU5661" s="6"/>
      <c r="AV5661" s="6"/>
      <c r="AW5661" s="6"/>
    </row>
    <row r="5662" spans="1:49" x14ac:dyDescent="0.35">
      <c r="A5662" s="20"/>
      <c r="B5662" s="20"/>
      <c r="C5662" s="20"/>
      <c r="D5662" s="20"/>
      <c r="E5662" s="6"/>
      <c r="F5662" s="6"/>
      <c r="G5662" s="6"/>
      <c r="H5662" s="6"/>
      <c r="I5662" s="6"/>
      <c r="J5662" s="6"/>
      <c r="K5662" s="6"/>
      <c r="L5662" s="6"/>
      <c r="M5662" s="6"/>
      <c r="N5662" s="6"/>
      <c r="O5662" s="6"/>
      <c r="P5662" s="6"/>
      <c r="Q5662" s="6"/>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21"/>
      <c r="AR5662" s="21"/>
      <c r="AS5662" s="21"/>
      <c r="AT5662" s="6"/>
      <c r="AU5662" s="6"/>
      <c r="AV5662" s="6"/>
      <c r="AW5662" s="6"/>
    </row>
    <row r="5663" spans="1:49" x14ac:dyDescent="0.35">
      <c r="A5663" s="20"/>
      <c r="B5663" s="20"/>
      <c r="C5663" s="20"/>
      <c r="D5663" s="20"/>
      <c r="E5663" s="6"/>
      <c r="F5663" s="6"/>
      <c r="G5663" s="6"/>
      <c r="H5663" s="6"/>
      <c r="I5663" s="6"/>
      <c r="J5663" s="6"/>
      <c r="K5663" s="6"/>
      <c r="L5663" s="6"/>
      <c r="M5663" s="6"/>
      <c r="N5663" s="6"/>
      <c r="O5663" s="6"/>
      <c r="P5663" s="6"/>
      <c r="Q5663" s="6"/>
      <c r="R5663" s="6"/>
      <c r="S5663" s="6"/>
      <c r="T5663" s="6"/>
      <c r="U5663" s="6"/>
      <c r="V5663" s="6"/>
      <c r="W5663" s="6"/>
      <c r="X5663" s="6"/>
      <c r="Y5663" s="6"/>
      <c r="Z5663" s="6"/>
      <c r="AA5663" s="6"/>
      <c r="AB5663" s="6"/>
      <c r="AC5663" s="6"/>
      <c r="AD5663" s="6"/>
      <c r="AE5663" s="6"/>
      <c r="AF5663" s="6"/>
      <c r="AG5663" s="6"/>
      <c r="AH5663" s="6"/>
      <c r="AI5663" s="6"/>
      <c r="AJ5663" s="6"/>
      <c r="AK5663" s="6"/>
      <c r="AL5663" s="6"/>
      <c r="AM5663" s="6"/>
      <c r="AN5663" s="6"/>
      <c r="AO5663" s="6"/>
      <c r="AP5663" s="6"/>
      <c r="AQ5663" s="21"/>
      <c r="AR5663" s="21"/>
      <c r="AS5663" s="21"/>
      <c r="AT5663" s="6"/>
      <c r="AU5663" s="6"/>
      <c r="AV5663" s="6"/>
      <c r="AW5663" s="6"/>
    </row>
    <row r="5664" spans="1:49" x14ac:dyDescent="0.35">
      <c r="A5664" s="20"/>
      <c r="B5664" s="20"/>
      <c r="C5664" s="20"/>
      <c r="D5664" s="20"/>
      <c r="E5664" s="6"/>
      <c r="F5664" s="6"/>
      <c r="G5664" s="6"/>
      <c r="H5664" s="6"/>
      <c r="I5664" s="6"/>
      <c r="J5664" s="6"/>
      <c r="K5664" s="6"/>
      <c r="L5664" s="6"/>
      <c r="M5664" s="6"/>
      <c r="N5664" s="6"/>
      <c r="O5664" s="6"/>
      <c r="P5664" s="6"/>
      <c r="Q5664" s="6"/>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21"/>
      <c r="AR5664" s="21"/>
      <c r="AS5664" s="21"/>
      <c r="AT5664" s="6"/>
      <c r="AU5664" s="6"/>
      <c r="AV5664" s="6"/>
      <c r="AW5664" s="6"/>
    </row>
    <row r="5665" spans="1:49" x14ac:dyDescent="0.35">
      <c r="A5665" s="20"/>
      <c r="B5665" s="20"/>
      <c r="C5665" s="20"/>
      <c r="D5665" s="20"/>
      <c r="E5665" s="6"/>
      <c r="F5665" s="6"/>
      <c r="G5665" s="6"/>
      <c r="H5665" s="6"/>
      <c r="I5665" s="6"/>
      <c r="J5665" s="6"/>
      <c r="K5665" s="6"/>
      <c r="L5665" s="6"/>
      <c r="M5665" s="6"/>
      <c r="N5665" s="6"/>
      <c r="O5665" s="6"/>
      <c r="P5665" s="6"/>
      <c r="Q5665" s="6"/>
      <c r="R5665" s="6"/>
      <c r="S5665" s="6"/>
      <c r="T5665" s="6"/>
      <c r="U5665" s="6"/>
      <c r="V5665" s="6"/>
      <c r="W5665" s="6"/>
      <c r="X5665" s="6"/>
      <c r="Y5665" s="6"/>
      <c r="Z5665" s="6"/>
      <c r="AA5665" s="6"/>
      <c r="AB5665" s="6"/>
      <c r="AC5665" s="6"/>
      <c r="AD5665" s="6"/>
      <c r="AE5665" s="6"/>
      <c r="AF5665" s="6"/>
      <c r="AG5665" s="6"/>
      <c r="AH5665" s="6"/>
      <c r="AI5665" s="6"/>
      <c r="AJ5665" s="6"/>
      <c r="AK5665" s="6"/>
      <c r="AL5665" s="6"/>
      <c r="AM5665" s="6"/>
      <c r="AN5665" s="6"/>
      <c r="AO5665" s="6"/>
      <c r="AP5665" s="6"/>
      <c r="AQ5665" s="21"/>
      <c r="AR5665" s="21"/>
      <c r="AS5665" s="21"/>
      <c r="AT5665" s="6"/>
      <c r="AU5665" s="6"/>
      <c r="AV5665" s="6"/>
      <c r="AW5665" s="6"/>
    </row>
    <row r="5666" spans="1:49" x14ac:dyDescent="0.35">
      <c r="A5666" s="20"/>
      <c r="B5666" s="20"/>
      <c r="C5666" s="20"/>
      <c r="D5666" s="20"/>
      <c r="E5666" s="6"/>
      <c r="F5666" s="6"/>
      <c r="G5666" s="6"/>
      <c r="H5666" s="6"/>
      <c r="I5666" s="6"/>
      <c r="J5666" s="6"/>
      <c r="K5666" s="6"/>
      <c r="L5666" s="6"/>
      <c r="M5666" s="6"/>
      <c r="N5666" s="6"/>
      <c r="O5666" s="6"/>
      <c r="P5666" s="6"/>
      <c r="Q5666" s="6"/>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21"/>
      <c r="AR5666" s="21"/>
      <c r="AS5666" s="21"/>
      <c r="AT5666" s="6"/>
      <c r="AU5666" s="6"/>
      <c r="AV5666" s="6"/>
      <c r="AW5666" s="6"/>
    </row>
    <row r="5667" spans="1:49" x14ac:dyDescent="0.35">
      <c r="A5667" s="20"/>
      <c r="B5667" s="20"/>
      <c r="C5667" s="20"/>
      <c r="D5667" s="20"/>
      <c r="E5667" s="6"/>
      <c r="F5667" s="6"/>
      <c r="G5667" s="6"/>
      <c r="H5667" s="6"/>
      <c r="I5667" s="6"/>
      <c r="J5667" s="6"/>
      <c r="K5667" s="6"/>
      <c r="L5667" s="6"/>
      <c r="M5667" s="6"/>
      <c r="N5667" s="6"/>
      <c r="O5667" s="6"/>
      <c r="P5667" s="6"/>
      <c r="Q5667" s="6"/>
      <c r="R5667" s="6"/>
      <c r="S5667" s="6"/>
      <c r="T5667" s="6"/>
      <c r="U5667" s="6"/>
      <c r="V5667" s="6"/>
      <c r="W5667" s="6"/>
      <c r="X5667" s="6"/>
      <c r="Y5667" s="6"/>
      <c r="Z5667" s="6"/>
      <c r="AA5667" s="6"/>
      <c r="AB5667" s="6"/>
      <c r="AC5667" s="6"/>
      <c r="AD5667" s="6"/>
      <c r="AE5667" s="6"/>
      <c r="AF5667" s="6"/>
      <c r="AG5667" s="6"/>
      <c r="AH5667" s="6"/>
      <c r="AI5667" s="6"/>
      <c r="AJ5667" s="6"/>
      <c r="AK5667" s="6"/>
      <c r="AL5667" s="6"/>
      <c r="AM5667" s="6"/>
      <c r="AN5667" s="6"/>
      <c r="AO5667" s="6"/>
      <c r="AP5667" s="6"/>
      <c r="AQ5667" s="21"/>
      <c r="AR5667" s="21"/>
      <c r="AS5667" s="21"/>
      <c r="AT5667" s="6"/>
      <c r="AU5667" s="6"/>
      <c r="AV5667" s="6"/>
      <c r="AW5667" s="6"/>
    </row>
    <row r="5668" spans="1:49" x14ac:dyDescent="0.35">
      <c r="A5668" s="20"/>
      <c r="B5668" s="20"/>
      <c r="C5668" s="20"/>
      <c r="D5668" s="20"/>
      <c r="E5668" s="6"/>
      <c r="F5668" s="6"/>
      <c r="G5668" s="6"/>
      <c r="H5668" s="6"/>
      <c r="I5668" s="6"/>
      <c r="J5668" s="6"/>
      <c r="K5668" s="6"/>
      <c r="L5668" s="6"/>
      <c r="M5668" s="6"/>
      <c r="N5668" s="6"/>
      <c r="O5668" s="6"/>
      <c r="P5668" s="6"/>
      <c r="Q5668" s="6"/>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21"/>
      <c r="AR5668" s="21"/>
      <c r="AS5668" s="21"/>
      <c r="AT5668" s="6"/>
      <c r="AU5668" s="6"/>
      <c r="AV5668" s="6"/>
      <c r="AW5668" s="6"/>
    </row>
    <row r="5669" spans="1:49" x14ac:dyDescent="0.35">
      <c r="A5669" s="20"/>
      <c r="B5669" s="20"/>
      <c r="C5669" s="20"/>
      <c r="D5669" s="20"/>
      <c r="E5669" s="6"/>
      <c r="F5669" s="6"/>
      <c r="G5669" s="6"/>
      <c r="H5669" s="6"/>
      <c r="I5669" s="6"/>
      <c r="J5669" s="6"/>
      <c r="K5669" s="6"/>
      <c r="L5669" s="6"/>
      <c r="M5669" s="6"/>
      <c r="N5669" s="6"/>
      <c r="O5669" s="6"/>
      <c r="P5669" s="6"/>
      <c r="Q5669" s="6"/>
      <c r="R5669" s="6"/>
      <c r="S5669" s="6"/>
      <c r="T5669" s="6"/>
      <c r="U5669" s="6"/>
      <c r="V5669" s="6"/>
      <c r="W5669" s="6"/>
      <c r="X5669" s="6"/>
      <c r="Y5669" s="6"/>
      <c r="Z5669" s="6"/>
      <c r="AA5669" s="6"/>
      <c r="AB5669" s="6"/>
      <c r="AC5669" s="6"/>
      <c r="AD5669" s="6"/>
      <c r="AE5669" s="6"/>
      <c r="AF5669" s="6"/>
      <c r="AG5669" s="6"/>
      <c r="AH5669" s="6"/>
      <c r="AI5669" s="6"/>
      <c r="AJ5669" s="6"/>
      <c r="AK5669" s="6"/>
      <c r="AL5669" s="6"/>
      <c r="AM5669" s="6"/>
      <c r="AN5669" s="6"/>
      <c r="AO5669" s="6"/>
      <c r="AP5669" s="6"/>
      <c r="AQ5669" s="21"/>
      <c r="AR5669" s="21"/>
      <c r="AS5669" s="21"/>
      <c r="AT5669" s="6"/>
      <c r="AU5669" s="6"/>
      <c r="AV5669" s="6"/>
      <c r="AW5669" s="6"/>
    </row>
    <row r="5670" spans="1:49" x14ac:dyDescent="0.35">
      <c r="A5670" s="20"/>
      <c r="B5670" s="20"/>
      <c r="C5670" s="20"/>
      <c r="D5670" s="20"/>
      <c r="E5670" s="6"/>
      <c r="F5670" s="6"/>
      <c r="G5670" s="6"/>
      <c r="H5670" s="6"/>
      <c r="I5670" s="6"/>
      <c r="J5670" s="6"/>
      <c r="K5670" s="6"/>
      <c r="L5670" s="6"/>
      <c r="M5670" s="6"/>
      <c r="N5670" s="6"/>
      <c r="O5670" s="6"/>
      <c r="P5670" s="6"/>
      <c r="Q5670" s="6"/>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21"/>
      <c r="AR5670" s="21"/>
      <c r="AS5670" s="21"/>
      <c r="AT5670" s="6"/>
      <c r="AU5670" s="6"/>
      <c r="AV5670" s="6"/>
      <c r="AW5670" s="6"/>
    </row>
    <row r="5671" spans="1:49" x14ac:dyDescent="0.35">
      <c r="A5671" s="20"/>
      <c r="B5671" s="20"/>
      <c r="C5671" s="20"/>
      <c r="D5671" s="20"/>
      <c r="E5671" s="6"/>
      <c r="F5671" s="6"/>
      <c r="G5671" s="6"/>
      <c r="H5671" s="6"/>
      <c r="I5671" s="6"/>
      <c r="J5671" s="6"/>
      <c r="K5671" s="6"/>
      <c r="L5671" s="6"/>
      <c r="M5671" s="6"/>
      <c r="N5671" s="6"/>
      <c r="O5671" s="6"/>
      <c r="P5671" s="6"/>
      <c r="Q5671" s="6"/>
      <c r="R5671" s="6"/>
      <c r="S5671" s="6"/>
      <c r="T5671" s="6"/>
      <c r="U5671" s="6"/>
      <c r="V5671" s="6"/>
      <c r="W5671" s="6"/>
      <c r="X5671" s="6"/>
      <c r="Y5671" s="6"/>
      <c r="Z5671" s="6"/>
      <c r="AA5671" s="6"/>
      <c r="AB5671" s="6"/>
      <c r="AC5671" s="6"/>
      <c r="AD5671" s="6"/>
      <c r="AE5671" s="6"/>
      <c r="AF5671" s="6"/>
      <c r="AG5671" s="6"/>
      <c r="AH5671" s="6"/>
      <c r="AI5671" s="6"/>
      <c r="AJ5671" s="6"/>
      <c r="AK5671" s="6"/>
      <c r="AL5671" s="6"/>
      <c r="AM5671" s="6"/>
      <c r="AN5671" s="6"/>
      <c r="AO5671" s="6"/>
      <c r="AP5671" s="6"/>
      <c r="AQ5671" s="21"/>
      <c r="AR5671" s="21"/>
      <c r="AS5671" s="21"/>
      <c r="AT5671" s="6"/>
      <c r="AU5671" s="6"/>
      <c r="AV5671" s="6"/>
      <c r="AW5671" s="6"/>
    </row>
    <row r="5672" spans="1:49" x14ac:dyDescent="0.35">
      <c r="A5672" s="20"/>
      <c r="B5672" s="20"/>
      <c r="C5672" s="20"/>
      <c r="D5672" s="20"/>
      <c r="E5672" s="6"/>
      <c r="F5672" s="6"/>
      <c r="G5672" s="6"/>
      <c r="H5672" s="6"/>
      <c r="I5672" s="6"/>
      <c r="J5672" s="6"/>
      <c r="K5672" s="6"/>
      <c r="L5672" s="6"/>
      <c r="M5672" s="6"/>
      <c r="N5672" s="6"/>
      <c r="O5672" s="6"/>
      <c r="P5672" s="6"/>
      <c r="Q5672" s="6"/>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21"/>
      <c r="AR5672" s="21"/>
      <c r="AS5672" s="21"/>
      <c r="AT5672" s="6"/>
      <c r="AU5672" s="6"/>
      <c r="AV5672" s="6"/>
      <c r="AW5672" s="6"/>
    </row>
    <row r="5673" spans="1:49" x14ac:dyDescent="0.35">
      <c r="A5673" s="20"/>
      <c r="B5673" s="20"/>
      <c r="C5673" s="20"/>
      <c r="D5673" s="20"/>
      <c r="E5673" s="6"/>
      <c r="F5673" s="6"/>
      <c r="G5673" s="6"/>
      <c r="H5673" s="6"/>
      <c r="I5673" s="6"/>
      <c r="J5673" s="6"/>
      <c r="K5673" s="6"/>
      <c r="L5673" s="6"/>
      <c r="M5673" s="6"/>
      <c r="N5673" s="6"/>
      <c r="O5673" s="6"/>
      <c r="P5673" s="6"/>
      <c r="Q5673" s="6"/>
      <c r="R5673" s="6"/>
      <c r="S5673" s="6"/>
      <c r="T5673" s="6"/>
      <c r="U5673" s="6"/>
      <c r="V5673" s="6"/>
      <c r="W5673" s="6"/>
      <c r="X5673" s="6"/>
      <c r="Y5673" s="6"/>
      <c r="Z5673" s="6"/>
      <c r="AA5673" s="6"/>
      <c r="AB5673" s="6"/>
      <c r="AC5673" s="6"/>
      <c r="AD5673" s="6"/>
      <c r="AE5673" s="6"/>
      <c r="AF5673" s="6"/>
      <c r="AG5673" s="6"/>
      <c r="AH5673" s="6"/>
      <c r="AI5673" s="6"/>
      <c r="AJ5673" s="6"/>
      <c r="AK5673" s="6"/>
      <c r="AL5673" s="6"/>
      <c r="AM5673" s="6"/>
      <c r="AN5673" s="6"/>
      <c r="AO5673" s="6"/>
      <c r="AP5673" s="6"/>
      <c r="AQ5673" s="21"/>
      <c r="AR5673" s="21"/>
      <c r="AS5673" s="21"/>
      <c r="AT5673" s="6"/>
      <c r="AU5673" s="6"/>
      <c r="AV5673" s="6"/>
      <c r="AW5673" s="6"/>
    </row>
    <row r="5674" spans="1:49" x14ac:dyDescent="0.35">
      <c r="A5674" s="20"/>
      <c r="B5674" s="20"/>
      <c r="C5674" s="20"/>
      <c r="D5674" s="20"/>
      <c r="E5674" s="6"/>
      <c r="F5674" s="6"/>
      <c r="G5674" s="6"/>
      <c r="H5674" s="6"/>
      <c r="I5674" s="6"/>
      <c r="J5674" s="6"/>
      <c r="K5674" s="6"/>
      <c r="L5674" s="6"/>
      <c r="M5674" s="6"/>
      <c r="N5674" s="6"/>
      <c r="O5674" s="6"/>
      <c r="P5674" s="6"/>
      <c r="Q5674" s="6"/>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21"/>
      <c r="AR5674" s="21"/>
      <c r="AS5674" s="21"/>
      <c r="AT5674" s="6"/>
      <c r="AU5674" s="6"/>
      <c r="AV5674" s="6"/>
      <c r="AW5674" s="6"/>
    </row>
    <row r="5675" spans="1:49" x14ac:dyDescent="0.35">
      <c r="A5675" s="20"/>
      <c r="B5675" s="20"/>
      <c r="C5675" s="20"/>
      <c r="D5675" s="20"/>
      <c r="E5675" s="6"/>
      <c r="F5675" s="6"/>
      <c r="G5675" s="6"/>
      <c r="H5675" s="6"/>
      <c r="I5675" s="6"/>
      <c r="J5675" s="6"/>
      <c r="K5675" s="6"/>
      <c r="L5675" s="6"/>
      <c r="M5675" s="6"/>
      <c r="N5675" s="6"/>
      <c r="O5675" s="6"/>
      <c r="P5675" s="6"/>
      <c r="Q5675" s="6"/>
      <c r="R5675" s="6"/>
      <c r="S5675" s="6"/>
      <c r="T5675" s="6"/>
      <c r="U5675" s="6"/>
      <c r="V5675" s="6"/>
      <c r="W5675" s="6"/>
      <c r="X5675" s="6"/>
      <c r="Y5675" s="6"/>
      <c r="Z5675" s="6"/>
      <c r="AA5675" s="6"/>
      <c r="AB5675" s="6"/>
      <c r="AC5675" s="6"/>
      <c r="AD5675" s="6"/>
      <c r="AE5675" s="6"/>
      <c r="AF5675" s="6"/>
      <c r="AG5675" s="6"/>
      <c r="AH5675" s="6"/>
      <c r="AI5675" s="6"/>
      <c r="AJ5675" s="6"/>
      <c r="AK5675" s="6"/>
      <c r="AL5675" s="6"/>
      <c r="AM5675" s="6"/>
      <c r="AN5675" s="6"/>
      <c r="AO5675" s="6"/>
      <c r="AP5675" s="6"/>
      <c r="AQ5675" s="21"/>
      <c r="AR5675" s="21"/>
      <c r="AS5675" s="21"/>
      <c r="AT5675" s="6"/>
      <c r="AU5675" s="6"/>
      <c r="AV5675" s="6"/>
      <c r="AW5675" s="6"/>
    </row>
    <row r="5676" spans="1:49" x14ac:dyDescent="0.35">
      <c r="A5676" s="20"/>
      <c r="B5676" s="20"/>
      <c r="C5676" s="20"/>
      <c r="D5676" s="20"/>
      <c r="E5676" s="6"/>
      <c r="F5676" s="6"/>
      <c r="G5676" s="6"/>
      <c r="H5676" s="6"/>
      <c r="I5676" s="6"/>
      <c r="J5676" s="6"/>
      <c r="K5676" s="6"/>
      <c r="L5676" s="6"/>
      <c r="M5676" s="6"/>
      <c r="N5676" s="6"/>
      <c r="O5676" s="6"/>
      <c r="P5676" s="6"/>
      <c r="Q5676" s="6"/>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21"/>
      <c r="AR5676" s="21"/>
      <c r="AS5676" s="21"/>
      <c r="AT5676" s="6"/>
      <c r="AU5676" s="6"/>
      <c r="AV5676" s="6"/>
      <c r="AW5676" s="6"/>
    </row>
    <row r="5677" spans="1:49" x14ac:dyDescent="0.35">
      <c r="A5677" s="20"/>
      <c r="B5677" s="20"/>
      <c r="C5677" s="20"/>
      <c r="D5677" s="20"/>
      <c r="E5677" s="6"/>
      <c r="F5677" s="6"/>
      <c r="G5677" s="6"/>
      <c r="H5677" s="6"/>
      <c r="I5677" s="6"/>
      <c r="J5677" s="6"/>
      <c r="K5677" s="6"/>
      <c r="L5677" s="6"/>
      <c r="M5677" s="6"/>
      <c r="N5677" s="6"/>
      <c r="O5677" s="6"/>
      <c r="P5677" s="6"/>
      <c r="Q5677" s="6"/>
      <c r="R5677" s="6"/>
      <c r="S5677" s="6"/>
      <c r="T5677" s="6"/>
      <c r="U5677" s="6"/>
      <c r="V5677" s="6"/>
      <c r="W5677" s="6"/>
      <c r="X5677" s="6"/>
      <c r="Y5677" s="6"/>
      <c r="Z5677" s="6"/>
      <c r="AA5677" s="6"/>
      <c r="AB5677" s="6"/>
      <c r="AC5677" s="6"/>
      <c r="AD5677" s="6"/>
      <c r="AE5677" s="6"/>
      <c r="AF5677" s="6"/>
      <c r="AG5677" s="6"/>
      <c r="AH5677" s="6"/>
      <c r="AI5677" s="6"/>
      <c r="AJ5677" s="6"/>
      <c r="AK5677" s="6"/>
      <c r="AL5677" s="6"/>
      <c r="AM5677" s="6"/>
      <c r="AN5677" s="6"/>
      <c r="AO5677" s="6"/>
      <c r="AP5677" s="6"/>
      <c r="AQ5677" s="21"/>
      <c r="AR5677" s="21"/>
      <c r="AS5677" s="21"/>
      <c r="AT5677" s="6"/>
      <c r="AU5677" s="6"/>
      <c r="AV5677" s="6"/>
      <c r="AW5677" s="6"/>
    </row>
    <row r="5678" spans="1:49" x14ac:dyDescent="0.35">
      <c r="A5678" s="20"/>
      <c r="B5678" s="20"/>
      <c r="C5678" s="20"/>
      <c r="D5678" s="20"/>
      <c r="E5678" s="6"/>
      <c r="F5678" s="6"/>
      <c r="G5678" s="6"/>
      <c r="H5678" s="6"/>
      <c r="I5678" s="6"/>
      <c r="J5678" s="6"/>
      <c r="K5678" s="6"/>
      <c r="L5678" s="6"/>
      <c r="M5678" s="6"/>
      <c r="N5678" s="6"/>
      <c r="O5678" s="6"/>
      <c r="P5678" s="6"/>
      <c r="Q5678" s="6"/>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21"/>
      <c r="AR5678" s="21"/>
      <c r="AS5678" s="21"/>
      <c r="AT5678" s="6"/>
      <c r="AU5678" s="6"/>
      <c r="AV5678" s="6"/>
      <c r="AW5678" s="6"/>
    </row>
    <row r="5679" spans="1:49" x14ac:dyDescent="0.35">
      <c r="A5679" s="20"/>
      <c r="B5679" s="20"/>
      <c r="C5679" s="20"/>
      <c r="D5679" s="20"/>
      <c r="E5679" s="6"/>
      <c r="F5679" s="6"/>
      <c r="G5679" s="6"/>
      <c r="H5679" s="6"/>
      <c r="I5679" s="6"/>
      <c r="J5679" s="6"/>
      <c r="K5679" s="6"/>
      <c r="L5679" s="6"/>
      <c r="M5679" s="6"/>
      <c r="N5679" s="6"/>
      <c r="O5679" s="6"/>
      <c r="P5679" s="6"/>
      <c r="Q5679" s="6"/>
      <c r="R5679" s="6"/>
      <c r="S5679" s="6"/>
      <c r="T5679" s="6"/>
      <c r="U5679" s="6"/>
      <c r="V5679" s="6"/>
      <c r="W5679" s="6"/>
      <c r="X5679" s="6"/>
      <c r="Y5679" s="6"/>
      <c r="Z5679" s="6"/>
      <c r="AA5679" s="6"/>
      <c r="AB5679" s="6"/>
      <c r="AC5679" s="6"/>
      <c r="AD5679" s="6"/>
      <c r="AE5679" s="6"/>
      <c r="AF5679" s="6"/>
      <c r="AG5679" s="6"/>
      <c r="AH5679" s="6"/>
      <c r="AI5679" s="6"/>
      <c r="AJ5679" s="6"/>
      <c r="AK5679" s="6"/>
      <c r="AL5679" s="6"/>
      <c r="AM5679" s="6"/>
      <c r="AN5679" s="6"/>
      <c r="AO5679" s="6"/>
      <c r="AP5679" s="6"/>
      <c r="AQ5679" s="21"/>
      <c r="AR5679" s="21"/>
      <c r="AS5679" s="21"/>
      <c r="AT5679" s="6"/>
      <c r="AU5679" s="6"/>
      <c r="AV5679" s="6"/>
      <c r="AW5679" s="6"/>
    </row>
    <row r="5680" spans="1:49" x14ac:dyDescent="0.35">
      <c r="A5680" s="20"/>
      <c r="B5680" s="20"/>
      <c r="C5680" s="20"/>
      <c r="D5680" s="20"/>
      <c r="E5680" s="6"/>
      <c r="F5680" s="6"/>
      <c r="G5680" s="6"/>
      <c r="H5680" s="6"/>
      <c r="I5680" s="6"/>
      <c r="J5680" s="6"/>
      <c r="K5680" s="6"/>
      <c r="L5680" s="6"/>
      <c r="M5680" s="6"/>
      <c r="N5680" s="6"/>
      <c r="O5680" s="6"/>
      <c r="P5680" s="6"/>
      <c r="Q5680" s="6"/>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21"/>
      <c r="AR5680" s="21"/>
      <c r="AS5680" s="21"/>
      <c r="AT5680" s="6"/>
      <c r="AU5680" s="6"/>
      <c r="AV5680" s="6"/>
      <c r="AW5680" s="6"/>
    </row>
    <row r="5681" spans="1:49" x14ac:dyDescent="0.35">
      <c r="A5681" s="20"/>
      <c r="B5681" s="20"/>
      <c r="C5681" s="20"/>
      <c r="D5681" s="20"/>
      <c r="E5681" s="6"/>
      <c r="F5681" s="6"/>
      <c r="G5681" s="6"/>
      <c r="H5681" s="6"/>
      <c r="I5681" s="6"/>
      <c r="J5681" s="6"/>
      <c r="K5681" s="6"/>
      <c r="L5681" s="6"/>
      <c r="M5681" s="6"/>
      <c r="N5681" s="6"/>
      <c r="O5681" s="6"/>
      <c r="P5681" s="6"/>
      <c r="Q5681" s="6"/>
      <c r="R5681" s="6"/>
      <c r="S5681" s="6"/>
      <c r="T5681" s="6"/>
      <c r="U5681" s="6"/>
      <c r="V5681" s="6"/>
      <c r="W5681" s="6"/>
      <c r="X5681" s="6"/>
      <c r="Y5681" s="6"/>
      <c r="Z5681" s="6"/>
      <c r="AA5681" s="6"/>
      <c r="AB5681" s="6"/>
      <c r="AC5681" s="6"/>
      <c r="AD5681" s="6"/>
      <c r="AE5681" s="6"/>
      <c r="AF5681" s="6"/>
      <c r="AG5681" s="6"/>
      <c r="AH5681" s="6"/>
      <c r="AI5681" s="6"/>
      <c r="AJ5681" s="6"/>
      <c r="AK5681" s="6"/>
      <c r="AL5681" s="6"/>
      <c r="AM5681" s="6"/>
      <c r="AN5681" s="6"/>
      <c r="AO5681" s="6"/>
      <c r="AP5681" s="6"/>
      <c r="AQ5681" s="21"/>
      <c r="AR5681" s="21"/>
      <c r="AS5681" s="21"/>
      <c r="AT5681" s="6"/>
      <c r="AU5681" s="6"/>
      <c r="AV5681" s="6"/>
      <c r="AW5681" s="6"/>
    </row>
    <row r="5682" spans="1:49" x14ac:dyDescent="0.35">
      <c r="A5682" s="20"/>
      <c r="B5682" s="20"/>
      <c r="C5682" s="20"/>
      <c r="D5682" s="20"/>
      <c r="E5682" s="6"/>
      <c r="F5682" s="6"/>
      <c r="G5682" s="6"/>
      <c r="H5682" s="6"/>
      <c r="I5682" s="6"/>
      <c r="J5682" s="6"/>
      <c r="K5682" s="6"/>
      <c r="L5682" s="6"/>
      <c r="M5682" s="6"/>
      <c r="N5682" s="6"/>
      <c r="O5682" s="6"/>
      <c r="P5682" s="6"/>
      <c r="Q5682" s="6"/>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21"/>
      <c r="AR5682" s="21"/>
      <c r="AS5682" s="21"/>
      <c r="AT5682" s="6"/>
      <c r="AU5682" s="6"/>
      <c r="AV5682" s="6"/>
      <c r="AW5682" s="6"/>
    </row>
    <row r="5683" spans="1:49" x14ac:dyDescent="0.35">
      <c r="A5683" s="20"/>
      <c r="B5683" s="20"/>
      <c r="C5683" s="20"/>
      <c r="D5683" s="20"/>
      <c r="E5683" s="6"/>
      <c r="F5683" s="6"/>
      <c r="G5683" s="6"/>
      <c r="H5683" s="6"/>
      <c r="I5683" s="6"/>
      <c r="J5683" s="6"/>
      <c r="K5683" s="6"/>
      <c r="L5683" s="6"/>
      <c r="M5683" s="6"/>
      <c r="N5683" s="6"/>
      <c r="O5683" s="6"/>
      <c r="P5683" s="6"/>
      <c r="Q5683" s="6"/>
      <c r="R5683" s="6"/>
      <c r="S5683" s="6"/>
      <c r="T5683" s="6"/>
      <c r="U5683" s="6"/>
      <c r="V5683" s="6"/>
      <c r="W5683" s="6"/>
      <c r="X5683" s="6"/>
      <c r="Y5683" s="6"/>
      <c r="Z5683" s="6"/>
      <c r="AA5683" s="6"/>
      <c r="AB5683" s="6"/>
      <c r="AC5683" s="6"/>
      <c r="AD5683" s="6"/>
      <c r="AE5683" s="6"/>
      <c r="AF5683" s="6"/>
      <c r="AG5683" s="6"/>
      <c r="AH5683" s="6"/>
      <c r="AI5683" s="6"/>
      <c r="AJ5683" s="6"/>
      <c r="AK5683" s="6"/>
      <c r="AL5683" s="6"/>
      <c r="AM5683" s="6"/>
      <c r="AN5683" s="6"/>
      <c r="AO5683" s="6"/>
      <c r="AP5683" s="6"/>
      <c r="AQ5683" s="21"/>
      <c r="AR5683" s="21"/>
      <c r="AS5683" s="21"/>
      <c r="AT5683" s="6"/>
      <c r="AU5683" s="6"/>
      <c r="AV5683" s="6"/>
      <c r="AW5683" s="6"/>
    </row>
    <row r="5684" spans="1:49" x14ac:dyDescent="0.35">
      <c r="A5684" s="20"/>
      <c r="B5684" s="20"/>
      <c r="C5684" s="20"/>
      <c r="D5684" s="20"/>
      <c r="E5684" s="6"/>
      <c r="F5684" s="6"/>
      <c r="G5684" s="6"/>
      <c r="H5684" s="6"/>
      <c r="I5684" s="6"/>
      <c r="J5684" s="6"/>
      <c r="K5684" s="6"/>
      <c r="L5684" s="6"/>
      <c r="M5684" s="6"/>
      <c r="N5684" s="6"/>
      <c r="O5684" s="6"/>
      <c r="P5684" s="6"/>
      <c r="Q5684" s="6"/>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21"/>
      <c r="AR5684" s="21"/>
      <c r="AS5684" s="21"/>
      <c r="AT5684" s="6"/>
      <c r="AU5684" s="6"/>
      <c r="AV5684" s="6"/>
      <c r="AW5684" s="6"/>
    </row>
    <row r="5685" spans="1:49" x14ac:dyDescent="0.35">
      <c r="A5685" s="20"/>
      <c r="B5685" s="20"/>
      <c r="C5685" s="20"/>
      <c r="D5685" s="20"/>
      <c r="E5685" s="6"/>
      <c r="F5685" s="6"/>
      <c r="G5685" s="6"/>
      <c r="H5685" s="6"/>
      <c r="I5685" s="6"/>
      <c r="J5685" s="6"/>
      <c r="K5685" s="6"/>
      <c r="L5685" s="6"/>
      <c r="M5685" s="6"/>
      <c r="N5685" s="6"/>
      <c r="O5685" s="6"/>
      <c r="P5685" s="6"/>
      <c r="Q5685" s="6"/>
      <c r="R5685" s="6"/>
      <c r="S5685" s="6"/>
      <c r="T5685" s="6"/>
      <c r="U5685" s="6"/>
      <c r="V5685" s="6"/>
      <c r="W5685" s="6"/>
      <c r="X5685" s="6"/>
      <c r="Y5685" s="6"/>
      <c r="Z5685" s="6"/>
      <c r="AA5685" s="6"/>
      <c r="AB5685" s="6"/>
      <c r="AC5685" s="6"/>
      <c r="AD5685" s="6"/>
      <c r="AE5685" s="6"/>
      <c r="AF5685" s="6"/>
      <c r="AG5685" s="6"/>
      <c r="AH5685" s="6"/>
      <c r="AI5685" s="6"/>
      <c r="AJ5685" s="6"/>
      <c r="AK5685" s="6"/>
      <c r="AL5685" s="6"/>
      <c r="AM5685" s="6"/>
      <c r="AN5685" s="6"/>
      <c r="AO5685" s="6"/>
      <c r="AP5685" s="6"/>
      <c r="AQ5685" s="21"/>
      <c r="AR5685" s="21"/>
      <c r="AS5685" s="21"/>
      <c r="AT5685" s="6"/>
      <c r="AU5685" s="6"/>
      <c r="AV5685" s="6"/>
      <c r="AW5685" s="6"/>
    </row>
    <row r="5686" spans="1:49" x14ac:dyDescent="0.35">
      <c r="A5686" s="20"/>
      <c r="B5686" s="20"/>
      <c r="C5686" s="20"/>
      <c r="D5686" s="20"/>
      <c r="E5686" s="6"/>
      <c r="F5686" s="6"/>
      <c r="G5686" s="6"/>
      <c r="H5686" s="6"/>
      <c r="I5686" s="6"/>
      <c r="J5686" s="6"/>
      <c r="K5686" s="6"/>
      <c r="L5686" s="6"/>
      <c r="M5686" s="6"/>
      <c r="N5686" s="6"/>
      <c r="O5686" s="6"/>
      <c r="P5686" s="6"/>
      <c r="Q5686" s="6"/>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21"/>
      <c r="AR5686" s="21"/>
      <c r="AS5686" s="21"/>
      <c r="AT5686" s="6"/>
      <c r="AU5686" s="6"/>
      <c r="AV5686" s="6"/>
      <c r="AW5686" s="6"/>
    </row>
    <row r="5687" spans="1:49" x14ac:dyDescent="0.35">
      <c r="A5687" s="20"/>
      <c r="B5687" s="20"/>
      <c r="C5687" s="20"/>
      <c r="D5687" s="20"/>
      <c r="E5687" s="6"/>
      <c r="F5687" s="6"/>
      <c r="G5687" s="6"/>
      <c r="H5687" s="6"/>
      <c r="I5687" s="6"/>
      <c r="J5687" s="6"/>
      <c r="K5687" s="6"/>
      <c r="L5687" s="6"/>
      <c r="M5687" s="6"/>
      <c r="N5687" s="6"/>
      <c r="O5687" s="6"/>
      <c r="P5687" s="6"/>
      <c r="Q5687" s="6"/>
      <c r="R5687" s="6"/>
      <c r="S5687" s="6"/>
      <c r="T5687" s="6"/>
      <c r="U5687" s="6"/>
      <c r="V5687" s="6"/>
      <c r="W5687" s="6"/>
      <c r="X5687" s="6"/>
      <c r="Y5687" s="6"/>
      <c r="Z5687" s="6"/>
      <c r="AA5687" s="6"/>
      <c r="AB5687" s="6"/>
      <c r="AC5687" s="6"/>
      <c r="AD5687" s="6"/>
      <c r="AE5687" s="6"/>
      <c r="AF5687" s="6"/>
      <c r="AG5687" s="6"/>
      <c r="AH5687" s="6"/>
      <c r="AI5687" s="6"/>
      <c r="AJ5687" s="6"/>
      <c r="AK5687" s="6"/>
      <c r="AL5687" s="6"/>
      <c r="AM5687" s="6"/>
      <c r="AN5687" s="6"/>
      <c r="AO5687" s="6"/>
      <c r="AP5687" s="6"/>
      <c r="AQ5687" s="21"/>
      <c r="AR5687" s="21"/>
      <c r="AS5687" s="21"/>
      <c r="AT5687" s="6"/>
      <c r="AU5687" s="6"/>
      <c r="AV5687" s="6"/>
      <c r="AW5687" s="6"/>
    </row>
    <row r="5688" spans="1:49" x14ac:dyDescent="0.35">
      <c r="A5688" s="20"/>
      <c r="B5688" s="20"/>
      <c r="C5688" s="20"/>
      <c r="D5688" s="20"/>
      <c r="E5688" s="6"/>
      <c r="F5688" s="6"/>
      <c r="G5688" s="6"/>
      <c r="H5688" s="6"/>
      <c r="I5688" s="6"/>
      <c r="J5688" s="6"/>
      <c r="K5688" s="6"/>
      <c r="L5688" s="6"/>
      <c r="M5688" s="6"/>
      <c r="N5688" s="6"/>
      <c r="O5688" s="6"/>
      <c r="P5688" s="6"/>
      <c r="Q5688" s="6"/>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21"/>
      <c r="AR5688" s="21"/>
      <c r="AS5688" s="21"/>
      <c r="AT5688" s="6"/>
      <c r="AU5688" s="6"/>
      <c r="AV5688" s="6"/>
      <c r="AW5688" s="6"/>
    </row>
    <row r="5689" spans="1:49" x14ac:dyDescent="0.35">
      <c r="A5689" s="20"/>
      <c r="B5689" s="20"/>
      <c r="C5689" s="20"/>
      <c r="D5689" s="20"/>
      <c r="E5689" s="6"/>
      <c r="F5689" s="6"/>
      <c r="G5689" s="6"/>
      <c r="H5689" s="6"/>
      <c r="I5689" s="6"/>
      <c r="J5689" s="6"/>
      <c r="K5689" s="6"/>
      <c r="L5689" s="6"/>
      <c r="M5689" s="6"/>
      <c r="N5689" s="6"/>
      <c r="O5689" s="6"/>
      <c r="P5689" s="6"/>
      <c r="Q5689" s="6"/>
      <c r="R5689" s="6"/>
      <c r="S5689" s="6"/>
      <c r="T5689" s="6"/>
      <c r="U5689" s="6"/>
      <c r="V5689" s="6"/>
      <c r="W5689" s="6"/>
      <c r="X5689" s="6"/>
      <c r="Y5689" s="6"/>
      <c r="Z5689" s="6"/>
      <c r="AA5689" s="6"/>
      <c r="AB5689" s="6"/>
      <c r="AC5689" s="6"/>
      <c r="AD5689" s="6"/>
      <c r="AE5689" s="6"/>
      <c r="AF5689" s="6"/>
      <c r="AG5689" s="6"/>
      <c r="AH5689" s="6"/>
      <c r="AI5689" s="6"/>
      <c r="AJ5689" s="6"/>
      <c r="AK5689" s="6"/>
      <c r="AL5689" s="6"/>
      <c r="AM5689" s="6"/>
      <c r="AN5689" s="6"/>
      <c r="AO5689" s="6"/>
      <c r="AP5689" s="6"/>
      <c r="AQ5689" s="21"/>
      <c r="AR5689" s="21"/>
      <c r="AS5689" s="21"/>
      <c r="AT5689" s="6"/>
      <c r="AU5689" s="6"/>
      <c r="AV5689" s="6"/>
      <c r="AW5689" s="6"/>
    </row>
    <row r="5690" spans="1:49" x14ac:dyDescent="0.35">
      <c r="A5690" s="20"/>
      <c r="B5690" s="20"/>
      <c r="C5690" s="20"/>
      <c r="D5690" s="20"/>
      <c r="E5690" s="6"/>
      <c r="F5690" s="6"/>
      <c r="G5690" s="6"/>
      <c r="H5690" s="6"/>
      <c r="I5690" s="6"/>
      <c r="J5690" s="6"/>
      <c r="K5690" s="6"/>
      <c r="L5690" s="6"/>
      <c r="M5690" s="6"/>
      <c r="N5690" s="6"/>
      <c r="O5690" s="6"/>
      <c r="P5690" s="6"/>
      <c r="Q5690" s="6"/>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21"/>
      <c r="AR5690" s="21"/>
      <c r="AS5690" s="21"/>
      <c r="AT5690" s="6"/>
      <c r="AU5690" s="6"/>
      <c r="AV5690" s="6"/>
      <c r="AW5690" s="6"/>
    </row>
    <row r="5691" spans="1:49" x14ac:dyDescent="0.35">
      <c r="A5691" s="20"/>
      <c r="B5691" s="20"/>
      <c r="C5691" s="20"/>
      <c r="D5691" s="20"/>
      <c r="E5691" s="6"/>
      <c r="F5691" s="6"/>
      <c r="G5691" s="6"/>
      <c r="H5691" s="6"/>
      <c r="I5691" s="6"/>
      <c r="J5691" s="6"/>
      <c r="K5691" s="6"/>
      <c r="L5691" s="6"/>
      <c r="M5691" s="6"/>
      <c r="N5691" s="6"/>
      <c r="O5691" s="6"/>
      <c r="P5691" s="6"/>
      <c r="Q5691" s="6"/>
      <c r="R5691" s="6"/>
      <c r="S5691" s="6"/>
      <c r="T5691" s="6"/>
      <c r="U5691" s="6"/>
      <c r="V5691" s="6"/>
      <c r="W5691" s="6"/>
      <c r="X5691" s="6"/>
      <c r="Y5691" s="6"/>
      <c r="Z5691" s="6"/>
      <c r="AA5691" s="6"/>
      <c r="AB5691" s="6"/>
      <c r="AC5691" s="6"/>
      <c r="AD5691" s="6"/>
      <c r="AE5691" s="6"/>
      <c r="AF5691" s="6"/>
      <c r="AG5691" s="6"/>
      <c r="AH5691" s="6"/>
      <c r="AI5691" s="6"/>
      <c r="AJ5691" s="6"/>
      <c r="AK5691" s="6"/>
      <c r="AL5691" s="6"/>
      <c r="AM5691" s="6"/>
      <c r="AN5691" s="6"/>
      <c r="AO5691" s="6"/>
      <c r="AP5691" s="6"/>
      <c r="AQ5691" s="21"/>
      <c r="AR5691" s="21"/>
      <c r="AS5691" s="21"/>
      <c r="AT5691" s="6"/>
      <c r="AU5691" s="6"/>
      <c r="AV5691" s="6"/>
      <c r="AW5691" s="6"/>
    </row>
    <row r="5692" spans="1:49" x14ac:dyDescent="0.35">
      <c r="A5692" s="20"/>
      <c r="B5692" s="20"/>
      <c r="C5692" s="20"/>
      <c r="D5692" s="20"/>
      <c r="E5692" s="6"/>
      <c r="F5692" s="6"/>
      <c r="G5692" s="6"/>
      <c r="H5692" s="6"/>
      <c r="I5692" s="6"/>
      <c r="J5692" s="6"/>
      <c r="K5692" s="6"/>
      <c r="L5692" s="6"/>
      <c r="M5692" s="6"/>
      <c r="N5692" s="6"/>
      <c r="O5692" s="6"/>
      <c r="P5692" s="6"/>
      <c r="Q5692" s="6"/>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21"/>
      <c r="AR5692" s="21"/>
      <c r="AS5692" s="21"/>
      <c r="AT5692" s="6"/>
      <c r="AU5692" s="6"/>
      <c r="AV5692" s="6"/>
      <c r="AW5692" s="6"/>
    </row>
    <row r="5693" spans="1:49" x14ac:dyDescent="0.35">
      <c r="A5693" s="20"/>
      <c r="B5693" s="20"/>
      <c r="C5693" s="20"/>
      <c r="D5693" s="20"/>
      <c r="E5693" s="6"/>
      <c r="F5693" s="6"/>
      <c r="G5693" s="6"/>
      <c r="H5693" s="6"/>
      <c r="I5693" s="6"/>
      <c r="J5693" s="6"/>
      <c r="K5693" s="6"/>
      <c r="L5693" s="6"/>
      <c r="M5693" s="6"/>
      <c r="N5693" s="6"/>
      <c r="O5693" s="6"/>
      <c r="P5693" s="6"/>
      <c r="Q5693" s="6"/>
      <c r="R5693" s="6"/>
      <c r="S5693" s="6"/>
      <c r="T5693" s="6"/>
      <c r="U5693" s="6"/>
      <c r="V5693" s="6"/>
      <c r="W5693" s="6"/>
      <c r="X5693" s="6"/>
      <c r="Y5693" s="6"/>
      <c r="Z5693" s="6"/>
      <c r="AA5693" s="6"/>
      <c r="AB5693" s="6"/>
      <c r="AC5693" s="6"/>
      <c r="AD5693" s="6"/>
      <c r="AE5693" s="6"/>
      <c r="AF5693" s="6"/>
      <c r="AG5693" s="6"/>
      <c r="AH5693" s="6"/>
      <c r="AI5693" s="6"/>
      <c r="AJ5693" s="6"/>
      <c r="AK5693" s="6"/>
      <c r="AL5693" s="6"/>
      <c r="AM5693" s="6"/>
      <c r="AN5693" s="6"/>
      <c r="AO5693" s="6"/>
      <c r="AP5693" s="6"/>
      <c r="AQ5693" s="21"/>
      <c r="AR5693" s="21"/>
      <c r="AS5693" s="21"/>
      <c r="AT5693" s="6"/>
      <c r="AU5693" s="6"/>
      <c r="AV5693" s="6"/>
      <c r="AW5693" s="6"/>
    </row>
    <row r="5694" spans="1:49" x14ac:dyDescent="0.35">
      <c r="A5694" s="20"/>
      <c r="B5694" s="20"/>
      <c r="C5694" s="20"/>
      <c r="D5694" s="20"/>
      <c r="E5694" s="6"/>
      <c r="F5694" s="6"/>
      <c r="G5694" s="6"/>
      <c r="H5694" s="6"/>
      <c r="I5694" s="6"/>
      <c r="J5694" s="6"/>
      <c r="K5694" s="6"/>
      <c r="L5694" s="6"/>
      <c r="M5694" s="6"/>
      <c r="N5694" s="6"/>
      <c r="O5694" s="6"/>
      <c r="P5694" s="6"/>
      <c r="Q5694" s="6"/>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21"/>
      <c r="AR5694" s="21"/>
      <c r="AS5694" s="21"/>
      <c r="AT5694" s="6"/>
      <c r="AU5694" s="6"/>
      <c r="AV5694" s="6"/>
      <c r="AW5694" s="6"/>
    </row>
    <row r="5695" spans="1:49" x14ac:dyDescent="0.35">
      <c r="A5695" s="20"/>
      <c r="B5695" s="20"/>
      <c r="C5695" s="20"/>
      <c r="D5695" s="20"/>
      <c r="E5695" s="6"/>
      <c r="F5695" s="6"/>
      <c r="G5695" s="6"/>
      <c r="H5695" s="6"/>
      <c r="I5695" s="6"/>
      <c r="J5695" s="6"/>
      <c r="K5695" s="6"/>
      <c r="L5695" s="6"/>
      <c r="M5695" s="6"/>
      <c r="N5695" s="6"/>
      <c r="O5695" s="6"/>
      <c r="P5695" s="6"/>
      <c r="Q5695" s="6"/>
      <c r="R5695" s="6"/>
      <c r="S5695" s="6"/>
      <c r="T5695" s="6"/>
      <c r="U5695" s="6"/>
      <c r="V5695" s="6"/>
      <c r="W5695" s="6"/>
      <c r="X5695" s="6"/>
      <c r="Y5695" s="6"/>
      <c r="Z5695" s="6"/>
      <c r="AA5695" s="6"/>
      <c r="AB5695" s="6"/>
      <c r="AC5695" s="6"/>
      <c r="AD5695" s="6"/>
      <c r="AE5695" s="6"/>
      <c r="AF5695" s="6"/>
      <c r="AG5695" s="6"/>
      <c r="AH5695" s="6"/>
      <c r="AI5695" s="6"/>
      <c r="AJ5695" s="6"/>
      <c r="AK5695" s="6"/>
      <c r="AL5695" s="6"/>
      <c r="AM5695" s="6"/>
      <c r="AN5695" s="6"/>
      <c r="AO5695" s="6"/>
      <c r="AP5695" s="6"/>
      <c r="AQ5695" s="21"/>
      <c r="AR5695" s="21"/>
      <c r="AS5695" s="21"/>
      <c r="AT5695" s="6"/>
      <c r="AU5695" s="6"/>
      <c r="AV5695" s="6"/>
      <c r="AW5695" s="6"/>
    </row>
    <row r="5696" spans="1:49" x14ac:dyDescent="0.35">
      <c r="A5696" s="20"/>
      <c r="B5696" s="20"/>
      <c r="C5696" s="20"/>
      <c r="D5696" s="20"/>
      <c r="E5696" s="6"/>
      <c r="F5696" s="6"/>
      <c r="G5696" s="6"/>
      <c r="H5696" s="6"/>
      <c r="I5696" s="6"/>
      <c r="J5696" s="6"/>
      <c r="K5696" s="6"/>
      <c r="L5696" s="6"/>
      <c r="M5696" s="6"/>
      <c r="N5696" s="6"/>
      <c r="O5696" s="6"/>
      <c r="P5696" s="6"/>
      <c r="Q5696" s="6"/>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21"/>
      <c r="AR5696" s="21"/>
      <c r="AS5696" s="21"/>
      <c r="AT5696" s="6"/>
      <c r="AU5696" s="6"/>
      <c r="AV5696" s="6"/>
      <c r="AW5696" s="6"/>
    </row>
    <row r="5697" spans="1:49" x14ac:dyDescent="0.35">
      <c r="A5697" s="20"/>
      <c r="B5697" s="20"/>
      <c r="C5697" s="20"/>
      <c r="D5697" s="20"/>
      <c r="E5697" s="6"/>
      <c r="F5697" s="6"/>
      <c r="G5697" s="6"/>
      <c r="H5697" s="6"/>
      <c r="I5697" s="6"/>
      <c r="J5697" s="6"/>
      <c r="K5697" s="6"/>
      <c r="L5697" s="6"/>
      <c r="M5697" s="6"/>
      <c r="N5697" s="6"/>
      <c r="O5697" s="6"/>
      <c r="P5697" s="6"/>
      <c r="Q5697" s="6"/>
      <c r="R5697" s="6"/>
      <c r="S5697" s="6"/>
      <c r="T5697" s="6"/>
      <c r="U5697" s="6"/>
      <c r="V5697" s="6"/>
      <c r="W5697" s="6"/>
      <c r="X5697" s="6"/>
      <c r="Y5697" s="6"/>
      <c r="Z5697" s="6"/>
      <c r="AA5697" s="6"/>
      <c r="AB5697" s="6"/>
      <c r="AC5697" s="6"/>
      <c r="AD5697" s="6"/>
      <c r="AE5697" s="6"/>
      <c r="AF5697" s="6"/>
      <c r="AG5697" s="6"/>
      <c r="AH5697" s="6"/>
      <c r="AI5697" s="6"/>
      <c r="AJ5697" s="6"/>
      <c r="AK5697" s="6"/>
      <c r="AL5697" s="6"/>
      <c r="AM5697" s="6"/>
      <c r="AN5697" s="6"/>
      <c r="AO5697" s="6"/>
      <c r="AP5697" s="6"/>
      <c r="AQ5697" s="21"/>
      <c r="AR5697" s="21"/>
      <c r="AS5697" s="21"/>
      <c r="AT5697" s="6"/>
      <c r="AU5697" s="6"/>
      <c r="AV5697" s="6"/>
      <c r="AW5697" s="6"/>
    </row>
    <row r="5698" spans="1:49" x14ac:dyDescent="0.35">
      <c r="A5698" s="20"/>
      <c r="B5698" s="20"/>
      <c r="C5698" s="20"/>
      <c r="D5698" s="20"/>
      <c r="E5698" s="6"/>
      <c r="F5698" s="6"/>
      <c r="G5698" s="6"/>
      <c r="H5698" s="6"/>
      <c r="I5698" s="6"/>
      <c r="J5698" s="6"/>
      <c r="K5698" s="6"/>
      <c r="L5698" s="6"/>
      <c r="M5698" s="6"/>
      <c r="N5698" s="6"/>
      <c r="O5698" s="6"/>
      <c r="P5698" s="6"/>
      <c r="Q5698" s="6"/>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21"/>
      <c r="AR5698" s="21"/>
      <c r="AS5698" s="21"/>
      <c r="AT5698" s="6"/>
      <c r="AU5698" s="6"/>
      <c r="AV5698" s="6"/>
      <c r="AW5698" s="6"/>
    </row>
    <row r="5699" spans="1:49" x14ac:dyDescent="0.35">
      <c r="A5699" s="20"/>
      <c r="B5699" s="20"/>
      <c r="C5699" s="20"/>
      <c r="D5699" s="20"/>
      <c r="E5699" s="6"/>
      <c r="F5699" s="6"/>
      <c r="G5699" s="6"/>
      <c r="H5699" s="6"/>
      <c r="I5699" s="6"/>
      <c r="J5699" s="6"/>
      <c r="K5699" s="6"/>
      <c r="L5699" s="6"/>
      <c r="M5699" s="6"/>
      <c r="N5699" s="6"/>
      <c r="O5699" s="6"/>
      <c r="P5699" s="6"/>
      <c r="Q5699" s="6"/>
      <c r="R5699" s="6"/>
      <c r="S5699" s="6"/>
      <c r="T5699" s="6"/>
      <c r="U5699" s="6"/>
      <c r="V5699" s="6"/>
      <c r="W5699" s="6"/>
      <c r="X5699" s="6"/>
      <c r="Y5699" s="6"/>
      <c r="Z5699" s="6"/>
      <c r="AA5699" s="6"/>
      <c r="AB5699" s="6"/>
      <c r="AC5699" s="6"/>
      <c r="AD5699" s="6"/>
      <c r="AE5699" s="6"/>
      <c r="AF5699" s="6"/>
      <c r="AG5699" s="6"/>
      <c r="AH5699" s="6"/>
      <c r="AI5699" s="6"/>
      <c r="AJ5699" s="6"/>
      <c r="AK5699" s="6"/>
      <c r="AL5699" s="6"/>
      <c r="AM5699" s="6"/>
      <c r="AN5699" s="6"/>
      <c r="AO5699" s="6"/>
      <c r="AP5699" s="6"/>
      <c r="AQ5699" s="21"/>
      <c r="AR5699" s="21"/>
      <c r="AS5699" s="21"/>
      <c r="AT5699" s="6"/>
      <c r="AU5699" s="6"/>
      <c r="AV5699" s="6"/>
      <c r="AW5699" s="6"/>
    </row>
    <row r="5700" spans="1:49" x14ac:dyDescent="0.35">
      <c r="A5700" s="20"/>
      <c r="B5700" s="20"/>
      <c r="C5700" s="20"/>
      <c r="D5700" s="20"/>
      <c r="E5700" s="6"/>
      <c r="F5700" s="6"/>
      <c r="G5700" s="6"/>
      <c r="H5700" s="6"/>
      <c r="I5700" s="6"/>
      <c r="J5700" s="6"/>
      <c r="K5700" s="6"/>
      <c r="L5700" s="6"/>
      <c r="M5700" s="6"/>
      <c r="N5700" s="6"/>
      <c r="O5700" s="6"/>
      <c r="P5700" s="6"/>
      <c r="Q5700" s="6"/>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21"/>
      <c r="AR5700" s="21"/>
      <c r="AS5700" s="21"/>
      <c r="AT5700" s="6"/>
      <c r="AU5700" s="6"/>
      <c r="AV5700" s="6"/>
      <c r="AW5700" s="6"/>
    </row>
    <row r="5701" spans="1:49" x14ac:dyDescent="0.35">
      <c r="A5701" s="20"/>
      <c r="B5701" s="20"/>
      <c r="C5701" s="20"/>
      <c r="D5701" s="20"/>
      <c r="E5701" s="6"/>
      <c r="F5701" s="6"/>
      <c r="G5701" s="6"/>
      <c r="H5701" s="6"/>
      <c r="I5701" s="6"/>
      <c r="J5701" s="6"/>
      <c r="K5701" s="6"/>
      <c r="L5701" s="6"/>
      <c r="M5701" s="6"/>
      <c r="N5701" s="6"/>
      <c r="O5701" s="6"/>
      <c r="P5701" s="6"/>
      <c r="Q5701" s="6"/>
      <c r="R5701" s="6"/>
      <c r="S5701" s="6"/>
      <c r="T5701" s="6"/>
      <c r="U5701" s="6"/>
      <c r="V5701" s="6"/>
      <c r="W5701" s="6"/>
      <c r="X5701" s="6"/>
      <c r="Y5701" s="6"/>
      <c r="Z5701" s="6"/>
      <c r="AA5701" s="6"/>
      <c r="AB5701" s="6"/>
      <c r="AC5701" s="6"/>
      <c r="AD5701" s="6"/>
      <c r="AE5701" s="6"/>
      <c r="AF5701" s="6"/>
      <c r="AG5701" s="6"/>
      <c r="AH5701" s="6"/>
      <c r="AI5701" s="6"/>
      <c r="AJ5701" s="6"/>
      <c r="AK5701" s="6"/>
      <c r="AL5701" s="6"/>
      <c r="AM5701" s="6"/>
      <c r="AN5701" s="6"/>
      <c r="AO5701" s="6"/>
      <c r="AP5701" s="6"/>
      <c r="AQ5701" s="21"/>
      <c r="AR5701" s="21"/>
      <c r="AS5701" s="21"/>
      <c r="AT5701" s="6"/>
      <c r="AU5701" s="6"/>
      <c r="AV5701" s="6"/>
      <c r="AW5701" s="6"/>
    </row>
    <row r="5702" spans="1:49" x14ac:dyDescent="0.35">
      <c r="A5702" s="20"/>
      <c r="B5702" s="20"/>
      <c r="C5702" s="20"/>
      <c r="D5702" s="20"/>
      <c r="E5702" s="6"/>
      <c r="F5702" s="6"/>
      <c r="G5702" s="6"/>
      <c r="H5702" s="6"/>
      <c r="I5702" s="6"/>
      <c r="J5702" s="6"/>
      <c r="K5702" s="6"/>
      <c r="L5702" s="6"/>
      <c r="M5702" s="6"/>
      <c r="N5702" s="6"/>
      <c r="O5702" s="6"/>
      <c r="P5702" s="6"/>
      <c r="Q5702" s="6"/>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21"/>
      <c r="AR5702" s="21"/>
      <c r="AS5702" s="21"/>
      <c r="AT5702" s="6"/>
      <c r="AU5702" s="6"/>
      <c r="AV5702" s="6"/>
      <c r="AW5702" s="6"/>
    </row>
    <row r="5703" spans="1:49" x14ac:dyDescent="0.35">
      <c r="A5703" s="20"/>
      <c r="B5703" s="20"/>
      <c r="C5703" s="20"/>
      <c r="D5703" s="20"/>
      <c r="E5703" s="6"/>
      <c r="F5703" s="6"/>
      <c r="G5703" s="6"/>
      <c r="H5703" s="6"/>
      <c r="I5703" s="6"/>
      <c r="J5703" s="6"/>
      <c r="K5703" s="6"/>
      <c r="L5703" s="6"/>
      <c r="M5703" s="6"/>
      <c r="N5703" s="6"/>
      <c r="O5703" s="6"/>
      <c r="P5703" s="6"/>
      <c r="Q5703" s="6"/>
      <c r="R5703" s="6"/>
      <c r="S5703" s="6"/>
      <c r="T5703" s="6"/>
      <c r="U5703" s="6"/>
      <c r="V5703" s="6"/>
      <c r="W5703" s="6"/>
      <c r="X5703" s="6"/>
      <c r="Y5703" s="6"/>
      <c r="Z5703" s="6"/>
      <c r="AA5703" s="6"/>
      <c r="AB5703" s="6"/>
      <c r="AC5703" s="6"/>
      <c r="AD5703" s="6"/>
      <c r="AE5703" s="6"/>
      <c r="AF5703" s="6"/>
      <c r="AG5703" s="6"/>
      <c r="AH5703" s="6"/>
      <c r="AI5703" s="6"/>
      <c r="AJ5703" s="6"/>
      <c r="AK5703" s="6"/>
      <c r="AL5703" s="6"/>
      <c r="AM5703" s="6"/>
      <c r="AN5703" s="6"/>
      <c r="AO5703" s="6"/>
      <c r="AP5703" s="6"/>
      <c r="AQ5703" s="21"/>
      <c r="AR5703" s="21"/>
      <c r="AS5703" s="21"/>
      <c r="AT5703" s="6"/>
      <c r="AU5703" s="6"/>
      <c r="AV5703" s="6"/>
      <c r="AW5703" s="6"/>
    </row>
    <row r="5704" spans="1:49" x14ac:dyDescent="0.35">
      <c r="A5704" s="20"/>
      <c r="B5704" s="20"/>
      <c r="C5704" s="20"/>
      <c r="D5704" s="20"/>
      <c r="E5704" s="6"/>
      <c r="F5704" s="6"/>
      <c r="G5704" s="6"/>
      <c r="H5704" s="6"/>
      <c r="I5704" s="6"/>
      <c r="J5704" s="6"/>
      <c r="K5704" s="6"/>
      <c r="L5704" s="6"/>
      <c r="M5704" s="6"/>
      <c r="N5704" s="6"/>
      <c r="O5704" s="6"/>
      <c r="P5704" s="6"/>
      <c r="Q5704" s="6"/>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21"/>
      <c r="AR5704" s="21"/>
      <c r="AS5704" s="21"/>
      <c r="AT5704" s="6"/>
      <c r="AU5704" s="6"/>
      <c r="AV5704" s="6"/>
      <c r="AW5704" s="6"/>
    </row>
    <row r="5705" spans="1:49" x14ac:dyDescent="0.35">
      <c r="A5705" s="20"/>
      <c r="B5705" s="20"/>
      <c r="C5705" s="20"/>
      <c r="D5705" s="20"/>
      <c r="E5705" s="6"/>
      <c r="F5705" s="6"/>
      <c r="G5705" s="6"/>
      <c r="H5705" s="6"/>
      <c r="I5705" s="6"/>
      <c r="J5705" s="6"/>
      <c r="K5705" s="6"/>
      <c r="L5705" s="6"/>
      <c r="M5705" s="6"/>
      <c r="N5705" s="6"/>
      <c r="O5705" s="6"/>
      <c r="P5705" s="6"/>
      <c r="Q5705" s="6"/>
      <c r="R5705" s="6"/>
      <c r="S5705" s="6"/>
      <c r="T5705" s="6"/>
      <c r="U5705" s="6"/>
      <c r="V5705" s="6"/>
      <c r="W5705" s="6"/>
      <c r="X5705" s="6"/>
      <c r="Y5705" s="6"/>
      <c r="Z5705" s="6"/>
      <c r="AA5705" s="6"/>
      <c r="AB5705" s="6"/>
      <c r="AC5705" s="6"/>
      <c r="AD5705" s="6"/>
      <c r="AE5705" s="6"/>
      <c r="AF5705" s="6"/>
      <c r="AG5705" s="6"/>
      <c r="AH5705" s="6"/>
      <c r="AI5705" s="6"/>
      <c r="AJ5705" s="6"/>
      <c r="AK5705" s="6"/>
      <c r="AL5705" s="6"/>
      <c r="AM5705" s="6"/>
      <c r="AN5705" s="6"/>
      <c r="AO5705" s="6"/>
      <c r="AP5705" s="6"/>
      <c r="AQ5705" s="21"/>
      <c r="AR5705" s="21"/>
      <c r="AS5705" s="21"/>
      <c r="AT5705" s="6"/>
      <c r="AU5705" s="6"/>
      <c r="AV5705" s="6"/>
      <c r="AW5705" s="6"/>
    </row>
    <row r="5706" spans="1:49" x14ac:dyDescent="0.35">
      <c r="A5706" s="20"/>
      <c r="B5706" s="20"/>
      <c r="C5706" s="20"/>
      <c r="D5706" s="20"/>
      <c r="E5706" s="6"/>
      <c r="F5706" s="6"/>
      <c r="G5706" s="6"/>
      <c r="H5706" s="6"/>
      <c r="I5706" s="6"/>
      <c r="J5706" s="6"/>
      <c r="K5706" s="6"/>
      <c r="L5706" s="6"/>
      <c r="M5706" s="6"/>
      <c r="N5706" s="6"/>
      <c r="O5706" s="6"/>
      <c r="P5706" s="6"/>
      <c r="Q5706" s="6"/>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21"/>
      <c r="AR5706" s="21"/>
      <c r="AS5706" s="21"/>
      <c r="AT5706" s="6"/>
      <c r="AU5706" s="6"/>
      <c r="AV5706" s="6"/>
      <c r="AW5706" s="6"/>
    </row>
    <row r="5707" spans="1:49" x14ac:dyDescent="0.35">
      <c r="A5707" s="20"/>
      <c r="B5707" s="20"/>
      <c r="C5707" s="20"/>
      <c r="D5707" s="20"/>
      <c r="E5707" s="6"/>
      <c r="F5707" s="6"/>
      <c r="G5707" s="6"/>
      <c r="H5707" s="6"/>
      <c r="I5707" s="6"/>
      <c r="J5707" s="6"/>
      <c r="K5707" s="6"/>
      <c r="L5707" s="6"/>
      <c r="M5707" s="6"/>
      <c r="N5707" s="6"/>
      <c r="O5707" s="6"/>
      <c r="P5707" s="6"/>
      <c r="Q5707" s="6"/>
      <c r="R5707" s="6"/>
      <c r="S5707" s="6"/>
      <c r="T5707" s="6"/>
      <c r="U5707" s="6"/>
      <c r="V5707" s="6"/>
      <c r="W5707" s="6"/>
      <c r="X5707" s="6"/>
      <c r="Y5707" s="6"/>
      <c r="Z5707" s="6"/>
      <c r="AA5707" s="6"/>
      <c r="AB5707" s="6"/>
      <c r="AC5707" s="6"/>
      <c r="AD5707" s="6"/>
      <c r="AE5707" s="6"/>
      <c r="AF5707" s="6"/>
      <c r="AG5707" s="6"/>
      <c r="AH5707" s="6"/>
      <c r="AI5707" s="6"/>
      <c r="AJ5707" s="6"/>
      <c r="AK5707" s="6"/>
      <c r="AL5707" s="6"/>
      <c r="AM5707" s="6"/>
      <c r="AN5707" s="6"/>
      <c r="AO5707" s="6"/>
      <c r="AP5707" s="6"/>
      <c r="AQ5707" s="21"/>
      <c r="AR5707" s="21"/>
      <c r="AS5707" s="21"/>
      <c r="AT5707" s="6"/>
      <c r="AU5707" s="6"/>
      <c r="AV5707" s="6"/>
      <c r="AW5707" s="6"/>
    </row>
    <row r="5708" spans="1:49" x14ac:dyDescent="0.35">
      <c r="A5708" s="20"/>
      <c r="B5708" s="20"/>
      <c r="C5708" s="20"/>
      <c r="D5708" s="20"/>
      <c r="E5708" s="6"/>
      <c r="F5708" s="6"/>
      <c r="G5708" s="6"/>
      <c r="H5708" s="6"/>
      <c r="I5708" s="6"/>
      <c r="J5708" s="6"/>
      <c r="K5708" s="6"/>
      <c r="L5708" s="6"/>
      <c r="M5708" s="6"/>
      <c r="N5708" s="6"/>
      <c r="O5708" s="6"/>
      <c r="P5708" s="6"/>
      <c r="Q5708" s="6"/>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21"/>
      <c r="AR5708" s="21"/>
      <c r="AS5708" s="21"/>
      <c r="AT5708" s="6"/>
      <c r="AU5708" s="6"/>
      <c r="AV5708" s="6"/>
      <c r="AW5708" s="6"/>
    </row>
    <row r="5709" spans="1:49" x14ac:dyDescent="0.35">
      <c r="A5709" s="20"/>
      <c r="B5709" s="20"/>
      <c r="C5709" s="20"/>
      <c r="D5709" s="20"/>
      <c r="E5709" s="6"/>
      <c r="F5709" s="6"/>
      <c r="G5709" s="6"/>
      <c r="H5709" s="6"/>
      <c r="I5709" s="6"/>
      <c r="J5709" s="6"/>
      <c r="K5709" s="6"/>
      <c r="L5709" s="6"/>
      <c r="M5709" s="6"/>
      <c r="N5709" s="6"/>
      <c r="O5709" s="6"/>
      <c r="P5709" s="6"/>
      <c r="Q5709" s="6"/>
      <c r="R5709" s="6"/>
      <c r="S5709" s="6"/>
      <c r="T5709" s="6"/>
      <c r="U5709" s="6"/>
      <c r="V5709" s="6"/>
      <c r="W5709" s="6"/>
      <c r="X5709" s="6"/>
      <c r="Y5709" s="6"/>
      <c r="Z5709" s="6"/>
      <c r="AA5709" s="6"/>
      <c r="AB5709" s="6"/>
      <c r="AC5709" s="6"/>
      <c r="AD5709" s="6"/>
      <c r="AE5709" s="6"/>
      <c r="AF5709" s="6"/>
      <c r="AG5709" s="6"/>
      <c r="AH5709" s="6"/>
      <c r="AI5709" s="6"/>
      <c r="AJ5709" s="6"/>
      <c r="AK5709" s="6"/>
      <c r="AL5709" s="6"/>
      <c r="AM5709" s="6"/>
      <c r="AN5709" s="6"/>
      <c r="AO5709" s="6"/>
      <c r="AP5709" s="6"/>
      <c r="AQ5709" s="21"/>
      <c r="AR5709" s="21"/>
      <c r="AS5709" s="21"/>
      <c r="AT5709" s="6"/>
      <c r="AU5709" s="6"/>
      <c r="AV5709" s="6"/>
      <c r="AW5709" s="6"/>
    </row>
    <row r="5710" spans="1:49" x14ac:dyDescent="0.35">
      <c r="A5710" s="20"/>
      <c r="B5710" s="20"/>
      <c r="C5710" s="20"/>
      <c r="D5710" s="20"/>
      <c r="E5710" s="6"/>
      <c r="F5710" s="6"/>
      <c r="G5710" s="6"/>
      <c r="H5710" s="6"/>
      <c r="I5710" s="6"/>
      <c r="J5710" s="6"/>
      <c r="K5710" s="6"/>
      <c r="L5710" s="6"/>
      <c r="M5710" s="6"/>
      <c r="N5710" s="6"/>
      <c r="O5710" s="6"/>
      <c r="P5710" s="6"/>
      <c r="Q5710" s="6"/>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21"/>
      <c r="AR5710" s="21"/>
      <c r="AS5710" s="21"/>
      <c r="AT5710" s="6"/>
      <c r="AU5710" s="6"/>
      <c r="AV5710" s="6"/>
      <c r="AW5710" s="6"/>
    </row>
    <row r="5711" spans="1:49" x14ac:dyDescent="0.35">
      <c r="A5711" s="20"/>
      <c r="B5711" s="20"/>
      <c r="C5711" s="20"/>
      <c r="D5711" s="20"/>
      <c r="E5711" s="6"/>
      <c r="F5711" s="6"/>
      <c r="G5711" s="6"/>
      <c r="H5711" s="6"/>
      <c r="I5711" s="6"/>
      <c r="J5711" s="6"/>
      <c r="K5711" s="6"/>
      <c r="L5711" s="6"/>
      <c r="M5711" s="6"/>
      <c r="N5711" s="6"/>
      <c r="O5711" s="6"/>
      <c r="P5711" s="6"/>
      <c r="Q5711" s="6"/>
      <c r="R5711" s="6"/>
      <c r="S5711" s="6"/>
      <c r="T5711" s="6"/>
      <c r="U5711" s="6"/>
      <c r="V5711" s="6"/>
      <c r="W5711" s="6"/>
      <c r="X5711" s="6"/>
      <c r="Y5711" s="6"/>
      <c r="Z5711" s="6"/>
      <c r="AA5711" s="6"/>
      <c r="AB5711" s="6"/>
      <c r="AC5711" s="6"/>
      <c r="AD5711" s="6"/>
      <c r="AE5711" s="6"/>
      <c r="AF5711" s="6"/>
      <c r="AG5711" s="6"/>
      <c r="AH5711" s="6"/>
      <c r="AI5711" s="6"/>
      <c r="AJ5711" s="6"/>
      <c r="AK5711" s="6"/>
      <c r="AL5711" s="6"/>
      <c r="AM5711" s="6"/>
      <c r="AN5711" s="6"/>
      <c r="AO5711" s="6"/>
      <c r="AP5711" s="6"/>
      <c r="AQ5711" s="21"/>
      <c r="AR5711" s="21"/>
      <c r="AS5711" s="21"/>
      <c r="AT5711" s="6"/>
      <c r="AU5711" s="6"/>
      <c r="AV5711" s="6"/>
      <c r="AW5711" s="6"/>
    </row>
    <row r="5712" spans="1:49" x14ac:dyDescent="0.35">
      <c r="A5712" s="20"/>
      <c r="B5712" s="20"/>
      <c r="C5712" s="20"/>
      <c r="D5712" s="20"/>
      <c r="E5712" s="6"/>
      <c r="F5712" s="6"/>
      <c r="G5712" s="6"/>
      <c r="H5712" s="6"/>
      <c r="I5712" s="6"/>
      <c r="J5712" s="6"/>
      <c r="K5712" s="6"/>
      <c r="L5712" s="6"/>
      <c r="M5712" s="6"/>
      <c r="N5712" s="6"/>
      <c r="O5712" s="6"/>
      <c r="P5712" s="6"/>
      <c r="Q5712" s="6"/>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21"/>
      <c r="AR5712" s="21"/>
      <c r="AS5712" s="21"/>
      <c r="AT5712" s="6"/>
      <c r="AU5712" s="6"/>
      <c r="AV5712" s="6"/>
      <c r="AW5712" s="6"/>
    </row>
    <row r="5713" spans="1:49" x14ac:dyDescent="0.35">
      <c r="A5713" s="20"/>
      <c r="B5713" s="20"/>
      <c r="C5713" s="20"/>
      <c r="D5713" s="20"/>
      <c r="E5713" s="6"/>
      <c r="F5713" s="6"/>
      <c r="G5713" s="6"/>
      <c r="H5713" s="6"/>
      <c r="I5713" s="6"/>
      <c r="J5713" s="6"/>
      <c r="K5713" s="6"/>
      <c r="L5713" s="6"/>
      <c r="M5713" s="6"/>
      <c r="N5713" s="6"/>
      <c r="O5713" s="6"/>
      <c r="P5713" s="6"/>
      <c r="Q5713" s="6"/>
      <c r="R5713" s="6"/>
      <c r="S5713" s="6"/>
      <c r="T5713" s="6"/>
      <c r="U5713" s="6"/>
      <c r="V5713" s="6"/>
      <c r="W5713" s="6"/>
      <c r="X5713" s="6"/>
      <c r="Y5713" s="6"/>
      <c r="Z5713" s="6"/>
      <c r="AA5713" s="6"/>
      <c r="AB5713" s="6"/>
      <c r="AC5713" s="6"/>
      <c r="AD5713" s="6"/>
      <c r="AE5713" s="6"/>
      <c r="AF5713" s="6"/>
      <c r="AG5713" s="6"/>
      <c r="AH5713" s="6"/>
      <c r="AI5713" s="6"/>
      <c r="AJ5713" s="6"/>
      <c r="AK5713" s="6"/>
      <c r="AL5713" s="6"/>
      <c r="AM5713" s="6"/>
      <c r="AN5713" s="6"/>
      <c r="AO5713" s="6"/>
      <c r="AP5713" s="6"/>
      <c r="AQ5713" s="21"/>
      <c r="AR5713" s="21"/>
      <c r="AS5713" s="21"/>
      <c r="AT5713" s="6"/>
      <c r="AU5713" s="6"/>
      <c r="AV5713" s="6"/>
      <c r="AW5713" s="6"/>
    </row>
    <row r="5714" spans="1:49" x14ac:dyDescent="0.35">
      <c r="A5714" s="20"/>
      <c r="B5714" s="20"/>
      <c r="C5714" s="20"/>
      <c r="D5714" s="20"/>
      <c r="E5714" s="6"/>
      <c r="F5714" s="6"/>
      <c r="G5714" s="6"/>
      <c r="H5714" s="6"/>
      <c r="I5714" s="6"/>
      <c r="J5714" s="6"/>
      <c r="K5714" s="6"/>
      <c r="L5714" s="6"/>
      <c r="M5714" s="6"/>
      <c r="N5714" s="6"/>
      <c r="O5714" s="6"/>
      <c r="P5714" s="6"/>
      <c r="Q5714" s="6"/>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21"/>
      <c r="AR5714" s="21"/>
      <c r="AS5714" s="21"/>
      <c r="AT5714" s="6"/>
      <c r="AU5714" s="6"/>
      <c r="AV5714" s="6"/>
      <c r="AW5714" s="6"/>
    </row>
    <row r="5715" spans="1:49" x14ac:dyDescent="0.35">
      <c r="A5715" s="20"/>
      <c r="B5715" s="20"/>
      <c r="C5715" s="20"/>
      <c r="D5715" s="20"/>
      <c r="E5715" s="6"/>
      <c r="F5715" s="6"/>
      <c r="G5715" s="6"/>
      <c r="H5715" s="6"/>
      <c r="I5715" s="6"/>
      <c r="J5715" s="6"/>
      <c r="K5715" s="6"/>
      <c r="L5715" s="6"/>
      <c r="M5715" s="6"/>
      <c r="N5715" s="6"/>
      <c r="O5715" s="6"/>
      <c r="P5715" s="6"/>
      <c r="Q5715" s="6"/>
      <c r="R5715" s="6"/>
      <c r="S5715" s="6"/>
      <c r="T5715" s="6"/>
      <c r="U5715" s="6"/>
      <c r="V5715" s="6"/>
      <c r="W5715" s="6"/>
      <c r="X5715" s="6"/>
      <c r="Y5715" s="6"/>
      <c r="Z5715" s="6"/>
      <c r="AA5715" s="6"/>
      <c r="AB5715" s="6"/>
      <c r="AC5715" s="6"/>
      <c r="AD5715" s="6"/>
      <c r="AE5715" s="6"/>
      <c r="AF5715" s="6"/>
      <c r="AG5715" s="6"/>
      <c r="AH5715" s="6"/>
      <c r="AI5715" s="6"/>
      <c r="AJ5715" s="6"/>
      <c r="AK5715" s="6"/>
      <c r="AL5715" s="6"/>
      <c r="AM5715" s="6"/>
      <c r="AN5715" s="6"/>
      <c r="AO5715" s="6"/>
      <c r="AP5715" s="6"/>
      <c r="AQ5715" s="21"/>
      <c r="AR5715" s="21"/>
      <c r="AS5715" s="21"/>
      <c r="AT5715" s="6"/>
      <c r="AU5715" s="6"/>
      <c r="AV5715" s="6"/>
      <c r="AW5715" s="6"/>
    </row>
    <row r="5716" spans="1:49" x14ac:dyDescent="0.35">
      <c r="A5716" s="20"/>
      <c r="B5716" s="20"/>
      <c r="C5716" s="20"/>
      <c r="D5716" s="20"/>
      <c r="E5716" s="6"/>
      <c r="F5716" s="6"/>
      <c r="G5716" s="6"/>
      <c r="H5716" s="6"/>
      <c r="I5716" s="6"/>
      <c r="J5716" s="6"/>
      <c r="K5716" s="6"/>
      <c r="L5716" s="6"/>
      <c r="M5716" s="6"/>
      <c r="N5716" s="6"/>
      <c r="O5716" s="6"/>
      <c r="P5716" s="6"/>
      <c r="Q5716" s="6"/>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21"/>
      <c r="AR5716" s="21"/>
      <c r="AS5716" s="21"/>
      <c r="AT5716" s="6"/>
      <c r="AU5716" s="6"/>
      <c r="AV5716" s="6"/>
      <c r="AW5716" s="6"/>
    </row>
    <row r="5717" spans="1:49" x14ac:dyDescent="0.35">
      <c r="A5717" s="20"/>
      <c r="B5717" s="20"/>
      <c r="C5717" s="20"/>
      <c r="D5717" s="20"/>
      <c r="E5717" s="6"/>
      <c r="F5717" s="6"/>
      <c r="G5717" s="6"/>
      <c r="H5717" s="6"/>
      <c r="I5717" s="6"/>
      <c r="J5717" s="6"/>
      <c r="K5717" s="6"/>
      <c r="L5717" s="6"/>
      <c r="M5717" s="6"/>
      <c r="N5717" s="6"/>
      <c r="O5717" s="6"/>
      <c r="P5717" s="6"/>
      <c r="Q5717" s="6"/>
      <c r="R5717" s="6"/>
      <c r="S5717" s="6"/>
      <c r="T5717" s="6"/>
      <c r="U5717" s="6"/>
      <c r="V5717" s="6"/>
      <c r="W5717" s="6"/>
      <c r="X5717" s="6"/>
      <c r="Y5717" s="6"/>
      <c r="Z5717" s="6"/>
      <c r="AA5717" s="6"/>
      <c r="AB5717" s="6"/>
      <c r="AC5717" s="6"/>
      <c r="AD5717" s="6"/>
      <c r="AE5717" s="6"/>
      <c r="AF5717" s="6"/>
      <c r="AG5717" s="6"/>
      <c r="AH5717" s="6"/>
      <c r="AI5717" s="6"/>
      <c r="AJ5717" s="6"/>
      <c r="AK5717" s="6"/>
      <c r="AL5717" s="6"/>
      <c r="AM5717" s="6"/>
      <c r="AN5717" s="6"/>
      <c r="AO5717" s="6"/>
      <c r="AP5717" s="6"/>
      <c r="AQ5717" s="21"/>
      <c r="AR5717" s="21"/>
      <c r="AS5717" s="21"/>
      <c r="AT5717" s="6"/>
      <c r="AU5717" s="6"/>
      <c r="AV5717" s="6"/>
      <c r="AW5717" s="6"/>
    </row>
    <row r="5718" spans="1:49" x14ac:dyDescent="0.35">
      <c r="A5718" s="20"/>
      <c r="B5718" s="20"/>
      <c r="C5718" s="20"/>
      <c r="D5718" s="20"/>
      <c r="E5718" s="6"/>
      <c r="F5718" s="6"/>
      <c r="G5718" s="6"/>
      <c r="H5718" s="6"/>
      <c r="I5718" s="6"/>
      <c r="J5718" s="6"/>
      <c r="K5718" s="6"/>
      <c r="L5718" s="6"/>
      <c r="M5718" s="6"/>
      <c r="N5718" s="6"/>
      <c r="O5718" s="6"/>
      <c r="P5718" s="6"/>
      <c r="Q5718" s="6"/>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21"/>
      <c r="AR5718" s="21"/>
      <c r="AS5718" s="21"/>
      <c r="AT5718" s="6"/>
      <c r="AU5718" s="6"/>
      <c r="AV5718" s="6"/>
      <c r="AW5718" s="6"/>
    </row>
    <row r="5719" spans="1:49" x14ac:dyDescent="0.35">
      <c r="A5719" s="20"/>
      <c r="B5719" s="20"/>
      <c r="C5719" s="20"/>
      <c r="D5719" s="20"/>
      <c r="E5719" s="6"/>
      <c r="F5719" s="6"/>
      <c r="G5719" s="6"/>
      <c r="H5719" s="6"/>
      <c r="I5719" s="6"/>
      <c r="J5719" s="6"/>
      <c r="K5719" s="6"/>
      <c r="L5719" s="6"/>
      <c r="M5719" s="6"/>
      <c r="N5719" s="6"/>
      <c r="O5719" s="6"/>
      <c r="P5719" s="6"/>
      <c r="Q5719" s="6"/>
      <c r="R5719" s="6"/>
      <c r="S5719" s="6"/>
      <c r="T5719" s="6"/>
      <c r="U5719" s="6"/>
      <c r="V5719" s="6"/>
      <c r="W5719" s="6"/>
      <c r="X5719" s="6"/>
      <c r="Y5719" s="6"/>
      <c r="Z5719" s="6"/>
      <c r="AA5719" s="6"/>
      <c r="AB5719" s="6"/>
      <c r="AC5719" s="6"/>
      <c r="AD5719" s="6"/>
      <c r="AE5719" s="6"/>
      <c r="AF5719" s="6"/>
      <c r="AG5719" s="6"/>
      <c r="AH5719" s="6"/>
      <c r="AI5719" s="6"/>
      <c r="AJ5719" s="6"/>
      <c r="AK5719" s="6"/>
      <c r="AL5719" s="6"/>
      <c r="AM5719" s="6"/>
      <c r="AN5719" s="6"/>
      <c r="AO5719" s="6"/>
      <c r="AP5719" s="6"/>
      <c r="AQ5719" s="21"/>
      <c r="AR5719" s="21"/>
      <c r="AS5719" s="21"/>
      <c r="AT5719" s="6"/>
      <c r="AU5719" s="6"/>
      <c r="AV5719" s="6"/>
      <c r="AW5719" s="6"/>
    </row>
    <row r="5720" spans="1:49" x14ac:dyDescent="0.35">
      <c r="A5720" s="20"/>
      <c r="B5720" s="20"/>
      <c r="C5720" s="20"/>
      <c r="D5720" s="20"/>
      <c r="E5720" s="6"/>
      <c r="F5720" s="6"/>
      <c r="G5720" s="6"/>
      <c r="H5720" s="6"/>
      <c r="I5720" s="6"/>
      <c r="J5720" s="6"/>
      <c r="K5720" s="6"/>
      <c r="L5720" s="6"/>
      <c r="M5720" s="6"/>
      <c r="N5720" s="6"/>
      <c r="O5720" s="6"/>
      <c r="P5720" s="6"/>
      <c r="Q5720" s="6"/>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21"/>
      <c r="AR5720" s="21"/>
      <c r="AS5720" s="21"/>
      <c r="AT5720" s="6"/>
      <c r="AU5720" s="6"/>
      <c r="AV5720" s="6"/>
      <c r="AW5720" s="6"/>
    </row>
    <row r="5721" spans="1:49" x14ac:dyDescent="0.35">
      <c r="A5721" s="20"/>
      <c r="B5721" s="20"/>
      <c r="C5721" s="20"/>
      <c r="D5721" s="20"/>
      <c r="E5721" s="6"/>
      <c r="F5721" s="6"/>
      <c r="G5721" s="6"/>
      <c r="H5721" s="6"/>
      <c r="I5721" s="6"/>
      <c r="J5721" s="6"/>
      <c r="K5721" s="6"/>
      <c r="L5721" s="6"/>
      <c r="M5721" s="6"/>
      <c r="N5721" s="6"/>
      <c r="O5721" s="6"/>
      <c r="P5721" s="6"/>
      <c r="Q5721" s="6"/>
      <c r="R5721" s="6"/>
      <c r="S5721" s="6"/>
      <c r="T5721" s="6"/>
      <c r="U5721" s="6"/>
      <c r="V5721" s="6"/>
      <c r="W5721" s="6"/>
      <c r="X5721" s="6"/>
      <c r="Y5721" s="6"/>
      <c r="Z5721" s="6"/>
      <c r="AA5721" s="6"/>
      <c r="AB5721" s="6"/>
      <c r="AC5721" s="6"/>
      <c r="AD5721" s="6"/>
      <c r="AE5721" s="6"/>
      <c r="AF5721" s="6"/>
      <c r="AG5721" s="6"/>
      <c r="AH5721" s="6"/>
      <c r="AI5721" s="6"/>
      <c r="AJ5721" s="6"/>
      <c r="AK5721" s="6"/>
      <c r="AL5721" s="6"/>
      <c r="AM5721" s="6"/>
      <c r="AN5721" s="6"/>
      <c r="AO5721" s="6"/>
      <c r="AP5721" s="6"/>
      <c r="AQ5721" s="21"/>
      <c r="AR5721" s="21"/>
      <c r="AS5721" s="21"/>
      <c r="AT5721" s="6"/>
      <c r="AU5721" s="6"/>
      <c r="AV5721" s="6"/>
      <c r="AW5721" s="6"/>
    </row>
    <row r="5722" spans="1:49" x14ac:dyDescent="0.35">
      <c r="A5722" s="20"/>
      <c r="B5722" s="20"/>
      <c r="C5722" s="20"/>
      <c r="D5722" s="20"/>
      <c r="E5722" s="6"/>
      <c r="F5722" s="6"/>
      <c r="G5722" s="6"/>
      <c r="H5722" s="6"/>
      <c r="I5722" s="6"/>
      <c r="J5722" s="6"/>
      <c r="K5722" s="6"/>
      <c r="L5722" s="6"/>
      <c r="M5722" s="6"/>
      <c r="N5722" s="6"/>
      <c r="O5722" s="6"/>
      <c r="P5722" s="6"/>
      <c r="Q5722" s="6"/>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21"/>
      <c r="AR5722" s="21"/>
      <c r="AS5722" s="21"/>
      <c r="AT5722" s="6"/>
      <c r="AU5722" s="6"/>
      <c r="AV5722" s="6"/>
      <c r="AW5722" s="6"/>
    </row>
    <row r="5723" spans="1:49" x14ac:dyDescent="0.35">
      <c r="A5723" s="20"/>
      <c r="B5723" s="20"/>
      <c r="C5723" s="20"/>
      <c r="D5723" s="20"/>
      <c r="E5723" s="6"/>
      <c r="F5723" s="6"/>
      <c r="G5723" s="6"/>
      <c r="H5723" s="6"/>
      <c r="I5723" s="6"/>
      <c r="J5723" s="6"/>
      <c r="K5723" s="6"/>
      <c r="L5723" s="6"/>
      <c r="M5723" s="6"/>
      <c r="N5723" s="6"/>
      <c r="O5723" s="6"/>
      <c r="P5723" s="6"/>
      <c r="Q5723" s="6"/>
      <c r="R5723" s="6"/>
      <c r="S5723" s="6"/>
      <c r="T5723" s="6"/>
      <c r="U5723" s="6"/>
      <c r="V5723" s="6"/>
      <c r="W5723" s="6"/>
      <c r="X5723" s="6"/>
      <c r="Y5723" s="6"/>
      <c r="Z5723" s="6"/>
      <c r="AA5723" s="6"/>
      <c r="AB5723" s="6"/>
      <c r="AC5723" s="6"/>
      <c r="AD5723" s="6"/>
      <c r="AE5723" s="6"/>
      <c r="AF5723" s="6"/>
      <c r="AG5723" s="6"/>
      <c r="AH5723" s="6"/>
      <c r="AI5723" s="6"/>
      <c r="AJ5723" s="6"/>
      <c r="AK5723" s="6"/>
      <c r="AL5723" s="6"/>
      <c r="AM5723" s="6"/>
      <c r="AN5723" s="6"/>
      <c r="AO5723" s="6"/>
      <c r="AP5723" s="6"/>
      <c r="AQ5723" s="21"/>
      <c r="AR5723" s="21"/>
      <c r="AS5723" s="21"/>
      <c r="AT5723" s="6"/>
      <c r="AU5723" s="6"/>
      <c r="AV5723" s="6"/>
      <c r="AW5723" s="6"/>
    </row>
    <row r="5724" spans="1:49" x14ac:dyDescent="0.35">
      <c r="A5724" s="20"/>
      <c r="B5724" s="20"/>
      <c r="C5724" s="20"/>
      <c r="D5724" s="20"/>
      <c r="E5724" s="6"/>
      <c r="F5724" s="6"/>
      <c r="G5724" s="6"/>
      <c r="H5724" s="6"/>
      <c r="I5724" s="6"/>
      <c r="J5724" s="6"/>
      <c r="K5724" s="6"/>
      <c r="L5724" s="6"/>
      <c r="M5724" s="6"/>
      <c r="N5724" s="6"/>
      <c r="O5724" s="6"/>
      <c r="P5724" s="6"/>
      <c r="Q5724" s="6"/>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21"/>
      <c r="AR5724" s="21"/>
      <c r="AS5724" s="21"/>
      <c r="AT5724" s="6"/>
      <c r="AU5724" s="6"/>
      <c r="AV5724" s="6"/>
      <c r="AW5724" s="6"/>
    </row>
    <row r="5725" spans="1:49" x14ac:dyDescent="0.35">
      <c r="A5725" s="20"/>
      <c r="B5725" s="20"/>
      <c r="C5725" s="20"/>
      <c r="D5725" s="20"/>
      <c r="E5725" s="6"/>
      <c r="F5725" s="6"/>
      <c r="G5725" s="6"/>
      <c r="H5725" s="6"/>
      <c r="I5725" s="6"/>
      <c r="J5725" s="6"/>
      <c r="K5725" s="6"/>
      <c r="L5725" s="6"/>
      <c r="M5725" s="6"/>
      <c r="N5725" s="6"/>
      <c r="O5725" s="6"/>
      <c r="P5725" s="6"/>
      <c r="Q5725" s="6"/>
      <c r="R5725" s="6"/>
      <c r="S5725" s="6"/>
      <c r="T5725" s="6"/>
      <c r="U5725" s="6"/>
      <c r="V5725" s="6"/>
      <c r="W5725" s="6"/>
      <c r="X5725" s="6"/>
      <c r="Y5725" s="6"/>
      <c r="Z5725" s="6"/>
      <c r="AA5725" s="6"/>
      <c r="AB5725" s="6"/>
      <c r="AC5725" s="6"/>
      <c r="AD5725" s="6"/>
      <c r="AE5725" s="6"/>
      <c r="AF5725" s="6"/>
      <c r="AG5725" s="6"/>
      <c r="AH5725" s="6"/>
      <c r="AI5725" s="6"/>
      <c r="AJ5725" s="6"/>
      <c r="AK5725" s="6"/>
      <c r="AL5725" s="6"/>
      <c r="AM5725" s="6"/>
      <c r="AN5725" s="6"/>
      <c r="AO5725" s="6"/>
      <c r="AP5725" s="6"/>
      <c r="AQ5725" s="21"/>
      <c r="AR5725" s="21"/>
      <c r="AS5725" s="21"/>
      <c r="AT5725" s="6"/>
      <c r="AU5725" s="6"/>
      <c r="AV5725" s="6"/>
      <c r="AW5725" s="6"/>
    </row>
    <row r="5726" spans="1:49" x14ac:dyDescent="0.35">
      <c r="A5726" s="20"/>
      <c r="B5726" s="20"/>
      <c r="C5726" s="20"/>
      <c r="D5726" s="20"/>
      <c r="E5726" s="6"/>
      <c r="F5726" s="6"/>
      <c r="G5726" s="6"/>
      <c r="H5726" s="6"/>
      <c r="I5726" s="6"/>
      <c r="J5726" s="6"/>
      <c r="K5726" s="6"/>
      <c r="L5726" s="6"/>
      <c r="M5726" s="6"/>
      <c r="N5726" s="6"/>
      <c r="O5726" s="6"/>
      <c r="P5726" s="6"/>
      <c r="Q5726" s="6"/>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21"/>
      <c r="AR5726" s="21"/>
      <c r="AS5726" s="21"/>
      <c r="AT5726" s="6"/>
      <c r="AU5726" s="6"/>
      <c r="AV5726" s="6"/>
      <c r="AW5726" s="6"/>
    </row>
    <row r="5727" spans="1:49" x14ac:dyDescent="0.35">
      <c r="A5727" s="20"/>
      <c r="B5727" s="20"/>
      <c r="C5727" s="20"/>
      <c r="D5727" s="20"/>
      <c r="E5727" s="6"/>
      <c r="F5727" s="6"/>
      <c r="G5727" s="6"/>
      <c r="H5727" s="6"/>
      <c r="I5727" s="6"/>
      <c r="J5727" s="6"/>
      <c r="K5727" s="6"/>
      <c r="L5727" s="6"/>
      <c r="M5727" s="6"/>
      <c r="N5727" s="6"/>
      <c r="O5727" s="6"/>
      <c r="P5727" s="6"/>
      <c r="Q5727" s="6"/>
      <c r="R5727" s="6"/>
      <c r="S5727" s="6"/>
      <c r="T5727" s="6"/>
      <c r="U5727" s="6"/>
      <c r="V5727" s="6"/>
      <c r="W5727" s="6"/>
      <c r="X5727" s="6"/>
      <c r="Y5727" s="6"/>
      <c r="Z5727" s="6"/>
      <c r="AA5727" s="6"/>
      <c r="AB5727" s="6"/>
      <c r="AC5727" s="6"/>
      <c r="AD5727" s="6"/>
      <c r="AE5727" s="6"/>
      <c r="AF5727" s="6"/>
      <c r="AG5727" s="6"/>
      <c r="AH5727" s="6"/>
      <c r="AI5727" s="6"/>
      <c r="AJ5727" s="6"/>
      <c r="AK5727" s="6"/>
      <c r="AL5727" s="6"/>
      <c r="AM5727" s="6"/>
      <c r="AN5727" s="6"/>
      <c r="AO5727" s="6"/>
      <c r="AP5727" s="6"/>
      <c r="AQ5727" s="21"/>
      <c r="AR5727" s="21"/>
      <c r="AS5727" s="21"/>
      <c r="AT5727" s="6"/>
      <c r="AU5727" s="6"/>
      <c r="AV5727" s="6"/>
      <c r="AW5727" s="6"/>
    </row>
    <row r="5728" spans="1:49" x14ac:dyDescent="0.35">
      <c r="A5728" s="20"/>
      <c r="B5728" s="20"/>
      <c r="C5728" s="20"/>
      <c r="D5728" s="20"/>
      <c r="E5728" s="6"/>
      <c r="F5728" s="6"/>
      <c r="G5728" s="6"/>
      <c r="H5728" s="6"/>
      <c r="I5728" s="6"/>
      <c r="J5728" s="6"/>
      <c r="K5728" s="6"/>
      <c r="L5728" s="6"/>
      <c r="M5728" s="6"/>
      <c r="N5728" s="6"/>
      <c r="O5728" s="6"/>
      <c r="P5728" s="6"/>
      <c r="Q5728" s="6"/>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21"/>
      <c r="AR5728" s="21"/>
      <c r="AS5728" s="21"/>
      <c r="AT5728" s="6"/>
      <c r="AU5728" s="6"/>
      <c r="AV5728" s="6"/>
      <c r="AW5728" s="6"/>
    </row>
    <row r="5729" spans="1:49" x14ac:dyDescent="0.35">
      <c r="A5729" s="20"/>
      <c r="B5729" s="20"/>
      <c r="C5729" s="20"/>
      <c r="D5729" s="20"/>
      <c r="E5729" s="6"/>
      <c r="F5729" s="6"/>
      <c r="G5729" s="6"/>
      <c r="H5729" s="6"/>
      <c r="I5729" s="6"/>
      <c r="J5729" s="6"/>
      <c r="K5729" s="6"/>
      <c r="L5729" s="6"/>
      <c r="M5729" s="6"/>
      <c r="N5729" s="6"/>
      <c r="O5729" s="6"/>
      <c r="P5729" s="6"/>
      <c r="Q5729" s="6"/>
      <c r="R5729" s="6"/>
      <c r="S5729" s="6"/>
      <c r="T5729" s="6"/>
      <c r="U5729" s="6"/>
      <c r="V5729" s="6"/>
      <c r="W5729" s="6"/>
      <c r="X5729" s="6"/>
      <c r="Y5729" s="6"/>
      <c r="Z5729" s="6"/>
      <c r="AA5729" s="6"/>
      <c r="AB5729" s="6"/>
      <c r="AC5729" s="6"/>
      <c r="AD5729" s="6"/>
      <c r="AE5729" s="6"/>
      <c r="AF5729" s="6"/>
      <c r="AG5729" s="6"/>
      <c r="AH5729" s="6"/>
      <c r="AI5729" s="6"/>
      <c r="AJ5729" s="6"/>
      <c r="AK5729" s="6"/>
      <c r="AL5729" s="6"/>
      <c r="AM5729" s="6"/>
      <c r="AN5729" s="6"/>
      <c r="AO5729" s="6"/>
      <c r="AP5729" s="6"/>
      <c r="AQ5729" s="21"/>
      <c r="AR5729" s="21"/>
      <c r="AS5729" s="21"/>
      <c r="AT5729" s="6"/>
      <c r="AU5729" s="6"/>
      <c r="AV5729" s="6"/>
      <c r="AW5729" s="6"/>
    </row>
    <row r="5730" spans="1:49" x14ac:dyDescent="0.35">
      <c r="A5730" s="20"/>
      <c r="B5730" s="20"/>
      <c r="C5730" s="20"/>
      <c r="D5730" s="20"/>
      <c r="E5730" s="6"/>
      <c r="F5730" s="6"/>
      <c r="G5730" s="6"/>
      <c r="H5730" s="6"/>
      <c r="I5730" s="6"/>
      <c r="J5730" s="6"/>
      <c r="K5730" s="6"/>
      <c r="L5730" s="6"/>
      <c r="M5730" s="6"/>
      <c r="N5730" s="6"/>
      <c r="O5730" s="6"/>
      <c r="P5730" s="6"/>
      <c r="Q5730" s="6"/>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21"/>
      <c r="AR5730" s="21"/>
      <c r="AS5730" s="21"/>
      <c r="AT5730" s="6"/>
      <c r="AU5730" s="6"/>
      <c r="AV5730" s="6"/>
      <c r="AW5730" s="6"/>
    </row>
    <row r="5731" spans="1:49" x14ac:dyDescent="0.35">
      <c r="A5731" s="20"/>
      <c r="B5731" s="20"/>
      <c r="C5731" s="20"/>
      <c r="D5731" s="20"/>
      <c r="E5731" s="6"/>
      <c r="F5731" s="6"/>
      <c r="G5731" s="6"/>
      <c r="H5731" s="6"/>
      <c r="I5731" s="6"/>
      <c r="J5731" s="6"/>
      <c r="K5731" s="6"/>
      <c r="L5731" s="6"/>
      <c r="M5731" s="6"/>
      <c r="N5731" s="6"/>
      <c r="O5731" s="6"/>
      <c r="P5731" s="6"/>
      <c r="Q5731" s="6"/>
      <c r="R5731" s="6"/>
      <c r="S5731" s="6"/>
      <c r="T5731" s="6"/>
      <c r="U5731" s="6"/>
      <c r="V5731" s="6"/>
      <c r="W5731" s="6"/>
      <c r="X5731" s="6"/>
      <c r="Y5731" s="6"/>
      <c r="Z5731" s="6"/>
      <c r="AA5731" s="6"/>
      <c r="AB5731" s="6"/>
      <c r="AC5731" s="6"/>
      <c r="AD5731" s="6"/>
      <c r="AE5731" s="6"/>
      <c r="AF5731" s="6"/>
      <c r="AG5731" s="6"/>
      <c r="AH5731" s="6"/>
      <c r="AI5731" s="6"/>
      <c r="AJ5731" s="6"/>
      <c r="AK5731" s="6"/>
      <c r="AL5731" s="6"/>
      <c r="AM5731" s="6"/>
      <c r="AN5731" s="6"/>
      <c r="AO5731" s="6"/>
      <c r="AP5731" s="6"/>
      <c r="AQ5731" s="21"/>
      <c r="AR5731" s="21"/>
      <c r="AS5731" s="21"/>
      <c r="AT5731" s="6"/>
      <c r="AU5731" s="6"/>
      <c r="AV5731" s="6"/>
      <c r="AW5731" s="6"/>
    </row>
    <row r="5732" spans="1:49" x14ac:dyDescent="0.35">
      <c r="A5732" s="20"/>
      <c r="B5732" s="20"/>
      <c r="C5732" s="20"/>
      <c r="D5732" s="20"/>
      <c r="E5732" s="6"/>
      <c r="F5732" s="6"/>
      <c r="G5732" s="6"/>
      <c r="H5732" s="6"/>
      <c r="I5732" s="6"/>
      <c r="J5732" s="6"/>
      <c r="K5732" s="6"/>
      <c r="L5732" s="6"/>
      <c r="M5732" s="6"/>
      <c r="N5732" s="6"/>
      <c r="O5732" s="6"/>
      <c r="P5732" s="6"/>
      <c r="Q5732" s="6"/>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21"/>
      <c r="AR5732" s="21"/>
      <c r="AS5732" s="21"/>
      <c r="AT5732" s="6"/>
      <c r="AU5732" s="6"/>
      <c r="AV5732" s="6"/>
      <c r="AW5732" s="6"/>
    </row>
    <row r="5733" spans="1:49" x14ac:dyDescent="0.35">
      <c r="A5733" s="20"/>
      <c r="B5733" s="20"/>
      <c r="C5733" s="20"/>
      <c r="D5733" s="20"/>
      <c r="E5733" s="6"/>
      <c r="F5733" s="6"/>
      <c r="G5733" s="6"/>
      <c r="H5733" s="6"/>
      <c r="I5733" s="6"/>
      <c r="J5733" s="6"/>
      <c r="K5733" s="6"/>
      <c r="L5733" s="6"/>
      <c r="M5733" s="6"/>
      <c r="N5733" s="6"/>
      <c r="O5733" s="6"/>
      <c r="P5733" s="6"/>
      <c r="Q5733" s="6"/>
      <c r="R5733" s="6"/>
      <c r="S5733" s="6"/>
      <c r="T5733" s="6"/>
      <c r="U5733" s="6"/>
      <c r="V5733" s="6"/>
      <c r="W5733" s="6"/>
      <c r="X5733" s="6"/>
      <c r="Y5733" s="6"/>
      <c r="Z5733" s="6"/>
      <c r="AA5733" s="6"/>
      <c r="AB5733" s="6"/>
      <c r="AC5733" s="6"/>
      <c r="AD5733" s="6"/>
      <c r="AE5733" s="6"/>
      <c r="AF5733" s="6"/>
      <c r="AG5733" s="6"/>
      <c r="AH5733" s="6"/>
      <c r="AI5733" s="6"/>
      <c r="AJ5733" s="6"/>
      <c r="AK5733" s="6"/>
      <c r="AL5733" s="6"/>
      <c r="AM5733" s="6"/>
      <c r="AN5733" s="6"/>
      <c r="AO5733" s="6"/>
      <c r="AP5733" s="6"/>
      <c r="AQ5733" s="21"/>
      <c r="AR5733" s="21"/>
      <c r="AS5733" s="21"/>
      <c r="AT5733" s="6"/>
      <c r="AU5733" s="6"/>
      <c r="AV5733" s="6"/>
      <c r="AW5733" s="6"/>
    </row>
    <row r="5734" spans="1:49" x14ac:dyDescent="0.35">
      <c r="A5734" s="20"/>
      <c r="B5734" s="20"/>
      <c r="C5734" s="20"/>
      <c r="D5734" s="20"/>
      <c r="E5734" s="6"/>
      <c r="F5734" s="6"/>
      <c r="G5734" s="6"/>
      <c r="H5734" s="6"/>
      <c r="I5734" s="6"/>
      <c r="J5734" s="6"/>
      <c r="K5734" s="6"/>
      <c r="L5734" s="6"/>
      <c r="M5734" s="6"/>
      <c r="N5734" s="6"/>
      <c r="O5734" s="6"/>
      <c r="P5734" s="6"/>
      <c r="Q5734" s="6"/>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21"/>
      <c r="AR5734" s="21"/>
      <c r="AS5734" s="21"/>
      <c r="AT5734" s="6"/>
      <c r="AU5734" s="6"/>
      <c r="AV5734" s="6"/>
      <c r="AW5734" s="6"/>
    </row>
    <row r="5735" spans="1:49" x14ac:dyDescent="0.35">
      <c r="A5735" s="20"/>
      <c r="B5735" s="20"/>
      <c r="C5735" s="20"/>
      <c r="D5735" s="20"/>
      <c r="E5735" s="6"/>
      <c r="F5735" s="6"/>
      <c r="G5735" s="6"/>
      <c r="H5735" s="6"/>
      <c r="I5735" s="6"/>
      <c r="J5735" s="6"/>
      <c r="K5735" s="6"/>
      <c r="L5735" s="6"/>
      <c r="M5735" s="6"/>
      <c r="N5735" s="6"/>
      <c r="O5735" s="6"/>
      <c r="P5735" s="6"/>
      <c r="Q5735" s="6"/>
      <c r="R5735" s="6"/>
      <c r="S5735" s="6"/>
      <c r="T5735" s="6"/>
      <c r="U5735" s="6"/>
      <c r="V5735" s="6"/>
      <c r="W5735" s="6"/>
      <c r="X5735" s="6"/>
      <c r="Y5735" s="6"/>
      <c r="Z5735" s="6"/>
      <c r="AA5735" s="6"/>
      <c r="AB5735" s="6"/>
      <c r="AC5735" s="6"/>
      <c r="AD5735" s="6"/>
      <c r="AE5735" s="6"/>
      <c r="AF5735" s="6"/>
      <c r="AG5735" s="6"/>
      <c r="AH5735" s="6"/>
      <c r="AI5735" s="6"/>
      <c r="AJ5735" s="6"/>
      <c r="AK5735" s="6"/>
      <c r="AL5735" s="6"/>
      <c r="AM5735" s="6"/>
      <c r="AN5735" s="6"/>
      <c r="AO5735" s="6"/>
      <c r="AP5735" s="6"/>
      <c r="AQ5735" s="21"/>
      <c r="AR5735" s="21"/>
      <c r="AS5735" s="21"/>
      <c r="AT5735" s="6"/>
      <c r="AU5735" s="6"/>
      <c r="AV5735" s="6"/>
      <c r="AW5735" s="6"/>
    </row>
    <row r="5736" spans="1:49" x14ac:dyDescent="0.35">
      <c r="A5736" s="20"/>
      <c r="B5736" s="20"/>
      <c r="C5736" s="20"/>
      <c r="D5736" s="20"/>
      <c r="E5736" s="6"/>
      <c r="F5736" s="6"/>
      <c r="G5736" s="6"/>
      <c r="H5736" s="6"/>
      <c r="I5736" s="6"/>
      <c r="J5736" s="6"/>
      <c r="K5736" s="6"/>
      <c r="L5736" s="6"/>
      <c r="M5736" s="6"/>
      <c r="N5736" s="6"/>
      <c r="O5736" s="6"/>
      <c r="P5736" s="6"/>
      <c r="Q5736" s="6"/>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21"/>
      <c r="AR5736" s="21"/>
      <c r="AS5736" s="21"/>
      <c r="AT5736" s="6"/>
      <c r="AU5736" s="6"/>
      <c r="AV5736" s="6"/>
      <c r="AW5736" s="6"/>
    </row>
    <row r="5737" spans="1:49" x14ac:dyDescent="0.35">
      <c r="A5737" s="20"/>
      <c r="B5737" s="20"/>
      <c r="C5737" s="20"/>
      <c r="D5737" s="20"/>
      <c r="E5737" s="6"/>
      <c r="F5737" s="6"/>
      <c r="G5737" s="6"/>
      <c r="H5737" s="6"/>
      <c r="I5737" s="6"/>
      <c r="J5737" s="6"/>
      <c r="K5737" s="6"/>
      <c r="L5737" s="6"/>
      <c r="M5737" s="6"/>
      <c r="N5737" s="6"/>
      <c r="O5737" s="6"/>
      <c r="P5737" s="6"/>
      <c r="Q5737" s="6"/>
      <c r="R5737" s="6"/>
      <c r="S5737" s="6"/>
      <c r="T5737" s="6"/>
      <c r="U5737" s="6"/>
      <c r="V5737" s="6"/>
      <c r="W5737" s="6"/>
      <c r="X5737" s="6"/>
      <c r="Y5737" s="6"/>
      <c r="Z5737" s="6"/>
      <c r="AA5737" s="6"/>
      <c r="AB5737" s="6"/>
      <c r="AC5737" s="6"/>
      <c r="AD5737" s="6"/>
      <c r="AE5737" s="6"/>
      <c r="AF5737" s="6"/>
      <c r="AG5737" s="6"/>
      <c r="AH5737" s="6"/>
      <c r="AI5737" s="6"/>
      <c r="AJ5737" s="6"/>
      <c r="AK5737" s="6"/>
      <c r="AL5737" s="6"/>
      <c r="AM5737" s="6"/>
      <c r="AN5737" s="6"/>
      <c r="AO5737" s="6"/>
      <c r="AP5737" s="6"/>
      <c r="AQ5737" s="21"/>
      <c r="AR5737" s="21"/>
      <c r="AS5737" s="21"/>
      <c r="AT5737" s="6"/>
      <c r="AU5737" s="6"/>
      <c r="AV5737" s="6"/>
      <c r="AW5737" s="6"/>
    </row>
    <row r="5738" spans="1:49" x14ac:dyDescent="0.35">
      <c r="A5738" s="20"/>
      <c r="B5738" s="20"/>
      <c r="C5738" s="20"/>
      <c r="D5738" s="20"/>
      <c r="E5738" s="6"/>
      <c r="F5738" s="6"/>
      <c r="G5738" s="6"/>
      <c r="H5738" s="6"/>
      <c r="I5738" s="6"/>
      <c r="J5738" s="6"/>
      <c r="K5738" s="6"/>
      <c r="L5738" s="6"/>
      <c r="M5738" s="6"/>
      <c r="N5738" s="6"/>
      <c r="O5738" s="6"/>
      <c r="P5738" s="6"/>
      <c r="Q5738" s="6"/>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21"/>
      <c r="AR5738" s="21"/>
      <c r="AS5738" s="21"/>
      <c r="AT5738" s="6"/>
      <c r="AU5738" s="6"/>
      <c r="AV5738" s="6"/>
      <c r="AW5738" s="6"/>
    </row>
    <row r="5739" spans="1:49" x14ac:dyDescent="0.35">
      <c r="A5739" s="20"/>
      <c r="B5739" s="20"/>
      <c r="C5739" s="20"/>
      <c r="D5739" s="20"/>
      <c r="E5739" s="6"/>
      <c r="F5739" s="6"/>
      <c r="G5739" s="6"/>
      <c r="H5739" s="6"/>
      <c r="I5739" s="6"/>
      <c r="J5739" s="6"/>
      <c r="K5739" s="6"/>
      <c r="L5739" s="6"/>
      <c r="M5739" s="6"/>
      <c r="N5739" s="6"/>
      <c r="O5739" s="6"/>
      <c r="P5739" s="6"/>
      <c r="Q5739" s="6"/>
      <c r="R5739" s="6"/>
      <c r="S5739" s="6"/>
      <c r="T5739" s="6"/>
      <c r="U5739" s="6"/>
      <c r="V5739" s="6"/>
      <c r="W5739" s="6"/>
      <c r="X5739" s="6"/>
      <c r="Y5739" s="6"/>
      <c r="Z5739" s="6"/>
      <c r="AA5739" s="6"/>
      <c r="AB5739" s="6"/>
      <c r="AC5739" s="6"/>
      <c r="AD5739" s="6"/>
      <c r="AE5739" s="6"/>
      <c r="AF5739" s="6"/>
      <c r="AG5739" s="6"/>
      <c r="AH5739" s="6"/>
      <c r="AI5739" s="6"/>
      <c r="AJ5739" s="6"/>
      <c r="AK5739" s="6"/>
      <c r="AL5739" s="6"/>
      <c r="AM5739" s="6"/>
      <c r="AN5739" s="6"/>
      <c r="AO5739" s="6"/>
      <c r="AP5739" s="6"/>
      <c r="AQ5739" s="21"/>
      <c r="AR5739" s="21"/>
      <c r="AS5739" s="21"/>
      <c r="AT5739" s="6"/>
      <c r="AU5739" s="6"/>
      <c r="AV5739" s="6"/>
      <c r="AW5739" s="6"/>
    </row>
    <row r="5740" spans="1:49" x14ac:dyDescent="0.35">
      <c r="A5740" s="20"/>
      <c r="B5740" s="20"/>
      <c r="C5740" s="20"/>
      <c r="D5740" s="20"/>
      <c r="E5740" s="6"/>
      <c r="F5740" s="6"/>
      <c r="G5740" s="6"/>
      <c r="H5740" s="6"/>
      <c r="I5740" s="6"/>
      <c r="J5740" s="6"/>
      <c r="K5740" s="6"/>
      <c r="L5740" s="6"/>
      <c r="M5740" s="6"/>
      <c r="N5740" s="6"/>
      <c r="O5740" s="6"/>
      <c r="P5740" s="6"/>
      <c r="Q5740" s="6"/>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21"/>
      <c r="AR5740" s="21"/>
      <c r="AS5740" s="21"/>
      <c r="AT5740" s="6"/>
      <c r="AU5740" s="6"/>
      <c r="AV5740" s="6"/>
      <c r="AW5740" s="6"/>
    </row>
    <row r="5741" spans="1:49" x14ac:dyDescent="0.35">
      <c r="A5741" s="20"/>
      <c r="B5741" s="20"/>
      <c r="C5741" s="20"/>
      <c r="D5741" s="20"/>
      <c r="E5741" s="6"/>
      <c r="F5741" s="6"/>
      <c r="G5741" s="6"/>
      <c r="H5741" s="6"/>
      <c r="I5741" s="6"/>
      <c r="J5741" s="6"/>
      <c r="K5741" s="6"/>
      <c r="L5741" s="6"/>
      <c r="M5741" s="6"/>
      <c r="N5741" s="6"/>
      <c r="O5741" s="6"/>
      <c r="P5741" s="6"/>
      <c r="Q5741" s="6"/>
      <c r="R5741" s="6"/>
      <c r="S5741" s="6"/>
      <c r="T5741" s="6"/>
      <c r="U5741" s="6"/>
      <c r="V5741" s="6"/>
      <c r="W5741" s="6"/>
      <c r="X5741" s="6"/>
      <c r="Y5741" s="6"/>
      <c r="Z5741" s="6"/>
      <c r="AA5741" s="6"/>
      <c r="AB5741" s="6"/>
      <c r="AC5741" s="6"/>
      <c r="AD5741" s="6"/>
      <c r="AE5741" s="6"/>
      <c r="AF5741" s="6"/>
      <c r="AG5741" s="6"/>
      <c r="AH5741" s="6"/>
      <c r="AI5741" s="6"/>
      <c r="AJ5741" s="6"/>
      <c r="AK5741" s="6"/>
      <c r="AL5741" s="6"/>
      <c r="AM5741" s="6"/>
      <c r="AN5741" s="6"/>
      <c r="AO5741" s="6"/>
      <c r="AP5741" s="6"/>
      <c r="AQ5741" s="21"/>
      <c r="AR5741" s="21"/>
      <c r="AS5741" s="21"/>
      <c r="AT5741" s="6"/>
      <c r="AU5741" s="6"/>
      <c r="AV5741" s="6"/>
      <c r="AW5741" s="6"/>
    </row>
    <row r="5742" spans="1:49" x14ac:dyDescent="0.35">
      <c r="A5742" s="20"/>
      <c r="B5742" s="20"/>
      <c r="C5742" s="20"/>
      <c r="D5742" s="20"/>
      <c r="E5742" s="6"/>
      <c r="F5742" s="6"/>
      <c r="G5742" s="6"/>
      <c r="H5742" s="6"/>
      <c r="I5742" s="6"/>
      <c r="J5742" s="6"/>
      <c r="K5742" s="6"/>
      <c r="L5742" s="6"/>
      <c r="M5742" s="6"/>
      <c r="N5742" s="6"/>
      <c r="O5742" s="6"/>
      <c r="P5742" s="6"/>
      <c r="Q5742" s="6"/>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21"/>
      <c r="AR5742" s="21"/>
      <c r="AS5742" s="21"/>
      <c r="AT5742" s="6"/>
      <c r="AU5742" s="6"/>
      <c r="AV5742" s="6"/>
      <c r="AW5742" s="6"/>
    </row>
    <row r="5743" spans="1:49" x14ac:dyDescent="0.35">
      <c r="A5743" s="20"/>
      <c r="B5743" s="20"/>
      <c r="C5743" s="20"/>
      <c r="D5743" s="20"/>
      <c r="E5743" s="6"/>
      <c r="F5743" s="6"/>
      <c r="G5743" s="6"/>
      <c r="H5743" s="6"/>
      <c r="I5743" s="6"/>
      <c r="J5743" s="6"/>
      <c r="K5743" s="6"/>
      <c r="L5743" s="6"/>
      <c r="M5743" s="6"/>
      <c r="N5743" s="6"/>
      <c r="O5743" s="6"/>
      <c r="P5743" s="6"/>
      <c r="Q5743" s="6"/>
      <c r="R5743" s="6"/>
      <c r="S5743" s="6"/>
      <c r="T5743" s="6"/>
      <c r="U5743" s="6"/>
      <c r="V5743" s="6"/>
      <c r="W5743" s="6"/>
      <c r="X5743" s="6"/>
      <c r="Y5743" s="6"/>
      <c r="Z5743" s="6"/>
      <c r="AA5743" s="6"/>
      <c r="AB5743" s="6"/>
      <c r="AC5743" s="6"/>
      <c r="AD5743" s="6"/>
      <c r="AE5743" s="6"/>
      <c r="AF5743" s="6"/>
      <c r="AG5743" s="6"/>
      <c r="AH5743" s="6"/>
      <c r="AI5743" s="6"/>
      <c r="AJ5743" s="6"/>
      <c r="AK5743" s="6"/>
      <c r="AL5743" s="6"/>
      <c r="AM5743" s="6"/>
      <c r="AN5743" s="6"/>
      <c r="AO5743" s="6"/>
      <c r="AP5743" s="6"/>
      <c r="AQ5743" s="21"/>
      <c r="AR5743" s="21"/>
      <c r="AS5743" s="21"/>
      <c r="AT5743" s="6"/>
      <c r="AU5743" s="6"/>
      <c r="AV5743" s="6"/>
      <c r="AW5743" s="6"/>
    </row>
    <row r="5744" spans="1:49" x14ac:dyDescent="0.35">
      <c r="A5744" s="20"/>
      <c r="B5744" s="20"/>
      <c r="C5744" s="20"/>
      <c r="D5744" s="20"/>
      <c r="E5744" s="6"/>
      <c r="F5744" s="6"/>
      <c r="G5744" s="6"/>
      <c r="H5744" s="6"/>
      <c r="I5744" s="6"/>
      <c r="J5744" s="6"/>
      <c r="K5744" s="6"/>
      <c r="L5744" s="6"/>
      <c r="M5744" s="6"/>
      <c r="N5744" s="6"/>
      <c r="O5744" s="6"/>
      <c r="P5744" s="6"/>
      <c r="Q5744" s="6"/>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21"/>
      <c r="AR5744" s="21"/>
      <c r="AS5744" s="21"/>
      <c r="AT5744" s="6"/>
      <c r="AU5744" s="6"/>
      <c r="AV5744" s="6"/>
      <c r="AW5744" s="6"/>
    </row>
    <row r="5745" spans="1:49" x14ac:dyDescent="0.35">
      <c r="A5745" s="20"/>
      <c r="B5745" s="20"/>
      <c r="C5745" s="20"/>
      <c r="D5745" s="20"/>
      <c r="E5745" s="6"/>
      <c r="F5745" s="6"/>
      <c r="G5745" s="6"/>
      <c r="H5745" s="6"/>
      <c r="I5745" s="6"/>
      <c r="J5745" s="6"/>
      <c r="K5745" s="6"/>
      <c r="L5745" s="6"/>
      <c r="M5745" s="6"/>
      <c r="N5745" s="6"/>
      <c r="O5745" s="6"/>
      <c r="P5745" s="6"/>
      <c r="Q5745" s="6"/>
      <c r="R5745" s="6"/>
      <c r="S5745" s="6"/>
      <c r="T5745" s="6"/>
      <c r="U5745" s="6"/>
      <c r="V5745" s="6"/>
      <c r="W5745" s="6"/>
      <c r="X5745" s="6"/>
      <c r="Y5745" s="6"/>
      <c r="Z5745" s="6"/>
      <c r="AA5745" s="6"/>
      <c r="AB5745" s="6"/>
      <c r="AC5745" s="6"/>
      <c r="AD5745" s="6"/>
      <c r="AE5745" s="6"/>
      <c r="AF5745" s="6"/>
      <c r="AG5745" s="6"/>
      <c r="AH5745" s="6"/>
      <c r="AI5745" s="6"/>
      <c r="AJ5745" s="6"/>
      <c r="AK5745" s="6"/>
      <c r="AL5745" s="6"/>
      <c r="AM5745" s="6"/>
      <c r="AN5745" s="6"/>
      <c r="AO5745" s="6"/>
      <c r="AP5745" s="6"/>
      <c r="AQ5745" s="21"/>
      <c r="AR5745" s="21"/>
      <c r="AS5745" s="21"/>
      <c r="AT5745" s="6"/>
      <c r="AU5745" s="6"/>
      <c r="AV5745" s="6"/>
      <c r="AW5745" s="6"/>
    </row>
    <row r="5746" spans="1:49" x14ac:dyDescent="0.35">
      <c r="A5746" s="20"/>
      <c r="B5746" s="20"/>
      <c r="C5746" s="20"/>
      <c r="D5746" s="20"/>
      <c r="E5746" s="6"/>
      <c r="F5746" s="6"/>
      <c r="G5746" s="6"/>
      <c r="H5746" s="6"/>
      <c r="I5746" s="6"/>
      <c r="J5746" s="6"/>
      <c r="K5746" s="6"/>
      <c r="L5746" s="6"/>
      <c r="M5746" s="6"/>
      <c r="N5746" s="6"/>
      <c r="O5746" s="6"/>
      <c r="P5746" s="6"/>
      <c r="Q5746" s="6"/>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21"/>
      <c r="AR5746" s="21"/>
      <c r="AS5746" s="21"/>
      <c r="AT5746" s="6"/>
      <c r="AU5746" s="6"/>
      <c r="AV5746" s="6"/>
      <c r="AW5746" s="6"/>
    </row>
    <row r="5747" spans="1:49" x14ac:dyDescent="0.35">
      <c r="A5747" s="20"/>
      <c r="B5747" s="20"/>
      <c r="C5747" s="20"/>
      <c r="D5747" s="20"/>
      <c r="E5747" s="6"/>
      <c r="F5747" s="6"/>
      <c r="G5747" s="6"/>
      <c r="H5747" s="6"/>
      <c r="I5747" s="6"/>
      <c r="J5747" s="6"/>
      <c r="K5747" s="6"/>
      <c r="L5747" s="6"/>
      <c r="M5747" s="6"/>
      <c r="N5747" s="6"/>
      <c r="O5747" s="6"/>
      <c r="P5747" s="6"/>
      <c r="Q5747" s="6"/>
      <c r="R5747" s="6"/>
      <c r="S5747" s="6"/>
      <c r="T5747" s="6"/>
      <c r="U5747" s="6"/>
      <c r="V5747" s="6"/>
      <c r="W5747" s="6"/>
      <c r="X5747" s="6"/>
      <c r="Y5747" s="6"/>
      <c r="Z5747" s="6"/>
      <c r="AA5747" s="6"/>
      <c r="AB5747" s="6"/>
      <c r="AC5747" s="6"/>
      <c r="AD5747" s="6"/>
      <c r="AE5747" s="6"/>
      <c r="AF5747" s="6"/>
      <c r="AG5747" s="6"/>
      <c r="AH5747" s="6"/>
      <c r="AI5747" s="6"/>
      <c r="AJ5747" s="6"/>
      <c r="AK5747" s="6"/>
      <c r="AL5747" s="6"/>
      <c r="AM5747" s="6"/>
      <c r="AN5747" s="6"/>
      <c r="AO5747" s="6"/>
      <c r="AP5747" s="6"/>
      <c r="AQ5747" s="21"/>
      <c r="AR5747" s="21"/>
      <c r="AS5747" s="21"/>
      <c r="AT5747" s="6"/>
      <c r="AU5747" s="6"/>
      <c r="AV5747" s="6"/>
      <c r="AW5747" s="6"/>
    </row>
    <row r="5748" spans="1:49" x14ac:dyDescent="0.35">
      <c r="A5748" s="20"/>
      <c r="B5748" s="20"/>
      <c r="C5748" s="20"/>
      <c r="D5748" s="20"/>
      <c r="E5748" s="6"/>
      <c r="F5748" s="6"/>
      <c r="G5748" s="6"/>
      <c r="H5748" s="6"/>
      <c r="I5748" s="6"/>
      <c r="J5748" s="6"/>
      <c r="K5748" s="6"/>
      <c r="L5748" s="6"/>
      <c r="M5748" s="6"/>
      <c r="N5748" s="6"/>
      <c r="O5748" s="6"/>
      <c r="P5748" s="6"/>
      <c r="Q5748" s="6"/>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21"/>
      <c r="AR5748" s="21"/>
      <c r="AS5748" s="21"/>
      <c r="AT5748" s="6"/>
      <c r="AU5748" s="6"/>
      <c r="AV5748" s="6"/>
      <c r="AW5748" s="6"/>
    </row>
    <row r="5749" spans="1:49" x14ac:dyDescent="0.35">
      <c r="A5749" s="20"/>
      <c r="B5749" s="20"/>
      <c r="C5749" s="20"/>
      <c r="D5749" s="20"/>
      <c r="E5749" s="6"/>
      <c r="F5749" s="6"/>
      <c r="G5749" s="6"/>
      <c r="H5749" s="6"/>
      <c r="I5749" s="6"/>
      <c r="J5749" s="6"/>
      <c r="K5749" s="6"/>
      <c r="L5749" s="6"/>
      <c r="M5749" s="6"/>
      <c r="N5749" s="6"/>
      <c r="O5749" s="6"/>
      <c r="P5749" s="6"/>
      <c r="Q5749" s="6"/>
      <c r="R5749" s="6"/>
      <c r="S5749" s="6"/>
      <c r="T5749" s="6"/>
      <c r="U5749" s="6"/>
      <c r="V5749" s="6"/>
      <c r="W5749" s="6"/>
      <c r="X5749" s="6"/>
      <c r="Y5749" s="6"/>
      <c r="Z5749" s="6"/>
      <c r="AA5749" s="6"/>
      <c r="AB5749" s="6"/>
      <c r="AC5749" s="6"/>
      <c r="AD5749" s="6"/>
      <c r="AE5749" s="6"/>
      <c r="AF5749" s="6"/>
      <c r="AG5749" s="6"/>
      <c r="AH5749" s="6"/>
      <c r="AI5749" s="6"/>
      <c r="AJ5749" s="6"/>
      <c r="AK5749" s="6"/>
      <c r="AL5749" s="6"/>
      <c r="AM5749" s="6"/>
      <c r="AN5749" s="6"/>
      <c r="AO5749" s="6"/>
      <c r="AP5749" s="6"/>
      <c r="AQ5749" s="21"/>
      <c r="AR5749" s="21"/>
      <c r="AS5749" s="21"/>
      <c r="AT5749" s="6"/>
      <c r="AU5749" s="6"/>
      <c r="AV5749" s="6"/>
      <c r="AW5749" s="6"/>
    </row>
    <row r="5750" spans="1:49" x14ac:dyDescent="0.35">
      <c r="A5750" s="20"/>
      <c r="B5750" s="20"/>
      <c r="C5750" s="20"/>
      <c r="D5750" s="20"/>
      <c r="E5750" s="6"/>
      <c r="F5750" s="6"/>
      <c r="G5750" s="6"/>
      <c r="H5750" s="6"/>
      <c r="I5750" s="6"/>
      <c r="J5750" s="6"/>
      <c r="K5750" s="6"/>
      <c r="L5750" s="6"/>
      <c r="M5750" s="6"/>
      <c r="N5750" s="6"/>
      <c r="O5750" s="6"/>
      <c r="P5750" s="6"/>
      <c r="Q5750" s="6"/>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21"/>
      <c r="AR5750" s="21"/>
      <c r="AS5750" s="21"/>
      <c r="AT5750" s="6"/>
      <c r="AU5750" s="6"/>
      <c r="AV5750" s="6"/>
      <c r="AW5750" s="6"/>
    </row>
    <row r="5751" spans="1:49" x14ac:dyDescent="0.35">
      <c r="A5751" s="20"/>
      <c r="B5751" s="20"/>
      <c r="C5751" s="20"/>
      <c r="D5751" s="20"/>
      <c r="E5751" s="6"/>
      <c r="F5751" s="6"/>
      <c r="G5751" s="6"/>
      <c r="H5751" s="6"/>
      <c r="I5751" s="6"/>
      <c r="J5751" s="6"/>
      <c r="K5751" s="6"/>
      <c r="L5751" s="6"/>
      <c r="M5751" s="6"/>
      <c r="N5751" s="6"/>
      <c r="O5751" s="6"/>
      <c r="P5751" s="6"/>
      <c r="Q5751" s="6"/>
      <c r="R5751" s="6"/>
      <c r="S5751" s="6"/>
      <c r="T5751" s="6"/>
      <c r="U5751" s="6"/>
      <c r="V5751" s="6"/>
      <c r="W5751" s="6"/>
      <c r="X5751" s="6"/>
      <c r="Y5751" s="6"/>
      <c r="Z5751" s="6"/>
      <c r="AA5751" s="6"/>
      <c r="AB5751" s="6"/>
      <c r="AC5751" s="6"/>
      <c r="AD5751" s="6"/>
      <c r="AE5751" s="6"/>
      <c r="AF5751" s="6"/>
      <c r="AG5751" s="6"/>
      <c r="AH5751" s="6"/>
      <c r="AI5751" s="6"/>
      <c r="AJ5751" s="6"/>
      <c r="AK5751" s="6"/>
      <c r="AL5751" s="6"/>
      <c r="AM5751" s="6"/>
      <c r="AN5751" s="6"/>
      <c r="AO5751" s="6"/>
      <c r="AP5751" s="6"/>
      <c r="AQ5751" s="21"/>
      <c r="AR5751" s="21"/>
      <c r="AS5751" s="21"/>
      <c r="AT5751" s="6"/>
      <c r="AU5751" s="6"/>
      <c r="AV5751" s="6"/>
      <c r="AW5751" s="6"/>
    </row>
    <row r="5752" spans="1:49" x14ac:dyDescent="0.35">
      <c r="A5752" s="20"/>
      <c r="B5752" s="20"/>
      <c r="C5752" s="20"/>
      <c r="D5752" s="20"/>
      <c r="E5752" s="6"/>
      <c r="F5752" s="6"/>
      <c r="G5752" s="6"/>
      <c r="H5752" s="6"/>
      <c r="I5752" s="6"/>
      <c r="J5752" s="6"/>
      <c r="K5752" s="6"/>
      <c r="L5752" s="6"/>
      <c r="M5752" s="6"/>
      <c r="N5752" s="6"/>
      <c r="O5752" s="6"/>
      <c r="P5752" s="6"/>
      <c r="Q5752" s="6"/>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21"/>
      <c r="AR5752" s="21"/>
      <c r="AS5752" s="21"/>
      <c r="AT5752" s="6"/>
      <c r="AU5752" s="6"/>
      <c r="AV5752" s="6"/>
      <c r="AW5752" s="6"/>
    </row>
    <row r="5753" spans="1:49" x14ac:dyDescent="0.35">
      <c r="A5753" s="20"/>
      <c r="B5753" s="20"/>
      <c r="C5753" s="20"/>
      <c r="D5753" s="20"/>
      <c r="E5753" s="6"/>
      <c r="F5753" s="6"/>
      <c r="G5753" s="6"/>
      <c r="H5753" s="6"/>
      <c r="I5753" s="6"/>
      <c r="J5753" s="6"/>
      <c r="K5753" s="6"/>
      <c r="L5753" s="6"/>
      <c r="M5753" s="6"/>
      <c r="N5753" s="6"/>
      <c r="O5753" s="6"/>
      <c r="P5753" s="6"/>
      <c r="Q5753" s="6"/>
      <c r="R5753" s="6"/>
      <c r="S5753" s="6"/>
      <c r="T5753" s="6"/>
      <c r="U5753" s="6"/>
      <c r="V5753" s="6"/>
      <c r="W5753" s="6"/>
      <c r="X5753" s="6"/>
      <c r="Y5753" s="6"/>
      <c r="Z5753" s="6"/>
      <c r="AA5753" s="6"/>
      <c r="AB5753" s="6"/>
      <c r="AC5753" s="6"/>
      <c r="AD5753" s="6"/>
      <c r="AE5753" s="6"/>
      <c r="AF5753" s="6"/>
      <c r="AG5753" s="6"/>
      <c r="AH5753" s="6"/>
      <c r="AI5753" s="6"/>
      <c r="AJ5753" s="6"/>
      <c r="AK5753" s="6"/>
      <c r="AL5753" s="6"/>
      <c r="AM5753" s="6"/>
      <c r="AN5753" s="6"/>
      <c r="AO5753" s="6"/>
      <c r="AP5753" s="6"/>
      <c r="AQ5753" s="21"/>
      <c r="AR5753" s="21"/>
      <c r="AS5753" s="21"/>
      <c r="AT5753" s="6"/>
      <c r="AU5753" s="6"/>
      <c r="AV5753" s="6"/>
      <c r="AW5753" s="6"/>
    </row>
    <row r="5754" spans="1:49" x14ac:dyDescent="0.35">
      <c r="A5754" s="20"/>
      <c r="B5754" s="20"/>
      <c r="C5754" s="20"/>
      <c r="D5754" s="20"/>
      <c r="E5754" s="6"/>
      <c r="F5754" s="6"/>
      <c r="G5754" s="6"/>
      <c r="H5754" s="6"/>
      <c r="I5754" s="6"/>
      <c r="J5754" s="6"/>
      <c r="K5754" s="6"/>
      <c r="L5754" s="6"/>
      <c r="M5754" s="6"/>
      <c r="N5754" s="6"/>
      <c r="O5754" s="6"/>
      <c r="P5754" s="6"/>
      <c r="Q5754" s="6"/>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21"/>
      <c r="AR5754" s="21"/>
      <c r="AS5754" s="21"/>
      <c r="AT5754" s="6"/>
      <c r="AU5754" s="6"/>
      <c r="AV5754" s="6"/>
      <c r="AW5754" s="6"/>
    </row>
    <row r="5755" spans="1:49" x14ac:dyDescent="0.35">
      <c r="A5755" s="20"/>
      <c r="B5755" s="20"/>
      <c r="C5755" s="20"/>
      <c r="D5755" s="20"/>
      <c r="E5755" s="6"/>
      <c r="F5755" s="6"/>
      <c r="G5755" s="6"/>
      <c r="H5755" s="6"/>
      <c r="I5755" s="6"/>
      <c r="J5755" s="6"/>
      <c r="K5755" s="6"/>
      <c r="L5755" s="6"/>
      <c r="M5755" s="6"/>
      <c r="N5755" s="6"/>
      <c r="O5755" s="6"/>
      <c r="P5755" s="6"/>
      <c r="Q5755" s="6"/>
      <c r="R5755" s="6"/>
      <c r="S5755" s="6"/>
      <c r="T5755" s="6"/>
      <c r="U5755" s="6"/>
      <c r="V5755" s="6"/>
      <c r="W5755" s="6"/>
      <c r="X5755" s="6"/>
      <c r="Y5755" s="6"/>
      <c r="Z5755" s="6"/>
      <c r="AA5755" s="6"/>
      <c r="AB5755" s="6"/>
      <c r="AC5755" s="6"/>
      <c r="AD5755" s="6"/>
      <c r="AE5755" s="6"/>
      <c r="AF5755" s="6"/>
      <c r="AG5755" s="6"/>
      <c r="AH5755" s="6"/>
      <c r="AI5755" s="6"/>
      <c r="AJ5755" s="6"/>
      <c r="AK5755" s="6"/>
      <c r="AL5755" s="6"/>
      <c r="AM5755" s="6"/>
      <c r="AN5755" s="6"/>
      <c r="AO5755" s="6"/>
      <c r="AP5755" s="6"/>
      <c r="AQ5755" s="21"/>
      <c r="AR5755" s="21"/>
      <c r="AS5755" s="21"/>
      <c r="AT5755" s="6"/>
      <c r="AU5755" s="6"/>
      <c r="AV5755" s="6"/>
      <c r="AW5755" s="6"/>
    </row>
    <row r="5756" spans="1:49" x14ac:dyDescent="0.35">
      <c r="A5756" s="20"/>
      <c r="B5756" s="20"/>
      <c r="C5756" s="20"/>
      <c r="D5756" s="20"/>
      <c r="E5756" s="6"/>
      <c r="F5756" s="6"/>
      <c r="G5756" s="6"/>
      <c r="H5756" s="6"/>
      <c r="I5756" s="6"/>
      <c r="J5756" s="6"/>
      <c r="K5756" s="6"/>
      <c r="L5756" s="6"/>
      <c r="M5756" s="6"/>
      <c r="N5756" s="6"/>
      <c r="O5756" s="6"/>
      <c r="P5756" s="6"/>
      <c r="Q5756" s="6"/>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21"/>
      <c r="AR5756" s="21"/>
      <c r="AS5756" s="21"/>
      <c r="AT5756" s="6"/>
      <c r="AU5756" s="6"/>
      <c r="AV5756" s="6"/>
      <c r="AW5756" s="6"/>
    </row>
    <row r="5757" spans="1:49" x14ac:dyDescent="0.35">
      <c r="A5757" s="20"/>
      <c r="B5757" s="20"/>
      <c r="C5757" s="20"/>
      <c r="D5757" s="20"/>
      <c r="E5757" s="6"/>
      <c r="F5757" s="6"/>
      <c r="G5757" s="6"/>
      <c r="H5757" s="6"/>
      <c r="I5757" s="6"/>
      <c r="J5757" s="6"/>
      <c r="K5757" s="6"/>
      <c r="L5757" s="6"/>
      <c r="M5757" s="6"/>
      <c r="N5757" s="6"/>
      <c r="O5757" s="6"/>
      <c r="P5757" s="6"/>
      <c r="Q5757" s="6"/>
      <c r="R5757" s="6"/>
      <c r="S5757" s="6"/>
      <c r="T5757" s="6"/>
      <c r="U5757" s="6"/>
      <c r="V5757" s="6"/>
      <c r="W5757" s="6"/>
      <c r="X5757" s="6"/>
      <c r="Y5757" s="6"/>
      <c r="Z5757" s="6"/>
      <c r="AA5757" s="6"/>
      <c r="AB5757" s="6"/>
      <c r="AC5757" s="6"/>
      <c r="AD5757" s="6"/>
      <c r="AE5757" s="6"/>
      <c r="AF5757" s="6"/>
      <c r="AG5757" s="6"/>
      <c r="AH5757" s="6"/>
      <c r="AI5757" s="6"/>
      <c r="AJ5757" s="6"/>
      <c r="AK5757" s="6"/>
      <c r="AL5757" s="6"/>
      <c r="AM5757" s="6"/>
      <c r="AN5757" s="6"/>
      <c r="AO5757" s="6"/>
      <c r="AP5757" s="6"/>
      <c r="AQ5757" s="21"/>
      <c r="AR5757" s="21"/>
      <c r="AS5757" s="21"/>
      <c r="AT5757" s="6"/>
      <c r="AU5757" s="6"/>
      <c r="AV5757" s="6"/>
      <c r="AW5757" s="6"/>
    </row>
    <row r="5758" spans="1:49" x14ac:dyDescent="0.35">
      <c r="A5758" s="20"/>
      <c r="B5758" s="20"/>
      <c r="C5758" s="20"/>
      <c r="D5758" s="20"/>
      <c r="E5758" s="6"/>
      <c r="F5758" s="6"/>
      <c r="G5758" s="6"/>
      <c r="H5758" s="6"/>
      <c r="I5758" s="6"/>
      <c r="J5758" s="6"/>
      <c r="K5758" s="6"/>
      <c r="L5758" s="6"/>
      <c r="M5758" s="6"/>
      <c r="N5758" s="6"/>
      <c r="O5758" s="6"/>
      <c r="P5758" s="6"/>
      <c r="Q5758" s="6"/>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21"/>
      <c r="AR5758" s="21"/>
      <c r="AS5758" s="21"/>
      <c r="AT5758" s="6"/>
      <c r="AU5758" s="6"/>
      <c r="AV5758" s="6"/>
      <c r="AW5758" s="6"/>
    </row>
    <row r="5759" spans="1:49" x14ac:dyDescent="0.35">
      <c r="A5759" s="20"/>
      <c r="B5759" s="20"/>
      <c r="C5759" s="20"/>
      <c r="D5759" s="20"/>
      <c r="E5759" s="6"/>
      <c r="F5759" s="6"/>
      <c r="G5759" s="6"/>
      <c r="H5759" s="6"/>
      <c r="I5759" s="6"/>
      <c r="J5759" s="6"/>
      <c r="K5759" s="6"/>
      <c r="L5759" s="6"/>
      <c r="M5759" s="6"/>
      <c r="N5759" s="6"/>
      <c r="O5759" s="6"/>
      <c r="P5759" s="6"/>
      <c r="Q5759" s="6"/>
      <c r="R5759" s="6"/>
      <c r="S5759" s="6"/>
      <c r="T5759" s="6"/>
      <c r="U5759" s="6"/>
      <c r="V5759" s="6"/>
      <c r="W5759" s="6"/>
      <c r="X5759" s="6"/>
      <c r="Y5759" s="6"/>
      <c r="Z5759" s="6"/>
      <c r="AA5759" s="6"/>
      <c r="AB5759" s="6"/>
      <c r="AC5759" s="6"/>
      <c r="AD5759" s="6"/>
      <c r="AE5759" s="6"/>
      <c r="AF5759" s="6"/>
      <c r="AG5759" s="6"/>
      <c r="AH5759" s="6"/>
      <c r="AI5759" s="6"/>
      <c r="AJ5759" s="6"/>
      <c r="AK5759" s="6"/>
      <c r="AL5759" s="6"/>
      <c r="AM5759" s="6"/>
      <c r="AN5759" s="6"/>
      <c r="AO5759" s="6"/>
      <c r="AP5759" s="6"/>
      <c r="AQ5759" s="21"/>
      <c r="AR5759" s="21"/>
      <c r="AS5759" s="21"/>
      <c r="AT5759" s="6"/>
      <c r="AU5759" s="6"/>
      <c r="AV5759" s="6"/>
      <c r="AW5759" s="6"/>
    </row>
    <row r="5760" spans="1:49" x14ac:dyDescent="0.35">
      <c r="A5760" s="20"/>
      <c r="B5760" s="20"/>
      <c r="C5760" s="20"/>
      <c r="D5760" s="20"/>
      <c r="E5760" s="6"/>
      <c r="F5760" s="6"/>
      <c r="G5760" s="6"/>
      <c r="H5760" s="6"/>
      <c r="I5760" s="6"/>
      <c r="J5760" s="6"/>
      <c r="K5760" s="6"/>
      <c r="L5760" s="6"/>
      <c r="M5760" s="6"/>
      <c r="N5760" s="6"/>
      <c r="O5760" s="6"/>
      <c r="P5760" s="6"/>
      <c r="Q5760" s="6"/>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21"/>
      <c r="AR5760" s="21"/>
      <c r="AS5760" s="21"/>
      <c r="AT5760" s="6"/>
      <c r="AU5760" s="6"/>
      <c r="AV5760" s="6"/>
      <c r="AW5760" s="6"/>
    </row>
    <row r="5761" spans="1:49" x14ac:dyDescent="0.35">
      <c r="A5761" s="20"/>
      <c r="B5761" s="20"/>
      <c r="C5761" s="20"/>
      <c r="D5761" s="20"/>
      <c r="E5761" s="6"/>
      <c r="F5761" s="6"/>
      <c r="G5761" s="6"/>
      <c r="H5761" s="6"/>
      <c r="I5761" s="6"/>
      <c r="J5761" s="6"/>
      <c r="K5761" s="6"/>
      <c r="L5761" s="6"/>
      <c r="M5761" s="6"/>
      <c r="N5761" s="6"/>
      <c r="O5761" s="6"/>
      <c r="P5761" s="6"/>
      <c r="Q5761" s="6"/>
      <c r="R5761" s="6"/>
      <c r="S5761" s="6"/>
      <c r="T5761" s="6"/>
      <c r="U5761" s="6"/>
      <c r="V5761" s="6"/>
      <c r="W5761" s="6"/>
      <c r="X5761" s="6"/>
      <c r="Y5761" s="6"/>
      <c r="Z5761" s="6"/>
      <c r="AA5761" s="6"/>
      <c r="AB5761" s="6"/>
      <c r="AC5761" s="6"/>
      <c r="AD5761" s="6"/>
      <c r="AE5761" s="6"/>
      <c r="AF5761" s="6"/>
      <c r="AG5761" s="6"/>
      <c r="AH5761" s="6"/>
      <c r="AI5761" s="6"/>
      <c r="AJ5761" s="6"/>
      <c r="AK5761" s="6"/>
      <c r="AL5761" s="6"/>
      <c r="AM5761" s="6"/>
      <c r="AN5761" s="6"/>
      <c r="AO5761" s="6"/>
      <c r="AP5761" s="6"/>
      <c r="AQ5761" s="21"/>
      <c r="AR5761" s="21"/>
      <c r="AS5761" s="21"/>
      <c r="AT5761" s="6"/>
      <c r="AU5761" s="6"/>
      <c r="AV5761" s="6"/>
      <c r="AW5761" s="6"/>
    </row>
    <row r="5762" spans="1:49" x14ac:dyDescent="0.35">
      <c r="A5762" s="20"/>
      <c r="B5762" s="20"/>
      <c r="C5762" s="20"/>
      <c r="D5762" s="20"/>
      <c r="E5762" s="6"/>
      <c r="F5762" s="6"/>
      <c r="G5762" s="6"/>
      <c r="H5762" s="6"/>
      <c r="I5762" s="6"/>
      <c r="J5762" s="6"/>
      <c r="K5762" s="6"/>
      <c r="L5762" s="6"/>
      <c r="M5762" s="6"/>
      <c r="N5762" s="6"/>
      <c r="O5762" s="6"/>
      <c r="P5762" s="6"/>
      <c r="Q5762" s="6"/>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21"/>
      <c r="AR5762" s="21"/>
      <c r="AS5762" s="21"/>
      <c r="AT5762" s="6"/>
      <c r="AU5762" s="6"/>
      <c r="AV5762" s="6"/>
      <c r="AW5762" s="6"/>
    </row>
    <row r="5763" spans="1:49" x14ac:dyDescent="0.35">
      <c r="A5763" s="20"/>
      <c r="B5763" s="20"/>
      <c r="C5763" s="20"/>
      <c r="D5763" s="20"/>
      <c r="E5763" s="6"/>
      <c r="F5763" s="6"/>
      <c r="G5763" s="6"/>
      <c r="H5763" s="6"/>
      <c r="I5763" s="6"/>
      <c r="J5763" s="6"/>
      <c r="K5763" s="6"/>
      <c r="L5763" s="6"/>
      <c r="M5763" s="6"/>
      <c r="N5763" s="6"/>
      <c r="O5763" s="6"/>
      <c r="P5763" s="6"/>
      <c r="Q5763" s="6"/>
      <c r="R5763" s="6"/>
      <c r="S5763" s="6"/>
      <c r="T5763" s="6"/>
      <c r="U5763" s="6"/>
      <c r="V5763" s="6"/>
      <c r="W5763" s="6"/>
      <c r="X5763" s="6"/>
      <c r="Y5763" s="6"/>
      <c r="Z5763" s="6"/>
      <c r="AA5763" s="6"/>
      <c r="AB5763" s="6"/>
      <c r="AC5763" s="6"/>
      <c r="AD5763" s="6"/>
      <c r="AE5763" s="6"/>
      <c r="AF5763" s="6"/>
      <c r="AG5763" s="6"/>
      <c r="AH5763" s="6"/>
      <c r="AI5763" s="6"/>
      <c r="AJ5763" s="6"/>
      <c r="AK5763" s="6"/>
      <c r="AL5763" s="6"/>
      <c r="AM5763" s="6"/>
      <c r="AN5763" s="6"/>
      <c r="AO5763" s="6"/>
      <c r="AP5763" s="6"/>
      <c r="AQ5763" s="21"/>
      <c r="AR5763" s="21"/>
      <c r="AS5763" s="21"/>
      <c r="AT5763" s="6"/>
      <c r="AU5763" s="6"/>
      <c r="AV5763" s="6"/>
      <c r="AW5763" s="6"/>
    </row>
    <row r="5764" spans="1:49" x14ac:dyDescent="0.35">
      <c r="A5764" s="20"/>
      <c r="B5764" s="20"/>
      <c r="C5764" s="20"/>
      <c r="D5764" s="20"/>
      <c r="E5764" s="6"/>
      <c r="F5764" s="6"/>
      <c r="G5764" s="6"/>
      <c r="H5764" s="6"/>
      <c r="I5764" s="6"/>
      <c r="J5764" s="6"/>
      <c r="K5764" s="6"/>
      <c r="L5764" s="6"/>
      <c r="M5764" s="6"/>
      <c r="N5764" s="6"/>
      <c r="O5764" s="6"/>
      <c r="P5764" s="6"/>
      <c r="Q5764" s="6"/>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21"/>
      <c r="AR5764" s="21"/>
      <c r="AS5764" s="21"/>
      <c r="AT5764" s="6"/>
      <c r="AU5764" s="6"/>
      <c r="AV5764" s="6"/>
      <c r="AW5764" s="6"/>
    </row>
    <row r="5765" spans="1:49" x14ac:dyDescent="0.35">
      <c r="A5765" s="20"/>
      <c r="B5765" s="20"/>
      <c r="C5765" s="20"/>
      <c r="D5765" s="20"/>
      <c r="E5765" s="6"/>
      <c r="F5765" s="6"/>
      <c r="G5765" s="6"/>
      <c r="H5765" s="6"/>
      <c r="I5765" s="6"/>
      <c r="J5765" s="6"/>
      <c r="K5765" s="6"/>
      <c r="L5765" s="6"/>
      <c r="M5765" s="6"/>
      <c r="N5765" s="6"/>
      <c r="O5765" s="6"/>
      <c r="P5765" s="6"/>
      <c r="Q5765" s="6"/>
      <c r="R5765" s="6"/>
      <c r="S5765" s="6"/>
      <c r="T5765" s="6"/>
      <c r="U5765" s="6"/>
      <c r="V5765" s="6"/>
      <c r="W5765" s="6"/>
      <c r="X5765" s="6"/>
      <c r="Y5765" s="6"/>
      <c r="Z5765" s="6"/>
      <c r="AA5765" s="6"/>
      <c r="AB5765" s="6"/>
      <c r="AC5765" s="6"/>
      <c r="AD5765" s="6"/>
      <c r="AE5765" s="6"/>
      <c r="AF5765" s="6"/>
      <c r="AG5765" s="6"/>
      <c r="AH5765" s="6"/>
      <c r="AI5765" s="6"/>
      <c r="AJ5765" s="6"/>
      <c r="AK5765" s="6"/>
      <c r="AL5765" s="6"/>
      <c r="AM5765" s="6"/>
      <c r="AN5765" s="6"/>
      <c r="AO5765" s="6"/>
      <c r="AP5765" s="6"/>
      <c r="AQ5765" s="21"/>
      <c r="AR5765" s="21"/>
      <c r="AS5765" s="21"/>
      <c r="AT5765" s="6"/>
      <c r="AU5765" s="6"/>
      <c r="AV5765" s="6"/>
      <c r="AW5765" s="6"/>
    </row>
    <row r="5766" spans="1:49" x14ac:dyDescent="0.35">
      <c r="A5766" s="20"/>
      <c r="B5766" s="20"/>
      <c r="C5766" s="20"/>
      <c r="D5766" s="20"/>
      <c r="E5766" s="6"/>
      <c r="F5766" s="6"/>
      <c r="G5766" s="6"/>
      <c r="H5766" s="6"/>
      <c r="I5766" s="6"/>
      <c r="J5766" s="6"/>
      <c r="K5766" s="6"/>
      <c r="L5766" s="6"/>
      <c r="M5766" s="6"/>
      <c r="N5766" s="6"/>
      <c r="O5766" s="6"/>
      <c r="P5766" s="6"/>
      <c r="Q5766" s="6"/>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21"/>
      <c r="AR5766" s="21"/>
      <c r="AS5766" s="21"/>
      <c r="AT5766" s="6"/>
      <c r="AU5766" s="6"/>
      <c r="AV5766" s="6"/>
      <c r="AW5766" s="6"/>
    </row>
    <row r="5767" spans="1:49" x14ac:dyDescent="0.35">
      <c r="A5767" s="20"/>
      <c r="B5767" s="20"/>
      <c r="C5767" s="20"/>
      <c r="D5767" s="20"/>
      <c r="E5767" s="6"/>
      <c r="F5767" s="6"/>
      <c r="G5767" s="6"/>
      <c r="H5767" s="6"/>
      <c r="I5767" s="6"/>
      <c r="J5767" s="6"/>
      <c r="K5767" s="6"/>
      <c r="L5767" s="6"/>
      <c r="M5767" s="6"/>
      <c r="N5767" s="6"/>
      <c r="O5767" s="6"/>
      <c r="P5767" s="6"/>
      <c r="Q5767" s="6"/>
      <c r="R5767" s="6"/>
      <c r="S5767" s="6"/>
      <c r="T5767" s="6"/>
      <c r="U5767" s="6"/>
      <c r="V5767" s="6"/>
      <c r="W5767" s="6"/>
      <c r="X5767" s="6"/>
      <c r="Y5767" s="6"/>
      <c r="Z5767" s="6"/>
      <c r="AA5767" s="6"/>
      <c r="AB5767" s="6"/>
      <c r="AC5767" s="6"/>
      <c r="AD5767" s="6"/>
      <c r="AE5767" s="6"/>
      <c r="AF5767" s="6"/>
      <c r="AG5767" s="6"/>
      <c r="AH5767" s="6"/>
      <c r="AI5767" s="6"/>
      <c r="AJ5767" s="6"/>
      <c r="AK5767" s="6"/>
      <c r="AL5767" s="6"/>
      <c r="AM5767" s="6"/>
      <c r="AN5767" s="6"/>
      <c r="AO5767" s="6"/>
      <c r="AP5767" s="6"/>
      <c r="AQ5767" s="21"/>
      <c r="AR5767" s="21"/>
      <c r="AS5767" s="21"/>
      <c r="AT5767" s="6"/>
      <c r="AU5767" s="6"/>
      <c r="AV5767" s="6"/>
      <c r="AW5767" s="6"/>
    </row>
    <row r="5768" spans="1:49" x14ac:dyDescent="0.35">
      <c r="A5768" s="20"/>
      <c r="B5768" s="20"/>
      <c r="C5768" s="20"/>
      <c r="D5768" s="20"/>
      <c r="E5768" s="6"/>
      <c r="F5768" s="6"/>
      <c r="G5768" s="6"/>
      <c r="H5768" s="6"/>
      <c r="I5768" s="6"/>
      <c r="J5768" s="6"/>
      <c r="K5768" s="6"/>
      <c r="L5768" s="6"/>
      <c r="M5768" s="6"/>
      <c r="N5768" s="6"/>
      <c r="O5768" s="6"/>
      <c r="P5768" s="6"/>
      <c r="Q5768" s="6"/>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21"/>
      <c r="AR5768" s="21"/>
      <c r="AS5768" s="21"/>
      <c r="AT5768" s="6"/>
      <c r="AU5768" s="6"/>
      <c r="AV5768" s="6"/>
      <c r="AW5768" s="6"/>
    </row>
    <row r="5769" spans="1:49" x14ac:dyDescent="0.35">
      <c r="A5769" s="20"/>
      <c r="B5769" s="20"/>
      <c r="C5769" s="20"/>
      <c r="D5769" s="20"/>
      <c r="E5769" s="6"/>
      <c r="F5769" s="6"/>
      <c r="G5769" s="6"/>
      <c r="H5769" s="6"/>
      <c r="I5769" s="6"/>
      <c r="J5769" s="6"/>
      <c r="K5769" s="6"/>
      <c r="L5769" s="6"/>
      <c r="M5769" s="6"/>
      <c r="N5769" s="6"/>
      <c r="O5769" s="6"/>
      <c r="P5769" s="6"/>
      <c r="Q5769" s="6"/>
      <c r="R5769" s="6"/>
      <c r="S5769" s="6"/>
      <c r="T5769" s="6"/>
      <c r="U5769" s="6"/>
      <c r="V5769" s="6"/>
      <c r="W5769" s="6"/>
      <c r="X5769" s="6"/>
      <c r="Y5769" s="6"/>
      <c r="Z5769" s="6"/>
      <c r="AA5769" s="6"/>
      <c r="AB5769" s="6"/>
      <c r="AC5769" s="6"/>
      <c r="AD5769" s="6"/>
      <c r="AE5769" s="6"/>
      <c r="AF5769" s="6"/>
      <c r="AG5769" s="6"/>
      <c r="AH5769" s="6"/>
      <c r="AI5769" s="6"/>
      <c r="AJ5769" s="6"/>
      <c r="AK5769" s="6"/>
      <c r="AL5769" s="6"/>
      <c r="AM5769" s="6"/>
      <c r="AN5769" s="6"/>
      <c r="AO5769" s="6"/>
      <c r="AP5769" s="6"/>
      <c r="AQ5769" s="21"/>
      <c r="AR5769" s="21"/>
      <c r="AS5769" s="21"/>
      <c r="AT5769" s="6"/>
      <c r="AU5769" s="6"/>
      <c r="AV5769" s="6"/>
      <c r="AW5769" s="6"/>
    </row>
    <row r="5770" spans="1:49" x14ac:dyDescent="0.35">
      <c r="A5770" s="20"/>
      <c r="B5770" s="20"/>
      <c r="C5770" s="20"/>
      <c r="D5770" s="20"/>
      <c r="E5770" s="6"/>
      <c r="F5770" s="6"/>
      <c r="G5770" s="6"/>
      <c r="H5770" s="6"/>
      <c r="I5770" s="6"/>
      <c r="J5770" s="6"/>
      <c r="K5770" s="6"/>
      <c r="L5770" s="6"/>
      <c r="M5770" s="6"/>
      <c r="N5770" s="6"/>
      <c r="O5770" s="6"/>
      <c r="P5770" s="6"/>
      <c r="Q5770" s="6"/>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21"/>
      <c r="AR5770" s="21"/>
      <c r="AS5770" s="21"/>
      <c r="AT5770" s="6"/>
      <c r="AU5770" s="6"/>
      <c r="AV5770" s="6"/>
      <c r="AW5770" s="6"/>
    </row>
    <row r="5771" spans="1:49" x14ac:dyDescent="0.35">
      <c r="A5771" s="20"/>
      <c r="B5771" s="20"/>
      <c r="C5771" s="20"/>
      <c r="D5771" s="20"/>
      <c r="E5771" s="6"/>
      <c r="F5771" s="6"/>
      <c r="G5771" s="6"/>
      <c r="H5771" s="6"/>
      <c r="I5771" s="6"/>
      <c r="J5771" s="6"/>
      <c r="K5771" s="6"/>
      <c r="L5771" s="6"/>
      <c r="M5771" s="6"/>
      <c r="N5771" s="6"/>
      <c r="O5771" s="6"/>
      <c r="P5771" s="6"/>
      <c r="Q5771" s="6"/>
      <c r="R5771" s="6"/>
      <c r="S5771" s="6"/>
      <c r="T5771" s="6"/>
      <c r="U5771" s="6"/>
      <c r="V5771" s="6"/>
      <c r="W5771" s="6"/>
      <c r="X5771" s="6"/>
      <c r="Y5771" s="6"/>
      <c r="Z5771" s="6"/>
      <c r="AA5771" s="6"/>
      <c r="AB5771" s="6"/>
      <c r="AC5771" s="6"/>
      <c r="AD5771" s="6"/>
      <c r="AE5771" s="6"/>
      <c r="AF5771" s="6"/>
      <c r="AG5771" s="6"/>
      <c r="AH5771" s="6"/>
      <c r="AI5771" s="6"/>
      <c r="AJ5771" s="6"/>
      <c r="AK5771" s="6"/>
      <c r="AL5771" s="6"/>
      <c r="AM5771" s="6"/>
      <c r="AN5771" s="6"/>
      <c r="AO5771" s="6"/>
      <c r="AP5771" s="6"/>
      <c r="AQ5771" s="21"/>
      <c r="AR5771" s="21"/>
      <c r="AS5771" s="21"/>
      <c r="AT5771" s="6"/>
      <c r="AU5771" s="6"/>
      <c r="AV5771" s="6"/>
      <c r="AW5771" s="6"/>
    </row>
    <row r="5772" spans="1:49" x14ac:dyDescent="0.35">
      <c r="A5772" s="20"/>
      <c r="B5772" s="20"/>
      <c r="C5772" s="20"/>
      <c r="D5772" s="20"/>
      <c r="E5772" s="6"/>
      <c r="F5772" s="6"/>
      <c r="G5772" s="6"/>
      <c r="H5772" s="6"/>
      <c r="I5772" s="6"/>
      <c r="J5772" s="6"/>
      <c r="K5772" s="6"/>
      <c r="L5772" s="6"/>
      <c r="M5772" s="6"/>
      <c r="N5772" s="6"/>
      <c r="O5772" s="6"/>
      <c r="P5772" s="6"/>
      <c r="Q5772" s="6"/>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21"/>
      <c r="AR5772" s="21"/>
      <c r="AS5772" s="21"/>
      <c r="AT5772" s="6"/>
      <c r="AU5772" s="6"/>
      <c r="AV5772" s="6"/>
      <c r="AW5772" s="6"/>
    </row>
    <row r="5773" spans="1:49" x14ac:dyDescent="0.35">
      <c r="A5773" s="20"/>
      <c r="B5773" s="20"/>
      <c r="C5773" s="20"/>
      <c r="D5773" s="20"/>
      <c r="E5773" s="6"/>
      <c r="F5773" s="6"/>
      <c r="G5773" s="6"/>
      <c r="H5773" s="6"/>
      <c r="I5773" s="6"/>
      <c r="J5773" s="6"/>
      <c r="K5773" s="6"/>
      <c r="L5773" s="6"/>
      <c r="M5773" s="6"/>
      <c r="N5773" s="6"/>
      <c r="O5773" s="6"/>
      <c r="P5773" s="6"/>
      <c r="Q5773" s="6"/>
      <c r="R5773" s="6"/>
      <c r="S5773" s="6"/>
      <c r="T5773" s="6"/>
      <c r="U5773" s="6"/>
      <c r="V5773" s="6"/>
      <c r="W5773" s="6"/>
      <c r="X5773" s="6"/>
      <c r="Y5773" s="6"/>
      <c r="Z5773" s="6"/>
      <c r="AA5773" s="6"/>
      <c r="AB5773" s="6"/>
      <c r="AC5773" s="6"/>
      <c r="AD5773" s="6"/>
      <c r="AE5773" s="6"/>
      <c r="AF5773" s="6"/>
      <c r="AG5773" s="6"/>
      <c r="AH5773" s="6"/>
      <c r="AI5773" s="6"/>
      <c r="AJ5773" s="6"/>
      <c r="AK5773" s="6"/>
      <c r="AL5773" s="6"/>
      <c r="AM5773" s="6"/>
      <c r="AN5773" s="6"/>
      <c r="AO5773" s="6"/>
      <c r="AP5773" s="6"/>
      <c r="AQ5773" s="21"/>
      <c r="AR5773" s="21"/>
      <c r="AS5773" s="21"/>
      <c r="AT5773" s="6"/>
      <c r="AU5773" s="6"/>
      <c r="AV5773" s="6"/>
      <c r="AW5773" s="6"/>
    </row>
    <row r="5774" spans="1:49" x14ac:dyDescent="0.35">
      <c r="A5774" s="20"/>
      <c r="B5774" s="20"/>
      <c r="C5774" s="20"/>
      <c r="D5774" s="20"/>
      <c r="E5774" s="6"/>
      <c r="F5774" s="6"/>
      <c r="G5774" s="6"/>
      <c r="H5774" s="6"/>
      <c r="I5774" s="6"/>
      <c r="J5774" s="6"/>
      <c r="K5774" s="6"/>
      <c r="L5774" s="6"/>
      <c r="M5774" s="6"/>
      <c r="N5774" s="6"/>
      <c r="O5774" s="6"/>
      <c r="P5774" s="6"/>
      <c r="Q5774" s="6"/>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21"/>
      <c r="AR5774" s="21"/>
      <c r="AS5774" s="21"/>
      <c r="AT5774" s="6"/>
      <c r="AU5774" s="6"/>
      <c r="AV5774" s="6"/>
      <c r="AW5774" s="6"/>
    </row>
    <row r="5775" spans="1:49" x14ac:dyDescent="0.35">
      <c r="A5775" s="20"/>
      <c r="B5775" s="20"/>
      <c r="C5775" s="20"/>
      <c r="D5775" s="20"/>
      <c r="E5775" s="6"/>
      <c r="F5775" s="6"/>
      <c r="G5775" s="6"/>
      <c r="H5775" s="6"/>
      <c r="I5775" s="6"/>
      <c r="J5775" s="6"/>
      <c r="K5775" s="6"/>
      <c r="L5775" s="6"/>
      <c r="M5775" s="6"/>
      <c r="N5775" s="6"/>
      <c r="O5775" s="6"/>
      <c r="P5775" s="6"/>
      <c r="Q5775" s="6"/>
      <c r="R5775" s="6"/>
      <c r="S5775" s="6"/>
      <c r="T5775" s="6"/>
      <c r="U5775" s="6"/>
      <c r="V5775" s="6"/>
      <c r="W5775" s="6"/>
      <c r="X5775" s="6"/>
      <c r="Y5775" s="6"/>
      <c r="Z5775" s="6"/>
      <c r="AA5775" s="6"/>
      <c r="AB5775" s="6"/>
      <c r="AC5775" s="6"/>
      <c r="AD5775" s="6"/>
      <c r="AE5775" s="6"/>
      <c r="AF5775" s="6"/>
      <c r="AG5775" s="6"/>
      <c r="AH5775" s="6"/>
      <c r="AI5775" s="6"/>
      <c r="AJ5775" s="6"/>
      <c r="AK5775" s="6"/>
      <c r="AL5775" s="6"/>
      <c r="AM5775" s="6"/>
      <c r="AN5775" s="6"/>
      <c r="AO5775" s="6"/>
      <c r="AP5775" s="6"/>
      <c r="AQ5775" s="21"/>
      <c r="AR5775" s="21"/>
      <c r="AS5775" s="21"/>
      <c r="AT5775" s="6"/>
      <c r="AU5775" s="6"/>
      <c r="AV5775" s="6"/>
      <c r="AW5775" s="6"/>
    </row>
    <row r="5776" spans="1:49" x14ac:dyDescent="0.35">
      <c r="A5776" s="20"/>
      <c r="B5776" s="20"/>
      <c r="C5776" s="20"/>
      <c r="D5776" s="20"/>
      <c r="E5776" s="6"/>
      <c r="F5776" s="6"/>
      <c r="G5776" s="6"/>
      <c r="H5776" s="6"/>
      <c r="I5776" s="6"/>
      <c r="J5776" s="6"/>
      <c r="K5776" s="6"/>
      <c r="L5776" s="6"/>
      <c r="M5776" s="6"/>
      <c r="N5776" s="6"/>
      <c r="O5776" s="6"/>
      <c r="P5776" s="6"/>
      <c r="Q5776" s="6"/>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21"/>
      <c r="AR5776" s="21"/>
      <c r="AS5776" s="21"/>
      <c r="AT5776" s="6"/>
      <c r="AU5776" s="6"/>
      <c r="AV5776" s="6"/>
      <c r="AW5776" s="6"/>
    </row>
    <row r="5777" spans="1:49" x14ac:dyDescent="0.35">
      <c r="A5777" s="20"/>
      <c r="B5777" s="20"/>
      <c r="C5777" s="20"/>
      <c r="D5777" s="20"/>
      <c r="E5777" s="6"/>
      <c r="F5777" s="6"/>
      <c r="G5777" s="6"/>
      <c r="H5777" s="6"/>
      <c r="I5777" s="6"/>
      <c r="J5777" s="6"/>
      <c r="K5777" s="6"/>
      <c r="L5777" s="6"/>
      <c r="M5777" s="6"/>
      <c r="N5777" s="6"/>
      <c r="O5777" s="6"/>
      <c r="P5777" s="6"/>
      <c r="Q5777" s="6"/>
      <c r="R5777" s="6"/>
      <c r="S5777" s="6"/>
      <c r="T5777" s="6"/>
      <c r="U5777" s="6"/>
      <c r="V5777" s="6"/>
      <c r="W5777" s="6"/>
      <c r="X5777" s="6"/>
      <c r="Y5777" s="6"/>
      <c r="Z5777" s="6"/>
      <c r="AA5777" s="6"/>
      <c r="AB5777" s="6"/>
      <c r="AC5777" s="6"/>
      <c r="AD5777" s="6"/>
      <c r="AE5777" s="6"/>
      <c r="AF5777" s="6"/>
      <c r="AG5777" s="6"/>
      <c r="AH5777" s="6"/>
      <c r="AI5777" s="6"/>
      <c r="AJ5777" s="6"/>
      <c r="AK5777" s="6"/>
      <c r="AL5777" s="6"/>
      <c r="AM5777" s="6"/>
      <c r="AN5777" s="6"/>
      <c r="AO5777" s="6"/>
      <c r="AP5777" s="6"/>
      <c r="AQ5777" s="21"/>
      <c r="AR5777" s="21"/>
      <c r="AS5777" s="21"/>
      <c r="AT5777" s="6"/>
      <c r="AU5777" s="6"/>
      <c r="AV5777" s="6"/>
      <c r="AW5777" s="6"/>
    </row>
    <row r="5778" spans="1:49" x14ac:dyDescent="0.35">
      <c r="A5778" s="20"/>
      <c r="B5778" s="20"/>
      <c r="C5778" s="20"/>
      <c r="D5778" s="20"/>
      <c r="E5778" s="6"/>
      <c r="F5778" s="6"/>
      <c r="G5778" s="6"/>
      <c r="H5778" s="6"/>
      <c r="I5778" s="6"/>
      <c r="J5778" s="6"/>
      <c r="K5778" s="6"/>
      <c r="L5778" s="6"/>
      <c r="M5778" s="6"/>
      <c r="N5778" s="6"/>
      <c r="O5778" s="6"/>
      <c r="P5778" s="6"/>
      <c r="Q5778" s="6"/>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21"/>
      <c r="AR5778" s="21"/>
      <c r="AS5778" s="21"/>
      <c r="AT5778" s="6"/>
      <c r="AU5778" s="6"/>
      <c r="AV5778" s="6"/>
      <c r="AW5778" s="6"/>
    </row>
    <row r="5779" spans="1:49" x14ac:dyDescent="0.35">
      <c r="A5779" s="20"/>
      <c r="B5779" s="20"/>
      <c r="C5779" s="20"/>
      <c r="D5779" s="20"/>
      <c r="E5779" s="6"/>
      <c r="F5779" s="6"/>
      <c r="G5779" s="6"/>
      <c r="H5779" s="6"/>
      <c r="I5779" s="6"/>
      <c r="J5779" s="6"/>
      <c r="K5779" s="6"/>
      <c r="L5779" s="6"/>
      <c r="M5779" s="6"/>
      <c r="N5779" s="6"/>
      <c r="O5779" s="6"/>
      <c r="P5779" s="6"/>
      <c r="Q5779" s="6"/>
      <c r="R5779" s="6"/>
      <c r="S5779" s="6"/>
      <c r="T5779" s="6"/>
      <c r="U5779" s="6"/>
      <c r="V5779" s="6"/>
      <c r="W5779" s="6"/>
      <c r="X5779" s="6"/>
      <c r="Y5779" s="6"/>
      <c r="Z5779" s="6"/>
      <c r="AA5779" s="6"/>
      <c r="AB5779" s="6"/>
      <c r="AC5779" s="6"/>
      <c r="AD5779" s="6"/>
      <c r="AE5779" s="6"/>
      <c r="AF5779" s="6"/>
      <c r="AG5779" s="6"/>
      <c r="AH5779" s="6"/>
      <c r="AI5779" s="6"/>
      <c r="AJ5779" s="6"/>
      <c r="AK5779" s="6"/>
      <c r="AL5779" s="6"/>
      <c r="AM5779" s="6"/>
      <c r="AN5779" s="6"/>
      <c r="AO5779" s="6"/>
      <c r="AP5779" s="6"/>
      <c r="AQ5779" s="21"/>
      <c r="AR5779" s="21"/>
      <c r="AS5779" s="21"/>
      <c r="AT5779" s="6"/>
      <c r="AU5779" s="6"/>
      <c r="AV5779" s="6"/>
      <c r="AW5779" s="6"/>
    </row>
    <row r="5780" spans="1:49" x14ac:dyDescent="0.35">
      <c r="A5780" s="20"/>
      <c r="B5780" s="20"/>
      <c r="C5780" s="20"/>
      <c r="D5780" s="20"/>
      <c r="E5780" s="6"/>
      <c r="F5780" s="6"/>
      <c r="G5780" s="6"/>
      <c r="H5780" s="6"/>
      <c r="I5780" s="6"/>
      <c r="J5780" s="6"/>
      <c r="K5780" s="6"/>
      <c r="L5780" s="6"/>
      <c r="M5780" s="6"/>
      <c r="N5780" s="6"/>
      <c r="O5780" s="6"/>
      <c r="P5780" s="6"/>
      <c r="Q5780" s="6"/>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21"/>
      <c r="AR5780" s="21"/>
      <c r="AS5780" s="21"/>
      <c r="AT5780" s="6"/>
      <c r="AU5780" s="6"/>
      <c r="AV5780" s="6"/>
      <c r="AW5780" s="6"/>
    </row>
    <row r="5781" spans="1:49" x14ac:dyDescent="0.35">
      <c r="A5781" s="20"/>
      <c r="B5781" s="20"/>
      <c r="C5781" s="20"/>
      <c r="D5781" s="20"/>
      <c r="E5781" s="6"/>
      <c r="F5781" s="6"/>
      <c r="G5781" s="6"/>
      <c r="H5781" s="6"/>
      <c r="I5781" s="6"/>
      <c r="J5781" s="6"/>
      <c r="K5781" s="6"/>
      <c r="L5781" s="6"/>
      <c r="M5781" s="6"/>
      <c r="N5781" s="6"/>
      <c r="O5781" s="6"/>
      <c r="P5781" s="6"/>
      <c r="Q5781" s="6"/>
      <c r="R5781" s="6"/>
      <c r="S5781" s="6"/>
      <c r="T5781" s="6"/>
      <c r="U5781" s="6"/>
      <c r="V5781" s="6"/>
      <c r="W5781" s="6"/>
      <c r="X5781" s="6"/>
      <c r="Y5781" s="6"/>
      <c r="Z5781" s="6"/>
      <c r="AA5781" s="6"/>
      <c r="AB5781" s="6"/>
      <c r="AC5781" s="6"/>
      <c r="AD5781" s="6"/>
      <c r="AE5781" s="6"/>
      <c r="AF5781" s="6"/>
      <c r="AG5781" s="6"/>
      <c r="AH5781" s="6"/>
      <c r="AI5781" s="6"/>
      <c r="AJ5781" s="6"/>
      <c r="AK5781" s="6"/>
      <c r="AL5781" s="6"/>
      <c r="AM5781" s="6"/>
      <c r="AN5781" s="6"/>
      <c r="AO5781" s="6"/>
      <c r="AP5781" s="6"/>
      <c r="AQ5781" s="21"/>
      <c r="AR5781" s="21"/>
      <c r="AS5781" s="21"/>
      <c r="AT5781" s="6"/>
      <c r="AU5781" s="6"/>
      <c r="AV5781" s="6"/>
      <c r="AW5781" s="6"/>
    </row>
    <row r="5782" spans="1:49" x14ac:dyDescent="0.35">
      <c r="A5782" s="20"/>
      <c r="B5782" s="20"/>
      <c r="C5782" s="20"/>
      <c r="D5782" s="20"/>
      <c r="E5782" s="6"/>
      <c r="F5782" s="6"/>
      <c r="G5782" s="6"/>
      <c r="H5782" s="6"/>
      <c r="I5782" s="6"/>
      <c r="J5782" s="6"/>
      <c r="K5782" s="6"/>
      <c r="L5782" s="6"/>
      <c r="M5782" s="6"/>
      <c r="N5782" s="6"/>
      <c r="O5782" s="6"/>
      <c r="P5782" s="6"/>
      <c r="Q5782" s="6"/>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21"/>
      <c r="AR5782" s="21"/>
      <c r="AS5782" s="21"/>
      <c r="AT5782" s="6"/>
      <c r="AU5782" s="6"/>
      <c r="AV5782" s="6"/>
      <c r="AW5782" s="6"/>
    </row>
    <row r="5783" spans="1:49" x14ac:dyDescent="0.35">
      <c r="A5783" s="20"/>
      <c r="B5783" s="20"/>
      <c r="C5783" s="20"/>
      <c r="D5783" s="20"/>
      <c r="E5783" s="6"/>
      <c r="F5783" s="6"/>
      <c r="G5783" s="6"/>
      <c r="H5783" s="6"/>
      <c r="I5783" s="6"/>
      <c r="J5783" s="6"/>
      <c r="K5783" s="6"/>
      <c r="L5783" s="6"/>
      <c r="M5783" s="6"/>
      <c r="N5783" s="6"/>
      <c r="O5783" s="6"/>
      <c r="P5783" s="6"/>
      <c r="Q5783" s="6"/>
      <c r="R5783" s="6"/>
      <c r="S5783" s="6"/>
      <c r="T5783" s="6"/>
      <c r="U5783" s="6"/>
      <c r="V5783" s="6"/>
      <c r="W5783" s="6"/>
      <c r="X5783" s="6"/>
      <c r="Y5783" s="6"/>
      <c r="Z5783" s="6"/>
      <c r="AA5783" s="6"/>
      <c r="AB5783" s="6"/>
      <c r="AC5783" s="6"/>
      <c r="AD5783" s="6"/>
      <c r="AE5783" s="6"/>
      <c r="AF5783" s="6"/>
      <c r="AG5783" s="6"/>
      <c r="AH5783" s="6"/>
      <c r="AI5783" s="6"/>
      <c r="AJ5783" s="6"/>
      <c r="AK5783" s="6"/>
      <c r="AL5783" s="6"/>
      <c r="AM5783" s="6"/>
      <c r="AN5783" s="6"/>
      <c r="AO5783" s="6"/>
      <c r="AP5783" s="6"/>
      <c r="AQ5783" s="21"/>
      <c r="AR5783" s="21"/>
      <c r="AS5783" s="21"/>
      <c r="AT5783" s="6"/>
      <c r="AU5783" s="6"/>
      <c r="AV5783" s="6"/>
      <c r="AW5783" s="6"/>
    </row>
    <row r="5784" spans="1:49" x14ac:dyDescent="0.35">
      <c r="A5784" s="20"/>
      <c r="B5784" s="20"/>
      <c r="C5784" s="20"/>
      <c r="D5784" s="20"/>
      <c r="E5784" s="6"/>
      <c r="F5784" s="6"/>
      <c r="G5784" s="6"/>
      <c r="H5784" s="6"/>
      <c r="I5784" s="6"/>
      <c r="J5784" s="6"/>
      <c r="K5784" s="6"/>
      <c r="L5784" s="6"/>
      <c r="M5784" s="6"/>
      <c r="N5784" s="6"/>
      <c r="O5784" s="6"/>
      <c r="P5784" s="6"/>
      <c r="Q5784" s="6"/>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21"/>
      <c r="AR5784" s="21"/>
      <c r="AS5784" s="21"/>
      <c r="AT5784" s="6"/>
      <c r="AU5784" s="6"/>
      <c r="AV5784" s="6"/>
      <c r="AW5784" s="6"/>
    </row>
    <row r="5785" spans="1:49" x14ac:dyDescent="0.35">
      <c r="A5785" s="20"/>
      <c r="B5785" s="20"/>
      <c r="C5785" s="20"/>
      <c r="D5785" s="20"/>
      <c r="E5785" s="6"/>
      <c r="F5785" s="6"/>
      <c r="G5785" s="6"/>
      <c r="H5785" s="6"/>
      <c r="I5785" s="6"/>
      <c r="J5785" s="6"/>
      <c r="K5785" s="6"/>
      <c r="L5785" s="6"/>
      <c r="M5785" s="6"/>
      <c r="N5785" s="6"/>
      <c r="O5785" s="6"/>
      <c r="P5785" s="6"/>
      <c r="Q5785" s="6"/>
      <c r="R5785" s="6"/>
      <c r="S5785" s="6"/>
      <c r="T5785" s="6"/>
      <c r="U5785" s="6"/>
      <c r="V5785" s="6"/>
      <c r="W5785" s="6"/>
      <c r="X5785" s="6"/>
      <c r="Y5785" s="6"/>
      <c r="Z5785" s="6"/>
      <c r="AA5785" s="6"/>
      <c r="AB5785" s="6"/>
      <c r="AC5785" s="6"/>
      <c r="AD5785" s="6"/>
      <c r="AE5785" s="6"/>
      <c r="AF5785" s="6"/>
      <c r="AG5785" s="6"/>
      <c r="AH5785" s="6"/>
      <c r="AI5785" s="6"/>
      <c r="AJ5785" s="6"/>
      <c r="AK5785" s="6"/>
      <c r="AL5785" s="6"/>
      <c r="AM5785" s="6"/>
      <c r="AN5785" s="6"/>
      <c r="AO5785" s="6"/>
      <c r="AP5785" s="6"/>
      <c r="AQ5785" s="21"/>
      <c r="AR5785" s="21"/>
      <c r="AS5785" s="21"/>
      <c r="AT5785" s="6"/>
      <c r="AU5785" s="6"/>
      <c r="AV5785" s="6"/>
      <c r="AW5785" s="6"/>
    </row>
    <row r="5786" spans="1:49" x14ac:dyDescent="0.35">
      <c r="A5786" s="20"/>
      <c r="B5786" s="20"/>
      <c r="C5786" s="20"/>
      <c r="D5786" s="20"/>
      <c r="E5786" s="6"/>
      <c r="F5786" s="6"/>
      <c r="G5786" s="6"/>
      <c r="H5786" s="6"/>
      <c r="I5786" s="6"/>
      <c r="J5786" s="6"/>
      <c r="K5786" s="6"/>
      <c r="L5786" s="6"/>
      <c r="M5786" s="6"/>
      <c r="N5786" s="6"/>
      <c r="O5786" s="6"/>
      <c r="P5786" s="6"/>
      <c r="Q5786" s="6"/>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21"/>
      <c r="AR5786" s="21"/>
      <c r="AS5786" s="21"/>
      <c r="AT5786" s="6"/>
      <c r="AU5786" s="6"/>
      <c r="AV5786" s="6"/>
      <c r="AW5786" s="6"/>
    </row>
    <row r="5787" spans="1:49" x14ac:dyDescent="0.35">
      <c r="A5787" s="20"/>
      <c r="B5787" s="20"/>
      <c r="C5787" s="20"/>
      <c r="D5787" s="20"/>
      <c r="E5787" s="6"/>
      <c r="F5787" s="6"/>
      <c r="G5787" s="6"/>
      <c r="H5787" s="6"/>
      <c r="I5787" s="6"/>
      <c r="J5787" s="6"/>
      <c r="K5787" s="6"/>
      <c r="L5787" s="6"/>
      <c r="M5787" s="6"/>
      <c r="N5787" s="6"/>
      <c r="O5787" s="6"/>
      <c r="P5787" s="6"/>
      <c r="Q5787" s="6"/>
      <c r="R5787" s="6"/>
      <c r="S5787" s="6"/>
      <c r="T5787" s="6"/>
      <c r="U5787" s="6"/>
      <c r="V5787" s="6"/>
      <c r="W5787" s="6"/>
      <c r="X5787" s="6"/>
      <c r="Y5787" s="6"/>
      <c r="Z5787" s="6"/>
      <c r="AA5787" s="6"/>
      <c r="AB5787" s="6"/>
      <c r="AC5787" s="6"/>
      <c r="AD5787" s="6"/>
      <c r="AE5787" s="6"/>
      <c r="AF5787" s="6"/>
      <c r="AG5787" s="6"/>
      <c r="AH5787" s="6"/>
      <c r="AI5787" s="6"/>
      <c r="AJ5787" s="6"/>
      <c r="AK5787" s="6"/>
      <c r="AL5787" s="6"/>
      <c r="AM5787" s="6"/>
      <c r="AN5787" s="6"/>
      <c r="AO5787" s="6"/>
      <c r="AP5787" s="6"/>
      <c r="AQ5787" s="21"/>
      <c r="AR5787" s="21"/>
      <c r="AS5787" s="21"/>
      <c r="AT5787" s="6"/>
      <c r="AU5787" s="6"/>
      <c r="AV5787" s="6"/>
      <c r="AW5787" s="6"/>
    </row>
    <row r="5788" spans="1:49" x14ac:dyDescent="0.35">
      <c r="A5788" s="20"/>
      <c r="B5788" s="20"/>
      <c r="C5788" s="20"/>
      <c r="D5788" s="20"/>
      <c r="E5788" s="6"/>
      <c r="F5788" s="6"/>
      <c r="G5788" s="6"/>
      <c r="H5788" s="6"/>
      <c r="I5788" s="6"/>
      <c r="J5788" s="6"/>
      <c r="K5788" s="6"/>
      <c r="L5788" s="6"/>
      <c r="M5788" s="6"/>
      <c r="N5788" s="6"/>
      <c r="O5788" s="6"/>
      <c r="P5788" s="6"/>
      <c r="Q5788" s="6"/>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21"/>
      <c r="AR5788" s="21"/>
      <c r="AS5788" s="21"/>
      <c r="AT5788" s="6"/>
      <c r="AU5788" s="6"/>
      <c r="AV5788" s="6"/>
      <c r="AW5788" s="6"/>
    </row>
    <row r="5789" spans="1:49" x14ac:dyDescent="0.35">
      <c r="A5789" s="20"/>
      <c r="B5789" s="20"/>
      <c r="C5789" s="20"/>
      <c r="D5789" s="20"/>
      <c r="E5789" s="6"/>
      <c r="F5789" s="6"/>
      <c r="G5789" s="6"/>
      <c r="H5789" s="6"/>
      <c r="I5789" s="6"/>
      <c r="J5789" s="6"/>
      <c r="K5789" s="6"/>
      <c r="L5789" s="6"/>
      <c r="M5789" s="6"/>
      <c r="N5789" s="6"/>
      <c r="O5789" s="6"/>
      <c r="P5789" s="6"/>
      <c r="Q5789" s="6"/>
      <c r="R5789" s="6"/>
      <c r="S5789" s="6"/>
      <c r="T5789" s="6"/>
      <c r="U5789" s="6"/>
      <c r="V5789" s="6"/>
      <c r="W5789" s="6"/>
      <c r="X5789" s="6"/>
      <c r="Y5789" s="6"/>
      <c r="Z5789" s="6"/>
      <c r="AA5789" s="6"/>
      <c r="AB5789" s="6"/>
      <c r="AC5789" s="6"/>
      <c r="AD5789" s="6"/>
      <c r="AE5789" s="6"/>
      <c r="AF5789" s="6"/>
      <c r="AG5789" s="6"/>
      <c r="AH5789" s="6"/>
      <c r="AI5789" s="6"/>
      <c r="AJ5789" s="6"/>
      <c r="AK5789" s="6"/>
      <c r="AL5789" s="6"/>
      <c r="AM5789" s="6"/>
      <c r="AN5789" s="6"/>
      <c r="AO5789" s="6"/>
      <c r="AP5789" s="6"/>
      <c r="AQ5789" s="21"/>
      <c r="AR5789" s="21"/>
      <c r="AS5789" s="21"/>
      <c r="AT5789" s="6"/>
      <c r="AU5789" s="6"/>
      <c r="AV5789" s="6"/>
      <c r="AW5789" s="6"/>
    </row>
    <row r="5790" spans="1:49" x14ac:dyDescent="0.35">
      <c r="A5790" s="20"/>
      <c r="B5790" s="20"/>
      <c r="C5790" s="20"/>
      <c r="D5790" s="20"/>
      <c r="E5790" s="6"/>
      <c r="F5790" s="6"/>
      <c r="G5790" s="6"/>
      <c r="H5790" s="6"/>
      <c r="I5790" s="6"/>
      <c r="J5790" s="6"/>
      <c r="K5790" s="6"/>
      <c r="L5790" s="6"/>
      <c r="M5790" s="6"/>
      <c r="N5790" s="6"/>
      <c r="O5790" s="6"/>
      <c r="P5790" s="6"/>
      <c r="Q5790" s="6"/>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21"/>
      <c r="AR5790" s="21"/>
      <c r="AS5790" s="21"/>
      <c r="AT5790" s="6"/>
      <c r="AU5790" s="6"/>
      <c r="AV5790" s="6"/>
      <c r="AW5790" s="6"/>
    </row>
    <row r="5791" spans="1:49" x14ac:dyDescent="0.35">
      <c r="A5791" s="20"/>
      <c r="B5791" s="20"/>
      <c r="C5791" s="20"/>
      <c r="D5791" s="20"/>
      <c r="E5791" s="6"/>
      <c r="F5791" s="6"/>
      <c r="G5791" s="6"/>
      <c r="H5791" s="6"/>
      <c r="I5791" s="6"/>
      <c r="J5791" s="6"/>
      <c r="K5791" s="6"/>
      <c r="L5791" s="6"/>
      <c r="M5791" s="6"/>
      <c r="N5791" s="6"/>
      <c r="O5791" s="6"/>
      <c r="P5791" s="6"/>
      <c r="Q5791" s="6"/>
      <c r="R5791" s="6"/>
      <c r="S5791" s="6"/>
      <c r="T5791" s="6"/>
      <c r="U5791" s="6"/>
      <c r="V5791" s="6"/>
      <c r="W5791" s="6"/>
      <c r="X5791" s="6"/>
      <c r="Y5791" s="6"/>
      <c r="Z5791" s="6"/>
      <c r="AA5791" s="6"/>
      <c r="AB5791" s="6"/>
      <c r="AC5791" s="6"/>
      <c r="AD5791" s="6"/>
      <c r="AE5791" s="6"/>
      <c r="AF5791" s="6"/>
      <c r="AG5791" s="6"/>
      <c r="AH5791" s="6"/>
      <c r="AI5791" s="6"/>
      <c r="AJ5791" s="6"/>
      <c r="AK5791" s="6"/>
      <c r="AL5791" s="6"/>
      <c r="AM5791" s="6"/>
      <c r="AN5791" s="6"/>
      <c r="AO5791" s="6"/>
      <c r="AP5791" s="6"/>
      <c r="AQ5791" s="21"/>
      <c r="AR5791" s="21"/>
      <c r="AS5791" s="21"/>
      <c r="AT5791" s="6"/>
      <c r="AU5791" s="6"/>
      <c r="AV5791" s="6"/>
      <c r="AW5791" s="6"/>
    </row>
    <row r="5792" spans="1:49" x14ac:dyDescent="0.35">
      <c r="A5792" s="20"/>
      <c r="B5792" s="20"/>
      <c r="C5792" s="20"/>
      <c r="D5792" s="20"/>
      <c r="E5792" s="6"/>
      <c r="F5792" s="6"/>
      <c r="G5792" s="6"/>
      <c r="H5792" s="6"/>
      <c r="I5792" s="6"/>
      <c r="J5792" s="6"/>
      <c r="K5792" s="6"/>
      <c r="L5792" s="6"/>
      <c r="M5792" s="6"/>
      <c r="N5792" s="6"/>
      <c r="O5792" s="6"/>
      <c r="P5792" s="6"/>
      <c r="Q5792" s="6"/>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21"/>
      <c r="AR5792" s="21"/>
      <c r="AS5792" s="21"/>
      <c r="AT5792" s="6"/>
      <c r="AU5792" s="6"/>
      <c r="AV5792" s="6"/>
      <c r="AW5792" s="6"/>
    </row>
    <row r="5793" spans="1:49" x14ac:dyDescent="0.35">
      <c r="A5793" s="20"/>
      <c r="B5793" s="20"/>
      <c r="C5793" s="20"/>
      <c r="D5793" s="20"/>
      <c r="E5793" s="6"/>
      <c r="F5793" s="6"/>
      <c r="G5793" s="6"/>
      <c r="H5793" s="6"/>
      <c r="I5793" s="6"/>
      <c r="J5793" s="6"/>
      <c r="K5793" s="6"/>
      <c r="L5793" s="6"/>
      <c r="M5793" s="6"/>
      <c r="N5793" s="6"/>
      <c r="O5793" s="6"/>
      <c r="P5793" s="6"/>
      <c r="Q5793" s="6"/>
      <c r="R5793" s="6"/>
      <c r="S5793" s="6"/>
      <c r="T5793" s="6"/>
      <c r="U5793" s="6"/>
      <c r="V5793" s="6"/>
      <c r="W5793" s="6"/>
      <c r="X5793" s="6"/>
      <c r="Y5793" s="6"/>
      <c r="Z5793" s="6"/>
      <c r="AA5793" s="6"/>
      <c r="AB5793" s="6"/>
      <c r="AC5793" s="6"/>
      <c r="AD5793" s="6"/>
      <c r="AE5793" s="6"/>
      <c r="AF5793" s="6"/>
      <c r="AG5793" s="6"/>
      <c r="AH5793" s="6"/>
      <c r="AI5793" s="6"/>
      <c r="AJ5793" s="6"/>
      <c r="AK5793" s="6"/>
      <c r="AL5793" s="6"/>
      <c r="AM5793" s="6"/>
      <c r="AN5793" s="6"/>
      <c r="AO5793" s="6"/>
      <c r="AP5793" s="6"/>
      <c r="AQ5793" s="21"/>
      <c r="AR5793" s="21"/>
      <c r="AS5793" s="21"/>
      <c r="AT5793" s="6"/>
      <c r="AU5793" s="6"/>
      <c r="AV5793" s="6"/>
      <c r="AW5793" s="6"/>
    </row>
    <row r="5794" spans="1:49" x14ac:dyDescent="0.35">
      <c r="A5794" s="20"/>
      <c r="B5794" s="20"/>
      <c r="C5794" s="20"/>
      <c r="D5794" s="20"/>
      <c r="E5794" s="6"/>
      <c r="F5794" s="6"/>
      <c r="G5794" s="6"/>
      <c r="H5794" s="6"/>
      <c r="I5794" s="6"/>
      <c r="J5794" s="6"/>
      <c r="K5794" s="6"/>
      <c r="L5794" s="6"/>
      <c r="M5794" s="6"/>
      <c r="N5794" s="6"/>
      <c r="O5794" s="6"/>
      <c r="P5794" s="6"/>
      <c r="Q5794" s="6"/>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21"/>
      <c r="AR5794" s="21"/>
      <c r="AS5794" s="21"/>
      <c r="AT5794" s="6"/>
      <c r="AU5794" s="6"/>
      <c r="AV5794" s="6"/>
      <c r="AW5794" s="6"/>
    </row>
    <row r="5795" spans="1:49" x14ac:dyDescent="0.35">
      <c r="A5795" s="20"/>
      <c r="B5795" s="20"/>
      <c r="C5795" s="20"/>
      <c r="D5795" s="20"/>
      <c r="E5795" s="6"/>
      <c r="F5795" s="6"/>
      <c r="G5795" s="6"/>
      <c r="H5795" s="6"/>
      <c r="I5795" s="6"/>
      <c r="J5795" s="6"/>
      <c r="K5795" s="6"/>
      <c r="L5795" s="6"/>
      <c r="M5795" s="6"/>
      <c r="N5795" s="6"/>
      <c r="O5795" s="6"/>
      <c r="P5795" s="6"/>
      <c r="Q5795" s="6"/>
      <c r="R5795" s="6"/>
      <c r="S5795" s="6"/>
      <c r="T5795" s="6"/>
      <c r="U5795" s="6"/>
      <c r="V5795" s="6"/>
      <c r="W5795" s="6"/>
      <c r="X5795" s="6"/>
      <c r="Y5795" s="6"/>
      <c r="Z5795" s="6"/>
      <c r="AA5795" s="6"/>
      <c r="AB5795" s="6"/>
      <c r="AC5795" s="6"/>
      <c r="AD5795" s="6"/>
      <c r="AE5795" s="6"/>
      <c r="AF5795" s="6"/>
      <c r="AG5795" s="6"/>
      <c r="AH5795" s="6"/>
      <c r="AI5795" s="6"/>
      <c r="AJ5795" s="6"/>
      <c r="AK5795" s="6"/>
      <c r="AL5795" s="6"/>
      <c r="AM5795" s="6"/>
      <c r="AN5795" s="6"/>
      <c r="AO5795" s="6"/>
      <c r="AP5795" s="6"/>
      <c r="AQ5795" s="21"/>
      <c r="AR5795" s="21"/>
      <c r="AS5795" s="21"/>
      <c r="AT5795" s="6"/>
      <c r="AU5795" s="6"/>
      <c r="AV5795" s="6"/>
      <c r="AW5795" s="6"/>
    </row>
    <row r="5796" spans="1:49" x14ac:dyDescent="0.35">
      <c r="A5796" s="20"/>
      <c r="B5796" s="20"/>
      <c r="C5796" s="20"/>
      <c r="D5796" s="20"/>
      <c r="E5796" s="6"/>
      <c r="F5796" s="6"/>
      <c r="G5796" s="6"/>
      <c r="H5796" s="6"/>
      <c r="I5796" s="6"/>
      <c r="J5796" s="6"/>
      <c r="K5796" s="6"/>
      <c r="L5796" s="6"/>
      <c r="M5796" s="6"/>
      <c r="N5796" s="6"/>
      <c r="O5796" s="6"/>
      <c r="P5796" s="6"/>
      <c r="Q5796" s="6"/>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21"/>
      <c r="AR5796" s="21"/>
      <c r="AS5796" s="21"/>
      <c r="AT5796" s="6"/>
      <c r="AU5796" s="6"/>
      <c r="AV5796" s="6"/>
      <c r="AW5796" s="6"/>
    </row>
    <row r="5797" spans="1:49" x14ac:dyDescent="0.35">
      <c r="A5797" s="20"/>
      <c r="B5797" s="20"/>
      <c r="C5797" s="20"/>
      <c r="D5797" s="20"/>
      <c r="E5797" s="6"/>
      <c r="F5797" s="6"/>
      <c r="G5797" s="6"/>
      <c r="H5797" s="6"/>
      <c r="I5797" s="6"/>
      <c r="J5797" s="6"/>
      <c r="K5797" s="6"/>
      <c r="L5797" s="6"/>
      <c r="M5797" s="6"/>
      <c r="N5797" s="6"/>
      <c r="O5797" s="6"/>
      <c r="P5797" s="6"/>
      <c r="Q5797" s="6"/>
      <c r="R5797" s="6"/>
      <c r="S5797" s="6"/>
      <c r="T5797" s="6"/>
      <c r="U5797" s="6"/>
      <c r="V5797" s="6"/>
      <c r="W5797" s="6"/>
      <c r="X5797" s="6"/>
      <c r="Y5797" s="6"/>
      <c r="Z5797" s="6"/>
      <c r="AA5797" s="6"/>
      <c r="AB5797" s="6"/>
      <c r="AC5797" s="6"/>
      <c r="AD5797" s="6"/>
      <c r="AE5797" s="6"/>
      <c r="AF5797" s="6"/>
      <c r="AG5797" s="6"/>
      <c r="AH5797" s="6"/>
      <c r="AI5797" s="6"/>
      <c r="AJ5797" s="6"/>
      <c r="AK5797" s="6"/>
      <c r="AL5797" s="6"/>
      <c r="AM5797" s="6"/>
      <c r="AN5797" s="6"/>
      <c r="AO5797" s="6"/>
      <c r="AP5797" s="6"/>
      <c r="AQ5797" s="21"/>
      <c r="AR5797" s="21"/>
      <c r="AS5797" s="21"/>
      <c r="AT5797" s="6"/>
      <c r="AU5797" s="6"/>
      <c r="AV5797" s="6"/>
      <c r="AW5797" s="6"/>
    </row>
    <row r="5798" spans="1:49" x14ac:dyDescent="0.35">
      <c r="A5798" s="20"/>
      <c r="B5798" s="20"/>
      <c r="C5798" s="20"/>
      <c r="D5798" s="20"/>
      <c r="E5798" s="6"/>
      <c r="F5798" s="6"/>
      <c r="G5798" s="6"/>
      <c r="H5798" s="6"/>
      <c r="I5798" s="6"/>
      <c r="J5798" s="6"/>
      <c r="K5798" s="6"/>
      <c r="L5798" s="6"/>
      <c r="M5798" s="6"/>
      <c r="N5798" s="6"/>
      <c r="O5798" s="6"/>
      <c r="P5798" s="6"/>
      <c r="Q5798" s="6"/>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21"/>
      <c r="AR5798" s="21"/>
      <c r="AS5798" s="21"/>
      <c r="AT5798" s="6"/>
      <c r="AU5798" s="6"/>
      <c r="AV5798" s="6"/>
      <c r="AW5798" s="6"/>
    </row>
    <row r="5799" spans="1:49" x14ac:dyDescent="0.35">
      <c r="A5799" s="20"/>
      <c r="B5799" s="20"/>
      <c r="C5799" s="20"/>
      <c r="D5799" s="20"/>
      <c r="E5799" s="6"/>
      <c r="F5799" s="6"/>
      <c r="G5799" s="6"/>
      <c r="H5799" s="6"/>
      <c r="I5799" s="6"/>
      <c r="J5799" s="6"/>
      <c r="K5799" s="6"/>
      <c r="L5799" s="6"/>
      <c r="M5799" s="6"/>
      <c r="N5799" s="6"/>
      <c r="O5799" s="6"/>
      <c r="P5799" s="6"/>
      <c r="Q5799" s="6"/>
      <c r="R5799" s="6"/>
      <c r="S5799" s="6"/>
      <c r="T5799" s="6"/>
      <c r="U5799" s="6"/>
      <c r="V5799" s="6"/>
      <c r="W5799" s="6"/>
      <c r="X5799" s="6"/>
      <c r="Y5799" s="6"/>
      <c r="Z5799" s="6"/>
      <c r="AA5799" s="6"/>
      <c r="AB5799" s="6"/>
      <c r="AC5799" s="6"/>
      <c r="AD5799" s="6"/>
      <c r="AE5799" s="6"/>
      <c r="AF5799" s="6"/>
      <c r="AG5799" s="6"/>
      <c r="AH5799" s="6"/>
      <c r="AI5799" s="6"/>
      <c r="AJ5799" s="6"/>
      <c r="AK5799" s="6"/>
      <c r="AL5799" s="6"/>
      <c r="AM5799" s="6"/>
      <c r="AN5799" s="6"/>
      <c r="AO5799" s="6"/>
      <c r="AP5799" s="6"/>
      <c r="AQ5799" s="21"/>
      <c r="AR5799" s="21"/>
      <c r="AS5799" s="21"/>
      <c r="AT5799" s="6"/>
      <c r="AU5799" s="6"/>
      <c r="AV5799" s="6"/>
      <c r="AW5799" s="6"/>
    </row>
    <row r="5800" spans="1:49" x14ac:dyDescent="0.35">
      <c r="A5800" s="20"/>
      <c r="B5800" s="20"/>
      <c r="C5800" s="20"/>
      <c r="D5800" s="20"/>
      <c r="E5800" s="6"/>
      <c r="F5800" s="6"/>
      <c r="G5800" s="6"/>
      <c r="H5800" s="6"/>
      <c r="I5800" s="6"/>
      <c r="J5800" s="6"/>
      <c r="K5800" s="6"/>
      <c r="L5800" s="6"/>
      <c r="M5800" s="6"/>
      <c r="N5800" s="6"/>
      <c r="O5800" s="6"/>
      <c r="P5800" s="6"/>
      <c r="Q5800" s="6"/>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21"/>
      <c r="AR5800" s="21"/>
      <c r="AS5800" s="21"/>
      <c r="AT5800" s="6"/>
      <c r="AU5800" s="6"/>
      <c r="AV5800" s="6"/>
      <c r="AW5800" s="6"/>
    </row>
    <row r="5801" spans="1:49" x14ac:dyDescent="0.35">
      <c r="A5801" s="20"/>
      <c r="B5801" s="20"/>
      <c r="C5801" s="20"/>
      <c r="D5801" s="20"/>
      <c r="E5801" s="6"/>
      <c r="F5801" s="6"/>
      <c r="G5801" s="6"/>
      <c r="H5801" s="6"/>
      <c r="I5801" s="6"/>
      <c r="J5801" s="6"/>
      <c r="K5801" s="6"/>
      <c r="L5801" s="6"/>
      <c r="M5801" s="6"/>
      <c r="N5801" s="6"/>
      <c r="O5801" s="6"/>
      <c r="P5801" s="6"/>
      <c r="Q5801" s="6"/>
      <c r="R5801" s="6"/>
      <c r="S5801" s="6"/>
      <c r="T5801" s="6"/>
      <c r="U5801" s="6"/>
      <c r="V5801" s="6"/>
      <c r="W5801" s="6"/>
      <c r="X5801" s="6"/>
      <c r="Y5801" s="6"/>
      <c r="Z5801" s="6"/>
      <c r="AA5801" s="6"/>
      <c r="AB5801" s="6"/>
      <c r="AC5801" s="6"/>
      <c r="AD5801" s="6"/>
      <c r="AE5801" s="6"/>
      <c r="AF5801" s="6"/>
      <c r="AG5801" s="6"/>
      <c r="AH5801" s="6"/>
      <c r="AI5801" s="6"/>
      <c r="AJ5801" s="6"/>
      <c r="AK5801" s="6"/>
      <c r="AL5801" s="6"/>
      <c r="AM5801" s="6"/>
      <c r="AN5801" s="6"/>
      <c r="AO5801" s="6"/>
      <c r="AP5801" s="6"/>
      <c r="AQ5801" s="21"/>
      <c r="AR5801" s="21"/>
      <c r="AS5801" s="21"/>
      <c r="AT5801" s="6"/>
      <c r="AU5801" s="6"/>
      <c r="AV5801" s="6"/>
      <c r="AW5801" s="6"/>
    </row>
    <row r="5802" spans="1:49" x14ac:dyDescent="0.35">
      <c r="A5802" s="20"/>
      <c r="B5802" s="20"/>
      <c r="C5802" s="20"/>
      <c r="D5802" s="20"/>
      <c r="E5802" s="6"/>
      <c r="F5802" s="6"/>
      <c r="G5802" s="6"/>
      <c r="H5802" s="6"/>
      <c r="I5802" s="6"/>
      <c r="J5802" s="6"/>
      <c r="K5802" s="6"/>
      <c r="L5802" s="6"/>
      <c r="M5802" s="6"/>
      <c r="N5802" s="6"/>
      <c r="O5802" s="6"/>
      <c r="P5802" s="6"/>
      <c r="Q5802" s="6"/>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21"/>
      <c r="AR5802" s="21"/>
      <c r="AS5802" s="21"/>
      <c r="AT5802" s="6"/>
      <c r="AU5802" s="6"/>
      <c r="AV5802" s="6"/>
      <c r="AW5802" s="6"/>
    </row>
    <row r="5803" spans="1:49" x14ac:dyDescent="0.35">
      <c r="A5803" s="20"/>
      <c r="B5803" s="20"/>
      <c r="C5803" s="20"/>
      <c r="D5803" s="20"/>
      <c r="E5803" s="6"/>
      <c r="F5803" s="6"/>
      <c r="G5803" s="6"/>
      <c r="H5803" s="6"/>
      <c r="I5803" s="6"/>
      <c r="J5803" s="6"/>
      <c r="K5803" s="6"/>
      <c r="L5803" s="6"/>
      <c r="M5803" s="6"/>
      <c r="N5803" s="6"/>
      <c r="O5803" s="6"/>
      <c r="P5803" s="6"/>
      <c r="Q5803" s="6"/>
      <c r="R5803" s="6"/>
      <c r="S5803" s="6"/>
      <c r="T5803" s="6"/>
      <c r="U5803" s="6"/>
      <c r="V5803" s="6"/>
      <c r="W5803" s="6"/>
      <c r="X5803" s="6"/>
      <c r="Y5803" s="6"/>
      <c r="Z5803" s="6"/>
      <c r="AA5803" s="6"/>
      <c r="AB5803" s="6"/>
      <c r="AC5803" s="6"/>
      <c r="AD5803" s="6"/>
      <c r="AE5803" s="6"/>
      <c r="AF5803" s="6"/>
      <c r="AG5803" s="6"/>
      <c r="AH5803" s="6"/>
      <c r="AI5803" s="6"/>
      <c r="AJ5803" s="6"/>
      <c r="AK5803" s="6"/>
      <c r="AL5803" s="6"/>
      <c r="AM5803" s="6"/>
      <c r="AN5803" s="6"/>
      <c r="AO5803" s="6"/>
      <c r="AP5803" s="6"/>
      <c r="AQ5803" s="21"/>
      <c r="AR5803" s="21"/>
      <c r="AS5803" s="21"/>
      <c r="AT5803" s="6"/>
      <c r="AU5803" s="6"/>
      <c r="AV5803" s="6"/>
      <c r="AW5803" s="6"/>
    </row>
    <row r="5804" spans="1:49" x14ac:dyDescent="0.35">
      <c r="A5804" s="20"/>
      <c r="B5804" s="20"/>
      <c r="C5804" s="20"/>
      <c r="D5804" s="20"/>
      <c r="E5804" s="6"/>
      <c r="F5804" s="6"/>
      <c r="G5804" s="6"/>
      <c r="H5804" s="6"/>
      <c r="I5804" s="6"/>
      <c r="J5804" s="6"/>
      <c r="K5804" s="6"/>
      <c r="L5804" s="6"/>
      <c r="M5804" s="6"/>
      <c r="N5804" s="6"/>
      <c r="O5804" s="6"/>
      <c r="P5804" s="6"/>
      <c r="Q5804" s="6"/>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21"/>
      <c r="AR5804" s="21"/>
      <c r="AS5804" s="21"/>
      <c r="AT5804" s="6"/>
      <c r="AU5804" s="6"/>
      <c r="AV5804" s="6"/>
      <c r="AW5804" s="6"/>
    </row>
    <row r="5805" spans="1:49" x14ac:dyDescent="0.35">
      <c r="A5805" s="20"/>
      <c r="B5805" s="20"/>
      <c r="C5805" s="20"/>
      <c r="D5805" s="20"/>
      <c r="E5805" s="6"/>
      <c r="F5805" s="6"/>
      <c r="G5805" s="6"/>
      <c r="H5805" s="6"/>
      <c r="I5805" s="6"/>
      <c r="J5805" s="6"/>
      <c r="K5805" s="6"/>
      <c r="L5805" s="6"/>
      <c r="M5805" s="6"/>
      <c r="N5805" s="6"/>
      <c r="O5805" s="6"/>
      <c r="P5805" s="6"/>
      <c r="Q5805" s="6"/>
      <c r="R5805" s="6"/>
      <c r="S5805" s="6"/>
      <c r="T5805" s="6"/>
      <c r="U5805" s="6"/>
      <c r="V5805" s="6"/>
      <c r="W5805" s="6"/>
      <c r="X5805" s="6"/>
      <c r="Y5805" s="6"/>
      <c r="Z5805" s="6"/>
      <c r="AA5805" s="6"/>
      <c r="AB5805" s="6"/>
      <c r="AC5805" s="6"/>
      <c r="AD5805" s="6"/>
      <c r="AE5805" s="6"/>
      <c r="AF5805" s="6"/>
      <c r="AG5805" s="6"/>
      <c r="AH5805" s="6"/>
      <c r="AI5805" s="6"/>
      <c r="AJ5805" s="6"/>
      <c r="AK5805" s="6"/>
      <c r="AL5805" s="6"/>
      <c r="AM5805" s="6"/>
      <c r="AN5805" s="6"/>
      <c r="AO5805" s="6"/>
      <c r="AP5805" s="6"/>
      <c r="AQ5805" s="21"/>
      <c r="AR5805" s="21"/>
      <c r="AS5805" s="21"/>
      <c r="AT5805" s="6"/>
      <c r="AU5805" s="6"/>
      <c r="AV5805" s="6"/>
      <c r="AW5805" s="6"/>
    </row>
    <row r="5806" spans="1:49" x14ac:dyDescent="0.35">
      <c r="A5806" s="20"/>
      <c r="B5806" s="20"/>
      <c r="C5806" s="20"/>
      <c r="D5806" s="20"/>
      <c r="E5806" s="6"/>
      <c r="F5806" s="6"/>
      <c r="G5806" s="6"/>
      <c r="H5806" s="6"/>
      <c r="I5806" s="6"/>
      <c r="J5806" s="6"/>
      <c r="K5806" s="6"/>
      <c r="L5806" s="6"/>
      <c r="M5806" s="6"/>
      <c r="N5806" s="6"/>
      <c r="O5806" s="6"/>
      <c r="P5806" s="6"/>
      <c r="Q5806" s="6"/>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21"/>
      <c r="AR5806" s="21"/>
      <c r="AS5806" s="21"/>
      <c r="AT5806" s="6"/>
      <c r="AU5806" s="6"/>
      <c r="AV5806" s="6"/>
      <c r="AW5806" s="6"/>
    </row>
    <row r="5807" spans="1:49" x14ac:dyDescent="0.35">
      <c r="A5807" s="20"/>
      <c r="B5807" s="20"/>
      <c r="C5807" s="20"/>
      <c r="D5807" s="20"/>
      <c r="E5807" s="6"/>
      <c r="F5807" s="6"/>
      <c r="G5807" s="6"/>
      <c r="H5807" s="6"/>
      <c r="I5807" s="6"/>
      <c r="J5807" s="6"/>
      <c r="K5807" s="6"/>
      <c r="L5807" s="6"/>
      <c r="M5807" s="6"/>
      <c r="N5807" s="6"/>
      <c r="O5807" s="6"/>
      <c r="P5807" s="6"/>
      <c r="Q5807" s="6"/>
      <c r="R5807" s="6"/>
      <c r="S5807" s="6"/>
      <c r="T5807" s="6"/>
      <c r="U5807" s="6"/>
      <c r="V5807" s="6"/>
      <c r="W5807" s="6"/>
      <c r="X5807" s="6"/>
      <c r="Y5807" s="6"/>
      <c r="Z5807" s="6"/>
      <c r="AA5807" s="6"/>
      <c r="AB5807" s="6"/>
      <c r="AC5807" s="6"/>
      <c r="AD5807" s="6"/>
      <c r="AE5807" s="6"/>
      <c r="AF5807" s="6"/>
      <c r="AG5807" s="6"/>
      <c r="AH5807" s="6"/>
      <c r="AI5807" s="6"/>
      <c r="AJ5807" s="6"/>
      <c r="AK5807" s="6"/>
      <c r="AL5807" s="6"/>
      <c r="AM5807" s="6"/>
      <c r="AN5807" s="6"/>
      <c r="AO5807" s="6"/>
      <c r="AP5807" s="6"/>
      <c r="AQ5807" s="21"/>
      <c r="AR5807" s="21"/>
      <c r="AS5807" s="21"/>
      <c r="AT5807" s="6"/>
      <c r="AU5807" s="6"/>
      <c r="AV5807" s="6"/>
      <c r="AW5807" s="6"/>
    </row>
    <row r="5808" spans="1:49" x14ac:dyDescent="0.35">
      <c r="A5808" s="20"/>
      <c r="B5808" s="20"/>
      <c r="C5808" s="20"/>
      <c r="D5808" s="20"/>
      <c r="E5808" s="6"/>
      <c r="F5808" s="6"/>
      <c r="G5808" s="6"/>
      <c r="H5808" s="6"/>
      <c r="I5808" s="6"/>
      <c r="J5808" s="6"/>
      <c r="K5808" s="6"/>
      <c r="L5808" s="6"/>
      <c r="M5808" s="6"/>
      <c r="N5808" s="6"/>
      <c r="O5808" s="6"/>
      <c r="P5808" s="6"/>
      <c r="Q5808" s="6"/>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21"/>
      <c r="AR5808" s="21"/>
      <c r="AS5808" s="21"/>
      <c r="AT5808" s="6"/>
      <c r="AU5808" s="6"/>
      <c r="AV5808" s="6"/>
      <c r="AW5808" s="6"/>
    </row>
    <row r="5809" spans="1:49" x14ac:dyDescent="0.35">
      <c r="A5809" s="20"/>
      <c r="B5809" s="20"/>
      <c r="C5809" s="20"/>
      <c r="D5809" s="20"/>
      <c r="E5809" s="6"/>
      <c r="F5809" s="6"/>
      <c r="G5809" s="6"/>
      <c r="H5809" s="6"/>
      <c r="I5809" s="6"/>
      <c r="J5809" s="6"/>
      <c r="K5809" s="6"/>
      <c r="L5809" s="6"/>
      <c r="M5809" s="6"/>
      <c r="N5809" s="6"/>
      <c r="O5809" s="6"/>
      <c r="P5809" s="6"/>
      <c r="Q5809" s="6"/>
      <c r="R5809" s="6"/>
      <c r="S5809" s="6"/>
      <c r="T5809" s="6"/>
      <c r="U5809" s="6"/>
      <c r="V5809" s="6"/>
      <c r="W5809" s="6"/>
      <c r="X5809" s="6"/>
      <c r="Y5809" s="6"/>
      <c r="Z5809" s="6"/>
      <c r="AA5809" s="6"/>
      <c r="AB5809" s="6"/>
      <c r="AC5809" s="6"/>
      <c r="AD5809" s="6"/>
      <c r="AE5809" s="6"/>
      <c r="AF5809" s="6"/>
      <c r="AG5809" s="6"/>
      <c r="AH5809" s="6"/>
      <c r="AI5809" s="6"/>
      <c r="AJ5809" s="6"/>
      <c r="AK5809" s="6"/>
      <c r="AL5809" s="6"/>
      <c r="AM5809" s="6"/>
      <c r="AN5809" s="6"/>
      <c r="AO5809" s="6"/>
      <c r="AP5809" s="6"/>
      <c r="AQ5809" s="21"/>
      <c r="AR5809" s="21"/>
      <c r="AS5809" s="21"/>
      <c r="AT5809" s="6"/>
      <c r="AU5809" s="6"/>
      <c r="AV5809" s="6"/>
      <c r="AW5809" s="6"/>
    </row>
    <row r="5810" spans="1:49" x14ac:dyDescent="0.35">
      <c r="A5810" s="20"/>
      <c r="B5810" s="20"/>
      <c r="C5810" s="20"/>
      <c r="D5810" s="20"/>
      <c r="E5810" s="6"/>
      <c r="F5810" s="6"/>
      <c r="G5810" s="6"/>
      <c r="H5810" s="6"/>
      <c r="I5810" s="6"/>
      <c r="J5810" s="6"/>
      <c r="K5810" s="6"/>
      <c r="L5810" s="6"/>
      <c r="M5810" s="6"/>
      <c r="N5810" s="6"/>
      <c r="O5810" s="6"/>
      <c r="P5810" s="6"/>
      <c r="Q5810" s="6"/>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21"/>
      <c r="AR5810" s="21"/>
      <c r="AS5810" s="21"/>
      <c r="AT5810" s="6"/>
      <c r="AU5810" s="6"/>
      <c r="AV5810" s="6"/>
      <c r="AW5810" s="6"/>
    </row>
    <row r="5811" spans="1:49" x14ac:dyDescent="0.35">
      <c r="A5811" s="20"/>
      <c r="B5811" s="20"/>
      <c r="C5811" s="20"/>
      <c r="D5811" s="20"/>
      <c r="E5811" s="6"/>
      <c r="F5811" s="6"/>
      <c r="G5811" s="6"/>
      <c r="H5811" s="6"/>
      <c r="I5811" s="6"/>
      <c r="J5811" s="6"/>
      <c r="K5811" s="6"/>
      <c r="L5811" s="6"/>
      <c r="M5811" s="6"/>
      <c r="N5811" s="6"/>
      <c r="O5811" s="6"/>
      <c r="P5811" s="6"/>
      <c r="Q5811" s="6"/>
      <c r="R5811" s="6"/>
      <c r="S5811" s="6"/>
      <c r="T5811" s="6"/>
      <c r="U5811" s="6"/>
      <c r="V5811" s="6"/>
      <c r="W5811" s="6"/>
      <c r="X5811" s="6"/>
      <c r="Y5811" s="6"/>
      <c r="Z5811" s="6"/>
      <c r="AA5811" s="6"/>
      <c r="AB5811" s="6"/>
      <c r="AC5811" s="6"/>
      <c r="AD5811" s="6"/>
      <c r="AE5811" s="6"/>
      <c r="AF5811" s="6"/>
      <c r="AG5811" s="6"/>
      <c r="AH5811" s="6"/>
      <c r="AI5811" s="6"/>
      <c r="AJ5811" s="6"/>
      <c r="AK5811" s="6"/>
      <c r="AL5811" s="6"/>
      <c r="AM5811" s="6"/>
      <c r="AN5811" s="6"/>
      <c r="AO5811" s="6"/>
      <c r="AP5811" s="6"/>
      <c r="AQ5811" s="21"/>
      <c r="AR5811" s="21"/>
      <c r="AS5811" s="21"/>
      <c r="AT5811" s="6"/>
      <c r="AU5811" s="6"/>
      <c r="AV5811" s="6"/>
      <c r="AW5811" s="6"/>
    </row>
    <row r="5812" spans="1:49" x14ac:dyDescent="0.35">
      <c r="A5812" s="20"/>
      <c r="B5812" s="20"/>
      <c r="C5812" s="20"/>
      <c r="D5812" s="20"/>
      <c r="E5812" s="6"/>
      <c r="F5812" s="6"/>
      <c r="G5812" s="6"/>
      <c r="H5812" s="6"/>
      <c r="I5812" s="6"/>
      <c r="J5812" s="6"/>
      <c r="K5812" s="6"/>
      <c r="L5812" s="6"/>
      <c r="M5812" s="6"/>
      <c r="N5812" s="6"/>
      <c r="O5812" s="6"/>
      <c r="P5812" s="6"/>
      <c r="Q5812" s="6"/>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21"/>
      <c r="AR5812" s="21"/>
      <c r="AS5812" s="21"/>
      <c r="AT5812" s="6"/>
      <c r="AU5812" s="6"/>
      <c r="AV5812" s="6"/>
      <c r="AW5812" s="6"/>
    </row>
    <row r="5813" spans="1:49" x14ac:dyDescent="0.35">
      <c r="A5813" s="20"/>
      <c r="B5813" s="20"/>
      <c r="C5813" s="20"/>
      <c r="D5813" s="20"/>
      <c r="E5813" s="6"/>
      <c r="F5813" s="6"/>
      <c r="G5813" s="6"/>
      <c r="H5813" s="6"/>
      <c r="I5813" s="6"/>
      <c r="J5813" s="6"/>
      <c r="K5813" s="6"/>
      <c r="L5813" s="6"/>
      <c r="M5813" s="6"/>
      <c r="N5813" s="6"/>
      <c r="O5813" s="6"/>
      <c r="P5813" s="6"/>
      <c r="Q5813" s="6"/>
      <c r="R5813" s="6"/>
      <c r="S5813" s="6"/>
      <c r="T5813" s="6"/>
      <c r="U5813" s="6"/>
      <c r="V5813" s="6"/>
      <c r="W5813" s="6"/>
      <c r="X5813" s="6"/>
      <c r="Y5813" s="6"/>
      <c r="Z5813" s="6"/>
      <c r="AA5813" s="6"/>
      <c r="AB5813" s="6"/>
      <c r="AC5813" s="6"/>
      <c r="AD5813" s="6"/>
      <c r="AE5813" s="6"/>
      <c r="AF5813" s="6"/>
      <c r="AG5813" s="6"/>
      <c r="AH5813" s="6"/>
      <c r="AI5813" s="6"/>
      <c r="AJ5813" s="6"/>
      <c r="AK5813" s="6"/>
      <c r="AL5813" s="6"/>
      <c r="AM5813" s="6"/>
      <c r="AN5813" s="6"/>
      <c r="AO5813" s="6"/>
      <c r="AP5813" s="6"/>
      <c r="AQ5813" s="21"/>
      <c r="AR5813" s="21"/>
      <c r="AS5813" s="21"/>
      <c r="AT5813" s="6"/>
      <c r="AU5813" s="6"/>
      <c r="AV5813" s="6"/>
      <c r="AW5813" s="6"/>
    </row>
    <row r="5814" spans="1:49" x14ac:dyDescent="0.35">
      <c r="A5814" s="20"/>
      <c r="B5814" s="20"/>
      <c r="C5814" s="20"/>
      <c r="D5814" s="20"/>
      <c r="E5814" s="6"/>
      <c r="F5814" s="6"/>
      <c r="G5814" s="6"/>
      <c r="H5814" s="6"/>
      <c r="I5814" s="6"/>
      <c r="J5814" s="6"/>
      <c r="K5814" s="6"/>
      <c r="L5814" s="6"/>
      <c r="M5814" s="6"/>
      <c r="N5814" s="6"/>
      <c r="O5814" s="6"/>
      <c r="P5814" s="6"/>
      <c r="Q5814" s="6"/>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21"/>
      <c r="AR5814" s="21"/>
      <c r="AS5814" s="21"/>
      <c r="AT5814" s="6"/>
      <c r="AU5814" s="6"/>
      <c r="AV5814" s="6"/>
      <c r="AW5814" s="6"/>
    </row>
    <row r="5815" spans="1:49" x14ac:dyDescent="0.35">
      <c r="A5815" s="20"/>
      <c r="B5815" s="20"/>
      <c r="C5815" s="20"/>
      <c r="D5815" s="20"/>
      <c r="E5815" s="6"/>
      <c r="F5815" s="6"/>
      <c r="G5815" s="6"/>
      <c r="H5815" s="6"/>
      <c r="I5815" s="6"/>
      <c r="J5815" s="6"/>
      <c r="K5815" s="6"/>
      <c r="L5815" s="6"/>
      <c r="M5815" s="6"/>
      <c r="N5815" s="6"/>
      <c r="O5815" s="6"/>
      <c r="P5815" s="6"/>
      <c r="Q5815" s="6"/>
      <c r="R5815" s="6"/>
      <c r="S5815" s="6"/>
      <c r="T5815" s="6"/>
      <c r="U5815" s="6"/>
      <c r="V5815" s="6"/>
      <c r="W5815" s="6"/>
      <c r="X5815" s="6"/>
      <c r="Y5815" s="6"/>
      <c r="Z5815" s="6"/>
      <c r="AA5815" s="6"/>
      <c r="AB5815" s="6"/>
      <c r="AC5815" s="6"/>
      <c r="AD5815" s="6"/>
      <c r="AE5815" s="6"/>
      <c r="AF5815" s="6"/>
      <c r="AG5815" s="6"/>
      <c r="AH5815" s="6"/>
      <c r="AI5815" s="6"/>
      <c r="AJ5815" s="6"/>
      <c r="AK5815" s="6"/>
      <c r="AL5815" s="6"/>
      <c r="AM5815" s="6"/>
      <c r="AN5815" s="6"/>
      <c r="AO5815" s="6"/>
      <c r="AP5815" s="6"/>
      <c r="AQ5815" s="21"/>
      <c r="AR5815" s="21"/>
      <c r="AS5815" s="21"/>
      <c r="AT5815" s="6"/>
      <c r="AU5815" s="6"/>
      <c r="AV5815" s="6"/>
      <c r="AW5815" s="6"/>
    </row>
    <row r="5816" spans="1:49" x14ac:dyDescent="0.35">
      <c r="A5816" s="20"/>
      <c r="B5816" s="20"/>
      <c r="C5816" s="20"/>
      <c r="D5816" s="20"/>
      <c r="E5816" s="6"/>
      <c r="F5816" s="6"/>
      <c r="G5816" s="6"/>
      <c r="H5816" s="6"/>
      <c r="I5816" s="6"/>
      <c r="J5816" s="6"/>
      <c r="K5816" s="6"/>
      <c r="L5816" s="6"/>
      <c r="M5816" s="6"/>
      <c r="N5816" s="6"/>
      <c r="O5816" s="6"/>
      <c r="P5816" s="6"/>
      <c r="Q5816" s="6"/>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21"/>
      <c r="AR5816" s="21"/>
      <c r="AS5816" s="21"/>
      <c r="AT5816" s="6"/>
      <c r="AU5816" s="6"/>
      <c r="AV5816" s="6"/>
      <c r="AW5816" s="6"/>
    </row>
    <row r="5817" spans="1:49" x14ac:dyDescent="0.35">
      <c r="A5817" s="20"/>
      <c r="B5817" s="20"/>
      <c r="C5817" s="20"/>
      <c r="D5817" s="20"/>
      <c r="E5817" s="6"/>
      <c r="F5817" s="6"/>
      <c r="G5817" s="6"/>
      <c r="H5817" s="6"/>
      <c r="I5817" s="6"/>
      <c r="J5817" s="6"/>
      <c r="K5817" s="6"/>
      <c r="L5817" s="6"/>
      <c r="M5817" s="6"/>
      <c r="N5817" s="6"/>
      <c r="O5817" s="6"/>
      <c r="P5817" s="6"/>
      <c r="Q5817" s="6"/>
      <c r="R5817" s="6"/>
      <c r="S5817" s="6"/>
      <c r="T5817" s="6"/>
      <c r="U5817" s="6"/>
      <c r="V5817" s="6"/>
      <c r="W5817" s="6"/>
      <c r="X5817" s="6"/>
      <c r="Y5817" s="6"/>
      <c r="Z5817" s="6"/>
      <c r="AA5817" s="6"/>
      <c r="AB5817" s="6"/>
      <c r="AC5817" s="6"/>
      <c r="AD5817" s="6"/>
      <c r="AE5817" s="6"/>
      <c r="AF5817" s="6"/>
      <c r="AG5817" s="6"/>
      <c r="AH5817" s="6"/>
      <c r="AI5817" s="6"/>
      <c r="AJ5817" s="6"/>
      <c r="AK5817" s="6"/>
      <c r="AL5817" s="6"/>
      <c r="AM5817" s="6"/>
      <c r="AN5817" s="6"/>
      <c r="AO5817" s="6"/>
      <c r="AP5817" s="6"/>
      <c r="AQ5817" s="21"/>
      <c r="AR5817" s="21"/>
      <c r="AS5817" s="21"/>
      <c r="AT5817" s="6"/>
      <c r="AU5817" s="6"/>
      <c r="AV5817" s="6"/>
      <c r="AW5817" s="6"/>
    </row>
    <row r="5818" spans="1:49" x14ac:dyDescent="0.35">
      <c r="A5818" s="20"/>
      <c r="B5818" s="20"/>
      <c r="C5818" s="20"/>
      <c r="D5818" s="20"/>
      <c r="E5818" s="6"/>
      <c r="F5818" s="6"/>
      <c r="G5818" s="6"/>
      <c r="H5818" s="6"/>
      <c r="I5818" s="6"/>
      <c r="J5818" s="6"/>
      <c r="K5818" s="6"/>
      <c r="L5818" s="6"/>
      <c r="M5818" s="6"/>
      <c r="N5818" s="6"/>
      <c r="O5818" s="6"/>
      <c r="P5818" s="6"/>
      <c r="Q5818" s="6"/>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21"/>
      <c r="AR5818" s="21"/>
      <c r="AS5818" s="21"/>
      <c r="AT5818" s="6"/>
      <c r="AU5818" s="6"/>
      <c r="AV5818" s="6"/>
      <c r="AW5818" s="6"/>
    </row>
    <row r="5819" spans="1:49" x14ac:dyDescent="0.35">
      <c r="A5819" s="20"/>
      <c r="B5819" s="20"/>
      <c r="C5819" s="20"/>
      <c r="D5819" s="20"/>
      <c r="E5819" s="6"/>
      <c r="F5819" s="6"/>
      <c r="G5819" s="6"/>
      <c r="H5819" s="6"/>
      <c r="I5819" s="6"/>
      <c r="J5819" s="6"/>
      <c r="K5819" s="6"/>
      <c r="L5819" s="6"/>
      <c r="M5819" s="6"/>
      <c r="N5819" s="6"/>
      <c r="O5819" s="6"/>
      <c r="P5819" s="6"/>
      <c r="Q5819" s="6"/>
      <c r="R5819" s="6"/>
      <c r="S5819" s="6"/>
      <c r="T5819" s="6"/>
      <c r="U5819" s="6"/>
      <c r="V5819" s="6"/>
      <c r="W5819" s="6"/>
      <c r="X5819" s="6"/>
      <c r="Y5819" s="6"/>
      <c r="Z5819" s="6"/>
      <c r="AA5819" s="6"/>
      <c r="AB5819" s="6"/>
      <c r="AC5819" s="6"/>
      <c r="AD5819" s="6"/>
      <c r="AE5819" s="6"/>
      <c r="AF5819" s="6"/>
      <c r="AG5819" s="6"/>
      <c r="AH5819" s="6"/>
      <c r="AI5819" s="6"/>
      <c r="AJ5819" s="6"/>
      <c r="AK5819" s="6"/>
      <c r="AL5819" s="6"/>
      <c r="AM5819" s="6"/>
      <c r="AN5819" s="6"/>
      <c r="AO5819" s="6"/>
      <c r="AP5819" s="6"/>
      <c r="AQ5819" s="21"/>
      <c r="AR5819" s="21"/>
      <c r="AS5819" s="21"/>
      <c r="AT5819" s="6"/>
      <c r="AU5819" s="6"/>
      <c r="AV5819" s="6"/>
      <c r="AW5819" s="6"/>
    </row>
    <row r="5820" spans="1:49" x14ac:dyDescent="0.35">
      <c r="A5820" s="20"/>
      <c r="B5820" s="20"/>
      <c r="C5820" s="20"/>
      <c r="D5820" s="20"/>
      <c r="E5820" s="6"/>
      <c r="F5820" s="6"/>
      <c r="G5820" s="6"/>
      <c r="H5820" s="6"/>
      <c r="I5820" s="6"/>
      <c r="J5820" s="6"/>
      <c r="K5820" s="6"/>
      <c r="L5820" s="6"/>
      <c r="M5820" s="6"/>
      <c r="N5820" s="6"/>
      <c r="O5820" s="6"/>
      <c r="P5820" s="6"/>
      <c r="Q5820" s="6"/>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21"/>
      <c r="AR5820" s="21"/>
      <c r="AS5820" s="21"/>
      <c r="AT5820" s="6"/>
      <c r="AU5820" s="6"/>
      <c r="AV5820" s="6"/>
      <c r="AW5820" s="6"/>
    </row>
    <row r="5821" spans="1:49" x14ac:dyDescent="0.35">
      <c r="A5821" s="20"/>
      <c r="B5821" s="20"/>
      <c r="C5821" s="20"/>
      <c r="D5821" s="20"/>
      <c r="E5821" s="6"/>
      <c r="F5821" s="6"/>
      <c r="G5821" s="6"/>
      <c r="H5821" s="6"/>
      <c r="I5821" s="6"/>
      <c r="J5821" s="6"/>
      <c r="K5821" s="6"/>
      <c r="L5821" s="6"/>
      <c r="M5821" s="6"/>
      <c r="N5821" s="6"/>
      <c r="O5821" s="6"/>
      <c r="P5821" s="6"/>
      <c r="Q5821" s="6"/>
      <c r="R5821" s="6"/>
      <c r="S5821" s="6"/>
      <c r="T5821" s="6"/>
      <c r="U5821" s="6"/>
      <c r="V5821" s="6"/>
      <c r="W5821" s="6"/>
      <c r="X5821" s="6"/>
      <c r="Y5821" s="6"/>
      <c r="Z5821" s="6"/>
      <c r="AA5821" s="6"/>
      <c r="AB5821" s="6"/>
      <c r="AC5821" s="6"/>
      <c r="AD5821" s="6"/>
      <c r="AE5821" s="6"/>
      <c r="AF5821" s="6"/>
      <c r="AG5821" s="6"/>
      <c r="AH5821" s="6"/>
      <c r="AI5821" s="6"/>
      <c r="AJ5821" s="6"/>
      <c r="AK5821" s="6"/>
      <c r="AL5821" s="6"/>
      <c r="AM5821" s="6"/>
      <c r="AN5821" s="6"/>
      <c r="AO5821" s="6"/>
      <c r="AP5821" s="6"/>
      <c r="AQ5821" s="21"/>
      <c r="AR5821" s="21"/>
      <c r="AS5821" s="21"/>
      <c r="AT5821" s="6"/>
      <c r="AU5821" s="6"/>
      <c r="AV5821" s="6"/>
      <c r="AW5821" s="6"/>
    </row>
    <row r="5822" spans="1:49" x14ac:dyDescent="0.35">
      <c r="A5822" s="20"/>
      <c r="B5822" s="20"/>
      <c r="C5822" s="20"/>
      <c r="D5822" s="20"/>
      <c r="E5822" s="6"/>
      <c r="F5822" s="6"/>
      <c r="G5822" s="6"/>
      <c r="H5822" s="6"/>
      <c r="I5822" s="6"/>
      <c r="J5822" s="6"/>
      <c r="K5822" s="6"/>
      <c r="L5822" s="6"/>
      <c r="M5822" s="6"/>
      <c r="N5822" s="6"/>
      <c r="O5822" s="6"/>
      <c r="P5822" s="6"/>
      <c r="Q5822" s="6"/>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21"/>
      <c r="AR5822" s="21"/>
      <c r="AS5822" s="21"/>
      <c r="AT5822" s="6"/>
      <c r="AU5822" s="6"/>
      <c r="AV5822" s="6"/>
      <c r="AW5822" s="6"/>
    </row>
    <row r="5823" spans="1:49" x14ac:dyDescent="0.35">
      <c r="A5823" s="20"/>
      <c r="B5823" s="20"/>
      <c r="C5823" s="20"/>
      <c r="D5823" s="20"/>
      <c r="E5823" s="6"/>
      <c r="F5823" s="6"/>
      <c r="G5823" s="6"/>
      <c r="H5823" s="6"/>
      <c r="I5823" s="6"/>
      <c r="J5823" s="6"/>
      <c r="K5823" s="6"/>
      <c r="L5823" s="6"/>
      <c r="M5823" s="6"/>
      <c r="N5823" s="6"/>
      <c r="O5823" s="6"/>
      <c r="P5823" s="6"/>
      <c r="Q5823" s="6"/>
      <c r="R5823" s="6"/>
      <c r="S5823" s="6"/>
      <c r="T5823" s="6"/>
      <c r="U5823" s="6"/>
      <c r="V5823" s="6"/>
      <c r="W5823" s="6"/>
      <c r="X5823" s="6"/>
      <c r="Y5823" s="6"/>
      <c r="Z5823" s="6"/>
      <c r="AA5823" s="6"/>
      <c r="AB5823" s="6"/>
      <c r="AC5823" s="6"/>
      <c r="AD5823" s="6"/>
      <c r="AE5823" s="6"/>
      <c r="AF5823" s="6"/>
      <c r="AG5823" s="6"/>
      <c r="AH5823" s="6"/>
      <c r="AI5823" s="6"/>
      <c r="AJ5823" s="6"/>
      <c r="AK5823" s="6"/>
      <c r="AL5823" s="6"/>
      <c r="AM5823" s="6"/>
      <c r="AN5823" s="6"/>
      <c r="AO5823" s="6"/>
      <c r="AP5823" s="6"/>
      <c r="AQ5823" s="21"/>
      <c r="AR5823" s="21"/>
      <c r="AS5823" s="21"/>
      <c r="AT5823" s="6"/>
      <c r="AU5823" s="6"/>
      <c r="AV5823" s="6"/>
      <c r="AW5823" s="6"/>
    </row>
    <row r="5824" spans="1:49" x14ac:dyDescent="0.35">
      <c r="A5824" s="20"/>
      <c r="B5824" s="20"/>
      <c r="C5824" s="20"/>
      <c r="D5824" s="20"/>
      <c r="E5824" s="6"/>
      <c r="F5824" s="6"/>
      <c r="G5824" s="6"/>
      <c r="H5824" s="6"/>
      <c r="I5824" s="6"/>
      <c r="J5824" s="6"/>
      <c r="K5824" s="6"/>
      <c r="L5824" s="6"/>
      <c r="M5824" s="6"/>
      <c r="N5824" s="6"/>
      <c r="O5824" s="6"/>
      <c r="P5824" s="6"/>
      <c r="Q5824" s="6"/>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21"/>
      <c r="AR5824" s="21"/>
      <c r="AS5824" s="21"/>
      <c r="AT5824" s="6"/>
      <c r="AU5824" s="6"/>
      <c r="AV5824" s="6"/>
      <c r="AW5824" s="6"/>
    </row>
    <row r="5825" spans="1:49" x14ac:dyDescent="0.35">
      <c r="A5825" s="20"/>
      <c r="B5825" s="20"/>
      <c r="C5825" s="20"/>
      <c r="D5825" s="20"/>
      <c r="E5825" s="6"/>
      <c r="F5825" s="6"/>
      <c r="G5825" s="6"/>
      <c r="H5825" s="6"/>
      <c r="I5825" s="6"/>
      <c r="J5825" s="6"/>
      <c r="K5825" s="6"/>
      <c r="L5825" s="6"/>
      <c r="M5825" s="6"/>
      <c r="N5825" s="6"/>
      <c r="O5825" s="6"/>
      <c r="P5825" s="6"/>
      <c r="Q5825" s="6"/>
      <c r="R5825" s="6"/>
      <c r="S5825" s="6"/>
      <c r="T5825" s="6"/>
      <c r="U5825" s="6"/>
      <c r="V5825" s="6"/>
      <c r="W5825" s="6"/>
      <c r="X5825" s="6"/>
      <c r="Y5825" s="6"/>
      <c r="Z5825" s="6"/>
      <c r="AA5825" s="6"/>
      <c r="AB5825" s="6"/>
      <c r="AC5825" s="6"/>
      <c r="AD5825" s="6"/>
      <c r="AE5825" s="6"/>
      <c r="AF5825" s="6"/>
      <c r="AG5825" s="6"/>
      <c r="AH5825" s="6"/>
      <c r="AI5825" s="6"/>
      <c r="AJ5825" s="6"/>
      <c r="AK5825" s="6"/>
      <c r="AL5825" s="6"/>
      <c r="AM5825" s="6"/>
      <c r="AN5825" s="6"/>
      <c r="AO5825" s="6"/>
      <c r="AP5825" s="6"/>
      <c r="AQ5825" s="21"/>
      <c r="AR5825" s="21"/>
      <c r="AS5825" s="21"/>
      <c r="AT5825" s="6"/>
      <c r="AU5825" s="6"/>
      <c r="AV5825" s="6"/>
      <c r="AW5825" s="6"/>
    </row>
    <row r="5826" spans="1:49" x14ac:dyDescent="0.35">
      <c r="A5826" s="20"/>
      <c r="B5826" s="20"/>
      <c r="C5826" s="20"/>
      <c r="D5826" s="20"/>
      <c r="E5826" s="6"/>
      <c r="F5826" s="6"/>
      <c r="G5826" s="6"/>
      <c r="H5826" s="6"/>
      <c r="I5826" s="6"/>
      <c r="J5826" s="6"/>
      <c r="K5826" s="6"/>
      <c r="L5826" s="6"/>
      <c r="M5826" s="6"/>
      <c r="N5826" s="6"/>
      <c r="O5826" s="6"/>
      <c r="P5826" s="6"/>
      <c r="Q5826" s="6"/>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21"/>
      <c r="AR5826" s="21"/>
      <c r="AS5826" s="21"/>
      <c r="AT5826" s="6"/>
      <c r="AU5826" s="6"/>
      <c r="AV5826" s="6"/>
      <c r="AW5826" s="6"/>
    </row>
    <row r="5827" spans="1:49" x14ac:dyDescent="0.35">
      <c r="A5827" s="20"/>
      <c r="B5827" s="20"/>
      <c r="C5827" s="20"/>
      <c r="D5827" s="20"/>
      <c r="E5827" s="6"/>
      <c r="F5827" s="6"/>
      <c r="G5827" s="6"/>
      <c r="H5827" s="6"/>
      <c r="I5827" s="6"/>
      <c r="J5827" s="6"/>
      <c r="K5827" s="6"/>
      <c r="L5827" s="6"/>
      <c r="M5827" s="6"/>
      <c r="N5827" s="6"/>
      <c r="O5827" s="6"/>
      <c r="P5827" s="6"/>
      <c r="Q5827" s="6"/>
      <c r="R5827" s="6"/>
      <c r="S5827" s="6"/>
      <c r="T5827" s="6"/>
      <c r="U5827" s="6"/>
      <c r="V5827" s="6"/>
      <c r="W5827" s="6"/>
      <c r="X5827" s="6"/>
      <c r="Y5827" s="6"/>
      <c r="Z5827" s="6"/>
      <c r="AA5827" s="6"/>
      <c r="AB5827" s="6"/>
      <c r="AC5827" s="6"/>
      <c r="AD5827" s="6"/>
      <c r="AE5827" s="6"/>
      <c r="AF5827" s="6"/>
      <c r="AG5827" s="6"/>
      <c r="AH5827" s="6"/>
      <c r="AI5827" s="6"/>
      <c r="AJ5827" s="6"/>
      <c r="AK5827" s="6"/>
      <c r="AL5827" s="6"/>
      <c r="AM5827" s="6"/>
      <c r="AN5827" s="6"/>
      <c r="AO5827" s="6"/>
      <c r="AP5827" s="6"/>
      <c r="AQ5827" s="21"/>
      <c r="AR5827" s="21"/>
      <c r="AS5827" s="21"/>
      <c r="AT5827" s="6"/>
      <c r="AU5827" s="6"/>
      <c r="AV5827" s="6"/>
      <c r="AW5827" s="6"/>
    </row>
    <row r="5828" spans="1:49" x14ac:dyDescent="0.35">
      <c r="A5828" s="20"/>
      <c r="B5828" s="20"/>
      <c r="C5828" s="20"/>
      <c r="D5828" s="20"/>
      <c r="E5828" s="6"/>
      <c r="F5828" s="6"/>
      <c r="G5828" s="6"/>
      <c r="H5828" s="6"/>
      <c r="I5828" s="6"/>
      <c r="J5828" s="6"/>
      <c r="K5828" s="6"/>
      <c r="L5828" s="6"/>
      <c r="M5828" s="6"/>
      <c r="N5828" s="6"/>
      <c r="O5828" s="6"/>
      <c r="P5828" s="6"/>
      <c r="Q5828" s="6"/>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21"/>
      <c r="AR5828" s="21"/>
      <c r="AS5828" s="21"/>
      <c r="AT5828" s="6"/>
      <c r="AU5828" s="6"/>
      <c r="AV5828" s="6"/>
      <c r="AW5828" s="6"/>
    </row>
    <row r="5829" spans="1:49" x14ac:dyDescent="0.35">
      <c r="A5829" s="20"/>
      <c r="B5829" s="20"/>
      <c r="C5829" s="20"/>
      <c r="D5829" s="20"/>
      <c r="E5829" s="6"/>
      <c r="F5829" s="6"/>
      <c r="G5829" s="6"/>
      <c r="H5829" s="6"/>
      <c r="I5829" s="6"/>
      <c r="J5829" s="6"/>
      <c r="K5829" s="6"/>
      <c r="L5829" s="6"/>
      <c r="M5829" s="6"/>
      <c r="N5829" s="6"/>
      <c r="O5829" s="6"/>
      <c r="P5829" s="6"/>
      <c r="Q5829" s="6"/>
      <c r="R5829" s="6"/>
      <c r="S5829" s="6"/>
      <c r="T5829" s="6"/>
      <c r="U5829" s="6"/>
      <c r="V5829" s="6"/>
      <c r="W5829" s="6"/>
      <c r="X5829" s="6"/>
      <c r="Y5829" s="6"/>
      <c r="Z5829" s="6"/>
      <c r="AA5829" s="6"/>
      <c r="AB5829" s="6"/>
      <c r="AC5829" s="6"/>
      <c r="AD5829" s="6"/>
      <c r="AE5829" s="6"/>
      <c r="AF5829" s="6"/>
      <c r="AG5829" s="6"/>
      <c r="AH5829" s="6"/>
      <c r="AI5829" s="6"/>
      <c r="AJ5829" s="6"/>
      <c r="AK5829" s="6"/>
      <c r="AL5829" s="6"/>
      <c r="AM5829" s="6"/>
      <c r="AN5829" s="6"/>
      <c r="AO5829" s="6"/>
      <c r="AP5829" s="6"/>
      <c r="AQ5829" s="21"/>
      <c r="AR5829" s="21"/>
      <c r="AS5829" s="21"/>
      <c r="AT5829" s="6"/>
      <c r="AU5829" s="6"/>
      <c r="AV5829" s="6"/>
      <c r="AW5829" s="6"/>
    </row>
    <row r="5830" spans="1:49" x14ac:dyDescent="0.35">
      <c r="A5830" s="20"/>
      <c r="B5830" s="20"/>
      <c r="C5830" s="20"/>
      <c r="D5830" s="20"/>
      <c r="E5830" s="6"/>
      <c r="F5830" s="6"/>
      <c r="G5830" s="6"/>
      <c r="H5830" s="6"/>
      <c r="I5830" s="6"/>
      <c r="J5830" s="6"/>
      <c r="K5830" s="6"/>
      <c r="L5830" s="6"/>
      <c r="M5830" s="6"/>
      <c r="N5830" s="6"/>
      <c r="O5830" s="6"/>
      <c r="P5830" s="6"/>
      <c r="Q5830" s="6"/>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21"/>
      <c r="AR5830" s="21"/>
      <c r="AS5830" s="21"/>
      <c r="AT5830" s="6"/>
      <c r="AU5830" s="6"/>
      <c r="AV5830" s="6"/>
      <c r="AW5830" s="6"/>
    </row>
    <row r="5831" spans="1:49" x14ac:dyDescent="0.35">
      <c r="A5831" s="20"/>
      <c r="B5831" s="20"/>
      <c r="C5831" s="20"/>
      <c r="D5831" s="20"/>
      <c r="E5831" s="6"/>
      <c r="F5831" s="6"/>
      <c r="G5831" s="6"/>
      <c r="H5831" s="6"/>
      <c r="I5831" s="6"/>
      <c r="J5831" s="6"/>
      <c r="K5831" s="6"/>
      <c r="L5831" s="6"/>
      <c r="M5831" s="6"/>
      <c r="N5831" s="6"/>
      <c r="O5831" s="6"/>
      <c r="P5831" s="6"/>
      <c r="Q5831" s="6"/>
      <c r="R5831" s="6"/>
      <c r="S5831" s="6"/>
      <c r="T5831" s="6"/>
      <c r="U5831" s="6"/>
      <c r="V5831" s="6"/>
      <c r="W5831" s="6"/>
      <c r="X5831" s="6"/>
      <c r="Y5831" s="6"/>
      <c r="Z5831" s="6"/>
      <c r="AA5831" s="6"/>
      <c r="AB5831" s="6"/>
      <c r="AC5831" s="6"/>
      <c r="AD5831" s="6"/>
      <c r="AE5831" s="6"/>
      <c r="AF5831" s="6"/>
      <c r="AG5831" s="6"/>
      <c r="AH5831" s="6"/>
      <c r="AI5831" s="6"/>
      <c r="AJ5831" s="6"/>
      <c r="AK5831" s="6"/>
      <c r="AL5831" s="6"/>
      <c r="AM5831" s="6"/>
      <c r="AN5831" s="6"/>
      <c r="AO5831" s="6"/>
      <c r="AP5831" s="6"/>
      <c r="AQ5831" s="21"/>
      <c r="AR5831" s="21"/>
      <c r="AS5831" s="21"/>
      <c r="AT5831" s="6"/>
      <c r="AU5831" s="6"/>
      <c r="AV5831" s="6"/>
      <c r="AW5831" s="6"/>
    </row>
    <row r="5832" spans="1:49" x14ac:dyDescent="0.35">
      <c r="A5832" s="20"/>
      <c r="B5832" s="20"/>
      <c r="C5832" s="20"/>
      <c r="D5832" s="20"/>
      <c r="E5832" s="6"/>
      <c r="F5832" s="6"/>
      <c r="G5832" s="6"/>
      <c r="H5832" s="6"/>
      <c r="I5832" s="6"/>
      <c r="J5832" s="6"/>
      <c r="K5832" s="6"/>
      <c r="L5832" s="6"/>
      <c r="M5832" s="6"/>
      <c r="N5832" s="6"/>
      <c r="O5832" s="6"/>
      <c r="P5832" s="6"/>
      <c r="Q5832" s="6"/>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21"/>
      <c r="AR5832" s="21"/>
      <c r="AS5832" s="21"/>
      <c r="AT5832" s="6"/>
      <c r="AU5832" s="6"/>
      <c r="AV5832" s="6"/>
      <c r="AW5832" s="6"/>
    </row>
    <row r="5833" spans="1:49" x14ac:dyDescent="0.35">
      <c r="A5833" s="20"/>
      <c r="B5833" s="20"/>
      <c r="C5833" s="20"/>
      <c r="D5833" s="20"/>
      <c r="E5833" s="6"/>
      <c r="F5833" s="6"/>
      <c r="G5833" s="6"/>
      <c r="H5833" s="6"/>
      <c r="I5833" s="6"/>
      <c r="J5833" s="6"/>
      <c r="K5833" s="6"/>
      <c r="L5833" s="6"/>
      <c r="M5833" s="6"/>
      <c r="N5833" s="6"/>
      <c r="O5833" s="6"/>
      <c r="P5833" s="6"/>
      <c r="Q5833" s="6"/>
      <c r="R5833" s="6"/>
      <c r="S5833" s="6"/>
      <c r="T5833" s="6"/>
      <c r="U5833" s="6"/>
      <c r="V5833" s="6"/>
      <c r="W5833" s="6"/>
      <c r="X5833" s="6"/>
      <c r="Y5833" s="6"/>
      <c r="Z5833" s="6"/>
      <c r="AA5833" s="6"/>
      <c r="AB5833" s="6"/>
      <c r="AC5833" s="6"/>
      <c r="AD5833" s="6"/>
      <c r="AE5833" s="6"/>
      <c r="AF5833" s="6"/>
      <c r="AG5833" s="6"/>
      <c r="AH5833" s="6"/>
      <c r="AI5833" s="6"/>
      <c r="AJ5833" s="6"/>
      <c r="AK5833" s="6"/>
      <c r="AL5833" s="6"/>
      <c r="AM5833" s="6"/>
      <c r="AN5833" s="6"/>
      <c r="AO5833" s="6"/>
      <c r="AP5833" s="6"/>
      <c r="AQ5833" s="21"/>
      <c r="AR5833" s="21"/>
      <c r="AS5833" s="21"/>
      <c r="AT5833" s="6"/>
      <c r="AU5833" s="6"/>
      <c r="AV5833" s="6"/>
      <c r="AW5833" s="6"/>
    </row>
    <row r="5834" spans="1:49" x14ac:dyDescent="0.35">
      <c r="A5834" s="20"/>
      <c r="B5834" s="20"/>
      <c r="C5834" s="20"/>
      <c r="D5834" s="20"/>
      <c r="E5834" s="6"/>
      <c r="F5834" s="6"/>
      <c r="G5834" s="6"/>
      <c r="H5834" s="6"/>
      <c r="I5834" s="6"/>
      <c r="J5834" s="6"/>
      <c r="K5834" s="6"/>
      <c r="L5834" s="6"/>
      <c r="M5834" s="6"/>
      <c r="N5834" s="6"/>
      <c r="O5834" s="6"/>
      <c r="P5834" s="6"/>
      <c r="Q5834" s="6"/>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21"/>
      <c r="AR5834" s="21"/>
      <c r="AS5834" s="21"/>
      <c r="AT5834" s="6"/>
      <c r="AU5834" s="6"/>
      <c r="AV5834" s="6"/>
      <c r="AW5834" s="6"/>
    </row>
    <row r="5835" spans="1:49" x14ac:dyDescent="0.35">
      <c r="A5835" s="20"/>
      <c r="B5835" s="20"/>
      <c r="C5835" s="20"/>
      <c r="D5835" s="20"/>
      <c r="E5835" s="6"/>
      <c r="F5835" s="6"/>
      <c r="G5835" s="6"/>
      <c r="H5835" s="6"/>
      <c r="I5835" s="6"/>
      <c r="J5835" s="6"/>
      <c r="K5835" s="6"/>
      <c r="L5835" s="6"/>
      <c r="M5835" s="6"/>
      <c r="N5835" s="6"/>
      <c r="O5835" s="6"/>
      <c r="P5835" s="6"/>
      <c r="Q5835" s="6"/>
      <c r="R5835" s="6"/>
      <c r="S5835" s="6"/>
      <c r="T5835" s="6"/>
      <c r="U5835" s="6"/>
      <c r="V5835" s="6"/>
      <c r="W5835" s="6"/>
      <c r="X5835" s="6"/>
      <c r="Y5835" s="6"/>
      <c r="Z5835" s="6"/>
      <c r="AA5835" s="6"/>
      <c r="AB5835" s="6"/>
      <c r="AC5835" s="6"/>
      <c r="AD5835" s="6"/>
      <c r="AE5835" s="6"/>
      <c r="AF5835" s="6"/>
      <c r="AG5835" s="6"/>
      <c r="AH5835" s="6"/>
      <c r="AI5835" s="6"/>
      <c r="AJ5835" s="6"/>
      <c r="AK5835" s="6"/>
      <c r="AL5835" s="6"/>
      <c r="AM5835" s="6"/>
      <c r="AN5835" s="6"/>
      <c r="AO5835" s="6"/>
      <c r="AP5835" s="6"/>
      <c r="AQ5835" s="21"/>
      <c r="AR5835" s="21"/>
      <c r="AS5835" s="21"/>
      <c r="AT5835" s="6"/>
      <c r="AU5835" s="6"/>
      <c r="AV5835" s="6"/>
      <c r="AW5835" s="6"/>
    </row>
    <row r="5836" spans="1:49" x14ac:dyDescent="0.35">
      <c r="A5836" s="20"/>
      <c r="B5836" s="20"/>
      <c r="C5836" s="20"/>
      <c r="D5836" s="20"/>
      <c r="E5836" s="6"/>
      <c r="F5836" s="6"/>
      <c r="G5836" s="6"/>
      <c r="H5836" s="6"/>
      <c r="I5836" s="6"/>
      <c r="J5836" s="6"/>
      <c r="K5836" s="6"/>
      <c r="L5836" s="6"/>
      <c r="M5836" s="6"/>
      <c r="N5836" s="6"/>
      <c r="O5836" s="6"/>
      <c r="P5836" s="6"/>
      <c r="Q5836" s="6"/>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21"/>
      <c r="AR5836" s="21"/>
      <c r="AS5836" s="21"/>
      <c r="AT5836" s="6"/>
      <c r="AU5836" s="6"/>
      <c r="AV5836" s="6"/>
      <c r="AW5836" s="6"/>
    </row>
    <row r="5837" spans="1:49" x14ac:dyDescent="0.35">
      <c r="A5837" s="20"/>
      <c r="B5837" s="20"/>
      <c r="C5837" s="20"/>
      <c r="D5837" s="20"/>
      <c r="E5837" s="6"/>
      <c r="F5837" s="6"/>
      <c r="G5837" s="6"/>
      <c r="H5837" s="6"/>
      <c r="I5837" s="6"/>
      <c r="J5837" s="6"/>
      <c r="K5837" s="6"/>
      <c r="L5837" s="6"/>
      <c r="M5837" s="6"/>
      <c r="N5837" s="6"/>
      <c r="O5837" s="6"/>
      <c r="P5837" s="6"/>
      <c r="Q5837" s="6"/>
      <c r="R5837" s="6"/>
      <c r="S5837" s="6"/>
      <c r="T5837" s="6"/>
      <c r="U5837" s="6"/>
      <c r="V5837" s="6"/>
      <c r="W5837" s="6"/>
      <c r="X5837" s="6"/>
      <c r="Y5837" s="6"/>
      <c r="Z5837" s="6"/>
      <c r="AA5837" s="6"/>
      <c r="AB5837" s="6"/>
      <c r="AC5837" s="6"/>
      <c r="AD5837" s="6"/>
      <c r="AE5837" s="6"/>
      <c r="AF5837" s="6"/>
      <c r="AG5837" s="6"/>
      <c r="AH5837" s="6"/>
      <c r="AI5837" s="6"/>
      <c r="AJ5837" s="6"/>
      <c r="AK5837" s="6"/>
      <c r="AL5837" s="6"/>
      <c r="AM5837" s="6"/>
      <c r="AN5837" s="6"/>
      <c r="AO5837" s="6"/>
      <c r="AP5837" s="6"/>
      <c r="AQ5837" s="21"/>
      <c r="AR5837" s="21"/>
      <c r="AS5837" s="21"/>
      <c r="AT5837" s="6"/>
      <c r="AU5837" s="6"/>
      <c r="AV5837" s="6"/>
      <c r="AW5837" s="6"/>
    </row>
    <row r="5838" spans="1:49" x14ac:dyDescent="0.35">
      <c r="A5838" s="20"/>
      <c r="B5838" s="20"/>
      <c r="C5838" s="20"/>
      <c r="D5838" s="20"/>
      <c r="E5838" s="6"/>
      <c r="F5838" s="6"/>
      <c r="G5838" s="6"/>
      <c r="H5838" s="6"/>
      <c r="I5838" s="6"/>
      <c r="J5838" s="6"/>
      <c r="K5838" s="6"/>
      <c r="L5838" s="6"/>
      <c r="M5838" s="6"/>
      <c r="N5838" s="6"/>
      <c r="O5838" s="6"/>
      <c r="P5838" s="6"/>
      <c r="Q5838" s="6"/>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21"/>
      <c r="AR5838" s="21"/>
      <c r="AS5838" s="21"/>
      <c r="AT5838" s="6"/>
      <c r="AU5838" s="6"/>
      <c r="AV5838" s="6"/>
      <c r="AW5838" s="6"/>
    </row>
    <row r="5839" spans="1:49" x14ac:dyDescent="0.35">
      <c r="A5839" s="20"/>
      <c r="B5839" s="20"/>
      <c r="C5839" s="20"/>
      <c r="D5839" s="20"/>
      <c r="E5839" s="6"/>
      <c r="F5839" s="6"/>
      <c r="G5839" s="6"/>
      <c r="H5839" s="6"/>
      <c r="I5839" s="6"/>
      <c r="J5839" s="6"/>
      <c r="K5839" s="6"/>
      <c r="L5839" s="6"/>
      <c r="M5839" s="6"/>
      <c r="N5839" s="6"/>
      <c r="O5839" s="6"/>
      <c r="P5839" s="6"/>
      <c r="Q5839" s="6"/>
      <c r="R5839" s="6"/>
      <c r="S5839" s="6"/>
      <c r="T5839" s="6"/>
      <c r="U5839" s="6"/>
      <c r="V5839" s="6"/>
      <c r="W5839" s="6"/>
      <c r="X5839" s="6"/>
      <c r="Y5839" s="6"/>
      <c r="Z5839" s="6"/>
      <c r="AA5839" s="6"/>
      <c r="AB5839" s="6"/>
      <c r="AC5839" s="6"/>
      <c r="AD5839" s="6"/>
      <c r="AE5839" s="6"/>
      <c r="AF5839" s="6"/>
      <c r="AG5839" s="6"/>
      <c r="AH5839" s="6"/>
      <c r="AI5839" s="6"/>
      <c r="AJ5839" s="6"/>
      <c r="AK5839" s="6"/>
      <c r="AL5839" s="6"/>
      <c r="AM5839" s="6"/>
      <c r="AN5839" s="6"/>
      <c r="AO5839" s="6"/>
      <c r="AP5839" s="6"/>
      <c r="AQ5839" s="21"/>
      <c r="AR5839" s="21"/>
      <c r="AS5839" s="21"/>
      <c r="AT5839" s="6"/>
      <c r="AU5839" s="6"/>
      <c r="AV5839" s="6"/>
      <c r="AW5839" s="6"/>
    </row>
    <row r="5840" spans="1:49" x14ac:dyDescent="0.35">
      <c r="A5840" s="20"/>
      <c r="B5840" s="20"/>
      <c r="C5840" s="20"/>
      <c r="D5840" s="20"/>
      <c r="E5840" s="6"/>
      <c r="F5840" s="6"/>
      <c r="G5840" s="6"/>
      <c r="H5840" s="6"/>
      <c r="I5840" s="6"/>
      <c r="J5840" s="6"/>
      <c r="K5840" s="6"/>
      <c r="L5840" s="6"/>
      <c r="M5840" s="6"/>
      <c r="N5840" s="6"/>
      <c r="O5840" s="6"/>
      <c r="P5840" s="6"/>
      <c r="Q5840" s="6"/>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21"/>
      <c r="AR5840" s="21"/>
      <c r="AS5840" s="21"/>
      <c r="AT5840" s="6"/>
      <c r="AU5840" s="6"/>
      <c r="AV5840" s="6"/>
      <c r="AW5840" s="6"/>
    </row>
    <row r="5841" spans="1:49" x14ac:dyDescent="0.35">
      <c r="A5841" s="20"/>
      <c r="B5841" s="20"/>
      <c r="C5841" s="20"/>
      <c r="D5841" s="20"/>
      <c r="E5841" s="6"/>
      <c r="F5841" s="6"/>
      <c r="G5841" s="6"/>
      <c r="H5841" s="6"/>
      <c r="I5841" s="6"/>
      <c r="J5841" s="6"/>
      <c r="K5841" s="6"/>
      <c r="L5841" s="6"/>
      <c r="M5841" s="6"/>
      <c r="N5841" s="6"/>
      <c r="O5841" s="6"/>
      <c r="P5841" s="6"/>
      <c r="Q5841" s="6"/>
      <c r="R5841" s="6"/>
      <c r="S5841" s="6"/>
      <c r="T5841" s="6"/>
      <c r="U5841" s="6"/>
      <c r="V5841" s="6"/>
      <c r="W5841" s="6"/>
      <c r="X5841" s="6"/>
      <c r="Y5841" s="6"/>
      <c r="Z5841" s="6"/>
      <c r="AA5841" s="6"/>
      <c r="AB5841" s="6"/>
      <c r="AC5841" s="6"/>
      <c r="AD5841" s="6"/>
      <c r="AE5841" s="6"/>
      <c r="AF5841" s="6"/>
      <c r="AG5841" s="6"/>
      <c r="AH5841" s="6"/>
      <c r="AI5841" s="6"/>
      <c r="AJ5841" s="6"/>
      <c r="AK5841" s="6"/>
      <c r="AL5841" s="6"/>
      <c r="AM5841" s="6"/>
      <c r="AN5841" s="6"/>
      <c r="AO5841" s="6"/>
      <c r="AP5841" s="6"/>
      <c r="AQ5841" s="21"/>
      <c r="AR5841" s="21"/>
      <c r="AS5841" s="21"/>
      <c r="AT5841" s="6"/>
      <c r="AU5841" s="6"/>
      <c r="AV5841" s="6"/>
      <c r="AW5841" s="6"/>
    </row>
    <row r="5842" spans="1:49" x14ac:dyDescent="0.35">
      <c r="A5842" s="20"/>
      <c r="B5842" s="20"/>
      <c r="C5842" s="20"/>
      <c r="D5842" s="20"/>
      <c r="E5842" s="6"/>
      <c r="F5842" s="6"/>
      <c r="G5842" s="6"/>
      <c r="H5842" s="6"/>
      <c r="I5842" s="6"/>
      <c r="J5842" s="6"/>
      <c r="K5842" s="6"/>
      <c r="L5842" s="6"/>
      <c r="M5842" s="6"/>
      <c r="N5842" s="6"/>
      <c r="O5842" s="6"/>
      <c r="P5842" s="6"/>
      <c r="Q5842" s="6"/>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21"/>
      <c r="AR5842" s="21"/>
      <c r="AS5842" s="21"/>
      <c r="AT5842" s="6"/>
      <c r="AU5842" s="6"/>
      <c r="AV5842" s="6"/>
      <c r="AW5842" s="6"/>
    </row>
    <row r="5843" spans="1:49" x14ac:dyDescent="0.35">
      <c r="A5843" s="20"/>
      <c r="B5843" s="20"/>
      <c r="C5843" s="20"/>
      <c r="D5843" s="20"/>
      <c r="E5843" s="6"/>
      <c r="F5843" s="6"/>
      <c r="G5843" s="6"/>
      <c r="H5843" s="6"/>
      <c r="I5843" s="6"/>
      <c r="J5843" s="6"/>
      <c r="K5843" s="6"/>
      <c r="L5843" s="6"/>
      <c r="M5843" s="6"/>
      <c r="N5843" s="6"/>
      <c r="O5843" s="6"/>
      <c r="P5843" s="6"/>
      <c r="Q5843" s="6"/>
      <c r="R5843" s="6"/>
      <c r="S5843" s="6"/>
      <c r="T5843" s="6"/>
      <c r="U5843" s="6"/>
      <c r="V5843" s="6"/>
      <c r="W5843" s="6"/>
      <c r="X5843" s="6"/>
      <c r="Y5843" s="6"/>
      <c r="Z5843" s="6"/>
      <c r="AA5843" s="6"/>
      <c r="AB5843" s="6"/>
      <c r="AC5843" s="6"/>
      <c r="AD5843" s="6"/>
      <c r="AE5843" s="6"/>
      <c r="AF5843" s="6"/>
      <c r="AG5843" s="6"/>
      <c r="AH5843" s="6"/>
      <c r="AI5843" s="6"/>
      <c r="AJ5843" s="6"/>
      <c r="AK5843" s="6"/>
      <c r="AL5843" s="6"/>
      <c r="AM5843" s="6"/>
      <c r="AN5843" s="6"/>
      <c r="AO5843" s="6"/>
      <c r="AP5843" s="6"/>
      <c r="AQ5843" s="21"/>
      <c r="AR5843" s="21"/>
      <c r="AS5843" s="21"/>
      <c r="AT5843" s="6"/>
      <c r="AU5843" s="6"/>
      <c r="AV5843" s="6"/>
      <c r="AW5843" s="6"/>
    </row>
    <row r="5844" spans="1:49" x14ac:dyDescent="0.35">
      <c r="A5844" s="20"/>
      <c r="B5844" s="20"/>
      <c r="C5844" s="20"/>
      <c r="D5844" s="20"/>
      <c r="E5844" s="6"/>
      <c r="F5844" s="6"/>
      <c r="G5844" s="6"/>
      <c r="H5844" s="6"/>
      <c r="I5844" s="6"/>
      <c r="J5844" s="6"/>
      <c r="K5844" s="6"/>
      <c r="L5844" s="6"/>
      <c r="M5844" s="6"/>
      <c r="N5844" s="6"/>
      <c r="O5844" s="6"/>
      <c r="P5844" s="6"/>
      <c r="Q5844" s="6"/>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21"/>
      <c r="AR5844" s="21"/>
      <c r="AS5844" s="21"/>
      <c r="AT5844" s="6"/>
      <c r="AU5844" s="6"/>
      <c r="AV5844" s="6"/>
      <c r="AW5844" s="6"/>
    </row>
    <row r="5845" spans="1:49" x14ac:dyDescent="0.35">
      <c r="A5845" s="20"/>
      <c r="B5845" s="20"/>
      <c r="C5845" s="20"/>
      <c r="D5845" s="20"/>
      <c r="E5845" s="6"/>
      <c r="F5845" s="6"/>
      <c r="G5845" s="6"/>
      <c r="H5845" s="6"/>
      <c r="I5845" s="6"/>
      <c r="J5845" s="6"/>
      <c r="K5845" s="6"/>
      <c r="L5845" s="6"/>
      <c r="M5845" s="6"/>
      <c r="N5845" s="6"/>
      <c r="O5845" s="6"/>
      <c r="P5845" s="6"/>
      <c r="Q5845" s="6"/>
      <c r="R5845" s="6"/>
      <c r="S5845" s="6"/>
      <c r="T5845" s="6"/>
      <c r="U5845" s="6"/>
      <c r="V5845" s="6"/>
      <c r="W5845" s="6"/>
      <c r="X5845" s="6"/>
      <c r="Y5845" s="6"/>
      <c r="Z5845" s="6"/>
      <c r="AA5845" s="6"/>
      <c r="AB5845" s="6"/>
      <c r="AC5845" s="6"/>
      <c r="AD5845" s="6"/>
      <c r="AE5845" s="6"/>
      <c r="AF5845" s="6"/>
      <c r="AG5845" s="6"/>
      <c r="AH5845" s="6"/>
      <c r="AI5845" s="6"/>
      <c r="AJ5845" s="6"/>
      <c r="AK5845" s="6"/>
      <c r="AL5845" s="6"/>
      <c r="AM5845" s="6"/>
      <c r="AN5845" s="6"/>
      <c r="AO5845" s="6"/>
      <c r="AP5845" s="6"/>
      <c r="AQ5845" s="21"/>
      <c r="AR5845" s="21"/>
      <c r="AS5845" s="21"/>
      <c r="AT5845" s="6"/>
      <c r="AU5845" s="6"/>
      <c r="AV5845" s="6"/>
      <c r="AW5845" s="6"/>
    </row>
    <row r="5846" spans="1:49" x14ac:dyDescent="0.35">
      <c r="A5846" s="20"/>
      <c r="B5846" s="20"/>
      <c r="C5846" s="20"/>
      <c r="D5846" s="20"/>
      <c r="E5846" s="6"/>
      <c r="F5846" s="6"/>
      <c r="G5846" s="6"/>
      <c r="H5846" s="6"/>
      <c r="I5846" s="6"/>
      <c r="J5846" s="6"/>
      <c r="K5846" s="6"/>
      <c r="L5846" s="6"/>
      <c r="M5846" s="6"/>
      <c r="N5846" s="6"/>
      <c r="O5846" s="6"/>
      <c r="P5846" s="6"/>
      <c r="Q5846" s="6"/>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21"/>
      <c r="AR5846" s="21"/>
      <c r="AS5846" s="21"/>
      <c r="AT5846" s="6"/>
      <c r="AU5846" s="6"/>
      <c r="AV5846" s="6"/>
      <c r="AW5846" s="6"/>
    </row>
    <row r="5847" spans="1:49" x14ac:dyDescent="0.35">
      <c r="A5847" s="20"/>
      <c r="B5847" s="20"/>
      <c r="C5847" s="20"/>
      <c r="D5847" s="20"/>
      <c r="E5847" s="6"/>
      <c r="F5847" s="6"/>
      <c r="G5847" s="6"/>
      <c r="H5847" s="6"/>
      <c r="I5847" s="6"/>
      <c r="J5847" s="6"/>
      <c r="K5847" s="6"/>
      <c r="L5847" s="6"/>
      <c r="M5847" s="6"/>
      <c r="N5847" s="6"/>
      <c r="O5847" s="6"/>
      <c r="P5847" s="6"/>
      <c r="Q5847" s="6"/>
      <c r="R5847" s="6"/>
      <c r="S5847" s="6"/>
      <c r="T5847" s="6"/>
      <c r="U5847" s="6"/>
      <c r="V5847" s="6"/>
      <c r="W5847" s="6"/>
      <c r="X5847" s="6"/>
      <c r="Y5847" s="6"/>
      <c r="Z5847" s="6"/>
      <c r="AA5847" s="6"/>
      <c r="AB5847" s="6"/>
      <c r="AC5847" s="6"/>
      <c r="AD5847" s="6"/>
      <c r="AE5847" s="6"/>
      <c r="AF5847" s="6"/>
      <c r="AG5847" s="6"/>
      <c r="AH5847" s="6"/>
      <c r="AI5847" s="6"/>
      <c r="AJ5847" s="6"/>
      <c r="AK5847" s="6"/>
      <c r="AL5847" s="6"/>
      <c r="AM5847" s="6"/>
      <c r="AN5847" s="6"/>
      <c r="AO5847" s="6"/>
      <c r="AP5847" s="6"/>
      <c r="AQ5847" s="21"/>
      <c r="AR5847" s="21"/>
      <c r="AS5847" s="21"/>
      <c r="AT5847" s="6"/>
      <c r="AU5847" s="6"/>
      <c r="AV5847" s="6"/>
      <c r="AW5847" s="6"/>
    </row>
    <row r="5848" spans="1:49" x14ac:dyDescent="0.35">
      <c r="A5848" s="20"/>
      <c r="B5848" s="20"/>
      <c r="C5848" s="20"/>
      <c r="D5848" s="20"/>
      <c r="E5848" s="6"/>
      <c r="F5848" s="6"/>
      <c r="G5848" s="6"/>
      <c r="H5848" s="6"/>
      <c r="I5848" s="6"/>
      <c r="J5848" s="6"/>
      <c r="K5848" s="6"/>
      <c r="L5848" s="6"/>
      <c r="M5848" s="6"/>
      <c r="N5848" s="6"/>
      <c r="O5848" s="6"/>
      <c r="P5848" s="6"/>
      <c r="Q5848" s="6"/>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21"/>
      <c r="AR5848" s="21"/>
      <c r="AS5848" s="21"/>
      <c r="AT5848" s="6"/>
      <c r="AU5848" s="6"/>
      <c r="AV5848" s="6"/>
      <c r="AW5848" s="6"/>
    </row>
    <row r="5849" spans="1:49" x14ac:dyDescent="0.35">
      <c r="A5849" s="20"/>
      <c r="B5849" s="20"/>
      <c r="C5849" s="20"/>
      <c r="D5849" s="20"/>
      <c r="E5849" s="6"/>
      <c r="F5849" s="6"/>
      <c r="G5849" s="6"/>
      <c r="H5849" s="6"/>
      <c r="I5849" s="6"/>
      <c r="J5849" s="6"/>
      <c r="K5849" s="6"/>
      <c r="L5849" s="6"/>
      <c r="M5849" s="6"/>
      <c r="N5849" s="6"/>
      <c r="O5849" s="6"/>
      <c r="P5849" s="6"/>
      <c r="Q5849" s="6"/>
      <c r="R5849" s="6"/>
      <c r="S5849" s="6"/>
      <c r="T5849" s="6"/>
      <c r="U5849" s="6"/>
      <c r="V5849" s="6"/>
      <c r="W5849" s="6"/>
      <c r="X5849" s="6"/>
      <c r="Y5849" s="6"/>
      <c r="Z5849" s="6"/>
      <c r="AA5849" s="6"/>
      <c r="AB5849" s="6"/>
      <c r="AC5849" s="6"/>
      <c r="AD5849" s="6"/>
      <c r="AE5849" s="6"/>
      <c r="AF5849" s="6"/>
      <c r="AG5849" s="6"/>
      <c r="AH5849" s="6"/>
      <c r="AI5849" s="6"/>
      <c r="AJ5849" s="6"/>
      <c r="AK5849" s="6"/>
      <c r="AL5849" s="6"/>
      <c r="AM5849" s="6"/>
      <c r="AN5849" s="6"/>
      <c r="AO5849" s="6"/>
      <c r="AP5849" s="6"/>
      <c r="AQ5849" s="21"/>
      <c r="AR5849" s="21"/>
      <c r="AS5849" s="21"/>
      <c r="AT5849" s="6"/>
      <c r="AU5849" s="6"/>
      <c r="AV5849" s="6"/>
      <c r="AW5849" s="6"/>
    </row>
    <row r="5850" spans="1:49" x14ac:dyDescent="0.35">
      <c r="A5850" s="20"/>
      <c r="B5850" s="20"/>
      <c r="C5850" s="20"/>
      <c r="D5850" s="20"/>
      <c r="E5850" s="6"/>
      <c r="F5850" s="6"/>
      <c r="G5850" s="6"/>
      <c r="H5850" s="6"/>
      <c r="I5850" s="6"/>
      <c r="J5850" s="6"/>
      <c r="K5850" s="6"/>
      <c r="L5850" s="6"/>
      <c r="M5850" s="6"/>
      <c r="N5850" s="6"/>
      <c r="O5850" s="6"/>
      <c r="P5850" s="6"/>
      <c r="Q5850" s="6"/>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21"/>
      <c r="AR5850" s="21"/>
      <c r="AS5850" s="21"/>
      <c r="AT5850" s="6"/>
      <c r="AU5850" s="6"/>
      <c r="AV5850" s="6"/>
      <c r="AW5850" s="6"/>
    </row>
    <row r="5851" spans="1:49" x14ac:dyDescent="0.35">
      <c r="A5851" s="20"/>
      <c r="B5851" s="20"/>
      <c r="C5851" s="20"/>
      <c r="D5851" s="20"/>
      <c r="E5851" s="6"/>
      <c r="F5851" s="6"/>
      <c r="G5851" s="6"/>
      <c r="H5851" s="6"/>
      <c r="I5851" s="6"/>
      <c r="J5851" s="6"/>
      <c r="K5851" s="6"/>
      <c r="L5851" s="6"/>
      <c r="M5851" s="6"/>
      <c r="N5851" s="6"/>
      <c r="O5851" s="6"/>
      <c r="P5851" s="6"/>
      <c r="Q5851" s="6"/>
      <c r="R5851" s="6"/>
      <c r="S5851" s="6"/>
      <c r="T5851" s="6"/>
      <c r="U5851" s="6"/>
      <c r="V5851" s="6"/>
      <c r="W5851" s="6"/>
      <c r="X5851" s="6"/>
      <c r="Y5851" s="6"/>
      <c r="Z5851" s="6"/>
      <c r="AA5851" s="6"/>
      <c r="AB5851" s="6"/>
      <c r="AC5851" s="6"/>
      <c r="AD5851" s="6"/>
      <c r="AE5851" s="6"/>
      <c r="AF5851" s="6"/>
      <c r="AG5851" s="6"/>
      <c r="AH5851" s="6"/>
      <c r="AI5851" s="6"/>
      <c r="AJ5851" s="6"/>
      <c r="AK5851" s="6"/>
      <c r="AL5851" s="6"/>
      <c r="AM5851" s="6"/>
      <c r="AN5851" s="6"/>
      <c r="AO5851" s="6"/>
      <c r="AP5851" s="6"/>
      <c r="AQ5851" s="21"/>
      <c r="AR5851" s="21"/>
      <c r="AS5851" s="21"/>
      <c r="AT5851" s="6"/>
      <c r="AU5851" s="6"/>
      <c r="AV5851" s="6"/>
      <c r="AW5851" s="6"/>
    </row>
    <row r="5852" spans="1:49" x14ac:dyDescent="0.35">
      <c r="A5852" s="20"/>
      <c r="B5852" s="20"/>
      <c r="C5852" s="20"/>
      <c r="D5852" s="20"/>
      <c r="E5852" s="6"/>
      <c r="F5852" s="6"/>
      <c r="G5852" s="6"/>
      <c r="H5852" s="6"/>
      <c r="I5852" s="6"/>
      <c r="J5852" s="6"/>
      <c r="K5852" s="6"/>
      <c r="L5852" s="6"/>
      <c r="M5852" s="6"/>
      <c r="N5852" s="6"/>
      <c r="O5852" s="6"/>
      <c r="P5852" s="6"/>
      <c r="Q5852" s="6"/>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21"/>
      <c r="AR5852" s="21"/>
      <c r="AS5852" s="21"/>
      <c r="AT5852" s="6"/>
      <c r="AU5852" s="6"/>
      <c r="AV5852" s="6"/>
      <c r="AW5852" s="6"/>
    </row>
    <row r="5853" spans="1:49" x14ac:dyDescent="0.35">
      <c r="A5853" s="20"/>
      <c r="B5853" s="20"/>
      <c r="C5853" s="20"/>
      <c r="D5853" s="20"/>
      <c r="E5853" s="6"/>
      <c r="F5853" s="6"/>
      <c r="G5853" s="6"/>
      <c r="H5853" s="6"/>
      <c r="I5853" s="6"/>
      <c r="J5853" s="6"/>
      <c r="K5853" s="6"/>
      <c r="L5853" s="6"/>
      <c r="M5853" s="6"/>
      <c r="N5853" s="6"/>
      <c r="O5853" s="6"/>
      <c r="P5853" s="6"/>
      <c r="Q5853" s="6"/>
      <c r="R5853" s="6"/>
      <c r="S5853" s="6"/>
      <c r="T5853" s="6"/>
      <c r="U5853" s="6"/>
      <c r="V5853" s="6"/>
      <c r="W5853" s="6"/>
      <c r="X5853" s="6"/>
      <c r="Y5853" s="6"/>
      <c r="Z5853" s="6"/>
      <c r="AA5853" s="6"/>
      <c r="AB5853" s="6"/>
      <c r="AC5853" s="6"/>
      <c r="AD5853" s="6"/>
      <c r="AE5853" s="6"/>
      <c r="AF5853" s="6"/>
      <c r="AG5853" s="6"/>
      <c r="AH5853" s="6"/>
      <c r="AI5853" s="6"/>
      <c r="AJ5853" s="6"/>
      <c r="AK5853" s="6"/>
      <c r="AL5853" s="6"/>
      <c r="AM5853" s="6"/>
      <c r="AN5853" s="6"/>
      <c r="AO5853" s="6"/>
      <c r="AP5853" s="6"/>
      <c r="AQ5853" s="21"/>
      <c r="AR5853" s="21"/>
      <c r="AS5853" s="21"/>
      <c r="AT5853" s="6"/>
      <c r="AU5853" s="6"/>
      <c r="AV5853" s="6"/>
      <c r="AW5853" s="6"/>
    </row>
    <row r="5854" spans="1:49" x14ac:dyDescent="0.35">
      <c r="A5854" s="20"/>
      <c r="B5854" s="20"/>
      <c r="C5854" s="20"/>
      <c r="D5854" s="20"/>
      <c r="E5854" s="6"/>
      <c r="F5854" s="6"/>
      <c r="G5854" s="6"/>
      <c r="H5854" s="6"/>
      <c r="I5854" s="6"/>
      <c r="J5854" s="6"/>
      <c r="K5854" s="6"/>
      <c r="L5854" s="6"/>
      <c r="M5854" s="6"/>
      <c r="N5854" s="6"/>
      <c r="O5854" s="6"/>
      <c r="P5854" s="6"/>
      <c r="Q5854" s="6"/>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21"/>
      <c r="AR5854" s="21"/>
      <c r="AS5854" s="21"/>
      <c r="AT5854" s="6"/>
      <c r="AU5854" s="6"/>
      <c r="AV5854" s="6"/>
      <c r="AW5854" s="6"/>
    </row>
    <row r="5855" spans="1:49" x14ac:dyDescent="0.35">
      <c r="A5855" s="20"/>
      <c r="B5855" s="20"/>
      <c r="C5855" s="20"/>
      <c r="D5855" s="20"/>
      <c r="E5855" s="6"/>
      <c r="F5855" s="6"/>
      <c r="G5855" s="6"/>
      <c r="H5855" s="6"/>
      <c r="I5855" s="6"/>
      <c r="J5855" s="6"/>
      <c r="K5855" s="6"/>
      <c r="L5855" s="6"/>
      <c r="M5855" s="6"/>
      <c r="N5855" s="6"/>
      <c r="O5855" s="6"/>
      <c r="P5855" s="6"/>
      <c r="Q5855" s="6"/>
      <c r="R5855" s="6"/>
      <c r="S5855" s="6"/>
      <c r="T5855" s="6"/>
      <c r="U5855" s="6"/>
      <c r="V5855" s="6"/>
      <c r="W5855" s="6"/>
      <c r="X5855" s="6"/>
      <c r="Y5855" s="6"/>
      <c r="Z5855" s="6"/>
      <c r="AA5855" s="6"/>
      <c r="AB5855" s="6"/>
      <c r="AC5855" s="6"/>
      <c r="AD5855" s="6"/>
      <c r="AE5855" s="6"/>
      <c r="AF5855" s="6"/>
      <c r="AG5855" s="6"/>
      <c r="AH5855" s="6"/>
      <c r="AI5855" s="6"/>
      <c r="AJ5855" s="6"/>
      <c r="AK5855" s="6"/>
      <c r="AL5855" s="6"/>
      <c r="AM5855" s="6"/>
      <c r="AN5855" s="6"/>
      <c r="AO5855" s="6"/>
      <c r="AP5855" s="6"/>
      <c r="AQ5855" s="21"/>
      <c r="AR5855" s="21"/>
      <c r="AS5855" s="21"/>
      <c r="AT5855" s="6"/>
      <c r="AU5855" s="6"/>
      <c r="AV5855" s="6"/>
      <c r="AW5855" s="6"/>
    </row>
    <row r="5856" spans="1:49" x14ac:dyDescent="0.35">
      <c r="A5856" s="20"/>
      <c r="B5856" s="20"/>
      <c r="C5856" s="20"/>
      <c r="D5856" s="20"/>
      <c r="E5856" s="6"/>
      <c r="F5856" s="6"/>
      <c r="G5856" s="6"/>
      <c r="H5856" s="6"/>
      <c r="I5856" s="6"/>
      <c r="J5856" s="6"/>
      <c r="K5856" s="6"/>
      <c r="L5856" s="6"/>
      <c r="M5856" s="6"/>
      <c r="N5856" s="6"/>
      <c r="O5856" s="6"/>
      <c r="P5856" s="6"/>
      <c r="Q5856" s="6"/>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21"/>
      <c r="AR5856" s="21"/>
      <c r="AS5856" s="21"/>
      <c r="AT5856" s="6"/>
      <c r="AU5856" s="6"/>
      <c r="AV5856" s="6"/>
      <c r="AW5856" s="6"/>
    </row>
    <row r="5857" spans="1:49" x14ac:dyDescent="0.35">
      <c r="A5857" s="20"/>
      <c r="B5857" s="20"/>
      <c r="C5857" s="20"/>
      <c r="D5857" s="20"/>
      <c r="E5857" s="6"/>
      <c r="F5857" s="6"/>
      <c r="G5857" s="6"/>
      <c r="H5857" s="6"/>
      <c r="I5857" s="6"/>
      <c r="J5857" s="6"/>
      <c r="K5857" s="6"/>
      <c r="L5857" s="6"/>
      <c r="M5857" s="6"/>
      <c r="N5857" s="6"/>
      <c r="O5857" s="6"/>
      <c r="P5857" s="6"/>
      <c r="Q5857" s="6"/>
      <c r="R5857" s="6"/>
      <c r="S5857" s="6"/>
      <c r="T5857" s="6"/>
      <c r="U5857" s="6"/>
      <c r="V5857" s="6"/>
      <c r="W5857" s="6"/>
      <c r="X5857" s="6"/>
      <c r="Y5857" s="6"/>
      <c r="Z5857" s="6"/>
      <c r="AA5857" s="6"/>
      <c r="AB5857" s="6"/>
      <c r="AC5857" s="6"/>
      <c r="AD5857" s="6"/>
      <c r="AE5857" s="6"/>
      <c r="AF5857" s="6"/>
      <c r="AG5857" s="6"/>
      <c r="AH5857" s="6"/>
      <c r="AI5857" s="6"/>
      <c r="AJ5857" s="6"/>
      <c r="AK5857" s="6"/>
      <c r="AL5857" s="6"/>
      <c r="AM5857" s="6"/>
      <c r="AN5857" s="6"/>
      <c r="AO5857" s="6"/>
      <c r="AP5857" s="6"/>
      <c r="AQ5857" s="21"/>
      <c r="AR5857" s="21"/>
      <c r="AS5857" s="21"/>
      <c r="AT5857" s="6"/>
      <c r="AU5857" s="6"/>
      <c r="AV5857" s="6"/>
      <c r="AW5857" s="6"/>
    </row>
    <row r="5858" spans="1:49" x14ac:dyDescent="0.35">
      <c r="A5858" s="20"/>
      <c r="B5858" s="20"/>
      <c r="C5858" s="20"/>
      <c r="D5858" s="20"/>
      <c r="E5858" s="6"/>
      <c r="F5858" s="6"/>
      <c r="G5858" s="6"/>
      <c r="H5858" s="6"/>
      <c r="I5858" s="6"/>
      <c r="J5858" s="6"/>
      <c r="K5858" s="6"/>
      <c r="L5858" s="6"/>
      <c r="M5858" s="6"/>
      <c r="N5858" s="6"/>
      <c r="O5858" s="6"/>
      <c r="P5858" s="6"/>
      <c r="Q5858" s="6"/>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21"/>
      <c r="AR5858" s="21"/>
      <c r="AS5858" s="21"/>
      <c r="AT5858" s="6"/>
      <c r="AU5858" s="6"/>
      <c r="AV5858" s="6"/>
      <c r="AW5858" s="6"/>
    </row>
    <row r="5859" spans="1:49" x14ac:dyDescent="0.35">
      <c r="A5859" s="20"/>
      <c r="B5859" s="20"/>
      <c r="C5859" s="20"/>
      <c r="D5859" s="20"/>
      <c r="E5859" s="6"/>
      <c r="F5859" s="6"/>
      <c r="G5859" s="6"/>
      <c r="H5859" s="6"/>
      <c r="I5859" s="6"/>
      <c r="J5859" s="6"/>
      <c r="K5859" s="6"/>
      <c r="L5859" s="6"/>
      <c r="M5859" s="6"/>
      <c r="N5859" s="6"/>
      <c r="O5859" s="6"/>
      <c r="P5859" s="6"/>
      <c r="Q5859" s="6"/>
      <c r="R5859" s="6"/>
      <c r="S5859" s="6"/>
      <c r="T5859" s="6"/>
      <c r="U5859" s="6"/>
      <c r="V5859" s="6"/>
      <c r="W5859" s="6"/>
      <c r="X5859" s="6"/>
      <c r="Y5859" s="6"/>
      <c r="Z5859" s="6"/>
      <c r="AA5859" s="6"/>
      <c r="AB5859" s="6"/>
      <c r="AC5859" s="6"/>
      <c r="AD5859" s="6"/>
      <c r="AE5859" s="6"/>
      <c r="AF5859" s="6"/>
      <c r="AG5859" s="6"/>
      <c r="AH5859" s="6"/>
      <c r="AI5859" s="6"/>
      <c r="AJ5859" s="6"/>
      <c r="AK5859" s="6"/>
      <c r="AL5859" s="6"/>
      <c r="AM5859" s="6"/>
      <c r="AN5859" s="6"/>
      <c r="AO5859" s="6"/>
      <c r="AP5859" s="6"/>
      <c r="AQ5859" s="21"/>
      <c r="AR5859" s="21"/>
      <c r="AS5859" s="21"/>
      <c r="AT5859" s="6"/>
      <c r="AU5859" s="6"/>
      <c r="AV5859" s="6"/>
      <c r="AW5859" s="6"/>
    </row>
    <row r="5860" spans="1:49" x14ac:dyDescent="0.35">
      <c r="A5860" s="20"/>
      <c r="B5860" s="20"/>
      <c r="C5860" s="20"/>
      <c r="D5860" s="20"/>
      <c r="E5860" s="6"/>
      <c r="F5860" s="6"/>
      <c r="G5860" s="6"/>
      <c r="H5860" s="6"/>
      <c r="I5860" s="6"/>
      <c r="J5860" s="6"/>
      <c r="K5860" s="6"/>
      <c r="L5860" s="6"/>
      <c r="M5860" s="6"/>
      <c r="N5860" s="6"/>
      <c r="O5860" s="6"/>
      <c r="P5860" s="6"/>
      <c r="Q5860" s="6"/>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21"/>
      <c r="AR5860" s="21"/>
      <c r="AS5860" s="21"/>
      <c r="AT5860" s="6"/>
      <c r="AU5860" s="6"/>
      <c r="AV5860" s="6"/>
      <c r="AW5860" s="6"/>
    </row>
    <row r="5861" spans="1:49" x14ac:dyDescent="0.35">
      <c r="A5861" s="20"/>
      <c r="B5861" s="20"/>
      <c r="C5861" s="20"/>
      <c r="D5861" s="20"/>
      <c r="E5861" s="6"/>
      <c r="F5861" s="6"/>
      <c r="G5861" s="6"/>
      <c r="H5861" s="6"/>
      <c r="I5861" s="6"/>
      <c r="J5861" s="6"/>
      <c r="K5861" s="6"/>
      <c r="L5861" s="6"/>
      <c r="M5861" s="6"/>
      <c r="N5861" s="6"/>
      <c r="O5861" s="6"/>
      <c r="P5861" s="6"/>
      <c r="Q5861" s="6"/>
      <c r="R5861" s="6"/>
      <c r="S5861" s="6"/>
      <c r="T5861" s="6"/>
      <c r="U5861" s="6"/>
      <c r="V5861" s="6"/>
      <c r="W5861" s="6"/>
      <c r="X5861" s="6"/>
      <c r="Y5861" s="6"/>
      <c r="Z5861" s="6"/>
      <c r="AA5861" s="6"/>
      <c r="AB5861" s="6"/>
      <c r="AC5861" s="6"/>
      <c r="AD5861" s="6"/>
      <c r="AE5861" s="6"/>
      <c r="AF5861" s="6"/>
      <c r="AG5861" s="6"/>
      <c r="AH5861" s="6"/>
      <c r="AI5861" s="6"/>
      <c r="AJ5861" s="6"/>
      <c r="AK5861" s="6"/>
      <c r="AL5861" s="6"/>
      <c r="AM5861" s="6"/>
      <c r="AN5861" s="6"/>
      <c r="AO5861" s="6"/>
      <c r="AP5861" s="6"/>
      <c r="AQ5861" s="21"/>
      <c r="AR5861" s="21"/>
      <c r="AS5861" s="21"/>
      <c r="AT5861" s="6"/>
      <c r="AU5861" s="6"/>
      <c r="AV5861" s="6"/>
      <c r="AW5861" s="6"/>
    </row>
    <row r="5862" spans="1:49" x14ac:dyDescent="0.35">
      <c r="A5862" s="20"/>
      <c r="B5862" s="20"/>
      <c r="C5862" s="20"/>
      <c r="D5862" s="20"/>
      <c r="E5862" s="6"/>
      <c r="F5862" s="6"/>
      <c r="G5862" s="6"/>
      <c r="H5862" s="6"/>
      <c r="I5862" s="6"/>
      <c r="J5862" s="6"/>
      <c r="K5862" s="6"/>
      <c r="L5862" s="6"/>
      <c r="M5862" s="6"/>
      <c r="N5862" s="6"/>
      <c r="O5862" s="6"/>
      <c r="P5862" s="6"/>
      <c r="Q5862" s="6"/>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21"/>
      <c r="AR5862" s="21"/>
      <c r="AS5862" s="21"/>
      <c r="AT5862" s="6"/>
      <c r="AU5862" s="6"/>
      <c r="AV5862" s="6"/>
      <c r="AW5862" s="6"/>
    </row>
    <row r="5863" spans="1:49" x14ac:dyDescent="0.35">
      <c r="A5863" s="20"/>
      <c r="B5863" s="20"/>
      <c r="C5863" s="20"/>
      <c r="D5863" s="20"/>
      <c r="E5863" s="6"/>
      <c r="F5863" s="6"/>
      <c r="G5863" s="6"/>
      <c r="H5863" s="6"/>
      <c r="I5863" s="6"/>
      <c r="J5863" s="6"/>
      <c r="K5863" s="6"/>
      <c r="L5863" s="6"/>
      <c r="M5863" s="6"/>
      <c r="N5863" s="6"/>
      <c r="O5863" s="6"/>
      <c r="P5863" s="6"/>
      <c r="Q5863" s="6"/>
      <c r="R5863" s="6"/>
      <c r="S5863" s="6"/>
      <c r="T5863" s="6"/>
      <c r="U5863" s="6"/>
      <c r="V5863" s="6"/>
      <c r="W5863" s="6"/>
      <c r="X5863" s="6"/>
      <c r="Y5863" s="6"/>
      <c r="Z5863" s="6"/>
      <c r="AA5863" s="6"/>
      <c r="AB5863" s="6"/>
      <c r="AC5863" s="6"/>
      <c r="AD5863" s="6"/>
      <c r="AE5863" s="6"/>
      <c r="AF5863" s="6"/>
      <c r="AG5863" s="6"/>
      <c r="AH5863" s="6"/>
      <c r="AI5863" s="6"/>
      <c r="AJ5863" s="6"/>
      <c r="AK5863" s="6"/>
      <c r="AL5863" s="6"/>
      <c r="AM5863" s="6"/>
      <c r="AN5863" s="6"/>
      <c r="AO5863" s="6"/>
      <c r="AP5863" s="6"/>
      <c r="AQ5863" s="21"/>
      <c r="AR5863" s="21"/>
      <c r="AS5863" s="21"/>
      <c r="AT5863" s="6"/>
      <c r="AU5863" s="6"/>
      <c r="AV5863" s="6"/>
      <c r="AW5863" s="6"/>
    </row>
    <row r="5864" spans="1:49" x14ac:dyDescent="0.35">
      <c r="A5864" s="20"/>
      <c r="B5864" s="20"/>
      <c r="C5864" s="20"/>
      <c r="D5864" s="20"/>
      <c r="E5864" s="6"/>
      <c r="F5864" s="6"/>
      <c r="G5864" s="6"/>
      <c r="H5864" s="6"/>
      <c r="I5864" s="6"/>
      <c r="J5864" s="6"/>
      <c r="K5864" s="6"/>
      <c r="L5864" s="6"/>
      <c r="M5864" s="6"/>
      <c r="N5864" s="6"/>
      <c r="O5864" s="6"/>
      <c r="P5864" s="6"/>
      <c r="Q5864" s="6"/>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21"/>
      <c r="AR5864" s="21"/>
      <c r="AS5864" s="21"/>
      <c r="AT5864" s="6"/>
      <c r="AU5864" s="6"/>
      <c r="AV5864" s="6"/>
      <c r="AW5864" s="6"/>
    </row>
    <row r="5865" spans="1:49" x14ac:dyDescent="0.35">
      <c r="A5865" s="20"/>
      <c r="B5865" s="20"/>
      <c r="C5865" s="20"/>
      <c r="D5865" s="20"/>
      <c r="E5865" s="6"/>
      <c r="F5865" s="6"/>
      <c r="G5865" s="6"/>
      <c r="H5865" s="6"/>
      <c r="I5865" s="6"/>
      <c r="J5865" s="6"/>
      <c r="K5865" s="6"/>
      <c r="L5865" s="6"/>
      <c r="M5865" s="6"/>
      <c r="N5865" s="6"/>
      <c r="O5865" s="6"/>
      <c r="P5865" s="6"/>
      <c r="Q5865" s="6"/>
      <c r="R5865" s="6"/>
      <c r="S5865" s="6"/>
      <c r="T5865" s="6"/>
      <c r="U5865" s="6"/>
      <c r="V5865" s="6"/>
      <c r="W5865" s="6"/>
      <c r="X5865" s="6"/>
      <c r="Y5865" s="6"/>
      <c r="Z5865" s="6"/>
      <c r="AA5865" s="6"/>
      <c r="AB5865" s="6"/>
      <c r="AC5865" s="6"/>
      <c r="AD5865" s="6"/>
      <c r="AE5865" s="6"/>
      <c r="AF5865" s="6"/>
      <c r="AG5865" s="6"/>
      <c r="AH5865" s="6"/>
      <c r="AI5865" s="6"/>
      <c r="AJ5865" s="6"/>
      <c r="AK5865" s="6"/>
      <c r="AL5865" s="6"/>
      <c r="AM5865" s="6"/>
      <c r="AN5865" s="6"/>
      <c r="AO5865" s="6"/>
      <c r="AP5865" s="6"/>
      <c r="AQ5865" s="21"/>
      <c r="AR5865" s="21"/>
      <c r="AS5865" s="21"/>
      <c r="AT5865" s="6"/>
      <c r="AU5865" s="6"/>
      <c r="AV5865" s="6"/>
      <c r="AW5865" s="6"/>
    </row>
    <row r="5866" spans="1:49" x14ac:dyDescent="0.35">
      <c r="A5866" s="20"/>
      <c r="B5866" s="20"/>
      <c r="C5866" s="20"/>
      <c r="D5866" s="20"/>
      <c r="E5866" s="6"/>
      <c r="F5866" s="6"/>
      <c r="G5866" s="6"/>
      <c r="H5866" s="6"/>
      <c r="I5866" s="6"/>
      <c r="J5866" s="6"/>
      <c r="K5866" s="6"/>
      <c r="L5866" s="6"/>
      <c r="M5866" s="6"/>
      <c r="N5866" s="6"/>
      <c r="O5866" s="6"/>
      <c r="P5866" s="6"/>
      <c r="Q5866" s="6"/>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21"/>
      <c r="AR5866" s="21"/>
      <c r="AS5866" s="21"/>
      <c r="AT5866" s="6"/>
      <c r="AU5866" s="6"/>
      <c r="AV5866" s="6"/>
      <c r="AW5866" s="6"/>
    </row>
    <row r="5867" spans="1:49" x14ac:dyDescent="0.35">
      <c r="A5867" s="20"/>
      <c r="B5867" s="20"/>
      <c r="C5867" s="20"/>
      <c r="D5867" s="20"/>
      <c r="E5867" s="6"/>
      <c r="F5867" s="6"/>
      <c r="G5867" s="6"/>
      <c r="H5867" s="6"/>
      <c r="I5867" s="6"/>
      <c r="J5867" s="6"/>
      <c r="K5867" s="6"/>
      <c r="L5867" s="6"/>
      <c r="M5867" s="6"/>
      <c r="N5867" s="6"/>
      <c r="O5867" s="6"/>
      <c r="P5867" s="6"/>
      <c r="Q5867" s="6"/>
      <c r="R5867" s="6"/>
      <c r="S5867" s="6"/>
      <c r="T5867" s="6"/>
      <c r="U5867" s="6"/>
      <c r="V5867" s="6"/>
      <c r="W5867" s="6"/>
      <c r="X5867" s="6"/>
      <c r="Y5867" s="6"/>
      <c r="Z5867" s="6"/>
      <c r="AA5867" s="6"/>
      <c r="AB5867" s="6"/>
      <c r="AC5867" s="6"/>
      <c r="AD5867" s="6"/>
      <c r="AE5867" s="6"/>
      <c r="AF5867" s="6"/>
      <c r="AG5867" s="6"/>
      <c r="AH5867" s="6"/>
      <c r="AI5867" s="6"/>
      <c r="AJ5867" s="6"/>
      <c r="AK5867" s="6"/>
      <c r="AL5867" s="6"/>
      <c r="AM5867" s="6"/>
      <c r="AN5867" s="6"/>
      <c r="AO5867" s="6"/>
      <c r="AP5867" s="6"/>
      <c r="AQ5867" s="21"/>
      <c r="AR5867" s="21"/>
      <c r="AS5867" s="21"/>
      <c r="AT5867" s="6"/>
      <c r="AU5867" s="6"/>
      <c r="AV5867" s="6"/>
      <c r="AW5867" s="6"/>
    </row>
    <row r="5868" spans="1:49" x14ac:dyDescent="0.35">
      <c r="A5868" s="20"/>
      <c r="B5868" s="20"/>
      <c r="C5868" s="20"/>
      <c r="D5868" s="20"/>
      <c r="E5868" s="6"/>
      <c r="F5868" s="6"/>
      <c r="G5868" s="6"/>
      <c r="H5868" s="6"/>
      <c r="I5868" s="6"/>
      <c r="J5868" s="6"/>
      <c r="K5868" s="6"/>
      <c r="L5868" s="6"/>
      <c r="M5868" s="6"/>
      <c r="N5868" s="6"/>
      <c r="O5868" s="6"/>
      <c r="P5868" s="6"/>
      <c r="Q5868" s="6"/>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21"/>
      <c r="AR5868" s="21"/>
      <c r="AS5868" s="21"/>
      <c r="AT5868" s="6"/>
      <c r="AU5868" s="6"/>
      <c r="AV5868" s="6"/>
      <c r="AW5868" s="6"/>
    </row>
    <row r="5869" spans="1:49" x14ac:dyDescent="0.35">
      <c r="A5869" s="20"/>
      <c r="B5869" s="20"/>
      <c r="C5869" s="20"/>
      <c r="D5869" s="20"/>
      <c r="E5869" s="6"/>
      <c r="F5869" s="6"/>
      <c r="G5869" s="6"/>
      <c r="H5869" s="6"/>
      <c r="I5869" s="6"/>
      <c r="J5869" s="6"/>
      <c r="K5869" s="6"/>
      <c r="L5869" s="6"/>
      <c r="M5869" s="6"/>
      <c r="N5869" s="6"/>
      <c r="O5869" s="6"/>
      <c r="P5869" s="6"/>
      <c r="Q5869" s="6"/>
      <c r="R5869" s="6"/>
      <c r="S5869" s="6"/>
      <c r="T5869" s="6"/>
      <c r="U5869" s="6"/>
      <c r="V5869" s="6"/>
      <c r="W5869" s="6"/>
      <c r="X5869" s="6"/>
      <c r="Y5869" s="6"/>
      <c r="Z5869" s="6"/>
      <c r="AA5869" s="6"/>
      <c r="AB5869" s="6"/>
      <c r="AC5869" s="6"/>
      <c r="AD5869" s="6"/>
      <c r="AE5869" s="6"/>
      <c r="AF5869" s="6"/>
      <c r="AG5869" s="6"/>
      <c r="AH5869" s="6"/>
      <c r="AI5869" s="6"/>
      <c r="AJ5869" s="6"/>
      <c r="AK5869" s="6"/>
      <c r="AL5869" s="6"/>
      <c r="AM5869" s="6"/>
      <c r="AN5869" s="6"/>
      <c r="AO5869" s="6"/>
      <c r="AP5869" s="6"/>
      <c r="AQ5869" s="21"/>
      <c r="AR5869" s="21"/>
      <c r="AS5869" s="21"/>
      <c r="AT5869" s="6"/>
      <c r="AU5869" s="6"/>
      <c r="AV5869" s="6"/>
      <c r="AW5869" s="6"/>
    </row>
    <row r="5870" spans="1:49" x14ac:dyDescent="0.35">
      <c r="A5870" s="20"/>
      <c r="B5870" s="20"/>
      <c r="C5870" s="20"/>
      <c r="D5870" s="20"/>
      <c r="E5870" s="6"/>
      <c r="F5870" s="6"/>
      <c r="G5870" s="6"/>
      <c r="H5870" s="6"/>
      <c r="I5870" s="6"/>
      <c r="J5870" s="6"/>
      <c r="K5870" s="6"/>
      <c r="L5870" s="6"/>
      <c r="M5870" s="6"/>
      <c r="N5870" s="6"/>
      <c r="O5870" s="6"/>
      <c r="P5870" s="6"/>
      <c r="Q5870" s="6"/>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21"/>
      <c r="AR5870" s="21"/>
      <c r="AS5870" s="21"/>
      <c r="AT5870" s="6"/>
      <c r="AU5870" s="6"/>
      <c r="AV5870" s="6"/>
      <c r="AW5870" s="6"/>
    </row>
    <row r="5871" spans="1:49" x14ac:dyDescent="0.35">
      <c r="A5871" s="20"/>
      <c r="B5871" s="20"/>
      <c r="C5871" s="20"/>
      <c r="D5871" s="20"/>
      <c r="E5871" s="6"/>
      <c r="F5871" s="6"/>
      <c r="G5871" s="6"/>
      <c r="H5871" s="6"/>
      <c r="I5871" s="6"/>
      <c r="J5871" s="6"/>
      <c r="K5871" s="6"/>
      <c r="L5871" s="6"/>
      <c r="M5871" s="6"/>
      <c r="N5871" s="6"/>
      <c r="O5871" s="6"/>
      <c r="P5871" s="6"/>
      <c r="Q5871" s="6"/>
      <c r="R5871" s="6"/>
      <c r="S5871" s="6"/>
      <c r="T5871" s="6"/>
      <c r="U5871" s="6"/>
      <c r="V5871" s="6"/>
      <c r="W5871" s="6"/>
      <c r="X5871" s="6"/>
      <c r="Y5871" s="6"/>
      <c r="Z5871" s="6"/>
      <c r="AA5871" s="6"/>
      <c r="AB5871" s="6"/>
      <c r="AC5871" s="6"/>
      <c r="AD5871" s="6"/>
      <c r="AE5871" s="6"/>
      <c r="AF5871" s="6"/>
      <c r="AG5871" s="6"/>
      <c r="AH5871" s="6"/>
      <c r="AI5871" s="6"/>
      <c r="AJ5871" s="6"/>
      <c r="AK5871" s="6"/>
      <c r="AL5871" s="6"/>
      <c r="AM5871" s="6"/>
      <c r="AN5871" s="6"/>
      <c r="AO5871" s="6"/>
      <c r="AP5871" s="6"/>
      <c r="AQ5871" s="21"/>
      <c r="AR5871" s="21"/>
      <c r="AS5871" s="21"/>
      <c r="AT5871" s="6"/>
      <c r="AU5871" s="6"/>
      <c r="AV5871" s="6"/>
      <c r="AW5871" s="6"/>
    </row>
    <row r="5872" spans="1:49" x14ac:dyDescent="0.35">
      <c r="A5872" s="20"/>
      <c r="B5872" s="20"/>
      <c r="C5872" s="20"/>
      <c r="D5872" s="20"/>
      <c r="E5872" s="6"/>
      <c r="F5872" s="6"/>
      <c r="G5872" s="6"/>
      <c r="H5872" s="6"/>
      <c r="I5872" s="6"/>
      <c r="J5872" s="6"/>
      <c r="K5872" s="6"/>
      <c r="L5872" s="6"/>
      <c r="M5872" s="6"/>
      <c r="N5872" s="6"/>
      <c r="O5872" s="6"/>
      <c r="P5872" s="6"/>
      <c r="Q5872" s="6"/>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21"/>
      <c r="AR5872" s="21"/>
      <c r="AS5872" s="21"/>
      <c r="AT5872" s="6"/>
      <c r="AU5872" s="6"/>
      <c r="AV5872" s="6"/>
      <c r="AW5872" s="6"/>
    </row>
    <row r="5873" spans="1:49" x14ac:dyDescent="0.35">
      <c r="A5873" s="20"/>
      <c r="B5873" s="20"/>
      <c r="C5873" s="20"/>
      <c r="D5873" s="20"/>
      <c r="E5873" s="6"/>
      <c r="F5873" s="6"/>
      <c r="G5873" s="6"/>
      <c r="H5873" s="6"/>
      <c r="I5873" s="6"/>
      <c r="J5873" s="6"/>
      <c r="K5873" s="6"/>
      <c r="L5873" s="6"/>
      <c r="M5873" s="6"/>
      <c r="N5873" s="6"/>
      <c r="O5873" s="6"/>
      <c r="P5873" s="6"/>
      <c r="Q5873" s="6"/>
      <c r="R5873" s="6"/>
      <c r="S5873" s="6"/>
      <c r="T5873" s="6"/>
      <c r="U5873" s="6"/>
      <c r="V5873" s="6"/>
      <c r="W5873" s="6"/>
      <c r="X5873" s="6"/>
      <c r="Y5873" s="6"/>
      <c r="Z5873" s="6"/>
      <c r="AA5873" s="6"/>
      <c r="AB5873" s="6"/>
      <c r="AC5873" s="6"/>
      <c r="AD5873" s="6"/>
      <c r="AE5873" s="6"/>
      <c r="AF5873" s="6"/>
      <c r="AG5873" s="6"/>
      <c r="AH5873" s="6"/>
      <c r="AI5873" s="6"/>
      <c r="AJ5873" s="6"/>
      <c r="AK5873" s="6"/>
      <c r="AL5873" s="6"/>
      <c r="AM5873" s="6"/>
      <c r="AN5873" s="6"/>
      <c r="AO5873" s="6"/>
      <c r="AP5873" s="6"/>
      <c r="AQ5873" s="21"/>
      <c r="AR5873" s="21"/>
      <c r="AS5873" s="21"/>
      <c r="AT5873" s="6"/>
      <c r="AU5873" s="6"/>
      <c r="AV5873" s="6"/>
      <c r="AW5873" s="6"/>
    </row>
    <row r="5874" spans="1:49" x14ac:dyDescent="0.35">
      <c r="A5874" s="20"/>
      <c r="B5874" s="20"/>
      <c r="C5874" s="20"/>
      <c r="D5874" s="20"/>
      <c r="E5874" s="6"/>
      <c r="F5874" s="6"/>
      <c r="G5874" s="6"/>
      <c r="H5874" s="6"/>
      <c r="I5874" s="6"/>
      <c r="J5874" s="6"/>
      <c r="K5874" s="6"/>
      <c r="L5874" s="6"/>
      <c r="M5874" s="6"/>
      <c r="N5874" s="6"/>
      <c r="O5874" s="6"/>
      <c r="P5874" s="6"/>
      <c r="Q5874" s="6"/>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21"/>
      <c r="AR5874" s="21"/>
      <c r="AS5874" s="21"/>
      <c r="AT5874" s="6"/>
      <c r="AU5874" s="6"/>
      <c r="AV5874" s="6"/>
      <c r="AW5874" s="6"/>
    </row>
    <row r="5875" spans="1:49" x14ac:dyDescent="0.35">
      <c r="A5875" s="20"/>
      <c r="B5875" s="20"/>
      <c r="C5875" s="20"/>
      <c r="D5875" s="20"/>
      <c r="E5875" s="6"/>
      <c r="F5875" s="6"/>
      <c r="G5875" s="6"/>
      <c r="H5875" s="6"/>
      <c r="I5875" s="6"/>
      <c r="J5875" s="6"/>
      <c r="K5875" s="6"/>
      <c r="L5875" s="6"/>
      <c r="M5875" s="6"/>
      <c r="N5875" s="6"/>
      <c r="O5875" s="6"/>
      <c r="P5875" s="6"/>
      <c r="Q5875" s="6"/>
      <c r="R5875" s="6"/>
      <c r="S5875" s="6"/>
      <c r="T5875" s="6"/>
      <c r="U5875" s="6"/>
      <c r="V5875" s="6"/>
      <c r="W5875" s="6"/>
      <c r="X5875" s="6"/>
      <c r="Y5875" s="6"/>
      <c r="Z5875" s="6"/>
      <c r="AA5875" s="6"/>
      <c r="AB5875" s="6"/>
      <c r="AC5875" s="6"/>
      <c r="AD5875" s="6"/>
      <c r="AE5875" s="6"/>
      <c r="AF5875" s="6"/>
      <c r="AG5875" s="6"/>
      <c r="AH5875" s="6"/>
      <c r="AI5875" s="6"/>
      <c r="AJ5875" s="6"/>
      <c r="AK5875" s="6"/>
      <c r="AL5875" s="6"/>
      <c r="AM5875" s="6"/>
      <c r="AN5875" s="6"/>
      <c r="AO5875" s="6"/>
      <c r="AP5875" s="6"/>
      <c r="AQ5875" s="21"/>
      <c r="AR5875" s="21"/>
      <c r="AS5875" s="21"/>
      <c r="AT5875" s="6"/>
      <c r="AU5875" s="6"/>
      <c r="AV5875" s="6"/>
      <c r="AW5875" s="6"/>
    </row>
    <row r="5876" spans="1:49" x14ac:dyDescent="0.35">
      <c r="A5876" s="20"/>
      <c r="B5876" s="20"/>
      <c r="C5876" s="20"/>
      <c r="D5876" s="20"/>
      <c r="E5876" s="6"/>
      <c r="F5876" s="6"/>
      <c r="G5876" s="6"/>
      <c r="H5876" s="6"/>
      <c r="I5876" s="6"/>
      <c r="J5876" s="6"/>
      <c r="K5876" s="6"/>
      <c r="L5876" s="6"/>
      <c r="M5876" s="6"/>
      <c r="N5876" s="6"/>
      <c r="O5876" s="6"/>
      <c r="P5876" s="6"/>
      <c r="Q5876" s="6"/>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21"/>
      <c r="AR5876" s="21"/>
      <c r="AS5876" s="21"/>
      <c r="AT5876" s="6"/>
      <c r="AU5876" s="6"/>
      <c r="AV5876" s="6"/>
      <c r="AW5876" s="6"/>
    </row>
    <row r="5877" spans="1:49" x14ac:dyDescent="0.35">
      <c r="A5877" s="20"/>
      <c r="B5877" s="20"/>
      <c r="C5877" s="20"/>
      <c r="D5877" s="20"/>
      <c r="E5877" s="6"/>
      <c r="F5877" s="6"/>
      <c r="G5877" s="6"/>
      <c r="H5877" s="6"/>
      <c r="I5877" s="6"/>
      <c r="J5877" s="6"/>
      <c r="K5877" s="6"/>
      <c r="L5877" s="6"/>
      <c r="M5877" s="6"/>
      <c r="N5877" s="6"/>
      <c r="O5877" s="6"/>
      <c r="P5877" s="6"/>
      <c r="Q5877" s="6"/>
      <c r="R5877" s="6"/>
      <c r="S5877" s="6"/>
      <c r="T5877" s="6"/>
      <c r="U5877" s="6"/>
      <c r="V5877" s="6"/>
      <c r="W5877" s="6"/>
      <c r="X5877" s="6"/>
      <c r="Y5877" s="6"/>
      <c r="Z5877" s="6"/>
      <c r="AA5877" s="6"/>
      <c r="AB5877" s="6"/>
      <c r="AC5877" s="6"/>
      <c r="AD5877" s="6"/>
      <c r="AE5877" s="6"/>
      <c r="AF5877" s="6"/>
      <c r="AG5877" s="6"/>
      <c r="AH5877" s="6"/>
      <c r="AI5877" s="6"/>
      <c r="AJ5877" s="6"/>
      <c r="AK5877" s="6"/>
      <c r="AL5877" s="6"/>
      <c r="AM5877" s="6"/>
      <c r="AN5877" s="6"/>
      <c r="AO5877" s="6"/>
      <c r="AP5877" s="6"/>
      <c r="AQ5877" s="21"/>
      <c r="AR5877" s="21"/>
      <c r="AS5877" s="21"/>
      <c r="AT5877" s="6"/>
      <c r="AU5877" s="6"/>
      <c r="AV5877" s="6"/>
      <c r="AW5877" s="6"/>
    </row>
    <row r="5878" spans="1:49" x14ac:dyDescent="0.35">
      <c r="A5878" s="20"/>
      <c r="B5878" s="20"/>
      <c r="C5878" s="20"/>
      <c r="D5878" s="20"/>
      <c r="E5878" s="6"/>
      <c r="F5878" s="6"/>
      <c r="G5878" s="6"/>
      <c r="H5878" s="6"/>
      <c r="I5878" s="6"/>
      <c r="J5878" s="6"/>
      <c r="K5878" s="6"/>
      <c r="L5878" s="6"/>
      <c r="M5878" s="6"/>
      <c r="N5878" s="6"/>
      <c r="O5878" s="6"/>
      <c r="P5878" s="6"/>
      <c r="Q5878" s="6"/>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21"/>
      <c r="AR5878" s="21"/>
      <c r="AS5878" s="21"/>
      <c r="AT5878" s="6"/>
      <c r="AU5878" s="6"/>
      <c r="AV5878" s="6"/>
      <c r="AW5878" s="6"/>
    </row>
    <row r="5879" spans="1:49" x14ac:dyDescent="0.35">
      <c r="A5879" s="20"/>
      <c r="B5879" s="20"/>
      <c r="C5879" s="20"/>
      <c r="D5879" s="20"/>
      <c r="E5879" s="6"/>
      <c r="F5879" s="6"/>
      <c r="G5879" s="6"/>
      <c r="H5879" s="6"/>
      <c r="I5879" s="6"/>
      <c r="J5879" s="6"/>
      <c r="K5879" s="6"/>
      <c r="L5879" s="6"/>
      <c r="M5879" s="6"/>
      <c r="N5879" s="6"/>
      <c r="O5879" s="6"/>
      <c r="P5879" s="6"/>
      <c r="Q5879" s="6"/>
      <c r="R5879" s="6"/>
      <c r="S5879" s="6"/>
      <c r="T5879" s="6"/>
      <c r="U5879" s="6"/>
      <c r="V5879" s="6"/>
      <c r="W5879" s="6"/>
      <c r="X5879" s="6"/>
      <c r="Y5879" s="6"/>
      <c r="Z5879" s="6"/>
      <c r="AA5879" s="6"/>
      <c r="AB5879" s="6"/>
      <c r="AC5879" s="6"/>
      <c r="AD5879" s="6"/>
      <c r="AE5879" s="6"/>
      <c r="AF5879" s="6"/>
      <c r="AG5879" s="6"/>
      <c r="AH5879" s="6"/>
      <c r="AI5879" s="6"/>
      <c r="AJ5879" s="6"/>
      <c r="AK5879" s="6"/>
      <c r="AL5879" s="6"/>
      <c r="AM5879" s="6"/>
      <c r="AN5879" s="6"/>
      <c r="AO5879" s="6"/>
      <c r="AP5879" s="6"/>
      <c r="AQ5879" s="21"/>
      <c r="AR5879" s="21"/>
      <c r="AS5879" s="21"/>
      <c r="AT5879" s="6"/>
      <c r="AU5879" s="6"/>
      <c r="AV5879" s="6"/>
      <c r="AW5879" s="6"/>
    </row>
    <row r="5880" spans="1:49" x14ac:dyDescent="0.35">
      <c r="A5880" s="20"/>
      <c r="B5880" s="20"/>
      <c r="C5880" s="20"/>
      <c r="D5880" s="20"/>
      <c r="E5880" s="6"/>
      <c r="F5880" s="6"/>
      <c r="G5880" s="6"/>
      <c r="H5880" s="6"/>
      <c r="I5880" s="6"/>
      <c r="J5880" s="6"/>
      <c r="K5880" s="6"/>
      <c r="L5880" s="6"/>
      <c r="M5880" s="6"/>
      <c r="N5880" s="6"/>
      <c r="O5880" s="6"/>
      <c r="P5880" s="6"/>
      <c r="Q5880" s="6"/>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21"/>
      <c r="AR5880" s="21"/>
      <c r="AS5880" s="21"/>
      <c r="AT5880" s="6"/>
      <c r="AU5880" s="6"/>
      <c r="AV5880" s="6"/>
      <c r="AW5880" s="6"/>
    </row>
    <row r="5881" spans="1:49" x14ac:dyDescent="0.35">
      <c r="A5881" s="20"/>
      <c r="B5881" s="20"/>
      <c r="C5881" s="20"/>
      <c r="D5881" s="20"/>
      <c r="E5881" s="6"/>
      <c r="F5881" s="6"/>
      <c r="G5881" s="6"/>
      <c r="H5881" s="6"/>
      <c r="I5881" s="6"/>
      <c r="J5881" s="6"/>
      <c r="K5881" s="6"/>
      <c r="L5881" s="6"/>
      <c r="M5881" s="6"/>
      <c r="N5881" s="6"/>
      <c r="O5881" s="6"/>
      <c r="P5881" s="6"/>
      <c r="Q5881" s="6"/>
      <c r="R5881" s="6"/>
      <c r="S5881" s="6"/>
      <c r="T5881" s="6"/>
      <c r="U5881" s="6"/>
      <c r="V5881" s="6"/>
      <c r="W5881" s="6"/>
      <c r="X5881" s="6"/>
      <c r="Y5881" s="6"/>
      <c r="Z5881" s="6"/>
      <c r="AA5881" s="6"/>
      <c r="AB5881" s="6"/>
      <c r="AC5881" s="6"/>
      <c r="AD5881" s="6"/>
      <c r="AE5881" s="6"/>
      <c r="AF5881" s="6"/>
      <c r="AG5881" s="6"/>
      <c r="AH5881" s="6"/>
      <c r="AI5881" s="6"/>
      <c r="AJ5881" s="6"/>
      <c r="AK5881" s="6"/>
      <c r="AL5881" s="6"/>
      <c r="AM5881" s="6"/>
      <c r="AN5881" s="6"/>
      <c r="AO5881" s="6"/>
      <c r="AP5881" s="6"/>
      <c r="AQ5881" s="21"/>
      <c r="AR5881" s="21"/>
      <c r="AS5881" s="21"/>
      <c r="AT5881" s="6"/>
      <c r="AU5881" s="6"/>
      <c r="AV5881" s="6"/>
      <c r="AW5881" s="6"/>
    </row>
    <row r="5882" spans="1:49" x14ac:dyDescent="0.35">
      <c r="A5882" s="20"/>
      <c r="B5882" s="20"/>
      <c r="C5882" s="20"/>
      <c r="D5882" s="20"/>
      <c r="E5882" s="6"/>
      <c r="F5882" s="6"/>
      <c r="G5882" s="6"/>
      <c r="H5882" s="6"/>
      <c r="I5882" s="6"/>
      <c r="J5882" s="6"/>
      <c r="K5882" s="6"/>
      <c r="L5882" s="6"/>
      <c r="M5882" s="6"/>
      <c r="N5882" s="6"/>
      <c r="O5882" s="6"/>
      <c r="P5882" s="6"/>
      <c r="Q5882" s="6"/>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21"/>
      <c r="AR5882" s="21"/>
      <c r="AS5882" s="21"/>
      <c r="AT5882" s="6"/>
      <c r="AU5882" s="6"/>
      <c r="AV5882" s="6"/>
      <c r="AW5882" s="6"/>
    </row>
    <row r="5883" spans="1:49" x14ac:dyDescent="0.35">
      <c r="A5883" s="20"/>
      <c r="B5883" s="20"/>
      <c r="C5883" s="20"/>
      <c r="D5883" s="20"/>
      <c r="E5883" s="6"/>
      <c r="F5883" s="6"/>
      <c r="G5883" s="6"/>
      <c r="H5883" s="6"/>
      <c r="I5883" s="6"/>
      <c r="J5883" s="6"/>
      <c r="K5883" s="6"/>
      <c r="L5883" s="6"/>
      <c r="M5883" s="6"/>
      <c r="N5883" s="6"/>
      <c r="O5883" s="6"/>
      <c r="P5883" s="6"/>
      <c r="Q5883" s="6"/>
      <c r="R5883" s="6"/>
      <c r="S5883" s="6"/>
      <c r="T5883" s="6"/>
      <c r="U5883" s="6"/>
      <c r="V5883" s="6"/>
      <c r="W5883" s="6"/>
      <c r="X5883" s="6"/>
      <c r="Y5883" s="6"/>
      <c r="Z5883" s="6"/>
      <c r="AA5883" s="6"/>
      <c r="AB5883" s="6"/>
      <c r="AC5883" s="6"/>
      <c r="AD5883" s="6"/>
      <c r="AE5883" s="6"/>
      <c r="AF5883" s="6"/>
      <c r="AG5883" s="6"/>
      <c r="AH5883" s="6"/>
      <c r="AI5883" s="6"/>
      <c r="AJ5883" s="6"/>
      <c r="AK5883" s="6"/>
      <c r="AL5883" s="6"/>
      <c r="AM5883" s="6"/>
      <c r="AN5883" s="6"/>
      <c r="AO5883" s="6"/>
      <c r="AP5883" s="6"/>
      <c r="AQ5883" s="21"/>
      <c r="AR5883" s="21"/>
      <c r="AS5883" s="21"/>
      <c r="AT5883" s="6"/>
      <c r="AU5883" s="6"/>
      <c r="AV5883" s="6"/>
      <c r="AW5883" s="6"/>
    </row>
    <row r="5884" spans="1:49" x14ac:dyDescent="0.35">
      <c r="A5884" s="20"/>
      <c r="B5884" s="20"/>
      <c r="C5884" s="20"/>
      <c r="D5884" s="20"/>
      <c r="E5884" s="6"/>
      <c r="F5884" s="6"/>
      <c r="G5884" s="6"/>
      <c r="H5884" s="6"/>
      <c r="I5884" s="6"/>
      <c r="J5884" s="6"/>
      <c r="K5884" s="6"/>
      <c r="L5884" s="6"/>
      <c r="M5884" s="6"/>
      <c r="N5884" s="6"/>
      <c r="O5884" s="6"/>
      <c r="P5884" s="6"/>
      <c r="Q5884" s="6"/>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21"/>
      <c r="AR5884" s="21"/>
      <c r="AS5884" s="21"/>
      <c r="AT5884" s="6"/>
      <c r="AU5884" s="6"/>
      <c r="AV5884" s="6"/>
      <c r="AW5884" s="6"/>
    </row>
    <row r="5885" spans="1:49" x14ac:dyDescent="0.35">
      <c r="A5885" s="20"/>
      <c r="B5885" s="20"/>
      <c r="C5885" s="20"/>
      <c r="D5885" s="20"/>
      <c r="E5885" s="6"/>
      <c r="F5885" s="6"/>
      <c r="G5885" s="6"/>
      <c r="H5885" s="6"/>
      <c r="I5885" s="6"/>
      <c r="J5885" s="6"/>
      <c r="K5885" s="6"/>
      <c r="L5885" s="6"/>
      <c r="M5885" s="6"/>
      <c r="N5885" s="6"/>
      <c r="O5885" s="6"/>
      <c r="P5885" s="6"/>
      <c r="Q5885" s="6"/>
      <c r="R5885" s="6"/>
      <c r="S5885" s="6"/>
      <c r="T5885" s="6"/>
      <c r="U5885" s="6"/>
      <c r="V5885" s="6"/>
      <c r="W5885" s="6"/>
      <c r="X5885" s="6"/>
      <c r="Y5885" s="6"/>
      <c r="Z5885" s="6"/>
      <c r="AA5885" s="6"/>
      <c r="AB5885" s="6"/>
      <c r="AC5885" s="6"/>
      <c r="AD5885" s="6"/>
      <c r="AE5885" s="6"/>
      <c r="AF5885" s="6"/>
      <c r="AG5885" s="6"/>
      <c r="AH5885" s="6"/>
      <c r="AI5885" s="6"/>
      <c r="AJ5885" s="6"/>
      <c r="AK5885" s="6"/>
      <c r="AL5885" s="6"/>
      <c r="AM5885" s="6"/>
      <c r="AN5885" s="6"/>
      <c r="AO5885" s="6"/>
      <c r="AP5885" s="6"/>
      <c r="AQ5885" s="21"/>
      <c r="AR5885" s="21"/>
      <c r="AS5885" s="21"/>
      <c r="AT5885" s="6"/>
      <c r="AU5885" s="6"/>
      <c r="AV5885" s="6"/>
      <c r="AW5885" s="6"/>
    </row>
    <row r="5886" spans="1:49" x14ac:dyDescent="0.35">
      <c r="A5886" s="20"/>
      <c r="B5886" s="20"/>
      <c r="C5886" s="20"/>
      <c r="D5886" s="20"/>
      <c r="E5886" s="6"/>
      <c r="F5886" s="6"/>
      <c r="G5886" s="6"/>
      <c r="H5886" s="6"/>
      <c r="I5886" s="6"/>
      <c r="J5886" s="6"/>
      <c r="K5886" s="6"/>
      <c r="L5886" s="6"/>
      <c r="M5886" s="6"/>
      <c r="N5886" s="6"/>
      <c r="O5886" s="6"/>
      <c r="P5886" s="6"/>
      <c r="Q5886" s="6"/>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21"/>
      <c r="AR5886" s="21"/>
      <c r="AS5886" s="21"/>
      <c r="AT5886" s="6"/>
      <c r="AU5886" s="6"/>
      <c r="AV5886" s="6"/>
      <c r="AW5886" s="6"/>
    </row>
    <row r="5887" spans="1:49" x14ac:dyDescent="0.35">
      <c r="A5887" s="20"/>
      <c r="B5887" s="20"/>
      <c r="C5887" s="20"/>
      <c r="D5887" s="20"/>
      <c r="E5887" s="6"/>
      <c r="F5887" s="6"/>
      <c r="G5887" s="6"/>
      <c r="H5887" s="6"/>
      <c r="I5887" s="6"/>
      <c r="J5887" s="6"/>
      <c r="K5887" s="6"/>
      <c r="L5887" s="6"/>
      <c r="M5887" s="6"/>
      <c r="N5887" s="6"/>
      <c r="O5887" s="6"/>
      <c r="P5887" s="6"/>
      <c r="Q5887" s="6"/>
      <c r="R5887" s="6"/>
      <c r="S5887" s="6"/>
      <c r="T5887" s="6"/>
      <c r="U5887" s="6"/>
      <c r="V5887" s="6"/>
      <c r="W5887" s="6"/>
      <c r="X5887" s="6"/>
      <c r="Y5887" s="6"/>
      <c r="Z5887" s="6"/>
      <c r="AA5887" s="6"/>
      <c r="AB5887" s="6"/>
      <c r="AC5887" s="6"/>
      <c r="AD5887" s="6"/>
      <c r="AE5887" s="6"/>
      <c r="AF5887" s="6"/>
      <c r="AG5887" s="6"/>
      <c r="AH5887" s="6"/>
      <c r="AI5887" s="6"/>
      <c r="AJ5887" s="6"/>
      <c r="AK5887" s="6"/>
      <c r="AL5887" s="6"/>
      <c r="AM5887" s="6"/>
      <c r="AN5887" s="6"/>
      <c r="AO5887" s="6"/>
      <c r="AP5887" s="6"/>
      <c r="AQ5887" s="21"/>
      <c r="AR5887" s="21"/>
      <c r="AS5887" s="21"/>
      <c r="AT5887" s="6"/>
      <c r="AU5887" s="6"/>
      <c r="AV5887" s="6"/>
      <c r="AW5887" s="6"/>
    </row>
    <row r="5888" spans="1:49" x14ac:dyDescent="0.35">
      <c r="A5888" s="20"/>
      <c r="B5888" s="20"/>
      <c r="C5888" s="20"/>
      <c r="D5888" s="20"/>
      <c r="E5888" s="6"/>
      <c r="F5888" s="6"/>
      <c r="G5888" s="6"/>
      <c r="H5888" s="6"/>
      <c r="I5888" s="6"/>
      <c r="J5888" s="6"/>
      <c r="K5888" s="6"/>
      <c r="L5888" s="6"/>
      <c r="M5888" s="6"/>
      <c r="N5888" s="6"/>
      <c r="O5888" s="6"/>
      <c r="P5888" s="6"/>
      <c r="Q5888" s="6"/>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21"/>
      <c r="AR5888" s="21"/>
      <c r="AS5888" s="21"/>
      <c r="AT5888" s="6"/>
      <c r="AU5888" s="6"/>
      <c r="AV5888" s="6"/>
      <c r="AW5888" s="6"/>
    </row>
    <row r="5889" spans="1:49" x14ac:dyDescent="0.35">
      <c r="A5889" s="20"/>
      <c r="B5889" s="20"/>
      <c r="C5889" s="20"/>
      <c r="D5889" s="20"/>
      <c r="E5889" s="6"/>
      <c r="F5889" s="6"/>
      <c r="G5889" s="6"/>
      <c r="H5889" s="6"/>
      <c r="I5889" s="6"/>
      <c r="J5889" s="6"/>
      <c r="K5889" s="6"/>
      <c r="L5889" s="6"/>
      <c r="M5889" s="6"/>
      <c r="N5889" s="6"/>
      <c r="O5889" s="6"/>
      <c r="P5889" s="6"/>
      <c r="Q5889" s="6"/>
      <c r="R5889" s="6"/>
      <c r="S5889" s="6"/>
      <c r="T5889" s="6"/>
      <c r="U5889" s="6"/>
      <c r="V5889" s="6"/>
      <c r="W5889" s="6"/>
      <c r="X5889" s="6"/>
      <c r="Y5889" s="6"/>
      <c r="Z5889" s="6"/>
      <c r="AA5889" s="6"/>
      <c r="AB5889" s="6"/>
      <c r="AC5889" s="6"/>
      <c r="AD5889" s="6"/>
      <c r="AE5889" s="6"/>
      <c r="AF5889" s="6"/>
      <c r="AG5889" s="6"/>
      <c r="AH5889" s="6"/>
      <c r="AI5889" s="6"/>
      <c r="AJ5889" s="6"/>
      <c r="AK5889" s="6"/>
      <c r="AL5889" s="6"/>
      <c r="AM5889" s="6"/>
      <c r="AN5889" s="6"/>
      <c r="AO5889" s="6"/>
      <c r="AP5889" s="6"/>
      <c r="AQ5889" s="21"/>
      <c r="AR5889" s="21"/>
      <c r="AS5889" s="21"/>
      <c r="AT5889" s="6"/>
      <c r="AU5889" s="6"/>
      <c r="AV5889" s="6"/>
      <c r="AW5889" s="6"/>
    </row>
    <row r="5890" spans="1:49" x14ac:dyDescent="0.35">
      <c r="A5890" s="20"/>
      <c r="B5890" s="20"/>
      <c r="C5890" s="20"/>
      <c r="D5890" s="20"/>
      <c r="E5890" s="6"/>
      <c r="F5890" s="6"/>
      <c r="G5890" s="6"/>
      <c r="H5890" s="6"/>
      <c r="I5890" s="6"/>
      <c r="J5890" s="6"/>
      <c r="K5890" s="6"/>
      <c r="L5890" s="6"/>
      <c r="M5890" s="6"/>
      <c r="N5890" s="6"/>
      <c r="O5890" s="6"/>
      <c r="P5890" s="6"/>
      <c r="Q5890" s="6"/>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21"/>
      <c r="AR5890" s="21"/>
      <c r="AS5890" s="21"/>
      <c r="AT5890" s="6"/>
      <c r="AU5890" s="6"/>
      <c r="AV5890" s="6"/>
      <c r="AW5890" s="6"/>
    </row>
    <row r="5891" spans="1:49" x14ac:dyDescent="0.35">
      <c r="A5891" s="20"/>
      <c r="B5891" s="20"/>
      <c r="C5891" s="20"/>
      <c r="D5891" s="20"/>
      <c r="E5891" s="6"/>
      <c r="F5891" s="6"/>
      <c r="G5891" s="6"/>
      <c r="H5891" s="6"/>
      <c r="I5891" s="6"/>
      <c r="J5891" s="6"/>
      <c r="K5891" s="6"/>
      <c r="L5891" s="6"/>
      <c r="M5891" s="6"/>
      <c r="N5891" s="6"/>
      <c r="O5891" s="6"/>
      <c r="P5891" s="6"/>
      <c r="Q5891" s="6"/>
      <c r="R5891" s="6"/>
      <c r="S5891" s="6"/>
      <c r="T5891" s="6"/>
      <c r="U5891" s="6"/>
      <c r="V5891" s="6"/>
      <c r="W5891" s="6"/>
      <c r="X5891" s="6"/>
      <c r="Y5891" s="6"/>
      <c r="Z5891" s="6"/>
      <c r="AA5891" s="6"/>
      <c r="AB5891" s="6"/>
      <c r="AC5891" s="6"/>
      <c r="AD5891" s="6"/>
      <c r="AE5891" s="6"/>
      <c r="AF5891" s="6"/>
      <c r="AG5891" s="6"/>
      <c r="AH5891" s="6"/>
      <c r="AI5891" s="6"/>
      <c r="AJ5891" s="6"/>
      <c r="AK5891" s="6"/>
      <c r="AL5891" s="6"/>
      <c r="AM5891" s="6"/>
      <c r="AN5891" s="6"/>
      <c r="AO5891" s="6"/>
      <c r="AP5891" s="6"/>
      <c r="AQ5891" s="21"/>
      <c r="AR5891" s="21"/>
      <c r="AS5891" s="21"/>
      <c r="AT5891" s="6"/>
      <c r="AU5891" s="6"/>
      <c r="AV5891" s="6"/>
      <c r="AW5891" s="6"/>
    </row>
    <row r="5892" spans="1:49" x14ac:dyDescent="0.35">
      <c r="A5892" s="20"/>
      <c r="B5892" s="20"/>
      <c r="C5892" s="20"/>
      <c r="D5892" s="20"/>
      <c r="E5892" s="6"/>
      <c r="F5892" s="6"/>
      <c r="G5892" s="6"/>
      <c r="H5892" s="6"/>
      <c r="I5892" s="6"/>
      <c r="J5892" s="6"/>
      <c r="K5892" s="6"/>
      <c r="L5892" s="6"/>
      <c r="M5892" s="6"/>
      <c r="N5892" s="6"/>
      <c r="O5892" s="6"/>
      <c r="P5892" s="6"/>
      <c r="Q5892" s="6"/>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21"/>
      <c r="AR5892" s="21"/>
      <c r="AS5892" s="21"/>
      <c r="AT5892" s="6"/>
      <c r="AU5892" s="6"/>
      <c r="AV5892" s="6"/>
      <c r="AW5892" s="6"/>
    </row>
    <row r="5893" spans="1:49" x14ac:dyDescent="0.35">
      <c r="A5893" s="20"/>
      <c r="B5893" s="20"/>
      <c r="C5893" s="20"/>
      <c r="D5893" s="20"/>
      <c r="E5893" s="6"/>
      <c r="F5893" s="6"/>
      <c r="G5893" s="6"/>
      <c r="H5893" s="6"/>
      <c r="I5893" s="6"/>
      <c r="J5893" s="6"/>
      <c r="K5893" s="6"/>
      <c r="L5893" s="6"/>
      <c r="M5893" s="6"/>
      <c r="N5893" s="6"/>
      <c r="O5893" s="6"/>
      <c r="P5893" s="6"/>
      <c r="Q5893" s="6"/>
      <c r="R5893" s="6"/>
      <c r="S5893" s="6"/>
      <c r="T5893" s="6"/>
      <c r="U5893" s="6"/>
      <c r="V5893" s="6"/>
      <c r="W5893" s="6"/>
      <c r="X5893" s="6"/>
      <c r="Y5893" s="6"/>
      <c r="Z5893" s="6"/>
      <c r="AA5893" s="6"/>
      <c r="AB5893" s="6"/>
      <c r="AC5893" s="6"/>
      <c r="AD5893" s="6"/>
      <c r="AE5893" s="6"/>
      <c r="AF5893" s="6"/>
      <c r="AG5893" s="6"/>
      <c r="AH5893" s="6"/>
      <c r="AI5893" s="6"/>
      <c r="AJ5893" s="6"/>
      <c r="AK5893" s="6"/>
      <c r="AL5893" s="6"/>
      <c r="AM5893" s="6"/>
      <c r="AN5893" s="6"/>
      <c r="AO5893" s="6"/>
      <c r="AP5893" s="6"/>
      <c r="AQ5893" s="21"/>
      <c r="AR5893" s="21"/>
      <c r="AS5893" s="21"/>
      <c r="AT5893" s="6"/>
      <c r="AU5893" s="6"/>
      <c r="AV5893" s="6"/>
      <c r="AW5893" s="6"/>
    </row>
    <row r="5894" spans="1:49" x14ac:dyDescent="0.35">
      <c r="A5894" s="20"/>
      <c r="B5894" s="20"/>
      <c r="C5894" s="20"/>
      <c r="D5894" s="20"/>
      <c r="E5894" s="6"/>
      <c r="F5894" s="6"/>
      <c r="G5894" s="6"/>
      <c r="H5894" s="6"/>
      <c r="I5894" s="6"/>
      <c r="J5894" s="6"/>
      <c r="K5894" s="6"/>
      <c r="L5894" s="6"/>
      <c r="M5894" s="6"/>
      <c r="N5894" s="6"/>
      <c r="O5894" s="6"/>
      <c r="P5894" s="6"/>
      <c r="Q5894" s="6"/>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21"/>
      <c r="AR5894" s="21"/>
      <c r="AS5894" s="21"/>
      <c r="AT5894" s="6"/>
      <c r="AU5894" s="6"/>
      <c r="AV5894" s="6"/>
      <c r="AW5894" s="6"/>
    </row>
    <row r="5895" spans="1:49" x14ac:dyDescent="0.35">
      <c r="A5895" s="20"/>
      <c r="B5895" s="20"/>
      <c r="C5895" s="20"/>
      <c r="D5895" s="20"/>
      <c r="E5895" s="6"/>
      <c r="F5895" s="6"/>
      <c r="G5895" s="6"/>
      <c r="H5895" s="6"/>
      <c r="I5895" s="6"/>
      <c r="J5895" s="6"/>
      <c r="K5895" s="6"/>
      <c r="L5895" s="6"/>
      <c r="M5895" s="6"/>
      <c r="N5895" s="6"/>
      <c r="O5895" s="6"/>
      <c r="P5895" s="6"/>
      <c r="Q5895" s="6"/>
      <c r="R5895" s="6"/>
      <c r="S5895" s="6"/>
      <c r="T5895" s="6"/>
      <c r="U5895" s="6"/>
      <c r="V5895" s="6"/>
      <c r="W5895" s="6"/>
      <c r="X5895" s="6"/>
      <c r="Y5895" s="6"/>
      <c r="Z5895" s="6"/>
      <c r="AA5895" s="6"/>
      <c r="AB5895" s="6"/>
      <c r="AC5895" s="6"/>
      <c r="AD5895" s="6"/>
      <c r="AE5895" s="6"/>
      <c r="AF5895" s="6"/>
      <c r="AG5895" s="6"/>
      <c r="AH5895" s="6"/>
      <c r="AI5895" s="6"/>
      <c r="AJ5895" s="6"/>
      <c r="AK5895" s="6"/>
      <c r="AL5895" s="6"/>
      <c r="AM5895" s="6"/>
      <c r="AN5895" s="6"/>
      <c r="AO5895" s="6"/>
      <c r="AP5895" s="6"/>
      <c r="AQ5895" s="21"/>
      <c r="AR5895" s="21"/>
      <c r="AS5895" s="21"/>
      <c r="AT5895" s="6"/>
      <c r="AU5895" s="6"/>
      <c r="AV5895" s="6"/>
      <c r="AW5895" s="6"/>
    </row>
    <row r="5896" spans="1:49" x14ac:dyDescent="0.35">
      <c r="A5896" s="20"/>
      <c r="B5896" s="20"/>
      <c r="C5896" s="20"/>
      <c r="D5896" s="20"/>
      <c r="E5896" s="6"/>
      <c r="F5896" s="6"/>
      <c r="G5896" s="6"/>
      <c r="H5896" s="6"/>
      <c r="I5896" s="6"/>
      <c r="J5896" s="6"/>
      <c r="K5896" s="6"/>
      <c r="L5896" s="6"/>
      <c r="M5896" s="6"/>
      <c r="N5896" s="6"/>
      <c r="O5896" s="6"/>
      <c r="P5896" s="6"/>
      <c r="Q5896" s="6"/>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21"/>
      <c r="AR5896" s="21"/>
      <c r="AS5896" s="21"/>
      <c r="AT5896" s="6"/>
      <c r="AU5896" s="6"/>
      <c r="AV5896" s="6"/>
      <c r="AW5896" s="6"/>
    </row>
    <row r="5897" spans="1:49" x14ac:dyDescent="0.35">
      <c r="A5897" s="20"/>
      <c r="B5897" s="20"/>
      <c r="C5897" s="20"/>
      <c r="D5897" s="20"/>
      <c r="E5897" s="6"/>
      <c r="F5897" s="6"/>
      <c r="G5897" s="6"/>
      <c r="H5897" s="6"/>
      <c r="I5897" s="6"/>
      <c r="J5897" s="6"/>
      <c r="K5897" s="6"/>
      <c r="L5897" s="6"/>
      <c r="M5897" s="6"/>
      <c r="N5897" s="6"/>
      <c r="O5897" s="6"/>
      <c r="P5897" s="6"/>
      <c r="Q5897" s="6"/>
      <c r="R5897" s="6"/>
      <c r="S5897" s="6"/>
      <c r="T5897" s="6"/>
      <c r="U5897" s="6"/>
      <c r="V5897" s="6"/>
      <c r="W5897" s="6"/>
      <c r="X5897" s="6"/>
      <c r="Y5897" s="6"/>
      <c r="Z5897" s="6"/>
      <c r="AA5897" s="6"/>
      <c r="AB5897" s="6"/>
      <c r="AC5897" s="6"/>
      <c r="AD5897" s="6"/>
      <c r="AE5897" s="6"/>
      <c r="AF5897" s="6"/>
      <c r="AG5897" s="6"/>
      <c r="AH5897" s="6"/>
      <c r="AI5897" s="6"/>
      <c r="AJ5897" s="6"/>
      <c r="AK5897" s="6"/>
      <c r="AL5897" s="6"/>
      <c r="AM5897" s="6"/>
      <c r="AN5897" s="6"/>
      <c r="AO5897" s="6"/>
      <c r="AP5897" s="6"/>
      <c r="AQ5897" s="21"/>
      <c r="AR5897" s="21"/>
      <c r="AS5897" s="21"/>
      <c r="AT5897" s="6"/>
      <c r="AU5897" s="6"/>
      <c r="AV5897" s="6"/>
      <c r="AW5897" s="6"/>
    </row>
    <row r="5898" spans="1:49" x14ac:dyDescent="0.35">
      <c r="A5898" s="20"/>
      <c r="B5898" s="20"/>
      <c r="C5898" s="20"/>
      <c r="D5898" s="20"/>
      <c r="E5898" s="6"/>
      <c r="F5898" s="6"/>
      <c r="G5898" s="6"/>
      <c r="H5898" s="6"/>
      <c r="I5898" s="6"/>
      <c r="J5898" s="6"/>
      <c r="K5898" s="6"/>
      <c r="L5898" s="6"/>
      <c r="M5898" s="6"/>
      <c r="N5898" s="6"/>
      <c r="O5898" s="6"/>
      <c r="P5898" s="6"/>
      <c r="Q5898" s="6"/>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21"/>
      <c r="AR5898" s="21"/>
      <c r="AS5898" s="21"/>
      <c r="AT5898" s="6"/>
      <c r="AU5898" s="6"/>
      <c r="AV5898" s="6"/>
      <c r="AW5898" s="6"/>
    </row>
    <row r="5899" spans="1:49" x14ac:dyDescent="0.35">
      <c r="A5899" s="20"/>
      <c r="B5899" s="20"/>
      <c r="C5899" s="20"/>
      <c r="D5899" s="20"/>
      <c r="E5899" s="6"/>
      <c r="F5899" s="6"/>
      <c r="G5899" s="6"/>
      <c r="H5899" s="6"/>
      <c r="I5899" s="6"/>
      <c r="J5899" s="6"/>
      <c r="K5899" s="6"/>
      <c r="L5899" s="6"/>
      <c r="M5899" s="6"/>
      <c r="N5899" s="6"/>
      <c r="O5899" s="6"/>
      <c r="P5899" s="6"/>
      <c r="Q5899" s="6"/>
      <c r="R5899" s="6"/>
      <c r="S5899" s="6"/>
      <c r="T5899" s="6"/>
      <c r="U5899" s="6"/>
      <c r="V5899" s="6"/>
      <c r="W5899" s="6"/>
      <c r="X5899" s="6"/>
      <c r="Y5899" s="6"/>
      <c r="Z5899" s="6"/>
      <c r="AA5899" s="6"/>
      <c r="AB5899" s="6"/>
      <c r="AC5899" s="6"/>
      <c r="AD5899" s="6"/>
      <c r="AE5899" s="6"/>
      <c r="AF5899" s="6"/>
      <c r="AG5899" s="6"/>
      <c r="AH5899" s="6"/>
      <c r="AI5899" s="6"/>
      <c r="AJ5899" s="6"/>
      <c r="AK5899" s="6"/>
      <c r="AL5899" s="6"/>
      <c r="AM5899" s="6"/>
      <c r="AN5899" s="6"/>
      <c r="AO5899" s="6"/>
      <c r="AP5899" s="6"/>
      <c r="AQ5899" s="21"/>
      <c r="AR5899" s="21"/>
      <c r="AS5899" s="21"/>
      <c r="AT5899" s="6"/>
      <c r="AU5899" s="6"/>
      <c r="AV5899" s="6"/>
      <c r="AW5899" s="6"/>
    </row>
    <row r="5900" spans="1:49" x14ac:dyDescent="0.35">
      <c r="A5900" s="20"/>
      <c r="B5900" s="20"/>
      <c r="C5900" s="20"/>
      <c r="D5900" s="20"/>
      <c r="E5900" s="6"/>
      <c r="F5900" s="6"/>
      <c r="G5900" s="6"/>
      <c r="H5900" s="6"/>
      <c r="I5900" s="6"/>
      <c r="J5900" s="6"/>
      <c r="K5900" s="6"/>
      <c r="L5900" s="6"/>
      <c r="M5900" s="6"/>
      <c r="N5900" s="6"/>
      <c r="O5900" s="6"/>
      <c r="P5900" s="6"/>
      <c r="Q5900" s="6"/>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21"/>
      <c r="AR5900" s="21"/>
      <c r="AS5900" s="21"/>
      <c r="AT5900" s="6"/>
      <c r="AU5900" s="6"/>
      <c r="AV5900" s="6"/>
      <c r="AW5900" s="6"/>
    </row>
    <row r="5901" spans="1:49" x14ac:dyDescent="0.35">
      <c r="A5901" s="20"/>
      <c r="B5901" s="20"/>
      <c r="C5901" s="20"/>
      <c r="D5901" s="20"/>
      <c r="E5901" s="6"/>
      <c r="F5901" s="6"/>
      <c r="G5901" s="6"/>
      <c r="H5901" s="6"/>
      <c r="I5901" s="6"/>
      <c r="J5901" s="6"/>
      <c r="K5901" s="6"/>
      <c r="L5901" s="6"/>
      <c r="M5901" s="6"/>
      <c r="N5901" s="6"/>
      <c r="O5901" s="6"/>
      <c r="P5901" s="6"/>
      <c r="Q5901" s="6"/>
      <c r="R5901" s="6"/>
      <c r="S5901" s="6"/>
      <c r="T5901" s="6"/>
      <c r="U5901" s="6"/>
      <c r="V5901" s="6"/>
      <c r="W5901" s="6"/>
      <c r="X5901" s="6"/>
      <c r="Y5901" s="6"/>
      <c r="Z5901" s="6"/>
      <c r="AA5901" s="6"/>
      <c r="AB5901" s="6"/>
      <c r="AC5901" s="6"/>
      <c r="AD5901" s="6"/>
      <c r="AE5901" s="6"/>
      <c r="AF5901" s="6"/>
      <c r="AG5901" s="6"/>
      <c r="AH5901" s="6"/>
      <c r="AI5901" s="6"/>
      <c r="AJ5901" s="6"/>
      <c r="AK5901" s="6"/>
      <c r="AL5901" s="6"/>
      <c r="AM5901" s="6"/>
      <c r="AN5901" s="6"/>
      <c r="AO5901" s="6"/>
      <c r="AP5901" s="6"/>
      <c r="AQ5901" s="21"/>
      <c r="AR5901" s="21"/>
      <c r="AS5901" s="21"/>
      <c r="AT5901" s="6"/>
      <c r="AU5901" s="6"/>
      <c r="AV5901" s="6"/>
      <c r="AW5901" s="6"/>
    </row>
    <row r="5902" spans="1:49" x14ac:dyDescent="0.35">
      <c r="A5902" s="20"/>
      <c r="B5902" s="20"/>
      <c r="C5902" s="20"/>
      <c r="D5902" s="20"/>
      <c r="E5902" s="6"/>
      <c r="F5902" s="6"/>
      <c r="G5902" s="6"/>
      <c r="H5902" s="6"/>
      <c r="I5902" s="6"/>
      <c r="J5902" s="6"/>
      <c r="K5902" s="6"/>
      <c r="L5902" s="6"/>
      <c r="M5902" s="6"/>
      <c r="N5902" s="6"/>
      <c r="O5902" s="6"/>
      <c r="P5902" s="6"/>
      <c r="Q5902" s="6"/>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21"/>
      <c r="AR5902" s="21"/>
      <c r="AS5902" s="21"/>
      <c r="AT5902" s="6"/>
      <c r="AU5902" s="6"/>
      <c r="AV5902" s="6"/>
      <c r="AW5902" s="6"/>
    </row>
    <row r="5903" spans="1:49" x14ac:dyDescent="0.35">
      <c r="A5903" s="20"/>
      <c r="B5903" s="20"/>
      <c r="C5903" s="20"/>
      <c r="D5903" s="20"/>
      <c r="E5903" s="6"/>
      <c r="F5903" s="6"/>
      <c r="G5903" s="6"/>
      <c r="H5903" s="6"/>
      <c r="I5903" s="6"/>
      <c r="J5903" s="6"/>
      <c r="K5903" s="6"/>
      <c r="L5903" s="6"/>
      <c r="M5903" s="6"/>
      <c r="N5903" s="6"/>
      <c r="O5903" s="6"/>
      <c r="P5903" s="6"/>
      <c r="Q5903" s="6"/>
      <c r="R5903" s="6"/>
      <c r="S5903" s="6"/>
      <c r="T5903" s="6"/>
      <c r="U5903" s="6"/>
      <c r="V5903" s="6"/>
      <c r="W5903" s="6"/>
      <c r="X5903" s="6"/>
      <c r="Y5903" s="6"/>
      <c r="Z5903" s="6"/>
      <c r="AA5903" s="6"/>
      <c r="AB5903" s="6"/>
      <c r="AC5903" s="6"/>
      <c r="AD5903" s="6"/>
      <c r="AE5903" s="6"/>
      <c r="AF5903" s="6"/>
      <c r="AG5903" s="6"/>
      <c r="AH5903" s="6"/>
      <c r="AI5903" s="6"/>
      <c r="AJ5903" s="6"/>
      <c r="AK5903" s="6"/>
      <c r="AL5903" s="6"/>
      <c r="AM5903" s="6"/>
      <c r="AN5903" s="6"/>
      <c r="AO5903" s="6"/>
      <c r="AP5903" s="6"/>
      <c r="AQ5903" s="21"/>
      <c r="AR5903" s="21"/>
      <c r="AS5903" s="21"/>
      <c r="AT5903" s="6"/>
      <c r="AU5903" s="6"/>
      <c r="AV5903" s="6"/>
      <c r="AW5903" s="6"/>
    </row>
    <row r="5904" spans="1:49" x14ac:dyDescent="0.35">
      <c r="A5904" s="20"/>
      <c r="B5904" s="20"/>
      <c r="C5904" s="20"/>
      <c r="D5904" s="20"/>
      <c r="E5904" s="6"/>
      <c r="F5904" s="6"/>
      <c r="G5904" s="6"/>
      <c r="H5904" s="6"/>
      <c r="I5904" s="6"/>
      <c r="J5904" s="6"/>
      <c r="K5904" s="6"/>
      <c r="L5904" s="6"/>
      <c r="M5904" s="6"/>
      <c r="N5904" s="6"/>
      <c r="O5904" s="6"/>
      <c r="P5904" s="6"/>
      <c r="Q5904" s="6"/>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21"/>
      <c r="AR5904" s="21"/>
      <c r="AS5904" s="21"/>
      <c r="AT5904" s="6"/>
      <c r="AU5904" s="6"/>
      <c r="AV5904" s="6"/>
      <c r="AW5904" s="6"/>
    </row>
    <row r="5905" spans="1:49" x14ac:dyDescent="0.35">
      <c r="A5905" s="20"/>
      <c r="B5905" s="20"/>
      <c r="C5905" s="20"/>
      <c r="D5905" s="20"/>
      <c r="E5905" s="6"/>
      <c r="F5905" s="6"/>
      <c r="G5905" s="6"/>
      <c r="H5905" s="6"/>
      <c r="I5905" s="6"/>
      <c r="J5905" s="6"/>
      <c r="K5905" s="6"/>
      <c r="L5905" s="6"/>
      <c r="M5905" s="6"/>
      <c r="N5905" s="6"/>
      <c r="O5905" s="6"/>
      <c r="P5905" s="6"/>
      <c r="Q5905" s="6"/>
      <c r="R5905" s="6"/>
      <c r="S5905" s="6"/>
      <c r="T5905" s="6"/>
      <c r="U5905" s="6"/>
      <c r="V5905" s="6"/>
      <c r="W5905" s="6"/>
      <c r="X5905" s="6"/>
      <c r="Y5905" s="6"/>
      <c r="Z5905" s="6"/>
      <c r="AA5905" s="6"/>
      <c r="AB5905" s="6"/>
      <c r="AC5905" s="6"/>
      <c r="AD5905" s="6"/>
      <c r="AE5905" s="6"/>
      <c r="AF5905" s="6"/>
      <c r="AG5905" s="6"/>
      <c r="AH5905" s="6"/>
      <c r="AI5905" s="6"/>
      <c r="AJ5905" s="6"/>
      <c r="AK5905" s="6"/>
      <c r="AL5905" s="6"/>
      <c r="AM5905" s="6"/>
      <c r="AN5905" s="6"/>
      <c r="AO5905" s="6"/>
      <c r="AP5905" s="6"/>
      <c r="AQ5905" s="21"/>
      <c r="AR5905" s="21"/>
      <c r="AS5905" s="21"/>
      <c r="AT5905" s="6"/>
      <c r="AU5905" s="6"/>
      <c r="AV5905" s="6"/>
      <c r="AW5905" s="6"/>
    </row>
    <row r="5906" spans="1:49" x14ac:dyDescent="0.35">
      <c r="A5906" s="20"/>
      <c r="B5906" s="20"/>
      <c r="C5906" s="20"/>
      <c r="D5906" s="20"/>
      <c r="E5906" s="6"/>
      <c r="F5906" s="6"/>
      <c r="G5906" s="6"/>
      <c r="H5906" s="6"/>
      <c r="I5906" s="6"/>
      <c r="J5906" s="6"/>
      <c r="K5906" s="6"/>
      <c r="L5906" s="6"/>
      <c r="M5906" s="6"/>
      <c r="N5906" s="6"/>
      <c r="O5906" s="6"/>
      <c r="P5906" s="6"/>
      <c r="Q5906" s="6"/>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21"/>
      <c r="AR5906" s="21"/>
      <c r="AS5906" s="21"/>
      <c r="AT5906" s="6"/>
      <c r="AU5906" s="6"/>
      <c r="AV5906" s="6"/>
      <c r="AW5906" s="6"/>
    </row>
    <row r="5907" spans="1:49" x14ac:dyDescent="0.35">
      <c r="A5907" s="20"/>
      <c r="B5907" s="20"/>
      <c r="C5907" s="20"/>
      <c r="D5907" s="20"/>
      <c r="E5907" s="6"/>
      <c r="F5907" s="6"/>
      <c r="G5907" s="6"/>
      <c r="H5907" s="6"/>
      <c r="I5907" s="6"/>
      <c r="J5907" s="6"/>
      <c r="K5907" s="6"/>
      <c r="L5907" s="6"/>
      <c r="M5907" s="6"/>
      <c r="N5907" s="6"/>
      <c r="O5907" s="6"/>
      <c r="P5907" s="6"/>
      <c r="Q5907" s="6"/>
      <c r="R5907" s="6"/>
      <c r="S5907" s="6"/>
      <c r="T5907" s="6"/>
      <c r="U5907" s="6"/>
      <c r="V5907" s="6"/>
      <c r="W5907" s="6"/>
      <c r="X5907" s="6"/>
      <c r="Y5907" s="6"/>
      <c r="Z5907" s="6"/>
      <c r="AA5907" s="6"/>
      <c r="AB5907" s="6"/>
      <c r="AC5907" s="6"/>
      <c r="AD5907" s="6"/>
      <c r="AE5907" s="6"/>
      <c r="AF5907" s="6"/>
      <c r="AG5907" s="6"/>
      <c r="AH5907" s="6"/>
      <c r="AI5907" s="6"/>
      <c r="AJ5907" s="6"/>
      <c r="AK5907" s="6"/>
      <c r="AL5907" s="6"/>
      <c r="AM5907" s="6"/>
      <c r="AN5907" s="6"/>
      <c r="AO5907" s="6"/>
      <c r="AP5907" s="6"/>
      <c r="AQ5907" s="21"/>
      <c r="AR5907" s="21"/>
      <c r="AS5907" s="21"/>
      <c r="AT5907" s="6"/>
      <c r="AU5907" s="6"/>
      <c r="AV5907" s="6"/>
      <c r="AW5907" s="6"/>
    </row>
    <row r="5908" spans="1:49" x14ac:dyDescent="0.35">
      <c r="A5908" s="20"/>
      <c r="B5908" s="20"/>
      <c r="C5908" s="20"/>
      <c r="D5908" s="20"/>
      <c r="E5908" s="6"/>
      <c r="F5908" s="6"/>
      <c r="G5908" s="6"/>
      <c r="H5908" s="6"/>
      <c r="I5908" s="6"/>
      <c r="J5908" s="6"/>
      <c r="K5908" s="6"/>
      <c r="L5908" s="6"/>
      <c r="M5908" s="6"/>
      <c r="N5908" s="6"/>
      <c r="O5908" s="6"/>
      <c r="P5908" s="6"/>
      <c r="Q5908" s="6"/>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21"/>
      <c r="AR5908" s="21"/>
      <c r="AS5908" s="21"/>
      <c r="AT5908" s="6"/>
      <c r="AU5908" s="6"/>
      <c r="AV5908" s="6"/>
      <c r="AW5908" s="6"/>
    </row>
    <row r="5909" spans="1:49" x14ac:dyDescent="0.35">
      <c r="A5909" s="20"/>
      <c r="B5909" s="20"/>
      <c r="C5909" s="20"/>
      <c r="D5909" s="20"/>
      <c r="E5909" s="6"/>
      <c r="F5909" s="6"/>
      <c r="G5909" s="6"/>
      <c r="H5909" s="6"/>
      <c r="I5909" s="6"/>
      <c r="J5909" s="6"/>
      <c r="K5909" s="6"/>
      <c r="L5909" s="6"/>
      <c r="M5909" s="6"/>
      <c r="N5909" s="6"/>
      <c r="O5909" s="6"/>
      <c r="P5909" s="6"/>
      <c r="Q5909" s="6"/>
      <c r="R5909" s="6"/>
      <c r="S5909" s="6"/>
      <c r="T5909" s="6"/>
      <c r="U5909" s="6"/>
      <c r="V5909" s="6"/>
      <c r="W5909" s="6"/>
      <c r="X5909" s="6"/>
      <c r="Y5909" s="6"/>
      <c r="Z5909" s="6"/>
      <c r="AA5909" s="6"/>
      <c r="AB5909" s="6"/>
      <c r="AC5909" s="6"/>
      <c r="AD5909" s="6"/>
      <c r="AE5909" s="6"/>
      <c r="AF5909" s="6"/>
      <c r="AG5909" s="6"/>
      <c r="AH5909" s="6"/>
      <c r="AI5909" s="6"/>
      <c r="AJ5909" s="6"/>
      <c r="AK5909" s="6"/>
      <c r="AL5909" s="6"/>
      <c r="AM5909" s="6"/>
      <c r="AN5909" s="6"/>
      <c r="AO5909" s="6"/>
      <c r="AP5909" s="6"/>
      <c r="AQ5909" s="21"/>
      <c r="AR5909" s="21"/>
      <c r="AS5909" s="21"/>
      <c r="AT5909" s="6"/>
      <c r="AU5909" s="6"/>
      <c r="AV5909" s="6"/>
      <c r="AW5909" s="6"/>
    </row>
    <row r="5910" spans="1:49" x14ac:dyDescent="0.35">
      <c r="A5910" s="20"/>
      <c r="B5910" s="20"/>
      <c r="C5910" s="20"/>
      <c r="D5910" s="20"/>
      <c r="E5910" s="6"/>
      <c r="F5910" s="6"/>
      <c r="G5910" s="6"/>
      <c r="H5910" s="6"/>
      <c r="I5910" s="6"/>
      <c r="J5910" s="6"/>
      <c r="K5910" s="6"/>
      <c r="L5910" s="6"/>
      <c r="M5910" s="6"/>
      <c r="N5910" s="6"/>
      <c r="O5910" s="6"/>
      <c r="P5910" s="6"/>
      <c r="Q5910" s="6"/>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21"/>
      <c r="AR5910" s="21"/>
      <c r="AS5910" s="21"/>
      <c r="AT5910" s="6"/>
      <c r="AU5910" s="6"/>
      <c r="AV5910" s="6"/>
      <c r="AW5910" s="6"/>
    </row>
    <row r="5911" spans="1:49" x14ac:dyDescent="0.35">
      <c r="A5911" s="20"/>
      <c r="B5911" s="20"/>
      <c r="C5911" s="20"/>
      <c r="D5911" s="20"/>
      <c r="E5911" s="6"/>
      <c r="F5911" s="6"/>
      <c r="G5911" s="6"/>
      <c r="H5911" s="6"/>
      <c r="I5911" s="6"/>
      <c r="J5911" s="6"/>
      <c r="K5911" s="6"/>
      <c r="L5911" s="6"/>
      <c r="M5911" s="6"/>
      <c r="N5911" s="6"/>
      <c r="O5911" s="6"/>
      <c r="P5911" s="6"/>
      <c r="Q5911" s="6"/>
      <c r="R5911" s="6"/>
      <c r="S5911" s="6"/>
      <c r="T5911" s="6"/>
      <c r="U5911" s="6"/>
      <c r="V5911" s="6"/>
      <c r="W5911" s="6"/>
      <c r="X5911" s="6"/>
      <c r="Y5911" s="6"/>
      <c r="Z5911" s="6"/>
      <c r="AA5911" s="6"/>
      <c r="AB5911" s="6"/>
      <c r="AC5911" s="6"/>
      <c r="AD5911" s="6"/>
      <c r="AE5911" s="6"/>
      <c r="AF5911" s="6"/>
      <c r="AG5911" s="6"/>
      <c r="AH5911" s="6"/>
      <c r="AI5911" s="6"/>
      <c r="AJ5911" s="6"/>
      <c r="AK5911" s="6"/>
      <c r="AL5911" s="6"/>
      <c r="AM5911" s="6"/>
      <c r="AN5911" s="6"/>
      <c r="AO5911" s="6"/>
      <c r="AP5911" s="6"/>
      <c r="AQ5911" s="21"/>
      <c r="AR5911" s="21"/>
      <c r="AS5911" s="21"/>
      <c r="AT5911" s="6"/>
      <c r="AU5911" s="6"/>
      <c r="AV5911" s="6"/>
      <c r="AW5911" s="6"/>
    </row>
    <row r="5912" spans="1:49" x14ac:dyDescent="0.35">
      <c r="A5912" s="20"/>
      <c r="B5912" s="20"/>
      <c r="C5912" s="20"/>
      <c r="D5912" s="20"/>
      <c r="E5912" s="6"/>
      <c r="F5912" s="6"/>
      <c r="G5912" s="6"/>
      <c r="H5912" s="6"/>
      <c r="I5912" s="6"/>
      <c r="J5912" s="6"/>
      <c r="K5912" s="6"/>
      <c r="L5912" s="6"/>
      <c r="M5912" s="6"/>
      <c r="N5912" s="6"/>
      <c r="O5912" s="6"/>
      <c r="P5912" s="6"/>
      <c r="Q5912" s="6"/>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21"/>
      <c r="AR5912" s="21"/>
      <c r="AS5912" s="21"/>
      <c r="AT5912" s="6"/>
      <c r="AU5912" s="6"/>
      <c r="AV5912" s="6"/>
      <c r="AW5912" s="6"/>
    </row>
    <row r="5913" spans="1:49" x14ac:dyDescent="0.35">
      <c r="A5913" s="20"/>
      <c r="B5913" s="20"/>
      <c r="C5913" s="20"/>
      <c r="D5913" s="20"/>
      <c r="E5913" s="6"/>
      <c r="F5913" s="6"/>
      <c r="G5913" s="6"/>
      <c r="H5913" s="6"/>
      <c r="I5913" s="6"/>
      <c r="J5913" s="6"/>
      <c r="K5913" s="6"/>
      <c r="L5913" s="6"/>
      <c r="M5913" s="6"/>
      <c r="N5913" s="6"/>
      <c r="O5913" s="6"/>
      <c r="P5913" s="6"/>
      <c r="Q5913" s="6"/>
      <c r="R5913" s="6"/>
      <c r="S5913" s="6"/>
      <c r="T5913" s="6"/>
      <c r="U5913" s="6"/>
      <c r="V5913" s="6"/>
      <c r="W5913" s="6"/>
      <c r="X5913" s="6"/>
      <c r="Y5913" s="6"/>
      <c r="Z5913" s="6"/>
      <c r="AA5913" s="6"/>
      <c r="AB5913" s="6"/>
      <c r="AC5913" s="6"/>
      <c r="AD5913" s="6"/>
      <c r="AE5913" s="6"/>
      <c r="AF5913" s="6"/>
      <c r="AG5913" s="6"/>
      <c r="AH5913" s="6"/>
      <c r="AI5913" s="6"/>
      <c r="AJ5913" s="6"/>
      <c r="AK5913" s="6"/>
      <c r="AL5913" s="6"/>
      <c r="AM5913" s="6"/>
      <c r="AN5913" s="6"/>
      <c r="AO5913" s="6"/>
      <c r="AP5913" s="6"/>
      <c r="AQ5913" s="21"/>
      <c r="AR5913" s="21"/>
      <c r="AS5913" s="21"/>
      <c r="AT5913" s="6"/>
      <c r="AU5913" s="6"/>
      <c r="AV5913" s="6"/>
      <c r="AW5913" s="6"/>
    </row>
    <row r="5914" spans="1:49" x14ac:dyDescent="0.35">
      <c r="A5914" s="20"/>
      <c r="B5914" s="20"/>
      <c r="C5914" s="20"/>
      <c r="D5914" s="20"/>
      <c r="E5914" s="6"/>
      <c r="F5914" s="6"/>
      <c r="G5914" s="6"/>
      <c r="H5914" s="6"/>
      <c r="I5914" s="6"/>
      <c r="J5914" s="6"/>
      <c r="K5914" s="6"/>
      <c r="L5914" s="6"/>
      <c r="M5914" s="6"/>
      <c r="N5914" s="6"/>
      <c r="O5914" s="6"/>
      <c r="P5914" s="6"/>
      <c r="Q5914" s="6"/>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21"/>
      <c r="AR5914" s="21"/>
      <c r="AS5914" s="21"/>
      <c r="AT5914" s="6"/>
      <c r="AU5914" s="6"/>
      <c r="AV5914" s="6"/>
      <c r="AW5914" s="6"/>
    </row>
    <row r="5915" spans="1:49" x14ac:dyDescent="0.35">
      <c r="A5915" s="20"/>
      <c r="B5915" s="20"/>
      <c r="C5915" s="20"/>
      <c r="D5915" s="20"/>
      <c r="E5915" s="6"/>
      <c r="F5915" s="6"/>
      <c r="G5915" s="6"/>
      <c r="H5915" s="6"/>
      <c r="I5915" s="6"/>
      <c r="J5915" s="6"/>
      <c r="K5915" s="6"/>
      <c r="L5915" s="6"/>
      <c r="M5915" s="6"/>
      <c r="N5915" s="6"/>
      <c r="O5915" s="6"/>
      <c r="P5915" s="6"/>
      <c r="Q5915" s="6"/>
      <c r="R5915" s="6"/>
      <c r="S5915" s="6"/>
      <c r="T5915" s="6"/>
      <c r="U5915" s="6"/>
      <c r="V5915" s="6"/>
      <c r="W5915" s="6"/>
      <c r="X5915" s="6"/>
      <c r="Y5915" s="6"/>
      <c r="Z5915" s="6"/>
      <c r="AA5915" s="6"/>
      <c r="AB5915" s="6"/>
      <c r="AC5915" s="6"/>
      <c r="AD5915" s="6"/>
      <c r="AE5915" s="6"/>
      <c r="AF5915" s="6"/>
      <c r="AG5915" s="6"/>
      <c r="AH5915" s="6"/>
      <c r="AI5915" s="6"/>
      <c r="AJ5915" s="6"/>
      <c r="AK5915" s="6"/>
      <c r="AL5915" s="6"/>
      <c r="AM5915" s="6"/>
      <c r="AN5915" s="6"/>
      <c r="AO5915" s="6"/>
      <c r="AP5915" s="6"/>
      <c r="AQ5915" s="21"/>
      <c r="AR5915" s="21"/>
      <c r="AS5915" s="21"/>
      <c r="AT5915" s="6"/>
      <c r="AU5915" s="6"/>
      <c r="AV5915" s="6"/>
      <c r="AW5915" s="6"/>
    </row>
    <row r="5916" spans="1:49" x14ac:dyDescent="0.35">
      <c r="A5916" s="20"/>
      <c r="B5916" s="20"/>
      <c r="C5916" s="20"/>
      <c r="D5916" s="20"/>
      <c r="E5916" s="6"/>
      <c r="F5916" s="6"/>
      <c r="G5916" s="6"/>
      <c r="H5916" s="6"/>
      <c r="I5916" s="6"/>
      <c r="J5916" s="6"/>
      <c r="K5916" s="6"/>
      <c r="L5916" s="6"/>
      <c r="M5916" s="6"/>
      <c r="N5916" s="6"/>
      <c r="O5916" s="6"/>
      <c r="P5916" s="6"/>
      <c r="Q5916" s="6"/>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21"/>
      <c r="AR5916" s="21"/>
      <c r="AS5916" s="21"/>
      <c r="AT5916" s="6"/>
      <c r="AU5916" s="6"/>
      <c r="AV5916" s="6"/>
      <c r="AW5916" s="6"/>
    </row>
    <row r="5917" spans="1:49" x14ac:dyDescent="0.35">
      <c r="A5917" s="20"/>
      <c r="B5917" s="20"/>
      <c r="C5917" s="20"/>
      <c r="D5917" s="20"/>
      <c r="E5917" s="6"/>
      <c r="F5917" s="6"/>
      <c r="G5917" s="6"/>
      <c r="H5917" s="6"/>
      <c r="I5917" s="6"/>
      <c r="J5917" s="6"/>
      <c r="K5917" s="6"/>
      <c r="L5917" s="6"/>
      <c r="M5917" s="6"/>
      <c r="N5917" s="6"/>
      <c r="O5917" s="6"/>
      <c r="P5917" s="6"/>
      <c r="Q5917" s="6"/>
      <c r="R5917" s="6"/>
      <c r="S5917" s="6"/>
      <c r="T5917" s="6"/>
      <c r="U5917" s="6"/>
      <c r="V5917" s="6"/>
      <c r="W5917" s="6"/>
      <c r="X5917" s="6"/>
      <c r="Y5917" s="6"/>
      <c r="Z5917" s="6"/>
      <c r="AA5917" s="6"/>
      <c r="AB5917" s="6"/>
      <c r="AC5917" s="6"/>
      <c r="AD5917" s="6"/>
      <c r="AE5917" s="6"/>
      <c r="AF5917" s="6"/>
      <c r="AG5917" s="6"/>
      <c r="AH5917" s="6"/>
      <c r="AI5917" s="6"/>
      <c r="AJ5917" s="6"/>
      <c r="AK5917" s="6"/>
      <c r="AL5917" s="6"/>
      <c r="AM5917" s="6"/>
      <c r="AN5917" s="6"/>
      <c r="AO5917" s="6"/>
      <c r="AP5917" s="6"/>
      <c r="AQ5917" s="21"/>
      <c r="AR5917" s="21"/>
      <c r="AS5917" s="21"/>
      <c r="AT5917" s="6"/>
      <c r="AU5917" s="6"/>
      <c r="AV5917" s="6"/>
      <c r="AW5917" s="6"/>
    </row>
    <row r="5918" spans="1:49" x14ac:dyDescent="0.35">
      <c r="A5918" s="20"/>
      <c r="B5918" s="20"/>
      <c r="C5918" s="20"/>
      <c r="D5918" s="20"/>
      <c r="E5918" s="6"/>
      <c r="F5918" s="6"/>
      <c r="G5918" s="6"/>
      <c r="H5918" s="6"/>
      <c r="I5918" s="6"/>
      <c r="J5918" s="6"/>
      <c r="K5918" s="6"/>
      <c r="L5918" s="6"/>
      <c r="M5918" s="6"/>
      <c r="N5918" s="6"/>
      <c r="O5918" s="6"/>
      <c r="P5918" s="6"/>
      <c r="Q5918" s="6"/>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21"/>
      <c r="AR5918" s="21"/>
      <c r="AS5918" s="21"/>
      <c r="AT5918" s="6"/>
      <c r="AU5918" s="6"/>
      <c r="AV5918" s="6"/>
      <c r="AW5918" s="6"/>
    </row>
    <row r="5919" spans="1:49" x14ac:dyDescent="0.35">
      <c r="A5919" s="20"/>
      <c r="B5919" s="20"/>
      <c r="C5919" s="20"/>
      <c r="D5919" s="20"/>
      <c r="E5919" s="6"/>
      <c r="F5919" s="6"/>
      <c r="G5919" s="6"/>
      <c r="H5919" s="6"/>
      <c r="I5919" s="6"/>
      <c r="J5919" s="6"/>
      <c r="K5919" s="6"/>
      <c r="L5919" s="6"/>
      <c r="M5919" s="6"/>
      <c r="N5919" s="6"/>
      <c r="O5919" s="6"/>
      <c r="P5919" s="6"/>
      <c r="Q5919" s="6"/>
      <c r="R5919" s="6"/>
      <c r="S5919" s="6"/>
      <c r="T5919" s="6"/>
      <c r="U5919" s="6"/>
      <c r="V5919" s="6"/>
      <c r="W5919" s="6"/>
      <c r="X5919" s="6"/>
      <c r="Y5919" s="6"/>
      <c r="Z5919" s="6"/>
      <c r="AA5919" s="6"/>
      <c r="AB5919" s="6"/>
      <c r="AC5919" s="6"/>
      <c r="AD5919" s="6"/>
      <c r="AE5919" s="6"/>
      <c r="AF5919" s="6"/>
      <c r="AG5919" s="6"/>
      <c r="AH5919" s="6"/>
      <c r="AI5919" s="6"/>
      <c r="AJ5919" s="6"/>
      <c r="AK5919" s="6"/>
      <c r="AL5919" s="6"/>
      <c r="AM5919" s="6"/>
      <c r="AN5919" s="6"/>
      <c r="AO5919" s="6"/>
      <c r="AP5919" s="6"/>
      <c r="AQ5919" s="21"/>
      <c r="AR5919" s="21"/>
      <c r="AS5919" s="21"/>
      <c r="AT5919" s="6"/>
      <c r="AU5919" s="6"/>
      <c r="AV5919" s="6"/>
      <c r="AW5919" s="6"/>
    </row>
    <row r="5920" spans="1:49" x14ac:dyDescent="0.35">
      <c r="A5920" s="20"/>
      <c r="B5920" s="20"/>
      <c r="C5920" s="20"/>
      <c r="D5920" s="20"/>
      <c r="E5920" s="6"/>
      <c r="F5920" s="6"/>
      <c r="G5920" s="6"/>
      <c r="H5920" s="6"/>
      <c r="I5920" s="6"/>
      <c r="J5920" s="6"/>
      <c r="K5920" s="6"/>
      <c r="L5920" s="6"/>
      <c r="M5920" s="6"/>
      <c r="N5920" s="6"/>
      <c r="O5920" s="6"/>
      <c r="P5920" s="6"/>
      <c r="Q5920" s="6"/>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21"/>
      <c r="AR5920" s="21"/>
      <c r="AS5920" s="21"/>
      <c r="AT5920" s="6"/>
      <c r="AU5920" s="6"/>
      <c r="AV5920" s="6"/>
      <c r="AW5920" s="6"/>
    </row>
    <row r="5921" spans="1:49" x14ac:dyDescent="0.35">
      <c r="A5921" s="20"/>
      <c r="B5921" s="20"/>
      <c r="C5921" s="20"/>
      <c r="D5921" s="20"/>
      <c r="E5921" s="6"/>
      <c r="F5921" s="6"/>
      <c r="G5921" s="6"/>
      <c r="H5921" s="6"/>
      <c r="I5921" s="6"/>
      <c r="J5921" s="6"/>
      <c r="K5921" s="6"/>
      <c r="L5921" s="6"/>
      <c r="M5921" s="6"/>
      <c r="N5921" s="6"/>
      <c r="O5921" s="6"/>
      <c r="P5921" s="6"/>
      <c r="Q5921" s="6"/>
      <c r="R5921" s="6"/>
      <c r="S5921" s="6"/>
      <c r="T5921" s="6"/>
      <c r="U5921" s="6"/>
      <c r="V5921" s="6"/>
      <c r="W5921" s="6"/>
      <c r="X5921" s="6"/>
      <c r="Y5921" s="6"/>
      <c r="Z5921" s="6"/>
      <c r="AA5921" s="6"/>
      <c r="AB5921" s="6"/>
      <c r="AC5921" s="6"/>
      <c r="AD5921" s="6"/>
      <c r="AE5921" s="6"/>
      <c r="AF5921" s="6"/>
      <c r="AG5921" s="6"/>
      <c r="AH5921" s="6"/>
      <c r="AI5921" s="6"/>
      <c r="AJ5921" s="6"/>
      <c r="AK5921" s="6"/>
      <c r="AL5921" s="6"/>
      <c r="AM5921" s="6"/>
      <c r="AN5921" s="6"/>
      <c r="AO5921" s="6"/>
      <c r="AP5921" s="6"/>
      <c r="AQ5921" s="21"/>
      <c r="AR5921" s="21"/>
      <c r="AS5921" s="21"/>
      <c r="AT5921" s="6"/>
      <c r="AU5921" s="6"/>
      <c r="AV5921" s="6"/>
      <c r="AW5921" s="6"/>
    </row>
    <row r="5922" spans="1:49" x14ac:dyDescent="0.35">
      <c r="A5922" s="20"/>
      <c r="B5922" s="20"/>
      <c r="C5922" s="20"/>
      <c r="D5922" s="20"/>
      <c r="E5922" s="6"/>
      <c r="F5922" s="6"/>
      <c r="G5922" s="6"/>
      <c r="H5922" s="6"/>
      <c r="I5922" s="6"/>
      <c r="J5922" s="6"/>
      <c r="K5922" s="6"/>
      <c r="L5922" s="6"/>
      <c r="M5922" s="6"/>
      <c r="N5922" s="6"/>
      <c r="O5922" s="6"/>
      <c r="P5922" s="6"/>
      <c r="Q5922" s="6"/>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21"/>
      <c r="AR5922" s="21"/>
      <c r="AS5922" s="21"/>
      <c r="AT5922" s="6"/>
      <c r="AU5922" s="6"/>
      <c r="AV5922" s="6"/>
      <c r="AW5922" s="6"/>
    </row>
    <row r="5923" spans="1:49" x14ac:dyDescent="0.35">
      <c r="A5923" s="20"/>
      <c r="B5923" s="20"/>
      <c r="C5923" s="20"/>
      <c r="D5923" s="20"/>
      <c r="E5923" s="6"/>
      <c r="F5923" s="6"/>
      <c r="G5923" s="6"/>
      <c r="H5923" s="6"/>
      <c r="I5923" s="6"/>
      <c r="J5923" s="6"/>
      <c r="K5923" s="6"/>
      <c r="L5923" s="6"/>
      <c r="M5923" s="6"/>
      <c r="N5923" s="6"/>
      <c r="O5923" s="6"/>
      <c r="P5923" s="6"/>
      <c r="Q5923" s="6"/>
      <c r="R5923" s="6"/>
      <c r="S5923" s="6"/>
      <c r="T5923" s="6"/>
      <c r="U5923" s="6"/>
      <c r="V5923" s="6"/>
      <c r="W5923" s="6"/>
      <c r="X5923" s="6"/>
      <c r="Y5923" s="6"/>
      <c r="Z5923" s="6"/>
      <c r="AA5923" s="6"/>
      <c r="AB5923" s="6"/>
      <c r="AC5923" s="6"/>
      <c r="AD5923" s="6"/>
      <c r="AE5923" s="6"/>
      <c r="AF5923" s="6"/>
      <c r="AG5923" s="6"/>
      <c r="AH5923" s="6"/>
      <c r="AI5923" s="6"/>
      <c r="AJ5923" s="6"/>
      <c r="AK5923" s="6"/>
      <c r="AL5923" s="6"/>
      <c r="AM5923" s="6"/>
      <c r="AN5923" s="6"/>
      <c r="AO5923" s="6"/>
      <c r="AP5923" s="6"/>
      <c r="AQ5923" s="21"/>
      <c r="AR5923" s="21"/>
      <c r="AS5923" s="21"/>
      <c r="AT5923" s="6"/>
      <c r="AU5923" s="6"/>
      <c r="AV5923" s="6"/>
      <c r="AW5923" s="6"/>
    </row>
    <row r="5924" spans="1:49" x14ac:dyDescent="0.35">
      <c r="A5924" s="20"/>
      <c r="B5924" s="20"/>
      <c r="C5924" s="20"/>
      <c r="D5924" s="20"/>
      <c r="E5924" s="6"/>
      <c r="F5924" s="6"/>
      <c r="G5924" s="6"/>
      <c r="H5924" s="6"/>
      <c r="I5924" s="6"/>
      <c r="J5924" s="6"/>
      <c r="K5924" s="6"/>
      <c r="L5924" s="6"/>
      <c r="M5924" s="6"/>
      <c r="N5924" s="6"/>
      <c r="O5924" s="6"/>
      <c r="P5924" s="6"/>
      <c r="Q5924" s="6"/>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21"/>
      <c r="AR5924" s="21"/>
      <c r="AS5924" s="21"/>
      <c r="AT5924" s="6"/>
      <c r="AU5924" s="6"/>
      <c r="AV5924" s="6"/>
      <c r="AW5924" s="6"/>
    </row>
    <row r="5925" spans="1:49" x14ac:dyDescent="0.35">
      <c r="A5925" s="20"/>
      <c r="B5925" s="20"/>
      <c r="C5925" s="20"/>
      <c r="D5925" s="20"/>
      <c r="E5925" s="6"/>
      <c r="F5925" s="6"/>
      <c r="G5925" s="6"/>
      <c r="H5925" s="6"/>
      <c r="I5925" s="6"/>
      <c r="J5925" s="6"/>
      <c r="K5925" s="6"/>
      <c r="L5925" s="6"/>
      <c r="M5925" s="6"/>
      <c r="N5925" s="6"/>
      <c r="O5925" s="6"/>
      <c r="P5925" s="6"/>
      <c r="Q5925" s="6"/>
      <c r="R5925" s="6"/>
      <c r="S5925" s="6"/>
      <c r="T5925" s="6"/>
      <c r="U5925" s="6"/>
      <c r="V5925" s="6"/>
      <c r="W5925" s="6"/>
      <c r="X5925" s="6"/>
      <c r="Y5925" s="6"/>
      <c r="Z5925" s="6"/>
      <c r="AA5925" s="6"/>
      <c r="AB5925" s="6"/>
      <c r="AC5925" s="6"/>
      <c r="AD5925" s="6"/>
      <c r="AE5925" s="6"/>
      <c r="AF5925" s="6"/>
      <c r="AG5925" s="6"/>
      <c r="AH5925" s="6"/>
      <c r="AI5925" s="6"/>
      <c r="AJ5925" s="6"/>
      <c r="AK5925" s="6"/>
      <c r="AL5925" s="6"/>
      <c r="AM5925" s="6"/>
      <c r="AN5925" s="6"/>
      <c r="AO5925" s="6"/>
      <c r="AP5925" s="6"/>
      <c r="AQ5925" s="21"/>
      <c r="AR5925" s="21"/>
      <c r="AS5925" s="21"/>
      <c r="AT5925" s="6"/>
      <c r="AU5925" s="6"/>
      <c r="AV5925" s="6"/>
      <c r="AW5925" s="6"/>
    </row>
    <row r="5926" spans="1:49" x14ac:dyDescent="0.35">
      <c r="A5926" s="20"/>
      <c r="B5926" s="20"/>
      <c r="C5926" s="20"/>
      <c r="D5926" s="20"/>
      <c r="E5926" s="6"/>
      <c r="F5926" s="6"/>
      <c r="G5926" s="6"/>
      <c r="H5926" s="6"/>
      <c r="I5926" s="6"/>
      <c r="J5926" s="6"/>
      <c r="K5926" s="6"/>
      <c r="L5926" s="6"/>
      <c r="M5926" s="6"/>
      <c r="N5926" s="6"/>
      <c r="O5926" s="6"/>
      <c r="P5926" s="6"/>
      <c r="Q5926" s="6"/>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21"/>
      <c r="AR5926" s="21"/>
      <c r="AS5926" s="21"/>
      <c r="AT5926" s="6"/>
      <c r="AU5926" s="6"/>
      <c r="AV5926" s="6"/>
      <c r="AW5926" s="6"/>
    </row>
    <row r="5927" spans="1:49" x14ac:dyDescent="0.35">
      <c r="A5927" s="20"/>
      <c r="B5927" s="20"/>
      <c r="C5927" s="20"/>
      <c r="D5927" s="20"/>
      <c r="E5927" s="6"/>
      <c r="F5927" s="6"/>
      <c r="G5927" s="6"/>
      <c r="H5927" s="6"/>
      <c r="I5927" s="6"/>
      <c r="J5927" s="6"/>
      <c r="K5927" s="6"/>
      <c r="L5927" s="6"/>
      <c r="M5927" s="6"/>
      <c r="N5927" s="6"/>
      <c r="O5927" s="6"/>
      <c r="P5927" s="6"/>
      <c r="Q5927" s="6"/>
      <c r="R5927" s="6"/>
      <c r="S5927" s="6"/>
      <c r="T5927" s="6"/>
      <c r="U5927" s="6"/>
      <c r="V5927" s="6"/>
      <c r="W5927" s="6"/>
      <c r="X5927" s="6"/>
      <c r="Y5927" s="6"/>
      <c r="Z5927" s="6"/>
      <c r="AA5927" s="6"/>
      <c r="AB5927" s="6"/>
      <c r="AC5927" s="6"/>
      <c r="AD5927" s="6"/>
      <c r="AE5927" s="6"/>
      <c r="AF5927" s="6"/>
      <c r="AG5927" s="6"/>
      <c r="AH5927" s="6"/>
      <c r="AI5927" s="6"/>
      <c r="AJ5927" s="6"/>
      <c r="AK5927" s="6"/>
      <c r="AL5927" s="6"/>
      <c r="AM5927" s="6"/>
      <c r="AN5927" s="6"/>
      <c r="AO5927" s="6"/>
      <c r="AP5927" s="6"/>
      <c r="AQ5927" s="21"/>
      <c r="AR5927" s="21"/>
      <c r="AS5927" s="21"/>
      <c r="AT5927" s="6"/>
      <c r="AU5927" s="6"/>
      <c r="AV5927" s="6"/>
      <c r="AW5927" s="6"/>
    </row>
    <row r="5928" spans="1:49" x14ac:dyDescent="0.35">
      <c r="A5928" s="20"/>
      <c r="B5928" s="20"/>
      <c r="C5928" s="20"/>
      <c r="D5928" s="20"/>
      <c r="E5928" s="6"/>
      <c r="F5928" s="6"/>
      <c r="G5928" s="6"/>
      <c r="H5928" s="6"/>
      <c r="I5928" s="6"/>
      <c r="J5928" s="6"/>
      <c r="K5928" s="6"/>
      <c r="L5928" s="6"/>
      <c r="M5928" s="6"/>
      <c r="N5928" s="6"/>
      <c r="O5928" s="6"/>
      <c r="P5928" s="6"/>
      <c r="Q5928" s="6"/>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21"/>
      <c r="AR5928" s="21"/>
      <c r="AS5928" s="21"/>
      <c r="AT5928" s="6"/>
      <c r="AU5928" s="6"/>
      <c r="AV5928" s="6"/>
      <c r="AW5928" s="6"/>
    </row>
    <row r="5929" spans="1:49" x14ac:dyDescent="0.35">
      <c r="A5929" s="20"/>
      <c r="B5929" s="20"/>
      <c r="C5929" s="20"/>
      <c r="D5929" s="20"/>
      <c r="E5929" s="6"/>
      <c r="F5929" s="6"/>
      <c r="G5929" s="6"/>
      <c r="H5929" s="6"/>
      <c r="I5929" s="6"/>
      <c r="J5929" s="6"/>
      <c r="K5929" s="6"/>
      <c r="L5929" s="6"/>
      <c r="M5929" s="6"/>
      <c r="N5929" s="6"/>
      <c r="O5929" s="6"/>
      <c r="P5929" s="6"/>
      <c r="Q5929" s="6"/>
      <c r="R5929" s="6"/>
      <c r="S5929" s="6"/>
      <c r="T5929" s="6"/>
      <c r="U5929" s="6"/>
      <c r="V5929" s="6"/>
      <c r="W5929" s="6"/>
      <c r="X5929" s="6"/>
      <c r="Y5929" s="6"/>
      <c r="Z5929" s="6"/>
      <c r="AA5929" s="6"/>
      <c r="AB5929" s="6"/>
      <c r="AC5929" s="6"/>
      <c r="AD5929" s="6"/>
      <c r="AE5929" s="6"/>
      <c r="AF5929" s="6"/>
      <c r="AG5929" s="6"/>
      <c r="AH5929" s="6"/>
      <c r="AI5929" s="6"/>
      <c r="AJ5929" s="6"/>
      <c r="AK5929" s="6"/>
      <c r="AL5929" s="6"/>
      <c r="AM5929" s="6"/>
      <c r="AN5929" s="6"/>
      <c r="AO5929" s="6"/>
      <c r="AP5929" s="6"/>
      <c r="AQ5929" s="21"/>
      <c r="AR5929" s="21"/>
      <c r="AS5929" s="21"/>
      <c r="AT5929" s="6"/>
      <c r="AU5929" s="6"/>
      <c r="AV5929" s="6"/>
      <c r="AW5929" s="6"/>
    </row>
    <row r="5930" spans="1:49" x14ac:dyDescent="0.35">
      <c r="A5930" s="20"/>
      <c r="B5930" s="20"/>
      <c r="C5930" s="20"/>
      <c r="D5930" s="20"/>
      <c r="E5930" s="6"/>
      <c r="F5930" s="6"/>
      <c r="G5930" s="6"/>
      <c r="H5930" s="6"/>
      <c r="I5930" s="6"/>
      <c r="J5930" s="6"/>
      <c r="K5930" s="6"/>
      <c r="L5930" s="6"/>
      <c r="M5930" s="6"/>
      <c r="N5930" s="6"/>
      <c r="O5930" s="6"/>
      <c r="P5930" s="6"/>
      <c r="Q5930" s="6"/>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21"/>
      <c r="AR5930" s="21"/>
      <c r="AS5930" s="21"/>
      <c r="AT5930" s="6"/>
      <c r="AU5930" s="6"/>
      <c r="AV5930" s="6"/>
      <c r="AW5930" s="6"/>
    </row>
    <row r="5931" spans="1:49" x14ac:dyDescent="0.35">
      <c r="A5931" s="20"/>
      <c r="B5931" s="20"/>
      <c r="C5931" s="20"/>
      <c r="D5931" s="20"/>
      <c r="E5931" s="6"/>
      <c r="F5931" s="6"/>
      <c r="G5931" s="6"/>
      <c r="H5931" s="6"/>
      <c r="I5931" s="6"/>
      <c r="J5931" s="6"/>
      <c r="K5931" s="6"/>
      <c r="L5931" s="6"/>
      <c r="M5931" s="6"/>
      <c r="N5931" s="6"/>
      <c r="O5931" s="6"/>
      <c r="P5931" s="6"/>
      <c r="Q5931" s="6"/>
      <c r="R5931" s="6"/>
      <c r="S5931" s="6"/>
      <c r="T5931" s="6"/>
      <c r="U5931" s="6"/>
      <c r="V5931" s="6"/>
      <c r="W5931" s="6"/>
      <c r="X5931" s="6"/>
      <c r="Y5931" s="6"/>
      <c r="Z5931" s="6"/>
      <c r="AA5931" s="6"/>
      <c r="AB5931" s="6"/>
      <c r="AC5931" s="6"/>
      <c r="AD5931" s="6"/>
      <c r="AE5931" s="6"/>
      <c r="AF5931" s="6"/>
      <c r="AG5931" s="6"/>
      <c r="AH5931" s="6"/>
      <c r="AI5931" s="6"/>
      <c r="AJ5931" s="6"/>
      <c r="AK5931" s="6"/>
      <c r="AL5931" s="6"/>
      <c r="AM5931" s="6"/>
      <c r="AN5931" s="6"/>
      <c r="AO5931" s="6"/>
      <c r="AP5931" s="6"/>
      <c r="AQ5931" s="21"/>
      <c r="AR5931" s="21"/>
      <c r="AS5931" s="21"/>
      <c r="AT5931" s="6"/>
      <c r="AU5931" s="6"/>
      <c r="AV5931" s="6"/>
      <c r="AW5931" s="6"/>
    </row>
    <row r="5932" spans="1:49" x14ac:dyDescent="0.35">
      <c r="A5932" s="20"/>
      <c r="B5932" s="20"/>
      <c r="C5932" s="20"/>
      <c r="D5932" s="20"/>
      <c r="E5932" s="6"/>
      <c r="F5932" s="6"/>
      <c r="G5932" s="6"/>
      <c r="H5932" s="6"/>
      <c r="I5932" s="6"/>
      <c r="J5932" s="6"/>
      <c r="K5932" s="6"/>
      <c r="L5932" s="6"/>
      <c r="M5932" s="6"/>
      <c r="N5932" s="6"/>
      <c r="O5932" s="6"/>
      <c r="P5932" s="6"/>
      <c r="Q5932" s="6"/>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21"/>
      <c r="AR5932" s="21"/>
      <c r="AS5932" s="21"/>
      <c r="AT5932" s="6"/>
      <c r="AU5932" s="6"/>
      <c r="AV5932" s="6"/>
      <c r="AW5932" s="6"/>
    </row>
    <row r="5933" spans="1:49" x14ac:dyDescent="0.35">
      <c r="A5933" s="20"/>
      <c r="B5933" s="20"/>
      <c r="C5933" s="20"/>
      <c r="D5933" s="20"/>
      <c r="E5933" s="6"/>
      <c r="F5933" s="6"/>
      <c r="G5933" s="6"/>
      <c r="H5933" s="6"/>
      <c r="I5933" s="6"/>
      <c r="J5933" s="6"/>
      <c r="K5933" s="6"/>
      <c r="L5933" s="6"/>
      <c r="M5933" s="6"/>
      <c r="N5933" s="6"/>
      <c r="O5933" s="6"/>
      <c r="P5933" s="6"/>
      <c r="Q5933" s="6"/>
      <c r="R5933" s="6"/>
      <c r="S5933" s="6"/>
      <c r="T5933" s="6"/>
      <c r="U5933" s="6"/>
      <c r="V5933" s="6"/>
      <c r="W5933" s="6"/>
      <c r="X5933" s="6"/>
      <c r="Y5933" s="6"/>
      <c r="Z5933" s="6"/>
      <c r="AA5933" s="6"/>
      <c r="AB5933" s="6"/>
      <c r="AC5933" s="6"/>
      <c r="AD5933" s="6"/>
      <c r="AE5933" s="6"/>
      <c r="AF5933" s="6"/>
      <c r="AG5933" s="6"/>
      <c r="AH5933" s="6"/>
      <c r="AI5933" s="6"/>
      <c r="AJ5933" s="6"/>
      <c r="AK5933" s="6"/>
      <c r="AL5933" s="6"/>
      <c r="AM5933" s="6"/>
      <c r="AN5933" s="6"/>
      <c r="AO5933" s="6"/>
      <c r="AP5933" s="6"/>
      <c r="AQ5933" s="21"/>
      <c r="AR5933" s="21"/>
      <c r="AS5933" s="21"/>
      <c r="AT5933" s="6"/>
      <c r="AU5933" s="6"/>
      <c r="AV5933" s="6"/>
      <c r="AW5933" s="6"/>
    </row>
    <row r="5934" spans="1:49" x14ac:dyDescent="0.35">
      <c r="A5934" s="20"/>
      <c r="B5934" s="20"/>
      <c r="C5934" s="20"/>
      <c r="D5934" s="20"/>
      <c r="E5934" s="6"/>
      <c r="F5934" s="6"/>
      <c r="G5934" s="6"/>
      <c r="H5934" s="6"/>
      <c r="I5934" s="6"/>
      <c r="J5934" s="6"/>
      <c r="K5934" s="6"/>
      <c r="L5934" s="6"/>
      <c r="M5934" s="6"/>
      <c r="N5934" s="6"/>
      <c r="O5934" s="6"/>
      <c r="P5934" s="6"/>
      <c r="Q5934" s="6"/>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21"/>
      <c r="AR5934" s="21"/>
      <c r="AS5934" s="21"/>
      <c r="AT5934" s="6"/>
      <c r="AU5934" s="6"/>
      <c r="AV5934" s="6"/>
      <c r="AW5934" s="6"/>
    </row>
    <row r="5935" spans="1:49" x14ac:dyDescent="0.35">
      <c r="A5935" s="20"/>
      <c r="B5935" s="20"/>
      <c r="C5935" s="20"/>
      <c r="D5935" s="20"/>
      <c r="E5935" s="6"/>
      <c r="F5935" s="6"/>
      <c r="G5935" s="6"/>
      <c r="H5935" s="6"/>
      <c r="I5935" s="6"/>
      <c r="J5935" s="6"/>
      <c r="K5935" s="6"/>
      <c r="L5935" s="6"/>
      <c r="M5935" s="6"/>
      <c r="N5935" s="6"/>
      <c r="O5935" s="6"/>
      <c r="P5935" s="6"/>
      <c r="Q5935" s="6"/>
      <c r="R5935" s="6"/>
      <c r="S5935" s="6"/>
      <c r="T5935" s="6"/>
      <c r="U5935" s="6"/>
      <c r="V5935" s="6"/>
      <c r="W5935" s="6"/>
      <c r="X5935" s="6"/>
      <c r="Y5935" s="6"/>
      <c r="Z5935" s="6"/>
      <c r="AA5935" s="6"/>
      <c r="AB5935" s="6"/>
      <c r="AC5935" s="6"/>
      <c r="AD5935" s="6"/>
      <c r="AE5935" s="6"/>
      <c r="AF5935" s="6"/>
      <c r="AG5935" s="6"/>
      <c r="AH5935" s="6"/>
      <c r="AI5935" s="6"/>
      <c r="AJ5935" s="6"/>
      <c r="AK5935" s="6"/>
      <c r="AL5935" s="6"/>
      <c r="AM5935" s="6"/>
      <c r="AN5935" s="6"/>
      <c r="AO5935" s="6"/>
      <c r="AP5935" s="6"/>
      <c r="AQ5935" s="21"/>
      <c r="AR5935" s="21"/>
      <c r="AS5935" s="21"/>
      <c r="AT5935" s="6"/>
      <c r="AU5935" s="6"/>
      <c r="AV5935" s="6"/>
      <c r="AW5935" s="6"/>
    </row>
    <row r="5936" spans="1:49" x14ac:dyDescent="0.35">
      <c r="A5936" s="20"/>
      <c r="B5936" s="20"/>
      <c r="C5936" s="20"/>
      <c r="D5936" s="20"/>
      <c r="E5936" s="6"/>
      <c r="F5936" s="6"/>
      <c r="G5936" s="6"/>
      <c r="H5936" s="6"/>
      <c r="I5936" s="6"/>
      <c r="J5936" s="6"/>
      <c r="K5936" s="6"/>
      <c r="L5936" s="6"/>
      <c r="M5936" s="6"/>
      <c r="N5936" s="6"/>
      <c r="O5936" s="6"/>
      <c r="P5936" s="6"/>
      <c r="Q5936" s="6"/>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21"/>
      <c r="AR5936" s="21"/>
      <c r="AS5936" s="21"/>
      <c r="AT5936" s="6"/>
      <c r="AU5936" s="6"/>
      <c r="AV5936" s="6"/>
      <c r="AW5936" s="6"/>
    </row>
    <row r="5937" spans="1:49" x14ac:dyDescent="0.35">
      <c r="A5937" s="20"/>
      <c r="B5937" s="20"/>
      <c r="C5937" s="20"/>
      <c r="D5937" s="20"/>
      <c r="E5937" s="6"/>
      <c r="F5937" s="6"/>
      <c r="G5937" s="6"/>
      <c r="H5937" s="6"/>
      <c r="I5937" s="6"/>
      <c r="J5937" s="6"/>
      <c r="K5937" s="6"/>
      <c r="L5937" s="6"/>
      <c r="M5937" s="6"/>
      <c r="N5937" s="6"/>
      <c r="O5937" s="6"/>
      <c r="P5937" s="6"/>
      <c r="Q5937" s="6"/>
      <c r="R5937" s="6"/>
      <c r="S5937" s="6"/>
      <c r="T5937" s="6"/>
      <c r="U5937" s="6"/>
      <c r="V5937" s="6"/>
      <c r="W5937" s="6"/>
      <c r="X5937" s="6"/>
      <c r="Y5937" s="6"/>
      <c r="Z5937" s="6"/>
      <c r="AA5937" s="6"/>
      <c r="AB5937" s="6"/>
      <c r="AC5937" s="6"/>
      <c r="AD5937" s="6"/>
      <c r="AE5937" s="6"/>
      <c r="AF5937" s="6"/>
      <c r="AG5937" s="6"/>
      <c r="AH5937" s="6"/>
      <c r="AI5937" s="6"/>
      <c r="AJ5937" s="6"/>
      <c r="AK5937" s="6"/>
      <c r="AL5937" s="6"/>
      <c r="AM5937" s="6"/>
      <c r="AN5937" s="6"/>
      <c r="AO5937" s="6"/>
      <c r="AP5937" s="6"/>
      <c r="AQ5937" s="21"/>
      <c r="AR5937" s="21"/>
      <c r="AS5937" s="21"/>
      <c r="AT5937" s="6"/>
      <c r="AU5937" s="6"/>
      <c r="AV5937" s="6"/>
      <c r="AW5937" s="6"/>
    </row>
    <row r="5938" spans="1:49" x14ac:dyDescent="0.35">
      <c r="A5938" s="20"/>
      <c r="B5938" s="20"/>
      <c r="C5938" s="20"/>
      <c r="D5938" s="20"/>
      <c r="E5938" s="6"/>
      <c r="F5938" s="6"/>
      <c r="G5938" s="6"/>
      <c r="H5938" s="6"/>
      <c r="I5938" s="6"/>
      <c r="J5938" s="6"/>
      <c r="K5938" s="6"/>
      <c r="L5938" s="6"/>
      <c r="M5938" s="6"/>
      <c r="N5938" s="6"/>
      <c r="O5938" s="6"/>
      <c r="P5938" s="6"/>
      <c r="Q5938" s="6"/>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21"/>
      <c r="AR5938" s="21"/>
      <c r="AS5938" s="21"/>
      <c r="AT5938" s="6"/>
      <c r="AU5938" s="6"/>
      <c r="AV5938" s="6"/>
      <c r="AW5938" s="6"/>
    </row>
    <row r="5939" spans="1:49" x14ac:dyDescent="0.35">
      <c r="A5939" s="20"/>
      <c r="B5939" s="20"/>
      <c r="C5939" s="20"/>
      <c r="D5939" s="20"/>
      <c r="E5939" s="6"/>
      <c r="F5939" s="6"/>
      <c r="G5939" s="6"/>
      <c r="H5939" s="6"/>
      <c r="I5939" s="6"/>
      <c r="J5939" s="6"/>
      <c r="K5939" s="6"/>
      <c r="L5939" s="6"/>
      <c r="M5939" s="6"/>
      <c r="N5939" s="6"/>
      <c r="O5939" s="6"/>
      <c r="P5939" s="6"/>
      <c r="Q5939" s="6"/>
      <c r="R5939" s="6"/>
      <c r="S5939" s="6"/>
      <c r="T5939" s="6"/>
      <c r="U5939" s="6"/>
      <c r="V5939" s="6"/>
      <c r="W5939" s="6"/>
      <c r="X5939" s="6"/>
      <c r="Y5939" s="6"/>
      <c r="Z5939" s="6"/>
      <c r="AA5939" s="6"/>
      <c r="AB5939" s="6"/>
      <c r="AC5939" s="6"/>
      <c r="AD5939" s="6"/>
      <c r="AE5939" s="6"/>
      <c r="AF5939" s="6"/>
      <c r="AG5939" s="6"/>
      <c r="AH5939" s="6"/>
      <c r="AI5939" s="6"/>
      <c r="AJ5939" s="6"/>
      <c r="AK5939" s="6"/>
      <c r="AL5939" s="6"/>
      <c r="AM5939" s="6"/>
      <c r="AN5939" s="6"/>
      <c r="AO5939" s="6"/>
      <c r="AP5939" s="6"/>
      <c r="AQ5939" s="21"/>
      <c r="AR5939" s="21"/>
      <c r="AS5939" s="21"/>
      <c r="AT5939" s="6"/>
      <c r="AU5939" s="6"/>
      <c r="AV5939" s="6"/>
      <c r="AW5939" s="6"/>
    </row>
    <row r="5940" spans="1:49" x14ac:dyDescent="0.35">
      <c r="A5940" s="20"/>
      <c r="B5940" s="20"/>
      <c r="C5940" s="20"/>
      <c r="D5940" s="20"/>
      <c r="E5940" s="6"/>
      <c r="F5940" s="6"/>
      <c r="G5940" s="6"/>
      <c r="H5940" s="6"/>
      <c r="I5940" s="6"/>
      <c r="J5940" s="6"/>
      <c r="K5940" s="6"/>
      <c r="L5940" s="6"/>
      <c r="M5940" s="6"/>
      <c r="N5940" s="6"/>
      <c r="O5940" s="6"/>
      <c r="P5940" s="6"/>
      <c r="Q5940" s="6"/>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21"/>
      <c r="AR5940" s="21"/>
      <c r="AS5940" s="21"/>
      <c r="AT5940" s="6"/>
      <c r="AU5940" s="6"/>
      <c r="AV5940" s="6"/>
      <c r="AW5940" s="6"/>
    </row>
    <row r="5941" spans="1:49" x14ac:dyDescent="0.35">
      <c r="A5941" s="20"/>
      <c r="B5941" s="20"/>
      <c r="C5941" s="20"/>
      <c r="D5941" s="20"/>
      <c r="E5941" s="6"/>
      <c r="F5941" s="6"/>
      <c r="G5941" s="6"/>
      <c r="H5941" s="6"/>
      <c r="I5941" s="6"/>
      <c r="J5941" s="6"/>
      <c r="K5941" s="6"/>
      <c r="L5941" s="6"/>
      <c r="M5941" s="6"/>
      <c r="N5941" s="6"/>
      <c r="O5941" s="6"/>
      <c r="P5941" s="6"/>
      <c r="Q5941" s="6"/>
      <c r="R5941" s="6"/>
      <c r="S5941" s="6"/>
      <c r="T5941" s="6"/>
      <c r="U5941" s="6"/>
      <c r="V5941" s="6"/>
      <c r="W5941" s="6"/>
      <c r="X5941" s="6"/>
      <c r="Y5941" s="6"/>
      <c r="Z5941" s="6"/>
      <c r="AA5941" s="6"/>
      <c r="AB5941" s="6"/>
      <c r="AC5941" s="6"/>
      <c r="AD5941" s="6"/>
      <c r="AE5941" s="6"/>
      <c r="AF5941" s="6"/>
      <c r="AG5941" s="6"/>
      <c r="AH5941" s="6"/>
      <c r="AI5941" s="6"/>
      <c r="AJ5941" s="6"/>
      <c r="AK5941" s="6"/>
      <c r="AL5941" s="6"/>
      <c r="AM5941" s="6"/>
      <c r="AN5941" s="6"/>
      <c r="AO5941" s="6"/>
      <c r="AP5941" s="6"/>
      <c r="AQ5941" s="21"/>
      <c r="AR5941" s="21"/>
      <c r="AS5941" s="21"/>
      <c r="AT5941" s="6"/>
      <c r="AU5941" s="6"/>
      <c r="AV5941" s="6"/>
      <c r="AW5941" s="6"/>
    </row>
    <row r="5942" spans="1:49" x14ac:dyDescent="0.35">
      <c r="A5942" s="20"/>
      <c r="B5942" s="20"/>
      <c r="C5942" s="20"/>
      <c r="D5942" s="20"/>
      <c r="E5942" s="6"/>
      <c r="F5942" s="6"/>
      <c r="G5942" s="6"/>
      <c r="H5942" s="6"/>
      <c r="I5942" s="6"/>
      <c r="J5942" s="6"/>
      <c r="K5942" s="6"/>
      <c r="L5942" s="6"/>
      <c r="M5942" s="6"/>
      <c r="N5942" s="6"/>
      <c r="O5942" s="6"/>
      <c r="P5942" s="6"/>
      <c r="Q5942" s="6"/>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21"/>
      <c r="AR5942" s="21"/>
      <c r="AS5942" s="21"/>
      <c r="AT5942" s="6"/>
      <c r="AU5942" s="6"/>
      <c r="AV5942" s="6"/>
      <c r="AW5942" s="6"/>
    </row>
    <row r="5943" spans="1:49" x14ac:dyDescent="0.35">
      <c r="A5943" s="20"/>
      <c r="B5943" s="20"/>
      <c r="C5943" s="20"/>
      <c r="D5943" s="20"/>
      <c r="E5943" s="6"/>
      <c r="F5943" s="6"/>
      <c r="G5943" s="6"/>
      <c r="H5943" s="6"/>
      <c r="I5943" s="6"/>
      <c r="J5943" s="6"/>
      <c r="K5943" s="6"/>
      <c r="L5943" s="6"/>
      <c r="M5943" s="6"/>
      <c r="N5943" s="6"/>
      <c r="O5943" s="6"/>
      <c r="P5943" s="6"/>
      <c r="Q5943" s="6"/>
      <c r="R5943" s="6"/>
      <c r="S5943" s="6"/>
      <c r="T5943" s="6"/>
      <c r="U5943" s="6"/>
      <c r="V5943" s="6"/>
      <c r="W5943" s="6"/>
      <c r="X5943" s="6"/>
      <c r="Y5943" s="6"/>
      <c r="Z5943" s="6"/>
      <c r="AA5943" s="6"/>
      <c r="AB5943" s="6"/>
      <c r="AC5943" s="6"/>
      <c r="AD5943" s="6"/>
      <c r="AE5943" s="6"/>
      <c r="AF5943" s="6"/>
      <c r="AG5943" s="6"/>
      <c r="AH5943" s="6"/>
      <c r="AI5943" s="6"/>
      <c r="AJ5943" s="6"/>
      <c r="AK5943" s="6"/>
      <c r="AL5943" s="6"/>
      <c r="AM5943" s="6"/>
      <c r="AN5943" s="6"/>
      <c r="AO5943" s="6"/>
      <c r="AP5943" s="6"/>
      <c r="AQ5943" s="21"/>
      <c r="AR5943" s="21"/>
      <c r="AS5943" s="21"/>
      <c r="AT5943" s="6"/>
      <c r="AU5943" s="6"/>
      <c r="AV5943" s="6"/>
      <c r="AW5943" s="6"/>
    </row>
    <row r="5944" spans="1:49" x14ac:dyDescent="0.35">
      <c r="A5944" s="20"/>
      <c r="B5944" s="20"/>
      <c r="C5944" s="20"/>
      <c r="D5944" s="20"/>
      <c r="E5944" s="6"/>
      <c r="F5944" s="6"/>
      <c r="G5944" s="6"/>
      <c r="H5944" s="6"/>
      <c r="I5944" s="6"/>
      <c r="J5944" s="6"/>
      <c r="K5944" s="6"/>
      <c r="L5944" s="6"/>
      <c r="M5944" s="6"/>
      <c r="N5944" s="6"/>
      <c r="O5944" s="6"/>
      <c r="P5944" s="6"/>
      <c r="Q5944" s="6"/>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21"/>
      <c r="AR5944" s="21"/>
      <c r="AS5944" s="21"/>
      <c r="AT5944" s="6"/>
      <c r="AU5944" s="6"/>
      <c r="AV5944" s="6"/>
      <c r="AW5944" s="6"/>
    </row>
    <row r="5945" spans="1:49" x14ac:dyDescent="0.35">
      <c r="A5945" s="20"/>
      <c r="B5945" s="20"/>
      <c r="C5945" s="20"/>
      <c r="D5945" s="20"/>
      <c r="E5945" s="6"/>
      <c r="F5945" s="6"/>
      <c r="G5945" s="6"/>
      <c r="H5945" s="6"/>
      <c r="I5945" s="6"/>
      <c r="J5945" s="6"/>
      <c r="K5945" s="6"/>
      <c r="L5945" s="6"/>
      <c r="M5945" s="6"/>
      <c r="N5945" s="6"/>
      <c r="O5945" s="6"/>
      <c r="P5945" s="6"/>
      <c r="Q5945" s="6"/>
      <c r="R5945" s="6"/>
      <c r="S5945" s="6"/>
      <c r="T5945" s="6"/>
      <c r="U5945" s="6"/>
      <c r="V5945" s="6"/>
      <c r="W5945" s="6"/>
      <c r="X5945" s="6"/>
      <c r="Y5945" s="6"/>
      <c r="Z5945" s="6"/>
      <c r="AA5945" s="6"/>
      <c r="AB5945" s="6"/>
      <c r="AC5945" s="6"/>
      <c r="AD5945" s="6"/>
      <c r="AE5945" s="6"/>
      <c r="AF5945" s="6"/>
      <c r="AG5945" s="6"/>
      <c r="AH5945" s="6"/>
      <c r="AI5945" s="6"/>
      <c r="AJ5945" s="6"/>
      <c r="AK5945" s="6"/>
      <c r="AL5945" s="6"/>
      <c r="AM5945" s="6"/>
      <c r="AN5945" s="6"/>
      <c r="AO5945" s="6"/>
      <c r="AP5945" s="6"/>
      <c r="AQ5945" s="21"/>
      <c r="AR5945" s="21"/>
      <c r="AS5945" s="21"/>
      <c r="AT5945" s="6"/>
      <c r="AU5945" s="6"/>
      <c r="AV5945" s="6"/>
      <c r="AW5945" s="6"/>
    </row>
    <row r="5946" spans="1:49" x14ac:dyDescent="0.35">
      <c r="A5946" s="20"/>
      <c r="B5946" s="20"/>
      <c r="C5946" s="20"/>
      <c r="D5946" s="20"/>
      <c r="E5946" s="6"/>
      <c r="F5946" s="6"/>
      <c r="G5946" s="6"/>
      <c r="H5946" s="6"/>
      <c r="I5946" s="6"/>
      <c r="J5946" s="6"/>
      <c r="K5946" s="6"/>
      <c r="L5946" s="6"/>
      <c r="M5946" s="6"/>
      <c r="N5946" s="6"/>
      <c r="O5946" s="6"/>
      <c r="P5946" s="6"/>
      <c r="Q5946" s="6"/>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21"/>
      <c r="AR5946" s="21"/>
      <c r="AS5946" s="21"/>
      <c r="AT5946" s="6"/>
      <c r="AU5946" s="6"/>
      <c r="AV5946" s="6"/>
      <c r="AW5946" s="6"/>
    </row>
    <row r="5947" spans="1:49" x14ac:dyDescent="0.35">
      <c r="A5947" s="20"/>
      <c r="B5947" s="20"/>
      <c r="C5947" s="20"/>
      <c r="D5947" s="20"/>
      <c r="E5947" s="6"/>
      <c r="F5947" s="6"/>
      <c r="G5947" s="6"/>
      <c r="H5947" s="6"/>
      <c r="I5947" s="6"/>
      <c r="J5947" s="6"/>
      <c r="K5947" s="6"/>
      <c r="L5947" s="6"/>
      <c r="M5947" s="6"/>
      <c r="N5947" s="6"/>
      <c r="O5947" s="6"/>
      <c r="P5947" s="6"/>
      <c r="Q5947" s="6"/>
      <c r="R5947" s="6"/>
      <c r="S5947" s="6"/>
      <c r="T5947" s="6"/>
      <c r="U5947" s="6"/>
      <c r="V5947" s="6"/>
      <c r="W5947" s="6"/>
      <c r="X5947" s="6"/>
      <c r="Y5947" s="6"/>
      <c r="Z5947" s="6"/>
      <c r="AA5947" s="6"/>
      <c r="AB5947" s="6"/>
      <c r="AC5947" s="6"/>
      <c r="AD5947" s="6"/>
      <c r="AE5947" s="6"/>
      <c r="AF5947" s="6"/>
      <c r="AG5947" s="6"/>
      <c r="AH5947" s="6"/>
      <c r="AI5947" s="6"/>
      <c r="AJ5947" s="6"/>
      <c r="AK5947" s="6"/>
      <c r="AL5947" s="6"/>
      <c r="AM5947" s="6"/>
      <c r="AN5947" s="6"/>
      <c r="AO5947" s="6"/>
      <c r="AP5947" s="6"/>
      <c r="AQ5947" s="21"/>
      <c r="AR5947" s="21"/>
      <c r="AS5947" s="21"/>
      <c r="AT5947" s="6"/>
      <c r="AU5947" s="6"/>
      <c r="AV5947" s="6"/>
      <c r="AW5947" s="6"/>
    </row>
    <row r="5948" spans="1:49" x14ac:dyDescent="0.35">
      <c r="A5948" s="20"/>
      <c r="B5948" s="20"/>
      <c r="C5948" s="20"/>
      <c r="D5948" s="20"/>
      <c r="E5948" s="6"/>
      <c r="F5948" s="6"/>
      <c r="G5948" s="6"/>
      <c r="H5948" s="6"/>
      <c r="I5948" s="6"/>
      <c r="J5948" s="6"/>
      <c r="K5948" s="6"/>
      <c r="L5948" s="6"/>
      <c r="M5948" s="6"/>
      <c r="N5948" s="6"/>
      <c r="O5948" s="6"/>
      <c r="P5948" s="6"/>
      <c r="Q5948" s="6"/>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21"/>
      <c r="AR5948" s="21"/>
      <c r="AS5948" s="21"/>
      <c r="AT5948" s="6"/>
      <c r="AU5948" s="6"/>
      <c r="AV5948" s="6"/>
      <c r="AW5948" s="6"/>
    </row>
    <row r="5949" spans="1:49" x14ac:dyDescent="0.35">
      <c r="A5949" s="20"/>
      <c r="B5949" s="20"/>
      <c r="C5949" s="20"/>
      <c r="D5949" s="20"/>
      <c r="E5949" s="6"/>
      <c r="F5949" s="6"/>
      <c r="G5949" s="6"/>
      <c r="H5949" s="6"/>
      <c r="I5949" s="6"/>
      <c r="J5949" s="6"/>
      <c r="K5949" s="6"/>
      <c r="L5949" s="6"/>
      <c r="M5949" s="6"/>
      <c r="N5949" s="6"/>
      <c r="O5949" s="6"/>
      <c r="P5949" s="6"/>
      <c r="Q5949" s="6"/>
      <c r="R5949" s="6"/>
      <c r="S5949" s="6"/>
      <c r="T5949" s="6"/>
      <c r="U5949" s="6"/>
      <c r="V5949" s="6"/>
      <c r="W5949" s="6"/>
      <c r="X5949" s="6"/>
      <c r="Y5949" s="6"/>
      <c r="Z5949" s="6"/>
      <c r="AA5949" s="6"/>
      <c r="AB5949" s="6"/>
      <c r="AC5949" s="6"/>
      <c r="AD5949" s="6"/>
      <c r="AE5949" s="6"/>
      <c r="AF5949" s="6"/>
      <c r="AG5949" s="6"/>
      <c r="AH5949" s="6"/>
      <c r="AI5949" s="6"/>
      <c r="AJ5949" s="6"/>
      <c r="AK5949" s="6"/>
      <c r="AL5949" s="6"/>
      <c r="AM5949" s="6"/>
      <c r="AN5949" s="6"/>
      <c r="AO5949" s="6"/>
      <c r="AP5949" s="6"/>
      <c r="AQ5949" s="21"/>
      <c r="AR5949" s="21"/>
      <c r="AS5949" s="21"/>
      <c r="AT5949" s="6"/>
      <c r="AU5949" s="6"/>
      <c r="AV5949" s="6"/>
      <c r="AW5949" s="6"/>
    </row>
    <row r="5950" spans="1:49" x14ac:dyDescent="0.35">
      <c r="A5950" s="20"/>
      <c r="B5950" s="20"/>
      <c r="C5950" s="20"/>
      <c r="D5950" s="20"/>
      <c r="E5950" s="6"/>
      <c r="F5950" s="6"/>
      <c r="G5950" s="6"/>
      <c r="H5950" s="6"/>
      <c r="I5950" s="6"/>
      <c r="J5950" s="6"/>
      <c r="K5950" s="6"/>
      <c r="L5950" s="6"/>
      <c r="M5950" s="6"/>
      <c r="N5950" s="6"/>
      <c r="O5950" s="6"/>
      <c r="P5950" s="6"/>
      <c r="Q5950" s="6"/>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21"/>
      <c r="AR5950" s="21"/>
      <c r="AS5950" s="21"/>
      <c r="AT5950" s="6"/>
      <c r="AU5950" s="6"/>
      <c r="AV5950" s="6"/>
      <c r="AW5950" s="6"/>
    </row>
    <row r="5951" spans="1:49" x14ac:dyDescent="0.35">
      <c r="A5951" s="20"/>
      <c r="B5951" s="20"/>
      <c r="C5951" s="20"/>
      <c r="D5951" s="20"/>
      <c r="E5951" s="6"/>
      <c r="F5951" s="6"/>
      <c r="G5951" s="6"/>
      <c r="H5951" s="6"/>
      <c r="I5951" s="6"/>
      <c r="J5951" s="6"/>
      <c r="K5951" s="6"/>
      <c r="L5951" s="6"/>
      <c r="M5951" s="6"/>
      <c r="N5951" s="6"/>
      <c r="O5951" s="6"/>
      <c r="P5951" s="6"/>
      <c r="Q5951" s="6"/>
      <c r="R5951" s="6"/>
      <c r="S5951" s="6"/>
      <c r="T5951" s="6"/>
      <c r="U5951" s="6"/>
      <c r="V5951" s="6"/>
      <c r="W5951" s="6"/>
      <c r="X5951" s="6"/>
      <c r="Y5951" s="6"/>
      <c r="Z5951" s="6"/>
      <c r="AA5951" s="6"/>
      <c r="AB5951" s="6"/>
      <c r="AC5951" s="6"/>
      <c r="AD5951" s="6"/>
      <c r="AE5951" s="6"/>
      <c r="AF5951" s="6"/>
      <c r="AG5951" s="6"/>
      <c r="AH5951" s="6"/>
      <c r="AI5951" s="6"/>
      <c r="AJ5951" s="6"/>
      <c r="AK5951" s="6"/>
      <c r="AL5951" s="6"/>
      <c r="AM5951" s="6"/>
      <c r="AN5951" s="6"/>
      <c r="AO5951" s="6"/>
      <c r="AP5951" s="6"/>
      <c r="AQ5951" s="21"/>
      <c r="AR5951" s="21"/>
      <c r="AS5951" s="21"/>
      <c r="AT5951" s="6"/>
      <c r="AU5951" s="6"/>
      <c r="AV5951" s="6"/>
      <c r="AW5951" s="6"/>
    </row>
    <row r="5952" spans="1:49" x14ac:dyDescent="0.35">
      <c r="A5952" s="20"/>
      <c r="B5952" s="20"/>
      <c r="C5952" s="20"/>
      <c r="D5952" s="20"/>
      <c r="E5952" s="6"/>
      <c r="F5952" s="6"/>
      <c r="G5952" s="6"/>
      <c r="H5952" s="6"/>
      <c r="I5952" s="6"/>
      <c r="J5952" s="6"/>
      <c r="K5952" s="6"/>
      <c r="L5952" s="6"/>
      <c r="M5952" s="6"/>
      <c r="N5952" s="6"/>
      <c r="O5952" s="6"/>
      <c r="P5952" s="6"/>
      <c r="Q5952" s="6"/>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21"/>
      <c r="AR5952" s="21"/>
      <c r="AS5952" s="21"/>
      <c r="AT5952" s="6"/>
      <c r="AU5952" s="6"/>
      <c r="AV5952" s="6"/>
      <c r="AW5952" s="6"/>
    </row>
    <row r="5953" spans="1:49" x14ac:dyDescent="0.35">
      <c r="A5953" s="20"/>
      <c r="B5953" s="20"/>
      <c r="C5953" s="20"/>
      <c r="D5953" s="20"/>
      <c r="E5953" s="6"/>
      <c r="F5953" s="6"/>
      <c r="G5953" s="6"/>
      <c r="H5953" s="6"/>
      <c r="I5953" s="6"/>
      <c r="J5953" s="6"/>
      <c r="K5953" s="6"/>
      <c r="L5953" s="6"/>
      <c r="M5953" s="6"/>
      <c r="N5953" s="6"/>
      <c r="O5953" s="6"/>
      <c r="P5953" s="6"/>
      <c r="Q5953" s="6"/>
      <c r="R5953" s="6"/>
      <c r="S5953" s="6"/>
      <c r="T5953" s="6"/>
      <c r="U5953" s="6"/>
      <c r="V5953" s="6"/>
      <c r="W5953" s="6"/>
      <c r="X5953" s="6"/>
      <c r="Y5953" s="6"/>
      <c r="Z5953" s="6"/>
      <c r="AA5953" s="6"/>
      <c r="AB5953" s="6"/>
      <c r="AC5953" s="6"/>
      <c r="AD5953" s="6"/>
      <c r="AE5953" s="6"/>
      <c r="AF5953" s="6"/>
      <c r="AG5953" s="6"/>
      <c r="AH5953" s="6"/>
      <c r="AI5953" s="6"/>
      <c r="AJ5953" s="6"/>
      <c r="AK5953" s="6"/>
      <c r="AL5953" s="6"/>
      <c r="AM5953" s="6"/>
      <c r="AN5953" s="6"/>
      <c r="AO5953" s="6"/>
      <c r="AP5953" s="6"/>
      <c r="AQ5953" s="21"/>
      <c r="AR5953" s="21"/>
      <c r="AS5953" s="21"/>
      <c r="AT5953" s="6"/>
      <c r="AU5953" s="6"/>
      <c r="AV5953" s="6"/>
      <c r="AW5953" s="6"/>
    </row>
    <row r="5954" spans="1:49" x14ac:dyDescent="0.35">
      <c r="A5954" s="20"/>
      <c r="B5954" s="20"/>
      <c r="C5954" s="20"/>
      <c r="D5954" s="20"/>
      <c r="E5954" s="6"/>
      <c r="F5954" s="6"/>
      <c r="G5954" s="6"/>
      <c r="H5954" s="6"/>
      <c r="I5954" s="6"/>
      <c r="J5954" s="6"/>
      <c r="K5954" s="6"/>
      <c r="L5954" s="6"/>
      <c r="M5954" s="6"/>
      <c r="N5954" s="6"/>
      <c r="O5954" s="6"/>
      <c r="P5954" s="6"/>
      <c r="Q5954" s="6"/>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21"/>
      <c r="AR5954" s="21"/>
      <c r="AS5954" s="21"/>
      <c r="AT5954" s="6"/>
      <c r="AU5954" s="6"/>
      <c r="AV5954" s="6"/>
      <c r="AW5954" s="6"/>
    </row>
    <row r="5955" spans="1:49" x14ac:dyDescent="0.35">
      <c r="A5955" s="20"/>
      <c r="B5955" s="20"/>
      <c r="C5955" s="20"/>
      <c r="D5955" s="20"/>
      <c r="E5955" s="6"/>
      <c r="F5955" s="6"/>
      <c r="G5955" s="6"/>
      <c r="H5955" s="6"/>
      <c r="I5955" s="6"/>
      <c r="J5955" s="6"/>
      <c r="K5955" s="6"/>
      <c r="L5955" s="6"/>
      <c r="M5955" s="6"/>
      <c r="N5955" s="6"/>
      <c r="O5955" s="6"/>
      <c r="P5955" s="6"/>
      <c r="Q5955" s="6"/>
      <c r="R5955" s="6"/>
      <c r="S5955" s="6"/>
      <c r="T5955" s="6"/>
      <c r="U5955" s="6"/>
      <c r="V5955" s="6"/>
      <c r="W5955" s="6"/>
      <c r="X5955" s="6"/>
      <c r="Y5955" s="6"/>
      <c r="Z5955" s="6"/>
      <c r="AA5955" s="6"/>
      <c r="AB5955" s="6"/>
      <c r="AC5955" s="6"/>
      <c r="AD5955" s="6"/>
      <c r="AE5955" s="6"/>
      <c r="AF5955" s="6"/>
      <c r="AG5955" s="6"/>
      <c r="AH5955" s="6"/>
      <c r="AI5955" s="6"/>
      <c r="AJ5955" s="6"/>
      <c r="AK5955" s="6"/>
      <c r="AL5955" s="6"/>
      <c r="AM5955" s="6"/>
      <c r="AN5955" s="6"/>
      <c r="AO5955" s="6"/>
      <c r="AP5955" s="6"/>
      <c r="AQ5955" s="21"/>
      <c r="AR5955" s="21"/>
      <c r="AS5955" s="21"/>
      <c r="AT5955" s="6"/>
      <c r="AU5955" s="6"/>
      <c r="AV5955" s="6"/>
      <c r="AW5955" s="6"/>
    </row>
    <row r="5956" spans="1:49" x14ac:dyDescent="0.35">
      <c r="A5956" s="20"/>
      <c r="B5956" s="20"/>
      <c r="C5956" s="20"/>
      <c r="D5956" s="20"/>
      <c r="E5956" s="6"/>
      <c r="F5956" s="6"/>
      <c r="G5956" s="6"/>
      <c r="H5956" s="6"/>
      <c r="I5956" s="6"/>
      <c r="J5956" s="6"/>
      <c r="K5956" s="6"/>
      <c r="L5956" s="6"/>
      <c r="M5956" s="6"/>
      <c r="N5956" s="6"/>
      <c r="O5956" s="6"/>
      <c r="P5956" s="6"/>
      <c r="Q5956" s="6"/>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21"/>
      <c r="AR5956" s="21"/>
      <c r="AS5956" s="21"/>
      <c r="AT5956" s="6"/>
      <c r="AU5956" s="6"/>
      <c r="AV5956" s="6"/>
      <c r="AW5956" s="6"/>
    </row>
    <row r="5957" spans="1:49" x14ac:dyDescent="0.35">
      <c r="A5957" s="20"/>
      <c r="B5957" s="20"/>
      <c r="C5957" s="20"/>
      <c r="D5957" s="20"/>
      <c r="E5957" s="6"/>
      <c r="F5957" s="6"/>
      <c r="G5957" s="6"/>
      <c r="H5957" s="6"/>
      <c r="I5957" s="6"/>
      <c r="J5957" s="6"/>
      <c r="K5957" s="6"/>
      <c r="L5957" s="6"/>
      <c r="M5957" s="6"/>
      <c r="N5957" s="6"/>
      <c r="O5957" s="6"/>
      <c r="P5957" s="6"/>
      <c r="Q5957" s="6"/>
      <c r="R5957" s="6"/>
      <c r="S5957" s="6"/>
      <c r="T5957" s="6"/>
      <c r="U5957" s="6"/>
      <c r="V5957" s="6"/>
      <c r="W5957" s="6"/>
      <c r="X5957" s="6"/>
      <c r="Y5957" s="6"/>
      <c r="Z5957" s="6"/>
      <c r="AA5957" s="6"/>
      <c r="AB5957" s="6"/>
      <c r="AC5957" s="6"/>
      <c r="AD5957" s="6"/>
      <c r="AE5957" s="6"/>
      <c r="AF5957" s="6"/>
      <c r="AG5957" s="6"/>
      <c r="AH5957" s="6"/>
      <c r="AI5957" s="6"/>
      <c r="AJ5957" s="6"/>
      <c r="AK5957" s="6"/>
      <c r="AL5957" s="6"/>
      <c r="AM5957" s="6"/>
      <c r="AN5957" s="6"/>
      <c r="AO5957" s="6"/>
      <c r="AP5957" s="6"/>
      <c r="AQ5957" s="21"/>
      <c r="AR5957" s="21"/>
      <c r="AS5957" s="21"/>
      <c r="AT5957" s="6"/>
      <c r="AU5957" s="6"/>
      <c r="AV5957" s="6"/>
      <c r="AW5957" s="6"/>
    </row>
    <row r="5958" spans="1:49" x14ac:dyDescent="0.35">
      <c r="A5958" s="20"/>
      <c r="B5958" s="20"/>
      <c r="C5958" s="20"/>
      <c r="D5958" s="20"/>
      <c r="E5958" s="6"/>
      <c r="F5958" s="6"/>
      <c r="G5958" s="6"/>
      <c r="H5958" s="6"/>
      <c r="I5958" s="6"/>
      <c r="J5958" s="6"/>
      <c r="K5958" s="6"/>
      <c r="L5958" s="6"/>
      <c r="M5958" s="6"/>
      <c r="N5958" s="6"/>
      <c r="O5958" s="6"/>
      <c r="P5958" s="6"/>
      <c r="Q5958" s="6"/>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21"/>
      <c r="AR5958" s="21"/>
      <c r="AS5958" s="21"/>
      <c r="AT5958" s="6"/>
      <c r="AU5958" s="6"/>
      <c r="AV5958" s="6"/>
      <c r="AW5958" s="6"/>
    </row>
    <row r="5959" spans="1:49" x14ac:dyDescent="0.35">
      <c r="A5959" s="20"/>
      <c r="B5959" s="20"/>
      <c r="C5959" s="20"/>
      <c r="D5959" s="20"/>
      <c r="E5959" s="6"/>
      <c r="F5959" s="6"/>
      <c r="G5959" s="6"/>
      <c r="H5959" s="6"/>
      <c r="I5959" s="6"/>
      <c r="J5959" s="6"/>
      <c r="K5959" s="6"/>
      <c r="L5959" s="6"/>
      <c r="M5959" s="6"/>
      <c r="N5959" s="6"/>
      <c r="O5959" s="6"/>
      <c r="P5959" s="6"/>
      <c r="Q5959" s="6"/>
      <c r="R5959" s="6"/>
      <c r="S5959" s="6"/>
      <c r="T5959" s="6"/>
      <c r="U5959" s="6"/>
      <c r="V5959" s="6"/>
      <c r="W5959" s="6"/>
      <c r="X5959" s="6"/>
      <c r="Y5959" s="6"/>
      <c r="Z5959" s="6"/>
      <c r="AA5959" s="6"/>
      <c r="AB5959" s="6"/>
      <c r="AC5959" s="6"/>
      <c r="AD5959" s="6"/>
      <c r="AE5959" s="6"/>
      <c r="AF5959" s="6"/>
      <c r="AG5959" s="6"/>
      <c r="AH5959" s="6"/>
      <c r="AI5959" s="6"/>
      <c r="AJ5959" s="6"/>
      <c r="AK5959" s="6"/>
      <c r="AL5959" s="6"/>
      <c r="AM5959" s="6"/>
      <c r="AN5959" s="6"/>
      <c r="AO5959" s="6"/>
      <c r="AP5959" s="6"/>
      <c r="AQ5959" s="21"/>
      <c r="AR5959" s="21"/>
      <c r="AS5959" s="21"/>
      <c r="AT5959" s="6"/>
      <c r="AU5959" s="6"/>
      <c r="AV5959" s="6"/>
      <c r="AW5959" s="6"/>
    </row>
    <row r="5960" spans="1:49" x14ac:dyDescent="0.35">
      <c r="A5960" s="20"/>
      <c r="B5960" s="20"/>
      <c r="C5960" s="20"/>
      <c r="D5960" s="20"/>
      <c r="E5960" s="6"/>
      <c r="F5960" s="6"/>
      <c r="G5960" s="6"/>
      <c r="H5960" s="6"/>
      <c r="I5960" s="6"/>
      <c r="J5960" s="6"/>
      <c r="K5960" s="6"/>
      <c r="L5960" s="6"/>
      <c r="M5960" s="6"/>
      <c r="N5960" s="6"/>
      <c r="O5960" s="6"/>
      <c r="P5960" s="6"/>
      <c r="Q5960" s="6"/>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21"/>
      <c r="AR5960" s="21"/>
      <c r="AS5960" s="21"/>
      <c r="AT5960" s="6"/>
      <c r="AU5960" s="6"/>
      <c r="AV5960" s="6"/>
      <c r="AW5960" s="6"/>
    </row>
    <row r="5961" spans="1:49" x14ac:dyDescent="0.35">
      <c r="A5961" s="20"/>
      <c r="B5961" s="20"/>
      <c r="C5961" s="20"/>
      <c r="D5961" s="20"/>
      <c r="E5961" s="6"/>
      <c r="F5961" s="6"/>
      <c r="G5961" s="6"/>
      <c r="H5961" s="6"/>
      <c r="I5961" s="6"/>
      <c r="J5961" s="6"/>
      <c r="K5961" s="6"/>
      <c r="L5961" s="6"/>
      <c r="M5961" s="6"/>
      <c r="N5961" s="6"/>
      <c r="O5961" s="6"/>
      <c r="P5961" s="6"/>
      <c r="Q5961" s="6"/>
      <c r="R5961" s="6"/>
      <c r="S5961" s="6"/>
      <c r="T5961" s="6"/>
      <c r="U5961" s="6"/>
      <c r="V5961" s="6"/>
      <c r="W5961" s="6"/>
      <c r="X5961" s="6"/>
      <c r="Y5961" s="6"/>
      <c r="Z5961" s="6"/>
      <c r="AA5961" s="6"/>
      <c r="AB5961" s="6"/>
      <c r="AC5961" s="6"/>
      <c r="AD5961" s="6"/>
      <c r="AE5961" s="6"/>
      <c r="AF5961" s="6"/>
      <c r="AG5961" s="6"/>
      <c r="AH5961" s="6"/>
      <c r="AI5961" s="6"/>
      <c r="AJ5961" s="6"/>
      <c r="AK5961" s="6"/>
      <c r="AL5961" s="6"/>
      <c r="AM5961" s="6"/>
      <c r="AN5961" s="6"/>
      <c r="AO5961" s="6"/>
      <c r="AP5961" s="6"/>
      <c r="AQ5961" s="21"/>
      <c r="AR5961" s="21"/>
      <c r="AS5961" s="21"/>
      <c r="AT5961" s="6"/>
      <c r="AU5961" s="6"/>
      <c r="AV5961" s="6"/>
      <c r="AW5961" s="6"/>
    </row>
    <row r="5962" spans="1:49" x14ac:dyDescent="0.35">
      <c r="A5962" s="20"/>
      <c r="B5962" s="20"/>
      <c r="C5962" s="20"/>
      <c r="D5962" s="20"/>
      <c r="E5962" s="6"/>
      <c r="F5962" s="6"/>
      <c r="G5962" s="6"/>
      <c r="H5962" s="6"/>
      <c r="I5962" s="6"/>
      <c r="J5962" s="6"/>
      <c r="K5962" s="6"/>
      <c r="L5962" s="6"/>
      <c r="M5962" s="6"/>
      <c r="N5962" s="6"/>
      <c r="O5962" s="6"/>
      <c r="P5962" s="6"/>
      <c r="Q5962" s="6"/>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21"/>
      <c r="AR5962" s="21"/>
      <c r="AS5962" s="21"/>
      <c r="AT5962" s="6"/>
      <c r="AU5962" s="6"/>
      <c r="AV5962" s="6"/>
      <c r="AW5962" s="6"/>
    </row>
    <row r="5963" spans="1:49" x14ac:dyDescent="0.35">
      <c r="A5963" s="20"/>
      <c r="B5963" s="20"/>
      <c r="C5963" s="20"/>
      <c r="D5963" s="20"/>
      <c r="E5963" s="6"/>
      <c r="F5963" s="6"/>
      <c r="G5963" s="6"/>
      <c r="H5963" s="6"/>
      <c r="I5963" s="6"/>
      <c r="J5963" s="6"/>
      <c r="K5963" s="6"/>
      <c r="L5963" s="6"/>
      <c r="M5963" s="6"/>
      <c r="N5963" s="6"/>
      <c r="O5963" s="6"/>
      <c r="P5963" s="6"/>
      <c r="Q5963" s="6"/>
      <c r="R5963" s="6"/>
      <c r="S5963" s="6"/>
      <c r="T5963" s="6"/>
      <c r="U5963" s="6"/>
      <c r="V5963" s="6"/>
      <c r="W5963" s="6"/>
      <c r="X5963" s="6"/>
      <c r="Y5963" s="6"/>
      <c r="Z5963" s="6"/>
      <c r="AA5963" s="6"/>
      <c r="AB5963" s="6"/>
      <c r="AC5963" s="6"/>
      <c r="AD5963" s="6"/>
      <c r="AE5963" s="6"/>
      <c r="AF5963" s="6"/>
      <c r="AG5963" s="6"/>
      <c r="AH5963" s="6"/>
      <c r="AI5963" s="6"/>
      <c r="AJ5963" s="6"/>
      <c r="AK5963" s="6"/>
      <c r="AL5963" s="6"/>
      <c r="AM5963" s="6"/>
      <c r="AN5963" s="6"/>
      <c r="AO5963" s="6"/>
      <c r="AP5963" s="6"/>
      <c r="AQ5963" s="21"/>
      <c r="AR5963" s="21"/>
      <c r="AS5963" s="21"/>
      <c r="AT5963" s="6"/>
      <c r="AU5963" s="6"/>
      <c r="AV5963" s="6"/>
      <c r="AW5963" s="6"/>
    </row>
    <row r="5964" spans="1:49" x14ac:dyDescent="0.35">
      <c r="A5964" s="20"/>
      <c r="B5964" s="20"/>
      <c r="C5964" s="20"/>
      <c r="D5964" s="20"/>
      <c r="E5964" s="6"/>
      <c r="F5964" s="6"/>
      <c r="G5964" s="6"/>
      <c r="H5964" s="6"/>
      <c r="I5964" s="6"/>
      <c r="J5964" s="6"/>
      <c r="K5964" s="6"/>
      <c r="L5964" s="6"/>
      <c r="M5964" s="6"/>
      <c r="N5964" s="6"/>
      <c r="O5964" s="6"/>
      <c r="P5964" s="6"/>
      <c r="Q5964" s="6"/>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21"/>
      <c r="AR5964" s="21"/>
      <c r="AS5964" s="21"/>
      <c r="AT5964" s="6"/>
      <c r="AU5964" s="6"/>
      <c r="AV5964" s="6"/>
      <c r="AW5964" s="6"/>
    </row>
    <row r="5965" spans="1:49" x14ac:dyDescent="0.35">
      <c r="A5965" s="20"/>
      <c r="B5965" s="20"/>
      <c r="C5965" s="20"/>
      <c r="D5965" s="20"/>
      <c r="E5965" s="6"/>
      <c r="F5965" s="6"/>
      <c r="G5965" s="6"/>
      <c r="H5965" s="6"/>
      <c r="I5965" s="6"/>
      <c r="J5965" s="6"/>
      <c r="K5965" s="6"/>
      <c r="L5965" s="6"/>
      <c r="M5965" s="6"/>
      <c r="N5965" s="6"/>
      <c r="O5965" s="6"/>
      <c r="P5965" s="6"/>
      <c r="Q5965" s="6"/>
      <c r="R5965" s="6"/>
      <c r="S5965" s="6"/>
      <c r="T5965" s="6"/>
      <c r="U5965" s="6"/>
      <c r="V5965" s="6"/>
      <c r="W5965" s="6"/>
      <c r="X5965" s="6"/>
      <c r="Y5965" s="6"/>
      <c r="Z5965" s="6"/>
      <c r="AA5965" s="6"/>
      <c r="AB5965" s="6"/>
      <c r="AC5965" s="6"/>
      <c r="AD5965" s="6"/>
      <c r="AE5965" s="6"/>
      <c r="AF5965" s="6"/>
      <c r="AG5965" s="6"/>
      <c r="AH5965" s="6"/>
      <c r="AI5965" s="6"/>
      <c r="AJ5965" s="6"/>
      <c r="AK5965" s="6"/>
      <c r="AL5965" s="6"/>
      <c r="AM5965" s="6"/>
      <c r="AN5965" s="6"/>
      <c r="AO5965" s="6"/>
      <c r="AP5965" s="6"/>
      <c r="AQ5965" s="21"/>
      <c r="AR5965" s="21"/>
      <c r="AS5965" s="21"/>
      <c r="AT5965" s="6"/>
      <c r="AU5965" s="6"/>
      <c r="AV5965" s="6"/>
      <c r="AW5965" s="6"/>
    </row>
    <row r="5966" spans="1:49" x14ac:dyDescent="0.35">
      <c r="A5966" s="20"/>
      <c r="B5966" s="20"/>
      <c r="C5966" s="20"/>
      <c r="D5966" s="20"/>
      <c r="E5966" s="6"/>
      <c r="F5966" s="6"/>
      <c r="G5966" s="6"/>
      <c r="H5966" s="6"/>
      <c r="I5966" s="6"/>
      <c r="J5966" s="6"/>
      <c r="K5966" s="6"/>
      <c r="L5966" s="6"/>
      <c r="M5966" s="6"/>
      <c r="N5966" s="6"/>
      <c r="O5966" s="6"/>
      <c r="P5966" s="6"/>
      <c r="Q5966" s="6"/>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21"/>
      <c r="AR5966" s="21"/>
      <c r="AS5966" s="21"/>
      <c r="AT5966" s="6"/>
      <c r="AU5966" s="6"/>
      <c r="AV5966" s="6"/>
      <c r="AW5966" s="6"/>
    </row>
    <row r="5967" spans="1:49" x14ac:dyDescent="0.35">
      <c r="A5967" s="20"/>
      <c r="B5967" s="20"/>
      <c r="C5967" s="20"/>
      <c r="D5967" s="20"/>
      <c r="E5967" s="6"/>
      <c r="F5967" s="6"/>
      <c r="G5967" s="6"/>
      <c r="H5967" s="6"/>
      <c r="I5967" s="6"/>
      <c r="J5967" s="6"/>
      <c r="K5967" s="6"/>
      <c r="L5967" s="6"/>
      <c r="M5967" s="6"/>
      <c r="N5967" s="6"/>
      <c r="O5967" s="6"/>
      <c r="P5967" s="6"/>
      <c r="Q5967" s="6"/>
      <c r="R5967" s="6"/>
      <c r="S5967" s="6"/>
      <c r="T5967" s="6"/>
      <c r="U5967" s="6"/>
      <c r="V5967" s="6"/>
      <c r="W5967" s="6"/>
      <c r="X5967" s="6"/>
      <c r="Y5967" s="6"/>
      <c r="Z5967" s="6"/>
      <c r="AA5967" s="6"/>
      <c r="AB5967" s="6"/>
      <c r="AC5967" s="6"/>
      <c r="AD5967" s="6"/>
      <c r="AE5967" s="6"/>
      <c r="AF5967" s="6"/>
      <c r="AG5967" s="6"/>
      <c r="AH5967" s="6"/>
      <c r="AI5967" s="6"/>
      <c r="AJ5967" s="6"/>
      <c r="AK5967" s="6"/>
      <c r="AL5967" s="6"/>
      <c r="AM5967" s="6"/>
      <c r="AN5967" s="6"/>
      <c r="AO5967" s="6"/>
      <c r="AP5967" s="6"/>
      <c r="AQ5967" s="21"/>
      <c r="AR5967" s="21"/>
      <c r="AS5967" s="21"/>
      <c r="AT5967" s="6"/>
      <c r="AU5967" s="6"/>
      <c r="AV5967" s="6"/>
      <c r="AW5967" s="6"/>
    </row>
    <row r="5968" spans="1:49" x14ac:dyDescent="0.35">
      <c r="A5968" s="20"/>
      <c r="B5968" s="20"/>
      <c r="C5968" s="20"/>
      <c r="D5968" s="20"/>
      <c r="E5968" s="6"/>
      <c r="F5968" s="6"/>
      <c r="G5968" s="6"/>
      <c r="H5968" s="6"/>
      <c r="I5968" s="6"/>
      <c r="J5968" s="6"/>
      <c r="K5968" s="6"/>
      <c r="L5968" s="6"/>
      <c r="M5968" s="6"/>
      <c r="N5968" s="6"/>
      <c r="O5968" s="6"/>
      <c r="P5968" s="6"/>
      <c r="Q5968" s="6"/>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21"/>
      <c r="AR5968" s="21"/>
      <c r="AS5968" s="21"/>
      <c r="AT5968" s="6"/>
      <c r="AU5968" s="6"/>
      <c r="AV5968" s="6"/>
      <c r="AW5968" s="6"/>
    </row>
    <row r="5969" spans="1:49" x14ac:dyDescent="0.35">
      <c r="A5969" s="20"/>
      <c r="B5969" s="20"/>
      <c r="C5969" s="20"/>
      <c r="D5969" s="20"/>
      <c r="E5969" s="6"/>
      <c r="F5969" s="6"/>
      <c r="G5969" s="6"/>
      <c r="H5969" s="6"/>
      <c r="I5969" s="6"/>
      <c r="J5969" s="6"/>
      <c r="K5969" s="6"/>
      <c r="L5969" s="6"/>
      <c r="M5969" s="6"/>
      <c r="N5969" s="6"/>
      <c r="O5969" s="6"/>
      <c r="P5969" s="6"/>
      <c r="Q5969" s="6"/>
      <c r="R5969" s="6"/>
      <c r="S5969" s="6"/>
      <c r="T5969" s="6"/>
      <c r="U5969" s="6"/>
      <c r="V5969" s="6"/>
      <c r="W5969" s="6"/>
      <c r="X5969" s="6"/>
      <c r="Y5969" s="6"/>
      <c r="Z5969" s="6"/>
      <c r="AA5969" s="6"/>
      <c r="AB5969" s="6"/>
      <c r="AC5969" s="6"/>
      <c r="AD5969" s="6"/>
      <c r="AE5969" s="6"/>
      <c r="AF5969" s="6"/>
      <c r="AG5969" s="6"/>
      <c r="AH5969" s="6"/>
      <c r="AI5969" s="6"/>
      <c r="AJ5969" s="6"/>
      <c r="AK5969" s="6"/>
      <c r="AL5969" s="6"/>
      <c r="AM5969" s="6"/>
      <c r="AN5969" s="6"/>
      <c r="AO5969" s="6"/>
      <c r="AP5969" s="6"/>
      <c r="AQ5969" s="21"/>
      <c r="AR5969" s="21"/>
      <c r="AS5969" s="21"/>
      <c r="AT5969" s="6"/>
      <c r="AU5969" s="6"/>
      <c r="AV5969" s="6"/>
      <c r="AW5969" s="6"/>
    </row>
    <row r="5970" spans="1:49" x14ac:dyDescent="0.35">
      <c r="A5970" s="20"/>
      <c r="B5970" s="20"/>
      <c r="C5970" s="20"/>
      <c r="D5970" s="20"/>
      <c r="E5970" s="6"/>
      <c r="F5970" s="6"/>
      <c r="G5970" s="6"/>
      <c r="H5970" s="6"/>
      <c r="I5970" s="6"/>
      <c r="J5970" s="6"/>
      <c r="K5970" s="6"/>
      <c r="L5970" s="6"/>
      <c r="M5970" s="6"/>
      <c r="N5970" s="6"/>
      <c r="O5970" s="6"/>
      <c r="P5970" s="6"/>
      <c r="Q5970" s="6"/>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21"/>
      <c r="AR5970" s="21"/>
      <c r="AS5970" s="21"/>
      <c r="AT5970" s="6"/>
      <c r="AU5970" s="6"/>
      <c r="AV5970" s="6"/>
      <c r="AW5970" s="6"/>
    </row>
    <row r="5971" spans="1:49" x14ac:dyDescent="0.35">
      <c r="A5971" s="20"/>
      <c r="B5971" s="20"/>
      <c r="C5971" s="20"/>
      <c r="D5971" s="20"/>
      <c r="E5971" s="6"/>
      <c r="F5971" s="6"/>
      <c r="G5971" s="6"/>
      <c r="H5971" s="6"/>
      <c r="I5971" s="6"/>
      <c r="J5971" s="6"/>
      <c r="K5971" s="6"/>
      <c r="L5971" s="6"/>
      <c r="M5971" s="6"/>
      <c r="N5971" s="6"/>
      <c r="O5971" s="6"/>
      <c r="P5971" s="6"/>
      <c r="Q5971" s="6"/>
      <c r="R5971" s="6"/>
      <c r="S5971" s="6"/>
      <c r="T5971" s="6"/>
      <c r="U5971" s="6"/>
      <c r="V5971" s="6"/>
      <c r="W5971" s="6"/>
      <c r="X5971" s="6"/>
      <c r="Y5971" s="6"/>
      <c r="Z5971" s="6"/>
      <c r="AA5971" s="6"/>
      <c r="AB5971" s="6"/>
      <c r="AC5971" s="6"/>
      <c r="AD5971" s="6"/>
      <c r="AE5971" s="6"/>
      <c r="AF5971" s="6"/>
      <c r="AG5971" s="6"/>
      <c r="AH5971" s="6"/>
      <c r="AI5971" s="6"/>
      <c r="AJ5971" s="6"/>
      <c r="AK5971" s="6"/>
      <c r="AL5971" s="6"/>
      <c r="AM5971" s="6"/>
      <c r="AN5971" s="6"/>
      <c r="AO5971" s="6"/>
      <c r="AP5971" s="6"/>
      <c r="AQ5971" s="21"/>
      <c r="AR5971" s="21"/>
      <c r="AS5971" s="21"/>
      <c r="AT5971" s="6"/>
      <c r="AU5971" s="6"/>
      <c r="AV5971" s="6"/>
      <c r="AW5971" s="6"/>
    </row>
    <row r="5972" spans="1:49" x14ac:dyDescent="0.35">
      <c r="A5972" s="20"/>
      <c r="B5972" s="20"/>
      <c r="C5972" s="20"/>
      <c r="D5972" s="20"/>
      <c r="E5972" s="6"/>
      <c r="F5972" s="6"/>
      <c r="G5972" s="6"/>
      <c r="H5972" s="6"/>
      <c r="I5972" s="6"/>
      <c r="J5972" s="6"/>
      <c r="K5972" s="6"/>
      <c r="L5972" s="6"/>
      <c r="M5972" s="6"/>
      <c r="N5972" s="6"/>
      <c r="O5972" s="6"/>
      <c r="P5972" s="6"/>
      <c r="Q5972" s="6"/>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21"/>
      <c r="AR5972" s="21"/>
      <c r="AS5972" s="21"/>
      <c r="AT5972" s="6"/>
      <c r="AU5972" s="6"/>
      <c r="AV5972" s="6"/>
      <c r="AW5972" s="6"/>
    </row>
    <row r="5973" spans="1:49" x14ac:dyDescent="0.35">
      <c r="A5973" s="20"/>
      <c r="B5973" s="20"/>
      <c r="C5973" s="20"/>
      <c r="D5973" s="20"/>
      <c r="E5973" s="6"/>
      <c r="F5973" s="6"/>
      <c r="G5973" s="6"/>
      <c r="H5973" s="6"/>
      <c r="I5973" s="6"/>
      <c r="J5973" s="6"/>
      <c r="K5973" s="6"/>
      <c r="L5973" s="6"/>
      <c r="M5973" s="6"/>
      <c r="N5973" s="6"/>
      <c r="O5973" s="6"/>
      <c r="P5973" s="6"/>
      <c r="Q5973" s="6"/>
      <c r="R5973" s="6"/>
      <c r="S5973" s="6"/>
      <c r="T5973" s="6"/>
      <c r="U5973" s="6"/>
      <c r="V5973" s="6"/>
      <c r="W5973" s="6"/>
      <c r="X5973" s="6"/>
      <c r="Y5973" s="6"/>
      <c r="Z5973" s="6"/>
      <c r="AA5973" s="6"/>
      <c r="AB5973" s="6"/>
      <c r="AC5973" s="6"/>
      <c r="AD5973" s="6"/>
      <c r="AE5973" s="6"/>
      <c r="AF5973" s="6"/>
      <c r="AG5973" s="6"/>
      <c r="AH5973" s="6"/>
      <c r="AI5973" s="6"/>
      <c r="AJ5973" s="6"/>
      <c r="AK5973" s="6"/>
      <c r="AL5973" s="6"/>
      <c r="AM5973" s="6"/>
      <c r="AN5973" s="6"/>
      <c r="AO5973" s="6"/>
      <c r="AP5973" s="6"/>
      <c r="AQ5973" s="21"/>
      <c r="AR5973" s="21"/>
      <c r="AS5973" s="21"/>
      <c r="AT5973" s="6"/>
      <c r="AU5973" s="6"/>
      <c r="AV5973" s="6"/>
      <c r="AW5973" s="6"/>
    </row>
    <row r="5974" spans="1:49" x14ac:dyDescent="0.35">
      <c r="A5974" s="20"/>
      <c r="B5974" s="20"/>
      <c r="C5974" s="20"/>
      <c r="D5974" s="20"/>
      <c r="E5974" s="6"/>
      <c r="F5974" s="6"/>
      <c r="G5974" s="6"/>
      <c r="H5974" s="6"/>
      <c r="I5974" s="6"/>
      <c r="J5974" s="6"/>
      <c r="K5974" s="6"/>
      <c r="L5974" s="6"/>
      <c r="M5974" s="6"/>
      <c r="N5974" s="6"/>
      <c r="O5974" s="6"/>
      <c r="P5974" s="6"/>
      <c r="Q5974" s="6"/>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21"/>
      <c r="AR5974" s="21"/>
      <c r="AS5974" s="21"/>
      <c r="AT5974" s="6"/>
      <c r="AU5974" s="6"/>
      <c r="AV5974" s="6"/>
      <c r="AW5974" s="6"/>
    </row>
    <row r="5975" spans="1:49" x14ac:dyDescent="0.35">
      <c r="A5975" s="20"/>
      <c r="B5975" s="20"/>
      <c r="C5975" s="20"/>
      <c r="D5975" s="20"/>
      <c r="E5975" s="6"/>
      <c r="F5975" s="6"/>
      <c r="G5975" s="6"/>
      <c r="H5975" s="6"/>
      <c r="I5975" s="6"/>
      <c r="J5975" s="6"/>
      <c r="K5975" s="6"/>
      <c r="L5975" s="6"/>
      <c r="M5975" s="6"/>
      <c r="N5975" s="6"/>
      <c r="O5975" s="6"/>
      <c r="P5975" s="6"/>
      <c r="Q5975" s="6"/>
      <c r="R5975" s="6"/>
      <c r="S5975" s="6"/>
      <c r="T5975" s="6"/>
      <c r="U5975" s="6"/>
      <c r="V5975" s="6"/>
      <c r="W5975" s="6"/>
      <c r="X5975" s="6"/>
      <c r="Y5975" s="6"/>
      <c r="Z5975" s="6"/>
      <c r="AA5975" s="6"/>
      <c r="AB5975" s="6"/>
      <c r="AC5975" s="6"/>
      <c r="AD5975" s="6"/>
      <c r="AE5975" s="6"/>
      <c r="AF5975" s="6"/>
      <c r="AG5975" s="6"/>
      <c r="AH5975" s="6"/>
      <c r="AI5975" s="6"/>
      <c r="AJ5975" s="6"/>
      <c r="AK5975" s="6"/>
      <c r="AL5975" s="6"/>
      <c r="AM5975" s="6"/>
      <c r="AN5975" s="6"/>
      <c r="AO5975" s="6"/>
      <c r="AP5975" s="6"/>
      <c r="AQ5975" s="21"/>
      <c r="AR5975" s="21"/>
      <c r="AS5975" s="21"/>
      <c r="AT5975" s="6"/>
      <c r="AU5975" s="6"/>
      <c r="AV5975" s="6"/>
      <c r="AW5975" s="6"/>
    </row>
    <row r="5976" spans="1:49" x14ac:dyDescent="0.35">
      <c r="A5976" s="20"/>
      <c r="B5976" s="20"/>
      <c r="C5976" s="20"/>
      <c r="D5976" s="20"/>
      <c r="E5976" s="6"/>
      <c r="F5976" s="6"/>
      <c r="G5976" s="6"/>
      <c r="H5976" s="6"/>
      <c r="I5976" s="6"/>
      <c r="J5976" s="6"/>
      <c r="K5976" s="6"/>
      <c r="L5976" s="6"/>
      <c r="M5976" s="6"/>
      <c r="N5976" s="6"/>
      <c r="O5976" s="6"/>
      <c r="P5976" s="6"/>
      <c r="Q5976" s="6"/>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21"/>
      <c r="AR5976" s="21"/>
      <c r="AS5976" s="21"/>
      <c r="AT5976" s="6"/>
      <c r="AU5976" s="6"/>
      <c r="AV5976" s="6"/>
      <c r="AW5976" s="6"/>
    </row>
    <row r="5977" spans="1:49" x14ac:dyDescent="0.35">
      <c r="A5977" s="20"/>
      <c r="B5977" s="20"/>
      <c r="C5977" s="20"/>
      <c r="D5977" s="20"/>
      <c r="E5977" s="6"/>
      <c r="F5977" s="6"/>
      <c r="G5977" s="6"/>
      <c r="H5977" s="6"/>
      <c r="I5977" s="6"/>
      <c r="J5977" s="6"/>
      <c r="K5977" s="6"/>
      <c r="L5977" s="6"/>
      <c r="M5977" s="6"/>
      <c r="N5977" s="6"/>
      <c r="O5977" s="6"/>
      <c r="P5977" s="6"/>
      <c r="Q5977" s="6"/>
      <c r="R5977" s="6"/>
      <c r="S5977" s="6"/>
      <c r="T5977" s="6"/>
      <c r="U5977" s="6"/>
      <c r="V5977" s="6"/>
      <c r="W5977" s="6"/>
      <c r="X5977" s="6"/>
      <c r="Y5977" s="6"/>
      <c r="Z5977" s="6"/>
      <c r="AA5977" s="6"/>
      <c r="AB5977" s="6"/>
      <c r="AC5977" s="6"/>
      <c r="AD5977" s="6"/>
      <c r="AE5977" s="6"/>
      <c r="AF5977" s="6"/>
      <c r="AG5977" s="6"/>
      <c r="AH5977" s="6"/>
      <c r="AI5977" s="6"/>
      <c r="AJ5977" s="6"/>
      <c r="AK5977" s="6"/>
      <c r="AL5977" s="6"/>
      <c r="AM5977" s="6"/>
      <c r="AN5977" s="6"/>
      <c r="AO5977" s="6"/>
      <c r="AP5977" s="6"/>
      <c r="AQ5977" s="21"/>
      <c r="AR5977" s="21"/>
      <c r="AS5977" s="21"/>
      <c r="AT5977" s="6"/>
      <c r="AU5977" s="6"/>
      <c r="AV5977" s="6"/>
      <c r="AW5977" s="6"/>
    </row>
    <row r="5978" spans="1:49" x14ac:dyDescent="0.35">
      <c r="A5978" s="20"/>
      <c r="B5978" s="20"/>
      <c r="C5978" s="20"/>
      <c r="D5978" s="20"/>
      <c r="E5978" s="6"/>
      <c r="F5978" s="6"/>
      <c r="G5978" s="6"/>
      <c r="H5978" s="6"/>
      <c r="I5978" s="6"/>
      <c r="J5978" s="6"/>
      <c r="K5978" s="6"/>
      <c r="L5978" s="6"/>
      <c r="M5978" s="6"/>
      <c r="N5978" s="6"/>
      <c r="O5978" s="6"/>
      <c r="P5978" s="6"/>
      <c r="Q5978" s="6"/>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21"/>
      <c r="AR5978" s="21"/>
      <c r="AS5978" s="21"/>
      <c r="AT5978" s="6"/>
      <c r="AU5978" s="6"/>
      <c r="AV5978" s="6"/>
      <c r="AW5978" s="6"/>
    </row>
    <row r="5979" spans="1:49" x14ac:dyDescent="0.35">
      <c r="A5979" s="20"/>
      <c r="B5979" s="20"/>
      <c r="C5979" s="20"/>
      <c r="D5979" s="20"/>
      <c r="E5979" s="6"/>
      <c r="F5979" s="6"/>
      <c r="G5979" s="6"/>
      <c r="H5979" s="6"/>
      <c r="I5979" s="6"/>
      <c r="J5979" s="6"/>
      <c r="K5979" s="6"/>
      <c r="L5979" s="6"/>
      <c r="M5979" s="6"/>
      <c r="N5979" s="6"/>
      <c r="O5979" s="6"/>
      <c r="P5979" s="6"/>
      <c r="Q5979" s="6"/>
      <c r="R5979" s="6"/>
      <c r="S5979" s="6"/>
      <c r="T5979" s="6"/>
      <c r="U5979" s="6"/>
      <c r="V5979" s="6"/>
      <c r="W5979" s="6"/>
      <c r="X5979" s="6"/>
      <c r="Y5979" s="6"/>
      <c r="Z5979" s="6"/>
      <c r="AA5979" s="6"/>
      <c r="AB5979" s="6"/>
      <c r="AC5979" s="6"/>
      <c r="AD5979" s="6"/>
      <c r="AE5979" s="6"/>
      <c r="AF5979" s="6"/>
      <c r="AG5979" s="6"/>
      <c r="AH5979" s="6"/>
      <c r="AI5979" s="6"/>
      <c r="AJ5979" s="6"/>
      <c r="AK5979" s="6"/>
      <c r="AL5979" s="6"/>
      <c r="AM5979" s="6"/>
      <c r="AN5979" s="6"/>
      <c r="AO5979" s="6"/>
      <c r="AP5979" s="6"/>
      <c r="AQ5979" s="21"/>
      <c r="AR5979" s="21"/>
      <c r="AS5979" s="21"/>
      <c r="AT5979" s="6"/>
      <c r="AU5979" s="6"/>
      <c r="AV5979" s="6"/>
      <c r="AW5979" s="6"/>
    </row>
    <row r="5980" spans="1:49" x14ac:dyDescent="0.35">
      <c r="A5980" s="20"/>
      <c r="B5980" s="20"/>
      <c r="C5980" s="20"/>
      <c r="D5980" s="20"/>
      <c r="E5980" s="6"/>
      <c r="F5980" s="6"/>
      <c r="G5980" s="6"/>
      <c r="H5980" s="6"/>
      <c r="I5980" s="6"/>
      <c r="J5980" s="6"/>
      <c r="K5980" s="6"/>
      <c r="L5980" s="6"/>
      <c r="M5980" s="6"/>
      <c r="N5980" s="6"/>
      <c r="O5980" s="6"/>
      <c r="P5980" s="6"/>
      <c r="Q5980" s="6"/>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21"/>
      <c r="AR5980" s="21"/>
      <c r="AS5980" s="21"/>
      <c r="AT5980" s="6"/>
      <c r="AU5980" s="6"/>
      <c r="AV5980" s="6"/>
      <c r="AW5980" s="6"/>
    </row>
    <row r="5981" spans="1:49" x14ac:dyDescent="0.35">
      <c r="A5981" s="20"/>
      <c r="B5981" s="20"/>
      <c r="C5981" s="20"/>
      <c r="D5981" s="20"/>
      <c r="E5981" s="6"/>
      <c r="F5981" s="6"/>
      <c r="G5981" s="6"/>
      <c r="H5981" s="6"/>
      <c r="I5981" s="6"/>
      <c r="J5981" s="6"/>
      <c r="K5981" s="6"/>
      <c r="L5981" s="6"/>
      <c r="M5981" s="6"/>
      <c r="N5981" s="6"/>
      <c r="O5981" s="6"/>
      <c r="P5981" s="6"/>
      <c r="Q5981" s="6"/>
      <c r="R5981" s="6"/>
      <c r="S5981" s="6"/>
      <c r="T5981" s="6"/>
      <c r="U5981" s="6"/>
      <c r="V5981" s="6"/>
      <c r="W5981" s="6"/>
      <c r="X5981" s="6"/>
      <c r="Y5981" s="6"/>
      <c r="Z5981" s="6"/>
      <c r="AA5981" s="6"/>
      <c r="AB5981" s="6"/>
      <c r="AC5981" s="6"/>
      <c r="AD5981" s="6"/>
      <c r="AE5981" s="6"/>
      <c r="AF5981" s="6"/>
      <c r="AG5981" s="6"/>
      <c r="AH5981" s="6"/>
      <c r="AI5981" s="6"/>
      <c r="AJ5981" s="6"/>
      <c r="AK5981" s="6"/>
      <c r="AL5981" s="6"/>
      <c r="AM5981" s="6"/>
      <c r="AN5981" s="6"/>
      <c r="AO5981" s="6"/>
      <c r="AP5981" s="6"/>
      <c r="AQ5981" s="21"/>
      <c r="AR5981" s="21"/>
      <c r="AS5981" s="21"/>
      <c r="AT5981" s="6"/>
      <c r="AU5981" s="6"/>
      <c r="AV5981" s="6"/>
      <c r="AW5981" s="6"/>
    </row>
    <row r="5982" spans="1:49" x14ac:dyDescent="0.35">
      <c r="A5982" s="20"/>
      <c r="B5982" s="20"/>
      <c r="C5982" s="20"/>
      <c r="D5982" s="20"/>
      <c r="E5982" s="6"/>
      <c r="F5982" s="6"/>
      <c r="G5982" s="6"/>
      <c r="H5982" s="6"/>
      <c r="I5982" s="6"/>
      <c r="J5982" s="6"/>
      <c r="K5982" s="6"/>
      <c r="L5982" s="6"/>
      <c r="M5982" s="6"/>
      <c r="N5982" s="6"/>
      <c r="O5982" s="6"/>
      <c r="P5982" s="6"/>
      <c r="Q5982" s="6"/>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21"/>
      <c r="AR5982" s="21"/>
      <c r="AS5982" s="21"/>
      <c r="AT5982" s="6"/>
      <c r="AU5982" s="6"/>
      <c r="AV5982" s="6"/>
      <c r="AW5982" s="6"/>
    </row>
    <row r="5983" spans="1:49" x14ac:dyDescent="0.35">
      <c r="A5983" s="20"/>
      <c r="B5983" s="20"/>
      <c r="C5983" s="20"/>
      <c r="D5983" s="20"/>
      <c r="E5983" s="6"/>
      <c r="F5983" s="6"/>
      <c r="G5983" s="6"/>
      <c r="H5983" s="6"/>
      <c r="I5983" s="6"/>
      <c r="J5983" s="6"/>
      <c r="K5983" s="6"/>
      <c r="L5983" s="6"/>
      <c r="M5983" s="6"/>
      <c r="N5983" s="6"/>
      <c r="O5983" s="6"/>
      <c r="P5983" s="6"/>
      <c r="Q5983" s="6"/>
      <c r="R5983" s="6"/>
      <c r="S5983" s="6"/>
      <c r="T5983" s="6"/>
      <c r="U5983" s="6"/>
      <c r="V5983" s="6"/>
      <c r="W5983" s="6"/>
      <c r="X5983" s="6"/>
      <c r="Y5983" s="6"/>
      <c r="Z5983" s="6"/>
      <c r="AA5983" s="6"/>
      <c r="AB5983" s="6"/>
      <c r="AC5983" s="6"/>
      <c r="AD5983" s="6"/>
      <c r="AE5983" s="6"/>
      <c r="AF5983" s="6"/>
      <c r="AG5983" s="6"/>
      <c r="AH5983" s="6"/>
      <c r="AI5983" s="6"/>
      <c r="AJ5983" s="6"/>
      <c r="AK5983" s="6"/>
      <c r="AL5983" s="6"/>
      <c r="AM5983" s="6"/>
      <c r="AN5983" s="6"/>
      <c r="AO5983" s="6"/>
      <c r="AP5983" s="6"/>
      <c r="AQ5983" s="21"/>
      <c r="AR5983" s="21"/>
      <c r="AS5983" s="21"/>
      <c r="AT5983" s="6"/>
      <c r="AU5983" s="6"/>
      <c r="AV5983" s="6"/>
      <c r="AW5983" s="6"/>
    </row>
    <row r="5984" spans="1:49" x14ac:dyDescent="0.35">
      <c r="A5984" s="20"/>
      <c r="B5984" s="20"/>
      <c r="C5984" s="20"/>
      <c r="D5984" s="20"/>
      <c r="E5984" s="6"/>
      <c r="F5984" s="6"/>
      <c r="G5984" s="6"/>
      <c r="H5984" s="6"/>
      <c r="I5984" s="6"/>
      <c r="J5984" s="6"/>
      <c r="K5984" s="6"/>
      <c r="L5984" s="6"/>
      <c r="M5984" s="6"/>
      <c r="N5984" s="6"/>
      <c r="O5984" s="6"/>
      <c r="P5984" s="6"/>
      <c r="Q5984" s="6"/>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21"/>
      <c r="AR5984" s="21"/>
      <c r="AS5984" s="21"/>
      <c r="AT5984" s="6"/>
      <c r="AU5984" s="6"/>
      <c r="AV5984" s="6"/>
      <c r="AW5984" s="6"/>
    </row>
    <row r="5985" spans="1:49" x14ac:dyDescent="0.35">
      <c r="A5985" s="20"/>
      <c r="B5985" s="20"/>
      <c r="C5985" s="20"/>
      <c r="D5985" s="20"/>
      <c r="E5985" s="6"/>
      <c r="F5985" s="6"/>
      <c r="G5985" s="6"/>
      <c r="H5985" s="6"/>
      <c r="I5985" s="6"/>
      <c r="J5985" s="6"/>
      <c r="K5985" s="6"/>
      <c r="L5985" s="6"/>
      <c r="M5985" s="6"/>
      <c r="N5985" s="6"/>
      <c r="O5985" s="6"/>
      <c r="P5985" s="6"/>
      <c r="Q5985" s="6"/>
      <c r="R5985" s="6"/>
      <c r="S5985" s="6"/>
      <c r="T5985" s="6"/>
      <c r="U5985" s="6"/>
      <c r="V5985" s="6"/>
      <c r="W5985" s="6"/>
      <c r="X5985" s="6"/>
      <c r="Y5985" s="6"/>
      <c r="Z5985" s="6"/>
      <c r="AA5985" s="6"/>
      <c r="AB5985" s="6"/>
      <c r="AC5985" s="6"/>
      <c r="AD5985" s="6"/>
      <c r="AE5985" s="6"/>
      <c r="AF5985" s="6"/>
      <c r="AG5985" s="6"/>
      <c r="AH5985" s="6"/>
      <c r="AI5985" s="6"/>
      <c r="AJ5985" s="6"/>
      <c r="AK5985" s="6"/>
      <c r="AL5985" s="6"/>
      <c r="AM5985" s="6"/>
      <c r="AN5985" s="6"/>
      <c r="AO5985" s="6"/>
      <c r="AP5985" s="6"/>
      <c r="AQ5985" s="21"/>
      <c r="AR5985" s="21"/>
      <c r="AS5985" s="21"/>
      <c r="AT5985" s="6"/>
      <c r="AU5985" s="6"/>
      <c r="AV5985" s="6"/>
      <c r="AW5985" s="6"/>
    </row>
    <row r="5986" spans="1:49" x14ac:dyDescent="0.35">
      <c r="A5986" s="20"/>
      <c r="B5986" s="20"/>
      <c r="C5986" s="20"/>
      <c r="D5986" s="20"/>
      <c r="E5986" s="6"/>
      <c r="F5986" s="6"/>
      <c r="G5986" s="6"/>
      <c r="H5986" s="6"/>
      <c r="I5986" s="6"/>
      <c r="J5986" s="6"/>
      <c r="K5986" s="6"/>
      <c r="L5986" s="6"/>
      <c r="M5986" s="6"/>
      <c r="N5986" s="6"/>
      <c r="O5986" s="6"/>
      <c r="P5986" s="6"/>
      <c r="Q5986" s="6"/>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21"/>
      <c r="AR5986" s="21"/>
      <c r="AS5986" s="21"/>
      <c r="AT5986" s="6"/>
      <c r="AU5986" s="6"/>
      <c r="AV5986" s="6"/>
      <c r="AW5986" s="6"/>
    </row>
    <row r="5987" spans="1:49" x14ac:dyDescent="0.35">
      <c r="A5987" s="20"/>
      <c r="B5987" s="20"/>
      <c r="C5987" s="20"/>
      <c r="D5987" s="20"/>
      <c r="E5987" s="6"/>
      <c r="F5987" s="6"/>
      <c r="G5987" s="6"/>
      <c r="H5987" s="6"/>
      <c r="I5987" s="6"/>
      <c r="J5987" s="6"/>
      <c r="K5987" s="6"/>
      <c r="L5987" s="6"/>
      <c r="M5987" s="6"/>
      <c r="N5987" s="6"/>
      <c r="O5987" s="6"/>
      <c r="P5987" s="6"/>
      <c r="Q5987" s="6"/>
      <c r="R5987" s="6"/>
      <c r="S5987" s="6"/>
      <c r="T5987" s="6"/>
      <c r="U5987" s="6"/>
      <c r="V5987" s="6"/>
      <c r="W5987" s="6"/>
      <c r="X5987" s="6"/>
      <c r="Y5987" s="6"/>
      <c r="Z5987" s="6"/>
      <c r="AA5987" s="6"/>
      <c r="AB5987" s="6"/>
      <c r="AC5987" s="6"/>
      <c r="AD5987" s="6"/>
      <c r="AE5987" s="6"/>
      <c r="AF5987" s="6"/>
      <c r="AG5987" s="6"/>
      <c r="AH5987" s="6"/>
      <c r="AI5987" s="6"/>
      <c r="AJ5987" s="6"/>
      <c r="AK5987" s="6"/>
      <c r="AL5987" s="6"/>
      <c r="AM5987" s="6"/>
      <c r="AN5987" s="6"/>
      <c r="AO5987" s="6"/>
      <c r="AP5987" s="6"/>
      <c r="AQ5987" s="21"/>
      <c r="AR5987" s="21"/>
      <c r="AS5987" s="21"/>
      <c r="AT5987" s="6"/>
      <c r="AU5987" s="6"/>
      <c r="AV5987" s="6"/>
      <c r="AW5987" s="6"/>
    </row>
    <row r="5988" spans="1:49" x14ac:dyDescent="0.35">
      <c r="A5988" s="20"/>
      <c r="B5988" s="20"/>
      <c r="C5988" s="20"/>
      <c r="D5988" s="20"/>
      <c r="E5988" s="6"/>
      <c r="F5988" s="6"/>
      <c r="G5988" s="6"/>
      <c r="H5988" s="6"/>
      <c r="I5988" s="6"/>
      <c r="J5988" s="6"/>
      <c r="K5988" s="6"/>
      <c r="L5988" s="6"/>
      <c r="M5988" s="6"/>
      <c r="N5988" s="6"/>
      <c r="O5988" s="6"/>
      <c r="P5988" s="6"/>
      <c r="Q5988" s="6"/>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21"/>
      <c r="AR5988" s="21"/>
      <c r="AS5988" s="21"/>
      <c r="AT5988" s="6"/>
      <c r="AU5988" s="6"/>
      <c r="AV5988" s="6"/>
      <c r="AW5988" s="6"/>
    </row>
    <row r="5989" spans="1:49" x14ac:dyDescent="0.35">
      <c r="A5989" s="20"/>
      <c r="B5989" s="20"/>
      <c r="C5989" s="20"/>
      <c r="D5989" s="20"/>
      <c r="E5989" s="6"/>
      <c r="F5989" s="6"/>
      <c r="G5989" s="6"/>
      <c r="H5989" s="6"/>
      <c r="I5989" s="6"/>
      <c r="J5989" s="6"/>
      <c r="K5989" s="6"/>
      <c r="L5989" s="6"/>
      <c r="M5989" s="6"/>
      <c r="N5989" s="6"/>
      <c r="O5989" s="6"/>
      <c r="P5989" s="6"/>
      <c r="Q5989" s="6"/>
      <c r="R5989" s="6"/>
      <c r="S5989" s="6"/>
      <c r="T5989" s="6"/>
      <c r="U5989" s="6"/>
      <c r="V5989" s="6"/>
      <c r="W5989" s="6"/>
      <c r="X5989" s="6"/>
      <c r="Y5989" s="6"/>
      <c r="Z5989" s="6"/>
      <c r="AA5989" s="6"/>
      <c r="AB5989" s="6"/>
      <c r="AC5989" s="6"/>
      <c r="AD5989" s="6"/>
      <c r="AE5989" s="6"/>
      <c r="AF5989" s="6"/>
      <c r="AG5989" s="6"/>
      <c r="AH5989" s="6"/>
      <c r="AI5989" s="6"/>
      <c r="AJ5989" s="6"/>
      <c r="AK5989" s="6"/>
      <c r="AL5989" s="6"/>
      <c r="AM5989" s="6"/>
      <c r="AN5989" s="6"/>
      <c r="AO5989" s="6"/>
      <c r="AP5989" s="6"/>
      <c r="AQ5989" s="21"/>
      <c r="AR5989" s="21"/>
      <c r="AS5989" s="21"/>
      <c r="AT5989" s="6"/>
      <c r="AU5989" s="6"/>
      <c r="AV5989" s="6"/>
      <c r="AW5989" s="6"/>
    </row>
    <row r="5990" spans="1:49" x14ac:dyDescent="0.35">
      <c r="A5990" s="20"/>
      <c r="B5990" s="20"/>
      <c r="C5990" s="20"/>
      <c r="D5990" s="20"/>
      <c r="E5990" s="6"/>
      <c r="F5990" s="6"/>
      <c r="G5990" s="6"/>
      <c r="H5990" s="6"/>
      <c r="I5990" s="6"/>
      <c r="J5990" s="6"/>
      <c r="K5990" s="6"/>
      <c r="L5990" s="6"/>
      <c r="M5990" s="6"/>
      <c r="N5990" s="6"/>
      <c r="O5990" s="6"/>
      <c r="P5990" s="6"/>
      <c r="Q5990" s="6"/>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21"/>
      <c r="AR5990" s="21"/>
      <c r="AS5990" s="21"/>
      <c r="AT5990" s="6"/>
      <c r="AU5990" s="6"/>
      <c r="AV5990" s="6"/>
      <c r="AW5990" s="6"/>
    </row>
    <row r="5991" spans="1:49" x14ac:dyDescent="0.35">
      <c r="A5991" s="20"/>
      <c r="B5991" s="20"/>
      <c r="C5991" s="20"/>
      <c r="D5991" s="20"/>
      <c r="E5991" s="6"/>
      <c r="F5991" s="6"/>
      <c r="G5991" s="6"/>
      <c r="H5991" s="6"/>
      <c r="I5991" s="6"/>
      <c r="J5991" s="6"/>
      <c r="K5991" s="6"/>
      <c r="L5991" s="6"/>
      <c r="M5991" s="6"/>
      <c r="N5991" s="6"/>
      <c r="O5991" s="6"/>
      <c r="P5991" s="6"/>
      <c r="Q5991" s="6"/>
      <c r="R5991" s="6"/>
      <c r="S5991" s="6"/>
      <c r="T5991" s="6"/>
      <c r="U5991" s="6"/>
      <c r="V5991" s="6"/>
      <c r="W5991" s="6"/>
      <c r="X5991" s="6"/>
      <c r="Y5991" s="6"/>
      <c r="Z5991" s="6"/>
      <c r="AA5991" s="6"/>
      <c r="AB5991" s="6"/>
      <c r="AC5991" s="6"/>
      <c r="AD5991" s="6"/>
      <c r="AE5991" s="6"/>
      <c r="AF5991" s="6"/>
      <c r="AG5991" s="6"/>
      <c r="AH5991" s="6"/>
      <c r="AI5991" s="6"/>
      <c r="AJ5991" s="6"/>
      <c r="AK5991" s="6"/>
      <c r="AL5991" s="6"/>
      <c r="AM5991" s="6"/>
      <c r="AN5991" s="6"/>
      <c r="AO5991" s="6"/>
      <c r="AP5991" s="6"/>
      <c r="AQ5991" s="21"/>
      <c r="AR5991" s="21"/>
      <c r="AS5991" s="21"/>
      <c r="AT5991" s="6"/>
      <c r="AU5991" s="6"/>
      <c r="AV5991" s="6"/>
      <c r="AW5991" s="6"/>
    </row>
    <row r="5992" spans="1:49" x14ac:dyDescent="0.35">
      <c r="A5992" s="20"/>
      <c r="B5992" s="20"/>
      <c r="C5992" s="20"/>
      <c r="D5992" s="20"/>
      <c r="E5992" s="6"/>
      <c r="F5992" s="6"/>
      <c r="G5992" s="6"/>
      <c r="H5992" s="6"/>
      <c r="I5992" s="6"/>
      <c r="J5992" s="6"/>
      <c r="K5992" s="6"/>
      <c r="L5992" s="6"/>
      <c r="M5992" s="6"/>
      <c r="N5992" s="6"/>
      <c r="O5992" s="6"/>
      <c r="P5992" s="6"/>
      <c r="Q5992" s="6"/>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21"/>
      <c r="AR5992" s="21"/>
      <c r="AS5992" s="21"/>
      <c r="AT5992" s="6"/>
      <c r="AU5992" s="6"/>
      <c r="AV5992" s="6"/>
      <c r="AW5992" s="6"/>
    </row>
    <row r="5993" spans="1:49" x14ac:dyDescent="0.35">
      <c r="A5993" s="20"/>
      <c r="B5993" s="20"/>
      <c r="C5993" s="20"/>
      <c r="D5993" s="20"/>
      <c r="E5993" s="6"/>
      <c r="F5993" s="6"/>
      <c r="G5993" s="6"/>
      <c r="H5993" s="6"/>
      <c r="I5993" s="6"/>
      <c r="J5993" s="6"/>
      <c r="K5993" s="6"/>
      <c r="L5993" s="6"/>
      <c r="M5993" s="6"/>
      <c r="N5993" s="6"/>
      <c r="O5993" s="6"/>
      <c r="P5993" s="6"/>
      <c r="Q5993" s="6"/>
      <c r="R5993" s="6"/>
      <c r="S5993" s="6"/>
      <c r="T5993" s="6"/>
      <c r="U5993" s="6"/>
      <c r="V5993" s="6"/>
      <c r="W5993" s="6"/>
      <c r="X5993" s="6"/>
      <c r="Y5993" s="6"/>
      <c r="Z5993" s="6"/>
      <c r="AA5993" s="6"/>
      <c r="AB5993" s="6"/>
      <c r="AC5993" s="6"/>
      <c r="AD5993" s="6"/>
      <c r="AE5993" s="6"/>
      <c r="AF5993" s="6"/>
      <c r="AG5993" s="6"/>
      <c r="AH5993" s="6"/>
      <c r="AI5993" s="6"/>
      <c r="AJ5993" s="6"/>
      <c r="AK5993" s="6"/>
      <c r="AL5993" s="6"/>
      <c r="AM5993" s="6"/>
      <c r="AN5993" s="6"/>
      <c r="AO5993" s="6"/>
      <c r="AP5993" s="6"/>
      <c r="AQ5993" s="21"/>
      <c r="AR5993" s="21"/>
      <c r="AS5993" s="21"/>
      <c r="AT5993" s="6"/>
      <c r="AU5993" s="6"/>
      <c r="AV5993" s="6"/>
      <c r="AW5993" s="6"/>
    </row>
    <row r="5994" spans="1:49" x14ac:dyDescent="0.35">
      <c r="A5994" s="20"/>
      <c r="B5994" s="20"/>
      <c r="C5994" s="20"/>
      <c r="D5994" s="20"/>
      <c r="E5994" s="6"/>
      <c r="F5994" s="6"/>
      <c r="G5994" s="6"/>
      <c r="H5994" s="6"/>
      <c r="I5994" s="6"/>
      <c r="J5994" s="6"/>
      <c r="K5994" s="6"/>
      <c r="L5994" s="6"/>
      <c r="M5994" s="6"/>
      <c r="N5994" s="6"/>
      <c r="O5994" s="6"/>
      <c r="P5994" s="6"/>
      <c r="Q5994" s="6"/>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21"/>
      <c r="AR5994" s="21"/>
      <c r="AS5994" s="21"/>
      <c r="AT5994" s="6"/>
      <c r="AU5994" s="6"/>
      <c r="AV5994" s="6"/>
      <c r="AW5994" s="6"/>
    </row>
    <row r="5995" spans="1:49" x14ac:dyDescent="0.35">
      <c r="A5995" s="20"/>
      <c r="B5995" s="20"/>
      <c r="C5995" s="20"/>
      <c r="D5995" s="20"/>
      <c r="E5995" s="6"/>
      <c r="F5995" s="6"/>
      <c r="G5995" s="6"/>
      <c r="H5995" s="6"/>
      <c r="I5995" s="6"/>
      <c r="J5995" s="6"/>
      <c r="K5995" s="6"/>
      <c r="L5995" s="6"/>
      <c r="M5995" s="6"/>
      <c r="N5995" s="6"/>
      <c r="O5995" s="6"/>
      <c r="P5995" s="6"/>
      <c r="Q5995" s="6"/>
      <c r="R5995" s="6"/>
      <c r="S5995" s="6"/>
      <c r="T5995" s="6"/>
      <c r="U5995" s="6"/>
      <c r="V5995" s="6"/>
      <c r="W5995" s="6"/>
      <c r="X5995" s="6"/>
      <c r="Y5995" s="6"/>
      <c r="Z5995" s="6"/>
      <c r="AA5995" s="6"/>
      <c r="AB5995" s="6"/>
      <c r="AC5995" s="6"/>
      <c r="AD5995" s="6"/>
      <c r="AE5995" s="6"/>
      <c r="AF5995" s="6"/>
      <c r="AG5995" s="6"/>
      <c r="AH5995" s="6"/>
      <c r="AI5995" s="6"/>
      <c r="AJ5995" s="6"/>
      <c r="AK5995" s="6"/>
      <c r="AL5995" s="6"/>
      <c r="AM5995" s="6"/>
      <c r="AN5995" s="6"/>
      <c r="AO5995" s="6"/>
      <c r="AP5995" s="6"/>
      <c r="AQ5995" s="21"/>
      <c r="AR5995" s="21"/>
      <c r="AS5995" s="21"/>
      <c r="AT5995" s="6"/>
      <c r="AU5995" s="6"/>
      <c r="AV5995" s="6"/>
      <c r="AW5995" s="6"/>
    </row>
    <row r="5996" spans="1:49" x14ac:dyDescent="0.35">
      <c r="A5996" s="20"/>
      <c r="B5996" s="20"/>
      <c r="C5996" s="20"/>
      <c r="D5996" s="20"/>
      <c r="E5996" s="6"/>
      <c r="F5996" s="6"/>
      <c r="G5996" s="6"/>
      <c r="H5996" s="6"/>
      <c r="I5996" s="6"/>
      <c r="J5996" s="6"/>
      <c r="K5996" s="6"/>
      <c r="L5996" s="6"/>
      <c r="M5996" s="6"/>
      <c r="N5996" s="6"/>
      <c r="O5996" s="6"/>
      <c r="P5996" s="6"/>
      <c r="Q5996" s="6"/>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21"/>
      <c r="AR5996" s="21"/>
      <c r="AS5996" s="21"/>
      <c r="AT5996" s="6"/>
      <c r="AU5996" s="6"/>
      <c r="AV5996" s="6"/>
      <c r="AW5996" s="6"/>
    </row>
    <row r="5997" spans="1:49" x14ac:dyDescent="0.35">
      <c r="A5997" s="20"/>
      <c r="B5997" s="20"/>
      <c r="C5997" s="20"/>
      <c r="D5997" s="20"/>
      <c r="E5997" s="6"/>
      <c r="F5997" s="6"/>
      <c r="G5997" s="6"/>
      <c r="H5997" s="6"/>
      <c r="I5997" s="6"/>
      <c r="J5997" s="6"/>
      <c r="K5997" s="6"/>
      <c r="L5997" s="6"/>
      <c r="M5997" s="6"/>
      <c r="N5997" s="6"/>
      <c r="O5997" s="6"/>
      <c r="P5997" s="6"/>
      <c r="Q5997" s="6"/>
      <c r="R5997" s="6"/>
      <c r="S5997" s="6"/>
      <c r="T5997" s="6"/>
      <c r="U5997" s="6"/>
      <c r="V5997" s="6"/>
      <c r="W5997" s="6"/>
      <c r="X5997" s="6"/>
      <c r="Y5997" s="6"/>
      <c r="Z5997" s="6"/>
      <c r="AA5997" s="6"/>
      <c r="AB5997" s="6"/>
      <c r="AC5997" s="6"/>
      <c r="AD5997" s="6"/>
      <c r="AE5997" s="6"/>
      <c r="AF5997" s="6"/>
      <c r="AG5997" s="6"/>
      <c r="AH5997" s="6"/>
      <c r="AI5997" s="6"/>
      <c r="AJ5997" s="6"/>
      <c r="AK5997" s="6"/>
      <c r="AL5997" s="6"/>
      <c r="AM5997" s="6"/>
      <c r="AN5997" s="6"/>
      <c r="AO5997" s="6"/>
      <c r="AP5997" s="6"/>
      <c r="AQ5997" s="21"/>
      <c r="AR5997" s="21"/>
      <c r="AS5997" s="21"/>
      <c r="AT5997" s="6"/>
      <c r="AU5997" s="6"/>
      <c r="AV5997" s="6"/>
      <c r="AW5997" s="6"/>
    </row>
    <row r="5998" spans="1:49" x14ac:dyDescent="0.35">
      <c r="A5998" s="20"/>
      <c r="B5998" s="20"/>
      <c r="C5998" s="20"/>
      <c r="D5998" s="20"/>
      <c r="E5998" s="6"/>
      <c r="F5998" s="6"/>
      <c r="G5998" s="6"/>
      <c r="H5998" s="6"/>
      <c r="I5998" s="6"/>
      <c r="J5998" s="6"/>
      <c r="K5998" s="6"/>
      <c r="L5998" s="6"/>
      <c r="M5998" s="6"/>
      <c r="N5998" s="6"/>
      <c r="O5998" s="6"/>
      <c r="P5998" s="6"/>
      <c r="Q5998" s="6"/>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21"/>
      <c r="AR5998" s="21"/>
      <c r="AS5998" s="21"/>
      <c r="AT5998" s="6"/>
      <c r="AU5998" s="6"/>
      <c r="AV5998" s="6"/>
      <c r="AW5998" s="6"/>
    </row>
    <row r="5999" spans="1:49" x14ac:dyDescent="0.35">
      <c r="A5999" s="20"/>
      <c r="B5999" s="20"/>
      <c r="C5999" s="20"/>
      <c r="D5999" s="20"/>
      <c r="E5999" s="6"/>
      <c r="F5999" s="6"/>
      <c r="G5999" s="6"/>
      <c r="H5999" s="6"/>
      <c r="I5999" s="6"/>
      <c r="J5999" s="6"/>
      <c r="K5999" s="6"/>
      <c r="L5999" s="6"/>
      <c r="M5999" s="6"/>
      <c r="N5999" s="6"/>
      <c r="O5999" s="6"/>
      <c r="P5999" s="6"/>
      <c r="Q5999" s="6"/>
      <c r="R5999" s="6"/>
      <c r="S5999" s="6"/>
      <c r="T5999" s="6"/>
      <c r="U5999" s="6"/>
      <c r="V5999" s="6"/>
      <c r="W5999" s="6"/>
      <c r="X5999" s="6"/>
      <c r="Y5999" s="6"/>
      <c r="Z5999" s="6"/>
      <c r="AA5999" s="6"/>
      <c r="AB5999" s="6"/>
      <c r="AC5999" s="6"/>
      <c r="AD5999" s="6"/>
      <c r="AE5999" s="6"/>
      <c r="AF5999" s="6"/>
      <c r="AG5999" s="6"/>
      <c r="AH5999" s="6"/>
      <c r="AI5999" s="6"/>
      <c r="AJ5999" s="6"/>
      <c r="AK5999" s="6"/>
      <c r="AL5999" s="6"/>
      <c r="AM5999" s="6"/>
      <c r="AN5999" s="6"/>
      <c r="AO5999" s="6"/>
      <c r="AP5999" s="6"/>
      <c r="AQ5999" s="21"/>
      <c r="AR5999" s="21"/>
      <c r="AS5999" s="21"/>
      <c r="AT5999" s="6"/>
      <c r="AU5999" s="6"/>
      <c r="AV5999" s="6"/>
      <c r="AW5999" s="6"/>
    </row>
    <row r="6000" spans="1:49" x14ac:dyDescent="0.35">
      <c r="A6000" s="20"/>
      <c r="B6000" s="20"/>
      <c r="C6000" s="20"/>
      <c r="D6000" s="20"/>
      <c r="E6000" s="6"/>
      <c r="F6000" s="6"/>
      <c r="G6000" s="6"/>
      <c r="H6000" s="6"/>
      <c r="I6000" s="6"/>
      <c r="J6000" s="6"/>
      <c r="K6000" s="6"/>
      <c r="L6000" s="6"/>
      <c r="M6000" s="6"/>
      <c r="N6000" s="6"/>
      <c r="O6000" s="6"/>
      <c r="P6000" s="6"/>
      <c r="Q6000" s="6"/>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21"/>
      <c r="AR6000" s="21"/>
      <c r="AS6000" s="21"/>
      <c r="AT6000" s="6"/>
      <c r="AU6000" s="6"/>
      <c r="AV6000" s="6"/>
      <c r="AW6000" s="6"/>
    </row>
    <row r="6001" spans="1:49" x14ac:dyDescent="0.35">
      <c r="A6001" s="20"/>
      <c r="B6001" s="20"/>
      <c r="C6001" s="20"/>
      <c r="D6001" s="20"/>
      <c r="E6001" s="6"/>
      <c r="F6001" s="6"/>
      <c r="G6001" s="6"/>
      <c r="H6001" s="6"/>
      <c r="I6001" s="6"/>
      <c r="J6001" s="6"/>
      <c r="K6001" s="6"/>
      <c r="L6001" s="6"/>
      <c r="M6001" s="6"/>
      <c r="N6001" s="6"/>
      <c r="O6001" s="6"/>
      <c r="P6001" s="6"/>
      <c r="Q6001" s="6"/>
      <c r="R6001" s="6"/>
      <c r="S6001" s="6"/>
      <c r="T6001" s="6"/>
      <c r="U6001" s="6"/>
      <c r="V6001" s="6"/>
      <c r="W6001" s="6"/>
      <c r="X6001" s="6"/>
      <c r="Y6001" s="6"/>
      <c r="Z6001" s="6"/>
      <c r="AA6001" s="6"/>
      <c r="AB6001" s="6"/>
      <c r="AC6001" s="6"/>
      <c r="AD6001" s="6"/>
      <c r="AE6001" s="6"/>
      <c r="AF6001" s="6"/>
      <c r="AG6001" s="6"/>
      <c r="AH6001" s="6"/>
      <c r="AI6001" s="6"/>
      <c r="AJ6001" s="6"/>
      <c r="AK6001" s="6"/>
      <c r="AL6001" s="6"/>
      <c r="AM6001" s="6"/>
      <c r="AN6001" s="6"/>
      <c r="AO6001" s="6"/>
      <c r="AP6001" s="6"/>
      <c r="AQ6001" s="21"/>
      <c r="AR6001" s="21"/>
      <c r="AS6001" s="21"/>
      <c r="AT6001" s="6"/>
      <c r="AU6001" s="6"/>
      <c r="AV6001" s="6"/>
      <c r="AW6001" s="6"/>
    </row>
    <row r="6002" spans="1:49" x14ac:dyDescent="0.35">
      <c r="A6002" s="20"/>
      <c r="B6002" s="20"/>
      <c r="C6002" s="20"/>
      <c r="D6002" s="20"/>
      <c r="E6002" s="6"/>
      <c r="F6002" s="6"/>
      <c r="G6002" s="6"/>
      <c r="H6002" s="6"/>
      <c r="I6002" s="6"/>
      <c r="J6002" s="6"/>
      <c r="K6002" s="6"/>
      <c r="L6002" s="6"/>
      <c r="M6002" s="6"/>
      <c r="N6002" s="6"/>
      <c r="O6002" s="6"/>
      <c r="P6002" s="6"/>
      <c r="Q6002" s="6"/>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21"/>
      <c r="AR6002" s="21"/>
      <c r="AS6002" s="21"/>
      <c r="AT6002" s="6"/>
      <c r="AU6002" s="6"/>
      <c r="AV6002" s="6"/>
      <c r="AW6002" s="6"/>
    </row>
    <row r="6003" spans="1:49" x14ac:dyDescent="0.35">
      <c r="A6003" s="20"/>
      <c r="B6003" s="20"/>
      <c r="C6003" s="20"/>
      <c r="D6003" s="20"/>
      <c r="E6003" s="6"/>
      <c r="F6003" s="6"/>
      <c r="G6003" s="6"/>
      <c r="H6003" s="6"/>
      <c r="I6003" s="6"/>
      <c r="J6003" s="6"/>
      <c r="K6003" s="6"/>
      <c r="L6003" s="6"/>
      <c r="M6003" s="6"/>
      <c r="N6003" s="6"/>
      <c r="O6003" s="6"/>
      <c r="P6003" s="6"/>
      <c r="Q6003" s="6"/>
      <c r="R6003" s="6"/>
      <c r="S6003" s="6"/>
      <c r="T6003" s="6"/>
      <c r="U6003" s="6"/>
      <c r="V6003" s="6"/>
      <c r="W6003" s="6"/>
      <c r="X6003" s="6"/>
      <c r="Y6003" s="6"/>
      <c r="Z6003" s="6"/>
      <c r="AA6003" s="6"/>
      <c r="AB6003" s="6"/>
      <c r="AC6003" s="6"/>
      <c r="AD6003" s="6"/>
      <c r="AE6003" s="6"/>
      <c r="AF6003" s="6"/>
      <c r="AG6003" s="6"/>
      <c r="AH6003" s="6"/>
      <c r="AI6003" s="6"/>
      <c r="AJ6003" s="6"/>
      <c r="AK6003" s="6"/>
      <c r="AL6003" s="6"/>
      <c r="AM6003" s="6"/>
      <c r="AN6003" s="6"/>
      <c r="AO6003" s="6"/>
      <c r="AP6003" s="6"/>
      <c r="AQ6003" s="21"/>
      <c r="AR6003" s="21"/>
      <c r="AS6003" s="21"/>
      <c r="AT6003" s="6"/>
      <c r="AU6003" s="6"/>
      <c r="AV6003" s="6"/>
      <c r="AW6003" s="6"/>
    </row>
    <row r="6004" spans="1:49" x14ac:dyDescent="0.35">
      <c r="A6004" s="20"/>
      <c r="B6004" s="20"/>
      <c r="C6004" s="20"/>
      <c r="D6004" s="20"/>
      <c r="E6004" s="6"/>
      <c r="F6004" s="6"/>
      <c r="G6004" s="6"/>
      <c r="H6004" s="6"/>
      <c r="I6004" s="6"/>
      <c r="J6004" s="6"/>
      <c r="K6004" s="6"/>
      <c r="L6004" s="6"/>
      <c r="M6004" s="6"/>
      <c r="N6004" s="6"/>
      <c r="O6004" s="6"/>
      <c r="P6004" s="6"/>
      <c r="Q6004" s="6"/>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21"/>
      <c r="AR6004" s="21"/>
      <c r="AS6004" s="21"/>
      <c r="AT6004" s="6"/>
      <c r="AU6004" s="6"/>
      <c r="AV6004" s="6"/>
      <c r="AW6004" s="6"/>
    </row>
    <row r="6005" spans="1:49" x14ac:dyDescent="0.35">
      <c r="A6005" s="20"/>
      <c r="B6005" s="20"/>
      <c r="C6005" s="20"/>
      <c r="D6005" s="20"/>
      <c r="E6005" s="6"/>
      <c r="F6005" s="6"/>
      <c r="G6005" s="6"/>
      <c r="H6005" s="6"/>
      <c r="I6005" s="6"/>
      <c r="J6005" s="6"/>
      <c r="K6005" s="6"/>
      <c r="L6005" s="6"/>
      <c r="M6005" s="6"/>
      <c r="N6005" s="6"/>
      <c r="O6005" s="6"/>
      <c r="P6005" s="6"/>
      <c r="Q6005" s="6"/>
      <c r="R6005" s="6"/>
      <c r="S6005" s="6"/>
      <c r="T6005" s="6"/>
      <c r="U6005" s="6"/>
      <c r="V6005" s="6"/>
      <c r="W6005" s="6"/>
      <c r="X6005" s="6"/>
      <c r="Y6005" s="6"/>
      <c r="Z6005" s="6"/>
      <c r="AA6005" s="6"/>
      <c r="AB6005" s="6"/>
      <c r="AC6005" s="6"/>
      <c r="AD6005" s="6"/>
      <c r="AE6005" s="6"/>
      <c r="AF6005" s="6"/>
      <c r="AG6005" s="6"/>
      <c r="AH6005" s="6"/>
      <c r="AI6005" s="6"/>
      <c r="AJ6005" s="6"/>
      <c r="AK6005" s="6"/>
      <c r="AL6005" s="6"/>
      <c r="AM6005" s="6"/>
      <c r="AN6005" s="6"/>
      <c r="AO6005" s="6"/>
      <c r="AP6005" s="6"/>
      <c r="AQ6005" s="21"/>
      <c r="AR6005" s="21"/>
      <c r="AS6005" s="21"/>
      <c r="AT6005" s="6"/>
      <c r="AU6005" s="6"/>
      <c r="AV6005" s="6"/>
      <c r="AW6005" s="6"/>
    </row>
    <row r="6006" spans="1:49" x14ac:dyDescent="0.35">
      <c r="A6006" s="20"/>
      <c r="B6006" s="20"/>
      <c r="C6006" s="20"/>
      <c r="D6006" s="20"/>
      <c r="E6006" s="6"/>
      <c r="F6006" s="6"/>
      <c r="G6006" s="6"/>
      <c r="H6006" s="6"/>
      <c r="I6006" s="6"/>
      <c r="J6006" s="6"/>
      <c r="K6006" s="6"/>
      <c r="L6006" s="6"/>
      <c r="M6006" s="6"/>
      <c r="N6006" s="6"/>
      <c r="O6006" s="6"/>
      <c r="P6006" s="6"/>
      <c r="Q6006" s="6"/>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21"/>
      <c r="AR6006" s="21"/>
      <c r="AS6006" s="21"/>
      <c r="AT6006" s="6"/>
      <c r="AU6006" s="6"/>
      <c r="AV6006" s="6"/>
      <c r="AW6006" s="6"/>
    </row>
    <row r="6007" spans="1:49" x14ac:dyDescent="0.35">
      <c r="A6007" s="20"/>
      <c r="B6007" s="20"/>
      <c r="C6007" s="20"/>
      <c r="D6007" s="20"/>
      <c r="E6007" s="6"/>
      <c r="F6007" s="6"/>
      <c r="G6007" s="6"/>
      <c r="H6007" s="6"/>
      <c r="I6007" s="6"/>
      <c r="J6007" s="6"/>
      <c r="K6007" s="6"/>
      <c r="L6007" s="6"/>
      <c r="M6007" s="6"/>
      <c r="N6007" s="6"/>
      <c r="O6007" s="6"/>
      <c r="P6007" s="6"/>
      <c r="Q6007" s="6"/>
      <c r="R6007" s="6"/>
      <c r="S6007" s="6"/>
      <c r="T6007" s="6"/>
      <c r="U6007" s="6"/>
      <c r="V6007" s="6"/>
      <c r="W6007" s="6"/>
      <c r="X6007" s="6"/>
      <c r="Y6007" s="6"/>
      <c r="Z6007" s="6"/>
      <c r="AA6007" s="6"/>
      <c r="AB6007" s="6"/>
      <c r="AC6007" s="6"/>
      <c r="AD6007" s="6"/>
      <c r="AE6007" s="6"/>
      <c r="AF6007" s="6"/>
      <c r="AG6007" s="6"/>
      <c r="AH6007" s="6"/>
      <c r="AI6007" s="6"/>
      <c r="AJ6007" s="6"/>
      <c r="AK6007" s="6"/>
      <c r="AL6007" s="6"/>
      <c r="AM6007" s="6"/>
      <c r="AN6007" s="6"/>
      <c r="AO6007" s="6"/>
      <c r="AP6007" s="6"/>
      <c r="AQ6007" s="21"/>
      <c r="AR6007" s="21"/>
      <c r="AS6007" s="21"/>
      <c r="AT6007" s="6"/>
      <c r="AU6007" s="6"/>
      <c r="AV6007" s="6"/>
      <c r="AW6007" s="6"/>
    </row>
    <row r="6008" spans="1:49" x14ac:dyDescent="0.35">
      <c r="A6008" s="20"/>
      <c r="B6008" s="20"/>
      <c r="C6008" s="20"/>
      <c r="D6008" s="20"/>
      <c r="E6008" s="6"/>
      <c r="F6008" s="6"/>
      <c r="G6008" s="6"/>
      <c r="H6008" s="6"/>
      <c r="I6008" s="6"/>
      <c r="J6008" s="6"/>
      <c r="K6008" s="6"/>
      <c r="L6008" s="6"/>
      <c r="M6008" s="6"/>
      <c r="N6008" s="6"/>
      <c r="O6008" s="6"/>
      <c r="P6008" s="6"/>
      <c r="Q6008" s="6"/>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21"/>
      <c r="AR6008" s="21"/>
      <c r="AS6008" s="21"/>
      <c r="AT6008" s="6"/>
      <c r="AU6008" s="6"/>
      <c r="AV6008" s="6"/>
      <c r="AW6008" s="6"/>
    </row>
    <row r="6009" spans="1:49" x14ac:dyDescent="0.35">
      <c r="A6009" s="20"/>
      <c r="B6009" s="20"/>
      <c r="C6009" s="20"/>
      <c r="D6009" s="20"/>
      <c r="E6009" s="6"/>
      <c r="F6009" s="6"/>
      <c r="G6009" s="6"/>
      <c r="H6009" s="6"/>
      <c r="I6009" s="6"/>
      <c r="J6009" s="6"/>
      <c r="K6009" s="6"/>
      <c r="L6009" s="6"/>
      <c r="M6009" s="6"/>
      <c r="N6009" s="6"/>
      <c r="O6009" s="6"/>
      <c r="P6009" s="6"/>
      <c r="Q6009" s="6"/>
      <c r="R6009" s="6"/>
      <c r="S6009" s="6"/>
      <c r="T6009" s="6"/>
      <c r="U6009" s="6"/>
      <c r="V6009" s="6"/>
      <c r="W6009" s="6"/>
      <c r="X6009" s="6"/>
      <c r="Y6009" s="6"/>
      <c r="Z6009" s="6"/>
      <c r="AA6009" s="6"/>
      <c r="AB6009" s="6"/>
      <c r="AC6009" s="6"/>
      <c r="AD6009" s="6"/>
      <c r="AE6009" s="6"/>
      <c r="AF6009" s="6"/>
      <c r="AG6009" s="6"/>
      <c r="AH6009" s="6"/>
      <c r="AI6009" s="6"/>
      <c r="AJ6009" s="6"/>
      <c r="AK6009" s="6"/>
      <c r="AL6009" s="6"/>
      <c r="AM6009" s="6"/>
      <c r="AN6009" s="6"/>
      <c r="AO6009" s="6"/>
      <c r="AP6009" s="6"/>
      <c r="AQ6009" s="21"/>
      <c r="AR6009" s="21"/>
      <c r="AS6009" s="21"/>
      <c r="AT6009" s="6"/>
      <c r="AU6009" s="6"/>
      <c r="AV6009" s="6"/>
      <c r="AW6009" s="6"/>
    </row>
    <row r="6010" spans="1:49" x14ac:dyDescent="0.35">
      <c r="A6010" s="20"/>
      <c r="B6010" s="20"/>
      <c r="C6010" s="20"/>
      <c r="D6010" s="20"/>
      <c r="E6010" s="6"/>
      <c r="F6010" s="6"/>
      <c r="G6010" s="6"/>
      <c r="H6010" s="6"/>
      <c r="I6010" s="6"/>
      <c r="J6010" s="6"/>
      <c r="K6010" s="6"/>
      <c r="L6010" s="6"/>
      <c r="M6010" s="6"/>
      <c r="N6010" s="6"/>
      <c r="O6010" s="6"/>
      <c r="P6010" s="6"/>
      <c r="Q6010" s="6"/>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21"/>
      <c r="AR6010" s="21"/>
      <c r="AS6010" s="21"/>
      <c r="AT6010" s="6"/>
      <c r="AU6010" s="6"/>
      <c r="AV6010" s="6"/>
      <c r="AW6010" s="6"/>
    </row>
    <row r="6011" spans="1:49" x14ac:dyDescent="0.35">
      <c r="A6011" s="20"/>
      <c r="B6011" s="20"/>
      <c r="C6011" s="20"/>
      <c r="D6011" s="20"/>
      <c r="E6011" s="6"/>
      <c r="F6011" s="6"/>
      <c r="G6011" s="6"/>
      <c r="H6011" s="6"/>
      <c r="I6011" s="6"/>
      <c r="J6011" s="6"/>
      <c r="K6011" s="6"/>
      <c r="L6011" s="6"/>
      <c r="M6011" s="6"/>
      <c r="N6011" s="6"/>
      <c r="O6011" s="6"/>
      <c r="P6011" s="6"/>
      <c r="Q6011" s="6"/>
      <c r="R6011" s="6"/>
      <c r="S6011" s="6"/>
      <c r="T6011" s="6"/>
      <c r="U6011" s="6"/>
      <c r="V6011" s="6"/>
      <c r="W6011" s="6"/>
      <c r="X6011" s="6"/>
      <c r="Y6011" s="6"/>
      <c r="Z6011" s="6"/>
      <c r="AA6011" s="6"/>
      <c r="AB6011" s="6"/>
      <c r="AC6011" s="6"/>
      <c r="AD6011" s="6"/>
      <c r="AE6011" s="6"/>
      <c r="AF6011" s="6"/>
      <c r="AG6011" s="6"/>
      <c r="AH6011" s="6"/>
      <c r="AI6011" s="6"/>
      <c r="AJ6011" s="6"/>
      <c r="AK6011" s="6"/>
      <c r="AL6011" s="6"/>
      <c r="AM6011" s="6"/>
      <c r="AN6011" s="6"/>
      <c r="AO6011" s="6"/>
      <c r="AP6011" s="6"/>
      <c r="AQ6011" s="21"/>
      <c r="AR6011" s="21"/>
      <c r="AS6011" s="21"/>
      <c r="AT6011" s="6"/>
      <c r="AU6011" s="6"/>
      <c r="AV6011" s="6"/>
      <c r="AW6011" s="6"/>
    </row>
    <row r="6012" spans="1:49" x14ac:dyDescent="0.35">
      <c r="A6012" s="20"/>
      <c r="B6012" s="20"/>
      <c r="C6012" s="20"/>
      <c r="D6012" s="20"/>
      <c r="E6012" s="6"/>
      <c r="F6012" s="6"/>
      <c r="G6012" s="6"/>
      <c r="H6012" s="6"/>
      <c r="I6012" s="6"/>
      <c r="J6012" s="6"/>
      <c r="K6012" s="6"/>
      <c r="L6012" s="6"/>
      <c r="M6012" s="6"/>
      <c r="N6012" s="6"/>
      <c r="O6012" s="6"/>
      <c r="P6012" s="6"/>
      <c r="Q6012" s="6"/>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21"/>
      <c r="AR6012" s="21"/>
      <c r="AS6012" s="21"/>
      <c r="AT6012" s="6"/>
      <c r="AU6012" s="6"/>
      <c r="AV6012" s="6"/>
      <c r="AW6012" s="6"/>
    </row>
    <row r="6013" spans="1:49" x14ac:dyDescent="0.35">
      <c r="A6013" s="20"/>
      <c r="B6013" s="20"/>
      <c r="C6013" s="20"/>
      <c r="D6013" s="20"/>
      <c r="E6013" s="6"/>
      <c r="F6013" s="6"/>
      <c r="G6013" s="6"/>
      <c r="H6013" s="6"/>
      <c r="I6013" s="6"/>
      <c r="J6013" s="6"/>
      <c r="K6013" s="6"/>
      <c r="L6013" s="6"/>
      <c r="M6013" s="6"/>
      <c r="N6013" s="6"/>
      <c r="O6013" s="6"/>
      <c r="P6013" s="6"/>
      <c r="Q6013" s="6"/>
      <c r="R6013" s="6"/>
      <c r="S6013" s="6"/>
      <c r="T6013" s="6"/>
      <c r="U6013" s="6"/>
      <c r="V6013" s="6"/>
      <c r="W6013" s="6"/>
      <c r="X6013" s="6"/>
      <c r="Y6013" s="6"/>
      <c r="Z6013" s="6"/>
      <c r="AA6013" s="6"/>
      <c r="AB6013" s="6"/>
      <c r="AC6013" s="6"/>
      <c r="AD6013" s="6"/>
      <c r="AE6013" s="6"/>
      <c r="AF6013" s="6"/>
      <c r="AG6013" s="6"/>
      <c r="AH6013" s="6"/>
      <c r="AI6013" s="6"/>
      <c r="AJ6013" s="6"/>
      <c r="AK6013" s="6"/>
      <c r="AL6013" s="6"/>
      <c r="AM6013" s="6"/>
      <c r="AN6013" s="6"/>
      <c r="AO6013" s="6"/>
      <c r="AP6013" s="6"/>
      <c r="AQ6013" s="21"/>
      <c r="AR6013" s="21"/>
      <c r="AS6013" s="21"/>
      <c r="AT6013" s="6"/>
      <c r="AU6013" s="6"/>
      <c r="AV6013" s="6"/>
      <c r="AW6013" s="6"/>
    </row>
    <row r="6014" spans="1:49" x14ac:dyDescent="0.35">
      <c r="A6014" s="20"/>
      <c r="B6014" s="20"/>
      <c r="C6014" s="20"/>
      <c r="D6014" s="20"/>
      <c r="E6014" s="6"/>
      <c r="F6014" s="6"/>
      <c r="G6014" s="6"/>
      <c r="H6014" s="6"/>
      <c r="I6014" s="6"/>
      <c r="J6014" s="6"/>
      <c r="K6014" s="6"/>
      <c r="L6014" s="6"/>
      <c r="M6014" s="6"/>
      <c r="N6014" s="6"/>
      <c r="O6014" s="6"/>
      <c r="P6014" s="6"/>
      <c r="Q6014" s="6"/>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21"/>
      <c r="AR6014" s="21"/>
      <c r="AS6014" s="21"/>
      <c r="AT6014" s="6"/>
      <c r="AU6014" s="6"/>
      <c r="AV6014" s="6"/>
      <c r="AW6014" s="6"/>
    </row>
    <row r="6015" spans="1:49" x14ac:dyDescent="0.35">
      <c r="A6015" s="20"/>
      <c r="B6015" s="20"/>
      <c r="C6015" s="20"/>
      <c r="D6015" s="20"/>
      <c r="E6015" s="6"/>
      <c r="F6015" s="6"/>
      <c r="G6015" s="6"/>
      <c r="H6015" s="6"/>
      <c r="I6015" s="6"/>
      <c r="J6015" s="6"/>
      <c r="K6015" s="6"/>
      <c r="L6015" s="6"/>
      <c r="M6015" s="6"/>
      <c r="N6015" s="6"/>
      <c r="O6015" s="6"/>
      <c r="P6015" s="6"/>
      <c r="Q6015" s="6"/>
      <c r="R6015" s="6"/>
      <c r="S6015" s="6"/>
      <c r="T6015" s="6"/>
      <c r="U6015" s="6"/>
      <c r="V6015" s="6"/>
      <c r="W6015" s="6"/>
      <c r="X6015" s="6"/>
      <c r="Y6015" s="6"/>
      <c r="Z6015" s="6"/>
      <c r="AA6015" s="6"/>
      <c r="AB6015" s="6"/>
      <c r="AC6015" s="6"/>
      <c r="AD6015" s="6"/>
      <c r="AE6015" s="6"/>
      <c r="AF6015" s="6"/>
      <c r="AG6015" s="6"/>
      <c r="AH6015" s="6"/>
      <c r="AI6015" s="6"/>
      <c r="AJ6015" s="6"/>
      <c r="AK6015" s="6"/>
      <c r="AL6015" s="6"/>
      <c r="AM6015" s="6"/>
      <c r="AN6015" s="6"/>
      <c r="AO6015" s="6"/>
      <c r="AP6015" s="6"/>
      <c r="AQ6015" s="21"/>
      <c r="AR6015" s="21"/>
      <c r="AS6015" s="21"/>
      <c r="AT6015" s="6"/>
      <c r="AU6015" s="6"/>
      <c r="AV6015" s="6"/>
      <c r="AW6015" s="6"/>
    </row>
    <row r="6016" spans="1:49" x14ac:dyDescent="0.35">
      <c r="A6016" s="20"/>
      <c r="B6016" s="20"/>
      <c r="C6016" s="20"/>
      <c r="D6016" s="20"/>
      <c r="E6016" s="6"/>
      <c r="F6016" s="6"/>
      <c r="G6016" s="6"/>
      <c r="H6016" s="6"/>
      <c r="I6016" s="6"/>
      <c r="J6016" s="6"/>
      <c r="K6016" s="6"/>
      <c r="L6016" s="6"/>
      <c r="M6016" s="6"/>
      <c r="N6016" s="6"/>
      <c r="O6016" s="6"/>
      <c r="P6016" s="6"/>
      <c r="Q6016" s="6"/>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21"/>
      <c r="AR6016" s="21"/>
      <c r="AS6016" s="21"/>
      <c r="AT6016" s="6"/>
      <c r="AU6016" s="6"/>
      <c r="AV6016" s="6"/>
      <c r="AW6016" s="6"/>
    </row>
    <row r="6017" spans="1:49" x14ac:dyDescent="0.35">
      <c r="A6017" s="20"/>
      <c r="B6017" s="20"/>
      <c r="C6017" s="20"/>
      <c r="D6017" s="20"/>
      <c r="E6017" s="6"/>
      <c r="F6017" s="6"/>
      <c r="G6017" s="6"/>
      <c r="H6017" s="6"/>
      <c r="I6017" s="6"/>
      <c r="J6017" s="6"/>
      <c r="K6017" s="6"/>
      <c r="L6017" s="6"/>
      <c r="M6017" s="6"/>
      <c r="N6017" s="6"/>
      <c r="O6017" s="6"/>
      <c r="P6017" s="6"/>
      <c r="Q6017" s="6"/>
      <c r="R6017" s="6"/>
      <c r="S6017" s="6"/>
      <c r="T6017" s="6"/>
      <c r="U6017" s="6"/>
      <c r="V6017" s="6"/>
      <c r="W6017" s="6"/>
      <c r="X6017" s="6"/>
      <c r="Y6017" s="6"/>
      <c r="Z6017" s="6"/>
      <c r="AA6017" s="6"/>
      <c r="AB6017" s="6"/>
      <c r="AC6017" s="6"/>
      <c r="AD6017" s="6"/>
      <c r="AE6017" s="6"/>
      <c r="AF6017" s="6"/>
      <c r="AG6017" s="6"/>
      <c r="AH6017" s="6"/>
      <c r="AI6017" s="6"/>
      <c r="AJ6017" s="6"/>
      <c r="AK6017" s="6"/>
      <c r="AL6017" s="6"/>
      <c r="AM6017" s="6"/>
      <c r="AN6017" s="6"/>
      <c r="AO6017" s="6"/>
      <c r="AP6017" s="6"/>
      <c r="AQ6017" s="21"/>
      <c r="AR6017" s="21"/>
      <c r="AS6017" s="21"/>
      <c r="AT6017" s="6"/>
      <c r="AU6017" s="6"/>
      <c r="AV6017" s="6"/>
      <c r="AW6017" s="6"/>
    </row>
    <row r="6018" spans="1:49" x14ac:dyDescent="0.35">
      <c r="A6018" s="20"/>
      <c r="B6018" s="20"/>
      <c r="C6018" s="20"/>
      <c r="D6018" s="20"/>
      <c r="E6018" s="6"/>
      <c r="F6018" s="6"/>
      <c r="G6018" s="6"/>
      <c r="H6018" s="6"/>
      <c r="I6018" s="6"/>
      <c r="J6018" s="6"/>
      <c r="K6018" s="6"/>
      <c r="L6018" s="6"/>
      <c r="M6018" s="6"/>
      <c r="N6018" s="6"/>
      <c r="O6018" s="6"/>
      <c r="P6018" s="6"/>
      <c r="Q6018" s="6"/>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21"/>
      <c r="AR6018" s="21"/>
      <c r="AS6018" s="21"/>
      <c r="AT6018" s="6"/>
      <c r="AU6018" s="6"/>
      <c r="AV6018" s="6"/>
      <c r="AW6018" s="6"/>
    </row>
    <row r="6019" spans="1:49" x14ac:dyDescent="0.35">
      <c r="A6019" s="20"/>
      <c r="B6019" s="20"/>
      <c r="C6019" s="20"/>
      <c r="D6019" s="20"/>
      <c r="E6019" s="6"/>
      <c r="F6019" s="6"/>
      <c r="G6019" s="6"/>
      <c r="H6019" s="6"/>
      <c r="I6019" s="6"/>
      <c r="J6019" s="6"/>
      <c r="K6019" s="6"/>
      <c r="L6019" s="6"/>
      <c r="M6019" s="6"/>
      <c r="N6019" s="6"/>
      <c r="O6019" s="6"/>
      <c r="P6019" s="6"/>
      <c r="Q6019" s="6"/>
      <c r="R6019" s="6"/>
      <c r="S6019" s="6"/>
      <c r="T6019" s="6"/>
      <c r="U6019" s="6"/>
      <c r="V6019" s="6"/>
      <c r="W6019" s="6"/>
      <c r="X6019" s="6"/>
      <c r="Y6019" s="6"/>
      <c r="Z6019" s="6"/>
      <c r="AA6019" s="6"/>
      <c r="AB6019" s="6"/>
      <c r="AC6019" s="6"/>
      <c r="AD6019" s="6"/>
      <c r="AE6019" s="6"/>
      <c r="AF6019" s="6"/>
      <c r="AG6019" s="6"/>
      <c r="AH6019" s="6"/>
      <c r="AI6019" s="6"/>
      <c r="AJ6019" s="6"/>
      <c r="AK6019" s="6"/>
      <c r="AL6019" s="6"/>
      <c r="AM6019" s="6"/>
      <c r="AN6019" s="6"/>
      <c r="AO6019" s="6"/>
      <c r="AP6019" s="6"/>
      <c r="AQ6019" s="21"/>
      <c r="AR6019" s="21"/>
      <c r="AS6019" s="21"/>
      <c r="AT6019" s="6"/>
      <c r="AU6019" s="6"/>
      <c r="AV6019" s="6"/>
      <c r="AW6019" s="6"/>
    </row>
    <row r="6020" spans="1:49" x14ac:dyDescent="0.35">
      <c r="A6020" s="20"/>
      <c r="B6020" s="20"/>
      <c r="C6020" s="20"/>
      <c r="D6020" s="20"/>
      <c r="E6020" s="6"/>
      <c r="F6020" s="6"/>
      <c r="G6020" s="6"/>
      <c r="H6020" s="6"/>
      <c r="I6020" s="6"/>
      <c r="J6020" s="6"/>
      <c r="K6020" s="6"/>
      <c r="L6020" s="6"/>
      <c r="M6020" s="6"/>
      <c r="N6020" s="6"/>
      <c r="O6020" s="6"/>
      <c r="P6020" s="6"/>
      <c r="Q6020" s="6"/>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21"/>
      <c r="AR6020" s="21"/>
      <c r="AS6020" s="21"/>
      <c r="AT6020" s="6"/>
      <c r="AU6020" s="6"/>
      <c r="AV6020" s="6"/>
      <c r="AW6020" s="6"/>
    </row>
    <row r="6021" spans="1:49" x14ac:dyDescent="0.35">
      <c r="A6021" s="20"/>
      <c r="B6021" s="20"/>
      <c r="C6021" s="20"/>
      <c r="D6021" s="20"/>
      <c r="E6021" s="6"/>
      <c r="F6021" s="6"/>
      <c r="G6021" s="6"/>
      <c r="H6021" s="6"/>
      <c r="I6021" s="6"/>
      <c r="J6021" s="6"/>
      <c r="K6021" s="6"/>
      <c r="L6021" s="6"/>
      <c r="M6021" s="6"/>
      <c r="N6021" s="6"/>
      <c r="O6021" s="6"/>
      <c r="P6021" s="6"/>
      <c r="Q6021" s="6"/>
      <c r="R6021" s="6"/>
      <c r="S6021" s="6"/>
      <c r="T6021" s="6"/>
      <c r="U6021" s="6"/>
      <c r="V6021" s="6"/>
      <c r="W6021" s="6"/>
      <c r="X6021" s="6"/>
      <c r="Y6021" s="6"/>
      <c r="Z6021" s="6"/>
      <c r="AA6021" s="6"/>
      <c r="AB6021" s="6"/>
      <c r="AC6021" s="6"/>
      <c r="AD6021" s="6"/>
      <c r="AE6021" s="6"/>
      <c r="AF6021" s="6"/>
      <c r="AG6021" s="6"/>
      <c r="AH6021" s="6"/>
      <c r="AI6021" s="6"/>
      <c r="AJ6021" s="6"/>
      <c r="AK6021" s="6"/>
      <c r="AL6021" s="6"/>
      <c r="AM6021" s="6"/>
      <c r="AN6021" s="6"/>
      <c r="AO6021" s="6"/>
      <c r="AP6021" s="6"/>
      <c r="AQ6021" s="21"/>
      <c r="AR6021" s="21"/>
      <c r="AS6021" s="21"/>
      <c r="AT6021" s="6"/>
      <c r="AU6021" s="6"/>
      <c r="AV6021" s="6"/>
      <c r="AW6021" s="6"/>
    </row>
    <row r="6022" spans="1:49" x14ac:dyDescent="0.35">
      <c r="A6022" s="20"/>
      <c r="B6022" s="20"/>
      <c r="C6022" s="20"/>
      <c r="D6022" s="20"/>
      <c r="E6022" s="6"/>
      <c r="F6022" s="6"/>
      <c r="G6022" s="6"/>
      <c r="H6022" s="6"/>
      <c r="I6022" s="6"/>
      <c r="J6022" s="6"/>
      <c r="K6022" s="6"/>
      <c r="L6022" s="6"/>
      <c r="M6022" s="6"/>
      <c r="N6022" s="6"/>
      <c r="O6022" s="6"/>
      <c r="P6022" s="6"/>
      <c r="Q6022" s="6"/>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21"/>
      <c r="AR6022" s="21"/>
      <c r="AS6022" s="21"/>
      <c r="AT6022" s="6"/>
      <c r="AU6022" s="6"/>
      <c r="AV6022" s="6"/>
      <c r="AW6022" s="6"/>
    </row>
    <row r="6023" spans="1:49" x14ac:dyDescent="0.35">
      <c r="A6023" s="20"/>
      <c r="B6023" s="20"/>
      <c r="C6023" s="20"/>
      <c r="D6023" s="20"/>
      <c r="E6023" s="6"/>
      <c r="F6023" s="6"/>
      <c r="G6023" s="6"/>
      <c r="H6023" s="6"/>
      <c r="I6023" s="6"/>
      <c r="J6023" s="6"/>
      <c r="K6023" s="6"/>
      <c r="L6023" s="6"/>
      <c r="M6023" s="6"/>
      <c r="N6023" s="6"/>
      <c r="O6023" s="6"/>
      <c r="P6023" s="6"/>
      <c r="Q6023" s="6"/>
      <c r="R6023" s="6"/>
      <c r="S6023" s="6"/>
      <c r="T6023" s="6"/>
      <c r="U6023" s="6"/>
      <c r="V6023" s="6"/>
      <c r="W6023" s="6"/>
      <c r="X6023" s="6"/>
      <c r="Y6023" s="6"/>
      <c r="Z6023" s="6"/>
      <c r="AA6023" s="6"/>
      <c r="AB6023" s="6"/>
      <c r="AC6023" s="6"/>
      <c r="AD6023" s="6"/>
      <c r="AE6023" s="6"/>
      <c r="AF6023" s="6"/>
      <c r="AG6023" s="6"/>
      <c r="AH6023" s="6"/>
      <c r="AI6023" s="6"/>
      <c r="AJ6023" s="6"/>
      <c r="AK6023" s="6"/>
      <c r="AL6023" s="6"/>
      <c r="AM6023" s="6"/>
      <c r="AN6023" s="6"/>
      <c r="AO6023" s="6"/>
      <c r="AP6023" s="6"/>
      <c r="AQ6023" s="21"/>
      <c r="AR6023" s="21"/>
      <c r="AS6023" s="21"/>
      <c r="AT6023" s="6"/>
      <c r="AU6023" s="6"/>
      <c r="AV6023" s="6"/>
      <c r="AW6023" s="6"/>
    </row>
    <row r="6024" spans="1:49" x14ac:dyDescent="0.35">
      <c r="A6024" s="20"/>
      <c r="B6024" s="20"/>
      <c r="C6024" s="20"/>
      <c r="D6024" s="20"/>
      <c r="E6024" s="6"/>
      <c r="F6024" s="6"/>
      <c r="G6024" s="6"/>
      <c r="H6024" s="6"/>
      <c r="I6024" s="6"/>
      <c r="J6024" s="6"/>
      <c r="K6024" s="6"/>
      <c r="L6024" s="6"/>
      <c r="M6024" s="6"/>
      <c r="N6024" s="6"/>
      <c r="O6024" s="6"/>
      <c r="P6024" s="6"/>
      <c r="Q6024" s="6"/>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21"/>
      <c r="AR6024" s="21"/>
      <c r="AS6024" s="21"/>
      <c r="AT6024" s="6"/>
      <c r="AU6024" s="6"/>
      <c r="AV6024" s="6"/>
      <c r="AW6024" s="6"/>
    </row>
    <row r="6025" spans="1:49" x14ac:dyDescent="0.35">
      <c r="A6025" s="20"/>
      <c r="B6025" s="20"/>
      <c r="C6025" s="20"/>
      <c r="D6025" s="20"/>
      <c r="E6025" s="6"/>
      <c r="F6025" s="6"/>
      <c r="G6025" s="6"/>
      <c r="H6025" s="6"/>
      <c r="I6025" s="6"/>
      <c r="J6025" s="6"/>
      <c r="K6025" s="6"/>
      <c r="L6025" s="6"/>
      <c r="M6025" s="6"/>
      <c r="N6025" s="6"/>
      <c r="O6025" s="6"/>
      <c r="P6025" s="6"/>
      <c r="Q6025" s="6"/>
      <c r="R6025" s="6"/>
      <c r="S6025" s="6"/>
      <c r="T6025" s="6"/>
      <c r="U6025" s="6"/>
      <c r="V6025" s="6"/>
      <c r="W6025" s="6"/>
      <c r="X6025" s="6"/>
      <c r="Y6025" s="6"/>
      <c r="Z6025" s="6"/>
      <c r="AA6025" s="6"/>
      <c r="AB6025" s="6"/>
      <c r="AC6025" s="6"/>
      <c r="AD6025" s="6"/>
      <c r="AE6025" s="6"/>
      <c r="AF6025" s="6"/>
      <c r="AG6025" s="6"/>
      <c r="AH6025" s="6"/>
      <c r="AI6025" s="6"/>
      <c r="AJ6025" s="6"/>
      <c r="AK6025" s="6"/>
      <c r="AL6025" s="6"/>
      <c r="AM6025" s="6"/>
      <c r="AN6025" s="6"/>
      <c r="AO6025" s="6"/>
      <c r="AP6025" s="6"/>
      <c r="AQ6025" s="21"/>
      <c r="AR6025" s="21"/>
      <c r="AS6025" s="21"/>
      <c r="AT6025" s="6"/>
      <c r="AU6025" s="6"/>
      <c r="AV6025" s="6"/>
      <c r="AW6025" s="6"/>
    </row>
    <row r="6026" spans="1:49" x14ac:dyDescent="0.35">
      <c r="A6026" s="20"/>
      <c r="B6026" s="20"/>
      <c r="C6026" s="20"/>
      <c r="D6026" s="20"/>
      <c r="E6026" s="6"/>
      <c r="F6026" s="6"/>
      <c r="G6026" s="6"/>
      <c r="H6026" s="6"/>
      <c r="I6026" s="6"/>
      <c r="J6026" s="6"/>
      <c r="K6026" s="6"/>
      <c r="L6026" s="6"/>
      <c r="M6026" s="6"/>
      <c r="N6026" s="6"/>
      <c r="O6026" s="6"/>
      <c r="P6026" s="6"/>
      <c r="Q6026" s="6"/>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21"/>
      <c r="AR6026" s="21"/>
      <c r="AS6026" s="21"/>
      <c r="AT6026" s="6"/>
      <c r="AU6026" s="6"/>
      <c r="AV6026" s="6"/>
      <c r="AW6026" s="6"/>
    </row>
    <row r="6027" spans="1:49" x14ac:dyDescent="0.35">
      <c r="A6027" s="20"/>
      <c r="B6027" s="20"/>
      <c r="C6027" s="20"/>
      <c r="D6027" s="20"/>
      <c r="E6027" s="6"/>
      <c r="F6027" s="6"/>
      <c r="G6027" s="6"/>
      <c r="H6027" s="6"/>
      <c r="I6027" s="6"/>
      <c r="J6027" s="6"/>
      <c r="K6027" s="6"/>
      <c r="L6027" s="6"/>
      <c r="M6027" s="6"/>
      <c r="N6027" s="6"/>
      <c r="O6027" s="6"/>
      <c r="P6027" s="6"/>
      <c r="Q6027" s="6"/>
      <c r="R6027" s="6"/>
      <c r="S6027" s="6"/>
      <c r="T6027" s="6"/>
      <c r="U6027" s="6"/>
      <c r="V6027" s="6"/>
      <c r="W6027" s="6"/>
      <c r="X6027" s="6"/>
      <c r="Y6027" s="6"/>
      <c r="Z6027" s="6"/>
      <c r="AA6027" s="6"/>
      <c r="AB6027" s="6"/>
      <c r="AC6027" s="6"/>
      <c r="AD6027" s="6"/>
      <c r="AE6027" s="6"/>
      <c r="AF6027" s="6"/>
      <c r="AG6027" s="6"/>
      <c r="AH6027" s="6"/>
      <c r="AI6027" s="6"/>
      <c r="AJ6027" s="6"/>
      <c r="AK6027" s="6"/>
      <c r="AL6027" s="6"/>
      <c r="AM6027" s="6"/>
      <c r="AN6027" s="6"/>
      <c r="AO6027" s="6"/>
      <c r="AP6027" s="6"/>
      <c r="AQ6027" s="21"/>
      <c r="AR6027" s="21"/>
      <c r="AS6027" s="21"/>
      <c r="AT6027" s="6"/>
      <c r="AU6027" s="6"/>
      <c r="AV6027" s="6"/>
      <c r="AW6027" s="6"/>
    </row>
    <row r="6028" spans="1:49" x14ac:dyDescent="0.35">
      <c r="A6028" s="20"/>
      <c r="B6028" s="20"/>
      <c r="C6028" s="20"/>
      <c r="D6028" s="20"/>
      <c r="E6028" s="6"/>
      <c r="F6028" s="6"/>
      <c r="G6028" s="6"/>
      <c r="H6028" s="6"/>
      <c r="I6028" s="6"/>
      <c r="J6028" s="6"/>
      <c r="K6028" s="6"/>
      <c r="L6028" s="6"/>
      <c r="M6028" s="6"/>
      <c r="N6028" s="6"/>
      <c r="O6028" s="6"/>
      <c r="P6028" s="6"/>
      <c r="Q6028" s="6"/>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21"/>
      <c r="AR6028" s="21"/>
      <c r="AS6028" s="21"/>
      <c r="AT6028" s="6"/>
      <c r="AU6028" s="6"/>
      <c r="AV6028" s="6"/>
      <c r="AW6028" s="6"/>
    </row>
    <row r="6029" spans="1:49" x14ac:dyDescent="0.35">
      <c r="A6029" s="20"/>
      <c r="B6029" s="20"/>
      <c r="C6029" s="20"/>
      <c r="D6029" s="20"/>
      <c r="E6029" s="6"/>
      <c r="F6029" s="6"/>
      <c r="G6029" s="6"/>
      <c r="H6029" s="6"/>
      <c r="I6029" s="6"/>
      <c r="J6029" s="6"/>
      <c r="K6029" s="6"/>
      <c r="L6029" s="6"/>
      <c r="M6029" s="6"/>
      <c r="N6029" s="6"/>
      <c r="O6029" s="6"/>
      <c r="P6029" s="6"/>
      <c r="Q6029" s="6"/>
      <c r="R6029" s="6"/>
      <c r="S6029" s="6"/>
      <c r="T6029" s="6"/>
      <c r="U6029" s="6"/>
      <c r="V6029" s="6"/>
      <c r="W6029" s="6"/>
      <c r="X6029" s="6"/>
      <c r="Y6029" s="6"/>
      <c r="Z6029" s="6"/>
      <c r="AA6029" s="6"/>
      <c r="AB6029" s="6"/>
      <c r="AC6029" s="6"/>
      <c r="AD6029" s="6"/>
      <c r="AE6029" s="6"/>
      <c r="AF6029" s="6"/>
      <c r="AG6029" s="6"/>
      <c r="AH6029" s="6"/>
      <c r="AI6029" s="6"/>
      <c r="AJ6029" s="6"/>
      <c r="AK6029" s="6"/>
      <c r="AL6029" s="6"/>
      <c r="AM6029" s="6"/>
      <c r="AN6029" s="6"/>
      <c r="AO6029" s="6"/>
      <c r="AP6029" s="6"/>
      <c r="AQ6029" s="21"/>
      <c r="AR6029" s="21"/>
      <c r="AS6029" s="21"/>
      <c r="AT6029" s="6"/>
      <c r="AU6029" s="6"/>
      <c r="AV6029" s="6"/>
      <c r="AW6029" s="6"/>
    </row>
    <row r="6030" spans="1:49" x14ac:dyDescent="0.35">
      <c r="A6030" s="20"/>
      <c r="B6030" s="20"/>
      <c r="C6030" s="20"/>
      <c r="D6030" s="20"/>
      <c r="E6030" s="6"/>
      <c r="F6030" s="6"/>
      <c r="G6030" s="6"/>
      <c r="H6030" s="6"/>
      <c r="I6030" s="6"/>
      <c r="J6030" s="6"/>
      <c r="K6030" s="6"/>
      <c r="L6030" s="6"/>
      <c r="M6030" s="6"/>
      <c r="N6030" s="6"/>
      <c r="O6030" s="6"/>
      <c r="P6030" s="6"/>
      <c r="Q6030" s="6"/>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21"/>
      <c r="AR6030" s="21"/>
      <c r="AS6030" s="21"/>
      <c r="AT6030" s="6"/>
      <c r="AU6030" s="6"/>
      <c r="AV6030" s="6"/>
      <c r="AW6030" s="6"/>
    </row>
    <row r="6031" spans="1:49" x14ac:dyDescent="0.35">
      <c r="A6031" s="20"/>
      <c r="B6031" s="20"/>
      <c r="C6031" s="20"/>
      <c r="D6031" s="20"/>
      <c r="E6031" s="6"/>
      <c r="F6031" s="6"/>
      <c r="G6031" s="6"/>
      <c r="H6031" s="6"/>
      <c r="I6031" s="6"/>
      <c r="J6031" s="6"/>
      <c r="K6031" s="6"/>
      <c r="L6031" s="6"/>
      <c r="M6031" s="6"/>
      <c r="N6031" s="6"/>
      <c r="O6031" s="6"/>
      <c r="P6031" s="6"/>
      <c r="Q6031" s="6"/>
      <c r="R6031" s="6"/>
      <c r="S6031" s="6"/>
      <c r="T6031" s="6"/>
      <c r="U6031" s="6"/>
      <c r="V6031" s="6"/>
      <c r="W6031" s="6"/>
      <c r="X6031" s="6"/>
      <c r="Y6031" s="6"/>
      <c r="Z6031" s="6"/>
      <c r="AA6031" s="6"/>
      <c r="AB6031" s="6"/>
      <c r="AC6031" s="6"/>
      <c r="AD6031" s="6"/>
      <c r="AE6031" s="6"/>
      <c r="AF6031" s="6"/>
      <c r="AG6031" s="6"/>
      <c r="AH6031" s="6"/>
      <c r="AI6031" s="6"/>
      <c r="AJ6031" s="6"/>
      <c r="AK6031" s="6"/>
      <c r="AL6031" s="6"/>
      <c r="AM6031" s="6"/>
      <c r="AN6031" s="6"/>
      <c r="AO6031" s="6"/>
      <c r="AP6031" s="6"/>
      <c r="AQ6031" s="21"/>
      <c r="AR6031" s="21"/>
      <c r="AS6031" s="21"/>
      <c r="AT6031" s="6"/>
      <c r="AU6031" s="6"/>
      <c r="AV6031" s="6"/>
      <c r="AW6031" s="6"/>
    </row>
    <row r="6032" spans="1:49" x14ac:dyDescent="0.35">
      <c r="A6032" s="20"/>
      <c r="B6032" s="20"/>
      <c r="C6032" s="20"/>
      <c r="D6032" s="20"/>
      <c r="E6032" s="6"/>
      <c r="F6032" s="6"/>
      <c r="G6032" s="6"/>
      <c r="H6032" s="6"/>
      <c r="I6032" s="6"/>
      <c r="J6032" s="6"/>
      <c r="K6032" s="6"/>
      <c r="L6032" s="6"/>
      <c r="M6032" s="6"/>
      <c r="N6032" s="6"/>
      <c r="O6032" s="6"/>
      <c r="P6032" s="6"/>
      <c r="Q6032" s="6"/>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21"/>
      <c r="AR6032" s="21"/>
      <c r="AS6032" s="21"/>
      <c r="AT6032" s="6"/>
      <c r="AU6032" s="6"/>
      <c r="AV6032" s="6"/>
      <c r="AW6032" s="6"/>
    </row>
    <row r="6033" spans="1:49" x14ac:dyDescent="0.35">
      <c r="A6033" s="20"/>
      <c r="B6033" s="20"/>
      <c r="C6033" s="20"/>
      <c r="D6033" s="20"/>
      <c r="E6033" s="6"/>
      <c r="F6033" s="6"/>
      <c r="G6033" s="6"/>
      <c r="H6033" s="6"/>
      <c r="I6033" s="6"/>
      <c r="J6033" s="6"/>
      <c r="K6033" s="6"/>
      <c r="L6033" s="6"/>
      <c r="M6033" s="6"/>
      <c r="N6033" s="6"/>
      <c r="O6033" s="6"/>
      <c r="P6033" s="6"/>
      <c r="Q6033" s="6"/>
      <c r="R6033" s="6"/>
      <c r="S6033" s="6"/>
      <c r="T6033" s="6"/>
      <c r="U6033" s="6"/>
      <c r="V6033" s="6"/>
      <c r="W6033" s="6"/>
      <c r="X6033" s="6"/>
      <c r="Y6033" s="6"/>
      <c r="Z6033" s="6"/>
      <c r="AA6033" s="6"/>
      <c r="AB6033" s="6"/>
      <c r="AC6033" s="6"/>
      <c r="AD6033" s="6"/>
      <c r="AE6033" s="6"/>
      <c r="AF6033" s="6"/>
      <c r="AG6033" s="6"/>
      <c r="AH6033" s="6"/>
      <c r="AI6033" s="6"/>
      <c r="AJ6033" s="6"/>
      <c r="AK6033" s="6"/>
      <c r="AL6033" s="6"/>
      <c r="AM6033" s="6"/>
      <c r="AN6033" s="6"/>
      <c r="AO6033" s="6"/>
      <c r="AP6033" s="6"/>
      <c r="AQ6033" s="21"/>
      <c r="AR6033" s="21"/>
      <c r="AS6033" s="21"/>
      <c r="AT6033" s="6"/>
      <c r="AU6033" s="6"/>
      <c r="AV6033" s="6"/>
      <c r="AW6033" s="6"/>
    </row>
    <row r="6034" spans="1:49" x14ac:dyDescent="0.35">
      <c r="A6034" s="20"/>
      <c r="B6034" s="20"/>
      <c r="C6034" s="20"/>
      <c r="D6034" s="20"/>
      <c r="E6034" s="6"/>
      <c r="F6034" s="6"/>
      <c r="G6034" s="6"/>
      <c r="H6034" s="6"/>
      <c r="I6034" s="6"/>
      <c r="J6034" s="6"/>
      <c r="K6034" s="6"/>
      <c r="L6034" s="6"/>
      <c r="M6034" s="6"/>
      <c r="N6034" s="6"/>
      <c r="O6034" s="6"/>
      <c r="P6034" s="6"/>
      <c r="Q6034" s="6"/>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21"/>
      <c r="AR6034" s="21"/>
      <c r="AS6034" s="21"/>
      <c r="AT6034" s="6"/>
      <c r="AU6034" s="6"/>
      <c r="AV6034" s="6"/>
      <c r="AW6034" s="6"/>
    </row>
    <row r="6035" spans="1:49" x14ac:dyDescent="0.35">
      <c r="A6035" s="20"/>
      <c r="B6035" s="20"/>
      <c r="C6035" s="20"/>
      <c r="D6035" s="20"/>
      <c r="E6035" s="6"/>
      <c r="F6035" s="6"/>
      <c r="G6035" s="6"/>
      <c r="H6035" s="6"/>
      <c r="I6035" s="6"/>
      <c r="J6035" s="6"/>
      <c r="K6035" s="6"/>
      <c r="L6035" s="6"/>
      <c r="M6035" s="6"/>
      <c r="N6035" s="6"/>
      <c r="O6035" s="6"/>
      <c r="P6035" s="6"/>
      <c r="Q6035" s="6"/>
      <c r="R6035" s="6"/>
      <c r="S6035" s="6"/>
      <c r="T6035" s="6"/>
      <c r="U6035" s="6"/>
      <c r="V6035" s="6"/>
      <c r="W6035" s="6"/>
      <c r="X6035" s="6"/>
      <c r="Y6035" s="6"/>
      <c r="Z6035" s="6"/>
      <c r="AA6035" s="6"/>
      <c r="AB6035" s="6"/>
      <c r="AC6035" s="6"/>
      <c r="AD6035" s="6"/>
      <c r="AE6035" s="6"/>
      <c r="AF6035" s="6"/>
      <c r="AG6035" s="6"/>
      <c r="AH6035" s="6"/>
      <c r="AI6035" s="6"/>
      <c r="AJ6035" s="6"/>
      <c r="AK6035" s="6"/>
      <c r="AL6035" s="6"/>
      <c r="AM6035" s="6"/>
      <c r="AN6035" s="6"/>
      <c r="AO6035" s="6"/>
      <c r="AP6035" s="6"/>
      <c r="AQ6035" s="21"/>
      <c r="AR6035" s="21"/>
      <c r="AS6035" s="21"/>
      <c r="AT6035" s="6"/>
      <c r="AU6035" s="6"/>
      <c r="AV6035" s="6"/>
      <c r="AW6035" s="6"/>
    </row>
    <row r="6036" spans="1:49" x14ac:dyDescent="0.35">
      <c r="A6036" s="20"/>
      <c r="B6036" s="20"/>
      <c r="C6036" s="20"/>
      <c r="D6036" s="20"/>
      <c r="E6036" s="6"/>
      <c r="F6036" s="6"/>
      <c r="G6036" s="6"/>
      <c r="H6036" s="6"/>
      <c r="I6036" s="6"/>
      <c r="J6036" s="6"/>
      <c r="K6036" s="6"/>
      <c r="L6036" s="6"/>
      <c r="M6036" s="6"/>
      <c r="N6036" s="6"/>
      <c r="O6036" s="6"/>
      <c r="P6036" s="6"/>
      <c r="Q6036" s="6"/>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21"/>
      <c r="AR6036" s="21"/>
      <c r="AS6036" s="21"/>
      <c r="AT6036" s="6"/>
      <c r="AU6036" s="6"/>
      <c r="AV6036" s="6"/>
      <c r="AW6036" s="6"/>
    </row>
    <row r="6037" spans="1:49" x14ac:dyDescent="0.35">
      <c r="A6037" s="20"/>
      <c r="B6037" s="20"/>
      <c r="C6037" s="20"/>
      <c r="D6037" s="20"/>
      <c r="E6037" s="6"/>
      <c r="F6037" s="6"/>
      <c r="G6037" s="6"/>
      <c r="H6037" s="6"/>
      <c r="I6037" s="6"/>
      <c r="J6037" s="6"/>
      <c r="K6037" s="6"/>
      <c r="L6037" s="6"/>
      <c r="M6037" s="6"/>
      <c r="N6037" s="6"/>
      <c r="O6037" s="6"/>
      <c r="P6037" s="6"/>
      <c r="Q6037" s="6"/>
      <c r="R6037" s="6"/>
      <c r="S6037" s="6"/>
      <c r="T6037" s="6"/>
      <c r="U6037" s="6"/>
      <c r="V6037" s="6"/>
      <c r="W6037" s="6"/>
      <c r="X6037" s="6"/>
      <c r="Y6037" s="6"/>
      <c r="Z6037" s="6"/>
      <c r="AA6037" s="6"/>
      <c r="AB6037" s="6"/>
      <c r="AC6037" s="6"/>
      <c r="AD6037" s="6"/>
      <c r="AE6037" s="6"/>
      <c r="AF6037" s="6"/>
      <c r="AG6037" s="6"/>
      <c r="AH6037" s="6"/>
      <c r="AI6037" s="6"/>
      <c r="AJ6037" s="6"/>
      <c r="AK6037" s="6"/>
      <c r="AL6037" s="6"/>
      <c r="AM6037" s="6"/>
      <c r="AN6037" s="6"/>
      <c r="AO6037" s="6"/>
      <c r="AP6037" s="6"/>
      <c r="AQ6037" s="21"/>
      <c r="AR6037" s="21"/>
      <c r="AS6037" s="21"/>
      <c r="AT6037" s="6"/>
      <c r="AU6037" s="6"/>
      <c r="AV6037" s="6"/>
      <c r="AW6037" s="6"/>
    </row>
    <row r="6038" spans="1:49" x14ac:dyDescent="0.35">
      <c r="A6038" s="20"/>
      <c r="B6038" s="20"/>
      <c r="C6038" s="20"/>
      <c r="D6038" s="20"/>
      <c r="E6038" s="6"/>
      <c r="F6038" s="6"/>
      <c r="G6038" s="6"/>
      <c r="H6038" s="6"/>
      <c r="I6038" s="6"/>
      <c r="J6038" s="6"/>
      <c r="K6038" s="6"/>
      <c r="L6038" s="6"/>
      <c r="M6038" s="6"/>
      <c r="N6038" s="6"/>
      <c r="O6038" s="6"/>
      <c r="P6038" s="6"/>
      <c r="Q6038" s="6"/>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21"/>
      <c r="AR6038" s="21"/>
      <c r="AS6038" s="21"/>
      <c r="AT6038" s="6"/>
      <c r="AU6038" s="6"/>
      <c r="AV6038" s="6"/>
      <c r="AW6038" s="6"/>
    </row>
    <row r="6039" spans="1:49" x14ac:dyDescent="0.35">
      <c r="A6039" s="20"/>
      <c r="B6039" s="20"/>
      <c r="C6039" s="20"/>
      <c r="D6039" s="20"/>
      <c r="E6039" s="6"/>
      <c r="F6039" s="6"/>
      <c r="G6039" s="6"/>
      <c r="H6039" s="6"/>
      <c r="I6039" s="6"/>
      <c r="J6039" s="6"/>
      <c r="K6039" s="6"/>
      <c r="L6039" s="6"/>
      <c r="M6039" s="6"/>
      <c r="N6039" s="6"/>
      <c r="O6039" s="6"/>
      <c r="P6039" s="6"/>
      <c r="Q6039" s="6"/>
      <c r="R6039" s="6"/>
      <c r="S6039" s="6"/>
      <c r="T6039" s="6"/>
      <c r="U6039" s="6"/>
      <c r="V6039" s="6"/>
      <c r="W6039" s="6"/>
      <c r="X6039" s="6"/>
      <c r="Y6039" s="6"/>
      <c r="Z6039" s="6"/>
      <c r="AA6039" s="6"/>
      <c r="AB6039" s="6"/>
      <c r="AC6039" s="6"/>
      <c r="AD6039" s="6"/>
      <c r="AE6039" s="6"/>
      <c r="AF6039" s="6"/>
      <c r="AG6039" s="6"/>
      <c r="AH6039" s="6"/>
      <c r="AI6039" s="6"/>
      <c r="AJ6039" s="6"/>
      <c r="AK6039" s="6"/>
      <c r="AL6039" s="6"/>
      <c r="AM6039" s="6"/>
      <c r="AN6039" s="6"/>
      <c r="AO6039" s="6"/>
      <c r="AP6039" s="6"/>
      <c r="AQ6039" s="21"/>
      <c r="AR6039" s="21"/>
      <c r="AS6039" s="21"/>
      <c r="AT6039" s="6"/>
      <c r="AU6039" s="6"/>
      <c r="AV6039" s="6"/>
      <c r="AW6039" s="6"/>
    </row>
    <row r="6040" spans="1:49" x14ac:dyDescent="0.35">
      <c r="A6040" s="20"/>
      <c r="B6040" s="20"/>
      <c r="C6040" s="20"/>
      <c r="D6040" s="20"/>
      <c r="E6040" s="6"/>
      <c r="F6040" s="6"/>
      <c r="G6040" s="6"/>
      <c r="H6040" s="6"/>
      <c r="I6040" s="6"/>
      <c r="J6040" s="6"/>
      <c r="K6040" s="6"/>
      <c r="L6040" s="6"/>
      <c r="M6040" s="6"/>
      <c r="N6040" s="6"/>
      <c r="O6040" s="6"/>
      <c r="P6040" s="6"/>
      <c r="Q6040" s="6"/>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21"/>
      <c r="AR6040" s="21"/>
      <c r="AS6040" s="21"/>
      <c r="AT6040" s="6"/>
      <c r="AU6040" s="6"/>
      <c r="AV6040" s="6"/>
      <c r="AW6040" s="6"/>
    </row>
    <row r="6041" spans="1:49" x14ac:dyDescent="0.35">
      <c r="A6041" s="20"/>
      <c r="B6041" s="20"/>
      <c r="C6041" s="20"/>
      <c r="D6041" s="20"/>
      <c r="E6041" s="6"/>
      <c r="F6041" s="6"/>
      <c r="G6041" s="6"/>
      <c r="H6041" s="6"/>
      <c r="I6041" s="6"/>
      <c r="J6041" s="6"/>
      <c r="K6041" s="6"/>
      <c r="L6041" s="6"/>
      <c r="M6041" s="6"/>
      <c r="N6041" s="6"/>
      <c r="O6041" s="6"/>
      <c r="P6041" s="6"/>
      <c r="Q6041" s="6"/>
      <c r="R6041" s="6"/>
      <c r="S6041" s="6"/>
      <c r="T6041" s="6"/>
      <c r="U6041" s="6"/>
      <c r="V6041" s="6"/>
      <c r="W6041" s="6"/>
      <c r="X6041" s="6"/>
      <c r="Y6041" s="6"/>
      <c r="Z6041" s="6"/>
      <c r="AA6041" s="6"/>
      <c r="AB6041" s="6"/>
      <c r="AC6041" s="6"/>
      <c r="AD6041" s="6"/>
      <c r="AE6041" s="6"/>
      <c r="AF6041" s="6"/>
      <c r="AG6041" s="6"/>
      <c r="AH6041" s="6"/>
      <c r="AI6041" s="6"/>
      <c r="AJ6041" s="6"/>
      <c r="AK6041" s="6"/>
      <c r="AL6041" s="6"/>
      <c r="AM6041" s="6"/>
      <c r="AN6041" s="6"/>
      <c r="AO6041" s="6"/>
      <c r="AP6041" s="6"/>
      <c r="AQ6041" s="21"/>
      <c r="AR6041" s="21"/>
      <c r="AS6041" s="21"/>
      <c r="AT6041" s="6"/>
      <c r="AU6041" s="6"/>
      <c r="AV6041" s="6"/>
      <c r="AW6041" s="6"/>
    </row>
    <row r="6042" spans="1:49" x14ac:dyDescent="0.35">
      <c r="A6042" s="20"/>
      <c r="B6042" s="20"/>
      <c r="C6042" s="20"/>
      <c r="D6042" s="20"/>
      <c r="E6042" s="6"/>
      <c r="F6042" s="6"/>
      <c r="G6042" s="6"/>
      <c r="H6042" s="6"/>
      <c r="I6042" s="6"/>
      <c r="J6042" s="6"/>
      <c r="K6042" s="6"/>
      <c r="L6042" s="6"/>
      <c r="M6042" s="6"/>
      <c r="N6042" s="6"/>
      <c r="O6042" s="6"/>
      <c r="P6042" s="6"/>
      <c r="Q6042" s="6"/>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21"/>
      <c r="AR6042" s="21"/>
      <c r="AS6042" s="21"/>
      <c r="AT6042" s="6"/>
      <c r="AU6042" s="6"/>
      <c r="AV6042" s="6"/>
      <c r="AW6042" s="6"/>
    </row>
    <row r="6043" spans="1:49" x14ac:dyDescent="0.35">
      <c r="A6043" s="20"/>
      <c r="B6043" s="20"/>
      <c r="C6043" s="20"/>
      <c r="D6043" s="20"/>
      <c r="E6043" s="6"/>
      <c r="F6043" s="6"/>
      <c r="G6043" s="6"/>
      <c r="H6043" s="6"/>
      <c r="I6043" s="6"/>
      <c r="J6043" s="6"/>
      <c r="K6043" s="6"/>
      <c r="L6043" s="6"/>
      <c r="M6043" s="6"/>
      <c r="N6043" s="6"/>
      <c r="O6043" s="6"/>
      <c r="P6043" s="6"/>
      <c r="Q6043" s="6"/>
      <c r="R6043" s="6"/>
      <c r="S6043" s="6"/>
      <c r="T6043" s="6"/>
      <c r="U6043" s="6"/>
      <c r="V6043" s="6"/>
      <c r="W6043" s="6"/>
      <c r="X6043" s="6"/>
      <c r="Y6043" s="6"/>
      <c r="Z6043" s="6"/>
      <c r="AA6043" s="6"/>
      <c r="AB6043" s="6"/>
      <c r="AC6043" s="6"/>
      <c r="AD6043" s="6"/>
      <c r="AE6043" s="6"/>
      <c r="AF6043" s="6"/>
      <c r="AG6043" s="6"/>
      <c r="AH6043" s="6"/>
      <c r="AI6043" s="6"/>
      <c r="AJ6043" s="6"/>
      <c r="AK6043" s="6"/>
      <c r="AL6043" s="6"/>
      <c r="AM6043" s="6"/>
      <c r="AN6043" s="6"/>
      <c r="AO6043" s="6"/>
      <c r="AP6043" s="6"/>
      <c r="AQ6043" s="21"/>
      <c r="AR6043" s="21"/>
      <c r="AS6043" s="21"/>
      <c r="AT6043" s="6"/>
      <c r="AU6043" s="6"/>
      <c r="AV6043" s="6"/>
      <c r="AW6043" s="6"/>
    </row>
    <row r="6044" spans="1:49" x14ac:dyDescent="0.35">
      <c r="A6044" s="20"/>
      <c r="B6044" s="20"/>
      <c r="C6044" s="20"/>
      <c r="D6044" s="20"/>
      <c r="E6044" s="6"/>
      <c r="F6044" s="6"/>
      <c r="G6044" s="6"/>
      <c r="H6044" s="6"/>
      <c r="I6044" s="6"/>
      <c r="J6044" s="6"/>
      <c r="K6044" s="6"/>
      <c r="L6044" s="6"/>
      <c r="M6044" s="6"/>
      <c r="N6044" s="6"/>
      <c r="O6044" s="6"/>
      <c r="P6044" s="6"/>
      <c r="Q6044" s="6"/>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21"/>
      <c r="AR6044" s="21"/>
      <c r="AS6044" s="21"/>
      <c r="AT6044" s="6"/>
      <c r="AU6044" s="6"/>
      <c r="AV6044" s="6"/>
      <c r="AW6044" s="6"/>
    </row>
    <row r="6045" spans="1:49" x14ac:dyDescent="0.35">
      <c r="A6045" s="20"/>
      <c r="B6045" s="20"/>
      <c r="C6045" s="20"/>
      <c r="D6045" s="20"/>
      <c r="E6045" s="6"/>
      <c r="F6045" s="6"/>
      <c r="G6045" s="6"/>
      <c r="H6045" s="6"/>
      <c r="I6045" s="6"/>
      <c r="J6045" s="6"/>
      <c r="K6045" s="6"/>
      <c r="L6045" s="6"/>
      <c r="M6045" s="6"/>
      <c r="N6045" s="6"/>
      <c r="O6045" s="6"/>
      <c r="P6045" s="6"/>
      <c r="Q6045" s="6"/>
      <c r="R6045" s="6"/>
      <c r="S6045" s="6"/>
      <c r="T6045" s="6"/>
      <c r="U6045" s="6"/>
      <c r="V6045" s="6"/>
      <c r="W6045" s="6"/>
      <c r="X6045" s="6"/>
      <c r="Y6045" s="6"/>
      <c r="Z6045" s="6"/>
      <c r="AA6045" s="6"/>
      <c r="AB6045" s="6"/>
      <c r="AC6045" s="6"/>
      <c r="AD6045" s="6"/>
      <c r="AE6045" s="6"/>
      <c r="AF6045" s="6"/>
      <c r="AG6045" s="6"/>
      <c r="AH6045" s="6"/>
      <c r="AI6045" s="6"/>
      <c r="AJ6045" s="6"/>
      <c r="AK6045" s="6"/>
      <c r="AL6045" s="6"/>
      <c r="AM6045" s="6"/>
      <c r="AN6045" s="6"/>
      <c r="AO6045" s="6"/>
      <c r="AP6045" s="6"/>
      <c r="AQ6045" s="21"/>
      <c r="AR6045" s="21"/>
      <c r="AS6045" s="21"/>
      <c r="AT6045" s="6"/>
      <c r="AU6045" s="6"/>
      <c r="AV6045" s="6"/>
      <c r="AW6045" s="6"/>
    </row>
    <row r="6046" spans="1:49" x14ac:dyDescent="0.35">
      <c r="A6046" s="20"/>
      <c r="B6046" s="20"/>
      <c r="C6046" s="20"/>
      <c r="D6046" s="20"/>
      <c r="E6046" s="6"/>
      <c r="F6046" s="6"/>
      <c r="G6046" s="6"/>
      <c r="H6046" s="6"/>
      <c r="I6046" s="6"/>
      <c r="J6046" s="6"/>
      <c r="K6046" s="6"/>
      <c r="L6046" s="6"/>
      <c r="M6046" s="6"/>
      <c r="N6046" s="6"/>
      <c r="O6046" s="6"/>
      <c r="P6046" s="6"/>
      <c r="Q6046" s="6"/>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21"/>
      <c r="AR6046" s="21"/>
      <c r="AS6046" s="21"/>
      <c r="AT6046" s="6"/>
      <c r="AU6046" s="6"/>
      <c r="AV6046" s="6"/>
      <c r="AW6046" s="6"/>
    </row>
    <row r="6047" spans="1:49" x14ac:dyDescent="0.35">
      <c r="A6047" s="20"/>
      <c r="B6047" s="20"/>
      <c r="C6047" s="20"/>
      <c r="D6047" s="20"/>
      <c r="E6047" s="6"/>
      <c r="F6047" s="6"/>
      <c r="G6047" s="6"/>
      <c r="H6047" s="6"/>
      <c r="I6047" s="6"/>
      <c r="J6047" s="6"/>
      <c r="K6047" s="6"/>
      <c r="L6047" s="6"/>
      <c r="M6047" s="6"/>
      <c r="N6047" s="6"/>
      <c r="O6047" s="6"/>
      <c r="P6047" s="6"/>
      <c r="Q6047" s="6"/>
      <c r="R6047" s="6"/>
      <c r="S6047" s="6"/>
      <c r="T6047" s="6"/>
      <c r="U6047" s="6"/>
      <c r="V6047" s="6"/>
      <c r="W6047" s="6"/>
      <c r="X6047" s="6"/>
      <c r="Y6047" s="6"/>
      <c r="Z6047" s="6"/>
      <c r="AA6047" s="6"/>
      <c r="AB6047" s="6"/>
      <c r="AC6047" s="6"/>
      <c r="AD6047" s="6"/>
      <c r="AE6047" s="6"/>
      <c r="AF6047" s="6"/>
      <c r="AG6047" s="6"/>
      <c r="AH6047" s="6"/>
      <c r="AI6047" s="6"/>
      <c r="AJ6047" s="6"/>
      <c r="AK6047" s="6"/>
      <c r="AL6047" s="6"/>
      <c r="AM6047" s="6"/>
      <c r="AN6047" s="6"/>
      <c r="AO6047" s="6"/>
      <c r="AP6047" s="6"/>
      <c r="AQ6047" s="21"/>
      <c r="AR6047" s="21"/>
      <c r="AS6047" s="21"/>
      <c r="AT6047" s="6"/>
      <c r="AU6047" s="6"/>
      <c r="AV6047" s="6"/>
      <c r="AW6047" s="6"/>
    </row>
    <row r="6048" spans="1:49" x14ac:dyDescent="0.35">
      <c r="A6048" s="20"/>
      <c r="B6048" s="20"/>
      <c r="C6048" s="20"/>
      <c r="D6048" s="20"/>
      <c r="E6048" s="6"/>
      <c r="F6048" s="6"/>
      <c r="G6048" s="6"/>
      <c r="H6048" s="6"/>
      <c r="I6048" s="6"/>
      <c r="J6048" s="6"/>
      <c r="K6048" s="6"/>
      <c r="L6048" s="6"/>
      <c r="M6048" s="6"/>
      <c r="N6048" s="6"/>
      <c r="O6048" s="6"/>
      <c r="P6048" s="6"/>
      <c r="Q6048" s="6"/>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21"/>
      <c r="AR6048" s="21"/>
      <c r="AS6048" s="21"/>
      <c r="AT6048" s="6"/>
      <c r="AU6048" s="6"/>
      <c r="AV6048" s="6"/>
      <c r="AW6048" s="6"/>
    </row>
    <row r="6049" spans="1:49" x14ac:dyDescent="0.35">
      <c r="A6049" s="20"/>
      <c r="B6049" s="20"/>
      <c r="C6049" s="20"/>
      <c r="D6049" s="20"/>
      <c r="E6049" s="6"/>
      <c r="F6049" s="6"/>
      <c r="G6049" s="6"/>
      <c r="H6049" s="6"/>
      <c r="I6049" s="6"/>
      <c r="J6049" s="6"/>
      <c r="K6049" s="6"/>
      <c r="L6049" s="6"/>
      <c r="M6049" s="6"/>
      <c r="N6049" s="6"/>
      <c r="O6049" s="6"/>
      <c r="P6049" s="6"/>
      <c r="Q6049" s="6"/>
      <c r="R6049" s="6"/>
      <c r="S6049" s="6"/>
      <c r="T6049" s="6"/>
      <c r="U6049" s="6"/>
      <c r="V6049" s="6"/>
      <c r="W6049" s="6"/>
      <c r="X6049" s="6"/>
      <c r="Y6049" s="6"/>
      <c r="Z6049" s="6"/>
      <c r="AA6049" s="6"/>
      <c r="AB6049" s="6"/>
      <c r="AC6049" s="6"/>
      <c r="AD6049" s="6"/>
      <c r="AE6049" s="6"/>
      <c r="AF6049" s="6"/>
      <c r="AG6049" s="6"/>
      <c r="AH6049" s="6"/>
      <c r="AI6049" s="6"/>
      <c r="AJ6049" s="6"/>
      <c r="AK6049" s="6"/>
      <c r="AL6049" s="6"/>
      <c r="AM6049" s="6"/>
      <c r="AN6049" s="6"/>
      <c r="AO6049" s="6"/>
      <c r="AP6049" s="6"/>
      <c r="AQ6049" s="21"/>
      <c r="AR6049" s="21"/>
      <c r="AS6049" s="21"/>
      <c r="AT6049" s="6"/>
      <c r="AU6049" s="6"/>
      <c r="AV6049" s="6"/>
      <c r="AW6049" s="6"/>
    </row>
    <row r="6050" spans="1:49" x14ac:dyDescent="0.35">
      <c r="A6050" s="20"/>
      <c r="B6050" s="20"/>
      <c r="C6050" s="20"/>
      <c r="D6050" s="20"/>
      <c r="E6050" s="6"/>
      <c r="F6050" s="6"/>
      <c r="G6050" s="6"/>
      <c r="H6050" s="6"/>
      <c r="I6050" s="6"/>
      <c r="J6050" s="6"/>
      <c r="K6050" s="6"/>
      <c r="L6050" s="6"/>
      <c r="M6050" s="6"/>
      <c r="N6050" s="6"/>
      <c r="O6050" s="6"/>
      <c r="P6050" s="6"/>
      <c r="Q6050" s="6"/>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21"/>
      <c r="AR6050" s="21"/>
      <c r="AS6050" s="21"/>
      <c r="AT6050" s="6"/>
      <c r="AU6050" s="6"/>
      <c r="AV6050" s="6"/>
      <c r="AW6050" s="6"/>
    </row>
    <row r="6051" spans="1:49" x14ac:dyDescent="0.35">
      <c r="A6051" s="20"/>
      <c r="B6051" s="20"/>
      <c r="C6051" s="20"/>
      <c r="D6051" s="20"/>
      <c r="E6051" s="6"/>
      <c r="F6051" s="6"/>
      <c r="G6051" s="6"/>
      <c r="H6051" s="6"/>
      <c r="I6051" s="6"/>
      <c r="J6051" s="6"/>
      <c r="K6051" s="6"/>
      <c r="L6051" s="6"/>
      <c r="M6051" s="6"/>
      <c r="N6051" s="6"/>
      <c r="O6051" s="6"/>
      <c r="P6051" s="6"/>
      <c r="Q6051" s="6"/>
      <c r="R6051" s="6"/>
      <c r="S6051" s="6"/>
      <c r="T6051" s="6"/>
      <c r="U6051" s="6"/>
      <c r="V6051" s="6"/>
      <c r="W6051" s="6"/>
      <c r="X6051" s="6"/>
      <c r="Y6051" s="6"/>
      <c r="Z6051" s="6"/>
      <c r="AA6051" s="6"/>
      <c r="AB6051" s="6"/>
      <c r="AC6051" s="6"/>
      <c r="AD6051" s="6"/>
      <c r="AE6051" s="6"/>
      <c r="AF6051" s="6"/>
      <c r="AG6051" s="6"/>
      <c r="AH6051" s="6"/>
      <c r="AI6051" s="6"/>
      <c r="AJ6051" s="6"/>
      <c r="AK6051" s="6"/>
      <c r="AL6051" s="6"/>
      <c r="AM6051" s="6"/>
      <c r="AN6051" s="6"/>
      <c r="AO6051" s="6"/>
      <c r="AP6051" s="6"/>
      <c r="AQ6051" s="21"/>
      <c r="AR6051" s="21"/>
      <c r="AS6051" s="21"/>
      <c r="AT6051" s="6"/>
      <c r="AU6051" s="6"/>
      <c r="AV6051" s="6"/>
      <c r="AW6051" s="6"/>
    </row>
    <row r="6052" spans="1:49" x14ac:dyDescent="0.35">
      <c r="A6052" s="20"/>
      <c r="B6052" s="20"/>
      <c r="C6052" s="20"/>
      <c r="D6052" s="20"/>
      <c r="E6052" s="6"/>
      <c r="F6052" s="6"/>
      <c r="G6052" s="6"/>
      <c r="H6052" s="6"/>
      <c r="I6052" s="6"/>
      <c r="J6052" s="6"/>
      <c r="K6052" s="6"/>
      <c r="L6052" s="6"/>
      <c r="M6052" s="6"/>
      <c r="N6052" s="6"/>
      <c r="O6052" s="6"/>
      <c r="P6052" s="6"/>
      <c r="Q6052" s="6"/>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21"/>
      <c r="AR6052" s="21"/>
      <c r="AS6052" s="21"/>
      <c r="AT6052" s="6"/>
      <c r="AU6052" s="6"/>
      <c r="AV6052" s="6"/>
      <c r="AW6052" s="6"/>
    </row>
    <row r="6053" spans="1:49" x14ac:dyDescent="0.35">
      <c r="A6053" s="20"/>
      <c r="B6053" s="20"/>
      <c r="C6053" s="20"/>
      <c r="D6053" s="20"/>
      <c r="E6053" s="6"/>
      <c r="F6053" s="6"/>
      <c r="G6053" s="6"/>
      <c r="H6053" s="6"/>
      <c r="I6053" s="6"/>
      <c r="J6053" s="6"/>
      <c r="K6053" s="6"/>
      <c r="L6053" s="6"/>
      <c r="M6053" s="6"/>
      <c r="N6053" s="6"/>
      <c r="O6053" s="6"/>
      <c r="P6053" s="6"/>
      <c r="Q6053" s="6"/>
      <c r="R6053" s="6"/>
      <c r="S6053" s="6"/>
      <c r="T6053" s="6"/>
      <c r="U6053" s="6"/>
      <c r="V6053" s="6"/>
      <c r="W6053" s="6"/>
      <c r="X6053" s="6"/>
      <c r="Y6053" s="6"/>
      <c r="Z6053" s="6"/>
      <c r="AA6053" s="6"/>
      <c r="AB6053" s="6"/>
      <c r="AC6053" s="6"/>
      <c r="AD6053" s="6"/>
      <c r="AE6053" s="6"/>
      <c r="AF6053" s="6"/>
      <c r="AG6053" s="6"/>
      <c r="AH6053" s="6"/>
      <c r="AI6053" s="6"/>
      <c r="AJ6053" s="6"/>
      <c r="AK6053" s="6"/>
      <c r="AL6053" s="6"/>
      <c r="AM6053" s="6"/>
      <c r="AN6053" s="6"/>
      <c r="AO6053" s="6"/>
      <c r="AP6053" s="6"/>
      <c r="AQ6053" s="21"/>
      <c r="AR6053" s="21"/>
      <c r="AS6053" s="21"/>
      <c r="AT6053" s="6"/>
      <c r="AU6053" s="6"/>
      <c r="AV6053" s="6"/>
      <c r="AW6053" s="6"/>
    </row>
    <row r="6054" spans="1:49" x14ac:dyDescent="0.35">
      <c r="A6054" s="20"/>
      <c r="B6054" s="20"/>
      <c r="C6054" s="20"/>
      <c r="D6054" s="20"/>
      <c r="E6054" s="6"/>
      <c r="F6054" s="6"/>
      <c r="G6054" s="6"/>
      <c r="H6054" s="6"/>
      <c r="I6054" s="6"/>
      <c r="J6054" s="6"/>
      <c r="K6054" s="6"/>
      <c r="L6054" s="6"/>
      <c r="M6054" s="6"/>
      <c r="N6054" s="6"/>
      <c r="O6054" s="6"/>
      <c r="P6054" s="6"/>
      <c r="Q6054" s="6"/>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21"/>
      <c r="AR6054" s="21"/>
      <c r="AS6054" s="21"/>
      <c r="AT6054" s="6"/>
      <c r="AU6054" s="6"/>
      <c r="AV6054" s="6"/>
      <c r="AW6054" s="6"/>
    </row>
    <row r="6055" spans="1:49" x14ac:dyDescent="0.35">
      <c r="A6055" s="20"/>
      <c r="B6055" s="20"/>
      <c r="C6055" s="20"/>
      <c r="D6055" s="20"/>
      <c r="E6055" s="6"/>
      <c r="F6055" s="6"/>
      <c r="G6055" s="6"/>
      <c r="H6055" s="6"/>
      <c r="I6055" s="6"/>
      <c r="J6055" s="6"/>
      <c r="K6055" s="6"/>
      <c r="L6055" s="6"/>
      <c r="M6055" s="6"/>
      <c r="N6055" s="6"/>
      <c r="O6055" s="6"/>
      <c r="P6055" s="6"/>
      <c r="Q6055" s="6"/>
      <c r="R6055" s="6"/>
      <c r="S6055" s="6"/>
      <c r="T6055" s="6"/>
      <c r="U6055" s="6"/>
      <c r="V6055" s="6"/>
      <c r="W6055" s="6"/>
      <c r="X6055" s="6"/>
      <c r="Y6055" s="6"/>
      <c r="Z6055" s="6"/>
      <c r="AA6055" s="6"/>
      <c r="AB6055" s="6"/>
      <c r="AC6055" s="6"/>
      <c r="AD6055" s="6"/>
      <c r="AE6055" s="6"/>
      <c r="AF6055" s="6"/>
      <c r="AG6055" s="6"/>
      <c r="AH6055" s="6"/>
      <c r="AI6055" s="6"/>
      <c r="AJ6055" s="6"/>
      <c r="AK6055" s="6"/>
      <c r="AL6055" s="6"/>
      <c r="AM6055" s="6"/>
      <c r="AN6055" s="6"/>
      <c r="AO6055" s="6"/>
      <c r="AP6055" s="6"/>
      <c r="AQ6055" s="21"/>
      <c r="AR6055" s="21"/>
      <c r="AS6055" s="21"/>
      <c r="AT6055" s="6"/>
      <c r="AU6055" s="6"/>
      <c r="AV6055" s="6"/>
      <c r="AW6055" s="6"/>
    </row>
    <row r="6056" spans="1:49" x14ac:dyDescent="0.35">
      <c r="A6056" s="20"/>
      <c r="B6056" s="20"/>
      <c r="C6056" s="20"/>
      <c r="D6056" s="20"/>
      <c r="E6056" s="6"/>
      <c r="F6056" s="6"/>
      <c r="G6056" s="6"/>
      <c r="H6056" s="6"/>
      <c r="I6056" s="6"/>
      <c r="J6056" s="6"/>
      <c r="K6056" s="6"/>
      <c r="L6056" s="6"/>
      <c r="M6056" s="6"/>
      <c r="N6056" s="6"/>
      <c r="O6056" s="6"/>
      <c r="P6056" s="6"/>
      <c r="Q6056" s="6"/>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21"/>
      <c r="AR6056" s="21"/>
      <c r="AS6056" s="21"/>
      <c r="AT6056" s="6"/>
      <c r="AU6056" s="6"/>
      <c r="AV6056" s="6"/>
      <c r="AW6056" s="6"/>
    </row>
    <row r="6057" spans="1:49" x14ac:dyDescent="0.35">
      <c r="A6057" s="20"/>
      <c r="B6057" s="20"/>
      <c r="C6057" s="20"/>
      <c r="D6057" s="20"/>
      <c r="E6057" s="6"/>
      <c r="F6057" s="6"/>
      <c r="G6057" s="6"/>
      <c r="H6057" s="6"/>
      <c r="I6057" s="6"/>
      <c r="J6057" s="6"/>
      <c r="K6057" s="6"/>
      <c r="L6057" s="6"/>
      <c r="M6057" s="6"/>
      <c r="N6057" s="6"/>
      <c r="O6057" s="6"/>
      <c r="P6057" s="6"/>
      <c r="Q6057" s="6"/>
      <c r="R6057" s="6"/>
      <c r="S6057" s="6"/>
      <c r="T6057" s="6"/>
      <c r="U6057" s="6"/>
      <c r="V6057" s="6"/>
      <c r="W6057" s="6"/>
      <c r="X6057" s="6"/>
      <c r="Y6057" s="6"/>
      <c r="Z6057" s="6"/>
      <c r="AA6057" s="6"/>
      <c r="AB6057" s="6"/>
      <c r="AC6057" s="6"/>
      <c r="AD6057" s="6"/>
      <c r="AE6057" s="6"/>
      <c r="AF6057" s="6"/>
      <c r="AG6057" s="6"/>
      <c r="AH6057" s="6"/>
      <c r="AI6057" s="6"/>
      <c r="AJ6057" s="6"/>
      <c r="AK6057" s="6"/>
      <c r="AL6057" s="6"/>
      <c r="AM6057" s="6"/>
      <c r="AN6057" s="6"/>
      <c r="AO6057" s="6"/>
      <c r="AP6057" s="6"/>
      <c r="AQ6057" s="21"/>
      <c r="AR6057" s="21"/>
      <c r="AS6057" s="21"/>
      <c r="AT6057" s="6"/>
      <c r="AU6057" s="6"/>
      <c r="AV6057" s="6"/>
      <c r="AW6057" s="6"/>
    </row>
    <row r="6058" spans="1:49" x14ac:dyDescent="0.35">
      <c r="A6058" s="20"/>
      <c r="B6058" s="20"/>
      <c r="C6058" s="20"/>
      <c r="D6058" s="20"/>
      <c r="E6058" s="6"/>
      <c r="F6058" s="6"/>
      <c r="G6058" s="6"/>
      <c r="H6058" s="6"/>
      <c r="I6058" s="6"/>
      <c r="J6058" s="6"/>
      <c r="K6058" s="6"/>
      <c r="L6058" s="6"/>
      <c r="M6058" s="6"/>
      <c r="N6058" s="6"/>
      <c r="O6058" s="6"/>
      <c r="P6058" s="6"/>
      <c r="Q6058" s="6"/>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21"/>
      <c r="AR6058" s="21"/>
      <c r="AS6058" s="21"/>
      <c r="AT6058" s="6"/>
      <c r="AU6058" s="6"/>
      <c r="AV6058" s="6"/>
      <c r="AW6058" s="6"/>
    </row>
    <row r="6059" spans="1:49" x14ac:dyDescent="0.35">
      <c r="A6059" s="20"/>
      <c r="B6059" s="20"/>
      <c r="C6059" s="20"/>
      <c r="D6059" s="20"/>
      <c r="E6059" s="6"/>
      <c r="F6059" s="6"/>
      <c r="G6059" s="6"/>
      <c r="H6059" s="6"/>
      <c r="I6059" s="6"/>
      <c r="J6059" s="6"/>
      <c r="K6059" s="6"/>
      <c r="L6059" s="6"/>
      <c r="M6059" s="6"/>
      <c r="N6059" s="6"/>
      <c r="O6059" s="6"/>
      <c r="P6059" s="6"/>
      <c r="Q6059" s="6"/>
      <c r="R6059" s="6"/>
      <c r="S6059" s="6"/>
      <c r="T6059" s="6"/>
      <c r="U6059" s="6"/>
      <c r="V6059" s="6"/>
      <c r="W6059" s="6"/>
      <c r="X6059" s="6"/>
      <c r="Y6059" s="6"/>
      <c r="Z6059" s="6"/>
      <c r="AA6059" s="6"/>
      <c r="AB6059" s="6"/>
      <c r="AC6059" s="6"/>
      <c r="AD6059" s="6"/>
      <c r="AE6059" s="6"/>
      <c r="AF6059" s="6"/>
      <c r="AG6059" s="6"/>
      <c r="AH6059" s="6"/>
      <c r="AI6059" s="6"/>
      <c r="AJ6059" s="6"/>
      <c r="AK6059" s="6"/>
      <c r="AL6059" s="6"/>
      <c r="AM6059" s="6"/>
      <c r="AN6059" s="6"/>
      <c r="AO6059" s="6"/>
      <c r="AP6059" s="6"/>
      <c r="AQ6059" s="21"/>
      <c r="AR6059" s="21"/>
      <c r="AS6059" s="21"/>
      <c r="AT6059" s="6"/>
      <c r="AU6059" s="6"/>
      <c r="AV6059" s="6"/>
      <c r="AW6059" s="6"/>
    </row>
    <row r="6060" spans="1:49" x14ac:dyDescent="0.35">
      <c r="A6060" s="20"/>
      <c r="B6060" s="20"/>
      <c r="C6060" s="20"/>
      <c r="D6060" s="20"/>
      <c r="E6060" s="6"/>
      <c r="F6060" s="6"/>
      <c r="G6060" s="6"/>
      <c r="H6060" s="6"/>
      <c r="I6060" s="6"/>
      <c r="J6060" s="6"/>
      <c r="K6060" s="6"/>
      <c r="L6060" s="6"/>
      <c r="M6060" s="6"/>
      <c r="N6060" s="6"/>
      <c r="O6060" s="6"/>
      <c r="P6060" s="6"/>
      <c r="Q6060" s="6"/>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21"/>
      <c r="AR6060" s="21"/>
      <c r="AS6060" s="21"/>
      <c r="AT6060" s="6"/>
      <c r="AU6060" s="6"/>
      <c r="AV6060" s="6"/>
      <c r="AW6060" s="6"/>
    </row>
    <row r="6061" spans="1:49" x14ac:dyDescent="0.35">
      <c r="A6061" s="20"/>
      <c r="B6061" s="20"/>
      <c r="C6061" s="20"/>
      <c r="D6061" s="20"/>
      <c r="E6061" s="6"/>
      <c r="F6061" s="6"/>
      <c r="G6061" s="6"/>
      <c r="H6061" s="6"/>
      <c r="I6061" s="6"/>
      <c r="J6061" s="6"/>
      <c r="K6061" s="6"/>
      <c r="L6061" s="6"/>
      <c r="M6061" s="6"/>
      <c r="N6061" s="6"/>
      <c r="O6061" s="6"/>
      <c r="P6061" s="6"/>
      <c r="Q6061" s="6"/>
      <c r="R6061" s="6"/>
      <c r="S6061" s="6"/>
      <c r="T6061" s="6"/>
      <c r="U6061" s="6"/>
      <c r="V6061" s="6"/>
      <c r="W6061" s="6"/>
      <c r="X6061" s="6"/>
      <c r="Y6061" s="6"/>
      <c r="Z6061" s="6"/>
      <c r="AA6061" s="6"/>
      <c r="AB6061" s="6"/>
      <c r="AC6061" s="6"/>
      <c r="AD6061" s="6"/>
      <c r="AE6061" s="6"/>
      <c r="AF6061" s="6"/>
      <c r="AG6061" s="6"/>
      <c r="AH6061" s="6"/>
      <c r="AI6061" s="6"/>
      <c r="AJ6061" s="6"/>
      <c r="AK6061" s="6"/>
      <c r="AL6061" s="6"/>
      <c r="AM6061" s="6"/>
      <c r="AN6061" s="6"/>
      <c r="AO6061" s="6"/>
      <c r="AP6061" s="6"/>
      <c r="AQ6061" s="21"/>
      <c r="AR6061" s="21"/>
      <c r="AS6061" s="21"/>
      <c r="AT6061" s="6"/>
      <c r="AU6061" s="6"/>
      <c r="AV6061" s="6"/>
      <c r="AW6061" s="6"/>
    </row>
    <row r="6062" spans="1:49" x14ac:dyDescent="0.35">
      <c r="A6062" s="20"/>
      <c r="B6062" s="20"/>
      <c r="C6062" s="20"/>
      <c r="D6062" s="20"/>
      <c r="E6062" s="6"/>
      <c r="F6062" s="6"/>
      <c r="G6062" s="6"/>
      <c r="H6062" s="6"/>
      <c r="I6062" s="6"/>
      <c r="J6062" s="6"/>
      <c r="K6062" s="6"/>
      <c r="L6062" s="6"/>
      <c r="M6062" s="6"/>
      <c r="N6062" s="6"/>
      <c r="O6062" s="6"/>
      <c r="P6062" s="6"/>
      <c r="Q6062" s="6"/>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21"/>
      <c r="AR6062" s="21"/>
      <c r="AS6062" s="21"/>
      <c r="AT6062" s="6"/>
      <c r="AU6062" s="6"/>
      <c r="AV6062" s="6"/>
      <c r="AW6062" s="6"/>
    </row>
    <row r="6063" spans="1:49" x14ac:dyDescent="0.35">
      <c r="A6063" s="20"/>
      <c r="B6063" s="20"/>
      <c r="C6063" s="20"/>
      <c r="D6063" s="20"/>
      <c r="E6063" s="6"/>
      <c r="F6063" s="6"/>
      <c r="G6063" s="6"/>
      <c r="H6063" s="6"/>
      <c r="I6063" s="6"/>
      <c r="J6063" s="6"/>
      <c r="K6063" s="6"/>
      <c r="L6063" s="6"/>
      <c r="M6063" s="6"/>
      <c r="N6063" s="6"/>
      <c r="O6063" s="6"/>
      <c r="P6063" s="6"/>
      <c r="Q6063" s="6"/>
      <c r="R6063" s="6"/>
      <c r="S6063" s="6"/>
      <c r="T6063" s="6"/>
      <c r="U6063" s="6"/>
      <c r="V6063" s="6"/>
      <c r="W6063" s="6"/>
      <c r="X6063" s="6"/>
      <c r="Y6063" s="6"/>
      <c r="Z6063" s="6"/>
      <c r="AA6063" s="6"/>
      <c r="AB6063" s="6"/>
      <c r="AC6063" s="6"/>
      <c r="AD6063" s="6"/>
      <c r="AE6063" s="6"/>
      <c r="AF6063" s="6"/>
      <c r="AG6063" s="6"/>
      <c r="AH6063" s="6"/>
      <c r="AI6063" s="6"/>
      <c r="AJ6063" s="6"/>
      <c r="AK6063" s="6"/>
      <c r="AL6063" s="6"/>
      <c r="AM6063" s="6"/>
      <c r="AN6063" s="6"/>
      <c r="AO6063" s="6"/>
      <c r="AP6063" s="6"/>
      <c r="AQ6063" s="21"/>
      <c r="AR6063" s="21"/>
      <c r="AS6063" s="21"/>
      <c r="AT6063" s="6"/>
      <c r="AU6063" s="6"/>
      <c r="AV6063" s="6"/>
      <c r="AW6063" s="6"/>
    </row>
    <row r="6064" spans="1:49" x14ac:dyDescent="0.35">
      <c r="A6064" s="20"/>
      <c r="B6064" s="20"/>
      <c r="C6064" s="20"/>
      <c r="D6064" s="20"/>
      <c r="E6064" s="6"/>
      <c r="F6064" s="6"/>
      <c r="G6064" s="6"/>
      <c r="H6064" s="6"/>
      <c r="I6064" s="6"/>
      <c r="J6064" s="6"/>
      <c r="K6064" s="6"/>
      <c r="L6064" s="6"/>
      <c r="M6064" s="6"/>
      <c r="N6064" s="6"/>
      <c r="O6064" s="6"/>
      <c r="P6064" s="6"/>
      <c r="Q6064" s="6"/>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21"/>
      <c r="AR6064" s="21"/>
      <c r="AS6064" s="21"/>
      <c r="AT6064" s="6"/>
      <c r="AU6064" s="6"/>
      <c r="AV6064" s="6"/>
      <c r="AW6064" s="6"/>
    </row>
    <row r="6065" spans="1:49" x14ac:dyDescent="0.35">
      <c r="A6065" s="20"/>
      <c r="B6065" s="20"/>
      <c r="C6065" s="20"/>
      <c r="D6065" s="20"/>
      <c r="E6065" s="6"/>
      <c r="F6065" s="6"/>
      <c r="G6065" s="6"/>
      <c r="H6065" s="6"/>
      <c r="I6065" s="6"/>
      <c r="J6065" s="6"/>
      <c r="K6065" s="6"/>
      <c r="L6065" s="6"/>
      <c r="M6065" s="6"/>
      <c r="N6065" s="6"/>
      <c r="O6065" s="6"/>
      <c r="P6065" s="6"/>
      <c r="Q6065" s="6"/>
      <c r="R6065" s="6"/>
      <c r="S6065" s="6"/>
      <c r="T6065" s="6"/>
      <c r="U6065" s="6"/>
      <c r="V6065" s="6"/>
      <c r="W6065" s="6"/>
      <c r="X6065" s="6"/>
      <c r="Y6065" s="6"/>
      <c r="Z6065" s="6"/>
      <c r="AA6065" s="6"/>
      <c r="AB6065" s="6"/>
      <c r="AC6065" s="6"/>
      <c r="AD6065" s="6"/>
      <c r="AE6065" s="6"/>
      <c r="AF6065" s="6"/>
      <c r="AG6065" s="6"/>
      <c r="AH6065" s="6"/>
      <c r="AI6065" s="6"/>
      <c r="AJ6065" s="6"/>
      <c r="AK6065" s="6"/>
      <c r="AL6065" s="6"/>
      <c r="AM6065" s="6"/>
      <c r="AN6065" s="6"/>
      <c r="AO6065" s="6"/>
      <c r="AP6065" s="6"/>
      <c r="AQ6065" s="21"/>
      <c r="AR6065" s="21"/>
      <c r="AS6065" s="21"/>
      <c r="AT6065" s="6"/>
      <c r="AU6065" s="6"/>
      <c r="AV6065" s="6"/>
      <c r="AW6065" s="6"/>
    </row>
    <row r="6066" spans="1:49" x14ac:dyDescent="0.35">
      <c r="A6066" s="20"/>
      <c r="B6066" s="20"/>
      <c r="C6066" s="20"/>
      <c r="D6066" s="20"/>
      <c r="E6066" s="6"/>
      <c r="F6066" s="6"/>
      <c r="G6066" s="6"/>
      <c r="H6066" s="6"/>
      <c r="I6066" s="6"/>
      <c r="J6066" s="6"/>
      <c r="K6066" s="6"/>
      <c r="L6066" s="6"/>
      <c r="M6066" s="6"/>
      <c r="N6066" s="6"/>
      <c r="O6066" s="6"/>
      <c r="P6066" s="6"/>
      <c r="Q6066" s="6"/>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21"/>
      <c r="AR6066" s="21"/>
      <c r="AS6066" s="21"/>
      <c r="AT6066" s="6"/>
      <c r="AU6066" s="6"/>
      <c r="AV6066" s="6"/>
      <c r="AW6066" s="6"/>
    </row>
    <row r="6067" spans="1:49" x14ac:dyDescent="0.35">
      <c r="A6067" s="20"/>
      <c r="B6067" s="20"/>
      <c r="C6067" s="20"/>
      <c r="D6067" s="20"/>
      <c r="E6067" s="6"/>
      <c r="F6067" s="6"/>
      <c r="G6067" s="6"/>
      <c r="H6067" s="6"/>
      <c r="I6067" s="6"/>
      <c r="J6067" s="6"/>
      <c r="K6067" s="6"/>
      <c r="L6067" s="6"/>
      <c r="M6067" s="6"/>
      <c r="N6067" s="6"/>
      <c r="O6067" s="6"/>
      <c r="P6067" s="6"/>
      <c r="Q6067" s="6"/>
      <c r="R6067" s="6"/>
      <c r="S6067" s="6"/>
      <c r="T6067" s="6"/>
      <c r="U6067" s="6"/>
      <c r="V6067" s="6"/>
      <c r="W6067" s="6"/>
      <c r="X6067" s="6"/>
      <c r="Y6067" s="6"/>
      <c r="Z6067" s="6"/>
      <c r="AA6067" s="6"/>
      <c r="AB6067" s="6"/>
      <c r="AC6067" s="6"/>
      <c r="AD6067" s="6"/>
      <c r="AE6067" s="6"/>
      <c r="AF6067" s="6"/>
      <c r="AG6067" s="6"/>
      <c r="AH6067" s="6"/>
      <c r="AI6067" s="6"/>
      <c r="AJ6067" s="6"/>
      <c r="AK6067" s="6"/>
      <c r="AL6067" s="6"/>
      <c r="AM6067" s="6"/>
      <c r="AN6067" s="6"/>
      <c r="AO6067" s="6"/>
      <c r="AP6067" s="6"/>
      <c r="AQ6067" s="21"/>
      <c r="AR6067" s="21"/>
      <c r="AS6067" s="21"/>
      <c r="AT6067" s="6"/>
      <c r="AU6067" s="6"/>
      <c r="AV6067" s="6"/>
      <c r="AW6067" s="6"/>
    </row>
    <row r="6068" spans="1:49" x14ac:dyDescent="0.35">
      <c r="A6068" s="20"/>
      <c r="B6068" s="20"/>
      <c r="C6068" s="20"/>
      <c r="D6068" s="20"/>
      <c r="E6068" s="6"/>
      <c r="F6068" s="6"/>
      <c r="G6068" s="6"/>
      <c r="H6068" s="6"/>
      <c r="I6068" s="6"/>
      <c r="J6068" s="6"/>
      <c r="K6068" s="6"/>
      <c r="L6068" s="6"/>
      <c r="M6068" s="6"/>
      <c r="N6068" s="6"/>
      <c r="O6068" s="6"/>
      <c r="P6068" s="6"/>
      <c r="Q6068" s="6"/>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21"/>
      <c r="AR6068" s="21"/>
      <c r="AS6068" s="21"/>
      <c r="AT6068" s="6"/>
      <c r="AU6068" s="6"/>
      <c r="AV6068" s="6"/>
      <c r="AW6068" s="6"/>
    </row>
    <row r="6069" spans="1:49" x14ac:dyDescent="0.35">
      <c r="A6069" s="20"/>
      <c r="B6069" s="20"/>
      <c r="C6069" s="20"/>
      <c r="D6069" s="20"/>
      <c r="E6069" s="6"/>
      <c r="F6069" s="6"/>
      <c r="G6069" s="6"/>
      <c r="H6069" s="6"/>
      <c r="I6069" s="6"/>
      <c r="J6069" s="6"/>
      <c r="K6069" s="6"/>
      <c r="L6069" s="6"/>
      <c r="M6069" s="6"/>
      <c r="N6069" s="6"/>
      <c r="O6069" s="6"/>
      <c r="P6069" s="6"/>
      <c r="Q6069" s="6"/>
      <c r="R6069" s="6"/>
      <c r="S6069" s="6"/>
      <c r="T6069" s="6"/>
      <c r="U6069" s="6"/>
      <c r="V6069" s="6"/>
      <c r="W6069" s="6"/>
      <c r="X6069" s="6"/>
      <c r="Y6069" s="6"/>
      <c r="Z6069" s="6"/>
      <c r="AA6069" s="6"/>
      <c r="AB6069" s="6"/>
      <c r="AC6069" s="6"/>
      <c r="AD6069" s="6"/>
      <c r="AE6069" s="6"/>
      <c r="AF6069" s="6"/>
      <c r="AG6069" s="6"/>
      <c r="AH6069" s="6"/>
      <c r="AI6069" s="6"/>
      <c r="AJ6069" s="6"/>
      <c r="AK6069" s="6"/>
      <c r="AL6069" s="6"/>
      <c r="AM6069" s="6"/>
      <c r="AN6069" s="6"/>
      <c r="AO6069" s="6"/>
      <c r="AP6069" s="6"/>
      <c r="AQ6069" s="21"/>
      <c r="AR6069" s="21"/>
      <c r="AS6069" s="21"/>
      <c r="AT6069" s="6"/>
      <c r="AU6069" s="6"/>
      <c r="AV6069" s="6"/>
      <c r="AW6069" s="6"/>
    </row>
    <row r="6070" spans="1:49" x14ac:dyDescent="0.35">
      <c r="A6070" s="20"/>
      <c r="B6070" s="20"/>
      <c r="C6070" s="20"/>
      <c r="D6070" s="20"/>
      <c r="E6070" s="6"/>
      <c r="F6070" s="6"/>
      <c r="G6070" s="6"/>
      <c r="H6070" s="6"/>
      <c r="I6070" s="6"/>
      <c r="J6070" s="6"/>
      <c r="K6070" s="6"/>
      <c r="L6070" s="6"/>
      <c r="M6070" s="6"/>
      <c r="N6070" s="6"/>
      <c r="O6070" s="6"/>
      <c r="P6070" s="6"/>
      <c r="Q6070" s="6"/>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21"/>
      <c r="AR6070" s="21"/>
      <c r="AS6070" s="21"/>
      <c r="AT6070" s="6"/>
      <c r="AU6070" s="6"/>
      <c r="AV6070" s="6"/>
      <c r="AW6070" s="6"/>
    </row>
    <row r="6071" spans="1:49" x14ac:dyDescent="0.35">
      <c r="A6071" s="20"/>
      <c r="B6071" s="20"/>
      <c r="C6071" s="20"/>
      <c r="D6071" s="20"/>
      <c r="E6071" s="6"/>
      <c r="F6071" s="6"/>
      <c r="G6071" s="6"/>
      <c r="H6071" s="6"/>
      <c r="I6071" s="6"/>
      <c r="J6071" s="6"/>
      <c r="K6071" s="6"/>
      <c r="L6071" s="6"/>
      <c r="M6071" s="6"/>
      <c r="N6071" s="6"/>
      <c r="O6071" s="6"/>
      <c r="P6071" s="6"/>
      <c r="Q6071" s="6"/>
      <c r="R6071" s="6"/>
      <c r="S6071" s="6"/>
      <c r="T6071" s="6"/>
      <c r="U6071" s="6"/>
      <c r="V6071" s="6"/>
      <c r="W6071" s="6"/>
      <c r="X6071" s="6"/>
      <c r="Y6071" s="6"/>
      <c r="Z6071" s="6"/>
      <c r="AA6071" s="6"/>
      <c r="AB6071" s="6"/>
      <c r="AC6071" s="6"/>
      <c r="AD6071" s="6"/>
      <c r="AE6071" s="6"/>
      <c r="AF6071" s="6"/>
      <c r="AG6071" s="6"/>
      <c r="AH6071" s="6"/>
      <c r="AI6071" s="6"/>
      <c r="AJ6071" s="6"/>
      <c r="AK6071" s="6"/>
      <c r="AL6071" s="6"/>
      <c r="AM6071" s="6"/>
      <c r="AN6071" s="6"/>
      <c r="AO6071" s="6"/>
      <c r="AP6071" s="6"/>
      <c r="AQ6071" s="21"/>
      <c r="AR6071" s="21"/>
      <c r="AS6071" s="21"/>
      <c r="AT6071" s="6"/>
      <c r="AU6071" s="6"/>
      <c r="AV6071" s="6"/>
      <c r="AW6071" s="6"/>
    </row>
    <row r="6072" spans="1:49" x14ac:dyDescent="0.35">
      <c r="A6072" s="20"/>
      <c r="B6072" s="20"/>
      <c r="C6072" s="20"/>
      <c r="D6072" s="20"/>
      <c r="E6072" s="6"/>
      <c r="F6072" s="6"/>
      <c r="G6072" s="6"/>
      <c r="H6072" s="6"/>
      <c r="I6072" s="6"/>
      <c r="J6072" s="6"/>
      <c r="K6072" s="6"/>
      <c r="L6072" s="6"/>
      <c r="M6072" s="6"/>
      <c r="N6072" s="6"/>
      <c r="O6072" s="6"/>
      <c r="P6072" s="6"/>
      <c r="Q6072" s="6"/>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21"/>
      <c r="AR6072" s="21"/>
      <c r="AS6072" s="21"/>
      <c r="AT6072" s="6"/>
      <c r="AU6072" s="6"/>
      <c r="AV6072" s="6"/>
      <c r="AW6072" s="6"/>
    </row>
    <row r="6073" spans="1:49" x14ac:dyDescent="0.35">
      <c r="A6073" s="20"/>
      <c r="B6073" s="20"/>
      <c r="C6073" s="20"/>
      <c r="D6073" s="20"/>
      <c r="E6073" s="6"/>
      <c r="F6073" s="6"/>
      <c r="G6073" s="6"/>
      <c r="H6073" s="6"/>
      <c r="I6073" s="6"/>
      <c r="J6073" s="6"/>
      <c r="K6073" s="6"/>
      <c r="L6073" s="6"/>
      <c r="M6073" s="6"/>
      <c r="N6073" s="6"/>
      <c r="O6073" s="6"/>
      <c r="P6073" s="6"/>
      <c r="Q6073" s="6"/>
      <c r="R6073" s="6"/>
      <c r="S6073" s="6"/>
      <c r="T6073" s="6"/>
      <c r="U6073" s="6"/>
      <c r="V6073" s="6"/>
      <c r="W6073" s="6"/>
      <c r="X6073" s="6"/>
      <c r="Y6073" s="6"/>
      <c r="Z6073" s="6"/>
      <c r="AA6073" s="6"/>
      <c r="AB6073" s="6"/>
      <c r="AC6073" s="6"/>
      <c r="AD6073" s="6"/>
      <c r="AE6073" s="6"/>
      <c r="AF6073" s="6"/>
      <c r="AG6073" s="6"/>
      <c r="AH6073" s="6"/>
      <c r="AI6073" s="6"/>
      <c r="AJ6073" s="6"/>
      <c r="AK6073" s="6"/>
      <c r="AL6073" s="6"/>
      <c r="AM6073" s="6"/>
      <c r="AN6073" s="6"/>
      <c r="AO6073" s="6"/>
      <c r="AP6073" s="6"/>
      <c r="AQ6073" s="21"/>
      <c r="AR6073" s="21"/>
      <c r="AS6073" s="21"/>
      <c r="AT6073" s="6"/>
      <c r="AU6073" s="6"/>
      <c r="AV6073" s="6"/>
      <c r="AW6073" s="6"/>
    </row>
    <row r="6074" spans="1:49" x14ac:dyDescent="0.35">
      <c r="A6074" s="20"/>
      <c r="B6074" s="20"/>
      <c r="C6074" s="20"/>
      <c r="D6074" s="20"/>
      <c r="E6074" s="6"/>
      <c r="F6074" s="6"/>
      <c r="G6074" s="6"/>
      <c r="H6074" s="6"/>
      <c r="I6074" s="6"/>
      <c r="J6074" s="6"/>
      <c r="K6074" s="6"/>
      <c r="L6074" s="6"/>
      <c r="M6074" s="6"/>
      <c r="N6074" s="6"/>
      <c r="O6074" s="6"/>
      <c r="P6074" s="6"/>
      <c r="Q6074" s="6"/>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21"/>
      <c r="AR6074" s="21"/>
      <c r="AS6074" s="21"/>
      <c r="AT6074" s="6"/>
      <c r="AU6074" s="6"/>
      <c r="AV6074" s="6"/>
      <c r="AW6074" s="6"/>
    </row>
    <row r="6075" spans="1:49" x14ac:dyDescent="0.35">
      <c r="A6075" s="20"/>
      <c r="B6075" s="20"/>
      <c r="C6075" s="20"/>
      <c r="D6075" s="20"/>
      <c r="E6075" s="6"/>
      <c r="F6075" s="6"/>
      <c r="G6075" s="6"/>
      <c r="H6075" s="6"/>
      <c r="I6075" s="6"/>
      <c r="J6075" s="6"/>
      <c r="K6075" s="6"/>
      <c r="L6075" s="6"/>
      <c r="M6075" s="6"/>
      <c r="N6075" s="6"/>
      <c r="O6075" s="6"/>
      <c r="P6075" s="6"/>
      <c r="Q6075" s="6"/>
      <c r="R6075" s="6"/>
      <c r="S6075" s="6"/>
      <c r="T6075" s="6"/>
      <c r="U6075" s="6"/>
      <c r="V6075" s="6"/>
      <c r="W6075" s="6"/>
      <c r="X6075" s="6"/>
      <c r="Y6075" s="6"/>
      <c r="Z6075" s="6"/>
      <c r="AA6075" s="6"/>
      <c r="AB6075" s="6"/>
      <c r="AC6075" s="6"/>
      <c r="AD6075" s="6"/>
      <c r="AE6075" s="6"/>
      <c r="AF6075" s="6"/>
      <c r="AG6075" s="6"/>
      <c r="AH6075" s="6"/>
      <c r="AI6075" s="6"/>
      <c r="AJ6075" s="6"/>
      <c r="AK6075" s="6"/>
      <c r="AL6075" s="6"/>
      <c r="AM6075" s="6"/>
      <c r="AN6075" s="6"/>
      <c r="AO6075" s="6"/>
      <c r="AP6075" s="6"/>
      <c r="AQ6075" s="21"/>
      <c r="AR6075" s="21"/>
      <c r="AS6075" s="21"/>
      <c r="AT6075" s="6"/>
      <c r="AU6075" s="6"/>
      <c r="AV6075" s="6"/>
      <c r="AW6075" s="6"/>
    </row>
    <row r="6076" spans="1:49" x14ac:dyDescent="0.35">
      <c r="A6076" s="20"/>
      <c r="B6076" s="20"/>
      <c r="C6076" s="20"/>
      <c r="D6076" s="20"/>
      <c r="E6076" s="6"/>
      <c r="F6076" s="6"/>
      <c r="G6076" s="6"/>
      <c r="H6076" s="6"/>
      <c r="I6076" s="6"/>
      <c r="J6076" s="6"/>
      <c r="K6076" s="6"/>
      <c r="L6076" s="6"/>
      <c r="M6076" s="6"/>
      <c r="N6076" s="6"/>
      <c r="O6076" s="6"/>
      <c r="P6076" s="6"/>
      <c r="Q6076" s="6"/>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21"/>
      <c r="AR6076" s="21"/>
      <c r="AS6076" s="21"/>
      <c r="AT6076" s="6"/>
      <c r="AU6076" s="6"/>
      <c r="AV6076" s="6"/>
      <c r="AW6076" s="6"/>
    </row>
    <row r="6077" spans="1:49" x14ac:dyDescent="0.35">
      <c r="A6077" s="20"/>
      <c r="B6077" s="20"/>
      <c r="C6077" s="20"/>
      <c r="D6077" s="20"/>
      <c r="E6077" s="6"/>
      <c r="F6077" s="6"/>
      <c r="G6077" s="6"/>
      <c r="H6077" s="6"/>
      <c r="I6077" s="6"/>
      <c r="J6077" s="6"/>
      <c r="K6077" s="6"/>
      <c r="L6077" s="6"/>
      <c r="M6077" s="6"/>
      <c r="N6077" s="6"/>
      <c r="O6077" s="6"/>
      <c r="P6077" s="6"/>
      <c r="Q6077" s="6"/>
      <c r="R6077" s="6"/>
      <c r="S6077" s="6"/>
      <c r="T6077" s="6"/>
      <c r="U6077" s="6"/>
      <c r="V6077" s="6"/>
      <c r="W6077" s="6"/>
      <c r="X6077" s="6"/>
      <c r="Y6077" s="6"/>
      <c r="Z6077" s="6"/>
      <c r="AA6077" s="6"/>
      <c r="AB6077" s="6"/>
      <c r="AC6077" s="6"/>
      <c r="AD6077" s="6"/>
      <c r="AE6077" s="6"/>
      <c r="AF6077" s="6"/>
      <c r="AG6077" s="6"/>
      <c r="AH6077" s="6"/>
      <c r="AI6077" s="6"/>
      <c r="AJ6077" s="6"/>
      <c r="AK6077" s="6"/>
      <c r="AL6077" s="6"/>
      <c r="AM6077" s="6"/>
      <c r="AN6077" s="6"/>
      <c r="AO6077" s="6"/>
      <c r="AP6077" s="6"/>
      <c r="AQ6077" s="21"/>
      <c r="AR6077" s="21"/>
      <c r="AS6077" s="21"/>
      <c r="AT6077" s="6"/>
      <c r="AU6077" s="6"/>
      <c r="AV6077" s="6"/>
      <c r="AW6077" s="6"/>
    </row>
    <row r="6078" spans="1:49" x14ac:dyDescent="0.35">
      <c r="A6078" s="20"/>
      <c r="B6078" s="20"/>
      <c r="C6078" s="20"/>
      <c r="D6078" s="20"/>
      <c r="E6078" s="6"/>
      <c r="F6078" s="6"/>
      <c r="G6078" s="6"/>
      <c r="H6078" s="6"/>
      <c r="I6078" s="6"/>
      <c r="J6078" s="6"/>
      <c r="K6078" s="6"/>
      <c r="L6078" s="6"/>
      <c r="M6078" s="6"/>
      <c r="N6078" s="6"/>
      <c r="O6078" s="6"/>
      <c r="P6078" s="6"/>
      <c r="Q6078" s="6"/>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21"/>
      <c r="AR6078" s="21"/>
      <c r="AS6078" s="21"/>
      <c r="AT6078" s="6"/>
      <c r="AU6078" s="6"/>
      <c r="AV6078" s="6"/>
      <c r="AW6078" s="6"/>
    </row>
    <row r="6079" spans="1:49" x14ac:dyDescent="0.35">
      <c r="A6079" s="20"/>
      <c r="B6079" s="20"/>
      <c r="C6079" s="20"/>
      <c r="D6079" s="20"/>
      <c r="E6079" s="6"/>
      <c r="F6079" s="6"/>
      <c r="G6079" s="6"/>
      <c r="H6079" s="6"/>
      <c r="I6079" s="6"/>
      <c r="J6079" s="6"/>
      <c r="K6079" s="6"/>
      <c r="L6079" s="6"/>
      <c r="M6079" s="6"/>
      <c r="N6079" s="6"/>
      <c r="O6079" s="6"/>
      <c r="P6079" s="6"/>
      <c r="Q6079" s="6"/>
      <c r="R6079" s="6"/>
      <c r="S6079" s="6"/>
      <c r="T6079" s="6"/>
      <c r="U6079" s="6"/>
      <c r="V6079" s="6"/>
      <c r="W6079" s="6"/>
      <c r="X6079" s="6"/>
      <c r="Y6079" s="6"/>
      <c r="Z6079" s="6"/>
      <c r="AA6079" s="6"/>
      <c r="AB6079" s="6"/>
      <c r="AC6079" s="6"/>
      <c r="AD6079" s="6"/>
      <c r="AE6079" s="6"/>
      <c r="AF6079" s="6"/>
      <c r="AG6079" s="6"/>
      <c r="AH6079" s="6"/>
      <c r="AI6079" s="6"/>
      <c r="AJ6079" s="6"/>
      <c r="AK6079" s="6"/>
      <c r="AL6079" s="6"/>
      <c r="AM6079" s="6"/>
      <c r="AN6079" s="6"/>
      <c r="AO6079" s="6"/>
      <c r="AP6079" s="6"/>
      <c r="AQ6079" s="21"/>
      <c r="AR6079" s="21"/>
      <c r="AS6079" s="21"/>
      <c r="AT6079" s="6"/>
      <c r="AU6079" s="6"/>
      <c r="AV6079" s="6"/>
      <c r="AW6079" s="6"/>
    </row>
    <row r="6080" spans="1:49" x14ac:dyDescent="0.35">
      <c r="A6080" s="20"/>
      <c r="B6080" s="20"/>
      <c r="C6080" s="20"/>
      <c r="D6080" s="20"/>
      <c r="E6080" s="6"/>
      <c r="F6080" s="6"/>
      <c r="G6080" s="6"/>
      <c r="H6080" s="6"/>
      <c r="I6080" s="6"/>
      <c r="J6080" s="6"/>
      <c r="K6080" s="6"/>
      <c r="L6080" s="6"/>
      <c r="M6080" s="6"/>
      <c r="N6080" s="6"/>
      <c r="O6080" s="6"/>
      <c r="P6080" s="6"/>
      <c r="Q6080" s="6"/>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21"/>
      <c r="AR6080" s="21"/>
      <c r="AS6080" s="21"/>
      <c r="AT6080" s="6"/>
      <c r="AU6080" s="6"/>
      <c r="AV6080" s="6"/>
      <c r="AW6080" s="6"/>
    </row>
    <row r="6081" spans="1:49" x14ac:dyDescent="0.35">
      <c r="A6081" s="20"/>
      <c r="B6081" s="20"/>
      <c r="C6081" s="20"/>
      <c r="D6081" s="20"/>
      <c r="E6081" s="6"/>
      <c r="F6081" s="6"/>
      <c r="G6081" s="6"/>
      <c r="H6081" s="6"/>
      <c r="I6081" s="6"/>
      <c r="J6081" s="6"/>
      <c r="K6081" s="6"/>
      <c r="L6081" s="6"/>
      <c r="M6081" s="6"/>
      <c r="N6081" s="6"/>
      <c r="O6081" s="6"/>
      <c r="P6081" s="6"/>
      <c r="Q6081" s="6"/>
      <c r="R6081" s="6"/>
      <c r="S6081" s="6"/>
      <c r="T6081" s="6"/>
      <c r="U6081" s="6"/>
      <c r="V6081" s="6"/>
      <c r="W6081" s="6"/>
      <c r="X6081" s="6"/>
      <c r="Y6081" s="6"/>
      <c r="Z6081" s="6"/>
      <c r="AA6081" s="6"/>
      <c r="AB6081" s="6"/>
      <c r="AC6081" s="6"/>
      <c r="AD6081" s="6"/>
      <c r="AE6081" s="6"/>
      <c r="AF6081" s="6"/>
      <c r="AG6081" s="6"/>
      <c r="AH6081" s="6"/>
      <c r="AI6081" s="6"/>
      <c r="AJ6081" s="6"/>
      <c r="AK6081" s="6"/>
      <c r="AL6081" s="6"/>
      <c r="AM6081" s="6"/>
      <c r="AN6081" s="6"/>
      <c r="AO6081" s="6"/>
      <c r="AP6081" s="6"/>
      <c r="AQ6081" s="21"/>
      <c r="AR6081" s="21"/>
      <c r="AS6081" s="21"/>
      <c r="AT6081" s="6"/>
      <c r="AU6081" s="6"/>
      <c r="AV6081" s="6"/>
      <c r="AW6081" s="6"/>
    </row>
    <row r="6082" spans="1:49" x14ac:dyDescent="0.35">
      <c r="A6082" s="20"/>
      <c r="B6082" s="20"/>
      <c r="C6082" s="20"/>
      <c r="D6082" s="20"/>
      <c r="E6082" s="6"/>
      <c r="F6082" s="6"/>
      <c r="G6082" s="6"/>
      <c r="H6082" s="6"/>
      <c r="I6082" s="6"/>
      <c r="J6082" s="6"/>
      <c r="K6082" s="6"/>
      <c r="L6082" s="6"/>
      <c r="M6082" s="6"/>
      <c r="N6082" s="6"/>
      <c r="O6082" s="6"/>
      <c r="P6082" s="6"/>
      <c r="Q6082" s="6"/>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21"/>
      <c r="AR6082" s="21"/>
      <c r="AS6082" s="21"/>
      <c r="AT6082" s="6"/>
      <c r="AU6082" s="6"/>
      <c r="AV6082" s="6"/>
      <c r="AW6082" s="6"/>
    </row>
    <row r="6083" spans="1:49" x14ac:dyDescent="0.35">
      <c r="A6083" s="20"/>
      <c r="B6083" s="20"/>
      <c r="C6083" s="20"/>
      <c r="D6083" s="20"/>
      <c r="E6083" s="6"/>
      <c r="F6083" s="6"/>
      <c r="G6083" s="6"/>
      <c r="H6083" s="6"/>
      <c r="I6083" s="6"/>
      <c r="J6083" s="6"/>
      <c r="K6083" s="6"/>
      <c r="L6083" s="6"/>
      <c r="M6083" s="6"/>
      <c r="N6083" s="6"/>
      <c r="O6083" s="6"/>
      <c r="P6083" s="6"/>
      <c r="Q6083" s="6"/>
      <c r="R6083" s="6"/>
      <c r="S6083" s="6"/>
      <c r="T6083" s="6"/>
      <c r="U6083" s="6"/>
      <c r="V6083" s="6"/>
      <c r="W6083" s="6"/>
      <c r="X6083" s="6"/>
      <c r="Y6083" s="6"/>
      <c r="Z6083" s="6"/>
      <c r="AA6083" s="6"/>
      <c r="AB6083" s="6"/>
      <c r="AC6083" s="6"/>
      <c r="AD6083" s="6"/>
      <c r="AE6083" s="6"/>
      <c r="AF6083" s="6"/>
      <c r="AG6083" s="6"/>
      <c r="AH6083" s="6"/>
      <c r="AI6083" s="6"/>
      <c r="AJ6083" s="6"/>
      <c r="AK6083" s="6"/>
      <c r="AL6083" s="6"/>
      <c r="AM6083" s="6"/>
      <c r="AN6083" s="6"/>
      <c r="AO6083" s="6"/>
      <c r="AP6083" s="6"/>
      <c r="AQ6083" s="21"/>
      <c r="AR6083" s="21"/>
      <c r="AS6083" s="21"/>
      <c r="AT6083" s="6"/>
      <c r="AU6083" s="6"/>
      <c r="AV6083" s="6"/>
      <c r="AW6083" s="6"/>
    </row>
    <row r="6084" spans="1:49" x14ac:dyDescent="0.35">
      <c r="A6084" s="20"/>
      <c r="B6084" s="20"/>
      <c r="C6084" s="20"/>
      <c r="D6084" s="20"/>
      <c r="E6084" s="6"/>
      <c r="F6084" s="6"/>
      <c r="G6084" s="6"/>
      <c r="H6084" s="6"/>
      <c r="I6084" s="6"/>
      <c r="J6084" s="6"/>
      <c r="K6084" s="6"/>
      <c r="L6084" s="6"/>
      <c r="M6084" s="6"/>
      <c r="N6084" s="6"/>
      <c r="O6084" s="6"/>
      <c r="P6084" s="6"/>
      <c r="Q6084" s="6"/>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21"/>
      <c r="AR6084" s="21"/>
      <c r="AS6084" s="21"/>
      <c r="AT6084" s="6"/>
      <c r="AU6084" s="6"/>
      <c r="AV6084" s="6"/>
      <c r="AW6084" s="6"/>
    </row>
    <row r="6085" spans="1:49" x14ac:dyDescent="0.35">
      <c r="A6085" s="20"/>
      <c r="B6085" s="20"/>
      <c r="C6085" s="20"/>
      <c r="D6085" s="20"/>
      <c r="E6085" s="6"/>
      <c r="F6085" s="6"/>
      <c r="G6085" s="6"/>
      <c r="H6085" s="6"/>
      <c r="I6085" s="6"/>
      <c r="J6085" s="6"/>
      <c r="K6085" s="6"/>
      <c r="L6085" s="6"/>
      <c r="M6085" s="6"/>
      <c r="N6085" s="6"/>
      <c r="O6085" s="6"/>
      <c r="P6085" s="6"/>
      <c r="Q6085" s="6"/>
      <c r="R6085" s="6"/>
      <c r="S6085" s="6"/>
      <c r="T6085" s="6"/>
      <c r="U6085" s="6"/>
      <c r="V6085" s="6"/>
      <c r="W6085" s="6"/>
      <c r="X6085" s="6"/>
      <c r="Y6085" s="6"/>
      <c r="Z6085" s="6"/>
      <c r="AA6085" s="6"/>
      <c r="AB6085" s="6"/>
      <c r="AC6085" s="6"/>
      <c r="AD6085" s="6"/>
      <c r="AE6085" s="6"/>
      <c r="AF6085" s="6"/>
      <c r="AG6085" s="6"/>
      <c r="AH6085" s="6"/>
      <c r="AI6085" s="6"/>
      <c r="AJ6085" s="6"/>
      <c r="AK6085" s="6"/>
      <c r="AL6085" s="6"/>
      <c r="AM6085" s="6"/>
      <c r="AN6085" s="6"/>
      <c r="AO6085" s="6"/>
      <c r="AP6085" s="6"/>
      <c r="AQ6085" s="21"/>
      <c r="AR6085" s="21"/>
      <c r="AS6085" s="21"/>
      <c r="AT6085" s="6"/>
      <c r="AU6085" s="6"/>
      <c r="AV6085" s="6"/>
      <c r="AW6085" s="6"/>
    </row>
    <row r="6086" spans="1:49" x14ac:dyDescent="0.35">
      <c r="A6086" s="20"/>
      <c r="B6086" s="20"/>
      <c r="C6086" s="20"/>
      <c r="D6086" s="20"/>
      <c r="E6086" s="6"/>
      <c r="F6086" s="6"/>
      <c r="G6086" s="6"/>
      <c r="H6086" s="6"/>
      <c r="I6086" s="6"/>
      <c r="J6086" s="6"/>
      <c r="K6086" s="6"/>
      <c r="L6086" s="6"/>
      <c r="M6086" s="6"/>
      <c r="N6086" s="6"/>
      <c r="O6086" s="6"/>
      <c r="P6086" s="6"/>
      <c r="Q6086" s="6"/>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21"/>
      <c r="AR6086" s="21"/>
      <c r="AS6086" s="21"/>
      <c r="AT6086" s="6"/>
      <c r="AU6086" s="6"/>
      <c r="AV6086" s="6"/>
      <c r="AW6086" s="6"/>
    </row>
    <row r="6087" spans="1:49" x14ac:dyDescent="0.35">
      <c r="A6087" s="20"/>
      <c r="B6087" s="20"/>
      <c r="C6087" s="20"/>
      <c r="D6087" s="20"/>
      <c r="E6087" s="6"/>
      <c r="F6087" s="6"/>
      <c r="G6087" s="6"/>
      <c r="H6087" s="6"/>
      <c r="I6087" s="6"/>
      <c r="J6087" s="6"/>
      <c r="K6087" s="6"/>
      <c r="L6087" s="6"/>
      <c r="M6087" s="6"/>
      <c r="N6087" s="6"/>
      <c r="O6087" s="6"/>
      <c r="P6087" s="6"/>
      <c r="Q6087" s="6"/>
      <c r="R6087" s="6"/>
      <c r="S6087" s="6"/>
      <c r="T6087" s="6"/>
      <c r="U6087" s="6"/>
      <c r="V6087" s="6"/>
      <c r="W6087" s="6"/>
      <c r="X6087" s="6"/>
      <c r="Y6087" s="6"/>
      <c r="Z6087" s="6"/>
      <c r="AA6087" s="6"/>
      <c r="AB6087" s="6"/>
      <c r="AC6087" s="6"/>
      <c r="AD6087" s="6"/>
      <c r="AE6087" s="6"/>
      <c r="AF6087" s="6"/>
      <c r="AG6087" s="6"/>
      <c r="AH6087" s="6"/>
      <c r="AI6087" s="6"/>
      <c r="AJ6087" s="6"/>
      <c r="AK6087" s="6"/>
      <c r="AL6087" s="6"/>
      <c r="AM6087" s="6"/>
      <c r="AN6087" s="6"/>
      <c r="AO6087" s="6"/>
      <c r="AP6087" s="6"/>
      <c r="AQ6087" s="21"/>
      <c r="AR6087" s="21"/>
      <c r="AS6087" s="21"/>
      <c r="AT6087" s="6"/>
      <c r="AU6087" s="6"/>
      <c r="AV6087" s="6"/>
      <c r="AW6087" s="6"/>
    </row>
    <row r="6088" spans="1:49" x14ac:dyDescent="0.35">
      <c r="A6088" s="20"/>
      <c r="B6088" s="20"/>
      <c r="C6088" s="20"/>
      <c r="D6088" s="20"/>
      <c r="E6088" s="6"/>
      <c r="F6088" s="6"/>
      <c r="G6088" s="6"/>
      <c r="H6088" s="6"/>
      <c r="I6088" s="6"/>
      <c r="J6088" s="6"/>
      <c r="K6088" s="6"/>
      <c r="L6088" s="6"/>
      <c r="M6088" s="6"/>
      <c r="N6088" s="6"/>
      <c r="O6088" s="6"/>
      <c r="P6088" s="6"/>
      <c r="Q6088" s="6"/>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21"/>
      <c r="AR6088" s="21"/>
      <c r="AS6088" s="21"/>
      <c r="AT6088" s="6"/>
      <c r="AU6088" s="6"/>
      <c r="AV6088" s="6"/>
      <c r="AW6088" s="6"/>
    </row>
    <row r="6089" spans="1:49" x14ac:dyDescent="0.35">
      <c r="A6089" s="20"/>
      <c r="B6089" s="20"/>
      <c r="C6089" s="20"/>
      <c r="D6089" s="20"/>
      <c r="E6089" s="6"/>
      <c r="F6089" s="6"/>
      <c r="G6089" s="6"/>
      <c r="H6089" s="6"/>
      <c r="I6089" s="6"/>
      <c r="J6089" s="6"/>
      <c r="K6089" s="6"/>
      <c r="L6089" s="6"/>
      <c r="M6089" s="6"/>
      <c r="N6089" s="6"/>
      <c r="O6089" s="6"/>
      <c r="P6089" s="6"/>
      <c r="Q6089" s="6"/>
      <c r="R6089" s="6"/>
      <c r="S6089" s="6"/>
      <c r="T6089" s="6"/>
      <c r="U6089" s="6"/>
      <c r="V6089" s="6"/>
      <c r="W6089" s="6"/>
      <c r="X6089" s="6"/>
      <c r="Y6089" s="6"/>
      <c r="Z6089" s="6"/>
      <c r="AA6089" s="6"/>
      <c r="AB6089" s="6"/>
      <c r="AC6089" s="6"/>
      <c r="AD6089" s="6"/>
      <c r="AE6089" s="6"/>
      <c r="AF6089" s="6"/>
      <c r="AG6089" s="6"/>
      <c r="AH6089" s="6"/>
      <c r="AI6089" s="6"/>
      <c r="AJ6089" s="6"/>
      <c r="AK6089" s="6"/>
      <c r="AL6089" s="6"/>
      <c r="AM6089" s="6"/>
      <c r="AN6089" s="6"/>
      <c r="AO6089" s="6"/>
      <c r="AP6089" s="6"/>
      <c r="AQ6089" s="21"/>
      <c r="AR6089" s="21"/>
      <c r="AS6089" s="21"/>
      <c r="AT6089" s="6"/>
      <c r="AU6089" s="6"/>
      <c r="AV6089" s="6"/>
      <c r="AW6089" s="6"/>
    </row>
    <row r="6090" spans="1:49" x14ac:dyDescent="0.35">
      <c r="A6090" s="20"/>
      <c r="B6090" s="20"/>
      <c r="C6090" s="20"/>
      <c r="D6090" s="20"/>
      <c r="E6090" s="6"/>
      <c r="F6090" s="6"/>
      <c r="G6090" s="6"/>
      <c r="H6090" s="6"/>
      <c r="I6090" s="6"/>
      <c r="J6090" s="6"/>
      <c r="K6090" s="6"/>
      <c r="L6090" s="6"/>
      <c r="M6090" s="6"/>
      <c r="N6090" s="6"/>
      <c r="O6090" s="6"/>
      <c r="P6090" s="6"/>
      <c r="Q6090" s="6"/>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21"/>
      <c r="AR6090" s="21"/>
      <c r="AS6090" s="21"/>
      <c r="AT6090" s="6"/>
      <c r="AU6090" s="6"/>
      <c r="AV6090" s="6"/>
      <c r="AW6090" s="6"/>
    </row>
    <row r="6091" spans="1:49" x14ac:dyDescent="0.35">
      <c r="A6091" s="20"/>
      <c r="B6091" s="20"/>
      <c r="C6091" s="20"/>
      <c r="D6091" s="20"/>
      <c r="E6091" s="6"/>
      <c r="F6091" s="6"/>
      <c r="G6091" s="6"/>
      <c r="H6091" s="6"/>
      <c r="I6091" s="6"/>
      <c r="J6091" s="6"/>
      <c r="K6091" s="6"/>
      <c r="L6091" s="6"/>
      <c r="M6091" s="6"/>
      <c r="N6091" s="6"/>
      <c r="O6091" s="6"/>
      <c r="P6091" s="6"/>
      <c r="Q6091" s="6"/>
      <c r="R6091" s="6"/>
      <c r="S6091" s="6"/>
      <c r="T6091" s="6"/>
      <c r="U6091" s="6"/>
      <c r="V6091" s="6"/>
      <c r="W6091" s="6"/>
      <c r="X6091" s="6"/>
      <c r="Y6091" s="6"/>
      <c r="Z6091" s="6"/>
      <c r="AA6091" s="6"/>
      <c r="AB6091" s="6"/>
      <c r="AC6091" s="6"/>
      <c r="AD6091" s="6"/>
      <c r="AE6091" s="6"/>
      <c r="AF6091" s="6"/>
      <c r="AG6091" s="6"/>
      <c r="AH6091" s="6"/>
      <c r="AI6091" s="6"/>
      <c r="AJ6091" s="6"/>
      <c r="AK6091" s="6"/>
      <c r="AL6091" s="6"/>
      <c r="AM6091" s="6"/>
      <c r="AN6091" s="6"/>
      <c r="AO6091" s="6"/>
      <c r="AP6091" s="6"/>
      <c r="AQ6091" s="21"/>
      <c r="AR6091" s="21"/>
      <c r="AS6091" s="21"/>
      <c r="AT6091" s="6"/>
      <c r="AU6091" s="6"/>
      <c r="AV6091" s="6"/>
      <c r="AW6091" s="6"/>
    </row>
    <row r="6092" spans="1:49" x14ac:dyDescent="0.35">
      <c r="A6092" s="20"/>
      <c r="B6092" s="20"/>
      <c r="C6092" s="20"/>
      <c r="D6092" s="20"/>
      <c r="E6092" s="6"/>
      <c r="F6092" s="6"/>
      <c r="G6092" s="6"/>
      <c r="H6092" s="6"/>
      <c r="I6092" s="6"/>
      <c r="J6092" s="6"/>
      <c r="K6092" s="6"/>
      <c r="L6092" s="6"/>
      <c r="M6092" s="6"/>
      <c r="N6092" s="6"/>
      <c r="O6092" s="6"/>
      <c r="P6092" s="6"/>
      <c r="Q6092" s="6"/>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21"/>
      <c r="AR6092" s="21"/>
      <c r="AS6092" s="21"/>
      <c r="AT6092" s="6"/>
      <c r="AU6092" s="6"/>
      <c r="AV6092" s="6"/>
      <c r="AW6092" s="6"/>
    </row>
    <row r="6093" spans="1:49" x14ac:dyDescent="0.35">
      <c r="A6093" s="20"/>
      <c r="B6093" s="20"/>
      <c r="C6093" s="20"/>
      <c r="D6093" s="20"/>
      <c r="E6093" s="6"/>
      <c r="F6093" s="6"/>
      <c r="G6093" s="6"/>
      <c r="H6093" s="6"/>
      <c r="I6093" s="6"/>
      <c r="J6093" s="6"/>
      <c r="K6093" s="6"/>
      <c r="L6093" s="6"/>
      <c r="M6093" s="6"/>
      <c r="N6093" s="6"/>
      <c r="O6093" s="6"/>
      <c r="P6093" s="6"/>
      <c r="Q6093" s="6"/>
      <c r="R6093" s="6"/>
      <c r="S6093" s="6"/>
      <c r="T6093" s="6"/>
      <c r="U6093" s="6"/>
      <c r="V6093" s="6"/>
      <c r="W6093" s="6"/>
      <c r="X6093" s="6"/>
      <c r="Y6093" s="6"/>
      <c r="Z6093" s="6"/>
      <c r="AA6093" s="6"/>
      <c r="AB6093" s="6"/>
      <c r="AC6093" s="6"/>
      <c r="AD6093" s="6"/>
      <c r="AE6093" s="6"/>
      <c r="AF6093" s="6"/>
      <c r="AG6093" s="6"/>
      <c r="AH6093" s="6"/>
      <c r="AI6093" s="6"/>
      <c r="AJ6093" s="6"/>
      <c r="AK6093" s="6"/>
      <c r="AL6093" s="6"/>
      <c r="AM6093" s="6"/>
      <c r="AN6093" s="6"/>
      <c r="AO6093" s="6"/>
      <c r="AP6093" s="6"/>
      <c r="AQ6093" s="21"/>
      <c r="AR6093" s="21"/>
      <c r="AS6093" s="21"/>
      <c r="AT6093" s="6"/>
      <c r="AU6093" s="6"/>
      <c r="AV6093" s="6"/>
      <c r="AW6093" s="6"/>
    </row>
    <row r="6094" spans="1:49" x14ac:dyDescent="0.35">
      <c r="A6094" s="20"/>
      <c r="B6094" s="20"/>
      <c r="C6094" s="20"/>
      <c r="D6094" s="20"/>
      <c r="E6094" s="6"/>
      <c r="F6094" s="6"/>
      <c r="G6094" s="6"/>
      <c r="H6094" s="6"/>
      <c r="I6094" s="6"/>
      <c r="J6094" s="6"/>
      <c r="K6094" s="6"/>
      <c r="L6094" s="6"/>
      <c r="M6094" s="6"/>
      <c r="N6094" s="6"/>
      <c r="O6094" s="6"/>
      <c r="P6094" s="6"/>
      <c r="Q6094" s="6"/>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21"/>
      <c r="AR6094" s="21"/>
      <c r="AS6094" s="21"/>
      <c r="AT6094" s="6"/>
      <c r="AU6094" s="6"/>
      <c r="AV6094" s="6"/>
      <c r="AW6094" s="6"/>
    </row>
    <row r="6095" spans="1:49" x14ac:dyDescent="0.35">
      <c r="A6095" s="20"/>
      <c r="B6095" s="20"/>
      <c r="C6095" s="20"/>
      <c r="D6095" s="20"/>
      <c r="E6095" s="6"/>
      <c r="F6095" s="6"/>
      <c r="G6095" s="6"/>
      <c r="H6095" s="6"/>
      <c r="I6095" s="6"/>
      <c r="J6095" s="6"/>
      <c r="K6095" s="6"/>
      <c r="L6095" s="6"/>
      <c r="M6095" s="6"/>
      <c r="N6095" s="6"/>
      <c r="O6095" s="6"/>
      <c r="P6095" s="6"/>
      <c r="Q6095" s="6"/>
      <c r="R6095" s="6"/>
      <c r="S6095" s="6"/>
      <c r="T6095" s="6"/>
      <c r="U6095" s="6"/>
      <c r="V6095" s="6"/>
      <c r="W6095" s="6"/>
      <c r="X6095" s="6"/>
      <c r="Y6095" s="6"/>
      <c r="Z6095" s="6"/>
      <c r="AA6095" s="6"/>
      <c r="AB6095" s="6"/>
      <c r="AC6095" s="6"/>
      <c r="AD6095" s="6"/>
      <c r="AE6095" s="6"/>
      <c r="AF6095" s="6"/>
      <c r="AG6095" s="6"/>
      <c r="AH6095" s="6"/>
      <c r="AI6095" s="6"/>
      <c r="AJ6095" s="6"/>
      <c r="AK6095" s="6"/>
      <c r="AL6095" s="6"/>
      <c r="AM6095" s="6"/>
      <c r="AN6095" s="6"/>
      <c r="AO6095" s="6"/>
      <c r="AP6095" s="6"/>
      <c r="AQ6095" s="21"/>
      <c r="AR6095" s="21"/>
      <c r="AS6095" s="21"/>
      <c r="AT6095" s="6"/>
      <c r="AU6095" s="6"/>
      <c r="AV6095" s="6"/>
      <c r="AW6095" s="6"/>
    </row>
    <row r="6096" spans="1:49" x14ac:dyDescent="0.35">
      <c r="A6096" s="20"/>
      <c r="B6096" s="20"/>
      <c r="C6096" s="20"/>
      <c r="D6096" s="20"/>
      <c r="E6096" s="6"/>
      <c r="F6096" s="6"/>
      <c r="G6096" s="6"/>
      <c r="H6096" s="6"/>
      <c r="I6096" s="6"/>
      <c r="J6096" s="6"/>
      <c r="K6096" s="6"/>
      <c r="L6096" s="6"/>
      <c r="M6096" s="6"/>
      <c r="N6096" s="6"/>
      <c r="O6096" s="6"/>
      <c r="P6096" s="6"/>
      <c r="Q6096" s="6"/>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21"/>
      <c r="AR6096" s="21"/>
      <c r="AS6096" s="21"/>
      <c r="AT6096" s="6"/>
      <c r="AU6096" s="6"/>
      <c r="AV6096" s="6"/>
      <c r="AW6096" s="6"/>
    </row>
    <row r="6097" spans="1:49" x14ac:dyDescent="0.35">
      <c r="A6097" s="20"/>
      <c r="B6097" s="20"/>
      <c r="C6097" s="20"/>
      <c r="D6097" s="20"/>
      <c r="E6097" s="6"/>
      <c r="F6097" s="6"/>
      <c r="G6097" s="6"/>
      <c r="H6097" s="6"/>
      <c r="I6097" s="6"/>
      <c r="J6097" s="6"/>
      <c r="K6097" s="6"/>
      <c r="L6097" s="6"/>
      <c r="M6097" s="6"/>
      <c r="N6097" s="6"/>
      <c r="O6097" s="6"/>
      <c r="P6097" s="6"/>
      <c r="Q6097" s="6"/>
      <c r="R6097" s="6"/>
      <c r="S6097" s="6"/>
      <c r="T6097" s="6"/>
      <c r="U6097" s="6"/>
      <c r="V6097" s="6"/>
      <c r="W6097" s="6"/>
      <c r="X6097" s="6"/>
      <c r="Y6097" s="6"/>
      <c r="Z6097" s="6"/>
      <c r="AA6097" s="6"/>
      <c r="AB6097" s="6"/>
      <c r="AC6097" s="6"/>
      <c r="AD6097" s="6"/>
      <c r="AE6097" s="6"/>
      <c r="AF6097" s="6"/>
      <c r="AG6097" s="6"/>
      <c r="AH6097" s="6"/>
      <c r="AI6097" s="6"/>
      <c r="AJ6097" s="6"/>
      <c r="AK6097" s="6"/>
      <c r="AL6097" s="6"/>
      <c r="AM6097" s="6"/>
      <c r="AN6097" s="6"/>
      <c r="AO6097" s="6"/>
      <c r="AP6097" s="6"/>
      <c r="AQ6097" s="21"/>
      <c r="AR6097" s="21"/>
      <c r="AS6097" s="21"/>
      <c r="AT6097" s="6"/>
      <c r="AU6097" s="6"/>
      <c r="AV6097" s="6"/>
      <c r="AW6097" s="6"/>
    </row>
    <row r="6098" spans="1:49" x14ac:dyDescent="0.35">
      <c r="A6098" s="20"/>
      <c r="B6098" s="20"/>
      <c r="C6098" s="20"/>
      <c r="D6098" s="20"/>
      <c r="E6098" s="6"/>
      <c r="F6098" s="6"/>
      <c r="G6098" s="6"/>
      <c r="H6098" s="6"/>
      <c r="I6098" s="6"/>
      <c r="J6098" s="6"/>
      <c r="K6098" s="6"/>
      <c r="L6098" s="6"/>
      <c r="M6098" s="6"/>
      <c r="N6098" s="6"/>
      <c r="O6098" s="6"/>
      <c r="P6098" s="6"/>
      <c r="Q6098" s="6"/>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21"/>
      <c r="AR6098" s="21"/>
      <c r="AS6098" s="21"/>
      <c r="AT6098" s="6"/>
      <c r="AU6098" s="6"/>
      <c r="AV6098" s="6"/>
      <c r="AW6098" s="6"/>
    </row>
    <row r="6099" spans="1:49" x14ac:dyDescent="0.35">
      <c r="A6099" s="20"/>
      <c r="B6099" s="20"/>
      <c r="C6099" s="20"/>
      <c r="D6099" s="20"/>
      <c r="E6099" s="6"/>
      <c r="F6099" s="6"/>
      <c r="G6099" s="6"/>
      <c r="H6099" s="6"/>
      <c r="I6099" s="6"/>
      <c r="J6099" s="6"/>
      <c r="K6099" s="6"/>
      <c r="L6099" s="6"/>
      <c r="M6099" s="6"/>
      <c r="N6099" s="6"/>
      <c r="O6099" s="6"/>
      <c r="P6099" s="6"/>
      <c r="Q6099" s="6"/>
      <c r="R6099" s="6"/>
      <c r="S6099" s="6"/>
      <c r="T6099" s="6"/>
      <c r="U6099" s="6"/>
      <c r="V6099" s="6"/>
      <c r="W6099" s="6"/>
      <c r="X6099" s="6"/>
      <c r="Y6099" s="6"/>
      <c r="Z6099" s="6"/>
      <c r="AA6099" s="6"/>
      <c r="AB6099" s="6"/>
      <c r="AC6099" s="6"/>
      <c r="AD6099" s="6"/>
      <c r="AE6099" s="6"/>
      <c r="AF6099" s="6"/>
      <c r="AG6099" s="6"/>
      <c r="AH6099" s="6"/>
      <c r="AI6099" s="6"/>
      <c r="AJ6099" s="6"/>
      <c r="AK6099" s="6"/>
      <c r="AL6099" s="6"/>
      <c r="AM6099" s="6"/>
      <c r="AN6099" s="6"/>
      <c r="AO6099" s="6"/>
      <c r="AP6099" s="6"/>
      <c r="AQ6099" s="21"/>
      <c r="AR6099" s="21"/>
      <c r="AS6099" s="21"/>
      <c r="AT6099" s="6"/>
      <c r="AU6099" s="6"/>
      <c r="AV6099" s="6"/>
      <c r="AW6099" s="6"/>
    </row>
    <row r="6100" spans="1:49" x14ac:dyDescent="0.35">
      <c r="A6100" s="20"/>
      <c r="B6100" s="20"/>
      <c r="C6100" s="20"/>
      <c r="D6100" s="20"/>
      <c r="E6100" s="6"/>
      <c r="F6100" s="6"/>
      <c r="G6100" s="6"/>
      <c r="H6100" s="6"/>
      <c r="I6100" s="6"/>
      <c r="J6100" s="6"/>
      <c r="K6100" s="6"/>
      <c r="L6100" s="6"/>
      <c r="M6100" s="6"/>
      <c r="N6100" s="6"/>
      <c r="O6100" s="6"/>
      <c r="P6100" s="6"/>
      <c r="Q6100" s="6"/>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21"/>
      <c r="AR6100" s="21"/>
      <c r="AS6100" s="21"/>
      <c r="AT6100" s="6"/>
      <c r="AU6100" s="6"/>
      <c r="AV6100" s="6"/>
      <c r="AW6100" s="6"/>
    </row>
    <row r="6101" spans="1:49" x14ac:dyDescent="0.35">
      <c r="A6101" s="20"/>
      <c r="B6101" s="20"/>
      <c r="C6101" s="20"/>
      <c r="D6101" s="20"/>
      <c r="E6101" s="6"/>
      <c r="F6101" s="6"/>
      <c r="G6101" s="6"/>
      <c r="H6101" s="6"/>
      <c r="I6101" s="6"/>
      <c r="J6101" s="6"/>
      <c r="K6101" s="6"/>
      <c r="L6101" s="6"/>
      <c r="M6101" s="6"/>
      <c r="N6101" s="6"/>
      <c r="O6101" s="6"/>
      <c r="P6101" s="6"/>
      <c r="Q6101" s="6"/>
      <c r="R6101" s="6"/>
      <c r="S6101" s="6"/>
      <c r="T6101" s="6"/>
      <c r="U6101" s="6"/>
      <c r="V6101" s="6"/>
      <c r="W6101" s="6"/>
      <c r="X6101" s="6"/>
      <c r="Y6101" s="6"/>
      <c r="Z6101" s="6"/>
      <c r="AA6101" s="6"/>
      <c r="AB6101" s="6"/>
      <c r="AC6101" s="6"/>
      <c r="AD6101" s="6"/>
      <c r="AE6101" s="6"/>
      <c r="AF6101" s="6"/>
      <c r="AG6101" s="6"/>
      <c r="AH6101" s="6"/>
      <c r="AI6101" s="6"/>
      <c r="AJ6101" s="6"/>
      <c r="AK6101" s="6"/>
      <c r="AL6101" s="6"/>
      <c r="AM6101" s="6"/>
      <c r="AN6101" s="6"/>
      <c r="AO6101" s="6"/>
      <c r="AP6101" s="6"/>
      <c r="AQ6101" s="21"/>
      <c r="AR6101" s="21"/>
      <c r="AS6101" s="21"/>
      <c r="AT6101" s="6"/>
      <c r="AU6101" s="6"/>
      <c r="AV6101" s="6"/>
      <c r="AW6101" s="6"/>
    </row>
    <row r="6102" spans="1:49" x14ac:dyDescent="0.35">
      <c r="A6102" s="20"/>
      <c r="B6102" s="20"/>
      <c r="C6102" s="20"/>
      <c r="D6102" s="20"/>
      <c r="E6102" s="6"/>
      <c r="F6102" s="6"/>
      <c r="G6102" s="6"/>
      <c r="H6102" s="6"/>
      <c r="I6102" s="6"/>
      <c r="J6102" s="6"/>
      <c r="K6102" s="6"/>
      <c r="L6102" s="6"/>
      <c r="M6102" s="6"/>
      <c r="N6102" s="6"/>
      <c r="O6102" s="6"/>
      <c r="P6102" s="6"/>
      <c r="Q6102" s="6"/>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21"/>
      <c r="AR6102" s="21"/>
      <c r="AS6102" s="21"/>
      <c r="AT6102" s="6"/>
      <c r="AU6102" s="6"/>
      <c r="AV6102" s="6"/>
      <c r="AW6102" s="6"/>
    </row>
    <row r="6103" spans="1:49" x14ac:dyDescent="0.35">
      <c r="A6103" s="20"/>
      <c r="B6103" s="20"/>
      <c r="C6103" s="20"/>
      <c r="D6103" s="20"/>
      <c r="E6103" s="6"/>
      <c r="F6103" s="6"/>
      <c r="G6103" s="6"/>
      <c r="H6103" s="6"/>
      <c r="I6103" s="6"/>
      <c r="J6103" s="6"/>
      <c r="K6103" s="6"/>
      <c r="L6103" s="6"/>
      <c r="M6103" s="6"/>
      <c r="N6103" s="6"/>
      <c r="O6103" s="6"/>
      <c r="P6103" s="6"/>
      <c r="Q6103" s="6"/>
      <c r="R6103" s="6"/>
      <c r="S6103" s="6"/>
      <c r="T6103" s="6"/>
      <c r="U6103" s="6"/>
      <c r="V6103" s="6"/>
      <c r="W6103" s="6"/>
      <c r="X6103" s="6"/>
      <c r="Y6103" s="6"/>
      <c r="Z6103" s="6"/>
      <c r="AA6103" s="6"/>
      <c r="AB6103" s="6"/>
      <c r="AC6103" s="6"/>
      <c r="AD6103" s="6"/>
      <c r="AE6103" s="6"/>
      <c r="AF6103" s="6"/>
      <c r="AG6103" s="6"/>
      <c r="AH6103" s="6"/>
      <c r="AI6103" s="6"/>
      <c r="AJ6103" s="6"/>
      <c r="AK6103" s="6"/>
      <c r="AL6103" s="6"/>
      <c r="AM6103" s="6"/>
      <c r="AN6103" s="6"/>
      <c r="AO6103" s="6"/>
      <c r="AP6103" s="6"/>
      <c r="AQ6103" s="21"/>
      <c r="AR6103" s="21"/>
      <c r="AS6103" s="21"/>
      <c r="AT6103" s="6"/>
      <c r="AU6103" s="6"/>
      <c r="AV6103" s="6"/>
      <c r="AW6103" s="6"/>
    </row>
    <row r="6104" spans="1:49" x14ac:dyDescent="0.35">
      <c r="A6104" s="20"/>
      <c r="B6104" s="20"/>
      <c r="C6104" s="20"/>
      <c r="D6104" s="20"/>
      <c r="E6104" s="6"/>
      <c r="F6104" s="6"/>
      <c r="G6104" s="6"/>
      <c r="H6104" s="6"/>
      <c r="I6104" s="6"/>
      <c r="J6104" s="6"/>
      <c r="K6104" s="6"/>
      <c r="L6104" s="6"/>
      <c r="M6104" s="6"/>
      <c r="N6104" s="6"/>
      <c r="O6104" s="6"/>
      <c r="P6104" s="6"/>
      <c r="Q6104" s="6"/>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21"/>
      <c r="AR6104" s="21"/>
      <c r="AS6104" s="21"/>
      <c r="AT6104" s="6"/>
      <c r="AU6104" s="6"/>
      <c r="AV6104" s="6"/>
      <c r="AW6104" s="6"/>
    </row>
    <row r="6105" spans="1:49" x14ac:dyDescent="0.35">
      <c r="A6105" s="20"/>
      <c r="B6105" s="20"/>
      <c r="C6105" s="20"/>
      <c r="D6105" s="20"/>
      <c r="E6105" s="6"/>
      <c r="F6105" s="6"/>
      <c r="G6105" s="6"/>
      <c r="H6105" s="6"/>
      <c r="I6105" s="6"/>
      <c r="J6105" s="6"/>
      <c r="K6105" s="6"/>
      <c r="L6105" s="6"/>
      <c r="M6105" s="6"/>
      <c r="N6105" s="6"/>
      <c r="O6105" s="6"/>
      <c r="P6105" s="6"/>
      <c r="Q6105" s="6"/>
      <c r="R6105" s="6"/>
      <c r="S6105" s="6"/>
      <c r="T6105" s="6"/>
      <c r="U6105" s="6"/>
      <c r="V6105" s="6"/>
      <c r="W6105" s="6"/>
      <c r="X6105" s="6"/>
      <c r="Y6105" s="6"/>
      <c r="Z6105" s="6"/>
      <c r="AA6105" s="6"/>
      <c r="AB6105" s="6"/>
      <c r="AC6105" s="6"/>
      <c r="AD6105" s="6"/>
      <c r="AE6105" s="6"/>
      <c r="AF6105" s="6"/>
      <c r="AG6105" s="6"/>
      <c r="AH6105" s="6"/>
      <c r="AI6105" s="6"/>
      <c r="AJ6105" s="6"/>
      <c r="AK6105" s="6"/>
      <c r="AL6105" s="6"/>
      <c r="AM6105" s="6"/>
      <c r="AN6105" s="6"/>
      <c r="AO6105" s="6"/>
      <c r="AP6105" s="6"/>
      <c r="AQ6105" s="21"/>
      <c r="AR6105" s="21"/>
      <c r="AS6105" s="21"/>
      <c r="AT6105" s="6"/>
      <c r="AU6105" s="6"/>
      <c r="AV6105" s="6"/>
      <c r="AW6105" s="6"/>
    </row>
    <row r="6106" spans="1:49" x14ac:dyDescent="0.35">
      <c r="A6106" s="20"/>
      <c r="B6106" s="20"/>
      <c r="C6106" s="20"/>
      <c r="D6106" s="20"/>
      <c r="E6106" s="6"/>
      <c r="F6106" s="6"/>
      <c r="G6106" s="6"/>
      <c r="H6106" s="6"/>
      <c r="I6106" s="6"/>
      <c r="J6106" s="6"/>
      <c r="K6106" s="6"/>
      <c r="L6106" s="6"/>
      <c r="M6106" s="6"/>
      <c r="N6106" s="6"/>
      <c r="O6106" s="6"/>
      <c r="P6106" s="6"/>
      <c r="Q6106" s="6"/>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21"/>
      <c r="AR6106" s="21"/>
      <c r="AS6106" s="21"/>
      <c r="AT6106" s="6"/>
      <c r="AU6106" s="6"/>
      <c r="AV6106" s="6"/>
      <c r="AW6106" s="6"/>
    </row>
    <row r="6107" spans="1:49" x14ac:dyDescent="0.35">
      <c r="A6107" s="20"/>
      <c r="B6107" s="20"/>
      <c r="C6107" s="20"/>
      <c r="D6107" s="20"/>
      <c r="E6107" s="6"/>
      <c r="F6107" s="6"/>
      <c r="G6107" s="6"/>
      <c r="H6107" s="6"/>
      <c r="I6107" s="6"/>
      <c r="J6107" s="6"/>
      <c r="K6107" s="6"/>
      <c r="L6107" s="6"/>
      <c r="M6107" s="6"/>
      <c r="N6107" s="6"/>
      <c r="O6107" s="6"/>
      <c r="P6107" s="6"/>
      <c r="Q6107" s="6"/>
      <c r="R6107" s="6"/>
      <c r="S6107" s="6"/>
      <c r="T6107" s="6"/>
      <c r="U6107" s="6"/>
      <c r="V6107" s="6"/>
      <c r="W6107" s="6"/>
      <c r="X6107" s="6"/>
      <c r="Y6107" s="6"/>
      <c r="Z6107" s="6"/>
      <c r="AA6107" s="6"/>
      <c r="AB6107" s="6"/>
      <c r="AC6107" s="6"/>
      <c r="AD6107" s="6"/>
      <c r="AE6107" s="6"/>
      <c r="AF6107" s="6"/>
      <c r="AG6107" s="6"/>
      <c r="AH6107" s="6"/>
      <c r="AI6107" s="6"/>
      <c r="AJ6107" s="6"/>
      <c r="AK6107" s="6"/>
      <c r="AL6107" s="6"/>
      <c r="AM6107" s="6"/>
      <c r="AN6107" s="6"/>
      <c r="AO6107" s="6"/>
      <c r="AP6107" s="6"/>
      <c r="AQ6107" s="21"/>
      <c r="AR6107" s="21"/>
      <c r="AS6107" s="21"/>
      <c r="AT6107" s="6"/>
      <c r="AU6107" s="6"/>
      <c r="AV6107" s="6"/>
      <c r="AW6107" s="6"/>
    </row>
    <row r="6108" spans="1:49" x14ac:dyDescent="0.35">
      <c r="A6108" s="20"/>
      <c r="B6108" s="20"/>
      <c r="C6108" s="20"/>
      <c r="D6108" s="20"/>
      <c r="E6108" s="6"/>
      <c r="F6108" s="6"/>
      <c r="G6108" s="6"/>
      <c r="H6108" s="6"/>
      <c r="I6108" s="6"/>
      <c r="J6108" s="6"/>
      <c r="K6108" s="6"/>
      <c r="L6108" s="6"/>
      <c r="M6108" s="6"/>
      <c r="N6108" s="6"/>
      <c r="O6108" s="6"/>
      <c r="P6108" s="6"/>
      <c r="Q6108" s="6"/>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21"/>
      <c r="AR6108" s="21"/>
      <c r="AS6108" s="21"/>
      <c r="AT6108" s="6"/>
      <c r="AU6108" s="6"/>
      <c r="AV6108" s="6"/>
      <c r="AW6108" s="6"/>
    </row>
    <row r="6109" spans="1:49" x14ac:dyDescent="0.35">
      <c r="A6109" s="20"/>
      <c r="B6109" s="20"/>
      <c r="C6109" s="20"/>
      <c r="D6109" s="20"/>
      <c r="E6109" s="6"/>
      <c r="F6109" s="6"/>
      <c r="G6109" s="6"/>
      <c r="H6109" s="6"/>
      <c r="I6109" s="6"/>
      <c r="J6109" s="6"/>
      <c r="K6109" s="6"/>
      <c r="L6109" s="6"/>
      <c r="M6109" s="6"/>
      <c r="N6109" s="6"/>
      <c r="O6109" s="6"/>
      <c r="P6109" s="6"/>
      <c r="Q6109" s="6"/>
      <c r="R6109" s="6"/>
      <c r="S6109" s="6"/>
      <c r="T6109" s="6"/>
      <c r="U6109" s="6"/>
      <c r="V6109" s="6"/>
      <c r="W6109" s="6"/>
      <c r="X6109" s="6"/>
      <c r="Y6109" s="6"/>
      <c r="Z6109" s="6"/>
      <c r="AA6109" s="6"/>
      <c r="AB6109" s="6"/>
      <c r="AC6109" s="6"/>
      <c r="AD6109" s="6"/>
      <c r="AE6109" s="6"/>
      <c r="AF6109" s="6"/>
      <c r="AG6109" s="6"/>
      <c r="AH6109" s="6"/>
      <c r="AI6109" s="6"/>
      <c r="AJ6109" s="6"/>
      <c r="AK6109" s="6"/>
      <c r="AL6109" s="6"/>
      <c r="AM6109" s="6"/>
      <c r="AN6109" s="6"/>
      <c r="AO6109" s="6"/>
      <c r="AP6109" s="6"/>
      <c r="AQ6109" s="21"/>
      <c r="AR6109" s="21"/>
      <c r="AS6109" s="21"/>
      <c r="AT6109" s="6"/>
      <c r="AU6109" s="6"/>
      <c r="AV6109" s="6"/>
      <c r="AW6109" s="6"/>
    </row>
    <row r="6110" spans="1:49" x14ac:dyDescent="0.35">
      <c r="A6110" s="20"/>
      <c r="B6110" s="20"/>
      <c r="C6110" s="20"/>
      <c r="D6110" s="20"/>
      <c r="E6110" s="6"/>
      <c r="F6110" s="6"/>
      <c r="G6110" s="6"/>
      <c r="H6110" s="6"/>
      <c r="I6110" s="6"/>
      <c r="J6110" s="6"/>
      <c r="K6110" s="6"/>
      <c r="L6110" s="6"/>
      <c r="M6110" s="6"/>
      <c r="N6110" s="6"/>
      <c r="O6110" s="6"/>
      <c r="P6110" s="6"/>
      <c r="Q6110" s="6"/>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21"/>
      <c r="AR6110" s="21"/>
      <c r="AS6110" s="21"/>
      <c r="AT6110" s="6"/>
      <c r="AU6110" s="6"/>
      <c r="AV6110" s="6"/>
      <c r="AW6110" s="6"/>
    </row>
    <row r="6111" spans="1:49" x14ac:dyDescent="0.35">
      <c r="A6111" s="20"/>
      <c r="B6111" s="20"/>
      <c r="C6111" s="20"/>
      <c r="D6111" s="20"/>
      <c r="E6111" s="6"/>
      <c r="F6111" s="6"/>
      <c r="G6111" s="6"/>
      <c r="H6111" s="6"/>
      <c r="I6111" s="6"/>
      <c r="J6111" s="6"/>
      <c r="K6111" s="6"/>
      <c r="L6111" s="6"/>
      <c r="M6111" s="6"/>
      <c r="N6111" s="6"/>
      <c r="O6111" s="6"/>
      <c r="P6111" s="6"/>
      <c r="Q6111" s="6"/>
      <c r="R6111" s="6"/>
      <c r="S6111" s="6"/>
      <c r="T6111" s="6"/>
      <c r="U6111" s="6"/>
      <c r="V6111" s="6"/>
      <c r="W6111" s="6"/>
      <c r="X6111" s="6"/>
      <c r="Y6111" s="6"/>
      <c r="Z6111" s="6"/>
      <c r="AA6111" s="6"/>
      <c r="AB6111" s="6"/>
      <c r="AC6111" s="6"/>
      <c r="AD6111" s="6"/>
      <c r="AE6111" s="6"/>
      <c r="AF6111" s="6"/>
      <c r="AG6111" s="6"/>
      <c r="AH6111" s="6"/>
      <c r="AI6111" s="6"/>
      <c r="AJ6111" s="6"/>
      <c r="AK6111" s="6"/>
      <c r="AL6111" s="6"/>
      <c r="AM6111" s="6"/>
      <c r="AN6111" s="6"/>
      <c r="AO6111" s="6"/>
      <c r="AP6111" s="6"/>
      <c r="AQ6111" s="21"/>
      <c r="AR6111" s="21"/>
      <c r="AS6111" s="21"/>
      <c r="AT6111" s="6"/>
      <c r="AU6111" s="6"/>
      <c r="AV6111" s="6"/>
      <c r="AW6111" s="6"/>
    </row>
    <row r="6112" spans="1:49" x14ac:dyDescent="0.35">
      <c r="A6112" s="20"/>
      <c r="B6112" s="20"/>
      <c r="C6112" s="20"/>
      <c r="D6112" s="20"/>
      <c r="E6112" s="6"/>
      <c r="F6112" s="6"/>
      <c r="G6112" s="6"/>
      <c r="H6112" s="6"/>
      <c r="I6112" s="6"/>
      <c r="J6112" s="6"/>
      <c r="K6112" s="6"/>
      <c r="L6112" s="6"/>
      <c r="M6112" s="6"/>
      <c r="N6112" s="6"/>
      <c r="O6112" s="6"/>
      <c r="P6112" s="6"/>
      <c r="Q6112" s="6"/>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21"/>
      <c r="AR6112" s="21"/>
      <c r="AS6112" s="21"/>
      <c r="AT6112" s="6"/>
      <c r="AU6112" s="6"/>
      <c r="AV6112" s="6"/>
      <c r="AW6112" s="6"/>
    </row>
    <row r="6113" spans="1:49" x14ac:dyDescent="0.35">
      <c r="A6113" s="20"/>
      <c r="B6113" s="20"/>
      <c r="C6113" s="20"/>
      <c r="D6113" s="20"/>
      <c r="E6113" s="6"/>
      <c r="F6113" s="6"/>
      <c r="G6113" s="6"/>
      <c r="H6113" s="6"/>
      <c r="I6113" s="6"/>
      <c r="J6113" s="6"/>
      <c r="K6113" s="6"/>
      <c r="L6113" s="6"/>
      <c r="M6113" s="6"/>
      <c r="N6113" s="6"/>
      <c r="O6113" s="6"/>
      <c r="P6113" s="6"/>
      <c r="Q6113" s="6"/>
      <c r="R6113" s="6"/>
      <c r="S6113" s="6"/>
      <c r="T6113" s="6"/>
      <c r="U6113" s="6"/>
      <c r="V6113" s="6"/>
      <c r="W6113" s="6"/>
      <c r="X6113" s="6"/>
      <c r="Y6113" s="6"/>
      <c r="Z6113" s="6"/>
      <c r="AA6113" s="6"/>
      <c r="AB6113" s="6"/>
      <c r="AC6113" s="6"/>
      <c r="AD6113" s="6"/>
      <c r="AE6113" s="6"/>
      <c r="AF6113" s="6"/>
      <c r="AG6113" s="6"/>
      <c r="AH6113" s="6"/>
      <c r="AI6113" s="6"/>
      <c r="AJ6113" s="6"/>
      <c r="AK6113" s="6"/>
      <c r="AL6113" s="6"/>
      <c r="AM6113" s="6"/>
      <c r="AN6113" s="6"/>
      <c r="AO6113" s="6"/>
      <c r="AP6113" s="6"/>
      <c r="AQ6113" s="21"/>
      <c r="AR6113" s="21"/>
      <c r="AS6113" s="21"/>
      <c r="AT6113" s="6"/>
      <c r="AU6113" s="6"/>
      <c r="AV6113" s="6"/>
      <c r="AW6113" s="6"/>
    </row>
    <row r="6114" spans="1:49" x14ac:dyDescent="0.35">
      <c r="A6114" s="20"/>
      <c r="B6114" s="20"/>
      <c r="C6114" s="20"/>
      <c r="D6114" s="20"/>
      <c r="E6114" s="6"/>
      <c r="F6114" s="6"/>
      <c r="G6114" s="6"/>
      <c r="H6114" s="6"/>
      <c r="I6114" s="6"/>
      <c r="J6114" s="6"/>
      <c r="K6114" s="6"/>
      <c r="L6114" s="6"/>
      <c r="M6114" s="6"/>
      <c r="N6114" s="6"/>
      <c r="O6114" s="6"/>
      <c r="P6114" s="6"/>
      <c r="Q6114" s="6"/>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21"/>
      <c r="AR6114" s="21"/>
      <c r="AS6114" s="21"/>
      <c r="AT6114" s="6"/>
      <c r="AU6114" s="6"/>
      <c r="AV6114" s="6"/>
      <c r="AW6114" s="6"/>
    </row>
    <row r="6115" spans="1:49" x14ac:dyDescent="0.35">
      <c r="A6115" s="20"/>
      <c r="B6115" s="20"/>
      <c r="C6115" s="20"/>
      <c r="D6115" s="20"/>
      <c r="E6115" s="6"/>
      <c r="F6115" s="6"/>
      <c r="G6115" s="6"/>
      <c r="H6115" s="6"/>
      <c r="I6115" s="6"/>
      <c r="J6115" s="6"/>
      <c r="K6115" s="6"/>
      <c r="L6115" s="6"/>
      <c r="M6115" s="6"/>
      <c r="N6115" s="6"/>
      <c r="O6115" s="6"/>
      <c r="P6115" s="6"/>
      <c r="Q6115" s="6"/>
      <c r="R6115" s="6"/>
      <c r="S6115" s="6"/>
      <c r="T6115" s="6"/>
      <c r="U6115" s="6"/>
      <c r="V6115" s="6"/>
      <c r="W6115" s="6"/>
      <c r="X6115" s="6"/>
      <c r="Y6115" s="6"/>
      <c r="Z6115" s="6"/>
      <c r="AA6115" s="6"/>
      <c r="AB6115" s="6"/>
      <c r="AC6115" s="6"/>
      <c r="AD6115" s="6"/>
      <c r="AE6115" s="6"/>
      <c r="AF6115" s="6"/>
      <c r="AG6115" s="6"/>
      <c r="AH6115" s="6"/>
      <c r="AI6115" s="6"/>
      <c r="AJ6115" s="6"/>
      <c r="AK6115" s="6"/>
      <c r="AL6115" s="6"/>
      <c r="AM6115" s="6"/>
      <c r="AN6115" s="6"/>
      <c r="AO6115" s="6"/>
      <c r="AP6115" s="6"/>
      <c r="AQ6115" s="21"/>
      <c r="AR6115" s="21"/>
      <c r="AS6115" s="21"/>
      <c r="AT6115" s="6"/>
      <c r="AU6115" s="6"/>
      <c r="AV6115" s="6"/>
      <c r="AW6115" s="6"/>
    </row>
    <row r="6116" spans="1:49" x14ac:dyDescent="0.35">
      <c r="A6116" s="20"/>
      <c r="B6116" s="20"/>
      <c r="C6116" s="20"/>
      <c r="D6116" s="20"/>
      <c r="E6116" s="6"/>
      <c r="F6116" s="6"/>
      <c r="G6116" s="6"/>
      <c r="H6116" s="6"/>
      <c r="I6116" s="6"/>
      <c r="J6116" s="6"/>
      <c r="K6116" s="6"/>
      <c r="L6116" s="6"/>
      <c r="M6116" s="6"/>
      <c r="N6116" s="6"/>
      <c r="O6116" s="6"/>
      <c r="P6116" s="6"/>
      <c r="Q6116" s="6"/>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21"/>
      <c r="AR6116" s="21"/>
      <c r="AS6116" s="21"/>
      <c r="AT6116" s="6"/>
      <c r="AU6116" s="6"/>
      <c r="AV6116" s="6"/>
      <c r="AW6116" s="6"/>
    </row>
    <row r="6117" spans="1:49" x14ac:dyDescent="0.35">
      <c r="A6117" s="20"/>
      <c r="B6117" s="20"/>
      <c r="C6117" s="20"/>
      <c r="D6117" s="20"/>
      <c r="E6117" s="6"/>
      <c r="F6117" s="6"/>
      <c r="G6117" s="6"/>
      <c r="H6117" s="6"/>
      <c r="I6117" s="6"/>
      <c r="J6117" s="6"/>
      <c r="K6117" s="6"/>
      <c r="L6117" s="6"/>
      <c r="M6117" s="6"/>
      <c r="N6117" s="6"/>
      <c r="O6117" s="6"/>
      <c r="P6117" s="6"/>
      <c r="Q6117" s="6"/>
      <c r="R6117" s="6"/>
      <c r="S6117" s="6"/>
      <c r="T6117" s="6"/>
      <c r="U6117" s="6"/>
      <c r="V6117" s="6"/>
      <c r="W6117" s="6"/>
      <c r="X6117" s="6"/>
      <c r="Y6117" s="6"/>
      <c r="Z6117" s="6"/>
      <c r="AA6117" s="6"/>
      <c r="AB6117" s="6"/>
      <c r="AC6117" s="6"/>
      <c r="AD6117" s="6"/>
      <c r="AE6117" s="6"/>
      <c r="AF6117" s="6"/>
      <c r="AG6117" s="6"/>
      <c r="AH6117" s="6"/>
      <c r="AI6117" s="6"/>
      <c r="AJ6117" s="6"/>
      <c r="AK6117" s="6"/>
      <c r="AL6117" s="6"/>
      <c r="AM6117" s="6"/>
      <c r="AN6117" s="6"/>
      <c r="AO6117" s="6"/>
      <c r="AP6117" s="6"/>
      <c r="AQ6117" s="21"/>
      <c r="AR6117" s="21"/>
      <c r="AS6117" s="21"/>
      <c r="AT6117" s="6"/>
      <c r="AU6117" s="6"/>
      <c r="AV6117" s="6"/>
      <c r="AW6117" s="6"/>
    </row>
    <row r="6118" spans="1:49" x14ac:dyDescent="0.35">
      <c r="A6118" s="20"/>
      <c r="B6118" s="20"/>
      <c r="C6118" s="20"/>
      <c r="D6118" s="20"/>
      <c r="E6118" s="6"/>
      <c r="F6118" s="6"/>
      <c r="G6118" s="6"/>
      <c r="H6118" s="6"/>
      <c r="I6118" s="6"/>
      <c r="J6118" s="6"/>
      <c r="K6118" s="6"/>
      <c r="L6118" s="6"/>
      <c r="M6118" s="6"/>
      <c r="N6118" s="6"/>
      <c r="O6118" s="6"/>
      <c r="P6118" s="6"/>
      <c r="Q6118" s="6"/>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21"/>
      <c r="AR6118" s="21"/>
      <c r="AS6118" s="21"/>
      <c r="AT6118" s="6"/>
      <c r="AU6118" s="6"/>
      <c r="AV6118" s="6"/>
      <c r="AW6118" s="6"/>
    </row>
    <row r="6119" spans="1:49" x14ac:dyDescent="0.35">
      <c r="A6119" s="20"/>
      <c r="B6119" s="20"/>
      <c r="C6119" s="20"/>
      <c r="D6119" s="20"/>
      <c r="E6119" s="6"/>
      <c r="F6119" s="6"/>
      <c r="G6119" s="6"/>
      <c r="H6119" s="6"/>
      <c r="I6119" s="6"/>
      <c r="J6119" s="6"/>
      <c r="K6119" s="6"/>
      <c r="L6119" s="6"/>
      <c r="M6119" s="6"/>
      <c r="N6119" s="6"/>
      <c r="O6119" s="6"/>
      <c r="P6119" s="6"/>
      <c r="Q6119" s="6"/>
      <c r="R6119" s="6"/>
      <c r="S6119" s="6"/>
      <c r="T6119" s="6"/>
      <c r="U6119" s="6"/>
      <c r="V6119" s="6"/>
      <c r="W6119" s="6"/>
      <c r="X6119" s="6"/>
      <c r="Y6119" s="6"/>
      <c r="Z6119" s="6"/>
      <c r="AA6119" s="6"/>
      <c r="AB6119" s="6"/>
      <c r="AC6119" s="6"/>
      <c r="AD6119" s="6"/>
      <c r="AE6119" s="6"/>
      <c r="AF6119" s="6"/>
      <c r="AG6119" s="6"/>
      <c r="AH6119" s="6"/>
      <c r="AI6119" s="6"/>
      <c r="AJ6119" s="6"/>
      <c r="AK6119" s="6"/>
      <c r="AL6119" s="6"/>
      <c r="AM6119" s="6"/>
      <c r="AN6119" s="6"/>
      <c r="AO6119" s="6"/>
      <c r="AP6119" s="6"/>
      <c r="AQ6119" s="21"/>
      <c r="AR6119" s="21"/>
      <c r="AS6119" s="21"/>
      <c r="AT6119" s="6"/>
      <c r="AU6119" s="6"/>
      <c r="AV6119" s="6"/>
      <c r="AW6119" s="6"/>
    </row>
    <row r="6120" spans="1:49" x14ac:dyDescent="0.35">
      <c r="A6120" s="20"/>
      <c r="B6120" s="20"/>
      <c r="C6120" s="20"/>
      <c r="D6120" s="20"/>
      <c r="E6120" s="6"/>
      <c r="F6120" s="6"/>
      <c r="G6120" s="6"/>
      <c r="H6120" s="6"/>
      <c r="I6120" s="6"/>
      <c r="J6120" s="6"/>
      <c r="K6120" s="6"/>
      <c r="L6120" s="6"/>
      <c r="M6120" s="6"/>
      <c r="N6120" s="6"/>
      <c r="O6120" s="6"/>
      <c r="P6120" s="6"/>
      <c r="Q6120" s="6"/>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21"/>
      <c r="AR6120" s="21"/>
      <c r="AS6120" s="21"/>
      <c r="AT6120" s="6"/>
      <c r="AU6120" s="6"/>
      <c r="AV6120" s="6"/>
      <c r="AW6120" s="6"/>
    </row>
    <row r="6121" spans="1:49" x14ac:dyDescent="0.35">
      <c r="A6121" s="20"/>
      <c r="B6121" s="20"/>
      <c r="C6121" s="20"/>
      <c r="D6121" s="20"/>
      <c r="E6121" s="6"/>
      <c r="F6121" s="6"/>
      <c r="G6121" s="6"/>
      <c r="H6121" s="6"/>
      <c r="I6121" s="6"/>
      <c r="J6121" s="6"/>
      <c r="K6121" s="6"/>
      <c r="L6121" s="6"/>
      <c r="M6121" s="6"/>
      <c r="N6121" s="6"/>
      <c r="O6121" s="6"/>
      <c r="P6121" s="6"/>
      <c r="Q6121" s="6"/>
      <c r="R6121" s="6"/>
      <c r="S6121" s="6"/>
      <c r="T6121" s="6"/>
      <c r="U6121" s="6"/>
      <c r="V6121" s="6"/>
      <c r="W6121" s="6"/>
      <c r="X6121" s="6"/>
      <c r="Y6121" s="6"/>
      <c r="Z6121" s="6"/>
      <c r="AA6121" s="6"/>
      <c r="AB6121" s="6"/>
      <c r="AC6121" s="6"/>
      <c r="AD6121" s="6"/>
      <c r="AE6121" s="6"/>
      <c r="AF6121" s="6"/>
      <c r="AG6121" s="6"/>
      <c r="AH6121" s="6"/>
      <c r="AI6121" s="6"/>
      <c r="AJ6121" s="6"/>
      <c r="AK6121" s="6"/>
      <c r="AL6121" s="6"/>
      <c r="AM6121" s="6"/>
      <c r="AN6121" s="6"/>
      <c r="AO6121" s="6"/>
      <c r="AP6121" s="6"/>
      <c r="AQ6121" s="21"/>
      <c r="AR6121" s="21"/>
      <c r="AS6121" s="21"/>
      <c r="AT6121" s="6"/>
      <c r="AU6121" s="6"/>
      <c r="AV6121" s="6"/>
      <c r="AW6121" s="6"/>
    </row>
    <row r="6122" spans="1:49" x14ac:dyDescent="0.35">
      <c r="A6122" s="20"/>
      <c r="B6122" s="20"/>
      <c r="C6122" s="20"/>
      <c r="D6122" s="20"/>
      <c r="E6122" s="6"/>
      <c r="F6122" s="6"/>
      <c r="G6122" s="6"/>
      <c r="H6122" s="6"/>
      <c r="I6122" s="6"/>
      <c r="J6122" s="6"/>
      <c r="K6122" s="6"/>
      <c r="L6122" s="6"/>
      <c r="M6122" s="6"/>
      <c r="N6122" s="6"/>
      <c r="O6122" s="6"/>
      <c r="P6122" s="6"/>
      <c r="Q6122" s="6"/>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21"/>
      <c r="AR6122" s="21"/>
      <c r="AS6122" s="21"/>
      <c r="AT6122" s="6"/>
      <c r="AU6122" s="6"/>
      <c r="AV6122" s="6"/>
      <c r="AW6122" s="6"/>
    </row>
    <row r="6123" spans="1:49" x14ac:dyDescent="0.35">
      <c r="A6123" s="20"/>
      <c r="B6123" s="20"/>
      <c r="C6123" s="20"/>
      <c r="D6123" s="20"/>
      <c r="E6123" s="6"/>
      <c r="F6123" s="6"/>
      <c r="G6123" s="6"/>
      <c r="H6123" s="6"/>
      <c r="I6123" s="6"/>
      <c r="J6123" s="6"/>
      <c r="K6123" s="6"/>
      <c r="L6123" s="6"/>
      <c r="M6123" s="6"/>
      <c r="N6123" s="6"/>
      <c r="O6123" s="6"/>
      <c r="P6123" s="6"/>
      <c r="Q6123" s="6"/>
      <c r="R6123" s="6"/>
      <c r="S6123" s="6"/>
      <c r="T6123" s="6"/>
      <c r="U6123" s="6"/>
      <c r="V6123" s="6"/>
      <c r="W6123" s="6"/>
      <c r="X6123" s="6"/>
      <c r="Y6123" s="6"/>
      <c r="Z6123" s="6"/>
      <c r="AA6123" s="6"/>
      <c r="AB6123" s="6"/>
      <c r="AC6123" s="6"/>
      <c r="AD6123" s="6"/>
      <c r="AE6123" s="6"/>
      <c r="AF6123" s="6"/>
      <c r="AG6123" s="6"/>
      <c r="AH6123" s="6"/>
      <c r="AI6123" s="6"/>
      <c r="AJ6123" s="6"/>
      <c r="AK6123" s="6"/>
      <c r="AL6123" s="6"/>
      <c r="AM6123" s="6"/>
      <c r="AN6123" s="6"/>
      <c r="AO6123" s="6"/>
      <c r="AP6123" s="6"/>
      <c r="AQ6123" s="21"/>
      <c r="AR6123" s="21"/>
      <c r="AS6123" s="21"/>
      <c r="AT6123" s="6"/>
      <c r="AU6123" s="6"/>
      <c r="AV6123" s="6"/>
      <c r="AW6123" s="6"/>
    </row>
    <row r="6124" spans="1:49" x14ac:dyDescent="0.35">
      <c r="A6124" s="20"/>
      <c r="B6124" s="20"/>
      <c r="C6124" s="20"/>
      <c r="D6124" s="20"/>
      <c r="E6124" s="6"/>
      <c r="F6124" s="6"/>
      <c r="G6124" s="6"/>
      <c r="H6124" s="6"/>
      <c r="I6124" s="6"/>
      <c r="J6124" s="6"/>
      <c r="K6124" s="6"/>
      <c r="L6124" s="6"/>
      <c r="M6124" s="6"/>
      <c r="N6124" s="6"/>
      <c r="O6124" s="6"/>
      <c r="P6124" s="6"/>
      <c r="Q6124" s="6"/>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21"/>
      <c r="AR6124" s="21"/>
      <c r="AS6124" s="21"/>
      <c r="AT6124" s="6"/>
      <c r="AU6124" s="6"/>
      <c r="AV6124" s="6"/>
      <c r="AW6124" s="6"/>
    </row>
    <row r="6125" spans="1:49" x14ac:dyDescent="0.35">
      <c r="A6125" s="20"/>
      <c r="B6125" s="20"/>
      <c r="C6125" s="20"/>
      <c r="D6125" s="20"/>
      <c r="E6125" s="6"/>
      <c r="F6125" s="6"/>
      <c r="G6125" s="6"/>
      <c r="H6125" s="6"/>
      <c r="I6125" s="6"/>
      <c r="J6125" s="6"/>
      <c r="K6125" s="6"/>
      <c r="L6125" s="6"/>
      <c r="M6125" s="6"/>
      <c r="N6125" s="6"/>
      <c r="O6125" s="6"/>
      <c r="P6125" s="6"/>
      <c r="Q6125" s="6"/>
      <c r="R6125" s="6"/>
      <c r="S6125" s="6"/>
      <c r="T6125" s="6"/>
      <c r="U6125" s="6"/>
      <c r="V6125" s="6"/>
      <c r="W6125" s="6"/>
      <c r="X6125" s="6"/>
      <c r="Y6125" s="6"/>
      <c r="Z6125" s="6"/>
      <c r="AA6125" s="6"/>
      <c r="AB6125" s="6"/>
      <c r="AC6125" s="6"/>
      <c r="AD6125" s="6"/>
      <c r="AE6125" s="6"/>
      <c r="AF6125" s="6"/>
      <c r="AG6125" s="6"/>
      <c r="AH6125" s="6"/>
      <c r="AI6125" s="6"/>
      <c r="AJ6125" s="6"/>
      <c r="AK6125" s="6"/>
      <c r="AL6125" s="6"/>
      <c r="AM6125" s="6"/>
      <c r="AN6125" s="6"/>
      <c r="AO6125" s="6"/>
      <c r="AP6125" s="6"/>
      <c r="AQ6125" s="21"/>
      <c r="AR6125" s="21"/>
      <c r="AS6125" s="21"/>
      <c r="AT6125" s="6"/>
      <c r="AU6125" s="6"/>
      <c r="AV6125" s="6"/>
      <c r="AW6125" s="6"/>
    </row>
    <row r="6126" spans="1:49" x14ac:dyDescent="0.35">
      <c r="A6126" s="20"/>
      <c r="B6126" s="20"/>
      <c r="C6126" s="20"/>
      <c r="D6126" s="20"/>
      <c r="E6126" s="6"/>
      <c r="F6126" s="6"/>
      <c r="G6126" s="6"/>
      <c r="H6126" s="6"/>
      <c r="I6126" s="6"/>
      <c r="J6126" s="6"/>
      <c r="K6126" s="6"/>
      <c r="L6126" s="6"/>
      <c r="M6126" s="6"/>
      <c r="N6126" s="6"/>
      <c r="O6126" s="6"/>
      <c r="P6126" s="6"/>
      <c r="Q6126" s="6"/>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21"/>
      <c r="AR6126" s="21"/>
      <c r="AS6126" s="21"/>
      <c r="AT6126" s="6"/>
      <c r="AU6126" s="6"/>
      <c r="AV6126" s="6"/>
      <c r="AW6126" s="6"/>
    </row>
    <row r="6127" spans="1:49" x14ac:dyDescent="0.35">
      <c r="A6127" s="20"/>
      <c r="B6127" s="20"/>
      <c r="C6127" s="20"/>
      <c r="D6127" s="20"/>
      <c r="E6127" s="6"/>
      <c r="F6127" s="6"/>
      <c r="G6127" s="6"/>
      <c r="H6127" s="6"/>
      <c r="I6127" s="6"/>
      <c r="J6127" s="6"/>
      <c r="K6127" s="6"/>
      <c r="L6127" s="6"/>
      <c r="M6127" s="6"/>
      <c r="N6127" s="6"/>
      <c r="O6127" s="6"/>
      <c r="P6127" s="6"/>
      <c r="Q6127" s="6"/>
      <c r="R6127" s="6"/>
      <c r="S6127" s="6"/>
      <c r="T6127" s="6"/>
      <c r="U6127" s="6"/>
      <c r="V6127" s="6"/>
      <c r="W6127" s="6"/>
      <c r="X6127" s="6"/>
      <c r="Y6127" s="6"/>
      <c r="Z6127" s="6"/>
      <c r="AA6127" s="6"/>
      <c r="AB6127" s="6"/>
      <c r="AC6127" s="6"/>
      <c r="AD6127" s="6"/>
      <c r="AE6127" s="6"/>
      <c r="AF6127" s="6"/>
      <c r="AG6127" s="6"/>
      <c r="AH6127" s="6"/>
      <c r="AI6127" s="6"/>
      <c r="AJ6127" s="6"/>
      <c r="AK6127" s="6"/>
      <c r="AL6127" s="6"/>
      <c r="AM6127" s="6"/>
      <c r="AN6127" s="6"/>
      <c r="AO6127" s="6"/>
      <c r="AP6127" s="6"/>
      <c r="AQ6127" s="21"/>
      <c r="AR6127" s="21"/>
      <c r="AS6127" s="21"/>
      <c r="AT6127" s="6"/>
      <c r="AU6127" s="6"/>
      <c r="AV6127" s="6"/>
      <c r="AW6127" s="6"/>
    </row>
    <row r="6128" spans="1:49" x14ac:dyDescent="0.35">
      <c r="A6128" s="20"/>
      <c r="B6128" s="20"/>
      <c r="C6128" s="20"/>
      <c r="D6128" s="20"/>
      <c r="E6128" s="6"/>
      <c r="F6128" s="6"/>
      <c r="G6128" s="6"/>
      <c r="H6128" s="6"/>
      <c r="I6128" s="6"/>
      <c r="J6128" s="6"/>
      <c r="K6128" s="6"/>
      <c r="L6128" s="6"/>
      <c r="M6128" s="6"/>
      <c r="N6128" s="6"/>
      <c r="O6128" s="6"/>
      <c r="P6128" s="6"/>
      <c r="Q6128" s="6"/>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21"/>
      <c r="AR6128" s="21"/>
      <c r="AS6128" s="21"/>
      <c r="AT6128" s="6"/>
      <c r="AU6128" s="6"/>
      <c r="AV6128" s="6"/>
      <c r="AW6128" s="6"/>
    </row>
    <row r="6129" spans="1:49" x14ac:dyDescent="0.35">
      <c r="A6129" s="20"/>
      <c r="B6129" s="20"/>
      <c r="C6129" s="20"/>
      <c r="D6129" s="20"/>
      <c r="E6129" s="6"/>
      <c r="F6129" s="6"/>
      <c r="G6129" s="6"/>
      <c r="H6129" s="6"/>
      <c r="I6129" s="6"/>
      <c r="J6129" s="6"/>
      <c r="K6129" s="6"/>
      <c r="L6129" s="6"/>
      <c r="M6129" s="6"/>
      <c r="N6129" s="6"/>
      <c r="O6129" s="6"/>
      <c r="P6129" s="6"/>
      <c r="Q6129" s="6"/>
      <c r="R6129" s="6"/>
      <c r="S6129" s="6"/>
      <c r="T6129" s="6"/>
      <c r="U6129" s="6"/>
      <c r="V6129" s="6"/>
      <c r="W6129" s="6"/>
      <c r="X6129" s="6"/>
      <c r="Y6129" s="6"/>
      <c r="Z6129" s="6"/>
      <c r="AA6129" s="6"/>
      <c r="AB6129" s="6"/>
      <c r="AC6129" s="6"/>
      <c r="AD6129" s="6"/>
      <c r="AE6129" s="6"/>
      <c r="AF6129" s="6"/>
      <c r="AG6129" s="6"/>
      <c r="AH6129" s="6"/>
      <c r="AI6129" s="6"/>
      <c r="AJ6129" s="6"/>
      <c r="AK6129" s="6"/>
      <c r="AL6129" s="6"/>
      <c r="AM6129" s="6"/>
      <c r="AN6129" s="6"/>
      <c r="AO6129" s="6"/>
      <c r="AP6129" s="6"/>
      <c r="AQ6129" s="21"/>
      <c r="AR6129" s="21"/>
      <c r="AS6129" s="21"/>
      <c r="AT6129" s="6"/>
      <c r="AU6129" s="6"/>
      <c r="AV6129" s="6"/>
      <c r="AW6129" s="6"/>
    </row>
    <row r="6130" spans="1:49" x14ac:dyDescent="0.35">
      <c r="A6130" s="20"/>
      <c r="B6130" s="20"/>
      <c r="C6130" s="20"/>
      <c r="D6130" s="20"/>
      <c r="E6130" s="6"/>
      <c r="F6130" s="6"/>
      <c r="G6130" s="6"/>
      <c r="H6130" s="6"/>
      <c r="I6130" s="6"/>
      <c r="J6130" s="6"/>
      <c r="K6130" s="6"/>
      <c r="L6130" s="6"/>
      <c r="M6130" s="6"/>
      <c r="N6130" s="6"/>
      <c r="O6130" s="6"/>
      <c r="P6130" s="6"/>
      <c r="Q6130" s="6"/>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21"/>
      <c r="AR6130" s="21"/>
      <c r="AS6130" s="21"/>
      <c r="AT6130" s="6"/>
      <c r="AU6130" s="6"/>
      <c r="AV6130" s="6"/>
      <c r="AW6130" s="6"/>
    </row>
    <row r="6131" spans="1:49" x14ac:dyDescent="0.35">
      <c r="A6131" s="20"/>
      <c r="B6131" s="20"/>
      <c r="C6131" s="20"/>
      <c r="D6131" s="20"/>
      <c r="E6131" s="6"/>
      <c r="F6131" s="6"/>
      <c r="G6131" s="6"/>
      <c r="H6131" s="6"/>
      <c r="I6131" s="6"/>
      <c r="J6131" s="6"/>
      <c r="K6131" s="6"/>
      <c r="L6131" s="6"/>
      <c r="M6131" s="6"/>
      <c r="N6131" s="6"/>
      <c r="O6131" s="6"/>
      <c r="P6131" s="6"/>
      <c r="Q6131" s="6"/>
      <c r="R6131" s="6"/>
      <c r="S6131" s="6"/>
      <c r="T6131" s="6"/>
      <c r="U6131" s="6"/>
      <c r="V6131" s="6"/>
      <c r="W6131" s="6"/>
      <c r="X6131" s="6"/>
      <c r="Y6131" s="6"/>
      <c r="Z6131" s="6"/>
      <c r="AA6131" s="6"/>
      <c r="AB6131" s="6"/>
      <c r="AC6131" s="6"/>
      <c r="AD6131" s="6"/>
      <c r="AE6131" s="6"/>
      <c r="AF6131" s="6"/>
      <c r="AG6131" s="6"/>
      <c r="AH6131" s="6"/>
      <c r="AI6131" s="6"/>
      <c r="AJ6131" s="6"/>
      <c r="AK6131" s="6"/>
      <c r="AL6131" s="6"/>
      <c r="AM6131" s="6"/>
      <c r="AN6131" s="6"/>
      <c r="AO6131" s="6"/>
      <c r="AP6131" s="6"/>
      <c r="AQ6131" s="21"/>
      <c r="AR6131" s="21"/>
      <c r="AS6131" s="21"/>
      <c r="AT6131" s="6"/>
      <c r="AU6131" s="6"/>
      <c r="AV6131" s="6"/>
      <c r="AW6131" s="6"/>
    </row>
    <row r="6132" spans="1:49" x14ac:dyDescent="0.35">
      <c r="A6132" s="20"/>
      <c r="B6132" s="20"/>
      <c r="C6132" s="20"/>
      <c r="D6132" s="20"/>
      <c r="E6132" s="6"/>
      <c r="F6132" s="6"/>
      <c r="G6132" s="6"/>
      <c r="H6132" s="6"/>
      <c r="I6132" s="6"/>
      <c r="J6132" s="6"/>
      <c r="K6132" s="6"/>
      <c r="L6132" s="6"/>
      <c r="M6132" s="6"/>
      <c r="N6132" s="6"/>
      <c r="O6132" s="6"/>
      <c r="P6132" s="6"/>
      <c r="Q6132" s="6"/>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21"/>
      <c r="AR6132" s="21"/>
      <c r="AS6132" s="21"/>
      <c r="AT6132" s="6"/>
      <c r="AU6132" s="6"/>
      <c r="AV6132" s="6"/>
      <c r="AW6132" s="6"/>
    </row>
    <row r="6133" spans="1:49" x14ac:dyDescent="0.35">
      <c r="A6133" s="20"/>
      <c r="B6133" s="20"/>
      <c r="C6133" s="20"/>
      <c r="D6133" s="20"/>
      <c r="E6133" s="6"/>
      <c r="F6133" s="6"/>
      <c r="G6133" s="6"/>
      <c r="H6133" s="6"/>
      <c r="I6133" s="6"/>
      <c r="J6133" s="6"/>
      <c r="K6133" s="6"/>
      <c r="L6133" s="6"/>
      <c r="M6133" s="6"/>
      <c r="N6133" s="6"/>
      <c r="O6133" s="6"/>
      <c r="P6133" s="6"/>
      <c r="Q6133" s="6"/>
      <c r="R6133" s="6"/>
      <c r="S6133" s="6"/>
      <c r="T6133" s="6"/>
      <c r="U6133" s="6"/>
      <c r="V6133" s="6"/>
      <c r="W6133" s="6"/>
      <c r="X6133" s="6"/>
      <c r="Y6133" s="6"/>
      <c r="Z6133" s="6"/>
      <c r="AA6133" s="6"/>
      <c r="AB6133" s="6"/>
      <c r="AC6133" s="6"/>
      <c r="AD6133" s="6"/>
      <c r="AE6133" s="6"/>
      <c r="AF6133" s="6"/>
      <c r="AG6133" s="6"/>
      <c r="AH6133" s="6"/>
      <c r="AI6133" s="6"/>
      <c r="AJ6133" s="6"/>
      <c r="AK6133" s="6"/>
      <c r="AL6133" s="6"/>
      <c r="AM6133" s="6"/>
      <c r="AN6133" s="6"/>
      <c r="AO6133" s="6"/>
      <c r="AP6133" s="6"/>
      <c r="AQ6133" s="21"/>
      <c r="AR6133" s="21"/>
      <c r="AS6133" s="21"/>
      <c r="AT6133" s="6"/>
      <c r="AU6133" s="6"/>
      <c r="AV6133" s="6"/>
      <c r="AW6133" s="6"/>
    </row>
    <row r="6134" spans="1:49" x14ac:dyDescent="0.35">
      <c r="A6134" s="20"/>
      <c r="B6134" s="20"/>
      <c r="C6134" s="20"/>
      <c r="D6134" s="20"/>
      <c r="E6134" s="6"/>
      <c r="F6134" s="6"/>
      <c r="G6134" s="6"/>
      <c r="H6134" s="6"/>
      <c r="I6134" s="6"/>
      <c r="J6134" s="6"/>
      <c r="K6134" s="6"/>
      <c r="L6134" s="6"/>
      <c r="M6134" s="6"/>
      <c r="N6134" s="6"/>
      <c r="O6134" s="6"/>
      <c r="P6134" s="6"/>
      <c r="Q6134" s="6"/>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21"/>
      <c r="AR6134" s="21"/>
      <c r="AS6134" s="21"/>
      <c r="AT6134" s="6"/>
      <c r="AU6134" s="6"/>
      <c r="AV6134" s="6"/>
      <c r="AW6134" s="6"/>
    </row>
    <row r="6135" spans="1:49" x14ac:dyDescent="0.35">
      <c r="A6135" s="20"/>
      <c r="B6135" s="20"/>
      <c r="C6135" s="20"/>
      <c r="D6135" s="20"/>
      <c r="E6135" s="6"/>
      <c r="F6135" s="6"/>
      <c r="G6135" s="6"/>
      <c r="H6135" s="6"/>
      <c r="I6135" s="6"/>
      <c r="J6135" s="6"/>
      <c r="K6135" s="6"/>
      <c r="L6135" s="6"/>
      <c r="M6135" s="6"/>
      <c r="N6135" s="6"/>
      <c r="O6135" s="6"/>
      <c r="P6135" s="6"/>
      <c r="Q6135" s="6"/>
      <c r="R6135" s="6"/>
      <c r="S6135" s="6"/>
      <c r="T6135" s="6"/>
      <c r="U6135" s="6"/>
      <c r="V6135" s="6"/>
      <c r="W6135" s="6"/>
      <c r="X6135" s="6"/>
      <c r="Y6135" s="6"/>
      <c r="Z6135" s="6"/>
      <c r="AA6135" s="6"/>
      <c r="AB6135" s="6"/>
      <c r="AC6135" s="6"/>
      <c r="AD6135" s="6"/>
      <c r="AE6135" s="6"/>
      <c r="AF6135" s="6"/>
      <c r="AG6135" s="6"/>
      <c r="AH6135" s="6"/>
      <c r="AI6135" s="6"/>
      <c r="AJ6135" s="6"/>
      <c r="AK6135" s="6"/>
      <c r="AL6135" s="6"/>
      <c r="AM6135" s="6"/>
      <c r="AN6135" s="6"/>
      <c r="AO6135" s="6"/>
      <c r="AP6135" s="6"/>
      <c r="AQ6135" s="21"/>
      <c r="AR6135" s="21"/>
      <c r="AS6135" s="21"/>
      <c r="AT6135" s="6"/>
      <c r="AU6135" s="6"/>
      <c r="AV6135" s="6"/>
      <c r="AW6135" s="6"/>
    </row>
    <row r="6136" spans="1:49" x14ac:dyDescent="0.35">
      <c r="A6136" s="20"/>
      <c r="B6136" s="20"/>
      <c r="C6136" s="20"/>
      <c r="D6136" s="20"/>
      <c r="E6136" s="6"/>
      <c r="F6136" s="6"/>
      <c r="G6136" s="6"/>
      <c r="H6136" s="6"/>
      <c r="I6136" s="6"/>
      <c r="J6136" s="6"/>
      <c r="K6136" s="6"/>
      <c r="L6136" s="6"/>
      <c r="M6136" s="6"/>
      <c r="N6136" s="6"/>
      <c r="O6136" s="6"/>
      <c r="P6136" s="6"/>
      <c r="Q6136" s="6"/>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21"/>
      <c r="AR6136" s="21"/>
      <c r="AS6136" s="21"/>
      <c r="AT6136" s="6"/>
      <c r="AU6136" s="6"/>
      <c r="AV6136" s="6"/>
      <c r="AW6136" s="6"/>
    </row>
    <row r="6137" spans="1:49" x14ac:dyDescent="0.35">
      <c r="A6137" s="20"/>
      <c r="B6137" s="20"/>
      <c r="C6137" s="20"/>
      <c r="D6137" s="20"/>
      <c r="E6137" s="6"/>
      <c r="F6137" s="6"/>
      <c r="G6137" s="6"/>
      <c r="H6137" s="6"/>
      <c r="I6137" s="6"/>
      <c r="J6137" s="6"/>
      <c r="K6137" s="6"/>
      <c r="L6137" s="6"/>
      <c r="M6137" s="6"/>
      <c r="N6137" s="6"/>
      <c r="O6137" s="6"/>
      <c r="P6137" s="6"/>
      <c r="Q6137" s="6"/>
      <c r="R6137" s="6"/>
      <c r="S6137" s="6"/>
      <c r="T6137" s="6"/>
      <c r="U6137" s="6"/>
      <c r="V6137" s="6"/>
      <c r="W6137" s="6"/>
      <c r="X6137" s="6"/>
      <c r="Y6137" s="6"/>
      <c r="Z6137" s="6"/>
      <c r="AA6137" s="6"/>
      <c r="AB6137" s="6"/>
      <c r="AC6137" s="6"/>
      <c r="AD6137" s="6"/>
      <c r="AE6137" s="6"/>
      <c r="AF6137" s="6"/>
      <c r="AG6137" s="6"/>
      <c r="AH6137" s="6"/>
      <c r="AI6137" s="6"/>
      <c r="AJ6137" s="6"/>
      <c r="AK6137" s="6"/>
      <c r="AL6137" s="6"/>
      <c r="AM6137" s="6"/>
      <c r="AN6137" s="6"/>
      <c r="AO6137" s="6"/>
      <c r="AP6137" s="6"/>
      <c r="AQ6137" s="21"/>
      <c r="AR6137" s="21"/>
      <c r="AS6137" s="21"/>
      <c r="AT6137" s="6"/>
      <c r="AU6137" s="6"/>
      <c r="AV6137" s="6"/>
      <c r="AW6137" s="6"/>
    </row>
    <row r="6138" spans="1:49" x14ac:dyDescent="0.35">
      <c r="A6138" s="20"/>
      <c r="B6138" s="20"/>
      <c r="C6138" s="20"/>
      <c r="D6138" s="20"/>
      <c r="E6138" s="6"/>
      <c r="F6138" s="6"/>
      <c r="G6138" s="6"/>
      <c r="H6138" s="6"/>
      <c r="I6138" s="6"/>
      <c r="J6138" s="6"/>
      <c r="K6138" s="6"/>
      <c r="L6138" s="6"/>
      <c r="M6138" s="6"/>
      <c r="N6138" s="6"/>
      <c r="O6138" s="6"/>
      <c r="P6138" s="6"/>
      <c r="Q6138" s="6"/>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21"/>
      <c r="AR6138" s="21"/>
      <c r="AS6138" s="21"/>
      <c r="AT6138" s="6"/>
      <c r="AU6138" s="6"/>
      <c r="AV6138" s="6"/>
      <c r="AW6138" s="6"/>
    </row>
    <row r="6139" spans="1:49" x14ac:dyDescent="0.35">
      <c r="A6139" s="20"/>
      <c r="B6139" s="20"/>
      <c r="C6139" s="20"/>
      <c r="D6139" s="20"/>
      <c r="E6139" s="6"/>
      <c r="F6139" s="6"/>
      <c r="G6139" s="6"/>
      <c r="H6139" s="6"/>
      <c r="I6139" s="6"/>
      <c r="J6139" s="6"/>
      <c r="K6139" s="6"/>
      <c r="L6139" s="6"/>
      <c r="M6139" s="6"/>
      <c r="N6139" s="6"/>
      <c r="O6139" s="6"/>
      <c r="P6139" s="6"/>
      <c r="Q6139" s="6"/>
      <c r="R6139" s="6"/>
      <c r="S6139" s="6"/>
      <c r="T6139" s="6"/>
      <c r="U6139" s="6"/>
      <c r="V6139" s="6"/>
      <c r="W6139" s="6"/>
      <c r="X6139" s="6"/>
      <c r="Y6139" s="6"/>
      <c r="Z6139" s="6"/>
      <c r="AA6139" s="6"/>
      <c r="AB6139" s="6"/>
      <c r="AC6139" s="6"/>
      <c r="AD6139" s="6"/>
      <c r="AE6139" s="6"/>
      <c r="AF6139" s="6"/>
      <c r="AG6139" s="6"/>
      <c r="AH6139" s="6"/>
      <c r="AI6139" s="6"/>
      <c r="AJ6139" s="6"/>
      <c r="AK6139" s="6"/>
      <c r="AL6139" s="6"/>
      <c r="AM6139" s="6"/>
      <c r="AN6139" s="6"/>
      <c r="AO6139" s="6"/>
      <c r="AP6139" s="6"/>
      <c r="AQ6139" s="21"/>
      <c r="AR6139" s="21"/>
      <c r="AS6139" s="21"/>
      <c r="AT6139" s="6"/>
      <c r="AU6139" s="6"/>
      <c r="AV6139" s="6"/>
      <c r="AW6139" s="6"/>
    </row>
    <row r="6140" spans="1:49" x14ac:dyDescent="0.35">
      <c r="A6140" s="20"/>
      <c r="B6140" s="20"/>
      <c r="C6140" s="20"/>
      <c r="D6140" s="20"/>
      <c r="E6140" s="6"/>
      <c r="F6140" s="6"/>
      <c r="G6140" s="6"/>
      <c r="H6140" s="6"/>
      <c r="I6140" s="6"/>
      <c r="J6140" s="6"/>
      <c r="K6140" s="6"/>
      <c r="L6140" s="6"/>
      <c r="M6140" s="6"/>
      <c r="N6140" s="6"/>
      <c r="O6140" s="6"/>
      <c r="P6140" s="6"/>
      <c r="Q6140" s="6"/>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21"/>
      <c r="AR6140" s="21"/>
      <c r="AS6140" s="21"/>
      <c r="AT6140" s="6"/>
      <c r="AU6140" s="6"/>
      <c r="AV6140" s="6"/>
      <c r="AW6140" s="6"/>
    </row>
    <row r="6141" spans="1:49" x14ac:dyDescent="0.35">
      <c r="A6141" s="20"/>
      <c r="B6141" s="20"/>
      <c r="C6141" s="20"/>
      <c r="D6141" s="20"/>
      <c r="E6141" s="6"/>
      <c r="F6141" s="6"/>
      <c r="G6141" s="6"/>
      <c r="H6141" s="6"/>
      <c r="I6141" s="6"/>
      <c r="J6141" s="6"/>
      <c r="K6141" s="6"/>
      <c r="L6141" s="6"/>
      <c r="M6141" s="6"/>
      <c r="N6141" s="6"/>
      <c r="O6141" s="6"/>
      <c r="P6141" s="6"/>
      <c r="Q6141" s="6"/>
      <c r="R6141" s="6"/>
      <c r="S6141" s="6"/>
      <c r="T6141" s="6"/>
      <c r="U6141" s="6"/>
      <c r="V6141" s="6"/>
      <c r="W6141" s="6"/>
      <c r="X6141" s="6"/>
      <c r="Y6141" s="6"/>
      <c r="Z6141" s="6"/>
      <c r="AA6141" s="6"/>
      <c r="AB6141" s="6"/>
      <c r="AC6141" s="6"/>
      <c r="AD6141" s="6"/>
      <c r="AE6141" s="6"/>
      <c r="AF6141" s="6"/>
      <c r="AG6141" s="6"/>
      <c r="AH6141" s="6"/>
      <c r="AI6141" s="6"/>
      <c r="AJ6141" s="6"/>
      <c r="AK6141" s="6"/>
      <c r="AL6141" s="6"/>
      <c r="AM6141" s="6"/>
      <c r="AN6141" s="6"/>
      <c r="AO6141" s="6"/>
      <c r="AP6141" s="6"/>
      <c r="AQ6141" s="21"/>
      <c r="AR6141" s="21"/>
      <c r="AS6141" s="21"/>
      <c r="AT6141" s="6"/>
      <c r="AU6141" s="6"/>
      <c r="AV6141" s="6"/>
      <c r="AW6141" s="6"/>
    </row>
    <row r="6142" spans="1:49" x14ac:dyDescent="0.35">
      <c r="A6142" s="20"/>
      <c r="B6142" s="20"/>
      <c r="C6142" s="20"/>
      <c r="D6142" s="20"/>
      <c r="E6142" s="6"/>
      <c r="F6142" s="6"/>
      <c r="G6142" s="6"/>
      <c r="H6142" s="6"/>
      <c r="I6142" s="6"/>
      <c r="J6142" s="6"/>
      <c r="K6142" s="6"/>
      <c r="L6142" s="6"/>
      <c r="M6142" s="6"/>
      <c r="N6142" s="6"/>
      <c r="O6142" s="6"/>
      <c r="P6142" s="6"/>
      <c r="Q6142" s="6"/>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21"/>
      <c r="AR6142" s="21"/>
      <c r="AS6142" s="21"/>
      <c r="AT6142" s="6"/>
      <c r="AU6142" s="6"/>
      <c r="AV6142" s="6"/>
      <c r="AW6142" s="6"/>
    </row>
    <row r="6143" spans="1:49" x14ac:dyDescent="0.35">
      <c r="A6143" s="20"/>
      <c r="B6143" s="20"/>
      <c r="C6143" s="20"/>
      <c r="D6143" s="20"/>
      <c r="E6143" s="6"/>
      <c r="F6143" s="6"/>
      <c r="G6143" s="6"/>
      <c r="H6143" s="6"/>
      <c r="I6143" s="6"/>
      <c r="J6143" s="6"/>
      <c r="K6143" s="6"/>
      <c r="L6143" s="6"/>
      <c r="M6143" s="6"/>
      <c r="N6143" s="6"/>
      <c r="O6143" s="6"/>
      <c r="P6143" s="6"/>
      <c r="Q6143" s="6"/>
      <c r="R6143" s="6"/>
      <c r="S6143" s="6"/>
      <c r="T6143" s="6"/>
      <c r="U6143" s="6"/>
      <c r="V6143" s="6"/>
      <c r="W6143" s="6"/>
      <c r="X6143" s="6"/>
      <c r="Y6143" s="6"/>
      <c r="Z6143" s="6"/>
      <c r="AA6143" s="6"/>
      <c r="AB6143" s="6"/>
      <c r="AC6143" s="6"/>
      <c r="AD6143" s="6"/>
      <c r="AE6143" s="6"/>
      <c r="AF6143" s="6"/>
      <c r="AG6143" s="6"/>
      <c r="AH6143" s="6"/>
      <c r="AI6143" s="6"/>
      <c r="AJ6143" s="6"/>
      <c r="AK6143" s="6"/>
      <c r="AL6143" s="6"/>
      <c r="AM6143" s="6"/>
      <c r="AN6143" s="6"/>
      <c r="AO6143" s="6"/>
      <c r="AP6143" s="6"/>
      <c r="AQ6143" s="21"/>
      <c r="AR6143" s="21"/>
      <c r="AS6143" s="21"/>
      <c r="AT6143" s="6"/>
      <c r="AU6143" s="6"/>
      <c r="AV6143" s="6"/>
      <c r="AW6143" s="6"/>
    </row>
    <row r="6144" spans="1:49" x14ac:dyDescent="0.35">
      <c r="A6144" s="20"/>
      <c r="B6144" s="20"/>
      <c r="C6144" s="20"/>
      <c r="D6144" s="20"/>
      <c r="E6144" s="6"/>
      <c r="F6144" s="6"/>
      <c r="G6144" s="6"/>
      <c r="H6144" s="6"/>
      <c r="I6144" s="6"/>
      <c r="J6144" s="6"/>
      <c r="K6144" s="6"/>
      <c r="L6144" s="6"/>
      <c r="M6144" s="6"/>
      <c r="N6144" s="6"/>
      <c r="O6144" s="6"/>
      <c r="P6144" s="6"/>
      <c r="Q6144" s="6"/>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21"/>
      <c r="AR6144" s="21"/>
      <c r="AS6144" s="21"/>
      <c r="AT6144" s="6"/>
      <c r="AU6144" s="6"/>
      <c r="AV6144" s="6"/>
      <c r="AW6144" s="6"/>
    </row>
    <row r="6145" spans="1:49" x14ac:dyDescent="0.35">
      <c r="A6145" s="20"/>
      <c r="B6145" s="20"/>
      <c r="C6145" s="20"/>
      <c r="D6145" s="20"/>
      <c r="E6145" s="6"/>
      <c r="F6145" s="6"/>
      <c r="G6145" s="6"/>
      <c r="H6145" s="6"/>
      <c r="I6145" s="6"/>
      <c r="J6145" s="6"/>
      <c r="K6145" s="6"/>
      <c r="L6145" s="6"/>
      <c r="M6145" s="6"/>
      <c r="N6145" s="6"/>
      <c r="O6145" s="6"/>
      <c r="P6145" s="6"/>
      <c r="Q6145" s="6"/>
      <c r="R6145" s="6"/>
      <c r="S6145" s="6"/>
      <c r="T6145" s="6"/>
      <c r="U6145" s="6"/>
      <c r="V6145" s="6"/>
      <c r="W6145" s="6"/>
      <c r="X6145" s="6"/>
      <c r="Y6145" s="6"/>
      <c r="Z6145" s="6"/>
      <c r="AA6145" s="6"/>
      <c r="AB6145" s="6"/>
      <c r="AC6145" s="6"/>
      <c r="AD6145" s="6"/>
      <c r="AE6145" s="6"/>
      <c r="AF6145" s="6"/>
      <c r="AG6145" s="6"/>
      <c r="AH6145" s="6"/>
      <c r="AI6145" s="6"/>
      <c r="AJ6145" s="6"/>
      <c r="AK6145" s="6"/>
      <c r="AL6145" s="6"/>
      <c r="AM6145" s="6"/>
      <c r="AN6145" s="6"/>
      <c r="AO6145" s="6"/>
      <c r="AP6145" s="6"/>
      <c r="AQ6145" s="21"/>
      <c r="AR6145" s="21"/>
      <c r="AS6145" s="21"/>
      <c r="AT6145" s="6"/>
      <c r="AU6145" s="6"/>
      <c r="AV6145" s="6"/>
      <c r="AW6145" s="6"/>
    </row>
    <row r="6146" spans="1:49" x14ac:dyDescent="0.35">
      <c r="A6146" s="20"/>
      <c r="B6146" s="20"/>
      <c r="C6146" s="20"/>
      <c r="D6146" s="20"/>
      <c r="E6146" s="6"/>
      <c r="F6146" s="6"/>
      <c r="G6146" s="6"/>
      <c r="H6146" s="6"/>
      <c r="I6146" s="6"/>
      <c r="J6146" s="6"/>
      <c r="K6146" s="6"/>
      <c r="L6146" s="6"/>
      <c r="M6146" s="6"/>
      <c r="N6146" s="6"/>
      <c r="O6146" s="6"/>
      <c r="P6146" s="6"/>
      <c r="Q6146" s="6"/>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21"/>
      <c r="AR6146" s="21"/>
      <c r="AS6146" s="21"/>
      <c r="AT6146" s="6"/>
      <c r="AU6146" s="6"/>
      <c r="AV6146" s="6"/>
      <c r="AW6146" s="6"/>
    </row>
    <row r="6147" spans="1:49" x14ac:dyDescent="0.35">
      <c r="A6147" s="20"/>
      <c r="B6147" s="20"/>
      <c r="C6147" s="20"/>
      <c r="D6147" s="20"/>
      <c r="E6147" s="6"/>
      <c r="F6147" s="6"/>
      <c r="G6147" s="6"/>
      <c r="H6147" s="6"/>
      <c r="I6147" s="6"/>
      <c r="J6147" s="6"/>
      <c r="K6147" s="6"/>
      <c r="L6147" s="6"/>
      <c r="M6147" s="6"/>
      <c r="N6147" s="6"/>
      <c r="O6147" s="6"/>
      <c r="P6147" s="6"/>
      <c r="Q6147" s="6"/>
      <c r="R6147" s="6"/>
      <c r="S6147" s="6"/>
      <c r="T6147" s="6"/>
      <c r="U6147" s="6"/>
      <c r="V6147" s="6"/>
      <c r="W6147" s="6"/>
      <c r="X6147" s="6"/>
      <c r="Y6147" s="6"/>
      <c r="Z6147" s="6"/>
      <c r="AA6147" s="6"/>
      <c r="AB6147" s="6"/>
      <c r="AC6147" s="6"/>
      <c r="AD6147" s="6"/>
      <c r="AE6147" s="6"/>
      <c r="AF6147" s="6"/>
      <c r="AG6147" s="6"/>
      <c r="AH6147" s="6"/>
      <c r="AI6147" s="6"/>
      <c r="AJ6147" s="6"/>
      <c r="AK6147" s="6"/>
      <c r="AL6147" s="6"/>
      <c r="AM6147" s="6"/>
      <c r="AN6147" s="6"/>
      <c r="AO6147" s="6"/>
      <c r="AP6147" s="6"/>
      <c r="AQ6147" s="21"/>
      <c r="AR6147" s="21"/>
      <c r="AS6147" s="21"/>
      <c r="AT6147" s="6"/>
      <c r="AU6147" s="6"/>
      <c r="AV6147" s="6"/>
      <c r="AW6147" s="6"/>
    </row>
    <row r="6148" spans="1:49" x14ac:dyDescent="0.35">
      <c r="A6148" s="20"/>
      <c r="B6148" s="20"/>
      <c r="C6148" s="20"/>
      <c r="D6148" s="20"/>
      <c r="E6148" s="6"/>
      <c r="F6148" s="6"/>
      <c r="G6148" s="6"/>
      <c r="H6148" s="6"/>
      <c r="I6148" s="6"/>
      <c r="J6148" s="6"/>
      <c r="K6148" s="6"/>
      <c r="L6148" s="6"/>
      <c r="M6148" s="6"/>
      <c r="N6148" s="6"/>
      <c r="O6148" s="6"/>
      <c r="P6148" s="6"/>
      <c r="Q6148" s="6"/>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21"/>
      <c r="AR6148" s="21"/>
      <c r="AS6148" s="21"/>
      <c r="AT6148" s="6"/>
      <c r="AU6148" s="6"/>
      <c r="AV6148" s="6"/>
      <c r="AW6148" s="6"/>
    </row>
    <row r="6149" spans="1:49" x14ac:dyDescent="0.35">
      <c r="A6149" s="20"/>
      <c r="B6149" s="20"/>
      <c r="C6149" s="20"/>
      <c r="D6149" s="20"/>
      <c r="E6149" s="6"/>
      <c r="F6149" s="6"/>
      <c r="G6149" s="6"/>
      <c r="H6149" s="6"/>
      <c r="I6149" s="6"/>
      <c r="J6149" s="6"/>
      <c r="K6149" s="6"/>
      <c r="L6149" s="6"/>
      <c r="M6149" s="6"/>
      <c r="N6149" s="6"/>
      <c r="O6149" s="6"/>
      <c r="P6149" s="6"/>
      <c r="Q6149" s="6"/>
      <c r="R6149" s="6"/>
      <c r="S6149" s="6"/>
      <c r="T6149" s="6"/>
      <c r="U6149" s="6"/>
      <c r="V6149" s="6"/>
      <c r="W6149" s="6"/>
      <c r="X6149" s="6"/>
      <c r="Y6149" s="6"/>
      <c r="Z6149" s="6"/>
      <c r="AA6149" s="6"/>
      <c r="AB6149" s="6"/>
      <c r="AC6149" s="6"/>
      <c r="AD6149" s="6"/>
      <c r="AE6149" s="6"/>
      <c r="AF6149" s="6"/>
      <c r="AG6149" s="6"/>
      <c r="AH6149" s="6"/>
      <c r="AI6149" s="6"/>
      <c r="AJ6149" s="6"/>
      <c r="AK6149" s="6"/>
      <c r="AL6149" s="6"/>
      <c r="AM6149" s="6"/>
      <c r="AN6149" s="6"/>
      <c r="AO6149" s="6"/>
      <c r="AP6149" s="6"/>
      <c r="AQ6149" s="21"/>
      <c r="AR6149" s="21"/>
      <c r="AS6149" s="21"/>
      <c r="AT6149" s="6"/>
      <c r="AU6149" s="6"/>
      <c r="AV6149" s="6"/>
      <c r="AW6149" s="6"/>
    </row>
    <row r="6150" spans="1:49" x14ac:dyDescent="0.35">
      <c r="A6150" s="20"/>
      <c r="B6150" s="20"/>
      <c r="C6150" s="20"/>
      <c r="D6150" s="20"/>
      <c r="E6150" s="6"/>
      <c r="F6150" s="6"/>
      <c r="G6150" s="6"/>
      <c r="H6150" s="6"/>
      <c r="I6150" s="6"/>
      <c r="J6150" s="6"/>
      <c r="K6150" s="6"/>
      <c r="L6150" s="6"/>
      <c r="M6150" s="6"/>
      <c r="N6150" s="6"/>
      <c r="O6150" s="6"/>
      <c r="P6150" s="6"/>
      <c r="Q6150" s="6"/>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21"/>
      <c r="AR6150" s="21"/>
      <c r="AS6150" s="21"/>
      <c r="AT6150" s="6"/>
      <c r="AU6150" s="6"/>
      <c r="AV6150" s="6"/>
      <c r="AW6150" s="6"/>
    </row>
    <row r="6151" spans="1:49" x14ac:dyDescent="0.35">
      <c r="A6151" s="20"/>
      <c r="B6151" s="20"/>
      <c r="C6151" s="20"/>
      <c r="D6151" s="20"/>
      <c r="E6151" s="6"/>
      <c r="F6151" s="6"/>
      <c r="G6151" s="6"/>
      <c r="H6151" s="6"/>
      <c r="I6151" s="6"/>
      <c r="J6151" s="6"/>
      <c r="K6151" s="6"/>
      <c r="L6151" s="6"/>
      <c r="M6151" s="6"/>
      <c r="N6151" s="6"/>
      <c r="O6151" s="6"/>
      <c r="P6151" s="6"/>
      <c r="Q6151" s="6"/>
      <c r="R6151" s="6"/>
      <c r="S6151" s="6"/>
      <c r="T6151" s="6"/>
      <c r="U6151" s="6"/>
      <c r="V6151" s="6"/>
      <c r="W6151" s="6"/>
      <c r="X6151" s="6"/>
      <c r="Y6151" s="6"/>
      <c r="Z6151" s="6"/>
      <c r="AA6151" s="6"/>
      <c r="AB6151" s="6"/>
      <c r="AC6151" s="6"/>
      <c r="AD6151" s="6"/>
      <c r="AE6151" s="6"/>
      <c r="AF6151" s="6"/>
      <c r="AG6151" s="6"/>
      <c r="AH6151" s="6"/>
      <c r="AI6151" s="6"/>
      <c r="AJ6151" s="6"/>
      <c r="AK6151" s="6"/>
      <c r="AL6151" s="6"/>
      <c r="AM6151" s="6"/>
      <c r="AN6151" s="6"/>
      <c r="AO6151" s="6"/>
      <c r="AP6151" s="6"/>
      <c r="AQ6151" s="21"/>
      <c r="AR6151" s="21"/>
      <c r="AS6151" s="21"/>
      <c r="AT6151" s="6"/>
      <c r="AU6151" s="6"/>
      <c r="AV6151" s="6"/>
      <c r="AW6151" s="6"/>
    </row>
    <row r="6152" spans="1:49" x14ac:dyDescent="0.35">
      <c r="A6152" s="20"/>
      <c r="B6152" s="20"/>
      <c r="C6152" s="20"/>
      <c r="D6152" s="20"/>
      <c r="E6152" s="6"/>
      <c r="F6152" s="6"/>
      <c r="G6152" s="6"/>
      <c r="H6152" s="6"/>
      <c r="I6152" s="6"/>
      <c r="J6152" s="6"/>
      <c r="K6152" s="6"/>
      <c r="L6152" s="6"/>
      <c r="M6152" s="6"/>
      <c r="N6152" s="6"/>
      <c r="O6152" s="6"/>
      <c r="P6152" s="6"/>
      <c r="Q6152" s="6"/>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21"/>
      <c r="AR6152" s="21"/>
      <c r="AS6152" s="21"/>
      <c r="AT6152" s="6"/>
      <c r="AU6152" s="6"/>
      <c r="AV6152" s="6"/>
      <c r="AW6152" s="6"/>
    </row>
    <row r="6153" spans="1:49" x14ac:dyDescent="0.35">
      <c r="A6153" s="20"/>
      <c r="B6153" s="20"/>
      <c r="C6153" s="20"/>
      <c r="D6153" s="20"/>
      <c r="E6153" s="6"/>
      <c r="F6153" s="6"/>
      <c r="G6153" s="6"/>
      <c r="H6153" s="6"/>
      <c r="I6153" s="6"/>
      <c r="J6153" s="6"/>
      <c r="K6153" s="6"/>
      <c r="L6153" s="6"/>
      <c r="M6153" s="6"/>
      <c r="N6153" s="6"/>
      <c r="O6153" s="6"/>
      <c r="P6153" s="6"/>
      <c r="Q6153" s="6"/>
      <c r="R6153" s="6"/>
      <c r="S6153" s="6"/>
      <c r="T6153" s="6"/>
      <c r="U6153" s="6"/>
      <c r="V6153" s="6"/>
      <c r="W6153" s="6"/>
      <c r="X6153" s="6"/>
      <c r="Y6153" s="6"/>
      <c r="Z6153" s="6"/>
      <c r="AA6153" s="6"/>
      <c r="AB6153" s="6"/>
      <c r="AC6153" s="6"/>
      <c r="AD6153" s="6"/>
      <c r="AE6153" s="6"/>
      <c r="AF6153" s="6"/>
      <c r="AG6153" s="6"/>
      <c r="AH6153" s="6"/>
      <c r="AI6153" s="6"/>
      <c r="AJ6153" s="6"/>
      <c r="AK6153" s="6"/>
      <c r="AL6153" s="6"/>
      <c r="AM6153" s="6"/>
      <c r="AN6153" s="6"/>
      <c r="AO6153" s="6"/>
      <c r="AP6153" s="6"/>
      <c r="AQ6153" s="21"/>
      <c r="AR6153" s="21"/>
      <c r="AS6153" s="21"/>
      <c r="AT6153" s="6"/>
      <c r="AU6153" s="6"/>
      <c r="AV6153" s="6"/>
      <c r="AW6153" s="6"/>
    </row>
    <row r="6154" spans="1:49" x14ac:dyDescent="0.35">
      <c r="A6154" s="20"/>
      <c r="B6154" s="20"/>
      <c r="C6154" s="20"/>
      <c r="D6154" s="20"/>
      <c r="E6154" s="6"/>
      <c r="F6154" s="6"/>
      <c r="G6154" s="6"/>
      <c r="H6154" s="6"/>
      <c r="I6154" s="6"/>
      <c r="J6154" s="6"/>
      <c r="K6154" s="6"/>
      <c r="L6154" s="6"/>
      <c r="M6154" s="6"/>
      <c r="N6154" s="6"/>
      <c r="O6154" s="6"/>
      <c r="P6154" s="6"/>
      <c r="Q6154" s="6"/>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21"/>
      <c r="AR6154" s="21"/>
      <c r="AS6154" s="21"/>
      <c r="AT6154" s="6"/>
      <c r="AU6154" s="6"/>
      <c r="AV6154" s="6"/>
      <c r="AW6154" s="6"/>
    </row>
    <row r="6155" spans="1:49" x14ac:dyDescent="0.35">
      <c r="A6155" s="20"/>
      <c r="B6155" s="20"/>
      <c r="C6155" s="20"/>
      <c r="D6155" s="20"/>
      <c r="E6155" s="6"/>
      <c r="F6155" s="6"/>
      <c r="G6155" s="6"/>
      <c r="H6155" s="6"/>
      <c r="I6155" s="6"/>
      <c r="J6155" s="6"/>
      <c r="K6155" s="6"/>
      <c r="L6155" s="6"/>
      <c r="M6155" s="6"/>
      <c r="N6155" s="6"/>
      <c r="O6155" s="6"/>
      <c r="P6155" s="6"/>
      <c r="Q6155" s="6"/>
      <c r="R6155" s="6"/>
      <c r="S6155" s="6"/>
      <c r="T6155" s="6"/>
      <c r="U6155" s="6"/>
      <c r="V6155" s="6"/>
      <c r="W6155" s="6"/>
      <c r="X6155" s="6"/>
      <c r="Y6155" s="6"/>
      <c r="Z6155" s="6"/>
      <c r="AA6155" s="6"/>
      <c r="AB6155" s="6"/>
      <c r="AC6155" s="6"/>
      <c r="AD6155" s="6"/>
      <c r="AE6155" s="6"/>
      <c r="AF6155" s="6"/>
      <c r="AG6155" s="6"/>
      <c r="AH6155" s="6"/>
      <c r="AI6155" s="6"/>
      <c r="AJ6155" s="6"/>
      <c r="AK6155" s="6"/>
      <c r="AL6155" s="6"/>
      <c r="AM6155" s="6"/>
      <c r="AN6155" s="6"/>
      <c r="AO6155" s="6"/>
      <c r="AP6155" s="6"/>
      <c r="AQ6155" s="21"/>
      <c r="AR6155" s="21"/>
      <c r="AS6155" s="21"/>
      <c r="AT6155" s="6"/>
      <c r="AU6155" s="6"/>
      <c r="AV6155" s="6"/>
      <c r="AW6155" s="6"/>
    </row>
    <row r="6156" spans="1:49" x14ac:dyDescent="0.35">
      <c r="A6156" s="20"/>
      <c r="B6156" s="20"/>
      <c r="C6156" s="20"/>
      <c r="D6156" s="20"/>
      <c r="E6156" s="6"/>
      <c r="F6156" s="6"/>
      <c r="G6156" s="6"/>
      <c r="H6156" s="6"/>
      <c r="I6156" s="6"/>
      <c r="J6156" s="6"/>
      <c r="K6156" s="6"/>
      <c r="L6156" s="6"/>
      <c r="M6156" s="6"/>
      <c r="N6156" s="6"/>
      <c r="O6156" s="6"/>
      <c r="P6156" s="6"/>
      <c r="Q6156" s="6"/>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21"/>
      <c r="AR6156" s="21"/>
      <c r="AS6156" s="21"/>
      <c r="AT6156" s="6"/>
      <c r="AU6156" s="6"/>
      <c r="AV6156" s="6"/>
      <c r="AW6156" s="6"/>
    </row>
    <row r="6157" spans="1:49" x14ac:dyDescent="0.35">
      <c r="A6157" s="20"/>
      <c r="B6157" s="20"/>
      <c r="C6157" s="20"/>
      <c r="D6157" s="20"/>
      <c r="E6157" s="6"/>
      <c r="F6157" s="6"/>
      <c r="G6157" s="6"/>
      <c r="H6157" s="6"/>
      <c r="I6157" s="6"/>
      <c r="J6157" s="6"/>
      <c r="K6157" s="6"/>
      <c r="L6157" s="6"/>
      <c r="M6157" s="6"/>
      <c r="N6157" s="6"/>
      <c r="O6157" s="6"/>
      <c r="P6157" s="6"/>
      <c r="Q6157" s="6"/>
      <c r="R6157" s="6"/>
      <c r="S6157" s="6"/>
      <c r="T6157" s="6"/>
      <c r="U6157" s="6"/>
      <c r="V6157" s="6"/>
      <c r="W6157" s="6"/>
      <c r="X6157" s="6"/>
      <c r="Y6157" s="6"/>
      <c r="Z6157" s="6"/>
      <c r="AA6157" s="6"/>
      <c r="AB6157" s="6"/>
      <c r="AC6157" s="6"/>
      <c r="AD6157" s="6"/>
      <c r="AE6157" s="6"/>
      <c r="AF6157" s="6"/>
      <c r="AG6157" s="6"/>
      <c r="AH6157" s="6"/>
      <c r="AI6157" s="6"/>
      <c r="AJ6157" s="6"/>
      <c r="AK6157" s="6"/>
      <c r="AL6157" s="6"/>
      <c r="AM6157" s="6"/>
      <c r="AN6157" s="6"/>
      <c r="AO6157" s="6"/>
      <c r="AP6157" s="6"/>
      <c r="AQ6157" s="21"/>
      <c r="AR6157" s="21"/>
      <c r="AS6157" s="21"/>
      <c r="AT6157" s="6"/>
      <c r="AU6157" s="6"/>
      <c r="AV6157" s="6"/>
      <c r="AW6157" s="6"/>
    </row>
    <row r="6158" spans="1:49" x14ac:dyDescent="0.35">
      <c r="A6158" s="20"/>
      <c r="B6158" s="20"/>
      <c r="C6158" s="20"/>
      <c r="D6158" s="20"/>
      <c r="E6158" s="6"/>
      <c r="F6158" s="6"/>
      <c r="G6158" s="6"/>
      <c r="H6158" s="6"/>
      <c r="I6158" s="6"/>
      <c r="J6158" s="6"/>
      <c r="K6158" s="6"/>
      <c r="L6158" s="6"/>
      <c r="M6158" s="6"/>
      <c r="N6158" s="6"/>
      <c r="O6158" s="6"/>
      <c r="P6158" s="6"/>
      <c r="Q6158" s="6"/>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21"/>
      <c r="AR6158" s="21"/>
      <c r="AS6158" s="21"/>
      <c r="AT6158" s="6"/>
      <c r="AU6158" s="6"/>
      <c r="AV6158" s="6"/>
      <c r="AW6158" s="6"/>
    </row>
    <row r="6159" spans="1:49" x14ac:dyDescent="0.35">
      <c r="A6159" s="20"/>
      <c r="B6159" s="20"/>
      <c r="C6159" s="20"/>
      <c r="D6159" s="20"/>
      <c r="E6159" s="6"/>
      <c r="F6159" s="6"/>
      <c r="G6159" s="6"/>
      <c r="H6159" s="6"/>
      <c r="I6159" s="6"/>
      <c r="J6159" s="6"/>
      <c r="K6159" s="6"/>
      <c r="L6159" s="6"/>
      <c r="M6159" s="6"/>
      <c r="N6159" s="6"/>
      <c r="O6159" s="6"/>
      <c r="P6159" s="6"/>
      <c r="Q6159" s="6"/>
      <c r="R6159" s="6"/>
      <c r="S6159" s="6"/>
      <c r="T6159" s="6"/>
      <c r="U6159" s="6"/>
      <c r="V6159" s="6"/>
      <c r="W6159" s="6"/>
      <c r="X6159" s="6"/>
      <c r="Y6159" s="6"/>
      <c r="Z6159" s="6"/>
      <c r="AA6159" s="6"/>
      <c r="AB6159" s="6"/>
      <c r="AC6159" s="6"/>
      <c r="AD6159" s="6"/>
      <c r="AE6159" s="6"/>
      <c r="AF6159" s="6"/>
      <c r="AG6159" s="6"/>
      <c r="AH6159" s="6"/>
      <c r="AI6159" s="6"/>
      <c r="AJ6159" s="6"/>
      <c r="AK6159" s="6"/>
      <c r="AL6159" s="6"/>
      <c r="AM6159" s="6"/>
      <c r="AN6159" s="6"/>
      <c r="AO6159" s="6"/>
      <c r="AP6159" s="6"/>
      <c r="AQ6159" s="21"/>
      <c r="AR6159" s="21"/>
      <c r="AS6159" s="21"/>
      <c r="AT6159" s="6"/>
      <c r="AU6159" s="6"/>
      <c r="AV6159" s="6"/>
      <c r="AW6159" s="6"/>
    </row>
    <row r="6160" spans="1:49" x14ac:dyDescent="0.35">
      <c r="A6160" s="20"/>
      <c r="B6160" s="20"/>
      <c r="C6160" s="20"/>
      <c r="D6160" s="20"/>
      <c r="E6160" s="6"/>
      <c r="F6160" s="6"/>
      <c r="G6160" s="6"/>
      <c r="H6160" s="6"/>
      <c r="I6160" s="6"/>
      <c r="J6160" s="6"/>
      <c r="K6160" s="6"/>
      <c r="L6160" s="6"/>
      <c r="M6160" s="6"/>
      <c r="N6160" s="6"/>
      <c r="O6160" s="6"/>
      <c r="P6160" s="6"/>
      <c r="Q6160" s="6"/>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21"/>
      <c r="AR6160" s="21"/>
      <c r="AS6160" s="21"/>
      <c r="AT6160" s="6"/>
      <c r="AU6160" s="6"/>
      <c r="AV6160" s="6"/>
      <c r="AW6160" s="6"/>
    </row>
    <row r="6161" spans="1:49" x14ac:dyDescent="0.35">
      <c r="A6161" s="20"/>
      <c r="B6161" s="20"/>
      <c r="C6161" s="20"/>
      <c r="D6161" s="20"/>
      <c r="E6161" s="6"/>
      <c r="F6161" s="6"/>
      <c r="G6161" s="6"/>
      <c r="H6161" s="6"/>
      <c r="I6161" s="6"/>
      <c r="J6161" s="6"/>
      <c r="K6161" s="6"/>
      <c r="L6161" s="6"/>
      <c r="M6161" s="6"/>
      <c r="N6161" s="6"/>
      <c r="O6161" s="6"/>
      <c r="P6161" s="6"/>
      <c r="Q6161" s="6"/>
      <c r="R6161" s="6"/>
      <c r="S6161" s="6"/>
      <c r="T6161" s="6"/>
      <c r="U6161" s="6"/>
      <c r="V6161" s="6"/>
      <c r="W6161" s="6"/>
      <c r="X6161" s="6"/>
      <c r="Y6161" s="6"/>
      <c r="Z6161" s="6"/>
      <c r="AA6161" s="6"/>
      <c r="AB6161" s="6"/>
      <c r="AC6161" s="6"/>
      <c r="AD6161" s="6"/>
      <c r="AE6161" s="6"/>
      <c r="AF6161" s="6"/>
      <c r="AG6161" s="6"/>
      <c r="AH6161" s="6"/>
      <c r="AI6161" s="6"/>
      <c r="AJ6161" s="6"/>
      <c r="AK6161" s="6"/>
      <c r="AL6161" s="6"/>
      <c r="AM6161" s="6"/>
      <c r="AN6161" s="6"/>
      <c r="AO6161" s="6"/>
      <c r="AP6161" s="6"/>
      <c r="AQ6161" s="21"/>
      <c r="AR6161" s="21"/>
      <c r="AS6161" s="21"/>
      <c r="AT6161" s="6"/>
      <c r="AU6161" s="6"/>
      <c r="AV6161" s="6"/>
      <c r="AW6161" s="6"/>
    </row>
    <row r="6162" spans="1:49" x14ac:dyDescent="0.35">
      <c r="A6162" s="20"/>
      <c r="B6162" s="20"/>
      <c r="C6162" s="20"/>
      <c r="D6162" s="20"/>
      <c r="E6162" s="6"/>
      <c r="F6162" s="6"/>
      <c r="G6162" s="6"/>
      <c r="H6162" s="6"/>
      <c r="I6162" s="6"/>
      <c r="J6162" s="6"/>
      <c r="K6162" s="6"/>
      <c r="L6162" s="6"/>
      <c r="M6162" s="6"/>
      <c r="N6162" s="6"/>
      <c r="O6162" s="6"/>
      <c r="P6162" s="6"/>
      <c r="Q6162" s="6"/>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21"/>
      <c r="AR6162" s="21"/>
      <c r="AS6162" s="21"/>
      <c r="AT6162" s="6"/>
      <c r="AU6162" s="6"/>
      <c r="AV6162" s="6"/>
      <c r="AW6162" s="6"/>
    </row>
    <row r="6163" spans="1:49" x14ac:dyDescent="0.35">
      <c r="A6163" s="20"/>
      <c r="B6163" s="20"/>
      <c r="C6163" s="20"/>
      <c r="D6163" s="20"/>
      <c r="E6163" s="6"/>
      <c r="F6163" s="6"/>
      <c r="G6163" s="6"/>
      <c r="H6163" s="6"/>
      <c r="I6163" s="6"/>
      <c r="J6163" s="6"/>
      <c r="K6163" s="6"/>
      <c r="L6163" s="6"/>
      <c r="M6163" s="6"/>
      <c r="N6163" s="6"/>
      <c r="O6163" s="6"/>
      <c r="P6163" s="6"/>
      <c r="Q6163" s="6"/>
      <c r="R6163" s="6"/>
      <c r="S6163" s="6"/>
      <c r="T6163" s="6"/>
      <c r="U6163" s="6"/>
      <c r="V6163" s="6"/>
      <c r="W6163" s="6"/>
      <c r="X6163" s="6"/>
      <c r="Y6163" s="6"/>
      <c r="Z6163" s="6"/>
      <c r="AA6163" s="6"/>
      <c r="AB6163" s="6"/>
      <c r="AC6163" s="6"/>
      <c r="AD6163" s="6"/>
      <c r="AE6163" s="6"/>
      <c r="AF6163" s="6"/>
      <c r="AG6163" s="6"/>
      <c r="AH6163" s="6"/>
      <c r="AI6163" s="6"/>
      <c r="AJ6163" s="6"/>
      <c r="AK6163" s="6"/>
      <c r="AL6163" s="6"/>
      <c r="AM6163" s="6"/>
      <c r="AN6163" s="6"/>
      <c r="AO6163" s="6"/>
      <c r="AP6163" s="6"/>
      <c r="AQ6163" s="21"/>
      <c r="AR6163" s="21"/>
      <c r="AS6163" s="21"/>
      <c r="AT6163" s="6"/>
      <c r="AU6163" s="6"/>
      <c r="AV6163" s="6"/>
      <c r="AW6163" s="6"/>
    </row>
    <row r="6164" spans="1:49" x14ac:dyDescent="0.35">
      <c r="A6164" s="20"/>
      <c r="B6164" s="20"/>
      <c r="C6164" s="20"/>
      <c r="D6164" s="20"/>
      <c r="E6164" s="6"/>
      <c r="F6164" s="6"/>
      <c r="G6164" s="6"/>
      <c r="H6164" s="6"/>
      <c r="I6164" s="6"/>
      <c r="J6164" s="6"/>
      <c r="K6164" s="6"/>
      <c r="L6164" s="6"/>
      <c r="M6164" s="6"/>
      <c r="N6164" s="6"/>
      <c r="O6164" s="6"/>
      <c r="P6164" s="6"/>
      <c r="Q6164" s="6"/>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21"/>
      <c r="AR6164" s="21"/>
      <c r="AS6164" s="21"/>
      <c r="AT6164" s="6"/>
      <c r="AU6164" s="6"/>
      <c r="AV6164" s="6"/>
      <c r="AW6164" s="6"/>
    </row>
    <row r="6165" spans="1:49" x14ac:dyDescent="0.35">
      <c r="A6165" s="20"/>
      <c r="B6165" s="20"/>
      <c r="C6165" s="20"/>
      <c r="D6165" s="20"/>
      <c r="E6165" s="6"/>
      <c r="F6165" s="6"/>
      <c r="G6165" s="6"/>
      <c r="H6165" s="6"/>
      <c r="I6165" s="6"/>
      <c r="J6165" s="6"/>
      <c r="K6165" s="6"/>
      <c r="L6165" s="6"/>
      <c r="M6165" s="6"/>
      <c r="N6165" s="6"/>
      <c r="O6165" s="6"/>
      <c r="P6165" s="6"/>
      <c r="Q6165" s="6"/>
      <c r="R6165" s="6"/>
      <c r="S6165" s="6"/>
      <c r="T6165" s="6"/>
      <c r="U6165" s="6"/>
      <c r="V6165" s="6"/>
      <c r="W6165" s="6"/>
      <c r="X6165" s="6"/>
      <c r="Y6165" s="6"/>
      <c r="Z6165" s="6"/>
      <c r="AA6165" s="6"/>
      <c r="AB6165" s="6"/>
      <c r="AC6165" s="6"/>
      <c r="AD6165" s="6"/>
      <c r="AE6165" s="6"/>
      <c r="AF6165" s="6"/>
      <c r="AG6165" s="6"/>
      <c r="AH6165" s="6"/>
      <c r="AI6165" s="6"/>
      <c r="AJ6165" s="6"/>
      <c r="AK6165" s="6"/>
      <c r="AL6165" s="6"/>
      <c r="AM6165" s="6"/>
      <c r="AN6165" s="6"/>
      <c r="AO6165" s="6"/>
      <c r="AP6165" s="6"/>
      <c r="AQ6165" s="21"/>
      <c r="AR6165" s="21"/>
      <c r="AS6165" s="21"/>
      <c r="AT6165" s="6"/>
      <c r="AU6165" s="6"/>
      <c r="AV6165" s="6"/>
      <c r="AW6165" s="6"/>
    </row>
    <row r="6166" spans="1:49" x14ac:dyDescent="0.35">
      <c r="A6166" s="20"/>
      <c r="B6166" s="20"/>
      <c r="C6166" s="20"/>
      <c r="D6166" s="20"/>
      <c r="E6166" s="6"/>
      <c r="F6166" s="6"/>
      <c r="G6166" s="6"/>
      <c r="H6166" s="6"/>
      <c r="I6166" s="6"/>
      <c r="J6166" s="6"/>
      <c r="K6166" s="6"/>
      <c r="L6166" s="6"/>
      <c r="M6166" s="6"/>
      <c r="N6166" s="6"/>
      <c r="O6166" s="6"/>
      <c r="P6166" s="6"/>
      <c r="Q6166" s="6"/>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21"/>
      <c r="AR6166" s="21"/>
      <c r="AS6166" s="21"/>
      <c r="AT6166" s="6"/>
      <c r="AU6166" s="6"/>
      <c r="AV6166" s="6"/>
      <c r="AW6166" s="6"/>
    </row>
    <row r="6167" spans="1:49" x14ac:dyDescent="0.35">
      <c r="A6167" s="20"/>
      <c r="B6167" s="20"/>
      <c r="C6167" s="20"/>
      <c r="D6167" s="20"/>
      <c r="E6167" s="6"/>
      <c r="F6167" s="6"/>
      <c r="G6167" s="6"/>
      <c r="H6167" s="6"/>
      <c r="I6167" s="6"/>
      <c r="J6167" s="6"/>
      <c r="K6167" s="6"/>
      <c r="L6167" s="6"/>
      <c r="M6167" s="6"/>
      <c r="N6167" s="6"/>
      <c r="O6167" s="6"/>
      <c r="P6167" s="6"/>
      <c r="Q6167" s="6"/>
      <c r="R6167" s="6"/>
      <c r="S6167" s="6"/>
      <c r="T6167" s="6"/>
      <c r="U6167" s="6"/>
      <c r="V6167" s="6"/>
      <c r="W6167" s="6"/>
      <c r="X6167" s="6"/>
      <c r="Y6167" s="6"/>
      <c r="Z6167" s="6"/>
      <c r="AA6167" s="6"/>
      <c r="AB6167" s="6"/>
      <c r="AC6167" s="6"/>
      <c r="AD6167" s="6"/>
      <c r="AE6167" s="6"/>
      <c r="AF6167" s="6"/>
      <c r="AG6167" s="6"/>
      <c r="AH6167" s="6"/>
      <c r="AI6167" s="6"/>
      <c r="AJ6167" s="6"/>
      <c r="AK6167" s="6"/>
      <c r="AL6167" s="6"/>
      <c r="AM6167" s="6"/>
      <c r="AN6167" s="6"/>
      <c r="AO6167" s="6"/>
      <c r="AP6167" s="6"/>
      <c r="AQ6167" s="21"/>
      <c r="AR6167" s="21"/>
      <c r="AS6167" s="21"/>
      <c r="AT6167" s="6"/>
      <c r="AU6167" s="6"/>
      <c r="AV6167" s="6"/>
      <c r="AW6167" s="6"/>
    </row>
    <row r="6168" spans="1:49" x14ac:dyDescent="0.35">
      <c r="A6168" s="20"/>
      <c r="B6168" s="20"/>
      <c r="C6168" s="20"/>
      <c r="D6168" s="20"/>
      <c r="E6168" s="6"/>
      <c r="F6168" s="6"/>
      <c r="G6168" s="6"/>
      <c r="H6168" s="6"/>
      <c r="I6168" s="6"/>
      <c r="J6168" s="6"/>
      <c r="K6168" s="6"/>
      <c r="L6168" s="6"/>
      <c r="M6168" s="6"/>
      <c r="N6168" s="6"/>
      <c r="O6168" s="6"/>
      <c r="P6168" s="6"/>
      <c r="Q6168" s="6"/>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21"/>
      <c r="AR6168" s="21"/>
      <c r="AS6168" s="21"/>
      <c r="AT6168" s="6"/>
      <c r="AU6168" s="6"/>
      <c r="AV6168" s="6"/>
      <c r="AW6168" s="6"/>
    </row>
    <row r="6169" spans="1:49" x14ac:dyDescent="0.35">
      <c r="A6169" s="20"/>
      <c r="B6169" s="20"/>
      <c r="C6169" s="20"/>
      <c r="D6169" s="20"/>
      <c r="E6169" s="6"/>
      <c r="F6169" s="6"/>
      <c r="G6169" s="6"/>
      <c r="H6169" s="6"/>
      <c r="I6169" s="6"/>
      <c r="J6169" s="6"/>
      <c r="K6169" s="6"/>
      <c r="L6169" s="6"/>
      <c r="M6169" s="6"/>
      <c r="N6169" s="6"/>
      <c r="O6169" s="6"/>
      <c r="P6169" s="6"/>
      <c r="Q6169" s="6"/>
      <c r="R6169" s="6"/>
      <c r="S6169" s="6"/>
      <c r="T6169" s="6"/>
      <c r="U6169" s="6"/>
      <c r="V6169" s="6"/>
      <c r="W6169" s="6"/>
      <c r="X6169" s="6"/>
      <c r="Y6169" s="6"/>
      <c r="Z6169" s="6"/>
      <c r="AA6169" s="6"/>
      <c r="AB6169" s="6"/>
      <c r="AC6169" s="6"/>
      <c r="AD6169" s="6"/>
      <c r="AE6169" s="6"/>
      <c r="AF6169" s="6"/>
      <c r="AG6169" s="6"/>
      <c r="AH6169" s="6"/>
      <c r="AI6169" s="6"/>
      <c r="AJ6169" s="6"/>
      <c r="AK6169" s="6"/>
      <c r="AL6169" s="6"/>
      <c r="AM6169" s="6"/>
      <c r="AN6169" s="6"/>
      <c r="AO6169" s="6"/>
      <c r="AP6169" s="6"/>
      <c r="AQ6169" s="21"/>
      <c r="AR6169" s="21"/>
      <c r="AS6169" s="21"/>
      <c r="AT6169" s="6"/>
      <c r="AU6169" s="6"/>
      <c r="AV6169" s="6"/>
      <c r="AW6169" s="6"/>
    </row>
    <row r="6170" spans="1:49" x14ac:dyDescent="0.35">
      <c r="A6170" s="20"/>
      <c r="B6170" s="20"/>
      <c r="C6170" s="20"/>
      <c r="D6170" s="20"/>
      <c r="E6170" s="6"/>
      <c r="F6170" s="6"/>
      <c r="G6170" s="6"/>
      <c r="H6170" s="6"/>
      <c r="I6170" s="6"/>
      <c r="J6170" s="6"/>
      <c r="K6170" s="6"/>
      <c r="L6170" s="6"/>
      <c r="M6170" s="6"/>
      <c r="N6170" s="6"/>
      <c r="O6170" s="6"/>
      <c r="P6170" s="6"/>
      <c r="Q6170" s="6"/>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21"/>
      <c r="AR6170" s="21"/>
      <c r="AS6170" s="21"/>
      <c r="AT6170" s="6"/>
      <c r="AU6170" s="6"/>
      <c r="AV6170" s="6"/>
      <c r="AW6170" s="6"/>
    </row>
    <row r="6171" spans="1:49" x14ac:dyDescent="0.35">
      <c r="A6171" s="20"/>
      <c r="B6171" s="20"/>
      <c r="C6171" s="20"/>
      <c r="D6171" s="20"/>
      <c r="E6171" s="6"/>
      <c r="F6171" s="6"/>
      <c r="G6171" s="6"/>
      <c r="H6171" s="6"/>
      <c r="I6171" s="6"/>
      <c r="J6171" s="6"/>
      <c r="K6171" s="6"/>
      <c r="L6171" s="6"/>
      <c r="M6171" s="6"/>
      <c r="N6171" s="6"/>
      <c r="O6171" s="6"/>
      <c r="P6171" s="6"/>
      <c r="Q6171" s="6"/>
      <c r="R6171" s="6"/>
      <c r="S6171" s="6"/>
      <c r="T6171" s="6"/>
      <c r="U6171" s="6"/>
      <c r="V6171" s="6"/>
      <c r="W6171" s="6"/>
      <c r="X6171" s="6"/>
      <c r="Y6171" s="6"/>
      <c r="Z6171" s="6"/>
      <c r="AA6171" s="6"/>
      <c r="AB6171" s="6"/>
      <c r="AC6171" s="6"/>
      <c r="AD6171" s="6"/>
      <c r="AE6171" s="6"/>
      <c r="AF6171" s="6"/>
      <c r="AG6171" s="6"/>
      <c r="AH6171" s="6"/>
      <c r="AI6171" s="6"/>
      <c r="AJ6171" s="6"/>
      <c r="AK6171" s="6"/>
      <c r="AL6171" s="6"/>
      <c r="AM6171" s="6"/>
      <c r="AN6171" s="6"/>
      <c r="AO6171" s="6"/>
      <c r="AP6171" s="6"/>
      <c r="AQ6171" s="21"/>
      <c r="AR6171" s="21"/>
      <c r="AS6171" s="21"/>
      <c r="AT6171" s="6"/>
      <c r="AU6171" s="6"/>
      <c r="AV6171" s="6"/>
      <c r="AW6171" s="6"/>
    </row>
    <row r="6172" spans="1:49" x14ac:dyDescent="0.35">
      <c r="A6172" s="20"/>
      <c r="B6172" s="20"/>
      <c r="C6172" s="20"/>
      <c r="D6172" s="20"/>
      <c r="E6172" s="6"/>
      <c r="F6172" s="6"/>
      <c r="G6172" s="6"/>
      <c r="H6172" s="6"/>
      <c r="I6172" s="6"/>
      <c r="J6172" s="6"/>
      <c r="K6172" s="6"/>
      <c r="L6172" s="6"/>
      <c r="M6172" s="6"/>
      <c r="N6172" s="6"/>
      <c r="O6172" s="6"/>
      <c r="P6172" s="6"/>
      <c r="Q6172" s="6"/>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21"/>
      <c r="AR6172" s="21"/>
      <c r="AS6172" s="21"/>
      <c r="AT6172" s="6"/>
      <c r="AU6172" s="6"/>
      <c r="AV6172" s="6"/>
      <c r="AW6172" s="6"/>
    </row>
    <row r="6173" spans="1:49" x14ac:dyDescent="0.35">
      <c r="A6173" s="20"/>
      <c r="B6173" s="20"/>
      <c r="C6173" s="20"/>
      <c r="D6173" s="20"/>
      <c r="E6173" s="6"/>
      <c r="F6173" s="6"/>
      <c r="G6173" s="6"/>
      <c r="H6173" s="6"/>
      <c r="I6173" s="6"/>
      <c r="J6173" s="6"/>
      <c r="K6173" s="6"/>
      <c r="L6173" s="6"/>
      <c r="M6173" s="6"/>
      <c r="N6173" s="6"/>
      <c r="O6173" s="6"/>
      <c r="P6173" s="6"/>
      <c r="Q6173" s="6"/>
      <c r="R6173" s="6"/>
      <c r="S6173" s="6"/>
      <c r="T6173" s="6"/>
      <c r="U6173" s="6"/>
      <c r="V6173" s="6"/>
      <c r="W6173" s="6"/>
      <c r="X6173" s="6"/>
      <c r="Y6173" s="6"/>
      <c r="Z6173" s="6"/>
      <c r="AA6173" s="6"/>
      <c r="AB6173" s="6"/>
      <c r="AC6173" s="6"/>
      <c r="AD6173" s="6"/>
      <c r="AE6173" s="6"/>
      <c r="AF6173" s="6"/>
      <c r="AG6173" s="6"/>
      <c r="AH6173" s="6"/>
      <c r="AI6173" s="6"/>
      <c r="AJ6173" s="6"/>
      <c r="AK6173" s="6"/>
      <c r="AL6173" s="6"/>
      <c r="AM6173" s="6"/>
      <c r="AN6173" s="6"/>
      <c r="AO6173" s="6"/>
      <c r="AP6173" s="6"/>
      <c r="AQ6173" s="21"/>
      <c r="AR6173" s="21"/>
      <c r="AS6173" s="21"/>
      <c r="AT6173" s="6"/>
      <c r="AU6173" s="6"/>
      <c r="AV6173" s="6"/>
      <c r="AW6173" s="6"/>
    </row>
    <row r="6174" spans="1:49" x14ac:dyDescent="0.35">
      <c r="A6174" s="20"/>
      <c r="B6174" s="20"/>
      <c r="C6174" s="20"/>
      <c r="D6174" s="20"/>
      <c r="E6174" s="6"/>
      <c r="F6174" s="6"/>
      <c r="G6174" s="6"/>
      <c r="H6174" s="6"/>
      <c r="I6174" s="6"/>
      <c r="J6174" s="6"/>
      <c r="K6174" s="6"/>
      <c r="L6174" s="6"/>
      <c r="M6174" s="6"/>
      <c r="N6174" s="6"/>
      <c r="O6174" s="6"/>
      <c r="P6174" s="6"/>
      <c r="Q6174" s="6"/>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21"/>
      <c r="AR6174" s="21"/>
      <c r="AS6174" s="21"/>
      <c r="AT6174" s="6"/>
      <c r="AU6174" s="6"/>
      <c r="AV6174" s="6"/>
      <c r="AW6174" s="6"/>
    </row>
    <row r="6175" spans="1:49" x14ac:dyDescent="0.35">
      <c r="A6175" s="20"/>
      <c r="B6175" s="20"/>
      <c r="C6175" s="20"/>
      <c r="D6175" s="20"/>
      <c r="E6175" s="6"/>
      <c r="F6175" s="6"/>
      <c r="G6175" s="6"/>
      <c r="H6175" s="6"/>
      <c r="I6175" s="6"/>
      <c r="J6175" s="6"/>
      <c r="K6175" s="6"/>
      <c r="L6175" s="6"/>
      <c r="M6175" s="6"/>
      <c r="N6175" s="6"/>
      <c r="O6175" s="6"/>
      <c r="P6175" s="6"/>
      <c r="Q6175" s="6"/>
      <c r="R6175" s="6"/>
      <c r="S6175" s="6"/>
      <c r="T6175" s="6"/>
      <c r="U6175" s="6"/>
      <c r="V6175" s="6"/>
      <c r="W6175" s="6"/>
      <c r="X6175" s="6"/>
      <c r="Y6175" s="6"/>
      <c r="Z6175" s="6"/>
      <c r="AA6175" s="6"/>
      <c r="AB6175" s="6"/>
      <c r="AC6175" s="6"/>
      <c r="AD6175" s="6"/>
      <c r="AE6175" s="6"/>
      <c r="AF6175" s="6"/>
      <c r="AG6175" s="6"/>
      <c r="AH6175" s="6"/>
      <c r="AI6175" s="6"/>
      <c r="AJ6175" s="6"/>
      <c r="AK6175" s="6"/>
      <c r="AL6175" s="6"/>
      <c r="AM6175" s="6"/>
      <c r="AN6175" s="6"/>
      <c r="AO6175" s="6"/>
      <c r="AP6175" s="6"/>
      <c r="AQ6175" s="21"/>
      <c r="AR6175" s="21"/>
      <c r="AS6175" s="21"/>
      <c r="AT6175" s="6"/>
      <c r="AU6175" s="6"/>
      <c r="AV6175" s="6"/>
      <c r="AW6175" s="6"/>
    </row>
    <row r="6176" spans="1:49" x14ac:dyDescent="0.35">
      <c r="A6176" s="20"/>
      <c r="B6176" s="20"/>
      <c r="C6176" s="20"/>
      <c r="D6176" s="20"/>
      <c r="E6176" s="6"/>
      <c r="F6176" s="6"/>
      <c r="G6176" s="6"/>
      <c r="H6176" s="6"/>
      <c r="I6176" s="6"/>
      <c r="J6176" s="6"/>
      <c r="K6176" s="6"/>
      <c r="L6176" s="6"/>
      <c r="M6176" s="6"/>
      <c r="N6176" s="6"/>
      <c r="O6176" s="6"/>
      <c r="P6176" s="6"/>
      <c r="Q6176" s="6"/>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21"/>
      <c r="AR6176" s="21"/>
      <c r="AS6176" s="21"/>
      <c r="AT6176" s="6"/>
      <c r="AU6176" s="6"/>
      <c r="AV6176" s="6"/>
      <c r="AW6176" s="6"/>
    </row>
    <row r="6177" spans="1:49" x14ac:dyDescent="0.35">
      <c r="A6177" s="20"/>
      <c r="B6177" s="20"/>
      <c r="C6177" s="20"/>
      <c r="D6177" s="20"/>
      <c r="E6177" s="6"/>
      <c r="F6177" s="6"/>
      <c r="G6177" s="6"/>
      <c r="H6177" s="6"/>
      <c r="I6177" s="6"/>
      <c r="J6177" s="6"/>
      <c r="K6177" s="6"/>
      <c r="L6177" s="6"/>
      <c r="M6177" s="6"/>
      <c r="N6177" s="6"/>
      <c r="O6177" s="6"/>
      <c r="P6177" s="6"/>
      <c r="Q6177" s="6"/>
      <c r="R6177" s="6"/>
      <c r="S6177" s="6"/>
      <c r="T6177" s="6"/>
      <c r="U6177" s="6"/>
      <c r="V6177" s="6"/>
      <c r="W6177" s="6"/>
      <c r="X6177" s="6"/>
      <c r="Y6177" s="6"/>
      <c r="Z6177" s="6"/>
      <c r="AA6177" s="6"/>
      <c r="AB6177" s="6"/>
      <c r="AC6177" s="6"/>
      <c r="AD6177" s="6"/>
      <c r="AE6177" s="6"/>
      <c r="AF6177" s="6"/>
      <c r="AG6177" s="6"/>
      <c r="AH6177" s="6"/>
      <c r="AI6177" s="6"/>
      <c r="AJ6177" s="6"/>
      <c r="AK6177" s="6"/>
      <c r="AL6177" s="6"/>
      <c r="AM6177" s="6"/>
      <c r="AN6177" s="6"/>
      <c r="AO6177" s="6"/>
      <c r="AP6177" s="6"/>
      <c r="AQ6177" s="21"/>
      <c r="AR6177" s="21"/>
      <c r="AS6177" s="21"/>
      <c r="AT6177" s="6"/>
      <c r="AU6177" s="6"/>
      <c r="AV6177" s="6"/>
      <c r="AW6177" s="6"/>
    </row>
    <row r="6178" spans="1:49" x14ac:dyDescent="0.35">
      <c r="A6178" s="20"/>
      <c r="B6178" s="20"/>
      <c r="C6178" s="20"/>
      <c r="D6178" s="20"/>
      <c r="E6178" s="6"/>
      <c r="F6178" s="6"/>
      <c r="G6178" s="6"/>
      <c r="H6178" s="6"/>
      <c r="I6178" s="6"/>
      <c r="J6178" s="6"/>
      <c r="K6178" s="6"/>
      <c r="L6178" s="6"/>
      <c r="M6178" s="6"/>
      <c r="N6178" s="6"/>
      <c r="O6178" s="6"/>
      <c r="P6178" s="6"/>
      <c r="Q6178" s="6"/>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21"/>
      <c r="AR6178" s="21"/>
      <c r="AS6178" s="21"/>
      <c r="AT6178" s="6"/>
      <c r="AU6178" s="6"/>
      <c r="AV6178" s="6"/>
      <c r="AW6178" s="6"/>
    </row>
    <row r="6179" spans="1:49" x14ac:dyDescent="0.35">
      <c r="A6179" s="20"/>
      <c r="B6179" s="20"/>
      <c r="C6179" s="20"/>
      <c r="D6179" s="20"/>
      <c r="E6179" s="6"/>
      <c r="F6179" s="6"/>
      <c r="G6179" s="6"/>
      <c r="H6179" s="6"/>
      <c r="I6179" s="6"/>
      <c r="J6179" s="6"/>
      <c r="K6179" s="6"/>
      <c r="L6179" s="6"/>
      <c r="M6179" s="6"/>
      <c r="N6179" s="6"/>
      <c r="O6179" s="6"/>
      <c r="P6179" s="6"/>
      <c r="Q6179" s="6"/>
      <c r="R6179" s="6"/>
      <c r="S6179" s="6"/>
      <c r="T6179" s="6"/>
      <c r="U6179" s="6"/>
      <c r="V6179" s="6"/>
      <c r="W6179" s="6"/>
      <c r="X6179" s="6"/>
      <c r="Y6179" s="6"/>
      <c r="Z6179" s="6"/>
      <c r="AA6179" s="6"/>
      <c r="AB6179" s="6"/>
      <c r="AC6179" s="6"/>
      <c r="AD6179" s="6"/>
      <c r="AE6179" s="6"/>
      <c r="AF6179" s="6"/>
      <c r="AG6179" s="6"/>
      <c r="AH6179" s="6"/>
      <c r="AI6179" s="6"/>
      <c r="AJ6179" s="6"/>
      <c r="AK6179" s="6"/>
      <c r="AL6179" s="6"/>
      <c r="AM6179" s="6"/>
      <c r="AN6179" s="6"/>
      <c r="AO6179" s="6"/>
      <c r="AP6179" s="6"/>
      <c r="AQ6179" s="21"/>
      <c r="AR6179" s="21"/>
      <c r="AS6179" s="21"/>
      <c r="AT6179" s="6"/>
      <c r="AU6179" s="6"/>
      <c r="AV6179" s="6"/>
      <c r="AW6179" s="6"/>
    </row>
    <row r="6180" spans="1:49" x14ac:dyDescent="0.35">
      <c r="A6180" s="20"/>
      <c r="B6180" s="20"/>
      <c r="C6180" s="20"/>
      <c r="D6180" s="20"/>
      <c r="E6180" s="6"/>
      <c r="F6180" s="6"/>
      <c r="G6180" s="6"/>
      <c r="H6180" s="6"/>
      <c r="I6180" s="6"/>
      <c r="J6180" s="6"/>
      <c r="K6180" s="6"/>
      <c r="L6180" s="6"/>
      <c r="M6180" s="6"/>
      <c r="N6180" s="6"/>
      <c r="O6180" s="6"/>
      <c r="P6180" s="6"/>
      <c r="Q6180" s="6"/>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21"/>
      <c r="AR6180" s="21"/>
      <c r="AS6180" s="21"/>
      <c r="AT6180" s="6"/>
      <c r="AU6180" s="6"/>
      <c r="AV6180" s="6"/>
      <c r="AW6180" s="6"/>
    </row>
    <row r="6181" spans="1:49" x14ac:dyDescent="0.35">
      <c r="A6181" s="20"/>
      <c r="B6181" s="20"/>
      <c r="C6181" s="20"/>
      <c r="D6181" s="20"/>
      <c r="E6181" s="6"/>
      <c r="F6181" s="6"/>
      <c r="G6181" s="6"/>
      <c r="H6181" s="6"/>
      <c r="I6181" s="6"/>
      <c r="J6181" s="6"/>
      <c r="K6181" s="6"/>
      <c r="L6181" s="6"/>
      <c r="M6181" s="6"/>
      <c r="N6181" s="6"/>
      <c r="O6181" s="6"/>
      <c r="P6181" s="6"/>
      <c r="Q6181" s="6"/>
      <c r="R6181" s="6"/>
      <c r="S6181" s="6"/>
      <c r="T6181" s="6"/>
      <c r="U6181" s="6"/>
      <c r="V6181" s="6"/>
      <c r="W6181" s="6"/>
      <c r="X6181" s="6"/>
      <c r="Y6181" s="6"/>
      <c r="Z6181" s="6"/>
      <c r="AA6181" s="6"/>
      <c r="AB6181" s="6"/>
      <c r="AC6181" s="6"/>
      <c r="AD6181" s="6"/>
      <c r="AE6181" s="6"/>
      <c r="AF6181" s="6"/>
      <c r="AG6181" s="6"/>
      <c r="AH6181" s="6"/>
      <c r="AI6181" s="6"/>
      <c r="AJ6181" s="6"/>
      <c r="AK6181" s="6"/>
      <c r="AL6181" s="6"/>
      <c r="AM6181" s="6"/>
      <c r="AN6181" s="6"/>
      <c r="AO6181" s="6"/>
      <c r="AP6181" s="6"/>
      <c r="AQ6181" s="21"/>
      <c r="AR6181" s="21"/>
      <c r="AS6181" s="21"/>
      <c r="AT6181" s="6"/>
      <c r="AU6181" s="6"/>
      <c r="AV6181" s="6"/>
      <c r="AW6181" s="6"/>
    </row>
    <row r="6182" spans="1:49" x14ac:dyDescent="0.35">
      <c r="A6182" s="20"/>
      <c r="B6182" s="20"/>
      <c r="C6182" s="20"/>
      <c r="D6182" s="20"/>
      <c r="E6182" s="6"/>
      <c r="F6182" s="6"/>
      <c r="G6182" s="6"/>
      <c r="H6182" s="6"/>
      <c r="I6182" s="6"/>
      <c r="J6182" s="6"/>
      <c r="K6182" s="6"/>
      <c r="L6182" s="6"/>
      <c r="M6182" s="6"/>
      <c r="N6182" s="6"/>
      <c r="O6182" s="6"/>
      <c r="P6182" s="6"/>
      <c r="Q6182" s="6"/>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21"/>
      <c r="AR6182" s="21"/>
      <c r="AS6182" s="21"/>
      <c r="AT6182" s="6"/>
      <c r="AU6182" s="6"/>
      <c r="AV6182" s="6"/>
      <c r="AW6182" s="6"/>
    </row>
    <row r="6183" spans="1:49" x14ac:dyDescent="0.35">
      <c r="A6183" s="20"/>
      <c r="B6183" s="20"/>
      <c r="C6183" s="20"/>
      <c r="D6183" s="20"/>
      <c r="E6183" s="6"/>
      <c r="F6183" s="6"/>
      <c r="G6183" s="6"/>
      <c r="H6183" s="6"/>
      <c r="I6183" s="6"/>
      <c r="J6183" s="6"/>
      <c r="K6183" s="6"/>
      <c r="L6183" s="6"/>
      <c r="M6183" s="6"/>
      <c r="N6183" s="6"/>
      <c r="O6183" s="6"/>
      <c r="P6183" s="6"/>
      <c r="Q6183" s="6"/>
      <c r="R6183" s="6"/>
      <c r="S6183" s="6"/>
      <c r="T6183" s="6"/>
      <c r="U6183" s="6"/>
      <c r="V6183" s="6"/>
      <c r="W6183" s="6"/>
      <c r="X6183" s="6"/>
      <c r="Y6183" s="6"/>
      <c r="Z6183" s="6"/>
      <c r="AA6183" s="6"/>
      <c r="AB6183" s="6"/>
      <c r="AC6183" s="6"/>
      <c r="AD6183" s="6"/>
      <c r="AE6183" s="6"/>
      <c r="AF6183" s="6"/>
      <c r="AG6183" s="6"/>
      <c r="AH6183" s="6"/>
      <c r="AI6183" s="6"/>
      <c r="AJ6183" s="6"/>
      <c r="AK6183" s="6"/>
      <c r="AL6183" s="6"/>
      <c r="AM6183" s="6"/>
      <c r="AN6183" s="6"/>
      <c r="AO6183" s="6"/>
      <c r="AP6183" s="6"/>
      <c r="AQ6183" s="21"/>
      <c r="AR6183" s="21"/>
      <c r="AS6183" s="21"/>
      <c r="AT6183" s="6"/>
      <c r="AU6183" s="6"/>
      <c r="AV6183" s="6"/>
      <c r="AW6183" s="6"/>
    </row>
    <row r="6184" spans="1:49" x14ac:dyDescent="0.35">
      <c r="A6184" s="20"/>
      <c r="B6184" s="20"/>
      <c r="C6184" s="20"/>
      <c r="D6184" s="20"/>
      <c r="E6184" s="6"/>
      <c r="F6184" s="6"/>
      <c r="G6184" s="6"/>
      <c r="H6184" s="6"/>
      <c r="I6184" s="6"/>
      <c r="J6184" s="6"/>
      <c r="K6184" s="6"/>
      <c r="L6184" s="6"/>
      <c r="M6184" s="6"/>
      <c r="N6184" s="6"/>
      <c r="O6184" s="6"/>
      <c r="P6184" s="6"/>
      <c r="Q6184" s="6"/>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21"/>
      <c r="AR6184" s="21"/>
      <c r="AS6184" s="21"/>
      <c r="AT6184" s="6"/>
      <c r="AU6184" s="6"/>
      <c r="AV6184" s="6"/>
      <c r="AW6184" s="6"/>
    </row>
    <row r="6185" spans="1:49" x14ac:dyDescent="0.35">
      <c r="A6185" s="20"/>
      <c r="B6185" s="20"/>
      <c r="C6185" s="20"/>
      <c r="D6185" s="20"/>
      <c r="E6185" s="6"/>
      <c r="F6185" s="6"/>
      <c r="G6185" s="6"/>
      <c r="H6185" s="6"/>
      <c r="I6185" s="6"/>
      <c r="J6185" s="6"/>
      <c r="K6185" s="6"/>
      <c r="L6185" s="6"/>
      <c r="M6185" s="6"/>
      <c r="N6185" s="6"/>
      <c r="O6185" s="6"/>
      <c r="P6185" s="6"/>
      <c r="Q6185" s="6"/>
      <c r="R6185" s="6"/>
      <c r="S6185" s="6"/>
      <c r="T6185" s="6"/>
      <c r="U6185" s="6"/>
      <c r="V6185" s="6"/>
      <c r="W6185" s="6"/>
      <c r="X6185" s="6"/>
      <c r="Y6185" s="6"/>
      <c r="Z6185" s="6"/>
      <c r="AA6185" s="6"/>
      <c r="AB6185" s="6"/>
      <c r="AC6185" s="6"/>
      <c r="AD6185" s="6"/>
      <c r="AE6185" s="6"/>
      <c r="AF6185" s="6"/>
      <c r="AG6185" s="6"/>
      <c r="AH6185" s="6"/>
      <c r="AI6185" s="6"/>
      <c r="AJ6185" s="6"/>
      <c r="AK6185" s="6"/>
      <c r="AL6185" s="6"/>
      <c r="AM6185" s="6"/>
      <c r="AN6185" s="6"/>
      <c r="AO6185" s="6"/>
      <c r="AP6185" s="6"/>
      <c r="AQ6185" s="21"/>
      <c r="AR6185" s="21"/>
      <c r="AS6185" s="21"/>
      <c r="AT6185" s="6"/>
      <c r="AU6185" s="6"/>
      <c r="AV6185" s="6"/>
      <c r="AW6185" s="6"/>
    </row>
    <row r="6186" spans="1:49" x14ac:dyDescent="0.35">
      <c r="A6186" s="20"/>
      <c r="B6186" s="20"/>
      <c r="C6186" s="20"/>
      <c r="D6186" s="20"/>
      <c r="E6186" s="6"/>
      <c r="F6186" s="6"/>
      <c r="G6186" s="6"/>
      <c r="H6186" s="6"/>
      <c r="I6186" s="6"/>
      <c r="J6186" s="6"/>
      <c r="K6186" s="6"/>
      <c r="L6186" s="6"/>
      <c r="M6186" s="6"/>
      <c r="N6186" s="6"/>
      <c r="O6186" s="6"/>
      <c r="P6186" s="6"/>
      <c r="Q6186" s="6"/>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21"/>
      <c r="AR6186" s="21"/>
      <c r="AS6186" s="21"/>
      <c r="AT6186" s="6"/>
      <c r="AU6186" s="6"/>
      <c r="AV6186" s="6"/>
      <c r="AW6186" s="6"/>
    </row>
    <row r="6187" spans="1:49" x14ac:dyDescent="0.35">
      <c r="A6187" s="20"/>
      <c r="B6187" s="20"/>
      <c r="C6187" s="20"/>
      <c r="D6187" s="20"/>
      <c r="E6187" s="6"/>
      <c r="F6187" s="6"/>
      <c r="G6187" s="6"/>
      <c r="H6187" s="6"/>
      <c r="I6187" s="6"/>
      <c r="J6187" s="6"/>
      <c r="K6187" s="6"/>
      <c r="L6187" s="6"/>
      <c r="M6187" s="6"/>
      <c r="N6187" s="6"/>
      <c r="O6187" s="6"/>
      <c r="P6187" s="6"/>
      <c r="Q6187" s="6"/>
      <c r="R6187" s="6"/>
      <c r="S6187" s="6"/>
      <c r="T6187" s="6"/>
      <c r="U6187" s="6"/>
      <c r="V6187" s="6"/>
      <c r="W6187" s="6"/>
      <c r="X6187" s="6"/>
      <c r="Y6187" s="6"/>
      <c r="Z6187" s="6"/>
      <c r="AA6187" s="6"/>
      <c r="AB6187" s="6"/>
      <c r="AC6187" s="6"/>
      <c r="AD6187" s="6"/>
      <c r="AE6187" s="6"/>
      <c r="AF6187" s="6"/>
      <c r="AG6187" s="6"/>
      <c r="AH6187" s="6"/>
      <c r="AI6187" s="6"/>
      <c r="AJ6187" s="6"/>
      <c r="AK6187" s="6"/>
      <c r="AL6187" s="6"/>
      <c r="AM6187" s="6"/>
      <c r="AN6187" s="6"/>
      <c r="AO6187" s="6"/>
      <c r="AP6187" s="6"/>
      <c r="AQ6187" s="21"/>
      <c r="AR6187" s="21"/>
      <c r="AS6187" s="21"/>
      <c r="AT6187" s="6"/>
      <c r="AU6187" s="6"/>
      <c r="AV6187" s="6"/>
      <c r="AW6187" s="6"/>
    </row>
    <row r="6188" spans="1:49" x14ac:dyDescent="0.35">
      <c r="A6188" s="20"/>
      <c r="B6188" s="20"/>
      <c r="C6188" s="20"/>
      <c r="D6188" s="20"/>
      <c r="E6188" s="6"/>
      <c r="F6188" s="6"/>
      <c r="G6188" s="6"/>
      <c r="H6188" s="6"/>
      <c r="I6188" s="6"/>
      <c r="J6188" s="6"/>
      <c r="K6188" s="6"/>
      <c r="L6188" s="6"/>
      <c r="M6188" s="6"/>
      <c r="N6188" s="6"/>
      <c r="O6188" s="6"/>
      <c r="P6188" s="6"/>
      <c r="Q6188" s="6"/>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21"/>
      <c r="AR6188" s="21"/>
      <c r="AS6188" s="21"/>
      <c r="AT6188" s="6"/>
      <c r="AU6188" s="6"/>
      <c r="AV6188" s="6"/>
      <c r="AW6188" s="6"/>
    </row>
    <row r="6189" spans="1:49" x14ac:dyDescent="0.35">
      <c r="A6189" s="20"/>
      <c r="B6189" s="20"/>
      <c r="C6189" s="20"/>
      <c r="D6189" s="20"/>
      <c r="E6189" s="6"/>
      <c r="F6189" s="6"/>
      <c r="G6189" s="6"/>
      <c r="H6189" s="6"/>
      <c r="I6189" s="6"/>
      <c r="J6189" s="6"/>
      <c r="K6189" s="6"/>
      <c r="L6189" s="6"/>
      <c r="M6189" s="6"/>
      <c r="N6189" s="6"/>
      <c r="O6189" s="6"/>
      <c r="P6189" s="6"/>
      <c r="Q6189" s="6"/>
      <c r="R6189" s="6"/>
      <c r="S6189" s="6"/>
      <c r="T6189" s="6"/>
      <c r="U6189" s="6"/>
      <c r="V6189" s="6"/>
      <c r="W6189" s="6"/>
      <c r="X6189" s="6"/>
      <c r="Y6189" s="6"/>
      <c r="Z6189" s="6"/>
      <c r="AA6189" s="6"/>
      <c r="AB6189" s="6"/>
      <c r="AC6189" s="6"/>
      <c r="AD6189" s="6"/>
      <c r="AE6189" s="6"/>
      <c r="AF6189" s="6"/>
      <c r="AG6189" s="6"/>
      <c r="AH6189" s="6"/>
      <c r="AI6189" s="6"/>
      <c r="AJ6189" s="6"/>
      <c r="AK6189" s="6"/>
      <c r="AL6189" s="6"/>
      <c r="AM6189" s="6"/>
      <c r="AN6189" s="6"/>
      <c r="AO6189" s="6"/>
      <c r="AP6189" s="6"/>
      <c r="AQ6189" s="21"/>
      <c r="AR6189" s="21"/>
      <c r="AS6189" s="21"/>
      <c r="AT6189" s="6"/>
      <c r="AU6189" s="6"/>
      <c r="AV6189" s="6"/>
      <c r="AW6189" s="6"/>
    </row>
    <row r="6190" spans="1:49" x14ac:dyDescent="0.35">
      <c r="A6190" s="20"/>
      <c r="B6190" s="20"/>
      <c r="C6190" s="20"/>
      <c r="D6190" s="20"/>
      <c r="E6190" s="6"/>
      <c r="F6190" s="6"/>
      <c r="G6190" s="6"/>
      <c r="H6190" s="6"/>
      <c r="I6190" s="6"/>
      <c r="J6190" s="6"/>
      <c r="K6190" s="6"/>
      <c r="L6190" s="6"/>
      <c r="M6190" s="6"/>
      <c r="N6190" s="6"/>
      <c r="O6190" s="6"/>
      <c r="P6190" s="6"/>
      <c r="Q6190" s="6"/>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21"/>
      <c r="AR6190" s="21"/>
      <c r="AS6190" s="21"/>
      <c r="AT6190" s="6"/>
      <c r="AU6190" s="6"/>
      <c r="AV6190" s="6"/>
      <c r="AW6190" s="6"/>
    </row>
    <row r="6191" spans="1:49" x14ac:dyDescent="0.35">
      <c r="A6191" s="20"/>
      <c r="B6191" s="20"/>
      <c r="C6191" s="20"/>
      <c r="D6191" s="20"/>
      <c r="E6191" s="6"/>
      <c r="F6191" s="6"/>
      <c r="G6191" s="6"/>
      <c r="H6191" s="6"/>
      <c r="I6191" s="6"/>
      <c r="J6191" s="6"/>
      <c r="K6191" s="6"/>
      <c r="L6191" s="6"/>
      <c r="M6191" s="6"/>
      <c r="N6191" s="6"/>
      <c r="O6191" s="6"/>
      <c r="P6191" s="6"/>
      <c r="Q6191" s="6"/>
      <c r="R6191" s="6"/>
      <c r="S6191" s="6"/>
      <c r="T6191" s="6"/>
      <c r="U6191" s="6"/>
      <c r="V6191" s="6"/>
      <c r="W6191" s="6"/>
      <c r="X6191" s="6"/>
      <c r="Y6191" s="6"/>
      <c r="Z6191" s="6"/>
      <c r="AA6191" s="6"/>
      <c r="AB6191" s="6"/>
      <c r="AC6191" s="6"/>
      <c r="AD6191" s="6"/>
      <c r="AE6191" s="6"/>
      <c r="AF6191" s="6"/>
      <c r="AG6191" s="6"/>
      <c r="AH6191" s="6"/>
      <c r="AI6191" s="6"/>
      <c r="AJ6191" s="6"/>
      <c r="AK6191" s="6"/>
      <c r="AL6191" s="6"/>
      <c r="AM6191" s="6"/>
      <c r="AN6191" s="6"/>
      <c r="AO6191" s="6"/>
      <c r="AP6191" s="6"/>
      <c r="AQ6191" s="21"/>
      <c r="AR6191" s="21"/>
      <c r="AS6191" s="21"/>
      <c r="AT6191" s="6"/>
      <c r="AU6191" s="6"/>
      <c r="AV6191" s="6"/>
      <c r="AW6191" s="6"/>
    </row>
    <row r="6192" spans="1:49" x14ac:dyDescent="0.35">
      <c r="A6192" s="20"/>
      <c r="B6192" s="20"/>
      <c r="C6192" s="20"/>
      <c r="D6192" s="20"/>
      <c r="E6192" s="6"/>
      <c r="F6192" s="6"/>
      <c r="G6192" s="6"/>
      <c r="H6192" s="6"/>
      <c r="I6192" s="6"/>
      <c r="J6192" s="6"/>
      <c r="K6192" s="6"/>
      <c r="L6192" s="6"/>
      <c r="M6192" s="6"/>
      <c r="N6192" s="6"/>
      <c r="O6192" s="6"/>
      <c r="P6192" s="6"/>
      <c r="Q6192" s="6"/>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21"/>
      <c r="AR6192" s="21"/>
      <c r="AS6192" s="21"/>
      <c r="AT6192" s="6"/>
      <c r="AU6192" s="6"/>
      <c r="AV6192" s="6"/>
      <c r="AW6192" s="6"/>
    </row>
    <row r="6193" spans="1:49" x14ac:dyDescent="0.35">
      <c r="A6193" s="20"/>
      <c r="B6193" s="20"/>
      <c r="C6193" s="20"/>
      <c r="D6193" s="20"/>
      <c r="E6193" s="6"/>
      <c r="F6193" s="6"/>
      <c r="G6193" s="6"/>
      <c r="H6193" s="6"/>
      <c r="I6193" s="6"/>
      <c r="J6193" s="6"/>
      <c r="K6193" s="6"/>
      <c r="L6193" s="6"/>
      <c r="M6193" s="6"/>
      <c r="N6193" s="6"/>
      <c r="O6193" s="6"/>
      <c r="P6193" s="6"/>
      <c r="Q6193" s="6"/>
      <c r="R6193" s="6"/>
      <c r="S6193" s="6"/>
      <c r="T6193" s="6"/>
      <c r="U6193" s="6"/>
      <c r="V6193" s="6"/>
      <c r="W6193" s="6"/>
      <c r="X6193" s="6"/>
      <c r="Y6193" s="6"/>
      <c r="Z6193" s="6"/>
      <c r="AA6193" s="6"/>
      <c r="AB6193" s="6"/>
      <c r="AC6193" s="6"/>
      <c r="AD6193" s="6"/>
      <c r="AE6193" s="6"/>
      <c r="AF6193" s="6"/>
      <c r="AG6193" s="6"/>
      <c r="AH6193" s="6"/>
      <c r="AI6193" s="6"/>
      <c r="AJ6193" s="6"/>
      <c r="AK6193" s="6"/>
      <c r="AL6193" s="6"/>
      <c r="AM6193" s="6"/>
      <c r="AN6193" s="6"/>
      <c r="AO6193" s="6"/>
      <c r="AP6193" s="6"/>
      <c r="AQ6193" s="21"/>
      <c r="AR6193" s="21"/>
      <c r="AS6193" s="21"/>
      <c r="AT6193" s="6"/>
      <c r="AU6193" s="6"/>
      <c r="AV6193" s="6"/>
      <c r="AW6193" s="6"/>
    </row>
    <row r="6194" spans="1:49" x14ac:dyDescent="0.35">
      <c r="A6194" s="20"/>
      <c r="B6194" s="20"/>
      <c r="C6194" s="20"/>
      <c r="D6194" s="20"/>
      <c r="E6194" s="6"/>
      <c r="F6194" s="6"/>
      <c r="G6194" s="6"/>
      <c r="H6194" s="6"/>
      <c r="I6194" s="6"/>
      <c r="J6194" s="6"/>
      <c r="K6194" s="6"/>
      <c r="L6194" s="6"/>
      <c r="M6194" s="6"/>
      <c r="N6194" s="6"/>
      <c r="O6194" s="6"/>
      <c r="P6194" s="6"/>
      <c r="Q6194" s="6"/>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21"/>
      <c r="AR6194" s="21"/>
      <c r="AS6194" s="21"/>
      <c r="AT6194" s="6"/>
      <c r="AU6194" s="6"/>
      <c r="AV6194" s="6"/>
      <c r="AW6194" s="6"/>
    </row>
    <row r="6195" spans="1:49" x14ac:dyDescent="0.35">
      <c r="A6195" s="20"/>
      <c r="B6195" s="20"/>
      <c r="C6195" s="20"/>
      <c r="D6195" s="20"/>
      <c r="E6195" s="6"/>
      <c r="F6195" s="6"/>
      <c r="G6195" s="6"/>
      <c r="H6195" s="6"/>
      <c r="I6195" s="6"/>
      <c r="J6195" s="6"/>
      <c r="K6195" s="6"/>
      <c r="L6195" s="6"/>
      <c r="M6195" s="6"/>
      <c r="N6195" s="6"/>
      <c r="O6195" s="6"/>
      <c r="P6195" s="6"/>
      <c r="Q6195" s="6"/>
      <c r="R6195" s="6"/>
      <c r="S6195" s="6"/>
      <c r="T6195" s="6"/>
      <c r="U6195" s="6"/>
      <c r="V6195" s="6"/>
      <c r="W6195" s="6"/>
      <c r="X6195" s="6"/>
      <c r="Y6195" s="6"/>
      <c r="Z6195" s="6"/>
      <c r="AA6195" s="6"/>
      <c r="AB6195" s="6"/>
      <c r="AC6195" s="6"/>
      <c r="AD6195" s="6"/>
      <c r="AE6195" s="6"/>
      <c r="AF6195" s="6"/>
      <c r="AG6195" s="6"/>
      <c r="AH6195" s="6"/>
      <c r="AI6195" s="6"/>
      <c r="AJ6195" s="6"/>
      <c r="AK6195" s="6"/>
      <c r="AL6195" s="6"/>
      <c r="AM6195" s="6"/>
      <c r="AN6195" s="6"/>
      <c r="AO6195" s="6"/>
      <c r="AP6195" s="6"/>
      <c r="AQ6195" s="21"/>
      <c r="AR6195" s="21"/>
      <c r="AS6195" s="21"/>
      <c r="AT6195" s="6"/>
      <c r="AU6195" s="6"/>
      <c r="AV6195" s="6"/>
      <c r="AW6195" s="6"/>
    </row>
    <row r="6196" spans="1:49" x14ac:dyDescent="0.35">
      <c r="A6196" s="20"/>
      <c r="B6196" s="20"/>
      <c r="C6196" s="20"/>
      <c r="D6196" s="20"/>
      <c r="E6196" s="6"/>
      <c r="F6196" s="6"/>
      <c r="G6196" s="6"/>
      <c r="H6196" s="6"/>
      <c r="I6196" s="6"/>
      <c r="J6196" s="6"/>
      <c r="K6196" s="6"/>
      <c r="L6196" s="6"/>
      <c r="M6196" s="6"/>
      <c r="N6196" s="6"/>
      <c r="O6196" s="6"/>
      <c r="P6196" s="6"/>
      <c r="Q6196" s="6"/>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21"/>
      <c r="AR6196" s="21"/>
      <c r="AS6196" s="21"/>
      <c r="AT6196" s="6"/>
      <c r="AU6196" s="6"/>
      <c r="AV6196" s="6"/>
      <c r="AW6196" s="6"/>
    </row>
    <row r="6197" spans="1:49" x14ac:dyDescent="0.35">
      <c r="A6197" s="20"/>
      <c r="B6197" s="20"/>
      <c r="C6197" s="20"/>
      <c r="D6197" s="20"/>
      <c r="E6197" s="6"/>
      <c r="F6197" s="6"/>
      <c r="G6197" s="6"/>
      <c r="H6197" s="6"/>
      <c r="I6197" s="6"/>
      <c r="J6197" s="6"/>
      <c r="K6197" s="6"/>
      <c r="L6197" s="6"/>
      <c r="M6197" s="6"/>
      <c r="N6197" s="6"/>
      <c r="O6197" s="6"/>
      <c r="P6197" s="6"/>
      <c r="Q6197" s="6"/>
      <c r="R6197" s="6"/>
      <c r="S6197" s="6"/>
      <c r="T6197" s="6"/>
      <c r="U6197" s="6"/>
      <c r="V6197" s="6"/>
      <c r="W6197" s="6"/>
      <c r="X6197" s="6"/>
      <c r="Y6197" s="6"/>
      <c r="Z6197" s="6"/>
      <c r="AA6197" s="6"/>
      <c r="AB6197" s="6"/>
      <c r="AC6197" s="6"/>
      <c r="AD6197" s="6"/>
      <c r="AE6197" s="6"/>
      <c r="AF6197" s="6"/>
      <c r="AG6197" s="6"/>
      <c r="AH6197" s="6"/>
      <c r="AI6197" s="6"/>
      <c r="AJ6197" s="6"/>
      <c r="AK6197" s="6"/>
      <c r="AL6197" s="6"/>
      <c r="AM6197" s="6"/>
      <c r="AN6197" s="6"/>
      <c r="AO6197" s="6"/>
      <c r="AP6197" s="6"/>
      <c r="AQ6197" s="21"/>
      <c r="AR6197" s="21"/>
      <c r="AS6197" s="21"/>
      <c r="AT6197" s="6"/>
      <c r="AU6197" s="6"/>
      <c r="AV6197" s="6"/>
      <c r="AW6197" s="6"/>
    </row>
    <row r="6198" spans="1:49" x14ac:dyDescent="0.35">
      <c r="A6198" s="20"/>
      <c r="B6198" s="20"/>
      <c r="C6198" s="20"/>
      <c r="D6198" s="20"/>
      <c r="E6198" s="6"/>
      <c r="F6198" s="6"/>
      <c r="G6198" s="6"/>
      <c r="H6198" s="6"/>
      <c r="I6198" s="6"/>
      <c r="J6198" s="6"/>
      <c r="K6198" s="6"/>
      <c r="L6198" s="6"/>
      <c r="M6198" s="6"/>
      <c r="N6198" s="6"/>
      <c r="O6198" s="6"/>
      <c r="P6198" s="6"/>
      <c r="Q6198" s="6"/>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21"/>
      <c r="AR6198" s="21"/>
      <c r="AS6198" s="21"/>
      <c r="AT6198" s="6"/>
      <c r="AU6198" s="6"/>
      <c r="AV6198" s="6"/>
      <c r="AW6198" s="6"/>
    </row>
    <row r="6199" spans="1:49" x14ac:dyDescent="0.35">
      <c r="A6199" s="20"/>
      <c r="B6199" s="20"/>
      <c r="C6199" s="20"/>
      <c r="D6199" s="20"/>
      <c r="E6199" s="6"/>
      <c r="F6199" s="6"/>
      <c r="G6199" s="6"/>
      <c r="H6199" s="6"/>
      <c r="I6199" s="6"/>
      <c r="J6199" s="6"/>
      <c r="K6199" s="6"/>
      <c r="L6199" s="6"/>
      <c r="M6199" s="6"/>
      <c r="N6199" s="6"/>
      <c r="O6199" s="6"/>
      <c r="P6199" s="6"/>
      <c r="Q6199" s="6"/>
      <c r="R6199" s="6"/>
      <c r="S6199" s="6"/>
      <c r="T6199" s="6"/>
      <c r="U6199" s="6"/>
      <c r="V6199" s="6"/>
      <c r="W6199" s="6"/>
      <c r="X6199" s="6"/>
      <c r="Y6199" s="6"/>
      <c r="Z6199" s="6"/>
      <c r="AA6199" s="6"/>
      <c r="AB6199" s="6"/>
      <c r="AC6199" s="6"/>
      <c r="AD6199" s="6"/>
      <c r="AE6199" s="6"/>
      <c r="AF6199" s="6"/>
      <c r="AG6199" s="6"/>
      <c r="AH6199" s="6"/>
      <c r="AI6199" s="6"/>
      <c r="AJ6199" s="6"/>
      <c r="AK6199" s="6"/>
      <c r="AL6199" s="6"/>
      <c r="AM6199" s="6"/>
      <c r="AN6199" s="6"/>
      <c r="AO6199" s="6"/>
      <c r="AP6199" s="6"/>
      <c r="AQ6199" s="21"/>
      <c r="AR6199" s="21"/>
      <c r="AS6199" s="21"/>
      <c r="AT6199" s="6"/>
      <c r="AU6199" s="6"/>
      <c r="AV6199" s="6"/>
      <c r="AW6199" s="6"/>
    </row>
    <row r="6200" spans="1:49" x14ac:dyDescent="0.35">
      <c r="A6200" s="20"/>
      <c r="B6200" s="20"/>
      <c r="C6200" s="20"/>
      <c r="D6200" s="20"/>
      <c r="E6200" s="6"/>
      <c r="F6200" s="6"/>
      <c r="G6200" s="6"/>
      <c r="H6200" s="6"/>
      <c r="I6200" s="6"/>
      <c r="J6200" s="6"/>
      <c r="K6200" s="6"/>
      <c r="L6200" s="6"/>
      <c r="M6200" s="6"/>
      <c r="N6200" s="6"/>
      <c r="O6200" s="6"/>
      <c r="P6200" s="6"/>
      <c r="Q6200" s="6"/>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21"/>
      <c r="AR6200" s="21"/>
      <c r="AS6200" s="21"/>
      <c r="AT6200" s="6"/>
      <c r="AU6200" s="6"/>
      <c r="AV6200" s="6"/>
      <c r="AW6200" s="6"/>
    </row>
    <row r="6201" spans="1:49" x14ac:dyDescent="0.35">
      <c r="A6201" s="20"/>
      <c r="B6201" s="20"/>
      <c r="C6201" s="20"/>
      <c r="D6201" s="20"/>
      <c r="E6201" s="6"/>
      <c r="F6201" s="6"/>
      <c r="G6201" s="6"/>
      <c r="H6201" s="6"/>
      <c r="I6201" s="6"/>
      <c r="J6201" s="6"/>
      <c r="K6201" s="6"/>
      <c r="L6201" s="6"/>
      <c r="M6201" s="6"/>
      <c r="N6201" s="6"/>
      <c r="O6201" s="6"/>
      <c r="P6201" s="6"/>
      <c r="Q6201" s="6"/>
      <c r="R6201" s="6"/>
      <c r="S6201" s="6"/>
      <c r="T6201" s="6"/>
      <c r="U6201" s="6"/>
      <c r="V6201" s="6"/>
      <c r="W6201" s="6"/>
      <c r="X6201" s="6"/>
      <c r="Y6201" s="6"/>
      <c r="Z6201" s="6"/>
      <c r="AA6201" s="6"/>
      <c r="AB6201" s="6"/>
      <c r="AC6201" s="6"/>
      <c r="AD6201" s="6"/>
      <c r="AE6201" s="6"/>
      <c r="AF6201" s="6"/>
      <c r="AG6201" s="6"/>
      <c r="AH6201" s="6"/>
      <c r="AI6201" s="6"/>
      <c r="AJ6201" s="6"/>
      <c r="AK6201" s="6"/>
      <c r="AL6201" s="6"/>
      <c r="AM6201" s="6"/>
      <c r="AN6201" s="6"/>
      <c r="AO6201" s="6"/>
      <c r="AP6201" s="6"/>
      <c r="AQ6201" s="21"/>
      <c r="AR6201" s="21"/>
      <c r="AS6201" s="21"/>
      <c r="AT6201" s="6"/>
      <c r="AU6201" s="6"/>
      <c r="AV6201" s="6"/>
      <c r="AW6201" s="6"/>
    </row>
    <row r="6202" spans="1:49" x14ac:dyDescent="0.35">
      <c r="A6202" s="20"/>
      <c r="B6202" s="20"/>
      <c r="C6202" s="20"/>
      <c r="D6202" s="20"/>
      <c r="E6202" s="6"/>
      <c r="F6202" s="6"/>
      <c r="G6202" s="6"/>
      <c r="H6202" s="6"/>
      <c r="I6202" s="6"/>
      <c r="J6202" s="6"/>
      <c r="K6202" s="6"/>
      <c r="L6202" s="6"/>
      <c r="M6202" s="6"/>
      <c r="N6202" s="6"/>
      <c r="O6202" s="6"/>
      <c r="P6202" s="6"/>
      <c r="Q6202" s="6"/>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21"/>
      <c r="AR6202" s="21"/>
      <c r="AS6202" s="21"/>
      <c r="AT6202" s="6"/>
      <c r="AU6202" s="6"/>
      <c r="AV6202" s="6"/>
      <c r="AW6202" s="6"/>
    </row>
    <row r="6203" spans="1:49" x14ac:dyDescent="0.35">
      <c r="A6203" s="20"/>
      <c r="B6203" s="20"/>
      <c r="C6203" s="20"/>
      <c r="D6203" s="20"/>
      <c r="E6203" s="6"/>
      <c r="F6203" s="6"/>
      <c r="G6203" s="6"/>
      <c r="H6203" s="6"/>
      <c r="I6203" s="6"/>
      <c r="J6203" s="6"/>
      <c r="K6203" s="6"/>
      <c r="L6203" s="6"/>
      <c r="M6203" s="6"/>
      <c r="N6203" s="6"/>
      <c r="O6203" s="6"/>
      <c r="P6203" s="6"/>
      <c r="Q6203" s="6"/>
      <c r="R6203" s="6"/>
      <c r="S6203" s="6"/>
      <c r="T6203" s="6"/>
      <c r="U6203" s="6"/>
      <c r="V6203" s="6"/>
      <c r="W6203" s="6"/>
      <c r="X6203" s="6"/>
      <c r="Y6203" s="6"/>
      <c r="Z6203" s="6"/>
      <c r="AA6203" s="6"/>
      <c r="AB6203" s="6"/>
      <c r="AC6203" s="6"/>
      <c r="AD6203" s="6"/>
      <c r="AE6203" s="6"/>
      <c r="AF6203" s="6"/>
      <c r="AG6203" s="6"/>
      <c r="AH6203" s="6"/>
      <c r="AI6203" s="6"/>
      <c r="AJ6203" s="6"/>
      <c r="AK6203" s="6"/>
      <c r="AL6203" s="6"/>
      <c r="AM6203" s="6"/>
      <c r="AN6203" s="6"/>
      <c r="AO6203" s="6"/>
      <c r="AP6203" s="6"/>
      <c r="AQ6203" s="21"/>
      <c r="AR6203" s="21"/>
      <c r="AS6203" s="21"/>
      <c r="AT6203" s="6"/>
      <c r="AU6203" s="6"/>
      <c r="AV6203" s="6"/>
      <c r="AW6203" s="6"/>
    </row>
    <row r="6204" spans="1:49" x14ac:dyDescent="0.35">
      <c r="A6204" s="20"/>
      <c r="B6204" s="20"/>
      <c r="C6204" s="20"/>
      <c r="D6204" s="20"/>
      <c r="E6204" s="6"/>
      <c r="F6204" s="6"/>
      <c r="G6204" s="6"/>
      <c r="H6204" s="6"/>
      <c r="I6204" s="6"/>
      <c r="J6204" s="6"/>
      <c r="K6204" s="6"/>
      <c r="L6204" s="6"/>
      <c r="M6204" s="6"/>
      <c r="N6204" s="6"/>
      <c r="O6204" s="6"/>
      <c r="P6204" s="6"/>
      <c r="Q6204" s="6"/>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21"/>
      <c r="AR6204" s="21"/>
      <c r="AS6204" s="21"/>
      <c r="AT6204" s="6"/>
      <c r="AU6204" s="6"/>
      <c r="AV6204" s="6"/>
      <c r="AW6204" s="6"/>
    </row>
    <row r="6205" spans="1:49" x14ac:dyDescent="0.35">
      <c r="A6205" s="20"/>
      <c r="B6205" s="20"/>
      <c r="C6205" s="20"/>
      <c r="D6205" s="20"/>
      <c r="E6205" s="6"/>
      <c r="F6205" s="6"/>
      <c r="G6205" s="6"/>
      <c r="H6205" s="6"/>
      <c r="I6205" s="6"/>
      <c r="J6205" s="6"/>
      <c r="K6205" s="6"/>
      <c r="L6205" s="6"/>
      <c r="M6205" s="6"/>
      <c r="N6205" s="6"/>
      <c r="O6205" s="6"/>
      <c r="P6205" s="6"/>
      <c r="Q6205" s="6"/>
      <c r="R6205" s="6"/>
      <c r="S6205" s="6"/>
      <c r="T6205" s="6"/>
      <c r="U6205" s="6"/>
      <c r="V6205" s="6"/>
      <c r="W6205" s="6"/>
      <c r="X6205" s="6"/>
      <c r="Y6205" s="6"/>
      <c r="Z6205" s="6"/>
      <c r="AA6205" s="6"/>
      <c r="AB6205" s="6"/>
      <c r="AC6205" s="6"/>
      <c r="AD6205" s="6"/>
      <c r="AE6205" s="6"/>
      <c r="AF6205" s="6"/>
      <c r="AG6205" s="6"/>
      <c r="AH6205" s="6"/>
      <c r="AI6205" s="6"/>
      <c r="AJ6205" s="6"/>
      <c r="AK6205" s="6"/>
      <c r="AL6205" s="6"/>
      <c r="AM6205" s="6"/>
      <c r="AN6205" s="6"/>
      <c r="AO6205" s="6"/>
      <c r="AP6205" s="6"/>
      <c r="AQ6205" s="21"/>
      <c r="AR6205" s="21"/>
      <c r="AS6205" s="21"/>
      <c r="AT6205" s="6"/>
      <c r="AU6205" s="6"/>
      <c r="AV6205" s="6"/>
      <c r="AW6205" s="6"/>
    </row>
    <row r="6206" spans="1:49" x14ac:dyDescent="0.35">
      <c r="A6206" s="20"/>
      <c r="B6206" s="20"/>
      <c r="C6206" s="20"/>
      <c r="D6206" s="20"/>
      <c r="E6206" s="6"/>
      <c r="F6206" s="6"/>
      <c r="G6206" s="6"/>
      <c r="H6206" s="6"/>
      <c r="I6206" s="6"/>
      <c r="J6206" s="6"/>
      <c r="K6206" s="6"/>
      <c r="L6206" s="6"/>
      <c r="M6206" s="6"/>
      <c r="N6206" s="6"/>
      <c r="O6206" s="6"/>
      <c r="P6206" s="6"/>
      <c r="Q6206" s="6"/>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21"/>
      <c r="AR6206" s="21"/>
      <c r="AS6206" s="21"/>
      <c r="AT6206" s="6"/>
      <c r="AU6206" s="6"/>
      <c r="AV6206" s="6"/>
      <c r="AW6206" s="6"/>
    </row>
    <row r="6207" spans="1:49" x14ac:dyDescent="0.35">
      <c r="A6207" s="20"/>
      <c r="B6207" s="20"/>
      <c r="C6207" s="20"/>
      <c r="D6207" s="20"/>
      <c r="E6207" s="6"/>
      <c r="F6207" s="6"/>
      <c r="G6207" s="6"/>
      <c r="H6207" s="6"/>
      <c r="I6207" s="6"/>
      <c r="J6207" s="6"/>
      <c r="K6207" s="6"/>
      <c r="L6207" s="6"/>
      <c r="M6207" s="6"/>
      <c r="N6207" s="6"/>
      <c r="O6207" s="6"/>
      <c r="P6207" s="6"/>
      <c r="Q6207" s="6"/>
      <c r="R6207" s="6"/>
      <c r="S6207" s="6"/>
      <c r="T6207" s="6"/>
      <c r="U6207" s="6"/>
      <c r="V6207" s="6"/>
      <c r="W6207" s="6"/>
      <c r="X6207" s="6"/>
      <c r="Y6207" s="6"/>
      <c r="Z6207" s="6"/>
      <c r="AA6207" s="6"/>
      <c r="AB6207" s="6"/>
      <c r="AC6207" s="6"/>
      <c r="AD6207" s="6"/>
      <c r="AE6207" s="6"/>
      <c r="AF6207" s="6"/>
      <c r="AG6207" s="6"/>
      <c r="AH6207" s="6"/>
      <c r="AI6207" s="6"/>
      <c r="AJ6207" s="6"/>
      <c r="AK6207" s="6"/>
      <c r="AL6207" s="6"/>
      <c r="AM6207" s="6"/>
      <c r="AN6207" s="6"/>
      <c r="AO6207" s="6"/>
      <c r="AP6207" s="6"/>
      <c r="AQ6207" s="21"/>
      <c r="AR6207" s="21"/>
      <c r="AS6207" s="21"/>
      <c r="AT6207" s="6"/>
      <c r="AU6207" s="6"/>
      <c r="AV6207" s="6"/>
      <c r="AW6207" s="6"/>
    </row>
    <row r="6208" spans="1:49" x14ac:dyDescent="0.35">
      <c r="A6208" s="20"/>
      <c r="B6208" s="20"/>
      <c r="C6208" s="20"/>
      <c r="D6208" s="20"/>
      <c r="E6208" s="6"/>
      <c r="F6208" s="6"/>
      <c r="G6208" s="6"/>
      <c r="H6208" s="6"/>
      <c r="I6208" s="6"/>
      <c r="J6208" s="6"/>
      <c r="K6208" s="6"/>
      <c r="L6208" s="6"/>
      <c r="M6208" s="6"/>
      <c r="N6208" s="6"/>
      <c r="O6208" s="6"/>
      <c r="P6208" s="6"/>
      <c r="Q6208" s="6"/>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21"/>
      <c r="AR6208" s="21"/>
      <c r="AS6208" s="21"/>
      <c r="AT6208" s="6"/>
      <c r="AU6208" s="6"/>
      <c r="AV6208" s="6"/>
      <c r="AW6208" s="6"/>
    </row>
    <row r="6209" spans="1:49" x14ac:dyDescent="0.35">
      <c r="A6209" s="20"/>
      <c r="B6209" s="20"/>
      <c r="C6209" s="20"/>
      <c r="D6209" s="20"/>
      <c r="E6209" s="6"/>
      <c r="F6209" s="6"/>
      <c r="G6209" s="6"/>
      <c r="H6209" s="6"/>
      <c r="I6209" s="6"/>
      <c r="J6209" s="6"/>
      <c r="K6209" s="6"/>
      <c r="L6209" s="6"/>
      <c r="M6209" s="6"/>
      <c r="N6209" s="6"/>
      <c r="O6209" s="6"/>
      <c r="P6209" s="6"/>
      <c r="Q6209" s="6"/>
      <c r="R6209" s="6"/>
      <c r="S6209" s="6"/>
      <c r="T6209" s="6"/>
      <c r="U6209" s="6"/>
      <c r="V6209" s="6"/>
      <c r="W6209" s="6"/>
      <c r="X6209" s="6"/>
      <c r="Y6209" s="6"/>
      <c r="Z6209" s="6"/>
      <c r="AA6209" s="6"/>
      <c r="AB6209" s="6"/>
      <c r="AC6209" s="6"/>
      <c r="AD6209" s="6"/>
      <c r="AE6209" s="6"/>
      <c r="AF6209" s="6"/>
      <c r="AG6209" s="6"/>
      <c r="AH6209" s="6"/>
      <c r="AI6209" s="6"/>
      <c r="AJ6209" s="6"/>
      <c r="AK6209" s="6"/>
      <c r="AL6209" s="6"/>
      <c r="AM6209" s="6"/>
      <c r="AN6209" s="6"/>
      <c r="AO6209" s="6"/>
      <c r="AP6209" s="6"/>
      <c r="AQ6209" s="21"/>
      <c r="AR6209" s="21"/>
      <c r="AS6209" s="21"/>
      <c r="AT6209" s="6"/>
      <c r="AU6209" s="6"/>
      <c r="AV6209" s="6"/>
      <c r="AW6209" s="6"/>
    </row>
    <row r="6210" spans="1:49" x14ac:dyDescent="0.35">
      <c r="A6210" s="20"/>
      <c r="B6210" s="20"/>
      <c r="C6210" s="20"/>
      <c r="D6210" s="20"/>
      <c r="E6210" s="6"/>
      <c r="F6210" s="6"/>
      <c r="G6210" s="6"/>
      <c r="H6210" s="6"/>
      <c r="I6210" s="6"/>
      <c r="J6210" s="6"/>
      <c r="K6210" s="6"/>
      <c r="L6210" s="6"/>
      <c r="M6210" s="6"/>
      <c r="N6210" s="6"/>
      <c r="O6210" s="6"/>
      <c r="P6210" s="6"/>
      <c r="Q6210" s="6"/>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21"/>
      <c r="AR6210" s="21"/>
      <c r="AS6210" s="21"/>
      <c r="AT6210" s="6"/>
      <c r="AU6210" s="6"/>
      <c r="AV6210" s="6"/>
      <c r="AW6210" s="6"/>
    </row>
    <row r="6211" spans="1:49" x14ac:dyDescent="0.35">
      <c r="A6211" s="20"/>
      <c r="B6211" s="20"/>
      <c r="C6211" s="20"/>
      <c r="D6211" s="20"/>
      <c r="E6211" s="6"/>
      <c r="F6211" s="6"/>
      <c r="G6211" s="6"/>
      <c r="H6211" s="6"/>
      <c r="I6211" s="6"/>
      <c r="J6211" s="6"/>
      <c r="K6211" s="6"/>
      <c r="L6211" s="6"/>
      <c r="M6211" s="6"/>
      <c r="N6211" s="6"/>
      <c r="O6211" s="6"/>
      <c r="P6211" s="6"/>
      <c r="Q6211" s="6"/>
      <c r="R6211" s="6"/>
      <c r="S6211" s="6"/>
      <c r="T6211" s="6"/>
      <c r="U6211" s="6"/>
      <c r="V6211" s="6"/>
      <c r="W6211" s="6"/>
      <c r="X6211" s="6"/>
      <c r="Y6211" s="6"/>
      <c r="Z6211" s="6"/>
      <c r="AA6211" s="6"/>
      <c r="AB6211" s="6"/>
      <c r="AC6211" s="6"/>
      <c r="AD6211" s="6"/>
      <c r="AE6211" s="6"/>
      <c r="AF6211" s="6"/>
      <c r="AG6211" s="6"/>
      <c r="AH6211" s="6"/>
      <c r="AI6211" s="6"/>
      <c r="AJ6211" s="6"/>
      <c r="AK6211" s="6"/>
      <c r="AL6211" s="6"/>
      <c r="AM6211" s="6"/>
      <c r="AN6211" s="6"/>
      <c r="AO6211" s="6"/>
      <c r="AP6211" s="6"/>
      <c r="AQ6211" s="21"/>
      <c r="AR6211" s="21"/>
      <c r="AS6211" s="21"/>
      <c r="AT6211" s="6"/>
      <c r="AU6211" s="6"/>
      <c r="AV6211" s="6"/>
      <c r="AW6211" s="6"/>
    </row>
    <row r="6212" spans="1:49" x14ac:dyDescent="0.35">
      <c r="A6212" s="20"/>
      <c r="B6212" s="20"/>
      <c r="C6212" s="20"/>
      <c r="D6212" s="20"/>
      <c r="E6212" s="6"/>
      <c r="F6212" s="6"/>
      <c r="G6212" s="6"/>
      <c r="H6212" s="6"/>
      <c r="I6212" s="6"/>
      <c r="J6212" s="6"/>
      <c r="K6212" s="6"/>
      <c r="L6212" s="6"/>
      <c r="M6212" s="6"/>
      <c r="N6212" s="6"/>
      <c r="O6212" s="6"/>
      <c r="P6212" s="6"/>
      <c r="Q6212" s="6"/>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21"/>
      <c r="AR6212" s="21"/>
      <c r="AS6212" s="21"/>
      <c r="AT6212" s="6"/>
      <c r="AU6212" s="6"/>
      <c r="AV6212" s="6"/>
      <c r="AW6212" s="6"/>
    </row>
    <row r="6213" spans="1:49" x14ac:dyDescent="0.35">
      <c r="A6213" s="20"/>
      <c r="B6213" s="20"/>
      <c r="C6213" s="20"/>
      <c r="D6213" s="20"/>
      <c r="E6213" s="6"/>
      <c r="F6213" s="6"/>
      <c r="G6213" s="6"/>
      <c r="H6213" s="6"/>
      <c r="I6213" s="6"/>
      <c r="J6213" s="6"/>
      <c r="K6213" s="6"/>
      <c r="L6213" s="6"/>
      <c r="M6213" s="6"/>
      <c r="N6213" s="6"/>
      <c r="O6213" s="6"/>
      <c r="P6213" s="6"/>
      <c r="Q6213" s="6"/>
      <c r="R6213" s="6"/>
      <c r="S6213" s="6"/>
      <c r="T6213" s="6"/>
      <c r="U6213" s="6"/>
      <c r="V6213" s="6"/>
      <c r="W6213" s="6"/>
      <c r="X6213" s="6"/>
      <c r="Y6213" s="6"/>
      <c r="Z6213" s="6"/>
      <c r="AA6213" s="6"/>
      <c r="AB6213" s="6"/>
      <c r="AC6213" s="6"/>
      <c r="AD6213" s="6"/>
      <c r="AE6213" s="6"/>
      <c r="AF6213" s="6"/>
      <c r="AG6213" s="6"/>
      <c r="AH6213" s="6"/>
      <c r="AI6213" s="6"/>
      <c r="AJ6213" s="6"/>
      <c r="AK6213" s="6"/>
      <c r="AL6213" s="6"/>
      <c r="AM6213" s="6"/>
      <c r="AN6213" s="6"/>
      <c r="AO6213" s="6"/>
      <c r="AP6213" s="6"/>
      <c r="AQ6213" s="21"/>
      <c r="AR6213" s="21"/>
      <c r="AS6213" s="21"/>
      <c r="AT6213" s="6"/>
      <c r="AU6213" s="6"/>
      <c r="AV6213" s="6"/>
      <c r="AW6213" s="6"/>
    </row>
    <row r="6214" spans="1:49" x14ac:dyDescent="0.35">
      <c r="A6214" s="20"/>
      <c r="B6214" s="20"/>
      <c r="C6214" s="20"/>
      <c r="D6214" s="20"/>
      <c r="E6214" s="6"/>
      <c r="F6214" s="6"/>
      <c r="G6214" s="6"/>
      <c r="H6214" s="6"/>
      <c r="I6214" s="6"/>
      <c r="J6214" s="6"/>
      <c r="K6214" s="6"/>
      <c r="L6214" s="6"/>
      <c r="M6214" s="6"/>
      <c r="N6214" s="6"/>
      <c r="O6214" s="6"/>
      <c r="P6214" s="6"/>
      <c r="Q6214" s="6"/>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21"/>
      <c r="AR6214" s="21"/>
      <c r="AS6214" s="21"/>
      <c r="AT6214" s="6"/>
      <c r="AU6214" s="6"/>
      <c r="AV6214" s="6"/>
      <c r="AW6214" s="6"/>
    </row>
    <row r="6215" spans="1:49" x14ac:dyDescent="0.35">
      <c r="A6215" s="20"/>
      <c r="B6215" s="20"/>
      <c r="C6215" s="20"/>
      <c r="D6215" s="20"/>
      <c r="E6215" s="6"/>
      <c r="F6215" s="6"/>
      <c r="G6215" s="6"/>
      <c r="H6215" s="6"/>
      <c r="I6215" s="6"/>
      <c r="J6215" s="6"/>
      <c r="K6215" s="6"/>
      <c r="L6215" s="6"/>
      <c r="M6215" s="6"/>
      <c r="N6215" s="6"/>
      <c r="O6215" s="6"/>
      <c r="P6215" s="6"/>
      <c r="Q6215" s="6"/>
      <c r="R6215" s="6"/>
      <c r="S6215" s="6"/>
      <c r="T6215" s="6"/>
      <c r="U6215" s="6"/>
      <c r="V6215" s="6"/>
      <c r="W6215" s="6"/>
      <c r="X6215" s="6"/>
      <c r="Y6215" s="6"/>
      <c r="Z6215" s="6"/>
      <c r="AA6215" s="6"/>
      <c r="AB6215" s="6"/>
      <c r="AC6215" s="6"/>
      <c r="AD6215" s="6"/>
      <c r="AE6215" s="6"/>
      <c r="AF6215" s="6"/>
      <c r="AG6215" s="6"/>
      <c r="AH6215" s="6"/>
      <c r="AI6215" s="6"/>
      <c r="AJ6215" s="6"/>
      <c r="AK6215" s="6"/>
      <c r="AL6215" s="6"/>
      <c r="AM6215" s="6"/>
      <c r="AN6215" s="6"/>
      <c r="AO6215" s="6"/>
      <c r="AP6215" s="6"/>
      <c r="AQ6215" s="21"/>
      <c r="AR6215" s="21"/>
      <c r="AS6215" s="21"/>
      <c r="AT6215" s="6"/>
      <c r="AU6215" s="6"/>
      <c r="AV6215" s="6"/>
      <c r="AW6215" s="6"/>
    </row>
    <row r="6216" spans="1:49" x14ac:dyDescent="0.35">
      <c r="A6216" s="20"/>
      <c r="B6216" s="20"/>
      <c r="C6216" s="20"/>
      <c r="D6216" s="20"/>
      <c r="E6216" s="6"/>
      <c r="F6216" s="6"/>
      <c r="G6216" s="6"/>
      <c r="H6216" s="6"/>
      <c r="I6216" s="6"/>
      <c r="J6216" s="6"/>
      <c r="K6216" s="6"/>
      <c r="L6216" s="6"/>
      <c r="M6216" s="6"/>
      <c r="N6216" s="6"/>
      <c r="O6216" s="6"/>
      <c r="P6216" s="6"/>
      <c r="Q6216" s="6"/>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21"/>
      <c r="AR6216" s="21"/>
      <c r="AS6216" s="21"/>
      <c r="AT6216" s="6"/>
      <c r="AU6216" s="6"/>
      <c r="AV6216" s="6"/>
      <c r="AW6216" s="6"/>
    </row>
    <row r="6217" spans="1:49" x14ac:dyDescent="0.35">
      <c r="A6217" s="20"/>
      <c r="B6217" s="20"/>
      <c r="C6217" s="20"/>
      <c r="D6217" s="20"/>
      <c r="E6217" s="6"/>
      <c r="F6217" s="6"/>
      <c r="G6217" s="6"/>
      <c r="H6217" s="6"/>
      <c r="I6217" s="6"/>
      <c r="J6217" s="6"/>
      <c r="K6217" s="6"/>
      <c r="L6217" s="6"/>
      <c r="M6217" s="6"/>
      <c r="N6217" s="6"/>
      <c r="O6217" s="6"/>
      <c r="P6217" s="6"/>
      <c r="Q6217" s="6"/>
      <c r="R6217" s="6"/>
      <c r="S6217" s="6"/>
      <c r="T6217" s="6"/>
      <c r="U6217" s="6"/>
      <c r="V6217" s="6"/>
      <c r="W6217" s="6"/>
      <c r="X6217" s="6"/>
      <c r="Y6217" s="6"/>
      <c r="Z6217" s="6"/>
      <c r="AA6217" s="6"/>
      <c r="AB6217" s="6"/>
      <c r="AC6217" s="6"/>
      <c r="AD6217" s="6"/>
      <c r="AE6217" s="6"/>
      <c r="AF6217" s="6"/>
      <c r="AG6217" s="6"/>
      <c r="AH6217" s="6"/>
      <c r="AI6217" s="6"/>
      <c r="AJ6217" s="6"/>
      <c r="AK6217" s="6"/>
      <c r="AL6217" s="6"/>
      <c r="AM6217" s="6"/>
      <c r="AN6217" s="6"/>
      <c r="AO6217" s="6"/>
      <c r="AP6217" s="6"/>
      <c r="AQ6217" s="21"/>
      <c r="AR6217" s="21"/>
      <c r="AS6217" s="21"/>
      <c r="AT6217" s="6"/>
      <c r="AU6217" s="6"/>
      <c r="AV6217" s="6"/>
      <c r="AW6217" s="6"/>
    </row>
    <row r="6218" spans="1:49" x14ac:dyDescent="0.35">
      <c r="A6218" s="20"/>
      <c r="B6218" s="20"/>
      <c r="C6218" s="20"/>
      <c r="D6218" s="20"/>
      <c r="E6218" s="6"/>
      <c r="F6218" s="6"/>
      <c r="G6218" s="6"/>
      <c r="H6218" s="6"/>
      <c r="I6218" s="6"/>
      <c r="J6218" s="6"/>
      <c r="K6218" s="6"/>
      <c r="L6218" s="6"/>
      <c r="M6218" s="6"/>
      <c r="N6218" s="6"/>
      <c r="O6218" s="6"/>
      <c r="P6218" s="6"/>
      <c r="Q6218" s="6"/>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21"/>
      <c r="AR6218" s="21"/>
      <c r="AS6218" s="21"/>
      <c r="AT6218" s="6"/>
      <c r="AU6218" s="6"/>
      <c r="AV6218" s="6"/>
      <c r="AW6218" s="6"/>
    </row>
    <row r="6219" spans="1:49" x14ac:dyDescent="0.35">
      <c r="A6219" s="20"/>
      <c r="B6219" s="20"/>
      <c r="C6219" s="20"/>
      <c r="D6219" s="20"/>
      <c r="E6219" s="6"/>
      <c r="F6219" s="6"/>
      <c r="G6219" s="6"/>
      <c r="H6219" s="6"/>
      <c r="I6219" s="6"/>
      <c r="J6219" s="6"/>
      <c r="K6219" s="6"/>
      <c r="L6219" s="6"/>
      <c r="M6219" s="6"/>
      <c r="N6219" s="6"/>
      <c r="O6219" s="6"/>
      <c r="P6219" s="6"/>
      <c r="Q6219" s="6"/>
      <c r="R6219" s="6"/>
      <c r="S6219" s="6"/>
      <c r="T6219" s="6"/>
      <c r="U6219" s="6"/>
      <c r="V6219" s="6"/>
      <c r="W6219" s="6"/>
      <c r="X6219" s="6"/>
      <c r="Y6219" s="6"/>
      <c r="Z6219" s="6"/>
      <c r="AA6219" s="6"/>
      <c r="AB6219" s="6"/>
      <c r="AC6219" s="6"/>
      <c r="AD6219" s="6"/>
      <c r="AE6219" s="6"/>
      <c r="AF6219" s="6"/>
      <c r="AG6219" s="6"/>
      <c r="AH6219" s="6"/>
      <c r="AI6219" s="6"/>
      <c r="AJ6219" s="6"/>
      <c r="AK6219" s="6"/>
      <c r="AL6219" s="6"/>
      <c r="AM6219" s="6"/>
      <c r="AN6219" s="6"/>
      <c r="AO6219" s="6"/>
      <c r="AP6219" s="6"/>
      <c r="AQ6219" s="21"/>
      <c r="AR6219" s="21"/>
      <c r="AS6219" s="21"/>
      <c r="AT6219" s="6"/>
      <c r="AU6219" s="6"/>
      <c r="AV6219" s="6"/>
      <c r="AW6219" s="6"/>
    </row>
    <row r="6220" spans="1:49" x14ac:dyDescent="0.35">
      <c r="A6220" s="20"/>
      <c r="B6220" s="20"/>
      <c r="C6220" s="20"/>
      <c r="D6220" s="20"/>
      <c r="E6220" s="6"/>
      <c r="F6220" s="6"/>
      <c r="G6220" s="6"/>
      <c r="H6220" s="6"/>
      <c r="I6220" s="6"/>
      <c r="J6220" s="6"/>
      <c r="K6220" s="6"/>
      <c r="L6220" s="6"/>
      <c r="M6220" s="6"/>
      <c r="N6220" s="6"/>
      <c r="O6220" s="6"/>
      <c r="P6220" s="6"/>
      <c r="Q6220" s="6"/>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21"/>
      <c r="AR6220" s="21"/>
      <c r="AS6220" s="21"/>
      <c r="AT6220" s="6"/>
      <c r="AU6220" s="6"/>
      <c r="AV6220" s="6"/>
      <c r="AW6220" s="6"/>
    </row>
    <row r="6221" spans="1:49" x14ac:dyDescent="0.35">
      <c r="A6221" s="20"/>
      <c r="B6221" s="20"/>
      <c r="C6221" s="20"/>
      <c r="D6221" s="20"/>
      <c r="E6221" s="6"/>
      <c r="F6221" s="6"/>
      <c r="G6221" s="6"/>
      <c r="H6221" s="6"/>
      <c r="I6221" s="6"/>
      <c r="J6221" s="6"/>
      <c r="K6221" s="6"/>
      <c r="L6221" s="6"/>
      <c r="M6221" s="6"/>
      <c r="N6221" s="6"/>
      <c r="O6221" s="6"/>
      <c r="P6221" s="6"/>
      <c r="Q6221" s="6"/>
      <c r="R6221" s="6"/>
      <c r="S6221" s="6"/>
      <c r="T6221" s="6"/>
      <c r="U6221" s="6"/>
      <c r="V6221" s="6"/>
      <c r="W6221" s="6"/>
      <c r="X6221" s="6"/>
      <c r="Y6221" s="6"/>
      <c r="Z6221" s="6"/>
      <c r="AA6221" s="6"/>
      <c r="AB6221" s="6"/>
      <c r="AC6221" s="6"/>
      <c r="AD6221" s="6"/>
      <c r="AE6221" s="6"/>
      <c r="AF6221" s="6"/>
      <c r="AG6221" s="6"/>
      <c r="AH6221" s="6"/>
      <c r="AI6221" s="6"/>
      <c r="AJ6221" s="6"/>
      <c r="AK6221" s="6"/>
      <c r="AL6221" s="6"/>
      <c r="AM6221" s="6"/>
      <c r="AN6221" s="6"/>
      <c r="AO6221" s="6"/>
      <c r="AP6221" s="6"/>
      <c r="AQ6221" s="21"/>
      <c r="AR6221" s="21"/>
      <c r="AS6221" s="21"/>
      <c r="AT6221" s="6"/>
      <c r="AU6221" s="6"/>
      <c r="AV6221" s="6"/>
      <c r="AW6221" s="6"/>
    </row>
    <row r="6222" spans="1:49" x14ac:dyDescent="0.35">
      <c r="A6222" s="20"/>
      <c r="B6222" s="20"/>
      <c r="C6222" s="20"/>
      <c r="D6222" s="20"/>
      <c r="E6222" s="6"/>
      <c r="F6222" s="6"/>
      <c r="G6222" s="6"/>
      <c r="H6222" s="6"/>
      <c r="I6222" s="6"/>
      <c r="J6222" s="6"/>
      <c r="K6222" s="6"/>
      <c r="L6222" s="6"/>
      <c r="M6222" s="6"/>
      <c r="N6222" s="6"/>
      <c r="O6222" s="6"/>
      <c r="P6222" s="6"/>
      <c r="Q6222" s="6"/>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21"/>
      <c r="AR6222" s="21"/>
      <c r="AS6222" s="21"/>
      <c r="AT6222" s="6"/>
      <c r="AU6222" s="6"/>
      <c r="AV6222" s="6"/>
      <c r="AW6222" s="6"/>
    </row>
    <row r="6223" spans="1:49" x14ac:dyDescent="0.35">
      <c r="A6223" s="20"/>
      <c r="B6223" s="20"/>
      <c r="C6223" s="20"/>
      <c r="D6223" s="20"/>
      <c r="E6223" s="6"/>
      <c r="F6223" s="6"/>
      <c r="G6223" s="6"/>
      <c r="H6223" s="6"/>
      <c r="I6223" s="6"/>
      <c r="J6223" s="6"/>
      <c r="K6223" s="6"/>
      <c r="L6223" s="6"/>
      <c r="M6223" s="6"/>
      <c r="N6223" s="6"/>
      <c r="O6223" s="6"/>
      <c r="P6223" s="6"/>
      <c r="Q6223" s="6"/>
      <c r="R6223" s="6"/>
      <c r="S6223" s="6"/>
      <c r="T6223" s="6"/>
      <c r="U6223" s="6"/>
      <c r="V6223" s="6"/>
      <c r="W6223" s="6"/>
      <c r="X6223" s="6"/>
      <c r="Y6223" s="6"/>
      <c r="Z6223" s="6"/>
      <c r="AA6223" s="6"/>
      <c r="AB6223" s="6"/>
      <c r="AC6223" s="6"/>
      <c r="AD6223" s="6"/>
      <c r="AE6223" s="6"/>
      <c r="AF6223" s="6"/>
      <c r="AG6223" s="6"/>
      <c r="AH6223" s="6"/>
      <c r="AI6223" s="6"/>
      <c r="AJ6223" s="6"/>
      <c r="AK6223" s="6"/>
      <c r="AL6223" s="6"/>
      <c r="AM6223" s="6"/>
      <c r="AN6223" s="6"/>
      <c r="AO6223" s="6"/>
      <c r="AP6223" s="6"/>
      <c r="AQ6223" s="21"/>
      <c r="AR6223" s="21"/>
      <c r="AS6223" s="21"/>
      <c r="AT6223" s="6"/>
      <c r="AU6223" s="6"/>
      <c r="AV6223" s="6"/>
      <c r="AW6223" s="6"/>
    </row>
    <row r="6224" spans="1:49" x14ac:dyDescent="0.35">
      <c r="A6224" s="20"/>
      <c r="B6224" s="20"/>
      <c r="C6224" s="20"/>
      <c r="D6224" s="20"/>
      <c r="E6224" s="6"/>
      <c r="F6224" s="6"/>
      <c r="G6224" s="6"/>
      <c r="H6224" s="6"/>
      <c r="I6224" s="6"/>
      <c r="J6224" s="6"/>
      <c r="K6224" s="6"/>
      <c r="L6224" s="6"/>
      <c r="M6224" s="6"/>
      <c r="N6224" s="6"/>
      <c r="O6224" s="6"/>
      <c r="P6224" s="6"/>
      <c r="Q6224" s="6"/>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21"/>
      <c r="AR6224" s="21"/>
      <c r="AS6224" s="21"/>
      <c r="AT6224" s="6"/>
      <c r="AU6224" s="6"/>
      <c r="AV6224" s="6"/>
      <c r="AW6224" s="6"/>
    </row>
    <row r="6225" spans="1:49" x14ac:dyDescent="0.35">
      <c r="A6225" s="20"/>
      <c r="B6225" s="20"/>
      <c r="C6225" s="20"/>
      <c r="D6225" s="20"/>
      <c r="E6225" s="6"/>
      <c r="F6225" s="6"/>
      <c r="G6225" s="6"/>
      <c r="H6225" s="6"/>
      <c r="I6225" s="6"/>
      <c r="J6225" s="6"/>
      <c r="K6225" s="6"/>
      <c r="L6225" s="6"/>
      <c r="M6225" s="6"/>
      <c r="N6225" s="6"/>
      <c r="O6225" s="6"/>
      <c r="P6225" s="6"/>
      <c r="Q6225" s="6"/>
      <c r="R6225" s="6"/>
      <c r="S6225" s="6"/>
      <c r="T6225" s="6"/>
      <c r="U6225" s="6"/>
      <c r="V6225" s="6"/>
      <c r="W6225" s="6"/>
      <c r="X6225" s="6"/>
      <c r="Y6225" s="6"/>
      <c r="Z6225" s="6"/>
      <c r="AA6225" s="6"/>
      <c r="AB6225" s="6"/>
      <c r="AC6225" s="6"/>
      <c r="AD6225" s="6"/>
      <c r="AE6225" s="6"/>
      <c r="AF6225" s="6"/>
      <c r="AG6225" s="6"/>
      <c r="AH6225" s="6"/>
      <c r="AI6225" s="6"/>
      <c r="AJ6225" s="6"/>
      <c r="AK6225" s="6"/>
      <c r="AL6225" s="6"/>
      <c r="AM6225" s="6"/>
      <c r="AN6225" s="6"/>
      <c r="AO6225" s="6"/>
      <c r="AP6225" s="6"/>
      <c r="AQ6225" s="21"/>
      <c r="AR6225" s="21"/>
      <c r="AS6225" s="21"/>
      <c r="AT6225" s="6"/>
      <c r="AU6225" s="6"/>
      <c r="AV6225" s="6"/>
      <c r="AW6225" s="6"/>
    </row>
    <row r="6226" spans="1:49" x14ac:dyDescent="0.35">
      <c r="A6226" s="20"/>
      <c r="B6226" s="20"/>
      <c r="C6226" s="20"/>
      <c r="D6226" s="20"/>
      <c r="E6226" s="6"/>
      <c r="F6226" s="6"/>
      <c r="G6226" s="6"/>
      <c r="H6226" s="6"/>
      <c r="I6226" s="6"/>
      <c r="J6226" s="6"/>
      <c r="K6226" s="6"/>
      <c r="L6226" s="6"/>
      <c r="M6226" s="6"/>
      <c r="N6226" s="6"/>
      <c r="O6226" s="6"/>
      <c r="P6226" s="6"/>
      <c r="Q6226" s="6"/>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21"/>
      <c r="AR6226" s="21"/>
      <c r="AS6226" s="21"/>
      <c r="AT6226" s="6"/>
      <c r="AU6226" s="6"/>
      <c r="AV6226" s="6"/>
      <c r="AW6226" s="6"/>
    </row>
    <row r="6227" spans="1:49" x14ac:dyDescent="0.35">
      <c r="A6227" s="20"/>
      <c r="B6227" s="20"/>
      <c r="C6227" s="20"/>
      <c r="D6227" s="20"/>
      <c r="E6227" s="6"/>
      <c r="F6227" s="6"/>
      <c r="G6227" s="6"/>
      <c r="H6227" s="6"/>
      <c r="I6227" s="6"/>
      <c r="J6227" s="6"/>
      <c r="K6227" s="6"/>
      <c r="L6227" s="6"/>
      <c r="M6227" s="6"/>
      <c r="N6227" s="6"/>
      <c r="O6227" s="6"/>
      <c r="P6227" s="6"/>
      <c r="Q6227" s="6"/>
      <c r="R6227" s="6"/>
      <c r="S6227" s="6"/>
      <c r="T6227" s="6"/>
      <c r="U6227" s="6"/>
      <c r="V6227" s="6"/>
      <c r="W6227" s="6"/>
      <c r="X6227" s="6"/>
      <c r="Y6227" s="6"/>
      <c r="Z6227" s="6"/>
      <c r="AA6227" s="6"/>
      <c r="AB6227" s="6"/>
      <c r="AC6227" s="6"/>
      <c r="AD6227" s="6"/>
      <c r="AE6227" s="6"/>
      <c r="AF6227" s="6"/>
      <c r="AG6227" s="6"/>
      <c r="AH6227" s="6"/>
      <c r="AI6227" s="6"/>
      <c r="AJ6227" s="6"/>
      <c r="AK6227" s="6"/>
      <c r="AL6227" s="6"/>
      <c r="AM6227" s="6"/>
      <c r="AN6227" s="6"/>
      <c r="AO6227" s="6"/>
      <c r="AP6227" s="6"/>
      <c r="AQ6227" s="21"/>
      <c r="AR6227" s="21"/>
      <c r="AS6227" s="21"/>
      <c r="AT6227" s="6"/>
      <c r="AU6227" s="6"/>
      <c r="AV6227" s="6"/>
      <c r="AW6227" s="6"/>
    </row>
    <row r="6228" spans="1:49" x14ac:dyDescent="0.35">
      <c r="A6228" s="20"/>
      <c r="B6228" s="20"/>
      <c r="C6228" s="20"/>
      <c r="D6228" s="20"/>
      <c r="E6228" s="6"/>
      <c r="F6228" s="6"/>
      <c r="G6228" s="6"/>
      <c r="H6228" s="6"/>
      <c r="I6228" s="6"/>
      <c r="J6228" s="6"/>
      <c r="K6228" s="6"/>
      <c r="L6228" s="6"/>
      <c r="M6228" s="6"/>
      <c r="N6228" s="6"/>
      <c r="O6228" s="6"/>
      <c r="P6228" s="6"/>
      <c r="Q6228" s="6"/>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21"/>
      <c r="AR6228" s="21"/>
      <c r="AS6228" s="21"/>
      <c r="AT6228" s="6"/>
      <c r="AU6228" s="6"/>
      <c r="AV6228" s="6"/>
      <c r="AW6228" s="6"/>
    </row>
    <row r="6229" spans="1:49" x14ac:dyDescent="0.35">
      <c r="A6229" s="20"/>
      <c r="B6229" s="20"/>
      <c r="C6229" s="20"/>
      <c r="D6229" s="20"/>
      <c r="E6229" s="6"/>
      <c r="F6229" s="6"/>
      <c r="G6229" s="6"/>
      <c r="H6229" s="6"/>
      <c r="I6229" s="6"/>
      <c r="J6229" s="6"/>
      <c r="K6229" s="6"/>
      <c r="L6229" s="6"/>
      <c r="M6229" s="6"/>
      <c r="N6229" s="6"/>
      <c r="O6229" s="6"/>
      <c r="P6229" s="6"/>
      <c r="Q6229" s="6"/>
      <c r="R6229" s="6"/>
      <c r="S6229" s="6"/>
      <c r="T6229" s="6"/>
      <c r="U6229" s="6"/>
      <c r="V6229" s="6"/>
      <c r="W6229" s="6"/>
      <c r="X6229" s="6"/>
      <c r="Y6229" s="6"/>
      <c r="Z6229" s="6"/>
      <c r="AA6229" s="6"/>
      <c r="AB6229" s="6"/>
      <c r="AC6229" s="6"/>
      <c r="AD6229" s="6"/>
      <c r="AE6229" s="6"/>
      <c r="AF6229" s="6"/>
      <c r="AG6229" s="6"/>
      <c r="AH6229" s="6"/>
      <c r="AI6229" s="6"/>
      <c r="AJ6229" s="6"/>
      <c r="AK6229" s="6"/>
      <c r="AL6229" s="6"/>
      <c r="AM6229" s="6"/>
      <c r="AN6229" s="6"/>
      <c r="AO6229" s="6"/>
      <c r="AP6229" s="6"/>
      <c r="AQ6229" s="21"/>
      <c r="AR6229" s="21"/>
      <c r="AS6229" s="21"/>
      <c r="AT6229" s="6"/>
      <c r="AU6229" s="6"/>
      <c r="AV6229" s="6"/>
      <c r="AW6229" s="6"/>
    </row>
    <row r="6230" spans="1:49" x14ac:dyDescent="0.35">
      <c r="A6230" s="20"/>
      <c r="B6230" s="20"/>
      <c r="C6230" s="20"/>
      <c r="D6230" s="20"/>
      <c r="E6230" s="6"/>
      <c r="F6230" s="6"/>
      <c r="G6230" s="6"/>
      <c r="H6230" s="6"/>
      <c r="I6230" s="6"/>
      <c r="J6230" s="6"/>
      <c r="K6230" s="6"/>
      <c r="L6230" s="6"/>
      <c r="M6230" s="6"/>
      <c r="N6230" s="6"/>
      <c r="O6230" s="6"/>
      <c r="P6230" s="6"/>
      <c r="Q6230" s="6"/>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21"/>
      <c r="AR6230" s="21"/>
      <c r="AS6230" s="21"/>
      <c r="AT6230" s="6"/>
      <c r="AU6230" s="6"/>
      <c r="AV6230" s="6"/>
      <c r="AW6230" s="6"/>
    </row>
    <row r="6231" spans="1:49" x14ac:dyDescent="0.35">
      <c r="A6231" s="20"/>
      <c r="B6231" s="20"/>
      <c r="C6231" s="20"/>
      <c r="D6231" s="20"/>
      <c r="E6231" s="6"/>
      <c r="F6231" s="6"/>
      <c r="G6231" s="6"/>
      <c r="H6231" s="6"/>
      <c r="I6231" s="6"/>
      <c r="J6231" s="6"/>
      <c r="K6231" s="6"/>
      <c r="L6231" s="6"/>
      <c r="M6231" s="6"/>
      <c r="N6231" s="6"/>
      <c r="O6231" s="6"/>
      <c r="P6231" s="6"/>
      <c r="Q6231" s="6"/>
      <c r="R6231" s="6"/>
      <c r="S6231" s="6"/>
      <c r="T6231" s="6"/>
      <c r="U6231" s="6"/>
      <c r="V6231" s="6"/>
      <c r="W6231" s="6"/>
      <c r="X6231" s="6"/>
      <c r="Y6231" s="6"/>
      <c r="Z6231" s="6"/>
      <c r="AA6231" s="6"/>
      <c r="AB6231" s="6"/>
      <c r="AC6231" s="6"/>
      <c r="AD6231" s="6"/>
      <c r="AE6231" s="6"/>
      <c r="AF6231" s="6"/>
      <c r="AG6231" s="6"/>
      <c r="AH6231" s="6"/>
      <c r="AI6231" s="6"/>
      <c r="AJ6231" s="6"/>
      <c r="AK6231" s="6"/>
      <c r="AL6231" s="6"/>
      <c r="AM6231" s="6"/>
      <c r="AN6231" s="6"/>
      <c r="AO6231" s="6"/>
      <c r="AP6231" s="6"/>
      <c r="AQ6231" s="21"/>
      <c r="AR6231" s="21"/>
      <c r="AS6231" s="21"/>
      <c r="AT6231" s="6"/>
      <c r="AU6231" s="6"/>
      <c r="AV6231" s="6"/>
      <c r="AW6231" s="6"/>
    </row>
    <row r="6232" spans="1:49" x14ac:dyDescent="0.35">
      <c r="A6232" s="20"/>
      <c r="B6232" s="20"/>
      <c r="C6232" s="20"/>
      <c r="D6232" s="20"/>
      <c r="E6232" s="6"/>
      <c r="F6232" s="6"/>
      <c r="G6232" s="6"/>
      <c r="H6232" s="6"/>
      <c r="I6232" s="6"/>
      <c r="J6232" s="6"/>
      <c r="K6232" s="6"/>
      <c r="L6232" s="6"/>
      <c r="M6232" s="6"/>
      <c r="N6232" s="6"/>
      <c r="O6232" s="6"/>
      <c r="P6232" s="6"/>
      <c r="Q6232" s="6"/>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21"/>
      <c r="AR6232" s="21"/>
      <c r="AS6232" s="21"/>
      <c r="AT6232" s="6"/>
      <c r="AU6232" s="6"/>
      <c r="AV6232" s="6"/>
      <c r="AW6232" s="6"/>
    </row>
    <row r="6233" spans="1:49" x14ac:dyDescent="0.35">
      <c r="A6233" s="20"/>
      <c r="B6233" s="20"/>
      <c r="C6233" s="20"/>
      <c r="D6233" s="20"/>
      <c r="E6233" s="6"/>
      <c r="F6233" s="6"/>
      <c r="G6233" s="6"/>
      <c r="H6233" s="6"/>
      <c r="I6233" s="6"/>
      <c r="J6233" s="6"/>
      <c r="K6233" s="6"/>
      <c r="L6233" s="6"/>
      <c r="M6233" s="6"/>
      <c r="N6233" s="6"/>
      <c r="O6233" s="6"/>
      <c r="P6233" s="6"/>
      <c r="Q6233" s="6"/>
      <c r="R6233" s="6"/>
      <c r="S6233" s="6"/>
      <c r="T6233" s="6"/>
      <c r="U6233" s="6"/>
      <c r="V6233" s="6"/>
      <c r="W6233" s="6"/>
      <c r="X6233" s="6"/>
      <c r="Y6233" s="6"/>
      <c r="Z6233" s="6"/>
      <c r="AA6233" s="6"/>
      <c r="AB6233" s="6"/>
      <c r="AC6233" s="6"/>
      <c r="AD6233" s="6"/>
      <c r="AE6233" s="6"/>
      <c r="AF6233" s="6"/>
      <c r="AG6233" s="6"/>
      <c r="AH6233" s="6"/>
      <c r="AI6233" s="6"/>
      <c r="AJ6233" s="6"/>
      <c r="AK6233" s="6"/>
      <c r="AL6233" s="6"/>
      <c r="AM6233" s="6"/>
      <c r="AN6233" s="6"/>
      <c r="AO6233" s="6"/>
      <c r="AP6233" s="6"/>
      <c r="AQ6233" s="21"/>
      <c r="AR6233" s="21"/>
      <c r="AS6233" s="21"/>
      <c r="AT6233" s="6"/>
      <c r="AU6233" s="6"/>
      <c r="AV6233" s="6"/>
      <c r="AW6233" s="6"/>
    </row>
    <row r="6234" spans="1:49" x14ac:dyDescent="0.35">
      <c r="A6234" s="20"/>
      <c r="B6234" s="20"/>
      <c r="C6234" s="20"/>
      <c r="D6234" s="20"/>
      <c r="E6234" s="6"/>
      <c r="F6234" s="6"/>
      <c r="G6234" s="6"/>
      <c r="H6234" s="6"/>
      <c r="I6234" s="6"/>
      <c r="J6234" s="6"/>
      <c r="K6234" s="6"/>
      <c r="L6234" s="6"/>
      <c r="M6234" s="6"/>
      <c r="N6234" s="6"/>
      <c r="O6234" s="6"/>
      <c r="P6234" s="6"/>
      <c r="Q6234" s="6"/>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21"/>
      <c r="AR6234" s="21"/>
      <c r="AS6234" s="21"/>
      <c r="AT6234" s="6"/>
      <c r="AU6234" s="6"/>
      <c r="AV6234" s="6"/>
      <c r="AW6234" s="6"/>
    </row>
    <row r="6235" spans="1:49" x14ac:dyDescent="0.35">
      <c r="A6235" s="20"/>
      <c r="B6235" s="20"/>
      <c r="C6235" s="20"/>
      <c r="D6235" s="20"/>
      <c r="E6235" s="6"/>
      <c r="F6235" s="6"/>
      <c r="G6235" s="6"/>
      <c r="H6235" s="6"/>
      <c r="I6235" s="6"/>
      <c r="J6235" s="6"/>
      <c r="K6235" s="6"/>
      <c r="L6235" s="6"/>
      <c r="M6235" s="6"/>
      <c r="N6235" s="6"/>
      <c r="O6235" s="6"/>
      <c r="P6235" s="6"/>
      <c r="Q6235" s="6"/>
      <c r="R6235" s="6"/>
      <c r="S6235" s="6"/>
      <c r="T6235" s="6"/>
      <c r="U6235" s="6"/>
      <c r="V6235" s="6"/>
      <c r="W6235" s="6"/>
      <c r="X6235" s="6"/>
      <c r="Y6235" s="6"/>
      <c r="Z6235" s="6"/>
      <c r="AA6235" s="6"/>
      <c r="AB6235" s="6"/>
      <c r="AC6235" s="6"/>
      <c r="AD6235" s="6"/>
      <c r="AE6235" s="6"/>
      <c r="AF6235" s="6"/>
      <c r="AG6235" s="6"/>
      <c r="AH6235" s="6"/>
      <c r="AI6235" s="6"/>
      <c r="AJ6235" s="6"/>
      <c r="AK6235" s="6"/>
      <c r="AL6235" s="6"/>
      <c r="AM6235" s="6"/>
      <c r="AN6235" s="6"/>
      <c r="AO6235" s="6"/>
      <c r="AP6235" s="6"/>
      <c r="AQ6235" s="21"/>
      <c r="AR6235" s="21"/>
      <c r="AS6235" s="21"/>
      <c r="AT6235" s="6"/>
      <c r="AU6235" s="6"/>
      <c r="AV6235" s="6"/>
      <c r="AW6235" s="6"/>
    </row>
    <row r="6236" spans="1:49" x14ac:dyDescent="0.35">
      <c r="A6236" s="20"/>
      <c r="B6236" s="20"/>
      <c r="C6236" s="20"/>
      <c r="D6236" s="20"/>
      <c r="E6236" s="6"/>
      <c r="F6236" s="6"/>
      <c r="G6236" s="6"/>
      <c r="H6236" s="6"/>
      <c r="I6236" s="6"/>
      <c r="J6236" s="6"/>
      <c r="K6236" s="6"/>
      <c r="L6236" s="6"/>
      <c r="M6236" s="6"/>
      <c r="N6236" s="6"/>
      <c r="O6236" s="6"/>
      <c r="P6236" s="6"/>
      <c r="Q6236" s="6"/>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21"/>
      <c r="AR6236" s="21"/>
      <c r="AS6236" s="21"/>
      <c r="AT6236" s="6"/>
      <c r="AU6236" s="6"/>
      <c r="AV6236" s="6"/>
      <c r="AW6236" s="6"/>
    </row>
    <row r="6237" spans="1:49" x14ac:dyDescent="0.35">
      <c r="A6237" s="20"/>
      <c r="B6237" s="20"/>
      <c r="C6237" s="20"/>
      <c r="D6237" s="20"/>
      <c r="E6237" s="6"/>
      <c r="F6237" s="6"/>
      <c r="G6237" s="6"/>
      <c r="H6237" s="6"/>
      <c r="I6237" s="6"/>
      <c r="J6237" s="6"/>
      <c r="K6237" s="6"/>
      <c r="L6237" s="6"/>
      <c r="M6237" s="6"/>
      <c r="N6237" s="6"/>
      <c r="O6237" s="6"/>
      <c r="P6237" s="6"/>
      <c r="Q6237" s="6"/>
      <c r="R6237" s="6"/>
      <c r="S6237" s="6"/>
      <c r="T6237" s="6"/>
      <c r="U6237" s="6"/>
      <c r="V6237" s="6"/>
      <c r="W6237" s="6"/>
      <c r="X6237" s="6"/>
      <c r="Y6237" s="6"/>
      <c r="Z6237" s="6"/>
      <c r="AA6237" s="6"/>
      <c r="AB6237" s="6"/>
      <c r="AC6237" s="6"/>
      <c r="AD6237" s="6"/>
      <c r="AE6237" s="6"/>
      <c r="AF6237" s="6"/>
      <c r="AG6237" s="6"/>
      <c r="AH6237" s="6"/>
      <c r="AI6237" s="6"/>
      <c r="AJ6237" s="6"/>
      <c r="AK6237" s="6"/>
      <c r="AL6237" s="6"/>
      <c r="AM6237" s="6"/>
      <c r="AN6237" s="6"/>
      <c r="AO6237" s="6"/>
      <c r="AP6237" s="6"/>
      <c r="AQ6237" s="21"/>
      <c r="AR6237" s="21"/>
      <c r="AS6237" s="21"/>
      <c r="AT6237" s="6"/>
      <c r="AU6237" s="6"/>
      <c r="AV6237" s="6"/>
      <c r="AW6237" s="6"/>
    </row>
    <row r="6238" spans="1:49" x14ac:dyDescent="0.35">
      <c r="A6238" s="20"/>
      <c r="B6238" s="20"/>
      <c r="C6238" s="20"/>
      <c r="D6238" s="20"/>
      <c r="E6238" s="6"/>
      <c r="F6238" s="6"/>
      <c r="G6238" s="6"/>
      <c r="H6238" s="6"/>
      <c r="I6238" s="6"/>
      <c r="J6238" s="6"/>
      <c r="K6238" s="6"/>
      <c r="L6238" s="6"/>
      <c r="M6238" s="6"/>
      <c r="N6238" s="6"/>
      <c r="O6238" s="6"/>
      <c r="P6238" s="6"/>
      <c r="Q6238" s="6"/>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21"/>
      <c r="AR6238" s="21"/>
      <c r="AS6238" s="21"/>
      <c r="AT6238" s="6"/>
      <c r="AU6238" s="6"/>
      <c r="AV6238" s="6"/>
      <c r="AW6238" s="6"/>
    </row>
    <row r="6239" spans="1:49" x14ac:dyDescent="0.35">
      <c r="A6239" s="20"/>
      <c r="B6239" s="20"/>
      <c r="C6239" s="20"/>
      <c r="D6239" s="20"/>
      <c r="E6239" s="6"/>
      <c r="F6239" s="6"/>
      <c r="G6239" s="6"/>
      <c r="H6239" s="6"/>
      <c r="I6239" s="6"/>
      <c r="J6239" s="6"/>
      <c r="K6239" s="6"/>
      <c r="L6239" s="6"/>
      <c r="M6239" s="6"/>
      <c r="N6239" s="6"/>
      <c r="O6239" s="6"/>
      <c r="P6239" s="6"/>
      <c r="Q6239" s="6"/>
      <c r="R6239" s="6"/>
      <c r="S6239" s="6"/>
      <c r="T6239" s="6"/>
      <c r="U6239" s="6"/>
      <c r="V6239" s="6"/>
      <c r="W6239" s="6"/>
      <c r="X6239" s="6"/>
      <c r="Y6239" s="6"/>
      <c r="Z6239" s="6"/>
      <c r="AA6239" s="6"/>
      <c r="AB6239" s="6"/>
      <c r="AC6239" s="6"/>
      <c r="AD6239" s="6"/>
      <c r="AE6239" s="6"/>
      <c r="AF6239" s="6"/>
      <c r="AG6239" s="6"/>
      <c r="AH6239" s="6"/>
      <c r="AI6239" s="6"/>
      <c r="AJ6239" s="6"/>
      <c r="AK6239" s="6"/>
      <c r="AL6239" s="6"/>
      <c r="AM6239" s="6"/>
      <c r="AN6239" s="6"/>
      <c r="AO6239" s="6"/>
      <c r="AP6239" s="6"/>
      <c r="AQ6239" s="21"/>
      <c r="AR6239" s="21"/>
      <c r="AS6239" s="21"/>
      <c r="AT6239" s="6"/>
      <c r="AU6239" s="6"/>
      <c r="AV6239" s="6"/>
      <c r="AW6239" s="6"/>
    </row>
    <row r="6240" spans="1:49" x14ac:dyDescent="0.35">
      <c r="A6240" s="20"/>
      <c r="B6240" s="20"/>
      <c r="C6240" s="20"/>
      <c r="D6240" s="20"/>
      <c r="E6240" s="6"/>
      <c r="F6240" s="6"/>
      <c r="G6240" s="6"/>
      <c r="H6240" s="6"/>
      <c r="I6240" s="6"/>
      <c r="J6240" s="6"/>
      <c r="K6240" s="6"/>
      <c r="L6240" s="6"/>
      <c r="M6240" s="6"/>
      <c r="N6240" s="6"/>
      <c r="O6240" s="6"/>
      <c r="P6240" s="6"/>
      <c r="Q6240" s="6"/>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21"/>
      <c r="AR6240" s="21"/>
      <c r="AS6240" s="21"/>
      <c r="AT6240" s="6"/>
      <c r="AU6240" s="6"/>
      <c r="AV6240" s="6"/>
      <c r="AW6240" s="6"/>
    </row>
    <row r="6241" spans="1:49" x14ac:dyDescent="0.35">
      <c r="A6241" s="20"/>
      <c r="B6241" s="20"/>
      <c r="C6241" s="20"/>
      <c r="D6241" s="20"/>
      <c r="E6241" s="6"/>
      <c r="F6241" s="6"/>
      <c r="G6241" s="6"/>
      <c r="H6241" s="6"/>
      <c r="I6241" s="6"/>
      <c r="J6241" s="6"/>
      <c r="K6241" s="6"/>
      <c r="L6241" s="6"/>
      <c r="M6241" s="6"/>
      <c r="N6241" s="6"/>
      <c r="O6241" s="6"/>
      <c r="P6241" s="6"/>
      <c r="Q6241" s="6"/>
      <c r="R6241" s="6"/>
      <c r="S6241" s="6"/>
      <c r="T6241" s="6"/>
      <c r="U6241" s="6"/>
      <c r="V6241" s="6"/>
      <c r="W6241" s="6"/>
      <c r="X6241" s="6"/>
      <c r="Y6241" s="6"/>
      <c r="Z6241" s="6"/>
      <c r="AA6241" s="6"/>
      <c r="AB6241" s="6"/>
      <c r="AC6241" s="6"/>
      <c r="AD6241" s="6"/>
      <c r="AE6241" s="6"/>
      <c r="AF6241" s="6"/>
      <c r="AG6241" s="6"/>
      <c r="AH6241" s="6"/>
      <c r="AI6241" s="6"/>
      <c r="AJ6241" s="6"/>
      <c r="AK6241" s="6"/>
      <c r="AL6241" s="6"/>
      <c r="AM6241" s="6"/>
      <c r="AN6241" s="6"/>
      <c r="AO6241" s="6"/>
      <c r="AP6241" s="6"/>
      <c r="AQ6241" s="21"/>
      <c r="AR6241" s="21"/>
      <c r="AS6241" s="21"/>
      <c r="AT6241" s="6"/>
      <c r="AU6241" s="6"/>
      <c r="AV6241" s="6"/>
      <c r="AW6241" s="6"/>
    </row>
    <row r="6242" spans="1:49" x14ac:dyDescent="0.35">
      <c r="A6242" s="20"/>
      <c r="B6242" s="20"/>
      <c r="C6242" s="20"/>
      <c r="D6242" s="20"/>
      <c r="E6242" s="6"/>
      <c r="F6242" s="6"/>
      <c r="G6242" s="6"/>
      <c r="H6242" s="6"/>
      <c r="I6242" s="6"/>
      <c r="J6242" s="6"/>
      <c r="K6242" s="6"/>
      <c r="L6242" s="6"/>
      <c r="M6242" s="6"/>
      <c r="N6242" s="6"/>
      <c r="O6242" s="6"/>
      <c r="P6242" s="6"/>
      <c r="Q6242" s="6"/>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21"/>
      <c r="AR6242" s="21"/>
      <c r="AS6242" s="21"/>
      <c r="AT6242" s="6"/>
      <c r="AU6242" s="6"/>
      <c r="AV6242" s="6"/>
      <c r="AW6242" s="6"/>
    </row>
    <row r="6243" spans="1:49" x14ac:dyDescent="0.35">
      <c r="A6243" s="20"/>
      <c r="B6243" s="20"/>
      <c r="C6243" s="20"/>
      <c r="D6243" s="20"/>
      <c r="E6243" s="6"/>
      <c r="F6243" s="6"/>
      <c r="G6243" s="6"/>
      <c r="H6243" s="6"/>
      <c r="I6243" s="6"/>
      <c r="J6243" s="6"/>
      <c r="K6243" s="6"/>
      <c r="L6243" s="6"/>
      <c r="M6243" s="6"/>
      <c r="N6243" s="6"/>
      <c r="O6243" s="6"/>
      <c r="P6243" s="6"/>
      <c r="Q6243" s="6"/>
      <c r="R6243" s="6"/>
      <c r="S6243" s="6"/>
      <c r="T6243" s="6"/>
      <c r="U6243" s="6"/>
      <c r="V6243" s="6"/>
      <c r="W6243" s="6"/>
      <c r="X6243" s="6"/>
      <c r="Y6243" s="6"/>
      <c r="Z6243" s="6"/>
      <c r="AA6243" s="6"/>
      <c r="AB6243" s="6"/>
      <c r="AC6243" s="6"/>
      <c r="AD6243" s="6"/>
      <c r="AE6243" s="6"/>
      <c r="AF6243" s="6"/>
      <c r="AG6243" s="6"/>
      <c r="AH6243" s="6"/>
      <c r="AI6243" s="6"/>
      <c r="AJ6243" s="6"/>
      <c r="AK6243" s="6"/>
      <c r="AL6243" s="6"/>
      <c r="AM6243" s="6"/>
      <c r="AN6243" s="6"/>
      <c r="AO6243" s="6"/>
      <c r="AP6243" s="6"/>
      <c r="AQ6243" s="21"/>
      <c r="AR6243" s="21"/>
      <c r="AS6243" s="21"/>
      <c r="AT6243" s="6"/>
      <c r="AU6243" s="6"/>
      <c r="AV6243" s="6"/>
      <c r="AW6243" s="6"/>
    </row>
    <row r="6244" spans="1:49" x14ac:dyDescent="0.35">
      <c r="A6244" s="20"/>
      <c r="B6244" s="20"/>
      <c r="C6244" s="20"/>
      <c r="D6244" s="20"/>
      <c r="E6244" s="6"/>
      <c r="F6244" s="6"/>
      <c r="G6244" s="6"/>
      <c r="H6244" s="6"/>
      <c r="I6244" s="6"/>
      <c r="J6244" s="6"/>
      <c r="K6244" s="6"/>
      <c r="L6244" s="6"/>
      <c r="M6244" s="6"/>
      <c r="N6244" s="6"/>
      <c r="O6244" s="6"/>
      <c r="P6244" s="6"/>
      <c r="Q6244" s="6"/>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21"/>
      <c r="AR6244" s="21"/>
      <c r="AS6244" s="21"/>
      <c r="AT6244" s="6"/>
      <c r="AU6244" s="6"/>
      <c r="AV6244" s="6"/>
      <c r="AW6244" s="6"/>
    </row>
    <row r="6245" spans="1:49" x14ac:dyDescent="0.35">
      <c r="A6245" s="20"/>
      <c r="B6245" s="20"/>
      <c r="C6245" s="20"/>
      <c r="D6245" s="20"/>
      <c r="E6245" s="6"/>
      <c r="F6245" s="6"/>
      <c r="G6245" s="6"/>
      <c r="H6245" s="6"/>
      <c r="I6245" s="6"/>
      <c r="J6245" s="6"/>
      <c r="K6245" s="6"/>
      <c r="L6245" s="6"/>
      <c r="M6245" s="6"/>
      <c r="N6245" s="6"/>
      <c r="O6245" s="6"/>
      <c r="P6245" s="6"/>
      <c r="Q6245" s="6"/>
      <c r="R6245" s="6"/>
      <c r="S6245" s="6"/>
      <c r="T6245" s="6"/>
      <c r="U6245" s="6"/>
      <c r="V6245" s="6"/>
      <c r="W6245" s="6"/>
      <c r="X6245" s="6"/>
      <c r="Y6245" s="6"/>
      <c r="Z6245" s="6"/>
      <c r="AA6245" s="6"/>
      <c r="AB6245" s="6"/>
      <c r="AC6245" s="6"/>
      <c r="AD6245" s="6"/>
      <c r="AE6245" s="6"/>
      <c r="AF6245" s="6"/>
      <c r="AG6245" s="6"/>
      <c r="AH6245" s="6"/>
      <c r="AI6245" s="6"/>
      <c r="AJ6245" s="6"/>
      <c r="AK6245" s="6"/>
      <c r="AL6245" s="6"/>
      <c r="AM6245" s="6"/>
      <c r="AN6245" s="6"/>
      <c r="AO6245" s="6"/>
      <c r="AP6245" s="6"/>
      <c r="AQ6245" s="21"/>
      <c r="AR6245" s="21"/>
      <c r="AS6245" s="21"/>
      <c r="AT6245" s="6"/>
      <c r="AU6245" s="6"/>
      <c r="AV6245" s="6"/>
      <c r="AW6245" s="6"/>
    </row>
    <row r="6246" spans="1:49" x14ac:dyDescent="0.35">
      <c r="A6246" s="20"/>
      <c r="B6246" s="20"/>
      <c r="C6246" s="20"/>
      <c r="D6246" s="20"/>
      <c r="E6246" s="6"/>
      <c r="F6246" s="6"/>
      <c r="G6246" s="6"/>
      <c r="H6246" s="6"/>
      <c r="I6246" s="6"/>
      <c r="J6246" s="6"/>
      <c r="K6246" s="6"/>
      <c r="L6246" s="6"/>
      <c r="M6246" s="6"/>
      <c r="N6246" s="6"/>
      <c r="O6246" s="6"/>
      <c r="P6246" s="6"/>
      <c r="Q6246" s="6"/>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21"/>
      <c r="AR6246" s="21"/>
      <c r="AS6246" s="21"/>
      <c r="AT6246" s="6"/>
      <c r="AU6246" s="6"/>
      <c r="AV6246" s="6"/>
      <c r="AW6246" s="6"/>
    </row>
    <row r="6247" spans="1:49" x14ac:dyDescent="0.35">
      <c r="A6247" s="20"/>
      <c r="B6247" s="20"/>
      <c r="C6247" s="20"/>
      <c r="D6247" s="20"/>
      <c r="E6247" s="6"/>
      <c r="F6247" s="6"/>
      <c r="G6247" s="6"/>
      <c r="H6247" s="6"/>
      <c r="I6247" s="6"/>
      <c r="J6247" s="6"/>
      <c r="K6247" s="6"/>
      <c r="L6247" s="6"/>
      <c r="M6247" s="6"/>
      <c r="N6247" s="6"/>
      <c r="O6247" s="6"/>
      <c r="P6247" s="6"/>
      <c r="Q6247" s="6"/>
      <c r="R6247" s="6"/>
      <c r="S6247" s="6"/>
      <c r="T6247" s="6"/>
      <c r="U6247" s="6"/>
      <c r="V6247" s="6"/>
      <c r="W6247" s="6"/>
      <c r="X6247" s="6"/>
      <c r="Y6247" s="6"/>
      <c r="Z6247" s="6"/>
      <c r="AA6247" s="6"/>
      <c r="AB6247" s="6"/>
      <c r="AC6247" s="6"/>
      <c r="AD6247" s="6"/>
      <c r="AE6247" s="6"/>
      <c r="AF6247" s="6"/>
      <c r="AG6247" s="6"/>
      <c r="AH6247" s="6"/>
      <c r="AI6247" s="6"/>
      <c r="AJ6247" s="6"/>
      <c r="AK6247" s="6"/>
      <c r="AL6247" s="6"/>
      <c r="AM6247" s="6"/>
      <c r="AN6247" s="6"/>
      <c r="AO6247" s="6"/>
      <c r="AP6247" s="6"/>
      <c r="AQ6247" s="21"/>
      <c r="AR6247" s="21"/>
      <c r="AS6247" s="21"/>
      <c r="AT6247" s="6"/>
      <c r="AU6247" s="6"/>
      <c r="AV6247" s="6"/>
      <c r="AW6247" s="6"/>
    </row>
    <row r="6248" spans="1:49" x14ac:dyDescent="0.35">
      <c r="A6248" s="20"/>
      <c r="B6248" s="20"/>
      <c r="C6248" s="20"/>
      <c r="D6248" s="20"/>
      <c r="E6248" s="6"/>
      <c r="F6248" s="6"/>
      <c r="G6248" s="6"/>
      <c r="H6248" s="6"/>
      <c r="I6248" s="6"/>
      <c r="J6248" s="6"/>
      <c r="K6248" s="6"/>
      <c r="L6248" s="6"/>
      <c r="M6248" s="6"/>
      <c r="N6248" s="6"/>
      <c r="O6248" s="6"/>
      <c r="P6248" s="6"/>
      <c r="Q6248" s="6"/>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21"/>
      <c r="AR6248" s="21"/>
      <c r="AS6248" s="21"/>
      <c r="AT6248" s="6"/>
      <c r="AU6248" s="6"/>
      <c r="AV6248" s="6"/>
      <c r="AW6248" s="6"/>
    </row>
    <row r="6249" spans="1:49" x14ac:dyDescent="0.35">
      <c r="A6249" s="20"/>
      <c r="B6249" s="20"/>
      <c r="C6249" s="20"/>
      <c r="D6249" s="20"/>
      <c r="E6249" s="6"/>
      <c r="F6249" s="6"/>
      <c r="G6249" s="6"/>
      <c r="H6249" s="6"/>
      <c r="I6249" s="6"/>
      <c r="J6249" s="6"/>
      <c r="K6249" s="6"/>
      <c r="L6249" s="6"/>
      <c r="M6249" s="6"/>
      <c r="N6249" s="6"/>
      <c r="O6249" s="6"/>
      <c r="P6249" s="6"/>
      <c r="Q6249" s="6"/>
      <c r="R6249" s="6"/>
      <c r="S6249" s="6"/>
      <c r="T6249" s="6"/>
      <c r="U6249" s="6"/>
      <c r="V6249" s="6"/>
      <c r="W6249" s="6"/>
      <c r="X6249" s="6"/>
      <c r="Y6249" s="6"/>
      <c r="Z6249" s="6"/>
      <c r="AA6249" s="6"/>
      <c r="AB6249" s="6"/>
      <c r="AC6249" s="6"/>
      <c r="AD6249" s="6"/>
      <c r="AE6249" s="6"/>
      <c r="AF6249" s="6"/>
      <c r="AG6249" s="6"/>
      <c r="AH6249" s="6"/>
      <c r="AI6249" s="6"/>
      <c r="AJ6249" s="6"/>
      <c r="AK6249" s="6"/>
      <c r="AL6249" s="6"/>
      <c r="AM6249" s="6"/>
      <c r="AN6249" s="6"/>
      <c r="AO6249" s="6"/>
      <c r="AP6249" s="6"/>
      <c r="AQ6249" s="21"/>
      <c r="AR6249" s="21"/>
      <c r="AS6249" s="21"/>
      <c r="AT6249" s="6"/>
      <c r="AU6249" s="6"/>
      <c r="AV6249" s="6"/>
      <c r="AW6249" s="6"/>
    </row>
    <row r="6250" spans="1:49" x14ac:dyDescent="0.35">
      <c r="A6250" s="20"/>
      <c r="B6250" s="20"/>
      <c r="C6250" s="20"/>
      <c r="D6250" s="20"/>
      <c r="E6250" s="6"/>
      <c r="F6250" s="6"/>
      <c r="G6250" s="6"/>
      <c r="H6250" s="6"/>
      <c r="I6250" s="6"/>
      <c r="J6250" s="6"/>
      <c r="K6250" s="6"/>
      <c r="L6250" s="6"/>
      <c r="M6250" s="6"/>
      <c r="N6250" s="6"/>
      <c r="O6250" s="6"/>
      <c r="P6250" s="6"/>
      <c r="Q6250" s="6"/>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21"/>
      <c r="AR6250" s="21"/>
      <c r="AS6250" s="21"/>
      <c r="AT6250" s="6"/>
      <c r="AU6250" s="6"/>
      <c r="AV6250" s="6"/>
      <c r="AW6250" s="6"/>
    </row>
    <row r="6251" spans="1:49" x14ac:dyDescent="0.35">
      <c r="A6251" s="20"/>
      <c r="B6251" s="20"/>
      <c r="C6251" s="20"/>
      <c r="D6251" s="20"/>
      <c r="E6251" s="6"/>
      <c r="F6251" s="6"/>
      <c r="G6251" s="6"/>
      <c r="H6251" s="6"/>
      <c r="I6251" s="6"/>
      <c r="J6251" s="6"/>
      <c r="K6251" s="6"/>
      <c r="L6251" s="6"/>
      <c r="M6251" s="6"/>
      <c r="N6251" s="6"/>
      <c r="O6251" s="6"/>
      <c r="P6251" s="6"/>
      <c r="Q6251" s="6"/>
      <c r="R6251" s="6"/>
      <c r="S6251" s="6"/>
      <c r="T6251" s="6"/>
      <c r="U6251" s="6"/>
      <c r="V6251" s="6"/>
      <c r="W6251" s="6"/>
      <c r="X6251" s="6"/>
      <c r="Y6251" s="6"/>
      <c r="Z6251" s="6"/>
      <c r="AA6251" s="6"/>
      <c r="AB6251" s="6"/>
      <c r="AC6251" s="6"/>
      <c r="AD6251" s="6"/>
      <c r="AE6251" s="6"/>
      <c r="AF6251" s="6"/>
      <c r="AG6251" s="6"/>
      <c r="AH6251" s="6"/>
      <c r="AI6251" s="6"/>
      <c r="AJ6251" s="6"/>
      <c r="AK6251" s="6"/>
      <c r="AL6251" s="6"/>
      <c r="AM6251" s="6"/>
      <c r="AN6251" s="6"/>
      <c r="AO6251" s="6"/>
      <c r="AP6251" s="6"/>
      <c r="AQ6251" s="21"/>
      <c r="AR6251" s="21"/>
      <c r="AS6251" s="21"/>
      <c r="AT6251" s="6"/>
      <c r="AU6251" s="6"/>
      <c r="AV6251" s="6"/>
      <c r="AW6251" s="6"/>
    </row>
    <row r="6252" spans="1:49" x14ac:dyDescent="0.35">
      <c r="A6252" s="20"/>
      <c r="B6252" s="20"/>
      <c r="C6252" s="20"/>
      <c r="D6252" s="20"/>
      <c r="E6252" s="6"/>
      <c r="F6252" s="6"/>
      <c r="G6252" s="6"/>
      <c r="H6252" s="6"/>
      <c r="I6252" s="6"/>
      <c r="J6252" s="6"/>
      <c r="K6252" s="6"/>
      <c r="L6252" s="6"/>
      <c r="M6252" s="6"/>
      <c r="N6252" s="6"/>
      <c r="O6252" s="6"/>
      <c r="P6252" s="6"/>
      <c r="Q6252" s="6"/>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21"/>
      <c r="AR6252" s="21"/>
      <c r="AS6252" s="21"/>
      <c r="AT6252" s="6"/>
      <c r="AU6252" s="6"/>
      <c r="AV6252" s="6"/>
      <c r="AW6252" s="6"/>
    </row>
    <row r="6253" spans="1:49" x14ac:dyDescent="0.35">
      <c r="A6253" s="20"/>
      <c r="B6253" s="20"/>
      <c r="C6253" s="20"/>
      <c r="D6253" s="20"/>
      <c r="E6253" s="6"/>
      <c r="F6253" s="6"/>
      <c r="G6253" s="6"/>
      <c r="H6253" s="6"/>
      <c r="I6253" s="6"/>
      <c r="J6253" s="6"/>
      <c r="K6253" s="6"/>
      <c r="L6253" s="6"/>
      <c r="M6253" s="6"/>
      <c r="N6253" s="6"/>
      <c r="O6253" s="6"/>
      <c r="P6253" s="6"/>
      <c r="Q6253" s="6"/>
      <c r="R6253" s="6"/>
      <c r="S6253" s="6"/>
      <c r="T6253" s="6"/>
      <c r="U6253" s="6"/>
      <c r="V6253" s="6"/>
      <c r="W6253" s="6"/>
      <c r="X6253" s="6"/>
      <c r="Y6253" s="6"/>
      <c r="Z6253" s="6"/>
      <c r="AA6253" s="6"/>
      <c r="AB6253" s="6"/>
      <c r="AC6253" s="6"/>
      <c r="AD6253" s="6"/>
      <c r="AE6253" s="6"/>
      <c r="AF6253" s="6"/>
      <c r="AG6253" s="6"/>
      <c r="AH6253" s="6"/>
      <c r="AI6253" s="6"/>
      <c r="AJ6253" s="6"/>
      <c r="AK6253" s="6"/>
      <c r="AL6253" s="6"/>
      <c r="AM6253" s="6"/>
      <c r="AN6253" s="6"/>
      <c r="AO6253" s="6"/>
      <c r="AP6253" s="6"/>
      <c r="AQ6253" s="21"/>
      <c r="AR6253" s="21"/>
      <c r="AS6253" s="21"/>
      <c r="AT6253" s="6"/>
      <c r="AU6253" s="6"/>
      <c r="AV6253" s="6"/>
      <c r="AW6253" s="6"/>
    </row>
    <row r="6254" spans="1:49" x14ac:dyDescent="0.35">
      <c r="A6254" s="20"/>
      <c r="B6254" s="20"/>
      <c r="C6254" s="20"/>
      <c r="D6254" s="20"/>
      <c r="E6254" s="6"/>
      <c r="F6254" s="6"/>
      <c r="G6254" s="6"/>
      <c r="H6254" s="6"/>
      <c r="I6254" s="6"/>
      <c r="J6254" s="6"/>
      <c r="K6254" s="6"/>
      <c r="L6254" s="6"/>
      <c r="M6254" s="6"/>
      <c r="N6254" s="6"/>
      <c r="O6254" s="6"/>
      <c r="P6254" s="6"/>
      <c r="Q6254" s="6"/>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21"/>
      <c r="AR6254" s="21"/>
      <c r="AS6254" s="21"/>
      <c r="AT6254" s="6"/>
      <c r="AU6254" s="6"/>
      <c r="AV6254" s="6"/>
      <c r="AW6254" s="6"/>
    </row>
    <row r="6255" spans="1:49" x14ac:dyDescent="0.35">
      <c r="A6255" s="20"/>
      <c r="B6255" s="20"/>
      <c r="C6255" s="20"/>
      <c r="D6255" s="20"/>
      <c r="E6255" s="6"/>
      <c r="F6255" s="6"/>
      <c r="G6255" s="6"/>
      <c r="H6255" s="6"/>
      <c r="I6255" s="6"/>
      <c r="J6255" s="6"/>
      <c r="K6255" s="6"/>
      <c r="L6255" s="6"/>
      <c r="M6255" s="6"/>
      <c r="N6255" s="6"/>
      <c r="O6255" s="6"/>
      <c r="P6255" s="6"/>
      <c r="Q6255" s="6"/>
      <c r="R6255" s="6"/>
      <c r="S6255" s="6"/>
      <c r="T6255" s="6"/>
      <c r="U6255" s="6"/>
      <c r="V6255" s="6"/>
      <c r="W6255" s="6"/>
      <c r="X6255" s="6"/>
      <c r="Y6255" s="6"/>
      <c r="Z6255" s="6"/>
      <c r="AA6255" s="6"/>
      <c r="AB6255" s="6"/>
      <c r="AC6255" s="6"/>
      <c r="AD6255" s="6"/>
      <c r="AE6255" s="6"/>
      <c r="AF6255" s="6"/>
      <c r="AG6255" s="6"/>
      <c r="AH6255" s="6"/>
      <c r="AI6255" s="6"/>
      <c r="AJ6255" s="6"/>
      <c r="AK6255" s="6"/>
      <c r="AL6255" s="6"/>
      <c r="AM6255" s="6"/>
      <c r="AN6255" s="6"/>
      <c r="AO6255" s="6"/>
      <c r="AP6255" s="6"/>
      <c r="AQ6255" s="21"/>
      <c r="AR6255" s="21"/>
      <c r="AS6255" s="21"/>
      <c r="AT6255" s="6"/>
      <c r="AU6255" s="6"/>
      <c r="AV6255" s="6"/>
      <c r="AW6255" s="6"/>
    </row>
    <row r="6256" spans="1:49" x14ac:dyDescent="0.35">
      <c r="A6256" s="20"/>
      <c r="B6256" s="20"/>
      <c r="C6256" s="20"/>
      <c r="D6256" s="20"/>
      <c r="E6256" s="6"/>
      <c r="F6256" s="6"/>
      <c r="G6256" s="6"/>
      <c r="H6256" s="6"/>
      <c r="I6256" s="6"/>
      <c r="J6256" s="6"/>
      <c r="K6256" s="6"/>
      <c r="L6256" s="6"/>
      <c r="M6256" s="6"/>
      <c r="N6256" s="6"/>
      <c r="O6256" s="6"/>
      <c r="P6256" s="6"/>
      <c r="Q6256" s="6"/>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21"/>
      <c r="AR6256" s="21"/>
      <c r="AS6256" s="21"/>
      <c r="AT6256" s="6"/>
      <c r="AU6256" s="6"/>
      <c r="AV6256" s="6"/>
      <c r="AW6256" s="6"/>
    </row>
    <row r="6257" spans="1:49" x14ac:dyDescent="0.35">
      <c r="A6257" s="20"/>
      <c r="B6257" s="20"/>
      <c r="C6257" s="20"/>
      <c r="D6257" s="20"/>
      <c r="E6257" s="6"/>
      <c r="F6257" s="6"/>
      <c r="G6257" s="6"/>
      <c r="H6257" s="6"/>
      <c r="I6257" s="6"/>
      <c r="J6257" s="6"/>
      <c r="K6257" s="6"/>
      <c r="L6257" s="6"/>
      <c r="M6257" s="6"/>
      <c r="N6257" s="6"/>
      <c r="O6257" s="6"/>
      <c r="P6257" s="6"/>
      <c r="Q6257" s="6"/>
      <c r="R6257" s="6"/>
      <c r="S6257" s="6"/>
      <c r="T6257" s="6"/>
      <c r="U6257" s="6"/>
      <c r="V6257" s="6"/>
      <c r="W6257" s="6"/>
      <c r="X6257" s="6"/>
      <c r="Y6257" s="6"/>
      <c r="Z6257" s="6"/>
      <c r="AA6257" s="6"/>
      <c r="AB6257" s="6"/>
      <c r="AC6257" s="6"/>
      <c r="AD6257" s="6"/>
      <c r="AE6257" s="6"/>
      <c r="AF6257" s="6"/>
      <c r="AG6257" s="6"/>
      <c r="AH6257" s="6"/>
      <c r="AI6257" s="6"/>
      <c r="AJ6257" s="6"/>
      <c r="AK6257" s="6"/>
      <c r="AL6257" s="6"/>
      <c r="AM6257" s="6"/>
      <c r="AN6257" s="6"/>
      <c r="AO6257" s="6"/>
      <c r="AP6257" s="6"/>
      <c r="AQ6257" s="21"/>
      <c r="AR6257" s="21"/>
      <c r="AS6257" s="21"/>
      <c r="AT6257" s="6"/>
      <c r="AU6257" s="6"/>
      <c r="AV6257" s="6"/>
      <c r="AW6257" s="6"/>
    </row>
    <row r="6258" spans="1:49" x14ac:dyDescent="0.35">
      <c r="A6258" s="20"/>
      <c r="B6258" s="20"/>
      <c r="C6258" s="20"/>
      <c r="D6258" s="20"/>
      <c r="E6258" s="6"/>
      <c r="F6258" s="6"/>
      <c r="G6258" s="6"/>
      <c r="H6258" s="6"/>
      <c r="I6258" s="6"/>
      <c r="J6258" s="6"/>
      <c r="K6258" s="6"/>
      <c r="L6258" s="6"/>
      <c r="M6258" s="6"/>
      <c r="N6258" s="6"/>
      <c r="O6258" s="6"/>
      <c r="P6258" s="6"/>
      <c r="Q6258" s="6"/>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21"/>
      <c r="AR6258" s="21"/>
      <c r="AS6258" s="21"/>
      <c r="AT6258" s="6"/>
      <c r="AU6258" s="6"/>
      <c r="AV6258" s="6"/>
      <c r="AW6258" s="6"/>
    </row>
    <row r="6259" spans="1:49" x14ac:dyDescent="0.35">
      <c r="A6259" s="20"/>
      <c r="B6259" s="20"/>
      <c r="C6259" s="20"/>
      <c r="D6259" s="20"/>
      <c r="E6259" s="6"/>
      <c r="F6259" s="6"/>
      <c r="G6259" s="6"/>
      <c r="H6259" s="6"/>
      <c r="I6259" s="6"/>
      <c r="J6259" s="6"/>
      <c r="K6259" s="6"/>
      <c r="L6259" s="6"/>
      <c r="M6259" s="6"/>
      <c r="N6259" s="6"/>
      <c r="O6259" s="6"/>
      <c r="P6259" s="6"/>
      <c r="Q6259" s="6"/>
      <c r="R6259" s="6"/>
      <c r="S6259" s="6"/>
      <c r="T6259" s="6"/>
      <c r="U6259" s="6"/>
      <c r="V6259" s="6"/>
      <c r="W6259" s="6"/>
      <c r="X6259" s="6"/>
      <c r="Y6259" s="6"/>
      <c r="Z6259" s="6"/>
      <c r="AA6259" s="6"/>
      <c r="AB6259" s="6"/>
      <c r="AC6259" s="6"/>
      <c r="AD6259" s="6"/>
      <c r="AE6259" s="6"/>
      <c r="AF6259" s="6"/>
      <c r="AG6259" s="6"/>
      <c r="AH6259" s="6"/>
      <c r="AI6259" s="6"/>
      <c r="AJ6259" s="6"/>
      <c r="AK6259" s="6"/>
      <c r="AL6259" s="6"/>
      <c r="AM6259" s="6"/>
      <c r="AN6259" s="6"/>
      <c r="AO6259" s="6"/>
      <c r="AP6259" s="6"/>
      <c r="AQ6259" s="21"/>
      <c r="AR6259" s="21"/>
      <c r="AS6259" s="21"/>
      <c r="AT6259" s="6"/>
      <c r="AU6259" s="6"/>
      <c r="AV6259" s="6"/>
      <c r="AW6259" s="6"/>
    </row>
    <row r="6260" spans="1:49" x14ac:dyDescent="0.35">
      <c r="A6260" s="20"/>
      <c r="B6260" s="20"/>
      <c r="C6260" s="20"/>
      <c r="D6260" s="20"/>
      <c r="E6260" s="6"/>
      <c r="F6260" s="6"/>
      <c r="G6260" s="6"/>
      <c r="H6260" s="6"/>
      <c r="I6260" s="6"/>
      <c r="J6260" s="6"/>
      <c r="K6260" s="6"/>
      <c r="L6260" s="6"/>
      <c r="M6260" s="6"/>
      <c r="N6260" s="6"/>
      <c r="O6260" s="6"/>
      <c r="P6260" s="6"/>
      <c r="Q6260" s="6"/>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21"/>
      <c r="AR6260" s="21"/>
      <c r="AS6260" s="21"/>
      <c r="AT6260" s="6"/>
      <c r="AU6260" s="6"/>
      <c r="AV6260" s="6"/>
      <c r="AW6260" s="6"/>
    </row>
    <row r="6261" spans="1:49" x14ac:dyDescent="0.35">
      <c r="A6261" s="20"/>
      <c r="B6261" s="20"/>
      <c r="C6261" s="20"/>
      <c r="D6261" s="20"/>
      <c r="E6261" s="6"/>
      <c r="F6261" s="6"/>
      <c r="G6261" s="6"/>
      <c r="H6261" s="6"/>
      <c r="I6261" s="6"/>
      <c r="J6261" s="6"/>
      <c r="K6261" s="6"/>
      <c r="L6261" s="6"/>
      <c r="M6261" s="6"/>
      <c r="N6261" s="6"/>
      <c r="O6261" s="6"/>
      <c r="P6261" s="6"/>
      <c r="Q6261" s="6"/>
      <c r="R6261" s="6"/>
      <c r="S6261" s="6"/>
      <c r="T6261" s="6"/>
      <c r="U6261" s="6"/>
      <c r="V6261" s="6"/>
      <c r="W6261" s="6"/>
      <c r="X6261" s="6"/>
      <c r="Y6261" s="6"/>
      <c r="Z6261" s="6"/>
      <c r="AA6261" s="6"/>
      <c r="AB6261" s="6"/>
      <c r="AC6261" s="6"/>
      <c r="AD6261" s="6"/>
      <c r="AE6261" s="6"/>
      <c r="AF6261" s="6"/>
      <c r="AG6261" s="6"/>
      <c r="AH6261" s="6"/>
      <c r="AI6261" s="6"/>
      <c r="AJ6261" s="6"/>
      <c r="AK6261" s="6"/>
      <c r="AL6261" s="6"/>
      <c r="AM6261" s="6"/>
      <c r="AN6261" s="6"/>
      <c r="AO6261" s="6"/>
      <c r="AP6261" s="6"/>
      <c r="AQ6261" s="21"/>
      <c r="AR6261" s="21"/>
      <c r="AS6261" s="21"/>
      <c r="AT6261" s="6"/>
      <c r="AU6261" s="6"/>
      <c r="AV6261" s="6"/>
      <c r="AW6261" s="6"/>
    </row>
    <row r="6262" spans="1:49" x14ac:dyDescent="0.35">
      <c r="A6262" s="20"/>
      <c r="B6262" s="20"/>
      <c r="C6262" s="20"/>
      <c r="D6262" s="20"/>
      <c r="E6262" s="6"/>
      <c r="F6262" s="6"/>
      <c r="G6262" s="6"/>
      <c r="H6262" s="6"/>
      <c r="I6262" s="6"/>
      <c r="J6262" s="6"/>
      <c r="K6262" s="6"/>
      <c r="L6262" s="6"/>
      <c r="M6262" s="6"/>
      <c r="N6262" s="6"/>
      <c r="O6262" s="6"/>
      <c r="P6262" s="6"/>
      <c r="Q6262" s="6"/>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21"/>
      <c r="AR6262" s="21"/>
      <c r="AS6262" s="21"/>
      <c r="AT6262" s="6"/>
      <c r="AU6262" s="6"/>
      <c r="AV6262" s="6"/>
      <c r="AW6262" s="6"/>
    </row>
    <row r="6263" spans="1:49" x14ac:dyDescent="0.35">
      <c r="A6263" s="20"/>
      <c r="B6263" s="20"/>
      <c r="C6263" s="20"/>
      <c r="D6263" s="20"/>
      <c r="E6263" s="6"/>
      <c r="F6263" s="6"/>
      <c r="G6263" s="6"/>
      <c r="H6263" s="6"/>
      <c r="I6263" s="6"/>
      <c r="J6263" s="6"/>
      <c r="K6263" s="6"/>
      <c r="L6263" s="6"/>
      <c r="M6263" s="6"/>
      <c r="N6263" s="6"/>
      <c r="O6263" s="6"/>
      <c r="P6263" s="6"/>
      <c r="Q6263" s="6"/>
      <c r="R6263" s="6"/>
      <c r="S6263" s="6"/>
      <c r="T6263" s="6"/>
      <c r="U6263" s="6"/>
      <c r="V6263" s="6"/>
      <c r="W6263" s="6"/>
      <c r="X6263" s="6"/>
      <c r="Y6263" s="6"/>
      <c r="Z6263" s="6"/>
      <c r="AA6263" s="6"/>
      <c r="AB6263" s="6"/>
      <c r="AC6263" s="6"/>
      <c r="AD6263" s="6"/>
      <c r="AE6263" s="6"/>
      <c r="AF6263" s="6"/>
      <c r="AG6263" s="6"/>
      <c r="AH6263" s="6"/>
      <c r="AI6263" s="6"/>
      <c r="AJ6263" s="6"/>
      <c r="AK6263" s="6"/>
      <c r="AL6263" s="6"/>
      <c r="AM6263" s="6"/>
      <c r="AN6263" s="6"/>
      <c r="AO6263" s="6"/>
      <c r="AP6263" s="6"/>
      <c r="AQ6263" s="21"/>
      <c r="AR6263" s="21"/>
      <c r="AS6263" s="21"/>
      <c r="AT6263" s="6"/>
      <c r="AU6263" s="6"/>
      <c r="AV6263" s="6"/>
      <c r="AW6263" s="6"/>
    </row>
    <row r="6264" spans="1:49" x14ac:dyDescent="0.35">
      <c r="A6264" s="20"/>
      <c r="B6264" s="20"/>
      <c r="C6264" s="20"/>
      <c r="D6264" s="20"/>
      <c r="E6264" s="6"/>
      <c r="F6264" s="6"/>
      <c r="G6264" s="6"/>
      <c r="H6264" s="6"/>
      <c r="I6264" s="6"/>
      <c r="J6264" s="6"/>
      <c r="K6264" s="6"/>
      <c r="L6264" s="6"/>
      <c r="M6264" s="6"/>
      <c r="N6264" s="6"/>
      <c r="O6264" s="6"/>
      <c r="P6264" s="6"/>
      <c r="Q6264" s="6"/>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21"/>
      <c r="AR6264" s="21"/>
      <c r="AS6264" s="21"/>
      <c r="AT6264" s="6"/>
      <c r="AU6264" s="6"/>
      <c r="AV6264" s="6"/>
      <c r="AW6264" s="6"/>
    </row>
    <row r="6265" spans="1:49" x14ac:dyDescent="0.35">
      <c r="A6265" s="20"/>
      <c r="B6265" s="20"/>
      <c r="C6265" s="20"/>
      <c r="D6265" s="20"/>
      <c r="E6265" s="6"/>
      <c r="F6265" s="6"/>
      <c r="G6265" s="6"/>
      <c r="H6265" s="6"/>
      <c r="I6265" s="6"/>
      <c r="J6265" s="6"/>
      <c r="K6265" s="6"/>
      <c r="L6265" s="6"/>
      <c r="M6265" s="6"/>
      <c r="N6265" s="6"/>
      <c r="O6265" s="6"/>
      <c r="P6265" s="6"/>
      <c r="Q6265" s="6"/>
      <c r="R6265" s="6"/>
      <c r="S6265" s="6"/>
      <c r="T6265" s="6"/>
      <c r="U6265" s="6"/>
      <c r="V6265" s="6"/>
      <c r="W6265" s="6"/>
      <c r="X6265" s="6"/>
      <c r="Y6265" s="6"/>
      <c r="Z6265" s="6"/>
      <c r="AA6265" s="6"/>
      <c r="AB6265" s="6"/>
      <c r="AC6265" s="6"/>
      <c r="AD6265" s="6"/>
      <c r="AE6265" s="6"/>
      <c r="AF6265" s="6"/>
      <c r="AG6265" s="6"/>
      <c r="AH6265" s="6"/>
      <c r="AI6265" s="6"/>
      <c r="AJ6265" s="6"/>
      <c r="AK6265" s="6"/>
      <c r="AL6265" s="6"/>
      <c r="AM6265" s="6"/>
      <c r="AN6265" s="6"/>
      <c r="AO6265" s="6"/>
      <c r="AP6265" s="6"/>
      <c r="AQ6265" s="21"/>
      <c r="AR6265" s="21"/>
      <c r="AS6265" s="21"/>
      <c r="AT6265" s="6"/>
      <c r="AU6265" s="6"/>
      <c r="AV6265" s="6"/>
      <c r="AW6265" s="6"/>
    </row>
    <row r="6266" spans="1:49" x14ac:dyDescent="0.35">
      <c r="A6266" s="20"/>
      <c r="B6266" s="20"/>
      <c r="C6266" s="20"/>
      <c r="D6266" s="20"/>
      <c r="E6266" s="6"/>
      <c r="F6266" s="6"/>
      <c r="G6266" s="6"/>
      <c r="H6266" s="6"/>
      <c r="I6266" s="6"/>
      <c r="J6266" s="6"/>
      <c r="K6266" s="6"/>
      <c r="L6266" s="6"/>
      <c r="M6266" s="6"/>
      <c r="N6266" s="6"/>
      <c r="O6266" s="6"/>
      <c r="P6266" s="6"/>
      <c r="Q6266" s="6"/>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21"/>
      <c r="AR6266" s="21"/>
      <c r="AS6266" s="21"/>
      <c r="AT6266" s="6"/>
      <c r="AU6266" s="6"/>
      <c r="AV6266" s="6"/>
      <c r="AW6266" s="6"/>
    </row>
    <row r="6267" spans="1:49" x14ac:dyDescent="0.35">
      <c r="A6267" s="20"/>
      <c r="B6267" s="20"/>
      <c r="C6267" s="20"/>
      <c r="D6267" s="20"/>
      <c r="E6267" s="6"/>
      <c r="F6267" s="6"/>
      <c r="G6267" s="6"/>
      <c r="H6267" s="6"/>
      <c r="I6267" s="6"/>
      <c r="J6267" s="6"/>
      <c r="K6267" s="6"/>
      <c r="L6267" s="6"/>
      <c r="M6267" s="6"/>
      <c r="N6267" s="6"/>
      <c r="O6267" s="6"/>
      <c r="P6267" s="6"/>
      <c r="Q6267" s="6"/>
      <c r="R6267" s="6"/>
      <c r="S6267" s="6"/>
      <c r="T6267" s="6"/>
      <c r="U6267" s="6"/>
      <c r="V6267" s="6"/>
      <c r="W6267" s="6"/>
      <c r="X6267" s="6"/>
      <c r="Y6267" s="6"/>
      <c r="Z6267" s="6"/>
      <c r="AA6267" s="6"/>
      <c r="AB6267" s="6"/>
      <c r="AC6267" s="6"/>
      <c r="AD6267" s="6"/>
      <c r="AE6267" s="6"/>
      <c r="AF6267" s="6"/>
      <c r="AG6267" s="6"/>
      <c r="AH6267" s="6"/>
      <c r="AI6267" s="6"/>
      <c r="AJ6267" s="6"/>
      <c r="AK6267" s="6"/>
      <c r="AL6267" s="6"/>
      <c r="AM6267" s="6"/>
      <c r="AN6267" s="6"/>
      <c r="AO6267" s="6"/>
      <c r="AP6267" s="6"/>
      <c r="AQ6267" s="21"/>
      <c r="AR6267" s="21"/>
      <c r="AS6267" s="21"/>
      <c r="AT6267" s="6"/>
      <c r="AU6267" s="6"/>
      <c r="AV6267" s="6"/>
      <c r="AW6267" s="6"/>
    </row>
    <row r="6268" spans="1:49" x14ac:dyDescent="0.35">
      <c r="A6268" s="20"/>
      <c r="B6268" s="20"/>
      <c r="C6268" s="20"/>
      <c r="D6268" s="20"/>
      <c r="E6268" s="6"/>
      <c r="F6268" s="6"/>
      <c r="G6268" s="6"/>
      <c r="H6268" s="6"/>
      <c r="I6268" s="6"/>
      <c r="J6268" s="6"/>
      <c r="K6268" s="6"/>
      <c r="L6268" s="6"/>
      <c r="M6268" s="6"/>
      <c r="N6268" s="6"/>
      <c r="O6268" s="6"/>
      <c r="P6268" s="6"/>
      <c r="Q6268" s="6"/>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21"/>
      <c r="AR6268" s="21"/>
      <c r="AS6268" s="21"/>
      <c r="AT6268" s="6"/>
      <c r="AU6268" s="6"/>
      <c r="AV6268" s="6"/>
      <c r="AW6268" s="6"/>
    </row>
    <row r="6269" spans="1:49" x14ac:dyDescent="0.35">
      <c r="A6269" s="20"/>
      <c r="B6269" s="20"/>
      <c r="C6269" s="20"/>
      <c r="D6269" s="20"/>
      <c r="E6269" s="6"/>
      <c r="F6269" s="6"/>
      <c r="G6269" s="6"/>
      <c r="H6269" s="6"/>
      <c r="I6269" s="6"/>
      <c r="J6269" s="6"/>
      <c r="K6269" s="6"/>
      <c r="L6269" s="6"/>
      <c r="M6269" s="6"/>
      <c r="N6269" s="6"/>
      <c r="O6269" s="6"/>
      <c r="P6269" s="6"/>
      <c r="Q6269" s="6"/>
      <c r="R6269" s="6"/>
      <c r="S6269" s="6"/>
      <c r="T6269" s="6"/>
      <c r="U6269" s="6"/>
      <c r="V6269" s="6"/>
      <c r="W6269" s="6"/>
      <c r="X6269" s="6"/>
      <c r="Y6269" s="6"/>
      <c r="Z6269" s="6"/>
      <c r="AA6269" s="6"/>
      <c r="AB6269" s="6"/>
      <c r="AC6269" s="6"/>
      <c r="AD6269" s="6"/>
      <c r="AE6269" s="6"/>
      <c r="AF6269" s="6"/>
      <c r="AG6269" s="6"/>
      <c r="AH6269" s="6"/>
      <c r="AI6269" s="6"/>
      <c r="AJ6269" s="6"/>
      <c r="AK6269" s="6"/>
      <c r="AL6269" s="6"/>
      <c r="AM6269" s="6"/>
      <c r="AN6269" s="6"/>
      <c r="AO6269" s="6"/>
      <c r="AP6269" s="6"/>
      <c r="AQ6269" s="21"/>
      <c r="AR6269" s="21"/>
      <c r="AS6269" s="21"/>
      <c r="AT6269" s="6"/>
      <c r="AU6269" s="6"/>
      <c r="AV6269" s="6"/>
      <c r="AW6269" s="6"/>
    </row>
    <row r="6270" spans="1:49" x14ac:dyDescent="0.35">
      <c r="A6270" s="20"/>
      <c r="B6270" s="20"/>
      <c r="C6270" s="20"/>
      <c r="D6270" s="20"/>
      <c r="E6270" s="6"/>
      <c r="F6270" s="6"/>
      <c r="G6270" s="6"/>
      <c r="H6270" s="6"/>
      <c r="I6270" s="6"/>
      <c r="J6270" s="6"/>
      <c r="K6270" s="6"/>
      <c r="L6270" s="6"/>
      <c r="M6270" s="6"/>
      <c r="N6270" s="6"/>
      <c r="O6270" s="6"/>
      <c r="P6270" s="6"/>
      <c r="Q6270" s="6"/>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21"/>
      <c r="AR6270" s="21"/>
      <c r="AS6270" s="21"/>
      <c r="AT6270" s="6"/>
      <c r="AU6270" s="6"/>
      <c r="AV6270" s="6"/>
      <c r="AW6270" s="6"/>
    </row>
    <row r="6271" spans="1:49" x14ac:dyDescent="0.35">
      <c r="A6271" s="20"/>
      <c r="B6271" s="20"/>
      <c r="C6271" s="20"/>
      <c r="D6271" s="20"/>
      <c r="E6271" s="6"/>
      <c r="F6271" s="6"/>
      <c r="G6271" s="6"/>
      <c r="H6271" s="6"/>
      <c r="I6271" s="6"/>
      <c r="J6271" s="6"/>
      <c r="K6271" s="6"/>
      <c r="L6271" s="6"/>
      <c r="M6271" s="6"/>
      <c r="N6271" s="6"/>
      <c r="O6271" s="6"/>
      <c r="P6271" s="6"/>
      <c r="Q6271" s="6"/>
      <c r="R6271" s="6"/>
      <c r="S6271" s="6"/>
      <c r="T6271" s="6"/>
      <c r="U6271" s="6"/>
      <c r="V6271" s="6"/>
      <c r="W6271" s="6"/>
      <c r="X6271" s="6"/>
      <c r="Y6271" s="6"/>
      <c r="Z6271" s="6"/>
      <c r="AA6271" s="6"/>
      <c r="AB6271" s="6"/>
      <c r="AC6271" s="6"/>
      <c r="AD6271" s="6"/>
      <c r="AE6271" s="6"/>
      <c r="AF6271" s="6"/>
      <c r="AG6271" s="6"/>
      <c r="AH6271" s="6"/>
      <c r="AI6271" s="6"/>
      <c r="AJ6271" s="6"/>
      <c r="AK6271" s="6"/>
      <c r="AL6271" s="6"/>
      <c r="AM6271" s="6"/>
      <c r="AN6271" s="6"/>
      <c r="AO6271" s="6"/>
      <c r="AP6271" s="6"/>
      <c r="AQ6271" s="21"/>
      <c r="AR6271" s="21"/>
      <c r="AS6271" s="21"/>
      <c r="AT6271" s="6"/>
      <c r="AU6271" s="6"/>
      <c r="AV6271" s="6"/>
      <c r="AW6271" s="6"/>
    </row>
    <row r="6272" spans="1:49" x14ac:dyDescent="0.35">
      <c r="A6272" s="20"/>
      <c r="B6272" s="20"/>
      <c r="C6272" s="20"/>
      <c r="D6272" s="20"/>
      <c r="E6272" s="6"/>
      <c r="F6272" s="6"/>
      <c r="G6272" s="6"/>
      <c r="H6272" s="6"/>
      <c r="I6272" s="6"/>
      <c r="J6272" s="6"/>
      <c r="K6272" s="6"/>
      <c r="L6272" s="6"/>
      <c r="M6272" s="6"/>
      <c r="N6272" s="6"/>
      <c r="O6272" s="6"/>
      <c r="P6272" s="6"/>
      <c r="Q6272" s="6"/>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21"/>
      <c r="AR6272" s="21"/>
      <c r="AS6272" s="21"/>
      <c r="AT6272" s="6"/>
      <c r="AU6272" s="6"/>
      <c r="AV6272" s="6"/>
      <c r="AW6272" s="6"/>
    </row>
    <row r="6273" spans="1:49" x14ac:dyDescent="0.35">
      <c r="A6273" s="20"/>
      <c r="B6273" s="20"/>
      <c r="C6273" s="20"/>
      <c r="D6273" s="20"/>
      <c r="E6273" s="6"/>
      <c r="F6273" s="6"/>
      <c r="G6273" s="6"/>
      <c r="H6273" s="6"/>
      <c r="I6273" s="6"/>
      <c r="J6273" s="6"/>
      <c r="K6273" s="6"/>
      <c r="L6273" s="6"/>
      <c r="M6273" s="6"/>
      <c r="N6273" s="6"/>
      <c r="O6273" s="6"/>
      <c r="P6273" s="6"/>
      <c r="Q6273" s="6"/>
      <c r="R6273" s="6"/>
      <c r="S6273" s="6"/>
      <c r="T6273" s="6"/>
      <c r="U6273" s="6"/>
      <c r="V6273" s="6"/>
      <c r="W6273" s="6"/>
      <c r="X6273" s="6"/>
      <c r="Y6273" s="6"/>
      <c r="Z6273" s="6"/>
      <c r="AA6273" s="6"/>
      <c r="AB6273" s="6"/>
      <c r="AC6273" s="6"/>
      <c r="AD6273" s="6"/>
      <c r="AE6273" s="6"/>
      <c r="AF6273" s="6"/>
      <c r="AG6273" s="6"/>
      <c r="AH6273" s="6"/>
      <c r="AI6273" s="6"/>
      <c r="AJ6273" s="6"/>
      <c r="AK6273" s="6"/>
      <c r="AL6273" s="6"/>
      <c r="AM6273" s="6"/>
      <c r="AN6273" s="6"/>
      <c r="AO6273" s="6"/>
      <c r="AP6273" s="6"/>
      <c r="AQ6273" s="21"/>
      <c r="AR6273" s="21"/>
      <c r="AS6273" s="21"/>
      <c r="AT6273" s="6"/>
      <c r="AU6273" s="6"/>
      <c r="AV6273" s="6"/>
      <c r="AW6273" s="6"/>
    </row>
    <row r="6274" spans="1:49" x14ac:dyDescent="0.35">
      <c r="A6274" s="20"/>
      <c r="B6274" s="20"/>
      <c r="C6274" s="20"/>
      <c r="D6274" s="20"/>
      <c r="E6274" s="6"/>
      <c r="F6274" s="6"/>
      <c r="G6274" s="6"/>
      <c r="H6274" s="6"/>
      <c r="I6274" s="6"/>
      <c r="J6274" s="6"/>
      <c r="K6274" s="6"/>
      <c r="L6274" s="6"/>
      <c r="M6274" s="6"/>
      <c r="N6274" s="6"/>
      <c r="O6274" s="6"/>
      <c r="P6274" s="6"/>
      <c r="Q6274" s="6"/>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21"/>
      <c r="AR6274" s="21"/>
      <c r="AS6274" s="21"/>
      <c r="AT6274" s="6"/>
      <c r="AU6274" s="6"/>
      <c r="AV6274" s="6"/>
      <c r="AW6274" s="6"/>
    </row>
    <row r="6275" spans="1:49" x14ac:dyDescent="0.35">
      <c r="A6275" s="20"/>
      <c r="B6275" s="20"/>
      <c r="C6275" s="20"/>
      <c r="D6275" s="20"/>
      <c r="E6275" s="6"/>
      <c r="F6275" s="6"/>
      <c r="G6275" s="6"/>
      <c r="H6275" s="6"/>
      <c r="I6275" s="6"/>
      <c r="J6275" s="6"/>
      <c r="K6275" s="6"/>
      <c r="L6275" s="6"/>
      <c r="M6275" s="6"/>
      <c r="N6275" s="6"/>
      <c r="O6275" s="6"/>
      <c r="P6275" s="6"/>
      <c r="Q6275" s="6"/>
      <c r="R6275" s="6"/>
      <c r="S6275" s="6"/>
      <c r="T6275" s="6"/>
      <c r="U6275" s="6"/>
      <c r="V6275" s="6"/>
      <c r="W6275" s="6"/>
      <c r="X6275" s="6"/>
      <c r="Y6275" s="6"/>
      <c r="Z6275" s="6"/>
      <c r="AA6275" s="6"/>
      <c r="AB6275" s="6"/>
      <c r="AC6275" s="6"/>
      <c r="AD6275" s="6"/>
      <c r="AE6275" s="6"/>
      <c r="AF6275" s="6"/>
      <c r="AG6275" s="6"/>
      <c r="AH6275" s="6"/>
      <c r="AI6275" s="6"/>
      <c r="AJ6275" s="6"/>
      <c r="AK6275" s="6"/>
      <c r="AL6275" s="6"/>
      <c r="AM6275" s="6"/>
      <c r="AN6275" s="6"/>
      <c r="AO6275" s="6"/>
      <c r="AP6275" s="6"/>
      <c r="AQ6275" s="21"/>
      <c r="AR6275" s="21"/>
      <c r="AS6275" s="21"/>
      <c r="AT6275" s="6"/>
      <c r="AU6275" s="6"/>
      <c r="AV6275" s="6"/>
      <c r="AW6275" s="6"/>
    </row>
    <row r="6276" spans="1:49" x14ac:dyDescent="0.35">
      <c r="A6276" s="20"/>
      <c r="B6276" s="20"/>
      <c r="C6276" s="20"/>
      <c r="D6276" s="20"/>
      <c r="E6276" s="6"/>
      <c r="F6276" s="6"/>
      <c r="G6276" s="6"/>
      <c r="H6276" s="6"/>
      <c r="I6276" s="6"/>
      <c r="J6276" s="6"/>
      <c r="K6276" s="6"/>
      <c r="L6276" s="6"/>
      <c r="M6276" s="6"/>
      <c r="N6276" s="6"/>
      <c r="O6276" s="6"/>
      <c r="P6276" s="6"/>
      <c r="Q6276" s="6"/>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21"/>
      <c r="AR6276" s="21"/>
      <c r="AS6276" s="21"/>
      <c r="AT6276" s="6"/>
      <c r="AU6276" s="6"/>
      <c r="AV6276" s="6"/>
      <c r="AW6276" s="6"/>
    </row>
    <row r="6277" spans="1:49" x14ac:dyDescent="0.35">
      <c r="A6277" s="20"/>
      <c r="B6277" s="20"/>
      <c r="C6277" s="20"/>
      <c r="D6277" s="20"/>
      <c r="E6277" s="6"/>
      <c r="F6277" s="6"/>
      <c r="G6277" s="6"/>
      <c r="H6277" s="6"/>
      <c r="I6277" s="6"/>
      <c r="J6277" s="6"/>
      <c r="K6277" s="6"/>
      <c r="L6277" s="6"/>
      <c r="M6277" s="6"/>
      <c r="N6277" s="6"/>
      <c r="O6277" s="6"/>
      <c r="P6277" s="6"/>
      <c r="Q6277" s="6"/>
      <c r="R6277" s="6"/>
      <c r="S6277" s="6"/>
      <c r="T6277" s="6"/>
      <c r="U6277" s="6"/>
      <c r="V6277" s="6"/>
      <c r="W6277" s="6"/>
      <c r="X6277" s="6"/>
      <c r="Y6277" s="6"/>
      <c r="Z6277" s="6"/>
      <c r="AA6277" s="6"/>
      <c r="AB6277" s="6"/>
      <c r="AC6277" s="6"/>
      <c r="AD6277" s="6"/>
      <c r="AE6277" s="6"/>
      <c r="AF6277" s="6"/>
      <c r="AG6277" s="6"/>
      <c r="AH6277" s="6"/>
      <c r="AI6277" s="6"/>
      <c r="AJ6277" s="6"/>
      <c r="AK6277" s="6"/>
      <c r="AL6277" s="6"/>
      <c r="AM6277" s="6"/>
      <c r="AN6277" s="6"/>
      <c r="AO6277" s="6"/>
      <c r="AP6277" s="6"/>
      <c r="AQ6277" s="21"/>
      <c r="AR6277" s="21"/>
      <c r="AS6277" s="21"/>
      <c r="AT6277" s="6"/>
      <c r="AU6277" s="6"/>
      <c r="AV6277" s="6"/>
      <c r="AW6277" s="6"/>
    </row>
    <row r="6278" spans="1:49" x14ac:dyDescent="0.35">
      <c r="A6278" s="20"/>
      <c r="B6278" s="20"/>
      <c r="C6278" s="20"/>
      <c r="D6278" s="20"/>
      <c r="E6278" s="6"/>
      <c r="F6278" s="6"/>
      <c r="G6278" s="6"/>
      <c r="H6278" s="6"/>
      <c r="I6278" s="6"/>
      <c r="J6278" s="6"/>
      <c r="K6278" s="6"/>
      <c r="L6278" s="6"/>
      <c r="M6278" s="6"/>
      <c r="N6278" s="6"/>
      <c r="O6278" s="6"/>
      <c r="P6278" s="6"/>
      <c r="Q6278" s="6"/>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21"/>
      <c r="AR6278" s="21"/>
      <c r="AS6278" s="21"/>
      <c r="AT6278" s="6"/>
      <c r="AU6278" s="6"/>
      <c r="AV6278" s="6"/>
      <c r="AW6278" s="6"/>
    </row>
    <row r="6279" spans="1:49" x14ac:dyDescent="0.35">
      <c r="A6279" s="20"/>
      <c r="B6279" s="20"/>
      <c r="C6279" s="20"/>
      <c r="D6279" s="20"/>
      <c r="E6279" s="6"/>
      <c r="F6279" s="6"/>
      <c r="G6279" s="6"/>
      <c r="H6279" s="6"/>
      <c r="I6279" s="6"/>
      <c r="J6279" s="6"/>
      <c r="K6279" s="6"/>
      <c r="L6279" s="6"/>
      <c r="M6279" s="6"/>
      <c r="N6279" s="6"/>
      <c r="O6279" s="6"/>
      <c r="P6279" s="6"/>
      <c r="Q6279" s="6"/>
      <c r="R6279" s="6"/>
      <c r="S6279" s="6"/>
      <c r="T6279" s="6"/>
      <c r="U6279" s="6"/>
      <c r="V6279" s="6"/>
      <c r="W6279" s="6"/>
      <c r="X6279" s="6"/>
      <c r="Y6279" s="6"/>
      <c r="Z6279" s="6"/>
      <c r="AA6279" s="6"/>
      <c r="AB6279" s="6"/>
      <c r="AC6279" s="6"/>
      <c r="AD6279" s="6"/>
      <c r="AE6279" s="6"/>
      <c r="AF6279" s="6"/>
      <c r="AG6279" s="6"/>
      <c r="AH6279" s="6"/>
      <c r="AI6279" s="6"/>
      <c r="AJ6279" s="6"/>
      <c r="AK6279" s="6"/>
      <c r="AL6279" s="6"/>
      <c r="AM6279" s="6"/>
      <c r="AN6279" s="6"/>
      <c r="AO6279" s="6"/>
      <c r="AP6279" s="6"/>
      <c r="AQ6279" s="21"/>
      <c r="AR6279" s="21"/>
      <c r="AS6279" s="21"/>
      <c r="AT6279" s="6"/>
      <c r="AU6279" s="6"/>
      <c r="AV6279" s="6"/>
      <c r="AW6279" s="6"/>
    </row>
    <row r="6280" spans="1:49" x14ac:dyDescent="0.35">
      <c r="A6280" s="20"/>
      <c r="B6280" s="20"/>
      <c r="C6280" s="20"/>
      <c r="D6280" s="20"/>
      <c r="E6280" s="6"/>
      <c r="F6280" s="6"/>
      <c r="G6280" s="6"/>
      <c r="H6280" s="6"/>
      <c r="I6280" s="6"/>
      <c r="J6280" s="6"/>
      <c r="K6280" s="6"/>
      <c r="L6280" s="6"/>
      <c r="M6280" s="6"/>
      <c r="N6280" s="6"/>
      <c r="O6280" s="6"/>
      <c r="P6280" s="6"/>
      <c r="Q6280" s="6"/>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21"/>
      <c r="AR6280" s="21"/>
      <c r="AS6280" s="21"/>
      <c r="AT6280" s="6"/>
      <c r="AU6280" s="6"/>
      <c r="AV6280" s="6"/>
      <c r="AW6280" s="6"/>
    </row>
    <row r="6281" spans="1:49" x14ac:dyDescent="0.35">
      <c r="A6281" s="20"/>
      <c r="B6281" s="20"/>
      <c r="C6281" s="20"/>
      <c r="D6281" s="20"/>
      <c r="E6281" s="6"/>
      <c r="F6281" s="6"/>
      <c r="G6281" s="6"/>
      <c r="H6281" s="6"/>
      <c r="I6281" s="6"/>
      <c r="J6281" s="6"/>
      <c r="K6281" s="6"/>
      <c r="L6281" s="6"/>
      <c r="M6281" s="6"/>
      <c r="N6281" s="6"/>
      <c r="O6281" s="6"/>
      <c r="P6281" s="6"/>
      <c r="Q6281" s="6"/>
      <c r="R6281" s="6"/>
      <c r="S6281" s="6"/>
      <c r="T6281" s="6"/>
      <c r="U6281" s="6"/>
      <c r="V6281" s="6"/>
      <c r="W6281" s="6"/>
      <c r="X6281" s="6"/>
      <c r="Y6281" s="6"/>
      <c r="Z6281" s="6"/>
      <c r="AA6281" s="6"/>
      <c r="AB6281" s="6"/>
      <c r="AC6281" s="6"/>
      <c r="AD6281" s="6"/>
      <c r="AE6281" s="6"/>
      <c r="AF6281" s="6"/>
      <c r="AG6281" s="6"/>
      <c r="AH6281" s="6"/>
      <c r="AI6281" s="6"/>
      <c r="AJ6281" s="6"/>
      <c r="AK6281" s="6"/>
      <c r="AL6281" s="6"/>
      <c r="AM6281" s="6"/>
      <c r="AN6281" s="6"/>
      <c r="AO6281" s="6"/>
      <c r="AP6281" s="6"/>
      <c r="AQ6281" s="21"/>
      <c r="AR6281" s="21"/>
      <c r="AS6281" s="21"/>
      <c r="AT6281" s="6"/>
      <c r="AU6281" s="6"/>
      <c r="AV6281" s="6"/>
      <c r="AW6281" s="6"/>
    </row>
    <row r="6282" spans="1:49" x14ac:dyDescent="0.35">
      <c r="A6282" s="20"/>
      <c r="B6282" s="20"/>
      <c r="C6282" s="20"/>
      <c r="D6282" s="20"/>
      <c r="E6282" s="6"/>
      <c r="F6282" s="6"/>
      <c r="G6282" s="6"/>
      <c r="H6282" s="6"/>
      <c r="I6282" s="6"/>
      <c r="J6282" s="6"/>
      <c r="K6282" s="6"/>
      <c r="L6282" s="6"/>
      <c r="M6282" s="6"/>
      <c r="N6282" s="6"/>
      <c r="O6282" s="6"/>
      <c r="P6282" s="6"/>
      <c r="Q6282" s="6"/>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21"/>
      <c r="AR6282" s="21"/>
      <c r="AS6282" s="21"/>
      <c r="AT6282" s="6"/>
      <c r="AU6282" s="6"/>
      <c r="AV6282" s="6"/>
      <c r="AW6282" s="6"/>
    </row>
    <row r="6283" spans="1:49" x14ac:dyDescent="0.35">
      <c r="A6283" s="20"/>
      <c r="B6283" s="20"/>
      <c r="C6283" s="20"/>
      <c r="D6283" s="20"/>
      <c r="E6283" s="6"/>
      <c r="F6283" s="6"/>
      <c r="G6283" s="6"/>
      <c r="H6283" s="6"/>
      <c r="I6283" s="6"/>
      <c r="J6283" s="6"/>
      <c r="K6283" s="6"/>
      <c r="L6283" s="6"/>
      <c r="M6283" s="6"/>
      <c r="N6283" s="6"/>
      <c r="O6283" s="6"/>
      <c r="P6283" s="6"/>
      <c r="Q6283" s="6"/>
      <c r="R6283" s="6"/>
      <c r="S6283" s="6"/>
      <c r="T6283" s="6"/>
      <c r="U6283" s="6"/>
      <c r="V6283" s="6"/>
      <c r="W6283" s="6"/>
      <c r="X6283" s="6"/>
      <c r="Y6283" s="6"/>
      <c r="Z6283" s="6"/>
      <c r="AA6283" s="6"/>
      <c r="AB6283" s="6"/>
      <c r="AC6283" s="6"/>
      <c r="AD6283" s="6"/>
      <c r="AE6283" s="6"/>
      <c r="AF6283" s="6"/>
      <c r="AG6283" s="6"/>
      <c r="AH6283" s="6"/>
      <c r="AI6283" s="6"/>
      <c r="AJ6283" s="6"/>
      <c r="AK6283" s="6"/>
      <c r="AL6283" s="6"/>
      <c r="AM6283" s="6"/>
      <c r="AN6283" s="6"/>
      <c r="AO6283" s="6"/>
      <c r="AP6283" s="6"/>
      <c r="AQ6283" s="21"/>
      <c r="AR6283" s="21"/>
      <c r="AS6283" s="21"/>
      <c r="AT6283" s="6"/>
      <c r="AU6283" s="6"/>
      <c r="AV6283" s="6"/>
      <c r="AW6283" s="6"/>
    </row>
    <row r="6284" spans="1:49" x14ac:dyDescent="0.35">
      <c r="A6284" s="20"/>
      <c r="B6284" s="20"/>
      <c r="C6284" s="20"/>
      <c r="D6284" s="20"/>
      <c r="E6284" s="6"/>
      <c r="F6284" s="6"/>
      <c r="G6284" s="6"/>
      <c r="H6284" s="6"/>
      <c r="I6284" s="6"/>
      <c r="J6284" s="6"/>
      <c r="K6284" s="6"/>
      <c r="L6284" s="6"/>
      <c r="M6284" s="6"/>
      <c r="N6284" s="6"/>
      <c r="O6284" s="6"/>
      <c r="P6284" s="6"/>
      <c r="Q6284" s="6"/>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21"/>
      <c r="AR6284" s="21"/>
      <c r="AS6284" s="21"/>
      <c r="AT6284" s="6"/>
      <c r="AU6284" s="6"/>
      <c r="AV6284" s="6"/>
      <c r="AW6284" s="6"/>
    </row>
    <row r="6285" spans="1:49" x14ac:dyDescent="0.35">
      <c r="A6285" s="20"/>
      <c r="B6285" s="20"/>
      <c r="C6285" s="20"/>
      <c r="D6285" s="20"/>
      <c r="E6285" s="6"/>
      <c r="F6285" s="6"/>
      <c r="G6285" s="6"/>
      <c r="H6285" s="6"/>
      <c r="I6285" s="6"/>
      <c r="J6285" s="6"/>
      <c r="K6285" s="6"/>
      <c r="L6285" s="6"/>
      <c r="M6285" s="6"/>
      <c r="N6285" s="6"/>
      <c r="O6285" s="6"/>
      <c r="P6285" s="6"/>
      <c r="Q6285" s="6"/>
      <c r="R6285" s="6"/>
      <c r="S6285" s="6"/>
      <c r="T6285" s="6"/>
      <c r="U6285" s="6"/>
      <c r="V6285" s="6"/>
      <c r="W6285" s="6"/>
      <c r="X6285" s="6"/>
      <c r="Y6285" s="6"/>
      <c r="Z6285" s="6"/>
      <c r="AA6285" s="6"/>
      <c r="AB6285" s="6"/>
      <c r="AC6285" s="6"/>
      <c r="AD6285" s="6"/>
      <c r="AE6285" s="6"/>
      <c r="AF6285" s="6"/>
      <c r="AG6285" s="6"/>
      <c r="AH6285" s="6"/>
      <c r="AI6285" s="6"/>
      <c r="AJ6285" s="6"/>
      <c r="AK6285" s="6"/>
      <c r="AL6285" s="6"/>
      <c r="AM6285" s="6"/>
      <c r="AN6285" s="6"/>
      <c r="AO6285" s="6"/>
      <c r="AP6285" s="6"/>
      <c r="AQ6285" s="21"/>
      <c r="AR6285" s="21"/>
      <c r="AS6285" s="21"/>
      <c r="AT6285" s="6"/>
      <c r="AU6285" s="6"/>
      <c r="AV6285" s="6"/>
      <c r="AW6285" s="6"/>
    </row>
    <row r="6286" spans="1:49" x14ac:dyDescent="0.35">
      <c r="A6286" s="20"/>
      <c r="B6286" s="20"/>
      <c r="C6286" s="20"/>
      <c r="D6286" s="20"/>
      <c r="E6286" s="6"/>
      <c r="F6286" s="6"/>
      <c r="G6286" s="6"/>
      <c r="H6286" s="6"/>
      <c r="I6286" s="6"/>
      <c r="J6286" s="6"/>
      <c r="K6286" s="6"/>
      <c r="L6286" s="6"/>
      <c r="M6286" s="6"/>
      <c r="N6286" s="6"/>
      <c r="O6286" s="6"/>
      <c r="P6286" s="6"/>
      <c r="Q6286" s="6"/>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21"/>
      <c r="AR6286" s="21"/>
      <c r="AS6286" s="21"/>
      <c r="AT6286" s="6"/>
      <c r="AU6286" s="6"/>
      <c r="AV6286" s="6"/>
      <c r="AW6286" s="6"/>
    </row>
    <row r="6287" spans="1:49" x14ac:dyDescent="0.35">
      <c r="A6287" s="20"/>
      <c r="B6287" s="20"/>
      <c r="C6287" s="20"/>
      <c r="D6287" s="20"/>
      <c r="E6287" s="6"/>
      <c r="F6287" s="6"/>
      <c r="G6287" s="6"/>
      <c r="H6287" s="6"/>
      <c r="I6287" s="6"/>
      <c r="J6287" s="6"/>
      <c r="K6287" s="6"/>
      <c r="L6287" s="6"/>
      <c r="M6287" s="6"/>
      <c r="N6287" s="6"/>
      <c r="O6287" s="6"/>
      <c r="P6287" s="6"/>
      <c r="Q6287" s="6"/>
      <c r="R6287" s="6"/>
      <c r="S6287" s="6"/>
      <c r="T6287" s="6"/>
      <c r="U6287" s="6"/>
      <c r="V6287" s="6"/>
      <c r="W6287" s="6"/>
      <c r="X6287" s="6"/>
      <c r="Y6287" s="6"/>
      <c r="Z6287" s="6"/>
      <c r="AA6287" s="6"/>
      <c r="AB6287" s="6"/>
      <c r="AC6287" s="6"/>
      <c r="AD6287" s="6"/>
      <c r="AE6287" s="6"/>
      <c r="AF6287" s="6"/>
      <c r="AG6287" s="6"/>
      <c r="AH6287" s="6"/>
      <c r="AI6287" s="6"/>
      <c r="AJ6287" s="6"/>
      <c r="AK6287" s="6"/>
      <c r="AL6287" s="6"/>
      <c r="AM6287" s="6"/>
      <c r="AN6287" s="6"/>
      <c r="AO6287" s="6"/>
      <c r="AP6287" s="6"/>
      <c r="AQ6287" s="21"/>
      <c r="AR6287" s="21"/>
      <c r="AS6287" s="21"/>
      <c r="AT6287" s="6"/>
      <c r="AU6287" s="6"/>
      <c r="AV6287" s="6"/>
      <c r="AW6287" s="6"/>
    </row>
    <row r="6288" spans="1:49" x14ac:dyDescent="0.35">
      <c r="A6288" s="20"/>
      <c r="B6288" s="20"/>
      <c r="C6288" s="20"/>
      <c r="D6288" s="20"/>
      <c r="E6288" s="6"/>
      <c r="F6288" s="6"/>
      <c r="G6288" s="6"/>
      <c r="H6288" s="6"/>
      <c r="I6288" s="6"/>
      <c r="J6288" s="6"/>
      <c r="K6288" s="6"/>
      <c r="L6288" s="6"/>
      <c r="M6288" s="6"/>
      <c r="N6288" s="6"/>
      <c r="O6288" s="6"/>
      <c r="P6288" s="6"/>
      <c r="Q6288" s="6"/>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21"/>
      <c r="AR6288" s="21"/>
      <c r="AS6288" s="21"/>
      <c r="AT6288" s="6"/>
      <c r="AU6288" s="6"/>
      <c r="AV6288" s="6"/>
      <c r="AW6288" s="6"/>
    </row>
    <row r="6289" spans="1:49" x14ac:dyDescent="0.35">
      <c r="A6289" s="20"/>
      <c r="B6289" s="20"/>
      <c r="C6289" s="20"/>
      <c r="D6289" s="20"/>
      <c r="E6289" s="6"/>
      <c r="F6289" s="6"/>
      <c r="G6289" s="6"/>
      <c r="H6289" s="6"/>
      <c r="I6289" s="6"/>
      <c r="J6289" s="6"/>
      <c r="K6289" s="6"/>
      <c r="L6289" s="6"/>
      <c r="M6289" s="6"/>
      <c r="N6289" s="6"/>
      <c r="O6289" s="6"/>
      <c r="P6289" s="6"/>
      <c r="Q6289" s="6"/>
      <c r="R6289" s="6"/>
      <c r="S6289" s="6"/>
      <c r="T6289" s="6"/>
      <c r="U6289" s="6"/>
      <c r="V6289" s="6"/>
      <c r="W6289" s="6"/>
      <c r="X6289" s="6"/>
      <c r="Y6289" s="6"/>
      <c r="Z6289" s="6"/>
      <c r="AA6289" s="6"/>
      <c r="AB6289" s="6"/>
      <c r="AC6289" s="6"/>
      <c r="AD6289" s="6"/>
      <c r="AE6289" s="6"/>
      <c r="AF6289" s="6"/>
      <c r="AG6289" s="6"/>
      <c r="AH6289" s="6"/>
      <c r="AI6289" s="6"/>
      <c r="AJ6289" s="6"/>
      <c r="AK6289" s="6"/>
      <c r="AL6289" s="6"/>
      <c r="AM6289" s="6"/>
      <c r="AN6289" s="6"/>
      <c r="AO6289" s="6"/>
      <c r="AP6289" s="6"/>
      <c r="AQ6289" s="21"/>
      <c r="AR6289" s="21"/>
      <c r="AS6289" s="21"/>
      <c r="AT6289" s="6"/>
      <c r="AU6289" s="6"/>
      <c r="AV6289" s="6"/>
      <c r="AW6289" s="6"/>
    </row>
    <row r="6290" spans="1:49" x14ac:dyDescent="0.35">
      <c r="A6290" s="20"/>
      <c r="B6290" s="20"/>
      <c r="C6290" s="20"/>
      <c r="D6290" s="20"/>
      <c r="E6290" s="6"/>
      <c r="F6290" s="6"/>
      <c r="G6290" s="6"/>
      <c r="H6290" s="6"/>
      <c r="I6290" s="6"/>
      <c r="J6290" s="6"/>
      <c r="K6290" s="6"/>
      <c r="L6290" s="6"/>
      <c r="M6290" s="6"/>
      <c r="N6290" s="6"/>
      <c r="O6290" s="6"/>
      <c r="P6290" s="6"/>
      <c r="Q6290" s="6"/>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21"/>
      <c r="AR6290" s="21"/>
      <c r="AS6290" s="21"/>
      <c r="AT6290" s="6"/>
      <c r="AU6290" s="6"/>
      <c r="AV6290" s="6"/>
      <c r="AW6290" s="6"/>
    </row>
    <row r="6291" spans="1:49" x14ac:dyDescent="0.35">
      <c r="A6291" s="20"/>
      <c r="B6291" s="20"/>
      <c r="C6291" s="20"/>
      <c r="D6291" s="20"/>
      <c r="E6291" s="6"/>
      <c r="F6291" s="6"/>
      <c r="G6291" s="6"/>
      <c r="H6291" s="6"/>
      <c r="I6291" s="6"/>
      <c r="J6291" s="6"/>
      <c r="K6291" s="6"/>
      <c r="L6291" s="6"/>
      <c r="M6291" s="6"/>
      <c r="N6291" s="6"/>
      <c r="O6291" s="6"/>
      <c r="P6291" s="6"/>
      <c r="Q6291" s="6"/>
      <c r="R6291" s="6"/>
      <c r="S6291" s="6"/>
      <c r="T6291" s="6"/>
      <c r="U6291" s="6"/>
      <c r="V6291" s="6"/>
      <c r="W6291" s="6"/>
      <c r="X6291" s="6"/>
      <c r="Y6291" s="6"/>
      <c r="Z6291" s="6"/>
      <c r="AA6291" s="6"/>
      <c r="AB6291" s="6"/>
      <c r="AC6291" s="6"/>
      <c r="AD6291" s="6"/>
      <c r="AE6291" s="6"/>
      <c r="AF6291" s="6"/>
      <c r="AG6291" s="6"/>
      <c r="AH6291" s="6"/>
      <c r="AI6291" s="6"/>
      <c r="AJ6291" s="6"/>
      <c r="AK6291" s="6"/>
      <c r="AL6291" s="6"/>
      <c r="AM6291" s="6"/>
      <c r="AN6291" s="6"/>
      <c r="AO6291" s="6"/>
      <c r="AP6291" s="6"/>
      <c r="AQ6291" s="21"/>
      <c r="AR6291" s="21"/>
      <c r="AS6291" s="21"/>
      <c r="AT6291" s="6"/>
      <c r="AU6291" s="6"/>
      <c r="AV6291" s="6"/>
      <c r="AW6291" s="6"/>
    </row>
    <row r="6292" spans="1:49" x14ac:dyDescent="0.35">
      <c r="A6292" s="20"/>
      <c r="B6292" s="20"/>
      <c r="C6292" s="20"/>
      <c r="D6292" s="20"/>
      <c r="E6292" s="6"/>
      <c r="F6292" s="6"/>
      <c r="G6292" s="6"/>
      <c r="H6292" s="6"/>
      <c r="I6292" s="6"/>
      <c r="J6292" s="6"/>
      <c r="K6292" s="6"/>
      <c r="L6292" s="6"/>
      <c r="M6292" s="6"/>
      <c r="N6292" s="6"/>
      <c r="O6292" s="6"/>
      <c r="P6292" s="6"/>
      <c r="Q6292" s="6"/>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21"/>
      <c r="AR6292" s="21"/>
      <c r="AS6292" s="21"/>
      <c r="AT6292" s="6"/>
      <c r="AU6292" s="6"/>
      <c r="AV6292" s="6"/>
      <c r="AW6292" s="6"/>
    </row>
    <row r="6293" spans="1:49" x14ac:dyDescent="0.35">
      <c r="A6293" s="20"/>
      <c r="B6293" s="20"/>
      <c r="C6293" s="20"/>
      <c r="D6293" s="20"/>
      <c r="E6293" s="6"/>
      <c r="F6293" s="6"/>
      <c r="G6293" s="6"/>
      <c r="H6293" s="6"/>
      <c r="I6293" s="6"/>
      <c r="J6293" s="6"/>
      <c r="K6293" s="6"/>
      <c r="L6293" s="6"/>
      <c r="M6293" s="6"/>
      <c r="N6293" s="6"/>
      <c r="O6293" s="6"/>
      <c r="P6293" s="6"/>
      <c r="Q6293" s="6"/>
      <c r="R6293" s="6"/>
      <c r="S6293" s="6"/>
      <c r="T6293" s="6"/>
      <c r="U6293" s="6"/>
      <c r="V6293" s="6"/>
      <c r="W6293" s="6"/>
      <c r="X6293" s="6"/>
      <c r="Y6293" s="6"/>
      <c r="Z6293" s="6"/>
      <c r="AA6293" s="6"/>
      <c r="AB6293" s="6"/>
      <c r="AC6293" s="6"/>
      <c r="AD6293" s="6"/>
      <c r="AE6293" s="6"/>
      <c r="AF6293" s="6"/>
      <c r="AG6293" s="6"/>
      <c r="AH6293" s="6"/>
      <c r="AI6293" s="6"/>
      <c r="AJ6293" s="6"/>
      <c r="AK6293" s="6"/>
      <c r="AL6293" s="6"/>
      <c r="AM6293" s="6"/>
      <c r="AN6293" s="6"/>
      <c r="AO6293" s="6"/>
      <c r="AP6293" s="6"/>
      <c r="AQ6293" s="21"/>
      <c r="AR6293" s="21"/>
      <c r="AS6293" s="21"/>
      <c r="AT6293" s="6"/>
      <c r="AU6293" s="6"/>
      <c r="AV6293" s="6"/>
      <c r="AW6293" s="6"/>
    </row>
    <row r="6294" spans="1:49" x14ac:dyDescent="0.35">
      <c r="A6294" s="20"/>
      <c r="B6294" s="20"/>
      <c r="C6294" s="20"/>
      <c r="D6294" s="20"/>
      <c r="E6294" s="6"/>
      <c r="F6294" s="6"/>
      <c r="G6294" s="6"/>
      <c r="H6294" s="6"/>
      <c r="I6294" s="6"/>
      <c r="J6294" s="6"/>
      <c r="K6294" s="6"/>
      <c r="L6294" s="6"/>
      <c r="M6294" s="6"/>
      <c r="N6294" s="6"/>
      <c r="O6294" s="6"/>
      <c r="P6294" s="6"/>
      <c r="Q6294" s="6"/>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21"/>
      <c r="AR6294" s="21"/>
      <c r="AS6294" s="21"/>
      <c r="AT6294" s="6"/>
      <c r="AU6294" s="6"/>
      <c r="AV6294" s="6"/>
      <c r="AW6294" s="6"/>
    </row>
    <row r="6295" spans="1:49" x14ac:dyDescent="0.35">
      <c r="A6295" s="20"/>
      <c r="B6295" s="20"/>
      <c r="C6295" s="20"/>
      <c r="D6295" s="20"/>
      <c r="E6295" s="6"/>
      <c r="F6295" s="6"/>
      <c r="G6295" s="6"/>
      <c r="H6295" s="6"/>
      <c r="I6295" s="6"/>
      <c r="J6295" s="6"/>
      <c r="K6295" s="6"/>
      <c r="L6295" s="6"/>
      <c r="M6295" s="6"/>
      <c r="N6295" s="6"/>
      <c r="O6295" s="6"/>
      <c r="P6295" s="6"/>
      <c r="Q6295" s="6"/>
      <c r="R6295" s="6"/>
      <c r="S6295" s="6"/>
      <c r="T6295" s="6"/>
      <c r="U6295" s="6"/>
      <c r="V6295" s="6"/>
      <c r="W6295" s="6"/>
      <c r="X6295" s="6"/>
      <c r="Y6295" s="6"/>
      <c r="Z6295" s="6"/>
      <c r="AA6295" s="6"/>
      <c r="AB6295" s="6"/>
      <c r="AC6295" s="6"/>
      <c r="AD6295" s="6"/>
      <c r="AE6295" s="6"/>
      <c r="AF6295" s="6"/>
      <c r="AG6295" s="6"/>
      <c r="AH6295" s="6"/>
      <c r="AI6295" s="6"/>
      <c r="AJ6295" s="6"/>
      <c r="AK6295" s="6"/>
      <c r="AL6295" s="6"/>
      <c r="AM6295" s="6"/>
      <c r="AN6295" s="6"/>
      <c r="AO6295" s="6"/>
      <c r="AP6295" s="6"/>
      <c r="AQ6295" s="21"/>
      <c r="AR6295" s="21"/>
      <c r="AS6295" s="21"/>
      <c r="AT6295" s="6"/>
      <c r="AU6295" s="6"/>
      <c r="AV6295" s="6"/>
      <c r="AW6295" s="6"/>
    </row>
    <row r="6296" spans="1:49" x14ac:dyDescent="0.35">
      <c r="A6296" s="20"/>
      <c r="B6296" s="20"/>
      <c r="C6296" s="20"/>
      <c r="D6296" s="20"/>
      <c r="E6296" s="6"/>
      <c r="F6296" s="6"/>
      <c r="G6296" s="6"/>
      <c r="H6296" s="6"/>
      <c r="I6296" s="6"/>
      <c r="J6296" s="6"/>
      <c r="K6296" s="6"/>
      <c r="L6296" s="6"/>
      <c r="M6296" s="6"/>
      <c r="N6296" s="6"/>
      <c r="O6296" s="6"/>
      <c r="P6296" s="6"/>
      <c r="Q6296" s="6"/>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21"/>
      <c r="AR6296" s="21"/>
      <c r="AS6296" s="21"/>
      <c r="AT6296" s="6"/>
      <c r="AU6296" s="6"/>
      <c r="AV6296" s="6"/>
      <c r="AW6296" s="6"/>
    </row>
    <row r="6297" spans="1:49" x14ac:dyDescent="0.35">
      <c r="A6297" s="20"/>
      <c r="B6297" s="20"/>
      <c r="C6297" s="20"/>
      <c r="D6297" s="20"/>
      <c r="E6297" s="6"/>
      <c r="F6297" s="6"/>
      <c r="G6297" s="6"/>
      <c r="H6297" s="6"/>
      <c r="I6297" s="6"/>
      <c r="J6297" s="6"/>
      <c r="K6297" s="6"/>
      <c r="L6297" s="6"/>
      <c r="M6297" s="6"/>
      <c r="N6297" s="6"/>
      <c r="O6297" s="6"/>
      <c r="P6297" s="6"/>
      <c r="Q6297" s="6"/>
      <c r="R6297" s="6"/>
      <c r="S6297" s="6"/>
      <c r="T6297" s="6"/>
      <c r="U6297" s="6"/>
      <c r="V6297" s="6"/>
      <c r="W6297" s="6"/>
      <c r="X6297" s="6"/>
      <c r="Y6297" s="6"/>
      <c r="Z6297" s="6"/>
      <c r="AA6297" s="6"/>
      <c r="AB6297" s="6"/>
      <c r="AC6297" s="6"/>
      <c r="AD6297" s="6"/>
      <c r="AE6297" s="6"/>
      <c r="AF6297" s="6"/>
      <c r="AG6297" s="6"/>
      <c r="AH6297" s="6"/>
      <c r="AI6297" s="6"/>
      <c r="AJ6297" s="6"/>
      <c r="AK6297" s="6"/>
      <c r="AL6297" s="6"/>
      <c r="AM6297" s="6"/>
      <c r="AN6297" s="6"/>
      <c r="AO6297" s="6"/>
      <c r="AP6297" s="6"/>
      <c r="AQ6297" s="21"/>
      <c r="AR6297" s="21"/>
      <c r="AS6297" s="21"/>
      <c r="AT6297" s="6"/>
      <c r="AU6297" s="6"/>
      <c r="AV6297" s="6"/>
      <c r="AW6297" s="6"/>
    </row>
    <row r="6298" spans="1:49" x14ac:dyDescent="0.35">
      <c r="A6298" s="20"/>
      <c r="B6298" s="20"/>
      <c r="C6298" s="20"/>
      <c r="D6298" s="20"/>
      <c r="E6298" s="6"/>
      <c r="F6298" s="6"/>
      <c r="G6298" s="6"/>
      <c r="H6298" s="6"/>
      <c r="I6298" s="6"/>
      <c r="J6298" s="6"/>
      <c r="K6298" s="6"/>
      <c r="L6298" s="6"/>
      <c r="M6298" s="6"/>
      <c r="N6298" s="6"/>
      <c r="O6298" s="6"/>
      <c r="P6298" s="6"/>
      <c r="Q6298" s="6"/>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21"/>
      <c r="AR6298" s="21"/>
      <c r="AS6298" s="21"/>
      <c r="AT6298" s="6"/>
      <c r="AU6298" s="6"/>
      <c r="AV6298" s="6"/>
      <c r="AW6298" s="6"/>
    </row>
    <row r="6299" spans="1:49" x14ac:dyDescent="0.35">
      <c r="A6299" s="20"/>
      <c r="B6299" s="20"/>
      <c r="C6299" s="20"/>
      <c r="D6299" s="20"/>
      <c r="E6299" s="6"/>
      <c r="F6299" s="6"/>
      <c r="G6299" s="6"/>
      <c r="H6299" s="6"/>
      <c r="I6299" s="6"/>
      <c r="J6299" s="6"/>
      <c r="K6299" s="6"/>
      <c r="L6299" s="6"/>
      <c r="M6299" s="6"/>
      <c r="N6299" s="6"/>
      <c r="O6299" s="6"/>
      <c r="P6299" s="6"/>
      <c r="Q6299" s="6"/>
      <c r="R6299" s="6"/>
      <c r="S6299" s="6"/>
      <c r="T6299" s="6"/>
      <c r="U6299" s="6"/>
      <c r="V6299" s="6"/>
      <c r="W6299" s="6"/>
      <c r="X6299" s="6"/>
      <c r="Y6299" s="6"/>
      <c r="Z6299" s="6"/>
      <c r="AA6299" s="6"/>
      <c r="AB6299" s="6"/>
      <c r="AC6299" s="6"/>
      <c r="AD6299" s="6"/>
      <c r="AE6299" s="6"/>
      <c r="AF6299" s="6"/>
      <c r="AG6299" s="6"/>
      <c r="AH6299" s="6"/>
      <c r="AI6299" s="6"/>
      <c r="AJ6299" s="6"/>
      <c r="AK6299" s="6"/>
      <c r="AL6299" s="6"/>
      <c r="AM6299" s="6"/>
      <c r="AN6299" s="6"/>
      <c r="AO6299" s="6"/>
      <c r="AP6299" s="6"/>
      <c r="AQ6299" s="21"/>
      <c r="AR6299" s="21"/>
      <c r="AS6299" s="21"/>
      <c r="AT6299" s="6"/>
      <c r="AU6299" s="6"/>
      <c r="AV6299" s="6"/>
      <c r="AW6299" s="6"/>
    </row>
    <row r="6300" spans="1:49" x14ac:dyDescent="0.35">
      <c r="A6300" s="20"/>
      <c r="B6300" s="20"/>
      <c r="C6300" s="20"/>
      <c r="D6300" s="20"/>
      <c r="E6300" s="6"/>
      <c r="F6300" s="6"/>
      <c r="G6300" s="6"/>
      <c r="H6300" s="6"/>
      <c r="I6300" s="6"/>
      <c r="J6300" s="6"/>
      <c r="K6300" s="6"/>
      <c r="L6300" s="6"/>
      <c r="M6300" s="6"/>
      <c r="N6300" s="6"/>
      <c r="O6300" s="6"/>
      <c r="P6300" s="6"/>
      <c r="Q6300" s="6"/>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21"/>
      <c r="AR6300" s="21"/>
      <c r="AS6300" s="21"/>
      <c r="AT6300" s="6"/>
      <c r="AU6300" s="6"/>
      <c r="AV6300" s="6"/>
      <c r="AW6300" s="6"/>
    </row>
    <row r="6301" spans="1:49" x14ac:dyDescent="0.35">
      <c r="A6301" s="20"/>
      <c r="B6301" s="20"/>
      <c r="C6301" s="20"/>
      <c r="D6301" s="20"/>
      <c r="E6301" s="6"/>
      <c r="F6301" s="6"/>
      <c r="G6301" s="6"/>
      <c r="H6301" s="6"/>
      <c r="I6301" s="6"/>
      <c r="J6301" s="6"/>
      <c r="K6301" s="6"/>
      <c r="L6301" s="6"/>
      <c r="M6301" s="6"/>
      <c r="N6301" s="6"/>
      <c r="O6301" s="6"/>
      <c r="P6301" s="6"/>
      <c r="Q6301" s="6"/>
      <c r="R6301" s="6"/>
      <c r="S6301" s="6"/>
      <c r="T6301" s="6"/>
      <c r="U6301" s="6"/>
      <c r="V6301" s="6"/>
      <c r="W6301" s="6"/>
      <c r="X6301" s="6"/>
      <c r="Y6301" s="6"/>
      <c r="Z6301" s="6"/>
      <c r="AA6301" s="6"/>
      <c r="AB6301" s="6"/>
      <c r="AC6301" s="6"/>
      <c r="AD6301" s="6"/>
      <c r="AE6301" s="6"/>
      <c r="AF6301" s="6"/>
      <c r="AG6301" s="6"/>
      <c r="AH6301" s="6"/>
      <c r="AI6301" s="6"/>
      <c r="AJ6301" s="6"/>
      <c r="AK6301" s="6"/>
      <c r="AL6301" s="6"/>
      <c r="AM6301" s="6"/>
      <c r="AN6301" s="6"/>
      <c r="AO6301" s="6"/>
      <c r="AP6301" s="6"/>
      <c r="AQ6301" s="21"/>
      <c r="AR6301" s="21"/>
      <c r="AS6301" s="21"/>
      <c r="AT6301" s="6"/>
      <c r="AU6301" s="6"/>
      <c r="AV6301" s="6"/>
      <c r="AW6301" s="6"/>
    </row>
    <row r="6302" spans="1:49" x14ac:dyDescent="0.35">
      <c r="A6302" s="20"/>
      <c r="B6302" s="20"/>
      <c r="C6302" s="20"/>
      <c r="D6302" s="20"/>
      <c r="E6302" s="6"/>
      <c r="F6302" s="6"/>
      <c r="G6302" s="6"/>
      <c r="H6302" s="6"/>
      <c r="I6302" s="6"/>
      <c r="J6302" s="6"/>
      <c r="K6302" s="6"/>
      <c r="L6302" s="6"/>
      <c r="M6302" s="6"/>
      <c r="N6302" s="6"/>
      <c r="O6302" s="6"/>
      <c r="P6302" s="6"/>
      <c r="Q6302" s="6"/>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21"/>
      <c r="AR6302" s="21"/>
      <c r="AS6302" s="21"/>
      <c r="AT6302" s="6"/>
      <c r="AU6302" s="6"/>
      <c r="AV6302" s="6"/>
      <c r="AW6302" s="6"/>
    </row>
    <row r="6303" spans="1:49" x14ac:dyDescent="0.35">
      <c r="A6303" s="20"/>
      <c r="B6303" s="20"/>
      <c r="C6303" s="20"/>
      <c r="D6303" s="20"/>
      <c r="E6303" s="6"/>
      <c r="F6303" s="6"/>
      <c r="G6303" s="6"/>
      <c r="H6303" s="6"/>
      <c r="I6303" s="6"/>
      <c r="J6303" s="6"/>
      <c r="K6303" s="6"/>
      <c r="L6303" s="6"/>
      <c r="M6303" s="6"/>
      <c r="N6303" s="6"/>
      <c r="O6303" s="6"/>
      <c r="P6303" s="6"/>
      <c r="Q6303" s="6"/>
      <c r="R6303" s="6"/>
      <c r="S6303" s="6"/>
      <c r="T6303" s="6"/>
      <c r="U6303" s="6"/>
      <c r="V6303" s="6"/>
      <c r="W6303" s="6"/>
      <c r="X6303" s="6"/>
      <c r="Y6303" s="6"/>
      <c r="Z6303" s="6"/>
      <c r="AA6303" s="6"/>
      <c r="AB6303" s="6"/>
      <c r="AC6303" s="6"/>
      <c r="AD6303" s="6"/>
      <c r="AE6303" s="6"/>
      <c r="AF6303" s="6"/>
      <c r="AG6303" s="6"/>
      <c r="AH6303" s="6"/>
      <c r="AI6303" s="6"/>
      <c r="AJ6303" s="6"/>
      <c r="AK6303" s="6"/>
      <c r="AL6303" s="6"/>
      <c r="AM6303" s="6"/>
      <c r="AN6303" s="6"/>
      <c r="AO6303" s="6"/>
      <c r="AP6303" s="6"/>
      <c r="AQ6303" s="21"/>
      <c r="AR6303" s="21"/>
      <c r="AS6303" s="21"/>
      <c r="AT6303" s="6"/>
      <c r="AU6303" s="6"/>
      <c r="AV6303" s="6"/>
      <c r="AW6303" s="6"/>
    </row>
    <row r="6304" spans="1:49" x14ac:dyDescent="0.35">
      <c r="A6304" s="20"/>
      <c r="B6304" s="20"/>
      <c r="C6304" s="20"/>
      <c r="D6304" s="20"/>
      <c r="E6304" s="6"/>
      <c r="F6304" s="6"/>
      <c r="G6304" s="6"/>
      <c r="H6304" s="6"/>
      <c r="I6304" s="6"/>
      <c r="J6304" s="6"/>
      <c r="K6304" s="6"/>
      <c r="L6304" s="6"/>
      <c r="M6304" s="6"/>
      <c r="N6304" s="6"/>
      <c r="O6304" s="6"/>
      <c r="P6304" s="6"/>
      <c r="Q6304" s="6"/>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21"/>
      <c r="AR6304" s="21"/>
      <c r="AS6304" s="21"/>
      <c r="AT6304" s="6"/>
      <c r="AU6304" s="6"/>
      <c r="AV6304" s="6"/>
      <c r="AW6304" s="6"/>
    </row>
    <row r="6305" spans="1:49" x14ac:dyDescent="0.35">
      <c r="A6305" s="20"/>
      <c r="B6305" s="20"/>
      <c r="C6305" s="20"/>
      <c r="D6305" s="20"/>
      <c r="E6305" s="6"/>
      <c r="F6305" s="6"/>
      <c r="G6305" s="6"/>
      <c r="H6305" s="6"/>
      <c r="I6305" s="6"/>
      <c r="J6305" s="6"/>
      <c r="K6305" s="6"/>
      <c r="L6305" s="6"/>
      <c r="M6305" s="6"/>
      <c r="N6305" s="6"/>
      <c r="O6305" s="6"/>
      <c r="P6305" s="6"/>
      <c r="Q6305" s="6"/>
      <c r="R6305" s="6"/>
      <c r="S6305" s="6"/>
      <c r="T6305" s="6"/>
      <c r="U6305" s="6"/>
      <c r="V6305" s="6"/>
      <c r="W6305" s="6"/>
      <c r="X6305" s="6"/>
      <c r="Y6305" s="6"/>
      <c r="Z6305" s="6"/>
      <c r="AA6305" s="6"/>
      <c r="AB6305" s="6"/>
      <c r="AC6305" s="6"/>
      <c r="AD6305" s="6"/>
      <c r="AE6305" s="6"/>
      <c r="AF6305" s="6"/>
      <c r="AG6305" s="6"/>
      <c r="AH6305" s="6"/>
      <c r="AI6305" s="6"/>
      <c r="AJ6305" s="6"/>
      <c r="AK6305" s="6"/>
      <c r="AL6305" s="6"/>
      <c r="AM6305" s="6"/>
      <c r="AN6305" s="6"/>
      <c r="AO6305" s="6"/>
      <c r="AP6305" s="6"/>
      <c r="AQ6305" s="21"/>
      <c r="AR6305" s="21"/>
      <c r="AS6305" s="21"/>
      <c r="AT6305" s="6"/>
      <c r="AU6305" s="6"/>
      <c r="AV6305" s="6"/>
      <c r="AW6305" s="6"/>
    </row>
    <row r="6306" spans="1:49" x14ac:dyDescent="0.35">
      <c r="A6306" s="20"/>
      <c r="B6306" s="20"/>
      <c r="C6306" s="20"/>
      <c r="D6306" s="20"/>
      <c r="E6306" s="6"/>
      <c r="F6306" s="6"/>
      <c r="G6306" s="6"/>
      <c r="H6306" s="6"/>
      <c r="I6306" s="6"/>
      <c r="J6306" s="6"/>
      <c r="K6306" s="6"/>
      <c r="L6306" s="6"/>
      <c r="M6306" s="6"/>
      <c r="N6306" s="6"/>
      <c r="O6306" s="6"/>
      <c r="P6306" s="6"/>
      <c r="Q6306" s="6"/>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21"/>
      <c r="AR6306" s="21"/>
      <c r="AS6306" s="21"/>
      <c r="AT6306" s="6"/>
      <c r="AU6306" s="6"/>
      <c r="AV6306" s="6"/>
      <c r="AW6306" s="6"/>
    </row>
    <row r="6307" spans="1:49" x14ac:dyDescent="0.35">
      <c r="A6307" s="20"/>
      <c r="B6307" s="20"/>
      <c r="C6307" s="20"/>
      <c r="D6307" s="20"/>
      <c r="E6307" s="6"/>
      <c r="F6307" s="6"/>
      <c r="G6307" s="6"/>
      <c r="H6307" s="6"/>
      <c r="I6307" s="6"/>
      <c r="J6307" s="6"/>
      <c r="K6307" s="6"/>
      <c r="L6307" s="6"/>
      <c r="M6307" s="6"/>
      <c r="N6307" s="6"/>
      <c r="O6307" s="6"/>
      <c r="P6307" s="6"/>
      <c r="Q6307" s="6"/>
      <c r="R6307" s="6"/>
      <c r="S6307" s="6"/>
      <c r="T6307" s="6"/>
      <c r="U6307" s="6"/>
      <c r="V6307" s="6"/>
      <c r="W6307" s="6"/>
      <c r="X6307" s="6"/>
      <c r="Y6307" s="6"/>
      <c r="Z6307" s="6"/>
      <c r="AA6307" s="6"/>
      <c r="AB6307" s="6"/>
      <c r="AC6307" s="6"/>
      <c r="AD6307" s="6"/>
      <c r="AE6307" s="6"/>
      <c r="AF6307" s="6"/>
      <c r="AG6307" s="6"/>
      <c r="AH6307" s="6"/>
      <c r="AI6307" s="6"/>
      <c r="AJ6307" s="6"/>
      <c r="AK6307" s="6"/>
      <c r="AL6307" s="6"/>
      <c r="AM6307" s="6"/>
      <c r="AN6307" s="6"/>
      <c r="AO6307" s="6"/>
      <c r="AP6307" s="6"/>
      <c r="AQ6307" s="21"/>
      <c r="AR6307" s="21"/>
      <c r="AS6307" s="21"/>
      <c r="AT6307" s="6"/>
      <c r="AU6307" s="6"/>
      <c r="AV6307" s="6"/>
      <c r="AW6307" s="6"/>
    </row>
    <row r="6308" spans="1:49" x14ac:dyDescent="0.35">
      <c r="A6308" s="20"/>
      <c r="B6308" s="20"/>
      <c r="C6308" s="20"/>
      <c r="D6308" s="20"/>
      <c r="E6308" s="6"/>
      <c r="F6308" s="6"/>
      <c r="G6308" s="6"/>
      <c r="H6308" s="6"/>
      <c r="I6308" s="6"/>
      <c r="J6308" s="6"/>
      <c r="K6308" s="6"/>
      <c r="L6308" s="6"/>
      <c r="M6308" s="6"/>
      <c r="N6308" s="6"/>
      <c r="O6308" s="6"/>
      <c r="P6308" s="6"/>
      <c r="Q6308" s="6"/>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21"/>
      <c r="AR6308" s="21"/>
      <c r="AS6308" s="21"/>
      <c r="AT6308" s="6"/>
      <c r="AU6308" s="6"/>
      <c r="AV6308" s="6"/>
      <c r="AW6308" s="6"/>
    </row>
    <row r="6309" spans="1:49" x14ac:dyDescent="0.35">
      <c r="A6309" s="20"/>
      <c r="B6309" s="20"/>
      <c r="C6309" s="20"/>
      <c r="D6309" s="20"/>
      <c r="E6309" s="6"/>
      <c r="F6309" s="6"/>
      <c r="G6309" s="6"/>
      <c r="H6309" s="6"/>
      <c r="I6309" s="6"/>
      <c r="J6309" s="6"/>
      <c r="K6309" s="6"/>
      <c r="L6309" s="6"/>
      <c r="M6309" s="6"/>
      <c r="N6309" s="6"/>
      <c r="O6309" s="6"/>
      <c r="P6309" s="6"/>
      <c r="Q6309" s="6"/>
      <c r="R6309" s="6"/>
      <c r="S6309" s="6"/>
      <c r="T6309" s="6"/>
      <c r="U6309" s="6"/>
      <c r="V6309" s="6"/>
      <c r="W6309" s="6"/>
      <c r="X6309" s="6"/>
      <c r="Y6309" s="6"/>
      <c r="Z6309" s="6"/>
      <c r="AA6309" s="6"/>
      <c r="AB6309" s="6"/>
      <c r="AC6309" s="6"/>
      <c r="AD6309" s="6"/>
      <c r="AE6309" s="6"/>
      <c r="AF6309" s="6"/>
      <c r="AG6309" s="6"/>
      <c r="AH6309" s="6"/>
      <c r="AI6309" s="6"/>
      <c r="AJ6309" s="6"/>
      <c r="AK6309" s="6"/>
      <c r="AL6309" s="6"/>
      <c r="AM6309" s="6"/>
      <c r="AN6309" s="6"/>
      <c r="AO6309" s="6"/>
      <c r="AP6309" s="6"/>
      <c r="AQ6309" s="21"/>
      <c r="AR6309" s="21"/>
      <c r="AS6309" s="21"/>
      <c r="AT6309" s="6"/>
      <c r="AU6309" s="6"/>
      <c r="AV6309" s="6"/>
      <c r="AW6309" s="6"/>
    </row>
    <row r="6310" spans="1:49" x14ac:dyDescent="0.35">
      <c r="A6310" s="20"/>
      <c r="B6310" s="20"/>
      <c r="C6310" s="20"/>
      <c r="D6310" s="20"/>
      <c r="E6310" s="6"/>
      <c r="F6310" s="6"/>
      <c r="G6310" s="6"/>
      <c r="H6310" s="6"/>
      <c r="I6310" s="6"/>
      <c r="J6310" s="6"/>
      <c r="K6310" s="6"/>
      <c r="L6310" s="6"/>
      <c r="M6310" s="6"/>
      <c r="N6310" s="6"/>
      <c r="O6310" s="6"/>
      <c r="P6310" s="6"/>
      <c r="Q6310" s="6"/>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21"/>
      <c r="AR6310" s="21"/>
      <c r="AS6310" s="21"/>
      <c r="AT6310" s="6"/>
      <c r="AU6310" s="6"/>
      <c r="AV6310" s="6"/>
      <c r="AW6310" s="6"/>
    </row>
    <row r="6311" spans="1:49" x14ac:dyDescent="0.35">
      <c r="A6311" s="20"/>
      <c r="B6311" s="20"/>
      <c r="C6311" s="20"/>
      <c r="D6311" s="20"/>
      <c r="E6311" s="6"/>
      <c r="F6311" s="6"/>
      <c r="G6311" s="6"/>
      <c r="H6311" s="6"/>
      <c r="I6311" s="6"/>
      <c r="J6311" s="6"/>
      <c r="K6311" s="6"/>
      <c r="L6311" s="6"/>
      <c r="M6311" s="6"/>
      <c r="N6311" s="6"/>
      <c r="O6311" s="6"/>
      <c r="P6311" s="6"/>
      <c r="Q6311" s="6"/>
      <c r="R6311" s="6"/>
      <c r="S6311" s="6"/>
      <c r="T6311" s="6"/>
      <c r="U6311" s="6"/>
      <c r="V6311" s="6"/>
      <c r="W6311" s="6"/>
      <c r="X6311" s="6"/>
      <c r="Y6311" s="6"/>
      <c r="Z6311" s="6"/>
      <c r="AA6311" s="6"/>
      <c r="AB6311" s="6"/>
      <c r="AC6311" s="6"/>
      <c r="AD6311" s="6"/>
      <c r="AE6311" s="6"/>
      <c r="AF6311" s="6"/>
      <c r="AG6311" s="6"/>
      <c r="AH6311" s="6"/>
      <c r="AI6311" s="6"/>
      <c r="AJ6311" s="6"/>
      <c r="AK6311" s="6"/>
      <c r="AL6311" s="6"/>
      <c r="AM6311" s="6"/>
      <c r="AN6311" s="6"/>
      <c r="AO6311" s="6"/>
      <c r="AP6311" s="6"/>
      <c r="AQ6311" s="21"/>
      <c r="AR6311" s="21"/>
      <c r="AS6311" s="21"/>
      <c r="AT6311" s="6"/>
      <c r="AU6311" s="6"/>
      <c r="AV6311" s="6"/>
      <c r="AW6311" s="6"/>
    </row>
    <row r="6312" spans="1:49" x14ac:dyDescent="0.35">
      <c r="A6312" s="20"/>
      <c r="B6312" s="20"/>
      <c r="C6312" s="20"/>
      <c r="D6312" s="20"/>
      <c r="E6312" s="6"/>
      <c r="F6312" s="6"/>
      <c r="G6312" s="6"/>
      <c r="H6312" s="6"/>
      <c r="I6312" s="6"/>
      <c r="J6312" s="6"/>
      <c r="K6312" s="6"/>
      <c r="L6312" s="6"/>
      <c r="M6312" s="6"/>
      <c r="N6312" s="6"/>
      <c r="O6312" s="6"/>
      <c r="P6312" s="6"/>
      <c r="Q6312" s="6"/>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21"/>
      <c r="AR6312" s="21"/>
      <c r="AS6312" s="21"/>
      <c r="AT6312" s="6"/>
      <c r="AU6312" s="6"/>
      <c r="AV6312" s="6"/>
      <c r="AW6312" s="6"/>
    </row>
    <row r="6313" spans="1:49" x14ac:dyDescent="0.35">
      <c r="A6313" s="20"/>
      <c r="B6313" s="20"/>
      <c r="C6313" s="20"/>
      <c r="D6313" s="20"/>
      <c r="E6313" s="6"/>
      <c r="F6313" s="6"/>
      <c r="G6313" s="6"/>
      <c r="H6313" s="6"/>
      <c r="I6313" s="6"/>
      <c r="J6313" s="6"/>
      <c r="K6313" s="6"/>
      <c r="L6313" s="6"/>
      <c r="M6313" s="6"/>
      <c r="N6313" s="6"/>
      <c r="O6313" s="6"/>
      <c r="P6313" s="6"/>
      <c r="Q6313" s="6"/>
      <c r="R6313" s="6"/>
      <c r="S6313" s="6"/>
      <c r="T6313" s="6"/>
      <c r="U6313" s="6"/>
      <c r="V6313" s="6"/>
      <c r="W6313" s="6"/>
      <c r="X6313" s="6"/>
      <c r="Y6313" s="6"/>
      <c r="Z6313" s="6"/>
      <c r="AA6313" s="6"/>
      <c r="AB6313" s="6"/>
      <c r="AC6313" s="6"/>
      <c r="AD6313" s="6"/>
      <c r="AE6313" s="6"/>
      <c r="AF6313" s="6"/>
      <c r="AG6313" s="6"/>
      <c r="AH6313" s="6"/>
      <c r="AI6313" s="6"/>
      <c r="AJ6313" s="6"/>
      <c r="AK6313" s="6"/>
      <c r="AL6313" s="6"/>
      <c r="AM6313" s="6"/>
      <c r="AN6313" s="6"/>
      <c r="AO6313" s="6"/>
      <c r="AP6313" s="6"/>
      <c r="AQ6313" s="21"/>
      <c r="AR6313" s="21"/>
      <c r="AS6313" s="21"/>
      <c r="AT6313" s="6"/>
      <c r="AU6313" s="6"/>
      <c r="AV6313" s="6"/>
      <c r="AW6313" s="6"/>
    </row>
    <row r="6314" spans="1:49" x14ac:dyDescent="0.35">
      <c r="A6314" s="20"/>
      <c r="B6314" s="20"/>
      <c r="C6314" s="20"/>
      <c r="D6314" s="20"/>
      <c r="E6314" s="6"/>
      <c r="F6314" s="6"/>
      <c r="G6314" s="6"/>
      <c r="H6314" s="6"/>
      <c r="I6314" s="6"/>
      <c r="J6314" s="6"/>
      <c r="K6314" s="6"/>
      <c r="L6314" s="6"/>
      <c r="M6314" s="6"/>
      <c r="N6314" s="6"/>
      <c r="O6314" s="6"/>
      <c r="P6314" s="6"/>
      <c r="Q6314" s="6"/>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21"/>
      <c r="AR6314" s="21"/>
      <c r="AS6314" s="21"/>
      <c r="AT6314" s="6"/>
      <c r="AU6314" s="6"/>
      <c r="AV6314" s="6"/>
      <c r="AW6314" s="6"/>
    </row>
    <row r="6315" spans="1:49" x14ac:dyDescent="0.35">
      <c r="A6315" s="20"/>
      <c r="B6315" s="20"/>
      <c r="C6315" s="20"/>
      <c r="D6315" s="20"/>
      <c r="E6315" s="6"/>
      <c r="F6315" s="6"/>
      <c r="G6315" s="6"/>
      <c r="H6315" s="6"/>
      <c r="I6315" s="6"/>
      <c r="J6315" s="6"/>
      <c r="K6315" s="6"/>
      <c r="L6315" s="6"/>
      <c r="M6315" s="6"/>
      <c r="N6315" s="6"/>
      <c r="O6315" s="6"/>
      <c r="P6315" s="6"/>
      <c r="Q6315" s="6"/>
      <c r="R6315" s="6"/>
      <c r="S6315" s="6"/>
      <c r="T6315" s="6"/>
      <c r="U6315" s="6"/>
      <c r="V6315" s="6"/>
      <c r="W6315" s="6"/>
      <c r="X6315" s="6"/>
      <c r="Y6315" s="6"/>
      <c r="Z6315" s="6"/>
      <c r="AA6315" s="6"/>
      <c r="AB6315" s="6"/>
      <c r="AC6315" s="6"/>
      <c r="AD6315" s="6"/>
      <c r="AE6315" s="6"/>
      <c r="AF6315" s="6"/>
      <c r="AG6315" s="6"/>
      <c r="AH6315" s="6"/>
      <c r="AI6315" s="6"/>
      <c r="AJ6315" s="6"/>
      <c r="AK6315" s="6"/>
      <c r="AL6315" s="6"/>
      <c r="AM6315" s="6"/>
      <c r="AN6315" s="6"/>
      <c r="AO6315" s="6"/>
      <c r="AP6315" s="6"/>
      <c r="AQ6315" s="21"/>
      <c r="AR6315" s="21"/>
      <c r="AS6315" s="21"/>
      <c r="AT6315" s="6"/>
      <c r="AU6315" s="6"/>
      <c r="AV6315" s="6"/>
      <c r="AW6315" s="6"/>
    </row>
    <row r="6316" spans="1:49" x14ac:dyDescent="0.35">
      <c r="A6316" s="20"/>
      <c r="B6316" s="20"/>
      <c r="C6316" s="20"/>
      <c r="D6316" s="20"/>
      <c r="E6316" s="6"/>
      <c r="F6316" s="6"/>
      <c r="G6316" s="6"/>
      <c r="H6316" s="6"/>
      <c r="I6316" s="6"/>
      <c r="J6316" s="6"/>
      <c r="K6316" s="6"/>
      <c r="L6316" s="6"/>
      <c r="M6316" s="6"/>
      <c r="N6316" s="6"/>
      <c r="O6316" s="6"/>
      <c r="P6316" s="6"/>
      <c r="Q6316" s="6"/>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21"/>
      <c r="AR6316" s="21"/>
      <c r="AS6316" s="21"/>
      <c r="AT6316" s="6"/>
      <c r="AU6316" s="6"/>
      <c r="AV6316" s="6"/>
      <c r="AW6316" s="6"/>
    </row>
    <row r="6317" spans="1:49" x14ac:dyDescent="0.35">
      <c r="A6317" s="20"/>
      <c r="B6317" s="20"/>
      <c r="C6317" s="20"/>
      <c r="D6317" s="20"/>
      <c r="E6317" s="6"/>
      <c r="F6317" s="6"/>
      <c r="G6317" s="6"/>
      <c r="H6317" s="6"/>
      <c r="I6317" s="6"/>
      <c r="J6317" s="6"/>
      <c r="K6317" s="6"/>
      <c r="L6317" s="6"/>
      <c r="M6317" s="6"/>
      <c r="N6317" s="6"/>
      <c r="O6317" s="6"/>
      <c r="P6317" s="6"/>
      <c r="Q6317" s="6"/>
      <c r="R6317" s="6"/>
      <c r="S6317" s="6"/>
      <c r="T6317" s="6"/>
      <c r="U6317" s="6"/>
      <c r="V6317" s="6"/>
      <c r="W6317" s="6"/>
      <c r="X6317" s="6"/>
      <c r="Y6317" s="6"/>
      <c r="Z6317" s="6"/>
      <c r="AA6317" s="6"/>
      <c r="AB6317" s="6"/>
      <c r="AC6317" s="6"/>
      <c r="AD6317" s="6"/>
      <c r="AE6317" s="6"/>
      <c r="AF6317" s="6"/>
      <c r="AG6317" s="6"/>
      <c r="AH6317" s="6"/>
      <c r="AI6317" s="6"/>
      <c r="AJ6317" s="6"/>
      <c r="AK6317" s="6"/>
      <c r="AL6317" s="6"/>
      <c r="AM6317" s="6"/>
      <c r="AN6317" s="6"/>
      <c r="AO6317" s="6"/>
      <c r="AP6317" s="6"/>
      <c r="AQ6317" s="21"/>
      <c r="AR6317" s="21"/>
      <c r="AS6317" s="21"/>
      <c r="AT6317" s="6"/>
      <c r="AU6317" s="6"/>
      <c r="AV6317" s="6"/>
      <c r="AW6317" s="6"/>
    </row>
    <row r="6318" spans="1:49" x14ac:dyDescent="0.35">
      <c r="A6318" s="20"/>
      <c r="B6318" s="20"/>
      <c r="C6318" s="20"/>
      <c r="D6318" s="20"/>
      <c r="E6318" s="6"/>
      <c r="F6318" s="6"/>
      <c r="G6318" s="6"/>
      <c r="H6318" s="6"/>
      <c r="I6318" s="6"/>
      <c r="J6318" s="6"/>
      <c r="K6318" s="6"/>
      <c r="L6318" s="6"/>
      <c r="M6318" s="6"/>
      <c r="N6318" s="6"/>
      <c r="O6318" s="6"/>
      <c r="P6318" s="6"/>
      <c r="Q6318" s="6"/>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21"/>
      <c r="AR6318" s="21"/>
      <c r="AS6318" s="21"/>
      <c r="AT6318" s="6"/>
      <c r="AU6318" s="6"/>
      <c r="AV6318" s="6"/>
      <c r="AW6318" s="6"/>
    </row>
    <row r="6319" spans="1:49" x14ac:dyDescent="0.35">
      <c r="A6319" s="20"/>
      <c r="B6319" s="20"/>
      <c r="C6319" s="20"/>
      <c r="D6319" s="20"/>
      <c r="E6319" s="6"/>
      <c r="F6319" s="6"/>
      <c r="G6319" s="6"/>
      <c r="H6319" s="6"/>
      <c r="I6319" s="6"/>
      <c r="J6319" s="6"/>
      <c r="K6319" s="6"/>
      <c r="L6319" s="6"/>
      <c r="M6319" s="6"/>
      <c r="N6319" s="6"/>
      <c r="O6319" s="6"/>
      <c r="P6319" s="6"/>
      <c r="Q6319" s="6"/>
      <c r="R6319" s="6"/>
      <c r="S6319" s="6"/>
      <c r="T6319" s="6"/>
      <c r="U6319" s="6"/>
      <c r="V6319" s="6"/>
      <c r="W6319" s="6"/>
      <c r="X6319" s="6"/>
      <c r="Y6319" s="6"/>
      <c r="Z6319" s="6"/>
      <c r="AA6319" s="6"/>
      <c r="AB6319" s="6"/>
      <c r="AC6319" s="6"/>
      <c r="AD6319" s="6"/>
      <c r="AE6319" s="6"/>
      <c r="AF6319" s="6"/>
      <c r="AG6319" s="6"/>
      <c r="AH6319" s="6"/>
      <c r="AI6319" s="6"/>
      <c r="AJ6319" s="6"/>
      <c r="AK6319" s="6"/>
      <c r="AL6319" s="6"/>
      <c r="AM6319" s="6"/>
      <c r="AN6319" s="6"/>
      <c r="AO6319" s="6"/>
      <c r="AP6319" s="6"/>
      <c r="AQ6319" s="21"/>
      <c r="AR6319" s="21"/>
      <c r="AS6319" s="21"/>
      <c r="AT6319" s="6"/>
      <c r="AU6319" s="6"/>
      <c r="AV6319" s="6"/>
      <c r="AW6319" s="6"/>
    </row>
    <row r="6320" spans="1:49" x14ac:dyDescent="0.35">
      <c r="A6320" s="20"/>
      <c r="B6320" s="20"/>
      <c r="C6320" s="20"/>
      <c r="D6320" s="20"/>
      <c r="E6320" s="6"/>
      <c r="F6320" s="6"/>
      <c r="G6320" s="6"/>
      <c r="H6320" s="6"/>
      <c r="I6320" s="6"/>
      <c r="J6320" s="6"/>
      <c r="K6320" s="6"/>
      <c r="L6320" s="6"/>
      <c r="M6320" s="6"/>
      <c r="N6320" s="6"/>
      <c r="O6320" s="6"/>
      <c r="P6320" s="6"/>
      <c r="Q6320" s="6"/>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21"/>
      <c r="AR6320" s="21"/>
      <c r="AS6320" s="21"/>
      <c r="AT6320" s="6"/>
      <c r="AU6320" s="6"/>
      <c r="AV6320" s="6"/>
      <c r="AW6320" s="6"/>
    </row>
    <row r="6321" spans="1:49" x14ac:dyDescent="0.35">
      <c r="A6321" s="20"/>
      <c r="B6321" s="20"/>
      <c r="C6321" s="20"/>
      <c r="D6321" s="20"/>
      <c r="E6321" s="6"/>
      <c r="F6321" s="6"/>
      <c r="G6321" s="6"/>
      <c r="H6321" s="6"/>
      <c r="I6321" s="6"/>
      <c r="J6321" s="6"/>
      <c r="K6321" s="6"/>
      <c r="L6321" s="6"/>
      <c r="M6321" s="6"/>
      <c r="N6321" s="6"/>
      <c r="O6321" s="6"/>
      <c r="P6321" s="6"/>
      <c r="Q6321" s="6"/>
      <c r="R6321" s="6"/>
      <c r="S6321" s="6"/>
      <c r="T6321" s="6"/>
      <c r="U6321" s="6"/>
      <c r="V6321" s="6"/>
      <c r="W6321" s="6"/>
      <c r="X6321" s="6"/>
      <c r="Y6321" s="6"/>
      <c r="Z6321" s="6"/>
      <c r="AA6321" s="6"/>
      <c r="AB6321" s="6"/>
      <c r="AC6321" s="6"/>
      <c r="AD6321" s="6"/>
      <c r="AE6321" s="6"/>
      <c r="AF6321" s="6"/>
      <c r="AG6321" s="6"/>
      <c r="AH6321" s="6"/>
      <c r="AI6321" s="6"/>
      <c r="AJ6321" s="6"/>
      <c r="AK6321" s="6"/>
      <c r="AL6321" s="6"/>
      <c r="AM6321" s="6"/>
      <c r="AN6321" s="6"/>
      <c r="AO6321" s="6"/>
      <c r="AP6321" s="6"/>
      <c r="AQ6321" s="21"/>
      <c r="AR6321" s="21"/>
      <c r="AS6321" s="21"/>
      <c r="AT6321" s="6"/>
      <c r="AU6321" s="6"/>
      <c r="AV6321" s="6"/>
      <c r="AW6321" s="6"/>
    </row>
    <row r="6322" spans="1:49" x14ac:dyDescent="0.35">
      <c r="A6322" s="20"/>
      <c r="B6322" s="20"/>
      <c r="C6322" s="20"/>
      <c r="D6322" s="20"/>
      <c r="E6322" s="6"/>
      <c r="F6322" s="6"/>
      <c r="G6322" s="6"/>
      <c r="H6322" s="6"/>
      <c r="I6322" s="6"/>
      <c r="J6322" s="6"/>
      <c r="K6322" s="6"/>
      <c r="L6322" s="6"/>
      <c r="M6322" s="6"/>
      <c r="N6322" s="6"/>
      <c r="O6322" s="6"/>
      <c r="P6322" s="6"/>
      <c r="Q6322" s="6"/>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21"/>
      <c r="AR6322" s="21"/>
      <c r="AS6322" s="21"/>
      <c r="AT6322" s="6"/>
      <c r="AU6322" s="6"/>
      <c r="AV6322" s="6"/>
      <c r="AW6322" s="6"/>
    </row>
    <row r="6323" spans="1:49" x14ac:dyDescent="0.35">
      <c r="A6323" s="20"/>
      <c r="B6323" s="20"/>
      <c r="C6323" s="20"/>
      <c r="D6323" s="20"/>
      <c r="E6323" s="6"/>
      <c r="F6323" s="6"/>
      <c r="G6323" s="6"/>
      <c r="H6323" s="6"/>
      <c r="I6323" s="6"/>
      <c r="J6323" s="6"/>
      <c r="K6323" s="6"/>
      <c r="L6323" s="6"/>
      <c r="M6323" s="6"/>
      <c r="N6323" s="6"/>
      <c r="O6323" s="6"/>
      <c r="P6323" s="6"/>
      <c r="Q6323" s="6"/>
      <c r="R6323" s="6"/>
      <c r="S6323" s="6"/>
      <c r="T6323" s="6"/>
      <c r="U6323" s="6"/>
      <c r="V6323" s="6"/>
      <c r="W6323" s="6"/>
      <c r="X6323" s="6"/>
      <c r="Y6323" s="6"/>
      <c r="Z6323" s="6"/>
      <c r="AA6323" s="6"/>
      <c r="AB6323" s="6"/>
      <c r="AC6323" s="6"/>
      <c r="AD6323" s="6"/>
      <c r="AE6323" s="6"/>
      <c r="AF6323" s="6"/>
      <c r="AG6323" s="6"/>
      <c r="AH6323" s="6"/>
      <c r="AI6323" s="6"/>
      <c r="AJ6323" s="6"/>
      <c r="AK6323" s="6"/>
      <c r="AL6323" s="6"/>
      <c r="AM6323" s="6"/>
      <c r="AN6323" s="6"/>
      <c r="AO6323" s="6"/>
      <c r="AP6323" s="6"/>
      <c r="AQ6323" s="21"/>
      <c r="AR6323" s="21"/>
      <c r="AS6323" s="21"/>
      <c r="AT6323" s="6"/>
      <c r="AU6323" s="6"/>
      <c r="AV6323" s="6"/>
      <c r="AW6323" s="6"/>
    </row>
    <row r="6324" spans="1:49" x14ac:dyDescent="0.35">
      <c r="A6324" s="20"/>
      <c r="B6324" s="20"/>
      <c r="C6324" s="20"/>
      <c r="D6324" s="20"/>
      <c r="E6324" s="6"/>
      <c r="F6324" s="6"/>
      <c r="G6324" s="6"/>
      <c r="H6324" s="6"/>
      <c r="I6324" s="6"/>
      <c r="J6324" s="6"/>
      <c r="K6324" s="6"/>
      <c r="L6324" s="6"/>
      <c r="M6324" s="6"/>
      <c r="N6324" s="6"/>
      <c r="O6324" s="6"/>
      <c r="P6324" s="6"/>
      <c r="Q6324" s="6"/>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21"/>
      <c r="AR6324" s="21"/>
      <c r="AS6324" s="21"/>
      <c r="AT6324" s="6"/>
      <c r="AU6324" s="6"/>
      <c r="AV6324" s="6"/>
      <c r="AW6324" s="6"/>
    </row>
    <row r="6325" spans="1:49" x14ac:dyDescent="0.35">
      <c r="A6325" s="20"/>
      <c r="B6325" s="20"/>
      <c r="C6325" s="20"/>
      <c r="D6325" s="20"/>
      <c r="E6325" s="6"/>
      <c r="F6325" s="6"/>
      <c r="G6325" s="6"/>
      <c r="H6325" s="6"/>
      <c r="I6325" s="6"/>
      <c r="J6325" s="6"/>
      <c r="K6325" s="6"/>
      <c r="L6325" s="6"/>
      <c r="M6325" s="6"/>
      <c r="N6325" s="6"/>
      <c r="O6325" s="6"/>
      <c r="P6325" s="6"/>
      <c r="Q6325" s="6"/>
      <c r="R6325" s="6"/>
      <c r="S6325" s="6"/>
      <c r="T6325" s="6"/>
      <c r="U6325" s="6"/>
      <c r="V6325" s="6"/>
      <c r="W6325" s="6"/>
      <c r="X6325" s="6"/>
      <c r="Y6325" s="6"/>
      <c r="Z6325" s="6"/>
      <c r="AA6325" s="6"/>
      <c r="AB6325" s="6"/>
      <c r="AC6325" s="6"/>
      <c r="AD6325" s="6"/>
      <c r="AE6325" s="6"/>
      <c r="AF6325" s="6"/>
      <c r="AG6325" s="6"/>
      <c r="AH6325" s="6"/>
      <c r="AI6325" s="6"/>
      <c r="AJ6325" s="6"/>
      <c r="AK6325" s="6"/>
      <c r="AL6325" s="6"/>
      <c r="AM6325" s="6"/>
      <c r="AN6325" s="6"/>
      <c r="AO6325" s="6"/>
      <c r="AP6325" s="6"/>
      <c r="AQ6325" s="21"/>
      <c r="AR6325" s="21"/>
      <c r="AS6325" s="21"/>
      <c r="AT6325" s="6"/>
      <c r="AU6325" s="6"/>
      <c r="AV6325" s="6"/>
      <c r="AW6325" s="6"/>
    </row>
    <row r="6326" spans="1:49" x14ac:dyDescent="0.35">
      <c r="A6326" s="20"/>
      <c r="B6326" s="20"/>
      <c r="C6326" s="20"/>
      <c r="D6326" s="20"/>
      <c r="E6326" s="6"/>
      <c r="F6326" s="6"/>
      <c r="G6326" s="6"/>
      <c r="H6326" s="6"/>
      <c r="I6326" s="6"/>
      <c r="J6326" s="6"/>
      <c r="K6326" s="6"/>
      <c r="L6326" s="6"/>
      <c r="M6326" s="6"/>
      <c r="N6326" s="6"/>
      <c r="O6326" s="6"/>
      <c r="P6326" s="6"/>
      <c r="Q6326" s="6"/>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21"/>
      <c r="AR6326" s="21"/>
      <c r="AS6326" s="21"/>
      <c r="AT6326" s="6"/>
      <c r="AU6326" s="6"/>
      <c r="AV6326" s="6"/>
      <c r="AW6326" s="6"/>
    </row>
    <row r="6327" spans="1:49" x14ac:dyDescent="0.35">
      <c r="A6327" s="20"/>
      <c r="B6327" s="20"/>
      <c r="C6327" s="20"/>
      <c r="D6327" s="20"/>
      <c r="E6327" s="6"/>
      <c r="F6327" s="6"/>
      <c r="G6327" s="6"/>
      <c r="H6327" s="6"/>
      <c r="I6327" s="6"/>
      <c r="J6327" s="6"/>
      <c r="K6327" s="6"/>
      <c r="L6327" s="6"/>
      <c r="M6327" s="6"/>
      <c r="N6327" s="6"/>
      <c r="O6327" s="6"/>
      <c r="P6327" s="6"/>
      <c r="Q6327" s="6"/>
      <c r="R6327" s="6"/>
      <c r="S6327" s="6"/>
      <c r="T6327" s="6"/>
      <c r="U6327" s="6"/>
      <c r="V6327" s="6"/>
      <c r="W6327" s="6"/>
      <c r="X6327" s="6"/>
      <c r="Y6327" s="6"/>
      <c r="Z6327" s="6"/>
      <c r="AA6327" s="6"/>
      <c r="AB6327" s="6"/>
      <c r="AC6327" s="6"/>
      <c r="AD6327" s="6"/>
      <c r="AE6327" s="6"/>
      <c r="AF6327" s="6"/>
      <c r="AG6327" s="6"/>
      <c r="AH6327" s="6"/>
      <c r="AI6327" s="6"/>
      <c r="AJ6327" s="6"/>
      <c r="AK6327" s="6"/>
      <c r="AL6327" s="6"/>
      <c r="AM6327" s="6"/>
      <c r="AN6327" s="6"/>
      <c r="AO6327" s="6"/>
      <c r="AP6327" s="6"/>
      <c r="AQ6327" s="21"/>
      <c r="AR6327" s="21"/>
      <c r="AS6327" s="21"/>
      <c r="AT6327" s="6"/>
      <c r="AU6327" s="6"/>
      <c r="AV6327" s="6"/>
      <c r="AW6327" s="6"/>
    </row>
    <row r="6328" spans="1:49" x14ac:dyDescent="0.35">
      <c r="A6328" s="20"/>
      <c r="B6328" s="20"/>
      <c r="C6328" s="20"/>
      <c r="D6328" s="20"/>
      <c r="E6328" s="6"/>
      <c r="F6328" s="6"/>
      <c r="G6328" s="6"/>
      <c r="H6328" s="6"/>
      <c r="I6328" s="6"/>
      <c r="J6328" s="6"/>
      <c r="K6328" s="6"/>
      <c r="L6328" s="6"/>
      <c r="M6328" s="6"/>
      <c r="N6328" s="6"/>
      <c r="O6328" s="6"/>
      <c r="P6328" s="6"/>
      <c r="Q6328" s="6"/>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21"/>
      <c r="AR6328" s="21"/>
      <c r="AS6328" s="21"/>
      <c r="AT6328" s="6"/>
      <c r="AU6328" s="6"/>
      <c r="AV6328" s="6"/>
      <c r="AW6328" s="6"/>
    </row>
    <row r="6329" spans="1:49" x14ac:dyDescent="0.35">
      <c r="A6329" s="20"/>
      <c r="B6329" s="20"/>
      <c r="C6329" s="20"/>
      <c r="D6329" s="20"/>
      <c r="E6329" s="6"/>
      <c r="F6329" s="6"/>
      <c r="G6329" s="6"/>
      <c r="H6329" s="6"/>
      <c r="I6329" s="6"/>
      <c r="J6329" s="6"/>
      <c r="K6329" s="6"/>
      <c r="L6329" s="6"/>
      <c r="M6329" s="6"/>
      <c r="N6329" s="6"/>
      <c r="O6329" s="6"/>
      <c r="P6329" s="6"/>
      <c r="Q6329" s="6"/>
      <c r="R6329" s="6"/>
      <c r="S6329" s="6"/>
      <c r="T6329" s="6"/>
      <c r="U6329" s="6"/>
      <c r="V6329" s="6"/>
      <c r="W6329" s="6"/>
      <c r="X6329" s="6"/>
      <c r="Y6329" s="6"/>
      <c r="Z6329" s="6"/>
      <c r="AA6329" s="6"/>
      <c r="AB6329" s="6"/>
      <c r="AC6329" s="6"/>
      <c r="AD6329" s="6"/>
      <c r="AE6329" s="6"/>
      <c r="AF6329" s="6"/>
      <c r="AG6329" s="6"/>
      <c r="AH6329" s="6"/>
      <c r="AI6329" s="6"/>
      <c r="AJ6329" s="6"/>
      <c r="AK6329" s="6"/>
      <c r="AL6329" s="6"/>
      <c r="AM6329" s="6"/>
      <c r="AN6329" s="6"/>
      <c r="AO6329" s="6"/>
      <c r="AP6329" s="6"/>
      <c r="AQ6329" s="21"/>
      <c r="AR6329" s="21"/>
      <c r="AS6329" s="21"/>
      <c r="AT6329" s="6"/>
      <c r="AU6329" s="6"/>
      <c r="AV6329" s="6"/>
      <c r="AW6329" s="6"/>
    </row>
    <row r="6330" spans="1:49" x14ac:dyDescent="0.35">
      <c r="A6330" s="20"/>
      <c r="B6330" s="20"/>
      <c r="C6330" s="20"/>
      <c r="D6330" s="20"/>
      <c r="E6330" s="6"/>
      <c r="F6330" s="6"/>
      <c r="G6330" s="6"/>
      <c r="H6330" s="6"/>
      <c r="I6330" s="6"/>
      <c r="J6330" s="6"/>
      <c r="K6330" s="6"/>
      <c r="L6330" s="6"/>
      <c r="M6330" s="6"/>
      <c r="N6330" s="6"/>
      <c r="O6330" s="6"/>
      <c r="P6330" s="6"/>
      <c r="Q6330" s="6"/>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21"/>
      <c r="AR6330" s="21"/>
      <c r="AS6330" s="21"/>
      <c r="AT6330" s="6"/>
      <c r="AU6330" s="6"/>
      <c r="AV6330" s="6"/>
      <c r="AW6330" s="6"/>
    </row>
    <row r="6331" spans="1:49" x14ac:dyDescent="0.35">
      <c r="A6331" s="20"/>
      <c r="B6331" s="20"/>
      <c r="C6331" s="20"/>
      <c r="D6331" s="20"/>
      <c r="E6331" s="6"/>
      <c r="F6331" s="6"/>
      <c r="G6331" s="6"/>
      <c r="H6331" s="6"/>
      <c r="I6331" s="6"/>
      <c r="J6331" s="6"/>
      <c r="K6331" s="6"/>
      <c r="L6331" s="6"/>
      <c r="M6331" s="6"/>
      <c r="N6331" s="6"/>
      <c r="O6331" s="6"/>
      <c r="P6331" s="6"/>
      <c r="Q6331" s="6"/>
      <c r="R6331" s="6"/>
      <c r="S6331" s="6"/>
      <c r="T6331" s="6"/>
      <c r="U6331" s="6"/>
      <c r="V6331" s="6"/>
      <c r="W6331" s="6"/>
      <c r="X6331" s="6"/>
      <c r="Y6331" s="6"/>
      <c r="Z6331" s="6"/>
      <c r="AA6331" s="6"/>
      <c r="AB6331" s="6"/>
      <c r="AC6331" s="6"/>
      <c r="AD6331" s="6"/>
      <c r="AE6331" s="6"/>
      <c r="AF6331" s="6"/>
      <c r="AG6331" s="6"/>
      <c r="AH6331" s="6"/>
      <c r="AI6331" s="6"/>
      <c r="AJ6331" s="6"/>
      <c r="AK6331" s="6"/>
      <c r="AL6331" s="6"/>
      <c r="AM6331" s="6"/>
      <c r="AN6331" s="6"/>
      <c r="AO6331" s="6"/>
      <c r="AP6331" s="6"/>
      <c r="AQ6331" s="21"/>
      <c r="AR6331" s="21"/>
      <c r="AS6331" s="21"/>
      <c r="AT6331" s="6"/>
      <c r="AU6331" s="6"/>
      <c r="AV6331" s="6"/>
      <c r="AW6331" s="6"/>
    </row>
    <row r="6332" spans="1:49" x14ac:dyDescent="0.35">
      <c r="A6332" s="20"/>
      <c r="B6332" s="20"/>
      <c r="C6332" s="20"/>
      <c r="D6332" s="20"/>
      <c r="E6332" s="6"/>
      <c r="F6332" s="6"/>
      <c r="G6332" s="6"/>
      <c r="H6332" s="6"/>
      <c r="I6332" s="6"/>
      <c r="J6332" s="6"/>
      <c r="K6332" s="6"/>
      <c r="L6332" s="6"/>
      <c r="M6332" s="6"/>
      <c r="N6332" s="6"/>
      <c r="O6332" s="6"/>
      <c r="P6332" s="6"/>
      <c r="Q6332" s="6"/>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21"/>
      <c r="AR6332" s="21"/>
      <c r="AS6332" s="21"/>
      <c r="AT6332" s="6"/>
      <c r="AU6332" s="6"/>
      <c r="AV6332" s="6"/>
      <c r="AW6332" s="6"/>
    </row>
    <row r="6333" spans="1:49" x14ac:dyDescent="0.35">
      <c r="A6333" s="20"/>
      <c r="B6333" s="20"/>
      <c r="C6333" s="20"/>
      <c r="D6333" s="20"/>
      <c r="E6333" s="6"/>
      <c r="F6333" s="6"/>
      <c r="G6333" s="6"/>
      <c r="H6333" s="6"/>
      <c r="I6333" s="6"/>
      <c r="J6333" s="6"/>
      <c r="K6333" s="6"/>
      <c r="L6333" s="6"/>
      <c r="M6333" s="6"/>
      <c r="N6333" s="6"/>
      <c r="O6333" s="6"/>
      <c r="P6333" s="6"/>
      <c r="Q6333" s="6"/>
      <c r="R6333" s="6"/>
      <c r="S6333" s="6"/>
      <c r="T6333" s="6"/>
      <c r="U6333" s="6"/>
      <c r="V6333" s="6"/>
      <c r="W6333" s="6"/>
      <c r="X6333" s="6"/>
      <c r="Y6333" s="6"/>
      <c r="Z6333" s="6"/>
      <c r="AA6333" s="6"/>
      <c r="AB6333" s="6"/>
      <c r="AC6333" s="6"/>
      <c r="AD6333" s="6"/>
      <c r="AE6333" s="6"/>
      <c r="AF6333" s="6"/>
      <c r="AG6333" s="6"/>
      <c r="AH6333" s="6"/>
      <c r="AI6333" s="6"/>
      <c r="AJ6333" s="6"/>
      <c r="AK6333" s="6"/>
      <c r="AL6333" s="6"/>
      <c r="AM6333" s="6"/>
      <c r="AN6333" s="6"/>
      <c r="AO6333" s="6"/>
      <c r="AP6333" s="6"/>
      <c r="AQ6333" s="21"/>
      <c r="AR6333" s="21"/>
      <c r="AS6333" s="21"/>
      <c r="AT6333" s="6"/>
      <c r="AU6333" s="6"/>
      <c r="AV6333" s="6"/>
      <c r="AW6333" s="6"/>
    </row>
    <row r="6334" spans="1:49" x14ac:dyDescent="0.35">
      <c r="A6334" s="20"/>
      <c r="B6334" s="20"/>
      <c r="C6334" s="20"/>
      <c r="D6334" s="20"/>
      <c r="E6334" s="6"/>
      <c r="F6334" s="6"/>
      <c r="G6334" s="6"/>
      <c r="H6334" s="6"/>
      <c r="I6334" s="6"/>
      <c r="J6334" s="6"/>
      <c r="K6334" s="6"/>
      <c r="L6334" s="6"/>
      <c r="M6334" s="6"/>
      <c r="N6334" s="6"/>
      <c r="O6334" s="6"/>
      <c r="P6334" s="6"/>
      <c r="Q6334" s="6"/>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21"/>
      <c r="AR6334" s="21"/>
      <c r="AS6334" s="21"/>
      <c r="AT6334" s="6"/>
      <c r="AU6334" s="6"/>
      <c r="AV6334" s="6"/>
      <c r="AW6334" s="6"/>
    </row>
    <row r="6335" spans="1:49" x14ac:dyDescent="0.35">
      <c r="A6335" s="20"/>
      <c r="B6335" s="20"/>
      <c r="C6335" s="20"/>
      <c r="D6335" s="20"/>
      <c r="E6335" s="6"/>
      <c r="F6335" s="6"/>
      <c r="G6335" s="6"/>
      <c r="H6335" s="6"/>
      <c r="I6335" s="6"/>
      <c r="J6335" s="6"/>
      <c r="K6335" s="6"/>
      <c r="L6335" s="6"/>
      <c r="M6335" s="6"/>
      <c r="N6335" s="6"/>
      <c r="O6335" s="6"/>
      <c r="P6335" s="6"/>
      <c r="Q6335" s="6"/>
      <c r="R6335" s="6"/>
      <c r="S6335" s="6"/>
      <c r="T6335" s="6"/>
      <c r="U6335" s="6"/>
      <c r="V6335" s="6"/>
      <c r="W6335" s="6"/>
      <c r="X6335" s="6"/>
      <c r="Y6335" s="6"/>
      <c r="Z6335" s="6"/>
      <c r="AA6335" s="6"/>
      <c r="AB6335" s="6"/>
      <c r="AC6335" s="6"/>
      <c r="AD6335" s="6"/>
      <c r="AE6335" s="6"/>
      <c r="AF6335" s="6"/>
      <c r="AG6335" s="6"/>
      <c r="AH6335" s="6"/>
      <c r="AI6335" s="6"/>
      <c r="AJ6335" s="6"/>
      <c r="AK6335" s="6"/>
      <c r="AL6335" s="6"/>
      <c r="AM6335" s="6"/>
      <c r="AN6335" s="6"/>
      <c r="AO6335" s="6"/>
      <c r="AP6335" s="6"/>
      <c r="AQ6335" s="21"/>
      <c r="AR6335" s="21"/>
      <c r="AS6335" s="21"/>
      <c r="AT6335" s="6"/>
      <c r="AU6335" s="6"/>
      <c r="AV6335" s="6"/>
      <c r="AW6335" s="6"/>
    </row>
    <row r="6336" spans="1:49" x14ac:dyDescent="0.35">
      <c r="A6336" s="20"/>
      <c r="B6336" s="20"/>
      <c r="C6336" s="20"/>
      <c r="D6336" s="20"/>
      <c r="E6336" s="6"/>
      <c r="F6336" s="6"/>
      <c r="G6336" s="6"/>
      <c r="H6336" s="6"/>
      <c r="I6336" s="6"/>
      <c r="J6336" s="6"/>
      <c r="K6336" s="6"/>
      <c r="L6336" s="6"/>
      <c r="M6336" s="6"/>
      <c r="N6336" s="6"/>
      <c r="O6336" s="6"/>
      <c r="P6336" s="6"/>
      <c r="Q6336" s="6"/>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21"/>
      <c r="AR6336" s="21"/>
      <c r="AS6336" s="21"/>
      <c r="AT6336" s="6"/>
      <c r="AU6336" s="6"/>
      <c r="AV6336" s="6"/>
      <c r="AW6336" s="6"/>
    </row>
    <row r="6337" spans="1:49" x14ac:dyDescent="0.35">
      <c r="A6337" s="20"/>
      <c r="B6337" s="20"/>
      <c r="C6337" s="20"/>
      <c r="D6337" s="20"/>
      <c r="E6337" s="6"/>
      <c r="F6337" s="6"/>
      <c r="G6337" s="6"/>
      <c r="H6337" s="6"/>
      <c r="I6337" s="6"/>
      <c r="J6337" s="6"/>
      <c r="K6337" s="6"/>
      <c r="L6337" s="6"/>
      <c r="M6337" s="6"/>
      <c r="N6337" s="6"/>
      <c r="O6337" s="6"/>
      <c r="P6337" s="6"/>
      <c r="Q6337" s="6"/>
      <c r="R6337" s="6"/>
      <c r="S6337" s="6"/>
      <c r="T6337" s="6"/>
      <c r="U6337" s="6"/>
      <c r="V6337" s="6"/>
      <c r="W6337" s="6"/>
      <c r="X6337" s="6"/>
      <c r="Y6337" s="6"/>
      <c r="Z6337" s="6"/>
      <c r="AA6337" s="6"/>
      <c r="AB6337" s="6"/>
      <c r="AC6337" s="6"/>
      <c r="AD6337" s="6"/>
      <c r="AE6337" s="6"/>
      <c r="AF6337" s="6"/>
      <c r="AG6337" s="6"/>
      <c r="AH6337" s="6"/>
      <c r="AI6337" s="6"/>
      <c r="AJ6337" s="6"/>
      <c r="AK6337" s="6"/>
      <c r="AL6337" s="6"/>
      <c r="AM6337" s="6"/>
      <c r="AN6337" s="6"/>
      <c r="AO6337" s="6"/>
      <c r="AP6337" s="6"/>
      <c r="AQ6337" s="21"/>
      <c r="AR6337" s="21"/>
      <c r="AS6337" s="21"/>
      <c r="AT6337" s="6"/>
      <c r="AU6337" s="6"/>
      <c r="AV6337" s="6"/>
      <c r="AW6337" s="6"/>
    </row>
    <row r="6338" spans="1:49" x14ac:dyDescent="0.35">
      <c r="A6338" s="20"/>
      <c r="B6338" s="20"/>
      <c r="C6338" s="20"/>
      <c r="D6338" s="20"/>
      <c r="E6338" s="6"/>
      <c r="F6338" s="6"/>
      <c r="G6338" s="6"/>
      <c r="H6338" s="6"/>
      <c r="I6338" s="6"/>
      <c r="J6338" s="6"/>
      <c r="K6338" s="6"/>
      <c r="L6338" s="6"/>
      <c r="M6338" s="6"/>
      <c r="N6338" s="6"/>
      <c r="O6338" s="6"/>
      <c r="P6338" s="6"/>
      <c r="Q6338" s="6"/>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21"/>
      <c r="AR6338" s="21"/>
      <c r="AS6338" s="21"/>
      <c r="AT6338" s="6"/>
      <c r="AU6338" s="6"/>
      <c r="AV6338" s="6"/>
      <c r="AW6338" s="6"/>
    </row>
    <row r="6339" spans="1:49" x14ac:dyDescent="0.35">
      <c r="A6339" s="20"/>
      <c r="B6339" s="20"/>
      <c r="C6339" s="20"/>
      <c r="D6339" s="20"/>
      <c r="E6339" s="6"/>
      <c r="F6339" s="6"/>
      <c r="G6339" s="6"/>
      <c r="H6339" s="6"/>
      <c r="I6339" s="6"/>
      <c r="J6339" s="6"/>
      <c r="K6339" s="6"/>
      <c r="L6339" s="6"/>
      <c r="M6339" s="6"/>
      <c r="N6339" s="6"/>
      <c r="O6339" s="6"/>
      <c r="P6339" s="6"/>
      <c r="Q6339" s="6"/>
      <c r="R6339" s="6"/>
      <c r="S6339" s="6"/>
      <c r="T6339" s="6"/>
      <c r="U6339" s="6"/>
      <c r="V6339" s="6"/>
      <c r="W6339" s="6"/>
      <c r="X6339" s="6"/>
      <c r="Y6339" s="6"/>
      <c r="Z6339" s="6"/>
      <c r="AA6339" s="6"/>
      <c r="AB6339" s="6"/>
      <c r="AC6339" s="6"/>
      <c r="AD6339" s="6"/>
      <c r="AE6339" s="6"/>
      <c r="AF6339" s="6"/>
      <c r="AG6339" s="6"/>
      <c r="AH6339" s="6"/>
      <c r="AI6339" s="6"/>
      <c r="AJ6339" s="6"/>
      <c r="AK6339" s="6"/>
      <c r="AL6339" s="6"/>
      <c r="AM6339" s="6"/>
      <c r="AN6339" s="6"/>
      <c r="AO6339" s="6"/>
      <c r="AP6339" s="6"/>
      <c r="AQ6339" s="21"/>
      <c r="AR6339" s="21"/>
      <c r="AS6339" s="21"/>
      <c r="AT6339" s="6"/>
      <c r="AU6339" s="6"/>
      <c r="AV6339" s="6"/>
      <c r="AW6339" s="6"/>
    </row>
    <row r="6340" spans="1:49" x14ac:dyDescent="0.35">
      <c r="A6340" s="20"/>
      <c r="B6340" s="20"/>
      <c r="C6340" s="20"/>
      <c r="D6340" s="20"/>
      <c r="E6340" s="6"/>
      <c r="F6340" s="6"/>
      <c r="G6340" s="6"/>
      <c r="H6340" s="6"/>
      <c r="I6340" s="6"/>
      <c r="J6340" s="6"/>
      <c r="K6340" s="6"/>
      <c r="L6340" s="6"/>
      <c r="M6340" s="6"/>
      <c r="N6340" s="6"/>
      <c r="O6340" s="6"/>
      <c r="P6340" s="6"/>
      <c r="Q6340" s="6"/>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21"/>
      <c r="AR6340" s="21"/>
      <c r="AS6340" s="21"/>
      <c r="AT6340" s="6"/>
      <c r="AU6340" s="6"/>
      <c r="AV6340" s="6"/>
      <c r="AW6340" s="6"/>
    </row>
    <row r="6341" spans="1:49" x14ac:dyDescent="0.35">
      <c r="A6341" s="20"/>
      <c r="B6341" s="20"/>
      <c r="C6341" s="20"/>
      <c r="D6341" s="20"/>
      <c r="E6341" s="6"/>
      <c r="F6341" s="6"/>
      <c r="G6341" s="6"/>
      <c r="H6341" s="6"/>
      <c r="I6341" s="6"/>
      <c r="J6341" s="6"/>
      <c r="K6341" s="6"/>
      <c r="L6341" s="6"/>
      <c r="M6341" s="6"/>
      <c r="N6341" s="6"/>
      <c r="O6341" s="6"/>
      <c r="P6341" s="6"/>
      <c r="Q6341" s="6"/>
      <c r="R6341" s="6"/>
      <c r="S6341" s="6"/>
      <c r="T6341" s="6"/>
      <c r="U6341" s="6"/>
      <c r="V6341" s="6"/>
      <c r="W6341" s="6"/>
      <c r="X6341" s="6"/>
      <c r="Y6341" s="6"/>
      <c r="Z6341" s="6"/>
      <c r="AA6341" s="6"/>
      <c r="AB6341" s="6"/>
      <c r="AC6341" s="6"/>
      <c r="AD6341" s="6"/>
      <c r="AE6341" s="6"/>
      <c r="AF6341" s="6"/>
      <c r="AG6341" s="6"/>
      <c r="AH6341" s="6"/>
      <c r="AI6341" s="6"/>
      <c r="AJ6341" s="6"/>
      <c r="AK6341" s="6"/>
      <c r="AL6341" s="6"/>
      <c r="AM6341" s="6"/>
      <c r="AN6341" s="6"/>
      <c r="AO6341" s="6"/>
      <c r="AP6341" s="6"/>
      <c r="AQ6341" s="21"/>
      <c r="AR6341" s="21"/>
      <c r="AS6341" s="21"/>
      <c r="AT6341" s="6"/>
      <c r="AU6341" s="6"/>
      <c r="AV6341" s="6"/>
      <c r="AW6341" s="6"/>
    </row>
    <row r="6342" spans="1:49" x14ac:dyDescent="0.35">
      <c r="A6342" s="20"/>
      <c r="B6342" s="20"/>
      <c r="C6342" s="20"/>
      <c r="D6342" s="20"/>
      <c r="E6342" s="6"/>
      <c r="F6342" s="6"/>
      <c r="G6342" s="6"/>
      <c r="H6342" s="6"/>
      <c r="I6342" s="6"/>
      <c r="J6342" s="6"/>
      <c r="K6342" s="6"/>
      <c r="L6342" s="6"/>
      <c r="M6342" s="6"/>
      <c r="N6342" s="6"/>
      <c r="O6342" s="6"/>
      <c r="P6342" s="6"/>
      <c r="Q6342" s="6"/>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21"/>
      <c r="AR6342" s="21"/>
      <c r="AS6342" s="21"/>
      <c r="AT6342" s="6"/>
      <c r="AU6342" s="6"/>
      <c r="AV6342" s="6"/>
      <c r="AW6342" s="6"/>
    </row>
    <row r="6343" spans="1:49" x14ac:dyDescent="0.35">
      <c r="A6343" s="20"/>
      <c r="B6343" s="20"/>
      <c r="C6343" s="20"/>
      <c r="D6343" s="20"/>
      <c r="E6343" s="6"/>
      <c r="F6343" s="6"/>
      <c r="G6343" s="6"/>
      <c r="H6343" s="6"/>
      <c r="I6343" s="6"/>
      <c r="J6343" s="6"/>
      <c r="K6343" s="6"/>
      <c r="L6343" s="6"/>
      <c r="M6343" s="6"/>
      <c r="N6343" s="6"/>
      <c r="O6343" s="6"/>
      <c r="P6343" s="6"/>
      <c r="Q6343" s="6"/>
      <c r="R6343" s="6"/>
      <c r="S6343" s="6"/>
      <c r="T6343" s="6"/>
      <c r="U6343" s="6"/>
      <c r="V6343" s="6"/>
      <c r="W6343" s="6"/>
      <c r="X6343" s="6"/>
      <c r="Y6343" s="6"/>
      <c r="Z6343" s="6"/>
      <c r="AA6343" s="6"/>
      <c r="AB6343" s="6"/>
      <c r="AC6343" s="6"/>
      <c r="AD6343" s="6"/>
      <c r="AE6343" s="6"/>
      <c r="AF6343" s="6"/>
      <c r="AG6343" s="6"/>
      <c r="AH6343" s="6"/>
      <c r="AI6343" s="6"/>
      <c r="AJ6343" s="6"/>
      <c r="AK6343" s="6"/>
      <c r="AL6343" s="6"/>
      <c r="AM6343" s="6"/>
      <c r="AN6343" s="6"/>
      <c r="AO6343" s="6"/>
      <c r="AP6343" s="6"/>
      <c r="AQ6343" s="21"/>
      <c r="AR6343" s="21"/>
      <c r="AS6343" s="21"/>
      <c r="AT6343" s="6"/>
      <c r="AU6343" s="6"/>
      <c r="AV6343" s="6"/>
      <c r="AW6343" s="6"/>
    </row>
    <row r="6344" spans="1:49" x14ac:dyDescent="0.35">
      <c r="A6344" s="20"/>
      <c r="B6344" s="20"/>
      <c r="C6344" s="20"/>
      <c r="D6344" s="20"/>
      <c r="E6344" s="6"/>
      <c r="F6344" s="6"/>
      <c r="G6344" s="6"/>
      <c r="H6344" s="6"/>
      <c r="I6344" s="6"/>
      <c r="J6344" s="6"/>
      <c r="K6344" s="6"/>
      <c r="L6344" s="6"/>
      <c r="M6344" s="6"/>
      <c r="N6344" s="6"/>
      <c r="O6344" s="6"/>
      <c r="P6344" s="6"/>
      <c r="Q6344" s="6"/>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21"/>
      <c r="AR6344" s="21"/>
      <c r="AS6344" s="21"/>
      <c r="AT6344" s="6"/>
      <c r="AU6344" s="6"/>
      <c r="AV6344" s="6"/>
      <c r="AW6344" s="6"/>
    </row>
    <row r="6345" spans="1:49" x14ac:dyDescent="0.35">
      <c r="A6345" s="20"/>
      <c r="B6345" s="20"/>
      <c r="C6345" s="20"/>
      <c r="D6345" s="20"/>
      <c r="E6345" s="6"/>
      <c r="F6345" s="6"/>
      <c r="G6345" s="6"/>
      <c r="H6345" s="6"/>
      <c r="I6345" s="6"/>
      <c r="J6345" s="6"/>
      <c r="K6345" s="6"/>
      <c r="L6345" s="6"/>
      <c r="M6345" s="6"/>
      <c r="N6345" s="6"/>
      <c r="O6345" s="6"/>
      <c r="P6345" s="6"/>
      <c r="Q6345" s="6"/>
      <c r="R6345" s="6"/>
      <c r="S6345" s="6"/>
      <c r="T6345" s="6"/>
      <c r="U6345" s="6"/>
      <c r="V6345" s="6"/>
      <c r="W6345" s="6"/>
      <c r="X6345" s="6"/>
      <c r="Y6345" s="6"/>
      <c r="Z6345" s="6"/>
      <c r="AA6345" s="6"/>
      <c r="AB6345" s="6"/>
      <c r="AC6345" s="6"/>
      <c r="AD6345" s="6"/>
      <c r="AE6345" s="6"/>
      <c r="AF6345" s="6"/>
      <c r="AG6345" s="6"/>
      <c r="AH6345" s="6"/>
      <c r="AI6345" s="6"/>
      <c r="AJ6345" s="6"/>
      <c r="AK6345" s="6"/>
      <c r="AL6345" s="6"/>
      <c r="AM6345" s="6"/>
      <c r="AN6345" s="6"/>
      <c r="AO6345" s="6"/>
      <c r="AP6345" s="6"/>
      <c r="AQ6345" s="21"/>
      <c r="AR6345" s="21"/>
      <c r="AS6345" s="21"/>
      <c r="AT6345" s="6"/>
      <c r="AU6345" s="6"/>
      <c r="AV6345" s="6"/>
      <c r="AW6345" s="6"/>
    </row>
    <row r="6346" spans="1:49" x14ac:dyDescent="0.35">
      <c r="A6346" s="20"/>
      <c r="B6346" s="20"/>
      <c r="C6346" s="20"/>
      <c r="D6346" s="20"/>
      <c r="E6346" s="6"/>
      <c r="F6346" s="6"/>
      <c r="G6346" s="6"/>
      <c r="H6346" s="6"/>
      <c r="I6346" s="6"/>
      <c r="J6346" s="6"/>
      <c r="K6346" s="6"/>
      <c r="L6346" s="6"/>
      <c r="M6346" s="6"/>
      <c r="N6346" s="6"/>
      <c r="O6346" s="6"/>
      <c r="P6346" s="6"/>
      <c r="Q6346" s="6"/>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21"/>
      <c r="AR6346" s="21"/>
      <c r="AS6346" s="21"/>
      <c r="AT6346" s="6"/>
      <c r="AU6346" s="6"/>
      <c r="AV6346" s="6"/>
      <c r="AW6346" s="6"/>
    </row>
    <row r="6347" spans="1:49" x14ac:dyDescent="0.35">
      <c r="A6347" s="20"/>
      <c r="B6347" s="20"/>
      <c r="C6347" s="20"/>
      <c r="D6347" s="20"/>
      <c r="E6347" s="6"/>
      <c r="F6347" s="6"/>
      <c r="G6347" s="6"/>
      <c r="H6347" s="6"/>
      <c r="I6347" s="6"/>
      <c r="J6347" s="6"/>
      <c r="K6347" s="6"/>
      <c r="L6347" s="6"/>
      <c r="M6347" s="6"/>
      <c r="N6347" s="6"/>
      <c r="O6347" s="6"/>
      <c r="P6347" s="6"/>
      <c r="Q6347" s="6"/>
      <c r="R6347" s="6"/>
      <c r="S6347" s="6"/>
      <c r="T6347" s="6"/>
      <c r="U6347" s="6"/>
      <c r="V6347" s="6"/>
      <c r="W6347" s="6"/>
      <c r="X6347" s="6"/>
      <c r="Y6347" s="6"/>
      <c r="Z6347" s="6"/>
      <c r="AA6347" s="6"/>
      <c r="AB6347" s="6"/>
      <c r="AC6347" s="6"/>
      <c r="AD6347" s="6"/>
      <c r="AE6347" s="6"/>
      <c r="AF6347" s="6"/>
      <c r="AG6347" s="6"/>
      <c r="AH6347" s="6"/>
      <c r="AI6347" s="6"/>
      <c r="AJ6347" s="6"/>
      <c r="AK6347" s="6"/>
      <c r="AL6347" s="6"/>
      <c r="AM6347" s="6"/>
      <c r="AN6347" s="6"/>
      <c r="AO6347" s="6"/>
      <c r="AP6347" s="6"/>
      <c r="AQ6347" s="21"/>
      <c r="AR6347" s="21"/>
      <c r="AS6347" s="21"/>
      <c r="AT6347" s="6"/>
      <c r="AU6347" s="6"/>
      <c r="AV6347" s="6"/>
      <c r="AW6347" s="6"/>
    </row>
    <row r="6348" spans="1:49" x14ac:dyDescent="0.35">
      <c r="A6348" s="20"/>
      <c r="B6348" s="20"/>
      <c r="C6348" s="20"/>
      <c r="D6348" s="20"/>
      <c r="E6348" s="6"/>
      <c r="F6348" s="6"/>
      <c r="G6348" s="6"/>
      <c r="H6348" s="6"/>
      <c r="I6348" s="6"/>
      <c r="J6348" s="6"/>
      <c r="K6348" s="6"/>
      <c r="L6348" s="6"/>
      <c r="M6348" s="6"/>
      <c r="N6348" s="6"/>
      <c r="O6348" s="6"/>
      <c r="P6348" s="6"/>
      <c r="Q6348" s="6"/>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21"/>
      <c r="AR6348" s="21"/>
      <c r="AS6348" s="21"/>
      <c r="AT6348" s="6"/>
      <c r="AU6348" s="6"/>
      <c r="AV6348" s="6"/>
      <c r="AW6348" s="6"/>
    </row>
    <row r="6349" spans="1:49" x14ac:dyDescent="0.35">
      <c r="A6349" s="20"/>
      <c r="B6349" s="20"/>
      <c r="C6349" s="20"/>
      <c r="D6349" s="20"/>
      <c r="E6349" s="6"/>
      <c r="F6349" s="6"/>
      <c r="G6349" s="6"/>
      <c r="H6349" s="6"/>
      <c r="I6349" s="6"/>
      <c r="J6349" s="6"/>
      <c r="K6349" s="6"/>
      <c r="L6349" s="6"/>
      <c r="M6349" s="6"/>
      <c r="N6349" s="6"/>
      <c r="O6349" s="6"/>
      <c r="P6349" s="6"/>
      <c r="Q6349" s="6"/>
      <c r="R6349" s="6"/>
      <c r="S6349" s="6"/>
      <c r="T6349" s="6"/>
      <c r="U6349" s="6"/>
      <c r="V6349" s="6"/>
      <c r="W6349" s="6"/>
      <c r="X6349" s="6"/>
      <c r="Y6349" s="6"/>
      <c r="Z6349" s="6"/>
      <c r="AA6349" s="6"/>
      <c r="AB6349" s="6"/>
      <c r="AC6349" s="6"/>
      <c r="AD6349" s="6"/>
      <c r="AE6349" s="6"/>
      <c r="AF6349" s="6"/>
      <c r="AG6349" s="6"/>
      <c r="AH6349" s="6"/>
      <c r="AI6349" s="6"/>
      <c r="AJ6349" s="6"/>
      <c r="AK6349" s="6"/>
      <c r="AL6349" s="6"/>
      <c r="AM6349" s="6"/>
      <c r="AN6349" s="6"/>
      <c r="AO6349" s="6"/>
      <c r="AP6349" s="6"/>
      <c r="AQ6349" s="21"/>
      <c r="AR6349" s="21"/>
      <c r="AS6349" s="21"/>
      <c r="AT6349" s="6"/>
      <c r="AU6349" s="6"/>
      <c r="AV6349" s="6"/>
      <c r="AW6349" s="6"/>
    </row>
    <row r="6350" spans="1:49" x14ac:dyDescent="0.35">
      <c r="A6350" s="20"/>
      <c r="B6350" s="20"/>
      <c r="C6350" s="20"/>
      <c r="D6350" s="20"/>
      <c r="E6350" s="6"/>
      <c r="F6350" s="6"/>
      <c r="G6350" s="6"/>
      <c r="H6350" s="6"/>
      <c r="I6350" s="6"/>
      <c r="J6350" s="6"/>
      <c r="K6350" s="6"/>
      <c r="L6350" s="6"/>
      <c r="M6350" s="6"/>
      <c r="N6350" s="6"/>
      <c r="O6350" s="6"/>
      <c r="P6350" s="6"/>
      <c r="Q6350" s="6"/>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21"/>
      <c r="AR6350" s="21"/>
      <c r="AS6350" s="21"/>
      <c r="AT6350" s="6"/>
      <c r="AU6350" s="6"/>
      <c r="AV6350" s="6"/>
      <c r="AW6350" s="6"/>
    </row>
    <row r="6351" spans="1:49" x14ac:dyDescent="0.35">
      <c r="A6351" s="20"/>
      <c r="B6351" s="20"/>
      <c r="C6351" s="20"/>
      <c r="D6351" s="20"/>
      <c r="E6351" s="6"/>
      <c r="F6351" s="6"/>
      <c r="G6351" s="6"/>
      <c r="H6351" s="6"/>
      <c r="I6351" s="6"/>
      <c r="J6351" s="6"/>
      <c r="K6351" s="6"/>
      <c r="L6351" s="6"/>
      <c r="M6351" s="6"/>
      <c r="N6351" s="6"/>
      <c r="O6351" s="6"/>
      <c r="P6351" s="6"/>
      <c r="Q6351" s="6"/>
      <c r="R6351" s="6"/>
      <c r="S6351" s="6"/>
      <c r="T6351" s="6"/>
      <c r="U6351" s="6"/>
      <c r="V6351" s="6"/>
      <c r="W6351" s="6"/>
      <c r="X6351" s="6"/>
      <c r="Y6351" s="6"/>
      <c r="Z6351" s="6"/>
      <c r="AA6351" s="6"/>
      <c r="AB6351" s="6"/>
      <c r="AC6351" s="6"/>
      <c r="AD6351" s="6"/>
      <c r="AE6351" s="6"/>
      <c r="AF6351" s="6"/>
      <c r="AG6351" s="6"/>
      <c r="AH6351" s="6"/>
      <c r="AI6351" s="6"/>
      <c r="AJ6351" s="6"/>
      <c r="AK6351" s="6"/>
      <c r="AL6351" s="6"/>
      <c r="AM6351" s="6"/>
      <c r="AN6351" s="6"/>
      <c r="AO6351" s="6"/>
      <c r="AP6351" s="6"/>
      <c r="AQ6351" s="21"/>
      <c r="AR6351" s="21"/>
      <c r="AS6351" s="21"/>
      <c r="AT6351" s="6"/>
      <c r="AU6351" s="6"/>
      <c r="AV6351" s="6"/>
      <c r="AW6351" s="6"/>
    </row>
    <row r="6352" spans="1:49" x14ac:dyDescent="0.35">
      <c r="A6352" s="20"/>
      <c r="B6352" s="20"/>
      <c r="C6352" s="20"/>
      <c r="D6352" s="20"/>
      <c r="E6352" s="6"/>
      <c r="F6352" s="6"/>
      <c r="G6352" s="6"/>
      <c r="H6352" s="6"/>
      <c r="I6352" s="6"/>
      <c r="J6352" s="6"/>
      <c r="K6352" s="6"/>
      <c r="L6352" s="6"/>
      <c r="M6352" s="6"/>
      <c r="N6352" s="6"/>
      <c r="O6352" s="6"/>
      <c r="P6352" s="6"/>
      <c r="Q6352" s="6"/>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21"/>
      <c r="AR6352" s="21"/>
      <c r="AS6352" s="21"/>
      <c r="AT6352" s="6"/>
      <c r="AU6352" s="6"/>
      <c r="AV6352" s="6"/>
      <c r="AW6352" s="6"/>
    </row>
    <row r="6353" spans="1:49" x14ac:dyDescent="0.35">
      <c r="A6353" s="20"/>
      <c r="B6353" s="20"/>
      <c r="C6353" s="20"/>
      <c r="D6353" s="20"/>
      <c r="E6353" s="6"/>
      <c r="F6353" s="6"/>
      <c r="G6353" s="6"/>
      <c r="H6353" s="6"/>
      <c r="I6353" s="6"/>
      <c r="J6353" s="6"/>
      <c r="K6353" s="6"/>
      <c r="L6353" s="6"/>
      <c r="M6353" s="6"/>
      <c r="N6353" s="6"/>
      <c r="O6353" s="6"/>
      <c r="P6353" s="6"/>
      <c r="Q6353" s="6"/>
      <c r="R6353" s="6"/>
      <c r="S6353" s="6"/>
      <c r="T6353" s="6"/>
      <c r="U6353" s="6"/>
      <c r="V6353" s="6"/>
      <c r="W6353" s="6"/>
      <c r="X6353" s="6"/>
      <c r="Y6353" s="6"/>
      <c r="Z6353" s="6"/>
      <c r="AA6353" s="6"/>
      <c r="AB6353" s="6"/>
      <c r="AC6353" s="6"/>
      <c r="AD6353" s="6"/>
      <c r="AE6353" s="6"/>
      <c r="AF6353" s="6"/>
      <c r="AG6353" s="6"/>
      <c r="AH6353" s="6"/>
      <c r="AI6353" s="6"/>
      <c r="AJ6353" s="6"/>
      <c r="AK6353" s="6"/>
      <c r="AL6353" s="6"/>
      <c r="AM6353" s="6"/>
      <c r="AN6353" s="6"/>
      <c r="AO6353" s="6"/>
      <c r="AP6353" s="6"/>
      <c r="AQ6353" s="21"/>
      <c r="AR6353" s="21"/>
      <c r="AS6353" s="21"/>
      <c r="AT6353" s="6"/>
      <c r="AU6353" s="6"/>
      <c r="AV6353" s="6"/>
      <c r="AW6353" s="6"/>
    </row>
    <row r="6354" spans="1:49" x14ac:dyDescent="0.35">
      <c r="A6354" s="20"/>
      <c r="B6354" s="20"/>
      <c r="C6354" s="20"/>
      <c r="D6354" s="20"/>
      <c r="E6354" s="6"/>
      <c r="F6354" s="6"/>
      <c r="G6354" s="6"/>
      <c r="H6354" s="6"/>
      <c r="I6354" s="6"/>
      <c r="J6354" s="6"/>
      <c r="K6354" s="6"/>
      <c r="L6354" s="6"/>
      <c r="M6354" s="6"/>
      <c r="N6354" s="6"/>
      <c r="O6354" s="6"/>
      <c r="P6354" s="6"/>
      <c r="Q6354" s="6"/>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21"/>
      <c r="AR6354" s="21"/>
      <c r="AS6354" s="21"/>
      <c r="AT6354" s="6"/>
      <c r="AU6354" s="6"/>
      <c r="AV6354" s="6"/>
      <c r="AW6354" s="6"/>
    </row>
    <row r="6355" spans="1:49" x14ac:dyDescent="0.35">
      <c r="A6355" s="20"/>
      <c r="B6355" s="20"/>
      <c r="C6355" s="20"/>
      <c r="D6355" s="20"/>
      <c r="E6355" s="6"/>
      <c r="F6355" s="6"/>
      <c r="G6355" s="6"/>
      <c r="H6355" s="6"/>
      <c r="I6355" s="6"/>
      <c r="J6355" s="6"/>
      <c r="K6355" s="6"/>
      <c r="L6355" s="6"/>
      <c r="M6355" s="6"/>
      <c r="N6355" s="6"/>
      <c r="O6355" s="6"/>
      <c r="P6355" s="6"/>
      <c r="Q6355" s="6"/>
      <c r="R6355" s="6"/>
      <c r="S6355" s="6"/>
      <c r="T6355" s="6"/>
      <c r="U6355" s="6"/>
      <c r="V6355" s="6"/>
      <c r="W6355" s="6"/>
      <c r="X6355" s="6"/>
      <c r="Y6355" s="6"/>
      <c r="Z6355" s="6"/>
      <c r="AA6355" s="6"/>
      <c r="AB6355" s="6"/>
      <c r="AC6355" s="6"/>
      <c r="AD6355" s="6"/>
      <c r="AE6355" s="6"/>
      <c r="AF6355" s="6"/>
      <c r="AG6355" s="6"/>
      <c r="AH6355" s="6"/>
      <c r="AI6355" s="6"/>
      <c r="AJ6355" s="6"/>
      <c r="AK6355" s="6"/>
      <c r="AL6355" s="6"/>
      <c r="AM6355" s="6"/>
      <c r="AN6355" s="6"/>
      <c r="AO6355" s="6"/>
      <c r="AP6355" s="6"/>
      <c r="AQ6355" s="21"/>
      <c r="AR6355" s="21"/>
      <c r="AS6355" s="21"/>
      <c r="AT6355" s="6"/>
      <c r="AU6355" s="6"/>
      <c r="AV6355" s="6"/>
      <c r="AW6355" s="6"/>
    </row>
    <row r="6356" spans="1:49" x14ac:dyDescent="0.35">
      <c r="A6356" s="20"/>
      <c r="B6356" s="20"/>
      <c r="C6356" s="20"/>
      <c r="D6356" s="20"/>
      <c r="E6356" s="6"/>
      <c r="F6356" s="6"/>
      <c r="G6356" s="6"/>
      <c r="H6356" s="6"/>
      <c r="I6356" s="6"/>
      <c r="J6356" s="6"/>
      <c r="K6356" s="6"/>
      <c r="L6356" s="6"/>
      <c r="M6356" s="6"/>
      <c r="N6356" s="6"/>
      <c r="O6356" s="6"/>
      <c r="P6356" s="6"/>
      <c r="Q6356" s="6"/>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21"/>
      <c r="AR6356" s="21"/>
      <c r="AS6356" s="21"/>
      <c r="AT6356" s="6"/>
      <c r="AU6356" s="6"/>
      <c r="AV6356" s="6"/>
      <c r="AW6356" s="6"/>
    </row>
    <row r="6357" spans="1:49" x14ac:dyDescent="0.35">
      <c r="A6357" s="20"/>
      <c r="B6357" s="20"/>
      <c r="C6357" s="20"/>
      <c r="D6357" s="20"/>
      <c r="E6357" s="6"/>
      <c r="F6357" s="6"/>
      <c r="G6357" s="6"/>
      <c r="H6357" s="6"/>
      <c r="I6357" s="6"/>
      <c r="J6357" s="6"/>
      <c r="K6357" s="6"/>
      <c r="L6357" s="6"/>
      <c r="M6357" s="6"/>
      <c r="N6357" s="6"/>
      <c r="O6357" s="6"/>
      <c r="P6357" s="6"/>
      <c r="Q6357" s="6"/>
      <c r="R6357" s="6"/>
      <c r="S6357" s="6"/>
      <c r="T6357" s="6"/>
      <c r="U6357" s="6"/>
      <c r="V6357" s="6"/>
      <c r="W6357" s="6"/>
      <c r="X6357" s="6"/>
      <c r="Y6357" s="6"/>
      <c r="Z6357" s="6"/>
      <c r="AA6357" s="6"/>
      <c r="AB6357" s="6"/>
      <c r="AC6357" s="6"/>
      <c r="AD6357" s="6"/>
      <c r="AE6357" s="6"/>
      <c r="AF6357" s="6"/>
      <c r="AG6357" s="6"/>
      <c r="AH6357" s="6"/>
      <c r="AI6357" s="6"/>
      <c r="AJ6357" s="6"/>
      <c r="AK6357" s="6"/>
      <c r="AL6357" s="6"/>
      <c r="AM6357" s="6"/>
      <c r="AN6357" s="6"/>
      <c r="AO6357" s="6"/>
      <c r="AP6357" s="6"/>
      <c r="AQ6357" s="21"/>
      <c r="AR6357" s="21"/>
      <c r="AS6357" s="21"/>
      <c r="AT6357" s="6"/>
      <c r="AU6357" s="6"/>
      <c r="AV6357" s="6"/>
      <c r="AW6357" s="6"/>
    </row>
    <row r="6358" spans="1:49" x14ac:dyDescent="0.35">
      <c r="A6358" s="20"/>
      <c r="B6358" s="20"/>
      <c r="C6358" s="20"/>
      <c r="D6358" s="20"/>
      <c r="E6358" s="6"/>
      <c r="F6358" s="6"/>
      <c r="G6358" s="6"/>
      <c r="H6358" s="6"/>
      <c r="I6358" s="6"/>
      <c r="J6358" s="6"/>
      <c r="K6358" s="6"/>
      <c r="L6358" s="6"/>
      <c r="M6358" s="6"/>
      <c r="N6358" s="6"/>
      <c r="O6358" s="6"/>
      <c r="P6358" s="6"/>
      <c r="Q6358" s="6"/>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21"/>
      <c r="AR6358" s="21"/>
      <c r="AS6358" s="21"/>
      <c r="AT6358" s="6"/>
      <c r="AU6358" s="6"/>
      <c r="AV6358" s="6"/>
      <c r="AW6358" s="6"/>
    </row>
    <row r="6359" spans="1:49" x14ac:dyDescent="0.35">
      <c r="A6359" s="20"/>
      <c r="B6359" s="20"/>
      <c r="C6359" s="20"/>
      <c r="D6359" s="20"/>
      <c r="E6359" s="6"/>
      <c r="F6359" s="6"/>
      <c r="G6359" s="6"/>
      <c r="H6359" s="6"/>
      <c r="I6359" s="6"/>
      <c r="J6359" s="6"/>
      <c r="K6359" s="6"/>
      <c r="L6359" s="6"/>
      <c r="M6359" s="6"/>
      <c r="N6359" s="6"/>
      <c r="O6359" s="6"/>
      <c r="P6359" s="6"/>
      <c r="Q6359" s="6"/>
      <c r="R6359" s="6"/>
      <c r="S6359" s="6"/>
      <c r="T6359" s="6"/>
      <c r="U6359" s="6"/>
      <c r="V6359" s="6"/>
      <c r="W6359" s="6"/>
      <c r="X6359" s="6"/>
      <c r="Y6359" s="6"/>
      <c r="Z6359" s="6"/>
      <c r="AA6359" s="6"/>
      <c r="AB6359" s="6"/>
      <c r="AC6359" s="6"/>
      <c r="AD6359" s="6"/>
      <c r="AE6359" s="6"/>
      <c r="AF6359" s="6"/>
      <c r="AG6359" s="6"/>
      <c r="AH6359" s="6"/>
      <c r="AI6359" s="6"/>
      <c r="AJ6359" s="6"/>
      <c r="AK6359" s="6"/>
      <c r="AL6359" s="6"/>
      <c r="AM6359" s="6"/>
      <c r="AN6359" s="6"/>
      <c r="AO6359" s="6"/>
      <c r="AP6359" s="6"/>
      <c r="AQ6359" s="21"/>
      <c r="AR6359" s="21"/>
      <c r="AS6359" s="21"/>
      <c r="AT6359" s="6"/>
      <c r="AU6359" s="6"/>
      <c r="AV6359" s="6"/>
      <c r="AW6359" s="6"/>
    </row>
    <row r="6360" spans="1:49" x14ac:dyDescent="0.35">
      <c r="A6360" s="20"/>
      <c r="B6360" s="20"/>
      <c r="C6360" s="20"/>
      <c r="D6360" s="20"/>
      <c r="E6360" s="6"/>
      <c r="F6360" s="6"/>
      <c r="G6360" s="6"/>
      <c r="H6360" s="6"/>
      <c r="I6360" s="6"/>
      <c r="J6360" s="6"/>
      <c r="K6360" s="6"/>
      <c r="L6360" s="6"/>
      <c r="M6360" s="6"/>
      <c r="N6360" s="6"/>
      <c r="O6360" s="6"/>
      <c r="P6360" s="6"/>
      <c r="Q6360" s="6"/>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21"/>
      <c r="AR6360" s="21"/>
      <c r="AS6360" s="21"/>
      <c r="AT6360" s="6"/>
      <c r="AU6360" s="6"/>
      <c r="AV6360" s="6"/>
      <c r="AW6360" s="6"/>
    </row>
    <row r="6361" spans="1:49" x14ac:dyDescent="0.35">
      <c r="A6361" s="20"/>
      <c r="B6361" s="20"/>
      <c r="C6361" s="20"/>
      <c r="D6361" s="20"/>
      <c r="E6361" s="6"/>
      <c r="F6361" s="6"/>
      <c r="G6361" s="6"/>
      <c r="H6361" s="6"/>
      <c r="I6361" s="6"/>
      <c r="J6361" s="6"/>
      <c r="K6361" s="6"/>
      <c r="L6361" s="6"/>
      <c r="M6361" s="6"/>
      <c r="N6361" s="6"/>
      <c r="O6361" s="6"/>
      <c r="P6361" s="6"/>
      <c r="Q6361" s="6"/>
      <c r="R6361" s="6"/>
      <c r="S6361" s="6"/>
      <c r="T6361" s="6"/>
      <c r="U6361" s="6"/>
      <c r="V6361" s="6"/>
      <c r="W6361" s="6"/>
      <c r="X6361" s="6"/>
      <c r="Y6361" s="6"/>
      <c r="Z6361" s="6"/>
      <c r="AA6361" s="6"/>
      <c r="AB6361" s="6"/>
      <c r="AC6361" s="6"/>
      <c r="AD6361" s="6"/>
      <c r="AE6361" s="6"/>
      <c r="AF6361" s="6"/>
      <c r="AG6361" s="6"/>
      <c r="AH6361" s="6"/>
      <c r="AI6361" s="6"/>
      <c r="AJ6361" s="6"/>
      <c r="AK6361" s="6"/>
      <c r="AL6361" s="6"/>
      <c r="AM6361" s="6"/>
      <c r="AN6361" s="6"/>
      <c r="AO6361" s="6"/>
      <c r="AP6361" s="6"/>
      <c r="AQ6361" s="21"/>
      <c r="AR6361" s="21"/>
      <c r="AS6361" s="21"/>
      <c r="AT6361" s="6"/>
      <c r="AU6361" s="6"/>
      <c r="AV6361" s="6"/>
      <c r="AW6361" s="6"/>
    </row>
    <row r="6362" spans="1:49" x14ac:dyDescent="0.35">
      <c r="A6362" s="20"/>
      <c r="B6362" s="20"/>
      <c r="C6362" s="20"/>
      <c r="D6362" s="20"/>
      <c r="E6362" s="6"/>
      <c r="F6362" s="6"/>
      <c r="G6362" s="6"/>
      <c r="H6362" s="6"/>
      <c r="I6362" s="6"/>
      <c r="J6362" s="6"/>
      <c r="K6362" s="6"/>
      <c r="L6362" s="6"/>
      <c r="M6362" s="6"/>
      <c r="N6362" s="6"/>
      <c r="O6362" s="6"/>
      <c r="P6362" s="6"/>
      <c r="Q6362" s="6"/>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21"/>
      <c r="AR6362" s="21"/>
      <c r="AS6362" s="21"/>
      <c r="AT6362" s="6"/>
      <c r="AU6362" s="6"/>
      <c r="AV6362" s="6"/>
      <c r="AW6362" s="6"/>
    </row>
    <row r="6363" spans="1:49" x14ac:dyDescent="0.35">
      <c r="A6363" s="20"/>
      <c r="B6363" s="20"/>
      <c r="C6363" s="20"/>
      <c r="D6363" s="20"/>
      <c r="E6363" s="6"/>
      <c r="F6363" s="6"/>
      <c r="G6363" s="6"/>
      <c r="H6363" s="6"/>
      <c r="I6363" s="6"/>
      <c r="J6363" s="6"/>
      <c r="K6363" s="6"/>
      <c r="L6363" s="6"/>
      <c r="M6363" s="6"/>
      <c r="N6363" s="6"/>
      <c r="O6363" s="6"/>
      <c r="P6363" s="6"/>
      <c r="Q6363" s="6"/>
      <c r="R6363" s="6"/>
      <c r="S6363" s="6"/>
      <c r="T6363" s="6"/>
      <c r="U6363" s="6"/>
      <c r="V6363" s="6"/>
      <c r="W6363" s="6"/>
      <c r="X6363" s="6"/>
      <c r="Y6363" s="6"/>
      <c r="Z6363" s="6"/>
      <c r="AA6363" s="6"/>
      <c r="AB6363" s="6"/>
      <c r="AC6363" s="6"/>
      <c r="AD6363" s="6"/>
      <c r="AE6363" s="6"/>
      <c r="AF6363" s="6"/>
      <c r="AG6363" s="6"/>
      <c r="AH6363" s="6"/>
      <c r="AI6363" s="6"/>
      <c r="AJ6363" s="6"/>
      <c r="AK6363" s="6"/>
      <c r="AL6363" s="6"/>
      <c r="AM6363" s="6"/>
      <c r="AN6363" s="6"/>
      <c r="AO6363" s="6"/>
      <c r="AP6363" s="6"/>
      <c r="AQ6363" s="21"/>
      <c r="AR6363" s="21"/>
      <c r="AS6363" s="21"/>
      <c r="AT6363" s="6"/>
      <c r="AU6363" s="6"/>
      <c r="AV6363" s="6"/>
      <c r="AW6363" s="6"/>
    </row>
    <row r="6364" spans="1:49" x14ac:dyDescent="0.35">
      <c r="A6364" s="20"/>
      <c r="B6364" s="20"/>
      <c r="C6364" s="20"/>
      <c r="D6364" s="20"/>
      <c r="E6364" s="6"/>
      <c r="F6364" s="6"/>
      <c r="G6364" s="6"/>
      <c r="H6364" s="6"/>
      <c r="I6364" s="6"/>
      <c r="J6364" s="6"/>
      <c r="K6364" s="6"/>
      <c r="L6364" s="6"/>
      <c r="M6364" s="6"/>
      <c r="N6364" s="6"/>
      <c r="O6364" s="6"/>
      <c r="P6364" s="6"/>
      <c r="Q6364" s="6"/>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21"/>
      <c r="AR6364" s="21"/>
      <c r="AS6364" s="21"/>
      <c r="AT6364" s="6"/>
      <c r="AU6364" s="6"/>
      <c r="AV6364" s="6"/>
      <c r="AW6364" s="6"/>
    </row>
    <row r="6365" spans="1:49" x14ac:dyDescent="0.35">
      <c r="A6365" s="20"/>
      <c r="B6365" s="20"/>
      <c r="C6365" s="20"/>
      <c r="D6365" s="20"/>
      <c r="E6365" s="6"/>
      <c r="F6365" s="6"/>
      <c r="G6365" s="6"/>
      <c r="H6365" s="6"/>
      <c r="I6365" s="6"/>
      <c r="J6365" s="6"/>
      <c r="K6365" s="6"/>
      <c r="L6365" s="6"/>
      <c r="M6365" s="6"/>
      <c r="N6365" s="6"/>
      <c r="O6365" s="6"/>
      <c r="P6365" s="6"/>
      <c r="Q6365" s="6"/>
      <c r="R6365" s="6"/>
      <c r="S6365" s="6"/>
      <c r="T6365" s="6"/>
      <c r="U6365" s="6"/>
      <c r="V6365" s="6"/>
      <c r="W6365" s="6"/>
      <c r="X6365" s="6"/>
      <c r="Y6365" s="6"/>
      <c r="Z6365" s="6"/>
      <c r="AA6365" s="6"/>
      <c r="AB6365" s="6"/>
      <c r="AC6365" s="6"/>
      <c r="AD6365" s="6"/>
      <c r="AE6365" s="6"/>
      <c r="AF6365" s="6"/>
      <c r="AG6365" s="6"/>
      <c r="AH6365" s="6"/>
      <c r="AI6365" s="6"/>
      <c r="AJ6365" s="6"/>
      <c r="AK6365" s="6"/>
      <c r="AL6365" s="6"/>
      <c r="AM6365" s="6"/>
      <c r="AN6365" s="6"/>
      <c r="AO6365" s="6"/>
      <c r="AP6365" s="6"/>
      <c r="AQ6365" s="21"/>
      <c r="AR6365" s="21"/>
      <c r="AS6365" s="21"/>
      <c r="AT6365" s="6"/>
      <c r="AU6365" s="6"/>
      <c r="AV6365" s="6"/>
      <c r="AW6365" s="6"/>
    </row>
    <row r="6366" spans="1:49" x14ac:dyDescent="0.35">
      <c r="A6366" s="20"/>
      <c r="B6366" s="20"/>
      <c r="C6366" s="20"/>
      <c r="D6366" s="20"/>
      <c r="E6366" s="6"/>
      <c r="F6366" s="6"/>
      <c r="G6366" s="6"/>
      <c r="H6366" s="6"/>
      <c r="I6366" s="6"/>
      <c r="J6366" s="6"/>
      <c r="K6366" s="6"/>
      <c r="L6366" s="6"/>
      <c r="M6366" s="6"/>
      <c r="N6366" s="6"/>
      <c r="O6366" s="6"/>
      <c r="P6366" s="6"/>
      <c r="Q6366" s="6"/>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21"/>
      <c r="AR6366" s="21"/>
      <c r="AS6366" s="21"/>
      <c r="AT6366" s="6"/>
      <c r="AU6366" s="6"/>
      <c r="AV6366" s="6"/>
      <c r="AW6366" s="6"/>
    </row>
    <row r="6367" spans="1:49" x14ac:dyDescent="0.35">
      <c r="A6367" s="20"/>
      <c r="B6367" s="20"/>
      <c r="C6367" s="20"/>
      <c r="D6367" s="20"/>
      <c r="E6367" s="6"/>
      <c r="F6367" s="6"/>
      <c r="G6367" s="6"/>
      <c r="H6367" s="6"/>
      <c r="I6367" s="6"/>
      <c r="J6367" s="6"/>
      <c r="K6367" s="6"/>
      <c r="L6367" s="6"/>
      <c r="M6367" s="6"/>
      <c r="N6367" s="6"/>
      <c r="O6367" s="6"/>
      <c r="P6367" s="6"/>
      <c r="Q6367" s="6"/>
      <c r="R6367" s="6"/>
      <c r="S6367" s="6"/>
      <c r="T6367" s="6"/>
      <c r="U6367" s="6"/>
      <c r="V6367" s="6"/>
      <c r="W6367" s="6"/>
      <c r="X6367" s="6"/>
      <c r="Y6367" s="6"/>
      <c r="Z6367" s="6"/>
      <c r="AA6367" s="6"/>
      <c r="AB6367" s="6"/>
      <c r="AC6367" s="6"/>
      <c r="AD6367" s="6"/>
      <c r="AE6367" s="6"/>
      <c r="AF6367" s="6"/>
      <c r="AG6367" s="6"/>
      <c r="AH6367" s="6"/>
      <c r="AI6367" s="6"/>
      <c r="AJ6367" s="6"/>
      <c r="AK6367" s="6"/>
      <c r="AL6367" s="6"/>
      <c r="AM6367" s="6"/>
      <c r="AN6367" s="6"/>
      <c r="AO6367" s="6"/>
      <c r="AP6367" s="6"/>
      <c r="AQ6367" s="21"/>
      <c r="AR6367" s="21"/>
      <c r="AS6367" s="21"/>
      <c r="AT6367" s="6"/>
      <c r="AU6367" s="6"/>
      <c r="AV6367" s="6"/>
      <c r="AW6367" s="6"/>
    </row>
    <row r="6368" spans="1:49" x14ac:dyDescent="0.35">
      <c r="A6368" s="20"/>
      <c r="B6368" s="20"/>
      <c r="C6368" s="20"/>
      <c r="D6368" s="20"/>
      <c r="E6368" s="6"/>
      <c r="F6368" s="6"/>
      <c r="G6368" s="6"/>
      <c r="H6368" s="6"/>
      <c r="I6368" s="6"/>
      <c r="J6368" s="6"/>
      <c r="K6368" s="6"/>
      <c r="L6368" s="6"/>
      <c r="M6368" s="6"/>
      <c r="N6368" s="6"/>
      <c r="O6368" s="6"/>
      <c r="P6368" s="6"/>
      <c r="Q6368" s="6"/>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21"/>
      <c r="AR6368" s="21"/>
      <c r="AS6368" s="21"/>
      <c r="AT6368" s="6"/>
      <c r="AU6368" s="6"/>
      <c r="AV6368" s="6"/>
      <c r="AW6368" s="6"/>
    </row>
    <row r="6369" spans="1:49" x14ac:dyDescent="0.35">
      <c r="A6369" s="20"/>
      <c r="B6369" s="20"/>
      <c r="C6369" s="20"/>
      <c r="D6369" s="20"/>
      <c r="E6369" s="6"/>
      <c r="F6369" s="6"/>
      <c r="G6369" s="6"/>
      <c r="H6369" s="6"/>
      <c r="I6369" s="6"/>
      <c r="J6369" s="6"/>
      <c r="K6369" s="6"/>
      <c r="L6369" s="6"/>
      <c r="M6369" s="6"/>
      <c r="N6369" s="6"/>
      <c r="O6369" s="6"/>
      <c r="P6369" s="6"/>
      <c r="Q6369" s="6"/>
      <c r="R6369" s="6"/>
      <c r="S6369" s="6"/>
      <c r="T6369" s="6"/>
      <c r="U6369" s="6"/>
      <c r="V6369" s="6"/>
      <c r="W6369" s="6"/>
      <c r="X6369" s="6"/>
      <c r="Y6369" s="6"/>
      <c r="Z6369" s="6"/>
      <c r="AA6369" s="6"/>
      <c r="AB6369" s="6"/>
      <c r="AC6369" s="6"/>
      <c r="AD6369" s="6"/>
      <c r="AE6369" s="6"/>
      <c r="AF6369" s="6"/>
      <c r="AG6369" s="6"/>
      <c r="AH6369" s="6"/>
      <c r="AI6369" s="6"/>
      <c r="AJ6369" s="6"/>
      <c r="AK6369" s="6"/>
      <c r="AL6369" s="6"/>
      <c r="AM6369" s="6"/>
      <c r="AN6369" s="6"/>
      <c r="AO6369" s="6"/>
      <c r="AP6369" s="6"/>
      <c r="AQ6369" s="21"/>
      <c r="AR6369" s="21"/>
      <c r="AS6369" s="21"/>
      <c r="AT6369" s="6"/>
      <c r="AU6369" s="6"/>
      <c r="AV6369" s="6"/>
      <c r="AW6369" s="6"/>
    </row>
    <row r="6370" spans="1:49" x14ac:dyDescent="0.35">
      <c r="A6370" s="20"/>
      <c r="B6370" s="20"/>
      <c r="C6370" s="20"/>
      <c r="D6370" s="20"/>
      <c r="E6370" s="6"/>
      <c r="F6370" s="6"/>
      <c r="G6370" s="6"/>
      <c r="H6370" s="6"/>
      <c r="I6370" s="6"/>
      <c r="J6370" s="6"/>
      <c r="K6370" s="6"/>
      <c r="L6370" s="6"/>
      <c r="M6370" s="6"/>
      <c r="N6370" s="6"/>
      <c r="O6370" s="6"/>
      <c r="P6370" s="6"/>
      <c r="Q6370" s="6"/>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21"/>
      <c r="AR6370" s="21"/>
      <c r="AS6370" s="21"/>
      <c r="AT6370" s="6"/>
      <c r="AU6370" s="6"/>
      <c r="AV6370" s="6"/>
      <c r="AW6370" s="6"/>
    </row>
    <row r="6371" spans="1:49" x14ac:dyDescent="0.35">
      <c r="A6371" s="20"/>
      <c r="B6371" s="20"/>
      <c r="C6371" s="20"/>
      <c r="D6371" s="20"/>
      <c r="E6371" s="6"/>
      <c r="F6371" s="6"/>
      <c r="G6371" s="6"/>
      <c r="H6371" s="6"/>
      <c r="I6371" s="6"/>
      <c r="J6371" s="6"/>
      <c r="K6371" s="6"/>
      <c r="L6371" s="6"/>
      <c r="M6371" s="6"/>
      <c r="N6371" s="6"/>
      <c r="O6371" s="6"/>
      <c r="P6371" s="6"/>
      <c r="Q6371" s="6"/>
      <c r="R6371" s="6"/>
      <c r="S6371" s="6"/>
      <c r="T6371" s="6"/>
      <c r="U6371" s="6"/>
      <c r="V6371" s="6"/>
      <c r="W6371" s="6"/>
      <c r="X6371" s="6"/>
      <c r="Y6371" s="6"/>
      <c r="Z6371" s="6"/>
      <c r="AA6371" s="6"/>
      <c r="AB6371" s="6"/>
      <c r="AC6371" s="6"/>
      <c r="AD6371" s="6"/>
      <c r="AE6371" s="6"/>
      <c r="AF6371" s="6"/>
      <c r="AG6371" s="6"/>
      <c r="AH6371" s="6"/>
      <c r="AI6371" s="6"/>
      <c r="AJ6371" s="6"/>
      <c r="AK6371" s="6"/>
      <c r="AL6371" s="6"/>
      <c r="AM6371" s="6"/>
      <c r="AN6371" s="6"/>
      <c r="AO6371" s="6"/>
      <c r="AP6371" s="6"/>
      <c r="AQ6371" s="21"/>
      <c r="AR6371" s="21"/>
      <c r="AS6371" s="21"/>
      <c r="AT6371" s="6"/>
      <c r="AU6371" s="6"/>
      <c r="AV6371" s="6"/>
      <c r="AW6371" s="6"/>
    </row>
    <row r="6372" spans="1:49" x14ac:dyDescent="0.35">
      <c r="A6372" s="20"/>
      <c r="B6372" s="20"/>
      <c r="C6372" s="20"/>
      <c r="D6372" s="20"/>
      <c r="E6372" s="6"/>
      <c r="F6372" s="6"/>
      <c r="G6372" s="6"/>
      <c r="H6372" s="6"/>
      <c r="I6372" s="6"/>
      <c r="J6372" s="6"/>
      <c r="K6372" s="6"/>
      <c r="L6372" s="6"/>
      <c r="M6372" s="6"/>
      <c r="N6372" s="6"/>
      <c r="O6372" s="6"/>
      <c r="P6372" s="6"/>
      <c r="Q6372" s="6"/>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21"/>
      <c r="AR6372" s="21"/>
      <c r="AS6372" s="21"/>
      <c r="AT6372" s="6"/>
      <c r="AU6372" s="6"/>
      <c r="AV6372" s="6"/>
      <c r="AW6372" s="6"/>
    </row>
    <row r="6373" spans="1:49" x14ac:dyDescent="0.35">
      <c r="A6373" s="20"/>
      <c r="B6373" s="20"/>
      <c r="C6373" s="20"/>
      <c r="D6373" s="20"/>
      <c r="E6373" s="6"/>
      <c r="F6373" s="6"/>
      <c r="G6373" s="6"/>
      <c r="H6373" s="6"/>
      <c r="I6373" s="6"/>
      <c r="J6373" s="6"/>
      <c r="K6373" s="6"/>
      <c r="L6373" s="6"/>
      <c r="M6373" s="6"/>
      <c r="N6373" s="6"/>
      <c r="O6373" s="6"/>
      <c r="P6373" s="6"/>
      <c r="Q6373" s="6"/>
      <c r="R6373" s="6"/>
      <c r="S6373" s="6"/>
      <c r="T6373" s="6"/>
      <c r="U6373" s="6"/>
      <c r="V6373" s="6"/>
      <c r="W6373" s="6"/>
      <c r="X6373" s="6"/>
      <c r="Y6373" s="6"/>
      <c r="Z6373" s="6"/>
      <c r="AA6373" s="6"/>
      <c r="AB6373" s="6"/>
      <c r="AC6373" s="6"/>
      <c r="AD6373" s="6"/>
      <c r="AE6373" s="6"/>
      <c r="AF6373" s="6"/>
      <c r="AG6373" s="6"/>
      <c r="AH6373" s="6"/>
      <c r="AI6373" s="6"/>
      <c r="AJ6373" s="6"/>
      <c r="AK6373" s="6"/>
      <c r="AL6373" s="6"/>
      <c r="AM6373" s="6"/>
      <c r="AN6373" s="6"/>
      <c r="AO6373" s="6"/>
      <c r="AP6373" s="6"/>
      <c r="AQ6373" s="21"/>
      <c r="AR6373" s="21"/>
      <c r="AS6373" s="21"/>
      <c r="AT6373" s="6"/>
      <c r="AU6373" s="6"/>
      <c r="AV6373" s="6"/>
      <c r="AW6373" s="6"/>
    </row>
    <row r="6374" spans="1:49" x14ac:dyDescent="0.35">
      <c r="A6374" s="20"/>
      <c r="B6374" s="20"/>
      <c r="C6374" s="20"/>
      <c r="D6374" s="20"/>
      <c r="E6374" s="6"/>
      <c r="F6374" s="6"/>
      <c r="G6374" s="6"/>
      <c r="H6374" s="6"/>
      <c r="I6374" s="6"/>
      <c r="J6374" s="6"/>
      <c r="K6374" s="6"/>
      <c r="L6374" s="6"/>
      <c r="M6374" s="6"/>
      <c r="N6374" s="6"/>
      <c r="O6374" s="6"/>
      <c r="P6374" s="6"/>
      <c r="Q6374" s="6"/>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21"/>
      <c r="AR6374" s="21"/>
      <c r="AS6374" s="21"/>
      <c r="AT6374" s="6"/>
      <c r="AU6374" s="6"/>
      <c r="AV6374" s="6"/>
      <c r="AW6374" s="6"/>
    </row>
    <row r="6375" spans="1:49" x14ac:dyDescent="0.35">
      <c r="A6375" s="20"/>
      <c r="B6375" s="20"/>
      <c r="C6375" s="20"/>
      <c r="D6375" s="20"/>
      <c r="E6375" s="6"/>
      <c r="F6375" s="6"/>
      <c r="G6375" s="6"/>
      <c r="H6375" s="6"/>
      <c r="I6375" s="6"/>
      <c r="J6375" s="6"/>
      <c r="K6375" s="6"/>
      <c r="L6375" s="6"/>
      <c r="M6375" s="6"/>
      <c r="N6375" s="6"/>
      <c r="O6375" s="6"/>
      <c r="P6375" s="6"/>
      <c r="Q6375" s="6"/>
      <c r="R6375" s="6"/>
      <c r="S6375" s="6"/>
      <c r="T6375" s="6"/>
      <c r="U6375" s="6"/>
      <c r="V6375" s="6"/>
      <c r="W6375" s="6"/>
      <c r="X6375" s="6"/>
      <c r="Y6375" s="6"/>
      <c r="Z6375" s="6"/>
      <c r="AA6375" s="6"/>
      <c r="AB6375" s="6"/>
      <c r="AC6375" s="6"/>
      <c r="AD6375" s="6"/>
      <c r="AE6375" s="6"/>
      <c r="AF6375" s="6"/>
      <c r="AG6375" s="6"/>
      <c r="AH6375" s="6"/>
      <c r="AI6375" s="6"/>
      <c r="AJ6375" s="6"/>
      <c r="AK6375" s="6"/>
      <c r="AL6375" s="6"/>
      <c r="AM6375" s="6"/>
      <c r="AN6375" s="6"/>
      <c r="AO6375" s="6"/>
      <c r="AP6375" s="6"/>
      <c r="AQ6375" s="21"/>
      <c r="AR6375" s="21"/>
      <c r="AS6375" s="21"/>
      <c r="AT6375" s="6"/>
      <c r="AU6375" s="6"/>
      <c r="AV6375" s="6"/>
      <c r="AW6375" s="6"/>
    </row>
    <row r="6376" spans="1:49" x14ac:dyDescent="0.35">
      <c r="A6376" s="20"/>
      <c r="B6376" s="20"/>
      <c r="C6376" s="20"/>
      <c r="D6376" s="20"/>
      <c r="E6376" s="6"/>
      <c r="F6376" s="6"/>
      <c r="G6376" s="6"/>
      <c r="H6376" s="6"/>
      <c r="I6376" s="6"/>
      <c r="J6376" s="6"/>
      <c r="K6376" s="6"/>
      <c r="L6376" s="6"/>
      <c r="M6376" s="6"/>
      <c r="N6376" s="6"/>
      <c r="O6376" s="6"/>
      <c r="P6376" s="6"/>
      <c r="Q6376" s="6"/>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21"/>
      <c r="AR6376" s="21"/>
      <c r="AS6376" s="21"/>
      <c r="AT6376" s="6"/>
      <c r="AU6376" s="6"/>
      <c r="AV6376" s="6"/>
      <c r="AW6376" s="6"/>
    </row>
    <row r="6377" spans="1:49" x14ac:dyDescent="0.35">
      <c r="A6377" s="20"/>
      <c r="B6377" s="20"/>
      <c r="C6377" s="20"/>
      <c r="D6377" s="20"/>
      <c r="E6377" s="6"/>
      <c r="F6377" s="6"/>
      <c r="G6377" s="6"/>
      <c r="H6377" s="6"/>
      <c r="I6377" s="6"/>
      <c r="J6377" s="6"/>
      <c r="K6377" s="6"/>
      <c r="L6377" s="6"/>
      <c r="M6377" s="6"/>
      <c r="N6377" s="6"/>
      <c r="O6377" s="6"/>
      <c r="P6377" s="6"/>
      <c r="Q6377" s="6"/>
      <c r="R6377" s="6"/>
      <c r="S6377" s="6"/>
      <c r="T6377" s="6"/>
      <c r="U6377" s="6"/>
      <c r="V6377" s="6"/>
      <c r="W6377" s="6"/>
      <c r="X6377" s="6"/>
      <c r="Y6377" s="6"/>
      <c r="Z6377" s="6"/>
      <c r="AA6377" s="6"/>
      <c r="AB6377" s="6"/>
      <c r="AC6377" s="6"/>
      <c r="AD6377" s="6"/>
      <c r="AE6377" s="6"/>
      <c r="AF6377" s="6"/>
      <c r="AG6377" s="6"/>
      <c r="AH6377" s="6"/>
      <c r="AI6377" s="6"/>
      <c r="AJ6377" s="6"/>
      <c r="AK6377" s="6"/>
      <c r="AL6377" s="6"/>
      <c r="AM6377" s="6"/>
      <c r="AN6377" s="6"/>
      <c r="AO6377" s="6"/>
      <c r="AP6377" s="6"/>
      <c r="AQ6377" s="21"/>
      <c r="AR6377" s="21"/>
      <c r="AS6377" s="21"/>
      <c r="AT6377" s="6"/>
      <c r="AU6377" s="6"/>
      <c r="AV6377" s="6"/>
      <c r="AW6377" s="6"/>
    </row>
    <row r="6378" spans="1:49" x14ac:dyDescent="0.35">
      <c r="A6378" s="20"/>
      <c r="B6378" s="20"/>
      <c r="C6378" s="20"/>
      <c r="D6378" s="20"/>
      <c r="E6378" s="6"/>
      <c r="F6378" s="6"/>
      <c r="G6378" s="6"/>
      <c r="H6378" s="6"/>
      <c r="I6378" s="6"/>
      <c r="J6378" s="6"/>
      <c r="K6378" s="6"/>
      <c r="L6378" s="6"/>
      <c r="M6378" s="6"/>
      <c r="N6378" s="6"/>
      <c r="O6378" s="6"/>
      <c r="P6378" s="6"/>
      <c r="Q6378" s="6"/>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21"/>
      <c r="AR6378" s="21"/>
      <c r="AS6378" s="21"/>
      <c r="AT6378" s="6"/>
      <c r="AU6378" s="6"/>
      <c r="AV6378" s="6"/>
      <c r="AW6378" s="6"/>
    </row>
    <row r="6379" spans="1:49" x14ac:dyDescent="0.35">
      <c r="A6379" s="20"/>
      <c r="B6379" s="20"/>
      <c r="C6379" s="20"/>
      <c r="D6379" s="20"/>
      <c r="E6379" s="6"/>
      <c r="F6379" s="6"/>
      <c r="G6379" s="6"/>
      <c r="H6379" s="6"/>
      <c r="I6379" s="6"/>
      <c r="J6379" s="6"/>
      <c r="K6379" s="6"/>
      <c r="L6379" s="6"/>
      <c r="M6379" s="6"/>
      <c r="N6379" s="6"/>
      <c r="O6379" s="6"/>
      <c r="P6379" s="6"/>
      <c r="Q6379" s="6"/>
      <c r="R6379" s="6"/>
      <c r="S6379" s="6"/>
      <c r="T6379" s="6"/>
      <c r="U6379" s="6"/>
      <c r="V6379" s="6"/>
      <c r="W6379" s="6"/>
      <c r="X6379" s="6"/>
      <c r="Y6379" s="6"/>
      <c r="Z6379" s="6"/>
      <c r="AA6379" s="6"/>
      <c r="AB6379" s="6"/>
      <c r="AC6379" s="6"/>
      <c r="AD6379" s="6"/>
      <c r="AE6379" s="6"/>
      <c r="AF6379" s="6"/>
      <c r="AG6379" s="6"/>
      <c r="AH6379" s="6"/>
      <c r="AI6379" s="6"/>
      <c r="AJ6379" s="6"/>
      <c r="AK6379" s="6"/>
      <c r="AL6379" s="6"/>
      <c r="AM6379" s="6"/>
      <c r="AN6379" s="6"/>
      <c r="AO6379" s="6"/>
      <c r="AP6379" s="6"/>
      <c r="AQ6379" s="21"/>
      <c r="AR6379" s="21"/>
      <c r="AS6379" s="21"/>
      <c r="AT6379" s="6"/>
      <c r="AU6379" s="6"/>
      <c r="AV6379" s="6"/>
      <c r="AW6379" s="6"/>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81277-8A3E-4357-9D15-66EB856E0B45}">
  <sheetPr>
    <tabColor theme="4" tint="0.59999389629810485"/>
  </sheetPr>
  <dimension ref="A1:AJ308"/>
  <sheetViews>
    <sheetView zoomScale="70" zoomScaleNormal="70" workbookViewId="0">
      <pane xSplit="1" ySplit="1" topLeftCell="E2" activePane="bottomRight" state="frozen"/>
      <selection pane="topRight" activeCell="B1" sqref="B1"/>
      <selection pane="bottomLeft" activeCell="A2" sqref="A2"/>
      <selection pane="bottomRight" activeCell="M16" sqref="M16"/>
    </sheetView>
  </sheetViews>
  <sheetFormatPr defaultRowHeight="14.5" x14ac:dyDescent="0.35"/>
  <cols>
    <col min="1" max="1" width="10.453125" bestFit="1" customWidth="1"/>
    <col min="2" max="2" width="16.1796875" bestFit="1" customWidth="1"/>
    <col min="3" max="3" width="17.90625" bestFit="1" customWidth="1"/>
    <col min="4" max="4" width="14.6328125" bestFit="1" customWidth="1"/>
    <col min="5" max="5" width="17.36328125" bestFit="1" customWidth="1"/>
    <col min="6" max="8" width="11.36328125" bestFit="1" customWidth="1"/>
    <col min="9" max="9" width="12.7265625" bestFit="1" customWidth="1"/>
    <col min="10" max="10" width="11.81640625" bestFit="1" customWidth="1"/>
    <col min="11" max="11" width="10.08984375" bestFit="1" customWidth="1"/>
    <col min="12" max="12" width="9.54296875" bestFit="1" customWidth="1"/>
  </cols>
  <sheetData>
    <row r="1" spans="1:25" ht="15.5" x14ac:dyDescent="0.35">
      <c r="A1" s="22" t="s">
        <v>60</v>
      </c>
      <c r="B1" s="27" t="s">
        <v>172</v>
      </c>
      <c r="C1" s="27" t="s">
        <v>173</v>
      </c>
      <c r="D1" s="27" t="s">
        <v>174</v>
      </c>
      <c r="E1" s="27" t="s">
        <v>175</v>
      </c>
      <c r="F1" s="28" t="s">
        <v>176</v>
      </c>
      <c r="G1" s="28" t="s">
        <v>177</v>
      </c>
      <c r="H1" s="28" t="s">
        <v>178</v>
      </c>
      <c r="I1" s="28" t="s">
        <v>179</v>
      </c>
      <c r="J1" s="28" t="s">
        <v>180</v>
      </c>
      <c r="K1" s="27" t="s">
        <v>181</v>
      </c>
      <c r="L1" s="27" t="s">
        <v>182</v>
      </c>
      <c r="M1" s="27"/>
      <c r="N1" s="28" t="s">
        <v>183</v>
      </c>
      <c r="O1" s="59" t="s">
        <v>184</v>
      </c>
      <c r="P1" s="59" t="s">
        <v>185</v>
      </c>
      <c r="Q1" s="59" t="s">
        <v>199</v>
      </c>
      <c r="R1" s="59" t="s">
        <v>188</v>
      </c>
      <c r="S1" s="59" t="s">
        <v>186</v>
      </c>
      <c r="T1" s="59" t="s">
        <v>187</v>
      </c>
      <c r="U1" s="59" t="s">
        <v>200</v>
      </c>
      <c r="V1" s="59" t="s">
        <v>189</v>
      </c>
    </row>
    <row r="2" spans="1:25" x14ac:dyDescent="0.35">
      <c r="A2" s="23">
        <v>36525</v>
      </c>
      <c r="B2" s="26">
        <v>151.01</v>
      </c>
      <c r="C2" s="26">
        <v>154.53</v>
      </c>
      <c r="D2" s="26">
        <v>154.41999999999999</v>
      </c>
      <c r="E2" s="26">
        <v>160.43</v>
      </c>
      <c r="F2" s="26">
        <v>144.47999999999999</v>
      </c>
      <c r="G2" s="26">
        <v>149.09</v>
      </c>
      <c r="H2" s="26">
        <v>149.9</v>
      </c>
      <c r="I2" s="26">
        <v>152.12</v>
      </c>
      <c r="J2" s="26">
        <v>161.02000000000001</v>
      </c>
      <c r="K2" s="26">
        <v>907.67</v>
      </c>
      <c r="L2" s="26">
        <v>1001.88</v>
      </c>
      <c r="M2" s="26"/>
      <c r="N2" s="60">
        <v>1455.219970703125</v>
      </c>
      <c r="W2">
        <f t="shared" ref="W2:W36" si="0">W3</f>
        <v>-0.94249054929517673</v>
      </c>
      <c r="X2" s="4"/>
    </row>
    <row r="3" spans="1:25" x14ac:dyDescent="0.35">
      <c r="A3" s="23">
        <v>36556</v>
      </c>
      <c r="B3" s="26">
        <v>150.52000000000001</v>
      </c>
      <c r="C3" s="26">
        <v>153.81</v>
      </c>
      <c r="D3" s="26">
        <v>153.9</v>
      </c>
      <c r="E3" s="26">
        <v>160.02000000000001</v>
      </c>
      <c r="F3" s="26">
        <v>144.47</v>
      </c>
      <c r="G3" s="26">
        <v>148.31</v>
      </c>
      <c r="H3" s="26">
        <v>148.86000000000001</v>
      </c>
      <c r="I3" s="26">
        <v>150.80000000000001</v>
      </c>
      <c r="J3" s="26">
        <v>161.97999999999999</v>
      </c>
      <c r="K3" s="26">
        <v>905.18</v>
      </c>
      <c r="L3" s="26">
        <v>1016.16</v>
      </c>
      <c r="M3" s="26"/>
      <c r="N3" s="60">
        <v>1394.4599609375</v>
      </c>
      <c r="W3">
        <f t="shared" si="0"/>
        <v>-0.94249054929517673</v>
      </c>
      <c r="X3" t="s">
        <v>190</v>
      </c>
      <c r="Y3" s="4">
        <v>-0.94249054929517673</v>
      </c>
    </row>
    <row r="4" spans="1:25" x14ac:dyDescent="0.35">
      <c r="A4" s="23">
        <v>36585</v>
      </c>
      <c r="B4" s="26">
        <v>152.44999999999999</v>
      </c>
      <c r="C4" s="26">
        <v>155.1</v>
      </c>
      <c r="D4" s="26">
        <v>155.31</v>
      </c>
      <c r="E4" s="26">
        <v>161.61000000000001</v>
      </c>
      <c r="F4" s="26">
        <v>145.47999999999999</v>
      </c>
      <c r="G4" s="26">
        <v>149.6</v>
      </c>
      <c r="H4" s="26">
        <v>150.26</v>
      </c>
      <c r="I4" s="26">
        <v>152.54</v>
      </c>
      <c r="J4" s="26">
        <v>165.56</v>
      </c>
      <c r="K4" s="26">
        <v>912.26</v>
      </c>
      <c r="L4" s="26">
        <v>1046.82</v>
      </c>
      <c r="M4" s="26"/>
      <c r="N4" s="60">
        <v>1366.420043945312</v>
      </c>
      <c r="W4">
        <f t="shared" si="0"/>
        <v>-0.94249054929517673</v>
      </c>
      <c r="X4" t="s">
        <v>191</v>
      </c>
      <c r="Y4" s="4">
        <v>0.74515365750659068</v>
      </c>
    </row>
    <row r="5" spans="1:25" x14ac:dyDescent="0.35">
      <c r="A5" s="23">
        <v>36616</v>
      </c>
      <c r="B5" s="26">
        <v>154.65</v>
      </c>
      <c r="C5" s="26">
        <v>156.83000000000001</v>
      </c>
      <c r="D5" s="26">
        <v>156.69</v>
      </c>
      <c r="E5" s="26">
        <v>162.46</v>
      </c>
      <c r="F5" s="26">
        <v>146.30000000000001</v>
      </c>
      <c r="G5" s="26">
        <v>151.03</v>
      </c>
      <c r="H5" s="26">
        <v>151.96</v>
      </c>
      <c r="I5" s="26">
        <v>154.63</v>
      </c>
      <c r="J5" s="26">
        <v>169.48</v>
      </c>
      <c r="K5" s="26">
        <v>923.88</v>
      </c>
      <c r="L5" s="26">
        <v>1082.6300000000001</v>
      </c>
      <c r="M5" s="26"/>
      <c r="N5" s="60">
        <v>1498.579956054688</v>
      </c>
      <c r="W5">
        <f t="shared" si="0"/>
        <v>-0.94249054929517673</v>
      </c>
      <c r="X5" t="s">
        <v>192</v>
      </c>
      <c r="Y5" s="4">
        <v>-0.49710052558138462</v>
      </c>
    </row>
    <row r="6" spans="1:25" x14ac:dyDescent="0.35">
      <c r="A6" s="23">
        <v>36644</v>
      </c>
      <c r="B6" s="26">
        <v>154.46</v>
      </c>
      <c r="C6" s="26">
        <v>156.13</v>
      </c>
      <c r="D6" s="26">
        <v>155.76</v>
      </c>
      <c r="E6" s="26">
        <v>159.74</v>
      </c>
      <c r="F6" s="26">
        <v>146.59</v>
      </c>
      <c r="G6" s="26">
        <v>150.80000000000001</v>
      </c>
      <c r="H6" s="26">
        <v>151.66</v>
      </c>
      <c r="I6" s="26">
        <v>154.33000000000001</v>
      </c>
      <c r="J6" s="26">
        <v>167.64</v>
      </c>
      <c r="K6" s="26">
        <v>923.25</v>
      </c>
      <c r="L6" s="26">
        <v>1073.96</v>
      </c>
      <c r="M6" s="26"/>
      <c r="N6" s="60">
        <v>1452.430053710938</v>
      </c>
      <c r="W6">
        <f t="shared" si="0"/>
        <v>-0.94249054929517673</v>
      </c>
      <c r="X6" t="s">
        <v>193</v>
      </c>
      <c r="Y6" s="4">
        <v>0.37978920442250208</v>
      </c>
    </row>
    <row r="7" spans="1:25" x14ac:dyDescent="0.35">
      <c r="A7" s="23">
        <v>36677</v>
      </c>
      <c r="B7" s="26">
        <v>154.53</v>
      </c>
      <c r="C7" s="26">
        <v>155.69999999999999</v>
      </c>
      <c r="D7" s="26">
        <v>155.12</v>
      </c>
      <c r="E7" s="26">
        <v>159.01</v>
      </c>
      <c r="F7" s="26">
        <v>147.11000000000001</v>
      </c>
      <c r="G7" s="26">
        <v>151.13</v>
      </c>
      <c r="H7" s="26">
        <v>151.80000000000001</v>
      </c>
      <c r="I7" s="26">
        <v>154.16</v>
      </c>
      <c r="J7" s="26">
        <v>166.61</v>
      </c>
      <c r="K7" s="26">
        <v>927.11</v>
      </c>
      <c r="L7" s="26">
        <v>1070.07</v>
      </c>
      <c r="M7" s="26"/>
      <c r="N7" s="60">
        <v>1420.599975585938</v>
      </c>
      <c r="W7">
        <f t="shared" si="0"/>
        <v>-0.94249054929517673</v>
      </c>
      <c r="X7" t="s">
        <v>194</v>
      </c>
      <c r="Y7" s="4">
        <v>4.3060377181237133E-2</v>
      </c>
    </row>
    <row r="8" spans="1:25" x14ac:dyDescent="0.35">
      <c r="A8" s="23">
        <v>36707</v>
      </c>
      <c r="B8" s="26">
        <v>157.56</v>
      </c>
      <c r="C8" s="26">
        <v>159.03</v>
      </c>
      <c r="D8" s="26">
        <v>158.69</v>
      </c>
      <c r="E8" s="26">
        <v>163.99</v>
      </c>
      <c r="F8" s="26">
        <v>148.74</v>
      </c>
      <c r="G8" s="26">
        <v>153.85</v>
      </c>
      <c r="H8" s="26">
        <v>154.99</v>
      </c>
      <c r="I8" s="26">
        <v>157.86000000000001</v>
      </c>
      <c r="J8" s="26">
        <v>171.07</v>
      </c>
      <c r="K8" s="26">
        <v>940.49</v>
      </c>
      <c r="L8" s="26">
        <v>1093.24</v>
      </c>
      <c r="M8" s="26"/>
      <c r="N8" s="60">
        <v>1454.599975585938</v>
      </c>
      <c r="W8">
        <f t="shared" si="0"/>
        <v>-0.94249054929517673</v>
      </c>
      <c r="X8" t="s">
        <v>195</v>
      </c>
      <c r="Y8" s="4">
        <v>0.21619091386056688</v>
      </c>
    </row>
    <row r="9" spans="1:25" x14ac:dyDescent="0.35">
      <c r="A9" s="23">
        <v>36738</v>
      </c>
      <c r="B9" s="26">
        <v>158.85</v>
      </c>
      <c r="C9" s="26">
        <v>160.91</v>
      </c>
      <c r="D9" s="26">
        <v>160.63999999999999</v>
      </c>
      <c r="E9" s="26">
        <v>166.06</v>
      </c>
      <c r="F9" s="26">
        <v>149.77000000000001</v>
      </c>
      <c r="G9" s="26">
        <v>154.97</v>
      </c>
      <c r="H9" s="26">
        <v>156.19</v>
      </c>
      <c r="I9" s="26">
        <v>158.94999999999999</v>
      </c>
      <c r="J9" s="26">
        <v>174.1</v>
      </c>
      <c r="K9" s="26">
        <v>946.84</v>
      </c>
      <c r="L9" s="26">
        <v>1112.06</v>
      </c>
      <c r="M9" s="26"/>
      <c r="N9" s="60">
        <v>1430.829956054688</v>
      </c>
      <c r="W9">
        <f t="shared" si="0"/>
        <v>-0.94249054929517673</v>
      </c>
      <c r="X9" t="s">
        <v>196</v>
      </c>
      <c r="Y9" s="4">
        <v>0.6889588491017884</v>
      </c>
    </row>
    <row r="10" spans="1:25" x14ac:dyDescent="0.35">
      <c r="A10" s="23">
        <v>36769</v>
      </c>
      <c r="B10" s="26">
        <v>161.22</v>
      </c>
      <c r="C10" s="26">
        <v>163.18</v>
      </c>
      <c r="D10" s="26">
        <v>162.78</v>
      </c>
      <c r="E10" s="26">
        <v>167.99</v>
      </c>
      <c r="F10" s="26">
        <v>150.97999999999999</v>
      </c>
      <c r="G10" s="26">
        <v>156.87</v>
      </c>
      <c r="H10" s="26">
        <v>158.41999999999999</v>
      </c>
      <c r="I10" s="26">
        <v>161.54</v>
      </c>
      <c r="J10" s="26">
        <v>177.51</v>
      </c>
      <c r="K10" s="26">
        <v>956.7</v>
      </c>
      <c r="L10" s="26">
        <v>1137.4100000000001</v>
      </c>
      <c r="M10" s="26"/>
      <c r="N10" s="60">
        <v>1517.680053710938</v>
      </c>
      <c r="W10">
        <f t="shared" si="0"/>
        <v>-0.94249054929517673</v>
      </c>
      <c r="X10" t="s">
        <v>197</v>
      </c>
      <c r="Y10" s="4">
        <v>0.1382857724756221</v>
      </c>
    </row>
    <row r="11" spans="1:25" x14ac:dyDescent="0.35">
      <c r="A11" s="23">
        <v>36798</v>
      </c>
      <c r="B11" s="26">
        <v>162.29</v>
      </c>
      <c r="C11" s="26">
        <v>164.51</v>
      </c>
      <c r="D11" s="26">
        <v>163.72999999999999</v>
      </c>
      <c r="E11" s="26">
        <v>168.41</v>
      </c>
      <c r="F11" s="26">
        <v>152.24</v>
      </c>
      <c r="G11" s="26">
        <v>158.56</v>
      </c>
      <c r="H11" s="26">
        <v>160.07</v>
      </c>
      <c r="I11" s="26">
        <v>163.12</v>
      </c>
      <c r="J11" s="26">
        <v>175.95</v>
      </c>
      <c r="K11" s="26">
        <v>964.08</v>
      </c>
      <c r="L11" s="26">
        <v>1123.6199999999999</v>
      </c>
      <c r="M11" s="26"/>
      <c r="N11" s="60">
        <v>1436.510009765625</v>
      </c>
      <c r="W11">
        <f t="shared" si="0"/>
        <v>-0.94249054929517673</v>
      </c>
      <c r="X11" t="s">
        <v>198</v>
      </c>
      <c r="Y11" s="4">
        <v>-0.22848929781558078</v>
      </c>
    </row>
    <row r="12" spans="1:25" x14ac:dyDescent="0.35">
      <c r="A12" s="23">
        <v>36830</v>
      </c>
      <c r="B12" s="26">
        <v>163.63999999999999</v>
      </c>
      <c r="C12" s="26">
        <v>165.42</v>
      </c>
      <c r="D12" s="26">
        <v>163.96</v>
      </c>
      <c r="E12" s="26">
        <v>167.74</v>
      </c>
      <c r="F12" s="26">
        <v>152.93</v>
      </c>
      <c r="G12" s="26">
        <v>159.24</v>
      </c>
      <c r="H12" s="26">
        <v>161</v>
      </c>
      <c r="I12" s="26">
        <v>164.28</v>
      </c>
      <c r="J12" s="26">
        <v>177.78</v>
      </c>
      <c r="K12" s="26">
        <v>970.42</v>
      </c>
      <c r="L12" s="26">
        <v>1141.2</v>
      </c>
      <c r="M12" s="26"/>
      <c r="N12" s="60">
        <v>1429.400024414062</v>
      </c>
      <c r="W12">
        <f t="shared" si="0"/>
        <v>-0.94249054929517673</v>
      </c>
    </row>
    <row r="13" spans="1:25" x14ac:dyDescent="0.35">
      <c r="A13" s="23">
        <v>36860</v>
      </c>
      <c r="B13" s="26">
        <v>166.5</v>
      </c>
      <c r="C13" s="26">
        <v>167.87</v>
      </c>
      <c r="D13" s="26">
        <v>166.06</v>
      </c>
      <c r="E13" s="26">
        <v>169.56</v>
      </c>
      <c r="F13" s="26">
        <v>154.37</v>
      </c>
      <c r="G13" s="26">
        <v>161.38</v>
      </c>
      <c r="H13" s="26">
        <v>163.51</v>
      </c>
      <c r="I13" s="26">
        <v>167.05</v>
      </c>
      <c r="J13" s="26">
        <v>182.33</v>
      </c>
      <c r="K13" s="26">
        <v>984.49</v>
      </c>
      <c r="L13" s="26">
        <v>1177.22</v>
      </c>
      <c r="M13" s="26"/>
      <c r="N13" s="60">
        <v>1314.949951171875</v>
      </c>
      <c r="W13">
        <f t="shared" si="0"/>
        <v>-0.94249054929517673</v>
      </c>
    </row>
    <row r="14" spans="1:25" x14ac:dyDescent="0.35">
      <c r="A14" s="23">
        <v>36889</v>
      </c>
      <c r="B14" s="26">
        <v>169.56</v>
      </c>
      <c r="C14" s="26">
        <v>171.98</v>
      </c>
      <c r="D14" s="26">
        <v>169.22</v>
      </c>
      <c r="E14" s="26">
        <v>172.32</v>
      </c>
      <c r="F14" s="26">
        <v>156.25</v>
      </c>
      <c r="G14" s="26">
        <v>164.21</v>
      </c>
      <c r="H14" s="26">
        <v>166.31</v>
      </c>
      <c r="I14" s="26">
        <v>170.57</v>
      </c>
      <c r="J14" s="26">
        <v>186.51</v>
      </c>
      <c r="K14" s="26">
        <v>1000.84</v>
      </c>
      <c r="L14" s="26">
        <v>1204.93</v>
      </c>
      <c r="M14" s="26"/>
      <c r="N14" s="60">
        <v>1320.280029296875</v>
      </c>
      <c r="W14">
        <f t="shared" si="0"/>
        <v>-0.94249054929517673</v>
      </c>
    </row>
    <row r="15" spans="1:25" x14ac:dyDescent="0.35">
      <c r="A15" s="23">
        <v>36922</v>
      </c>
      <c r="B15" s="26">
        <v>171.76</v>
      </c>
      <c r="C15" s="26">
        <v>175.87</v>
      </c>
      <c r="D15" s="26">
        <v>174.14</v>
      </c>
      <c r="E15" s="26">
        <v>177.5</v>
      </c>
      <c r="F15" s="26">
        <v>158.47</v>
      </c>
      <c r="G15" s="26">
        <v>166.83</v>
      </c>
      <c r="H15" s="26">
        <v>168.96</v>
      </c>
      <c r="I15" s="26">
        <v>173.56</v>
      </c>
      <c r="J15" s="26">
        <v>189.8</v>
      </c>
      <c r="K15" s="26">
        <v>1012.66</v>
      </c>
      <c r="L15" s="26">
        <v>1206.98</v>
      </c>
      <c r="M15" s="26"/>
      <c r="N15" s="60">
        <v>1366.010009765625</v>
      </c>
      <c r="W15">
        <f t="shared" si="0"/>
        <v>-0.94249054929517673</v>
      </c>
    </row>
    <row r="16" spans="1:25" x14ac:dyDescent="0.35">
      <c r="A16" s="23">
        <v>36950</v>
      </c>
      <c r="B16" s="26">
        <v>173.27</v>
      </c>
      <c r="C16" s="26">
        <v>177.83</v>
      </c>
      <c r="D16" s="26">
        <v>175.44</v>
      </c>
      <c r="E16" s="26">
        <v>179.01</v>
      </c>
      <c r="F16" s="26">
        <v>159.61000000000001</v>
      </c>
      <c r="G16" s="26">
        <v>168.19</v>
      </c>
      <c r="H16" s="26">
        <v>170.16</v>
      </c>
      <c r="I16" s="26">
        <v>175.08</v>
      </c>
      <c r="J16" s="26">
        <v>192.15</v>
      </c>
      <c r="K16" s="26">
        <v>1022.02</v>
      </c>
      <c r="L16" s="26">
        <v>1227.6199999999999</v>
      </c>
      <c r="M16" s="26"/>
      <c r="N16" s="60">
        <v>1239.93994140625</v>
      </c>
      <c r="W16">
        <f t="shared" si="0"/>
        <v>-0.94249054929517673</v>
      </c>
    </row>
    <row r="17" spans="1:23" x14ac:dyDescent="0.35">
      <c r="A17" s="23">
        <v>36980</v>
      </c>
      <c r="B17" s="26">
        <v>174.07</v>
      </c>
      <c r="C17" s="26">
        <v>178.95</v>
      </c>
      <c r="D17" s="26">
        <v>176.62</v>
      </c>
      <c r="E17" s="26">
        <v>179.98</v>
      </c>
      <c r="F17" s="26">
        <v>160.88999999999999</v>
      </c>
      <c r="G17" s="26">
        <v>169.44</v>
      </c>
      <c r="H17" s="26">
        <v>171.27</v>
      </c>
      <c r="I17" s="26">
        <v>176.01</v>
      </c>
      <c r="J17" s="26">
        <v>191.59</v>
      </c>
      <c r="K17" s="26">
        <v>1030.1099999999999</v>
      </c>
      <c r="L17" s="26">
        <v>1221.45</v>
      </c>
      <c r="M17" s="26"/>
      <c r="N17" s="60">
        <v>1160.329956054688</v>
      </c>
      <c r="W17">
        <f t="shared" si="0"/>
        <v>-0.94249054929517673</v>
      </c>
    </row>
    <row r="18" spans="1:23" x14ac:dyDescent="0.35">
      <c r="A18" s="23">
        <v>37011</v>
      </c>
      <c r="B18" s="26">
        <v>173.31</v>
      </c>
      <c r="C18" s="26">
        <v>178.33</v>
      </c>
      <c r="D18" s="26">
        <v>176.05</v>
      </c>
      <c r="E18" s="26">
        <v>179.3</v>
      </c>
      <c r="F18" s="26">
        <v>161.41999999999999</v>
      </c>
      <c r="G18" s="26">
        <v>169.51</v>
      </c>
      <c r="H18" s="26">
        <v>171.25</v>
      </c>
      <c r="I18" s="26">
        <v>175.11</v>
      </c>
      <c r="J18" s="26">
        <v>187.83</v>
      </c>
      <c r="K18" s="26">
        <v>1025.99</v>
      </c>
      <c r="L18" s="26">
        <v>1188.22</v>
      </c>
      <c r="M18" s="26"/>
      <c r="N18" s="60">
        <v>1249.4599609375</v>
      </c>
      <c r="W18">
        <f t="shared" si="0"/>
        <v>-0.94249054929517673</v>
      </c>
    </row>
    <row r="19" spans="1:23" x14ac:dyDescent="0.35">
      <c r="A19" s="23">
        <v>37042</v>
      </c>
      <c r="B19" s="26">
        <v>174.18</v>
      </c>
      <c r="C19" s="26">
        <v>179.49</v>
      </c>
      <c r="D19" s="26">
        <v>177.68</v>
      </c>
      <c r="E19" s="26">
        <v>181.35</v>
      </c>
      <c r="F19" s="26">
        <v>162.41999999999999</v>
      </c>
      <c r="G19" s="26">
        <v>170.51</v>
      </c>
      <c r="H19" s="26">
        <v>172.37</v>
      </c>
      <c r="I19" s="26">
        <v>176.11</v>
      </c>
      <c r="J19" s="26">
        <v>188.97</v>
      </c>
      <c r="K19" s="26">
        <v>1030.24</v>
      </c>
      <c r="L19" s="26">
        <v>1189.73</v>
      </c>
      <c r="M19" s="26"/>
      <c r="N19" s="60">
        <v>1255.819946289062</v>
      </c>
      <c r="W19">
        <f t="shared" si="0"/>
        <v>-0.94249054929517673</v>
      </c>
    </row>
    <row r="20" spans="1:23" x14ac:dyDescent="0.35">
      <c r="A20" s="23">
        <v>37071</v>
      </c>
      <c r="B20" s="26">
        <v>174.76</v>
      </c>
      <c r="C20" s="26">
        <v>180.3</v>
      </c>
      <c r="D20" s="26">
        <v>178.46</v>
      </c>
      <c r="E20" s="26">
        <v>182.51</v>
      </c>
      <c r="F20" s="26">
        <v>163.02000000000001</v>
      </c>
      <c r="G20" s="26">
        <v>171</v>
      </c>
      <c r="H20" s="26">
        <v>172.89</v>
      </c>
      <c r="I20" s="26">
        <v>176.56</v>
      </c>
      <c r="J20" s="26">
        <v>190.39</v>
      </c>
      <c r="K20" s="26">
        <v>1033.96</v>
      </c>
      <c r="L20" s="26">
        <v>1199.96</v>
      </c>
      <c r="M20" s="26"/>
      <c r="N20" s="60">
        <v>1224.380004882812</v>
      </c>
      <c r="W20">
        <f t="shared" si="0"/>
        <v>-0.94249054929517673</v>
      </c>
    </row>
    <row r="21" spans="1:23" x14ac:dyDescent="0.35">
      <c r="A21" s="23">
        <v>37103</v>
      </c>
      <c r="B21" s="26">
        <v>178.42</v>
      </c>
      <c r="C21" s="26">
        <v>184.66</v>
      </c>
      <c r="D21" s="26">
        <v>183.3</v>
      </c>
      <c r="E21" s="26">
        <v>187.48</v>
      </c>
      <c r="F21" s="26">
        <v>165.09</v>
      </c>
      <c r="G21" s="26">
        <v>174.27</v>
      </c>
      <c r="H21" s="26">
        <v>176.18</v>
      </c>
      <c r="I21" s="26">
        <v>180.87</v>
      </c>
      <c r="J21" s="26">
        <v>197.17</v>
      </c>
      <c r="K21" s="26">
        <v>1052.71</v>
      </c>
      <c r="L21" s="26">
        <v>1244.6400000000001</v>
      </c>
      <c r="M21" s="26"/>
      <c r="N21" s="60">
        <v>1211.22998046875</v>
      </c>
      <c r="W21">
        <f t="shared" si="0"/>
        <v>-0.94249054929517673</v>
      </c>
    </row>
    <row r="22" spans="1:23" x14ac:dyDescent="0.35">
      <c r="A22" s="23">
        <v>37134</v>
      </c>
      <c r="B22" s="26">
        <v>180.34</v>
      </c>
      <c r="C22" s="26">
        <v>187.13</v>
      </c>
      <c r="D22" s="26">
        <v>185.72</v>
      </c>
      <c r="E22" s="26">
        <v>190.12</v>
      </c>
      <c r="F22" s="26">
        <v>166.22</v>
      </c>
      <c r="G22" s="26">
        <v>175.84</v>
      </c>
      <c r="H22" s="26">
        <v>177.95</v>
      </c>
      <c r="I22" s="26">
        <v>183.02</v>
      </c>
      <c r="J22" s="26">
        <v>201.16</v>
      </c>
      <c r="K22" s="26">
        <v>1061.83</v>
      </c>
      <c r="L22" s="26">
        <v>1271.24</v>
      </c>
      <c r="M22" s="26"/>
      <c r="N22" s="60">
        <v>1133.579956054688</v>
      </c>
      <c r="W22">
        <f t="shared" si="0"/>
        <v>-0.94249054929517673</v>
      </c>
    </row>
    <row r="23" spans="1:23" x14ac:dyDescent="0.35">
      <c r="A23" s="23">
        <v>37162</v>
      </c>
      <c r="B23" s="26">
        <v>183.3</v>
      </c>
      <c r="C23" s="26">
        <v>188.64</v>
      </c>
      <c r="D23" s="26">
        <v>185.69</v>
      </c>
      <c r="E23" s="26">
        <v>187.93</v>
      </c>
      <c r="F23" s="26">
        <v>168.68</v>
      </c>
      <c r="G23" s="26">
        <v>178.75</v>
      </c>
      <c r="H23" s="26">
        <v>180.55</v>
      </c>
      <c r="I23" s="26">
        <v>185.59</v>
      </c>
      <c r="J23" s="26">
        <v>200.25</v>
      </c>
      <c r="K23" s="26">
        <v>1083.79</v>
      </c>
      <c r="L23" s="26">
        <v>1280.72</v>
      </c>
      <c r="M23" s="26"/>
      <c r="N23" s="60">
        <v>1040.93994140625</v>
      </c>
      <c r="W23">
        <f t="shared" si="0"/>
        <v>-0.94249054929517673</v>
      </c>
    </row>
    <row r="24" spans="1:23" x14ac:dyDescent="0.35">
      <c r="A24" s="23">
        <v>37195</v>
      </c>
      <c r="B24" s="26">
        <v>186.88</v>
      </c>
      <c r="C24" s="26">
        <v>193.16</v>
      </c>
      <c r="D24" s="26">
        <v>190.09</v>
      </c>
      <c r="E24" s="26">
        <v>193.13</v>
      </c>
      <c r="F24" s="26">
        <v>170.4</v>
      </c>
      <c r="G24" s="26">
        <v>181.27</v>
      </c>
      <c r="H24" s="26">
        <v>183.38</v>
      </c>
      <c r="I24" s="26">
        <v>189.36</v>
      </c>
      <c r="J24" s="26">
        <v>210.07</v>
      </c>
      <c r="K24" s="26">
        <v>1100.24</v>
      </c>
      <c r="L24" s="26">
        <v>1343.66</v>
      </c>
      <c r="M24" s="26"/>
      <c r="N24" s="60">
        <v>1059.780029296875</v>
      </c>
      <c r="W24">
        <f t="shared" si="0"/>
        <v>-0.94249054929517673</v>
      </c>
    </row>
    <row r="25" spans="1:23" x14ac:dyDescent="0.35">
      <c r="A25" s="23">
        <v>37225</v>
      </c>
      <c r="B25" s="26">
        <v>183.98</v>
      </c>
      <c r="C25" s="26">
        <v>191.07</v>
      </c>
      <c r="D25" s="26">
        <v>188.84</v>
      </c>
      <c r="E25" s="26">
        <v>191.19</v>
      </c>
      <c r="F25" s="26">
        <v>169.89</v>
      </c>
      <c r="G25" s="26">
        <v>179.68</v>
      </c>
      <c r="H25" s="26">
        <v>181.06</v>
      </c>
      <c r="I25" s="26">
        <v>186.07</v>
      </c>
      <c r="J25" s="26">
        <v>203.01</v>
      </c>
      <c r="K25" s="26">
        <v>1087.76</v>
      </c>
      <c r="L25" s="26">
        <v>1279.79</v>
      </c>
      <c r="M25" s="26"/>
      <c r="N25" s="60">
        <v>1139.449951171875</v>
      </c>
      <c r="W25">
        <f t="shared" si="0"/>
        <v>-0.94249054929517673</v>
      </c>
    </row>
    <row r="26" spans="1:23" x14ac:dyDescent="0.35">
      <c r="A26" s="23">
        <v>37256</v>
      </c>
      <c r="B26" s="26">
        <v>182.84</v>
      </c>
      <c r="C26" s="26">
        <v>190.07</v>
      </c>
      <c r="D26" s="26">
        <v>187.35</v>
      </c>
      <c r="E26" s="26">
        <v>189.96</v>
      </c>
      <c r="F26" s="26">
        <v>169.95</v>
      </c>
      <c r="G26" s="26">
        <v>178.82</v>
      </c>
      <c r="H26" s="26">
        <v>180.06</v>
      </c>
      <c r="I26" s="26">
        <v>184.57</v>
      </c>
      <c r="J26" s="26">
        <v>200.07</v>
      </c>
      <c r="K26" s="26">
        <v>1082.54</v>
      </c>
      <c r="L26" s="26">
        <v>1255.67</v>
      </c>
      <c r="M26" s="26"/>
      <c r="N26" s="60">
        <v>1148.079956054688</v>
      </c>
      <c r="O26">
        <f>CORREL(K2:K26,N2:N26)</f>
        <v>-0.91269615943909121</v>
      </c>
      <c r="S26">
        <f>CORREL(L2:L26,N2:N26)</f>
        <v>-0.86228716279735984</v>
      </c>
      <c r="W26">
        <f t="shared" si="0"/>
        <v>-0.94249054929517673</v>
      </c>
    </row>
    <row r="27" spans="1:23" x14ac:dyDescent="0.35">
      <c r="A27" s="23">
        <v>37287</v>
      </c>
      <c r="B27" s="26">
        <v>184.29</v>
      </c>
      <c r="C27" s="26">
        <v>191.68</v>
      </c>
      <c r="D27" s="26">
        <v>189.07</v>
      </c>
      <c r="E27" s="26">
        <v>191.51</v>
      </c>
      <c r="F27" s="26">
        <v>170.5</v>
      </c>
      <c r="G27" s="26">
        <v>179.83</v>
      </c>
      <c r="H27" s="26">
        <v>181.44</v>
      </c>
      <c r="I27" s="26">
        <v>186.43</v>
      </c>
      <c r="J27" s="26">
        <v>202.75</v>
      </c>
      <c r="K27" s="26">
        <v>1086.24</v>
      </c>
      <c r="L27" s="26">
        <v>1271.9000000000001</v>
      </c>
      <c r="M27" s="26"/>
      <c r="N27" s="60">
        <v>1130.199951171875</v>
      </c>
      <c r="O27">
        <f t="shared" ref="O27:O90" si="1">CORREL(K3:K27,N3:N27)</f>
        <v>-0.91528662758134927</v>
      </c>
      <c r="S27">
        <f t="shared" ref="S27:S90" si="2">CORREL(L3:L27,N3:N27)</f>
        <v>-0.87198161734945012</v>
      </c>
      <c r="W27">
        <f t="shared" si="0"/>
        <v>-0.94249054929517673</v>
      </c>
    </row>
    <row r="28" spans="1:23" x14ac:dyDescent="0.35">
      <c r="A28" s="23">
        <v>37315</v>
      </c>
      <c r="B28" s="26">
        <v>186.21</v>
      </c>
      <c r="C28" s="26">
        <v>194</v>
      </c>
      <c r="D28" s="26">
        <v>190.61</v>
      </c>
      <c r="E28" s="26">
        <v>192.32</v>
      </c>
      <c r="F28" s="26">
        <v>171.3</v>
      </c>
      <c r="G28" s="26">
        <v>181.38</v>
      </c>
      <c r="H28" s="26">
        <v>183.26</v>
      </c>
      <c r="I28" s="26">
        <v>188.85</v>
      </c>
      <c r="J28" s="26">
        <v>204.86</v>
      </c>
      <c r="K28" s="26">
        <v>1094.48</v>
      </c>
      <c r="L28" s="26">
        <v>1286.71</v>
      </c>
      <c r="M28" s="26"/>
      <c r="N28" s="60">
        <v>1106.72998046875</v>
      </c>
      <c r="O28">
        <f t="shared" si="1"/>
        <v>-0.9326248269742482</v>
      </c>
      <c r="S28">
        <f t="shared" si="2"/>
        <v>-0.90331717725181848</v>
      </c>
      <c r="W28">
        <f t="shared" si="0"/>
        <v>-0.94249054929517673</v>
      </c>
    </row>
    <row r="29" spans="1:23" x14ac:dyDescent="0.35">
      <c r="A29" s="23">
        <v>37344</v>
      </c>
      <c r="B29" s="26">
        <v>183.24</v>
      </c>
      <c r="C29" s="26">
        <v>190.09</v>
      </c>
      <c r="D29" s="26">
        <v>186.82</v>
      </c>
      <c r="E29" s="26">
        <v>189.19</v>
      </c>
      <c r="F29" s="26">
        <v>170.2</v>
      </c>
      <c r="G29" s="26">
        <v>179.32</v>
      </c>
      <c r="H29" s="26">
        <v>181</v>
      </c>
      <c r="I29" s="26">
        <v>185.14</v>
      </c>
      <c r="J29" s="26">
        <v>197.75</v>
      </c>
      <c r="K29" s="26">
        <v>1077.76</v>
      </c>
      <c r="L29" s="26">
        <v>1234.69</v>
      </c>
      <c r="M29" s="26"/>
      <c r="N29" s="60">
        <v>1147.390014648438</v>
      </c>
      <c r="O29">
        <f t="shared" si="1"/>
        <v>-0.95496755654826526</v>
      </c>
      <c r="S29">
        <f t="shared" si="2"/>
        <v>-0.92951020927397443</v>
      </c>
      <c r="W29">
        <f t="shared" si="0"/>
        <v>-0.94249054929517673</v>
      </c>
    </row>
    <row r="30" spans="1:23" x14ac:dyDescent="0.35">
      <c r="A30" s="23">
        <v>37376</v>
      </c>
      <c r="B30" s="26">
        <v>187.15</v>
      </c>
      <c r="C30" s="26">
        <v>193.87</v>
      </c>
      <c r="D30" s="26">
        <v>188.65</v>
      </c>
      <c r="E30" s="26">
        <v>191.9</v>
      </c>
      <c r="F30" s="26">
        <v>172.15</v>
      </c>
      <c r="G30" s="26">
        <v>182.42</v>
      </c>
      <c r="H30" s="26">
        <v>184.28</v>
      </c>
      <c r="I30" s="26">
        <v>189.15</v>
      </c>
      <c r="J30" s="26">
        <v>203.2</v>
      </c>
      <c r="K30" s="26">
        <v>1097</v>
      </c>
      <c r="L30" s="26">
        <v>1281.57</v>
      </c>
      <c r="M30" s="26"/>
      <c r="N30" s="60">
        <v>1076.920043945312</v>
      </c>
      <c r="O30">
        <f t="shared" si="1"/>
        <v>-0.95331404746749993</v>
      </c>
      <c r="S30">
        <f t="shared" si="2"/>
        <v>-0.92527479693013193</v>
      </c>
      <c r="W30">
        <f t="shared" si="0"/>
        <v>-0.94249054929517673</v>
      </c>
    </row>
    <row r="31" spans="1:23" x14ac:dyDescent="0.35">
      <c r="A31" s="23">
        <v>37407</v>
      </c>
      <c r="B31" s="26">
        <v>188.42</v>
      </c>
      <c r="C31" s="26">
        <v>196.48</v>
      </c>
      <c r="D31" s="26">
        <v>191.43</v>
      </c>
      <c r="E31" s="26">
        <v>194.31</v>
      </c>
      <c r="F31" s="26">
        <v>173.06</v>
      </c>
      <c r="G31" s="26">
        <v>184.19</v>
      </c>
      <c r="H31" s="26">
        <v>185.9</v>
      </c>
      <c r="I31" s="26">
        <v>191.11</v>
      </c>
      <c r="J31" s="26">
        <v>204.62</v>
      </c>
      <c r="K31" s="26">
        <v>1104.56</v>
      </c>
      <c r="L31" s="26">
        <v>1285.5999999999999</v>
      </c>
      <c r="M31" s="26"/>
      <c r="N31" s="60">
        <v>1067.140014648438</v>
      </c>
      <c r="O31">
        <f t="shared" si="1"/>
        <v>-0.95509838109065037</v>
      </c>
      <c r="S31">
        <f t="shared" si="2"/>
        <v>-0.9249936050029689</v>
      </c>
      <c r="W31">
        <f t="shared" si="0"/>
        <v>-0.94249054929517673</v>
      </c>
    </row>
    <row r="32" spans="1:23" x14ac:dyDescent="0.35">
      <c r="A32" s="23">
        <v>37435</v>
      </c>
      <c r="B32" s="26">
        <v>190.53</v>
      </c>
      <c r="C32" s="26">
        <v>198.52</v>
      </c>
      <c r="D32" s="26">
        <v>192.85</v>
      </c>
      <c r="E32" s="26">
        <v>192.16</v>
      </c>
      <c r="F32" s="26">
        <v>174.43</v>
      </c>
      <c r="G32" s="26">
        <v>185.78</v>
      </c>
      <c r="H32" s="26">
        <v>187.55</v>
      </c>
      <c r="I32" s="26">
        <v>192.88</v>
      </c>
      <c r="J32" s="26">
        <v>206.3</v>
      </c>
      <c r="K32" s="26">
        <v>1118.02</v>
      </c>
      <c r="L32" s="26">
        <v>1308.68</v>
      </c>
      <c r="M32" s="26"/>
      <c r="N32" s="60">
        <v>989.82000732421875</v>
      </c>
      <c r="O32">
        <f t="shared" si="1"/>
        <v>-0.96306004134938827</v>
      </c>
      <c r="S32">
        <f t="shared" si="2"/>
        <v>-0.93669970343395981</v>
      </c>
      <c r="W32">
        <f t="shared" si="0"/>
        <v>-0.94249054929517673</v>
      </c>
    </row>
    <row r="33" spans="1:23" x14ac:dyDescent="0.35">
      <c r="A33" s="23">
        <v>37468</v>
      </c>
      <c r="B33" s="26">
        <v>193.69</v>
      </c>
      <c r="C33" s="26">
        <v>201.27</v>
      </c>
      <c r="D33" s="26">
        <v>194.55</v>
      </c>
      <c r="E33" s="26">
        <v>187.98</v>
      </c>
      <c r="F33" s="26">
        <v>176.17</v>
      </c>
      <c r="G33" s="26">
        <v>188.1</v>
      </c>
      <c r="H33" s="26">
        <v>189.82</v>
      </c>
      <c r="I33" s="26">
        <v>195.36</v>
      </c>
      <c r="J33" s="26">
        <v>208.94</v>
      </c>
      <c r="K33" s="26">
        <v>1140.3399999999999</v>
      </c>
      <c r="L33" s="26">
        <v>1349.06</v>
      </c>
      <c r="M33" s="26"/>
      <c r="N33" s="60">
        <v>911.6199951171875</v>
      </c>
      <c r="O33">
        <f t="shared" si="1"/>
        <v>-0.96435277622702587</v>
      </c>
      <c r="S33">
        <f t="shared" si="2"/>
        <v>-0.94144208204736579</v>
      </c>
      <c r="W33">
        <f t="shared" si="0"/>
        <v>-0.94249054929517673</v>
      </c>
    </row>
    <row r="34" spans="1:23" x14ac:dyDescent="0.35">
      <c r="A34" s="23">
        <v>37498</v>
      </c>
      <c r="B34" s="26">
        <v>196.38</v>
      </c>
      <c r="C34" s="26">
        <v>205.91</v>
      </c>
      <c r="D34" s="26">
        <v>198.56</v>
      </c>
      <c r="E34" s="26">
        <v>194.63</v>
      </c>
      <c r="F34" s="26">
        <v>177.09</v>
      </c>
      <c r="G34" s="26">
        <v>189.9</v>
      </c>
      <c r="H34" s="26">
        <v>192.13</v>
      </c>
      <c r="I34" s="26">
        <v>199.59</v>
      </c>
      <c r="J34" s="26">
        <v>218.5</v>
      </c>
      <c r="K34" s="26">
        <v>1152.29</v>
      </c>
      <c r="L34" s="26">
        <v>1407.94</v>
      </c>
      <c r="M34" s="26"/>
      <c r="N34" s="60">
        <v>916.07000732421875</v>
      </c>
      <c r="O34">
        <f t="shared" si="1"/>
        <v>-0.96762668032235144</v>
      </c>
      <c r="S34">
        <f t="shared" si="2"/>
        <v>-0.9379039992156587</v>
      </c>
      <c r="W34">
        <f t="shared" si="0"/>
        <v>-0.94249054929517673</v>
      </c>
    </row>
    <row r="35" spans="1:23" x14ac:dyDescent="0.35">
      <c r="A35" s="23">
        <v>37529</v>
      </c>
      <c r="B35" s="26">
        <v>199.38</v>
      </c>
      <c r="C35" s="26">
        <v>211.08</v>
      </c>
      <c r="D35" s="26">
        <v>202.57</v>
      </c>
      <c r="E35" s="26">
        <v>197.43</v>
      </c>
      <c r="F35" s="26">
        <v>178.46</v>
      </c>
      <c r="G35" s="26">
        <v>192</v>
      </c>
      <c r="H35" s="26">
        <v>195.32</v>
      </c>
      <c r="I35" s="26">
        <v>204.31</v>
      </c>
      <c r="J35" s="26">
        <v>225.58</v>
      </c>
      <c r="K35" s="26">
        <v>1174.4100000000001</v>
      </c>
      <c r="L35" s="26">
        <v>1466.62</v>
      </c>
      <c r="M35" s="26"/>
      <c r="N35" s="60">
        <v>815.280029296875</v>
      </c>
      <c r="O35">
        <f t="shared" si="1"/>
        <v>-0.97050352533292483</v>
      </c>
      <c r="S35">
        <f t="shared" si="2"/>
        <v>-0.94651978205498344</v>
      </c>
      <c r="W35">
        <f t="shared" si="0"/>
        <v>-0.94249054929517673</v>
      </c>
    </row>
    <row r="36" spans="1:23" x14ac:dyDescent="0.35">
      <c r="A36" s="23">
        <v>37560</v>
      </c>
      <c r="B36" s="26">
        <v>198.96</v>
      </c>
      <c r="C36" s="26">
        <v>210.09</v>
      </c>
      <c r="D36" s="26">
        <v>199.15</v>
      </c>
      <c r="E36" s="26">
        <v>195.12</v>
      </c>
      <c r="F36" s="26">
        <v>178.84</v>
      </c>
      <c r="G36" s="26">
        <v>192.27</v>
      </c>
      <c r="H36" s="26">
        <v>194.92</v>
      </c>
      <c r="I36" s="26">
        <v>201.88</v>
      </c>
      <c r="J36" s="26">
        <v>219.57</v>
      </c>
      <c r="K36" s="26">
        <v>1172.28</v>
      </c>
      <c r="L36" s="26">
        <v>1424.49</v>
      </c>
      <c r="M36" s="26"/>
      <c r="N36" s="60">
        <v>885.760009765625</v>
      </c>
      <c r="O36">
        <f t="shared" si="1"/>
        <v>-0.96913933633481886</v>
      </c>
      <c r="S36">
        <f t="shared" si="2"/>
        <v>-0.94435358992059648</v>
      </c>
      <c r="W36">
        <f t="shared" si="0"/>
        <v>-0.94249054929517673</v>
      </c>
    </row>
    <row r="37" spans="1:23" x14ac:dyDescent="0.35">
      <c r="A37" s="23">
        <v>37589</v>
      </c>
      <c r="B37" s="26">
        <v>198</v>
      </c>
      <c r="C37" s="26">
        <v>209.53</v>
      </c>
      <c r="D37" s="26">
        <v>201.96</v>
      </c>
      <c r="E37" s="26">
        <v>199.93</v>
      </c>
      <c r="F37" s="26">
        <v>178.81</v>
      </c>
      <c r="G37" s="26">
        <v>191.94</v>
      </c>
      <c r="H37" s="26">
        <v>194.33</v>
      </c>
      <c r="I37" s="26">
        <v>201.89</v>
      </c>
      <c r="J37" s="26">
        <v>220.69</v>
      </c>
      <c r="K37" s="26">
        <v>1161.3499999999999</v>
      </c>
      <c r="L37" s="26">
        <v>1408.74</v>
      </c>
      <c r="M37" s="26"/>
      <c r="N37" s="60">
        <v>936.30999755859375</v>
      </c>
      <c r="O37">
        <f t="shared" si="1"/>
        <v>-0.96482783999987709</v>
      </c>
      <c r="P37">
        <f>CORREL(K2:K37,N2:N37)</f>
        <v>-0.96147704189879801</v>
      </c>
      <c r="S37">
        <f t="shared" si="2"/>
        <v>-0.94032450089116115</v>
      </c>
      <c r="T37">
        <f>CORREL(L2:L37,N2:N37)</f>
        <v>-0.93871805875013414</v>
      </c>
      <c r="W37">
        <f>W38</f>
        <v>-0.94249054929517673</v>
      </c>
    </row>
    <row r="38" spans="1:23" x14ac:dyDescent="0.35">
      <c r="A38" s="23">
        <v>37621</v>
      </c>
      <c r="B38" s="26">
        <v>201.48</v>
      </c>
      <c r="C38" s="26">
        <v>215.31</v>
      </c>
      <c r="D38" s="26">
        <v>208.01</v>
      </c>
      <c r="E38" s="26">
        <v>206.4</v>
      </c>
      <c r="F38" s="26">
        <v>180.64</v>
      </c>
      <c r="G38" s="26">
        <v>194.71</v>
      </c>
      <c r="H38" s="26">
        <v>198.21</v>
      </c>
      <c r="I38" s="26">
        <v>207.8</v>
      </c>
      <c r="J38" s="26">
        <v>229.77</v>
      </c>
      <c r="K38" s="26">
        <v>1182.96</v>
      </c>
      <c r="L38" s="26">
        <v>1466.45</v>
      </c>
      <c r="M38" s="26"/>
      <c r="N38" s="60">
        <v>879.82000732421875</v>
      </c>
      <c r="O38">
        <f t="shared" si="1"/>
        <v>-0.96647963723509789</v>
      </c>
      <c r="P38">
        <f t="shared" ref="P38:P101" si="3">CORREL(K3:K38,N3:N38)</f>
        <v>-0.96379255401931407</v>
      </c>
      <c r="S38">
        <f t="shared" si="2"/>
        <v>-0.9363362410745073</v>
      </c>
      <c r="T38">
        <f t="shared" ref="T38:T101" si="4">CORREL(L3:L38,N3:N38)</f>
        <v>-0.9439687960991956</v>
      </c>
      <c r="W38">
        <f>CORREL(N2:N38,L2:L38)</f>
        <v>-0.94249054929517673</v>
      </c>
    </row>
    <row r="39" spans="1:23" x14ac:dyDescent="0.35">
      <c r="A39" s="23">
        <v>37652</v>
      </c>
      <c r="B39" s="26">
        <v>201.48</v>
      </c>
      <c r="C39" s="26">
        <v>215.62</v>
      </c>
      <c r="D39" s="26">
        <v>208.66</v>
      </c>
      <c r="E39" s="26">
        <v>207.51</v>
      </c>
      <c r="F39" s="26">
        <v>180.96</v>
      </c>
      <c r="G39" s="26">
        <v>194.97</v>
      </c>
      <c r="H39" s="26">
        <v>198.25</v>
      </c>
      <c r="I39" s="26">
        <v>207.62</v>
      </c>
      <c r="J39" s="26">
        <v>229.78</v>
      </c>
      <c r="K39" s="26">
        <v>1179.56</v>
      </c>
      <c r="L39" s="26">
        <v>1461.49</v>
      </c>
      <c r="M39" s="26"/>
      <c r="N39" s="60">
        <v>855.70001220703125</v>
      </c>
      <c r="O39">
        <f t="shared" si="1"/>
        <v>-0.96643912855989056</v>
      </c>
      <c r="P39">
        <f t="shared" si="3"/>
        <v>-0.97143679397230687</v>
      </c>
      <c r="S39">
        <f t="shared" si="2"/>
        <v>-0.94331070636335557</v>
      </c>
      <c r="T39">
        <f t="shared" si="4"/>
        <v>-0.95559959125294014</v>
      </c>
      <c r="W39">
        <f t="shared" ref="W39:W73" si="5">W40</f>
        <v>0.74515365750659068</v>
      </c>
    </row>
    <row r="40" spans="1:23" x14ac:dyDescent="0.35">
      <c r="A40" s="23">
        <v>37680</v>
      </c>
      <c r="B40" s="26">
        <v>203.83</v>
      </c>
      <c r="C40" s="26">
        <v>219.57</v>
      </c>
      <c r="D40" s="26">
        <v>212.78</v>
      </c>
      <c r="E40" s="26">
        <v>212.23</v>
      </c>
      <c r="F40" s="26">
        <v>181.85</v>
      </c>
      <c r="G40" s="26">
        <v>196.81</v>
      </c>
      <c r="H40" s="26">
        <v>201.27</v>
      </c>
      <c r="I40" s="26">
        <v>212.28</v>
      </c>
      <c r="J40" s="26">
        <v>236.54</v>
      </c>
      <c r="K40" s="26">
        <v>1192.3</v>
      </c>
      <c r="L40" s="26">
        <v>1505.73</v>
      </c>
      <c r="M40" s="26"/>
      <c r="N40" s="60">
        <v>841.1500244140625</v>
      </c>
      <c r="O40">
        <f t="shared" si="1"/>
        <v>-0.97037203709459963</v>
      </c>
      <c r="P40">
        <f t="shared" si="3"/>
        <v>-0.98117563686431675</v>
      </c>
      <c r="S40">
        <f t="shared" si="2"/>
        <v>-0.9585471432973709</v>
      </c>
      <c r="T40">
        <f t="shared" si="4"/>
        <v>-0.96283991979569883</v>
      </c>
      <c r="W40">
        <f t="shared" si="5"/>
        <v>0.74515365750659068</v>
      </c>
    </row>
    <row r="41" spans="1:23" x14ac:dyDescent="0.35">
      <c r="A41" s="23">
        <v>37711</v>
      </c>
      <c r="B41" s="26">
        <v>203.58</v>
      </c>
      <c r="C41" s="26">
        <v>219.48</v>
      </c>
      <c r="D41" s="26">
        <v>212.11</v>
      </c>
      <c r="E41" s="26">
        <v>213.36</v>
      </c>
      <c r="F41" s="26">
        <v>182.1</v>
      </c>
      <c r="G41" s="26">
        <v>196.88</v>
      </c>
      <c r="H41" s="26">
        <v>201.35</v>
      </c>
      <c r="I41" s="26">
        <v>212.16</v>
      </c>
      <c r="J41" s="26">
        <v>234.51</v>
      </c>
      <c r="K41" s="26">
        <v>1192.25</v>
      </c>
      <c r="L41" s="26">
        <v>1486.8</v>
      </c>
      <c r="M41" s="26"/>
      <c r="N41" s="60">
        <v>848.17999267578125</v>
      </c>
      <c r="O41">
        <f t="shared" si="1"/>
        <v>-0.97063037665517105</v>
      </c>
      <c r="P41">
        <f t="shared" si="3"/>
        <v>-0.98089063744721872</v>
      </c>
      <c r="S41">
        <f t="shared" si="2"/>
        <v>-0.96223000292563243</v>
      </c>
      <c r="T41">
        <f t="shared" si="4"/>
        <v>-0.96174081313589133</v>
      </c>
      <c r="W41">
        <f t="shared" si="5"/>
        <v>0.74515365750659068</v>
      </c>
    </row>
    <row r="42" spans="1:23" x14ac:dyDescent="0.35">
      <c r="A42" s="23">
        <v>37741</v>
      </c>
      <c r="B42" s="26">
        <v>204.51</v>
      </c>
      <c r="C42" s="26">
        <v>221.58</v>
      </c>
      <c r="D42" s="26">
        <v>215.89</v>
      </c>
      <c r="E42" s="26">
        <v>219.21</v>
      </c>
      <c r="F42" s="26">
        <v>182.71</v>
      </c>
      <c r="G42" s="26">
        <v>197.77</v>
      </c>
      <c r="H42" s="26">
        <v>203.01</v>
      </c>
      <c r="I42" s="26">
        <v>214.93</v>
      </c>
      <c r="J42" s="26">
        <v>239.3</v>
      </c>
      <c r="K42" s="26">
        <v>1194.6199999999999</v>
      </c>
      <c r="L42" s="26">
        <v>1501.89</v>
      </c>
      <c r="M42" s="26"/>
      <c r="N42" s="60">
        <v>916.91998291015625</v>
      </c>
      <c r="O42">
        <f t="shared" si="1"/>
        <v>-0.96932558030441573</v>
      </c>
      <c r="P42">
        <f t="shared" si="3"/>
        <v>-0.97879227815172887</v>
      </c>
      <c r="S42">
        <f t="shared" si="2"/>
        <v>-0.94983187783267398</v>
      </c>
      <c r="T42">
        <f t="shared" si="4"/>
        <v>-0.95377113229644972</v>
      </c>
      <c r="W42">
        <f t="shared" si="5"/>
        <v>0.74515365750659068</v>
      </c>
    </row>
    <row r="43" spans="1:23" x14ac:dyDescent="0.35">
      <c r="A43" s="23">
        <v>37771</v>
      </c>
      <c r="B43" s="26">
        <v>207.38</v>
      </c>
      <c r="C43" s="26">
        <v>227.7</v>
      </c>
      <c r="D43" s="26">
        <v>222.62</v>
      </c>
      <c r="E43" s="26">
        <v>227.36</v>
      </c>
      <c r="F43" s="26">
        <v>183.15</v>
      </c>
      <c r="G43" s="26">
        <v>199.51</v>
      </c>
      <c r="H43" s="26">
        <v>208.02</v>
      </c>
      <c r="I43" s="26">
        <v>221.9</v>
      </c>
      <c r="J43" s="26">
        <v>252.35</v>
      </c>
      <c r="K43" s="26">
        <v>1213.1600000000001</v>
      </c>
      <c r="L43" s="26">
        <v>1586.34</v>
      </c>
      <c r="M43" s="26"/>
      <c r="N43" s="60">
        <v>963.59002685546875</v>
      </c>
      <c r="O43">
        <f t="shared" si="1"/>
        <v>-0.93387807012920243</v>
      </c>
      <c r="P43">
        <f t="shared" si="3"/>
        <v>-0.96976957796315544</v>
      </c>
      <c r="S43">
        <f t="shared" si="2"/>
        <v>-0.88273916810816067</v>
      </c>
      <c r="T43">
        <f t="shared" si="4"/>
        <v>-0.92170592428758713</v>
      </c>
      <c r="W43">
        <f t="shared" si="5"/>
        <v>0.74515365750659068</v>
      </c>
    </row>
    <row r="44" spans="1:23" x14ac:dyDescent="0.35">
      <c r="A44" s="23">
        <v>37802</v>
      </c>
      <c r="B44" s="26">
        <v>207.01</v>
      </c>
      <c r="C44" s="26">
        <v>227.07</v>
      </c>
      <c r="D44" s="26">
        <v>221.58</v>
      </c>
      <c r="E44" s="26">
        <v>227.26</v>
      </c>
      <c r="F44" s="26">
        <v>183.56</v>
      </c>
      <c r="G44" s="26">
        <v>199.49</v>
      </c>
      <c r="H44" s="26">
        <v>207.51</v>
      </c>
      <c r="I44" s="26">
        <v>220.87</v>
      </c>
      <c r="J44" s="26">
        <v>248.78</v>
      </c>
      <c r="K44" s="26">
        <v>1211.22</v>
      </c>
      <c r="L44" s="26">
        <v>1562.14</v>
      </c>
      <c r="M44" s="26"/>
      <c r="N44" s="60">
        <v>974.5</v>
      </c>
      <c r="O44">
        <f t="shared" si="1"/>
        <v>-0.89456533654992409</v>
      </c>
      <c r="P44">
        <f t="shared" si="3"/>
        <v>-0.95747957648434523</v>
      </c>
      <c r="S44">
        <f t="shared" si="2"/>
        <v>-0.83039326169529037</v>
      </c>
      <c r="T44">
        <f t="shared" si="4"/>
        <v>-0.89676986650707224</v>
      </c>
      <c r="W44">
        <f t="shared" si="5"/>
        <v>0.74515365750659068</v>
      </c>
    </row>
    <row r="45" spans="1:23" x14ac:dyDescent="0.35">
      <c r="A45" s="23">
        <v>37833</v>
      </c>
      <c r="B45" s="26">
        <v>200.77</v>
      </c>
      <c r="C45" s="26">
        <v>216.92</v>
      </c>
      <c r="D45" s="26">
        <v>212.17</v>
      </c>
      <c r="E45" s="26">
        <v>217.06</v>
      </c>
      <c r="F45" s="26">
        <v>182.41</v>
      </c>
      <c r="G45" s="26">
        <v>194.7</v>
      </c>
      <c r="H45" s="26">
        <v>199.25</v>
      </c>
      <c r="I45" s="26">
        <v>208.28</v>
      </c>
      <c r="J45" s="26">
        <v>227.08</v>
      </c>
      <c r="K45" s="26">
        <v>1184.71</v>
      </c>
      <c r="L45" s="26">
        <v>1422.43</v>
      </c>
      <c r="M45" s="26"/>
      <c r="N45" s="60">
        <v>990.30999755859375</v>
      </c>
      <c r="O45">
        <f t="shared" si="1"/>
        <v>-0.86440990471558588</v>
      </c>
      <c r="P45">
        <f t="shared" si="3"/>
        <v>-0.94964128561963956</v>
      </c>
      <c r="S45">
        <f t="shared" si="2"/>
        <v>-0.80857546813341463</v>
      </c>
      <c r="T45">
        <f t="shared" si="4"/>
        <v>-0.88970539864314857</v>
      </c>
      <c r="W45">
        <f t="shared" si="5"/>
        <v>0.74515365750659068</v>
      </c>
    </row>
    <row r="46" spans="1:23" x14ac:dyDescent="0.35">
      <c r="A46" s="23">
        <v>37862</v>
      </c>
      <c r="B46" s="26">
        <v>201.99</v>
      </c>
      <c r="C46" s="26">
        <v>218.32</v>
      </c>
      <c r="D46" s="26">
        <v>213.83</v>
      </c>
      <c r="E46" s="26">
        <v>219.18</v>
      </c>
      <c r="F46" s="26">
        <v>182.49</v>
      </c>
      <c r="G46" s="26">
        <v>194.98</v>
      </c>
      <c r="H46" s="26">
        <v>200.25</v>
      </c>
      <c r="I46" s="26">
        <v>210.13</v>
      </c>
      <c r="J46" s="26">
        <v>231.72</v>
      </c>
      <c r="K46" s="26">
        <v>1186.3800000000001</v>
      </c>
      <c r="L46" s="26">
        <v>1445.11</v>
      </c>
      <c r="M46" s="26"/>
      <c r="N46" s="60">
        <v>1008.010009765625</v>
      </c>
      <c r="O46">
        <f t="shared" si="1"/>
        <v>-0.82361805233978502</v>
      </c>
      <c r="P46">
        <f t="shared" si="3"/>
        <v>-0.94019706427631422</v>
      </c>
      <c r="S46">
        <f t="shared" si="2"/>
        <v>-0.78542955097724021</v>
      </c>
      <c r="T46">
        <f t="shared" si="4"/>
        <v>-0.88749963300878698</v>
      </c>
      <c r="W46">
        <f t="shared" si="5"/>
        <v>0.74515365750659068</v>
      </c>
    </row>
    <row r="47" spans="1:23" x14ac:dyDescent="0.35">
      <c r="A47" s="23">
        <v>37894</v>
      </c>
      <c r="B47" s="26">
        <v>206.68</v>
      </c>
      <c r="C47" s="26">
        <v>225.56</v>
      </c>
      <c r="D47" s="26">
        <v>221.19</v>
      </c>
      <c r="E47" s="26">
        <v>227.86</v>
      </c>
      <c r="F47" s="26">
        <v>184.43</v>
      </c>
      <c r="G47" s="26">
        <v>198.63</v>
      </c>
      <c r="H47" s="26">
        <v>204.88</v>
      </c>
      <c r="I47" s="26">
        <v>217.06</v>
      </c>
      <c r="J47" s="26">
        <v>243.44</v>
      </c>
      <c r="K47" s="26">
        <v>1210.95</v>
      </c>
      <c r="L47" s="26">
        <v>1520.35</v>
      </c>
      <c r="M47" s="26"/>
      <c r="N47" s="60">
        <v>995.969970703125</v>
      </c>
      <c r="O47">
        <f t="shared" si="1"/>
        <v>-0.77098677080533362</v>
      </c>
      <c r="P47">
        <f t="shared" si="3"/>
        <v>-0.92214872888218991</v>
      </c>
      <c r="S47">
        <f t="shared" si="2"/>
        <v>-0.74274533158152056</v>
      </c>
      <c r="T47">
        <f t="shared" si="4"/>
        <v>-0.86734003954178995</v>
      </c>
      <c r="W47">
        <f t="shared" si="5"/>
        <v>0.74515365750659068</v>
      </c>
    </row>
    <row r="48" spans="1:23" x14ac:dyDescent="0.35">
      <c r="A48" s="23">
        <v>37925</v>
      </c>
      <c r="B48" s="26">
        <v>204.86</v>
      </c>
      <c r="C48" s="26">
        <v>222.68</v>
      </c>
      <c r="D48" s="26">
        <v>218.48</v>
      </c>
      <c r="E48" s="26">
        <v>225.8</v>
      </c>
      <c r="F48" s="26">
        <v>183.78</v>
      </c>
      <c r="G48" s="26">
        <v>197.54</v>
      </c>
      <c r="H48" s="26">
        <v>203.34</v>
      </c>
      <c r="I48" s="26">
        <v>214.49</v>
      </c>
      <c r="J48" s="26">
        <v>238.47</v>
      </c>
      <c r="K48" s="26">
        <v>1199.0999999999999</v>
      </c>
      <c r="L48" s="26">
        <v>1478.05</v>
      </c>
      <c r="M48" s="26"/>
      <c r="N48" s="60">
        <v>1050.7099609375</v>
      </c>
      <c r="O48">
        <f t="shared" si="1"/>
        <v>-0.72525645887497503</v>
      </c>
      <c r="P48">
        <f t="shared" si="3"/>
        <v>-0.89578465103883065</v>
      </c>
      <c r="S48">
        <f t="shared" si="2"/>
        <v>-0.70679140154060871</v>
      </c>
      <c r="T48">
        <f t="shared" si="4"/>
        <v>-0.84594053968680083</v>
      </c>
      <c r="W48">
        <f t="shared" si="5"/>
        <v>0.74515365750659068</v>
      </c>
    </row>
    <row r="49" spans="1:23" x14ac:dyDescent="0.35">
      <c r="A49" s="23">
        <v>37953</v>
      </c>
      <c r="B49" s="26">
        <v>205.18</v>
      </c>
      <c r="C49" s="26">
        <v>223.11</v>
      </c>
      <c r="D49" s="26">
        <v>219.16</v>
      </c>
      <c r="E49" s="26">
        <v>227.43</v>
      </c>
      <c r="F49" s="26">
        <v>183.84</v>
      </c>
      <c r="G49" s="26">
        <v>197.84</v>
      </c>
      <c r="H49" s="26">
        <v>203.78</v>
      </c>
      <c r="I49" s="26">
        <v>215.17</v>
      </c>
      <c r="J49" s="26">
        <v>239.65</v>
      </c>
      <c r="K49" s="26">
        <v>1198.78</v>
      </c>
      <c r="L49" s="26">
        <v>1485.2</v>
      </c>
      <c r="M49" s="26"/>
      <c r="N49" s="60">
        <v>1058.199951171875</v>
      </c>
      <c r="O49">
        <f t="shared" si="1"/>
        <v>-0.67063304505699906</v>
      </c>
      <c r="P49">
        <f t="shared" si="3"/>
        <v>-0.86732821585293429</v>
      </c>
      <c r="Q49">
        <f>CORREL(K2:K49,N2:N49)</f>
        <v>-0.93997320227709247</v>
      </c>
      <c r="S49">
        <f t="shared" si="2"/>
        <v>-0.66405234760060405</v>
      </c>
      <c r="T49">
        <f t="shared" si="4"/>
        <v>-0.82046630794997977</v>
      </c>
      <c r="U49">
        <f>CORREL(L2:L49,N2:N49)</f>
        <v>-0.90660646925448429</v>
      </c>
      <c r="W49">
        <f t="shared" si="5"/>
        <v>0.74515365750659068</v>
      </c>
    </row>
    <row r="50" spans="1:23" x14ac:dyDescent="0.35">
      <c r="A50" s="23">
        <v>37986</v>
      </c>
      <c r="B50" s="26">
        <v>207.18</v>
      </c>
      <c r="C50" s="26">
        <v>225.31</v>
      </c>
      <c r="D50" s="26">
        <v>221.19</v>
      </c>
      <c r="E50" s="26">
        <v>230.63</v>
      </c>
      <c r="F50" s="26">
        <v>185.01</v>
      </c>
      <c r="G50" s="26">
        <v>199.62</v>
      </c>
      <c r="H50" s="26">
        <v>206.02</v>
      </c>
      <c r="I50" s="26">
        <v>217.57</v>
      </c>
      <c r="J50" s="26">
        <v>242.9</v>
      </c>
      <c r="K50" s="26">
        <v>1207.8599999999999</v>
      </c>
      <c r="L50" s="26">
        <v>1502.86</v>
      </c>
      <c r="M50" s="26"/>
      <c r="N50" s="60">
        <v>1111.920043945312</v>
      </c>
      <c r="O50">
        <f t="shared" si="1"/>
        <v>-0.54685707134662753</v>
      </c>
      <c r="P50">
        <f t="shared" si="3"/>
        <v>-0.81491713046432623</v>
      </c>
      <c r="Q50">
        <f t="shared" ref="Q50:Q113" si="6">CORREL(K3:K50,N3:N50)</f>
        <v>-0.92387562171238591</v>
      </c>
      <c r="S50">
        <f t="shared" si="2"/>
        <v>-0.56070564328299721</v>
      </c>
      <c r="T50">
        <f t="shared" si="4"/>
        <v>-0.77793882076609178</v>
      </c>
      <c r="U50">
        <f t="shared" ref="U50:U113" si="7">CORREL(L3:L50,N3:N50)</f>
        <v>-0.88883824208592432</v>
      </c>
      <c r="W50">
        <f t="shared" si="5"/>
        <v>0.74515365750659068</v>
      </c>
    </row>
    <row r="51" spans="1:23" x14ac:dyDescent="0.35">
      <c r="A51" s="23">
        <v>38016</v>
      </c>
      <c r="B51" s="26">
        <v>208.68</v>
      </c>
      <c r="C51" s="26">
        <v>227.32</v>
      </c>
      <c r="D51" s="26">
        <v>223.42</v>
      </c>
      <c r="E51" s="26">
        <v>233.23</v>
      </c>
      <c r="F51" s="26">
        <v>185.54</v>
      </c>
      <c r="G51" s="26">
        <v>200.68</v>
      </c>
      <c r="H51" s="26">
        <v>207.44</v>
      </c>
      <c r="I51" s="26">
        <v>219.9</v>
      </c>
      <c r="J51" s="26">
        <v>246.51</v>
      </c>
      <c r="K51" s="26">
        <v>1213.83</v>
      </c>
      <c r="L51" s="26">
        <v>1528.64</v>
      </c>
      <c r="M51" s="26"/>
      <c r="N51" s="60">
        <v>1131.130004882812</v>
      </c>
      <c r="O51">
        <f t="shared" si="1"/>
        <v>-0.38498300281773845</v>
      </c>
      <c r="P51">
        <f t="shared" si="3"/>
        <v>-0.74538017692396652</v>
      </c>
      <c r="Q51">
        <f t="shared" si="6"/>
        <v>-0.9067161092602134</v>
      </c>
      <c r="S51">
        <f t="shared" si="2"/>
        <v>-0.40944258326125871</v>
      </c>
      <c r="T51">
        <f t="shared" si="4"/>
        <v>-0.71902270509234989</v>
      </c>
      <c r="U51">
        <f t="shared" si="7"/>
        <v>-0.86719858103277025</v>
      </c>
      <c r="W51">
        <f t="shared" si="5"/>
        <v>0.74515365750659068</v>
      </c>
    </row>
    <row r="52" spans="1:23" x14ac:dyDescent="0.35">
      <c r="A52" s="23">
        <v>38044</v>
      </c>
      <c r="B52" s="26">
        <v>210.81</v>
      </c>
      <c r="C52" s="26">
        <v>230.08</v>
      </c>
      <c r="D52" s="26">
        <v>226.31</v>
      </c>
      <c r="E52" s="26">
        <v>236.2</v>
      </c>
      <c r="F52" s="26">
        <v>186.58</v>
      </c>
      <c r="G52" s="26">
        <v>202.53</v>
      </c>
      <c r="H52" s="26">
        <v>209.52</v>
      </c>
      <c r="I52" s="26">
        <v>222.66</v>
      </c>
      <c r="J52" s="26">
        <v>251.07</v>
      </c>
      <c r="K52" s="26">
        <v>1225.08</v>
      </c>
      <c r="L52" s="26">
        <v>1559.1</v>
      </c>
      <c r="M52" s="26"/>
      <c r="N52" s="60">
        <v>1144.93994140625</v>
      </c>
      <c r="O52">
        <f t="shared" si="1"/>
        <v>-0.19646485616315396</v>
      </c>
      <c r="P52">
        <f t="shared" si="3"/>
        <v>-0.66180498863346604</v>
      </c>
      <c r="Q52">
        <f t="shared" si="6"/>
        <v>-0.88602327346025334</v>
      </c>
      <c r="S52">
        <f t="shared" si="2"/>
        <v>-0.23263958359934975</v>
      </c>
      <c r="T52">
        <f t="shared" si="4"/>
        <v>-0.63750804459198673</v>
      </c>
      <c r="U52">
        <f t="shared" si="7"/>
        <v>-0.83840700966111692</v>
      </c>
      <c r="W52">
        <f t="shared" si="5"/>
        <v>0.74515365750659068</v>
      </c>
    </row>
    <row r="53" spans="1:23" x14ac:dyDescent="0.35">
      <c r="A53" s="23">
        <v>38077</v>
      </c>
      <c r="B53" s="26">
        <v>212.23</v>
      </c>
      <c r="C53" s="26">
        <v>232.25</v>
      </c>
      <c r="D53" s="26">
        <v>228.6</v>
      </c>
      <c r="E53" s="26">
        <v>238.5</v>
      </c>
      <c r="F53" s="26">
        <v>187.23</v>
      </c>
      <c r="G53" s="26">
        <v>203.73</v>
      </c>
      <c r="H53" s="26">
        <v>210.97</v>
      </c>
      <c r="I53" s="26">
        <v>224.73</v>
      </c>
      <c r="J53" s="26">
        <v>254.5</v>
      </c>
      <c r="K53" s="26">
        <v>1233.72</v>
      </c>
      <c r="L53" s="26">
        <v>1582.77</v>
      </c>
      <c r="M53" s="26"/>
      <c r="N53" s="60">
        <v>1126.2099609375</v>
      </c>
      <c r="O53">
        <f t="shared" si="1"/>
        <v>-2.4839128643981662E-2</v>
      </c>
      <c r="P53">
        <f t="shared" si="3"/>
        <v>-0.59468335754701862</v>
      </c>
      <c r="Q53">
        <f t="shared" si="6"/>
        <v>-0.85737743748456019</v>
      </c>
      <c r="S53">
        <f t="shared" si="2"/>
        <v>-7.1835799063687783E-2</v>
      </c>
      <c r="T53">
        <f t="shared" si="4"/>
        <v>-0.56408470252532061</v>
      </c>
      <c r="U53">
        <f t="shared" si="7"/>
        <v>-0.80283983148044546</v>
      </c>
      <c r="W53">
        <f t="shared" si="5"/>
        <v>0.74515365750659068</v>
      </c>
    </row>
    <row r="54" spans="1:23" x14ac:dyDescent="0.35">
      <c r="A54" s="23">
        <v>38107</v>
      </c>
      <c r="B54" s="26">
        <v>207.12</v>
      </c>
      <c r="C54" s="26">
        <v>225.26</v>
      </c>
      <c r="D54" s="26">
        <v>221.18</v>
      </c>
      <c r="E54" s="26">
        <v>230.83</v>
      </c>
      <c r="F54" s="26">
        <v>185.42</v>
      </c>
      <c r="G54" s="26">
        <v>199.95</v>
      </c>
      <c r="H54" s="26">
        <v>205.65</v>
      </c>
      <c r="I54" s="26">
        <v>217.36</v>
      </c>
      <c r="J54" s="26">
        <v>241.07</v>
      </c>
      <c r="K54" s="26">
        <v>1205.83</v>
      </c>
      <c r="L54" s="26">
        <v>1493.98</v>
      </c>
      <c r="M54" s="26"/>
      <c r="N54" s="60">
        <v>1107.300048828125</v>
      </c>
      <c r="O54">
        <f t="shared" si="1"/>
        <v>0.1968255223081713</v>
      </c>
      <c r="P54">
        <f t="shared" si="3"/>
        <v>-0.52491741592467456</v>
      </c>
      <c r="Q54">
        <f t="shared" si="6"/>
        <v>-0.83684557230898249</v>
      </c>
      <c r="S54">
        <f t="shared" si="2"/>
        <v>0.11291869233088621</v>
      </c>
      <c r="T54">
        <f t="shared" si="4"/>
        <v>-0.50218516271532199</v>
      </c>
      <c r="U54">
        <f t="shared" si="7"/>
        <v>-0.78128360083366943</v>
      </c>
      <c r="W54">
        <f t="shared" si="5"/>
        <v>0.74515365750659068</v>
      </c>
    </row>
    <row r="55" spans="1:23" x14ac:dyDescent="0.35">
      <c r="A55" s="23">
        <v>38138</v>
      </c>
      <c r="B55" s="26">
        <v>206.5</v>
      </c>
      <c r="C55" s="26">
        <v>223.93</v>
      </c>
      <c r="D55" s="26">
        <v>219.72</v>
      </c>
      <c r="E55" s="26">
        <v>228.99</v>
      </c>
      <c r="F55" s="26">
        <v>185.16</v>
      </c>
      <c r="G55" s="26">
        <v>199.22</v>
      </c>
      <c r="H55" s="26">
        <v>204.86</v>
      </c>
      <c r="I55" s="26">
        <v>216.31</v>
      </c>
      <c r="J55" s="26">
        <v>239.42</v>
      </c>
      <c r="K55" s="26">
        <v>1202.3699999999999</v>
      </c>
      <c r="L55" s="26">
        <v>1486.64</v>
      </c>
      <c r="M55" s="26"/>
      <c r="N55" s="60">
        <v>1120.680053710938</v>
      </c>
      <c r="O55">
        <f t="shared" si="1"/>
        <v>0.35504771454348139</v>
      </c>
      <c r="P55">
        <f t="shared" si="3"/>
        <v>-0.43809957923163229</v>
      </c>
      <c r="Q55">
        <f t="shared" si="6"/>
        <v>-0.81458050479524036</v>
      </c>
      <c r="S55">
        <f t="shared" si="2"/>
        <v>0.22714379986936165</v>
      </c>
      <c r="T55">
        <f t="shared" si="4"/>
        <v>-0.42511233342276716</v>
      </c>
      <c r="U55">
        <f t="shared" si="7"/>
        <v>-0.75731310143586261</v>
      </c>
      <c r="W55">
        <f t="shared" si="5"/>
        <v>0.74515365750659068</v>
      </c>
    </row>
    <row r="56" spans="1:23" x14ac:dyDescent="0.35">
      <c r="A56" s="23">
        <v>38168</v>
      </c>
      <c r="B56" s="26">
        <v>207.75</v>
      </c>
      <c r="C56" s="26">
        <v>224.78</v>
      </c>
      <c r="D56" s="26">
        <v>220.62</v>
      </c>
      <c r="E56" s="26">
        <v>230.06</v>
      </c>
      <c r="F56" s="26">
        <v>185.22</v>
      </c>
      <c r="G56" s="26">
        <v>199.95</v>
      </c>
      <c r="H56" s="26">
        <v>206.17</v>
      </c>
      <c r="I56" s="26">
        <v>218.25</v>
      </c>
      <c r="J56" s="26">
        <v>241.39</v>
      </c>
      <c r="K56" s="26">
        <v>1204.9100000000001</v>
      </c>
      <c r="L56" s="26">
        <v>1500.24</v>
      </c>
      <c r="M56" s="26"/>
      <c r="N56" s="60">
        <v>1140.839965820312</v>
      </c>
      <c r="O56">
        <f t="shared" si="1"/>
        <v>0.54199484983350599</v>
      </c>
      <c r="P56">
        <f t="shared" si="3"/>
        <v>-0.33732266099776492</v>
      </c>
      <c r="Q56">
        <f t="shared" si="6"/>
        <v>-0.7837381553562589</v>
      </c>
      <c r="S56">
        <f t="shared" si="2"/>
        <v>0.36509405739164796</v>
      </c>
      <c r="T56">
        <f t="shared" si="4"/>
        <v>-0.3348798241821252</v>
      </c>
      <c r="U56">
        <f t="shared" si="7"/>
        <v>-0.72482232116137524</v>
      </c>
      <c r="W56">
        <f t="shared" si="5"/>
        <v>0.74515365750659068</v>
      </c>
    </row>
    <row r="57" spans="1:23" x14ac:dyDescent="0.35">
      <c r="A57" s="23">
        <v>38198</v>
      </c>
      <c r="B57" s="26">
        <v>209.64</v>
      </c>
      <c r="C57" s="26">
        <v>227.14</v>
      </c>
      <c r="D57" s="26">
        <v>223.23</v>
      </c>
      <c r="E57" s="26">
        <v>233.28</v>
      </c>
      <c r="F57" s="26">
        <v>186.01</v>
      </c>
      <c r="G57" s="26">
        <v>201.39</v>
      </c>
      <c r="H57" s="26">
        <v>208.04</v>
      </c>
      <c r="I57" s="26">
        <v>220.92</v>
      </c>
      <c r="J57" s="26">
        <v>245.7</v>
      </c>
      <c r="K57" s="26">
        <v>1213.1099999999999</v>
      </c>
      <c r="L57" s="26">
        <v>1525.62</v>
      </c>
      <c r="M57" s="26"/>
      <c r="N57" s="60">
        <v>1101.719970703125</v>
      </c>
      <c r="O57">
        <f t="shared" si="1"/>
        <v>0.67179012990053955</v>
      </c>
      <c r="P57">
        <f t="shared" si="3"/>
        <v>-0.24160298865327101</v>
      </c>
      <c r="Q57">
        <f t="shared" si="6"/>
        <v>-0.75354667982236601</v>
      </c>
      <c r="S57">
        <f t="shared" si="2"/>
        <v>0.44745869557655249</v>
      </c>
      <c r="T57">
        <f t="shared" si="4"/>
        <v>-0.2534033912040965</v>
      </c>
      <c r="U57">
        <f t="shared" si="7"/>
        <v>-0.69287587648480076</v>
      </c>
      <c r="W57">
        <f t="shared" si="5"/>
        <v>0.74515365750659068</v>
      </c>
    </row>
    <row r="58" spans="1:23" x14ac:dyDescent="0.35">
      <c r="A58" s="23">
        <v>38230</v>
      </c>
      <c r="B58" s="26">
        <v>213.33</v>
      </c>
      <c r="C58" s="26">
        <v>232.11</v>
      </c>
      <c r="D58" s="26">
        <v>228.53</v>
      </c>
      <c r="E58" s="26">
        <v>239.2</v>
      </c>
      <c r="F58" s="26">
        <v>187.47</v>
      </c>
      <c r="G58" s="26">
        <v>204.5</v>
      </c>
      <c r="H58" s="26">
        <v>211.84</v>
      </c>
      <c r="I58" s="26">
        <v>225.72</v>
      </c>
      <c r="J58" s="26">
        <v>254.59</v>
      </c>
      <c r="K58" s="26">
        <v>1230.8699999999999</v>
      </c>
      <c r="L58" s="26">
        <v>1582.23</v>
      </c>
      <c r="M58" s="26"/>
      <c r="N58" s="60">
        <v>1104.239990234375</v>
      </c>
      <c r="O58">
        <f t="shared" si="1"/>
        <v>0.7080019480775499</v>
      </c>
      <c r="P58">
        <f t="shared" si="3"/>
        <v>-0.16251503055381869</v>
      </c>
      <c r="Q58">
        <f t="shared" si="6"/>
        <v>-0.70979218863098326</v>
      </c>
      <c r="S58">
        <f t="shared" si="2"/>
        <v>0.46516826785303594</v>
      </c>
      <c r="T58">
        <f t="shared" si="4"/>
        <v>-0.18055566593717812</v>
      </c>
      <c r="U58">
        <f t="shared" si="7"/>
        <v>-0.64987897598894773</v>
      </c>
      <c r="W58">
        <f t="shared" si="5"/>
        <v>0.74515365750659068</v>
      </c>
    </row>
    <row r="59" spans="1:23" x14ac:dyDescent="0.35">
      <c r="A59" s="23">
        <v>38260</v>
      </c>
      <c r="B59" s="26">
        <v>213.71</v>
      </c>
      <c r="C59" s="26">
        <v>232.84</v>
      </c>
      <c r="D59" s="26">
        <v>229.7</v>
      </c>
      <c r="E59" s="26">
        <v>240.98</v>
      </c>
      <c r="F59" s="26">
        <v>187.39</v>
      </c>
      <c r="G59" s="26">
        <v>204.72</v>
      </c>
      <c r="H59" s="26">
        <v>212.39</v>
      </c>
      <c r="I59" s="26">
        <v>226.43</v>
      </c>
      <c r="J59" s="26">
        <v>257.10000000000002</v>
      </c>
      <c r="K59" s="26">
        <v>1231.44</v>
      </c>
      <c r="L59" s="26">
        <v>1595.6</v>
      </c>
      <c r="M59" s="26"/>
      <c r="N59" s="60">
        <v>1114.579956054688</v>
      </c>
      <c r="O59">
        <f t="shared" si="1"/>
        <v>0.73580539516921595</v>
      </c>
      <c r="P59">
        <f t="shared" si="3"/>
        <v>-0.12602599758392041</v>
      </c>
      <c r="Q59">
        <f t="shared" si="6"/>
        <v>-0.65910298914650067</v>
      </c>
      <c r="S59">
        <f t="shared" si="2"/>
        <v>0.47598158894037046</v>
      </c>
      <c r="T59">
        <f t="shared" si="4"/>
        <v>-0.13630527066353565</v>
      </c>
      <c r="U59">
        <f t="shared" si="7"/>
        <v>-0.59280741429255313</v>
      </c>
      <c r="W59">
        <f t="shared" si="5"/>
        <v>0.74515365750659068</v>
      </c>
    </row>
    <row r="60" spans="1:23" x14ac:dyDescent="0.35">
      <c r="A60" s="23">
        <v>38289</v>
      </c>
      <c r="B60" s="26">
        <v>215.4</v>
      </c>
      <c r="C60" s="26">
        <v>234.9</v>
      </c>
      <c r="D60" s="26">
        <v>232</v>
      </c>
      <c r="E60" s="26">
        <v>243.46</v>
      </c>
      <c r="F60" s="26">
        <v>188.04</v>
      </c>
      <c r="G60" s="26">
        <v>206.02</v>
      </c>
      <c r="H60" s="26">
        <v>214.11</v>
      </c>
      <c r="I60" s="26">
        <v>228.82</v>
      </c>
      <c r="J60" s="26">
        <v>261.14</v>
      </c>
      <c r="K60" s="26">
        <v>1238.21</v>
      </c>
      <c r="L60" s="26">
        <v>1619.07</v>
      </c>
      <c r="M60" s="26"/>
      <c r="N60" s="60">
        <v>1130.199951171875</v>
      </c>
      <c r="O60">
        <f t="shared" si="1"/>
        <v>0.72127070670717441</v>
      </c>
      <c r="P60">
        <f t="shared" si="3"/>
        <v>-7.5884784028150673E-2</v>
      </c>
      <c r="Q60">
        <f t="shared" si="6"/>
        <v>-0.59300743357863694</v>
      </c>
      <c r="S60">
        <f t="shared" si="2"/>
        <v>0.49710295535686255</v>
      </c>
      <c r="T60">
        <f t="shared" si="4"/>
        <v>-7.9710466921475098E-2</v>
      </c>
      <c r="U60">
        <f t="shared" si="7"/>
        <v>-0.52156514994828995</v>
      </c>
      <c r="W60">
        <f t="shared" si="5"/>
        <v>0.74515365750659068</v>
      </c>
    </row>
    <row r="61" spans="1:23" x14ac:dyDescent="0.35">
      <c r="A61" s="23">
        <v>38321</v>
      </c>
      <c r="B61" s="26">
        <v>213.81</v>
      </c>
      <c r="C61" s="26">
        <v>232.35</v>
      </c>
      <c r="D61" s="26">
        <v>229.48</v>
      </c>
      <c r="E61" s="26">
        <v>241.27</v>
      </c>
      <c r="F61" s="26">
        <v>187.2</v>
      </c>
      <c r="G61" s="26">
        <v>204.76</v>
      </c>
      <c r="H61" s="26">
        <v>212.69</v>
      </c>
      <c r="I61" s="26">
        <v>226.95</v>
      </c>
      <c r="J61" s="26">
        <v>256.32</v>
      </c>
      <c r="K61" s="26">
        <v>1225.5</v>
      </c>
      <c r="L61" s="26">
        <v>1583.04</v>
      </c>
      <c r="M61" s="26"/>
      <c r="N61" s="60">
        <v>1173.819946289062</v>
      </c>
      <c r="O61">
        <f t="shared" si="1"/>
        <v>0.71289547231324646</v>
      </c>
      <c r="P61">
        <f t="shared" si="3"/>
        <v>1.6152743990546121E-2</v>
      </c>
      <c r="Q61">
        <f t="shared" si="6"/>
        <v>-0.52767075552000975</v>
      </c>
      <c r="R61">
        <f t="shared" ref="R61:R92" si="8">CORREL(K2:K61,N2:N61)</f>
        <v>-0.8100965097425612</v>
      </c>
      <c r="S61">
        <f t="shared" si="2"/>
        <v>0.48995359392899623</v>
      </c>
      <c r="T61">
        <f t="shared" si="4"/>
        <v>1.281096463623797E-2</v>
      </c>
      <c r="U61">
        <f t="shared" si="7"/>
        <v>-0.45441346560081919</v>
      </c>
      <c r="V61">
        <f>CORREL(N2:N61,L2:L61)</f>
        <v>-0.74980226703629049</v>
      </c>
      <c r="W61">
        <f t="shared" si="5"/>
        <v>0.74515365750659068</v>
      </c>
    </row>
    <row r="62" spans="1:23" x14ac:dyDescent="0.35">
      <c r="A62" s="23">
        <v>38352</v>
      </c>
      <c r="B62" s="26">
        <v>215.51</v>
      </c>
      <c r="C62" s="26">
        <v>234.5</v>
      </c>
      <c r="D62" s="26">
        <v>232.37</v>
      </c>
      <c r="E62" s="26">
        <v>245.02</v>
      </c>
      <c r="F62" s="26">
        <v>187.67</v>
      </c>
      <c r="G62" s="26">
        <v>205.88</v>
      </c>
      <c r="H62" s="26">
        <v>214.32</v>
      </c>
      <c r="I62" s="26">
        <v>229.48</v>
      </c>
      <c r="J62" s="26">
        <v>262.67</v>
      </c>
      <c r="K62" s="26">
        <v>1232.31</v>
      </c>
      <c r="L62" s="26">
        <v>1618.65</v>
      </c>
      <c r="M62" s="26"/>
      <c r="N62" s="60">
        <v>1211.920043945312</v>
      </c>
      <c r="O62">
        <f t="shared" si="1"/>
        <v>0.74742782016142384</v>
      </c>
      <c r="P62">
        <f t="shared" si="3"/>
        <v>0.1353318746486569</v>
      </c>
      <c r="Q62">
        <f t="shared" si="6"/>
        <v>-0.44263235260374922</v>
      </c>
      <c r="R62">
        <f t="shared" si="8"/>
        <v>-0.78099505447853046</v>
      </c>
      <c r="S62">
        <f t="shared" si="2"/>
        <v>0.5210591134249517</v>
      </c>
      <c r="T62">
        <f t="shared" si="4"/>
        <v>0.14164599889474516</v>
      </c>
      <c r="U62">
        <f t="shared" si="7"/>
        <v>-0.3659554562660447</v>
      </c>
      <c r="V62">
        <f t="shared" ref="V62:V125" si="9">CORREL(N3:N62,L3:L62)</f>
        <v>-0.70888994522189264</v>
      </c>
      <c r="W62">
        <f t="shared" si="5"/>
        <v>0.74515365750659068</v>
      </c>
    </row>
    <row r="63" spans="1:23" x14ac:dyDescent="0.35">
      <c r="A63" s="23">
        <v>38383</v>
      </c>
      <c r="B63" s="26">
        <v>216.72</v>
      </c>
      <c r="C63" s="26">
        <v>236.18</v>
      </c>
      <c r="D63" s="26">
        <v>234.26</v>
      </c>
      <c r="E63" s="26">
        <v>247.22</v>
      </c>
      <c r="F63" s="26">
        <v>187.66</v>
      </c>
      <c r="G63" s="26">
        <v>206.09</v>
      </c>
      <c r="H63" s="26">
        <v>215.1</v>
      </c>
      <c r="I63" s="26">
        <v>231.36</v>
      </c>
      <c r="J63" s="26">
        <v>269.39</v>
      </c>
      <c r="K63" s="26">
        <v>1233.6500000000001</v>
      </c>
      <c r="L63" s="26">
        <v>1659.46</v>
      </c>
      <c r="M63" s="26"/>
      <c r="N63" s="60">
        <v>1181.27001953125</v>
      </c>
      <c r="O63">
        <f t="shared" si="1"/>
        <v>0.73929033078410888</v>
      </c>
      <c r="P63">
        <f t="shared" si="3"/>
        <v>0.24109914640737076</v>
      </c>
      <c r="Q63">
        <f t="shared" si="6"/>
        <v>-0.348411535714436</v>
      </c>
      <c r="R63">
        <f t="shared" si="8"/>
        <v>-0.75791056538538515</v>
      </c>
      <c r="S63">
        <f t="shared" si="2"/>
        <v>0.53251106650933522</v>
      </c>
      <c r="T63">
        <f t="shared" si="4"/>
        <v>0.25624178747492515</v>
      </c>
      <c r="U63">
        <f t="shared" si="7"/>
        <v>-0.26544826843419395</v>
      </c>
      <c r="V63">
        <f t="shared" si="9"/>
        <v>-0.670580199811323</v>
      </c>
      <c r="W63">
        <f t="shared" si="5"/>
        <v>0.74515365750659068</v>
      </c>
    </row>
    <row r="64" spans="1:23" x14ac:dyDescent="0.35">
      <c r="A64" s="23">
        <v>38411</v>
      </c>
      <c r="B64" s="26">
        <v>215.45</v>
      </c>
      <c r="C64" s="26">
        <v>234.52</v>
      </c>
      <c r="D64" s="26">
        <v>232.73</v>
      </c>
      <c r="E64" s="26">
        <v>245.99</v>
      </c>
      <c r="F64" s="26">
        <v>187.33</v>
      </c>
      <c r="G64" s="26">
        <v>205.16</v>
      </c>
      <c r="H64" s="26">
        <v>213.7</v>
      </c>
      <c r="I64" s="26">
        <v>229.3</v>
      </c>
      <c r="J64" s="26">
        <v>266.52</v>
      </c>
      <c r="K64" s="26">
        <v>1225.6400000000001</v>
      </c>
      <c r="L64" s="26">
        <v>1638.05</v>
      </c>
      <c r="M64" s="26"/>
      <c r="N64" s="60">
        <v>1203.599975585938</v>
      </c>
      <c r="O64">
        <f t="shared" si="1"/>
        <v>0.70564837571901773</v>
      </c>
      <c r="P64">
        <f t="shared" si="3"/>
        <v>0.33020911925796803</v>
      </c>
      <c r="Q64">
        <f t="shared" si="6"/>
        <v>-0.27311959945444525</v>
      </c>
      <c r="R64">
        <f t="shared" si="8"/>
        <v>-0.73466814764940103</v>
      </c>
      <c r="S64">
        <f t="shared" si="2"/>
        <v>0.53496333239115934</v>
      </c>
      <c r="T64">
        <f t="shared" si="4"/>
        <v>0.35239824884850696</v>
      </c>
      <c r="U64">
        <f t="shared" si="7"/>
        <v>-0.18282730959636195</v>
      </c>
      <c r="V64">
        <f t="shared" si="9"/>
        <v>-0.63306615883554462</v>
      </c>
      <c r="W64">
        <f t="shared" si="5"/>
        <v>0.74515365750659068</v>
      </c>
    </row>
    <row r="65" spans="1:36" x14ac:dyDescent="0.35">
      <c r="A65" s="23">
        <v>38442</v>
      </c>
      <c r="B65" s="26">
        <v>214.84</v>
      </c>
      <c r="C65" s="26">
        <v>232.95</v>
      </c>
      <c r="D65" s="26">
        <v>230.69</v>
      </c>
      <c r="E65" s="26">
        <v>241.23</v>
      </c>
      <c r="F65" s="26">
        <v>187.17</v>
      </c>
      <c r="G65" s="26">
        <v>204.49</v>
      </c>
      <c r="H65" s="26">
        <v>212.5</v>
      </c>
      <c r="I65" s="26">
        <v>227.97</v>
      </c>
      <c r="J65" s="26">
        <v>262.75</v>
      </c>
      <c r="K65" s="26">
        <v>1223.03</v>
      </c>
      <c r="L65" s="26">
        <v>1627.12</v>
      </c>
      <c r="M65" s="26"/>
      <c r="N65" s="60">
        <v>1180.589965820312</v>
      </c>
      <c r="O65">
        <f t="shared" si="1"/>
        <v>0.6906747575024389</v>
      </c>
      <c r="P65">
        <f t="shared" si="3"/>
        <v>0.48663933948572602</v>
      </c>
      <c r="Q65">
        <f t="shared" si="6"/>
        <v>-0.22653849329578929</v>
      </c>
      <c r="R65">
        <f t="shared" si="8"/>
        <v>-0.70254420992829092</v>
      </c>
      <c r="S65">
        <f t="shared" si="2"/>
        <v>0.57455875928218236</v>
      </c>
      <c r="T65">
        <f t="shared" si="4"/>
        <v>0.4983469088883708</v>
      </c>
      <c r="U65">
        <f t="shared" si="7"/>
        <v>-0.12698648331512516</v>
      </c>
      <c r="V65">
        <f t="shared" si="9"/>
        <v>-0.59132431826182241</v>
      </c>
      <c r="W65">
        <f t="shared" si="5"/>
        <v>0.74515365750659068</v>
      </c>
    </row>
    <row r="66" spans="1:36" x14ac:dyDescent="0.35">
      <c r="A66" s="23">
        <v>38471</v>
      </c>
      <c r="B66" s="26">
        <v>217.76</v>
      </c>
      <c r="C66" s="26">
        <v>236.58</v>
      </c>
      <c r="D66" s="26">
        <v>234.54</v>
      </c>
      <c r="E66" s="26">
        <v>243.5</v>
      </c>
      <c r="F66" s="26">
        <v>188.27</v>
      </c>
      <c r="G66" s="26">
        <v>206.56</v>
      </c>
      <c r="H66" s="26">
        <v>214.92</v>
      </c>
      <c r="I66" s="26">
        <v>231.78</v>
      </c>
      <c r="J66" s="26">
        <v>270.26</v>
      </c>
      <c r="K66" s="26">
        <v>1237.93</v>
      </c>
      <c r="L66" s="26">
        <v>1682.78</v>
      </c>
      <c r="M66" s="26"/>
      <c r="N66" s="60">
        <v>1156.849975585938</v>
      </c>
      <c r="O66">
        <f t="shared" si="1"/>
        <v>0.67435351086660722</v>
      </c>
      <c r="P66">
        <f t="shared" si="3"/>
        <v>0.59736426891839278</v>
      </c>
      <c r="Q66">
        <f t="shared" si="6"/>
        <v>-0.1440245672885718</v>
      </c>
      <c r="R66">
        <f t="shared" si="8"/>
        <v>-0.66910159101274469</v>
      </c>
      <c r="S66">
        <f t="shared" si="2"/>
        <v>0.57953143129184714</v>
      </c>
      <c r="T66">
        <f t="shared" si="4"/>
        <v>0.58468268843807325</v>
      </c>
      <c r="U66">
        <f t="shared" si="7"/>
        <v>-3.6742701909505099E-2</v>
      </c>
      <c r="V66">
        <f t="shared" si="9"/>
        <v>-0.54498236561732782</v>
      </c>
      <c r="W66">
        <f t="shared" si="5"/>
        <v>0.74515365750659068</v>
      </c>
    </row>
    <row r="67" spans="1:36" x14ac:dyDescent="0.35">
      <c r="A67" s="23">
        <v>38503</v>
      </c>
      <c r="B67" s="26">
        <v>219.9</v>
      </c>
      <c r="C67" s="26">
        <v>239.42</v>
      </c>
      <c r="D67" s="26">
        <v>237.56</v>
      </c>
      <c r="E67" s="26">
        <v>247.54</v>
      </c>
      <c r="F67" s="26">
        <v>189.08</v>
      </c>
      <c r="G67" s="26">
        <v>208.05</v>
      </c>
      <c r="H67" s="26">
        <v>217.04</v>
      </c>
      <c r="I67" s="26">
        <v>234.77</v>
      </c>
      <c r="J67" s="26">
        <v>277.3</v>
      </c>
      <c r="K67" s="26">
        <v>1247.45</v>
      </c>
      <c r="L67" s="26">
        <v>1726.46</v>
      </c>
      <c r="M67" s="26"/>
      <c r="N67" s="60">
        <v>1191.5</v>
      </c>
      <c r="O67">
        <f t="shared" si="1"/>
        <v>0.66874911112787905</v>
      </c>
      <c r="P67">
        <f t="shared" si="3"/>
        <v>0.72755124710863028</v>
      </c>
      <c r="Q67">
        <f t="shared" si="6"/>
        <v>-3.7094210963949284E-2</v>
      </c>
      <c r="R67">
        <f t="shared" si="8"/>
        <v>-0.62737435395683727</v>
      </c>
      <c r="S67">
        <f t="shared" si="2"/>
        <v>0.61212294991587213</v>
      </c>
      <c r="T67">
        <f t="shared" si="4"/>
        <v>0.67878266356797956</v>
      </c>
      <c r="U67">
        <f t="shared" si="7"/>
        <v>8.0244887039703616E-2</v>
      </c>
      <c r="V67">
        <f t="shared" si="9"/>
        <v>-0.48462259613952663</v>
      </c>
      <c r="W67">
        <f t="shared" si="5"/>
        <v>0.74515365750659068</v>
      </c>
    </row>
    <row r="68" spans="1:36" x14ac:dyDescent="0.35">
      <c r="A68" s="23">
        <v>38533</v>
      </c>
      <c r="B68" s="26">
        <v>220.93</v>
      </c>
      <c r="C68" s="26">
        <v>241.12</v>
      </c>
      <c r="D68" s="26">
        <v>239.37</v>
      </c>
      <c r="E68" s="26">
        <v>249.82</v>
      </c>
      <c r="F68" s="26">
        <v>189.51</v>
      </c>
      <c r="G68" s="26">
        <v>208.75</v>
      </c>
      <c r="H68" s="26">
        <v>218.04</v>
      </c>
      <c r="I68" s="26">
        <v>236.31</v>
      </c>
      <c r="J68" s="26">
        <v>281.5</v>
      </c>
      <c r="K68" s="26">
        <v>1251.3800000000001</v>
      </c>
      <c r="L68" s="26">
        <v>1752.33</v>
      </c>
      <c r="M68" s="26"/>
      <c r="N68" s="60">
        <v>1191.329956054688</v>
      </c>
      <c r="O68">
        <f t="shared" si="1"/>
        <v>0.72522389745348081</v>
      </c>
      <c r="P68">
        <f t="shared" si="3"/>
        <v>0.80618937059153972</v>
      </c>
      <c r="Q68">
        <f t="shared" si="6"/>
        <v>6.8491169573762889E-2</v>
      </c>
      <c r="R68">
        <f t="shared" si="8"/>
        <v>-0.57692274997343362</v>
      </c>
      <c r="S68">
        <f t="shared" si="2"/>
        <v>0.71387830712092626</v>
      </c>
      <c r="T68">
        <f t="shared" si="4"/>
        <v>0.71772719637099514</v>
      </c>
      <c r="U68">
        <f t="shared" si="7"/>
        <v>0.19014822083352112</v>
      </c>
      <c r="V68">
        <f t="shared" si="9"/>
        <v>-0.41586787552201454</v>
      </c>
      <c r="W68">
        <f t="shared" si="5"/>
        <v>0.74515365750659068</v>
      </c>
    </row>
    <row r="69" spans="1:36" x14ac:dyDescent="0.35">
      <c r="A69" s="23">
        <v>38562</v>
      </c>
      <c r="B69" s="26">
        <v>218.98</v>
      </c>
      <c r="C69" s="26">
        <v>238.26</v>
      </c>
      <c r="D69" s="26">
        <v>236.58</v>
      </c>
      <c r="E69" s="26">
        <v>247.97</v>
      </c>
      <c r="F69" s="26">
        <v>189.03</v>
      </c>
      <c r="G69" s="26">
        <v>207.52</v>
      </c>
      <c r="H69" s="26">
        <v>216.36</v>
      </c>
      <c r="I69" s="26">
        <v>232.99</v>
      </c>
      <c r="J69" s="26">
        <v>275.25</v>
      </c>
      <c r="K69" s="26">
        <v>1239.76</v>
      </c>
      <c r="L69" s="26">
        <v>1706.37</v>
      </c>
      <c r="M69" s="26"/>
      <c r="N69" s="60">
        <v>1234.180053710938</v>
      </c>
      <c r="O69">
        <f t="shared" si="1"/>
        <v>0.77525697800064974</v>
      </c>
      <c r="P69">
        <f t="shared" si="3"/>
        <v>0.82584998223378248</v>
      </c>
      <c r="Q69">
        <f t="shared" si="6"/>
        <v>0.17046207350774056</v>
      </c>
      <c r="R69">
        <f t="shared" si="8"/>
        <v>-0.51819101800826417</v>
      </c>
      <c r="S69">
        <f t="shared" si="2"/>
        <v>0.80683627617750953</v>
      </c>
      <c r="T69">
        <f t="shared" si="4"/>
        <v>0.72864727000953611</v>
      </c>
      <c r="U69">
        <f t="shared" si="7"/>
        <v>0.28998552644883074</v>
      </c>
      <c r="V69">
        <f t="shared" si="9"/>
        <v>-0.34325499473046445</v>
      </c>
      <c r="W69">
        <f t="shared" si="5"/>
        <v>0.74515365750659068</v>
      </c>
    </row>
    <row r="70" spans="1:36" x14ac:dyDescent="0.35">
      <c r="A70" s="23">
        <v>38595</v>
      </c>
      <c r="B70" s="26">
        <v>221.62</v>
      </c>
      <c r="C70" s="26">
        <v>241.79</v>
      </c>
      <c r="D70" s="26">
        <v>240.54</v>
      </c>
      <c r="E70" s="26">
        <v>251.66</v>
      </c>
      <c r="F70" s="26">
        <v>190.25</v>
      </c>
      <c r="G70" s="26">
        <v>209.53</v>
      </c>
      <c r="H70" s="26">
        <v>218.75</v>
      </c>
      <c r="I70" s="26">
        <v>236.68</v>
      </c>
      <c r="J70" s="26">
        <v>282.7</v>
      </c>
      <c r="K70" s="26">
        <v>1253.99</v>
      </c>
      <c r="L70" s="26">
        <v>1756.05</v>
      </c>
      <c r="M70" s="26"/>
      <c r="N70" s="60">
        <v>1220.329956054688</v>
      </c>
      <c r="O70">
        <f t="shared" si="1"/>
        <v>0.75360662192834449</v>
      </c>
      <c r="P70">
        <f t="shared" si="3"/>
        <v>0.83926048029745837</v>
      </c>
      <c r="Q70">
        <f t="shared" si="6"/>
        <v>0.24196183445898092</v>
      </c>
      <c r="R70">
        <f t="shared" si="8"/>
        <v>-0.43929965575461499</v>
      </c>
      <c r="S70">
        <f t="shared" si="2"/>
        <v>0.79578599281740348</v>
      </c>
      <c r="T70">
        <f t="shared" si="4"/>
        <v>0.72951642521174187</v>
      </c>
      <c r="U70">
        <f t="shared" si="7"/>
        <v>0.3572660979290766</v>
      </c>
      <c r="V70">
        <f t="shared" si="9"/>
        <v>-0.25457953413512724</v>
      </c>
      <c r="W70">
        <f t="shared" si="5"/>
        <v>0.74515365750659068</v>
      </c>
    </row>
    <row r="71" spans="1:36" x14ac:dyDescent="0.35">
      <c r="A71" s="23">
        <v>38625</v>
      </c>
      <c r="B71" s="26">
        <v>219.67</v>
      </c>
      <c r="C71" s="26">
        <v>238.67</v>
      </c>
      <c r="D71" s="26">
        <v>236.71</v>
      </c>
      <c r="E71" s="26">
        <v>247.42</v>
      </c>
      <c r="F71" s="26">
        <v>189.8</v>
      </c>
      <c r="G71" s="26">
        <v>208.28</v>
      </c>
      <c r="H71" s="26">
        <v>216.9</v>
      </c>
      <c r="I71" s="26">
        <v>233.38</v>
      </c>
      <c r="J71" s="26">
        <v>274.12</v>
      </c>
      <c r="K71" s="26">
        <v>1243.7</v>
      </c>
      <c r="L71" s="26">
        <v>1705.63</v>
      </c>
      <c r="M71" s="26"/>
      <c r="N71" s="60">
        <v>1228.81005859375</v>
      </c>
      <c r="O71">
        <f t="shared" si="1"/>
        <v>0.71791784382184809</v>
      </c>
      <c r="P71">
        <f t="shared" si="3"/>
        <v>0.83370622688956209</v>
      </c>
      <c r="Q71">
        <f t="shared" si="6"/>
        <v>0.26764921040708411</v>
      </c>
      <c r="R71">
        <f t="shared" si="8"/>
        <v>-0.36015601690511523</v>
      </c>
      <c r="S71">
        <f t="shared" si="2"/>
        <v>0.78548964527926013</v>
      </c>
      <c r="T71">
        <f t="shared" si="4"/>
        <v>0.74228984602168724</v>
      </c>
      <c r="U71">
        <f t="shared" si="7"/>
        <v>0.3880275261818435</v>
      </c>
      <c r="V71">
        <f t="shared" si="9"/>
        <v>-0.16696176952493449</v>
      </c>
      <c r="W71">
        <f t="shared" si="5"/>
        <v>0.74515365750659068</v>
      </c>
    </row>
    <row r="72" spans="1:36" x14ac:dyDescent="0.35">
      <c r="A72" s="23">
        <v>38656</v>
      </c>
      <c r="B72" s="26">
        <v>218.14</v>
      </c>
      <c r="C72" s="26">
        <v>236.51</v>
      </c>
      <c r="D72" s="26">
        <v>234.02</v>
      </c>
      <c r="E72" s="26">
        <v>244.25</v>
      </c>
      <c r="F72" s="26">
        <v>189.72</v>
      </c>
      <c r="G72" s="26">
        <v>207.29</v>
      </c>
      <c r="H72" s="26">
        <v>215.34</v>
      </c>
      <c r="I72" s="26">
        <v>230.75</v>
      </c>
      <c r="J72" s="26">
        <v>268.56</v>
      </c>
      <c r="K72" s="26">
        <v>1238.19</v>
      </c>
      <c r="L72" s="26">
        <v>1674.22</v>
      </c>
      <c r="M72" s="26"/>
      <c r="N72" s="60">
        <v>1207.010009765625</v>
      </c>
      <c r="O72">
        <f t="shared" si="1"/>
        <v>0.75172144424763021</v>
      </c>
      <c r="P72">
        <f t="shared" si="3"/>
        <v>0.82489416367202806</v>
      </c>
      <c r="Q72">
        <f t="shared" si="6"/>
        <v>0.29060878707646848</v>
      </c>
      <c r="R72">
        <f t="shared" si="8"/>
        <v>-0.27474661236008058</v>
      </c>
      <c r="S72">
        <f t="shared" si="2"/>
        <v>0.83124764001382956</v>
      </c>
      <c r="T72">
        <f t="shared" si="4"/>
        <v>0.73399215775275883</v>
      </c>
      <c r="U72">
        <f t="shared" si="7"/>
        <v>0.40989252483854627</v>
      </c>
      <c r="V72">
        <f t="shared" si="9"/>
        <v>-8.0567854487461954E-2</v>
      </c>
      <c r="W72">
        <f t="shared" si="5"/>
        <v>0.74515365750659068</v>
      </c>
    </row>
    <row r="73" spans="1:36" x14ac:dyDescent="0.35">
      <c r="A73" s="23">
        <v>38686</v>
      </c>
      <c r="B73" s="26">
        <v>219</v>
      </c>
      <c r="C73" s="26">
        <v>237.87</v>
      </c>
      <c r="D73" s="26">
        <v>235.47</v>
      </c>
      <c r="E73" s="26">
        <v>245.85</v>
      </c>
      <c r="F73" s="26">
        <v>190.33</v>
      </c>
      <c r="G73" s="26">
        <v>208.09</v>
      </c>
      <c r="H73" s="26">
        <v>216.15</v>
      </c>
      <c r="I73" s="26">
        <v>231.79</v>
      </c>
      <c r="J73" s="26">
        <v>270.75</v>
      </c>
      <c r="K73" s="26">
        <v>1243.6400000000001</v>
      </c>
      <c r="L73" s="26">
        <v>1684.68</v>
      </c>
      <c r="M73" s="26"/>
      <c r="N73" s="60">
        <v>1249.47998046875</v>
      </c>
      <c r="O73">
        <f t="shared" si="1"/>
        <v>0.72433627770581266</v>
      </c>
      <c r="P73">
        <f t="shared" si="3"/>
        <v>0.83512391450712553</v>
      </c>
      <c r="Q73">
        <f t="shared" si="6"/>
        <v>0.35279963479417809</v>
      </c>
      <c r="R73">
        <f t="shared" si="8"/>
        <v>-0.19911119368806757</v>
      </c>
      <c r="S73">
        <f t="shared" si="2"/>
        <v>0.81205775693524995</v>
      </c>
      <c r="T73">
        <f t="shared" si="4"/>
        <v>0.73117750706890849</v>
      </c>
      <c r="U73">
        <f t="shared" si="7"/>
        <v>0.46564492967331556</v>
      </c>
      <c r="V73">
        <f t="shared" si="9"/>
        <v>-7.1675564552653994E-3</v>
      </c>
      <c r="W73">
        <f t="shared" si="5"/>
        <v>0.74515365750659068</v>
      </c>
    </row>
    <row r="74" spans="1:36" x14ac:dyDescent="0.35">
      <c r="A74" s="23">
        <v>38716</v>
      </c>
      <c r="B74" s="26">
        <v>221.04</v>
      </c>
      <c r="C74" s="26">
        <v>240.05</v>
      </c>
      <c r="D74" s="26">
        <v>237.91</v>
      </c>
      <c r="E74" s="26">
        <v>248.38</v>
      </c>
      <c r="F74" s="26">
        <v>191.08</v>
      </c>
      <c r="G74" s="26">
        <v>209.42</v>
      </c>
      <c r="H74" s="26">
        <v>217.89</v>
      </c>
      <c r="I74" s="26">
        <v>234.41</v>
      </c>
      <c r="J74" s="26">
        <v>276.68</v>
      </c>
      <c r="K74" s="26">
        <v>1251.49</v>
      </c>
      <c r="L74" s="26">
        <v>1723.91</v>
      </c>
      <c r="M74" s="26"/>
      <c r="N74" s="60">
        <v>1248.2900390625</v>
      </c>
      <c r="O74">
        <f t="shared" si="1"/>
        <v>0.70283296042910814</v>
      </c>
      <c r="P74">
        <f t="shared" si="3"/>
        <v>0.82886845056209124</v>
      </c>
      <c r="Q74">
        <f t="shared" si="6"/>
        <v>0.42870443830886334</v>
      </c>
      <c r="R74">
        <f t="shared" si="8"/>
        <v>-0.11689549038413871</v>
      </c>
      <c r="S74">
        <f t="shared" si="2"/>
        <v>0.8064769365852601</v>
      </c>
      <c r="T74">
        <f t="shared" si="4"/>
        <v>0.73328540115849461</v>
      </c>
      <c r="U74">
        <f t="shared" si="7"/>
        <v>0.53418272298356406</v>
      </c>
      <c r="V74">
        <f t="shared" si="9"/>
        <v>7.0507383454884179E-2</v>
      </c>
      <c r="W74">
        <f>CORREL(N38:N74,L38:L74)</f>
        <v>0.74515365750659068</v>
      </c>
      <c r="Z74">
        <v>1</v>
      </c>
      <c r="AA74">
        <f>Z74+1</f>
        <v>2</v>
      </c>
      <c r="AB74">
        <f t="shared" ref="AB74:AJ74" si="10">AA74+1</f>
        <v>3</v>
      </c>
      <c r="AC74">
        <f t="shared" si="10"/>
        <v>4</v>
      </c>
      <c r="AD74">
        <f t="shared" si="10"/>
        <v>5</v>
      </c>
      <c r="AE74">
        <f t="shared" si="10"/>
        <v>6</v>
      </c>
      <c r="AF74">
        <f t="shared" si="10"/>
        <v>7</v>
      </c>
      <c r="AG74">
        <f t="shared" si="10"/>
        <v>8</v>
      </c>
      <c r="AH74">
        <f t="shared" si="10"/>
        <v>9</v>
      </c>
      <c r="AI74">
        <f t="shared" si="10"/>
        <v>10</v>
      </c>
      <c r="AJ74">
        <f t="shared" si="10"/>
        <v>11</v>
      </c>
    </row>
    <row r="75" spans="1:36" x14ac:dyDescent="0.35">
      <c r="A75" s="23">
        <v>38748</v>
      </c>
      <c r="B75" s="26">
        <v>221.18</v>
      </c>
      <c r="C75" s="26">
        <v>239.63</v>
      </c>
      <c r="D75" s="26">
        <v>237.23</v>
      </c>
      <c r="E75" s="26">
        <v>248.06</v>
      </c>
      <c r="F75" s="26">
        <v>191.47</v>
      </c>
      <c r="G75" s="26">
        <v>209.67</v>
      </c>
      <c r="H75" s="26">
        <v>218.24</v>
      </c>
      <c r="I75" s="26">
        <v>234.53</v>
      </c>
      <c r="J75" s="26">
        <v>274.41000000000003</v>
      </c>
      <c r="K75" s="26">
        <v>1250.22</v>
      </c>
      <c r="L75" s="26">
        <v>1708.12</v>
      </c>
      <c r="M75" s="26"/>
      <c r="N75" s="60">
        <v>1280.079956054688</v>
      </c>
      <c r="O75">
        <f t="shared" si="1"/>
        <v>0.70380556083518797</v>
      </c>
      <c r="P75">
        <f t="shared" si="3"/>
        <v>0.81770852125579818</v>
      </c>
      <c r="Q75">
        <f t="shared" si="6"/>
        <v>0.50141567741450377</v>
      </c>
      <c r="R75">
        <f t="shared" si="8"/>
        <v>-1.230836879508659E-2</v>
      </c>
      <c r="S75">
        <f t="shared" si="2"/>
        <v>0.78844798754583001</v>
      </c>
      <c r="T75">
        <f t="shared" si="4"/>
        <v>0.73419034055727539</v>
      </c>
      <c r="U75">
        <f t="shared" si="7"/>
        <v>0.59368002600177727</v>
      </c>
      <c r="V75">
        <f t="shared" si="9"/>
        <v>0.16701556225556341</v>
      </c>
      <c r="W75">
        <f t="shared" ref="W75:W109" si="11">W76</f>
        <v>-0.49710052558138462</v>
      </c>
    </row>
    <row r="76" spans="1:36" x14ac:dyDescent="0.35">
      <c r="A76" s="23">
        <v>38776</v>
      </c>
      <c r="B76" s="26">
        <v>221.83</v>
      </c>
      <c r="C76" s="26">
        <v>240.42</v>
      </c>
      <c r="D76" s="26">
        <v>238.22</v>
      </c>
      <c r="E76" s="26">
        <v>249.63</v>
      </c>
      <c r="F76" s="26">
        <v>191.7</v>
      </c>
      <c r="G76" s="26">
        <v>209.8</v>
      </c>
      <c r="H76" s="26">
        <v>218.75</v>
      </c>
      <c r="I76" s="26">
        <v>235.56</v>
      </c>
      <c r="J76" s="26">
        <v>277.25</v>
      </c>
      <c r="K76" s="26">
        <v>1249.8399999999999</v>
      </c>
      <c r="L76" s="26">
        <v>1720.23</v>
      </c>
      <c r="M76" s="26"/>
      <c r="N76" s="60">
        <v>1280.660034179688</v>
      </c>
      <c r="O76">
        <f t="shared" si="1"/>
        <v>0.71041515055132376</v>
      </c>
      <c r="P76">
        <f t="shared" si="3"/>
        <v>0.82211612679507673</v>
      </c>
      <c r="Q76">
        <f t="shared" si="6"/>
        <v>0.56330003797626838</v>
      </c>
      <c r="R76">
        <f t="shared" si="8"/>
        <v>5.8507510546981008E-2</v>
      </c>
      <c r="S76">
        <f t="shared" si="2"/>
        <v>0.78689527149088923</v>
      </c>
      <c r="T76">
        <f t="shared" si="4"/>
        <v>0.76199161807463611</v>
      </c>
      <c r="U76">
        <f t="shared" si="7"/>
        <v>0.64314049064897627</v>
      </c>
      <c r="V76">
        <f t="shared" si="9"/>
        <v>0.23227068502823173</v>
      </c>
      <c r="W76">
        <f t="shared" si="11"/>
        <v>-0.49710052558138462</v>
      </c>
    </row>
    <row r="77" spans="1:36" x14ac:dyDescent="0.35">
      <c r="A77" s="23">
        <v>38807</v>
      </c>
      <c r="B77" s="26">
        <v>219.95</v>
      </c>
      <c r="C77" s="26">
        <v>237.79</v>
      </c>
      <c r="D77" s="26">
        <v>234.67</v>
      </c>
      <c r="E77" s="26">
        <v>245.43</v>
      </c>
      <c r="F77" s="26">
        <v>191.93</v>
      </c>
      <c r="G77" s="26">
        <v>208.97</v>
      </c>
      <c r="H77" s="26">
        <v>217.26</v>
      </c>
      <c r="I77" s="26">
        <v>232.55</v>
      </c>
      <c r="J77" s="26">
        <v>267.29000000000002</v>
      </c>
      <c r="K77" s="26">
        <v>1245.49</v>
      </c>
      <c r="L77" s="26">
        <v>1661.56</v>
      </c>
      <c r="M77" s="26"/>
      <c r="N77" s="60">
        <v>1294.869995117188</v>
      </c>
      <c r="O77">
        <f t="shared" si="1"/>
        <v>0.70443881736827574</v>
      </c>
      <c r="P77">
        <f t="shared" si="3"/>
        <v>0.82278648407344868</v>
      </c>
      <c r="Q77">
        <f t="shared" si="6"/>
        <v>0.67409912869105137</v>
      </c>
      <c r="R77">
        <f t="shared" si="8"/>
        <v>0.10472777278263988</v>
      </c>
      <c r="S77">
        <f t="shared" si="2"/>
        <v>0.74315395914178639</v>
      </c>
      <c r="T77">
        <f t="shared" si="4"/>
        <v>0.76838051701086962</v>
      </c>
      <c r="U77">
        <f t="shared" si="7"/>
        <v>0.71929332469914187</v>
      </c>
      <c r="V77">
        <f t="shared" si="9"/>
        <v>0.27241269949001645</v>
      </c>
      <c r="W77">
        <f t="shared" si="11"/>
        <v>-0.49710052558138462</v>
      </c>
    </row>
    <row r="78" spans="1:36" x14ac:dyDescent="0.35">
      <c r="A78" s="23">
        <v>38835</v>
      </c>
      <c r="B78" s="26">
        <v>219.67</v>
      </c>
      <c r="C78" s="26">
        <v>237.03</v>
      </c>
      <c r="D78" s="26">
        <v>233.64</v>
      </c>
      <c r="E78" s="26">
        <v>244.56</v>
      </c>
      <c r="F78" s="26">
        <v>192.59</v>
      </c>
      <c r="G78" s="26">
        <v>209.39</v>
      </c>
      <c r="H78" s="26">
        <v>217.22</v>
      </c>
      <c r="I78" s="26">
        <v>231.92</v>
      </c>
      <c r="J78" s="26">
        <v>262.63</v>
      </c>
      <c r="K78" s="26">
        <v>1246.0899999999999</v>
      </c>
      <c r="L78" s="26">
        <v>1629.2</v>
      </c>
      <c r="M78" s="26"/>
      <c r="N78" s="60">
        <v>1310.609985351562</v>
      </c>
      <c r="O78">
        <f t="shared" si="1"/>
        <v>0.7162739323266486</v>
      </c>
      <c r="P78">
        <f t="shared" si="3"/>
        <v>0.81469537843395412</v>
      </c>
      <c r="Q78">
        <f t="shared" si="6"/>
        <v>0.74650071252748518</v>
      </c>
      <c r="R78">
        <f t="shared" si="8"/>
        <v>0.18413809931735703</v>
      </c>
      <c r="S78">
        <f t="shared" si="2"/>
        <v>0.66520951788843807</v>
      </c>
      <c r="T78">
        <f t="shared" si="4"/>
        <v>0.75087985068656704</v>
      </c>
      <c r="U78">
        <f t="shared" si="7"/>
        <v>0.75268695023019161</v>
      </c>
      <c r="V78">
        <f t="shared" si="9"/>
        <v>0.33743524910990585</v>
      </c>
      <c r="W78">
        <f t="shared" si="11"/>
        <v>-0.49710052558138462</v>
      </c>
    </row>
    <row r="79" spans="1:36" x14ac:dyDescent="0.35">
      <c r="A79" s="23">
        <v>38868</v>
      </c>
      <c r="B79" s="26">
        <v>219.48</v>
      </c>
      <c r="C79" s="26">
        <v>237.02</v>
      </c>
      <c r="D79" s="26">
        <v>233.34</v>
      </c>
      <c r="E79" s="26">
        <v>243.58</v>
      </c>
      <c r="F79" s="26">
        <v>192.85</v>
      </c>
      <c r="G79" s="26">
        <v>209.28</v>
      </c>
      <c r="H79" s="26">
        <v>216.96</v>
      </c>
      <c r="I79" s="26">
        <v>231.41</v>
      </c>
      <c r="J79" s="26">
        <v>261.83</v>
      </c>
      <c r="K79" s="26">
        <v>1246.5999999999999</v>
      </c>
      <c r="L79" s="26">
        <v>1629.31</v>
      </c>
      <c r="M79" s="26"/>
      <c r="N79" s="60">
        <v>1270.089965820312</v>
      </c>
      <c r="O79">
        <f t="shared" si="1"/>
        <v>0.69292067399727209</v>
      </c>
      <c r="P79">
        <f t="shared" si="3"/>
        <v>0.83637063462570549</v>
      </c>
      <c r="Q79">
        <f t="shared" si="6"/>
        <v>0.8262725719157118</v>
      </c>
      <c r="R79">
        <f t="shared" si="8"/>
        <v>0.26633244175416315</v>
      </c>
      <c r="S79">
        <f t="shared" si="2"/>
        <v>0.59589948164091999</v>
      </c>
      <c r="T79">
        <f t="shared" si="4"/>
        <v>0.77963639220720626</v>
      </c>
      <c r="U79">
        <f t="shared" si="7"/>
        <v>0.79090624187713654</v>
      </c>
      <c r="V79">
        <f t="shared" si="9"/>
        <v>0.40568706399774879</v>
      </c>
      <c r="W79">
        <f t="shared" si="11"/>
        <v>-0.49710052558138462</v>
      </c>
    </row>
    <row r="80" spans="1:36" x14ac:dyDescent="0.35">
      <c r="A80" s="23">
        <v>38898</v>
      </c>
      <c r="B80" s="26">
        <v>219.98</v>
      </c>
      <c r="C80" s="26">
        <v>237.41</v>
      </c>
      <c r="D80" s="26">
        <v>233.67</v>
      </c>
      <c r="E80" s="26">
        <v>243.97</v>
      </c>
      <c r="F80" s="26">
        <v>193.23</v>
      </c>
      <c r="G80" s="26">
        <v>209.61</v>
      </c>
      <c r="H80" s="26">
        <v>217.24</v>
      </c>
      <c r="I80" s="26">
        <v>231.8</v>
      </c>
      <c r="J80" s="26">
        <v>263.27999999999997</v>
      </c>
      <c r="K80" s="26">
        <v>1249.03</v>
      </c>
      <c r="L80" s="26">
        <v>1641.8</v>
      </c>
      <c r="M80" s="26"/>
      <c r="N80" s="60">
        <v>1270.199951171875</v>
      </c>
      <c r="O80">
        <f t="shared" si="1"/>
        <v>0.6802790292559191</v>
      </c>
      <c r="P80">
        <f t="shared" si="3"/>
        <v>0.85522265671110731</v>
      </c>
      <c r="Q80">
        <f t="shared" si="6"/>
        <v>0.87619856210817426</v>
      </c>
      <c r="R80">
        <f t="shared" si="8"/>
        <v>0.34342049978358452</v>
      </c>
      <c r="S80">
        <f t="shared" si="2"/>
        <v>0.52876221534227019</v>
      </c>
      <c r="T80">
        <f t="shared" si="4"/>
        <v>0.80100668445730006</v>
      </c>
      <c r="U80">
        <f t="shared" si="7"/>
        <v>0.80673236852892471</v>
      </c>
      <c r="V80">
        <f t="shared" si="9"/>
        <v>0.46705631334070929</v>
      </c>
      <c r="W80">
        <f t="shared" si="11"/>
        <v>-0.49710052558138462</v>
      </c>
    </row>
    <row r="81" spans="1:23" x14ac:dyDescent="0.35">
      <c r="A81" s="23">
        <v>38929</v>
      </c>
      <c r="B81" s="26">
        <v>222.87</v>
      </c>
      <c r="C81" s="26">
        <v>240.76</v>
      </c>
      <c r="D81" s="26">
        <v>237.16</v>
      </c>
      <c r="E81" s="26">
        <v>247.81</v>
      </c>
      <c r="F81" s="26">
        <v>194.73</v>
      </c>
      <c r="G81" s="26">
        <v>212.08</v>
      </c>
      <c r="H81" s="26">
        <v>220.17</v>
      </c>
      <c r="I81" s="26">
        <v>235.46</v>
      </c>
      <c r="J81" s="26">
        <v>268.64999999999998</v>
      </c>
      <c r="K81" s="26">
        <v>1262.17</v>
      </c>
      <c r="L81" s="26">
        <v>1673.27</v>
      </c>
      <c r="M81" s="26"/>
      <c r="N81" s="60">
        <v>1276.660034179688</v>
      </c>
      <c r="O81">
        <f t="shared" si="1"/>
        <v>0.6990738547399169</v>
      </c>
      <c r="P81">
        <f t="shared" si="3"/>
        <v>0.84083901281051954</v>
      </c>
      <c r="Q81">
        <f t="shared" si="6"/>
        <v>0.88851640846770874</v>
      </c>
      <c r="R81">
        <f t="shared" si="8"/>
        <v>0.41677375162327318</v>
      </c>
      <c r="S81">
        <f t="shared" si="2"/>
        <v>0.4885232513669871</v>
      </c>
      <c r="T81">
        <f t="shared" si="4"/>
        <v>0.7753148366031718</v>
      </c>
      <c r="U81">
        <f t="shared" si="7"/>
        <v>0.8045096106567754</v>
      </c>
      <c r="V81">
        <f t="shared" si="9"/>
        <v>0.52152079534080864</v>
      </c>
      <c r="W81">
        <f t="shared" si="11"/>
        <v>-0.49710052558138462</v>
      </c>
    </row>
    <row r="82" spans="1:23" x14ac:dyDescent="0.35">
      <c r="A82" s="23">
        <v>38960</v>
      </c>
      <c r="B82" s="26">
        <v>226.07</v>
      </c>
      <c r="C82" s="26">
        <v>244.87</v>
      </c>
      <c r="D82" s="26">
        <v>241.65</v>
      </c>
      <c r="E82" s="26">
        <v>252.8</v>
      </c>
      <c r="F82" s="26">
        <v>196.18</v>
      </c>
      <c r="G82" s="26">
        <v>214.58</v>
      </c>
      <c r="H82" s="26">
        <v>223.33</v>
      </c>
      <c r="I82" s="26">
        <v>239.71</v>
      </c>
      <c r="J82" s="26">
        <v>276.47000000000003</v>
      </c>
      <c r="K82" s="26">
        <v>1276.27</v>
      </c>
      <c r="L82" s="26">
        <v>1719.24</v>
      </c>
      <c r="M82" s="26"/>
      <c r="N82" s="60">
        <v>1303.819946289062</v>
      </c>
      <c r="O82">
        <f t="shared" si="1"/>
        <v>0.66646980368549658</v>
      </c>
      <c r="P82">
        <f t="shared" si="3"/>
        <v>0.82740928428351879</v>
      </c>
      <c r="Q82">
        <f t="shared" si="6"/>
        <v>0.8943020156983551</v>
      </c>
      <c r="R82">
        <f t="shared" si="8"/>
        <v>0.4690543862954874</v>
      </c>
      <c r="S82">
        <f t="shared" si="2"/>
        <v>0.41051412471398846</v>
      </c>
      <c r="T82">
        <f t="shared" si="4"/>
        <v>0.75753846802590552</v>
      </c>
      <c r="U82">
        <f t="shared" si="7"/>
        <v>0.80331111123335452</v>
      </c>
      <c r="V82">
        <f t="shared" si="9"/>
        <v>0.55725883677837063</v>
      </c>
      <c r="W82">
        <f t="shared" si="11"/>
        <v>-0.49710052558138462</v>
      </c>
    </row>
    <row r="83" spans="1:23" x14ac:dyDescent="0.35">
      <c r="A83" s="23">
        <v>38989</v>
      </c>
      <c r="B83" s="26">
        <v>227.9</v>
      </c>
      <c r="C83" s="26">
        <v>247.41</v>
      </c>
      <c r="D83" s="26">
        <v>244.56</v>
      </c>
      <c r="E83" s="26">
        <v>255.66</v>
      </c>
      <c r="F83" s="26">
        <v>197.23</v>
      </c>
      <c r="G83" s="26">
        <v>216.22</v>
      </c>
      <c r="H83" s="26">
        <v>225.22</v>
      </c>
      <c r="I83" s="26">
        <v>241.82</v>
      </c>
      <c r="J83" s="26">
        <v>281.24</v>
      </c>
      <c r="K83" s="26">
        <v>1285.56</v>
      </c>
      <c r="L83" s="26">
        <v>1747.34</v>
      </c>
      <c r="M83" s="26"/>
      <c r="N83" s="60">
        <v>1335.849975585938</v>
      </c>
      <c r="O83">
        <f t="shared" si="1"/>
        <v>0.71241446293206956</v>
      </c>
      <c r="P83">
        <f t="shared" si="3"/>
        <v>0.85228243720008323</v>
      </c>
      <c r="Q83">
        <f t="shared" si="6"/>
        <v>0.88979332310267489</v>
      </c>
      <c r="R83">
        <f t="shared" si="8"/>
        <v>0.49455194143237879</v>
      </c>
      <c r="S83">
        <f t="shared" si="2"/>
        <v>0.38830259954418705</v>
      </c>
      <c r="T83">
        <f t="shared" si="4"/>
        <v>0.77055350401358014</v>
      </c>
      <c r="U83">
        <f t="shared" si="7"/>
        <v>0.81059852922923181</v>
      </c>
      <c r="V83">
        <f t="shared" si="9"/>
        <v>0.57625850657224809</v>
      </c>
      <c r="W83">
        <f t="shared" si="11"/>
        <v>-0.49710052558138462</v>
      </c>
    </row>
    <row r="84" spans="1:23" x14ac:dyDescent="0.35">
      <c r="A84" s="23">
        <v>39021</v>
      </c>
      <c r="B84" s="26">
        <v>229.31</v>
      </c>
      <c r="C84" s="26">
        <v>249.18</v>
      </c>
      <c r="D84" s="26">
        <v>246.57</v>
      </c>
      <c r="E84" s="26">
        <v>257.92</v>
      </c>
      <c r="F84" s="26">
        <v>198.07</v>
      </c>
      <c r="G84" s="26">
        <v>217.42</v>
      </c>
      <c r="H84" s="26">
        <v>226.67</v>
      </c>
      <c r="I84" s="26">
        <v>243.69</v>
      </c>
      <c r="J84" s="26">
        <v>284.14</v>
      </c>
      <c r="K84" s="26">
        <v>1291.25</v>
      </c>
      <c r="L84" s="26">
        <v>1760.18</v>
      </c>
      <c r="M84" s="26"/>
      <c r="N84" s="60">
        <v>1377.93994140625</v>
      </c>
      <c r="O84">
        <f t="shared" si="1"/>
        <v>0.78129277483934467</v>
      </c>
      <c r="P84">
        <f t="shared" si="3"/>
        <v>0.86290586242831668</v>
      </c>
      <c r="Q84">
        <f t="shared" si="6"/>
        <v>0.88884446046484522</v>
      </c>
      <c r="R84">
        <f t="shared" si="8"/>
        <v>0.52481332436959682</v>
      </c>
      <c r="S84">
        <f t="shared" si="2"/>
        <v>0.39832984234593372</v>
      </c>
      <c r="T84">
        <f t="shared" si="4"/>
        <v>0.76337652404587886</v>
      </c>
      <c r="U84">
        <f t="shared" si="7"/>
        <v>0.81012369097403281</v>
      </c>
      <c r="V84">
        <f t="shared" si="9"/>
        <v>0.59663305141937084</v>
      </c>
      <c r="W84">
        <f t="shared" si="11"/>
        <v>-0.49710052558138462</v>
      </c>
    </row>
    <row r="85" spans="1:23" x14ac:dyDescent="0.35">
      <c r="A85" s="23">
        <v>39051</v>
      </c>
      <c r="B85" s="26">
        <v>231.79</v>
      </c>
      <c r="C85" s="26">
        <v>252.34</v>
      </c>
      <c r="D85" s="26">
        <v>250.2</v>
      </c>
      <c r="E85" s="26">
        <v>261.92</v>
      </c>
      <c r="F85" s="26">
        <v>199.23</v>
      </c>
      <c r="G85" s="26">
        <v>219.36</v>
      </c>
      <c r="H85" s="26">
        <v>229.08</v>
      </c>
      <c r="I85" s="26">
        <v>247.17</v>
      </c>
      <c r="J85" s="26">
        <v>290.35000000000002</v>
      </c>
      <c r="K85" s="26">
        <v>1301.3800000000001</v>
      </c>
      <c r="L85" s="26">
        <v>1794.73</v>
      </c>
      <c r="M85" s="26"/>
      <c r="N85" s="60">
        <v>1400.630004882812</v>
      </c>
      <c r="O85">
        <f t="shared" si="1"/>
        <v>0.8544135302625353</v>
      </c>
      <c r="P85">
        <f t="shared" si="3"/>
        <v>0.87445913042821533</v>
      </c>
      <c r="Q85">
        <f t="shared" si="6"/>
        <v>0.89427227956209132</v>
      </c>
      <c r="R85">
        <f t="shared" si="8"/>
        <v>0.58117469963489798</v>
      </c>
      <c r="S85">
        <f t="shared" si="2"/>
        <v>0.46875788017479886</v>
      </c>
      <c r="T85">
        <f t="shared" si="4"/>
        <v>0.76611857278461659</v>
      </c>
      <c r="U85">
        <f t="shared" si="7"/>
        <v>0.81470964971288784</v>
      </c>
      <c r="V85">
        <f t="shared" si="9"/>
        <v>0.640246504378301</v>
      </c>
      <c r="W85">
        <f t="shared" si="11"/>
        <v>-0.49710052558138462</v>
      </c>
    </row>
    <row r="86" spans="1:23" x14ac:dyDescent="0.35">
      <c r="A86" s="23">
        <v>39080</v>
      </c>
      <c r="B86" s="26">
        <v>230.64</v>
      </c>
      <c r="C86" s="26">
        <v>250.57</v>
      </c>
      <c r="D86" s="26">
        <v>247.82</v>
      </c>
      <c r="E86" s="26">
        <v>259.45</v>
      </c>
      <c r="F86" s="26">
        <v>199.37</v>
      </c>
      <c r="G86" s="26">
        <v>218.72</v>
      </c>
      <c r="H86" s="26">
        <v>228.16</v>
      </c>
      <c r="I86" s="26">
        <v>244.81</v>
      </c>
      <c r="J86" s="26">
        <v>284.19</v>
      </c>
      <c r="K86" s="26">
        <v>1295.42</v>
      </c>
      <c r="L86" s="26">
        <v>1755.82</v>
      </c>
      <c r="M86" s="26"/>
      <c r="N86" s="60">
        <v>1418.300048828125</v>
      </c>
      <c r="O86">
        <f t="shared" si="1"/>
        <v>0.8735366888977204</v>
      </c>
      <c r="P86">
        <f t="shared" si="3"/>
        <v>0.88728188628456162</v>
      </c>
      <c r="Q86">
        <f t="shared" si="6"/>
        <v>0.89656154071413496</v>
      </c>
      <c r="R86">
        <f t="shared" si="8"/>
        <v>0.64112470002722255</v>
      </c>
      <c r="S86">
        <f t="shared" si="2"/>
        <v>0.47034381110618845</v>
      </c>
      <c r="T86">
        <f t="shared" si="4"/>
        <v>0.76080921953771707</v>
      </c>
      <c r="U86">
        <f t="shared" si="7"/>
        <v>0.81526051771855867</v>
      </c>
      <c r="V86">
        <f t="shared" si="9"/>
        <v>0.68441867850809868</v>
      </c>
      <c r="W86">
        <f t="shared" si="11"/>
        <v>-0.49710052558138462</v>
      </c>
    </row>
    <row r="87" spans="1:23" x14ac:dyDescent="0.35">
      <c r="A87" s="23">
        <v>39113</v>
      </c>
      <c r="B87" s="26">
        <v>230.53</v>
      </c>
      <c r="C87" s="26">
        <v>250.25</v>
      </c>
      <c r="D87" s="26">
        <v>247.63</v>
      </c>
      <c r="E87" s="26">
        <v>259.76</v>
      </c>
      <c r="F87" s="26">
        <v>199.83</v>
      </c>
      <c r="G87" s="26">
        <v>218.86</v>
      </c>
      <c r="H87" s="26">
        <v>228.2</v>
      </c>
      <c r="I87" s="26">
        <v>244.4</v>
      </c>
      <c r="J87" s="26">
        <v>282.60000000000002</v>
      </c>
      <c r="K87" s="26">
        <v>1295.43</v>
      </c>
      <c r="L87" s="26">
        <v>1742.34</v>
      </c>
      <c r="M87" s="26"/>
      <c r="N87" s="60">
        <v>1438.239990234375</v>
      </c>
      <c r="O87">
        <f t="shared" si="1"/>
        <v>0.88949601849546112</v>
      </c>
      <c r="P87">
        <f t="shared" si="3"/>
        <v>0.89776898123328708</v>
      </c>
      <c r="Q87">
        <f t="shared" si="6"/>
        <v>0.89844246887056822</v>
      </c>
      <c r="R87">
        <f t="shared" si="8"/>
        <v>0.69586217466442479</v>
      </c>
      <c r="S87">
        <f t="shared" si="2"/>
        <v>0.47761436469345059</v>
      </c>
      <c r="T87">
        <f t="shared" si="4"/>
        <v>0.75055203225866818</v>
      </c>
      <c r="U87">
        <f t="shared" si="7"/>
        <v>0.81119440966396184</v>
      </c>
      <c r="V87">
        <f t="shared" si="9"/>
        <v>0.71973652945553623</v>
      </c>
      <c r="W87">
        <f t="shared" si="11"/>
        <v>-0.49710052558138462</v>
      </c>
    </row>
    <row r="88" spans="1:23" x14ac:dyDescent="0.35">
      <c r="A88" s="23">
        <v>39141</v>
      </c>
      <c r="B88" s="26">
        <v>233.77</v>
      </c>
      <c r="C88" s="26">
        <v>254.7</v>
      </c>
      <c r="D88" s="26">
        <v>252.63</v>
      </c>
      <c r="E88" s="26">
        <v>265.70999999999998</v>
      </c>
      <c r="F88" s="26">
        <v>201.46</v>
      </c>
      <c r="G88" s="26">
        <v>221.79</v>
      </c>
      <c r="H88" s="26">
        <v>231.38</v>
      </c>
      <c r="I88" s="26">
        <v>248.53</v>
      </c>
      <c r="J88" s="26">
        <v>291.36</v>
      </c>
      <c r="K88" s="26">
        <v>1312.5</v>
      </c>
      <c r="L88" s="26">
        <v>1794.08</v>
      </c>
      <c r="M88" s="26"/>
      <c r="N88" s="60">
        <v>1406.819946289062</v>
      </c>
      <c r="O88">
        <f t="shared" si="1"/>
        <v>0.89437346171597853</v>
      </c>
      <c r="P88">
        <f t="shared" si="3"/>
        <v>0.90365984287042078</v>
      </c>
      <c r="Q88">
        <f t="shared" si="6"/>
        <v>0.9041233838336572</v>
      </c>
      <c r="R88">
        <f t="shared" si="8"/>
        <v>0.74308603827081043</v>
      </c>
      <c r="S88">
        <f t="shared" si="2"/>
        <v>0.52081125365255831</v>
      </c>
      <c r="T88">
        <f t="shared" si="4"/>
        <v>0.76386698162677502</v>
      </c>
      <c r="U88">
        <f t="shared" si="7"/>
        <v>0.82661187306558837</v>
      </c>
      <c r="V88">
        <f t="shared" si="9"/>
        <v>0.75291072568744566</v>
      </c>
      <c r="W88">
        <f t="shared" si="11"/>
        <v>-0.49710052558138462</v>
      </c>
    </row>
    <row r="89" spans="1:23" x14ac:dyDescent="0.35">
      <c r="A89" s="23">
        <v>39171</v>
      </c>
      <c r="B89" s="26">
        <v>234.11</v>
      </c>
      <c r="C89" s="26">
        <v>253.78</v>
      </c>
      <c r="D89" s="26">
        <v>251.23</v>
      </c>
      <c r="E89" s="26">
        <v>264.08</v>
      </c>
      <c r="F89" s="26">
        <v>202.27</v>
      </c>
      <c r="G89" s="26">
        <v>222.55</v>
      </c>
      <c r="H89" s="26">
        <v>231.78</v>
      </c>
      <c r="I89" s="26">
        <v>248.22</v>
      </c>
      <c r="J89" s="26">
        <v>286.99</v>
      </c>
      <c r="K89" s="26">
        <v>1315.59</v>
      </c>
      <c r="L89" s="26">
        <v>1774.31</v>
      </c>
      <c r="M89" s="26"/>
      <c r="N89" s="60">
        <v>1420.859985351562</v>
      </c>
      <c r="O89">
        <f t="shared" si="1"/>
        <v>0.90267136062264164</v>
      </c>
      <c r="P89">
        <f t="shared" si="3"/>
        <v>0.91573721183616608</v>
      </c>
      <c r="Q89">
        <f t="shared" si="6"/>
        <v>0.91402040754104519</v>
      </c>
      <c r="R89">
        <f t="shared" si="8"/>
        <v>0.81864747357733347</v>
      </c>
      <c r="S89">
        <f t="shared" si="2"/>
        <v>0.53693166410377713</v>
      </c>
      <c r="T89">
        <f t="shared" si="4"/>
        <v>0.76875381536565235</v>
      </c>
      <c r="U89">
        <f t="shared" si="7"/>
        <v>0.83479268701613807</v>
      </c>
      <c r="V89">
        <f t="shared" si="9"/>
        <v>0.80741196865031806</v>
      </c>
      <c r="W89">
        <f t="shared" si="11"/>
        <v>-0.49710052558138462</v>
      </c>
    </row>
    <row r="90" spans="1:23" x14ac:dyDescent="0.35">
      <c r="A90" s="23">
        <v>39202</v>
      </c>
      <c r="B90" s="26">
        <v>235.25</v>
      </c>
      <c r="C90" s="26">
        <v>255.47</v>
      </c>
      <c r="D90" s="26">
        <v>252.85</v>
      </c>
      <c r="E90" s="26">
        <v>266.45</v>
      </c>
      <c r="F90" s="26">
        <v>203.03</v>
      </c>
      <c r="G90" s="26">
        <v>223.64</v>
      </c>
      <c r="H90" s="26">
        <v>232.97</v>
      </c>
      <c r="I90" s="26">
        <v>249.55</v>
      </c>
      <c r="J90" s="26">
        <v>289.87</v>
      </c>
      <c r="K90" s="26">
        <v>1321.45</v>
      </c>
      <c r="L90" s="26">
        <v>1788.18</v>
      </c>
      <c r="M90" s="26"/>
      <c r="N90" s="60">
        <v>1482.369995117188</v>
      </c>
      <c r="O90">
        <f t="shared" si="1"/>
        <v>0.91375138504351683</v>
      </c>
      <c r="P90">
        <f t="shared" si="3"/>
        <v>0.92334352556115162</v>
      </c>
      <c r="Q90">
        <f t="shared" si="6"/>
        <v>0.92395393591082575</v>
      </c>
      <c r="R90">
        <f t="shared" si="8"/>
        <v>0.86751274891254604</v>
      </c>
      <c r="S90">
        <f t="shared" si="2"/>
        <v>0.55028031151951873</v>
      </c>
      <c r="T90">
        <f t="shared" si="4"/>
        <v>0.76711308142030887</v>
      </c>
      <c r="U90">
        <f t="shared" si="7"/>
        <v>0.83955153974476304</v>
      </c>
      <c r="V90">
        <f t="shared" si="9"/>
        <v>0.83846475647228014</v>
      </c>
      <c r="W90">
        <f t="shared" si="11"/>
        <v>-0.49710052558138462</v>
      </c>
    </row>
    <row r="91" spans="1:23" x14ac:dyDescent="0.35">
      <c r="A91" s="23">
        <v>39233</v>
      </c>
      <c r="B91" s="26">
        <v>233.61</v>
      </c>
      <c r="C91" s="26">
        <v>253.02</v>
      </c>
      <c r="D91" s="26">
        <v>250.11</v>
      </c>
      <c r="E91" s="26">
        <v>263.98</v>
      </c>
      <c r="F91" s="26">
        <v>202.89</v>
      </c>
      <c r="G91" s="26">
        <v>222.36</v>
      </c>
      <c r="H91" s="26">
        <v>231.27</v>
      </c>
      <c r="I91" s="26">
        <v>246.67</v>
      </c>
      <c r="J91" s="26">
        <v>284.87</v>
      </c>
      <c r="K91" s="26">
        <v>1312.95</v>
      </c>
      <c r="L91" s="26">
        <v>1754.79</v>
      </c>
      <c r="M91" s="26"/>
      <c r="N91" s="60">
        <v>1530.619995117188</v>
      </c>
      <c r="O91">
        <f t="shared" ref="O91:O154" si="12">CORREL(K67:K91,N67:N91)</f>
        <v>0.91553392898308228</v>
      </c>
      <c r="P91">
        <f t="shared" si="3"/>
        <v>0.92527798229957281</v>
      </c>
      <c r="Q91">
        <f t="shared" si="6"/>
        <v>0.9377629415433093</v>
      </c>
      <c r="R91">
        <f t="shared" si="8"/>
        <v>0.91161562466078638</v>
      </c>
      <c r="S91">
        <f t="shared" ref="S91:S154" si="13">CORREL(L67:L91,N67:N91)</f>
        <v>0.53552872713669364</v>
      </c>
      <c r="T91">
        <f t="shared" si="4"/>
        <v>0.74949010014605288</v>
      </c>
      <c r="U91">
        <f t="shared" si="7"/>
        <v>0.84711662202639681</v>
      </c>
      <c r="V91">
        <f t="shared" si="9"/>
        <v>0.86365391634426525</v>
      </c>
      <c r="W91">
        <f t="shared" si="11"/>
        <v>-0.49710052558138462</v>
      </c>
    </row>
    <row r="92" spans="1:23" x14ac:dyDescent="0.35">
      <c r="A92" s="23">
        <v>39262</v>
      </c>
      <c r="B92" s="26">
        <v>233.04</v>
      </c>
      <c r="C92" s="26">
        <v>252.16</v>
      </c>
      <c r="D92" s="26">
        <v>248.85</v>
      </c>
      <c r="E92" s="26">
        <v>262.33999999999997</v>
      </c>
      <c r="F92" s="26">
        <v>203.74</v>
      </c>
      <c r="G92" s="26">
        <v>222.43</v>
      </c>
      <c r="H92" s="26">
        <v>230.48</v>
      </c>
      <c r="I92" s="26">
        <v>244.87</v>
      </c>
      <c r="J92" s="26">
        <v>281.67</v>
      </c>
      <c r="K92" s="26">
        <v>1315.07</v>
      </c>
      <c r="L92" s="26">
        <v>1739.99</v>
      </c>
      <c r="M92" s="26"/>
      <c r="N92" s="60">
        <v>1503.349975585938</v>
      </c>
      <c r="O92">
        <f t="shared" si="12"/>
        <v>0.92520569118485985</v>
      </c>
      <c r="P92">
        <f t="shared" si="3"/>
        <v>0.93222867224610473</v>
      </c>
      <c r="Q92">
        <f t="shared" si="6"/>
        <v>0.94892114673949324</v>
      </c>
      <c r="R92">
        <f t="shared" si="8"/>
        <v>0.93521263797599041</v>
      </c>
      <c r="S92">
        <f t="shared" si="13"/>
        <v>0.54980195555011124</v>
      </c>
      <c r="T92">
        <f t="shared" si="4"/>
        <v>0.74268588758558463</v>
      </c>
      <c r="U92">
        <f t="shared" si="7"/>
        <v>0.84731857244656661</v>
      </c>
      <c r="V92">
        <f t="shared" si="9"/>
        <v>0.87425236437108911</v>
      </c>
      <c r="W92">
        <f t="shared" si="11"/>
        <v>-0.49710052558138462</v>
      </c>
    </row>
    <row r="93" spans="1:23" x14ac:dyDescent="0.35">
      <c r="A93" s="23">
        <v>39294</v>
      </c>
      <c r="B93" s="26">
        <v>235.33</v>
      </c>
      <c r="C93" s="26">
        <v>253.23</v>
      </c>
      <c r="D93" s="26">
        <v>249.91</v>
      </c>
      <c r="E93" s="26">
        <v>262.19</v>
      </c>
      <c r="F93" s="26">
        <v>205.31</v>
      </c>
      <c r="G93" s="26">
        <v>224.45</v>
      </c>
      <c r="H93" s="26">
        <v>232.37</v>
      </c>
      <c r="I93" s="26">
        <v>246.64</v>
      </c>
      <c r="J93" s="26">
        <v>284.97000000000003</v>
      </c>
      <c r="K93" s="26">
        <v>1333.52</v>
      </c>
      <c r="L93" s="26">
        <v>1786.55</v>
      </c>
      <c r="M93" s="26"/>
      <c r="N93" s="60">
        <v>1455.27001953125</v>
      </c>
      <c r="O93">
        <f t="shared" si="12"/>
        <v>0.92966755644624122</v>
      </c>
      <c r="P93">
        <f t="shared" si="3"/>
        <v>0.92699774097889498</v>
      </c>
      <c r="Q93">
        <f t="shared" si="6"/>
        <v>0.94550605880840133</v>
      </c>
      <c r="R93">
        <f t="shared" ref="R93:R124" si="14">CORREL(K34:K93,N34:N93)</f>
        <v>0.93688134045506921</v>
      </c>
      <c r="S93">
        <f t="shared" si="13"/>
        <v>0.64377457231212154</v>
      </c>
      <c r="T93">
        <f t="shared" si="4"/>
        <v>0.73940494529304535</v>
      </c>
      <c r="U93">
        <f t="shared" si="7"/>
        <v>0.84197370095010227</v>
      </c>
      <c r="V93">
        <f t="shared" si="9"/>
        <v>0.8773973327406831</v>
      </c>
      <c r="W93">
        <f t="shared" si="11"/>
        <v>-0.49710052558138462</v>
      </c>
    </row>
    <row r="94" spans="1:23" x14ac:dyDescent="0.35">
      <c r="A94" s="23">
        <v>39325</v>
      </c>
      <c r="B94" s="26">
        <v>238.43</v>
      </c>
      <c r="C94" s="26">
        <v>255.63</v>
      </c>
      <c r="D94" s="26">
        <v>251.45</v>
      </c>
      <c r="E94" s="26">
        <v>264.94</v>
      </c>
      <c r="F94" s="26">
        <v>206.83</v>
      </c>
      <c r="G94" s="26">
        <v>226.71</v>
      </c>
      <c r="H94" s="26">
        <v>235.37</v>
      </c>
      <c r="I94" s="26">
        <v>250.35</v>
      </c>
      <c r="J94" s="26">
        <v>289.45</v>
      </c>
      <c r="K94" s="26">
        <v>1353.43</v>
      </c>
      <c r="L94" s="26">
        <v>1819.82</v>
      </c>
      <c r="M94" s="26"/>
      <c r="N94" s="60">
        <v>1473.989990234375</v>
      </c>
      <c r="O94">
        <f t="shared" si="12"/>
        <v>0.91746831101346682</v>
      </c>
      <c r="P94">
        <f t="shared" si="3"/>
        <v>0.92420994039720461</v>
      </c>
      <c r="Q94">
        <f t="shared" si="6"/>
        <v>0.93878998684631965</v>
      </c>
      <c r="R94">
        <f t="shared" si="14"/>
        <v>0.93288353068199037</v>
      </c>
      <c r="S94">
        <f t="shared" si="13"/>
        <v>0.67744716376950154</v>
      </c>
      <c r="T94">
        <f t="shared" si="4"/>
        <v>0.73860038819843732</v>
      </c>
      <c r="U94">
        <f t="shared" si="7"/>
        <v>0.8400842862923299</v>
      </c>
      <c r="V94">
        <f t="shared" si="9"/>
        <v>0.87895376610759868</v>
      </c>
      <c r="W94">
        <f t="shared" si="11"/>
        <v>-0.49710052558138462</v>
      </c>
    </row>
    <row r="95" spans="1:23" x14ac:dyDescent="0.35">
      <c r="A95" s="23">
        <v>39353</v>
      </c>
      <c r="B95" s="26">
        <v>240.21</v>
      </c>
      <c r="C95" s="26">
        <v>257.99</v>
      </c>
      <c r="D95" s="26">
        <v>253.6</v>
      </c>
      <c r="E95" s="26">
        <v>266.70999999999998</v>
      </c>
      <c r="F95" s="26">
        <v>208.37</v>
      </c>
      <c r="G95" s="26">
        <v>228.52</v>
      </c>
      <c r="H95" s="26">
        <v>237.07</v>
      </c>
      <c r="I95" s="26">
        <v>252.28</v>
      </c>
      <c r="J95" s="26">
        <v>291.58</v>
      </c>
      <c r="K95" s="26">
        <v>1361.6</v>
      </c>
      <c r="L95" s="26">
        <v>1824.94</v>
      </c>
      <c r="M95" s="26"/>
      <c r="N95" s="60">
        <v>1526.75</v>
      </c>
      <c r="O95">
        <f t="shared" si="12"/>
        <v>0.92822977602283729</v>
      </c>
      <c r="P95">
        <f t="shared" si="3"/>
        <v>0.93176911124392658</v>
      </c>
      <c r="Q95">
        <f t="shared" si="6"/>
        <v>0.94664735098739083</v>
      </c>
      <c r="R95">
        <f t="shared" si="14"/>
        <v>0.93263277601749484</v>
      </c>
      <c r="S95">
        <f t="shared" si="13"/>
        <v>0.76985901344534913</v>
      </c>
      <c r="T95">
        <f t="shared" si="4"/>
        <v>0.74381911781948407</v>
      </c>
      <c r="U95">
        <f t="shared" si="7"/>
        <v>0.84277096455171763</v>
      </c>
      <c r="V95">
        <f t="shared" si="9"/>
        <v>0.88298589227026869</v>
      </c>
      <c r="W95">
        <f t="shared" si="11"/>
        <v>-0.49710052558138462</v>
      </c>
    </row>
    <row r="96" spans="1:23" x14ac:dyDescent="0.35">
      <c r="A96" s="23">
        <v>39386</v>
      </c>
      <c r="B96" s="26">
        <v>242.2</v>
      </c>
      <c r="C96" s="26">
        <v>259.85000000000002</v>
      </c>
      <c r="D96" s="26">
        <v>256.7</v>
      </c>
      <c r="E96" s="26">
        <v>270.58999999999997</v>
      </c>
      <c r="F96" s="26">
        <v>209.38</v>
      </c>
      <c r="G96" s="26">
        <v>230.19</v>
      </c>
      <c r="H96" s="26">
        <v>239.24</v>
      </c>
      <c r="I96" s="26">
        <v>254.79</v>
      </c>
      <c r="J96" s="26">
        <v>296.26</v>
      </c>
      <c r="K96" s="26">
        <v>1370.18</v>
      </c>
      <c r="L96" s="26">
        <v>1850.71</v>
      </c>
      <c r="M96" s="26"/>
      <c r="N96" s="60">
        <v>1549.380004882812</v>
      </c>
      <c r="O96">
        <f t="shared" si="12"/>
        <v>0.93371734845159637</v>
      </c>
      <c r="P96">
        <f t="shared" si="3"/>
        <v>0.94232052132320288</v>
      </c>
      <c r="Q96">
        <f t="shared" si="6"/>
        <v>0.94826559268805144</v>
      </c>
      <c r="R96">
        <f t="shared" si="14"/>
        <v>0.93150166789892208</v>
      </c>
      <c r="S96">
        <f t="shared" si="13"/>
        <v>0.80780664980388239</v>
      </c>
      <c r="T96">
        <f t="shared" si="4"/>
        <v>0.75732696756995599</v>
      </c>
      <c r="U96">
        <f t="shared" si="7"/>
        <v>0.84577885956241772</v>
      </c>
      <c r="V96">
        <f t="shared" si="9"/>
        <v>0.88406258469854226</v>
      </c>
      <c r="W96">
        <f t="shared" si="11"/>
        <v>-0.49710052558138462</v>
      </c>
    </row>
    <row r="97" spans="1:23" x14ac:dyDescent="0.35">
      <c r="A97" s="23">
        <v>39416</v>
      </c>
      <c r="B97" s="26">
        <v>247.25</v>
      </c>
      <c r="C97" s="26">
        <v>263.02</v>
      </c>
      <c r="D97" s="26">
        <v>258.49</v>
      </c>
      <c r="E97" s="26">
        <v>271.41000000000003</v>
      </c>
      <c r="F97" s="26">
        <v>212</v>
      </c>
      <c r="G97" s="26">
        <v>234.13</v>
      </c>
      <c r="H97" s="26">
        <v>243.51</v>
      </c>
      <c r="I97" s="26">
        <v>260.04000000000002</v>
      </c>
      <c r="J97" s="26">
        <v>302.89999999999998</v>
      </c>
      <c r="K97" s="26">
        <v>1406.93</v>
      </c>
      <c r="L97" s="26">
        <v>1935.8</v>
      </c>
      <c r="M97" s="26"/>
      <c r="N97" s="60">
        <v>1481.140014648438</v>
      </c>
      <c r="O97">
        <f t="shared" si="12"/>
        <v>0.88640427859032955</v>
      </c>
      <c r="P97">
        <f t="shared" si="3"/>
        <v>0.91089479271766449</v>
      </c>
      <c r="Q97">
        <f t="shared" si="6"/>
        <v>0.9255204018454779</v>
      </c>
      <c r="R97">
        <f t="shared" si="14"/>
        <v>0.91218260196177425</v>
      </c>
      <c r="S97">
        <f t="shared" si="13"/>
        <v>0.76825327218389461</v>
      </c>
      <c r="T97">
        <f t="shared" si="4"/>
        <v>0.74086187551382776</v>
      </c>
      <c r="U97">
        <f t="shared" si="7"/>
        <v>0.84042558033058579</v>
      </c>
      <c r="V97">
        <f t="shared" si="9"/>
        <v>0.88028997560455613</v>
      </c>
      <c r="W97">
        <f t="shared" si="11"/>
        <v>-0.49710052558138462</v>
      </c>
    </row>
    <row r="98" spans="1:23" x14ac:dyDescent="0.35">
      <c r="A98" s="23">
        <v>39447</v>
      </c>
      <c r="B98" s="26">
        <v>248.02</v>
      </c>
      <c r="C98" s="26">
        <v>264.17</v>
      </c>
      <c r="D98" s="26">
        <v>258.5</v>
      </c>
      <c r="E98" s="26">
        <v>271.74</v>
      </c>
      <c r="F98" s="26">
        <v>212.78</v>
      </c>
      <c r="G98" s="26">
        <v>235.03</v>
      </c>
      <c r="H98" s="26">
        <v>244.09</v>
      </c>
      <c r="I98" s="26">
        <v>260.79000000000002</v>
      </c>
      <c r="J98" s="26">
        <v>302.73</v>
      </c>
      <c r="K98" s="26">
        <v>1409.85</v>
      </c>
      <c r="L98" s="26">
        <v>1928.04</v>
      </c>
      <c r="M98" s="26"/>
      <c r="N98" s="60">
        <v>1468.359985351562</v>
      </c>
      <c r="O98">
        <f t="shared" si="12"/>
        <v>0.84672384690966052</v>
      </c>
      <c r="P98">
        <f t="shared" si="3"/>
        <v>0.88701092614757671</v>
      </c>
      <c r="Q98">
        <f t="shared" si="6"/>
        <v>0.90751091168410258</v>
      </c>
      <c r="R98">
        <f t="shared" si="14"/>
        <v>0.89732586191473807</v>
      </c>
      <c r="S98">
        <f t="shared" si="13"/>
        <v>0.74360113017623553</v>
      </c>
      <c r="T98">
        <f t="shared" si="4"/>
        <v>0.73117549100784984</v>
      </c>
      <c r="U98">
        <f t="shared" si="7"/>
        <v>0.83840228997402166</v>
      </c>
      <c r="V98">
        <f t="shared" si="9"/>
        <v>0.87615341116942835</v>
      </c>
      <c r="W98">
        <f t="shared" si="11"/>
        <v>-0.49710052558138462</v>
      </c>
    </row>
    <row r="99" spans="1:23" x14ac:dyDescent="0.35">
      <c r="A99" s="23">
        <v>39478</v>
      </c>
      <c r="B99" s="26">
        <v>252.61</v>
      </c>
      <c r="C99" s="26">
        <v>269.04000000000002</v>
      </c>
      <c r="D99" s="26">
        <v>261.33</v>
      </c>
      <c r="E99" s="26">
        <v>272.75</v>
      </c>
      <c r="F99" s="26">
        <v>216.27799999999999</v>
      </c>
      <c r="G99" s="26">
        <v>239.38</v>
      </c>
      <c r="H99" s="26">
        <v>248.47</v>
      </c>
      <c r="I99" s="26">
        <v>265.36</v>
      </c>
      <c r="J99" s="26">
        <v>305.83</v>
      </c>
      <c r="K99" s="26">
        <v>1445.27</v>
      </c>
      <c r="L99" s="26">
        <v>1978.93</v>
      </c>
      <c r="M99" s="26"/>
      <c r="N99" s="60">
        <v>1378.550048828125</v>
      </c>
      <c r="O99">
        <f t="shared" si="12"/>
        <v>0.70302795854507338</v>
      </c>
      <c r="P99">
        <f t="shared" si="3"/>
        <v>0.80368303879449543</v>
      </c>
      <c r="Q99">
        <f t="shared" si="6"/>
        <v>0.84934128457795544</v>
      </c>
      <c r="R99">
        <f t="shared" si="14"/>
        <v>0.85544570393536201</v>
      </c>
      <c r="S99">
        <f t="shared" si="13"/>
        <v>0.63990065068511381</v>
      </c>
      <c r="T99">
        <f t="shared" si="4"/>
        <v>0.66133671057254939</v>
      </c>
      <c r="U99">
        <f t="shared" si="7"/>
        <v>0.80640016870023645</v>
      </c>
      <c r="V99">
        <f t="shared" si="9"/>
        <v>0.8548773758973478</v>
      </c>
      <c r="W99">
        <f t="shared" si="11"/>
        <v>-0.49710052558138462</v>
      </c>
    </row>
    <row r="100" spans="1:23" x14ac:dyDescent="0.35">
      <c r="A100" s="23">
        <v>39507</v>
      </c>
      <c r="B100" s="26">
        <v>253.03</v>
      </c>
      <c r="C100" s="26">
        <v>269.54000000000002</v>
      </c>
      <c r="D100" s="26">
        <v>261.95999999999998</v>
      </c>
      <c r="E100" s="26">
        <v>271.85000000000002</v>
      </c>
      <c r="F100" s="26">
        <v>217.74780000000001</v>
      </c>
      <c r="G100" s="26">
        <v>240.52</v>
      </c>
      <c r="H100" s="26">
        <v>248.74</v>
      </c>
      <c r="I100" s="26">
        <v>263.68</v>
      </c>
      <c r="J100" s="26">
        <v>305.02999999999997</v>
      </c>
      <c r="K100" s="26">
        <v>1464.46</v>
      </c>
      <c r="L100" s="26">
        <v>1987.37</v>
      </c>
      <c r="M100" s="26"/>
      <c r="N100" s="60">
        <v>1330.630004882812</v>
      </c>
      <c r="O100">
        <f t="shared" si="12"/>
        <v>0.51312762719049743</v>
      </c>
      <c r="P100">
        <f t="shared" si="3"/>
        <v>0.69641930530189167</v>
      </c>
      <c r="Q100">
        <f t="shared" si="6"/>
        <v>0.77869701710504891</v>
      </c>
      <c r="R100">
        <f t="shared" si="14"/>
        <v>0.80948476016433202</v>
      </c>
      <c r="S100">
        <f t="shared" si="13"/>
        <v>0.49273979422808989</v>
      </c>
      <c r="T100">
        <f t="shared" si="4"/>
        <v>0.57369495845741125</v>
      </c>
      <c r="U100">
        <f t="shared" si="7"/>
        <v>0.76295514252084984</v>
      </c>
      <c r="V100">
        <f t="shared" si="9"/>
        <v>0.83361354237803009</v>
      </c>
      <c r="W100">
        <f t="shared" si="11"/>
        <v>-0.49710052558138462</v>
      </c>
    </row>
    <row r="101" spans="1:23" x14ac:dyDescent="0.35">
      <c r="A101" s="23">
        <v>39538</v>
      </c>
      <c r="B101" s="26">
        <v>254.88</v>
      </c>
      <c r="C101" s="26">
        <v>267.39999999999998</v>
      </c>
      <c r="D101" s="26">
        <v>258.25</v>
      </c>
      <c r="E101" s="26">
        <v>268.82</v>
      </c>
      <c r="F101" s="26">
        <v>217.9136</v>
      </c>
      <c r="G101" s="26">
        <v>240.5</v>
      </c>
      <c r="H101" s="26">
        <v>250.07</v>
      </c>
      <c r="I101" s="26">
        <v>265.8</v>
      </c>
      <c r="J101" s="26">
        <v>304.97000000000003</v>
      </c>
      <c r="K101" s="26">
        <v>1473.94</v>
      </c>
      <c r="L101" s="26">
        <v>2004.63</v>
      </c>
      <c r="M101" s="26"/>
      <c r="N101" s="60">
        <v>1322.699951171875</v>
      </c>
      <c r="O101">
        <f t="shared" si="12"/>
        <v>0.33927014615143158</v>
      </c>
      <c r="P101">
        <f t="shared" si="3"/>
        <v>0.59772638654401467</v>
      </c>
      <c r="Q101">
        <f t="shared" si="6"/>
        <v>0.71975358955379531</v>
      </c>
      <c r="R101">
        <f t="shared" si="14"/>
        <v>0.76968568601933152</v>
      </c>
      <c r="S101">
        <f t="shared" si="13"/>
        <v>0.35548489710562253</v>
      </c>
      <c r="T101">
        <f t="shared" si="4"/>
        <v>0.48104713350789513</v>
      </c>
      <c r="U101">
        <f t="shared" si="7"/>
        <v>0.71851474298906359</v>
      </c>
      <c r="V101">
        <f t="shared" si="9"/>
        <v>0.80814876040497696</v>
      </c>
      <c r="W101">
        <f t="shared" si="11"/>
        <v>-0.49710052558138462</v>
      </c>
    </row>
    <row r="102" spans="1:23" x14ac:dyDescent="0.35">
      <c r="A102" s="23">
        <v>39568</v>
      </c>
      <c r="B102" s="26">
        <v>253.65</v>
      </c>
      <c r="C102" s="26">
        <v>267.72000000000003</v>
      </c>
      <c r="D102" s="26">
        <v>260.61</v>
      </c>
      <c r="E102" s="26">
        <v>272.33999999999997</v>
      </c>
      <c r="F102" s="26">
        <v>217.32470000000001</v>
      </c>
      <c r="G102" s="26">
        <v>239.79</v>
      </c>
      <c r="H102" s="26">
        <v>249.43</v>
      </c>
      <c r="I102" s="26">
        <v>265.44</v>
      </c>
      <c r="J102" s="26">
        <v>304.85000000000002</v>
      </c>
      <c r="K102" s="26">
        <v>1449.39</v>
      </c>
      <c r="L102" s="26">
        <v>1966.16</v>
      </c>
      <c r="M102" s="26"/>
      <c r="N102" s="60">
        <v>1385.589965820312</v>
      </c>
      <c r="O102">
        <f t="shared" si="12"/>
        <v>0.26119761285501703</v>
      </c>
      <c r="P102">
        <f t="shared" ref="P102:P165" si="15">CORREL(K67:K102,N67:N102)</f>
        <v>0.56484993375498949</v>
      </c>
      <c r="Q102">
        <f t="shared" si="6"/>
        <v>0.69830031749246613</v>
      </c>
      <c r="R102">
        <f t="shared" si="14"/>
        <v>0.7579534890724906</v>
      </c>
      <c r="S102">
        <f t="shared" si="13"/>
        <v>0.28370912983069912</v>
      </c>
      <c r="T102">
        <f t="shared" ref="T102:T165" si="16">CORREL(L67:L102,N67:N102)</f>
        <v>0.45469327099891182</v>
      </c>
      <c r="U102">
        <f t="shared" si="7"/>
        <v>0.69698932495112875</v>
      </c>
      <c r="V102">
        <f t="shared" si="9"/>
        <v>0.80007734464879932</v>
      </c>
      <c r="W102">
        <f t="shared" si="11"/>
        <v>-0.49710052558138462</v>
      </c>
    </row>
    <row r="103" spans="1:23" x14ac:dyDescent="0.35">
      <c r="A103" s="23">
        <v>39598</v>
      </c>
      <c r="B103" s="26">
        <v>251.91</v>
      </c>
      <c r="C103" s="26">
        <v>265.05</v>
      </c>
      <c r="D103" s="26">
        <v>257.7</v>
      </c>
      <c r="E103" s="26">
        <v>270.64999999999998</v>
      </c>
      <c r="F103" s="26">
        <v>217.19810000000001</v>
      </c>
      <c r="G103" s="26">
        <v>238.45</v>
      </c>
      <c r="H103" s="26">
        <v>247.97</v>
      </c>
      <c r="I103" s="26">
        <v>262.89999999999998</v>
      </c>
      <c r="J103" s="26">
        <v>299.14999999999998</v>
      </c>
      <c r="K103" s="26">
        <v>1435.56</v>
      </c>
      <c r="L103" s="26">
        <v>1927.01</v>
      </c>
      <c r="M103" s="26"/>
      <c r="N103" s="60">
        <v>1400.380004882812</v>
      </c>
      <c r="O103">
        <f t="shared" si="12"/>
        <v>0.19948054947786817</v>
      </c>
      <c r="P103">
        <f t="shared" si="15"/>
        <v>0.54651954421392279</v>
      </c>
      <c r="Q103">
        <f t="shared" si="6"/>
        <v>0.6851181258874145</v>
      </c>
      <c r="R103">
        <f t="shared" si="14"/>
        <v>0.75704849799133356</v>
      </c>
      <c r="S103">
        <f t="shared" si="13"/>
        <v>0.21799939535462576</v>
      </c>
      <c r="T103">
        <f t="shared" si="16"/>
        <v>0.45305619392696689</v>
      </c>
      <c r="U103">
        <f t="shared" si="7"/>
        <v>0.68228646768725032</v>
      </c>
      <c r="V103">
        <f t="shared" si="9"/>
        <v>0.8066824317280914</v>
      </c>
      <c r="W103">
        <f t="shared" si="11"/>
        <v>-0.49710052558138462</v>
      </c>
    </row>
    <row r="104" spans="1:23" x14ac:dyDescent="0.35">
      <c r="A104" s="23">
        <v>39629</v>
      </c>
      <c r="B104" s="26">
        <v>252.11</v>
      </c>
      <c r="C104" s="26">
        <v>262.93</v>
      </c>
      <c r="D104" s="26">
        <v>255.95</v>
      </c>
      <c r="E104" s="26">
        <v>269.17</v>
      </c>
      <c r="F104" s="26">
        <v>217.49510000000001</v>
      </c>
      <c r="G104" s="26">
        <v>238.62</v>
      </c>
      <c r="H104" s="26">
        <v>247.64</v>
      </c>
      <c r="I104" s="26">
        <v>261.67</v>
      </c>
      <c r="J104" s="26">
        <v>300.3</v>
      </c>
      <c r="K104" s="26">
        <v>1443.44</v>
      </c>
      <c r="L104" s="26">
        <v>1960.05</v>
      </c>
      <c r="M104" s="26"/>
      <c r="N104" s="60">
        <v>1280</v>
      </c>
      <c r="O104">
        <f t="shared" si="12"/>
        <v>1.1946937073367778E-2</v>
      </c>
      <c r="P104">
        <f t="shared" si="15"/>
        <v>0.46633009428149247</v>
      </c>
      <c r="Q104">
        <f t="shared" si="6"/>
        <v>0.63507607418280654</v>
      </c>
      <c r="R104">
        <f t="shared" si="14"/>
        <v>0.73068540256478287</v>
      </c>
      <c r="S104">
        <f t="shared" si="13"/>
        <v>1.347788761070436E-2</v>
      </c>
      <c r="T104">
        <f t="shared" si="16"/>
        <v>0.3989711495661144</v>
      </c>
      <c r="U104">
        <f t="shared" si="7"/>
        <v>0.63260053035477271</v>
      </c>
      <c r="V104">
        <f t="shared" si="9"/>
        <v>0.78850067196132645</v>
      </c>
      <c r="W104">
        <f t="shared" si="11"/>
        <v>-0.49710052558138462</v>
      </c>
    </row>
    <row r="105" spans="1:23" x14ac:dyDescent="0.35">
      <c r="A105" s="23">
        <v>39660</v>
      </c>
      <c r="B105" s="26">
        <v>252.34</v>
      </c>
      <c r="C105" s="26">
        <v>261.45999999999998</v>
      </c>
      <c r="D105" s="26">
        <v>253.68</v>
      </c>
      <c r="E105" s="26">
        <v>267.42</v>
      </c>
      <c r="F105" s="26">
        <v>218.0719</v>
      </c>
      <c r="G105" s="26">
        <v>238.95</v>
      </c>
      <c r="H105" s="26">
        <v>247.79</v>
      </c>
      <c r="I105" s="26">
        <v>261.08999999999997</v>
      </c>
      <c r="J105" s="26">
        <v>298.27</v>
      </c>
      <c r="K105" s="26">
        <v>1451.35</v>
      </c>
      <c r="L105" s="26">
        <v>1958.62</v>
      </c>
      <c r="M105" s="26"/>
      <c r="N105" s="60">
        <v>1267.380004882812</v>
      </c>
      <c r="O105">
        <f t="shared" si="12"/>
        <v>-0.19359726293331506</v>
      </c>
      <c r="P105">
        <f t="shared" si="15"/>
        <v>0.37507419708597317</v>
      </c>
      <c r="Q105">
        <f t="shared" si="6"/>
        <v>0.57913047965879527</v>
      </c>
      <c r="R105">
        <f t="shared" si="14"/>
        <v>0.69322559448285281</v>
      </c>
      <c r="S105">
        <f t="shared" si="13"/>
        <v>-0.20647183613113806</v>
      </c>
      <c r="T105">
        <f t="shared" si="16"/>
        <v>0.32430134313329467</v>
      </c>
      <c r="U105">
        <f t="shared" si="7"/>
        <v>0.57061710637514285</v>
      </c>
      <c r="V105">
        <f t="shared" si="9"/>
        <v>0.75407961204891671</v>
      </c>
      <c r="W105">
        <f t="shared" si="11"/>
        <v>-0.49710052558138462</v>
      </c>
    </row>
    <row r="106" spans="1:23" x14ac:dyDescent="0.35">
      <c r="A106" s="23">
        <v>39689</v>
      </c>
      <c r="B106" s="26">
        <v>254.91</v>
      </c>
      <c r="C106" s="26">
        <v>262.94</v>
      </c>
      <c r="D106" s="26">
        <v>255.39</v>
      </c>
      <c r="E106" s="26">
        <v>269.5</v>
      </c>
      <c r="F106" s="26">
        <v>219.0009</v>
      </c>
      <c r="G106" s="26">
        <v>240.92</v>
      </c>
      <c r="H106" s="26">
        <v>249.7</v>
      </c>
      <c r="I106" s="26">
        <v>263.87</v>
      </c>
      <c r="J106" s="26">
        <v>303.33</v>
      </c>
      <c r="K106" s="26">
        <v>1465.04</v>
      </c>
      <c r="L106" s="26">
        <v>2007.25</v>
      </c>
      <c r="M106" s="26"/>
      <c r="N106" s="60">
        <v>1282.829956054688</v>
      </c>
      <c r="O106">
        <f t="shared" si="12"/>
        <v>-0.38554882001966534</v>
      </c>
      <c r="P106">
        <f t="shared" si="15"/>
        <v>0.29140693773865844</v>
      </c>
      <c r="Q106">
        <f t="shared" si="6"/>
        <v>0.53044378676533699</v>
      </c>
      <c r="R106">
        <f t="shared" si="14"/>
        <v>0.65706749711040824</v>
      </c>
      <c r="S106">
        <f t="shared" si="13"/>
        <v>-0.42658377157238853</v>
      </c>
      <c r="T106">
        <f t="shared" si="16"/>
        <v>0.2588585572077477</v>
      </c>
      <c r="U106">
        <f t="shared" si="7"/>
        <v>0.50740398940047549</v>
      </c>
      <c r="V106">
        <f t="shared" si="9"/>
        <v>0.71573823992890029</v>
      </c>
      <c r="W106">
        <f t="shared" si="11"/>
        <v>-0.49710052558138462</v>
      </c>
    </row>
    <row r="107" spans="1:23" x14ac:dyDescent="0.35">
      <c r="A107" s="23">
        <v>39721</v>
      </c>
      <c r="B107" s="26">
        <v>255.35</v>
      </c>
      <c r="C107" s="26">
        <v>249.87</v>
      </c>
      <c r="D107" s="26">
        <v>230.3</v>
      </c>
      <c r="E107" s="26">
        <v>256.12</v>
      </c>
      <c r="F107" s="26">
        <v>217.61750000000001</v>
      </c>
      <c r="G107" s="26">
        <v>237.77</v>
      </c>
      <c r="H107" s="26">
        <v>245.94</v>
      </c>
      <c r="I107" s="26">
        <v>261.36</v>
      </c>
      <c r="J107" s="26">
        <v>293.45999999999998</v>
      </c>
      <c r="K107" s="26">
        <v>1474.82</v>
      </c>
      <c r="L107" s="26">
        <v>2015.24</v>
      </c>
      <c r="M107" s="26"/>
      <c r="N107" s="60">
        <v>1166.359985351562</v>
      </c>
      <c r="O107">
        <f t="shared" si="12"/>
        <v>-0.5581586816506674</v>
      </c>
      <c r="P107">
        <f t="shared" si="15"/>
        <v>0.13640987614893141</v>
      </c>
      <c r="Q107">
        <f t="shared" si="6"/>
        <v>0.42886705005504355</v>
      </c>
      <c r="R107">
        <f t="shared" si="14"/>
        <v>0.59093858175820169</v>
      </c>
      <c r="S107">
        <f t="shared" si="13"/>
        <v>-0.60014531561768603</v>
      </c>
      <c r="T107">
        <f t="shared" si="16"/>
        <v>0.1134516620055025</v>
      </c>
      <c r="U107">
        <f t="shared" si="7"/>
        <v>0.39445297039732952</v>
      </c>
      <c r="V107">
        <f t="shared" si="9"/>
        <v>0.64986653128182559</v>
      </c>
      <c r="W107">
        <f t="shared" si="11"/>
        <v>-0.49710052558138462</v>
      </c>
    </row>
    <row r="108" spans="1:23" x14ac:dyDescent="0.35">
      <c r="A108" s="23">
        <v>39752</v>
      </c>
      <c r="B108" s="26">
        <v>252.07</v>
      </c>
      <c r="C108" s="26">
        <v>243.97</v>
      </c>
      <c r="D108" s="26">
        <v>217.75</v>
      </c>
      <c r="E108" s="26">
        <v>228</v>
      </c>
      <c r="F108" s="26">
        <v>217.70679999999999</v>
      </c>
      <c r="G108" s="26">
        <v>235.29</v>
      </c>
      <c r="H108" s="26">
        <v>241.1</v>
      </c>
      <c r="I108" s="26">
        <v>252.41</v>
      </c>
      <c r="J108" s="26">
        <v>273.98</v>
      </c>
      <c r="K108" s="26">
        <v>1484.67</v>
      </c>
      <c r="L108" s="26">
        <v>1949.44</v>
      </c>
      <c r="M108" s="26"/>
      <c r="N108" s="60">
        <v>968.75</v>
      </c>
      <c r="O108">
        <f t="shared" si="12"/>
        <v>-0.64237896789912285</v>
      </c>
      <c r="P108">
        <f t="shared" si="15"/>
        <v>-9.5157747465509229E-2</v>
      </c>
      <c r="Q108">
        <f t="shared" si="6"/>
        <v>0.24028669929579732</v>
      </c>
      <c r="R108">
        <f t="shared" si="14"/>
        <v>0.44745861398679687</v>
      </c>
      <c r="S108">
        <f t="shared" si="13"/>
        <v>-0.58709075794613275</v>
      </c>
      <c r="T108">
        <f t="shared" si="16"/>
        <v>-5.2926352369760253E-2</v>
      </c>
      <c r="U108">
        <f t="shared" si="7"/>
        <v>0.24292515392462596</v>
      </c>
      <c r="V108">
        <f t="shared" si="9"/>
        <v>0.53634777683163815</v>
      </c>
      <c r="W108">
        <f t="shared" si="11"/>
        <v>-0.49710052558138462</v>
      </c>
    </row>
    <row r="109" spans="1:23" x14ac:dyDescent="0.35">
      <c r="A109" s="23">
        <v>39780</v>
      </c>
      <c r="B109" s="26">
        <v>260.06</v>
      </c>
      <c r="C109" s="26">
        <v>252.01</v>
      </c>
      <c r="D109" s="26">
        <v>227.55</v>
      </c>
      <c r="E109" s="26">
        <v>234.27</v>
      </c>
      <c r="F109" s="26">
        <v>219.64410000000001</v>
      </c>
      <c r="G109" s="26">
        <v>241.12</v>
      </c>
      <c r="H109" s="26">
        <v>245.07</v>
      </c>
      <c r="I109" s="26">
        <v>261.56</v>
      </c>
      <c r="J109" s="26">
        <v>296.79000000000002</v>
      </c>
      <c r="K109" s="26">
        <v>1539.56</v>
      </c>
      <c r="L109" s="26">
        <v>2189.27</v>
      </c>
      <c r="M109" s="26"/>
      <c r="N109" s="60">
        <v>896.239990234375</v>
      </c>
      <c r="O109">
        <f t="shared" si="12"/>
        <v>-0.73682410539158583</v>
      </c>
      <c r="P109">
        <f t="shared" si="15"/>
        <v>-0.30426529649996192</v>
      </c>
      <c r="Q109">
        <f t="shared" si="6"/>
        <v>2.5879510089084016E-2</v>
      </c>
      <c r="R109">
        <f t="shared" si="14"/>
        <v>0.26204293262638645</v>
      </c>
      <c r="S109">
        <f t="shared" si="13"/>
        <v>-0.73638215752492819</v>
      </c>
      <c r="T109">
        <f t="shared" si="16"/>
        <v>-0.31624089831349317</v>
      </c>
      <c r="U109">
        <f t="shared" si="7"/>
        <v>-2.6119004590824814E-2</v>
      </c>
      <c r="V109">
        <f t="shared" si="9"/>
        <v>0.31786677471010993</v>
      </c>
      <c r="W109">
        <f t="shared" si="11"/>
        <v>-0.49710052558138462</v>
      </c>
    </row>
    <row r="110" spans="1:23" x14ac:dyDescent="0.35">
      <c r="A110" s="23">
        <v>39813</v>
      </c>
      <c r="B110" s="26">
        <v>268.07</v>
      </c>
      <c r="C110" s="26">
        <v>266.95</v>
      </c>
      <c r="D110" s="26">
        <v>244.99</v>
      </c>
      <c r="E110" s="26">
        <v>247.54</v>
      </c>
      <c r="F110" s="26">
        <v>222.61760000000001</v>
      </c>
      <c r="G110" s="26">
        <v>246.24</v>
      </c>
      <c r="H110" s="26">
        <v>254.27</v>
      </c>
      <c r="I110" s="26">
        <v>280.81</v>
      </c>
      <c r="J110" s="26">
        <v>330.01</v>
      </c>
      <c r="K110" s="26">
        <v>1569.88</v>
      </c>
      <c r="L110" s="26">
        <v>2391.27</v>
      </c>
      <c r="M110" s="26"/>
      <c r="N110" s="60">
        <v>903.25</v>
      </c>
      <c r="O110">
        <f t="shared" si="12"/>
        <v>-0.80431541320618027</v>
      </c>
      <c r="P110">
        <f t="shared" si="15"/>
        <v>-0.45564626830692706</v>
      </c>
      <c r="Q110">
        <f t="shared" si="6"/>
        <v>-0.13795820509786882</v>
      </c>
      <c r="R110">
        <f t="shared" si="14"/>
        <v>0.10430833871246636</v>
      </c>
      <c r="S110">
        <f t="shared" si="13"/>
        <v>-0.81214031079042015</v>
      </c>
      <c r="T110">
        <f t="shared" si="16"/>
        <v>-0.51526617872488178</v>
      </c>
      <c r="U110">
        <f t="shared" si="7"/>
        <v>-0.2561693857323768</v>
      </c>
      <c r="V110">
        <f t="shared" si="9"/>
        <v>9.3568957632211666E-2</v>
      </c>
      <c r="W110">
        <f>CORREL(N74:N110,L74:L110)</f>
        <v>-0.49710052558138462</v>
      </c>
    </row>
    <row r="111" spans="1:23" x14ac:dyDescent="0.35">
      <c r="A111" s="23">
        <v>39843</v>
      </c>
      <c r="B111" s="26">
        <v>264.89999999999998</v>
      </c>
      <c r="C111" s="26">
        <v>261.58999999999997</v>
      </c>
      <c r="D111" s="26">
        <v>244.74</v>
      </c>
      <c r="E111" s="26">
        <v>252.91</v>
      </c>
      <c r="F111" s="26">
        <v>223.3399</v>
      </c>
      <c r="G111" s="26">
        <v>246.32</v>
      </c>
      <c r="H111" s="26">
        <v>251.16</v>
      </c>
      <c r="I111" s="26">
        <v>273.64999999999998</v>
      </c>
      <c r="J111" s="26">
        <v>309.91000000000003</v>
      </c>
      <c r="K111" s="26">
        <v>1546.81</v>
      </c>
      <c r="L111" s="26">
        <v>2184.4299999999998</v>
      </c>
      <c r="M111" s="26"/>
      <c r="N111" s="60">
        <v>825.8800048828125</v>
      </c>
      <c r="O111">
        <f t="shared" si="12"/>
        <v>-0.83796923370484178</v>
      </c>
      <c r="P111">
        <f t="shared" si="15"/>
        <v>-0.55031665389419138</v>
      </c>
      <c r="Q111">
        <f t="shared" si="6"/>
        <v>-0.26892686306883373</v>
      </c>
      <c r="R111">
        <f t="shared" si="14"/>
        <v>-2.9898749917447488E-2</v>
      </c>
      <c r="S111">
        <f t="shared" si="13"/>
        <v>-0.83623046761350472</v>
      </c>
      <c r="T111">
        <f t="shared" si="16"/>
        <v>-0.59680525017264208</v>
      </c>
      <c r="U111">
        <f t="shared" si="7"/>
        <v>-0.37778963510223434</v>
      </c>
      <c r="V111">
        <f t="shared" si="9"/>
        <v>-4.3926684243313113E-2</v>
      </c>
      <c r="W111">
        <f t="shared" ref="W111:W145" si="17">W112</f>
        <v>0.37978920442250208</v>
      </c>
    </row>
    <row r="112" spans="1:23" x14ac:dyDescent="0.35">
      <c r="A112" s="23">
        <v>39871</v>
      </c>
      <c r="B112" s="26">
        <v>264.76</v>
      </c>
      <c r="C112" s="26">
        <v>258.89</v>
      </c>
      <c r="D112" s="26">
        <v>238.45</v>
      </c>
      <c r="E112" s="26">
        <v>250.41</v>
      </c>
      <c r="F112" s="26">
        <v>223.9871</v>
      </c>
      <c r="G112" s="26">
        <v>246.3</v>
      </c>
      <c r="H112" s="26">
        <v>247.94</v>
      </c>
      <c r="I112" s="26">
        <v>268.43</v>
      </c>
      <c r="J112" s="26">
        <v>304.36</v>
      </c>
      <c r="K112" s="26">
        <v>1540.37</v>
      </c>
      <c r="L112" s="26">
        <v>2162.33</v>
      </c>
      <c r="M112" s="26"/>
      <c r="N112" s="60">
        <v>735.09002685546875</v>
      </c>
      <c r="O112">
        <f t="shared" si="12"/>
        <v>-0.85442320287362039</v>
      </c>
      <c r="P112">
        <f t="shared" si="15"/>
        <v>-0.61817164060259189</v>
      </c>
      <c r="Q112">
        <f t="shared" si="6"/>
        <v>-0.37320599493263157</v>
      </c>
      <c r="R112">
        <f t="shared" si="14"/>
        <v>-0.14766436222385509</v>
      </c>
      <c r="S112">
        <f t="shared" si="13"/>
        <v>-0.84232110461431942</v>
      </c>
      <c r="T112">
        <f t="shared" si="16"/>
        <v>-0.64812941517986233</v>
      </c>
      <c r="U112">
        <f t="shared" si="7"/>
        <v>-0.4705038318184917</v>
      </c>
      <c r="V112">
        <f t="shared" si="9"/>
        <v>-0.16128702543124757</v>
      </c>
      <c r="W112">
        <f t="shared" si="17"/>
        <v>0.37978920442250208</v>
      </c>
    </row>
    <row r="113" spans="1:23" x14ac:dyDescent="0.35">
      <c r="A113" s="23">
        <v>39903</v>
      </c>
      <c r="B113" s="26">
        <v>269.43</v>
      </c>
      <c r="C113" s="26">
        <v>257.83999999999997</v>
      </c>
      <c r="D113" s="26">
        <v>237.67</v>
      </c>
      <c r="E113" s="26">
        <v>250.63</v>
      </c>
      <c r="F113" s="26">
        <v>225.3485</v>
      </c>
      <c r="G113" s="26">
        <v>249.3</v>
      </c>
      <c r="H113" s="26">
        <v>252.3</v>
      </c>
      <c r="I113" s="26">
        <v>274.02</v>
      </c>
      <c r="J113" s="26">
        <v>309.82</v>
      </c>
      <c r="K113" s="26">
        <v>1565.27</v>
      </c>
      <c r="L113" s="26">
        <v>2266.1999999999998</v>
      </c>
      <c r="M113" s="26"/>
      <c r="N113" s="60">
        <v>797.8699951171875</v>
      </c>
      <c r="O113">
        <f t="shared" si="12"/>
        <v>-0.88322747826338366</v>
      </c>
      <c r="P113">
        <f t="shared" si="15"/>
        <v>-0.67851727230035186</v>
      </c>
      <c r="Q113">
        <f t="shared" si="6"/>
        <v>-0.46053144496562337</v>
      </c>
      <c r="R113">
        <f t="shared" si="14"/>
        <v>-0.24055308752618476</v>
      </c>
      <c r="S113">
        <f t="shared" si="13"/>
        <v>-0.86656590804849831</v>
      </c>
      <c r="T113">
        <f t="shared" si="16"/>
        <v>-0.70996391978691675</v>
      </c>
      <c r="U113">
        <f t="shared" si="7"/>
        <v>-0.56029853366220583</v>
      </c>
      <c r="V113">
        <f t="shared" si="9"/>
        <v>-0.26512930272068252</v>
      </c>
      <c r="W113">
        <f t="shared" si="17"/>
        <v>0.37978920442250208</v>
      </c>
    </row>
    <row r="114" spans="1:23" x14ac:dyDescent="0.35">
      <c r="A114" s="23">
        <v>39933</v>
      </c>
      <c r="B114" s="26">
        <v>268.99</v>
      </c>
      <c r="C114" s="26">
        <v>260.58</v>
      </c>
      <c r="D114" s="26">
        <v>244.61</v>
      </c>
      <c r="E114" s="26">
        <v>262.04000000000002</v>
      </c>
      <c r="F114" s="26">
        <v>226.57040000000001</v>
      </c>
      <c r="G114" s="26">
        <v>250.39</v>
      </c>
      <c r="H114" s="26">
        <v>255.85</v>
      </c>
      <c r="I114" s="26">
        <v>277.08999999999997</v>
      </c>
      <c r="J114" s="26">
        <v>306.73</v>
      </c>
      <c r="K114" s="26">
        <v>1548.02</v>
      </c>
      <c r="L114" s="26">
        <v>2149.1</v>
      </c>
      <c r="M114" s="26"/>
      <c r="N114" s="60">
        <v>872.80999755859375</v>
      </c>
      <c r="O114">
        <f t="shared" si="12"/>
        <v>-0.90297440466318091</v>
      </c>
      <c r="P114">
        <f t="shared" si="15"/>
        <v>-0.7193531111527095</v>
      </c>
      <c r="Q114">
        <f t="shared" ref="Q114:Q177" si="18">CORREL(K67:K114,N67:N114)</f>
        <v>-0.52215476832939933</v>
      </c>
      <c r="R114">
        <f t="shared" si="14"/>
        <v>-0.31016885300383629</v>
      </c>
      <c r="S114">
        <f t="shared" si="13"/>
        <v>-0.87449851454746264</v>
      </c>
      <c r="T114">
        <f t="shared" si="16"/>
        <v>-0.74574503859785657</v>
      </c>
      <c r="U114">
        <f t="shared" ref="U114:U177" si="19">CORREL(L67:L114,N67:N114)</f>
        <v>-0.60912317832490259</v>
      </c>
      <c r="V114">
        <f t="shared" si="9"/>
        <v>-0.33738387928125935</v>
      </c>
      <c r="W114">
        <f t="shared" si="17"/>
        <v>0.37978920442250208</v>
      </c>
    </row>
    <row r="115" spans="1:23" x14ac:dyDescent="0.35">
      <c r="A115" s="23">
        <v>39962</v>
      </c>
      <c r="B115" s="26">
        <v>268.95999999999998</v>
      </c>
      <c r="C115" s="26">
        <v>266.89999999999998</v>
      </c>
      <c r="D115" s="26">
        <v>253.55</v>
      </c>
      <c r="E115" s="26">
        <v>273.66000000000003</v>
      </c>
      <c r="F115" s="26">
        <v>228.274</v>
      </c>
      <c r="G115" s="26">
        <v>251.57</v>
      </c>
      <c r="H115" s="26">
        <v>257.48</v>
      </c>
      <c r="I115" s="26">
        <v>280.45999999999998</v>
      </c>
      <c r="J115" s="26">
        <v>309.52999999999997</v>
      </c>
      <c r="K115" s="26">
        <v>1537.73</v>
      </c>
      <c r="L115" s="26">
        <v>2090.2199999999998</v>
      </c>
      <c r="M115" s="26"/>
      <c r="N115" s="60">
        <v>919.1400146484375</v>
      </c>
      <c r="O115">
        <f t="shared" si="12"/>
        <v>-0.91134183567148186</v>
      </c>
      <c r="P115">
        <f t="shared" si="15"/>
        <v>-0.76051517911403788</v>
      </c>
      <c r="Q115">
        <f t="shared" si="18"/>
        <v>-0.56469052914921813</v>
      </c>
      <c r="R115">
        <f t="shared" si="14"/>
        <v>-0.36429218486175163</v>
      </c>
      <c r="S115">
        <f t="shared" si="13"/>
        <v>-0.86904792606086001</v>
      </c>
      <c r="T115">
        <f t="shared" si="16"/>
        <v>-0.78074780535276178</v>
      </c>
      <c r="U115">
        <f t="shared" si="19"/>
        <v>-0.63573168524947488</v>
      </c>
      <c r="V115">
        <f t="shared" si="9"/>
        <v>-0.39280805595318108</v>
      </c>
      <c r="W115">
        <f t="shared" si="17"/>
        <v>0.37978920442250208</v>
      </c>
    </row>
    <row r="116" spans="1:23" x14ac:dyDescent="0.35">
      <c r="A116" s="23">
        <v>39994</v>
      </c>
      <c r="B116" s="26">
        <v>269.08</v>
      </c>
      <c r="C116" s="26">
        <v>271.49</v>
      </c>
      <c r="D116" s="26">
        <v>259.3</v>
      </c>
      <c r="E116" s="26">
        <v>282.98</v>
      </c>
      <c r="F116" s="26">
        <v>228.9485</v>
      </c>
      <c r="G116" s="26">
        <v>252.23</v>
      </c>
      <c r="H116" s="26">
        <v>257.95</v>
      </c>
      <c r="I116" s="26">
        <v>282.67</v>
      </c>
      <c r="J116" s="26">
        <v>316.23</v>
      </c>
      <c r="K116" s="26">
        <v>1531.83</v>
      </c>
      <c r="L116" s="26">
        <v>2104.3000000000002</v>
      </c>
      <c r="M116" s="26"/>
      <c r="N116" s="60">
        <v>919.32000732421875</v>
      </c>
      <c r="O116">
        <f t="shared" si="12"/>
        <v>-0.91673151290665644</v>
      </c>
      <c r="P116">
        <f t="shared" si="15"/>
        <v>-0.79911346575393327</v>
      </c>
      <c r="Q116">
        <f t="shared" si="18"/>
        <v>-0.60142008774150846</v>
      </c>
      <c r="R116">
        <f t="shared" si="14"/>
        <v>-0.41015365922701302</v>
      </c>
      <c r="S116">
        <f t="shared" si="13"/>
        <v>-0.86254948085766925</v>
      </c>
      <c r="T116">
        <f t="shared" si="16"/>
        <v>-0.81566493607219259</v>
      </c>
      <c r="U116">
        <f t="shared" si="19"/>
        <v>-0.65878992363809152</v>
      </c>
      <c r="V116">
        <f t="shared" si="9"/>
        <v>-0.442523017681829</v>
      </c>
      <c r="W116">
        <f t="shared" si="17"/>
        <v>0.37978920442250208</v>
      </c>
    </row>
    <row r="117" spans="1:23" x14ac:dyDescent="0.35">
      <c r="A117" s="23">
        <v>40025</v>
      </c>
      <c r="B117" s="26">
        <v>271.66000000000003</v>
      </c>
      <c r="C117" s="26">
        <v>279.5</v>
      </c>
      <c r="D117" s="26">
        <v>269.77</v>
      </c>
      <c r="E117" s="26">
        <v>296.26</v>
      </c>
      <c r="F117" s="26">
        <v>230.3871</v>
      </c>
      <c r="G117" s="26">
        <v>255.19</v>
      </c>
      <c r="H117" s="26">
        <v>262.13</v>
      </c>
      <c r="I117" s="26">
        <v>289.45999999999998</v>
      </c>
      <c r="J117" s="26">
        <v>326.45</v>
      </c>
      <c r="K117" s="26">
        <v>1537.7</v>
      </c>
      <c r="L117" s="26">
        <v>2117.02</v>
      </c>
      <c r="M117" s="26"/>
      <c r="N117" s="60">
        <v>987.47998046875</v>
      </c>
      <c r="O117">
        <f t="shared" si="12"/>
        <v>-0.92667189559614405</v>
      </c>
      <c r="P117">
        <f t="shared" si="15"/>
        <v>-0.83104393329544635</v>
      </c>
      <c r="Q117">
        <f t="shared" si="18"/>
        <v>-0.62868869053027732</v>
      </c>
      <c r="R117">
        <f t="shared" si="14"/>
        <v>-0.45100921504460306</v>
      </c>
      <c r="S117">
        <f t="shared" si="13"/>
        <v>-0.86164250140260046</v>
      </c>
      <c r="T117">
        <f t="shared" si="16"/>
        <v>-0.84534027573435389</v>
      </c>
      <c r="U117">
        <f t="shared" si="19"/>
        <v>-0.67843071270788602</v>
      </c>
      <c r="V117">
        <f t="shared" si="9"/>
        <v>-0.49030586477736893</v>
      </c>
      <c r="W117">
        <f t="shared" si="17"/>
        <v>0.37978920442250208</v>
      </c>
    </row>
    <row r="118" spans="1:23" x14ac:dyDescent="0.35">
      <c r="A118" s="23">
        <v>40056</v>
      </c>
      <c r="B118" s="26">
        <v>273.87</v>
      </c>
      <c r="C118" s="26">
        <v>283.52999999999997</v>
      </c>
      <c r="D118" s="26">
        <v>274.77999999999997</v>
      </c>
      <c r="E118" s="26">
        <v>302.37</v>
      </c>
      <c r="F118" s="26">
        <v>231.64519999999999</v>
      </c>
      <c r="G118" s="26">
        <v>257.58999999999997</v>
      </c>
      <c r="H118" s="26">
        <v>265.32</v>
      </c>
      <c r="I118" s="26">
        <v>293.02999999999997</v>
      </c>
      <c r="J118" s="26">
        <v>331.69</v>
      </c>
      <c r="K118" s="26">
        <v>1548.5</v>
      </c>
      <c r="L118" s="26">
        <v>2156.92</v>
      </c>
      <c r="M118" s="26"/>
      <c r="N118" s="60">
        <v>1020.619995117188</v>
      </c>
      <c r="O118">
        <f t="shared" si="12"/>
        <v>-0.93687689835208465</v>
      </c>
      <c r="P118">
        <f t="shared" si="15"/>
        <v>-0.85335484762815983</v>
      </c>
      <c r="Q118">
        <f t="shared" si="18"/>
        <v>-0.65199997959392786</v>
      </c>
      <c r="R118">
        <f t="shared" si="14"/>
        <v>-0.48448066255934075</v>
      </c>
      <c r="S118">
        <f t="shared" si="13"/>
        <v>-0.86000159568655454</v>
      </c>
      <c r="T118">
        <f t="shared" si="16"/>
        <v>-0.86322446758513571</v>
      </c>
      <c r="U118">
        <f t="shared" si="19"/>
        <v>-0.69346147998505459</v>
      </c>
      <c r="V118">
        <f t="shared" si="9"/>
        <v>-0.52889144099643093</v>
      </c>
      <c r="W118">
        <f t="shared" si="17"/>
        <v>0.37978920442250208</v>
      </c>
    </row>
    <row r="119" spans="1:23" x14ac:dyDescent="0.35">
      <c r="A119" s="23">
        <v>40086</v>
      </c>
      <c r="B119" s="26">
        <v>276.14999999999998</v>
      </c>
      <c r="C119" s="26">
        <v>287.14999999999998</v>
      </c>
      <c r="D119" s="26">
        <v>279.64</v>
      </c>
      <c r="E119" s="26">
        <v>309.06</v>
      </c>
      <c r="F119" s="26">
        <v>232.65379999999999</v>
      </c>
      <c r="G119" s="26">
        <v>259.57</v>
      </c>
      <c r="H119" s="26">
        <v>268.16000000000003</v>
      </c>
      <c r="I119" s="26">
        <v>297.08999999999997</v>
      </c>
      <c r="J119" s="26">
        <v>338.77</v>
      </c>
      <c r="K119" s="26">
        <v>1557.21</v>
      </c>
      <c r="L119" s="26">
        <v>2199.65</v>
      </c>
      <c r="M119" s="26"/>
      <c r="N119" s="60">
        <v>1057.079956054688</v>
      </c>
      <c r="O119">
        <f t="shared" si="12"/>
        <v>-0.93194744179577449</v>
      </c>
      <c r="P119">
        <f t="shared" si="15"/>
        <v>-0.8666103890780914</v>
      </c>
      <c r="Q119">
        <f t="shared" si="18"/>
        <v>-0.67236364704902118</v>
      </c>
      <c r="R119">
        <f t="shared" si="14"/>
        <v>-0.51240264997491924</v>
      </c>
      <c r="S119">
        <f t="shared" si="13"/>
        <v>-0.84404564092103596</v>
      </c>
      <c r="T119">
        <f t="shared" si="16"/>
        <v>-0.86972298323174746</v>
      </c>
      <c r="U119">
        <f t="shared" si="19"/>
        <v>-0.70765473085638853</v>
      </c>
      <c r="V119">
        <f t="shared" si="9"/>
        <v>-0.56077945289488906</v>
      </c>
      <c r="W119">
        <f t="shared" si="17"/>
        <v>0.37978920442250208</v>
      </c>
    </row>
    <row r="120" spans="1:23" x14ac:dyDescent="0.35">
      <c r="A120" s="23">
        <v>40116</v>
      </c>
      <c r="B120" s="26">
        <v>277.35000000000002</v>
      </c>
      <c r="C120" s="26">
        <v>289.23</v>
      </c>
      <c r="D120" s="26">
        <v>281.7</v>
      </c>
      <c r="E120" s="26">
        <v>311.14</v>
      </c>
      <c r="F120" s="26">
        <v>233.57839999999999</v>
      </c>
      <c r="G120" s="26">
        <v>261.42</v>
      </c>
      <c r="H120" s="26">
        <v>270.43</v>
      </c>
      <c r="I120" s="26">
        <v>299</v>
      </c>
      <c r="J120" s="26">
        <v>336.57</v>
      </c>
      <c r="K120" s="26">
        <v>1560.2</v>
      </c>
      <c r="L120" s="26">
        <v>2168.77</v>
      </c>
      <c r="M120" s="26"/>
      <c r="N120" s="60">
        <v>1036.18994140625</v>
      </c>
      <c r="O120">
        <f t="shared" si="12"/>
        <v>-0.91938925596805632</v>
      </c>
      <c r="P120">
        <f t="shared" si="15"/>
        <v>-0.87562871850310853</v>
      </c>
      <c r="Q120">
        <f t="shared" si="18"/>
        <v>-0.69826333876120172</v>
      </c>
      <c r="R120">
        <f t="shared" si="14"/>
        <v>-0.53911615301153482</v>
      </c>
      <c r="S120">
        <f t="shared" si="13"/>
        <v>-0.82568407387487153</v>
      </c>
      <c r="T120">
        <f t="shared" si="16"/>
        <v>-0.87455628914589434</v>
      </c>
      <c r="U120">
        <f t="shared" si="19"/>
        <v>-0.72927332268830281</v>
      </c>
      <c r="V120">
        <f t="shared" si="9"/>
        <v>-0.5898218232462199</v>
      </c>
      <c r="W120">
        <f t="shared" si="17"/>
        <v>0.37978920442250208</v>
      </c>
    </row>
    <row r="121" spans="1:23" x14ac:dyDescent="0.35">
      <c r="A121" s="23">
        <v>40147</v>
      </c>
      <c r="B121" s="26">
        <v>280.81</v>
      </c>
      <c r="C121" s="26">
        <v>292.87</v>
      </c>
      <c r="D121" s="26">
        <v>284.99</v>
      </c>
      <c r="E121" s="26">
        <v>317.01</v>
      </c>
      <c r="F121" s="26">
        <v>235.12389999999999</v>
      </c>
      <c r="G121" s="26">
        <v>264.91000000000003</v>
      </c>
      <c r="H121" s="26">
        <v>274.62</v>
      </c>
      <c r="I121" s="26">
        <v>304.08999999999997</v>
      </c>
      <c r="J121" s="26">
        <v>341.56</v>
      </c>
      <c r="K121" s="26">
        <v>1580.99</v>
      </c>
      <c r="L121" s="26">
        <v>2206.4899999999998</v>
      </c>
      <c r="M121" s="26"/>
      <c r="N121" s="60">
        <v>1095.630004882812</v>
      </c>
      <c r="O121">
        <f t="shared" si="12"/>
        <v>-0.87254058673984547</v>
      </c>
      <c r="P121">
        <f t="shared" si="15"/>
        <v>-0.87261093846796578</v>
      </c>
      <c r="Q121">
        <f t="shared" si="18"/>
        <v>-0.71146316502273443</v>
      </c>
      <c r="R121">
        <f t="shared" si="14"/>
        <v>-0.55603203868169582</v>
      </c>
      <c r="S121">
        <f t="shared" si="13"/>
        <v>-0.78629428078083685</v>
      </c>
      <c r="T121">
        <f t="shared" si="16"/>
        <v>-0.86892205344294515</v>
      </c>
      <c r="U121">
        <f t="shared" si="19"/>
        <v>-0.73936973209772339</v>
      </c>
      <c r="V121">
        <f t="shared" si="9"/>
        <v>-0.61081239785893371</v>
      </c>
      <c r="W121">
        <f t="shared" si="17"/>
        <v>0.37978920442250208</v>
      </c>
    </row>
    <row r="122" spans="1:23" x14ac:dyDescent="0.35">
      <c r="A122" s="23">
        <v>40178</v>
      </c>
      <c r="B122" s="26">
        <v>275.88</v>
      </c>
      <c r="C122" s="26">
        <v>288.52999999999997</v>
      </c>
      <c r="D122" s="26">
        <v>282.24</v>
      </c>
      <c r="E122" s="26">
        <v>315.60000000000002</v>
      </c>
      <c r="F122" s="26">
        <v>233.76159999999999</v>
      </c>
      <c r="G122" s="26">
        <v>261.37</v>
      </c>
      <c r="H122" s="26">
        <v>269.52999999999997</v>
      </c>
      <c r="I122" s="26">
        <v>297.14999999999998</v>
      </c>
      <c r="J122" s="26">
        <v>330.28</v>
      </c>
      <c r="K122" s="26">
        <v>1547.74</v>
      </c>
      <c r="L122" s="26">
        <v>2082.3200000000002</v>
      </c>
      <c r="M122" s="26"/>
      <c r="N122" s="60">
        <v>1115.099975585938</v>
      </c>
      <c r="O122">
        <f t="shared" si="12"/>
        <v>-0.84173856642798195</v>
      </c>
      <c r="P122">
        <f t="shared" si="15"/>
        <v>-0.87443162777318262</v>
      </c>
      <c r="Q122">
        <f t="shared" si="18"/>
        <v>-0.72482739119744277</v>
      </c>
      <c r="R122">
        <f t="shared" si="14"/>
        <v>-0.56734874512204303</v>
      </c>
      <c r="S122">
        <f t="shared" si="13"/>
        <v>-0.77147143857099842</v>
      </c>
      <c r="T122">
        <f t="shared" si="16"/>
        <v>-0.87005114960730268</v>
      </c>
      <c r="U122">
        <f t="shared" si="19"/>
        <v>-0.74863196210123351</v>
      </c>
      <c r="V122">
        <f t="shared" si="9"/>
        <v>-0.62483169949774586</v>
      </c>
      <c r="W122">
        <f t="shared" si="17"/>
        <v>0.37978920442250208</v>
      </c>
    </row>
    <row r="123" spans="1:23" x14ac:dyDescent="0.35">
      <c r="A123" s="23">
        <v>40207</v>
      </c>
      <c r="B123" s="26">
        <v>279.91000000000003</v>
      </c>
      <c r="C123" s="26">
        <v>292.88</v>
      </c>
      <c r="D123" s="26">
        <v>286.92</v>
      </c>
      <c r="E123" s="26">
        <v>321.95</v>
      </c>
      <c r="F123" s="26">
        <v>235.5959</v>
      </c>
      <c r="G123" s="26">
        <v>265.13</v>
      </c>
      <c r="H123" s="26">
        <v>274.61</v>
      </c>
      <c r="I123" s="26">
        <v>302.92</v>
      </c>
      <c r="J123" s="26">
        <v>336.45</v>
      </c>
      <c r="K123" s="26">
        <v>1569.68</v>
      </c>
      <c r="L123" s="26">
        <v>2136.5100000000002</v>
      </c>
      <c r="M123" s="26"/>
      <c r="N123" s="60">
        <v>1073.869995117188</v>
      </c>
      <c r="O123">
        <f t="shared" si="12"/>
        <v>-0.79572977518667709</v>
      </c>
      <c r="P123">
        <f t="shared" si="15"/>
        <v>-0.87512344247613294</v>
      </c>
      <c r="Q123">
        <f t="shared" si="18"/>
        <v>-0.7372254018986325</v>
      </c>
      <c r="R123">
        <f t="shared" si="14"/>
        <v>-0.58512915018329259</v>
      </c>
      <c r="S123">
        <f t="shared" si="13"/>
        <v>-0.74862539873002276</v>
      </c>
      <c r="T123">
        <f t="shared" si="16"/>
        <v>-0.87098405833761128</v>
      </c>
      <c r="U123">
        <f t="shared" si="19"/>
        <v>-0.75774027356493823</v>
      </c>
      <c r="V123">
        <f t="shared" si="9"/>
        <v>-0.64162410421308746</v>
      </c>
      <c r="W123">
        <f t="shared" si="17"/>
        <v>0.37978920442250208</v>
      </c>
    </row>
    <row r="124" spans="1:23" x14ac:dyDescent="0.35">
      <c r="A124" s="23">
        <v>40235</v>
      </c>
      <c r="B124" s="26">
        <v>280.87</v>
      </c>
      <c r="C124" s="26">
        <v>294.72000000000003</v>
      </c>
      <c r="D124" s="26">
        <v>287.82</v>
      </c>
      <c r="E124" s="26">
        <v>323.92</v>
      </c>
      <c r="F124" s="26">
        <v>236.0626</v>
      </c>
      <c r="G124" s="26">
        <v>265.92</v>
      </c>
      <c r="H124" s="26">
        <v>275.88</v>
      </c>
      <c r="I124" s="26">
        <v>304.79000000000002</v>
      </c>
      <c r="J124" s="26">
        <v>337.64</v>
      </c>
      <c r="K124" s="26">
        <v>1576.2</v>
      </c>
      <c r="L124" s="26">
        <v>2142.2800000000002</v>
      </c>
      <c r="M124" s="26"/>
      <c r="N124" s="60">
        <v>1104.489990234375</v>
      </c>
      <c r="O124">
        <f t="shared" si="12"/>
        <v>-0.74281685333776415</v>
      </c>
      <c r="P124">
        <f t="shared" si="15"/>
        <v>-0.87298520764933107</v>
      </c>
      <c r="Q124">
        <f t="shared" si="18"/>
        <v>-0.74729697060453681</v>
      </c>
      <c r="R124">
        <f t="shared" si="14"/>
        <v>-0.59849350936292556</v>
      </c>
      <c r="S124">
        <f t="shared" si="13"/>
        <v>-0.73054713048086162</v>
      </c>
      <c r="T124">
        <f t="shared" si="16"/>
        <v>-0.86937027384696774</v>
      </c>
      <c r="U124">
        <f t="shared" si="19"/>
        <v>-0.76443771749733225</v>
      </c>
      <c r="V124">
        <f t="shared" si="9"/>
        <v>-0.65584435223003856</v>
      </c>
      <c r="W124">
        <f t="shared" si="17"/>
        <v>0.37978920442250208</v>
      </c>
    </row>
    <row r="125" spans="1:23" x14ac:dyDescent="0.35">
      <c r="A125" s="23">
        <v>40268</v>
      </c>
      <c r="B125" s="26">
        <v>280.02999999999997</v>
      </c>
      <c r="C125" s="26">
        <v>295.83</v>
      </c>
      <c r="D125" s="26">
        <v>289.3</v>
      </c>
      <c r="E125" s="26">
        <v>325.85000000000002</v>
      </c>
      <c r="F125" s="26">
        <v>235.9873</v>
      </c>
      <c r="G125" s="26">
        <v>265.89</v>
      </c>
      <c r="H125" s="26">
        <v>276.14999999999998</v>
      </c>
      <c r="I125" s="26">
        <v>304.02999999999997</v>
      </c>
      <c r="J125" s="26">
        <v>335.08</v>
      </c>
      <c r="K125" s="26">
        <v>1565.42</v>
      </c>
      <c r="L125" s="26">
        <v>2101.6</v>
      </c>
      <c r="M125" s="26"/>
      <c r="N125" s="60">
        <v>1169.430053710938</v>
      </c>
      <c r="O125">
        <f t="shared" si="12"/>
        <v>-0.68659290543716422</v>
      </c>
      <c r="P125">
        <f t="shared" si="15"/>
        <v>-0.86576576567849417</v>
      </c>
      <c r="Q125">
        <f t="shared" si="18"/>
        <v>-0.75265507884928251</v>
      </c>
      <c r="R125">
        <f>CORREL(K66:K125,N66:N125)</f>
        <v>-0.60976801805423753</v>
      </c>
      <c r="S125">
        <f t="shared" si="13"/>
        <v>-0.7120195173293612</v>
      </c>
      <c r="T125">
        <f t="shared" si="16"/>
        <v>-0.86734166750555464</v>
      </c>
      <c r="U125">
        <f t="shared" si="19"/>
        <v>-0.77271510359208417</v>
      </c>
      <c r="V125">
        <f t="shared" si="9"/>
        <v>-0.67109727523753682</v>
      </c>
      <c r="W125">
        <f t="shared" si="17"/>
        <v>0.37978920442250208</v>
      </c>
    </row>
    <row r="126" spans="1:23" x14ac:dyDescent="0.35">
      <c r="A126" s="23">
        <v>40298</v>
      </c>
      <c r="B126" s="26">
        <v>282.25</v>
      </c>
      <c r="C126" s="26">
        <v>301.05</v>
      </c>
      <c r="D126" s="26">
        <v>294.39</v>
      </c>
      <c r="E126" s="26">
        <v>333.1</v>
      </c>
      <c r="F126" s="26">
        <v>236.69470000000001</v>
      </c>
      <c r="G126" s="26">
        <v>267.72000000000003</v>
      </c>
      <c r="H126" s="26">
        <v>278.93</v>
      </c>
      <c r="I126" s="26">
        <v>308.37</v>
      </c>
      <c r="J126" s="26">
        <v>342.98</v>
      </c>
      <c r="K126" s="26">
        <v>1577.67</v>
      </c>
      <c r="L126" s="26">
        <v>2160.31</v>
      </c>
      <c r="M126" s="26"/>
      <c r="N126" s="60">
        <v>1186.68994140625</v>
      </c>
      <c r="O126">
        <f t="shared" si="12"/>
        <v>-0.61209540619697456</v>
      </c>
      <c r="P126">
        <f t="shared" si="15"/>
        <v>-0.84555848700220326</v>
      </c>
      <c r="Q126">
        <f t="shared" si="18"/>
        <v>-0.75410550337460858</v>
      </c>
      <c r="R126">
        <f t="shared" ref="R126:R189" si="20">CORREL(K67:K126,N67:N126)</f>
        <v>-0.62020599280085076</v>
      </c>
      <c r="S126">
        <f t="shared" si="13"/>
        <v>-0.67538737608072641</v>
      </c>
      <c r="T126">
        <f t="shared" si="16"/>
        <v>-0.85287018181749097</v>
      </c>
      <c r="U126">
        <f t="shared" si="19"/>
        <v>-0.77942567456435563</v>
      </c>
      <c r="V126">
        <f t="shared" ref="V126:V189" si="21">CORREL(N67:N126,L67:L126)</f>
        <v>-0.68109799957571371</v>
      </c>
      <c r="W126">
        <f t="shared" si="17"/>
        <v>0.37978920442250208</v>
      </c>
    </row>
    <row r="127" spans="1:23" x14ac:dyDescent="0.35">
      <c r="A127" s="23">
        <v>40329</v>
      </c>
      <c r="B127" s="26">
        <v>285.77999999999997</v>
      </c>
      <c r="C127" s="26">
        <v>300.19</v>
      </c>
      <c r="D127" s="26">
        <v>293.05</v>
      </c>
      <c r="E127" s="26">
        <v>329.8</v>
      </c>
      <c r="F127" s="26">
        <v>237.32169999999999</v>
      </c>
      <c r="G127" s="26">
        <v>269.49</v>
      </c>
      <c r="H127" s="26">
        <v>281.69</v>
      </c>
      <c r="I127" s="26">
        <v>312.18</v>
      </c>
      <c r="J127" s="26">
        <v>347.73</v>
      </c>
      <c r="K127" s="26">
        <v>1598.41</v>
      </c>
      <c r="L127" s="26">
        <v>2252.92</v>
      </c>
      <c r="M127" s="26"/>
      <c r="N127" s="60">
        <v>1089.410034179688</v>
      </c>
      <c r="O127">
        <f t="shared" si="12"/>
        <v>-0.51488945054755897</v>
      </c>
      <c r="P127">
        <f t="shared" si="15"/>
        <v>-0.82619653359359868</v>
      </c>
      <c r="Q127">
        <f t="shared" si="18"/>
        <v>-0.7698448073955132</v>
      </c>
      <c r="R127">
        <f t="shared" si="20"/>
        <v>-0.6347206282465</v>
      </c>
      <c r="S127">
        <f t="shared" si="13"/>
        <v>-0.60834284672755212</v>
      </c>
      <c r="T127">
        <f t="shared" si="16"/>
        <v>-0.83192113748578489</v>
      </c>
      <c r="U127">
        <f t="shared" si="19"/>
        <v>-0.79659669277602341</v>
      </c>
      <c r="V127">
        <f t="shared" si="21"/>
        <v>-0.68988052768328989</v>
      </c>
      <c r="W127">
        <f t="shared" si="17"/>
        <v>0.37978920442250208</v>
      </c>
    </row>
    <row r="128" spans="1:23" x14ac:dyDescent="0.35">
      <c r="A128" s="23">
        <v>40359</v>
      </c>
      <c r="B128" s="26">
        <v>289.89</v>
      </c>
      <c r="C128" s="26">
        <v>305.74</v>
      </c>
      <c r="D128" s="26">
        <v>299.64</v>
      </c>
      <c r="E128" s="26">
        <v>336.15</v>
      </c>
      <c r="F128" s="26">
        <v>238.53530000000001</v>
      </c>
      <c r="G128" s="26">
        <v>272.41000000000003</v>
      </c>
      <c r="H128" s="26">
        <v>286.02999999999997</v>
      </c>
      <c r="I128" s="26">
        <v>319.56</v>
      </c>
      <c r="J128" s="26">
        <v>361.55</v>
      </c>
      <c r="K128" s="26">
        <v>1621.24</v>
      </c>
      <c r="L128" s="26">
        <v>2357.2800000000002</v>
      </c>
      <c r="M128" s="26"/>
      <c r="N128" s="60">
        <v>1030.7099609375</v>
      </c>
      <c r="O128">
        <f t="shared" si="12"/>
        <v>-0.37046863418141412</v>
      </c>
      <c r="P128">
        <f t="shared" si="15"/>
        <v>-0.80916715704422382</v>
      </c>
      <c r="Q128">
        <f t="shared" si="18"/>
        <v>-0.78980786169304462</v>
      </c>
      <c r="R128">
        <f t="shared" si="20"/>
        <v>-0.65344215031904207</v>
      </c>
      <c r="S128">
        <f t="shared" si="13"/>
        <v>-0.48797485031031917</v>
      </c>
      <c r="T128">
        <f t="shared" si="16"/>
        <v>-0.80276339438503319</v>
      </c>
      <c r="U128">
        <f t="shared" si="19"/>
        <v>-0.81227555668324858</v>
      </c>
      <c r="V128">
        <f t="shared" si="21"/>
        <v>-0.6994836523042216</v>
      </c>
      <c r="W128">
        <f t="shared" si="17"/>
        <v>0.37978920442250208</v>
      </c>
    </row>
    <row r="129" spans="1:23" x14ac:dyDescent="0.35">
      <c r="A129" s="23">
        <v>40389</v>
      </c>
      <c r="B129" s="26">
        <v>292.22000000000003</v>
      </c>
      <c r="C129" s="26">
        <v>310.05</v>
      </c>
      <c r="D129" s="26">
        <v>305.77</v>
      </c>
      <c r="E129" s="26">
        <v>343.98</v>
      </c>
      <c r="F129" s="26">
        <v>239.52070000000001</v>
      </c>
      <c r="G129" s="26">
        <v>275.37</v>
      </c>
      <c r="H129" s="26">
        <v>290.23</v>
      </c>
      <c r="I129" s="26">
        <v>325.06</v>
      </c>
      <c r="J129" s="26">
        <v>366.33</v>
      </c>
      <c r="K129" s="26">
        <v>1633.84</v>
      </c>
      <c r="L129" s="26">
        <v>2359.16</v>
      </c>
      <c r="M129" s="26"/>
      <c r="N129" s="60">
        <v>1101.599975585938</v>
      </c>
      <c r="O129">
        <f t="shared" si="12"/>
        <v>-0.18724262922676835</v>
      </c>
      <c r="P129">
        <f t="shared" si="15"/>
        <v>-0.77772032316838247</v>
      </c>
      <c r="Q129">
        <f t="shared" si="18"/>
        <v>-0.79911081634956482</v>
      </c>
      <c r="R129">
        <f t="shared" si="20"/>
        <v>-0.66152933471794717</v>
      </c>
      <c r="S129">
        <f t="shared" si="13"/>
        <v>-0.34549227490468348</v>
      </c>
      <c r="T129">
        <f t="shared" si="16"/>
        <v>-0.76087552822568949</v>
      </c>
      <c r="U129">
        <f t="shared" si="19"/>
        <v>-0.81537698085798582</v>
      </c>
      <c r="V129">
        <f t="shared" si="21"/>
        <v>-0.70005403028900315</v>
      </c>
      <c r="W129">
        <f t="shared" si="17"/>
        <v>0.37978920442250208</v>
      </c>
    </row>
    <row r="130" spans="1:23" x14ac:dyDescent="0.35">
      <c r="A130" s="23">
        <v>40421</v>
      </c>
      <c r="B130" s="26">
        <v>295.29000000000002</v>
      </c>
      <c r="C130" s="26">
        <v>316.98</v>
      </c>
      <c r="D130" s="26">
        <v>312.42</v>
      </c>
      <c r="E130" s="26">
        <v>350.92</v>
      </c>
      <c r="F130" s="26">
        <v>239.64009999999999</v>
      </c>
      <c r="G130" s="26">
        <v>276.76</v>
      </c>
      <c r="H130" s="26">
        <v>294.8</v>
      </c>
      <c r="I130" s="26">
        <v>333.44</v>
      </c>
      <c r="J130" s="26">
        <v>385.45</v>
      </c>
      <c r="K130" s="26">
        <v>1654.36</v>
      </c>
      <c r="L130" s="26">
        <v>2519.56</v>
      </c>
      <c r="M130" s="26"/>
      <c r="N130" s="60">
        <v>1049.329956054688</v>
      </c>
      <c r="O130">
        <f t="shared" si="12"/>
        <v>1.3378830138237028E-3</v>
      </c>
      <c r="P130">
        <f t="shared" si="15"/>
        <v>-0.74037578973652618</v>
      </c>
      <c r="Q130">
        <f t="shared" si="18"/>
        <v>-0.80640664737269574</v>
      </c>
      <c r="R130">
        <f t="shared" si="20"/>
        <v>-0.67408111393298187</v>
      </c>
      <c r="S130">
        <f t="shared" si="13"/>
        <v>-0.17597060238363346</v>
      </c>
      <c r="T130">
        <f t="shared" si="16"/>
        <v>-0.69003378420561801</v>
      </c>
      <c r="U130">
        <f t="shared" si="19"/>
        <v>-0.80025797656857145</v>
      </c>
      <c r="V130">
        <f t="shared" si="21"/>
        <v>-0.69732075293728546</v>
      </c>
      <c r="W130">
        <f t="shared" si="17"/>
        <v>0.37978920442250208</v>
      </c>
    </row>
    <row r="131" spans="1:23" x14ac:dyDescent="0.35">
      <c r="A131" s="23">
        <v>40451</v>
      </c>
      <c r="B131" s="26">
        <v>295.02</v>
      </c>
      <c r="C131" s="26">
        <v>318.47000000000003</v>
      </c>
      <c r="D131" s="26">
        <v>314.57</v>
      </c>
      <c r="E131" s="26">
        <v>354.96</v>
      </c>
      <c r="F131" s="26">
        <v>239.8098</v>
      </c>
      <c r="G131" s="26">
        <v>276.95</v>
      </c>
      <c r="H131" s="26">
        <v>296.39999999999998</v>
      </c>
      <c r="I131" s="26">
        <v>335.51</v>
      </c>
      <c r="J131" s="26">
        <v>382.71</v>
      </c>
      <c r="K131" s="26">
        <v>1658.94</v>
      </c>
      <c r="L131" s="26">
        <v>2479.9899999999998</v>
      </c>
      <c r="M131" s="26"/>
      <c r="N131" s="60">
        <v>1141.199951171875</v>
      </c>
      <c r="O131">
        <f t="shared" si="12"/>
        <v>0.29716944160878173</v>
      </c>
      <c r="P131">
        <f t="shared" si="15"/>
        <v>-0.66637667787858446</v>
      </c>
      <c r="Q131">
        <f t="shared" si="18"/>
        <v>-0.79783184817958241</v>
      </c>
      <c r="R131">
        <f t="shared" si="20"/>
        <v>-0.67689389770847663</v>
      </c>
      <c r="S131">
        <f t="shared" si="13"/>
        <v>3.741917366415963E-2</v>
      </c>
      <c r="T131">
        <f t="shared" si="16"/>
        <v>-0.60213902369355199</v>
      </c>
      <c r="U131">
        <f t="shared" si="19"/>
        <v>-0.77402742100425515</v>
      </c>
      <c r="V131">
        <f t="shared" si="21"/>
        <v>-0.68739791952225382</v>
      </c>
      <c r="W131">
        <f t="shared" si="17"/>
        <v>0.37978920442250208</v>
      </c>
    </row>
    <row r="132" spans="1:23" x14ac:dyDescent="0.35">
      <c r="A132" s="23">
        <v>40480</v>
      </c>
      <c r="B132" s="26">
        <v>296.2</v>
      </c>
      <c r="C132" s="26">
        <v>318.27</v>
      </c>
      <c r="D132" s="26">
        <v>314.5</v>
      </c>
      <c r="E132" s="26">
        <v>357.15</v>
      </c>
      <c r="F132" s="26">
        <v>240.62459999999999</v>
      </c>
      <c r="G132" s="26">
        <v>279.51</v>
      </c>
      <c r="H132" s="26">
        <v>299.04000000000002</v>
      </c>
      <c r="I132" s="26">
        <v>336.82</v>
      </c>
      <c r="J132" s="26">
        <v>374.18</v>
      </c>
      <c r="K132" s="26">
        <v>1664.56</v>
      </c>
      <c r="L132" s="26">
        <v>2397.86</v>
      </c>
      <c r="M132" s="26"/>
      <c r="N132" s="60">
        <v>1183.260009765625</v>
      </c>
      <c r="O132">
        <f t="shared" si="12"/>
        <v>0.53099728724733131</v>
      </c>
      <c r="P132">
        <f t="shared" si="15"/>
        <v>-0.56192141292985998</v>
      </c>
      <c r="Q132">
        <f t="shared" si="18"/>
        <v>-0.77840905890900636</v>
      </c>
      <c r="R132">
        <f t="shared" si="20"/>
        <v>-0.67839625928893377</v>
      </c>
      <c r="S132">
        <f t="shared" si="13"/>
        <v>0.19237240880908027</v>
      </c>
      <c r="T132">
        <f t="shared" si="16"/>
        <v>-0.51739482690372407</v>
      </c>
      <c r="U132">
        <f t="shared" si="19"/>
        <v>-0.75110278943791453</v>
      </c>
      <c r="V132">
        <f t="shared" si="21"/>
        <v>-0.68417094723714045</v>
      </c>
      <c r="W132">
        <f t="shared" si="17"/>
        <v>0.37978920442250208</v>
      </c>
    </row>
    <row r="133" spans="1:23" x14ac:dyDescent="0.35">
      <c r="A133" s="23">
        <v>40512</v>
      </c>
      <c r="B133" s="26">
        <v>294.81</v>
      </c>
      <c r="C133" s="26">
        <v>315.25</v>
      </c>
      <c r="D133" s="26">
        <v>311.43</v>
      </c>
      <c r="E133" s="26">
        <v>353.95</v>
      </c>
      <c r="F133" s="26">
        <v>240.20830000000001</v>
      </c>
      <c r="G133" s="26">
        <v>278.54000000000002</v>
      </c>
      <c r="H133" s="26">
        <v>296.85000000000002</v>
      </c>
      <c r="I133" s="26">
        <v>333.15</v>
      </c>
      <c r="J133" s="26">
        <v>369.15</v>
      </c>
      <c r="K133" s="26">
        <v>1654.52</v>
      </c>
      <c r="L133" s="26">
        <v>2366.04</v>
      </c>
      <c r="M133" s="26"/>
      <c r="N133" s="60">
        <v>1180.550048828125</v>
      </c>
      <c r="O133">
        <f t="shared" si="12"/>
        <v>0.59213578000949718</v>
      </c>
      <c r="P133">
        <f t="shared" si="15"/>
        <v>-0.47003049891129911</v>
      </c>
      <c r="Q133">
        <f t="shared" si="18"/>
        <v>-0.75952951593091089</v>
      </c>
      <c r="R133">
        <f t="shared" si="20"/>
        <v>-0.67732793208587838</v>
      </c>
      <c r="S133">
        <f t="shared" si="13"/>
        <v>0.22710990007563261</v>
      </c>
      <c r="T133">
        <f t="shared" si="16"/>
        <v>-0.45322696544233432</v>
      </c>
      <c r="U133">
        <f t="shared" si="19"/>
        <v>-0.73118968501323622</v>
      </c>
      <c r="V133">
        <f t="shared" si="21"/>
        <v>-0.68017402342076927</v>
      </c>
      <c r="W133">
        <f t="shared" si="17"/>
        <v>0.37978920442250208</v>
      </c>
    </row>
    <row r="134" spans="1:23" x14ac:dyDescent="0.35">
      <c r="A134" s="23">
        <v>40543</v>
      </c>
      <c r="B134" s="26">
        <v>291.49</v>
      </c>
      <c r="C134" s="26">
        <v>312.73</v>
      </c>
      <c r="D134" s="26">
        <v>308.95999999999998</v>
      </c>
      <c r="E134" s="26">
        <v>350</v>
      </c>
      <c r="F134" s="26">
        <v>239.8767</v>
      </c>
      <c r="G134" s="26">
        <v>276.45999999999998</v>
      </c>
      <c r="H134" s="26">
        <v>293.06</v>
      </c>
      <c r="I134" s="26">
        <v>326.58</v>
      </c>
      <c r="J134" s="26">
        <v>361.26</v>
      </c>
      <c r="K134" s="26">
        <v>1629.61</v>
      </c>
      <c r="L134" s="26">
        <v>2277.56</v>
      </c>
      <c r="M134" s="26"/>
      <c r="N134" s="60">
        <v>1257.640014648438</v>
      </c>
      <c r="O134">
        <f t="shared" si="12"/>
        <v>0.6040175748950154</v>
      </c>
      <c r="P134">
        <f t="shared" si="15"/>
        <v>-0.35650523651824489</v>
      </c>
      <c r="Q134">
        <f t="shared" si="18"/>
        <v>-0.73465376172556607</v>
      </c>
      <c r="R134">
        <f t="shared" si="20"/>
        <v>-0.67083338358331457</v>
      </c>
      <c r="S134">
        <f t="shared" si="13"/>
        <v>0.22984966526266007</v>
      </c>
      <c r="T134">
        <f t="shared" si="16"/>
        <v>-0.37901777540960174</v>
      </c>
      <c r="U134">
        <f t="shared" si="19"/>
        <v>-0.7100013475588659</v>
      </c>
      <c r="V134">
        <f t="shared" si="21"/>
        <v>-0.67278608312341581</v>
      </c>
      <c r="W134">
        <f t="shared" si="17"/>
        <v>0.37978920442250208</v>
      </c>
    </row>
    <row r="135" spans="1:23" x14ac:dyDescent="0.35">
      <c r="A135" s="23">
        <v>40574</v>
      </c>
      <c r="B135" s="26">
        <v>291.64</v>
      </c>
      <c r="C135" s="26">
        <v>312.89999999999998</v>
      </c>
      <c r="D135" s="26">
        <v>309.76</v>
      </c>
      <c r="E135" s="26">
        <v>352.03</v>
      </c>
      <c r="F135" s="26">
        <v>240.405</v>
      </c>
      <c r="G135" s="26">
        <v>277.95999999999998</v>
      </c>
      <c r="H135" s="26">
        <v>294.27999999999997</v>
      </c>
      <c r="I135" s="26">
        <v>326.75</v>
      </c>
      <c r="J135" s="26">
        <v>356.61</v>
      </c>
      <c r="K135" s="26">
        <v>1634.44</v>
      </c>
      <c r="L135" s="26">
        <v>2228.25</v>
      </c>
      <c r="M135" s="26"/>
      <c r="N135" s="60">
        <v>1286.119995117188</v>
      </c>
      <c r="O135">
        <f t="shared" si="12"/>
        <v>0.63184124975582157</v>
      </c>
      <c r="P135">
        <f t="shared" si="15"/>
        <v>-0.25300032369197167</v>
      </c>
      <c r="Q135">
        <f t="shared" si="18"/>
        <v>-0.70214969558210683</v>
      </c>
      <c r="R135">
        <f t="shared" si="20"/>
        <v>-0.65827344039324687</v>
      </c>
      <c r="S135">
        <f t="shared" si="13"/>
        <v>0.28065036828040107</v>
      </c>
      <c r="T135">
        <f t="shared" si="16"/>
        <v>-0.32407033850075112</v>
      </c>
      <c r="U135">
        <f t="shared" si="19"/>
        <v>-0.68860667762839778</v>
      </c>
      <c r="V135">
        <f t="shared" si="21"/>
        <v>-0.66488349831424842</v>
      </c>
      <c r="W135">
        <f t="shared" si="17"/>
        <v>0.37978920442250208</v>
      </c>
    </row>
    <row r="136" spans="1:23" x14ac:dyDescent="0.35">
      <c r="A136" s="23">
        <v>40602</v>
      </c>
      <c r="B136" s="26">
        <v>291.88</v>
      </c>
      <c r="C136" s="26">
        <v>315.02</v>
      </c>
      <c r="D136" s="26">
        <v>312.67</v>
      </c>
      <c r="E136" s="26">
        <v>354.85</v>
      </c>
      <c r="F136" s="26">
        <v>240.42230000000001</v>
      </c>
      <c r="G136" s="26">
        <v>277.97000000000003</v>
      </c>
      <c r="H136" s="26">
        <v>294.81</v>
      </c>
      <c r="I136" s="26">
        <v>327.5</v>
      </c>
      <c r="J136" s="26">
        <v>361.15</v>
      </c>
      <c r="K136" s="26">
        <v>1630.2</v>
      </c>
      <c r="L136" s="26">
        <v>2254.2800000000002</v>
      </c>
      <c r="M136" s="26"/>
      <c r="N136" s="60">
        <v>1327.219970703125</v>
      </c>
      <c r="O136">
        <f t="shared" si="12"/>
        <v>0.63266542331724074</v>
      </c>
      <c r="P136">
        <f t="shared" si="15"/>
        <v>-0.15597819399177207</v>
      </c>
      <c r="Q136">
        <f t="shared" si="18"/>
        <v>-0.66678669859194584</v>
      </c>
      <c r="R136">
        <f t="shared" si="20"/>
        <v>-0.64266227061611203</v>
      </c>
      <c r="S136">
        <f t="shared" si="13"/>
        <v>0.26859767167730186</v>
      </c>
      <c r="T136">
        <f t="shared" si="16"/>
        <v>-0.26051068661298787</v>
      </c>
      <c r="U136">
        <f t="shared" si="19"/>
        <v>-0.66160882348169403</v>
      </c>
      <c r="V136">
        <f t="shared" si="21"/>
        <v>-0.6512684219244288</v>
      </c>
      <c r="W136">
        <f t="shared" si="17"/>
        <v>0.37978920442250208</v>
      </c>
    </row>
    <row r="137" spans="1:23" x14ac:dyDescent="0.35">
      <c r="A137" s="23">
        <v>40633</v>
      </c>
      <c r="B137" s="26">
        <v>292.17</v>
      </c>
      <c r="C137" s="26">
        <v>314.51</v>
      </c>
      <c r="D137" s="26">
        <v>312.11</v>
      </c>
      <c r="E137" s="26">
        <v>355.01</v>
      </c>
      <c r="F137" s="26">
        <v>240.43219999999999</v>
      </c>
      <c r="G137" s="26">
        <v>278.17</v>
      </c>
      <c r="H137" s="26">
        <v>295.02</v>
      </c>
      <c r="I137" s="26">
        <v>327.96</v>
      </c>
      <c r="J137" s="26">
        <v>360.99</v>
      </c>
      <c r="K137" s="26">
        <v>1629.03</v>
      </c>
      <c r="L137" s="26">
        <v>2254.4899999999998</v>
      </c>
      <c r="M137" s="26"/>
      <c r="N137" s="60">
        <v>1325.829956054688</v>
      </c>
      <c r="O137">
        <f t="shared" si="12"/>
        <v>0.62587031280054761</v>
      </c>
      <c r="P137">
        <f t="shared" si="15"/>
        <v>-6.5508393144151966E-2</v>
      </c>
      <c r="Q137">
        <f t="shared" si="18"/>
        <v>-0.62987462869485533</v>
      </c>
      <c r="R137">
        <f t="shared" si="20"/>
        <v>-0.62784566074920001</v>
      </c>
      <c r="S137">
        <f t="shared" si="13"/>
        <v>0.24186139060006431</v>
      </c>
      <c r="T137">
        <f t="shared" si="16"/>
        <v>-0.20031750560441117</v>
      </c>
      <c r="U137">
        <f t="shared" si="19"/>
        <v>-0.63309371252461799</v>
      </c>
      <c r="V137">
        <f t="shared" si="21"/>
        <v>-0.64004738669731354</v>
      </c>
      <c r="W137">
        <f t="shared" si="17"/>
        <v>0.37978920442250208</v>
      </c>
    </row>
    <row r="138" spans="1:23" x14ac:dyDescent="0.35">
      <c r="A138" s="23">
        <v>40662</v>
      </c>
      <c r="B138" s="26">
        <v>295.41000000000003</v>
      </c>
      <c r="C138" s="26">
        <v>319.87</v>
      </c>
      <c r="D138" s="26">
        <v>317.70999999999998</v>
      </c>
      <c r="E138" s="26">
        <v>361.61</v>
      </c>
      <c r="F138" s="26">
        <v>241.62989999999999</v>
      </c>
      <c r="G138" s="26">
        <v>281.42</v>
      </c>
      <c r="H138" s="26">
        <v>299.14</v>
      </c>
      <c r="I138" s="26">
        <v>333.16</v>
      </c>
      <c r="J138" s="26">
        <v>368.54</v>
      </c>
      <c r="K138" s="26">
        <v>1646.04</v>
      </c>
      <c r="L138" s="26">
        <v>2296.64</v>
      </c>
      <c r="M138" s="26"/>
      <c r="N138" s="60">
        <v>1363.609985351562</v>
      </c>
      <c r="O138">
        <f t="shared" si="12"/>
        <v>0.66674816283678073</v>
      </c>
      <c r="P138">
        <f t="shared" si="15"/>
        <v>7.9651397809820487E-2</v>
      </c>
      <c r="Q138">
        <f t="shared" si="18"/>
        <v>-0.57269474707761925</v>
      </c>
      <c r="R138">
        <f t="shared" si="20"/>
        <v>-0.60463667710175018</v>
      </c>
      <c r="S138">
        <f t="shared" si="13"/>
        <v>0.3177653047928416</v>
      </c>
      <c r="T138">
        <f t="shared" si="16"/>
        <v>-9.820217518292601E-2</v>
      </c>
      <c r="U138">
        <f t="shared" si="19"/>
        <v>-0.58724589661196525</v>
      </c>
      <c r="V138">
        <f t="shared" si="21"/>
        <v>-0.62165207150523694</v>
      </c>
      <c r="W138">
        <f t="shared" si="17"/>
        <v>0.37978920442250208</v>
      </c>
    </row>
    <row r="139" spans="1:23" x14ac:dyDescent="0.35">
      <c r="A139" s="23">
        <v>40694</v>
      </c>
      <c r="B139" s="26">
        <v>299.08999999999997</v>
      </c>
      <c r="C139" s="26">
        <v>324.52999999999997</v>
      </c>
      <c r="D139" s="26">
        <v>322.27999999999997</v>
      </c>
      <c r="E139" s="26">
        <v>367.4</v>
      </c>
      <c r="F139" s="26">
        <v>242.542</v>
      </c>
      <c r="G139" s="26">
        <v>284.38</v>
      </c>
      <c r="H139" s="26">
        <v>303.11</v>
      </c>
      <c r="I139" s="26">
        <v>338.75</v>
      </c>
      <c r="J139" s="26">
        <v>378.59</v>
      </c>
      <c r="K139" s="26">
        <v>1666.81</v>
      </c>
      <c r="L139" s="26">
        <v>2376.11</v>
      </c>
      <c r="M139" s="26"/>
      <c r="N139" s="60">
        <v>1345.199951171875</v>
      </c>
      <c r="O139">
        <f t="shared" si="12"/>
        <v>0.68231527455728436</v>
      </c>
      <c r="P139">
        <f t="shared" si="15"/>
        <v>0.26614144851120397</v>
      </c>
      <c r="Q139">
        <f t="shared" si="18"/>
        <v>-0.50060436326271662</v>
      </c>
      <c r="R139">
        <f t="shared" si="20"/>
        <v>-0.58721150584090742</v>
      </c>
      <c r="S139">
        <f t="shared" si="13"/>
        <v>0.33906487278482622</v>
      </c>
      <c r="T139">
        <f t="shared" si="16"/>
        <v>5.159543707694348E-2</v>
      </c>
      <c r="U139">
        <f t="shared" si="19"/>
        <v>-0.52169734252586619</v>
      </c>
      <c r="V139">
        <f t="shared" si="21"/>
        <v>-0.60446361444691565</v>
      </c>
      <c r="W139">
        <f t="shared" si="17"/>
        <v>0.37978920442250208</v>
      </c>
    </row>
    <row r="140" spans="1:23" x14ac:dyDescent="0.35">
      <c r="A140" s="23">
        <v>40724</v>
      </c>
      <c r="B140" s="26">
        <v>298.70999999999998</v>
      </c>
      <c r="C140" s="26">
        <v>322.22000000000003</v>
      </c>
      <c r="D140" s="26">
        <v>319.39</v>
      </c>
      <c r="E140" s="26">
        <v>364.36</v>
      </c>
      <c r="F140" s="26">
        <v>242.6018</v>
      </c>
      <c r="G140" s="26">
        <v>284.16000000000003</v>
      </c>
      <c r="H140" s="26">
        <v>302.83</v>
      </c>
      <c r="I140" s="26">
        <v>338.09</v>
      </c>
      <c r="J140" s="26">
        <v>372.34</v>
      </c>
      <c r="K140" s="26">
        <v>1665.44</v>
      </c>
      <c r="L140" s="26">
        <v>2330.3200000000002</v>
      </c>
      <c r="M140" s="26"/>
      <c r="N140" s="60">
        <v>1320.640014648438</v>
      </c>
      <c r="O140">
        <f t="shared" si="12"/>
        <v>0.67583733198202955</v>
      </c>
      <c r="P140">
        <f t="shared" si="15"/>
        <v>0.40308714649929994</v>
      </c>
      <c r="Q140">
        <f t="shared" si="18"/>
        <v>-0.4302282287399648</v>
      </c>
      <c r="R140">
        <f t="shared" si="20"/>
        <v>-0.5753587682144421</v>
      </c>
      <c r="S140">
        <f t="shared" si="13"/>
        <v>0.29872400306329477</v>
      </c>
      <c r="T140">
        <f t="shared" si="16"/>
        <v>0.14440588887323813</v>
      </c>
      <c r="U140">
        <f t="shared" si="19"/>
        <v>-0.46361384340884676</v>
      </c>
      <c r="V140">
        <f t="shared" si="21"/>
        <v>-0.59641516868954247</v>
      </c>
      <c r="W140">
        <f t="shared" si="17"/>
        <v>0.37978920442250208</v>
      </c>
    </row>
    <row r="141" spans="1:23" x14ac:dyDescent="0.35">
      <c r="A141" s="23">
        <v>40753</v>
      </c>
      <c r="B141" s="26">
        <v>302.67</v>
      </c>
      <c r="C141" s="26">
        <v>328.57</v>
      </c>
      <c r="D141" s="26">
        <v>327.19</v>
      </c>
      <c r="E141" s="26">
        <v>374.23</v>
      </c>
      <c r="F141" s="26">
        <v>243.34899999999999</v>
      </c>
      <c r="G141" s="26">
        <v>287.81</v>
      </c>
      <c r="H141" s="26">
        <v>306.75</v>
      </c>
      <c r="I141" s="26">
        <v>344.84</v>
      </c>
      <c r="J141" s="26">
        <v>387.45</v>
      </c>
      <c r="K141" s="26">
        <v>1689.16</v>
      </c>
      <c r="L141" s="26">
        <v>2430.7800000000002</v>
      </c>
      <c r="M141" s="26"/>
      <c r="N141" s="60">
        <v>1292.280029296875</v>
      </c>
      <c r="O141">
        <f t="shared" si="12"/>
        <v>0.65198983174425384</v>
      </c>
      <c r="P141">
        <f t="shared" si="15"/>
        <v>0.53927291788628728</v>
      </c>
      <c r="Q141">
        <f t="shared" si="18"/>
        <v>-0.36139461505932446</v>
      </c>
      <c r="R141">
        <f t="shared" si="20"/>
        <v>-0.56307368396486501</v>
      </c>
      <c r="S141">
        <f t="shared" si="13"/>
        <v>0.2723776423076934</v>
      </c>
      <c r="T141">
        <f t="shared" si="16"/>
        <v>0.25530502783115167</v>
      </c>
      <c r="U141">
        <f t="shared" si="19"/>
        <v>-0.39980962083450394</v>
      </c>
      <c r="V141">
        <f t="shared" si="21"/>
        <v>-0.58181854199206662</v>
      </c>
      <c r="W141">
        <f t="shared" si="17"/>
        <v>0.37978920442250208</v>
      </c>
    </row>
    <row r="142" spans="1:23" x14ac:dyDescent="0.35">
      <c r="A142" s="23">
        <v>40786</v>
      </c>
      <c r="B142" s="26">
        <v>308.38</v>
      </c>
      <c r="C142" s="26">
        <v>330.88</v>
      </c>
      <c r="D142" s="26">
        <v>327.31</v>
      </c>
      <c r="E142" s="26">
        <v>373.6</v>
      </c>
      <c r="F142" s="26">
        <v>243.80690000000001</v>
      </c>
      <c r="G142" s="26">
        <v>289.86</v>
      </c>
      <c r="H142" s="26">
        <v>310.23</v>
      </c>
      <c r="I142" s="26">
        <v>352.12</v>
      </c>
      <c r="J142" s="26">
        <v>404.55</v>
      </c>
      <c r="K142" s="26">
        <v>1718.99</v>
      </c>
      <c r="L142" s="26">
        <v>2645.04</v>
      </c>
      <c r="M142" s="26"/>
      <c r="N142" s="60">
        <v>1218.890014648438</v>
      </c>
      <c r="O142">
        <f t="shared" si="12"/>
        <v>0.58386368101982355</v>
      </c>
      <c r="P142">
        <f t="shared" si="15"/>
        <v>0.65875836344183814</v>
      </c>
      <c r="Q142">
        <f t="shared" si="18"/>
        <v>-0.29303333777377172</v>
      </c>
      <c r="R142">
        <f t="shared" si="20"/>
        <v>-0.55329114439877547</v>
      </c>
      <c r="S142">
        <f t="shared" si="13"/>
        <v>0.21990870441523402</v>
      </c>
      <c r="T142">
        <f t="shared" si="16"/>
        <v>0.34725151226114936</v>
      </c>
      <c r="U142">
        <f t="shared" si="19"/>
        <v>-0.32034512100991641</v>
      </c>
      <c r="V142">
        <f t="shared" si="21"/>
        <v>-0.55528195374540745</v>
      </c>
      <c r="W142">
        <f t="shared" si="17"/>
        <v>0.37978920442250208</v>
      </c>
    </row>
    <row r="143" spans="1:23" x14ac:dyDescent="0.35">
      <c r="A143" s="23">
        <v>40816</v>
      </c>
      <c r="B143" s="26">
        <v>311.17</v>
      </c>
      <c r="C143" s="26">
        <v>332.82</v>
      </c>
      <c r="D143" s="26">
        <v>328.51</v>
      </c>
      <c r="E143" s="26">
        <v>372.47</v>
      </c>
      <c r="F143" s="26">
        <v>243.3681</v>
      </c>
      <c r="G143" s="26">
        <v>288.82</v>
      </c>
      <c r="H143" s="26">
        <v>309.77</v>
      </c>
      <c r="I143" s="26">
        <v>354.6</v>
      </c>
      <c r="J143" s="26">
        <v>428.96</v>
      </c>
      <c r="K143" s="26">
        <v>1724.33</v>
      </c>
      <c r="L143" s="26">
        <v>2905.04</v>
      </c>
      <c r="M143" s="26"/>
      <c r="N143" s="60">
        <v>1131.420043945312</v>
      </c>
      <c r="O143">
        <f t="shared" si="12"/>
        <v>0.45590058195455108</v>
      </c>
      <c r="P143">
        <f t="shared" si="15"/>
        <v>0.69675835669500319</v>
      </c>
      <c r="Q143">
        <f t="shared" si="18"/>
        <v>-0.22505893135473393</v>
      </c>
      <c r="R143">
        <f t="shared" si="20"/>
        <v>-0.55036240591537289</v>
      </c>
      <c r="S143">
        <f t="shared" si="13"/>
        <v>6.7391450880179379E-2</v>
      </c>
      <c r="T143">
        <f t="shared" si="16"/>
        <v>0.32720153998767354</v>
      </c>
      <c r="U143">
        <f t="shared" si="19"/>
        <v>-0.24035203248236406</v>
      </c>
      <c r="V143">
        <f t="shared" si="21"/>
        <v>-0.52423299932504175</v>
      </c>
      <c r="W143">
        <f t="shared" si="17"/>
        <v>0.37978920442250208</v>
      </c>
    </row>
    <row r="144" spans="1:23" x14ac:dyDescent="0.35">
      <c r="A144" s="23">
        <v>40847</v>
      </c>
      <c r="B144" s="26">
        <v>310.02</v>
      </c>
      <c r="C144" s="26">
        <v>334.52</v>
      </c>
      <c r="D144" s="26">
        <v>333.69</v>
      </c>
      <c r="E144" s="26">
        <v>380.86</v>
      </c>
      <c r="F144" s="26">
        <v>243.8708</v>
      </c>
      <c r="G144" s="26">
        <v>289.67</v>
      </c>
      <c r="H144" s="26">
        <v>310.5</v>
      </c>
      <c r="I144" s="26">
        <v>354.83</v>
      </c>
      <c r="J144" s="26">
        <v>426.28</v>
      </c>
      <c r="K144" s="26">
        <v>1720.39</v>
      </c>
      <c r="L144" s="26">
        <v>2794.08</v>
      </c>
      <c r="M144" s="26"/>
      <c r="N144" s="60">
        <v>1253.300048828125</v>
      </c>
      <c r="O144">
        <f t="shared" si="12"/>
        <v>0.43261858487172705</v>
      </c>
      <c r="P144">
        <f t="shared" si="15"/>
        <v>0.70431421504674008</v>
      </c>
      <c r="Q144">
        <f t="shared" si="18"/>
        <v>-0.11624434369080032</v>
      </c>
      <c r="R144">
        <f t="shared" si="20"/>
        <v>-0.5271351381745587</v>
      </c>
      <c r="S144">
        <f t="shared" si="13"/>
        <v>9.2958872807675452E-2</v>
      </c>
      <c r="T144">
        <f t="shared" si="16"/>
        <v>0.339812027451247</v>
      </c>
      <c r="U144">
        <f t="shared" si="19"/>
        <v>-0.13395210792481674</v>
      </c>
      <c r="V144">
        <f t="shared" si="21"/>
        <v>-0.47877308296397869</v>
      </c>
      <c r="W144">
        <f t="shared" si="17"/>
        <v>0.37978920442250208</v>
      </c>
    </row>
    <row r="145" spans="1:23" x14ac:dyDescent="0.35">
      <c r="A145" s="23">
        <v>40877</v>
      </c>
      <c r="B145" s="26">
        <v>311.31</v>
      </c>
      <c r="C145" s="26">
        <v>331.74</v>
      </c>
      <c r="D145" s="26">
        <v>327.38</v>
      </c>
      <c r="E145" s="26">
        <v>374.41</v>
      </c>
      <c r="F145" s="26">
        <v>243.71889999999999</v>
      </c>
      <c r="G145" s="26">
        <v>289.45</v>
      </c>
      <c r="H145" s="26">
        <v>310.37</v>
      </c>
      <c r="I145" s="26">
        <v>354.44</v>
      </c>
      <c r="J145" s="26">
        <v>425.47</v>
      </c>
      <c r="K145" s="26">
        <v>1726.81</v>
      </c>
      <c r="L145" s="26">
        <v>2870.07</v>
      </c>
      <c r="M145" s="26"/>
      <c r="N145" s="60">
        <v>1246.9599609375</v>
      </c>
      <c r="O145">
        <f t="shared" si="12"/>
        <v>0.38899957424628856</v>
      </c>
      <c r="P145">
        <f t="shared" si="15"/>
        <v>0.69374279175466491</v>
      </c>
      <c r="Q145">
        <f t="shared" si="18"/>
        <v>-2.3714216743823176E-2</v>
      </c>
      <c r="R145">
        <f t="shared" si="20"/>
        <v>-0.50131893236889691</v>
      </c>
      <c r="S145">
        <f t="shared" si="13"/>
        <v>8.6871117325227551E-2</v>
      </c>
      <c r="T145">
        <f t="shared" si="16"/>
        <v>0.35489046502710603</v>
      </c>
      <c r="U145">
        <f t="shared" si="19"/>
        <v>-4.8654899300858784E-2</v>
      </c>
      <c r="V145">
        <f t="shared" si="21"/>
        <v>-0.43209297397281882</v>
      </c>
      <c r="W145">
        <f t="shared" si="17"/>
        <v>0.37978920442250208</v>
      </c>
    </row>
    <row r="146" spans="1:23" x14ac:dyDescent="0.35">
      <c r="A146" s="23">
        <v>40907</v>
      </c>
      <c r="B146" s="26">
        <v>313.83</v>
      </c>
      <c r="C146" s="26">
        <v>336.33</v>
      </c>
      <c r="D146" s="26">
        <v>334.18</v>
      </c>
      <c r="E146" s="26">
        <v>382.74</v>
      </c>
      <c r="F146" s="26">
        <v>244.02930000000001</v>
      </c>
      <c r="G146" s="26">
        <v>291.31</v>
      </c>
      <c r="H146" s="26">
        <v>313.58</v>
      </c>
      <c r="I146" s="26">
        <v>360.05</v>
      </c>
      <c r="J146" s="26">
        <v>439.96</v>
      </c>
      <c r="K146" s="26">
        <v>1736.67</v>
      </c>
      <c r="L146" s="26">
        <v>2959.16</v>
      </c>
      <c r="M146" s="26"/>
      <c r="N146" s="60">
        <v>1257.599975585938</v>
      </c>
      <c r="O146">
        <f t="shared" si="12"/>
        <v>0.37404298319756657</v>
      </c>
      <c r="P146">
        <f t="shared" si="15"/>
        <v>0.69208475114662926</v>
      </c>
      <c r="Q146">
        <f t="shared" si="18"/>
        <v>7.9596811341991605E-2</v>
      </c>
      <c r="R146">
        <f t="shared" si="20"/>
        <v>-0.4702207965295262</v>
      </c>
      <c r="S146">
        <f t="shared" si="13"/>
        <v>0.10469706668637417</v>
      </c>
      <c r="T146">
        <f t="shared" si="16"/>
        <v>0.39939582131072082</v>
      </c>
      <c r="U146">
        <f t="shared" si="19"/>
        <v>4.2189497759172571E-2</v>
      </c>
      <c r="V146">
        <f t="shared" si="21"/>
        <v>-0.37921528366966689</v>
      </c>
      <c r="W146">
        <f>CORREL(N110:N146,L110:L146)</f>
        <v>0.37978920442250208</v>
      </c>
    </row>
    <row r="147" spans="1:23" x14ac:dyDescent="0.35">
      <c r="A147" s="23">
        <v>40939</v>
      </c>
      <c r="B147" s="26">
        <v>315.29000000000002</v>
      </c>
      <c r="C147" s="26">
        <v>341.09</v>
      </c>
      <c r="D147" s="26">
        <v>342.29</v>
      </c>
      <c r="E147" s="26">
        <v>390.98</v>
      </c>
      <c r="F147" s="26">
        <v>244.91290000000001</v>
      </c>
      <c r="G147" s="26">
        <v>293.60000000000002</v>
      </c>
      <c r="H147" s="26">
        <v>316.83</v>
      </c>
      <c r="I147" s="26">
        <v>365.09</v>
      </c>
      <c r="J147" s="26">
        <v>445.47</v>
      </c>
      <c r="K147" s="26">
        <v>1745.54</v>
      </c>
      <c r="L147" s="26">
        <v>2957.76</v>
      </c>
      <c r="M147" s="26"/>
      <c r="N147" s="60">
        <v>1312.410034179688</v>
      </c>
      <c r="O147">
        <f t="shared" si="12"/>
        <v>0.38209237093460252</v>
      </c>
      <c r="P147">
        <f t="shared" si="15"/>
        <v>0.69307052816610337</v>
      </c>
      <c r="Q147">
        <f t="shared" si="18"/>
        <v>0.16662165313662894</v>
      </c>
      <c r="R147">
        <f t="shared" si="20"/>
        <v>-0.42620019277932991</v>
      </c>
      <c r="S147">
        <f t="shared" si="13"/>
        <v>0.14061622454450426</v>
      </c>
      <c r="T147">
        <f t="shared" si="16"/>
        <v>0.42729933078026139</v>
      </c>
      <c r="U147">
        <f t="shared" si="19"/>
        <v>0.12566353334355163</v>
      </c>
      <c r="V147">
        <f t="shared" si="21"/>
        <v>-0.31711041650193894</v>
      </c>
      <c r="W147">
        <f t="shared" ref="W147:W181" si="22">W148</f>
        <v>4.3060377181237133E-2</v>
      </c>
    </row>
    <row r="148" spans="1:23" x14ac:dyDescent="0.35">
      <c r="A148" s="23">
        <v>40968</v>
      </c>
      <c r="B148" s="26">
        <v>314.33</v>
      </c>
      <c r="C148" s="26">
        <v>342.18</v>
      </c>
      <c r="D148" s="26">
        <v>344.64</v>
      </c>
      <c r="E148" s="26">
        <v>395.79</v>
      </c>
      <c r="F148" s="26">
        <v>244.99770000000001</v>
      </c>
      <c r="G148" s="26">
        <v>293.79000000000002</v>
      </c>
      <c r="H148" s="26">
        <v>316.83999999999997</v>
      </c>
      <c r="I148" s="26">
        <v>364.98</v>
      </c>
      <c r="J148" s="26">
        <v>443.78</v>
      </c>
      <c r="K148" s="26">
        <v>1737.4</v>
      </c>
      <c r="L148" s="26">
        <v>2896.52</v>
      </c>
      <c r="M148" s="26"/>
      <c r="N148" s="60">
        <v>1365.680053710938</v>
      </c>
      <c r="O148">
        <f t="shared" si="12"/>
        <v>0.38095428632964129</v>
      </c>
      <c r="P148">
        <f t="shared" si="15"/>
        <v>0.70457056218981895</v>
      </c>
      <c r="Q148">
        <f t="shared" si="18"/>
        <v>0.24508374270780464</v>
      </c>
      <c r="R148">
        <f t="shared" si="20"/>
        <v>-0.37904208922759081</v>
      </c>
      <c r="S148">
        <f t="shared" si="13"/>
        <v>0.16994821746634603</v>
      </c>
      <c r="T148">
        <f t="shared" si="16"/>
        <v>0.46491403299180051</v>
      </c>
      <c r="U148">
        <f t="shared" si="19"/>
        <v>0.20523893500886717</v>
      </c>
      <c r="V148">
        <f t="shared" si="21"/>
        <v>-0.25731566943970052</v>
      </c>
      <c r="W148">
        <f t="shared" si="22"/>
        <v>4.3060377181237133E-2</v>
      </c>
    </row>
    <row r="149" spans="1:23" x14ac:dyDescent="0.35">
      <c r="A149" s="23">
        <v>40998</v>
      </c>
      <c r="B149" s="26">
        <v>312.83999999999997</v>
      </c>
      <c r="C149" s="26">
        <v>340.28</v>
      </c>
      <c r="D149" s="26">
        <v>341.93</v>
      </c>
      <c r="E149" s="26">
        <v>392.39</v>
      </c>
      <c r="F149" s="26">
        <v>245.06440000000001</v>
      </c>
      <c r="G149" s="26">
        <v>293.75</v>
      </c>
      <c r="H149" s="26">
        <v>316</v>
      </c>
      <c r="I149" s="26">
        <v>361.69</v>
      </c>
      <c r="J149" s="26">
        <v>430.61</v>
      </c>
      <c r="K149" s="26">
        <v>1728.36</v>
      </c>
      <c r="L149" s="26">
        <v>2787.61</v>
      </c>
      <c r="M149" s="26"/>
      <c r="N149" s="60">
        <v>1408.469970703125</v>
      </c>
      <c r="O149">
        <f t="shared" si="12"/>
        <v>0.38523611005385866</v>
      </c>
      <c r="P149">
        <f t="shared" si="15"/>
        <v>0.73008051512200101</v>
      </c>
      <c r="Q149">
        <f t="shared" si="18"/>
        <v>0.32071965538495595</v>
      </c>
      <c r="R149">
        <f t="shared" si="20"/>
        <v>-0.32507031513266743</v>
      </c>
      <c r="S149">
        <f t="shared" si="13"/>
        <v>0.18639152147496263</v>
      </c>
      <c r="T149">
        <f t="shared" si="16"/>
        <v>0.51913791714092083</v>
      </c>
      <c r="U149">
        <f t="shared" si="19"/>
        <v>0.27635725968269287</v>
      </c>
      <c r="V149">
        <f t="shared" si="21"/>
        <v>-0.19880059843853362</v>
      </c>
      <c r="W149">
        <f t="shared" si="22"/>
        <v>4.3060377181237133E-2</v>
      </c>
    </row>
    <row r="150" spans="1:23" x14ac:dyDescent="0.35">
      <c r="A150" s="23">
        <v>41029</v>
      </c>
      <c r="B150" s="26">
        <v>316.07</v>
      </c>
      <c r="C150" s="26">
        <v>344.02</v>
      </c>
      <c r="D150" s="26">
        <v>346.43</v>
      </c>
      <c r="E150" s="26">
        <v>398.21</v>
      </c>
      <c r="F150" s="26">
        <v>245.58009999999999</v>
      </c>
      <c r="G150" s="26">
        <v>295.63</v>
      </c>
      <c r="H150" s="26">
        <v>319.42</v>
      </c>
      <c r="I150" s="26">
        <v>367.88</v>
      </c>
      <c r="J150" s="26">
        <v>444.4</v>
      </c>
      <c r="K150" s="26">
        <v>1745.23</v>
      </c>
      <c r="L150" s="26">
        <v>2908.37</v>
      </c>
      <c r="M150" s="26"/>
      <c r="N150" s="60">
        <v>1397.910034179688</v>
      </c>
      <c r="O150">
        <f t="shared" si="12"/>
        <v>0.42386679185655879</v>
      </c>
      <c r="P150">
        <f t="shared" si="15"/>
        <v>0.73794936336299188</v>
      </c>
      <c r="Q150">
        <f t="shared" si="18"/>
        <v>0.42376856364537135</v>
      </c>
      <c r="R150">
        <f t="shared" si="20"/>
        <v>-0.26010340242247693</v>
      </c>
      <c r="S150">
        <f t="shared" si="13"/>
        <v>0.23034946484689248</v>
      </c>
      <c r="T150">
        <f t="shared" si="16"/>
        <v>0.54621588401725274</v>
      </c>
      <c r="U150">
        <f t="shared" si="19"/>
        <v>0.3652568608602616</v>
      </c>
      <c r="V150">
        <f t="shared" si="21"/>
        <v>-0.13000333711052092</v>
      </c>
      <c r="W150">
        <f t="shared" si="22"/>
        <v>4.3060377181237133E-2</v>
      </c>
    </row>
    <row r="151" spans="1:23" x14ac:dyDescent="0.35">
      <c r="A151" s="23">
        <v>41060</v>
      </c>
      <c r="B151" s="26">
        <v>319.23</v>
      </c>
      <c r="C151" s="26">
        <v>346.72</v>
      </c>
      <c r="D151" s="26">
        <v>348.98</v>
      </c>
      <c r="E151" s="26">
        <v>399.8</v>
      </c>
      <c r="F151" s="26">
        <v>245.52440000000001</v>
      </c>
      <c r="G151" s="26">
        <v>295.89</v>
      </c>
      <c r="H151" s="26">
        <v>321.18</v>
      </c>
      <c r="I151" s="26">
        <v>373.36</v>
      </c>
      <c r="J151" s="26">
        <v>463.96</v>
      </c>
      <c r="K151" s="26">
        <v>1758.34</v>
      </c>
      <c r="L151" s="26">
        <v>3124.67</v>
      </c>
      <c r="M151" s="26"/>
      <c r="N151" s="60">
        <v>1310.329956054688</v>
      </c>
      <c r="O151">
        <f t="shared" si="12"/>
        <v>0.43096387841393624</v>
      </c>
      <c r="P151">
        <f t="shared" si="15"/>
        <v>0.72399133009680117</v>
      </c>
      <c r="Q151">
        <f t="shared" si="18"/>
        <v>0.53346523513464561</v>
      </c>
      <c r="R151">
        <f t="shared" si="20"/>
        <v>-0.19393855303561988</v>
      </c>
      <c r="S151">
        <f t="shared" si="13"/>
        <v>0.23910927141912466</v>
      </c>
      <c r="T151">
        <f t="shared" si="16"/>
        <v>0.53647567960432296</v>
      </c>
      <c r="U151">
        <f t="shared" si="19"/>
        <v>0.44590186738038889</v>
      </c>
      <c r="V151">
        <f t="shared" si="21"/>
        <v>-6.1940955370756882E-2</v>
      </c>
      <c r="W151">
        <f t="shared" si="22"/>
        <v>4.3060377181237133E-2</v>
      </c>
    </row>
    <row r="152" spans="1:23" x14ac:dyDescent="0.35">
      <c r="A152" s="23">
        <v>41089</v>
      </c>
      <c r="B152" s="26">
        <v>318.92</v>
      </c>
      <c r="C152" s="26">
        <v>347.02</v>
      </c>
      <c r="D152" s="26">
        <v>350.98</v>
      </c>
      <c r="E152" s="26">
        <v>401.63</v>
      </c>
      <c r="F152" s="26">
        <v>245.65180000000001</v>
      </c>
      <c r="G152" s="26">
        <v>296.27999999999997</v>
      </c>
      <c r="H152" s="26">
        <v>321.52</v>
      </c>
      <c r="I152" s="26">
        <v>373.95</v>
      </c>
      <c r="J152" s="26">
        <v>462.11</v>
      </c>
      <c r="K152" s="26">
        <v>1755.37</v>
      </c>
      <c r="L152" s="26">
        <v>3082.13</v>
      </c>
      <c r="M152" s="26"/>
      <c r="N152" s="60">
        <v>1362.160034179688</v>
      </c>
      <c r="O152">
        <f t="shared" si="12"/>
        <v>0.39997406339204034</v>
      </c>
      <c r="P152">
        <f t="shared" si="15"/>
        <v>0.71337594043717711</v>
      </c>
      <c r="Q152">
        <f t="shared" si="18"/>
        <v>0.6132683249711125</v>
      </c>
      <c r="R152">
        <f t="shared" si="20"/>
        <v>-0.11898919240797122</v>
      </c>
      <c r="S152">
        <f t="shared" si="13"/>
        <v>0.23921299329895418</v>
      </c>
      <c r="T152">
        <f t="shared" si="16"/>
        <v>0.54467130115756934</v>
      </c>
      <c r="U152">
        <f t="shared" si="19"/>
        <v>0.50560522607139313</v>
      </c>
      <c r="V152">
        <f t="shared" si="21"/>
        <v>1.2742489102928528E-2</v>
      </c>
      <c r="W152">
        <f t="shared" si="22"/>
        <v>4.3060377181237133E-2</v>
      </c>
    </row>
    <row r="153" spans="1:23" x14ac:dyDescent="0.35">
      <c r="A153" s="23">
        <v>41121</v>
      </c>
      <c r="B153" s="26">
        <v>321.8</v>
      </c>
      <c r="C153" s="26">
        <v>353.15</v>
      </c>
      <c r="D153" s="26">
        <v>360.98</v>
      </c>
      <c r="E153" s="26">
        <v>414.02</v>
      </c>
      <c r="F153" s="26">
        <v>246.54920000000001</v>
      </c>
      <c r="G153" s="26">
        <v>298.77</v>
      </c>
      <c r="H153" s="26">
        <v>325.29000000000002</v>
      </c>
      <c r="I153" s="26">
        <v>380.99</v>
      </c>
      <c r="J153" s="26">
        <v>482.64</v>
      </c>
      <c r="K153" s="26">
        <v>1766.15</v>
      </c>
      <c r="L153" s="26">
        <v>3183.85</v>
      </c>
      <c r="M153" s="26"/>
      <c r="N153" s="60">
        <v>1379.319946289062</v>
      </c>
      <c r="O153">
        <f t="shared" si="12"/>
        <v>0.36450071575464382</v>
      </c>
      <c r="P153">
        <f t="shared" si="15"/>
        <v>0.70646724423813079</v>
      </c>
      <c r="Q153">
        <f t="shared" si="18"/>
        <v>0.69037766949588142</v>
      </c>
      <c r="R153">
        <f t="shared" si="20"/>
        <v>-4.6324213299008078E-2</v>
      </c>
      <c r="S153">
        <f t="shared" si="13"/>
        <v>0.25349259932619106</v>
      </c>
      <c r="T153">
        <f t="shared" si="16"/>
        <v>0.55678437705213746</v>
      </c>
      <c r="U153">
        <f t="shared" si="19"/>
        <v>0.56263283355066773</v>
      </c>
      <c r="V153">
        <f t="shared" si="21"/>
        <v>8.3837334207013864E-2</v>
      </c>
      <c r="W153">
        <f t="shared" si="22"/>
        <v>4.3060377181237133E-2</v>
      </c>
    </row>
    <row r="154" spans="1:23" x14ac:dyDescent="0.35">
      <c r="A154" s="23">
        <v>41152</v>
      </c>
      <c r="B154" s="26">
        <v>321.82</v>
      </c>
      <c r="C154" s="26">
        <v>353.38</v>
      </c>
      <c r="D154" s="26">
        <v>361.81</v>
      </c>
      <c r="E154" s="26">
        <v>415.34</v>
      </c>
      <c r="F154" s="26">
        <v>246.8313</v>
      </c>
      <c r="G154" s="26">
        <v>299.43</v>
      </c>
      <c r="H154" s="26">
        <v>326.08999999999997</v>
      </c>
      <c r="I154" s="26">
        <v>381.39</v>
      </c>
      <c r="J154" s="26">
        <v>479.35</v>
      </c>
      <c r="K154" s="26">
        <v>1766.74</v>
      </c>
      <c r="L154" s="26">
        <v>3149.89</v>
      </c>
      <c r="M154" s="26"/>
      <c r="N154" s="60">
        <v>1406.579956054688</v>
      </c>
      <c r="O154">
        <f t="shared" si="12"/>
        <v>0.35636124383633538</v>
      </c>
      <c r="P154">
        <f t="shared" si="15"/>
        <v>0.70406023246412786</v>
      </c>
      <c r="Q154">
        <f t="shared" si="18"/>
        <v>0.7692492569795143</v>
      </c>
      <c r="R154">
        <f t="shared" si="20"/>
        <v>3.4288142492510366E-2</v>
      </c>
      <c r="S154">
        <f t="shared" si="13"/>
        <v>0.27289271025362571</v>
      </c>
      <c r="T154">
        <f t="shared" si="16"/>
        <v>0.57413468525157674</v>
      </c>
      <c r="U154">
        <f t="shared" si="19"/>
        <v>0.61839300947978315</v>
      </c>
      <c r="V154">
        <f t="shared" si="21"/>
        <v>0.15702682918146679</v>
      </c>
      <c r="W154">
        <f t="shared" si="22"/>
        <v>4.3060377181237133E-2</v>
      </c>
    </row>
    <row r="155" spans="1:23" x14ac:dyDescent="0.35">
      <c r="A155" s="23">
        <v>41180</v>
      </c>
      <c r="B155" s="26">
        <v>321.64999999999998</v>
      </c>
      <c r="C155" s="26">
        <v>353.35</v>
      </c>
      <c r="D155" s="26">
        <v>364.07</v>
      </c>
      <c r="E155" s="26">
        <v>419.62</v>
      </c>
      <c r="F155" s="26">
        <v>247.02430000000001</v>
      </c>
      <c r="G155" s="26">
        <v>299.95</v>
      </c>
      <c r="H155" s="26">
        <v>327.48</v>
      </c>
      <c r="I155" s="26">
        <v>383.65</v>
      </c>
      <c r="J155" s="26">
        <v>476.44</v>
      </c>
      <c r="K155" s="26">
        <v>1766.17</v>
      </c>
      <c r="L155" s="26">
        <v>3088.22</v>
      </c>
      <c r="M155" s="26"/>
      <c r="N155" s="60">
        <v>1440.670043945312</v>
      </c>
      <c r="O155">
        <f t="shared" ref="O155:O218" si="23">CORREL(K131:K155,N131:N155)</f>
        <v>0.37107448470803467</v>
      </c>
      <c r="P155">
        <f t="shared" si="15"/>
        <v>0.70552837924451062</v>
      </c>
      <c r="Q155">
        <f t="shared" si="18"/>
        <v>0.81497707351135729</v>
      </c>
      <c r="R155">
        <f t="shared" si="20"/>
        <v>0.13319387388603682</v>
      </c>
      <c r="S155">
        <f t="shared" ref="S155:S218" si="24">CORREL(L131:L155,N131:N155)</f>
        <v>0.32913346439678509</v>
      </c>
      <c r="T155">
        <f t="shared" si="16"/>
        <v>0.59232876702646997</v>
      </c>
      <c r="U155">
        <f t="shared" si="19"/>
        <v>0.65241049764977399</v>
      </c>
      <c r="V155">
        <f t="shared" si="21"/>
        <v>0.24037577000012675</v>
      </c>
      <c r="W155">
        <f t="shared" si="22"/>
        <v>4.3060377181237133E-2</v>
      </c>
    </row>
    <row r="156" spans="1:23" x14ac:dyDescent="0.35">
      <c r="A156" s="23">
        <v>41213</v>
      </c>
      <c r="B156" s="26">
        <v>321.19</v>
      </c>
      <c r="C156" s="26">
        <v>354.56</v>
      </c>
      <c r="D156" s="26">
        <v>367.98</v>
      </c>
      <c r="E156" s="26">
        <v>426.25</v>
      </c>
      <c r="F156" s="26">
        <v>247.08580000000001</v>
      </c>
      <c r="G156" s="26">
        <v>299.77</v>
      </c>
      <c r="H156" s="26">
        <v>327.60000000000002</v>
      </c>
      <c r="I156" s="26">
        <v>385.66</v>
      </c>
      <c r="J156" s="26">
        <v>482.21</v>
      </c>
      <c r="K156" s="26">
        <v>1763.03</v>
      </c>
      <c r="L156" s="26">
        <v>3084.64</v>
      </c>
      <c r="M156" s="26"/>
      <c r="N156" s="60">
        <v>1412.160034179688</v>
      </c>
      <c r="O156">
        <f t="shared" si="23"/>
        <v>0.37130498157420483</v>
      </c>
      <c r="P156">
        <f t="shared" si="15"/>
        <v>0.69806248129952986</v>
      </c>
      <c r="Q156">
        <f t="shared" si="18"/>
        <v>0.82169672123304982</v>
      </c>
      <c r="R156">
        <f t="shared" si="20"/>
        <v>0.23873496703892752</v>
      </c>
      <c r="S156">
        <f t="shared" si="24"/>
        <v>0.34825401823976843</v>
      </c>
      <c r="T156">
        <f t="shared" si="16"/>
        <v>0.59832376072888305</v>
      </c>
      <c r="U156">
        <f t="shared" si="19"/>
        <v>0.65907784156068083</v>
      </c>
      <c r="V156">
        <f t="shared" si="21"/>
        <v>0.32231616928073992</v>
      </c>
      <c r="W156">
        <f t="shared" si="22"/>
        <v>4.3060377181237133E-2</v>
      </c>
    </row>
    <row r="157" spans="1:23" x14ac:dyDescent="0.35">
      <c r="A157" s="23">
        <v>41243</v>
      </c>
      <c r="B157" s="26">
        <v>321.88</v>
      </c>
      <c r="C157" s="26">
        <v>355.42</v>
      </c>
      <c r="D157" s="26">
        <v>368.05</v>
      </c>
      <c r="E157" s="26">
        <v>425.79</v>
      </c>
      <c r="F157" s="26">
        <v>247.1266</v>
      </c>
      <c r="G157" s="26">
        <v>299.76</v>
      </c>
      <c r="H157" s="26">
        <v>328.8</v>
      </c>
      <c r="I157" s="26">
        <v>387.85</v>
      </c>
      <c r="J157" s="26">
        <v>483.55</v>
      </c>
      <c r="K157" s="26">
        <v>1769.95</v>
      </c>
      <c r="L157" s="26">
        <v>3125.79</v>
      </c>
      <c r="M157" s="26"/>
      <c r="N157" s="60">
        <v>1416.180053710938</v>
      </c>
      <c r="O157">
        <f t="shared" si="23"/>
        <v>0.37758371449256589</v>
      </c>
      <c r="P157">
        <f t="shared" si="15"/>
        <v>0.69843849863425689</v>
      </c>
      <c r="Q157">
        <f t="shared" si="18"/>
        <v>0.82206502673752613</v>
      </c>
      <c r="R157">
        <f t="shared" si="20"/>
        <v>0.32520046551647586</v>
      </c>
      <c r="S157">
        <f t="shared" si="24"/>
        <v>0.34985715005808854</v>
      </c>
      <c r="T157">
        <f t="shared" si="16"/>
        <v>0.60668746763658599</v>
      </c>
      <c r="U157">
        <f t="shared" si="19"/>
        <v>0.66928017450186128</v>
      </c>
      <c r="V157">
        <f t="shared" si="21"/>
        <v>0.38814340508575906</v>
      </c>
      <c r="W157">
        <f t="shared" si="22"/>
        <v>4.3060377181237133E-2</v>
      </c>
    </row>
    <row r="158" spans="1:23" x14ac:dyDescent="0.35">
      <c r="A158" s="23">
        <v>41274</v>
      </c>
      <c r="B158" s="26">
        <v>321.31</v>
      </c>
      <c r="C158" s="26">
        <v>354.53</v>
      </c>
      <c r="D158" s="26">
        <v>367.26</v>
      </c>
      <c r="E158" s="26">
        <v>426.67</v>
      </c>
      <c r="F158" s="26">
        <v>247.2791</v>
      </c>
      <c r="G158" s="26">
        <v>299.95999999999998</v>
      </c>
      <c r="H158" s="26">
        <v>328.62</v>
      </c>
      <c r="I158" s="26">
        <v>386.4</v>
      </c>
      <c r="J158" s="26">
        <v>478.57</v>
      </c>
      <c r="K158" s="26">
        <v>1766.44</v>
      </c>
      <c r="L158" s="26">
        <v>3064.42</v>
      </c>
      <c r="M158" s="26"/>
      <c r="N158" s="60">
        <v>1426.18994140625</v>
      </c>
      <c r="O158">
        <f t="shared" si="23"/>
        <v>0.35974255498075808</v>
      </c>
      <c r="P158">
        <f t="shared" si="15"/>
        <v>0.69826304449787224</v>
      </c>
      <c r="Q158">
        <f t="shared" si="18"/>
        <v>0.82617332572985924</v>
      </c>
      <c r="R158">
        <f t="shared" si="20"/>
        <v>0.41334420861417193</v>
      </c>
      <c r="S158">
        <f t="shared" si="24"/>
        <v>0.32841718535841574</v>
      </c>
      <c r="T158">
        <f t="shared" si="16"/>
        <v>0.60649290060477112</v>
      </c>
      <c r="U158">
        <f t="shared" si="19"/>
        <v>0.69068509202299744</v>
      </c>
      <c r="V158">
        <f t="shared" si="21"/>
        <v>0.45282003741921839</v>
      </c>
      <c r="W158">
        <f t="shared" si="22"/>
        <v>4.3060377181237133E-2</v>
      </c>
    </row>
    <row r="159" spans="1:23" x14ac:dyDescent="0.35">
      <c r="A159" s="23">
        <v>41305</v>
      </c>
      <c r="B159" s="26">
        <v>319.24</v>
      </c>
      <c r="C159" s="26">
        <v>352.3</v>
      </c>
      <c r="D159" s="26">
        <v>364</v>
      </c>
      <c r="E159" s="26">
        <v>422.74</v>
      </c>
      <c r="F159" s="26">
        <v>247.34710000000001</v>
      </c>
      <c r="G159" s="26">
        <v>299.14999999999998</v>
      </c>
      <c r="H159" s="26">
        <v>326.37</v>
      </c>
      <c r="I159" s="26">
        <v>381.35</v>
      </c>
      <c r="J159" s="26">
        <v>465.66</v>
      </c>
      <c r="K159" s="26">
        <v>1759.28</v>
      </c>
      <c r="L159" s="26">
        <v>2957.12</v>
      </c>
      <c r="M159" s="26"/>
      <c r="N159" s="60">
        <v>1498.109985351562</v>
      </c>
      <c r="O159">
        <f t="shared" si="23"/>
        <v>0.35202105569177711</v>
      </c>
      <c r="P159">
        <f t="shared" si="15"/>
        <v>0.68488730008304866</v>
      </c>
      <c r="Q159">
        <f t="shared" si="18"/>
        <v>0.82769320747194342</v>
      </c>
      <c r="R159">
        <f t="shared" si="20"/>
        <v>0.47709232968304927</v>
      </c>
      <c r="S159">
        <f t="shared" si="24"/>
        <v>0.30415943826574132</v>
      </c>
      <c r="T159">
        <f t="shared" si="16"/>
        <v>0.59267952045487071</v>
      </c>
      <c r="U159">
        <f t="shared" si="19"/>
        <v>0.69997641676766142</v>
      </c>
      <c r="V159">
        <f t="shared" si="21"/>
        <v>0.50068775844703894</v>
      </c>
      <c r="W159">
        <f t="shared" si="22"/>
        <v>4.3060377181237133E-2</v>
      </c>
    </row>
    <row r="160" spans="1:23" x14ac:dyDescent="0.35">
      <c r="A160" s="23">
        <v>41333</v>
      </c>
      <c r="B160" s="26">
        <v>320.63</v>
      </c>
      <c r="C160" s="26">
        <v>354.6</v>
      </c>
      <c r="D160" s="26">
        <v>366.75</v>
      </c>
      <c r="E160" s="26">
        <v>425.42</v>
      </c>
      <c r="F160" s="26">
        <v>247.61109999999999</v>
      </c>
      <c r="G160" s="26">
        <v>300.45999999999998</v>
      </c>
      <c r="H160" s="26">
        <v>328.2</v>
      </c>
      <c r="I160" s="26">
        <v>384.08</v>
      </c>
      <c r="J160" s="26">
        <v>470.49</v>
      </c>
      <c r="K160" s="26">
        <v>1766.75</v>
      </c>
      <c r="L160" s="26">
        <v>2994.35</v>
      </c>
      <c r="M160" s="26"/>
      <c r="N160" s="60">
        <v>1514.680053710938</v>
      </c>
      <c r="O160">
        <f t="shared" si="23"/>
        <v>0.36900004180143653</v>
      </c>
      <c r="P160">
        <f t="shared" si="15"/>
        <v>0.67712473919886684</v>
      </c>
      <c r="Q160">
        <f t="shared" si="18"/>
        <v>0.83426495405879286</v>
      </c>
      <c r="R160">
        <f t="shared" si="20"/>
        <v>0.52790581920396507</v>
      </c>
      <c r="S160">
        <f t="shared" si="24"/>
        <v>0.29696625872747084</v>
      </c>
      <c r="T160">
        <f t="shared" si="16"/>
        <v>0.58185516131200832</v>
      </c>
      <c r="U160">
        <f t="shared" si="19"/>
        <v>0.71712653576318164</v>
      </c>
      <c r="V160">
        <f t="shared" si="21"/>
        <v>0.54152100975253636</v>
      </c>
      <c r="W160">
        <f t="shared" si="22"/>
        <v>4.3060377181237133E-2</v>
      </c>
    </row>
    <row r="161" spans="1:23" x14ac:dyDescent="0.35">
      <c r="A161" s="23">
        <v>41362</v>
      </c>
      <c r="B161" s="26">
        <v>320.95999999999998</v>
      </c>
      <c r="C161" s="26">
        <v>354.81</v>
      </c>
      <c r="D161" s="26">
        <v>366.31</v>
      </c>
      <c r="E161" s="26">
        <v>426.02</v>
      </c>
      <c r="F161" s="26">
        <v>247.73779999999999</v>
      </c>
      <c r="G161" s="26">
        <v>300.76</v>
      </c>
      <c r="H161" s="26">
        <v>328.93</v>
      </c>
      <c r="I161" s="26">
        <v>384.91</v>
      </c>
      <c r="J161" s="26">
        <v>469.06</v>
      </c>
      <c r="K161" s="26">
        <v>1768.96</v>
      </c>
      <c r="L161" s="26">
        <v>2991.47</v>
      </c>
      <c r="M161" s="26"/>
      <c r="N161" s="60">
        <v>1569.18994140625</v>
      </c>
      <c r="O161">
        <f t="shared" si="23"/>
        <v>0.423285998349826</v>
      </c>
      <c r="P161">
        <f t="shared" si="15"/>
        <v>0.68516891055955431</v>
      </c>
      <c r="Q161">
        <f t="shared" si="18"/>
        <v>0.84377129163032738</v>
      </c>
      <c r="R161">
        <f t="shared" si="20"/>
        <v>0.57552158809781329</v>
      </c>
      <c r="S161">
        <f t="shared" si="24"/>
        <v>0.31178843665246503</v>
      </c>
      <c r="T161">
        <f t="shared" si="16"/>
        <v>0.57600448032177698</v>
      </c>
      <c r="U161">
        <f t="shared" si="19"/>
        <v>0.73863800442689342</v>
      </c>
      <c r="V161">
        <f t="shared" si="21"/>
        <v>0.57960455139095324</v>
      </c>
      <c r="W161">
        <f t="shared" si="22"/>
        <v>4.3060377181237133E-2</v>
      </c>
    </row>
    <row r="162" spans="1:23" x14ac:dyDescent="0.35">
      <c r="A162" s="23">
        <v>41394</v>
      </c>
      <c r="B162" s="26">
        <v>323.26</v>
      </c>
      <c r="C162" s="26">
        <v>358.88</v>
      </c>
      <c r="D162" s="26">
        <v>372.87</v>
      </c>
      <c r="E162" s="26">
        <v>435.15</v>
      </c>
      <c r="F162" s="26">
        <v>248.11349999999999</v>
      </c>
      <c r="G162" s="26">
        <v>301.89</v>
      </c>
      <c r="H162" s="26">
        <v>330.99</v>
      </c>
      <c r="I162" s="26">
        <v>390.83</v>
      </c>
      <c r="J162" s="26">
        <v>487.46</v>
      </c>
      <c r="K162" s="26">
        <v>1777.01</v>
      </c>
      <c r="L162" s="26">
        <v>3111.06</v>
      </c>
      <c r="M162" s="26"/>
      <c r="N162" s="60">
        <v>1597.569946289062</v>
      </c>
      <c r="O162">
        <f t="shared" si="23"/>
        <v>0.49579494551857806</v>
      </c>
      <c r="P162">
        <f t="shared" si="15"/>
        <v>0.70083232003146501</v>
      </c>
      <c r="Q162">
        <f t="shared" si="18"/>
        <v>0.84201864349097688</v>
      </c>
      <c r="R162">
        <f t="shared" si="20"/>
        <v>0.64216984127746335</v>
      </c>
      <c r="S162">
        <f t="shared" si="24"/>
        <v>0.35352500619883204</v>
      </c>
      <c r="T162">
        <f t="shared" si="16"/>
        <v>0.58592691198145619</v>
      </c>
      <c r="U162">
        <f t="shared" si="19"/>
        <v>0.74803451921006048</v>
      </c>
      <c r="V162">
        <f t="shared" si="21"/>
        <v>0.63228932712615549</v>
      </c>
      <c r="W162">
        <f t="shared" si="22"/>
        <v>4.3060377181237133E-2</v>
      </c>
    </row>
    <row r="163" spans="1:23" x14ac:dyDescent="0.35">
      <c r="A163" s="23">
        <v>41425</v>
      </c>
      <c r="B163" s="26">
        <v>318.17</v>
      </c>
      <c r="C163" s="26">
        <v>352.23</v>
      </c>
      <c r="D163" s="26">
        <v>364.08</v>
      </c>
      <c r="E163" s="26">
        <v>424.02</v>
      </c>
      <c r="F163" s="26">
        <v>247.7313</v>
      </c>
      <c r="G163" s="26">
        <v>299.17</v>
      </c>
      <c r="H163" s="26">
        <v>325.75</v>
      </c>
      <c r="I163" s="26">
        <v>378.54</v>
      </c>
      <c r="J163" s="26">
        <v>461.25</v>
      </c>
      <c r="K163" s="26">
        <v>1758.26</v>
      </c>
      <c r="L163" s="26">
        <v>2917.01</v>
      </c>
      <c r="M163" s="26"/>
      <c r="N163" s="60">
        <v>1630.739990234375</v>
      </c>
      <c r="O163">
        <f t="shared" si="23"/>
        <v>0.56216675161562824</v>
      </c>
      <c r="P163">
        <f t="shared" si="15"/>
        <v>0.67356401889479034</v>
      </c>
      <c r="Q163">
        <f t="shared" si="18"/>
        <v>0.82808344023400349</v>
      </c>
      <c r="R163">
        <f t="shared" si="20"/>
        <v>0.71315900807277399</v>
      </c>
      <c r="S163">
        <f t="shared" si="24"/>
        <v>0.355763628160152</v>
      </c>
      <c r="T163">
        <f t="shared" si="16"/>
        <v>0.55131135499106132</v>
      </c>
      <c r="U163">
        <f t="shared" si="19"/>
        <v>0.73438990720800035</v>
      </c>
      <c r="V163">
        <f t="shared" si="21"/>
        <v>0.67809697069329855</v>
      </c>
      <c r="W163">
        <f t="shared" si="22"/>
        <v>4.3060377181237133E-2</v>
      </c>
    </row>
    <row r="164" spans="1:23" x14ac:dyDescent="0.35">
      <c r="A164" s="23">
        <v>41453</v>
      </c>
      <c r="B164" s="26">
        <v>314.83</v>
      </c>
      <c r="C164" s="26">
        <v>345</v>
      </c>
      <c r="D164" s="26">
        <v>354.32</v>
      </c>
      <c r="E164" s="26">
        <v>409.55</v>
      </c>
      <c r="F164" s="26">
        <v>247.31880000000001</v>
      </c>
      <c r="G164" s="26">
        <v>296.61</v>
      </c>
      <c r="H164" s="26">
        <v>321.02</v>
      </c>
      <c r="I164" s="26">
        <v>370.13</v>
      </c>
      <c r="J164" s="26">
        <v>441.1</v>
      </c>
      <c r="K164" s="26">
        <v>1743.85</v>
      </c>
      <c r="L164" s="26">
        <v>2824.49</v>
      </c>
      <c r="M164" s="26"/>
      <c r="N164" s="60">
        <v>1606.280029296875</v>
      </c>
      <c r="O164">
        <f t="shared" si="23"/>
        <v>0.57363574602322609</v>
      </c>
      <c r="P164">
        <f t="shared" si="15"/>
        <v>0.63320845414428195</v>
      </c>
      <c r="Q164">
        <f t="shared" si="18"/>
        <v>0.8096064710187314</v>
      </c>
      <c r="R164">
        <f t="shared" si="20"/>
        <v>0.75578918490439062</v>
      </c>
      <c r="S164">
        <f t="shared" si="24"/>
        <v>0.30996807079719324</v>
      </c>
      <c r="T164">
        <f t="shared" si="16"/>
        <v>0.51022751949588485</v>
      </c>
      <c r="U164">
        <f t="shared" si="19"/>
        <v>0.71545370318813262</v>
      </c>
      <c r="V164">
        <f t="shared" si="21"/>
        <v>0.69849139567450613</v>
      </c>
      <c r="W164">
        <f t="shared" si="22"/>
        <v>4.3060377181237133E-2</v>
      </c>
    </row>
    <row r="165" spans="1:23" x14ac:dyDescent="0.35">
      <c r="A165" s="23">
        <v>41486</v>
      </c>
      <c r="B165" s="26">
        <v>314.58999999999997</v>
      </c>
      <c r="C165" s="26">
        <v>346.18</v>
      </c>
      <c r="D165" s="26">
        <v>357.14</v>
      </c>
      <c r="E165" s="26">
        <v>412.85</v>
      </c>
      <c r="F165" s="26">
        <v>247.85210000000001</v>
      </c>
      <c r="G165" s="26">
        <v>297.95</v>
      </c>
      <c r="H165" s="26">
        <v>321.57</v>
      </c>
      <c r="I165" s="26">
        <v>370.12</v>
      </c>
      <c r="J165" s="26">
        <v>439.91</v>
      </c>
      <c r="K165" s="26">
        <v>1745.97</v>
      </c>
      <c r="L165" s="26">
        <v>2772.08</v>
      </c>
      <c r="M165" s="26"/>
      <c r="N165" s="60">
        <v>1685.72998046875</v>
      </c>
      <c r="O165">
        <f t="shared" si="23"/>
        <v>0.57483762626195756</v>
      </c>
      <c r="P165">
        <f t="shared" si="15"/>
        <v>0.59082015039122104</v>
      </c>
      <c r="Q165">
        <f t="shared" si="18"/>
        <v>0.78574594034831402</v>
      </c>
      <c r="R165">
        <f t="shared" si="20"/>
        <v>0.79282636578921561</v>
      </c>
      <c r="S165">
        <f t="shared" si="24"/>
        <v>0.18252508373246751</v>
      </c>
      <c r="T165">
        <f t="shared" si="16"/>
        <v>0.44668976945035799</v>
      </c>
      <c r="U165">
        <f t="shared" si="19"/>
        <v>0.68144504835215691</v>
      </c>
      <c r="V165">
        <f t="shared" si="21"/>
        <v>0.70983164028809764</v>
      </c>
      <c r="W165">
        <f t="shared" si="22"/>
        <v>4.3060377181237133E-2</v>
      </c>
    </row>
    <row r="166" spans="1:23" x14ac:dyDescent="0.35">
      <c r="A166" s="23">
        <v>41516</v>
      </c>
      <c r="B166" s="26">
        <v>313.33</v>
      </c>
      <c r="C166" s="26">
        <v>343.92</v>
      </c>
      <c r="D166" s="26">
        <v>354.55</v>
      </c>
      <c r="E166" s="26">
        <v>408.81</v>
      </c>
      <c r="F166" s="26">
        <v>247.64840000000001</v>
      </c>
      <c r="G166" s="26">
        <v>296.69</v>
      </c>
      <c r="H166" s="26">
        <v>319.63</v>
      </c>
      <c r="I166" s="26">
        <v>367.83</v>
      </c>
      <c r="J166" s="26">
        <v>435.32</v>
      </c>
      <c r="K166" s="26">
        <v>1738.07</v>
      </c>
      <c r="L166" s="26">
        <v>2751.33</v>
      </c>
      <c r="M166" s="26"/>
      <c r="N166" s="60">
        <v>1632.969970703125</v>
      </c>
      <c r="O166">
        <f t="shared" si="23"/>
        <v>0.51506270062521697</v>
      </c>
      <c r="P166">
        <f t="shared" ref="P166:P229" si="25">CORREL(K131:K166,N131:N166)</f>
        <v>0.55416073216499506</v>
      </c>
      <c r="Q166">
        <f t="shared" si="18"/>
        <v>0.76711500291128054</v>
      </c>
      <c r="R166">
        <f t="shared" si="20"/>
        <v>0.8310227105345257</v>
      </c>
      <c r="S166">
        <f t="shared" si="24"/>
        <v>2.2294949086852132E-4</v>
      </c>
      <c r="T166">
        <f t="shared" ref="T166:T229" si="26">CORREL(L131:L166,N131:N166)</f>
        <v>0.40873695789620657</v>
      </c>
      <c r="U166">
        <f t="shared" si="19"/>
        <v>0.65512085272586162</v>
      </c>
      <c r="V166">
        <f t="shared" si="21"/>
        <v>0.72274916630437014</v>
      </c>
      <c r="W166">
        <f t="shared" si="22"/>
        <v>4.3060377181237133E-2</v>
      </c>
    </row>
    <row r="167" spans="1:23" x14ac:dyDescent="0.35">
      <c r="A167" s="23">
        <v>41547</v>
      </c>
      <c r="B167" s="26">
        <v>316.42</v>
      </c>
      <c r="C167" s="26">
        <v>346.6</v>
      </c>
      <c r="D167" s="26">
        <v>357.24</v>
      </c>
      <c r="E167" s="26">
        <v>412.75</v>
      </c>
      <c r="F167" s="26">
        <v>248.3382</v>
      </c>
      <c r="G167" s="26">
        <v>299.37</v>
      </c>
      <c r="H167" s="26">
        <v>323.57</v>
      </c>
      <c r="I167" s="26">
        <v>373.44</v>
      </c>
      <c r="J167" s="26">
        <v>439.69</v>
      </c>
      <c r="K167" s="26">
        <v>1750.94</v>
      </c>
      <c r="L167" s="26">
        <v>2761.52</v>
      </c>
      <c r="M167" s="26"/>
      <c r="N167" s="60">
        <v>1681.550048828125</v>
      </c>
      <c r="O167">
        <f t="shared" si="23"/>
        <v>0.42888816166485372</v>
      </c>
      <c r="P167">
        <f t="shared" si="25"/>
        <v>0.5274039617853753</v>
      </c>
      <c r="Q167">
        <f t="shared" si="18"/>
        <v>0.75216124162441833</v>
      </c>
      <c r="R167">
        <f t="shared" si="20"/>
        <v>0.8512054984284908</v>
      </c>
      <c r="S167">
        <f t="shared" si="24"/>
        <v>-0.24271273698597004</v>
      </c>
      <c r="T167">
        <f t="shared" si="26"/>
        <v>0.35939291913126153</v>
      </c>
      <c r="U167">
        <f t="shared" si="19"/>
        <v>0.6273050997744184</v>
      </c>
      <c r="V167">
        <f t="shared" si="21"/>
        <v>0.72193296074488122</v>
      </c>
      <c r="W167">
        <f t="shared" si="22"/>
        <v>4.3060377181237133E-2</v>
      </c>
    </row>
    <row r="168" spans="1:23" x14ac:dyDescent="0.35">
      <c r="A168" s="23">
        <v>41578</v>
      </c>
      <c r="B168" s="26">
        <v>318.20999999999998</v>
      </c>
      <c r="C168" s="26">
        <v>349.57</v>
      </c>
      <c r="D168" s="26">
        <v>362.1</v>
      </c>
      <c r="E168" s="26">
        <v>420.18</v>
      </c>
      <c r="F168" s="26">
        <v>248.7818</v>
      </c>
      <c r="G168" s="26">
        <v>301.05</v>
      </c>
      <c r="H168" s="26">
        <v>326.02999999999997</v>
      </c>
      <c r="I168" s="26">
        <v>377.32</v>
      </c>
      <c r="J168" s="26">
        <v>447.62</v>
      </c>
      <c r="K168" s="26">
        <v>1757.55</v>
      </c>
      <c r="L168" s="26">
        <v>2798.28</v>
      </c>
      <c r="M168" s="26"/>
      <c r="N168" s="60">
        <v>1756.5400390625</v>
      </c>
      <c r="O168">
        <f t="shared" si="23"/>
        <v>0.3261690975553706</v>
      </c>
      <c r="P168">
        <f t="shared" si="25"/>
        <v>0.50541066180214089</v>
      </c>
      <c r="Q168">
        <f t="shared" si="18"/>
        <v>0.7322076724577653</v>
      </c>
      <c r="R168">
        <f t="shared" si="20"/>
        <v>0.84849048935349891</v>
      </c>
      <c r="S168">
        <f t="shared" si="24"/>
        <v>-0.37627545222080305</v>
      </c>
      <c r="T168">
        <f t="shared" si="26"/>
        <v>0.30268100979620638</v>
      </c>
      <c r="U168">
        <f t="shared" si="19"/>
        <v>0.59393638768348478</v>
      </c>
      <c r="V168">
        <f t="shared" si="21"/>
        <v>0.7070892521063864</v>
      </c>
      <c r="W168">
        <f t="shared" si="22"/>
        <v>4.3060377181237133E-2</v>
      </c>
    </row>
    <row r="169" spans="1:23" x14ac:dyDescent="0.35">
      <c r="A169" s="23">
        <v>41607</v>
      </c>
      <c r="B169" s="26">
        <v>316.89</v>
      </c>
      <c r="C169" s="26">
        <v>349.43</v>
      </c>
      <c r="D169" s="26">
        <v>361.46</v>
      </c>
      <c r="E169" s="26">
        <v>418.33</v>
      </c>
      <c r="F169" s="26">
        <v>249.1328</v>
      </c>
      <c r="G169" s="26">
        <v>301.77</v>
      </c>
      <c r="H169" s="26">
        <v>325.55</v>
      </c>
      <c r="I169" s="26">
        <v>374.52</v>
      </c>
      <c r="J169" s="26">
        <v>440.36</v>
      </c>
      <c r="K169" s="26">
        <v>1756.5</v>
      </c>
      <c r="L169" s="26">
        <v>2729.28</v>
      </c>
      <c r="M169" s="26"/>
      <c r="N169" s="60">
        <v>1805.81005859375</v>
      </c>
      <c r="O169">
        <f t="shared" si="23"/>
        <v>0.22004156808561648</v>
      </c>
      <c r="P169">
        <f t="shared" si="25"/>
        <v>0.47186953486004546</v>
      </c>
      <c r="Q169">
        <f t="shared" si="18"/>
        <v>0.71415999336668201</v>
      </c>
      <c r="R169">
        <f t="shared" si="20"/>
        <v>0.83834741785985745</v>
      </c>
      <c r="S169">
        <f t="shared" si="24"/>
        <v>-0.55668820372000116</v>
      </c>
      <c r="T169">
        <f t="shared" si="26"/>
        <v>0.22143809427207811</v>
      </c>
      <c r="U169">
        <f t="shared" si="19"/>
        <v>0.55242305109982459</v>
      </c>
      <c r="V169">
        <f t="shared" si="21"/>
        <v>0.68634360256777915</v>
      </c>
      <c r="W169">
        <f t="shared" si="22"/>
        <v>4.3060377181237133E-2</v>
      </c>
    </row>
    <row r="170" spans="1:23" x14ac:dyDescent="0.35">
      <c r="A170" s="23">
        <v>41639</v>
      </c>
      <c r="B170" s="26">
        <v>314.68</v>
      </c>
      <c r="C170" s="26">
        <v>347.37</v>
      </c>
      <c r="D170" s="26">
        <v>360.44</v>
      </c>
      <c r="E170" s="26">
        <v>418.3</v>
      </c>
      <c r="F170" s="26">
        <v>248.85990000000001</v>
      </c>
      <c r="G170" s="26">
        <v>299.85000000000002</v>
      </c>
      <c r="H170" s="26">
        <v>323.23</v>
      </c>
      <c r="I170" s="26">
        <v>371.46</v>
      </c>
      <c r="J170" s="26">
        <v>437.31</v>
      </c>
      <c r="K170" s="26">
        <v>1742.78</v>
      </c>
      <c r="L170" s="26">
        <v>2676.43</v>
      </c>
      <c r="M170" s="26"/>
      <c r="N170" s="60">
        <v>1848.359985351562</v>
      </c>
      <c r="O170">
        <f t="shared" si="23"/>
        <v>3.3700705826452499E-3</v>
      </c>
      <c r="P170">
        <f t="shared" si="25"/>
        <v>0.42613593265465433</v>
      </c>
      <c r="Q170">
        <f t="shared" si="18"/>
        <v>0.69060260749131464</v>
      </c>
      <c r="R170">
        <f t="shared" si="20"/>
        <v>0.82458882302829251</v>
      </c>
      <c r="S170">
        <f t="shared" si="24"/>
        <v>-0.69213203551855285</v>
      </c>
      <c r="T170">
        <f t="shared" si="26"/>
        <v>0.13319769736841022</v>
      </c>
      <c r="U170">
        <f t="shared" si="19"/>
        <v>0.49977362298652445</v>
      </c>
      <c r="V170">
        <f t="shared" si="21"/>
        <v>0.66794574697683196</v>
      </c>
      <c r="W170">
        <f t="shared" si="22"/>
        <v>4.3060377181237133E-2</v>
      </c>
    </row>
    <row r="171" spans="1:23" x14ac:dyDescent="0.35">
      <c r="A171" s="23">
        <v>41670</v>
      </c>
      <c r="B171" s="26">
        <v>319.08999999999997</v>
      </c>
      <c r="C171" s="26">
        <v>352.63</v>
      </c>
      <c r="D171" s="26">
        <v>366.83</v>
      </c>
      <c r="E171" s="26">
        <v>425.26</v>
      </c>
      <c r="F171" s="26">
        <v>249.38820000000001</v>
      </c>
      <c r="G171" s="26">
        <v>302.39</v>
      </c>
      <c r="H171" s="26">
        <v>327.35000000000002</v>
      </c>
      <c r="I171" s="26">
        <v>378.78</v>
      </c>
      <c r="J171" s="26">
        <v>452.31</v>
      </c>
      <c r="K171" s="26">
        <v>1757.63</v>
      </c>
      <c r="L171" s="26">
        <v>2824.42</v>
      </c>
      <c r="M171" s="26"/>
      <c r="N171" s="60">
        <v>1782.589965820312</v>
      </c>
      <c r="O171">
        <f t="shared" si="23"/>
        <v>-8.5870717172032041E-2</v>
      </c>
      <c r="P171">
        <f t="shared" si="25"/>
        <v>0.41224697598497179</v>
      </c>
      <c r="Q171">
        <f t="shared" si="18"/>
        <v>0.67514273354700194</v>
      </c>
      <c r="R171">
        <f t="shared" si="20"/>
        <v>0.81647346537439602</v>
      </c>
      <c r="S171">
        <f t="shared" si="24"/>
        <v>-0.72955743867328648</v>
      </c>
      <c r="T171">
        <f t="shared" si="26"/>
        <v>8.2952202382063175E-2</v>
      </c>
      <c r="U171">
        <f t="shared" si="19"/>
        <v>0.47042557852843425</v>
      </c>
      <c r="V171">
        <f t="shared" si="21"/>
        <v>0.65795033641058787</v>
      </c>
      <c r="W171">
        <f t="shared" si="22"/>
        <v>4.3060377181237133E-2</v>
      </c>
    </row>
    <row r="172" spans="1:23" x14ac:dyDescent="0.35">
      <c r="A172" s="23">
        <v>41698</v>
      </c>
      <c r="B172" s="26">
        <v>320.08</v>
      </c>
      <c r="C172" s="26">
        <v>354.76</v>
      </c>
      <c r="D172" s="26">
        <v>370.27</v>
      </c>
      <c r="E172" s="26">
        <v>431.56</v>
      </c>
      <c r="F172" s="26">
        <v>249.75659999999999</v>
      </c>
      <c r="G172" s="26">
        <v>303.54000000000002</v>
      </c>
      <c r="H172" s="26">
        <v>329</v>
      </c>
      <c r="I172" s="26">
        <v>380.85</v>
      </c>
      <c r="J172" s="26">
        <v>458.25</v>
      </c>
      <c r="K172" s="26">
        <v>1761.18</v>
      </c>
      <c r="L172" s="26">
        <v>2847.77</v>
      </c>
      <c r="M172" s="26"/>
      <c r="N172" s="60">
        <v>1859.449951171875</v>
      </c>
      <c r="O172">
        <f t="shared" si="23"/>
        <v>-9.8937383265675638E-2</v>
      </c>
      <c r="P172">
        <f t="shared" si="25"/>
        <v>0.41439525347306261</v>
      </c>
      <c r="Q172">
        <f t="shared" si="18"/>
        <v>0.66048257241388231</v>
      </c>
      <c r="R172">
        <f t="shared" si="20"/>
        <v>0.80460077229838733</v>
      </c>
      <c r="S172">
        <f t="shared" si="24"/>
        <v>-0.73835481560752425</v>
      </c>
      <c r="T172">
        <f t="shared" si="26"/>
        <v>4.1719913697017573E-2</v>
      </c>
      <c r="U172">
        <f t="shared" si="19"/>
        <v>0.44133721753343147</v>
      </c>
      <c r="V172">
        <f t="shared" si="21"/>
        <v>0.6456432608123891</v>
      </c>
      <c r="W172">
        <f t="shared" si="22"/>
        <v>4.3060377181237133E-2</v>
      </c>
    </row>
    <row r="173" spans="1:23" x14ac:dyDescent="0.35">
      <c r="A173" s="23">
        <v>41729</v>
      </c>
      <c r="B173" s="26">
        <v>319.14999999999998</v>
      </c>
      <c r="C173" s="26">
        <v>354.52</v>
      </c>
      <c r="D173" s="26">
        <v>370.08</v>
      </c>
      <c r="E173" s="26">
        <v>433.3</v>
      </c>
      <c r="F173" s="26">
        <v>249.52610000000001</v>
      </c>
      <c r="G173" s="26">
        <v>302.18</v>
      </c>
      <c r="H173" s="26">
        <v>327.68</v>
      </c>
      <c r="I173" s="26">
        <v>379.59</v>
      </c>
      <c r="J173" s="26">
        <v>460.69</v>
      </c>
      <c r="K173" s="26">
        <v>1754.03</v>
      </c>
      <c r="L173" s="26">
        <v>2866.52</v>
      </c>
      <c r="M173" s="26"/>
      <c r="N173" s="60">
        <v>1872.339965820312</v>
      </c>
      <c r="O173">
        <f t="shared" si="23"/>
        <v>-0.19611312510997081</v>
      </c>
      <c r="P173">
        <f t="shared" si="25"/>
        <v>0.40945369424691963</v>
      </c>
      <c r="Q173">
        <f t="shared" si="18"/>
        <v>0.65374664885643774</v>
      </c>
      <c r="R173">
        <f t="shared" si="20"/>
        <v>0.79329075817867412</v>
      </c>
      <c r="S173">
        <f t="shared" si="24"/>
        <v>-0.75282252201777877</v>
      </c>
      <c r="T173">
        <f t="shared" si="26"/>
        <v>-7.6649444532510816E-3</v>
      </c>
      <c r="U173">
        <f t="shared" si="19"/>
        <v>0.42005271993708843</v>
      </c>
      <c r="V173">
        <f t="shared" si="21"/>
        <v>0.63950473867267033</v>
      </c>
      <c r="W173">
        <f t="shared" si="22"/>
        <v>4.3060377181237133E-2</v>
      </c>
    </row>
    <row r="174" spans="1:23" x14ac:dyDescent="0.35">
      <c r="A174" s="23">
        <v>41759</v>
      </c>
      <c r="B174" s="26">
        <v>321.39</v>
      </c>
      <c r="C174" s="26">
        <v>357.36</v>
      </c>
      <c r="D174" s="26">
        <v>374</v>
      </c>
      <c r="E174" s="26">
        <v>439.88</v>
      </c>
      <c r="F174" s="26">
        <v>249.9315</v>
      </c>
      <c r="G174" s="26">
        <v>303.72000000000003</v>
      </c>
      <c r="H174" s="26">
        <v>330.23</v>
      </c>
      <c r="I174" s="26">
        <v>383.78</v>
      </c>
      <c r="J174" s="26">
        <v>470.16</v>
      </c>
      <c r="K174" s="26">
        <v>1760.41</v>
      </c>
      <c r="L174" s="26">
        <v>2923.77</v>
      </c>
      <c r="M174" s="26"/>
      <c r="N174" s="60">
        <v>1883.949951171875</v>
      </c>
      <c r="O174">
        <f t="shared" si="23"/>
        <v>-0.32075483747672939</v>
      </c>
      <c r="P174">
        <f t="shared" si="25"/>
        <v>0.42938884700660368</v>
      </c>
      <c r="Q174">
        <f t="shared" si="18"/>
        <v>0.65318942627432519</v>
      </c>
      <c r="R174">
        <f t="shared" si="20"/>
        <v>0.78023047969459181</v>
      </c>
      <c r="S174">
        <f t="shared" si="24"/>
        <v>-0.78466193696234299</v>
      </c>
      <c r="T174">
        <f t="shared" si="26"/>
        <v>-4.0659270659401808E-2</v>
      </c>
      <c r="U174">
        <f t="shared" si="19"/>
        <v>0.40727308826515923</v>
      </c>
      <c r="V174">
        <f t="shared" si="21"/>
        <v>0.62920893853516136</v>
      </c>
      <c r="W174">
        <f t="shared" si="22"/>
        <v>4.3060377181237133E-2</v>
      </c>
    </row>
    <row r="175" spans="1:23" x14ac:dyDescent="0.35">
      <c r="A175" s="23">
        <v>41789</v>
      </c>
      <c r="B175" s="26">
        <v>324.69</v>
      </c>
      <c r="C175" s="26">
        <v>361.25</v>
      </c>
      <c r="D175" s="26">
        <v>378.92</v>
      </c>
      <c r="E175" s="26">
        <v>447.18</v>
      </c>
      <c r="F175" s="26">
        <v>250.45689999999999</v>
      </c>
      <c r="G175" s="26">
        <v>306</v>
      </c>
      <c r="H175" s="26">
        <v>334.15</v>
      </c>
      <c r="I175" s="26">
        <v>389.69</v>
      </c>
      <c r="J175" s="26">
        <v>482</v>
      </c>
      <c r="K175" s="26">
        <v>1772.49</v>
      </c>
      <c r="L175" s="26">
        <v>3007.86</v>
      </c>
      <c r="M175" s="26"/>
      <c r="N175" s="60">
        <v>1923.569946289062</v>
      </c>
      <c r="O175">
        <f t="shared" si="23"/>
        <v>-0.27178023905458348</v>
      </c>
      <c r="P175">
        <f t="shared" si="25"/>
        <v>0.45707936817545647</v>
      </c>
      <c r="Q175">
        <f t="shared" si="18"/>
        <v>0.64126678864128017</v>
      </c>
      <c r="R175">
        <f t="shared" si="20"/>
        <v>0.7689163911510476</v>
      </c>
      <c r="S175">
        <f t="shared" si="24"/>
        <v>-0.73550920470883818</v>
      </c>
      <c r="T175">
        <f t="shared" si="26"/>
        <v>-6.2913441638410617E-2</v>
      </c>
      <c r="U175">
        <f t="shared" si="19"/>
        <v>0.39362477618525793</v>
      </c>
      <c r="V175">
        <f t="shared" si="21"/>
        <v>0.62129878046288367</v>
      </c>
      <c r="W175">
        <f t="shared" si="22"/>
        <v>4.3060377181237133E-2</v>
      </c>
    </row>
    <row r="176" spans="1:23" x14ac:dyDescent="0.35">
      <c r="A176" s="23">
        <v>41820</v>
      </c>
      <c r="B176" s="26">
        <v>324.81</v>
      </c>
      <c r="C176" s="26">
        <v>361.09</v>
      </c>
      <c r="D176" s="26">
        <v>379.12</v>
      </c>
      <c r="E176" s="26">
        <v>448</v>
      </c>
      <c r="F176" s="26">
        <v>250.363</v>
      </c>
      <c r="G176" s="26">
        <v>305.92</v>
      </c>
      <c r="H176" s="26">
        <v>334.48</v>
      </c>
      <c r="I176" s="26">
        <v>390.3</v>
      </c>
      <c r="J176" s="26">
        <v>482.43</v>
      </c>
      <c r="K176" s="26">
        <v>1770.15</v>
      </c>
      <c r="L176" s="26">
        <v>3001.26</v>
      </c>
      <c r="M176" s="26"/>
      <c r="N176" s="60">
        <v>1960.22998046875</v>
      </c>
      <c r="O176">
        <f t="shared" si="23"/>
        <v>-0.19431809754909773</v>
      </c>
      <c r="P176">
        <f t="shared" si="25"/>
        <v>0.49112518976289332</v>
      </c>
      <c r="Q176">
        <f t="shared" si="18"/>
        <v>0.62021808374400078</v>
      </c>
      <c r="R176">
        <f t="shared" si="20"/>
        <v>0.75478614131678567</v>
      </c>
      <c r="S176">
        <f t="shared" si="24"/>
        <v>-0.63880116668490905</v>
      </c>
      <c r="T176">
        <f t="shared" si="26"/>
        <v>-0.12447147243985469</v>
      </c>
      <c r="U176">
        <f t="shared" si="19"/>
        <v>0.37809839838600445</v>
      </c>
      <c r="V176">
        <f t="shared" si="21"/>
        <v>0.61137921160682596</v>
      </c>
      <c r="W176">
        <f t="shared" si="22"/>
        <v>4.3060377181237133E-2</v>
      </c>
    </row>
    <row r="177" spans="1:23" x14ac:dyDescent="0.35">
      <c r="A177" s="23">
        <v>41851</v>
      </c>
      <c r="B177" s="26">
        <v>323.70999999999998</v>
      </c>
      <c r="C177" s="26">
        <v>360.83</v>
      </c>
      <c r="D177" s="26">
        <v>378.91</v>
      </c>
      <c r="E177" s="26">
        <v>448</v>
      </c>
      <c r="F177" s="26">
        <v>250.19499999999999</v>
      </c>
      <c r="G177" s="26">
        <v>304.73</v>
      </c>
      <c r="H177" s="26">
        <v>332.97</v>
      </c>
      <c r="I177" s="26">
        <v>388.34</v>
      </c>
      <c r="J177" s="26">
        <v>484.1</v>
      </c>
      <c r="K177" s="26">
        <v>1765.53</v>
      </c>
      <c r="L177" s="26">
        <v>3017.8</v>
      </c>
      <c r="M177" s="26"/>
      <c r="N177" s="60">
        <v>1930.670043945312</v>
      </c>
      <c r="O177">
        <f t="shared" si="23"/>
        <v>-0.18978828206862511</v>
      </c>
      <c r="P177">
        <f t="shared" si="25"/>
        <v>0.49561733697296773</v>
      </c>
      <c r="Q177">
        <f t="shared" si="18"/>
        <v>0.6028364568101493</v>
      </c>
      <c r="R177">
        <f t="shared" si="20"/>
        <v>0.74391564587904668</v>
      </c>
      <c r="S177">
        <f t="shared" si="24"/>
        <v>-0.55590538907203935</v>
      </c>
      <c r="T177">
        <f t="shared" si="26"/>
        <v>-0.21051096356886068</v>
      </c>
      <c r="U177">
        <f t="shared" si="19"/>
        <v>0.36582840671902772</v>
      </c>
      <c r="V177">
        <f t="shared" si="21"/>
        <v>0.6046103622936736</v>
      </c>
      <c r="W177">
        <f t="shared" si="22"/>
        <v>4.3060377181237133E-2</v>
      </c>
    </row>
    <row r="178" spans="1:23" x14ac:dyDescent="0.35">
      <c r="A178" s="23">
        <v>41880</v>
      </c>
      <c r="B178" s="26">
        <v>326.83999999999997</v>
      </c>
      <c r="C178" s="26">
        <v>364.97</v>
      </c>
      <c r="D178" s="26">
        <v>384.32</v>
      </c>
      <c r="E178" s="26">
        <v>455.12</v>
      </c>
      <c r="F178" s="26">
        <v>250.64429999999999</v>
      </c>
      <c r="G178" s="26">
        <v>306.55</v>
      </c>
      <c r="H178" s="26">
        <v>335.97</v>
      </c>
      <c r="I178" s="26">
        <v>393.71</v>
      </c>
      <c r="J178" s="26">
        <v>500.02</v>
      </c>
      <c r="K178" s="26">
        <v>1776.8</v>
      </c>
      <c r="L178" s="26">
        <v>3140.23</v>
      </c>
      <c r="M178" s="26"/>
      <c r="N178" s="60">
        <v>2003.369995117188</v>
      </c>
      <c r="O178">
        <f t="shared" si="23"/>
        <v>-3.2472704676384724E-2</v>
      </c>
      <c r="P178">
        <f t="shared" si="25"/>
        <v>0.49322811437415476</v>
      </c>
      <c r="Q178">
        <f t="shared" ref="Q178:Q241" si="27">CORREL(K131:K178,N131:N178)</f>
        <v>0.59004775880722315</v>
      </c>
      <c r="R178">
        <f t="shared" si="20"/>
        <v>0.73574785548291333</v>
      </c>
      <c r="S178">
        <f t="shared" si="24"/>
        <v>-0.35215701329621674</v>
      </c>
      <c r="T178">
        <f t="shared" si="26"/>
        <v>-0.21953818805978384</v>
      </c>
      <c r="U178">
        <f t="shared" ref="U178:U241" si="28">CORREL(L131:L178,N131:N178)</f>
        <v>0.3774429166112841</v>
      </c>
      <c r="V178">
        <f t="shared" si="21"/>
        <v>0.60643289785436383</v>
      </c>
      <c r="W178">
        <f t="shared" si="22"/>
        <v>4.3060377181237133E-2</v>
      </c>
    </row>
    <row r="179" spans="1:23" x14ac:dyDescent="0.35">
      <c r="A179" s="23">
        <v>41912</v>
      </c>
      <c r="B179" s="26">
        <v>325.62</v>
      </c>
      <c r="C179" s="26">
        <v>362.01</v>
      </c>
      <c r="D179" s="26">
        <v>379.09</v>
      </c>
      <c r="E179" s="26">
        <v>447.1</v>
      </c>
      <c r="F179" s="26">
        <v>250.4511</v>
      </c>
      <c r="G179" s="26">
        <v>305.52999999999997</v>
      </c>
      <c r="H179" s="26">
        <v>334.43</v>
      </c>
      <c r="I179" s="26">
        <v>390.95</v>
      </c>
      <c r="J179" s="26">
        <v>487.42</v>
      </c>
      <c r="K179" s="26">
        <v>1770.45</v>
      </c>
      <c r="L179" s="26">
        <v>3081.9</v>
      </c>
      <c r="M179" s="26"/>
      <c r="N179" s="60">
        <v>1972.2900390625</v>
      </c>
      <c r="O179">
        <f t="shared" si="23"/>
        <v>5.8506987148124537E-2</v>
      </c>
      <c r="P179">
        <f t="shared" si="25"/>
        <v>0.45765897275416306</v>
      </c>
      <c r="Q179">
        <f t="shared" si="27"/>
        <v>0.57763063553217298</v>
      </c>
      <c r="R179">
        <f t="shared" si="20"/>
        <v>0.72871662003751059</v>
      </c>
      <c r="S179">
        <f t="shared" si="24"/>
        <v>-0.20539208465091532</v>
      </c>
      <c r="T179">
        <f t="shared" si="26"/>
        <v>-0.18863116667291585</v>
      </c>
      <c r="U179">
        <f t="shared" si="28"/>
        <v>0.37712782222708563</v>
      </c>
      <c r="V179">
        <f t="shared" si="21"/>
        <v>0.60536635217963264</v>
      </c>
      <c r="W179">
        <f t="shared" si="22"/>
        <v>4.3060377181237133E-2</v>
      </c>
    </row>
    <row r="180" spans="1:23" x14ac:dyDescent="0.35">
      <c r="A180" s="23">
        <v>41943</v>
      </c>
      <c r="B180" s="26">
        <v>328.7</v>
      </c>
      <c r="C180" s="26">
        <v>365.25</v>
      </c>
      <c r="D180" s="26">
        <v>383.42</v>
      </c>
      <c r="E180" s="26">
        <v>451.93</v>
      </c>
      <c r="F180" s="26">
        <v>251.17320000000001</v>
      </c>
      <c r="G180" s="26">
        <v>307.75</v>
      </c>
      <c r="H180" s="26">
        <v>337.45</v>
      </c>
      <c r="I180" s="26">
        <v>395.92</v>
      </c>
      <c r="J180" s="26">
        <v>498.12</v>
      </c>
      <c r="K180" s="26">
        <v>1783.18</v>
      </c>
      <c r="L180" s="26">
        <v>3166.66</v>
      </c>
      <c r="M180" s="26"/>
      <c r="N180" s="60">
        <v>2018.050048828125</v>
      </c>
      <c r="O180">
        <f t="shared" si="23"/>
        <v>0.20389337473377545</v>
      </c>
      <c r="P180">
        <f t="shared" si="25"/>
        <v>0.45714496961272588</v>
      </c>
      <c r="Q180">
        <f t="shared" si="27"/>
        <v>0.57433442174601035</v>
      </c>
      <c r="R180">
        <f t="shared" si="20"/>
        <v>0.72269535605434965</v>
      </c>
      <c r="S180">
        <f t="shared" si="24"/>
        <v>-3.3006635971682685E-2</v>
      </c>
      <c r="T180">
        <f t="shared" si="26"/>
        <v>-0.15587115360553566</v>
      </c>
      <c r="U180">
        <f t="shared" si="28"/>
        <v>0.38088125231413039</v>
      </c>
      <c r="V180">
        <f t="shared" si="21"/>
        <v>0.60641725613971564</v>
      </c>
      <c r="W180">
        <f t="shared" si="22"/>
        <v>4.3060377181237133E-2</v>
      </c>
    </row>
    <row r="181" spans="1:23" x14ac:dyDescent="0.35">
      <c r="A181" s="23">
        <v>41971</v>
      </c>
      <c r="B181" s="26">
        <v>331.08</v>
      </c>
      <c r="C181" s="26">
        <v>367.9</v>
      </c>
      <c r="D181" s="26">
        <v>386.41</v>
      </c>
      <c r="E181" s="26">
        <v>454.44</v>
      </c>
      <c r="F181" s="26">
        <v>251.54140000000001</v>
      </c>
      <c r="G181" s="26">
        <v>309.31</v>
      </c>
      <c r="H181" s="26">
        <v>339.77</v>
      </c>
      <c r="I181" s="26">
        <v>399.56</v>
      </c>
      <c r="J181" s="26">
        <v>506.47</v>
      </c>
      <c r="K181" s="26">
        <v>1792.43</v>
      </c>
      <c r="L181" s="26">
        <v>3254.29</v>
      </c>
      <c r="M181" s="26"/>
      <c r="N181" s="60">
        <v>2067.56005859375</v>
      </c>
      <c r="O181">
        <f t="shared" si="23"/>
        <v>0.34784008549484896</v>
      </c>
      <c r="P181">
        <f t="shared" si="25"/>
        <v>0.47118688041417478</v>
      </c>
      <c r="Q181">
        <f t="shared" si="27"/>
        <v>0.57221560198585608</v>
      </c>
      <c r="R181">
        <f t="shared" si="20"/>
        <v>0.72126600798953167</v>
      </c>
      <c r="S181">
        <f t="shared" si="24"/>
        <v>0.17542163723887466</v>
      </c>
      <c r="T181">
        <f t="shared" si="26"/>
        <v>-7.2992717998686882E-2</v>
      </c>
      <c r="U181">
        <f t="shared" si="28"/>
        <v>0.3894793721848796</v>
      </c>
      <c r="V181">
        <f t="shared" si="21"/>
        <v>0.61435984331607796</v>
      </c>
      <c r="W181">
        <f t="shared" si="22"/>
        <v>4.3060377181237133E-2</v>
      </c>
    </row>
    <row r="182" spans="1:23" x14ac:dyDescent="0.35">
      <c r="A182" s="23">
        <v>42004</v>
      </c>
      <c r="B182" s="26">
        <v>331.5</v>
      </c>
      <c r="C182" s="26">
        <v>368.49</v>
      </c>
      <c r="D182" s="26">
        <v>387.63</v>
      </c>
      <c r="E182" s="26">
        <v>452.81</v>
      </c>
      <c r="F182" s="26">
        <v>250.90479999999999</v>
      </c>
      <c r="G182" s="26">
        <v>308.3</v>
      </c>
      <c r="H182" s="26">
        <v>339.31</v>
      </c>
      <c r="I182" s="26">
        <v>399.98</v>
      </c>
      <c r="J182" s="26">
        <v>514.74</v>
      </c>
      <c r="K182" s="26">
        <v>1787.64</v>
      </c>
      <c r="L182" s="26">
        <v>3347.5</v>
      </c>
      <c r="M182" s="26"/>
      <c r="N182" s="60">
        <v>2058.89990234375</v>
      </c>
      <c r="O182">
        <f t="shared" si="23"/>
        <v>0.48641809886973947</v>
      </c>
      <c r="P182">
        <f t="shared" si="25"/>
        <v>0.4798946507577827</v>
      </c>
      <c r="Q182">
        <f t="shared" si="27"/>
        <v>0.57448290182710615</v>
      </c>
      <c r="R182">
        <f t="shared" si="20"/>
        <v>0.72359641544001763</v>
      </c>
      <c r="S182">
        <f t="shared" si="24"/>
        <v>0.39092116562366636</v>
      </c>
      <c r="T182">
        <f t="shared" si="26"/>
        <v>3.9265813460929271E-2</v>
      </c>
      <c r="U182">
        <f t="shared" si="28"/>
        <v>0.40581643476484225</v>
      </c>
      <c r="V182">
        <f t="shared" si="21"/>
        <v>0.62446273858440549</v>
      </c>
      <c r="W182">
        <f>CORREL(N146:N182,L146:L182)</f>
        <v>4.3060377181237133E-2</v>
      </c>
    </row>
    <row r="183" spans="1:23" x14ac:dyDescent="0.35">
      <c r="A183" s="23">
        <v>42034</v>
      </c>
      <c r="B183" s="26">
        <v>337.48</v>
      </c>
      <c r="C183" s="26">
        <v>378.08</v>
      </c>
      <c r="D183" s="26">
        <v>399.51</v>
      </c>
      <c r="E183" s="26">
        <v>465.05</v>
      </c>
      <c r="F183" s="26">
        <v>252.1925</v>
      </c>
      <c r="G183" s="26">
        <v>312.51</v>
      </c>
      <c r="H183" s="26">
        <v>344.24</v>
      </c>
      <c r="I183" s="26">
        <v>409.61</v>
      </c>
      <c r="J183" s="26">
        <v>547.69000000000005</v>
      </c>
      <c r="K183" s="26">
        <v>1817.14</v>
      </c>
      <c r="L183" s="26">
        <v>3634.01</v>
      </c>
      <c r="M183" s="26"/>
      <c r="N183" s="60">
        <v>1994.989990234375</v>
      </c>
      <c r="O183">
        <f t="shared" si="23"/>
        <v>0.55851160627267848</v>
      </c>
      <c r="P183">
        <f t="shared" si="25"/>
        <v>0.49316468109900707</v>
      </c>
      <c r="Q183">
        <f t="shared" si="27"/>
        <v>0.59004999069543884</v>
      </c>
      <c r="R183">
        <f t="shared" si="20"/>
        <v>0.72651961538531773</v>
      </c>
      <c r="S183">
        <f t="shared" si="24"/>
        <v>0.50895844108652177</v>
      </c>
      <c r="T183">
        <f t="shared" si="26"/>
        <v>0.15211573005955589</v>
      </c>
      <c r="U183">
        <f t="shared" si="28"/>
        <v>0.42833575138644908</v>
      </c>
      <c r="V183">
        <f t="shared" si="21"/>
        <v>0.63293363513720136</v>
      </c>
      <c r="W183">
        <f t="shared" ref="W183:W217" si="29">W184</f>
        <v>0.21619091386056688</v>
      </c>
    </row>
    <row r="184" spans="1:23" x14ac:dyDescent="0.35">
      <c r="A184" s="23">
        <v>42062</v>
      </c>
      <c r="B184" s="26">
        <v>334.35</v>
      </c>
      <c r="C184" s="26">
        <v>373.86</v>
      </c>
      <c r="D184" s="26">
        <v>394.72</v>
      </c>
      <c r="E184" s="26">
        <v>461.91</v>
      </c>
      <c r="F184" s="26">
        <v>251.80930000000001</v>
      </c>
      <c r="G184" s="26">
        <v>311.45</v>
      </c>
      <c r="H184" s="26">
        <v>341.93</v>
      </c>
      <c r="I184" s="26">
        <v>404.72</v>
      </c>
      <c r="J184" s="26">
        <v>529.19000000000005</v>
      </c>
      <c r="K184" s="26">
        <v>1800.77</v>
      </c>
      <c r="L184" s="26">
        <v>3439.67</v>
      </c>
      <c r="M184" s="26"/>
      <c r="N184" s="60">
        <v>2104.5</v>
      </c>
      <c r="O184">
        <f t="shared" si="23"/>
        <v>0.6233073909094482</v>
      </c>
      <c r="P184">
        <f t="shared" si="25"/>
        <v>0.51503948942405142</v>
      </c>
      <c r="Q184">
        <f t="shared" si="27"/>
        <v>0.61449544605163753</v>
      </c>
      <c r="R184">
        <f t="shared" si="20"/>
        <v>0.72776185734990673</v>
      </c>
      <c r="S184">
        <f t="shared" si="24"/>
        <v>0.59600943015793006</v>
      </c>
      <c r="T184">
        <f t="shared" si="26"/>
        <v>0.2212163086696276</v>
      </c>
      <c r="U184">
        <f t="shared" si="28"/>
        <v>0.45310349918109516</v>
      </c>
      <c r="V184">
        <f t="shared" si="21"/>
        <v>0.64208487526522584</v>
      </c>
      <c r="W184">
        <f t="shared" si="29"/>
        <v>0.21619091386056688</v>
      </c>
    </row>
    <row r="185" spans="1:23" x14ac:dyDescent="0.35">
      <c r="A185" s="23">
        <v>42094</v>
      </c>
      <c r="B185" s="26">
        <v>336.08</v>
      </c>
      <c r="C185" s="26">
        <v>375.29</v>
      </c>
      <c r="D185" s="26">
        <v>396.11</v>
      </c>
      <c r="E185" s="26">
        <v>463.25</v>
      </c>
      <c r="F185" s="26">
        <v>252.38390000000001</v>
      </c>
      <c r="G185" s="26">
        <v>313.08999999999997</v>
      </c>
      <c r="H185" s="26">
        <v>344.05</v>
      </c>
      <c r="I185" s="26">
        <v>406.67</v>
      </c>
      <c r="J185" s="26">
        <v>532.03</v>
      </c>
      <c r="K185" s="26">
        <v>1810.55</v>
      </c>
      <c r="L185" s="26">
        <v>3480.04</v>
      </c>
      <c r="M185" s="26"/>
      <c r="N185" s="60">
        <v>2067.889892578125</v>
      </c>
      <c r="O185">
        <f t="shared" si="23"/>
        <v>0.69857553542559492</v>
      </c>
      <c r="P185">
        <f t="shared" si="25"/>
        <v>0.52716090995215481</v>
      </c>
      <c r="Q185">
        <f t="shared" si="27"/>
        <v>0.65015443547213969</v>
      </c>
      <c r="R185">
        <f t="shared" si="20"/>
        <v>0.74023075998041055</v>
      </c>
      <c r="S185">
        <f t="shared" si="24"/>
        <v>0.67388870827526925</v>
      </c>
      <c r="T185">
        <f t="shared" si="26"/>
        <v>0.25790691586714065</v>
      </c>
      <c r="U185">
        <f t="shared" si="28"/>
        <v>0.47275226456841157</v>
      </c>
      <c r="V185">
        <f t="shared" si="21"/>
        <v>0.65292741333169746</v>
      </c>
      <c r="W185">
        <f t="shared" si="29"/>
        <v>0.21619091386056688</v>
      </c>
    </row>
    <row r="186" spans="1:23" x14ac:dyDescent="0.35">
      <c r="A186" s="23">
        <v>42124</v>
      </c>
      <c r="B186" s="26">
        <v>335.17</v>
      </c>
      <c r="C186" s="26">
        <v>373.56</v>
      </c>
      <c r="D186" s="26">
        <v>393.43</v>
      </c>
      <c r="E186" s="26">
        <v>460.78</v>
      </c>
      <c r="F186" s="26">
        <v>252.59970000000001</v>
      </c>
      <c r="G186" s="26">
        <v>313.38</v>
      </c>
      <c r="H186" s="26">
        <v>343.98</v>
      </c>
      <c r="I186" s="26">
        <v>405.53</v>
      </c>
      <c r="J186" s="26">
        <v>519.23</v>
      </c>
      <c r="K186" s="26">
        <v>1808.7</v>
      </c>
      <c r="L186" s="26">
        <v>3371.88</v>
      </c>
      <c r="M186" s="26"/>
      <c r="N186" s="60">
        <v>2085.510009765625</v>
      </c>
      <c r="O186">
        <f t="shared" si="23"/>
        <v>0.76739096597306777</v>
      </c>
      <c r="P186">
        <f t="shared" si="25"/>
        <v>0.54318873685842117</v>
      </c>
      <c r="Q186">
        <f t="shared" si="27"/>
        <v>0.69155196003779351</v>
      </c>
      <c r="R186">
        <f t="shared" si="20"/>
        <v>0.75305256610323379</v>
      </c>
      <c r="S186">
        <f t="shared" si="24"/>
        <v>0.73311931657399232</v>
      </c>
      <c r="T186">
        <f t="shared" si="26"/>
        <v>0.28866302865712423</v>
      </c>
      <c r="U186">
        <f t="shared" si="28"/>
        <v>0.48915761673986852</v>
      </c>
      <c r="V186">
        <f t="shared" si="21"/>
        <v>0.65992203612703992</v>
      </c>
      <c r="W186">
        <f t="shared" si="29"/>
        <v>0.21619091386056688</v>
      </c>
    </row>
    <row r="187" spans="1:23" x14ac:dyDescent="0.35">
      <c r="A187" s="23">
        <v>42153</v>
      </c>
      <c r="B187" s="26">
        <v>334.82</v>
      </c>
      <c r="C187" s="26">
        <v>372.42</v>
      </c>
      <c r="D187" s="26">
        <v>390.9</v>
      </c>
      <c r="E187" s="26">
        <v>457.83</v>
      </c>
      <c r="F187" s="26">
        <v>252.8014</v>
      </c>
      <c r="G187" s="26">
        <v>313.61</v>
      </c>
      <c r="H187" s="26">
        <v>343.87</v>
      </c>
      <c r="I187" s="26">
        <v>404.96</v>
      </c>
      <c r="J187" s="26">
        <v>510.61</v>
      </c>
      <c r="K187" s="26">
        <v>1809.53</v>
      </c>
      <c r="L187" s="26">
        <v>3318.33</v>
      </c>
      <c r="M187" s="26"/>
      <c r="N187" s="60">
        <v>2107.389892578125</v>
      </c>
      <c r="O187">
        <f t="shared" si="23"/>
        <v>0.85685986746992893</v>
      </c>
      <c r="P187">
        <f t="shared" si="25"/>
        <v>0.57662334242157764</v>
      </c>
      <c r="Q187">
        <f t="shared" si="27"/>
        <v>0.72150252132482118</v>
      </c>
      <c r="R187">
        <f t="shared" si="20"/>
        <v>0.75438584843097944</v>
      </c>
      <c r="S187">
        <f t="shared" si="24"/>
        <v>0.81761325727600032</v>
      </c>
      <c r="T187">
        <f t="shared" si="26"/>
        <v>0.3538964988172178</v>
      </c>
      <c r="U187">
        <f t="shared" si="28"/>
        <v>0.49658120376172926</v>
      </c>
      <c r="V187">
        <f t="shared" si="21"/>
        <v>0.65879472036751374</v>
      </c>
      <c r="W187">
        <f t="shared" si="29"/>
        <v>0.21619091386056688</v>
      </c>
    </row>
    <row r="188" spans="1:23" x14ac:dyDescent="0.35">
      <c r="A188" s="23">
        <v>42185</v>
      </c>
      <c r="B188" s="26">
        <v>332.08</v>
      </c>
      <c r="C188" s="26">
        <v>368.32</v>
      </c>
      <c r="D188" s="26">
        <v>384.31</v>
      </c>
      <c r="E188" s="26">
        <v>448.32</v>
      </c>
      <c r="F188" s="26">
        <v>252.72900000000001</v>
      </c>
      <c r="G188" s="26">
        <v>312.19</v>
      </c>
      <c r="H188" s="26">
        <v>341</v>
      </c>
      <c r="I188" s="26">
        <v>399.29</v>
      </c>
      <c r="J188" s="26">
        <v>492.05</v>
      </c>
      <c r="K188" s="26">
        <v>1802.11</v>
      </c>
      <c r="L188" s="26">
        <v>3191.14</v>
      </c>
      <c r="M188" s="26"/>
      <c r="N188" s="60">
        <v>2063.110107421875</v>
      </c>
      <c r="O188">
        <f t="shared" si="23"/>
        <v>0.88033223173989406</v>
      </c>
      <c r="P188">
        <f t="shared" si="25"/>
        <v>0.58975483977501453</v>
      </c>
      <c r="Q188">
        <f t="shared" si="27"/>
        <v>0.75438927616388229</v>
      </c>
      <c r="R188">
        <f t="shared" si="20"/>
        <v>0.74802858131762118</v>
      </c>
      <c r="S188">
        <f t="shared" si="24"/>
        <v>0.83938552937326094</v>
      </c>
      <c r="T188">
        <f t="shared" si="26"/>
        <v>0.38643474391996008</v>
      </c>
      <c r="U188">
        <f t="shared" si="28"/>
        <v>0.48813467353481754</v>
      </c>
      <c r="V188">
        <f t="shared" si="21"/>
        <v>0.65103010361014368</v>
      </c>
      <c r="W188">
        <f t="shared" si="29"/>
        <v>0.21619091386056688</v>
      </c>
    </row>
    <row r="189" spans="1:23" x14ac:dyDescent="0.35">
      <c r="A189" s="23">
        <v>42216</v>
      </c>
      <c r="B189" s="26">
        <v>334.49</v>
      </c>
      <c r="C189" s="26">
        <v>370.82</v>
      </c>
      <c r="D189" s="26">
        <v>387.74</v>
      </c>
      <c r="E189" s="26">
        <v>449.88</v>
      </c>
      <c r="F189" s="26">
        <v>252.88579999999999</v>
      </c>
      <c r="G189" s="26">
        <v>313.27999999999997</v>
      </c>
      <c r="H189" s="26">
        <v>342.82</v>
      </c>
      <c r="I189" s="26">
        <v>402.72</v>
      </c>
      <c r="J189" s="26">
        <v>502.45</v>
      </c>
      <c r="K189" s="26">
        <v>1809.61</v>
      </c>
      <c r="L189" s="26">
        <v>3302.89</v>
      </c>
      <c r="M189" s="26"/>
      <c r="N189" s="60">
        <v>2103.840087890625</v>
      </c>
      <c r="O189">
        <f t="shared" si="23"/>
        <v>0.88776055204706406</v>
      </c>
      <c r="P189">
        <f t="shared" si="25"/>
        <v>0.6267241789793222</v>
      </c>
      <c r="Q189">
        <f t="shared" si="27"/>
        <v>0.77023229691879191</v>
      </c>
      <c r="R189">
        <f t="shared" si="20"/>
        <v>0.74560186478552348</v>
      </c>
      <c r="S189">
        <f t="shared" si="24"/>
        <v>0.86057905493508535</v>
      </c>
      <c r="T189">
        <f t="shared" si="26"/>
        <v>0.45609680911942552</v>
      </c>
      <c r="U189">
        <f t="shared" si="28"/>
        <v>0.48207750799402682</v>
      </c>
      <c r="V189">
        <f t="shared" si="21"/>
        <v>0.6484832356357676</v>
      </c>
      <c r="W189">
        <f t="shared" si="29"/>
        <v>0.21619091386056688</v>
      </c>
    </row>
    <row r="190" spans="1:23" x14ac:dyDescent="0.35">
      <c r="A190" s="23">
        <v>42247</v>
      </c>
      <c r="B190" s="26">
        <v>334.66</v>
      </c>
      <c r="C190" s="26">
        <v>370.02</v>
      </c>
      <c r="D190" s="26">
        <v>386.51</v>
      </c>
      <c r="E190" s="26">
        <v>445.2</v>
      </c>
      <c r="F190" s="26">
        <v>252.73169999999999</v>
      </c>
      <c r="G190" s="26">
        <v>313.22000000000003</v>
      </c>
      <c r="H190" s="26">
        <v>342.74</v>
      </c>
      <c r="I190" s="26">
        <v>402.6</v>
      </c>
      <c r="J190" s="26">
        <v>498.56</v>
      </c>
      <c r="K190" s="26">
        <v>1810.59</v>
      </c>
      <c r="L190" s="26">
        <v>3302.25</v>
      </c>
      <c r="M190" s="26"/>
      <c r="N190" s="60">
        <v>1972.180053710938</v>
      </c>
      <c r="O190">
        <f t="shared" si="23"/>
        <v>0.85973145055778344</v>
      </c>
      <c r="P190">
        <f t="shared" si="25"/>
        <v>0.64318851771836627</v>
      </c>
      <c r="Q190">
        <f t="shared" si="27"/>
        <v>0.75924188690176808</v>
      </c>
      <c r="R190">
        <f t="shared" ref="R190:R253" si="30">CORREL(K131:K190,N131:N190)</f>
        <v>0.73909070925076137</v>
      </c>
      <c r="S190">
        <f t="shared" si="24"/>
        <v>0.85159591600829287</v>
      </c>
      <c r="T190">
        <f t="shared" si="26"/>
        <v>0.50657668360588171</v>
      </c>
      <c r="U190">
        <f t="shared" si="28"/>
        <v>0.46475154914492017</v>
      </c>
      <c r="V190">
        <f t="shared" ref="V190:V253" si="31">CORREL(N131:N190,L131:L190)</f>
        <v>0.64749848619636763</v>
      </c>
      <c r="W190">
        <f t="shared" si="29"/>
        <v>0.21619091386056688</v>
      </c>
    </row>
    <row r="191" spans="1:23" x14ac:dyDescent="0.35">
      <c r="A191" s="23">
        <v>42277</v>
      </c>
      <c r="B191" s="26">
        <v>337.2</v>
      </c>
      <c r="C191" s="26">
        <v>372.77</v>
      </c>
      <c r="D191" s="26">
        <v>390.14</v>
      </c>
      <c r="E191" s="26">
        <v>445.03</v>
      </c>
      <c r="F191" s="26">
        <v>253.48009999999999</v>
      </c>
      <c r="G191" s="26">
        <v>315.2</v>
      </c>
      <c r="H191" s="26">
        <v>345.36</v>
      </c>
      <c r="I191" s="26">
        <v>406.38</v>
      </c>
      <c r="J191" s="26">
        <v>502.63</v>
      </c>
      <c r="K191" s="26">
        <v>1824.52</v>
      </c>
      <c r="L191" s="26">
        <v>3353.11</v>
      </c>
      <c r="M191" s="26"/>
      <c r="N191" s="60">
        <v>1920.030029296875</v>
      </c>
      <c r="O191">
        <f t="shared" si="23"/>
        <v>0.76349628354283605</v>
      </c>
      <c r="P191">
        <f t="shared" si="25"/>
        <v>0.63517311917891495</v>
      </c>
      <c r="Q191">
        <f t="shared" si="27"/>
        <v>0.73256687041387947</v>
      </c>
      <c r="R191">
        <f t="shared" si="30"/>
        <v>0.73245470211952479</v>
      </c>
      <c r="S191">
        <f t="shared" si="24"/>
        <v>0.82849534604780328</v>
      </c>
      <c r="T191">
        <f t="shared" si="26"/>
        <v>0.53553325693972109</v>
      </c>
      <c r="U191">
        <f t="shared" si="28"/>
        <v>0.46964888535160271</v>
      </c>
      <c r="V191">
        <f t="shared" si="31"/>
        <v>0.64340871072952921</v>
      </c>
      <c r="W191">
        <f t="shared" si="29"/>
        <v>0.21619091386056688</v>
      </c>
    </row>
    <row r="192" spans="1:23" x14ac:dyDescent="0.35">
      <c r="A192" s="23">
        <v>42307</v>
      </c>
      <c r="B192" s="26">
        <v>336.59</v>
      </c>
      <c r="C192" s="26">
        <v>373.48</v>
      </c>
      <c r="D192" s="26">
        <v>391.31</v>
      </c>
      <c r="E192" s="26">
        <v>448.71</v>
      </c>
      <c r="F192" s="26">
        <v>253.39240000000001</v>
      </c>
      <c r="G192" s="26">
        <v>314.7</v>
      </c>
      <c r="H192" s="26">
        <v>345.17</v>
      </c>
      <c r="I192" s="26">
        <v>406.56</v>
      </c>
      <c r="J192" s="26">
        <v>504.6</v>
      </c>
      <c r="K192" s="26">
        <v>1818.38</v>
      </c>
      <c r="L192" s="26">
        <v>3334.81</v>
      </c>
      <c r="M192" s="26"/>
      <c r="N192" s="60">
        <v>2079.360107421875</v>
      </c>
      <c r="O192">
        <f t="shared" si="23"/>
        <v>0.76455438341071214</v>
      </c>
      <c r="P192">
        <f t="shared" si="25"/>
        <v>0.65908501632807293</v>
      </c>
      <c r="Q192">
        <f t="shared" si="27"/>
        <v>0.72611287562566107</v>
      </c>
      <c r="R192">
        <f t="shared" si="30"/>
        <v>0.73124402033515623</v>
      </c>
      <c r="S192">
        <f t="shared" si="24"/>
        <v>0.82896780697248607</v>
      </c>
      <c r="T192">
        <f t="shared" si="26"/>
        <v>0.58456264191592755</v>
      </c>
      <c r="U192">
        <f t="shared" si="28"/>
        <v>0.46766698587597844</v>
      </c>
      <c r="V192">
        <f t="shared" si="31"/>
        <v>0.64044305618093844</v>
      </c>
      <c r="W192">
        <f t="shared" si="29"/>
        <v>0.21619091386056688</v>
      </c>
    </row>
    <row r="193" spans="1:23" x14ac:dyDescent="0.35">
      <c r="A193" s="23">
        <v>42338</v>
      </c>
      <c r="B193" s="26">
        <v>335.64</v>
      </c>
      <c r="C193" s="26">
        <v>373.42</v>
      </c>
      <c r="D193" s="26">
        <v>391.29</v>
      </c>
      <c r="E193" s="26">
        <v>446.57</v>
      </c>
      <c r="F193" s="26">
        <v>252.91650000000001</v>
      </c>
      <c r="G193" s="26">
        <v>314.02999999999997</v>
      </c>
      <c r="H193" s="26">
        <v>344.41</v>
      </c>
      <c r="I193" s="26">
        <v>405.61</v>
      </c>
      <c r="J193" s="26">
        <v>501.81</v>
      </c>
      <c r="K193" s="26">
        <v>1812.21</v>
      </c>
      <c r="L193" s="26">
        <v>3307.46</v>
      </c>
      <c r="M193" s="26"/>
      <c r="N193" s="60">
        <v>2080.409912109375</v>
      </c>
      <c r="O193">
        <f t="shared" si="23"/>
        <v>0.76600652608209108</v>
      </c>
      <c r="P193">
        <f t="shared" si="25"/>
        <v>0.69799353544756437</v>
      </c>
      <c r="Q193">
        <f t="shared" si="27"/>
        <v>0.7190326802431527</v>
      </c>
      <c r="R193">
        <f t="shared" si="30"/>
        <v>0.72723482902278636</v>
      </c>
      <c r="S193">
        <f t="shared" si="24"/>
        <v>0.81945156980152645</v>
      </c>
      <c r="T193">
        <f t="shared" si="26"/>
        <v>0.64699566902256722</v>
      </c>
      <c r="U193">
        <f t="shared" si="28"/>
        <v>0.46975008885109737</v>
      </c>
      <c r="V193">
        <f t="shared" si="31"/>
        <v>0.6341330294076678</v>
      </c>
      <c r="W193">
        <f t="shared" si="29"/>
        <v>0.21619091386056688</v>
      </c>
    </row>
    <row r="194" spans="1:23" x14ac:dyDescent="0.35">
      <c r="A194" s="23">
        <v>42369</v>
      </c>
      <c r="B194" s="26">
        <v>335.2</v>
      </c>
      <c r="C194" s="26">
        <v>372.23</v>
      </c>
      <c r="D194" s="26">
        <v>389.75</v>
      </c>
      <c r="E194" s="26">
        <v>440.54</v>
      </c>
      <c r="F194" s="26">
        <v>252.5727</v>
      </c>
      <c r="G194" s="26">
        <v>313.14</v>
      </c>
      <c r="H194" s="26">
        <v>343.56</v>
      </c>
      <c r="I194" s="26">
        <v>404.34</v>
      </c>
      <c r="J194" s="26">
        <v>497.97</v>
      </c>
      <c r="K194" s="26">
        <v>1808.79</v>
      </c>
      <c r="L194" s="26">
        <v>3306.91</v>
      </c>
      <c r="M194" s="26"/>
      <c r="N194" s="60">
        <v>2043.93994140625</v>
      </c>
      <c r="O194">
        <f t="shared" si="23"/>
        <v>0.75075404425190817</v>
      </c>
      <c r="P194">
        <f t="shared" si="25"/>
        <v>0.72938691358712215</v>
      </c>
      <c r="Q194">
        <f t="shared" si="27"/>
        <v>0.71297060232651976</v>
      </c>
      <c r="R194">
        <f t="shared" si="30"/>
        <v>0.72918799858786654</v>
      </c>
      <c r="S194">
        <f t="shared" si="24"/>
        <v>0.79492341463872274</v>
      </c>
      <c r="T194">
        <f t="shared" si="26"/>
        <v>0.6990836231797859</v>
      </c>
      <c r="U194">
        <f t="shared" si="28"/>
        <v>0.48071503055317349</v>
      </c>
      <c r="V194">
        <f t="shared" si="31"/>
        <v>0.62914179815908033</v>
      </c>
      <c r="W194">
        <f t="shared" si="29"/>
        <v>0.21619091386056688</v>
      </c>
    </row>
    <row r="195" spans="1:23" x14ac:dyDescent="0.35">
      <c r="A195" s="23">
        <v>42398</v>
      </c>
      <c r="B195" s="26">
        <v>341.01</v>
      </c>
      <c r="C195" s="26">
        <v>377.02</v>
      </c>
      <c r="D195" s="26">
        <v>393.49</v>
      </c>
      <c r="E195" s="26">
        <v>439.66</v>
      </c>
      <c r="F195" s="26">
        <v>253.88669999999999</v>
      </c>
      <c r="G195" s="26">
        <v>317.14999999999998</v>
      </c>
      <c r="H195" s="26">
        <v>348.65</v>
      </c>
      <c r="I195" s="26">
        <v>411.27</v>
      </c>
      <c r="J195" s="26">
        <v>508.46</v>
      </c>
      <c r="K195" s="26">
        <v>1838.28</v>
      </c>
      <c r="L195" s="26">
        <v>3473.05</v>
      </c>
      <c r="M195" s="26"/>
      <c r="N195" s="60">
        <v>1940.239990234375</v>
      </c>
      <c r="O195">
        <f t="shared" si="23"/>
        <v>0.60316391081595255</v>
      </c>
      <c r="P195">
        <f t="shared" si="25"/>
        <v>0.70158666525986613</v>
      </c>
      <c r="Q195">
        <f t="shared" si="27"/>
        <v>0.68942171035250999</v>
      </c>
      <c r="R195">
        <f t="shared" si="30"/>
        <v>0.72895588242108134</v>
      </c>
      <c r="S195">
        <f t="shared" si="24"/>
        <v>0.70591243720701524</v>
      </c>
      <c r="T195">
        <f t="shared" si="26"/>
        <v>0.7029697458914228</v>
      </c>
      <c r="U195">
        <f t="shared" si="28"/>
        <v>0.48395866321566183</v>
      </c>
      <c r="V195">
        <f t="shared" si="31"/>
        <v>0.62362132726926967</v>
      </c>
      <c r="W195">
        <f t="shared" si="29"/>
        <v>0.21619091386056688</v>
      </c>
    </row>
    <row r="196" spans="1:23" x14ac:dyDescent="0.35">
      <c r="A196" s="23">
        <v>42429</v>
      </c>
      <c r="B196" s="26">
        <v>343.27</v>
      </c>
      <c r="C196" s="26">
        <v>379.69</v>
      </c>
      <c r="D196" s="26">
        <v>396.81</v>
      </c>
      <c r="E196" s="26">
        <v>443.36</v>
      </c>
      <c r="F196" s="26">
        <v>254.12629999999999</v>
      </c>
      <c r="G196" s="26">
        <v>318.27</v>
      </c>
      <c r="H196" s="26">
        <v>350.34</v>
      </c>
      <c r="I196" s="26">
        <v>415.28</v>
      </c>
      <c r="J196" s="26">
        <v>519.61</v>
      </c>
      <c r="K196" s="26">
        <v>1847.75</v>
      </c>
      <c r="L196" s="26">
        <v>3576.54</v>
      </c>
      <c r="M196" s="26"/>
      <c r="N196" s="60">
        <v>1932.22998046875</v>
      </c>
      <c r="O196">
        <f t="shared" si="23"/>
        <v>0.40915523600355447</v>
      </c>
      <c r="P196">
        <f t="shared" si="25"/>
        <v>0.67777641544848333</v>
      </c>
      <c r="Q196">
        <f t="shared" si="27"/>
        <v>0.65562737079408828</v>
      </c>
      <c r="R196">
        <f t="shared" si="30"/>
        <v>0.73287447010508988</v>
      </c>
      <c r="S196">
        <f t="shared" si="24"/>
        <v>0.5409576032961223</v>
      </c>
      <c r="T196">
        <f t="shared" si="26"/>
        <v>0.70428613925699635</v>
      </c>
      <c r="U196">
        <f t="shared" si="28"/>
        <v>0.47474968721063471</v>
      </c>
      <c r="V196">
        <f t="shared" si="31"/>
        <v>0.61844242870061961</v>
      </c>
      <c r="W196">
        <f t="shared" si="29"/>
        <v>0.21619091386056688</v>
      </c>
    </row>
    <row r="197" spans="1:23" x14ac:dyDescent="0.35">
      <c r="A197" s="23">
        <v>42460</v>
      </c>
      <c r="B197" s="26">
        <v>344.12</v>
      </c>
      <c r="C197" s="26">
        <v>384.35</v>
      </c>
      <c r="D197" s="26">
        <v>404.82</v>
      </c>
      <c r="E197" s="26">
        <v>459.56</v>
      </c>
      <c r="F197" s="26">
        <v>255.03299999999999</v>
      </c>
      <c r="G197" s="26">
        <v>319.99</v>
      </c>
      <c r="H197" s="26">
        <v>352.46</v>
      </c>
      <c r="I197" s="26">
        <v>419.34</v>
      </c>
      <c r="J197" s="26">
        <v>534.35</v>
      </c>
      <c r="K197" s="26">
        <v>1851.2</v>
      </c>
      <c r="L197" s="26">
        <v>3576.53</v>
      </c>
      <c r="M197" s="26"/>
      <c r="N197" s="60">
        <v>2059.739990234375</v>
      </c>
      <c r="O197">
        <f t="shared" si="23"/>
        <v>0.36294736055202398</v>
      </c>
      <c r="P197">
        <f t="shared" si="25"/>
        <v>0.6941413127578524</v>
      </c>
      <c r="Q197">
        <f t="shared" si="27"/>
        <v>0.64111147766363263</v>
      </c>
      <c r="R197">
        <f t="shared" si="30"/>
        <v>0.7477156040069084</v>
      </c>
      <c r="S197">
        <f t="shared" si="24"/>
        <v>0.47977897995634761</v>
      </c>
      <c r="T197">
        <f t="shared" si="26"/>
        <v>0.72923695632332186</v>
      </c>
      <c r="U197">
        <f t="shared" si="28"/>
        <v>0.47164241478762342</v>
      </c>
      <c r="V197">
        <f t="shared" si="31"/>
        <v>0.62063179661794721</v>
      </c>
      <c r="W197">
        <f t="shared" si="29"/>
        <v>0.21619091386056688</v>
      </c>
    </row>
    <row r="198" spans="1:23" x14ac:dyDescent="0.35">
      <c r="A198" s="23">
        <v>42489</v>
      </c>
      <c r="B198" s="26">
        <v>344.21</v>
      </c>
      <c r="C198" s="26">
        <v>386.38</v>
      </c>
      <c r="D198" s="26">
        <v>408.71</v>
      </c>
      <c r="E198" s="26">
        <v>467.84</v>
      </c>
      <c r="F198" s="26">
        <v>255.3938</v>
      </c>
      <c r="G198" s="26">
        <v>320.52999999999997</v>
      </c>
      <c r="H198" s="26">
        <v>353.25</v>
      </c>
      <c r="I198" s="26">
        <v>421.37</v>
      </c>
      <c r="J198" s="26">
        <v>540.89</v>
      </c>
      <c r="K198" s="26">
        <v>1850.61</v>
      </c>
      <c r="L198" s="26">
        <v>3558.63</v>
      </c>
      <c r="M198" s="26"/>
      <c r="N198" s="60">
        <v>2065.300048828125</v>
      </c>
      <c r="O198">
        <f t="shared" si="23"/>
        <v>0.29102482898154231</v>
      </c>
      <c r="P198">
        <f t="shared" si="25"/>
        <v>0.72530297636621599</v>
      </c>
      <c r="Q198">
        <f t="shared" si="27"/>
        <v>0.63397834214844639</v>
      </c>
      <c r="R198">
        <f t="shared" si="30"/>
        <v>0.76237448351317638</v>
      </c>
      <c r="S198">
        <f t="shared" si="24"/>
        <v>0.40351832825652706</v>
      </c>
      <c r="T198">
        <f t="shared" si="26"/>
        <v>0.77784411722778357</v>
      </c>
      <c r="U198">
        <f t="shared" si="28"/>
        <v>0.47638203734960416</v>
      </c>
      <c r="V198">
        <f t="shared" si="31"/>
        <v>0.62497127575869227</v>
      </c>
      <c r="W198">
        <f t="shared" si="29"/>
        <v>0.21619091386056688</v>
      </c>
    </row>
    <row r="199" spans="1:23" x14ac:dyDescent="0.35">
      <c r="A199" s="23">
        <v>42521</v>
      </c>
      <c r="B199" s="26">
        <v>344.4</v>
      </c>
      <c r="C199" s="26">
        <v>387.29</v>
      </c>
      <c r="D199" s="26">
        <v>408.73</v>
      </c>
      <c r="E199" s="26">
        <v>466.97</v>
      </c>
      <c r="F199" s="26">
        <v>255.2304</v>
      </c>
      <c r="G199" s="26">
        <v>320.38</v>
      </c>
      <c r="H199" s="26">
        <v>353.16</v>
      </c>
      <c r="I199" s="26">
        <v>421.53</v>
      </c>
      <c r="J199" s="26">
        <v>542.65</v>
      </c>
      <c r="K199" s="26">
        <v>1847.83</v>
      </c>
      <c r="L199" s="26">
        <v>3586.85</v>
      </c>
      <c r="M199" s="26"/>
      <c r="N199" s="60">
        <v>2096.949951171875</v>
      </c>
      <c r="O199">
        <f t="shared" si="23"/>
        <v>0.23663454564290864</v>
      </c>
      <c r="P199">
        <f t="shared" si="25"/>
        <v>0.7346463828161065</v>
      </c>
      <c r="Q199">
        <f t="shared" si="27"/>
        <v>0.64313541099797411</v>
      </c>
      <c r="R199">
        <f t="shared" si="30"/>
        <v>0.76987294756869018</v>
      </c>
      <c r="S199">
        <f t="shared" si="24"/>
        <v>0.33571011567216102</v>
      </c>
      <c r="T199">
        <f t="shared" si="26"/>
        <v>0.79364434864221622</v>
      </c>
      <c r="U199">
        <f t="shared" si="28"/>
        <v>0.51556474358046289</v>
      </c>
      <c r="V199">
        <f t="shared" si="31"/>
        <v>0.62680955034021413</v>
      </c>
      <c r="W199">
        <f t="shared" si="29"/>
        <v>0.21619091386056688</v>
      </c>
    </row>
    <row r="200" spans="1:23" x14ac:dyDescent="0.35">
      <c r="A200" s="23">
        <v>42551</v>
      </c>
      <c r="B200" s="26">
        <v>349.85</v>
      </c>
      <c r="C200" s="26">
        <v>394.4</v>
      </c>
      <c r="D200" s="26">
        <v>417.39</v>
      </c>
      <c r="E200" s="26">
        <v>479.31</v>
      </c>
      <c r="F200" s="26">
        <v>256.76179999999999</v>
      </c>
      <c r="G200" s="26">
        <v>323.81</v>
      </c>
      <c r="H200" s="26">
        <v>357.94</v>
      </c>
      <c r="I200" s="26">
        <v>430.76</v>
      </c>
      <c r="J200" s="26">
        <v>569.33000000000004</v>
      </c>
      <c r="K200" s="26">
        <v>1874.91</v>
      </c>
      <c r="L200" s="26">
        <v>3807.03</v>
      </c>
      <c r="M200" s="26"/>
      <c r="N200" s="60">
        <v>2098.860107421875</v>
      </c>
      <c r="O200">
        <f t="shared" si="23"/>
        <v>0.23958097423669078</v>
      </c>
      <c r="P200">
        <f t="shared" si="25"/>
        <v>0.72260467309830301</v>
      </c>
      <c r="Q200">
        <f t="shared" si="27"/>
        <v>0.64094528728126166</v>
      </c>
      <c r="R200">
        <f t="shared" si="30"/>
        <v>0.76937867289670725</v>
      </c>
      <c r="S200">
        <f t="shared" si="24"/>
        <v>0.31695696611070695</v>
      </c>
      <c r="T200">
        <f t="shared" si="26"/>
        <v>0.79708323223240829</v>
      </c>
      <c r="U200">
        <f t="shared" si="28"/>
        <v>0.54362591735812382</v>
      </c>
      <c r="V200">
        <f t="shared" si="31"/>
        <v>0.62401789824742593</v>
      </c>
      <c r="W200">
        <f t="shared" si="29"/>
        <v>0.21619091386056688</v>
      </c>
    </row>
    <row r="201" spans="1:23" x14ac:dyDescent="0.35">
      <c r="A201" s="23">
        <v>42580</v>
      </c>
      <c r="B201" s="26">
        <v>351</v>
      </c>
      <c r="C201" s="26">
        <v>397.6</v>
      </c>
      <c r="D201" s="26">
        <v>422.99</v>
      </c>
      <c r="E201" s="26">
        <v>486.91</v>
      </c>
      <c r="F201" s="26">
        <v>256.80709999999999</v>
      </c>
      <c r="G201" s="26">
        <v>324.27</v>
      </c>
      <c r="H201" s="26">
        <v>359.4</v>
      </c>
      <c r="I201" s="26">
        <v>434.2</v>
      </c>
      <c r="J201" s="26">
        <v>583.87</v>
      </c>
      <c r="K201" s="26">
        <v>1875.65</v>
      </c>
      <c r="L201" s="26">
        <v>3892.41</v>
      </c>
      <c r="M201" s="26"/>
      <c r="N201" s="60">
        <v>2173.60009765625</v>
      </c>
      <c r="O201">
        <f t="shared" si="23"/>
        <v>0.32088350050457576</v>
      </c>
      <c r="P201">
        <f t="shared" si="25"/>
        <v>0.72928390110026453</v>
      </c>
      <c r="Q201">
        <f t="shared" si="27"/>
        <v>0.661247909116772</v>
      </c>
      <c r="R201">
        <f t="shared" si="30"/>
        <v>0.76627595151007821</v>
      </c>
      <c r="S201">
        <f t="shared" si="24"/>
        <v>0.40187413698818492</v>
      </c>
      <c r="T201">
        <f t="shared" si="26"/>
        <v>0.80197309834043939</v>
      </c>
      <c r="U201">
        <f t="shared" si="28"/>
        <v>0.59453131712972263</v>
      </c>
      <c r="V201">
        <f t="shared" si="31"/>
        <v>0.62160754524019668</v>
      </c>
      <c r="W201">
        <f t="shared" si="29"/>
        <v>0.21619091386056688</v>
      </c>
    </row>
    <row r="202" spans="1:23" x14ac:dyDescent="0.35">
      <c r="A202" s="23">
        <v>42613</v>
      </c>
      <c r="B202" s="26">
        <v>350.07</v>
      </c>
      <c r="C202" s="26">
        <v>397.16</v>
      </c>
      <c r="D202" s="26">
        <v>423.04</v>
      </c>
      <c r="E202" s="26">
        <v>489.55</v>
      </c>
      <c r="F202" s="26">
        <v>256.54360000000003</v>
      </c>
      <c r="G202" s="26">
        <v>324.08999999999997</v>
      </c>
      <c r="H202" s="26">
        <v>358.62</v>
      </c>
      <c r="I202" s="26">
        <v>432.93</v>
      </c>
      <c r="J202" s="26">
        <v>583.72</v>
      </c>
      <c r="K202" s="26">
        <v>1866.87</v>
      </c>
      <c r="L202" s="26">
        <v>3855.46</v>
      </c>
      <c r="M202" s="26"/>
      <c r="N202" s="60">
        <v>2170.949951171875</v>
      </c>
      <c r="O202">
        <f t="shared" si="23"/>
        <v>0.32132246702829181</v>
      </c>
      <c r="P202">
        <f t="shared" si="25"/>
        <v>0.72854003716822302</v>
      </c>
      <c r="Q202">
        <f t="shared" si="27"/>
        <v>0.68069034510038362</v>
      </c>
      <c r="R202">
        <f t="shared" si="30"/>
        <v>0.76267565488951916</v>
      </c>
      <c r="S202">
        <f t="shared" si="24"/>
        <v>0.41884853485772372</v>
      </c>
      <c r="T202">
        <f t="shared" si="26"/>
        <v>0.81229583258604277</v>
      </c>
      <c r="U202">
        <f t="shared" si="28"/>
        <v>0.63554330772179468</v>
      </c>
      <c r="V202">
        <f t="shared" si="31"/>
        <v>0.61804474385765373</v>
      </c>
      <c r="W202">
        <f t="shared" si="29"/>
        <v>0.21619091386056688</v>
      </c>
    </row>
    <row r="203" spans="1:23" x14ac:dyDescent="0.35">
      <c r="A203" s="23">
        <v>42643</v>
      </c>
      <c r="B203" s="26">
        <v>350.21</v>
      </c>
      <c r="C203" s="26">
        <v>395.9</v>
      </c>
      <c r="D203" s="26">
        <v>421.31</v>
      </c>
      <c r="E203" s="26">
        <v>488.63</v>
      </c>
      <c r="F203" s="26">
        <v>256.84129999999999</v>
      </c>
      <c r="G203" s="26">
        <v>324.87</v>
      </c>
      <c r="H203" s="26">
        <v>359.54</v>
      </c>
      <c r="I203" s="26">
        <v>432.6</v>
      </c>
      <c r="J203" s="26">
        <v>576.38</v>
      </c>
      <c r="K203" s="26">
        <v>1870.04</v>
      </c>
      <c r="L203" s="26">
        <v>3793.4</v>
      </c>
      <c r="M203" s="26"/>
      <c r="N203" s="60">
        <v>2168.27001953125</v>
      </c>
      <c r="O203">
        <f t="shared" si="23"/>
        <v>0.368175991853956</v>
      </c>
      <c r="P203">
        <f t="shared" si="25"/>
        <v>0.73902570230409603</v>
      </c>
      <c r="Q203">
        <f t="shared" si="27"/>
        <v>0.6967615183834398</v>
      </c>
      <c r="R203">
        <f t="shared" si="30"/>
        <v>0.75966821107325855</v>
      </c>
      <c r="S203">
        <f t="shared" si="24"/>
        <v>0.46102898771674944</v>
      </c>
      <c r="T203">
        <f t="shared" si="26"/>
        <v>0.81862703363104627</v>
      </c>
      <c r="U203">
        <f t="shared" si="28"/>
        <v>0.66458367040617294</v>
      </c>
      <c r="V203">
        <f t="shared" si="31"/>
        <v>0.63079812268259661</v>
      </c>
      <c r="W203">
        <f t="shared" si="29"/>
        <v>0.21619091386056688</v>
      </c>
    </row>
    <row r="204" spans="1:23" x14ac:dyDescent="0.35">
      <c r="A204" s="23">
        <v>42674</v>
      </c>
      <c r="B204" s="26">
        <v>347.65</v>
      </c>
      <c r="C204" s="26">
        <v>392.05</v>
      </c>
      <c r="D204" s="26">
        <v>417.27</v>
      </c>
      <c r="E204" s="26">
        <v>485.13</v>
      </c>
      <c r="F204" s="26">
        <v>256.76080000000002</v>
      </c>
      <c r="G204" s="26">
        <v>324.13</v>
      </c>
      <c r="H204" s="26">
        <v>357.64</v>
      </c>
      <c r="I204" s="26">
        <v>427.88</v>
      </c>
      <c r="J204" s="26">
        <v>560.04</v>
      </c>
      <c r="K204" s="26">
        <v>1860.71</v>
      </c>
      <c r="L204" s="26">
        <v>3638.67</v>
      </c>
      <c r="M204" s="26"/>
      <c r="N204" s="60">
        <v>2126.14990234375</v>
      </c>
      <c r="O204">
        <f t="shared" si="23"/>
        <v>0.33649022389429345</v>
      </c>
      <c r="P204">
        <f t="shared" si="25"/>
        <v>0.73995434322465359</v>
      </c>
      <c r="Q204">
        <f t="shared" si="27"/>
        <v>0.70924671001092998</v>
      </c>
      <c r="R204">
        <f t="shared" si="30"/>
        <v>0.75350910003592897</v>
      </c>
      <c r="S204">
        <f t="shared" si="24"/>
        <v>0.42883368028653213</v>
      </c>
      <c r="T204">
        <f t="shared" si="26"/>
        <v>0.81351273224899734</v>
      </c>
      <c r="U204">
        <f t="shared" si="28"/>
        <v>0.69300400141088292</v>
      </c>
      <c r="V204">
        <f t="shared" si="31"/>
        <v>0.62956410303772581</v>
      </c>
      <c r="W204">
        <f t="shared" si="29"/>
        <v>0.21619091386056688</v>
      </c>
    </row>
    <row r="205" spans="1:23" x14ac:dyDescent="0.35">
      <c r="A205" s="23">
        <v>42704</v>
      </c>
      <c r="B205" s="26">
        <v>340</v>
      </c>
      <c r="C205" s="26">
        <v>382.89</v>
      </c>
      <c r="D205" s="26">
        <v>405.78</v>
      </c>
      <c r="E205" s="26">
        <v>470.97</v>
      </c>
      <c r="F205" s="26">
        <v>255.7217</v>
      </c>
      <c r="G205" s="26">
        <v>319.33999999999997</v>
      </c>
      <c r="H205" s="26">
        <v>350.2</v>
      </c>
      <c r="I205" s="26">
        <v>413.74</v>
      </c>
      <c r="J205" s="26">
        <v>527.38</v>
      </c>
      <c r="K205" s="26">
        <v>1828.4</v>
      </c>
      <c r="L205" s="26">
        <v>3368.72</v>
      </c>
      <c r="M205" s="26"/>
      <c r="N205" s="60">
        <v>2198.81005859375</v>
      </c>
      <c r="O205">
        <f t="shared" si="23"/>
        <v>0.28890389597110827</v>
      </c>
      <c r="P205">
        <f t="shared" si="25"/>
        <v>0.71479734971292552</v>
      </c>
      <c r="Q205">
        <f t="shared" si="27"/>
        <v>0.72718167962238967</v>
      </c>
      <c r="R205">
        <f t="shared" si="30"/>
        <v>0.74783297987849107</v>
      </c>
      <c r="S205">
        <f t="shared" si="24"/>
        <v>0.3370351714497693</v>
      </c>
      <c r="T205">
        <f t="shared" si="26"/>
        <v>0.7649918326872055</v>
      </c>
      <c r="U205">
        <f t="shared" si="28"/>
        <v>0.72078540578385419</v>
      </c>
      <c r="V205">
        <f t="shared" si="31"/>
        <v>0.62500734329284235</v>
      </c>
      <c r="W205">
        <f t="shared" si="29"/>
        <v>0.21619091386056688</v>
      </c>
    </row>
    <row r="206" spans="1:23" x14ac:dyDescent="0.35">
      <c r="A206" s="23">
        <v>42734</v>
      </c>
      <c r="B206" s="26">
        <v>339.77</v>
      </c>
      <c r="C206" s="26">
        <v>383.77</v>
      </c>
      <c r="D206" s="26">
        <v>407.89</v>
      </c>
      <c r="E206" s="26">
        <v>475.2</v>
      </c>
      <c r="F206" s="26">
        <v>255.8749</v>
      </c>
      <c r="G206" s="26">
        <v>319.43</v>
      </c>
      <c r="H206" s="26">
        <v>350.22</v>
      </c>
      <c r="I206" s="26">
        <v>413.93</v>
      </c>
      <c r="J206" s="26">
        <v>531.20000000000005</v>
      </c>
      <c r="K206" s="26">
        <v>1827.92</v>
      </c>
      <c r="L206" s="26">
        <v>3350.77</v>
      </c>
      <c r="M206" s="26"/>
      <c r="N206" s="60">
        <v>2238.830078125</v>
      </c>
      <c r="O206">
        <f t="shared" si="23"/>
        <v>0.26302136343118021</v>
      </c>
      <c r="P206">
        <f t="shared" si="25"/>
        <v>0.67121450106280223</v>
      </c>
      <c r="Q206">
        <f t="shared" si="27"/>
        <v>0.74215792022826466</v>
      </c>
      <c r="R206">
        <f t="shared" si="30"/>
        <v>0.74447293278143756</v>
      </c>
      <c r="S206">
        <f t="shared" si="24"/>
        <v>0.25084380199875117</v>
      </c>
      <c r="T206">
        <f t="shared" si="26"/>
        <v>0.69853593837933448</v>
      </c>
      <c r="U206">
        <f t="shared" si="28"/>
        <v>0.74013877004136164</v>
      </c>
      <c r="V206">
        <f t="shared" si="31"/>
        <v>0.62501037784961067</v>
      </c>
      <c r="W206">
        <f t="shared" si="29"/>
        <v>0.21619091386056688</v>
      </c>
    </row>
    <row r="207" spans="1:23" x14ac:dyDescent="0.35">
      <c r="A207" s="23">
        <v>42766</v>
      </c>
      <c r="B207" s="26">
        <v>340.2</v>
      </c>
      <c r="C207" s="26">
        <v>384.75</v>
      </c>
      <c r="D207" s="26">
        <v>408.71</v>
      </c>
      <c r="E207" s="26">
        <v>477.73</v>
      </c>
      <c r="F207" s="26">
        <v>256.35469999999998</v>
      </c>
      <c r="G207" s="26">
        <v>320.35000000000002</v>
      </c>
      <c r="H207" s="26">
        <v>351.04</v>
      </c>
      <c r="I207" s="26">
        <v>414.1</v>
      </c>
      <c r="J207" s="26">
        <v>532.84</v>
      </c>
      <c r="K207" s="26">
        <v>1831.49</v>
      </c>
      <c r="L207" s="26">
        <v>3363.95</v>
      </c>
      <c r="M207" s="26"/>
      <c r="N207" s="60">
        <v>2278.8701171875</v>
      </c>
      <c r="O207">
        <f t="shared" si="23"/>
        <v>0.23253379144666586</v>
      </c>
      <c r="P207">
        <f t="shared" si="25"/>
        <v>0.62377962495999661</v>
      </c>
      <c r="Q207">
        <f t="shared" si="27"/>
        <v>0.74531974030956749</v>
      </c>
      <c r="R207">
        <f t="shared" si="30"/>
        <v>0.74425954451657461</v>
      </c>
      <c r="S207">
        <f t="shared" si="24"/>
        <v>0.16106536407787414</v>
      </c>
      <c r="T207">
        <f t="shared" si="26"/>
        <v>0.60997527521514738</v>
      </c>
      <c r="U207">
        <f t="shared" si="28"/>
        <v>0.73836118053196609</v>
      </c>
      <c r="V207">
        <f t="shared" si="31"/>
        <v>0.62321990720494058</v>
      </c>
      <c r="W207">
        <f t="shared" si="29"/>
        <v>0.21619091386056688</v>
      </c>
    </row>
    <row r="208" spans="1:23" x14ac:dyDescent="0.35">
      <c r="A208" s="23">
        <v>42794</v>
      </c>
      <c r="B208" s="26">
        <v>341.84</v>
      </c>
      <c r="C208" s="26">
        <v>387.93</v>
      </c>
      <c r="D208" s="26">
        <v>413.09</v>
      </c>
      <c r="E208" s="26">
        <v>483.94</v>
      </c>
      <c r="F208" s="26">
        <v>256.7681</v>
      </c>
      <c r="G208" s="26">
        <v>321.49</v>
      </c>
      <c r="H208" s="26">
        <v>352.84</v>
      </c>
      <c r="I208" s="26">
        <v>417.21</v>
      </c>
      <c r="J208" s="26">
        <v>541.83000000000004</v>
      </c>
      <c r="K208" s="26">
        <v>1836.89</v>
      </c>
      <c r="L208" s="26">
        <v>3416.37</v>
      </c>
      <c r="M208" s="26"/>
      <c r="N208" s="60">
        <v>2363.639892578125</v>
      </c>
      <c r="O208">
        <f t="shared" si="23"/>
        <v>0.19774369126415781</v>
      </c>
      <c r="P208">
        <f t="shared" si="25"/>
        <v>0.56965386555903352</v>
      </c>
      <c r="Q208">
        <f t="shared" si="27"/>
        <v>0.75274241285034471</v>
      </c>
      <c r="R208">
        <f t="shared" si="30"/>
        <v>0.74098621290173483</v>
      </c>
      <c r="S208">
        <f t="shared" si="24"/>
        <v>0.13541269115387988</v>
      </c>
      <c r="T208">
        <f t="shared" si="26"/>
        <v>0.51426951870660398</v>
      </c>
      <c r="U208">
        <f t="shared" si="28"/>
        <v>0.73749161336933566</v>
      </c>
      <c r="V208">
        <f t="shared" si="31"/>
        <v>0.61756685304081949</v>
      </c>
      <c r="W208">
        <f t="shared" si="29"/>
        <v>0.21619091386056688</v>
      </c>
    </row>
    <row r="209" spans="1:23" x14ac:dyDescent="0.35">
      <c r="A209" s="23">
        <v>42825</v>
      </c>
      <c r="B209" s="26">
        <v>341.82</v>
      </c>
      <c r="C209" s="26">
        <v>387.45</v>
      </c>
      <c r="D209" s="26">
        <v>412.05</v>
      </c>
      <c r="E209" s="26">
        <v>483.33</v>
      </c>
      <c r="F209" s="26">
        <v>256.9221</v>
      </c>
      <c r="G209" s="26">
        <v>321.74</v>
      </c>
      <c r="H209" s="26">
        <v>352.91</v>
      </c>
      <c r="I209" s="26">
        <v>417.25</v>
      </c>
      <c r="J209" s="26">
        <v>538.82000000000005</v>
      </c>
      <c r="K209" s="26">
        <v>1837.81</v>
      </c>
      <c r="L209" s="26">
        <v>3397.53</v>
      </c>
      <c r="M209" s="26"/>
      <c r="N209" s="60">
        <v>2362.719970703125</v>
      </c>
      <c r="O209">
        <f t="shared" si="23"/>
        <v>0.19876998101257407</v>
      </c>
      <c r="P209">
        <f t="shared" si="25"/>
        <v>0.51825040364097918</v>
      </c>
      <c r="Q209">
        <f t="shared" si="27"/>
        <v>0.75821683487587432</v>
      </c>
      <c r="R209">
        <f t="shared" si="30"/>
        <v>0.73543263738367637</v>
      </c>
      <c r="S209">
        <f t="shared" si="24"/>
        <v>8.2616124234349331E-2</v>
      </c>
      <c r="T209">
        <f t="shared" si="26"/>
        <v>0.42151818355648724</v>
      </c>
      <c r="U209">
        <f t="shared" si="28"/>
        <v>0.73044530743853564</v>
      </c>
      <c r="V209">
        <f t="shared" si="31"/>
        <v>0.60415532511151382</v>
      </c>
      <c r="W209">
        <f t="shared" si="29"/>
        <v>0.21619091386056688</v>
      </c>
    </row>
    <row r="210" spans="1:23" x14ac:dyDescent="0.35">
      <c r="A210" s="23">
        <v>42853</v>
      </c>
      <c r="B210" s="26">
        <v>344.12</v>
      </c>
      <c r="C210" s="26">
        <v>390.39</v>
      </c>
      <c r="D210" s="26">
        <v>416.2</v>
      </c>
      <c r="E210" s="26">
        <v>488.78</v>
      </c>
      <c r="F210" s="26">
        <v>257.39699999999999</v>
      </c>
      <c r="G210" s="26">
        <v>323.64</v>
      </c>
      <c r="H210" s="26">
        <v>355.61</v>
      </c>
      <c r="I210" s="26">
        <v>421.07</v>
      </c>
      <c r="J210" s="26">
        <v>546.83000000000004</v>
      </c>
      <c r="K210" s="26">
        <v>1847.64</v>
      </c>
      <c r="L210" s="26">
        <v>3449.96</v>
      </c>
      <c r="M210" s="26"/>
      <c r="N210" s="60">
        <v>2384.199951171875</v>
      </c>
      <c r="O210">
        <f t="shared" si="23"/>
        <v>0.2134263956102459</v>
      </c>
      <c r="P210">
        <f t="shared" si="25"/>
        <v>0.4872672949736685</v>
      </c>
      <c r="Q210">
        <f t="shared" si="27"/>
        <v>0.77343715143281055</v>
      </c>
      <c r="R210">
        <f t="shared" si="30"/>
        <v>0.7363477789460886</v>
      </c>
      <c r="S210">
        <f t="shared" si="24"/>
        <v>6.3613016748466741E-2</v>
      </c>
      <c r="T210">
        <f t="shared" si="26"/>
        <v>0.34567818435049985</v>
      </c>
      <c r="U210">
        <f t="shared" si="28"/>
        <v>0.73874731138440142</v>
      </c>
      <c r="V210">
        <f t="shared" si="31"/>
        <v>0.59936040876388852</v>
      </c>
      <c r="W210">
        <f t="shared" si="29"/>
        <v>0.21619091386056688</v>
      </c>
    </row>
    <row r="211" spans="1:23" x14ac:dyDescent="0.35">
      <c r="A211" s="23">
        <v>42886</v>
      </c>
      <c r="B211" s="26">
        <v>346.32</v>
      </c>
      <c r="C211" s="26">
        <v>393.34</v>
      </c>
      <c r="D211" s="26">
        <v>420.83</v>
      </c>
      <c r="E211" s="26">
        <v>494.71</v>
      </c>
      <c r="F211" s="26">
        <v>257.83789999999999</v>
      </c>
      <c r="G211" s="26">
        <v>325.08999999999997</v>
      </c>
      <c r="H211" s="26">
        <v>357.93</v>
      </c>
      <c r="I211" s="26">
        <v>424.59</v>
      </c>
      <c r="J211" s="26">
        <v>557.86</v>
      </c>
      <c r="K211" s="26">
        <v>1855.03</v>
      </c>
      <c r="L211" s="26">
        <v>3518.19</v>
      </c>
      <c r="M211" s="26"/>
      <c r="N211" s="60">
        <v>2411.800048828125</v>
      </c>
      <c r="O211">
        <f t="shared" si="23"/>
        <v>0.24967240862828868</v>
      </c>
      <c r="P211">
        <f t="shared" si="25"/>
        <v>0.4809717673404989</v>
      </c>
      <c r="Q211">
        <f t="shared" si="27"/>
        <v>0.77518067571739224</v>
      </c>
      <c r="R211">
        <f t="shared" si="30"/>
        <v>0.74633081826945569</v>
      </c>
      <c r="S211">
        <f t="shared" si="24"/>
        <v>6.8033310743762593E-2</v>
      </c>
      <c r="T211">
        <f t="shared" si="26"/>
        <v>0.30438682217875757</v>
      </c>
      <c r="U211">
        <f t="shared" si="28"/>
        <v>0.73005720547790987</v>
      </c>
      <c r="V211">
        <f t="shared" si="31"/>
        <v>0.61929925152316101</v>
      </c>
      <c r="W211">
        <f t="shared" si="29"/>
        <v>0.21619091386056688</v>
      </c>
    </row>
    <row r="212" spans="1:23" x14ac:dyDescent="0.35">
      <c r="A212" s="23">
        <v>42916</v>
      </c>
      <c r="B212" s="26">
        <v>345.45</v>
      </c>
      <c r="C212" s="26">
        <v>393.8</v>
      </c>
      <c r="D212" s="26">
        <v>422.07</v>
      </c>
      <c r="E212" s="26">
        <v>496.29</v>
      </c>
      <c r="F212" s="26">
        <v>257.73140000000001</v>
      </c>
      <c r="G212" s="26">
        <v>324.33</v>
      </c>
      <c r="H212" s="26">
        <v>356.64</v>
      </c>
      <c r="I212" s="26">
        <v>423.01</v>
      </c>
      <c r="J212" s="26">
        <v>562.05999999999995</v>
      </c>
      <c r="K212" s="26">
        <v>1849.99</v>
      </c>
      <c r="L212" s="26">
        <v>3532.19</v>
      </c>
      <c r="M212" s="26"/>
      <c r="N212" s="60">
        <v>2423.409912109375</v>
      </c>
      <c r="O212">
        <f t="shared" si="23"/>
        <v>0.26559968087775904</v>
      </c>
      <c r="P212">
        <f t="shared" si="25"/>
        <v>0.46965564412464617</v>
      </c>
      <c r="Q212">
        <f t="shared" si="27"/>
        <v>0.76442364704751364</v>
      </c>
      <c r="R212">
        <f t="shared" si="30"/>
        <v>0.75080309025781833</v>
      </c>
      <c r="S212">
        <f t="shared" si="24"/>
        <v>7.3822956639528148E-2</v>
      </c>
      <c r="T212">
        <f t="shared" si="26"/>
        <v>0.27354914999574848</v>
      </c>
      <c r="U212">
        <f t="shared" si="28"/>
        <v>0.71446829247304533</v>
      </c>
      <c r="V212">
        <f t="shared" si="31"/>
        <v>0.63321941477789256</v>
      </c>
      <c r="W212">
        <f t="shared" si="29"/>
        <v>0.21619091386056688</v>
      </c>
    </row>
    <row r="213" spans="1:23" x14ac:dyDescent="0.35">
      <c r="A213" s="23">
        <v>42947</v>
      </c>
      <c r="B213" s="26">
        <v>346.48</v>
      </c>
      <c r="C213" s="26">
        <v>395.83</v>
      </c>
      <c r="D213" s="26">
        <v>424.94</v>
      </c>
      <c r="E213" s="26">
        <v>500.78</v>
      </c>
      <c r="F213" s="26">
        <v>258.39800000000002</v>
      </c>
      <c r="G213" s="26">
        <v>325.81</v>
      </c>
      <c r="H213" s="26">
        <v>358.45</v>
      </c>
      <c r="I213" s="26">
        <v>425.49</v>
      </c>
      <c r="J213" s="26">
        <v>563.54</v>
      </c>
      <c r="K213" s="26">
        <v>1855.94</v>
      </c>
      <c r="L213" s="26">
        <v>3510.36</v>
      </c>
      <c r="M213" s="26"/>
      <c r="N213" s="60">
        <v>2470.300048828125</v>
      </c>
      <c r="O213">
        <f t="shared" si="23"/>
        <v>0.27557542909681704</v>
      </c>
      <c r="P213">
        <f t="shared" si="25"/>
        <v>0.45467038972439333</v>
      </c>
      <c r="Q213">
        <f t="shared" si="27"/>
        <v>0.75415953851931961</v>
      </c>
      <c r="R213">
        <f t="shared" si="30"/>
        <v>0.76184518594426021</v>
      </c>
      <c r="S213">
        <f t="shared" si="24"/>
        <v>3.7221790364817993E-2</v>
      </c>
      <c r="T213">
        <f t="shared" si="26"/>
        <v>0.21891086713791211</v>
      </c>
      <c r="U213">
        <f t="shared" si="28"/>
        <v>0.6874311323376775</v>
      </c>
      <c r="V213">
        <f t="shared" si="31"/>
        <v>0.65427283719533191</v>
      </c>
      <c r="W213">
        <f t="shared" si="29"/>
        <v>0.21619091386056688</v>
      </c>
    </row>
    <row r="214" spans="1:23" x14ac:dyDescent="0.35">
      <c r="A214" s="23">
        <v>42978</v>
      </c>
      <c r="B214" s="26">
        <v>349.66</v>
      </c>
      <c r="C214" s="26">
        <v>399.42</v>
      </c>
      <c r="D214" s="26">
        <v>428.89</v>
      </c>
      <c r="E214" s="26">
        <v>504.58</v>
      </c>
      <c r="F214" s="26">
        <v>258.92430000000002</v>
      </c>
      <c r="G214" s="26">
        <v>327.54000000000002</v>
      </c>
      <c r="H214" s="26">
        <v>361.03</v>
      </c>
      <c r="I214" s="26">
        <v>429.89</v>
      </c>
      <c r="J214" s="26">
        <v>576.17999999999995</v>
      </c>
      <c r="K214" s="26">
        <v>1867.48</v>
      </c>
      <c r="L214" s="26">
        <v>3630.93</v>
      </c>
      <c r="M214" s="26"/>
      <c r="N214" s="60">
        <v>2471.64990234375</v>
      </c>
      <c r="O214">
        <f t="shared" si="23"/>
        <v>0.32626345832977766</v>
      </c>
      <c r="P214">
        <f t="shared" si="25"/>
        <v>0.47761108738217073</v>
      </c>
      <c r="Q214">
        <f t="shared" si="27"/>
        <v>0.74496653704905735</v>
      </c>
      <c r="R214">
        <f t="shared" si="30"/>
        <v>0.77489932803246298</v>
      </c>
      <c r="S214">
        <f t="shared" si="24"/>
        <v>6.5041634119724356E-2</v>
      </c>
      <c r="T214">
        <f t="shared" si="26"/>
        <v>0.22934784718231419</v>
      </c>
      <c r="U214">
        <f t="shared" si="28"/>
        <v>0.66806937364013108</v>
      </c>
      <c r="V214">
        <f t="shared" si="31"/>
        <v>0.67797169621473219</v>
      </c>
      <c r="W214">
        <f t="shared" si="29"/>
        <v>0.21619091386056688</v>
      </c>
    </row>
    <row r="215" spans="1:23" x14ac:dyDescent="0.35">
      <c r="A215" s="23">
        <v>43007</v>
      </c>
      <c r="B215" s="26">
        <v>347.62</v>
      </c>
      <c r="C215" s="26">
        <v>397.59</v>
      </c>
      <c r="D215" s="26">
        <v>427.39</v>
      </c>
      <c r="E215" s="26">
        <v>504.4</v>
      </c>
      <c r="F215" s="26">
        <v>258.60950000000003</v>
      </c>
      <c r="G215" s="26">
        <v>326.20999999999998</v>
      </c>
      <c r="H215" s="26">
        <v>359.69</v>
      </c>
      <c r="I215" s="26">
        <v>427.18</v>
      </c>
      <c r="J215" s="26">
        <v>570.63</v>
      </c>
      <c r="K215" s="26">
        <v>1856.36</v>
      </c>
      <c r="L215" s="26">
        <v>3552.51</v>
      </c>
      <c r="M215" s="26"/>
      <c r="N215" s="60">
        <v>2519.360107421875</v>
      </c>
      <c r="O215">
        <f t="shared" si="23"/>
        <v>0.2862207129908258</v>
      </c>
      <c r="P215">
        <f t="shared" si="25"/>
        <v>0.46796540549053384</v>
      </c>
      <c r="Q215">
        <f t="shared" si="27"/>
        <v>0.73022929412233595</v>
      </c>
      <c r="R215">
        <f t="shared" si="30"/>
        <v>0.78195866572306583</v>
      </c>
      <c r="S215">
        <f t="shared" si="24"/>
        <v>1.3493295058203241E-2</v>
      </c>
      <c r="T215">
        <f t="shared" si="26"/>
        <v>0.19471566459197578</v>
      </c>
      <c r="U215">
        <f t="shared" si="28"/>
        <v>0.6359388793517361</v>
      </c>
      <c r="V215">
        <f t="shared" si="31"/>
        <v>0.68848685199566517</v>
      </c>
      <c r="W215">
        <f t="shared" si="29"/>
        <v>0.21619091386056688</v>
      </c>
    </row>
    <row r="216" spans="1:23" x14ac:dyDescent="0.35">
      <c r="A216" s="23">
        <v>43039</v>
      </c>
      <c r="B216" s="26">
        <v>347.39</v>
      </c>
      <c r="C216" s="26">
        <v>398.56</v>
      </c>
      <c r="D216" s="26">
        <v>429.01</v>
      </c>
      <c r="E216" s="26">
        <v>506.39</v>
      </c>
      <c r="F216" s="26">
        <v>258.54989999999998</v>
      </c>
      <c r="G216" s="26">
        <v>326.07</v>
      </c>
      <c r="H216" s="26">
        <v>359.59</v>
      </c>
      <c r="I216" s="26">
        <v>427.42</v>
      </c>
      <c r="J216" s="26">
        <v>572.92999999999995</v>
      </c>
      <c r="K216" s="26">
        <v>1853.94</v>
      </c>
      <c r="L216" s="26">
        <v>3549.82</v>
      </c>
      <c r="M216" s="26"/>
      <c r="N216" s="60">
        <v>2575.260009765625</v>
      </c>
      <c r="O216">
        <f t="shared" si="23"/>
        <v>0.24052585139761248</v>
      </c>
      <c r="P216">
        <f t="shared" si="25"/>
        <v>0.4623202544203931</v>
      </c>
      <c r="Q216">
        <f t="shared" si="27"/>
        <v>0.71255799620686266</v>
      </c>
      <c r="R216">
        <f t="shared" si="30"/>
        <v>0.78585000162020557</v>
      </c>
      <c r="S216">
        <f t="shared" si="24"/>
        <v>-4.7438017700454055E-2</v>
      </c>
      <c r="T216">
        <f t="shared" si="26"/>
        <v>0.1741612591500811</v>
      </c>
      <c r="U216">
        <f t="shared" si="28"/>
        <v>0.60394620786263387</v>
      </c>
      <c r="V216">
        <f t="shared" si="31"/>
        <v>0.69853361740606723</v>
      </c>
      <c r="W216">
        <f t="shared" si="29"/>
        <v>0.21619091386056688</v>
      </c>
    </row>
    <row r="217" spans="1:23" x14ac:dyDescent="0.35">
      <c r="A217" s="23">
        <v>43069</v>
      </c>
      <c r="B217" s="26">
        <v>346.89</v>
      </c>
      <c r="C217" s="26">
        <v>398.04</v>
      </c>
      <c r="D217" s="26">
        <v>428.6</v>
      </c>
      <c r="E217" s="26">
        <v>506.08</v>
      </c>
      <c r="F217" s="26">
        <v>258.00459999999998</v>
      </c>
      <c r="G217" s="26">
        <v>324.85000000000002</v>
      </c>
      <c r="H217" s="26">
        <v>358.62</v>
      </c>
      <c r="I217" s="26">
        <v>426.67</v>
      </c>
      <c r="J217" s="26">
        <v>575.96</v>
      </c>
      <c r="K217" s="26">
        <v>1848.23</v>
      </c>
      <c r="L217" s="26">
        <v>3575.27</v>
      </c>
      <c r="M217" s="26"/>
      <c r="N217" s="60">
        <v>2647.580078125</v>
      </c>
      <c r="O217">
        <f t="shared" si="23"/>
        <v>0.18227573297450431</v>
      </c>
      <c r="P217">
        <f t="shared" si="25"/>
        <v>0.44879612530130375</v>
      </c>
      <c r="Q217">
        <f t="shared" si="27"/>
        <v>0.68517753846986451</v>
      </c>
      <c r="R217">
        <f t="shared" si="30"/>
        <v>0.78772666077672404</v>
      </c>
      <c r="S217">
        <f t="shared" si="24"/>
        <v>-6.8345390775659501E-2</v>
      </c>
      <c r="T217">
        <f t="shared" si="26"/>
        <v>0.17657367147447522</v>
      </c>
      <c r="U217">
        <f t="shared" si="28"/>
        <v>0.57321307225792095</v>
      </c>
      <c r="V217">
        <f t="shared" si="31"/>
        <v>0.7121423364348165</v>
      </c>
      <c r="W217">
        <f t="shared" si="29"/>
        <v>0.21619091386056688</v>
      </c>
    </row>
    <row r="218" spans="1:23" x14ac:dyDescent="0.35">
      <c r="A218" s="23">
        <v>43098</v>
      </c>
      <c r="B218" s="26">
        <v>347.96</v>
      </c>
      <c r="C218" s="26">
        <v>400.01</v>
      </c>
      <c r="D218" s="26">
        <v>432.27</v>
      </c>
      <c r="E218" s="26">
        <v>510.58</v>
      </c>
      <c r="F218" s="26">
        <v>258.08789999999999</v>
      </c>
      <c r="G218" s="26">
        <v>325.02</v>
      </c>
      <c r="H218" s="26">
        <v>359.31</v>
      </c>
      <c r="I218" s="26">
        <v>428.48</v>
      </c>
      <c r="J218" s="26">
        <v>586.80999999999995</v>
      </c>
      <c r="K218" s="26">
        <v>1848.73</v>
      </c>
      <c r="L218" s="26">
        <v>3636.65</v>
      </c>
      <c r="M218" s="26"/>
      <c r="N218" s="60">
        <v>2673.610107421875</v>
      </c>
      <c r="O218">
        <f t="shared" si="23"/>
        <v>0.10520735204285157</v>
      </c>
      <c r="P218">
        <f t="shared" si="25"/>
        <v>0.43519569530543661</v>
      </c>
      <c r="Q218">
        <f t="shared" si="27"/>
        <v>0.66142914282368048</v>
      </c>
      <c r="R218">
        <f t="shared" si="30"/>
        <v>0.78652106171758407</v>
      </c>
      <c r="S218">
        <f t="shared" si="24"/>
        <v>-7.8169571897193701E-2</v>
      </c>
      <c r="T218">
        <f t="shared" si="26"/>
        <v>0.20230477424792861</v>
      </c>
      <c r="U218">
        <f t="shared" si="28"/>
        <v>0.55845534310954559</v>
      </c>
      <c r="V218">
        <f t="shared" si="31"/>
        <v>0.72364937085405856</v>
      </c>
      <c r="W218">
        <f>CORREL(N182:N218,L182:L218)</f>
        <v>0.21619091386056688</v>
      </c>
    </row>
    <row r="219" spans="1:23" x14ac:dyDescent="0.35">
      <c r="A219" s="23">
        <v>43131</v>
      </c>
      <c r="B219" s="26">
        <v>343.62</v>
      </c>
      <c r="C219" s="26">
        <v>396.24</v>
      </c>
      <c r="D219" s="26">
        <v>427.03</v>
      </c>
      <c r="E219" s="26">
        <v>507.28</v>
      </c>
      <c r="F219" s="26">
        <v>257.39460000000003</v>
      </c>
      <c r="G219" s="26">
        <v>322.19</v>
      </c>
      <c r="H219" s="26">
        <v>355.23</v>
      </c>
      <c r="I219" s="26">
        <v>421.79</v>
      </c>
      <c r="J219" s="26">
        <v>574.76</v>
      </c>
      <c r="K219" s="26">
        <v>1830.69</v>
      </c>
      <c r="L219" s="26">
        <v>3519.21</v>
      </c>
      <c r="M219" s="26"/>
      <c r="N219" s="60">
        <v>2823.81005859375</v>
      </c>
      <c r="O219">
        <f t="shared" ref="O219:O282" si="32">CORREL(K195:K219,N195:N219)</f>
        <v>-0.15332374111412675</v>
      </c>
      <c r="P219">
        <f t="shared" si="25"/>
        <v>0.34871497744171132</v>
      </c>
      <c r="Q219">
        <f t="shared" si="27"/>
        <v>0.59351788816330309</v>
      </c>
      <c r="R219">
        <f t="shared" si="30"/>
        <v>0.7562142727578357</v>
      </c>
      <c r="S219">
        <f t="shared" ref="S219:S282" si="33">CORREL(L195:L219,N195:N219)</f>
        <v>-0.17810362382683584</v>
      </c>
      <c r="T219">
        <f t="shared" si="26"/>
        <v>0.21864126017300703</v>
      </c>
      <c r="U219">
        <f t="shared" si="28"/>
        <v>0.50372039961353632</v>
      </c>
      <c r="V219">
        <f t="shared" si="31"/>
        <v>0.7056185952193782</v>
      </c>
      <c r="W219">
        <f t="shared" ref="W219:W253" si="34">W220</f>
        <v>0.6889588491017884</v>
      </c>
    </row>
    <row r="220" spans="1:23" x14ac:dyDescent="0.35">
      <c r="A220" s="23">
        <v>43159</v>
      </c>
      <c r="B220" s="26">
        <v>341.22</v>
      </c>
      <c r="C220" s="26">
        <v>392.6</v>
      </c>
      <c r="D220" s="26">
        <v>420.15</v>
      </c>
      <c r="E220" s="26">
        <v>498.59</v>
      </c>
      <c r="F220" s="26">
        <v>257.15050000000002</v>
      </c>
      <c r="G220" s="26">
        <v>321.02999999999997</v>
      </c>
      <c r="H220" s="26">
        <v>353.21</v>
      </c>
      <c r="I220" s="26">
        <v>417.88</v>
      </c>
      <c r="J220" s="26">
        <v>556.70000000000005</v>
      </c>
      <c r="K220" s="26">
        <v>1825.2</v>
      </c>
      <c r="L220" s="26">
        <v>3413.53</v>
      </c>
      <c r="M220" s="26"/>
      <c r="N220" s="60">
        <v>2713.830078125</v>
      </c>
      <c r="O220">
        <f t="shared" si="32"/>
        <v>-0.31944758473312046</v>
      </c>
      <c r="P220">
        <f t="shared" si="25"/>
        <v>0.27969895582162141</v>
      </c>
      <c r="Q220">
        <f t="shared" si="27"/>
        <v>0.54366247391964473</v>
      </c>
      <c r="R220">
        <f t="shared" si="30"/>
        <v>0.73515157367569051</v>
      </c>
      <c r="S220">
        <f t="shared" si="33"/>
        <v>-0.28644885081020766</v>
      </c>
      <c r="T220">
        <f t="shared" si="26"/>
        <v>0.17410192258818036</v>
      </c>
      <c r="U220">
        <f t="shared" si="28"/>
        <v>0.44976396582099104</v>
      </c>
      <c r="V220">
        <f t="shared" si="31"/>
        <v>0.68714349306334987</v>
      </c>
      <c r="W220">
        <f t="shared" si="34"/>
        <v>0.6889588491017884</v>
      </c>
    </row>
    <row r="221" spans="1:23" x14ac:dyDescent="0.35">
      <c r="A221" s="23">
        <v>43189</v>
      </c>
      <c r="B221" s="26">
        <v>343.89</v>
      </c>
      <c r="C221" s="26">
        <v>394.6</v>
      </c>
      <c r="D221" s="26">
        <v>421.49</v>
      </c>
      <c r="E221" s="26">
        <v>499.59</v>
      </c>
      <c r="F221" s="26">
        <v>257.56009999999998</v>
      </c>
      <c r="G221" s="26">
        <v>322.22000000000003</v>
      </c>
      <c r="H221" s="26">
        <v>354.95</v>
      </c>
      <c r="I221" s="26">
        <v>420.76</v>
      </c>
      <c r="J221" s="26">
        <v>565.87</v>
      </c>
      <c r="K221" s="26">
        <v>1834.91</v>
      </c>
      <c r="L221" s="26">
        <v>3516.87</v>
      </c>
      <c r="M221" s="26"/>
      <c r="N221" s="60">
        <v>2640.8701171875</v>
      </c>
      <c r="O221">
        <f t="shared" si="32"/>
        <v>-0.38696189672396725</v>
      </c>
      <c r="P221">
        <f t="shared" si="25"/>
        <v>0.24024721450454226</v>
      </c>
      <c r="Q221">
        <f t="shared" si="27"/>
        <v>0.51172975231358675</v>
      </c>
      <c r="R221">
        <f t="shared" si="30"/>
        <v>0.72543896892077742</v>
      </c>
      <c r="S221">
        <f t="shared" si="33"/>
        <v>-0.30483654156138684</v>
      </c>
      <c r="T221">
        <f t="shared" si="26"/>
        <v>0.17316501878679436</v>
      </c>
      <c r="U221">
        <f t="shared" si="28"/>
        <v>0.4179786147064608</v>
      </c>
      <c r="V221">
        <f t="shared" si="31"/>
        <v>0.68050591853151854</v>
      </c>
      <c r="W221">
        <f t="shared" si="34"/>
        <v>0.6889588491017884</v>
      </c>
    </row>
    <row r="222" spans="1:23" x14ac:dyDescent="0.35">
      <c r="A222" s="23">
        <v>43220</v>
      </c>
      <c r="B222" s="26">
        <v>341.58</v>
      </c>
      <c r="C222" s="26">
        <v>391.99</v>
      </c>
      <c r="D222" s="26">
        <v>417.58</v>
      </c>
      <c r="E222" s="26">
        <v>494.56</v>
      </c>
      <c r="F222" s="26">
        <v>257.29469999999998</v>
      </c>
      <c r="G222" s="26">
        <v>320.67</v>
      </c>
      <c r="H222" s="26">
        <v>352.71</v>
      </c>
      <c r="I222" s="26">
        <v>417.48</v>
      </c>
      <c r="J222" s="26">
        <v>554.92999999999995</v>
      </c>
      <c r="K222" s="26">
        <v>1824.27</v>
      </c>
      <c r="L222" s="26">
        <v>3448.5</v>
      </c>
      <c r="M222" s="26"/>
      <c r="N222" s="60">
        <v>2648.050048828125</v>
      </c>
      <c r="O222">
        <f t="shared" si="32"/>
        <v>-0.44102018223602407</v>
      </c>
      <c r="P222">
        <f t="shared" si="25"/>
        <v>0.17582915026325618</v>
      </c>
      <c r="Q222">
        <f t="shared" si="27"/>
        <v>0.46584343036455444</v>
      </c>
      <c r="R222">
        <f t="shared" si="30"/>
        <v>0.71192341872506593</v>
      </c>
      <c r="S222">
        <f t="shared" si="33"/>
        <v>-0.334219357819664</v>
      </c>
      <c r="T222">
        <f t="shared" si="26"/>
        <v>0.14208588311562259</v>
      </c>
      <c r="U222">
        <f t="shared" si="28"/>
        <v>0.37310771443999718</v>
      </c>
      <c r="V222">
        <f t="shared" si="31"/>
        <v>0.6755771446934149</v>
      </c>
      <c r="W222">
        <f t="shared" si="34"/>
        <v>0.6889588491017884</v>
      </c>
    </row>
    <row r="223" spans="1:23" x14ac:dyDescent="0.35">
      <c r="A223" s="23">
        <v>43251</v>
      </c>
      <c r="B223" s="26">
        <v>344.32</v>
      </c>
      <c r="C223" s="26">
        <v>394.63</v>
      </c>
      <c r="D223" s="26">
        <v>420.05</v>
      </c>
      <c r="E223" s="26">
        <v>496.3</v>
      </c>
      <c r="F223" s="26">
        <v>258.26310000000001</v>
      </c>
      <c r="G223" s="26">
        <v>322.55</v>
      </c>
      <c r="H223" s="26">
        <v>355.26</v>
      </c>
      <c r="I223" s="26">
        <v>420.83</v>
      </c>
      <c r="J223" s="26">
        <v>561.21</v>
      </c>
      <c r="K223" s="26">
        <v>1836.19</v>
      </c>
      <c r="L223" s="26">
        <v>3521.46</v>
      </c>
      <c r="M223" s="26"/>
      <c r="N223" s="60">
        <v>2705.27001953125</v>
      </c>
      <c r="O223">
        <f t="shared" si="32"/>
        <v>-0.47224234098229778</v>
      </c>
      <c r="P223">
        <f t="shared" si="25"/>
        <v>0.13571366470387736</v>
      </c>
      <c r="Q223">
        <f t="shared" si="27"/>
        <v>0.43605684764799779</v>
      </c>
      <c r="R223">
        <f t="shared" si="30"/>
        <v>0.69560003018932892</v>
      </c>
      <c r="S223">
        <f t="shared" si="33"/>
        <v>-0.34779852809181877</v>
      </c>
      <c r="T223">
        <f t="shared" si="26"/>
        <v>0.12403400561689301</v>
      </c>
      <c r="U223">
        <f t="shared" si="28"/>
        <v>0.34392371001332966</v>
      </c>
      <c r="V223">
        <f t="shared" si="31"/>
        <v>0.66228884226557172</v>
      </c>
      <c r="W223">
        <f t="shared" si="34"/>
        <v>0.6889588491017884</v>
      </c>
    </row>
    <row r="224" spans="1:23" x14ac:dyDescent="0.35">
      <c r="A224" s="23">
        <v>43280</v>
      </c>
      <c r="B224" s="26">
        <v>344.41</v>
      </c>
      <c r="C224" s="26">
        <v>393.78</v>
      </c>
      <c r="D224" s="26">
        <v>417.89</v>
      </c>
      <c r="E224" s="26">
        <v>493.5</v>
      </c>
      <c r="F224" s="26">
        <v>258.29399999999998</v>
      </c>
      <c r="G224" s="26">
        <v>322.36</v>
      </c>
      <c r="H224" s="26">
        <v>355.02</v>
      </c>
      <c r="I224" s="26">
        <v>420.75</v>
      </c>
      <c r="J224" s="26">
        <v>557.75</v>
      </c>
      <c r="K224" s="26">
        <v>1835.98</v>
      </c>
      <c r="L224" s="26">
        <v>3527.72</v>
      </c>
      <c r="M224" s="26"/>
      <c r="N224" s="60">
        <v>2718.3701171875</v>
      </c>
      <c r="O224">
        <f t="shared" si="32"/>
        <v>-0.51047873110776265</v>
      </c>
      <c r="P224">
        <f t="shared" si="25"/>
        <v>7.3717383083180862E-2</v>
      </c>
      <c r="Q224">
        <f t="shared" si="27"/>
        <v>0.40709467346861694</v>
      </c>
      <c r="R224">
        <f t="shared" si="30"/>
        <v>0.67291084486572694</v>
      </c>
      <c r="S224">
        <f t="shared" si="33"/>
        <v>-0.34666076481325758</v>
      </c>
      <c r="T224">
        <f t="shared" si="26"/>
        <v>8.088881801399618E-2</v>
      </c>
      <c r="U224">
        <f t="shared" si="28"/>
        <v>0.31689665612254914</v>
      </c>
      <c r="V224">
        <f t="shared" si="31"/>
        <v>0.6435260948163446</v>
      </c>
      <c r="W224">
        <f t="shared" si="34"/>
        <v>0.6889588491017884</v>
      </c>
    </row>
    <row r="225" spans="1:23" x14ac:dyDescent="0.35">
      <c r="A225" s="23">
        <v>43312</v>
      </c>
      <c r="B225" s="26">
        <v>343.5</v>
      </c>
      <c r="C225" s="26">
        <v>394.3</v>
      </c>
      <c r="D225" s="26">
        <v>420.64</v>
      </c>
      <c r="E225" s="26">
        <v>498.59</v>
      </c>
      <c r="F225" s="26">
        <v>258.4391</v>
      </c>
      <c r="G225" s="26">
        <v>322.19</v>
      </c>
      <c r="H225" s="26">
        <v>354.9</v>
      </c>
      <c r="I225" s="26">
        <v>420.57</v>
      </c>
      <c r="J225" s="26">
        <v>559.12</v>
      </c>
      <c r="K225" s="26">
        <v>1832.27</v>
      </c>
      <c r="L225" s="26">
        <v>3475.81</v>
      </c>
      <c r="M225" s="26"/>
      <c r="N225" s="60">
        <v>2816.2900390625</v>
      </c>
      <c r="O225">
        <f t="shared" si="32"/>
        <v>-0.47410600087722832</v>
      </c>
      <c r="P225">
        <f t="shared" si="25"/>
        <v>5.0487874533278482E-3</v>
      </c>
      <c r="Q225">
        <f t="shared" si="27"/>
        <v>0.35919863778477856</v>
      </c>
      <c r="R225">
        <f t="shared" si="30"/>
        <v>0.64480588134459293</v>
      </c>
      <c r="S225">
        <f t="shared" si="33"/>
        <v>-0.27701945993980975</v>
      </c>
      <c r="T225">
        <f t="shared" si="26"/>
        <v>3.4800447957787896E-2</v>
      </c>
      <c r="U225">
        <f t="shared" si="28"/>
        <v>0.26643715145079566</v>
      </c>
      <c r="V225">
        <f t="shared" si="31"/>
        <v>0.61556602644960634</v>
      </c>
      <c r="W225">
        <f t="shared" si="34"/>
        <v>0.6889588491017884</v>
      </c>
    </row>
    <row r="226" spans="1:23" x14ac:dyDescent="0.35">
      <c r="A226" s="23">
        <v>43343</v>
      </c>
      <c r="B226" s="26">
        <v>345.88</v>
      </c>
      <c r="C226" s="26">
        <v>396.96</v>
      </c>
      <c r="D226" s="26">
        <v>423.02</v>
      </c>
      <c r="E226" s="26">
        <v>500.73</v>
      </c>
      <c r="F226" s="26">
        <v>259.35120000000001</v>
      </c>
      <c r="G226" s="26">
        <v>324.16000000000003</v>
      </c>
      <c r="H226" s="26">
        <v>357.54</v>
      </c>
      <c r="I226" s="26">
        <v>423.56</v>
      </c>
      <c r="J226" s="26">
        <v>563.87</v>
      </c>
      <c r="K226" s="26">
        <v>1843.26</v>
      </c>
      <c r="L226" s="26">
        <v>3530.61</v>
      </c>
      <c r="M226" s="26"/>
      <c r="N226" s="60">
        <v>2901.52001953125</v>
      </c>
      <c r="O226">
        <f t="shared" si="32"/>
        <v>-0.38628205838129037</v>
      </c>
      <c r="P226">
        <f t="shared" si="25"/>
        <v>-6.4337847712243976E-2</v>
      </c>
      <c r="Q226">
        <f t="shared" si="27"/>
        <v>0.33706009205676624</v>
      </c>
      <c r="R226">
        <f t="shared" si="30"/>
        <v>0.61681700312575027</v>
      </c>
      <c r="S226">
        <f t="shared" si="33"/>
        <v>-0.14473029776483101</v>
      </c>
      <c r="T226">
        <f t="shared" si="26"/>
        <v>-1.7493254143591663E-2</v>
      </c>
      <c r="U226">
        <f t="shared" si="28"/>
        <v>0.24183924139062457</v>
      </c>
      <c r="V226">
        <f t="shared" si="31"/>
        <v>0.58524944788293398</v>
      </c>
      <c r="W226">
        <f t="shared" si="34"/>
        <v>0.6889588491017884</v>
      </c>
    </row>
    <row r="227" spans="1:23" x14ac:dyDescent="0.35">
      <c r="A227" s="23">
        <v>43371</v>
      </c>
      <c r="B227" s="26">
        <v>343.22</v>
      </c>
      <c r="C227" s="26">
        <v>395.12</v>
      </c>
      <c r="D227" s="26">
        <v>420.74</v>
      </c>
      <c r="E227" s="26">
        <v>500.17</v>
      </c>
      <c r="F227" s="26">
        <v>259.16759999999999</v>
      </c>
      <c r="G227" s="26">
        <v>322.81</v>
      </c>
      <c r="H227" s="26">
        <v>355.46</v>
      </c>
      <c r="I227" s="26">
        <v>420.37</v>
      </c>
      <c r="J227" s="26">
        <v>555.14</v>
      </c>
      <c r="K227" s="26">
        <v>1833.71</v>
      </c>
      <c r="L227" s="26">
        <v>3426.03</v>
      </c>
      <c r="M227" s="26"/>
      <c r="N227" s="60">
        <v>2913.97998046875</v>
      </c>
      <c r="O227">
        <f t="shared" si="32"/>
        <v>-0.34452827730874264</v>
      </c>
      <c r="P227">
        <f t="shared" si="25"/>
        <v>-0.1451994149461798</v>
      </c>
      <c r="Q227">
        <f t="shared" si="27"/>
        <v>0.28751359095879847</v>
      </c>
      <c r="R227">
        <f t="shared" si="30"/>
        <v>0.58411712482131739</v>
      </c>
      <c r="S227">
        <f t="shared" si="33"/>
        <v>-2.7350095046678537E-2</v>
      </c>
      <c r="T227">
        <f t="shared" si="26"/>
        <v>-0.10728908234867027</v>
      </c>
      <c r="U227">
        <f t="shared" si="28"/>
        <v>0.17541837502549013</v>
      </c>
      <c r="V227">
        <f t="shared" si="31"/>
        <v>0.54330739993905885</v>
      </c>
      <c r="W227">
        <f t="shared" si="34"/>
        <v>0.6889588491017884</v>
      </c>
    </row>
    <row r="228" spans="1:23" x14ac:dyDescent="0.35">
      <c r="A228" s="23">
        <v>43404</v>
      </c>
      <c r="B228" s="26">
        <v>341.41</v>
      </c>
      <c r="C228" s="26">
        <v>391.98</v>
      </c>
      <c r="D228" s="26">
        <v>415.19</v>
      </c>
      <c r="E228" s="26">
        <v>491.38</v>
      </c>
      <c r="F228" s="26">
        <v>259.44159999999999</v>
      </c>
      <c r="G228" s="26">
        <v>322.66000000000003</v>
      </c>
      <c r="H228" s="26">
        <v>354.45</v>
      </c>
      <c r="I228" s="26">
        <v>417.11</v>
      </c>
      <c r="J228" s="26">
        <v>536.82000000000005</v>
      </c>
      <c r="K228" s="26">
        <v>1834.38</v>
      </c>
      <c r="L228" s="26">
        <v>3321.66</v>
      </c>
      <c r="M228" s="26"/>
      <c r="N228" s="60">
        <v>2711.739990234375</v>
      </c>
      <c r="O228">
        <f t="shared" si="32"/>
        <v>-0.2549142683210931</v>
      </c>
      <c r="P228">
        <f t="shared" si="25"/>
        <v>-0.21597329936364695</v>
      </c>
      <c r="Q228">
        <f t="shared" si="27"/>
        <v>0.25190404521624377</v>
      </c>
      <c r="R228">
        <f t="shared" si="30"/>
        <v>0.56343499014996745</v>
      </c>
      <c r="S228">
        <f t="shared" si="33"/>
        <v>0.13474373894631042</v>
      </c>
      <c r="T228">
        <f t="shared" si="26"/>
        <v>-0.19198754546670896</v>
      </c>
      <c r="U228">
        <f t="shared" si="28"/>
        <v>0.10627108377046389</v>
      </c>
      <c r="V228">
        <f t="shared" si="31"/>
        <v>0.50391287957193009</v>
      </c>
      <c r="W228">
        <f t="shared" si="34"/>
        <v>0.6889588491017884</v>
      </c>
    </row>
    <row r="229" spans="1:23" x14ac:dyDescent="0.35">
      <c r="A229" s="23">
        <v>43434</v>
      </c>
      <c r="B229" s="26">
        <v>344.39</v>
      </c>
      <c r="C229" s="26">
        <v>393.59</v>
      </c>
      <c r="D229" s="26">
        <v>415.29</v>
      </c>
      <c r="E229" s="26">
        <v>489.45</v>
      </c>
      <c r="F229" s="26">
        <v>260.20389999999998</v>
      </c>
      <c r="G229" s="26">
        <v>324.27</v>
      </c>
      <c r="H229" s="26">
        <v>356.89</v>
      </c>
      <c r="I229" s="26">
        <v>420.54</v>
      </c>
      <c r="J229" s="26">
        <v>540.29</v>
      </c>
      <c r="K229" s="26">
        <v>1847.08</v>
      </c>
      <c r="L229" s="26">
        <v>3384.52</v>
      </c>
      <c r="M229" s="26"/>
      <c r="N229" s="60">
        <v>2760.169921875</v>
      </c>
      <c r="O229">
        <f t="shared" si="32"/>
        <v>-0.11717116480706498</v>
      </c>
      <c r="P229">
        <f t="shared" si="25"/>
        <v>-0.29195325346275902</v>
      </c>
      <c r="Q229">
        <f t="shared" si="27"/>
        <v>0.23818836616776909</v>
      </c>
      <c r="R229">
        <f t="shared" si="30"/>
        <v>0.5502934479342082</v>
      </c>
      <c r="S229">
        <f t="shared" si="33"/>
        <v>0.2645029547188974</v>
      </c>
      <c r="T229">
        <f t="shared" si="26"/>
        <v>-0.28032564203538196</v>
      </c>
      <c r="U229">
        <f t="shared" si="28"/>
        <v>5.829916121767021E-2</v>
      </c>
      <c r="V229">
        <f t="shared" si="31"/>
        <v>0.46799738467338142</v>
      </c>
      <c r="W229">
        <f t="shared" si="34"/>
        <v>0.6889588491017884</v>
      </c>
    </row>
    <row r="230" spans="1:23" x14ac:dyDescent="0.35">
      <c r="A230" s="23">
        <v>43465</v>
      </c>
      <c r="B230" s="26">
        <v>351.18</v>
      </c>
      <c r="C230" s="26">
        <v>400.37</v>
      </c>
      <c r="D230" s="26">
        <v>422.21</v>
      </c>
      <c r="E230" s="26">
        <v>495.69</v>
      </c>
      <c r="F230" s="26">
        <v>262.22620000000001</v>
      </c>
      <c r="G230" s="26">
        <v>328.74</v>
      </c>
      <c r="H230" s="26">
        <v>362.54</v>
      </c>
      <c r="I230" s="26">
        <v>429.17</v>
      </c>
      <c r="J230" s="26">
        <v>560.13</v>
      </c>
      <c r="K230" s="26">
        <v>1874.81</v>
      </c>
      <c r="L230" s="26">
        <v>3569.7</v>
      </c>
      <c r="M230" s="26"/>
      <c r="N230" s="60">
        <v>2506.85009765625</v>
      </c>
      <c r="O230">
        <f t="shared" si="32"/>
        <v>-0.23870063463622393</v>
      </c>
      <c r="P230">
        <f t="shared" ref="P230:P293" si="35">CORREL(K195:K230,N195:N230)</f>
        <v>-0.3916290655151623</v>
      </c>
      <c r="Q230">
        <f t="shared" si="27"/>
        <v>0.22055398303284052</v>
      </c>
      <c r="R230">
        <f t="shared" si="30"/>
        <v>0.53888117222163712</v>
      </c>
      <c r="S230">
        <f t="shared" si="33"/>
        <v>0.16140106348014038</v>
      </c>
      <c r="T230">
        <f t="shared" ref="T230:T293" si="36">CORREL(L195:L230,N195:N230)</f>
        <v>-0.3596357903817532</v>
      </c>
      <c r="U230">
        <f t="shared" si="28"/>
        <v>4.6877682119718621E-2</v>
      </c>
      <c r="V230">
        <f t="shared" si="31"/>
        <v>0.44872282058483087</v>
      </c>
      <c r="W230">
        <f t="shared" si="34"/>
        <v>0.6889588491017884</v>
      </c>
    </row>
    <row r="231" spans="1:23" x14ac:dyDescent="0.35">
      <c r="A231" s="23">
        <v>43496</v>
      </c>
      <c r="B231" s="26">
        <v>353.35</v>
      </c>
      <c r="C231" s="26">
        <v>405.51</v>
      </c>
      <c r="D231" s="26">
        <v>431.18</v>
      </c>
      <c r="E231" s="26">
        <v>508.58</v>
      </c>
      <c r="F231" s="26">
        <v>263.26670000000001</v>
      </c>
      <c r="G231" s="26">
        <v>331.26</v>
      </c>
      <c r="H231" s="26">
        <v>366.3</v>
      </c>
      <c r="I231" s="26">
        <v>434.07</v>
      </c>
      <c r="J231" s="26">
        <v>572.64</v>
      </c>
      <c r="K231" s="26">
        <v>1882.86</v>
      </c>
      <c r="L231" s="26">
        <v>3593.66</v>
      </c>
      <c r="M231" s="26"/>
      <c r="N231" s="60">
        <v>2704.10009765625</v>
      </c>
      <c r="O231">
        <f t="shared" si="32"/>
        <v>-0.24785767149106785</v>
      </c>
      <c r="P231">
        <f t="shared" si="35"/>
        <v>-0.34785568641781878</v>
      </c>
      <c r="Q231">
        <f t="shared" si="27"/>
        <v>0.24025881357523463</v>
      </c>
      <c r="R231">
        <f t="shared" si="30"/>
        <v>0.5333320340274641</v>
      </c>
      <c r="S231">
        <f t="shared" si="33"/>
        <v>6.7895456591881467E-2</v>
      </c>
      <c r="T231">
        <f t="shared" si="36"/>
        <v>-0.38625037113691835</v>
      </c>
      <c r="U231">
        <f t="shared" si="28"/>
        <v>8.8340041740877062E-2</v>
      </c>
      <c r="V231">
        <f t="shared" si="31"/>
        <v>0.42405640749833834</v>
      </c>
      <c r="W231">
        <f t="shared" si="34"/>
        <v>0.6889588491017884</v>
      </c>
    </row>
    <row r="232" spans="1:23" x14ac:dyDescent="0.35">
      <c r="A232" s="23">
        <v>43524</v>
      </c>
      <c r="B232" s="26">
        <v>352.74</v>
      </c>
      <c r="C232" s="26">
        <v>405.76</v>
      </c>
      <c r="D232" s="26">
        <v>431.75</v>
      </c>
      <c r="E232" s="26">
        <v>510.52</v>
      </c>
      <c r="F232" s="26">
        <v>263.67899999999997</v>
      </c>
      <c r="G232" s="26">
        <v>331.55</v>
      </c>
      <c r="H232" s="26">
        <v>366.29</v>
      </c>
      <c r="I232" s="26">
        <v>433.71</v>
      </c>
      <c r="J232" s="26">
        <v>569.49</v>
      </c>
      <c r="K232" s="26">
        <v>1881.44</v>
      </c>
      <c r="L232" s="26">
        <v>3549.74</v>
      </c>
      <c r="M232" s="26"/>
      <c r="N232" s="60">
        <v>2784.489990234375</v>
      </c>
      <c r="O232">
        <f t="shared" si="32"/>
        <v>-0.22399202685896874</v>
      </c>
      <c r="P232">
        <f t="shared" si="35"/>
        <v>-0.27630164295104009</v>
      </c>
      <c r="Q232">
        <f t="shared" si="27"/>
        <v>0.26051160089109293</v>
      </c>
      <c r="R232">
        <f t="shared" si="30"/>
        <v>0.53450096059755825</v>
      </c>
      <c r="S232">
        <f t="shared" si="33"/>
        <v>-4.1070117265207179E-2</v>
      </c>
      <c r="T232">
        <f t="shared" si="36"/>
        <v>-0.38215025248655959</v>
      </c>
      <c r="U232">
        <f t="shared" si="28"/>
        <v>9.2220146951710685E-2</v>
      </c>
      <c r="V232">
        <f t="shared" si="31"/>
        <v>0.40003168833166658</v>
      </c>
      <c r="W232">
        <f t="shared" si="34"/>
        <v>0.6889588491017884</v>
      </c>
    </row>
    <row r="233" spans="1:23" x14ac:dyDescent="0.35">
      <c r="A233" s="23">
        <v>43553</v>
      </c>
      <c r="B233" s="26">
        <v>358.75</v>
      </c>
      <c r="C233" s="26">
        <v>413.88</v>
      </c>
      <c r="D233" s="26">
        <v>441.79</v>
      </c>
      <c r="E233" s="26">
        <v>524.54</v>
      </c>
      <c r="F233" s="26">
        <v>265.41550000000001</v>
      </c>
      <c r="G233" s="26">
        <v>335.77</v>
      </c>
      <c r="H233" s="26">
        <v>371.94</v>
      </c>
      <c r="I233" s="26">
        <v>442.41</v>
      </c>
      <c r="J233" s="26">
        <v>596.24</v>
      </c>
      <c r="K233" s="26">
        <v>1904.59</v>
      </c>
      <c r="L233" s="26">
        <v>3736.29</v>
      </c>
      <c r="M233" s="26"/>
      <c r="N233" s="60">
        <v>2834.39990234375</v>
      </c>
      <c r="O233">
        <f t="shared" si="32"/>
        <v>-8.5292240663540006E-2</v>
      </c>
      <c r="P233">
        <f t="shared" si="35"/>
        <v>-0.13427465512864439</v>
      </c>
      <c r="Q233">
        <f t="shared" si="27"/>
        <v>0.29902585458194014</v>
      </c>
      <c r="R233">
        <f t="shared" si="30"/>
        <v>0.54307373773852485</v>
      </c>
      <c r="S233">
        <f t="shared" si="33"/>
        <v>1.9801332757811482E-2</v>
      </c>
      <c r="T233">
        <f t="shared" si="36"/>
        <v>-0.31221091718128885</v>
      </c>
      <c r="U233">
        <f t="shared" si="28"/>
        <v>0.13598836731334402</v>
      </c>
      <c r="V233">
        <f t="shared" si="31"/>
        <v>0.39346326774109514</v>
      </c>
      <c r="W233">
        <f t="shared" si="34"/>
        <v>0.6889588491017884</v>
      </c>
    </row>
    <row r="234" spans="1:23" x14ac:dyDescent="0.35">
      <c r="A234" s="23">
        <v>43585</v>
      </c>
      <c r="B234" s="26">
        <v>358.16</v>
      </c>
      <c r="C234" s="26">
        <v>414.01</v>
      </c>
      <c r="D234" s="26">
        <v>442.88</v>
      </c>
      <c r="E234" s="26">
        <v>529.05999999999995</v>
      </c>
      <c r="F234" s="26">
        <v>266.01159999999999</v>
      </c>
      <c r="G234" s="26">
        <v>336.25</v>
      </c>
      <c r="H234" s="26">
        <v>372.31</v>
      </c>
      <c r="I234" s="26">
        <v>442.18</v>
      </c>
      <c r="J234" s="26">
        <v>593.83000000000004</v>
      </c>
      <c r="K234" s="26">
        <v>1905.4</v>
      </c>
      <c r="L234" s="26">
        <v>3669.4</v>
      </c>
      <c r="M234" s="26"/>
      <c r="N234" s="60">
        <v>2945.830078125</v>
      </c>
      <c r="O234">
        <f t="shared" si="32"/>
        <v>5.8958752606147954E-2</v>
      </c>
      <c r="P234">
        <f t="shared" si="35"/>
        <v>-2.0224882622220837E-3</v>
      </c>
      <c r="Q234">
        <f t="shared" si="27"/>
        <v>0.34357389643455777</v>
      </c>
      <c r="R234">
        <f t="shared" si="30"/>
        <v>0.55727633797198595</v>
      </c>
      <c r="S234">
        <f t="shared" si="33"/>
        <v>3.8168017352684373E-2</v>
      </c>
      <c r="T234">
        <f t="shared" si="36"/>
        <v>-0.26264385085588621</v>
      </c>
      <c r="U234">
        <f t="shared" si="28"/>
        <v>0.15519557544416843</v>
      </c>
      <c r="V234">
        <f t="shared" si="31"/>
        <v>0.3822003131587372</v>
      </c>
      <c r="W234">
        <f t="shared" si="34"/>
        <v>0.6889588491017884</v>
      </c>
    </row>
    <row r="235" spans="1:23" x14ac:dyDescent="0.35">
      <c r="A235" s="23">
        <v>43616</v>
      </c>
      <c r="B235" s="26">
        <v>364.95</v>
      </c>
      <c r="C235" s="26">
        <v>421.46</v>
      </c>
      <c r="D235" s="26">
        <v>450.42</v>
      </c>
      <c r="E235" s="26">
        <v>535.36</v>
      </c>
      <c r="F235" s="26">
        <v>267.87939999999998</v>
      </c>
      <c r="G235" s="26">
        <v>340.36</v>
      </c>
      <c r="H235" s="26">
        <v>377.63</v>
      </c>
      <c r="I235" s="26">
        <v>450.58</v>
      </c>
      <c r="J235" s="26">
        <v>618.35</v>
      </c>
      <c r="K235" s="26">
        <v>1933.54</v>
      </c>
      <c r="L235" s="26">
        <v>3909.5</v>
      </c>
      <c r="M235" s="26"/>
      <c r="N235" s="60">
        <v>2752.06005859375</v>
      </c>
      <c r="O235">
        <f t="shared" si="32"/>
        <v>9.2280493367944999E-2</v>
      </c>
      <c r="P235">
        <f t="shared" si="35"/>
        <v>6.5938407228561438E-2</v>
      </c>
      <c r="Q235">
        <f t="shared" si="27"/>
        <v>0.35628846578606016</v>
      </c>
      <c r="R235">
        <f t="shared" si="30"/>
        <v>0.55686078893418012</v>
      </c>
      <c r="S235">
        <f t="shared" si="33"/>
        <v>3.9963293593194879E-2</v>
      </c>
      <c r="T235">
        <f t="shared" si="36"/>
        <v>-0.18027962675376832</v>
      </c>
      <c r="U235">
        <f t="shared" si="28"/>
        <v>0.17945114811498777</v>
      </c>
      <c r="V235">
        <f t="shared" si="31"/>
        <v>0.38307979871138126</v>
      </c>
      <c r="W235">
        <f t="shared" si="34"/>
        <v>0.6889588491017884</v>
      </c>
    </row>
    <row r="236" spans="1:23" x14ac:dyDescent="0.35">
      <c r="A236" s="23">
        <v>43644</v>
      </c>
      <c r="B236" s="26">
        <v>368.05</v>
      </c>
      <c r="C236" s="26">
        <v>427.43</v>
      </c>
      <c r="D236" s="26">
        <v>460.15</v>
      </c>
      <c r="E236" s="26">
        <v>549.70000000000005</v>
      </c>
      <c r="F236" s="26">
        <v>269.3603</v>
      </c>
      <c r="G236" s="26">
        <v>343.32</v>
      </c>
      <c r="H236" s="26">
        <v>381.51</v>
      </c>
      <c r="I236" s="26">
        <v>458.52</v>
      </c>
      <c r="J236" s="26">
        <v>635.5</v>
      </c>
      <c r="K236" s="26">
        <v>1949.63</v>
      </c>
      <c r="L236" s="26">
        <v>3961.7</v>
      </c>
      <c r="M236" s="26"/>
      <c r="N236" s="60">
        <v>2941.760009765625</v>
      </c>
      <c r="O236">
        <f t="shared" si="32"/>
        <v>0.26025098442200362</v>
      </c>
      <c r="P236">
        <f t="shared" si="35"/>
        <v>0.23282810169239632</v>
      </c>
      <c r="Q236">
        <f t="shared" si="27"/>
        <v>0.39430334603347922</v>
      </c>
      <c r="R236">
        <f t="shared" si="30"/>
        <v>0.57651809774279095</v>
      </c>
      <c r="S236">
        <f t="shared" si="33"/>
        <v>0.20915317654057111</v>
      </c>
      <c r="T236">
        <f t="shared" si="36"/>
        <v>1.8609759960919278E-2</v>
      </c>
      <c r="U236">
        <f t="shared" si="28"/>
        <v>0.21290527067412288</v>
      </c>
      <c r="V236">
        <f t="shared" si="31"/>
        <v>0.40369409463886907</v>
      </c>
      <c r="W236">
        <f t="shared" si="34"/>
        <v>0.6889588491017884</v>
      </c>
    </row>
    <row r="237" spans="1:23" x14ac:dyDescent="0.35">
      <c r="A237" s="23">
        <v>43677</v>
      </c>
      <c r="B237" s="26">
        <v>368.39</v>
      </c>
      <c r="C237" s="26">
        <v>428.75</v>
      </c>
      <c r="D237" s="26">
        <v>462.31</v>
      </c>
      <c r="E237" s="26">
        <v>553.41</v>
      </c>
      <c r="F237" s="26">
        <v>269.26949999999999</v>
      </c>
      <c r="G237" s="26">
        <v>343.59</v>
      </c>
      <c r="H237" s="26">
        <v>382.41</v>
      </c>
      <c r="I237" s="26">
        <v>459.69</v>
      </c>
      <c r="J237" s="26">
        <v>640.12</v>
      </c>
      <c r="K237" s="26">
        <v>1946.14</v>
      </c>
      <c r="L237" s="26">
        <v>3968.04</v>
      </c>
      <c r="M237" s="26"/>
      <c r="N237" s="60">
        <v>2980.3798828125</v>
      </c>
      <c r="O237">
        <f t="shared" si="32"/>
        <v>0.37742179069117082</v>
      </c>
      <c r="P237">
        <f t="shared" si="35"/>
        <v>0.35890548671386968</v>
      </c>
      <c r="Q237">
        <f t="shared" si="27"/>
        <v>0.43172751763601885</v>
      </c>
      <c r="R237">
        <f t="shared" si="30"/>
        <v>0.59300843265456504</v>
      </c>
      <c r="S237">
        <f t="shared" si="33"/>
        <v>0.34491755726774503</v>
      </c>
      <c r="T237">
        <f t="shared" si="36"/>
        <v>0.22336688841310701</v>
      </c>
      <c r="U237">
        <f t="shared" si="28"/>
        <v>0.25530591760378835</v>
      </c>
      <c r="V237">
        <f t="shared" si="31"/>
        <v>0.42036206582672969</v>
      </c>
      <c r="W237">
        <f t="shared" si="34"/>
        <v>0.6889588491017884</v>
      </c>
    </row>
    <row r="238" spans="1:23" x14ac:dyDescent="0.35">
      <c r="A238" s="23">
        <v>43707</v>
      </c>
      <c r="B238" s="26">
        <v>377.12</v>
      </c>
      <c r="C238" s="26">
        <v>441.62</v>
      </c>
      <c r="D238" s="26">
        <v>477.59</v>
      </c>
      <c r="E238" s="26">
        <v>570.49</v>
      </c>
      <c r="F238" s="26">
        <v>271.38290000000001</v>
      </c>
      <c r="G238" s="26">
        <v>348.05</v>
      </c>
      <c r="H238" s="26">
        <v>388.59</v>
      </c>
      <c r="I238" s="26">
        <v>475.53</v>
      </c>
      <c r="J238" s="26">
        <v>690.47</v>
      </c>
      <c r="K238" s="26">
        <v>1981.49</v>
      </c>
      <c r="L238" s="26">
        <v>4384.67</v>
      </c>
      <c r="M238" s="26"/>
      <c r="N238" s="60">
        <v>2926.4599609375</v>
      </c>
      <c r="O238">
        <f t="shared" si="32"/>
        <v>0.45793306091035096</v>
      </c>
      <c r="P238">
        <f t="shared" si="35"/>
        <v>0.43937328362470285</v>
      </c>
      <c r="Q238">
        <f t="shared" si="27"/>
        <v>0.44731118409071985</v>
      </c>
      <c r="R238">
        <f t="shared" si="30"/>
        <v>0.60220241573455502</v>
      </c>
      <c r="S238">
        <f t="shared" si="33"/>
        <v>0.41704615756437535</v>
      </c>
      <c r="T238">
        <f t="shared" si="36"/>
        <v>0.39656852660506176</v>
      </c>
      <c r="U238">
        <f t="shared" si="28"/>
        <v>0.29491794409870564</v>
      </c>
      <c r="V238">
        <f t="shared" si="31"/>
        <v>0.44439166873469327</v>
      </c>
      <c r="W238">
        <f t="shared" si="34"/>
        <v>0.6889588491017884</v>
      </c>
    </row>
    <row r="239" spans="1:23" x14ac:dyDescent="0.35">
      <c r="A239" s="23">
        <v>43738</v>
      </c>
      <c r="B239" s="26">
        <v>375.29</v>
      </c>
      <c r="C239" s="26">
        <v>438.63</v>
      </c>
      <c r="D239" s="26">
        <v>473.6</v>
      </c>
      <c r="E239" s="26">
        <v>567.61</v>
      </c>
      <c r="F239" s="26">
        <v>271.26069999999999</v>
      </c>
      <c r="G239" s="26">
        <v>347.69</v>
      </c>
      <c r="H239" s="26">
        <v>387.13</v>
      </c>
      <c r="I239" s="26">
        <v>471.23</v>
      </c>
      <c r="J239" s="26">
        <v>677.3</v>
      </c>
      <c r="K239" s="26">
        <v>1972.64</v>
      </c>
      <c r="L239" s="26">
        <v>4275.3</v>
      </c>
      <c r="M239" s="26"/>
      <c r="N239" s="60">
        <v>2976.739990234375</v>
      </c>
      <c r="O239">
        <f t="shared" si="32"/>
        <v>0.56147874060898362</v>
      </c>
      <c r="P239">
        <f t="shared" si="35"/>
        <v>0.52210215219574718</v>
      </c>
      <c r="Q239">
        <f t="shared" si="27"/>
        <v>0.47489243288831956</v>
      </c>
      <c r="R239">
        <f t="shared" si="30"/>
        <v>0.61408763533677002</v>
      </c>
      <c r="S239">
        <f t="shared" si="33"/>
        <v>0.53711025516707855</v>
      </c>
      <c r="T239">
        <f t="shared" si="36"/>
        <v>0.52929167993508064</v>
      </c>
      <c r="U239">
        <f t="shared" si="28"/>
        <v>0.33202269669788481</v>
      </c>
      <c r="V239">
        <f t="shared" si="31"/>
        <v>0.46593482787577706</v>
      </c>
      <c r="W239">
        <f t="shared" si="34"/>
        <v>0.6889588491017884</v>
      </c>
    </row>
    <row r="240" spans="1:23" x14ac:dyDescent="0.35">
      <c r="A240" s="23">
        <v>43769</v>
      </c>
      <c r="B240" s="26">
        <v>376</v>
      </c>
      <c r="C240" s="26">
        <v>439.79</v>
      </c>
      <c r="D240" s="26">
        <v>476.12</v>
      </c>
      <c r="E240" s="26">
        <v>571.71</v>
      </c>
      <c r="F240" s="26">
        <v>272.1832</v>
      </c>
      <c r="G240" s="26">
        <v>348.91</v>
      </c>
      <c r="H240" s="26">
        <v>388.83</v>
      </c>
      <c r="I240" s="26">
        <v>473.36</v>
      </c>
      <c r="J240" s="26">
        <v>676.9</v>
      </c>
      <c r="K240" s="26">
        <v>1978.34</v>
      </c>
      <c r="L240" s="26">
        <v>4238.57</v>
      </c>
      <c r="M240" s="26"/>
      <c r="N240" s="60">
        <v>3037.56005859375</v>
      </c>
      <c r="O240">
        <f t="shared" si="32"/>
        <v>0.6404770263828492</v>
      </c>
      <c r="P240">
        <f t="shared" si="35"/>
        <v>0.60119137086934049</v>
      </c>
      <c r="Q240">
        <f t="shared" si="27"/>
        <v>0.5036339280009382</v>
      </c>
      <c r="R240">
        <f t="shared" si="30"/>
        <v>0.63100853097466947</v>
      </c>
      <c r="S240">
        <f t="shared" si="33"/>
        <v>0.62050405315921897</v>
      </c>
      <c r="T240">
        <f t="shared" si="36"/>
        <v>0.62595875514291532</v>
      </c>
      <c r="U240">
        <f t="shared" si="28"/>
        <v>0.36921247949500868</v>
      </c>
      <c r="V240">
        <f t="shared" si="31"/>
        <v>0.49206027886974757</v>
      </c>
      <c r="W240">
        <f t="shared" si="34"/>
        <v>0.6889588491017884</v>
      </c>
    </row>
    <row r="241" spans="1:23" x14ac:dyDescent="0.35">
      <c r="A241" s="23">
        <v>43798</v>
      </c>
      <c r="B241" s="26">
        <v>375.44</v>
      </c>
      <c r="C241" s="26">
        <v>439.26</v>
      </c>
      <c r="D241" s="26">
        <v>476.78</v>
      </c>
      <c r="E241" s="26">
        <v>573.57000000000005</v>
      </c>
      <c r="F241" s="26">
        <v>272.18419999999998</v>
      </c>
      <c r="G241" s="26">
        <v>348.75</v>
      </c>
      <c r="H241" s="26">
        <v>388.43</v>
      </c>
      <c r="I241" s="26">
        <v>471.79</v>
      </c>
      <c r="J241" s="26">
        <v>677.43</v>
      </c>
      <c r="K241" s="26">
        <v>1973.39</v>
      </c>
      <c r="L241" s="26">
        <v>4216.68</v>
      </c>
      <c r="M241" s="26"/>
      <c r="N241" s="60">
        <v>3140.97998046875</v>
      </c>
      <c r="O241">
        <f t="shared" si="32"/>
        <v>0.69588565465499508</v>
      </c>
      <c r="P241">
        <f t="shared" si="35"/>
        <v>0.64216694204494496</v>
      </c>
      <c r="Q241">
        <f t="shared" si="27"/>
        <v>0.53258353382006829</v>
      </c>
      <c r="R241">
        <f t="shared" si="30"/>
        <v>0.65337333469761427</v>
      </c>
      <c r="S241">
        <f t="shared" si="33"/>
        <v>0.68396462047404982</v>
      </c>
      <c r="T241">
        <f t="shared" si="36"/>
        <v>0.66415563303183978</v>
      </c>
      <c r="U241">
        <f t="shared" si="28"/>
        <v>0.40471155008367571</v>
      </c>
      <c r="V241">
        <f t="shared" si="31"/>
        <v>0.52381614819717937</v>
      </c>
      <c r="W241">
        <f t="shared" si="34"/>
        <v>0.6889588491017884</v>
      </c>
    </row>
    <row r="242" spans="1:23" x14ac:dyDescent="0.35">
      <c r="A242" s="23">
        <v>43830</v>
      </c>
      <c r="B242" s="26">
        <v>374.62</v>
      </c>
      <c r="C242" s="26">
        <v>438.45</v>
      </c>
      <c r="D242" s="26">
        <v>477.03</v>
      </c>
      <c r="E242" s="26">
        <v>577.21</v>
      </c>
      <c r="F242" s="26">
        <v>272.81349999999998</v>
      </c>
      <c r="G242" s="26">
        <v>349.54</v>
      </c>
      <c r="H242" s="26">
        <v>389.07</v>
      </c>
      <c r="I242" s="26">
        <v>471.1</v>
      </c>
      <c r="J242" s="26">
        <v>669.72</v>
      </c>
      <c r="K242" s="26">
        <v>1972.74</v>
      </c>
      <c r="L242" s="26">
        <v>4098.99</v>
      </c>
      <c r="M242" s="26"/>
      <c r="N242" s="60">
        <v>3230.780029296875</v>
      </c>
      <c r="O242">
        <f t="shared" si="32"/>
        <v>0.72194823192969249</v>
      </c>
      <c r="P242">
        <f t="shared" si="35"/>
        <v>0.67813078934403026</v>
      </c>
      <c r="Q242">
        <f t="shared" ref="Q242:Q305" si="37">CORREL(K195:K242,N195:N242)</f>
        <v>0.55842929573065103</v>
      </c>
      <c r="R242">
        <f t="shared" si="30"/>
        <v>0.67495985685904802</v>
      </c>
      <c r="S242">
        <f t="shared" si="33"/>
        <v>0.7007684763245231</v>
      </c>
      <c r="T242">
        <f t="shared" si="36"/>
        <v>0.68470379490243427</v>
      </c>
      <c r="U242">
        <f t="shared" ref="U242:U305" si="38">CORREL(L195:L242,N195:N242)</f>
        <v>0.42630979730063756</v>
      </c>
      <c r="V242">
        <f t="shared" si="31"/>
        <v>0.55006170740135385</v>
      </c>
      <c r="W242">
        <f t="shared" si="34"/>
        <v>0.6889588491017884</v>
      </c>
    </row>
    <row r="243" spans="1:23" x14ac:dyDescent="0.35">
      <c r="A243" s="23">
        <v>43861</v>
      </c>
      <c r="B243" s="26">
        <v>381.17</v>
      </c>
      <c r="C243" s="26">
        <v>448.94</v>
      </c>
      <c r="D243" s="26">
        <v>488.65</v>
      </c>
      <c r="E243" s="26">
        <v>590.66</v>
      </c>
      <c r="F243" s="26">
        <v>274.35140000000001</v>
      </c>
      <c r="G243" s="26">
        <v>353.3</v>
      </c>
      <c r="H243" s="26">
        <v>394.12</v>
      </c>
      <c r="I243" s="26">
        <v>484.35</v>
      </c>
      <c r="J243" s="26">
        <v>704.7</v>
      </c>
      <c r="K243" s="26">
        <v>2000.87</v>
      </c>
      <c r="L243" s="26">
        <v>4379.57</v>
      </c>
      <c r="M243" s="26"/>
      <c r="N243" s="60">
        <v>3225.52001953125</v>
      </c>
      <c r="O243">
        <f t="shared" si="32"/>
        <v>0.75736681941118733</v>
      </c>
      <c r="P243">
        <f t="shared" si="35"/>
        <v>0.71611341109259308</v>
      </c>
      <c r="Q243">
        <f t="shared" si="37"/>
        <v>0.5981440229590711</v>
      </c>
      <c r="R243">
        <f t="shared" si="30"/>
        <v>0.69732592846062857</v>
      </c>
      <c r="S243">
        <f t="shared" si="33"/>
        <v>0.7528161559527432</v>
      </c>
      <c r="T243">
        <f t="shared" si="36"/>
        <v>0.71884740182061868</v>
      </c>
      <c r="U243">
        <f t="shared" si="38"/>
        <v>0.47644428065025179</v>
      </c>
      <c r="V243">
        <f t="shared" si="31"/>
        <v>0.60043202036980536</v>
      </c>
      <c r="W243">
        <f t="shared" si="34"/>
        <v>0.6889588491017884</v>
      </c>
    </row>
    <row r="244" spans="1:23" x14ac:dyDescent="0.35">
      <c r="A244" s="23">
        <v>43889</v>
      </c>
      <c r="B244" s="26">
        <v>388.73</v>
      </c>
      <c r="C244" s="26">
        <v>457.28</v>
      </c>
      <c r="D244" s="26">
        <v>496.79</v>
      </c>
      <c r="E244" s="26">
        <v>596.20000000000005</v>
      </c>
      <c r="F244" s="26">
        <v>276.58539999999999</v>
      </c>
      <c r="G244" s="26">
        <v>357.58</v>
      </c>
      <c r="H244" s="26">
        <v>400.52</v>
      </c>
      <c r="I244" s="26">
        <v>495.08</v>
      </c>
      <c r="J244" s="26">
        <v>732.96</v>
      </c>
      <c r="K244" s="26">
        <v>2034.1</v>
      </c>
      <c r="L244" s="26">
        <v>4673.03</v>
      </c>
      <c r="M244" s="26"/>
      <c r="N244" s="60">
        <v>2954.219970703125</v>
      </c>
      <c r="O244">
        <f t="shared" si="32"/>
        <v>0.73983397367916448</v>
      </c>
      <c r="P244">
        <f t="shared" si="35"/>
        <v>0.70138985535159326</v>
      </c>
      <c r="Q244">
        <f t="shared" si="37"/>
        <v>0.60594258965669245</v>
      </c>
      <c r="R244">
        <f t="shared" si="30"/>
        <v>0.68927619204343438</v>
      </c>
      <c r="S244">
        <f t="shared" si="33"/>
        <v>0.71276222299484648</v>
      </c>
      <c r="T244">
        <f t="shared" si="36"/>
        <v>0.68987052711105368</v>
      </c>
      <c r="U244">
        <f t="shared" si="38"/>
        <v>0.49604277809473507</v>
      </c>
      <c r="V244">
        <f t="shared" si="31"/>
        <v>0.60039532553533914</v>
      </c>
      <c r="W244">
        <f t="shared" si="34"/>
        <v>0.6889588491017884</v>
      </c>
    </row>
    <row r="245" spans="1:23" x14ac:dyDescent="0.35">
      <c r="A245" s="23">
        <v>43921</v>
      </c>
      <c r="B245" s="26">
        <v>396.37</v>
      </c>
      <c r="C245" s="26">
        <v>444.94</v>
      </c>
      <c r="D245" s="26">
        <v>474.37</v>
      </c>
      <c r="E245" s="26">
        <v>534.54999999999995</v>
      </c>
      <c r="F245" s="26">
        <v>277.6961</v>
      </c>
      <c r="G245" s="26">
        <v>359.39</v>
      </c>
      <c r="H245" s="26">
        <v>399.55</v>
      </c>
      <c r="I245" s="26">
        <v>481.16</v>
      </c>
      <c r="J245" s="26">
        <v>711.29</v>
      </c>
      <c r="K245" s="26">
        <v>2076.34</v>
      </c>
      <c r="L245" s="26">
        <v>4955.8599999999997</v>
      </c>
      <c r="M245" s="26"/>
      <c r="N245" s="60">
        <v>2584.590087890625</v>
      </c>
      <c r="O245">
        <f t="shared" si="32"/>
        <v>0.47803153190690922</v>
      </c>
      <c r="P245">
        <f t="shared" si="35"/>
        <v>0.54836921162810237</v>
      </c>
      <c r="Q245">
        <f t="shared" si="37"/>
        <v>0.53188834099161497</v>
      </c>
      <c r="R245">
        <f t="shared" si="30"/>
        <v>0.62453177149173433</v>
      </c>
      <c r="S245">
        <f t="shared" si="33"/>
        <v>0.41998525266900505</v>
      </c>
      <c r="T245">
        <f t="shared" si="36"/>
        <v>0.50684973315255855</v>
      </c>
      <c r="U245">
        <f t="shared" si="38"/>
        <v>0.42377562266136987</v>
      </c>
      <c r="V245">
        <f t="shared" si="31"/>
        <v>0.53915569513504435</v>
      </c>
      <c r="W245">
        <f t="shared" si="34"/>
        <v>0.6889588491017884</v>
      </c>
    </row>
    <row r="246" spans="1:23" x14ac:dyDescent="0.35">
      <c r="A246" s="23">
        <v>43951</v>
      </c>
      <c r="B246" s="26">
        <v>399.05</v>
      </c>
      <c r="C246" s="26">
        <v>454.52</v>
      </c>
      <c r="D246" s="26">
        <v>494.65</v>
      </c>
      <c r="E246" s="26">
        <v>566.22</v>
      </c>
      <c r="F246" s="26">
        <v>279.21559999999999</v>
      </c>
      <c r="G246" s="26">
        <v>363.01</v>
      </c>
      <c r="H246" s="26">
        <v>406.92</v>
      </c>
      <c r="I246" s="26">
        <v>495.2</v>
      </c>
      <c r="J246" s="26">
        <v>743.35</v>
      </c>
      <c r="K246" s="26">
        <v>2082</v>
      </c>
      <c r="L246" s="26">
        <v>5056.12</v>
      </c>
      <c r="M246" s="26"/>
      <c r="N246" s="60">
        <v>2912.429931640625</v>
      </c>
      <c r="O246">
        <f t="shared" si="32"/>
        <v>0.43002005826856493</v>
      </c>
      <c r="P246">
        <f t="shared" si="35"/>
        <v>0.5341541851258842</v>
      </c>
      <c r="Q246">
        <f t="shared" si="37"/>
        <v>0.53316912542060257</v>
      </c>
      <c r="R246">
        <f t="shared" si="30"/>
        <v>0.61468341676940985</v>
      </c>
      <c r="S246">
        <f t="shared" si="33"/>
        <v>0.37580101931374982</v>
      </c>
      <c r="T246">
        <f t="shared" si="36"/>
        <v>0.4827073340516303</v>
      </c>
      <c r="U246">
        <f t="shared" si="38"/>
        <v>0.4313858528037729</v>
      </c>
      <c r="V246">
        <f t="shared" si="31"/>
        <v>0.53367443834695549</v>
      </c>
      <c r="W246">
        <f t="shared" si="34"/>
        <v>0.6889588491017884</v>
      </c>
    </row>
    <row r="247" spans="1:23" x14ac:dyDescent="0.35">
      <c r="A247" s="23">
        <v>43980</v>
      </c>
      <c r="B247" s="26">
        <v>398.9</v>
      </c>
      <c r="C247" s="26">
        <v>459.92</v>
      </c>
      <c r="D247" s="26">
        <v>499.39</v>
      </c>
      <c r="E247" s="26">
        <v>580.39</v>
      </c>
      <c r="F247" s="26">
        <v>279.74450000000002</v>
      </c>
      <c r="G247" s="26">
        <v>365.02</v>
      </c>
      <c r="H247" s="26">
        <v>411.44</v>
      </c>
      <c r="I247" s="26">
        <v>501.45</v>
      </c>
      <c r="J247" s="26">
        <v>744.05</v>
      </c>
      <c r="K247" s="26">
        <v>2085.7399999999998</v>
      </c>
      <c r="L247" s="26">
        <v>4961.74</v>
      </c>
      <c r="M247" s="26"/>
      <c r="N247" s="60">
        <v>3044.31005859375</v>
      </c>
      <c r="O247">
        <f t="shared" si="32"/>
        <v>0.42763426410131422</v>
      </c>
      <c r="P247">
        <f t="shared" si="35"/>
        <v>0.5577001170000816</v>
      </c>
      <c r="Q247">
        <f t="shared" si="37"/>
        <v>0.55344901129863611</v>
      </c>
      <c r="R247">
        <f t="shared" si="30"/>
        <v>0.62110259199119</v>
      </c>
      <c r="S247">
        <f t="shared" si="33"/>
        <v>0.38521315164782721</v>
      </c>
      <c r="T247">
        <f t="shared" si="36"/>
        <v>0.50744391821775647</v>
      </c>
      <c r="U247">
        <f t="shared" si="38"/>
        <v>0.46380480951408309</v>
      </c>
      <c r="V247">
        <f t="shared" si="31"/>
        <v>0.54680193129688359</v>
      </c>
      <c r="W247">
        <f t="shared" si="34"/>
        <v>0.6889588491017884</v>
      </c>
    </row>
    <row r="248" spans="1:23" x14ac:dyDescent="0.35">
      <c r="A248" s="23">
        <v>44012</v>
      </c>
      <c r="B248" s="26">
        <v>399.18</v>
      </c>
      <c r="C248" s="26">
        <v>464.87</v>
      </c>
      <c r="D248" s="26">
        <v>507.49</v>
      </c>
      <c r="E248" s="26">
        <v>594.6</v>
      </c>
      <c r="F248" s="26">
        <v>280.13749999999999</v>
      </c>
      <c r="G248" s="26">
        <v>365.77</v>
      </c>
      <c r="H248" s="26">
        <v>414.24</v>
      </c>
      <c r="I248" s="26">
        <v>508.59</v>
      </c>
      <c r="J248" s="26">
        <v>755.59</v>
      </c>
      <c r="K248" s="26">
        <v>2087.5</v>
      </c>
      <c r="L248" s="26">
        <v>4968.17</v>
      </c>
      <c r="M248" s="26"/>
      <c r="N248" s="60">
        <v>3100.2900390625</v>
      </c>
      <c r="O248">
        <f t="shared" si="32"/>
        <v>0.44505563013361171</v>
      </c>
      <c r="P248">
        <f t="shared" si="35"/>
        <v>0.58546327662294417</v>
      </c>
      <c r="Q248">
        <f t="shared" si="37"/>
        <v>0.5909711530001146</v>
      </c>
      <c r="R248">
        <f t="shared" si="30"/>
        <v>0.63005887549628936</v>
      </c>
      <c r="S248">
        <f t="shared" si="33"/>
        <v>0.41163838797482144</v>
      </c>
      <c r="T248">
        <f t="shared" si="36"/>
        <v>0.53987339946431667</v>
      </c>
      <c r="U248">
        <f t="shared" si="38"/>
        <v>0.51723966146882283</v>
      </c>
      <c r="V248">
        <f t="shared" si="31"/>
        <v>0.55912037843587092</v>
      </c>
      <c r="W248">
        <f t="shared" si="34"/>
        <v>0.6889588491017884</v>
      </c>
    </row>
    <row r="249" spans="1:23" x14ac:dyDescent="0.35">
      <c r="A249" s="23">
        <v>44043</v>
      </c>
      <c r="B249" s="26">
        <v>402.18</v>
      </c>
      <c r="C249" s="26">
        <v>475.85</v>
      </c>
      <c r="D249" s="26">
        <v>523.09</v>
      </c>
      <c r="E249" s="26">
        <v>615.49</v>
      </c>
      <c r="F249" s="26">
        <v>280.55840000000001</v>
      </c>
      <c r="G249" s="26">
        <v>367.16</v>
      </c>
      <c r="H249" s="26">
        <v>417.96</v>
      </c>
      <c r="I249" s="26">
        <v>518.13</v>
      </c>
      <c r="J249" s="26">
        <v>795.61</v>
      </c>
      <c r="K249" s="26">
        <v>2094.27</v>
      </c>
      <c r="L249" s="26">
        <v>5178.1099999999997</v>
      </c>
      <c r="M249" s="26"/>
      <c r="N249" s="60">
        <v>3271.1201171875</v>
      </c>
      <c r="O249">
        <f t="shared" si="32"/>
        <v>0.48931466585799022</v>
      </c>
      <c r="P249">
        <f t="shared" si="35"/>
        <v>0.63079524081250704</v>
      </c>
      <c r="Q249">
        <f t="shared" si="37"/>
        <v>0.63717092385495022</v>
      </c>
      <c r="R249">
        <f t="shared" si="30"/>
        <v>0.65040614205136749</v>
      </c>
      <c r="S249">
        <f t="shared" si="33"/>
        <v>0.47667751001088327</v>
      </c>
      <c r="T249">
        <f t="shared" si="36"/>
        <v>0.59463818135196977</v>
      </c>
      <c r="U249">
        <f t="shared" si="38"/>
        <v>0.58721850950002175</v>
      </c>
      <c r="V249">
        <f t="shared" si="31"/>
        <v>0.58621282375164407</v>
      </c>
      <c r="W249">
        <f t="shared" si="34"/>
        <v>0.6889588491017884</v>
      </c>
    </row>
    <row r="250" spans="1:23" x14ac:dyDescent="0.35">
      <c r="A250" s="23">
        <v>44074</v>
      </c>
      <c r="B250" s="26">
        <v>399.78</v>
      </c>
      <c r="C250" s="26">
        <v>469.35</v>
      </c>
      <c r="D250" s="26">
        <v>514.92999999999995</v>
      </c>
      <c r="E250" s="26">
        <v>609.17999999999995</v>
      </c>
      <c r="F250" s="26">
        <v>280.60250000000002</v>
      </c>
      <c r="G250" s="26">
        <v>367.4</v>
      </c>
      <c r="H250" s="26">
        <v>417.43</v>
      </c>
      <c r="I250" s="26">
        <v>515.09</v>
      </c>
      <c r="J250" s="26">
        <v>765.85</v>
      </c>
      <c r="K250" s="26">
        <v>2090.0300000000002</v>
      </c>
      <c r="L250" s="26">
        <v>4954.8599999999997</v>
      </c>
      <c r="M250" s="26"/>
      <c r="N250" s="60">
        <v>3500.31005859375</v>
      </c>
      <c r="O250">
        <f t="shared" si="32"/>
        <v>0.54740979902492048</v>
      </c>
      <c r="P250">
        <f t="shared" si="35"/>
        <v>0.67477896064228438</v>
      </c>
      <c r="Q250">
        <f t="shared" si="37"/>
        <v>0.68369891350391432</v>
      </c>
      <c r="R250">
        <f t="shared" si="30"/>
        <v>0.67671468293005643</v>
      </c>
      <c r="S250">
        <f t="shared" si="33"/>
        <v>0.52691241960656676</v>
      </c>
      <c r="T250">
        <f t="shared" si="36"/>
        <v>0.64131844293090456</v>
      </c>
      <c r="U250">
        <f t="shared" si="38"/>
        <v>0.65144155237882317</v>
      </c>
      <c r="V250">
        <f t="shared" si="31"/>
        <v>0.61615198720149189</v>
      </c>
      <c r="W250">
        <f t="shared" si="34"/>
        <v>0.6889588491017884</v>
      </c>
    </row>
    <row r="251" spans="1:23" x14ac:dyDescent="0.35">
      <c r="A251" s="23">
        <v>44104</v>
      </c>
      <c r="B251" s="26">
        <v>399.96</v>
      </c>
      <c r="C251" s="26">
        <v>469.11</v>
      </c>
      <c r="D251" s="26">
        <v>513.47</v>
      </c>
      <c r="E251" s="26">
        <v>607.11</v>
      </c>
      <c r="F251" s="26">
        <v>280.5831</v>
      </c>
      <c r="G251" s="26">
        <v>367.1</v>
      </c>
      <c r="H251" s="26">
        <v>417.49</v>
      </c>
      <c r="I251" s="26">
        <v>515.22</v>
      </c>
      <c r="J251" s="26">
        <v>764.77</v>
      </c>
      <c r="K251" s="26">
        <v>2091.5500000000002</v>
      </c>
      <c r="L251" s="26">
        <v>4973.92</v>
      </c>
      <c r="M251" s="26"/>
      <c r="N251" s="60">
        <v>3363</v>
      </c>
      <c r="O251">
        <f t="shared" si="32"/>
        <v>0.6003456603308478</v>
      </c>
      <c r="P251">
        <f t="shared" si="35"/>
        <v>0.70119832185301423</v>
      </c>
      <c r="Q251">
        <f t="shared" si="37"/>
        <v>0.71927212414229846</v>
      </c>
      <c r="R251">
        <f t="shared" si="30"/>
        <v>0.69662499693286417</v>
      </c>
      <c r="S251">
        <f t="shared" si="33"/>
        <v>0.57141822455746005</v>
      </c>
      <c r="T251">
        <f t="shared" si="36"/>
        <v>0.66941717949763546</v>
      </c>
      <c r="U251">
        <f t="shared" si="38"/>
        <v>0.69829990249283036</v>
      </c>
      <c r="V251">
        <f t="shared" si="31"/>
        <v>0.63765219266659734</v>
      </c>
      <c r="W251">
        <f t="shared" si="34"/>
        <v>0.6889588491017884</v>
      </c>
    </row>
    <row r="252" spans="1:23" x14ac:dyDescent="0.35">
      <c r="A252" s="23">
        <v>44134</v>
      </c>
      <c r="B252" s="26">
        <v>397.75</v>
      </c>
      <c r="C252" s="26">
        <v>465.08</v>
      </c>
      <c r="D252" s="26">
        <v>511.98</v>
      </c>
      <c r="E252" s="26">
        <v>607.33000000000004</v>
      </c>
      <c r="F252" s="26">
        <v>280.57209999999998</v>
      </c>
      <c r="G252" s="26">
        <v>366.87</v>
      </c>
      <c r="H252" s="26">
        <v>416.04</v>
      </c>
      <c r="I252" s="26">
        <v>511.53</v>
      </c>
      <c r="J252" s="26">
        <v>752.68</v>
      </c>
      <c r="K252" s="26">
        <v>2083.59</v>
      </c>
      <c r="L252" s="26">
        <v>4824.24</v>
      </c>
      <c r="M252" s="26"/>
      <c r="N252" s="60">
        <v>3269.9599609375</v>
      </c>
      <c r="O252">
        <f t="shared" si="32"/>
        <v>0.64349413720661619</v>
      </c>
      <c r="P252">
        <f t="shared" si="35"/>
        <v>0.71477124012679538</v>
      </c>
      <c r="Q252">
        <f t="shared" si="37"/>
        <v>0.74670176508635167</v>
      </c>
      <c r="R252">
        <f t="shared" si="30"/>
        <v>0.70725391243013835</v>
      </c>
      <c r="S252">
        <f t="shared" si="33"/>
        <v>0.60102912913457174</v>
      </c>
      <c r="T252">
        <f t="shared" si="36"/>
        <v>0.68167922169506023</v>
      </c>
      <c r="U252">
        <f t="shared" si="38"/>
        <v>0.72903457932479687</v>
      </c>
      <c r="V252">
        <f t="shared" si="31"/>
        <v>0.64907348660186481</v>
      </c>
      <c r="W252">
        <f t="shared" si="34"/>
        <v>0.6889588491017884</v>
      </c>
    </row>
    <row r="253" spans="1:23" x14ac:dyDescent="0.35">
      <c r="A253" s="23">
        <v>44165</v>
      </c>
      <c r="B253" s="26">
        <v>398.79</v>
      </c>
      <c r="C253" s="26">
        <v>474.02</v>
      </c>
      <c r="D253" s="26">
        <v>523.34</v>
      </c>
      <c r="E253" s="26">
        <v>626.70000000000005</v>
      </c>
      <c r="F253" s="26">
        <v>280.8485</v>
      </c>
      <c r="G253" s="26">
        <v>367.5</v>
      </c>
      <c r="H253" s="26">
        <v>418.63</v>
      </c>
      <c r="I253" s="26">
        <v>518.23</v>
      </c>
      <c r="J253" s="26">
        <v>779.12</v>
      </c>
      <c r="K253" s="26">
        <v>2086.11</v>
      </c>
      <c r="L253" s="26">
        <v>4882.1499999999996</v>
      </c>
      <c r="M253" s="26"/>
      <c r="N253" s="60">
        <v>3621.6298828125</v>
      </c>
      <c r="O253">
        <f t="shared" si="32"/>
        <v>0.64149415735533222</v>
      </c>
      <c r="P253">
        <f t="shared" si="35"/>
        <v>0.72075650169210348</v>
      </c>
      <c r="Q253">
        <f t="shared" si="37"/>
        <v>0.76298522584149353</v>
      </c>
      <c r="R253">
        <f t="shared" si="30"/>
        <v>0.72376716797148988</v>
      </c>
      <c r="S253">
        <f t="shared" si="33"/>
        <v>0.58928110838347103</v>
      </c>
      <c r="T253">
        <f t="shared" si="36"/>
        <v>0.68783163691553784</v>
      </c>
      <c r="U253">
        <f t="shared" si="38"/>
        <v>0.7432646103028272</v>
      </c>
      <c r="V253">
        <f t="shared" si="31"/>
        <v>0.66664514467333658</v>
      </c>
      <c r="W253">
        <f t="shared" si="34"/>
        <v>0.6889588491017884</v>
      </c>
    </row>
    <row r="254" spans="1:23" x14ac:dyDescent="0.35">
      <c r="A254" s="23">
        <v>44196</v>
      </c>
      <c r="B254" s="26">
        <v>398.7</v>
      </c>
      <c r="C254" s="26">
        <v>475.63</v>
      </c>
      <c r="D254" s="26">
        <v>524.47</v>
      </c>
      <c r="E254" s="26">
        <v>631.55999999999995</v>
      </c>
      <c r="F254" s="26">
        <v>281.21440000000001</v>
      </c>
      <c r="G254" s="26">
        <v>368.41</v>
      </c>
      <c r="H254" s="26">
        <v>419.88</v>
      </c>
      <c r="I254" s="26">
        <v>519.64</v>
      </c>
      <c r="J254" s="26">
        <v>777.59</v>
      </c>
      <c r="K254" s="26">
        <v>2086.67</v>
      </c>
      <c r="L254" s="26">
        <v>4824.63</v>
      </c>
      <c r="M254" s="26"/>
      <c r="N254" s="60">
        <v>3756.070068359375</v>
      </c>
      <c r="O254">
        <f t="shared" si="32"/>
        <v>0.64065061806284751</v>
      </c>
      <c r="P254">
        <f t="shared" si="35"/>
        <v>0.72011186918237835</v>
      </c>
      <c r="Q254">
        <f t="shared" si="37"/>
        <v>0.7722611068946138</v>
      </c>
      <c r="R254">
        <f t="shared" ref="R254:R308" si="39">CORREL(K195:K254,N195:N254)</f>
        <v>0.73751336931322209</v>
      </c>
      <c r="S254">
        <f t="shared" si="33"/>
        <v>0.56970062547952494</v>
      </c>
      <c r="T254">
        <f t="shared" si="36"/>
        <v>0.68303666398537921</v>
      </c>
      <c r="U254">
        <f t="shared" si="38"/>
        <v>0.74660039824209989</v>
      </c>
      <c r="V254">
        <f t="shared" ref="V254:V308" si="40">CORREL(N195:N254,L195:L254)</f>
        <v>0.6792762775010982</v>
      </c>
      <c r="W254">
        <f>CORREL(N218:N254,L218:L254)</f>
        <v>0.6889588491017884</v>
      </c>
    </row>
    <row r="255" spans="1:23" x14ac:dyDescent="0.35">
      <c r="A255" s="23">
        <v>44225</v>
      </c>
      <c r="B255" s="26">
        <v>396.69</v>
      </c>
      <c r="C255" s="26">
        <v>470.73</v>
      </c>
      <c r="D255" s="26">
        <v>517.45000000000005</v>
      </c>
      <c r="E255" s="26">
        <v>624.32000000000005</v>
      </c>
      <c r="F255" s="26">
        <v>281.32470000000001</v>
      </c>
      <c r="G255" s="26">
        <v>368.56</v>
      </c>
      <c r="H255" s="26">
        <v>418.59</v>
      </c>
      <c r="I255" s="26">
        <v>514.34</v>
      </c>
      <c r="J255" s="26">
        <v>754.51</v>
      </c>
      <c r="K255" s="26">
        <v>2081.59</v>
      </c>
      <c r="L255" s="26">
        <v>4650.5600000000004</v>
      </c>
      <c r="M255" s="26"/>
      <c r="N255" s="60">
        <v>3714.239990234375</v>
      </c>
      <c r="O255">
        <f t="shared" si="32"/>
        <v>0.6070117004856268</v>
      </c>
      <c r="P255">
        <f t="shared" si="35"/>
        <v>0.72957745387439843</v>
      </c>
      <c r="Q255">
        <f t="shared" si="37"/>
        <v>0.7793768876215913</v>
      </c>
      <c r="R255">
        <f t="shared" si="39"/>
        <v>0.75376491998251149</v>
      </c>
      <c r="S255">
        <f t="shared" si="33"/>
        <v>0.50135967451282182</v>
      </c>
      <c r="T255">
        <f t="shared" si="36"/>
        <v>0.67486017294110201</v>
      </c>
      <c r="U255">
        <f t="shared" si="38"/>
        <v>0.7412799166512466</v>
      </c>
      <c r="V255">
        <f t="shared" si="40"/>
        <v>0.68885164151669764</v>
      </c>
      <c r="W255">
        <f t="shared" ref="W255:W289" si="41">W256</f>
        <v>0.1382857724756221</v>
      </c>
    </row>
    <row r="256" spans="1:23" x14ac:dyDescent="0.35">
      <c r="A256" s="23">
        <v>44253</v>
      </c>
      <c r="B256" s="26">
        <v>391.5</v>
      </c>
      <c r="C256" s="26">
        <v>461.9</v>
      </c>
      <c r="D256" s="26">
        <v>508.38</v>
      </c>
      <c r="E256" s="26">
        <v>613.47</v>
      </c>
      <c r="F256" s="26">
        <v>281.14659999999998</v>
      </c>
      <c r="G256" s="26">
        <v>366.44</v>
      </c>
      <c r="H256" s="26">
        <v>411.87</v>
      </c>
      <c r="I256" s="26">
        <v>503.99</v>
      </c>
      <c r="J256" s="26">
        <v>722.9</v>
      </c>
      <c r="K256" s="26">
        <v>2064.19</v>
      </c>
      <c r="L256" s="26">
        <v>4391.6499999999996</v>
      </c>
      <c r="M256" s="26"/>
      <c r="N256" s="60">
        <v>3811.14990234375</v>
      </c>
      <c r="O256">
        <f t="shared" si="32"/>
        <v>0.56747310451921495</v>
      </c>
      <c r="P256">
        <f t="shared" si="35"/>
        <v>0.72015675013778113</v>
      </c>
      <c r="Q256">
        <f t="shared" si="37"/>
        <v>0.77714768081970886</v>
      </c>
      <c r="R256">
        <f t="shared" si="39"/>
        <v>0.76631713145549885</v>
      </c>
      <c r="S256">
        <f t="shared" si="33"/>
        <v>0.39664114618213159</v>
      </c>
      <c r="T256">
        <f t="shared" si="36"/>
        <v>0.63434569417545061</v>
      </c>
      <c r="U256">
        <f t="shared" si="38"/>
        <v>0.71620040870513968</v>
      </c>
      <c r="V256">
        <f t="shared" si="40"/>
        <v>0.68753627961627317</v>
      </c>
      <c r="W256">
        <f t="shared" si="41"/>
        <v>0.1382857724756221</v>
      </c>
    </row>
    <row r="257" spans="1:23" x14ac:dyDescent="0.35">
      <c r="A257" s="23">
        <v>44286</v>
      </c>
      <c r="B257" s="26">
        <v>387.23</v>
      </c>
      <c r="C257" s="26">
        <v>455.32</v>
      </c>
      <c r="D257" s="26">
        <v>498.95</v>
      </c>
      <c r="E257" s="26">
        <v>604.36</v>
      </c>
      <c r="F257" s="26">
        <v>281.00400000000002</v>
      </c>
      <c r="G257" s="26">
        <v>364.92</v>
      </c>
      <c r="H257" s="26">
        <v>407.56</v>
      </c>
      <c r="I257" s="26">
        <v>494.51</v>
      </c>
      <c r="J257" s="26">
        <v>696.73</v>
      </c>
      <c r="K257" s="26">
        <v>2050.0300000000002</v>
      </c>
      <c r="L257" s="26">
        <v>4172.71</v>
      </c>
      <c r="M257" s="26"/>
      <c r="N257" s="60">
        <v>3972.889892578125</v>
      </c>
      <c r="O257">
        <f t="shared" si="32"/>
        <v>0.51000712445171525</v>
      </c>
      <c r="P257">
        <f t="shared" si="35"/>
        <v>0.69302903267174243</v>
      </c>
      <c r="Q257">
        <f t="shared" si="37"/>
        <v>0.76396889284191893</v>
      </c>
      <c r="R257">
        <f t="shared" si="39"/>
        <v>0.7691633107579402</v>
      </c>
      <c r="S257">
        <f t="shared" si="33"/>
        <v>0.23539252490027374</v>
      </c>
      <c r="T257">
        <f t="shared" si="36"/>
        <v>0.56068404280846007</v>
      </c>
      <c r="U257">
        <f t="shared" si="38"/>
        <v>0.66580128938226169</v>
      </c>
      <c r="V257">
        <f t="shared" si="40"/>
        <v>0.66492156390564172</v>
      </c>
      <c r="W257">
        <f t="shared" si="41"/>
        <v>0.1382857724756221</v>
      </c>
    </row>
    <row r="258" spans="1:23" x14ac:dyDescent="0.35">
      <c r="A258" s="23">
        <v>44316</v>
      </c>
      <c r="B258" s="26">
        <v>389.8</v>
      </c>
      <c r="C258" s="26">
        <v>460.25</v>
      </c>
      <c r="D258" s="26">
        <v>504.36</v>
      </c>
      <c r="E258" s="26">
        <v>610.99</v>
      </c>
      <c r="F258" s="26">
        <v>281.23070000000001</v>
      </c>
      <c r="G258" s="26">
        <v>366.15</v>
      </c>
      <c r="H258" s="26">
        <v>410.67</v>
      </c>
      <c r="I258" s="26">
        <v>500.39</v>
      </c>
      <c r="J258" s="26">
        <v>710.38</v>
      </c>
      <c r="K258" s="26">
        <v>2057.73</v>
      </c>
      <c r="L258" s="26">
        <v>4269.82</v>
      </c>
      <c r="M258" s="26"/>
      <c r="N258" s="60">
        <v>4181.169921875</v>
      </c>
      <c r="O258">
        <f t="shared" si="32"/>
        <v>0.45878541397832867</v>
      </c>
      <c r="P258">
        <f t="shared" si="35"/>
        <v>0.66300818090057989</v>
      </c>
      <c r="Q258">
        <f t="shared" si="37"/>
        <v>0.74812231676496799</v>
      </c>
      <c r="R258">
        <f t="shared" si="39"/>
        <v>0.76877628341767212</v>
      </c>
      <c r="S258">
        <f t="shared" si="33"/>
        <v>9.6503207179773162E-2</v>
      </c>
      <c r="T258">
        <f t="shared" si="36"/>
        <v>0.49115534728707833</v>
      </c>
      <c r="U258">
        <f t="shared" si="38"/>
        <v>0.61884672207684133</v>
      </c>
      <c r="V258">
        <f t="shared" si="40"/>
        <v>0.64283164821790073</v>
      </c>
      <c r="W258">
        <f t="shared" si="41"/>
        <v>0.1382857724756221</v>
      </c>
    </row>
    <row r="259" spans="1:23" x14ac:dyDescent="0.35">
      <c r="A259" s="23">
        <v>44347</v>
      </c>
      <c r="B259" s="26">
        <v>390.39</v>
      </c>
      <c r="C259" s="26">
        <v>463</v>
      </c>
      <c r="D259" s="26">
        <v>507.7</v>
      </c>
      <c r="E259" s="26">
        <v>616.15</v>
      </c>
      <c r="F259" s="26">
        <v>281.5675</v>
      </c>
      <c r="G259" s="26">
        <v>366.34</v>
      </c>
      <c r="H259" s="26">
        <v>411.84</v>
      </c>
      <c r="I259" s="26">
        <v>503.25</v>
      </c>
      <c r="J259" s="26">
        <v>716.14</v>
      </c>
      <c r="K259" s="26">
        <v>2064.3000000000002</v>
      </c>
      <c r="L259" s="26">
        <v>4289.0600000000004</v>
      </c>
      <c r="M259" s="26"/>
      <c r="N259" s="60">
        <v>4204.10986328125</v>
      </c>
      <c r="O259">
        <f t="shared" si="32"/>
        <v>0.43721232592241344</v>
      </c>
      <c r="P259">
        <f t="shared" si="35"/>
        <v>0.64648069505600192</v>
      </c>
      <c r="Q259">
        <f t="shared" si="37"/>
        <v>0.73946354665316916</v>
      </c>
      <c r="R259">
        <f t="shared" si="39"/>
        <v>0.76974646865902785</v>
      </c>
      <c r="S259">
        <f t="shared" si="33"/>
        <v>-2.4995208309608261E-2</v>
      </c>
      <c r="T259">
        <f t="shared" si="36"/>
        <v>0.43890126047074984</v>
      </c>
      <c r="U259">
        <f t="shared" si="38"/>
        <v>0.58347817713249583</v>
      </c>
      <c r="V259">
        <f t="shared" si="40"/>
        <v>0.62581216374350357</v>
      </c>
      <c r="W259">
        <f t="shared" si="41"/>
        <v>0.1382857724756221</v>
      </c>
    </row>
    <row r="260" spans="1:23" x14ac:dyDescent="0.35">
      <c r="A260" s="23">
        <v>44377</v>
      </c>
      <c r="B260" s="26">
        <v>391.75</v>
      </c>
      <c r="C260" s="26">
        <v>468.77</v>
      </c>
      <c r="D260" s="26">
        <v>514.91999999999996</v>
      </c>
      <c r="E260" s="26">
        <v>626.80999999999995</v>
      </c>
      <c r="F260" s="26">
        <v>281.14640000000003</v>
      </c>
      <c r="G260" s="26">
        <v>365.51</v>
      </c>
      <c r="H260" s="26">
        <v>412.12</v>
      </c>
      <c r="I260" s="26">
        <v>506.92</v>
      </c>
      <c r="J260" s="26">
        <v>741.58</v>
      </c>
      <c r="K260" s="26">
        <v>2062.7800000000002</v>
      </c>
      <c r="L260" s="26">
        <v>4442.38</v>
      </c>
      <c r="M260" s="26"/>
      <c r="N260" s="60">
        <v>4297.5</v>
      </c>
      <c r="O260">
        <f t="shared" si="32"/>
        <v>0.37698213417119525</v>
      </c>
      <c r="P260">
        <f t="shared" si="35"/>
        <v>0.6293871667772073</v>
      </c>
      <c r="Q260">
        <f t="shared" si="37"/>
        <v>0.72870582430921016</v>
      </c>
      <c r="R260">
        <f t="shared" si="39"/>
        <v>0.77291202855914276</v>
      </c>
      <c r="S260">
        <f t="shared" si="33"/>
        <v>-0.1382235274993027</v>
      </c>
      <c r="T260">
        <f t="shared" si="36"/>
        <v>0.40636483430746401</v>
      </c>
      <c r="U260">
        <f t="shared" si="38"/>
        <v>0.56302785933150323</v>
      </c>
      <c r="V260">
        <f t="shared" si="40"/>
        <v>0.62661321727722186</v>
      </c>
      <c r="W260">
        <f t="shared" si="41"/>
        <v>0.1382857724756221</v>
      </c>
    </row>
    <row r="261" spans="1:23" x14ac:dyDescent="0.35">
      <c r="A261" s="23">
        <v>44407</v>
      </c>
      <c r="B261" s="26">
        <v>395.8</v>
      </c>
      <c r="C261" s="26">
        <v>474.66</v>
      </c>
      <c r="D261" s="26">
        <v>521.62</v>
      </c>
      <c r="E261" s="26">
        <v>635.25</v>
      </c>
      <c r="F261" s="26">
        <v>281.63389999999998</v>
      </c>
      <c r="G261" s="26">
        <v>367.47</v>
      </c>
      <c r="H261" s="26">
        <v>416.09</v>
      </c>
      <c r="I261" s="26">
        <v>514.13</v>
      </c>
      <c r="J261" s="26">
        <v>762.18</v>
      </c>
      <c r="K261" s="26">
        <v>2078.84</v>
      </c>
      <c r="L261" s="26">
        <v>4604.42</v>
      </c>
      <c r="M261" s="26"/>
      <c r="N261" s="60">
        <v>4395.259765625</v>
      </c>
      <c r="O261">
        <f t="shared" si="32"/>
        <v>0.35996692050900869</v>
      </c>
      <c r="P261">
        <f t="shared" si="35"/>
        <v>0.62749106597214077</v>
      </c>
      <c r="Q261">
        <f t="shared" si="37"/>
        <v>0.72388389804815045</v>
      </c>
      <c r="R261">
        <f t="shared" si="39"/>
        <v>0.77753244713029757</v>
      </c>
      <c r="S261">
        <f t="shared" si="33"/>
        <v>-0.19358769573759826</v>
      </c>
      <c r="T261">
        <f t="shared" si="36"/>
        <v>0.39517944401556659</v>
      </c>
      <c r="U261">
        <f t="shared" si="38"/>
        <v>0.55531159702571187</v>
      </c>
      <c r="V261">
        <f t="shared" si="40"/>
        <v>0.63780743909802162</v>
      </c>
      <c r="W261">
        <f t="shared" si="41"/>
        <v>0.1382857724756221</v>
      </c>
    </row>
    <row r="262" spans="1:23" x14ac:dyDescent="0.35">
      <c r="A262" s="23">
        <v>44439</v>
      </c>
      <c r="B262" s="26">
        <v>395.14</v>
      </c>
      <c r="C262" s="26">
        <v>473.6</v>
      </c>
      <c r="D262" s="26">
        <v>520.09</v>
      </c>
      <c r="E262" s="26">
        <v>633.9</v>
      </c>
      <c r="F262" s="26">
        <v>281.63659999999999</v>
      </c>
      <c r="G262" s="26">
        <v>367.06</v>
      </c>
      <c r="H262" s="26">
        <v>415.23</v>
      </c>
      <c r="I262" s="26">
        <v>512.01</v>
      </c>
      <c r="J262" s="26">
        <v>759.86</v>
      </c>
      <c r="K262" s="26">
        <v>2075.39</v>
      </c>
      <c r="L262" s="26">
        <v>4594.7299999999996</v>
      </c>
      <c r="M262" s="26"/>
      <c r="N262" s="60">
        <v>4522.68017578125</v>
      </c>
      <c r="O262">
        <f t="shared" si="32"/>
        <v>0.33197775414237318</v>
      </c>
      <c r="P262">
        <f t="shared" si="35"/>
        <v>0.62671923345856817</v>
      </c>
      <c r="Q262">
        <f t="shared" si="37"/>
        <v>0.71697051313441729</v>
      </c>
      <c r="R262">
        <f t="shared" si="39"/>
        <v>0.7776574588905838</v>
      </c>
      <c r="S262">
        <f t="shared" si="33"/>
        <v>-0.26431034602428743</v>
      </c>
      <c r="T262">
        <f t="shared" si="36"/>
        <v>0.38541062379886948</v>
      </c>
      <c r="U262">
        <f t="shared" si="38"/>
        <v>0.54806464880626982</v>
      </c>
      <c r="V262">
        <f t="shared" si="40"/>
        <v>0.64480040497498603</v>
      </c>
      <c r="W262">
        <f t="shared" si="41"/>
        <v>0.1382857724756221</v>
      </c>
    </row>
    <row r="263" spans="1:23" x14ac:dyDescent="0.35">
      <c r="A263" s="23">
        <v>44469</v>
      </c>
      <c r="B263" s="26">
        <v>392.07</v>
      </c>
      <c r="C263" s="26">
        <v>468.79</v>
      </c>
      <c r="D263" s="26">
        <v>514.39</v>
      </c>
      <c r="E263" s="26">
        <v>627.03</v>
      </c>
      <c r="F263" s="26">
        <v>281.4015</v>
      </c>
      <c r="G263" s="26">
        <v>365.83</v>
      </c>
      <c r="H263" s="26">
        <v>412.59</v>
      </c>
      <c r="I263" s="26">
        <v>506.09</v>
      </c>
      <c r="J263" s="26">
        <v>742.1</v>
      </c>
      <c r="K263" s="26">
        <v>2062.67</v>
      </c>
      <c r="L263" s="26">
        <v>4463.1899999999996</v>
      </c>
      <c r="M263" s="26"/>
      <c r="N263" s="60">
        <v>4307.5400390625</v>
      </c>
      <c r="O263">
        <f t="shared" si="32"/>
        <v>0.2802307795945761</v>
      </c>
      <c r="P263">
        <f t="shared" si="35"/>
        <v>0.62995879053167125</v>
      </c>
      <c r="Q263">
        <f t="shared" si="37"/>
        <v>0.7117914772543803</v>
      </c>
      <c r="R263">
        <f t="shared" si="39"/>
        <v>0.77977863152977922</v>
      </c>
      <c r="S263">
        <f t="shared" si="33"/>
        <v>-0.31880816935615691</v>
      </c>
      <c r="T263">
        <f t="shared" si="36"/>
        <v>0.36582433015929638</v>
      </c>
      <c r="U263">
        <f t="shared" si="38"/>
        <v>0.53564867415924944</v>
      </c>
      <c r="V263">
        <f t="shared" si="40"/>
        <v>0.64714983602792231</v>
      </c>
      <c r="W263">
        <f t="shared" si="41"/>
        <v>0.1382857724756221</v>
      </c>
    </row>
    <row r="264" spans="1:23" x14ac:dyDescent="0.35">
      <c r="A264" s="23">
        <v>44498</v>
      </c>
      <c r="B264" s="26">
        <v>391.53</v>
      </c>
      <c r="C264" s="26">
        <v>470.29</v>
      </c>
      <c r="D264" s="26">
        <v>515.28</v>
      </c>
      <c r="E264" s="26">
        <v>628.74</v>
      </c>
      <c r="F264" s="26">
        <v>280.48390000000001</v>
      </c>
      <c r="G264" s="26">
        <v>363.61</v>
      </c>
      <c r="H264" s="26">
        <v>410.64</v>
      </c>
      <c r="I264" s="26">
        <v>504.79</v>
      </c>
      <c r="J264" s="26">
        <v>754.19</v>
      </c>
      <c r="K264" s="26">
        <v>2050.88</v>
      </c>
      <c r="L264" s="26">
        <v>4546.17</v>
      </c>
      <c r="M264" s="26"/>
      <c r="N264" s="60">
        <v>4605.3798828125</v>
      </c>
      <c r="O264">
        <f t="shared" si="32"/>
        <v>0.18519059689849959</v>
      </c>
      <c r="P264">
        <f t="shared" si="35"/>
        <v>0.60270998759314676</v>
      </c>
      <c r="Q264">
        <f t="shared" si="37"/>
        <v>0.69590024452174015</v>
      </c>
      <c r="R264">
        <f t="shared" si="39"/>
        <v>0.77228236125376626</v>
      </c>
      <c r="S264">
        <f t="shared" si="33"/>
        <v>-0.3743195449101448</v>
      </c>
      <c r="T264">
        <f t="shared" si="36"/>
        <v>0.32870440541970936</v>
      </c>
      <c r="U264">
        <f t="shared" si="38"/>
        <v>0.52398970435810255</v>
      </c>
      <c r="V264">
        <f t="shared" si="40"/>
        <v>0.64425622156127238</v>
      </c>
      <c r="W264">
        <f t="shared" si="41"/>
        <v>0.1382857724756221</v>
      </c>
    </row>
    <row r="265" spans="1:23" x14ac:dyDescent="0.35">
      <c r="A265" s="23">
        <v>44530</v>
      </c>
      <c r="B265" s="26">
        <v>393.05</v>
      </c>
      <c r="C265" s="26">
        <v>471.55</v>
      </c>
      <c r="D265" s="26">
        <v>516.1</v>
      </c>
      <c r="E265" s="26">
        <v>628.4</v>
      </c>
      <c r="F265" s="26">
        <v>280.25009999999997</v>
      </c>
      <c r="G265" s="26">
        <v>363.36</v>
      </c>
      <c r="H265" s="26">
        <v>410.7</v>
      </c>
      <c r="I265" s="26">
        <v>506.52</v>
      </c>
      <c r="J265" s="26">
        <v>764.27</v>
      </c>
      <c r="K265" s="26">
        <v>2056.2399999999998</v>
      </c>
      <c r="L265" s="26">
        <v>4666.83</v>
      </c>
      <c r="M265" s="26"/>
      <c r="N265" s="60">
        <v>4567</v>
      </c>
      <c r="O265">
        <f t="shared" si="32"/>
        <v>9.1384859265713617E-2</v>
      </c>
      <c r="P265">
        <f t="shared" si="35"/>
        <v>0.5837321562092036</v>
      </c>
      <c r="Q265">
        <f t="shared" si="37"/>
        <v>0.68602002313356869</v>
      </c>
      <c r="R265">
        <f t="shared" si="39"/>
        <v>0.76461371721535165</v>
      </c>
      <c r="S265">
        <f t="shared" si="33"/>
        <v>-0.4208415558047765</v>
      </c>
      <c r="T265">
        <f t="shared" si="36"/>
        <v>0.30477132560352865</v>
      </c>
      <c r="U265">
        <f t="shared" si="38"/>
        <v>0.52329241208919741</v>
      </c>
      <c r="V265">
        <f t="shared" si="40"/>
        <v>0.64186564939029178</v>
      </c>
      <c r="W265">
        <f t="shared" si="41"/>
        <v>0.1382857724756221</v>
      </c>
    </row>
    <row r="266" spans="1:23" x14ac:dyDescent="0.35">
      <c r="A266" s="23">
        <v>44561</v>
      </c>
      <c r="B266" s="26">
        <v>391.74</v>
      </c>
      <c r="C266" s="26">
        <v>469.88</v>
      </c>
      <c r="D266" s="26">
        <v>515.13</v>
      </c>
      <c r="E266" s="26">
        <v>629.09</v>
      </c>
      <c r="F266" s="26">
        <v>279.827</v>
      </c>
      <c r="G266" s="26">
        <v>362.9</v>
      </c>
      <c r="H266" s="26">
        <v>410.26</v>
      </c>
      <c r="I266" s="26">
        <v>506.12</v>
      </c>
      <c r="J266" s="26">
        <v>758.04</v>
      </c>
      <c r="K266" s="26">
        <v>2050.81</v>
      </c>
      <c r="L266" s="26">
        <v>4600.47</v>
      </c>
      <c r="M266" s="26"/>
      <c r="N266" s="60">
        <v>4766.18017578125</v>
      </c>
      <c r="O266">
        <f t="shared" si="32"/>
        <v>-4.4797318348094278E-2</v>
      </c>
      <c r="P266">
        <f t="shared" si="35"/>
        <v>0.53500969161534029</v>
      </c>
      <c r="Q266">
        <f t="shared" si="37"/>
        <v>0.67089759469103272</v>
      </c>
      <c r="R266">
        <f t="shared" si="39"/>
        <v>0.75224843743430281</v>
      </c>
      <c r="S266">
        <f t="shared" si="33"/>
        <v>-0.48483794904482769</v>
      </c>
      <c r="T266">
        <f t="shared" si="36"/>
        <v>0.25234517762845032</v>
      </c>
      <c r="U266">
        <f t="shared" si="38"/>
        <v>0.51628165959981398</v>
      </c>
      <c r="V266">
        <f t="shared" si="40"/>
        <v>0.63320329424332633</v>
      </c>
      <c r="W266">
        <f t="shared" si="41"/>
        <v>0.1382857724756221</v>
      </c>
    </row>
    <row r="267" spans="1:23" x14ac:dyDescent="0.35">
      <c r="A267" s="23">
        <v>44592</v>
      </c>
      <c r="B267" s="26">
        <v>385.02</v>
      </c>
      <c r="C267" s="26">
        <v>456.46</v>
      </c>
      <c r="D267" s="26">
        <v>499.08</v>
      </c>
      <c r="E267" s="26">
        <v>607.19000000000005</v>
      </c>
      <c r="F267" s="26">
        <v>277.82279999999997</v>
      </c>
      <c r="G267" s="26">
        <v>358.16</v>
      </c>
      <c r="H267" s="26">
        <v>403.68</v>
      </c>
      <c r="I267" s="26">
        <v>494.39</v>
      </c>
      <c r="J267" s="26">
        <v>720.89</v>
      </c>
      <c r="K267" s="26">
        <v>2024.47</v>
      </c>
      <c r="L267" s="26">
        <v>4410.07</v>
      </c>
      <c r="M267" s="26"/>
      <c r="N267" s="60">
        <v>4515.5498046875</v>
      </c>
      <c r="O267">
        <f t="shared" si="32"/>
        <v>-0.2845301449125639</v>
      </c>
      <c r="P267">
        <f t="shared" si="35"/>
        <v>0.48378194013409964</v>
      </c>
      <c r="Q267">
        <f t="shared" si="37"/>
        <v>0.65888246204029077</v>
      </c>
      <c r="R267">
        <f t="shared" si="39"/>
        <v>0.74004026289746805</v>
      </c>
      <c r="S267">
        <f t="shared" si="33"/>
        <v>-0.62481260992667831</v>
      </c>
      <c r="T267">
        <f t="shared" si="36"/>
        <v>0.18670166822248249</v>
      </c>
      <c r="U267">
        <f t="shared" si="38"/>
        <v>0.50302267584018423</v>
      </c>
      <c r="V267">
        <f t="shared" si="40"/>
        <v>0.61983030654928417</v>
      </c>
      <c r="W267">
        <f t="shared" si="41"/>
        <v>0.1382857724756221</v>
      </c>
    </row>
    <row r="268" spans="1:23" x14ac:dyDescent="0.35">
      <c r="A268" s="23">
        <v>44620</v>
      </c>
      <c r="B268" s="26">
        <v>381.98</v>
      </c>
      <c r="C268" s="26">
        <v>449.91</v>
      </c>
      <c r="D268" s="26">
        <v>489.67</v>
      </c>
      <c r="E268" s="26">
        <v>594.21</v>
      </c>
      <c r="F268" s="26">
        <v>276.5795</v>
      </c>
      <c r="G268" s="26">
        <v>355.42</v>
      </c>
      <c r="H268" s="26">
        <v>400.66</v>
      </c>
      <c r="I268" s="26">
        <v>488.58</v>
      </c>
      <c r="J268" s="26">
        <v>702.63</v>
      </c>
      <c r="K268" s="26">
        <v>2015.45</v>
      </c>
      <c r="L268" s="26">
        <v>4345.6099999999997</v>
      </c>
      <c r="M268" s="26"/>
      <c r="N268" s="60">
        <v>4373.93994140625</v>
      </c>
      <c r="O268">
        <f t="shared" si="32"/>
        <v>-0.51515610834040826</v>
      </c>
      <c r="P268">
        <f t="shared" si="35"/>
        <v>0.42941323107450763</v>
      </c>
      <c r="Q268">
        <f t="shared" si="37"/>
        <v>0.64408407699033732</v>
      </c>
      <c r="R268">
        <f t="shared" si="39"/>
        <v>0.729563423209872</v>
      </c>
      <c r="S268">
        <f t="shared" si="33"/>
        <v>-0.70450661593670105</v>
      </c>
      <c r="T268">
        <f t="shared" si="36"/>
        <v>0.10795385003199989</v>
      </c>
      <c r="U268">
        <f t="shared" si="38"/>
        <v>0.48396828698276606</v>
      </c>
      <c r="V268">
        <f t="shared" si="40"/>
        <v>0.60727746566301843</v>
      </c>
      <c r="W268">
        <f t="shared" si="41"/>
        <v>0.1382857724756221</v>
      </c>
    </row>
    <row r="269" spans="1:23" x14ac:dyDescent="0.35">
      <c r="A269" s="23">
        <v>44651</v>
      </c>
      <c r="B269" s="26">
        <v>370.98</v>
      </c>
      <c r="C269" s="26">
        <v>436.86</v>
      </c>
      <c r="D269" s="26">
        <v>477.67</v>
      </c>
      <c r="E269" s="26">
        <v>579.54999999999995</v>
      </c>
      <c r="F269" s="26">
        <v>272.82040000000001</v>
      </c>
      <c r="G269" s="26">
        <v>346.67</v>
      </c>
      <c r="H269" s="26">
        <v>388.87</v>
      </c>
      <c r="I269" s="26">
        <v>472.66</v>
      </c>
      <c r="J269" s="26">
        <v>675.02</v>
      </c>
      <c r="K269" s="26">
        <v>1964.54</v>
      </c>
      <c r="L269" s="26">
        <v>4113.6099999999997</v>
      </c>
      <c r="M269" s="26"/>
      <c r="N269" s="60">
        <v>4530.41015625</v>
      </c>
      <c r="O269">
        <f t="shared" si="32"/>
        <v>-0.61126747153386274</v>
      </c>
      <c r="P269">
        <f t="shared" si="35"/>
        <v>0.31906704800708457</v>
      </c>
      <c r="Q269">
        <f t="shared" si="37"/>
        <v>0.60377182562000198</v>
      </c>
      <c r="R269">
        <f t="shared" si="39"/>
        <v>0.70235231322425473</v>
      </c>
      <c r="S269">
        <f t="shared" si="33"/>
        <v>-0.74568538163031872</v>
      </c>
      <c r="T269">
        <f t="shared" si="36"/>
        <v>2.3725463316601435E-3</v>
      </c>
      <c r="U269">
        <f t="shared" si="38"/>
        <v>0.4449376336472789</v>
      </c>
      <c r="V269">
        <f t="shared" si="40"/>
        <v>0.57971339937229294</v>
      </c>
      <c r="W269">
        <f t="shared" si="41"/>
        <v>0.1382857724756221</v>
      </c>
    </row>
    <row r="270" spans="1:23" x14ac:dyDescent="0.35">
      <c r="A270" s="23">
        <v>44680</v>
      </c>
      <c r="B270" s="26">
        <v>359.13</v>
      </c>
      <c r="C270" s="26">
        <v>416.9</v>
      </c>
      <c r="D270" s="26">
        <v>453.2</v>
      </c>
      <c r="E270" s="26">
        <v>546.30999999999995</v>
      </c>
      <c r="F270" s="26">
        <v>271.30270000000002</v>
      </c>
      <c r="G270" s="26">
        <v>340.73</v>
      </c>
      <c r="H270" s="26">
        <v>377.49</v>
      </c>
      <c r="I270" s="26">
        <v>451.26</v>
      </c>
      <c r="J270" s="26">
        <v>612.32000000000005</v>
      </c>
      <c r="K270" s="26">
        <v>1933.02</v>
      </c>
      <c r="L270" s="26">
        <v>3747.82</v>
      </c>
      <c r="M270" s="26"/>
      <c r="N270" s="60">
        <v>4131.93017578125</v>
      </c>
      <c r="O270">
        <f t="shared" si="32"/>
        <v>-0.52013047581756733</v>
      </c>
      <c r="P270">
        <f t="shared" si="35"/>
        <v>0.21589858589693584</v>
      </c>
      <c r="Q270">
        <f t="shared" si="37"/>
        <v>0.56589886585977534</v>
      </c>
      <c r="R270">
        <f t="shared" si="39"/>
        <v>0.67933279412116987</v>
      </c>
      <c r="S270">
        <f t="shared" si="33"/>
        <v>-0.66804843804250347</v>
      </c>
      <c r="T270">
        <f t="shared" si="36"/>
        <v>-0.11098174548339067</v>
      </c>
      <c r="U270">
        <f t="shared" si="38"/>
        <v>0.39521868249332304</v>
      </c>
      <c r="V270">
        <f t="shared" si="40"/>
        <v>0.54581417577630642</v>
      </c>
      <c r="W270">
        <f t="shared" si="41"/>
        <v>0.1382857724756221</v>
      </c>
    </row>
    <row r="271" spans="1:23" x14ac:dyDescent="0.35">
      <c r="A271" s="23">
        <v>44712</v>
      </c>
      <c r="B271" s="26">
        <v>361.13</v>
      </c>
      <c r="C271" s="26">
        <v>419.3</v>
      </c>
      <c r="D271" s="26">
        <v>457.62</v>
      </c>
      <c r="E271" s="26">
        <v>551.05999999999995</v>
      </c>
      <c r="F271" s="26">
        <v>272.96820000000002</v>
      </c>
      <c r="G271" s="26">
        <v>343.6</v>
      </c>
      <c r="H271" s="26">
        <v>381.22</v>
      </c>
      <c r="I271" s="26">
        <v>455.56</v>
      </c>
      <c r="J271" s="26">
        <v>610.47</v>
      </c>
      <c r="K271" s="26">
        <v>1946.18</v>
      </c>
      <c r="L271" s="26">
        <v>3676.9</v>
      </c>
      <c r="M271" s="26"/>
      <c r="N271" s="60">
        <v>4132.14990234375</v>
      </c>
      <c r="O271">
        <f t="shared" si="32"/>
        <v>-0.4739365234601508</v>
      </c>
      <c r="P271">
        <f t="shared" si="35"/>
        <v>0.10749998069865901</v>
      </c>
      <c r="Q271">
        <f t="shared" si="37"/>
        <v>0.53184173878232754</v>
      </c>
      <c r="R271">
        <f t="shared" si="39"/>
        <v>0.65990845839965784</v>
      </c>
      <c r="S271">
        <f t="shared" si="33"/>
        <v>-0.57939171187910843</v>
      </c>
      <c r="T271">
        <f t="shared" si="36"/>
        <v>-0.2182249473151793</v>
      </c>
      <c r="U271">
        <f t="shared" si="38"/>
        <v>0.34352704342349893</v>
      </c>
      <c r="V271">
        <f t="shared" si="40"/>
        <v>0.50996522313398507</v>
      </c>
      <c r="W271">
        <f t="shared" si="41"/>
        <v>0.1382857724756221</v>
      </c>
    </row>
    <row r="272" spans="1:23" x14ac:dyDescent="0.35">
      <c r="A272" s="23">
        <v>44742</v>
      </c>
      <c r="B272" s="26">
        <v>356.97</v>
      </c>
      <c r="C272" s="26">
        <v>412.29</v>
      </c>
      <c r="D272" s="26">
        <v>446.58</v>
      </c>
      <c r="E272" s="26">
        <v>533.57000000000005</v>
      </c>
      <c r="F272" s="26">
        <v>271.08159999999998</v>
      </c>
      <c r="G272" s="26">
        <v>340.18</v>
      </c>
      <c r="H272" s="26">
        <v>376.23</v>
      </c>
      <c r="I272" s="26">
        <v>447.08</v>
      </c>
      <c r="J272" s="26">
        <v>592.48</v>
      </c>
      <c r="K272" s="26">
        <v>1931.78</v>
      </c>
      <c r="L272" s="26">
        <v>3622.68</v>
      </c>
      <c r="M272" s="26"/>
      <c r="N272" s="60">
        <v>3785.3798828125</v>
      </c>
      <c r="O272">
        <f t="shared" si="32"/>
        <v>-0.34873406350459685</v>
      </c>
      <c r="P272">
        <f t="shared" si="35"/>
        <v>4.4102485455498247E-2</v>
      </c>
      <c r="Q272">
        <f t="shared" si="37"/>
        <v>0.50273143973978685</v>
      </c>
      <c r="R272">
        <f t="shared" si="39"/>
        <v>0.64422178072480041</v>
      </c>
      <c r="S272">
        <f t="shared" si="33"/>
        <v>-0.43945851173366224</v>
      </c>
      <c r="T272">
        <f t="shared" si="36"/>
        <v>-0.26724948735144283</v>
      </c>
      <c r="U272">
        <f t="shared" si="38"/>
        <v>0.304071603035238</v>
      </c>
      <c r="V272">
        <f t="shared" si="40"/>
        <v>0.48321436553217356</v>
      </c>
      <c r="W272">
        <f t="shared" si="41"/>
        <v>0.1382857724756221</v>
      </c>
    </row>
    <row r="273" spans="1:23" x14ac:dyDescent="0.35">
      <c r="A273" s="23">
        <v>44771</v>
      </c>
      <c r="B273" s="26">
        <v>364.83</v>
      </c>
      <c r="C273" s="26">
        <v>422.86</v>
      </c>
      <c r="D273" s="26">
        <v>460.03</v>
      </c>
      <c r="E273" s="26">
        <v>551.37</v>
      </c>
      <c r="F273" s="26">
        <v>272.52449999999999</v>
      </c>
      <c r="G273" s="26">
        <v>345.62</v>
      </c>
      <c r="H273" s="26">
        <v>385.39</v>
      </c>
      <c r="I273" s="26">
        <v>463.15</v>
      </c>
      <c r="J273" s="26">
        <v>614.77</v>
      </c>
      <c r="K273" s="26">
        <v>1957.68</v>
      </c>
      <c r="L273" s="26">
        <v>3719.33</v>
      </c>
      <c r="M273" s="26"/>
      <c r="N273" s="60">
        <v>4130.2900390625</v>
      </c>
      <c r="O273">
        <f t="shared" si="32"/>
        <v>-0.30448922037363796</v>
      </c>
      <c r="P273">
        <f t="shared" si="35"/>
        <v>-4.1356574288765713E-2</v>
      </c>
      <c r="Q273">
        <f t="shared" si="37"/>
        <v>0.47084315556543987</v>
      </c>
      <c r="R273">
        <f t="shared" si="39"/>
        <v>0.62678530985225933</v>
      </c>
      <c r="S273">
        <f t="shared" si="33"/>
        <v>-0.36885404704600705</v>
      </c>
      <c r="T273">
        <f t="shared" si="36"/>
        <v>-0.3419831701801993</v>
      </c>
      <c r="U273">
        <f t="shared" si="38"/>
        <v>0.25500169591494148</v>
      </c>
      <c r="V273">
        <f t="shared" si="40"/>
        <v>0.44968740521162776</v>
      </c>
      <c r="W273">
        <f t="shared" si="41"/>
        <v>0.1382857724756221</v>
      </c>
    </row>
    <row r="274" spans="1:23" x14ac:dyDescent="0.35">
      <c r="A274" s="23">
        <v>44804</v>
      </c>
      <c r="B274" s="26">
        <v>354.54</v>
      </c>
      <c r="C274" s="26">
        <v>411.01</v>
      </c>
      <c r="D274" s="26">
        <v>446.58</v>
      </c>
      <c r="E274" s="26">
        <v>536.01</v>
      </c>
      <c r="F274" s="26">
        <v>270.33850000000001</v>
      </c>
      <c r="G274" s="26">
        <v>338.19</v>
      </c>
      <c r="H274" s="26">
        <v>373.78</v>
      </c>
      <c r="I274" s="26">
        <v>445.75</v>
      </c>
      <c r="J274" s="26">
        <v>587.77</v>
      </c>
      <c r="K274" s="26">
        <v>1918.31</v>
      </c>
      <c r="L274" s="26">
        <v>3554.69</v>
      </c>
      <c r="M274" s="26"/>
      <c r="N274" s="60">
        <v>3955</v>
      </c>
      <c r="O274">
        <f t="shared" si="32"/>
        <v>-0.19565850675401864</v>
      </c>
      <c r="P274">
        <f t="shared" si="35"/>
        <v>-9.7878950951299254E-2</v>
      </c>
      <c r="Q274">
        <f t="shared" si="37"/>
        <v>0.43468734822006411</v>
      </c>
      <c r="R274">
        <f t="shared" si="39"/>
        <v>0.60580995103928503</v>
      </c>
      <c r="S274">
        <f t="shared" si="33"/>
        <v>-0.21640075681203086</v>
      </c>
      <c r="T274">
        <f t="shared" si="36"/>
        <v>-0.35445925562359437</v>
      </c>
      <c r="U274">
        <f t="shared" si="38"/>
        <v>0.20990735364871849</v>
      </c>
      <c r="V274">
        <f t="shared" si="40"/>
        <v>0.41782000692819204</v>
      </c>
      <c r="W274">
        <f t="shared" si="41"/>
        <v>0.1382857724756221</v>
      </c>
    </row>
    <row r="275" spans="1:23" x14ac:dyDescent="0.35">
      <c r="A275" s="23">
        <v>44834</v>
      </c>
      <c r="B275" s="26">
        <v>340.31</v>
      </c>
      <c r="C275" s="26">
        <v>392.04</v>
      </c>
      <c r="D275" s="26">
        <v>423.48</v>
      </c>
      <c r="E275" s="26">
        <v>507.71</v>
      </c>
      <c r="F275" s="26">
        <v>267.01339999999999</v>
      </c>
      <c r="G275" s="26">
        <v>328.95</v>
      </c>
      <c r="H275" s="26">
        <v>358.62</v>
      </c>
      <c r="I275" s="26">
        <v>421.98</v>
      </c>
      <c r="J275" s="26">
        <v>539.14</v>
      </c>
      <c r="K275" s="26">
        <v>1872.35</v>
      </c>
      <c r="L275" s="26">
        <v>3273.88</v>
      </c>
      <c r="M275" s="26"/>
      <c r="N275" s="60">
        <v>3585.6201171875</v>
      </c>
      <c r="O275">
        <f t="shared" si="32"/>
        <v>1.0495596687779754E-2</v>
      </c>
      <c r="P275">
        <f t="shared" si="35"/>
        <v>-0.10480109047728117</v>
      </c>
      <c r="Q275">
        <f t="shared" si="37"/>
        <v>0.40244471578779145</v>
      </c>
      <c r="R275">
        <f t="shared" si="39"/>
        <v>0.58535067586474587</v>
      </c>
      <c r="S275">
        <f t="shared" si="33"/>
        <v>9.4444207105043494E-4</v>
      </c>
      <c r="T275">
        <f t="shared" si="36"/>
        <v>-0.32103208528799337</v>
      </c>
      <c r="U275">
        <f t="shared" si="38"/>
        <v>0.17483140123733776</v>
      </c>
      <c r="V275">
        <f t="shared" si="40"/>
        <v>0.38915470799839758</v>
      </c>
      <c r="W275">
        <f t="shared" si="41"/>
        <v>0.1382857724756221</v>
      </c>
    </row>
    <row r="276" spans="1:23" x14ac:dyDescent="0.35">
      <c r="A276" s="23">
        <v>44865</v>
      </c>
      <c r="B276" s="26">
        <v>335.61</v>
      </c>
      <c r="C276" s="26">
        <v>385.89</v>
      </c>
      <c r="D276" s="26">
        <v>418.23</v>
      </c>
      <c r="E276" s="26">
        <v>503.87</v>
      </c>
      <c r="F276" s="26">
        <v>266.66829999999999</v>
      </c>
      <c r="G276" s="26">
        <v>327.73</v>
      </c>
      <c r="H276" s="26">
        <v>356.05</v>
      </c>
      <c r="I276" s="26">
        <v>415.45</v>
      </c>
      <c r="J276" s="26">
        <v>519.27</v>
      </c>
      <c r="K276" s="26">
        <v>1863.88</v>
      </c>
      <c r="L276" s="26">
        <v>3092.22</v>
      </c>
      <c r="M276" s="26"/>
      <c r="N276" s="60">
        <v>3871.97998046875</v>
      </c>
      <c r="O276">
        <f t="shared" si="32"/>
        <v>0.14954145002216013</v>
      </c>
      <c r="P276">
        <f t="shared" si="35"/>
        <v>-0.13637933172234495</v>
      </c>
      <c r="Q276">
        <f t="shared" si="37"/>
        <v>0.33772365331731968</v>
      </c>
      <c r="R276">
        <f t="shared" si="39"/>
        <v>0.55392727481628135</v>
      </c>
      <c r="S276">
        <f t="shared" si="33"/>
        <v>0.17825922782100689</v>
      </c>
      <c r="T276">
        <f t="shared" si="36"/>
        <v>-0.31914685761729839</v>
      </c>
      <c r="U276">
        <f t="shared" si="38"/>
        <v>0.10377475415507786</v>
      </c>
      <c r="V276">
        <f t="shared" si="40"/>
        <v>0.34330628756663556</v>
      </c>
      <c r="W276">
        <f t="shared" si="41"/>
        <v>0.1382857724756221</v>
      </c>
    </row>
    <row r="277" spans="1:23" x14ac:dyDescent="0.35">
      <c r="A277" s="23">
        <v>44895</v>
      </c>
      <c r="B277" s="26">
        <v>346.26</v>
      </c>
      <c r="C277" s="26">
        <v>402.07</v>
      </c>
      <c r="D277" s="26">
        <v>438.91</v>
      </c>
      <c r="E277" s="26">
        <v>531.1</v>
      </c>
      <c r="F277" s="26">
        <v>268.87610000000001</v>
      </c>
      <c r="G277" s="26">
        <v>335.01</v>
      </c>
      <c r="H277" s="26">
        <v>367.74</v>
      </c>
      <c r="I277" s="26">
        <v>433.53</v>
      </c>
      <c r="J277" s="26">
        <v>560.04</v>
      </c>
      <c r="K277" s="26">
        <v>1896.03</v>
      </c>
      <c r="L277" s="26">
        <v>3310.9</v>
      </c>
      <c r="M277" s="26"/>
      <c r="N277" s="60">
        <v>4080.110107421875</v>
      </c>
      <c r="O277">
        <f t="shared" si="32"/>
        <v>0.27694609354037031</v>
      </c>
      <c r="P277">
        <f t="shared" si="35"/>
        <v>-0.18378987060933175</v>
      </c>
      <c r="Q277">
        <f t="shared" si="37"/>
        <v>0.27119226611733804</v>
      </c>
      <c r="R277">
        <f t="shared" si="39"/>
        <v>0.52312266128381035</v>
      </c>
      <c r="S277">
        <f t="shared" si="33"/>
        <v>0.33716805349614265</v>
      </c>
      <c r="T277">
        <f t="shared" si="36"/>
        <v>-0.34234345684859008</v>
      </c>
      <c r="U277">
        <f t="shared" si="38"/>
        <v>3.1810175866095629E-2</v>
      </c>
      <c r="V277">
        <f t="shared" si="40"/>
        <v>0.30043247923647048</v>
      </c>
      <c r="W277">
        <f t="shared" si="41"/>
        <v>0.1382857724756221</v>
      </c>
    </row>
    <row r="278" spans="1:23" x14ac:dyDescent="0.35">
      <c r="A278" s="23">
        <v>44925</v>
      </c>
      <c r="B278" s="26">
        <v>344.67</v>
      </c>
      <c r="C278" s="26">
        <v>399.87</v>
      </c>
      <c r="D278" s="26">
        <v>437.15</v>
      </c>
      <c r="E278" s="26">
        <v>528.88</v>
      </c>
      <c r="F278" s="26">
        <v>269.40730000000002</v>
      </c>
      <c r="G278" s="26">
        <v>334.44</v>
      </c>
      <c r="H278" s="26">
        <v>366.03</v>
      </c>
      <c r="I278" s="26">
        <v>431.11</v>
      </c>
      <c r="J278" s="26">
        <v>552.46</v>
      </c>
      <c r="K278" s="26">
        <v>1891.4</v>
      </c>
      <c r="L278" s="26">
        <v>3254.58</v>
      </c>
      <c r="M278" s="26"/>
      <c r="N278" s="60">
        <v>3839.5</v>
      </c>
      <c r="O278">
        <f t="shared" si="32"/>
        <v>0.41568069988772133</v>
      </c>
      <c r="P278">
        <f t="shared" si="35"/>
        <v>-0.20115629384029238</v>
      </c>
      <c r="Q278">
        <f t="shared" si="37"/>
        <v>0.2064642104334885</v>
      </c>
      <c r="R278">
        <f t="shared" si="39"/>
        <v>0.4984036446440957</v>
      </c>
      <c r="S278">
        <f t="shared" si="33"/>
        <v>0.50988774792647107</v>
      </c>
      <c r="T278">
        <f t="shared" si="36"/>
        <v>-0.34409212026299285</v>
      </c>
      <c r="U278">
        <f t="shared" si="38"/>
        <v>-2.8492583307488339E-2</v>
      </c>
      <c r="V278">
        <f t="shared" si="40"/>
        <v>0.26895866503064769</v>
      </c>
      <c r="W278">
        <f t="shared" si="41"/>
        <v>0.1382857724756221</v>
      </c>
    </row>
    <row r="279" spans="1:23" x14ac:dyDescent="0.35">
      <c r="A279" s="23">
        <v>44957</v>
      </c>
      <c r="B279" s="26">
        <v>354.25</v>
      </c>
      <c r="C279" s="26">
        <v>413.2</v>
      </c>
      <c r="D279" s="26">
        <v>453.65</v>
      </c>
      <c r="E279" s="26">
        <v>550.76</v>
      </c>
      <c r="F279" s="26">
        <v>271.60340000000002</v>
      </c>
      <c r="G279" s="26">
        <v>340.77</v>
      </c>
      <c r="H279" s="26">
        <v>376.19</v>
      </c>
      <c r="I279" s="26">
        <v>446.66</v>
      </c>
      <c r="J279" s="26">
        <v>588.16999999999996</v>
      </c>
      <c r="K279" s="26">
        <v>1921.74</v>
      </c>
      <c r="L279" s="26">
        <v>3463.2</v>
      </c>
      <c r="M279" s="26"/>
      <c r="N279" s="60">
        <v>4076.60009765625</v>
      </c>
      <c r="O279">
        <f t="shared" si="32"/>
        <v>0.5094869940241149</v>
      </c>
      <c r="P279">
        <f t="shared" si="35"/>
        <v>-0.22416289339335496</v>
      </c>
      <c r="Q279">
        <f t="shared" si="37"/>
        <v>0.14432402979653419</v>
      </c>
      <c r="R279">
        <f t="shared" si="39"/>
        <v>0.47449623168946808</v>
      </c>
      <c r="S279">
        <f t="shared" si="33"/>
        <v>0.62773074528138384</v>
      </c>
      <c r="T279">
        <f t="shared" si="36"/>
        <v>-0.35251949546279027</v>
      </c>
      <c r="U279">
        <f t="shared" si="38"/>
        <v>-8.8587526545013728E-2</v>
      </c>
      <c r="V279">
        <f t="shared" si="40"/>
        <v>0.23578463929977467</v>
      </c>
      <c r="W279">
        <f t="shared" si="41"/>
        <v>0.1382857724756221</v>
      </c>
    </row>
    <row r="280" spans="1:23" x14ac:dyDescent="0.35">
      <c r="A280" s="23">
        <v>44985</v>
      </c>
      <c r="B280" s="26">
        <v>345.68</v>
      </c>
      <c r="C280" s="26">
        <v>402.69</v>
      </c>
      <c r="D280" s="26">
        <v>439.96</v>
      </c>
      <c r="E280" s="26">
        <v>533.25</v>
      </c>
      <c r="F280" s="26">
        <v>269.5754</v>
      </c>
      <c r="G280" s="26">
        <v>334.32</v>
      </c>
      <c r="H280" s="26">
        <v>366.71</v>
      </c>
      <c r="I280" s="26">
        <v>433.28</v>
      </c>
      <c r="J280" s="26">
        <v>559.11</v>
      </c>
      <c r="K280" s="26">
        <v>1888.08</v>
      </c>
      <c r="L280" s="26">
        <v>3298.92</v>
      </c>
      <c r="M280" s="26"/>
      <c r="N280" s="60">
        <v>3970.14990234375</v>
      </c>
      <c r="O280">
        <f t="shared" si="32"/>
        <v>0.64062977725951731</v>
      </c>
      <c r="P280">
        <f t="shared" si="35"/>
        <v>-0.22197799870292714</v>
      </c>
      <c r="Q280">
        <f t="shared" si="37"/>
        <v>7.9347605663428439E-2</v>
      </c>
      <c r="R280">
        <f t="shared" si="39"/>
        <v>0.44187444886720384</v>
      </c>
      <c r="S280">
        <f t="shared" si="33"/>
        <v>0.76275193290090293</v>
      </c>
      <c r="T280">
        <f t="shared" si="36"/>
        <v>-0.33205392864456157</v>
      </c>
      <c r="U280">
        <f t="shared" si="38"/>
        <v>-0.1455755219993754</v>
      </c>
      <c r="V280">
        <f t="shared" si="40"/>
        <v>0.19669708283388912</v>
      </c>
      <c r="W280">
        <f t="shared" si="41"/>
        <v>0.1382857724756221</v>
      </c>
    </row>
    <row r="281" spans="1:23" x14ac:dyDescent="0.35">
      <c r="A281" s="23">
        <v>45016</v>
      </c>
      <c r="B281" s="26">
        <v>354.26</v>
      </c>
      <c r="C281" s="26">
        <v>413.66</v>
      </c>
      <c r="D281" s="26">
        <v>451.63</v>
      </c>
      <c r="E281" s="26">
        <v>547.78</v>
      </c>
      <c r="F281" s="26">
        <v>273.48039999999997</v>
      </c>
      <c r="G281" s="26">
        <v>341.91</v>
      </c>
      <c r="H281" s="26">
        <v>376.22</v>
      </c>
      <c r="I281" s="26">
        <v>443.6</v>
      </c>
      <c r="J281" s="26">
        <v>583.41999999999996</v>
      </c>
      <c r="K281" s="26">
        <v>1934.36</v>
      </c>
      <c r="L281" s="26">
        <v>3455.29</v>
      </c>
      <c r="M281" s="26"/>
      <c r="N281" s="60">
        <v>4109.31005859375</v>
      </c>
      <c r="O281">
        <f t="shared" si="32"/>
        <v>0.73628037671100599</v>
      </c>
      <c r="P281">
        <f t="shared" si="35"/>
        <v>-0.19259279185474726</v>
      </c>
      <c r="Q281">
        <f t="shared" si="37"/>
        <v>2.5281112451075623E-2</v>
      </c>
      <c r="R281">
        <f t="shared" si="39"/>
        <v>0.4124359957173922</v>
      </c>
      <c r="S281">
        <f t="shared" si="33"/>
        <v>0.83608470183608374</v>
      </c>
      <c r="T281">
        <f t="shared" si="36"/>
        <v>-0.28901746358462643</v>
      </c>
      <c r="U281">
        <f t="shared" si="38"/>
        <v>-0.19404774163465788</v>
      </c>
      <c r="V281">
        <f t="shared" si="40"/>
        <v>0.15913961477360319</v>
      </c>
      <c r="W281">
        <f t="shared" si="41"/>
        <v>0.1382857724756221</v>
      </c>
    </row>
    <row r="282" spans="1:23" x14ac:dyDescent="0.35">
      <c r="A282" s="23">
        <v>45044</v>
      </c>
      <c r="B282" s="26">
        <v>356.17</v>
      </c>
      <c r="C282" s="26">
        <v>416.65</v>
      </c>
      <c r="D282" s="26">
        <v>455.23</v>
      </c>
      <c r="E282" s="26">
        <v>552.19000000000005</v>
      </c>
      <c r="F282" s="26">
        <v>274.41860000000003</v>
      </c>
      <c r="G282" s="26">
        <v>344.11</v>
      </c>
      <c r="H282" s="26">
        <v>378.48</v>
      </c>
      <c r="I282" s="26">
        <v>446.86</v>
      </c>
      <c r="J282" s="26">
        <v>587.54999999999995</v>
      </c>
      <c r="K282" s="26">
        <v>1944.79</v>
      </c>
      <c r="L282" s="26">
        <v>3473.29</v>
      </c>
      <c r="M282" s="26"/>
      <c r="N282" s="60">
        <v>4169.47998046875</v>
      </c>
      <c r="O282">
        <f t="shared" si="32"/>
        <v>0.78901877253612984</v>
      </c>
      <c r="P282">
        <f t="shared" si="35"/>
        <v>-0.15721630267867312</v>
      </c>
      <c r="Q282">
        <f t="shared" si="37"/>
        <v>-2.6410885437218291E-2</v>
      </c>
      <c r="R282">
        <f t="shared" si="39"/>
        <v>0.38040957611351661</v>
      </c>
      <c r="S282">
        <f t="shared" si="33"/>
        <v>0.85409489902552971</v>
      </c>
      <c r="T282">
        <f t="shared" si="36"/>
        <v>-0.23576724842980903</v>
      </c>
      <c r="U282">
        <f t="shared" si="38"/>
        <v>-0.24405523244224075</v>
      </c>
      <c r="V282">
        <f t="shared" si="40"/>
        <v>0.11789360069766604</v>
      </c>
      <c r="W282">
        <f t="shared" si="41"/>
        <v>0.1382857724756221</v>
      </c>
    </row>
    <row r="283" spans="1:23" x14ac:dyDescent="0.35">
      <c r="A283" s="23">
        <v>45077</v>
      </c>
      <c r="B283" s="26">
        <v>352.71</v>
      </c>
      <c r="C283" s="26">
        <v>411.2</v>
      </c>
      <c r="D283" s="26">
        <v>448.8</v>
      </c>
      <c r="E283" s="26">
        <v>544.32000000000005</v>
      </c>
      <c r="F283" s="26">
        <v>273.59120000000001</v>
      </c>
      <c r="G283" s="26">
        <v>341.71</v>
      </c>
      <c r="H283" s="26">
        <v>375.08</v>
      </c>
      <c r="I283" s="26">
        <v>442.34</v>
      </c>
      <c r="J283" s="26">
        <v>571.59</v>
      </c>
      <c r="K283" s="26">
        <v>1930.17</v>
      </c>
      <c r="L283" s="26">
        <v>3376.22</v>
      </c>
      <c r="M283" s="26"/>
      <c r="N283" s="60">
        <v>4179.830078125</v>
      </c>
      <c r="O283">
        <f t="shared" ref="O283:O308" si="42">CORREL(K259:K283,N259:N283)</f>
        <v>0.80928271875932933</v>
      </c>
      <c r="P283">
        <f t="shared" si="35"/>
        <v>-0.114457915322211</v>
      </c>
      <c r="Q283">
        <f t="shared" si="37"/>
        <v>-8.0589999180839755E-2</v>
      </c>
      <c r="R283">
        <f t="shared" si="39"/>
        <v>0.34560230407501225</v>
      </c>
      <c r="S283">
        <f t="shared" ref="S283:S308" si="43">CORREL(L259:L283,N259:N283)</f>
        <v>0.84990700249186224</v>
      </c>
      <c r="T283">
        <f t="shared" si="36"/>
        <v>-0.18395496012696297</v>
      </c>
      <c r="U283">
        <f t="shared" si="38"/>
        <v>-0.28880698891818912</v>
      </c>
      <c r="V283">
        <f t="shared" si="40"/>
        <v>7.6960363165165704E-2</v>
      </c>
      <c r="W283">
        <f t="shared" si="41"/>
        <v>0.1382857724756221</v>
      </c>
    </row>
    <row r="284" spans="1:23" x14ac:dyDescent="0.35">
      <c r="A284" s="23">
        <v>45107</v>
      </c>
      <c r="B284" s="26">
        <v>350.5</v>
      </c>
      <c r="C284" s="26">
        <v>410.94</v>
      </c>
      <c r="D284" s="26">
        <v>449.83</v>
      </c>
      <c r="E284" s="26">
        <v>547.61</v>
      </c>
      <c r="F284" s="26">
        <v>272.49459999999999</v>
      </c>
      <c r="G284" s="26">
        <v>338.72</v>
      </c>
      <c r="H284" s="26">
        <v>372.2</v>
      </c>
      <c r="I284" s="26">
        <v>440.16</v>
      </c>
      <c r="J284" s="26">
        <v>574.82000000000005</v>
      </c>
      <c r="K284" s="26">
        <v>1912.16</v>
      </c>
      <c r="L284" s="26">
        <v>3375.66</v>
      </c>
      <c r="M284" s="26"/>
      <c r="N284" s="60">
        <v>4450.3798828125</v>
      </c>
      <c r="O284">
        <f t="shared" si="42"/>
        <v>0.78791183750407734</v>
      </c>
      <c r="P284">
        <f t="shared" si="35"/>
        <v>-8.267220530454443E-2</v>
      </c>
      <c r="Q284">
        <f t="shared" si="37"/>
        <v>-0.13604979861831712</v>
      </c>
      <c r="R284">
        <f t="shared" si="39"/>
        <v>0.2964866137750265</v>
      </c>
      <c r="S284">
        <f t="shared" si="43"/>
        <v>0.80152411423960168</v>
      </c>
      <c r="T284">
        <f t="shared" si="36"/>
        <v>-0.14019791060146697</v>
      </c>
      <c r="U284">
        <f t="shared" si="38"/>
        <v>-0.33424756200110134</v>
      </c>
      <c r="V284">
        <f t="shared" si="40"/>
        <v>2.8017299210728836E-2</v>
      </c>
      <c r="W284">
        <f t="shared" si="41"/>
        <v>0.1382857724756221</v>
      </c>
    </row>
    <row r="285" spans="1:23" x14ac:dyDescent="0.35">
      <c r="A285" s="23">
        <v>45138</v>
      </c>
      <c r="B285" s="26">
        <v>349.73</v>
      </c>
      <c r="C285" s="26">
        <v>410.69</v>
      </c>
      <c r="D285" s="26">
        <v>450.97</v>
      </c>
      <c r="E285" s="26">
        <v>550.32000000000005</v>
      </c>
      <c r="F285" s="26">
        <v>273.65789999999998</v>
      </c>
      <c r="G285" s="26">
        <v>339.83</v>
      </c>
      <c r="H285" s="26">
        <v>372.61</v>
      </c>
      <c r="I285" s="26">
        <v>439.62</v>
      </c>
      <c r="J285" s="26">
        <v>569.19000000000005</v>
      </c>
      <c r="K285" s="26">
        <v>1914.16</v>
      </c>
      <c r="L285" s="26">
        <v>3302.48</v>
      </c>
      <c r="M285" s="26"/>
      <c r="N285" s="60">
        <v>4588.9599609375</v>
      </c>
      <c r="O285">
        <f t="shared" si="42"/>
        <v>0.73467121339390928</v>
      </c>
      <c r="P285">
        <f t="shared" si="35"/>
        <v>-5.3060952737387243E-2</v>
      </c>
      <c r="Q285">
        <f t="shared" si="37"/>
        <v>-0.19542757651115694</v>
      </c>
      <c r="R285">
        <f t="shared" si="39"/>
        <v>0.24431197959109205</v>
      </c>
      <c r="S285">
        <f t="shared" si="43"/>
        <v>0.71900643761743022</v>
      </c>
      <c r="T285">
        <f t="shared" si="36"/>
        <v>-8.7808402251428719E-2</v>
      </c>
      <c r="U285">
        <f t="shared" si="38"/>
        <v>-0.38291683206263771</v>
      </c>
      <c r="V285">
        <f t="shared" si="40"/>
        <v>-2.6705075313213304E-2</v>
      </c>
      <c r="W285">
        <f t="shared" si="41"/>
        <v>0.1382857724756221</v>
      </c>
    </row>
    <row r="286" spans="1:23" x14ac:dyDescent="0.35">
      <c r="A286" s="23">
        <v>45169</v>
      </c>
      <c r="B286" s="26">
        <v>347.64</v>
      </c>
      <c r="C286" s="26">
        <v>408.28</v>
      </c>
      <c r="D286" s="26">
        <v>447.44</v>
      </c>
      <c r="E286" s="26">
        <v>546.16</v>
      </c>
      <c r="F286" s="26">
        <v>274.66609999999997</v>
      </c>
      <c r="G286" s="26">
        <v>339.9</v>
      </c>
      <c r="H286" s="26">
        <v>371.26</v>
      </c>
      <c r="I286" s="26">
        <v>435.73</v>
      </c>
      <c r="J286" s="26">
        <v>556.95000000000005</v>
      </c>
      <c r="K286" s="26">
        <v>1915.07</v>
      </c>
      <c r="L286" s="26">
        <v>3210.4</v>
      </c>
      <c r="M286" s="26"/>
      <c r="N286" s="60">
        <v>4507.66015625</v>
      </c>
      <c r="O286">
        <f t="shared" si="42"/>
        <v>0.70248875484042983</v>
      </c>
      <c r="P286">
        <f t="shared" si="35"/>
        <v>-2.7071102497928792E-2</v>
      </c>
      <c r="Q286">
        <f t="shared" si="37"/>
        <v>-0.23519491178482602</v>
      </c>
      <c r="R286">
        <f t="shared" si="39"/>
        <v>0.1975648404299423</v>
      </c>
      <c r="S286">
        <f t="shared" si="43"/>
        <v>0.65122232134974278</v>
      </c>
      <c r="T286">
        <f t="shared" si="36"/>
        <v>-6.0134990992847699E-2</v>
      </c>
      <c r="U286">
        <f t="shared" si="38"/>
        <v>-0.40631166958958326</v>
      </c>
      <c r="V286">
        <f t="shared" si="40"/>
        <v>-7.6132302237467531E-2</v>
      </c>
      <c r="W286">
        <f t="shared" si="41"/>
        <v>0.1382857724756221</v>
      </c>
    </row>
    <row r="287" spans="1:23" x14ac:dyDescent="0.35">
      <c r="A287" s="23">
        <v>45198</v>
      </c>
      <c r="B287" s="26">
        <v>343.49</v>
      </c>
      <c r="C287" s="26">
        <v>397.79</v>
      </c>
      <c r="D287" s="26">
        <v>435.26</v>
      </c>
      <c r="E287" s="26">
        <v>531.80999999999995</v>
      </c>
      <c r="F287" s="26">
        <v>274.50080000000003</v>
      </c>
      <c r="G287" s="26">
        <v>336.52</v>
      </c>
      <c r="H287" s="26">
        <v>363.66</v>
      </c>
      <c r="I287" s="26">
        <v>421.33</v>
      </c>
      <c r="J287" s="26">
        <v>525.04999999999995</v>
      </c>
      <c r="K287" s="26">
        <v>1896.66</v>
      </c>
      <c r="L287" s="26">
        <v>2976.22</v>
      </c>
      <c r="M287" s="26"/>
      <c r="N287" s="60">
        <v>4288.0498046875</v>
      </c>
      <c r="O287">
        <f t="shared" si="42"/>
        <v>0.67201963008625498</v>
      </c>
      <c r="P287">
        <f t="shared" si="35"/>
        <v>4.2435751132564245E-2</v>
      </c>
      <c r="Q287">
        <f t="shared" si="37"/>
        <v>-0.27132793338757027</v>
      </c>
      <c r="R287">
        <f t="shared" si="39"/>
        <v>0.14881911135459802</v>
      </c>
      <c r="S287">
        <f t="shared" si="43"/>
        <v>0.59189636496312281</v>
      </c>
      <c r="T287">
        <f t="shared" si="36"/>
        <v>2.1520791563455342E-2</v>
      </c>
      <c r="U287">
        <f t="shared" si="38"/>
        <v>-0.42329657542274979</v>
      </c>
      <c r="V287">
        <f t="shared" si="40"/>
        <v>-0.12452175211082794</v>
      </c>
      <c r="W287">
        <f t="shared" si="41"/>
        <v>0.1382857724756221</v>
      </c>
    </row>
    <row r="288" spans="1:23" x14ac:dyDescent="0.35">
      <c r="A288" s="23">
        <v>45230</v>
      </c>
      <c r="B288" s="26">
        <v>341.19</v>
      </c>
      <c r="C288" s="26">
        <v>391.7</v>
      </c>
      <c r="D288" s="26">
        <v>427.19</v>
      </c>
      <c r="E288" s="26">
        <v>521.86</v>
      </c>
      <c r="F288" s="26">
        <v>275.3802</v>
      </c>
      <c r="G288" s="26">
        <v>335.33</v>
      </c>
      <c r="H288" s="26">
        <v>359.59</v>
      </c>
      <c r="I288" s="26">
        <v>412.54</v>
      </c>
      <c r="J288" s="26">
        <v>504.09</v>
      </c>
      <c r="K288" s="26">
        <v>1890.14</v>
      </c>
      <c r="L288" s="26">
        <v>2829.35</v>
      </c>
      <c r="M288" s="26"/>
      <c r="N288" s="60">
        <v>4193.7998046875</v>
      </c>
      <c r="O288">
        <f t="shared" si="42"/>
        <v>0.69736174911966387</v>
      </c>
      <c r="P288">
        <f t="shared" si="35"/>
        <v>0.15321925591370728</v>
      </c>
      <c r="Q288">
        <f t="shared" si="37"/>
        <v>-0.29814656552430546</v>
      </c>
      <c r="R288">
        <f t="shared" si="39"/>
        <v>8.947387824887329E-2</v>
      </c>
      <c r="S288">
        <f t="shared" si="43"/>
        <v>0.57715122862238588</v>
      </c>
      <c r="T288">
        <f t="shared" si="36"/>
        <v>0.14116739416977783</v>
      </c>
      <c r="U288">
        <f t="shared" si="38"/>
        <v>-0.4328909964229381</v>
      </c>
      <c r="V288">
        <f t="shared" si="40"/>
        <v>-0.18027647114093479</v>
      </c>
      <c r="W288">
        <f t="shared" si="41"/>
        <v>0.1382857724756221</v>
      </c>
    </row>
    <row r="289" spans="1:23" x14ac:dyDescent="0.35">
      <c r="A289" s="23">
        <v>45260</v>
      </c>
      <c r="B289" s="26">
        <v>350.72</v>
      </c>
      <c r="C289" s="26">
        <v>407.97</v>
      </c>
      <c r="D289" s="26">
        <v>451.68</v>
      </c>
      <c r="E289" s="26">
        <v>553.82000000000005</v>
      </c>
      <c r="F289" s="26">
        <v>278.58260000000001</v>
      </c>
      <c r="G289" s="26">
        <v>344.23</v>
      </c>
      <c r="H289" s="26">
        <v>374.06</v>
      </c>
      <c r="I289" s="26">
        <v>434.45</v>
      </c>
      <c r="J289" s="26">
        <v>547.53</v>
      </c>
      <c r="K289" s="26">
        <v>1931.81</v>
      </c>
      <c r="L289" s="26">
        <v>3088.41</v>
      </c>
      <c r="M289" s="26"/>
      <c r="N289" s="60">
        <v>4567.7998046875</v>
      </c>
      <c r="O289">
        <f t="shared" si="42"/>
        <v>0.64183096672526252</v>
      </c>
      <c r="P289">
        <f t="shared" si="35"/>
        <v>0.21678435105586449</v>
      </c>
      <c r="Q289">
        <f t="shared" si="37"/>
        <v>-0.33057763168417803</v>
      </c>
      <c r="R289">
        <f t="shared" si="39"/>
        <v>3.1589527241987804E-2</v>
      </c>
      <c r="S289">
        <f t="shared" si="43"/>
        <v>0.45556004726983079</v>
      </c>
      <c r="T289">
        <f t="shared" si="36"/>
        <v>0.19075792296894112</v>
      </c>
      <c r="U289">
        <f t="shared" si="38"/>
        <v>-0.45868309369758703</v>
      </c>
      <c r="V289">
        <f t="shared" si="40"/>
        <v>-0.24039696071855557</v>
      </c>
      <c r="W289">
        <f t="shared" si="41"/>
        <v>0.1382857724756221</v>
      </c>
    </row>
    <row r="290" spans="1:23" x14ac:dyDescent="0.35">
      <c r="A290" s="23">
        <v>45289</v>
      </c>
      <c r="B290" s="26">
        <v>359.71</v>
      </c>
      <c r="C290" s="26">
        <v>423.14</v>
      </c>
      <c r="D290" s="26">
        <v>470.69</v>
      </c>
      <c r="E290" s="26">
        <v>578.61</v>
      </c>
      <c r="F290" s="26">
        <v>281.93150000000003</v>
      </c>
      <c r="G290" s="26">
        <v>352.04</v>
      </c>
      <c r="H290" s="26">
        <v>386.14</v>
      </c>
      <c r="I290" s="26">
        <v>454.27</v>
      </c>
      <c r="J290" s="26">
        <v>587.57000000000005</v>
      </c>
      <c r="K290" s="26">
        <v>1972.4</v>
      </c>
      <c r="L290" s="26">
        <v>3354.28</v>
      </c>
      <c r="M290" s="26"/>
      <c r="N290" s="60">
        <v>4769.830078125</v>
      </c>
      <c r="O290">
        <f t="shared" si="42"/>
        <v>0.62893288996124885</v>
      </c>
      <c r="P290">
        <f t="shared" si="35"/>
        <v>0.28611129691900161</v>
      </c>
      <c r="Q290">
        <f t="shared" si="37"/>
        <v>-0.34916674450570484</v>
      </c>
      <c r="R290">
        <f t="shared" si="39"/>
        <v>-2.0978388759413279E-2</v>
      </c>
      <c r="S290">
        <f t="shared" si="43"/>
        <v>0.33919736971078773</v>
      </c>
      <c r="T290">
        <f t="shared" si="36"/>
        <v>0.22507977464700427</v>
      </c>
      <c r="U290">
        <f t="shared" si="38"/>
        <v>-0.48424855755890783</v>
      </c>
      <c r="V290">
        <f t="shared" si="40"/>
        <v>-0.29676459258209109</v>
      </c>
      <c r="W290">
        <f>CORREL(N254:N290,L254:L290)</f>
        <v>0.1382857724756221</v>
      </c>
    </row>
    <row r="291" spans="1:23" x14ac:dyDescent="0.35">
      <c r="A291" s="23">
        <v>45322</v>
      </c>
      <c r="B291" s="26">
        <v>360.68</v>
      </c>
      <c r="C291" s="26">
        <v>421.7</v>
      </c>
      <c r="D291" s="26">
        <v>469.75</v>
      </c>
      <c r="E291" s="26">
        <v>577.87</v>
      </c>
      <c r="F291" s="26">
        <v>283.05</v>
      </c>
      <c r="G291" s="26">
        <v>353.04</v>
      </c>
      <c r="H291" s="26">
        <v>386.32</v>
      </c>
      <c r="I291" s="26">
        <v>451.71</v>
      </c>
      <c r="J291" s="26">
        <v>578.66</v>
      </c>
      <c r="K291" s="26">
        <v>1976.65</v>
      </c>
      <c r="L291" s="26">
        <v>3280.43</v>
      </c>
      <c r="M291" s="26"/>
      <c r="N291" s="60">
        <v>4845.64990234375</v>
      </c>
      <c r="O291">
        <f t="shared" si="42"/>
        <v>0.58670285953561829</v>
      </c>
      <c r="P291">
        <f t="shared" si="35"/>
        <v>0.3742780933368916</v>
      </c>
      <c r="Q291">
        <f t="shared" si="37"/>
        <v>-0.35523306965086443</v>
      </c>
      <c r="R291">
        <f t="shared" si="39"/>
        <v>-6.6027384041150355E-2</v>
      </c>
      <c r="S291">
        <f t="shared" si="43"/>
        <v>0.13107724354511002</v>
      </c>
      <c r="T291">
        <f t="shared" si="36"/>
        <v>0.25155312268901853</v>
      </c>
      <c r="U291">
        <f t="shared" si="38"/>
        <v>-0.50038523032219984</v>
      </c>
      <c r="V291">
        <f t="shared" si="40"/>
        <v>-0.34915091081138511</v>
      </c>
      <c r="W291">
        <f t="shared" ref="W291:W307" si="44">W292</f>
        <v>-0.22848929781558078</v>
      </c>
    </row>
    <row r="292" spans="1:23" x14ac:dyDescent="0.35">
      <c r="A292" s="23">
        <v>45351</v>
      </c>
      <c r="B292" s="26">
        <v>357.35</v>
      </c>
      <c r="C292" s="26">
        <v>415.71</v>
      </c>
      <c r="D292" s="26">
        <v>462.73</v>
      </c>
      <c r="E292" s="26">
        <v>569.57000000000005</v>
      </c>
      <c r="F292" s="26">
        <v>282.06709999999998</v>
      </c>
      <c r="G292" s="26">
        <v>349.44</v>
      </c>
      <c r="H292" s="26">
        <v>380.74</v>
      </c>
      <c r="I292" s="26">
        <v>443.21</v>
      </c>
      <c r="J292" s="26">
        <v>564.6</v>
      </c>
      <c r="K292" s="26">
        <v>1955.58</v>
      </c>
      <c r="L292" s="26">
        <v>3205.55</v>
      </c>
      <c r="M292" s="26"/>
      <c r="N292" s="60">
        <v>5096.27001953125</v>
      </c>
      <c r="O292">
        <f t="shared" si="42"/>
        <v>0.57673139339084312</v>
      </c>
      <c r="P292">
        <f t="shared" si="35"/>
        <v>0.40374196416860647</v>
      </c>
      <c r="Q292">
        <f t="shared" si="37"/>
        <v>-0.35746881264212244</v>
      </c>
      <c r="R292">
        <f t="shared" si="39"/>
        <v>-0.12185782733986074</v>
      </c>
      <c r="S292">
        <f t="shared" si="43"/>
        <v>-3.2747629543930096E-2</v>
      </c>
      <c r="T292">
        <f t="shared" si="36"/>
        <v>0.21332548420497155</v>
      </c>
      <c r="U292">
        <f t="shared" si="38"/>
        <v>-0.50906810568497673</v>
      </c>
      <c r="V292">
        <f t="shared" si="40"/>
        <v>-0.40648403418061313</v>
      </c>
      <c r="W292">
        <f t="shared" si="44"/>
        <v>-0.22848929781558078</v>
      </c>
    </row>
    <row r="293" spans="1:23" x14ac:dyDescent="0.35">
      <c r="A293" s="23">
        <v>45380</v>
      </c>
      <c r="B293" s="26">
        <v>359.78</v>
      </c>
      <c r="C293" s="26">
        <v>419.07</v>
      </c>
      <c r="D293" s="26">
        <v>468.27</v>
      </c>
      <c r="E293" s="26">
        <v>577.49</v>
      </c>
      <c r="F293" s="26">
        <v>283.21339999999998</v>
      </c>
      <c r="G293" s="26">
        <v>351.66</v>
      </c>
      <c r="H293" s="26">
        <v>384.18</v>
      </c>
      <c r="I293" s="26">
        <v>448.16</v>
      </c>
      <c r="J293" s="26">
        <v>573.23</v>
      </c>
      <c r="K293" s="26">
        <v>1965.25</v>
      </c>
      <c r="L293" s="26">
        <v>3245.05</v>
      </c>
      <c r="M293" s="26"/>
      <c r="N293" s="60">
        <v>5254.35009765625</v>
      </c>
      <c r="O293">
        <f t="shared" si="42"/>
        <v>0.66252171556437756</v>
      </c>
      <c r="P293">
        <f t="shared" si="35"/>
        <v>0.40913978500530968</v>
      </c>
      <c r="Q293">
        <f t="shared" si="37"/>
        <v>-0.32732958586928607</v>
      </c>
      <c r="R293">
        <f t="shared" si="39"/>
        <v>-0.1647776132919917</v>
      </c>
      <c r="S293">
        <f t="shared" si="43"/>
        <v>-0.12915650329382325</v>
      </c>
      <c r="T293">
        <f t="shared" si="36"/>
        <v>0.15190817411143287</v>
      </c>
      <c r="U293">
        <f t="shared" si="38"/>
        <v>-0.49880008390033054</v>
      </c>
      <c r="V293">
        <f t="shared" si="40"/>
        <v>-0.45104812937706268</v>
      </c>
      <c r="W293">
        <f t="shared" si="44"/>
        <v>-0.22848929781558078</v>
      </c>
    </row>
    <row r="294" spans="1:23" x14ac:dyDescent="0.35">
      <c r="A294" s="23">
        <v>45412</v>
      </c>
      <c r="B294" s="26">
        <v>354.06</v>
      </c>
      <c r="C294" s="26">
        <v>408.28</v>
      </c>
      <c r="D294" s="26">
        <v>456.35</v>
      </c>
      <c r="E294" s="26">
        <v>563.09</v>
      </c>
      <c r="F294" s="26">
        <v>282.25409999999999</v>
      </c>
      <c r="G294" s="26">
        <v>346.72</v>
      </c>
      <c r="H294" s="26">
        <v>375.35</v>
      </c>
      <c r="I294" s="26">
        <v>433.16</v>
      </c>
      <c r="J294" s="26">
        <v>542.12</v>
      </c>
      <c r="K294" s="26">
        <v>1938.32</v>
      </c>
      <c r="L294" s="26">
        <v>3047.36</v>
      </c>
      <c r="M294" s="26"/>
      <c r="N294" s="60">
        <v>5035.68994140625</v>
      </c>
      <c r="O294">
        <f t="shared" si="42"/>
        <v>0.64733905867444341</v>
      </c>
      <c r="P294">
        <f t="shared" ref="P294:P308" si="45">CORREL(K259:K294,N259:N294)</f>
        <v>0.39847199881823769</v>
      </c>
      <c r="Q294">
        <f t="shared" si="37"/>
        <v>-0.30636953343573214</v>
      </c>
      <c r="R294">
        <f t="shared" si="39"/>
        <v>-0.21526947084198225</v>
      </c>
      <c r="S294">
        <f t="shared" si="43"/>
        <v>-0.3136556932779388</v>
      </c>
      <c r="T294">
        <f t="shared" ref="T294:T308" si="46">CORREL(L259:L294,N259:N294)</f>
        <v>9.6622388971609727E-2</v>
      </c>
      <c r="U294">
        <f t="shared" si="38"/>
        <v>-0.48635075936989636</v>
      </c>
      <c r="V294">
        <f t="shared" si="40"/>
        <v>-0.49678100736327518</v>
      </c>
      <c r="W294">
        <f t="shared" si="44"/>
        <v>-0.22848929781558078</v>
      </c>
    </row>
    <row r="295" spans="1:23" x14ac:dyDescent="0.35">
      <c r="A295" s="23">
        <v>45443</v>
      </c>
      <c r="B295" s="26">
        <v>358.61</v>
      </c>
      <c r="C295" s="26">
        <v>415.03</v>
      </c>
      <c r="D295" s="26">
        <v>464.62</v>
      </c>
      <c r="E295" s="26">
        <v>574.1</v>
      </c>
      <c r="F295" s="26">
        <v>284.3125</v>
      </c>
      <c r="G295" s="26">
        <v>351.04</v>
      </c>
      <c r="H295" s="26">
        <v>381.36</v>
      </c>
      <c r="I295" s="26">
        <v>442.11</v>
      </c>
      <c r="J295" s="26">
        <v>557.16</v>
      </c>
      <c r="K295" s="26">
        <v>1959.98</v>
      </c>
      <c r="L295" s="26">
        <v>3134.41</v>
      </c>
      <c r="M295" s="26"/>
      <c r="N295" s="60">
        <v>5277.509765625</v>
      </c>
      <c r="O295">
        <f t="shared" si="42"/>
        <v>0.67779160334075117</v>
      </c>
      <c r="P295">
        <f t="shared" si="45"/>
        <v>0.40373183684083042</v>
      </c>
      <c r="Q295">
        <f t="shared" si="37"/>
        <v>-0.26955888343700374</v>
      </c>
      <c r="R295">
        <f t="shared" si="39"/>
        <v>-0.25388521657065644</v>
      </c>
      <c r="S295">
        <f t="shared" si="43"/>
        <v>-0.34290495287271555</v>
      </c>
      <c r="T295">
        <f t="shared" si="46"/>
        <v>4.3426804565737158E-2</v>
      </c>
      <c r="U295">
        <f t="shared" si="38"/>
        <v>-0.47429046111817058</v>
      </c>
      <c r="V295">
        <f t="shared" si="40"/>
        <v>-0.53548918701312898</v>
      </c>
      <c r="W295">
        <f t="shared" si="44"/>
        <v>-0.22848929781558078</v>
      </c>
    </row>
    <row r="296" spans="1:23" x14ac:dyDescent="0.35">
      <c r="A296" s="23">
        <v>45471</v>
      </c>
      <c r="B296" s="26">
        <v>361.68</v>
      </c>
      <c r="C296" s="26">
        <v>419.4</v>
      </c>
      <c r="D296" s="26">
        <v>467.62</v>
      </c>
      <c r="E296" s="26">
        <v>577.75</v>
      </c>
      <c r="F296" s="26">
        <v>285.90260000000001</v>
      </c>
      <c r="G296" s="26">
        <v>353.85</v>
      </c>
      <c r="H296" s="26">
        <v>385.12</v>
      </c>
      <c r="I296" s="26">
        <v>447.51</v>
      </c>
      <c r="J296" s="26">
        <v>563.64</v>
      </c>
      <c r="K296" s="26">
        <v>1976.63</v>
      </c>
      <c r="L296" s="26">
        <v>3186.15</v>
      </c>
      <c r="M296" s="26"/>
      <c r="N296" s="60">
        <v>5460.47998046875</v>
      </c>
      <c r="O296">
        <f t="shared" si="42"/>
        <v>0.7383304371256536</v>
      </c>
      <c r="P296">
        <f t="shared" si="45"/>
        <v>0.41882259645426262</v>
      </c>
      <c r="Q296">
        <f t="shared" si="37"/>
        <v>-0.21570523590906895</v>
      </c>
      <c r="R296">
        <f t="shared" si="39"/>
        <v>-0.27243269468712256</v>
      </c>
      <c r="S296">
        <f t="shared" si="43"/>
        <v>-0.34242292395991608</v>
      </c>
      <c r="T296">
        <f t="shared" si="46"/>
        <v>-4.1648008389691743E-3</v>
      </c>
      <c r="U296">
        <f t="shared" si="38"/>
        <v>-0.45527021071219353</v>
      </c>
      <c r="V296">
        <f t="shared" si="40"/>
        <v>-0.56394992775560426</v>
      </c>
      <c r="W296">
        <f t="shared" si="44"/>
        <v>-0.22848929781558078</v>
      </c>
    </row>
    <row r="297" spans="1:23" x14ac:dyDescent="0.35">
      <c r="A297" s="23">
        <v>45504</v>
      </c>
      <c r="B297" s="26">
        <v>368.61</v>
      </c>
      <c r="C297" s="26">
        <v>429.23</v>
      </c>
      <c r="D297" s="26">
        <v>478.68</v>
      </c>
      <c r="E297" s="26">
        <v>591.47</v>
      </c>
      <c r="F297" s="26">
        <v>289.2944</v>
      </c>
      <c r="G297" s="26">
        <v>360.67</v>
      </c>
      <c r="H297" s="26">
        <v>394.53</v>
      </c>
      <c r="I297" s="26">
        <v>460.33</v>
      </c>
      <c r="J297" s="26">
        <v>582.51</v>
      </c>
      <c r="K297" s="26">
        <v>2013.01</v>
      </c>
      <c r="L297" s="26">
        <v>3300.03</v>
      </c>
      <c r="M297" s="26"/>
      <c r="N297" s="60">
        <v>5522.2998046875</v>
      </c>
      <c r="O297">
        <f t="shared" si="42"/>
        <v>0.81216758663923938</v>
      </c>
      <c r="P297">
        <f t="shared" si="45"/>
        <v>0.47735653049974242</v>
      </c>
      <c r="Q297">
        <f t="shared" si="37"/>
        <v>-0.1347871944408571</v>
      </c>
      <c r="R297">
        <f t="shared" si="39"/>
        <v>-0.27360644365068332</v>
      </c>
      <c r="S297">
        <f t="shared" si="43"/>
        <v>-0.2462029105141455</v>
      </c>
      <c r="T297">
        <f t="shared" si="46"/>
        <v>-3.5682758821117863E-2</v>
      </c>
      <c r="U297">
        <f t="shared" si="38"/>
        <v>-0.42134581718294595</v>
      </c>
      <c r="V297">
        <f t="shared" si="40"/>
        <v>-0.58531591089762169</v>
      </c>
      <c r="W297">
        <f t="shared" si="44"/>
        <v>-0.22848929781558078</v>
      </c>
    </row>
    <row r="298" spans="1:23" x14ac:dyDescent="0.35">
      <c r="A298" s="23">
        <v>45534</v>
      </c>
      <c r="B298" s="26">
        <v>373.11</v>
      </c>
      <c r="C298" s="26">
        <v>435.25</v>
      </c>
      <c r="D298" s="26">
        <v>486.19</v>
      </c>
      <c r="E298" s="26">
        <v>600.84</v>
      </c>
      <c r="F298" s="26">
        <v>291.9316</v>
      </c>
      <c r="G298" s="26">
        <v>364.81</v>
      </c>
      <c r="H298" s="26">
        <v>399.81</v>
      </c>
      <c r="I298" s="26">
        <v>468.32</v>
      </c>
      <c r="J298" s="26">
        <v>594.63</v>
      </c>
      <c r="K298" s="26">
        <v>2034.89</v>
      </c>
      <c r="L298" s="26">
        <v>3367.24</v>
      </c>
      <c r="M298" s="26"/>
      <c r="N298" s="60">
        <v>5648.39990234375</v>
      </c>
      <c r="O298">
        <f t="shared" si="42"/>
        <v>0.87380004253520172</v>
      </c>
      <c r="P298">
        <f t="shared" si="45"/>
        <v>0.54677890075176627</v>
      </c>
      <c r="Q298">
        <f t="shared" si="37"/>
        <v>-4.6701886289293046E-2</v>
      </c>
      <c r="R298">
        <f t="shared" si="39"/>
        <v>-0.24988014811200596</v>
      </c>
      <c r="S298">
        <f t="shared" si="43"/>
        <v>-0.13851061913610097</v>
      </c>
      <c r="T298">
        <f t="shared" si="46"/>
        <v>-6.6308763680434313E-2</v>
      </c>
      <c r="U298">
        <f t="shared" si="38"/>
        <v>-0.39523128219955223</v>
      </c>
      <c r="V298">
        <f t="shared" si="40"/>
        <v>-0.58868423576772189</v>
      </c>
      <c r="W298">
        <f t="shared" si="44"/>
        <v>-0.22848929781558078</v>
      </c>
    </row>
    <row r="299" spans="1:23" x14ac:dyDescent="0.35">
      <c r="A299" s="23">
        <v>45565</v>
      </c>
      <c r="B299" s="26">
        <v>377.53</v>
      </c>
      <c r="C299" s="26">
        <v>440.51</v>
      </c>
      <c r="D299" s="26">
        <v>494.86</v>
      </c>
      <c r="E299" s="26">
        <v>611.29999999999995</v>
      </c>
      <c r="F299" s="26">
        <v>294.35300000000001</v>
      </c>
      <c r="G299" s="26">
        <v>368.64</v>
      </c>
      <c r="H299" s="26">
        <v>404.76</v>
      </c>
      <c r="I299" s="26">
        <v>474.8</v>
      </c>
      <c r="J299" s="26">
        <v>608.37</v>
      </c>
      <c r="K299" s="26">
        <v>2055.0500000000002</v>
      </c>
      <c r="L299" s="26">
        <v>3435.34</v>
      </c>
      <c r="M299" s="26"/>
      <c r="N299" s="60">
        <v>5762.47998046875</v>
      </c>
      <c r="O299">
        <f t="shared" si="42"/>
        <v>0.89573624186314338</v>
      </c>
      <c r="P299">
        <f t="shared" si="45"/>
        <v>0.65099336255573392</v>
      </c>
      <c r="Q299">
        <f t="shared" si="37"/>
        <v>6.7194735819327653E-2</v>
      </c>
      <c r="R299">
        <f t="shared" si="39"/>
        <v>-0.21835353259776996</v>
      </c>
      <c r="S299">
        <f t="shared" si="43"/>
        <v>2.9827040734948788E-2</v>
      </c>
      <c r="T299">
        <f t="shared" si="46"/>
        <v>-5.7568316754825877E-2</v>
      </c>
      <c r="U299">
        <f t="shared" si="38"/>
        <v>-0.35267477810126219</v>
      </c>
      <c r="V299">
        <f t="shared" si="40"/>
        <v>-0.590556039786861</v>
      </c>
      <c r="W299">
        <f t="shared" si="44"/>
        <v>-0.22848929781558078</v>
      </c>
    </row>
    <row r="300" spans="1:23" x14ac:dyDescent="0.35">
      <c r="A300" s="23">
        <v>45596</v>
      </c>
      <c r="B300" s="26">
        <v>370.88</v>
      </c>
      <c r="C300" s="26">
        <v>429.34</v>
      </c>
      <c r="D300" s="26">
        <v>482.39</v>
      </c>
      <c r="E300" s="26">
        <v>597.15</v>
      </c>
      <c r="F300" s="26">
        <v>292.66070000000002</v>
      </c>
      <c r="G300" s="26">
        <v>362.56</v>
      </c>
      <c r="H300" s="26">
        <v>394.36</v>
      </c>
      <c r="I300" s="26">
        <v>459.26</v>
      </c>
      <c r="J300" s="26">
        <v>579.96</v>
      </c>
      <c r="K300" s="26">
        <v>2021.28</v>
      </c>
      <c r="L300" s="26">
        <v>3256.51</v>
      </c>
      <c r="M300" s="26"/>
      <c r="N300" s="60">
        <v>5705.4501953125</v>
      </c>
      <c r="O300">
        <f t="shared" si="42"/>
        <v>0.89898444179345827</v>
      </c>
      <c r="P300">
        <f t="shared" si="45"/>
        <v>0.69589819763090977</v>
      </c>
      <c r="Q300">
        <f t="shared" si="37"/>
        <v>0.15864659489479535</v>
      </c>
      <c r="R300">
        <f t="shared" si="39"/>
        <v>-0.20785249724830548</v>
      </c>
      <c r="S300">
        <f t="shared" si="43"/>
        <v>4.0594448378203023E-2</v>
      </c>
      <c r="T300">
        <f t="shared" si="46"/>
        <v>-9.6642617893042279E-2</v>
      </c>
      <c r="U300">
        <f t="shared" si="38"/>
        <v>-0.32089968233871546</v>
      </c>
      <c r="V300">
        <f t="shared" si="40"/>
        <v>-0.60052499376216861</v>
      </c>
      <c r="W300">
        <f t="shared" si="44"/>
        <v>-0.22848929781558078</v>
      </c>
    </row>
    <row r="301" spans="1:23" x14ac:dyDescent="0.35">
      <c r="A301" s="23">
        <v>45625</v>
      </c>
      <c r="B301" s="26">
        <v>373.53</v>
      </c>
      <c r="C301" s="26">
        <v>433.56</v>
      </c>
      <c r="D301" s="26">
        <v>488.24</v>
      </c>
      <c r="E301" s="26">
        <v>605.72</v>
      </c>
      <c r="F301" s="26">
        <v>293.65129999999999</v>
      </c>
      <c r="G301" s="26">
        <v>364.81</v>
      </c>
      <c r="H301" s="26">
        <v>398.38</v>
      </c>
      <c r="I301" s="26">
        <v>465.48</v>
      </c>
      <c r="J301" s="26">
        <v>591.57000000000005</v>
      </c>
      <c r="K301" s="26">
        <v>2031.69</v>
      </c>
      <c r="L301" s="26">
        <v>3315.62</v>
      </c>
      <c r="M301" s="26"/>
      <c r="N301" s="60">
        <v>6032.3798828125</v>
      </c>
      <c r="O301">
        <f t="shared" si="42"/>
        <v>0.9041895137032594</v>
      </c>
      <c r="P301">
        <f t="shared" si="45"/>
        <v>0.75830993991442441</v>
      </c>
      <c r="Q301">
        <f t="shared" si="37"/>
        <v>0.24197771036742988</v>
      </c>
      <c r="R301">
        <f t="shared" si="39"/>
        <v>-0.18854037631783607</v>
      </c>
      <c r="S301">
        <f t="shared" si="43"/>
        <v>1.2397194814814915E-2</v>
      </c>
      <c r="T301">
        <f t="shared" si="46"/>
        <v>-0.12341837653545223</v>
      </c>
      <c r="U301">
        <f t="shared" si="38"/>
        <v>-0.29369445498107649</v>
      </c>
      <c r="V301">
        <f t="shared" si="40"/>
        <v>-0.6040583737333064</v>
      </c>
      <c r="W301">
        <f t="shared" si="44"/>
        <v>-0.22848929781558078</v>
      </c>
    </row>
    <row r="302" spans="1:23" x14ac:dyDescent="0.35">
      <c r="A302" s="23">
        <v>45657</v>
      </c>
      <c r="B302" s="26">
        <v>370.75</v>
      </c>
      <c r="C302" s="26">
        <v>426.71</v>
      </c>
      <c r="D302" s="26">
        <v>478.61</v>
      </c>
      <c r="E302" s="26">
        <v>594.26</v>
      </c>
      <c r="F302" s="26">
        <v>294.30119999999999</v>
      </c>
      <c r="G302" s="26">
        <v>362.99</v>
      </c>
      <c r="H302" s="26">
        <v>393.24</v>
      </c>
      <c r="I302" s="26">
        <v>455.58</v>
      </c>
      <c r="J302" s="26">
        <v>563.46</v>
      </c>
      <c r="K302" s="26">
        <v>2020.13</v>
      </c>
      <c r="L302" s="26">
        <v>3139.22</v>
      </c>
      <c r="M302" s="26"/>
      <c r="N302" s="60">
        <v>5881.6298828125</v>
      </c>
      <c r="O302">
        <f t="shared" si="42"/>
        <v>0.90652205677327824</v>
      </c>
      <c r="P302">
        <f t="shared" si="45"/>
        <v>0.80076945461808824</v>
      </c>
      <c r="Q302">
        <f t="shared" si="37"/>
        <v>0.30976063535179071</v>
      </c>
      <c r="R302">
        <f t="shared" si="39"/>
        <v>-0.18066959494187454</v>
      </c>
      <c r="S302">
        <f t="shared" si="43"/>
        <v>-2.2825581314515772E-2</v>
      </c>
      <c r="T302">
        <f t="shared" si="46"/>
        <v>-0.20251123228493081</v>
      </c>
      <c r="U302">
        <f t="shared" si="38"/>
        <v>-0.28528234571242461</v>
      </c>
      <c r="V302">
        <f t="shared" si="40"/>
        <v>-0.61775596240488617</v>
      </c>
      <c r="W302">
        <f t="shared" si="44"/>
        <v>-0.22848929781558078</v>
      </c>
    </row>
    <row r="303" spans="1:23" x14ac:dyDescent="0.35">
      <c r="A303" s="23">
        <v>45688</v>
      </c>
      <c r="B303" s="26">
        <v>372.73</v>
      </c>
      <c r="C303" s="26">
        <v>428.91</v>
      </c>
      <c r="D303" s="26">
        <v>481.26</v>
      </c>
      <c r="E303" s="26">
        <v>597.79999999999995</v>
      </c>
      <c r="F303" s="26">
        <v>295.63990000000001</v>
      </c>
      <c r="G303" s="26">
        <v>365.28</v>
      </c>
      <c r="H303" s="26">
        <v>395.89</v>
      </c>
      <c r="I303" s="26">
        <v>458.02</v>
      </c>
      <c r="J303" s="26">
        <v>565.79999999999995</v>
      </c>
      <c r="K303" s="26">
        <v>2031.09</v>
      </c>
      <c r="L303" s="26">
        <v>3152.29</v>
      </c>
      <c r="M303" s="26"/>
      <c r="N303" s="60">
        <v>6040.52978515625</v>
      </c>
      <c r="O303">
        <f t="shared" si="42"/>
        <v>0.90773939858357944</v>
      </c>
      <c r="P303">
        <f t="shared" si="45"/>
        <v>0.84798586489395944</v>
      </c>
      <c r="Q303">
        <f t="shared" si="37"/>
        <v>0.38816033214370382</v>
      </c>
      <c r="R303">
        <f t="shared" si="39"/>
        <v>-0.15792616549140109</v>
      </c>
      <c r="S303">
        <f t="shared" si="43"/>
        <v>-6.6137557420166332E-2</v>
      </c>
      <c r="T303">
        <f t="shared" si="46"/>
        <v>-0.24630540062055731</v>
      </c>
      <c r="U303">
        <f t="shared" si="38"/>
        <v>-0.275160176571417</v>
      </c>
      <c r="V303">
        <f t="shared" si="40"/>
        <v>-0.6222274698332283</v>
      </c>
      <c r="W303">
        <f t="shared" si="44"/>
        <v>-0.22848929781558078</v>
      </c>
    </row>
    <row r="304" spans="1:23" x14ac:dyDescent="0.35">
      <c r="A304" s="23">
        <v>45716</v>
      </c>
      <c r="B304" s="26">
        <v>378.41</v>
      </c>
      <c r="C304" s="26">
        <v>438.69</v>
      </c>
      <c r="D304" s="26">
        <v>491.06</v>
      </c>
      <c r="E304" s="26">
        <v>610.07000000000005</v>
      </c>
      <c r="F304" s="26">
        <v>297.7312</v>
      </c>
      <c r="G304" s="26">
        <v>370.39</v>
      </c>
      <c r="H304" s="26">
        <v>403.84</v>
      </c>
      <c r="I304" s="26">
        <v>470.05</v>
      </c>
      <c r="J304" s="26">
        <v>588.86</v>
      </c>
      <c r="K304" s="26">
        <v>2059.6999999999998</v>
      </c>
      <c r="L304" s="26">
        <v>3315.47</v>
      </c>
      <c r="M304" s="26"/>
      <c r="N304" s="60">
        <v>5954.5</v>
      </c>
      <c r="O304">
        <f t="shared" si="42"/>
        <v>0.91492751144911655</v>
      </c>
      <c r="P304">
        <f t="shared" si="45"/>
        <v>0.89605261298200478</v>
      </c>
      <c r="Q304">
        <f t="shared" si="37"/>
        <v>0.46653056991515929</v>
      </c>
      <c r="R304">
        <f t="shared" si="39"/>
        <v>-0.11291760229008153</v>
      </c>
      <c r="S304">
        <f t="shared" si="43"/>
        <v>3.498306429181379E-2</v>
      </c>
      <c r="T304">
        <f t="shared" si="46"/>
        <v>-0.24601782155070201</v>
      </c>
      <c r="U304">
        <f t="shared" si="38"/>
        <v>-0.2604801344973402</v>
      </c>
      <c r="V304">
        <f t="shared" si="40"/>
        <v>-0.61426139617997988</v>
      </c>
      <c r="W304">
        <f t="shared" si="44"/>
        <v>-0.22848929781558078</v>
      </c>
    </row>
    <row r="305" spans="1:23" x14ac:dyDescent="0.35">
      <c r="A305" s="23">
        <v>45747</v>
      </c>
      <c r="B305" s="26">
        <v>379.52</v>
      </c>
      <c r="C305" s="26">
        <v>439.26</v>
      </c>
      <c r="D305" s="26">
        <v>490.09</v>
      </c>
      <c r="E305" s="26">
        <v>607.80999999999995</v>
      </c>
      <c r="F305" s="26">
        <v>299.09769999999997</v>
      </c>
      <c r="G305" s="26">
        <v>372.36</v>
      </c>
      <c r="H305" s="26">
        <v>405.33</v>
      </c>
      <c r="I305" s="26">
        <v>469.84</v>
      </c>
      <c r="J305" s="26">
        <v>582.64</v>
      </c>
      <c r="K305" s="26">
        <v>2070.37</v>
      </c>
      <c r="L305" s="26">
        <v>3285.97</v>
      </c>
      <c r="M305" s="26"/>
      <c r="N305" s="60">
        <v>5611.85009765625</v>
      </c>
      <c r="O305">
        <f t="shared" si="42"/>
        <v>0.89210652882629515</v>
      </c>
      <c r="P305">
        <f t="shared" si="45"/>
        <v>0.89451122912833503</v>
      </c>
      <c r="Q305">
        <f t="shared" si="37"/>
        <v>0.52428959566968292</v>
      </c>
      <c r="R305">
        <f t="shared" si="39"/>
        <v>-4.7895850467310985E-2</v>
      </c>
      <c r="S305">
        <f t="shared" si="43"/>
        <v>7.017589463479372E-2</v>
      </c>
      <c r="T305">
        <f t="shared" si="46"/>
        <v>-0.26803105699359764</v>
      </c>
      <c r="U305">
        <f t="shared" si="38"/>
        <v>-0.25512416252933534</v>
      </c>
      <c r="V305">
        <f t="shared" si="40"/>
        <v>-0.59858616516838237</v>
      </c>
      <c r="W305">
        <f t="shared" si="44"/>
        <v>-0.22848929781558078</v>
      </c>
    </row>
    <row r="306" spans="1:23" x14ac:dyDescent="0.35">
      <c r="A306" s="23">
        <v>45777</v>
      </c>
      <c r="B306" s="26">
        <v>383.06</v>
      </c>
      <c r="C306" s="26">
        <v>441.47</v>
      </c>
      <c r="D306" s="26">
        <v>490.88</v>
      </c>
      <c r="E306" s="26">
        <v>606.54</v>
      </c>
      <c r="F306" s="26">
        <v>301.32229999999998</v>
      </c>
      <c r="G306" s="26">
        <v>376.25</v>
      </c>
      <c r="H306" s="26">
        <v>409.14</v>
      </c>
      <c r="I306" s="26">
        <v>471.67</v>
      </c>
      <c r="J306" s="26">
        <v>576.79</v>
      </c>
      <c r="K306" s="26">
        <v>2092.6</v>
      </c>
      <c r="L306" s="26">
        <v>3250.21</v>
      </c>
      <c r="M306" s="26"/>
      <c r="N306" s="60">
        <v>5569.06005859375</v>
      </c>
      <c r="O306">
        <f t="shared" si="42"/>
        <v>0.87243288327485635</v>
      </c>
      <c r="P306">
        <f t="shared" si="45"/>
        <v>0.88334629667954878</v>
      </c>
      <c r="Q306">
        <f>CORREL(K259:K306,N259:N306)</f>
        <v>0.57559846448310226</v>
      </c>
      <c r="R306">
        <f t="shared" si="39"/>
        <v>2.1851039770931731E-2</v>
      </c>
      <c r="S306">
        <f t="shared" si="43"/>
        <v>0.17436804790807706</v>
      </c>
      <c r="T306">
        <f t="shared" si="46"/>
        <v>-0.23969406064172238</v>
      </c>
      <c r="U306">
        <f>CORREL(L259:L306,N259:N306)</f>
        <v>-0.25280739040592343</v>
      </c>
      <c r="V306">
        <f t="shared" si="40"/>
        <v>-0.58101282418582745</v>
      </c>
      <c r="W306">
        <f t="shared" si="44"/>
        <v>-0.22848929781558078</v>
      </c>
    </row>
    <row r="307" spans="1:23" x14ac:dyDescent="0.35">
      <c r="A307" s="23">
        <v>45807</v>
      </c>
      <c r="B307" s="26">
        <v>381.4</v>
      </c>
      <c r="C307" s="26">
        <v>437.22</v>
      </c>
      <c r="D307" s="26">
        <v>489.83</v>
      </c>
      <c r="E307" s="26">
        <v>608.13</v>
      </c>
      <c r="F307" s="26">
        <v>300.96109999999999</v>
      </c>
      <c r="G307" s="26">
        <v>375.07</v>
      </c>
      <c r="H307" s="26">
        <v>406.99</v>
      </c>
      <c r="I307" s="26">
        <v>467.56</v>
      </c>
      <c r="J307" s="26">
        <v>567.05999999999995</v>
      </c>
      <c r="K307" s="26">
        <v>2080.81</v>
      </c>
      <c r="L307" s="26">
        <v>3156.89</v>
      </c>
      <c r="M307" s="26"/>
      <c r="N307" s="60">
        <v>5911.68994140625</v>
      </c>
      <c r="O307">
        <f t="shared" si="42"/>
        <v>0.8900583758454389</v>
      </c>
      <c r="P307">
        <f t="shared" si="45"/>
        <v>0.8933923014925117</v>
      </c>
      <c r="Q307">
        <f>CORREL(K260:K307,N260:N307)</f>
        <v>0.63185143188457371</v>
      </c>
      <c r="R307">
        <f t="shared" si="39"/>
        <v>9.5108090391201244E-2</v>
      </c>
      <c r="S307">
        <f t="shared" si="43"/>
        <v>0.2809562649107345</v>
      </c>
      <c r="T307">
        <f t="shared" si="46"/>
        <v>-0.22561048891223418</v>
      </c>
      <c r="U307">
        <f>CORREL(L260:L307,N260:N307)</f>
        <v>-0.25665817948084718</v>
      </c>
      <c r="V307">
        <f t="shared" si="40"/>
        <v>-0.56660078133120584</v>
      </c>
      <c r="W307">
        <f t="shared" si="44"/>
        <v>-0.22848929781558078</v>
      </c>
    </row>
    <row r="308" spans="1:23" x14ac:dyDescent="0.35">
      <c r="A308" s="23">
        <v>45838</v>
      </c>
      <c r="B308" s="26">
        <v>385.65</v>
      </c>
      <c r="C308" s="26">
        <v>443.52</v>
      </c>
      <c r="D308" s="26">
        <v>498.89</v>
      </c>
      <c r="E308" s="26">
        <v>619.95000000000005</v>
      </c>
      <c r="F308" s="26">
        <v>302.90039999999999</v>
      </c>
      <c r="G308" s="26">
        <v>379.05</v>
      </c>
      <c r="H308" s="26">
        <v>412.77</v>
      </c>
      <c r="I308" s="26">
        <v>476.31</v>
      </c>
      <c r="J308" s="26">
        <v>581.92999999999995</v>
      </c>
      <c r="K308" s="26">
        <v>2100.5100000000002</v>
      </c>
      <c r="L308" s="26">
        <v>3235.79</v>
      </c>
      <c r="M308" s="26"/>
      <c r="N308" s="60">
        <v>6173.06982421875</v>
      </c>
      <c r="O308">
        <f t="shared" si="42"/>
        <v>0.90497744414297943</v>
      </c>
      <c r="P308">
        <f t="shared" si="45"/>
        <v>0.90860700597236188</v>
      </c>
      <c r="Q308">
        <f>CORREL(K261:K308,N261:N308)</f>
        <v>0.68768974761648571</v>
      </c>
      <c r="R308">
        <f t="shared" si="39"/>
        <v>0.18154880322755043</v>
      </c>
      <c r="S308">
        <f t="shared" si="43"/>
        <v>0.38400985491065903</v>
      </c>
      <c r="T308">
        <f t="shared" si="46"/>
        <v>-0.16584174867954607</v>
      </c>
      <c r="U308">
        <f>CORREL(L261:L308,N261:N308)</f>
        <v>-0.25582395215467146</v>
      </c>
      <c r="V308">
        <f t="shared" si="40"/>
        <v>-0.5461657347421266</v>
      </c>
      <c r="W308">
        <f>CORREL(N272:N308,L272:L308)</f>
        <v>-0.22848929781558078</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A1F6-D977-48E6-BFB0-3D6EEC50A291}">
  <sheetPr>
    <tabColor theme="2" tint="-9.9978637043366805E-2"/>
  </sheetPr>
  <dimension ref="A1:Q6788"/>
  <sheetViews>
    <sheetView zoomScale="70" zoomScaleNormal="70" workbookViewId="0">
      <pane ySplit="1" topLeftCell="A26" activePane="bottomLeft" state="frozen"/>
      <selection activeCell="AF18" sqref="AF18"/>
      <selection pane="bottomLeft" activeCell="G55" sqref="G55"/>
    </sheetView>
  </sheetViews>
  <sheetFormatPr defaultRowHeight="14.5" x14ac:dyDescent="0.35"/>
  <cols>
    <col min="1" max="1" width="11.36328125" bestFit="1" customWidth="1"/>
    <col min="3" max="3" width="10.6328125" bestFit="1" customWidth="1"/>
    <col min="5" max="5" width="11.26953125" bestFit="1" customWidth="1"/>
    <col min="10" max="10" width="10.453125" bestFit="1" customWidth="1"/>
    <col min="15" max="15" width="10.453125" bestFit="1" customWidth="1"/>
  </cols>
  <sheetData>
    <row r="1" spans="1:17" s="2" customFormat="1" x14ac:dyDescent="0.35">
      <c r="A1" s="2" t="s">
        <v>109</v>
      </c>
      <c r="B1" s="2" t="s">
        <v>110</v>
      </c>
      <c r="C1" s="2" t="s">
        <v>111</v>
      </c>
      <c r="D1" s="2" t="s">
        <v>112</v>
      </c>
      <c r="E1" s="2" t="s">
        <v>113</v>
      </c>
      <c r="F1" s="2" t="s">
        <v>114</v>
      </c>
      <c r="G1" s="18"/>
      <c r="H1" s="18" t="s">
        <v>115</v>
      </c>
      <c r="J1" s="2" t="s">
        <v>129</v>
      </c>
      <c r="O1" s="58" t="s">
        <v>60</v>
      </c>
      <c r="P1" s="57" t="s">
        <v>130</v>
      </c>
      <c r="Q1" s="55" t="s">
        <v>156</v>
      </c>
    </row>
    <row r="2" spans="1:17" x14ac:dyDescent="0.35">
      <c r="A2" s="1" t="e">
        <f ca="1">_xll.BDH(A1, "PX_LAST", "12/1/1999", "", "Period", "M","cols=2;rows=247")</f>
        <v>#NAME?</v>
      </c>
      <c r="B2">
        <v>1000</v>
      </c>
      <c r="C2" s="1" t="e">
        <f ca="1">_xll.BDH(C1, "PX_LAST", "12/1/1999", "", "Period", "M","cols=2;rows=247")</f>
        <v>#NAME?</v>
      </c>
      <c r="D2">
        <v>1000</v>
      </c>
      <c r="E2" s="1" t="e">
        <f ca="1">_xll.BDH(E1, "PX_LAST", "12/1/1999", "", "Period", "M","cols=2;rows=247")</f>
        <v>#NAME?</v>
      </c>
      <c r="F2">
        <v>1000</v>
      </c>
      <c r="G2" s="1">
        <v>39661</v>
      </c>
      <c r="H2" s="17">
        <v>90.498999999999995</v>
      </c>
      <c r="I2" s="1">
        <v>36164</v>
      </c>
      <c r="J2" s="2">
        <v>1.1789000000000001</v>
      </c>
      <c r="O2" s="20">
        <v>36525</v>
      </c>
      <c r="P2" s="56">
        <f>foreign!D2</f>
        <v>1.0045999999999999</v>
      </c>
      <c r="Q2" s="56">
        <f>P2*((1+macro!M2/12)/(1+macro!N2/12))</f>
        <v>1.0026650007961306</v>
      </c>
    </row>
    <row r="3" spans="1:17" x14ac:dyDescent="0.35">
      <c r="A3" s="1">
        <v>38383</v>
      </c>
      <c r="B3">
        <v>1023.17</v>
      </c>
      <c r="C3" s="1">
        <v>38383</v>
      </c>
      <c r="D3">
        <v>973.56</v>
      </c>
      <c r="E3" s="1">
        <v>38383</v>
      </c>
      <c r="F3">
        <v>1003.11</v>
      </c>
      <c r="G3" s="1">
        <v>39692</v>
      </c>
      <c r="H3" s="17">
        <v>93.3797</v>
      </c>
      <c r="I3" s="1">
        <v>36165</v>
      </c>
      <c r="J3">
        <v>1.179</v>
      </c>
      <c r="O3" s="20">
        <v>36556</v>
      </c>
      <c r="P3" s="56">
        <f>foreign!D3</f>
        <v>0.97909999999999997</v>
      </c>
      <c r="Q3" s="56">
        <f>P3*((1+macro!M3/12)/(1+macro!N3/12))</f>
        <v>0.97690301397513457</v>
      </c>
    </row>
    <row r="4" spans="1:17" x14ac:dyDescent="0.35">
      <c r="A4" s="1">
        <v>38411</v>
      </c>
      <c r="B4">
        <v>1013.32</v>
      </c>
      <c r="C4" s="1">
        <v>38411</v>
      </c>
      <c r="D4">
        <v>980.18</v>
      </c>
      <c r="E4" s="1">
        <v>38411</v>
      </c>
      <c r="F4">
        <v>1015.56</v>
      </c>
      <c r="G4" s="1">
        <v>39722</v>
      </c>
      <c r="H4" s="17">
        <v>100.7111</v>
      </c>
      <c r="I4" s="1">
        <v>36166</v>
      </c>
      <c r="J4">
        <v>1.1742999999999999</v>
      </c>
      <c r="O4" s="20">
        <v>36585</v>
      </c>
      <c r="P4" s="56">
        <f>foreign!D4</f>
        <v>0.97140000000000004</v>
      </c>
      <c r="Q4" s="56">
        <f>P4*((1+macro!M4/12)/(1+macro!N4/12))</f>
        <v>0.96934757799730831</v>
      </c>
    </row>
    <row r="5" spans="1:17" x14ac:dyDescent="0.35">
      <c r="A5" s="1">
        <v>38442</v>
      </c>
      <c r="B5">
        <v>1027.46</v>
      </c>
      <c r="C5" s="1">
        <v>38442</v>
      </c>
      <c r="D5">
        <v>970.26</v>
      </c>
      <c r="E5" s="1">
        <v>38442</v>
      </c>
      <c r="F5">
        <v>1011.93</v>
      </c>
      <c r="G5" s="1">
        <v>39753</v>
      </c>
      <c r="H5" s="17">
        <v>102.901</v>
      </c>
      <c r="I5" s="1">
        <v>36167</v>
      </c>
      <c r="J5">
        <v>1.1632</v>
      </c>
      <c r="O5" s="20">
        <v>36616</v>
      </c>
      <c r="P5" s="56">
        <f>foreign!D5</f>
        <v>0.95530000000000004</v>
      </c>
      <c r="Q5" s="56">
        <f>P5*((1+macro!M5/12)/(1+macro!N5/12))</f>
        <v>0.95328522041930697</v>
      </c>
    </row>
    <row r="6" spans="1:17" x14ac:dyDescent="0.35">
      <c r="A6" s="1">
        <v>38471</v>
      </c>
      <c r="B6">
        <v>1027.52</v>
      </c>
      <c r="C6" s="1">
        <v>38471</v>
      </c>
      <c r="D6">
        <v>959.52</v>
      </c>
      <c r="E6" s="1">
        <v>38471</v>
      </c>
      <c r="F6">
        <v>1023.9</v>
      </c>
      <c r="G6" s="1">
        <v>39783</v>
      </c>
      <c r="H6" s="17">
        <v>103.4603</v>
      </c>
      <c r="I6" s="1">
        <v>36168</v>
      </c>
      <c r="J6">
        <v>1.1658999999999999</v>
      </c>
      <c r="O6" s="20">
        <v>36644</v>
      </c>
      <c r="P6" s="56">
        <f>foreign!D6</f>
        <v>0.90849999999999997</v>
      </c>
      <c r="Q6" s="56">
        <f>P6*((1+macro!M6/12)/(1+macro!N6/12))</f>
        <v>0.90668774060124502</v>
      </c>
    </row>
    <row r="7" spans="1:17" x14ac:dyDescent="0.35">
      <c r="A7" s="1">
        <v>38503</v>
      </c>
      <c r="B7">
        <v>1058.44</v>
      </c>
      <c r="C7" s="1">
        <v>38503</v>
      </c>
      <c r="D7">
        <v>935.51</v>
      </c>
      <c r="E7" s="1">
        <v>38503</v>
      </c>
      <c r="F7">
        <v>1000.84</v>
      </c>
      <c r="G7" s="1">
        <v>39814</v>
      </c>
      <c r="H7" s="17">
        <v>104.3126</v>
      </c>
      <c r="I7" s="1">
        <v>36171</v>
      </c>
      <c r="J7">
        <v>1.1569</v>
      </c>
      <c r="O7" s="20">
        <v>36677</v>
      </c>
      <c r="P7" s="56">
        <f>foreign!D7</f>
        <v>0.93030000000000002</v>
      </c>
      <c r="Q7" s="56">
        <f>P7*((1+macro!M7/12)/(1+macro!N7/12))</f>
        <v>0.92838965770266391</v>
      </c>
    </row>
    <row r="8" spans="1:17" x14ac:dyDescent="0.35">
      <c r="A8" s="1">
        <v>38533</v>
      </c>
      <c r="B8">
        <v>1068.02</v>
      </c>
      <c r="C8" s="1">
        <v>38533</v>
      </c>
      <c r="D8">
        <v>928.89</v>
      </c>
      <c r="E8" s="1">
        <v>38533</v>
      </c>
      <c r="F8">
        <v>996.48</v>
      </c>
      <c r="G8" s="1">
        <v>39845</v>
      </c>
      <c r="H8" s="17">
        <v>106.96429999999999</v>
      </c>
      <c r="I8" s="1">
        <v>36172</v>
      </c>
      <c r="J8">
        <v>1.1519999999999999</v>
      </c>
      <c r="O8" s="20">
        <v>36707</v>
      </c>
      <c r="P8" s="56">
        <f>foreign!D8</f>
        <v>0.9556</v>
      </c>
      <c r="Q8" s="56">
        <f>P8*((1+macro!M8/12)/(1+macro!N8/12))</f>
        <v>0.95379531505848003</v>
      </c>
    </row>
    <row r="9" spans="1:17" x14ac:dyDescent="0.35">
      <c r="A9" s="1">
        <v>38562</v>
      </c>
      <c r="B9">
        <v>1071.6300000000001</v>
      </c>
      <c r="C9" s="1">
        <v>38562</v>
      </c>
      <c r="D9">
        <v>934.19</v>
      </c>
      <c r="E9" s="1">
        <v>38562</v>
      </c>
      <c r="F9">
        <v>978.07</v>
      </c>
      <c r="G9" s="1">
        <v>39873</v>
      </c>
      <c r="H9" s="17">
        <v>107.3343</v>
      </c>
      <c r="I9" s="1">
        <v>36173</v>
      </c>
      <c r="J9">
        <v>1.1744000000000001</v>
      </c>
      <c r="O9" s="20">
        <v>36738</v>
      </c>
      <c r="P9" s="56">
        <f>foreign!D9</f>
        <v>0.92430000000000001</v>
      </c>
      <c r="Q9" s="56">
        <f>P9*((1+macro!M9/12)/(1+macro!N9/12))</f>
        <v>0.92260150180047651</v>
      </c>
    </row>
    <row r="10" spans="1:17" x14ac:dyDescent="0.35">
      <c r="A10" s="1">
        <v>38595</v>
      </c>
      <c r="B10">
        <v>1055.45</v>
      </c>
      <c r="C10" s="1">
        <v>38595</v>
      </c>
      <c r="D10">
        <v>940.47</v>
      </c>
      <c r="E10" s="1">
        <v>38595</v>
      </c>
      <c r="F10">
        <v>991.69</v>
      </c>
      <c r="G10" s="1">
        <v>39904</v>
      </c>
      <c r="H10" s="17">
        <v>103.65770000000001</v>
      </c>
      <c r="I10" s="1">
        <v>36174</v>
      </c>
      <c r="J10">
        <v>1.1653</v>
      </c>
      <c r="O10" s="20">
        <v>36769</v>
      </c>
      <c r="P10" s="56">
        <f>foreign!D10</f>
        <v>0.89059999999999995</v>
      </c>
      <c r="Q10" s="56">
        <f>P10*((1+macro!M10/12)/(1+macro!N10/12))</f>
        <v>0.88908418467000594</v>
      </c>
    </row>
    <row r="11" spans="1:17" x14ac:dyDescent="0.35">
      <c r="A11" s="1">
        <v>38625</v>
      </c>
      <c r="B11">
        <v>1071.3599999999999</v>
      </c>
      <c r="C11" s="1">
        <v>38625</v>
      </c>
      <c r="D11">
        <v>925.44</v>
      </c>
      <c r="E11" s="1">
        <v>38625</v>
      </c>
      <c r="F11">
        <v>983.94</v>
      </c>
      <c r="G11" s="1">
        <v>39934</v>
      </c>
      <c r="H11" s="17">
        <v>101.6853</v>
      </c>
      <c r="I11" s="1">
        <v>36175</v>
      </c>
      <c r="J11">
        <v>1.1626000000000001</v>
      </c>
      <c r="O11" s="20">
        <v>36798</v>
      </c>
      <c r="P11" s="56">
        <f>foreign!D11</f>
        <v>0.87649999999999995</v>
      </c>
      <c r="Q11" s="56">
        <f>P11*((1+macro!M11/12)/(1+macro!N11/12))</f>
        <v>0.87510362338598735</v>
      </c>
    </row>
    <row r="12" spans="1:17" x14ac:dyDescent="0.35">
      <c r="A12" s="1">
        <v>38656</v>
      </c>
      <c r="B12">
        <v>1080.3800000000001</v>
      </c>
      <c r="C12" s="1">
        <v>38656</v>
      </c>
      <c r="D12">
        <v>926.4</v>
      </c>
      <c r="E12" s="1">
        <v>38656</v>
      </c>
      <c r="F12">
        <v>991.55</v>
      </c>
      <c r="G12" s="1">
        <v>39965</v>
      </c>
      <c r="H12" s="17">
        <v>101.37350000000001</v>
      </c>
      <c r="I12" s="1">
        <v>36178</v>
      </c>
      <c r="J12">
        <v>1.1612</v>
      </c>
      <c r="O12" s="20">
        <v>36830</v>
      </c>
      <c r="P12" s="56">
        <f>foreign!D12</f>
        <v>0.8417</v>
      </c>
      <c r="Q12" s="56">
        <f>P12*((1+macro!M12/12)/(1+macro!N12/12))</f>
        <v>0.84046739763355693</v>
      </c>
    </row>
    <row r="13" spans="1:17" x14ac:dyDescent="0.35">
      <c r="A13" s="1">
        <v>38686</v>
      </c>
      <c r="B13">
        <v>1093.1199999999999</v>
      </c>
      <c r="C13" s="1">
        <v>38686</v>
      </c>
      <c r="D13">
        <v>920.19</v>
      </c>
      <c r="E13" s="1">
        <v>38686</v>
      </c>
      <c r="F13">
        <v>979.49</v>
      </c>
      <c r="G13" s="1">
        <v>39995</v>
      </c>
      <c r="H13" s="17">
        <v>101.367</v>
      </c>
      <c r="I13" s="1">
        <v>36179</v>
      </c>
      <c r="J13">
        <v>1.1616</v>
      </c>
      <c r="O13" s="20">
        <v>36860</v>
      </c>
      <c r="P13" s="56">
        <f>foreign!D13</f>
        <v>0.86839999999999995</v>
      </c>
      <c r="Q13" s="56">
        <f>P13*((1+macro!M13/12)/(1+macro!N13/12))</f>
        <v>0.86703130039351106</v>
      </c>
    </row>
    <row r="14" spans="1:17" x14ac:dyDescent="0.35">
      <c r="A14" s="1">
        <v>38716</v>
      </c>
      <c r="B14">
        <v>1087.27</v>
      </c>
      <c r="C14" s="1">
        <v>38716</v>
      </c>
      <c r="D14">
        <v>922.16</v>
      </c>
      <c r="E14" s="1">
        <v>38716</v>
      </c>
      <c r="F14">
        <v>971.57</v>
      </c>
      <c r="G14" s="1">
        <v>40026</v>
      </c>
      <c r="H14" s="17">
        <v>100.29900000000001</v>
      </c>
      <c r="I14" s="1">
        <v>36180</v>
      </c>
      <c r="J14">
        <v>1.1575</v>
      </c>
      <c r="O14" s="20">
        <v>36889</v>
      </c>
      <c r="P14" s="56">
        <f>foreign!D14</f>
        <v>0.93049999999999999</v>
      </c>
      <c r="Q14" s="56">
        <f>P14*((1+macro!M14/12)/(1+macro!N14/12))</f>
        <v>0.92925320488328433</v>
      </c>
    </row>
    <row r="15" spans="1:17" x14ac:dyDescent="0.35">
      <c r="A15" s="1">
        <v>38748</v>
      </c>
      <c r="B15">
        <v>1064.0999999999999</v>
      </c>
      <c r="C15" s="1">
        <v>38748</v>
      </c>
      <c r="D15">
        <v>932.7</v>
      </c>
      <c r="E15" s="1">
        <v>38748</v>
      </c>
      <c r="F15">
        <v>988.29</v>
      </c>
      <c r="G15" s="1">
        <v>40057</v>
      </c>
      <c r="H15" s="17">
        <v>100.51949999999999</v>
      </c>
      <c r="I15" s="1">
        <v>36181</v>
      </c>
      <c r="J15">
        <v>1.1572</v>
      </c>
      <c r="O15" s="20">
        <v>36922</v>
      </c>
      <c r="P15" s="56">
        <f>foreign!D15</f>
        <v>0.92930000000000001</v>
      </c>
      <c r="Q15" s="56">
        <f>P15*((1+macro!M15/12)/(1+macro!N15/12))</f>
        <v>0.92867017487238934</v>
      </c>
    </row>
    <row r="16" spans="1:17" x14ac:dyDescent="0.35">
      <c r="A16" s="1">
        <v>38776</v>
      </c>
      <c r="B16">
        <v>1073.28</v>
      </c>
      <c r="C16" s="1">
        <v>38776</v>
      </c>
      <c r="D16">
        <v>919.66</v>
      </c>
      <c r="E16" s="1">
        <v>38776</v>
      </c>
      <c r="F16">
        <v>983.04</v>
      </c>
      <c r="G16" s="1">
        <v>40087</v>
      </c>
      <c r="H16" s="17">
        <v>99.186400000000006</v>
      </c>
      <c r="I16" s="1">
        <v>36182</v>
      </c>
      <c r="J16">
        <v>1.1567000000000001</v>
      </c>
      <c r="O16" s="20">
        <v>36950</v>
      </c>
      <c r="P16" s="56">
        <f>foreign!D16</f>
        <v>0.92479999999999996</v>
      </c>
      <c r="Q16" s="56">
        <f>P16*((1+macro!M16/12)/(1+macro!N16/12))</f>
        <v>0.92443292757355555</v>
      </c>
    </row>
    <row r="17" spans="1:17" x14ac:dyDescent="0.35">
      <c r="A17" s="1">
        <v>38807</v>
      </c>
      <c r="B17">
        <v>1080.0999999999999</v>
      </c>
      <c r="C17" s="1">
        <v>38807</v>
      </c>
      <c r="D17">
        <v>936.06</v>
      </c>
      <c r="E17" s="1">
        <v>38807</v>
      </c>
      <c r="F17">
        <v>968.53</v>
      </c>
      <c r="G17" s="1">
        <v>40118</v>
      </c>
      <c r="H17" s="17">
        <v>98.813199999999995</v>
      </c>
      <c r="I17" s="1">
        <v>36185</v>
      </c>
      <c r="J17">
        <v>1.1584000000000001</v>
      </c>
      <c r="O17" s="20">
        <v>36980</v>
      </c>
      <c r="P17" s="56">
        <f>foreign!D17</f>
        <v>0.88319999999999999</v>
      </c>
      <c r="Q17" s="56">
        <f>P17*((1+macro!M17/12)/(1+macro!N17/12))</f>
        <v>0.88297873790742187</v>
      </c>
    </row>
    <row r="18" spans="1:17" x14ac:dyDescent="0.35">
      <c r="A18" s="1">
        <v>38835</v>
      </c>
      <c r="B18">
        <v>1041.1400000000001</v>
      </c>
      <c r="C18" s="1">
        <v>38835</v>
      </c>
      <c r="D18">
        <v>951.81</v>
      </c>
      <c r="E18" s="1">
        <v>38835</v>
      </c>
      <c r="F18">
        <v>989.58</v>
      </c>
      <c r="G18" s="1">
        <v>40148</v>
      </c>
      <c r="H18" s="17">
        <v>98.533100000000005</v>
      </c>
      <c r="I18" s="1">
        <v>36186</v>
      </c>
      <c r="J18">
        <v>1.1581999999999999</v>
      </c>
      <c r="O18" s="20">
        <v>37011</v>
      </c>
      <c r="P18" s="56">
        <f>foreign!D18</f>
        <v>0.88759999999999994</v>
      </c>
      <c r="Q18" s="56">
        <f>P18*((1+macro!M18/12)/(1+macro!N18/12))</f>
        <v>0.88785417165725034</v>
      </c>
    </row>
    <row r="19" spans="1:17" x14ac:dyDescent="0.35">
      <c r="A19" s="1">
        <v>38868</v>
      </c>
      <c r="B19">
        <v>1031.5</v>
      </c>
      <c r="C19" s="1">
        <v>38868</v>
      </c>
      <c r="D19">
        <v>956.49</v>
      </c>
      <c r="E19" s="1">
        <v>38868</v>
      </c>
      <c r="F19">
        <v>1004.89</v>
      </c>
      <c r="G19" s="1">
        <v>40179</v>
      </c>
      <c r="H19" s="17">
        <v>98.100499999999997</v>
      </c>
      <c r="I19" s="1">
        <v>36187</v>
      </c>
      <c r="J19">
        <v>1.1529</v>
      </c>
      <c r="O19" s="20">
        <v>37042</v>
      </c>
      <c r="P19" s="56">
        <f>foreign!D19</f>
        <v>0.84799999999999998</v>
      </c>
      <c r="Q19" s="56">
        <f>P19*((1+macro!M19/12)/(1+macro!N19/12))</f>
        <v>0.84842566950622844</v>
      </c>
    </row>
    <row r="20" spans="1:17" x14ac:dyDescent="0.35">
      <c r="A20" s="1">
        <v>38898</v>
      </c>
      <c r="B20">
        <v>1039.58</v>
      </c>
      <c r="C20" s="1">
        <v>38898</v>
      </c>
      <c r="D20">
        <v>959.27</v>
      </c>
      <c r="E20" s="1">
        <v>38898</v>
      </c>
      <c r="F20">
        <v>996.43</v>
      </c>
      <c r="G20" s="1">
        <v>40210</v>
      </c>
      <c r="H20" s="17">
        <v>98.778099999999995</v>
      </c>
      <c r="I20" s="1">
        <v>36188</v>
      </c>
      <c r="J20">
        <v>1.141</v>
      </c>
      <c r="O20" s="20">
        <v>37071</v>
      </c>
      <c r="P20" s="56">
        <f>foreign!D20</f>
        <v>0.84799999999999998</v>
      </c>
      <c r="Q20" s="56">
        <f>P20*((1+macro!M20/12)/(1+macro!N20/12))</f>
        <v>0.84848956875319304</v>
      </c>
    </row>
    <row r="21" spans="1:17" x14ac:dyDescent="0.35">
      <c r="A21" s="1">
        <v>38929</v>
      </c>
      <c r="B21">
        <v>1037.6099999999999</v>
      </c>
      <c r="C21" s="1">
        <v>38929</v>
      </c>
      <c r="D21">
        <v>956.84</v>
      </c>
      <c r="E21" s="1">
        <v>38929</v>
      </c>
      <c r="F21">
        <v>1006.86</v>
      </c>
      <c r="G21" s="1">
        <v>40238</v>
      </c>
      <c r="H21" s="17">
        <v>97.564499999999995</v>
      </c>
      <c r="I21" s="1">
        <v>36189</v>
      </c>
      <c r="J21">
        <v>1.1384000000000001</v>
      </c>
      <c r="O21" s="20">
        <v>37103</v>
      </c>
      <c r="P21" s="56">
        <f>foreign!D21</f>
        <v>0.87549999999999994</v>
      </c>
      <c r="Q21" s="56">
        <f>P21*((1+macro!M21/12)/(1+macro!N21/12))</f>
        <v>0.87605616970990874</v>
      </c>
    </row>
    <row r="22" spans="1:17" x14ac:dyDescent="0.35">
      <c r="A22" s="1">
        <v>38960</v>
      </c>
      <c r="B22">
        <v>1035.3900000000001</v>
      </c>
      <c r="C22" s="1">
        <v>38960</v>
      </c>
      <c r="D22">
        <v>959.23</v>
      </c>
      <c r="E22" s="1">
        <v>38960</v>
      </c>
      <c r="F22">
        <v>1027.3699999999999</v>
      </c>
      <c r="G22" s="1">
        <v>40269</v>
      </c>
      <c r="H22" s="17">
        <v>96.369799999999998</v>
      </c>
      <c r="I22" s="1">
        <v>36192</v>
      </c>
      <c r="J22">
        <v>1.1337999999999999</v>
      </c>
      <c r="O22" s="20">
        <v>37134</v>
      </c>
      <c r="P22" s="56">
        <f>foreign!D22</f>
        <v>0.91579999999999995</v>
      </c>
      <c r="Q22" s="56">
        <f>P22*((1+macro!M22/12)/(1+macro!N22/12))</f>
        <v>0.91647011945987977</v>
      </c>
    </row>
    <row r="23" spans="1:17" x14ac:dyDescent="0.35">
      <c r="A23" s="1">
        <v>38989</v>
      </c>
      <c r="B23">
        <v>1045.43</v>
      </c>
      <c r="C23" s="1">
        <v>38989</v>
      </c>
      <c r="D23">
        <v>956.04</v>
      </c>
      <c r="E23" s="1">
        <v>38989</v>
      </c>
      <c r="F23">
        <v>1016.66</v>
      </c>
      <c r="G23" s="1">
        <v>40299</v>
      </c>
      <c r="H23" s="17">
        <v>98.212800000000001</v>
      </c>
      <c r="I23" s="1">
        <v>36193</v>
      </c>
      <c r="J23">
        <v>1.1336999999999999</v>
      </c>
      <c r="O23" s="20">
        <v>37162</v>
      </c>
      <c r="P23" s="56">
        <f>foreign!D23</f>
        <v>0.91310000000000002</v>
      </c>
      <c r="Q23" s="56">
        <f>P23*((1+macro!M23/12)/(1+macro!N23/12))</f>
        <v>0.91417342513160649</v>
      </c>
    </row>
    <row r="24" spans="1:17" x14ac:dyDescent="0.35">
      <c r="A24" s="1">
        <v>39021</v>
      </c>
      <c r="B24">
        <v>1036.03</v>
      </c>
      <c r="C24" s="1">
        <v>39021</v>
      </c>
      <c r="D24">
        <v>956.54</v>
      </c>
      <c r="E24" s="1">
        <v>39021</v>
      </c>
      <c r="F24">
        <v>1030.94</v>
      </c>
      <c r="G24" s="1">
        <v>40330</v>
      </c>
      <c r="H24" s="17">
        <v>98.608699999999999</v>
      </c>
      <c r="I24" s="1">
        <v>36194</v>
      </c>
      <c r="J24">
        <v>1.1336999999999999</v>
      </c>
      <c r="O24" s="20">
        <v>37195</v>
      </c>
      <c r="P24" s="56">
        <f>foreign!D24</f>
        <v>0.9042</v>
      </c>
      <c r="Q24" s="56">
        <f>P24*((1+macro!M24/12)/(1+macro!N24/12))</f>
        <v>0.90525128429096724</v>
      </c>
    </row>
    <row r="25" spans="1:17" x14ac:dyDescent="0.35">
      <c r="A25" s="1">
        <v>39051</v>
      </c>
      <c r="B25">
        <v>1018.32</v>
      </c>
      <c r="C25" s="1">
        <v>39051</v>
      </c>
      <c r="D25">
        <v>978.17</v>
      </c>
      <c r="E25" s="1">
        <v>39051</v>
      </c>
      <c r="F25">
        <v>1040.72</v>
      </c>
      <c r="G25" s="1">
        <v>40360</v>
      </c>
      <c r="H25" s="17">
        <v>98.243700000000004</v>
      </c>
      <c r="I25" s="1">
        <v>36195</v>
      </c>
      <c r="J25">
        <v>1.1263000000000001</v>
      </c>
      <c r="O25" s="20">
        <v>37225</v>
      </c>
      <c r="P25" s="56">
        <f>foreign!D25</f>
        <v>0.88980000000000004</v>
      </c>
      <c r="Q25" s="56">
        <f>P25*((1+macro!M25/12)/(1+macro!N25/12))</f>
        <v>0.89074868477596281</v>
      </c>
    </row>
    <row r="26" spans="1:17" x14ac:dyDescent="0.35">
      <c r="A26" s="1">
        <v>39080</v>
      </c>
      <c r="B26">
        <v>1027.45</v>
      </c>
      <c r="C26" s="1">
        <v>39080</v>
      </c>
      <c r="D26">
        <v>980.33</v>
      </c>
      <c r="E26" s="1">
        <v>39080</v>
      </c>
      <c r="F26">
        <v>1042.24</v>
      </c>
      <c r="G26" s="1">
        <v>40391</v>
      </c>
      <c r="H26" s="17">
        <v>97.693100000000001</v>
      </c>
      <c r="I26" s="1">
        <v>36196</v>
      </c>
      <c r="J26">
        <v>1.1292</v>
      </c>
      <c r="O26" s="20">
        <v>37256</v>
      </c>
      <c r="P26" s="56">
        <f>foreign!D26</f>
        <v>0.88129999999999997</v>
      </c>
      <c r="Q26" s="56">
        <f>P26*((1+macro!M26/12)/(1+macro!N26/12))</f>
        <v>0.88243084948863271</v>
      </c>
    </row>
    <row r="27" spans="1:17" x14ac:dyDescent="0.35">
      <c r="A27" s="1">
        <v>39113</v>
      </c>
      <c r="B27">
        <v>1038.73</v>
      </c>
      <c r="C27" s="1">
        <v>39113</v>
      </c>
      <c r="D27">
        <v>971.64</v>
      </c>
      <c r="E27" s="1">
        <v>39113</v>
      </c>
      <c r="F27">
        <v>1053.52</v>
      </c>
      <c r="G27" s="1">
        <v>40422</v>
      </c>
      <c r="H27" s="17">
        <v>96.990700000000004</v>
      </c>
      <c r="I27" s="1">
        <v>36199</v>
      </c>
      <c r="J27">
        <v>1.1246</v>
      </c>
      <c r="O27" s="20">
        <v>37287</v>
      </c>
      <c r="P27" s="56">
        <f>foreign!D27</f>
        <v>0.86370000000000002</v>
      </c>
      <c r="Q27" s="56">
        <f>P27*((1+macro!M27/12)/(1+macro!N27/12))</f>
        <v>0.86479163641416545</v>
      </c>
    </row>
    <row r="28" spans="1:17" x14ac:dyDescent="0.35">
      <c r="A28" s="1">
        <v>39141</v>
      </c>
      <c r="B28">
        <v>1028.4100000000001</v>
      </c>
      <c r="C28" s="1">
        <v>39141</v>
      </c>
      <c r="D28">
        <v>981.77</v>
      </c>
      <c r="E28" s="1">
        <v>39141</v>
      </c>
      <c r="F28">
        <v>1042.25</v>
      </c>
      <c r="G28" s="1">
        <v>40452</v>
      </c>
      <c r="H28" s="17">
        <v>95.146199999999993</v>
      </c>
      <c r="I28" s="1">
        <v>36200</v>
      </c>
      <c r="J28">
        <v>1.1333</v>
      </c>
      <c r="O28" s="20">
        <v>37315</v>
      </c>
      <c r="P28" s="56">
        <f>foreign!D28</f>
        <v>0.86509999999999998</v>
      </c>
      <c r="Q28" s="56">
        <f>P28*((1+macro!M28/12)/(1+macro!N28/12))</f>
        <v>0.8661460667386095</v>
      </c>
    </row>
    <row r="29" spans="1:17" x14ac:dyDescent="0.35">
      <c r="A29" s="1">
        <v>39171</v>
      </c>
      <c r="B29">
        <v>1020.77</v>
      </c>
      <c r="C29" s="1">
        <v>39171</v>
      </c>
      <c r="D29">
        <v>988.45</v>
      </c>
      <c r="E29" s="1">
        <v>39171</v>
      </c>
      <c r="F29">
        <v>1037.75</v>
      </c>
      <c r="G29" s="1">
        <v>40483</v>
      </c>
      <c r="H29" s="17">
        <v>95.083399999999997</v>
      </c>
      <c r="I29" s="1">
        <v>36201</v>
      </c>
      <c r="J29">
        <v>1.1342000000000001</v>
      </c>
      <c r="O29" s="20">
        <v>37344</v>
      </c>
      <c r="P29" s="56">
        <f>foreign!D29</f>
        <v>0.87239999999999995</v>
      </c>
      <c r="Q29" s="56">
        <f>P29*((1+macro!M29/12)/(1+macro!N29/12))</f>
        <v>0.87346382454155158</v>
      </c>
    </row>
    <row r="30" spans="1:17" x14ac:dyDescent="0.35">
      <c r="A30" s="1">
        <v>39202</v>
      </c>
      <c r="B30">
        <v>1009.53</v>
      </c>
      <c r="C30" s="1">
        <v>39202</v>
      </c>
      <c r="D30">
        <v>1003.37</v>
      </c>
      <c r="E30" s="1">
        <v>39202</v>
      </c>
      <c r="F30">
        <v>1042.18</v>
      </c>
      <c r="G30" s="1">
        <v>40513</v>
      </c>
      <c r="H30" s="17">
        <v>95.224800000000002</v>
      </c>
      <c r="I30" s="1">
        <v>36202</v>
      </c>
      <c r="J30">
        <v>1.1312</v>
      </c>
      <c r="O30" s="20">
        <v>37376</v>
      </c>
      <c r="P30" s="56">
        <f>foreign!D30</f>
        <v>0.90080000000000005</v>
      </c>
      <c r="Q30" s="56">
        <f>P30*((1+macro!M30/12)/(1+macro!N30/12))</f>
        <v>0.90191955228723897</v>
      </c>
    </row>
    <row r="31" spans="1:17" x14ac:dyDescent="0.35">
      <c r="A31" s="1">
        <v>39233</v>
      </c>
      <c r="B31">
        <v>1015.68</v>
      </c>
      <c r="C31" s="1">
        <v>39233</v>
      </c>
      <c r="D31">
        <v>995.01</v>
      </c>
      <c r="E31" s="1">
        <v>39233</v>
      </c>
      <c r="F31">
        <v>1040.03</v>
      </c>
      <c r="G31" s="1">
        <v>40544</v>
      </c>
      <c r="H31" s="17">
        <v>94.102599999999995</v>
      </c>
      <c r="I31" s="1">
        <v>36203</v>
      </c>
      <c r="J31">
        <v>1.1244000000000001</v>
      </c>
      <c r="O31" s="20">
        <v>37407</v>
      </c>
      <c r="P31" s="56">
        <f>foreign!D31</f>
        <v>0.93869999999999998</v>
      </c>
      <c r="Q31" s="56">
        <f>P31*((1+macro!M31/12)/(1+macro!N31/12))</f>
        <v>0.93989500617384603</v>
      </c>
    </row>
    <row r="32" spans="1:17" x14ac:dyDescent="0.35">
      <c r="A32" s="1">
        <v>39262</v>
      </c>
      <c r="B32">
        <v>1012.89</v>
      </c>
      <c r="C32" s="1">
        <v>39262</v>
      </c>
      <c r="D32">
        <v>997.27</v>
      </c>
      <c r="E32" s="1">
        <v>39262</v>
      </c>
      <c r="F32">
        <v>1051.2</v>
      </c>
      <c r="G32" s="1">
        <v>40575</v>
      </c>
      <c r="H32" s="17">
        <v>93.873099999999994</v>
      </c>
      <c r="I32" s="1">
        <v>36206</v>
      </c>
      <c r="J32">
        <v>1.1237999999999999</v>
      </c>
      <c r="O32" s="20">
        <v>37435</v>
      </c>
      <c r="P32" s="56">
        <f>foreign!D32</f>
        <v>0.99750000000000005</v>
      </c>
      <c r="Q32" s="56">
        <f>P32*((1+macro!M32/12)/(1+macro!N32/12))</f>
        <v>0.99878439425179477</v>
      </c>
    </row>
    <row r="33" spans="1:17" x14ac:dyDescent="0.35">
      <c r="A33" s="1">
        <v>39294</v>
      </c>
      <c r="B33">
        <v>999.26</v>
      </c>
      <c r="C33" s="1">
        <v>39294</v>
      </c>
      <c r="D33">
        <v>999.37</v>
      </c>
      <c r="E33" s="1">
        <v>39294</v>
      </c>
      <c r="F33">
        <v>1055.29</v>
      </c>
      <c r="G33" s="1">
        <v>40603</v>
      </c>
      <c r="H33" s="17">
        <v>93.526600000000002</v>
      </c>
      <c r="I33" s="1">
        <v>36207</v>
      </c>
      <c r="J33">
        <v>1.1175999999999999</v>
      </c>
      <c r="O33" s="20">
        <v>37468</v>
      </c>
      <c r="P33" s="56">
        <f>foreign!D33</f>
        <v>0.97829999999999995</v>
      </c>
      <c r="Q33" s="56">
        <f>P33*((1+macro!M33/12)/(1+macro!N33/12))</f>
        <v>0.9795561906711332</v>
      </c>
    </row>
    <row r="34" spans="1:17" x14ac:dyDescent="0.35">
      <c r="A34" s="1">
        <v>39325</v>
      </c>
      <c r="B34">
        <v>998.76</v>
      </c>
      <c r="C34" s="1">
        <v>39325</v>
      </c>
      <c r="D34">
        <v>994.89</v>
      </c>
      <c r="E34" s="1">
        <v>39325</v>
      </c>
      <c r="F34">
        <v>1046.75</v>
      </c>
      <c r="G34" s="1">
        <v>40634</v>
      </c>
      <c r="H34" s="17">
        <v>91.947199999999995</v>
      </c>
      <c r="I34" s="1">
        <v>36208</v>
      </c>
      <c r="J34">
        <v>1.1253</v>
      </c>
      <c r="O34" s="20">
        <v>37498</v>
      </c>
      <c r="P34" s="56">
        <f>foreign!D34</f>
        <v>0.98329999999999995</v>
      </c>
      <c r="Q34" s="56">
        <f>P34*((1+macro!M34/12)/(1+macro!N34/12))</f>
        <v>0.98453773629994512</v>
      </c>
    </row>
    <row r="35" spans="1:17" x14ac:dyDescent="0.35">
      <c r="A35" s="1">
        <v>39353</v>
      </c>
      <c r="B35">
        <v>969.1</v>
      </c>
      <c r="C35" s="1">
        <v>39353</v>
      </c>
      <c r="D35">
        <v>1024.26</v>
      </c>
      <c r="E35" s="1">
        <v>39353</v>
      </c>
      <c r="F35">
        <v>1030.7</v>
      </c>
      <c r="G35" s="1">
        <v>40664</v>
      </c>
      <c r="H35" s="17">
        <v>91.814300000000003</v>
      </c>
      <c r="I35" s="1">
        <v>36209</v>
      </c>
      <c r="J35">
        <v>1.1232</v>
      </c>
      <c r="O35" s="20">
        <v>37529</v>
      </c>
      <c r="P35" s="56">
        <f>foreign!D35</f>
        <v>0.98599999999999999</v>
      </c>
      <c r="Q35" s="56">
        <f>P35*((1+macro!M35/12)/(1+macro!N35/12))</f>
        <v>0.98722932188624068</v>
      </c>
    </row>
    <row r="36" spans="1:17" x14ac:dyDescent="0.35">
      <c r="A36" s="1">
        <v>39386</v>
      </c>
      <c r="B36">
        <v>954.41</v>
      </c>
      <c r="C36" s="1">
        <v>39386</v>
      </c>
      <c r="D36">
        <v>1034.1199999999999</v>
      </c>
      <c r="E36" s="1">
        <v>39386</v>
      </c>
      <c r="F36">
        <v>1038.25</v>
      </c>
      <c r="G36" s="1">
        <v>40695</v>
      </c>
      <c r="H36" s="17">
        <v>91.8917</v>
      </c>
      <c r="I36" s="1">
        <v>36210</v>
      </c>
      <c r="J36">
        <v>1.1163000000000001</v>
      </c>
      <c r="O36" s="20">
        <v>37560</v>
      </c>
      <c r="P36" s="56">
        <f>foreign!D36</f>
        <v>0.98640000000000005</v>
      </c>
      <c r="Q36" s="56">
        <f>P36*((1+macro!M36/12)/(1+macro!N36/12))</f>
        <v>0.98768456630838097</v>
      </c>
    </row>
    <row r="37" spans="1:17" x14ac:dyDescent="0.35">
      <c r="A37" s="1">
        <v>39416</v>
      </c>
      <c r="B37">
        <v>952.99</v>
      </c>
      <c r="C37" s="1">
        <v>39416</v>
      </c>
      <c r="D37">
        <v>1043.6400000000001</v>
      </c>
      <c r="E37" s="1">
        <v>39416</v>
      </c>
      <c r="F37">
        <v>1021.21</v>
      </c>
      <c r="G37" s="1">
        <v>40725</v>
      </c>
      <c r="H37" s="17">
        <v>91.178200000000004</v>
      </c>
      <c r="I37" s="1">
        <v>36213</v>
      </c>
      <c r="J37">
        <v>1.0992</v>
      </c>
      <c r="O37" s="20">
        <v>37589</v>
      </c>
      <c r="P37" s="56">
        <f>foreign!D37</f>
        <v>0.99270000000000003</v>
      </c>
      <c r="Q37" s="56">
        <f>P37*((1+macro!M37/12)/(1+macro!N37/12))</f>
        <v>0.99422964610697706</v>
      </c>
    </row>
    <row r="38" spans="1:17" x14ac:dyDescent="0.35">
      <c r="A38" s="1">
        <v>39447</v>
      </c>
      <c r="B38">
        <v>958.15</v>
      </c>
      <c r="C38" s="1">
        <v>39447</v>
      </c>
      <c r="D38">
        <v>1047.8499999999999</v>
      </c>
      <c r="E38" s="1">
        <v>39447</v>
      </c>
      <c r="F38">
        <v>985.76</v>
      </c>
      <c r="G38" s="1">
        <v>40756</v>
      </c>
      <c r="H38" s="17">
        <v>92.427499999999995</v>
      </c>
      <c r="I38" s="1">
        <v>36214</v>
      </c>
      <c r="J38">
        <v>1.0969</v>
      </c>
      <c r="O38" s="20">
        <v>37621</v>
      </c>
      <c r="P38" s="56">
        <f>foreign!D38</f>
        <v>1.0487</v>
      </c>
      <c r="Q38" s="56">
        <f>P38*((1+macro!M38/12)/(1+macro!N38/12))</f>
        <v>1.0500948250681299</v>
      </c>
    </row>
    <row r="39" spans="1:17" x14ac:dyDescent="0.35">
      <c r="A39" s="1">
        <v>39478</v>
      </c>
      <c r="B39">
        <v>942.06</v>
      </c>
      <c r="C39" s="1">
        <v>39478</v>
      </c>
      <c r="D39">
        <v>1055.31</v>
      </c>
      <c r="E39" s="1">
        <v>39478</v>
      </c>
      <c r="F39">
        <v>973.48</v>
      </c>
      <c r="G39" s="1">
        <v>40787</v>
      </c>
      <c r="H39" s="17">
        <v>95.489599999999996</v>
      </c>
      <c r="I39" s="1">
        <v>36215</v>
      </c>
      <c r="J39">
        <v>1.1036999999999999</v>
      </c>
      <c r="O39" s="20">
        <v>37652</v>
      </c>
      <c r="P39" s="56">
        <f>foreign!D39</f>
        <v>1.0815999999999999</v>
      </c>
      <c r="Q39" s="56">
        <f>P39*((1+macro!M39/12)/(1+macro!N39/12))</f>
        <v>1.0829647182685316</v>
      </c>
    </row>
    <row r="40" spans="1:17" x14ac:dyDescent="0.35">
      <c r="A40" s="1">
        <v>39507</v>
      </c>
      <c r="B40">
        <v>924.69</v>
      </c>
      <c r="C40" s="1">
        <v>39507</v>
      </c>
      <c r="D40">
        <v>1065.6099999999999</v>
      </c>
      <c r="E40" s="1">
        <v>39507</v>
      </c>
      <c r="F40">
        <v>957.44</v>
      </c>
      <c r="G40" s="1">
        <v>40817</v>
      </c>
      <c r="H40" s="17">
        <v>96.765000000000001</v>
      </c>
      <c r="I40" s="1">
        <v>36216</v>
      </c>
      <c r="J40">
        <v>1.1031</v>
      </c>
      <c r="O40" s="20">
        <v>37680</v>
      </c>
      <c r="P40" s="56">
        <f>foreign!D40</f>
        <v>1.0782</v>
      </c>
      <c r="Q40" s="56">
        <f>P40*((1+macro!M40/12)/(1+macro!N40/12))</f>
        <v>1.079493121280177</v>
      </c>
    </row>
    <row r="41" spans="1:17" x14ac:dyDescent="0.35">
      <c r="A41" s="1">
        <v>39538</v>
      </c>
      <c r="B41">
        <v>910.26</v>
      </c>
      <c r="C41" s="1">
        <v>39538</v>
      </c>
      <c r="D41">
        <v>1096.93</v>
      </c>
      <c r="E41" s="1">
        <v>39538</v>
      </c>
      <c r="F41">
        <v>935.1</v>
      </c>
      <c r="G41" s="1">
        <v>40848</v>
      </c>
      <c r="H41" s="17">
        <v>97.343299999999999</v>
      </c>
      <c r="I41" s="1">
        <v>36217</v>
      </c>
      <c r="J41">
        <v>1.1017999999999999</v>
      </c>
      <c r="O41" s="20">
        <v>37711</v>
      </c>
      <c r="P41" s="56">
        <f>foreign!D41</f>
        <v>1.0894999999999999</v>
      </c>
      <c r="Q41" s="56">
        <f>P41*((1+macro!M41/12)/(1+macro!N41/12))</f>
        <v>1.0906744738642777</v>
      </c>
    </row>
    <row r="42" spans="1:17" x14ac:dyDescent="0.35">
      <c r="A42" s="1">
        <v>39568</v>
      </c>
      <c r="B42">
        <v>917.3</v>
      </c>
      <c r="C42" s="1">
        <v>39568</v>
      </c>
      <c r="D42">
        <v>1090.47</v>
      </c>
      <c r="E42" s="1">
        <v>39568</v>
      </c>
      <c r="F42">
        <v>942.96</v>
      </c>
      <c r="G42" s="1">
        <v>40878</v>
      </c>
      <c r="H42" s="17">
        <v>97.9846</v>
      </c>
      <c r="I42" s="1">
        <v>36220</v>
      </c>
      <c r="J42">
        <v>1.0986</v>
      </c>
      <c r="O42" s="20">
        <v>37741</v>
      </c>
      <c r="P42" s="56">
        <f>foreign!D42</f>
        <v>1.1131</v>
      </c>
      <c r="Q42" s="56">
        <f>P42*((1+macro!M42/12)/(1+macro!N42/12))</f>
        <v>1.1142658049076097</v>
      </c>
    </row>
    <row r="43" spans="1:17" x14ac:dyDescent="0.35">
      <c r="A43" s="1">
        <v>39598</v>
      </c>
      <c r="B43">
        <v>918.7</v>
      </c>
      <c r="C43" s="1">
        <v>39598</v>
      </c>
      <c r="D43">
        <v>1087.75</v>
      </c>
      <c r="E43" s="1">
        <v>39598</v>
      </c>
      <c r="F43">
        <v>940.92</v>
      </c>
      <c r="G43" s="1">
        <v>40909</v>
      </c>
      <c r="H43" s="17">
        <v>96.613</v>
      </c>
      <c r="I43" s="1">
        <v>36221</v>
      </c>
      <c r="J43">
        <v>1.0887</v>
      </c>
      <c r="O43" s="20">
        <v>37771</v>
      </c>
      <c r="P43" s="56">
        <f>foreign!D43</f>
        <v>1.1821999999999999</v>
      </c>
      <c r="Q43" s="56">
        <f>P43*((1+macro!M43/12)/(1+macro!N43/12))</f>
        <v>1.1833823782178072</v>
      </c>
    </row>
    <row r="44" spans="1:17" x14ac:dyDescent="0.35">
      <c r="A44" s="1">
        <v>39629</v>
      </c>
      <c r="B44">
        <v>917.73</v>
      </c>
      <c r="C44" s="1">
        <v>39629</v>
      </c>
      <c r="D44">
        <v>1098.43</v>
      </c>
      <c r="E44" s="1">
        <v>39629</v>
      </c>
      <c r="F44">
        <v>941.07</v>
      </c>
      <c r="G44" s="1">
        <v>40940</v>
      </c>
      <c r="H44" s="17">
        <v>94.524199999999993</v>
      </c>
      <c r="I44" s="1">
        <v>36222</v>
      </c>
      <c r="J44">
        <v>1.0899000000000001</v>
      </c>
      <c r="O44" s="20">
        <v>37802</v>
      </c>
      <c r="P44" s="56">
        <f>foreign!D44</f>
        <v>1.1427</v>
      </c>
      <c r="Q44" s="56">
        <f>P44*((1+macro!M44/12)/(1+macro!N44/12))</f>
        <v>1.1437025426700609</v>
      </c>
    </row>
    <row r="45" spans="1:17" x14ac:dyDescent="0.35">
      <c r="A45" s="1">
        <v>39660</v>
      </c>
      <c r="B45">
        <v>923.38</v>
      </c>
      <c r="C45" s="1">
        <v>39660</v>
      </c>
      <c r="D45">
        <v>1093.43</v>
      </c>
      <c r="E45" s="1">
        <v>39660</v>
      </c>
      <c r="F45">
        <v>942.46</v>
      </c>
      <c r="G45" s="1">
        <v>40969</v>
      </c>
      <c r="H45" s="17">
        <v>94.913200000000003</v>
      </c>
      <c r="I45" s="1">
        <v>36223</v>
      </c>
      <c r="J45">
        <v>1.0866</v>
      </c>
      <c r="O45" s="20">
        <v>37833</v>
      </c>
      <c r="P45" s="56">
        <f>foreign!D45</f>
        <v>1.1317999999999999</v>
      </c>
      <c r="Q45" s="56">
        <f>P45*((1+macro!M45/12)/(1+macro!N45/12))</f>
        <v>1.1327677421664542</v>
      </c>
    </row>
    <row r="46" spans="1:17" x14ac:dyDescent="0.35">
      <c r="A46" s="1">
        <v>39689</v>
      </c>
      <c r="B46">
        <v>969.8</v>
      </c>
      <c r="C46" s="1">
        <v>39689</v>
      </c>
      <c r="D46">
        <v>1059.67</v>
      </c>
      <c r="E46" s="1">
        <v>39689</v>
      </c>
      <c r="F46">
        <v>897.43</v>
      </c>
      <c r="G46" s="1">
        <v>41000</v>
      </c>
      <c r="H46" s="17">
        <v>95.742999999999995</v>
      </c>
      <c r="I46" s="1">
        <v>36224</v>
      </c>
      <c r="J46">
        <v>1.0833999999999999</v>
      </c>
      <c r="O46" s="20">
        <v>37862</v>
      </c>
      <c r="P46" s="56">
        <f>foreign!D46</f>
        <v>1.0927</v>
      </c>
      <c r="Q46" s="56">
        <f>P46*((1+macro!M46/12)/(1+macro!N46/12))</f>
        <v>1.093614558123813</v>
      </c>
    </row>
    <row r="47" spans="1:17" x14ac:dyDescent="0.35">
      <c r="A47" s="1">
        <v>39721</v>
      </c>
      <c r="B47">
        <v>997.08</v>
      </c>
      <c r="C47" s="1">
        <v>39721</v>
      </c>
      <c r="D47">
        <v>1030.8800000000001</v>
      </c>
      <c r="E47" s="1">
        <v>39721</v>
      </c>
      <c r="F47">
        <v>894.86</v>
      </c>
      <c r="G47" s="1">
        <v>41030</v>
      </c>
      <c r="H47" s="17">
        <v>97.8078</v>
      </c>
      <c r="I47" s="1">
        <v>36227</v>
      </c>
      <c r="J47">
        <v>1.0908</v>
      </c>
      <c r="O47" s="20">
        <v>37894</v>
      </c>
      <c r="P47" s="56">
        <f>foreign!D47</f>
        <v>1.1652</v>
      </c>
      <c r="Q47" s="56">
        <f>P47*((1+macro!M47/12)/(1+macro!N47/12))</f>
        <v>1.1661745558775325</v>
      </c>
    </row>
    <row r="48" spans="1:17" x14ac:dyDescent="0.35">
      <c r="A48" s="1">
        <v>39752</v>
      </c>
      <c r="B48">
        <v>1079.19</v>
      </c>
      <c r="C48" s="1">
        <v>39752</v>
      </c>
      <c r="D48">
        <v>963.57</v>
      </c>
      <c r="E48" s="1">
        <v>39752</v>
      </c>
      <c r="F48">
        <v>852.04</v>
      </c>
      <c r="G48" s="1">
        <v>41061</v>
      </c>
      <c r="H48" s="17">
        <v>99.219300000000004</v>
      </c>
      <c r="I48" s="1">
        <v>36228</v>
      </c>
      <c r="J48">
        <v>1.0863</v>
      </c>
      <c r="O48" s="20">
        <v>37925</v>
      </c>
      <c r="P48" s="56">
        <f>foreign!D48</f>
        <v>1.1621999999999999</v>
      </c>
      <c r="Q48" s="56">
        <f>P48*((1+macro!M48/12)/(1+macro!N48/12))</f>
        <v>1.1631482448924133</v>
      </c>
    </row>
    <row r="49" spans="1:17" x14ac:dyDescent="0.35">
      <c r="A49" s="1">
        <v>39780</v>
      </c>
      <c r="B49">
        <v>1096.3399999999999</v>
      </c>
      <c r="C49" s="1">
        <v>39780</v>
      </c>
      <c r="D49">
        <v>971.06</v>
      </c>
      <c r="E49" s="1">
        <v>39780</v>
      </c>
      <c r="F49">
        <v>816.25</v>
      </c>
      <c r="G49" s="1">
        <v>41091</v>
      </c>
      <c r="H49" s="17">
        <v>97.993300000000005</v>
      </c>
      <c r="I49" s="1">
        <v>36229</v>
      </c>
      <c r="J49">
        <v>1.0952999999999999</v>
      </c>
      <c r="O49" s="20">
        <v>37953</v>
      </c>
      <c r="P49" s="56">
        <f>foreign!D49</f>
        <v>1.1994</v>
      </c>
      <c r="Q49" s="56">
        <f>P49*((1+macro!M49/12)/(1+macro!N49/12))</f>
        <v>1.2003697128594688</v>
      </c>
    </row>
    <row r="50" spans="1:17" x14ac:dyDescent="0.35">
      <c r="A50" s="1">
        <v>39813</v>
      </c>
      <c r="B50">
        <v>1043</v>
      </c>
      <c r="C50" s="1">
        <v>39813</v>
      </c>
      <c r="D50">
        <v>1059.3499999999999</v>
      </c>
      <c r="E50" s="1">
        <v>39813</v>
      </c>
      <c r="F50">
        <v>730.51</v>
      </c>
      <c r="G50" s="1">
        <v>41122</v>
      </c>
      <c r="H50" s="17">
        <v>97.448499999999996</v>
      </c>
      <c r="I50" s="1">
        <v>36230</v>
      </c>
      <c r="J50">
        <v>1.0891</v>
      </c>
      <c r="O50" s="20">
        <v>37986</v>
      </c>
      <c r="P50" s="56">
        <f>foreign!D50</f>
        <v>1.2629999999999999</v>
      </c>
      <c r="Q50" s="56">
        <f>P50*((1+macro!M50/12)/(1+macro!N50/12))</f>
        <v>1.264064137248625</v>
      </c>
    </row>
    <row r="51" spans="1:17" x14ac:dyDescent="0.35">
      <c r="A51" s="1">
        <v>39843</v>
      </c>
      <c r="B51">
        <v>1094.8499999999999</v>
      </c>
      <c r="C51" s="1">
        <v>39843</v>
      </c>
      <c r="D51">
        <v>992.34</v>
      </c>
      <c r="E51" s="1">
        <v>39843</v>
      </c>
      <c r="F51">
        <v>755.25</v>
      </c>
      <c r="G51" s="1">
        <v>41153</v>
      </c>
      <c r="H51" s="17">
        <v>96.388300000000001</v>
      </c>
      <c r="I51" s="1">
        <v>36231</v>
      </c>
      <c r="J51">
        <v>1.0931999999999999</v>
      </c>
      <c r="O51" s="20">
        <v>38016</v>
      </c>
      <c r="P51" s="56">
        <f>foreign!D51</f>
        <v>1.2383999999999999</v>
      </c>
      <c r="Q51" s="56">
        <f>P51*((1+macro!M51/12)/(1+macro!N51/12))</f>
        <v>1.2394080638535634</v>
      </c>
    </row>
    <row r="52" spans="1:17" x14ac:dyDescent="0.35">
      <c r="A52" s="1">
        <v>39871</v>
      </c>
      <c r="B52">
        <v>1129.42</v>
      </c>
      <c r="C52" s="1">
        <v>39871</v>
      </c>
      <c r="D52">
        <v>996.85</v>
      </c>
      <c r="E52" s="1">
        <v>39871</v>
      </c>
      <c r="F52">
        <v>754.5</v>
      </c>
      <c r="G52" s="1">
        <v>41183</v>
      </c>
      <c r="H52" s="17">
        <v>95.727699999999999</v>
      </c>
      <c r="I52" s="1">
        <v>36234</v>
      </c>
      <c r="J52">
        <v>1.0949</v>
      </c>
      <c r="O52" s="20">
        <v>38044</v>
      </c>
      <c r="P52" s="56">
        <f>foreign!D52</f>
        <v>1.2418</v>
      </c>
      <c r="Q52" s="56">
        <f>P52*((1+macro!M52/12)/(1+macro!N52/12))</f>
        <v>1.2427959442419863</v>
      </c>
    </row>
    <row r="53" spans="1:17" x14ac:dyDescent="0.35">
      <c r="A53" s="1">
        <v>39903</v>
      </c>
      <c r="B53">
        <v>1097.04</v>
      </c>
      <c r="C53" s="1">
        <v>39903</v>
      </c>
      <c r="D53">
        <v>1027.8900000000001</v>
      </c>
      <c r="E53" s="1">
        <v>39903</v>
      </c>
      <c r="F53">
        <v>735.29</v>
      </c>
      <c r="G53" s="1">
        <v>41214</v>
      </c>
      <c r="H53" s="17">
        <v>96.085400000000007</v>
      </c>
      <c r="I53" s="1">
        <v>36235</v>
      </c>
      <c r="J53">
        <v>1.0901000000000001</v>
      </c>
      <c r="O53" s="20">
        <v>38077</v>
      </c>
      <c r="P53" s="56">
        <f>foreign!D53</f>
        <v>1.2223999999999999</v>
      </c>
      <c r="Q53" s="56">
        <f>P53*((1+macro!M53/12)/(1+macro!N53/12))</f>
        <v>1.2233682788170825</v>
      </c>
    </row>
    <row r="54" spans="1:17" x14ac:dyDescent="0.35">
      <c r="A54" s="1">
        <v>39933</v>
      </c>
      <c r="B54">
        <v>1080.42</v>
      </c>
      <c r="C54" s="1">
        <v>39933</v>
      </c>
      <c r="D54">
        <v>1010.67</v>
      </c>
      <c r="E54" s="1">
        <v>39933</v>
      </c>
      <c r="F54">
        <v>755.07</v>
      </c>
      <c r="G54" s="1">
        <v>41244</v>
      </c>
      <c r="H54" s="17">
        <v>95.530900000000003</v>
      </c>
      <c r="I54" s="1">
        <v>36236</v>
      </c>
      <c r="J54">
        <v>1.0966</v>
      </c>
      <c r="O54" s="20">
        <v>38107</v>
      </c>
      <c r="P54" s="56">
        <f>foreign!D54</f>
        <v>1.1947000000000001</v>
      </c>
      <c r="Q54" s="56">
        <f>P54*((1+macro!M54/12)/(1+macro!N54/12))</f>
        <v>1.1956465288963698</v>
      </c>
    </row>
    <row r="55" spans="1:17" x14ac:dyDescent="0.35">
      <c r="A55" s="1">
        <v>39962</v>
      </c>
      <c r="B55">
        <v>1015.19</v>
      </c>
      <c r="C55" s="1">
        <v>39962</v>
      </c>
      <c r="D55">
        <v>1039.3900000000001</v>
      </c>
      <c r="E55" s="1">
        <v>39962</v>
      </c>
      <c r="F55">
        <v>791.15</v>
      </c>
      <c r="G55" s="1">
        <v>41275</v>
      </c>
      <c r="H55" s="17">
        <v>94.877200000000002</v>
      </c>
      <c r="I55" s="1">
        <v>36237</v>
      </c>
      <c r="J55">
        <v>1.1012</v>
      </c>
      <c r="O55" s="20">
        <v>38138</v>
      </c>
      <c r="P55" s="56">
        <f>foreign!D55</f>
        <v>1.2198</v>
      </c>
      <c r="Q55" s="56">
        <f>P55*((1+macro!M55/12)/(1+macro!N55/12))</f>
        <v>1.2207669161389114</v>
      </c>
    </row>
    <row r="56" spans="1:17" x14ac:dyDescent="0.35">
      <c r="A56" s="1">
        <v>39994</v>
      </c>
      <c r="B56">
        <v>1026.8599999999999</v>
      </c>
      <c r="C56" s="1">
        <v>39994</v>
      </c>
      <c r="D56">
        <v>1034.4000000000001</v>
      </c>
      <c r="E56" s="1">
        <v>39994</v>
      </c>
      <c r="F56">
        <v>810.2</v>
      </c>
      <c r="G56" s="1">
        <v>41306</v>
      </c>
      <c r="H56" s="17">
        <v>95.058899999999994</v>
      </c>
      <c r="I56" s="1">
        <v>36238</v>
      </c>
      <c r="J56">
        <v>1.0914999999999999</v>
      </c>
      <c r="O56" s="20">
        <v>38168</v>
      </c>
      <c r="P56" s="56">
        <f>foreign!D56</f>
        <v>1.2155</v>
      </c>
      <c r="Q56" s="56">
        <f>P56*((1+macro!M56/12)/(1+macro!N56/12))</f>
        <v>1.2162264519441413</v>
      </c>
    </row>
    <row r="57" spans="1:17" x14ac:dyDescent="0.35">
      <c r="A57" s="1">
        <v>40025</v>
      </c>
      <c r="B57">
        <v>1003.43</v>
      </c>
      <c r="C57" s="1">
        <v>40025</v>
      </c>
      <c r="D57">
        <v>1036.08</v>
      </c>
      <c r="E57" s="1">
        <v>40025</v>
      </c>
      <c r="F57">
        <v>809.91</v>
      </c>
      <c r="G57" s="1">
        <v>41334</v>
      </c>
      <c r="H57" s="17">
        <v>94.778700000000001</v>
      </c>
      <c r="I57" s="1">
        <v>36241</v>
      </c>
      <c r="J57">
        <v>1.0864</v>
      </c>
      <c r="O57" s="20">
        <v>38198</v>
      </c>
      <c r="P57" s="56">
        <f>foreign!D57</f>
        <v>1.2039</v>
      </c>
      <c r="Q57" s="56">
        <f>P57*((1+macro!M57/12)/(1+macro!N57/12))</f>
        <v>1.2044837671949622</v>
      </c>
    </row>
    <row r="58" spans="1:17" x14ac:dyDescent="0.35">
      <c r="A58" s="1">
        <v>40056</v>
      </c>
      <c r="B58">
        <v>1004.52</v>
      </c>
      <c r="C58" s="1">
        <v>40056</v>
      </c>
      <c r="D58">
        <v>1042.8499999999999</v>
      </c>
      <c r="E58" s="1">
        <v>40056</v>
      </c>
      <c r="F58">
        <v>784.99</v>
      </c>
      <c r="G58" s="1">
        <v>41365</v>
      </c>
      <c r="H58" s="17">
        <v>94.166700000000006</v>
      </c>
      <c r="I58" s="1">
        <v>36242</v>
      </c>
      <c r="J58">
        <v>1.0895999999999999</v>
      </c>
      <c r="O58" s="20">
        <v>38230</v>
      </c>
      <c r="P58" s="56">
        <f>foreign!D58</f>
        <v>1.2111000000000001</v>
      </c>
      <c r="Q58" s="56">
        <f>P58*((1+macro!M58/12)/(1+macro!N58/12))</f>
        <v>1.2115321728106447</v>
      </c>
    </row>
    <row r="59" spans="1:17" x14ac:dyDescent="0.35">
      <c r="A59" s="1">
        <v>40086</v>
      </c>
      <c r="B59">
        <v>986.62</v>
      </c>
      <c r="C59" s="1">
        <v>40086</v>
      </c>
      <c r="D59">
        <v>1052.72</v>
      </c>
      <c r="E59" s="1">
        <v>40086</v>
      </c>
      <c r="F59">
        <v>758.02</v>
      </c>
      <c r="G59" s="1">
        <v>41395</v>
      </c>
      <c r="H59" s="17">
        <v>94.332700000000003</v>
      </c>
      <c r="I59" s="1">
        <v>36243</v>
      </c>
      <c r="J59">
        <v>1.0928</v>
      </c>
      <c r="O59" s="20">
        <v>38260</v>
      </c>
      <c r="P59" s="56">
        <f>foreign!D59</f>
        <v>1.2408999999999999</v>
      </c>
      <c r="Q59" s="56">
        <f>P59*((1+macro!M59/12)/(1+macro!N59/12))</f>
        <v>1.241145425269135</v>
      </c>
    </row>
    <row r="60" spans="1:17" x14ac:dyDescent="0.35">
      <c r="A60" s="1">
        <v>40116</v>
      </c>
      <c r="B60">
        <v>980.57</v>
      </c>
      <c r="C60" s="1">
        <v>40116</v>
      </c>
      <c r="D60">
        <v>1051.29</v>
      </c>
      <c r="E60" s="1">
        <v>40116</v>
      </c>
      <c r="F60">
        <v>775.6</v>
      </c>
      <c r="G60" s="1">
        <v>41426</v>
      </c>
      <c r="H60" s="17">
        <v>96.688599999999994</v>
      </c>
      <c r="I60" s="1">
        <v>36244</v>
      </c>
      <c r="J60">
        <v>1.0898000000000001</v>
      </c>
      <c r="O60" s="20">
        <v>38289</v>
      </c>
      <c r="P60" s="56">
        <f>foreign!D60</f>
        <v>1.2737000000000001</v>
      </c>
      <c r="Q60" s="56">
        <f>P60*((1+macro!M60/12)/(1+macro!N60/12))</f>
        <v>1.273805118474659</v>
      </c>
    </row>
    <row r="61" spans="1:17" x14ac:dyDescent="0.35">
      <c r="A61" s="1">
        <v>40147</v>
      </c>
      <c r="B61">
        <v>960.45</v>
      </c>
      <c r="C61" s="1">
        <v>40147</v>
      </c>
      <c r="D61">
        <v>1063.6099999999999</v>
      </c>
      <c r="E61" s="1">
        <v>40147</v>
      </c>
      <c r="F61">
        <v>766.03</v>
      </c>
      <c r="G61" s="1">
        <v>41456</v>
      </c>
      <c r="H61" s="17">
        <v>96.663399999999996</v>
      </c>
      <c r="I61" s="1">
        <v>36245</v>
      </c>
      <c r="J61">
        <v>1.0814999999999999</v>
      </c>
      <c r="O61" s="20">
        <v>38321</v>
      </c>
      <c r="P61" s="56">
        <f>foreign!D61</f>
        <v>1.3294999999999999</v>
      </c>
      <c r="Q61" s="56">
        <f>P61*((1+macro!M61/12)/(1+macro!N61/12))</f>
        <v>1.3293092472185821</v>
      </c>
    </row>
    <row r="62" spans="1:17" x14ac:dyDescent="0.35">
      <c r="A62" s="1">
        <v>40178</v>
      </c>
      <c r="B62">
        <v>993.31</v>
      </c>
      <c r="C62" s="1">
        <v>40178</v>
      </c>
      <c r="D62">
        <v>1030.48</v>
      </c>
      <c r="E62" s="1">
        <v>40178</v>
      </c>
      <c r="F62">
        <v>773.5</v>
      </c>
      <c r="G62" s="1">
        <v>41487</v>
      </c>
      <c r="H62" s="17">
        <v>97.454999999999998</v>
      </c>
      <c r="I62" s="1">
        <v>36248</v>
      </c>
      <c r="J62">
        <v>1.0691999999999999</v>
      </c>
      <c r="O62" s="20">
        <v>38352</v>
      </c>
      <c r="P62" s="56">
        <f>foreign!D62</f>
        <v>1.3621000000000001</v>
      </c>
      <c r="Q62" s="56">
        <f>P62*((1+macro!M62/12)/(1+macro!N62/12))</f>
        <v>1.3618158935271916</v>
      </c>
    </row>
    <row r="63" spans="1:17" x14ac:dyDescent="0.35">
      <c r="A63" s="1">
        <v>40207</v>
      </c>
      <c r="B63">
        <v>1004.92</v>
      </c>
      <c r="C63" s="1">
        <v>40207</v>
      </c>
      <c r="D63">
        <v>1002.06</v>
      </c>
      <c r="E63" s="1">
        <v>40207</v>
      </c>
      <c r="F63">
        <v>775.56</v>
      </c>
      <c r="G63" s="1">
        <v>41518</v>
      </c>
      <c r="H63" s="17">
        <v>97.419700000000006</v>
      </c>
      <c r="I63" s="1">
        <v>36249</v>
      </c>
      <c r="J63">
        <v>1.0710999999999999</v>
      </c>
      <c r="O63" s="20">
        <v>38383</v>
      </c>
      <c r="P63" s="56">
        <f>foreign!D63</f>
        <v>1.3035000000000001</v>
      </c>
      <c r="Q63" s="56">
        <f>P63*((1+macro!M63/12)/(1+macro!N63/12))</f>
        <v>1.3029816736255408</v>
      </c>
    </row>
    <row r="64" spans="1:17" x14ac:dyDescent="0.35">
      <c r="A64" s="1">
        <v>40235</v>
      </c>
      <c r="B64">
        <v>1010.76</v>
      </c>
      <c r="C64" s="1">
        <v>40235</v>
      </c>
      <c r="D64">
        <v>986.89</v>
      </c>
      <c r="E64" s="1">
        <v>40235</v>
      </c>
      <c r="F64">
        <v>744.21</v>
      </c>
      <c r="G64" s="1">
        <v>41548</v>
      </c>
      <c r="H64" s="17">
        <v>96.579099999999997</v>
      </c>
      <c r="I64" s="1">
        <v>36250</v>
      </c>
      <c r="J64">
        <v>1.0742</v>
      </c>
      <c r="O64" s="20">
        <v>38411</v>
      </c>
      <c r="P64" s="56">
        <f>foreign!D64</f>
        <v>1.3257000000000001</v>
      </c>
      <c r="Q64" s="56">
        <f>P64*((1+macro!M64/12)/(1+macro!N64/12))</f>
        <v>1.3250545051154101</v>
      </c>
    </row>
    <row r="65" spans="1:17" x14ac:dyDescent="0.35">
      <c r="A65" s="1">
        <v>40268</v>
      </c>
      <c r="B65">
        <v>1012.51</v>
      </c>
      <c r="C65" s="1">
        <v>40268</v>
      </c>
      <c r="D65">
        <v>980.51</v>
      </c>
      <c r="E65" s="1">
        <v>40268</v>
      </c>
      <c r="F65">
        <v>743.31</v>
      </c>
      <c r="G65" s="1">
        <v>41579</v>
      </c>
      <c r="H65" s="17">
        <v>97.188699999999997</v>
      </c>
      <c r="I65" s="1">
        <v>36251</v>
      </c>
      <c r="J65">
        <v>1.0771999999999999</v>
      </c>
      <c r="O65" s="20">
        <v>38442</v>
      </c>
      <c r="P65" s="56">
        <f>foreign!D65</f>
        <v>1.2964</v>
      </c>
      <c r="Q65" s="56">
        <f>P65*((1+macro!M65/12)/(1+macro!N65/12))</f>
        <v>1.2955860709101039</v>
      </c>
    </row>
    <row r="66" spans="1:17" x14ac:dyDescent="0.35">
      <c r="A66" s="1">
        <v>40298</v>
      </c>
      <c r="B66">
        <v>1016.43</v>
      </c>
      <c r="C66" s="1">
        <v>40298</v>
      </c>
      <c r="D66">
        <v>965.77</v>
      </c>
      <c r="E66" s="1">
        <v>40298</v>
      </c>
      <c r="F66">
        <v>754.11</v>
      </c>
      <c r="G66" s="1">
        <v>41609</v>
      </c>
      <c r="H66" s="17">
        <v>97.328400000000002</v>
      </c>
      <c r="I66" s="1">
        <v>36252</v>
      </c>
      <c r="J66">
        <v>1.0771999999999999</v>
      </c>
      <c r="O66" s="20">
        <v>38471</v>
      </c>
      <c r="P66" s="56">
        <f>foreign!D66</f>
        <v>1.2957000000000001</v>
      </c>
      <c r="Q66" s="56">
        <f>P66*((1+macro!M66/12)/(1+macro!N66/12))</f>
        <v>1.2946468179242225</v>
      </c>
    </row>
    <row r="67" spans="1:17" x14ac:dyDescent="0.35">
      <c r="A67" s="1">
        <v>40329</v>
      </c>
      <c r="B67">
        <v>1068.1600000000001</v>
      </c>
      <c r="C67" s="1">
        <v>40329</v>
      </c>
      <c r="D67">
        <v>913.08</v>
      </c>
      <c r="E67" s="1">
        <v>40329</v>
      </c>
      <c r="F67">
        <v>746.03</v>
      </c>
      <c r="G67" s="1">
        <v>41640</v>
      </c>
      <c r="H67" s="17">
        <v>98.131500000000003</v>
      </c>
      <c r="I67" s="1">
        <v>36255</v>
      </c>
      <c r="J67">
        <v>1.0751999999999999</v>
      </c>
      <c r="O67" s="20">
        <v>38503</v>
      </c>
      <c r="P67" s="56">
        <f>foreign!D67</f>
        <v>1.2331000000000001</v>
      </c>
      <c r="Q67" s="56">
        <f>P67*((1+macro!M67/12)/(1+macro!N67/12))</f>
        <v>1.2320663632896871</v>
      </c>
    </row>
    <row r="68" spans="1:17" x14ac:dyDescent="0.35">
      <c r="A68" s="1">
        <v>40359</v>
      </c>
      <c r="B68">
        <v>1058.96</v>
      </c>
      <c r="C68" s="1">
        <v>40359</v>
      </c>
      <c r="D68">
        <v>896.9</v>
      </c>
      <c r="E68" s="1">
        <v>40359</v>
      </c>
      <c r="F68">
        <v>764.56</v>
      </c>
      <c r="G68" s="1">
        <v>41671</v>
      </c>
      <c r="H68" s="17">
        <v>98.661000000000001</v>
      </c>
      <c r="I68" s="1">
        <v>36256</v>
      </c>
      <c r="J68">
        <v>1.0726</v>
      </c>
      <c r="O68" s="20">
        <v>38533</v>
      </c>
      <c r="P68" s="56">
        <f>foreign!D68</f>
        <v>1.2092000000000001</v>
      </c>
      <c r="Q68" s="56">
        <f>P68*((1+macro!M68/12)/(1+macro!N68/12))</f>
        <v>1.2079577800822892</v>
      </c>
    </row>
    <row r="69" spans="1:17" x14ac:dyDescent="0.35">
      <c r="A69" s="1">
        <v>40389</v>
      </c>
      <c r="B69">
        <v>1014.14</v>
      </c>
      <c r="C69" s="1">
        <v>40389</v>
      </c>
      <c r="D69">
        <v>932.11</v>
      </c>
      <c r="E69" s="1">
        <v>40389</v>
      </c>
      <c r="F69">
        <v>774.41</v>
      </c>
      <c r="G69" s="1">
        <v>41699</v>
      </c>
      <c r="H69" s="17">
        <v>98.639600000000002</v>
      </c>
      <c r="I69" s="1">
        <v>36257</v>
      </c>
      <c r="J69">
        <v>1.0811999999999999</v>
      </c>
      <c r="O69" s="20">
        <v>38562</v>
      </c>
      <c r="P69" s="56">
        <f>foreign!D69</f>
        <v>1.2093</v>
      </c>
      <c r="Q69" s="56">
        <f>P69*((1+macro!M69/12)/(1+macro!N69/12))</f>
        <v>1.2078889448344747</v>
      </c>
    </row>
    <row r="70" spans="1:17" x14ac:dyDescent="0.35">
      <c r="A70" s="1">
        <v>40421</v>
      </c>
      <c r="B70">
        <v>1029.9000000000001</v>
      </c>
      <c r="C70" s="1">
        <v>40421</v>
      </c>
      <c r="D70">
        <v>909.66</v>
      </c>
      <c r="E70" s="1">
        <v>40421</v>
      </c>
      <c r="F70">
        <v>765.64</v>
      </c>
      <c r="G70" s="1">
        <v>41730</v>
      </c>
      <c r="H70" s="17">
        <v>98.103999999999999</v>
      </c>
      <c r="I70" s="1">
        <v>36258</v>
      </c>
      <c r="J70">
        <v>1.0818000000000001</v>
      </c>
      <c r="O70" s="20">
        <v>38595</v>
      </c>
      <c r="P70" s="56">
        <f>foreign!D70</f>
        <v>1.2198</v>
      </c>
      <c r="Q70" s="56">
        <f>P70*((1+macro!M70/12)/(1+macro!N70/12))</f>
        <v>1.2181972377037291</v>
      </c>
    </row>
    <row r="71" spans="1:17" x14ac:dyDescent="0.35">
      <c r="A71" s="1">
        <v>40451</v>
      </c>
      <c r="B71">
        <v>984.7</v>
      </c>
      <c r="C71" s="1">
        <v>40451</v>
      </c>
      <c r="D71">
        <v>959.33</v>
      </c>
      <c r="E71" s="1">
        <v>40451</v>
      </c>
      <c r="F71">
        <v>753.77</v>
      </c>
      <c r="G71" s="1">
        <v>41760</v>
      </c>
      <c r="H71" s="17">
        <v>97.616200000000006</v>
      </c>
      <c r="I71" s="1">
        <v>36259</v>
      </c>
      <c r="J71">
        <v>1.0778000000000001</v>
      </c>
      <c r="O71" s="20">
        <v>38625</v>
      </c>
      <c r="P71" s="56">
        <f>foreign!D71</f>
        <v>1.2041999999999999</v>
      </c>
      <c r="Q71" s="56">
        <f>P71*((1+macro!M71/12)/(1+macro!N71/12))</f>
        <v>1.2024563053595005</v>
      </c>
    </row>
    <row r="72" spans="1:17" x14ac:dyDescent="0.35">
      <c r="A72" s="1">
        <v>40480</v>
      </c>
      <c r="B72">
        <v>966.02</v>
      </c>
      <c r="C72" s="1">
        <v>40480</v>
      </c>
      <c r="D72">
        <v>971.45</v>
      </c>
      <c r="E72" s="1">
        <v>40480</v>
      </c>
      <c r="F72">
        <v>759.01</v>
      </c>
      <c r="G72" s="1">
        <v>41791</v>
      </c>
      <c r="H72" s="17">
        <v>97.707899999999995</v>
      </c>
      <c r="I72" s="1">
        <v>36262</v>
      </c>
      <c r="J72">
        <v>1.0867</v>
      </c>
      <c r="O72" s="20">
        <v>38656</v>
      </c>
      <c r="P72" s="56">
        <f>foreign!D72</f>
        <v>1.2022999999999999</v>
      </c>
      <c r="Q72" s="56">
        <f>P72*((1+macro!M72/12)/(1+macro!N72/12))</f>
        <v>1.2003356216513044</v>
      </c>
    </row>
    <row r="73" spans="1:17" x14ac:dyDescent="0.35">
      <c r="A73" s="1">
        <v>40512</v>
      </c>
      <c r="B73">
        <v>1003.63</v>
      </c>
      <c r="C73" s="1">
        <v>40512</v>
      </c>
      <c r="D73">
        <v>920.41</v>
      </c>
      <c r="E73" s="1">
        <v>40512</v>
      </c>
      <c r="F73">
        <v>763.43</v>
      </c>
      <c r="G73" s="1">
        <v>41821</v>
      </c>
      <c r="H73" s="17">
        <v>97.442999999999998</v>
      </c>
      <c r="I73" s="1">
        <v>36263</v>
      </c>
      <c r="J73">
        <v>1.0765</v>
      </c>
      <c r="O73" s="20">
        <v>38686</v>
      </c>
      <c r="P73" s="56">
        <f>foreign!D73</f>
        <v>1.1769000000000001</v>
      </c>
      <c r="Q73" s="56">
        <f>P73*((1+macro!M73/12)/(1+macro!N73/12))</f>
        <v>1.1748742544810848</v>
      </c>
    </row>
    <row r="74" spans="1:17" x14ac:dyDescent="0.35">
      <c r="A74" s="1">
        <v>40543</v>
      </c>
      <c r="B74">
        <v>975.49</v>
      </c>
      <c r="C74" s="1">
        <v>40543</v>
      </c>
      <c r="D74">
        <v>929.87</v>
      </c>
      <c r="E74" s="1">
        <v>40543</v>
      </c>
      <c r="F74">
        <v>747.98</v>
      </c>
      <c r="G74" s="1">
        <v>41852</v>
      </c>
      <c r="H74" s="17">
        <v>97.904200000000003</v>
      </c>
      <c r="I74" s="1">
        <v>36264</v>
      </c>
      <c r="J74">
        <v>1.0787</v>
      </c>
      <c r="O74" s="20">
        <v>38716</v>
      </c>
      <c r="P74" s="56">
        <f>foreign!D74</f>
        <v>1.1797</v>
      </c>
      <c r="Q74" s="56">
        <f>P74*((1+macro!M74/12)/(1+macro!N74/12))</f>
        <v>1.1777659703531851</v>
      </c>
    </row>
    <row r="75" spans="1:17" x14ac:dyDescent="0.35">
      <c r="A75" s="1">
        <v>40574</v>
      </c>
      <c r="B75">
        <v>967.4</v>
      </c>
      <c r="C75" s="1">
        <v>40574</v>
      </c>
      <c r="D75">
        <v>945.92</v>
      </c>
      <c r="E75" s="1">
        <v>40574</v>
      </c>
      <c r="F75">
        <v>761.19</v>
      </c>
      <c r="G75" s="1">
        <v>41883</v>
      </c>
      <c r="H75" s="17">
        <v>98.5989</v>
      </c>
      <c r="I75" s="1">
        <v>36265</v>
      </c>
      <c r="J75">
        <v>1.0786</v>
      </c>
      <c r="O75" s="20">
        <v>38748</v>
      </c>
      <c r="P75" s="56">
        <f>foreign!D75</f>
        <v>1.2118</v>
      </c>
      <c r="Q75" s="56">
        <f>P75*((1+macro!M75/12)/(1+macro!N75/12))</f>
        <v>1.2096033979703993</v>
      </c>
    </row>
    <row r="76" spans="1:17" x14ac:dyDescent="0.35">
      <c r="A76" s="1">
        <v>40602</v>
      </c>
      <c r="B76">
        <v>957.24</v>
      </c>
      <c r="C76" s="1">
        <v>40602</v>
      </c>
      <c r="D76">
        <v>944.88</v>
      </c>
      <c r="E76" s="1">
        <v>40602</v>
      </c>
      <c r="F76">
        <v>766.73</v>
      </c>
      <c r="G76" s="1">
        <v>41913</v>
      </c>
      <c r="H76" s="17">
        <v>99.758600000000001</v>
      </c>
      <c r="I76" s="1">
        <v>36266</v>
      </c>
      <c r="J76">
        <v>1.0668</v>
      </c>
      <c r="O76" s="20">
        <v>38776</v>
      </c>
      <c r="P76" s="56">
        <f>foreign!D76</f>
        <v>1.1875</v>
      </c>
      <c r="Q76" s="56">
        <f>P76*((1+macro!M76/12)/(1+macro!N76/12))</f>
        <v>1.1853584935967942</v>
      </c>
    </row>
    <row r="77" spans="1:17" x14ac:dyDescent="0.35">
      <c r="A77" s="1">
        <v>40633</v>
      </c>
      <c r="B77">
        <v>948.68</v>
      </c>
      <c r="C77" s="1">
        <v>40633</v>
      </c>
      <c r="D77">
        <v>970.2</v>
      </c>
      <c r="E77" s="1">
        <v>40633</v>
      </c>
      <c r="F77">
        <v>747.36</v>
      </c>
      <c r="G77" s="1">
        <v>41944</v>
      </c>
      <c r="H77" s="17">
        <v>100.9498</v>
      </c>
      <c r="I77" s="1">
        <v>36269</v>
      </c>
      <c r="J77">
        <v>1.0636000000000001</v>
      </c>
      <c r="O77" s="20">
        <v>38807</v>
      </c>
      <c r="P77" s="56">
        <f>foreign!D77</f>
        <v>1.2103999999999999</v>
      </c>
      <c r="Q77" s="56">
        <f>P77*((1+macro!M77/12)/(1+macro!N77/12))</f>
        <v>1.2081971557054714</v>
      </c>
    </row>
    <row r="78" spans="1:17" x14ac:dyDescent="0.35">
      <c r="A78" s="1">
        <v>40662</v>
      </c>
      <c r="B78">
        <v>914.4</v>
      </c>
      <c r="C78" s="1">
        <v>40662</v>
      </c>
      <c r="D78">
        <v>992.42</v>
      </c>
      <c r="E78" s="1">
        <v>40662</v>
      </c>
      <c r="F78">
        <v>756.69</v>
      </c>
      <c r="G78" s="1">
        <v>41974</v>
      </c>
      <c r="H78" s="17">
        <v>104.03189999999999</v>
      </c>
      <c r="I78" s="1">
        <v>36270</v>
      </c>
      <c r="J78">
        <v>1.0646</v>
      </c>
      <c r="O78" s="20">
        <v>38835</v>
      </c>
      <c r="P78" s="56">
        <f>foreign!D78</f>
        <v>1.2537</v>
      </c>
      <c r="Q78" s="56">
        <f>P78*((1+macro!M78/12)/(1+macro!N78/12))</f>
        <v>1.251228440525483</v>
      </c>
    </row>
    <row r="79" spans="1:17" x14ac:dyDescent="0.35">
      <c r="A79" s="1">
        <v>40694</v>
      </c>
      <c r="B79">
        <v>929.87</v>
      </c>
      <c r="C79" s="1">
        <v>40694</v>
      </c>
      <c r="D79">
        <v>969.1</v>
      </c>
      <c r="E79" s="1">
        <v>40694</v>
      </c>
      <c r="F79">
        <v>755.82</v>
      </c>
      <c r="G79" s="1">
        <v>42005</v>
      </c>
      <c r="H79" s="17">
        <v>104.742</v>
      </c>
      <c r="I79" s="1">
        <v>36271</v>
      </c>
      <c r="J79">
        <v>1.0586</v>
      </c>
      <c r="O79" s="20">
        <v>38868</v>
      </c>
      <c r="P79" s="56">
        <f>foreign!D79</f>
        <v>1.2867999999999999</v>
      </c>
      <c r="Q79" s="56">
        <f>P79*((1+macro!M79/12)/(1+macro!N79/12))</f>
        <v>1.2842218236702778</v>
      </c>
    </row>
    <row r="80" spans="1:17" x14ac:dyDescent="0.35">
      <c r="A80" s="1">
        <v>40724</v>
      </c>
      <c r="B80">
        <v>927.23</v>
      </c>
      <c r="C80" s="1">
        <v>40724</v>
      </c>
      <c r="D80">
        <v>977.45</v>
      </c>
      <c r="E80" s="1">
        <v>40724</v>
      </c>
      <c r="F80">
        <v>733.36</v>
      </c>
      <c r="G80" s="1">
        <v>42036</v>
      </c>
      <c r="H80" s="17">
        <v>105.71210000000001</v>
      </c>
      <c r="I80" s="1">
        <v>36272</v>
      </c>
      <c r="J80">
        <v>1.0581</v>
      </c>
      <c r="O80" s="20">
        <v>38898</v>
      </c>
      <c r="P80" s="56">
        <f>foreign!D80</f>
        <v>1.2713000000000001</v>
      </c>
      <c r="Q80" s="56">
        <f>P80*((1+macro!M80/12)/(1+macro!N80/12))</f>
        <v>1.2686885165335637</v>
      </c>
    </row>
    <row r="81" spans="1:17" x14ac:dyDescent="0.35">
      <c r="A81" s="1">
        <v>40753</v>
      </c>
      <c r="B81">
        <v>915.52</v>
      </c>
      <c r="C81" s="1">
        <v>40753</v>
      </c>
      <c r="D81">
        <v>953.86</v>
      </c>
      <c r="E81" s="1">
        <v>40753</v>
      </c>
      <c r="F81">
        <v>747.92</v>
      </c>
      <c r="G81" s="1">
        <v>42064</v>
      </c>
      <c r="H81" s="17">
        <v>107.0934</v>
      </c>
      <c r="I81" s="1">
        <v>36273</v>
      </c>
      <c r="J81">
        <v>1.0633999999999999</v>
      </c>
      <c r="O81" s="20">
        <v>38929</v>
      </c>
      <c r="P81" s="56">
        <f>foreign!D81</f>
        <v>1.2766999999999999</v>
      </c>
      <c r="Q81" s="56">
        <f>P81*((1+macro!M81/12)/(1+macro!N81/12))</f>
        <v>1.2740885683021757</v>
      </c>
    </row>
    <row r="82" spans="1:17" x14ac:dyDescent="0.35">
      <c r="A82" s="1">
        <v>40786</v>
      </c>
      <c r="B82">
        <v>925.04</v>
      </c>
      <c r="C82" s="1">
        <v>40786</v>
      </c>
      <c r="D82">
        <v>959.03</v>
      </c>
      <c r="E82" s="1">
        <v>40786</v>
      </c>
      <c r="F82">
        <v>740.47</v>
      </c>
      <c r="G82" s="1">
        <v>42095</v>
      </c>
      <c r="H82" s="17">
        <v>106.0605</v>
      </c>
      <c r="I82" s="1">
        <v>36276</v>
      </c>
      <c r="J82">
        <v>1.0613999999999999</v>
      </c>
      <c r="O82" s="20">
        <v>38960</v>
      </c>
      <c r="P82" s="56">
        <f>foreign!D82</f>
        <v>1.2850999999999999</v>
      </c>
      <c r="Q82" s="56">
        <f>P82*((1+macro!M82/12)/(1+macro!N82/12))</f>
        <v>1.2827146359167279</v>
      </c>
    </row>
    <row r="83" spans="1:17" x14ac:dyDescent="0.35">
      <c r="A83" s="1">
        <v>40816</v>
      </c>
      <c r="B83">
        <v>986.17</v>
      </c>
      <c r="C83" s="1">
        <v>40816</v>
      </c>
      <c r="D83">
        <v>923.75</v>
      </c>
      <c r="E83" s="1">
        <v>40816</v>
      </c>
      <c r="F83">
        <v>741.92</v>
      </c>
      <c r="G83" s="1">
        <v>42125</v>
      </c>
      <c r="H83" s="17">
        <v>106.27209999999999</v>
      </c>
      <c r="I83" s="1">
        <v>36277</v>
      </c>
      <c r="J83">
        <v>1.0629999999999999</v>
      </c>
      <c r="O83" s="20">
        <v>38989</v>
      </c>
      <c r="P83" s="56">
        <f>foreign!D83</f>
        <v>1.266</v>
      </c>
      <c r="Q83" s="56">
        <f>P83*((1+macro!M83/12)/(1+macro!N83/12))</f>
        <v>1.2637252766043023</v>
      </c>
    </row>
    <row r="84" spans="1:17" x14ac:dyDescent="0.35">
      <c r="A84" s="1">
        <v>40847</v>
      </c>
      <c r="B84">
        <v>956.78</v>
      </c>
      <c r="C84" s="1">
        <v>40847</v>
      </c>
      <c r="D84">
        <v>937.25</v>
      </c>
      <c r="E84" s="1">
        <v>40847</v>
      </c>
      <c r="F84">
        <v>749.2</v>
      </c>
      <c r="G84" s="1">
        <v>42156</v>
      </c>
      <c r="H84" s="17">
        <v>107.2589</v>
      </c>
      <c r="I84" s="1">
        <v>36278</v>
      </c>
      <c r="J84">
        <v>1.0666</v>
      </c>
      <c r="O84" s="20">
        <v>39021</v>
      </c>
      <c r="P84" s="56">
        <f>foreign!D84</f>
        <v>1.2696000000000001</v>
      </c>
      <c r="Q84" s="56">
        <f>P84*((1+macro!M84/12)/(1+macro!N84/12))</f>
        <v>1.2675252550899772</v>
      </c>
    </row>
    <row r="85" spans="1:17" x14ac:dyDescent="0.35">
      <c r="A85" s="1">
        <v>40877</v>
      </c>
      <c r="B85">
        <v>977</v>
      </c>
      <c r="C85" s="1">
        <v>40877</v>
      </c>
      <c r="D85">
        <v>919.39</v>
      </c>
      <c r="E85" s="1">
        <v>40877</v>
      </c>
      <c r="F85">
        <v>742.81</v>
      </c>
      <c r="G85" s="1">
        <v>42186</v>
      </c>
      <c r="H85" s="17">
        <v>108.8631</v>
      </c>
      <c r="I85" s="1">
        <v>36279</v>
      </c>
      <c r="J85">
        <v>1.0604</v>
      </c>
      <c r="O85" s="20">
        <v>39051</v>
      </c>
      <c r="P85" s="56">
        <f>foreign!D85</f>
        <v>1.32</v>
      </c>
      <c r="Q85" s="56">
        <f>P85*((1+macro!M85/12)/(1+macro!N85/12))</f>
        <v>1.3178902522665861</v>
      </c>
    </row>
    <row r="86" spans="1:17" x14ac:dyDescent="0.35">
      <c r="A86" s="1">
        <v>40907</v>
      </c>
      <c r="B86">
        <v>993.39</v>
      </c>
      <c r="C86" s="1">
        <v>40907</v>
      </c>
      <c r="D86">
        <v>892.12</v>
      </c>
      <c r="E86" s="1">
        <v>40907</v>
      </c>
      <c r="F86">
        <v>747.96</v>
      </c>
      <c r="G86" s="1">
        <v>42217</v>
      </c>
      <c r="H86" s="17">
        <v>112.30540000000001</v>
      </c>
      <c r="I86" s="1">
        <v>36280</v>
      </c>
      <c r="J86">
        <v>1.0597000000000001</v>
      </c>
      <c r="O86" s="20">
        <v>39080</v>
      </c>
      <c r="P86" s="56">
        <f>foreign!D86</f>
        <v>1.3169999999999999</v>
      </c>
      <c r="Q86" s="56">
        <f>P86*((1+macro!M86/12)/(1+macro!N86/12))</f>
        <v>1.3151557182074689</v>
      </c>
    </row>
    <row r="87" spans="1:17" x14ac:dyDescent="0.35">
      <c r="A87" s="1">
        <v>40939</v>
      </c>
      <c r="B87">
        <v>974.67</v>
      </c>
      <c r="C87" s="1">
        <v>40939</v>
      </c>
      <c r="D87">
        <v>890.06</v>
      </c>
      <c r="E87" s="1">
        <v>40939</v>
      </c>
      <c r="F87">
        <v>752.24</v>
      </c>
      <c r="G87" s="1">
        <v>42248</v>
      </c>
      <c r="H87" s="17">
        <v>114.149</v>
      </c>
      <c r="I87" s="1">
        <v>36283</v>
      </c>
      <c r="J87">
        <v>1.0589</v>
      </c>
      <c r="O87" s="20">
        <v>39113</v>
      </c>
      <c r="P87" s="56">
        <f>foreign!D87</f>
        <v>1.2954000000000001</v>
      </c>
      <c r="Q87" s="56">
        <f>P87*((1+macro!M87/12)/(1+macro!N87/12))</f>
        <v>1.2935684361855413</v>
      </c>
    </row>
    <row r="88" spans="1:17" x14ac:dyDescent="0.35">
      <c r="A88" s="1">
        <v>40968</v>
      </c>
      <c r="B88">
        <v>973.57</v>
      </c>
      <c r="C88" s="1">
        <v>40968</v>
      </c>
      <c r="D88">
        <v>903.94</v>
      </c>
      <c r="E88" s="1">
        <v>40968</v>
      </c>
      <c r="F88">
        <v>754.5</v>
      </c>
      <c r="G88" s="1">
        <v>42278</v>
      </c>
      <c r="H88" s="17">
        <v>112.8038</v>
      </c>
      <c r="I88" s="1">
        <v>36284</v>
      </c>
      <c r="J88">
        <v>1.0564</v>
      </c>
      <c r="O88" s="20">
        <v>39141</v>
      </c>
      <c r="P88" s="56">
        <f>foreign!D88</f>
        <v>1.3210999999999999</v>
      </c>
      <c r="Q88" s="56">
        <f>P88*((1+macro!M88/12)/(1+macro!N88/12))</f>
        <v>1.3192692573200808</v>
      </c>
    </row>
    <row r="89" spans="1:17" x14ac:dyDescent="0.35">
      <c r="A89" s="1">
        <v>40998</v>
      </c>
      <c r="B89">
        <v>978.6</v>
      </c>
      <c r="C89" s="1">
        <v>40998</v>
      </c>
      <c r="D89">
        <v>908.03</v>
      </c>
      <c r="E89" s="1">
        <v>40998</v>
      </c>
      <c r="F89">
        <v>760.58</v>
      </c>
      <c r="G89" s="1">
        <v>42309</v>
      </c>
      <c r="H89" s="17">
        <v>113.2985</v>
      </c>
      <c r="I89" s="1">
        <v>36285</v>
      </c>
      <c r="J89">
        <v>1.0667</v>
      </c>
      <c r="O89" s="20">
        <v>39171</v>
      </c>
      <c r="P89" s="56">
        <f>foreign!D89</f>
        <v>1.3318000000000001</v>
      </c>
      <c r="Q89" s="56">
        <f>P89*((1+macro!M89/12)/(1+macro!N89/12))</f>
        <v>1.3301695575488495</v>
      </c>
    </row>
    <row r="90" spans="1:17" x14ac:dyDescent="0.35">
      <c r="A90" s="1">
        <v>41029</v>
      </c>
      <c r="B90">
        <v>973.92</v>
      </c>
      <c r="C90" s="1">
        <v>41029</v>
      </c>
      <c r="D90">
        <v>896.29</v>
      </c>
      <c r="E90" s="1">
        <v>41029</v>
      </c>
      <c r="F90">
        <v>771.79</v>
      </c>
      <c r="G90" s="1">
        <v>42339</v>
      </c>
      <c r="H90" s="17">
        <v>115.1947</v>
      </c>
      <c r="I90" s="1">
        <v>36286</v>
      </c>
      <c r="J90">
        <v>1.0799000000000001</v>
      </c>
      <c r="O90" s="20">
        <v>39202</v>
      </c>
      <c r="P90" s="56">
        <f>foreign!D90</f>
        <v>1.3605</v>
      </c>
      <c r="Q90" s="56">
        <f>P90*((1+macro!M90/12)/(1+macro!N90/12))</f>
        <v>1.3588507895122632</v>
      </c>
    </row>
    <row r="91" spans="1:17" x14ac:dyDescent="0.35">
      <c r="A91" s="1">
        <v>41060</v>
      </c>
      <c r="B91">
        <v>1022.68</v>
      </c>
      <c r="C91" s="1">
        <v>41060</v>
      </c>
      <c r="D91">
        <v>862.29</v>
      </c>
      <c r="E91" s="1">
        <v>41060</v>
      </c>
      <c r="F91">
        <v>760.04</v>
      </c>
      <c r="G91" s="1">
        <v>42370</v>
      </c>
      <c r="H91" s="17">
        <v>118.6131</v>
      </c>
      <c r="I91" s="1">
        <v>36287</v>
      </c>
      <c r="J91">
        <v>1.0786</v>
      </c>
      <c r="O91" s="20">
        <v>39233</v>
      </c>
      <c r="P91" s="56">
        <f>foreign!D91</f>
        <v>1.3452999999999999</v>
      </c>
      <c r="Q91" s="56">
        <f>P91*((1+macro!M91/12)/(1+macro!N91/12))</f>
        <v>1.3437356262937423</v>
      </c>
    </row>
    <row r="92" spans="1:17" x14ac:dyDescent="0.35">
      <c r="A92" s="1">
        <v>41089</v>
      </c>
      <c r="B92">
        <v>1002.86</v>
      </c>
      <c r="C92" s="1">
        <v>41089</v>
      </c>
      <c r="D92">
        <v>873.17</v>
      </c>
      <c r="E92" s="1">
        <v>41089</v>
      </c>
      <c r="F92">
        <v>762.61</v>
      </c>
      <c r="G92" s="1">
        <v>42401</v>
      </c>
      <c r="H92" s="17">
        <v>119.09269999999999</v>
      </c>
      <c r="I92" s="1">
        <v>36290</v>
      </c>
      <c r="J92">
        <v>1.0734999999999999</v>
      </c>
      <c r="O92" s="20">
        <v>39262</v>
      </c>
      <c r="P92" s="56">
        <f>foreign!D92</f>
        <v>1.3505</v>
      </c>
      <c r="Q92" s="56">
        <f>P92*((1+macro!M92/12)/(1+macro!N92/12))</f>
        <v>1.3491315946518745</v>
      </c>
    </row>
    <row r="93" spans="1:17" x14ac:dyDescent="0.35">
      <c r="A93" s="1">
        <v>41121</v>
      </c>
      <c r="B93">
        <v>1005.97</v>
      </c>
      <c r="C93" s="1">
        <v>41121</v>
      </c>
      <c r="D93">
        <v>845.92</v>
      </c>
      <c r="E93" s="1">
        <v>41121</v>
      </c>
      <c r="F93">
        <v>771.2</v>
      </c>
      <c r="G93" s="1">
        <v>42430</v>
      </c>
      <c r="H93" s="17">
        <v>116.15779999999999</v>
      </c>
      <c r="I93" s="1">
        <v>36291</v>
      </c>
      <c r="J93">
        <v>1.0731999999999999</v>
      </c>
      <c r="O93" s="20">
        <v>39294</v>
      </c>
      <c r="P93" s="56">
        <f>foreign!D93</f>
        <v>1.3707</v>
      </c>
      <c r="Q93" s="56">
        <f>P93*((1+macro!M93/12)/(1+macro!N93/12))</f>
        <v>1.3693182918229185</v>
      </c>
    </row>
    <row r="94" spans="1:17" x14ac:dyDescent="0.35">
      <c r="A94" s="1">
        <v>41152</v>
      </c>
      <c r="B94">
        <v>994.89</v>
      </c>
      <c r="C94" s="1">
        <v>41152</v>
      </c>
      <c r="D94">
        <v>859.85</v>
      </c>
      <c r="E94" s="1">
        <v>41152</v>
      </c>
      <c r="F94">
        <v>771.78</v>
      </c>
      <c r="G94" s="1">
        <v>42461</v>
      </c>
      <c r="H94" s="17">
        <v>114.8381</v>
      </c>
      <c r="I94" s="1">
        <v>36292</v>
      </c>
      <c r="J94">
        <v>1.0645</v>
      </c>
      <c r="O94" s="20">
        <v>39325</v>
      </c>
      <c r="P94" s="56">
        <f>foreign!D94</f>
        <v>1.3705000000000001</v>
      </c>
      <c r="Q94" s="56">
        <f>P94*((1+macro!M94/12)/(1+macro!N94/12))</f>
        <v>1.369147800845709</v>
      </c>
    </row>
    <row r="95" spans="1:17" x14ac:dyDescent="0.35">
      <c r="A95" s="1">
        <v>41180</v>
      </c>
      <c r="B95">
        <v>980.84</v>
      </c>
      <c r="C95" s="1">
        <v>41180</v>
      </c>
      <c r="D95">
        <v>871.45</v>
      </c>
      <c r="E95" s="1">
        <v>41180</v>
      </c>
      <c r="F95">
        <v>776.14</v>
      </c>
      <c r="G95" s="1">
        <v>42491</v>
      </c>
      <c r="H95" s="17">
        <v>116.7221</v>
      </c>
      <c r="I95" s="1">
        <v>36293</v>
      </c>
      <c r="J95">
        <v>1.0622</v>
      </c>
      <c r="O95" s="20">
        <v>39353</v>
      </c>
      <c r="P95" s="56">
        <f>foreign!D95</f>
        <v>1.4178999999999999</v>
      </c>
      <c r="Q95" s="56">
        <f>P95*((1+macro!M95/12)/(1+macro!N95/12))</f>
        <v>1.4166546398912243</v>
      </c>
    </row>
    <row r="96" spans="1:17" x14ac:dyDescent="0.35">
      <c r="A96" s="1">
        <v>41213</v>
      </c>
      <c r="B96">
        <v>983.61</v>
      </c>
      <c r="C96" s="1">
        <v>41213</v>
      </c>
      <c r="D96">
        <v>880.35</v>
      </c>
      <c r="E96" s="1">
        <v>41213</v>
      </c>
      <c r="F96">
        <v>773.99</v>
      </c>
      <c r="G96" s="1">
        <v>42522</v>
      </c>
      <c r="H96" s="17">
        <v>117.6835</v>
      </c>
      <c r="I96" s="1">
        <v>36294</v>
      </c>
      <c r="J96">
        <v>1.0676000000000001</v>
      </c>
      <c r="O96" s="20">
        <v>39386</v>
      </c>
      <c r="P96" s="56">
        <f>foreign!D96</f>
        <v>1.4447000000000001</v>
      </c>
      <c r="Q96" s="56">
        <f>P96*((1+macro!M96/12)/(1+macro!N96/12))</f>
        <v>1.4438057109014297</v>
      </c>
    </row>
    <row r="97" spans="1:17" x14ac:dyDescent="0.35">
      <c r="A97" s="1">
        <v>41243</v>
      </c>
      <c r="B97">
        <v>985.94</v>
      </c>
      <c r="C97" s="1">
        <v>41243</v>
      </c>
      <c r="D97">
        <v>884.91</v>
      </c>
      <c r="E97" s="1">
        <v>41243</v>
      </c>
      <c r="F97">
        <v>768.44</v>
      </c>
      <c r="G97" s="1">
        <v>42552</v>
      </c>
      <c r="H97" s="17">
        <v>117.6327</v>
      </c>
      <c r="I97" s="1">
        <v>36297</v>
      </c>
      <c r="J97">
        <v>1.0685</v>
      </c>
      <c r="O97" s="20">
        <v>39416</v>
      </c>
      <c r="P97" s="56">
        <f>foreign!D97</f>
        <v>1.4761</v>
      </c>
      <c r="Q97" s="56">
        <f>P97*((1+macro!M97/12)/(1+macro!N97/12))</f>
        <v>1.4754246609635455</v>
      </c>
    </row>
    <row r="98" spans="1:17" x14ac:dyDescent="0.35">
      <c r="A98" s="1">
        <v>41274</v>
      </c>
      <c r="B98">
        <v>986.48</v>
      </c>
      <c r="C98" s="1">
        <v>41274</v>
      </c>
      <c r="D98">
        <v>897.44</v>
      </c>
      <c r="E98" s="1">
        <v>41274</v>
      </c>
      <c r="F98">
        <v>776.58</v>
      </c>
      <c r="G98" s="1">
        <v>42583</v>
      </c>
      <c r="H98" s="17">
        <v>116.74590000000001</v>
      </c>
      <c r="I98" s="1">
        <v>36298</v>
      </c>
      <c r="J98">
        <v>1.069</v>
      </c>
      <c r="O98" s="20">
        <v>39447</v>
      </c>
      <c r="P98" s="56">
        <f>foreign!D98</f>
        <v>1.4721</v>
      </c>
      <c r="Q98" s="56">
        <f>P98*((1+macro!M98/12)/(1+macro!N98/12))</f>
        <v>1.4717264217805355</v>
      </c>
    </row>
    <row r="99" spans="1:17" x14ac:dyDescent="0.35">
      <c r="A99" s="1">
        <v>41305</v>
      </c>
      <c r="B99">
        <v>988.08</v>
      </c>
      <c r="C99" s="1">
        <v>41305</v>
      </c>
      <c r="D99">
        <v>928.68</v>
      </c>
      <c r="E99" s="1">
        <v>41305</v>
      </c>
      <c r="F99">
        <v>750.67</v>
      </c>
      <c r="G99" s="1">
        <v>42614</v>
      </c>
      <c r="H99" s="17">
        <v>118.2525</v>
      </c>
      <c r="I99" s="1">
        <v>36299</v>
      </c>
      <c r="J99">
        <v>1.0633999999999999</v>
      </c>
      <c r="O99" s="20">
        <v>39478</v>
      </c>
      <c r="P99" s="56">
        <f>foreign!D99</f>
        <v>1.4870000000000001</v>
      </c>
      <c r="Q99" s="56">
        <f>P99*((1+macro!M99/12)/(1+macro!N99/12))</f>
        <v>1.4873559682371371</v>
      </c>
    </row>
    <row r="100" spans="1:17" x14ac:dyDescent="0.35">
      <c r="A100" s="1">
        <v>41333</v>
      </c>
      <c r="B100">
        <v>1015.33</v>
      </c>
      <c r="C100" s="1">
        <v>41333</v>
      </c>
      <c r="D100">
        <v>905.87</v>
      </c>
      <c r="E100" s="1">
        <v>41333</v>
      </c>
      <c r="F100">
        <v>733.38</v>
      </c>
      <c r="G100" s="1">
        <v>42644</v>
      </c>
      <c r="H100" s="17">
        <v>118.2488</v>
      </c>
      <c r="I100" s="1">
        <v>36300</v>
      </c>
      <c r="J100">
        <v>1.0639000000000001</v>
      </c>
      <c r="O100" s="20">
        <v>39507</v>
      </c>
      <c r="P100" s="56">
        <f>foreign!D100</f>
        <v>1.5166999999999999</v>
      </c>
      <c r="Q100" s="56">
        <f>P100*((1+macro!M100/12)/(1+macro!N100/12))</f>
        <v>1.5180177275518461</v>
      </c>
    </row>
    <row r="101" spans="1:17" x14ac:dyDescent="0.35">
      <c r="A101" s="1">
        <v>41362</v>
      </c>
      <c r="B101">
        <v>1020.11</v>
      </c>
      <c r="C101" s="1">
        <v>41362</v>
      </c>
      <c r="D101">
        <v>893.07</v>
      </c>
      <c r="E101" s="1">
        <v>41362</v>
      </c>
      <c r="F101">
        <v>740.82</v>
      </c>
      <c r="G101" s="1">
        <v>42675</v>
      </c>
      <c r="H101" s="17">
        <v>121.6163</v>
      </c>
      <c r="I101" s="1">
        <v>36301</v>
      </c>
      <c r="J101">
        <v>1.0571999999999999</v>
      </c>
      <c r="O101" s="20">
        <v>39538</v>
      </c>
      <c r="P101" s="56">
        <f>foreign!D101</f>
        <v>1.5811999999999999</v>
      </c>
      <c r="Q101" s="56">
        <f>P101*((1+macro!M101/12)/(1+macro!N101/12))</f>
        <v>1.5831692588983133</v>
      </c>
    </row>
    <row r="102" spans="1:17" x14ac:dyDescent="0.35">
      <c r="A102" s="1">
        <v>41394</v>
      </c>
      <c r="B102">
        <v>1010.44</v>
      </c>
      <c r="C102" s="1">
        <v>41394</v>
      </c>
      <c r="D102">
        <v>914.36</v>
      </c>
      <c r="E102" s="1">
        <v>41394</v>
      </c>
      <c r="F102">
        <v>749.07</v>
      </c>
      <c r="G102" s="1">
        <v>42705</v>
      </c>
      <c r="H102" s="17">
        <v>123.26479999999999</v>
      </c>
      <c r="I102" s="1">
        <v>36304</v>
      </c>
      <c r="J102">
        <v>1.0585</v>
      </c>
      <c r="O102" s="20">
        <v>39568</v>
      </c>
      <c r="P102" s="56">
        <f>foreign!D102</f>
        <v>1.554</v>
      </c>
      <c r="Q102" s="56">
        <f>P102*((1+macro!M102/12)/(1+macro!N102/12))</f>
        <v>1.5560461420632474</v>
      </c>
    </row>
    <row r="103" spans="1:17" x14ac:dyDescent="0.35">
      <c r="A103" s="1">
        <v>41425</v>
      </c>
      <c r="B103">
        <v>1037.73</v>
      </c>
      <c r="C103" s="1">
        <v>41425</v>
      </c>
      <c r="D103">
        <v>914.08</v>
      </c>
      <c r="E103" s="1">
        <v>41425</v>
      </c>
      <c r="F103">
        <v>742.15</v>
      </c>
      <c r="G103" s="1">
        <v>42736</v>
      </c>
      <c r="H103" s="17">
        <v>123.99420000000001</v>
      </c>
      <c r="I103" s="1">
        <v>36305</v>
      </c>
      <c r="J103">
        <v>1.0627</v>
      </c>
      <c r="O103" s="20">
        <v>39598</v>
      </c>
      <c r="P103" s="56">
        <f>foreign!D103</f>
        <v>1.5508</v>
      </c>
      <c r="Q103" s="56">
        <f>P103*((1+macro!M103/12)/(1+macro!N103/12))</f>
        <v>1.5532256831210474</v>
      </c>
    </row>
    <row r="104" spans="1:17" x14ac:dyDescent="0.35">
      <c r="A104" s="1">
        <v>41453</v>
      </c>
      <c r="B104">
        <v>1040.55</v>
      </c>
      <c r="C104" s="1">
        <v>41453</v>
      </c>
      <c r="D104">
        <v>917.02</v>
      </c>
      <c r="E104" s="1">
        <v>41453</v>
      </c>
      <c r="F104">
        <v>743.59</v>
      </c>
      <c r="G104" s="1">
        <v>42767</v>
      </c>
      <c r="H104" s="17">
        <v>121.369</v>
      </c>
      <c r="I104" s="1">
        <v>36306</v>
      </c>
      <c r="J104">
        <v>1.0535000000000001</v>
      </c>
      <c r="O104" s="20">
        <v>39629</v>
      </c>
      <c r="P104" s="56">
        <f>foreign!D104</f>
        <v>1.5764</v>
      </c>
      <c r="Q104" s="56">
        <f>P104*((1+macro!M104/12)/(1+macro!N104/12))</f>
        <v>1.5790245575774673</v>
      </c>
    </row>
    <row r="105" spans="1:17" x14ac:dyDescent="0.35">
      <c r="A105" s="1">
        <v>41486</v>
      </c>
      <c r="B105">
        <v>1025.8</v>
      </c>
      <c r="C105" s="1">
        <v>41486</v>
      </c>
      <c r="D105">
        <v>930.95</v>
      </c>
      <c r="E105" s="1">
        <v>41486</v>
      </c>
      <c r="F105">
        <v>734.04</v>
      </c>
      <c r="G105" s="1">
        <v>42795</v>
      </c>
      <c r="H105" s="17">
        <v>119.7403</v>
      </c>
      <c r="I105" s="1">
        <v>36307</v>
      </c>
      <c r="J105">
        <v>1.0472999999999999</v>
      </c>
      <c r="O105" s="20">
        <v>39660</v>
      </c>
      <c r="P105" s="56">
        <f>foreign!D105</f>
        <v>1.5610999999999999</v>
      </c>
      <c r="Q105" s="56">
        <f>P105*((1+macro!M105/12)/(1+macro!N105/12))</f>
        <v>1.5637115702476587</v>
      </c>
    </row>
    <row r="106" spans="1:17" x14ac:dyDescent="0.35">
      <c r="A106" s="1">
        <v>41516</v>
      </c>
      <c r="B106">
        <v>1034.4000000000001</v>
      </c>
      <c r="C106" s="1">
        <v>41516</v>
      </c>
      <c r="D106">
        <v>926.04</v>
      </c>
      <c r="E106" s="1">
        <v>41516</v>
      </c>
      <c r="F106">
        <v>751.75</v>
      </c>
      <c r="G106" s="1">
        <v>42826</v>
      </c>
      <c r="H106" s="17">
        <v>118.55110000000001</v>
      </c>
      <c r="I106" s="1">
        <v>36308</v>
      </c>
      <c r="J106">
        <v>1.0479000000000001</v>
      </c>
      <c r="O106" s="20">
        <v>39689</v>
      </c>
      <c r="P106" s="56">
        <f>foreign!D106</f>
        <v>1.4735</v>
      </c>
      <c r="Q106" s="56">
        <f>P106*((1+macro!M106/12)/(1+macro!N106/12))</f>
        <v>1.4759744426089607</v>
      </c>
    </row>
    <row r="107" spans="1:17" x14ac:dyDescent="0.35">
      <c r="A107" s="1">
        <v>41547</v>
      </c>
      <c r="B107">
        <v>1011.85</v>
      </c>
      <c r="C107" s="1">
        <v>41547</v>
      </c>
      <c r="D107">
        <v>934.77</v>
      </c>
      <c r="E107" s="1">
        <v>41547</v>
      </c>
      <c r="F107">
        <v>774.04</v>
      </c>
      <c r="G107" s="1">
        <v>42856</v>
      </c>
      <c r="H107" s="17">
        <v>118.52630000000001</v>
      </c>
      <c r="I107" s="1">
        <v>36311</v>
      </c>
      <c r="J107">
        <v>1.0456000000000001</v>
      </c>
      <c r="O107" s="20">
        <v>39721</v>
      </c>
      <c r="P107" s="56">
        <f>foreign!D107</f>
        <v>1.4302999999999999</v>
      </c>
      <c r="Q107" s="56">
        <f>P107*((1+macro!M107/12)/(1+macro!N107/12))</f>
        <v>1.432360446618955</v>
      </c>
    </row>
    <row r="108" spans="1:17" x14ac:dyDescent="0.35">
      <c r="A108" s="1">
        <v>41578</v>
      </c>
      <c r="B108">
        <v>1011.72</v>
      </c>
      <c r="C108" s="1">
        <v>41578</v>
      </c>
      <c r="D108">
        <v>938.93</v>
      </c>
      <c r="E108" s="1">
        <v>41578</v>
      </c>
      <c r="F108">
        <v>765.06</v>
      </c>
      <c r="G108" s="1">
        <v>42887</v>
      </c>
      <c r="H108" s="17">
        <v>117.17789999999999</v>
      </c>
      <c r="I108" s="1">
        <v>36312</v>
      </c>
      <c r="J108">
        <v>1.0434000000000001</v>
      </c>
      <c r="O108" s="20">
        <v>39752</v>
      </c>
      <c r="P108" s="56">
        <f>foreign!D108</f>
        <v>1.2757000000000001</v>
      </c>
      <c r="Q108" s="56">
        <f>P108*((1+macro!M108/12)/(1+macro!N108/12))</f>
        <v>1.2767827149825022</v>
      </c>
    </row>
    <row r="109" spans="1:17" x14ac:dyDescent="0.35">
      <c r="A109" s="1">
        <v>41607</v>
      </c>
      <c r="B109">
        <v>1020.78</v>
      </c>
      <c r="C109" s="1">
        <v>41607</v>
      </c>
      <c r="D109">
        <v>944.34</v>
      </c>
      <c r="E109" s="1">
        <v>41607</v>
      </c>
      <c r="F109">
        <v>785.19</v>
      </c>
      <c r="G109" s="1">
        <v>42917</v>
      </c>
      <c r="H109" s="17">
        <v>116.4584</v>
      </c>
      <c r="I109" s="1">
        <v>36313</v>
      </c>
      <c r="J109">
        <v>1.0382</v>
      </c>
      <c r="O109" s="20">
        <v>39780</v>
      </c>
      <c r="P109" s="56">
        <f>foreign!D109</f>
        <v>1.2726999999999999</v>
      </c>
      <c r="Q109" s="56">
        <f>P109*((1+macro!M109/12)/(1+macro!N109/12))</f>
        <v>1.2750537548112093</v>
      </c>
    </row>
    <row r="110" spans="1:17" x14ac:dyDescent="0.35">
      <c r="A110" s="1">
        <v>41639</v>
      </c>
      <c r="B110">
        <v>1019.41</v>
      </c>
      <c r="C110" s="1">
        <v>41639</v>
      </c>
      <c r="D110">
        <v>954.15</v>
      </c>
      <c r="E110" s="1">
        <v>41639</v>
      </c>
      <c r="F110">
        <v>790.74</v>
      </c>
      <c r="G110" s="1">
        <v>42948</v>
      </c>
      <c r="H110" s="17">
        <v>115.66589999999999</v>
      </c>
      <c r="I110" s="1">
        <v>36314</v>
      </c>
      <c r="J110">
        <v>1.0382</v>
      </c>
      <c r="O110" s="20">
        <v>39813</v>
      </c>
      <c r="P110" s="56">
        <f>foreign!D110</f>
        <v>1.3916999999999999</v>
      </c>
      <c r="Q110" s="56">
        <f>P110*((1+macro!M110/12)/(1+macro!N110/12))</f>
        <v>1.3939134735029879</v>
      </c>
    </row>
    <row r="111" spans="1:17" x14ac:dyDescent="0.35">
      <c r="A111" s="1">
        <v>41670</v>
      </c>
      <c r="B111">
        <v>1031.57</v>
      </c>
      <c r="C111" s="1">
        <v>41670</v>
      </c>
      <c r="D111">
        <v>943.09</v>
      </c>
      <c r="E111" s="1">
        <v>41670</v>
      </c>
      <c r="F111">
        <v>792.11</v>
      </c>
      <c r="G111" s="1">
        <v>42979</v>
      </c>
      <c r="H111" s="17">
        <v>114.9538</v>
      </c>
      <c r="I111" s="1">
        <v>36315</v>
      </c>
      <c r="J111">
        <v>1.0315000000000001</v>
      </c>
      <c r="O111" s="20">
        <v>39843</v>
      </c>
      <c r="P111" s="56">
        <f>foreign!D111</f>
        <v>1.2816000000000001</v>
      </c>
      <c r="Q111" s="56">
        <f>P111*((1+macro!M111/12)/(1+macro!N111/12))</f>
        <v>1.283477371379844</v>
      </c>
    </row>
    <row r="112" spans="1:17" x14ac:dyDescent="0.35">
      <c r="A112" s="1">
        <v>41698</v>
      </c>
      <c r="B112">
        <v>1016.74</v>
      </c>
      <c r="C112" s="1">
        <v>41698</v>
      </c>
      <c r="D112">
        <v>958.71</v>
      </c>
      <c r="E112" s="1">
        <v>41698</v>
      </c>
      <c r="F112">
        <v>795.99</v>
      </c>
      <c r="G112" s="1">
        <v>43009</v>
      </c>
      <c r="H112" s="17">
        <v>117.14109999999999</v>
      </c>
      <c r="I112" s="1">
        <v>36318</v>
      </c>
      <c r="J112">
        <v>1.0316000000000001</v>
      </c>
      <c r="O112" s="20">
        <v>39871</v>
      </c>
      <c r="P112" s="56">
        <f>foreign!D112</f>
        <v>1.2644</v>
      </c>
      <c r="Q112" s="56">
        <f>P112*((1+macro!M112/12)/(1+macro!N112/12))</f>
        <v>1.2656275750652166</v>
      </c>
    </row>
    <row r="113" spans="1:17" x14ac:dyDescent="0.35">
      <c r="A113" s="1">
        <v>41729</v>
      </c>
      <c r="B113">
        <v>1015.77</v>
      </c>
      <c r="C113" s="1">
        <v>41729</v>
      </c>
      <c r="D113">
        <v>956.94</v>
      </c>
      <c r="E113" s="1">
        <v>41729</v>
      </c>
      <c r="F113">
        <v>793.38</v>
      </c>
      <c r="G113" s="1">
        <v>43040</v>
      </c>
      <c r="H113" s="17">
        <v>117.1105</v>
      </c>
      <c r="I113" s="1">
        <v>36319</v>
      </c>
      <c r="J113">
        <v>1.0385</v>
      </c>
      <c r="O113" s="20">
        <v>39903</v>
      </c>
      <c r="P113" s="56">
        <f>foreign!D113</f>
        <v>1.3308</v>
      </c>
      <c r="Q113" s="56">
        <f>P113*((1+macro!M113/12)/(1+macro!N113/12))</f>
        <v>1.3316165270661142</v>
      </c>
    </row>
    <row r="114" spans="1:17" x14ac:dyDescent="0.35">
      <c r="A114" s="1">
        <v>41759</v>
      </c>
      <c r="B114">
        <v>1008.01</v>
      </c>
      <c r="C114" s="1">
        <v>41759</v>
      </c>
      <c r="D114">
        <v>961.02</v>
      </c>
      <c r="E114" s="1">
        <v>41759</v>
      </c>
      <c r="F114">
        <v>799.97</v>
      </c>
      <c r="G114" s="1">
        <v>43070</v>
      </c>
      <c r="H114" s="17">
        <v>117.06610000000001</v>
      </c>
      <c r="I114" s="1">
        <v>36320</v>
      </c>
      <c r="J114">
        <v>1.0466</v>
      </c>
      <c r="O114" s="20">
        <v>39933</v>
      </c>
      <c r="P114" s="56">
        <f>foreign!D114</f>
        <v>1.3274999999999999</v>
      </c>
      <c r="Q114" s="56">
        <f>P114*((1+macro!M114/12)/(1+macro!N114/12))</f>
        <v>1.3281215900287391</v>
      </c>
    </row>
    <row r="115" spans="1:17" x14ac:dyDescent="0.35">
      <c r="A115" s="1">
        <v>41789</v>
      </c>
      <c r="B115">
        <v>1010.78</v>
      </c>
      <c r="C115" s="1">
        <v>41789</v>
      </c>
      <c r="D115">
        <v>945.17</v>
      </c>
      <c r="E115" s="1">
        <v>41789</v>
      </c>
      <c r="F115">
        <v>800.21</v>
      </c>
      <c r="G115" s="1">
        <v>43101</v>
      </c>
      <c r="H115" s="17">
        <v>114.94970000000001</v>
      </c>
      <c r="I115" s="1">
        <v>36321</v>
      </c>
      <c r="J115">
        <v>1.0474000000000001</v>
      </c>
      <c r="O115" s="20">
        <v>39962</v>
      </c>
      <c r="P115" s="56">
        <f>foreign!D115</f>
        <v>1.4097999999999999</v>
      </c>
      <c r="Q115" s="56">
        <f>P115*((1+macro!M115/12)/(1+macro!N115/12))</f>
        <v>1.4104366955325993</v>
      </c>
    </row>
    <row r="116" spans="1:17" x14ac:dyDescent="0.35">
      <c r="A116" s="1">
        <v>41820</v>
      </c>
      <c r="B116">
        <v>1003.34</v>
      </c>
      <c r="C116" s="1">
        <v>41820</v>
      </c>
      <c r="D116">
        <v>943.98</v>
      </c>
      <c r="E116" s="1">
        <v>41820</v>
      </c>
      <c r="F116">
        <v>814.26</v>
      </c>
      <c r="G116" s="1">
        <v>43132</v>
      </c>
      <c r="H116" s="17">
        <v>114.2188</v>
      </c>
      <c r="I116" s="1">
        <v>36322</v>
      </c>
      <c r="J116">
        <v>1.0474000000000001</v>
      </c>
      <c r="O116" s="20">
        <v>39994</v>
      </c>
      <c r="P116" s="56">
        <f>foreign!D116</f>
        <v>1.4134</v>
      </c>
      <c r="Q116" s="56">
        <f>P116*((1+macro!M116/12)/(1+macro!N116/12))</f>
        <v>1.4141032167690482</v>
      </c>
    </row>
    <row r="117" spans="1:17" x14ac:dyDescent="0.35">
      <c r="A117" s="1">
        <v>41851</v>
      </c>
      <c r="B117">
        <v>1021.93</v>
      </c>
      <c r="C117" s="1">
        <v>41851</v>
      </c>
      <c r="D117">
        <v>934.19</v>
      </c>
      <c r="E117" s="1">
        <v>41851</v>
      </c>
      <c r="F117">
        <v>814.06</v>
      </c>
      <c r="G117" s="1">
        <v>43160</v>
      </c>
      <c r="H117" s="17">
        <v>114.136</v>
      </c>
      <c r="I117" s="1">
        <v>36325</v>
      </c>
      <c r="J117">
        <v>1.0437000000000001</v>
      </c>
      <c r="O117" s="20">
        <v>40025</v>
      </c>
      <c r="P117" s="56">
        <f>foreign!D117</f>
        <v>1.4137999999999999</v>
      </c>
      <c r="Q117" s="56">
        <f>P117*((1+macro!M117/12)/(1+macro!N117/12))</f>
        <v>1.4141757441426477</v>
      </c>
    </row>
    <row r="118" spans="1:17" x14ac:dyDescent="0.35">
      <c r="A118" s="1">
        <v>41880</v>
      </c>
      <c r="B118">
        <v>1029.48</v>
      </c>
      <c r="C118" s="1">
        <v>41880</v>
      </c>
      <c r="D118">
        <v>922.95</v>
      </c>
      <c r="E118" s="1">
        <v>41880</v>
      </c>
      <c r="F118">
        <v>807.16</v>
      </c>
      <c r="G118" s="1">
        <v>43191</v>
      </c>
      <c r="H118" s="17">
        <v>114.04730000000001</v>
      </c>
      <c r="I118" s="1">
        <v>36326</v>
      </c>
      <c r="J118">
        <v>1.0391999999999999</v>
      </c>
      <c r="O118" s="20">
        <v>40056</v>
      </c>
      <c r="P118" s="56">
        <f>foreign!D118</f>
        <v>1.4272</v>
      </c>
      <c r="Q118" s="56">
        <f>P118*((1+macro!M118/12)/(1+macro!N118/12))</f>
        <v>1.4274825219383902</v>
      </c>
    </row>
    <row r="119" spans="1:17" x14ac:dyDescent="0.35">
      <c r="A119" s="1">
        <v>41912</v>
      </c>
      <c r="B119">
        <v>1070.94</v>
      </c>
      <c r="C119" s="1">
        <v>41912</v>
      </c>
      <c r="D119">
        <v>906.69</v>
      </c>
      <c r="E119" s="1">
        <v>41912</v>
      </c>
      <c r="F119">
        <v>809.38</v>
      </c>
      <c r="G119" s="1">
        <v>43221</v>
      </c>
      <c r="H119" s="17">
        <v>117.4495</v>
      </c>
      <c r="I119" s="1">
        <v>36327</v>
      </c>
      <c r="J119">
        <v>1.0345</v>
      </c>
      <c r="O119" s="20">
        <v>40086</v>
      </c>
      <c r="P119" s="56">
        <f>foreign!D119</f>
        <v>1.4642999999999999</v>
      </c>
      <c r="Q119" s="56">
        <f>P119*((1+macro!M119/12)/(1+macro!N119/12))</f>
        <v>1.4645535157046385</v>
      </c>
    </row>
    <row r="120" spans="1:17" x14ac:dyDescent="0.35">
      <c r="A120" s="1">
        <v>41943</v>
      </c>
      <c r="B120">
        <v>1080.8399999999999</v>
      </c>
      <c r="C120" s="1">
        <v>41943</v>
      </c>
      <c r="D120">
        <v>910.59</v>
      </c>
      <c r="E120" s="1">
        <v>41943</v>
      </c>
      <c r="F120">
        <v>803.74</v>
      </c>
      <c r="G120" s="1">
        <v>43252</v>
      </c>
      <c r="H120" s="17">
        <v>119.8197</v>
      </c>
      <c r="I120" s="1">
        <v>36328</v>
      </c>
      <c r="J120">
        <v>1.034</v>
      </c>
      <c r="O120" s="20">
        <v>40116</v>
      </c>
      <c r="P120" s="56">
        <f>foreign!D120</f>
        <v>1.48</v>
      </c>
      <c r="Q120" s="56">
        <f>P120*((1+macro!M120/12)/(1+macro!N120/12))</f>
        <v>1.4802286134581102</v>
      </c>
    </row>
    <row r="121" spans="1:17" x14ac:dyDescent="0.35">
      <c r="A121" s="1">
        <v>41971</v>
      </c>
      <c r="B121">
        <v>1106.9000000000001</v>
      </c>
      <c r="C121" s="1">
        <v>41971</v>
      </c>
      <c r="D121">
        <v>924.8</v>
      </c>
      <c r="E121" s="1">
        <v>41971</v>
      </c>
      <c r="F121">
        <v>793.7</v>
      </c>
      <c r="G121" s="1">
        <v>43282</v>
      </c>
      <c r="H121" s="17">
        <v>119.8733</v>
      </c>
      <c r="I121" s="1">
        <v>36329</v>
      </c>
      <c r="J121">
        <v>1.0387999999999999</v>
      </c>
      <c r="O121" s="20">
        <v>40147</v>
      </c>
      <c r="P121" s="56">
        <f>foreign!D121</f>
        <v>1.5023</v>
      </c>
      <c r="Q121" s="56">
        <f>P121*((1+macro!M121/12)/(1+macro!N121/12))</f>
        <v>1.5025470793871016</v>
      </c>
    </row>
    <row r="122" spans="1:17" x14ac:dyDescent="0.35">
      <c r="A122" s="1">
        <v>42004</v>
      </c>
      <c r="B122">
        <v>1131.06</v>
      </c>
      <c r="C122" s="1">
        <v>42004</v>
      </c>
      <c r="D122">
        <v>917.54</v>
      </c>
      <c r="E122" s="1">
        <v>42004</v>
      </c>
      <c r="F122">
        <v>804.7</v>
      </c>
      <c r="G122" s="1">
        <v>43313</v>
      </c>
      <c r="H122" s="17">
        <v>120.92</v>
      </c>
      <c r="I122" s="1">
        <v>36332</v>
      </c>
      <c r="J122">
        <v>1.0339</v>
      </c>
      <c r="O122" s="20">
        <v>40178</v>
      </c>
      <c r="P122" s="56">
        <f>foreign!D122</f>
        <v>1.4406000000000001</v>
      </c>
      <c r="Q122" s="56">
        <f>P122*((1+macro!M122/12)/(1+macro!N122/12))</f>
        <v>1.4408941854535064</v>
      </c>
    </row>
    <row r="123" spans="1:17" x14ac:dyDescent="0.35">
      <c r="A123" s="1">
        <v>42034</v>
      </c>
      <c r="B123">
        <v>1167.8900000000001</v>
      </c>
      <c r="C123" s="1">
        <v>42034</v>
      </c>
      <c r="D123">
        <v>866.23</v>
      </c>
      <c r="E123" s="1">
        <v>42034</v>
      </c>
      <c r="F123">
        <v>799.45</v>
      </c>
      <c r="G123" s="1">
        <v>43344</v>
      </c>
      <c r="H123" s="17">
        <v>122.05110000000001</v>
      </c>
      <c r="I123" s="1">
        <v>36333</v>
      </c>
      <c r="J123">
        <v>1.0313000000000001</v>
      </c>
      <c r="O123" s="20">
        <v>40207</v>
      </c>
      <c r="P123" s="56">
        <f>foreign!D123</f>
        <v>1.3966000000000001</v>
      </c>
      <c r="Q123" s="56">
        <f>P123*((1+macro!M123/12)/(1+macro!N123/12))</f>
        <v>1.3968388888578764</v>
      </c>
    </row>
    <row r="124" spans="1:17" x14ac:dyDescent="0.35">
      <c r="A124" s="1">
        <v>42062</v>
      </c>
      <c r="B124">
        <v>1172.3699999999999</v>
      </c>
      <c r="C124" s="1">
        <v>42062</v>
      </c>
      <c r="D124">
        <v>852.39</v>
      </c>
      <c r="E124" s="1">
        <v>42062</v>
      </c>
      <c r="F124">
        <v>824.4</v>
      </c>
      <c r="G124" s="1">
        <v>43374</v>
      </c>
      <c r="H124" s="17">
        <v>122.62909999999999</v>
      </c>
      <c r="I124" s="1">
        <v>36334</v>
      </c>
      <c r="J124">
        <v>1.028</v>
      </c>
      <c r="O124" s="20">
        <v>40235</v>
      </c>
      <c r="P124" s="56">
        <f>foreign!D124</f>
        <v>1.357</v>
      </c>
      <c r="Q124" s="56">
        <f>P124*((1+macro!M124/12)/(1+macro!N124/12))</f>
        <v>1.3572174177413296</v>
      </c>
    </row>
    <row r="125" spans="1:17" x14ac:dyDescent="0.35">
      <c r="A125" s="1">
        <v>42094</v>
      </c>
      <c r="B125">
        <v>1200.68</v>
      </c>
      <c r="C125" s="1">
        <v>42094</v>
      </c>
      <c r="D125">
        <v>823.88</v>
      </c>
      <c r="E125" s="1">
        <v>42094</v>
      </c>
      <c r="F125">
        <v>807.69</v>
      </c>
      <c r="G125" s="1">
        <v>43405</v>
      </c>
      <c r="H125" s="17">
        <v>124.2479</v>
      </c>
      <c r="I125" s="1">
        <v>36335</v>
      </c>
      <c r="J125">
        <v>1.0321</v>
      </c>
      <c r="O125" s="20">
        <v>40268</v>
      </c>
      <c r="P125" s="56">
        <f>foreign!D125</f>
        <v>1.3479000000000001</v>
      </c>
      <c r="Q125" s="56">
        <f>P125*((1+macro!M125/12)/(1+macro!N125/12))</f>
        <v>1.3480896794158954</v>
      </c>
    </row>
    <row r="126" spans="1:17" x14ac:dyDescent="0.35">
      <c r="A126" s="1">
        <v>42124</v>
      </c>
      <c r="B126">
        <v>1165.28</v>
      </c>
      <c r="C126" s="1">
        <v>42124</v>
      </c>
      <c r="D126">
        <v>842.96</v>
      </c>
      <c r="E126" s="1">
        <v>42124</v>
      </c>
      <c r="F126">
        <v>815.03</v>
      </c>
      <c r="G126" s="1">
        <v>43435</v>
      </c>
      <c r="H126" s="17">
        <v>123.7735</v>
      </c>
      <c r="I126" s="1">
        <v>36336</v>
      </c>
      <c r="J126">
        <v>1.0443</v>
      </c>
      <c r="O126" s="20">
        <v>40298</v>
      </c>
      <c r="P126" s="56">
        <f>foreign!D126</f>
        <v>1.3314999999999999</v>
      </c>
      <c r="Q126" s="56">
        <f>P126*((1+macro!M126/12)/(1+macro!N126/12))</f>
        <v>1.331660743823962</v>
      </c>
    </row>
    <row r="127" spans="1:17" x14ac:dyDescent="0.35">
      <c r="A127" s="1">
        <v>42153</v>
      </c>
      <c r="B127">
        <v>1191.94</v>
      </c>
      <c r="C127" s="1">
        <v>42153</v>
      </c>
      <c r="D127">
        <v>831.45</v>
      </c>
      <c r="E127" s="1">
        <v>42153</v>
      </c>
      <c r="F127">
        <v>823.45</v>
      </c>
      <c r="G127" s="1">
        <v>43466</v>
      </c>
      <c r="H127" s="17">
        <v>121.2135</v>
      </c>
      <c r="I127" s="1">
        <v>36339</v>
      </c>
      <c r="J127">
        <v>1.0387999999999999</v>
      </c>
      <c r="O127" s="20">
        <v>40329</v>
      </c>
      <c r="P127" s="56">
        <f>foreign!D127</f>
        <v>1.2306999999999999</v>
      </c>
      <c r="Q127" s="56">
        <f>P127*((1+macro!M127/12)/(1+macro!N127/12))</f>
        <v>1.2307897134592787</v>
      </c>
    </row>
    <row r="128" spans="1:17" x14ac:dyDescent="0.35">
      <c r="A128" s="1">
        <v>42185</v>
      </c>
      <c r="B128">
        <v>1180.77</v>
      </c>
      <c r="C128" s="1">
        <v>42185</v>
      </c>
      <c r="D128">
        <v>840.79</v>
      </c>
      <c r="E128" s="1">
        <v>42185</v>
      </c>
      <c r="F128">
        <v>839.63</v>
      </c>
      <c r="G128" s="1">
        <v>43497</v>
      </c>
      <c r="H128" s="17">
        <v>120.86450000000001</v>
      </c>
      <c r="I128" s="1">
        <v>36340</v>
      </c>
      <c r="J128">
        <v>1.0364</v>
      </c>
      <c r="O128" s="20">
        <v>40359</v>
      </c>
      <c r="P128" s="56">
        <f>foreign!D128</f>
        <v>1.2271000000000001</v>
      </c>
      <c r="Q128" s="56">
        <f>P128*((1+macro!M128/12)/(1+macro!N128/12))</f>
        <v>1.2271998773689681</v>
      </c>
    </row>
    <row r="129" spans="1:17" x14ac:dyDescent="0.35">
      <c r="A129" s="1">
        <v>42216</v>
      </c>
      <c r="B129">
        <v>1208.44</v>
      </c>
      <c r="C129" s="1">
        <v>42216</v>
      </c>
      <c r="D129">
        <v>841.98</v>
      </c>
      <c r="E129" s="1">
        <v>42216</v>
      </c>
      <c r="F129">
        <v>844.75</v>
      </c>
      <c r="G129" s="1">
        <v>43525</v>
      </c>
      <c r="H129" s="17">
        <v>121.0553</v>
      </c>
      <c r="I129" s="1">
        <v>36341</v>
      </c>
      <c r="J129">
        <v>1.0327999999999999</v>
      </c>
      <c r="O129" s="20">
        <v>40389</v>
      </c>
      <c r="P129" s="56">
        <f>foreign!D129</f>
        <v>1.3028</v>
      </c>
      <c r="Q129" s="56">
        <f>P129*((1+macro!M129/12)/(1+macro!N129/12))</f>
        <v>1.3030704728291898</v>
      </c>
    </row>
    <row r="130" spans="1:17" x14ac:dyDescent="0.35">
      <c r="A130" s="1">
        <v>42247</v>
      </c>
      <c r="B130">
        <v>1206.82</v>
      </c>
      <c r="C130" s="1">
        <v>42247</v>
      </c>
      <c r="D130">
        <v>863.75</v>
      </c>
      <c r="E130" s="1">
        <v>42247</v>
      </c>
      <c r="F130">
        <v>822.78</v>
      </c>
      <c r="G130" s="1">
        <v>43556</v>
      </c>
      <c r="H130" s="17">
        <v>120.7688</v>
      </c>
      <c r="I130" s="1">
        <v>36342</v>
      </c>
      <c r="J130">
        <v>1.0264</v>
      </c>
      <c r="O130" s="20">
        <v>40421</v>
      </c>
      <c r="P130" s="56">
        <f>foreign!D130</f>
        <v>1.268</v>
      </c>
      <c r="Q130" s="56">
        <f>P130*((1+macro!M130/12)/(1+macro!N130/12))</f>
        <v>1.2683850665951277</v>
      </c>
    </row>
    <row r="131" spans="1:17" x14ac:dyDescent="0.35">
      <c r="A131" s="1">
        <v>42277</v>
      </c>
      <c r="B131">
        <v>1213.83</v>
      </c>
      <c r="C131" s="1">
        <v>42277</v>
      </c>
      <c r="D131">
        <v>863.38</v>
      </c>
      <c r="E131" s="1">
        <v>42277</v>
      </c>
      <c r="F131">
        <v>812.45</v>
      </c>
      <c r="G131" s="1">
        <v>43586</v>
      </c>
      <c r="H131" s="17">
        <v>122.51220000000001</v>
      </c>
      <c r="I131" s="1">
        <v>36343</v>
      </c>
      <c r="J131">
        <v>1.0241</v>
      </c>
      <c r="O131" s="20">
        <v>40451</v>
      </c>
      <c r="P131" s="56">
        <f>foreign!D131</f>
        <v>1.3648</v>
      </c>
      <c r="Q131" s="56">
        <f>P131*((1+macro!M131/12)/(1+macro!N131/12))</f>
        <v>1.3652106031291633</v>
      </c>
    </row>
    <row r="132" spans="1:17" x14ac:dyDescent="0.35">
      <c r="A132" s="1">
        <v>42307</v>
      </c>
      <c r="B132">
        <v>1209.83</v>
      </c>
      <c r="C132" s="1">
        <v>42307</v>
      </c>
      <c r="D132">
        <v>845.29</v>
      </c>
      <c r="E132" s="1">
        <v>42307</v>
      </c>
      <c r="F132">
        <v>833.02</v>
      </c>
      <c r="G132" s="1">
        <v>43617</v>
      </c>
      <c r="H132" s="17">
        <v>122.5539</v>
      </c>
      <c r="I132" s="1">
        <v>36346</v>
      </c>
      <c r="J132">
        <v>1.0232000000000001</v>
      </c>
      <c r="O132" s="20">
        <v>40480</v>
      </c>
      <c r="P132" s="56">
        <f>foreign!D132</f>
        <v>1.3856999999999999</v>
      </c>
      <c r="Q132" s="56">
        <f>P132*((1+macro!M132/12)/(1+macro!N132/12))</f>
        <v>1.3863096933562762</v>
      </c>
    </row>
    <row r="133" spans="1:17" x14ac:dyDescent="0.35">
      <c r="A133" s="1">
        <v>42338</v>
      </c>
      <c r="B133">
        <v>1237.8499999999999</v>
      </c>
      <c r="C133" s="1">
        <v>42338</v>
      </c>
      <c r="D133">
        <v>822.65</v>
      </c>
      <c r="E133" s="1">
        <v>42338</v>
      </c>
      <c r="F133">
        <v>830.96</v>
      </c>
      <c r="G133" s="1">
        <v>43647</v>
      </c>
      <c r="H133" s="17">
        <v>121.6529</v>
      </c>
      <c r="I133" s="1">
        <v>36347</v>
      </c>
      <c r="J133">
        <v>1.0221</v>
      </c>
      <c r="O133" s="20">
        <v>40512</v>
      </c>
      <c r="P133" s="56">
        <f>foreign!D133</f>
        <v>1.2998000000000001</v>
      </c>
      <c r="Q133" s="56">
        <f>P133*((1+macro!M133/12)/(1+macro!N133/12))</f>
        <v>1.3004277787322054</v>
      </c>
    </row>
    <row r="134" spans="1:17" x14ac:dyDescent="0.35">
      <c r="A134" s="1">
        <v>42369</v>
      </c>
      <c r="B134">
        <v>1232.5899999999999</v>
      </c>
      <c r="C134" s="1">
        <v>42369</v>
      </c>
      <c r="D134">
        <v>851.1</v>
      </c>
      <c r="E134" s="1">
        <v>42369</v>
      </c>
      <c r="F134">
        <v>802.39</v>
      </c>
      <c r="G134" s="1">
        <v>43678</v>
      </c>
      <c r="H134" s="17">
        <v>125.08450000000001</v>
      </c>
      <c r="I134" s="1">
        <v>36348</v>
      </c>
      <c r="J134">
        <v>1.0222</v>
      </c>
      <c r="O134" s="20">
        <v>40543</v>
      </c>
      <c r="P134" s="56">
        <f>foreign!D134</f>
        <v>1.3362000000000001</v>
      </c>
      <c r="Q134" s="56">
        <f>P134*((1+macro!M134/12)/(1+macro!N134/12))</f>
        <v>1.3368110668355853</v>
      </c>
    </row>
    <row r="135" spans="1:17" x14ac:dyDescent="0.35">
      <c r="A135" s="1">
        <v>42398</v>
      </c>
      <c r="B135">
        <v>1252.04</v>
      </c>
      <c r="C135" s="1">
        <v>42398</v>
      </c>
      <c r="D135">
        <v>857.06</v>
      </c>
      <c r="E135" s="1">
        <v>42398</v>
      </c>
      <c r="F135">
        <v>778.4</v>
      </c>
      <c r="G135" s="1">
        <v>43709</v>
      </c>
      <c r="H135" s="17">
        <v>125.0637</v>
      </c>
      <c r="I135" s="1">
        <v>36349</v>
      </c>
      <c r="J135">
        <v>1.0182</v>
      </c>
      <c r="O135" s="20">
        <v>40574</v>
      </c>
      <c r="P135" s="56">
        <f>foreign!D135</f>
        <v>1.3692</v>
      </c>
      <c r="Q135" s="56">
        <f>P135*((1+macro!M135/12)/(1+macro!N135/12))</f>
        <v>1.3698071083563021</v>
      </c>
    </row>
    <row r="136" spans="1:17" x14ac:dyDescent="0.35">
      <c r="A136" s="1">
        <v>42429</v>
      </c>
      <c r="B136">
        <v>1229.5999999999999</v>
      </c>
      <c r="C136" s="1">
        <v>42429</v>
      </c>
      <c r="D136">
        <v>852.82</v>
      </c>
      <c r="E136" s="1">
        <v>42429</v>
      </c>
      <c r="F136">
        <v>752.08</v>
      </c>
      <c r="G136" s="1">
        <v>43739</v>
      </c>
      <c r="H136" s="17">
        <v>124.35939999999999</v>
      </c>
      <c r="I136" s="1">
        <v>36350</v>
      </c>
      <c r="J136">
        <v>1.0204</v>
      </c>
      <c r="O136" s="20">
        <v>40602</v>
      </c>
      <c r="P136" s="56">
        <f>foreign!D136</f>
        <v>1.3834</v>
      </c>
      <c r="Q136" s="56">
        <f>P136*((1+macro!M136/12)/(1+macro!N136/12))</f>
        <v>1.3841270479825711</v>
      </c>
    </row>
    <row r="137" spans="1:17" x14ac:dyDescent="0.35">
      <c r="A137" s="1">
        <v>42460</v>
      </c>
      <c r="B137">
        <v>1182.28</v>
      </c>
      <c r="C137" s="1">
        <v>42460</v>
      </c>
      <c r="D137">
        <v>874.56</v>
      </c>
      <c r="E137" s="1">
        <v>42460</v>
      </c>
      <c r="F137">
        <v>756.25</v>
      </c>
      <c r="G137" s="1">
        <v>43770</v>
      </c>
      <c r="H137" s="17">
        <v>123.9824</v>
      </c>
      <c r="I137" s="1">
        <v>36353</v>
      </c>
      <c r="J137">
        <v>1.0124</v>
      </c>
      <c r="O137" s="20">
        <v>40633</v>
      </c>
      <c r="P137" s="56">
        <f>foreign!D137</f>
        <v>1.4207000000000001</v>
      </c>
      <c r="Q137" s="56">
        <f>P137*((1+macro!M137/12)/(1+macro!N137/12))</f>
        <v>1.4214691466959515</v>
      </c>
    </row>
    <row r="138" spans="1:17" x14ac:dyDescent="0.35">
      <c r="A138" s="1">
        <v>42489</v>
      </c>
      <c r="B138">
        <v>1159.42</v>
      </c>
      <c r="C138" s="1">
        <v>42489</v>
      </c>
      <c r="D138">
        <v>868.74</v>
      </c>
      <c r="E138" s="1">
        <v>42489</v>
      </c>
      <c r="F138">
        <v>762.67</v>
      </c>
      <c r="G138" s="1">
        <v>43800</v>
      </c>
      <c r="H138" s="17">
        <v>123.3951</v>
      </c>
      <c r="I138" s="1">
        <v>36354</v>
      </c>
      <c r="J138">
        <v>1.0183</v>
      </c>
      <c r="O138" s="20">
        <v>40662</v>
      </c>
      <c r="P138" s="56">
        <f>foreign!D138</f>
        <v>1.486</v>
      </c>
      <c r="Q138" s="56">
        <f>P138*((1+macro!M138/12)/(1+macro!N138/12))</f>
        <v>1.4871213516106279</v>
      </c>
    </row>
    <row r="139" spans="1:17" x14ac:dyDescent="0.35">
      <c r="A139" s="1">
        <v>42521</v>
      </c>
      <c r="B139">
        <v>1202.31</v>
      </c>
      <c r="C139" s="1">
        <v>42521</v>
      </c>
      <c r="D139">
        <v>857.79</v>
      </c>
      <c r="E139" s="1">
        <v>42521</v>
      </c>
      <c r="F139">
        <v>771.07</v>
      </c>
      <c r="G139" s="1">
        <v>43831</v>
      </c>
      <c r="H139" s="17">
        <v>122.21210000000001</v>
      </c>
      <c r="I139" s="1">
        <v>36355</v>
      </c>
      <c r="J139">
        <v>1.0167999999999999</v>
      </c>
      <c r="O139" s="20">
        <v>40694</v>
      </c>
      <c r="P139" s="56">
        <f>foreign!D139</f>
        <v>1.4384999999999999</v>
      </c>
      <c r="Q139" s="56">
        <f>P139*((1+macro!M139/12)/(1+macro!N139/12))</f>
        <v>1.4397532064298071</v>
      </c>
    </row>
    <row r="140" spans="1:17" x14ac:dyDescent="0.35">
      <c r="A140" s="1">
        <v>42551</v>
      </c>
      <c r="B140">
        <v>1185.47</v>
      </c>
      <c r="C140" s="1">
        <v>42551</v>
      </c>
      <c r="D140">
        <v>854.8</v>
      </c>
      <c r="E140" s="1">
        <v>42551</v>
      </c>
      <c r="F140">
        <v>697.55</v>
      </c>
      <c r="G140" s="1">
        <v>43862</v>
      </c>
      <c r="H140" s="17">
        <v>123.5265</v>
      </c>
      <c r="I140" s="1">
        <v>36356</v>
      </c>
      <c r="J140">
        <v>1.0201</v>
      </c>
      <c r="O140" s="20">
        <v>40724</v>
      </c>
      <c r="P140" s="56">
        <f>foreign!D140</f>
        <v>1.4453</v>
      </c>
      <c r="Q140" s="56">
        <f>P140*((1+macro!M140/12)/(1+macro!N140/12))</f>
        <v>1.4466147770114528</v>
      </c>
    </row>
    <row r="141" spans="1:17" x14ac:dyDescent="0.35">
      <c r="A141" s="1">
        <v>42580</v>
      </c>
      <c r="B141">
        <v>1180.81</v>
      </c>
      <c r="C141" s="1">
        <v>42580</v>
      </c>
      <c r="D141">
        <v>863.11</v>
      </c>
      <c r="E141" s="1">
        <v>42580</v>
      </c>
      <c r="F141">
        <v>688.95</v>
      </c>
      <c r="G141" s="1">
        <v>43891</v>
      </c>
      <c r="H141" s="17">
        <v>131.19589999999999</v>
      </c>
      <c r="I141" s="1">
        <v>36357</v>
      </c>
      <c r="J141">
        <v>1.0202</v>
      </c>
      <c r="O141" s="20">
        <v>40753</v>
      </c>
      <c r="P141" s="56">
        <f>foreign!D141</f>
        <v>1.4259999999999999</v>
      </c>
      <c r="Q141" s="56">
        <f>P141*((1+macro!M141/12)/(1+macro!N141/12))</f>
        <v>1.427467601121359</v>
      </c>
    </row>
    <row r="142" spans="1:17" x14ac:dyDescent="0.35">
      <c r="A142" s="1">
        <v>42613</v>
      </c>
      <c r="B142">
        <v>1187.9100000000001</v>
      </c>
      <c r="C142" s="1">
        <v>42613</v>
      </c>
      <c r="D142">
        <v>863.91</v>
      </c>
      <c r="E142" s="1">
        <v>42613</v>
      </c>
      <c r="F142">
        <v>685.74</v>
      </c>
      <c r="G142" s="1">
        <v>43922</v>
      </c>
      <c r="H142" s="17">
        <v>134.9863</v>
      </c>
      <c r="I142" s="1">
        <v>36360</v>
      </c>
      <c r="J142">
        <v>1.0145999999999999</v>
      </c>
      <c r="O142" s="20">
        <v>40786</v>
      </c>
      <c r="P142" s="56">
        <f>foreign!D142</f>
        <v>1.4450000000000001</v>
      </c>
      <c r="Q142" s="56">
        <f>P142*((1+macro!M142/12)/(1+macro!N142/12))</f>
        <v>1.4463992362344229</v>
      </c>
    </row>
    <row r="143" spans="1:17" x14ac:dyDescent="0.35">
      <c r="A143" s="1">
        <v>42643</v>
      </c>
      <c r="B143">
        <v>1182.79</v>
      </c>
      <c r="C143" s="1">
        <v>42643</v>
      </c>
      <c r="D143">
        <v>868.07</v>
      </c>
      <c r="E143" s="1">
        <v>42643</v>
      </c>
      <c r="F143">
        <v>672.78</v>
      </c>
      <c r="G143" s="1">
        <v>43952</v>
      </c>
      <c r="H143" s="17">
        <v>134.036</v>
      </c>
      <c r="I143" s="1">
        <v>36361</v>
      </c>
      <c r="J143">
        <v>1.0409999999999999</v>
      </c>
      <c r="O143" s="20">
        <v>40816</v>
      </c>
      <c r="P143" s="56">
        <f>foreign!D143</f>
        <v>1.3503000000000001</v>
      </c>
      <c r="Q143" s="56">
        <f>P143*((1+macro!M143/12)/(1+macro!N143/12))</f>
        <v>1.3515558749237335</v>
      </c>
    </row>
    <row r="144" spans="1:17" x14ac:dyDescent="0.35">
      <c r="A144" s="1">
        <v>42674</v>
      </c>
      <c r="B144">
        <v>1208.25</v>
      </c>
      <c r="C144" s="1">
        <v>42674</v>
      </c>
      <c r="D144">
        <v>863.12</v>
      </c>
      <c r="E144" s="1">
        <v>42674</v>
      </c>
      <c r="F144">
        <v>643.69000000000005</v>
      </c>
      <c r="G144" s="1">
        <v>43983</v>
      </c>
      <c r="H144" s="17">
        <v>130.99359999999999</v>
      </c>
      <c r="I144" s="1">
        <v>36362</v>
      </c>
      <c r="J144">
        <v>1.0462</v>
      </c>
      <c r="O144" s="20">
        <v>40847</v>
      </c>
      <c r="P144" s="56">
        <f>foreign!D144</f>
        <v>1.4000999999999999</v>
      </c>
      <c r="Q144" s="56">
        <f>P144*((1+macro!M144/12)/(1+macro!N144/12))</f>
        <v>1.4014062613700866</v>
      </c>
    </row>
    <row r="145" spans="1:17" x14ac:dyDescent="0.35">
      <c r="A145" s="1">
        <v>42704</v>
      </c>
      <c r="B145">
        <v>1255.53</v>
      </c>
      <c r="C145" s="1">
        <v>42704</v>
      </c>
      <c r="D145">
        <v>846.25</v>
      </c>
      <c r="E145" s="1">
        <v>42704</v>
      </c>
      <c r="F145">
        <v>674.16</v>
      </c>
      <c r="G145" s="1">
        <v>44013</v>
      </c>
      <c r="H145" s="17">
        <v>130.61250000000001</v>
      </c>
      <c r="I145" s="1">
        <v>36363</v>
      </c>
      <c r="J145">
        <v>1.0499000000000001</v>
      </c>
      <c r="O145" s="20">
        <v>40877</v>
      </c>
      <c r="P145" s="56">
        <f>foreign!D145</f>
        <v>1.3418000000000001</v>
      </c>
      <c r="Q145" s="56">
        <f>P145*((1+macro!M145/12)/(1+macro!N145/12))</f>
        <v>1.3428876344059595</v>
      </c>
    </row>
    <row r="146" spans="1:17" x14ac:dyDescent="0.35">
      <c r="A146" s="1">
        <v>42734</v>
      </c>
      <c r="B146">
        <v>1267.3800000000001</v>
      </c>
      <c r="C146" s="1">
        <v>42734</v>
      </c>
      <c r="D146">
        <v>843.03</v>
      </c>
      <c r="E146" s="1">
        <v>42734</v>
      </c>
      <c r="F146">
        <v>667.67</v>
      </c>
      <c r="G146" s="1">
        <v>44044</v>
      </c>
      <c r="H146" s="17">
        <v>129.8622</v>
      </c>
      <c r="I146" s="1">
        <v>36364</v>
      </c>
      <c r="J146">
        <v>1.0496000000000001</v>
      </c>
      <c r="O146" s="20">
        <v>40907</v>
      </c>
      <c r="P146" s="56">
        <f>foreign!D146</f>
        <v>1.2939000000000001</v>
      </c>
      <c r="Q146" s="56">
        <f>P146*((1+macro!M146/12)/(1+macro!N146/12))</f>
        <v>1.294826429103922</v>
      </c>
    </row>
    <row r="147" spans="1:17" x14ac:dyDescent="0.35">
      <c r="A147" s="1">
        <v>42766</v>
      </c>
      <c r="B147">
        <v>1234.3599999999999</v>
      </c>
      <c r="C147" s="1">
        <v>42766</v>
      </c>
      <c r="D147">
        <v>854.48</v>
      </c>
      <c r="E147" s="1">
        <v>42766</v>
      </c>
      <c r="F147">
        <v>668.33</v>
      </c>
      <c r="G147" s="1">
        <v>44075</v>
      </c>
      <c r="H147" s="17">
        <v>128.1678</v>
      </c>
      <c r="I147" s="1">
        <v>36367</v>
      </c>
      <c r="J147">
        <v>1.0698000000000001</v>
      </c>
      <c r="O147" s="20">
        <v>40939</v>
      </c>
      <c r="P147" s="56">
        <f>foreign!D147</f>
        <v>1.3176000000000001</v>
      </c>
      <c r="Q147" s="56">
        <f>P147*((1+macro!M147/12)/(1+macro!N147/12))</f>
        <v>1.3182073802101153</v>
      </c>
    </row>
    <row r="148" spans="1:17" x14ac:dyDescent="0.35">
      <c r="A148" s="1">
        <v>42794</v>
      </c>
      <c r="B148">
        <v>1239.43</v>
      </c>
      <c r="C148" s="1">
        <v>42794</v>
      </c>
      <c r="D148">
        <v>839.29</v>
      </c>
      <c r="E148" s="1">
        <v>42794</v>
      </c>
      <c r="F148">
        <v>664.53</v>
      </c>
      <c r="G148" s="1">
        <v>44105</v>
      </c>
      <c r="H148" s="17">
        <v>126.9764</v>
      </c>
      <c r="I148" s="1">
        <v>36368</v>
      </c>
      <c r="J148">
        <v>1.0627</v>
      </c>
      <c r="O148" s="20">
        <v>40968</v>
      </c>
      <c r="P148" s="56">
        <f>foreign!D148</f>
        <v>1.3443000000000001</v>
      </c>
      <c r="Q148" s="56">
        <f>P148*((1+macro!M148/12)/(1+macro!N148/12))</f>
        <v>1.3447211262653613</v>
      </c>
    </row>
    <row r="149" spans="1:17" x14ac:dyDescent="0.35">
      <c r="A149" s="1">
        <v>42825</v>
      </c>
      <c r="B149">
        <v>1223.05</v>
      </c>
      <c r="C149" s="1">
        <v>42825</v>
      </c>
      <c r="D149">
        <v>839.61</v>
      </c>
      <c r="E149" s="1">
        <v>42825</v>
      </c>
      <c r="F149">
        <v>668.23</v>
      </c>
      <c r="G149" s="1">
        <v>44136</v>
      </c>
      <c r="H149" s="17">
        <v>124.3896</v>
      </c>
      <c r="I149" s="1">
        <v>36369</v>
      </c>
      <c r="J149">
        <v>1.0603</v>
      </c>
      <c r="O149" s="20">
        <v>40998</v>
      </c>
      <c r="P149" s="56">
        <f>foreign!D149</f>
        <v>1.3355999999999999</v>
      </c>
      <c r="Q149" s="56">
        <f>P149*((1+macro!M149/12)/(1+macro!N149/12))</f>
        <v>1.3358523777982514</v>
      </c>
    </row>
    <row r="150" spans="1:17" x14ac:dyDescent="0.35">
      <c r="A150" s="1">
        <v>42853</v>
      </c>
      <c r="B150">
        <v>1216.5999999999999</v>
      </c>
      <c r="C150" s="1">
        <v>42853</v>
      </c>
      <c r="D150">
        <v>852.93</v>
      </c>
      <c r="E150" s="1">
        <v>42853</v>
      </c>
      <c r="F150">
        <v>685.35</v>
      </c>
      <c r="G150" s="1">
        <v>44166</v>
      </c>
      <c r="H150" s="17">
        <v>122.3475</v>
      </c>
      <c r="I150" s="1">
        <v>36370</v>
      </c>
      <c r="J150">
        <v>1.0680000000000001</v>
      </c>
      <c r="O150" s="20">
        <v>41029</v>
      </c>
      <c r="P150" s="56">
        <f>foreign!D150</f>
        <v>1.3213999999999999</v>
      </c>
      <c r="Q150" s="56">
        <f>P150*((1+macro!M150/12)/(1+macro!N150/12))</f>
        <v>1.3215860599856797</v>
      </c>
    </row>
    <row r="151" spans="1:17" x14ac:dyDescent="0.35">
      <c r="A151" s="1">
        <v>42886</v>
      </c>
      <c r="B151">
        <v>1198.69</v>
      </c>
      <c r="C151" s="1">
        <v>42886</v>
      </c>
      <c r="D151">
        <v>875.48</v>
      </c>
      <c r="E151" s="1">
        <v>42886</v>
      </c>
      <c r="F151">
        <v>671.18</v>
      </c>
      <c r="G151" s="1">
        <v>44197</v>
      </c>
      <c r="H151" s="17">
        <v>122.0179</v>
      </c>
      <c r="I151" s="1">
        <v>36371</v>
      </c>
      <c r="J151">
        <v>1.0693999999999999</v>
      </c>
      <c r="O151" s="20">
        <v>41060</v>
      </c>
      <c r="P151" s="56">
        <f>foreign!D151</f>
        <v>1.2403</v>
      </c>
      <c r="Q151" s="56">
        <f>P151*((1+macro!M151/12)/(1+macro!N151/12))</f>
        <v>1.240460070191026</v>
      </c>
    </row>
    <row r="152" spans="1:17" x14ac:dyDescent="0.35">
      <c r="A152" s="1">
        <v>42916</v>
      </c>
      <c r="B152">
        <v>1183.8</v>
      </c>
      <c r="C152" s="1">
        <v>42916</v>
      </c>
      <c r="D152">
        <v>888.03</v>
      </c>
      <c r="E152" s="1">
        <v>42916</v>
      </c>
      <c r="F152">
        <v>672.46</v>
      </c>
      <c r="G152" s="1">
        <v>44228</v>
      </c>
      <c r="H152" s="17">
        <v>122.78</v>
      </c>
      <c r="I152" s="1">
        <v>36374</v>
      </c>
      <c r="J152">
        <v>1.0665</v>
      </c>
      <c r="O152" s="20">
        <v>41089</v>
      </c>
      <c r="P152" s="56">
        <f>foreign!D152</f>
        <v>1.2589999999999999</v>
      </c>
      <c r="Q152" s="56">
        <f>P152*((1+macro!M152/12)/(1+macro!N152/12))</f>
        <v>1.2591434969179582</v>
      </c>
    </row>
    <row r="153" spans="1:17" x14ac:dyDescent="0.35">
      <c r="A153" s="1">
        <v>42947</v>
      </c>
      <c r="B153">
        <v>1153.4000000000001</v>
      </c>
      <c r="C153" s="1">
        <v>42947</v>
      </c>
      <c r="D153">
        <v>914</v>
      </c>
      <c r="E153" s="1">
        <v>42947</v>
      </c>
      <c r="F153">
        <v>668.32</v>
      </c>
      <c r="G153" s="1">
        <v>44256</v>
      </c>
      <c r="H153" s="17">
        <v>124.4216</v>
      </c>
      <c r="I153" s="1">
        <v>36375</v>
      </c>
      <c r="J153">
        <v>1.0645</v>
      </c>
      <c r="O153" s="20">
        <v>41121</v>
      </c>
      <c r="P153" s="56">
        <f>foreign!D153</f>
        <v>1.2283999999999999</v>
      </c>
      <c r="Q153" s="56">
        <f>P153*((1+macro!M153/12)/(1+macro!N153/12))</f>
        <v>1.2283722643307018</v>
      </c>
    </row>
    <row r="154" spans="1:17" x14ac:dyDescent="0.35">
      <c r="A154" s="1">
        <v>42978</v>
      </c>
      <c r="B154">
        <v>1152.94</v>
      </c>
      <c r="C154" s="1">
        <v>42978</v>
      </c>
      <c r="D154">
        <v>917.82</v>
      </c>
      <c r="E154" s="1">
        <v>42978</v>
      </c>
      <c r="F154">
        <v>652.69000000000005</v>
      </c>
      <c r="G154" s="1">
        <v>44287</v>
      </c>
      <c r="H154" s="17">
        <v>123.3822</v>
      </c>
      <c r="I154" s="1">
        <v>36376</v>
      </c>
      <c r="J154">
        <v>1.0761000000000001</v>
      </c>
      <c r="O154" s="20">
        <v>41152</v>
      </c>
      <c r="P154" s="56">
        <f>foreign!D154</f>
        <v>1.2611000000000001</v>
      </c>
      <c r="Q154" s="56">
        <f>P154*((1+macro!M154/12)/(1+macro!N154/12))</f>
        <v>1.2609885198240318</v>
      </c>
    </row>
    <row r="155" spans="1:17" x14ac:dyDescent="0.35">
      <c r="A155" s="1">
        <v>43007</v>
      </c>
      <c r="B155">
        <v>1160.43</v>
      </c>
      <c r="C155" s="1">
        <v>43007</v>
      </c>
      <c r="D155">
        <v>911.04</v>
      </c>
      <c r="E155" s="1">
        <v>43007</v>
      </c>
      <c r="F155">
        <v>680</v>
      </c>
      <c r="G155" s="1">
        <v>44317</v>
      </c>
      <c r="H155" s="17">
        <v>122.40179999999999</v>
      </c>
      <c r="I155" s="1">
        <v>36377</v>
      </c>
      <c r="J155">
        <v>1.0790999999999999</v>
      </c>
      <c r="O155" s="20">
        <v>41180</v>
      </c>
      <c r="P155" s="56">
        <f>foreign!D155</f>
        <v>1.2929999999999999</v>
      </c>
      <c r="Q155" s="56">
        <f>P155*((1+macro!M155/12)/(1+macro!N155/12))</f>
        <v>1.2928895766139128</v>
      </c>
    </row>
    <row r="156" spans="1:17" x14ac:dyDescent="0.35">
      <c r="A156" s="1">
        <v>43039</v>
      </c>
      <c r="B156">
        <v>1180.83</v>
      </c>
      <c r="C156" s="1">
        <v>43039</v>
      </c>
      <c r="D156">
        <v>906.55</v>
      </c>
      <c r="E156" s="1">
        <v>43039</v>
      </c>
      <c r="F156">
        <v>680.37</v>
      </c>
      <c r="G156" s="1">
        <v>44348</v>
      </c>
      <c r="H156" s="17">
        <v>122.2996</v>
      </c>
      <c r="I156" s="1">
        <v>36378</v>
      </c>
      <c r="J156">
        <v>1.0740000000000001</v>
      </c>
      <c r="O156" s="20">
        <v>41213</v>
      </c>
      <c r="P156" s="56">
        <f>foreign!D156</f>
        <v>1.2992999999999999</v>
      </c>
      <c r="Q156" s="56">
        <f>P156*((1+macro!M156/12)/(1+macro!N156/12))</f>
        <v>1.299189254378492</v>
      </c>
    </row>
    <row r="157" spans="1:17" x14ac:dyDescent="0.35">
      <c r="A157" s="1">
        <v>43069</v>
      </c>
      <c r="B157">
        <v>1163.55</v>
      </c>
      <c r="C157" s="1">
        <v>43069</v>
      </c>
      <c r="D157">
        <v>922.22</v>
      </c>
      <c r="E157" s="1">
        <v>43069</v>
      </c>
      <c r="F157">
        <v>685.38</v>
      </c>
      <c r="G157" s="1">
        <v>44378</v>
      </c>
      <c r="H157" s="17">
        <v>123.3826</v>
      </c>
      <c r="I157" s="1">
        <v>36381</v>
      </c>
      <c r="J157">
        <v>1.0705</v>
      </c>
      <c r="O157" s="20">
        <v>41243</v>
      </c>
      <c r="P157" s="56">
        <f>foreign!D157</f>
        <v>1.2986</v>
      </c>
      <c r="Q157" s="56">
        <f>P157*((1+macro!M157/12)/(1+macro!N157/12))</f>
        <v>1.2984913693774476</v>
      </c>
    </row>
    <row r="158" spans="1:17" x14ac:dyDescent="0.35">
      <c r="A158" s="1">
        <v>43098</v>
      </c>
      <c r="B158">
        <v>1159.44</v>
      </c>
      <c r="C158" s="1">
        <v>43098</v>
      </c>
      <c r="D158">
        <v>925.61</v>
      </c>
      <c r="E158" s="1">
        <v>43098</v>
      </c>
      <c r="F158">
        <v>680.11</v>
      </c>
      <c r="G158" s="1">
        <v>44409</v>
      </c>
      <c r="H158" s="17">
        <v>123.71420000000001</v>
      </c>
      <c r="I158" s="1">
        <v>36382</v>
      </c>
      <c r="J158">
        <v>1.0737000000000001</v>
      </c>
      <c r="O158" s="20">
        <v>41274</v>
      </c>
      <c r="P158" s="56">
        <f>foreign!D158</f>
        <v>1.3193999999999999</v>
      </c>
      <c r="Q158" s="56">
        <f>P158*((1+macro!M158/12)/(1+macro!N158/12))</f>
        <v>1.31928984944978</v>
      </c>
    </row>
    <row r="159" spans="1:17" x14ac:dyDescent="0.35">
      <c r="A159" s="1">
        <v>43131</v>
      </c>
      <c r="B159">
        <v>1119.67</v>
      </c>
      <c r="C159" s="1">
        <v>43131</v>
      </c>
      <c r="D159">
        <v>938.94</v>
      </c>
      <c r="E159" s="1">
        <v>43131</v>
      </c>
      <c r="F159">
        <v>699.51</v>
      </c>
      <c r="G159" s="1">
        <v>44440</v>
      </c>
      <c r="H159" s="17">
        <v>123.4676</v>
      </c>
      <c r="I159" s="1">
        <v>36383</v>
      </c>
      <c r="J159">
        <v>1.0668</v>
      </c>
      <c r="O159" s="20">
        <v>41305</v>
      </c>
      <c r="P159" s="56">
        <f>foreign!D159</f>
        <v>1.355</v>
      </c>
      <c r="Q159" s="56">
        <f>P159*((1+macro!M159/12)/(1+macro!N159/12))</f>
        <v>1.354895457034802</v>
      </c>
    </row>
    <row r="160" spans="1:17" x14ac:dyDescent="0.35">
      <c r="A160" s="1">
        <v>43159</v>
      </c>
      <c r="B160">
        <v>1135.52</v>
      </c>
      <c r="C160" s="1">
        <v>43159</v>
      </c>
      <c r="D160">
        <v>929.37</v>
      </c>
      <c r="E160" s="1">
        <v>43159</v>
      </c>
      <c r="F160">
        <v>683.88</v>
      </c>
      <c r="G160" s="1">
        <v>44470</v>
      </c>
      <c r="H160" s="17">
        <v>124.37739999999999</v>
      </c>
      <c r="I160" s="1">
        <v>36384</v>
      </c>
      <c r="J160">
        <v>1.0638000000000001</v>
      </c>
      <c r="O160" s="20">
        <v>41333</v>
      </c>
      <c r="P160" s="56">
        <f>foreign!D160</f>
        <v>1.3129</v>
      </c>
      <c r="Q160" s="56">
        <f>P160*((1+macro!M160/12)/(1+macro!N160/12))</f>
        <v>1.3128113941136375</v>
      </c>
    </row>
    <row r="161" spans="1:17" x14ac:dyDescent="0.35">
      <c r="A161" s="1">
        <v>43189</v>
      </c>
      <c r="B161">
        <v>1124.77</v>
      </c>
      <c r="C161" s="1">
        <v>43189</v>
      </c>
      <c r="D161">
        <v>937.67</v>
      </c>
      <c r="E161" s="1">
        <v>43189</v>
      </c>
      <c r="F161">
        <v>694.39</v>
      </c>
      <c r="G161" s="1">
        <v>44501</v>
      </c>
      <c r="H161" s="17">
        <v>124.88509999999999</v>
      </c>
      <c r="I161" s="1">
        <v>36385</v>
      </c>
      <c r="J161">
        <v>1.0667</v>
      </c>
      <c r="O161" s="20">
        <v>41362</v>
      </c>
      <c r="P161" s="56">
        <f>foreign!D161</f>
        <v>1.2805</v>
      </c>
      <c r="Q161" s="56">
        <f>P161*((1+macro!M161/12)/(1+macro!N161/12))</f>
        <v>1.2804086731541775</v>
      </c>
    </row>
    <row r="162" spans="1:17" x14ac:dyDescent="0.35">
      <c r="A162" s="1">
        <v>43220</v>
      </c>
      <c r="B162">
        <v>1146.73</v>
      </c>
      <c r="C162" s="1">
        <v>43220</v>
      </c>
      <c r="D162">
        <v>933.99</v>
      </c>
      <c r="E162" s="1">
        <v>43220</v>
      </c>
      <c r="F162">
        <v>689.97</v>
      </c>
      <c r="G162" s="1">
        <v>44531</v>
      </c>
      <c r="H162" s="17">
        <v>125.3066</v>
      </c>
      <c r="I162" s="1">
        <v>36388</v>
      </c>
      <c r="J162">
        <v>1.0552999999999999</v>
      </c>
      <c r="O162" s="20">
        <v>41394</v>
      </c>
      <c r="P162" s="56">
        <f>foreign!D162</f>
        <v>1.3071999999999999</v>
      </c>
      <c r="Q162" s="56">
        <f>P162*((1+macro!M162/12)/(1+macro!N162/12))</f>
        <v>1.3071109073598335</v>
      </c>
    </row>
    <row r="163" spans="1:17" x14ac:dyDescent="0.35">
      <c r="A163" s="1">
        <v>43251</v>
      </c>
      <c r="B163">
        <v>1170.6600000000001</v>
      </c>
      <c r="C163" s="1">
        <v>43251</v>
      </c>
      <c r="D163">
        <v>911.72</v>
      </c>
      <c r="E163" s="1">
        <v>43251</v>
      </c>
      <c r="F163">
        <v>674.89</v>
      </c>
      <c r="G163" s="1">
        <v>44562</v>
      </c>
      <c r="H163" s="17">
        <v>124.3387</v>
      </c>
      <c r="I163" s="1">
        <v>36389</v>
      </c>
      <c r="J163">
        <v>1.0527</v>
      </c>
      <c r="O163" s="20">
        <v>41425</v>
      </c>
      <c r="P163" s="56">
        <f>foreign!D163</f>
        <v>1.3006</v>
      </c>
      <c r="Q163" s="56">
        <f>P163*((1+macro!M163/12)/(1+macro!N163/12))</f>
        <v>1.3005086478165326</v>
      </c>
    </row>
    <row r="164" spans="1:17" x14ac:dyDescent="0.35">
      <c r="A164" s="1">
        <v>43280</v>
      </c>
      <c r="B164">
        <v>1181.2</v>
      </c>
      <c r="C164" s="1">
        <v>43280</v>
      </c>
      <c r="D164">
        <v>916.06</v>
      </c>
      <c r="E164" s="1">
        <v>43280</v>
      </c>
      <c r="F164">
        <v>672.77</v>
      </c>
      <c r="G164" s="1">
        <v>44593</v>
      </c>
      <c r="H164" s="17">
        <v>124.0419</v>
      </c>
      <c r="I164" s="1">
        <v>36390</v>
      </c>
      <c r="J164">
        <v>1.0517000000000001</v>
      </c>
      <c r="O164" s="20">
        <v>41453</v>
      </c>
      <c r="P164" s="56">
        <f>foreign!D164</f>
        <v>1.3080000000000001</v>
      </c>
      <c r="Q164" s="56">
        <f>P164*((1+macro!M164/12)/(1+macro!N164/12))</f>
        <v>1.307920878738523</v>
      </c>
    </row>
    <row r="165" spans="1:17" x14ac:dyDescent="0.35">
      <c r="A165" s="1">
        <v>43312</v>
      </c>
      <c r="B165">
        <v>1174.6300000000001</v>
      </c>
      <c r="C165" s="1">
        <v>43312</v>
      </c>
      <c r="D165">
        <v>919.12</v>
      </c>
      <c r="E165" s="1">
        <v>43312</v>
      </c>
      <c r="F165">
        <v>669.39</v>
      </c>
      <c r="G165" s="1">
        <v>44621</v>
      </c>
      <c r="H165" s="17">
        <v>124.7578</v>
      </c>
      <c r="I165" s="1">
        <v>36391</v>
      </c>
      <c r="J165">
        <v>1.0517000000000001</v>
      </c>
      <c r="O165" s="20">
        <v>41486</v>
      </c>
      <c r="P165" s="56">
        <f>foreign!D165</f>
        <v>1.3274999999999999</v>
      </c>
      <c r="Q165" s="56">
        <f>P165*((1+macro!M165/12)/(1+macro!N165/12))</f>
        <v>1.3274268885180032</v>
      </c>
    </row>
    <row r="166" spans="1:17" x14ac:dyDescent="0.35">
      <c r="A166" s="1">
        <v>43343</v>
      </c>
      <c r="B166">
        <v>1182.43</v>
      </c>
      <c r="C166" s="1">
        <v>43343</v>
      </c>
      <c r="D166">
        <v>925.5</v>
      </c>
      <c r="E166" s="1">
        <v>43343</v>
      </c>
      <c r="F166">
        <v>663.28</v>
      </c>
      <c r="G166" s="1">
        <v>44652</v>
      </c>
      <c r="H166" s="17">
        <v>124.53100000000001</v>
      </c>
      <c r="I166" s="1">
        <v>36392</v>
      </c>
      <c r="J166">
        <v>1.0667</v>
      </c>
      <c r="O166" s="20">
        <v>41516</v>
      </c>
      <c r="P166" s="56">
        <f>foreign!D166</f>
        <v>1.3234999999999999</v>
      </c>
      <c r="Q166" s="56">
        <f>P166*((1+macro!M166/12)/(1+macro!N166/12))</f>
        <v>1.3234379153164919</v>
      </c>
    </row>
    <row r="167" spans="1:17" x14ac:dyDescent="0.35">
      <c r="A167" s="1">
        <v>43371</v>
      </c>
      <c r="B167">
        <v>1183.18</v>
      </c>
      <c r="C167" s="1">
        <v>43371</v>
      </c>
      <c r="D167">
        <v>922.03</v>
      </c>
      <c r="E167" s="1">
        <v>43371</v>
      </c>
      <c r="F167">
        <v>667.37</v>
      </c>
      <c r="G167" s="1">
        <v>44682</v>
      </c>
      <c r="H167" s="17">
        <v>126.8835</v>
      </c>
      <c r="I167" s="1">
        <v>36395</v>
      </c>
      <c r="J167">
        <v>1.0606</v>
      </c>
      <c r="O167" s="20">
        <v>41547</v>
      </c>
      <c r="P167" s="56">
        <f>foreign!D167</f>
        <v>1.3505</v>
      </c>
      <c r="Q167" s="56">
        <f>P167*((1+macro!M167/12)/(1+macro!N167/12))</f>
        <v>1.3504409245158604</v>
      </c>
    </row>
    <row r="168" spans="1:17" x14ac:dyDescent="0.35">
      <c r="A168" s="1">
        <v>43404</v>
      </c>
      <c r="B168">
        <v>1210.45</v>
      </c>
      <c r="C168" s="1">
        <v>43404</v>
      </c>
      <c r="D168">
        <v>904.22</v>
      </c>
      <c r="E168" s="1">
        <v>43404</v>
      </c>
      <c r="F168">
        <v>662.77</v>
      </c>
      <c r="G168" s="1">
        <v>44713</v>
      </c>
      <c r="H168" s="17">
        <v>127.1401</v>
      </c>
      <c r="I168" s="1">
        <v>36396</v>
      </c>
      <c r="J168">
        <v>1.0511999999999999</v>
      </c>
      <c r="O168" s="20">
        <v>41578</v>
      </c>
      <c r="P168" s="56">
        <f>foreign!D168</f>
        <v>1.3641000000000001</v>
      </c>
      <c r="Q168" s="56">
        <f>P168*((1+macro!M168/12)/(1+macro!N168/12))</f>
        <v>1.3640498765260725</v>
      </c>
    </row>
    <row r="169" spans="1:17" x14ac:dyDescent="0.35">
      <c r="A169" s="1">
        <v>43434</v>
      </c>
      <c r="B169">
        <v>1208.43</v>
      </c>
      <c r="C169" s="1">
        <v>43434</v>
      </c>
      <c r="D169">
        <v>902.58</v>
      </c>
      <c r="E169" s="1">
        <v>43434</v>
      </c>
      <c r="F169">
        <v>660.37</v>
      </c>
      <c r="G169" s="1">
        <v>44743</v>
      </c>
      <c r="H169" s="17">
        <v>129.7638</v>
      </c>
      <c r="I169" s="1">
        <v>36397</v>
      </c>
      <c r="J169">
        <v>1.0432999999999999</v>
      </c>
      <c r="O169" s="20">
        <v>41607</v>
      </c>
      <c r="P169" s="56">
        <f>foreign!D169</f>
        <v>1.3611</v>
      </c>
      <c r="Q169" s="56">
        <f>P169*((1+macro!M169/12)/(1+macro!N169/12))</f>
        <v>1.3610599665563294</v>
      </c>
    </row>
    <row r="170" spans="1:17" x14ac:dyDescent="0.35">
      <c r="A170" s="1">
        <v>43465</v>
      </c>
      <c r="B170">
        <v>1195.9100000000001</v>
      </c>
      <c r="C170" s="1">
        <v>43465</v>
      </c>
      <c r="D170">
        <v>909.69</v>
      </c>
      <c r="E170" s="1">
        <v>43465</v>
      </c>
      <c r="F170">
        <v>655.78</v>
      </c>
      <c r="G170" s="1">
        <v>44774</v>
      </c>
      <c r="H170" s="17">
        <v>129.01240000000001</v>
      </c>
      <c r="I170" s="1">
        <v>36398</v>
      </c>
      <c r="J170">
        <v>1.0451999999999999</v>
      </c>
      <c r="O170" s="20">
        <v>41639</v>
      </c>
      <c r="P170" s="56">
        <f>foreign!D170</f>
        <v>1.3791</v>
      </c>
      <c r="Q170" s="56">
        <f>P170*((1+macro!M170/12)/(1+macro!N170/12))</f>
        <v>1.3791542370429724</v>
      </c>
    </row>
    <row r="171" spans="1:17" x14ac:dyDescent="0.35">
      <c r="A171" s="1">
        <v>43496</v>
      </c>
      <c r="B171">
        <v>1180.83</v>
      </c>
      <c r="C171" s="1">
        <v>43496</v>
      </c>
      <c r="D171">
        <v>899.54</v>
      </c>
      <c r="E171" s="1">
        <v>43496</v>
      </c>
      <c r="F171">
        <v>672.32</v>
      </c>
      <c r="G171" s="1">
        <v>44805</v>
      </c>
      <c r="H171" s="17">
        <v>131.62780000000001</v>
      </c>
      <c r="I171" s="1">
        <v>36399</v>
      </c>
      <c r="J171">
        <v>1.0449999999999999</v>
      </c>
      <c r="O171" s="20">
        <v>41670</v>
      </c>
      <c r="P171" s="56">
        <f>foreign!D171</f>
        <v>1.3515999999999999</v>
      </c>
      <c r="Q171" s="56">
        <f>P171*((1+macro!M171/12)/(1+macro!N171/12))</f>
        <v>1.3516721883355394</v>
      </c>
    </row>
    <row r="172" spans="1:17" x14ac:dyDescent="0.35">
      <c r="A172" s="1">
        <v>43524</v>
      </c>
      <c r="B172">
        <v>1189.8800000000001</v>
      </c>
      <c r="C172" s="1">
        <v>43524</v>
      </c>
      <c r="D172">
        <v>897.26</v>
      </c>
      <c r="E172" s="1">
        <v>43524</v>
      </c>
      <c r="F172">
        <v>683.43</v>
      </c>
      <c r="G172" s="1">
        <v>44835</v>
      </c>
      <c r="H172" s="17">
        <v>133.6421</v>
      </c>
      <c r="I172" s="1">
        <v>36402</v>
      </c>
      <c r="J172">
        <v>1.0454000000000001</v>
      </c>
      <c r="O172" s="20">
        <v>41698</v>
      </c>
      <c r="P172" s="56">
        <f>foreign!D172</f>
        <v>1.3813</v>
      </c>
      <c r="Q172" s="56">
        <f>P172*((1+macro!M172/12)/(1+macro!N172/12))</f>
        <v>1.3813791842987626</v>
      </c>
    </row>
    <row r="173" spans="1:17" x14ac:dyDescent="0.35">
      <c r="A173" s="1">
        <v>43553</v>
      </c>
      <c r="B173">
        <v>1198.44</v>
      </c>
      <c r="C173" s="1">
        <v>43553</v>
      </c>
      <c r="D173">
        <v>888.22</v>
      </c>
      <c r="E173" s="1">
        <v>43553</v>
      </c>
      <c r="F173">
        <v>674.42</v>
      </c>
      <c r="G173" s="1">
        <v>44866</v>
      </c>
      <c r="H173" s="17">
        <v>131.86529999999999</v>
      </c>
      <c r="I173" s="1">
        <v>36403</v>
      </c>
      <c r="J173">
        <v>1.0572999999999999</v>
      </c>
      <c r="O173" s="20">
        <v>41729</v>
      </c>
      <c r="P173" s="56">
        <f>foreign!D173</f>
        <v>1.3788</v>
      </c>
      <c r="Q173" s="56">
        <f>P173*((1+macro!M173/12)/(1+macro!N173/12))</f>
        <v>1.3788883466959139</v>
      </c>
    </row>
    <row r="174" spans="1:17" x14ac:dyDescent="0.35">
      <c r="A174" s="1">
        <v>43585</v>
      </c>
      <c r="B174">
        <v>1199.6099999999999</v>
      </c>
      <c r="C174" s="1">
        <v>43585</v>
      </c>
      <c r="D174">
        <v>891.61</v>
      </c>
      <c r="E174" s="1">
        <v>43585</v>
      </c>
      <c r="F174">
        <v>676.35</v>
      </c>
      <c r="G174" s="1">
        <v>44896</v>
      </c>
      <c r="H174" s="17">
        <v>129.73910000000001</v>
      </c>
      <c r="I174" s="1">
        <v>36404</v>
      </c>
      <c r="J174">
        <v>1.0612999999999999</v>
      </c>
      <c r="O174" s="20">
        <v>41759</v>
      </c>
      <c r="P174" s="56">
        <f>foreign!D174</f>
        <v>1.385</v>
      </c>
      <c r="Q174" s="56">
        <f>P174*((1+macro!M174/12)/(1+macro!N174/12))</f>
        <v>1.3851164406966219</v>
      </c>
    </row>
    <row r="175" spans="1:17" x14ac:dyDescent="0.35">
      <c r="A175" s="1">
        <v>43616</v>
      </c>
      <c r="B175">
        <v>1206.19</v>
      </c>
      <c r="C175" s="1">
        <v>43616</v>
      </c>
      <c r="D175">
        <v>889.61</v>
      </c>
      <c r="E175" s="1">
        <v>43616</v>
      </c>
      <c r="F175">
        <v>655.98</v>
      </c>
      <c r="G175" s="1">
        <v>44927</v>
      </c>
      <c r="H175" s="17">
        <v>126.6658</v>
      </c>
      <c r="I175" s="1">
        <v>36405</v>
      </c>
      <c r="J175">
        <v>1.0662</v>
      </c>
      <c r="O175" s="20">
        <v>41789</v>
      </c>
      <c r="P175" s="56">
        <f>foreign!D175</f>
        <v>1.3607</v>
      </c>
      <c r="Q175" s="56">
        <f>P175*((1+macro!M175/12)/(1+macro!N175/12))</f>
        <v>1.3608233546728812</v>
      </c>
    </row>
    <row r="176" spans="1:17" x14ac:dyDescent="0.35">
      <c r="A176" s="1">
        <v>43644</v>
      </c>
      <c r="B176">
        <v>1186.92</v>
      </c>
      <c r="C176" s="1">
        <v>43644</v>
      </c>
      <c r="D176">
        <v>898.35</v>
      </c>
      <c r="E176" s="1">
        <v>43644</v>
      </c>
      <c r="F176">
        <v>651.71</v>
      </c>
      <c r="G176" s="1">
        <v>44958</v>
      </c>
      <c r="H176" s="17">
        <v>126.8622</v>
      </c>
      <c r="I176" s="1">
        <v>36406</v>
      </c>
      <c r="J176">
        <v>1.0682</v>
      </c>
      <c r="O176" s="20">
        <v>41820</v>
      </c>
      <c r="P176" s="56">
        <f>foreign!D176</f>
        <v>1.3657999999999999</v>
      </c>
      <c r="Q176" s="56">
        <f>P176*((1+macro!M176/12)/(1+macro!N176/12))</f>
        <v>1.3658005690110691</v>
      </c>
    </row>
    <row r="177" spans="1:17" x14ac:dyDescent="0.35">
      <c r="A177" s="1">
        <v>43677</v>
      </c>
      <c r="B177">
        <v>1208.8499999999999</v>
      </c>
      <c r="C177" s="1">
        <v>43677</v>
      </c>
      <c r="D177">
        <v>884.39</v>
      </c>
      <c r="E177" s="1">
        <v>43677</v>
      </c>
      <c r="F177">
        <v>632.91</v>
      </c>
      <c r="G177" s="1">
        <v>44986</v>
      </c>
      <c r="H177" s="17">
        <v>127.2021</v>
      </c>
      <c r="I177" s="1">
        <v>36409</v>
      </c>
      <c r="J177">
        <v>1.0593999999999999</v>
      </c>
      <c r="O177" s="20">
        <v>41851</v>
      </c>
      <c r="P177" s="56">
        <f>foreign!D177</f>
        <v>1.3379000000000001</v>
      </c>
      <c r="Q177" s="56">
        <f>P177*((1+macro!M177/12)/(1+macro!N177/12))</f>
        <v>1.3378346742885752</v>
      </c>
    </row>
    <row r="178" spans="1:17" x14ac:dyDescent="0.35">
      <c r="A178" s="1">
        <v>43707</v>
      </c>
      <c r="B178">
        <v>1216.6199999999999</v>
      </c>
      <c r="C178" s="1">
        <v>43707</v>
      </c>
      <c r="D178">
        <v>879.99</v>
      </c>
      <c r="E178" s="1">
        <v>43707</v>
      </c>
      <c r="F178">
        <v>635.05999999999995</v>
      </c>
      <c r="G178" s="1">
        <v>45017</v>
      </c>
      <c r="H178" s="17">
        <v>126.43980000000001</v>
      </c>
      <c r="I178" s="1">
        <v>36410</v>
      </c>
      <c r="J178">
        <v>1.0565</v>
      </c>
      <c r="O178" s="20">
        <v>41880</v>
      </c>
      <c r="P178" s="56">
        <f>foreign!D178</f>
        <v>1.3188</v>
      </c>
      <c r="Q178" s="56">
        <f>P178*((1+macro!M178/12)/(1+macro!N178/12))</f>
        <v>1.3187225305710257</v>
      </c>
    </row>
    <row r="179" spans="1:17" x14ac:dyDescent="0.35">
      <c r="A179" s="1">
        <v>43738</v>
      </c>
      <c r="B179">
        <v>1218.8399999999999</v>
      </c>
      <c r="C179" s="1">
        <v>43738</v>
      </c>
      <c r="D179">
        <v>871.74</v>
      </c>
      <c r="E179" s="1">
        <v>43738</v>
      </c>
      <c r="F179">
        <v>644.58000000000004</v>
      </c>
      <c r="G179" s="1">
        <v>45047</v>
      </c>
      <c r="H179" s="17">
        <v>126.45529999999999</v>
      </c>
      <c r="I179" s="1">
        <v>36411</v>
      </c>
      <c r="J179">
        <v>1.0612999999999999</v>
      </c>
      <c r="O179" s="20">
        <v>41912</v>
      </c>
      <c r="P179" s="56">
        <f>foreign!D179</f>
        <v>1.2583</v>
      </c>
      <c r="Q179" s="56">
        <f>P179*((1+macro!M179/12)/(1+macro!N179/12))</f>
        <v>1.2581569915979958</v>
      </c>
    </row>
    <row r="180" spans="1:17" x14ac:dyDescent="0.35">
      <c r="A180" s="1">
        <v>43769</v>
      </c>
      <c r="B180">
        <v>1195.81</v>
      </c>
      <c r="C180" s="1">
        <v>43769</v>
      </c>
      <c r="D180">
        <v>881.69</v>
      </c>
      <c r="E180" s="1">
        <v>43769</v>
      </c>
      <c r="F180">
        <v>670.91</v>
      </c>
      <c r="G180" s="1">
        <v>45078</v>
      </c>
      <c r="H180" s="17">
        <v>126.15779999999999</v>
      </c>
      <c r="I180" s="1">
        <v>36412</v>
      </c>
      <c r="J180">
        <v>1.0591999999999999</v>
      </c>
      <c r="O180" s="20">
        <v>41943</v>
      </c>
      <c r="P180" s="56">
        <f>foreign!D180</f>
        <v>1.2524</v>
      </c>
      <c r="Q180" s="56">
        <f>P180*((1+macro!M180/12)/(1+macro!N180/12))</f>
        <v>1.252248061568791</v>
      </c>
    </row>
    <row r="181" spans="1:17" x14ac:dyDescent="0.35">
      <c r="A181" s="1">
        <v>43798</v>
      </c>
      <c r="B181">
        <v>1209.03</v>
      </c>
      <c r="C181" s="1">
        <v>43798</v>
      </c>
      <c r="D181">
        <v>873.59</v>
      </c>
      <c r="E181" s="1">
        <v>43798</v>
      </c>
      <c r="F181">
        <v>674.82</v>
      </c>
      <c r="G181" s="1">
        <v>45108</v>
      </c>
      <c r="H181" s="17">
        <v>125.518</v>
      </c>
      <c r="I181" s="1">
        <v>36413</v>
      </c>
      <c r="J181">
        <v>1.052</v>
      </c>
      <c r="O181" s="20">
        <v>41971</v>
      </c>
      <c r="P181" s="56">
        <f>foreign!D181</f>
        <v>1.2483</v>
      </c>
      <c r="Q181" s="56">
        <f>P181*((1+macro!M181/12)/(1+macro!N181/12))</f>
        <v>1.2481490791937839</v>
      </c>
    </row>
    <row r="182" spans="1:17" x14ac:dyDescent="0.35">
      <c r="A182" s="1">
        <v>43830</v>
      </c>
      <c r="B182">
        <v>1184.83</v>
      </c>
      <c r="C182" s="1">
        <v>43830</v>
      </c>
      <c r="D182">
        <v>879.23</v>
      </c>
      <c r="E182" s="1">
        <v>43830</v>
      </c>
      <c r="F182">
        <v>682.01</v>
      </c>
      <c r="G182" s="1">
        <v>45139</v>
      </c>
      <c r="H182" s="17">
        <v>127.1309</v>
      </c>
      <c r="I182" s="1">
        <v>36416</v>
      </c>
      <c r="J182">
        <v>1.0342</v>
      </c>
      <c r="O182" s="20">
        <v>42004</v>
      </c>
      <c r="P182" s="56">
        <f>foreign!D182</f>
        <v>1.2141</v>
      </c>
      <c r="Q182" s="56">
        <f>P182*((1+macro!M182/12)/(1+macro!N182/12))</f>
        <v>1.2139578684904182</v>
      </c>
    </row>
    <row r="183" spans="1:17" x14ac:dyDescent="0.35">
      <c r="A183" s="1">
        <v>43861</v>
      </c>
      <c r="B183">
        <v>1195.9100000000001</v>
      </c>
      <c r="C183" s="1">
        <v>43861</v>
      </c>
      <c r="D183">
        <v>872.18</v>
      </c>
      <c r="E183" s="1">
        <v>43861</v>
      </c>
      <c r="F183">
        <v>684.72</v>
      </c>
      <c r="G183" s="1">
        <v>45170</v>
      </c>
      <c r="H183" s="17">
        <v>128.69120000000001</v>
      </c>
      <c r="I183" s="1">
        <v>36417</v>
      </c>
      <c r="J183">
        <v>1.0362</v>
      </c>
      <c r="O183" s="20">
        <v>42034</v>
      </c>
      <c r="P183" s="56">
        <f>foreign!D183</f>
        <v>1.1305000000000001</v>
      </c>
      <c r="Q183" s="56">
        <f>P183*((1+macro!M183/12)/(1+macro!N183/12))</f>
        <v>1.1303463677424546</v>
      </c>
    </row>
    <row r="184" spans="1:17" x14ac:dyDescent="0.35">
      <c r="A184" s="1">
        <v>43889</v>
      </c>
      <c r="B184">
        <v>1209.53</v>
      </c>
      <c r="C184" s="1">
        <v>43889</v>
      </c>
      <c r="D184">
        <v>874.24</v>
      </c>
      <c r="E184" s="1">
        <v>43889</v>
      </c>
      <c r="F184">
        <v>666.62</v>
      </c>
      <c r="G184" s="1">
        <v>45200</v>
      </c>
      <c r="H184" s="17">
        <v>131.01249999999999</v>
      </c>
      <c r="I184" s="1">
        <v>36418</v>
      </c>
      <c r="J184">
        <v>1.0368999999999999</v>
      </c>
      <c r="O184" s="20">
        <v>42062</v>
      </c>
      <c r="P184" s="56">
        <f>foreign!D184</f>
        <v>1.1240000000000001</v>
      </c>
      <c r="Q184" s="56">
        <f>P184*((1+macro!M184/12)/(1+macro!N184/12))</f>
        <v>1.123839197395107</v>
      </c>
    </row>
    <row r="185" spans="1:17" x14ac:dyDescent="0.35">
      <c r="A185" s="1">
        <v>43921</v>
      </c>
      <c r="B185">
        <v>1246.97</v>
      </c>
      <c r="C185" s="1">
        <v>43921</v>
      </c>
      <c r="D185">
        <v>889.64</v>
      </c>
      <c r="E185" s="1">
        <v>43921</v>
      </c>
      <c r="F185">
        <v>647.4</v>
      </c>
      <c r="G185" s="1">
        <v>45231</v>
      </c>
      <c r="H185" s="17">
        <v>128.09950000000001</v>
      </c>
      <c r="I185" s="1">
        <v>36419</v>
      </c>
      <c r="J185">
        <v>1.0371999999999999</v>
      </c>
      <c r="O185" s="20">
        <v>42094</v>
      </c>
      <c r="P185" s="56">
        <f>foreign!D185</f>
        <v>1.0759000000000001</v>
      </c>
      <c r="Q185" s="56">
        <f>P185*((1+macro!M185/12)/(1+macro!N185/12))</f>
        <v>1.07573334954485</v>
      </c>
    </row>
    <row r="186" spans="1:17" x14ac:dyDescent="0.35">
      <c r="A186" s="1">
        <v>43951</v>
      </c>
      <c r="B186">
        <v>1242.5</v>
      </c>
      <c r="C186" s="1">
        <v>43951</v>
      </c>
      <c r="D186">
        <v>878.31</v>
      </c>
      <c r="E186" s="1">
        <v>43951</v>
      </c>
      <c r="F186">
        <v>656.09</v>
      </c>
      <c r="G186" s="1">
        <v>45261</v>
      </c>
      <c r="H186" s="17">
        <v>127.47499999999999</v>
      </c>
      <c r="I186" s="1">
        <v>36420</v>
      </c>
      <c r="J186">
        <v>1.0397000000000001</v>
      </c>
      <c r="O186" s="20">
        <v>42124</v>
      </c>
      <c r="P186" s="56">
        <f>foreign!D186</f>
        <v>1.1214999999999999</v>
      </c>
      <c r="Q186" s="56">
        <f>P186*((1+macro!M186/12)/(1+macro!N186/12))</f>
        <v>1.1213040473821982</v>
      </c>
    </row>
    <row r="187" spans="1:17" x14ac:dyDescent="0.35">
      <c r="A187" s="1">
        <v>43980</v>
      </c>
      <c r="B187">
        <v>1228.1099999999999</v>
      </c>
      <c r="C187" s="1">
        <v>43980</v>
      </c>
      <c r="D187">
        <v>886.38</v>
      </c>
      <c r="E187" s="1">
        <v>43980</v>
      </c>
      <c r="F187">
        <v>638.39</v>
      </c>
      <c r="G187" s="1">
        <v>45292</v>
      </c>
      <c r="H187" s="17">
        <v>128.11150000000001</v>
      </c>
      <c r="I187" s="1">
        <v>36423</v>
      </c>
      <c r="J187">
        <v>1.0406</v>
      </c>
      <c r="O187" s="20">
        <v>42153</v>
      </c>
      <c r="P187" s="56">
        <f>foreign!D187</f>
        <v>1.097</v>
      </c>
      <c r="Q187" s="56">
        <f>P187*((1+macro!M187/12)/(1+macro!N187/12))</f>
        <v>1.0967864834414585</v>
      </c>
    </row>
    <row r="188" spans="1:17" x14ac:dyDescent="0.35">
      <c r="A188" s="1">
        <v>44012</v>
      </c>
      <c r="B188">
        <v>1219.78</v>
      </c>
      <c r="C188" s="1">
        <v>44012</v>
      </c>
      <c r="D188">
        <v>895.73</v>
      </c>
      <c r="E188" s="1">
        <v>44012</v>
      </c>
      <c r="F188">
        <v>635.63</v>
      </c>
      <c r="G188" s="1">
        <v>45323</v>
      </c>
      <c r="H188" s="17">
        <v>128.5771</v>
      </c>
      <c r="I188" s="1">
        <v>36424</v>
      </c>
      <c r="J188">
        <v>1.0387999999999999</v>
      </c>
      <c r="O188" s="20">
        <v>42185</v>
      </c>
      <c r="P188" s="56">
        <f>foreign!D188</f>
        <v>1.1189</v>
      </c>
      <c r="Q188" s="56">
        <f>P188*((1+macro!M188/12)/(1+macro!N188/12))</f>
        <v>1.11866758453003</v>
      </c>
    </row>
    <row r="189" spans="1:17" x14ac:dyDescent="0.35">
      <c r="A189" s="1">
        <v>44043</v>
      </c>
      <c r="B189">
        <v>1179.02</v>
      </c>
      <c r="C189" s="1">
        <v>44043</v>
      </c>
      <c r="D189">
        <v>924.96</v>
      </c>
      <c r="E189" s="1">
        <v>44043</v>
      </c>
      <c r="F189">
        <v>655.08000000000004</v>
      </c>
      <c r="G189" s="1">
        <v>45352</v>
      </c>
      <c r="H189" s="17">
        <v>128.06290000000001</v>
      </c>
      <c r="I189" s="1">
        <v>36425</v>
      </c>
      <c r="J189">
        <v>1.0508999999999999</v>
      </c>
      <c r="O189" s="20">
        <v>42216</v>
      </c>
      <c r="P189" s="56">
        <f>foreign!D189</f>
        <v>1.0967</v>
      </c>
      <c r="Q189" s="56">
        <f>P189*((1+macro!M189/12)/(1+macro!N189/12))</f>
        <v>1.0964628758139765</v>
      </c>
    </row>
    <row r="190" spans="1:17" x14ac:dyDescent="0.35">
      <c r="A190" s="1">
        <v>44074</v>
      </c>
      <c r="B190">
        <v>1161.1400000000001</v>
      </c>
      <c r="C190" s="1">
        <v>44074</v>
      </c>
      <c r="D190">
        <v>930.64</v>
      </c>
      <c r="E190" s="1">
        <v>44074</v>
      </c>
      <c r="F190">
        <v>663.17</v>
      </c>
      <c r="G190" s="1">
        <v>45383</v>
      </c>
      <c r="H190" s="17">
        <v>129.2645</v>
      </c>
      <c r="I190" s="1">
        <v>36426</v>
      </c>
      <c r="J190">
        <v>1.0429999999999999</v>
      </c>
      <c r="O190" s="20">
        <v>42247</v>
      </c>
      <c r="P190" s="56">
        <f>foreign!D190</f>
        <v>1.1214999999999999</v>
      </c>
      <c r="Q190" s="56">
        <f>P190*((1+macro!M190/12)/(1+macro!N190/12))</f>
        <v>1.1212339677542882</v>
      </c>
    </row>
    <row r="191" spans="1:17" x14ac:dyDescent="0.35">
      <c r="A191" s="1">
        <v>44104</v>
      </c>
      <c r="B191">
        <v>1177.27</v>
      </c>
      <c r="C191" s="1">
        <v>44104</v>
      </c>
      <c r="D191">
        <v>924.45</v>
      </c>
      <c r="E191" s="1">
        <v>44104</v>
      </c>
      <c r="F191">
        <v>645.80999999999995</v>
      </c>
      <c r="G191" s="1">
        <v>45413</v>
      </c>
      <c r="H191" s="17">
        <v>129.15289999999999</v>
      </c>
      <c r="I191" s="1">
        <v>36427</v>
      </c>
      <c r="J191">
        <v>1.0476000000000001</v>
      </c>
      <c r="O191" s="20">
        <v>42277</v>
      </c>
      <c r="P191" s="56">
        <f>foreign!D191</f>
        <v>1.1203000000000001</v>
      </c>
      <c r="Q191" s="56">
        <f>P191*((1+macro!M191/12)/(1+macro!N191/12))</f>
        <v>1.1200140913385264</v>
      </c>
    </row>
    <row r="192" spans="1:17" x14ac:dyDescent="0.35">
      <c r="A192" s="1">
        <v>44134</v>
      </c>
      <c r="B192">
        <v>1172.46</v>
      </c>
      <c r="C192" s="1">
        <v>44134</v>
      </c>
      <c r="D192">
        <v>917.09</v>
      </c>
      <c r="E192" s="1">
        <v>44134</v>
      </c>
      <c r="F192">
        <v>649.26</v>
      </c>
      <c r="G192" s="1">
        <v>45444</v>
      </c>
      <c r="H192" s="17">
        <v>132.58179999999999</v>
      </c>
      <c r="I192" s="1">
        <v>36430</v>
      </c>
      <c r="J192">
        <v>1.0414000000000001</v>
      </c>
      <c r="O192" s="20">
        <v>42307</v>
      </c>
      <c r="P192" s="56">
        <f>foreign!D192</f>
        <v>1.1016999999999999</v>
      </c>
      <c r="Q192" s="56">
        <f>P192*((1+macro!M192/12)/(1+macro!N192/12))</f>
        <v>1.101415348495598</v>
      </c>
    </row>
    <row r="193" spans="1:17" x14ac:dyDescent="0.35">
      <c r="A193" s="1">
        <v>44165</v>
      </c>
      <c r="B193">
        <v>1144.8699999999999</v>
      </c>
      <c r="C193" s="1">
        <v>44165</v>
      </c>
      <c r="D193">
        <v>929.06</v>
      </c>
      <c r="E193" s="1">
        <v>44165</v>
      </c>
      <c r="F193">
        <v>659.01</v>
      </c>
      <c r="G193" s="1">
        <v>45474</v>
      </c>
      <c r="H193" s="17">
        <v>132.50579999999999</v>
      </c>
      <c r="I193" s="1">
        <v>36431</v>
      </c>
      <c r="J193">
        <v>1.0483</v>
      </c>
      <c r="O193" s="20">
        <v>42338</v>
      </c>
      <c r="P193" s="56">
        <f>foreign!D193</f>
        <v>1.0579000000000001</v>
      </c>
      <c r="Q193" s="56">
        <f>P193*((1+macro!M193/12)/(1+macro!N193/12))</f>
        <v>1.0575926452689381</v>
      </c>
    </row>
    <row r="194" spans="1:17" x14ac:dyDescent="0.35">
      <c r="A194" s="1">
        <v>44196</v>
      </c>
      <c r="B194">
        <v>1120.3</v>
      </c>
      <c r="C194" s="1">
        <v>44196</v>
      </c>
      <c r="D194">
        <v>940.14</v>
      </c>
      <c r="E194" s="1">
        <v>44196</v>
      </c>
      <c r="F194">
        <v>665.93</v>
      </c>
      <c r="G194" s="1">
        <v>45505</v>
      </c>
      <c r="H194" s="17">
        <v>133.11359999999999</v>
      </c>
      <c r="I194" s="1">
        <v>36432</v>
      </c>
      <c r="J194">
        <v>1.0563</v>
      </c>
      <c r="O194" s="20">
        <v>42369</v>
      </c>
      <c r="P194" s="56">
        <f>foreign!D194</f>
        <v>1.0887</v>
      </c>
      <c r="Q194" s="56">
        <f>P194*((1+macro!M194/12)/(1+macro!N194/12))</f>
        <v>1.0882030661425788</v>
      </c>
    </row>
    <row r="195" spans="1:17" x14ac:dyDescent="0.35">
      <c r="A195" s="1">
        <v>44225</v>
      </c>
      <c r="B195">
        <v>1129.9000000000001</v>
      </c>
      <c r="C195" s="1">
        <v>44225</v>
      </c>
      <c r="D195">
        <v>936.73</v>
      </c>
      <c r="E195" s="1">
        <v>44225</v>
      </c>
      <c r="F195">
        <v>669.83</v>
      </c>
      <c r="G195" s="1">
        <v>45536</v>
      </c>
      <c r="H195" s="17">
        <v>132.95310000000001</v>
      </c>
      <c r="I195" s="1">
        <v>36433</v>
      </c>
      <c r="J195">
        <v>1.0665</v>
      </c>
      <c r="O195" s="20">
        <v>42398</v>
      </c>
      <c r="P195" s="56">
        <f>foreign!D195</f>
        <v>1.0920000000000001</v>
      </c>
      <c r="Q195" s="56">
        <f>P195*((1+macro!M195/12)/(1+macro!N195/12))</f>
        <v>1.0914104380488421</v>
      </c>
    </row>
    <row r="196" spans="1:17" x14ac:dyDescent="0.35">
      <c r="A196" s="1">
        <v>44253</v>
      </c>
      <c r="B196">
        <v>1135.3599999999999</v>
      </c>
      <c r="C196" s="1">
        <v>44253</v>
      </c>
      <c r="D196">
        <v>931.59</v>
      </c>
      <c r="E196" s="1">
        <v>44253</v>
      </c>
      <c r="F196">
        <v>683.93</v>
      </c>
      <c r="G196" s="1">
        <v>45566</v>
      </c>
      <c r="H196" s="17">
        <v>133.99539999999999</v>
      </c>
      <c r="I196" s="1">
        <v>36434</v>
      </c>
      <c r="J196">
        <v>1.0728</v>
      </c>
      <c r="O196" s="20">
        <v>42429</v>
      </c>
      <c r="P196" s="56">
        <f>foreign!D196</f>
        <v>1.0888</v>
      </c>
      <c r="Q196" s="56">
        <f>P196*((1+macro!M196/12)/(1+macro!N196/12))</f>
        <v>1.0881856839287678</v>
      </c>
    </row>
    <row r="197" spans="1:17" x14ac:dyDescent="0.35">
      <c r="A197" s="1">
        <v>44286</v>
      </c>
      <c r="B197">
        <v>1152.19</v>
      </c>
      <c r="C197" s="1">
        <v>44286</v>
      </c>
      <c r="D197">
        <v>914.48</v>
      </c>
      <c r="E197" s="1">
        <v>44286</v>
      </c>
      <c r="F197">
        <v>687.83</v>
      </c>
      <c r="G197" s="1">
        <v>45597</v>
      </c>
      <c r="H197" s="17">
        <v>136.7944</v>
      </c>
      <c r="I197" s="1">
        <v>36437</v>
      </c>
      <c r="J197">
        <v>1.0719000000000001</v>
      </c>
      <c r="O197" s="20">
        <v>42460</v>
      </c>
      <c r="P197" s="56">
        <f>foreign!D197</f>
        <v>1.1385000000000001</v>
      </c>
      <c r="Q197" s="56">
        <f>P197*((1+macro!M197/12)/(1+macro!N197/12))</f>
        <v>1.1377944813898082</v>
      </c>
    </row>
    <row r="198" spans="1:17" x14ac:dyDescent="0.35">
      <c r="A198" s="1">
        <v>44316</v>
      </c>
      <c r="B198">
        <v>1133.1199999999999</v>
      </c>
      <c r="C198" s="1">
        <v>44316</v>
      </c>
      <c r="D198">
        <v>930.81</v>
      </c>
      <c r="E198" s="1">
        <v>44316</v>
      </c>
      <c r="F198">
        <v>679.13</v>
      </c>
      <c r="G198" s="1">
        <v>45627</v>
      </c>
      <c r="H198" s="17">
        <v>137.73079999999999</v>
      </c>
      <c r="I198" s="1">
        <v>36438</v>
      </c>
      <c r="J198">
        <v>1.0686</v>
      </c>
      <c r="O198" s="20">
        <v>42489</v>
      </c>
      <c r="P198" s="56">
        <f>foreign!D198</f>
        <v>1.1403000000000001</v>
      </c>
      <c r="Q198" s="56">
        <f>P198*((1+macro!M198/12)/(1+macro!N198/12))</f>
        <v>1.1395604049324022</v>
      </c>
    </row>
    <row r="199" spans="1:17" x14ac:dyDescent="0.35">
      <c r="A199" s="1">
        <v>44347</v>
      </c>
      <c r="B199">
        <v>1116.53</v>
      </c>
      <c r="C199" s="1">
        <v>44347</v>
      </c>
      <c r="D199">
        <v>938.12</v>
      </c>
      <c r="E199" s="1">
        <v>44347</v>
      </c>
      <c r="F199">
        <v>692.37</v>
      </c>
      <c r="G199" s="1">
        <v>45658</v>
      </c>
      <c r="H199" s="17">
        <v>138.5574</v>
      </c>
      <c r="I199" s="1">
        <v>36439</v>
      </c>
      <c r="J199">
        <v>1.0737000000000001</v>
      </c>
      <c r="O199" s="20">
        <v>42521</v>
      </c>
      <c r="P199" s="56">
        <f>foreign!D199</f>
        <v>1.1153999999999999</v>
      </c>
      <c r="Q199" s="56">
        <f>P199*((1+macro!M199/12)/(1+macro!N199/12))</f>
        <v>1.1146654082419267</v>
      </c>
    </row>
    <row r="200" spans="1:17" x14ac:dyDescent="0.35">
      <c r="A200" s="1">
        <v>44377</v>
      </c>
      <c r="B200">
        <v>1142.1099999999999</v>
      </c>
      <c r="C200" s="1">
        <v>44377</v>
      </c>
      <c r="D200">
        <v>919.2</v>
      </c>
      <c r="E200" s="1">
        <v>44377</v>
      </c>
      <c r="F200">
        <v>685.73</v>
      </c>
      <c r="G200" s="1">
        <v>45689</v>
      </c>
      <c r="H200" s="17">
        <v>137.83260000000001</v>
      </c>
      <c r="I200" s="1">
        <v>36440</v>
      </c>
      <c r="J200">
        <v>1.0729</v>
      </c>
      <c r="O200" s="20">
        <v>42551</v>
      </c>
      <c r="P200" s="56">
        <f>foreign!D200</f>
        <v>1.1102000000000001</v>
      </c>
      <c r="Q200" s="56">
        <f>P200*((1+macro!M200/12)/(1+macro!N200/12))</f>
        <v>1.1094521923437715</v>
      </c>
    </row>
    <row r="201" spans="1:17" x14ac:dyDescent="0.35">
      <c r="A201" s="1">
        <v>44407</v>
      </c>
      <c r="B201">
        <v>1140.57</v>
      </c>
      <c r="C201" s="1">
        <v>44407</v>
      </c>
      <c r="D201">
        <v>915.71</v>
      </c>
      <c r="E201" s="1">
        <v>44407</v>
      </c>
      <c r="F201">
        <v>688.24</v>
      </c>
      <c r="G201" s="1">
        <v>45717</v>
      </c>
      <c r="H201" s="17">
        <v>137.27260000000001</v>
      </c>
      <c r="I201" s="1">
        <v>36441</v>
      </c>
      <c r="J201">
        <v>1.0657000000000001</v>
      </c>
      <c r="O201" s="20">
        <v>42580</v>
      </c>
      <c r="P201" s="56">
        <f>foreign!D201</f>
        <v>1.1113</v>
      </c>
      <c r="Q201" s="56">
        <f>P201*((1+macro!M201/12)/(1+macro!N201/12))</f>
        <v>1.1105115721015266</v>
      </c>
    </row>
    <row r="202" spans="1:17" x14ac:dyDescent="0.35">
      <c r="A202" s="1">
        <v>44439</v>
      </c>
      <c r="B202">
        <v>1146.78</v>
      </c>
      <c r="C202" s="1">
        <v>44439</v>
      </c>
      <c r="D202">
        <v>913.84</v>
      </c>
      <c r="E202" s="1">
        <v>44439</v>
      </c>
      <c r="F202">
        <v>682.65</v>
      </c>
      <c r="G202" s="1">
        <v>45748</v>
      </c>
      <c r="H202" s="17">
        <v>137.1113</v>
      </c>
      <c r="I202" s="1">
        <v>36444</v>
      </c>
      <c r="J202">
        <v>1.0630999999999999</v>
      </c>
      <c r="O202" s="20">
        <v>42613</v>
      </c>
      <c r="P202" s="56">
        <f>foreign!D202</f>
        <v>1.1132</v>
      </c>
      <c r="Q202" s="56">
        <f>P202*((1+macro!M202/12)/(1+macro!N202/12))</f>
        <v>1.1123816838604303</v>
      </c>
    </row>
    <row r="203" spans="1:17" x14ac:dyDescent="0.35">
      <c r="A203" s="1">
        <v>44469</v>
      </c>
      <c r="B203">
        <v>1165.1199999999999</v>
      </c>
      <c r="C203" s="1">
        <v>44469</v>
      </c>
      <c r="D203">
        <v>903.74</v>
      </c>
      <c r="E203" s="1">
        <v>44469</v>
      </c>
      <c r="F203">
        <v>675.03</v>
      </c>
      <c r="G203" s="1">
        <v>45778</v>
      </c>
      <c r="H203" s="17">
        <v>134.1232</v>
      </c>
      <c r="I203" s="1">
        <v>36445</v>
      </c>
      <c r="J203">
        <v>1.0668</v>
      </c>
      <c r="O203" s="20">
        <v>42643</v>
      </c>
      <c r="P203" s="56">
        <f>foreign!D203</f>
        <v>1.1161000000000001</v>
      </c>
      <c r="Q203" s="56">
        <f>P203*((1+macro!M203/12)/(1+macro!N203/12))</f>
        <v>1.1152647799341455</v>
      </c>
    </row>
    <row r="204" spans="1:17" x14ac:dyDescent="0.35">
      <c r="A204" s="1">
        <v>44498</v>
      </c>
      <c r="B204">
        <v>1160.5</v>
      </c>
      <c r="C204" s="1">
        <v>44498</v>
      </c>
      <c r="D204">
        <v>900.13</v>
      </c>
      <c r="E204" s="1">
        <v>44498</v>
      </c>
      <c r="F204">
        <v>684.77</v>
      </c>
      <c r="I204" s="1">
        <v>36446</v>
      </c>
      <c r="J204">
        <v>1.0778000000000001</v>
      </c>
      <c r="O204" s="20">
        <v>42674</v>
      </c>
      <c r="P204" s="56">
        <f>foreign!D204</f>
        <v>1.0946</v>
      </c>
      <c r="Q204" s="56">
        <f>P204*((1+macro!M204/12)/(1+macro!N204/12))</f>
        <v>1.0937774070935955</v>
      </c>
    </row>
    <row r="205" spans="1:17" x14ac:dyDescent="0.35">
      <c r="A205" s="1">
        <v>44530</v>
      </c>
      <c r="B205">
        <v>1182.6600000000001</v>
      </c>
      <c r="C205" s="1">
        <v>44530</v>
      </c>
      <c r="D205">
        <v>900.25</v>
      </c>
      <c r="E205" s="1">
        <v>44530</v>
      </c>
      <c r="F205">
        <v>672.22</v>
      </c>
      <c r="I205" s="1">
        <v>36447</v>
      </c>
      <c r="J205">
        <v>1.0758000000000001</v>
      </c>
      <c r="O205" s="20">
        <v>42704</v>
      </c>
      <c r="P205" s="56">
        <f>foreign!D205</f>
        <v>1.0634999999999999</v>
      </c>
      <c r="Q205" s="56">
        <f>P205*((1+macro!M205/12)/(1+macro!N205/12))</f>
        <v>1.0626709476578113</v>
      </c>
    </row>
    <row r="206" spans="1:17" x14ac:dyDescent="0.35">
      <c r="A206" s="1">
        <v>44561</v>
      </c>
      <c r="B206">
        <v>1173.47</v>
      </c>
      <c r="C206" s="1">
        <v>44561</v>
      </c>
      <c r="D206">
        <v>900.24</v>
      </c>
      <c r="E206" s="1">
        <v>44561</v>
      </c>
      <c r="F206">
        <v>682.82</v>
      </c>
      <c r="I206" s="1">
        <v>36448</v>
      </c>
      <c r="J206">
        <v>1.0869</v>
      </c>
      <c r="O206" s="20">
        <v>42734</v>
      </c>
      <c r="P206" s="56">
        <f>foreign!D206</f>
        <v>1.0541</v>
      </c>
      <c r="Q206" s="56">
        <f>P206*((1+macro!M206/12)/(1+macro!N206/12))</f>
        <v>1.0531459063605695</v>
      </c>
    </row>
    <row r="207" spans="1:17" x14ac:dyDescent="0.35">
      <c r="A207" s="1">
        <v>44592</v>
      </c>
      <c r="B207">
        <v>1183.3699999999999</v>
      </c>
      <c r="C207" s="1">
        <v>44592</v>
      </c>
      <c r="D207">
        <v>893</v>
      </c>
      <c r="E207" s="1">
        <v>44592</v>
      </c>
      <c r="F207">
        <v>683.83</v>
      </c>
      <c r="I207" s="1">
        <v>36451</v>
      </c>
      <c r="J207">
        <v>1.0868</v>
      </c>
      <c r="O207" s="20">
        <v>42766</v>
      </c>
      <c r="P207" s="56">
        <f>foreign!D207</f>
        <v>1.0754999999999999</v>
      </c>
      <c r="Q207" s="56">
        <f>P207*((1+macro!M207/12)/(1+macro!N207/12))</f>
        <v>1.0744765130565235</v>
      </c>
    </row>
    <row r="208" spans="1:17" x14ac:dyDescent="0.35">
      <c r="A208" s="1">
        <v>44620</v>
      </c>
      <c r="B208">
        <v>1180.52</v>
      </c>
      <c r="C208" s="1">
        <v>44620</v>
      </c>
      <c r="D208">
        <v>902.92</v>
      </c>
      <c r="E208" s="1">
        <v>44620</v>
      </c>
      <c r="F208">
        <v>685.75</v>
      </c>
      <c r="I208" s="1">
        <v>36452</v>
      </c>
      <c r="J208">
        <v>1.0818000000000001</v>
      </c>
      <c r="O208" s="20">
        <v>42794</v>
      </c>
      <c r="P208" s="56">
        <f>foreign!D208</f>
        <v>1.0597000000000001</v>
      </c>
      <c r="Q208" s="56">
        <f>P208*((1+macro!M208/12)/(1+macro!N208/12))</f>
        <v>1.0586864348217284</v>
      </c>
    </row>
    <row r="209" spans="1:17" x14ac:dyDescent="0.35">
      <c r="A209" s="1">
        <v>44651</v>
      </c>
      <c r="B209">
        <v>1191.77</v>
      </c>
      <c r="C209" s="1">
        <v>44651</v>
      </c>
      <c r="D209">
        <v>887.44</v>
      </c>
      <c r="E209" s="1">
        <v>44651</v>
      </c>
      <c r="F209">
        <v>671.73</v>
      </c>
      <c r="I209" s="1">
        <v>36453</v>
      </c>
      <c r="J209">
        <v>1.0777000000000001</v>
      </c>
      <c r="O209" s="20">
        <v>42825</v>
      </c>
      <c r="P209" s="56">
        <f>foreign!D209</f>
        <v>1.0690999999999999</v>
      </c>
      <c r="Q209" s="56">
        <f>P209*((1+macro!M209/12)/(1+macro!N209/12))</f>
        <v>1.0679418136598628</v>
      </c>
    </row>
    <row r="210" spans="1:17" x14ac:dyDescent="0.35">
      <c r="A210" s="1">
        <v>44680</v>
      </c>
      <c r="B210">
        <v>1244.98</v>
      </c>
      <c r="C210" s="1">
        <v>44680</v>
      </c>
      <c r="D210">
        <v>859.81</v>
      </c>
      <c r="E210" s="1">
        <v>44680</v>
      </c>
      <c r="F210">
        <v>659.77</v>
      </c>
      <c r="I210" s="1">
        <v>36454</v>
      </c>
      <c r="J210">
        <v>1.0797000000000001</v>
      </c>
      <c r="O210" s="20">
        <v>42853</v>
      </c>
      <c r="P210" s="56">
        <f>foreign!D210</f>
        <v>1.093</v>
      </c>
      <c r="Q210" s="56">
        <f>P210*((1+macro!M210/12)/(1+macro!N210/12))</f>
        <v>1.0917592854367173</v>
      </c>
    </row>
    <row r="211" spans="1:17" x14ac:dyDescent="0.35">
      <c r="A211" s="1">
        <v>44712</v>
      </c>
      <c r="B211">
        <v>1226.8399999999999</v>
      </c>
      <c r="C211" s="1">
        <v>44712</v>
      </c>
      <c r="D211">
        <v>868.52</v>
      </c>
      <c r="E211" s="1">
        <v>44712</v>
      </c>
      <c r="F211">
        <v>652.34</v>
      </c>
      <c r="I211" s="1">
        <v>36455</v>
      </c>
      <c r="J211">
        <v>1.0758000000000001</v>
      </c>
      <c r="O211" s="20">
        <v>42886</v>
      </c>
      <c r="P211" s="56">
        <f>foreign!D211</f>
        <v>1.1221000000000001</v>
      </c>
      <c r="Q211" s="56">
        <f>P211*((1+macro!M211/12)/(1+macro!N211/12))</f>
        <v>1.1208056273533276</v>
      </c>
    </row>
    <row r="212" spans="1:17" x14ac:dyDescent="0.35">
      <c r="A212" s="1">
        <v>44742</v>
      </c>
      <c r="B212">
        <v>1260.19</v>
      </c>
      <c r="C212" s="1">
        <v>44742</v>
      </c>
      <c r="D212">
        <v>853.44</v>
      </c>
      <c r="E212" s="1">
        <v>44742</v>
      </c>
      <c r="F212">
        <v>636.91</v>
      </c>
      <c r="I212" s="1">
        <v>36458</v>
      </c>
      <c r="J212">
        <v>1.0683</v>
      </c>
      <c r="O212" s="20">
        <v>42916</v>
      </c>
      <c r="P212" s="56">
        <f>foreign!D212</f>
        <v>1.1412</v>
      </c>
      <c r="Q212" s="56">
        <f>P212*((1+macro!M212/12)/(1+macro!N212/12))</f>
        <v>1.1397328979361314</v>
      </c>
    </row>
    <row r="213" spans="1:17" x14ac:dyDescent="0.35">
      <c r="A213" s="1">
        <v>44771</v>
      </c>
      <c r="B213">
        <v>1267.24</v>
      </c>
      <c r="C213" s="1">
        <v>44771</v>
      </c>
      <c r="D213">
        <v>832.22</v>
      </c>
      <c r="E213" s="1">
        <v>44771</v>
      </c>
      <c r="F213">
        <v>641.58000000000004</v>
      </c>
      <c r="I213" s="1">
        <v>36459</v>
      </c>
      <c r="J213">
        <v>1.0632999999999999</v>
      </c>
      <c r="O213" s="20">
        <v>42947</v>
      </c>
      <c r="P213" s="56">
        <f>foreign!D213</f>
        <v>1.1727000000000001</v>
      </c>
      <c r="Q213" s="56">
        <f>P213*((1+macro!M213/12)/(1+macro!N213/12))</f>
        <v>1.1711372174474788</v>
      </c>
    </row>
    <row r="214" spans="1:17" x14ac:dyDescent="0.35">
      <c r="A214" s="1">
        <v>44804</v>
      </c>
      <c r="B214">
        <v>1295.6400000000001</v>
      </c>
      <c r="C214" s="1">
        <v>44804</v>
      </c>
      <c r="D214">
        <v>832.5</v>
      </c>
      <c r="E214" s="1">
        <v>44804</v>
      </c>
      <c r="F214">
        <v>619.98</v>
      </c>
      <c r="I214" s="1">
        <v>36460</v>
      </c>
      <c r="J214">
        <v>1.0551999999999999</v>
      </c>
      <c r="O214" s="20">
        <v>42978</v>
      </c>
      <c r="P214" s="56">
        <f>foreign!D214</f>
        <v>1.1825000000000001</v>
      </c>
      <c r="Q214" s="56">
        <f>P214*((1+macro!M214/12)/(1+macro!N214/12))</f>
        <v>1.1809211110693947</v>
      </c>
    </row>
    <row r="215" spans="1:17" x14ac:dyDescent="0.35">
      <c r="A215" s="1">
        <v>44834</v>
      </c>
      <c r="B215">
        <v>1337.47</v>
      </c>
      <c r="C215" s="1">
        <v>44834</v>
      </c>
      <c r="D215">
        <v>824.55</v>
      </c>
      <c r="E215" s="1">
        <v>44834</v>
      </c>
      <c r="F215">
        <v>606.92999999999995</v>
      </c>
      <c r="I215" s="1">
        <v>36461</v>
      </c>
      <c r="J215">
        <v>1.0533999999999999</v>
      </c>
      <c r="O215" s="20">
        <v>43007</v>
      </c>
      <c r="P215" s="56">
        <f>foreign!D215</f>
        <v>1.1806000000000001</v>
      </c>
      <c r="Q215" s="56">
        <f>P215*((1+macro!M215/12)/(1+macro!N215/12))</f>
        <v>1.1790206051622376</v>
      </c>
    </row>
    <row r="216" spans="1:17" x14ac:dyDescent="0.35">
      <c r="A216" s="1">
        <v>44865</v>
      </c>
      <c r="B216">
        <v>1334.27</v>
      </c>
      <c r="C216" s="1">
        <v>44865</v>
      </c>
      <c r="D216">
        <v>830.9</v>
      </c>
      <c r="E216" s="1">
        <v>44865</v>
      </c>
      <c r="F216">
        <v>621.46</v>
      </c>
      <c r="I216" s="1">
        <v>36462</v>
      </c>
      <c r="J216">
        <v>1.0452999999999999</v>
      </c>
      <c r="O216" s="20">
        <v>43039</v>
      </c>
      <c r="P216" s="56">
        <f>foreign!D216</f>
        <v>1.1637999999999999</v>
      </c>
      <c r="Q216" s="56">
        <f>P216*((1+macro!M216/12)/(1+macro!N216/12))</f>
        <v>1.1622394031326835</v>
      </c>
    </row>
    <row r="217" spans="1:17" x14ac:dyDescent="0.35">
      <c r="A217" s="1">
        <v>44895</v>
      </c>
      <c r="B217">
        <v>1269.83</v>
      </c>
      <c r="C217" s="1">
        <v>44895</v>
      </c>
      <c r="D217">
        <v>854.26</v>
      </c>
      <c r="E217" s="1">
        <v>44895</v>
      </c>
      <c r="F217">
        <v>631.51</v>
      </c>
      <c r="I217" s="1">
        <v>36465</v>
      </c>
      <c r="J217">
        <v>1.0571999999999999</v>
      </c>
      <c r="O217" s="20">
        <v>43069</v>
      </c>
      <c r="P217" s="56">
        <f>foreign!D217</f>
        <v>1.1849000000000001</v>
      </c>
      <c r="Q217" s="56">
        <f>P217*((1+macro!M217/12)/(1+macro!N217/12))</f>
        <v>1.1832631388029466</v>
      </c>
    </row>
    <row r="218" spans="1:17" x14ac:dyDescent="0.35">
      <c r="A218" s="1">
        <v>44925</v>
      </c>
      <c r="B218">
        <v>1246.5999999999999</v>
      </c>
      <c r="C218" s="1">
        <v>44925</v>
      </c>
      <c r="D218">
        <v>871.49</v>
      </c>
      <c r="E218" s="1">
        <v>44925</v>
      </c>
      <c r="F218">
        <v>622.84</v>
      </c>
      <c r="I218" s="1">
        <v>36466</v>
      </c>
      <c r="J218">
        <v>1.0507</v>
      </c>
      <c r="O218" s="20">
        <v>43098</v>
      </c>
      <c r="P218" s="56">
        <f>foreign!D218</f>
        <v>1.1993</v>
      </c>
      <c r="Q218" s="56">
        <f>P218*((1+macro!M218/12)/(1+macro!N218/12))</f>
        <v>1.1974421963432982</v>
      </c>
    </row>
    <row r="219" spans="1:17" x14ac:dyDescent="0.35">
      <c r="A219" s="1">
        <v>44957</v>
      </c>
      <c r="B219">
        <v>1223.2</v>
      </c>
      <c r="C219" s="1">
        <v>44957</v>
      </c>
      <c r="D219">
        <v>879.81</v>
      </c>
      <c r="E219" s="1">
        <v>44957</v>
      </c>
      <c r="F219">
        <v>629.52</v>
      </c>
      <c r="I219" s="1">
        <v>36467</v>
      </c>
      <c r="J219">
        <v>1.0490999999999999</v>
      </c>
      <c r="O219" s="20">
        <v>43131</v>
      </c>
      <c r="P219" s="56">
        <f>foreign!D219</f>
        <v>1.2457</v>
      </c>
      <c r="Q219" s="56">
        <f>P219*((1+macro!M219/12)/(1+macro!N219/12))</f>
        <v>1.2436991023345294</v>
      </c>
    </row>
    <row r="220" spans="1:17" x14ac:dyDescent="0.35">
      <c r="A220" s="1">
        <v>44985</v>
      </c>
      <c r="B220">
        <v>1254.69</v>
      </c>
      <c r="C220" s="1">
        <v>44985</v>
      </c>
      <c r="D220">
        <v>866.3</v>
      </c>
      <c r="E220" s="1">
        <v>44985</v>
      </c>
      <c r="F220">
        <v>625.79999999999995</v>
      </c>
      <c r="I220" s="1">
        <v>36468</v>
      </c>
      <c r="J220">
        <v>1.0504</v>
      </c>
      <c r="O220" s="20">
        <v>43159</v>
      </c>
      <c r="P220" s="56">
        <f>foreign!D220</f>
        <v>1.2214</v>
      </c>
      <c r="Q220" s="56">
        <f>P220*((1+macro!M220/12)/(1+macro!N220/12))</f>
        <v>1.2193961182148696</v>
      </c>
    </row>
    <row r="221" spans="1:17" x14ac:dyDescent="0.35">
      <c r="A221" s="1">
        <v>45016</v>
      </c>
      <c r="B221">
        <v>1230.24</v>
      </c>
      <c r="C221" s="1">
        <v>45016</v>
      </c>
      <c r="D221">
        <v>879.68</v>
      </c>
      <c r="E221" s="1">
        <v>45016</v>
      </c>
      <c r="F221">
        <v>633.33000000000004</v>
      </c>
      <c r="I221" s="1">
        <v>36469</v>
      </c>
      <c r="J221">
        <v>1.0407999999999999</v>
      </c>
      <c r="O221" s="20">
        <v>43189</v>
      </c>
      <c r="P221" s="56">
        <f>foreign!D221</f>
        <v>1.2321</v>
      </c>
      <c r="Q221" s="56">
        <f>P221*((1+macro!M221/12)/(1+macro!N221/12))</f>
        <v>1.2298717066999922</v>
      </c>
    </row>
    <row r="222" spans="1:17" x14ac:dyDescent="0.35">
      <c r="A222" s="1">
        <v>45044</v>
      </c>
      <c r="B222">
        <v>1226.82</v>
      </c>
      <c r="C222" s="1">
        <v>45044</v>
      </c>
      <c r="D222">
        <v>892.08</v>
      </c>
      <c r="E222" s="1">
        <v>45044</v>
      </c>
      <c r="F222">
        <v>642.15</v>
      </c>
      <c r="I222" s="1">
        <v>36472</v>
      </c>
      <c r="J222">
        <v>1.0405</v>
      </c>
      <c r="O222" s="20">
        <v>43220</v>
      </c>
      <c r="P222" s="56">
        <f>foreign!D222</f>
        <v>1.2079</v>
      </c>
      <c r="Q222" s="56">
        <f>P222*((1+macro!M222/12)/(1+macro!N222/12))</f>
        <v>1.205747375595996</v>
      </c>
    </row>
    <row r="223" spans="1:17" x14ac:dyDescent="0.35">
      <c r="A223" s="1">
        <v>45077</v>
      </c>
      <c r="B223">
        <v>1246.1400000000001</v>
      </c>
      <c r="C223" s="1">
        <v>45077</v>
      </c>
      <c r="D223">
        <v>875.23</v>
      </c>
      <c r="E223" s="1">
        <v>45077</v>
      </c>
      <c r="F223">
        <v>646.12</v>
      </c>
      <c r="I223" s="1">
        <v>36473</v>
      </c>
      <c r="J223">
        <v>1.0424</v>
      </c>
      <c r="O223" s="20">
        <v>43251</v>
      </c>
      <c r="P223" s="56">
        <f>foreign!D223</f>
        <v>1.1698999999999999</v>
      </c>
      <c r="Q223" s="56">
        <f>P223*((1+macro!M223/12)/(1+macro!N223/12))</f>
        <v>1.1677771037684825</v>
      </c>
    </row>
    <row r="224" spans="1:17" x14ac:dyDescent="0.35">
      <c r="A224" s="1">
        <v>45107</v>
      </c>
      <c r="B224">
        <v>1233</v>
      </c>
      <c r="C224" s="1">
        <v>45107</v>
      </c>
      <c r="D224">
        <v>899.38</v>
      </c>
      <c r="E224" s="1">
        <v>45107</v>
      </c>
      <c r="F224">
        <v>654.11</v>
      </c>
      <c r="I224" s="1">
        <v>36474</v>
      </c>
      <c r="J224">
        <v>1.0402</v>
      </c>
      <c r="O224" s="20">
        <v>43280</v>
      </c>
      <c r="P224" s="56">
        <f>foreign!D224</f>
        <v>1.1657999999999999</v>
      </c>
      <c r="Q224" s="56">
        <f>P224*((1+macro!M224/12)/(1+macro!N224/12))</f>
        <v>1.1633849401557248</v>
      </c>
    </row>
    <row r="225" spans="1:17" x14ac:dyDescent="0.35">
      <c r="A225" s="1">
        <v>45138</v>
      </c>
      <c r="B225">
        <v>1218.08</v>
      </c>
      <c r="C225" s="1">
        <v>45138</v>
      </c>
      <c r="D225">
        <v>897.3</v>
      </c>
      <c r="E225" s="1">
        <v>45138</v>
      </c>
      <c r="F225">
        <v>655.58</v>
      </c>
      <c r="I225" s="1">
        <v>36475</v>
      </c>
      <c r="J225">
        <v>1.0406</v>
      </c>
      <c r="O225" s="20">
        <v>43312</v>
      </c>
      <c r="P225" s="56">
        <f>foreign!D225</f>
        <v>1.1736</v>
      </c>
      <c r="Q225" s="56">
        <f>P225*((1+macro!M225/12)/(1+macro!N225/12))</f>
        <v>1.1713545049046117</v>
      </c>
    </row>
    <row r="226" spans="1:17" x14ac:dyDescent="0.35">
      <c r="A226" s="1">
        <v>45169</v>
      </c>
      <c r="B226">
        <v>1240.1500000000001</v>
      </c>
      <c r="C226" s="1">
        <v>45169</v>
      </c>
      <c r="D226">
        <v>895.33</v>
      </c>
      <c r="E226" s="1">
        <v>45169</v>
      </c>
      <c r="F226">
        <v>654.4</v>
      </c>
      <c r="I226" s="1">
        <v>36476</v>
      </c>
      <c r="J226">
        <v>1.0307999999999999</v>
      </c>
      <c r="O226" s="20">
        <v>43343</v>
      </c>
      <c r="P226" s="56">
        <f>foreign!D226</f>
        <v>1.1651</v>
      </c>
      <c r="Q226" s="56">
        <f>P226*((1+macro!M226/12)/(1+macro!N226/12))</f>
        <v>1.162832166393504</v>
      </c>
    </row>
    <row r="227" spans="1:17" x14ac:dyDescent="0.35">
      <c r="A227" s="1">
        <v>45198</v>
      </c>
      <c r="B227">
        <v>1265.94</v>
      </c>
      <c r="C227" s="1">
        <v>45198</v>
      </c>
      <c r="D227">
        <v>885.36</v>
      </c>
      <c r="E227" s="1">
        <v>45198</v>
      </c>
      <c r="F227">
        <v>638.5</v>
      </c>
      <c r="I227" s="1">
        <v>36479</v>
      </c>
      <c r="J227">
        <v>1.0301</v>
      </c>
      <c r="O227" s="20">
        <v>43371</v>
      </c>
      <c r="P227" s="56">
        <f>foreign!D227</f>
        <v>1.1576</v>
      </c>
      <c r="Q227" s="56">
        <f>P227*((1+macro!M227/12)/(1+macro!N227/12))</f>
        <v>1.1550763405281763</v>
      </c>
    </row>
    <row r="228" spans="1:17" x14ac:dyDescent="0.35">
      <c r="A228" s="1">
        <v>45230</v>
      </c>
      <c r="B228">
        <v>1276.3599999999999</v>
      </c>
      <c r="C228" s="1">
        <v>45230</v>
      </c>
      <c r="D228">
        <v>887.8</v>
      </c>
      <c r="E228" s="1">
        <v>45230</v>
      </c>
      <c r="F228">
        <v>638.11</v>
      </c>
      <c r="I228" s="1">
        <v>36480</v>
      </c>
      <c r="J228">
        <v>1.0336000000000001</v>
      </c>
      <c r="O228" s="20">
        <v>43404</v>
      </c>
      <c r="P228" s="56">
        <f>foreign!D228</f>
        <v>1.1317999999999999</v>
      </c>
      <c r="Q228" s="56">
        <f>P228*((1+macro!M228/12)/(1+macro!N228/12))</f>
        <v>1.1293619915988753</v>
      </c>
    </row>
    <row r="229" spans="1:17" x14ac:dyDescent="0.35">
      <c r="A229" s="1">
        <v>45260</v>
      </c>
      <c r="B229">
        <v>1238.9000000000001</v>
      </c>
      <c r="C229" s="1">
        <v>45260</v>
      </c>
      <c r="D229">
        <v>895.96</v>
      </c>
      <c r="E229" s="1">
        <v>45260</v>
      </c>
      <c r="F229">
        <v>651.15</v>
      </c>
      <c r="I229" s="1">
        <v>36481</v>
      </c>
      <c r="J229">
        <v>1.0407999999999999</v>
      </c>
      <c r="O229" s="20">
        <v>43434</v>
      </c>
      <c r="P229" s="56">
        <f>foreign!D229</f>
        <v>1.1358999999999999</v>
      </c>
      <c r="Q229" s="56">
        <f>P229*((1+macro!M229/12)/(1+macro!N229/12))</f>
        <v>1.1333974449213162</v>
      </c>
    </row>
    <row r="230" spans="1:17" x14ac:dyDescent="0.35">
      <c r="A230" s="1">
        <v>45289</v>
      </c>
      <c r="B230">
        <v>1212.8900000000001</v>
      </c>
      <c r="C230" s="1">
        <v>45289</v>
      </c>
      <c r="D230">
        <v>894.98</v>
      </c>
      <c r="E230" s="1">
        <v>45289</v>
      </c>
      <c r="F230">
        <v>647.97</v>
      </c>
      <c r="I230" s="1">
        <v>36482</v>
      </c>
      <c r="J230">
        <v>1.038</v>
      </c>
      <c r="O230" s="20">
        <v>43465</v>
      </c>
      <c r="P230" s="56">
        <f>foreign!D230</f>
        <v>1.145</v>
      </c>
      <c r="Q230" s="56">
        <f>P230*((1+macro!M230/12)/(1+macro!N230/12))</f>
        <v>1.1417952373233582</v>
      </c>
    </row>
    <row r="231" spans="1:17" x14ac:dyDescent="0.35">
      <c r="A231" s="1">
        <v>45322</v>
      </c>
      <c r="B231">
        <v>1238.07</v>
      </c>
      <c r="C231" s="1">
        <v>45322</v>
      </c>
      <c r="D231">
        <v>885.76</v>
      </c>
      <c r="E231" s="1">
        <v>45322</v>
      </c>
      <c r="F231">
        <v>653.77</v>
      </c>
      <c r="I231" s="1">
        <v>36483</v>
      </c>
      <c r="J231">
        <v>1.0279</v>
      </c>
      <c r="O231" s="20">
        <v>43496</v>
      </c>
      <c r="P231" s="56">
        <f>foreign!D231</f>
        <v>1.1488</v>
      </c>
      <c r="Q231" s="56">
        <f>P231*((1+macro!M231/12)/(1+macro!N231/12))</f>
        <v>1.1459853645329208</v>
      </c>
    </row>
    <row r="232" spans="1:17" x14ac:dyDescent="0.35">
      <c r="A232" s="1">
        <v>45351</v>
      </c>
      <c r="B232">
        <v>1243.78</v>
      </c>
      <c r="C232" s="1">
        <v>45351</v>
      </c>
      <c r="D232">
        <v>889.56</v>
      </c>
      <c r="E232" s="1">
        <v>45351</v>
      </c>
      <c r="F232">
        <v>653.20000000000005</v>
      </c>
      <c r="I232" s="1">
        <v>36486</v>
      </c>
      <c r="J232">
        <v>1.0310999999999999</v>
      </c>
      <c r="O232" s="20">
        <v>43524</v>
      </c>
      <c r="P232" s="56">
        <f>foreign!D232</f>
        <v>1.1415999999999999</v>
      </c>
      <c r="Q232" s="56">
        <f>P232*((1+macro!M232/12)/(1+macro!N232/12))</f>
        <v>1.1388017709258427</v>
      </c>
    </row>
    <row r="233" spans="1:17" x14ac:dyDescent="0.35">
      <c r="A233" s="1">
        <v>45380</v>
      </c>
      <c r="B233">
        <v>1245.3900000000001</v>
      </c>
      <c r="C233" s="1">
        <v>45380</v>
      </c>
      <c r="D233">
        <v>891.9</v>
      </c>
      <c r="E233" s="1">
        <v>45380</v>
      </c>
      <c r="F233">
        <v>654.92999999999995</v>
      </c>
      <c r="I233" s="1">
        <v>36487</v>
      </c>
      <c r="J233">
        <v>1.0315000000000001</v>
      </c>
      <c r="O233" s="20">
        <v>43553</v>
      </c>
      <c r="P233" s="56">
        <f>foreign!D233</f>
        <v>1.1234999999999999</v>
      </c>
      <c r="Q233" s="56">
        <f>P233*((1+macro!M233/12)/(1+macro!N233/12))</f>
        <v>1.1206810907163347</v>
      </c>
    </row>
    <row r="234" spans="1:17" x14ac:dyDescent="0.35">
      <c r="A234" s="1">
        <v>45412</v>
      </c>
      <c r="B234">
        <v>1265.8800000000001</v>
      </c>
      <c r="C234" s="1">
        <v>45412</v>
      </c>
      <c r="D234">
        <v>891.28</v>
      </c>
      <c r="E234" s="1">
        <v>45412</v>
      </c>
      <c r="F234">
        <v>654.14</v>
      </c>
      <c r="I234" s="1">
        <v>36488</v>
      </c>
      <c r="J234">
        <v>1.0215000000000001</v>
      </c>
      <c r="O234" s="20">
        <v>43585</v>
      </c>
      <c r="P234" s="56">
        <f>foreign!D234</f>
        <v>1.1217999999999999</v>
      </c>
      <c r="Q234" s="56">
        <f>P234*((1+macro!M234/12)/(1+macro!N234/12))</f>
        <v>1.1188832043466692</v>
      </c>
    </row>
    <row r="235" spans="1:17" x14ac:dyDescent="0.35">
      <c r="A235" s="1">
        <v>45443</v>
      </c>
      <c r="B235">
        <v>1251.4000000000001</v>
      </c>
      <c r="C235" s="1">
        <v>45443</v>
      </c>
      <c r="D235">
        <v>896.22</v>
      </c>
      <c r="E235" s="1">
        <v>45443</v>
      </c>
      <c r="F235">
        <v>660.27</v>
      </c>
      <c r="I235" s="1">
        <v>36489</v>
      </c>
      <c r="J235">
        <v>1.0194000000000001</v>
      </c>
      <c r="O235" s="20">
        <v>43616</v>
      </c>
      <c r="P235" s="56">
        <f>foreign!D235</f>
        <v>1.1151</v>
      </c>
      <c r="Q235" s="56">
        <f>P235*((1+macro!M235/12)/(1+macro!N235/12))</f>
        <v>1.1124487755407528</v>
      </c>
    </row>
    <row r="236" spans="1:17" x14ac:dyDescent="0.35">
      <c r="A236" s="1">
        <v>45471</v>
      </c>
      <c r="B236">
        <v>1269.54</v>
      </c>
      <c r="C236" s="1">
        <v>45471</v>
      </c>
      <c r="D236">
        <v>889.61</v>
      </c>
      <c r="E236" s="1">
        <v>45471</v>
      </c>
      <c r="F236">
        <v>659.49</v>
      </c>
      <c r="I236" s="1">
        <v>36490</v>
      </c>
      <c r="J236">
        <v>1.0101</v>
      </c>
      <c r="O236" s="20">
        <v>43644</v>
      </c>
      <c r="P236" s="56">
        <f>foreign!D236</f>
        <v>1.1379999999999999</v>
      </c>
      <c r="Q236" s="56">
        <f>P236*((1+macro!M236/12)/(1+macro!N236/12))</f>
        <v>1.1352699356340954</v>
      </c>
    </row>
    <row r="237" spans="1:17" x14ac:dyDescent="0.35">
      <c r="A237" s="1">
        <v>45504</v>
      </c>
      <c r="B237">
        <v>1253.77</v>
      </c>
      <c r="C237" s="1">
        <v>45504</v>
      </c>
      <c r="D237">
        <v>889.83</v>
      </c>
      <c r="E237" s="1">
        <v>45504</v>
      </c>
      <c r="F237">
        <v>665.04</v>
      </c>
      <c r="I237" s="1">
        <v>36493</v>
      </c>
      <c r="J237">
        <v>1.0077</v>
      </c>
      <c r="O237" s="20">
        <v>43677</v>
      </c>
      <c r="P237" s="56">
        <f>foreign!D237</f>
        <v>1.1151</v>
      </c>
      <c r="Q237" s="56">
        <f>P237*((1+macro!M237/12)/(1+macro!N237/12))</f>
        <v>1.1123690690532619</v>
      </c>
    </row>
    <row r="238" spans="1:17" x14ac:dyDescent="0.35">
      <c r="A238" s="1">
        <v>45534</v>
      </c>
      <c r="B238">
        <v>1234.28</v>
      </c>
      <c r="C238" s="1">
        <v>45534</v>
      </c>
      <c r="D238">
        <v>896.33</v>
      </c>
      <c r="E238" s="1">
        <v>45534</v>
      </c>
      <c r="F238">
        <v>669.54</v>
      </c>
      <c r="I238" s="1">
        <v>36494</v>
      </c>
      <c r="J238">
        <v>1.0097</v>
      </c>
      <c r="O238" s="20">
        <v>43707</v>
      </c>
      <c r="P238" s="56">
        <f>foreign!D238</f>
        <v>1.1035999999999999</v>
      </c>
      <c r="Q238" s="56">
        <f>P238*((1+macro!M238/12)/(1+macro!N238/12))</f>
        <v>1.1012410706062421</v>
      </c>
    </row>
    <row r="239" spans="1:17" x14ac:dyDescent="0.35">
      <c r="A239" s="1">
        <v>45565</v>
      </c>
      <c r="B239">
        <v>1222.81</v>
      </c>
      <c r="C239" s="1">
        <v>45565</v>
      </c>
      <c r="D239">
        <v>897.64</v>
      </c>
      <c r="E239" s="1">
        <v>45565</v>
      </c>
      <c r="F239">
        <v>678.26</v>
      </c>
      <c r="I239" s="1">
        <v>36495</v>
      </c>
      <c r="J239">
        <v>1.0091000000000001</v>
      </c>
      <c r="O239" s="20">
        <v>43738</v>
      </c>
      <c r="P239" s="56">
        <f>foreign!D239</f>
        <v>1.0889</v>
      </c>
      <c r="Q239" s="56">
        <f>P239*((1+macro!M239/12)/(1+macro!N239/12))</f>
        <v>1.086365829434025</v>
      </c>
    </row>
    <row r="240" spans="1:17" x14ac:dyDescent="0.35">
      <c r="A240" s="1">
        <v>45596</v>
      </c>
      <c r="B240">
        <v>1258.82</v>
      </c>
      <c r="C240" s="1">
        <v>45596</v>
      </c>
      <c r="D240">
        <v>893.99</v>
      </c>
      <c r="E240" s="1">
        <v>45596</v>
      </c>
      <c r="F240">
        <v>665.11</v>
      </c>
      <c r="I240" s="1">
        <v>36496</v>
      </c>
      <c r="J240">
        <v>1.0057</v>
      </c>
      <c r="O240" s="20">
        <v>43769</v>
      </c>
      <c r="P240" s="56">
        <f>foreign!D240</f>
        <v>1.1153999999999999</v>
      </c>
      <c r="Q240" s="56">
        <f>P240*((1+macro!M240/12)/(1+macro!N240/12))</f>
        <v>1.1133437086439888</v>
      </c>
    </row>
    <row r="241" spans="1:17" x14ac:dyDescent="0.35">
      <c r="A241" s="1">
        <v>45625</v>
      </c>
      <c r="B241">
        <v>1274.94</v>
      </c>
      <c r="C241" s="1">
        <v>45625</v>
      </c>
      <c r="D241">
        <v>873.2</v>
      </c>
      <c r="E241" s="1">
        <v>45625</v>
      </c>
      <c r="F241">
        <v>665.07</v>
      </c>
      <c r="I241" s="1">
        <v>36497</v>
      </c>
      <c r="J241">
        <v>1.0015000000000001</v>
      </c>
      <c r="O241" s="20">
        <v>43798</v>
      </c>
      <c r="P241" s="56">
        <f>foreign!D241</f>
        <v>1.0982000000000001</v>
      </c>
      <c r="Q241" s="56">
        <f>P241*((1+macro!M241/12)/(1+macro!N241/12))</f>
        <v>1.0962807889152417</v>
      </c>
    </row>
    <row r="242" spans="1:17" x14ac:dyDescent="0.35">
      <c r="A242" s="1">
        <v>45657</v>
      </c>
      <c r="B242">
        <v>1309.6600000000001</v>
      </c>
      <c r="C242" s="1">
        <v>45657</v>
      </c>
      <c r="D242">
        <v>866.08</v>
      </c>
      <c r="E242" s="1">
        <v>45657</v>
      </c>
      <c r="F242">
        <v>663.73</v>
      </c>
      <c r="I242" s="1">
        <v>36500</v>
      </c>
      <c r="J242">
        <v>1.0182</v>
      </c>
      <c r="O242" s="20">
        <v>43830</v>
      </c>
      <c r="P242" s="56">
        <f>foreign!D242</f>
        <v>1.1234</v>
      </c>
      <c r="Q242" s="56">
        <f>P242*((1+macro!M242/12)/(1+macro!N242/12))</f>
        <v>1.1215273705963129</v>
      </c>
    </row>
    <row r="243" spans="1:17" x14ac:dyDescent="0.35">
      <c r="A243" s="1">
        <v>45688</v>
      </c>
      <c r="B243">
        <v>1307.7</v>
      </c>
      <c r="C243" s="1">
        <v>45688</v>
      </c>
      <c r="D243">
        <v>866.36</v>
      </c>
      <c r="E243" s="1">
        <v>45688</v>
      </c>
      <c r="F243">
        <v>656.23</v>
      </c>
      <c r="I243" s="1">
        <v>36501</v>
      </c>
      <c r="J243">
        <v>1.0239</v>
      </c>
      <c r="O243" s="20">
        <v>43861</v>
      </c>
      <c r="P243" s="56">
        <f>foreign!D243</f>
        <v>1.1052</v>
      </c>
      <c r="Q243" s="56">
        <f>P243*((1+macro!M243/12)/(1+macro!N243/12))</f>
        <v>1.1033081176098534</v>
      </c>
    </row>
    <row r="244" spans="1:17" x14ac:dyDescent="0.35">
      <c r="A244" s="1">
        <v>45716</v>
      </c>
      <c r="B244">
        <v>1298.1199999999999</v>
      </c>
      <c r="C244" s="1">
        <v>45716</v>
      </c>
      <c r="D244">
        <v>859.96</v>
      </c>
      <c r="E244" s="1">
        <v>45716</v>
      </c>
      <c r="F244">
        <v>664.03</v>
      </c>
      <c r="I244" s="1">
        <v>36502</v>
      </c>
      <c r="J244">
        <v>1.0236000000000001</v>
      </c>
      <c r="O244" s="20">
        <v>43889</v>
      </c>
      <c r="P244" s="56">
        <f>foreign!D244</f>
        <v>1.0976999999999999</v>
      </c>
      <c r="Q244" s="56">
        <f>P244*((1+macro!M244/12)/(1+macro!N244/12))</f>
        <v>1.0958061568991342</v>
      </c>
    </row>
    <row r="245" spans="1:17" x14ac:dyDescent="0.35">
      <c r="A245" s="1">
        <v>45747</v>
      </c>
      <c r="B245">
        <v>1274.25</v>
      </c>
      <c r="C245" s="1">
        <v>45747</v>
      </c>
      <c r="D245">
        <v>883.35</v>
      </c>
      <c r="E245" s="1">
        <v>45747</v>
      </c>
      <c r="F245">
        <v>668.14</v>
      </c>
      <c r="I245" s="1">
        <v>36503</v>
      </c>
      <c r="J245">
        <v>1.0175000000000001</v>
      </c>
      <c r="O245" s="20">
        <v>43921</v>
      </c>
      <c r="P245" s="56">
        <f>foreign!D245</f>
        <v>1.0955999999999999</v>
      </c>
      <c r="Q245" s="56">
        <f>P245*((1+macro!M245/12)/(1+macro!N245/12))</f>
        <v>1.0951547336105529</v>
      </c>
    </row>
    <row r="246" spans="1:17" x14ac:dyDescent="0.35">
      <c r="A246" s="1">
        <v>45777</v>
      </c>
      <c r="B246">
        <v>1223.5999999999999</v>
      </c>
      <c r="C246" s="1">
        <v>45777</v>
      </c>
      <c r="D246">
        <v>907.52</v>
      </c>
      <c r="E246" s="1">
        <v>45777</v>
      </c>
      <c r="F246">
        <v>671.2</v>
      </c>
      <c r="I246" s="1">
        <v>36504</v>
      </c>
      <c r="J246">
        <v>1.0141</v>
      </c>
      <c r="O246" s="20">
        <v>43951</v>
      </c>
      <c r="P246" s="56">
        <f>foreign!D246</f>
        <v>1.0875999999999999</v>
      </c>
      <c r="Q246" s="56">
        <f>P246*((1+macro!M246/12)/(1+macro!N246/12))</f>
        <v>1.0871757595080163</v>
      </c>
    </row>
    <row r="247" spans="1:17" x14ac:dyDescent="0.35">
      <c r="A247" s="1">
        <v>45807</v>
      </c>
      <c r="B247">
        <v>1215.99</v>
      </c>
      <c r="C247" s="1">
        <v>45807</v>
      </c>
      <c r="D247">
        <v>906.12</v>
      </c>
      <c r="E247" s="1">
        <v>45807</v>
      </c>
      <c r="F247">
        <v>677.2</v>
      </c>
      <c r="I247" s="1">
        <v>36507</v>
      </c>
      <c r="J247">
        <v>1.0127999999999999</v>
      </c>
      <c r="O247" s="20">
        <v>43980</v>
      </c>
      <c r="P247" s="56">
        <f>foreign!D247</f>
        <v>1.1135999999999999</v>
      </c>
      <c r="Q247" s="56">
        <f>P247*((1+macro!M247/12)/(1+macro!N247/12))</f>
        <v>1.1131134739263036</v>
      </c>
    </row>
    <row r="248" spans="1:17" x14ac:dyDescent="0.35">
      <c r="A248" s="1">
        <v>45838</v>
      </c>
      <c r="B248">
        <v>1190.1600000000001</v>
      </c>
      <c r="C248" s="1">
        <v>45838</v>
      </c>
      <c r="D248">
        <v>931.06</v>
      </c>
      <c r="E248" s="1">
        <v>45838</v>
      </c>
      <c r="F248">
        <v>678</v>
      </c>
      <c r="I248" s="1">
        <v>36508</v>
      </c>
      <c r="J248">
        <v>1.0038</v>
      </c>
      <c r="O248" s="20">
        <v>44012</v>
      </c>
      <c r="P248" s="56">
        <f>foreign!D248</f>
        <v>1.1197999999999999</v>
      </c>
      <c r="Q248" s="56">
        <f>P248*((1+macro!M248/12)/(1+macro!N248/12))</f>
        <v>1.1192467715857011</v>
      </c>
    </row>
    <row r="249" spans="1:17" x14ac:dyDescent="0.35">
      <c r="I249" s="1">
        <v>36509</v>
      </c>
      <c r="J249">
        <v>1.0021</v>
      </c>
      <c r="O249" s="20">
        <v>44043</v>
      </c>
      <c r="P249" s="56">
        <f>foreign!D249</f>
        <v>1.1848000000000001</v>
      </c>
      <c r="Q249" s="56">
        <f>P249*((1+macro!M249/12)/(1+macro!N249/12))</f>
        <v>1.1841989615532038</v>
      </c>
    </row>
    <row r="250" spans="1:17" x14ac:dyDescent="0.35">
      <c r="I250" s="1">
        <v>36510</v>
      </c>
      <c r="J250">
        <v>1.0145999999999999</v>
      </c>
      <c r="O250" s="20">
        <v>44074</v>
      </c>
      <c r="P250" s="56">
        <f>foreign!D250</f>
        <v>1.194</v>
      </c>
      <c r="Q250" s="56">
        <f>P250*((1+macro!M250/12)/(1+macro!N250/12))</f>
        <v>1.1933957818163639</v>
      </c>
    </row>
    <row r="251" spans="1:17" x14ac:dyDescent="0.35">
      <c r="I251" s="1">
        <v>36511</v>
      </c>
      <c r="J251">
        <v>1.0127999999999999</v>
      </c>
      <c r="O251" s="20">
        <v>44104</v>
      </c>
      <c r="P251" s="56">
        <f>foreign!D251</f>
        <v>1.1708000000000001</v>
      </c>
      <c r="Q251" s="56">
        <f>P251*((1+macro!M251/12)/(1+macro!N251/12))</f>
        <v>1.1702129805013</v>
      </c>
    </row>
    <row r="252" spans="1:17" x14ac:dyDescent="0.35">
      <c r="I252" s="1">
        <v>36514</v>
      </c>
      <c r="J252">
        <v>1.0096000000000001</v>
      </c>
      <c r="O252" s="20">
        <v>44134</v>
      </c>
      <c r="P252" s="56">
        <f>foreign!D252</f>
        <v>1.1698</v>
      </c>
      <c r="Q252" s="56">
        <f>P252*((1+macro!M252/12)/(1+macro!N252/12))</f>
        <v>1.1691873631977601</v>
      </c>
    </row>
    <row r="253" spans="1:17" x14ac:dyDescent="0.35">
      <c r="I253" s="1">
        <v>36515</v>
      </c>
      <c r="J253">
        <v>1.0084</v>
      </c>
      <c r="O253" s="20">
        <v>44165</v>
      </c>
      <c r="P253" s="56">
        <f>foreign!D253</f>
        <v>1.198</v>
      </c>
      <c r="Q253" s="56">
        <f>P253*((1+macro!M253/12)/(1+macro!N253/12))</f>
        <v>1.1973696996058627</v>
      </c>
    </row>
    <row r="254" spans="1:17" x14ac:dyDescent="0.35">
      <c r="I254" s="1">
        <v>36516</v>
      </c>
      <c r="J254">
        <v>1.0074000000000001</v>
      </c>
      <c r="O254" s="20">
        <v>44196</v>
      </c>
      <c r="P254" s="56">
        <f>foreign!D254</f>
        <v>1.2271000000000001</v>
      </c>
      <c r="Q254" s="56">
        <f>P254*((1+macro!M254/12)/(1+macro!N254/12))</f>
        <v>1.2264550943111652</v>
      </c>
    </row>
    <row r="255" spans="1:17" x14ac:dyDescent="0.35">
      <c r="I255" s="1">
        <v>36517</v>
      </c>
      <c r="J255">
        <v>1.0088999999999999</v>
      </c>
      <c r="O255" s="20">
        <v>44225</v>
      </c>
      <c r="P255" s="56">
        <f>foreign!D255</f>
        <v>1.2136</v>
      </c>
      <c r="Q255" s="56">
        <f>P255*((1+macro!M255/12)/(1+macro!N255/12))</f>
        <v>1.2129708809892839</v>
      </c>
    </row>
    <row r="256" spans="1:17" x14ac:dyDescent="0.35">
      <c r="I256" s="1">
        <v>36518</v>
      </c>
      <c r="J256">
        <v>1.0142</v>
      </c>
      <c r="O256" s="20">
        <v>44253</v>
      </c>
      <c r="P256" s="56">
        <f>foreign!D256</f>
        <v>1.2121</v>
      </c>
      <c r="Q256" s="56">
        <f>P256*((1+macro!M256/12)/(1+macro!N256/12))</f>
        <v>1.2115309237923015</v>
      </c>
    </row>
    <row r="257" spans="9:17" x14ac:dyDescent="0.35">
      <c r="I257" s="1">
        <v>36521</v>
      </c>
      <c r="J257">
        <v>1.0134000000000001</v>
      </c>
      <c r="O257" s="20">
        <v>44286</v>
      </c>
      <c r="P257" s="56">
        <f>foreign!D257</f>
        <v>1.1725000000000001</v>
      </c>
      <c r="Q257" s="56">
        <f>P257*((1+macro!M257/12)/(1+macro!N257/12))</f>
        <v>1.1719495158373681</v>
      </c>
    </row>
    <row r="258" spans="9:17" x14ac:dyDescent="0.35">
      <c r="I258" s="1">
        <v>36522</v>
      </c>
      <c r="J258">
        <v>1.0088999999999999</v>
      </c>
      <c r="O258" s="20">
        <v>44316</v>
      </c>
      <c r="P258" s="56">
        <f>foreign!D258</f>
        <v>1.2081999999999999</v>
      </c>
      <c r="Q258" s="56">
        <f>P258*((1+macro!M258/12)/(1+macro!N258/12))</f>
        <v>1.2076311439071341</v>
      </c>
    </row>
    <row r="259" spans="9:17" x14ac:dyDescent="0.35">
      <c r="I259" s="1">
        <v>36523</v>
      </c>
      <c r="J259">
        <v>1.0072000000000001</v>
      </c>
      <c r="O259" s="20">
        <v>44347</v>
      </c>
      <c r="P259" s="56">
        <f>foreign!D259</f>
        <v>1.2201</v>
      </c>
      <c r="Q259" s="56">
        <f>P259*((1+macro!M259/12)/(1+macro!N259/12))</f>
        <v>1.2195225924867292</v>
      </c>
    </row>
    <row r="260" spans="9:17" x14ac:dyDescent="0.35">
      <c r="I260" s="1">
        <v>36524</v>
      </c>
      <c r="J260">
        <v>1.0045999999999999</v>
      </c>
      <c r="O260" s="20">
        <v>44377</v>
      </c>
      <c r="P260" s="56">
        <f>foreign!D260</f>
        <v>1.1883999999999999</v>
      </c>
      <c r="Q260" s="56">
        <f>P260*((1+macro!M260/12)/(1+macro!N260/12))</f>
        <v>1.1878012694137743</v>
      </c>
    </row>
    <row r="261" spans="9:17" x14ac:dyDescent="0.35">
      <c r="I261" s="1">
        <v>36528</v>
      </c>
      <c r="J261">
        <v>1.0089999999999999</v>
      </c>
      <c r="O261" s="20">
        <v>44407</v>
      </c>
      <c r="P261" s="56">
        <f>foreign!D261</f>
        <v>1.1891</v>
      </c>
      <c r="Q261" s="56">
        <f>P261*((1+macro!M261/12)/(1+macro!N261/12))</f>
        <v>1.1884993313445273</v>
      </c>
    </row>
    <row r="262" spans="9:17" x14ac:dyDescent="0.35">
      <c r="I262" s="1">
        <v>36529</v>
      </c>
      <c r="J262">
        <v>1.0305</v>
      </c>
      <c r="O262" s="20">
        <v>44439</v>
      </c>
      <c r="P262" s="56">
        <f>foreign!D262</f>
        <v>1.1834</v>
      </c>
      <c r="Q262" s="56">
        <f>P262*((1+macro!M262/12)/(1+macro!N262/12))</f>
        <v>1.1827983647848006</v>
      </c>
    </row>
    <row r="263" spans="9:17" x14ac:dyDescent="0.35">
      <c r="I263" s="1">
        <v>36530</v>
      </c>
      <c r="J263">
        <v>1.0367999999999999</v>
      </c>
      <c r="O263" s="20">
        <v>44469</v>
      </c>
      <c r="P263" s="56">
        <f>foreign!D263</f>
        <v>1.1578999999999999</v>
      </c>
      <c r="Q263" s="56">
        <f>P263*((1+macro!M263/12)/(1+macro!N263/12))</f>
        <v>1.157313741060789</v>
      </c>
    </row>
    <row r="264" spans="9:17" x14ac:dyDescent="0.35">
      <c r="I264" s="1">
        <v>36531</v>
      </c>
      <c r="J264">
        <v>1.0387999999999999</v>
      </c>
      <c r="O264" s="20">
        <v>44498</v>
      </c>
      <c r="P264" s="56">
        <f>foreign!D264</f>
        <v>1.1645000000000001</v>
      </c>
      <c r="Q264" s="56">
        <f>P264*((1+macro!M264/12)/(1+macro!N264/12))</f>
        <v>1.1639076823465688</v>
      </c>
    </row>
    <row r="265" spans="9:17" x14ac:dyDescent="0.35">
      <c r="I265" s="1">
        <v>36532</v>
      </c>
      <c r="J265">
        <v>1.0284</v>
      </c>
      <c r="O265" s="20">
        <v>44530</v>
      </c>
      <c r="P265" s="56">
        <f>foreign!D265</f>
        <v>1.1363000000000001</v>
      </c>
      <c r="Q265" s="56">
        <f>P265*((1+macro!M265/12)/(1+macro!N265/12))</f>
        <v>1.1357172917628433</v>
      </c>
    </row>
    <row r="266" spans="9:17" x14ac:dyDescent="0.35">
      <c r="I266" s="1">
        <v>36535</v>
      </c>
      <c r="J266">
        <v>1.0228999999999999</v>
      </c>
      <c r="O266" s="20">
        <v>44561</v>
      </c>
      <c r="P266" s="56">
        <f>foreign!D266</f>
        <v>1.1326000000000001</v>
      </c>
      <c r="Q266" s="56">
        <f>P266*((1+macro!M266/12)/(1+macro!N266/12))</f>
        <v>1.1319900259322528</v>
      </c>
    </row>
    <row r="267" spans="9:17" x14ac:dyDescent="0.35">
      <c r="I267" s="1">
        <v>36536</v>
      </c>
      <c r="J267">
        <v>1.0256000000000001</v>
      </c>
      <c r="O267" s="20">
        <v>44592</v>
      </c>
      <c r="P267" s="56">
        <f>foreign!D267</f>
        <v>1.1155999999999999</v>
      </c>
      <c r="Q267" s="56">
        <f>P267*((1+macro!M267/12)/(1+macro!N267/12))</f>
        <v>1.1150283717845089</v>
      </c>
    </row>
    <row r="268" spans="9:17" x14ac:dyDescent="0.35">
      <c r="I268" s="1">
        <v>36537</v>
      </c>
      <c r="J268">
        <v>1.0307999999999999</v>
      </c>
      <c r="O268" s="20">
        <v>44620</v>
      </c>
      <c r="P268" s="56">
        <f>foreign!D268</f>
        <v>1.1198999999999999</v>
      </c>
      <c r="Q268" s="56">
        <f>P268*((1+macro!M268/12)/(1+macro!N268/12))</f>
        <v>1.1193371803758174</v>
      </c>
    </row>
    <row r="269" spans="9:17" x14ac:dyDescent="0.35">
      <c r="I269" s="1">
        <v>36538</v>
      </c>
      <c r="J269">
        <v>1.0276000000000001</v>
      </c>
      <c r="O269" s="20">
        <v>44651</v>
      </c>
      <c r="P269" s="56">
        <f>foreign!D269</f>
        <v>1.1101000000000001</v>
      </c>
      <c r="Q269" s="56">
        <f>P269*((1+macro!M269/12)/(1+macro!N269/12))</f>
        <v>1.1093282969615677</v>
      </c>
    </row>
    <row r="270" spans="9:17" x14ac:dyDescent="0.35">
      <c r="I270" s="1">
        <v>36539</v>
      </c>
      <c r="J270">
        <v>1.0225</v>
      </c>
      <c r="O270" s="20">
        <v>44680</v>
      </c>
      <c r="P270" s="56">
        <f>foreign!D270</f>
        <v>1.054</v>
      </c>
      <c r="Q270" s="56">
        <f>P270*((1+macro!M270/12)/(1+macro!N270/12))</f>
        <v>1.0532823056286869</v>
      </c>
    </row>
    <row r="271" spans="9:17" x14ac:dyDescent="0.35">
      <c r="I271" s="1">
        <v>36542</v>
      </c>
      <c r="J271">
        <v>1.0094000000000001</v>
      </c>
      <c r="O271" s="20">
        <v>44712</v>
      </c>
      <c r="P271" s="56">
        <f>foreign!D271</f>
        <v>1.0712999999999999</v>
      </c>
      <c r="Q271" s="56">
        <f>P271*((1+macro!M271/12)/(1+macro!N271/12))</f>
        <v>1.0701083383355956</v>
      </c>
    </row>
    <row r="272" spans="9:17" x14ac:dyDescent="0.35">
      <c r="I272" s="1">
        <v>36543</v>
      </c>
      <c r="J272">
        <v>1.0093000000000001</v>
      </c>
      <c r="O272" s="20">
        <v>44742</v>
      </c>
      <c r="P272" s="56">
        <f>foreign!D272</f>
        <v>1.0387</v>
      </c>
      <c r="Q272" s="56">
        <f>P272*((1+macro!M272/12)/(1+macro!N272/12))</f>
        <v>1.0369496413732835</v>
      </c>
    </row>
    <row r="273" spans="9:17" x14ac:dyDescent="0.35">
      <c r="I273" s="1">
        <v>36544</v>
      </c>
      <c r="J273">
        <v>1.0105</v>
      </c>
      <c r="O273" s="20">
        <v>44771</v>
      </c>
      <c r="P273" s="56">
        <f>foreign!D273</f>
        <v>1.0198</v>
      </c>
      <c r="Q273" s="56">
        <f>P273*((1+macro!M273/12)/(1+macro!N273/12))</f>
        <v>1.0176061593638752</v>
      </c>
    </row>
    <row r="274" spans="9:17" x14ac:dyDescent="0.35">
      <c r="I274" s="1">
        <v>36545</v>
      </c>
      <c r="J274">
        <v>1.0088999999999999</v>
      </c>
      <c r="O274" s="20">
        <v>44804</v>
      </c>
      <c r="P274" s="56">
        <f>foreign!D274</f>
        <v>1</v>
      </c>
      <c r="Q274" s="56">
        <f>P274*((1+macro!M274/12)/(1+macro!N274/12))</f>
        <v>0.99811393257866221</v>
      </c>
    </row>
    <row r="275" spans="9:17" x14ac:dyDescent="0.35">
      <c r="I275" s="1">
        <v>36546</v>
      </c>
      <c r="J275">
        <v>1.0097</v>
      </c>
      <c r="O275" s="20">
        <v>44834</v>
      </c>
      <c r="P275" s="56">
        <f>foreign!D275</f>
        <v>0.9748</v>
      </c>
      <c r="Q275" s="56">
        <f>P275*((1+macro!M275/12)/(1+macro!N275/12))</f>
        <v>0.9728502865550549</v>
      </c>
    </row>
    <row r="276" spans="9:17" x14ac:dyDescent="0.35">
      <c r="I276" s="1">
        <v>36549</v>
      </c>
      <c r="J276">
        <v>1.0026999999999999</v>
      </c>
      <c r="O276" s="20">
        <v>44865</v>
      </c>
      <c r="P276" s="56">
        <f>foreign!D276</f>
        <v>0.99139999999999995</v>
      </c>
      <c r="Q276" s="56">
        <f>P276*((1+macro!M276/12)/(1+macro!N276/12))</f>
        <v>0.98964077077428203</v>
      </c>
    </row>
    <row r="277" spans="9:17" x14ac:dyDescent="0.35">
      <c r="I277" s="1">
        <v>36550</v>
      </c>
      <c r="J277">
        <v>1.0007999999999999</v>
      </c>
      <c r="O277" s="20">
        <v>44895</v>
      </c>
      <c r="P277" s="56">
        <f>foreign!D277</f>
        <v>1.0376000000000001</v>
      </c>
      <c r="Q277" s="56">
        <f>P277*((1+macro!M277/12)/(1+macro!N277/12))</f>
        <v>1.0355340570517186</v>
      </c>
    </row>
    <row r="278" spans="9:17" x14ac:dyDescent="0.35">
      <c r="I278" s="1">
        <v>36551</v>
      </c>
      <c r="J278">
        <v>1.0019</v>
      </c>
      <c r="O278" s="20">
        <v>44925</v>
      </c>
      <c r="P278" s="56">
        <f>foreign!D278</f>
        <v>1.0666</v>
      </c>
      <c r="Q278" s="56">
        <f>P278*((1+macro!M278/12)/(1+macro!N278/12))</f>
        <v>1.0643188062608984</v>
      </c>
    </row>
    <row r="279" spans="9:17" x14ac:dyDescent="0.35">
      <c r="I279" s="1">
        <v>36552</v>
      </c>
      <c r="J279">
        <v>0.99760000000000004</v>
      </c>
      <c r="O279" s="20">
        <v>44957</v>
      </c>
      <c r="P279" s="56">
        <f>foreign!D279</f>
        <v>1.0832999999999999</v>
      </c>
      <c r="Q279" s="56">
        <f>P279*((1+macro!M279/12)/(1+macro!N279/12))</f>
        <v>1.0812051996246814</v>
      </c>
    </row>
    <row r="280" spans="9:17" x14ac:dyDescent="0.35">
      <c r="I280" s="1">
        <v>36553</v>
      </c>
      <c r="J280">
        <v>0.98480000000000001</v>
      </c>
      <c r="O280" s="20">
        <v>44985</v>
      </c>
      <c r="P280" s="56">
        <f>foreign!D280</f>
        <v>1.0619000000000001</v>
      </c>
      <c r="Q280" s="56">
        <f>P280*((1+macro!M280/12)/(1+macro!N280/12))</f>
        <v>1.0599771107218463</v>
      </c>
    </row>
    <row r="281" spans="9:17" x14ac:dyDescent="0.35">
      <c r="I281" s="1">
        <v>36556</v>
      </c>
      <c r="J281">
        <v>0.97909999999999997</v>
      </c>
      <c r="O281" s="20">
        <v>45016</v>
      </c>
      <c r="P281" s="56">
        <f>foreign!D281</f>
        <v>1.0874999999999999</v>
      </c>
      <c r="Q281" s="56">
        <f>P281*((1+macro!M281/12)/(1+macro!N281/12))</f>
        <v>1.0855503218189513</v>
      </c>
    </row>
    <row r="282" spans="9:17" x14ac:dyDescent="0.35">
      <c r="I282" s="1">
        <v>36557</v>
      </c>
      <c r="J282">
        <v>0.97099999999999997</v>
      </c>
      <c r="O282" s="20">
        <v>45044</v>
      </c>
      <c r="P282" s="56">
        <f>foreign!D282</f>
        <v>1.0981000000000001</v>
      </c>
      <c r="Q282" s="56">
        <f>P282*((1+macro!M282/12)/(1+macro!N282/12))</f>
        <v>1.0964080213145642</v>
      </c>
    </row>
    <row r="283" spans="9:17" x14ac:dyDescent="0.35">
      <c r="I283" s="1">
        <v>36558</v>
      </c>
      <c r="J283">
        <v>0.97170000000000001</v>
      </c>
      <c r="O283" s="20">
        <v>45077</v>
      </c>
      <c r="P283" s="56">
        <f>foreign!D283</f>
        <v>1.0683</v>
      </c>
      <c r="Q283" s="56">
        <f>P283*((1+macro!M283/12)/(1+macro!N283/12))</f>
        <v>1.0665867555846915</v>
      </c>
    </row>
    <row r="284" spans="9:17" x14ac:dyDescent="0.35">
      <c r="I284" s="1">
        <v>36559</v>
      </c>
      <c r="J284">
        <v>0.9748</v>
      </c>
      <c r="O284" s="20">
        <v>45107</v>
      </c>
      <c r="P284" s="56">
        <f>foreign!D284</f>
        <v>1.0866</v>
      </c>
      <c r="Q284" s="56">
        <f>P284*((1+macro!M284/12)/(1+macro!N284/12))</f>
        <v>1.0850243222497906</v>
      </c>
    </row>
    <row r="285" spans="9:17" x14ac:dyDescent="0.35">
      <c r="I285" s="1">
        <v>36560</v>
      </c>
      <c r="J285">
        <v>0.98350000000000004</v>
      </c>
      <c r="O285" s="20">
        <v>45138</v>
      </c>
      <c r="P285" s="56">
        <f>foreign!D285</f>
        <v>1.1023000000000001</v>
      </c>
      <c r="Q285" s="56">
        <f>P285*((1+macro!M285/12)/(1+macro!N285/12))</f>
        <v>1.100616338286416</v>
      </c>
    </row>
    <row r="286" spans="9:17" x14ac:dyDescent="0.35">
      <c r="I286" s="1">
        <v>36563</v>
      </c>
      <c r="J286">
        <v>0.97670000000000001</v>
      </c>
      <c r="O286" s="20">
        <v>45169</v>
      </c>
      <c r="P286" s="56">
        <f>foreign!D286</f>
        <v>1.0868</v>
      </c>
      <c r="Q286" s="56">
        <f>P286*((1+macro!M286/12)/(1+macro!N286/12))</f>
        <v>1.0852824780346964</v>
      </c>
    </row>
    <row r="287" spans="9:17" x14ac:dyDescent="0.35">
      <c r="I287" s="1">
        <v>36564</v>
      </c>
      <c r="J287">
        <v>0.99029999999999996</v>
      </c>
      <c r="O287" s="20">
        <v>45198</v>
      </c>
      <c r="P287" s="56">
        <f>foreign!D287</f>
        <v>1.0593999999999999</v>
      </c>
      <c r="Q287" s="56">
        <f>P287*((1+macro!M287/12)/(1+macro!N287/12))</f>
        <v>1.0580356152193213</v>
      </c>
    </row>
    <row r="288" spans="9:17" x14ac:dyDescent="0.35">
      <c r="I288" s="1">
        <v>36565</v>
      </c>
      <c r="J288">
        <v>0.99339999999999995</v>
      </c>
      <c r="O288" s="20">
        <v>45230</v>
      </c>
      <c r="P288" s="56">
        <f>foreign!D288</f>
        <v>1.0619000000000001</v>
      </c>
      <c r="Q288" s="56">
        <f>P288*((1+macro!M288/12)/(1+macro!N288/12))</f>
        <v>1.0605882074916002</v>
      </c>
    </row>
    <row r="289" spans="9:17" x14ac:dyDescent="0.35">
      <c r="I289" s="1">
        <v>36566</v>
      </c>
      <c r="J289">
        <v>0.98680000000000001</v>
      </c>
      <c r="O289" s="20">
        <v>45260</v>
      </c>
      <c r="P289" s="56">
        <f>foreign!D289</f>
        <v>1.0931</v>
      </c>
      <c r="Q289" s="56">
        <f>P289*((1+macro!M289/12)/(1+macro!N289/12))</f>
        <v>1.0917493708527954</v>
      </c>
    </row>
    <row r="290" spans="9:17" x14ac:dyDescent="0.35">
      <c r="I290" s="1">
        <v>36567</v>
      </c>
      <c r="J290">
        <v>0.98009999999999997</v>
      </c>
      <c r="O290" s="20">
        <v>45289</v>
      </c>
      <c r="P290" s="56">
        <f>foreign!D290</f>
        <v>1.105</v>
      </c>
      <c r="Q290" s="56">
        <f>P290*((1+macro!M290/12)/(1+macro!N290/12))</f>
        <v>1.1084892022965327</v>
      </c>
    </row>
    <row r="291" spans="9:17" x14ac:dyDescent="0.35">
      <c r="I291" s="1">
        <v>36570</v>
      </c>
      <c r="J291">
        <v>0.98670000000000002</v>
      </c>
      <c r="O291" s="20">
        <v>45322</v>
      </c>
      <c r="P291" s="56">
        <f>foreign!D291</f>
        <v>1.0837000000000001</v>
      </c>
      <c r="Q291" s="56">
        <f>P291*((1+macro!M291/12)/(1+macro!N291/12))</f>
        <v>1.082395409766701</v>
      </c>
    </row>
    <row r="292" spans="9:17" x14ac:dyDescent="0.35">
      <c r="I292" s="1">
        <v>36571</v>
      </c>
      <c r="J292">
        <v>0.9778</v>
      </c>
      <c r="O292" s="20">
        <v>45351</v>
      </c>
      <c r="P292" s="56">
        <f>foreign!D292</f>
        <v>1.0826</v>
      </c>
      <c r="Q292" s="56">
        <f>P292*((1+macro!M292/12)/(1+macro!N292/12))</f>
        <v>1.0812962848870011</v>
      </c>
    </row>
    <row r="293" spans="9:17" x14ac:dyDescent="0.35">
      <c r="I293" s="1">
        <v>36572</v>
      </c>
      <c r="J293">
        <v>0.98040000000000005</v>
      </c>
      <c r="O293" s="20">
        <v>45380</v>
      </c>
      <c r="P293" s="56">
        <f>foreign!D293</f>
        <v>1.0810999999999999</v>
      </c>
      <c r="Q293" s="56">
        <f>P293*((1+macro!M293/12)/(1+macro!N293/12))</f>
        <v>1.0797565066661137</v>
      </c>
    </row>
    <row r="294" spans="9:17" x14ac:dyDescent="0.35">
      <c r="I294" s="1">
        <v>36573</v>
      </c>
      <c r="J294">
        <v>0.9919</v>
      </c>
      <c r="O294" s="20">
        <v>45412</v>
      </c>
      <c r="P294" s="56">
        <f>foreign!D294</f>
        <v>1.0718000000000001</v>
      </c>
      <c r="Q294" s="56">
        <f>P294*((1+macro!M294/12)/(1+macro!N294/12))</f>
        <v>1.0704765892279355</v>
      </c>
    </row>
    <row r="295" spans="9:17" x14ac:dyDescent="0.35">
      <c r="I295" s="1">
        <v>36574</v>
      </c>
      <c r="J295">
        <v>0.98570000000000002</v>
      </c>
      <c r="O295" s="20">
        <v>45443</v>
      </c>
      <c r="P295" s="56">
        <f>foreign!D295</f>
        <v>1.0851999999999999</v>
      </c>
      <c r="Q295" s="56">
        <f>P295*((1+macro!M295/12)/(1+macro!N295/12))</f>
        <v>1.0838294323925197</v>
      </c>
    </row>
    <row r="296" spans="9:17" x14ac:dyDescent="0.35">
      <c r="I296" s="1">
        <v>36577</v>
      </c>
      <c r="J296">
        <v>0.98570000000000002</v>
      </c>
      <c r="O296" s="20">
        <v>45471</v>
      </c>
      <c r="P296" s="56">
        <f>foreign!D296</f>
        <v>1.0705</v>
      </c>
      <c r="Q296" s="56">
        <f>P296*((1+macro!M296/12)/(1+macro!N296/12))</f>
        <v>1.0689322601211215</v>
      </c>
    </row>
    <row r="297" spans="9:17" x14ac:dyDescent="0.35">
      <c r="I297" s="1">
        <v>36578</v>
      </c>
      <c r="J297">
        <v>1.0022</v>
      </c>
      <c r="O297" s="20">
        <v>45504</v>
      </c>
      <c r="P297" s="56">
        <f>foreign!D297</f>
        <v>1.0828</v>
      </c>
      <c r="Q297" s="56">
        <f>P297*((1+macro!M297/12)/(1+macro!N297/12))</f>
        <v>1.081216735801158</v>
      </c>
    </row>
    <row r="298" spans="9:17" x14ac:dyDescent="0.35">
      <c r="I298" s="1">
        <v>36579</v>
      </c>
      <c r="J298">
        <v>1.0067999999999999</v>
      </c>
      <c r="O298" s="20">
        <v>45534</v>
      </c>
      <c r="P298" s="56">
        <f>foreign!D298</f>
        <v>1.1087</v>
      </c>
      <c r="Q298" s="56">
        <f>P298*((1+macro!M298/12)/(1+macro!N298/12))</f>
        <v>1.1071148419423888</v>
      </c>
    </row>
    <row r="299" spans="9:17" x14ac:dyDescent="0.35">
      <c r="I299" s="1">
        <v>36580</v>
      </c>
      <c r="J299">
        <v>0.98980000000000001</v>
      </c>
      <c r="O299" s="20">
        <v>45565</v>
      </c>
      <c r="P299" s="56">
        <f>foreign!D299</f>
        <v>1.1195999999999999</v>
      </c>
      <c r="Q299" s="56">
        <f>P299*((1+macro!M299/12)/(1+macro!N299/12))</f>
        <v>1.1181859121962554</v>
      </c>
    </row>
    <row r="300" spans="9:17" x14ac:dyDescent="0.35">
      <c r="I300" s="1">
        <v>36581</v>
      </c>
      <c r="J300">
        <v>0.98129999999999995</v>
      </c>
      <c r="O300" s="20">
        <v>45596</v>
      </c>
      <c r="P300" s="56">
        <f>foreign!D300</f>
        <v>1.0882000000000001</v>
      </c>
      <c r="Q300" s="56">
        <f>P300*((1+macro!M300/12)/(1+macro!N300/12))</f>
        <v>1.086669619968462</v>
      </c>
    </row>
    <row r="301" spans="9:17" x14ac:dyDescent="0.35">
      <c r="I301" s="1">
        <v>36584</v>
      </c>
      <c r="J301">
        <v>0.96389999999999998</v>
      </c>
      <c r="O301" s="20">
        <v>45625</v>
      </c>
      <c r="P301" s="56">
        <f>foreign!D301</f>
        <v>1.0562</v>
      </c>
      <c r="Q301" s="56">
        <f>P301*((1+macro!M301/12)/(1+macro!N301/12))</f>
        <v>1.0548640879303333</v>
      </c>
    </row>
    <row r="302" spans="9:17" x14ac:dyDescent="0.35">
      <c r="I302" s="1">
        <v>36585</v>
      </c>
      <c r="J302">
        <v>0.97140000000000004</v>
      </c>
      <c r="O302" s="20">
        <v>45657</v>
      </c>
      <c r="P302" s="56">
        <f>foreign!D302</f>
        <v>1.0388999999999999</v>
      </c>
      <c r="Q302" s="56">
        <f>P302*((1+macro!M302/12)/(1+macro!N302/12))</f>
        <v>1.0375165135451516</v>
      </c>
    </row>
    <row r="303" spans="9:17" x14ac:dyDescent="0.35">
      <c r="I303" s="1">
        <v>36586</v>
      </c>
      <c r="J303">
        <v>0.9667</v>
      </c>
      <c r="O303" s="20">
        <v>45688</v>
      </c>
      <c r="P303" s="56">
        <f>foreign!D303</f>
        <v>1.0392999999999999</v>
      </c>
      <c r="Q303" s="56">
        <f>P303*((1+macro!M303/12)/(1+macro!N303/12))</f>
        <v>1.0379323364967867</v>
      </c>
    </row>
    <row r="304" spans="9:17" x14ac:dyDescent="0.35">
      <c r="I304" s="1">
        <v>36587</v>
      </c>
      <c r="J304">
        <v>0.97250000000000003</v>
      </c>
      <c r="O304" s="20">
        <v>45716</v>
      </c>
      <c r="P304" s="56">
        <f>foreign!D304</f>
        <v>1.0410999999999999</v>
      </c>
      <c r="Q304" s="56">
        <f>P304*((1+macro!M304/12)/(1+macro!N304/12))</f>
        <v>1.0395576136218334</v>
      </c>
    </row>
    <row r="305" spans="9:17" x14ac:dyDescent="0.35">
      <c r="I305" s="1">
        <v>36588</v>
      </c>
      <c r="J305">
        <v>0.96589999999999998</v>
      </c>
      <c r="O305" s="20">
        <v>45747</v>
      </c>
      <c r="P305" s="56">
        <f>foreign!D305</f>
        <v>1.0814999999999999</v>
      </c>
      <c r="Q305" s="56">
        <f>P305*((1+macro!M305/12)/(1+macro!N305/12))</f>
        <v>1.0796960183824442</v>
      </c>
    </row>
    <row r="306" spans="9:17" x14ac:dyDescent="0.35">
      <c r="I306" s="1">
        <v>36591</v>
      </c>
      <c r="J306">
        <v>0.96399999999999997</v>
      </c>
      <c r="O306" s="20">
        <v>45777</v>
      </c>
      <c r="P306" s="56">
        <f>foreign!D306</f>
        <v>1.1373</v>
      </c>
      <c r="Q306" s="56">
        <f>P306*((1+macro!M306/12)/(1+macro!N306/12))</f>
        <v>1.1352496853314071</v>
      </c>
    </row>
    <row r="307" spans="9:17" x14ac:dyDescent="0.35">
      <c r="I307" s="1">
        <v>36592</v>
      </c>
      <c r="J307">
        <v>0.95930000000000004</v>
      </c>
      <c r="O307" s="20">
        <v>45807</v>
      </c>
      <c r="P307" s="56">
        <f>foreign!D307</f>
        <v>1.1338999999999999</v>
      </c>
      <c r="Q307" s="56">
        <f>P307*((1+macro!M307/12)/(1+macro!N307/12))</f>
        <v>1.1317786979781623</v>
      </c>
    </row>
    <row r="308" spans="9:17" x14ac:dyDescent="0.35">
      <c r="I308" s="1">
        <v>36593</v>
      </c>
      <c r="J308">
        <v>0.95430000000000004</v>
      </c>
      <c r="O308" s="20">
        <v>45838</v>
      </c>
      <c r="P308" s="56">
        <f>foreign!D308</f>
        <v>1.1719999999999999</v>
      </c>
      <c r="Q308" s="56">
        <f>P308*((1+macro!M308/12)/(1+macro!N308/12))</f>
        <v>1.1695949867153768</v>
      </c>
    </row>
    <row r="309" spans="9:17" x14ac:dyDescent="0.35">
      <c r="I309" s="1">
        <v>36594</v>
      </c>
      <c r="J309">
        <v>0.96160000000000001</v>
      </c>
    </row>
    <row r="310" spans="9:17" x14ac:dyDescent="0.35">
      <c r="I310" s="1">
        <v>36595</v>
      </c>
      <c r="J310">
        <v>0.96130000000000004</v>
      </c>
    </row>
    <row r="311" spans="9:17" x14ac:dyDescent="0.35">
      <c r="I311" s="1">
        <v>36598</v>
      </c>
      <c r="J311">
        <v>0.97160000000000002</v>
      </c>
    </row>
    <row r="312" spans="9:17" x14ac:dyDescent="0.35">
      <c r="I312" s="1">
        <v>36599</v>
      </c>
      <c r="J312">
        <v>0.96199999999999997</v>
      </c>
    </row>
    <row r="313" spans="9:17" x14ac:dyDescent="0.35">
      <c r="I313" s="1">
        <v>36600</v>
      </c>
      <c r="J313">
        <v>0.9647</v>
      </c>
    </row>
    <row r="314" spans="9:17" x14ac:dyDescent="0.35">
      <c r="I314" s="1">
        <v>36601</v>
      </c>
      <c r="J314">
        <v>0.96630000000000005</v>
      </c>
    </row>
    <row r="315" spans="9:17" x14ac:dyDescent="0.35">
      <c r="I315" s="1">
        <v>36602</v>
      </c>
      <c r="J315">
        <v>0.96719999999999995</v>
      </c>
    </row>
    <row r="316" spans="9:17" x14ac:dyDescent="0.35">
      <c r="I316" s="1">
        <v>36605</v>
      </c>
      <c r="J316">
        <v>0.97150000000000003</v>
      </c>
    </row>
    <row r="317" spans="9:17" x14ac:dyDescent="0.35">
      <c r="I317" s="1">
        <v>36606</v>
      </c>
      <c r="J317">
        <v>0.97009999999999996</v>
      </c>
    </row>
    <row r="318" spans="9:17" x14ac:dyDescent="0.35">
      <c r="I318" s="1">
        <v>36607</v>
      </c>
      <c r="J318">
        <v>0.96030000000000004</v>
      </c>
    </row>
    <row r="319" spans="9:17" x14ac:dyDescent="0.35">
      <c r="I319" s="1">
        <v>36608</v>
      </c>
      <c r="J319">
        <v>0.96560000000000001</v>
      </c>
    </row>
    <row r="320" spans="9:17" x14ac:dyDescent="0.35">
      <c r="I320" s="1">
        <v>36609</v>
      </c>
      <c r="J320">
        <v>0.97150000000000003</v>
      </c>
    </row>
    <row r="321" spans="9:10" x14ac:dyDescent="0.35">
      <c r="I321" s="1">
        <v>36612</v>
      </c>
      <c r="J321">
        <v>0.97119999999999995</v>
      </c>
    </row>
    <row r="322" spans="9:10" x14ac:dyDescent="0.35">
      <c r="I322" s="1">
        <v>36613</v>
      </c>
      <c r="J322">
        <v>0.9647</v>
      </c>
    </row>
    <row r="323" spans="9:10" x14ac:dyDescent="0.35">
      <c r="I323" s="1">
        <v>36614</v>
      </c>
      <c r="J323">
        <v>0.95679999999999998</v>
      </c>
    </row>
    <row r="324" spans="9:10" x14ac:dyDescent="0.35">
      <c r="I324" s="1">
        <v>36615</v>
      </c>
      <c r="J324">
        <v>0.95550000000000002</v>
      </c>
    </row>
    <row r="325" spans="9:10" x14ac:dyDescent="0.35">
      <c r="I325" s="1">
        <v>36616</v>
      </c>
      <c r="J325">
        <v>0.95530000000000004</v>
      </c>
    </row>
    <row r="326" spans="9:10" x14ac:dyDescent="0.35">
      <c r="I326" s="1">
        <v>36619</v>
      </c>
      <c r="J326">
        <v>0.95640000000000003</v>
      </c>
    </row>
    <row r="327" spans="9:10" x14ac:dyDescent="0.35">
      <c r="I327" s="1">
        <v>36620</v>
      </c>
      <c r="J327">
        <v>0.95379999999999998</v>
      </c>
    </row>
    <row r="328" spans="9:10" x14ac:dyDescent="0.35">
      <c r="I328" s="1">
        <v>36621</v>
      </c>
      <c r="J328">
        <v>0.96730000000000005</v>
      </c>
    </row>
    <row r="329" spans="9:10" x14ac:dyDescent="0.35">
      <c r="I329" s="1">
        <v>36622</v>
      </c>
      <c r="J329">
        <v>0.96250000000000002</v>
      </c>
    </row>
    <row r="330" spans="9:10" x14ac:dyDescent="0.35">
      <c r="I330" s="1">
        <v>36623</v>
      </c>
      <c r="J330">
        <v>0.95640000000000003</v>
      </c>
    </row>
    <row r="331" spans="9:10" x14ac:dyDescent="0.35">
      <c r="I331" s="1">
        <v>36626</v>
      </c>
      <c r="J331">
        <v>0.95899999999999996</v>
      </c>
    </row>
    <row r="332" spans="9:10" x14ac:dyDescent="0.35">
      <c r="I332" s="1">
        <v>36627</v>
      </c>
      <c r="J332">
        <v>0.95940000000000003</v>
      </c>
    </row>
    <row r="333" spans="9:10" x14ac:dyDescent="0.35">
      <c r="I333" s="1">
        <v>36628</v>
      </c>
      <c r="J333">
        <v>0.95760000000000001</v>
      </c>
    </row>
    <row r="334" spans="9:10" x14ac:dyDescent="0.35">
      <c r="I334" s="1">
        <v>36629</v>
      </c>
      <c r="J334">
        <v>0.95369999999999999</v>
      </c>
    </row>
    <row r="335" spans="9:10" x14ac:dyDescent="0.35">
      <c r="I335" s="1">
        <v>36630</v>
      </c>
      <c r="J335">
        <v>0.95399999999999996</v>
      </c>
    </row>
    <row r="336" spans="9:10" x14ac:dyDescent="0.35">
      <c r="I336" s="1">
        <v>36633</v>
      </c>
      <c r="J336">
        <v>0.95730000000000004</v>
      </c>
    </row>
    <row r="337" spans="9:10" x14ac:dyDescent="0.35">
      <c r="I337" s="1">
        <v>36634</v>
      </c>
      <c r="J337">
        <v>0.94969999999999999</v>
      </c>
    </row>
    <row r="338" spans="9:10" x14ac:dyDescent="0.35">
      <c r="I338" s="1">
        <v>36635</v>
      </c>
      <c r="J338">
        <v>0.94610000000000005</v>
      </c>
    </row>
    <row r="339" spans="9:10" x14ac:dyDescent="0.35">
      <c r="I339" s="1">
        <v>36636</v>
      </c>
      <c r="J339">
        <v>0.93759999999999999</v>
      </c>
    </row>
    <row r="340" spans="9:10" x14ac:dyDescent="0.35">
      <c r="I340" s="1">
        <v>36641</v>
      </c>
      <c r="J340">
        <v>0.93020000000000003</v>
      </c>
    </row>
    <row r="341" spans="9:10" x14ac:dyDescent="0.35">
      <c r="I341" s="1">
        <v>36642</v>
      </c>
      <c r="J341">
        <v>0.91930000000000001</v>
      </c>
    </row>
    <row r="342" spans="9:10" x14ac:dyDescent="0.35">
      <c r="I342" s="1">
        <v>36643</v>
      </c>
      <c r="J342">
        <v>0.9163</v>
      </c>
    </row>
    <row r="343" spans="9:10" x14ac:dyDescent="0.35">
      <c r="I343" s="1">
        <v>36644</v>
      </c>
      <c r="J343">
        <v>0.90849999999999997</v>
      </c>
    </row>
    <row r="344" spans="9:10" x14ac:dyDescent="0.35">
      <c r="I344" s="1">
        <v>36648</v>
      </c>
      <c r="J344">
        <v>0.91159999999999997</v>
      </c>
    </row>
    <row r="345" spans="9:10" x14ac:dyDescent="0.35">
      <c r="I345" s="1">
        <v>36649</v>
      </c>
      <c r="J345">
        <v>0.89129999999999998</v>
      </c>
    </row>
    <row r="346" spans="9:10" x14ac:dyDescent="0.35">
      <c r="I346" s="1">
        <v>36650</v>
      </c>
      <c r="J346">
        <v>0.89470000000000005</v>
      </c>
    </row>
    <row r="347" spans="9:10" x14ac:dyDescent="0.35">
      <c r="I347" s="1">
        <v>36651</v>
      </c>
      <c r="J347">
        <v>0.89839999999999998</v>
      </c>
    </row>
    <row r="348" spans="9:10" x14ac:dyDescent="0.35">
      <c r="I348" s="1">
        <v>36654</v>
      </c>
      <c r="J348">
        <v>0.8952</v>
      </c>
    </row>
    <row r="349" spans="9:10" x14ac:dyDescent="0.35">
      <c r="I349" s="1">
        <v>36655</v>
      </c>
      <c r="J349">
        <v>0.89780000000000004</v>
      </c>
    </row>
    <row r="350" spans="9:10" x14ac:dyDescent="0.35">
      <c r="I350" s="1">
        <v>36656</v>
      </c>
      <c r="J350">
        <v>0.91069999999999995</v>
      </c>
    </row>
    <row r="351" spans="9:10" x14ac:dyDescent="0.35">
      <c r="I351" s="1">
        <v>36657</v>
      </c>
      <c r="J351">
        <v>0.90790000000000004</v>
      </c>
    </row>
    <row r="352" spans="9:10" x14ac:dyDescent="0.35">
      <c r="I352" s="1">
        <v>36658</v>
      </c>
      <c r="J352">
        <v>0.90290000000000004</v>
      </c>
    </row>
    <row r="353" spans="9:10" x14ac:dyDescent="0.35">
      <c r="I353" s="1">
        <v>36661</v>
      </c>
      <c r="J353">
        <v>0.91469999999999996</v>
      </c>
    </row>
    <row r="354" spans="9:10" x14ac:dyDescent="0.35">
      <c r="I354" s="1">
        <v>36662</v>
      </c>
      <c r="J354">
        <v>0.90649999999999997</v>
      </c>
    </row>
    <row r="355" spans="9:10" x14ac:dyDescent="0.35">
      <c r="I355" s="1">
        <v>36663</v>
      </c>
      <c r="J355">
        <v>0.89219999999999999</v>
      </c>
    </row>
    <row r="356" spans="9:10" x14ac:dyDescent="0.35">
      <c r="I356" s="1">
        <v>36664</v>
      </c>
      <c r="J356">
        <v>0.89419999999999999</v>
      </c>
    </row>
    <row r="357" spans="9:10" x14ac:dyDescent="0.35">
      <c r="I357" s="1">
        <v>36665</v>
      </c>
      <c r="J357">
        <v>0.88749999999999996</v>
      </c>
    </row>
    <row r="358" spans="9:10" x14ac:dyDescent="0.35">
      <c r="I358" s="1">
        <v>36668</v>
      </c>
      <c r="J358">
        <v>0.9</v>
      </c>
    </row>
    <row r="359" spans="9:10" x14ac:dyDescent="0.35">
      <c r="I359" s="1">
        <v>36669</v>
      </c>
      <c r="J359">
        <v>0.91110000000000002</v>
      </c>
    </row>
    <row r="360" spans="9:10" x14ac:dyDescent="0.35">
      <c r="I360" s="1">
        <v>36670</v>
      </c>
      <c r="J360">
        <v>0.90980000000000005</v>
      </c>
    </row>
    <row r="361" spans="9:10" x14ac:dyDescent="0.35">
      <c r="I361" s="1">
        <v>36671</v>
      </c>
      <c r="J361">
        <v>0.89810000000000001</v>
      </c>
    </row>
    <row r="362" spans="9:10" x14ac:dyDescent="0.35">
      <c r="I362" s="1">
        <v>36672</v>
      </c>
      <c r="J362">
        <v>0.9143</v>
      </c>
    </row>
    <row r="363" spans="9:10" x14ac:dyDescent="0.35">
      <c r="I363" s="1">
        <v>36675</v>
      </c>
      <c r="J363">
        <v>0.92620000000000002</v>
      </c>
    </row>
    <row r="364" spans="9:10" x14ac:dyDescent="0.35">
      <c r="I364" s="1">
        <v>36676</v>
      </c>
      <c r="J364">
        <v>0.93589999999999995</v>
      </c>
    </row>
    <row r="365" spans="9:10" x14ac:dyDescent="0.35">
      <c r="I365" s="1">
        <v>36677</v>
      </c>
      <c r="J365">
        <v>0.93030000000000002</v>
      </c>
    </row>
    <row r="366" spans="9:10" x14ac:dyDescent="0.35">
      <c r="I366" s="1">
        <v>36678</v>
      </c>
      <c r="J366">
        <v>0.93300000000000005</v>
      </c>
    </row>
    <row r="367" spans="9:10" x14ac:dyDescent="0.35">
      <c r="I367" s="1">
        <v>36679</v>
      </c>
      <c r="J367">
        <v>0.9355</v>
      </c>
    </row>
    <row r="368" spans="9:10" x14ac:dyDescent="0.35">
      <c r="I368" s="1">
        <v>36682</v>
      </c>
      <c r="J368">
        <v>0.94330000000000003</v>
      </c>
    </row>
    <row r="369" spans="9:10" x14ac:dyDescent="0.35">
      <c r="I369" s="1">
        <v>36683</v>
      </c>
      <c r="J369">
        <v>0.94850000000000001</v>
      </c>
    </row>
    <row r="370" spans="9:10" x14ac:dyDescent="0.35">
      <c r="I370" s="1">
        <v>36684</v>
      </c>
      <c r="J370">
        <v>0.95540000000000003</v>
      </c>
    </row>
    <row r="371" spans="9:10" x14ac:dyDescent="0.35">
      <c r="I371" s="1">
        <v>36685</v>
      </c>
      <c r="J371">
        <v>0.96679999999999999</v>
      </c>
    </row>
    <row r="372" spans="9:10" x14ac:dyDescent="0.35">
      <c r="I372" s="1">
        <v>36686</v>
      </c>
      <c r="J372">
        <v>0.94899999999999995</v>
      </c>
    </row>
    <row r="373" spans="9:10" x14ac:dyDescent="0.35">
      <c r="I373" s="1">
        <v>36689</v>
      </c>
      <c r="J373">
        <v>0.95269999999999999</v>
      </c>
    </row>
    <row r="374" spans="9:10" x14ac:dyDescent="0.35">
      <c r="I374" s="1">
        <v>36690</v>
      </c>
      <c r="J374">
        <v>0.95830000000000004</v>
      </c>
    </row>
    <row r="375" spans="9:10" x14ac:dyDescent="0.35">
      <c r="I375" s="1">
        <v>36691</v>
      </c>
      <c r="J375">
        <v>0.96360000000000001</v>
      </c>
    </row>
    <row r="376" spans="9:10" x14ac:dyDescent="0.35">
      <c r="I376" s="1">
        <v>36692</v>
      </c>
      <c r="J376">
        <v>0.95240000000000002</v>
      </c>
    </row>
    <row r="377" spans="9:10" x14ac:dyDescent="0.35">
      <c r="I377" s="1">
        <v>36693</v>
      </c>
      <c r="J377">
        <v>0.95650000000000002</v>
      </c>
    </row>
    <row r="378" spans="9:10" x14ac:dyDescent="0.35">
      <c r="I378" s="1">
        <v>36696</v>
      </c>
      <c r="J378">
        <v>0.96399999999999997</v>
      </c>
    </row>
    <row r="379" spans="9:10" x14ac:dyDescent="0.35">
      <c r="I379" s="1">
        <v>36697</v>
      </c>
      <c r="J379">
        <v>0.95379999999999998</v>
      </c>
    </row>
    <row r="380" spans="9:10" x14ac:dyDescent="0.35">
      <c r="I380" s="1">
        <v>36698</v>
      </c>
      <c r="J380">
        <v>0.94699999999999995</v>
      </c>
    </row>
    <row r="381" spans="9:10" x14ac:dyDescent="0.35">
      <c r="I381" s="1">
        <v>36699</v>
      </c>
      <c r="J381">
        <v>0.9405</v>
      </c>
    </row>
    <row r="382" spans="9:10" x14ac:dyDescent="0.35">
      <c r="I382" s="1">
        <v>36700</v>
      </c>
      <c r="J382">
        <v>0.94130000000000003</v>
      </c>
    </row>
    <row r="383" spans="9:10" x14ac:dyDescent="0.35">
      <c r="I383" s="1">
        <v>36703</v>
      </c>
      <c r="J383">
        <v>0.93269999999999997</v>
      </c>
    </row>
    <row r="384" spans="9:10" x14ac:dyDescent="0.35">
      <c r="I384" s="1">
        <v>36704</v>
      </c>
      <c r="J384">
        <v>0.94010000000000005</v>
      </c>
    </row>
    <row r="385" spans="9:10" x14ac:dyDescent="0.35">
      <c r="I385" s="1">
        <v>36705</v>
      </c>
      <c r="J385">
        <v>0.9415</v>
      </c>
    </row>
    <row r="386" spans="9:10" x14ac:dyDescent="0.35">
      <c r="I386" s="1">
        <v>36706</v>
      </c>
      <c r="J386">
        <v>0.95040000000000002</v>
      </c>
    </row>
    <row r="387" spans="9:10" x14ac:dyDescent="0.35">
      <c r="I387" s="1">
        <v>36707</v>
      </c>
      <c r="J387">
        <v>0.9556</v>
      </c>
    </row>
    <row r="388" spans="9:10" x14ac:dyDescent="0.35">
      <c r="I388" s="1">
        <v>36710</v>
      </c>
      <c r="J388">
        <v>0.94930000000000003</v>
      </c>
    </row>
    <row r="389" spans="9:10" x14ac:dyDescent="0.35">
      <c r="I389" s="1">
        <v>36711</v>
      </c>
      <c r="J389">
        <v>0.94869999999999999</v>
      </c>
    </row>
    <row r="390" spans="9:10" x14ac:dyDescent="0.35">
      <c r="I390" s="1">
        <v>36712</v>
      </c>
      <c r="J390">
        <v>0.95369999999999999</v>
      </c>
    </row>
    <row r="391" spans="9:10" x14ac:dyDescent="0.35">
      <c r="I391" s="1">
        <v>36713</v>
      </c>
      <c r="J391">
        <v>0.95420000000000005</v>
      </c>
    </row>
    <row r="392" spans="9:10" x14ac:dyDescent="0.35">
      <c r="I392" s="1">
        <v>36714</v>
      </c>
      <c r="J392">
        <v>0.94830000000000003</v>
      </c>
    </row>
    <row r="393" spans="9:10" x14ac:dyDescent="0.35">
      <c r="I393" s="1">
        <v>36717</v>
      </c>
      <c r="J393">
        <v>0.95230000000000004</v>
      </c>
    </row>
    <row r="394" spans="9:10" x14ac:dyDescent="0.35">
      <c r="I394" s="1">
        <v>36718</v>
      </c>
      <c r="J394">
        <v>0.95269999999999999</v>
      </c>
    </row>
    <row r="395" spans="9:10" x14ac:dyDescent="0.35">
      <c r="I395" s="1">
        <v>36719</v>
      </c>
      <c r="J395">
        <v>0.94989999999999997</v>
      </c>
    </row>
    <row r="396" spans="9:10" x14ac:dyDescent="0.35">
      <c r="I396" s="1">
        <v>36720</v>
      </c>
      <c r="J396">
        <v>0.93489999999999995</v>
      </c>
    </row>
    <row r="397" spans="9:10" x14ac:dyDescent="0.35">
      <c r="I397" s="1">
        <v>36721</v>
      </c>
      <c r="J397">
        <v>0.93440000000000001</v>
      </c>
    </row>
    <row r="398" spans="9:10" x14ac:dyDescent="0.35">
      <c r="I398" s="1">
        <v>36724</v>
      </c>
      <c r="J398">
        <v>0.93520000000000003</v>
      </c>
    </row>
    <row r="399" spans="9:10" x14ac:dyDescent="0.35">
      <c r="I399" s="1">
        <v>36725</v>
      </c>
      <c r="J399">
        <v>0.93530000000000002</v>
      </c>
    </row>
    <row r="400" spans="9:10" x14ac:dyDescent="0.35">
      <c r="I400" s="1">
        <v>36726</v>
      </c>
      <c r="J400">
        <v>0.92159999999999997</v>
      </c>
    </row>
    <row r="401" spans="9:10" x14ac:dyDescent="0.35">
      <c r="I401" s="1">
        <v>36727</v>
      </c>
      <c r="J401">
        <v>0.92200000000000004</v>
      </c>
    </row>
    <row r="402" spans="9:10" x14ac:dyDescent="0.35">
      <c r="I402" s="1">
        <v>36728</v>
      </c>
      <c r="J402">
        <v>0.93630000000000002</v>
      </c>
    </row>
    <row r="403" spans="9:10" x14ac:dyDescent="0.35">
      <c r="I403" s="1">
        <v>36731</v>
      </c>
      <c r="J403">
        <v>0.93320000000000003</v>
      </c>
    </row>
    <row r="404" spans="9:10" x14ac:dyDescent="0.35">
      <c r="I404" s="1">
        <v>36732</v>
      </c>
      <c r="J404">
        <v>0.94099999999999995</v>
      </c>
    </row>
    <row r="405" spans="9:10" x14ac:dyDescent="0.35">
      <c r="I405" s="1">
        <v>36733</v>
      </c>
      <c r="J405">
        <v>0.93899999999999995</v>
      </c>
    </row>
    <row r="406" spans="9:10" x14ac:dyDescent="0.35">
      <c r="I406" s="1">
        <v>36734</v>
      </c>
      <c r="J406">
        <v>0.93889999999999996</v>
      </c>
    </row>
    <row r="407" spans="9:10" x14ac:dyDescent="0.35">
      <c r="I407" s="1">
        <v>36735</v>
      </c>
      <c r="J407">
        <v>0.92759999999999998</v>
      </c>
    </row>
    <row r="408" spans="9:10" x14ac:dyDescent="0.35">
      <c r="I408" s="1">
        <v>36738</v>
      </c>
      <c r="J408">
        <v>0.92430000000000001</v>
      </c>
    </row>
    <row r="409" spans="9:10" x14ac:dyDescent="0.35">
      <c r="I409" s="1">
        <v>36739</v>
      </c>
      <c r="J409">
        <v>0.9264</v>
      </c>
    </row>
    <row r="410" spans="9:10" x14ac:dyDescent="0.35">
      <c r="I410" s="1">
        <v>36740</v>
      </c>
      <c r="J410">
        <v>0.91420000000000001</v>
      </c>
    </row>
    <row r="411" spans="9:10" x14ac:dyDescent="0.35">
      <c r="I411" s="1">
        <v>36741</v>
      </c>
      <c r="J411">
        <v>0.90280000000000005</v>
      </c>
    </row>
    <row r="412" spans="9:10" x14ac:dyDescent="0.35">
      <c r="I412" s="1">
        <v>36742</v>
      </c>
      <c r="J412">
        <v>0.90310000000000001</v>
      </c>
    </row>
    <row r="413" spans="9:10" x14ac:dyDescent="0.35">
      <c r="I413" s="1">
        <v>36745</v>
      </c>
      <c r="J413">
        <v>0.90839999999999999</v>
      </c>
    </row>
    <row r="414" spans="9:10" x14ac:dyDescent="0.35">
      <c r="I414" s="1">
        <v>36746</v>
      </c>
      <c r="J414">
        <v>0.90469999999999995</v>
      </c>
    </row>
    <row r="415" spans="9:10" x14ac:dyDescent="0.35">
      <c r="I415" s="1">
        <v>36747</v>
      </c>
      <c r="J415">
        <v>0.89729999999999999</v>
      </c>
    </row>
    <row r="416" spans="9:10" x14ac:dyDescent="0.35">
      <c r="I416" s="1">
        <v>36748</v>
      </c>
      <c r="J416">
        <v>0.90310000000000001</v>
      </c>
    </row>
    <row r="417" spans="9:10" x14ac:dyDescent="0.35">
      <c r="I417" s="1">
        <v>36749</v>
      </c>
      <c r="J417">
        <v>0.91320000000000001</v>
      </c>
    </row>
    <row r="418" spans="9:10" x14ac:dyDescent="0.35">
      <c r="I418" s="1">
        <v>36752</v>
      </c>
      <c r="J418">
        <v>0.90110000000000001</v>
      </c>
    </row>
    <row r="419" spans="9:10" x14ac:dyDescent="0.35">
      <c r="I419" s="1">
        <v>36753</v>
      </c>
      <c r="J419">
        <v>0.91180000000000005</v>
      </c>
    </row>
    <row r="420" spans="9:10" x14ac:dyDescent="0.35">
      <c r="I420" s="1">
        <v>36754</v>
      </c>
      <c r="J420">
        <v>0.90720000000000001</v>
      </c>
    </row>
    <row r="421" spans="9:10" x14ac:dyDescent="0.35">
      <c r="I421" s="1">
        <v>36755</v>
      </c>
      <c r="J421">
        <v>0.91400000000000003</v>
      </c>
    </row>
    <row r="422" spans="9:10" x14ac:dyDescent="0.35">
      <c r="I422" s="1">
        <v>36756</v>
      </c>
      <c r="J422">
        <v>0.91269999999999996</v>
      </c>
    </row>
    <row r="423" spans="9:10" x14ac:dyDescent="0.35">
      <c r="I423" s="1">
        <v>36759</v>
      </c>
      <c r="J423">
        <v>0.90229999999999999</v>
      </c>
    </row>
    <row r="424" spans="9:10" x14ac:dyDescent="0.35">
      <c r="I424" s="1">
        <v>36760</v>
      </c>
      <c r="J424">
        <v>0.8972</v>
      </c>
    </row>
    <row r="425" spans="9:10" x14ac:dyDescent="0.35">
      <c r="I425" s="1">
        <v>36761</v>
      </c>
      <c r="J425">
        <v>0.89180000000000004</v>
      </c>
    </row>
    <row r="426" spans="9:10" x14ac:dyDescent="0.35">
      <c r="I426" s="1">
        <v>36762</v>
      </c>
      <c r="J426">
        <v>0.9012</v>
      </c>
    </row>
    <row r="427" spans="9:10" x14ac:dyDescent="0.35">
      <c r="I427" s="1">
        <v>36763</v>
      </c>
      <c r="J427">
        <v>0.90210000000000001</v>
      </c>
    </row>
    <row r="428" spans="9:10" x14ac:dyDescent="0.35">
      <c r="I428" s="1">
        <v>36766</v>
      </c>
      <c r="J428">
        <v>0.90069999999999995</v>
      </c>
    </row>
    <row r="429" spans="9:10" x14ac:dyDescent="0.35">
      <c r="I429" s="1">
        <v>36767</v>
      </c>
      <c r="J429">
        <v>0.89649999999999996</v>
      </c>
    </row>
    <row r="430" spans="9:10" x14ac:dyDescent="0.35">
      <c r="I430" s="1">
        <v>36768</v>
      </c>
      <c r="J430">
        <v>0.89090000000000003</v>
      </c>
    </row>
    <row r="431" spans="9:10" x14ac:dyDescent="0.35">
      <c r="I431" s="1">
        <v>36769</v>
      </c>
      <c r="J431">
        <v>0.89059999999999995</v>
      </c>
    </row>
    <row r="432" spans="9:10" x14ac:dyDescent="0.35">
      <c r="I432" s="1">
        <v>36770</v>
      </c>
      <c r="J432">
        <v>0.89019999999999999</v>
      </c>
    </row>
    <row r="433" spans="9:10" x14ac:dyDescent="0.35">
      <c r="I433" s="1">
        <v>36773</v>
      </c>
      <c r="J433">
        <v>0.9</v>
      </c>
    </row>
    <row r="434" spans="9:10" x14ac:dyDescent="0.35">
      <c r="I434" s="1">
        <v>36774</v>
      </c>
      <c r="J434">
        <v>0.88859999999999995</v>
      </c>
    </row>
    <row r="435" spans="9:10" x14ac:dyDescent="0.35">
      <c r="I435" s="1">
        <v>36775</v>
      </c>
      <c r="J435">
        <v>0.88180000000000003</v>
      </c>
    </row>
    <row r="436" spans="9:10" x14ac:dyDescent="0.35">
      <c r="I436" s="1">
        <v>36776</v>
      </c>
      <c r="J436">
        <v>0.86760000000000004</v>
      </c>
    </row>
    <row r="437" spans="9:10" x14ac:dyDescent="0.35">
      <c r="I437" s="1">
        <v>36777</v>
      </c>
      <c r="J437">
        <v>0.87350000000000005</v>
      </c>
    </row>
    <row r="438" spans="9:10" x14ac:dyDescent="0.35">
      <c r="I438" s="1">
        <v>36780</v>
      </c>
      <c r="J438">
        <v>0.8609</v>
      </c>
    </row>
    <row r="439" spans="9:10" x14ac:dyDescent="0.35">
      <c r="I439" s="1">
        <v>36781</v>
      </c>
      <c r="J439">
        <v>0.86140000000000005</v>
      </c>
    </row>
    <row r="440" spans="9:10" x14ac:dyDescent="0.35">
      <c r="I440" s="1">
        <v>36782</v>
      </c>
      <c r="J440">
        <v>0.86539999999999995</v>
      </c>
    </row>
    <row r="441" spans="9:10" x14ac:dyDescent="0.35">
      <c r="I441" s="1">
        <v>36783</v>
      </c>
      <c r="J441">
        <v>0.86929999999999996</v>
      </c>
    </row>
    <row r="442" spans="9:10" x14ac:dyDescent="0.35">
      <c r="I442" s="1">
        <v>36784</v>
      </c>
      <c r="J442">
        <v>0.86150000000000004</v>
      </c>
    </row>
    <row r="443" spans="9:10" x14ac:dyDescent="0.35">
      <c r="I443" s="1">
        <v>36787</v>
      </c>
      <c r="J443">
        <v>0.85260000000000002</v>
      </c>
    </row>
    <row r="444" spans="9:10" x14ac:dyDescent="0.35">
      <c r="I444" s="1">
        <v>36788</v>
      </c>
      <c r="J444">
        <v>0.85409999999999997</v>
      </c>
    </row>
    <row r="445" spans="9:10" x14ac:dyDescent="0.35">
      <c r="I445" s="1">
        <v>36789</v>
      </c>
      <c r="J445">
        <v>0.84760000000000002</v>
      </c>
    </row>
    <row r="446" spans="9:10" x14ac:dyDescent="0.35">
      <c r="I446" s="1">
        <v>36790</v>
      </c>
      <c r="J446">
        <v>0.85240000000000005</v>
      </c>
    </row>
    <row r="447" spans="9:10" x14ac:dyDescent="0.35">
      <c r="I447" s="1">
        <v>36791</v>
      </c>
      <c r="J447">
        <v>0.88900000000000001</v>
      </c>
    </row>
    <row r="448" spans="9:10" x14ac:dyDescent="0.35">
      <c r="I448" s="1">
        <v>36794</v>
      </c>
      <c r="J448">
        <v>0.877</v>
      </c>
    </row>
    <row r="449" spans="9:10" x14ac:dyDescent="0.35">
      <c r="I449" s="1">
        <v>36795</v>
      </c>
      <c r="J449">
        <v>0.87570000000000003</v>
      </c>
    </row>
    <row r="450" spans="9:10" x14ac:dyDescent="0.35">
      <c r="I450" s="1">
        <v>36796</v>
      </c>
      <c r="J450">
        <v>0.8861</v>
      </c>
    </row>
    <row r="451" spans="9:10" x14ac:dyDescent="0.35">
      <c r="I451" s="1">
        <v>36797</v>
      </c>
      <c r="J451">
        <v>0.88319999999999999</v>
      </c>
    </row>
    <row r="452" spans="9:10" x14ac:dyDescent="0.35">
      <c r="I452" s="1">
        <v>36798</v>
      </c>
      <c r="J452">
        <v>0.87649999999999995</v>
      </c>
    </row>
    <row r="453" spans="9:10" x14ac:dyDescent="0.35">
      <c r="I453" s="1">
        <v>36801</v>
      </c>
      <c r="J453">
        <v>0.88019999999999998</v>
      </c>
    </row>
    <row r="454" spans="9:10" x14ac:dyDescent="0.35">
      <c r="I454" s="1">
        <v>36802</v>
      </c>
      <c r="J454">
        <v>0.87629999999999997</v>
      </c>
    </row>
    <row r="455" spans="9:10" x14ac:dyDescent="0.35">
      <c r="I455" s="1">
        <v>36803</v>
      </c>
      <c r="J455">
        <v>0.873</v>
      </c>
    </row>
    <row r="456" spans="9:10" x14ac:dyDescent="0.35">
      <c r="I456" s="1">
        <v>36804</v>
      </c>
      <c r="J456">
        <v>0.87860000000000005</v>
      </c>
    </row>
    <row r="457" spans="9:10" x14ac:dyDescent="0.35">
      <c r="I457" s="1">
        <v>36805</v>
      </c>
      <c r="J457">
        <v>0.87029999999999996</v>
      </c>
    </row>
    <row r="458" spans="9:10" x14ac:dyDescent="0.35">
      <c r="I458" s="1">
        <v>36808</v>
      </c>
      <c r="J458">
        <v>0.86950000000000005</v>
      </c>
    </row>
    <row r="459" spans="9:10" x14ac:dyDescent="0.35">
      <c r="I459" s="1">
        <v>36809</v>
      </c>
      <c r="J459">
        <v>0.87209999999999999</v>
      </c>
    </row>
    <row r="460" spans="9:10" x14ac:dyDescent="0.35">
      <c r="I460" s="1">
        <v>36810</v>
      </c>
      <c r="J460">
        <v>0.872</v>
      </c>
    </row>
    <row r="461" spans="9:10" x14ac:dyDescent="0.35">
      <c r="I461" s="1">
        <v>36811</v>
      </c>
      <c r="J461">
        <v>0.86480000000000001</v>
      </c>
    </row>
    <row r="462" spans="9:10" x14ac:dyDescent="0.35">
      <c r="I462" s="1">
        <v>36812</v>
      </c>
      <c r="J462">
        <v>0.86270000000000002</v>
      </c>
    </row>
    <row r="463" spans="9:10" x14ac:dyDescent="0.35">
      <c r="I463" s="1">
        <v>36815</v>
      </c>
      <c r="J463">
        <v>0.85109999999999997</v>
      </c>
    </row>
    <row r="464" spans="9:10" x14ac:dyDescent="0.35">
      <c r="I464" s="1">
        <v>36816</v>
      </c>
      <c r="J464">
        <v>0.84960000000000002</v>
      </c>
    </row>
    <row r="465" spans="9:10" x14ac:dyDescent="0.35">
      <c r="I465" s="1">
        <v>36817</v>
      </c>
      <c r="J465">
        <v>0.85250000000000004</v>
      </c>
    </row>
    <row r="466" spans="9:10" x14ac:dyDescent="0.35">
      <c r="I466" s="1">
        <v>36818</v>
      </c>
      <c r="J466">
        <v>0.84109999999999996</v>
      </c>
    </row>
    <row r="467" spans="9:10" x14ac:dyDescent="0.35">
      <c r="I467" s="1">
        <v>36819</v>
      </c>
      <c r="J467">
        <v>0.84519999999999995</v>
      </c>
    </row>
    <row r="468" spans="9:10" x14ac:dyDescent="0.35">
      <c r="I468" s="1">
        <v>36822</v>
      </c>
      <c r="J468">
        <v>0.8377</v>
      </c>
    </row>
    <row r="469" spans="9:10" x14ac:dyDescent="0.35">
      <c r="I469" s="1">
        <v>36823</v>
      </c>
      <c r="J469">
        <v>0.83860000000000001</v>
      </c>
    </row>
    <row r="470" spans="9:10" x14ac:dyDescent="0.35">
      <c r="I470" s="1">
        <v>36824</v>
      </c>
      <c r="J470">
        <v>0.83069999999999999</v>
      </c>
    </row>
    <row r="471" spans="9:10" x14ac:dyDescent="0.35">
      <c r="I471" s="1">
        <v>36825</v>
      </c>
      <c r="J471">
        <v>0.82520000000000004</v>
      </c>
    </row>
    <row r="472" spans="9:10" x14ac:dyDescent="0.35">
      <c r="I472" s="1">
        <v>36826</v>
      </c>
      <c r="J472">
        <v>0.83240000000000003</v>
      </c>
    </row>
    <row r="473" spans="9:10" x14ac:dyDescent="0.35">
      <c r="I473" s="1">
        <v>36829</v>
      </c>
      <c r="J473">
        <v>0.84819999999999995</v>
      </c>
    </row>
    <row r="474" spans="9:10" x14ac:dyDescent="0.35">
      <c r="I474" s="1">
        <v>36830</v>
      </c>
      <c r="J474">
        <v>0.8417</v>
      </c>
    </row>
    <row r="475" spans="9:10" x14ac:dyDescent="0.35">
      <c r="I475" s="1">
        <v>36831</v>
      </c>
      <c r="J475">
        <v>0.85540000000000005</v>
      </c>
    </row>
    <row r="476" spans="9:10" x14ac:dyDescent="0.35">
      <c r="I476" s="1">
        <v>36832</v>
      </c>
      <c r="J476">
        <v>0.86460000000000004</v>
      </c>
    </row>
    <row r="477" spans="9:10" x14ac:dyDescent="0.35">
      <c r="I477" s="1">
        <v>36833</v>
      </c>
      <c r="J477">
        <v>0.873</v>
      </c>
    </row>
    <row r="478" spans="9:10" x14ac:dyDescent="0.35">
      <c r="I478" s="1">
        <v>36836</v>
      </c>
      <c r="J478">
        <v>0.86670000000000003</v>
      </c>
    </row>
    <row r="479" spans="9:10" x14ac:dyDescent="0.35">
      <c r="I479" s="1">
        <v>36837</v>
      </c>
      <c r="J479">
        <v>0.85870000000000002</v>
      </c>
    </row>
    <row r="480" spans="9:10" x14ac:dyDescent="0.35">
      <c r="I480" s="1">
        <v>36838</v>
      </c>
      <c r="J480">
        <v>0.85589999999999999</v>
      </c>
    </row>
    <row r="481" spans="9:10" x14ac:dyDescent="0.35">
      <c r="I481" s="1">
        <v>36839</v>
      </c>
      <c r="J481">
        <v>0.85309999999999997</v>
      </c>
    </row>
    <row r="482" spans="9:10" x14ac:dyDescent="0.35">
      <c r="I482" s="1">
        <v>36840</v>
      </c>
      <c r="J482">
        <v>0.86729999999999996</v>
      </c>
    </row>
    <row r="483" spans="9:10" x14ac:dyDescent="0.35">
      <c r="I483" s="1">
        <v>36843</v>
      </c>
      <c r="J483">
        <v>0.86199999999999999</v>
      </c>
    </row>
    <row r="484" spans="9:10" x14ac:dyDescent="0.35">
      <c r="I484" s="1">
        <v>36844</v>
      </c>
      <c r="J484">
        <v>0.85829999999999995</v>
      </c>
    </row>
    <row r="485" spans="9:10" x14ac:dyDescent="0.35">
      <c r="I485" s="1">
        <v>36845</v>
      </c>
      <c r="J485">
        <v>0.85960000000000003</v>
      </c>
    </row>
    <row r="486" spans="9:10" x14ac:dyDescent="0.35">
      <c r="I486" s="1">
        <v>36846</v>
      </c>
      <c r="J486">
        <v>0.8569</v>
      </c>
    </row>
    <row r="487" spans="9:10" x14ac:dyDescent="0.35">
      <c r="I487" s="1">
        <v>36847</v>
      </c>
      <c r="J487">
        <v>0.85350000000000004</v>
      </c>
    </row>
    <row r="488" spans="9:10" x14ac:dyDescent="0.35">
      <c r="I488" s="1">
        <v>36850</v>
      </c>
      <c r="J488">
        <v>0.8488</v>
      </c>
    </row>
    <row r="489" spans="9:10" x14ac:dyDescent="0.35">
      <c r="I489" s="1">
        <v>36851</v>
      </c>
      <c r="J489">
        <v>0.84740000000000004</v>
      </c>
    </row>
    <row r="490" spans="9:10" x14ac:dyDescent="0.35">
      <c r="I490" s="1">
        <v>36852</v>
      </c>
      <c r="J490">
        <v>0.84289999999999998</v>
      </c>
    </row>
    <row r="491" spans="9:10" x14ac:dyDescent="0.35">
      <c r="I491" s="1">
        <v>36853</v>
      </c>
      <c r="J491">
        <v>0.8427</v>
      </c>
    </row>
    <row r="492" spans="9:10" x14ac:dyDescent="0.35">
      <c r="I492" s="1">
        <v>36854</v>
      </c>
      <c r="J492">
        <v>0.84360000000000002</v>
      </c>
    </row>
    <row r="493" spans="9:10" x14ac:dyDescent="0.35">
      <c r="I493" s="1">
        <v>36857</v>
      </c>
      <c r="J493">
        <v>0.84060000000000001</v>
      </c>
    </row>
    <row r="494" spans="9:10" x14ac:dyDescent="0.35">
      <c r="I494" s="1">
        <v>36858</v>
      </c>
      <c r="J494">
        <v>0.85609999999999997</v>
      </c>
    </row>
    <row r="495" spans="9:10" x14ac:dyDescent="0.35">
      <c r="I495" s="1">
        <v>36859</v>
      </c>
      <c r="J495">
        <v>0.86499999999999999</v>
      </c>
    </row>
    <row r="496" spans="9:10" x14ac:dyDescent="0.35">
      <c r="I496" s="1">
        <v>36860</v>
      </c>
      <c r="J496">
        <v>0.86839999999999995</v>
      </c>
    </row>
    <row r="497" spans="9:10" x14ac:dyDescent="0.35">
      <c r="I497" s="1">
        <v>36861</v>
      </c>
      <c r="J497">
        <v>0.87350000000000005</v>
      </c>
    </row>
    <row r="498" spans="9:10" x14ac:dyDescent="0.35">
      <c r="I498" s="1">
        <v>36864</v>
      </c>
      <c r="J498">
        <v>0.89080000000000004</v>
      </c>
    </row>
    <row r="499" spans="9:10" x14ac:dyDescent="0.35">
      <c r="I499" s="1">
        <v>36865</v>
      </c>
      <c r="J499">
        <v>0.88100000000000001</v>
      </c>
    </row>
    <row r="500" spans="9:10" x14ac:dyDescent="0.35">
      <c r="I500" s="1">
        <v>36866</v>
      </c>
      <c r="J500">
        <v>0.88280000000000003</v>
      </c>
    </row>
    <row r="501" spans="9:10" x14ac:dyDescent="0.35">
      <c r="I501" s="1">
        <v>36867</v>
      </c>
      <c r="J501">
        <v>0.89429999999999998</v>
      </c>
    </row>
    <row r="502" spans="9:10" x14ac:dyDescent="0.35">
      <c r="I502" s="1">
        <v>36868</v>
      </c>
      <c r="J502">
        <v>0.88949999999999996</v>
      </c>
    </row>
    <row r="503" spans="9:10" x14ac:dyDescent="0.35">
      <c r="I503" s="1">
        <v>36871</v>
      </c>
      <c r="J503">
        <v>0.88039999999999996</v>
      </c>
    </row>
    <row r="504" spans="9:10" x14ac:dyDescent="0.35">
      <c r="I504" s="1">
        <v>36872</v>
      </c>
      <c r="J504">
        <v>0.87819999999999998</v>
      </c>
    </row>
    <row r="505" spans="9:10" x14ac:dyDescent="0.35">
      <c r="I505" s="1">
        <v>36873</v>
      </c>
      <c r="J505">
        <v>0.87480000000000002</v>
      </c>
    </row>
    <row r="506" spans="9:10" x14ac:dyDescent="0.35">
      <c r="I506" s="1">
        <v>36874</v>
      </c>
      <c r="J506">
        <v>0.88390000000000002</v>
      </c>
    </row>
    <row r="507" spans="9:10" x14ac:dyDescent="0.35">
      <c r="I507" s="1">
        <v>36875</v>
      </c>
      <c r="J507">
        <v>0.89839999999999998</v>
      </c>
    </row>
    <row r="508" spans="9:10" x14ac:dyDescent="0.35">
      <c r="I508" s="1">
        <v>36878</v>
      </c>
      <c r="J508">
        <v>0.89659999999999995</v>
      </c>
    </row>
    <row r="509" spans="9:10" x14ac:dyDescent="0.35">
      <c r="I509" s="1">
        <v>36879</v>
      </c>
      <c r="J509">
        <v>0.89029999999999998</v>
      </c>
    </row>
    <row r="510" spans="9:10" x14ac:dyDescent="0.35">
      <c r="I510" s="1">
        <v>36880</v>
      </c>
      <c r="J510">
        <v>0.90590000000000004</v>
      </c>
    </row>
    <row r="511" spans="9:10" x14ac:dyDescent="0.35">
      <c r="I511" s="1">
        <v>36881</v>
      </c>
      <c r="J511">
        <v>0.91459999999999997</v>
      </c>
    </row>
    <row r="512" spans="9:10" x14ac:dyDescent="0.35">
      <c r="I512" s="1">
        <v>36882</v>
      </c>
      <c r="J512">
        <v>0.92400000000000004</v>
      </c>
    </row>
    <row r="513" spans="9:10" x14ac:dyDescent="0.35">
      <c r="I513" s="1">
        <v>36887</v>
      </c>
      <c r="J513">
        <v>0.93100000000000005</v>
      </c>
    </row>
    <row r="514" spans="9:10" x14ac:dyDescent="0.35">
      <c r="I514" s="1">
        <v>36888</v>
      </c>
      <c r="J514">
        <v>0.92849999999999999</v>
      </c>
    </row>
    <row r="515" spans="9:10" x14ac:dyDescent="0.35">
      <c r="I515" s="1">
        <v>36889</v>
      </c>
      <c r="J515">
        <v>0.93049999999999999</v>
      </c>
    </row>
    <row r="516" spans="9:10" x14ac:dyDescent="0.35">
      <c r="I516" s="1">
        <v>36893</v>
      </c>
      <c r="J516">
        <v>0.94230000000000003</v>
      </c>
    </row>
    <row r="517" spans="9:10" x14ac:dyDescent="0.35">
      <c r="I517" s="1">
        <v>36894</v>
      </c>
      <c r="J517">
        <v>0.95299999999999996</v>
      </c>
    </row>
    <row r="518" spans="9:10" x14ac:dyDescent="0.35">
      <c r="I518" s="1">
        <v>36895</v>
      </c>
      <c r="J518">
        <v>0.94579999999999997</v>
      </c>
    </row>
    <row r="519" spans="9:10" x14ac:dyDescent="0.35">
      <c r="I519" s="1">
        <v>36896</v>
      </c>
      <c r="J519">
        <v>0.95450000000000002</v>
      </c>
    </row>
    <row r="520" spans="9:10" x14ac:dyDescent="0.35">
      <c r="I520" s="1">
        <v>36899</v>
      </c>
      <c r="J520">
        <v>0.94969999999999999</v>
      </c>
    </row>
    <row r="521" spans="9:10" x14ac:dyDescent="0.35">
      <c r="I521" s="1">
        <v>36900</v>
      </c>
      <c r="J521">
        <v>0.94010000000000005</v>
      </c>
    </row>
    <row r="522" spans="9:10" x14ac:dyDescent="0.35">
      <c r="I522" s="1">
        <v>36901</v>
      </c>
      <c r="J522">
        <v>0.94120000000000004</v>
      </c>
    </row>
    <row r="523" spans="9:10" x14ac:dyDescent="0.35">
      <c r="I523" s="1">
        <v>36902</v>
      </c>
      <c r="J523">
        <v>0.95230000000000004</v>
      </c>
    </row>
    <row r="524" spans="9:10" x14ac:dyDescent="0.35">
      <c r="I524" s="1">
        <v>36903</v>
      </c>
      <c r="J524">
        <v>0.95450000000000002</v>
      </c>
    </row>
    <row r="525" spans="9:10" x14ac:dyDescent="0.35">
      <c r="I525" s="1">
        <v>36906</v>
      </c>
      <c r="J525">
        <v>0.94279999999999997</v>
      </c>
    </row>
    <row r="526" spans="9:10" x14ac:dyDescent="0.35">
      <c r="I526" s="1">
        <v>36907</v>
      </c>
      <c r="J526">
        <v>0.94120000000000004</v>
      </c>
    </row>
    <row r="527" spans="9:10" x14ac:dyDescent="0.35">
      <c r="I527" s="1">
        <v>36908</v>
      </c>
      <c r="J527">
        <v>0.93959999999999999</v>
      </c>
    </row>
    <row r="528" spans="9:10" x14ac:dyDescent="0.35">
      <c r="I528" s="1">
        <v>36909</v>
      </c>
      <c r="J528">
        <v>0.94040000000000001</v>
      </c>
    </row>
    <row r="529" spans="9:10" x14ac:dyDescent="0.35">
      <c r="I529" s="1">
        <v>36910</v>
      </c>
      <c r="J529">
        <v>0.94</v>
      </c>
    </row>
    <row r="530" spans="9:10" x14ac:dyDescent="0.35">
      <c r="I530" s="1">
        <v>36913</v>
      </c>
      <c r="J530">
        <v>0.92900000000000005</v>
      </c>
    </row>
    <row r="531" spans="9:10" x14ac:dyDescent="0.35">
      <c r="I531" s="1">
        <v>36914</v>
      </c>
      <c r="J531">
        <v>0.94069999999999998</v>
      </c>
    </row>
    <row r="532" spans="9:10" x14ac:dyDescent="0.35">
      <c r="I532" s="1">
        <v>36915</v>
      </c>
      <c r="J532">
        <v>0.9294</v>
      </c>
    </row>
    <row r="533" spans="9:10" x14ac:dyDescent="0.35">
      <c r="I533" s="1">
        <v>36916</v>
      </c>
      <c r="J533">
        <v>0.91459999999999997</v>
      </c>
    </row>
    <row r="534" spans="9:10" x14ac:dyDescent="0.35">
      <c r="I534" s="1">
        <v>36917</v>
      </c>
      <c r="J534">
        <v>0.92279999999999995</v>
      </c>
    </row>
    <row r="535" spans="9:10" x14ac:dyDescent="0.35">
      <c r="I535" s="1">
        <v>36920</v>
      </c>
      <c r="J535">
        <v>0.91930000000000001</v>
      </c>
    </row>
    <row r="536" spans="9:10" x14ac:dyDescent="0.35">
      <c r="I536" s="1">
        <v>36921</v>
      </c>
      <c r="J536">
        <v>0.91969999999999996</v>
      </c>
    </row>
    <row r="537" spans="9:10" x14ac:dyDescent="0.35">
      <c r="I537" s="1">
        <v>36922</v>
      </c>
      <c r="J537">
        <v>0.92930000000000001</v>
      </c>
    </row>
    <row r="538" spans="9:10" x14ac:dyDescent="0.35">
      <c r="I538" s="1">
        <v>36923</v>
      </c>
      <c r="J538">
        <v>0.94059999999999999</v>
      </c>
    </row>
    <row r="539" spans="9:10" x14ac:dyDescent="0.35">
      <c r="I539" s="1">
        <v>36924</v>
      </c>
      <c r="J539">
        <v>0.94069999999999998</v>
      </c>
    </row>
    <row r="540" spans="9:10" x14ac:dyDescent="0.35">
      <c r="I540" s="1">
        <v>36927</v>
      </c>
      <c r="J540">
        <v>0.9425</v>
      </c>
    </row>
    <row r="541" spans="9:10" x14ac:dyDescent="0.35">
      <c r="I541" s="1">
        <v>36928</v>
      </c>
      <c r="J541">
        <v>0.93220000000000003</v>
      </c>
    </row>
    <row r="542" spans="9:10" x14ac:dyDescent="0.35">
      <c r="I542" s="1">
        <v>36929</v>
      </c>
      <c r="J542">
        <v>0.9325</v>
      </c>
    </row>
    <row r="543" spans="9:10" x14ac:dyDescent="0.35">
      <c r="I543" s="1">
        <v>36930</v>
      </c>
      <c r="J543">
        <v>0.92200000000000004</v>
      </c>
    </row>
    <row r="544" spans="9:10" x14ac:dyDescent="0.35">
      <c r="I544" s="1">
        <v>36931</v>
      </c>
      <c r="J544">
        <v>0.92269999999999996</v>
      </c>
    </row>
    <row r="545" spans="9:10" x14ac:dyDescent="0.35">
      <c r="I545" s="1">
        <v>36934</v>
      </c>
      <c r="J545">
        <v>0.92879999999999996</v>
      </c>
    </row>
    <row r="546" spans="9:10" x14ac:dyDescent="0.35">
      <c r="I546" s="1">
        <v>36935</v>
      </c>
      <c r="J546">
        <v>0.92749999999999999</v>
      </c>
    </row>
    <row r="547" spans="9:10" x14ac:dyDescent="0.35">
      <c r="I547" s="1">
        <v>36936</v>
      </c>
      <c r="J547">
        <v>0.91779999999999995</v>
      </c>
    </row>
    <row r="548" spans="9:10" x14ac:dyDescent="0.35">
      <c r="I548" s="1">
        <v>36937</v>
      </c>
      <c r="J548">
        <v>0.90900000000000003</v>
      </c>
    </row>
    <row r="549" spans="9:10" x14ac:dyDescent="0.35">
      <c r="I549" s="1">
        <v>36938</v>
      </c>
      <c r="J549">
        <v>0.9113</v>
      </c>
    </row>
    <row r="550" spans="9:10" x14ac:dyDescent="0.35">
      <c r="I550" s="1">
        <v>36941</v>
      </c>
      <c r="J550">
        <v>0.92130000000000001</v>
      </c>
    </row>
    <row r="551" spans="9:10" x14ac:dyDescent="0.35">
      <c r="I551" s="1">
        <v>36942</v>
      </c>
      <c r="J551">
        <v>0.90700000000000003</v>
      </c>
    </row>
    <row r="552" spans="9:10" x14ac:dyDescent="0.35">
      <c r="I552" s="1">
        <v>36943</v>
      </c>
      <c r="J552">
        <v>0.91459999999999997</v>
      </c>
    </row>
    <row r="553" spans="9:10" x14ac:dyDescent="0.35">
      <c r="I553" s="1">
        <v>36944</v>
      </c>
      <c r="J553">
        <v>0.90559999999999996</v>
      </c>
    </row>
    <row r="554" spans="9:10" x14ac:dyDescent="0.35">
      <c r="I554" s="1">
        <v>36945</v>
      </c>
      <c r="J554">
        <v>0.90639999999999998</v>
      </c>
    </row>
    <row r="555" spans="9:10" x14ac:dyDescent="0.35">
      <c r="I555" s="1">
        <v>36948</v>
      </c>
      <c r="J555">
        <v>0.91049999999999998</v>
      </c>
    </row>
    <row r="556" spans="9:10" x14ac:dyDescent="0.35">
      <c r="I556" s="1">
        <v>36949</v>
      </c>
      <c r="J556">
        <v>0.9163</v>
      </c>
    </row>
    <row r="557" spans="9:10" x14ac:dyDescent="0.35">
      <c r="I557" s="1">
        <v>36950</v>
      </c>
      <c r="J557">
        <v>0.92479999999999996</v>
      </c>
    </row>
    <row r="558" spans="9:10" x14ac:dyDescent="0.35">
      <c r="I558" s="1">
        <v>36951</v>
      </c>
      <c r="J558">
        <v>0.92689999999999995</v>
      </c>
    </row>
    <row r="559" spans="9:10" x14ac:dyDescent="0.35">
      <c r="I559" s="1">
        <v>36952</v>
      </c>
      <c r="J559">
        <v>0.93630000000000002</v>
      </c>
    </row>
    <row r="560" spans="9:10" x14ac:dyDescent="0.35">
      <c r="I560" s="1">
        <v>36955</v>
      </c>
      <c r="J560">
        <v>0.93049999999999999</v>
      </c>
    </row>
    <row r="561" spans="9:10" x14ac:dyDescent="0.35">
      <c r="I561" s="1">
        <v>36956</v>
      </c>
      <c r="J561">
        <v>0.92789999999999995</v>
      </c>
    </row>
    <row r="562" spans="9:10" x14ac:dyDescent="0.35">
      <c r="I562" s="1">
        <v>36957</v>
      </c>
      <c r="J562">
        <v>0.93069999999999997</v>
      </c>
    </row>
    <row r="563" spans="9:10" x14ac:dyDescent="0.35">
      <c r="I563" s="1">
        <v>36958</v>
      </c>
      <c r="J563">
        <v>0.93120000000000003</v>
      </c>
    </row>
    <row r="564" spans="9:10" x14ac:dyDescent="0.35">
      <c r="I564" s="1">
        <v>36959</v>
      </c>
      <c r="J564">
        <v>0.93569999999999998</v>
      </c>
    </row>
    <row r="565" spans="9:10" x14ac:dyDescent="0.35">
      <c r="I565" s="1">
        <v>36962</v>
      </c>
      <c r="J565">
        <v>0.92720000000000002</v>
      </c>
    </row>
    <row r="566" spans="9:10" x14ac:dyDescent="0.35">
      <c r="I566" s="1">
        <v>36963</v>
      </c>
      <c r="J566">
        <v>0.92020000000000002</v>
      </c>
    </row>
    <row r="567" spans="9:10" x14ac:dyDescent="0.35">
      <c r="I567" s="1">
        <v>36964</v>
      </c>
      <c r="J567">
        <v>0.91820000000000002</v>
      </c>
    </row>
    <row r="568" spans="9:10" x14ac:dyDescent="0.35">
      <c r="I568" s="1">
        <v>36965</v>
      </c>
      <c r="J568">
        <v>0.90639999999999998</v>
      </c>
    </row>
    <row r="569" spans="9:10" x14ac:dyDescent="0.35">
      <c r="I569" s="1">
        <v>36966</v>
      </c>
      <c r="J569">
        <v>0.89470000000000005</v>
      </c>
    </row>
    <row r="570" spans="9:10" x14ac:dyDescent="0.35">
      <c r="I570" s="1">
        <v>36969</v>
      </c>
      <c r="J570">
        <v>0.89959999999999996</v>
      </c>
    </row>
    <row r="571" spans="9:10" x14ac:dyDescent="0.35">
      <c r="I571" s="1">
        <v>36970</v>
      </c>
      <c r="J571">
        <v>0.90200000000000002</v>
      </c>
    </row>
    <row r="572" spans="9:10" x14ac:dyDescent="0.35">
      <c r="I572" s="1">
        <v>36971</v>
      </c>
      <c r="J572">
        <v>0.89900000000000002</v>
      </c>
    </row>
    <row r="573" spans="9:10" x14ac:dyDescent="0.35">
      <c r="I573" s="1">
        <v>36972</v>
      </c>
      <c r="J573">
        <v>0.88890000000000002</v>
      </c>
    </row>
    <row r="574" spans="9:10" x14ac:dyDescent="0.35">
      <c r="I574" s="1">
        <v>36973</v>
      </c>
      <c r="J574">
        <v>0.89219999999999999</v>
      </c>
    </row>
    <row r="575" spans="9:10" x14ac:dyDescent="0.35">
      <c r="I575" s="1">
        <v>36976</v>
      </c>
      <c r="J575">
        <v>0.89349999999999996</v>
      </c>
    </row>
    <row r="576" spans="9:10" x14ac:dyDescent="0.35">
      <c r="I576" s="1">
        <v>36977</v>
      </c>
      <c r="J576">
        <v>0.8952</v>
      </c>
    </row>
    <row r="577" spans="9:10" x14ac:dyDescent="0.35">
      <c r="I577" s="1">
        <v>36978</v>
      </c>
      <c r="J577">
        <v>0.88600000000000001</v>
      </c>
    </row>
    <row r="578" spans="9:10" x14ac:dyDescent="0.35">
      <c r="I578" s="1">
        <v>36979</v>
      </c>
      <c r="J578">
        <v>0.88400000000000001</v>
      </c>
    </row>
    <row r="579" spans="9:10" x14ac:dyDescent="0.35">
      <c r="I579" s="1">
        <v>36980</v>
      </c>
      <c r="J579">
        <v>0.88319999999999999</v>
      </c>
    </row>
    <row r="580" spans="9:10" x14ac:dyDescent="0.35">
      <c r="I580" s="1">
        <v>36983</v>
      </c>
      <c r="J580">
        <v>0.87719999999999998</v>
      </c>
    </row>
    <row r="581" spans="9:10" x14ac:dyDescent="0.35">
      <c r="I581" s="1">
        <v>36984</v>
      </c>
      <c r="J581">
        <v>0.88449999999999995</v>
      </c>
    </row>
    <row r="582" spans="9:10" x14ac:dyDescent="0.35">
      <c r="I582" s="1">
        <v>36985</v>
      </c>
      <c r="J582">
        <v>0.9032</v>
      </c>
    </row>
    <row r="583" spans="9:10" x14ac:dyDescent="0.35">
      <c r="I583" s="1">
        <v>36986</v>
      </c>
      <c r="J583">
        <v>0.90200000000000002</v>
      </c>
    </row>
    <row r="584" spans="9:10" x14ac:dyDescent="0.35">
      <c r="I584" s="1">
        <v>36987</v>
      </c>
      <c r="J584">
        <v>0.89400000000000002</v>
      </c>
    </row>
    <row r="585" spans="9:10" x14ac:dyDescent="0.35">
      <c r="I585" s="1">
        <v>36990</v>
      </c>
      <c r="J585">
        <v>0.90180000000000005</v>
      </c>
    </row>
    <row r="586" spans="9:10" x14ac:dyDescent="0.35">
      <c r="I586" s="1">
        <v>36991</v>
      </c>
      <c r="J586">
        <v>0.89449999999999996</v>
      </c>
    </row>
    <row r="587" spans="9:10" x14ac:dyDescent="0.35">
      <c r="I587" s="1">
        <v>36992</v>
      </c>
      <c r="J587">
        <v>0.88400000000000001</v>
      </c>
    </row>
    <row r="588" spans="9:10" x14ac:dyDescent="0.35">
      <c r="I588" s="1">
        <v>36993</v>
      </c>
      <c r="J588">
        <v>0.88490000000000002</v>
      </c>
    </row>
    <row r="589" spans="9:10" x14ac:dyDescent="0.35">
      <c r="I589" s="1">
        <v>36998</v>
      </c>
      <c r="J589">
        <v>0.87909999999999999</v>
      </c>
    </row>
    <row r="590" spans="9:10" x14ac:dyDescent="0.35">
      <c r="I590" s="1">
        <v>36999</v>
      </c>
      <c r="J590">
        <v>0.87780000000000002</v>
      </c>
    </row>
    <row r="591" spans="9:10" x14ac:dyDescent="0.35">
      <c r="I591" s="1">
        <v>37000</v>
      </c>
      <c r="J591">
        <v>0.88270000000000004</v>
      </c>
    </row>
    <row r="592" spans="9:10" x14ac:dyDescent="0.35">
      <c r="I592" s="1">
        <v>37001</v>
      </c>
      <c r="J592">
        <v>0.89890000000000003</v>
      </c>
    </row>
    <row r="593" spans="9:10" x14ac:dyDescent="0.35">
      <c r="I593" s="1">
        <v>37004</v>
      </c>
      <c r="J593">
        <v>0.9002</v>
      </c>
    </row>
    <row r="594" spans="9:10" x14ac:dyDescent="0.35">
      <c r="I594" s="1">
        <v>37005</v>
      </c>
      <c r="J594">
        <v>0.89729999999999999</v>
      </c>
    </row>
    <row r="595" spans="9:10" x14ac:dyDescent="0.35">
      <c r="I595" s="1">
        <v>37006</v>
      </c>
      <c r="J595">
        <v>0.89470000000000005</v>
      </c>
    </row>
    <row r="596" spans="9:10" x14ac:dyDescent="0.35">
      <c r="I596" s="1">
        <v>37007</v>
      </c>
      <c r="J596">
        <v>0.90129999999999999</v>
      </c>
    </row>
    <row r="597" spans="9:10" x14ac:dyDescent="0.35">
      <c r="I597" s="1">
        <v>37008</v>
      </c>
      <c r="J597">
        <v>0.90229999999999999</v>
      </c>
    </row>
    <row r="598" spans="9:10" x14ac:dyDescent="0.35">
      <c r="I598" s="1">
        <v>37011</v>
      </c>
      <c r="J598">
        <v>0.88759999999999994</v>
      </c>
    </row>
    <row r="599" spans="9:10" x14ac:dyDescent="0.35">
      <c r="I599" s="1">
        <v>37013</v>
      </c>
      <c r="J599">
        <v>0.89070000000000005</v>
      </c>
    </row>
    <row r="600" spans="9:10" x14ac:dyDescent="0.35">
      <c r="I600" s="1">
        <v>37014</v>
      </c>
      <c r="J600">
        <v>0.89029999999999998</v>
      </c>
    </row>
    <row r="601" spans="9:10" x14ac:dyDescent="0.35">
      <c r="I601" s="1">
        <v>37015</v>
      </c>
      <c r="J601">
        <v>0.89390000000000003</v>
      </c>
    </row>
    <row r="602" spans="9:10" x14ac:dyDescent="0.35">
      <c r="I602" s="1">
        <v>37018</v>
      </c>
      <c r="J602">
        <v>0.89190000000000003</v>
      </c>
    </row>
    <row r="603" spans="9:10" x14ac:dyDescent="0.35">
      <c r="I603" s="1">
        <v>37019</v>
      </c>
      <c r="J603">
        <v>0.88660000000000005</v>
      </c>
    </row>
    <row r="604" spans="9:10" x14ac:dyDescent="0.35">
      <c r="I604" s="1">
        <v>37020</v>
      </c>
      <c r="J604">
        <v>0.88270000000000004</v>
      </c>
    </row>
    <row r="605" spans="9:10" x14ac:dyDescent="0.35">
      <c r="I605" s="1">
        <v>37021</v>
      </c>
      <c r="J605">
        <v>0.88500000000000001</v>
      </c>
    </row>
    <row r="606" spans="9:10" x14ac:dyDescent="0.35">
      <c r="I606" s="1">
        <v>37022</v>
      </c>
      <c r="J606">
        <v>0.87729999999999997</v>
      </c>
    </row>
    <row r="607" spans="9:10" x14ac:dyDescent="0.35">
      <c r="I607" s="1">
        <v>37025</v>
      </c>
      <c r="J607">
        <v>0.87450000000000006</v>
      </c>
    </row>
    <row r="608" spans="9:10" x14ac:dyDescent="0.35">
      <c r="I608" s="1">
        <v>37026</v>
      </c>
      <c r="J608">
        <v>0.87680000000000002</v>
      </c>
    </row>
    <row r="609" spans="9:10" x14ac:dyDescent="0.35">
      <c r="I609" s="1">
        <v>37027</v>
      </c>
      <c r="J609">
        <v>0.88339999999999996</v>
      </c>
    </row>
    <row r="610" spans="9:10" x14ac:dyDescent="0.35">
      <c r="I610" s="1">
        <v>37028</v>
      </c>
      <c r="J610">
        <v>0.88149999999999995</v>
      </c>
    </row>
    <row r="611" spans="9:10" x14ac:dyDescent="0.35">
      <c r="I611" s="1">
        <v>37029</v>
      </c>
      <c r="J611">
        <v>0.87770000000000004</v>
      </c>
    </row>
    <row r="612" spans="9:10" x14ac:dyDescent="0.35">
      <c r="I612" s="1">
        <v>37032</v>
      </c>
      <c r="J612">
        <v>0.87539999999999996</v>
      </c>
    </row>
    <row r="613" spans="9:10" x14ac:dyDescent="0.35">
      <c r="I613" s="1">
        <v>37033</v>
      </c>
      <c r="J613">
        <v>0.86850000000000005</v>
      </c>
    </row>
    <row r="614" spans="9:10" x14ac:dyDescent="0.35">
      <c r="I614" s="1">
        <v>37034</v>
      </c>
      <c r="J614">
        <v>0.85850000000000004</v>
      </c>
    </row>
    <row r="615" spans="9:10" x14ac:dyDescent="0.35">
      <c r="I615" s="1">
        <v>37035</v>
      </c>
      <c r="J615">
        <v>0.86040000000000005</v>
      </c>
    </row>
    <row r="616" spans="9:10" x14ac:dyDescent="0.35">
      <c r="I616" s="1">
        <v>37036</v>
      </c>
      <c r="J616">
        <v>0.85909999999999997</v>
      </c>
    </row>
    <row r="617" spans="9:10" x14ac:dyDescent="0.35">
      <c r="I617" s="1">
        <v>37039</v>
      </c>
      <c r="J617">
        <v>0.85840000000000005</v>
      </c>
    </row>
    <row r="618" spans="9:10" x14ac:dyDescent="0.35">
      <c r="I618" s="1">
        <v>37040</v>
      </c>
      <c r="J618">
        <v>0.85519999999999996</v>
      </c>
    </row>
    <row r="619" spans="9:10" x14ac:dyDescent="0.35">
      <c r="I619" s="1">
        <v>37041</v>
      </c>
      <c r="J619">
        <v>0.85580000000000001</v>
      </c>
    </row>
    <row r="620" spans="9:10" x14ac:dyDescent="0.35">
      <c r="I620" s="1">
        <v>37042</v>
      </c>
      <c r="J620">
        <v>0.84799999999999998</v>
      </c>
    </row>
    <row r="621" spans="9:10" x14ac:dyDescent="0.35">
      <c r="I621" s="1">
        <v>37043</v>
      </c>
      <c r="J621">
        <v>0.8478</v>
      </c>
    </row>
    <row r="622" spans="9:10" x14ac:dyDescent="0.35">
      <c r="I622" s="1">
        <v>37046</v>
      </c>
      <c r="J622">
        <v>0.85129999999999995</v>
      </c>
    </row>
    <row r="623" spans="9:10" x14ac:dyDescent="0.35">
      <c r="I623" s="1">
        <v>37047</v>
      </c>
      <c r="J623">
        <v>0.84650000000000003</v>
      </c>
    </row>
    <row r="624" spans="9:10" x14ac:dyDescent="0.35">
      <c r="I624" s="1">
        <v>37048</v>
      </c>
      <c r="J624">
        <v>0.85429999999999995</v>
      </c>
    </row>
    <row r="625" spans="9:10" x14ac:dyDescent="0.35">
      <c r="I625" s="1">
        <v>37049</v>
      </c>
      <c r="J625">
        <v>0.84660000000000002</v>
      </c>
    </row>
    <row r="626" spans="9:10" x14ac:dyDescent="0.35">
      <c r="I626" s="1">
        <v>37050</v>
      </c>
      <c r="J626">
        <v>0.8468</v>
      </c>
    </row>
    <row r="627" spans="9:10" x14ac:dyDescent="0.35">
      <c r="I627" s="1">
        <v>37053</v>
      </c>
      <c r="J627">
        <v>0.84940000000000004</v>
      </c>
    </row>
    <row r="628" spans="9:10" x14ac:dyDescent="0.35">
      <c r="I628" s="1">
        <v>37054</v>
      </c>
      <c r="J628">
        <v>0.84740000000000004</v>
      </c>
    </row>
    <row r="629" spans="9:10" x14ac:dyDescent="0.35">
      <c r="I629" s="1">
        <v>37055</v>
      </c>
      <c r="J629">
        <v>0.85419999999999996</v>
      </c>
    </row>
    <row r="630" spans="9:10" x14ac:dyDescent="0.35">
      <c r="I630" s="1">
        <v>37056</v>
      </c>
      <c r="J630">
        <v>0.84919999999999995</v>
      </c>
    </row>
    <row r="631" spans="9:10" x14ac:dyDescent="0.35">
      <c r="I631" s="1">
        <v>37057</v>
      </c>
      <c r="J631">
        <v>0.86619999999999997</v>
      </c>
    </row>
    <row r="632" spans="9:10" x14ac:dyDescent="0.35">
      <c r="I632" s="1">
        <v>37060</v>
      </c>
      <c r="J632">
        <v>0.85809999999999997</v>
      </c>
    </row>
    <row r="633" spans="9:10" x14ac:dyDescent="0.35">
      <c r="I633" s="1">
        <v>37061</v>
      </c>
      <c r="J633">
        <v>0.85629999999999995</v>
      </c>
    </row>
    <row r="634" spans="9:10" x14ac:dyDescent="0.35">
      <c r="I634" s="1">
        <v>37062</v>
      </c>
      <c r="J634">
        <v>0.85129999999999995</v>
      </c>
    </row>
    <row r="635" spans="9:10" x14ac:dyDescent="0.35">
      <c r="I635" s="1">
        <v>37063</v>
      </c>
      <c r="J635">
        <v>0.85519999999999996</v>
      </c>
    </row>
    <row r="636" spans="9:10" x14ac:dyDescent="0.35">
      <c r="I636" s="1">
        <v>37064</v>
      </c>
      <c r="J636">
        <v>0.8528</v>
      </c>
    </row>
    <row r="637" spans="9:10" x14ac:dyDescent="0.35">
      <c r="I637" s="1">
        <v>37067</v>
      </c>
      <c r="J637">
        <v>0.86070000000000002</v>
      </c>
    </row>
    <row r="638" spans="9:10" x14ac:dyDescent="0.35">
      <c r="I638" s="1">
        <v>37068</v>
      </c>
      <c r="J638">
        <v>0.86109999999999998</v>
      </c>
    </row>
    <row r="639" spans="9:10" x14ac:dyDescent="0.35">
      <c r="I639" s="1">
        <v>37069</v>
      </c>
      <c r="J639">
        <v>0.86219999999999997</v>
      </c>
    </row>
    <row r="640" spans="9:10" x14ac:dyDescent="0.35">
      <c r="I640" s="1">
        <v>37070</v>
      </c>
      <c r="J640">
        <v>0.85109999999999997</v>
      </c>
    </row>
    <row r="641" spans="9:10" x14ac:dyDescent="0.35">
      <c r="I641" s="1">
        <v>37071</v>
      </c>
      <c r="J641">
        <v>0.84799999999999998</v>
      </c>
    </row>
    <row r="642" spans="9:10" x14ac:dyDescent="0.35">
      <c r="I642" s="1">
        <v>37074</v>
      </c>
      <c r="J642">
        <v>0.84550000000000003</v>
      </c>
    </row>
    <row r="643" spans="9:10" x14ac:dyDescent="0.35">
      <c r="I643" s="1">
        <v>37075</v>
      </c>
      <c r="J643">
        <v>0.84970000000000001</v>
      </c>
    </row>
    <row r="644" spans="9:10" x14ac:dyDescent="0.35">
      <c r="I644" s="1">
        <v>37076</v>
      </c>
      <c r="J644">
        <v>0.84530000000000005</v>
      </c>
    </row>
    <row r="645" spans="9:10" x14ac:dyDescent="0.35">
      <c r="I645" s="1">
        <v>37077</v>
      </c>
      <c r="J645">
        <v>0.84219999999999995</v>
      </c>
    </row>
    <row r="646" spans="9:10" x14ac:dyDescent="0.35">
      <c r="I646" s="1">
        <v>37078</v>
      </c>
      <c r="J646">
        <v>0.83840000000000003</v>
      </c>
    </row>
    <row r="647" spans="9:10" x14ac:dyDescent="0.35">
      <c r="I647" s="1">
        <v>37081</v>
      </c>
      <c r="J647">
        <v>0.84589999999999999</v>
      </c>
    </row>
    <row r="648" spans="9:10" x14ac:dyDescent="0.35">
      <c r="I648" s="1">
        <v>37082</v>
      </c>
      <c r="J648">
        <v>0.85450000000000004</v>
      </c>
    </row>
    <row r="649" spans="9:10" x14ac:dyDescent="0.35">
      <c r="I649" s="1">
        <v>37083</v>
      </c>
      <c r="J649">
        <v>0.86109999999999998</v>
      </c>
    </row>
    <row r="650" spans="9:10" x14ac:dyDescent="0.35">
      <c r="I650" s="1">
        <v>37084</v>
      </c>
      <c r="J650">
        <v>0.8538</v>
      </c>
    </row>
    <row r="651" spans="9:10" x14ac:dyDescent="0.35">
      <c r="I651" s="1">
        <v>37085</v>
      </c>
      <c r="J651">
        <v>0.85389999999999999</v>
      </c>
    </row>
    <row r="652" spans="9:10" x14ac:dyDescent="0.35">
      <c r="I652" s="1">
        <v>37088</v>
      </c>
      <c r="J652">
        <v>0.85829999999999995</v>
      </c>
    </row>
    <row r="653" spans="9:10" x14ac:dyDescent="0.35">
      <c r="I653" s="1">
        <v>37089</v>
      </c>
      <c r="J653">
        <v>0.85160000000000002</v>
      </c>
    </row>
    <row r="654" spans="9:10" x14ac:dyDescent="0.35">
      <c r="I654" s="1">
        <v>37090</v>
      </c>
      <c r="J654">
        <v>0.86299999999999999</v>
      </c>
    </row>
    <row r="655" spans="9:10" x14ac:dyDescent="0.35">
      <c r="I655" s="1">
        <v>37091</v>
      </c>
      <c r="J655">
        <v>0.87229999999999996</v>
      </c>
    </row>
    <row r="656" spans="9:10" x14ac:dyDescent="0.35">
      <c r="I656" s="1">
        <v>37092</v>
      </c>
      <c r="J656">
        <v>0.87760000000000005</v>
      </c>
    </row>
    <row r="657" spans="9:10" x14ac:dyDescent="0.35">
      <c r="I657" s="1">
        <v>37095</v>
      </c>
      <c r="J657">
        <v>0.86760000000000004</v>
      </c>
    </row>
    <row r="658" spans="9:10" x14ac:dyDescent="0.35">
      <c r="I658" s="1">
        <v>37096</v>
      </c>
      <c r="J658">
        <v>0.87080000000000002</v>
      </c>
    </row>
    <row r="659" spans="9:10" x14ac:dyDescent="0.35">
      <c r="I659" s="1">
        <v>37097</v>
      </c>
      <c r="J659">
        <v>0.87929999999999997</v>
      </c>
    </row>
    <row r="660" spans="9:10" x14ac:dyDescent="0.35">
      <c r="I660" s="1">
        <v>37098</v>
      </c>
      <c r="J660">
        <v>0.87639999999999996</v>
      </c>
    </row>
    <row r="661" spans="9:10" x14ac:dyDescent="0.35">
      <c r="I661" s="1">
        <v>37099</v>
      </c>
      <c r="J661">
        <v>0.87680000000000002</v>
      </c>
    </row>
    <row r="662" spans="9:10" x14ac:dyDescent="0.35">
      <c r="I662" s="1">
        <v>37102</v>
      </c>
      <c r="J662">
        <v>0.87509999999999999</v>
      </c>
    </row>
    <row r="663" spans="9:10" x14ac:dyDescent="0.35">
      <c r="I663" s="1">
        <v>37103</v>
      </c>
      <c r="J663">
        <v>0.87549999999999994</v>
      </c>
    </row>
    <row r="664" spans="9:10" x14ac:dyDescent="0.35">
      <c r="I664" s="1">
        <v>37104</v>
      </c>
      <c r="J664">
        <v>0.88170000000000004</v>
      </c>
    </row>
    <row r="665" spans="9:10" x14ac:dyDescent="0.35">
      <c r="I665" s="1">
        <v>37105</v>
      </c>
      <c r="J665">
        <v>0.87880000000000003</v>
      </c>
    </row>
    <row r="666" spans="9:10" x14ac:dyDescent="0.35">
      <c r="I666" s="1">
        <v>37106</v>
      </c>
      <c r="J666">
        <v>0.88060000000000005</v>
      </c>
    </row>
    <row r="667" spans="9:10" x14ac:dyDescent="0.35">
      <c r="I667" s="1">
        <v>37109</v>
      </c>
      <c r="J667">
        <v>0.88049999999999995</v>
      </c>
    </row>
    <row r="668" spans="9:10" x14ac:dyDescent="0.35">
      <c r="I668" s="1">
        <v>37110</v>
      </c>
      <c r="J668">
        <v>0.87680000000000002</v>
      </c>
    </row>
    <row r="669" spans="9:10" x14ac:dyDescent="0.35">
      <c r="I669" s="1">
        <v>37111</v>
      </c>
      <c r="J669">
        <v>0.87629999999999997</v>
      </c>
    </row>
    <row r="670" spans="9:10" x14ac:dyDescent="0.35">
      <c r="I670" s="1">
        <v>37112</v>
      </c>
      <c r="J670">
        <v>0.88529999999999998</v>
      </c>
    </row>
    <row r="671" spans="9:10" x14ac:dyDescent="0.35">
      <c r="I671" s="1">
        <v>37113</v>
      </c>
      <c r="J671">
        <v>0.89359999999999995</v>
      </c>
    </row>
    <row r="672" spans="9:10" x14ac:dyDescent="0.35">
      <c r="I672" s="1">
        <v>37116</v>
      </c>
      <c r="J672">
        <v>0.89910000000000001</v>
      </c>
    </row>
    <row r="673" spans="9:10" x14ac:dyDescent="0.35">
      <c r="I673" s="1">
        <v>37117</v>
      </c>
      <c r="J673">
        <v>0.89680000000000004</v>
      </c>
    </row>
    <row r="674" spans="9:10" x14ac:dyDescent="0.35">
      <c r="I674" s="1">
        <v>37118</v>
      </c>
      <c r="J674">
        <v>0.91139999999999999</v>
      </c>
    </row>
    <row r="675" spans="9:10" x14ac:dyDescent="0.35">
      <c r="I675" s="1">
        <v>37119</v>
      </c>
      <c r="J675">
        <v>0.91439999999999999</v>
      </c>
    </row>
    <row r="676" spans="9:10" x14ac:dyDescent="0.35">
      <c r="I676" s="1">
        <v>37120</v>
      </c>
      <c r="J676">
        <v>0.91379999999999995</v>
      </c>
    </row>
    <row r="677" spans="9:10" x14ac:dyDescent="0.35">
      <c r="I677" s="1">
        <v>37123</v>
      </c>
      <c r="J677">
        <v>0.91490000000000005</v>
      </c>
    </row>
    <row r="678" spans="9:10" x14ac:dyDescent="0.35">
      <c r="I678" s="1">
        <v>37124</v>
      </c>
      <c r="J678">
        <v>0.91279999999999994</v>
      </c>
    </row>
    <row r="679" spans="9:10" x14ac:dyDescent="0.35">
      <c r="I679" s="1">
        <v>37125</v>
      </c>
      <c r="J679">
        <v>0.92159999999999997</v>
      </c>
    </row>
    <row r="680" spans="9:10" x14ac:dyDescent="0.35">
      <c r="I680" s="1">
        <v>37126</v>
      </c>
      <c r="J680">
        <v>0.91120000000000001</v>
      </c>
    </row>
    <row r="681" spans="9:10" x14ac:dyDescent="0.35">
      <c r="I681" s="1">
        <v>37127</v>
      </c>
      <c r="J681">
        <v>0.91080000000000005</v>
      </c>
    </row>
    <row r="682" spans="9:10" x14ac:dyDescent="0.35">
      <c r="I682" s="1">
        <v>37130</v>
      </c>
      <c r="J682">
        <v>0.90900000000000003</v>
      </c>
    </row>
    <row r="683" spans="9:10" x14ac:dyDescent="0.35">
      <c r="I683" s="1">
        <v>37131</v>
      </c>
      <c r="J683">
        <v>0.9042</v>
      </c>
    </row>
    <row r="684" spans="9:10" x14ac:dyDescent="0.35">
      <c r="I684" s="1">
        <v>37132</v>
      </c>
      <c r="J684">
        <v>0.91220000000000001</v>
      </c>
    </row>
    <row r="685" spans="9:10" x14ac:dyDescent="0.35">
      <c r="I685" s="1">
        <v>37133</v>
      </c>
      <c r="J685">
        <v>0.90949999999999998</v>
      </c>
    </row>
    <row r="686" spans="9:10" x14ac:dyDescent="0.35">
      <c r="I686" s="1">
        <v>37134</v>
      </c>
      <c r="J686">
        <v>0.91579999999999995</v>
      </c>
    </row>
    <row r="687" spans="9:10" x14ac:dyDescent="0.35">
      <c r="I687" s="1">
        <v>37137</v>
      </c>
      <c r="J687">
        <v>0.90720000000000001</v>
      </c>
    </row>
    <row r="688" spans="9:10" x14ac:dyDescent="0.35">
      <c r="I688" s="1">
        <v>37138</v>
      </c>
      <c r="J688">
        <v>0.89700000000000002</v>
      </c>
    </row>
    <row r="689" spans="9:10" x14ac:dyDescent="0.35">
      <c r="I689" s="1">
        <v>37139</v>
      </c>
      <c r="J689">
        <v>0.8891</v>
      </c>
    </row>
    <row r="690" spans="9:10" x14ac:dyDescent="0.35">
      <c r="I690" s="1">
        <v>37140</v>
      </c>
      <c r="J690">
        <v>0.88549999999999995</v>
      </c>
    </row>
    <row r="691" spans="9:10" x14ac:dyDescent="0.35">
      <c r="I691" s="1">
        <v>37141</v>
      </c>
      <c r="J691">
        <v>0.8952</v>
      </c>
    </row>
    <row r="692" spans="9:10" x14ac:dyDescent="0.35">
      <c r="I692" s="1">
        <v>37144</v>
      </c>
      <c r="J692">
        <v>0.90469999999999995</v>
      </c>
    </row>
    <row r="693" spans="9:10" x14ac:dyDescent="0.35">
      <c r="I693" s="1">
        <v>37145</v>
      </c>
      <c r="J693">
        <v>0.89639999999999997</v>
      </c>
    </row>
    <row r="694" spans="9:10" x14ac:dyDescent="0.35">
      <c r="I694" s="1">
        <v>37146</v>
      </c>
      <c r="J694">
        <v>0.9052</v>
      </c>
    </row>
    <row r="695" spans="9:10" x14ac:dyDescent="0.35">
      <c r="I695" s="1">
        <v>37147</v>
      </c>
      <c r="J695">
        <v>0.90600000000000003</v>
      </c>
    </row>
    <row r="696" spans="9:10" x14ac:dyDescent="0.35">
      <c r="I696" s="1">
        <v>37148</v>
      </c>
      <c r="J696">
        <v>0.92190000000000005</v>
      </c>
    </row>
    <row r="697" spans="9:10" x14ac:dyDescent="0.35">
      <c r="I697" s="1">
        <v>37151</v>
      </c>
      <c r="J697">
        <v>0.92689999999999995</v>
      </c>
    </row>
    <row r="698" spans="9:10" x14ac:dyDescent="0.35">
      <c r="I698" s="1">
        <v>37152</v>
      </c>
      <c r="J698">
        <v>0.92559999999999998</v>
      </c>
    </row>
    <row r="699" spans="9:10" x14ac:dyDescent="0.35">
      <c r="I699" s="1">
        <v>37153</v>
      </c>
      <c r="J699">
        <v>0.92579999999999996</v>
      </c>
    </row>
    <row r="700" spans="9:10" x14ac:dyDescent="0.35">
      <c r="I700" s="1">
        <v>37154</v>
      </c>
      <c r="J700">
        <v>0.92589999999999995</v>
      </c>
    </row>
    <row r="701" spans="9:10" x14ac:dyDescent="0.35">
      <c r="I701" s="1">
        <v>37155</v>
      </c>
      <c r="J701">
        <v>0.92</v>
      </c>
    </row>
    <row r="702" spans="9:10" x14ac:dyDescent="0.35">
      <c r="I702" s="1">
        <v>37158</v>
      </c>
      <c r="J702">
        <v>0.91639999999999999</v>
      </c>
    </row>
    <row r="703" spans="9:10" x14ac:dyDescent="0.35">
      <c r="I703" s="1">
        <v>37159</v>
      </c>
      <c r="J703">
        <v>0.91759999999999997</v>
      </c>
    </row>
    <row r="704" spans="9:10" x14ac:dyDescent="0.35">
      <c r="I704" s="1">
        <v>37160</v>
      </c>
      <c r="J704">
        <v>0.92190000000000005</v>
      </c>
    </row>
    <row r="705" spans="9:10" x14ac:dyDescent="0.35">
      <c r="I705" s="1">
        <v>37161</v>
      </c>
      <c r="J705">
        <v>0.92049999999999998</v>
      </c>
    </row>
    <row r="706" spans="9:10" x14ac:dyDescent="0.35">
      <c r="I706" s="1">
        <v>37162</v>
      </c>
      <c r="J706">
        <v>0.91310000000000002</v>
      </c>
    </row>
    <row r="707" spans="9:10" x14ac:dyDescent="0.35">
      <c r="I707" s="1">
        <v>37165</v>
      </c>
      <c r="J707">
        <v>0.91249999999999998</v>
      </c>
    </row>
    <row r="708" spans="9:10" x14ac:dyDescent="0.35">
      <c r="I708" s="1">
        <v>37166</v>
      </c>
      <c r="J708">
        <v>0.91890000000000005</v>
      </c>
    </row>
    <row r="709" spans="9:10" x14ac:dyDescent="0.35">
      <c r="I709" s="1">
        <v>37167</v>
      </c>
      <c r="J709">
        <v>0.92090000000000005</v>
      </c>
    </row>
    <row r="710" spans="9:10" x14ac:dyDescent="0.35">
      <c r="I710" s="1">
        <v>37168</v>
      </c>
      <c r="J710">
        <v>0.91169999999999995</v>
      </c>
    </row>
    <row r="711" spans="9:10" x14ac:dyDescent="0.35">
      <c r="I711" s="1">
        <v>37169</v>
      </c>
      <c r="J711">
        <v>0.91739999999999999</v>
      </c>
    </row>
    <row r="712" spans="9:10" x14ac:dyDescent="0.35">
      <c r="I712" s="1">
        <v>37172</v>
      </c>
      <c r="J712">
        <v>0.9214</v>
      </c>
    </row>
    <row r="713" spans="9:10" x14ac:dyDescent="0.35">
      <c r="I713" s="1">
        <v>37173</v>
      </c>
      <c r="J713">
        <v>0.91930000000000001</v>
      </c>
    </row>
    <row r="714" spans="9:10" x14ac:dyDescent="0.35">
      <c r="I714" s="1">
        <v>37174</v>
      </c>
      <c r="J714">
        <v>0.91359999999999997</v>
      </c>
    </row>
    <row r="715" spans="9:10" x14ac:dyDescent="0.35">
      <c r="I715" s="1">
        <v>37175</v>
      </c>
      <c r="J715">
        <v>0.90620000000000001</v>
      </c>
    </row>
    <row r="716" spans="9:10" x14ac:dyDescent="0.35">
      <c r="I716" s="1">
        <v>37176</v>
      </c>
      <c r="J716">
        <v>0.90400000000000003</v>
      </c>
    </row>
    <row r="717" spans="9:10" x14ac:dyDescent="0.35">
      <c r="I717" s="1">
        <v>37179</v>
      </c>
      <c r="J717">
        <v>0.90969999999999995</v>
      </c>
    </row>
    <row r="718" spans="9:10" x14ac:dyDescent="0.35">
      <c r="I718" s="1">
        <v>37180</v>
      </c>
      <c r="J718">
        <v>0.9052</v>
      </c>
    </row>
    <row r="719" spans="9:10" x14ac:dyDescent="0.35">
      <c r="I719" s="1">
        <v>37181</v>
      </c>
      <c r="J719">
        <v>0.9022</v>
      </c>
    </row>
    <row r="720" spans="9:10" x14ac:dyDescent="0.35">
      <c r="I720" s="1">
        <v>37182</v>
      </c>
      <c r="J720">
        <v>0.90259999999999996</v>
      </c>
    </row>
    <row r="721" spans="9:10" x14ac:dyDescent="0.35">
      <c r="I721" s="1">
        <v>37183</v>
      </c>
      <c r="J721">
        <v>0.90090000000000003</v>
      </c>
    </row>
    <row r="722" spans="9:10" x14ac:dyDescent="0.35">
      <c r="I722" s="1">
        <v>37186</v>
      </c>
      <c r="J722">
        <v>0.89690000000000003</v>
      </c>
    </row>
    <row r="723" spans="9:10" x14ac:dyDescent="0.35">
      <c r="I723" s="1">
        <v>37187</v>
      </c>
      <c r="J723">
        <v>0.88870000000000005</v>
      </c>
    </row>
    <row r="724" spans="9:10" x14ac:dyDescent="0.35">
      <c r="I724" s="1">
        <v>37188</v>
      </c>
      <c r="J724">
        <v>0.89170000000000005</v>
      </c>
    </row>
    <row r="725" spans="9:10" x14ac:dyDescent="0.35">
      <c r="I725" s="1">
        <v>37189</v>
      </c>
      <c r="J725">
        <v>0.88890000000000002</v>
      </c>
    </row>
    <row r="726" spans="9:10" x14ac:dyDescent="0.35">
      <c r="I726" s="1">
        <v>37190</v>
      </c>
      <c r="J726">
        <v>0.8911</v>
      </c>
    </row>
    <row r="727" spans="9:10" x14ac:dyDescent="0.35">
      <c r="I727" s="1">
        <v>37193</v>
      </c>
      <c r="J727">
        <v>0.90049999999999997</v>
      </c>
    </row>
    <row r="728" spans="9:10" x14ac:dyDescent="0.35">
      <c r="I728" s="1">
        <v>37194</v>
      </c>
      <c r="J728">
        <v>0.90639999999999998</v>
      </c>
    </row>
    <row r="729" spans="9:10" x14ac:dyDescent="0.35">
      <c r="I729" s="1">
        <v>37195</v>
      </c>
      <c r="J729">
        <v>0.9042</v>
      </c>
    </row>
    <row r="730" spans="9:10" x14ac:dyDescent="0.35">
      <c r="I730" s="1">
        <v>37196</v>
      </c>
      <c r="J730">
        <v>0.90969999999999995</v>
      </c>
    </row>
    <row r="731" spans="9:10" x14ac:dyDescent="0.35">
      <c r="I731" s="1">
        <v>37197</v>
      </c>
      <c r="J731">
        <v>0.90559999999999996</v>
      </c>
    </row>
    <row r="732" spans="9:10" x14ac:dyDescent="0.35">
      <c r="I732" s="1">
        <v>37200</v>
      </c>
      <c r="J732">
        <v>0.89610000000000001</v>
      </c>
    </row>
    <row r="733" spans="9:10" x14ac:dyDescent="0.35">
      <c r="I733" s="1">
        <v>37201</v>
      </c>
      <c r="J733">
        <v>0.89610000000000001</v>
      </c>
    </row>
    <row r="734" spans="9:10" x14ac:dyDescent="0.35">
      <c r="I734" s="1">
        <v>37202</v>
      </c>
      <c r="J734">
        <v>0.90139999999999998</v>
      </c>
    </row>
    <row r="735" spans="9:10" x14ac:dyDescent="0.35">
      <c r="I735" s="1">
        <v>37203</v>
      </c>
      <c r="J735">
        <v>0.8972</v>
      </c>
    </row>
    <row r="736" spans="9:10" x14ac:dyDescent="0.35">
      <c r="I736" s="1">
        <v>37204</v>
      </c>
      <c r="J736">
        <v>0.89300000000000002</v>
      </c>
    </row>
    <row r="737" spans="9:10" x14ac:dyDescent="0.35">
      <c r="I737" s="1">
        <v>37207</v>
      </c>
      <c r="J737">
        <v>0.89190000000000003</v>
      </c>
    </row>
    <row r="738" spans="9:10" x14ac:dyDescent="0.35">
      <c r="I738" s="1">
        <v>37208</v>
      </c>
      <c r="J738">
        <v>0.88419999999999999</v>
      </c>
    </row>
    <row r="739" spans="9:10" x14ac:dyDescent="0.35">
      <c r="I739" s="1">
        <v>37209</v>
      </c>
      <c r="J739">
        <v>0.88029999999999997</v>
      </c>
    </row>
    <row r="740" spans="9:10" x14ac:dyDescent="0.35">
      <c r="I740" s="1">
        <v>37210</v>
      </c>
      <c r="J740">
        <v>0.88249999999999995</v>
      </c>
    </row>
    <row r="741" spans="9:10" x14ac:dyDescent="0.35">
      <c r="I741" s="1">
        <v>37211</v>
      </c>
      <c r="J741">
        <v>0.88449999999999995</v>
      </c>
    </row>
    <row r="742" spans="9:10" x14ac:dyDescent="0.35">
      <c r="I742" s="1">
        <v>37214</v>
      </c>
      <c r="J742">
        <v>0.87929999999999997</v>
      </c>
    </row>
    <row r="743" spans="9:10" x14ac:dyDescent="0.35">
      <c r="I743" s="1">
        <v>37215</v>
      </c>
      <c r="J743">
        <v>0.88239999999999996</v>
      </c>
    </row>
    <row r="744" spans="9:10" x14ac:dyDescent="0.35">
      <c r="I744" s="1">
        <v>37216</v>
      </c>
      <c r="J744">
        <v>0.87909999999999999</v>
      </c>
    </row>
    <row r="745" spans="9:10" x14ac:dyDescent="0.35">
      <c r="I745" s="1">
        <v>37217</v>
      </c>
      <c r="J745">
        <v>0.87780000000000002</v>
      </c>
    </row>
    <row r="746" spans="9:10" x14ac:dyDescent="0.35">
      <c r="I746" s="1">
        <v>37218</v>
      </c>
      <c r="J746">
        <v>0.87949999999999995</v>
      </c>
    </row>
    <row r="747" spans="9:10" x14ac:dyDescent="0.35">
      <c r="I747" s="1">
        <v>37221</v>
      </c>
      <c r="J747">
        <v>0.88180000000000003</v>
      </c>
    </row>
    <row r="748" spans="9:10" x14ac:dyDescent="0.35">
      <c r="I748" s="1">
        <v>37222</v>
      </c>
      <c r="J748">
        <v>0.87880000000000003</v>
      </c>
    </row>
    <row r="749" spans="9:10" x14ac:dyDescent="0.35">
      <c r="I749" s="1">
        <v>37223</v>
      </c>
      <c r="J749">
        <v>0.8831</v>
      </c>
    </row>
    <row r="750" spans="9:10" x14ac:dyDescent="0.35">
      <c r="I750" s="1">
        <v>37224</v>
      </c>
      <c r="J750">
        <v>0.88870000000000005</v>
      </c>
    </row>
    <row r="751" spans="9:10" x14ac:dyDescent="0.35">
      <c r="I751" s="1">
        <v>37225</v>
      </c>
      <c r="J751">
        <v>0.88980000000000004</v>
      </c>
    </row>
    <row r="752" spans="9:10" x14ac:dyDescent="0.35">
      <c r="I752" s="1">
        <v>37228</v>
      </c>
      <c r="J752">
        <v>0.89249999999999996</v>
      </c>
    </row>
    <row r="753" spans="9:10" x14ac:dyDescent="0.35">
      <c r="I753" s="1">
        <v>37229</v>
      </c>
      <c r="J753">
        <v>0.89019999999999999</v>
      </c>
    </row>
    <row r="754" spans="9:10" x14ac:dyDescent="0.35">
      <c r="I754" s="1">
        <v>37230</v>
      </c>
      <c r="J754">
        <v>0.89190000000000003</v>
      </c>
    </row>
    <row r="755" spans="9:10" x14ac:dyDescent="0.35">
      <c r="I755" s="1">
        <v>37231</v>
      </c>
      <c r="J755">
        <v>0.88890000000000002</v>
      </c>
    </row>
    <row r="756" spans="9:10" x14ac:dyDescent="0.35">
      <c r="I756" s="1">
        <v>37232</v>
      </c>
      <c r="J756">
        <v>0.8911</v>
      </c>
    </row>
    <row r="757" spans="9:10" x14ac:dyDescent="0.35">
      <c r="I757" s="1">
        <v>37235</v>
      </c>
      <c r="J757">
        <v>0.88500000000000001</v>
      </c>
    </row>
    <row r="758" spans="9:10" x14ac:dyDescent="0.35">
      <c r="I758" s="1">
        <v>37236</v>
      </c>
      <c r="J758">
        <v>0.89080000000000004</v>
      </c>
    </row>
    <row r="759" spans="9:10" x14ac:dyDescent="0.35">
      <c r="I759" s="1">
        <v>37237</v>
      </c>
      <c r="J759">
        <v>0.89380000000000004</v>
      </c>
    </row>
    <row r="760" spans="9:10" x14ac:dyDescent="0.35">
      <c r="I760" s="1">
        <v>37238</v>
      </c>
      <c r="J760">
        <v>0.89749999999999996</v>
      </c>
    </row>
    <row r="761" spans="9:10" x14ac:dyDescent="0.35">
      <c r="I761" s="1">
        <v>37239</v>
      </c>
      <c r="J761">
        <v>0.90159999999999996</v>
      </c>
    </row>
    <row r="762" spans="9:10" x14ac:dyDescent="0.35">
      <c r="I762" s="1">
        <v>37242</v>
      </c>
      <c r="J762">
        <v>0.90490000000000004</v>
      </c>
    </row>
    <row r="763" spans="9:10" x14ac:dyDescent="0.35">
      <c r="I763" s="1">
        <v>37243</v>
      </c>
      <c r="J763">
        <v>0.9012</v>
      </c>
    </row>
    <row r="764" spans="9:10" x14ac:dyDescent="0.35">
      <c r="I764" s="1">
        <v>37244</v>
      </c>
      <c r="J764">
        <v>0.89829999999999999</v>
      </c>
    </row>
    <row r="765" spans="9:10" x14ac:dyDescent="0.35">
      <c r="I765" s="1">
        <v>37245</v>
      </c>
      <c r="J765">
        <v>0.89729999999999999</v>
      </c>
    </row>
    <row r="766" spans="9:10" x14ac:dyDescent="0.35">
      <c r="I766" s="1">
        <v>37246</v>
      </c>
      <c r="J766">
        <v>0.89429999999999998</v>
      </c>
    </row>
    <row r="767" spans="9:10" x14ac:dyDescent="0.35">
      <c r="I767" s="1">
        <v>37249</v>
      </c>
      <c r="J767">
        <v>0.87980000000000003</v>
      </c>
    </row>
    <row r="768" spans="9:10" x14ac:dyDescent="0.35">
      <c r="I768" s="1">
        <v>37252</v>
      </c>
      <c r="J768">
        <v>0.88229999999999997</v>
      </c>
    </row>
    <row r="769" spans="9:10" x14ac:dyDescent="0.35">
      <c r="I769" s="1">
        <v>37253</v>
      </c>
      <c r="J769">
        <v>0.88129999999999997</v>
      </c>
    </row>
    <row r="770" spans="9:10" x14ac:dyDescent="0.35">
      <c r="I770" s="1">
        <v>37258</v>
      </c>
      <c r="J770">
        <v>0.90380000000000005</v>
      </c>
    </row>
    <row r="771" spans="9:10" x14ac:dyDescent="0.35">
      <c r="I771" s="1">
        <v>37259</v>
      </c>
      <c r="J771">
        <v>0.90359999999999996</v>
      </c>
    </row>
    <row r="772" spans="9:10" x14ac:dyDescent="0.35">
      <c r="I772" s="1">
        <v>37260</v>
      </c>
      <c r="J772">
        <v>0.89539999999999997</v>
      </c>
    </row>
    <row r="773" spans="9:10" x14ac:dyDescent="0.35">
      <c r="I773" s="1">
        <v>37263</v>
      </c>
      <c r="J773">
        <v>0.89049999999999996</v>
      </c>
    </row>
    <row r="774" spans="9:10" x14ac:dyDescent="0.35">
      <c r="I774" s="1">
        <v>37264</v>
      </c>
      <c r="J774">
        <v>0.89090000000000003</v>
      </c>
    </row>
    <row r="775" spans="9:10" x14ac:dyDescent="0.35">
      <c r="I775" s="1">
        <v>37265</v>
      </c>
      <c r="J775">
        <v>0.8921</v>
      </c>
    </row>
    <row r="776" spans="9:10" x14ac:dyDescent="0.35">
      <c r="I776" s="1">
        <v>37266</v>
      </c>
      <c r="J776">
        <v>0.89090000000000003</v>
      </c>
    </row>
    <row r="777" spans="9:10" x14ac:dyDescent="0.35">
      <c r="I777" s="1">
        <v>37267</v>
      </c>
      <c r="J777">
        <v>0.89190000000000003</v>
      </c>
    </row>
    <row r="778" spans="9:10" x14ac:dyDescent="0.35">
      <c r="I778" s="1">
        <v>37270</v>
      </c>
      <c r="J778">
        <v>0.89270000000000005</v>
      </c>
    </row>
    <row r="779" spans="9:10" x14ac:dyDescent="0.35">
      <c r="I779" s="1">
        <v>37271</v>
      </c>
      <c r="J779">
        <v>0.89219999999999999</v>
      </c>
    </row>
    <row r="780" spans="9:10" x14ac:dyDescent="0.35">
      <c r="I780" s="1">
        <v>37272</v>
      </c>
      <c r="J780">
        <v>0.88170000000000004</v>
      </c>
    </row>
    <row r="781" spans="9:10" x14ac:dyDescent="0.35">
      <c r="I781" s="1">
        <v>37273</v>
      </c>
      <c r="J781">
        <v>0.88190000000000002</v>
      </c>
    </row>
    <row r="782" spans="9:10" x14ac:dyDescent="0.35">
      <c r="I782" s="1">
        <v>37274</v>
      </c>
      <c r="J782">
        <v>0.88100000000000001</v>
      </c>
    </row>
    <row r="783" spans="9:10" x14ac:dyDescent="0.35">
      <c r="I783" s="1">
        <v>37277</v>
      </c>
      <c r="J783">
        <v>0.88400000000000001</v>
      </c>
    </row>
    <row r="784" spans="9:10" x14ac:dyDescent="0.35">
      <c r="I784" s="1">
        <v>37278</v>
      </c>
      <c r="J784">
        <v>0.88300000000000001</v>
      </c>
    </row>
    <row r="785" spans="9:10" x14ac:dyDescent="0.35">
      <c r="I785" s="1">
        <v>37279</v>
      </c>
      <c r="J785">
        <v>0.88560000000000005</v>
      </c>
    </row>
    <row r="786" spans="9:10" x14ac:dyDescent="0.35">
      <c r="I786" s="1">
        <v>37280</v>
      </c>
      <c r="J786">
        <v>0.87670000000000003</v>
      </c>
    </row>
    <row r="787" spans="9:10" x14ac:dyDescent="0.35">
      <c r="I787" s="1">
        <v>37281</v>
      </c>
      <c r="J787">
        <v>0.86629999999999996</v>
      </c>
    </row>
    <row r="788" spans="9:10" x14ac:dyDescent="0.35">
      <c r="I788" s="1">
        <v>37284</v>
      </c>
      <c r="J788">
        <v>0.85780000000000001</v>
      </c>
    </row>
    <row r="789" spans="9:10" x14ac:dyDescent="0.35">
      <c r="I789" s="1">
        <v>37285</v>
      </c>
      <c r="J789">
        <v>0.86240000000000006</v>
      </c>
    </row>
    <row r="790" spans="9:10" x14ac:dyDescent="0.35">
      <c r="I790" s="1">
        <v>37286</v>
      </c>
      <c r="J790">
        <v>0.86419999999999997</v>
      </c>
    </row>
    <row r="791" spans="9:10" x14ac:dyDescent="0.35">
      <c r="I791" s="1">
        <v>37287</v>
      </c>
      <c r="J791">
        <v>0.86370000000000002</v>
      </c>
    </row>
    <row r="792" spans="9:10" x14ac:dyDescent="0.35">
      <c r="I792" s="1">
        <v>37288</v>
      </c>
      <c r="J792">
        <v>0.86319999999999997</v>
      </c>
    </row>
    <row r="793" spans="9:10" x14ac:dyDescent="0.35">
      <c r="I793" s="1">
        <v>37291</v>
      </c>
      <c r="J793">
        <v>0.86439999999999995</v>
      </c>
    </row>
    <row r="794" spans="9:10" x14ac:dyDescent="0.35">
      <c r="I794" s="1">
        <v>37292</v>
      </c>
      <c r="J794">
        <v>0.86829999999999996</v>
      </c>
    </row>
    <row r="795" spans="9:10" x14ac:dyDescent="0.35">
      <c r="I795" s="1">
        <v>37293</v>
      </c>
      <c r="J795">
        <v>0.86639999999999995</v>
      </c>
    </row>
    <row r="796" spans="9:10" x14ac:dyDescent="0.35">
      <c r="I796" s="1">
        <v>37294</v>
      </c>
      <c r="J796">
        <v>0.86639999999999995</v>
      </c>
    </row>
    <row r="797" spans="9:10" x14ac:dyDescent="0.35">
      <c r="I797" s="1">
        <v>37295</v>
      </c>
      <c r="J797">
        <v>0.874</v>
      </c>
    </row>
    <row r="798" spans="9:10" x14ac:dyDescent="0.35">
      <c r="I798" s="1">
        <v>37298</v>
      </c>
      <c r="J798">
        <v>0.87939999999999996</v>
      </c>
    </row>
    <row r="799" spans="9:10" x14ac:dyDescent="0.35">
      <c r="I799" s="1">
        <v>37299</v>
      </c>
      <c r="J799">
        <v>0.87529999999999997</v>
      </c>
    </row>
    <row r="800" spans="9:10" x14ac:dyDescent="0.35">
      <c r="I800" s="1">
        <v>37300</v>
      </c>
      <c r="J800">
        <v>0.87309999999999999</v>
      </c>
    </row>
    <row r="801" spans="9:10" x14ac:dyDescent="0.35">
      <c r="I801" s="1">
        <v>37301</v>
      </c>
      <c r="J801">
        <v>0.86929999999999996</v>
      </c>
    </row>
    <row r="802" spans="9:10" x14ac:dyDescent="0.35">
      <c r="I802" s="1">
        <v>37302</v>
      </c>
      <c r="J802">
        <v>0.87050000000000005</v>
      </c>
    </row>
    <row r="803" spans="9:10" x14ac:dyDescent="0.35">
      <c r="I803" s="1">
        <v>37305</v>
      </c>
      <c r="J803">
        <v>0.87150000000000005</v>
      </c>
    </row>
    <row r="804" spans="9:10" x14ac:dyDescent="0.35">
      <c r="I804" s="1">
        <v>37306</v>
      </c>
      <c r="J804">
        <v>0.86919999999999997</v>
      </c>
    </row>
    <row r="805" spans="9:10" x14ac:dyDescent="0.35">
      <c r="I805" s="1">
        <v>37307</v>
      </c>
      <c r="J805">
        <v>0.87429999999999997</v>
      </c>
    </row>
    <row r="806" spans="9:10" x14ac:dyDescent="0.35">
      <c r="I806" s="1">
        <v>37308</v>
      </c>
      <c r="J806">
        <v>0.87009999999999998</v>
      </c>
    </row>
    <row r="807" spans="9:10" x14ac:dyDescent="0.35">
      <c r="I807" s="1">
        <v>37309</v>
      </c>
      <c r="J807">
        <v>0.87470000000000003</v>
      </c>
    </row>
    <row r="808" spans="9:10" x14ac:dyDescent="0.35">
      <c r="I808" s="1">
        <v>37312</v>
      </c>
      <c r="J808">
        <v>0.87239999999999995</v>
      </c>
    </row>
    <row r="809" spans="9:10" x14ac:dyDescent="0.35">
      <c r="I809" s="1">
        <v>37313</v>
      </c>
      <c r="J809">
        <v>0.86819999999999997</v>
      </c>
    </row>
    <row r="810" spans="9:10" x14ac:dyDescent="0.35">
      <c r="I810" s="1">
        <v>37314</v>
      </c>
      <c r="J810">
        <v>0.8649</v>
      </c>
    </row>
    <row r="811" spans="9:10" x14ac:dyDescent="0.35">
      <c r="I811" s="1">
        <v>37315</v>
      </c>
      <c r="J811">
        <v>0.86509999999999998</v>
      </c>
    </row>
    <row r="812" spans="9:10" x14ac:dyDescent="0.35">
      <c r="I812" s="1">
        <v>37316</v>
      </c>
      <c r="J812">
        <v>0.8679</v>
      </c>
    </row>
    <row r="813" spans="9:10" x14ac:dyDescent="0.35">
      <c r="I813" s="1">
        <v>37319</v>
      </c>
      <c r="J813">
        <v>0.8649</v>
      </c>
    </row>
    <row r="814" spans="9:10" x14ac:dyDescent="0.35">
      <c r="I814" s="1">
        <v>37320</v>
      </c>
      <c r="J814">
        <v>0.86819999999999997</v>
      </c>
    </row>
    <row r="815" spans="9:10" x14ac:dyDescent="0.35">
      <c r="I815" s="1">
        <v>37321</v>
      </c>
      <c r="J815">
        <v>0.87119999999999997</v>
      </c>
    </row>
    <row r="816" spans="9:10" x14ac:dyDescent="0.35">
      <c r="I816" s="1">
        <v>37322</v>
      </c>
      <c r="J816">
        <v>0.87639999999999996</v>
      </c>
    </row>
    <row r="817" spans="9:10" x14ac:dyDescent="0.35">
      <c r="I817" s="1">
        <v>37323</v>
      </c>
      <c r="J817">
        <v>0.87970000000000004</v>
      </c>
    </row>
    <row r="818" spans="9:10" x14ac:dyDescent="0.35">
      <c r="I818" s="1">
        <v>37326</v>
      </c>
      <c r="J818">
        <v>0.87409999999999999</v>
      </c>
    </row>
    <row r="819" spans="9:10" x14ac:dyDescent="0.35">
      <c r="I819" s="1">
        <v>37327</v>
      </c>
      <c r="J819">
        <v>0.87329999999999997</v>
      </c>
    </row>
    <row r="820" spans="9:10" x14ac:dyDescent="0.35">
      <c r="I820" s="1">
        <v>37328</v>
      </c>
      <c r="J820">
        <v>0.87339999999999995</v>
      </c>
    </row>
    <row r="821" spans="9:10" x14ac:dyDescent="0.35">
      <c r="I821" s="1">
        <v>37329</v>
      </c>
      <c r="J821">
        <v>0.88029999999999997</v>
      </c>
    </row>
    <row r="822" spans="9:10" x14ac:dyDescent="0.35">
      <c r="I822" s="1">
        <v>37330</v>
      </c>
      <c r="J822">
        <v>0.88529999999999998</v>
      </c>
    </row>
    <row r="823" spans="9:10" x14ac:dyDescent="0.35">
      <c r="I823" s="1">
        <v>37333</v>
      </c>
      <c r="J823">
        <v>0.87919999999999998</v>
      </c>
    </row>
    <row r="824" spans="9:10" x14ac:dyDescent="0.35">
      <c r="I824" s="1">
        <v>37334</v>
      </c>
      <c r="J824">
        <v>0.88290000000000002</v>
      </c>
    </row>
    <row r="825" spans="9:10" x14ac:dyDescent="0.35">
      <c r="I825" s="1">
        <v>37335</v>
      </c>
      <c r="J825">
        <v>0.88139999999999996</v>
      </c>
    </row>
    <row r="826" spans="9:10" x14ac:dyDescent="0.35">
      <c r="I826" s="1">
        <v>37336</v>
      </c>
      <c r="J826">
        <v>0.88170000000000004</v>
      </c>
    </row>
    <row r="827" spans="9:10" x14ac:dyDescent="0.35">
      <c r="I827" s="1">
        <v>37337</v>
      </c>
      <c r="J827">
        <v>0.87949999999999995</v>
      </c>
    </row>
    <row r="828" spans="9:10" x14ac:dyDescent="0.35">
      <c r="I828" s="1">
        <v>37340</v>
      </c>
      <c r="J828">
        <v>0.87590000000000001</v>
      </c>
    </row>
    <row r="829" spans="9:10" x14ac:dyDescent="0.35">
      <c r="I829" s="1">
        <v>37341</v>
      </c>
      <c r="J829">
        <v>0.87370000000000003</v>
      </c>
    </row>
    <row r="830" spans="9:10" x14ac:dyDescent="0.35">
      <c r="I830" s="1">
        <v>37342</v>
      </c>
      <c r="J830">
        <v>0.87460000000000004</v>
      </c>
    </row>
    <row r="831" spans="9:10" x14ac:dyDescent="0.35">
      <c r="I831" s="1">
        <v>37343</v>
      </c>
      <c r="J831">
        <v>0.87239999999999995</v>
      </c>
    </row>
    <row r="832" spans="9:10" x14ac:dyDescent="0.35">
      <c r="I832" s="1">
        <v>37348</v>
      </c>
      <c r="J832">
        <v>0.87860000000000005</v>
      </c>
    </row>
    <row r="833" spans="9:10" x14ac:dyDescent="0.35">
      <c r="I833" s="1">
        <v>37349</v>
      </c>
      <c r="J833">
        <v>0.88029999999999997</v>
      </c>
    </row>
    <row r="834" spans="9:10" x14ac:dyDescent="0.35">
      <c r="I834" s="1">
        <v>37350</v>
      </c>
      <c r="J834">
        <v>0.88180000000000003</v>
      </c>
    </row>
    <row r="835" spans="9:10" x14ac:dyDescent="0.35">
      <c r="I835" s="1">
        <v>37351</v>
      </c>
      <c r="J835">
        <v>0.87860000000000005</v>
      </c>
    </row>
    <row r="836" spans="9:10" x14ac:dyDescent="0.35">
      <c r="I836" s="1">
        <v>37354</v>
      </c>
      <c r="J836">
        <v>0.87780000000000002</v>
      </c>
    </row>
    <row r="837" spans="9:10" x14ac:dyDescent="0.35">
      <c r="I837" s="1">
        <v>37355</v>
      </c>
      <c r="J837">
        <v>0.87629999999999997</v>
      </c>
    </row>
    <row r="838" spans="9:10" x14ac:dyDescent="0.35">
      <c r="I838" s="1">
        <v>37356</v>
      </c>
      <c r="J838">
        <v>0.87980000000000003</v>
      </c>
    </row>
    <row r="839" spans="9:10" x14ac:dyDescent="0.35">
      <c r="I839" s="1">
        <v>37357</v>
      </c>
      <c r="J839">
        <v>0.87939999999999996</v>
      </c>
    </row>
    <row r="840" spans="9:10" x14ac:dyDescent="0.35">
      <c r="I840" s="1">
        <v>37358</v>
      </c>
      <c r="J840">
        <v>0.88029999999999997</v>
      </c>
    </row>
    <row r="841" spans="9:10" x14ac:dyDescent="0.35">
      <c r="I841" s="1">
        <v>37361</v>
      </c>
      <c r="J841">
        <v>0.88019999999999998</v>
      </c>
    </row>
    <row r="842" spans="9:10" x14ac:dyDescent="0.35">
      <c r="I842" s="1">
        <v>37362</v>
      </c>
      <c r="J842">
        <v>0.88029999999999997</v>
      </c>
    </row>
    <row r="843" spans="9:10" x14ac:dyDescent="0.35">
      <c r="I843" s="1">
        <v>37363</v>
      </c>
      <c r="J843">
        <v>0.88800000000000001</v>
      </c>
    </row>
    <row r="844" spans="9:10" x14ac:dyDescent="0.35">
      <c r="I844" s="1">
        <v>37364</v>
      </c>
      <c r="J844">
        <v>0.88949999999999996</v>
      </c>
    </row>
    <row r="845" spans="9:10" x14ac:dyDescent="0.35">
      <c r="I845" s="1">
        <v>37365</v>
      </c>
      <c r="J845">
        <v>0.88859999999999995</v>
      </c>
    </row>
    <row r="846" spans="9:10" x14ac:dyDescent="0.35">
      <c r="I846" s="1">
        <v>37368</v>
      </c>
      <c r="J846">
        <v>0.88819999999999999</v>
      </c>
    </row>
    <row r="847" spans="9:10" x14ac:dyDescent="0.35">
      <c r="I847" s="1">
        <v>37369</v>
      </c>
      <c r="J847">
        <v>0.88719999999999999</v>
      </c>
    </row>
    <row r="848" spans="9:10" x14ac:dyDescent="0.35">
      <c r="I848" s="1">
        <v>37370</v>
      </c>
      <c r="J848">
        <v>0.88919999999999999</v>
      </c>
    </row>
    <row r="849" spans="9:10" x14ac:dyDescent="0.35">
      <c r="I849" s="1">
        <v>37371</v>
      </c>
      <c r="J849">
        <v>0.89690000000000003</v>
      </c>
    </row>
    <row r="850" spans="9:10" x14ac:dyDescent="0.35">
      <c r="I850" s="1">
        <v>37372</v>
      </c>
      <c r="J850">
        <v>0.89710000000000001</v>
      </c>
    </row>
    <row r="851" spans="9:10" x14ac:dyDescent="0.35">
      <c r="I851" s="1">
        <v>37375</v>
      </c>
      <c r="J851">
        <v>0.90380000000000005</v>
      </c>
    </row>
    <row r="852" spans="9:10" x14ac:dyDescent="0.35">
      <c r="I852" s="1">
        <v>37376</v>
      </c>
      <c r="J852">
        <v>0.90080000000000005</v>
      </c>
    </row>
    <row r="853" spans="9:10" x14ac:dyDescent="0.35">
      <c r="I853" s="1">
        <v>37378</v>
      </c>
      <c r="J853">
        <v>0.9032</v>
      </c>
    </row>
    <row r="854" spans="9:10" x14ac:dyDescent="0.35">
      <c r="I854" s="1">
        <v>37379</v>
      </c>
      <c r="J854">
        <v>0.9083</v>
      </c>
    </row>
    <row r="855" spans="9:10" x14ac:dyDescent="0.35">
      <c r="I855" s="1">
        <v>37382</v>
      </c>
      <c r="J855">
        <v>0.91439999999999999</v>
      </c>
    </row>
    <row r="856" spans="9:10" x14ac:dyDescent="0.35">
      <c r="I856" s="1">
        <v>37383</v>
      </c>
      <c r="J856">
        <v>0.91249999999999998</v>
      </c>
    </row>
    <row r="857" spans="9:10" x14ac:dyDescent="0.35">
      <c r="I857" s="1">
        <v>37384</v>
      </c>
      <c r="J857">
        <v>0.90880000000000005</v>
      </c>
    </row>
    <row r="858" spans="9:10" x14ac:dyDescent="0.35">
      <c r="I858" s="1">
        <v>37385</v>
      </c>
      <c r="J858">
        <v>0.90610000000000002</v>
      </c>
    </row>
    <row r="859" spans="9:10" x14ac:dyDescent="0.35">
      <c r="I859" s="1">
        <v>37386</v>
      </c>
      <c r="J859">
        <v>0.91180000000000005</v>
      </c>
    </row>
    <row r="860" spans="9:10" x14ac:dyDescent="0.35">
      <c r="I860" s="1">
        <v>37389</v>
      </c>
      <c r="J860">
        <v>0.91180000000000005</v>
      </c>
    </row>
    <row r="861" spans="9:10" x14ac:dyDescent="0.35">
      <c r="I861" s="1">
        <v>37390</v>
      </c>
      <c r="J861">
        <v>0.90620000000000001</v>
      </c>
    </row>
    <row r="862" spans="9:10" x14ac:dyDescent="0.35">
      <c r="I862" s="1">
        <v>37391</v>
      </c>
      <c r="J862">
        <v>0.90300000000000002</v>
      </c>
    </row>
    <row r="863" spans="9:10" x14ac:dyDescent="0.35">
      <c r="I863" s="1">
        <v>37392</v>
      </c>
      <c r="J863">
        <v>0.91239999999999999</v>
      </c>
    </row>
    <row r="864" spans="9:10" x14ac:dyDescent="0.35">
      <c r="I864" s="1">
        <v>37393</v>
      </c>
      <c r="J864">
        <v>0.91520000000000001</v>
      </c>
    </row>
    <row r="865" spans="9:10" x14ac:dyDescent="0.35">
      <c r="I865" s="1">
        <v>37396</v>
      </c>
      <c r="J865">
        <v>0.92020000000000002</v>
      </c>
    </row>
    <row r="866" spans="9:10" x14ac:dyDescent="0.35">
      <c r="I866" s="1">
        <v>37397</v>
      </c>
      <c r="J866">
        <v>0.92130000000000001</v>
      </c>
    </row>
    <row r="867" spans="9:10" x14ac:dyDescent="0.35">
      <c r="I867" s="1">
        <v>37398</v>
      </c>
      <c r="J867">
        <v>0.92600000000000005</v>
      </c>
    </row>
    <row r="868" spans="9:10" x14ac:dyDescent="0.35">
      <c r="I868" s="1">
        <v>37399</v>
      </c>
      <c r="J868">
        <v>0.92130000000000001</v>
      </c>
    </row>
    <row r="869" spans="9:10" x14ac:dyDescent="0.35">
      <c r="I869" s="1">
        <v>37400</v>
      </c>
      <c r="J869">
        <v>0.91879999999999995</v>
      </c>
    </row>
    <row r="870" spans="9:10" x14ac:dyDescent="0.35">
      <c r="I870" s="1">
        <v>37403</v>
      </c>
      <c r="J870">
        <v>0.91900000000000004</v>
      </c>
    </row>
    <row r="871" spans="9:10" x14ac:dyDescent="0.35">
      <c r="I871" s="1">
        <v>37404</v>
      </c>
      <c r="J871">
        <v>0.92549999999999999</v>
      </c>
    </row>
    <row r="872" spans="9:10" x14ac:dyDescent="0.35">
      <c r="I872" s="1">
        <v>37405</v>
      </c>
      <c r="J872">
        <v>0.93200000000000005</v>
      </c>
    </row>
    <row r="873" spans="9:10" x14ac:dyDescent="0.35">
      <c r="I873" s="1">
        <v>37406</v>
      </c>
      <c r="J873">
        <v>0.9375</v>
      </c>
    </row>
    <row r="874" spans="9:10" x14ac:dyDescent="0.35">
      <c r="I874" s="1">
        <v>37407</v>
      </c>
      <c r="J874">
        <v>0.93869999999999998</v>
      </c>
    </row>
    <row r="875" spans="9:10" x14ac:dyDescent="0.35">
      <c r="I875" s="1">
        <v>37410</v>
      </c>
      <c r="J875">
        <v>0.93130000000000002</v>
      </c>
    </row>
    <row r="876" spans="9:10" x14ac:dyDescent="0.35">
      <c r="I876" s="1">
        <v>37411</v>
      </c>
      <c r="J876">
        <v>0.94350000000000001</v>
      </c>
    </row>
    <row r="877" spans="9:10" x14ac:dyDescent="0.35">
      <c r="I877" s="1">
        <v>37412</v>
      </c>
      <c r="J877">
        <v>0.93710000000000004</v>
      </c>
    </row>
    <row r="878" spans="9:10" x14ac:dyDescent="0.35">
      <c r="I878" s="1">
        <v>37413</v>
      </c>
      <c r="J878">
        <v>0.93859999999999999</v>
      </c>
    </row>
    <row r="879" spans="9:10" x14ac:dyDescent="0.35">
      <c r="I879" s="1">
        <v>37414</v>
      </c>
      <c r="J879">
        <v>0.94520000000000004</v>
      </c>
    </row>
    <row r="880" spans="9:10" x14ac:dyDescent="0.35">
      <c r="I880" s="1">
        <v>37417</v>
      </c>
      <c r="J880">
        <v>0.94589999999999996</v>
      </c>
    </row>
    <row r="881" spans="9:10" x14ac:dyDescent="0.35">
      <c r="I881" s="1">
        <v>37418</v>
      </c>
      <c r="J881">
        <v>0.94169999999999998</v>
      </c>
    </row>
    <row r="882" spans="9:10" x14ac:dyDescent="0.35">
      <c r="I882" s="1">
        <v>37419</v>
      </c>
      <c r="J882">
        <v>0.94520000000000004</v>
      </c>
    </row>
    <row r="883" spans="9:10" x14ac:dyDescent="0.35">
      <c r="I883" s="1">
        <v>37420</v>
      </c>
      <c r="J883">
        <v>0.94169999999999998</v>
      </c>
    </row>
    <row r="884" spans="9:10" x14ac:dyDescent="0.35">
      <c r="I884" s="1">
        <v>37421</v>
      </c>
      <c r="J884">
        <v>0.94779999999999998</v>
      </c>
    </row>
    <row r="885" spans="9:10" x14ac:dyDescent="0.35">
      <c r="I885" s="1">
        <v>37424</v>
      </c>
      <c r="J885">
        <v>0.94259999999999999</v>
      </c>
    </row>
    <row r="886" spans="9:10" x14ac:dyDescent="0.35">
      <c r="I886" s="1">
        <v>37425</v>
      </c>
      <c r="J886">
        <v>0.94840000000000002</v>
      </c>
    </row>
    <row r="887" spans="9:10" x14ac:dyDescent="0.35">
      <c r="I887" s="1">
        <v>37426</v>
      </c>
      <c r="J887">
        <v>0.95609999999999995</v>
      </c>
    </row>
    <row r="888" spans="9:10" x14ac:dyDescent="0.35">
      <c r="I888" s="1">
        <v>37427</v>
      </c>
      <c r="J888">
        <v>0.95920000000000005</v>
      </c>
    </row>
    <row r="889" spans="9:10" x14ac:dyDescent="0.35">
      <c r="I889" s="1">
        <v>37428</v>
      </c>
      <c r="J889">
        <v>0.96360000000000001</v>
      </c>
    </row>
    <row r="890" spans="9:10" x14ac:dyDescent="0.35">
      <c r="I890" s="1">
        <v>37431</v>
      </c>
      <c r="J890">
        <v>0.97809999999999997</v>
      </c>
    </row>
    <row r="891" spans="9:10" x14ac:dyDescent="0.35">
      <c r="I891" s="1">
        <v>37432</v>
      </c>
      <c r="J891">
        <v>0.97119999999999995</v>
      </c>
    </row>
    <row r="892" spans="9:10" x14ac:dyDescent="0.35">
      <c r="I892" s="1">
        <v>37433</v>
      </c>
      <c r="J892">
        <v>0.99170000000000003</v>
      </c>
    </row>
    <row r="893" spans="9:10" x14ac:dyDescent="0.35">
      <c r="I893" s="1">
        <v>37434</v>
      </c>
      <c r="J893">
        <v>0.98240000000000005</v>
      </c>
    </row>
    <row r="894" spans="9:10" x14ac:dyDescent="0.35">
      <c r="I894" s="1">
        <v>37435</v>
      </c>
      <c r="J894">
        <v>0.99750000000000005</v>
      </c>
    </row>
    <row r="895" spans="9:10" x14ac:dyDescent="0.35">
      <c r="I895" s="1">
        <v>37438</v>
      </c>
      <c r="J895">
        <v>0.99129999999999996</v>
      </c>
    </row>
    <row r="896" spans="9:10" x14ac:dyDescent="0.35">
      <c r="I896" s="1">
        <v>37439</v>
      </c>
      <c r="J896">
        <v>0.98380000000000001</v>
      </c>
    </row>
    <row r="897" spans="9:10" x14ac:dyDescent="0.35">
      <c r="I897" s="1">
        <v>37440</v>
      </c>
      <c r="J897">
        <v>0.97799999999999998</v>
      </c>
    </row>
    <row r="898" spans="9:10" x14ac:dyDescent="0.35">
      <c r="I898" s="1">
        <v>37441</v>
      </c>
      <c r="J898">
        <v>0.97899999999999998</v>
      </c>
    </row>
    <row r="899" spans="9:10" x14ac:dyDescent="0.35">
      <c r="I899" s="1">
        <v>37442</v>
      </c>
      <c r="J899">
        <v>0.97250000000000003</v>
      </c>
    </row>
    <row r="900" spans="9:10" x14ac:dyDescent="0.35">
      <c r="I900" s="1">
        <v>37445</v>
      </c>
      <c r="J900">
        <v>0.98280000000000001</v>
      </c>
    </row>
    <row r="901" spans="9:10" x14ac:dyDescent="0.35">
      <c r="I901" s="1">
        <v>37446</v>
      </c>
      <c r="J901">
        <v>0.99299999999999999</v>
      </c>
    </row>
    <row r="902" spans="9:10" x14ac:dyDescent="0.35">
      <c r="I902" s="1">
        <v>37447</v>
      </c>
      <c r="J902">
        <v>0.98980000000000001</v>
      </c>
    </row>
    <row r="903" spans="9:10" x14ac:dyDescent="0.35">
      <c r="I903" s="1">
        <v>37448</v>
      </c>
      <c r="J903">
        <v>0.98360000000000003</v>
      </c>
    </row>
    <row r="904" spans="9:10" x14ac:dyDescent="0.35">
      <c r="I904" s="1">
        <v>37449</v>
      </c>
      <c r="J904">
        <v>0.98729999999999996</v>
      </c>
    </row>
    <row r="905" spans="9:10" x14ac:dyDescent="0.35">
      <c r="I905" s="1">
        <v>37452</v>
      </c>
      <c r="J905">
        <v>1.0024</v>
      </c>
    </row>
    <row r="906" spans="9:10" x14ac:dyDescent="0.35">
      <c r="I906" s="1">
        <v>37453</v>
      </c>
      <c r="J906">
        <v>1.0126999999999999</v>
      </c>
    </row>
    <row r="907" spans="9:10" x14ac:dyDescent="0.35">
      <c r="I907" s="1">
        <v>37454</v>
      </c>
      <c r="J907">
        <v>1.0064</v>
      </c>
    </row>
    <row r="908" spans="9:10" x14ac:dyDescent="0.35">
      <c r="I908" s="1">
        <v>37455</v>
      </c>
      <c r="J908">
        <v>1.0058</v>
      </c>
    </row>
    <row r="909" spans="9:10" x14ac:dyDescent="0.35">
      <c r="I909" s="1">
        <v>37456</v>
      </c>
      <c r="J909">
        <v>1.0145999999999999</v>
      </c>
    </row>
    <row r="910" spans="9:10" x14ac:dyDescent="0.35">
      <c r="I910" s="1">
        <v>37459</v>
      </c>
      <c r="J910">
        <v>1.0085999999999999</v>
      </c>
    </row>
    <row r="911" spans="9:10" x14ac:dyDescent="0.35">
      <c r="I911" s="1">
        <v>37460</v>
      </c>
      <c r="J911">
        <v>0.99099999999999999</v>
      </c>
    </row>
    <row r="912" spans="9:10" x14ac:dyDescent="0.35">
      <c r="I912" s="1">
        <v>37461</v>
      </c>
      <c r="J912">
        <v>0.99150000000000005</v>
      </c>
    </row>
    <row r="913" spans="9:10" x14ac:dyDescent="0.35">
      <c r="I913" s="1">
        <v>37462</v>
      </c>
      <c r="J913">
        <v>1.0014000000000001</v>
      </c>
    </row>
    <row r="914" spans="9:10" x14ac:dyDescent="0.35">
      <c r="I914" s="1">
        <v>37463</v>
      </c>
      <c r="J914">
        <v>1.0007999999999999</v>
      </c>
    </row>
    <row r="915" spans="9:10" x14ac:dyDescent="0.35">
      <c r="I915" s="1">
        <v>37466</v>
      </c>
      <c r="J915">
        <v>0.98209999999999997</v>
      </c>
    </row>
    <row r="916" spans="9:10" x14ac:dyDescent="0.35">
      <c r="I916" s="1">
        <v>37467</v>
      </c>
      <c r="J916">
        <v>0.98350000000000004</v>
      </c>
    </row>
    <row r="917" spans="9:10" x14ac:dyDescent="0.35">
      <c r="I917" s="1">
        <v>37468</v>
      </c>
      <c r="J917">
        <v>0.97829999999999995</v>
      </c>
    </row>
    <row r="918" spans="9:10" x14ac:dyDescent="0.35">
      <c r="I918" s="1">
        <v>37469</v>
      </c>
      <c r="J918">
        <v>0.97599999999999998</v>
      </c>
    </row>
    <row r="919" spans="9:10" x14ac:dyDescent="0.35">
      <c r="I919" s="1">
        <v>37470</v>
      </c>
      <c r="J919">
        <v>0.98729999999999996</v>
      </c>
    </row>
    <row r="920" spans="9:10" x14ac:dyDescent="0.35">
      <c r="I920" s="1">
        <v>37473</v>
      </c>
      <c r="J920">
        <v>0.98360000000000003</v>
      </c>
    </row>
    <row r="921" spans="9:10" x14ac:dyDescent="0.35">
      <c r="I921" s="1">
        <v>37474</v>
      </c>
      <c r="J921">
        <v>0.96889999999999998</v>
      </c>
    </row>
    <row r="922" spans="9:10" x14ac:dyDescent="0.35">
      <c r="I922" s="1">
        <v>37475</v>
      </c>
      <c r="J922">
        <v>0.9698</v>
      </c>
    </row>
    <row r="923" spans="9:10" x14ac:dyDescent="0.35">
      <c r="I923" s="1">
        <v>37476</v>
      </c>
      <c r="J923">
        <v>0.96870000000000001</v>
      </c>
    </row>
    <row r="924" spans="9:10" x14ac:dyDescent="0.35">
      <c r="I924" s="1">
        <v>37477</v>
      </c>
      <c r="J924">
        <v>0.97289999999999999</v>
      </c>
    </row>
    <row r="925" spans="9:10" x14ac:dyDescent="0.35">
      <c r="I925" s="1">
        <v>37480</v>
      </c>
      <c r="J925">
        <v>0.97799999999999998</v>
      </c>
    </row>
    <row r="926" spans="9:10" x14ac:dyDescent="0.35">
      <c r="I926" s="1">
        <v>37481</v>
      </c>
      <c r="J926">
        <v>0.97989999999999999</v>
      </c>
    </row>
    <row r="927" spans="9:10" x14ac:dyDescent="0.35">
      <c r="I927" s="1">
        <v>37482</v>
      </c>
      <c r="J927">
        <v>0.98570000000000002</v>
      </c>
    </row>
    <row r="928" spans="9:10" x14ac:dyDescent="0.35">
      <c r="I928" s="1">
        <v>37483</v>
      </c>
      <c r="J928">
        <v>0.97770000000000001</v>
      </c>
    </row>
    <row r="929" spans="9:10" x14ac:dyDescent="0.35">
      <c r="I929" s="1">
        <v>37484</v>
      </c>
      <c r="J929">
        <v>0.98250000000000004</v>
      </c>
    </row>
    <row r="930" spans="9:10" x14ac:dyDescent="0.35">
      <c r="I930" s="1">
        <v>37487</v>
      </c>
      <c r="J930">
        <v>0.97989999999999999</v>
      </c>
    </row>
    <row r="931" spans="9:10" x14ac:dyDescent="0.35">
      <c r="I931" s="1">
        <v>37488</v>
      </c>
      <c r="J931">
        <v>0.97919999999999996</v>
      </c>
    </row>
    <row r="932" spans="9:10" x14ac:dyDescent="0.35">
      <c r="I932" s="1">
        <v>37489</v>
      </c>
      <c r="J932">
        <v>0.97619999999999996</v>
      </c>
    </row>
    <row r="933" spans="9:10" x14ac:dyDescent="0.35">
      <c r="I933" s="1">
        <v>37490</v>
      </c>
      <c r="J933">
        <v>0.97699999999999998</v>
      </c>
    </row>
    <row r="934" spans="9:10" x14ac:dyDescent="0.35">
      <c r="I934" s="1">
        <v>37491</v>
      </c>
      <c r="J934">
        <v>0.96970000000000001</v>
      </c>
    </row>
    <row r="935" spans="9:10" x14ac:dyDescent="0.35">
      <c r="I935" s="1">
        <v>37494</v>
      </c>
      <c r="J935">
        <v>0.97009999999999996</v>
      </c>
    </row>
    <row r="936" spans="9:10" x14ac:dyDescent="0.35">
      <c r="I936" s="1">
        <v>37495</v>
      </c>
      <c r="J936">
        <v>0.97740000000000005</v>
      </c>
    </row>
    <row r="937" spans="9:10" x14ac:dyDescent="0.35">
      <c r="I937" s="1">
        <v>37496</v>
      </c>
      <c r="J937">
        <v>0.98260000000000003</v>
      </c>
    </row>
    <row r="938" spans="9:10" x14ac:dyDescent="0.35">
      <c r="I938" s="1">
        <v>37497</v>
      </c>
      <c r="J938">
        <v>0.98429999999999995</v>
      </c>
    </row>
    <row r="939" spans="9:10" x14ac:dyDescent="0.35">
      <c r="I939" s="1">
        <v>37498</v>
      </c>
      <c r="J939">
        <v>0.98329999999999995</v>
      </c>
    </row>
    <row r="940" spans="9:10" x14ac:dyDescent="0.35">
      <c r="I940" s="1">
        <v>37501</v>
      </c>
      <c r="J940">
        <v>0.98209999999999997</v>
      </c>
    </row>
    <row r="941" spans="9:10" x14ac:dyDescent="0.35">
      <c r="I941" s="1">
        <v>37502</v>
      </c>
      <c r="J941">
        <v>0.99099999999999999</v>
      </c>
    </row>
    <row r="942" spans="9:10" x14ac:dyDescent="0.35">
      <c r="I942" s="1">
        <v>37503</v>
      </c>
      <c r="J942">
        <v>0.99470000000000003</v>
      </c>
    </row>
    <row r="943" spans="9:10" x14ac:dyDescent="0.35">
      <c r="I943" s="1">
        <v>37504</v>
      </c>
      <c r="J943">
        <v>0.99750000000000005</v>
      </c>
    </row>
    <row r="944" spans="9:10" x14ac:dyDescent="0.35">
      <c r="I944" s="1">
        <v>37505</v>
      </c>
      <c r="J944">
        <v>0.99180000000000001</v>
      </c>
    </row>
    <row r="945" spans="9:10" x14ac:dyDescent="0.35">
      <c r="I945" s="1">
        <v>37508</v>
      </c>
      <c r="J945">
        <v>0.97940000000000005</v>
      </c>
    </row>
    <row r="946" spans="9:10" x14ac:dyDescent="0.35">
      <c r="I946" s="1">
        <v>37509</v>
      </c>
      <c r="J946">
        <v>0.97599999999999998</v>
      </c>
    </row>
    <row r="947" spans="9:10" x14ac:dyDescent="0.35">
      <c r="I947" s="1">
        <v>37510</v>
      </c>
      <c r="J947">
        <v>0.97489999999999999</v>
      </c>
    </row>
    <row r="948" spans="9:10" x14ac:dyDescent="0.35">
      <c r="I948" s="1">
        <v>37511</v>
      </c>
      <c r="J948">
        <v>0.97570000000000001</v>
      </c>
    </row>
    <row r="949" spans="9:10" x14ac:dyDescent="0.35">
      <c r="I949" s="1">
        <v>37512</v>
      </c>
      <c r="J949">
        <v>0.98099999999999998</v>
      </c>
    </row>
    <row r="950" spans="9:10" x14ac:dyDescent="0.35">
      <c r="I950" s="1">
        <v>37515</v>
      </c>
      <c r="J950">
        <v>0.96830000000000005</v>
      </c>
    </row>
    <row r="951" spans="9:10" x14ac:dyDescent="0.35">
      <c r="I951" s="1">
        <v>37516</v>
      </c>
      <c r="J951">
        <v>0.96489999999999998</v>
      </c>
    </row>
    <row r="952" spans="9:10" x14ac:dyDescent="0.35">
      <c r="I952" s="1">
        <v>37517</v>
      </c>
      <c r="J952">
        <v>0.97250000000000003</v>
      </c>
    </row>
    <row r="953" spans="9:10" x14ac:dyDescent="0.35">
      <c r="I953" s="1">
        <v>37518</v>
      </c>
      <c r="J953">
        <v>0.98140000000000005</v>
      </c>
    </row>
    <row r="954" spans="9:10" x14ac:dyDescent="0.35">
      <c r="I954" s="1">
        <v>37519</v>
      </c>
      <c r="J954">
        <v>0.97899999999999998</v>
      </c>
    </row>
    <row r="955" spans="9:10" x14ac:dyDescent="0.35">
      <c r="I955" s="1">
        <v>37522</v>
      </c>
      <c r="J955">
        <v>0.98309999999999997</v>
      </c>
    </row>
    <row r="956" spans="9:10" x14ac:dyDescent="0.35">
      <c r="I956" s="1">
        <v>37523</v>
      </c>
      <c r="J956">
        <v>0.98280000000000001</v>
      </c>
    </row>
    <row r="957" spans="9:10" x14ac:dyDescent="0.35">
      <c r="I957" s="1">
        <v>37524</v>
      </c>
      <c r="J957">
        <v>0.97709999999999997</v>
      </c>
    </row>
    <row r="958" spans="9:10" x14ac:dyDescent="0.35">
      <c r="I958" s="1">
        <v>37525</v>
      </c>
      <c r="J958">
        <v>0.97960000000000003</v>
      </c>
    </row>
    <row r="959" spans="9:10" x14ac:dyDescent="0.35">
      <c r="I959" s="1">
        <v>37526</v>
      </c>
      <c r="J959">
        <v>0.97789999999999999</v>
      </c>
    </row>
    <row r="960" spans="9:10" x14ac:dyDescent="0.35">
      <c r="I960" s="1">
        <v>37529</v>
      </c>
      <c r="J960">
        <v>0.98599999999999999</v>
      </c>
    </row>
    <row r="961" spans="9:10" x14ac:dyDescent="0.35">
      <c r="I961" s="1">
        <v>37530</v>
      </c>
      <c r="J961">
        <v>0.98609999999999998</v>
      </c>
    </row>
    <row r="962" spans="9:10" x14ac:dyDescent="0.35">
      <c r="I962" s="1">
        <v>37531</v>
      </c>
      <c r="J962">
        <v>0.98350000000000004</v>
      </c>
    </row>
    <row r="963" spans="9:10" x14ac:dyDescent="0.35">
      <c r="I963" s="1">
        <v>37532</v>
      </c>
      <c r="J963">
        <v>0.98899999999999999</v>
      </c>
    </row>
    <row r="964" spans="9:10" x14ac:dyDescent="0.35">
      <c r="I964" s="1">
        <v>37533</v>
      </c>
      <c r="J964">
        <v>0.98650000000000004</v>
      </c>
    </row>
    <row r="965" spans="9:10" x14ac:dyDescent="0.35">
      <c r="I965" s="1">
        <v>37536</v>
      </c>
      <c r="J965">
        <v>0.98080000000000001</v>
      </c>
    </row>
    <row r="966" spans="9:10" x14ac:dyDescent="0.35">
      <c r="I966" s="1">
        <v>37537</v>
      </c>
      <c r="J966">
        <v>0.98</v>
      </c>
    </row>
    <row r="967" spans="9:10" x14ac:dyDescent="0.35">
      <c r="I967" s="1">
        <v>37538</v>
      </c>
      <c r="J967">
        <v>0.98140000000000005</v>
      </c>
    </row>
    <row r="968" spans="9:10" x14ac:dyDescent="0.35">
      <c r="I968" s="1">
        <v>37539</v>
      </c>
      <c r="J968">
        <v>0.98750000000000004</v>
      </c>
    </row>
    <row r="969" spans="9:10" x14ac:dyDescent="0.35">
      <c r="I969" s="1">
        <v>37540</v>
      </c>
      <c r="J969">
        <v>0.98570000000000002</v>
      </c>
    </row>
    <row r="970" spans="9:10" x14ac:dyDescent="0.35">
      <c r="I970" s="1">
        <v>37543</v>
      </c>
      <c r="J970">
        <v>0.98729999999999996</v>
      </c>
    </row>
    <row r="971" spans="9:10" x14ac:dyDescent="0.35">
      <c r="I971" s="1">
        <v>37544</v>
      </c>
      <c r="J971">
        <v>0.98099999999999998</v>
      </c>
    </row>
    <row r="972" spans="9:10" x14ac:dyDescent="0.35">
      <c r="I972" s="1">
        <v>37545</v>
      </c>
      <c r="J972">
        <v>0.98229999999999995</v>
      </c>
    </row>
    <row r="973" spans="9:10" x14ac:dyDescent="0.35">
      <c r="I973" s="1">
        <v>37546</v>
      </c>
      <c r="J973">
        <v>0.97629999999999995</v>
      </c>
    </row>
    <row r="974" spans="9:10" x14ac:dyDescent="0.35">
      <c r="I974" s="1">
        <v>37547</v>
      </c>
      <c r="J974">
        <v>0.97350000000000003</v>
      </c>
    </row>
    <row r="975" spans="9:10" x14ac:dyDescent="0.35">
      <c r="I975" s="1">
        <v>37550</v>
      </c>
      <c r="J975">
        <v>0.9748</v>
      </c>
    </row>
    <row r="976" spans="9:10" x14ac:dyDescent="0.35">
      <c r="I976" s="1">
        <v>37551</v>
      </c>
      <c r="J976">
        <v>0.9768</v>
      </c>
    </row>
    <row r="977" spans="9:10" x14ac:dyDescent="0.35">
      <c r="I977" s="1">
        <v>37552</v>
      </c>
      <c r="J977">
        <v>0.97750000000000004</v>
      </c>
    </row>
    <row r="978" spans="9:10" x14ac:dyDescent="0.35">
      <c r="I978" s="1">
        <v>37553</v>
      </c>
      <c r="J978">
        <v>0.9738</v>
      </c>
    </row>
    <row r="979" spans="9:10" x14ac:dyDescent="0.35">
      <c r="I979" s="1">
        <v>37554</v>
      </c>
      <c r="J979">
        <v>0.97629999999999995</v>
      </c>
    </row>
    <row r="980" spans="9:10" x14ac:dyDescent="0.35">
      <c r="I980" s="1">
        <v>37557</v>
      </c>
      <c r="J980">
        <v>0.97450000000000003</v>
      </c>
    </row>
    <row r="981" spans="9:10" x14ac:dyDescent="0.35">
      <c r="I981" s="1">
        <v>37558</v>
      </c>
      <c r="J981">
        <v>0.98199999999999998</v>
      </c>
    </row>
    <row r="982" spans="9:10" x14ac:dyDescent="0.35">
      <c r="I982" s="1">
        <v>37559</v>
      </c>
      <c r="J982">
        <v>0.98250000000000004</v>
      </c>
    </row>
    <row r="983" spans="9:10" x14ac:dyDescent="0.35">
      <c r="I983" s="1">
        <v>37560</v>
      </c>
      <c r="J983">
        <v>0.98640000000000005</v>
      </c>
    </row>
    <row r="984" spans="9:10" x14ac:dyDescent="0.35">
      <c r="I984" s="1">
        <v>37561</v>
      </c>
      <c r="J984">
        <v>0.99739999999999995</v>
      </c>
    </row>
    <row r="985" spans="9:10" x14ac:dyDescent="0.35">
      <c r="I985" s="1">
        <v>37564</v>
      </c>
      <c r="J985">
        <v>0.99439999999999995</v>
      </c>
    </row>
    <row r="986" spans="9:10" x14ac:dyDescent="0.35">
      <c r="I986" s="1">
        <v>37565</v>
      </c>
      <c r="J986">
        <v>1.0024</v>
      </c>
    </row>
    <row r="987" spans="9:10" x14ac:dyDescent="0.35">
      <c r="I987" s="1">
        <v>37566</v>
      </c>
      <c r="J987">
        <v>0.99550000000000005</v>
      </c>
    </row>
    <row r="988" spans="9:10" x14ac:dyDescent="0.35">
      <c r="I988" s="1">
        <v>37567</v>
      </c>
      <c r="J988">
        <v>1.0013000000000001</v>
      </c>
    </row>
    <row r="989" spans="9:10" x14ac:dyDescent="0.35">
      <c r="I989" s="1">
        <v>37568</v>
      </c>
      <c r="J989">
        <v>1.0106999999999999</v>
      </c>
    </row>
    <row r="990" spans="9:10" x14ac:dyDescent="0.35">
      <c r="I990" s="1">
        <v>37571</v>
      </c>
      <c r="J990">
        <v>1.0125999999999999</v>
      </c>
    </row>
    <row r="991" spans="9:10" x14ac:dyDescent="0.35">
      <c r="I991" s="1">
        <v>37572</v>
      </c>
      <c r="J991">
        <v>1.0081</v>
      </c>
    </row>
    <row r="992" spans="9:10" x14ac:dyDescent="0.35">
      <c r="I992" s="1">
        <v>37573</v>
      </c>
      <c r="J992">
        <v>1.0067999999999999</v>
      </c>
    </row>
    <row r="993" spans="9:10" x14ac:dyDescent="0.35">
      <c r="I993" s="1">
        <v>37574</v>
      </c>
      <c r="J993">
        <v>1.0095000000000001</v>
      </c>
    </row>
    <row r="994" spans="9:10" x14ac:dyDescent="0.35">
      <c r="I994" s="1">
        <v>37575</v>
      </c>
      <c r="J994">
        <v>1.0028999999999999</v>
      </c>
    </row>
    <row r="995" spans="9:10" x14ac:dyDescent="0.35">
      <c r="I995" s="1">
        <v>37578</v>
      </c>
      <c r="J995">
        <v>1.0065</v>
      </c>
    </row>
    <row r="996" spans="9:10" x14ac:dyDescent="0.35">
      <c r="I996" s="1">
        <v>37579</v>
      </c>
      <c r="J996">
        <v>1.0125</v>
      </c>
    </row>
    <row r="997" spans="9:10" x14ac:dyDescent="0.35">
      <c r="I997" s="1">
        <v>37580</v>
      </c>
      <c r="J997">
        <v>1.0019</v>
      </c>
    </row>
    <row r="998" spans="9:10" x14ac:dyDescent="0.35">
      <c r="I998" s="1">
        <v>37581</v>
      </c>
      <c r="J998">
        <v>1.0034000000000001</v>
      </c>
    </row>
    <row r="999" spans="9:10" x14ac:dyDescent="0.35">
      <c r="I999" s="1">
        <v>37582</v>
      </c>
      <c r="J999">
        <v>1.0024</v>
      </c>
    </row>
    <row r="1000" spans="9:10" x14ac:dyDescent="0.35">
      <c r="I1000" s="1">
        <v>37585</v>
      </c>
      <c r="J1000">
        <v>0.99050000000000005</v>
      </c>
    </row>
    <row r="1001" spans="9:10" x14ac:dyDescent="0.35">
      <c r="I1001" s="1">
        <v>37586</v>
      </c>
      <c r="J1001">
        <v>0.99099999999999999</v>
      </c>
    </row>
    <row r="1002" spans="9:10" x14ac:dyDescent="0.35">
      <c r="I1002" s="1">
        <v>37587</v>
      </c>
      <c r="J1002">
        <v>0.99270000000000003</v>
      </c>
    </row>
    <row r="1003" spans="9:10" x14ac:dyDescent="0.35">
      <c r="I1003" s="1">
        <v>37588</v>
      </c>
      <c r="J1003">
        <v>0.99339999999999995</v>
      </c>
    </row>
    <row r="1004" spans="9:10" x14ac:dyDescent="0.35">
      <c r="I1004" s="1">
        <v>37589</v>
      </c>
      <c r="J1004">
        <v>0.99270000000000003</v>
      </c>
    </row>
    <row r="1005" spans="9:10" x14ac:dyDescent="0.35">
      <c r="I1005" s="1">
        <v>37592</v>
      </c>
      <c r="J1005">
        <v>0.98709999999999998</v>
      </c>
    </row>
    <row r="1006" spans="9:10" x14ac:dyDescent="0.35">
      <c r="I1006" s="1">
        <v>37593</v>
      </c>
      <c r="J1006">
        <v>0.99670000000000003</v>
      </c>
    </row>
    <row r="1007" spans="9:10" x14ac:dyDescent="0.35">
      <c r="I1007" s="1">
        <v>37594</v>
      </c>
      <c r="J1007">
        <v>1.0018</v>
      </c>
    </row>
    <row r="1008" spans="9:10" x14ac:dyDescent="0.35">
      <c r="I1008" s="1">
        <v>37595</v>
      </c>
      <c r="J1008">
        <v>0.99909999999999999</v>
      </c>
    </row>
    <row r="1009" spans="9:10" x14ac:dyDescent="0.35">
      <c r="I1009" s="1">
        <v>37596</v>
      </c>
      <c r="J1009">
        <v>1.0005999999999999</v>
      </c>
    </row>
    <row r="1010" spans="9:10" x14ac:dyDescent="0.35">
      <c r="I1010" s="1">
        <v>37599</v>
      </c>
      <c r="J1010">
        <v>1.0093000000000001</v>
      </c>
    </row>
    <row r="1011" spans="9:10" x14ac:dyDescent="0.35">
      <c r="I1011" s="1">
        <v>37600</v>
      </c>
      <c r="J1011">
        <v>1.0111000000000001</v>
      </c>
    </row>
    <row r="1012" spans="9:10" x14ac:dyDescent="0.35">
      <c r="I1012" s="1">
        <v>37601</v>
      </c>
      <c r="J1012">
        <v>1.0066999999999999</v>
      </c>
    </row>
    <row r="1013" spans="9:10" x14ac:dyDescent="0.35">
      <c r="I1013" s="1">
        <v>37602</v>
      </c>
      <c r="J1013">
        <v>1.0156000000000001</v>
      </c>
    </row>
    <row r="1014" spans="9:10" x14ac:dyDescent="0.35">
      <c r="I1014" s="1">
        <v>37603</v>
      </c>
      <c r="J1014">
        <v>1.0221</v>
      </c>
    </row>
    <row r="1015" spans="9:10" x14ac:dyDescent="0.35">
      <c r="I1015" s="1">
        <v>37606</v>
      </c>
      <c r="J1015">
        <v>1.0212000000000001</v>
      </c>
    </row>
    <row r="1016" spans="9:10" x14ac:dyDescent="0.35">
      <c r="I1016" s="1">
        <v>37607</v>
      </c>
      <c r="J1016">
        <v>1.0306999999999999</v>
      </c>
    </row>
    <row r="1017" spans="9:10" x14ac:dyDescent="0.35">
      <c r="I1017" s="1">
        <v>37608</v>
      </c>
      <c r="J1017">
        <v>1.024</v>
      </c>
    </row>
    <row r="1018" spans="9:10" x14ac:dyDescent="0.35">
      <c r="I1018" s="1">
        <v>37609</v>
      </c>
      <c r="J1018">
        <v>1.0273000000000001</v>
      </c>
    </row>
    <row r="1019" spans="9:10" x14ac:dyDescent="0.35">
      <c r="I1019" s="1">
        <v>37610</v>
      </c>
      <c r="J1019">
        <v>1.0255000000000001</v>
      </c>
    </row>
    <row r="1020" spans="9:10" x14ac:dyDescent="0.35">
      <c r="I1020" s="1">
        <v>37613</v>
      </c>
      <c r="J1020">
        <v>1.0282</v>
      </c>
    </row>
    <row r="1021" spans="9:10" x14ac:dyDescent="0.35">
      <c r="I1021" s="1">
        <v>37614</v>
      </c>
      <c r="J1021">
        <v>1.0296000000000001</v>
      </c>
    </row>
    <row r="1022" spans="9:10" x14ac:dyDescent="0.35">
      <c r="I1022" s="1">
        <v>37617</v>
      </c>
      <c r="J1022">
        <v>1.0376000000000001</v>
      </c>
    </row>
    <row r="1023" spans="9:10" x14ac:dyDescent="0.35">
      <c r="I1023" s="1">
        <v>37620</v>
      </c>
      <c r="J1023">
        <v>1.0422</v>
      </c>
    </row>
    <row r="1024" spans="9:10" x14ac:dyDescent="0.35">
      <c r="I1024" s="1">
        <v>37621</v>
      </c>
      <c r="J1024">
        <v>1.0487</v>
      </c>
    </row>
    <row r="1025" spans="9:10" x14ac:dyDescent="0.35">
      <c r="I1025" s="1">
        <v>37623</v>
      </c>
      <c r="J1025">
        <v>1.0446</v>
      </c>
    </row>
    <row r="1026" spans="9:10" x14ac:dyDescent="0.35">
      <c r="I1026" s="1">
        <v>37624</v>
      </c>
      <c r="J1026">
        <v>1.0391999999999999</v>
      </c>
    </row>
    <row r="1027" spans="9:10" x14ac:dyDescent="0.35">
      <c r="I1027" s="1">
        <v>37627</v>
      </c>
      <c r="J1027">
        <v>1.0488</v>
      </c>
    </row>
    <row r="1028" spans="9:10" x14ac:dyDescent="0.35">
      <c r="I1028" s="1">
        <v>37628</v>
      </c>
      <c r="J1028">
        <v>1.0425</v>
      </c>
    </row>
    <row r="1029" spans="9:10" x14ac:dyDescent="0.35">
      <c r="I1029" s="1">
        <v>37629</v>
      </c>
      <c r="J1029">
        <v>1.0377000000000001</v>
      </c>
    </row>
    <row r="1030" spans="9:10" x14ac:dyDescent="0.35">
      <c r="I1030" s="1">
        <v>37630</v>
      </c>
      <c r="J1030">
        <v>1.0507</v>
      </c>
    </row>
    <row r="1031" spans="9:10" x14ac:dyDescent="0.35">
      <c r="I1031" s="1">
        <v>37631</v>
      </c>
      <c r="J1031">
        <v>1.0503</v>
      </c>
    </row>
    <row r="1032" spans="9:10" x14ac:dyDescent="0.35">
      <c r="I1032" s="1">
        <v>37634</v>
      </c>
      <c r="J1032">
        <v>1.0548999999999999</v>
      </c>
    </row>
    <row r="1033" spans="9:10" x14ac:dyDescent="0.35">
      <c r="I1033" s="1">
        <v>37635</v>
      </c>
      <c r="J1033">
        <v>1.0577000000000001</v>
      </c>
    </row>
    <row r="1034" spans="9:10" x14ac:dyDescent="0.35">
      <c r="I1034" s="1">
        <v>37636</v>
      </c>
      <c r="J1034">
        <v>1.0526</v>
      </c>
    </row>
    <row r="1035" spans="9:10" x14ac:dyDescent="0.35">
      <c r="I1035" s="1">
        <v>37637</v>
      </c>
      <c r="J1035">
        <v>1.0564</v>
      </c>
    </row>
    <row r="1036" spans="9:10" x14ac:dyDescent="0.35">
      <c r="I1036" s="1">
        <v>37638</v>
      </c>
      <c r="J1036">
        <v>1.0651999999999999</v>
      </c>
    </row>
    <row r="1037" spans="9:10" x14ac:dyDescent="0.35">
      <c r="I1037" s="1">
        <v>37641</v>
      </c>
      <c r="J1037">
        <v>1.0652999999999999</v>
      </c>
    </row>
    <row r="1038" spans="9:10" x14ac:dyDescent="0.35">
      <c r="I1038" s="1">
        <v>37642</v>
      </c>
      <c r="J1038">
        <v>1.0652999999999999</v>
      </c>
    </row>
    <row r="1039" spans="9:10" x14ac:dyDescent="0.35">
      <c r="I1039" s="1">
        <v>37643</v>
      </c>
      <c r="J1039">
        <v>1.0718000000000001</v>
      </c>
    </row>
    <row r="1040" spans="9:10" x14ac:dyDescent="0.35">
      <c r="I1040" s="1">
        <v>37644</v>
      </c>
      <c r="J1040">
        <v>1.0757000000000001</v>
      </c>
    </row>
    <row r="1041" spans="9:10" x14ac:dyDescent="0.35">
      <c r="I1041" s="1">
        <v>37645</v>
      </c>
      <c r="J1041">
        <v>1.0784</v>
      </c>
    </row>
    <row r="1042" spans="9:10" x14ac:dyDescent="0.35">
      <c r="I1042" s="1">
        <v>37648</v>
      </c>
      <c r="J1042">
        <v>1.087</v>
      </c>
    </row>
    <row r="1043" spans="9:10" x14ac:dyDescent="0.35">
      <c r="I1043" s="1">
        <v>37649</v>
      </c>
      <c r="J1043">
        <v>1.0808</v>
      </c>
    </row>
    <row r="1044" spans="9:10" x14ac:dyDescent="0.35">
      <c r="I1044" s="1">
        <v>37650</v>
      </c>
      <c r="J1044">
        <v>1.0868</v>
      </c>
    </row>
    <row r="1045" spans="9:10" x14ac:dyDescent="0.35">
      <c r="I1045" s="1">
        <v>37651</v>
      </c>
      <c r="J1045">
        <v>1.0748</v>
      </c>
    </row>
    <row r="1046" spans="9:10" x14ac:dyDescent="0.35">
      <c r="I1046" s="1">
        <v>37652</v>
      </c>
      <c r="J1046">
        <v>1.0815999999999999</v>
      </c>
    </row>
    <row r="1047" spans="9:10" x14ac:dyDescent="0.35">
      <c r="I1047" s="1">
        <v>37655</v>
      </c>
      <c r="J1047">
        <v>1.0729</v>
      </c>
    </row>
    <row r="1048" spans="9:10" x14ac:dyDescent="0.35">
      <c r="I1048" s="1">
        <v>37656</v>
      </c>
      <c r="J1048">
        <v>1.0822000000000001</v>
      </c>
    </row>
    <row r="1049" spans="9:10" x14ac:dyDescent="0.35">
      <c r="I1049" s="1">
        <v>37657</v>
      </c>
      <c r="J1049">
        <v>1.091</v>
      </c>
    </row>
    <row r="1050" spans="9:10" x14ac:dyDescent="0.35">
      <c r="I1050" s="1">
        <v>37658</v>
      </c>
      <c r="J1050">
        <v>1.0812999999999999</v>
      </c>
    </row>
    <row r="1051" spans="9:10" x14ac:dyDescent="0.35">
      <c r="I1051" s="1">
        <v>37659</v>
      </c>
      <c r="J1051">
        <v>1.0789</v>
      </c>
    </row>
    <row r="1052" spans="9:10" x14ac:dyDescent="0.35">
      <c r="I1052" s="1">
        <v>37662</v>
      </c>
      <c r="J1052">
        <v>1.0808</v>
      </c>
    </row>
    <row r="1053" spans="9:10" x14ac:dyDescent="0.35">
      <c r="I1053" s="1">
        <v>37663</v>
      </c>
      <c r="J1053">
        <v>1.0706</v>
      </c>
    </row>
    <row r="1054" spans="9:10" x14ac:dyDescent="0.35">
      <c r="I1054" s="1">
        <v>37664</v>
      </c>
      <c r="J1054">
        <v>1.0730999999999999</v>
      </c>
    </row>
    <row r="1055" spans="9:10" x14ac:dyDescent="0.35">
      <c r="I1055" s="1">
        <v>37665</v>
      </c>
      <c r="J1055">
        <v>1.0758000000000001</v>
      </c>
    </row>
    <row r="1056" spans="9:10" x14ac:dyDescent="0.35">
      <c r="I1056" s="1">
        <v>37666</v>
      </c>
      <c r="J1056">
        <v>1.0792999999999999</v>
      </c>
    </row>
    <row r="1057" spans="9:10" x14ac:dyDescent="0.35">
      <c r="I1057" s="1">
        <v>37669</v>
      </c>
      <c r="J1057">
        <v>1.0716000000000001</v>
      </c>
    </row>
    <row r="1058" spans="9:10" x14ac:dyDescent="0.35">
      <c r="I1058" s="1">
        <v>37670</v>
      </c>
      <c r="J1058">
        <v>1.0713999999999999</v>
      </c>
    </row>
    <row r="1059" spans="9:10" x14ac:dyDescent="0.35">
      <c r="I1059" s="1">
        <v>37671</v>
      </c>
      <c r="J1059">
        <v>1.0717000000000001</v>
      </c>
    </row>
    <row r="1060" spans="9:10" x14ac:dyDescent="0.35">
      <c r="I1060" s="1">
        <v>37672</v>
      </c>
      <c r="J1060">
        <v>1.0763</v>
      </c>
    </row>
    <row r="1061" spans="9:10" x14ac:dyDescent="0.35">
      <c r="I1061" s="1">
        <v>37673</v>
      </c>
      <c r="J1061">
        <v>1.0838000000000001</v>
      </c>
    </row>
    <row r="1062" spans="9:10" x14ac:dyDescent="0.35">
      <c r="I1062" s="1">
        <v>37676</v>
      </c>
      <c r="J1062">
        <v>1.0721000000000001</v>
      </c>
    </row>
    <row r="1063" spans="9:10" x14ac:dyDescent="0.35">
      <c r="I1063" s="1">
        <v>37677</v>
      </c>
      <c r="J1063">
        <v>1.0773999999999999</v>
      </c>
    </row>
    <row r="1064" spans="9:10" x14ac:dyDescent="0.35">
      <c r="I1064" s="1">
        <v>37678</v>
      </c>
      <c r="J1064">
        <v>1.0752999999999999</v>
      </c>
    </row>
    <row r="1065" spans="9:10" x14ac:dyDescent="0.35">
      <c r="I1065" s="1">
        <v>37679</v>
      </c>
      <c r="J1065">
        <v>1.0822000000000001</v>
      </c>
    </row>
    <row r="1066" spans="9:10" x14ac:dyDescent="0.35">
      <c r="I1066" s="1">
        <v>37680</v>
      </c>
      <c r="J1066">
        <v>1.0782</v>
      </c>
    </row>
    <row r="1067" spans="9:10" x14ac:dyDescent="0.35">
      <c r="I1067" s="1">
        <v>37683</v>
      </c>
      <c r="J1067">
        <v>1.08</v>
      </c>
    </row>
    <row r="1068" spans="9:10" x14ac:dyDescent="0.35">
      <c r="I1068" s="1">
        <v>37684</v>
      </c>
      <c r="J1068">
        <v>1.0919000000000001</v>
      </c>
    </row>
    <row r="1069" spans="9:10" x14ac:dyDescent="0.35">
      <c r="I1069" s="1">
        <v>37685</v>
      </c>
      <c r="J1069">
        <v>1.0966</v>
      </c>
    </row>
    <row r="1070" spans="9:10" x14ac:dyDescent="0.35">
      <c r="I1070" s="1">
        <v>37686</v>
      </c>
      <c r="J1070">
        <v>1.0963000000000001</v>
      </c>
    </row>
    <row r="1071" spans="9:10" x14ac:dyDescent="0.35">
      <c r="I1071" s="1">
        <v>37687</v>
      </c>
      <c r="J1071">
        <v>1.1039000000000001</v>
      </c>
    </row>
    <row r="1072" spans="9:10" x14ac:dyDescent="0.35">
      <c r="I1072" s="1">
        <v>37690</v>
      </c>
      <c r="J1072">
        <v>1.1042000000000001</v>
      </c>
    </row>
    <row r="1073" spans="9:10" x14ac:dyDescent="0.35">
      <c r="I1073" s="1">
        <v>37691</v>
      </c>
      <c r="J1073">
        <v>1.1080000000000001</v>
      </c>
    </row>
    <row r="1074" spans="9:10" x14ac:dyDescent="0.35">
      <c r="I1074" s="1">
        <v>37692</v>
      </c>
      <c r="J1074">
        <v>1.1028</v>
      </c>
    </row>
    <row r="1075" spans="9:10" x14ac:dyDescent="0.35">
      <c r="I1075" s="1">
        <v>37693</v>
      </c>
      <c r="J1075">
        <v>1.0864</v>
      </c>
    </row>
    <row r="1076" spans="9:10" x14ac:dyDescent="0.35">
      <c r="I1076" s="1">
        <v>37694</v>
      </c>
      <c r="J1076">
        <v>1.0774999999999999</v>
      </c>
    </row>
    <row r="1077" spans="9:10" x14ac:dyDescent="0.35">
      <c r="I1077" s="1">
        <v>37697</v>
      </c>
      <c r="J1077">
        <v>1.0801000000000001</v>
      </c>
    </row>
    <row r="1078" spans="9:10" x14ac:dyDescent="0.35">
      <c r="I1078" s="1">
        <v>37698</v>
      </c>
      <c r="J1078">
        <v>1.0586</v>
      </c>
    </row>
    <row r="1079" spans="9:10" x14ac:dyDescent="0.35">
      <c r="I1079" s="1">
        <v>37699</v>
      </c>
      <c r="J1079">
        <v>1.0569999999999999</v>
      </c>
    </row>
    <row r="1080" spans="9:10" x14ac:dyDescent="0.35">
      <c r="I1080" s="1">
        <v>37700</v>
      </c>
      <c r="J1080">
        <v>1.0591999999999999</v>
      </c>
    </row>
    <row r="1081" spans="9:10" x14ac:dyDescent="0.35">
      <c r="I1081" s="1">
        <v>37701</v>
      </c>
      <c r="J1081">
        <v>1.0571999999999999</v>
      </c>
    </row>
    <row r="1082" spans="9:10" x14ac:dyDescent="0.35">
      <c r="I1082" s="1">
        <v>37704</v>
      </c>
      <c r="J1082">
        <v>1.0633999999999999</v>
      </c>
    </row>
    <row r="1083" spans="9:10" x14ac:dyDescent="0.35">
      <c r="I1083" s="1">
        <v>37705</v>
      </c>
      <c r="J1083">
        <v>1.0690999999999999</v>
      </c>
    </row>
    <row r="1084" spans="9:10" x14ac:dyDescent="0.35">
      <c r="I1084" s="1">
        <v>37706</v>
      </c>
      <c r="J1084">
        <v>1.0667</v>
      </c>
    </row>
    <row r="1085" spans="9:10" x14ac:dyDescent="0.35">
      <c r="I1085" s="1">
        <v>37707</v>
      </c>
      <c r="J1085">
        <v>1.0723</v>
      </c>
    </row>
    <row r="1086" spans="9:10" x14ac:dyDescent="0.35">
      <c r="I1086" s="1">
        <v>37708</v>
      </c>
      <c r="J1086">
        <v>1.073</v>
      </c>
    </row>
    <row r="1087" spans="9:10" x14ac:dyDescent="0.35">
      <c r="I1087" s="1">
        <v>37711</v>
      </c>
      <c r="J1087">
        <v>1.0894999999999999</v>
      </c>
    </row>
    <row r="1088" spans="9:10" x14ac:dyDescent="0.35">
      <c r="I1088" s="1">
        <v>37712</v>
      </c>
      <c r="J1088">
        <v>1.0891</v>
      </c>
    </row>
    <row r="1089" spans="9:10" x14ac:dyDescent="0.35">
      <c r="I1089" s="1">
        <v>37713</v>
      </c>
      <c r="J1089">
        <v>1.083</v>
      </c>
    </row>
    <row r="1090" spans="9:10" x14ac:dyDescent="0.35">
      <c r="I1090" s="1">
        <v>37714</v>
      </c>
      <c r="J1090">
        <v>1.0702</v>
      </c>
    </row>
    <row r="1091" spans="9:10" x14ac:dyDescent="0.35">
      <c r="I1091" s="1">
        <v>37715</v>
      </c>
      <c r="J1091">
        <v>1.0720000000000001</v>
      </c>
    </row>
    <row r="1092" spans="9:10" x14ac:dyDescent="0.35">
      <c r="I1092" s="1">
        <v>37718</v>
      </c>
      <c r="J1092">
        <v>1.0582</v>
      </c>
    </row>
    <row r="1093" spans="9:10" x14ac:dyDescent="0.35">
      <c r="I1093" s="1">
        <v>37719</v>
      </c>
      <c r="J1093">
        <v>1.0660000000000001</v>
      </c>
    </row>
    <row r="1094" spans="9:10" x14ac:dyDescent="0.35">
      <c r="I1094" s="1">
        <v>37720</v>
      </c>
      <c r="J1094">
        <v>1.0742</v>
      </c>
    </row>
    <row r="1095" spans="9:10" x14ac:dyDescent="0.35">
      <c r="I1095" s="1">
        <v>37721</v>
      </c>
      <c r="J1095">
        <v>1.0805</v>
      </c>
    </row>
    <row r="1096" spans="9:10" x14ac:dyDescent="0.35">
      <c r="I1096" s="1">
        <v>37722</v>
      </c>
      <c r="J1096">
        <v>1.0734999999999999</v>
      </c>
    </row>
    <row r="1097" spans="9:10" x14ac:dyDescent="0.35">
      <c r="I1097" s="1">
        <v>37725</v>
      </c>
      <c r="J1097">
        <v>1.0737000000000001</v>
      </c>
    </row>
    <row r="1098" spans="9:10" x14ac:dyDescent="0.35">
      <c r="I1098" s="1">
        <v>37726</v>
      </c>
      <c r="J1098">
        <v>1.0784</v>
      </c>
    </row>
    <row r="1099" spans="9:10" x14ac:dyDescent="0.35">
      <c r="I1099" s="1">
        <v>37727</v>
      </c>
      <c r="J1099">
        <v>1.0835999999999999</v>
      </c>
    </row>
    <row r="1100" spans="9:10" x14ac:dyDescent="0.35">
      <c r="I1100" s="1">
        <v>37728</v>
      </c>
      <c r="J1100">
        <v>1.0920000000000001</v>
      </c>
    </row>
    <row r="1101" spans="9:10" x14ac:dyDescent="0.35">
      <c r="I1101" s="1">
        <v>37733</v>
      </c>
      <c r="J1101">
        <v>1.0971</v>
      </c>
    </row>
    <row r="1102" spans="9:10" x14ac:dyDescent="0.35">
      <c r="I1102" s="1">
        <v>37734</v>
      </c>
      <c r="J1102">
        <v>1.0944</v>
      </c>
    </row>
    <row r="1103" spans="9:10" x14ac:dyDescent="0.35">
      <c r="I1103" s="1">
        <v>37735</v>
      </c>
      <c r="J1103">
        <v>1.1008</v>
      </c>
    </row>
    <row r="1104" spans="9:10" x14ac:dyDescent="0.35">
      <c r="I1104" s="1">
        <v>37736</v>
      </c>
      <c r="J1104">
        <v>1.0972999999999999</v>
      </c>
    </row>
    <row r="1105" spans="9:10" x14ac:dyDescent="0.35">
      <c r="I1105" s="1">
        <v>37739</v>
      </c>
      <c r="J1105">
        <v>1.1025</v>
      </c>
    </row>
    <row r="1106" spans="9:10" x14ac:dyDescent="0.35">
      <c r="I1106" s="1">
        <v>37740</v>
      </c>
      <c r="J1106">
        <v>1.0955999999999999</v>
      </c>
    </row>
    <row r="1107" spans="9:10" x14ac:dyDescent="0.35">
      <c r="I1107" s="1">
        <v>37741</v>
      </c>
      <c r="J1107">
        <v>1.1131</v>
      </c>
    </row>
    <row r="1108" spans="9:10" x14ac:dyDescent="0.35">
      <c r="I1108" s="1">
        <v>37743</v>
      </c>
      <c r="J1108">
        <v>1.1238999999999999</v>
      </c>
    </row>
    <row r="1109" spans="9:10" x14ac:dyDescent="0.35">
      <c r="I1109" s="1">
        <v>37746</v>
      </c>
      <c r="J1109">
        <v>1.1217999999999999</v>
      </c>
    </row>
    <row r="1110" spans="9:10" x14ac:dyDescent="0.35">
      <c r="I1110" s="1">
        <v>37747</v>
      </c>
      <c r="J1110">
        <v>1.1344000000000001</v>
      </c>
    </row>
    <row r="1111" spans="9:10" x14ac:dyDescent="0.35">
      <c r="I1111" s="1">
        <v>37748</v>
      </c>
      <c r="J1111">
        <v>1.1427</v>
      </c>
    </row>
    <row r="1112" spans="9:10" x14ac:dyDescent="0.35">
      <c r="I1112" s="1">
        <v>37749</v>
      </c>
      <c r="J1112">
        <v>1.1435</v>
      </c>
    </row>
    <row r="1113" spans="9:10" x14ac:dyDescent="0.35">
      <c r="I1113" s="1">
        <v>37750</v>
      </c>
      <c r="J1113">
        <v>1.1466000000000001</v>
      </c>
    </row>
    <row r="1114" spans="9:10" x14ac:dyDescent="0.35">
      <c r="I1114" s="1">
        <v>37753</v>
      </c>
      <c r="J1114">
        <v>1.1597</v>
      </c>
    </row>
    <row r="1115" spans="9:10" x14ac:dyDescent="0.35">
      <c r="I1115" s="1">
        <v>37754</v>
      </c>
      <c r="J1115">
        <v>1.1517999999999999</v>
      </c>
    </row>
    <row r="1116" spans="9:10" x14ac:dyDescent="0.35">
      <c r="I1116" s="1">
        <v>37755</v>
      </c>
      <c r="J1116">
        <v>1.1498999999999999</v>
      </c>
    </row>
    <row r="1117" spans="9:10" x14ac:dyDescent="0.35">
      <c r="I1117" s="1">
        <v>37756</v>
      </c>
      <c r="J1117">
        <v>1.1457999999999999</v>
      </c>
    </row>
    <row r="1118" spans="9:10" x14ac:dyDescent="0.35">
      <c r="I1118" s="1">
        <v>37757</v>
      </c>
      <c r="J1118">
        <v>1.1492</v>
      </c>
    </row>
    <row r="1119" spans="9:10" x14ac:dyDescent="0.35">
      <c r="I1119" s="1">
        <v>37760</v>
      </c>
      <c r="J1119">
        <v>1.1652</v>
      </c>
    </row>
    <row r="1120" spans="9:10" x14ac:dyDescent="0.35">
      <c r="I1120" s="1">
        <v>37761</v>
      </c>
      <c r="J1120">
        <v>1.1644000000000001</v>
      </c>
    </row>
    <row r="1121" spans="9:10" x14ac:dyDescent="0.35">
      <c r="I1121" s="1">
        <v>37762</v>
      </c>
      <c r="J1121">
        <v>1.1689000000000001</v>
      </c>
    </row>
    <row r="1122" spans="9:10" x14ac:dyDescent="0.35">
      <c r="I1122" s="1">
        <v>37763</v>
      </c>
      <c r="J1122">
        <v>1.1719999999999999</v>
      </c>
    </row>
    <row r="1123" spans="9:10" x14ac:dyDescent="0.35">
      <c r="I1123" s="1">
        <v>37764</v>
      </c>
      <c r="J1123">
        <v>1.179</v>
      </c>
    </row>
    <row r="1124" spans="9:10" x14ac:dyDescent="0.35">
      <c r="I1124" s="1">
        <v>37767</v>
      </c>
      <c r="J1124">
        <v>1.1813</v>
      </c>
    </row>
    <row r="1125" spans="9:10" x14ac:dyDescent="0.35">
      <c r="I1125" s="1">
        <v>37768</v>
      </c>
      <c r="J1125">
        <v>1.1900999999999999</v>
      </c>
    </row>
    <row r="1126" spans="9:10" x14ac:dyDescent="0.35">
      <c r="I1126" s="1">
        <v>37769</v>
      </c>
      <c r="J1126">
        <v>1.1738</v>
      </c>
    </row>
    <row r="1127" spans="9:10" x14ac:dyDescent="0.35">
      <c r="I1127" s="1">
        <v>37770</v>
      </c>
      <c r="J1127">
        <v>1.1756</v>
      </c>
    </row>
    <row r="1128" spans="9:10" x14ac:dyDescent="0.35">
      <c r="I1128" s="1">
        <v>37771</v>
      </c>
      <c r="J1128">
        <v>1.1821999999999999</v>
      </c>
    </row>
    <row r="1129" spans="9:10" x14ac:dyDescent="0.35">
      <c r="I1129" s="1">
        <v>37774</v>
      </c>
      <c r="J1129">
        <v>1.1672</v>
      </c>
    </row>
    <row r="1130" spans="9:10" x14ac:dyDescent="0.35">
      <c r="I1130" s="1">
        <v>37775</v>
      </c>
      <c r="J1130">
        <v>1.1722999999999999</v>
      </c>
    </row>
    <row r="1131" spans="9:10" x14ac:dyDescent="0.35">
      <c r="I1131" s="1">
        <v>37776</v>
      </c>
      <c r="J1131">
        <v>1.1691</v>
      </c>
    </row>
    <row r="1132" spans="9:10" x14ac:dyDescent="0.35">
      <c r="I1132" s="1">
        <v>37777</v>
      </c>
      <c r="J1132">
        <v>1.1775</v>
      </c>
    </row>
    <row r="1133" spans="9:10" x14ac:dyDescent="0.35">
      <c r="I1133" s="1">
        <v>37778</v>
      </c>
      <c r="J1133">
        <v>1.1813</v>
      </c>
    </row>
    <row r="1134" spans="9:10" x14ac:dyDescent="0.35">
      <c r="I1134" s="1">
        <v>37781</v>
      </c>
      <c r="J1134">
        <v>1.1726000000000001</v>
      </c>
    </row>
    <row r="1135" spans="9:10" x14ac:dyDescent="0.35">
      <c r="I1135" s="1">
        <v>37782</v>
      </c>
      <c r="J1135">
        <v>1.1698999999999999</v>
      </c>
    </row>
    <row r="1136" spans="9:10" x14ac:dyDescent="0.35">
      <c r="I1136" s="1">
        <v>37783</v>
      </c>
      <c r="J1136">
        <v>1.1748000000000001</v>
      </c>
    </row>
    <row r="1137" spans="9:10" x14ac:dyDescent="0.35">
      <c r="I1137" s="1">
        <v>37784</v>
      </c>
      <c r="J1137">
        <v>1.1734</v>
      </c>
    </row>
    <row r="1138" spans="9:10" x14ac:dyDescent="0.35">
      <c r="I1138" s="1">
        <v>37785</v>
      </c>
      <c r="J1138">
        <v>1.1751</v>
      </c>
    </row>
    <row r="1139" spans="9:10" x14ac:dyDescent="0.35">
      <c r="I1139" s="1">
        <v>37788</v>
      </c>
      <c r="J1139">
        <v>1.1854</v>
      </c>
    </row>
    <row r="1140" spans="9:10" x14ac:dyDescent="0.35">
      <c r="I1140" s="1">
        <v>37789</v>
      </c>
      <c r="J1140">
        <v>1.1797</v>
      </c>
    </row>
    <row r="1141" spans="9:10" x14ac:dyDescent="0.35">
      <c r="I1141" s="1">
        <v>37790</v>
      </c>
      <c r="J1141">
        <v>1.1698999999999999</v>
      </c>
    </row>
    <row r="1142" spans="9:10" x14ac:dyDescent="0.35">
      <c r="I1142" s="1">
        <v>37791</v>
      </c>
      <c r="J1142">
        <v>1.1655</v>
      </c>
    </row>
    <row r="1143" spans="9:10" x14ac:dyDescent="0.35">
      <c r="I1143" s="1">
        <v>37792</v>
      </c>
      <c r="J1143">
        <v>1.1655</v>
      </c>
    </row>
    <row r="1144" spans="9:10" x14ac:dyDescent="0.35">
      <c r="I1144" s="1">
        <v>37795</v>
      </c>
      <c r="J1144">
        <v>1.1538999999999999</v>
      </c>
    </row>
    <row r="1145" spans="9:10" x14ac:dyDescent="0.35">
      <c r="I1145" s="1">
        <v>37796</v>
      </c>
      <c r="J1145">
        <v>1.1565000000000001</v>
      </c>
    </row>
    <row r="1146" spans="9:10" x14ac:dyDescent="0.35">
      <c r="I1146" s="1">
        <v>37797</v>
      </c>
      <c r="J1146">
        <v>1.1551</v>
      </c>
    </row>
    <row r="1147" spans="9:10" x14ac:dyDescent="0.35">
      <c r="I1147" s="1">
        <v>37798</v>
      </c>
      <c r="J1147">
        <v>1.1432</v>
      </c>
    </row>
    <row r="1148" spans="9:10" x14ac:dyDescent="0.35">
      <c r="I1148" s="1">
        <v>37799</v>
      </c>
      <c r="J1148">
        <v>1.1413</v>
      </c>
    </row>
    <row r="1149" spans="9:10" x14ac:dyDescent="0.35">
      <c r="I1149" s="1">
        <v>37802</v>
      </c>
      <c r="J1149">
        <v>1.1427</v>
      </c>
    </row>
    <row r="1150" spans="9:10" x14ac:dyDescent="0.35">
      <c r="I1150" s="1">
        <v>37803</v>
      </c>
      <c r="J1150">
        <v>1.1543000000000001</v>
      </c>
    </row>
    <row r="1151" spans="9:10" x14ac:dyDescent="0.35">
      <c r="I1151" s="1">
        <v>37804</v>
      </c>
      <c r="J1151">
        <v>1.1535</v>
      </c>
    </row>
    <row r="1152" spans="9:10" x14ac:dyDescent="0.35">
      <c r="I1152" s="1">
        <v>37805</v>
      </c>
      <c r="J1152">
        <v>1.1456999999999999</v>
      </c>
    </row>
    <row r="1153" spans="9:10" x14ac:dyDescent="0.35">
      <c r="I1153" s="1">
        <v>37806</v>
      </c>
      <c r="J1153">
        <v>1.1466000000000001</v>
      </c>
    </row>
    <row r="1154" spans="9:10" x14ac:dyDescent="0.35">
      <c r="I1154" s="1">
        <v>37809</v>
      </c>
      <c r="J1154">
        <v>1.1359999999999999</v>
      </c>
    </row>
    <row r="1155" spans="9:10" x14ac:dyDescent="0.35">
      <c r="I1155" s="1">
        <v>37810</v>
      </c>
      <c r="J1155">
        <v>1.1326000000000001</v>
      </c>
    </row>
    <row r="1156" spans="9:10" x14ac:dyDescent="0.35">
      <c r="I1156" s="1">
        <v>37811</v>
      </c>
      <c r="J1156">
        <v>1.1355</v>
      </c>
    </row>
    <row r="1157" spans="9:10" x14ac:dyDescent="0.35">
      <c r="I1157" s="1">
        <v>37812</v>
      </c>
      <c r="J1157">
        <v>1.1342000000000001</v>
      </c>
    </row>
    <row r="1158" spans="9:10" x14ac:dyDescent="0.35">
      <c r="I1158" s="1">
        <v>37813</v>
      </c>
      <c r="J1158">
        <v>1.1315</v>
      </c>
    </row>
    <row r="1159" spans="9:10" x14ac:dyDescent="0.35">
      <c r="I1159" s="1">
        <v>37816</v>
      </c>
      <c r="J1159">
        <v>1.1298999999999999</v>
      </c>
    </row>
    <row r="1160" spans="9:10" x14ac:dyDescent="0.35">
      <c r="I1160" s="1">
        <v>37817</v>
      </c>
      <c r="J1160">
        <v>1.1318999999999999</v>
      </c>
    </row>
    <row r="1161" spans="9:10" x14ac:dyDescent="0.35">
      <c r="I1161" s="1">
        <v>37818</v>
      </c>
      <c r="J1161">
        <v>1.1137999999999999</v>
      </c>
    </row>
    <row r="1162" spans="9:10" x14ac:dyDescent="0.35">
      <c r="I1162" s="1">
        <v>37819</v>
      </c>
      <c r="J1162">
        <v>1.1231</v>
      </c>
    </row>
    <row r="1163" spans="9:10" x14ac:dyDescent="0.35">
      <c r="I1163" s="1">
        <v>37820</v>
      </c>
      <c r="J1163">
        <v>1.1205000000000001</v>
      </c>
    </row>
    <row r="1164" spans="9:10" x14ac:dyDescent="0.35">
      <c r="I1164" s="1">
        <v>37823</v>
      </c>
      <c r="J1164">
        <v>1.1284000000000001</v>
      </c>
    </row>
    <row r="1165" spans="9:10" x14ac:dyDescent="0.35">
      <c r="I1165" s="1">
        <v>37824</v>
      </c>
      <c r="J1165">
        <v>1.1343000000000001</v>
      </c>
    </row>
    <row r="1166" spans="9:10" x14ac:dyDescent="0.35">
      <c r="I1166" s="1">
        <v>37825</v>
      </c>
      <c r="J1166">
        <v>1.1400999999999999</v>
      </c>
    </row>
    <row r="1167" spans="9:10" x14ac:dyDescent="0.35">
      <c r="I1167" s="1">
        <v>37826</v>
      </c>
      <c r="J1167">
        <v>1.1467000000000001</v>
      </c>
    </row>
    <row r="1168" spans="9:10" x14ac:dyDescent="0.35">
      <c r="I1168" s="1">
        <v>37827</v>
      </c>
      <c r="J1168">
        <v>1.1476999999999999</v>
      </c>
    </row>
    <row r="1169" spans="9:10" x14ac:dyDescent="0.35">
      <c r="I1169" s="1">
        <v>37830</v>
      </c>
      <c r="J1169">
        <v>1.1489</v>
      </c>
    </row>
    <row r="1170" spans="9:10" x14ac:dyDescent="0.35">
      <c r="I1170" s="1">
        <v>37831</v>
      </c>
      <c r="J1170">
        <v>1.1462000000000001</v>
      </c>
    </row>
    <row r="1171" spans="9:10" x14ac:dyDescent="0.35">
      <c r="I1171" s="1">
        <v>37832</v>
      </c>
      <c r="J1171">
        <v>1.1419999999999999</v>
      </c>
    </row>
    <row r="1172" spans="9:10" x14ac:dyDescent="0.35">
      <c r="I1172" s="1">
        <v>37833</v>
      </c>
      <c r="J1172">
        <v>1.1317999999999999</v>
      </c>
    </row>
    <row r="1173" spans="9:10" x14ac:dyDescent="0.35">
      <c r="I1173" s="1">
        <v>37834</v>
      </c>
      <c r="J1173">
        <v>1.1169</v>
      </c>
    </row>
    <row r="1174" spans="9:10" x14ac:dyDescent="0.35">
      <c r="I1174" s="1">
        <v>37837</v>
      </c>
      <c r="J1174">
        <v>1.1307</v>
      </c>
    </row>
    <row r="1175" spans="9:10" x14ac:dyDescent="0.35">
      <c r="I1175" s="1">
        <v>37838</v>
      </c>
      <c r="J1175">
        <v>1.1333</v>
      </c>
    </row>
    <row r="1176" spans="9:10" x14ac:dyDescent="0.35">
      <c r="I1176" s="1">
        <v>37839</v>
      </c>
      <c r="J1176">
        <v>1.1392</v>
      </c>
    </row>
    <row r="1177" spans="9:10" x14ac:dyDescent="0.35">
      <c r="I1177" s="1">
        <v>37840</v>
      </c>
      <c r="J1177">
        <v>1.1353</v>
      </c>
    </row>
    <row r="1178" spans="9:10" x14ac:dyDescent="0.35">
      <c r="I1178" s="1">
        <v>37841</v>
      </c>
      <c r="J1178">
        <v>1.1326000000000001</v>
      </c>
    </row>
    <row r="1179" spans="9:10" x14ac:dyDescent="0.35">
      <c r="I1179" s="1">
        <v>37844</v>
      </c>
      <c r="J1179">
        <v>1.1294999999999999</v>
      </c>
    </row>
    <row r="1180" spans="9:10" x14ac:dyDescent="0.35">
      <c r="I1180" s="1">
        <v>37845</v>
      </c>
      <c r="J1180">
        <v>1.1312</v>
      </c>
    </row>
    <row r="1181" spans="9:10" x14ac:dyDescent="0.35">
      <c r="I1181" s="1">
        <v>37846</v>
      </c>
      <c r="J1181">
        <v>1.1276999999999999</v>
      </c>
    </row>
    <row r="1182" spans="9:10" x14ac:dyDescent="0.35">
      <c r="I1182" s="1">
        <v>37847</v>
      </c>
      <c r="J1182">
        <v>1.127</v>
      </c>
    </row>
    <row r="1183" spans="9:10" x14ac:dyDescent="0.35">
      <c r="I1183" s="1">
        <v>37848</v>
      </c>
      <c r="J1183">
        <v>1.1247</v>
      </c>
    </row>
    <row r="1184" spans="9:10" x14ac:dyDescent="0.35">
      <c r="I1184" s="1">
        <v>37851</v>
      </c>
      <c r="J1184">
        <v>1.1188</v>
      </c>
    </row>
    <row r="1185" spans="9:10" x14ac:dyDescent="0.35">
      <c r="I1185" s="1">
        <v>37852</v>
      </c>
      <c r="J1185">
        <v>1.1065</v>
      </c>
    </row>
    <row r="1186" spans="9:10" x14ac:dyDescent="0.35">
      <c r="I1186" s="1">
        <v>37853</v>
      </c>
      <c r="J1186">
        <v>1.1109</v>
      </c>
    </row>
    <row r="1187" spans="9:10" x14ac:dyDescent="0.35">
      <c r="I1187" s="1">
        <v>37854</v>
      </c>
      <c r="J1187">
        <v>1.1009</v>
      </c>
    </row>
    <row r="1188" spans="9:10" x14ac:dyDescent="0.35">
      <c r="I1188" s="1">
        <v>37855</v>
      </c>
      <c r="J1188">
        <v>1.0893999999999999</v>
      </c>
    </row>
    <row r="1189" spans="9:10" x14ac:dyDescent="0.35">
      <c r="I1189" s="1">
        <v>37858</v>
      </c>
      <c r="J1189">
        <v>1.0888</v>
      </c>
    </row>
    <row r="1190" spans="9:10" x14ac:dyDescent="0.35">
      <c r="I1190" s="1">
        <v>37859</v>
      </c>
      <c r="J1190">
        <v>1.0815999999999999</v>
      </c>
    </row>
    <row r="1191" spans="9:10" x14ac:dyDescent="0.35">
      <c r="I1191" s="1">
        <v>37860</v>
      </c>
      <c r="J1191">
        <v>1.0907</v>
      </c>
    </row>
    <row r="1192" spans="9:10" x14ac:dyDescent="0.35">
      <c r="I1192" s="1">
        <v>37861</v>
      </c>
      <c r="J1192">
        <v>1.0828</v>
      </c>
    </row>
    <row r="1193" spans="9:10" x14ac:dyDescent="0.35">
      <c r="I1193" s="1">
        <v>37862</v>
      </c>
      <c r="J1193">
        <v>1.0927</v>
      </c>
    </row>
    <row r="1194" spans="9:10" x14ac:dyDescent="0.35">
      <c r="I1194" s="1">
        <v>37865</v>
      </c>
      <c r="J1194">
        <v>1.0965</v>
      </c>
    </row>
    <row r="1195" spans="9:10" x14ac:dyDescent="0.35">
      <c r="I1195" s="1">
        <v>37866</v>
      </c>
      <c r="J1195">
        <v>1.0849</v>
      </c>
    </row>
    <row r="1196" spans="9:10" x14ac:dyDescent="0.35">
      <c r="I1196" s="1">
        <v>37867</v>
      </c>
      <c r="J1196">
        <v>1.0783</v>
      </c>
    </row>
    <row r="1197" spans="9:10" x14ac:dyDescent="0.35">
      <c r="I1197" s="1">
        <v>37868</v>
      </c>
      <c r="J1197">
        <v>1.0818000000000001</v>
      </c>
    </row>
    <row r="1198" spans="9:10" x14ac:dyDescent="0.35">
      <c r="I1198" s="1">
        <v>37869</v>
      </c>
      <c r="J1198">
        <v>1.0923</v>
      </c>
    </row>
    <row r="1199" spans="9:10" x14ac:dyDescent="0.35">
      <c r="I1199" s="1">
        <v>37872</v>
      </c>
      <c r="J1199">
        <v>1.1071</v>
      </c>
    </row>
    <row r="1200" spans="9:10" x14ac:dyDescent="0.35">
      <c r="I1200" s="1">
        <v>37873</v>
      </c>
      <c r="J1200">
        <v>1.1134999999999999</v>
      </c>
    </row>
    <row r="1201" spans="9:10" x14ac:dyDescent="0.35">
      <c r="I1201" s="1">
        <v>37874</v>
      </c>
      <c r="J1201">
        <v>1.1172</v>
      </c>
    </row>
    <row r="1202" spans="9:10" x14ac:dyDescent="0.35">
      <c r="I1202" s="1">
        <v>37875</v>
      </c>
      <c r="J1202">
        <v>1.1216999999999999</v>
      </c>
    </row>
    <row r="1203" spans="9:10" x14ac:dyDescent="0.35">
      <c r="I1203" s="1">
        <v>37876</v>
      </c>
      <c r="J1203">
        <v>1.1172</v>
      </c>
    </row>
    <row r="1204" spans="9:10" x14ac:dyDescent="0.35">
      <c r="I1204" s="1">
        <v>37879</v>
      </c>
      <c r="J1204">
        <v>1.1281000000000001</v>
      </c>
    </row>
    <row r="1205" spans="9:10" x14ac:dyDescent="0.35">
      <c r="I1205" s="1">
        <v>37880</v>
      </c>
      <c r="J1205">
        <v>1.1234999999999999</v>
      </c>
    </row>
    <row r="1206" spans="9:10" x14ac:dyDescent="0.35">
      <c r="I1206" s="1">
        <v>37881</v>
      </c>
      <c r="J1206">
        <v>1.1212</v>
      </c>
    </row>
    <row r="1207" spans="9:10" x14ac:dyDescent="0.35">
      <c r="I1207" s="1">
        <v>37882</v>
      </c>
      <c r="J1207">
        <v>1.129</v>
      </c>
    </row>
    <row r="1208" spans="9:10" x14ac:dyDescent="0.35">
      <c r="I1208" s="1">
        <v>37883</v>
      </c>
      <c r="J1208">
        <v>1.1312</v>
      </c>
    </row>
    <row r="1209" spans="9:10" x14ac:dyDescent="0.35">
      <c r="I1209" s="1">
        <v>37886</v>
      </c>
      <c r="J1209">
        <v>1.1468</v>
      </c>
    </row>
    <row r="1210" spans="9:10" x14ac:dyDescent="0.35">
      <c r="I1210" s="1">
        <v>37887</v>
      </c>
      <c r="J1210">
        <v>1.1464000000000001</v>
      </c>
    </row>
    <row r="1211" spans="9:10" x14ac:dyDescent="0.35">
      <c r="I1211" s="1">
        <v>37888</v>
      </c>
      <c r="J1211">
        <v>1.1466000000000001</v>
      </c>
    </row>
    <row r="1212" spans="9:10" x14ac:dyDescent="0.35">
      <c r="I1212" s="1">
        <v>37889</v>
      </c>
      <c r="J1212">
        <v>1.1493</v>
      </c>
    </row>
    <row r="1213" spans="9:10" x14ac:dyDescent="0.35">
      <c r="I1213" s="1">
        <v>37890</v>
      </c>
      <c r="J1213">
        <v>1.1487000000000001</v>
      </c>
    </row>
    <row r="1214" spans="9:10" x14ac:dyDescent="0.35">
      <c r="I1214" s="1">
        <v>37893</v>
      </c>
      <c r="J1214">
        <v>1.1413</v>
      </c>
    </row>
    <row r="1215" spans="9:10" x14ac:dyDescent="0.35">
      <c r="I1215" s="1">
        <v>37894</v>
      </c>
      <c r="J1215">
        <v>1.1652</v>
      </c>
    </row>
    <row r="1216" spans="9:10" x14ac:dyDescent="0.35">
      <c r="I1216" s="1">
        <v>37895</v>
      </c>
      <c r="J1216">
        <v>1.1671</v>
      </c>
    </row>
    <row r="1217" spans="9:10" x14ac:dyDescent="0.35">
      <c r="I1217" s="1">
        <v>37896</v>
      </c>
      <c r="J1217">
        <v>1.1692</v>
      </c>
    </row>
    <row r="1218" spans="9:10" x14ac:dyDescent="0.35">
      <c r="I1218" s="1">
        <v>37897</v>
      </c>
      <c r="J1218">
        <v>1.1686000000000001</v>
      </c>
    </row>
    <row r="1219" spans="9:10" x14ac:dyDescent="0.35">
      <c r="I1219" s="1">
        <v>37900</v>
      </c>
      <c r="J1219">
        <v>1.1578999999999999</v>
      </c>
    </row>
    <row r="1220" spans="9:10" x14ac:dyDescent="0.35">
      <c r="I1220" s="1">
        <v>37901</v>
      </c>
      <c r="J1220">
        <v>1.1768000000000001</v>
      </c>
    </row>
    <row r="1221" spans="9:10" x14ac:dyDescent="0.35">
      <c r="I1221" s="1">
        <v>37902</v>
      </c>
      <c r="J1221">
        <v>1.1780999999999999</v>
      </c>
    </row>
    <row r="1222" spans="9:10" x14ac:dyDescent="0.35">
      <c r="I1222" s="1">
        <v>37903</v>
      </c>
      <c r="J1222">
        <v>1.1788000000000001</v>
      </c>
    </row>
    <row r="1223" spans="9:10" x14ac:dyDescent="0.35">
      <c r="I1223" s="1">
        <v>37904</v>
      </c>
      <c r="J1223">
        <v>1.1788000000000001</v>
      </c>
    </row>
    <row r="1224" spans="9:10" x14ac:dyDescent="0.35">
      <c r="I1224" s="1">
        <v>37907</v>
      </c>
      <c r="J1224">
        <v>1.1688000000000001</v>
      </c>
    </row>
    <row r="1225" spans="9:10" x14ac:dyDescent="0.35">
      <c r="I1225" s="1">
        <v>37908</v>
      </c>
      <c r="J1225">
        <v>1.1634</v>
      </c>
    </row>
    <row r="1226" spans="9:10" x14ac:dyDescent="0.35">
      <c r="I1226" s="1">
        <v>37909</v>
      </c>
      <c r="J1226">
        <v>1.1669</v>
      </c>
    </row>
    <row r="1227" spans="9:10" x14ac:dyDescent="0.35">
      <c r="I1227" s="1">
        <v>37910</v>
      </c>
      <c r="J1227">
        <v>1.1615</v>
      </c>
    </row>
    <row r="1228" spans="9:10" x14ac:dyDescent="0.35">
      <c r="I1228" s="1">
        <v>37911</v>
      </c>
      <c r="J1228">
        <v>1.1578999999999999</v>
      </c>
    </row>
    <row r="1229" spans="9:10" x14ac:dyDescent="0.35">
      <c r="I1229" s="1">
        <v>37914</v>
      </c>
      <c r="J1229">
        <v>1.1629</v>
      </c>
    </row>
    <row r="1230" spans="9:10" x14ac:dyDescent="0.35">
      <c r="I1230" s="1">
        <v>37915</v>
      </c>
      <c r="J1230">
        <v>1.1623000000000001</v>
      </c>
    </row>
    <row r="1231" spans="9:10" x14ac:dyDescent="0.35">
      <c r="I1231" s="1">
        <v>37916</v>
      </c>
      <c r="J1231">
        <v>1.1694</v>
      </c>
    </row>
    <row r="1232" spans="9:10" x14ac:dyDescent="0.35">
      <c r="I1232" s="1">
        <v>37917</v>
      </c>
      <c r="J1232">
        <v>1.1786000000000001</v>
      </c>
    </row>
    <row r="1233" spans="9:10" x14ac:dyDescent="0.35">
      <c r="I1233" s="1">
        <v>37918</v>
      </c>
      <c r="J1233">
        <v>1.1780999999999999</v>
      </c>
    </row>
    <row r="1234" spans="9:10" x14ac:dyDescent="0.35">
      <c r="I1234" s="1">
        <v>37921</v>
      </c>
      <c r="J1234">
        <v>1.1748000000000001</v>
      </c>
    </row>
    <row r="1235" spans="9:10" x14ac:dyDescent="0.35">
      <c r="I1235" s="1">
        <v>37922</v>
      </c>
      <c r="J1235">
        <v>1.1673</v>
      </c>
    </row>
    <row r="1236" spans="9:10" x14ac:dyDescent="0.35">
      <c r="I1236" s="1">
        <v>37923</v>
      </c>
      <c r="J1236">
        <v>1.1684000000000001</v>
      </c>
    </row>
    <row r="1237" spans="9:10" x14ac:dyDescent="0.35">
      <c r="I1237" s="1">
        <v>37924</v>
      </c>
      <c r="J1237">
        <v>1.1736</v>
      </c>
    </row>
    <row r="1238" spans="9:10" x14ac:dyDescent="0.35">
      <c r="I1238" s="1">
        <v>37925</v>
      </c>
      <c r="J1238">
        <v>1.1621999999999999</v>
      </c>
    </row>
    <row r="1239" spans="9:10" x14ac:dyDescent="0.35">
      <c r="I1239" s="1">
        <v>37928</v>
      </c>
      <c r="J1239">
        <v>1.1589</v>
      </c>
    </row>
    <row r="1240" spans="9:10" x14ac:dyDescent="0.35">
      <c r="I1240" s="1">
        <v>37929</v>
      </c>
      <c r="J1240">
        <v>1.1468</v>
      </c>
    </row>
    <row r="1241" spans="9:10" x14ac:dyDescent="0.35">
      <c r="I1241" s="1">
        <v>37930</v>
      </c>
      <c r="J1241">
        <v>1.1473</v>
      </c>
    </row>
    <row r="1242" spans="9:10" x14ac:dyDescent="0.35">
      <c r="I1242" s="1">
        <v>37931</v>
      </c>
      <c r="J1242">
        <v>1.1449</v>
      </c>
    </row>
    <row r="1243" spans="9:10" x14ac:dyDescent="0.35">
      <c r="I1243" s="1">
        <v>37932</v>
      </c>
      <c r="J1243">
        <v>1.1424000000000001</v>
      </c>
    </row>
    <row r="1244" spans="9:10" x14ac:dyDescent="0.35">
      <c r="I1244" s="1">
        <v>37935</v>
      </c>
      <c r="J1244">
        <v>1.1483000000000001</v>
      </c>
    </row>
    <row r="1245" spans="9:10" x14ac:dyDescent="0.35">
      <c r="I1245" s="1">
        <v>37936</v>
      </c>
      <c r="J1245">
        <v>1.1496999999999999</v>
      </c>
    </row>
    <row r="1246" spans="9:10" x14ac:dyDescent="0.35">
      <c r="I1246" s="1">
        <v>37937</v>
      </c>
      <c r="J1246">
        <v>1.1599999999999999</v>
      </c>
    </row>
    <row r="1247" spans="9:10" x14ac:dyDescent="0.35">
      <c r="I1247" s="1">
        <v>37938</v>
      </c>
      <c r="J1247">
        <v>1.1679999999999999</v>
      </c>
    </row>
    <row r="1248" spans="9:10" x14ac:dyDescent="0.35">
      <c r="I1248" s="1">
        <v>37939</v>
      </c>
      <c r="J1248">
        <v>1.1765000000000001</v>
      </c>
    </row>
    <row r="1249" spans="9:10" x14ac:dyDescent="0.35">
      <c r="I1249" s="1">
        <v>37942</v>
      </c>
      <c r="J1249">
        <v>1.1801999999999999</v>
      </c>
    </row>
    <row r="1250" spans="9:10" x14ac:dyDescent="0.35">
      <c r="I1250" s="1">
        <v>37943</v>
      </c>
      <c r="J1250">
        <v>1.1778</v>
      </c>
    </row>
    <row r="1251" spans="9:10" x14ac:dyDescent="0.35">
      <c r="I1251" s="1">
        <v>37944</v>
      </c>
      <c r="J1251">
        <v>1.1910000000000001</v>
      </c>
    </row>
    <row r="1252" spans="9:10" x14ac:dyDescent="0.35">
      <c r="I1252" s="1">
        <v>37945</v>
      </c>
      <c r="J1252">
        <v>1.1909000000000001</v>
      </c>
    </row>
    <row r="1253" spans="9:10" x14ac:dyDescent="0.35">
      <c r="I1253" s="1">
        <v>37946</v>
      </c>
      <c r="J1253">
        <v>1.1899</v>
      </c>
    </row>
    <row r="1254" spans="9:10" x14ac:dyDescent="0.35">
      <c r="I1254" s="1">
        <v>37949</v>
      </c>
      <c r="J1254">
        <v>1.1822999999999999</v>
      </c>
    </row>
    <row r="1255" spans="9:10" x14ac:dyDescent="0.35">
      <c r="I1255" s="1">
        <v>37950</v>
      </c>
      <c r="J1255">
        <v>1.1766000000000001</v>
      </c>
    </row>
    <row r="1256" spans="9:10" x14ac:dyDescent="0.35">
      <c r="I1256" s="1">
        <v>37951</v>
      </c>
      <c r="J1256">
        <v>1.1828000000000001</v>
      </c>
    </row>
    <row r="1257" spans="9:10" x14ac:dyDescent="0.35">
      <c r="I1257" s="1">
        <v>37952</v>
      </c>
      <c r="J1257">
        <v>1.1901999999999999</v>
      </c>
    </row>
    <row r="1258" spans="9:10" x14ac:dyDescent="0.35">
      <c r="I1258" s="1">
        <v>37953</v>
      </c>
      <c r="J1258">
        <v>1.1994</v>
      </c>
    </row>
    <row r="1259" spans="9:10" x14ac:dyDescent="0.35">
      <c r="I1259" s="1">
        <v>37956</v>
      </c>
      <c r="J1259">
        <v>1.2019</v>
      </c>
    </row>
    <row r="1260" spans="9:10" x14ac:dyDescent="0.35">
      <c r="I1260" s="1">
        <v>37957</v>
      </c>
      <c r="J1260">
        <v>1.1975</v>
      </c>
    </row>
    <row r="1261" spans="9:10" x14ac:dyDescent="0.35">
      <c r="I1261" s="1">
        <v>37958</v>
      </c>
      <c r="J1261">
        <v>1.2101999999999999</v>
      </c>
    </row>
    <row r="1262" spans="9:10" x14ac:dyDescent="0.35">
      <c r="I1262" s="1">
        <v>37959</v>
      </c>
      <c r="J1262">
        <v>1.2074</v>
      </c>
    </row>
    <row r="1263" spans="9:10" x14ac:dyDescent="0.35">
      <c r="I1263" s="1">
        <v>37960</v>
      </c>
      <c r="J1263">
        <v>1.2087000000000001</v>
      </c>
    </row>
    <row r="1264" spans="9:10" x14ac:dyDescent="0.35">
      <c r="I1264" s="1">
        <v>37963</v>
      </c>
      <c r="J1264">
        <v>1.2218</v>
      </c>
    </row>
    <row r="1265" spans="9:10" x14ac:dyDescent="0.35">
      <c r="I1265" s="1">
        <v>37964</v>
      </c>
      <c r="J1265">
        <v>1.2258</v>
      </c>
    </row>
    <row r="1266" spans="9:10" x14ac:dyDescent="0.35">
      <c r="I1266" s="1">
        <v>37965</v>
      </c>
      <c r="J1266">
        <v>1.2239</v>
      </c>
    </row>
    <row r="1267" spans="9:10" x14ac:dyDescent="0.35">
      <c r="I1267" s="1">
        <v>37966</v>
      </c>
      <c r="J1267">
        <v>1.2186999999999999</v>
      </c>
    </row>
    <row r="1268" spans="9:10" x14ac:dyDescent="0.35">
      <c r="I1268" s="1">
        <v>37967</v>
      </c>
      <c r="J1268">
        <v>1.2254</v>
      </c>
    </row>
    <row r="1269" spans="9:10" x14ac:dyDescent="0.35">
      <c r="I1269" s="1">
        <v>37970</v>
      </c>
      <c r="J1269">
        <v>1.2230000000000001</v>
      </c>
    </row>
    <row r="1270" spans="9:10" x14ac:dyDescent="0.35">
      <c r="I1270" s="1">
        <v>37971</v>
      </c>
      <c r="J1270">
        <v>1.2339</v>
      </c>
    </row>
    <row r="1271" spans="9:10" x14ac:dyDescent="0.35">
      <c r="I1271" s="1">
        <v>37972</v>
      </c>
      <c r="J1271">
        <v>1.2337</v>
      </c>
    </row>
    <row r="1272" spans="9:10" x14ac:dyDescent="0.35">
      <c r="I1272" s="1">
        <v>37973</v>
      </c>
      <c r="J1272">
        <v>1.2403</v>
      </c>
    </row>
    <row r="1273" spans="9:10" x14ac:dyDescent="0.35">
      <c r="I1273" s="1">
        <v>37974</v>
      </c>
      <c r="J1273">
        <v>1.2418</v>
      </c>
    </row>
    <row r="1274" spans="9:10" x14ac:dyDescent="0.35">
      <c r="I1274" s="1">
        <v>37977</v>
      </c>
      <c r="J1274">
        <v>1.2434000000000001</v>
      </c>
    </row>
    <row r="1275" spans="9:10" x14ac:dyDescent="0.35">
      <c r="I1275" s="1">
        <v>37978</v>
      </c>
      <c r="J1275">
        <v>1.2392000000000001</v>
      </c>
    </row>
    <row r="1276" spans="9:10" x14ac:dyDescent="0.35">
      <c r="I1276" s="1">
        <v>37979</v>
      </c>
      <c r="J1276">
        <v>1.2406999999999999</v>
      </c>
    </row>
    <row r="1277" spans="9:10" x14ac:dyDescent="0.35">
      <c r="I1277" s="1">
        <v>37984</v>
      </c>
      <c r="J1277">
        <v>1.2499</v>
      </c>
    </row>
    <row r="1278" spans="9:10" x14ac:dyDescent="0.35">
      <c r="I1278" s="1">
        <v>37985</v>
      </c>
      <c r="J1278">
        <v>1.2496</v>
      </c>
    </row>
    <row r="1279" spans="9:10" x14ac:dyDescent="0.35">
      <c r="I1279" s="1">
        <v>37986</v>
      </c>
      <c r="J1279">
        <v>1.2629999999999999</v>
      </c>
    </row>
    <row r="1280" spans="9:10" x14ac:dyDescent="0.35">
      <c r="I1280" s="1">
        <v>37988</v>
      </c>
      <c r="J1280">
        <v>1.2592000000000001</v>
      </c>
    </row>
    <row r="1281" spans="9:10" x14ac:dyDescent="0.35">
      <c r="I1281" s="1">
        <v>37991</v>
      </c>
      <c r="J1281">
        <v>1.2657</v>
      </c>
    </row>
    <row r="1282" spans="9:10" x14ac:dyDescent="0.35">
      <c r="I1282" s="1">
        <v>37992</v>
      </c>
      <c r="J1282">
        <v>1.2756000000000001</v>
      </c>
    </row>
    <row r="1283" spans="9:10" x14ac:dyDescent="0.35">
      <c r="I1283" s="1">
        <v>37993</v>
      </c>
      <c r="J1283">
        <v>1.2679</v>
      </c>
    </row>
    <row r="1284" spans="9:10" x14ac:dyDescent="0.35">
      <c r="I1284" s="1">
        <v>37994</v>
      </c>
      <c r="J1284">
        <v>1.2634000000000001</v>
      </c>
    </row>
    <row r="1285" spans="9:10" x14ac:dyDescent="0.35">
      <c r="I1285" s="1">
        <v>37995</v>
      </c>
      <c r="J1285">
        <v>1.2737000000000001</v>
      </c>
    </row>
    <row r="1286" spans="9:10" x14ac:dyDescent="0.35">
      <c r="I1286" s="1">
        <v>37998</v>
      </c>
      <c r="J1286">
        <v>1.2827999999999999</v>
      </c>
    </row>
    <row r="1287" spans="9:10" x14ac:dyDescent="0.35">
      <c r="I1287" s="1">
        <v>37999</v>
      </c>
      <c r="J1287">
        <v>1.2748999999999999</v>
      </c>
    </row>
    <row r="1288" spans="9:10" x14ac:dyDescent="0.35">
      <c r="I1288" s="1">
        <v>38000</v>
      </c>
      <c r="J1288">
        <v>1.2692000000000001</v>
      </c>
    </row>
    <row r="1289" spans="9:10" x14ac:dyDescent="0.35">
      <c r="I1289" s="1">
        <v>38001</v>
      </c>
      <c r="J1289">
        <v>1.2635000000000001</v>
      </c>
    </row>
    <row r="1290" spans="9:10" x14ac:dyDescent="0.35">
      <c r="I1290" s="1">
        <v>38002</v>
      </c>
      <c r="J1290">
        <v>1.2493000000000001</v>
      </c>
    </row>
    <row r="1291" spans="9:10" x14ac:dyDescent="0.35">
      <c r="I1291" s="1">
        <v>38005</v>
      </c>
      <c r="J1291">
        <v>1.2373000000000001</v>
      </c>
    </row>
    <row r="1292" spans="9:10" x14ac:dyDescent="0.35">
      <c r="I1292" s="1">
        <v>38006</v>
      </c>
      <c r="J1292">
        <v>1.2536</v>
      </c>
    </row>
    <row r="1293" spans="9:10" x14ac:dyDescent="0.35">
      <c r="I1293" s="1">
        <v>38007</v>
      </c>
      <c r="J1293">
        <v>1.2606999999999999</v>
      </c>
    </row>
    <row r="1294" spans="9:10" x14ac:dyDescent="0.35">
      <c r="I1294" s="1">
        <v>38008</v>
      </c>
      <c r="J1294">
        <v>1.2709999999999999</v>
      </c>
    </row>
    <row r="1295" spans="9:10" x14ac:dyDescent="0.35">
      <c r="I1295" s="1">
        <v>38009</v>
      </c>
      <c r="J1295">
        <v>1.2692000000000001</v>
      </c>
    </row>
    <row r="1296" spans="9:10" x14ac:dyDescent="0.35">
      <c r="I1296" s="1">
        <v>38012</v>
      </c>
      <c r="J1296">
        <v>1.2575000000000001</v>
      </c>
    </row>
    <row r="1297" spans="9:10" x14ac:dyDescent="0.35">
      <c r="I1297" s="1">
        <v>38013</v>
      </c>
      <c r="J1297">
        <v>1.2517</v>
      </c>
    </row>
    <row r="1298" spans="9:10" x14ac:dyDescent="0.35">
      <c r="I1298" s="1">
        <v>38014</v>
      </c>
      <c r="J1298">
        <v>1.2563</v>
      </c>
    </row>
    <row r="1299" spans="9:10" x14ac:dyDescent="0.35">
      <c r="I1299" s="1">
        <v>38015</v>
      </c>
      <c r="J1299">
        <v>1.2467999999999999</v>
      </c>
    </row>
    <row r="1300" spans="9:10" x14ac:dyDescent="0.35">
      <c r="I1300" s="1">
        <v>38016</v>
      </c>
      <c r="J1300">
        <v>1.2383999999999999</v>
      </c>
    </row>
    <row r="1301" spans="9:10" x14ac:dyDescent="0.35">
      <c r="I1301" s="1">
        <v>38019</v>
      </c>
      <c r="J1301">
        <v>1.2461</v>
      </c>
    </row>
    <row r="1302" spans="9:10" x14ac:dyDescent="0.35">
      <c r="I1302" s="1">
        <v>38020</v>
      </c>
      <c r="J1302">
        <v>1.2585</v>
      </c>
    </row>
    <row r="1303" spans="9:10" x14ac:dyDescent="0.35">
      <c r="I1303" s="1">
        <v>38021</v>
      </c>
      <c r="J1303">
        <v>1.2524</v>
      </c>
    </row>
    <row r="1304" spans="9:10" x14ac:dyDescent="0.35">
      <c r="I1304" s="1">
        <v>38022</v>
      </c>
      <c r="J1304">
        <v>1.2583</v>
      </c>
    </row>
    <row r="1305" spans="9:10" x14ac:dyDescent="0.35">
      <c r="I1305" s="1">
        <v>38023</v>
      </c>
      <c r="J1305">
        <v>1.2528999999999999</v>
      </c>
    </row>
    <row r="1306" spans="9:10" x14ac:dyDescent="0.35">
      <c r="I1306" s="1">
        <v>38026</v>
      </c>
      <c r="J1306">
        <v>1.2713000000000001</v>
      </c>
    </row>
    <row r="1307" spans="9:10" x14ac:dyDescent="0.35">
      <c r="I1307" s="1">
        <v>38027</v>
      </c>
      <c r="J1307">
        <v>1.2764</v>
      </c>
    </row>
    <row r="1308" spans="9:10" x14ac:dyDescent="0.35">
      <c r="I1308" s="1">
        <v>38028</v>
      </c>
      <c r="J1308">
        <v>1.268</v>
      </c>
    </row>
    <row r="1309" spans="9:10" x14ac:dyDescent="0.35">
      <c r="I1309" s="1">
        <v>38029</v>
      </c>
      <c r="J1309">
        <v>1.2802</v>
      </c>
    </row>
    <row r="1310" spans="9:10" x14ac:dyDescent="0.35">
      <c r="I1310" s="1">
        <v>38030</v>
      </c>
      <c r="J1310">
        <v>1.2816000000000001</v>
      </c>
    </row>
    <row r="1311" spans="9:10" x14ac:dyDescent="0.35">
      <c r="I1311" s="1">
        <v>38033</v>
      </c>
      <c r="J1311">
        <v>1.2741</v>
      </c>
    </row>
    <row r="1312" spans="9:10" x14ac:dyDescent="0.35">
      <c r="I1312" s="1">
        <v>38034</v>
      </c>
      <c r="J1312">
        <v>1.2858000000000001</v>
      </c>
    </row>
    <row r="1313" spans="9:10" x14ac:dyDescent="0.35">
      <c r="I1313" s="1">
        <v>38035</v>
      </c>
      <c r="J1313">
        <v>1.2824</v>
      </c>
    </row>
    <row r="1314" spans="9:10" x14ac:dyDescent="0.35">
      <c r="I1314" s="1">
        <v>38036</v>
      </c>
      <c r="J1314">
        <v>1.2724</v>
      </c>
    </row>
    <row r="1315" spans="9:10" x14ac:dyDescent="0.35">
      <c r="I1315" s="1">
        <v>38037</v>
      </c>
      <c r="J1315">
        <v>1.2663</v>
      </c>
    </row>
    <row r="1316" spans="9:10" x14ac:dyDescent="0.35">
      <c r="I1316" s="1">
        <v>38040</v>
      </c>
      <c r="J1316">
        <v>1.2576000000000001</v>
      </c>
    </row>
    <row r="1317" spans="9:10" x14ac:dyDescent="0.35">
      <c r="I1317" s="1">
        <v>38041</v>
      </c>
      <c r="J1317">
        <v>1.2595000000000001</v>
      </c>
    </row>
    <row r="1318" spans="9:10" x14ac:dyDescent="0.35">
      <c r="I1318" s="1">
        <v>38042</v>
      </c>
      <c r="J1318">
        <v>1.2628999999999999</v>
      </c>
    </row>
    <row r="1319" spans="9:10" x14ac:dyDescent="0.35">
      <c r="I1319" s="1">
        <v>38043</v>
      </c>
      <c r="J1319">
        <v>1.2444</v>
      </c>
    </row>
    <row r="1320" spans="9:10" x14ac:dyDescent="0.35">
      <c r="I1320" s="1">
        <v>38044</v>
      </c>
      <c r="J1320">
        <v>1.2418</v>
      </c>
    </row>
    <row r="1321" spans="9:10" x14ac:dyDescent="0.35">
      <c r="I1321" s="1">
        <v>38047</v>
      </c>
      <c r="J1321">
        <v>1.2484</v>
      </c>
    </row>
    <row r="1322" spans="9:10" x14ac:dyDescent="0.35">
      <c r="I1322" s="1">
        <v>38048</v>
      </c>
      <c r="J1322">
        <v>1.2402</v>
      </c>
    </row>
    <row r="1323" spans="9:10" x14ac:dyDescent="0.35">
      <c r="I1323" s="1">
        <v>38049</v>
      </c>
      <c r="J1323">
        <v>1.2142999999999999</v>
      </c>
    </row>
    <row r="1324" spans="9:10" x14ac:dyDescent="0.35">
      <c r="I1324" s="1">
        <v>38050</v>
      </c>
      <c r="J1324">
        <v>1.2146999999999999</v>
      </c>
    </row>
    <row r="1325" spans="9:10" x14ac:dyDescent="0.35">
      <c r="I1325" s="1">
        <v>38051</v>
      </c>
      <c r="J1325">
        <v>1.2192000000000001</v>
      </c>
    </row>
    <row r="1326" spans="9:10" x14ac:dyDescent="0.35">
      <c r="I1326" s="1">
        <v>38054</v>
      </c>
      <c r="J1326">
        <v>1.2356</v>
      </c>
    </row>
    <row r="1327" spans="9:10" x14ac:dyDescent="0.35">
      <c r="I1327" s="1">
        <v>38055</v>
      </c>
      <c r="J1327">
        <v>1.2361</v>
      </c>
    </row>
    <row r="1328" spans="9:10" x14ac:dyDescent="0.35">
      <c r="I1328" s="1">
        <v>38056</v>
      </c>
      <c r="J1328">
        <v>1.2299</v>
      </c>
    </row>
    <row r="1329" spans="9:10" x14ac:dyDescent="0.35">
      <c r="I1329" s="1">
        <v>38057</v>
      </c>
      <c r="J1329">
        <v>1.2256</v>
      </c>
    </row>
    <row r="1330" spans="9:10" x14ac:dyDescent="0.35">
      <c r="I1330" s="1">
        <v>38058</v>
      </c>
      <c r="J1330">
        <v>1.2235</v>
      </c>
    </row>
    <row r="1331" spans="9:10" x14ac:dyDescent="0.35">
      <c r="I1331" s="1">
        <v>38061</v>
      </c>
      <c r="J1331">
        <v>1.2278</v>
      </c>
    </row>
    <row r="1332" spans="9:10" x14ac:dyDescent="0.35">
      <c r="I1332" s="1">
        <v>38062</v>
      </c>
      <c r="J1332">
        <v>1.2350000000000001</v>
      </c>
    </row>
    <row r="1333" spans="9:10" x14ac:dyDescent="0.35">
      <c r="I1333" s="1">
        <v>38063</v>
      </c>
      <c r="J1333">
        <v>1.2251000000000001</v>
      </c>
    </row>
    <row r="1334" spans="9:10" x14ac:dyDescent="0.35">
      <c r="I1334" s="1">
        <v>38064</v>
      </c>
      <c r="J1334">
        <v>1.2261</v>
      </c>
    </row>
    <row r="1335" spans="9:10" x14ac:dyDescent="0.35">
      <c r="I1335" s="1">
        <v>38065</v>
      </c>
      <c r="J1335">
        <v>1.2343999999999999</v>
      </c>
    </row>
    <row r="1336" spans="9:10" x14ac:dyDescent="0.35">
      <c r="I1336" s="1">
        <v>38068</v>
      </c>
      <c r="J1336">
        <v>1.2353000000000001</v>
      </c>
    </row>
    <row r="1337" spans="9:10" x14ac:dyDescent="0.35">
      <c r="I1337" s="1">
        <v>38069</v>
      </c>
      <c r="J1337">
        <v>1.2276</v>
      </c>
    </row>
    <row r="1338" spans="9:10" x14ac:dyDescent="0.35">
      <c r="I1338" s="1">
        <v>38070</v>
      </c>
      <c r="J1338">
        <v>1.2196</v>
      </c>
    </row>
    <row r="1339" spans="9:10" x14ac:dyDescent="0.35">
      <c r="I1339" s="1">
        <v>38071</v>
      </c>
      <c r="J1339">
        <v>1.2132000000000001</v>
      </c>
    </row>
    <row r="1340" spans="9:10" x14ac:dyDescent="0.35">
      <c r="I1340" s="1">
        <v>38072</v>
      </c>
      <c r="J1340">
        <v>1.2173</v>
      </c>
    </row>
    <row r="1341" spans="9:10" x14ac:dyDescent="0.35">
      <c r="I1341" s="1">
        <v>38075</v>
      </c>
      <c r="J1341">
        <v>1.2118</v>
      </c>
    </row>
    <row r="1342" spans="9:10" x14ac:dyDescent="0.35">
      <c r="I1342" s="1">
        <v>38076</v>
      </c>
      <c r="J1342">
        <v>1.2186999999999999</v>
      </c>
    </row>
    <row r="1343" spans="9:10" x14ac:dyDescent="0.35">
      <c r="I1343" s="1">
        <v>38077</v>
      </c>
      <c r="J1343">
        <v>1.2223999999999999</v>
      </c>
    </row>
    <row r="1344" spans="9:10" x14ac:dyDescent="0.35">
      <c r="I1344" s="1">
        <v>38078</v>
      </c>
      <c r="J1344">
        <v>1.232</v>
      </c>
    </row>
    <row r="1345" spans="9:10" x14ac:dyDescent="0.35">
      <c r="I1345" s="1">
        <v>38079</v>
      </c>
      <c r="J1345">
        <v>1.2318</v>
      </c>
    </row>
    <row r="1346" spans="9:10" x14ac:dyDescent="0.35">
      <c r="I1346" s="1">
        <v>38082</v>
      </c>
      <c r="J1346">
        <v>1.2058</v>
      </c>
    </row>
    <row r="1347" spans="9:10" x14ac:dyDescent="0.35">
      <c r="I1347" s="1">
        <v>38083</v>
      </c>
      <c r="J1347">
        <v>1.2090000000000001</v>
      </c>
    </row>
    <row r="1348" spans="9:10" x14ac:dyDescent="0.35">
      <c r="I1348" s="1">
        <v>38084</v>
      </c>
      <c r="J1348">
        <v>1.2101</v>
      </c>
    </row>
    <row r="1349" spans="9:10" x14ac:dyDescent="0.35">
      <c r="I1349" s="1">
        <v>38085</v>
      </c>
      <c r="J1349">
        <v>1.2096</v>
      </c>
    </row>
    <row r="1350" spans="9:10" x14ac:dyDescent="0.35">
      <c r="I1350" s="1">
        <v>38090</v>
      </c>
      <c r="J1350">
        <v>1.1975</v>
      </c>
    </row>
    <row r="1351" spans="9:10" x14ac:dyDescent="0.35">
      <c r="I1351" s="1">
        <v>38091</v>
      </c>
      <c r="J1351">
        <v>1.1923999999999999</v>
      </c>
    </row>
    <row r="1352" spans="9:10" x14ac:dyDescent="0.35">
      <c r="I1352" s="1">
        <v>38092</v>
      </c>
      <c r="J1352">
        <v>1.1912</v>
      </c>
    </row>
    <row r="1353" spans="9:10" x14ac:dyDescent="0.35">
      <c r="I1353" s="1">
        <v>38093</v>
      </c>
      <c r="J1353">
        <v>1.1932</v>
      </c>
    </row>
    <row r="1354" spans="9:10" x14ac:dyDescent="0.35">
      <c r="I1354" s="1">
        <v>38096</v>
      </c>
      <c r="J1354">
        <v>1.2043999999999999</v>
      </c>
    </row>
    <row r="1355" spans="9:10" x14ac:dyDescent="0.35">
      <c r="I1355" s="1">
        <v>38097</v>
      </c>
      <c r="J1355">
        <v>1.1926000000000001</v>
      </c>
    </row>
    <row r="1356" spans="9:10" x14ac:dyDescent="0.35">
      <c r="I1356" s="1">
        <v>38098</v>
      </c>
      <c r="J1356">
        <v>1.1836</v>
      </c>
    </row>
    <row r="1357" spans="9:10" x14ac:dyDescent="0.35">
      <c r="I1357" s="1">
        <v>38099</v>
      </c>
      <c r="J1357">
        <v>1.1873</v>
      </c>
    </row>
    <row r="1358" spans="9:10" x14ac:dyDescent="0.35">
      <c r="I1358" s="1">
        <v>38100</v>
      </c>
      <c r="J1358">
        <v>1.1884999999999999</v>
      </c>
    </row>
    <row r="1359" spans="9:10" x14ac:dyDescent="0.35">
      <c r="I1359" s="1">
        <v>38103</v>
      </c>
      <c r="J1359">
        <v>1.1851</v>
      </c>
    </row>
    <row r="1360" spans="9:10" x14ac:dyDescent="0.35">
      <c r="I1360" s="1">
        <v>38104</v>
      </c>
      <c r="J1360">
        <v>1.1887000000000001</v>
      </c>
    </row>
    <row r="1361" spans="9:10" x14ac:dyDescent="0.35">
      <c r="I1361" s="1">
        <v>38105</v>
      </c>
      <c r="J1361">
        <v>1.1907000000000001</v>
      </c>
    </row>
    <row r="1362" spans="9:10" x14ac:dyDescent="0.35">
      <c r="I1362" s="1">
        <v>38106</v>
      </c>
      <c r="J1362">
        <v>1.1826000000000001</v>
      </c>
    </row>
    <row r="1363" spans="9:10" x14ac:dyDescent="0.35">
      <c r="I1363" s="1">
        <v>38107</v>
      </c>
      <c r="J1363">
        <v>1.1947000000000001</v>
      </c>
    </row>
    <row r="1364" spans="9:10" x14ac:dyDescent="0.35">
      <c r="I1364" s="1">
        <v>38110</v>
      </c>
      <c r="J1364">
        <v>1.1953</v>
      </c>
    </row>
    <row r="1365" spans="9:10" x14ac:dyDescent="0.35">
      <c r="I1365" s="1">
        <v>38111</v>
      </c>
      <c r="J1365">
        <v>1.2060999999999999</v>
      </c>
    </row>
    <row r="1366" spans="9:10" x14ac:dyDescent="0.35">
      <c r="I1366" s="1">
        <v>38112</v>
      </c>
      <c r="J1366">
        <v>1.2125999999999999</v>
      </c>
    </row>
    <row r="1367" spans="9:10" x14ac:dyDescent="0.35">
      <c r="I1367" s="1">
        <v>38113</v>
      </c>
      <c r="J1367">
        <v>1.2116</v>
      </c>
    </row>
    <row r="1368" spans="9:10" x14ac:dyDescent="0.35">
      <c r="I1368" s="1">
        <v>38114</v>
      </c>
      <c r="J1368">
        <v>1.2073</v>
      </c>
    </row>
    <row r="1369" spans="9:10" x14ac:dyDescent="0.35">
      <c r="I1369" s="1">
        <v>38117</v>
      </c>
      <c r="J1369">
        <v>1.1842999999999999</v>
      </c>
    </row>
    <row r="1370" spans="9:10" x14ac:dyDescent="0.35">
      <c r="I1370" s="1">
        <v>38118</v>
      </c>
      <c r="J1370">
        <v>1.1803999999999999</v>
      </c>
    </row>
    <row r="1371" spans="9:10" x14ac:dyDescent="0.35">
      <c r="I1371" s="1">
        <v>38119</v>
      </c>
      <c r="J1371">
        <v>1.1857</v>
      </c>
    </row>
    <row r="1372" spans="9:10" x14ac:dyDescent="0.35">
      <c r="I1372" s="1">
        <v>38120</v>
      </c>
      <c r="J1372">
        <v>1.1822999999999999</v>
      </c>
    </row>
    <row r="1373" spans="9:10" x14ac:dyDescent="0.35">
      <c r="I1373" s="1">
        <v>38121</v>
      </c>
      <c r="J1373">
        <v>1.1801999999999999</v>
      </c>
    </row>
    <row r="1374" spans="9:10" x14ac:dyDescent="0.35">
      <c r="I1374" s="1">
        <v>38124</v>
      </c>
      <c r="J1374">
        <v>1.2022999999999999</v>
      </c>
    </row>
    <row r="1375" spans="9:10" x14ac:dyDescent="0.35">
      <c r="I1375" s="1">
        <v>38125</v>
      </c>
      <c r="J1375">
        <v>1.1982999999999999</v>
      </c>
    </row>
    <row r="1376" spans="9:10" x14ac:dyDescent="0.35">
      <c r="I1376" s="1">
        <v>38126</v>
      </c>
      <c r="J1376">
        <v>1.1989000000000001</v>
      </c>
    </row>
    <row r="1377" spans="9:10" x14ac:dyDescent="0.35">
      <c r="I1377" s="1">
        <v>38127</v>
      </c>
      <c r="J1377">
        <v>1.1921999999999999</v>
      </c>
    </row>
    <row r="1378" spans="9:10" x14ac:dyDescent="0.35">
      <c r="I1378" s="1">
        <v>38128</v>
      </c>
      <c r="J1378">
        <v>1.2031000000000001</v>
      </c>
    </row>
    <row r="1379" spans="9:10" x14ac:dyDescent="0.35">
      <c r="I1379" s="1">
        <v>38131</v>
      </c>
      <c r="J1379">
        <v>1.1968000000000001</v>
      </c>
    </row>
    <row r="1380" spans="9:10" x14ac:dyDescent="0.35">
      <c r="I1380" s="1">
        <v>38132</v>
      </c>
      <c r="J1380">
        <v>1.2062999999999999</v>
      </c>
    </row>
    <row r="1381" spans="9:10" x14ac:dyDescent="0.35">
      <c r="I1381" s="1">
        <v>38133</v>
      </c>
      <c r="J1381">
        <v>1.2105999999999999</v>
      </c>
    </row>
    <row r="1382" spans="9:10" x14ac:dyDescent="0.35">
      <c r="I1382" s="1">
        <v>38134</v>
      </c>
      <c r="J1382">
        <v>1.2164999999999999</v>
      </c>
    </row>
    <row r="1383" spans="9:10" x14ac:dyDescent="0.35">
      <c r="I1383" s="1">
        <v>38135</v>
      </c>
      <c r="J1383">
        <v>1.2245999999999999</v>
      </c>
    </row>
    <row r="1384" spans="9:10" x14ac:dyDescent="0.35">
      <c r="I1384" s="1">
        <v>38138</v>
      </c>
      <c r="J1384">
        <v>1.2198</v>
      </c>
    </row>
    <row r="1385" spans="9:10" x14ac:dyDescent="0.35">
      <c r="I1385" s="1">
        <v>38139</v>
      </c>
      <c r="J1385">
        <v>1.2231000000000001</v>
      </c>
    </row>
    <row r="1386" spans="9:10" x14ac:dyDescent="0.35">
      <c r="I1386" s="1">
        <v>38140</v>
      </c>
      <c r="J1386">
        <v>1.2276</v>
      </c>
    </row>
    <row r="1387" spans="9:10" x14ac:dyDescent="0.35">
      <c r="I1387" s="1">
        <v>38141</v>
      </c>
      <c r="J1387">
        <v>1.2225999999999999</v>
      </c>
    </row>
    <row r="1388" spans="9:10" x14ac:dyDescent="0.35">
      <c r="I1388" s="1">
        <v>38142</v>
      </c>
      <c r="J1388">
        <v>1.2202999999999999</v>
      </c>
    </row>
    <row r="1389" spans="9:10" x14ac:dyDescent="0.35">
      <c r="I1389" s="1">
        <v>38145</v>
      </c>
      <c r="J1389">
        <v>1.2319</v>
      </c>
    </row>
    <row r="1390" spans="9:10" x14ac:dyDescent="0.35">
      <c r="I1390" s="1">
        <v>38146</v>
      </c>
      <c r="J1390">
        <v>1.2294</v>
      </c>
    </row>
    <row r="1391" spans="9:10" x14ac:dyDescent="0.35">
      <c r="I1391" s="1">
        <v>38147</v>
      </c>
      <c r="J1391">
        <v>1.2157</v>
      </c>
    </row>
    <row r="1392" spans="9:10" x14ac:dyDescent="0.35">
      <c r="I1392" s="1">
        <v>38148</v>
      </c>
      <c r="J1392">
        <v>1.2052</v>
      </c>
    </row>
    <row r="1393" spans="9:10" x14ac:dyDescent="0.35">
      <c r="I1393" s="1">
        <v>38149</v>
      </c>
      <c r="J1393">
        <v>1.2005999999999999</v>
      </c>
    </row>
    <row r="1394" spans="9:10" x14ac:dyDescent="0.35">
      <c r="I1394" s="1">
        <v>38152</v>
      </c>
      <c r="J1394">
        <v>1.2000999999999999</v>
      </c>
    </row>
    <row r="1395" spans="9:10" x14ac:dyDescent="0.35">
      <c r="I1395" s="1">
        <v>38153</v>
      </c>
      <c r="J1395">
        <v>1.2051000000000001</v>
      </c>
    </row>
    <row r="1396" spans="9:10" x14ac:dyDescent="0.35">
      <c r="I1396" s="1">
        <v>38154</v>
      </c>
      <c r="J1396">
        <v>1.2058</v>
      </c>
    </row>
    <row r="1397" spans="9:10" x14ac:dyDescent="0.35">
      <c r="I1397" s="1">
        <v>38155</v>
      </c>
      <c r="J1397">
        <v>1.2044999999999999</v>
      </c>
    </row>
    <row r="1398" spans="9:10" x14ac:dyDescent="0.35">
      <c r="I1398" s="1">
        <v>38156</v>
      </c>
      <c r="J1398">
        <v>1.2041999999999999</v>
      </c>
    </row>
    <row r="1399" spans="9:10" x14ac:dyDescent="0.35">
      <c r="I1399" s="1">
        <v>38159</v>
      </c>
      <c r="J1399">
        <v>1.2112000000000001</v>
      </c>
    </row>
    <row r="1400" spans="9:10" x14ac:dyDescent="0.35">
      <c r="I1400" s="1">
        <v>38160</v>
      </c>
      <c r="J1400">
        <v>1.2091000000000001</v>
      </c>
    </row>
    <row r="1401" spans="9:10" x14ac:dyDescent="0.35">
      <c r="I1401" s="1">
        <v>38161</v>
      </c>
      <c r="J1401">
        <v>1.2087000000000001</v>
      </c>
    </row>
    <row r="1402" spans="9:10" x14ac:dyDescent="0.35">
      <c r="I1402" s="1">
        <v>38162</v>
      </c>
      <c r="J1402">
        <v>1.2121999999999999</v>
      </c>
    </row>
    <row r="1403" spans="9:10" x14ac:dyDescent="0.35">
      <c r="I1403" s="1">
        <v>38163</v>
      </c>
      <c r="J1403">
        <v>1.2138</v>
      </c>
    </row>
    <row r="1404" spans="9:10" x14ac:dyDescent="0.35">
      <c r="I1404" s="1">
        <v>38166</v>
      </c>
      <c r="J1404">
        <v>1.2208000000000001</v>
      </c>
    </row>
    <row r="1405" spans="9:10" x14ac:dyDescent="0.35">
      <c r="I1405" s="1">
        <v>38167</v>
      </c>
      <c r="J1405">
        <v>1.2169000000000001</v>
      </c>
    </row>
    <row r="1406" spans="9:10" x14ac:dyDescent="0.35">
      <c r="I1406" s="1">
        <v>38168</v>
      </c>
      <c r="J1406">
        <v>1.2155</v>
      </c>
    </row>
    <row r="1407" spans="9:10" x14ac:dyDescent="0.35">
      <c r="I1407" s="1">
        <v>38169</v>
      </c>
      <c r="J1407">
        <v>1.2168000000000001</v>
      </c>
    </row>
    <row r="1408" spans="9:10" x14ac:dyDescent="0.35">
      <c r="I1408" s="1">
        <v>38170</v>
      </c>
      <c r="J1408">
        <v>1.2148000000000001</v>
      </c>
    </row>
    <row r="1409" spans="9:10" x14ac:dyDescent="0.35">
      <c r="I1409" s="1">
        <v>38173</v>
      </c>
      <c r="J1409">
        <v>1.2287999999999999</v>
      </c>
    </row>
    <row r="1410" spans="9:10" x14ac:dyDescent="0.35">
      <c r="I1410" s="1">
        <v>38174</v>
      </c>
      <c r="J1410">
        <v>1.2309000000000001</v>
      </c>
    </row>
    <row r="1411" spans="9:10" x14ac:dyDescent="0.35">
      <c r="I1411" s="1">
        <v>38175</v>
      </c>
      <c r="J1411">
        <v>1.2357</v>
      </c>
    </row>
    <row r="1412" spans="9:10" x14ac:dyDescent="0.35">
      <c r="I1412" s="1">
        <v>38176</v>
      </c>
      <c r="J1412">
        <v>1.2347999999999999</v>
      </c>
    </row>
    <row r="1413" spans="9:10" x14ac:dyDescent="0.35">
      <c r="I1413" s="1">
        <v>38177</v>
      </c>
      <c r="J1413">
        <v>1.2372000000000001</v>
      </c>
    </row>
    <row r="1414" spans="9:10" x14ac:dyDescent="0.35">
      <c r="I1414" s="1">
        <v>38180</v>
      </c>
      <c r="J1414">
        <v>1.2397</v>
      </c>
    </row>
    <row r="1415" spans="9:10" x14ac:dyDescent="0.35">
      <c r="I1415" s="1">
        <v>38181</v>
      </c>
      <c r="J1415">
        <v>1.2372000000000001</v>
      </c>
    </row>
    <row r="1416" spans="9:10" x14ac:dyDescent="0.35">
      <c r="I1416" s="1">
        <v>38182</v>
      </c>
      <c r="J1416">
        <v>1.2381</v>
      </c>
    </row>
    <row r="1417" spans="9:10" x14ac:dyDescent="0.35">
      <c r="I1417" s="1">
        <v>38183</v>
      </c>
      <c r="J1417">
        <v>1.2374000000000001</v>
      </c>
    </row>
    <row r="1418" spans="9:10" x14ac:dyDescent="0.35">
      <c r="I1418" s="1">
        <v>38184</v>
      </c>
      <c r="J1418">
        <v>1.2353000000000001</v>
      </c>
    </row>
    <row r="1419" spans="9:10" x14ac:dyDescent="0.35">
      <c r="I1419" s="1">
        <v>38187</v>
      </c>
      <c r="J1419">
        <v>1.2412000000000001</v>
      </c>
    </row>
    <row r="1420" spans="9:10" x14ac:dyDescent="0.35">
      <c r="I1420" s="1">
        <v>38188</v>
      </c>
      <c r="J1420">
        <v>1.2384999999999999</v>
      </c>
    </row>
    <row r="1421" spans="9:10" x14ac:dyDescent="0.35">
      <c r="I1421" s="1">
        <v>38189</v>
      </c>
      <c r="J1421">
        <v>1.2296</v>
      </c>
    </row>
    <row r="1422" spans="9:10" x14ac:dyDescent="0.35">
      <c r="I1422" s="1">
        <v>38190</v>
      </c>
      <c r="J1422">
        <v>1.2267999999999999</v>
      </c>
    </row>
    <row r="1423" spans="9:10" x14ac:dyDescent="0.35">
      <c r="I1423" s="1">
        <v>38191</v>
      </c>
      <c r="J1423">
        <v>1.2191000000000001</v>
      </c>
    </row>
    <row r="1424" spans="9:10" x14ac:dyDescent="0.35">
      <c r="I1424" s="1">
        <v>38194</v>
      </c>
      <c r="J1424">
        <v>1.2162999999999999</v>
      </c>
    </row>
    <row r="1425" spans="9:10" x14ac:dyDescent="0.35">
      <c r="I1425" s="1">
        <v>38195</v>
      </c>
      <c r="J1425">
        <v>1.2168000000000001</v>
      </c>
    </row>
    <row r="1426" spans="9:10" x14ac:dyDescent="0.35">
      <c r="I1426" s="1">
        <v>38196</v>
      </c>
      <c r="J1426">
        <v>1.2034</v>
      </c>
    </row>
    <row r="1427" spans="9:10" x14ac:dyDescent="0.35">
      <c r="I1427" s="1">
        <v>38197</v>
      </c>
      <c r="J1427">
        <v>1.2025999999999999</v>
      </c>
    </row>
    <row r="1428" spans="9:10" x14ac:dyDescent="0.35">
      <c r="I1428" s="1">
        <v>38198</v>
      </c>
      <c r="J1428">
        <v>1.2039</v>
      </c>
    </row>
    <row r="1429" spans="9:10" x14ac:dyDescent="0.35">
      <c r="I1429" s="1">
        <v>38201</v>
      </c>
      <c r="J1429">
        <v>1.2055</v>
      </c>
    </row>
    <row r="1430" spans="9:10" x14ac:dyDescent="0.35">
      <c r="I1430" s="1">
        <v>38202</v>
      </c>
      <c r="J1430">
        <v>1.2021999999999999</v>
      </c>
    </row>
    <row r="1431" spans="9:10" x14ac:dyDescent="0.35">
      <c r="I1431" s="1">
        <v>38203</v>
      </c>
      <c r="J1431">
        <v>1.1982999999999999</v>
      </c>
    </row>
    <row r="1432" spans="9:10" x14ac:dyDescent="0.35">
      <c r="I1432" s="1">
        <v>38204</v>
      </c>
      <c r="J1432">
        <v>1.2041999999999999</v>
      </c>
    </row>
    <row r="1433" spans="9:10" x14ac:dyDescent="0.35">
      <c r="I1433" s="1">
        <v>38205</v>
      </c>
      <c r="J1433">
        <v>1.2063999999999999</v>
      </c>
    </row>
    <row r="1434" spans="9:10" x14ac:dyDescent="0.35">
      <c r="I1434" s="1">
        <v>38208</v>
      </c>
      <c r="J1434">
        <v>1.2246999999999999</v>
      </c>
    </row>
    <row r="1435" spans="9:10" x14ac:dyDescent="0.35">
      <c r="I1435" s="1">
        <v>38209</v>
      </c>
      <c r="J1435">
        <v>1.2279</v>
      </c>
    </row>
    <row r="1436" spans="9:10" x14ac:dyDescent="0.35">
      <c r="I1436" s="1">
        <v>38210</v>
      </c>
      <c r="J1436">
        <v>1.2233000000000001</v>
      </c>
    </row>
    <row r="1437" spans="9:10" x14ac:dyDescent="0.35">
      <c r="I1437" s="1">
        <v>38211</v>
      </c>
      <c r="J1437">
        <v>1.2256</v>
      </c>
    </row>
    <row r="1438" spans="9:10" x14ac:dyDescent="0.35">
      <c r="I1438" s="1">
        <v>38212</v>
      </c>
      <c r="J1438">
        <v>1.2219</v>
      </c>
    </row>
    <row r="1439" spans="9:10" x14ac:dyDescent="0.35">
      <c r="I1439" s="1">
        <v>38215</v>
      </c>
      <c r="J1439">
        <v>1.2337</v>
      </c>
    </row>
    <row r="1440" spans="9:10" x14ac:dyDescent="0.35">
      <c r="I1440" s="1">
        <v>38216</v>
      </c>
      <c r="J1440">
        <v>1.2338</v>
      </c>
    </row>
    <row r="1441" spans="9:10" x14ac:dyDescent="0.35">
      <c r="I1441" s="1">
        <v>38217</v>
      </c>
      <c r="J1441">
        <v>1.2331000000000001</v>
      </c>
    </row>
    <row r="1442" spans="9:10" x14ac:dyDescent="0.35">
      <c r="I1442" s="1">
        <v>38218</v>
      </c>
      <c r="J1442">
        <v>1.2359</v>
      </c>
    </row>
    <row r="1443" spans="9:10" x14ac:dyDescent="0.35">
      <c r="I1443" s="1">
        <v>38219</v>
      </c>
      <c r="J1443">
        <v>1.2293000000000001</v>
      </c>
    </row>
    <row r="1444" spans="9:10" x14ac:dyDescent="0.35">
      <c r="I1444" s="1">
        <v>38222</v>
      </c>
      <c r="J1444">
        <v>1.2250000000000001</v>
      </c>
    </row>
    <row r="1445" spans="9:10" x14ac:dyDescent="0.35">
      <c r="I1445" s="1">
        <v>38223</v>
      </c>
      <c r="J1445">
        <v>1.2139</v>
      </c>
    </row>
    <row r="1446" spans="9:10" x14ac:dyDescent="0.35">
      <c r="I1446" s="1">
        <v>38224</v>
      </c>
      <c r="J1446">
        <v>1.2081</v>
      </c>
    </row>
    <row r="1447" spans="9:10" x14ac:dyDescent="0.35">
      <c r="I1447" s="1">
        <v>38225</v>
      </c>
      <c r="J1447">
        <v>1.21</v>
      </c>
    </row>
    <row r="1448" spans="9:10" x14ac:dyDescent="0.35">
      <c r="I1448" s="1">
        <v>38226</v>
      </c>
      <c r="J1448">
        <v>1.2084999999999999</v>
      </c>
    </row>
    <row r="1449" spans="9:10" x14ac:dyDescent="0.35">
      <c r="I1449" s="1">
        <v>38229</v>
      </c>
      <c r="J1449">
        <v>1.2047000000000001</v>
      </c>
    </row>
    <row r="1450" spans="9:10" x14ac:dyDescent="0.35">
      <c r="I1450" s="1">
        <v>38230</v>
      </c>
      <c r="J1450">
        <v>1.2111000000000001</v>
      </c>
    </row>
    <row r="1451" spans="9:10" x14ac:dyDescent="0.35">
      <c r="I1451" s="1">
        <v>38231</v>
      </c>
      <c r="J1451">
        <v>1.2168000000000001</v>
      </c>
    </row>
    <row r="1452" spans="9:10" x14ac:dyDescent="0.35">
      <c r="I1452" s="1">
        <v>38232</v>
      </c>
      <c r="J1452">
        <v>1.2172000000000001</v>
      </c>
    </row>
    <row r="1453" spans="9:10" x14ac:dyDescent="0.35">
      <c r="I1453" s="1">
        <v>38233</v>
      </c>
      <c r="J1453">
        <v>1.2175</v>
      </c>
    </row>
    <row r="1454" spans="9:10" x14ac:dyDescent="0.35">
      <c r="I1454" s="1">
        <v>38236</v>
      </c>
      <c r="J1454">
        <v>1.2071000000000001</v>
      </c>
    </row>
    <row r="1455" spans="9:10" x14ac:dyDescent="0.35">
      <c r="I1455" s="1">
        <v>38237</v>
      </c>
      <c r="J1455">
        <v>1.2079</v>
      </c>
    </row>
    <row r="1456" spans="9:10" x14ac:dyDescent="0.35">
      <c r="I1456" s="1">
        <v>38238</v>
      </c>
      <c r="J1456">
        <v>1.2039</v>
      </c>
    </row>
    <row r="1457" spans="9:10" x14ac:dyDescent="0.35">
      <c r="I1457" s="1">
        <v>38239</v>
      </c>
      <c r="J1457">
        <v>1.2191000000000001</v>
      </c>
    </row>
    <row r="1458" spans="9:10" x14ac:dyDescent="0.35">
      <c r="I1458" s="1">
        <v>38240</v>
      </c>
      <c r="J1458">
        <v>1.2219</v>
      </c>
    </row>
    <row r="1459" spans="9:10" x14ac:dyDescent="0.35">
      <c r="I1459" s="1">
        <v>38243</v>
      </c>
      <c r="J1459">
        <v>1.2236</v>
      </c>
    </row>
    <row r="1460" spans="9:10" x14ac:dyDescent="0.35">
      <c r="I1460" s="1">
        <v>38244</v>
      </c>
      <c r="J1460">
        <v>1.2237</v>
      </c>
    </row>
    <row r="1461" spans="9:10" x14ac:dyDescent="0.35">
      <c r="I1461" s="1">
        <v>38245</v>
      </c>
      <c r="J1461">
        <v>1.2238</v>
      </c>
    </row>
    <row r="1462" spans="9:10" x14ac:dyDescent="0.35">
      <c r="I1462" s="1">
        <v>38246</v>
      </c>
      <c r="J1462">
        <v>1.2158</v>
      </c>
    </row>
    <row r="1463" spans="9:10" x14ac:dyDescent="0.35">
      <c r="I1463" s="1">
        <v>38247</v>
      </c>
      <c r="J1463">
        <v>1.2211000000000001</v>
      </c>
    </row>
    <row r="1464" spans="9:10" x14ac:dyDescent="0.35">
      <c r="I1464" s="1">
        <v>38250</v>
      </c>
      <c r="J1464">
        <v>1.2132000000000001</v>
      </c>
    </row>
    <row r="1465" spans="9:10" x14ac:dyDescent="0.35">
      <c r="I1465" s="1">
        <v>38251</v>
      </c>
      <c r="J1465">
        <v>1.2276</v>
      </c>
    </row>
    <row r="1466" spans="9:10" x14ac:dyDescent="0.35">
      <c r="I1466" s="1">
        <v>38252</v>
      </c>
      <c r="J1466">
        <v>1.2244999999999999</v>
      </c>
    </row>
    <row r="1467" spans="9:10" x14ac:dyDescent="0.35">
      <c r="I1467" s="1">
        <v>38253</v>
      </c>
      <c r="J1467">
        <v>1.2315</v>
      </c>
    </row>
    <row r="1468" spans="9:10" x14ac:dyDescent="0.35">
      <c r="I1468" s="1">
        <v>38254</v>
      </c>
      <c r="J1468">
        <v>1.2309000000000001</v>
      </c>
    </row>
    <row r="1469" spans="9:10" x14ac:dyDescent="0.35">
      <c r="I1469" s="1">
        <v>38257</v>
      </c>
      <c r="J1469">
        <v>1.2254</v>
      </c>
    </row>
    <row r="1470" spans="9:10" x14ac:dyDescent="0.35">
      <c r="I1470" s="1">
        <v>38258</v>
      </c>
      <c r="J1470">
        <v>1.2335</v>
      </c>
    </row>
    <row r="1471" spans="9:10" x14ac:dyDescent="0.35">
      <c r="I1471" s="1">
        <v>38259</v>
      </c>
      <c r="J1471">
        <v>1.2323</v>
      </c>
    </row>
    <row r="1472" spans="9:10" x14ac:dyDescent="0.35">
      <c r="I1472" s="1">
        <v>38260</v>
      </c>
      <c r="J1472">
        <v>1.2408999999999999</v>
      </c>
    </row>
    <row r="1473" spans="9:10" x14ac:dyDescent="0.35">
      <c r="I1473" s="1">
        <v>38261</v>
      </c>
      <c r="J1473">
        <v>1.2413000000000001</v>
      </c>
    </row>
    <row r="1474" spans="9:10" x14ac:dyDescent="0.35">
      <c r="I1474" s="1">
        <v>38264</v>
      </c>
      <c r="J1474">
        <v>1.2304999999999999</v>
      </c>
    </row>
    <row r="1475" spans="9:10" x14ac:dyDescent="0.35">
      <c r="I1475" s="1">
        <v>38265</v>
      </c>
      <c r="J1475">
        <v>1.2303999999999999</v>
      </c>
    </row>
    <row r="1476" spans="9:10" x14ac:dyDescent="0.35">
      <c r="I1476" s="1">
        <v>38266</v>
      </c>
      <c r="J1476">
        <v>1.2282</v>
      </c>
    </row>
    <row r="1477" spans="9:10" x14ac:dyDescent="0.35">
      <c r="I1477" s="1">
        <v>38267</v>
      </c>
      <c r="J1477">
        <v>1.2301</v>
      </c>
    </row>
    <row r="1478" spans="9:10" x14ac:dyDescent="0.35">
      <c r="I1478" s="1">
        <v>38268</v>
      </c>
      <c r="J1478">
        <v>1.2315</v>
      </c>
    </row>
    <row r="1479" spans="9:10" x14ac:dyDescent="0.35">
      <c r="I1479" s="1">
        <v>38271</v>
      </c>
      <c r="J1479">
        <v>1.2392000000000001</v>
      </c>
    </row>
    <row r="1480" spans="9:10" x14ac:dyDescent="0.35">
      <c r="I1480" s="1">
        <v>38272</v>
      </c>
      <c r="J1480">
        <v>1.2312000000000001</v>
      </c>
    </row>
    <row r="1481" spans="9:10" x14ac:dyDescent="0.35">
      <c r="I1481" s="1">
        <v>38273</v>
      </c>
      <c r="J1481">
        <v>1.2266999999999999</v>
      </c>
    </row>
    <row r="1482" spans="9:10" x14ac:dyDescent="0.35">
      <c r="I1482" s="1">
        <v>38274</v>
      </c>
      <c r="J1482">
        <v>1.2377</v>
      </c>
    </row>
    <row r="1483" spans="9:10" x14ac:dyDescent="0.35">
      <c r="I1483" s="1">
        <v>38275</v>
      </c>
      <c r="J1483">
        <v>1.2414000000000001</v>
      </c>
    </row>
    <row r="1484" spans="9:10" x14ac:dyDescent="0.35">
      <c r="I1484" s="1">
        <v>38278</v>
      </c>
      <c r="J1484">
        <v>1.2474000000000001</v>
      </c>
    </row>
    <row r="1485" spans="9:10" x14ac:dyDescent="0.35">
      <c r="I1485" s="1">
        <v>38279</v>
      </c>
      <c r="J1485">
        <v>1.2508999999999999</v>
      </c>
    </row>
    <row r="1486" spans="9:10" x14ac:dyDescent="0.35">
      <c r="I1486" s="1">
        <v>38280</v>
      </c>
      <c r="J1486">
        <v>1.2589999999999999</v>
      </c>
    </row>
    <row r="1487" spans="9:10" x14ac:dyDescent="0.35">
      <c r="I1487" s="1">
        <v>38281</v>
      </c>
      <c r="J1487">
        <v>1.2605999999999999</v>
      </c>
    </row>
    <row r="1488" spans="9:10" x14ac:dyDescent="0.35">
      <c r="I1488" s="1">
        <v>38282</v>
      </c>
      <c r="J1488">
        <v>1.2605999999999999</v>
      </c>
    </row>
    <row r="1489" spans="9:10" x14ac:dyDescent="0.35">
      <c r="I1489" s="1">
        <v>38285</v>
      </c>
      <c r="J1489">
        <v>1.2791999999999999</v>
      </c>
    </row>
    <row r="1490" spans="9:10" x14ac:dyDescent="0.35">
      <c r="I1490" s="1">
        <v>38286</v>
      </c>
      <c r="J1490">
        <v>1.2784</v>
      </c>
    </row>
    <row r="1491" spans="9:10" x14ac:dyDescent="0.35">
      <c r="I1491" s="1">
        <v>38287</v>
      </c>
      <c r="J1491">
        <v>1.2791999999999999</v>
      </c>
    </row>
    <row r="1492" spans="9:10" x14ac:dyDescent="0.35">
      <c r="I1492" s="1">
        <v>38288</v>
      </c>
      <c r="J1492">
        <v>1.2710999999999999</v>
      </c>
    </row>
    <row r="1493" spans="9:10" x14ac:dyDescent="0.35">
      <c r="I1493" s="1">
        <v>38289</v>
      </c>
      <c r="J1493">
        <v>1.2737000000000001</v>
      </c>
    </row>
    <row r="1494" spans="9:10" x14ac:dyDescent="0.35">
      <c r="I1494" s="1">
        <v>38292</v>
      </c>
      <c r="J1494">
        <v>1.2747999999999999</v>
      </c>
    </row>
    <row r="1495" spans="9:10" x14ac:dyDescent="0.35">
      <c r="I1495" s="1">
        <v>38293</v>
      </c>
      <c r="J1495">
        <v>1.2705</v>
      </c>
    </row>
    <row r="1496" spans="9:10" x14ac:dyDescent="0.35">
      <c r="I1496" s="1">
        <v>38294</v>
      </c>
      <c r="J1496">
        <v>1.2754000000000001</v>
      </c>
    </row>
    <row r="1497" spans="9:10" x14ac:dyDescent="0.35">
      <c r="I1497" s="1">
        <v>38295</v>
      </c>
      <c r="J1497">
        <v>1.2874000000000001</v>
      </c>
    </row>
    <row r="1498" spans="9:10" x14ac:dyDescent="0.35">
      <c r="I1498" s="1">
        <v>38296</v>
      </c>
      <c r="J1498">
        <v>1.2856000000000001</v>
      </c>
    </row>
    <row r="1499" spans="9:10" x14ac:dyDescent="0.35">
      <c r="I1499" s="1">
        <v>38299</v>
      </c>
      <c r="J1499">
        <v>1.2917000000000001</v>
      </c>
    </row>
    <row r="1500" spans="9:10" x14ac:dyDescent="0.35">
      <c r="I1500" s="1">
        <v>38300</v>
      </c>
      <c r="J1500">
        <v>1.2910999999999999</v>
      </c>
    </row>
    <row r="1501" spans="9:10" x14ac:dyDescent="0.35">
      <c r="I1501" s="1">
        <v>38301</v>
      </c>
      <c r="J1501">
        <v>1.2977000000000001</v>
      </c>
    </row>
    <row r="1502" spans="9:10" x14ac:dyDescent="0.35">
      <c r="I1502" s="1">
        <v>38302</v>
      </c>
      <c r="J1502">
        <v>1.2889999999999999</v>
      </c>
    </row>
    <row r="1503" spans="9:10" x14ac:dyDescent="0.35">
      <c r="I1503" s="1">
        <v>38303</v>
      </c>
      <c r="J1503">
        <v>1.2921</v>
      </c>
    </row>
    <row r="1504" spans="9:10" x14ac:dyDescent="0.35">
      <c r="I1504" s="1">
        <v>38306</v>
      </c>
      <c r="J1504">
        <v>1.2955000000000001</v>
      </c>
    </row>
    <row r="1505" spans="9:10" x14ac:dyDescent="0.35">
      <c r="I1505" s="1">
        <v>38307</v>
      </c>
      <c r="J1505">
        <v>1.2970999999999999</v>
      </c>
    </row>
    <row r="1506" spans="9:10" x14ac:dyDescent="0.35">
      <c r="I1506" s="1">
        <v>38308</v>
      </c>
      <c r="J1506">
        <v>1.3026</v>
      </c>
    </row>
    <row r="1507" spans="9:10" x14ac:dyDescent="0.35">
      <c r="I1507" s="1">
        <v>38309</v>
      </c>
      <c r="J1507">
        <v>1.3024</v>
      </c>
    </row>
    <row r="1508" spans="9:10" x14ac:dyDescent="0.35">
      <c r="I1508" s="1">
        <v>38310</v>
      </c>
      <c r="J1508">
        <v>1.302</v>
      </c>
    </row>
    <row r="1509" spans="9:10" x14ac:dyDescent="0.35">
      <c r="I1509" s="1">
        <v>38313</v>
      </c>
      <c r="J1509">
        <v>1.3032999999999999</v>
      </c>
    </row>
    <row r="1510" spans="9:10" x14ac:dyDescent="0.35">
      <c r="I1510" s="1">
        <v>38314</v>
      </c>
      <c r="J1510">
        <v>1.3089</v>
      </c>
    </row>
    <row r="1511" spans="9:10" x14ac:dyDescent="0.35">
      <c r="I1511" s="1">
        <v>38315</v>
      </c>
      <c r="J1511">
        <v>1.3146</v>
      </c>
    </row>
    <row r="1512" spans="9:10" x14ac:dyDescent="0.35">
      <c r="I1512" s="1">
        <v>38316</v>
      </c>
      <c r="J1512">
        <v>1.3212999999999999</v>
      </c>
    </row>
    <row r="1513" spans="9:10" x14ac:dyDescent="0.35">
      <c r="I1513" s="1">
        <v>38317</v>
      </c>
      <c r="J1513">
        <v>1.3238000000000001</v>
      </c>
    </row>
    <row r="1514" spans="9:10" x14ac:dyDescent="0.35">
      <c r="I1514" s="1">
        <v>38320</v>
      </c>
      <c r="J1514">
        <v>1.3247</v>
      </c>
    </row>
    <row r="1515" spans="9:10" x14ac:dyDescent="0.35">
      <c r="I1515" s="1">
        <v>38321</v>
      </c>
      <c r="J1515">
        <v>1.3294999999999999</v>
      </c>
    </row>
    <row r="1516" spans="9:10" x14ac:dyDescent="0.35">
      <c r="I1516" s="1">
        <v>38322</v>
      </c>
      <c r="J1516">
        <v>1.3293999999999999</v>
      </c>
    </row>
    <row r="1517" spans="9:10" x14ac:dyDescent="0.35">
      <c r="I1517" s="1">
        <v>38323</v>
      </c>
      <c r="J1517">
        <v>1.3313999999999999</v>
      </c>
    </row>
    <row r="1518" spans="9:10" x14ac:dyDescent="0.35">
      <c r="I1518" s="1">
        <v>38324</v>
      </c>
      <c r="J1518">
        <v>1.33</v>
      </c>
    </row>
    <row r="1519" spans="9:10" x14ac:dyDescent="0.35">
      <c r="I1519" s="1">
        <v>38327</v>
      </c>
      <c r="J1519">
        <v>1.3434999999999999</v>
      </c>
    </row>
    <row r="1520" spans="9:10" x14ac:dyDescent="0.35">
      <c r="I1520" s="1">
        <v>38328</v>
      </c>
      <c r="J1520">
        <v>1.3455999999999999</v>
      </c>
    </row>
    <row r="1521" spans="9:10" x14ac:dyDescent="0.35">
      <c r="I1521" s="1">
        <v>38329</v>
      </c>
      <c r="J1521">
        <v>1.33</v>
      </c>
    </row>
    <row r="1522" spans="9:10" x14ac:dyDescent="0.35">
      <c r="I1522" s="1">
        <v>38330</v>
      </c>
      <c r="J1522">
        <v>1.3305</v>
      </c>
    </row>
    <row r="1523" spans="9:10" x14ac:dyDescent="0.35">
      <c r="I1523" s="1">
        <v>38331</v>
      </c>
      <c r="J1523">
        <v>1.3190999999999999</v>
      </c>
    </row>
    <row r="1524" spans="9:10" x14ac:dyDescent="0.35">
      <c r="I1524" s="1">
        <v>38334</v>
      </c>
      <c r="J1524">
        <v>1.3268</v>
      </c>
    </row>
    <row r="1525" spans="9:10" x14ac:dyDescent="0.35">
      <c r="I1525" s="1">
        <v>38335</v>
      </c>
      <c r="J1525">
        <v>1.3317000000000001</v>
      </c>
    </row>
    <row r="1526" spans="9:10" x14ac:dyDescent="0.35">
      <c r="I1526" s="1">
        <v>38336</v>
      </c>
      <c r="J1526">
        <v>1.3383</v>
      </c>
    </row>
    <row r="1527" spans="9:10" x14ac:dyDescent="0.35">
      <c r="I1527" s="1">
        <v>38337</v>
      </c>
      <c r="J1527">
        <v>1.3401000000000001</v>
      </c>
    </row>
    <row r="1528" spans="9:10" x14ac:dyDescent="0.35">
      <c r="I1528" s="1">
        <v>38338</v>
      </c>
      <c r="J1528">
        <v>1.3264</v>
      </c>
    </row>
    <row r="1529" spans="9:10" x14ac:dyDescent="0.35">
      <c r="I1529" s="1">
        <v>38341</v>
      </c>
      <c r="J1529">
        <v>1.3378000000000001</v>
      </c>
    </row>
    <row r="1530" spans="9:10" x14ac:dyDescent="0.35">
      <c r="I1530" s="1">
        <v>38342</v>
      </c>
      <c r="J1530">
        <v>1.3393999999999999</v>
      </c>
    </row>
    <row r="1531" spans="9:10" x14ac:dyDescent="0.35">
      <c r="I1531" s="1">
        <v>38343</v>
      </c>
      <c r="J1531">
        <v>1.3384</v>
      </c>
    </row>
    <row r="1532" spans="9:10" x14ac:dyDescent="0.35">
      <c r="I1532" s="1">
        <v>38344</v>
      </c>
      <c r="J1532">
        <v>1.3455999999999999</v>
      </c>
    </row>
    <row r="1533" spans="9:10" x14ac:dyDescent="0.35">
      <c r="I1533" s="1">
        <v>38345</v>
      </c>
      <c r="J1533">
        <v>1.3542000000000001</v>
      </c>
    </row>
    <row r="1534" spans="9:10" x14ac:dyDescent="0.35">
      <c r="I1534" s="1">
        <v>38348</v>
      </c>
      <c r="J1534">
        <v>1.3527</v>
      </c>
    </row>
    <row r="1535" spans="9:10" x14ac:dyDescent="0.35">
      <c r="I1535" s="1">
        <v>38349</v>
      </c>
      <c r="J1535">
        <v>1.3633</v>
      </c>
    </row>
    <row r="1536" spans="9:10" x14ac:dyDescent="0.35">
      <c r="I1536" s="1">
        <v>38350</v>
      </c>
      <c r="J1536">
        <v>1.3608</v>
      </c>
    </row>
    <row r="1537" spans="9:10" x14ac:dyDescent="0.35">
      <c r="I1537" s="1">
        <v>38351</v>
      </c>
      <c r="J1537">
        <v>1.3604000000000001</v>
      </c>
    </row>
    <row r="1538" spans="9:10" x14ac:dyDescent="0.35">
      <c r="I1538" s="1">
        <v>38352</v>
      </c>
      <c r="J1538">
        <v>1.3621000000000001</v>
      </c>
    </row>
    <row r="1539" spans="9:10" x14ac:dyDescent="0.35">
      <c r="I1539" s="1">
        <v>38355</v>
      </c>
      <c r="J1539">
        <v>1.3507</v>
      </c>
    </row>
    <row r="1540" spans="9:10" x14ac:dyDescent="0.35">
      <c r="I1540" s="1">
        <v>38356</v>
      </c>
      <c r="J1540">
        <v>1.3365</v>
      </c>
    </row>
    <row r="1541" spans="9:10" x14ac:dyDescent="0.35">
      <c r="I1541" s="1">
        <v>38357</v>
      </c>
      <c r="J1541">
        <v>1.3224</v>
      </c>
    </row>
    <row r="1542" spans="9:10" x14ac:dyDescent="0.35">
      <c r="I1542" s="1">
        <v>38358</v>
      </c>
      <c r="J1542">
        <v>1.3183</v>
      </c>
    </row>
    <row r="1543" spans="9:10" x14ac:dyDescent="0.35">
      <c r="I1543" s="1">
        <v>38359</v>
      </c>
      <c r="J1543">
        <v>1.32</v>
      </c>
    </row>
    <row r="1544" spans="9:10" x14ac:dyDescent="0.35">
      <c r="I1544" s="1">
        <v>38362</v>
      </c>
      <c r="J1544">
        <v>1.3103</v>
      </c>
    </row>
    <row r="1545" spans="9:10" x14ac:dyDescent="0.35">
      <c r="I1545" s="1">
        <v>38363</v>
      </c>
      <c r="J1545">
        <v>1.3143</v>
      </c>
    </row>
    <row r="1546" spans="9:10" x14ac:dyDescent="0.35">
      <c r="I1546" s="1">
        <v>38364</v>
      </c>
      <c r="J1546">
        <v>1.3139000000000001</v>
      </c>
    </row>
    <row r="1547" spans="9:10" x14ac:dyDescent="0.35">
      <c r="I1547" s="1">
        <v>38365</v>
      </c>
      <c r="J1547">
        <v>1.3231999999999999</v>
      </c>
    </row>
    <row r="1548" spans="9:10" x14ac:dyDescent="0.35">
      <c r="I1548" s="1">
        <v>38366</v>
      </c>
      <c r="J1548">
        <v>1.3090999999999999</v>
      </c>
    </row>
    <row r="1549" spans="9:10" x14ac:dyDescent="0.35">
      <c r="I1549" s="1">
        <v>38369</v>
      </c>
      <c r="J1549">
        <v>1.3085</v>
      </c>
    </row>
    <row r="1550" spans="9:10" x14ac:dyDescent="0.35">
      <c r="I1550" s="1">
        <v>38370</v>
      </c>
      <c r="J1550">
        <v>1.306</v>
      </c>
    </row>
    <row r="1551" spans="9:10" x14ac:dyDescent="0.35">
      <c r="I1551" s="1">
        <v>38371</v>
      </c>
      <c r="J1551">
        <v>1.3083</v>
      </c>
    </row>
    <row r="1552" spans="9:10" x14ac:dyDescent="0.35">
      <c r="I1552" s="1">
        <v>38372</v>
      </c>
      <c r="J1552">
        <v>1.2936000000000001</v>
      </c>
    </row>
    <row r="1553" spans="9:10" x14ac:dyDescent="0.35">
      <c r="I1553" s="1">
        <v>38373</v>
      </c>
      <c r="J1553">
        <v>1.2963</v>
      </c>
    </row>
    <row r="1554" spans="9:10" x14ac:dyDescent="0.35">
      <c r="I1554" s="1">
        <v>38376</v>
      </c>
      <c r="J1554">
        <v>1.3065</v>
      </c>
    </row>
    <row r="1555" spans="9:10" x14ac:dyDescent="0.35">
      <c r="I1555" s="1">
        <v>38377</v>
      </c>
      <c r="J1555">
        <v>1.3025</v>
      </c>
    </row>
    <row r="1556" spans="9:10" x14ac:dyDescent="0.35">
      <c r="I1556" s="1">
        <v>38378</v>
      </c>
      <c r="J1556">
        <v>1.3005</v>
      </c>
    </row>
    <row r="1557" spans="9:10" x14ac:dyDescent="0.35">
      <c r="I1557" s="1">
        <v>38379</v>
      </c>
      <c r="J1557">
        <v>1.3026</v>
      </c>
    </row>
    <row r="1558" spans="9:10" x14ac:dyDescent="0.35">
      <c r="I1558" s="1">
        <v>38380</v>
      </c>
      <c r="J1558">
        <v>1.3035000000000001</v>
      </c>
    </row>
    <row r="1559" spans="9:10" x14ac:dyDescent="0.35">
      <c r="I1559" s="1">
        <v>38383</v>
      </c>
      <c r="J1559">
        <v>1.3035000000000001</v>
      </c>
    </row>
    <row r="1560" spans="9:10" x14ac:dyDescent="0.35">
      <c r="I1560" s="1">
        <v>38384</v>
      </c>
      <c r="J1560">
        <v>1.3027</v>
      </c>
    </row>
    <row r="1561" spans="9:10" x14ac:dyDescent="0.35">
      <c r="I1561" s="1">
        <v>38385</v>
      </c>
      <c r="J1561">
        <v>1.3061</v>
      </c>
    </row>
    <row r="1562" spans="9:10" x14ac:dyDescent="0.35">
      <c r="I1562" s="1">
        <v>38386</v>
      </c>
      <c r="J1562">
        <v>1.3001</v>
      </c>
    </row>
    <row r="1563" spans="9:10" x14ac:dyDescent="0.35">
      <c r="I1563" s="1">
        <v>38387</v>
      </c>
      <c r="J1563">
        <v>1.2958000000000001</v>
      </c>
    </row>
    <row r="1564" spans="9:10" x14ac:dyDescent="0.35">
      <c r="I1564" s="1">
        <v>38390</v>
      </c>
      <c r="J1564">
        <v>1.2844</v>
      </c>
    </row>
    <row r="1565" spans="9:10" x14ac:dyDescent="0.35">
      <c r="I1565" s="1">
        <v>38391</v>
      </c>
      <c r="J1565">
        <v>1.2764</v>
      </c>
    </row>
    <row r="1566" spans="9:10" x14ac:dyDescent="0.35">
      <c r="I1566" s="1">
        <v>38392</v>
      </c>
      <c r="J1566">
        <v>1.2762</v>
      </c>
    </row>
    <row r="1567" spans="9:10" x14ac:dyDescent="0.35">
      <c r="I1567" s="1">
        <v>38393</v>
      </c>
      <c r="J1567">
        <v>1.2777000000000001</v>
      </c>
    </row>
    <row r="1568" spans="9:10" x14ac:dyDescent="0.35">
      <c r="I1568" s="1">
        <v>38394</v>
      </c>
      <c r="J1568">
        <v>1.2855000000000001</v>
      </c>
    </row>
    <row r="1569" spans="9:10" x14ac:dyDescent="0.35">
      <c r="I1569" s="1">
        <v>38397</v>
      </c>
      <c r="J1569">
        <v>1.2967</v>
      </c>
    </row>
    <row r="1570" spans="9:10" x14ac:dyDescent="0.35">
      <c r="I1570" s="1">
        <v>38398</v>
      </c>
      <c r="J1570">
        <v>1.3016000000000001</v>
      </c>
    </row>
    <row r="1571" spans="9:10" x14ac:dyDescent="0.35">
      <c r="I1571" s="1">
        <v>38399</v>
      </c>
      <c r="J1571">
        <v>1.304</v>
      </c>
    </row>
    <row r="1572" spans="9:10" x14ac:dyDescent="0.35">
      <c r="I1572" s="1">
        <v>38400</v>
      </c>
      <c r="J1572">
        <v>1.3041</v>
      </c>
    </row>
    <row r="1573" spans="9:10" x14ac:dyDescent="0.35">
      <c r="I1573" s="1">
        <v>38401</v>
      </c>
      <c r="J1573">
        <v>1.3039000000000001</v>
      </c>
    </row>
    <row r="1574" spans="9:10" x14ac:dyDescent="0.35">
      <c r="I1574" s="1">
        <v>38404</v>
      </c>
      <c r="J1574">
        <v>1.3055000000000001</v>
      </c>
    </row>
    <row r="1575" spans="9:10" x14ac:dyDescent="0.35">
      <c r="I1575" s="1">
        <v>38405</v>
      </c>
      <c r="J1575">
        <v>1.3192999999999999</v>
      </c>
    </row>
    <row r="1576" spans="9:10" x14ac:dyDescent="0.35">
      <c r="I1576" s="1">
        <v>38406</v>
      </c>
      <c r="J1576">
        <v>1.3203</v>
      </c>
    </row>
    <row r="1577" spans="9:10" x14ac:dyDescent="0.35">
      <c r="I1577" s="1">
        <v>38407</v>
      </c>
      <c r="J1577">
        <v>1.3260000000000001</v>
      </c>
    </row>
    <row r="1578" spans="9:10" x14ac:dyDescent="0.35">
      <c r="I1578" s="1">
        <v>38408</v>
      </c>
      <c r="J1578">
        <v>1.3165</v>
      </c>
    </row>
    <row r="1579" spans="9:10" x14ac:dyDescent="0.35">
      <c r="I1579" s="1">
        <v>38411</v>
      </c>
      <c r="J1579">
        <v>1.3257000000000001</v>
      </c>
    </row>
    <row r="1580" spans="9:10" x14ac:dyDescent="0.35">
      <c r="I1580" s="1">
        <v>38412</v>
      </c>
      <c r="J1580">
        <v>1.3216000000000001</v>
      </c>
    </row>
    <row r="1581" spans="9:10" x14ac:dyDescent="0.35">
      <c r="I1581" s="1">
        <v>38413</v>
      </c>
      <c r="J1581">
        <v>1.3101</v>
      </c>
    </row>
    <row r="1582" spans="9:10" x14ac:dyDescent="0.35">
      <c r="I1582" s="1">
        <v>38414</v>
      </c>
      <c r="J1582">
        <v>1.3144</v>
      </c>
    </row>
    <row r="1583" spans="9:10" x14ac:dyDescent="0.35">
      <c r="I1583" s="1">
        <v>38415</v>
      </c>
      <c r="J1583">
        <v>1.3115000000000001</v>
      </c>
    </row>
    <row r="1584" spans="9:10" x14ac:dyDescent="0.35">
      <c r="I1584" s="1">
        <v>38418</v>
      </c>
      <c r="J1584">
        <v>1.3197000000000001</v>
      </c>
    </row>
    <row r="1585" spans="9:10" x14ac:dyDescent="0.35">
      <c r="I1585" s="1">
        <v>38419</v>
      </c>
      <c r="J1585">
        <v>1.3246</v>
      </c>
    </row>
    <row r="1586" spans="9:10" x14ac:dyDescent="0.35">
      <c r="I1586" s="1">
        <v>38420</v>
      </c>
      <c r="J1586">
        <v>1.3346</v>
      </c>
    </row>
    <row r="1587" spans="9:10" x14ac:dyDescent="0.35">
      <c r="I1587" s="1">
        <v>38421</v>
      </c>
      <c r="J1587">
        <v>1.3409</v>
      </c>
    </row>
    <row r="1588" spans="9:10" x14ac:dyDescent="0.35">
      <c r="I1588" s="1">
        <v>38422</v>
      </c>
      <c r="J1588">
        <v>1.3415999999999999</v>
      </c>
    </row>
    <row r="1589" spans="9:10" x14ac:dyDescent="0.35">
      <c r="I1589" s="1">
        <v>38425</v>
      </c>
      <c r="J1589">
        <v>1.3371999999999999</v>
      </c>
    </row>
    <row r="1590" spans="9:10" x14ac:dyDescent="0.35">
      <c r="I1590" s="1">
        <v>38426</v>
      </c>
      <c r="J1590">
        <v>1.3383</v>
      </c>
    </row>
    <row r="1591" spans="9:10" x14ac:dyDescent="0.35">
      <c r="I1591" s="1">
        <v>38427</v>
      </c>
      <c r="J1591">
        <v>1.3372999999999999</v>
      </c>
    </row>
    <row r="1592" spans="9:10" x14ac:dyDescent="0.35">
      <c r="I1592" s="1">
        <v>38428</v>
      </c>
      <c r="J1592">
        <v>1.3378000000000001</v>
      </c>
    </row>
    <row r="1593" spans="9:10" x14ac:dyDescent="0.35">
      <c r="I1593" s="1">
        <v>38429</v>
      </c>
      <c r="J1593">
        <v>1.3279000000000001</v>
      </c>
    </row>
    <row r="1594" spans="9:10" x14ac:dyDescent="0.35">
      <c r="I1594" s="1">
        <v>38432</v>
      </c>
      <c r="J1594">
        <v>1.3199000000000001</v>
      </c>
    </row>
    <row r="1595" spans="9:10" x14ac:dyDescent="0.35">
      <c r="I1595" s="1">
        <v>38433</v>
      </c>
      <c r="J1595">
        <v>1.3174999999999999</v>
      </c>
    </row>
    <row r="1596" spans="9:10" x14ac:dyDescent="0.35">
      <c r="I1596" s="1">
        <v>38434</v>
      </c>
      <c r="J1596">
        <v>1.3049999999999999</v>
      </c>
    </row>
    <row r="1597" spans="9:10" x14ac:dyDescent="0.35">
      <c r="I1597" s="1">
        <v>38435</v>
      </c>
      <c r="J1597">
        <v>1.2982</v>
      </c>
    </row>
    <row r="1598" spans="9:10" x14ac:dyDescent="0.35">
      <c r="I1598" s="1">
        <v>38440</v>
      </c>
      <c r="J1598">
        <v>1.2926</v>
      </c>
    </row>
    <row r="1599" spans="9:10" x14ac:dyDescent="0.35">
      <c r="I1599" s="1">
        <v>38441</v>
      </c>
      <c r="J1599">
        <v>1.2943</v>
      </c>
    </row>
    <row r="1600" spans="9:10" x14ac:dyDescent="0.35">
      <c r="I1600" s="1">
        <v>38442</v>
      </c>
      <c r="J1600">
        <v>1.2964</v>
      </c>
    </row>
    <row r="1601" spans="9:10" x14ac:dyDescent="0.35">
      <c r="I1601" s="1">
        <v>38443</v>
      </c>
      <c r="J1601">
        <v>1.2959000000000001</v>
      </c>
    </row>
    <row r="1602" spans="9:10" x14ac:dyDescent="0.35">
      <c r="I1602" s="1">
        <v>38446</v>
      </c>
      <c r="J1602">
        <v>1.2883</v>
      </c>
    </row>
    <row r="1603" spans="9:10" x14ac:dyDescent="0.35">
      <c r="I1603" s="1">
        <v>38447</v>
      </c>
      <c r="J1603">
        <v>1.2809999999999999</v>
      </c>
    </row>
    <row r="1604" spans="9:10" x14ac:dyDescent="0.35">
      <c r="I1604" s="1">
        <v>38448</v>
      </c>
      <c r="J1604">
        <v>1.286</v>
      </c>
    </row>
    <row r="1605" spans="9:10" x14ac:dyDescent="0.35">
      <c r="I1605" s="1">
        <v>38449</v>
      </c>
      <c r="J1605">
        <v>1.2923</v>
      </c>
    </row>
    <row r="1606" spans="9:10" x14ac:dyDescent="0.35">
      <c r="I1606" s="1">
        <v>38450</v>
      </c>
      <c r="J1606">
        <v>1.2819</v>
      </c>
    </row>
    <row r="1607" spans="9:10" x14ac:dyDescent="0.35">
      <c r="I1607" s="1">
        <v>38453</v>
      </c>
      <c r="J1607">
        <v>1.2970999999999999</v>
      </c>
    </row>
    <row r="1608" spans="9:10" x14ac:dyDescent="0.35">
      <c r="I1608" s="1">
        <v>38454</v>
      </c>
      <c r="J1608">
        <v>1.2985</v>
      </c>
    </row>
    <row r="1609" spans="9:10" x14ac:dyDescent="0.35">
      <c r="I1609" s="1">
        <v>38455</v>
      </c>
      <c r="J1609">
        <v>1.2922</v>
      </c>
    </row>
    <row r="1610" spans="9:10" x14ac:dyDescent="0.35">
      <c r="I1610" s="1">
        <v>38456</v>
      </c>
      <c r="J1610">
        <v>1.282</v>
      </c>
    </row>
    <row r="1611" spans="9:10" x14ac:dyDescent="0.35">
      <c r="I1611" s="1">
        <v>38457</v>
      </c>
      <c r="J1611">
        <v>1.2867999999999999</v>
      </c>
    </row>
    <row r="1612" spans="9:10" x14ac:dyDescent="0.35">
      <c r="I1612" s="1">
        <v>38460</v>
      </c>
      <c r="J1612">
        <v>1.2967</v>
      </c>
    </row>
    <row r="1613" spans="9:10" x14ac:dyDescent="0.35">
      <c r="I1613" s="1">
        <v>38461</v>
      </c>
      <c r="J1613">
        <v>1.2996000000000001</v>
      </c>
    </row>
    <row r="1614" spans="9:10" x14ac:dyDescent="0.35">
      <c r="I1614" s="1">
        <v>38462</v>
      </c>
      <c r="J1614">
        <v>1.3048999999999999</v>
      </c>
    </row>
    <row r="1615" spans="9:10" x14ac:dyDescent="0.35">
      <c r="I1615" s="1">
        <v>38463</v>
      </c>
      <c r="J1615">
        <v>1.3058000000000001</v>
      </c>
    </row>
    <row r="1616" spans="9:10" x14ac:dyDescent="0.35">
      <c r="I1616" s="1">
        <v>38464</v>
      </c>
      <c r="J1616">
        <v>1.3077000000000001</v>
      </c>
    </row>
    <row r="1617" spans="9:10" x14ac:dyDescent="0.35">
      <c r="I1617" s="1">
        <v>38467</v>
      </c>
      <c r="J1617">
        <v>1.2966</v>
      </c>
    </row>
    <row r="1618" spans="9:10" x14ac:dyDescent="0.35">
      <c r="I1618" s="1">
        <v>38468</v>
      </c>
      <c r="J1618">
        <v>1.2981</v>
      </c>
    </row>
    <row r="1619" spans="9:10" x14ac:dyDescent="0.35">
      <c r="I1619" s="1">
        <v>38469</v>
      </c>
      <c r="J1619">
        <v>1.292</v>
      </c>
    </row>
    <row r="1620" spans="9:10" x14ac:dyDescent="0.35">
      <c r="I1620" s="1">
        <v>38470</v>
      </c>
      <c r="J1620">
        <v>1.2905</v>
      </c>
    </row>
    <row r="1621" spans="9:10" x14ac:dyDescent="0.35">
      <c r="I1621" s="1">
        <v>38471</v>
      </c>
      <c r="J1621">
        <v>1.2957000000000001</v>
      </c>
    </row>
    <row r="1622" spans="9:10" x14ac:dyDescent="0.35">
      <c r="I1622" s="1">
        <v>38474</v>
      </c>
      <c r="J1622">
        <v>1.2863</v>
      </c>
    </row>
    <row r="1623" spans="9:10" x14ac:dyDescent="0.35">
      <c r="I1623" s="1">
        <v>38475</v>
      </c>
      <c r="J1623">
        <v>1.2856000000000001</v>
      </c>
    </row>
    <row r="1624" spans="9:10" x14ac:dyDescent="0.35">
      <c r="I1624" s="1">
        <v>38476</v>
      </c>
      <c r="J1624">
        <v>1.2952999999999999</v>
      </c>
    </row>
    <row r="1625" spans="9:10" x14ac:dyDescent="0.35">
      <c r="I1625" s="1">
        <v>38477</v>
      </c>
      <c r="J1625">
        <v>1.2954000000000001</v>
      </c>
    </row>
    <row r="1626" spans="9:10" x14ac:dyDescent="0.35">
      <c r="I1626" s="1">
        <v>38478</v>
      </c>
      <c r="J1626">
        <v>1.2947</v>
      </c>
    </row>
    <row r="1627" spans="9:10" x14ac:dyDescent="0.35">
      <c r="I1627" s="1">
        <v>38481</v>
      </c>
      <c r="J1627">
        <v>1.2824</v>
      </c>
    </row>
    <row r="1628" spans="9:10" x14ac:dyDescent="0.35">
      <c r="I1628" s="1">
        <v>38482</v>
      </c>
      <c r="J1628">
        <v>1.2854000000000001</v>
      </c>
    </row>
    <row r="1629" spans="9:10" x14ac:dyDescent="0.35">
      <c r="I1629" s="1">
        <v>38483</v>
      </c>
      <c r="J1629">
        <v>1.2882</v>
      </c>
    </row>
    <row r="1630" spans="9:10" x14ac:dyDescent="0.35">
      <c r="I1630" s="1">
        <v>38484</v>
      </c>
      <c r="J1630">
        <v>1.2770999999999999</v>
      </c>
    </row>
    <row r="1631" spans="9:10" x14ac:dyDescent="0.35">
      <c r="I1631" s="1">
        <v>38485</v>
      </c>
      <c r="J1631">
        <v>1.2635000000000001</v>
      </c>
    </row>
    <row r="1632" spans="9:10" x14ac:dyDescent="0.35">
      <c r="I1632" s="1">
        <v>38488</v>
      </c>
      <c r="J1632">
        <v>1.2616000000000001</v>
      </c>
    </row>
    <row r="1633" spans="9:10" x14ac:dyDescent="0.35">
      <c r="I1633" s="1">
        <v>38489</v>
      </c>
      <c r="J1633">
        <v>1.2636000000000001</v>
      </c>
    </row>
    <row r="1634" spans="9:10" x14ac:dyDescent="0.35">
      <c r="I1634" s="1">
        <v>38490</v>
      </c>
      <c r="J1634">
        <v>1.2621</v>
      </c>
    </row>
    <row r="1635" spans="9:10" x14ac:dyDescent="0.35">
      <c r="I1635" s="1">
        <v>38491</v>
      </c>
      <c r="J1635">
        <v>1.2642</v>
      </c>
    </row>
    <row r="1636" spans="9:10" x14ac:dyDescent="0.35">
      <c r="I1636" s="1">
        <v>38492</v>
      </c>
      <c r="J1636">
        <v>1.2606999999999999</v>
      </c>
    </row>
    <row r="1637" spans="9:10" x14ac:dyDescent="0.35">
      <c r="I1637" s="1">
        <v>38495</v>
      </c>
      <c r="J1637">
        <v>1.2547999999999999</v>
      </c>
    </row>
    <row r="1638" spans="9:10" x14ac:dyDescent="0.35">
      <c r="I1638" s="1">
        <v>38496</v>
      </c>
      <c r="J1638">
        <v>1.2617</v>
      </c>
    </row>
    <row r="1639" spans="9:10" x14ac:dyDescent="0.35">
      <c r="I1639" s="1">
        <v>38497</v>
      </c>
      <c r="J1639">
        <v>1.2564</v>
      </c>
    </row>
    <row r="1640" spans="9:10" x14ac:dyDescent="0.35">
      <c r="I1640" s="1">
        <v>38498</v>
      </c>
      <c r="J1640">
        <v>1.2523</v>
      </c>
    </row>
    <row r="1641" spans="9:10" x14ac:dyDescent="0.35">
      <c r="I1641" s="1">
        <v>38499</v>
      </c>
      <c r="J1641">
        <v>1.2551000000000001</v>
      </c>
    </row>
    <row r="1642" spans="9:10" x14ac:dyDescent="0.35">
      <c r="I1642" s="1">
        <v>38502</v>
      </c>
      <c r="J1642">
        <v>1.2472000000000001</v>
      </c>
    </row>
    <row r="1643" spans="9:10" x14ac:dyDescent="0.35">
      <c r="I1643" s="1">
        <v>38503</v>
      </c>
      <c r="J1643">
        <v>1.2331000000000001</v>
      </c>
    </row>
    <row r="1644" spans="9:10" x14ac:dyDescent="0.35">
      <c r="I1644" s="1">
        <v>38504</v>
      </c>
      <c r="J1644">
        <v>1.2228000000000001</v>
      </c>
    </row>
    <row r="1645" spans="9:10" x14ac:dyDescent="0.35">
      <c r="I1645" s="1">
        <v>38505</v>
      </c>
      <c r="J1645">
        <v>1.2262999999999999</v>
      </c>
    </row>
    <row r="1646" spans="9:10" x14ac:dyDescent="0.35">
      <c r="I1646" s="1">
        <v>38506</v>
      </c>
      <c r="J1646">
        <v>1.2289000000000001</v>
      </c>
    </row>
    <row r="1647" spans="9:10" x14ac:dyDescent="0.35">
      <c r="I1647" s="1">
        <v>38509</v>
      </c>
      <c r="J1647">
        <v>1.2272000000000001</v>
      </c>
    </row>
    <row r="1648" spans="9:10" x14ac:dyDescent="0.35">
      <c r="I1648" s="1">
        <v>38510</v>
      </c>
      <c r="J1648">
        <v>1.2284999999999999</v>
      </c>
    </row>
    <row r="1649" spans="9:10" x14ac:dyDescent="0.35">
      <c r="I1649" s="1">
        <v>38511</v>
      </c>
      <c r="J1649">
        <v>1.2323999999999999</v>
      </c>
    </row>
    <row r="1650" spans="9:10" x14ac:dyDescent="0.35">
      <c r="I1650" s="1">
        <v>38512</v>
      </c>
      <c r="J1650">
        <v>1.2239</v>
      </c>
    </row>
    <row r="1651" spans="9:10" x14ac:dyDescent="0.35">
      <c r="I1651" s="1">
        <v>38513</v>
      </c>
      <c r="J1651">
        <v>1.2229000000000001</v>
      </c>
    </row>
    <row r="1652" spans="9:10" x14ac:dyDescent="0.35">
      <c r="I1652" s="1">
        <v>38516</v>
      </c>
      <c r="J1652">
        <v>1.2061999999999999</v>
      </c>
    </row>
    <row r="1653" spans="9:10" x14ac:dyDescent="0.35">
      <c r="I1653" s="1">
        <v>38517</v>
      </c>
      <c r="J1653">
        <v>1.2110000000000001</v>
      </c>
    </row>
    <row r="1654" spans="9:10" x14ac:dyDescent="0.35">
      <c r="I1654" s="1">
        <v>38518</v>
      </c>
      <c r="J1654">
        <v>1.2069000000000001</v>
      </c>
    </row>
    <row r="1655" spans="9:10" x14ac:dyDescent="0.35">
      <c r="I1655" s="1">
        <v>38519</v>
      </c>
      <c r="J1655">
        <v>1.2115</v>
      </c>
    </row>
    <row r="1656" spans="9:10" x14ac:dyDescent="0.35">
      <c r="I1656" s="1">
        <v>38520</v>
      </c>
      <c r="J1656">
        <v>1.2177</v>
      </c>
    </row>
    <row r="1657" spans="9:10" x14ac:dyDescent="0.35">
      <c r="I1657" s="1">
        <v>38523</v>
      </c>
      <c r="J1657">
        <v>1.2210000000000001</v>
      </c>
    </row>
    <row r="1658" spans="9:10" x14ac:dyDescent="0.35">
      <c r="I1658" s="1">
        <v>38524</v>
      </c>
      <c r="J1658">
        <v>1.2092000000000001</v>
      </c>
    </row>
    <row r="1659" spans="9:10" x14ac:dyDescent="0.35">
      <c r="I1659" s="1">
        <v>38525</v>
      </c>
      <c r="J1659">
        <v>1.2111000000000001</v>
      </c>
    </row>
    <row r="1660" spans="9:10" x14ac:dyDescent="0.35">
      <c r="I1660" s="1">
        <v>38526</v>
      </c>
      <c r="J1660">
        <v>1.2065999999999999</v>
      </c>
    </row>
    <row r="1661" spans="9:10" x14ac:dyDescent="0.35">
      <c r="I1661" s="1">
        <v>38527</v>
      </c>
      <c r="J1661">
        <v>1.2081999999999999</v>
      </c>
    </row>
    <row r="1662" spans="9:10" x14ac:dyDescent="0.35">
      <c r="I1662" s="1">
        <v>38530</v>
      </c>
      <c r="J1662">
        <v>1.2163999999999999</v>
      </c>
    </row>
    <row r="1663" spans="9:10" x14ac:dyDescent="0.35">
      <c r="I1663" s="1">
        <v>38531</v>
      </c>
      <c r="J1663">
        <v>1.2095</v>
      </c>
    </row>
    <row r="1664" spans="9:10" x14ac:dyDescent="0.35">
      <c r="I1664" s="1">
        <v>38532</v>
      </c>
      <c r="J1664">
        <v>1.2054</v>
      </c>
    </row>
    <row r="1665" spans="9:10" x14ac:dyDescent="0.35">
      <c r="I1665" s="1">
        <v>38533</v>
      </c>
      <c r="J1665">
        <v>1.2092000000000001</v>
      </c>
    </row>
    <row r="1666" spans="9:10" x14ac:dyDescent="0.35">
      <c r="I1666" s="1">
        <v>38534</v>
      </c>
      <c r="J1666">
        <v>1.2087000000000001</v>
      </c>
    </row>
    <row r="1667" spans="9:10" x14ac:dyDescent="0.35">
      <c r="I1667" s="1">
        <v>38537</v>
      </c>
      <c r="J1667">
        <v>1.1894</v>
      </c>
    </row>
    <row r="1668" spans="9:10" x14ac:dyDescent="0.35">
      <c r="I1668" s="1">
        <v>38538</v>
      </c>
      <c r="J1668">
        <v>1.1882999999999999</v>
      </c>
    </row>
    <row r="1669" spans="9:10" x14ac:dyDescent="0.35">
      <c r="I1669" s="1">
        <v>38539</v>
      </c>
      <c r="J1669">
        <v>1.1913</v>
      </c>
    </row>
    <row r="1670" spans="9:10" x14ac:dyDescent="0.35">
      <c r="I1670" s="1">
        <v>38540</v>
      </c>
      <c r="J1670">
        <v>1.1957</v>
      </c>
    </row>
    <row r="1671" spans="9:10" x14ac:dyDescent="0.35">
      <c r="I1671" s="1">
        <v>38541</v>
      </c>
      <c r="J1671">
        <v>1.1903999999999999</v>
      </c>
    </row>
    <row r="1672" spans="9:10" x14ac:dyDescent="0.35">
      <c r="I1672" s="1">
        <v>38544</v>
      </c>
      <c r="J1672">
        <v>1.2005999999999999</v>
      </c>
    </row>
    <row r="1673" spans="9:10" x14ac:dyDescent="0.35">
      <c r="I1673" s="1">
        <v>38545</v>
      </c>
      <c r="J1673">
        <v>1.2165999999999999</v>
      </c>
    </row>
    <row r="1674" spans="9:10" x14ac:dyDescent="0.35">
      <c r="I1674" s="1">
        <v>38546</v>
      </c>
      <c r="J1674">
        <v>1.2183999999999999</v>
      </c>
    </row>
    <row r="1675" spans="9:10" x14ac:dyDescent="0.35">
      <c r="I1675" s="1">
        <v>38547</v>
      </c>
      <c r="J1675">
        <v>1.2067000000000001</v>
      </c>
    </row>
    <row r="1676" spans="9:10" x14ac:dyDescent="0.35">
      <c r="I1676" s="1">
        <v>38548</v>
      </c>
      <c r="J1676">
        <v>1.2073</v>
      </c>
    </row>
    <row r="1677" spans="9:10" x14ac:dyDescent="0.35">
      <c r="I1677" s="1">
        <v>38551</v>
      </c>
      <c r="J1677">
        <v>1.2054</v>
      </c>
    </row>
    <row r="1678" spans="9:10" x14ac:dyDescent="0.35">
      <c r="I1678" s="1">
        <v>38552</v>
      </c>
      <c r="J1678">
        <v>1.1964999999999999</v>
      </c>
    </row>
    <row r="1679" spans="9:10" x14ac:dyDescent="0.35">
      <c r="I1679" s="1">
        <v>38553</v>
      </c>
      <c r="J1679">
        <v>1.2062999999999999</v>
      </c>
    </row>
    <row r="1680" spans="9:10" x14ac:dyDescent="0.35">
      <c r="I1680" s="1">
        <v>38554</v>
      </c>
      <c r="J1680">
        <v>1.2186999999999999</v>
      </c>
    </row>
    <row r="1681" spans="9:10" x14ac:dyDescent="0.35">
      <c r="I1681" s="1">
        <v>38555</v>
      </c>
      <c r="J1681">
        <v>1.2142999999999999</v>
      </c>
    </row>
    <row r="1682" spans="9:10" x14ac:dyDescent="0.35">
      <c r="I1682" s="1">
        <v>38558</v>
      </c>
      <c r="J1682">
        <v>1.2064999999999999</v>
      </c>
    </row>
    <row r="1683" spans="9:10" x14ac:dyDescent="0.35">
      <c r="I1683" s="1">
        <v>38559</v>
      </c>
      <c r="J1683">
        <v>1.1987000000000001</v>
      </c>
    </row>
    <row r="1684" spans="9:10" x14ac:dyDescent="0.35">
      <c r="I1684" s="1">
        <v>38560</v>
      </c>
      <c r="J1684">
        <v>1.1990000000000001</v>
      </c>
    </row>
    <row r="1685" spans="9:10" x14ac:dyDescent="0.35">
      <c r="I1685" s="1">
        <v>38561</v>
      </c>
      <c r="J1685">
        <v>1.21</v>
      </c>
    </row>
    <row r="1686" spans="9:10" x14ac:dyDescent="0.35">
      <c r="I1686" s="1">
        <v>38562</v>
      </c>
      <c r="J1686">
        <v>1.2093</v>
      </c>
    </row>
    <row r="1687" spans="9:10" x14ac:dyDescent="0.35">
      <c r="I1687" s="1">
        <v>38565</v>
      </c>
      <c r="J1687">
        <v>1.2219</v>
      </c>
    </row>
    <row r="1688" spans="9:10" x14ac:dyDescent="0.35">
      <c r="I1688" s="1">
        <v>38566</v>
      </c>
      <c r="J1688">
        <v>1.2217</v>
      </c>
    </row>
    <row r="1689" spans="9:10" x14ac:dyDescent="0.35">
      <c r="I1689" s="1">
        <v>38567</v>
      </c>
      <c r="J1689">
        <v>1.2307999999999999</v>
      </c>
    </row>
    <row r="1690" spans="9:10" x14ac:dyDescent="0.35">
      <c r="I1690" s="1">
        <v>38568</v>
      </c>
      <c r="J1690">
        <v>1.2319</v>
      </c>
    </row>
    <row r="1691" spans="9:10" x14ac:dyDescent="0.35">
      <c r="I1691" s="1">
        <v>38569</v>
      </c>
      <c r="J1691">
        <v>1.2385999999999999</v>
      </c>
    </row>
    <row r="1692" spans="9:10" x14ac:dyDescent="0.35">
      <c r="I1692" s="1">
        <v>38572</v>
      </c>
      <c r="J1692">
        <v>1.2370000000000001</v>
      </c>
    </row>
    <row r="1693" spans="9:10" x14ac:dyDescent="0.35">
      <c r="I1693" s="1">
        <v>38573</v>
      </c>
      <c r="J1693">
        <v>1.2366999999999999</v>
      </c>
    </row>
    <row r="1694" spans="9:10" x14ac:dyDescent="0.35">
      <c r="I1694" s="1">
        <v>38574</v>
      </c>
      <c r="J1694">
        <v>1.2377</v>
      </c>
    </row>
    <row r="1695" spans="9:10" x14ac:dyDescent="0.35">
      <c r="I1695" s="1">
        <v>38575</v>
      </c>
      <c r="J1695">
        <v>1.2404999999999999</v>
      </c>
    </row>
    <row r="1696" spans="9:10" x14ac:dyDescent="0.35">
      <c r="I1696" s="1">
        <v>38576</v>
      </c>
      <c r="J1696">
        <v>1.2457</v>
      </c>
    </row>
    <row r="1697" spans="9:10" x14ac:dyDescent="0.35">
      <c r="I1697" s="1">
        <v>38579</v>
      </c>
      <c r="J1697">
        <v>1.2374000000000001</v>
      </c>
    </row>
    <row r="1698" spans="9:10" x14ac:dyDescent="0.35">
      <c r="I1698" s="1">
        <v>38580</v>
      </c>
      <c r="J1698">
        <v>1.2313000000000001</v>
      </c>
    </row>
    <row r="1699" spans="9:10" x14ac:dyDescent="0.35">
      <c r="I1699" s="1">
        <v>38581</v>
      </c>
      <c r="J1699">
        <v>1.2296</v>
      </c>
    </row>
    <row r="1700" spans="9:10" x14ac:dyDescent="0.35">
      <c r="I1700" s="1">
        <v>38582</v>
      </c>
      <c r="J1700">
        <v>1.2213000000000001</v>
      </c>
    </row>
    <row r="1701" spans="9:10" x14ac:dyDescent="0.35">
      <c r="I1701" s="1">
        <v>38583</v>
      </c>
      <c r="J1701">
        <v>1.2182999999999999</v>
      </c>
    </row>
    <row r="1702" spans="9:10" x14ac:dyDescent="0.35">
      <c r="I1702" s="1">
        <v>38586</v>
      </c>
      <c r="J1702">
        <v>1.2231000000000001</v>
      </c>
    </row>
    <row r="1703" spans="9:10" x14ac:dyDescent="0.35">
      <c r="I1703" s="1">
        <v>38587</v>
      </c>
      <c r="J1703">
        <v>1.2233000000000001</v>
      </c>
    </row>
    <row r="1704" spans="9:10" x14ac:dyDescent="0.35">
      <c r="I1704" s="1">
        <v>38588</v>
      </c>
      <c r="J1704">
        <v>1.2211000000000001</v>
      </c>
    </row>
    <row r="1705" spans="9:10" x14ac:dyDescent="0.35">
      <c r="I1705" s="1">
        <v>38589</v>
      </c>
      <c r="J1705">
        <v>1.2272000000000001</v>
      </c>
    </row>
    <row r="1706" spans="9:10" x14ac:dyDescent="0.35">
      <c r="I1706" s="1">
        <v>38590</v>
      </c>
      <c r="J1706">
        <v>1.2306999999999999</v>
      </c>
    </row>
    <row r="1707" spans="9:10" x14ac:dyDescent="0.35">
      <c r="I1707" s="1">
        <v>38593</v>
      </c>
      <c r="J1707">
        <v>1.2289000000000001</v>
      </c>
    </row>
    <row r="1708" spans="9:10" x14ac:dyDescent="0.35">
      <c r="I1708" s="1">
        <v>38594</v>
      </c>
      <c r="J1708">
        <v>1.2181</v>
      </c>
    </row>
    <row r="1709" spans="9:10" x14ac:dyDescent="0.35">
      <c r="I1709" s="1">
        <v>38595</v>
      </c>
      <c r="J1709">
        <v>1.2198</v>
      </c>
    </row>
    <row r="1710" spans="9:10" x14ac:dyDescent="0.35">
      <c r="I1710" s="1">
        <v>38596</v>
      </c>
      <c r="J1710">
        <v>1.2387999999999999</v>
      </c>
    </row>
    <row r="1711" spans="9:10" x14ac:dyDescent="0.35">
      <c r="I1711" s="1">
        <v>38597</v>
      </c>
      <c r="J1711">
        <v>1.2541</v>
      </c>
    </row>
    <row r="1712" spans="9:10" x14ac:dyDescent="0.35">
      <c r="I1712" s="1">
        <v>38600</v>
      </c>
      <c r="J1712">
        <v>1.2538</v>
      </c>
    </row>
    <row r="1713" spans="9:10" x14ac:dyDescent="0.35">
      <c r="I1713" s="1">
        <v>38601</v>
      </c>
      <c r="J1713">
        <v>1.2483</v>
      </c>
    </row>
    <row r="1714" spans="9:10" x14ac:dyDescent="0.35">
      <c r="I1714" s="1">
        <v>38602</v>
      </c>
      <c r="J1714">
        <v>1.2451000000000001</v>
      </c>
    </row>
    <row r="1715" spans="9:10" x14ac:dyDescent="0.35">
      <c r="I1715" s="1">
        <v>38603</v>
      </c>
      <c r="J1715">
        <v>1.2418</v>
      </c>
    </row>
    <row r="1716" spans="9:10" x14ac:dyDescent="0.35">
      <c r="I1716" s="1">
        <v>38604</v>
      </c>
      <c r="J1716">
        <v>1.2415</v>
      </c>
    </row>
    <row r="1717" spans="9:10" x14ac:dyDescent="0.35">
      <c r="I1717" s="1">
        <v>38607</v>
      </c>
      <c r="J1717">
        <v>1.2313000000000001</v>
      </c>
    </row>
    <row r="1718" spans="9:10" x14ac:dyDescent="0.35">
      <c r="I1718" s="1">
        <v>38608</v>
      </c>
      <c r="J1718">
        <v>1.2276</v>
      </c>
    </row>
    <row r="1719" spans="9:10" x14ac:dyDescent="0.35">
      <c r="I1719" s="1">
        <v>38609</v>
      </c>
      <c r="J1719">
        <v>1.2314000000000001</v>
      </c>
    </row>
    <row r="1720" spans="9:10" x14ac:dyDescent="0.35">
      <c r="I1720" s="1">
        <v>38610</v>
      </c>
      <c r="J1720">
        <v>1.2222999999999999</v>
      </c>
    </row>
    <row r="1721" spans="9:10" x14ac:dyDescent="0.35">
      <c r="I1721" s="1">
        <v>38611</v>
      </c>
      <c r="J1721">
        <v>1.2242999999999999</v>
      </c>
    </row>
    <row r="1722" spans="9:10" x14ac:dyDescent="0.35">
      <c r="I1722" s="1">
        <v>38614</v>
      </c>
      <c r="J1722">
        <v>1.2139</v>
      </c>
    </row>
    <row r="1723" spans="9:10" x14ac:dyDescent="0.35">
      <c r="I1723" s="1">
        <v>38615</v>
      </c>
      <c r="J1723">
        <v>1.2154</v>
      </c>
    </row>
    <row r="1724" spans="9:10" x14ac:dyDescent="0.35">
      <c r="I1724" s="1">
        <v>38616</v>
      </c>
      <c r="J1724">
        <v>1.2224999999999999</v>
      </c>
    </row>
    <row r="1725" spans="9:10" x14ac:dyDescent="0.35">
      <c r="I1725" s="1">
        <v>38617</v>
      </c>
      <c r="J1725">
        <v>1.2223999999999999</v>
      </c>
    </row>
    <row r="1726" spans="9:10" x14ac:dyDescent="0.35">
      <c r="I1726" s="1">
        <v>38618</v>
      </c>
      <c r="J1726">
        <v>1.2118</v>
      </c>
    </row>
    <row r="1727" spans="9:10" x14ac:dyDescent="0.35">
      <c r="I1727" s="1">
        <v>38621</v>
      </c>
      <c r="J1727">
        <v>1.2031000000000001</v>
      </c>
    </row>
    <row r="1728" spans="9:10" x14ac:dyDescent="0.35">
      <c r="I1728" s="1">
        <v>38622</v>
      </c>
      <c r="J1728">
        <v>1.2004999999999999</v>
      </c>
    </row>
    <row r="1729" spans="9:10" x14ac:dyDescent="0.35">
      <c r="I1729" s="1">
        <v>38623</v>
      </c>
      <c r="J1729">
        <v>1.2037</v>
      </c>
    </row>
    <row r="1730" spans="9:10" x14ac:dyDescent="0.35">
      <c r="I1730" s="1">
        <v>38624</v>
      </c>
      <c r="J1730">
        <v>1.2062999999999999</v>
      </c>
    </row>
    <row r="1731" spans="9:10" x14ac:dyDescent="0.35">
      <c r="I1731" s="1">
        <v>38625</v>
      </c>
      <c r="J1731">
        <v>1.2041999999999999</v>
      </c>
    </row>
    <row r="1732" spans="9:10" x14ac:dyDescent="0.35">
      <c r="I1732" s="1">
        <v>38628</v>
      </c>
      <c r="J1732">
        <v>1.1933</v>
      </c>
    </row>
    <row r="1733" spans="9:10" x14ac:dyDescent="0.35">
      <c r="I1733" s="1">
        <v>38629</v>
      </c>
      <c r="J1733">
        <v>1.1938</v>
      </c>
    </row>
    <row r="1734" spans="9:10" x14ac:dyDescent="0.35">
      <c r="I1734" s="1">
        <v>38630</v>
      </c>
      <c r="J1734">
        <v>1.1947000000000001</v>
      </c>
    </row>
    <row r="1735" spans="9:10" x14ac:dyDescent="0.35">
      <c r="I1735" s="1">
        <v>38631</v>
      </c>
      <c r="J1735">
        <v>1.2060999999999999</v>
      </c>
    </row>
    <row r="1736" spans="9:10" x14ac:dyDescent="0.35">
      <c r="I1736" s="1">
        <v>38632</v>
      </c>
      <c r="J1736">
        <v>1.2143999999999999</v>
      </c>
    </row>
    <row r="1737" spans="9:10" x14ac:dyDescent="0.35">
      <c r="I1737" s="1">
        <v>38635</v>
      </c>
      <c r="J1737">
        <v>1.2088000000000001</v>
      </c>
    </row>
    <row r="1738" spans="9:10" x14ac:dyDescent="0.35">
      <c r="I1738" s="1">
        <v>38636</v>
      </c>
      <c r="J1738">
        <v>1.2021999999999999</v>
      </c>
    </row>
    <row r="1739" spans="9:10" x14ac:dyDescent="0.35">
      <c r="I1739" s="1">
        <v>38637</v>
      </c>
      <c r="J1739">
        <v>1.2008000000000001</v>
      </c>
    </row>
    <row r="1740" spans="9:10" x14ac:dyDescent="0.35">
      <c r="I1740" s="1">
        <v>38638</v>
      </c>
      <c r="J1740">
        <v>1.198</v>
      </c>
    </row>
    <row r="1741" spans="9:10" x14ac:dyDescent="0.35">
      <c r="I1741" s="1">
        <v>38639</v>
      </c>
      <c r="J1741">
        <v>1.1999</v>
      </c>
    </row>
    <row r="1742" spans="9:10" x14ac:dyDescent="0.35">
      <c r="I1742" s="1">
        <v>38642</v>
      </c>
      <c r="J1742">
        <v>1.2021999999999999</v>
      </c>
    </row>
    <row r="1743" spans="9:10" x14ac:dyDescent="0.35">
      <c r="I1743" s="1">
        <v>38643</v>
      </c>
      <c r="J1743">
        <v>1.1937</v>
      </c>
    </row>
    <row r="1744" spans="9:10" x14ac:dyDescent="0.35">
      <c r="I1744" s="1">
        <v>38644</v>
      </c>
      <c r="J1744">
        <v>1.1950000000000001</v>
      </c>
    </row>
    <row r="1745" spans="9:10" x14ac:dyDescent="0.35">
      <c r="I1745" s="1">
        <v>38645</v>
      </c>
      <c r="J1745">
        <v>1.1953</v>
      </c>
    </row>
    <row r="1746" spans="9:10" x14ac:dyDescent="0.35">
      <c r="I1746" s="1">
        <v>38646</v>
      </c>
      <c r="J1746">
        <v>1.2012</v>
      </c>
    </row>
    <row r="1747" spans="9:10" x14ac:dyDescent="0.35">
      <c r="I1747" s="1">
        <v>38649</v>
      </c>
      <c r="J1747">
        <v>1.1943999999999999</v>
      </c>
    </row>
    <row r="1748" spans="9:10" x14ac:dyDescent="0.35">
      <c r="I1748" s="1">
        <v>38650</v>
      </c>
      <c r="J1748">
        <v>1.2017</v>
      </c>
    </row>
    <row r="1749" spans="9:10" x14ac:dyDescent="0.35">
      <c r="I1749" s="1">
        <v>38651</v>
      </c>
      <c r="J1749">
        <v>1.2059</v>
      </c>
    </row>
    <row r="1750" spans="9:10" x14ac:dyDescent="0.35">
      <c r="I1750" s="1">
        <v>38652</v>
      </c>
      <c r="J1750">
        <v>1.2130000000000001</v>
      </c>
    </row>
    <row r="1751" spans="9:10" x14ac:dyDescent="0.35">
      <c r="I1751" s="1">
        <v>38653</v>
      </c>
      <c r="J1751">
        <v>1.2138</v>
      </c>
    </row>
    <row r="1752" spans="9:10" x14ac:dyDescent="0.35">
      <c r="I1752" s="1">
        <v>38656</v>
      </c>
      <c r="J1752">
        <v>1.2022999999999999</v>
      </c>
    </row>
    <row r="1753" spans="9:10" x14ac:dyDescent="0.35">
      <c r="I1753" s="1">
        <v>38657</v>
      </c>
      <c r="J1753">
        <v>1.2008000000000001</v>
      </c>
    </row>
    <row r="1754" spans="9:10" x14ac:dyDescent="0.35">
      <c r="I1754" s="1">
        <v>38658</v>
      </c>
      <c r="J1754">
        <v>1.1992</v>
      </c>
    </row>
    <row r="1755" spans="9:10" x14ac:dyDescent="0.35">
      <c r="I1755" s="1">
        <v>38659</v>
      </c>
      <c r="J1755">
        <v>1.2040999999999999</v>
      </c>
    </row>
    <row r="1756" spans="9:10" x14ac:dyDescent="0.35">
      <c r="I1756" s="1">
        <v>38660</v>
      </c>
      <c r="J1756">
        <v>1.1933</v>
      </c>
    </row>
    <row r="1757" spans="9:10" x14ac:dyDescent="0.35">
      <c r="I1757" s="1">
        <v>38663</v>
      </c>
      <c r="J1757">
        <v>1.1823999999999999</v>
      </c>
    </row>
    <row r="1758" spans="9:10" x14ac:dyDescent="0.35">
      <c r="I1758" s="1">
        <v>38664</v>
      </c>
      <c r="J1758">
        <v>1.1740999999999999</v>
      </c>
    </row>
    <row r="1759" spans="9:10" x14ac:dyDescent="0.35">
      <c r="I1759" s="1">
        <v>38665</v>
      </c>
      <c r="J1759">
        <v>1.1738</v>
      </c>
    </row>
    <row r="1760" spans="9:10" x14ac:dyDescent="0.35">
      <c r="I1760" s="1">
        <v>38666</v>
      </c>
      <c r="J1760">
        <v>1.1761999999999999</v>
      </c>
    </row>
    <row r="1761" spans="9:10" x14ac:dyDescent="0.35">
      <c r="I1761" s="1">
        <v>38667</v>
      </c>
      <c r="J1761">
        <v>1.1697</v>
      </c>
    </row>
    <row r="1762" spans="9:10" x14ac:dyDescent="0.35">
      <c r="I1762" s="1">
        <v>38670</v>
      </c>
      <c r="J1762">
        <v>1.1713</v>
      </c>
    </row>
    <row r="1763" spans="9:10" x14ac:dyDescent="0.35">
      <c r="I1763" s="1">
        <v>38671</v>
      </c>
      <c r="J1763">
        <v>1.1667000000000001</v>
      </c>
    </row>
    <row r="1764" spans="9:10" x14ac:dyDescent="0.35">
      <c r="I1764" s="1">
        <v>38672</v>
      </c>
      <c r="J1764">
        <v>1.1677</v>
      </c>
    </row>
    <row r="1765" spans="9:10" x14ac:dyDescent="0.35">
      <c r="I1765" s="1">
        <v>38673</v>
      </c>
      <c r="J1765">
        <v>1.1692</v>
      </c>
    </row>
    <row r="1766" spans="9:10" x14ac:dyDescent="0.35">
      <c r="I1766" s="1">
        <v>38674</v>
      </c>
      <c r="J1766">
        <v>1.1678999999999999</v>
      </c>
    </row>
    <row r="1767" spans="9:10" x14ac:dyDescent="0.35">
      <c r="I1767" s="1">
        <v>38677</v>
      </c>
      <c r="J1767">
        <v>1.1811</v>
      </c>
    </row>
    <row r="1768" spans="9:10" x14ac:dyDescent="0.35">
      <c r="I1768" s="1">
        <v>38678</v>
      </c>
      <c r="J1768">
        <v>1.1700999999999999</v>
      </c>
    </row>
    <row r="1769" spans="9:10" x14ac:dyDescent="0.35">
      <c r="I1769" s="1">
        <v>38679</v>
      </c>
      <c r="J1769">
        <v>1.1776</v>
      </c>
    </row>
    <row r="1770" spans="9:10" x14ac:dyDescent="0.35">
      <c r="I1770" s="1">
        <v>38680</v>
      </c>
      <c r="J1770">
        <v>1.1782999999999999</v>
      </c>
    </row>
    <row r="1771" spans="9:10" x14ac:dyDescent="0.35">
      <c r="I1771" s="1">
        <v>38681</v>
      </c>
      <c r="J1771">
        <v>1.1762999999999999</v>
      </c>
    </row>
    <row r="1772" spans="9:10" x14ac:dyDescent="0.35">
      <c r="I1772" s="1">
        <v>38684</v>
      </c>
      <c r="J1772">
        <v>1.1726000000000001</v>
      </c>
    </row>
    <row r="1773" spans="9:10" x14ac:dyDescent="0.35">
      <c r="I1773" s="1">
        <v>38685</v>
      </c>
      <c r="J1773">
        <v>1.1793</v>
      </c>
    </row>
    <row r="1774" spans="9:10" x14ac:dyDescent="0.35">
      <c r="I1774" s="1">
        <v>38686</v>
      </c>
      <c r="J1774">
        <v>1.1769000000000001</v>
      </c>
    </row>
    <row r="1775" spans="9:10" x14ac:dyDescent="0.35">
      <c r="I1775" s="1">
        <v>38687</v>
      </c>
      <c r="J1775">
        <v>1.1745000000000001</v>
      </c>
    </row>
    <row r="1776" spans="9:10" x14ac:dyDescent="0.35">
      <c r="I1776" s="1">
        <v>38688</v>
      </c>
      <c r="J1776">
        <v>1.1697</v>
      </c>
    </row>
    <row r="1777" spans="9:10" x14ac:dyDescent="0.35">
      <c r="I1777" s="1">
        <v>38691</v>
      </c>
      <c r="J1777">
        <v>1.1767000000000001</v>
      </c>
    </row>
    <row r="1778" spans="9:10" x14ac:dyDescent="0.35">
      <c r="I1778" s="1">
        <v>38692</v>
      </c>
      <c r="J1778">
        <v>1.1782999999999999</v>
      </c>
    </row>
    <row r="1779" spans="9:10" x14ac:dyDescent="0.35">
      <c r="I1779" s="1">
        <v>38693</v>
      </c>
      <c r="J1779">
        <v>1.171</v>
      </c>
    </row>
    <row r="1780" spans="9:10" x14ac:dyDescent="0.35">
      <c r="I1780" s="1">
        <v>38694</v>
      </c>
      <c r="J1780">
        <v>1.1763999999999999</v>
      </c>
    </row>
    <row r="1781" spans="9:10" x14ac:dyDescent="0.35">
      <c r="I1781" s="1">
        <v>38695</v>
      </c>
      <c r="J1781">
        <v>1.1785000000000001</v>
      </c>
    </row>
    <row r="1782" spans="9:10" x14ac:dyDescent="0.35">
      <c r="I1782" s="1">
        <v>38698</v>
      </c>
      <c r="J1782">
        <v>1.1924999999999999</v>
      </c>
    </row>
    <row r="1783" spans="9:10" x14ac:dyDescent="0.35">
      <c r="I1783" s="1">
        <v>38699</v>
      </c>
      <c r="J1783">
        <v>1.1924999999999999</v>
      </c>
    </row>
    <row r="1784" spans="9:10" x14ac:dyDescent="0.35">
      <c r="I1784" s="1">
        <v>38700</v>
      </c>
      <c r="J1784">
        <v>1.202</v>
      </c>
    </row>
    <row r="1785" spans="9:10" x14ac:dyDescent="0.35">
      <c r="I1785" s="1">
        <v>38701</v>
      </c>
      <c r="J1785">
        <v>1.1999</v>
      </c>
    </row>
    <row r="1786" spans="9:10" x14ac:dyDescent="0.35">
      <c r="I1786" s="1">
        <v>38702</v>
      </c>
      <c r="J1786">
        <v>1.1982999999999999</v>
      </c>
    </row>
    <row r="1787" spans="9:10" x14ac:dyDescent="0.35">
      <c r="I1787" s="1">
        <v>38705</v>
      </c>
      <c r="J1787">
        <v>1.1977</v>
      </c>
    </row>
    <row r="1788" spans="9:10" x14ac:dyDescent="0.35">
      <c r="I1788" s="1">
        <v>38706</v>
      </c>
      <c r="J1788">
        <v>1.1955</v>
      </c>
    </row>
    <row r="1789" spans="9:10" x14ac:dyDescent="0.35">
      <c r="I1789" s="1">
        <v>38707</v>
      </c>
      <c r="J1789">
        <v>1.1872</v>
      </c>
    </row>
    <row r="1790" spans="9:10" x14ac:dyDescent="0.35">
      <c r="I1790" s="1">
        <v>38708</v>
      </c>
      <c r="J1790">
        <v>1.1821999999999999</v>
      </c>
    </row>
    <row r="1791" spans="9:10" x14ac:dyDescent="0.35">
      <c r="I1791" s="1">
        <v>38709</v>
      </c>
      <c r="J1791">
        <v>1.1859</v>
      </c>
    </row>
    <row r="1792" spans="9:10" x14ac:dyDescent="0.35">
      <c r="I1792" s="1">
        <v>38713</v>
      </c>
      <c r="J1792">
        <v>1.1852</v>
      </c>
    </row>
    <row r="1793" spans="9:10" x14ac:dyDescent="0.35">
      <c r="I1793" s="1">
        <v>38714</v>
      </c>
      <c r="J1793">
        <v>1.1916</v>
      </c>
    </row>
    <row r="1794" spans="9:10" x14ac:dyDescent="0.35">
      <c r="I1794" s="1">
        <v>38715</v>
      </c>
      <c r="J1794">
        <v>1.1825000000000001</v>
      </c>
    </row>
    <row r="1795" spans="9:10" x14ac:dyDescent="0.35">
      <c r="I1795" s="1">
        <v>38716</v>
      </c>
      <c r="J1795">
        <v>1.1797</v>
      </c>
    </row>
    <row r="1796" spans="9:10" x14ac:dyDescent="0.35">
      <c r="I1796" s="1">
        <v>38719</v>
      </c>
      <c r="J1796">
        <v>1.1826000000000001</v>
      </c>
    </row>
    <row r="1797" spans="9:10" x14ac:dyDescent="0.35">
      <c r="I1797" s="1">
        <v>38720</v>
      </c>
      <c r="J1797">
        <v>1.1875</v>
      </c>
    </row>
    <row r="1798" spans="9:10" x14ac:dyDescent="0.35">
      <c r="I1798" s="1">
        <v>38721</v>
      </c>
      <c r="J1798">
        <v>1.2082999999999999</v>
      </c>
    </row>
    <row r="1799" spans="9:10" x14ac:dyDescent="0.35">
      <c r="I1799" s="1">
        <v>38722</v>
      </c>
      <c r="J1799">
        <v>1.2088000000000001</v>
      </c>
    </row>
    <row r="1800" spans="9:10" x14ac:dyDescent="0.35">
      <c r="I1800" s="1">
        <v>38723</v>
      </c>
      <c r="J1800">
        <v>1.2093</v>
      </c>
    </row>
    <row r="1801" spans="9:10" x14ac:dyDescent="0.35">
      <c r="I1801" s="1">
        <v>38726</v>
      </c>
      <c r="J1801">
        <v>1.2078</v>
      </c>
    </row>
    <row r="1802" spans="9:10" x14ac:dyDescent="0.35">
      <c r="I1802" s="1">
        <v>38727</v>
      </c>
      <c r="J1802">
        <v>1.2063999999999999</v>
      </c>
    </row>
    <row r="1803" spans="9:10" x14ac:dyDescent="0.35">
      <c r="I1803" s="1">
        <v>38728</v>
      </c>
      <c r="J1803">
        <v>1.2088000000000001</v>
      </c>
    </row>
    <row r="1804" spans="9:10" x14ac:dyDescent="0.35">
      <c r="I1804" s="1">
        <v>38729</v>
      </c>
      <c r="J1804">
        <v>1.2113</v>
      </c>
    </row>
    <row r="1805" spans="9:10" x14ac:dyDescent="0.35">
      <c r="I1805" s="1">
        <v>38730</v>
      </c>
      <c r="J1805">
        <v>1.2039</v>
      </c>
    </row>
    <row r="1806" spans="9:10" x14ac:dyDescent="0.35">
      <c r="I1806" s="1">
        <v>38733</v>
      </c>
      <c r="J1806">
        <v>1.2112000000000001</v>
      </c>
    </row>
    <row r="1807" spans="9:10" x14ac:dyDescent="0.35">
      <c r="I1807" s="1">
        <v>38734</v>
      </c>
      <c r="J1807">
        <v>1.2075</v>
      </c>
    </row>
    <row r="1808" spans="9:10" x14ac:dyDescent="0.35">
      <c r="I1808" s="1">
        <v>38735</v>
      </c>
      <c r="J1808">
        <v>1.2124999999999999</v>
      </c>
    </row>
    <row r="1809" spans="9:10" x14ac:dyDescent="0.35">
      <c r="I1809" s="1">
        <v>38736</v>
      </c>
      <c r="J1809">
        <v>1.2073</v>
      </c>
    </row>
    <row r="1810" spans="9:10" x14ac:dyDescent="0.35">
      <c r="I1810" s="1">
        <v>38737</v>
      </c>
      <c r="J1810">
        <v>1.2068000000000001</v>
      </c>
    </row>
    <row r="1811" spans="9:10" x14ac:dyDescent="0.35">
      <c r="I1811" s="1">
        <v>38740</v>
      </c>
      <c r="J1811">
        <v>1.2277</v>
      </c>
    </row>
    <row r="1812" spans="9:10" x14ac:dyDescent="0.35">
      <c r="I1812" s="1">
        <v>38741</v>
      </c>
      <c r="J1812">
        <v>1.2272000000000001</v>
      </c>
    </row>
    <row r="1813" spans="9:10" x14ac:dyDescent="0.35">
      <c r="I1813" s="1">
        <v>38742</v>
      </c>
      <c r="J1813">
        <v>1.2294</v>
      </c>
    </row>
    <row r="1814" spans="9:10" x14ac:dyDescent="0.35">
      <c r="I1814" s="1">
        <v>38743</v>
      </c>
      <c r="J1814">
        <v>1.2254</v>
      </c>
    </row>
    <row r="1815" spans="9:10" x14ac:dyDescent="0.35">
      <c r="I1815" s="1">
        <v>38744</v>
      </c>
      <c r="J1815">
        <v>1.2172000000000001</v>
      </c>
    </row>
    <row r="1816" spans="9:10" x14ac:dyDescent="0.35">
      <c r="I1816" s="1">
        <v>38747</v>
      </c>
      <c r="J1816">
        <v>1.2081999999999999</v>
      </c>
    </row>
    <row r="1817" spans="9:10" x14ac:dyDescent="0.35">
      <c r="I1817" s="1">
        <v>38748</v>
      </c>
      <c r="J1817">
        <v>1.2118</v>
      </c>
    </row>
    <row r="1818" spans="9:10" x14ac:dyDescent="0.35">
      <c r="I1818" s="1">
        <v>38749</v>
      </c>
      <c r="J1818">
        <v>1.2092000000000001</v>
      </c>
    </row>
    <row r="1819" spans="9:10" x14ac:dyDescent="0.35">
      <c r="I1819" s="1">
        <v>38750</v>
      </c>
      <c r="J1819">
        <v>1.2065999999999999</v>
      </c>
    </row>
    <row r="1820" spans="9:10" x14ac:dyDescent="0.35">
      <c r="I1820" s="1">
        <v>38751</v>
      </c>
      <c r="J1820">
        <v>1.2060999999999999</v>
      </c>
    </row>
    <row r="1821" spans="9:10" x14ac:dyDescent="0.35">
      <c r="I1821" s="1">
        <v>38754</v>
      </c>
      <c r="J1821">
        <v>1.1980999999999999</v>
      </c>
    </row>
    <row r="1822" spans="9:10" x14ac:dyDescent="0.35">
      <c r="I1822" s="1">
        <v>38755</v>
      </c>
      <c r="J1822">
        <v>1.1973</v>
      </c>
    </row>
    <row r="1823" spans="9:10" x14ac:dyDescent="0.35">
      <c r="I1823" s="1">
        <v>38756</v>
      </c>
      <c r="J1823">
        <v>1.1948000000000001</v>
      </c>
    </row>
    <row r="1824" spans="9:10" x14ac:dyDescent="0.35">
      <c r="I1824" s="1">
        <v>38757</v>
      </c>
      <c r="J1824">
        <v>1.1972</v>
      </c>
    </row>
    <row r="1825" spans="9:10" x14ac:dyDescent="0.35">
      <c r="I1825" s="1">
        <v>38758</v>
      </c>
      <c r="J1825">
        <v>1.1970000000000001</v>
      </c>
    </row>
    <row r="1826" spans="9:10" x14ac:dyDescent="0.35">
      <c r="I1826" s="1">
        <v>38761</v>
      </c>
      <c r="J1826">
        <v>1.1888000000000001</v>
      </c>
    </row>
    <row r="1827" spans="9:10" x14ac:dyDescent="0.35">
      <c r="I1827" s="1">
        <v>38762</v>
      </c>
      <c r="J1827">
        <v>1.1898</v>
      </c>
    </row>
    <row r="1828" spans="9:10" x14ac:dyDescent="0.35">
      <c r="I1828" s="1">
        <v>38763</v>
      </c>
      <c r="J1828">
        <v>1.1903999999999999</v>
      </c>
    </row>
    <row r="1829" spans="9:10" x14ac:dyDescent="0.35">
      <c r="I1829" s="1">
        <v>38764</v>
      </c>
      <c r="J1829">
        <v>1.1858</v>
      </c>
    </row>
    <row r="1830" spans="9:10" x14ac:dyDescent="0.35">
      <c r="I1830" s="1">
        <v>38765</v>
      </c>
      <c r="J1830">
        <v>1.1862999999999999</v>
      </c>
    </row>
    <row r="1831" spans="9:10" x14ac:dyDescent="0.35">
      <c r="I1831" s="1">
        <v>38768</v>
      </c>
      <c r="J1831">
        <v>1.1932</v>
      </c>
    </row>
    <row r="1832" spans="9:10" x14ac:dyDescent="0.35">
      <c r="I1832" s="1">
        <v>38769</v>
      </c>
      <c r="J1832">
        <v>1.1906000000000001</v>
      </c>
    </row>
    <row r="1833" spans="9:10" x14ac:dyDescent="0.35">
      <c r="I1833" s="1">
        <v>38770</v>
      </c>
      <c r="J1833">
        <v>1.1875</v>
      </c>
    </row>
    <row r="1834" spans="9:10" x14ac:dyDescent="0.35">
      <c r="I1834" s="1">
        <v>38771</v>
      </c>
      <c r="J1834">
        <v>1.1957</v>
      </c>
    </row>
    <row r="1835" spans="9:10" x14ac:dyDescent="0.35">
      <c r="I1835" s="1">
        <v>38772</v>
      </c>
      <c r="J1835">
        <v>1.1896</v>
      </c>
    </row>
    <row r="1836" spans="9:10" x14ac:dyDescent="0.35">
      <c r="I1836" s="1">
        <v>38775</v>
      </c>
      <c r="J1836">
        <v>1.1852</v>
      </c>
    </row>
    <row r="1837" spans="9:10" x14ac:dyDescent="0.35">
      <c r="I1837" s="1">
        <v>38776</v>
      </c>
      <c r="J1837">
        <v>1.1875</v>
      </c>
    </row>
    <row r="1838" spans="9:10" x14ac:dyDescent="0.35">
      <c r="I1838" s="1">
        <v>38777</v>
      </c>
      <c r="J1838">
        <v>1.1954</v>
      </c>
    </row>
    <row r="1839" spans="9:10" x14ac:dyDescent="0.35">
      <c r="I1839" s="1">
        <v>38778</v>
      </c>
      <c r="J1839">
        <v>1.1920999999999999</v>
      </c>
    </row>
    <row r="1840" spans="9:10" x14ac:dyDescent="0.35">
      <c r="I1840" s="1">
        <v>38779</v>
      </c>
      <c r="J1840">
        <v>1.202</v>
      </c>
    </row>
    <row r="1841" spans="9:10" x14ac:dyDescent="0.35">
      <c r="I1841" s="1">
        <v>38782</v>
      </c>
      <c r="J1841">
        <v>1.2017</v>
      </c>
    </row>
    <row r="1842" spans="9:10" x14ac:dyDescent="0.35">
      <c r="I1842" s="1">
        <v>38783</v>
      </c>
      <c r="J1842">
        <v>1.1913</v>
      </c>
    </row>
    <row r="1843" spans="9:10" x14ac:dyDescent="0.35">
      <c r="I1843" s="1">
        <v>38784</v>
      </c>
      <c r="J1843">
        <v>1.1914</v>
      </c>
    </row>
    <row r="1844" spans="9:10" x14ac:dyDescent="0.35">
      <c r="I1844" s="1">
        <v>38785</v>
      </c>
      <c r="J1844">
        <v>1.1919999999999999</v>
      </c>
    </row>
    <row r="1845" spans="9:10" x14ac:dyDescent="0.35">
      <c r="I1845" s="1">
        <v>38786</v>
      </c>
      <c r="J1845">
        <v>1.1919</v>
      </c>
    </row>
    <row r="1846" spans="9:10" x14ac:dyDescent="0.35">
      <c r="I1846" s="1">
        <v>38789</v>
      </c>
      <c r="J1846">
        <v>1.1921999999999999</v>
      </c>
    </row>
    <row r="1847" spans="9:10" x14ac:dyDescent="0.35">
      <c r="I1847" s="1">
        <v>38790</v>
      </c>
      <c r="J1847">
        <v>1.1948000000000001</v>
      </c>
    </row>
    <row r="1848" spans="9:10" x14ac:dyDescent="0.35">
      <c r="I1848" s="1">
        <v>38791</v>
      </c>
      <c r="J1848">
        <v>1.2025999999999999</v>
      </c>
    </row>
    <row r="1849" spans="9:10" x14ac:dyDescent="0.35">
      <c r="I1849" s="1">
        <v>38792</v>
      </c>
      <c r="J1849">
        <v>1.2069000000000001</v>
      </c>
    </row>
    <row r="1850" spans="9:10" x14ac:dyDescent="0.35">
      <c r="I1850" s="1">
        <v>38793</v>
      </c>
      <c r="J1850">
        <v>1.2184999999999999</v>
      </c>
    </row>
    <row r="1851" spans="9:10" x14ac:dyDescent="0.35">
      <c r="I1851" s="1">
        <v>38796</v>
      </c>
      <c r="J1851">
        <v>1.2174</v>
      </c>
    </row>
    <row r="1852" spans="9:10" x14ac:dyDescent="0.35">
      <c r="I1852" s="1">
        <v>38797</v>
      </c>
      <c r="J1852">
        <v>1.2143999999999999</v>
      </c>
    </row>
    <row r="1853" spans="9:10" x14ac:dyDescent="0.35">
      <c r="I1853" s="1">
        <v>38798</v>
      </c>
      <c r="J1853">
        <v>1.2069000000000001</v>
      </c>
    </row>
    <row r="1854" spans="9:10" x14ac:dyDescent="0.35">
      <c r="I1854" s="1">
        <v>38799</v>
      </c>
      <c r="J1854">
        <v>1.2055</v>
      </c>
    </row>
    <row r="1855" spans="9:10" x14ac:dyDescent="0.35">
      <c r="I1855" s="1">
        <v>38800</v>
      </c>
      <c r="J1855">
        <v>1.1969000000000001</v>
      </c>
    </row>
    <row r="1856" spans="9:10" x14ac:dyDescent="0.35">
      <c r="I1856" s="1">
        <v>38803</v>
      </c>
      <c r="J1856">
        <v>1.2024999999999999</v>
      </c>
    </row>
    <row r="1857" spans="9:10" x14ac:dyDescent="0.35">
      <c r="I1857" s="1">
        <v>38804</v>
      </c>
      <c r="J1857">
        <v>1.2083999999999999</v>
      </c>
    </row>
    <row r="1858" spans="9:10" x14ac:dyDescent="0.35">
      <c r="I1858" s="1">
        <v>38805</v>
      </c>
      <c r="J1858">
        <v>1.2012</v>
      </c>
    </row>
    <row r="1859" spans="9:10" x14ac:dyDescent="0.35">
      <c r="I1859" s="1">
        <v>38806</v>
      </c>
      <c r="J1859">
        <v>1.2096</v>
      </c>
    </row>
    <row r="1860" spans="9:10" x14ac:dyDescent="0.35">
      <c r="I1860" s="1">
        <v>38807</v>
      </c>
      <c r="J1860">
        <v>1.2103999999999999</v>
      </c>
    </row>
    <row r="1861" spans="9:10" x14ac:dyDescent="0.35">
      <c r="I1861" s="1">
        <v>38810</v>
      </c>
      <c r="J1861">
        <v>1.2062999999999999</v>
      </c>
    </row>
    <row r="1862" spans="9:10" x14ac:dyDescent="0.35">
      <c r="I1862" s="1">
        <v>38811</v>
      </c>
      <c r="J1862">
        <v>1.2217</v>
      </c>
    </row>
    <row r="1863" spans="9:10" x14ac:dyDescent="0.35">
      <c r="I1863" s="1">
        <v>38812</v>
      </c>
      <c r="J1863">
        <v>1.2262</v>
      </c>
    </row>
    <row r="1864" spans="9:10" x14ac:dyDescent="0.35">
      <c r="I1864" s="1">
        <v>38813</v>
      </c>
      <c r="J1864">
        <v>1.2312000000000001</v>
      </c>
    </row>
    <row r="1865" spans="9:10" x14ac:dyDescent="0.35">
      <c r="I1865" s="1">
        <v>38814</v>
      </c>
      <c r="J1865">
        <v>1.2179</v>
      </c>
    </row>
    <row r="1866" spans="9:10" x14ac:dyDescent="0.35">
      <c r="I1866" s="1">
        <v>38817</v>
      </c>
      <c r="J1866">
        <v>1.2099</v>
      </c>
    </row>
    <row r="1867" spans="9:10" x14ac:dyDescent="0.35">
      <c r="I1867" s="1">
        <v>38818</v>
      </c>
      <c r="J1867">
        <v>1.2104999999999999</v>
      </c>
    </row>
    <row r="1868" spans="9:10" x14ac:dyDescent="0.35">
      <c r="I1868" s="1">
        <v>38819</v>
      </c>
      <c r="J1868">
        <v>1.2124999999999999</v>
      </c>
    </row>
    <row r="1869" spans="9:10" x14ac:dyDescent="0.35">
      <c r="I1869" s="1">
        <v>38820</v>
      </c>
      <c r="J1869">
        <v>1.2094</v>
      </c>
    </row>
    <row r="1870" spans="9:10" x14ac:dyDescent="0.35">
      <c r="I1870" s="1">
        <v>38825</v>
      </c>
      <c r="J1870">
        <v>1.2252000000000001</v>
      </c>
    </row>
    <row r="1871" spans="9:10" x14ac:dyDescent="0.35">
      <c r="I1871" s="1">
        <v>38826</v>
      </c>
      <c r="J1871">
        <v>1.2345999999999999</v>
      </c>
    </row>
    <row r="1872" spans="9:10" x14ac:dyDescent="0.35">
      <c r="I1872" s="1">
        <v>38827</v>
      </c>
      <c r="J1872">
        <v>1.2345999999999999</v>
      </c>
    </row>
    <row r="1873" spans="9:10" x14ac:dyDescent="0.35">
      <c r="I1873" s="1">
        <v>38828</v>
      </c>
      <c r="J1873">
        <v>1.2315</v>
      </c>
    </row>
    <row r="1874" spans="9:10" x14ac:dyDescent="0.35">
      <c r="I1874" s="1">
        <v>38831</v>
      </c>
      <c r="J1874">
        <v>1.2364999999999999</v>
      </c>
    </row>
    <row r="1875" spans="9:10" x14ac:dyDescent="0.35">
      <c r="I1875" s="1">
        <v>38832</v>
      </c>
      <c r="J1875">
        <v>1.2424999999999999</v>
      </c>
    </row>
    <row r="1876" spans="9:10" x14ac:dyDescent="0.35">
      <c r="I1876" s="1">
        <v>38833</v>
      </c>
      <c r="J1876">
        <v>1.2424999999999999</v>
      </c>
    </row>
    <row r="1877" spans="9:10" x14ac:dyDescent="0.35">
      <c r="I1877" s="1">
        <v>38834</v>
      </c>
      <c r="J1877">
        <v>1.2414000000000001</v>
      </c>
    </row>
    <row r="1878" spans="9:10" x14ac:dyDescent="0.35">
      <c r="I1878" s="1">
        <v>38835</v>
      </c>
      <c r="J1878">
        <v>1.2537</v>
      </c>
    </row>
    <row r="1879" spans="9:10" x14ac:dyDescent="0.35">
      <c r="I1879" s="1">
        <v>38839</v>
      </c>
      <c r="J1879">
        <v>1.2643</v>
      </c>
    </row>
    <row r="1880" spans="9:10" x14ac:dyDescent="0.35">
      <c r="I1880" s="1">
        <v>38840</v>
      </c>
      <c r="J1880">
        <v>1.2622</v>
      </c>
    </row>
    <row r="1881" spans="9:10" x14ac:dyDescent="0.35">
      <c r="I1881" s="1">
        <v>38841</v>
      </c>
      <c r="J1881">
        <v>1.2592000000000001</v>
      </c>
    </row>
    <row r="1882" spans="9:10" x14ac:dyDescent="0.35">
      <c r="I1882" s="1">
        <v>38842</v>
      </c>
      <c r="J1882">
        <v>1.2687999999999999</v>
      </c>
    </row>
    <row r="1883" spans="9:10" x14ac:dyDescent="0.35">
      <c r="I1883" s="1">
        <v>38845</v>
      </c>
      <c r="J1883">
        <v>1.2756000000000001</v>
      </c>
    </row>
    <row r="1884" spans="9:10" x14ac:dyDescent="0.35">
      <c r="I1884" s="1">
        <v>38846</v>
      </c>
      <c r="J1884">
        <v>1.2697000000000001</v>
      </c>
    </row>
    <row r="1885" spans="9:10" x14ac:dyDescent="0.35">
      <c r="I1885" s="1">
        <v>38847</v>
      </c>
      <c r="J1885">
        <v>1.2779</v>
      </c>
    </row>
    <row r="1886" spans="9:10" x14ac:dyDescent="0.35">
      <c r="I1886" s="1">
        <v>38848</v>
      </c>
      <c r="J1886">
        <v>1.2716000000000001</v>
      </c>
    </row>
    <row r="1887" spans="9:10" x14ac:dyDescent="0.35">
      <c r="I1887" s="1">
        <v>38849</v>
      </c>
      <c r="J1887">
        <v>1.2914000000000001</v>
      </c>
    </row>
    <row r="1888" spans="9:10" x14ac:dyDescent="0.35">
      <c r="I1888" s="1">
        <v>38852</v>
      </c>
      <c r="J1888">
        <v>1.2826</v>
      </c>
    </row>
    <row r="1889" spans="9:10" x14ac:dyDescent="0.35">
      <c r="I1889" s="1">
        <v>38853</v>
      </c>
      <c r="J1889">
        <v>1.2817000000000001</v>
      </c>
    </row>
    <row r="1890" spans="9:10" x14ac:dyDescent="0.35">
      <c r="I1890" s="1">
        <v>38854</v>
      </c>
      <c r="J1890">
        <v>1.2882</v>
      </c>
    </row>
    <row r="1891" spans="9:10" x14ac:dyDescent="0.35">
      <c r="I1891" s="1">
        <v>38855</v>
      </c>
      <c r="J1891">
        <v>1.2769999999999999</v>
      </c>
    </row>
    <row r="1892" spans="9:10" x14ac:dyDescent="0.35">
      <c r="I1892" s="1">
        <v>38856</v>
      </c>
      <c r="J1892">
        <v>1.2766999999999999</v>
      </c>
    </row>
    <row r="1893" spans="9:10" x14ac:dyDescent="0.35">
      <c r="I1893" s="1">
        <v>38859</v>
      </c>
      <c r="J1893">
        <v>1.2753000000000001</v>
      </c>
    </row>
    <row r="1894" spans="9:10" x14ac:dyDescent="0.35">
      <c r="I1894" s="1">
        <v>38860</v>
      </c>
      <c r="J1894">
        <v>1.2841</v>
      </c>
    </row>
    <row r="1895" spans="9:10" x14ac:dyDescent="0.35">
      <c r="I1895" s="1">
        <v>38861</v>
      </c>
      <c r="J1895">
        <v>1.2850999999999999</v>
      </c>
    </row>
    <row r="1896" spans="9:10" x14ac:dyDescent="0.35">
      <c r="I1896" s="1">
        <v>38862</v>
      </c>
      <c r="J1896">
        <v>1.2755000000000001</v>
      </c>
    </row>
    <row r="1897" spans="9:10" x14ac:dyDescent="0.35">
      <c r="I1897" s="1">
        <v>38863</v>
      </c>
      <c r="J1897">
        <v>1.2797000000000001</v>
      </c>
    </row>
    <row r="1898" spans="9:10" x14ac:dyDescent="0.35">
      <c r="I1898" s="1">
        <v>38866</v>
      </c>
      <c r="J1898">
        <v>1.2758</v>
      </c>
    </row>
    <row r="1899" spans="9:10" x14ac:dyDescent="0.35">
      <c r="I1899" s="1">
        <v>38867</v>
      </c>
      <c r="J1899">
        <v>1.2839</v>
      </c>
    </row>
    <row r="1900" spans="9:10" x14ac:dyDescent="0.35">
      <c r="I1900" s="1">
        <v>38868</v>
      </c>
      <c r="J1900">
        <v>1.2867999999999999</v>
      </c>
    </row>
    <row r="1901" spans="9:10" x14ac:dyDescent="0.35">
      <c r="I1901" s="1">
        <v>38869</v>
      </c>
      <c r="J1901">
        <v>1.2736000000000001</v>
      </c>
    </row>
    <row r="1902" spans="9:10" x14ac:dyDescent="0.35">
      <c r="I1902" s="1">
        <v>38870</v>
      </c>
      <c r="J1902">
        <v>1.2815000000000001</v>
      </c>
    </row>
    <row r="1903" spans="9:10" x14ac:dyDescent="0.35">
      <c r="I1903" s="1">
        <v>38873</v>
      </c>
      <c r="J1903">
        <v>1.2958000000000001</v>
      </c>
    </row>
    <row r="1904" spans="9:10" x14ac:dyDescent="0.35">
      <c r="I1904" s="1">
        <v>38874</v>
      </c>
      <c r="J1904">
        <v>1.2847</v>
      </c>
    </row>
    <row r="1905" spans="9:10" x14ac:dyDescent="0.35">
      <c r="I1905" s="1">
        <v>38875</v>
      </c>
      <c r="J1905">
        <v>1.2788999999999999</v>
      </c>
    </row>
    <row r="1906" spans="9:10" x14ac:dyDescent="0.35">
      <c r="I1906" s="1">
        <v>38876</v>
      </c>
      <c r="J1906">
        <v>1.2735000000000001</v>
      </c>
    </row>
    <row r="1907" spans="9:10" x14ac:dyDescent="0.35">
      <c r="I1907" s="1">
        <v>38877</v>
      </c>
      <c r="J1907">
        <v>1.2659</v>
      </c>
    </row>
    <row r="1908" spans="9:10" x14ac:dyDescent="0.35">
      <c r="I1908" s="1">
        <v>38880</v>
      </c>
      <c r="J1908">
        <v>1.2572000000000001</v>
      </c>
    </row>
    <row r="1909" spans="9:10" x14ac:dyDescent="0.35">
      <c r="I1909" s="1">
        <v>38881</v>
      </c>
      <c r="J1909">
        <v>1.2571000000000001</v>
      </c>
    </row>
    <row r="1910" spans="9:10" x14ac:dyDescent="0.35">
      <c r="I1910" s="1">
        <v>38882</v>
      </c>
      <c r="J1910">
        <v>1.2563</v>
      </c>
    </row>
    <row r="1911" spans="9:10" x14ac:dyDescent="0.35">
      <c r="I1911" s="1">
        <v>38883</v>
      </c>
      <c r="J1911">
        <v>1.2609999999999999</v>
      </c>
    </row>
    <row r="1912" spans="9:10" x14ac:dyDescent="0.35">
      <c r="I1912" s="1">
        <v>38884</v>
      </c>
      <c r="J1912">
        <v>1.2650999999999999</v>
      </c>
    </row>
    <row r="1913" spans="9:10" x14ac:dyDescent="0.35">
      <c r="I1913" s="1">
        <v>38887</v>
      </c>
      <c r="J1913">
        <v>1.2591000000000001</v>
      </c>
    </row>
    <row r="1914" spans="9:10" x14ac:dyDescent="0.35">
      <c r="I1914" s="1">
        <v>38888</v>
      </c>
      <c r="J1914">
        <v>1.2545999999999999</v>
      </c>
    </row>
    <row r="1915" spans="9:10" x14ac:dyDescent="0.35">
      <c r="I1915" s="1">
        <v>38889</v>
      </c>
      <c r="J1915">
        <v>1.2632000000000001</v>
      </c>
    </row>
    <row r="1916" spans="9:10" x14ac:dyDescent="0.35">
      <c r="I1916" s="1">
        <v>38890</v>
      </c>
      <c r="J1916">
        <v>1.2582</v>
      </c>
    </row>
    <row r="1917" spans="9:10" x14ac:dyDescent="0.35">
      <c r="I1917" s="1">
        <v>38891</v>
      </c>
      <c r="J1917">
        <v>1.2502</v>
      </c>
    </row>
    <row r="1918" spans="9:10" x14ac:dyDescent="0.35">
      <c r="I1918" s="1">
        <v>38894</v>
      </c>
      <c r="J1918">
        <v>1.2561</v>
      </c>
    </row>
    <row r="1919" spans="9:10" x14ac:dyDescent="0.35">
      <c r="I1919" s="1">
        <v>38895</v>
      </c>
      <c r="J1919">
        <v>1.2566999999999999</v>
      </c>
    </row>
    <row r="1920" spans="9:10" x14ac:dyDescent="0.35">
      <c r="I1920" s="1">
        <v>38896</v>
      </c>
      <c r="J1920">
        <v>1.2569999999999999</v>
      </c>
    </row>
    <row r="1921" spans="9:10" x14ac:dyDescent="0.35">
      <c r="I1921" s="1">
        <v>38897</v>
      </c>
      <c r="J1921">
        <v>1.2528999999999999</v>
      </c>
    </row>
    <row r="1922" spans="9:10" x14ac:dyDescent="0.35">
      <c r="I1922" s="1">
        <v>38898</v>
      </c>
      <c r="J1922">
        <v>1.2713000000000001</v>
      </c>
    </row>
    <row r="1923" spans="9:10" x14ac:dyDescent="0.35">
      <c r="I1923" s="1">
        <v>38901</v>
      </c>
      <c r="J1923">
        <v>1.2789999999999999</v>
      </c>
    </row>
    <row r="1924" spans="9:10" x14ac:dyDescent="0.35">
      <c r="I1924" s="1">
        <v>38902</v>
      </c>
      <c r="J1924">
        <v>1.2790999999999999</v>
      </c>
    </row>
    <row r="1925" spans="9:10" x14ac:dyDescent="0.35">
      <c r="I1925" s="1">
        <v>38903</v>
      </c>
      <c r="J1925">
        <v>1.2794000000000001</v>
      </c>
    </row>
    <row r="1926" spans="9:10" x14ac:dyDescent="0.35">
      <c r="I1926" s="1">
        <v>38904</v>
      </c>
      <c r="J1926">
        <v>1.2735000000000001</v>
      </c>
    </row>
    <row r="1927" spans="9:10" x14ac:dyDescent="0.35">
      <c r="I1927" s="1">
        <v>38905</v>
      </c>
      <c r="J1927">
        <v>1.2778</v>
      </c>
    </row>
    <row r="1928" spans="9:10" x14ac:dyDescent="0.35">
      <c r="I1928" s="1">
        <v>38908</v>
      </c>
      <c r="J1928">
        <v>1.2751999999999999</v>
      </c>
    </row>
    <row r="1929" spans="9:10" x14ac:dyDescent="0.35">
      <c r="I1929" s="1">
        <v>38909</v>
      </c>
      <c r="J1929">
        <v>1.2736000000000001</v>
      </c>
    </row>
    <row r="1930" spans="9:10" x14ac:dyDescent="0.35">
      <c r="I1930" s="1">
        <v>38910</v>
      </c>
      <c r="J1930">
        <v>1.2722</v>
      </c>
    </row>
    <row r="1931" spans="9:10" x14ac:dyDescent="0.35">
      <c r="I1931" s="1">
        <v>38911</v>
      </c>
      <c r="J1931">
        <v>1.2692000000000001</v>
      </c>
    </row>
    <row r="1932" spans="9:10" x14ac:dyDescent="0.35">
      <c r="I1932" s="1">
        <v>38912</v>
      </c>
      <c r="J1932">
        <v>1.2665999999999999</v>
      </c>
    </row>
    <row r="1933" spans="9:10" x14ac:dyDescent="0.35">
      <c r="I1933" s="1">
        <v>38915</v>
      </c>
      <c r="J1933">
        <v>1.2541</v>
      </c>
    </row>
    <row r="1934" spans="9:10" x14ac:dyDescent="0.35">
      <c r="I1934" s="1">
        <v>38916</v>
      </c>
      <c r="J1934">
        <v>1.2531000000000001</v>
      </c>
    </row>
    <row r="1935" spans="9:10" x14ac:dyDescent="0.35">
      <c r="I1935" s="1">
        <v>38917</v>
      </c>
      <c r="J1935">
        <v>1.2482</v>
      </c>
    </row>
    <row r="1936" spans="9:10" x14ac:dyDescent="0.35">
      <c r="I1936" s="1">
        <v>38918</v>
      </c>
      <c r="J1936">
        <v>1.2643</v>
      </c>
    </row>
    <row r="1937" spans="9:10" x14ac:dyDescent="0.35">
      <c r="I1937" s="1">
        <v>38919</v>
      </c>
      <c r="J1937">
        <v>1.268</v>
      </c>
    </row>
    <row r="1938" spans="9:10" x14ac:dyDescent="0.35">
      <c r="I1938" s="1">
        <v>38922</v>
      </c>
      <c r="J1938">
        <v>1.2633000000000001</v>
      </c>
    </row>
    <row r="1939" spans="9:10" x14ac:dyDescent="0.35">
      <c r="I1939" s="1">
        <v>38923</v>
      </c>
      <c r="J1939">
        <v>1.2636000000000001</v>
      </c>
    </row>
    <row r="1940" spans="9:10" x14ac:dyDescent="0.35">
      <c r="I1940" s="1">
        <v>38924</v>
      </c>
      <c r="J1940">
        <v>1.2586999999999999</v>
      </c>
    </row>
    <row r="1941" spans="9:10" x14ac:dyDescent="0.35">
      <c r="I1941" s="1">
        <v>38925</v>
      </c>
      <c r="J1941">
        <v>1.2737000000000001</v>
      </c>
    </row>
    <row r="1942" spans="9:10" x14ac:dyDescent="0.35">
      <c r="I1942" s="1">
        <v>38926</v>
      </c>
      <c r="J1942">
        <v>1.2664</v>
      </c>
    </row>
    <row r="1943" spans="9:10" x14ac:dyDescent="0.35">
      <c r="I1943" s="1">
        <v>38929</v>
      </c>
      <c r="J1943">
        <v>1.2766999999999999</v>
      </c>
    </row>
    <row r="1944" spans="9:10" x14ac:dyDescent="0.35">
      <c r="I1944" s="1">
        <v>38930</v>
      </c>
      <c r="J1944">
        <v>1.2759</v>
      </c>
    </row>
    <row r="1945" spans="9:10" x14ac:dyDescent="0.35">
      <c r="I1945" s="1">
        <v>38931</v>
      </c>
      <c r="J1945">
        <v>1.2798</v>
      </c>
    </row>
    <row r="1946" spans="9:10" x14ac:dyDescent="0.35">
      <c r="I1946" s="1">
        <v>38932</v>
      </c>
      <c r="J1946">
        <v>1.2781</v>
      </c>
    </row>
    <row r="1947" spans="9:10" x14ac:dyDescent="0.35">
      <c r="I1947" s="1">
        <v>38933</v>
      </c>
      <c r="J1947">
        <v>1.2791999999999999</v>
      </c>
    </row>
    <row r="1948" spans="9:10" x14ac:dyDescent="0.35">
      <c r="I1948" s="1">
        <v>38936</v>
      </c>
      <c r="J1948">
        <v>1.2849999999999999</v>
      </c>
    </row>
    <row r="1949" spans="9:10" x14ac:dyDescent="0.35">
      <c r="I1949" s="1">
        <v>38937</v>
      </c>
      <c r="J1949">
        <v>1.2839</v>
      </c>
    </row>
    <row r="1950" spans="9:10" x14ac:dyDescent="0.35">
      <c r="I1950" s="1">
        <v>38938</v>
      </c>
      <c r="J1950">
        <v>1.2879</v>
      </c>
    </row>
    <row r="1951" spans="9:10" x14ac:dyDescent="0.35">
      <c r="I1951" s="1">
        <v>38939</v>
      </c>
      <c r="J1951">
        <v>1.2857000000000001</v>
      </c>
    </row>
    <row r="1952" spans="9:10" x14ac:dyDescent="0.35">
      <c r="I1952" s="1">
        <v>38940</v>
      </c>
      <c r="J1952">
        <v>1.2775000000000001</v>
      </c>
    </row>
    <row r="1953" spans="9:10" x14ac:dyDescent="0.35">
      <c r="I1953" s="1">
        <v>38943</v>
      </c>
      <c r="J1953">
        <v>1.2718</v>
      </c>
    </row>
    <row r="1954" spans="9:10" x14ac:dyDescent="0.35">
      <c r="I1954" s="1">
        <v>38944</v>
      </c>
      <c r="J1954">
        <v>1.2725</v>
      </c>
    </row>
    <row r="1955" spans="9:10" x14ac:dyDescent="0.35">
      <c r="I1955" s="1">
        <v>38945</v>
      </c>
      <c r="J1955">
        <v>1.2793000000000001</v>
      </c>
    </row>
    <row r="1956" spans="9:10" x14ac:dyDescent="0.35">
      <c r="I1956" s="1">
        <v>38946</v>
      </c>
      <c r="J1956">
        <v>1.2879</v>
      </c>
    </row>
    <row r="1957" spans="9:10" x14ac:dyDescent="0.35">
      <c r="I1957" s="1">
        <v>38947</v>
      </c>
      <c r="J1957">
        <v>1.2802</v>
      </c>
    </row>
    <row r="1958" spans="9:10" x14ac:dyDescent="0.35">
      <c r="I1958" s="1">
        <v>38950</v>
      </c>
      <c r="J1958">
        <v>1.2919</v>
      </c>
    </row>
    <row r="1959" spans="9:10" x14ac:dyDescent="0.35">
      <c r="I1959" s="1">
        <v>38951</v>
      </c>
      <c r="J1959">
        <v>1.2811999999999999</v>
      </c>
    </row>
    <row r="1960" spans="9:10" x14ac:dyDescent="0.35">
      <c r="I1960" s="1">
        <v>38952</v>
      </c>
      <c r="J1960">
        <v>1.2811999999999999</v>
      </c>
    </row>
    <row r="1961" spans="9:10" x14ac:dyDescent="0.35">
      <c r="I1961" s="1">
        <v>38953</v>
      </c>
      <c r="J1961">
        <v>1.2830999999999999</v>
      </c>
    </row>
    <row r="1962" spans="9:10" x14ac:dyDescent="0.35">
      <c r="I1962" s="1">
        <v>38954</v>
      </c>
      <c r="J1962">
        <v>1.2762</v>
      </c>
    </row>
    <row r="1963" spans="9:10" x14ac:dyDescent="0.35">
      <c r="I1963" s="1">
        <v>38957</v>
      </c>
      <c r="J1963">
        <v>1.28</v>
      </c>
    </row>
    <row r="1964" spans="9:10" x14ac:dyDescent="0.35">
      <c r="I1964" s="1">
        <v>38958</v>
      </c>
      <c r="J1964">
        <v>1.2807999999999999</v>
      </c>
    </row>
    <row r="1965" spans="9:10" x14ac:dyDescent="0.35">
      <c r="I1965" s="1">
        <v>38959</v>
      </c>
      <c r="J1965">
        <v>1.2818000000000001</v>
      </c>
    </row>
    <row r="1966" spans="9:10" x14ac:dyDescent="0.35">
      <c r="I1966" s="1">
        <v>38960</v>
      </c>
      <c r="J1966">
        <v>1.2850999999999999</v>
      </c>
    </row>
    <row r="1967" spans="9:10" x14ac:dyDescent="0.35">
      <c r="I1967" s="1">
        <v>38961</v>
      </c>
      <c r="J1967">
        <v>1.2817000000000001</v>
      </c>
    </row>
    <row r="1968" spans="9:10" x14ac:dyDescent="0.35">
      <c r="I1968" s="1">
        <v>38964</v>
      </c>
      <c r="J1968">
        <v>1.2851999999999999</v>
      </c>
    </row>
    <row r="1969" spans="9:10" x14ac:dyDescent="0.35">
      <c r="I1969" s="1">
        <v>38965</v>
      </c>
      <c r="J1969">
        <v>1.2809999999999999</v>
      </c>
    </row>
    <row r="1970" spans="9:10" x14ac:dyDescent="0.35">
      <c r="I1970" s="1">
        <v>38966</v>
      </c>
      <c r="J1970">
        <v>1.2793000000000001</v>
      </c>
    </row>
    <row r="1971" spans="9:10" x14ac:dyDescent="0.35">
      <c r="I1971" s="1">
        <v>38967</v>
      </c>
      <c r="J1971">
        <v>1.2730999999999999</v>
      </c>
    </row>
    <row r="1972" spans="9:10" x14ac:dyDescent="0.35">
      <c r="I1972" s="1">
        <v>38968</v>
      </c>
      <c r="J1972">
        <v>1.2713000000000001</v>
      </c>
    </row>
    <row r="1973" spans="9:10" x14ac:dyDescent="0.35">
      <c r="I1973" s="1">
        <v>38971</v>
      </c>
      <c r="J1973">
        <v>1.2713000000000001</v>
      </c>
    </row>
    <row r="1974" spans="9:10" x14ac:dyDescent="0.35">
      <c r="I1974" s="1">
        <v>38972</v>
      </c>
      <c r="J1974">
        <v>1.2708999999999999</v>
      </c>
    </row>
    <row r="1975" spans="9:10" x14ac:dyDescent="0.35">
      <c r="I1975" s="1">
        <v>38973</v>
      </c>
      <c r="J1975">
        <v>1.2677</v>
      </c>
    </row>
    <row r="1976" spans="9:10" x14ac:dyDescent="0.35">
      <c r="I1976" s="1">
        <v>38974</v>
      </c>
      <c r="J1976">
        <v>1.2723</v>
      </c>
    </row>
    <row r="1977" spans="9:10" x14ac:dyDescent="0.35">
      <c r="I1977" s="1">
        <v>38975</v>
      </c>
      <c r="J1977">
        <v>1.2675000000000001</v>
      </c>
    </row>
    <row r="1978" spans="9:10" x14ac:dyDescent="0.35">
      <c r="I1978" s="1">
        <v>38978</v>
      </c>
      <c r="J1978">
        <v>1.2665</v>
      </c>
    </row>
    <row r="1979" spans="9:10" x14ac:dyDescent="0.35">
      <c r="I1979" s="1">
        <v>38979</v>
      </c>
      <c r="J1979">
        <v>1.2654000000000001</v>
      </c>
    </row>
    <row r="1980" spans="9:10" x14ac:dyDescent="0.35">
      <c r="I1980" s="1">
        <v>38980</v>
      </c>
      <c r="J1980">
        <v>1.2676000000000001</v>
      </c>
    </row>
    <row r="1981" spans="9:10" x14ac:dyDescent="0.35">
      <c r="I1981" s="1">
        <v>38981</v>
      </c>
      <c r="J1981">
        <v>1.2730999999999999</v>
      </c>
    </row>
    <row r="1982" spans="9:10" x14ac:dyDescent="0.35">
      <c r="I1982" s="1">
        <v>38982</v>
      </c>
      <c r="J1982">
        <v>1.2817000000000001</v>
      </c>
    </row>
    <row r="1983" spans="9:10" x14ac:dyDescent="0.35">
      <c r="I1983" s="1">
        <v>38985</v>
      </c>
      <c r="J1983">
        <v>1.2767999999999999</v>
      </c>
    </row>
    <row r="1984" spans="9:10" x14ac:dyDescent="0.35">
      <c r="I1984" s="1">
        <v>38986</v>
      </c>
      <c r="J1984">
        <v>1.2695000000000001</v>
      </c>
    </row>
    <row r="1985" spans="9:10" x14ac:dyDescent="0.35">
      <c r="I1985" s="1">
        <v>38987</v>
      </c>
      <c r="J1985">
        <v>1.2684</v>
      </c>
    </row>
    <row r="1986" spans="9:10" x14ac:dyDescent="0.35">
      <c r="I1986" s="1">
        <v>38988</v>
      </c>
      <c r="J1986">
        <v>1.2713000000000001</v>
      </c>
    </row>
    <row r="1987" spans="9:10" x14ac:dyDescent="0.35">
      <c r="I1987" s="1">
        <v>38989</v>
      </c>
      <c r="J1987">
        <v>1.266</v>
      </c>
    </row>
    <row r="1988" spans="9:10" x14ac:dyDescent="0.35">
      <c r="I1988" s="1">
        <v>38992</v>
      </c>
      <c r="J1988">
        <v>1.2685</v>
      </c>
    </row>
    <row r="1989" spans="9:10" x14ac:dyDescent="0.35">
      <c r="I1989" s="1">
        <v>38993</v>
      </c>
      <c r="J1989">
        <v>1.2737000000000001</v>
      </c>
    </row>
    <row r="1990" spans="9:10" x14ac:dyDescent="0.35">
      <c r="I1990" s="1">
        <v>38994</v>
      </c>
      <c r="J1990">
        <v>1.2684</v>
      </c>
    </row>
    <row r="1991" spans="9:10" x14ac:dyDescent="0.35">
      <c r="I1991" s="1">
        <v>38995</v>
      </c>
      <c r="J1991">
        <v>1.2721</v>
      </c>
    </row>
    <row r="1992" spans="9:10" x14ac:dyDescent="0.35">
      <c r="I1992" s="1">
        <v>38996</v>
      </c>
      <c r="J1992">
        <v>1.2664</v>
      </c>
    </row>
    <row r="1993" spans="9:10" x14ac:dyDescent="0.35">
      <c r="I1993" s="1">
        <v>38999</v>
      </c>
      <c r="J1993">
        <v>1.2603</v>
      </c>
    </row>
    <row r="1994" spans="9:10" x14ac:dyDescent="0.35">
      <c r="I1994" s="1">
        <v>39000</v>
      </c>
      <c r="J1994">
        <v>1.2538</v>
      </c>
    </row>
    <row r="1995" spans="9:10" x14ac:dyDescent="0.35">
      <c r="I1995" s="1">
        <v>39001</v>
      </c>
      <c r="J1995">
        <v>1.2543</v>
      </c>
    </row>
    <row r="1996" spans="9:10" x14ac:dyDescent="0.35">
      <c r="I1996" s="1">
        <v>39002</v>
      </c>
      <c r="J1996">
        <v>1.2531000000000001</v>
      </c>
    </row>
    <row r="1997" spans="9:10" x14ac:dyDescent="0.35">
      <c r="I1997" s="1">
        <v>39003</v>
      </c>
      <c r="J1997">
        <v>1.2549999999999999</v>
      </c>
    </row>
    <row r="1998" spans="9:10" x14ac:dyDescent="0.35">
      <c r="I1998" s="1">
        <v>39006</v>
      </c>
      <c r="J1998">
        <v>1.2515000000000001</v>
      </c>
    </row>
    <row r="1999" spans="9:10" x14ac:dyDescent="0.35">
      <c r="I1999" s="1">
        <v>39007</v>
      </c>
      <c r="J1999">
        <v>1.2524</v>
      </c>
    </row>
    <row r="2000" spans="9:10" x14ac:dyDescent="0.35">
      <c r="I2000" s="1">
        <v>39008</v>
      </c>
      <c r="J2000">
        <v>1.2543</v>
      </c>
    </row>
    <row r="2001" spans="9:10" x14ac:dyDescent="0.35">
      <c r="I2001" s="1">
        <v>39009</v>
      </c>
      <c r="J2001">
        <v>1.2561</v>
      </c>
    </row>
    <row r="2002" spans="9:10" x14ac:dyDescent="0.35">
      <c r="I2002" s="1">
        <v>39010</v>
      </c>
      <c r="J2002">
        <v>1.2618</v>
      </c>
    </row>
    <row r="2003" spans="9:10" x14ac:dyDescent="0.35">
      <c r="I2003" s="1">
        <v>39013</v>
      </c>
      <c r="J2003">
        <v>1.2556</v>
      </c>
    </row>
    <row r="2004" spans="9:10" x14ac:dyDescent="0.35">
      <c r="I2004" s="1">
        <v>39014</v>
      </c>
      <c r="J2004">
        <v>1.2541</v>
      </c>
    </row>
    <row r="2005" spans="9:10" x14ac:dyDescent="0.35">
      <c r="I2005" s="1">
        <v>39015</v>
      </c>
      <c r="J2005">
        <v>1.258</v>
      </c>
    </row>
    <row r="2006" spans="9:10" x14ac:dyDescent="0.35">
      <c r="I2006" s="1">
        <v>39016</v>
      </c>
      <c r="J2006">
        <v>1.2653000000000001</v>
      </c>
    </row>
    <row r="2007" spans="9:10" x14ac:dyDescent="0.35">
      <c r="I2007" s="1">
        <v>39017</v>
      </c>
      <c r="J2007">
        <v>1.2683</v>
      </c>
    </row>
    <row r="2008" spans="9:10" x14ac:dyDescent="0.35">
      <c r="I2008" s="1">
        <v>39020</v>
      </c>
      <c r="J2008">
        <v>1.2717000000000001</v>
      </c>
    </row>
    <row r="2009" spans="9:10" x14ac:dyDescent="0.35">
      <c r="I2009" s="1">
        <v>39021</v>
      </c>
      <c r="J2009">
        <v>1.2696000000000001</v>
      </c>
    </row>
    <row r="2010" spans="9:10" x14ac:dyDescent="0.35">
      <c r="I2010" s="1">
        <v>39022</v>
      </c>
      <c r="J2010">
        <v>1.2757000000000001</v>
      </c>
    </row>
    <row r="2011" spans="9:10" x14ac:dyDescent="0.35">
      <c r="I2011" s="1">
        <v>39023</v>
      </c>
      <c r="J2011">
        <v>1.2766999999999999</v>
      </c>
    </row>
    <row r="2012" spans="9:10" x14ac:dyDescent="0.35">
      <c r="I2012" s="1">
        <v>39024</v>
      </c>
      <c r="J2012">
        <v>1.276</v>
      </c>
    </row>
    <row r="2013" spans="9:10" x14ac:dyDescent="0.35">
      <c r="I2013" s="1">
        <v>39027</v>
      </c>
      <c r="J2013">
        <v>1.2702</v>
      </c>
    </row>
    <row r="2014" spans="9:10" x14ac:dyDescent="0.35">
      <c r="I2014" s="1">
        <v>39028</v>
      </c>
      <c r="J2014">
        <v>1.2755000000000001</v>
      </c>
    </row>
    <row r="2015" spans="9:10" x14ac:dyDescent="0.35">
      <c r="I2015" s="1">
        <v>39029</v>
      </c>
      <c r="J2015">
        <v>1.2776000000000001</v>
      </c>
    </row>
    <row r="2016" spans="9:10" x14ac:dyDescent="0.35">
      <c r="I2016" s="1">
        <v>39030</v>
      </c>
      <c r="J2016">
        <v>1.2796000000000001</v>
      </c>
    </row>
    <row r="2017" spans="9:10" x14ac:dyDescent="0.35">
      <c r="I2017" s="1">
        <v>39031</v>
      </c>
      <c r="J2017">
        <v>1.2864</v>
      </c>
    </row>
    <row r="2018" spans="9:10" x14ac:dyDescent="0.35">
      <c r="I2018" s="1">
        <v>39034</v>
      </c>
      <c r="J2018">
        <v>1.2829999999999999</v>
      </c>
    </row>
    <row r="2019" spans="9:10" x14ac:dyDescent="0.35">
      <c r="I2019" s="1">
        <v>39035</v>
      </c>
      <c r="J2019">
        <v>1.2824</v>
      </c>
    </row>
    <row r="2020" spans="9:10" x14ac:dyDescent="0.35">
      <c r="I2020" s="1">
        <v>39036</v>
      </c>
      <c r="J2020">
        <v>1.2791999999999999</v>
      </c>
    </row>
    <row r="2021" spans="9:10" x14ac:dyDescent="0.35">
      <c r="I2021" s="1">
        <v>39037</v>
      </c>
      <c r="J2021">
        <v>1.2804</v>
      </c>
    </row>
    <row r="2022" spans="9:10" x14ac:dyDescent="0.35">
      <c r="I2022" s="1">
        <v>39038</v>
      </c>
      <c r="J2022">
        <v>1.2774000000000001</v>
      </c>
    </row>
    <row r="2023" spans="9:10" x14ac:dyDescent="0.35">
      <c r="I2023" s="1">
        <v>39041</v>
      </c>
      <c r="J2023">
        <v>1.2841</v>
      </c>
    </row>
    <row r="2024" spans="9:10" x14ac:dyDescent="0.35">
      <c r="I2024" s="1">
        <v>39042</v>
      </c>
      <c r="J2024">
        <v>1.2814000000000001</v>
      </c>
    </row>
    <row r="2025" spans="9:10" x14ac:dyDescent="0.35">
      <c r="I2025" s="1">
        <v>39043</v>
      </c>
      <c r="J2025">
        <v>1.2886</v>
      </c>
    </row>
    <row r="2026" spans="9:10" x14ac:dyDescent="0.35">
      <c r="I2026" s="1">
        <v>39044</v>
      </c>
      <c r="J2026">
        <v>1.2952999999999999</v>
      </c>
    </row>
    <row r="2027" spans="9:10" x14ac:dyDescent="0.35">
      <c r="I2027" s="1">
        <v>39045</v>
      </c>
      <c r="J2027">
        <v>1.3078000000000001</v>
      </c>
    </row>
    <row r="2028" spans="9:10" x14ac:dyDescent="0.35">
      <c r="I2028" s="1">
        <v>39048</v>
      </c>
      <c r="J2028">
        <v>1.3113999999999999</v>
      </c>
    </row>
    <row r="2029" spans="9:10" x14ac:dyDescent="0.35">
      <c r="I2029" s="1">
        <v>39049</v>
      </c>
      <c r="J2029">
        <v>1.3147</v>
      </c>
    </row>
    <row r="2030" spans="9:10" x14ac:dyDescent="0.35">
      <c r="I2030" s="1">
        <v>39050</v>
      </c>
      <c r="J2030">
        <v>1.3157000000000001</v>
      </c>
    </row>
    <row r="2031" spans="9:10" x14ac:dyDescent="0.35">
      <c r="I2031" s="1">
        <v>39051</v>
      </c>
      <c r="J2031">
        <v>1.32</v>
      </c>
    </row>
    <row r="2032" spans="9:10" x14ac:dyDescent="0.35">
      <c r="I2032" s="1">
        <v>39052</v>
      </c>
      <c r="J2032">
        <v>1.3244</v>
      </c>
    </row>
    <row r="2033" spans="9:10" x14ac:dyDescent="0.35">
      <c r="I2033" s="1">
        <v>39055</v>
      </c>
      <c r="J2033">
        <v>1.3309</v>
      </c>
    </row>
    <row r="2034" spans="9:10" x14ac:dyDescent="0.35">
      <c r="I2034" s="1">
        <v>39056</v>
      </c>
      <c r="J2034">
        <v>1.3331</v>
      </c>
    </row>
    <row r="2035" spans="9:10" x14ac:dyDescent="0.35">
      <c r="I2035" s="1">
        <v>39057</v>
      </c>
      <c r="J2035">
        <v>1.3273999999999999</v>
      </c>
    </row>
    <row r="2036" spans="9:10" x14ac:dyDescent="0.35">
      <c r="I2036" s="1">
        <v>39058</v>
      </c>
      <c r="J2036">
        <v>1.3297000000000001</v>
      </c>
    </row>
    <row r="2037" spans="9:10" x14ac:dyDescent="0.35">
      <c r="I2037" s="1">
        <v>39059</v>
      </c>
      <c r="J2037">
        <v>1.3275999999999999</v>
      </c>
    </row>
    <row r="2038" spans="9:10" x14ac:dyDescent="0.35">
      <c r="I2038" s="1">
        <v>39062</v>
      </c>
      <c r="J2038">
        <v>1.3177000000000001</v>
      </c>
    </row>
    <row r="2039" spans="9:10" x14ac:dyDescent="0.35">
      <c r="I2039" s="1">
        <v>39063</v>
      </c>
      <c r="J2039">
        <v>1.3244</v>
      </c>
    </row>
    <row r="2040" spans="9:10" x14ac:dyDescent="0.35">
      <c r="I2040" s="1">
        <v>39064</v>
      </c>
      <c r="J2040">
        <v>1.3265</v>
      </c>
    </row>
    <row r="2041" spans="9:10" x14ac:dyDescent="0.35">
      <c r="I2041" s="1">
        <v>39065</v>
      </c>
      <c r="J2041">
        <v>1.3191999999999999</v>
      </c>
    </row>
    <row r="2042" spans="9:10" x14ac:dyDescent="0.35">
      <c r="I2042" s="1">
        <v>39066</v>
      </c>
      <c r="J2042">
        <v>1.3106</v>
      </c>
    </row>
    <row r="2043" spans="9:10" x14ac:dyDescent="0.35">
      <c r="I2043" s="1">
        <v>39069</v>
      </c>
      <c r="J2043">
        <v>1.3095000000000001</v>
      </c>
    </row>
    <row r="2044" spans="9:10" x14ac:dyDescent="0.35">
      <c r="I2044" s="1">
        <v>39070</v>
      </c>
      <c r="J2044">
        <v>1.3158000000000001</v>
      </c>
    </row>
    <row r="2045" spans="9:10" x14ac:dyDescent="0.35">
      <c r="I2045" s="1">
        <v>39071</v>
      </c>
      <c r="J2045">
        <v>1.3203</v>
      </c>
    </row>
    <row r="2046" spans="9:10" x14ac:dyDescent="0.35">
      <c r="I2046" s="1">
        <v>39072</v>
      </c>
      <c r="J2046">
        <v>1.3178000000000001</v>
      </c>
    </row>
    <row r="2047" spans="9:10" x14ac:dyDescent="0.35">
      <c r="I2047" s="1">
        <v>39073</v>
      </c>
      <c r="J2047">
        <v>1.3191999999999999</v>
      </c>
    </row>
    <row r="2048" spans="9:10" x14ac:dyDescent="0.35">
      <c r="I2048" s="1">
        <v>39078</v>
      </c>
      <c r="J2048">
        <v>1.3159000000000001</v>
      </c>
    </row>
    <row r="2049" spans="9:10" x14ac:dyDescent="0.35">
      <c r="I2049" s="1">
        <v>39079</v>
      </c>
      <c r="J2049">
        <v>1.3172999999999999</v>
      </c>
    </row>
    <row r="2050" spans="9:10" x14ac:dyDescent="0.35">
      <c r="I2050" s="1">
        <v>39080</v>
      </c>
      <c r="J2050">
        <v>1.3169999999999999</v>
      </c>
    </row>
    <row r="2051" spans="9:10" x14ac:dyDescent="0.35">
      <c r="I2051" s="1">
        <v>39084</v>
      </c>
      <c r="J2051">
        <v>1.327</v>
      </c>
    </row>
    <row r="2052" spans="9:10" x14ac:dyDescent="0.35">
      <c r="I2052" s="1">
        <v>39085</v>
      </c>
      <c r="J2052">
        <v>1.3230999999999999</v>
      </c>
    </row>
    <row r="2053" spans="9:10" x14ac:dyDescent="0.35">
      <c r="I2053" s="1">
        <v>39086</v>
      </c>
      <c r="J2053">
        <v>1.3106</v>
      </c>
    </row>
    <row r="2054" spans="9:10" x14ac:dyDescent="0.35">
      <c r="I2054" s="1">
        <v>39087</v>
      </c>
      <c r="J2054">
        <v>1.3084</v>
      </c>
    </row>
    <row r="2055" spans="9:10" x14ac:dyDescent="0.35">
      <c r="I2055" s="1">
        <v>39090</v>
      </c>
      <c r="J2055">
        <v>1.3006</v>
      </c>
    </row>
    <row r="2056" spans="9:10" x14ac:dyDescent="0.35">
      <c r="I2056" s="1">
        <v>39091</v>
      </c>
      <c r="J2056">
        <v>1.3018000000000001</v>
      </c>
    </row>
    <row r="2057" spans="9:10" x14ac:dyDescent="0.35">
      <c r="I2057" s="1">
        <v>39092</v>
      </c>
      <c r="J2057">
        <v>1.2988</v>
      </c>
    </row>
    <row r="2058" spans="9:10" x14ac:dyDescent="0.35">
      <c r="I2058" s="1">
        <v>39093</v>
      </c>
      <c r="J2058">
        <v>1.2984</v>
      </c>
    </row>
    <row r="2059" spans="9:10" x14ac:dyDescent="0.35">
      <c r="I2059" s="1">
        <v>39094</v>
      </c>
      <c r="J2059">
        <v>1.2892999999999999</v>
      </c>
    </row>
    <row r="2060" spans="9:10" x14ac:dyDescent="0.35">
      <c r="I2060" s="1">
        <v>39097</v>
      </c>
      <c r="J2060">
        <v>1.2941</v>
      </c>
    </row>
    <row r="2061" spans="9:10" x14ac:dyDescent="0.35">
      <c r="I2061" s="1">
        <v>39098</v>
      </c>
      <c r="J2061">
        <v>1.2952999999999999</v>
      </c>
    </row>
    <row r="2062" spans="9:10" x14ac:dyDescent="0.35">
      <c r="I2062" s="1">
        <v>39099</v>
      </c>
      <c r="J2062">
        <v>1.2908999999999999</v>
      </c>
    </row>
    <row r="2063" spans="9:10" x14ac:dyDescent="0.35">
      <c r="I2063" s="1">
        <v>39100</v>
      </c>
      <c r="J2063">
        <v>1.2922</v>
      </c>
    </row>
    <row r="2064" spans="9:10" x14ac:dyDescent="0.35">
      <c r="I2064" s="1">
        <v>39101</v>
      </c>
      <c r="J2064">
        <v>1.2958000000000001</v>
      </c>
    </row>
    <row r="2065" spans="9:10" x14ac:dyDescent="0.35">
      <c r="I2065" s="1">
        <v>39104</v>
      </c>
      <c r="J2065">
        <v>1.2936000000000001</v>
      </c>
    </row>
    <row r="2066" spans="9:10" x14ac:dyDescent="0.35">
      <c r="I2066" s="1">
        <v>39105</v>
      </c>
      <c r="J2066">
        <v>1.304</v>
      </c>
    </row>
    <row r="2067" spans="9:10" x14ac:dyDescent="0.35">
      <c r="I2067" s="1">
        <v>39106</v>
      </c>
      <c r="J2067">
        <v>1.3005</v>
      </c>
    </row>
    <row r="2068" spans="9:10" x14ac:dyDescent="0.35">
      <c r="I2068" s="1">
        <v>39107</v>
      </c>
      <c r="J2068">
        <v>1.2978000000000001</v>
      </c>
    </row>
    <row r="2069" spans="9:10" x14ac:dyDescent="0.35">
      <c r="I2069" s="1">
        <v>39108</v>
      </c>
      <c r="J2069">
        <v>1.2901</v>
      </c>
    </row>
    <row r="2070" spans="9:10" x14ac:dyDescent="0.35">
      <c r="I2070" s="1">
        <v>39111</v>
      </c>
      <c r="J2070">
        <v>1.2921</v>
      </c>
    </row>
    <row r="2071" spans="9:10" x14ac:dyDescent="0.35">
      <c r="I2071" s="1">
        <v>39112</v>
      </c>
      <c r="J2071">
        <v>1.2971999999999999</v>
      </c>
    </row>
    <row r="2072" spans="9:10" x14ac:dyDescent="0.35">
      <c r="I2072" s="1">
        <v>39113</v>
      </c>
      <c r="J2072">
        <v>1.2954000000000001</v>
      </c>
    </row>
    <row r="2073" spans="9:10" x14ac:dyDescent="0.35">
      <c r="I2073" s="1">
        <v>39114</v>
      </c>
      <c r="J2073">
        <v>1.302</v>
      </c>
    </row>
    <row r="2074" spans="9:10" x14ac:dyDescent="0.35">
      <c r="I2074" s="1">
        <v>39115</v>
      </c>
      <c r="J2074">
        <v>1.302</v>
      </c>
    </row>
    <row r="2075" spans="9:10" x14ac:dyDescent="0.35">
      <c r="I2075" s="1">
        <v>39118</v>
      </c>
      <c r="J2075">
        <v>1.2925</v>
      </c>
    </row>
    <row r="2076" spans="9:10" x14ac:dyDescent="0.35">
      <c r="I2076" s="1">
        <v>39119</v>
      </c>
      <c r="J2076">
        <v>1.2955000000000001</v>
      </c>
    </row>
    <row r="2077" spans="9:10" x14ac:dyDescent="0.35">
      <c r="I2077" s="1">
        <v>39120</v>
      </c>
      <c r="J2077">
        <v>1.2987</v>
      </c>
    </row>
    <row r="2078" spans="9:10" x14ac:dyDescent="0.35">
      <c r="I2078" s="1">
        <v>39121</v>
      </c>
      <c r="J2078">
        <v>1.2990999999999999</v>
      </c>
    </row>
    <row r="2079" spans="9:10" x14ac:dyDescent="0.35">
      <c r="I2079" s="1">
        <v>39122</v>
      </c>
      <c r="J2079">
        <v>1.3007</v>
      </c>
    </row>
    <row r="2080" spans="9:10" x14ac:dyDescent="0.35">
      <c r="I2080" s="1">
        <v>39125</v>
      </c>
      <c r="J2080">
        <v>1.2956000000000001</v>
      </c>
    </row>
    <row r="2081" spans="9:10" x14ac:dyDescent="0.35">
      <c r="I2081" s="1">
        <v>39126</v>
      </c>
      <c r="J2081">
        <v>1.3022</v>
      </c>
    </row>
    <row r="2082" spans="9:10" x14ac:dyDescent="0.35">
      <c r="I2082" s="1">
        <v>39127</v>
      </c>
      <c r="J2082">
        <v>1.3082</v>
      </c>
    </row>
    <row r="2083" spans="9:10" x14ac:dyDescent="0.35">
      <c r="I2083" s="1">
        <v>39128</v>
      </c>
      <c r="J2083">
        <v>1.3137000000000001</v>
      </c>
    </row>
    <row r="2084" spans="9:10" x14ac:dyDescent="0.35">
      <c r="I2084" s="1">
        <v>39129</v>
      </c>
      <c r="J2084">
        <v>1.3119000000000001</v>
      </c>
    </row>
    <row r="2085" spans="9:10" x14ac:dyDescent="0.35">
      <c r="I2085" s="1">
        <v>39132</v>
      </c>
      <c r="J2085">
        <v>1.3131999999999999</v>
      </c>
    </row>
    <row r="2086" spans="9:10" x14ac:dyDescent="0.35">
      <c r="I2086" s="1">
        <v>39133</v>
      </c>
      <c r="J2086">
        <v>1.3145</v>
      </c>
    </row>
    <row r="2087" spans="9:10" x14ac:dyDescent="0.35">
      <c r="I2087" s="1">
        <v>39134</v>
      </c>
      <c r="J2087">
        <v>1.3145</v>
      </c>
    </row>
    <row r="2088" spans="9:10" x14ac:dyDescent="0.35">
      <c r="I2088" s="1">
        <v>39135</v>
      </c>
      <c r="J2088">
        <v>1.3106</v>
      </c>
    </row>
    <row r="2089" spans="9:10" x14ac:dyDescent="0.35">
      <c r="I2089" s="1">
        <v>39136</v>
      </c>
      <c r="J2089">
        <v>1.3133999999999999</v>
      </c>
    </row>
    <row r="2090" spans="9:10" x14ac:dyDescent="0.35">
      <c r="I2090" s="1">
        <v>39139</v>
      </c>
      <c r="J2090">
        <v>1.3160000000000001</v>
      </c>
    </row>
    <row r="2091" spans="9:10" x14ac:dyDescent="0.35">
      <c r="I2091" s="1">
        <v>39140</v>
      </c>
      <c r="J2091">
        <v>1.323</v>
      </c>
    </row>
    <row r="2092" spans="9:10" x14ac:dyDescent="0.35">
      <c r="I2092" s="1">
        <v>39141</v>
      </c>
      <c r="J2092">
        <v>1.3210999999999999</v>
      </c>
    </row>
    <row r="2093" spans="9:10" x14ac:dyDescent="0.35">
      <c r="I2093" s="1">
        <v>39142</v>
      </c>
      <c r="J2093">
        <v>1.3225</v>
      </c>
    </row>
    <row r="2094" spans="9:10" x14ac:dyDescent="0.35">
      <c r="I2094" s="1">
        <v>39143</v>
      </c>
      <c r="J2094">
        <v>1.3163</v>
      </c>
    </row>
    <row r="2095" spans="9:10" x14ac:dyDescent="0.35">
      <c r="I2095" s="1">
        <v>39146</v>
      </c>
      <c r="J2095">
        <v>1.3083</v>
      </c>
    </row>
    <row r="2096" spans="9:10" x14ac:dyDescent="0.35">
      <c r="I2096" s="1">
        <v>39147</v>
      </c>
      <c r="J2096">
        <v>1.31</v>
      </c>
    </row>
    <row r="2097" spans="9:10" x14ac:dyDescent="0.35">
      <c r="I2097" s="1">
        <v>39148</v>
      </c>
      <c r="J2097">
        <v>1.3134999999999999</v>
      </c>
    </row>
    <row r="2098" spans="9:10" x14ac:dyDescent="0.35">
      <c r="I2098" s="1">
        <v>39149</v>
      </c>
      <c r="J2098">
        <v>1.3151999999999999</v>
      </c>
    </row>
    <row r="2099" spans="9:10" x14ac:dyDescent="0.35">
      <c r="I2099" s="1">
        <v>39150</v>
      </c>
      <c r="J2099">
        <v>1.3154999999999999</v>
      </c>
    </row>
    <row r="2100" spans="9:10" x14ac:dyDescent="0.35">
      <c r="I2100" s="1">
        <v>39153</v>
      </c>
      <c r="J2100">
        <v>1.3156000000000001</v>
      </c>
    </row>
    <row r="2101" spans="9:10" x14ac:dyDescent="0.35">
      <c r="I2101" s="1">
        <v>39154</v>
      </c>
      <c r="J2101">
        <v>1.3218000000000001</v>
      </c>
    </row>
    <row r="2102" spans="9:10" x14ac:dyDescent="0.35">
      <c r="I2102" s="1">
        <v>39155</v>
      </c>
      <c r="J2102">
        <v>1.3183</v>
      </c>
    </row>
    <row r="2103" spans="9:10" x14ac:dyDescent="0.35">
      <c r="I2103" s="1">
        <v>39156</v>
      </c>
      <c r="J2103">
        <v>1.3226</v>
      </c>
    </row>
    <row r="2104" spans="9:10" x14ac:dyDescent="0.35">
      <c r="I2104" s="1">
        <v>39157</v>
      </c>
      <c r="J2104">
        <v>1.3325</v>
      </c>
    </row>
    <row r="2105" spans="9:10" x14ac:dyDescent="0.35">
      <c r="I2105" s="1">
        <v>39160</v>
      </c>
      <c r="J2105">
        <v>1.3303</v>
      </c>
    </row>
    <row r="2106" spans="9:10" x14ac:dyDescent="0.35">
      <c r="I2106" s="1">
        <v>39161</v>
      </c>
      <c r="J2106">
        <v>1.3295999999999999</v>
      </c>
    </row>
    <row r="2107" spans="9:10" x14ac:dyDescent="0.35">
      <c r="I2107" s="1">
        <v>39162</v>
      </c>
      <c r="J2107">
        <v>1.3292999999999999</v>
      </c>
    </row>
    <row r="2108" spans="9:10" x14ac:dyDescent="0.35">
      <c r="I2108" s="1">
        <v>39163</v>
      </c>
      <c r="J2108">
        <v>1.3351</v>
      </c>
    </row>
    <row r="2109" spans="9:10" x14ac:dyDescent="0.35">
      <c r="I2109" s="1">
        <v>39164</v>
      </c>
      <c r="J2109">
        <v>1.3327</v>
      </c>
    </row>
    <row r="2110" spans="9:10" x14ac:dyDescent="0.35">
      <c r="I2110" s="1">
        <v>39167</v>
      </c>
      <c r="J2110">
        <v>1.3265</v>
      </c>
    </row>
    <row r="2111" spans="9:10" x14ac:dyDescent="0.35">
      <c r="I2111" s="1">
        <v>39168</v>
      </c>
      <c r="J2111">
        <v>1.3347</v>
      </c>
    </row>
    <row r="2112" spans="9:10" x14ac:dyDescent="0.35">
      <c r="I2112" s="1">
        <v>39169</v>
      </c>
      <c r="J2112">
        <v>1.3348</v>
      </c>
    </row>
    <row r="2113" spans="9:10" x14ac:dyDescent="0.35">
      <c r="I2113" s="1">
        <v>39170</v>
      </c>
      <c r="J2113">
        <v>1.3351999999999999</v>
      </c>
    </row>
    <row r="2114" spans="9:10" x14ac:dyDescent="0.35">
      <c r="I2114" s="1">
        <v>39171</v>
      </c>
      <c r="J2114">
        <v>1.3318000000000001</v>
      </c>
    </row>
    <row r="2115" spans="9:10" x14ac:dyDescent="0.35">
      <c r="I2115" s="1">
        <v>39174</v>
      </c>
      <c r="J2115">
        <v>1.3366</v>
      </c>
    </row>
    <row r="2116" spans="9:10" x14ac:dyDescent="0.35">
      <c r="I2116" s="1">
        <v>39175</v>
      </c>
      <c r="J2116">
        <v>1.3358000000000001</v>
      </c>
    </row>
    <row r="2117" spans="9:10" x14ac:dyDescent="0.35">
      <c r="I2117" s="1">
        <v>39176</v>
      </c>
      <c r="J2117">
        <v>1.3351999999999999</v>
      </c>
    </row>
    <row r="2118" spans="9:10" x14ac:dyDescent="0.35">
      <c r="I2118" s="1">
        <v>39177</v>
      </c>
      <c r="J2118">
        <v>1.3372999999999999</v>
      </c>
    </row>
    <row r="2119" spans="9:10" x14ac:dyDescent="0.35">
      <c r="I2119" s="1">
        <v>39182</v>
      </c>
      <c r="J2119">
        <v>1.3426</v>
      </c>
    </row>
    <row r="2120" spans="9:10" x14ac:dyDescent="0.35">
      <c r="I2120" s="1">
        <v>39183</v>
      </c>
      <c r="J2120">
        <v>1.3418000000000001</v>
      </c>
    </row>
    <row r="2121" spans="9:10" x14ac:dyDescent="0.35">
      <c r="I2121" s="1">
        <v>39184</v>
      </c>
      <c r="J2121">
        <v>1.3467</v>
      </c>
    </row>
    <row r="2122" spans="9:10" x14ac:dyDescent="0.35">
      <c r="I2122" s="1">
        <v>39185</v>
      </c>
      <c r="J2122">
        <v>1.3532</v>
      </c>
    </row>
    <row r="2123" spans="9:10" x14ac:dyDescent="0.35">
      <c r="I2123" s="1">
        <v>39188</v>
      </c>
      <c r="J2123">
        <v>1.355</v>
      </c>
    </row>
    <row r="2124" spans="9:10" x14ac:dyDescent="0.35">
      <c r="I2124" s="1">
        <v>39189</v>
      </c>
      <c r="J2124">
        <v>1.3549</v>
      </c>
    </row>
    <row r="2125" spans="9:10" x14ac:dyDescent="0.35">
      <c r="I2125" s="1">
        <v>39190</v>
      </c>
      <c r="J2125">
        <v>1.3576999999999999</v>
      </c>
    </row>
    <row r="2126" spans="9:10" x14ac:dyDescent="0.35">
      <c r="I2126" s="1">
        <v>39191</v>
      </c>
      <c r="J2126">
        <v>1.3601000000000001</v>
      </c>
    </row>
    <row r="2127" spans="9:10" x14ac:dyDescent="0.35">
      <c r="I2127" s="1">
        <v>39192</v>
      </c>
      <c r="J2127">
        <v>1.3606</v>
      </c>
    </row>
    <row r="2128" spans="9:10" x14ac:dyDescent="0.35">
      <c r="I2128" s="1">
        <v>39195</v>
      </c>
      <c r="J2128">
        <v>1.3556999999999999</v>
      </c>
    </row>
    <row r="2129" spans="9:10" x14ac:dyDescent="0.35">
      <c r="I2129" s="1">
        <v>39196</v>
      </c>
      <c r="J2129">
        <v>1.3582000000000001</v>
      </c>
    </row>
    <row r="2130" spans="9:10" x14ac:dyDescent="0.35">
      <c r="I2130" s="1">
        <v>39197</v>
      </c>
      <c r="J2130">
        <v>1.3649</v>
      </c>
    </row>
    <row r="2131" spans="9:10" x14ac:dyDescent="0.35">
      <c r="I2131" s="1">
        <v>39198</v>
      </c>
      <c r="J2131">
        <v>1.3595999999999999</v>
      </c>
    </row>
    <row r="2132" spans="9:10" x14ac:dyDescent="0.35">
      <c r="I2132" s="1">
        <v>39199</v>
      </c>
      <c r="J2132">
        <v>1.3643000000000001</v>
      </c>
    </row>
    <row r="2133" spans="9:10" x14ac:dyDescent="0.35">
      <c r="I2133" s="1">
        <v>39202</v>
      </c>
      <c r="J2133">
        <v>1.3605</v>
      </c>
    </row>
    <row r="2134" spans="9:10" x14ac:dyDescent="0.35">
      <c r="I2134" s="1">
        <v>39204</v>
      </c>
      <c r="J2134">
        <v>1.3588</v>
      </c>
    </row>
    <row r="2135" spans="9:10" x14ac:dyDescent="0.35">
      <c r="I2135" s="1">
        <v>39205</v>
      </c>
      <c r="J2135">
        <v>1.3613</v>
      </c>
    </row>
    <row r="2136" spans="9:10" x14ac:dyDescent="0.35">
      <c r="I2136" s="1">
        <v>39206</v>
      </c>
      <c r="J2136">
        <v>1.3561000000000001</v>
      </c>
    </row>
    <row r="2137" spans="9:10" x14ac:dyDescent="0.35">
      <c r="I2137" s="1">
        <v>39209</v>
      </c>
      <c r="J2137">
        <v>1.3614999999999999</v>
      </c>
    </row>
    <row r="2138" spans="9:10" x14ac:dyDescent="0.35">
      <c r="I2138" s="1">
        <v>39210</v>
      </c>
      <c r="J2138">
        <v>1.3557999999999999</v>
      </c>
    </row>
    <row r="2139" spans="9:10" x14ac:dyDescent="0.35">
      <c r="I2139" s="1">
        <v>39211</v>
      </c>
      <c r="J2139">
        <v>1.3534999999999999</v>
      </c>
    </row>
    <row r="2140" spans="9:10" x14ac:dyDescent="0.35">
      <c r="I2140" s="1">
        <v>39212</v>
      </c>
      <c r="J2140">
        <v>1.3527</v>
      </c>
    </row>
    <row r="2141" spans="9:10" x14ac:dyDescent="0.35">
      <c r="I2141" s="1">
        <v>39213</v>
      </c>
      <c r="J2141">
        <v>1.3486</v>
      </c>
    </row>
    <row r="2142" spans="9:10" x14ac:dyDescent="0.35">
      <c r="I2142" s="1">
        <v>39216</v>
      </c>
      <c r="J2142">
        <v>1.3549</v>
      </c>
    </row>
    <row r="2143" spans="9:10" x14ac:dyDescent="0.35">
      <c r="I2143" s="1">
        <v>39217</v>
      </c>
      <c r="J2143">
        <v>1.3537999999999999</v>
      </c>
    </row>
    <row r="2144" spans="9:10" x14ac:dyDescent="0.35">
      <c r="I2144" s="1">
        <v>39218</v>
      </c>
      <c r="J2144">
        <v>1.3573999999999999</v>
      </c>
    </row>
    <row r="2145" spans="9:10" x14ac:dyDescent="0.35">
      <c r="I2145" s="1">
        <v>39219</v>
      </c>
      <c r="J2145">
        <v>1.3515999999999999</v>
      </c>
    </row>
    <row r="2146" spans="9:10" x14ac:dyDescent="0.35">
      <c r="I2146" s="1">
        <v>39220</v>
      </c>
      <c r="J2146">
        <v>1.3476999999999999</v>
      </c>
    </row>
    <row r="2147" spans="9:10" x14ac:dyDescent="0.35">
      <c r="I2147" s="1">
        <v>39223</v>
      </c>
      <c r="J2147">
        <v>1.3444</v>
      </c>
    </row>
    <row r="2148" spans="9:10" x14ac:dyDescent="0.35">
      <c r="I2148" s="1">
        <v>39224</v>
      </c>
      <c r="J2148">
        <v>1.3453999999999999</v>
      </c>
    </row>
    <row r="2149" spans="9:10" x14ac:dyDescent="0.35">
      <c r="I2149" s="1">
        <v>39225</v>
      </c>
      <c r="J2149">
        <v>1.349</v>
      </c>
    </row>
    <row r="2150" spans="9:10" x14ac:dyDescent="0.35">
      <c r="I2150" s="1">
        <v>39226</v>
      </c>
      <c r="J2150">
        <v>1.3448</v>
      </c>
    </row>
    <row r="2151" spans="9:10" x14ac:dyDescent="0.35">
      <c r="I2151" s="1">
        <v>39227</v>
      </c>
      <c r="J2151">
        <v>1.3441000000000001</v>
      </c>
    </row>
    <row r="2152" spans="9:10" x14ac:dyDescent="0.35">
      <c r="I2152" s="1">
        <v>39230</v>
      </c>
      <c r="J2152">
        <v>1.3452999999999999</v>
      </c>
    </row>
    <row r="2153" spans="9:10" x14ac:dyDescent="0.35">
      <c r="I2153" s="1">
        <v>39231</v>
      </c>
      <c r="J2153">
        <v>1.3509</v>
      </c>
    </row>
    <row r="2154" spans="9:10" x14ac:dyDescent="0.35">
      <c r="I2154" s="1">
        <v>39232</v>
      </c>
      <c r="J2154">
        <v>1.3420000000000001</v>
      </c>
    </row>
    <row r="2155" spans="9:10" x14ac:dyDescent="0.35">
      <c r="I2155" s="1">
        <v>39233</v>
      </c>
      <c r="J2155">
        <v>1.3452999999999999</v>
      </c>
    </row>
    <row r="2156" spans="9:10" x14ac:dyDescent="0.35">
      <c r="I2156" s="1">
        <v>39234</v>
      </c>
      <c r="J2156">
        <v>1.3435999999999999</v>
      </c>
    </row>
    <row r="2157" spans="9:10" x14ac:dyDescent="0.35">
      <c r="I2157" s="1">
        <v>39237</v>
      </c>
      <c r="J2157">
        <v>1.3482000000000001</v>
      </c>
    </row>
    <row r="2158" spans="9:10" x14ac:dyDescent="0.35">
      <c r="I2158" s="1">
        <v>39238</v>
      </c>
      <c r="J2158">
        <v>1.3532</v>
      </c>
    </row>
    <row r="2159" spans="9:10" x14ac:dyDescent="0.35">
      <c r="I2159" s="1">
        <v>39239</v>
      </c>
      <c r="J2159">
        <v>1.3512999999999999</v>
      </c>
    </row>
    <row r="2160" spans="9:10" x14ac:dyDescent="0.35">
      <c r="I2160" s="1">
        <v>39240</v>
      </c>
      <c r="J2160">
        <v>1.347</v>
      </c>
    </row>
    <row r="2161" spans="9:10" x14ac:dyDescent="0.35">
      <c r="I2161" s="1">
        <v>39241</v>
      </c>
      <c r="J2161">
        <v>1.3349</v>
      </c>
    </row>
    <row r="2162" spans="9:10" x14ac:dyDescent="0.35">
      <c r="I2162" s="1">
        <v>39244</v>
      </c>
      <c r="J2162">
        <v>1.3354999999999999</v>
      </c>
    </row>
    <row r="2163" spans="9:10" x14ac:dyDescent="0.35">
      <c r="I2163" s="1">
        <v>39245</v>
      </c>
      <c r="J2163">
        <v>1.3345</v>
      </c>
    </row>
    <row r="2164" spans="9:10" x14ac:dyDescent="0.35">
      <c r="I2164" s="1">
        <v>39246</v>
      </c>
      <c r="J2164">
        <v>1.3287</v>
      </c>
    </row>
    <row r="2165" spans="9:10" x14ac:dyDescent="0.35">
      <c r="I2165" s="1">
        <v>39247</v>
      </c>
      <c r="J2165">
        <v>1.3304</v>
      </c>
    </row>
    <row r="2166" spans="9:10" x14ac:dyDescent="0.35">
      <c r="I2166" s="1">
        <v>39248</v>
      </c>
      <c r="J2166">
        <v>1.3313999999999999</v>
      </c>
    </row>
    <row r="2167" spans="9:10" x14ac:dyDescent="0.35">
      <c r="I2167" s="1">
        <v>39251</v>
      </c>
      <c r="J2167">
        <v>1.3404</v>
      </c>
    </row>
    <row r="2168" spans="9:10" x14ac:dyDescent="0.35">
      <c r="I2168" s="1">
        <v>39252</v>
      </c>
      <c r="J2168">
        <v>1.3403</v>
      </c>
    </row>
    <row r="2169" spans="9:10" x14ac:dyDescent="0.35">
      <c r="I2169" s="1">
        <v>39253</v>
      </c>
      <c r="J2169">
        <v>1.3427</v>
      </c>
    </row>
    <row r="2170" spans="9:10" x14ac:dyDescent="0.35">
      <c r="I2170" s="1">
        <v>39254</v>
      </c>
      <c r="J2170">
        <v>1.3396999999999999</v>
      </c>
    </row>
    <row r="2171" spans="9:10" x14ac:dyDescent="0.35">
      <c r="I2171" s="1">
        <v>39255</v>
      </c>
      <c r="J2171">
        <v>1.3441000000000001</v>
      </c>
    </row>
    <row r="2172" spans="9:10" x14ac:dyDescent="0.35">
      <c r="I2172" s="1">
        <v>39258</v>
      </c>
      <c r="J2172">
        <v>1.3461000000000001</v>
      </c>
    </row>
    <row r="2173" spans="9:10" x14ac:dyDescent="0.35">
      <c r="I2173" s="1">
        <v>39259</v>
      </c>
      <c r="J2173">
        <v>1.3460000000000001</v>
      </c>
    </row>
    <row r="2174" spans="9:10" x14ac:dyDescent="0.35">
      <c r="I2174" s="1">
        <v>39260</v>
      </c>
      <c r="J2174">
        <v>1.3438000000000001</v>
      </c>
    </row>
    <row r="2175" spans="9:10" x14ac:dyDescent="0.35">
      <c r="I2175" s="1">
        <v>39261</v>
      </c>
      <c r="J2175">
        <v>1.3467</v>
      </c>
    </row>
    <row r="2176" spans="9:10" x14ac:dyDescent="0.35">
      <c r="I2176" s="1">
        <v>39262</v>
      </c>
      <c r="J2176">
        <v>1.3505</v>
      </c>
    </row>
    <row r="2177" spans="9:10" x14ac:dyDescent="0.35">
      <c r="I2177" s="1">
        <v>39265</v>
      </c>
      <c r="J2177">
        <v>1.3588</v>
      </c>
    </row>
    <row r="2178" spans="9:10" x14ac:dyDescent="0.35">
      <c r="I2178" s="1">
        <v>39266</v>
      </c>
      <c r="J2178">
        <v>1.3601000000000001</v>
      </c>
    </row>
    <row r="2179" spans="9:10" x14ac:dyDescent="0.35">
      <c r="I2179" s="1">
        <v>39267</v>
      </c>
      <c r="J2179">
        <v>1.3617999999999999</v>
      </c>
    </row>
    <row r="2180" spans="9:10" x14ac:dyDescent="0.35">
      <c r="I2180" s="1">
        <v>39268</v>
      </c>
      <c r="J2180">
        <v>1.3640000000000001</v>
      </c>
    </row>
    <row r="2181" spans="9:10" x14ac:dyDescent="0.35">
      <c r="I2181" s="1">
        <v>39269</v>
      </c>
      <c r="J2181">
        <v>1.3595999999999999</v>
      </c>
    </row>
    <row r="2182" spans="9:10" x14ac:dyDescent="0.35">
      <c r="I2182" s="1">
        <v>39272</v>
      </c>
      <c r="J2182">
        <v>1.3621000000000001</v>
      </c>
    </row>
    <row r="2183" spans="9:10" x14ac:dyDescent="0.35">
      <c r="I2183" s="1">
        <v>39273</v>
      </c>
      <c r="J2183">
        <v>1.3666</v>
      </c>
    </row>
    <row r="2184" spans="9:10" x14ac:dyDescent="0.35">
      <c r="I2184" s="1">
        <v>39274</v>
      </c>
      <c r="J2184">
        <v>1.3753</v>
      </c>
    </row>
    <row r="2185" spans="9:10" x14ac:dyDescent="0.35">
      <c r="I2185" s="1">
        <v>39275</v>
      </c>
      <c r="J2185">
        <v>1.3788</v>
      </c>
    </row>
    <row r="2186" spans="9:10" x14ac:dyDescent="0.35">
      <c r="I2186" s="1">
        <v>39276</v>
      </c>
      <c r="J2186">
        <v>1.3782000000000001</v>
      </c>
    </row>
    <row r="2187" spans="9:10" x14ac:dyDescent="0.35">
      <c r="I2187" s="1">
        <v>39279</v>
      </c>
      <c r="J2187">
        <v>1.3781000000000001</v>
      </c>
    </row>
    <row r="2188" spans="9:10" x14ac:dyDescent="0.35">
      <c r="I2188" s="1">
        <v>39280</v>
      </c>
      <c r="J2188">
        <v>1.3771</v>
      </c>
    </row>
    <row r="2189" spans="9:10" x14ac:dyDescent="0.35">
      <c r="I2189" s="1">
        <v>39281</v>
      </c>
      <c r="J2189">
        <v>1.3778999999999999</v>
      </c>
    </row>
    <row r="2190" spans="9:10" x14ac:dyDescent="0.35">
      <c r="I2190" s="1">
        <v>39282</v>
      </c>
      <c r="J2190">
        <v>1.3819999999999999</v>
      </c>
    </row>
    <row r="2191" spans="9:10" x14ac:dyDescent="0.35">
      <c r="I2191" s="1">
        <v>39283</v>
      </c>
      <c r="J2191">
        <v>1.3803000000000001</v>
      </c>
    </row>
    <row r="2192" spans="9:10" x14ac:dyDescent="0.35">
      <c r="I2192" s="1">
        <v>39286</v>
      </c>
      <c r="J2192">
        <v>1.3821000000000001</v>
      </c>
    </row>
    <row r="2193" spans="9:10" x14ac:dyDescent="0.35">
      <c r="I2193" s="1">
        <v>39287</v>
      </c>
      <c r="J2193">
        <v>1.3833</v>
      </c>
    </row>
    <row r="2194" spans="9:10" x14ac:dyDescent="0.35">
      <c r="I2194" s="1">
        <v>39288</v>
      </c>
      <c r="J2194">
        <v>1.3743000000000001</v>
      </c>
    </row>
    <row r="2195" spans="9:10" x14ac:dyDescent="0.35">
      <c r="I2195" s="1">
        <v>39289</v>
      </c>
      <c r="J2195">
        <v>1.3722000000000001</v>
      </c>
    </row>
    <row r="2196" spans="9:10" x14ac:dyDescent="0.35">
      <c r="I2196" s="1">
        <v>39290</v>
      </c>
      <c r="J2196">
        <v>1.3651</v>
      </c>
    </row>
    <row r="2197" spans="9:10" x14ac:dyDescent="0.35">
      <c r="I2197" s="1">
        <v>39293</v>
      </c>
      <c r="J2197">
        <v>1.3658999999999999</v>
      </c>
    </row>
    <row r="2198" spans="9:10" x14ac:dyDescent="0.35">
      <c r="I2198" s="1">
        <v>39294</v>
      </c>
      <c r="J2198">
        <v>1.3707</v>
      </c>
    </row>
    <row r="2199" spans="9:10" x14ac:dyDescent="0.35">
      <c r="I2199" s="1">
        <v>39295</v>
      </c>
      <c r="J2199">
        <v>1.3663000000000001</v>
      </c>
    </row>
    <row r="2200" spans="9:10" x14ac:dyDescent="0.35">
      <c r="I2200" s="1">
        <v>39296</v>
      </c>
      <c r="J2200">
        <v>1.3664000000000001</v>
      </c>
    </row>
    <row r="2201" spans="9:10" x14ac:dyDescent="0.35">
      <c r="I2201" s="1">
        <v>39297</v>
      </c>
      <c r="J2201">
        <v>1.3694</v>
      </c>
    </row>
    <row r="2202" spans="9:10" x14ac:dyDescent="0.35">
      <c r="I2202" s="1">
        <v>39300</v>
      </c>
      <c r="J2202">
        <v>1.3817999999999999</v>
      </c>
    </row>
    <row r="2203" spans="9:10" x14ac:dyDescent="0.35">
      <c r="I2203" s="1">
        <v>39301</v>
      </c>
      <c r="J2203">
        <v>1.3794</v>
      </c>
    </row>
    <row r="2204" spans="9:10" x14ac:dyDescent="0.35">
      <c r="I2204" s="1">
        <v>39302</v>
      </c>
      <c r="J2204">
        <v>1.3794</v>
      </c>
    </row>
    <row r="2205" spans="9:10" x14ac:dyDescent="0.35">
      <c r="I2205" s="1">
        <v>39303</v>
      </c>
      <c r="J2205">
        <v>1.3729</v>
      </c>
    </row>
    <row r="2206" spans="9:10" x14ac:dyDescent="0.35">
      <c r="I2206" s="1">
        <v>39304</v>
      </c>
      <c r="J2206">
        <v>1.365</v>
      </c>
    </row>
    <row r="2207" spans="9:10" x14ac:dyDescent="0.35">
      <c r="I2207" s="1">
        <v>39307</v>
      </c>
      <c r="J2207">
        <v>1.3651</v>
      </c>
    </row>
    <row r="2208" spans="9:10" x14ac:dyDescent="0.35">
      <c r="I2208" s="1">
        <v>39308</v>
      </c>
      <c r="J2208">
        <v>1.3591</v>
      </c>
    </row>
    <row r="2209" spans="9:10" x14ac:dyDescent="0.35">
      <c r="I2209" s="1">
        <v>39309</v>
      </c>
      <c r="J2209">
        <v>1.3475999999999999</v>
      </c>
    </row>
    <row r="2210" spans="9:10" x14ac:dyDescent="0.35">
      <c r="I2210" s="1">
        <v>39310</v>
      </c>
      <c r="J2210">
        <v>1.3405</v>
      </c>
    </row>
    <row r="2211" spans="9:10" x14ac:dyDescent="0.35">
      <c r="I2211" s="1">
        <v>39311</v>
      </c>
      <c r="J2211">
        <v>1.3453999999999999</v>
      </c>
    </row>
    <row r="2212" spans="9:10" x14ac:dyDescent="0.35">
      <c r="I2212" s="1">
        <v>39314</v>
      </c>
      <c r="J2212">
        <v>1.3475999999999999</v>
      </c>
    </row>
    <row r="2213" spans="9:10" x14ac:dyDescent="0.35">
      <c r="I2213" s="1">
        <v>39315</v>
      </c>
      <c r="J2213">
        <v>1.3508</v>
      </c>
    </row>
    <row r="2214" spans="9:10" x14ac:dyDescent="0.35">
      <c r="I2214" s="1">
        <v>39316</v>
      </c>
      <c r="J2214">
        <v>1.3492999999999999</v>
      </c>
    </row>
    <row r="2215" spans="9:10" x14ac:dyDescent="0.35">
      <c r="I2215" s="1">
        <v>39317</v>
      </c>
      <c r="J2215">
        <v>1.3573999999999999</v>
      </c>
    </row>
    <row r="2216" spans="9:10" x14ac:dyDescent="0.35">
      <c r="I2216" s="1">
        <v>39318</v>
      </c>
      <c r="J2216">
        <v>1.3614999999999999</v>
      </c>
    </row>
    <row r="2217" spans="9:10" x14ac:dyDescent="0.35">
      <c r="I2217" s="1">
        <v>39321</v>
      </c>
      <c r="J2217">
        <v>1.3657999999999999</v>
      </c>
    </row>
    <row r="2218" spans="9:10" x14ac:dyDescent="0.35">
      <c r="I2218" s="1">
        <v>39322</v>
      </c>
      <c r="J2218">
        <v>1.3664000000000001</v>
      </c>
    </row>
    <row r="2219" spans="9:10" x14ac:dyDescent="0.35">
      <c r="I2219" s="1">
        <v>39323</v>
      </c>
      <c r="J2219">
        <v>1.3631</v>
      </c>
    </row>
    <row r="2220" spans="9:10" x14ac:dyDescent="0.35">
      <c r="I2220" s="1">
        <v>39324</v>
      </c>
      <c r="J2220">
        <v>1.361</v>
      </c>
    </row>
    <row r="2221" spans="9:10" x14ac:dyDescent="0.35">
      <c r="I2221" s="1">
        <v>39325</v>
      </c>
      <c r="J2221">
        <v>1.3705000000000001</v>
      </c>
    </row>
    <row r="2222" spans="9:10" x14ac:dyDescent="0.35">
      <c r="I2222" s="1">
        <v>39328</v>
      </c>
      <c r="J2222">
        <v>1.3632</v>
      </c>
    </row>
    <row r="2223" spans="9:10" x14ac:dyDescent="0.35">
      <c r="I2223" s="1">
        <v>39329</v>
      </c>
      <c r="J2223">
        <v>1.3580000000000001</v>
      </c>
    </row>
    <row r="2224" spans="9:10" x14ac:dyDescent="0.35">
      <c r="I2224" s="1">
        <v>39330</v>
      </c>
      <c r="J2224">
        <v>1.3588</v>
      </c>
    </row>
    <row r="2225" spans="9:10" x14ac:dyDescent="0.35">
      <c r="I2225" s="1">
        <v>39331</v>
      </c>
      <c r="J2225">
        <v>1.3669</v>
      </c>
    </row>
    <row r="2226" spans="9:10" x14ac:dyDescent="0.35">
      <c r="I2226" s="1">
        <v>39332</v>
      </c>
      <c r="J2226">
        <v>1.3695999999999999</v>
      </c>
    </row>
    <row r="2227" spans="9:10" x14ac:dyDescent="0.35">
      <c r="I2227" s="1">
        <v>39335</v>
      </c>
      <c r="J2227">
        <v>1.3794999999999999</v>
      </c>
    </row>
    <row r="2228" spans="9:10" x14ac:dyDescent="0.35">
      <c r="I2228" s="1">
        <v>39336</v>
      </c>
      <c r="J2228">
        <v>1.3824000000000001</v>
      </c>
    </row>
    <row r="2229" spans="9:10" x14ac:dyDescent="0.35">
      <c r="I2229" s="1">
        <v>39337</v>
      </c>
      <c r="J2229">
        <v>1.3885000000000001</v>
      </c>
    </row>
    <row r="2230" spans="9:10" x14ac:dyDescent="0.35">
      <c r="I2230" s="1">
        <v>39338</v>
      </c>
      <c r="J2230">
        <v>1.3896999999999999</v>
      </c>
    </row>
    <row r="2231" spans="9:10" x14ac:dyDescent="0.35">
      <c r="I2231" s="1">
        <v>39339</v>
      </c>
      <c r="J2231">
        <v>1.3859999999999999</v>
      </c>
    </row>
    <row r="2232" spans="9:10" x14ac:dyDescent="0.35">
      <c r="I2232" s="1">
        <v>39342</v>
      </c>
      <c r="J2232">
        <v>1.3876999999999999</v>
      </c>
    </row>
    <row r="2233" spans="9:10" x14ac:dyDescent="0.35">
      <c r="I2233" s="1">
        <v>39343</v>
      </c>
      <c r="J2233">
        <v>1.3867</v>
      </c>
    </row>
    <row r="2234" spans="9:10" x14ac:dyDescent="0.35">
      <c r="I2234" s="1">
        <v>39344</v>
      </c>
      <c r="J2234">
        <v>1.3975</v>
      </c>
    </row>
    <row r="2235" spans="9:10" x14ac:dyDescent="0.35">
      <c r="I2235" s="1">
        <v>39345</v>
      </c>
      <c r="J2235">
        <v>1.403</v>
      </c>
    </row>
    <row r="2236" spans="9:10" x14ac:dyDescent="0.35">
      <c r="I2236" s="1">
        <v>39346</v>
      </c>
      <c r="J2236">
        <v>1.4049</v>
      </c>
    </row>
    <row r="2237" spans="9:10" x14ac:dyDescent="0.35">
      <c r="I2237" s="1">
        <v>39349</v>
      </c>
      <c r="J2237">
        <v>1.4113</v>
      </c>
    </row>
    <row r="2238" spans="9:10" x14ac:dyDescent="0.35">
      <c r="I2238" s="1">
        <v>39350</v>
      </c>
      <c r="J2238">
        <v>1.4106000000000001</v>
      </c>
    </row>
    <row r="2239" spans="9:10" x14ac:dyDescent="0.35">
      <c r="I2239" s="1">
        <v>39351</v>
      </c>
      <c r="J2239">
        <v>1.4127000000000001</v>
      </c>
    </row>
    <row r="2240" spans="9:10" x14ac:dyDescent="0.35">
      <c r="I2240" s="1">
        <v>39352</v>
      </c>
      <c r="J2240">
        <v>1.4179999999999999</v>
      </c>
    </row>
    <row r="2241" spans="9:10" x14ac:dyDescent="0.35">
      <c r="I2241" s="1">
        <v>39353</v>
      </c>
      <c r="J2241">
        <v>1.4178999999999999</v>
      </c>
    </row>
    <row r="2242" spans="9:10" x14ac:dyDescent="0.35">
      <c r="I2242" s="1">
        <v>39356</v>
      </c>
      <c r="J2242">
        <v>1.4232</v>
      </c>
    </row>
    <row r="2243" spans="9:10" x14ac:dyDescent="0.35">
      <c r="I2243" s="1">
        <v>39357</v>
      </c>
      <c r="J2243">
        <v>1.4165000000000001</v>
      </c>
    </row>
    <row r="2244" spans="9:10" x14ac:dyDescent="0.35">
      <c r="I2244" s="1">
        <v>39358</v>
      </c>
      <c r="J2244">
        <v>1.4195</v>
      </c>
    </row>
    <row r="2245" spans="9:10" x14ac:dyDescent="0.35">
      <c r="I2245" s="1">
        <v>39359</v>
      </c>
      <c r="J2245">
        <v>1.4109</v>
      </c>
    </row>
    <row r="2246" spans="9:10" x14ac:dyDescent="0.35">
      <c r="I2246" s="1">
        <v>39360</v>
      </c>
      <c r="J2246">
        <v>1.4136</v>
      </c>
    </row>
    <row r="2247" spans="9:10" x14ac:dyDescent="0.35">
      <c r="I2247" s="1">
        <v>39363</v>
      </c>
      <c r="J2247">
        <v>1.4089</v>
      </c>
    </row>
    <row r="2248" spans="9:10" x14ac:dyDescent="0.35">
      <c r="I2248" s="1">
        <v>39364</v>
      </c>
      <c r="J2248">
        <v>1.4036999999999999</v>
      </c>
    </row>
    <row r="2249" spans="9:10" x14ac:dyDescent="0.35">
      <c r="I2249" s="1">
        <v>39365</v>
      </c>
      <c r="J2249">
        <v>1.4146000000000001</v>
      </c>
    </row>
    <row r="2250" spans="9:10" x14ac:dyDescent="0.35">
      <c r="I2250" s="1">
        <v>39366</v>
      </c>
      <c r="J2250">
        <v>1.4198999999999999</v>
      </c>
    </row>
    <row r="2251" spans="9:10" x14ac:dyDescent="0.35">
      <c r="I2251" s="1">
        <v>39367</v>
      </c>
      <c r="J2251">
        <v>1.4173</v>
      </c>
    </row>
    <row r="2252" spans="9:10" x14ac:dyDescent="0.35">
      <c r="I2252" s="1">
        <v>39370</v>
      </c>
      <c r="J2252">
        <v>1.4226000000000001</v>
      </c>
    </row>
    <row r="2253" spans="9:10" x14ac:dyDescent="0.35">
      <c r="I2253" s="1">
        <v>39371</v>
      </c>
      <c r="J2253">
        <v>1.415</v>
      </c>
    </row>
    <row r="2254" spans="9:10" x14ac:dyDescent="0.35">
      <c r="I2254" s="1">
        <v>39372</v>
      </c>
      <c r="J2254">
        <v>1.42</v>
      </c>
    </row>
    <row r="2255" spans="9:10" x14ac:dyDescent="0.35">
      <c r="I2255" s="1">
        <v>39373</v>
      </c>
      <c r="J2255">
        <v>1.4298999999999999</v>
      </c>
    </row>
    <row r="2256" spans="9:10" x14ac:dyDescent="0.35">
      <c r="I2256" s="1">
        <v>39374</v>
      </c>
      <c r="J2256">
        <v>1.4288000000000001</v>
      </c>
    </row>
    <row r="2257" spans="9:10" x14ac:dyDescent="0.35">
      <c r="I2257" s="1">
        <v>39377</v>
      </c>
      <c r="J2257">
        <v>1.4166000000000001</v>
      </c>
    </row>
    <row r="2258" spans="9:10" x14ac:dyDescent="0.35">
      <c r="I2258" s="1">
        <v>39378</v>
      </c>
      <c r="J2258">
        <v>1.4254</v>
      </c>
    </row>
    <row r="2259" spans="9:10" x14ac:dyDescent="0.35">
      <c r="I2259" s="1">
        <v>39379</v>
      </c>
      <c r="J2259">
        <v>1.423</v>
      </c>
    </row>
    <row r="2260" spans="9:10" x14ac:dyDescent="0.35">
      <c r="I2260" s="1">
        <v>39380</v>
      </c>
      <c r="J2260">
        <v>1.4309000000000001</v>
      </c>
    </row>
    <row r="2261" spans="9:10" x14ac:dyDescent="0.35">
      <c r="I2261" s="1">
        <v>39381</v>
      </c>
      <c r="J2261">
        <v>1.4383999999999999</v>
      </c>
    </row>
    <row r="2262" spans="9:10" x14ac:dyDescent="0.35">
      <c r="I2262" s="1">
        <v>39384</v>
      </c>
      <c r="J2262">
        <v>1.4391</v>
      </c>
    </row>
    <row r="2263" spans="9:10" x14ac:dyDescent="0.35">
      <c r="I2263" s="1">
        <v>39385</v>
      </c>
      <c r="J2263">
        <v>1.4407000000000001</v>
      </c>
    </row>
    <row r="2264" spans="9:10" x14ac:dyDescent="0.35">
      <c r="I2264" s="1">
        <v>39386</v>
      </c>
      <c r="J2264">
        <v>1.4447000000000001</v>
      </c>
    </row>
    <row r="2265" spans="9:10" x14ac:dyDescent="0.35">
      <c r="I2265" s="1">
        <v>39387</v>
      </c>
      <c r="J2265">
        <v>1.4422999999999999</v>
      </c>
    </row>
    <row r="2266" spans="9:10" x14ac:dyDescent="0.35">
      <c r="I2266" s="1">
        <v>39388</v>
      </c>
      <c r="J2266">
        <v>1.4479</v>
      </c>
    </row>
    <row r="2267" spans="9:10" x14ac:dyDescent="0.35">
      <c r="I2267" s="1">
        <v>39391</v>
      </c>
      <c r="J2267">
        <v>1.4488000000000001</v>
      </c>
    </row>
    <row r="2268" spans="9:10" x14ac:dyDescent="0.35">
      <c r="I2268" s="1">
        <v>39392</v>
      </c>
      <c r="J2268">
        <v>1.4547000000000001</v>
      </c>
    </row>
    <row r="2269" spans="9:10" x14ac:dyDescent="0.35">
      <c r="I2269" s="1">
        <v>39393</v>
      </c>
      <c r="J2269">
        <v>1.4722</v>
      </c>
    </row>
    <row r="2270" spans="9:10" x14ac:dyDescent="0.35">
      <c r="I2270" s="1">
        <v>39394</v>
      </c>
      <c r="J2270">
        <v>1.4665999999999999</v>
      </c>
    </row>
    <row r="2271" spans="9:10" x14ac:dyDescent="0.35">
      <c r="I2271" s="1">
        <v>39395</v>
      </c>
      <c r="J2271">
        <v>1.4682999999999999</v>
      </c>
    </row>
    <row r="2272" spans="9:10" x14ac:dyDescent="0.35">
      <c r="I2272" s="1">
        <v>39398</v>
      </c>
      <c r="J2272">
        <v>1.4579</v>
      </c>
    </row>
    <row r="2273" spans="9:10" x14ac:dyDescent="0.35">
      <c r="I2273" s="1">
        <v>39399</v>
      </c>
      <c r="J2273">
        <v>1.4607000000000001</v>
      </c>
    </row>
    <row r="2274" spans="9:10" x14ac:dyDescent="0.35">
      <c r="I2274" s="1">
        <v>39400</v>
      </c>
      <c r="J2274">
        <v>1.47</v>
      </c>
    </row>
    <row r="2275" spans="9:10" x14ac:dyDescent="0.35">
      <c r="I2275" s="1">
        <v>39401</v>
      </c>
      <c r="J2275">
        <v>1.4639</v>
      </c>
    </row>
    <row r="2276" spans="9:10" x14ac:dyDescent="0.35">
      <c r="I2276" s="1">
        <v>39402</v>
      </c>
      <c r="J2276">
        <v>1.4651000000000001</v>
      </c>
    </row>
    <row r="2277" spans="9:10" x14ac:dyDescent="0.35">
      <c r="I2277" s="1">
        <v>39405</v>
      </c>
      <c r="J2277">
        <v>1.4654</v>
      </c>
    </row>
    <row r="2278" spans="9:10" x14ac:dyDescent="0.35">
      <c r="I2278" s="1">
        <v>39406</v>
      </c>
      <c r="J2278">
        <v>1.4784999999999999</v>
      </c>
    </row>
    <row r="2279" spans="9:10" x14ac:dyDescent="0.35">
      <c r="I2279" s="1">
        <v>39407</v>
      </c>
      <c r="J2279">
        <v>1.4814000000000001</v>
      </c>
    </row>
    <row r="2280" spans="9:10" x14ac:dyDescent="0.35">
      <c r="I2280" s="1">
        <v>39408</v>
      </c>
      <c r="J2280">
        <v>1.4829000000000001</v>
      </c>
    </row>
    <row r="2281" spans="9:10" x14ac:dyDescent="0.35">
      <c r="I2281" s="1">
        <v>39409</v>
      </c>
      <c r="J2281">
        <v>1.4809000000000001</v>
      </c>
    </row>
    <row r="2282" spans="9:10" x14ac:dyDescent="0.35">
      <c r="I2282" s="1">
        <v>39412</v>
      </c>
      <c r="J2282">
        <v>1.4844999999999999</v>
      </c>
    </row>
    <row r="2283" spans="9:10" x14ac:dyDescent="0.35">
      <c r="I2283" s="1">
        <v>39413</v>
      </c>
      <c r="J2283">
        <v>1.4874000000000001</v>
      </c>
    </row>
    <row r="2284" spans="9:10" x14ac:dyDescent="0.35">
      <c r="I2284" s="1">
        <v>39414</v>
      </c>
      <c r="J2284">
        <v>1.4746999999999999</v>
      </c>
    </row>
    <row r="2285" spans="9:10" x14ac:dyDescent="0.35">
      <c r="I2285" s="1">
        <v>39415</v>
      </c>
      <c r="J2285">
        <v>1.4738</v>
      </c>
    </row>
    <row r="2286" spans="9:10" x14ac:dyDescent="0.35">
      <c r="I2286" s="1">
        <v>39416</v>
      </c>
      <c r="J2286">
        <v>1.4761</v>
      </c>
    </row>
    <row r="2287" spans="9:10" x14ac:dyDescent="0.35">
      <c r="I2287" s="1">
        <v>39419</v>
      </c>
      <c r="J2287">
        <v>1.4665999999999999</v>
      </c>
    </row>
    <row r="2288" spans="9:10" x14ac:dyDescent="0.35">
      <c r="I2288" s="1">
        <v>39420</v>
      </c>
      <c r="J2288">
        <v>1.4741</v>
      </c>
    </row>
    <row r="2289" spans="9:10" x14ac:dyDescent="0.35">
      <c r="I2289" s="1">
        <v>39421</v>
      </c>
      <c r="J2289">
        <v>1.472</v>
      </c>
    </row>
    <row r="2290" spans="9:10" x14ac:dyDescent="0.35">
      <c r="I2290" s="1">
        <v>39422</v>
      </c>
      <c r="J2290">
        <v>1.4554</v>
      </c>
    </row>
    <row r="2291" spans="9:10" x14ac:dyDescent="0.35">
      <c r="I2291" s="1">
        <v>39423</v>
      </c>
      <c r="J2291">
        <v>1.4649000000000001</v>
      </c>
    </row>
    <row r="2292" spans="9:10" x14ac:dyDescent="0.35">
      <c r="I2292" s="1">
        <v>39426</v>
      </c>
      <c r="J2292">
        <v>1.4718</v>
      </c>
    </row>
    <row r="2293" spans="9:10" x14ac:dyDescent="0.35">
      <c r="I2293" s="1">
        <v>39427</v>
      </c>
      <c r="J2293">
        <v>1.4672000000000001</v>
      </c>
    </row>
    <row r="2294" spans="9:10" x14ac:dyDescent="0.35">
      <c r="I2294" s="1">
        <v>39428</v>
      </c>
      <c r="J2294">
        <v>1.4675</v>
      </c>
    </row>
    <row r="2295" spans="9:10" x14ac:dyDescent="0.35">
      <c r="I2295" s="1">
        <v>39429</v>
      </c>
      <c r="J2295">
        <v>1.4682999999999999</v>
      </c>
    </row>
    <row r="2296" spans="9:10" x14ac:dyDescent="0.35">
      <c r="I2296" s="1">
        <v>39430</v>
      </c>
      <c r="J2296">
        <v>1.4509000000000001</v>
      </c>
    </row>
    <row r="2297" spans="9:10" x14ac:dyDescent="0.35">
      <c r="I2297" s="1">
        <v>39433</v>
      </c>
      <c r="J2297">
        <v>1.4393</v>
      </c>
    </row>
    <row r="2298" spans="9:10" x14ac:dyDescent="0.35">
      <c r="I2298" s="1">
        <v>39434</v>
      </c>
      <c r="J2298">
        <v>1.4416</v>
      </c>
    </row>
    <row r="2299" spans="9:10" x14ac:dyDescent="0.35">
      <c r="I2299" s="1">
        <v>39435</v>
      </c>
      <c r="J2299">
        <v>1.4384999999999999</v>
      </c>
    </row>
    <row r="2300" spans="9:10" x14ac:dyDescent="0.35">
      <c r="I2300" s="1">
        <v>39436</v>
      </c>
      <c r="J2300">
        <v>1.4349000000000001</v>
      </c>
    </row>
    <row r="2301" spans="9:10" x14ac:dyDescent="0.35">
      <c r="I2301" s="1">
        <v>39437</v>
      </c>
      <c r="J2301">
        <v>1.4379999999999999</v>
      </c>
    </row>
    <row r="2302" spans="9:10" x14ac:dyDescent="0.35">
      <c r="I2302" s="1">
        <v>39440</v>
      </c>
      <c r="J2302">
        <v>1.4398</v>
      </c>
    </row>
    <row r="2303" spans="9:10" x14ac:dyDescent="0.35">
      <c r="I2303" s="1">
        <v>39443</v>
      </c>
      <c r="J2303">
        <v>1.4516</v>
      </c>
    </row>
    <row r="2304" spans="9:10" x14ac:dyDescent="0.35">
      <c r="I2304" s="1">
        <v>39444</v>
      </c>
      <c r="J2304">
        <v>1.4692000000000001</v>
      </c>
    </row>
    <row r="2305" spans="9:10" x14ac:dyDescent="0.35">
      <c r="I2305" s="1">
        <v>39447</v>
      </c>
      <c r="J2305">
        <v>1.4721</v>
      </c>
    </row>
    <row r="2306" spans="9:10" x14ac:dyDescent="0.35">
      <c r="I2306" s="1">
        <v>39449</v>
      </c>
      <c r="J2306">
        <v>1.4688000000000001</v>
      </c>
    </row>
    <row r="2307" spans="9:10" x14ac:dyDescent="0.35">
      <c r="I2307" s="1">
        <v>39450</v>
      </c>
      <c r="J2307">
        <v>1.4753000000000001</v>
      </c>
    </row>
    <row r="2308" spans="9:10" x14ac:dyDescent="0.35">
      <c r="I2308" s="1">
        <v>39451</v>
      </c>
      <c r="J2308">
        <v>1.4726999999999999</v>
      </c>
    </row>
    <row r="2309" spans="9:10" x14ac:dyDescent="0.35">
      <c r="I2309" s="1">
        <v>39454</v>
      </c>
      <c r="J2309">
        <v>1.4722999999999999</v>
      </c>
    </row>
    <row r="2310" spans="9:10" x14ac:dyDescent="0.35">
      <c r="I2310" s="1">
        <v>39455</v>
      </c>
      <c r="J2310">
        <v>1.4704999999999999</v>
      </c>
    </row>
    <row r="2311" spans="9:10" x14ac:dyDescent="0.35">
      <c r="I2311" s="1">
        <v>39456</v>
      </c>
      <c r="J2311">
        <v>1.468</v>
      </c>
    </row>
    <row r="2312" spans="9:10" x14ac:dyDescent="0.35">
      <c r="I2312" s="1">
        <v>39457</v>
      </c>
      <c r="J2312">
        <v>1.4661999999999999</v>
      </c>
    </row>
    <row r="2313" spans="9:10" x14ac:dyDescent="0.35">
      <c r="I2313" s="1">
        <v>39458</v>
      </c>
      <c r="J2313">
        <v>1.4792000000000001</v>
      </c>
    </row>
    <row r="2314" spans="9:10" x14ac:dyDescent="0.35">
      <c r="I2314" s="1">
        <v>39461</v>
      </c>
      <c r="J2314">
        <v>1.4895</v>
      </c>
    </row>
    <row r="2315" spans="9:10" x14ac:dyDescent="0.35">
      <c r="I2315" s="1">
        <v>39462</v>
      </c>
      <c r="J2315">
        <v>1.4885999999999999</v>
      </c>
    </row>
    <row r="2316" spans="9:10" x14ac:dyDescent="0.35">
      <c r="I2316" s="1">
        <v>39463</v>
      </c>
      <c r="J2316">
        <v>1.4792000000000001</v>
      </c>
    </row>
    <row r="2317" spans="9:10" x14ac:dyDescent="0.35">
      <c r="I2317" s="1">
        <v>39464</v>
      </c>
      <c r="J2317">
        <v>1.4691000000000001</v>
      </c>
    </row>
    <row r="2318" spans="9:10" x14ac:dyDescent="0.35">
      <c r="I2318" s="1">
        <v>39465</v>
      </c>
      <c r="J2318">
        <v>1.4674</v>
      </c>
    </row>
    <row r="2319" spans="9:10" x14ac:dyDescent="0.35">
      <c r="I2319" s="1">
        <v>39468</v>
      </c>
      <c r="J2319">
        <v>1.4481999999999999</v>
      </c>
    </row>
    <row r="2320" spans="9:10" x14ac:dyDescent="0.35">
      <c r="I2320" s="1">
        <v>39469</v>
      </c>
      <c r="J2320">
        <v>1.4494</v>
      </c>
    </row>
    <row r="2321" spans="9:10" x14ac:dyDescent="0.35">
      <c r="I2321" s="1">
        <v>39470</v>
      </c>
      <c r="J2321">
        <v>1.4574</v>
      </c>
    </row>
    <row r="2322" spans="9:10" x14ac:dyDescent="0.35">
      <c r="I2322" s="1">
        <v>39471</v>
      </c>
      <c r="J2322">
        <v>1.4662999999999999</v>
      </c>
    </row>
    <row r="2323" spans="9:10" x14ac:dyDescent="0.35">
      <c r="I2323" s="1">
        <v>39472</v>
      </c>
      <c r="J2323">
        <v>1.4704999999999999</v>
      </c>
    </row>
    <row r="2324" spans="9:10" x14ac:dyDescent="0.35">
      <c r="I2324" s="1">
        <v>39475</v>
      </c>
      <c r="J2324">
        <v>1.4755</v>
      </c>
    </row>
    <row r="2325" spans="9:10" x14ac:dyDescent="0.35">
      <c r="I2325" s="1">
        <v>39476</v>
      </c>
      <c r="J2325">
        <v>1.4773000000000001</v>
      </c>
    </row>
    <row r="2326" spans="9:10" x14ac:dyDescent="0.35">
      <c r="I2326" s="1">
        <v>39477</v>
      </c>
      <c r="J2326">
        <v>1.4810000000000001</v>
      </c>
    </row>
    <row r="2327" spans="9:10" x14ac:dyDescent="0.35">
      <c r="I2327" s="1">
        <v>39478</v>
      </c>
      <c r="J2327">
        <v>1.4870000000000001</v>
      </c>
    </row>
    <row r="2328" spans="9:10" x14ac:dyDescent="0.35">
      <c r="I2328" s="1">
        <v>39479</v>
      </c>
      <c r="J2328">
        <v>1.4888999999999999</v>
      </c>
    </row>
    <row r="2329" spans="9:10" x14ac:dyDescent="0.35">
      <c r="I2329" s="1">
        <v>39482</v>
      </c>
      <c r="J2329">
        <v>1.4829000000000001</v>
      </c>
    </row>
    <row r="2330" spans="9:10" x14ac:dyDescent="0.35">
      <c r="I2330" s="1">
        <v>39483</v>
      </c>
      <c r="J2330">
        <v>1.4688000000000001</v>
      </c>
    </row>
    <row r="2331" spans="9:10" x14ac:dyDescent="0.35">
      <c r="I2331" s="1">
        <v>39484</v>
      </c>
      <c r="J2331">
        <v>1.4621</v>
      </c>
    </row>
    <row r="2332" spans="9:10" x14ac:dyDescent="0.35">
      <c r="I2332" s="1">
        <v>39485</v>
      </c>
      <c r="J2332">
        <v>1.4569000000000001</v>
      </c>
    </row>
    <row r="2333" spans="9:10" x14ac:dyDescent="0.35">
      <c r="I2333" s="1">
        <v>39486</v>
      </c>
      <c r="J2333">
        <v>1.4513</v>
      </c>
    </row>
    <row r="2334" spans="9:10" x14ac:dyDescent="0.35">
      <c r="I2334" s="1">
        <v>39489</v>
      </c>
      <c r="J2334">
        <v>1.4541999999999999</v>
      </c>
    </row>
    <row r="2335" spans="9:10" x14ac:dyDescent="0.35">
      <c r="I2335" s="1">
        <v>39490</v>
      </c>
      <c r="J2335">
        <v>1.4538</v>
      </c>
    </row>
    <row r="2336" spans="9:10" x14ac:dyDescent="0.35">
      <c r="I2336" s="1">
        <v>39491</v>
      </c>
      <c r="J2336">
        <v>1.4585999999999999</v>
      </c>
    </row>
    <row r="2337" spans="9:10" x14ac:dyDescent="0.35">
      <c r="I2337" s="1">
        <v>39492</v>
      </c>
      <c r="J2337">
        <v>1.4625999999999999</v>
      </c>
    </row>
    <row r="2338" spans="9:10" x14ac:dyDescent="0.35">
      <c r="I2338" s="1">
        <v>39493</v>
      </c>
      <c r="J2338">
        <v>1.4674</v>
      </c>
    </row>
    <row r="2339" spans="9:10" x14ac:dyDescent="0.35">
      <c r="I2339" s="1">
        <v>39496</v>
      </c>
      <c r="J2339">
        <v>1.4636</v>
      </c>
    </row>
    <row r="2340" spans="9:10" x14ac:dyDescent="0.35">
      <c r="I2340" s="1">
        <v>39497</v>
      </c>
      <c r="J2340">
        <v>1.4742</v>
      </c>
    </row>
    <row r="2341" spans="9:10" x14ac:dyDescent="0.35">
      <c r="I2341" s="1">
        <v>39498</v>
      </c>
      <c r="J2341">
        <v>1.4656</v>
      </c>
    </row>
    <row r="2342" spans="9:10" x14ac:dyDescent="0.35">
      <c r="I2342" s="1">
        <v>39499</v>
      </c>
      <c r="J2342">
        <v>1.4736</v>
      </c>
    </row>
    <row r="2343" spans="9:10" x14ac:dyDescent="0.35">
      <c r="I2343" s="1">
        <v>39500</v>
      </c>
      <c r="J2343">
        <v>1.4847999999999999</v>
      </c>
    </row>
    <row r="2344" spans="9:10" x14ac:dyDescent="0.35">
      <c r="I2344" s="1">
        <v>39503</v>
      </c>
      <c r="J2344">
        <v>1.4817</v>
      </c>
    </row>
    <row r="2345" spans="9:10" x14ac:dyDescent="0.35">
      <c r="I2345" s="1">
        <v>39504</v>
      </c>
      <c r="J2345">
        <v>1.4874000000000001</v>
      </c>
    </row>
    <row r="2346" spans="9:10" x14ac:dyDescent="0.35">
      <c r="I2346" s="1">
        <v>39505</v>
      </c>
      <c r="J2346">
        <v>1.5044</v>
      </c>
    </row>
    <row r="2347" spans="9:10" x14ac:dyDescent="0.35">
      <c r="I2347" s="1">
        <v>39506</v>
      </c>
      <c r="J2347">
        <v>1.5121</v>
      </c>
    </row>
    <row r="2348" spans="9:10" x14ac:dyDescent="0.35">
      <c r="I2348" s="1">
        <v>39507</v>
      </c>
      <c r="J2348">
        <v>1.5166999999999999</v>
      </c>
    </row>
    <row r="2349" spans="9:10" x14ac:dyDescent="0.35">
      <c r="I2349" s="1">
        <v>39510</v>
      </c>
      <c r="J2349">
        <v>1.5203</v>
      </c>
    </row>
    <row r="2350" spans="9:10" x14ac:dyDescent="0.35">
      <c r="I2350" s="1">
        <v>39511</v>
      </c>
      <c r="J2350">
        <v>1.5206</v>
      </c>
    </row>
    <row r="2351" spans="9:10" x14ac:dyDescent="0.35">
      <c r="I2351" s="1">
        <v>39512</v>
      </c>
      <c r="J2351">
        <v>1.5196000000000001</v>
      </c>
    </row>
    <row r="2352" spans="9:10" x14ac:dyDescent="0.35">
      <c r="I2352" s="1">
        <v>39513</v>
      </c>
      <c r="J2352">
        <v>1.5319</v>
      </c>
    </row>
    <row r="2353" spans="9:10" x14ac:dyDescent="0.35">
      <c r="I2353" s="1">
        <v>39514</v>
      </c>
      <c r="J2353">
        <v>1.5417000000000001</v>
      </c>
    </row>
    <row r="2354" spans="9:10" x14ac:dyDescent="0.35">
      <c r="I2354" s="1">
        <v>39517</v>
      </c>
      <c r="J2354">
        <v>1.534</v>
      </c>
    </row>
    <row r="2355" spans="9:10" x14ac:dyDescent="0.35">
      <c r="I2355" s="1">
        <v>39518</v>
      </c>
      <c r="J2355">
        <v>1.5379</v>
      </c>
    </row>
    <row r="2356" spans="9:10" x14ac:dyDescent="0.35">
      <c r="I2356" s="1">
        <v>39519</v>
      </c>
      <c r="J2356">
        <v>1.5477000000000001</v>
      </c>
    </row>
    <row r="2357" spans="9:10" x14ac:dyDescent="0.35">
      <c r="I2357" s="1">
        <v>39520</v>
      </c>
      <c r="J2357">
        <v>1.5577000000000001</v>
      </c>
    </row>
    <row r="2358" spans="9:10" x14ac:dyDescent="0.35">
      <c r="I2358" s="1">
        <v>39521</v>
      </c>
      <c r="J2358">
        <v>1.5561</v>
      </c>
    </row>
    <row r="2359" spans="9:10" x14ac:dyDescent="0.35">
      <c r="I2359" s="1">
        <v>39524</v>
      </c>
      <c r="J2359">
        <v>1.577</v>
      </c>
    </row>
    <row r="2360" spans="9:10" x14ac:dyDescent="0.35">
      <c r="I2360" s="1">
        <v>39525</v>
      </c>
      <c r="J2360">
        <v>1.5770999999999999</v>
      </c>
    </row>
    <row r="2361" spans="9:10" x14ac:dyDescent="0.35">
      <c r="I2361" s="1">
        <v>39526</v>
      </c>
      <c r="J2361">
        <v>1.5691999999999999</v>
      </c>
    </row>
    <row r="2362" spans="9:10" x14ac:dyDescent="0.35">
      <c r="I2362" s="1">
        <v>39527</v>
      </c>
      <c r="J2362">
        <v>1.5423</v>
      </c>
    </row>
    <row r="2363" spans="9:10" x14ac:dyDescent="0.35">
      <c r="I2363" s="1">
        <v>39532</v>
      </c>
      <c r="J2363">
        <v>1.5569</v>
      </c>
    </row>
    <row r="2364" spans="9:10" x14ac:dyDescent="0.35">
      <c r="I2364" s="1">
        <v>39533</v>
      </c>
      <c r="J2364">
        <v>1.571</v>
      </c>
    </row>
    <row r="2365" spans="9:10" x14ac:dyDescent="0.35">
      <c r="I2365" s="1">
        <v>39534</v>
      </c>
      <c r="J2365">
        <v>1.5786</v>
      </c>
    </row>
    <row r="2366" spans="9:10" x14ac:dyDescent="0.35">
      <c r="I2366" s="1">
        <v>39535</v>
      </c>
      <c r="J2366">
        <v>1.5795999999999999</v>
      </c>
    </row>
    <row r="2367" spans="9:10" x14ac:dyDescent="0.35">
      <c r="I2367" s="1">
        <v>39538</v>
      </c>
      <c r="J2367">
        <v>1.5811999999999999</v>
      </c>
    </row>
    <row r="2368" spans="9:10" x14ac:dyDescent="0.35">
      <c r="I2368" s="1">
        <v>39539</v>
      </c>
      <c r="J2368">
        <v>1.5660000000000001</v>
      </c>
    </row>
    <row r="2369" spans="9:10" x14ac:dyDescent="0.35">
      <c r="I2369" s="1">
        <v>39540</v>
      </c>
      <c r="J2369">
        <v>1.5631999999999999</v>
      </c>
    </row>
    <row r="2370" spans="9:10" x14ac:dyDescent="0.35">
      <c r="I2370" s="1">
        <v>39541</v>
      </c>
      <c r="J2370">
        <v>1.5526</v>
      </c>
    </row>
    <row r="2371" spans="9:10" x14ac:dyDescent="0.35">
      <c r="I2371" s="1">
        <v>39542</v>
      </c>
      <c r="J2371">
        <v>1.5722</v>
      </c>
    </row>
    <row r="2372" spans="9:10" x14ac:dyDescent="0.35">
      <c r="I2372" s="1">
        <v>39545</v>
      </c>
      <c r="J2372">
        <v>1.5692999999999999</v>
      </c>
    </row>
    <row r="2373" spans="9:10" x14ac:dyDescent="0.35">
      <c r="I2373" s="1">
        <v>39546</v>
      </c>
      <c r="J2373">
        <v>1.5693999999999999</v>
      </c>
    </row>
    <row r="2374" spans="9:10" x14ac:dyDescent="0.35">
      <c r="I2374" s="1">
        <v>39547</v>
      </c>
      <c r="J2374">
        <v>1.5726</v>
      </c>
    </row>
    <row r="2375" spans="9:10" x14ac:dyDescent="0.35">
      <c r="I2375" s="1">
        <v>39548</v>
      </c>
      <c r="J2375">
        <v>1.5874999999999999</v>
      </c>
    </row>
    <row r="2376" spans="9:10" x14ac:dyDescent="0.35">
      <c r="I2376" s="1">
        <v>39549</v>
      </c>
      <c r="J2376">
        <v>1.5832999999999999</v>
      </c>
    </row>
    <row r="2377" spans="9:10" x14ac:dyDescent="0.35">
      <c r="I2377" s="1">
        <v>39552</v>
      </c>
      <c r="J2377">
        <v>1.5869</v>
      </c>
    </row>
    <row r="2378" spans="9:10" x14ac:dyDescent="0.35">
      <c r="I2378" s="1">
        <v>39553</v>
      </c>
      <c r="J2378">
        <v>1.5828</v>
      </c>
    </row>
    <row r="2379" spans="9:10" x14ac:dyDescent="0.35">
      <c r="I2379" s="1">
        <v>39554</v>
      </c>
      <c r="J2379">
        <v>1.5928</v>
      </c>
    </row>
    <row r="2380" spans="9:10" x14ac:dyDescent="0.35">
      <c r="I2380" s="1">
        <v>39555</v>
      </c>
      <c r="J2380">
        <v>1.5871999999999999</v>
      </c>
    </row>
    <row r="2381" spans="9:10" x14ac:dyDescent="0.35">
      <c r="I2381" s="1">
        <v>39556</v>
      </c>
      <c r="J2381">
        <v>1.5780000000000001</v>
      </c>
    </row>
    <row r="2382" spans="9:10" x14ac:dyDescent="0.35">
      <c r="I2382" s="1">
        <v>39559</v>
      </c>
      <c r="J2382">
        <v>1.5898000000000001</v>
      </c>
    </row>
    <row r="2383" spans="9:10" x14ac:dyDescent="0.35">
      <c r="I2383" s="1">
        <v>39560</v>
      </c>
      <c r="J2383">
        <v>1.5931</v>
      </c>
    </row>
    <row r="2384" spans="9:10" x14ac:dyDescent="0.35">
      <c r="I2384" s="1">
        <v>39561</v>
      </c>
      <c r="J2384">
        <v>1.5940000000000001</v>
      </c>
    </row>
    <row r="2385" spans="9:10" x14ac:dyDescent="0.35">
      <c r="I2385" s="1">
        <v>39562</v>
      </c>
      <c r="J2385">
        <v>1.5769</v>
      </c>
    </row>
    <row r="2386" spans="9:10" x14ac:dyDescent="0.35">
      <c r="I2386" s="1">
        <v>39563</v>
      </c>
      <c r="J2386">
        <v>1.5596000000000001</v>
      </c>
    </row>
    <row r="2387" spans="9:10" x14ac:dyDescent="0.35">
      <c r="I2387" s="1">
        <v>39566</v>
      </c>
      <c r="J2387">
        <v>1.5628</v>
      </c>
    </row>
    <row r="2388" spans="9:10" x14ac:dyDescent="0.35">
      <c r="I2388" s="1">
        <v>39567</v>
      </c>
      <c r="J2388">
        <v>1.5570999999999999</v>
      </c>
    </row>
    <row r="2389" spans="9:10" x14ac:dyDescent="0.35">
      <c r="I2389" s="1">
        <v>39568</v>
      </c>
      <c r="J2389">
        <v>1.554</v>
      </c>
    </row>
    <row r="2390" spans="9:10" x14ac:dyDescent="0.35">
      <c r="I2390" s="1">
        <v>39570</v>
      </c>
      <c r="J2390">
        <v>1.5458000000000001</v>
      </c>
    </row>
    <row r="2391" spans="9:10" x14ac:dyDescent="0.35">
      <c r="I2391" s="1">
        <v>39573</v>
      </c>
      <c r="J2391">
        <v>1.546</v>
      </c>
    </row>
    <row r="2392" spans="9:10" x14ac:dyDescent="0.35">
      <c r="I2392" s="1">
        <v>39574</v>
      </c>
      <c r="J2392">
        <v>1.5528</v>
      </c>
    </row>
    <row r="2393" spans="9:10" x14ac:dyDescent="0.35">
      <c r="I2393" s="1">
        <v>39575</v>
      </c>
      <c r="J2393">
        <v>1.5429999999999999</v>
      </c>
    </row>
    <row r="2394" spans="9:10" x14ac:dyDescent="0.35">
      <c r="I2394" s="1">
        <v>39576</v>
      </c>
      <c r="J2394">
        <v>1.5347</v>
      </c>
    </row>
    <row r="2395" spans="9:10" x14ac:dyDescent="0.35">
      <c r="I2395" s="1">
        <v>39577</v>
      </c>
      <c r="J2395">
        <v>1.5458000000000001</v>
      </c>
    </row>
    <row r="2396" spans="9:10" x14ac:dyDescent="0.35">
      <c r="I2396" s="1">
        <v>39580</v>
      </c>
      <c r="J2396">
        <v>1.5429999999999999</v>
      </c>
    </row>
    <row r="2397" spans="9:10" x14ac:dyDescent="0.35">
      <c r="I2397" s="1">
        <v>39581</v>
      </c>
      <c r="J2397">
        <v>1.5472999999999999</v>
      </c>
    </row>
    <row r="2398" spans="9:10" x14ac:dyDescent="0.35">
      <c r="I2398" s="1">
        <v>39582</v>
      </c>
      <c r="J2398">
        <v>1.5439000000000001</v>
      </c>
    </row>
    <row r="2399" spans="9:10" x14ac:dyDescent="0.35">
      <c r="I2399" s="1">
        <v>39583</v>
      </c>
      <c r="J2399">
        <v>1.5474000000000001</v>
      </c>
    </row>
    <row r="2400" spans="9:10" x14ac:dyDescent="0.35">
      <c r="I2400" s="1">
        <v>39584</v>
      </c>
      <c r="J2400">
        <v>1.5498000000000001</v>
      </c>
    </row>
    <row r="2401" spans="9:10" x14ac:dyDescent="0.35">
      <c r="I2401" s="1">
        <v>39587</v>
      </c>
      <c r="J2401">
        <v>1.5577000000000001</v>
      </c>
    </row>
    <row r="2402" spans="9:10" x14ac:dyDescent="0.35">
      <c r="I2402" s="1">
        <v>39588</v>
      </c>
      <c r="J2402">
        <v>1.5639000000000001</v>
      </c>
    </row>
    <row r="2403" spans="9:10" x14ac:dyDescent="0.35">
      <c r="I2403" s="1">
        <v>39589</v>
      </c>
      <c r="J2403">
        <v>1.5752999999999999</v>
      </c>
    </row>
    <row r="2404" spans="9:10" x14ac:dyDescent="0.35">
      <c r="I2404" s="1">
        <v>39590</v>
      </c>
      <c r="J2404">
        <v>1.5754999999999999</v>
      </c>
    </row>
    <row r="2405" spans="9:10" x14ac:dyDescent="0.35">
      <c r="I2405" s="1">
        <v>39591</v>
      </c>
      <c r="J2405">
        <v>1.5742</v>
      </c>
    </row>
    <row r="2406" spans="9:10" x14ac:dyDescent="0.35">
      <c r="I2406" s="1">
        <v>39594</v>
      </c>
      <c r="J2406">
        <v>1.5761000000000001</v>
      </c>
    </row>
    <row r="2407" spans="9:10" x14ac:dyDescent="0.35">
      <c r="I2407" s="1">
        <v>39595</v>
      </c>
      <c r="J2407">
        <v>1.5760000000000001</v>
      </c>
    </row>
    <row r="2408" spans="9:10" x14ac:dyDescent="0.35">
      <c r="I2408" s="1">
        <v>39596</v>
      </c>
      <c r="J2408">
        <v>1.5656000000000001</v>
      </c>
    </row>
    <row r="2409" spans="9:10" x14ac:dyDescent="0.35">
      <c r="I2409" s="1">
        <v>39597</v>
      </c>
      <c r="J2409">
        <v>1.5550999999999999</v>
      </c>
    </row>
    <row r="2410" spans="9:10" x14ac:dyDescent="0.35">
      <c r="I2410" s="1">
        <v>39598</v>
      </c>
      <c r="J2410">
        <v>1.5508</v>
      </c>
    </row>
    <row r="2411" spans="9:10" x14ac:dyDescent="0.35">
      <c r="I2411" s="1">
        <v>39601</v>
      </c>
      <c r="J2411">
        <v>1.5521</v>
      </c>
    </row>
    <row r="2412" spans="9:10" x14ac:dyDescent="0.35">
      <c r="I2412" s="1">
        <v>39602</v>
      </c>
      <c r="J2412">
        <v>1.5592999999999999</v>
      </c>
    </row>
    <row r="2413" spans="9:10" x14ac:dyDescent="0.35">
      <c r="I2413" s="1">
        <v>39603</v>
      </c>
      <c r="J2413">
        <v>1.5466</v>
      </c>
    </row>
    <row r="2414" spans="9:10" x14ac:dyDescent="0.35">
      <c r="I2414" s="1">
        <v>39604</v>
      </c>
      <c r="J2414">
        <v>1.5402</v>
      </c>
    </row>
    <row r="2415" spans="9:10" x14ac:dyDescent="0.35">
      <c r="I2415" s="1">
        <v>39605</v>
      </c>
      <c r="J2415">
        <v>1.5597000000000001</v>
      </c>
    </row>
    <row r="2416" spans="9:10" x14ac:dyDescent="0.35">
      <c r="I2416" s="1">
        <v>39608</v>
      </c>
      <c r="J2416">
        <v>1.5784</v>
      </c>
    </row>
    <row r="2417" spans="9:10" x14ac:dyDescent="0.35">
      <c r="I2417" s="1">
        <v>39609</v>
      </c>
      <c r="J2417">
        <v>1.5526</v>
      </c>
    </row>
    <row r="2418" spans="9:10" x14ac:dyDescent="0.35">
      <c r="I2418" s="1">
        <v>39610</v>
      </c>
      <c r="J2418">
        <v>1.5515000000000001</v>
      </c>
    </row>
    <row r="2419" spans="9:10" x14ac:dyDescent="0.35">
      <c r="I2419" s="1">
        <v>39611</v>
      </c>
      <c r="J2419">
        <v>1.5417000000000001</v>
      </c>
    </row>
    <row r="2420" spans="9:10" x14ac:dyDescent="0.35">
      <c r="I2420" s="1">
        <v>39612</v>
      </c>
      <c r="J2420">
        <v>1.5336000000000001</v>
      </c>
    </row>
    <row r="2421" spans="9:10" x14ac:dyDescent="0.35">
      <c r="I2421" s="1">
        <v>39615</v>
      </c>
      <c r="J2421">
        <v>1.5459000000000001</v>
      </c>
    </row>
    <row r="2422" spans="9:10" x14ac:dyDescent="0.35">
      <c r="I2422" s="1">
        <v>39616</v>
      </c>
      <c r="J2422">
        <v>1.5477000000000001</v>
      </c>
    </row>
    <row r="2423" spans="9:10" x14ac:dyDescent="0.35">
      <c r="I2423" s="1">
        <v>39617</v>
      </c>
      <c r="J2423">
        <v>1.5492999999999999</v>
      </c>
    </row>
    <row r="2424" spans="9:10" x14ac:dyDescent="0.35">
      <c r="I2424" s="1">
        <v>39618</v>
      </c>
      <c r="J2424">
        <v>1.5481</v>
      </c>
    </row>
    <row r="2425" spans="9:10" x14ac:dyDescent="0.35">
      <c r="I2425" s="1">
        <v>39619</v>
      </c>
      <c r="J2425">
        <v>1.5609999999999999</v>
      </c>
    </row>
    <row r="2426" spans="9:10" x14ac:dyDescent="0.35">
      <c r="I2426" s="1">
        <v>39622</v>
      </c>
      <c r="J2426">
        <v>1.5521</v>
      </c>
    </row>
    <row r="2427" spans="9:10" x14ac:dyDescent="0.35">
      <c r="I2427" s="1">
        <v>39623</v>
      </c>
      <c r="J2427">
        <v>1.5568</v>
      </c>
    </row>
    <row r="2428" spans="9:10" x14ac:dyDescent="0.35">
      <c r="I2428" s="1">
        <v>39624</v>
      </c>
      <c r="J2428">
        <v>1.5599000000000001</v>
      </c>
    </row>
    <row r="2429" spans="9:10" x14ac:dyDescent="0.35">
      <c r="I2429" s="1">
        <v>39625</v>
      </c>
      <c r="J2429">
        <v>1.5730999999999999</v>
      </c>
    </row>
    <row r="2430" spans="9:10" x14ac:dyDescent="0.35">
      <c r="I2430" s="1">
        <v>39626</v>
      </c>
      <c r="J2430">
        <v>1.5748</v>
      </c>
    </row>
    <row r="2431" spans="9:10" x14ac:dyDescent="0.35">
      <c r="I2431" s="1">
        <v>39629</v>
      </c>
      <c r="J2431">
        <v>1.5764</v>
      </c>
    </row>
    <row r="2432" spans="9:10" x14ac:dyDescent="0.35">
      <c r="I2432" s="1">
        <v>39630</v>
      </c>
      <c r="J2432">
        <v>1.5774999999999999</v>
      </c>
    </row>
    <row r="2433" spans="9:10" x14ac:dyDescent="0.35">
      <c r="I2433" s="1">
        <v>39631</v>
      </c>
      <c r="J2433">
        <v>1.5806</v>
      </c>
    </row>
    <row r="2434" spans="9:10" x14ac:dyDescent="0.35">
      <c r="I2434" s="1">
        <v>39632</v>
      </c>
      <c r="J2434">
        <v>1.5885</v>
      </c>
    </row>
    <row r="2435" spans="9:10" x14ac:dyDescent="0.35">
      <c r="I2435" s="1">
        <v>39633</v>
      </c>
      <c r="J2435">
        <v>1.5670999999999999</v>
      </c>
    </row>
    <row r="2436" spans="9:10" x14ac:dyDescent="0.35">
      <c r="I2436" s="1">
        <v>39636</v>
      </c>
      <c r="J2436">
        <v>1.5650999999999999</v>
      </c>
    </row>
    <row r="2437" spans="9:10" x14ac:dyDescent="0.35">
      <c r="I2437" s="1">
        <v>39637</v>
      </c>
      <c r="J2437">
        <v>1.5687</v>
      </c>
    </row>
    <row r="2438" spans="9:10" x14ac:dyDescent="0.35">
      <c r="I2438" s="1">
        <v>39638</v>
      </c>
      <c r="J2438">
        <v>1.5714999999999999</v>
      </c>
    </row>
    <row r="2439" spans="9:10" x14ac:dyDescent="0.35">
      <c r="I2439" s="1">
        <v>39639</v>
      </c>
      <c r="J2439">
        <v>1.5708</v>
      </c>
    </row>
    <row r="2440" spans="9:10" x14ac:dyDescent="0.35">
      <c r="I2440" s="1">
        <v>39640</v>
      </c>
      <c r="J2440">
        <v>1.5834999999999999</v>
      </c>
    </row>
    <row r="2441" spans="9:10" x14ac:dyDescent="0.35">
      <c r="I2441" s="1">
        <v>39643</v>
      </c>
      <c r="J2441">
        <v>1.5847</v>
      </c>
    </row>
    <row r="2442" spans="9:10" x14ac:dyDescent="0.35">
      <c r="I2442" s="1">
        <v>39644</v>
      </c>
      <c r="J2442">
        <v>1.599</v>
      </c>
    </row>
    <row r="2443" spans="9:10" x14ac:dyDescent="0.35">
      <c r="I2443" s="1">
        <v>39645</v>
      </c>
      <c r="J2443">
        <v>1.5888</v>
      </c>
    </row>
    <row r="2444" spans="9:10" x14ac:dyDescent="0.35">
      <c r="I2444" s="1">
        <v>39646</v>
      </c>
      <c r="J2444">
        <v>1.5849</v>
      </c>
    </row>
    <row r="2445" spans="9:10" x14ac:dyDescent="0.35">
      <c r="I2445" s="1">
        <v>39647</v>
      </c>
      <c r="J2445">
        <v>1.5815999999999999</v>
      </c>
    </row>
    <row r="2446" spans="9:10" x14ac:dyDescent="0.35">
      <c r="I2446" s="1">
        <v>39650</v>
      </c>
      <c r="J2446">
        <v>1.5858000000000001</v>
      </c>
    </row>
    <row r="2447" spans="9:10" x14ac:dyDescent="0.35">
      <c r="I2447" s="1">
        <v>39651</v>
      </c>
      <c r="J2447">
        <v>1.5919000000000001</v>
      </c>
    </row>
    <row r="2448" spans="9:10" x14ac:dyDescent="0.35">
      <c r="I2448" s="1">
        <v>39652</v>
      </c>
      <c r="J2448">
        <v>1.5741000000000001</v>
      </c>
    </row>
    <row r="2449" spans="9:10" x14ac:dyDescent="0.35">
      <c r="I2449" s="1">
        <v>39653</v>
      </c>
      <c r="J2449">
        <v>1.5677000000000001</v>
      </c>
    </row>
    <row r="2450" spans="9:10" x14ac:dyDescent="0.35">
      <c r="I2450" s="1">
        <v>39654</v>
      </c>
      <c r="J2450">
        <v>1.5733999999999999</v>
      </c>
    </row>
    <row r="2451" spans="9:10" x14ac:dyDescent="0.35">
      <c r="I2451" s="1">
        <v>39657</v>
      </c>
      <c r="J2451">
        <v>1.5746</v>
      </c>
    </row>
    <row r="2452" spans="9:10" x14ac:dyDescent="0.35">
      <c r="I2452" s="1">
        <v>39658</v>
      </c>
      <c r="J2452">
        <v>1.5705</v>
      </c>
    </row>
    <row r="2453" spans="9:10" x14ac:dyDescent="0.35">
      <c r="I2453" s="1">
        <v>39659</v>
      </c>
      <c r="J2453">
        <v>1.5589</v>
      </c>
    </row>
    <row r="2454" spans="9:10" x14ac:dyDescent="0.35">
      <c r="I2454" s="1">
        <v>39660</v>
      </c>
      <c r="J2454">
        <v>1.5610999999999999</v>
      </c>
    </row>
    <row r="2455" spans="9:10" x14ac:dyDescent="0.35">
      <c r="I2455" s="1">
        <v>39661</v>
      </c>
      <c r="J2455">
        <v>1.5573999999999999</v>
      </c>
    </row>
    <row r="2456" spans="9:10" x14ac:dyDescent="0.35">
      <c r="I2456" s="1">
        <v>39664</v>
      </c>
      <c r="J2456">
        <v>1.5566</v>
      </c>
    </row>
    <row r="2457" spans="9:10" x14ac:dyDescent="0.35">
      <c r="I2457" s="1">
        <v>39665</v>
      </c>
      <c r="J2457">
        <v>1.5487</v>
      </c>
    </row>
    <row r="2458" spans="9:10" x14ac:dyDescent="0.35">
      <c r="I2458" s="1">
        <v>39666</v>
      </c>
      <c r="J2458">
        <v>1.5478000000000001</v>
      </c>
    </row>
    <row r="2459" spans="9:10" x14ac:dyDescent="0.35">
      <c r="I2459" s="1">
        <v>39667</v>
      </c>
      <c r="J2459">
        <v>1.5470999999999999</v>
      </c>
    </row>
    <row r="2460" spans="9:10" x14ac:dyDescent="0.35">
      <c r="I2460" s="1">
        <v>39668</v>
      </c>
      <c r="J2460">
        <v>1.5074000000000001</v>
      </c>
    </row>
    <row r="2461" spans="9:10" x14ac:dyDescent="0.35">
      <c r="I2461" s="1">
        <v>39671</v>
      </c>
      <c r="J2461">
        <v>1.5012000000000001</v>
      </c>
    </row>
    <row r="2462" spans="9:10" x14ac:dyDescent="0.35">
      <c r="I2462" s="1">
        <v>39672</v>
      </c>
      <c r="J2462">
        <v>1.4906999999999999</v>
      </c>
    </row>
    <row r="2463" spans="9:10" x14ac:dyDescent="0.35">
      <c r="I2463" s="1">
        <v>39673</v>
      </c>
      <c r="J2463">
        <v>1.4903</v>
      </c>
    </row>
    <row r="2464" spans="9:10" x14ac:dyDescent="0.35">
      <c r="I2464" s="1">
        <v>39674</v>
      </c>
      <c r="J2464">
        <v>1.4906999999999999</v>
      </c>
    </row>
    <row r="2465" spans="9:10" x14ac:dyDescent="0.35">
      <c r="I2465" s="1">
        <v>39675</v>
      </c>
      <c r="J2465">
        <v>1.4729000000000001</v>
      </c>
    </row>
    <row r="2466" spans="9:10" x14ac:dyDescent="0.35">
      <c r="I2466" s="1">
        <v>39678</v>
      </c>
      <c r="J2466">
        <v>1.4703999999999999</v>
      </c>
    </row>
    <row r="2467" spans="9:10" x14ac:dyDescent="0.35">
      <c r="I2467" s="1">
        <v>39679</v>
      </c>
      <c r="J2467">
        <v>1.4677</v>
      </c>
    </row>
    <row r="2468" spans="9:10" x14ac:dyDescent="0.35">
      <c r="I2468" s="1">
        <v>39680</v>
      </c>
      <c r="J2468">
        <v>1.4734</v>
      </c>
    </row>
    <row r="2469" spans="9:10" x14ac:dyDescent="0.35">
      <c r="I2469" s="1">
        <v>39681</v>
      </c>
      <c r="J2469">
        <v>1.4814000000000001</v>
      </c>
    </row>
    <row r="2470" spans="9:10" x14ac:dyDescent="0.35">
      <c r="I2470" s="1">
        <v>39682</v>
      </c>
      <c r="J2470">
        <v>1.4807999999999999</v>
      </c>
    </row>
    <row r="2471" spans="9:10" x14ac:dyDescent="0.35">
      <c r="I2471" s="1">
        <v>39685</v>
      </c>
      <c r="J2471">
        <v>1.4766999999999999</v>
      </c>
    </row>
    <row r="2472" spans="9:10" x14ac:dyDescent="0.35">
      <c r="I2472" s="1">
        <v>39686</v>
      </c>
      <c r="J2472">
        <v>1.4598</v>
      </c>
    </row>
    <row r="2473" spans="9:10" x14ac:dyDescent="0.35">
      <c r="I2473" s="1">
        <v>39687</v>
      </c>
      <c r="J2473">
        <v>1.4766999999999999</v>
      </c>
    </row>
    <row r="2474" spans="9:10" x14ac:dyDescent="0.35">
      <c r="I2474" s="1">
        <v>39688</v>
      </c>
      <c r="J2474">
        <v>1.4771000000000001</v>
      </c>
    </row>
    <row r="2475" spans="9:10" x14ac:dyDescent="0.35">
      <c r="I2475" s="1">
        <v>39689</v>
      </c>
      <c r="J2475">
        <v>1.4735</v>
      </c>
    </row>
    <row r="2476" spans="9:10" x14ac:dyDescent="0.35">
      <c r="I2476" s="1">
        <v>39692</v>
      </c>
      <c r="J2476">
        <v>1.4621</v>
      </c>
    </row>
    <row r="2477" spans="9:10" x14ac:dyDescent="0.35">
      <c r="I2477" s="1">
        <v>39693</v>
      </c>
      <c r="J2477">
        <v>1.4516</v>
      </c>
    </row>
    <row r="2478" spans="9:10" x14ac:dyDescent="0.35">
      <c r="I2478" s="1">
        <v>39694</v>
      </c>
      <c r="J2478">
        <v>1.4440999999999999</v>
      </c>
    </row>
    <row r="2479" spans="9:10" x14ac:dyDescent="0.35">
      <c r="I2479" s="1">
        <v>39695</v>
      </c>
      <c r="J2479">
        <v>1.4488000000000001</v>
      </c>
    </row>
    <row r="2480" spans="9:10" x14ac:dyDescent="0.35">
      <c r="I2480" s="1">
        <v>39696</v>
      </c>
      <c r="J2480">
        <v>1.4247000000000001</v>
      </c>
    </row>
    <row r="2481" spans="9:10" x14ac:dyDescent="0.35">
      <c r="I2481" s="1">
        <v>39699</v>
      </c>
      <c r="J2481">
        <v>1.4214</v>
      </c>
    </row>
    <row r="2482" spans="9:10" x14ac:dyDescent="0.35">
      <c r="I2482" s="1">
        <v>39700</v>
      </c>
      <c r="J2482">
        <v>1.4144000000000001</v>
      </c>
    </row>
    <row r="2483" spans="9:10" x14ac:dyDescent="0.35">
      <c r="I2483" s="1">
        <v>39701</v>
      </c>
      <c r="J2483">
        <v>1.4094</v>
      </c>
    </row>
    <row r="2484" spans="9:10" x14ac:dyDescent="0.35">
      <c r="I2484" s="1">
        <v>39702</v>
      </c>
      <c r="J2484">
        <v>1.3934</v>
      </c>
    </row>
    <row r="2485" spans="9:10" x14ac:dyDescent="0.35">
      <c r="I2485" s="1">
        <v>39703</v>
      </c>
      <c r="J2485">
        <v>1.4066000000000001</v>
      </c>
    </row>
    <row r="2486" spans="9:10" x14ac:dyDescent="0.35">
      <c r="I2486" s="1">
        <v>39706</v>
      </c>
      <c r="J2486">
        <v>1.4151</v>
      </c>
    </row>
    <row r="2487" spans="9:10" x14ac:dyDescent="0.35">
      <c r="I2487" s="1">
        <v>39707</v>
      </c>
      <c r="J2487">
        <v>1.4267000000000001</v>
      </c>
    </row>
    <row r="2488" spans="9:10" x14ac:dyDescent="0.35">
      <c r="I2488" s="1">
        <v>39708</v>
      </c>
      <c r="J2488">
        <v>1.4224000000000001</v>
      </c>
    </row>
    <row r="2489" spans="9:10" x14ac:dyDescent="0.35">
      <c r="I2489" s="1">
        <v>39709</v>
      </c>
      <c r="J2489">
        <v>1.4501999999999999</v>
      </c>
    </row>
    <row r="2490" spans="9:10" x14ac:dyDescent="0.35">
      <c r="I2490" s="1">
        <v>39710</v>
      </c>
      <c r="J2490">
        <v>1.4236</v>
      </c>
    </row>
    <row r="2491" spans="9:10" x14ac:dyDescent="0.35">
      <c r="I2491" s="1">
        <v>39713</v>
      </c>
      <c r="J2491">
        <v>1.4571000000000001</v>
      </c>
    </row>
    <row r="2492" spans="9:10" x14ac:dyDescent="0.35">
      <c r="I2492" s="1">
        <v>39714</v>
      </c>
      <c r="J2492">
        <v>1.4731000000000001</v>
      </c>
    </row>
    <row r="2493" spans="9:10" x14ac:dyDescent="0.35">
      <c r="I2493" s="1">
        <v>39715</v>
      </c>
      <c r="J2493">
        <v>1.4690000000000001</v>
      </c>
    </row>
    <row r="2494" spans="9:10" x14ac:dyDescent="0.35">
      <c r="I2494" s="1">
        <v>39716</v>
      </c>
      <c r="J2494">
        <v>1.47</v>
      </c>
    </row>
    <row r="2495" spans="9:10" x14ac:dyDescent="0.35">
      <c r="I2495" s="1">
        <v>39717</v>
      </c>
      <c r="J2495">
        <v>1.464</v>
      </c>
    </row>
    <row r="2496" spans="9:10" x14ac:dyDescent="0.35">
      <c r="I2496" s="1">
        <v>39720</v>
      </c>
      <c r="J2496">
        <v>1.4349000000000001</v>
      </c>
    </row>
    <row r="2497" spans="9:10" x14ac:dyDescent="0.35">
      <c r="I2497" s="1">
        <v>39721</v>
      </c>
      <c r="J2497">
        <v>1.4302999999999999</v>
      </c>
    </row>
    <row r="2498" spans="9:10" x14ac:dyDescent="0.35">
      <c r="I2498" s="1">
        <v>39722</v>
      </c>
      <c r="J2498">
        <v>1.4080999999999999</v>
      </c>
    </row>
    <row r="2499" spans="9:10" x14ac:dyDescent="0.35">
      <c r="I2499" s="1">
        <v>39723</v>
      </c>
      <c r="J2499">
        <v>1.3903000000000001</v>
      </c>
    </row>
    <row r="2500" spans="9:10" x14ac:dyDescent="0.35">
      <c r="I2500" s="1">
        <v>39724</v>
      </c>
      <c r="J2500">
        <v>1.3834</v>
      </c>
    </row>
    <row r="2501" spans="9:10" x14ac:dyDescent="0.35">
      <c r="I2501" s="1">
        <v>39727</v>
      </c>
      <c r="J2501">
        <v>1.3633999999999999</v>
      </c>
    </row>
    <row r="2502" spans="9:10" x14ac:dyDescent="0.35">
      <c r="I2502" s="1">
        <v>39728</v>
      </c>
      <c r="J2502">
        <v>1.3632</v>
      </c>
    </row>
    <row r="2503" spans="9:10" x14ac:dyDescent="0.35">
      <c r="I2503" s="1">
        <v>39729</v>
      </c>
      <c r="J2503">
        <v>1.3731</v>
      </c>
    </row>
    <row r="2504" spans="9:10" x14ac:dyDescent="0.35">
      <c r="I2504" s="1">
        <v>39730</v>
      </c>
      <c r="J2504">
        <v>1.3682000000000001</v>
      </c>
    </row>
    <row r="2505" spans="9:10" x14ac:dyDescent="0.35">
      <c r="I2505" s="1">
        <v>39731</v>
      </c>
      <c r="J2505">
        <v>1.3579000000000001</v>
      </c>
    </row>
    <row r="2506" spans="9:10" x14ac:dyDescent="0.35">
      <c r="I2506" s="1">
        <v>39734</v>
      </c>
      <c r="J2506">
        <v>1.3638999999999999</v>
      </c>
    </row>
    <row r="2507" spans="9:10" x14ac:dyDescent="0.35">
      <c r="I2507" s="1">
        <v>39735</v>
      </c>
      <c r="J2507">
        <v>1.3752</v>
      </c>
    </row>
    <row r="2508" spans="9:10" x14ac:dyDescent="0.35">
      <c r="I2508" s="1">
        <v>39736</v>
      </c>
      <c r="J2508">
        <v>1.3625</v>
      </c>
    </row>
    <row r="2509" spans="9:10" x14ac:dyDescent="0.35">
      <c r="I2509" s="1">
        <v>39737</v>
      </c>
      <c r="J2509">
        <v>1.3507</v>
      </c>
    </row>
    <row r="2510" spans="9:10" x14ac:dyDescent="0.35">
      <c r="I2510" s="1">
        <v>39738</v>
      </c>
      <c r="J2510">
        <v>1.3404</v>
      </c>
    </row>
    <row r="2511" spans="9:10" x14ac:dyDescent="0.35">
      <c r="I2511" s="1">
        <v>39741</v>
      </c>
      <c r="J2511">
        <v>1.3424</v>
      </c>
    </row>
    <row r="2512" spans="9:10" x14ac:dyDescent="0.35">
      <c r="I2512" s="1">
        <v>39742</v>
      </c>
      <c r="J2512">
        <v>1.3184</v>
      </c>
    </row>
    <row r="2513" spans="9:10" x14ac:dyDescent="0.35">
      <c r="I2513" s="1">
        <v>39743</v>
      </c>
      <c r="J2513">
        <v>1.2843</v>
      </c>
    </row>
    <row r="2514" spans="9:10" x14ac:dyDescent="0.35">
      <c r="I2514" s="1">
        <v>39744</v>
      </c>
      <c r="J2514">
        <v>1.2809999999999999</v>
      </c>
    </row>
    <row r="2515" spans="9:10" x14ac:dyDescent="0.35">
      <c r="I2515" s="1">
        <v>39745</v>
      </c>
      <c r="J2515">
        <v>1.2596000000000001</v>
      </c>
    </row>
    <row r="2516" spans="9:10" x14ac:dyDescent="0.35">
      <c r="I2516" s="1">
        <v>39748</v>
      </c>
      <c r="J2516">
        <v>1.246</v>
      </c>
    </row>
    <row r="2517" spans="9:10" x14ac:dyDescent="0.35">
      <c r="I2517" s="1">
        <v>39749</v>
      </c>
      <c r="J2517">
        <v>1.2525999999999999</v>
      </c>
    </row>
    <row r="2518" spans="9:10" x14ac:dyDescent="0.35">
      <c r="I2518" s="1">
        <v>39750</v>
      </c>
      <c r="J2518">
        <v>1.2769999999999999</v>
      </c>
    </row>
    <row r="2519" spans="9:10" x14ac:dyDescent="0.35">
      <c r="I2519" s="1">
        <v>39751</v>
      </c>
      <c r="J2519">
        <v>1.3035000000000001</v>
      </c>
    </row>
    <row r="2520" spans="9:10" x14ac:dyDescent="0.35">
      <c r="I2520" s="1">
        <v>39752</v>
      </c>
      <c r="J2520">
        <v>1.2757000000000001</v>
      </c>
    </row>
    <row r="2521" spans="9:10" x14ac:dyDescent="0.35">
      <c r="I2521" s="1">
        <v>39755</v>
      </c>
      <c r="J2521">
        <v>1.2822</v>
      </c>
    </row>
    <row r="2522" spans="9:10" x14ac:dyDescent="0.35">
      <c r="I2522" s="1">
        <v>39756</v>
      </c>
      <c r="J2522">
        <v>1.282</v>
      </c>
    </row>
    <row r="2523" spans="9:10" x14ac:dyDescent="0.35">
      <c r="I2523" s="1">
        <v>39757</v>
      </c>
      <c r="J2523">
        <v>1.2869999999999999</v>
      </c>
    </row>
    <row r="2524" spans="9:10" x14ac:dyDescent="0.35">
      <c r="I2524" s="1">
        <v>39758</v>
      </c>
      <c r="J2524">
        <v>1.2769999999999999</v>
      </c>
    </row>
    <row r="2525" spans="9:10" x14ac:dyDescent="0.35">
      <c r="I2525" s="1">
        <v>39759</v>
      </c>
      <c r="J2525">
        <v>1.2756000000000001</v>
      </c>
    </row>
    <row r="2526" spans="9:10" x14ac:dyDescent="0.35">
      <c r="I2526" s="1">
        <v>39762</v>
      </c>
      <c r="J2526">
        <v>1.2890999999999999</v>
      </c>
    </row>
    <row r="2527" spans="9:10" x14ac:dyDescent="0.35">
      <c r="I2527" s="1">
        <v>39763</v>
      </c>
      <c r="J2527">
        <v>1.2746999999999999</v>
      </c>
    </row>
    <row r="2528" spans="9:10" x14ac:dyDescent="0.35">
      <c r="I2528" s="1">
        <v>39764</v>
      </c>
      <c r="J2528">
        <v>1.2529999999999999</v>
      </c>
    </row>
    <row r="2529" spans="9:10" x14ac:dyDescent="0.35">
      <c r="I2529" s="1">
        <v>39765</v>
      </c>
      <c r="J2529">
        <v>1.2524999999999999</v>
      </c>
    </row>
    <row r="2530" spans="9:10" x14ac:dyDescent="0.35">
      <c r="I2530" s="1">
        <v>39766</v>
      </c>
      <c r="J2530">
        <v>1.2675000000000001</v>
      </c>
    </row>
    <row r="2531" spans="9:10" x14ac:dyDescent="0.35">
      <c r="I2531" s="1">
        <v>39769</v>
      </c>
      <c r="J2531">
        <v>1.266</v>
      </c>
    </row>
    <row r="2532" spans="9:10" x14ac:dyDescent="0.35">
      <c r="I2532" s="1">
        <v>39770</v>
      </c>
      <c r="J2532">
        <v>1.2653000000000001</v>
      </c>
    </row>
    <row r="2533" spans="9:10" x14ac:dyDescent="0.35">
      <c r="I2533" s="1">
        <v>39771</v>
      </c>
      <c r="J2533">
        <v>1.2634000000000001</v>
      </c>
    </row>
    <row r="2534" spans="9:10" x14ac:dyDescent="0.35">
      <c r="I2534" s="1">
        <v>39772</v>
      </c>
      <c r="J2534">
        <v>1.2542</v>
      </c>
    </row>
    <row r="2535" spans="9:10" x14ac:dyDescent="0.35">
      <c r="I2535" s="1">
        <v>39773</v>
      </c>
      <c r="J2535">
        <v>1.2602</v>
      </c>
    </row>
    <row r="2536" spans="9:10" x14ac:dyDescent="0.35">
      <c r="I2536" s="1">
        <v>39776</v>
      </c>
      <c r="J2536">
        <v>1.2773000000000001</v>
      </c>
    </row>
    <row r="2537" spans="9:10" x14ac:dyDescent="0.35">
      <c r="I2537" s="1">
        <v>39777</v>
      </c>
      <c r="J2537">
        <v>1.2810999999999999</v>
      </c>
    </row>
    <row r="2538" spans="9:10" x14ac:dyDescent="0.35">
      <c r="I2538" s="1">
        <v>39778</v>
      </c>
      <c r="J2538">
        <v>1.2935000000000001</v>
      </c>
    </row>
    <row r="2539" spans="9:10" x14ac:dyDescent="0.35">
      <c r="I2539" s="1">
        <v>39779</v>
      </c>
      <c r="J2539">
        <v>1.29</v>
      </c>
    </row>
    <row r="2540" spans="9:10" x14ac:dyDescent="0.35">
      <c r="I2540" s="1">
        <v>39780</v>
      </c>
      <c r="J2540">
        <v>1.2726999999999999</v>
      </c>
    </row>
    <row r="2541" spans="9:10" x14ac:dyDescent="0.35">
      <c r="I2541" s="1">
        <v>39783</v>
      </c>
      <c r="J2541">
        <v>1.2607999999999999</v>
      </c>
    </row>
    <row r="2542" spans="9:10" x14ac:dyDescent="0.35">
      <c r="I2542" s="1">
        <v>39784</v>
      </c>
      <c r="J2542">
        <v>1.2697000000000001</v>
      </c>
    </row>
    <row r="2543" spans="9:10" x14ac:dyDescent="0.35">
      <c r="I2543" s="1">
        <v>39785</v>
      </c>
      <c r="J2543">
        <v>1.2623</v>
      </c>
    </row>
    <row r="2544" spans="9:10" x14ac:dyDescent="0.35">
      <c r="I2544" s="1">
        <v>39786</v>
      </c>
      <c r="J2544">
        <v>1.262</v>
      </c>
    </row>
    <row r="2545" spans="9:10" x14ac:dyDescent="0.35">
      <c r="I2545" s="1">
        <v>39787</v>
      </c>
      <c r="J2545">
        <v>1.2665</v>
      </c>
    </row>
    <row r="2546" spans="9:10" x14ac:dyDescent="0.35">
      <c r="I2546" s="1">
        <v>39790</v>
      </c>
      <c r="J2546">
        <v>1.2854000000000001</v>
      </c>
    </row>
    <row r="2547" spans="9:10" x14ac:dyDescent="0.35">
      <c r="I2547" s="1">
        <v>39791</v>
      </c>
      <c r="J2547">
        <v>1.2838000000000001</v>
      </c>
    </row>
    <row r="2548" spans="9:10" x14ac:dyDescent="0.35">
      <c r="I2548" s="1">
        <v>39792</v>
      </c>
      <c r="J2548">
        <v>1.2925</v>
      </c>
    </row>
    <row r="2549" spans="9:10" x14ac:dyDescent="0.35">
      <c r="I2549" s="1">
        <v>39793</v>
      </c>
      <c r="J2549">
        <v>1.3214999999999999</v>
      </c>
    </row>
    <row r="2550" spans="9:10" x14ac:dyDescent="0.35">
      <c r="I2550" s="1">
        <v>39794</v>
      </c>
      <c r="J2550">
        <v>1.3340000000000001</v>
      </c>
    </row>
    <row r="2551" spans="9:10" x14ac:dyDescent="0.35">
      <c r="I2551" s="1">
        <v>39797</v>
      </c>
      <c r="J2551">
        <v>1.351</v>
      </c>
    </row>
    <row r="2552" spans="9:10" x14ac:dyDescent="0.35">
      <c r="I2552" s="1">
        <v>39798</v>
      </c>
      <c r="J2552">
        <v>1.369</v>
      </c>
    </row>
    <row r="2553" spans="9:10" x14ac:dyDescent="0.35">
      <c r="I2553" s="1">
        <v>39799</v>
      </c>
      <c r="J2553">
        <v>1.4058999999999999</v>
      </c>
    </row>
    <row r="2554" spans="9:10" x14ac:dyDescent="0.35">
      <c r="I2554" s="1">
        <v>39800</v>
      </c>
      <c r="J2554">
        <v>1.4616</v>
      </c>
    </row>
    <row r="2555" spans="9:10" x14ac:dyDescent="0.35">
      <c r="I2555" s="1">
        <v>39801</v>
      </c>
      <c r="J2555">
        <v>1.3939999999999999</v>
      </c>
    </row>
    <row r="2556" spans="9:10" x14ac:dyDescent="0.35">
      <c r="I2556" s="1">
        <v>39804</v>
      </c>
      <c r="J2556">
        <v>1.397</v>
      </c>
    </row>
    <row r="2557" spans="9:10" x14ac:dyDescent="0.35">
      <c r="I2557" s="1">
        <v>39805</v>
      </c>
      <c r="J2557">
        <v>1.3977999999999999</v>
      </c>
    </row>
    <row r="2558" spans="9:10" x14ac:dyDescent="0.35">
      <c r="I2558" s="1">
        <v>39806</v>
      </c>
      <c r="J2558">
        <v>1.4005000000000001</v>
      </c>
    </row>
    <row r="2559" spans="9:10" x14ac:dyDescent="0.35">
      <c r="I2559" s="1">
        <v>39811</v>
      </c>
      <c r="J2559">
        <v>1.427</v>
      </c>
    </row>
    <row r="2560" spans="9:10" x14ac:dyDescent="0.35">
      <c r="I2560" s="1">
        <v>39812</v>
      </c>
      <c r="J2560">
        <v>1.4097999999999999</v>
      </c>
    </row>
    <row r="2561" spans="9:10" x14ac:dyDescent="0.35">
      <c r="I2561" s="1">
        <v>39813</v>
      </c>
      <c r="J2561">
        <v>1.3916999999999999</v>
      </c>
    </row>
    <row r="2562" spans="9:10" x14ac:dyDescent="0.35">
      <c r="I2562" s="1">
        <v>39815</v>
      </c>
      <c r="J2562">
        <v>1.3866000000000001</v>
      </c>
    </row>
    <row r="2563" spans="9:10" x14ac:dyDescent="0.35">
      <c r="I2563" s="1">
        <v>39818</v>
      </c>
      <c r="J2563">
        <v>1.3582000000000001</v>
      </c>
    </row>
    <row r="2564" spans="9:10" x14ac:dyDescent="0.35">
      <c r="I2564" s="1">
        <v>39819</v>
      </c>
      <c r="J2564">
        <v>1.3331999999999999</v>
      </c>
    </row>
    <row r="2565" spans="9:10" x14ac:dyDescent="0.35">
      <c r="I2565" s="1">
        <v>39820</v>
      </c>
      <c r="J2565">
        <v>1.3594999999999999</v>
      </c>
    </row>
    <row r="2566" spans="9:10" x14ac:dyDescent="0.35">
      <c r="I2566" s="1">
        <v>39821</v>
      </c>
      <c r="J2566">
        <v>1.3616999999999999</v>
      </c>
    </row>
    <row r="2567" spans="9:10" x14ac:dyDescent="0.35">
      <c r="I2567" s="1">
        <v>39822</v>
      </c>
      <c r="J2567">
        <v>1.3684000000000001</v>
      </c>
    </row>
    <row r="2568" spans="9:10" x14ac:dyDescent="0.35">
      <c r="I2568" s="1">
        <v>39825</v>
      </c>
      <c r="J2568">
        <v>1.3393999999999999</v>
      </c>
    </row>
    <row r="2569" spans="9:10" x14ac:dyDescent="0.35">
      <c r="I2569" s="1">
        <v>39826</v>
      </c>
      <c r="J2569">
        <v>1.3262</v>
      </c>
    </row>
    <row r="2570" spans="9:10" x14ac:dyDescent="0.35">
      <c r="I2570" s="1">
        <v>39827</v>
      </c>
      <c r="J2570">
        <v>1.3172999999999999</v>
      </c>
    </row>
    <row r="2571" spans="9:10" x14ac:dyDescent="0.35">
      <c r="I2571" s="1">
        <v>39828</v>
      </c>
      <c r="J2571">
        <v>1.3085</v>
      </c>
    </row>
    <row r="2572" spans="9:10" x14ac:dyDescent="0.35">
      <c r="I2572" s="1">
        <v>39829</v>
      </c>
      <c r="J2572">
        <v>1.327</v>
      </c>
    </row>
    <row r="2573" spans="9:10" x14ac:dyDescent="0.35">
      <c r="I2573" s="1">
        <v>39832</v>
      </c>
      <c r="J2573">
        <v>1.3182</v>
      </c>
    </row>
    <row r="2574" spans="9:10" x14ac:dyDescent="0.35">
      <c r="I2574" s="1">
        <v>39833</v>
      </c>
      <c r="J2574">
        <v>1.2929999999999999</v>
      </c>
    </row>
    <row r="2575" spans="9:10" x14ac:dyDescent="0.35">
      <c r="I2575" s="1">
        <v>39834</v>
      </c>
      <c r="J2575">
        <v>1.2909999999999999</v>
      </c>
    </row>
    <row r="2576" spans="9:10" x14ac:dyDescent="0.35">
      <c r="I2576" s="1">
        <v>39835</v>
      </c>
      <c r="J2576">
        <v>1.2984</v>
      </c>
    </row>
    <row r="2577" spans="9:10" x14ac:dyDescent="0.35">
      <c r="I2577" s="1">
        <v>39836</v>
      </c>
      <c r="J2577">
        <v>1.2795000000000001</v>
      </c>
    </row>
    <row r="2578" spans="9:10" x14ac:dyDescent="0.35">
      <c r="I2578" s="1">
        <v>39839</v>
      </c>
      <c r="J2578">
        <v>1.2989999999999999</v>
      </c>
    </row>
    <row r="2579" spans="9:10" x14ac:dyDescent="0.35">
      <c r="I2579" s="1">
        <v>39840</v>
      </c>
      <c r="J2579">
        <v>1.3173999999999999</v>
      </c>
    </row>
    <row r="2580" spans="9:10" x14ac:dyDescent="0.35">
      <c r="I2580" s="1">
        <v>39841</v>
      </c>
      <c r="J2580">
        <v>1.3260000000000001</v>
      </c>
    </row>
    <row r="2581" spans="9:10" x14ac:dyDescent="0.35">
      <c r="I2581" s="1">
        <v>39842</v>
      </c>
      <c r="J2581">
        <v>1.3110999999999999</v>
      </c>
    </row>
    <row r="2582" spans="9:10" x14ac:dyDescent="0.35">
      <c r="I2582" s="1">
        <v>39843</v>
      </c>
      <c r="J2582">
        <v>1.2816000000000001</v>
      </c>
    </row>
    <row r="2583" spans="9:10" x14ac:dyDescent="0.35">
      <c r="I2583" s="1">
        <v>39846</v>
      </c>
      <c r="J2583">
        <v>1.276</v>
      </c>
    </row>
    <row r="2584" spans="9:10" x14ac:dyDescent="0.35">
      <c r="I2584" s="1">
        <v>39847</v>
      </c>
      <c r="J2584">
        <v>1.2848999999999999</v>
      </c>
    </row>
    <row r="2585" spans="9:10" x14ac:dyDescent="0.35">
      <c r="I2585" s="1">
        <v>39848</v>
      </c>
      <c r="J2585">
        <v>1.2818000000000001</v>
      </c>
    </row>
    <row r="2586" spans="9:10" x14ac:dyDescent="0.35">
      <c r="I2586" s="1">
        <v>39849</v>
      </c>
      <c r="J2586">
        <v>1.2828999999999999</v>
      </c>
    </row>
    <row r="2587" spans="9:10" x14ac:dyDescent="0.35">
      <c r="I2587" s="1">
        <v>39850</v>
      </c>
      <c r="J2587">
        <v>1.2796000000000001</v>
      </c>
    </row>
    <row r="2588" spans="9:10" x14ac:dyDescent="0.35">
      <c r="I2588" s="1">
        <v>39853</v>
      </c>
      <c r="J2588">
        <v>1.3008</v>
      </c>
    </row>
    <row r="2589" spans="9:10" x14ac:dyDescent="0.35">
      <c r="I2589" s="1">
        <v>39854</v>
      </c>
      <c r="J2589">
        <v>1.2967</v>
      </c>
    </row>
    <row r="2590" spans="9:10" x14ac:dyDescent="0.35">
      <c r="I2590" s="1">
        <v>39855</v>
      </c>
      <c r="J2590">
        <v>1.2938000000000001</v>
      </c>
    </row>
    <row r="2591" spans="9:10" x14ac:dyDescent="0.35">
      <c r="I2591" s="1">
        <v>39856</v>
      </c>
      <c r="J2591">
        <v>1.2833000000000001</v>
      </c>
    </row>
    <row r="2592" spans="9:10" x14ac:dyDescent="0.35">
      <c r="I2592" s="1">
        <v>39857</v>
      </c>
      <c r="J2592">
        <v>1.2823</v>
      </c>
    </row>
    <row r="2593" spans="9:10" x14ac:dyDescent="0.35">
      <c r="I2593" s="1">
        <v>39860</v>
      </c>
      <c r="J2593">
        <v>1.2765</v>
      </c>
    </row>
    <row r="2594" spans="9:10" x14ac:dyDescent="0.35">
      <c r="I2594" s="1">
        <v>39861</v>
      </c>
      <c r="J2594">
        <v>1.2634000000000001</v>
      </c>
    </row>
    <row r="2595" spans="9:10" x14ac:dyDescent="0.35">
      <c r="I2595" s="1">
        <v>39862</v>
      </c>
      <c r="J2595">
        <v>1.2596000000000001</v>
      </c>
    </row>
    <row r="2596" spans="9:10" x14ac:dyDescent="0.35">
      <c r="I2596" s="1">
        <v>39863</v>
      </c>
      <c r="J2596">
        <v>1.2705</v>
      </c>
    </row>
    <row r="2597" spans="9:10" x14ac:dyDescent="0.35">
      <c r="I2597" s="1">
        <v>39864</v>
      </c>
      <c r="J2597">
        <v>1.2591000000000001</v>
      </c>
    </row>
    <row r="2598" spans="9:10" x14ac:dyDescent="0.35">
      <c r="I2598" s="1">
        <v>39867</v>
      </c>
      <c r="J2598">
        <v>1.2798</v>
      </c>
    </row>
    <row r="2599" spans="9:10" x14ac:dyDescent="0.35">
      <c r="I2599" s="1">
        <v>39868</v>
      </c>
      <c r="J2599">
        <v>1.2763</v>
      </c>
    </row>
    <row r="2600" spans="9:10" x14ac:dyDescent="0.35">
      <c r="I2600" s="1">
        <v>39869</v>
      </c>
      <c r="J2600">
        <v>1.2795000000000001</v>
      </c>
    </row>
    <row r="2601" spans="9:10" x14ac:dyDescent="0.35">
      <c r="I2601" s="1">
        <v>39870</v>
      </c>
      <c r="J2601">
        <v>1.2782</v>
      </c>
    </row>
    <row r="2602" spans="9:10" x14ac:dyDescent="0.35">
      <c r="I2602" s="1">
        <v>39871</v>
      </c>
      <c r="J2602">
        <v>1.2644</v>
      </c>
    </row>
    <row r="2603" spans="9:10" x14ac:dyDescent="0.35">
      <c r="I2603" s="1">
        <v>39874</v>
      </c>
      <c r="J2603">
        <v>1.2596000000000001</v>
      </c>
    </row>
    <row r="2604" spans="9:10" x14ac:dyDescent="0.35">
      <c r="I2604" s="1">
        <v>39875</v>
      </c>
      <c r="J2604">
        <v>1.2615000000000001</v>
      </c>
    </row>
    <row r="2605" spans="9:10" x14ac:dyDescent="0.35">
      <c r="I2605" s="1">
        <v>39876</v>
      </c>
      <c r="J2605">
        <v>1.2555000000000001</v>
      </c>
    </row>
    <row r="2606" spans="9:10" x14ac:dyDescent="0.35">
      <c r="I2606" s="1">
        <v>39877</v>
      </c>
      <c r="J2606">
        <v>1.2555000000000001</v>
      </c>
    </row>
    <row r="2607" spans="9:10" x14ac:dyDescent="0.35">
      <c r="I2607" s="1">
        <v>39878</v>
      </c>
      <c r="J2607">
        <v>1.2658</v>
      </c>
    </row>
    <row r="2608" spans="9:10" x14ac:dyDescent="0.35">
      <c r="I2608" s="1">
        <v>39881</v>
      </c>
      <c r="J2608">
        <v>1.2565</v>
      </c>
    </row>
    <row r="2609" spans="9:10" x14ac:dyDescent="0.35">
      <c r="I2609" s="1">
        <v>39882</v>
      </c>
      <c r="J2609">
        <v>1.2783</v>
      </c>
    </row>
    <row r="2610" spans="9:10" x14ac:dyDescent="0.35">
      <c r="I2610" s="1">
        <v>39883</v>
      </c>
      <c r="J2610">
        <v>1.2786</v>
      </c>
    </row>
    <row r="2611" spans="9:10" x14ac:dyDescent="0.35">
      <c r="I2611" s="1">
        <v>39884</v>
      </c>
      <c r="J2611">
        <v>1.2782</v>
      </c>
    </row>
    <row r="2612" spans="9:10" x14ac:dyDescent="0.35">
      <c r="I2612" s="1">
        <v>39885</v>
      </c>
      <c r="J2612">
        <v>1.2905</v>
      </c>
    </row>
    <row r="2613" spans="9:10" x14ac:dyDescent="0.35">
      <c r="I2613" s="1">
        <v>39888</v>
      </c>
      <c r="J2613">
        <v>1.3042</v>
      </c>
    </row>
    <row r="2614" spans="9:10" x14ac:dyDescent="0.35">
      <c r="I2614" s="1">
        <v>39889</v>
      </c>
      <c r="J2614">
        <v>1.2942</v>
      </c>
    </row>
    <row r="2615" spans="9:10" x14ac:dyDescent="0.35">
      <c r="I2615" s="1">
        <v>39890</v>
      </c>
      <c r="J2615">
        <v>1.3129999999999999</v>
      </c>
    </row>
    <row r="2616" spans="9:10" x14ac:dyDescent="0.35">
      <c r="I2616" s="1">
        <v>39891</v>
      </c>
      <c r="J2616">
        <v>1.3671</v>
      </c>
    </row>
    <row r="2617" spans="9:10" x14ac:dyDescent="0.35">
      <c r="I2617" s="1">
        <v>39892</v>
      </c>
      <c r="J2617">
        <v>1.3549</v>
      </c>
    </row>
    <row r="2618" spans="9:10" x14ac:dyDescent="0.35">
      <c r="I2618" s="1">
        <v>39895</v>
      </c>
      <c r="J2618">
        <v>1.3557999999999999</v>
      </c>
    </row>
    <row r="2619" spans="9:10" x14ac:dyDescent="0.35">
      <c r="I2619" s="1">
        <v>39896</v>
      </c>
      <c r="J2619">
        <v>1.3507</v>
      </c>
    </row>
    <row r="2620" spans="9:10" x14ac:dyDescent="0.35">
      <c r="I2620" s="1">
        <v>39897</v>
      </c>
      <c r="J2620">
        <v>1.3493999999999999</v>
      </c>
    </row>
    <row r="2621" spans="9:10" x14ac:dyDescent="0.35">
      <c r="I2621" s="1">
        <v>39898</v>
      </c>
      <c r="J2621">
        <v>1.3607</v>
      </c>
    </row>
    <row r="2622" spans="9:10" x14ac:dyDescent="0.35">
      <c r="I2622" s="1">
        <v>39899</v>
      </c>
      <c r="J2622">
        <v>1.3294999999999999</v>
      </c>
    </row>
    <row r="2623" spans="9:10" x14ac:dyDescent="0.35">
      <c r="I2623" s="1">
        <v>39902</v>
      </c>
      <c r="J2623">
        <v>1.3192999999999999</v>
      </c>
    </row>
    <row r="2624" spans="9:10" x14ac:dyDescent="0.35">
      <c r="I2624" s="1">
        <v>39903</v>
      </c>
      <c r="J2624">
        <v>1.3308</v>
      </c>
    </row>
    <row r="2625" spans="9:10" x14ac:dyDescent="0.35">
      <c r="I2625" s="1">
        <v>39904</v>
      </c>
      <c r="J2625">
        <v>1.3246</v>
      </c>
    </row>
    <row r="2626" spans="9:10" x14ac:dyDescent="0.35">
      <c r="I2626" s="1">
        <v>39905</v>
      </c>
      <c r="J2626">
        <v>1.3391999999999999</v>
      </c>
    </row>
    <row r="2627" spans="9:10" x14ac:dyDescent="0.35">
      <c r="I2627" s="1">
        <v>39906</v>
      </c>
      <c r="J2627">
        <v>1.3425</v>
      </c>
    </row>
    <row r="2628" spans="9:10" x14ac:dyDescent="0.35">
      <c r="I2628" s="1">
        <v>39909</v>
      </c>
      <c r="J2628">
        <v>1.3495999999999999</v>
      </c>
    </row>
    <row r="2629" spans="9:10" x14ac:dyDescent="0.35">
      <c r="I2629" s="1">
        <v>39910</v>
      </c>
      <c r="J2629">
        <v>1.3254999999999999</v>
      </c>
    </row>
    <row r="2630" spans="9:10" x14ac:dyDescent="0.35">
      <c r="I2630" s="1">
        <v>39911</v>
      </c>
      <c r="J2630">
        <v>1.3230999999999999</v>
      </c>
    </row>
    <row r="2631" spans="9:10" x14ac:dyDescent="0.35">
      <c r="I2631" s="1">
        <v>39912</v>
      </c>
      <c r="J2631">
        <v>1.3272999999999999</v>
      </c>
    </row>
    <row r="2632" spans="9:10" x14ac:dyDescent="0.35">
      <c r="I2632" s="1">
        <v>39917</v>
      </c>
      <c r="J2632">
        <v>1.3275999999999999</v>
      </c>
    </row>
    <row r="2633" spans="9:10" x14ac:dyDescent="0.35">
      <c r="I2633" s="1">
        <v>39918</v>
      </c>
      <c r="J2633">
        <v>1.3172999999999999</v>
      </c>
    </row>
    <row r="2634" spans="9:10" x14ac:dyDescent="0.35">
      <c r="I2634" s="1">
        <v>39919</v>
      </c>
      <c r="J2634">
        <v>1.3196000000000001</v>
      </c>
    </row>
    <row r="2635" spans="9:10" x14ac:dyDescent="0.35">
      <c r="I2635" s="1">
        <v>39920</v>
      </c>
      <c r="J2635">
        <v>1.3058000000000001</v>
      </c>
    </row>
    <row r="2636" spans="9:10" x14ac:dyDescent="0.35">
      <c r="I2636" s="1">
        <v>39923</v>
      </c>
      <c r="J2636">
        <v>1.2966</v>
      </c>
    </row>
    <row r="2637" spans="9:10" x14ac:dyDescent="0.35">
      <c r="I2637" s="1">
        <v>39924</v>
      </c>
      <c r="J2637">
        <v>1.2931999999999999</v>
      </c>
    </row>
    <row r="2638" spans="9:10" x14ac:dyDescent="0.35">
      <c r="I2638" s="1">
        <v>39925</v>
      </c>
      <c r="J2638">
        <v>1.2947</v>
      </c>
    </row>
    <row r="2639" spans="9:10" x14ac:dyDescent="0.35">
      <c r="I2639" s="1">
        <v>39926</v>
      </c>
      <c r="J2639">
        <v>1.3049999999999999</v>
      </c>
    </row>
    <row r="2640" spans="9:10" x14ac:dyDescent="0.35">
      <c r="I2640" s="1">
        <v>39927</v>
      </c>
      <c r="J2640">
        <v>1.3231999999999999</v>
      </c>
    </row>
    <row r="2641" spans="9:10" x14ac:dyDescent="0.35">
      <c r="I2641" s="1">
        <v>39930</v>
      </c>
      <c r="J2641">
        <v>1.3125</v>
      </c>
    </row>
    <row r="2642" spans="9:10" x14ac:dyDescent="0.35">
      <c r="I2642" s="1">
        <v>39931</v>
      </c>
      <c r="J2642">
        <v>1.2991999999999999</v>
      </c>
    </row>
    <row r="2643" spans="9:10" x14ac:dyDescent="0.35">
      <c r="I2643" s="1">
        <v>39932</v>
      </c>
      <c r="J2643">
        <v>1.3266</v>
      </c>
    </row>
    <row r="2644" spans="9:10" x14ac:dyDescent="0.35">
      <c r="I2644" s="1">
        <v>39933</v>
      </c>
      <c r="J2644">
        <v>1.3274999999999999</v>
      </c>
    </row>
    <row r="2645" spans="9:10" x14ac:dyDescent="0.35">
      <c r="I2645" s="1">
        <v>39937</v>
      </c>
      <c r="J2645">
        <v>1.3223</v>
      </c>
    </row>
    <row r="2646" spans="9:10" x14ac:dyDescent="0.35">
      <c r="I2646" s="1">
        <v>39938</v>
      </c>
      <c r="J2646">
        <v>1.3403</v>
      </c>
    </row>
    <row r="2647" spans="9:10" x14ac:dyDescent="0.35">
      <c r="I2647" s="1">
        <v>39939</v>
      </c>
      <c r="J2647">
        <v>1.3322000000000001</v>
      </c>
    </row>
    <row r="2648" spans="9:10" x14ac:dyDescent="0.35">
      <c r="I2648" s="1">
        <v>39940</v>
      </c>
      <c r="J2648">
        <v>1.3363</v>
      </c>
    </row>
    <row r="2649" spans="9:10" x14ac:dyDescent="0.35">
      <c r="I2649" s="1">
        <v>39941</v>
      </c>
      <c r="J2649">
        <v>1.3425</v>
      </c>
    </row>
    <row r="2650" spans="9:10" x14ac:dyDescent="0.35">
      <c r="I2650" s="1">
        <v>39944</v>
      </c>
      <c r="J2650">
        <v>1.3573999999999999</v>
      </c>
    </row>
    <row r="2651" spans="9:10" x14ac:dyDescent="0.35">
      <c r="I2651" s="1">
        <v>39945</v>
      </c>
      <c r="J2651">
        <v>1.3683000000000001</v>
      </c>
    </row>
    <row r="2652" spans="9:10" x14ac:dyDescent="0.35">
      <c r="I2652" s="1">
        <v>39946</v>
      </c>
      <c r="J2652">
        <v>1.3623000000000001</v>
      </c>
    </row>
    <row r="2653" spans="9:10" x14ac:dyDescent="0.35">
      <c r="I2653" s="1">
        <v>39947</v>
      </c>
      <c r="J2653">
        <v>1.3563000000000001</v>
      </c>
    </row>
    <row r="2654" spans="9:10" x14ac:dyDescent="0.35">
      <c r="I2654" s="1">
        <v>39948</v>
      </c>
      <c r="J2654">
        <v>1.3517999999999999</v>
      </c>
    </row>
    <row r="2655" spans="9:10" x14ac:dyDescent="0.35">
      <c r="I2655" s="1">
        <v>39951</v>
      </c>
      <c r="J2655">
        <v>1.3493999999999999</v>
      </c>
    </row>
    <row r="2656" spans="9:10" x14ac:dyDescent="0.35">
      <c r="I2656" s="1">
        <v>39952</v>
      </c>
      <c r="J2656">
        <v>1.3612</v>
      </c>
    </row>
    <row r="2657" spans="9:10" x14ac:dyDescent="0.35">
      <c r="I2657" s="1">
        <v>39953</v>
      </c>
      <c r="J2657">
        <v>1.369</v>
      </c>
    </row>
    <row r="2658" spans="9:10" x14ac:dyDescent="0.35">
      <c r="I2658" s="1">
        <v>39954</v>
      </c>
      <c r="J2658">
        <v>1.3771</v>
      </c>
    </row>
    <row r="2659" spans="9:10" x14ac:dyDescent="0.35">
      <c r="I2659" s="1">
        <v>39955</v>
      </c>
      <c r="J2659">
        <v>1.3972</v>
      </c>
    </row>
    <row r="2660" spans="9:10" x14ac:dyDescent="0.35">
      <c r="I2660" s="1">
        <v>39958</v>
      </c>
      <c r="J2660">
        <v>1.401</v>
      </c>
    </row>
    <row r="2661" spans="9:10" x14ac:dyDescent="0.35">
      <c r="I2661" s="1">
        <v>39959</v>
      </c>
      <c r="J2661">
        <v>1.3908</v>
      </c>
    </row>
    <row r="2662" spans="9:10" x14ac:dyDescent="0.35">
      <c r="I2662" s="1">
        <v>39960</v>
      </c>
      <c r="J2662">
        <v>1.3900999999999999</v>
      </c>
    </row>
    <row r="2663" spans="9:10" x14ac:dyDescent="0.35">
      <c r="I2663" s="1">
        <v>39961</v>
      </c>
      <c r="J2663">
        <v>1.3855999999999999</v>
      </c>
    </row>
    <row r="2664" spans="9:10" x14ac:dyDescent="0.35">
      <c r="I2664" s="1">
        <v>39962</v>
      </c>
      <c r="J2664">
        <v>1.4097999999999999</v>
      </c>
    </row>
    <row r="2665" spans="9:10" x14ac:dyDescent="0.35">
      <c r="I2665" s="1">
        <v>39965</v>
      </c>
      <c r="J2665">
        <v>1.4219999999999999</v>
      </c>
    </row>
    <row r="2666" spans="9:10" x14ac:dyDescent="0.35">
      <c r="I2666" s="1">
        <v>39966</v>
      </c>
      <c r="J2666">
        <v>1.4238</v>
      </c>
    </row>
    <row r="2667" spans="9:10" x14ac:dyDescent="0.35">
      <c r="I2667" s="1">
        <v>39967</v>
      </c>
      <c r="J2667">
        <v>1.4207000000000001</v>
      </c>
    </row>
    <row r="2668" spans="9:10" x14ac:dyDescent="0.35">
      <c r="I2668" s="1">
        <v>39968</v>
      </c>
      <c r="J2668">
        <v>1.4095</v>
      </c>
    </row>
    <row r="2669" spans="9:10" x14ac:dyDescent="0.35">
      <c r="I2669" s="1">
        <v>39969</v>
      </c>
      <c r="J2669">
        <v>1.4177</v>
      </c>
    </row>
    <row r="2670" spans="9:10" x14ac:dyDescent="0.35">
      <c r="I2670" s="1">
        <v>39972</v>
      </c>
      <c r="J2670">
        <v>1.3866000000000001</v>
      </c>
    </row>
    <row r="2671" spans="9:10" x14ac:dyDescent="0.35">
      <c r="I2671" s="1">
        <v>39973</v>
      </c>
      <c r="J2671">
        <v>1.3958999999999999</v>
      </c>
    </row>
    <row r="2672" spans="9:10" x14ac:dyDescent="0.35">
      <c r="I2672" s="1">
        <v>39974</v>
      </c>
      <c r="J2672">
        <v>1.4101999999999999</v>
      </c>
    </row>
    <row r="2673" spans="9:10" x14ac:dyDescent="0.35">
      <c r="I2673" s="1">
        <v>39975</v>
      </c>
      <c r="J2673">
        <v>1.3969</v>
      </c>
    </row>
    <row r="2674" spans="9:10" x14ac:dyDescent="0.35">
      <c r="I2674" s="1">
        <v>39976</v>
      </c>
      <c r="J2674">
        <v>1.4004000000000001</v>
      </c>
    </row>
    <row r="2675" spans="9:10" x14ac:dyDescent="0.35">
      <c r="I2675" s="1">
        <v>39979</v>
      </c>
      <c r="J2675">
        <v>1.385</v>
      </c>
    </row>
    <row r="2676" spans="9:10" x14ac:dyDescent="0.35">
      <c r="I2676" s="1">
        <v>39980</v>
      </c>
      <c r="J2676">
        <v>1.389</v>
      </c>
    </row>
    <row r="2677" spans="9:10" x14ac:dyDescent="0.35">
      <c r="I2677" s="1">
        <v>39981</v>
      </c>
      <c r="J2677">
        <v>1.3839999999999999</v>
      </c>
    </row>
    <row r="2678" spans="9:10" x14ac:dyDescent="0.35">
      <c r="I2678" s="1">
        <v>39982</v>
      </c>
      <c r="J2678">
        <v>1.3919999999999999</v>
      </c>
    </row>
    <row r="2679" spans="9:10" x14ac:dyDescent="0.35">
      <c r="I2679" s="1">
        <v>39983</v>
      </c>
      <c r="J2679">
        <v>1.3932</v>
      </c>
    </row>
    <row r="2680" spans="9:10" x14ac:dyDescent="0.35">
      <c r="I2680" s="1">
        <v>39986</v>
      </c>
      <c r="J2680">
        <v>1.3857999999999999</v>
      </c>
    </row>
    <row r="2681" spans="9:10" x14ac:dyDescent="0.35">
      <c r="I2681" s="1">
        <v>39987</v>
      </c>
      <c r="J2681">
        <v>1.3977999999999999</v>
      </c>
    </row>
    <row r="2682" spans="9:10" x14ac:dyDescent="0.35">
      <c r="I2682" s="1">
        <v>39988</v>
      </c>
      <c r="J2682">
        <v>1.4029</v>
      </c>
    </row>
    <row r="2683" spans="9:10" x14ac:dyDescent="0.35">
      <c r="I2683" s="1">
        <v>39989</v>
      </c>
      <c r="J2683">
        <v>1.3939999999999999</v>
      </c>
    </row>
    <row r="2684" spans="9:10" x14ac:dyDescent="0.35">
      <c r="I2684" s="1">
        <v>39990</v>
      </c>
      <c r="J2684">
        <v>1.4096</v>
      </c>
    </row>
    <row r="2685" spans="9:10" x14ac:dyDescent="0.35">
      <c r="I2685" s="1">
        <v>39993</v>
      </c>
      <c r="J2685">
        <v>1.4057999999999999</v>
      </c>
    </row>
    <row r="2686" spans="9:10" x14ac:dyDescent="0.35">
      <c r="I2686" s="1">
        <v>39994</v>
      </c>
      <c r="J2686">
        <v>1.4134</v>
      </c>
    </row>
    <row r="2687" spans="9:10" x14ac:dyDescent="0.35">
      <c r="I2687" s="1">
        <v>39995</v>
      </c>
      <c r="J2687">
        <v>1.4096</v>
      </c>
    </row>
    <row r="2688" spans="9:10" x14ac:dyDescent="0.35">
      <c r="I2688" s="1">
        <v>39996</v>
      </c>
      <c r="J2688">
        <v>1.4049</v>
      </c>
    </row>
    <row r="2689" spans="9:10" x14ac:dyDescent="0.35">
      <c r="I2689" s="1">
        <v>39997</v>
      </c>
      <c r="J2689">
        <v>1.4009</v>
      </c>
    </row>
    <row r="2690" spans="9:10" x14ac:dyDescent="0.35">
      <c r="I2690" s="1">
        <v>40000</v>
      </c>
      <c r="J2690">
        <v>1.3896999999999999</v>
      </c>
    </row>
    <row r="2691" spans="9:10" x14ac:dyDescent="0.35">
      <c r="I2691" s="1">
        <v>40001</v>
      </c>
      <c r="J2691">
        <v>1.4018999999999999</v>
      </c>
    </row>
    <row r="2692" spans="9:10" x14ac:dyDescent="0.35">
      <c r="I2692" s="1">
        <v>40002</v>
      </c>
      <c r="J2692">
        <v>1.3900999999999999</v>
      </c>
    </row>
    <row r="2693" spans="9:10" x14ac:dyDescent="0.35">
      <c r="I2693" s="1">
        <v>40003</v>
      </c>
      <c r="J2693">
        <v>1.399</v>
      </c>
    </row>
    <row r="2694" spans="9:10" x14ac:dyDescent="0.35">
      <c r="I2694" s="1">
        <v>40004</v>
      </c>
      <c r="J2694">
        <v>1.3900999999999999</v>
      </c>
    </row>
    <row r="2695" spans="9:10" x14ac:dyDescent="0.35">
      <c r="I2695" s="1">
        <v>40007</v>
      </c>
      <c r="J2695">
        <v>1.3975</v>
      </c>
    </row>
    <row r="2696" spans="9:10" x14ac:dyDescent="0.35">
      <c r="I2696" s="1">
        <v>40008</v>
      </c>
      <c r="J2696">
        <v>1.3991</v>
      </c>
    </row>
    <row r="2697" spans="9:10" x14ac:dyDescent="0.35">
      <c r="I2697" s="1">
        <v>40009</v>
      </c>
      <c r="J2697">
        <v>1.4089</v>
      </c>
    </row>
    <row r="2698" spans="9:10" x14ac:dyDescent="0.35">
      <c r="I2698" s="1">
        <v>40010</v>
      </c>
      <c r="J2698">
        <v>1.413</v>
      </c>
    </row>
    <row r="2699" spans="9:10" x14ac:dyDescent="0.35">
      <c r="I2699" s="1">
        <v>40011</v>
      </c>
      <c r="J2699">
        <v>1.409</v>
      </c>
    </row>
    <row r="2700" spans="9:10" x14ac:dyDescent="0.35">
      <c r="I2700" s="1">
        <v>40014</v>
      </c>
      <c r="J2700">
        <v>1.4217</v>
      </c>
    </row>
    <row r="2701" spans="9:10" x14ac:dyDescent="0.35">
      <c r="I2701" s="1">
        <v>40015</v>
      </c>
      <c r="J2701">
        <v>1.4222999999999999</v>
      </c>
    </row>
    <row r="2702" spans="9:10" x14ac:dyDescent="0.35">
      <c r="I2702" s="1">
        <v>40016</v>
      </c>
      <c r="J2702">
        <v>1.4191</v>
      </c>
    </row>
    <row r="2703" spans="9:10" x14ac:dyDescent="0.35">
      <c r="I2703" s="1">
        <v>40017</v>
      </c>
      <c r="J2703">
        <v>1.4229000000000001</v>
      </c>
    </row>
    <row r="2704" spans="9:10" x14ac:dyDescent="0.35">
      <c r="I2704" s="1">
        <v>40018</v>
      </c>
      <c r="J2704">
        <v>1.4227000000000001</v>
      </c>
    </row>
    <row r="2705" spans="9:10" x14ac:dyDescent="0.35">
      <c r="I2705" s="1">
        <v>40021</v>
      </c>
      <c r="J2705">
        <v>1.4269000000000001</v>
      </c>
    </row>
    <row r="2706" spans="9:10" x14ac:dyDescent="0.35">
      <c r="I2706" s="1">
        <v>40022</v>
      </c>
      <c r="J2706">
        <v>1.4229000000000001</v>
      </c>
    </row>
    <row r="2707" spans="9:10" x14ac:dyDescent="0.35">
      <c r="I2707" s="1">
        <v>40023</v>
      </c>
      <c r="J2707">
        <v>1.4104000000000001</v>
      </c>
    </row>
    <row r="2708" spans="9:10" x14ac:dyDescent="0.35">
      <c r="I2708" s="1">
        <v>40024</v>
      </c>
      <c r="J2708">
        <v>1.4053</v>
      </c>
    </row>
    <row r="2709" spans="9:10" x14ac:dyDescent="0.35">
      <c r="I2709" s="1">
        <v>40025</v>
      </c>
      <c r="J2709">
        <v>1.4137999999999999</v>
      </c>
    </row>
    <row r="2710" spans="9:10" x14ac:dyDescent="0.35">
      <c r="I2710" s="1">
        <v>40028</v>
      </c>
      <c r="J2710">
        <v>1.4302999999999999</v>
      </c>
    </row>
    <row r="2711" spans="9:10" x14ac:dyDescent="0.35">
      <c r="I2711" s="1">
        <v>40029</v>
      </c>
      <c r="J2711">
        <v>1.4383999999999999</v>
      </c>
    </row>
    <row r="2712" spans="9:10" x14ac:dyDescent="0.35">
      <c r="I2712" s="1">
        <v>40030</v>
      </c>
      <c r="J2712">
        <v>1.4410000000000001</v>
      </c>
    </row>
    <row r="2713" spans="9:10" x14ac:dyDescent="0.35">
      <c r="I2713" s="1">
        <v>40031</v>
      </c>
      <c r="J2713">
        <v>1.4370000000000001</v>
      </c>
    </row>
    <row r="2714" spans="9:10" x14ac:dyDescent="0.35">
      <c r="I2714" s="1">
        <v>40032</v>
      </c>
      <c r="J2714">
        <v>1.4357</v>
      </c>
    </row>
    <row r="2715" spans="9:10" x14ac:dyDescent="0.35">
      <c r="I2715" s="1">
        <v>40035</v>
      </c>
      <c r="J2715">
        <v>1.4201999999999999</v>
      </c>
    </row>
    <row r="2716" spans="9:10" x14ac:dyDescent="0.35">
      <c r="I2716" s="1">
        <v>40036</v>
      </c>
      <c r="J2716">
        <v>1.4166000000000001</v>
      </c>
    </row>
    <row r="2717" spans="9:10" x14ac:dyDescent="0.35">
      <c r="I2717" s="1">
        <v>40037</v>
      </c>
      <c r="J2717">
        <v>1.417</v>
      </c>
    </row>
    <row r="2718" spans="9:10" x14ac:dyDescent="0.35">
      <c r="I2718" s="1">
        <v>40038</v>
      </c>
      <c r="J2718">
        <v>1.4293</v>
      </c>
    </row>
    <row r="2719" spans="9:10" x14ac:dyDescent="0.35">
      <c r="I2719" s="1">
        <v>40039</v>
      </c>
      <c r="J2719">
        <v>1.4294</v>
      </c>
    </row>
    <row r="2720" spans="9:10" x14ac:dyDescent="0.35">
      <c r="I2720" s="1">
        <v>40042</v>
      </c>
      <c r="J2720">
        <v>1.4072</v>
      </c>
    </row>
    <row r="2721" spans="9:10" x14ac:dyDescent="0.35">
      <c r="I2721" s="1">
        <v>40043</v>
      </c>
      <c r="J2721">
        <v>1.4100999999999999</v>
      </c>
    </row>
    <row r="2722" spans="9:10" x14ac:dyDescent="0.35">
      <c r="I2722" s="1">
        <v>40044</v>
      </c>
      <c r="J2722">
        <v>1.4112</v>
      </c>
    </row>
    <row r="2723" spans="9:10" x14ac:dyDescent="0.35">
      <c r="I2723" s="1">
        <v>40045</v>
      </c>
      <c r="J2723">
        <v>1.4242999999999999</v>
      </c>
    </row>
    <row r="2724" spans="9:10" x14ac:dyDescent="0.35">
      <c r="I2724" s="1">
        <v>40046</v>
      </c>
      <c r="J2724">
        <v>1.4330000000000001</v>
      </c>
    </row>
    <row r="2725" spans="9:10" x14ac:dyDescent="0.35">
      <c r="I2725" s="1">
        <v>40049</v>
      </c>
      <c r="J2725">
        <v>1.4322999999999999</v>
      </c>
    </row>
    <row r="2726" spans="9:10" x14ac:dyDescent="0.35">
      <c r="I2726" s="1">
        <v>40050</v>
      </c>
      <c r="J2726">
        <v>1.4323999999999999</v>
      </c>
    </row>
    <row r="2727" spans="9:10" x14ac:dyDescent="0.35">
      <c r="I2727" s="1">
        <v>40051</v>
      </c>
      <c r="J2727">
        <v>1.427</v>
      </c>
    </row>
    <row r="2728" spans="9:10" x14ac:dyDescent="0.35">
      <c r="I2728" s="1">
        <v>40052</v>
      </c>
      <c r="J2728">
        <v>1.4268000000000001</v>
      </c>
    </row>
    <row r="2729" spans="9:10" x14ac:dyDescent="0.35">
      <c r="I2729" s="1">
        <v>40053</v>
      </c>
      <c r="J2729">
        <v>1.4363999999999999</v>
      </c>
    </row>
    <row r="2730" spans="9:10" x14ac:dyDescent="0.35">
      <c r="I2730" s="1">
        <v>40056</v>
      </c>
      <c r="J2730">
        <v>1.4272</v>
      </c>
    </row>
    <row r="2731" spans="9:10" x14ac:dyDescent="0.35">
      <c r="I2731" s="1">
        <v>40057</v>
      </c>
      <c r="J2731">
        <v>1.4314</v>
      </c>
    </row>
    <row r="2732" spans="9:10" x14ac:dyDescent="0.35">
      <c r="I2732" s="1">
        <v>40058</v>
      </c>
      <c r="J2732">
        <v>1.4219999999999999</v>
      </c>
    </row>
    <row r="2733" spans="9:10" x14ac:dyDescent="0.35">
      <c r="I2733" s="1">
        <v>40059</v>
      </c>
      <c r="J2733">
        <v>1.4335</v>
      </c>
    </row>
    <row r="2734" spans="9:10" x14ac:dyDescent="0.35">
      <c r="I2734" s="1">
        <v>40060</v>
      </c>
      <c r="J2734">
        <v>1.4261999999999999</v>
      </c>
    </row>
    <row r="2735" spans="9:10" x14ac:dyDescent="0.35">
      <c r="I2735" s="1">
        <v>40063</v>
      </c>
      <c r="J2735">
        <v>1.4330000000000001</v>
      </c>
    </row>
    <row r="2736" spans="9:10" x14ac:dyDescent="0.35">
      <c r="I2736" s="1">
        <v>40064</v>
      </c>
      <c r="J2736">
        <v>1.4473</v>
      </c>
    </row>
    <row r="2737" spans="9:10" x14ac:dyDescent="0.35">
      <c r="I2737" s="1">
        <v>40065</v>
      </c>
      <c r="J2737">
        <v>1.4521999999999999</v>
      </c>
    </row>
    <row r="2738" spans="9:10" x14ac:dyDescent="0.35">
      <c r="I2738" s="1">
        <v>40066</v>
      </c>
      <c r="J2738">
        <v>1.4544999999999999</v>
      </c>
    </row>
    <row r="2739" spans="9:10" x14ac:dyDescent="0.35">
      <c r="I2739" s="1">
        <v>40067</v>
      </c>
      <c r="J2739">
        <v>1.4594</v>
      </c>
    </row>
    <row r="2740" spans="9:10" x14ac:dyDescent="0.35">
      <c r="I2740" s="1">
        <v>40070</v>
      </c>
      <c r="J2740">
        <v>1.4560999999999999</v>
      </c>
    </row>
    <row r="2741" spans="9:10" x14ac:dyDescent="0.35">
      <c r="I2741" s="1">
        <v>40071</v>
      </c>
      <c r="J2741">
        <v>1.4611000000000001</v>
      </c>
    </row>
    <row r="2742" spans="9:10" x14ac:dyDescent="0.35">
      <c r="I2742" s="1">
        <v>40072</v>
      </c>
      <c r="J2742">
        <v>1.4671000000000001</v>
      </c>
    </row>
    <row r="2743" spans="9:10" x14ac:dyDescent="0.35">
      <c r="I2743" s="1">
        <v>40073</v>
      </c>
      <c r="J2743">
        <v>1.4712000000000001</v>
      </c>
    </row>
    <row r="2744" spans="9:10" x14ac:dyDescent="0.35">
      <c r="I2744" s="1">
        <v>40074</v>
      </c>
      <c r="J2744">
        <v>1.4704999999999999</v>
      </c>
    </row>
    <row r="2745" spans="9:10" x14ac:dyDescent="0.35">
      <c r="I2745" s="1">
        <v>40077</v>
      </c>
      <c r="J2745">
        <v>1.4658</v>
      </c>
    </row>
    <row r="2746" spans="9:10" x14ac:dyDescent="0.35">
      <c r="I2746" s="1">
        <v>40078</v>
      </c>
      <c r="J2746">
        <v>1.478</v>
      </c>
    </row>
    <row r="2747" spans="9:10" x14ac:dyDescent="0.35">
      <c r="I2747" s="1">
        <v>40079</v>
      </c>
      <c r="J2747">
        <v>1.4782999999999999</v>
      </c>
    </row>
    <row r="2748" spans="9:10" x14ac:dyDescent="0.35">
      <c r="I2748" s="1">
        <v>40080</v>
      </c>
      <c r="J2748">
        <v>1.4767999999999999</v>
      </c>
    </row>
    <row r="2749" spans="9:10" x14ac:dyDescent="0.35">
      <c r="I2749" s="1">
        <v>40081</v>
      </c>
      <c r="J2749">
        <v>1.4670000000000001</v>
      </c>
    </row>
    <row r="2750" spans="9:10" x14ac:dyDescent="0.35">
      <c r="I2750" s="1">
        <v>40084</v>
      </c>
      <c r="J2750">
        <v>1.4650000000000001</v>
      </c>
    </row>
    <row r="2751" spans="9:10" x14ac:dyDescent="0.35">
      <c r="I2751" s="1">
        <v>40085</v>
      </c>
      <c r="J2751">
        <v>1.4549000000000001</v>
      </c>
    </row>
    <row r="2752" spans="9:10" x14ac:dyDescent="0.35">
      <c r="I2752" s="1">
        <v>40086</v>
      </c>
      <c r="J2752">
        <v>1.4642999999999999</v>
      </c>
    </row>
    <row r="2753" spans="9:10" x14ac:dyDescent="0.35">
      <c r="I2753" s="1">
        <v>40087</v>
      </c>
      <c r="J2753">
        <v>1.4539</v>
      </c>
    </row>
    <row r="2754" spans="9:10" x14ac:dyDescent="0.35">
      <c r="I2754" s="1">
        <v>40088</v>
      </c>
      <c r="J2754">
        <v>1.4537</v>
      </c>
    </row>
    <row r="2755" spans="9:10" x14ac:dyDescent="0.35">
      <c r="I2755" s="1">
        <v>40091</v>
      </c>
      <c r="J2755">
        <v>1.4616</v>
      </c>
    </row>
    <row r="2756" spans="9:10" x14ac:dyDescent="0.35">
      <c r="I2756" s="1">
        <v>40092</v>
      </c>
      <c r="J2756">
        <v>1.4722</v>
      </c>
    </row>
    <row r="2757" spans="9:10" x14ac:dyDescent="0.35">
      <c r="I2757" s="1">
        <v>40093</v>
      </c>
      <c r="J2757">
        <v>1.4694</v>
      </c>
    </row>
    <row r="2758" spans="9:10" x14ac:dyDescent="0.35">
      <c r="I2758" s="1">
        <v>40094</v>
      </c>
      <c r="J2758">
        <v>1.4762999999999999</v>
      </c>
    </row>
    <row r="2759" spans="9:10" x14ac:dyDescent="0.35">
      <c r="I2759" s="1">
        <v>40095</v>
      </c>
      <c r="J2759">
        <v>1.4750000000000001</v>
      </c>
    </row>
    <row r="2760" spans="9:10" x14ac:dyDescent="0.35">
      <c r="I2760" s="1">
        <v>40098</v>
      </c>
      <c r="J2760">
        <v>1.4764999999999999</v>
      </c>
    </row>
    <row r="2761" spans="9:10" x14ac:dyDescent="0.35">
      <c r="I2761" s="1">
        <v>40099</v>
      </c>
      <c r="J2761">
        <v>1.4863999999999999</v>
      </c>
    </row>
    <row r="2762" spans="9:10" x14ac:dyDescent="0.35">
      <c r="I2762" s="1">
        <v>40100</v>
      </c>
      <c r="J2762">
        <v>1.4881</v>
      </c>
    </row>
    <row r="2763" spans="9:10" x14ac:dyDescent="0.35">
      <c r="I2763" s="1">
        <v>40101</v>
      </c>
      <c r="J2763">
        <v>1.4863999999999999</v>
      </c>
    </row>
    <row r="2764" spans="9:10" x14ac:dyDescent="0.35">
      <c r="I2764" s="1">
        <v>40102</v>
      </c>
      <c r="J2764">
        <v>1.4869000000000001</v>
      </c>
    </row>
    <row r="2765" spans="9:10" x14ac:dyDescent="0.35">
      <c r="I2765" s="1">
        <v>40105</v>
      </c>
      <c r="J2765">
        <v>1.4918</v>
      </c>
    </row>
    <row r="2766" spans="9:10" x14ac:dyDescent="0.35">
      <c r="I2766" s="1">
        <v>40106</v>
      </c>
      <c r="J2766">
        <v>1.4971000000000001</v>
      </c>
    </row>
    <row r="2767" spans="9:10" x14ac:dyDescent="0.35">
      <c r="I2767" s="1">
        <v>40107</v>
      </c>
      <c r="J2767">
        <v>1.4921</v>
      </c>
    </row>
    <row r="2768" spans="9:10" x14ac:dyDescent="0.35">
      <c r="I2768" s="1">
        <v>40108</v>
      </c>
      <c r="J2768">
        <v>1.5</v>
      </c>
    </row>
    <row r="2769" spans="9:10" x14ac:dyDescent="0.35">
      <c r="I2769" s="1">
        <v>40109</v>
      </c>
      <c r="J2769">
        <v>1.502</v>
      </c>
    </row>
    <row r="2770" spans="9:10" x14ac:dyDescent="0.35">
      <c r="I2770" s="1">
        <v>40112</v>
      </c>
      <c r="J2770">
        <v>1.5019</v>
      </c>
    </row>
    <row r="2771" spans="9:10" x14ac:dyDescent="0.35">
      <c r="I2771" s="1">
        <v>40113</v>
      </c>
      <c r="J2771">
        <v>1.4874000000000001</v>
      </c>
    </row>
    <row r="2772" spans="9:10" x14ac:dyDescent="0.35">
      <c r="I2772" s="1">
        <v>40114</v>
      </c>
      <c r="J2772">
        <v>1.4784999999999999</v>
      </c>
    </row>
    <row r="2773" spans="9:10" x14ac:dyDescent="0.35">
      <c r="I2773" s="1">
        <v>40115</v>
      </c>
      <c r="J2773">
        <v>1.4787999999999999</v>
      </c>
    </row>
    <row r="2774" spans="9:10" x14ac:dyDescent="0.35">
      <c r="I2774" s="1">
        <v>40116</v>
      </c>
      <c r="J2774">
        <v>1.48</v>
      </c>
    </row>
    <row r="2775" spans="9:10" x14ac:dyDescent="0.35">
      <c r="I2775" s="1">
        <v>40119</v>
      </c>
      <c r="J2775">
        <v>1.4772000000000001</v>
      </c>
    </row>
    <row r="2776" spans="9:10" x14ac:dyDescent="0.35">
      <c r="I2776" s="1">
        <v>40120</v>
      </c>
      <c r="J2776">
        <v>1.4658</v>
      </c>
    </row>
    <row r="2777" spans="9:10" x14ac:dyDescent="0.35">
      <c r="I2777" s="1">
        <v>40121</v>
      </c>
      <c r="J2777">
        <v>1.4761</v>
      </c>
    </row>
    <row r="2778" spans="9:10" x14ac:dyDescent="0.35">
      <c r="I2778" s="1">
        <v>40122</v>
      </c>
      <c r="J2778">
        <v>1.4866999999999999</v>
      </c>
    </row>
    <row r="2779" spans="9:10" x14ac:dyDescent="0.35">
      <c r="I2779" s="1">
        <v>40123</v>
      </c>
      <c r="J2779">
        <v>1.4862</v>
      </c>
    </row>
    <row r="2780" spans="9:10" x14ac:dyDescent="0.35">
      <c r="I2780" s="1">
        <v>40126</v>
      </c>
      <c r="J2780">
        <v>1.4984</v>
      </c>
    </row>
    <row r="2781" spans="9:10" x14ac:dyDescent="0.35">
      <c r="I2781" s="1">
        <v>40127</v>
      </c>
      <c r="J2781">
        <v>1.4965999999999999</v>
      </c>
    </row>
    <row r="2782" spans="9:10" x14ac:dyDescent="0.35">
      <c r="I2782" s="1">
        <v>40128</v>
      </c>
      <c r="J2782">
        <v>1.5037</v>
      </c>
    </row>
    <row r="2783" spans="9:10" x14ac:dyDescent="0.35">
      <c r="I2783" s="1">
        <v>40129</v>
      </c>
      <c r="J2783">
        <v>1.4922</v>
      </c>
    </row>
    <row r="2784" spans="9:10" x14ac:dyDescent="0.35">
      <c r="I2784" s="1">
        <v>40130</v>
      </c>
      <c r="J2784">
        <v>1.4867999999999999</v>
      </c>
    </row>
    <row r="2785" spans="9:10" x14ac:dyDescent="0.35">
      <c r="I2785" s="1">
        <v>40133</v>
      </c>
      <c r="J2785">
        <v>1.4964999999999999</v>
      </c>
    </row>
    <row r="2786" spans="9:10" x14ac:dyDescent="0.35">
      <c r="I2786" s="1">
        <v>40134</v>
      </c>
      <c r="J2786">
        <v>1.4875</v>
      </c>
    </row>
    <row r="2787" spans="9:10" x14ac:dyDescent="0.35">
      <c r="I2787" s="1">
        <v>40135</v>
      </c>
      <c r="J2787">
        <v>1.4957</v>
      </c>
    </row>
    <row r="2788" spans="9:10" x14ac:dyDescent="0.35">
      <c r="I2788" s="1">
        <v>40136</v>
      </c>
      <c r="J2788">
        <v>1.4863</v>
      </c>
    </row>
    <row r="2789" spans="9:10" x14ac:dyDescent="0.35">
      <c r="I2789" s="1">
        <v>40137</v>
      </c>
      <c r="J2789">
        <v>1.4815</v>
      </c>
    </row>
    <row r="2790" spans="9:10" x14ac:dyDescent="0.35">
      <c r="I2790" s="1">
        <v>40140</v>
      </c>
      <c r="J2790">
        <v>1.4967999999999999</v>
      </c>
    </row>
    <row r="2791" spans="9:10" x14ac:dyDescent="0.35">
      <c r="I2791" s="1">
        <v>40141</v>
      </c>
      <c r="J2791">
        <v>1.4968999999999999</v>
      </c>
    </row>
    <row r="2792" spans="9:10" x14ac:dyDescent="0.35">
      <c r="I2792" s="1">
        <v>40142</v>
      </c>
      <c r="J2792">
        <v>1.5083</v>
      </c>
    </row>
    <row r="2793" spans="9:10" x14ac:dyDescent="0.35">
      <c r="I2793" s="1">
        <v>40143</v>
      </c>
      <c r="J2793">
        <v>1.5071000000000001</v>
      </c>
    </row>
    <row r="2794" spans="9:10" x14ac:dyDescent="0.35">
      <c r="I2794" s="1">
        <v>40144</v>
      </c>
      <c r="J2794">
        <v>1.4918</v>
      </c>
    </row>
    <row r="2795" spans="9:10" x14ac:dyDescent="0.35">
      <c r="I2795" s="1">
        <v>40147</v>
      </c>
      <c r="J2795">
        <v>1.5023</v>
      </c>
    </row>
    <row r="2796" spans="9:10" x14ac:dyDescent="0.35">
      <c r="I2796" s="1">
        <v>40148</v>
      </c>
      <c r="J2796">
        <v>1.5074000000000001</v>
      </c>
    </row>
    <row r="2797" spans="9:10" x14ac:dyDescent="0.35">
      <c r="I2797" s="1">
        <v>40149</v>
      </c>
      <c r="J2797">
        <v>1.5089999999999999</v>
      </c>
    </row>
    <row r="2798" spans="9:10" x14ac:dyDescent="0.35">
      <c r="I2798" s="1">
        <v>40150</v>
      </c>
      <c r="J2798">
        <v>1.512</v>
      </c>
    </row>
    <row r="2799" spans="9:10" x14ac:dyDescent="0.35">
      <c r="I2799" s="1">
        <v>40151</v>
      </c>
      <c r="J2799">
        <v>1.5067999999999999</v>
      </c>
    </row>
    <row r="2800" spans="9:10" x14ac:dyDescent="0.35">
      <c r="I2800" s="1">
        <v>40154</v>
      </c>
      <c r="J2800">
        <v>1.4786999999999999</v>
      </c>
    </row>
    <row r="2801" spans="9:10" x14ac:dyDescent="0.35">
      <c r="I2801" s="1">
        <v>40155</v>
      </c>
      <c r="J2801">
        <v>1.4774</v>
      </c>
    </row>
    <row r="2802" spans="9:10" x14ac:dyDescent="0.35">
      <c r="I2802" s="1">
        <v>40156</v>
      </c>
      <c r="J2802">
        <v>1.4767999999999999</v>
      </c>
    </row>
    <row r="2803" spans="9:10" x14ac:dyDescent="0.35">
      <c r="I2803" s="1">
        <v>40157</v>
      </c>
      <c r="J2803">
        <v>1.4730000000000001</v>
      </c>
    </row>
    <row r="2804" spans="9:10" x14ac:dyDescent="0.35">
      <c r="I2804" s="1">
        <v>40158</v>
      </c>
      <c r="J2804">
        <v>1.4757</v>
      </c>
    </row>
    <row r="2805" spans="9:10" x14ac:dyDescent="0.35">
      <c r="I2805" s="1">
        <v>40161</v>
      </c>
      <c r="J2805">
        <v>1.4646999999999999</v>
      </c>
    </row>
    <row r="2806" spans="9:10" x14ac:dyDescent="0.35">
      <c r="I2806" s="1">
        <v>40162</v>
      </c>
      <c r="J2806">
        <v>1.4540999999999999</v>
      </c>
    </row>
    <row r="2807" spans="9:10" x14ac:dyDescent="0.35">
      <c r="I2807" s="1">
        <v>40163</v>
      </c>
      <c r="J2807">
        <v>1.456</v>
      </c>
    </row>
    <row r="2808" spans="9:10" x14ac:dyDescent="0.35">
      <c r="I2808" s="1">
        <v>40164</v>
      </c>
      <c r="J2808">
        <v>1.4342999999999999</v>
      </c>
    </row>
    <row r="2809" spans="9:10" x14ac:dyDescent="0.35">
      <c r="I2809" s="1">
        <v>40165</v>
      </c>
      <c r="J2809">
        <v>1.4337</v>
      </c>
    </row>
    <row r="2810" spans="9:10" x14ac:dyDescent="0.35">
      <c r="I2810" s="1">
        <v>40168</v>
      </c>
      <c r="J2810">
        <v>1.4368000000000001</v>
      </c>
    </row>
    <row r="2811" spans="9:10" x14ac:dyDescent="0.35">
      <c r="I2811" s="1">
        <v>40169</v>
      </c>
      <c r="J2811">
        <v>1.4278999999999999</v>
      </c>
    </row>
    <row r="2812" spans="9:10" x14ac:dyDescent="0.35">
      <c r="I2812" s="1">
        <v>40170</v>
      </c>
      <c r="J2812">
        <v>1.4276</v>
      </c>
    </row>
    <row r="2813" spans="9:10" x14ac:dyDescent="0.35">
      <c r="I2813" s="1">
        <v>40171</v>
      </c>
      <c r="J2813">
        <v>1.4398</v>
      </c>
    </row>
    <row r="2814" spans="9:10" x14ac:dyDescent="0.35">
      <c r="I2814" s="1">
        <v>40175</v>
      </c>
      <c r="J2814">
        <v>1.4404999999999999</v>
      </c>
    </row>
    <row r="2815" spans="9:10" x14ac:dyDescent="0.35">
      <c r="I2815" s="1">
        <v>40176</v>
      </c>
      <c r="J2815">
        <v>1.4433</v>
      </c>
    </row>
    <row r="2816" spans="9:10" x14ac:dyDescent="0.35">
      <c r="I2816" s="1">
        <v>40177</v>
      </c>
      <c r="J2816">
        <v>1.4338</v>
      </c>
    </row>
    <row r="2817" spans="9:10" x14ac:dyDescent="0.35">
      <c r="I2817" s="1">
        <v>40178</v>
      </c>
      <c r="J2817">
        <v>1.4406000000000001</v>
      </c>
    </row>
    <row r="2818" spans="9:10" x14ac:dyDescent="0.35">
      <c r="I2818" s="1">
        <v>40182</v>
      </c>
      <c r="J2818">
        <v>1.4389000000000001</v>
      </c>
    </row>
    <row r="2819" spans="9:10" x14ac:dyDescent="0.35">
      <c r="I2819" s="1">
        <v>40183</v>
      </c>
      <c r="J2819">
        <v>1.4441999999999999</v>
      </c>
    </row>
    <row r="2820" spans="9:10" x14ac:dyDescent="0.35">
      <c r="I2820" s="1">
        <v>40184</v>
      </c>
      <c r="J2820">
        <v>1.4350000000000001</v>
      </c>
    </row>
    <row r="2821" spans="9:10" x14ac:dyDescent="0.35">
      <c r="I2821" s="1">
        <v>40185</v>
      </c>
      <c r="J2821">
        <v>1.4303999999999999</v>
      </c>
    </row>
    <row r="2822" spans="9:10" x14ac:dyDescent="0.35">
      <c r="I2822" s="1">
        <v>40186</v>
      </c>
      <c r="J2822">
        <v>1.4273</v>
      </c>
    </row>
    <row r="2823" spans="9:10" x14ac:dyDescent="0.35">
      <c r="I2823" s="1">
        <v>40189</v>
      </c>
      <c r="J2823">
        <v>1.4528000000000001</v>
      </c>
    </row>
    <row r="2824" spans="9:10" x14ac:dyDescent="0.35">
      <c r="I2824" s="1">
        <v>40190</v>
      </c>
      <c r="J2824">
        <v>1.4480999999999999</v>
      </c>
    </row>
    <row r="2825" spans="9:10" x14ac:dyDescent="0.35">
      <c r="I2825" s="1">
        <v>40191</v>
      </c>
      <c r="J2825">
        <v>1.4562999999999999</v>
      </c>
    </row>
    <row r="2826" spans="9:10" x14ac:dyDescent="0.35">
      <c r="I2826" s="1">
        <v>40192</v>
      </c>
      <c r="J2826">
        <v>1.4486000000000001</v>
      </c>
    </row>
    <row r="2827" spans="9:10" x14ac:dyDescent="0.35">
      <c r="I2827" s="1">
        <v>40193</v>
      </c>
      <c r="J2827">
        <v>1.4374</v>
      </c>
    </row>
    <row r="2828" spans="9:10" x14ac:dyDescent="0.35">
      <c r="I2828" s="1">
        <v>40196</v>
      </c>
      <c r="J2828">
        <v>1.4369000000000001</v>
      </c>
    </row>
    <row r="2829" spans="9:10" x14ac:dyDescent="0.35">
      <c r="I2829" s="1">
        <v>40197</v>
      </c>
      <c r="J2829">
        <v>1.4278999999999999</v>
      </c>
    </row>
    <row r="2830" spans="9:10" x14ac:dyDescent="0.35">
      <c r="I2830" s="1">
        <v>40198</v>
      </c>
      <c r="J2830">
        <v>1.4132</v>
      </c>
    </row>
    <row r="2831" spans="9:10" x14ac:dyDescent="0.35">
      <c r="I2831" s="1">
        <v>40199</v>
      </c>
      <c r="J2831">
        <v>1.4064000000000001</v>
      </c>
    </row>
    <row r="2832" spans="9:10" x14ac:dyDescent="0.35">
      <c r="I2832" s="1">
        <v>40200</v>
      </c>
      <c r="J2832">
        <v>1.4135</v>
      </c>
    </row>
    <row r="2833" spans="9:10" x14ac:dyDescent="0.35">
      <c r="I2833" s="1">
        <v>40203</v>
      </c>
      <c r="J2833">
        <v>1.4151</v>
      </c>
    </row>
    <row r="2834" spans="9:10" x14ac:dyDescent="0.35">
      <c r="I2834" s="1">
        <v>40204</v>
      </c>
      <c r="J2834">
        <v>1.4085000000000001</v>
      </c>
    </row>
    <row r="2835" spans="9:10" x14ac:dyDescent="0.35">
      <c r="I2835" s="1">
        <v>40205</v>
      </c>
      <c r="J2835">
        <v>1.4072</v>
      </c>
    </row>
    <row r="2836" spans="9:10" x14ac:dyDescent="0.35">
      <c r="I2836" s="1">
        <v>40206</v>
      </c>
      <c r="J2836">
        <v>1.3998999999999999</v>
      </c>
    </row>
    <row r="2837" spans="9:10" x14ac:dyDescent="0.35">
      <c r="I2837" s="1">
        <v>40207</v>
      </c>
      <c r="J2837">
        <v>1.3966000000000001</v>
      </c>
    </row>
    <row r="2838" spans="9:10" x14ac:dyDescent="0.35">
      <c r="I2838" s="1">
        <v>40210</v>
      </c>
      <c r="J2838">
        <v>1.3913</v>
      </c>
    </row>
    <row r="2839" spans="9:10" x14ac:dyDescent="0.35">
      <c r="I2839" s="1">
        <v>40211</v>
      </c>
      <c r="J2839">
        <v>1.3936999999999999</v>
      </c>
    </row>
    <row r="2840" spans="9:10" x14ac:dyDescent="0.35">
      <c r="I2840" s="1">
        <v>40212</v>
      </c>
      <c r="J2840">
        <v>1.3984000000000001</v>
      </c>
    </row>
    <row r="2841" spans="9:10" x14ac:dyDescent="0.35">
      <c r="I2841" s="1">
        <v>40213</v>
      </c>
      <c r="J2841">
        <v>1.3847</v>
      </c>
    </row>
    <row r="2842" spans="9:10" x14ac:dyDescent="0.35">
      <c r="I2842" s="1">
        <v>40214</v>
      </c>
      <c r="J2842">
        <v>1.3691</v>
      </c>
    </row>
    <row r="2843" spans="9:10" x14ac:dyDescent="0.35">
      <c r="I2843" s="1">
        <v>40217</v>
      </c>
      <c r="J2843">
        <v>1.3674999999999999</v>
      </c>
    </row>
    <row r="2844" spans="9:10" x14ac:dyDescent="0.35">
      <c r="I2844" s="1">
        <v>40218</v>
      </c>
      <c r="J2844">
        <v>1.3759999999999999</v>
      </c>
    </row>
    <row r="2845" spans="9:10" x14ac:dyDescent="0.35">
      <c r="I2845" s="1">
        <v>40219</v>
      </c>
      <c r="J2845">
        <v>1.3740000000000001</v>
      </c>
    </row>
    <row r="2846" spans="9:10" x14ac:dyDescent="0.35">
      <c r="I2846" s="1">
        <v>40220</v>
      </c>
      <c r="J2846">
        <v>1.3717999999999999</v>
      </c>
    </row>
    <row r="2847" spans="9:10" x14ac:dyDescent="0.35">
      <c r="I2847" s="1">
        <v>40221</v>
      </c>
      <c r="J2847">
        <v>1.3572</v>
      </c>
    </row>
    <row r="2848" spans="9:10" x14ac:dyDescent="0.35">
      <c r="I2848" s="1">
        <v>40224</v>
      </c>
      <c r="J2848">
        <v>1.3607</v>
      </c>
    </row>
    <row r="2849" spans="9:10" x14ac:dyDescent="0.35">
      <c r="I2849" s="1">
        <v>40225</v>
      </c>
      <c r="J2849">
        <v>1.3649</v>
      </c>
    </row>
    <row r="2850" spans="9:10" x14ac:dyDescent="0.35">
      <c r="I2850" s="1">
        <v>40226</v>
      </c>
      <c r="J2850">
        <v>1.3726</v>
      </c>
    </row>
    <row r="2851" spans="9:10" x14ac:dyDescent="0.35">
      <c r="I2851" s="1">
        <v>40227</v>
      </c>
      <c r="J2851">
        <v>1.3567</v>
      </c>
    </row>
    <row r="2852" spans="9:10" x14ac:dyDescent="0.35">
      <c r="I2852" s="1">
        <v>40228</v>
      </c>
      <c r="J2852">
        <v>1.3519000000000001</v>
      </c>
    </row>
    <row r="2853" spans="9:10" x14ac:dyDescent="0.35">
      <c r="I2853" s="1">
        <v>40231</v>
      </c>
      <c r="J2853">
        <v>1.3626</v>
      </c>
    </row>
    <row r="2854" spans="9:10" x14ac:dyDescent="0.35">
      <c r="I2854" s="1">
        <v>40232</v>
      </c>
      <c r="J2854">
        <v>1.3576999999999999</v>
      </c>
    </row>
    <row r="2855" spans="9:10" x14ac:dyDescent="0.35">
      <c r="I2855" s="1">
        <v>40233</v>
      </c>
      <c r="J2855">
        <v>1.3547</v>
      </c>
    </row>
    <row r="2856" spans="9:10" x14ac:dyDescent="0.35">
      <c r="I2856" s="1">
        <v>40234</v>
      </c>
      <c r="J2856">
        <v>1.3489</v>
      </c>
    </row>
    <row r="2857" spans="9:10" x14ac:dyDescent="0.35">
      <c r="I2857" s="1">
        <v>40235</v>
      </c>
      <c r="J2857">
        <v>1.357</v>
      </c>
    </row>
    <row r="2858" spans="9:10" x14ac:dyDescent="0.35">
      <c r="I2858" s="1">
        <v>40238</v>
      </c>
      <c r="J2858">
        <v>1.3525</v>
      </c>
    </row>
    <row r="2859" spans="9:10" x14ac:dyDescent="0.35">
      <c r="I2859" s="1">
        <v>40239</v>
      </c>
      <c r="J2859">
        <v>1.3548</v>
      </c>
    </row>
    <row r="2860" spans="9:10" x14ac:dyDescent="0.35">
      <c r="I2860" s="1">
        <v>40240</v>
      </c>
      <c r="J2860">
        <v>1.3641000000000001</v>
      </c>
    </row>
    <row r="2861" spans="9:10" x14ac:dyDescent="0.35">
      <c r="I2861" s="1">
        <v>40241</v>
      </c>
      <c r="J2861">
        <v>1.3668</v>
      </c>
    </row>
    <row r="2862" spans="9:10" x14ac:dyDescent="0.35">
      <c r="I2862" s="1">
        <v>40242</v>
      </c>
      <c r="J2862">
        <v>1.3582000000000001</v>
      </c>
    </row>
    <row r="2863" spans="9:10" x14ac:dyDescent="0.35">
      <c r="I2863" s="1">
        <v>40245</v>
      </c>
      <c r="J2863">
        <v>1.3662000000000001</v>
      </c>
    </row>
    <row r="2864" spans="9:10" x14ac:dyDescent="0.35">
      <c r="I2864" s="1">
        <v>40246</v>
      </c>
      <c r="J2864">
        <v>1.3556999999999999</v>
      </c>
    </row>
    <row r="2865" spans="9:10" x14ac:dyDescent="0.35">
      <c r="I2865" s="1">
        <v>40247</v>
      </c>
      <c r="J2865">
        <v>1.361</v>
      </c>
    </row>
    <row r="2866" spans="9:10" x14ac:dyDescent="0.35">
      <c r="I2866" s="1">
        <v>40248</v>
      </c>
      <c r="J2866">
        <v>1.3656999999999999</v>
      </c>
    </row>
    <row r="2867" spans="9:10" x14ac:dyDescent="0.35">
      <c r="I2867" s="1">
        <v>40249</v>
      </c>
      <c r="J2867">
        <v>1.3765000000000001</v>
      </c>
    </row>
    <row r="2868" spans="9:10" x14ac:dyDescent="0.35">
      <c r="I2868" s="1">
        <v>40252</v>
      </c>
      <c r="J2868">
        <v>1.3705000000000001</v>
      </c>
    </row>
    <row r="2869" spans="9:10" x14ac:dyDescent="0.35">
      <c r="I2869" s="1">
        <v>40253</v>
      </c>
      <c r="J2869">
        <v>1.3723000000000001</v>
      </c>
    </row>
    <row r="2870" spans="9:10" x14ac:dyDescent="0.35">
      <c r="I2870" s="1">
        <v>40254</v>
      </c>
      <c r="J2870">
        <v>1.3755999999999999</v>
      </c>
    </row>
    <row r="2871" spans="9:10" x14ac:dyDescent="0.35">
      <c r="I2871" s="1">
        <v>40255</v>
      </c>
      <c r="J2871">
        <v>1.3660000000000001</v>
      </c>
    </row>
    <row r="2872" spans="9:10" x14ac:dyDescent="0.35">
      <c r="I2872" s="1">
        <v>40256</v>
      </c>
      <c r="J2872">
        <v>1.3548</v>
      </c>
    </row>
    <row r="2873" spans="9:10" x14ac:dyDescent="0.35">
      <c r="I2873" s="1">
        <v>40259</v>
      </c>
      <c r="J2873">
        <v>1.3471</v>
      </c>
    </row>
    <row r="2874" spans="9:10" x14ac:dyDescent="0.35">
      <c r="I2874" s="1">
        <v>40260</v>
      </c>
      <c r="J2874">
        <v>1.3519000000000001</v>
      </c>
    </row>
    <row r="2875" spans="9:10" x14ac:dyDescent="0.35">
      <c r="I2875" s="1">
        <v>40261</v>
      </c>
      <c r="J2875">
        <v>1.3338000000000001</v>
      </c>
    </row>
    <row r="2876" spans="9:10" x14ac:dyDescent="0.35">
      <c r="I2876" s="1">
        <v>40262</v>
      </c>
      <c r="J2876">
        <v>1.3355999999999999</v>
      </c>
    </row>
    <row r="2877" spans="9:10" x14ac:dyDescent="0.35">
      <c r="I2877" s="1">
        <v>40263</v>
      </c>
      <c r="J2877">
        <v>1.3352999999999999</v>
      </c>
    </row>
    <row r="2878" spans="9:10" x14ac:dyDescent="0.35">
      <c r="I2878" s="1">
        <v>40266</v>
      </c>
      <c r="J2878">
        <v>1.3471</v>
      </c>
    </row>
    <row r="2879" spans="9:10" x14ac:dyDescent="0.35">
      <c r="I2879" s="1">
        <v>40267</v>
      </c>
      <c r="J2879">
        <v>1.3482000000000001</v>
      </c>
    </row>
    <row r="2880" spans="9:10" x14ac:dyDescent="0.35">
      <c r="I2880" s="1">
        <v>40268</v>
      </c>
      <c r="J2880">
        <v>1.3479000000000001</v>
      </c>
    </row>
    <row r="2881" spans="9:10" x14ac:dyDescent="0.35">
      <c r="I2881" s="1">
        <v>40269</v>
      </c>
      <c r="J2881">
        <v>1.3468</v>
      </c>
    </row>
    <row r="2882" spans="9:10" x14ac:dyDescent="0.35">
      <c r="I2882" s="1">
        <v>40274</v>
      </c>
      <c r="J2882">
        <v>1.3395999999999999</v>
      </c>
    </row>
    <row r="2883" spans="9:10" x14ac:dyDescent="0.35">
      <c r="I2883" s="1">
        <v>40275</v>
      </c>
      <c r="J2883">
        <v>1.3340000000000001</v>
      </c>
    </row>
    <row r="2884" spans="9:10" x14ac:dyDescent="0.35">
      <c r="I2884" s="1">
        <v>40276</v>
      </c>
      <c r="J2884">
        <v>1.3295999999999999</v>
      </c>
    </row>
    <row r="2885" spans="9:10" x14ac:dyDescent="0.35">
      <c r="I2885" s="1">
        <v>40277</v>
      </c>
      <c r="J2885">
        <v>1.3384</v>
      </c>
    </row>
    <row r="2886" spans="9:10" x14ac:dyDescent="0.35">
      <c r="I2886" s="1">
        <v>40280</v>
      </c>
      <c r="J2886">
        <v>1.3585</v>
      </c>
    </row>
    <row r="2887" spans="9:10" x14ac:dyDescent="0.35">
      <c r="I2887" s="1">
        <v>40281</v>
      </c>
      <c r="J2887">
        <v>1.3583000000000001</v>
      </c>
    </row>
    <row r="2888" spans="9:10" x14ac:dyDescent="0.35">
      <c r="I2888" s="1">
        <v>40282</v>
      </c>
      <c r="J2888">
        <v>1.3614999999999999</v>
      </c>
    </row>
    <row r="2889" spans="9:10" x14ac:dyDescent="0.35">
      <c r="I2889" s="1">
        <v>40283</v>
      </c>
      <c r="J2889">
        <v>1.3544</v>
      </c>
    </row>
    <row r="2890" spans="9:10" x14ac:dyDescent="0.35">
      <c r="I2890" s="1">
        <v>40284</v>
      </c>
      <c r="J2890">
        <v>1.3534999999999999</v>
      </c>
    </row>
    <row r="2891" spans="9:10" x14ac:dyDescent="0.35">
      <c r="I2891" s="1">
        <v>40287</v>
      </c>
      <c r="J2891">
        <v>1.3431999999999999</v>
      </c>
    </row>
    <row r="2892" spans="9:10" x14ac:dyDescent="0.35">
      <c r="I2892" s="1">
        <v>40288</v>
      </c>
      <c r="J2892">
        <v>1.3486</v>
      </c>
    </row>
    <row r="2893" spans="9:10" x14ac:dyDescent="0.35">
      <c r="I2893" s="1">
        <v>40289</v>
      </c>
      <c r="J2893">
        <v>1.3372999999999999</v>
      </c>
    </row>
    <row r="2894" spans="9:10" x14ac:dyDescent="0.35">
      <c r="I2894" s="1">
        <v>40290</v>
      </c>
      <c r="J2894">
        <v>1.3339000000000001</v>
      </c>
    </row>
    <row r="2895" spans="9:10" x14ac:dyDescent="0.35">
      <c r="I2895" s="1">
        <v>40291</v>
      </c>
      <c r="J2895">
        <v>1.3310999999999999</v>
      </c>
    </row>
    <row r="2896" spans="9:10" x14ac:dyDescent="0.35">
      <c r="I2896" s="1">
        <v>40294</v>
      </c>
      <c r="J2896">
        <v>1.3321000000000001</v>
      </c>
    </row>
    <row r="2897" spans="9:10" x14ac:dyDescent="0.35">
      <c r="I2897" s="1">
        <v>40295</v>
      </c>
      <c r="J2897">
        <v>1.329</v>
      </c>
    </row>
    <row r="2898" spans="9:10" x14ac:dyDescent="0.35">
      <c r="I2898" s="1">
        <v>40296</v>
      </c>
      <c r="J2898">
        <v>1.3245</v>
      </c>
    </row>
    <row r="2899" spans="9:10" x14ac:dyDescent="0.35">
      <c r="I2899" s="1">
        <v>40297</v>
      </c>
      <c r="J2899">
        <v>1.3255999999999999</v>
      </c>
    </row>
    <row r="2900" spans="9:10" x14ac:dyDescent="0.35">
      <c r="I2900" s="1">
        <v>40298</v>
      </c>
      <c r="J2900">
        <v>1.3314999999999999</v>
      </c>
    </row>
    <row r="2901" spans="9:10" x14ac:dyDescent="0.35">
      <c r="I2901" s="1">
        <v>40301</v>
      </c>
      <c r="J2901">
        <v>1.3238000000000001</v>
      </c>
    </row>
    <row r="2902" spans="9:10" x14ac:dyDescent="0.35">
      <c r="I2902" s="1">
        <v>40302</v>
      </c>
      <c r="J2902">
        <v>1.3089</v>
      </c>
    </row>
    <row r="2903" spans="9:10" x14ac:dyDescent="0.35">
      <c r="I2903" s="1">
        <v>40303</v>
      </c>
      <c r="J2903">
        <v>1.2924</v>
      </c>
    </row>
    <row r="2904" spans="9:10" x14ac:dyDescent="0.35">
      <c r="I2904" s="1">
        <v>40304</v>
      </c>
      <c r="J2904">
        <v>1.2726999999999999</v>
      </c>
    </row>
    <row r="2905" spans="9:10" x14ac:dyDescent="0.35">
      <c r="I2905" s="1">
        <v>40305</v>
      </c>
      <c r="J2905">
        <v>1.2746</v>
      </c>
    </row>
    <row r="2906" spans="9:10" x14ac:dyDescent="0.35">
      <c r="I2906" s="1">
        <v>40308</v>
      </c>
      <c r="J2906">
        <v>1.2968999999999999</v>
      </c>
    </row>
    <row r="2907" spans="9:10" x14ac:dyDescent="0.35">
      <c r="I2907" s="1">
        <v>40309</v>
      </c>
      <c r="J2907">
        <v>1.2698</v>
      </c>
    </row>
    <row r="2908" spans="9:10" x14ac:dyDescent="0.35">
      <c r="I2908" s="1">
        <v>40310</v>
      </c>
      <c r="J2908">
        <v>1.2685999999999999</v>
      </c>
    </row>
    <row r="2909" spans="9:10" x14ac:dyDescent="0.35">
      <c r="I2909" s="1">
        <v>40311</v>
      </c>
      <c r="J2909">
        <v>1.2586999999999999</v>
      </c>
    </row>
    <row r="2910" spans="9:10" x14ac:dyDescent="0.35">
      <c r="I2910" s="1">
        <v>40312</v>
      </c>
      <c r="J2910">
        <v>1.2492000000000001</v>
      </c>
    </row>
    <row r="2911" spans="9:10" x14ac:dyDescent="0.35">
      <c r="I2911" s="1">
        <v>40315</v>
      </c>
      <c r="J2911">
        <v>1.2349000000000001</v>
      </c>
    </row>
    <row r="2912" spans="9:10" x14ac:dyDescent="0.35">
      <c r="I2912" s="1">
        <v>40316</v>
      </c>
      <c r="J2912">
        <v>1.2427999999999999</v>
      </c>
    </row>
    <row r="2913" spans="9:10" x14ac:dyDescent="0.35">
      <c r="I2913" s="1">
        <v>40317</v>
      </c>
      <c r="J2913">
        <v>1.2270000000000001</v>
      </c>
    </row>
    <row r="2914" spans="9:10" x14ac:dyDescent="0.35">
      <c r="I2914" s="1">
        <v>40318</v>
      </c>
      <c r="J2914">
        <v>1.2334000000000001</v>
      </c>
    </row>
    <row r="2915" spans="9:10" x14ac:dyDescent="0.35">
      <c r="I2915" s="1">
        <v>40319</v>
      </c>
      <c r="J2915">
        <v>1.2497</v>
      </c>
    </row>
    <row r="2916" spans="9:10" x14ac:dyDescent="0.35">
      <c r="I2916" s="1">
        <v>40322</v>
      </c>
      <c r="J2916">
        <v>1.236</v>
      </c>
    </row>
    <row r="2917" spans="9:10" x14ac:dyDescent="0.35">
      <c r="I2917" s="1">
        <v>40323</v>
      </c>
      <c r="J2917">
        <v>1.2222999999999999</v>
      </c>
    </row>
    <row r="2918" spans="9:10" x14ac:dyDescent="0.35">
      <c r="I2918" s="1">
        <v>40324</v>
      </c>
      <c r="J2918">
        <v>1.2309000000000001</v>
      </c>
    </row>
    <row r="2919" spans="9:10" x14ac:dyDescent="0.35">
      <c r="I2919" s="1">
        <v>40325</v>
      </c>
      <c r="J2919">
        <v>1.2255</v>
      </c>
    </row>
    <row r="2920" spans="9:10" x14ac:dyDescent="0.35">
      <c r="I2920" s="1">
        <v>40326</v>
      </c>
      <c r="J2920">
        <v>1.2383999999999999</v>
      </c>
    </row>
    <row r="2921" spans="9:10" x14ac:dyDescent="0.35">
      <c r="I2921" s="1">
        <v>40329</v>
      </c>
      <c r="J2921">
        <v>1.2306999999999999</v>
      </c>
    </row>
    <row r="2922" spans="9:10" x14ac:dyDescent="0.35">
      <c r="I2922" s="1">
        <v>40330</v>
      </c>
      <c r="J2922">
        <v>1.2155</v>
      </c>
    </row>
    <row r="2923" spans="9:10" x14ac:dyDescent="0.35">
      <c r="I2923" s="1">
        <v>40331</v>
      </c>
      <c r="J2923">
        <v>1.2218</v>
      </c>
    </row>
    <row r="2924" spans="9:10" x14ac:dyDescent="0.35">
      <c r="I2924" s="1">
        <v>40332</v>
      </c>
      <c r="J2924">
        <v>1.2267999999999999</v>
      </c>
    </row>
    <row r="2925" spans="9:10" x14ac:dyDescent="0.35">
      <c r="I2925" s="1">
        <v>40333</v>
      </c>
      <c r="J2925">
        <v>1.206</v>
      </c>
    </row>
    <row r="2926" spans="9:10" x14ac:dyDescent="0.35">
      <c r="I2926" s="1">
        <v>40336</v>
      </c>
      <c r="J2926">
        <v>1.1959</v>
      </c>
    </row>
    <row r="2927" spans="9:10" x14ac:dyDescent="0.35">
      <c r="I2927" s="1">
        <v>40337</v>
      </c>
      <c r="J2927">
        <v>1.1941999999999999</v>
      </c>
    </row>
    <row r="2928" spans="9:10" x14ac:dyDescent="0.35">
      <c r="I2928" s="1">
        <v>40338</v>
      </c>
      <c r="J2928">
        <v>1.2010000000000001</v>
      </c>
    </row>
    <row r="2929" spans="9:10" x14ac:dyDescent="0.35">
      <c r="I2929" s="1">
        <v>40339</v>
      </c>
      <c r="J2929">
        <v>1.2044999999999999</v>
      </c>
    </row>
    <row r="2930" spans="9:10" x14ac:dyDescent="0.35">
      <c r="I2930" s="1">
        <v>40340</v>
      </c>
      <c r="J2930">
        <v>1.2126999999999999</v>
      </c>
    </row>
    <row r="2931" spans="9:10" x14ac:dyDescent="0.35">
      <c r="I2931" s="1">
        <v>40343</v>
      </c>
      <c r="J2931">
        <v>1.2249000000000001</v>
      </c>
    </row>
    <row r="2932" spans="9:10" x14ac:dyDescent="0.35">
      <c r="I2932" s="1">
        <v>40344</v>
      </c>
      <c r="J2932">
        <v>1.2258</v>
      </c>
    </row>
    <row r="2933" spans="9:10" x14ac:dyDescent="0.35">
      <c r="I2933" s="1">
        <v>40345</v>
      </c>
      <c r="J2933">
        <v>1.2277</v>
      </c>
    </row>
    <row r="2934" spans="9:10" x14ac:dyDescent="0.35">
      <c r="I2934" s="1">
        <v>40346</v>
      </c>
      <c r="J2934">
        <v>1.2363</v>
      </c>
    </row>
    <row r="2935" spans="9:10" x14ac:dyDescent="0.35">
      <c r="I2935" s="1">
        <v>40347</v>
      </c>
      <c r="J2935">
        <v>1.2372000000000001</v>
      </c>
    </row>
    <row r="2936" spans="9:10" x14ac:dyDescent="0.35">
      <c r="I2936" s="1">
        <v>40350</v>
      </c>
      <c r="J2936">
        <v>1.2391000000000001</v>
      </c>
    </row>
    <row r="2937" spans="9:10" x14ac:dyDescent="0.35">
      <c r="I2937" s="1">
        <v>40351</v>
      </c>
      <c r="J2937">
        <v>1.2258</v>
      </c>
    </row>
    <row r="2938" spans="9:10" x14ac:dyDescent="0.35">
      <c r="I2938" s="1">
        <v>40352</v>
      </c>
      <c r="J2938">
        <v>1.2271000000000001</v>
      </c>
    </row>
    <row r="2939" spans="9:10" x14ac:dyDescent="0.35">
      <c r="I2939" s="1">
        <v>40353</v>
      </c>
      <c r="J2939">
        <v>1.2262</v>
      </c>
    </row>
    <row r="2940" spans="9:10" x14ac:dyDescent="0.35">
      <c r="I2940" s="1">
        <v>40354</v>
      </c>
      <c r="J2940">
        <v>1.2294</v>
      </c>
    </row>
    <row r="2941" spans="9:10" x14ac:dyDescent="0.35">
      <c r="I2941" s="1">
        <v>40357</v>
      </c>
      <c r="J2941">
        <v>1.2339</v>
      </c>
    </row>
    <row r="2942" spans="9:10" x14ac:dyDescent="0.35">
      <c r="I2942" s="1">
        <v>40358</v>
      </c>
      <c r="J2942">
        <v>1.2198</v>
      </c>
    </row>
    <row r="2943" spans="9:10" x14ac:dyDescent="0.35">
      <c r="I2943" s="1">
        <v>40359</v>
      </c>
      <c r="J2943">
        <v>1.2271000000000001</v>
      </c>
    </row>
    <row r="2944" spans="9:10" x14ac:dyDescent="0.35">
      <c r="I2944" s="1">
        <v>40360</v>
      </c>
      <c r="J2944">
        <v>1.2327999999999999</v>
      </c>
    </row>
    <row r="2945" spans="9:10" x14ac:dyDescent="0.35">
      <c r="I2945" s="1">
        <v>40361</v>
      </c>
      <c r="J2945">
        <v>1.2547999999999999</v>
      </c>
    </row>
    <row r="2946" spans="9:10" x14ac:dyDescent="0.35">
      <c r="I2946" s="1">
        <v>40364</v>
      </c>
      <c r="J2946">
        <v>1.2531000000000001</v>
      </c>
    </row>
    <row r="2947" spans="9:10" x14ac:dyDescent="0.35">
      <c r="I2947" s="1">
        <v>40365</v>
      </c>
      <c r="J2947">
        <v>1.2579</v>
      </c>
    </row>
    <row r="2948" spans="9:10" x14ac:dyDescent="0.35">
      <c r="I2948" s="1">
        <v>40366</v>
      </c>
      <c r="J2948">
        <v>1.2566999999999999</v>
      </c>
    </row>
    <row r="2949" spans="9:10" x14ac:dyDescent="0.35">
      <c r="I2949" s="1">
        <v>40367</v>
      </c>
      <c r="J2949">
        <v>1.266</v>
      </c>
    </row>
    <row r="2950" spans="9:10" x14ac:dyDescent="0.35">
      <c r="I2950" s="1">
        <v>40368</v>
      </c>
      <c r="J2950">
        <v>1.2637</v>
      </c>
    </row>
    <row r="2951" spans="9:10" x14ac:dyDescent="0.35">
      <c r="I2951" s="1">
        <v>40371</v>
      </c>
      <c r="J2951">
        <v>1.2572000000000001</v>
      </c>
    </row>
    <row r="2952" spans="9:10" x14ac:dyDescent="0.35">
      <c r="I2952" s="1">
        <v>40372</v>
      </c>
      <c r="J2952">
        <v>1.2568999999999999</v>
      </c>
    </row>
    <row r="2953" spans="9:10" x14ac:dyDescent="0.35">
      <c r="I2953" s="1">
        <v>40373</v>
      </c>
      <c r="J2953">
        <v>1.2703</v>
      </c>
    </row>
    <row r="2954" spans="9:10" x14ac:dyDescent="0.35">
      <c r="I2954" s="1">
        <v>40374</v>
      </c>
      <c r="J2954">
        <v>1.2827999999999999</v>
      </c>
    </row>
    <row r="2955" spans="9:10" x14ac:dyDescent="0.35">
      <c r="I2955" s="1">
        <v>40375</v>
      </c>
      <c r="J2955">
        <v>1.3</v>
      </c>
    </row>
    <row r="2956" spans="9:10" x14ac:dyDescent="0.35">
      <c r="I2956" s="1">
        <v>40378</v>
      </c>
      <c r="J2956">
        <v>1.2957000000000001</v>
      </c>
    </row>
    <row r="2957" spans="9:10" x14ac:dyDescent="0.35">
      <c r="I2957" s="1">
        <v>40379</v>
      </c>
      <c r="J2957">
        <v>1.2844</v>
      </c>
    </row>
    <row r="2958" spans="9:10" x14ac:dyDescent="0.35">
      <c r="I2958" s="1">
        <v>40380</v>
      </c>
      <c r="J2958">
        <v>1.2817000000000001</v>
      </c>
    </row>
    <row r="2959" spans="9:10" x14ac:dyDescent="0.35">
      <c r="I2959" s="1">
        <v>40381</v>
      </c>
      <c r="J2959">
        <v>1.2849999999999999</v>
      </c>
    </row>
    <row r="2960" spans="9:10" x14ac:dyDescent="0.35">
      <c r="I2960" s="1">
        <v>40382</v>
      </c>
      <c r="J2960">
        <v>1.2897000000000001</v>
      </c>
    </row>
    <row r="2961" spans="9:10" x14ac:dyDescent="0.35">
      <c r="I2961" s="1">
        <v>40385</v>
      </c>
      <c r="J2961">
        <v>1.2930999999999999</v>
      </c>
    </row>
    <row r="2962" spans="9:10" x14ac:dyDescent="0.35">
      <c r="I2962" s="1">
        <v>40386</v>
      </c>
      <c r="J2962">
        <v>1.3032999999999999</v>
      </c>
    </row>
    <row r="2963" spans="9:10" x14ac:dyDescent="0.35">
      <c r="I2963" s="1">
        <v>40387</v>
      </c>
      <c r="J2963">
        <v>1.2991999999999999</v>
      </c>
    </row>
    <row r="2964" spans="9:10" x14ac:dyDescent="0.35">
      <c r="I2964" s="1">
        <v>40388</v>
      </c>
      <c r="J2964">
        <v>1.3069</v>
      </c>
    </row>
    <row r="2965" spans="9:10" x14ac:dyDescent="0.35">
      <c r="I2965" s="1">
        <v>40389</v>
      </c>
      <c r="J2965">
        <v>1.3028</v>
      </c>
    </row>
    <row r="2966" spans="9:10" x14ac:dyDescent="0.35">
      <c r="I2966" s="1">
        <v>40392</v>
      </c>
      <c r="J2966">
        <v>1.3072999999999999</v>
      </c>
    </row>
    <row r="2967" spans="9:10" x14ac:dyDescent="0.35">
      <c r="I2967" s="1">
        <v>40393</v>
      </c>
      <c r="J2967">
        <v>1.3221000000000001</v>
      </c>
    </row>
    <row r="2968" spans="9:10" x14ac:dyDescent="0.35">
      <c r="I2968" s="1">
        <v>40394</v>
      </c>
      <c r="J2968">
        <v>1.3206</v>
      </c>
    </row>
    <row r="2969" spans="9:10" x14ac:dyDescent="0.35">
      <c r="I2969" s="1">
        <v>40395</v>
      </c>
      <c r="J2969">
        <v>1.3184</v>
      </c>
    </row>
    <row r="2970" spans="9:10" x14ac:dyDescent="0.35">
      <c r="I2970" s="1">
        <v>40396</v>
      </c>
      <c r="J2970">
        <v>1.3176000000000001</v>
      </c>
    </row>
    <row r="2971" spans="9:10" x14ac:dyDescent="0.35">
      <c r="I2971" s="1">
        <v>40399</v>
      </c>
      <c r="J2971">
        <v>1.3252999999999999</v>
      </c>
    </row>
    <row r="2972" spans="9:10" x14ac:dyDescent="0.35">
      <c r="I2972" s="1">
        <v>40400</v>
      </c>
      <c r="J2972">
        <v>1.3132999999999999</v>
      </c>
    </row>
    <row r="2973" spans="9:10" x14ac:dyDescent="0.35">
      <c r="I2973" s="1">
        <v>40401</v>
      </c>
      <c r="J2973">
        <v>1.3016000000000001</v>
      </c>
    </row>
    <row r="2974" spans="9:10" x14ac:dyDescent="0.35">
      <c r="I2974" s="1">
        <v>40402</v>
      </c>
      <c r="J2974">
        <v>1.2789999999999999</v>
      </c>
    </row>
    <row r="2975" spans="9:10" x14ac:dyDescent="0.35">
      <c r="I2975" s="1">
        <v>40403</v>
      </c>
      <c r="J2975">
        <v>1.2799</v>
      </c>
    </row>
    <row r="2976" spans="9:10" x14ac:dyDescent="0.35">
      <c r="I2976" s="1">
        <v>40406</v>
      </c>
      <c r="J2976">
        <v>1.282</v>
      </c>
    </row>
    <row r="2977" spans="9:10" x14ac:dyDescent="0.35">
      <c r="I2977" s="1">
        <v>40407</v>
      </c>
      <c r="J2977">
        <v>1.286</v>
      </c>
    </row>
    <row r="2978" spans="9:10" x14ac:dyDescent="0.35">
      <c r="I2978" s="1">
        <v>40408</v>
      </c>
      <c r="J2978">
        <v>1.288</v>
      </c>
    </row>
    <row r="2979" spans="9:10" x14ac:dyDescent="0.35">
      <c r="I2979" s="1">
        <v>40409</v>
      </c>
      <c r="J2979">
        <v>1.2836000000000001</v>
      </c>
    </row>
    <row r="2980" spans="9:10" x14ac:dyDescent="0.35">
      <c r="I2980" s="1">
        <v>40410</v>
      </c>
      <c r="J2980">
        <v>1.2710999999999999</v>
      </c>
    </row>
    <row r="2981" spans="9:10" x14ac:dyDescent="0.35">
      <c r="I2981" s="1">
        <v>40413</v>
      </c>
      <c r="J2981">
        <v>1.2704</v>
      </c>
    </row>
    <row r="2982" spans="9:10" x14ac:dyDescent="0.35">
      <c r="I2982" s="1">
        <v>40414</v>
      </c>
      <c r="J2982">
        <v>1.2611000000000001</v>
      </c>
    </row>
    <row r="2983" spans="9:10" x14ac:dyDescent="0.35">
      <c r="I2983" s="1">
        <v>40415</v>
      </c>
      <c r="J2983">
        <v>1.2613000000000001</v>
      </c>
    </row>
    <row r="2984" spans="9:10" x14ac:dyDescent="0.35">
      <c r="I2984" s="1">
        <v>40416</v>
      </c>
      <c r="J2984">
        <v>1.2693000000000001</v>
      </c>
    </row>
    <row r="2985" spans="9:10" x14ac:dyDescent="0.35">
      <c r="I2985" s="1">
        <v>40417</v>
      </c>
      <c r="J2985">
        <v>1.2713000000000001</v>
      </c>
    </row>
    <row r="2986" spans="9:10" x14ac:dyDescent="0.35">
      <c r="I2986" s="1">
        <v>40420</v>
      </c>
      <c r="J2986">
        <v>1.27</v>
      </c>
    </row>
    <row r="2987" spans="9:10" x14ac:dyDescent="0.35">
      <c r="I2987" s="1">
        <v>40421</v>
      </c>
      <c r="J2987">
        <v>1.268</v>
      </c>
    </row>
    <row r="2988" spans="9:10" x14ac:dyDescent="0.35">
      <c r="I2988" s="1">
        <v>40422</v>
      </c>
      <c r="J2988">
        <v>1.28</v>
      </c>
    </row>
    <row r="2989" spans="9:10" x14ac:dyDescent="0.35">
      <c r="I2989" s="1">
        <v>40423</v>
      </c>
      <c r="J2989">
        <v>1.2818000000000001</v>
      </c>
    </row>
    <row r="2990" spans="9:10" x14ac:dyDescent="0.35">
      <c r="I2990" s="1">
        <v>40424</v>
      </c>
      <c r="J2990">
        <v>1.2834000000000001</v>
      </c>
    </row>
    <row r="2991" spans="9:10" x14ac:dyDescent="0.35">
      <c r="I2991" s="1">
        <v>40427</v>
      </c>
      <c r="J2991">
        <v>1.2874000000000001</v>
      </c>
    </row>
    <row r="2992" spans="9:10" x14ac:dyDescent="0.35">
      <c r="I2992" s="1">
        <v>40428</v>
      </c>
      <c r="J2992">
        <v>1.2744</v>
      </c>
    </row>
    <row r="2993" spans="9:10" x14ac:dyDescent="0.35">
      <c r="I2993" s="1">
        <v>40429</v>
      </c>
      <c r="J2993">
        <v>1.2697000000000001</v>
      </c>
    </row>
    <row r="2994" spans="9:10" x14ac:dyDescent="0.35">
      <c r="I2994" s="1">
        <v>40430</v>
      </c>
      <c r="J2994">
        <v>1.2715000000000001</v>
      </c>
    </row>
    <row r="2995" spans="9:10" x14ac:dyDescent="0.35">
      <c r="I2995" s="1">
        <v>40431</v>
      </c>
      <c r="J2995">
        <v>1.2725</v>
      </c>
    </row>
    <row r="2996" spans="9:10" x14ac:dyDescent="0.35">
      <c r="I2996" s="1">
        <v>40434</v>
      </c>
      <c r="J2996">
        <v>1.2801</v>
      </c>
    </row>
    <row r="2997" spans="9:10" x14ac:dyDescent="0.35">
      <c r="I2997" s="1">
        <v>40435</v>
      </c>
      <c r="J2997">
        <v>1.2849999999999999</v>
      </c>
    </row>
    <row r="2998" spans="9:10" x14ac:dyDescent="0.35">
      <c r="I2998" s="1">
        <v>40436</v>
      </c>
      <c r="J2998">
        <v>1.2988999999999999</v>
      </c>
    </row>
    <row r="2999" spans="9:10" x14ac:dyDescent="0.35">
      <c r="I2999" s="1">
        <v>40437</v>
      </c>
      <c r="J2999">
        <v>1.3078000000000001</v>
      </c>
    </row>
    <row r="3000" spans="9:10" x14ac:dyDescent="0.35">
      <c r="I3000" s="1">
        <v>40438</v>
      </c>
      <c r="J3000">
        <v>1.306</v>
      </c>
    </row>
    <row r="3001" spans="9:10" x14ac:dyDescent="0.35">
      <c r="I3001" s="1">
        <v>40441</v>
      </c>
      <c r="J3001">
        <v>1.3073999999999999</v>
      </c>
    </row>
    <row r="3002" spans="9:10" x14ac:dyDescent="0.35">
      <c r="I3002" s="1">
        <v>40442</v>
      </c>
      <c r="J3002">
        <v>1.3120000000000001</v>
      </c>
    </row>
    <row r="3003" spans="9:10" x14ac:dyDescent="0.35">
      <c r="I3003" s="1">
        <v>40443</v>
      </c>
      <c r="J3003">
        <v>1.3364</v>
      </c>
    </row>
    <row r="3004" spans="9:10" x14ac:dyDescent="0.35">
      <c r="I3004" s="1">
        <v>40444</v>
      </c>
      <c r="J3004">
        <v>1.3323</v>
      </c>
    </row>
    <row r="3005" spans="9:10" x14ac:dyDescent="0.35">
      <c r="I3005" s="1">
        <v>40445</v>
      </c>
      <c r="J3005">
        <v>1.3411999999999999</v>
      </c>
    </row>
    <row r="3006" spans="9:10" x14ac:dyDescent="0.35">
      <c r="I3006" s="1">
        <v>40448</v>
      </c>
      <c r="J3006">
        <v>1.3476999999999999</v>
      </c>
    </row>
    <row r="3007" spans="9:10" x14ac:dyDescent="0.35">
      <c r="I3007" s="1">
        <v>40449</v>
      </c>
      <c r="J3007">
        <v>1.3460000000000001</v>
      </c>
    </row>
    <row r="3008" spans="9:10" x14ac:dyDescent="0.35">
      <c r="I3008" s="1">
        <v>40450</v>
      </c>
      <c r="J3008">
        <v>1.3611</v>
      </c>
    </row>
    <row r="3009" spans="9:10" x14ac:dyDescent="0.35">
      <c r="I3009" s="1">
        <v>40451</v>
      </c>
      <c r="J3009">
        <v>1.3648</v>
      </c>
    </row>
    <row r="3010" spans="9:10" x14ac:dyDescent="0.35">
      <c r="I3010" s="1">
        <v>40452</v>
      </c>
      <c r="J3010">
        <v>1.3726</v>
      </c>
    </row>
    <row r="3011" spans="9:10" x14ac:dyDescent="0.35">
      <c r="I3011" s="1">
        <v>40455</v>
      </c>
      <c r="J3011">
        <v>1.3705000000000001</v>
      </c>
    </row>
    <row r="3012" spans="9:10" x14ac:dyDescent="0.35">
      <c r="I3012" s="1">
        <v>40456</v>
      </c>
      <c r="J3012">
        <v>1.3779999999999999</v>
      </c>
    </row>
    <row r="3013" spans="9:10" x14ac:dyDescent="0.35">
      <c r="I3013" s="1">
        <v>40457</v>
      </c>
      <c r="J3013">
        <v>1.3855999999999999</v>
      </c>
    </row>
    <row r="3014" spans="9:10" x14ac:dyDescent="0.35">
      <c r="I3014" s="1">
        <v>40458</v>
      </c>
      <c r="J3014">
        <v>1.397</v>
      </c>
    </row>
    <row r="3015" spans="9:10" x14ac:dyDescent="0.35">
      <c r="I3015" s="1">
        <v>40459</v>
      </c>
      <c r="J3015">
        <v>1.3874</v>
      </c>
    </row>
    <row r="3016" spans="9:10" x14ac:dyDescent="0.35">
      <c r="I3016" s="1">
        <v>40462</v>
      </c>
      <c r="J3016">
        <v>1.3935999999999999</v>
      </c>
    </row>
    <row r="3017" spans="9:10" x14ac:dyDescent="0.35">
      <c r="I3017" s="1">
        <v>40463</v>
      </c>
      <c r="J3017">
        <v>1.3833</v>
      </c>
    </row>
    <row r="3018" spans="9:10" x14ac:dyDescent="0.35">
      <c r="I3018" s="1">
        <v>40464</v>
      </c>
      <c r="J3018">
        <v>1.3957999999999999</v>
      </c>
    </row>
    <row r="3019" spans="9:10" x14ac:dyDescent="0.35">
      <c r="I3019" s="1">
        <v>40465</v>
      </c>
      <c r="J3019">
        <v>1.4100999999999999</v>
      </c>
    </row>
    <row r="3020" spans="9:10" x14ac:dyDescent="0.35">
      <c r="I3020" s="1">
        <v>40466</v>
      </c>
      <c r="J3020">
        <v>1.4089</v>
      </c>
    </row>
    <row r="3021" spans="9:10" x14ac:dyDescent="0.35">
      <c r="I3021" s="1">
        <v>40469</v>
      </c>
      <c r="J3021">
        <v>1.3895999999999999</v>
      </c>
    </row>
    <row r="3022" spans="9:10" x14ac:dyDescent="0.35">
      <c r="I3022" s="1">
        <v>40470</v>
      </c>
      <c r="J3022">
        <v>1.3858999999999999</v>
      </c>
    </row>
    <row r="3023" spans="9:10" x14ac:dyDescent="0.35">
      <c r="I3023" s="1">
        <v>40471</v>
      </c>
      <c r="J3023">
        <v>1.3861000000000001</v>
      </c>
    </row>
    <row r="3024" spans="9:10" x14ac:dyDescent="0.35">
      <c r="I3024" s="1">
        <v>40472</v>
      </c>
      <c r="J3024">
        <v>1.4016</v>
      </c>
    </row>
    <row r="3025" spans="9:10" x14ac:dyDescent="0.35">
      <c r="I3025" s="1">
        <v>40473</v>
      </c>
      <c r="J3025">
        <v>1.3934</v>
      </c>
    </row>
    <row r="3026" spans="9:10" x14ac:dyDescent="0.35">
      <c r="I3026" s="1">
        <v>40476</v>
      </c>
      <c r="J3026">
        <v>1.4031</v>
      </c>
    </row>
    <row r="3027" spans="9:10" x14ac:dyDescent="0.35">
      <c r="I3027" s="1">
        <v>40477</v>
      </c>
      <c r="J3027">
        <v>1.3912</v>
      </c>
    </row>
    <row r="3028" spans="9:10" x14ac:dyDescent="0.35">
      <c r="I3028" s="1">
        <v>40478</v>
      </c>
      <c r="J3028">
        <v>1.3803000000000001</v>
      </c>
    </row>
    <row r="3029" spans="9:10" x14ac:dyDescent="0.35">
      <c r="I3029" s="1">
        <v>40479</v>
      </c>
      <c r="J3029">
        <v>1.3856999999999999</v>
      </c>
    </row>
    <row r="3030" spans="9:10" x14ac:dyDescent="0.35">
      <c r="I3030" s="1">
        <v>40480</v>
      </c>
      <c r="J3030">
        <v>1.3856999999999999</v>
      </c>
    </row>
    <row r="3031" spans="9:10" x14ac:dyDescent="0.35">
      <c r="I3031" s="1">
        <v>40483</v>
      </c>
      <c r="J3031">
        <v>1.3926000000000001</v>
      </c>
    </row>
    <row r="3032" spans="9:10" x14ac:dyDescent="0.35">
      <c r="I3032" s="1">
        <v>40484</v>
      </c>
      <c r="J3032">
        <v>1.4017999999999999</v>
      </c>
    </row>
    <row r="3033" spans="9:10" x14ac:dyDescent="0.35">
      <c r="I3033" s="1">
        <v>40485</v>
      </c>
      <c r="J3033">
        <v>1.4014</v>
      </c>
    </row>
    <row r="3034" spans="9:10" x14ac:dyDescent="0.35">
      <c r="I3034" s="1">
        <v>40486</v>
      </c>
      <c r="J3034">
        <v>1.4244000000000001</v>
      </c>
    </row>
    <row r="3035" spans="9:10" x14ac:dyDescent="0.35">
      <c r="I3035" s="1">
        <v>40487</v>
      </c>
      <c r="J3035">
        <v>1.4084000000000001</v>
      </c>
    </row>
    <row r="3036" spans="9:10" x14ac:dyDescent="0.35">
      <c r="I3036" s="1">
        <v>40490</v>
      </c>
      <c r="J3036">
        <v>1.3916999999999999</v>
      </c>
    </row>
    <row r="3037" spans="9:10" x14ac:dyDescent="0.35">
      <c r="I3037" s="1">
        <v>40491</v>
      </c>
      <c r="J3037">
        <v>1.3945000000000001</v>
      </c>
    </row>
    <row r="3038" spans="9:10" x14ac:dyDescent="0.35">
      <c r="I3038" s="1">
        <v>40492</v>
      </c>
      <c r="J3038">
        <v>1.377</v>
      </c>
    </row>
    <row r="3039" spans="9:10" x14ac:dyDescent="0.35">
      <c r="I3039" s="1">
        <v>40493</v>
      </c>
      <c r="J3039">
        <v>1.37</v>
      </c>
    </row>
    <row r="3040" spans="9:10" x14ac:dyDescent="0.35">
      <c r="I3040" s="1">
        <v>40494</v>
      </c>
      <c r="J3040">
        <v>1.3711</v>
      </c>
    </row>
    <row r="3041" spans="9:10" x14ac:dyDescent="0.35">
      <c r="I3041" s="1">
        <v>40497</v>
      </c>
      <c r="J3041">
        <v>1.3626</v>
      </c>
    </row>
    <row r="3042" spans="9:10" x14ac:dyDescent="0.35">
      <c r="I3042" s="1">
        <v>40498</v>
      </c>
      <c r="J3042">
        <v>1.3612</v>
      </c>
    </row>
    <row r="3043" spans="9:10" x14ac:dyDescent="0.35">
      <c r="I3043" s="1">
        <v>40499</v>
      </c>
      <c r="J3043">
        <v>1.3481000000000001</v>
      </c>
    </row>
    <row r="3044" spans="9:10" x14ac:dyDescent="0.35">
      <c r="I3044" s="1">
        <v>40500</v>
      </c>
      <c r="J3044">
        <v>1.3647</v>
      </c>
    </row>
    <row r="3045" spans="9:10" x14ac:dyDescent="0.35">
      <c r="I3045" s="1">
        <v>40501</v>
      </c>
      <c r="J3045">
        <v>1.3673999999999999</v>
      </c>
    </row>
    <row r="3046" spans="9:10" x14ac:dyDescent="0.35">
      <c r="I3046" s="1">
        <v>40504</v>
      </c>
      <c r="J3046">
        <v>1.3647</v>
      </c>
    </row>
    <row r="3047" spans="9:10" x14ac:dyDescent="0.35">
      <c r="I3047" s="1">
        <v>40505</v>
      </c>
      <c r="J3047">
        <v>1.3495999999999999</v>
      </c>
    </row>
    <row r="3048" spans="9:10" x14ac:dyDescent="0.35">
      <c r="I3048" s="1">
        <v>40506</v>
      </c>
      <c r="J3048">
        <v>1.3339000000000001</v>
      </c>
    </row>
    <row r="3049" spans="9:10" x14ac:dyDescent="0.35">
      <c r="I3049" s="1">
        <v>40507</v>
      </c>
      <c r="J3049">
        <v>1.3321000000000001</v>
      </c>
    </row>
    <row r="3050" spans="9:10" x14ac:dyDescent="0.35">
      <c r="I3050" s="1">
        <v>40508</v>
      </c>
      <c r="J3050">
        <v>1.3225</v>
      </c>
    </row>
    <row r="3051" spans="9:10" x14ac:dyDescent="0.35">
      <c r="I3051" s="1">
        <v>40511</v>
      </c>
      <c r="J3051">
        <v>1.3146</v>
      </c>
    </row>
    <row r="3052" spans="9:10" x14ac:dyDescent="0.35">
      <c r="I3052" s="1">
        <v>40512</v>
      </c>
      <c r="J3052">
        <v>1.2998000000000001</v>
      </c>
    </row>
    <row r="3053" spans="9:10" x14ac:dyDescent="0.35">
      <c r="I3053" s="1">
        <v>40513</v>
      </c>
      <c r="J3053">
        <v>1.3115000000000001</v>
      </c>
    </row>
    <row r="3054" spans="9:10" x14ac:dyDescent="0.35">
      <c r="I3054" s="1">
        <v>40514</v>
      </c>
      <c r="J3054">
        <v>1.3154999999999999</v>
      </c>
    </row>
    <row r="3055" spans="9:10" x14ac:dyDescent="0.35">
      <c r="I3055" s="1">
        <v>40515</v>
      </c>
      <c r="J3055">
        <v>1.3246</v>
      </c>
    </row>
    <row r="3056" spans="9:10" x14ac:dyDescent="0.35">
      <c r="I3056" s="1">
        <v>40518</v>
      </c>
      <c r="J3056">
        <v>1.3280000000000001</v>
      </c>
    </row>
    <row r="3057" spans="9:10" x14ac:dyDescent="0.35">
      <c r="I3057" s="1">
        <v>40519</v>
      </c>
      <c r="J3057">
        <v>1.3363</v>
      </c>
    </row>
    <row r="3058" spans="9:10" x14ac:dyDescent="0.35">
      <c r="I3058" s="1">
        <v>40520</v>
      </c>
      <c r="J3058">
        <v>1.32</v>
      </c>
    </row>
    <row r="3059" spans="9:10" x14ac:dyDescent="0.35">
      <c r="I3059" s="1">
        <v>40521</v>
      </c>
      <c r="J3059">
        <v>1.3213999999999999</v>
      </c>
    </row>
    <row r="3060" spans="9:10" x14ac:dyDescent="0.35">
      <c r="I3060" s="1">
        <v>40522</v>
      </c>
      <c r="J3060">
        <v>1.3244</v>
      </c>
    </row>
    <row r="3061" spans="9:10" x14ac:dyDescent="0.35">
      <c r="I3061" s="1">
        <v>40525</v>
      </c>
      <c r="J3061">
        <v>1.3267</v>
      </c>
    </row>
    <row r="3062" spans="9:10" x14ac:dyDescent="0.35">
      <c r="I3062" s="1">
        <v>40526</v>
      </c>
      <c r="J3062">
        <v>1.3434999999999999</v>
      </c>
    </row>
    <row r="3063" spans="9:10" x14ac:dyDescent="0.35">
      <c r="I3063" s="1">
        <v>40527</v>
      </c>
      <c r="J3063">
        <v>1.3360000000000001</v>
      </c>
    </row>
    <row r="3064" spans="9:10" x14ac:dyDescent="0.35">
      <c r="I3064" s="1">
        <v>40528</v>
      </c>
      <c r="J3064">
        <v>1.3238000000000001</v>
      </c>
    </row>
    <row r="3065" spans="9:10" x14ac:dyDescent="0.35">
      <c r="I3065" s="1">
        <v>40529</v>
      </c>
      <c r="J3065">
        <v>1.3260000000000001</v>
      </c>
    </row>
    <row r="3066" spans="9:10" x14ac:dyDescent="0.35">
      <c r="I3066" s="1">
        <v>40532</v>
      </c>
      <c r="J3066">
        <v>1.3147</v>
      </c>
    </row>
    <row r="3067" spans="9:10" x14ac:dyDescent="0.35">
      <c r="I3067" s="1">
        <v>40533</v>
      </c>
      <c r="J3067">
        <v>1.3154999999999999</v>
      </c>
    </row>
    <row r="3068" spans="9:10" x14ac:dyDescent="0.35">
      <c r="I3068" s="1">
        <v>40534</v>
      </c>
      <c r="J3068">
        <v>1.3111999999999999</v>
      </c>
    </row>
    <row r="3069" spans="9:10" x14ac:dyDescent="0.35">
      <c r="I3069" s="1">
        <v>40535</v>
      </c>
      <c r="J3069">
        <v>1.3064</v>
      </c>
    </row>
    <row r="3070" spans="9:10" x14ac:dyDescent="0.35">
      <c r="I3070" s="1">
        <v>40536</v>
      </c>
      <c r="J3070">
        <v>1.3099000000000001</v>
      </c>
    </row>
    <row r="3071" spans="9:10" x14ac:dyDescent="0.35">
      <c r="I3071" s="1">
        <v>40539</v>
      </c>
      <c r="J3071">
        <v>1.3136000000000001</v>
      </c>
    </row>
    <row r="3072" spans="9:10" x14ac:dyDescent="0.35">
      <c r="I3072" s="1">
        <v>40540</v>
      </c>
      <c r="J3072">
        <v>1.3194999999999999</v>
      </c>
    </row>
    <row r="3073" spans="9:10" x14ac:dyDescent="0.35">
      <c r="I3073" s="1">
        <v>40541</v>
      </c>
      <c r="J3073">
        <v>1.3136000000000001</v>
      </c>
    </row>
    <row r="3074" spans="9:10" x14ac:dyDescent="0.35">
      <c r="I3074" s="1">
        <v>40542</v>
      </c>
      <c r="J3074">
        <v>1.3280000000000001</v>
      </c>
    </row>
    <row r="3075" spans="9:10" x14ac:dyDescent="0.35">
      <c r="I3075" s="1">
        <v>40543</v>
      </c>
      <c r="J3075">
        <v>1.3362000000000001</v>
      </c>
    </row>
    <row r="3076" spans="9:10" x14ac:dyDescent="0.35">
      <c r="I3076" s="1">
        <v>40546</v>
      </c>
      <c r="J3076">
        <v>1.3348</v>
      </c>
    </row>
    <row r="3077" spans="9:10" x14ac:dyDescent="0.35">
      <c r="I3077" s="1">
        <v>40547</v>
      </c>
      <c r="J3077">
        <v>1.3421000000000001</v>
      </c>
    </row>
    <row r="3078" spans="9:10" x14ac:dyDescent="0.35">
      <c r="I3078" s="1">
        <v>40548</v>
      </c>
      <c r="J3078">
        <v>1.3212999999999999</v>
      </c>
    </row>
    <row r="3079" spans="9:10" x14ac:dyDescent="0.35">
      <c r="I3079" s="1">
        <v>40549</v>
      </c>
      <c r="J3079">
        <v>1.3090999999999999</v>
      </c>
    </row>
    <row r="3080" spans="9:10" x14ac:dyDescent="0.35">
      <c r="I3080" s="1">
        <v>40550</v>
      </c>
      <c r="J3080">
        <v>1.2961</v>
      </c>
    </row>
    <row r="3081" spans="9:10" x14ac:dyDescent="0.35">
      <c r="I3081" s="1">
        <v>40553</v>
      </c>
      <c r="J3081">
        <v>1.2903</v>
      </c>
    </row>
    <row r="3082" spans="9:10" x14ac:dyDescent="0.35">
      <c r="I3082" s="1">
        <v>40554</v>
      </c>
      <c r="J3082">
        <v>1.2948</v>
      </c>
    </row>
    <row r="3083" spans="9:10" x14ac:dyDescent="0.35">
      <c r="I3083" s="1">
        <v>40555</v>
      </c>
      <c r="J3083">
        <v>1.2972999999999999</v>
      </c>
    </row>
    <row r="3084" spans="9:10" x14ac:dyDescent="0.35">
      <c r="I3084" s="1">
        <v>40556</v>
      </c>
      <c r="J3084">
        <v>1.3199000000000001</v>
      </c>
    </row>
    <row r="3085" spans="9:10" x14ac:dyDescent="0.35">
      <c r="I3085" s="1">
        <v>40557</v>
      </c>
      <c r="J3085">
        <v>1.3349</v>
      </c>
    </row>
    <row r="3086" spans="9:10" x14ac:dyDescent="0.35">
      <c r="I3086" s="1">
        <v>40560</v>
      </c>
      <c r="J3086">
        <v>1.3310999999999999</v>
      </c>
    </row>
    <row r="3087" spans="9:10" x14ac:dyDescent="0.35">
      <c r="I3087" s="1">
        <v>40561</v>
      </c>
      <c r="J3087">
        <v>1.3371</v>
      </c>
    </row>
    <row r="3088" spans="9:10" x14ac:dyDescent="0.35">
      <c r="I3088" s="1">
        <v>40562</v>
      </c>
      <c r="J3088">
        <v>1.3506</v>
      </c>
    </row>
    <row r="3089" spans="9:10" x14ac:dyDescent="0.35">
      <c r="I3089" s="1">
        <v>40563</v>
      </c>
      <c r="J3089">
        <v>1.3472</v>
      </c>
    </row>
    <row r="3090" spans="9:10" x14ac:dyDescent="0.35">
      <c r="I3090" s="1">
        <v>40564</v>
      </c>
      <c r="J3090">
        <v>1.3521000000000001</v>
      </c>
    </row>
    <row r="3091" spans="9:10" x14ac:dyDescent="0.35">
      <c r="I3091" s="1">
        <v>40567</v>
      </c>
      <c r="J3091">
        <v>1.3571</v>
      </c>
    </row>
    <row r="3092" spans="9:10" x14ac:dyDescent="0.35">
      <c r="I3092" s="1">
        <v>40568</v>
      </c>
      <c r="J3092">
        <v>1.3595999999999999</v>
      </c>
    </row>
    <row r="3093" spans="9:10" x14ac:dyDescent="0.35">
      <c r="I3093" s="1">
        <v>40569</v>
      </c>
      <c r="J3093">
        <v>1.3681000000000001</v>
      </c>
    </row>
    <row r="3094" spans="9:10" x14ac:dyDescent="0.35">
      <c r="I3094" s="1">
        <v>40570</v>
      </c>
      <c r="J3094">
        <v>1.3715999999999999</v>
      </c>
    </row>
    <row r="3095" spans="9:10" x14ac:dyDescent="0.35">
      <c r="I3095" s="1">
        <v>40571</v>
      </c>
      <c r="J3095">
        <v>1.371</v>
      </c>
    </row>
    <row r="3096" spans="9:10" x14ac:dyDescent="0.35">
      <c r="I3096" s="1">
        <v>40574</v>
      </c>
      <c r="J3096">
        <v>1.3692</v>
      </c>
    </row>
    <row r="3097" spans="9:10" x14ac:dyDescent="0.35">
      <c r="I3097" s="1">
        <v>40575</v>
      </c>
      <c r="J3097">
        <v>1.3754999999999999</v>
      </c>
    </row>
    <row r="3098" spans="9:10" x14ac:dyDescent="0.35">
      <c r="I3098" s="1">
        <v>40576</v>
      </c>
      <c r="J3098">
        <v>1.3803000000000001</v>
      </c>
    </row>
    <row r="3099" spans="9:10" x14ac:dyDescent="0.35">
      <c r="I3099" s="1">
        <v>40577</v>
      </c>
      <c r="J3099">
        <v>1.3745000000000001</v>
      </c>
    </row>
    <row r="3100" spans="9:10" x14ac:dyDescent="0.35">
      <c r="I3100" s="1">
        <v>40578</v>
      </c>
      <c r="J3100">
        <v>1.3631</v>
      </c>
    </row>
    <row r="3101" spans="9:10" x14ac:dyDescent="0.35">
      <c r="I3101" s="1">
        <v>40581</v>
      </c>
      <c r="J3101">
        <v>1.3552999999999999</v>
      </c>
    </row>
    <row r="3102" spans="9:10" x14ac:dyDescent="0.35">
      <c r="I3102" s="1">
        <v>40582</v>
      </c>
      <c r="J3102">
        <v>1.3634999999999999</v>
      </c>
    </row>
    <row r="3103" spans="9:10" x14ac:dyDescent="0.35">
      <c r="I3103" s="1">
        <v>40583</v>
      </c>
      <c r="J3103">
        <v>1.3647</v>
      </c>
    </row>
    <row r="3104" spans="9:10" x14ac:dyDescent="0.35">
      <c r="I3104" s="1">
        <v>40584</v>
      </c>
      <c r="J3104">
        <v>1.3604000000000001</v>
      </c>
    </row>
    <row r="3105" spans="9:10" x14ac:dyDescent="0.35">
      <c r="I3105" s="1">
        <v>40585</v>
      </c>
      <c r="J3105">
        <v>1.3524</v>
      </c>
    </row>
    <row r="3106" spans="9:10" x14ac:dyDescent="0.35">
      <c r="I3106" s="1">
        <v>40588</v>
      </c>
      <c r="J3106">
        <v>1.3440000000000001</v>
      </c>
    </row>
    <row r="3107" spans="9:10" x14ac:dyDescent="0.35">
      <c r="I3107" s="1">
        <v>40589</v>
      </c>
      <c r="J3107">
        <v>1.351</v>
      </c>
    </row>
    <row r="3108" spans="9:10" x14ac:dyDescent="0.35">
      <c r="I3108" s="1">
        <v>40590</v>
      </c>
      <c r="J3108">
        <v>1.351</v>
      </c>
    </row>
    <row r="3109" spans="9:10" x14ac:dyDescent="0.35">
      <c r="I3109" s="1">
        <v>40591</v>
      </c>
      <c r="J3109">
        <v>1.3560000000000001</v>
      </c>
    </row>
    <row r="3110" spans="9:10" x14ac:dyDescent="0.35">
      <c r="I3110" s="1">
        <v>40592</v>
      </c>
      <c r="J3110">
        <v>1.3627</v>
      </c>
    </row>
    <row r="3111" spans="9:10" x14ac:dyDescent="0.35">
      <c r="I3111" s="1">
        <v>40595</v>
      </c>
      <c r="J3111">
        <v>1.3668</v>
      </c>
    </row>
    <row r="3112" spans="9:10" x14ac:dyDescent="0.35">
      <c r="I3112" s="1">
        <v>40596</v>
      </c>
      <c r="J3112">
        <v>1.3667</v>
      </c>
    </row>
    <row r="3113" spans="9:10" x14ac:dyDescent="0.35">
      <c r="I3113" s="1">
        <v>40597</v>
      </c>
      <c r="J3113">
        <v>1.3731</v>
      </c>
    </row>
    <row r="3114" spans="9:10" x14ac:dyDescent="0.35">
      <c r="I3114" s="1">
        <v>40598</v>
      </c>
      <c r="J3114">
        <v>1.3773</v>
      </c>
    </row>
    <row r="3115" spans="9:10" x14ac:dyDescent="0.35">
      <c r="I3115" s="1">
        <v>40599</v>
      </c>
      <c r="J3115">
        <v>1.3762000000000001</v>
      </c>
    </row>
    <row r="3116" spans="9:10" x14ac:dyDescent="0.35">
      <c r="I3116" s="1">
        <v>40602</v>
      </c>
      <c r="J3116">
        <v>1.3834</v>
      </c>
    </row>
    <row r="3117" spans="9:10" x14ac:dyDescent="0.35">
      <c r="I3117" s="1">
        <v>40603</v>
      </c>
      <c r="J3117">
        <v>1.3825000000000001</v>
      </c>
    </row>
    <row r="3118" spans="9:10" x14ac:dyDescent="0.35">
      <c r="I3118" s="1">
        <v>40604</v>
      </c>
      <c r="J3118">
        <v>1.3809</v>
      </c>
    </row>
    <row r="3119" spans="9:10" x14ac:dyDescent="0.35">
      <c r="I3119" s="1">
        <v>40605</v>
      </c>
      <c r="J3119">
        <v>1.385</v>
      </c>
    </row>
    <row r="3120" spans="9:10" x14ac:dyDescent="0.35">
      <c r="I3120" s="1">
        <v>40606</v>
      </c>
      <c r="J3120">
        <v>1.3956999999999999</v>
      </c>
    </row>
    <row r="3121" spans="9:10" x14ac:dyDescent="0.35">
      <c r="I3121" s="1">
        <v>40609</v>
      </c>
      <c r="J3121">
        <v>1.4028</v>
      </c>
    </row>
    <row r="3122" spans="9:10" x14ac:dyDescent="0.35">
      <c r="I3122" s="1">
        <v>40610</v>
      </c>
      <c r="J3122">
        <v>1.3897999999999999</v>
      </c>
    </row>
    <row r="3123" spans="9:10" x14ac:dyDescent="0.35">
      <c r="I3123" s="1">
        <v>40611</v>
      </c>
      <c r="J3123">
        <v>1.3928</v>
      </c>
    </row>
    <row r="3124" spans="9:10" x14ac:dyDescent="0.35">
      <c r="I3124" s="1">
        <v>40612</v>
      </c>
      <c r="J3124">
        <v>1.3816999999999999</v>
      </c>
    </row>
    <row r="3125" spans="9:10" x14ac:dyDescent="0.35">
      <c r="I3125" s="1">
        <v>40613</v>
      </c>
      <c r="J3125">
        <v>1.3773</v>
      </c>
    </row>
    <row r="3126" spans="9:10" x14ac:dyDescent="0.35">
      <c r="I3126" s="1">
        <v>40616</v>
      </c>
      <c r="J3126">
        <v>1.3948</v>
      </c>
    </row>
    <row r="3127" spans="9:10" x14ac:dyDescent="0.35">
      <c r="I3127" s="1">
        <v>40617</v>
      </c>
      <c r="J3127">
        <v>1.3884000000000001</v>
      </c>
    </row>
    <row r="3128" spans="9:10" x14ac:dyDescent="0.35">
      <c r="I3128" s="1">
        <v>40618</v>
      </c>
      <c r="J3128">
        <v>1.3951</v>
      </c>
    </row>
    <row r="3129" spans="9:10" x14ac:dyDescent="0.35">
      <c r="I3129" s="1">
        <v>40619</v>
      </c>
      <c r="J3129">
        <v>1.4004000000000001</v>
      </c>
    </row>
    <row r="3130" spans="9:10" x14ac:dyDescent="0.35">
      <c r="I3130" s="1">
        <v>40620</v>
      </c>
      <c r="J3130">
        <v>1.413</v>
      </c>
    </row>
    <row r="3131" spans="9:10" x14ac:dyDescent="0.35">
      <c r="I3131" s="1">
        <v>40623</v>
      </c>
      <c r="J3131">
        <v>1.4194</v>
      </c>
    </row>
    <row r="3132" spans="9:10" x14ac:dyDescent="0.35">
      <c r="I3132" s="1">
        <v>40624</v>
      </c>
      <c r="J3132">
        <v>1.4211</v>
      </c>
    </row>
    <row r="3133" spans="9:10" x14ac:dyDescent="0.35">
      <c r="I3133" s="1">
        <v>40625</v>
      </c>
      <c r="J3133">
        <v>1.4136</v>
      </c>
    </row>
    <row r="3134" spans="9:10" x14ac:dyDescent="0.35">
      <c r="I3134" s="1">
        <v>40626</v>
      </c>
      <c r="J3134">
        <v>1.4128000000000001</v>
      </c>
    </row>
    <row r="3135" spans="9:10" x14ac:dyDescent="0.35">
      <c r="I3135" s="1">
        <v>40627</v>
      </c>
      <c r="J3135">
        <v>1.4115</v>
      </c>
    </row>
    <row r="3136" spans="9:10" x14ac:dyDescent="0.35">
      <c r="I3136" s="1">
        <v>40630</v>
      </c>
      <c r="J3136">
        <v>1.4032</v>
      </c>
    </row>
    <row r="3137" spans="9:10" x14ac:dyDescent="0.35">
      <c r="I3137" s="1">
        <v>40631</v>
      </c>
      <c r="J3137">
        <v>1.4066000000000001</v>
      </c>
    </row>
    <row r="3138" spans="9:10" x14ac:dyDescent="0.35">
      <c r="I3138" s="1">
        <v>40632</v>
      </c>
      <c r="J3138">
        <v>1.409</v>
      </c>
    </row>
    <row r="3139" spans="9:10" x14ac:dyDescent="0.35">
      <c r="I3139" s="1">
        <v>40633</v>
      </c>
      <c r="J3139">
        <v>1.4207000000000001</v>
      </c>
    </row>
    <row r="3140" spans="9:10" x14ac:dyDescent="0.35">
      <c r="I3140" s="1">
        <v>40634</v>
      </c>
      <c r="J3140">
        <v>1.4140999999999999</v>
      </c>
    </row>
    <row r="3141" spans="9:10" x14ac:dyDescent="0.35">
      <c r="I3141" s="1">
        <v>40637</v>
      </c>
      <c r="J3141">
        <v>1.4239999999999999</v>
      </c>
    </row>
    <row r="3142" spans="9:10" x14ac:dyDescent="0.35">
      <c r="I3142" s="1">
        <v>40638</v>
      </c>
      <c r="J3142">
        <v>1.4166000000000001</v>
      </c>
    </row>
    <row r="3143" spans="9:10" x14ac:dyDescent="0.35">
      <c r="I3143" s="1">
        <v>40639</v>
      </c>
      <c r="J3143">
        <v>1.43</v>
      </c>
    </row>
    <row r="3144" spans="9:10" x14ac:dyDescent="0.35">
      <c r="I3144" s="1">
        <v>40640</v>
      </c>
      <c r="J3144">
        <v>1.4282999999999999</v>
      </c>
    </row>
    <row r="3145" spans="9:10" x14ac:dyDescent="0.35">
      <c r="I3145" s="1">
        <v>40641</v>
      </c>
      <c r="J3145">
        <v>1.4400999999999999</v>
      </c>
    </row>
    <row r="3146" spans="9:10" x14ac:dyDescent="0.35">
      <c r="I3146" s="1">
        <v>40644</v>
      </c>
      <c r="J3146">
        <v>1.4434</v>
      </c>
    </row>
    <row r="3147" spans="9:10" x14ac:dyDescent="0.35">
      <c r="I3147" s="1">
        <v>40645</v>
      </c>
      <c r="J3147">
        <v>1.4470000000000001</v>
      </c>
    </row>
    <row r="3148" spans="9:10" x14ac:dyDescent="0.35">
      <c r="I3148" s="1">
        <v>40646</v>
      </c>
      <c r="J3148">
        <v>1.4493</v>
      </c>
    </row>
    <row r="3149" spans="9:10" x14ac:dyDescent="0.35">
      <c r="I3149" s="1">
        <v>40647</v>
      </c>
      <c r="J3149">
        <v>1.4400999999999999</v>
      </c>
    </row>
    <row r="3150" spans="9:10" x14ac:dyDescent="0.35">
      <c r="I3150" s="1">
        <v>40648</v>
      </c>
      <c r="J3150">
        <v>1.4450000000000001</v>
      </c>
    </row>
    <row r="3151" spans="9:10" x14ac:dyDescent="0.35">
      <c r="I3151" s="1">
        <v>40651</v>
      </c>
      <c r="J3151">
        <v>1.4275</v>
      </c>
    </row>
    <row r="3152" spans="9:10" x14ac:dyDescent="0.35">
      <c r="I3152" s="1">
        <v>40652</v>
      </c>
      <c r="J3152">
        <v>1.4301999999999999</v>
      </c>
    </row>
    <row r="3153" spans="9:10" x14ac:dyDescent="0.35">
      <c r="I3153" s="1">
        <v>40653</v>
      </c>
      <c r="J3153">
        <v>1.4515</v>
      </c>
    </row>
    <row r="3154" spans="9:10" x14ac:dyDescent="0.35">
      <c r="I3154" s="1">
        <v>40654</v>
      </c>
      <c r="J3154">
        <v>1.4583999999999999</v>
      </c>
    </row>
    <row r="3155" spans="9:10" x14ac:dyDescent="0.35">
      <c r="I3155" s="1">
        <v>40659</v>
      </c>
      <c r="J3155">
        <v>1.4617</v>
      </c>
    </row>
    <row r="3156" spans="9:10" x14ac:dyDescent="0.35">
      <c r="I3156" s="1">
        <v>40660</v>
      </c>
      <c r="J3156">
        <v>1.4668000000000001</v>
      </c>
    </row>
    <row r="3157" spans="9:10" x14ac:dyDescent="0.35">
      <c r="I3157" s="1">
        <v>40661</v>
      </c>
      <c r="J3157">
        <v>1.4794</v>
      </c>
    </row>
    <row r="3158" spans="9:10" x14ac:dyDescent="0.35">
      <c r="I3158" s="1">
        <v>40662</v>
      </c>
      <c r="J3158">
        <v>1.486</v>
      </c>
    </row>
    <row r="3159" spans="9:10" x14ac:dyDescent="0.35">
      <c r="I3159" s="1">
        <v>40665</v>
      </c>
      <c r="J3159">
        <v>1.4837</v>
      </c>
    </row>
    <row r="3160" spans="9:10" x14ac:dyDescent="0.35">
      <c r="I3160" s="1">
        <v>40666</v>
      </c>
      <c r="J3160">
        <v>1.478</v>
      </c>
    </row>
    <row r="3161" spans="9:10" x14ac:dyDescent="0.35">
      <c r="I3161" s="1">
        <v>40667</v>
      </c>
      <c r="J3161">
        <v>1.4882</v>
      </c>
    </row>
    <row r="3162" spans="9:10" x14ac:dyDescent="0.35">
      <c r="I3162" s="1">
        <v>40668</v>
      </c>
      <c r="J3162">
        <v>1.4814000000000001</v>
      </c>
    </row>
    <row r="3163" spans="9:10" x14ac:dyDescent="0.35">
      <c r="I3163" s="1">
        <v>40669</v>
      </c>
      <c r="J3163">
        <v>1.4500999999999999</v>
      </c>
    </row>
    <row r="3164" spans="9:10" x14ac:dyDescent="0.35">
      <c r="I3164" s="1">
        <v>40672</v>
      </c>
      <c r="J3164">
        <v>1.4397</v>
      </c>
    </row>
    <row r="3165" spans="9:10" x14ac:dyDescent="0.35">
      <c r="I3165" s="1">
        <v>40673</v>
      </c>
      <c r="J3165">
        <v>1.4358</v>
      </c>
    </row>
    <row r="3166" spans="9:10" x14ac:dyDescent="0.35">
      <c r="I3166" s="1">
        <v>40674</v>
      </c>
      <c r="J3166">
        <v>1.4357</v>
      </c>
    </row>
    <row r="3167" spans="9:10" x14ac:dyDescent="0.35">
      <c r="I3167" s="1">
        <v>40675</v>
      </c>
      <c r="J3167">
        <v>1.4153</v>
      </c>
    </row>
    <row r="3168" spans="9:10" x14ac:dyDescent="0.35">
      <c r="I3168" s="1">
        <v>40676</v>
      </c>
      <c r="J3168">
        <v>1.4279999999999999</v>
      </c>
    </row>
    <row r="3169" spans="9:10" x14ac:dyDescent="0.35">
      <c r="I3169" s="1">
        <v>40679</v>
      </c>
      <c r="J3169">
        <v>1.4142999999999999</v>
      </c>
    </row>
    <row r="3170" spans="9:10" x14ac:dyDescent="0.35">
      <c r="I3170" s="1">
        <v>40680</v>
      </c>
      <c r="J3170">
        <v>1.4171</v>
      </c>
    </row>
    <row r="3171" spans="9:10" x14ac:dyDescent="0.35">
      <c r="I3171" s="1">
        <v>40681</v>
      </c>
      <c r="J3171">
        <v>1.4227000000000001</v>
      </c>
    </row>
    <row r="3172" spans="9:10" x14ac:dyDescent="0.35">
      <c r="I3172" s="1">
        <v>40682</v>
      </c>
      <c r="J3172">
        <v>1.4265000000000001</v>
      </c>
    </row>
    <row r="3173" spans="9:10" x14ac:dyDescent="0.35">
      <c r="I3173" s="1">
        <v>40683</v>
      </c>
      <c r="J3173">
        <v>1.4237</v>
      </c>
    </row>
    <row r="3174" spans="9:10" x14ac:dyDescent="0.35">
      <c r="I3174" s="1">
        <v>40686</v>
      </c>
      <c r="J3174">
        <v>1.4019999999999999</v>
      </c>
    </row>
    <row r="3175" spans="9:10" x14ac:dyDescent="0.35">
      <c r="I3175" s="1">
        <v>40687</v>
      </c>
      <c r="J3175">
        <v>1.4089</v>
      </c>
    </row>
    <row r="3176" spans="9:10" x14ac:dyDescent="0.35">
      <c r="I3176" s="1">
        <v>40688</v>
      </c>
      <c r="J3176">
        <v>1.4069</v>
      </c>
    </row>
    <row r="3177" spans="9:10" x14ac:dyDescent="0.35">
      <c r="I3177" s="1">
        <v>40689</v>
      </c>
      <c r="J3177">
        <v>1.4168000000000001</v>
      </c>
    </row>
    <row r="3178" spans="9:10" x14ac:dyDescent="0.35">
      <c r="I3178" s="1">
        <v>40690</v>
      </c>
      <c r="J3178">
        <v>1.4265000000000001</v>
      </c>
    </row>
    <row r="3179" spans="9:10" x14ac:dyDescent="0.35">
      <c r="I3179" s="1">
        <v>40693</v>
      </c>
      <c r="J3179">
        <v>1.4272</v>
      </c>
    </row>
    <row r="3180" spans="9:10" x14ac:dyDescent="0.35">
      <c r="I3180" s="1">
        <v>40694</v>
      </c>
      <c r="J3180">
        <v>1.4384999999999999</v>
      </c>
    </row>
    <row r="3181" spans="9:10" x14ac:dyDescent="0.35">
      <c r="I3181" s="1">
        <v>40695</v>
      </c>
      <c r="J3181">
        <v>1.4408000000000001</v>
      </c>
    </row>
    <row r="3182" spans="9:10" x14ac:dyDescent="0.35">
      <c r="I3182" s="1">
        <v>40696</v>
      </c>
      <c r="J3182">
        <v>1.446</v>
      </c>
    </row>
    <row r="3183" spans="9:10" x14ac:dyDescent="0.35">
      <c r="I3183" s="1">
        <v>40697</v>
      </c>
      <c r="J3183">
        <v>1.4488000000000001</v>
      </c>
    </row>
    <row r="3184" spans="9:10" x14ac:dyDescent="0.35">
      <c r="I3184" s="1">
        <v>40700</v>
      </c>
      <c r="J3184">
        <v>1.4596</v>
      </c>
    </row>
    <row r="3185" spans="9:10" x14ac:dyDescent="0.35">
      <c r="I3185" s="1">
        <v>40701</v>
      </c>
      <c r="J3185">
        <v>1.4652000000000001</v>
      </c>
    </row>
    <row r="3186" spans="9:10" x14ac:dyDescent="0.35">
      <c r="I3186" s="1">
        <v>40702</v>
      </c>
      <c r="J3186">
        <v>1.4608000000000001</v>
      </c>
    </row>
    <row r="3187" spans="9:10" x14ac:dyDescent="0.35">
      <c r="I3187" s="1">
        <v>40703</v>
      </c>
      <c r="J3187">
        <v>1.4614</v>
      </c>
    </row>
    <row r="3188" spans="9:10" x14ac:dyDescent="0.35">
      <c r="I3188" s="1">
        <v>40704</v>
      </c>
      <c r="J3188">
        <v>1.4486000000000001</v>
      </c>
    </row>
    <row r="3189" spans="9:10" x14ac:dyDescent="0.35">
      <c r="I3189" s="1">
        <v>40707</v>
      </c>
      <c r="J3189">
        <v>1.4354</v>
      </c>
    </row>
    <row r="3190" spans="9:10" x14ac:dyDescent="0.35">
      <c r="I3190" s="1">
        <v>40708</v>
      </c>
      <c r="J3190">
        <v>1.4448000000000001</v>
      </c>
    </row>
    <row r="3191" spans="9:10" x14ac:dyDescent="0.35">
      <c r="I3191" s="1">
        <v>40709</v>
      </c>
      <c r="J3191">
        <v>1.4292</v>
      </c>
    </row>
    <row r="3192" spans="9:10" x14ac:dyDescent="0.35">
      <c r="I3192" s="1">
        <v>40710</v>
      </c>
      <c r="J3192">
        <v>1.4088000000000001</v>
      </c>
    </row>
    <row r="3193" spans="9:10" x14ac:dyDescent="0.35">
      <c r="I3193" s="1">
        <v>40711</v>
      </c>
      <c r="J3193">
        <v>1.427</v>
      </c>
    </row>
    <row r="3194" spans="9:10" x14ac:dyDescent="0.35">
      <c r="I3194" s="1">
        <v>40714</v>
      </c>
      <c r="J3194">
        <v>1.4235</v>
      </c>
    </row>
    <row r="3195" spans="9:10" x14ac:dyDescent="0.35">
      <c r="I3195" s="1">
        <v>40715</v>
      </c>
      <c r="J3195">
        <v>1.4373</v>
      </c>
    </row>
    <row r="3196" spans="9:10" x14ac:dyDescent="0.35">
      <c r="I3196" s="1">
        <v>40716</v>
      </c>
      <c r="J3196">
        <v>1.4397</v>
      </c>
    </row>
    <row r="3197" spans="9:10" x14ac:dyDescent="0.35">
      <c r="I3197" s="1">
        <v>40717</v>
      </c>
      <c r="J3197">
        <v>1.4212</v>
      </c>
    </row>
    <row r="3198" spans="9:10" x14ac:dyDescent="0.35">
      <c r="I3198" s="1">
        <v>40718</v>
      </c>
      <c r="J3198">
        <v>1.4219999999999999</v>
      </c>
    </row>
    <row r="3199" spans="9:10" x14ac:dyDescent="0.35">
      <c r="I3199" s="1">
        <v>40721</v>
      </c>
      <c r="J3199">
        <v>1.4205000000000001</v>
      </c>
    </row>
    <row r="3200" spans="9:10" x14ac:dyDescent="0.35">
      <c r="I3200" s="1">
        <v>40722</v>
      </c>
      <c r="J3200">
        <v>1.4260999999999999</v>
      </c>
    </row>
    <row r="3201" spans="9:10" x14ac:dyDescent="0.35">
      <c r="I3201" s="1">
        <v>40723</v>
      </c>
      <c r="J3201">
        <v>1.4424999999999999</v>
      </c>
    </row>
    <row r="3202" spans="9:10" x14ac:dyDescent="0.35">
      <c r="I3202" s="1">
        <v>40724</v>
      </c>
      <c r="J3202">
        <v>1.4453</v>
      </c>
    </row>
    <row r="3203" spans="9:10" x14ac:dyDescent="0.35">
      <c r="I3203" s="1">
        <v>40725</v>
      </c>
      <c r="J3203">
        <v>1.4488000000000001</v>
      </c>
    </row>
    <row r="3204" spans="9:10" x14ac:dyDescent="0.35">
      <c r="I3204" s="1">
        <v>40728</v>
      </c>
      <c r="J3204">
        <v>1.45</v>
      </c>
    </row>
    <row r="3205" spans="9:10" x14ac:dyDescent="0.35">
      <c r="I3205" s="1">
        <v>40729</v>
      </c>
      <c r="J3205">
        <v>1.4460999999999999</v>
      </c>
    </row>
    <row r="3206" spans="9:10" x14ac:dyDescent="0.35">
      <c r="I3206" s="1">
        <v>40730</v>
      </c>
      <c r="J3206">
        <v>1.4318</v>
      </c>
    </row>
    <row r="3207" spans="9:10" x14ac:dyDescent="0.35">
      <c r="I3207" s="1">
        <v>40731</v>
      </c>
      <c r="J3207">
        <v>1.4247000000000001</v>
      </c>
    </row>
    <row r="3208" spans="9:10" x14ac:dyDescent="0.35">
      <c r="I3208" s="1">
        <v>40732</v>
      </c>
      <c r="J3208">
        <v>1.4241999999999999</v>
      </c>
    </row>
    <row r="3209" spans="9:10" x14ac:dyDescent="0.35">
      <c r="I3209" s="1">
        <v>40735</v>
      </c>
      <c r="J3209">
        <v>1.4056</v>
      </c>
    </row>
    <row r="3210" spans="9:10" x14ac:dyDescent="0.35">
      <c r="I3210" s="1">
        <v>40736</v>
      </c>
      <c r="J3210">
        <v>1.3975</v>
      </c>
    </row>
    <row r="3211" spans="9:10" x14ac:dyDescent="0.35">
      <c r="I3211" s="1">
        <v>40737</v>
      </c>
      <c r="J3211">
        <v>1.4073</v>
      </c>
    </row>
    <row r="3212" spans="9:10" x14ac:dyDescent="0.35">
      <c r="I3212" s="1">
        <v>40738</v>
      </c>
      <c r="J3212">
        <v>1.4201999999999999</v>
      </c>
    </row>
    <row r="3213" spans="9:10" x14ac:dyDescent="0.35">
      <c r="I3213" s="1">
        <v>40739</v>
      </c>
      <c r="J3213">
        <v>1.4146000000000001</v>
      </c>
    </row>
    <row r="3214" spans="9:10" x14ac:dyDescent="0.35">
      <c r="I3214" s="1">
        <v>40742</v>
      </c>
      <c r="J3214">
        <v>1.4045000000000001</v>
      </c>
    </row>
    <row r="3215" spans="9:10" x14ac:dyDescent="0.35">
      <c r="I3215" s="1">
        <v>40743</v>
      </c>
      <c r="J3215">
        <v>1.4159999999999999</v>
      </c>
    </row>
    <row r="3216" spans="9:10" x14ac:dyDescent="0.35">
      <c r="I3216" s="1">
        <v>40744</v>
      </c>
      <c r="J3216">
        <v>1.4207000000000001</v>
      </c>
    </row>
    <row r="3217" spans="9:10" x14ac:dyDescent="0.35">
      <c r="I3217" s="1">
        <v>40745</v>
      </c>
      <c r="J3217">
        <v>1.4221999999999999</v>
      </c>
    </row>
    <row r="3218" spans="9:10" x14ac:dyDescent="0.35">
      <c r="I3218" s="1">
        <v>40746</v>
      </c>
      <c r="J3218">
        <v>1.4391</v>
      </c>
    </row>
    <row r="3219" spans="9:10" x14ac:dyDescent="0.35">
      <c r="I3219" s="1">
        <v>40749</v>
      </c>
      <c r="J3219">
        <v>1.4379999999999999</v>
      </c>
    </row>
    <row r="3220" spans="9:10" x14ac:dyDescent="0.35">
      <c r="I3220" s="1">
        <v>40750</v>
      </c>
      <c r="J3220">
        <v>1.4471000000000001</v>
      </c>
    </row>
    <row r="3221" spans="9:10" x14ac:dyDescent="0.35">
      <c r="I3221" s="1">
        <v>40751</v>
      </c>
      <c r="J3221">
        <v>1.4446000000000001</v>
      </c>
    </row>
    <row r="3222" spans="9:10" x14ac:dyDescent="0.35">
      <c r="I3222" s="1">
        <v>40752</v>
      </c>
      <c r="J3222">
        <v>1.4259999999999999</v>
      </c>
    </row>
    <row r="3223" spans="9:10" x14ac:dyDescent="0.35">
      <c r="I3223" s="1">
        <v>40753</v>
      </c>
      <c r="J3223">
        <v>1.4259999999999999</v>
      </c>
    </row>
    <row r="3224" spans="9:10" x14ac:dyDescent="0.35">
      <c r="I3224" s="1">
        <v>40756</v>
      </c>
      <c r="J3224">
        <v>1.4415</v>
      </c>
    </row>
    <row r="3225" spans="9:10" x14ac:dyDescent="0.35">
      <c r="I3225" s="1">
        <v>40757</v>
      </c>
      <c r="J3225">
        <v>1.417</v>
      </c>
    </row>
    <row r="3226" spans="9:10" x14ac:dyDescent="0.35">
      <c r="I3226" s="1">
        <v>40758</v>
      </c>
      <c r="J3226">
        <v>1.43</v>
      </c>
    </row>
    <row r="3227" spans="9:10" x14ac:dyDescent="0.35">
      <c r="I3227" s="1">
        <v>40759</v>
      </c>
      <c r="J3227">
        <v>1.4229000000000001</v>
      </c>
    </row>
    <row r="3228" spans="9:10" x14ac:dyDescent="0.35">
      <c r="I3228" s="1">
        <v>40760</v>
      </c>
      <c r="J3228">
        <v>1.4155</v>
      </c>
    </row>
    <row r="3229" spans="9:10" x14ac:dyDescent="0.35">
      <c r="I3229" s="1">
        <v>40763</v>
      </c>
      <c r="J3229">
        <v>1.4225000000000001</v>
      </c>
    </row>
    <row r="3230" spans="9:10" x14ac:dyDescent="0.35">
      <c r="I3230" s="1">
        <v>40764</v>
      </c>
      <c r="J3230">
        <v>1.4267000000000001</v>
      </c>
    </row>
    <row r="3231" spans="9:10" x14ac:dyDescent="0.35">
      <c r="I3231" s="1">
        <v>40765</v>
      </c>
      <c r="J3231">
        <v>1.4367000000000001</v>
      </c>
    </row>
    <row r="3232" spans="9:10" x14ac:dyDescent="0.35">
      <c r="I3232" s="1">
        <v>40766</v>
      </c>
      <c r="J3232">
        <v>1.4142999999999999</v>
      </c>
    </row>
    <row r="3233" spans="9:10" x14ac:dyDescent="0.35">
      <c r="I3233" s="1">
        <v>40767</v>
      </c>
      <c r="J3233">
        <v>1.425</v>
      </c>
    </row>
    <row r="3234" spans="9:10" x14ac:dyDescent="0.35">
      <c r="I3234" s="1">
        <v>40770</v>
      </c>
      <c r="J3234">
        <v>1.4309000000000001</v>
      </c>
    </row>
    <row r="3235" spans="9:10" x14ac:dyDescent="0.35">
      <c r="I3235" s="1">
        <v>40771</v>
      </c>
      <c r="J3235">
        <v>1.4359999999999999</v>
      </c>
    </row>
    <row r="3236" spans="9:10" x14ac:dyDescent="0.35">
      <c r="I3236" s="1">
        <v>40772</v>
      </c>
      <c r="J3236">
        <v>1.4477</v>
      </c>
    </row>
    <row r="3237" spans="9:10" x14ac:dyDescent="0.35">
      <c r="I3237" s="1">
        <v>40773</v>
      </c>
      <c r="J3237">
        <v>1.4369000000000001</v>
      </c>
    </row>
    <row r="3238" spans="9:10" x14ac:dyDescent="0.35">
      <c r="I3238" s="1">
        <v>40774</v>
      </c>
      <c r="J3238">
        <v>1.4384999999999999</v>
      </c>
    </row>
    <row r="3239" spans="9:10" x14ac:dyDescent="0.35">
      <c r="I3239" s="1">
        <v>40777</v>
      </c>
      <c r="J3239">
        <v>1.4413</v>
      </c>
    </row>
    <row r="3240" spans="9:10" x14ac:dyDescent="0.35">
      <c r="I3240" s="1">
        <v>40778</v>
      </c>
      <c r="J3240">
        <v>1.4461999999999999</v>
      </c>
    </row>
    <row r="3241" spans="9:10" x14ac:dyDescent="0.35">
      <c r="I3241" s="1">
        <v>40779</v>
      </c>
      <c r="J3241">
        <v>1.4433</v>
      </c>
    </row>
    <row r="3242" spans="9:10" x14ac:dyDescent="0.35">
      <c r="I3242" s="1">
        <v>40780</v>
      </c>
      <c r="J3242">
        <v>1.4423999999999999</v>
      </c>
    </row>
    <row r="3243" spans="9:10" x14ac:dyDescent="0.35">
      <c r="I3243" s="1">
        <v>40781</v>
      </c>
      <c r="J3243">
        <v>1.4401999999999999</v>
      </c>
    </row>
    <row r="3244" spans="9:10" x14ac:dyDescent="0.35">
      <c r="I3244" s="1">
        <v>40784</v>
      </c>
      <c r="J3244">
        <v>1.4487000000000001</v>
      </c>
    </row>
    <row r="3245" spans="9:10" x14ac:dyDescent="0.35">
      <c r="I3245" s="1">
        <v>40785</v>
      </c>
      <c r="J3245">
        <v>1.4401999999999999</v>
      </c>
    </row>
    <row r="3246" spans="9:10" x14ac:dyDescent="0.35">
      <c r="I3246" s="1">
        <v>40786</v>
      </c>
      <c r="J3246">
        <v>1.4450000000000001</v>
      </c>
    </row>
    <row r="3247" spans="9:10" x14ac:dyDescent="0.35">
      <c r="I3247" s="1">
        <v>40787</v>
      </c>
      <c r="J3247">
        <v>1.4285000000000001</v>
      </c>
    </row>
    <row r="3248" spans="9:10" x14ac:dyDescent="0.35">
      <c r="I3248" s="1">
        <v>40788</v>
      </c>
      <c r="J3248">
        <v>1.4255</v>
      </c>
    </row>
    <row r="3249" spans="9:10" x14ac:dyDescent="0.35">
      <c r="I3249" s="1">
        <v>40791</v>
      </c>
      <c r="J3249">
        <v>1.4126000000000001</v>
      </c>
    </row>
    <row r="3250" spans="9:10" x14ac:dyDescent="0.35">
      <c r="I3250" s="1">
        <v>40792</v>
      </c>
      <c r="J3250">
        <v>1.4098999999999999</v>
      </c>
    </row>
    <row r="3251" spans="9:10" x14ac:dyDescent="0.35">
      <c r="I3251" s="1">
        <v>40793</v>
      </c>
      <c r="J3251">
        <v>1.4036</v>
      </c>
    </row>
    <row r="3252" spans="9:10" x14ac:dyDescent="0.35">
      <c r="I3252" s="1">
        <v>40794</v>
      </c>
      <c r="J3252">
        <v>1.4044000000000001</v>
      </c>
    </row>
    <row r="3253" spans="9:10" x14ac:dyDescent="0.35">
      <c r="I3253" s="1">
        <v>40795</v>
      </c>
      <c r="J3253">
        <v>1.3816999999999999</v>
      </c>
    </row>
    <row r="3254" spans="9:10" x14ac:dyDescent="0.35">
      <c r="I3254" s="1">
        <v>40798</v>
      </c>
      <c r="J3254">
        <v>1.3655999999999999</v>
      </c>
    </row>
    <row r="3255" spans="9:10" x14ac:dyDescent="0.35">
      <c r="I3255" s="1">
        <v>40799</v>
      </c>
      <c r="J3255">
        <v>1.3645</v>
      </c>
    </row>
    <row r="3256" spans="9:10" x14ac:dyDescent="0.35">
      <c r="I3256" s="1">
        <v>40800</v>
      </c>
      <c r="J3256">
        <v>1.3729</v>
      </c>
    </row>
    <row r="3257" spans="9:10" x14ac:dyDescent="0.35">
      <c r="I3257" s="1">
        <v>40801</v>
      </c>
      <c r="J3257">
        <v>1.3794999999999999</v>
      </c>
    </row>
    <row r="3258" spans="9:10" x14ac:dyDescent="0.35">
      <c r="I3258" s="1">
        <v>40802</v>
      </c>
      <c r="J3258">
        <v>1.3759999999999999</v>
      </c>
    </row>
    <row r="3259" spans="9:10" x14ac:dyDescent="0.35">
      <c r="I3259" s="1">
        <v>40805</v>
      </c>
      <c r="J3259">
        <v>1.3641000000000001</v>
      </c>
    </row>
    <row r="3260" spans="9:10" x14ac:dyDescent="0.35">
      <c r="I3260" s="1">
        <v>40806</v>
      </c>
      <c r="J3260">
        <v>1.371</v>
      </c>
    </row>
    <row r="3261" spans="9:10" x14ac:dyDescent="0.35">
      <c r="I3261" s="1">
        <v>40807</v>
      </c>
      <c r="J3261">
        <v>1.3635999999999999</v>
      </c>
    </row>
    <row r="3262" spans="9:10" x14ac:dyDescent="0.35">
      <c r="I3262" s="1">
        <v>40808</v>
      </c>
      <c r="J3262">
        <v>1.3448</v>
      </c>
    </row>
    <row r="3263" spans="9:10" x14ac:dyDescent="0.35">
      <c r="I3263" s="1">
        <v>40809</v>
      </c>
      <c r="J3263">
        <v>1.343</v>
      </c>
    </row>
    <row r="3264" spans="9:10" x14ac:dyDescent="0.35">
      <c r="I3264" s="1">
        <v>40812</v>
      </c>
      <c r="J3264">
        <v>1.35</v>
      </c>
    </row>
    <row r="3265" spans="9:10" x14ac:dyDescent="0.35">
      <c r="I3265" s="1">
        <v>40813</v>
      </c>
      <c r="J3265">
        <v>1.3579000000000001</v>
      </c>
    </row>
    <row r="3266" spans="9:10" x14ac:dyDescent="0.35">
      <c r="I3266" s="1">
        <v>40814</v>
      </c>
      <c r="J3266">
        <v>1.3631</v>
      </c>
    </row>
    <row r="3267" spans="9:10" x14ac:dyDescent="0.35">
      <c r="I3267" s="1">
        <v>40815</v>
      </c>
      <c r="J3267">
        <v>1.3614999999999999</v>
      </c>
    </row>
    <row r="3268" spans="9:10" x14ac:dyDescent="0.35">
      <c r="I3268" s="1">
        <v>40816</v>
      </c>
      <c r="J3268">
        <v>1.3503000000000001</v>
      </c>
    </row>
    <row r="3269" spans="9:10" x14ac:dyDescent="0.35">
      <c r="I3269" s="1">
        <v>40819</v>
      </c>
      <c r="J3269">
        <v>1.3327</v>
      </c>
    </row>
    <row r="3270" spans="9:10" x14ac:dyDescent="0.35">
      <c r="I3270" s="1">
        <v>40820</v>
      </c>
      <c r="J3270">
        <v>1.3181</v>
      </c>
    </row>
    <row r="3271" spans="9:10" x14ac:dyDescent="0.35">
      <c r="I3271" s="1">
        <v>40821</v>
      </c>
      <c r="J3271">
        <v>1.3337000000000001</v>
      </c>
    </row>
    <row r="3272" spans="9:10" x14ac:dyDescent="0.35">
      <c r="I3272" s="1">
        <v>40822</v>
      </c>
      <c r="J3272">
        <v>1.3269</v>
      </c>
    </row>
    <row r="3273" spans="9:10" x14ac:dyDescent="0.35">
      <c r="I3273" s="1">
        <v>40823</v>
      </c>
      <c r="J3273">
        <v>1.3433999999999999</v>
      </c>
    </row>
    <row r="3274" spans="9:10" x14ac:dyDescent="0.35">
      <c r="I3274" s="1">
        <v>40826</v>
      </c>
      <c r="J3274">
        <v>1.3593</v>
      </c>
    </row>
    <row r="3275" spans="9:10" x14ac:dyDescent="0.35">
      <c r="I3275" s="1">
        <v>40827</v>
      </c>
      <c r="J3275">
        <v>1.3607</v>
      </c>
    </row>
    <row r="3276" spans="9:10" x14ac:dyDescent="0.35">
      <c r="I3276" s="1">
        <v>40828</v>
      </c>
      <c r="J3276">
        <v>1.3766</v>
      </c>
    </row>
    <row r="3277" spans="9:10" x14ac:dyDescent="0.35">
      <c r="I3277" s="1">
        <v>40829</v>
      </c>
      <c r="J3277">
        <v>1.3727</v>
      </c>
    </row>
    <row r="3278" spans="9:10" x14ac:dyDescent="0.35">
      <c r="I3278" s="1">
        <v>40830</v>
      </c>
      <c r="J3278">
        <v>1.3807</v>
      </c>
    </row>
    <row r="3279" spans="9:10" x14ac:dyDescent="0.35">
      <c r="I3279" s="1">
        <v>40833</v>
      </c>
      <c r="J3279">
        <v>1.3775999999999999</v>
      </c>
    </row>
    <row r="3280" spans="9:10" x14ac:dyDescent="0.35">
      <c r="I3280" s="1">
        <v>40834</v>
      </c>
      <c r="J3280">
        <v>1.3675999999999999</v>
      </c>
    </row>
    <row r="3281" spans="9:10" x14ac:dyDescent="0.35">
      <c r="I3281" s="1">
        <v>40835</v>
      </c>
      <c r="J3281">
        <v>1.3828</v>
      </c>
    </row>
    <row r="3282" spans="9:10" x14ac:dyDescent="0.35">
      <c r="I3282" s="1">
        <v>40836</v>
      </c>
      <c r="J3282">
        <v>1.3807</v>
      </c>
    </row>
    <row r="3283" spans="9:10" x14ac:dyDescent="0.35">
      <c r="I3283" s="1">
        <v>40837</v>
      </c>
      <c r="J3283">
        <v>1.3797999999999999</v>
      </c>
    </row>
    <row r="3284" spans="9:10" x14ac:dyDescent="0.35">
      <c r="I3284" s="1">
        <v>40840</v>
      </c>
      <c r="J3284">
        <v>1.3855999999999999</v>
      </c>
    </row>
    <row r="3285" spans="9:10" x14ac:dyDescent="0.35">
      <c r="I3285" s="1">
        <v>40841</v>
      </c>
      <c r="J3285">
        <v>1.3917999999999999</v>
      </c>
    </row>
    <row r="3286" spans="9:10" x14ac:dyDescent="0.35">
      <c r="I3286" s="1">
        <v>40842</v>
      </c>
      <c r="J3286">
        <v>1.3927</v>
      </c>
    </row>
    <row r="3287" spans="9:10" x14ac:dyDescent="0.35">
      <c r="I3287" s="1">
        <v>40843</v>
      </c>
      <c r="J3287">
        <v>1.4037999999999999</v>
      </c>
    </row>
    <row r="3288" spans="9:10" x14ac:dyDescent="0.35">
      <c r="I3288" s="1">
        <v>40844</v>
      </c>
      <c r="J3288">
        <v>1.4159999999999999</v>
      </c>
    </row>
    <row r="3289" spans="9:10" x14ac:dyDescent="0.35">
      <c r="I3289" s="1">
        <v>40847</v>
      </c>
      <c r="J3289">
        <v>1.4000999999999999</v>
      </c>
    </row>
    <row r="3290" spans="9:10" x14ac:dyDescent="0.35">
      <c r="I3290" s="1">
        <v>40848</v>
      </c>
      <c r="J3290">
        <v>1.3627</v>
      </c>
    </row>
    <row r="3291" spans="9:10" x14ac:dyDescent="0.35">
      <c r="I3291" s="1">
        <v>40849</v>
      </c>
      <c r="J3291">
        <v>1.3809</v>
      </c>
    </row>
    <row r="3292" spans="9:10" x14ac:dyDescent="0.35">
      <c r="I3292" s="1">
        <v>40850</v>
      </c>
      <c r="J3292">
        <v>1.3773</v>
      </c>
    </row>
    <row r="3293" spans="9:10" x14ac:dyDescent="0.35">
      <c r="I3293" s="1">
        <v>40851</v>
      </c>
      <c r="J3293">
        <v>1.3773</v>
      </c>
    </row>
    <row r="3294" spans="9:10" x14ac:dyDescent="0.35">
      <c r="I3294" s="1">
        <v>40854</v>
      </c>
      <c r="J3294">
        <v>1.3742000000000001</v>
      </c>
    </row>
    <row r="3295" spans="9:10" x14ac:dyDescent="0.35">
      <c r="I3295" s="1">
        <v>40855</v>
      </c>
      <c r="J3295">
        <v>1.3788</v>
      </c>
    </row>
    <row r="3296" spans="9:10" x14ac:dyDescent="0.35">
      <c r="I3296" s="1">
        <v>40856</v>
      </c>
      <c r="J3296">
        <v>1.3633</v>
      </c>
    </row>
    <row r="3297" spans="9:10" x14ac:dyDescent="0.35">
      <c r="I3297" s="1">
        <v>40857</v>
      </c>
      <c r="J3297">
        <v>1.3615999999999999</v>
      </c>
    </row>
    <row r="3298" spans="9:10" x14ac:dyDescent="0.35">
      <c r="I3298" s="1">
        <v>40858</v>
      </c>
      <c r="J3298">
        <v>1.365</v>
      </c>
    </row>
    <row r="3299" spans="9:10" x14ac:dyDescent="0.35">
      <c r="I3299" s="1">
        <v>40861</v>
      </c>
      <c r="J3299">
        <v>1.3658999999999999</v>
      </c>
    </row>
    <row r="3300" spans="9:10" x14ac:dyDescent="0.35">
      <c r="I3300" s="1">
        <v>40862</v>
      </c>
      <c r="J3300">
        <v>1.3532</v>
      </c>
    </row>
    <row r="3301" spans="9:10" x14ac:dyDescent="0.35">
      <c r="I3301" s="1">
        <v>40863</v>
      </c>
      <c r="J3301">
        <v>1.3484</v>
      </c>
    </row>
    <row r="3302" spans="9:10" x14ac:dyDescent="0.35">
      <c r="I3302" s="1">
        <v>40864</v>
      </c>
      <c r="J3302">
        <v>1.3480000000000001</v>
      </c>
    </row>
    <row r="3303" spans="9:10" x14ac:dyDescent="0.35">
      <c r="I3303" s="1">
        <v>40865</v>
      </c>
      <c r="J3303">
        <v>1.3575999999999999</v>
      </c>
    </row>
    <row r="3304" spans="9:10" x14ac:dyDescent="0.35">
      <c r="I3304" s="1">
        <v>40868</v>
      </c>
      <c r="J3304">
        <v>1.3458000000000001</v>
      </c>
    </row>
    <row r="3305" spans="9:10" x14ac:dyDescent="0.35">
      <c r="I3305" s="1">
        <v>40869</v>
      </c>
      <c r="J3305">
        <v>1.3534999999999999</v>
      </c>
    </row>
    <row r="3306" spans="9:10" x14ac:dyDescent="0.35">
      <c r="I3306" s="1">
        <v>40870</v>
      </c>
      <c r="J3306">
        <v>1.3387</v>
      </c>
    </row>
    <row r="3307" spans="9:10" x14ac:dyDescent="0.35">
      <c r="I3307" s="1">
        <v>40871</v>
      </c>
      <c r="J3307">
        <v>1.3372999999999999</v>
      </c>
    </row>
    <row r="3308" spans="9:10" x14ac:dyDescent="0.35">
      <c r="I3308" s="1">
        <v>40872</v>
      </c>
      <c r="J3308">
        <v>1.3229</v>
      </c>
    </row>
    <row r="3309" spans="9:10" x14ac:dyDescent="0.35">
      <c r="I3309" s="1">
        <v>40875</v>
      </c>
      <c r="J3309">
        <v>1.3348</v>
      </c>
    </row>
    <row r="3310" spans="9:10" x14ac:dyDescent="0.35">
      <c r="I3310" s="1">
        <v>40876</v>
      </c>
      <c r="J3310">
        <v>1.3335999999999999</v>
      </c>
    </row>
    <row r="3311" spans="9:10" x14ac:dyDescent="0.35">
      <c r="I3311" s="1">
        <v>40877</v>
      </c>
      <c r="J3311">
        <v>1.3418000000000001</v>
      </c>
    </row>
    <row r="3312" spans="9:10" x14ac:dyDescent="0.35">
      <c r="I3312" s="1">
        <v>40878</v>
      </c>
      <c r="J3312">
        <v>1.3492</v>
      </c>
    </row>
    <row r="3313" spans="9:10" x14ac:dyDescent="0.35">
      <c r="I3313" s="1">
        <v>40879</v>
      </c>
      <c r="J3313">
        <v>1.3511</v>
      </c>
    </row>
    <row r="3314" spans="9:10" x14ac:dyDescent="0.35">
      <c r="I3314" s="1">
        <v>40882</v>
      </c>
      <c r="J3314">
        <v>1.3442000000000001</v>
      </c>
    </row>
    <row r="3315" spans="9:10" x14ac:dyDescent="0.35">
      <c r="I3315" s="1">
        <v>40883</v>
      </c>
      <c r="J3315">
        <v>1.3393999999999999</v>
      </c>
    </row>
    <row r="3316" spans="9:10" x14ac:dyDescent="0.35">
      <c r="I3316" s="1">
        <v>40884</v>
      </c>
      <c r="J3316">
        <v>1.3376999999999999</v>
      </c>
    </row>
    <row r="3317" spans="9:10" x14ac:dyDescent="0.35">
      <c r="I3317" s="1">
        <v>40885</v>
      </c>
      <c r="J3317">
        <v>1.341</v>
      </c>
    </row>
    <row r="3318" spans="9:10" x14ac:dyDescent="0.35">
      <c r="I3318" s="1">
        <v>40886</v>
      </c>
      <c r="J3318">
        <v>1.3384</v>
      </c>
    </row>
    <row r="3319" spans="9:10" x14ac:dyDescent="0.35">
      <c r="I3319" s="1">
        <v>40889</v>
      </c>
      <c r="J3319">
        <v>1.3250999999999999</v>
      </c>
    </row>
    <row r="3320" spans="9:10" x14ac:dyDescent="0.35">
      <c r="I3320" s="1">
        <v>40890</v>
      </c>
      <c r="J3320">
        <v>1.3181</v>
      </c>
    </row>
    <row r="3321" spans="9:10" x14ac:dyDescent="0.35">
      <c r="I3321" s="1">
        <v>40891</v>
      </c>
      <c r="J3321">
        <v>1.2992999999999999</v>
      </c>
    </row>
    <row r="3322" spans="9:10" x14ac:dyDescent="0.35">
      <c r="I3322" s="1">
        <v>40892</v>
      </c>
      <c r="J3322">
        <v>1.3019000000000001</v>
      </c>
    </row>
    <row r="3323" spans="9:10" x14ac:dyDescent="0.35">
      <c r="I3323" s="1">
        <v>40893</v>
      </c>
      <c r="J3323">
        <v>1.3064</v>
      </c>
    </row>
    <row r="3324" spans="9:10" x14ac:dyDescent="0.35">
      <c r="I3324" s="1">
        <v>40896</v>
      </c>
      <c r="J3324">
        <v>1.3039000000000001</v>
      </c>
    </row>
    <row r="3325" spans="9:10" x14ac:dyDescent="0.35">
      <c r="I3325" s="1">
        <v>40897</v>
      </c>
      <c r="J3325">
        <v>1.3073999999999999</v>
      </c>
    </row>
    <row r="3326" spans="9:10" x14ac:dyDescent="0.35">
      <c r="I3326" s="1">
        <v>40898</v>
      </c>
      <c r="J3326">
        <v>1.3053999999999999</v>
      </c>
    </row>
    <row r="3327" spans="9:10" x14ac:dyDescent="0.35">
      <c r="I3327" s="1">
        <v>40899</v>
      </c>
      <c r="J3327">
        <v>1.3047</v>
      </c>
    </row>
    <row r="3328" spans="9:10" x14ac:dyDescent="0.35">
      <c r="I3328" s="1">
        <v>40900</v>
      </c>
      <c r="J3328">
        <v>1.3057000000000001</v>
      </c>
    </row>
    <row r="3329" spans="9:10" x14ac:dyDescent="0.35">
      <c r="I3329" s="1">
        <v>40904</v>
      </c>
      <c r="J3329">
        <v>1.3069</v>
      </c>
    </row>
    <row r="3330" spans="9:10" x14ac:dyDescent="0.35">
      <c r="I3330" s="1">
        <v>40905</v>
      </c>
      <c r="J3330">
        <v>1.3073999999999999</v>
      </c>
    </row>
    <row r="3331" spans="9:10" x14ac:dyDescent="0.35">
      <c r="I3331" s="1">
        <v>40906</v>
      </c>
      <c r="J3331">
        <v>1.2888999999999999</v>
      </c>
    </row>
    <row r="3332" spans="9:10" x14ac:dyDescent="0.35">
      <c r="I3332" s="1">
        <v>40907</v>
      </c>
      <c r="J3332">
        <v>1.2939000000000001</v>
      </c>
    </row>
    <row r="3333" spans="9:10" x14ac:dyDescent="0.35">
      <c r="I3333" s="1">
        <v>40910</v>
      </c>
      <c r="J3333">
        <v>1.2935000000000001</v>
      </c>
    </row>
    <row r="3334" spans="9:10" x14ac:dyDescent="0.35">
      <c r="I3334" s="1">
        <v>40911</v>
      </c>
      <c r="J3334">
        <v>1.3013999999999999</v>
      </c>
    </row>
    <row r="3335" spans="9:10" x14ac:dyDescent="0.35">
      <c r="I3335" s="1">
        <v>40912</v>
      </c>
      <c r="J3335">
        <v>1.2948</v>
      </c>
    </row>
    <row r="3336" spans="9:10" x14ac:dyDescent="0.35">
      <c r="I3336" s="1">
        <v>40913</v>
      </c>
      <c r="J3336">
        <v>1.2831999999999999</v>
      </c>
    </row>
    <row r="3337" spans="9:10" x14ac:dyDescent="0.35">
      <c r="I3337" s="1">
        <v>40914</v>
      </c>
      <c r="J3337">
        <v>1.2776000000000001</v>
      </c>
    </row>
    <row r="3338" spans="9:10" x14ac:dyDescent="0.35">
      <c r="I3338" s="1">
        <v>40917</v>
      </c>
      <c r="J3338">
        <v>1.2727999999999999</v>
      </c>
    </row>
    <row r="3339" spans="9:10" x14ac:dyDescent="0.35">
      <c r="I3339" s="1">
        <v>40918</v>
      </c>
      <c r="J3339">
        <v>1.2807999999999999</v>
      </c>
    </row>
    <row r="3340" spans="9:10" x14ac:dyDescent="0.35">
      <c r="I3340" s="1">
        <v>40919</v>
      </c>
      <c r="J3340">
        <v>1.2718</v>
      </c>
    </row>
    <row r="3341" spans="9:10" x14ac:dyDescent="0.35">
      <c r="I3341" s="1">
        <v>40920</v>
      </c>
      <c r="J3341">
        <v>1.2736000000000001</v>
      </c>
    </row>
    <row r="3342" spans="9:10" x14ac:dyDescent="0.35">
      <c r="I3342" s="1">
        <v>40921</v>
      </c>
      <c r="J3342">
        <v>1.2770999999999999</v>
      </c>
    </row>
    <row r="3343" spans="9:10" x14ac:dyDescent="0.35">
      <c r="I3343" s="1">
        <v>40924</v>
      </c>
      <c r="J3343">
        <v>1.2668999999999999</v>
      </c>
    </row>
    <row r="3344" spans="9:10" x14ac:dyDescent="0.35">
      <c r="I3344" s="1">
        <v>40925</v>
      </c>
      <c r="J3344">
        <v>1.2789999999999999</v>
      </c>
    </row>
    <row r="3345" spans="9:10" x14ac:dyDescent="0.35">
      <c r="I3345" s="1">
        <v>40926</v>
      </c>
      <c r="J3345">
        <v>1.2830999999999999</v>
      </c>
    </row>
    <row r="3346" spans="9:10" x14ac:dyDescent="0.35">
      <c r="I3346" s="1">
        <v>40927</v>
      </c>
      <c r="J3346">
        <v>1.2910999999999999</v>
      </c>
    </row>
    <row r="3347" spans="9:10" x14ac:dyDescent="0.35">
      <c r="I3347" s="1">
        <v>40928</v>
      </c>
      <c r="J3347">
        <v>1.2902</v>
      </c>
    </row>
    <row r="3348" spans="9:10" x14ac:dyDescent="0.35">
      <c r="I3348" s="1">
        <v>40931</v>
      </c>
      <c r="J3348">
        <v>1.3017000000000001</v>
      </c>
    </row>
    <row r="3349" spans="9:10" x14ac:dyDescent="0.35">
      <c r="I3349" s="1">
        <v>40932</v>
      </c>
      <c r="J3349">
        <v>1.3003</v>
      </c>
    </row>
    <row r="3350" spans="9:10" x14ac:dyDescent="0.35">
      <c r="I3350" s="1">
        <v>40933</v>
      </c>
      <c r="J3350">
        <v>1.2942</v>
      </c>
    </row>
    <row r="3351" spans="9:10" x14ac:dyDescent="0.35">
      <c r="I3351" s="1">
        <v>40934</v>
      </c>
      <c r="J3351">
        <v>1.3145</v>
      </c>
    </row>
    <row r="3352" spans="9:10" x14ac:dyDescent="0.35">
      <c r="I3352" s="1">
        <v>40935</v>
      </c>
      <c r="J3352">
        <v>1.3145</v>
      </c>
    </row>
    <row r="3353" spans="9:10" x14ac:dyDescent="0.35">
      <c r="I3353" s="1">
        <v>40938</v>
      </c>
      <c r="J3353">
        <v>1.3109999999999999</v>
      </c>
    </row>
    <row r="3354" spans="9:10" x14ac:dyDescent="0.35">
      <c r="I3354" s="1">
        <v>40939</v>
      </c>
      <c r="J3354">
        <v>1.3176000000000001</v>
      </c>
    </row>
    <row r="3355" spans="9:10" x14ac:dyDescent="0.35">
      <c r="I3355" s="1">
        <v>40940</v>
      </c>
      <c r="J3355">
        <v>1.3174999999999999</v>
      </c>
    </row>
    <row r="3356" spans="9:10" x14ac:dyDescent="0.35">
      <c r="I3356" s="1">
        <v>40941</v>
      </c>
      <c r="J3356">
        <v>1.3093999999999999</v>
      </c>
    </row>
    <row r="3357" spans="9:10" x14ac:dyDescent="0.35">
      <c r="I3357" s="1">
        <v>40942</v>
      </c>
      <c r="J3357">
        <v>1.3160000000000001</v>
      </c>
    </row>
    <row r="3358" spans="9:10" x14ac:dyDescent="0.35">
      <c r="I3358" s="1">
        <v>40945</v>
      </c>
      <c r="J3358">
        <v>1.3042</v>
      </c>
    </row>
    <row r="3359" spans="9:10" x14ac:dyDescent="0.35">
      <c r="I3359" s="1">
        <v>40946</v>
      </c>
      <c r="J3359">
        <v>1.3112999999999999</v>
      </c>
    </row>
    <row r="3360" spans="9:10" x14ac:dyDescent="0.35">
      <c r="I3360" s="1">
        <v>40947</v>
      </c>
      <c r="J3360">
        <v>1.3273999999999999</v>
      </c>
    </row>
    <row r="3361" spans="9:10" x14ac:dyDescent="0.35">
      <c r="I3361" s="1">
        <v>40948</v>
      </c>
      <c r="J3361">
        <v>1.3288</v>
      </c>
    </row>
    <row r="3362" spans="9:10" x14ac:dyDescent="0.35">
      <c r="I3362" s="1">
        <v>40949</v>
      </c>
      <c r="J3362">
        <v>1.3189</v>
      </c>
    </row>
    <row r="3363" spans="9:10" x14ac:dyDescent="0.35">
      <c r="I3363" s="1">
        <v>40952</v>
      </c>
      <c r="J3363">
        <v>1.3253999999999999</v>
      </c>
    </row>
    <row r="3364" spans="9:10" x14ac:dyDescent="0.35">
      <c r="I3364" s="1">
        <v>40953</v>
      </c>
      <c r="J3364">
        <v>1.3169</v>
      </c>
    </row>
    <row r="3365" spans="9:10" x14ac:dyDescent="0.35">
      <c r="I3365" s="1">
        <v>40954</v>
      </c>
      <c r="J3365">
        <v>1.3091999999999999</v>
      </c>
    </row>
    <row r="3366" spans="9:10" x14ac:dyDescent="0.35">
      <c r="I3366" s="1">
        <v>40955</v>
      </c>
      <c r="J3366">
        <v>1.2982</v>
      </c>
    </row>
    <row r="3367" spans="9:10" x14ac:dyDescent="0.35">
      <c r="I3367" s="1">
        <v>40956</v>
      </c>
      <c r="J3367">
        <v>1.3159000000000001</v>
      </c>
    </row>
    <row r="3368" spans="9:10" x14ac:dyDescent="0.35">
      <c r="I3368" s="1">
        <v>40959</v>
      </c>
      <c r="J3368">
        <v>1.3266</v>
      </c>
    </row>
    <row r="3369" spans="9:10" x14ac:dyDescent="0.35">
      <c r="I3369" s="1">
        <v>40960</v>
      </c>
      <c r="J3369">
        <v>1.3222</v>
      </c>
    </row>
    <row r="3370" spans="9:10" x14ac:dyDescent="0.35">
      <c r="I3370" s="1">
        <v>40961</v>
      </c>
      <c r="J3370">
        <v>1.323</v>
      </c>
    </row>
    <row r="3371" spans="9:10" x14ac:dyDescent="0.35">
      <c r="I3371" s="1">
        <v>40962</v>
      </c>
      <c r="J3371">
        <v>1.33</v>
      </c>
    </row>
    <row r="3372" spans="9:10" x14ac:dyDescent="0.35">
      <c r="I3372" s="1">
        <v>40963</v>
      </c>
      <c r="J3372">
        <v>1.3411999999999999</v>
      </c>
    </row>
    <row r="3373" spans="9:10" x14ac:dyDescent="0.35">
      <c r="I3373" s="1">
        <v>40966</v>
      </c>
      <c r="J3373">
        <v>1.3388</v>
      </c>
    </row>
    <row r="3374" spans="9:10" x14ac:dyDescent="0.35">
      <c r="I3374" s="1">
        <v>40967</v>
      </c>
      <c r="J3374">
        <v>1.3453999999999999</v>
      </c>
    </row>
    <row r="3375" spans="9:10" x14ac:dyDescent="0.35">
      <c r="I3375" s="1">
        <v>40968</v>
      </c>
      <c r="J3375">
        <v>1.3443000000000001</v>
      </c>
    </row>
    <row r="3376" spans="9:10" x14ac:dyDescent="0.35">
      <c r="I3376" s="1">
        <v>40969</v>
      </c>
      <c r="J3376">
        <v>1.3311999999999999</v>
      </c>
    </row>
    <row r="3377" spans="9:10" x14ac:dyDescent="0.35">
      <c r="I3377" s="1">
        <v>40970</v>
      </c>
      <c r="J3377">
        <v>1.3217000000000001</v>
      </c>
    </row>
    <row r="3378" spans="9:10" x14ac:dyDescent="0.35">
      <c r="I3378" s="1">
        <v>40973</v>
      </c>
      <c r="J3378">
        <v>1.3220000000000001</v>
      </c>
    </row>
    <row r="3379" spans="9:10" x14ac:dyDescent="0.35">
      <c r="I3379" s="1">
        <v>40974</v>
      </c>
      <c r="J3379">
        <v>1.3152999999999999</v>
      </c>
    </row>
    <row r="3380" spans="9:10" x14ac:dyDescent="0.35">
      <c r="I3380" s="1">
        <v>40975</v>
      </c>
      <c r="J3380">
        <v>1.3120000000000001</v>
      </c>
    </row>
    <row r="3381" spans="9:10" x14ac:dyDescent="0.35">
      <c r="I3381" s="1">
        <v>40976</v>
      </c>
      <c r="J3381">
        <v>1.3242</v>
      </c>
    </row>
    <row r="3382" spans="9:10" x14ac:dyDescent="0.35">
      <c r="I3382" s="1">
        <v>40977</v>
      </c>
      <c r="J3382">
        <v>1.3190999999999999</v>
      </c>
    </row>
    <row r="3383" spans="9:10" x14ac:dyDescent="0.35">
      <c r="I3383" s="1">
        <v>40980</v>
      </c>
      <c r="J3383">
        <v>1.3119000000000001</v>
      </c>
    </row>
    <row r="3384" spans="9:10" x14ac:dyDescent="0.35">
      <c r="I3384" s="1">
        <v>40981</v>
      </c>
      <c r="J3384">
        <v>1.3057000000000001</v>
      </c>
    </row>
    <row r="3385" spans="9:10" x14ac:dyDescent="0.35">
      <c r="I3385" s="1">
        <v>40982</v>
      </c>
      <c r="J3385">
        <v>1.3062</v>
      </c>
    </row>
    <row r="3386" spans="9:10" x14ac:dyDescent="0.35">
      <c r="I3386" s="1">
        <v>40983</v>
      </c>
      <c r="J3386">
        <v>1.3057000000000001</v>
      </c>
    </row>
    <row r="3387" spans="9:10" x14ac:dyDescent="0.35">
      <c r="I3387" s="1">
        <v>40984</v>
      </c>
      <c r="J3387">
        <v>1.3116000000000001</v>
      </c>
    </row>
    <row r="3388" spans="9:10" x14ac:dyDescent="0.35">
      <c r="I3388" s="1">
        <v>40987</v>
      </c>
      <c r="J3388">
        <v>1.3149999999999999</v>
      </c>
    </row>
    <row r="3389" spans="9:10" x14ac:dyDescent="0.35">
      <c r="I3389" s="1">
        <v>40988</v>
      </c>
      <c r="J3389">
        <v>1.3198000000000001</v>
      </c>
    </row>
    <row r="3390" spans="9:10" x14ac:dyDescent="0.35">
      <c r="I3390" s="1">
        <v>40989</v>
      </c>
      <c r="J3390">
        <v>1.3225</v>
      </c>
    </row>
    <row r="3391" spans="9:10" x14ac:dyDescent="0.35">
      <c r="I3391" s="1">
        <v>40990</v>
      </c>
      <c r="J3391">
        <v>1.3167</v>
      </c>
    </row>
    <row r="3392" spans="9:10" x14ac:dyDescent="0.35">
      <c r="I3392" s="1">
        <v>40991</v>
      </c>
      <c r="J3392">
        <v>1.3242</v>
      </c>
    </row>
    <row r="3393" spans="9:10" x14ac:dyDescent="0.35">
      <c r="I3393" s="1">
        <v>40994</v>
      </c>
      <c r="J3393">
        <v>1.3275999999999999</v>
      </c>
    </row>
    <row r="3394" spans="9:10" x14ac:dyDescent="0.35">
      <c r="I3394" s="1">
        <v>40995</v>
      </c>
      <c r="J3394">
        <v>1.3332999999999999</v>
      </c>
    </row>
    <row r="3395" spans="9:10" x14ac:dyDescent="0.35">
      <c r="I3395" s="1">
        <v>40996</v>
      </c>
      <c r="J3395">
        <v>1.3337000000000001</v>
      </c>
    </row>
    <row r="3396" spans="9:10" x14ac:dyDescent="0.35">
      <c r="I3396" s="1">
        <v>40997</v>
      </c>
      <c r="J3396">
        <v>1.3271999999999999</v>
      </c>
    </row>
    <row r="3397" spans="9:10" x14ac:dyDescent="0.35">
      <c r="I3397" s="1">
        <v>40998</v>
      </c>
      <c r="J3397">
        <v>1.3355999999999999</v>
      </c>
    </row>
    <row r="3398" spans="9:10" x14ac:dyDescent="0.35">
      <c r="I3398" s="1">
        <v>41001</v>
      </c>
      <c r="J3398">
        <v>1.3319000000000001</v>
      </c>
    </row>
    <row r="3399" spans="9:10" x14ac:dyDescent="0.35">
      <c r="I3399" s="1">
        <v>41002</v>
      </c>
      <c r="J3399">
        <v>1.3314999999999999</v>
      </c>
    </row>
    <row r="3400" spans="9:10" x14ac:dyDescent="0.35">
      <c r="I3400" s="1">
        <v>41003</v>
      </c>
      <c r="J3400">
        <v>1.3142</v>
      </c>
    </row>
    <row r="3401" spans="9:10" x14ac:dyDescent="0.35">
      <c r="I3401" s="1">
        <v>41004</v>
      </c>
      <c r="J3401">
        <v>1.3068</v>
      </c>
    </row>
    <row r="3402" spans="9:10" x14ac:dyDescent="0.35">
      <c r="I3402" s="1">
        <v>41009</v>
      </c>
      <c r="J3402">
        <v>1.3113999999999999</v>
      </c>
    </row>
    <row r="3403" spans="9:10" x14ac:dyDescent="0.35">
      <c r="I3403" s="1">
        <v>41010</v>
      </c>
      <c r="J3403">
        <v>1.3130999999999999</v>
      </c>
    </row>
    <row r="3404" spans="9:10" x14ac:dyDescent="0.35">
      <c r="I3404" s="1">
        <v>41011</v>
      </c>
      <c r="J3404">
        <v>1.3152999999999999</v>
      </c>
    </row>
    <row r="3405" spans="9:10" x14ac:dyDescent="0.35">
      <c r="I3405" s="1">
        <v>41012</v>
      </c>
      <c r="J3405">
        <v>1.3148</v>
      </c>
    </row>
    <row r="3406" spans="9:10" x14ac:dyDescent="0.35">
      <c r="I3406" s="1">
        <v>41015</v>
      </c>
      <c r="J3406">
        <v>1.3024</v>
      </c>
    </row>
    <row r="3407" spans="9:10" x14ac:dyDescent="0.35">
      <c r="I3407" s="1">
        <v>41016</v>
      </c>
      <c r="J3407">
        <v>1.3131999999999999</v>
      </c>
    </row>
    <row r="3408" spans="9:10" x14ac:dyDescent="0.35">
      <c r="I3408" s="1">
        <v>41017</v>
      </c>
      <c r="J3408">
        <v>1.3092999999999999</v>
      </c>
    </row>
    <row r="3409" spans="9:10" x14ac:dyDescent="0.35">
      <c r="I3409" s="1">
        <v>41018</v>
      </c>
      <c r="J3409">
        <v>1.3086</v>
      </c>
    </row>
    <row r="3410" spans="9:10" x14ac:dyDescent="0.35">
      <c r="I3410" s="1">
        <v>41019</v>
      </c>
      <c r="J3410">
        <v>1.3191999999999999</v>
      </c>
    </row>
    <row r="3411" spans="9:10" x14ac:dyDescent="0.35">
      <c r="I3411" s="1">
        <v>41022</v>
      </c>
      <c r="J3411">
        <v>1.3130999999999999</v>
      </c>
    </row>
    <row r="3412" spans="9:10" x14ac:dyDescent="0.35">
      <c r="I3412" s="1">
        <v>41023</v>
      </c>
      <c r="J3412">
        <v>1.3161</v>
      </c>
    </row>
    <row r="3413" spans="9:10" x14ac:dyDescent="0.35">
      <c r="I3413" s="1">
        <v>41024</v>
      </c>
      <c r="J3413">
        <v>1.3206</v>
      </c>
    </row>
    <row r="3414" spans="9:10" x14ac:dyDescent="0.35">
      <c r="I3414" s="1">
        <v>41025</v>
      </c>
      <c r="J3414">
        <v>1.3214999999999999</v>
      </c>
    </row>
    <row r="3415" spans="9:10" x14ac:dyDescent="0.35">
      <c r="I3415" s="1">
        <v>41026</v>
      </c>
      <c r="J3415">
        <v>1.3229</v>
      </c>
    </row>
    <row r="3416" spans="9:10" x14ac:dyDescent="0.35">
      <c r="I3416" s="1">
        <v>41029</v>
      </c>
      <c r="J3416">
        <v>1.3213999999999999</v>
      </c>
    </row>
    <row r="3417" spans="9:10" x14ac:dyDescent="0.35">
      <c r="I3417" s="1">
        <v>41031</v>
      </c>
      <c r="J3417">
        <v>1.3130999999999999</v>
      </c>
    </row>
    <row r="3418" spans="9:10" x14ac:dyDescent="0.35">
      <c r="I3418" s="1">
        <v>41032</v>
      </c>
      <c r="J3418">
        <v>1.3123</v>
      </c>
    </row>
    <row r="3419" spans="9:10" x14ac:dyDescent="0.35">
      <c r="I3419" s="1">
        <v>41033</v>
      </c>
      <c r="J3419">
        <v>1.3131999999999999</v>
      </c>
    </row>
    <row r="3420" spans="9:10" x14ac:dyDescent="0.35">
      <c r="I3420" s="1">
        <v>41036</v>
      </c>
      <c r="J3420">
        <v>1.3032999999999999</v>
      </c>
    </row>
    <row r="3421" spans="9:10" x14ac:dyDescent="0.35">
      <c r="I3421" s="1">
        <v>41037</v>
      </c>
      <c r="J3421">
        <v>1.3025</v>
      </c>
    </row>
    <row r="3422" spans="9:10" x14ac:dyDescent="0.35">
      <c r="I3422" s="1">
        <v>41038</v>
      </c>
      <c r="J3422">
        <v>1.2949999999999999</v>
      </c>
    </row>
    <row r="3423" spans="9:10" x14ac:dyDescent="0.35">
      <c r="I3423" s="1">
        <v>41039</v>
      </c>
      <c r="J3423">
        <v>1.2961</v>
      </c>
    </row>
    <row r="3424" spans="9:10" x14ac:dyDescent="0.35">
      <c r="I3424" s="1">
        <v>41040</v>
      </c>
      <c r="J3424">
        <v>1.2944</v>
      </c>
    </row>
    <row r="3425" spans="9:10" x14ac:dyDescent="0.35">
      <c r="I3425" s="1">
        <v>41043</v>
      </c>
      <c r="J3425">
        <v>1.2863</v>
      </c>
    </row>
    <row r="3426" spans="9:10" x14ac:dyDescent="0.35">
      <c r="I3426" s="1">
        <v>41044</v>
      </c>
      <c r="J3426">
        <v>1.2843</v>
      </c>
    </row>
    <row r="3427" spans="9:10" x14ac:dyDescent="0.35">
      <c r="I3427" s="1">
        <v>41045</v>
      </c>
      <c r="J3427">
        <v>1.2738</v>
      </c>
    </row>
    <row r="3428" spans="9:10" x14ac:dyDescent="0.35">
      <c r="I3428" s="1">
        <v>41046</v>
      </c>
      <c r="J3428">
        <v>1.2682</v>
      </c>
    </row>
    <row r="3429" spans="9:10" x14ac:dyDescent="0.35">
      <c r="I3429" s="1">
        <v>41047</v>
      </c>
      <c r="J3429">
        <v>1.2721</v>
      </c>
    </row>
    <row r="3430" spans="9:10" x14ac:dyDescent="0.35">
      <c r="I3430" s="1">
        <v>41050</v>
      </c>
      <c r="J3430">
        <v>1.2749999999999999</v>
      </c>
    </row>
    <row r="3431" spans="9:10" x14ac:dyDescent="0.35">
      <c r="I3431" s="1">
        <v>41051</v>
      </c>
      <c r="J3431">
        <v>1.2767999999999999</v>
      </c>
    </row>
    <row r="3432" spans="9:10" x14ac:dyDescent="0.35">
      <c r="I3432" s="1">
        <v>41052</v>
      </c>
      <c r="J3432">
        <v>1.2659</v>
      </c>
    </row>
    <row r="3433" spans="9:10" x14ac:dyDescent="0.35">
      <c r="I3433" s="1">
        <v>41053</v>
      </c>
      <c r="J3433">
        <v>1.2557</v>
      </c>
    </row>
    <row r="3434" spans="9:10" x14ac:dyDescent="0.35">
      <c r="I3434" s="1">
        <v>41054</v>
      </c>
      <c r="J3434">
        <v>1.2545999999999999</v>
      </c>
    </row>
    <row r="3435" spans="9:10" x14ac:dyDescent="0.35">
      <c r="I3435" s="1">
        <v>41057</v>
      </c>
      <c r="J3435">
        <v>1.2565999999999999</v>
      </c>
    </row>
    <row r="3436" spans="9:10" x14ac:dyDescent="0.35">
      <c r="I3436" s="1">
        <v>41058</v>
      </c>
      <c r="J3436">
        <v>1.2523</v>
      </c>
    </row>
    <row r="3437" spans="9:10" x14ac:dyDescent="0.35">
      <c r="I3437" s="1">
        <v>41059</v>
      </c>
      <c r="J3437">
        <v>1.2438</v>
      </c>
    </row>
    <row r="3438" spans="9:10" x14ac:dyDescent="0.35">
      <c r="I3438" s="1">
        <v>41060</v>
      </c>
      <c r="J3438">
        <v>1.2403</v>
      </c>
    </row>
    <row r="3439" spans="9:10" x14ac:dyDescent="0.35">
      <c r="I3439" s="1">
        <v>41061</v>
      </c>
      <c r="J3439">
        <v>1.2322</v>
      </c>
    </row>
    <row r="3440" spans="9:10" x14ac:dyDescent="0.35">
      <c r="I3440" s="1">
        <v>41064</v>
      </c>
      <c r="J3440">
        <v>1.2437</v>
      </c>
    </row>
    <row r="3441" spans="9:10" x14ac:dyDescent="0.35">
      <c r="I3441" s="1">
        <v>41065</v>
      </c>
      <c r="J3441">
        <v>1.2428999999999999</v>
      </c>
    </row>
    <row r="3442" spans="9:10" x14ac:dyDescent="0.35">
      <c r="I3442" s="1">
        <v>41066</v>
      </c>
      <c r="J3442">
        <v>1.2484999999999999</v>
      </c>
    </row>
    <row r="3443" spans="9:10" x14ac:dyDescent="0.35">
      <c r="I3443" s="1">
        <v>41067</v>
      </c>
      <c r="J3443">
        <v>1.2595000000000001</v>
      </c>
    </row>
    <row r="3444" spans="9:10" x14ac:dyDescent="0.35">
      <c r="I3444" s="1">
        <v>41068</v>
      </c>
      <c r="J3444">
        <v>1.2467999999999999</v>
      </c>
    </row>
    <row r="3445" spans="9:10" x14ac:dyDescent="0.35">
      <c r="I3445" s="1">
        <v>41071</v>
      </c>
      <c r="J3445">
        <v>1.2544</v>
      </c>
    </row>
    <row r="3446" spans="9:10" x14ac:dyDescent="0.35">
      <c r="I3446" s="1">
        <v>41072</v>
      </c>
      <c r="J3446">
        <v>1.2492000000000001</v>
      </c>
    </row>
    <row r="3447" spans="9:10" x14ac:dyDescent="0.35">
      <c r="I3447" s="1">
        <v>41073</v>
      </c>
      <c r="J3447">
        <v>1.2534000000000001</v>
      </c>
    </row>
    <row r="3448" spans="9:10" x14ac:dyDescent="0.35">
      <c r="I3448" s="1">
        <v>41074</v>
      </c>
      <c r="J3448">
        <v>1.2551000000000001</v>
      </c>
    </row>
    <row r="3449" spans="9:10" x14ac:dyDescent="0.35">
      <c r="I3449" s="1">
        <v>41075</v>
      </c>
      <c r="J3449">
        <v>1.2596000000000001</v>
      </c>
    </row>
    <row r="3450" spans="9:10" x14ac:dyDescent="0.35">
      <c r="I3450" s="1">
        <v>41078</v>
      </c>
      <c r="J3450">
        <v>1.2618</v>
      </c>
    </row>
    <row r="3451" spans="9:10" x14ac:dyDescent="0.35">
      <c r="I3451" s="1">
        <v>41079</v>
      </c>
      <c r="J3451">
        <v>1.2619</v>
      </c>
    </row>
    <row r="3452" spans="9:10" x14ac:dyDescent="0.35">
      <c r="I3452" s="1">
        <v>41080</v>
      </c>
      <c r="J3452">
        <v>1.2704</v>
      </c>
    </row>
    <row r="3453" spans="9:10" x14ac:dyDescent="0.35">
      <c r="I3453" s="1">
        <v>41081</v>
      </c>
      <c r="J3453">
        <v>1.2669999999999999</v>
      </c>
    </row>
    <row r="3454" spans="9:10" x14ac:dyDescent="0.35">
      <c r="I3454" s="1">
        <v>41082</v>
      </c>
      <c r="J3454">
        <v>1.2539</v>
      </c>
    </row>
    <row r="3455" spans="9:10" x14ac:dyDescent="0.35">
      <c r="I3455" s="1">
        <v>41085</v>
      </c>
      <c r="J3455">
        <v>1.2487999999999999</v>
      </c>
    </row>
    <row r="3456" spans="9:10" x14ac:dyDescent="0.35">
      <c r="I3456" s="1">
        <v>41086</v>
      </c>
      <c r="J3456">
        <v>1.2475000000000001</v>
      </c>
    </row>
    <row r="3457" spans="9:10" x14ac:dyDescent="0.35">
      <c r="I3457" s="1">
        <v>41087</v>
      </c>
      <c r="J3457">
        <v>1.2478</v>
      </c>
    </row>
    <row r="3458" spans="9:10" x14ac:dyDescent="0.35">
      <c r="I3458" s="1">
        <v>41088</v>
      </c>
      <c r="J3458">
        <v>1.2418</v>
      </c>
    </row>
    <row r="3459" spans="9:10" x14ac:dyDescent="0.35">
      <c r="I3459" s="1">
        <v>41089</v>
      </c>
      <c r="J3459">
        <v>1.2589999999999999</v>
      </c>
    </row>
    <row r="3460" spans="9:10" x14ac:dyDescent="0.35">
      <c r="I3460" s="1">
        <v>41092</v>
      </c>
      <c r="J3460">
        <v>1.2593000000000001</v>
      </c>
    </row>
    <row r="3461" spans="9:10" x14ac:dyDescent="0.35">
      <c r="I3461" s="1">
        <v>41093</v>
      </c>
      <c r="J3461">
        <v>1.2575000000000001</v>
      </c>
    </row>
    <row r="3462" spans="9:10" x14ac:dyDescent="0.35">
      <c r="I3462" s="1">
        <v>41094</v>
      </c>
      <c r="J3462">
        <v>1.256</v>
      </c>
    </row>
    <row r="3463" spans="9:10" x14ac:dyDescent="0.35">
      <c r="I3463" s="1">
        <v>41095</v>
      </c>
      <c r="J3463">
        <v>1.2425999999999999</v>
      </c>
    </row>
    <row r="3464" spans="9:10" x14ac:dyDescent="0.35">
      <c r="I3464" s="1">
        <v>41096</v>
      </c>
      <c r="J3464">
        <v>1.2377</v>
      </c>
    </row>
    <row r="3465" spans="9:10" x14ac:dyDescent="0.35">
      <c r="I3465" s="1">
        <v>41099</v>
      </c>
      <c r="J3465">
        <v>1.2293000000000001</v>
      </c>
    </row>
    <row r="3466" spans="9:10" x14ac:dyDescent="0.35">
      <c r="I3466" s="1">
        <v>41100</v>
      </c>
      <c r="J3466">
        <v>1.2284999999999999</v>
      </c>
    </row>
    <row r="3467" spans="9:10" x14ac:dyDescent="0.35">
      <c r="I3467" s="1">
        <v>41101</v>
      </c>
      <c r="J3467">
        <v>1.226</v>
      </c>
    </row>
    <row r="3468" spans="9:10" x14ac:dyDescent="0.35">
      <c r="I3468" s="1">
        <v>41102</v>
      </c>
      <c r="J3468">
        <v>1.2178</v>
      </c>
    </row>
    <row r="3469" spans="9:10" x14ac:dyDescent="0.35">
      <c r="I3469" s="1">
        <v>41103</v>
      </c>
      <c r="J3469">
        <v>1.2184999999999999</v>
      </c>
    </row>
    <row r="3470" spans="9:10" x14ac:dyDescent="0.35">
      <c r="I3470" s="1">
        <v>41106</v>
      </c>
      <c r="J3470">
        <v>1.2177</v>
      </c>
    </row>
    <row r="3471" spans="9:10" x14ac:dyDescent="0.35">
      <c r="I3471" s="1">
        <v>41107</v>
      </c>
      <c r="J3471">
        <v>1.2281</v>
      </c>
    </row>
    <row r="3472" spans="9:10" x14ac:dyDescent="0.35">
      <c r="I3472" s="1">
        <v>41108</v>
      </c>
      <c r="J3472">
        <v>1.2234</v>
      </c>
    </row>
    <row r="3473" spans="9:10" x14ac:dyDescent="0.35">
      <c r="I3473" s="1">
        <v>41109</v>
      </c>
      <c r="J3473">
        <v>1.2286999999999999</v>
      </c>
    </row>
    <row r="3474" spans="9:10" x14ac:dyDescent="0.35">
      <c r="I3474" s="1">
        <v>41110</v>
      </c>
      <c r="J3474">
        <v>1.22</v>
      </c>
    </row>
    <row r="3475" spans="9:10" x14ac:dyDescent="0.35">
      <c r="I3475" s="1">
        <v>41113</v>
      </c>
      <c r="J3475">
        <v>1.2104999999999999</v>
      </c>
    </row>
    <row r="3476" spans="9:10" x14ac:dyDescent="0.35">
      <c r="I3476" s="1">
        <v>41114</v>
      </c>
      <c r="J3476">
        <v>1.2089000000000001</v>
      </c>
    </row>
    <row r="3477" spans="9:10" x14ac:dyDescent="0.35">
      <c r="I3477" s="1">
        <v>41115</v>
      </c>
      <c r="J3477">
        <v>1.2134</v>
      </c>
    </row>
    <row r="3478" spans="9:10" x14ac:dyDescent="0.35">
      <c r="I3478" s="1">
        <v>41116</v>
      </c>
      <c r="J3478">
        <v>1.226</v>
      </c>
    </row>
    <row r="3479" spans="9:10" x14ac:dyDescent="0.35">
      <c r="I3479" s="1">
        <v>41117</v>
      </c>
      <c r="J3479">
        <v>1.2317</v>
      </c>
    </row>
    <row r="3480" spans="9:10" x14ac:dyDescent="0.35">
      <c r="I3480" s="1">
        <v>41120</v>
      </c>
      <c r="J3480">
        <v>1.2245999999999999</v>
      </c>
    </row>
    <row r="3481" spans="9:10" x14ac:dyDescent="0.35">
      <c r="I3481" s="1">
        <v>41121</v>
      </c>
      <c r="J3481">
        <v>1.2283999999999999</v>
      </c>
    </row>
    <row r="3482" spans="9:10" x14ac:dyDescent="0.35">
      <c r="I3482" s="1">
        <v>41122</v>
      </c>
      <c r="J3482">
        <v>1.2298</v>
      </c>
    </row>
    <row r="3483" spans="9:10" x14ac:dyDescent="0.35">
      <c r="I3483" s="1">
        <v>41123</v>
      </c>
      <c r="J3483">
        <v>1.2345999999999999</v>
      </c>
    </row>
    <row r="3484" spans="9:10" x14ac:dyDescent="0.35">
      <c r="I3484" s="1">
        <v>41124</v>
      </c>
      <c r="J3484">
        <v>1.2244999999999999</v>
      </c>
    </row>
    <row r="3485" spans="9:10" x14ac:dyDescent="0.35">
      <c r="I3485" s="1">
        <v>41127</v>
      </c>
      <c r="J3485">
        <v>1.2379</v>
      </c>
    </row>
    <row r="3486" spans="9:10" x14ac:dyDescent="0.35">
      <c r="I3486" s="1">
        <v>41128</v>
      </c>
      <c r="J3486">
        <v>1.2436</v>
      </c>
    </row>
    <row r="3487" spans="9:10" x14ac:dyDescent="0.35">
      <c r="I3487" s="1">
        <v>41129</v>
      </c>
      <c r="J3487">
        <v>1.2336</v>
      </c>
    </row>
    <row r="3488" spans="9:10" x14ac:dyDescent="0.35">
      <c r="I3488" s="1">
        <v>41130</v>
      </c>
      <c r="J3488">
        <v>1.2301</v>
      </c>
    </row>
    <row r="3489" spans="9:10" x14ac:dyDescent="0.35">
      <c r="I3489" s="1">
        <v>41131</v>
      </c>
      <c r="J3489">
        <v>1.2262</v>
      </c>
    </row>
    <row r="3490" spans="9:10" x14ac:dyDescent="0.35">
      <c r="I3490" s="1">
        <v>41134</v>
      </c>
      <c r="J3490">
        <v>1.2339</v>
      </c>
    </row>
    <row r="3491" spans="9:10" x14ac:dyDescent="0.35">
      <c r="I3491" s="1">
        <v>41135</v>
      </c>
      <c r="J3491">
        <v>1.2352000000000001</v>
      </c>
    </row>
    <row r="3492" spans="9:10" x14ac:dyDescent="0.35">
      <c r="I3492" s="1">
        <v>41136</v>
      </c>
      <c r="J3492">
        <v>1.2276</v>
      </c>
    </row>
    <row r="3493" spans="9:10" x14ac:dyDescent="0.35">
      <c r="I3493" s="1">
        <v>41137</v>
      </c>
      <c r="J3493">
        <v>1.2279</v>
      </c>
    </row>
    <row r="3494" spans="9:10" x14ac:dyDescent="0.35">
      <c r="I3494" s="1">
        <v>41138</v>
      </c>
      <c r="J3494">
        <v>1.2337</v>
      </c>
    </row>
    <row r="3495" spans="9:10" x14ac:dyDescent="0.35">
      <c r="I3495" s="1">
        <v>41141</v>
      </c>
      <c r="J3495">
        <v>1.23</v>
      </c>
    </row>
    <row r="3496" spans="9:10" x14ac:dyDescent="0.35">
      <c r="I3496" s="1">
        <v>41142</v>
      </c>
      <c r="J3496">
        <v>1.2427999999999999</v>
      </c>
    </row>
    <row r="3497" spans="9:10" x14ac:dyDescent="0.35">
      <c r="I3497" s="1">
        <v>41143</v>
      </c>
      <c r="J3497">
        <v>1.2447999999999999</v>
      </c>
    </row>
    <row r="3498" spans="9:10" x14ac:dyDescent="0.35">
      <c r="I3498" s="1">
        <v>41144</v>
      </c>
      <c r="J3498">
        <v>1.2552000000000001</v>
      </c>
    </row>
    <row r="3499" spans="9:10" x14ac:dyDescent="0.35">
      <c r="I3499" s="1">
        <v>41145</v>
      </c>
      <c r="J3499">
        <v>1.2506999999999999</v>
      </c>
    </row>
    <row r="3500" spans="9:10" x14ac:dyDescent="0.35">
      <c r="I3500" s="1">
        <v>41148</v>
      </c>
      <c r="J3500">
        <v>1.2529999999999999</v>
      </c>
    </row>
    <row r="3501" spans="9:10" x14ac:dyDescent="0.35">
      <c r="I3501" s="1">
        <v>41149</v>
      </c>
      <c r="J3501">
        <v>1.2547999999999999</v>
      </c>
    </row>
    <row r="3502" spans="9:10" x14ac:dyDescent="0.35">
      <c r="I3502" s="1">
        <v>41150</v>
      </c>
      <c r="J3502">
        <v>1.2544999999999999</v>
      </c>
    </row>
    <row r="3503" spans="9:10" x14ac:dyDescent="0.35">
      <c r="I3503" s="1">
        <v>41151</v>
      </c>
      <c r="J3503">
        <v>1.2544</v>
      </c>
    </row>
    <row r="3504" spans="9:10" x14ac:dyDescent="0.35">
      <c r="I3504" s="1">
        <v>41152</v>
      </c>
      <c r="J3504">
        <v>1.2611000000000001</v>
      </c>
    </row>
    <row r="3505" spans="9:10" x14ac:dyDescent="0.35">
      <c r="I3505" s="1">
        <v>41155</v>
      </c>
      <c r="J3505">
        <v>1.2567999999999999</v>
      </c>
    </row>
    <row r="3506" spans="9:10" x14ac:dyDescent="0.35">
      <c r="I3506" s="1">
        <v>41156</v>
      </c>
      <c r="J3506">
        <v>1.2579</v>
      </c>
    </row>
    <row r="3507" spans="9:10" x14ac:dyDescent="0.35">
      <c r="I3507" s="1">
        <v>41157</v>
      </c>
      <c r="J3507">
        <v>1.2578</v>
      </c>
    </row>
    <row r="3508" spans="9:10" x14ac:dyDescent="0.35">
      <c r="I3508" s="1">
        <v>41158</v>
      </c>
      <c r="J3508">
        <v>1.2638</v>
      </c>
    </row>
    <row r="3509" spans="9:10" x14ac:dyDescent="0.35">
      <c r="I3509" s="1">
        <v>41159</v>
      </c>
      <c r="J3509">
        <v>1.2706</v>
      </c>
    </row>
    <row r="3510" spans="9:10" x14ac:dyDescent="0.35">
      <c r="I3510" s="1">
        <v>41162</v>
      </c>
      <c r="J3510">
        <v>1.2776000000000001</v>
      </c>
    </row>
    <row r="3511" spans="9:10" x14ac:dyDescent="0.35">
      <c r="I3511" s="1">
        <v>41163</v>
      </c>
      <c r="J3511">
        <v>1.2786999999999999</v>
      </c>
    </row>
    <row r="3512" spans="9:10" x14ac:dyDescent="0.35">
      <c r="I3512" s="1">
        <v>41164</v>
      </c>
      <c r="J3512">
        <v>1.2896000000000001</v>
      </c>
    </row>
    <row r="3513" spans="9:10" x14ac:dyDescent="0.35">
      <c r="I3513" s="1">
        <v>41165</v>
      </c>
      <c r="J3513">
        <v>1.2909999999999999</v>
      </c>
    </row>
    <row r="3514" spans="9:10" x14ac:dyDescent="0.35">
      <c r="I3514" s="1">
        <v>41166</v>
      </c>
      <c r="J3514">
        <v>1.3095000000000001</v>
      </c>
    </row>
    <row r="3515" spans="9:10" x14ac:dyDescent="0.35">
      <c r="I3515" s="1">
        <v>41169</v>
      </c>
      <c r="J3515">
        <v>1.3086</v>
      </c>
    </row>
    <row r="3516" spans="9:10" x14ac:dyDescent="0.35">
      <c r="I3516" s="1">
        <v>41170</v>
      </c>
      <c r="J3516">
        <v>1.3053999999999999</v>
      </c>
    </row>
    <row r="3517" spans="9:10" x14ac:dyDescent="0.35">
      <c r="I3517" s="1">
        <v>41171</v>
      </c>
      <c r="J3517">
        <v>1.3002</v>
      </c>
    </row>
    <row r="3518" spans="9:10" x14ac:dyDescent="0.35">
      <c r="I3518" s="1">
        <v>41172</v>
      </c>
      <c r="J3518">
        <v>1.2954000000000001</v>
      </c>
    </row>
    <row r="3519" spans="9:10" x14ac:dyDescent="0.35">
      <c r="I3519" s="1">
        <v>41173</v>
      </c>
      <c r="J3519">
        <v>1.2988</v>
      </c>
    </row>
    <row r="3520" spans="9:10" x14ac:dyDescent="0.35">
      <c r="I3520" s="1">
        <v>41176</v>
      </c>
      <c r="J3520">
        <v>1.2916000000000001</v>
      </c>
    </row>
    <row r="3521" spans="9:10" x14ac:dyDescent="0.35">
      <c r="I3521" s="1">
        <v>41177</v>
      </c>
      <c r="J3521">
        <v>1.2931999999999999</v>
      </c>
    </row>
    <row r="3522" spans="9:10" x14ac:dyDescent="0.35">
      <c r="I3522" s="1">
        <v>41178</v>
      </c>
      <c r="J3522">
        <v>1.2845</v>
      </c>
    </row>
    <row r="3523" spans="9:10" x14ac:dyDescent="0.35">
      <c r="I3523" s="1">
        <v>41179</v>
      </c>
      <c r="J3523">
        <v>1.2874000000000001</v>
      </c>
    </row>
    <row r="3524" spans="9:10" x14ac:dyDescent="0.35">
      <c r="I3524" s="1">
        <v>41180</v>
      </c>
      <c r="J3524">
        <v>1.2929999999999999</v>
      </c>
    </row>
    <row r="3525" spans="9:10" x14ac:dyDescent="0.35">
      <c r="I3525" s="1">
        <v>41183</v>
      </c>
      <c r="J3525">
        <v>1.2877000000000001</v>
      </c>
    </row>
    <row r="3526" spans="9:10" x14ac:dyDescent="0.35">
      <c r="I3526" s="1">
        <v>41184</v>
      </c>
      <c r="J3526">
        <v>1.2929999999999999</v>
      </c>
    </row>
    <row r="3527" spans="9:10" x14ac:dyDescent="0.35">
      <c r="I3527" s="1">
        <v>41185</v>
      </c>
      <c r="J3527">
        <v>1.2904</v>
      </c>
    </row>
    <row r="3528" spans="9:10" x14ac:dyDescent="0.35">
      <c r="I3528" s="1">
        <v>41186</v>
      </c>
      <c r="J3528">
        <v>1.2950999999999999</v>
      </c>
    </row>
    <row r="3529" spans="9:10" x14ac:dyDescent="0.35">
      <c r="I3529" s="1">
        <v>41187</v>
      </c>
      <c r="J3529">
        <v>1.3002</v>
      </c>
    </row>
    <row r="3530" spans="9:10" x14ac:dyDescent="0.35">
      <c r="I3530" s="1">
        <v>41190</v>
      </c>
      <c r="J3530">
        <v>1.2958000000000001</v>
      </c>
    </row>
    <row r="3531" spans="9:10" x14ac:dyDescent="0.35">
      <c r="I3531" s="1">
        <v>41191</v>
      </c>
      <c r="J3531">
        <v>1.2952999999999999</v>
      </c>
    </row>
    <row r="3532" spans="9:10" x14ac:dyDescent="0.35">
      <c r="I3532" s="1">
        <v>41192</v>
      </c>
      <c r="J3532">
        <v>1.2888999999999999</v>
      </c>
    </row>
    <row r="3533" spans="9:10" x14ac:dyDescent="0.35">
      <c r="I3533" s="1">
        <v>41193</v>
      </c>
      <c r="J3533">
        <v>1.2918000000000001</v>
      </c>
    </row>
    <row r="3534" spans="9:10" x14ac:dyDescent="0.35">
      <c r="I3534" s="1">
        <v>41194</v>
      </c>
      <c r="J3534">
        <v>1.2969999999999999</v>
      </c>
    </row>
    <row r="3535" spans="9:10" x14ac:dyDescent="0.35">
      <c r="I3535" s="1">
        <v>41197</v>
      </c>
      <c r="J3535">
        <v>1.2970999999999999</v>
      </c>
    </row>
    <row r="3536" spans="9:10" x14ac:dyDescent="0.35">
      <c r="I3536" s="1">
        <v>41198</v>
      </c>
      <c r="J3536">
        <v>1.3046</v>
      </c>
    </row>
    <row r="3537" spans="9:10" x14ac:dyDescent="0.35">
      <c r="I3537" s="1">
        <v>41199</v>
      </c>
      <c r="J3537">
        <v>1.3120000000000001</v>
      </c>
    </row>
    <row r="3538" spans="9:10" x14ac:dyDescent="0.35">
      <c r="I3538" s="1">
        <v>41200</v>
      </c>
      <c r="J3538">
        <v>1.3118000000000001</v>
      </c>
    </row>
    <row r="3539" spans="9:10" x14ac:dyDescent="0.35">
      <c r="I3539" s="1">
        <v>41201</v>
      </c>
      <c r="J3539">
        <v>1.3035000000000001</v>
      </c>
    </row>
    <row r="3540" spans="9:10" x14ac:dyDescent="0.35">
      <c r="I3540" s="1">
        <v>41204</v>
      </c>
      <c r="J3540">
        <v>1.3063</v>
      </c>
    </row>
    <row r="3541" spans="9:10" x14ac:dyDescent="0.35">
      <c r="I3541" s="1">
        <v>41205</v>
      </c>
      <c r="J3541">
        <v>1.3005</v>
      </c>
    </row>
    <row r="3542" spans="9:10" x14ac:dyDescent="0.35">
      <c r="I3542" s="1">
        <v>41206</v>
      </c>
      <c r="J3542">
        <v>1.2942</v>
      </c>
    </row>
    <row r="3543" spans="9:10" x14ac:dyDescent="0.35">
      <c r="I3543" s="1">
        <v>41207</v>
      </c>
      <c r="J3543">
        <v>1.2992999999999999</v>
      </c>
    </row>
    <row r="3544" spans="9:10" x14ac:dyDescent="0.35">
      <c r="I3544" s="1">
        <v>41208</v>
      </c>
      <c r="J3544">
        <v>1.2907999999999999</v>
      </c>
    </row>
    <row r="3545" spans="9:10" x14ac:dyDescent="0.35">
      <c r="I3545" s="1">
        <v>41211</v>
      </c>
      <c r="J3545">
        <v>1.2898000000000001</v>
      </c>
    </row>
    <row r="3546" spans="9:10" x14ac:dyDescent="0.35">
      <c r="I3546" s="1">
        <v>41212</v>
      </c>
      <c r="J3546">
        <v>1.2962</v>
      </c>
    </row>
    <row r="3547" spans="9:10" x14ac:dyDescent="0.35">
      <c r="I3547" s="1">
        <v>41213</v>
      </c>
      <c r="J3547">
        <v>1.2992999999999999</v>
      </c>
    </row>
    <row r="3548" spans="9:10" x14ac:dyDescent="0.35">
      <c r="I3548" s="1">
        <v>41214</v>
      </c>
      <c r="J3548">
        <v>1.2975000000000001</v>
      </c>
    </row>
    <row r="3549" spans="9:10" x14ac:dyDescent="0.35">
      <c r="I3549" s="1">
        <v>41215</v>
      </c>
      <c r="J3549">
        <v>1.2849999999999999</v>
      </c>
    </row>
    <row r="3550" spans="9:10" x14ac:dyDescent="0.35">
      <c r="I3550" s="1">
        <v>41218</v>
      </c>
      <c r="J3550">
        <v>1.2777000000000001</v>
      </c>
    </row>
    <row r="3551" spans="9:10" x14ac:dyDescent="0.35">
      <c r="I3551" s="1">
        <v>41219</v>
      </c>
      <c r="J3551">
        <v>1.28</v>
      </c>
    </row>
    <row r="3552" spans="9:10" x14ac:dyDescent="0.35">
      <c r="I3552" s="1">
        <v>41220</v>
      </c>
      <c r="J3552">
        <v>1.2746</v>
      </c>
    </row>
    <row r="3553" spans="9:10" x14ac:dyDescent="0.35">
      <c r="I3553" s="1">
        <v>41221</v>
      </c>
      <c r="J3553">
        <v>1.2736000000000001</v>
      </c>
    </row>
    <row r="3554" spans="9:10" x14ac:dyDescent="0.35">
      <c r="I3554" s="1">
        <v>41222</v>
      </c>
      <c r="J3554">
        <v>1.2694000000000001</v>
      </c>
    </row>
    <row r="3555" spans="9:10" x14ac:dyDescent="0.35">
      <c r="I3555" s="1">
        <v>41225</v>
      </c>
      <c r="J3555">
        <v>1.2735000000000001</v>
      </c>
    </row>
    <row r="3556" spans="9:10" x14ac:dyDescent="0.35">
      <c r="I3556" s="1">
        <v>41226</v>
      </c>
      <c r="J3556">
        <v>1.2696000000000001</v>
      </c>
    </row>
    <row r="3557" spans="9:10" x14ac:dyDescent="0.35">
      <c r="I3557" s="1">
        <v>41227</v>
      </c>
      <c r="J3557">
        <v>1.2726</v>
      </c>
    </row>
    <row r="3558" spans="9:10" x14ac:dyDescent="0.35">
      <c r="I3558" s="1">
        <v>41228</v>
      </c>
      <c r="J3558">
        <v>1.2756000000000001</v>
      </c>
    </row>
    <row r="3559" spans="9:10" x14ac:dyDescent="0.35">
      <c r="I3559" s="1">
        <v>41229</v>
      </c>
      <c r="J3559">
        <v>1.2745</v>
      </c>
    </row>
    <row r="3560" spans="9:10" x14ac:dyDescent="0.35">
      <c r="I3560" s="1">
        <v>41232</v>
      </c>
      <c r="J3560">
        <v>1.2762</v>
      </c>
    </row>
    <row r="3561" spans="9:10" x14ac:dyDescent="0.35">
      <c r="I3561" s="1">
        <v>41233</v>
      </c>
      <c r="J3561">
        <v>1.2808999999999999</v>
      </c>
    </row>
    <row r="3562" spans="9:10" x14ac:dyDescent="0.35">
      <c r="I3562" s="1">
        <v>41234</v>
      </c>
      <c r="J3562">
        <v>1.2805</v>
      </c>
    </row>
    <row r="3563" spans="9:10" x14ac:dyDescent="0.35">
      <c r="I3563" s="1">
        <v>41235</v>
      </c>
      <c r="J3563">
        <v>1.2892999999999999</v>
      </c>
    </row>
    <row r="3564" spans="9:10" x14ac:dyDescent="0.35">
      <c r="I3564" s="1">
        <v>41236</v>
      </c>
      <c r="J3564">
        <v>1.2908999999999999</v>
      </c>
    </row>
    <row r="3565" spans="9:10" x14ac:dyDescent="0.35">
      <c r="I3565" s="1">
        <v>41239</v>
      </c>
      <c r="J3565">
        <v>1.2964</v>
      </c>
    </row>
    <row r="3566" spans="9:10" x14ac:dyDescent="0.35">
      <c r="I3566" s="1">
        <v>41240</v>
      </c>
      <c r="J3566">
        <v>1.2961</v>
      </c>
    </row>
    <row r="3567" spans="9:10" x14ac:dyDescent="0.35">
      <c r="I3567" s="1">
        <v>41241</v>
      </c>
      <c r="J3567">
        <v>1.2890999999999999</v>
      </c>
    </row>
    <row r="3568" spans="9:10" x14ac:dyDescent="0.35">
      <c r="I3568" s="1">
        <v>41242</v>
      </c>
      <c r="J3568">
        <v>1.2994000000000001</v>
      </c>
    </row>
    <row r="3569" spans="9:10" x14ac:dyDescent="0.35">
      <c r="I3569" s="1">
        <v>41243</v>
      </c>
      <c r="J3569">
        <v>1.2986</v>
      </c>
    </row>
    <row r="3570" spans="9:10" x14ac:dyDescent="0.35">
      <c r="I3570" s="1">
        <v>41246</v>
      </c>
      <c r="J3570">
        <v>1.3057000000000001</v>
      </c>
    </row>
    <row r="3571" spans="9:10" x14ac:dyDescent="0.35">
      <c r="I3571" s="1">
        <v>41247</v>
      </c>
      <c r="J3571">
        <v>1.3091999999999999</v>
      </c>
    </row>
    <row r="3572" spans="9:10" x14ac:dyDescent="0.35">
      <c r="I3572" s="1">
        <v>41248</v>
      </c>
      <c r="J3572">
        <v>1.3065</v>
      </c>
    </row>
    <row r="3573" spans="9:10" x14ac:dyDescent="0.35">
      <c r="I3573" s="1">
        <v>41249</v>
      </c>
      <c r="J3573">
        <v>1.3071999999999999</v>
      </c>
    </row>
    <row r="3574" spans="9:10" x14ac:dyDescent="0.35">
      <c r="I3574" s="1">
        <v>41250</v>
      </c>
      <c r="J3574">
        <v>1.2905</v>
      </c>
    </row>
    <row r="3575" spans="9:10" x14ac:dyDescent="0.35">
      <c r="I3575" s="1">
        <v>41253</v>
      </c>
      <c r="J3575">
        <v>1.2929999999999999</v>
      </c>
    </row>
    <row r="3576" spans="9:10" x14ac:dyDescent="0.35">
      <c r="I3576" s="1">
        <v>41254</v>
      </c>
      <c r="J3576">
        <v>1.2992999999999999</v>
      </c>
    </row>
    <row r="3577" spans="9:10" x14ac:dyDescent="0.35">
      <c r="I3577" s="1">
        <v>41255</v>
      </c>
      <c r="J3577">
        <v>1.304</v>
      </c>
    </row>
    <row r="3578" spans="9:10" x14ac:dyDescent="0.35">
      <c r="I3578" s="1">
        <v>41256</v>
      </c>
      <c r="J3578">
        <v>1.3077000000000001</v>
      </c>
    </row>
    <row r="3579" spans="9:10" x14ac:dyDescent="0.35">
      <c r="I3579" s="1">
        <v>41257</v>
      </c>
      <c r="J3579">
        <v>1.3081</v>
      </c>
    </row>
    <row r="3580" spans="9:10" x14ac:dyDescent="0.35">
      <c r="I3580" s="1">
        <v>41260</v>
      </c>
      <c r="J3580">
        <v>1.3160000000000001</v>
      </c>
    </row>
    <row r="3581" spans="9:10" x14ac:dyDescent="0.35">
      <c r="I3581" s="1">
        <v>41261</v>
      </c>
      <c r="J3581">
        <v>1.3178000000000001</v>
      </c>
    </row>
    <row r="3582" spans="9:10" x14ac:dyDescent="0.35">
      <c r="I3582" s="1">
        <v>41262</v>
      </c>
      <c r="J3582">
        <v>1.3302</v>
      </c>
    </row>
    <row r="3583" spans="9:10" x14ac:dyDescent="0.35">
      <c r="I3583" s="1">
        <v>41263</v>
      </c>
      <c r="J3583">
        <v>1.3246</v>
      </c>
    </row>
    <row r="3584" spans="9:10" x14ac:dyDescent="0.35">
      <c r="I3584" s="1">
        <v>41264</v>
      </c>
      <c r="J3584">
        <v>1.3209</v>
      </c>
    </row>
    <row r="3585" spans="9:10" x14ac:dyDescent="0.35">
      <c r="I3585" s="1">
        <v>41267</v>
      </c>
      <c r="J3585">
        <v>1.3218000000000001</v>
      </c>
    </row>
    <row r="3586" spans="9:10" x14ac:dyDescent="0.35">
      <c r="I3586" s="1">
        <v>41270</v>
      </c>
      <c r="J3586">
        <v>1.3266</v>
      </c>
    </row>
    <row r="3587" spans="9:10" x14ac:dyDescent="0.35">
      <c r="I3587" s="1">
        <v>41271</v>
      </c>
      <c r="J3587">
        <v>1.3183</v>
      </c>
    </row>
    <row r="3588" spans="9:10" x14ac:dyDescent="0.35">
      <c r="I3588" s="1">
        <v>41274</v>
      </c>
      <c r="J3588">
        <v>1.3193999999999999</v>
      </c>
    </row>
    <row r="3589" spans="9:10" x14ac:dyDescent="0.35">
      <c r="I3589" s="1">
        <v>41276</v>
      </c>
      <c r="J3589">
        <v>1.3262</v>
      </c>
    </row>
    <row r="3590" spans="9:10" x14ac:dyDescent="0.35">
      <c r="I3590" s="1">
        <v>41277</v>
      </c>
      <c r="J3590">
        <v>1.3102</v>
      </c>
    </row>
    <row r="3591" spans="9:10" x14ac:dyDescent="0.35">
      <c r="I3591" s="1">
        <v>41278</v>
      </c>
      <c r="J3591">
        <v>1.3011999999999999</v>
      </c>
    </row>
    <row r="3592" spans="9:10" x14ac:dyDescent="0.35">
      <c r="I3592" s="1">
        <v>41281</v>
      </c>
      <c r="J3592">
        <v>1.3039000000000001</v>
      </c>
    </row>
    <row r="3593" spans="9:10" x14ac:dyDescent="0.35">
      <c r="I3593" s="1">
        <v>41282</v>
      </c>
      <c r="J3593">
        <v>1.3086</v>
      </c>
    </row>
    <row r="3594" spans="9:10" x14ac:dyDescent="0.35">
      <c r="I3594" s="1">
        <v>41283</v>
      </c>
      <c r="J3594">
        <v>1.3056000000000001</v>
      </c>
    </row>
    <row r="3595" spans="9:10" x14ac:dyDescent="0.35">
      <c r="I3595" s="1">
        <v>41284</v>
      </c>
      <c r="J3595">
        <v>1.3112999999999999</v>
      </c>
    </row>
    <row r="3596" spans="9:10" x14ac:dyDescent="0.35">
      <c r="I3596" s="1">
        <v>41285</v>
      </c>
      <c r="J3596">
        <v>1.3273999999999999</v>
      </c>
    </row>
    <row r="3597" spans="9:10" x14ac:dyDescent="0.35">
      <c r="I3597" s="1">
        <v>41288</v>
      </c>
      <c r="J3597">
        <v>1.3341000000000001</v>
      </c>
    </row>
    <row r="3598" spans="9:10" x14ac:dyDescent="0.35">
      <c r="I3598" s="1">
        <v>41289</v>
      </c>
      <c r="J3598">
        <v>1.3327</v>
      </c>
    </row>
    <row r="3599" spans="9:10" x14ac:dyDescent="0.35">
      <c r="I3599" s="1">
        <v>41290</v>
      </c>
      <c r="J3599">
        <v>1.3277000000000001</v>
      </c>
    </row>
    <row r="3600" spans="9:10" x14ac:dyDescent="0.35">
      <c r="I3600" s="1">
        <v>41291</v>
      </c>
      <c r="J3600">
        <v>1.3368</v>
      </c>
    </row>
    <row r="3601" spans="9:10" x14ac:dyDescent="0.35">
      <c r="I3601" s="1">
        <v>41292</v>
      </c>
      <c r="J3601">
        <v>1.3324</v>
      </c>
    </row>
    <row r="3602" spans="9:10" x14ac:dyDescent="0.35">
      <c r="I3602" s="1">
        <v>41295</v>
      </c>
      <c r="J3602">
        <v>1.3323</v>
      </c>
    </row>
    <row r="3603" spans="9:10" x14ac:dyDescent="0.35">
      <c r="I3603" s="1">
        <v>41296</v>
      </c>
      <c r="J3603">
        <v>1.3317000000000001</v>
      </c>
    </row>
    <row r="3604" spans="9:10" x14ac:dyDescent="0.35">
      <c r="I3604" s="1">
        <v>41297</v>
      </c>
      <c r="J3604">
        <v>1.333</v>
      </c>
    </row>
    <row r="3605" spans="9:10" x14ac:dyDescent="0.35">
      <c r="I3605" s="1">
        <v>41298</v>
      </c>
      <c r="J3605">
        <v>1.3349</v>
      </c>
    </row>
    <row r="3606" spans="9:10" x14ac:dyDescent="0.35">
      <c r="I3606" s="1">
        <v>41299</v>
      </c>
      <c r="J3606">
        <v>1.3469</v>
      </c>
    </row>
    <row r="3607" spans="9:10" x14ac:dyDescent="0.35">
      <c r="I3607" s="1">
        <v>41302</v>
      </c>
      <c r="J3607">
        <v>1.3444</v>
      </c>
    </row>
    <row r="3608" spans="9:10" x14ac:dyDescent="0.35">
      <c r="I3608" s="1">
        <v>41303</v>
      </c>
      <c r="J3608">
        <v>1.3432999999999999</v>
      </c>
    </row>
    <row r="3609" spans="9:10" x14ac:dyDescent="0.35">
      <c r="I3609" s="1">
        <v>41304</v>
      </c>
      <c r="J3609">
        <v>1.3541000000000001</v>
      </c>
    </row>
    <row r="3610" spans="9:10" x14ac:dyDescent="0.35">
      <c r="I3610" s="1">
        <v>41305</v>
      </c>
      <c r="J3610">
        <v>1.355</v>
      </c>
    </row>
    <row r="3611" spans="9:10" x14ac:dyDescent="0.35">
      <c r="I3611" s="1">
        <v>41306</v>
      </c>
      <c r="J3611">
        <v>1.3644000000000001</v>
      </c>
    </row>
    <row r="3612" spans="9:10" x14ac:dyDescent="0.35">
      <c r="I3612" s="1">
        <v>41309</v>
      </c>
      <c r="J3612">
        <v>1.3552</v>
      </c>
    </row>
    <row r="3613" spans="9:10" x14ac:dyDescent="0.35">
      <c r="I3613" s="1">
        <v>41310</v>
      </c>
      <c r="J3613">
        <v>1.3536999999999999</v>
      </c>
    </row>
    <row r="3614" spans="9:10" x14ac:dyDescent="0.35">
      <c r="I3614" s="1">
        <v>41311</v>
      </c>
      <c r="J3614">
        <v>1.3516999999999999</v>
      </c>
    </row>
    <row r="3615" spans="9:10" x14ac:dyDescent="0.35">
      <c r="I3615" s="1">
        <v>41312</v>
      </c>
      <c r="J3615">
        <v>1.3546</v>
      </c>
    </row>
    <row r="3616" spans="9:10" x14ac:dyDescent="0.35">
      <c r="I3616" s="1">
        <v>41313</v>
      </c>
      <c r="J3616">
        <v>1.3373999999999999</v>
      </c>
    </row>
    <row r="3617" spans="9:10" x14ac:dyDescent="0.35">
      <c r="I3617" s="1">
        <v>41316</v>
      </c>
      <c r="J3617">
        <v>1.3391</v>
      </c>
    </row>
    <row r="3618" spans="9:10" x14ac:dyDescent="0.35">
      <c r="I3618" s="1">
        <v>41317</v>
      </c>
      <c r="J3618">
        <v>1.3438000000000001</v>
      </c>
    </row>
    <row r="3619" spans="9:10" x14ac:dyDescent="0.35">
      <c r="I3619" s="1">
        <v>41318</v>
      </c>
      <c r="J3619">
        <v>1.3480000000000001</v>
      </c>
    </row>
    <row r="3620" spans="9:10" x14ac:dyDescent="0.35">
      <c r="I3620" s="1">
        <v>41319</v>
      </c>
      <c r="J3620">
        <v>1.3327</v>
      </c>
    </row>
    <row r="3621" spans="9:10" x14ac:dyDescent="0.35">
      <c r="I3621" s="1">
        <v>41320</v>
      </c>
      <c r="J3621">
        <v>1.3325</v>
      </c>
    </row>
    <row r="3622" spans="9:10" x14ac:dyDescent="0.35">
      <c r="I3622" s="1">
        <v>41323</v>
      </c>
      <c r="J3622">
        <v>1.3351999999999999</v>
      </c>
    </row>
    <row r="3623" spans="9:10" x14ac:dyDescent="0.35">
      <c r="I3623" s="1">
        <v>41324</v>
      </c>
      <c r="J3623">
        <v>1.3349</v>
      </c>
    </row>
    <row r="3624" spans="9:10" x14ac:dyDescent="0.35">
      <c r="I3624" s="1">
        <v>41325</v>
      </c>
      <c r="J3624">
        <v>1.337</v>
      </c>
    </row>
    <row r="3625" spans="9:10" x14ac:dyDescent="0.35">
      <c r="I3625" s="1">
        <v>41326</v>
      </c>
      <c r="J3625">
        <v>1.3186</v>
      </c>
    </row>
    <row r="3626" spans="9:10" x14ac:dyDescent="0.35">
      <c r="I3626" s="1">
        <v>41327</v>
      </c>
      <c r="J3626">
        <v>1.3186</v>
      </c>
    </row>
    <row r="3627" spans="9:10" x14ac:dyDescent="0.35">
      <c r="I3627" s="1">
        <v>41330</v>
      </c>
      <c r="J3627">
        <v>1.3304</v>
      </c>
    </row>
    <row r="3628" spans="9:10" x14ac:dyDescent="0.35">
      <c r="I3628" s="1">
        <v>41331</v>
      </c>
      <c r="J3628">
        <v>1.3077000000000001</v>
      </c>
    </row>
    <row r="3629" spans="9:10" x14ac:dyDescent="0.35">
      <c r="I3629" s="1">
        <v>41332</v>
      </c>
      <c r="J3629">
        <v>1.3097000000000001</v>
      </c>
    </row>
    <row r="3630" spans="9:10" x14ac:dyDescent="0.35">
      <c r="I3630" s="1">
        <v>41333</v>
      </c>
      <c r="J3630">
        <v>1.3129</v>
      </c>
    </row>
    <row r="3631" spans="9:10" x14ac:dyDescent="0.35">
      <c r="I3631" s="1">
        <v>41334</v>
      </c>
      <c r="J3631">
        <v>1.3</v>
      </c>
    </row>
    <row r="3632" spans="9:10" x14ac:dyDescent="0.35">
      <c r="I3632" s="1">
        <v>41337</v>
      </c>
      <c r="J3632">
        <v>1.3007</v>
      </c>
    </row>
    <row r="3633" spans="9:10" x14ac:dyDescent="0.35">
      <c r="I3633" s="1">
        <v>41338</v>
      </c>
      <c r="J3633">
        <v>1.3033999999999999</v>
      </c>
    </row>
    <row r="3634" spans="9:10" x14ac:dyDescent="0.35">
      <c r="I3634" s="1">
        <v>41339</v>
      </c>
      <c r="J3634">
        <v>1.3035000000000001</v>
      </c>
    </row>
    <row r="3635" spans="9:10" x14ac:dyDescent="0.35">
      <c r="I3635" s="1">
        <v>41340</v>
      </c>
      <c r="J3635">
        <v>1.3009999999999999</v>
      </c>
    </row>
    <row r="3636" spans="9:10" x14ac:dyDescent="0.35">
      <c r="I3636" s="1">
        <v>41341</v>
      </c>
      <c r="J3636">
        <v>1.3089999999999999</v>
      </c>
    </row>
    <row r="3637" spans="9:10" x14ac:dyDescent="0.35">
      <c r="I3637" s="1">
        <v>41344</v>
      </c>
      <c r="J3637">
        <v>1.2994000000000001</v>
      </c>
    </row>
    <row r="3638" spans="9:10" x14ac:dyDescent="0.35">
      <c r="I3638" s="1">
        <v>41345</v>
      </c>
      <c r="J3638">
        <v>1.3052999999999999</v>
      </c>
    </row>
    <row r="3639" spans="9:10" x14ac:dyDescent="0.35">
      <c r="I3639" s="1">
        <v>41346</v>
      </c>
      <c r="J3639">
        <v>1.2981</v>
      </c>
    </row>
    <row r="3640" spans="9:10" x14ac:dyDescent="0.35">
      <c r="I3640" s="1">
        <v>41347</v>
      </c>
      <c r="J3640">
        <v>1.2937000000000001</v>
      </c>
    </row>
    <row r="3641" spans="9:10" x14ac:dyDescent="0.35">
      <c r="I3641" s="1">
        <v>41348</v>
      </c>
      <c r="J3641">
        <v>1.3086</v>
      </c>
    </row>
    <row r="3642" spans="9:10" x14ac:dyDescent="0.35">
      <c r="I3642" s="1">
        <v>41351</v>
      </c>
      <c r="J3642">
        <v>1.2928999999999999</v>
      </c>
    </row>
    <row r="3643" spans="9:10" x14ac:dyDescent="0.35">
      <c r="I3643" s="1">
        <v>41352</v>
      </c>
      <c r="J3643">
        <v>1.2944</v>
      </c>
    </row>
    <row r="3644" spans="9:10" x14ac:dyDescent="0.35">
      <c r="I3644" s="1">
        <v>41353</v>
      </c>
      <c r="J3644">
        <v>1.2945</v>
      </c>
    </row>
    <row r="3645" spans="9:10" x14ac:dyDescent="0.35">
      <c r="I3645" s="1">
        <v>41354</v>
      </c>
      <c r="J3645">
        <v>1.2909999999999999</v>
      </c>
    </row>
    <row r="3646" spans="9:10" x14ac:dyDescent="0.35">
      <c r="I3646" s="1">
        <v>41355</v>
      </c>
      <c r="J3646">
        <v>1.2948</v>
      </c>
    </row>
    <row r="3647" spans="9:10" x14ac:dyDescent="0.35">
      <c r="I3647" s="1">
        <v>41358</v>
      </c>
      <c r="J3647">
        <v>1.2935000000000001</v>
      </c>
    </row>
    <row r="3648" spans="9:10" x14ac:dyDescent="0.35">
      <c r="I3648" s="1">
        <v>41359</v>
      </c>
      <c r="J3648">
        <v>1.2861</v>
      </c>
    </row>
    <row r="3649" spans="9:10" x14ac:dyDescent="0.35">
      <c r="I3649" s="1">
        <v>41360</v>
      </c>
      <c r="J3649">
        <v>1.2767999999999999</v>
      </c>
    </row>
    <row r="3650" spans="9:10" x14ac:dyDescent="0.35">
      <c r="I3650" s="1">
        <v>41361</v>
      </c>
      <c r="J3650">
        <v>1.2805</v>
      </c>
    </row>
    <row r="3651" spans="9:10" x14ac:dyDescent="0.35">
      <c r="I3651" s="1">
        <v>41366</v>
      </c>
      <c r="J3651">
        <v>1.284</v>
      </c>
    </row>
    <row r="3652" spans="9:10" x14ac:dyDescent="0.35">
      <c r="I3652" s="1">
        <v>41367</v>
      </c>
      <c r="J3652">
        <v>1.2827999999999999</v>
      </c>
    </row>
    <row r="3653" spans="9:10" x14ac:dyDescent="0.35">
      <c r="I3653" s="1">
        <v>41368</v>
      </c>
      <c r="J3653">
        <v>1.2818000000000001</v>
      </c>
    </row>
    <row r="3654" spans="9:10" x14ac:dyDescent="0.35">
      <c r="I3654" s="1">
        <v>41369</v>
      </c>
      <c r="J3654">
        <v>1.2944</v>
      </c>
    </row>
    <row r="3655" spans="9:10" x14ac:dyDescent="0.35">
      <c r="I3655" s="1">
        <v>41372</v>
      </c>
      <c r="J3655">
        <v>1.3023</v>
      </c>
    </row>
    <row r="3656" spans="9:10" x14ac:dyDescent="0.35">
      <c r="I3656" s="1">
        <v>41373</v>
      </c>
      <c r="J3656">
        <v>1.304</v>
      </c>
    </row>
    <row r="3657" spans="9:10" x14ac:dyDescent="0.35">
      <c r="I3657" s="1">
        <v>41374</v>
      </c>
      <c r="J3657">
        <v>1.3086</v>
      </c>
    </row>
    <row r="3658" spans="9:10" x14ac:dyDescent="0.35">
      <c r="I3658" s="1">
        <v>41375</v>
      </c>
      <c r="J3658">
        <v>1.3119000000000001</v>
      </c>
    </row>
    <row r="3659" spans="9:10" x14ac:dyDescent="0.35">
      <c r="I3659" s="1">
        <v>41376</v>
      </c>
      <c r="J3659">
        <v>1.3051999999999999</v>
      </c>
    </row>
    <row r="3660" spans="9:10" x14ac:dyDescent="0.35">
      <c r="I3660" s="1">
        <v>41379</v>
      </c>
      <c r="J3660">
        <v>1.3081</v>
      </c>
    </row>
    <row r="3661" spans="9:10" x14ac:dyDescent="0.35">
      <c r="I3661" s="1">
        <v>41380</v>
      </c>
      <c r="J3661">
        <v>1.3129</v>
      </c>
    </row>
    <row r="3662" spans="9:10" x14ac:dyDescent="0.35">
      <c r="I3662" s="1">
        <v>41381</v>
      </c>
      <c r="J3662">
        <v>1.3129</v>
      </c>
    </row>
    <row r="3663" spans="9:10" x14ac:dyDescent="0.35">
      <c r="I3663" s="1">
        <v>41382</v>
      </c>
      <c r="J3663">
        <v>1.3045</v>
      </c>
    </row>
    <row r="3664" spans="9:10" x14ac:dyDescent="0.35">
      <c r="I3664" s="1">
        <v>41383</v>
      </c>
      <c r="J3664">
        <v>1.3115000000000001</v>
      </c>
    </row>
    <row r="3665" spans="9:10" x14ac:dyDescent="0.35">
      <c r="I3665" s="1">
        <v>41386</v>
      </c>
      <c r="J3665">
        <v>1.3037000000000001</v>
      </c>
    </row>
    <row r="3666" spans="9:10" x14ac:dyDescent="0.35">
      <c r="I3666" s="1">
        <v>41387</v>
      </c>
      <c r="J3666">
        <v>1.2989999999999999</v>
      </c>
    </row>
    <row r="3667" spans="9:10" x14ac:dyDescent="0.35">
      <c r="I3667" s="1">
        <v>41388</v>
      </c>
      <c r="J3667">
        <v>1.3006</v>
      </c>
    </row>
    <row r="3668" spans="9:10" x14ac:dyDescent="0.35">
      <c r="I3668" s="1">
        <v>41389</v>
      </c>
      <c r="J3668">
        <v>1.3080000000000001</v>
      </c>
    </row>
    <row r="3669" spans="9:10" x14ac:dyDescent="0.35">
      <c r="I3669" s="1">
        <v>41390</v>
      </c>
      <c r="J3669">
        <v>1.2999000000000001</v>
      </c>
    </row>
    <row r="3670" spans="9:10" x14ac:dyDescent="0.35">
      <c r="I3670" s="1">
        <v>41393</v>
      </c>
      <c r="J3670">
        <v>1.3112999999999999</v>
      </c>
    </row>
    <row r="3671" spans="9:10" x14ac:dyDescent="0.35">
      <c r="I3671" s="1">
        <v>41394</v>
      </c>
      <c r="J3671">
        <v>1.3071999999999999</v>
      </c>
    </row>
    <row r="3672" spans="9:10" x14ac:dyDescent="0.35">
      <c r="I3672" s="1">
        <v>41396</v>
      </c>
      <c r="J3672">
        <v>1.3190999999999999</v>
      </c>
    </row>
    <row r="3673" spans="9:10" x14ac:dyDescent="0.35">
      <c r="I3673" s="1">
        <v>41397</v>
      </c>
      <c r="J3673">
        <v>1.3113999999999999</v>
      </c>
    </row>
    <row r="3674" spans="9:10" x14ac:dyDescent="0.35">
      <c r="I3674" s="1">
        <v>41400</v>
      </c>
      <c r="J3674">
        <v>1.3107</v>
      </c>
    </row>
    <row r="3675" spans="9:10" x14ac:dyDescent="0.35">
      <c r="I3675" s="1">
        <v>41401</v>
      </c>
      <c r="J3675">
        <v>1.3107</v>
      </c>
    </row>
    <row r="3676" spans="9:10" x14ac:dyDescent="0.35">
      <c r="I3676" s="1">
        <v>41402</v>
      </c>
      <c r="J3676">
        <v>1.3134999999999999</v>
      </c>
    </row>
    <row r="3677" spans="9:10" x14ac:dyDescent="0.35">
      <c r="I3677" s="1">
        <v>41403</v>
      </c>
      <c r="J3677">
        <v>1.3142</v>
      </c>
    </row>
    <row r="3678" spans="9:10" x14ac:dyDescent="0.35">
      <c r="I3678" s="1">
        <v>41404</v>
      </c>
      <c r="J3678">
        <v>1.2988</v>
      </c>
    </row>
    <row r="3679" spans="9:10" x14ac:dyDescent="0.35">
      <c r="I3679" s="1">
        <v>41407</v>
      </c>
      <c r="J3679">
        <v>1.2972999999999999</v>
      </c>
    </row>
    <row r="3680" spans="9:10" x14ac:dyDescent="0.35">
      <c r="I3680" s="1">
        <v>41408</v>
      </c>
      <c r="J3680">
        <v>1.2977000000000001</v>
      </c>
    </row>
    <row r="3681" spans="9:10" x14ac:dyDescent="0.35">
      <c r="I3681" s="1">
        <v>41409</v>
      </c>
      <c r="J3681">
        <v>1.2864</v>
      </c>
    </row>
    <row r="3682" spans="9:10" x14ac:dyDescent="0.35">
      <c r="I3682" s="1">
        <v>41410</v>
      </c>
      <c r="J3682">
        <v>1.2889999999999999</v>
      </c>
    </row>
    <row r="3683" spans="9:10" x14ac:dyDescent="0.35">
      <c r="I3683" s="1">
        <v>41411</v>
      </c>
      <c r="J3683">
        <v>1.2868999999999999</v>
      </c>
    </row>
    <row r="3684" spans="9:10" x14ac:dyDescent="0.35">
      <c r="I3684" s="1">
        <v>41414</v>
      </c>
      <c r="J3684">
        <v>1.2853000000000001</v>
      </c>
    </row>
    <row r="3685" spans="9:10" x14ac:dyDescent="0.35">
      <c r="I3685" s="1">
        <v>41415</v>
      </c>
      <c r="J3685">
        <v>1.2866</v>
      </c>
    </row>
    <row r="3686" spans="9:10" x14ac:dyDescent="0.35">
      <c r="I3686" s="1">
        <v>41416</v>
      </c>
      <c r="J3686">
        <v>1.2923</v>
      </c>
    </row>
    <row r="3687" spans="9:10" x14ac:dyDescent="0.35">
      <c r="I3687" s="1">
        <v>41417</v>
      </c>
      <c r="J3687">
        <v>1.2887999999999999</v>
      </c>
    </row>
    <row r="3688" spans="9:10" x14ac:dyDescent="0.35">
      <c r="I3688" s="1">
        <v>41418</v>
      </c>
      <c r="J3688">
        <v>1.2939000000000001</v>
      </c>
    </row>
    <row r="3689" spans="9:10" x14ac:dyDescent="0.35">
      <c r="I3689" s="1">
        <v>41421</v>
      </c>
      <c r="J3689">
        <v>1.2939000000000001</v>
      </c>
    </row>
    <row r="3690" spans="9:10" x14ac:dyDescent="0.35">
      <c r="I3690" s="1">
        <v>41422</v>
      </c>
      <c r="J3690">
        <v>1.2938000000000001</v>
      </c>
    </row>
    <row r="3691" spans="9:10" x14ac:dyDescent="0.35">
      <c r="I3691" s="1">
        <v>41423</v>
      </c>
      <c r="J3691">
        <v>1.2951999999999999</v>
      </c>
    </row>
    <row r="3692" spans="9:10" x14ac:dyDescent="0.35">
      <c r="I3692" s="1">
        <v>41424</v>
      </c>
      <c r="J3692">
        <v>1.2944</v>
      </c>
    </row>
    <row r="3693" spans="9:10" x14ac:dyDescent="0.35">
      <c r="I3693" s="1">
        <v>41425</v>
      </c>
      <c r="J3693">
        <v>1.3006</v>
      </c>
    </row>
    <row r="3694" spans="9:10" x14ac:dyDescent="0.35">
      <c r="I3694" s="1">
        <v>41428</v>
      </c>
      <c r="J3694">
        <v>1.3008</v>
      </c>
    </row>
    <row r="3695" spans="9:10" x14ac:dyDescent="0.35">
      <c r="I3695" s="1">
        <v>41429</v>
      </c>
      <c r="J3695">
        <v>1.3091999999999999</v>
      </c>
    </row>
    <row r="3696" spans="9:10" x14ac:dyDescent="0.35">
      <c r="I3696" s="1">
        <v>41430</v>
      </c>
      <c r="J3696">
        <v>1.3067</v>
      </c>
    </row>
    <row r="3697" spans="9:10" x14ac:dyDescent="0.35">
      <c r="I3697" s="1">
        <v>41431</v>
      </c>
      <c r="J3697">
        <v>1.3118000000000001</v>
      </c>
    </row>
    <row r="3698" spans="9:10" x14ac:dyDescent="0.35">
      <c r="I3698" s="1">
        <v>41432</v>
      </c>
      <c r="J3698">
        <v>1.3260000000000001</v>
      </c>
    </row>
    <row r="3699" spans="9:10" x14ac:dyDescent="0.35">
      <c r="I3699" s="1">
        <v>41435</v>
      </c>
      <c r="J3699">
        <v>1.3209</v>
      </c>
    </row>
    <row r="3700" spans="9:10" x14ac:dyDescent="0.35">
      <c r="I3700" s="1">
        <v>41436</v>
      </c>
      <c r="J3700">
        <v>1.3272999999999999</v>
      </c>
    </row>
    <row r="3701" spans="9:10" x14ac:dyDescent="0.35">
      <c r="I3701" s="1">
        <v>41437</v>
      </c>
      <c r="J3701">
        <v>1.3277000000000001</v>
      </c>
    </row>
    <row r="3702" spans="9:10" x14ac:dyDescent="0.35">
      <c r="I3702" s="1">
        <v>41438</v>
      </c>
      <c r="J3702">
        <v>1.3314999999999999</v>
      </c>
    </row>
    <row r="3703" spans="9:10" x14ac:dyDescent="0.35">
      <c r="I3703" s="1">
        <v>41439</v>
      </c>
      <c r="J3703">
        <v>1.3303</v>
      </c>
    </row>
    <row r="3704" spans="9:10" x14ac:dyDescent="0.35">
      <c r="I3704" s="1">
        <v>41442</v>
      </c>
      <c r="J3704">
        <v>1.3337000000000001</v>
      </c>
    </row>
    <row r="3705" spans="9:10" x14ac:dyDescent="0.35">
      <c r="I3705" s="1">
        <v>41443</v>
      </c>
      <c r="J3705">
        <v>1.3373999999999999</v>
      </c>
    </row>
    <row r="3706" spans="9:10" x14ac:dyDescent="0.35">
      <c r="I3706" s="1">
        <v>41444</v>
      </c>
      <c r="J3706">
        <v>1.3406</v>
      </c>
    </row>
    <row r="3707" spans="9:10" x14ac:dyDescent="0.35">
      <c r="I3707" s="1">
        <v>41445</v>
      </c>
      <c r="J3707">
        <v>1.32</v>
      </c>
    </row>
    <row r="3708" spans="9:10" x14ac:dyDescent="0.35">
      <c r="I3708" s="1">
        <v>41446</v>
      </c>
      <c r="J3708">
        <v>1.3180000000000001</v>
      </c>
    </row>
    <row r="3709" spans="9:10" x14ac:dyDescent="0.35">
      <c r="I3709" s="1">
        <v>41449</v>
      </c>
      <c r="J3709">
        <v>1.3086</v>
      </c>
    </row>
    <row r="3710" spans="9:10" x14ac:dyDescent="0.35">
      <c r="I3710" s="1">
        <v>41450</v>
      </c>
      <c r="J3710">
        <v>1.3133999999999999</v>
      </c>
    </row>
    <row r="3711" spans="9:10" x14ac:dyDescent="0.35">
      <c r="I3711" s="1">
        <v>41451</v>
      </c>
      <c r="J3711">
        <v>1.3024</v>
      </c>
    </row>
    <row r="3712" spans="9:10" x14ac:dyDescent="0.35">
      <c r="I3712" s="1">
        <v>41452</v>
      </c>
      <c r="J3712">
        <v>1.3031999999999999</v>
      </c>
    </row>
    <row r="3713" spans="9:10" x14ac:dyDescent="0.35">
      <c r="I3713" s="1">
        <v>41453</v>
      </c>
      <c r="J3713">
        <v>1.3080000000000001</v>
      </c>
    </row>
    <row r="3714" spans="9:10" x14ac:dyDescent="0.35">
      <c r="I3714" s="1">
        <v>41456</v>
      </c>
      <c r="J3714">
        <v>1.3037000000000001</v>
      </c>
    </row>
    <row r="3715" spans="9:10" x14ac:dyDescent="0.35">
      <c r="I3715" s="1">
        <v>41457</v>
      </c>
      <c r="J3715">
        <v>1.3017000000000001</v>
      </c>
    </row>
    <row r="3716" spans="9:10" x14ac:dyDescent="0.35">
      <c r="I3716" s="1">
        <v>41458</v>
      </c>
      <c r="J3716">
        <v>1.2959000000000001</v>
      </c>
    </row>
    <row r="3717" spans="9:10" x14ac:dyDescent="0.35">
      <c r="I3717" s="1">
        <v>41459</v>
      </c>
      <c r="J3717">
        <v>1.2984</v>
      </c>
    </row>
    <row r="3718" spans="9:10" x14ac:dyDescent="0.35">
      <c r="I3718" s="1">
        <v>41460</v>
      </c>
      <c r="J3718">
        <v>1.2883</v>
      </c>
    </row>
    <row r="3719" spans="9:10" x14ac:dyDescent="0.35">
      <c r="I3719" s="1">
        <v>41463</v>
      </c>
      <c r="J3719">
        <v>1.2849999999999999</v>
      </c>
    </row>
    <row r="3720" spans="9:10" x14ac:dyDescent="0.35">
      <c r="I3720" s="1">
        <v>41464</v>
      </c>
      <c r="J3720">
        <v>1.2857000000000001</v>
      </c>
    </row>
    <row r="3721" spans="9:10" x14ac:dyDescent="0.35">
      <c r="I3721" s="1">
        <v>41465</v>
      </c>
      <c r="J3721">
        <v>1.2813000000000001</v>
      </c>
    </row>
    <row r="3722" spans="9:10" x14ac:dyDescent="0.35">
      <c r="I3722" s="1">
        <v>41466</v>
      </c>
      <c r="J3722">
        <v>1.3044</v>
      </c>
    </row>
    <row r="3723" spans="9:10" x14ac:dyDescent="0.35">
      <c r="I3723" s="1">
        <v>41467</v>
      </c>
      <c r="J3723">
        <v>1.3033999999999999</v>
      </c>
    </row>
    <row r="3724" spans="9:10" x14ac:dyDescent="0.35">
      <c r="I3724" s="1">
        <v>41470</v>
      </c>
      <c r="J3724">
        <v>1.3011999999999999</v>
      </c>
    </row>
    <row r="3725" spans="9:10" x14ac:dyDescent="0.35">
      <c r="I3725" s="1">
        <v>41471</v>
      </c>
      <c r="J3725">
        <v>1.3118000000000001</v>
      </c>
    </row>
    <row r="3726" spans="9:10" x14ac:dyDescent="0.35">
      <c r="I3726" s="1">
        <v>41472</v>
      </c>
      <c r="J3726">
        <v>1.3136000000000001</v>
      </c>
    </row>
    <row r="3727" spans="9:10" x14ac:dyDescent="0.35">
      <c r="I3727" s="1">
        <v>41473</v>
      </c>
      <c r="J3727">
        <v>1.3092999999999999</v>
      </c>
    </row>
    <row r="3728" spans="9:10" x14ac:dyDescent="0.35">
      <c r="I3728" s="1">
        <v>41474</v>
      </c>
      <c r="J3728">
        <v>1.3123</v>
      </c>
    </row>
    <row r="3729" spans="9:10" x14ac:dyDescent="0.35">
      <c r="I3729" s="1">
        <v>41477</v>
      </c>
      <c r="J3729">
        <v>1.3166</v>
      </c>
    </row>
    <row r="3730" spans="9:10" x14ac:dyDescent="0.35">
      <c r="I3730" s="1">
        <v>41478</v>
      </c>
      <c r="J3730">
        <v>1.3180000000000001</v>
      </c>
    </row>
    <row r="3731" spans="9:10" x14ac:dyDescent="0.35">
      <c r="I3731" s="1">
        <v>41479</v>
      </c>
      <c r="J3731">
        <v>1.3246</v>
      </c>
    </row>
    <row r="3732" spans="9:10" x14ac:dyDescent="0.35">
      <c r="I3732" s="1">
        <v>41480</v>
      </c>
      <c r="J3732">
        <v>1.3202</v>
      </c>
    </row>
    <row r="3733" spans="9:10" x14ac:dyDescent="0.35">
      <c r="I3733" s="1">
        <v>41481</v>
      </c>
      <c r="J3733">
        <v>1.3260000000000001</v>
      </c>
    </row>
    <row r="3734" spans="9:10" x14ac:dyDescent="0.35">
      <c r="I3734" s="1">
        <v>41484</v>
      </c>
      <c r="J3734">
        <v>1.327</v>
      </c>
    </row>
    <row r="3735" spans="9:10" x14ac:dyDescent="0.35">
      <c r="I3735" s="1">
        <v>41485</v>
      </c>
      <c r="J3735">
        <v>1.3284</v>
      </c>
    </row>
    <row r="3736" spans="9:10" x14ac:dyDescent="0.35">
      <c r="I3736" s="1">
        <v>41486</v>
      </c>
      <c r="J3736">
        <v>1.3274999999999999</v>
      </c>
    </row>
    <row r="3737" spans="9:10" x14ac:dyDescent="0.35">
      <c r="I3737" s="1">
        <v>41487</v>
      </c>
      <c r="J3737">
        <v>1.3236000000000001</v>
      </c>
    </row>
    <row r="3738" spans="9:10" x14ac:dyDescent="0.35">
      <c r="I3738" s="1">
        <v>41488</v>
      </c>
      <c r="J3738">
        <v>1.3203</v>
      </c>
    </row>
    <row r="3739" spans="9:10" x14ac:dyDescent="0.35">
      <c r="I3739" s="1">
        <v>41491</v>
      </c>
      <c r="J3739">
        <v>1.3257000000000001</v>
      </c>
    </row>
    <row r="3740" spans="9:10" x14ac:dyDescent="0.35">
      <c r="I3740" s="1">
        <v>41492</v>
      </c>
      <c r="J3740">
        <v>1.3280000000000001</v>
      </c>
    </row>
    <row r="3741" spans="9:10" x14ac:dyDescent="0.35">
      <c r="I3741" s="1">
        <v>41493</v>
      </c>
      <c r="J3741">
        <v>1.3305</v>
      </c>
    </row>
    <row r="3742" spans="9:10" x14ac:dyDescent="0.35">
      <c r="I3742" s="1">
        <v>41494</v>
      </c>
      <c r="J3742">
        <v>1.3360000000000001</v>
      </c>
    </row>
    <row r="3743" spans="9:10" x14ac:dyDescent="0.35">
      <c r="I3743" s="1">
        <v>41495</v>
      </c>
      <c r="J3743">
        <v>1.3372999999999999</v>
      </c>
    </row>
    <row r="3744" spans="9:10" x14ac:dyDescent="0.35">
      <c r="I3744" s="1">
        <v>41498</v>
      </c>
      <c r="J3744">
        <v>1.3280000000000001</v>
      </c>
    </row>
    <row r="3745" spans="9:10" x14ac:dyDescent="0.35">
      <c r="I3745" s="1">
        <v>41499</v>
      </c>
      <c r="J3745">
        <v>1.329</v>
      </c>
    </row>
    <row r="3746" spans="9:10" x14ac:dyDescent="0.35">
      <c r="I3746" s="1">
        <v>41500</v>
      </c>
      <c r="J3746">
        <v>1.3243</v>
      </c>
    </row>
    <row r="3747" spans="9:10" x14ac:dyDescent="0.35">
      <c r="I3747" s="1">
        <v>41501</v>
      </c>
      <c r="J3747">
        <v>1.3297000000000001</v>
      </c>
    </row>
    <row r="3748" spans="9:10" x14ac:dyDescent="0.35">
      <c r="I3748" s="1">
        <v>41502</v>
      </c>
      <c r="J3748">
        <v>1.3340000000000001</v>
      </c>
    </row>
    <row r="3749" spans="9:10" x14ac:dyDescent="0.35">
      <c r="I3749" s="1">
        <v>41505</v>
      </c>
      <c r="J3749">
        <v>1.3344</v>
      </c>
    </row>
    <row r="3750" spans="9:10" x14ac:dyDescent="0.35">
      <c r="I3750" s="1">
        <v>41506</v>
      </c>
      <c r="J3750">
        <v>1.3391999999999999</v>
      </c>
    </row>
    <row r="3751" spans="9:10" x14ac:dyDescent="0.35">
      <c r="I3751" s="1">
        <v>41507</v>
      </c>
      <c r="J3751">
        <v>1.3384</v>
      </c>
    </row>
    <row r="3752" spans="9:10" x14ac:dyDescent="0.35">
      <c r="I3752" s="1">
        <v>41508</v>
      </c>
      <c r="J3752">
        <v>1.3323</v>
      </c>
    </row>
    <row r="3753" spans="9:10" x14ac:dyDescent="0.35">
      <c r="I3753" s="1">
        <v>41509</v>
      </c>
      <c r="J3753">
        <v>1.3354999999999999</v>
      </c>
    </row>
    <row r="3754" spans="9:10" x14ac:dyDescent="0.35">
      <c r="I3754" s="1">
        <v>41512</v>
      </c>
      <c r="J3754">
        <v>1.3361000000000001</v>
      </c>
    </row>
    <row r="3755" spans="9:10" x14ac:dyDescent="0.35">
      <c r="I3755" s="1">
        <v>41513</v>
      </c>
      <c r="J3755">
        <v>1.3338000000000001</v>
      </c>
    </row>
    <row r="3756" spans="9:10" x14ac:dyDescent="0.35">
      <c r="I3756" s="1">
        <v>41514</v>
      </c>
      <c r="J3756">
        <v>1.3347</v>
      </c>
    </row>
    <row r="3757" spans="9:10" x14ac:dyDescent="0.35">
      <c r="I3757" s="1">
        <v>41515</v>
      </c>
      <c r="J3757">
        <v>1.3266</v>
      </c>
    </row>
    <row r="3758" spans="9:10" x14ac:dyDescent="0.35">
      <c r="I3758" s="1">
        <v>41516</v>
      </c>
      <c r="J3758">
        <v>1.3234999999999999</v>
      </c>
    </row>
    <row r="3759" spans="9:10" x14ac:dyDescent="0.35">
      <c r="I3759" s="1">
        <v>41519</v>
      </c>
      <c r="J3759">
        <v>1.3207</v>
      </c>
    </row>
    <row r="3760" spans="9:10" x14ac:dyDescent="0.35">
      <c r="I3760" s="1">
        <v>41520</v>
      </c>
      <c r="J3760">
        <v>1.3171999999999999</v>
      </c>
    </row>
    <row r="3761" spans="9:10" x14ac:dyDescent="0.35">
      <c r="I3761" s="1">
        <v>41521</v>
      </c>
      <c r="J3761">
        <v>1.3170999999999999</v>
      </c>
    </row>
    <row r="3762" spans="9:10" x14ac:dyDescent="0.35">
      <c r="I3762" s="1">
        <v>41522</v>
      </c>
      <c r="J3762">
        <v>1.3202</v>
      </c>
    </row>
    <row r="3763" spans="9:10" x14ac:dyDescent="0.35">
      <c r="I3763" s="1">
        <v>41523</v>
      </c>
      <c r="J3763">
        <v>1.3117000000000001</v>
      </c>
    </row>
    <row r="3764" spans="9:10" x14ac:dyDescent="0.35">
      <c r="I3764" s="1">
        <v>41526</v>
      </c>
      <c r="J3764">
        <v>1.3193999999999999</v>
      </c>
    </row>
    <row r="3765" spans="9:10" x14ac:dyDescent="0.35">
      <c r="I3765" s="1">
        <v>41527</v>
      </c>
      <c r="J3765">
        <v>1.3240000000000001</v>
      </c>
    </row>
    <row r="3766" spans="9:10" x14ac:dyDescent="0.35">
      <c r="I3766" s="1">
        <v>41528</v>
      </c>
      <c r="J3766">
        <v>1.3268</v>
      </c>
    </row>
    <row r="3767" spans="9:10" x14ac:dyDescent="0.35">
      <c r="I3767" s="1">
        <v>41529</v>
      </c>
      <c r="J3767">
        <v>1.329</v>
      </c>
    </row>
    <row r="3768" spans="9:10" x14ac:dyDescent="0.35">
      <c r="I3768" s="1">
        <v>41530</v>
      </c>
      <c r="J3768">
        <v>1.3294999999999999</v>
      </c>
    </row>
    <row r="3769" spans="9:10" x14ac:dyDescent="0.35">
      <c r="I3769" s="1">
        <v>41533</v>
      </c>
      <c r="J3769">
        <v>1.3357000000000001</v>
      </c>
    </row>
    <row r="3770" spans="9:10" x14ac:dyDescent="0.35">
      <c r="I3770" s="1">
        <v>41534</v>
      </c>
      <c r="J3770">
        <v>1.3355999999999999</v>
      </c>
    </row>
    <row r="3771" spans="9:10" x14ac:dyDescent="0.35">
      <c r="I3771" s="1">
        <v>41535</v>
      </c>
      <c r="J3771">
        <v>1.3351999999999999</v>
      </c>
    </row>
    <row r="3772" spans="9:10" x14ac:dyDescent="0.35">
      <c r="I3772" s="1">
        <v>41536</v>
      </c>
      <c r="J3772">
        <v>1.3545</v>
      </c>
    </row>
    <row r="3773" spans="9:10" x14ac:dyDescent="0.35">
      <c r="I3773" s="1">
        <v>41537</v>
      </c>
      <c r="J3773">
        <v>1.3513999999999999</v>
      </c>
    </row>
    <row r="3774" spans="9:10" x14ac:dyDescent="0.35">
      <c r="I3774" s="1">
        <v>41540</v>
      </c>
      <c r="J3774">
        <v>1.3508</v>
      </c>
    </row>
    <row r="3775" spans="9:10" x14ac:dyDescent="0.35">
      <c r="I3775" s="1">
        <v>41541</v>
      </c>
      <c r="J3775">
        <v>1.3472999999999999</v>
      </c>
    </row>
    <row r="3776" spans="9:10" x14ac:dyDescent="0.35">
      <c r="I3776" s="1">
        <v>41542</v>
      </c>
      <c r="J3776">
        <v>1.3504</v>
      </c>
    </row>
    <row r="3777" spans="9:10" x14ac:dyDescent="0.35">
      <c r="I3777" s="1">
        <v>41543</v>
      </c>
      <c r="J3777">
        <v>1.3499000000000001</v>
      </c>
    </row>
    <row r="3778" spans="9:10" x14ac:dyDescent="0.35">
      <c r="I3778" s="1">
        <v>41544</v>
      </c>
      <c r="J3778">
        <v>1.3536999999999999</v>
      </c>
    </row>
    <row r="3779" spans="9:10" x14ac:dyDescent="0.35">
      <c r="I3779" s="1">
        <v>41547</v>
      </c>
      <c r="J3779">
        <v>1.3505</v>
      </c>
    </row>
    <row r="3780" spans="9:10" x14ac:dyDescent="0.35">
      <c r="I3780" s="1">
        <v>41548</v>
      </c>
      <c r="J3780">
        <v>1.3553999999999999</v>
      </c>
    </row>
    <row r="3781" spans="9:10" x14ac:dyDescent="0.35">
      <c r="I3781" s="1">
        <v>41549</v>
      </c>
      <c r="J3781">
        <v>1.3514999999999999</v>
      </c>
    </row>
    <row r="3782" spans="9:10" x14ac:dyDescent="0.35">
      <c r="I3782" s="1">
        <v>41550</v>
      </c>
      <c r="J3782">
        <v>1.3593999999999999</v>
      </c>
    </row>
    <row r="3783" spans="9:10" x14ac:dyDescent="0.35">
      <c r="I3783" s="1">
        <v>41551</v>
      </c>
      <c r="J3783">
        <v>1.3593</v>
      </c>
    </row>
    <row r="3784" spans="9:10" x14ac:dyDescent="0.35">
      <c r="I3784" s="1">
        <v>41554</v>
      </c>
      <c r="J3784">
        <v>1.3572</v>
      </c>
    </row>
    <row r="3785" spans="9:10" x14ac:dyDescent="0.35">
      <c r="I3785" s="1">
        <v>41555</v>
      </c>
      <c r="J3785">
        <v>1.3575999999999999</v>
      </c>
    </row>
    <row r="3786" spans="9:10" x14ac:dyDescent="0.35">
      <c r="I3786" s="1">
        <v>41556</v>
      </c>
      <c r="J3786">
        <v>1.3514999999999999</v>
      </c>
    </row>
    <row r="3787" spans="9:10" x14ac:dyDescent="0.35">
      <c r="I3787" s="1">
        <v>41557</v>
      </c>
      <c r="J3787">
        <v>1.3532</v>
      </c>
    </row>
    <row r="3788" spans="9:10" x14ac:dyDescent="0.35">
      <c r="I3788" s="1">
        <v>41558</v>
      </c>
      <c r="J3788">
        <v>1.3566</v>
      </c>
    </row>
    <row r="3789" spans="9:10" x14ac:dyDescent="0.35">
      <c r="I3789" s="1">
        <v>41561</v>
      </c>
      <c r="J3789">
        <v>1.3564000000000001</v>
      </c>
    </row>
    <row r="3790" spans="9:10" x14ac:dyDescent="0.35">
      <c r="I3790" s="1">
        <v>41562</v>
      </c>
      <c r="J3790">
        <v>1.3492999999999999</v>
      </c>
    </row>
    <row r="3791" spans="9:10" x14ac:dyDescent="0.35">
      <c r="I3791" s="1">
        <v>41563</v>
      </c>
      <c r="J3791">
        <v>1.3561000000000001</v>
      </c>
    </row>
    <row r="3792" spans="9:10" x14ac:dyDescent="0.35">
      <c r="I3792" s="1">
        <v>41564</v>
      </c>
      <c r="J3792">
        <v>1.3662000000000001</v>
      </c>
    </row>
    <row r="3793" spans="9:10" x14ac:dyDescent="0.35">
      <c r="I3793" s="1">
        <v>41565</v>
      </c>
      <c r="J3793">
        <v>1.3684000000000001</v>
      </c>
    </row>
    <row r="3794" spans="9:10" x14ac:dyDescent="0.35">
      <c r="I3794" s="1">
        <v>41568</v>
      </c>
      <c r="J3794">
        <v>1.3667</v>
      </c>
    </row>
    <row r="3795" spans="9:10" x14ac:dyDescent="0.35">
      <c r="I3795" s="1">
        <v>41569</v>
      </c>
      <c r="J3795">
        <v>1.3673999999999999</v>
      </c>
    </row>
    <row r="3796" spans="9:10" x14ac:dyDescent="0.35">
      <c r="I3796" s="1">
        <v>41570</v>
      </c>
      <c r="J3796">
        <v>1.3752</v>
      </c>
    </row>
    <row r="3797" spans="9:10" x14ac:dyDescent="0.35">
      <c r="I3797" s="1">
        <v>41571</v>
      </c>
      <c r="J3797">
        <v>1.3805000000000001</v>
      </c>
    </row>
    <row r="3798" spans="9:10" x14ac:dyDescent="0.35">
      <c r="I3798" s="1">
        <v>41572</v>
      </c>
      <c r="J3798">
        <v>1.3776999999999999</v>
      </c>
    </row>
    <row r="3799" spans="9:10" x14ac:dyDescent="0.35">
      <c r="I3799" s="1">
        <v>41575</v>
      </c>
      <c r="J3799">
        <v>1.3784000000000001</v>
      </c>
    </row>
    <row r="3800" spans="9:10" x14ac:dyDescent="0.35">
      <c r="I3800" s="1">
        <v>41576</v>
      </c>
      <c r="J3800">
        <v>1.3768</v>
      </c>
    </row>
    <row r="3801" spans="9:10" x14ac:dyDescent="0.35">
      <c r="I3801" s="1">
        <v>41577</v>
      </c>
      <c r="J3801">
        <v>1.3754999999999999</v>
      </c>
    </row>
    <row r="3802" spans="9:10" x14ac:dyDescent="0.35">
      <c r="I3802" s="1">
        <v>41578</v>
      </c>
      <c r="J3802">
        <v>1.3641000000000001</v>
      </c>
    </row>
    <row r="3803" spans="9:10" x14ac:dyDescent="0.35">
      <c r="I3803" s="1">
        <v>41579</v>
      </c>
      <c r="J3803">
        <v>1.3505</v>
      </c>
    </row>
    <row r="3804" spans="9:10" x14ac:dyDescent="0.35">
      <c r="I3804" s="1">
        <v>41582</v>
      </c>
      <c r="J3804">
        <v>1.3506</v>
      </c>
    </row>
    <row r="3805" spans="9:10" x14ac:dyDescent="0.35">
      <c r="I3805" s="1">
        <v>41583</v>
      </c>
      <c r="J3805">
        <v>1.3493999999999999</v>
      </c>
    </row>
    <row r="3806" spans="9:10" x14ac:dyDescent="0.35">
      <c r="I3806" s="1">
        <v>41584</v>
      </c>
      <c r="J3806">
        <v>1.3516999999999999</v>
      </c>
    </row>
    <row r="3807" spans="9:10" x14ac:dyDescent="0.35">
      <c r="I3807" s="1">
        <v>41585</v>
      </c>
      <c r="J3807">
        <v>1.3365</v>
      </c>
    </row>
    <row r="3808" spans="9:10" x14ac:dyDescent="0.35">
      <c r="I3808" s="1">
        <v>41586</v>
      </c>
      <c r="J3808">
        <v>1.3431</v>
      </c>
    </row>
    <row r="3809" spans="9:10" x14ac:dyDescent="0.35">
      <c r="I3809" s="1">
        <v>41589</v>
      </c>
      <c r="J3809">
        <v>1.3393999999999999</v>
      </c>
    </row>
    <row r="3810" spans="9:10" x14ac:dyDescent="0.35">
      <c r="I3810" s="1">
        <v>41590</v>
      </c>
      <c r="J3810">
        <v>1.3431999999999999</v>
      </c>
    </row>
    <row r="3811" spans="9:10" x14ac:dyDescent="0.35">
      <c r="I3811" s="1">
        <v>41591</v>
      </c>
      <c r="J3811">
        <v>1.3414999999999999</v>
      </c>
    </row>
    <row r="3812" spans="9:10" x14ac:dyDescent="0.35">
      <c r="I3812" s="1">
        <v>41592</v>
      </c>
      <c r="J3812">
        <v>1.3435999999999999</v>
      </c>
    </row>
    <row r="3813" spans="9:10" x14ac:dyDescent="0.35">
      <c r="I3813" s="1">
        <v>41593</v>
      </c>
      <c r="J3813">
        <v>1.3460000000000001</v>
      </c>
    </row>
    <row r="3814" spans="9:10" x14ac:dyDescent="0.35">
      <c r="I3814" s="1">
        <v>41596</v>
      </c>
      <c r="J3814">
        <v>1.3516999999999999</v>
      </c>
    </row>
    <row r="3815" spans="9:10" x14ac:dyDescent="0.35">
      <c r="I3815" s="1">
        <v>41597</v>
      </c>
      <c r="J3815">
        <v>1.3502000000000001</v>
      </c>
    </row>
    <row r="3816" spans="9:10" x14ac:dyDescent="0.35">
      <c r="I3816" s="1">
        <v>41598</v>
      </c>
      <c r="J3816">
        <v>1.3527</v>
      </c>
    </row>
    <row r="3817" spans="9:10" x14ac:dyDescent="0.35">
      <c r="I3817" s="1">
        <v>41599</v>
      </c>
      <c r="J3817">
        <v>1.3472</v>
      </c>
    </row>
    <row r="3818" spans="9:10" x14ac:dyDescent="0.35">
      <c r="I3818" s="1">
        <v>41600</v>
      </c>
      <c r="J3818">
        <v>1.3517999999999999</v>
      </c>
    </row>
    <row r="3819" spans="9:10" x14ac:dyDescent="0.35">
      <c r="I3819" s="1">
        <v>41603</v>
      </c>
      <c r="J3819">
        <v>1.3513999999999999</v>
      </c>
    </row>
    <row r="3820" spans="9:10" x14ac:dyDescent="0.35">
      <c r="I3820" s="1">
        <v>41604</v>
      </c>
      <c r="J3820">
        <v>1.3547</v>
      </c>
    </row>
    <row r="3821" spans="9:10" x14ac:dyDescent="0.35">
      <c r="I3821" s="1">
        <v>41605</v>
      </c>
      <c r="J3821">
        <v>1.3595999999999999</v>
      </c>
    </row>
    <row r="3822" spans="9:10" x14ac:dyDescent="0.35">
      <c r="I3822" s="1">
        <v>41606</v>
      </c>
      <c r="J3822">
        <v>1.3592</v>
      </c>
    </row>
    <row r="3823" spans="9:10" x14ac:dyDescent="0.35">
      <c r="I3823" s="1">
        <v>41607</v>
      </c>
      <c r="J3823">
        <v>1.3611</v>
      </c>
    </row>
    <row r="3824" spans="9:10" x14ac:dyDescent="0.35">
      <c r="I3824" s="1">
        <v>41610</v>
      </c>
      <c r="J3824">
        <v>1.3535999999999999</v>
      </c>
    </row>
    <row r="3825" spans="9:10" x14ac:dyDescent="0.35">
      <c r="I3825" s="1">
        <v>41611</v>
      </c>
      <c r="J3825">
        <v>1.3577999999999999</v>
      </c>
    </row>
    <row r="3826" spans="9:10" x14ac:dyDescent="0.35">
      <c r="I3826" s="1">
        <v>41612</v>
      </c>
      <c r="J3826">
        <v>1.3592</v>
      </c>
    </row>
    <row r="3827" spans="9:10" x14ac:dyDescent="0.35">
      <c r="I3827" s="1">
        <v>41613</v>
      </c>
      <c r="J3827">
        <v>1.3593999999999999</v>
      </c>
    </row>
    <row r="3828" spans="9:10" x14ac:dyDescent="0.35">
      <c r="I3828" s="1">
        <v>41614</v>
      </c>
      <c r="J3828">
        <v>1.3661000000000001</v>
      </c>
    </row>
    <row r="3829" spans="9:10" x14ac:dyDescent="0.35">
      <c r="I3829" s="1">
        <v>41617</v>
      </c>
      <c r="J3829">
        <v>1.3722000000000001</v>
      </c>
    </row>
    <row r="3830" spans="9:10" x14ac:dyDescent="0.35">
      <c r="I3830" s="1">
        <v>41618</v>
      </c>
      <c r="J3830">
        <v>1.375</v>
      </c>
    </row>
    <row r="3831" spans="9:10" x14ac:dyDescent="0.35">
      <c r="I3831" s="1">
        <v>41619</v>
      </c>
      <c r="J3831">
        <v>1.3767</v>
      </c>
    </row>
    <row r="3832" spans="9:10" x14ac:dyDescent="0.35">
      <c r="I3832" s="1">
        <v>41620</v>
      </c>
      <c r="J3832">
        <v>1.3774999999999999</v>
      </c>
    </row>
    <row r="3833" spans="9:10" x14ac:dyDescent="0.35">
      <c r="I3833" s="1">
        <v>41621</v>
      </c>
      <c r="J3833">
        <v>1.3727</v>
      </c>
    </row>
    <row r="3834" spans="9:10" x14ac:dyDescent="0.35">
      <c r="I3834" s="1">
        <v>41624</v>
      </c>
      <c r="J3834">
        <v>1.3775999999999999</v>
      </c>
    </row>
    <row r="3835" spans="9:10" x14ac:dyDescent="0.35">
      <c r="I3835" s="1">
        <v>41625</v>
      </c>
      <c r="J3835">
        <v>1.3749</v>
      </c>
    </row>
    <row r="3836" spans="9:10" x14ac:dyDescent="0.35">
      <c r="I3836" s="1">
        <v>41626</v>
      </c>
      <c r="J3836">
        <v>1.3749</v>
      </c>
    </row>
    <row r="3837" spans="9:10" x14ac:dyDescent="0.35">
      <c r="I3837" s="1">
        <v>41627</v>
      </c>
      <c r="J3837">
        <v>1.3667</v>
      </c>
    </row>
    <row r="3838" spans="9:10" x14ac:dyDescent="0.35">
      <c r="I3838" s="1">
        <v>41628</v>
      </c>
      <c r="J3838">
        <v>1.3654999999999999</v>
      </c>
    </row>
    <row r="3839" spans="9:10" x14ac:dyDescent="0.35">
      <c r="I3839" s="1">
        <v>41631</v>
      </c>
      <c r="J3839">
        <v>1.3702000000000001</v>
      </c>
    </row>
    <row r="3840" spans="9:10" x14ac:dyDescent="0.35">
      <c r="I3840" s="1">
        <v>41632</v>
      </c>
      <c r="J3840">
        <v>1.3684000000000001</v>
      </c>
    </row>
    <row r="3841" spans="9:10" x14ac:dyDescent="0.35">
      <c r="I3841" s="1">
        <v>41635</v>
      </c>
      <c r="J3841">
        <v>1.3814</v>
      </c>
    </row>
    <row r="3842" spans="9:10" x14ac:dyDescent="0.35">
      <c r="I3842" s="1">
        <v>41638</v>
      </c>
      <c r="J3842">
        <v>1.3783000000000001</v>
      </c>
    </row>
    <row r="3843" spans="9:10" x14ac:dyDescent="0.35">
      <c r="I3843" s="1">
        <v>41639</v>
      </c>
      <c r="J3843">
        <v>1.3791</v>
      </c>
    </row>
    <row r="3844" spans="9:10" x14ac:dyDescent="0.35">
      <c r="I3844" s="1">
        <v>41641</v>
      </c>
      <c r="J3844">
        <v>1.3657999999999999</v>
      </c>
    </row>
    <row r="3845" spans="9:10" x14ac:dyDescent="0.35">
      <c r="I3845" s="1">
        <v>41642</v>
      </c>
      <c r="J3845">
        <v>1.3633999999999999</v>
      </c>
    </row>
    <row r="3846" spans="9:10" x14ac:dyDescent="0.35">
      <c r="I3846" s="1">
        <v>41645</v>
      </c>
      <c r="J3846">
        <v>1.3602000000000001</v>
      </c>
    </row>
    <row r="3847" spans="9:10" x14ac:dyDescent="0.35">
      <c r="I3847" s="1">
        <v>41646</v>
      </c>
      <c r="J3847">
        <v>1.3641000000000001</v>
      </c>
    </row>
    <row r="3848" spans="9:10" x14ac:dyDescent="0.35">
      <c r="I3848" s="1">
        <v>41647</v>
      </c>
      <c r="J3848">
        <v>1.3593999999999999</v>
      </c>
    </row>
    <row r="3849" spans="9:10" x14ac:dyDescent="0.35">
      <c r="I3849" s="1">
        <v>41648</v>
      </c>
      <c r="J3849">
        <v>1.3612</v>
      </c>
    </row>
    <row r="3850" spans="9:10" x14ac:dyDescent="0.35">
      <c r="I3850" s="1">
        <v>41649</v>
      </c>
      <c r="J3850">
        <v>1.3587</v>
      </c>
    </row>
    <row r="3851" spans="9:10" x14ac:dyDescent="0.35">
      <c r="I3851" s="1">
        <v>41652</v>
      </c>
      <c r="J3851">
        <v>1.3653999999999999</v>
      </c>
    </row>
    <row r="3852" spans="9:10" x14ac:dyDescent="0.35">
      <c r="I3852" s="1">
        <v>41653</v>
      </c>
      <c r="J3852">
        <v>1.3667</v>
      </c>
    </row>
    <row r="3853" spans="9:10" x14ac:dyDescent="0.35">
      <c r="I3853" s="1">
        <v>41654</v>
      </c>
      <c r="J3853">
        <v>1.3606</v>
      </c>
    </row>
    <row r="3854" spans="9:10" x14ac:dyDescent="0.35">
      <c r="I3854" s="1">
        <v>41655</v>
      </c>
      <c r="J3854">
        <v>1.3596999999999999</v>
      </c>
    </row>
    <row r="3855" spans="9:10" x14ac:dyDescent="0.35">
      <c r="I3855" s="1">
        <v>41656</v>
      </c>
      <c r="J3855">
        <v>1.3584000000000001</v>
      </c>
    </row>
    <row r="3856" spans="9:10" x14ac:dyDescent="0.35">
      <c r="I3856" s="1">
        <v>41659</v>
      </c>
      <c r="J3856">
        <v>1.3566</v>
      </c>
    </row>
    <row r="3857" spans="9:10" x14ac:dyDescent="0.35">
      <c r="I3857" s="1">
        <v>41660</v>
      </c>
      <c r="J3857">
        <v>1.3526</v>
      </c>
    </row>
    <row r="3858" spans="9:10" x14ac:dyDescent="0.35">
      <c r="I3858" s="1">
        <v>41661</v>
      </c>
      <c r="J3858">
        <v>1.3566</v>
      </c>
    </row>
    <row r="3859" spans="9:10" x14ac:dyDescent="0.35">
      <c r="I3859" s="1">
        <v>41662</v>
      </c>
      <c r="J3859">
        <v>1.3638999999999999</v>
      </c>
    </row>
    <row r="3860" spans="9:10" x14ac:dyDescent="0.35">
      <c r="I3860" s="1">
        <v>41663</v>
      </c>
      <c r="J3860">
        <v>1.3687</v>
      </c>
    </row>
    <row r="3861" spans="9:10" x14ac:dyDescent="0.35">
      <c r="I3861" s="1">
        <v>41666</v>
      </c>
      <c r="J3861">
        <v>1.3657999999999999</v>
      </c>
    </row>
    <row r="3862" spans="9:10" x14ac:dyDescent="0.35">
      <c r="I3862" s="1">
        <v>41667</v>
      </c>
      <c r="J3862">
        <v>1.3649</v>
      </c>
    </row>
    <row r="3863" spans="9:10" x14ac:dyDescent="0.35">
      <c r="I3863" s="1">
        <v>41668</v>
      </c>
      <c r="J3863">
        <v>1.3608</v>
      </c>
    </row>
    <row r="3864" spans="9:10" x14ac:dyDescent="0.35">
      <c r="I3864" s="1">
        <v>41669</v>
      </c>
      <c r="J3864">
        <v>1.3573999999999999</v>
      </c>
    </row>
    <row r="3865" spans="9:10" x14ac:dyDescent="0.35">
      <c r="I3865" s="1">
        <v>41670</v>
      </c>
      <c r="J3865">
        <v>1.3515999999999999</v>
      </c>
    </row>
    <row r="3866" spans="9:10" x14ac:dyDescent="0.35">
      <c r="I3866" s="1">
        <v>41673</v>
      </c>
      <c r="J3866">
        <v>1.3498000000000001</v>
      </c>
    </row>
    <row r="3867" spans="9:10" x14ac:dyDescent="0.35">
      <c r="I3867" s="1">
        <v>41674</v>
      </c>
      <c r="J3867">
        <v>1.3519000000000001</v>
      </c>
    </row>
    <row r="3868" spans="9:10" x14ac:dyDescent="0.35">
      <c r="I3868" s="1">
        <v>41675</v>
      </c>
      <c r="J3868">
        <v>1.3543000000000001</v>
      </c>
    </row>
    <row r="3869" spans="9:10" x14ac:dyDescent="0.35">
      <c r="I3869" s="1">
        <v>41676</v>
      </c>
      <c r="J3869">
        <v>1.3494999999999999</v>
      </c>
    </row>
    <row r="3870" spans="9:10" x14ac:dyDescent="0.35">
      <c r="I3870" s="1">
        <v>41677</v>
      </c>
      <c r="J3870">
        <v>1.3573999999999999</v>
      </c>
    </row>
    <row r="3871" spans="9:10" x14ac:dyDescent="0.35">
      <c r="I3871" s="1">
        <v>41680</v>
      </c>
      <c r="J3871">
        <v>1.3637999999999999</v>
      </c>
    </row>
    <row r="3872" spans="9:10" x14ac:dyDescent="0.35">
      <c r="I3872" s="1">
        <v>41681</v>
      </c>
      <c r="J3872">
        <v>1.3675999999999999</v>
      </c>
    </row>
    <row r="3873" spans="9:10" x14ac:dyDescent="0.35">
      <c r="I3873" s="1">
        <v>41682</v>
      </c>
      <c r="J3873">
        <v>1.3573</v>
      </c>
    </row>
    <row r="3874" spans="9:10" x14ac:dyDescent="0.35">
      <c r="I3874" s="1">
        <v>41683</v>
      </c>
      <c r="J3874">
        <v>1.3674999999999999</v>
      </c>
    </row>
    <row r="3875" spans="9:10" x14ac:dyDescent="0.35">
      <c r="I3875" s="1">
        <v>41684</v>
      </c>
      <c r="J3875">
        <v>1.3707</v>
      </c>
    </row>
    <row r="3876" spans="9:10" x14ac:dyDescent="0.35">
      <c r="I3876" s="1">
        <v>41687</v>
      </c>
      <c r="J3876">
        <v>1.3698999999999999</v>
      </c>
    </row>
    <row r="3877" spans="9:10" x14ac:dyDescent="0.35">
      <c r="I3877" s="1">
        <v>41688</v>
      </c>
      <c r="J3877">
        <v>1.3731</v>
      </c>
    </row>
    <row r="3878" spans="9:10" x14ac:dyDescent="0.35">
      <c r="I3878" s="1">
        <v>41689</v>
      </c>
      <c r="J3878">
        <v>1.3745000000000001</v>
      </c>
    </row>
    <row r="3879" spans="9:10" x14ac:dyDescent="0.35">
      <c r="I3879" s="1">
        <v>41690</v>
      </c>
      <c r="J3879">
        <v>1.3706</v>
      </c>
    </row>
    <row r="3880" spans="9:10" x14ac:dyDescent="0.35">
      <c r="I3880" s="1">
        <v>41691</v>
      </c>
      <c r="J3880">
        <v>1.3707</v>
      </c>
    </row>
    <row r="3881" spans="9:10" x14ac:dyDescent="0.35">
      <c r="I3881" s="1">
        <v>41694</v>
      </c>
      <c r="J3881">
        <v>1.3734999999999999</v>
      </c>
    </row>
    <row r="3882" spans="9:10" x14ac:dyDescent="0.35">
      <c r="I3882" s="1">
        <v>41695</v>
      </c>
      <c r="J3882">
        <v>1.3754</v>
      </c>
    </row>
    <row r="3883" spans="9:10" x14ac:dyDescent="0.35">
      <c r="I3883" s="1">
        <v>41696</v>
      </c>
      <c r="J3883">
        <v>1.3726</v>
      </c>
    </row>
    <row r="3884" spans="9:10" x14ac:dyDescent="0.35">
      <c r="I3884" s="1">
        <v>41697</v>
      </c>
      <c r="J3884">
        <v>1.3655999999999999</v>
      </c>
    </row>
    <row r="3885" spans="9:10" x14ac:dyDescent="0.35">
      <c r="I3885" s="1">
        <v>41698</v>
      </c>
      <c r="J3885">
        <v>1.3813</v>
      </c>
    </row>
    <row r="3886" spans="9:10" x14ac:dyDescent="0.35">
      <c r="I3886" s="1">
        <v>41701</v>
      </c>
      <c r="J3886">
        <v>1.3768</v>
      </c>
    </row>
    <row r="3887" spans="9:10" x14ac:dyDescent="0.35">
      <c r="I3887" s="1">
        <v>41702</v>
      </c>
      <c r="J3887">
        <v>1.3768</v>
      </c>
    </row>
    <row r="3888" spans="9:10" x14ac:dyDescent="0.35">
      <c r="I3888" s="1">
        <v>41703</v>
      </c>
      <c r="J3888">
        <v>1.3732</v>
      </c>
    </row>
    <row r="3889" spans="9:10" x14ac:dyDescent="0.35">
      <c r="I3889" s="1">
        <v>41704</v>
      </c>
      <c r="J3889">
        <v>1.3745000000000001</v>
      </c>
    </row>
    <row r="3890" spans="9:10" x14ac:dyDescent="0.35">
      <c r="I3890" s="1">
        <v>41705</v>
      </c>
      <c r="J3890">
        <v>1.3894</v>
      </c>
    </row>
    <row r="3891" spans="9:10" x14ac:dyDescent="0.35">
      <c r="I3891" s="1">
        <v>41708</v>
      </c>
      <c r="J3891">
        <v>1.3880999999999999</v>
      </c>
    </row>
    <row r="3892" spans="9:10" x14ac:dyDescent="0.35">
      <c r="I3892" s="1">
        <v>41709</v>
      </c>
      <c r="J3892">
        <v>1.385</v>
      </c>
    </row>
    <row r="3893" spans="9:10" x14ac:dyDescent="0.35">
      <c r="I3893" s="1">
        <v>41710</v>
      </c>
      <c r="J3893">
        <v>1.3887</v>
      </c>
    </row>
    <row r="3894" spans="9:10" x14ac:dyDescent="0.35">
      <c r="I3894" s="1">
        <v>41711</v>
      </c>
      <c r="J3894">
        <v>1.3942000000000001</v>
      </c>
    </row>
    <row r="3895" spans="9:10" x14ac:dyDescent="0.35">
      <c r="I3895" s="1">
        <v>41712</v>
      </c>
      <c r="J3895">
        <v>1.3884000000000001</v>
      </c>
    </row>
    <row r="3896" spans="9:10" x14ac:dyDescent="0.35">
      <c r="I3896" s="1">
        <v>41715</v>
      </c>
      <c r="J3896">
        <v>1.3906000000000001</v>
      </c>
    </row>
    <row r="3897" spans="9:10" x14ac:dyDescent="0.35">
      <c r="I3897" s="1">
        <v>41716</v>
      </c>
      <c r="J3897">
        <v>1.3902000000000001</v>
      </c>
    </row>
    <row r="3898" spans="9:10" x14ac:dyDescent="0.35">
      <c r="I3898" s="1">
        <v>41717</v>
      </c>
      <c r="J3898">
        <v>1.3913</v>
      </c>
    </row>
    <row r="3899" spans="9:10" x14ac:dyDescent="0.35">
      <c r="I3899" s="1">
        <v>41718</v>
      </c>
      <c r="J3899">
        <v>1.3762000000000001</v>
      </c>
    </row>
    <row r="3900" spans="9:10" x14ac:dyDescent="0.35">
      <c r="I3900" s="1">
        <v>41719</v>
      </c>
      <c r="J3900">
        <v>1.3779999999999999</v>
      </c>
    </row>
    <row r="3901" spans="9:10" x14ac:dyDescent="0.35">
      <c r="I3901" s="1">
        <v>41722</v>
      </c>
      <c r="J3901">
        <v>1.3774</v>
      </c>
    </row>
    <row r="3902" spans="9:10" x14ac:dyDescent="0.35">
      <c r="I3902" s="1">
        <v>41723</v>
      </c>
      <c r="J3902">
        <v>1.3789</v>
      </c>
    </row>
    <row r="3903" spans="9:10" x14ac:dyDescent="0.35">
      <c r="I3903" s="1">
        <v>41724</v>
      </c>
      <c r="J3903">
        <v>1.3791</v>
      </c>
    </row>
    <row r="3904" spans="9:10" x14ac:dyDescent="0.35">
      <c r="I3904" s="1">
        <v>41725</v>
      </c>
      <c r="J3904">
        <v>1.3757999999999999</v>
      </c>
    </row>
    <row r="3905" spans="9:10" x14ac:dyDescent="0.35">
      <c r="I3905" s="1">
        <v>41726</v>
      </c>
      <c r="J3905">
        <v>1.3758999999999999</v>
      </c>
    </row>
    <row r="3906" spans="9:10" x14ac:dyDescent="0.35">
      <c r="I3906" s="1">
        <v>41729</v>
      </c>
      <c r="J3906">
        <v>1.3788</v>
      </c>
    </row>
    <row r="3907" spans="9:10" x14ac:dyDescent="0.35">
      <c r="I3907" s="1">
        <v>41730</v>
      </c>
      <c r="J3907">
        <v>1.379</v>
      </c>
    </row>
    <row r="3908" spans="9:10" x14ac:dyDescent="0.35">
      <c r="I3908" s="1">
        <v>41731</v>
      </c>
      <c r="J3908">
        <v>1.3794999999999999</v>
      </c>
    </row>
    <row r="3909" spans="9:10" x14ac:dyDescent="0.35">
      <c r="I3909" s="1">
        <v>41732</v>
      </c>
      <c r="J3909">
        <v>1.3771</v>
      </c>
    </row>
    <row r="3910" spans="9:10" x14ac:dyDescent="0.35">
      <c r="I3910" s="1">
        <v>41733</v>
      </c>
      <c r="J3910">
        <v>1.37</v>
      </c>
    </row>
    <row r="3911" spans="9:10" x14ac:dyDescent="0.35">
      <c r="I3911" s="1">
        <v>41736</v>
      </c>
      <c r="J3911">
        <v>1.3723000000000001</v>
      </c>
    </row>
    <row r="3912" spans="9:10" x14ac:dyDescent="0.35">
      <c r="I3912" s="1">
        <v>41737</v>
      </c>
      <c r="J3912">
        <v>1.3774</v>
      </c>
    </row>
    <row r="3913" spans="9:10" x14ac:dyDescent="0.35">
      <c r="I3913" s="1">
        <v>41738</v>
      </c>
      <c r="J3913">
        <v>1.3794</v>
      </c>
    </row>
    <row r="3914" spans="9:10" x14ac:dyDescent="0.35">
      <c r="I3914" s="1">
        <v>41739</v>
      </c>
      <c r="J3914">
        <v>1.3867</v>
      </c>
    </row>
    <row r="3915" spans="9:10" x14ac:dyDescent="0.35">
      <c r="I3915" s="1">
        <v>41740</v>
      </c>
      <c r="J3915">
        <v>1.3872</v>
      </c>
    </row>
    <row r="3916" spans="9:10" x14ac:dyDescent="0.35">
      <c r="I3916" s="1">
        <v>41743</v>
      </c>
      <c r="J3916">
        <v>1.3827</v>
      </c>
    </row>
    <row r="3917" spans="9:10" x14ac:dyDescent="0.35">
      <c r="I3917" s="1">
        <v>41744</v>
      </c>
      <c r="J3917">
        <v>1.3803000000000001</v>
      </c>
    </row>
    <row r="3918" spans="9:10" x14ac:dyDescent="0.35">
      <c r="I3918" s="1">
        <v>41745</v>
      </c>
      <c r="J3918">
        <v>1.3839999999999999</v>
      </c>
    </row>
    <row r="3919" spans="9:10" x14ac:dyDescent="0.35">
      <c r="I3919" s="1">
        <v>41746</v>
      </c>
      <c r="J3919">
        <v>1.3855</v>
      </c>
    </row>
    <row r="3920" spans="9:10" x14ac:dyDescent="0.35">
      <c r="I3920" s="1">
        <v>41751</v>
      </c>
      <c r="J3920">
        <v>1.3816999999999999</v>
      </c>
    </row>
    <row r="3921" spans="9:10" x14ac:dyDescent="0.35">
      <c r="I3921" s="1">
        <v>41752</v>
      </c>
      <c r="J3921">
        <v>1.3834</v>
      </c>
    </row>
    <row r="3922" spans="9:10" x14ac:dyDescent="0.35">
      <c r="I3922" s="1">
        <v>41753</v>
      </c>
      <c r="J3922">
        <v>1.3819999999999999</v>
      </c>
    </row>
    <row r="3923" spans="9:10" x14ac:dyDescent="0.35">
      <c r="I3923" s="1">
        <v>41754</v>
      </c>
      <c r="J3923">
        <v>1.3831</v>
      </c>
    </row>
    <row r="3924" spans="9:10" x14ac:dyDescent="0.35">
      <c r="I3924" s="1">
        <v>41757</v>
      </c>
      <c r="J3924">
        <v>1.3861000000000001</v>
      </c>
    </row>
    <row r="3925" spans="9:10" x14ac:dyDescent="0.35">
      <c r="I3925" s="1">
        <v>41758</v>
      </c>
      <c r="J3925">
        <v>1.3826000000000001</v>
      </c>
    </row>
    <row r="3926" spans="9:10" x14ac:dyDescent="0.35">
      <c r="I3926" s="1">
        <v>41759</v>
      </c>
      <c r="J3926">
        <v>1.385</v>
      </c>
    </row>
    <row r="3927" spans="9:10" x14ac:dyDescent="0.35">
      <c r="I3927" s="1">
        <v>41761</v>
      </c>
      <c r="J3927">
        <v>1.3862000000000001</v>
      </c>
    </row>
    <row r="3928" spans="9:10" x14ac:dyDescent="0.35">
      <c r="I3928" s="1">
        <v>41764</v>
      </c>
      <c r="J3928">
        <v>1.3874</v>
      </c>
    </row>
    <row r="3929" spans="9:10" x14ac:dyDescent="0.35">
      <c r="I3929" s="1">
        <v>41765</v>
      </c>
      <c r="J3929">
        <v>1.3945000000000001</v>
      </c>
    </row>
    <row r="3930" spans="9:10" x14ac:dyDescent="0.35">
      <c r="I3930" s="1">
        <v>41766</v>
      </c>
      <c r="J3930">
        <v>1.3927</v>
      </c>
    </row>
    <row r="3931" spans="9:10" x14ac:dyDescent="0.35">
      <c r="I3931" s="1">
        <v>41767</v>
      </c>
      <c r="J3931">
        <v>1.3953</v>
      </c>
    </row>
    <row r="3932" spans="9:10" x14ac:dyDescent="0.35">
      <c r="I3932" s="1">
        <v>41768</v>
      </c>
      <c r="J3932">
        <v>1.3781000000000001</v>
      </c>
    </row>
    <row r="3933" spans="9:10" x14ac:dyDescent="0.35">
      <c r="I3933" s="1">
        <v>41771</v>
      </c>
      <c r="J3933">
        <v>1.3765000000000001</v>
      </c>
    </row>
    <row r="3934" spans="9:10" x14ac:dyDescent="0.35">
      <c r="I3934" s="1">
        <v>41772</v>
      </c>
      <c r="J3934">
        <v>1.3703000000000001</v>
      </c>
    </row>
    <row r="3935" spans="9:10" x14ac:dyDescent="0.35">
      <c r="I3935" s="1">
        <v>41773</v>
      </c>
      <c r="J3935">
        <v>1.3718999999999999</v>
      </c>
    </row>
    <row r="3936" spans="9:10" x14ac:dyDescent="0.35">
      <c r="I3936" s="1">
        <v>41774</v>
      </c>
      <c r="J3936">
        <v>1.3658999999999999</v>
      </c>
    </row>
    <row r="3937" spans="9:10" x14ac:dyDescent="0.35">
      <c r="I3937" s="1">
        <v>41775</v>
      </c>
      <c r="J3937">
        <v>1.3695999999999999</v>
      </c>
    </row>
    <row r="3938" spans="9:10" x14ac:dyDescent="0.35">
      <c r="I3938" s="1">
        <v>41778</v>
      </c>
      <c r="J3938">
        <v>1.3714999999999999</v>
      </c>
    </row>
    <row r="3939" spans="9:10" x14ac:dyDescent="0.35">
      <c r="I3939" s="1">
        <v>41779</v>
      </c>
      <c r="J3939">
        <v>1.3702000000000001</v>
      </c>
    </row>
    <row r="3940" spans="9:10" x14ac:dyDescent="0.35">
      <c r="I3940" s="1">
        <v>41780</v>
      </c>
      <c r="J3940">
        <v>1.3675999999999999</v>
      </c>
    </row>
    <row r="3941" spans="9:10" x14ac:dyDescent="0.35">
      <c r="I3941" s="1">
        <v>41781</v>
      </c>
      <c r="J3941">
        <v>1.3668</v>
      </c>
    </row>
    <row r="3942" spans="9:10" x14ac:dyDescent="0.35">
      <c r="I3942" s="1">
        <v>41782</v>
      </c>
      <c r="J3942">
        <v>1.363</v>
      </c>
    </row>
    <row r="3943" spans="9:10" x14ac:dyDescent="0.35">
      <c r="I3943" s="1">
        <v>41785</v>
      </c>
      <c r="J3943">
        <v>1.3634999999999999</v>
      </c>
    </row>
    <row r="3944" spans="9:10" x14ac:dyDescent="0.35">
      <c r="I3944" s="1">
        <v>41786</v>
      </c>
      <c r="J3944">
        <v>1.3637999999999999</v>
      </c>
    </row>
    <row r="3945" spans="9:10" x14ac:dyDescent="0.35">
      <c r="I3945" s="1">
        <v>41787</v>
      </c>
      <c r="J3945">
        <v>1.3608</v>
      </c>
    </row>
    <row r="3946" spans="9:10" x14ac:dyDescent="0.35">
      <c r="I3946" s="1">
        <v>41788</v>
      </c>
      <c r="J3946">
        <v>1.3612</v>
      </c>
    </row>
    <row r="3947" spans="9:10" x14ac:dyDescent="0.35">
      <c r="I3947" s="1">
        <v>41789</v>
      </c>
      <c r="J3947">
        <v>1.3607</v>
      </c>
    </row>
    <row r="3948" spans="9:10" x14ac:dyDescent="0.35">
      <c r="I3948" s="1">
        <v>41792</v>
      </c>
      <c r="J3948">
        <v>1.3611</v>
      </c>
    </row>
    <row r="3949" spans="9:10" x14ac:dyDescent="0.35">
      <c r="I3949" s="1">
        <v>41793</v>
      </c>
      <c r="J3949">
        <v>1.3645</v>
      </c>
    </row>
    <row r="3950" spans="9:10" x14ac:dyDescent="0.35">
      <c r="I3950" s="1">
        <v>41794</v>
      </c>
      <c r="J3950">
        <v>1.3627</v>
      </c>
    </row>
    <row r="3951" spans="9:10" x14ac:dyDescent="0.35">
      <c r="I3951" s="1">
        <v>41795</v>
      </c>
      <c r="J3951">
        <v>1.3567</v>
      </c>
    </row>
    <row r="3952" spans="9:10" x14ac:dyDescent="0.35">
      <c r="I3952" s="1">
        <v>41796</v>
      </c>
      <c r="J3952">
        <v>1.3642000000000001</v>
      </c>
    </row>
    <row r="3953" spans="9:10" x14ac:dyDescent="0.35">
      <c r="I3953" s="1">
        <v>41799</v>
      </c>
      <c r="J3953">
        <v>1.3608</v>
      </c>
    </row>
    <row r="3954" spans="9:10" x14ac:dyDescent="0.35">
      <c r="I3954" s="1">
        <v>41800</v>
      </c>
      <c r="J3954">
        <v>1.3547</v>
      </c>
    </row>
    <row r="3955" spans="9:10" x14ac:dyDescent="0.35">
      <c r="I3955" s="1">
        <v>41801</v>
      </c>
      <c r="J3955">
        <v>1.3547</v>
      </c>
    </row>
    <row r="3956" spans="9:10" x14ac:dyDescent="0.35">
      <c r="I3956" s="1">
        <v>41802</v>
      </c>
      <c r="J3956">
        <v>1.3528</v>
      </c>
    </row>
    <row r="3957" spans="9:10" x14ac:dyDescent="0.35">
      <c r="I3957" s="1">
        <v>41803</v>
      </c>
      <c r="J3957">
        <v>1.3533999999999999</v>
      </c>
    </row>
    <row r="3958" spans="9:10" x14ac:dyDescent="0.35">
      <c r="I3958" s="1">
        <v>41806</v>
      </c>
      <c r="J3958">
        <v>1.3532</v>
      </c>
    </row>
    <row r="3959" spans="9:10" x14ac:dyDescent="0.35">
      <c r="I3959" s="1">
        <v>41807</v>
      </c>
      <c r="J3959">
        <v>1.3568</v>
      </c>
    </row>
    <row r="3960" spans="9:10" x14ac:dyDescent="0.35">
      <c r="I3960" s="1">
        <v>41808</v>
      </c>
      <c r="J3960">
        <v>1.3563000000000001</v>
      </c>
    </row>
    <row r="3961" spans="9:10" x14ac:dyDescent="0.35">
      <c r="I3961" s="1">
        <v>41809</v>
      </c>
      <c r="J3961">
        <v>1.3620000000000001</v>
      </c>
    </row>
    <row r="3962" spans="9:10" x14ac:dyDescent="0.35">
      <c r="I3962" s="1">
        <v>41810</v>
      </c>
      <c r="J3962">
        <v>1.3588</v>
      </c>
    </row>
    <row r="3963" spans="9:10" x14ac:dyDescent="0.35">
      <c r="I3963" s="1">
        <v>41813</v>
      </c>
      <c r="J3963">
        <v>1.3595999999999999</v>
      </c>
    </row>
    <row r="3964" spans="9:10" x14ac:dyDescent="0.35">
      <c r="I3964" s="1">
        <v>41814</v>
      </c>
      <c r="J3964">
        <v>1.3617999999999999</v>
      </c>
    </row>
    <row r="3965" spans="9:10" x14ac:dyDescent="0.35">
      <c r="I3965" s="1">
        <v>41815</v>
      </c>
      <c r="J3965">
        <v>1.3614999999999999</v>
      </c>
    </row>
    <row r="3966" spans="9:10" x14ac:dyDescent="0.35">
      <c r="I3966" s="1">
        <v>41816</v>
      </c>
      <c r="J3966">
        <v>1.3606</v>
      </c>
    </row>
    <row r="3967" spans="9:10" x14ac:dyDescent="0.35">
      <c r="I3967" s="1">
        <v>41817</v>
      </c>
      <c r="J3967">
        <v>1.3620000000000001</v>
      </c>
    </row>
    <row r="3968" spans="9:10" x14ac:dyDescent="0.35">
      <c r="I3968" s="1">
        <v>41820</v>
      </c>
      <c r="J3968">
        <v>1.3657999999999999</v>
      </c>
    </row>
    <row r="3969" spans="9:10" x14ac:dyDescent="0.35">
      <c r="I3969" s="1">
        <v>41821</v>
      </c>
      <c r="J3969">
        <v>1.3688</v>
      </c>
    </row>
    <row r="3970" spans="9:10" x14ac:dyDescent="0.35">
      <c r="I3970" s="1">
        <v>41822</v>
      </c>
      <c r="J3970">
        <v>1.3655999999999999</v>
      </c>
    </row>
    <row r="3971" spans="9:10" x14ac:dyDescent="0.35">
      <c r="I3971" s="1">
        <v>41823</v>
      </c>
      <c r="J3971">
        <v>1.3646</v>
      </c>
    </row>
    <row r="3972" spans="9:10" x14ac:dyDescent="0.35">
      <c r="I3972" s="1">
        <v>41824</v>
      </c>
      <c r="J3972">
        <v>1.3588</v>
      </c>
    </row>
    <row r="3973" spans="9:10" x14ac:dyDescent="0.35">
      <c r="I3973" s="1">
        <v>41827</v>
      </c>
      <c r="J3973">
        <v>1.3592</v>
      </c>
    </row>
    <row r="3974" spans="9:10" x14ac:dyDescent="0.35">
      <c r="I3974" s="1">
        <v>41828</v>
      </c>
      <c r="J3974">
        <v>1.3589</v>
      </c>
    </row>
    <row r="3975" spans="9:10" x14ac:dyDescent="0.35">
      <c r="I3975" s="1">
        <v>41829</v>
      </c>
      <c r="J3975">
        <v>1.3603000000000001</v>
      </c>
    </row>
    <row r="3976" spans="9:10" x14ac:dyDescent="0.35">
      <c r="I3976" s="1">
        <v>41830</v>
      </c>
      <c r="J3976">
        <v>1.3604000000000001</v>
      </c>
    </row>
    <row r="3977" spans="9:10" x14ac:dyDescent="0.35">
      <c r="I3977" s="1">
        <v>41831</v>
      </c>
      <c r="J3977">
        <v>1.3594999999999999</v>
      </c>
    </row>
    <row r="3978" spans="9:10" x14ac:dyDescent="0.35">
      <c r="I3978" s="1">
        <v>41834</v>
      </c>
      <c r="J3978">
        <v>1.3627</v>
      </c>
    </row>
    <row r="3979" spans="9:10" x14ac:dyDescent="0.35">
      <c r="I3979" s="1">
        <v>41835</v>
      </c>
      <c r="J3979">
        <v>1.3613</v>
      </c>
    </row>
    <row r="3980" spans="9:10" x14ac:dyDescent="0.35">
      <c r="I3980" s="1">
        <v>41836</v>
      </c>
      <c r="J3980">
        <v>1.3532</v>
      </c>
    </row>
    <row r="3981" spans="9:10" x14ac:dyDescent="0.35">
      <c r="I3981" s="1">
        <v>41837</v>
      </c>
      <c r="J3981">
        <v>1.3525</v>
      </c>
    </row>
    <row r="3982" spans="9:10" x14ac:dyDescent="0.35">
      <c r="I3982" s="1">
        <v>41838</v>
      </c>
      <c r="J3982">
        <v>1.3525</v>
      </c>
    </row>
    <row r="3983" spans="9:10" x14ac:dyDescent="0.35">
      <c r="I3983" s="1">
        <v>41841</v>
      </c>
      <c r="J3983">
        <v>1.3517999999999999</v>
      </c>
    </row>
    <row r="3984" spans="9:10" x14ac:dyDescent="0.35">
      <c r="I3984" s="1">
        <v>41842</v>
      </c>
      <c r="J3984">
        <v>1.3481000000000001</v>
      </c>
    </row>
    <row r="3985" spans="9:10" x14ac:dyDescent="0.35">
      <c r="I3985" s="1">
        <v>41843</v>
      </c>
      <c r="J3985">
        <v>1.3465</v>
      </c>
    </row>
    <row r="3986" spans="9:10" x14ac:dyDescent="0.35">
      <c r="I3986" s="1">
        <v>41844</v>
      </c>
      <c r="J3986">
        <v>1.3472</v>
      </c>
    </row>
    <row r="3987" spans="9:10" x14ac:dyDescent="0.35">
      <c r="I3987" s="1">
        <v>41845</v>
      </c>
      <c r="J3987">
        <v>1.3440000000000001</v>
      </c>
    </row>
    <row r="3988" spans="9:10" x14ac:dyDescent="0.35">
      <c r="I3988" s="1">
        <v>41848</v>
      </c>
      <c r="J3988">
        <v>1.3432999999999999</v>
      </c>
    </row>
    <row r="3989" spans="9:10" x14ac:dyDescent="0.35">
      <c r="I3989" s="1">
        <v>41849</v>
      </c>
      <c r="J3989">
        <v>1.3429</v>
      </c>
    </row>
    <row r="3990" spans="9:10" x14ac:dyDescent="0.35">
      <c r="I3990" s="1">
        <v>41850</v>
      </c>
      <c r="J3990">
        <v>1.3401000000000001</v>
      </c>
    </row>
    <row r="3991" spans="9:10" x14ac:dyDescent="0.35">
      <c r="I3991" s="1">
        <v>41851</v>
      </c>
      <c r="J3991">
        <v>1.3379000000000001</v>
      </c>
    </row>
    <row r="3992" spans="9:10" x14ac:dyDescent="0.35">
      <c r="I3992" s="1">
        <v>41852</v>
      </c>
      <c r="J3992">
        <v>1.3394999999999999</v>
      </c>
    </row>
    <row r="3993" spans="9:10" x14ac:dyDescent="0.35">
      <c r="I3993" s="1">
        <v>41855</v>
      </c>
      <c r="J3993">
        <v>1.3422000000000001</v>
      </c>
    </row>
    <row r="3994" spans="9:10" x14ac:dyDescent="0.35">
      <c r="I3994" s="1">
        <v>41856</v>
      </c>
      <c r="J3994">
        <v>1.3382000000000001</v>
      </c>
    </row>
    <row r="3995" spans="9:10" x14ac:dyDescent="0.35">
      <c r="I3995" s="1">
        <v>41857</v>
      </c>
      <c r="J3995">
        <v>1.3345</v>
      </c>
    </row>
    <row r="3996" spans="9:10" x14ac:dyDescent="0.35">
      <c r="I3996" s="1">
        <v>41858</v>
      </c>
      <c r="J3996">
        <v>1.3368</v>
      </c>
    </row>
    <row r="3997" spans="9:10" x14ac:dyDescent="0.35">
      <c r="I3997" s="1">
        <v>41859</v>
      </c>
      <c r="J3997">
        <v>1.3388</v>
      </c>
    </row>
    <row r="3998" spans="9:10" x14ac:dyDescent="0.35">
      <c r="I3998" s="1">
        <v>41862</v>
      </c>
      <c r="J3998">
        <v>1.3386</v>
      </c>
    </row>
    <row r="3999" spans="9:10" x14ac:dyDescent="0.35">
      <c r="I3999" s="1">
        <v>41863</v>
      </c>
      <c r="J3999">
        <v>1.3346</v>
      </c>
    </row>
    <row r="4000" spans="9:10" x14ac:dyDescent="0.35">
      <c r="I4000" s="1">
        <v>41864</v>
      </c>
      <c r="J4000">
        <v>1.3360000000000001</v>
      </c>
    </row>
    <row r="4001" spans="9:10" x14ac:dyDescent="0.35">
      <c r="I4001" s="1">
        <v>41865</v>
      </c>
      <c r="J4001">
        <v>1.3372999999999999</v>
      </c>
    </row>
    <row r="4002" spans="9:10" x14ac:dyDescent="0.35">
      <c r="I4002" s="1">
        <v>41866</v>
      </c>
      <c r="J4002">
        <v>1.3388</v>
      </c>
    </row>
    <row r="4003" spans="9:10" x14ac:dyDescent="0.35">
      <c r="I4003" s="1">
        <v>41869</v>
      </c>
      <c r="J4003">
        <v>1.3383</v>
      </c>
    </row>
    <row r="4004" spans="9:10" x14ac:dyDescent="0.35">
      <c r="I4004" s="1">
        <v>41870</v>
      </c>
      <c r="J4004">
        <v>1.3353999999999999</v>
      </c>
    </row>
    <row r="4005" spans="9:10" x14ac:dyDescent="0.35">
      <c r="I4005" s="1">
        <v>41871</v>
      </c>
      <c r="J4005">
        <v>1.3284</v>
      </c>
    </row>
    <row r="4006" spans="9:10" x14ac:dyDescent="0.35">
      <c r="I4006" s="1">
        <v>41872</v>
      </c>
      <c r="J4006">
        <v>1.3262</v>
      </c>
    </row>
    <row r="4007" spans="9:10" x14ac:dyDescent="0.35">
      <c r="I4007" s="1">
        <v>41873</v>
      </c>
      <c r="J4007">
        <v>1.3267</v>
      </c>
    </row>
    <row r="4008" spans="9:10" x14ac:dyDescent="0.35">
      <c r="I4008" s="1">
        <v>41876</v>
      </c>
      <c r="J4008">
        <v>1.32</v>
      </c>
    </row>
    <row r="4009" spans="9:10" x14ac:dyDescent="0.35">
      <c r="I4009" s="1">
        <v>41877</v>
      </c>
      <c r="J4009">
        <v>1.3191999999999999</v>
      </c>
    </row>
    <row r="4010" spans="9:10" x14ac:dyDescent="0.35">
      <c r="I4010" s="1">
        <v>41878</v>
      </c>
      <c r="J4010">
        <v>1.3177000000000001</v>
      </c>
    </row>
    <row r="4011" spans="9:10" x14ac:dyDescent="0.35">
      <c r="I4011" s="1">
        <v>41879</v>
      </c>
      <c r="J4011">
        <v>1.3178000000000001</v>
      </c>
    </row>
    <row r="4012" spans="9:10" x14ac:dyDescent="0.35">
      <c r="I4012" s="1">
        <v>41880</v>
      </c>
      <c r="J4012">
        <v>1.3188</v>
      </c>
    </row>
    <row r="4013" spans="9:10" x14ac:dyDescent="0.35">
      <c r="I4013" s="1">
        <v>41883</v>
      </c>
      <c r="J4013">
        <v>1.3132999999999999</v>
      </c>
    </row>
    <row r="4014" spans="9:10" x14ac:dyDescent="0.35">
      <c r="I4014" s="1">
        <v>41884</v>
      </c>
      <c r="J4014">
        <v>1.3115000000000001</v>
      </c>
    </row>
    <row r="4015" spans="9:10" x14ac:dyDescent="0.35">
      <c r="I4015" s="1">
        <v>41885</v>
      </c>
      <c r="J4015">
        <v>1.3150999999999999</v>
      </c>
    </row>
    <row r="4016" spans="9:10" x14ac:dyDescent="0.35">
      <c r="I4016" s="1">
        <v>41886</v>
      </c>
      <c r="J4016">
        <v>1.3015000000000001</v>
      </c>
    </row>
    <row r="4017" spans="9:10" x14ac:dyDescent="0.35">
      <c r="I4017" s="1">
        <v>41887</v>
      </c>
      <c r="J4017">
        <v>1.2948</v>
      </c>
    </row>
    <row r="4018" spans="9:10" x14ac:dyDescent="0.35">
      <c r="I4018" s="1">
        <v>41890</v>
      </c>
      <c r="J4018">
        <v>1.2947</v>
      </c>
    </row>
    <row r="4019" spans="9:10" x14ac:dyDescent="0.35">
      <c r="I4019" s="1">
        <v>41891</v>
      </c>
      <c r="J4019">
        <v>1.2902</v>
      </c>
    </row>
    <row r="4020" spans="9:10" x14ac:dyDescent="0.35">
      <c r="I4020" s="1">
        <v>41892</v>
      </c>
      <c r="J4020">
        <v>1.2928999999999999</v>
      </c>
    </row>
    <row r="4021" spans="9:10" x14ac:dyDescent="0.35">
      <c r="I4021" s="1">
        <v>41893</v>
      </c>
      <c r="J4021">
        <v>1.2927999999999999</v>
      </c>
    </row>
    <row r="4022" spans="9:10" x14ac:dyDescent="0.35">
      <c r="I4022" s="1">
        <v>41894</v>
      </c>
      <c r="J4022">
        <v>1.2930999999999999</v>
      </c>
    </row>
    <row r="4023" spans="9:10" x14ac:dyDescent="0.35">
      <c r="I4023" s="1">
        <v>41897</v>
      </c>
      <c r="J4023">
        <v>1.2910999999999999</v>
      </c>
    </row>
    <row r="4024" spans="9:10" x14ac:dyDescent="0.35">
      <c r="I4024" s="1">
        <v>41898</v>
      </c>
      <c r="J4024">
        <v>1.2948999999999999</v>
      </c>
    </row>
    <row r="4025" spans="9:10" x14ac:dyDescent="0.35">
      <c r="I4025" s="1">
        <v>41899</v>
      </c>
      <c r="J4025">
        <v>1.2956000000000001</v>
      </c>
    </row>
    <row r="4026" spans="9:10" x14ac:dyDescent="0.35">
      <c r="I4026" s="1">
        <v>41900</v>
      </c>
      <c r="J4026">
        <v>1.2871999999999999</v>
      </c>
    </row>
    <row r="4027" spans="9:10" x14ac:dyDescent="0.35">
      <c r="I4027" s="1">
        <v>41901</v>
      </c>
      <c r="J4027">
        <v>1.2851999999999999</v>
      </c>
    </row>
    <row r="4028" spans="9:10" x14ac:dyDescent="0.35">
      <c r="I4028" s="1">
        <v>41904</v>
      </c>
      <c r="J4028">
        <v>1.2845</v>
      </c>
    </row>
    <row r="4029" spans="9:10" x14ac:dyDescent="0.35">
      <c r="I4029" s="1">
        <v>41905</v>
      </c>
      <c r="J4029">
        <v>1.2891999999999999</v>
      </c>
    </row>
    <row r="4030" spans="9:10" x14ac:dyDescent="0.35">
      <c r="I4030" s="1">
        <v>41906</v>
      </c>
      <c r="J4030">
        <v>1.2826</v>
      </c>
    </row>
    <row r="4031" spans="9:10" x14ac:dyDescent="0.35">
      <c r="I4031" s="1">
        <v>41907</v>
      </c>
      <c r="J4031">
        <v>1.2712000000000001</v>
      </c>
    </row>
    <row r="4032" spans="9:10" x14ac:dyDescent="0.35">
      <c r="I4032" s="1">
        <v>41908</v>
      </c>
      <c r="J4032">
        <v>1.2732000000000001</v>
      </c>
    </row>
    <row r="4033" spans="9:10" x14ac:dyDescent="0.35">
      <c r="I4033" s="1">
        <v>41911</v>
      </c>
      <c r="J4033">
        <v>1.2701</v>
      </c>
    </row>
    <row r="4034" spans="9:10" x14ac:dyDescent="0.35">
      <c r="I4034" s="1">
        <v>41912</v>
      </c>
      <c r="J4034">
        <v>1.2583</v>
      </c>
    </row>
    <row r="4035" spans="9:10" x14ac:dyDescent="0.35">
      <c r="I4035" s="1">
        <v>41913</v>
      </c>
      <c r="J4035">
        <v>1.2603</v>
      </c>
    </row>
    <row r="4036" spans="9:10" x14ac:dyDescent="0.35">
      <c r="I4036" s="1">
        <v>41914</v>
      </c>
      <c r="J4036">
        <v>1.2630999999999999</v>
      </c>
    </row>
    <row r="4037" spans="9:10" x14ac:dyDescent="0.35">
      <c r="I4037" s="1">
        <v>41915</v>
      </c>
      <c r="J4037">
        <v>1.2616000000000001</v>
      </c>
    </row>
    <row r="4038" spans="9:10" x14ac:dyDescent="0.35">
      <c r="I4038" s="1">
        <v>41918</v>
      </c>
      <c r="J4038">
        <v>1.2565</v>
      </c>
    </row>
    <row r="4039" spans="9:10" x14ac:dyDescent="0.35">
      <c r="I4039" s="1">
        <v>41919</v>
      </c>
      <c r="J4039">
        <v>1.2606999999999999</v>
      </c>
    </row>
    <row r="4040" spans="9:10" x14ac:dyDescent="0.35">
      <c r="I4040" s="1">
        <v>41920</v>
      </c>
      <c r="J4040">
        <v>1.2645</v>
      </c>
    </row>
    <row r="4041" spans="9:10" x14ac:dyDescent="0.35">
      <c r="I4041" s="1">
        <v>41921</v>
      </c>
      <c r="J4041">
        <v>1.2763</v>
      </c>
    </row>
    <row r="4042" spans="9:10" x14ac:dyDescent="0.35">
      <c r="I4042" s="1">
        <v>41922</v>
      </c>
      <c r="J4042">
        <v>1.2638</v>
      </c>
    </row>
    <row r="4043" spans="9:10" x14ac:dyDescent="0.35">
      <c r="I4043" s="1">
        <v>41925</v>
      </c>
      <c r="J4043">
        <v>1.2679</v>
      </c>
    </row>
    <row r="4044" spans="9:10" x14ac:dyDescent="0.35">
      <c r="I4044" s="1">
        <v>41926</v>
      </c>
      <c r="J4044">
        <v>1.2645999999999999</v>
      </c>
    </row>
    <row r="4045" spans="9:10" x14ac:dyDescent="0.35">
      <c r="I4045" s="1">
        <v>41927</v>
      </c>
      <c r="J4045">
        <v>1.2665999999999999</v>
      </c>
    </row>
    <row r="4046" spans="9:10" x14ac:dyDescent="0.35">
      <c r="I4046" s="1">
        <v>41928</v>
      </c>
      <c r="J4046">
        <v>1.2748999999999999</v>
      </c>
    </row>
    <row r="4047" spans="9:10" x14ac:dyDescent="0.35">
      <c r="I4047" s="1">
        <v>41929</v>
      </c>
      <c r="J4047">
        <v>1.2823</v>
      </c>
    </row>
    <row r="4048" spans="9:10" x14ac:dyDescent="0.35">
      <c r="I4048" s="1">
        <v>41932</v>
      </c>
      <c r="J4048">
        <v>1.2773000000000001</v>
      </c>
    </row>
    <row r="4049" spans="9:10" x14ac:dyDescent="0.35">
      <c r="I4049" s="1">
        <v>41933</v>
      </c>
      <c r="J4049">
        <v>1.2762</v>
      </c>
    </row>
    <row r="4050" spans="9:10" x14ac:dyDescent="0.35">
      <c r="I4050" s="1">
        <v>41934</v>
      </c>
      <c r="J4050">
        <v>1.2693000000000001</v>
      </c>
    </row>
    <row r="4051" spans="9:10" x14ac:dyDescent="0.35">
      <c r="I4051" s="1">
        <v>41935</v>
      </c>
      <c r="J4051">
        <v>1.2668999999999999</v>
      </c>
    </row>
    <row r="4052" spans="9:10" x14ac:dyDescent="0.35">
      <c r="I4052" s="1">
        <v>41936</v>
      </c>
      <c r="J4052">
        <v>1.2659</v>
      </c>
    </row>
    <row r="4053" spans="9:10" x14ac:dyDescent="0.35">
      <c r="I4053" s="1">
        <v>41939</v>
      </c>
      <c r="J4053">
        <v>1.2679</v>
      </c>
    </row>
    <row r="4054" spans="9:10" x14ac:dyDescent="0.35">
      <c r="I4054" s="1">
        <v>41940</v>
      </c>
      <c r="J4054">
        <v>1.2747999999999999</v>
      </c>
    </row>
    <row r="4055" spans="9:10" x14ac:dyDescent="0.35">
      <c r="I4055" s="1">
        <v>41941</v>
      </c>
      <c r="J4055">
        <v>1.2737000000000001</v>
      </c>
    </row>
    <row r="4056" spans="9:10" x14ac:dyDescent="0.35">
      <c r="I4056" s="1">
        <v>41942</v>
      </c>
      <c r="J4056">
        <v>1.2598</v>
      </c>
    </row>
    <row r="4057" spans="9:10" x14ac:dyDescent="0.35">
      <c r="I4057" s="1">
        <v>41943</v>
      </c>
      <c r="J4057">
        <v>1.2524</v>
      </c>
    </row>
    <row r="4058" spans="9:10" x14ac:dyDescent="0.35">
      <c r="I4058" s="1">
        <v>41946</v>
      </c>
      <c r="J4058">
        <v>1.2493000000000001</v>
      </c>
    </row>
    <row r="4059" spans="9:10" x14ac:dyDescent="0.35">
      <c r="I4059" s="1">
        <v>41947</v>
      </c>
      <c r="J4059">
        <v>1.2514000000000001</v>
      </c>
    </row>
    <row r="4060" spans="9:10" x14ac:dyDescent="0.35">
      <c r="I4060" s="1">
        <v>41948</v>
      </c>
      <c r="J4060">
        <v>1.248</v>
      </c>
    </row>
    <row r="4061" spans="9:10" x14ac:dyDescent="0.35">
      <c r="I4061" s="1">
        <v>41949</v>
      </c>
      <c r="J4061">
        <v>1.2517</v>
      </c>
    </row>
    <row r="4062" spans="9:10" x14ac:dyDescent="0.35">
      <c r="I4062" s="1">
        <v>41950</v>
      </c>
      <c r="J4062">
        <v>1.2393000000000001</v>
      </c>
    </row>
    <row r="4063" spans="9:10" x14ac:dyDescent="0.35">
      <c r="I4063" s="1">
        <v>41953</v>
      </c>
      <c r="J4063">
        <v>1.2485999999999999</v>
      </c>
    </row>
    <row r="4064" spans="9:10" x14ac:dyDescent="0.35">
      <c r="I4064" s="1">
        <v>41954</v>
      </c>
      <c r="J4064">
        <v>1.2423999999999999</v>
      </c>
    </row>
    <row r="4065" spans="9:10" x14ac:dyDescent="0.35">
      <c r="I4065" s="1">
        <v>41955</v>
      </c>
      <c r="J4065">
        <v>1.2466999999999999</v>
      </c>
    </row>
    <row r="4066" spans="9:10" x14ac:dyDescent="0.35">
      <c r="I4066" s="1">
        <v>41956</v>
      </c>
      <c r="J4066">
        <v>1.2456</v>
      </c>
    </row>
    <row r="4067" spans="9:10" x14ac:dyDescent="0.35">
      <c r="I4067" s="1">
        <v>41957</v>
      </c>
      <c r="J4067">
        <v>1.2436</v>
      </c>
    </row>
    <row r="4068" spans="9:10" x14ac:dyDescent="0.35">
      <c r="I4068" s="1">
        <v>41960</v>
      </c>
      <c r="J4068">
        <v>1.2496</v>
      </c>
    </row>
    <row r="4069" spans="9:10" x14ac:dyDescent="0.35">
      <c r="I4069" s="1">
        <v>41961</v>
      </c>
      <c r="J4069">
        <v>1.2514000000000001</v>
      </c>
    </row>
    <row r="4070" spans="9:10" x14ac:dyDescent="0.35">
      <c r="I4070" s="1">
        <v>41962</v>
      </c>
      <c r="J4070">
        <v>1.2535000000000001</v>
      </c>
    </row>
    <row r="4071" spans="9:10" x14ac:dyDescent="0.35">
      <c r="I4071" s="1">
        <v>41963</v>
      </c>
      <c r="J4071">
        <v>1.2539</v>
      </c>
    </row>
    <row r="4072" spans="9:10" x14ac:dyDescent="0.35">
      <c r="I4072" s="1">
        <v>41964</v>
      </c>
      <c r="J4072">
        <v>1.2422</v>
      </c>
    </row>
    <row r="4073" spans="9:10" x14ac:dyDescent="0.35">
      <c r="I4073" s="1">
        <v>41967</v>
      </c>
      <c r="J4073">
        <v>1.2410000000000001</v>
      </c>
    </row>
    <row r="4074" spans="9:10" x14ac:dyDescent="0.35">
      <c r="I4074" s="1">
        <v>41968</v>
      </c>
      <c r="J4074">
        <v>1.2423999999999999</v>
      </c>
    </row>
    <row r="4075" spans="9:10" x14ac:dyDescent="0.35">
      <c r="I4075" s="1">
        <v>41969</v>
      </c>
      <c r="J4075">
        <v>1.2475000000000001</v>
      </c>
    </row>
    <row r="4076" spans="9:10" x14ac:dyDescent="0.35">
      <c r="I4076" s="1">
        <v>41970</v>
      </c>
      <c r="J4076">
        <v>1.248</v>
      </c>
    </row>
    <row r="4077" spans="9:10" x14ac:dyDescent="0.35">
      <c r="I4077" s="1">
        <v>41971</v>
      </c>
      <c r="J4077">
        <v>1.2483</v>
      </c>
    </row>
    <row r="4078" spans="9:10" x14ac:dyDescent="0.35">
      <c r="I4078" s="1">
        <v>41974</v>
      </c>
      <c r="J4078">
        <v>1.2468999999999999</v>
      </c>
    </row>
    <row r="4079" spans="9:10" x14ac:dyDescent="0.35">
      <c r="I4079" s="1">
        <v>41975</v>
      </c>
      <c r="J4079">
        <v>1.2423999999999999</v>
      </c>
    </row>
    <row r="4080" spans="9:10" x14ac:dyDescent="0.35">
      <c r="I4080" s="1">
        <v>41976</v>
      </c>
      <c r="J4080">
        <v>1.2331000000000001</v>
      </c>
    </row>
    <row r="4081" spans="9:10" x14ac:dyDescent="0.35">
      <c r="I4081" s="1">
        <v>41977</v>
      </c>
      <c r="J4081">
        <v>1.2311000000000001</v>
      </c>
    </row>
    <row r="4082" spans="9:10" x14ac:dyDescent="0.35">
      <c r="I4082" s="1">
        <v>41978</v>
      </c>
      <c r="J4082">
        <v>1.2362</v>
      </c>
    </row>
    <row r="4083" spans="9:10" x14ac:dyDescent="0.35">
      <c r="I4083" s="1">
        <v>41981</v>
      </c>
      <c r="J4083">
        <v>1.2258</v>
      </c>
    </row>
    <row r="4084" spans="9:10" x14ac:dyDescent="0.35">
      <c r="I4084" s="1">
        <v>41982</v>
      </c>
      <c r="J4084">
        <v>1.2369000000000001</v>
      </c>
    </row>
    <row r="4085" spans="9:10" x14ac:dyDescent="0.35">
      <c r="I4085" s="1">
        <v>41983</v>
      </c>
      <c r="J4085">
        <v>1.2392000000000001</v>
      </c>
    </row>
    <row r="4086" spans="9:10" x14ac:dyDescent="0.35">
      <c r="I4086" s="1">
        <v>41984</v>
      </c>
      <c r="J4086">
        <v>1.2427999999999999</v>
      </c>
    </row>
    <row r="4087" spans="9:10" x14ac:dyDescent="0.35">
      <c r="I4087" s="1">
        <v>41985</v>
      </c>
      <c r="J4087">
        <v>1.2450000000000001</v>
      </c>
    </row>
    <row r="4088" spans="9:10" x14ac:dyDescent="0.35">
      <c r="I4088" s="1">
        <v>41988</v>
      </c>
      <c r="J4088">
        <v>1.2425999999999999</v>
      </c>
    </row>
    <row r="4089" spans="9:10" x14ac:dyDescent="0.35">
      <c r="I4089" s="1">
        <v>41989</v>
      </c>
      <c r="J4089">
        <v>1.2537</v>
      </c>
    </row>
    <row r="4090" spans="9:10" x14ac:dyDescent="0.35">
      <c r="I4090" s="1">
        <v>41990</v>
      </c>
      <c r="J4090">
        <v>1.2447999999999999</v>
      </c>
    </row>
    <row r="4091" spans="9:10" x14ac:dyDescent="0.35">
      <c r="I4091" s="1">
        <v>41991</v>
      </c>
      <c r="J4091">
        <v>1.2284999999999999</v>
      </c>
    </row>
    <row r="4092" spans="9:10" x14ac:dyDescent="0.35">
      <c r="I4092" s="1">
        <v>41992</v>
      </c>
      <c r="J4092">
        <v>1.2279</v>
      </c>
    </row>
    <row r="4093" spans="9:10" x14ac:dyDescent="0.35">
      <c r="I4093" s="1">
        <v>41995</v>
      </c>
      <c r="J4093">
        <v>1.2259</v>
      </c>
    </row>
    <row r="4094" spans="9:10" x14ac:dyDescent="0.35">
      <c r="I4094" s="1">
        <v>41996</v>
      </c>
      <c r="J4094">
        <v>1.2213000000000001</v>
      </c>
    </row>
    <row r="4095" spans="9:10" x14ac:dyDescent="0.35">
      <c r="I4095" s="1">
        <v>41997</v>
      </c>
      <c r="J4095">
        <v>1.2219</v>
      </c>
    </row>
    <row r="4096" spans="9:10" x14ac:dyDescent="0.35">
      <c r="I4096" s="1">
        <v>42002</v>
      </c>
      <c r="J4096">
        <v>1.2197</v>
      </c>
    </row>
    <row r="4097" spans="9:10" x14ac:dyDescent="0.35">
      <c r="I4097" s="1">
        <v>42003</v>
      </c>
      <c r="J4097">
        <v>1.216</v>
      </c>
    </row>
    <row r="4098" spans="9:10" x14ac:dyDescent="0.35">
      <c r="I4098" s="1">
        <v>42004</v>
      </c>
      <c r="J4098">
        <v>1.2141</v>
      </c>
    </row>
    <row r="4099" spans="9:10" x14ac:dyDescent="0.35">
      <c r="I4099" s="1">
        <v>42006</v>
      </c>
      <c r="J4099">
        <v>1.2042999999999999</v>
      </c>
    </row>
    <row r="4100" spans="9:10" x14ac:dyDescent="0.35">
      <c r="I4100" s="1">
        <v>42009</v>
      </c>
      <c r="J4100">
        <v>1.1915</v>
      </c>
    </row>
    <row r="4101" spans="9:10" x14ac:dyDescent="0.35">
      <c r="I4101" s="1">
        <v>42010</v>
      </c>
      <c r="J4101">
        <v>1.1914</v>
      </c>
    </row>
    <row r="4102" spans="9:10" x14ac:dyDescent="0.35">
      <c r="I4102" s="1">
        <v>42011</v>
      </c>
      <c r="J4102">
        <v>1.1831</v>
      </c>
    </row>
    <row r="4103" spans="9:10" x14ac:dyDescent="0.35">
      <c r="I4103" s="1">
        <v>42012</v>
      </c>
      <c r="J4103">
        <v>1.1768000000000001</v>
      </c>
    </row>
    <row r="4104" spans="9:10" x14ac:dyDescent="0.35">
      <c r="I4104" s="1">
        <v>42013</v>
      </c>
      <c r="J4104">
        <v>1.1813</v>
      </c>
    </row>
    <row r="4105" spans="9:10" x14ac:dyDescent="0.35">
      <c r="I4105" s="1">
        <v>42016</v>
      </c>
      <c r="J4105">
        <v>1.1803999999999999</v>
      </c>
    </row>
    <row r="4106" spans="9:10" x14ac:dyDescent="0.35">
      <c r="I4106" s="1">
        <v>42017</v>
      </c>
      <c r="J4106">
        <v>1.1781999999999999</v>
      </c>
    </row>
    <row r="4107" spans="9:10" x14ac:dyDescent="0.35">
      <c r="I4107" s="1">
        <v>42018</v>
      </c>
      <c r="J4107">
        <v>1.1775</v>
      </c>
    </row>
    <row r="4108" spans="9:10" x14ac:dyDescent="0.35">
      <c r="I4108" s="1">
        <v>42019</v>
      </c>
      <c r="J4108">
        <v>1.1708000000000001</v>
      </c>
    </row>
    <row r="4109" spans="9:10" x14ac:dyDescent="0.35">
      <c r="I4109" s="1">
        <v>42020</v>
      </c>
      <c r="J4109">
        <v>1.1588000000000001</v>
      </c>
    </row>
    <row r="4110" spans="9:10" x14ac:dyDescent="0.35">
      <c r="I4110" s="1">
        <v>42023</v>
      </c>
      <c r="J4110">
        <v>1.1605000000000001</v>
      </c>
    </row>
    <row r="4111" spans="9:10" x14ac:dyDescent="0.35">
      <c r="I4111" s="1">
        <v>42024</v>
      </c>
      <c r="J4111">
        <v>1.1578999999999999</v>
      </c>
    </row>
    <row r="4112" spans="9:10" x14ac:dyDescent="0.35">
      <c r="I4112" s="1">
        <v>42025</v>
      </c>
      <c r="J4112">
        <v>1.1593</v>
      </c>
    </row>
    <row r="4113" spans="9:10" x14ac:dyDescent="0.35">
      <c r="I4113" s="1">
        <v>42026</v>
      </c>
      <c r="J4113">
        <v>1.1617999999999999</v>
      </c>
    </row>
    <row r="4114" spans="9:10" x14ac:dyDescent="0.35">
      <c r="I4114" s="1">
        <v>42027</v>
      </c>
      <c r="J4114">
        <v>1.1197999999999999</v>
      </c>
    </row>
    <row r="4115" spans="9:10" x14ac:dyDescent="0.35">
      <c r="I4115" s="1">
        <v>42030</v>
      </c>
      <c r="J4115">
        <v>1.1244000000000001</v>
      </c>
    </row>
    <row r="4116" spans="9:10" x14ac:dyDescent="0.35">
      <c r="I4116" s="1">
        <v>42031</v>
      </c>
      <c r="J4116">
        <v>1.1306</v>
      </c>
    </row>
    <row r="4117" spans="9:10" x14ac:dyDescent="0.35">
      <c r="I4117" s="1">
        <v>42032</v>
      </c>
      <c r="J4117">
        <v>1.1344000000000001</v>
      </c>
    </row>
    <row r="4118" spans="9:10" x14ac:dyDescent="0.35">
      <c r="I4118" s="1">
        <v>42033</v>
      </c>
      <c r="J4118">
        <v>1.1315</v>
      </c>
    </row>
    <row r="4119" spans="9:10" x14ac:dyDescent="0.35">
      <c r="I4119" s="1">
        <v>42034</v>
      </c>
      <c r="J4119">
        <v>1.1305000000000001</v>
      </c>
    </row>
    <row r="4120" spans="9:10" x14ac:dyDescent="0.35">
      <c r="I4120" s="1">
        <v>42037</v>
      </c>
      <c r="J4120">
        <v>1.131</v>
      </c>
    </row>
    <row r="4121" spans="9:10" x14ac:dyDescent="0.35">
      <c r="I4121" s="1">
        <v>42038</v>
      </c>
      <c r="J4121">
        <v>1.1375999999999999</v>
      </c>
    </row>
    <row r="4122" spans="9:10" x14ac:dyDescent="0.35">
      <c r="I4122" s="1">
        <v>42039</v>
      </c>
      <c r="J4122">
        <v>1.1446000000000001</v>
      </c>
    </row>
    <row r="4123" spans="9:10" x14ac:dyDescent="0.35">
      <c r="I4123" s="1">
        <v>42040</v>
      </c>
      <c r="J4123">
        <v>1.141</v>
      </c>
    </row>
    <row r="4124" spans="9:10" x14ac:dyDescent="0.35">
      <c r="I4124" s="1">
        <v>42041</v>
      </c>
      <c r="J4124">
        <v>1.1447000000000001</v>
      </c>
    </row>
    <row r="4125" spans="9:10" x14ac:dyDescent="0.35">
      <c r="I4125" s="1">
        <v>42044</v>
      </c>
      <c r="J4125">
        <v>1.1274999999999999</v>
      </c>
    </row>
    <row r="4126" spans="9:10" x14ac:dyDescent="0.35">
      <c r="I4126" s="1">
        <v>42045</v>
      </c>
      <c r="J4126">
        <v>1.1296999999999999</v>
      </c>
    </row>
    <row r="4127" spans="9:10" x14ac:dyDescent="0.35">
      <c r="I4127" s="1">
        <v>42046</v>
      </c>
      <c r="J4127">
        <v>1.1314</v>
      </c>
    </row>
    <row r="4128" spans="9:10" x14ac:dyDescent="0.35">
      <c r="I4128" s="1">
        <v>42047</v>
      </c>
      <c r="J4128">
        <v>1.1328</v>
      </c>
    </row>
    <row r="4129" spans="9:10" x14ac:dyDescent="0.35">
      <c r="I4129" s="1">
        <v>42048</v>
      </c>
      <c r="J4129">
        <v>1.1380999999999999</v>
      </c>
    </row>
    <row r="4130" spans="9:10" x14ac:dyDescent="0.35">
      <c r="I4130" s="1">
        <v>42051</v>
      </c>
      <c r="J4130">
        <v>1.1408</v>
      </c>
    </row>
    <row r="4131" spans="9:10" x14ac:dyDescent="0.35">
      <c r="I4131" s="1">
        <v>42052</v>
      </c>
      <c r="J4131">
        <v>1.1415</v>
      </c>
    </row>
    <row r="4132" spans="9:10" x14ac:dyDescent="0.35">
      <c r="I4132" s="1">
        <v>42053</v>
      </c>
      <c r="J4132">
        <v>1.1372</v>
      </c>
    </row>
    <row r="4133" spans="9:10" x14ac:dyDescent="0.35">
      <c r="I4133" s="1">
        <v>42054</v>
      </c>
      <c r="J4133">
        <v>1.1387</v>
      </c>
    </row>
    <row r="4134" spans="9:10" x14ac:dyDescent="0.35">
      <c r="I4134" s="1">
        <v>42055</v>
      </c>
      <c r="J4134">
        <v>1.1297999999999999</v>
      </c>
    </row>
    <row r="4135" spans="9:10" x14ac:dyDescent="0.35">
      <c r="I4135" s="1">
        <v>42058</v>
      </c>
      <c r="J4135">
        <v>1.1297999999999999</v>
      </c>
    </row>
    <row r="4136" spans="9:10" x14ac:dyDescent="0.35">
      <c r="I4136" s="1">
        <v>42059</v>
      </c>
      <c r="J4136">
        <v>1.1328</v>
      </c>
    </row>
    <row r="4137" spans="9:10" x14ac:dyDescent="0.35">
      <c r="I4137" s="1">
        <v>42060</v>
      </c>
      <c r="J4137">
        <v>1.1346000000000001</v>
      </c>
    </row>
    <row r="4138" spans="9:10" x14ac:dyDescent="0.35">
      <c r="I4138" s="1">
        <v>42061</v>
      </c>
      <c r="J4138">
        <v>1.1316999999999999</v>
      </c>
    </row>
    <row r="4139" spans="9:10" x14ac:dyDescent="0.35">
      <c r="I4139" s="1">
        <v>42062</v>
      </c>
      <c r="J4139">
        <v>1.1240000000000001</v>
      </c>
    </row>
    <row r="4140" spans="9:10" x14ac:dyDescent="0.35">
      <c r="I4140" s="1">
        <v>42065</v>
      </c>
      <c r="J4140">
        <v>1.1227</v>
      </c>
    </row>
    <row r="4141" spans="9:10" x14ac:dyDescent="0.35">
      <c r="I4141" s="1">
        <v>42066</v>
      </c>
      <c r="J4141">
        <v>1.1168</v>
      </c>
    </row>
    <row r="4142" spans="9:10" x14ac:dyDescent="0.35">
      <c r="I4142" s="1">
        <v>42067</v>
      </c>
      <c r="J4142">
        <v>1.1124000000000001</v>
      </c>
    </row>
    <row r="4143" spans="9:10" x14ac:dyDescent="0.35">
      <c r="I4143" s="1">
        <v>42068</v>
      </c>
      <c r="J4143">
        <v>1.1069</v>
      </c>
    </row>
    <row r="4144" spans="9:10" x14ac:dyDescent="0.35">
      <c r="I4144" s="1">
        <v>42069</v>
      </c>
      <c r="J4144">
        <v>1.0963000000000001</v>
      </c>
    </row>
    <row r="4145" spans="9:10" x14ac:dyDescent="0.35">
      <c r="I4145" s="1">
        <v>42072</v>
      </c>
      <c r="J4145">
        <v>1.0860000000000001</v>
      </c>
    </row>
    <row r="4146" spans="9:10" x14ac:dyDescent="0.35">
      <c r="I4146" s="1">
        <v>42073</v>
      </c>
      <c r="J4146">
        <v>1.0738000000000001</v>
      </c>
    </row>
    <row r="4147" spans="9:10" x14ac:dyDescent="0.35">
      <c r="I4147" s="1">
        <v>42074</v>
      </c>
      <c r="J4147">
        <v>1.0578000000000001</v>
      </c>
    </row>
    <row r="4148" spans="9:10" x14ac:dyDescent="0.35">
      <c r="I4148" s="1">
        <v>42075</v>
      </c>
      <c r="J4148">
        <v>1.0612999999999999</v>
      </c>
    </row>
    <row r="4149" spans="9:10" x14ac:dyDescent="0.35">
      <c r="I4149" s="1">
        <v>42076</v>
      </c>
      <c r="J4149">
        <v>1.0571999999999999</v>
      </c>
    </row>
    <row r="4150" spans="9:10" x14ac:dyDescent="0.35">
      <c r="I4150" s="1">
        <v>42079</v>
      </c>
      <c r="J4150">
        <v>1.0557000000000001</v>
      </c>
    </row>
    <row r="4151" spans="9:10" x14ac:dyDescent="0.35">
      <c r="I4151" s="1">
        <v>42080</v>
      </c>
      <c r="J4151">
        <v>1.0634999999999999</v>
      </c>
    </row>
    <row r="4152" spans="9:10" x14ac:dyDescent="0.35">
      <c r="I4152" s="1">
        <v>42081</v>
      </c>
      <c r="J4152">
        <v>1.0591999999999999</v>
      </c>
    </row>
    <row r="4153" spans="9:10" x14ac:dyDescent="0.35">
      <c r="I4153" s="1">
        <v>42082</v>
      </c>
      <c r="J4153">
        <v>1.0677000000000001</v>
      </c>
    </row>
    <row r="4154" spans="9:10" x14ac:dyDescent="0.35">
      <c r="I4154" s="1">
        <v>42083</v>
      </c>
      <c r="J4154">
        <v>1.0775999999999999</v>
      </c>
    </row>
    <row r="4155" spans="9:10" x14ac:dyDescent="0.35">
      <c r="I4155" s="1">
        <v>42086</v>
      </c>
      <c r="J4155">
        <v>1.0911999999999999</v>
      </c>
    </row>
    <row r="4156" spans="9:10" x14ac:dyDescent="0.35">
      <c r="I4156" s="1">
        <v>42087</v>
      </c>
      <c r="J4156">
        <v>1.095</v>
      </c>
    </row>
    <row r="4157" spans="9:10" x14ac:dyDescent="0.35">
      <c r="I4157" s="1">
        <v>42088</v>
      </c>
      <c r="J4157">
        <v>1.0985</v>
      </c>
    </row>
    <row r="4158" spans="9:10" x14ac:dyDescent="0.35">
      <c r="I4158" s="1">
        <v>42089</v>
      </c>
      <c r="J4158">
        <v>1.0972999999999999</v>
      </c>
    </row>
    <row r="4159" spans="9:10" x14ac:dyDescent="0.35">
      <c r="I4159" s="1">
        <v>42090</v>
      </c>
      <c r="J4159">
        <v>1.0855999999999999</v>
      </c>
    </row>
    <row r="4160" spans="9:10" x14ac:dyDescent="0.35">
      <c r="I4160" s="1">
        <v>42093</v>
      </c>
      <c r="J4160">
        <v>1.0845</v>
      </c>
    </row>
    <row r="4161" spans="9:10" x14ac:dyDescent="0.35">
      <c r="I4161" s="1">
        <v>42094</v>
      </c>
      <c r="J4161">
        <v>1.0759000000000001</v>
      </c>
    </row>
    <row r="4162" spans="9:10" x14ac:dyDescent="0.35">
      <c r="I4162" s="1">
        <v>42095</v>
      </c>
      <c r="J4162">
        <v>1.0754999999999999</v>
      </c>
    </row>
    <row r="4163" spans="9:10" x14ac:dyDescent="0.35">
      <c r="I4163" s="1">
        <v>42096</v>
      </c>
      <c r="J4163">
        <v>1.083</v>
      </c>
    </row>
    <row r="4164" spans="9:10" x14ac:dyDescent="0.35">
      <c r="I4164" s="1">
        <v>42101</v>
      </c>
      <c r="J4164">
        <v>1.0847</v>
      </c>
    </row>
    <row r="4165" spans="9:10" x14ac:dyDescent="0.35">
      <c r="I4165" s="1">
        <v>42102</v>
      </c>
      <c r="J4165">
        <v>1.0862000000000001</v>
      </c>
    </row>
    <row r="4166" spans="9:10" x14ac:dyDescent="0.35">
      <c r="I4166" s="1">
        <v>42103</v>
      </c>
      <c r="J4166">
        <v>1.0773999999999999</v>
      </c>
    </row>
    <row r="4167" spans="9:10" x14ac:dyDescent="0.35">
      <c r="I4167" s="1">
        <v>42104</v>
      </c>
      <c r="J4167">
        <v>1.0569999999999999</v>
      </c>
    </row>
    <row r="4168" spans="9:10" x14ac:dyDescent="0.35">
      <c r="I4168" s="1">
        <v>42107</v>
      </c>
      <c r="J4168">
        <v>1.0551999999999999</v>
      </c>
    </row>
    <row r="4169" spans="9:10" x14ac:dyDescent="0.35">
      <c r="I4169" s="1">
        <v>42108</v>
      </c>
      <c r="J4169">
        <v>1.0564</v>
      </c>
    </row>
    <row r="4170" spans="9:10" x14ac:dyDescent="0.35">
      <c r="I4170" s="1">
        <v>42109</v>
      </c>
      <c r="J4170">
        <v>1.0579000000000001</v>
      </c>
    </row>
    <row r="4171" spans="9:10" x14ac:dyDescent="0.35">
      <c r="I4171" s="1">
        <v>42110</v>
      </c>
      <c r="J4171">
        <v>1.0710999999999999</v>
      </c>
    </row>
    <row r="4172" spans="9:10" x14ac:dyDescent="0.35">
      <c r="I4172" s="1">
        <v>42111</v>
      </c>
      <c r="J4172">
        <v>1.0813999999999999</v>
      </c>
    </row>
    <row r="4173" spans="9:10" x14ac:dyDescent="0.35">
      <c r="I4173" s="1">
        <v>42114</v>
      </c>
      <c r="J4173">
        <v>1.0723</v>
      </c>
    </row>
    <row r="4174" spans="9:10" x14ac:dyDescent="0.35">
      <c r="I4174" s="1">
        <v>42115</v>
      </c>
      <c r="J4174">
        <v>1.07</v>
      </c>
    </row>
    <row r="4175" spans="9:10" x14ac:dyDescent="0.35">
      <c r="I4175" s="1">
        <v>42116</v>
      </c>
      <c r="J4175">
        <v>1.0743</v>
      </c>
    </row>
    <row r="4176" spans="9:10" x14ac:dyDescent="0.35">
      <c r="I4176" s="1">
        <v>42117</v>
      </c>
      <c r="J4176">
        <v>1.0771999999999999</v>
      </c>
    </row>
    <row r="4177" spans="9:10" x14ac:dyDescent="0.35">
      <c r="I4177" s="1">
        <v>42118</v>
      </c>
      <c r="J4177">
        <v>1.0824</v>
      </c>
    </row>
    <row r="4178" spans="9:10" x14ac:dyDescent="0.35">
      <c r="I4178" s="1">
        <v>42121</v>
      </c>
      <c r="J4178">
        <v>1.0822000000000001</v>
      </c>
    </row>
    <row r="4179" spans="9:10" x14ac:dyDescent="0.35">
      <c r="I4179" s="1">
        <v>42122</v>
      </c>
      <c r="J4179">
        <v>1.0927</v>
      </c>
    </row>
    <row r="4180" spans="9:10" x14ac:dyDescent="0.35">
      <c r="I4180" s="1">
        <v>42123</v>
      </c>
      <c r="J4180">
        <v>1.1002000000000001</v>
      </c>
    </row>
    <row r="4181" spans="9:10" x14ac:dyDescent="0.35">
      <c r="I4181" s="1">
        <v>42124</v>
      </c>
      <c r="J4181">
        <v>1.1214999999999999</v>
      </c>
    </row>
    <row r="4182" spans="9:10" x14ac:dyDescent="0.35">
      <c r="I4182" s="1">
        <v>42128</v>
      </c>
      <c r="J4182">
        <v>1.1152</v>
      </c>
    </row>
    <row r="4183" spans="9:10" x14ac:dyDescent="0.35">
      <c r="I4183" s="1">
        <v>42129</v>
      </c>
      <c r="J4183">
        <v>1.1116999999999999</v>
      </c>
    </row>
    <row r="4184" spans="9:10" x14ac:dyDescent="0.35">
      <c r="I4184" s="1">
        <v>42130</v>
      </c>
      <c r="J4184">
        <v>1.123</v>
      </c>
    </row>
    <row r="4185" spans="9:10" x14ac:dyDescent="0.35">
      <c r="I4185" s="1">
        <v>42131</v>
      </c>
      <c r="J4185">
        <v>1.1305000000000001</v>
      </c>
    </row>
    <row r="4186" spans="9:10" x14ac:dyDescent="0.35">
      <c r="I4186" s="1">
        <v>42132</v>
      </c>
      <c r="J4186">
        <v>1.1221000000000001</v>
      </c>
    </row>
    <row r="4187" spans="9:10" x14ac:dyDescent="0.35">
      <c r="I4187" s="1">
        <v>42135</v>
      </c>
      <c r="J4187">
        <v>1.1142000000000001</v>
      </c>
    </row>
    <row r="4188" spans="9:10" x14ac:dyDescent="0.35">
      <c r="I4188" s="1">
        <v>42136</v>
      </c>
      <c r="J4188">
        <v>1.1238999999999999</v>
      </c>
    </row>
    <row r="4189" spans="9:10" x14ac:dyDescent="0.35">
      <c r="I4189" s="1">
        <v>42137</v>
      </c>
      <c r="J4189">
        <v>1.1221000000000001</v>
      </c>
    </row>
    <row r="4190" spans="9:10" x14ac:dyDescent="0.35">
      <c r="I4190" s="1">
        <v>42138</v>
      </c>
      <c r="J4190">
        <v>1.1418999999999999</v>
      </c>
    </row>
    <row r="4191" spans="9:10" x14ac:dyDescent="0.35">
      <c r="I4191" s="1">
        <v>42139</v>
      </c>
      <c r="J4191">
        <v>1.1328</v>
      </c>
    </row>
    <row r="4192" spans="9:10" x14ac:dyDescent="0.35">
      <c r="I4192" s="1">
        <v>42142</v>
      </c>
      <c r="J4192">
        <v>1.1389</v>
      </c>
    </row>
    <row r="4193" spans="9:10" x14ac:dyDescent="0.35">
      <c r="I4193" s="1">
        <v>42143</v>
      </c>
      <c r="J4193">
        <v>1.1180000000000001</v>
      </c>
    </row>
    <row r="4194" spans="9:10" x14ac:dyDescent="0.35">
      <c r="I4194" s="1">
        <v>42144</v>
      </c>
      <c r="J4194">
        <v>1.1117999999999999</v>
      </c>
    </row>
    <row r="4195" spans="9:10" x14ac:dyDescent="0.35">
      <c r="I4195" s="1">
        <v>42145</v>
      </c>
      <c r="J4195">
        <v>1.1133</v>
      </c>
    </row>
    <row r="4196" spans="9:10" x14ac:dyDescent="0.35">
      <c r="I4196" s="1">
        <v>42146</v>
      </c>
      <c r="J4196">
        <v>1.1164000000000001</v>
      </c>
    </row>
    <row r="4197" spans="9:10" x14ac:dyDescent="0.35">
      <c r="I4197" s="1">
        <v>42149</v>
      </c>
      <c r="J4197">
        <v>1.0978000000000001</v>
      </c>
    </row>
    <row r="4198" spans="9:10" x14ac:dyDescent="0.35">
      <c r="I4198" s="1">
        <v>42150</v>
      </c>
      <c r="J4198">
        <v>1.0926</v>
      </c>
    </row>
    <row r="4199" spans="9:10" x14ac:dyDescent="0.35">
      <c r="I4199" s="1">
        <v>42151</v>
      </c>
      <c r="J4199">
        <v>1.0863</v>
      </c>
    </row>
    <row r="4200" spans="9:10" x14ac:dyDescent="0.35">
      <c r="I4200" s="1">
        <v>42152</v>
      </c>
      <c r="J4200">
        <v>1.0895999999999999</v>
      </c>
    </row>
    <row r="4201" spans="9:10" x14ac:dyDescent="0.35">
      <c r="I4201" s="1">
        <v>42153</v>
      </c>
      <c r="J4201">
        <v>1.097</v>
      </c>
    </row>
    <row r="4202" spans="9:10" x14ac:dyDescent="0.35">
      <c r="I4202" s="1">
        <v>42156</v>
      </c>
      <c r="J4202">
        <v>1.0944</v>
      </c>
    </row>
    <row r="4203" spans="9:10" x14ac:dyDescent="0.35">
      <c r="I4203" s="1">
        <v>42157</v>
      </c>
      <c r="J4203">
        <v>1.1029</v>
      </c>
    </row>
    <row r="4204" spans="9:10" x14ac:dyDescent="0.35">
      <c r="I4204" s="1">
        <v>42158</v>
      </c>
      <c r="J4204">
        <v>1.1133999999999999</v>
      </c>
    </row>
    <row r="4205" spans="9:10" x14ac:dyDescent="0.35">
      <c r="I4205" s="1">
        <v>42159</v>
      </c>
      <c r="J4205">
        <v>1.1316999999999999</v>
      </c>
    </row>
    <row r="4206" spans="9:10" x14ac:dyDescent="0.35">
      <c r="I4206" s="1">
        <v>42160</v>
      </c>
      <c r="J4206">
        <v>1.1217999999999999</v>
      </c>
    </row>
    <row r="4207" spans="9:10" x14ac:dyDescent="0.35">
      <c r="I4207" s="1">
        <v>42163</v>
      </c>
      <c r="J4207">
        <v>1.1162000000000001</v>
      </c>
    </row>
    <row r="4208" spans="9:10" x14ac:dyDescent="0.35">
      <c r="I4208" s="1">
        <v>42164</v>
      </c>
      <c r="J4208">
        <v>1.1249</v>
      </c>
    </row>
    <row r="4209" spans="9:10" x14ac:dyDescent="0.35">
      <c r="I4209" s="1">
        <v>42165</v>
      </c>
      <c r="J4209">
        <v>1.1278999999999999</v>
      </c>
    </row>
    <row r="4210" spans="9:10" x14ac:dyDescent="0.35">
      <c r="I4210" s="1">
        <v>42166</v>
      </c>
      <c r="J4210">
        <v>1.1232</v>
      </c>
    </row>
    <row r="4211" spans="9:10" x14ac:dyDescent="0.35">
      <c r="I4211" s="1">
        <v>42167</v>
      </c>
      <c r="J4211">
        <v>1.1220000000000001</v>
      </c>
    </row>
    <row r="4212" spans="9:10" x14ac:dyDescent="0.35">
      <c r="I4212" s="1">
        <v>42170</v>
      </c>
      <c r="J4212">
        <v>1.1217999999999999</v>
      </c>
    </row>
    <row r="4213" spans="9:10" x14ac:dyDescent="0.35">
      <c r="I4213" s="1">
        <v>42171</v>
      </c>
      <c r="J4213">
        <v>1.1214999999999999</v>
      </c>
    </row>
    <row r="4214" spans="9:10" x14ac:dyDescent="0.35">
      <c r="I4214" s="1">
        <v>42172</v>
      </c>
      <c r="J4214">
        <v>1.1278999999999999</v>
      </c>
    </row>
    <row r="4215" spans="9:10" x14ac:dyDescent="0.35">
      <c r="I4215" s="1">
        <v>42173</v>
      </c>
      <c r="J4215">
        <v>1.1404000000000001</v>
      </c>
    </row>
    <row r="4216" spans="9:10" x14ac:dyDescent="0.35">
      <c r="I4216" s="1">
        <v>42174</v>
      </c>
      <c r="J4216">
        <v>1.1298999999999999</v>
      </c>
    </row>
    <row r="4217" spans="9:10" x14ac:dyDescent="0.35">
      <c r="I4217" s="1">
        <v>42177</v>
      </c>
      <c r="J4217">
        <v>1.1345000000000001</v>
      </c>
    </row>
    <row r="4218" spans="9:10" x14ac:dyDescent="0.35">
      <c r="I4218" s="1">
        <v>42178</v>
      </c>
      <c r="J4218">
        <v>1.1204000000000001</v>
      </c>
    </row>
    <row r="4219" spans="9:10" x14ac:dyDescent="0.35">
      <c r="I4219" s="1">
        <v>42179</v>
      </c>
      <c r="J4219">
        <v>1.1213</v>
      </c>
    </row>
    <row r="4220" spans="9:10" x14ac:dyDescent="0.35">
      <c r="I4220" s="1">
        <v>42180</v>
      </c>
      <c r="J4220">
        <v>1.1206</v>
      </c>
    </row>
    <row r="4221" spans="9:10" x14ac:dyDescent="0.35">
      <c r="I4221" s="1">
        <v>42181</v>
      </c>
      <c r="J4221">
        <v>1.1202000000000001</v>
      </c>
    </row>
    <row r="4222" spans="9:10" x14ac:dyDescent="0.35">
      <c r="I4222" s="1">
        <v>42184</v>
      </c>
      <c r="J4222">
        <v>1.1133</v>
      </c>
    </row>
    <row r="4223" spans="9:10" x14ac:dyDescent="0.35">
      <c r="I4223" s="1">
        <v>42185</v>
      </c>
      <c r="J4223">
        <v>1.1189</v>
      </c>
    </row>
    <row r="4224" spans="9:10" x14ac:dyDescent="0.35">
      <c r="I4224" s="1">
        <v>42186</v>
      </c>
      <c r="J4224">
        <v>1.1100000000000001</v>
      </c>
    </row>
    <row r="4225" spans="9:10" x14ac:dyDescent="0.35">
      <c r="I4225" s="1">
        <v>42187</v>
      </c>
      <c r="J4225">
        <v>1.1066</v>
      </c>
    </row>
    <row r="4226" spans="9:10" x14ac:dyDescent="0.35">
      <c r="I4226" s="1">
        <v>42188</v>
      </c>
      <c r="J4226">
        <v>1.1095999999999999</v>
      </c>
    </row>
    <row r="4227" spans="9:10" x14ac:dyDescent="0.35">
      <c r="I4227" s="1">
        <v>42191</v>
      </c>
      <c r="J4227">
        <v>1.1008</v>
      </c>
    </row>
    <row r="4228" spans="9:10" x14ac:dyDescent="0.35">
      <c r="I4228" s="1">
        <v>42192</v>
      </c>
      <c r="J4228">
        <v>1.0931</v>
      </c>
    </row>
    <row r="4229" spans="9:10" x14ac:dyDescent="0.35">
      <c r="I4229" s="1">
        <v>42193</v>
      </c>
      <c r="J4229">
        <v>1.1024</v>
      </c>
    </row>
    <row r="4230" spans="9:10" x14ac:dyDescent="0.35">
      <c r="I4230" s="1">
        <v>42194</v>
      </c>
      <c r="J4230">
        <v>1.1053999999999999</v>
      </c>
    </row>
    <row r="4231" spans="9:10" x14ac:dyDescent="0.35">
      <c r="I4231" s="1">
        <v>42195</v>
      </c>
      <c r="J4231">
        <v>1.1185</v>
      </c>
    </row>
    <row r="4232" spans="9:10" x14ac:dyDescent="0.35">
      <c r="I4232" s="1">
        <v>42198</v>
      </c>
      <c r="J4232">
        <v>1.1049</v>
      </c>
    </row>
    <row r="4233" spans="9:10" x14ac:dyDescent="0.35">
      <c r="I4233" s="1">
        <v>42199</v>
      </c>
      <c r="J4233">
        <v>1.1031</v>
      </c>
    </row>
    <row r="4234" spans="9:10" x14ac:dyDescent="0.35">
      <c r="I4234" s="1">
        <v>42200</v>
      </c>
      <c r="J4234">
        <v>1.1009</v>
      </c>
    </row>
    <row r="4235" spans="9:10" x14ac:dyDescent="0.35">
      <c r="I4235" s="1">
        <v>42201</v>
      </c>
      <c r="J4235">
        <v>1.0867</v>
      </c>
    </row>
    <row r="4236" spans="9:10" x14ac:dyDescent="0.35">
      <c r="I4236" s="1">
        <v>42202</v>
      </c>
      <c r="J4236">
        <v>1.0889</v>
      </c>
    </row>
    <row r="4237" spans="9:10" x14ac:dyDescent="0.35">
      <c r="I4237" s="1">
        <v>42205</v>
      </c>
      <c r="J4237">
        <v>1.0851999999999999</v>
      </c>
    </row>
    <row r="4238" spans="9:10" x14ac:dyDescent="0.35">
      <c r="I4238" s="1">
        <v>42206</v>
      </c>
      <c r="J4238">
        <v>1.0867</v>
      </c>
    </row>
    <row r="4239" spans="9:10" x14ac:dyDescent="0.35">
      <c r="I4239" s="1">
        <v>42207</v>
      </c>
      <c r="J4239">
        <v>1.0902000000000001</v>
      </c>
    </row>
    <row r="4240" spans="9:10" x14ac:dyDescent="0.35">
      <c r="I4240" s="1">
        <v>42208</v>
      </c>
      <c r="J4240">
        <v>1.0999000000000001</v>
      </c>
    </row>
    <row r="4241" spans="9:10" x14ac:dyDescent="0.35">
      <c r="I4241" s="1">
        <v>42209</v>
      </c>
      <c r="J4241">
        <v>1.0939000000000001</v>
      </c>
    </row>
    <row r="4242" spans="9:10" x14ac:dyDescent="0.35">
      <c r="I4242" s="1">
        <v>42212</v>
      </c>
      <c r="J4242">
        <v>1.1057999999999999</v>
      </c>
    </row>
    <row r="4243" spans="9:10" x14ac:dyDescent="0.35">
      <c r="I4243" s="1">
        <v>42213</v>
      </c>
      <c r="J4243">
        <v>1.1025</v>
      </c>
    </row>
    <row r="4244" spans="9:10" x14ac:dyDescent="0.35">
      <c r="I4244" s="1">
        <v>42214</v>
      </c>
      <c r="J4244">
        <v>1.103</v>
      </c>
    </row>
    <row r="4245" spans="9:10" x14ac:dyDescent="0.35">
      <c r="I4245" s="1">
        <v>42215</v>
      </c>
      <c r="J4245">
        <v>1.0954999999999999</v>
      </c>
    </row>
    <row r="4246" spans="9:10" x14ac:dyDescent="0.35">
      <c r="I4246" s="1">
        <v>42216</v>
      </c>
      <c r="J4246">
        <v>1.0967</v>
      </c>
    </row>
    <row r="4247" spans="9:10" x14ac:dyDescent="0.35">
      <c r="I4247" s="1">
        <v>42219</v>
      </c>
      <c r="J4247">
        <v>1.0951</v>
      </c>
    </row>
    <row r="4248" spans="9:10" x14ac:dyDescent="0.35">
      <c r="I4248" s="1">
        <v>42220</v>
      </c>
      <c r="J4248">
        <v>1.0972999999999999</v>
      </c>
    </row>
    <row r="4249" spans="9:10" x14ac:dyDescent="0.35">
      <c r="I4249" s="1">
        <v>42221</v>
      </c>
      <c r="J4249">
        <v>1.0883</v>
      </c>
    </row>
    <row r="4250" spans="9:10" x14ac:dyDescent="0.35">
      <c r="I4250" s="1">
        <v>42222</v>
      </c>
      <c r="J4250">
        <v>1.0885</v>
      </c>
    </row>
    <row r="4251" spans="9:10" x14ac:dyDescent="0.35">
      <c r="I4251" s="1">
        <v>42223</v>
      </c>
      <c r="J4251">
        <v>1.0941000000000001</v>
      </c>
    </row>
    <row r="4252" spans="9:10" x14ac:dyDescent="0.35">
      <c r="I4252" s="1">
        <v>42226</v>
      </c>
      <c r="J4252">
        <v>1.0960000000000001</v>
      </c>
    </row>
    <row r="4253" spans="9:10" x14ac:dyDescent="0.35">
      <c r="I4253" s="1">
        <v>42227</v>
      </c>
      <c r="J4253">
        <v>1.1054999999999999</v>
      </c>
    </row>
    <row r="4254" spans="9:10" x14ac:dyDescent="0.35">
      <c r="I4254" s="1">
        <v>42228</v>
      </c>
      <c r="J4254">
        <v>1.1154999999999999</v>
      </c>
    </row>
    <row r="4255" spans="9:10" x14ac:dyDescent="0.35">
      <c r="I4255" s="1">
        <v>42229</v>
      </c>
      <c r="J4255">
        <v>1.1109</v>
      </c>
    </row>
    <row r="4256" spans="9:10" x14ac:dyDescent="0.35">
      <c r="I4256" s="1">
        <v>42230</v>
      </c>
      <c r="J4256">
        <v>1.1171</v>
      </c>
    </row>
    <row r="4257" spans="9:10" x14ac:dyDescent="0.35">
      <c r="I4257" s="1">
        <v>42233</v>
      </c>
      <c r="J4257">
        <v>1.1100000000000001</v>
      </c>
    </row>
    <row r="4258" spans="9:10" x14ac:dyDescent="0.35">
      <c r="I4258" s="1">
        <v>42234</v>
      </c>
      <c r="J4258">
        <v>1.1060000000000001</v>
      </c>
    </row>
    <row r="4259" spans="9:10" x14ac:dyDescent="0.35">
      <c r="I4259" s="1">
        <v>42235</v>
      </c>
      <c r="J4259">
        <v>1.1041000000000001</v>
      </c>
    </row>
    <row r="4260" spans="9:10" x14ac:dyDescent="0.35">
      <c r="I4260" s="1">
        <v>42236</v>
      </c>
      <c r="J4260">
        <v>1.1183000000000001</v>
      </c>
    </row>
    <row r="4261" spans="9:10" x14ac:dyDescent="0.35">
      <c r="I4261" s="1">
        <v>42237</v>
      </c>
      <c r="J4261">
        <v>1.1281000000000001</v>
      </c>
    </row>
    <row r="4262" spans="9:10" x14ac:dyDescent="0.35">
      <c r="I4262" s="1">
        <v>42240</v>
      </c>
      <c r="J4262">
        <v>1.1496999999999999</v>
      </c>
    </row>
    <row r="4263" spans="9:10" x14ac:dyDescent="0.35">
      <c r="I4263" s="1">
        <v>42241</v>
      </c>
      <c r="J4263">
        <v>1.1506000000000001</v>
      </c>
    </row>
    <row r="4264" spans="9:10" x14ac:dyDescent="0.35">
      <c r="I4264" s="1">
        <v>42242</v>
      </c>
      <c r="J4264">
        <v>1.1402000000000001</v>
      </c>
    </row>
    <row r="4265" spans="9:10" x14ac:dyDescent="0.35">
      <c r="I4265" s="1">
        <v>42243</v>
      </c>
      <c r="J4265">
        <v>1.1284000000000001</v>
      </c>
    </row>
    <row r="4266" spans="9:10" x14ac:dyDescent="0.35">
      <c r="I4266" s="1">
        <v>42244</v>
      </c>
      <c r="J4266">
        <v>1.1268</v>
      </c>
    </row>
    <row r="4267" spans="9:10" x14ac:dyDescent="0.35">
      <c r="I4267" s="1">
        <v>42247</v>
      </c>
      <c r="J4267">
        <v>1.1214999999999999</v>
      </c>
    </row>
    <row r="4268" spans="9:10" x14ac:dyDescent="0.35">
      <c r="I4268" s="1">
        <v>42248</v>
      </c>
      <c r="J4268">
        <v>1.1235999999999999</v>
      </c>
    </row>
    <row r="4269" spans="9:10" x14ac:dyDescent="0.35">
      <c r="I4269" s="1">
        <v>42249</v>
      </c>
      <c r="J4269">
        <v>1.1254999999999999</v>
      </c>
    </row>
    <row r="4270" spans="9:10" x14ac:dyDescent="0.35">
      <c r="I4270" s="1">
        <v>42250</v>
      </c>
      <c r="J4270">
        <v>1.1229</v>
      </c>
    </row>
    <row r="4271" spans="9:10" x14ac:dyDescent="0.35">
      <c r="I4271" s="1">
        <v>42251</v>
      </c>
      <c r="J4271">
        <v>1.1137999999999999</v>
      </c>
    </row>
    <row r="4272" spans="9:10" x14ac:dyDescent="0.35">
      <c r="I4272" s="1">
        <v>42254</v>
      </c>
      <c r="J4272">
        <v>1.1146</v>
      </c>
    </row>
    <row r="4273" spans="9:10" x14ac:dyDescent="0.35">
      <c r="I4273" s="1">
        <v>42255</v>
      </c>
      <c r="J4273">
        <v>1.1162000000000001</v>
      </c>
    </row>
    <row r="4274" spans="9:10" x14ac:dyDescent="0.35">
      <c r="I4274" s="1">
        <v>42256</v>
      </c>
      <c r="J4274">
        <v>1.1138999999999999</v>
      </c>
    </row>
    <row r="4275" spans="9:10" x14ac:dyDescent="0.35">
      <c r="I4275" s="1">
        <v>42257</v>
      </c>
      <c r="J4275">
        <v>1.1185</v>
      </c>
    </row>
    <row r="4276" spans="9:10" x14ac:dyDescent="0.35">
      <c r="I4276" s="1">
        <v>42258</v>
      </c>
      <c r="J4276">
        <v>1.1268</v>
      </c>
    </row>
    <row r="4277" spans="9:10" x14ac:dyDescent="0.35">
      <c r="I4277" s="1">
        <v>42261</v>
      </c>
      <c r="J4277">
        <v>1.1305000000000001</v>
      </c>
    </row>
    <row r="4278" spans="9:10" x14ac:dyDescent="0.35">
      <c r="I4278" s="1">
        <v>42262</v>
      </c>
      <c r="J4278">
        <v>1.1319999999999999</v>
      </c>
    </row>
    <row r="4279" spans="9:10" x14ac:dyDescent="0.35">
      <c r="I4279" s="1">
        <v>42263</v>
      </c>
      <c r="J4279">
        <v>1.1228</v>
      </c>
    </row>
    <row r="4280" spans="9:10" x14ac:dyDescent="0.35">
      <c r="I4280" s="1">
        <v>42264</v>
      </c>
      <c r="J4280">
        <v>1.1312</v>
      </c>
    </row>
    <row r="4281" spans="9:10" x14ac:dyDescent="0.35">
      <c r="I4281" s="1">
        <v>42265</v>
      </c>
      <c r="J4281">
        <v>1.1418999999999999</v>
      </c>
    </row>
    <row r="4282" spans="9:10" x14ac:dyDescent="0.35">
      <c r="I4282" s="1">
        <v>42268</v>
      </c>
      <c r="J4282">
        <v>1.125</v>
      </c>
    </row>
    <row r="4283" spans="9:10" x14ac:dyDescent="0.35">
      <c r="I4283" s="1">
        <v>42269</v>
      </c>
      <c r="J4283">
        <v>1.1154999999999999</v>
      </c>
    </row>
    <row r="4284" spans="9:10" x14ac:dyDescent="0.35">
      <c r="I4284" s="1">
        <v>42270</v>
      </c>
      <c r="J4284">
        <v>1.115</v>
      </c>
    </row>
    <row r="4285" spans="9:10" x14ac:dyDescent="0.35">
      <c r="I4285" s="1">
        <v>42271</v>
      </c>
      <c r="J4285">
        <v>1.1241000000000001</v>
      </c>
    </row>
    <row r="4286" spans="9:10" x14ac:dyDescent="0.35">
      <c r="I4286" s="1">
        <v>42272</v>
      </c>
      <c r="J4286">
        <v>1.1151</v>
      </c>
    </row>
    <row r="4287" spans="9:10" x14ac:dyDescent="0.35">
      <c r="I4287" s="1">
        <v>42275</v>
      </c>
      <c r="J4287">
        <v>1.117</v>
      </c>
    </row>
    <row r="4288" spans="9:10" x14ac:dyDescent="0.35">
      <c r="I4288" s="1">
        <v>42276</v>
      </c>
      <c r="J4288">
        <v>1.1204000000000001</v>
      </c>
    </row>
    <row r="4289" spans="9:10" x14ac:dyDescent="0.35">
      <c r="I4289" s="1">
        <v>42277</v>
      </c>
      <c r="J4289">
        <v>1.1203000000000001</v>
      </c>
    </row>
    <row r="4290" spans="9:10" x14ac:dyDescent="0.35">
      <c r="I4290" s="1">
        <v>42278</v>
      </c>
      <c r="J4290">
        <v>1.1153</v>
      </c>
    </row>
    <row r="4291" spans="9:10" x14ac:dyDescent="0.35">
      <c r="I4291" s="1">
        <v>42279</v>
      </c>
      <c r="J4291">
        <v>1.1160000000000001</v>
      </c>
    </row>
    <row r="4292" spans="9:10" x14ac:dyDescent="0.35">
      <c r="I4292" s="1">
        <v>42282</v>
      </c>
      <c r="J4292">
        <v>1.1235999999999999</v>
      </c>
    </row>
    <row r="4293" spans="9:10" x14ac:dyDescent="0.35">
      <c r="I4293" s="1">
        <v>42283</v>
      </c>
      <c r="J4293">
        <v>1.1224000000000001</v>
      </c>
    </row>
    <row r="4294" spans="9:10" x14ac:dyDescent="0.35">
      <c r="I4294" s="1">
        <v>42284</v>
      </c>
      <c r="J4294">
        <v>1.1266</v>
      </c>
    </row>
    <row r="4295" spans="9:10" x14ac:dyDescent="0.35">
      <c r="I4295" s="1">
        <v>42285</v>
      </c>
      <c r="J4295">
        <v>1.1254</v>
      </c>
    </row>
    <row r="4296" spans="9:10" x14ac:dyDescent="0.35">
      <c r="I4296" s="1">
        <v>42286</v>
      </c>
      <c r="J4296">
        <v>1.1362000000000001</v>
      </c>
    </row>
    <row r="4297" spans="9:10" x14ac:dyDescent="0.35">
      <c r="I4297" s="1">
        <v>42289</v>
      </c>
      <c r="J4297">
        <v>1.1373</v>
      </c>
    </row>
    <row r="4298" spans="9:10" x14ac:dyDescent="0.35">
      <c r="I4298" s="1">
        <v>42290</v>
      </c>
      <c r="J4298">
        <v>1.1374</v>
      </c>
    </row>
    <row r="4299" spans="9:10" x14ac:dyDescent="0.35">
      <c r="I4299" s="1">
        <v>42291</v>
      </c>
      <c r="J4299">
        <v>1.141</v>
      </c>
    </row>
    <row r="4300" spans="9:10" x14ac:dyDescent="0.35">
      <c r="I4300" s="1">
        <v>42292</v>
      </c>
      <c r="J4300">
        <v>1.1438999999999999</v>
      </c>
    </row>
    <row r="4301" spans="9:10" x14ac:dyDescent="0.35">
      <c r="I4301" s="1">
        <v>42293</v>
      </c>
      <c r="J4301">
        <v>1.1359999999999999</v>
      </c>
    </row>
    <row r="4302" spans="9:10" x14ac:dyDescent="0.35">
      <c r="I4302" s="1">
        <v>42296</v>
      </c>
      <c r="J4302">
        <v>1.1333</v>
      </c>
    </row>
    <row r="4303" spans="9:10" x14ac:dyDescent="0.35">
      <c r="I4303" s="1">
        <v>42297</v>
      </c>
      <c r="J4303">
        <v>1.1373</v>
      </c>
    </row>
    <row r="4304" spans="9:10" x14ac:dyDescent="0.35">
      <c r="I4304" s="1">
        <v>42298</v>
      </c>
      <c r="J4304">
        <v>1.1354</v>
      </c>
    </row>
    <row r="4305" spans="9:10" x14ac:dyDescent="0.35">
      <c r="I4305" s="1">
        <v>42299</v>
      </c>
      <c r="J4305">
        <v>1.1313</v>
      </c>
    </row>
    <row r="4306" spans="9:10" x14ac:dyDescent="0.35">
      <c r="I4306" s="1">
        <v>42300</v>
      </c>
      <c r="J4306">
        <v>1.1084000000000001</v>
      </c>
    </row>
    <row r="4307" spans="9:10" x14ac:dyDescent="0.35">
      <c r="I4307" s="1">
        <v>42303</v>
      </c>
      <c r="J4307">
        <v>1.1011</v>
      </c>
    </row>
    <row r="4308" spans="9:10" x14ac:dyDescent="0.35">
      <c r="I4308" s="1">
        <v>42304</v>
      </c>
      <c r="J4308">
        <v>1.1061000000000001</v>
      </c>
    </row>
    <row r="4309" spans="9:10" x14ac:dyDescent="0.35">
      <c r="I4309" s="1">
        <v>42305</v>
      </c>
      <c r="J4309">
        <v>1.1085</v>
      </c>
    </row>
    <row r="4310" spans="9:10" x14ac:dyDescent="0.35">
      <c r="I4310" s="1">
        <v>42306</v>
      </c>
      <c r="J4310">
        <v>1.093</v>
      </c>
    </row>
    <row r="4311" spans="9:10" x14ac:dyDescent="0.35">
      <c r="I4311" s="1">
        <v>42307</v>
      </c>
      <c r="J4311">
        <v>1.1016999999999999</v>
      </c>
    </row>
    <row r="4312" spans="9:10" x14ac:dyDescent="0.35">
      <c r="I4312" s="1">
        <v>42310</v>
      </c>
      <c r="J4312">
        <v>1.1032</v>
      </c>
    </row>
    <row r="4313" spans="9:10" x14ac:dyDescent="0.35">
      <c r="I4313" s="1">
        <v>42311</v>
      </c>
      <c r="J4313">
        <v>1.0975999999999999</v>
      </c>
    </row>
    <row r="4314" spans="9:10" x14ac:dyDescent="0.35">
      <c r="I4314" s="1">
        <v>42312</v>
      </c>
      <c r="J4314">
        <v>1.0934999999999999</v>
      </c>
    </row>
    <row r="4315" spans="9:10" x14ac:dyDescent="0.35">
      <c r="I4315" s="1">
        <v>42313</v>
      </c>
      <c r="J4315">
        <v>1.0883</v>
      </c>
    </row>
    <row r="4316" spans="9:10" x14ac:dyDescent="0.35">
      <c r="I4316" s="1">
        <v>42314</v>
      </c>
      <c r="J4316">
        <v>1.0864</v>
      </c>
    </row>
    <row r="4317" spans="9:10" x14ac:dyDescent="0.35">
      <c r="I4317" s="1">
        <v>42317</v>
      </c>
      <c r="J4317">
        <v>1.0775999999999999</v>
      </c>
    </row>
    <row r="4318" spans="9:10" x14ac:dyDescent="0.35">
      <c r="I4318" s="1">
        <v>42318</v>
      </c>
      <c r="J4318">
        <v>1.0710999999999999</v>
      </c>
    </row>
    <row r="4319" spans="9:10" x14ac:dyDescent="0.35">
      <c r="I4319" s="1">
        <v>42319</v>
      </c>
      <c r="J4319">
        <v>1.0716000000000001</v>
      </c>
    </row>
    <row r="4320" spans="9:10" x14ac:dyDescent="0.35">
      <c r="I4320" s="1">
        <v>42320</v>
      </c>
      <c r="J4320">
        <v>1.0726</v>
      </c>
    </row>
    <row r="4321" spans="9:10" x14ac:dyDescent="0.35">
      <c r="I4321" s="1">
        <v>42321</v>
      </c>
      <c r="J4321">
        <v>1.0764</v>
      </c>
    </row>
    <row r="4322" spans="9:10" x14ac:dyDescent="0.35">
      <c r="I4322" s="1">
        <v>42324</v>
      </c>
      <c r="J4322">
        <v>1.0723</v>
      </c>
    </row>
    <row r="4323" spans="9:10" x14ac:dyDescent="0.35">
      <c r="I4323" s="1">
        <v>42325</v>
      </c>
      <c r="J4323">
        <v>1.0669999999999999</v>
      </c>
    </row>
    <row r="4324" spans="9:10" x14ac:dyDescent="0.35">
      <c r="I4324" s="1">
        <v>42326</v>
      </c>
      <c r="J4324">
        <v>1.0666</v>
      </c>
    </row>
    <row r="4325" spans="9:10" x14ac:dyDescent="0.35">
      <c r="I4325" s="1">
        <v>42327</v>
      </c>
      <c r="J4325">
        <v>1.0687</v>
      </c>
    </row>
    <row r="4326" spans="9:10" x14ac:dyDescent="0.35">
      <c r="I4326" s="1">
        <v>42328</v>
      </c>
      <c r="J4326">
        <v>1.0688</v>
      </c>
    </row>
    <row r="4327" spans="9:10" x14ac:dyDescent="0.35">
      <c r="I4327" s="1">
        <v>42331</v>
      </c>
      <c r="J4327">
        <v>1.0630999999999999</v>
      </c>
    </row>
    <row r="4328" spans="9:10" x14ac:dyDescent="0.35">
      <c r="I4328" s="1">
        <v>42332</v>
      </c>
      <c r="J4328">
        <v>1.0650999999999999</v>
      </c>
    </row>
    <row r="4329" spans="9:10" x14ac:dyDescent="0.35">
      <c r="I4329" s="1">
        <v>42333</v>
      </c>
      <c r="J4329">
        <v>1.0586</v>
      </c>
    </row>
    <row r="4330" spans="9:10" x14ac:dyDescent="0.35">
      <c r="I4330" s="1">
        <v>42334</v>
      </c>
      <c r="J4330">
        <v>1.0611999999999999</v>
      </c>
    </row>
    <row r="4331" spans="9:10" x14ac:dyDescent="0.35">
      <c r="I4331" s="1">
        <v>42335</v>
      </c>
      <c r="J4331">
        <v>1.0580000000000001</v>
      </c>
    </row>
    <row r="4332" spans="9:10" x14ac:dyDescent="0.35">
      <c r="I4332" s="1">
        <v>42338</v>
      </c>
      <c r="J4332">
        <v>1.0579000000000001</v>
      </c>
    </row>
    <row r="4333" spans="9:10" x14ac:dyDescent="0.35">
      <c r="I4333" s="1">
        <v>42339</v>
      </c>
      <c r="J4333">
        <v>1.06</v>
      </c>
    </row>
    <row r="4334" spans="9:10" x14ac:dyDescent="0.35">
      <c r="I4334" s="1">
        <v>42340</v>
      </c>
      <c r="J4334">
        <v>1.0611999999999999</v>
      </c>
    </row>
    <row r="4335" spans="9:10" x14ac:dyDescent="0.35">
      <c r="I4335" s="1">
        <v>42341</v>
      </c>
      <c r="J4335">
        <v>1.0670999999999999</v>
      </c>
    </row>
    <row r="4336" spans="9:10" x14ac:dyDescent="0.35">
      <c r="I4336" s="1">
        <v>42342</v>
      </c>
      <c r="J4336">
        <v>1.0902000000000001</v>
      </c>
    </row>
    <row r="4337" spans="9:10" x14ac:dyDescent="0.35">
      <c r="I4337" s="1">
        <v>42345</v>
      </c>
      <c r="J4337">
        <v>1.0809</v>
      </c>
    </row>
    <row r="4338" spans="9:10" x14ac:dyDescent="0.35">
      <c r="I4338" s="1">
        <v>42346</v>
      </c>
      <c r="J4338">
        <v>1.0874999999999999</v>
      </c>
    </row>
    <row r="4339" spans="9:10" x14ac:dyDescent="0.35">
      <c r="I4339" s="1">
        <v>42347</v>
      </c>
      <c r="J4339">
        <v>1.0941000000000001</v>
      </c>
    </row>
    <row r="4340" spans="9:10" x14ac:dyDescent="0.35">
      <c r="I4340" s="1">
        <v>42348</v>
      </c>
      <c r="J4340">
        <v>1.0943000000000001</v>
      </c>
    </row>
    <row r="4341" spans="9:10" x14ac:dyDescent="0.35">
      <c r="I4341" s="1">
        <v>42349</v>
      </c>
      <c r="J4341">
        <v>1.095</v>
      </c>
    </row>
    <row r="4342" spans="9:10" x14ac:dyDescent="0.35">
      <c r="I4342" s="1">
        <v>42352</v>
      </c>
      <c r="J4342">
        <v>1.0983000000000001</v>
      </c>
    </row>
    <row r="4343" spans="9:10" x14ac:dyDescent="0.35">
      <c r="I4343" s="1">
        <v>42353</v>
      </c>
      <c r="J4343">
        <v>1.099</v>
      </c>
    </row>
    <row r="4344" spans="9:10" x14ac:dyDescent="0.35">
      <c r="I4344" s="1">
        <v>42354</v>
      </c>
      <c r="J4344">
        <v>1.0932999999999999</v>
      </c>
    </row>
    <row r="4345" spans="9:10" x14ac:dyDescent="0.35">
      <c r="I4345" s="1">
        <v>42355</v>
      </c>
      <c r="J4345">
        <v>1.0841000000000001</v>
      </c>
    </row>
    <row r="4346" spans="9:10" x14ac:dyDescent="0.35">
      <c r="I4346" s="1">
        <v>42356</v>
      </c>
      <c r="J4346">
        <v>1.0835999999999999</v>
      </c>
    </row>
    <row r="4347" spans="9:10" x14ac:dyDescent="0.35">
      <c r="I4347" s="1">
        <v>42359</v>
      </c>
      <c r="J4347">
        <v>1.087</v>
      </c>
    </row>
    <row r="4348" spans="9:10" x14ac:dyDescent="0.35">
      <c r="I4348" s="1">
        <v>42360</v>
      </c>
      <c r="J4348">
        <v>1.0952</v>
      </c>
    </row>
    <row r="4349" spans="9:10" x14ac:dyDescent="0.35">
      <c r="I4349" s="1">
        <v>42361</v>
      </c>
      <c r="J4349">
        <v>1.0915999999999999</v>
      </c>
    </row>
    <row r="4350" spans="9:10" x14ac:dyDescent="0.35">
      <c r="I4350" s="1">
        <v>42362</v>
      </c>
      <c r="J4350">
        <v>1.0947</v>
      </c>
    </row>
    <row r="4351" spans="9:10" x14ac:dyDescent="0.35">
      <c r="I4351" s="1">
        <v>42366</v>
      </c>
      <c r="J4351">
        <v>1.0962000000000001</v>
      </c>
    </row>
    <row r="4352" spans="9:10" x14ac:dyDescent="0.35">
      <c r="I4352" s="1">
        <v>42367</v>
      </c>
      <c r="J4352">
        <v>1.0952</v>
      </c>
    </row>
    <row r="4353" spans="9:10" x14ac:dyDescent="0.35">
      <c r="I4353" s="1">
        <v>42368</v>
      </c>
      <c r="J4353">
        <v>1.0926</v>
      </c>
    </row>
    <row r="4354" spans="9:10" x14ac:dyDescent="0.35">
      <c r="I4354" s="1">
        <v>42369</v>
      </c>
      <c r="J4354">
        <v>1.0887</v>
      </c>
    </row>
    <row r="4355" spans="9:10" x14ac:dyDescent="0.35">
      <c r="I4355" s="1">
        <v>42373</v>
      </c>
      <c r="J4355">
        <v>1.0898000000000001</v>
      </c>
    </row>
    <row r="4356" spans="9:10" x14ac:dyDescent="0.35">
      <c r="I4356" s="1">
        <v>42374</v>
      </c>
      <c r="J4356">
        <v>1.0746</v>
      </c>
    </row>
    <row r="4357" spans="9:10" x14ac:dyDescent="0.35">
      <c r="I4357" s="1">
        <v>42375</v>
      </c>
      <c r="J4357">
        <v>1.0742</v>
      </c>
    </row>
    <row r="4358" spans="9:10" x14ac:dyDescent="0.35">
      <c r="I4358" s="1">
        <v>42376</v>
      </c>
      <c r="J4358">
        <v>1.0868</v>
      </c>
    </row>
    <row r="4359" spans="9:10" x14ac:dyDescent="0.35">
      <c r="I4359" s="1">
        <v>42377</v>
      </c>
      <c r="J4359">
        <v>1.0861000000000001</v>
      </c>
    </row>
    <row r="4360" spans="9:10" x14ac:dyDescent="0.35">
      <c r="I4360" s="1">
        <v>42380</v>
      </c>
      <c r="J4360">
        <v>1.0888</v>
      </c>
    </row>
    <row r="4361" spans="9:10" x14ac:dyDescent="0.35">
      <c r="I4361" s="1">
        <v>42381</v>
      </c>
      <c r="J4361">
        <v>1.0835999999999999</v>
      </c>
    </row>
    <row r="4362" spans="9:10" x14ac:dyDescent="0.35">
      <c r="I4362" s="1">
        <v>42382</v>
      </c>
      <c r="J4362">
        <v>1.0815999999999999</v>
      </c>
    </row>
    <row r="4363" spans="9:10" x14ac:dyDescent="0.35">
      <c r="I4363" s="1">
        <v>42383</v>
      </c>
      <c r="J4363">
        <v>1.0892999999999999</v>
      </c>
    </row>
    <row r="4364" spans="9:10" x14ac:dyDescent="0.35">
      <c r="I4364" s="1">
        <v>42384</v>
      </c>
      <c r="J4364">
        <v>1.0913999999999999</v>
      </c>
    </row>
    <row r="4365" spans="9:10" x14ac:dyDescent="0.35">
      <c r="I4365" s="1">
        <v>42387</v>
      </c>
      <c r="J4365">
        <v>1.0891999999999999</v>
      </c>
    </row>
    <row r="4366" spans="9:10" x14ac:dyDescent="0.35">
      <c r="I4366" s="1">
        <v>42388</v>
      </c>
      <c r="J4366">
        <v>1.0868</v>
      </c>
    </row>
    <row r="4367" spans="9:10" x14ac:dyDescent="0.35">
      <c r="I4367" s="1">
        <v>42389</v>
      </c>
      <c r="J4367">
        <v>1.0907</v>
      </c>
    </row>
    <row r="4368" spans="9:10" x14ac:dyDescent="0.35">
      <c r="I4368" s="1">
        <v>42390</v>
      </c>
      <c r="J4368">
        <v>1.0892999999999999</v>
      </c>
    </row>
    <row r="4369" spans="9:10" x14ac:dyDescent="0.35">
      <c r="I4369" s="1">
        <v>42391</v>
      </c>
      <c r="J4369">
        <v>1.0808</v>
      </c>
    </row>
    <row r="4370" spans="9:10" x14ac:dyDescent="0.35">
      <c r="I4370" s="1">
        <v>42394</v>
      </c>
      <c r="J4370">
        <v>1.0814999999999999</v>
      </c>
    </row>
    <row r="4371" spans="9:10" x14ac:dyDescent="0.35">
      <c r="I4371" s="1">
        <v>42395</v>
      </c>
      <c r="J4371">
        <v>1.0837000000000001</v>
      </c>
    </row>
    <row r="4372" spans="9:10" x14ac:dyDescent="0.35">
      <c r="I4372" s="1">
        <v>42396</v>
      </c>
      <c r="J4372">
        <v>1.0888</v>
      </c>
    </row>
    <row r="4373" spans="9:10" x14ac:dyDescent="0.35">
      <c r="I4373" s="1">
        <v>42397</v>
      </c>
      <c r="J4373">
        <v>1.0903</v>
      </c>
    </row>
    <row r="4374" spans="9:10" x14ac:dyDescent="0.35">
      <c r="I4374" s="1">
        <v>42398</v>
      </c>
      <c r="J4374">
        <v>1.0920000000000001</v>
      </c>
    </row>
    <row r="4375" spans="9:10" x14ac:dyDescent="0.35">
      <c r="I4375" s="1">
        <v>42401</v>
      </c>
      <c r="J4375">
        <v>1.0884</v>
      </c>
    </row>
    <row r="4376" spans="9:10" x14ac:dyDescent="0.35">
      <c r="I4376" s="1">
        <v>42402</v>
      </c>
      <c r="J4376">
        <v>1.0919000000000001</v>
      </c>
    </row>
    <row r="4377" spans="9:10" x14ac:dyDescent="0.35">
      <c r="I4377" s="1">
        <v>42403</v>
      </c>
      <c r="J4377">
        <v>1.0932999999999999</v>
      </c>
    </row>
    <row r="4378" spans="9:10" x14ac:dyDescent="0.35">
      <c r="I4378" s="1">
        <v>42404</v>
      </c>
      <c r="J4378">
        <v>1.1206</v>
      </c>
    </row>
    <row r="4379" spans="9:10" x14ac:dyDescent="0.35">
      <c r="I4379" s="1">
        <v>42405</v>
      </c>
      <c r="J4379">
        <v>1.1202000000000001</v>
      </c>
    </row>
    <row r="4380" spans="9:10" x14ac:dyDescent="0.35">
      <c r="I4380" s="1">
        <v>42408</v>
      </c>
      <c r="J4380">
        <v>1.1101000000000001</v>
      </c>
    </row>
    <row r="4381" spans="9:10" x14ac:dyDescent="0.35">
      <c r="I4381" s="1">
        <v>42409</v>
      </c>
      <c r="J4381">
        <v>1.1235999999999999</v>
      </c>
    </row>
    <row r="4382" spans="9:10" x14ac:dyDescent="0.35">
      <c r="I4382" s="1">
        <v>42410</v>
      </c>
      <c r="J4382">
        <v>1.1256999999999999</v>
      </c>
    </row>
    <row r="4383" spans="9:10" x14ac:dyDescent="0.35">
      <c r="I4383" s="1">
        <v>42411</v>
      </c>
      <c r="J4383">
        <v>1.1347</v>
      </c>
    </row>
    <row r="4384" spans="9:10" x14ac:dyDescent="0.35">
      <c r="I4384" s="1">
        <v>42412</v>
      </c>
      <c r="J4384">
        <v>1.1274999999999999</v>
      </c>
    </row>
    <row r="4385" spans="9:10" x14ac:dyDescent="0.35">
      <c r="I4385" s="1">
        <v>42415</v>
      </c>
      <c r="J4385">
        <v>1.1180000000000001</v>
      </c>
    </row>
    <row r="4386" spans="9:10" x14ac:dyDescent="0.35">
      <c r="I4386" s="1">
        <v>42416</v>
      </c>
      <c r="J4386">
        <v>1.1166</v>
      </c>
    </row>
    <row r="4387" spans="9:10" x14ac:dyDescent="0.35">
      <c r="I4387" s="1">
        <v>42417</v>
      </c>
      <c r="J4387">
        <v>1.1135999999999999</v>
      </c>
    </row>
    <row r="4388" spans="9:10" x14ac:dyDescent="0.35">
      <c r="I4388" s="1">
        <v>42418</v>
      </c>
      <c r="J4388">
        <v>1.1084000000000001</v>
      </c>
    </row>
    <row r="4389" spans="9:10" x14ac:dyDescent="0.35">
      <c r="I4389" s="1">
        <v>42419</v>
      </c>
      <c r="J4389">
        <v>1.1095999999999999</v>
      </c>
    </row>
    <row r="4390" spans="9:10" x14ac:dyDescent="0.35">
      <c r="I4390" s="1">
        <v>42422</v>
      </c>
      <c r="J4390">
        <v>1.1026</v>
      </c>
    </row>
    <row r="4391" spans="9:10" x14ac:dyDescent="0.35">
      <c r="I4391" s="1">
        <v>42423</v>
      </c>
      <c r="J4391">
        <v>1.1002000000000001</v>
      </c>
    </row>
    <row r="4392" spans="9:10" x14ac:dyDescent="0.35">
      <c r="I4392" s="1">
        <v>42424</v>
      </c>
      <c r="J4392">
        <v>1.0981000000000001</v>
      </c>
    </row>
    <row r="4393" spans="9:10" x14ac:dyDescent="0.35">
      <c r="I4393" s="1">
        <v>42425</v>
      </c>
      <c r="J4393">
        <v>1.1027</v>
      </c>
    </row>
    <row r="4394" spans="9:10" x14ac:dyDescent="0.35">
      <c r="I4394" s="1">
        <v>42426</v>
      </c>
      <c r="J4394">
        <v>1.1006</v>
      </c>
    </row>
    <row r="4395" spans="9:10" x14ac:dyDescent="0.35">
      <c r="I4395" s="1">
        <v>42429</v>
      </c>
      <c r="J4395">
        <v>1.0888</v>
      </c>
    </row>
    <row r="4396" spans="9:10" x14ac:dyDescent="0.35">
      <c r="I4396" s="1">
        <v>42430</v>
      </c>
      <c r="J4396">
        <v>1.0871999999999999</v>
      </c>
    </row>
    <row r="4397" spans="9:10" x14ac:dyDescent="0.35">
      <c r="I4397" s="1">
        <v>42431</v>
      </c>
      <c r="J4397">
        <v>1.0855999999999999</v>
      </c>
    </row>
    <row r="4398" spans="9:10" x14ac:dyDescent="0.35">
      <c r="I4398" s="1">
        <v>42432</v>
      </c>
      <c r="J4398">
        <v>1.0901000000000001</v>
      </c>
    </row>
    <row r="4399" spans="9:10" x14ac:dyDescent="0.35">
      <c r="I4399" s="1">
        <v>42433</v>
      </c>
      <c r="J4399">
        <v>1.097</v>
      </c>
    </row>
    <row r="4400" spans="9:10" x14ac:dyDescent="0.35">
      <c r="I4400" s="1">
        <v>42436</v>
      </c>
      <c r="J4400">
        <v>1.0952999999999999</v>
      </c>
    </row>
    <row r="4401" spans="9:10" x14ac:dyDescent="0.35">
      <c r="I4401" s="1">
        <v>42437</v>
      </c>
      <c r="J4401">
        <v>1.1028</v>
      </c>
    </row>
    <row r="4402" spans="9:10" x14ac:dyDescent="0.35">
      <c r="I4402" s="1">
        <v>42438</v>
      </c>
      <c r="J4402">
        <v>1.0972999999999999</v>
      </c>
    </row>
    <row r="4403" spans="9:10" x14ac:dyDescent="0.35">
      <c r="I4403" s="1">
        <v>42439</v>
      </c>
      <c r="J4403">
        <v>1.0857000000000001</v>
      </c>
    </row>
    <row r="4404" spans="9:10" x14ac:dyDescent="0.35">
      <c r="I4404" s="1">
        <v>42440</v>
      </c>
      <c r="J4404">
        <v>1.109</v>
      </c>
    </row>
    <row r="4405" spans="9:10" x14ac:dyDescent="0.35">
      <c r="I4405" s="1">
        <v>42443</v>
      </c>
      <c r="J4405">
        <v>1.1119000000000001</v>
      </c>
    </row>
    <row r="4406" spans="9:10" x14ac:dyDescent="0.35">
      <c r="I4406" s="1">
        <v>42444</v>
      </c>
      <c r="J4406">
        <v>1.1109</v>
      </c>
    </row>
    <row r="4407" spans="9:10" x14ac:dyDescent="0.35">
      <c r="I4407" s="1">
        <v>42445</v>
      </c>
      <c r="J4407">
        <v>1.1064000000000001</v>
      </c>
    </row>
    <row r="4408" spans="9:10" x14ac:dyDescent="0.35">
      <c r="I4408" s="1">
        <v>42446</v>
      </c>
      <c r="J4408">
        <v>1.1311</v>
      </c>
    </row>
    <row r="4409" spans="9:10" x14ac:dyDescent="0.35">
      <c r="I4409" s="1">
        <v>42447</v>
      </c>
      <c r="J4409">
        <v>1.1278999999999999</v>
      </c>
    </row>
    <row r="4410" spans="9:10" x14ac:dyDescent="0.35">
      <c r="I4410" s="1">
        <v>42450</v>
      </c>
      <c r="J4410">
        <v>1.1271</v>
      </c>
    </row>
    <row r="4411" spans="9:10" x14ac:dyDescent="0.35">
      <c r="I4411" s="1">
        <v>42451</v>
      </c>
      <c r="J4411">
        <v>1.1212</v>
      </c>
    </row>
    <row r="4412" spans="9:10" x14ac:dyDescent="0.35">
      <c r="I4412" s="1">
        <v>42452</v>
      </c>
      <c r="J4412">
        <v>1.1171</v>
      </c>
    </row>
    <row r="4413" spans="9:10" x14ac:dyDescent="0.35">
      <c r="I4413" s="1">
        <v>42453</v>
      </c>
      <c r="J4413">
        <v>1.1153999999999999</v>
      </c>
    </row>
    <row r="4414" spans="9:10" x14ac:dyDescent="0.35">
      <c r="I4414" s="1">
        <v>42458</v>
      </c>
      <c r="J4414">
        <v>1.1194</v>
      </c>
    </row>
    <row r="4415" spans="9:10" x14ac:dyDescent="0.35">
      <c r="I4415" s="1">
        <v>42459</v>
      </c>
      <c r="J4415">
        <v>1.1324000000000001</v>
      </c>
    </row>
    <row r="4416" spans="9:10" x14ac:dyDescent="0.35">
      <c r="I4416" s="1">
        <v>42460</v>
      </c>
      <c r="J4416">
        <v>1.1385000000000001</v>
      </c>
    </row>
    <row r="4417" spans="9:10" x14ac:dyDescent="0.35">
      <c r="I4417" s="1">
        <v>42461</v>
      </c>
      <c r="J4417">
        <v>1.1432</v>
      </c>
    </row>
    <row r="4418" spans="9:10" x14ac:dyDescent="0.35">
      <c r="I4418" s="1">
        <v>42464</v>
      </c>
      <c r="J4418">
        <v>1.1379999999999999</v>
      </c>
    </row>
    <row r="4419" spans="9:10" x14ac:dyDescent="0.35">
      <c r="I4419" s="1">
        <v>42465</v>
      </c>
      <c r="J4419">
        <v>1.1367</v>
      </c>
    </row>
    <row r="4420" spans="9:10" x14ac:dyDescent="0.35">
      <c r="I4420" s="1">
        <v>42466</v>
      </c>
      <c r="J4420">
        <v>1.1335999999999999</v>
      </c>
    </row>
    <row r="4421" spans="9:10" x14ac:dyDescent="0.35">
      <c r="I4421" s="1">
        <v>42467</v>
      </c>
      <c r="J4421">
        <v>1.1364000000000001</v>
      </c>
    </row>
    <row r="4422" spans="9:10" x14ac:dyDescent="0.35">
      <c r="I4422" s="1">
        <v>42468</v>
      </c>
      <c r="J4422">
        <v>1.1363000000000001</v>
      </c>
    </row>
    <row r="4423" spans="9:10" x14ac:dyDescent="0.35">
      <c r="I4423" s="1">
        <v>42471</v>
      </c>
      <c r="J4423">
        <v>1.139</v>
      </c>
    </row>
    <row r="4424" spans="9:10" x14ac:dyDescent="0.35">
      <c r="I4424" s="1">
        <v>42472</v>
      </c>
      <c r="J4424">
        <v>1.1395999999999999</v>
      </c>
    </row>
    <row r="4425" spans="9:10" x14ac:dyDescent="0.35">
      <c r="I4425" s="1">
        <v>42473</v>
      </c>
      <c r="J4425">
        <v>1.1297999999999999</v>
      </c>
    </row>
    <row r="4426" spans="9:10" x14ac:dyDescent="0.35">
      <c r="I4426" s="1">
        <v>42474</v>
      </c>
      <c r="J4426">
        <v>1.1252</v>
      </c>
    </row>
    <row r="4427" spans="9:10" x14ac:dyDescent="0.35">
      <c r="I4427" s="1">
        <v>42475</v>
      </c>
      <c r="J4427">
        <v>1.1284000000000001</v>
      </c>
    </row>
    <row r="4428" spans="9:10" x14ac:dyDescent="0.35">
      <c r="I4428" s="1">
        <v>42478</v>
      </c>
      <c r="J4428">
        <v>1.1306</v>
      </c>
    </row>
    <row r="4429" spans="9:10" x14ac:dyDescent="0.35">
      <c r="I4429" s="1">
        <v>42479</v>
      </c>
      <c r="J4429">
        <v>1.1343000000000001</v>
      </c>
    </row>
    <row r="4430" spans="9:10" x14ac:dyDescent="0.35">
      <c r="I4430" s="1">
        <v>42480</v>
      </c>
      <c r="J4430">
        <v>1.1378999999999999</v>
      </c>
    </row>
    <row r="4431" spans="9:10" x14ac:dyDescent="0.35">
      <c r="I4431" s="1">
        <v>42481</v>
      </c>
      <c r="J4431">
        <v>1.1355</v>
      </c>
    </row>
    <row r="4432" spans="9:10" x14ac:dyDescent="0.35">
      <c r="I4432" s="1">
        <v>42482</v>
      </c>
      <c r="J4432">
        <v>1.1263000000000001</v>
      </c>
    </row>
    <row r="4433" spans="9:10" x14ac:dyDescent="0.35">
      <c r="I4433" s="1">
        <v>42485</v>
      </c>
      <c r="J4433">
        <v>1.1264000000000001</v>
      </c>
    </row>
    <row r="4434" spans="9:10" x14ac:dyDescent="0.35">
      <c r="I4434" s="1">
        <v>42486</v>
      </c>
      <c r="J4434">
        <v>1.1287</v>
      </c>
    </row>
    <row r="4435" spans="9:10" x14ac:dyDescent="0.35">
      <c r="I4435" s="1">
        <v>42487</v>
      </c>
      <c r="J4435">
        <v>1.1303000000000001</v>
      </c>
    </row>
    <row r="4436" spans="9:10" x14ac:dyDescent="0.35">
      <c r="I4436" s="1">
        <v>42488</v>
      </c>
      <c r="J4436">
        <v>1.1357999999999999</v>
      </c>
    </row>
    <row r="4437" spans="9:10" x14ac:dyDescent="0.35">
      <c r="I4437" s="1">
        <v>42489</v>
      </c>
      <c r="J4437">
        <v>1.1403000000000001</v>
      </c>
    </row>
    <row r="4438" spans="9:10" x14ac:dyDescent="0.35">
      <c r="I4438" s="1">
        <v>42492</v>
      </c>
      <c r="J4438">
        <v>1.1493</v>
      </c>
    </row>
    <row r="4439" spans="9:10" x14ac:dyDescent="0.35">
      <c r="I4439" s="1">
        <v>42493</v>
      </c>
      <c r="J4439">
        <v>1.1569</v>
      </c>
    </row>
    <row r="4440" spans="9:10" x14ac:dyDescent="0.35">
      <c r="I4440" s="1">
        <v>42494</v>
      </c>
      <c r="J4440">
        <v>1.1505000000000001</v>
      </c>
    </row>
    <row r="4441" spans="9:10" x14ac:dyDescent="0.35">
      <c r="I4441" s="1">
        <v>42495</v>
      </c>
      <c r="J4441">
        <v>1.1438999999999999</v>
      </c>
    </row>
    <row r="4442" spans="9:10" x14ac:dyDescent="0.35">
      <c r="I4442" s="1">
        <v>42496</v>
      </c>
      <c r="J4442">
        <v>1.1427</v>
      </c>
    </row>
    <row r="4443" spans="9:10" x14ac:dyDescent="0.35">
      <c r="I4443" s="1">
        <v>42499</v>
      </c>
      <c r="J4443">
        <v>1.1395</v>
      </c>
    </row>
    <row r="4444" spans="9:10" x14ac:dyDescent="0.35">
      <c r="I4444" s="1">
        <v>42500</v>
      </c>
      <c r="J4444">
        <v>1.1375</v>
      </c>
    </row>
    <row r="4445" spans="9:10" x14ac:dyDescent="0.35">
      <c r="I4445" s="1">
        <v>42501</v>
      </c>
      <c r="J4445">
        <v>1.1409</v>
      </c>
    </row>
    <row r="4446" spans="9:10" x14ac:dyDescent="0.35">
      <c r="I4446" s="1">
        <v>42502</v>
      </c>
      <c r="J4446">
        <v>1.1389</v>
      </c>
    </row>
    <row r="4447" spans="9:10" x14ac:dyDescent="0.35">
      <c r="I4447" s="1">
        <v>42503</v>
      </c>
      <c r="J4447">
        <v>1.1348</v>
      </c>
    </row>
    <row r="4448" spans="9:10" x14ac:dyDescent="0.35">
      <c r="I4448" s="1">
        <v>42506</v>
      </c>
      <c r="J4448">
        <v>1.1324000000000001</v>
      </c>
    </row>
    <row r="4449" spans="9:10" x14ac:dyDescent="0.35">
      <c r="I4449" s="1">
        <v>42507</v>
      </c>
      <c r="J4449">
        <v>1.1317999999999999</v>
      </c>
    </row>
    <row r="4450" spans="9:10" x14ac:dyDescent="0.35">
      <c r="I4450" s="1">
        <v>42508</v>
      </c>
      <c r="J4450">
        <v>1.1278999999999999</v>
      </c>
    </row>
    <row r="4451" spans="9:10" x14ac:dyDescent="0.35">
      <c r="I4451" s="1">
        <v>42509</v>
      </c>
      <c r="J4451">
        <v>1.1196999999999999</v>
      </c>
    </row>
    <row r="4452" spans="9:10" x14ac:dyDescent="0.35">
      <c r="I4452" s="1">
        <v>42510</v>
      </c>
      <c r="J4452">
        <v>1.1218999999999999</v>
      </c>
    </row>
    <row r="4453" spans="9:10" x14ac:dyDescent="0.35">
      <c r="I4453" s="1">
        <v>42513</v>
      </c>
      <c r="J4453">
        <v>1.1214999999999999</v>
      </c>
    </row>
    <row r="4454" spans="9:10" x14ac:dyDescent="0.35">
      <c r="I4454" s="1">
        <v>42514</v>
      </c>
      <c r="J4454">
        <v>1.1168</v>
      </c>
    </row>
    <row r="4455" spans="9:10" x14ac:dyDescent="0.35">
      <c r="I4455" s="1">
        <v>42515</v>
      </c>
      <c r="J4455">
        <v>1.1146</v>
      </c>
    </row>
    <row r="4456" spans="9:10" x14ac:dyDescent="0.35">
      <c r="I4456" s="1">
        <v>42516</v>
      </c>
      <c r="J4456">
        <v>1.1168</v>
      </c>
    </row>
    <row r="4457" spans="9:10" x14ac:dyDescent="0.35">
      <c r="I4457" s="1">
        <v>42517</v>
      </c>
      <c r="J4457">
        <v>1.1168</v>
      </c>
    </row>
    <row r="4458" spans="9:10" x14ac:dyDescent="0.35">
      <c r="I4458" s="1">
        <v>42520</v>
      </c>
      <c r="J4458">
        <v>1.1138999999999999</v>
      </c>
    </row>
    <row r="4459" spans="9:10" x14ac:dyDescent="0.35">
      <c r="I4459" s="1">
        <v>42521</v>
      </c>
      <c r="J4459">
        <v>1.1153999999999999</v>
      </c>
    </row>
    <row r="4460" spans="9:10" x14ac:dyDescent="0.35">
      <c r="I4460" s="1">
        <v>42522</v>
      </c>
      <c r="J4460">
        <v>1.1173999999999999</v>
      </c>
    </row>
    <row r="4461" spans="9:10" x14ac:dyDescent="0.35">
      <c r="I4461" s="1">
        <v>42523</v>
      </c>
      <c r="J4461">
        <v>1.1188</v>
      </c>
    </row>
    <row r="4462" spans="9:10" x14ac:dyDescent="0.35">
      <c r="I4462" s="1">
        <v>42524</v>
      </c>
      <c r="J4462">
        <v>1.1153999999999999</v>
      </c>
    </row>
    <row r="4463" spans="9:10" x14ac:dyDescent="0.35">
      <c r="I4463" s="1">
        <v>42527</v>
      </c>
      <c r="J4463">
        <v>1.1349</v>
      </c>
    </row>
    <row r="4464" spans="9:10" x14ac:dyDescent="0.35">
      <c r="I4464" s="1">
        <v>42528</v>
      </c>
      <c r="J4464">
        <v>1.1348</v>
      </c>
    </row>
    <row r="4465" spans="9:10" x14ac:dyDescent="0.35">
      <c r="I4465" s="1">
        <v>42529</v>
      </c>
      <c r="J4465">
        <v>1.1377999999999999</v>
      </c>
    </row>
    <row r="4466" spans="9:10" x14ac:dyDescent="0.35">
      <c r="I4466" s="1">
        <v>42530</v>
      </c>
      <c r="J4466">
        <v>1.1343000000000001</v>
      </c>
    </row>
    <row r="4467" spans="9:10" x14ac:dyDescent="0.35">
      <c r="I4467" s="1">
        <v>42531</v>
      </c>
      <c r="J4467">
        <v>1.1304000000000001</v>
      </c>
    </row>
    <row r="4468" spans="9:10" x14ac:dyDescent="0.35">
      <c r="I4468" s="1">
        <v>42534</v>
      </c>
      <c r="J4468">
        <v>1.1268</v>
      </c>
    </row>
    <row r="4469" spans="9:10" x14ac:dyDescent="0.35">
      <c r="I4469" s="1">
        <v>42535</v>
      </c>
      <c r="J4469">
        <v>1.1225000000000001</v>
      </c>
    </row>
    <row r="4470" spans="9:10" x14ac:dyDescent="0.35">
      <c r="I4470" s="1">
        <v>42536</v>
      </c>
      <c r="J4470">
        <v>1.123</v>
      </c>
    </row>
    <row r="4471" spans="9:10" x14ac:dyDescent="0.35">
      <c r="I4471" s="1">
        <v>42537</v>
      </c>
      <c r="J4471">
        <v>1.1173999999999999</v>
      </c>
    </row>
    <row r="4472" spans="9:10" x14ac:dyDescent="0.35">
      <c r="I4472" s="1">
        <v>42538</v>
      </c>
      <c r="J4472">
        <v>1.1254</v>
      </c>
    </row>
    <row r="4473" spans="9:10" x14ac:dyDescent="0.35">
      <c r="I4473" s="1">
        <v>42541</v>
      </c>
      <c r="J4473">
        <v>1.1332</v>
      </c>
    </row>
    <row r="4474" spans="9:10" x14ac:dyDescent="0.35">
      <c r="I4474" s="1">
        <v>42542</v>
      </c>
      <c r="J4474">
        <v>1.1314</v>
      </c>
    </row>
    <row r="4475" spans="9:10" x14ac:dyDescent="0.35">
      <c r="I4475" s="1">
        <v>42543</v>
      </c>
      <c r="J4475">
        <v>1.1283000000000001</v>
      </c>
    </row>
    <row r="4476" spans="9:10" x14ac:dyDescent="0.35">
      <c r="I4476" s="1">
        <v>42544</v>
      </c>
      <c r="J4476">
        <v>1.1389</v>
      </c>
    </row>
    <row r="4477" spans="9:10" x14ac:dyDescent="0.35">
      <c r="I4477" s="1">
        <v>42545</v>
      </c>
      <c r="J4477">
        <v>1.1066</v>
      </c>
    </row>
    <row r="4478" spans="9:10" x14ac:dyDescent="0.35">
      <c r="I4478" s="1">
        <v>42548</v>
      </c>
      <c r="J4478">
        <v>1.0998000000000001</v>
      </c>
    </row>
    <row r="4479" spans="9:10" x14ac:dyDescent="0.35">
      <c r="I4479" s="1">
        <v>42549</v>
      </c>
      <c r="J4479">
        <v>1.1073</v>
      </c>
    </row>
    <row r="4480" spans="9:10" x14ac:dyDescent="0.35">
      <c r="I4480" s="1">
        <v>42550</v>
      </c>
      <c r="J4480">
        <v>1.109</v>
      </c>
    </row>
    <row r="4481" spans="9:10" x14ac:dyDescent="0.35">
      <c r="I4481" s="1">
        <v>42551</v>
      </c>
      <c r="J4481">
        <v>1.1102000000000001</v>
      </c>
    </row>
    <row r="4482" spans="9:10" x14ac:dyDescent="0.35">
      <c r="I4482" s="1">
        <v>42552</v>
      </c>
      <c r="J4482">
        <v>1.1134999999999999</v>
      </c>
    </row>
    <row r="4483" spans="9:10" x14ac:dyDescent="0.35">
      <c r="I4483" s="1">
        <v>42555</v>
      </c>
      <c r="J4483">
        <v>1.1137999999999999</v>
      </c>
    </row>
    <row r="4484" spans="9:10" x14ac:dyDescent="0.35">
      <c r="I4484" s="1">
        <v>42556</v>
      </c>
      <c r="J4484">
        <v>1.1146</v>
      </c>
    </row>
    <row r="4485" spans="9:10" x14ac:dyDescent="0.35">
      <c r="I4485" s="1">
        <v>42557</v>
      </c>
      <c r="J4485">
        <v>1.1069</v>
      </c>
    </row>
    <row r="4486" spans="9:10" x14ac:dyDescent="0.35">
      <c r="I4486" s="1">
        <v>42558</v>
      </c>
      <c r="J4486">
        <v>1.1080000000000001</v>
      </c>
    </row>
    <row r="4487" spans="9:10" x14ac:dyDescent="0.35">
      <c r="I4487" s="1">
        <v>42559</v>
      </c>
      <c r="J4487">
        <v>1.107</v>
      </c>
    </row>
    <row r="4488" spans="9:10" x14ac:dyDescent="0.35">
      <c r="I4488" s="1">
        <v>42562</v>
      </c>
      <c r="J4488">
        <v>1.1049</v>
      </c>
    </row>
    <row r="4489" spans="9:10" x14ac:dyDescent="0.35">
      <c r="I4489" s="1">
        <v>42563</v>
      </c>
      <c r="J4489">
        <v>1.1092</v>
      </c>
    </row>
    <row r="4490" spans="9:10" x14ac:dyDescent="0.35">
      <c r="I4490" s="1">
        <v>42564</v>
      </c>
      <c r="J4490">
        <v>1.1072</v>
      </c>
    </row>
    <row r="4491" spans="9:10" x14ac:dyDescent="0.35">
      <c r="I4491" s="1">
        <v>42565</v>
      </c>
      <c r="J4491">
        <v>1.1156999999999999</v>
      </c>
    </row>
    <row r="4492" spans="9:10" x14ac:dyDescent="0.35">
      <c r="I4492" s="1">
        <v>42566</v>
      </c>
      <c r="J4492">
        <v>1.1128</v>
      </c>
    </row>
    <row r="4493" spans="9:10" x14ac:dyDescent="0.35">
      <c r="I4493" s="1">
        <v>42569</v>
      </c>
      <c r="J4493">
        <v>1.1052999999999999</v>
      </c>
    </row>
    <row r="4494" spans="9:10" x14ac:dyDescent="0.35">
      <c r="I4494" s="1">
        <v>42570</v>
      </c>
      <c r="J4494">
        <v>1.1034999999999999</v>
      </c>
    </row>
    <row r="4495" spans="9:10" x14ac:dyDescent="0.35">
      <c r="I4495" s="1">
        <v>42571</v>
      </c>
      <c r="J4495">
        <v>1.1012999999999999</v>
      </c>
    </row>
    <row r="4496" spans="9:10" x14ac:dyDescent="0.35">
      <c r="I4496" s="1">
        <v>42572</v>
      </c>
      <c r="J4496">
        <v>1.1014999999999999</v>
      </c>
    </row>
    <row r="4497" spans="9:10" x14ac:dyDescent="0.35">
      <c r="I4497" s="1">
        <v>42573</v>
      </c>
      <c r="J4497">
        <v>1.1013999999999999</v>
      </c>
    </row>
    <row r="4498" spans="9:10" x14ac:dyDescent="0.35">
      <c r="I4498" s="1">
        <v>42576</v>
      </c>
      <c r="J4498">
        <v>1.0982000000000001</v>
      </c>
    </row>
    <row r="4499" spans="9:10" x14ac:dyDescent="0.35">
      <c r="I4499" s="1">
        <v>42577</v>
      </c>
      <c r="J4499">
        <v>1.0996999999999999</v>
      </c>
    </row>
    <row r="4500" spans="9:10" x14ac:dyDescent="0.35">
      <c r="I4500" s="1">
        <v>42578</v>
      </c>
      <c r="J4500">
        <v>1.0991</v>
      </c>
    </row>
    <row r="4501" spans="9:10" x14ac:dyDescent="0.35">
      <c r="I4501" s="1">
        <v>42579</v>
      </c>
      <c r="J4501">
        <v>1.109</v>
      </c>
    </row>
    <row r="4502" spans="9:10" x14ac:dyDescent="0.35">
      <c r="I4502" s="1">
        <v>42580</v>
      </c>
      <c r="J4502">
        <v>1.1113</v>
      </c>
    </row>
    <row r="4503" spans="9:10" x14ac:dyDescent="0.35">
      <c r="I4503" s="1">
        <v>42583</v>
      </c>
      <c r="J4503">
        <v>1.1164000000000001</v>
      </c>
    </row>
    <row r="4504" spans="9:10" x14ac:dyDescent="0.35">
      <c r="I4504" s="1">
        <v>42584</v>
      </c>
      <c r="J4504">
        <v>1.1193</v>
      </c>
    </row>
    <row r="4505" spans="9:10" x14ac:dyDescent="0.35">
      <c r="I4505" s="1">
        <v>42585</v>
      </c>
      <c r="J4505">
        <v>1.1200000000000001</v>
      </c>
    </row>
    <row r="4506" spans="9:10" x14ac:dyDescent="0.35">
      <c r="I4506" s="1">
        <v>42586</v>
      </c>
      <c r="J4506">
        <v>1.1135999999999999</v>
      </c>
    </row>
    <row r="4507" spans="9:10" x14ac:dyDescent="0.35">
      <c r="I4507" s="1">
        <v>42587</v>
      </c>
      <c r="J4507">
        <v>1.1155999999999999</v>
      </c>
    </row>
    <row r="4508" spans="9:10" x14ac:dyDescent="0.35">
      <c r="I4508" s="1">
        <v>42590</v>
      </c>
      <c r="J4508">
        <v>1.1087</v>
      </c>
    </row>
    <row r="4509" spans="9:10" x14ac:dyDescent="0.35">
      <c r="I4509" s="1">
        <v>42591</v>
      </c>
      <c r="J4509">
        <v>1.1077999999999999</v>
      </c>
    </row>
    <row r="4510" spans="9:10" x14ac:dyDescent="0.35">
      <c r="I4510" s="1">
        <v>42592</v>
      </c>
      <c r="J4510">
        <v>1.1184000000000001</v>
      </c>
    </row>
    <row r="4511" spans="9:10" x14ac:dyDescent="0.35">
      <c r="I4511" s="1">
        <v>42593</v>
      </c>
      <c r="J4511">
        <v>1.1153</v>
      </c>
    </row>
    <row r="4512" spans="9:10" x14ac:dyDescent="0.35">
      <c r="I4512" s="1">
        <v>42594</v>
      </c>
      <c r="J4512">
        <v>1.1157999999999999</v>
      </c>
    </row>
    <row r="4513" spans="9:10" x14ac:dyDescent="0.35">
      <c r="I4513" s="1">
        <v>42597</v>
      </c>
      <c r="J4513">
        <v>1.1180000000000001</v>
      </c>
    </row>
    <row r="4514" spans="9:10" x14ac:dyDescent="0.35">
      <c r="I4514" s="1">
        <v>42598</v>
      </c>
      <c r="J4514">
        <v>1.1294999999999999</v>
      </c>
    </row>
    <row r="4515" spans="9:10" x14ac:dyDescent="0.35">
      <c r="I4515" s="1">
        <v>42599</v>
      </c>
      <c r="J4515">
        <v>1.1275999999999999</v>
      </c>
    </row>
    <row r="4516" spans="9:10" x14ac:dyDescent="0.35">
      <c r="I4516" s="1">
        <v>42600</v>
      </c>
      <c r="J4516">
        <v>1.1321000000000001</v>
      </c>
    </row>
    <row r="4517" spans="9:10" x14ac:dyDescent="0.35">
      <c r="I4517" s="1">
        <v>42601</v>
      </c>
      <c r="J4517">
        <v>1.1326000000000001</v>
      </c>
    </row>
    <row r="4518" spans="9:10" x14ac:dyDescent="0.35">
      <c r="I4518" s="1">
        <v>42604</v>
      </c>
      <c r="J4518">
        <v>1.1306</v>
      </c>
    </row>
    <row r="4519" spans="9:10" x14ac:dyDescent="0.35">
      <c r="I4519" s="1">
        <v>42605</v>
      </c>
      <c r="J4519">
        <v>1.1338999999999999</v>
      </c>
    </row>
    <row r="4520" spans="9:10" x14ac:dyDescent="0.35">
      <c r="I4520" s="1">
        <v>42606</v>
      </c>
      <c r="J4520">
        <v>1.1268</v>
      </c>
    </row>
    <row r="4521" spans="9:10" x14ac:dyDescent="0.35">
      <c r="I4521" s="1">
        <v>42607</v>
      </c>
      <c r="J4521">
        <v>1.129</v>
      </c>
    </row>
    <row r="4522" spans="9:10" x14ac:dyDescent="0.35">
      <c r="I4522" s="1">
        <v>42608</v>
      </c>
      <c r="J4522">
        <v>1.129</v>
      </c>
    </row>
    <row r="4523" spans="9:10" x14ac:dyDescent="0.35">
      <c r="I4523" s="1">
        <v>42611</v>
      </c>
      <c r="J4523">
        <v>1.117</v>
      </c>
    </row>
    <row r="4524" spans="9:10" x14ac:dyDescent="0.35">
      <c r="I4524" s="1">
        <v>42612</v>
      </c>
      <c r="J4524">
        <v>1.1168</v>
      </c>
    </row>
    <row r="4525" spans="9:10" x14ac:dyDescent="0.35">
      <c r="I4525" s="1">
        <v>42613</v>
      </c>
      <c r="J4525">
        <v>1.1132</v>
      </c>
    </row>
    <row r="4526" spans="9:10" x14ac:dyDescent="0.35">
      <c r="I4526" s="1">
        <v>42614</v>
      </c>
      <c r="J4526">
        <v>1.1146</v>
      </c>
    </row>
    <row r="4527" spans="9:10" x14ac:dyDescent="0.35">
      <c r="I4527" s="1">
        <v>42615</v>
      </c>
      <c r="J4527">
        <v>1.1193</v>
      </c>
    </row>
    <row r="4528" spans="9:10" x14ac:dyDescent="0.35">
      <c r="I4528" s="1">
        <v>42618</v>
      </c>
      <c r="J4528">
        <v>1.1155999999999999</v>
      </c>
    </row>
    <row r="4529" spans="9:10" x14ac:dyDescent="0.35">
      <c r="I4529" s="1">
        <v>42619</v>
      </c>
      <c r="J4529">
        <v>1.1158999999999999</v>
      </c>
    </row>
    <row r="4530" spans="9:10" x14ac:dyDescent="0.35">
      <c r="I4530" s="1">
        <v>42620</v>
      </c>
      <c r="J4530">
        <v>1.1236999999999999</v>
      </c>
    </row>
    <row r="4531" spans="9:10" x14ac:dyDescent="0.35">
      <c r="I4531" s="1">
        <v>42621</v>
      </c>
      <c r="J4531">
        <v>1.1295999999999999</v>
      </c>
    </row>
    <row r="4532" spans="9:10" x14ac:dyDescent="0.35">
      <c r="I4532" s="1">
        <v>42622</v>
      </c>
      <c r="J4532">
        <v>1.1268</v>
      </c>
    </row>
    <row r="4533" spans="9:10" x14ac:dyDescent="0.35">
      <c r="I4533" s="1">
        <v>42625</v>
      </c>
      <c r="J4533">
        <v>1.1226</v>
      </c>
    </row>
    <row r="4534" spans="9:10" x14ac:dyDescent="0.35">
      <c r="I4534" s="1">
        <v>42626</v>
      </c>
      <c r="J4534">
        <v>1.1247</v>
      </c>
    </row>
    <row r="4535" spans="9:10" x14ac:dyDescent="0.35">
      <c r="I4535" s="1">
        <v>42627</v>
      </c>
      <c r="J4535">
        <v>1.1217999999999999</v>
      </c>
    </row>
    <row r="4536" spans="9:10" x14ac:dyDescent="0.35">
      <c r="I4536" s="1">
        <v>42628</v>
      </c>
      <c r="J4536">
        <v>1.1254</v>
      </c>
    </row>
    <row r="4537" spans="9:10" x14ac:dyDescent="0.35">
      <c r="I4537" s="1">
        <v>42629</v>
      </c>
      <c r="J4537">
        <v>1.1226</v>
      </c>
    </row>
    <row r="4538" spans="9:10" x14ac:dyDescent="0.35">
      <c r="I4538" s="1">
        <v>42632</v>
      </c>
      <c r="J4538">
        <v>1.1165</v>
      </c>
    </row>
    <row r="4539" spans="9:10" x14ac:dyDescent="0.35">
      <c r="I4539" s="1">
        <v>42633</v>
      </c>
      <c r="J4539">
        <v>1.1184000000000001</v>
      </c>
    </row>
    <row r="4540" spans="9:10" x14ac:dyDescent="0.35">
      <c r="I4540" s="1">
        <v>42634</v>
      </c>
      <c r="J4540">
        <v>1.115</v>
      </c>
    </row>
    <row r="4541" spans="9:10" x14ac:dyDescent="0.35">
      <c r="I4541" s="1">
        <v>42635</v>
      </c>
      <c r="J4541">
        <v>1.1237999999999999</v>
      </c>
    </row>
    <row r="4542" spans="9:10" x14ac:dyDescent="0.35">
      <c r="I4542" s="1">
        <v>42636</v>
      </c>
      <c r="J4542">
        <v>1.1214</v>
      </c>
    </row>
    <row r="4543" spans="9:10" x14ac:dyDescent="0.35">
      <c r="I4543" s="1">
        <v>42639</v>
      </c>
      <c r="J4543">
        <v>1.1262000000000001</v>
      </c>
    </row>
    <row r="4544" spans="9:10" x14ac:dyDescent="0.35">
      <c r="I4544" s="1">
        <v>42640</v>
      </c>
      <c r="J4544">
        <v>1.1220000000000001</v>
      </c>
    </row>
    <row r="4545" spans="9:10" x14ac:dyDescent="0.35">
      <c r="I4545" s="1">
        <v>42641</v>
      </c>
      <c r="J4545">
        <v>1.1225000000000001</v>
      </c>
    </row>
    <row r="4546" spans="9:10" x14ac:dyDescent="0.35">
      <c r="I4546" s="1">
        <v>42642</v>
      </c>
      <c r="J4546">
        <v>1.1221000000000001</v>
      </c>
    </row>
    <row r="4547" spans="9:10" x14ac:dyDescent="0.35">
      <c r="I4547" s="1">
        <v>42643</v>
      </c>
      <c r="J4547">
        <v>1.1161000000000001</v>
      </c>
    </row>
    <row r="4548" spans="9:10" x14ac:dyDescent="0.35">
      <c r="I4548" s="1">
        <v>42646</v>
      </c>
      <c r="J4548">
        <v>1.1235999999999999</v>
      </c>
    </row>
    <row r="4549" spans="9:10" x14ac:dyDescent="0.35">
      <c r="I4549" s="1">
        <v>42647</v>
      </c>
      <c r="J4549">
        <v>1.1161000000000001</v>
      </c>
    </row>
    <row r="4550" spans="9:10" x14ac:dyDescent="0.35">
      <c r="I4550" s="1">
        <v>42648</v>
      </c>
      <c r="J4550">
        <v>1.1211</v>
      </c>
    </row>
    <row r="4551" spans="9:10" x14ac:dyDescent="0.35">
      <c r="I4551" s="1">
        <v>42649</v>
      </c>
      <c r="J4551">
        <v>1.1185</v>
      </c>
    </row>
    <row r="4552" spans="9:10" x14ac:dyDescent="0.35">
      <c r="I4552" s="1">
        <v>42650</v>
      </c>
      <c r="J4552">
        <v>1.1140000000000001</v>
      </c>
    </row>
    <row r="4553" spans="9:10" x14ac:dyDescent="0.35">
      <c r="I4553" s="1">
        <v>42653</v>
      </c>
      <c r="J4553">
        <v>1.1160000000000001</v>
      </c>
    </row>
    <row r="4554" spans="9:10" x14ac:dyDescent="0.35">
      <c r="I4554" s="1">
        <v>42654</v>
      </c>
      <c r="J4554">
        <v>1.1079000000000001</v>
      </c>
    </row>
    <row r="4555" spans="9:10" x14ac:dyDescent="0.35">
      <c r="I4555" s="1">
        <v>42655</v>
      </c>
      <c r="J4555">
        <v>1.1020000000000001</v>
      </c>
    </row>
    <row r="4556" spans="9:10" x14ac:dyDescent="0.35">
      <c r="I4556" s="1">
        <v>42656</v>
      </c>
      <c r="J4556">
        <v>1.1037999999999999</v>
      </c>
    </row>
    <row r="4557" spans="9:10" x14ac:dyDescent="0.35">
      <c r="I4557" s="1">
        <v>42657</v>
      </c>
      <c r="J4557">
        <v>1.1002000000000001</v>
      </c>
    </row>
    <row r="4558" spans="9:10" x14ac:dyDescent="0.35">
      <c r="I4558" s="1">
        <v>42660</v>
      </c>
      <c r="J4558">
        <v>1.0993999999999999</v>
      </c>
    </row>
    <row r="4559" spans="9:10" x14ac:dyDescent="0.35">
      <c r="I4559" s="1">
        <v>42661</v>
      </c>
      <c r="J4559">
        <v>1.0992999999999999</v>
      </c>
    </row>
    <row r="4560" spans="9:10" x14ac:dyDescent="0.35">
      <c r="I4560" s="1">
        <v>42662</v>
      </c>
      <c r="J4560">
        <v>1.0979000000000001</v>
      </c>
    </row>
    <row r="4561" spans="9:10" x14ac:dyDescent="0.35">
      <c r="I4561" s="1">
        <v>42663</v>
      </c>
      <c r="J4561">
        <v>1.0980000000000001</v>
      </c>
    </row>
    <row r="4562" spans="9:10" x14ac:dyDescent="0.35">
      <c r="I4562" s="1">
        <v>42664</v>
      </c>
      <c r="J4562">
        <v>1.0886</v>
      </c>
    </row>
    <row r="4563" spans="9:10" x14ac:dyDescent="0.35">
      <c r="I4563" s="1">
        <v>42667</v>
      </c>
      <c r="J4563">
        <v>1.0891</v>
      </c>
    </row>
    <row r="4564" spans="9:10" x14ac:dyDescent="0.35">
      <c r="I4564" s="1">
        <v>42668</v>
      </c>
      <c r="J4564">
        <v>1.0871999999999999</v>
      </c>
    </row>
    <row r="4565" spans="9:10" x14ac:dyDescent="0.35">
      <c r="I4565" s="1">
        <v>42669</v>
      </c>
      <c r="J4565">
        <v>1.0925</v>
      </c>
    </row>
    <row r="4566" spans="9:10" x14ac:dyDescent="0.35">
      <c r="I4566" s="1">
        <v>42670</v>
      </c>
      <c r="J4566">
        <v>1.0927</v>
      </c>
    </row>
    <row r="4567" spans="9:10" x14ac:dyDescent="0.35">
      <c r="I4567" s="1">
        <v>42671</v>
      </c>
      <c r="J4567">
        <v>1.0922000000000001</v>
      </c>
    </row>
    <row r="4568" spans="9:10" x14ac:dyDescent="0.35">
      <c r="I4568" s="1">
        <v>42674</v>
      </c>
      <c r="J4568">
        <v>1.0946</v>
      </c>
    </row>
    <row r="4569" spans="9:10" x14ac:dyDescent="0.35">
      <c r="I4569" s="1">
        <v>42675</v>
      </c>
      <c r="J4569">
        <v>1.1025</v>
      </c>
    </row>
    <row r="4570" spans="9:10" x14ac:dyDescent="0.35">
      <c r="I4570" s="1">
        <v>42676</v>
      </c>
      <c r="J4570">
        <v>1.1094999999999999</v>
      </c>
    </row>
    <row r="4571" spans="9:10" x14ac:dyDescent="0.35">
      <c r="I4571" s="1">
        <v>42677</v>
      </c>
      <c r="J4571">
        <v>1.1064000000000001</v>
      </c>
    </row>
    <row r="4572" spans="9:10" x14ac:dyDescent="0.35">
      <c r="I4572" s="1">
        <v>42678</v>
      </c>
      <c r="J4572">
        <v>1.1093</v>
      </c>
    </row>
    <row r="4573" spans="9:10" x14ac:dyDescent="0.35">
      <c r="I4573" s="1">
        <v>42681</v>
      </c>
      <c r="J4573">
        <v>1.1062000000000001</v>
      </c>
    </row>
    <row r="4574" spans="9:10" x14ac:dyDescent="0.35">
      <c r="I4574" s="1">
        <v>42682</v>
      </c>
      <c r="J4574">
        <v>1.1037999999999999</v>
      </c>
    </row>
    <row r="4575" spans="9:10" x14ac:dyDescent="0.35">
      <c r="I4575" s="1">
        <v>42683</v>
      </c>
      <c r="J4575">
        <v>1.1022000000000001</v>
      </c>
    </row>
    <row r="4576" spans="9:10" x14ac:dyDescent="0.35">
      <c r="I4576" s="1">
        <v>42684</v>
      </c>
      <c r="J4576">
        <v>1.0894999999999999</v>
      </c>
    </row>
    <row r="4577" spans="9:10" x14ac:dyDescent="0.35">
      <c r="I4577" s="1">
        <v>42685</v>
      </c>
      <c r="J4577">
        <v>1.0904</v>
      </c>
    </row>
    <row r="4578" spans="9:10" x14ac:dyDescent="0.35">
      <c r="I4578" s="1">
        <v>42688</v>
      </c>
      <c r="J4578">
        <v>1.0777000000000001</v>
      </c>
    </row>
    <row r="4579" spans="9:10" x14ac:dyDescent="0.35">
      <c r="I4579" s="1">
        <v>42689</v>
      </c>
      <c r="J4579">
        <v>1.0765</v>
      </c>
    </row>
    <row r="4580" spans="9:10" x14ac:dyDescent="0.35">
      <c r="I4580" s="1">
        <v>42690</v>
      </c>
      <c r="J4580">
        <v>1.0702</v>
      </c>
    </row>
    <row r="4581" spans="9:10" x14ac:dyDescent="0.35">
      <c r="I4581" s="1">
        <v>42691</v>
      </c>
      <c r="J4581">
        <v>1.0717000000000001</v>
      </c>
    </row>
    <row r="4582" spans="9:10" x14ac:dyDescent="0.35">
      <c r="I4582" s="1">
        <v>42692</v>
      </c>
      <c r="J4582">
        <v>1.0629</v>
      </c>
    </row>
    <row r="4583" spans="9:10" x14ac:dyDescent="0.35">
      <c r="I4583" s="1">
        <v>42695</v>
      </c>
      <c r="J4583">
        <v>1.0630999999999999</v>
      </c>
    </row>
    <row r="4584" spans="9:10" x14ac:dyDescent="0.35">
      <c r="I4584" s="1">
        <v>42696</v>
      </c>
      <c r="J4584">
        <v>1.0617000000000001</v>
      </c>
    </row>
    <row r="4585" spans="9:10" x14ac:dyDescent="0.35">
      <c r="I4585" s="1">
        <v>42697</v>
      </c>
      <c r="J4585">
        <v>1.0602</v>
      </c>
    </row>
    <row r="4586" spans="9:10" x14ac:dyDescent="0.35">
      <c r="I4586" s="1">
        <v>42698</v>
      </c>
      <c r="J4586">
        <v>1.0548</v>
      </c>
    </row>
    <row r="4587" spans="9:10" x14ac:dyDescent="0.35">
      <c r="I4587" s="1">
        <v>42699</v>
      </c>
      <c r="J4587">
        <v>1.0591999999999999</v>
      </c>
    </row>
    <row r="4588" spans="9:10" x14ac:dyDescent="0.35">
      <c r="I4588" s="1">
        <v>42702</v>
      </c>
      <c r="J4588">
        <v>1.0588</v>
      </c>
    </row>
    <row r="4589" spans="9:10" x14ac:dyDescent="0.35">
      <c r="I4589" s="1">
        <v>42703</v>
      </c>
      <c r="J4589">
        <v>1.0576000000000001</v>
      </c>
    </row>
    <row r="4590" spans="9:10" x14ac:dyDescent="0.35">
      <c r="I4590" s="1">
        <v>42704</v>
      </c>
      <c r="J4590">
        <v>1.0634999999999999</v>
      </c>
    </row>
    <row r="4591" spans="9:10" x14ac:dyDescent="0.35">
      <c r="I4591" s="1">
        <v>42705</v>
      </c>
      <c r="J4591">
        <v>1.0627</v>
      </c>
    </row>
    <row r="4592" spans="9:10" x14ac:dyDescent="0.35">
      <c r="I4592" s="1">
        <v>42706</v>
      </c>
      <c r="J4592">
        <v>1.0642</v>
      </c>
    </row>
    <row r="4593" spans="9:10" x14ac:dyDescent="0.35">
      <c r="I4593" s="1">
        <v>42709</v>
      </c>
      <c r="J4593">
        <v>1.0702</v>
      </c>
    </row>
    <row r="4594" spans="9:10" x14ac:dyDescent="0.35">
      <c r="I4594" s="1">
        <v>42710</v>
      </c>
      <c r="J4594">
        <v>1.0733999999999999</v>
      </c>
    </row>
    <row r="4595" spans="9:10" x14ac:dyDescent="0.35">
      <c r="I4595" s="1">
        <v>42711</v>
      </c>
      <c r="J4595">
        <v>1.073</v>
      </c>
    </row>
    <row r="4596" spans="9:10" x14ac:dyDescent="0.35">
      <c r="I4596" s="1">
        <v>42712</v>
      </c>
      <c r="J4596">
        <v>1.0762</v>
      </c>
    </row>
    <row r="4597" spans="9:10" x14ac:dyDescent="0.35">
      <c r="I4597" s="1">
        <v>42713</v>
      </c>
      <c r="J4597">
        <v>1.0559000000000001</v>
      </c>
    </row>
    <row r="4598" spans="9:10" x14ac:dyDescent="0.35">
      <c r="I4598" s="1">
        <v>42716</v>
      </c>
      <c r="J4598">
        <v>1.0596000000000001</v>
      </c>
    </row>
    <row r="4599" spans="9:10" x14ac:dyDescent="0.35">
      <c r="I4599" s="1">
        <v>42717</v>
      </c>
      <c r="J4599">
        <v>1.0609999999999999</v>
      </c>
    </row>
    <row r="4600" spans="9:10" x14ac:dyDescent="0.35">
      <c r="I4600" s="1">
        <v>42718</v>
      </c>
      <c r="J4600">
        <v>1.0644</v>
      </c>
    </row>
    <row r="4601" spans="9:10" x14ac:dyDescent="0.35">
      <c r="I4601" s="1">
        <v>42719</v>
      </c>
      <c r="J4601">
        <v>1.0419</v>
      </c>
    </row>
    <row r="4602" spans="9:10" x14ac:dyDescent="0.35">
      <c r="I4602" s="1">
        <v>42720</v>
      </c>
      <c r="J4602">
        <v>1.0439000000000001</v>
      </c>
    </row>
    <row r="4603" spans="9:10" x14ac:dyDescent="0.35">
      <c r="I4603" s="1">
        <v>42723</v>
      </c>
      <c r="J4603">
        <v>1.0422</v>
      </c>
    </row>
    <row r="4604" spans="9:10" x14ac:dyDescent="0.35">
      <c r="I4604" s="1">
        <v>42724</v>
      </c>
      <c r="J4604">
        <v>1.0364</v>
      </c>
    </row>
    <row r="4605" spans="9:10" x14ac:dyDescent="0.35">
      <c r="I4605" s="1">
        <v>42725</v>
      </c>
      <c r="J4605">
        <v>1.0421</v>
      </c>
    </row>
    <row r="4606" spans="9:10" x14ac:dyDescent="0.35">
      <c r="I4606" s="1">
        <v>42726</v>
      </c>
      <c r="J4606">
        <v>1.0444</v>
      </c>
    </row>
    <row r="4607" spans="9:10" x14ac:dyDescent="0.35">
      <c r="I4607" s="1">
        <v>42727</v>
      </c>
      <c r="J4607">
        <v>1.0446</v>
      </c>
    </row>
    <row r="4608" spans="9:10" x14ac:dyDescent="0.35">
      <c r="I4608" s="1">
        <v>42731</v>
      </c>
      <c r="J4608">
        <v>1.0445</v>
      </c>
    </row>
    <row r="4609" spans="9:10" x14ac:dyDescent="0.35">
      <c r="I4609" s="1">
        <v>42732</v>
      </c>
      <c r="J4609">
        <v>1.0401</v>
      </c>
    </row>
    <row r="4610" spans="9:10" x14ac:dyDescent="0.35">
      <c r="I4610" s="1">
        <v>42733</v>
      </c>
      <c r="J4610">
        <v>1.0452999999999999</v>
      </c>
    </row>
    <row r="4611" spans="9:10" x14ac:dyDescent="0.35">
      <c r="I4611" s="1">
        <v>42734</v>
      </c>
      <c r="J4611">
        <v>1.0541</v>
      </c>
    </row>
    <row r="4612" spans="9:10" x14ac:dyDescent="0.35">
      <c r="I4612" s="1">
        <v>42737</v>
      </c>
      <c r="J4612">
        <v>1.0465</v>
      </c>
    </row>
    <row r="4613" spans="9:10" x14ac:dyDescent="0.35">
      <c r="I4613" s="1">
        <v>42738</v>
      </c>
      <c r="J4613">
        <v>1.0385</v>
      </c>
    </row>
    <row r="4614" spans="9:10" x14ac:dyDescent="0.35">
      <c r="I4614" s="1">
        <v>42739</v>
      </c>
      <c r="J4614">
        <v>1.0437000000000001</v>
      </c>
    </row>
    <row r="4615" spans="9:10" x14ac:dyDescent="0.35">
      <c r="I4615" s="1">
        <v>42740</v>
      </c>
      <c r="J4615">
        <v>1.0501</v>
      </c>
    </row>
    <row r="4616" spans="9:10" x14ac:dyDescent="0.35">
      <c r="I4616" s="1">
        <v>42741</v>
      </c>
      <c r="J4616">
        <v>1.0589</v>
      </c>
    </row>
    <row r="4617" spans="9:10" x14ac:dyDescent="0.35">
      <c r="I4617" s="1">
        <v>42744</v>
      </c>
      <c r="J4617">
        <v>1.0516000000000001</v>
      </c>
    </row>
    <row r="4618" spans="9:10" x14ac:dyDescent="0.35">
      <c r="I4618" s="1">
        <v>42745</v>
      </c>
      <c r="J4618">
        <v>1.0567</v>
      </c>
    </row>
    <row r="4619" spans="9:10" x14ac:dyDescent="0.35">
      <c r="I4619" s="1">
        <v>42746</v>
      </c>
      <c r="J4619">
        <v>1.0503</v>
      </c>
    </row>
    <row r="4620" spans="9:10" x14ac:dyDescent="0.35">
      <c r="I4620" s="1">
        <v>42747</v>
      </c>
      <c r="J4620">
        <v>1.0679000000000001</v>
      </c>
    </row>
    <row r="4621" spans="9:10" x14ac:dyDescent="0.35">
      <c r="I4621" s="1">
        <v>42748</v>
      </c>
      <c r="J4621">
        <v>1.0661</v>
      </c>
    </row>
    <row r="4622" spans="9:10" x14ac:dyDescent="0.35">
      <c r="I4622" s="1">
        <v>42751</v>
      </c>
      <c r="J4622">
        <v>1.0593999999999999</v>
      </c>
    </row>
    <row r="4623" spans="9:10" x14ac:dyDescent="0.35">
      <c r="I4623" s="1">
        <v>42752</v>
      </c>
      <c r="J4623">
        <v>1.0684</v>
      </c>
    </row>
    <row r="4624" spans="9:10" x14ac:dyDescent="0.35">
      <c r="I4624" s="1">
        <v>42753</v>
      </c>
      <c r="J4624">
        <v>1.0664</v>
      </c>
    </row>
    <row r="4625" spans="9:10" x14ac:dyDescent="0.35">
      <c r="I4625" s="1">
        <v>42754</v>
      </c>
      <c r="J4625">
        <v>1.0668</v>
      </c>
    </row>
    <row r="4626" spans="9:10" x14ac:dyDescent="0.35">
      <c r="I4626" s="1">
        <v>42755</v>
      </c>
      <c r="J4626">
        <v>1.0631999999999999</v>
      </c>
    </row>
    <row r="4627" spans="9:10" x14ac:dyDescent="0.35">
      <c r="I4627" s="1">
        <v>42758</v>
      </c>
      <c r="J4627">
        <v>1.0714999999999999</v>
      </c>
    </row>
    <row r="4628" spans="9:10" x14ac:dyDescent="0.35">
      <c r="I4628" s="1">
        <v>42759</v>
      </c>
      <c r="J4628">
        <v>1.0748</v>
      </c>
    </row>
    <row r="4629" spans="9:10" x14ac:dyDescent="0.35">
      <c r="I4629" s="1">
        <v>42760</v>
      </c>
      <c r="J4629">
        <v>1.0743</v>
      </c>
    </row>
    <row r="4630" spans="9:10" x14ac:dyDescent="0.35">
      <c r="I4630" s="1">
        <v>42761</v>
      </c>
      <c r="J4630">
        <v>1.07</v>
      </c>
    </row>
    <row r="4631" spans="9:10" x14ac:dyDescent="0.35">
      <c r="I4631" s="1">
        <v>42762</v>
      </c>
      <c r="J4631">
        <v>1.0681</v>
      </c>
    </row>
    <row r="4632" spans="9:10" x14ac:dyDescent="0.35">
      <c r="I4632" s="1">
        <v>42765</v>
      </c>
      <c r="J4632">
        <v>1.0629999999999999</v>
      </c>
    </row>
    <row r="4633" spans="9:10" x14ac:dyDescent="0.35">
      <c r="I4633" s="1">
        <v>42766</v>
      </c>
      <c r="J4633">
        <v>1.0754999999999999</v>
      </c>
    </row>
    <row r="4634" spans="9:10" x14ac:dyDescent="0.35">
      <c r="I4634" s="1">
        <v>42767</v>
      </c>
      <c r="J4634">
        <v>1.079</v>
      </c>
    </row>
    <row r="4635" spans="9:10" x14ac:dyDescent="0.35">
      <c r="I4635" s="1">
        <v>42768</v>
      </c>
      <c r="J4635">
        <v>1.0808</v>
      </c>
    </row>
    <row r="4636" spans="9:10" x14ac:dyDescent="0.35">
      <c r="I4636" s="1">
        <v>42769</v>
      </c>
      <c r="J4636">
        <v>1.0741000000000001</v>
      </c>
    </row>
    <row r="4637" spans="9:10" x14ac:dyDescent="0.35">
      <c r="I4637" s="1">
        <v>42772</v>
      </c>
      <c r="J4637">
        <v>1.0711999999999999</v>
      </c>
    </row>
    <row r="4638" spans="9:10" x14ac:dyDescent="0.35">
      <c r="I4638" s="1">
        <v>42773</v>
      </c>
      <c r="J4638">
        <v>1.0674999999999999</v>
      </c>
    </row>
    <row r="4639" spans="9:10" x14ac:dyDescent="0.35">
      <c r="I4639" s="1">
        <v>42774</v>
      </c>
      <c r="J4639">
        <v>1.0665</v>
      </c>
    </row>
    <row r="4640" spans="9:10" x14ac:dyDescent="0.35">
      <c r="I4640" s="1">
        <v>42775</v>
      </c>
      <c r="J4640">
        <v>1.0691999999999999</v>
      </c>
    </row>
    <row r="4641" spans="9:10" x14ac:dyDescent="0.35">
      <c r="I4641" s="1">
        <v>42776</v>
      </c>
      <c r="J4641">
        <v>1.0629</v>
      </c>
    </row>
    <row r="4642" spans="9:10" x14ac:dyDescent="0.35">
      <c r="I4642" s="1">
        <v>42779</v>
      </c>
      <c r="J4642">
        <v>1.0629</v>
      </c>
    </row>
    <row r="4643" spans="9:10" x14ac:dyDescent="0.35">
      <c r="I4643" s="1">
        <v>42780</v>
      </c>
      <c r="J4643">
        <v>1.0623</v>
      </c>
    </row>
    <row r="4644" spans="9:10" x14ac:dyDescent="0.35">
      <c r="I4644" s="1">
        <v>42781</v>
      </c>
      <c r="J4644">
        <v>1.0555000000000001</v>
      </c>
    </row>
    <row r="4645" spans="9:10" x14ac:dyDescent="0.35">
      <c r="I4645" s="1">
        <v>42782</v>
      </c>
      <c r="J4645">
        <v>1.0651999999999999</v>
      </c>
    </row>
    <row r="4646" spans="9:10" x14ac:dyDescent="0.35">
      <c r="I4646" s="1">
        <v>42783</v>
      </c>
      <c r="J4646">
        <v>1.0649999999999999</v>
      </c>
    </row>
    <row r="4647" spans="9:10" x14ac:dyDescent="0.35">
      <c r="I4647" s="1">
        <v>42786</v>
      </c>
      <c r="J4647">
        <v>1.0616000000000001</v>
      </c>
    </row>
    <row r="4648" spans="9:10" x14ac:dyDescent="0.35">
      <c r="I4648" s="1">
        <v>42787</v>
      </c>
      <c r="J4648">
        <v>1.0537000000000001</v>
      </c>
    </row>
    <row r="4649" spans="9:10" x14ac:dyDescent="0.35">
      <c r="I4649" s="1">
        <v>42788</v>
      </c>
      <c r="J4649">
        <v>1.0512999999999999</v>
      </c>
    </row>
    <row r="4650" spans="9:10" x14ac:dyDescent="0.35">
      <c r="I4650" s="1">
        <v>42789</v>
      </c>
      <c r="J4650">
        <v>1.0572999999999999</v>
      </c>
    </row>
    <row r="4651" spans="9:10" x14ac:dyDescent="0.35">
      <c r="I4651" s="1">
        <v>42790</v>
      </c>
      <c r="J4651">
        <v>1.0609</v>
      </c>
    </row>
    <row r="4652" spans="9:10" x14ac:dyDescent="0.35">
      <c r="I4652" s="1">
        <v>42793</v>
      </c>
      <c r="J4652">
        <v>1.0587</v>
      </c>
    </row>
    <row r="4653" spans="9:10" x14ac:dyDescent="0.35">
      <c r="I4653" s="1">
        <v>42794</v>
      </c>
      <c r="J4653">
        <v>1.0597000000000001</v>
      </c>
    </row>
    <row r="4654" spans="9:10" x14ac:dyDescent="0.35">
      <c r="I4654" s="1">
        <v>42795</v>
      </c>
      <c r="J4654">
        <v>1.0532999999999999</v>
      </c>
    </row>
    <row r="4655" spans="9:10" x14ac:dyDescent="0.35">
      <c r="I4655" s="1">
        <v>42796</v>
      </c>
      <c r="J4655">
        <v>1.0513999999999999</v>
      </c>
    </row>
    <row r="4656" spans="9:10" x14ac:dyDescent="0.35">
      <c r="I4656" s="1">
        <v>42797</v>
      </c>
      <c r="J4656">
        <v>1.0565</v>
      </c>
    </row>
    <row r="4657" spans="9:10" x14ac:dyDescent="0.35">
      <c r="I4657" s="1">
        <v>42800</v>
      </c>
      <c r="J4657">
        <v>1.0591999999999999</v>
      </c>
    </row>
    <row r="4658" spans="9:10" x14ac:dyDescent="0.35">
      <c r="I4658" s="1">
        <v>42801</v>
      </c>
      <c r="J4658">
        <v>1.0576000000000001</v>
      </c>
    </row>
    <row r="4659" spans="9:10" x14ac:dyDescent="0.35">
      <c r="I4659" s="1">
        <v>42802</v>
      </c>
      <c r="J4659">
        <v>1.0556000000000001</v>
      </c>
    </row>
    <row r="4660" spans="9:10" x14ac:dyDescent="0.35">
      <c r="I4660" s="1">
        <v>42803</v>
      </c>
      <c r="J4660">
        <v>1.0550999999999999</v>
      </c>
    </row>
    <row r="4661" spans="9:10" x14ac:dyDescent="0.35">
      <c r="I4661" s="1">
        <v>42804</v>
      </c>
      <c r="J4661">
        <v>1.0606</v>
      </c>
    </row>
    <row r="4662" spans="9:10" x14ac:dyDescent="0.35">
      <c r="I4662" s="1">
        <v>42807</v>
      </c>
      <c r="J4662">
        <v>1.0663</v>
      </c>
    </row>
    <row r="4663" spans="9:10" x14ac:dyDescent="0.35">
      <c r="I4663" s="1">
        <v>42808</v>
      </c>
      <c r="J4663">
        <v>1.0630999999999999</v>
      </c>
    </row>
    <row r="4664" spans="9:10" x14ac:dyDescent="0.35">
      <c r="I4664" s="1">
        <v>42809</v>
      </c>
      <c r="J4664">
        <v>1.0622</v>
      </c>
    </row>
    <row r="4665" spans="9:10" x14ac:dyDescent="0.35">
      <c r="I4665" s="1">
        <v>42810</v>
      </c>
      <c r="J4665">
        <v>1.0726</v>
      </c>
    </row>
    <row r="4666" spans="9:10" x14ac:dyDescent="0.35">
      <c r="I4666" s="1">
        <v>42811</v>
      </c>
      <c r="J4666">
        <v>1.0737000000000001</v>
      </c>
    </row>
    <row r="4667" spans="9:10" x14ac:dyDescent="0.35">
      <c r="I4667" s="1">
        <v>42814</v>
      </c>
      <c r="J4667">
        <v>1.0751999999999999</v>
      </c>
    </row>
    <row r="4668" spans="9:10" x14ac:dyDescent="0.35">
      <c r="I4668" s="1">
        <v>42815</v>
      </c>
      <c r="J4668">
        <v>1.0802</v>
      </c>
    </row>
    <row r="4669" spans="9:10" x14ac:dyDescent="0.35">
      <c r="I4669" s="1">
        <v>42816</v>
      </c>
      <c r="J4669">
        <v>1.0807</v>
      </c>
    </row>
    <row r="4670" spans="9:10" x14ac:dyDescent="0.35">
      <c r="I4670" s="1">
        <v>42817</v>
      </c>
      <c r="J4670">
        <v>1.0786</v>
      </c>
    </row>
    <row r="4671" spans="9:10" x14ac:dyDescent="0.35">
      <c r="I4671" s="1">
        <v>42818</v>
      </c>
      <c r="J4671">
        <v>1.0805</v>
      </c>
    </row>
    <row r="4672" spans="9:10" x14ac:dyDescent="0.35">
      <c r="I4672" s="1">
        <v>42821</v>
      </c>
      <c r="J4672">
        <v>1.0889</v>
      </c>
    </row>
    <row r="4673" spans="9:10" x14ac:dyDescent="0.35">
      <c r="I4673" s="1">
        <v>42822</v>
      </c>
      <c r="J4673">
        <v>1.0859000000000001</v>
      </c>
    </row>
    <row r="4674" spans="9:10" x14ac:dyDescent="0.35">
      <c r="I4674" s="1">
        <v>42823</v>
      </c>
      <c r="J4674">
        <v>1.0748</v>
      </c>
    </row>
    <row r="4675" spans="9:10" x14ac:dyDescent="0.35">
      <c r="I4675" s="1">
        <v>42824</v>
      </c>
      <c r="J4675">
        <v>1.0737000000000001</v>
      </c>
    </row>
    <row r="4676" spans="9:10" x14ac:dyDescent="0.35">
      <c r="I4676" s="1">
        <v>42825</v>
      </c>
      <c r="J4676">
        <v>1.0690999999999999</v>
      </c>
    </row>
    <row r="4677" spans="9:10" x14ac:dyDescent="0.35">
      <c r="I4677" s="1">
        <v>42828</v>
      </c>
      <c r="J4677">
        <v>1.0661</v>
      </c>
    </row>
    <row r="4678" spans="9:10" x14ac:dyDescent="0.35">
      <c r="I4678" s="1">
        <v>42829</v>
      </c>
      <c r="J4678">
        <v>1.0650999999999999</v>
      </c>
    </row>
    <row r="4679" spans="9:10" x14ac:dyDescent="0.35">
      <c r="I4679" s="1">
        <v>42830</v>
      </c>
      <c r="J4679">
        <v>1.0678000000000001</v>
      </c>
    </row>
    <row r="4680" spans="9:10" x14ac:dyDescent="0.35">
      <c r="I4680" s="1">
        <v>42831</v>
      </c>
      <c r="J4680">
        <v>1.0666</v>
      </c>
    </row>
    <row r="4681" spans="9:10" x14ac:dyDescent="0.35">
      <c r="I4681" s="1">
        <v>42832</v>
      </c>
      <c r="J4681">
        <v>1.0629999999999999</v>
      </c>
    </row>
    <row r="4682" spans="9:10" x14ac:dyDescent="0.35">
      <c r="I4682" s="1">
        <v>42835</v>
      </c>
      <c r="J4682">
        <v>1.0578000000000001</v>
      </c>
    </row>
    <row r="4683" spans="9:10" x14ac:dyDescent="0.35">
      <c r="I4683" s="1">
        <v>42836</v>
      </c>
      <c r="J4683">
        <v>1.0616000000000001</v>
      </c>
    </row>
    <row r="4684" spans="9:10" x14ac:dyDescent="0.35">
      <c r="I4684" s="1">
        <v>42837</v>
      </c>
      <c r="J4684">
        <v>1.0605</v>
      </c>
    </row>
    <row r="4685" spans="9:10" x14ac:dyDescent="0.35">
      <c r="I4685" s="1">
        <v>42838</v>
      </c>
      <c r="J4685">
        <v>1.0629999999999999</v>
      </c>
    </row>
    <row r="4686" spans="9:10" x14ac:dyDescent="0.35">
      <c r="I4686" s="1">
        <v>42843</v>
      </c>
      <c r="J4686">
        <v>1.0682</v>
      </c>
    </row>
    <row r="4687" spans="9:10" x14ac:dyDescent="0.35">
      <c r="I4687" s="1">
        <v>42844</v>
      </c>
      <c r="J4687">
        <v>1.0725</v>
      </c>
    </row>
    <row r="4688" spans="9:10" x14ac:dyDescent="0.35">
      <c r="I4688" s="1">
        <v>42845</v>
      </c>
      <c r="J4688">
        <v>1.0745</v>
      </c>
    </row>
    <row r="4689" spans="9:10" x14ac:dyDescent="0.35">
      <c r="I4689" s="1">
        <v>42846</v>
      </c>
      <c r="J4689">
        <v>1.0698000000000001</v>
      </c>
    </row>
    <row r="4690" spans="9:10" x14ac:dyDescent="0.35">
      <c r="I4690" s="1">
        <v>42849</v>
      </c>
      <c r="J4690">
        <v>1.0848</v>
      </c>
    </row>
    <row r="4691" spans="9:10" x14ac:dyDescent="0.35">
      <c r="I4691" s="1">
        <v>42850</v>
      </c>
      <c r="J4691">
        <v>1.0891</v>
      </c>
    </row>
    <row r="4692" spans="9:10" x14ac:dyDescent="0.35">
      <c r="I4692" s="1">
        <v>42851</v>
      </c>
      <c r="J4692">
        <v>1.0892999999999999</v>
      </c>
    </row>
    <row r="4693" spans="9:10" x14ac:dyDescent="0.35">
      <c r="I4693" s="1">
        <v>42852</v>
      </c>
      <c r="J4693">
        <v>1.0881000000000001</v>
      </c>
    </row>
    <row r="4694" spans="9:10" x14ac:dyDescent="0.35">
      <c r="I4694" s="1">
        <v>42853</v>
      </c>
      <c r="J4694">
        <v>1.093</v>
      </c>
    </row>
    <row r="4695" spans="9:10" x14ac:dyDescent="0.35">
      <c r="I4695" s="1">
        <v>42857</v>
      </c>
      <c r="J4695">
        <v>1.0914999999999999</v>
      </c>
    </row>
    <row r="4696" spans="9:10" x14ac:dyDescent="0.35">
      <c r="I4696" s="1">
        <v>42858</v>
      </c>
      <c r="J4696">
        <v>1.0919000000000001</v>
      </c>
    </row>
    <row r="4697" spans="9:10" x14ac:dyDescent="0.35">
      <c r="I4697" s="1">
        <v>42859</v>
      </c>
      <c r="J4697">
        <v>1.0927</v>
      </c>
    </row>
    <row r="4698" spans="9:10" x14ac:dyDescent="0.35">
      <c r="I4698" s="1">
        <v>42860</v>
      </c>
      <c r="J4698">
        <v>1.0961000000000001</v>
      </c>
    </row>
    <row r="4699" spans="9:10" x14ac:dyDescent="0.35">
      <c r="I4699" s="1">
        <v>42863</v>
      </c>
      <c r="J4699">
        <v>1.0938000000000001</v>
      </c>
    </row>
    <row r="4700" spans="9:10" x14ac:dyDescent="0.35">
      <c r="I4700" s="1">
        <v>42864</v>
      </c>
      <c r="J4700">
        <v>1.0888</v>
      </c>
    </row>
    <row r="4701" spans="9:10" x14ac:dyDescent="0.35">
      <c r="I4701" s="1">
        <v>42865</v>
      </c>
      <c r="J4701">
        <v>1.0882000000000001</v>
      </c>
    </row>
    <row r="4702" spans="9:10" x14ac:dyDescent="0.35">
      <c r="I4702" s="1">
        <v>42866</v>
      </c>
      <c r="J4702">
        <v>1.0860000000000001</v>
      </c>
    </row>
    <row r="4703" spans="9:10" x14ac:dyDescent="0.35">
      <c r="I4703" s="1">
        <v>42867</v>
      </c>
      <c r="J4703">
        <v>1.0875999999999999</v>
      </c>
    </row>
    <row r="4704" spans="9:10" x14ac:dyDescent="0.35">
      <c r="I4704" s="1">
        <v>42870</v>
      </c>
      <c r="J4704">
        <v>1.0972</v>
      </c>
    </row>
    <row r="4705" spans="9:10" x14ac:dyDescent="0.35">
      <c r="I4705" s="1">
        <v>42871</v>
      </c>
      <c r="J4705">
        <v>1.1059000000000001</v>
      </c>
    </row>
    <row r="4706" spans="9:10" x14ac:dyDescent="0.35">
      <c r="I4706" s="1">
        <v>42872</v>
      </c>
      <c r="J4706">
        <v>1.1116999999999999</v>
      </c>
    </row>
    <row r="4707" spans="9:10" x14ac:dyDescent="0.35">
      <c r="I4707" s="1">
        <v>42873</v>
      </c>
      <c r="J4707">
        <v>1.1129</v>
      </c>
    </row>
    <row r="4708" spans="9:10" x14ac:dyDescent="0.35">
      <c r="I4708" s="1">
        <v>42874</v>
      </c>
      <c r="J4708">
        <v>1.1178999999999999</v>
      </c>
    </row>
    <row r="4709" spans="9:10" x14ac:dyDescent="0.35">
      <c r="I4709" s="1">
        <v>42877</v>
      </c>
      <c r="J4709">
        <v>1.1243000000000001</v>
      </c>
    </row>
    <row r="4710" spans="9:10" x14ac:dyDescent="0.35">
      <c r="I4710" s="1">
        <v>42878</v>
      </c>
      <c r="J4710">
        <v>1.1214999999999999</v>
      </c>
    </row>
    <row r="4711" spans="9:10" x14ac:dyDescent="0.35">
      <c r="I4711" s="1">
        <v>42879</v>
      </c>
      <c r="J4711">
        <v>1.1193</v>
      </c>
    </row>
    <row r="4712" spans="9:10" x14ac:dyDescent="0.35">
      <c r="I4712" s="1">
        <v>42880</v>
      </c>
      <c r="J4712">
        <v>1.1214</v>
      </c>
    </row>
    <row r="4713" spans="9:10" x14ac:dyDescent="0.35">
      <c r="I4713" s="1">
        <v>42881</v>
      </c>
      <c r="J4713">
        <v>1.1195999999999999</v>
      </c>
    </row>
    <row r="4714" spans="9:10" x14ac:dyDescent="0.35">
      <c r="I4714" s="1">
        <v>42884</v>
      </c>
      <c r="J4714">
        <v>1.1188</v>
      </c>
    </row>
    <row r="4715" spans="9:10" x14ac:dyDescent="0.35">
      <c r="I4715" s="1">
        <v>42885</v>
      </c>
      <c r="J4715">
        <v>1.1173</v>
      </c>
    </row>
    <row r="4716" spans="9:10" x14ac:dyDescent="0.35">
      <c r="I4716" s="1">
        <v>42886</v>
      </c>
      <c r="J4716">
        <v>1.1221000000000001</v>
      </c>
    </row>
    <row r="4717" spans="9:10" x14ac:dyDescent="0.35">
      <c r="I4717" s="1">
        <v>42887</v>
      </c>
      <c r="J4717">
        <v>1.1218999999999999</v>
      </c>
    </row>
    <row r="4718" spans="9:10" x14ac:dyDescent="0.35">
      <c r="I4718" s="1">
        <v>42888</v>
      </c>
      <c r="J4718">
        <v>1.1216999999999999</v>
      </c>
    </row>
    <row r="4719" spans="9:10" x14ac:dyDescent="0.35">
      <c r="I4719" s="1">
        <v>42891</v>
      </c>
      <c r="J4719">
        <v>1.1249</v>
      </c>
    </row>
    <row r="4720" spans="9:10" x14ac:dyDescent="0.35">
      <c r="I4720" s="1">
        <v>42892</v>
      </c>
      <c r="J4720">
        <v>1.1257999999999999</v>
      </c>
    </row>
    <row r="4721" spans="9:10" x14ac:dyDescent="0.35">
      <c r="I4721" s="1">
        <v>42893</v>
      </c>
      <c r="J4721">
        <v>1.1216999999999999</v>
      </c>
    </row>
    <row r="4722" spans="9:10" x14ac:dyDescent="0.35">
      <c r="I4722" s="1">
        <v>42894</v>
      </c>
      <c r="J4722">
        <v>1.1229</v>
      </c>
    </row>
    <row r="4723" spans="9:10" x14ac:dyDescent="0.35">
      <c r="I4723" s="1">
        <v>42895</v>
      </c>
      <c r="J4723">
        <v>1.1175999999999999</v>
      </c>
    </row>
    <row r="4724" spans="9:10" x14ac:dyDescent="0.35">
      <c r="I4724" s="1">
        <v>42898</v>
      </c>
      <c r="J4724">
        <v>1.1221000000000001</v>
      </c>
    </row>
    <row r="4725" spans="9:10" x14ac:dyDescent="0.35">
      <c r="I4725" s="1">
        <v>42899</v>
      </c>
      <c r="J4725">
        <v>1.1216999999999999</v>
      </c>
    </row>
    <row r="4726" spans="9:10" x14ac:dyDescent="0.35">
      <c r="I4726" s="1">
        <v>42900</v>
      </c>
      <c r="J4726">
        <v>1.1203000000000001</v>
      </c>
    </row>
    <row r="4727" spans="9:10" x14ac:dyDescent="0.35">
      <c r="I4727" s="1">
        <v>42901</v>
      </c>
      <c r="J4727">
        <v>1.1166</v>
      </c>
    </row>
    <row r="4728" spans="9:10" x14ac:dyDescent="0.35">
      <c r="I4728" s="1">
        <v>42902</v>
      </c>
      <c r="J4728">
        <v>1.1167</v>
      </c>
    </row>
    <row r="4729" spans="9:10" x14ac:dyDescent="0.35">
      <c r="I4729" s="1">
        <v>42905</v>
      </c>
      <c r="J4729">
        <v>1.1198999999999999</v>
      </c>
    </row>
    <row r="4730" spans="9:10" x14ac:dyDescent="0.35">
      <c r="I4730" s="1">
        <v>42906</v>
      </c>
      <c r="J4730">
        <v>1.1155999999999999</v>
      </c>
    </row>
    <row r="4731" spans="9:10" x14ac:dyDescent="0.35">
      <c r="I4731" s="1">
        <v>42907</v>
      </c>
      <c r="J4731">
        <v>1.1147</v>
      </c>
    </row>
    <row r="4732" spans="9:10" x14ac:dyDescent="0.35">
      <c r="I4732" s="1">
        <v>42908</v>
      </c>
      <c r="J4732">
        <v>1.1169</v>
      </c>
    </row>
    <row r="4733" spans="9:10" x14ac:dyDescent="0.35">
      <c r="I4733" s="1">
        <v>42909</v>
      </c>
      <c r="J4733">
        <v>1.1173</v>
      </c>
    </row>
    <row r="4734" spans="9:10" x14ac:dyDescent="0.35">
      <c r="I4734" s="1">
        <v>42912</v>
      </c>
      <c r="J4734">
        <v>1.1187</v>
      </c>
    </row>
    <row r="4735" spans="9:10" x14ac:dyDescent="0.35">
      <c r="I4735" s="1">
        <v>42913</v>
      </c>
      <c r="J4735">
        <v>1.1277999999999999</v>
      </c>
    </row>
    <row r="4736" spans="9:10" x14ac:dyDescent="0.35">
      <c r="I4736" s="1">
        <v>42914</v>
      </c>
      <c r="J4736">
        <v>1.1375</v>
      </c>
    </row>
    <row r="4737" spans="9:10" x14ac:dyDescent="0.35">
      <c r="I4737" s="1">
        <v>42915</v>
      </c>
      <c r="J4737">
        <v>1.1413</v>
      </c>
    </row>
    <row r="4738" spans="9:10" x14ac:dyDescent="0.35">
      <c r="I4738" s="1">
        <v>42916</v>
      </c>
      <c r="J4738">
        <v>1.1412</v>
      </c>
    </row>
    <row r="4739" spans="9:10" x14ac:dyDescent="0.35">
      <c r="I4739" s="1">
        <v>42919</v>
      </c>
      <c r="J4739">
        <v>1.1369</v>
      </c>
    </row>
    <row r="4740" spans="9:10" x14ac:dyDescent="0.35">
      <c r="I4740" s="1">
        <v>42920</v>
      </c>
      <c r="J4740">
        <v>1.1353</v>
      </c>
    </row>
    <row r="4741" spans="9:10" x14ac:dyDescent="0.35">
      <c r="I4741" s="1">
        <v>42921</v>
      </c>
      <c r="J4741">
        <v>1.1329</v>
      </c>
    </row>
    <row r="4742" spans="9:10" x14ac:dyDescent="0.35">
      <c r="I4742" s="1">
        <v>42922</v>
      </c>
      <c r="J4742">
        <v>1.1385000000000001</v>
      </c>
    </row>
    <row r="4743" spans="9:10" x14ac:dyDescent="0.35">
      <c r="I4743" s="1">
        <v>42923</v>
      </c>
      <c r="J4743">
        <v>1.1412</v>
      </c>
    </row>
    <row r="4744" spans="9:10" x14ac:dyDescent="0.35">
      <c r="I4744" s="1">
        <v>42926</v>
      </c>
      <c r="J4744">
        <v>1.1387</v>
      </c>
    </row>
    <row r="4745" spans="9:10" x14ac:dyDescent="0.35">
      <c r="I4745" s="1">
        <v>42927</v>
      </c>
      <c r="J4745">
        <v>1.1405000000000001</v>
      </c>
    </row>
    <row r="4746" spans="9:10" x14ac:dyDescent="0.35">
      <c r="I4746" s="1">
        <v>42928</v>
      </c>
      <c r="J4746">
        <v>1.1449</v>
      </c>
    </row>
    <row r="4747" spans="9:10" x14ac:dyDescent="0.35">
      <c r="I4747" s="1">
        <v>42929</v>
      </c>
      <c r="J4747">
        <v>1.1416999999999999</v>
      </c>
    </row>
    <row r="4748" spans="9:10" x14ac:dyDescent="0.35">
      <c r="I4748" s="1">
        <v>42930</v>
      </c>
      <c r="J4748">
        <v>1.1415</v>
      </c>
    </row>
    <row r="4749" spans="9:10" x14ac:dyDescent="0.35">
      <c r="I4749" s="1">
        <v>42933</v>
      </c>
      <c r="J4749">
        <v>1.1462000000000001</v>
      </c>
    </row>
    <row r="4750" spans="9:10" x14ac:dyDescent="0.35">
      <c r="I4750" s="1">
        <v>42934</v>
      </c>
      <c r="J4750">
        <v>1.1555</v>
      </c>
    </row>
    <row r="4751" spans="9:10" x14ac:dyDescent="0.35">
      <c r="I4751" s="1">
        <v>42935</v>
      </c>
      <c r="J4751">
        <v>1.1533</v>
      </c>
    </row>
    <row r="4752" spans="9:10" x14ac:dyDescent="0.35">
      <c r="I4752" s="1">
        <v>42936</v>
      </c>
      <c r="J4752">
        <v>1.1485000000000001</v>
      </c>
    </row>
    <row r="4753" spans="9:10" x14ac:dyDescent="0.35">
      <c r="I4753" s="1">
        <v>42937</v>
      </c>
      <c r="J4753">
        <v>1.1641999999999999</v>
      </c>
    </row>
    <row r="4754" spans="9:10" x14ac:dyDescent="0.35">
      <c r="I4754" s="1">
        <v>42940</v>
      </c>
      <c r="J4754">
        <v>1.1648000000000001</v>
      </c>
    </row>
    <row r="4755" spans="9:10" x14ac:dyDescent="0.35">
      <c r="I4755" s="1">
        <v>42941</v>
      </c>
      <c r="J4755">
        <v>1.1694</v>
      </c>
    </row>
    <row r="4756" spans="9:10" x14ac:dyDescent="0.35">
      <c r="I4756" s="1">
        <v>42942</v>
      </c>
      <c r="J4756">
        <v>1.1644000000000001</v>
      </c>
    </row>
    <row r="4757" spans="9:10" x14ac:dyDescent="0.35">
      <c r="I4757" s="1">
        <v>42943</v>
      </c>
      <c r="J4757">
        <v>1.1694</v>
      </c>
    </row>
    <row r="4758" spans="9:10" x14ac:dyDescent="0.35">
      <c r="I4758" s="1">
        <v>42944</v>
      </c>
      <c r="J4758">
        <v>1.1729000000000001</v>
      </c>
    </row>
    <row r="4759" spans="9:10" x14ac:dyDescent="0.35">
      <c r="I4759" s="1">
        <v>42947</v>
      </c>
      <c r="J4759">
        <v>1.1727000000000001</v>
      </c>
    </row>
    <row r="4760" spans="9:10" x14ac:dyDescent="0.35">
      <c r="I4760" s="1">
        <v>42948</v>
      </c>
      <c r="J4760">
        <v>1.1812</v>
      </c>
    </row>
    <row r="4761" spans="9:10" x14ac:dyDescent="0.35">
      <c r="I4761" s="1">
        <v>42949</v>
      </c>
      <c r="J4761">
        <v>1.1829000000000001</v>
      </c>
    </row>
    <row r="4762" spans="9:10" x14ac:dyDescent="0.35">
      <c r="I4762" s="1">
        <v>42950</v>
      </c>
      <c r="J4762">
        <v>1.1859999999999999</v>
      </c>
    </row>
    <row r="4763" spans="9:10" x14ac:dyDescent="0.35">
      <c r="I4763" s="1">
        <v>42951</v>
      </c>
      <c r="J4763">
        <v>1.1868000000000001</v>
      </c>
    </row>
    <row r="4764" spans="9:10" x14ac:dyDescent="0.35">
      <c r="I4764" s="1">
        <v>42954</v>
      </c>
      <c r="J4764">
        <v>1.1797</v>
      </c>
    </row>
    <row r="4765" spans="9:10" x14ac:dyDescent="0.35">
      <c r="I4765" s="1">
        <v>42955</v>
      </c>
      <c r="J4765">
        <v>1.1814</v>
      </c>
    </row>
    <row r="4766" spans="9:10" x14ac:dyDescent="0.35">
      <c r="I4766" s="1">
        <v>42956</v>
      </c>
      <c r="J4766">
        <v>1.1731</v>
      </c>
    </row>
    <row r="4767" spans="9:10" x14ac:dyDescent="0.35">
      <c r="I4767" s="1">
        <v>42957</v>
      </c>
      <c r="J4767">
        <v>1.1732</v>
      </c>
    </row>
    <row r="4768" spans="9:10" x14ac:dyDescent="0.35">
      <c r="I4768" s="1">
        <v>42958</v>
      </c>
      <c r="J4768">
        <v>1.1765000000000001</v>
      </c>
    </row>
    <row r="4769" spans="9:10" x14ac:dyDescent="0.35">
      <c r="I4769" s="1">
        <v>42961</v>
      </c>
      <c r="J4769">
        <v>1.1797</v>
      </c>
    </row>
    <row r="4770" spans="9:10" x14ac:dyDescent="0.35">
      <c r="I4770" s="1">
        <v>42962</v>
      </c>
      <c r="J4770">
        <v>1.1744000000000001</v>
      </c>
    </row>
    <row r="4771" spans="9:10" x14ac:dyDescent="0.35">
      <c r="I4771" s="1">
        <v>42963</v>
      </c>
      <c r="J4771">
        <v>1.171</v>
      </c>
    </row>
    <row r="4772" spans="9:10" x14ac:dyDescent="0.35">
      <c r="I4772" s="1">
        <v>42964</v>
      </c>
      <c r="J4772">
        <v>1.1697</v>
      </c>
    </row>
    <row r="4773" spans="9:10" x14ac:dyDescent="0.35">
      <c r="I4773" s="1">
        <v>42965</v>
      </c>
      <c r="J4773">
        <v>1.1739999999999999</v>
      </c>
    </row>
    <row r="4774" spans="9:10" x14ac:dyDescent="0.35">
      <c r="I4774" s="1">
        <v>42968</v>
      </c>
      <c r="J4774">
        <v>1.1760999999999999</v>
      </c>
    </row>
    <row r="4775" spans="9:10" x14ac:dyDescent="0.35">
      <c r="I4775" s="1">
        <v>42969</v>
      </c>
      <c r="J4775">
        <v>1.1771</v>
      </c>
    </row>
    <row r="4776" spans="9:10" x14ac:dyDescent="0.35">
      <c r="I4776" s="1">
        <v>42970</v>
      </c>
      <c r="J4776">
        <v>1.1798999999999999</v>
      </c>
    </row>
    <row r="4777" spans="9:10" x14ac:dyDescent="0.35">
      <c r="I4777" s="1">
        <v>42971</v>
      </c>
      <c r="J4777">
        <v>1.1806000000000001</v>
      </c>
    </row>
    <row r="4778" spans="9:10" x14ac:dyDescent="0.35">
      <c r="I4778" s="1">
        <v>42972</v>
      </c>
      <c r="J4778">
        <v>1.1808000000000001</v>
      </c>
    </row>
    <row r="4779" spans="9:10" x14ac:dyDescent="0.35">
      <c r="I4779" s="1">
        <v>42975</v>
      </c>
      <c r="J4779">
        <v>1.1924999999999999</v>
      </c>
    </row>
    <row r="4780" spans="9:10" x14ac:dyDescent="0.35">
      <c r="I4780" s="1">
        <v>42976</v>
      </c>
      <c r="J4780">
        <v>1.2048000000000001</v>
      </c>
    </row>
    <row r="4781" spans="9:10" x14ac:dyDescent="0.35">
      <c r="I4781" s="1">
        <v>42977</v>
      </c>
      <c r="J4781">
        <v>1.1916</v>
      </c>
    </row>
    <row r="4782" spans="9:10" x14ac:dyDescent="0.35">
      <c r="I4782" s="1">
        <v>42978</v>
      </c>
      <c r="J4782">
        <v>1.1825000000000001</v>
      </c>
    </row>
    <row r="4783" spans="9:10" x14ac:dyDescent="0.35">
      <c r="I4783" s="1">
        <v>42979</v>
      </c>
      <c r="J4783">
        <v>1.1919999999999999</v>
      </c>
    </row>
    <row r="4784" spans="9:10" x14ac:dyDescent="0.35">
      <c r="I4784" s="1">
        <v>42982</v>
      </c>
      <c r="J4784">
        <v>1.1904999999999999</v>
      </c>
    </row>
    <row r="4785" spans="9:10" x14ac:dyDescent="0.35">
      <c r="I4785" s="1">
        <v>42983</v>
      </c>
      <c r="J4785">
        <v>1.1890000000000001</v>
      </c>
    </row>
    <row r="4786" spans="9:10" x14ac:dyDescent="0.35">
      <c r="I4786" s="1">
        <v>42984</v>
      </c>
      <c r="J4786">
        <v>1.1931</v>
      </c>
    </row>
    <row r="4787" spans="9:10" x14ac:dyDescent="0.35">
      <c r="I4787" s="1">
        <v>42985</v>
      </c>
      <c r="J4787">
        <v>1.1971000000000001</v>
      </c>
    </row>
    <row r="4788" spans="9:10" x14ac:dyDescent="0.35">
      <c r="I4788" s="1">
        <v>42986</v>
      </c>
      <c r="J4788">
        <v>1.206</v>
      </c>
    </row>
    <row r="4789" spans="9:10" x14ac:dyDescent="0.35">
      <c r="I4789" s="1">
        <v>42989</v>
      </c>
      <c r="J4789">
        <v>1.1997</v>
      </c>
    </row>
    <row r="4790" spans="9:10" x14ac:dyDescent="0.35">
      <c r="I4790" s="1">
        <v>42990</v>
      </c>
      <c r="J4790">
        <v>1.1933</v>
      </c>
    </row>
    <row r="4791" spans="9:10" x14ac:dyDescent="0.35">
      <c r="I4791" s="1">
        <v>42991</v>
      </c>
      <c r="J4791">
        <v>1.1979</v>
      </c>
    </row>
    <row r="4792" spans="9:10" x14ac:dyDescent="0.35">
      <c r="I4792" s="1">
        <v>42992</v>
      </c>
      <c r="J4792">
        <v>1.1884999999999999</v>
      </c>
    </row>
    <row r="4793" spans="9:10" x14ac:dyDescent="0.35">
      <c r="I4793" s="1">
        <v>42993</v>
      </c>
      <c r="J4793">
        <v>1.1962999999999999</v>
      </c>
    </row>
    <row r="4794" spans="9:10" x14ac:dyDescent="0.35">
      <c r="I4794" s="1">
        <v>42996</v>
      </c>
      <c r="J4794">
        <v>1.1948000000000001</v>
      </c>
    </row>
    <row r="4795" spans="9:10" x14ac:dyDescent="0.35">
      <c r="I4795" s="1">
        <v>42997</v>
      </c>
      <c r="J4795">
        <v>1.1972</v>
      </c>
    </row>
    <row r="4796" spans="9:10" x14ac:dyDescent="0.35">
      <c r="I4796" s="1">
        <v>42998</v>
      </c>
      <c r="J4796">
        <v>1.2007000000000001</v>
      </c>
    </row>
    <row r="4797" spans="9:10" x14ac:dyDescent="0.35">
      <c r="I4797" s="1">
        <v>42999</v>
      </c>
      <c r="J4797">
        <v>1.1904999999999999</v>
      </c>
    </row>
    <row r="4798" spans="9:10" x14ac:dyDescent="0.35">
      <c r="I4798" s="1">
        <v>43000</v>
      </c>
      <c r="J4798">
        <v>1.1960999999999999</v>
      </c>
    </row>
    <row r="4799" spans="9:10" x14ac:dyDescent="0.35">
      <c r="I4799" s="1">
        <v>43003</v>
      </c>
      <c r="J4799">
        <v>1.1867000000000001</v>
      </c>
    </row>
    <row r="4800" spans="9:10" x14ac:dyDescent="0.35">
      <c r="I4800" s="1">
        <v>43004</v>
      </c>
      <c r="J4800">
        <v>1.1787000000000001</v>
      </c>
    </row>
    <row r="4801" spans="9:10" x14ac:dyDescent="0.35">
      <c r="I4801" s="1">
        <v>43005</v>
      </c>
      <c r="J4801">
        <v>1.1740999999999999</v>
      </c>
    </row>
    <row r="4802" spans="9:10" x14ac:dyDescent="0.35">
      <c r="I4802" s="1">
        <v>43006</v>
      </c>
      <c r="J4802">
        <v>1.1778</v>
      </c>
    </row>
    <row r="4803" spans="9:10" x14ac:dyDescent="0.35">
      <c r="I4803" s="1">
        <v>43007</v>
      </c>
      <c r="J4803">
        <v>1.1806000000000001</v>
      </c>
    </row>
    <row r="4804" spans="9:10" x14ac:dyDescent="0.35">
      <c r="I4804" s="1">
        <v>43010</v>
      </c>
      <c r="J4804">
        <v>1.1744000000000001</v>
      </c>
    </row>
    <row r="4805" spans="9:10" x14ac:dyDescent="0.35">
      <c r="I4805" s="1">
        <v>43011</v>
      </c>
      <c r="J4805">
        <v>1.1753</v>
      </c>
    </row>
    <row r="4806" spans="9:10" x14ac:dyDescent="0.35">
      <c r="I4806" s="1">
        <v>43012</v>
      </c>
      <c r="J4806">
        <v>1.1787000000000001</v>
      </c>
    </row>
    <row r="4807" spans="9:10" x14ac:dyDescent="0.35">
      <c r="I4807" s="1">
        <v>43013</v>
      </c>
      <c r="J4807">
        <v>1.1741999999999999</v>
      </c>
    </row>
    <row r="4808" spans="9:10" x14ac:dyDescent="0.35">
      <c r="I4808" s="1">
        <v>43014</v>
      </c>
      <c r="J4808">
        <v>1.1707000000000001</v>
      </c>
    </row>
    <row r="4809" spans="9:10" x14ac:dyDescent="0.35">
      <c r="I4809" s="1">
        <v>43017</v>
      </c>
      <c r="J4809">
        <v>1.1746000000000001</v>
      </c>
    </row>
    <row r="4810" spans="9:10" x14ac:dyDescent="0.35">
      <c r="I4810" s="1">
        <v>43018</v>
      </c>
      <c r="J4810">
        <v>1.1797</v>
      </c>
    </row>
    <row r="4811" spans="9:10" x14ac:dyDescent="0.35">
      <c r="I4811" s="1">
        <v>43019</v>
      </c>
      <c r="J4811">
        <v>1.1830000000000001</v>
      </c>
    </row>
    <row r="4812" spans="9:10" x14ac:dyDescent="0.35">
      <c r="I4812" s="1">
        <v>43020</v>
      </c>
      <c r="J4812">
        <v>1.1856</v>
      </c>
    </row>
    <row r="4813" spans="9:10" x14ac:dyDescent="0.35">
      <c r="I4813" s="1">
        <v>43021</v>
      </c>
      <c r="J4813">
        <v>1.181</v>
      </c>
    </row>
    <row r="4814" spans="9:10" x14ac:dyDescent="0.35">
      <c r="I4814" s="1">
        <v>43024</v>
      </c>
      <c r="J4814">
        <v>1.1802999999999999</v>
      </c>
    </row>
    <row r="4815" spans="9:10" x14ac:dyDescent="0.35">
      <c r="I4815" s="1">
        <v>43025</v>
      </c>
      <c r="J4815">
        <v>1.1758999999999999</v>
      </c>
    </row>
    <row r="4816" spans="9:10" x14ac:dyDescent="0.35">
      <c r="I4816" s="1">
        <v>43026</v>
      </c>
      <c r="J4816">
        <v>1.1749000000000001</v>
      </c>
    </row>
    <row r="4817" spans="9:10" x14ac:dyDescent="0.35">
      <c r="I4817" s="1">
        <v>43027</v>
      </c>
      <c r="J4817">
        <v>1.1834</v>
      </c>
    </row>
    <row r="4818" spans="9:10" x14ac:dyDescent="0.35">
      <c r="I4818" s="1">
        <v>43028</v>
      </c>
      <c r="J4818">
        <v>1.1818</v>
      </c>
    </row>
    <row r="4819" spans="9:10" x14ac:dyDescent="0.35">
      <c r="I4819" s="1">
        <v>43031</v>
      </c>
      <c r="J4819">
        <v>1.1739999999999999</v>
      </c>
    </row>
    <row r="4820" spans="9:10" x14ac:dyDescent="0.35">
      <c r="I4820" s="1">
        <v>43032</v>
      </c>
      <c r="J4820">
        <v>1.1760999999999999</v>
      </c>
    </row>
    <row r="4821" spans="9:10" x14ac:dyDescent="0.35">
      <c r="I4821" s="1">
        <v>43033</v>
      </c>
      <c r="J4821">
        <v>1.1785000000000001</v>
      </c>
    </row>
    <row r="4822" spans="9:10" x14ac:dyDescent="0.35">
      <c r="I4822" s="1">
        <v>43034</v>
      </c>
      <c r="J4822">
        <v>1.1753</v>
      </c>
    </row>
    <row r="4823" spans="9:10" x14ac:dyDescent="0.35">
      <c r="I4823" s="1">
        <v>43035</v>
      </c>
      <c r="J4823">
        <v>1.1605000000000001</v>
      </c>
    </row>
    <row r="4824" spans="9:10" x14ac:dyDescent="0.35">
      <c r="I4824" s="1">
        <v>43038</v>
      </c>
      <c r="J4824">
        <v>1.1612</v>
      </c>
    </row>
    <row r="4825" spans="9:10" x14ac:dyDescent="0.35">
      <c r="I4825" s="1">
        <v>43039</v>
      </c>
      <c r="J4825">
        <v>1.1637999999999999</v>
      </c>
    </row>
    <row r="4826" spans="9:10" x14ac:dyDescent="0.35">
      <c r="I4826" s="1">
        <v>43040</v>
      </c>
      <c r="J4826">
        <v>1.1612</v>
      </c>
    </row>
    <row r="4827" spans="9:10" x14ac:dyDescent="0.35">
      <c r="I4827" s="1">
        <v>43041</v>
      </c>
      <c r="J4827">
        <v>1.1645000000000001</v>
      </c>
    </row>
    <row r="4828" spans="9:10" x14ac:dyDescent="0.35">
      <c r="I4828" s="1">
        <v>43042</v>
      </c>
      <c r="J4828">
        <v>1.1657</v>
      </c>
    </row>
    <row r="4829" spans="9:10" x14ac:dyDescent="0.35">
      <c r="I4829" s="1">
        <v>43045</v>
      </c>
      <c r="J4829">
        <v>1.159</v>
      </c>
    </row>
    <row r="4830" spans="9:10" x14ac:dyDescent="0.35">
      <c r="I4830" s="1">
        <v>43046</v>
      </c>
      <c r="J4830">
        <v>1.1561999999999999</v>
      </c>
    </row>
    <row r="4831" spans="9:10" x14ac:dyDescent="0.35">
      <c r="I4831" s="1">
        <v>43047</v>
      </c>
      <c r="J4831">
        <v>1.159</v>
      </c>
    </row>
    <row r="4832" spans="9:10" x14ac:dyDescent="0.35">
      <c r="I4832" s="1">
        <v>43048</v>
      </c>
      <c r="J4832">
        <v>1.163</v>
      </c>
    </row>
    <row r="4833" spans="9:10" x14ac:dyDescent="0.35">
      <c r="I4833" s="1">
        <v>43049</v>
      </c>
      <c r="J4833">
        <v>1.1654</v>
      </c>
    </row>
    <row r="4834" spans="9:10" x14ac:dyDescent="0.35">
      <c r="I4834" s="1">
        <v>43052</v>
      </c>
      <c r="J4834">
        <v>1.1656</v>
      </c>
    </row>
    <row r="4835" spans="9:10" x14ac:dyDescent="0.35">
      <c r="I4835" s="1">
        <v>43053</v>
      </c>
      <c r="J4835">
        <v>1.1745000000000001</v>
      </c>
    </row>
    <row r="4836" spans="9:10" x14ac:dyDescent="0.35">
      <c r="I4836" s="1">
        <v>43054</v>
      </c>
      <c r="J4836">
        <v>1.1839999999999999</v>
      </c>
    </row>
    <row r="4837" spans="9:10" x14ac:dyDescent="0.35">
      <c r="I4837" s="1">
        <v>43055</v>
      </c>
      <c r="J4837">
        <v>1.1771</v>
      </c>
    </row>
    <row r="4838" spans="9:10" x14ac:dyDescent="0.35">
      <c r="I4838" s="1">
        <v>43056</v>
      </c>
      <c r="J4838">
        <v>1.1795</v>
      </c>
    </row>
    <row r="4839" spans="9:10" x14ac:dyDescent="0.35">
      <c r="I4839" s="1">
        <v>43059</v>
      </c>
      <c r="J4839">
        <v>1.1780999999999999</v>
      </c>
    </row>
    <row r="4840" spans="9:10" x14ac:dyDescent="0.35">
      <c r="I4840" s="1">
        <v>43060</v>
      </c>
      <c r="J4840">
        <v>1.1718</v>
      </c>
    </row>
    <row r="4841" spans="9:10" x14ac:dyDescent="0.35">
      <c r="I4841" s="1">
        <v>43061</v>
      </c>
      <c r="J4841">
        <v>1.1749000000000001</v>
      </c>
    </row>
    <row r="4842" spans="9:10" x14ac:dyDescent="0.35">
      <c r="I4842" s="1">
        <v>43062</v>
      </c>
      <c r="J4842">
        <v>1.1848000000000001</v>
      </c>
    </row>
    <row r="4843" spans="9:10" x14ac:dyDescent="0.35">
      <c r="I4843" s="1">
        <v>43063</v>
      </c>
      <c r="J4843">
        <v>1.1877</v>
      </c>
    </row>
    <row r="4844" spans="9:10" x14ac:dyDescent="0.35">
      <c r="I4844" s="1">
        <v>43066</v>
      </c>
      <c r="J4844">
        <v>1.1952</v>
      </c>
    </row>
    <row r="4845" spans="9:10" x14ac:dyDescent="0.35">
      <c r="I4845" s="1">
        <v>43067</v>
      </c>
      <c r="J4845">
        <v>1.1888000000000001</v>
      </c>
    </row>
    <row r="4846" spans="9:10" x14ac:dyDescent="0.35">
      <c r="I4846" s="1">
        <v>43068</v>
      </c>
      <c r="J4846">
        <v>1.1827000000000001</v>
      </c>
    </row>
    <row r="4847" spans="9:10" x14ac:dyDescent="0.35">
      <c r="I4847" s="1">
        <v>43069</v>
      </c>
      <c r="J4847">
        <v>1.1849000000000001</v>
      </c>
    </row>
    <row r="4848" spans="9:10" x14ac:dyDescent="0.35">
      <c r="I4848" s="1">
        <v>43070</v>
      </c>
      <c r="J4848">
        <v>1.1884999999999999</v>
      </c>
    </row>
    <row r="4849" spans="9:10" x14ac:dyDescent="0.35">
      <c r="I4849" s="1">
        <v>43073</v>
      </c>
      <c r="J4849">
        <v>1.1865000000000001</v>
      </c>
    </row>
    <row r="4850" spans="9:10" x14ac:dyDescent="0.35">
      <c r="I4850" s="1">
        <v>43074</v>
      </c>
      <c r="J4850">
        <v>1.1847000000000001</v>
      </c>
    </row>
    <row r="4851" spans="9:10" x14ac:dyDescent="0.35">
      <c r="I4851" s="1">
        <v>43075</v>
      </c>
      <c r="J4851">
        <v>1.1817</v>
      </c>
    </row>
    <row r="4852" spans="9:10" x14ac:dyDescent="0.35">
      <c r="I4852" s="1">
        <v>43076</v>
      </c>
      <c r="J4852">
        <v>1.1786000000000001</v>
      </c>
    </row>
    <row r="4853" spans="9:10" x14ac:dyDescent="0.35">
      <c r="I4853" s="1">
        <v>43077</v>
      </c>
      <c r="J4853">
        <v>1.1741999999999999</v>
      </c>
    </row>
    <row r="4854" spans="9:10" x14ac:dyDescent="0.35">
      <c r="I4854" s="1">
        <v>43080</v>
      </c>
      <c r="J4854">
        <v>1.1796</v>
      </c>
    </row>
    <row r="4855" spans="9:10" x14ac:dyDescent="0.35">
      <c r="I4855" s="1">
        <v>43081</v>
      </c>
      <c r="J4855">
        <v>1.1766000000000001</v>
      </c>
    </row>
    <row r="4856" spans="9:10" x14ac:dyDescent="0.35">
      <c r="I4856" s="1">
        <v>43082</v>
      </c>
      <c r="J4856">
        <v>1.1736</v>
      </c>
    </row>
    <row r="4857" spans="9:10" x14ac:dyDescent="0.35">
      <c r="I4857" s="1">
        <v>43083</v>
      </c>
      <c r="J4857">
        <v>1.1845000000000001</v>
      </c>
    </row>
    <row r="4858" spans="9:10" x14ac:dyDescent="0.35">
      <c r="I4858" s="1">
        <v>43084</v>
      </c>
      <c r="J4858">
        <v>1.1806000000000001</v>
      </c>
    </row>
    <row r="4859" spans="9:10" x14ac:dyDescent="0.35">
      <c r="I4859" s="1">
        <v>43087</v>
      </c>
      <c r="J4859">
        <v>1.1795</v>
      </c>
    </row>
    <row r="4860" spans="9:10" x14ac:dyDescent="0.35">
      <c r="I4860" s="1">
        <v>43088</v>
      </c>
      <c r="J4860">
        <v>1.1822999999999999</v>
      </c>
    </row>
    <row r="4861" spans="9:10" x14ac:dyDescent="0.35">
      <c r="I4861" s="1">
        <v>43089</v>
      </c>
      <c r="J4861">
        <v>1.1845000000000001</v>
      </c>
    </row>
    <row r="4862" spans="9:10" x14ac:dyDescent="0.35">
      <c r="I4862" s="1">
        <v>43090</v>
      </c>
      <c r="J4862">
        <v>1.1859</v>
      </c>
    </row>
    <row r="4863" spans="9:10" x14ac:dyDescent="0.35">
      <c r="I4863" s="1">
        <v>43091</v>
      </c>
      <c r="J4863">
        <v>1.1853</v>
      </c>
    </row>
    <row r="4864" spans="9:10" x14ac:dyDescent="0.35">
      <c r="I4864" s="1">
        <v>43096</v>
      </c>
      <c r="J4864">
        <v>1.1895</v>
      </c>
    </row>
    <row r="4865" spans="9:10" x14ac:dyDescent="0.35">
      <c r="I4865" s="1">
        <v>43097</v>
      </c>
      <c r="J4865">
        <v>1.1934</v>
      </c>
    </row>
    <row r="4866" spans="9:10" x14ac:dyDescent="0.35">
      <c r="I4866" s="1">
        <v>43098</v>
      </c>
      <c r="J4866">
        <v>1.1993</v>
      </c>
    </row>
    <row r="4867" spans="9:10" x14ac:dyDescent="0.35">
      <c r="I4867" s="1">
        <v>43102</v>
      </c>
      <c r="J4867">
        <v>1.2064999999999999</v>
      </c>
    </row>
    <row r="4868" spans="9:10" x14ac:dyDescent="0.35">
      <c r="I4868" s="1">
        <v>43103</v>
      </c>
      <c r="J4868">
        <v>1.2022999999999999</v>
      </c>
    </row>
    <row r="4869" spans="9:10" x14ac:dyDescent="0.35">
      <c r="I4869" s="1">
        <v>43104</v>
      </c>
      <c r="J4869">
        <v>1.2064999999999999</v>
      </c>
    </row>
    <row r="4870" spans="9:10" x14ac:dyDescent="0.35">
      <c r="I4870" s="1">
        <v>43105</v>
      </c>
      <c r="J4870">
        <v>1.2044999999999999</v>
      </c>
    </row>
    <row r="4871" spans="9:10" x14ac:dyDescent="0.35">
      <c r="I4871" s="1">
        <v>43108</v>
      </c>
      <c r="J4871">
        <v>1.1973</v>
      </c>
    </row>
    <row r="4872" spans="9:10" x14ac:dyDescent="0.35">
      <c r="I4872" s="1">
        <v>43109</v>
      </c>
      <c r="J4872">
        <v>1.1932</v>
      </c>
    </row>
    <row r="4873" spans="9:10" x14ac:dyDescent="0.35">
      <c r="I4873" s="1">
        <v>43110</v>
      </c>
      <c r="J4873">
        <v>1.1992</v>
      </c>
    </row>
    <row r="4874" spans="9:10" x14ac:dyDescent="0.35">
      <c r="I4874" s="1">
        <v>43111</v>
      </c>
      <c r="J4874">
        <v>1.2017</v>
      </c>
    </row>
    <row r="4875" spans="9:10" x14ac:dyDescent="0.35">
      <c r="I4875" s="1">
        <v>43112</v>
      </c>
      <c r="J4875">
        <v>1.2137</v>
      </c>
    </row>
    <row r="4876" spans="9:10" x14ac:dyDescent="0.35">
      <c r="I4876" s="1">
        <v>43115</v>
      </c>
      <c r="J4876">
        <v>1.2277</v>
      </c>
    </row>
    <row r="4877" spans="9:10" x14ac:dyDescent="0.35">
      <c r="I4877" s="1">
        <v>43116</v>
      </c>
      <c r="J4877">
        <v>1.2230000000000001</v>
      </c>
    </row>
    <row r="4878" spans="9:10" x14ac:dyDescent="0.35">
      <c r="I4878" s="1">
        <v>43117</v>
      </c>
      <c r="J4878">
        <v>1.2202999999999999</v>
      </c>
    </row>
    <row r="4879" spans="9:10" x14ac:dyDescent="0.35">
      <c r="I4879" s="1">
        <v>43118</v>
      </c>
      <c r="J4879">
        <v>1.2235</v>
      </c>
    </row>
    <row r="4880" spans="9:10" x14ac:dyDescent="0.35">
      <c r="I4880" s="1">
        <v>43119</v>
      </c>
      <c r="J4880">
        <v>1.2255</v>
      </c>
    </row>
    <row r="4881" spans="9:10" x14ac:dyDescent="0.35">
      <c r="I4881" s="1">
        <v>43122</v>
      </c>
      <c r="J4881">
        <v>1.2239</v>
      </c>
    </row>
    <row r="4882" spans="9:10" x14ac:dyDescent="0.35">
      <c r="I4882" s="1">
        <v>43123</v>
      </c>
      <c r="J4882">
        <v>1.2249000000000001</v>
      </c>
    </row>
    <row r="4883" spans="9:10" x14ac:dyDescent="0.35">
      <c r="I4883" s="1">
        <v>43124</v>
      </c>
      <c r="J4883">
        <v>1.2352000000000001</v>
      </c>
    </row>
    <row r="4884" spans="9:10" x14ac:dyDescent="0.35">
      <c r="I4884" s="1">
        <v>43125</v>
      </c>
      <c r="J4884">
        <v>1.2406999999999999</v>
      </c>
    </row>
    <row r="4885" spans="9:10" x14ac:dyDescent="0.35">
      <c r="I4885" s="1">
        <v>43126</v>
      </c>
      <c r="J4885">
        <v>1.2436</v>
      </c>
    </row>
    <row r="4886" spans="9:10" x14ac:dyDescent="0.35">
      <c r="I4886" s="1">
        <v>43129</v>
      </c>
      <c r="J4886">
        <v>1.2379</v>
      </c>
    </row>
    <row r="4887" spans="9:10" x14ac:dyDescent="0.35">
      <c r="I4887" s="1">
        <v>43130</v>
      </c>
      <c r="J4887">
        <v>1.2421</v>
      </c>
    </row>
    <row r="4888" spans="9:10" x14ac:dyDescent="0.35">
      <c r="I4888" s="1">
        <v>43131</v>
      </c>
      <c r="J4888">
        <v>1.2457</v>
      </c>
    </row>
    <row r="4889" spans="9:10" x14ac:dyDescent="0.35">
      <c r="I4889" s="1">
        <v>43132</v>
      </c>
      <c r="J4889">
        <v>1.2459</v>
      </c>
    </row>
    <row r="4890" spans="9:10" x14ac:dyDescent="0.35">
      <c r="I4890" s="1">
        <v>43133</v>
      </c>
      <c r="J4890">
        <v>1.2492000000000001</v>
      </c>
    </row>
    <row r="4891" spans="9:10" x14ac:dyDescent="0.35">
      <c r="I4891" s="1">
        <v>43136</v>
      </c>
      <c r="J4891">
        <v>1.244</v>
      </c>
    </row>
    <row r="4892" spans="9:10" x14ac:dyDescent="0.35">
      <c r="I4892" s="1">
        <v>43137</v>
      </c>
      <c r="J4892">
        <v>1.2329000000000001</v>
      </c>
    </row>
    <row r="4893" spans="9:10" x14ac:dyDescent="0.35">
      <c r="I4893" s="1">
        <v>43138</v>
      </c>
      <c r="J4893">
        <v>1.2338</v>
      </c>
    </row>
    <row r="4894" spans="9:10" x14ac:dyDescent="0.35">
      <c r="I4894" s="1">
        <v>43139</v>
      </c>
      <c r="J4894">
        <v>1.2252000000000001</v>
      </c>
    </row>
    <row r="4895" spans="9:10" x14ac:dyDescent="0.35">
      <c r="I4895" s="1">
        <v>43140</v>
      </c>
      <c r="J4895">
        <v>1.2273000000000001</v>
      </c>
    </row>
    <row r="4896" spans="9:10" x14ac:dyDescent="0.35">
      <c r="I4896" s="1">
        <v>43143</v>
      </c>
      <c r="J4896">
        <v>1.2262999999999999</v>
      </c>
    </row>
    <row r="4897" spans="9:10" x14ac:dyDescent="0.35">
      <c r="I4897" s="1">
        <v>43144</v>
      </c>
      <c r="J4897">
        <v>1.2333000000000001</v>
      </c>
    </row>
    <row r="4898" spans="9:10" x14ac:dyDescent="0.35">
      <c r="I4898" s="1">
        <v>43145</v>
      </c>
      <c r="J4898">
        <v>1.2347999999999999</v>
      </c>
    </row>
    <row r="4899" spans="9:10" x14ac:dyDescent="0.35">
      <c r="I4899" s="1">
        <v>43146</v>
      </c>
      <c r="J4899">
        <v>1.2493000000000001</v>
      </c>
    </row>
    <row r="4900" spans="9:10" x14ac:dyDescent="0.35">
      <c r="I4900" s="1">
        <v>43147</v>
      </c>
      <c r="J4900">
        <v>1.2464</v>
      </c>
    </row>
    <row r="4901" spans="9:10" x14ac:dyDescent="0.35">
      <c r="I4901" s="1">
        <v>43150</v>
      </c>
      <c r="J4901">
        <v>1.2410000000000001</v>
      </c>
    </row>
    <row r="4902" spans="9:10" x14ac:dyDescent="0.35">
      <c r="I4902" s="1">
        <v>43151</v>
      </c>
      <c r="J4902">
        <v>1.234</v>
      </c>
    </row>
    <row r="4903" spans="9:10" x14ac:dyDescent="0.35">
      <c r="I4903" s="1">
        <v>43152</v>
      </c>
      <c r="J4903">
        <v>1.2312000000000001</v>
      </c>
    </row>
    <row r="4904" spans="9:10" x14ac:dyDescent="0.35">
      <c r="I4904" s="1">
        <v>43153</v>
      </c>
      <c r="J4904">
        <v>1.2276</v>
      </c>
    </row>
    <row r="4905" spans="9:10" x14ac:dyDescent="0.35">
      <c r="I4905" s="1">
        <v>43154</v>
      </c>
      <c r="J4905">
        <v>1.2299</v>
      </c>
    </row>
    <row r="4906" spans="9:10" x14ac:dyDescent="0.35">
      <c r="I4906" s="1">
        <v>43157</v>
      </c>
      <c r="J4906">
        <v>1.232</v>
      </c>
    </row>
    <row r="4907" spans="9:10" x14ac:dyDescent="0.35">
      <c r="I4907" s="1">
        <v>43158</v>
      </c>
      <c r="J4907">
        <v>1.2301</v>
      </c>
    </row>
    <row r="4908" spans="9:10" x14ac:dyDescent="0.35">
      <c r="I4908" s="1">
        <v>43159</v>
      </c>
      <c r="J4908">
        <v>1.2214</v>
      </c>
    </row>
    <row r="4909" spans="9:10" x14ac:dyDescent="0.35">
      <c r="I4909" s="1">
        <v>43160</v>
      </c>
      <c r="J4909">
        <v>1.2171000000000001</v>
      </c>
    </row>
    <row r="4910" spans="9:10" x14ac:dyDescent="0.35">
      <c r="I4910" s="1">
        <v>43161</v>
      </c>
      <c r="J4910">
        <v>1.2312000000000001</v>
      </c>
    </row>
    <row r="4911" spans="9:10" x14ac:dyDescent="0.35">
      <c r="I4911" s="1">
        <v>43164</v>
      </c>
      <c r="J4911">
        <v>1.2306999999999999</v>
      </c>
    </row>
    <row r="4912" spans="9:10" x14ac:dyDescent="0.35">
      <c r="I4912" s="1">
        <v>43165</v>
      </c>
      <c r="J4912">
        <v>1.2411000000000001</v>
      </c>
    </row>
    <row r="4913" spans="9:10" x14ac:dyDescent="0.35">
      <c r="I4913" s="1">
        <v>43166</v>
      </c>
      <c r="J4913">
        <v>1.2417</v>
      </c>
    </row>
    <row r="4914" spans="9:10" x14ac:dyDescent="0.35">
      <c r="I4914" s="1">
        <v>43167</v>
      </c>
      <c r="J4914">
        <v>1.2421</v>
      </c>
    </row>
    <row r="4915" spans="9:10" x14ac:dyDescent="0.35">
      <c r="I4915" s="1">
        <v>43168</v>
      </c>
      <c r="J4915">
        <v>1.2291000000000001</v>
      </c>
    </row>
    <row r="4916" spans="9:10" x14ac:dyDescent="0.35">
      <c r="I4916" s="1">
        <v>43171</v>
      </c>
      <c r="J4916">
        <v>1.2302</v>
      </c>
    </row>
    <row r="4917" spans="9:10" x14ac:dyDescent="0.35">
      <c r="I4917" s="1">
        <v>43172</v>
      </c>
      <c r="J4917">
        <v>1.2378</v>
      </c>
    </row>
    <row r="4918" spans="9:10" x14ac:dyDescent="0.35">
      <c r="I4918" s="1">
        <v>43173</v>
      </c>
      <c r="J4918">
        <v>1.2369000000000001</v>
      </c>
    </row>
    <row r="4919" spans="9:10" x14ac:dyDescent="0.35">
      <c r="I4919" s="1">
        <v>43174</v>
      </c>
      <c r="J4919">
        <v>1.2341</v>
      </c>
    </row>
    <row r="4920" spans="9:10" x14ac:dyDescent="0.35">
      <c r="I4920" s="1">
        <v>43175</v>
      </c>
      <c r="J4920">
        <v>1.2301</v>
      </c>
    </row>
    <row r="4921" spans="9:10" x14ac:dyDescent="0.35">
      <c r="I4921" s="1">
        <v>43178</v>
      </c>
      <c r="J4921">
        <v>1.2309000000000001</v>
      </c>
    </row>
    <row r="4922" spans="9:10" x14ac:dyDescent="0.35">
      <c r="I4922" s="1">
        <v>43179</v>
      </c>
      <c r="J4922">
        <v>1.2276</v>
      </c>
    </row>
    <row r="4923" spans="9:10" x14ac:dyDescent="0.35">
      <c r="I4923" s="1">
        <v>43180</v>
      </c>
      <c r="J4923">
        <v>1.2285999999999999</v>
      </c>
    </row>
    <row r="4924" spans="9:10" x14ac:dyDescent="0.35">
      <c r="I4924" s="1">
        <v>43181</v>
      </c>
      <c r="J4924">
        <v>1.2316</v>
      </c>
    </row>
    <row r="4925" spans="9:10" x14ac:dyDescent="0.35">
      <c r="I4925" s="1">
        <v>43182</v>
      </c>
      <c r="J4925">
        <v>1.2345999999999999</v>
      </c>
    </row>
    <row r="4926" spans="9:10" x14ac:dyDescent="0.35">
      <c r="I4926" s="1">
        <v>43185</v>
      </c>
      <c r="J4926">
        <v>1.2411000000000001</v>
      </c>
    </row>
    <row r="4927" spans="9:10" x14ac:dyDescent="0.35">
      <c r="I4927" s="1">
        <v>43186</v>
      </c>
      <c r="J4927">
        <v>1.2376</v>
      </c>
    </row>
    <row r="4928" spans="9:10" x14ac:dyDescent="0.35">
      <c r="I4928" s="1">
        <v>43187</v>
      </c>
      <c r="J4928">
        <v>1.2398</v>
      </c>
    </row>
    <row r="4929" spans="9:10" x14ac:dyDescent="0.35">
      <c r="I4929" s="1">
        <v>43188</v>
      </c>
      <c r="J4929">
        <v>1.2321</v>
      </c>
    </row>
    <row r="4930" spans="9:10" x14ac:dyDescent="0.35">
      <c r="I4930" s="1">
        <v>43193</v>
      </c>
      <c r="J4930">
        <v>1.2307999999999999</v>
      </c>
    </row>
    <row r="4931" spans="9:10" x14ac:dyDescent="0.35">
      <c r="I4931" s="1">
        <v>43194</v>
      </c>
      <c r="J4931">
        <v>1.2276</v>
      </c>
    </row>
    <row r="4932" spans="9:10" x14ac:dyDescent="0.35">
      <c r="I4932" s="1">
        <v>43195</v>
      </c>
      <c r="J4932">
        <v>1.226</v>
      </c>
    </row>
    <row r="4933" spans="9:10" x14ac:dyDescent="0.35">
      <c r="I4933" s="1">
        <v>43196</v>
      </c>
      <c r="J4933">
        <v>1.2234</v>
      </c>
    </row>
    <row r="4934" spans="9:10" x14ac:dyDescent="0.35">
      <c r="I4934" s="1">
        <v>43199</v>
      </c>
      <c r="J4934">
        <v>1.2303999999999999</v>
      </c>
    </row>
    <row r="4935" spans="9:10" x14ac:dyDescent="0.35">
      <c r="I4935" s="1">
        <v>43200</v>
      </c>
      <c r="J4935">
        <v>1.2361</v>
      </c>
    </row>
    <row r="4936" spans="9:10" x14ac:dyDescent="0.35">
      <c r="I4936" s="1">
        <v>43201</v>
      </c>
      <c r="J4936">
        <v>1.2383999999999999</v>
      </c>
    </row>
    <row r="4937" spans="9:10" x14ac:dyDescent="0.35">
      <c r="I4937" s="1">
        <v>43202</v>
      </c>
      <c r="J4937">
        <v>1.2323</v>
      </c>
    </row>
    <row r="4938" spans="9:10" x14ac:dyDescent="0.35">
      <c r="I4938" s="1">
        <v>43203</v>
      </c>
      <c r="J4938">
        <v>1.2317</v>
      </c>
    </row>
    <row r="4939" spans="9:10" x14ac:dyDescent="0.35">
      <c r="I4939" s="1">
        <v>43206</v>
      </c>
      <c r="J4939">
        <v>1.2370000000000001</v>
      </c>
    </row>
    <row r="4940" spans="9:10" x14ac:dyDescent="0.35">
      <c r="I4940" s="1">
        <v>43207</v>
      </c>
      <c r="J4940">
        <v>1.2357</v>
      </c>
    </row>
    <row r="4941" spans="9:10" x14ac:dyDescent="0.35">
      <c r="I4941" s="1">
        <v>43208</v>
      </c>
      <c r="J4941">
        <v>1.2387999999999999</v>
      </c>
    </row>
    <row r="4942" spans="9:10" x14ac:dyDescent="0.35">
      <c r="I4942" s="1">
        <v>43209</v>
      </c>
      <c r="J4942">
        <v>1.2382</v>
      </c>
    </row>
    <row r="4943" spans="9:10" x14ac:dyDescent="0.35">
      <c r="I4943" s="1">
        <v>43210</v>
      </c>
      <c r="J4943">
        <v>1.2309000000000001</v>
      </c>
    </row>
    <row r="4944" spans="9:10" x14ac:dyDescent="0.35">
      <c r="I4944" s="1">
        <v>43213</v>
      </c>
      <c r="J4944">
        <v>1.2238</v>
      </c>
    </row>
    <row r="4945" spans="9:10" x14ac:dyDescent="0.35">
      <c r="I4945" s="1">
        <v>43214</v>
      </c>
      <c r="J4945">
        <v>1.2213000000000001</v>
      </c>
    </row>
    <row r="4946" spans="9:10" x14ac:dyDescent="0.35">
      <c r="I4946" s="1">
        <v>43215</v>
      </c>
      <c r="J4946">
        <v>1.2184999999999999</v>
      </c>
    </row>
    <row r="4947" spans="9:10" x14ac:dyDescent="0.35">
      <c r="I4947" s="1">
        <v>43216</v>
      </c>
      <c r="J4947">
        <v>1.2168000000000001</v>
      </c>
    </row>
    <row r="4948" spans="9:10" x14ac:dyDescent="0.35">
      <c r="I4948" s="1">
        <v>43217</v>
      </c>
      <c r="J4948">
        <v>1.2070000000000001</v>
      </c>
    </row>
    <row r="4949" spans="9:10" x14ac:dyDescent="0.35">
      <c r="I4949" s="1">
        <v>43220</v>
      </c>
      <c r="J4949">
        <v>1.2079</v>
      </c>
    </row>
    <row r="4950" spans="9:10" x14ac:dyDescent="0.35">
      <c r="I4950" s="1">
        <v>43222</v>
      </c>
      <c r="J4950">
        <v>1.2007000000000001</v>
      </c>
    </row>
    <row r="4951" spans="9:10" x14ac:dyDescent="0.35">
      <c r="I4951" s="1">
        <v>43223</v>
      </c>
      <c r="J4951">
        <v>1.1992</v>
      </c>
    </row>
    <row r="4952" spans="9:10" x14ac:dyDescent="0.35">
      <c r="I4952" s="1">
        <v>43224</v>
      </c>
      <c r="J4952">
        <v>1.1969000000000001</v>
      </c>
    </row>
    <row r="4953" spans="9:10" x14ac:dyDescent="0.35">
      <c r="I4953" s="1">
        <v>43227</v>
      </c>
      <c r="J4953">
        <v>1.1901999999999999</v>
      </c>
    </row>
    <row r="4954" spans="9:10" x14ac:dyDescent="0.35">
      <c r="I4954" s="1">
        <v>43228</v>
      </c>
      <c r="J4954">
        <v>1.1870000000000001</v>
      </c>
    </row>
    <row r="4955" spans="9:10" x14ac:dyDescent="0.35">
      <c r="I4955" s="1">
        <v>43229</v>
      </c>
      <c r="J4955">
        <v>1.1879</v>
      </c>
    </row>
    <row r="4956" spans="9:10" x14ac:dyDescent="0.35">
      <c r="I4956" s="1">
        <v>43230</v>
      </c>
      <c r="J4956">
        <v>1.1878</v>
      </c>
    </row>
    <row r="4957" spans="9:10" x14ac:dyDescent="0.35">
      <c r="I4957" s="1">
        <v>43231</v>
      </c>
      <c r="J4957">
        <v>1.1934</v>
      </c>
    </row>
    <row r="4958" spans="9:10" x14ac:dyDescent="0.35">
      <c r="I4958" s="1">
        <v>43234</v>
      </c>
      <c r="J4958">
        <v>1.1988000000000001</v>
      </c>
    </row>
    <row r="4959" spans="9:10" x14ac:dyDescent="0.35">
      <c r="I4959" s="1">
        <v>43235</v>
      </c>
      <c r="J4959">
        <v>1.1882999999999999</v>
      </c>
    </row>
    <row r="4960" spans="9:10" x14ac:dyDescent="0.35">
      <c r="I4960" s="1">
        <v>43236</v>
      </c>
      <c r="J4960">
        <v>1.1783999999999999</v>
      </c>
    </row>
    <row r="4961" spans="9:10" x14ac:dyDescent="0.35">
      <c r="I4961" s="1">
        <v>43237</v>
      </c>
      <c r="J4961">
        <v>1.1805000000000001</v>
      </c>
    </row>
    <row r="4962" spans="9:10" x14ac:dyDescent="0.35">
      <c r="I4962" s="1">
        <v>43238</v>
      </c>
      <c r="J4962">
        <v>1.1780999999999999</v>
      </c>
    </row>
    <row r="4963" spans="9:10" x14ac:dyDescent="0.35">
      <c r="I4963" s="1">
        <v>43241</v>
      </c>
      <c r="J4963">
        <v>1.1758999999999999</v>
      </c>
    </row>
    <row r="4964" spans="9:10" x14ac:dyDescent="0.35">
      <c r="I4964" s="1">
        <v>43242</v>
      </c>
      <c r="J4964">
        <v>1.1794</v>
      </c>
    </row>
    <row r="4965" spans="9:10" x14ac:dyDescent="0.35">
      <c r="I4965" s="1">
        <v>43243</v>
      </c>
      <c r="J4965">
        <v>1.1708000000000001</v>
      </c>
    </row>
    <row r="4966" spans="9:10" x14ac:dyDescent="0.35">
      <c r="I4966" s="1">
        <v>43244</v>
      </c>
      <c r="J4966">
        <v>1.1728000000000001</v>
      </c>
    </row>
    <row r="4967" spans="9:10" x14ac:dyDescent="0.35">
      <c r="I4967" s="1">
        <v>43245</v>
      </c>
      <c r="J4967">
        <v>1.1675</v>
      </c>
    </row>
    <row r="4968" spans="9:10" x14ac:dyDescent="0.35">
      <c r="I4968" s="1">
        <v>43248</v>
      </c>
      <c r="J4968">
        <v>1.1644000000000001</v>
      </c>
    </row>
    <row r="4969" spans="9:10" x14ac:dyDescent="0.35">
      <c r="I4969" s="1">
        <v>43249</v>
      </c>
      <c r="J4969">
        <v>1.1557999999999999</v>
      </c>
    </row>
    <row r="4970" spans="9:10" x14ac:dyDescent="0.35">
      <c r="I4970" s="1">
        <v>43250</v>
      </c>
      <c r="J4970">
        <v>1.1632</v>
      </c>
    </row>
    <row r="4971" spans="9:10" x14ac:dyDescent="0.35">
      <c r="I4971" s="1">
        <v>43251</v>
      </c>
      <c r="J4971">
        <v>1.1698999999999999</v>
      </c>
    </row>
    <row r="4972" spans="9:10" x14ac:dyDescent="0.35">
      <c r="I4972" s="1">
        <v>43252</v>
      </c>
      <c r="J4972">
        <v>1.1669</v>
      </c>
    </row>
    <row r="4973" spans="9:10" x14ac:dyDescent="0.35">
      <c r="I4973" s="1">
        <v>43255</v>
      </c>
      <c r="J4973">
        <v>1.1737</v>
      </c>
    </row>
    <row r="4974" spans="9:10" x14ac:dyDescent="0.35">
      <c r="I4974" s="1">
        <v>43256</v>
      </c>
      <c r="J4974">
        <v>1.1675</v>
      </c>
    </row>
    <row r="4975" spans="9:10" x14ac:dyDescent="0.35">
      <c r="I4975" s="1">
        <v>43257</v>
      </c>
      <c r="J4975">
        <v>1.1765000000000001</v>
      </c>
    </row>
    <row r="4976" spans="9:10" x14ac:dyDescent="0.35">
      <c r="I4976" s="1">
        <v>43258</v>
      </c>
      <c r="J4976">
        <v>1.1836</v>
      </c>
    </row>
    <row r="4977" spans="9:10" x14ac:dyDescent="0.35">
      <c r="I4977" s="1">
        <v>43259</v>
      </c>
      <c r="J4977">
        <v>1.1754</v>
      </c>
    </row>
    <row r="4978" spans="9:10" x14ac:dyDescent="0.35">
      <c r="I4978" s="1">
        <v>43262</v>
      </c>
      <c r="J4978">
        <v>1.179</v>
      </c>
    </row>
    <row r="4979" spans="9:10" x14ac:dyDescent="0.35">
      <c r="I4979" s="1">
        <v>43263</v>
      </c>
      <c r="J4979">
        <v>1.1788000000000001</v>
      </c>
    </row>
    <row r="4980" spans="9:10" x14ac:dyDescent="0.35">
      <c r="I4980" s="1">
        <v>43264</v>
      </c>
      <c r="J4980">
        <v>1.1763999999999999</v>
      </c>
    </row>
    <row r="4981" spans="9:10" x14ac:dyDescent="0.35">
      <c r="I4981" s="1">
        <v>43265</v>
      </c>
      <c r="J4981">
        <v>1.173</v>
      </c>
    </row>
    <row r="4982" spans="9:10" x14ac:dyDescent="0.35">
      <c r="I4982" s="1">
        <v>43266</v>
      </c>
      <c r="J4982">
        <v>1.1596</v>
      </c>
    </row>
    <row r="4983" spans="9:10" x14ac:dyDescent="0.35">
      <c r="I4983" s="1">
        <v>43269</v>
      </c>
      <c r="J4983">
        <v>1.1613</v>
      </c>
    </row>
    <row r="4984" spans="9:10" x14ac:dyDescent="0.35">
      <c r="I4984" s="1">
        <v>43270</v>
      </c>
      <c r="J4984">
        <v>1.1534</v>
      </c>
    </row>
    <row r="4985" spans="9:10" x14ac:dyDescent="0.35">
      <c r="I4985" s="1">
        <v>43271</v>
      </c>
      <c r="J4985">
        <v>1.1577999999999999</v>
      </c>
    </row>
    <row r="4986" spans="9:10" x14ac:dyDescent="0.35">
      <c r="I4986" s="1">
        <v>43272</v>
      </c>
      <c r="J4986">
        <v>1.1537999999999999</v>
      </c>
    </row>
    <row r="4987" spans="9:10" x14ac:dyDescent="0.35">
      <c r="I4987" s="1">
        <v>43273</v>
      </c>
      <c r="J4987">
        <v>1.1648000000000001</v>
      </c>
    </row>
    <row r="4988" spans="9:10" x14ac:dyDescent="0.35">
      <c r="I4988" s="1">
        <v>43276</v>
      </c>
      <c r="J4988">
        <v>1.17</v>
      </c>
    </row>
    <row r="4989" spans="9:10" x14ac:dyDescent="0.35">
      <c r="I4989" s="1">
        <v>43277</v>
      </c>
      <c r="J4989">
        <v>1.1672</v>
      </c>
    </row>
    <row r="4990" spans="9:10" x14ac:dyDescent="0.35">
      <c r="I4990" s="1">
        <v>43278</v>
      </c>
      <c r="J4990">
        <v>1.1616</v>
      </c>
    </row>
    <row r="4991" spans="9:10" x14ac:dyDescent="0.35">
      <c r="I4991" s="1">
        <v>43279</v>
      </c>
      <c r="J4991">
        <v>1.1583000000000001</v>
      </c>
    </row>
    <row r="4992" spans="9:10" x14ac:dyDescent="0.35">
      <c r="I4992" s="1">
        <v>43280</v>
      </c>
      <c r="J4992">
        <v>1.1657999999999999</v>
      </c>
    </row>
    <row r="4993" spans="9:10" x14ac:dyDescent="0.35">
      <c r="I4993" s="1">
        <v>43283</v>
      </c>
      <c r="J4993">
        <v>1.1638999999999999</v>
      </c>
    </row>
    <row r="4994" spans="9:10" x14ac:dyDescent="0.35">
      <c r="I4994" s="1">
        <v>43284</v>
      </c>
      <c r="J4994">
        <v>1.1665000000000001</v>
      </c>
    </row>
    <row r="4995" spans="9:10" x14ac:dyDescent="0.35">
      <c r="I4995" s="1">
        <v>43285</v>
      </c>
      <c r="J4995">
        <v>1.1641999999999999</v>
      </c>
    </row>
    <row r="4996" spans="9:10" x14ac:dyDescent="0.35">
      <c r="I4996" s="1">
        <v>43286</v>
      </c>
      <c r="J4996">
        <v>1.1709000000000001</v>
      </c>
    </row>
    <row r="4997" spans="9:10" x14ac:dyDescent="0.35">
      <c r="I4997" s="1">
        <v>43287</v>
      </c>
      <c r="J4997">
        <v>1.1724000000000001</v>
      </c>
    </row>
    <row r="4998" spans="9:10" x14ac:dyDescent="0.35">
      <c r="I4998" s="1">
        <v>43290</v>
      </c>
      <c r="J4998">
        <v>1.1789000000000001</v>
      </c>
    </row>
    <row r="4999" spans="9:10" x14ac:dyDescent="0.35">
      <c r="I4999" s="1">
        <v>43291</v>
      </c>
      <c r="J4999">
        <v>1.1713</v>
      </c>
    </row>
    <row r="5000" spans="9:10" x14ac:dyDescent="0.35">
      <c r="I5000" s="1">
        <v>43292</v>
      </c>
      <c r="J5000">
        <v>1.1735</v>
      </c>
    </row>
    <row r="5001" spans="9:10" x14ac:dyDescent="0.35">
      <c r="I5001" s="1">
        <v>43293</v>
      </c>
      <c r="J5001">
        <v>1.1657999999999999</v>
      </c>
    </row>
    <row r="5002" spans="9:10" x14ac:dyDescent="0.35">
      <c r="I5002" s="1">
        <v>43294</v>
      </c>
      <c r="J5002">
        <v>1.1642999999999999</v>
      </c>
    </row>
    <row r="5003" spans="9:10" x14ac:dyDescent="0.35">
      <c r="I5003" s="1">
        <v>43297</v>
      </c>
      <c r="J5003">
        <v>1.1719999999999999</v>
      </c>
    </row>
    <row r="5004" spans="9:10" x14ac:dyDescent="0.35">
      <c r="I5004" s="1">
        <v>43298</v>
      </c>
      <c r="J5004">
        <v>1.1707000000000001</v>
      </c>
    </row>
    <row r="5005" spans="9:10" x14ac:dyDescent="0.35">
      <c r="I5005" s="1">
        <v>43299</v>
      </c>
      <c r="J5005">
        <v>1.1611</v>
      </c>
    </row>
    <row r="5006" spans="9:10" x14ac:dyDescent="0.35">
      <c r="I5006" s="1">
        <v>43300</v>
      </c>
      <c r="J5006">
        <v>1.1588000000000001</v>
      </c>
    </row>
    <row r="5007" spans="9:10" x14ac:dyDescent="0.35">
      <c r="I5007" s="1">
        <v>43301</v>
      </c>
      <c r="J5007">
        <v>1.167</v>
      </c>
    </row>
    <row r="5008" spans="9:10" x14ac:dyDescent="0.35">
      <c r="I5008" s="1">
        <v>43304</v>
      </c>
      <c r="J5008">
        <v>1.1716</v>
      </c>
    </row>
    <row r="5009" spans="9:10" x14ac:dyDescent="0.35">
      <c r="I5009" s="1">
        <v>43305</v>
      </c>
      <c r="J5009">
        <v>1.1706000000000001</v>
      </c>
    </row>
    <row r="5010" spans="9:10" x14ac:dyDescent="0.35">
      <c r="I5010" s="1">
        <v>43306</v>
      </c>
      <c r="J5010">
        <v>1.169</v>
      </c>
    </row>
    <row r="5011" spans="9:10" x14ac:dyDescent="0.35">
      <c r="I5011" s="1">
        <v>43307</v>
      </c>
      <c r="J5011">
        <v>1.1716</v>
      </c>
    </row>
    <row r="5012" spans="9:10" x14ac:dyDescent="0.35">
      <c r="I5012" s="1">
        <v>43308</v>
      </c>
      <c r="J5012">
        <v>1.1625000000000001</v>
      </c>
    </row>
    <row r="5013" spans="9:10" x14ac:dyDescent="0.35">
      <c r="I5013" s="1">
        <v>43311</v>
      </c>
      <c r="J5013">
        <v>1.1684000000000001</v>
      </c>
    </row>
    <row r="5014" spans="9:10" x14ac:dyDescent="0.35">
      <c r="I5014" s="1">
        <v>43312</v>
      </c>
      <c r="J5014">
        <v>1.1736</v>
      </c>
    </row>
    <row r="5015" spans="9:10" x14ac:dyDescent="0.35">
      <c r="I5015" s="1">
        <v>43313</v>
      </c>
      <c r="J5015">
        <v>1.1696</v>
      </c>
    </row>
    <row r="5016" spans="9:10" x14ac:dyDescent="0.35">
      <c r="I5016" s="1">
        <v>43314</v>
      </c>
      <c r="J5016">
        <v>1.1617</v>
      </c>
    </row>
    <row r="5017" spans="9:10" x14ac:dyDescent="0.35">
      <c r="I5017" s="1">
        <v>43315</v>
      </c>
      <c r="J5017">
        <v>1.1588000000000001</v>
      </c>
    </row>
    <row r="5018" spans="9:10" x14ac:dyDescent="0.35">
      <c r="I5018" s="1">
        <v>43318</v>
      </c>
      <c r="J5018">
        <v>1.1543000000000001</v>
      </c>
    </row>
    <row r="5019" spans="9:10" x14ac:dyDescent="0.35">
      <c r="I5019" s="1">
        <v>43319</v>
      </c>
      <c r="J5019">
        <v>1.1601999999999999</v>
      </c>
    </row>
    <row r="5020" spans="9:10" x14ac:dyDescent="0.35">
      <c r="I5020" s="1">
        <v>43320</v>
      </c>
      <c r="J5020">
        <v>1.1589</v>
      </c>
    </row>
    <row r="5021" spans="9:10" x14ac:dyDescent="0.35">
      <c r="I5021" s="1">
        <v>43321</v>
      </c>
      <c r="J5021">
        <v>1.1593</v>
      </c>
    </row>
    <row r="5022" spans="9:10" x14ac:dyDescent="0.35">
      <c r="I5022" s="1">
        <v>43322</v>
      </c>
      <c r="J5022">
        <v>1.1456</v>
      </c>
    </row>
    <row r="5023" spans="9:10" x14ac:dyDescent="0.35">
      <c r="I5023" s="1">
        <v>43325</v>
      </c>
      <c r="J5023">
        <v>1.1403000000000001</v>
      </c>
    </row>
    <row r="5024" spans="9:10" x14ac:dyDescent="0.35">
      <c r="I5024" s="1">
        <v>43326</v>
      </c>
      <c r="J5024">
        <v>1.1406000000000001</v>
      </c>
    </row>
    <row r="5025" spans="9:10" x14ac:dyDescent="0.35">
      <c r="I5025" s="1">
        <v>43327</v>
      </c>
      <c r="J5025">
        <v>1.1321000000000001</v>
      </c>
    </row>
    <row r="5026" spans="9:10" x14ac:dyDescent="0.35">
      <c r="I5026" s="1">
        <v>43328</v>
      </c>
      <c r="J5026">
        <v>1.137</v>
      </c>
    </row>
    <row r="5027" spans="9:10" x14ac:dyDescent="0.35">
      <c r="I5027" s="1">
        <v>43329</v>
      </c>
      <c r="J5027">
        <v>1.1391</v>
      </c>
    </row>
    <row r="5028" spans="9:10" x14ac:dyDescent="0.35">
      <c r="I5028" s="1">
        <v>43332</v>
      </c>
      <c r="J5028">
        <v>1.1419999999999999</v>
      </c>
    </row>
    <row r="5029" spans="9:10" x14ac:dyDescent="0.35">
      <c r="I5029" s="1">
        <v>43333</v>
      </c>
      <c r="J5029">
        <v>1.1501999999999999</v>
      </c>
    </row>
    <row r="5030" spans="9:10" x14ac:dyDescent="0.35">
      <c r="I5030" s="1">
        <v>43334</v>
      </c>
      <c r="J5030">
        <v>1.1616</v>
      </c>
    </row>
    <row r="5031" spans="9:10" x14ac:dyDescent="0.35">
      <c r="I5031" s="1">
        <v>43335</v>
      </c>
      <c r="J5031">
        <v>1.1578999999999999</v>
      </c>
    </row>
    <row r="5032" spans="9:10" x14ac:dyDescent="0.35">
      <c r="I5032" s="1">
        <v>43336</v>
      </c>
      <c r="J5032">
        <v>1.1588000000000001</v>
      </c>
    </row>
    <row r="5033" spans="9:10" x14ac:dyDescent="0.35">
      <c r="I5033" s="1">
        <v>43339</v>
      </c>
      <c r="J5033">
        <v>1.1633</v>
      </c>
    </row>
    <row r="5034" spans="9:10" x14ac:dyDescent="0.35">
      <c r="I5034" s="1">
        <v>43340</v>
      </c>
      <c r="J5034">
        <v>1.171</v>
      </c>
    </row>
    <row r="5035" spans="9:10" x14ac:dyDescent="0.35">
      <c r="I5035" s="1">
        <v>43341</v>
      </c>
      <c r="J5035">
        <v>1.1659999999999999</v>
      </c>
    </row>
    <row r="5036" spans="9:10" x14ac:dyDescent="0.35">
      <c r="I5036" s="1">
        <v>43342</v>
      </c>
      <c r="J5036">
        <v>1.1692</v>
      </c>
    </row>
    <row r="5037" spans="9:10" x14ac:dyDescent="0.35">
      <c r="I5037" s="1">
        <v>43343</v>
      </c>
      <c r="J5037">
        <v>1.1651</v>
      </c>
    </row>
    <row r="5038" spans="9:10" x14ac:dyDescent="0.35">
      <c r="I5038" s="1">
        <v>43346</v>
      </c>
      <c r="J5038">
        <v>1.1609</v>
      </c>
    </row>
    <row r="5039" spans="9:10" x14ac:dyDescent="0.35">
      <c r="I5039" s="1">
        <v>43347</v>
      </c>
      <c r="J5039">
        <v>1.1561999999999999</v>
      </c>
    </row>
    <row r="5040" spans="9:10" x14ac:dyDescent="0.35">
      <c r="I5040" s="1">
        <v>43348</v>
      </c>
      <c r="J5040">
        <v>1.1581999999999999</v>
      </c>
    </row>
    <row r="5041" spans="9:10" x14ac:dyDescent="0.35">
      <c r="I5041" s="1">
        <v>43349</v>
      </c>
      <c r="J5041">
        <v>1.1634</v>
      </c>
    </row>
    <row r="5042" spans="9:10" x14ac:dyDescent="0.35">
      <c r="I5042" s="1">
        <v>43350</v>
      </c>
      <c r="J5042">
        <v>1.1615</v>
      </c>
    </row>
    <row r="5043" spans="9:10" x14ac:dyDescent="0.35">
      <c r="I5043" s="1">
        <v>43353</v>
      </c>
      <c r="J5043">
        <v>1.1571</v>
      </c>
    </row>
    <row r="5044" spans="9:10" x14ac:dyDescent="0.35">
      <c r="I5044" s="1">
        <v>43354</v>
      </c>
      <c r="J5044">
        <v>1.1574</v>
      </c>
    </row>
    <row r="5045" spans="9:10" x14ac:dyDescent="0.35">
      <c r="I5045" s="1">
        <v>43355</v>
      </c>
      <c r="J5045">
        <v>1.1585000000000001</v>
      </c>
    </row>
    <row r="5046" spans="9:10" x14ac:dyDescent="0.35">
      <c r="I5046" s="1">
        <v>43356</v>
      </c>
      <c r="J5046">
        <v>1.1619999999999999</v>
      </c>
    </row>
    <row r="5047" spans="9:10" x14ac:dyDescent="0.35">
      <c r="I5047" s="1">
        <v>43357</v>
      </c>
      <c r="J5047">
        <v>1.1689000000000001</v>
      </c>
    </row>
    <row r="5048" spans="9:10" x14ac:dyDescent="0.35">
      <c r="I5048" s="1">
        <v>43360</v>
      </c>
      <c r="J5048">
        <v>1.1671</v>
      </c>
    </row>
    <row r="5049" spans="9:10" x14ac:dyDescent="0.35">
      <c r="I5049" s="1">
        <v>43361</v>
      </c>
      <c r="J5049">
        <v>1.1697</v>
      </c>
    </row>
    <row r="5050" spans="9:10" x14ac:dyDescent="0.35">
      <c r="I5050" s="1">
        <v>43362</v>
      </c>
      <c r="J5050">
        <v>1.1667000000000001</v>
      </c>
    </row>
    <row r="5051" spans="9:10" x14ac:dyDescent="0.35">
      <c r="I5051" s="1">
        <v>43363</v>
      </c>
      <c r="J5051">
        <v>1.1769000000000001</v>
      </c>
    </row>
    <row r="5052" spans="9:10" x14ac:dyDescent="0.35">
      <c r="I5052" s="1">
        <v>43364</v>
      </c>
      <c r="J5052">
        <v>1.1758999999999999</v>
      </c>
    </row>
    <row r="5053" spans="9:10" x14ac:dyDescent="0.35">
      <c r="I5053" s="1">
        <v>43367</v>
      </c>
      <c r="J5053">
        <v>1.1773</v>
      </c>
    </row>
    <row r="5054" spans="9:10" x14ac:dyDescent="0.35">
      <c r="I5054" s="1">
        <v>43368</v>
      </c>
      <c r="J5054">
        <v>1.1777</v>
      </c>
    </row>
    <row r="5055" spans="9:10" x14ac:dyDescent="0.35">
      <c r="I5055" s="1">
        <v>43369</v>
      </c>
      <c r="J5055">
        <v>1.1737</v>
      </c>
    </row>
    <row r="5056" spans="9:10" x14ac:dyDescent="0.35">
      <c r="I5056" s="1">
        <v>43370</v>
      </c>
      <c r="J5056">
        <v>1.1707000000000001</v>
      </c>
    </row>
    <row r="5057" spans="9:10" x14ac:dyDescent="0.35">
      <c r="I5057" s="1">
        <v>43371</v>
      </c>
      <c r="J5057">
        <v>1.1576</v>
      </c>
    </row>
    <row r="5058" spans="9:10" x14ac:dyDescent="0.35">
      <c r="I5058" s="1">
        <v>43374</v>
      </c>
      <c r="J5058">
        <v>1.1606000000000001</v>
      </c>
    </row>
    <row r="5059" spans="9:10" x14ac:dyDescent="0.35">
      <c r="I5059" s="1">
        <v>43375</v>
      </c>
      <c r="J5059">
        <v>1.1543000000000001</v>
      </c>
    </row>
    <row r="5060" spans="9:10" x14ac:dyDescent="0.35">
      <c r="I5060" s="1">
        <v>43376</v>
      </c>
      <c r="J5060">
        <v>1.1548</v>
      </c>
    </row>
    <row r="5061" spans="9:10" x14ac:dyDescent="0.35">
      <c r="I5061" s="1">
        <v>43377</v>
      </c>
      <c r="J5061">
        <v>1.1501999999999999</v>
      </c>
    </row>
    <row r="5062" spans="9:10" x14ac:dyDescent="0.35">
      <c r="I5062" s="1">
        <v>43378</v>
      </c>
      <c r="J5062">
        <v>1.1506000000000001</v>
      </c>
    </row>
    <row r="5063" spans="9:10" x14ac:dyDescent="0.35">
      <c r="I5063" s="1">
        <v>43381</v>
      </c>
      <c r="J5063">
        <v>1.1477999999999999</v>
      </c>
    </row>
    <row r="5064" spans="9:10" x14ac:dyDescent="0.35">
      <c r="I5064" s="1">
        <v>43382</v>
      </c>
      <c r="J5064">
        <v>1.1435</v>
      </c>
    </row>
    <row r="5065" spans="9:10" x14ac:dyDescent="0.35">
      <c r="I5065" s="1">
        <v>43383</v>
      </c>
      <c r="J5065">
        <v>1.1499999999999999</v>
      </c>
    </row>
    <row r="5066" spans="9:10" x14ac:dyDescent="0.35">
      <c r="I5066" s="1">
        <v>43384</v>
      </c>
      <c r="J5066">
        <v>1.1575</v>
      </c>
    </row>
    <row r="5067" spans="9:10" x14ac:dyDescent="0.35">
      <c r="I5067" s="1">
        <v>43385</v>
      </c>
      <c r="J5067">
        <v>1.1574</v>
      </c>
    </row>
    <row r="5068" spans="9:10" x14ac:dyDescent="0.35">
      <c r="I5068" s="1">
        <v>43388</v>
      </c>
      <c r="J5068">
        <v>1.1580999999999999</v>
      </c>
    </row>
    <row r="5069" spans="9:10" x14ac:dyDescent="0.35">
      <c r="I5069" s="1">
        <v>43389</v>
      </c>
      <c r="J5069">
        <v>1.1587000000000001</v>
      </c>
    </row>
    <row r="5070" spans="9:10" x14ac:dyDescent="0.35">
      <c r="I5070" s="1">
        <v>43390</v>
      </c>
      <c r="J5070">
        <v>1.153</v>
      </c>
    </row>
    <row r="5071" spans="9:10" x14ac:dyDescent="0.35">
      <c r="I5071" s="1">
        <v>43391</v>
      </c>
      <c r="J5071">
        <v>1.1505000000000001</v>
      </c>
    </row>
    <row r="5072" spans="9:10" x14ac:dyDescent="0.35">
      <c r="I5072" s="1">
        <v>43392</v>
      </c>
      <c r="J5072">
        <v>1.147</v>
      </c>
    </row>
    <row r="5073" spans="9:10" x14ac:dyDescent="0.35">
      <c r="I5073" s="1">
        <v>43395</v>
      </c>
      <c r="J5073">
        <v>1.1494</v>
      </c>
    </row>
    <row r="5074" spans="9:10" x14ac:dyDescent="0.35">
      <c r="I5074" s="1">
        <v>43396</v>
      </c>
      <c r="J5074">
        <v>1.1477999999999999</v>
      </c>
    </row>
    <row r="5075" spans="9:10" x14ac:dyDescent="0.35">
      <c r="I5075" s="1">
        <v>43397</v>
      </c>
      <c r="J5075">
        <v>1.1389</v>
      </c>
    </row>
    <row r="5076" spans="9:10" x14ac:dyDescent="0.35">
      <c r="I5076" s="1">
        <v>43398</v>
      </c>
      <c r="J5076">
        <v>1.1415999999999999</v>
      </c>
    </row>
    <row r="5077" spans="9:10" x14ac:dyDescent="0.35">
      <c r="I5077" s="1">
        <v>43399</v>
      </c>
      <c r="J5077">
        <v>1.1345000000000001</v>
      </c>
    </row>
    <row r="5078" spans="9:10" x14ac:dyDescent="0.35">
      <c r="I5078" s="1">
        <v>43402</v>
      </c>
      <c r="J5078">
        <v>1.1380999999999999</v>
      </c>
    </row>
    <row r="5079" spans="9:10" x14ac:dyDescent="0.35">
      <c r="I5079" s="1">
        <v>43403</v>
      </c>
      <c r="J5079">
        <v>1.1372</v>
      </c>
    </row>
    <row r="5080" spans="9:10" x14ac:dyDescent="0.35">
      <c r="I5080" s="1">
        <v>43404</v>
      </c>
      <c r="J5080">
        <v>1.1317999999999999</v>
      </c>
    </row>
    <row r="5081" spans="9:10" x14ac:dyDescent="0.35">
      <c r="I5081" s="1">
        <v>43405</v>
      </c>
      <c r="J5081">
        <v>1.1393</v>
      </c>
    </row>
    <row r="5082" spans="9:10" x14ac:dyDescent="0.35">
      <c r="I5082" s="1">
        <v>43406</v>
      </c>
      <c r="J5082">
        <v>1.1416999999999999</v>
      </c>
    </row>
    <row r="5083" spans="9:10" x14ac:dyDescent="0.35">
      <c r="I5083" s="1">
        <v>43409</v>
      </c>
      <c r="J5083">
        <v>1.137</v>
      </c>
    </row>
    <row r="5084" spans="9:10" x14ac:dyDescent="0.35">
      <c r="I5084" s="1">
        <v>43410</v>
      </c>
      <c r="J5084">
        <v>1.1428</v>
      </c>
    </row>
    <row r="5085" spans="9:10" x14ac:dyDescent="0.35">
      <c r="I5085" s="1">
        <v>43411</v>
      </c>
      <c r="J5085">
        <v>1.1487000000000001</v>
      </c>
    </row>
    <row r="5086" spans="9:10" x14ac:dyDescent="0.35">
      <c r="I5086" s="1">
        <v>43412</v>
      </c>
      <c r="J5086">
        <v>1.1424000000000001</v>
      </c>
    </row>
    <row r="5087" spans="9:10" x14ac:dyDescent="0.35">
      <c r="I5087" s="1">
        <v>43413</v>
      </c>
      <c r="J5087">
        <v>1.1346000000000001</v>
      </c>
    </row>
    <row r="5088" spans="9:10" x14ac:dyDescent="0.35">
      <c r="I5088" s="1">
        <v>43416</v>
      </c>
      <c r="J5088">
        <v>1.1265000000000001</v>
      </c>
    </row>
    <row r="5089" spans="9:10" x14ac:dyDescent="0.35">
      <c r="I5089" s="1">
        <v>43417</v>
      </c>
      <c r="J5089">
        <v>1.1261000000000001</v>
      </c>
    </row>
    <row r="5090" spans="9:10" x14ac:dyDescent="0.35">
      <c r="I5090" s="1">
        <v>43418</v>
      </c>
      <c r="J5090">
        <v>1.1295999999999999</v>
      </c>
    </row>
    <row r="5091" spans="9:10" x14ac:dyDescent="0.35">
      <c r="I5091" s="1">
        <v>43419</v>
      </c>
      <c r="J5091">
        <v>1.1305000000000001</v>
      </c>
    </row>
    <row r="5092" spans="9:10" x14ac:dyDescent="0.35">
      <c r="I5092" s="1">
        <v>43420</v>
      </c>
      <c r="J5092">
        <v>1.1346000000000001</v>
      </c>
    </row>
    <row r="5093" spans="9:10" x14ac:dyDescent="0.35">
      <c r="I5093" s="1">
        <v>43423</v>
      </c>
      <c r="J5093">
        <v>1.1427</v>
      </c>
    </row>
    <row r="5094" spans="9:10" x14ac:dyDescent="0.35">
      <c r="I5094" s="1">
        <v>43424</v>
      </c>
      <c r="J5094">
        <v>1.1420999999999999</v>
      </c>
    </row>
    <row r="5095" spans="9:10" x14ac:dyDescent="0.35">
      <c r="I5095" s="1">
        <v>43425</v>
      </c>
      <c r="J5095">
        <v>1.1409</v>
      </c>
    </row>
    <row r="5096" spans="9:10" x14ac:dyDescent="0.35">
      <c r="I5096" s="1">
        <v>43426</v>
      </c>
      <c r="J5096">
        <v>1.1403000000000001</v>
      </c>
    </row>
    <row r="5097" spans="9:10" x14ac:dyDescent="0.35">
      <c r="I5097" s="1">
        <v>43427</v>
      </c>
      <c r="J5097">
        <v>1.1352</v>
      </c>
    </row>
    <row r="5098" spans="9:10" x14ac:dyDescent="0.35">
      <c r="I5098" s="1">
        <v>43430</v>
      </c>
      <c r="J5098">
        <v>1.1363000000000001</v>
      </c>
    </row>
    <row r="5099" spans="9:10" x14ac:dyDescent="0.35">
      <c r="I5099" s="1">
        <v>43431</v>
      </c>
      <c r="J5099">
        <v>1.1328</v>
      </c>
    </row>
    <row r="5100" spans="9:10" x14ac:dyDescent="0.35">
      <c r="I5100" s="1">
        <v>43432</v>
      </c>
      <c r="J5100">
        <v>1.1284000000000001</v>
      </c>
    </row>
    <row r="5101" spans="9:10" x14ac:dyDescent="0.35">
      <c r="I5101" s="1">
        <v>43433</v>
      </c>
      <c r="J5101">
        <v>1.1387</v>
      </c>
    </row>
    <row r="5102" spans="9:10" x14ac:dyDescent="0.35">
      <c r="I5102" s="1">
        <v>43434</v>
      </c>
      <c r="J5102">
        <v>1.1358999999999999</v>
      </c>
    </row>
    <row r="5103" spans="9:10" x14ac:dyDescent="0.35">
      <c r="I5103" s="1">
        <v>43437</v>
      </c>
      <c r="J5103">
        <v>1.1332</v>
      </c>
    </row>
    <row r="5104" spans="9:10" x14ac:dyDescent="0.35">
      <c r="I5104" s="1">
        <v>43438</v>
      </c>
      <c r="J5104">
        <v>1.1409</v>
      </c>
    </row>
    <row r="5105" spans="9:10" x14ac:dyDescent="0.35">
      <c r="I5105" s="1">
        <v>43439</v>
      </c>
      <c r="J5105">
        <v>1.1354</v>
      </c>
    </row>
    <row r="5106" spans="9:10" x14ac:dyDescent="0.35">
      <c r="I5106" s="1">
        <v>43440</v>
      </c>
      <c r="J5106">
        <v>1.1351</v>
      </c>
    </row>
    <row r="5107" spans="9:10" x14ac:dyDescent="0.35">
      <c r="I5107" s="1">
        <v>43441</v>
      </c>
      <c r="J5107">
        <v>1.1371</v>
      </c>
    </row>
    <row r="5108" spans="9:10" x14ac:dyDescent="0.35">
      <c r="I5108" s="1">
        <v>43444</v>
      </c>
      <c r="J5108">
        <v>1.1425000000000001</v>
      </c>
    </row>
    <row r="5109" spans="9:10" x14ac:dyDescent="0.35">
      <c r="I5109" s="1">
        <v>43445</v>
      </c>
      <c r="J5109">
        <v>1.1378999999999999</v>
      </c>
    </row>
    <row r="5110" spans="9:10" x14ac:dyDescent="0.35">
      <c r="I5110" s="1">
        <v>43446</v>
      </c>
      <c r="J5110">
        <v>1.1346000000000001</v>
      </c>
    </row>
    <row r="5111" spans="9:10" x14ac:dyDescent="0.35">
      <c r="I5111" s="1">
        <v>43447</v>
      </c>
      <c r="J5111">
        <v>1.1371</v>
      </c>
    </row>
    <row r="5112" spans="9:10" x14ac:dyDescent="0.35">
      <c r="I5112" s="1">
        <v>43448</v>
      </c>
      <c r="J5112">
        <v>1.1285000000000001</v>
      </c>
    </row>
    <row r="5113" spans="9:10" x14ac:dyDescent="0.35">
      <c r="I5113" s="1">
        <v>43451</v>
      </c>
      <c r="J5113">
        <v>1.1341000000000001</v>
      </c>
    </row>
    <row r="5114" spans="9:10" x14ac:dyDescent="0.35">
      <c r="I5114" s="1">
        <v>43452</v>
      </c>
      <c r="J5114">
        <v>1.1376999999999999</v>
      </c>
    </row>
    <row r="5115" spans="9:10" x14ac:dyDescent="0.35">
      <c r="I5115" s="1">
        <v>43453</v>
      </c>
      <c r="J5115">
        <v>1.1405000000000001</v>
      </c>
    </row>
    <row r="5116" spans="9:10" x14ac:dyDescent="0.35">
      <c r="I5116" s="1">
        <v>43454</v>
      </c>
      <c r="J5116">
        <v>1.1451</v>
      </c>
    </row>
    <row r="5117" spans="9:10" x14ac:dyDescent="0.35">
      <c r="I5117" s="1">
        <v>43455</v>
      </c>
      <c r="J5117">
        <v>1.1414</v>
      </c>
    </row>
    <row r="5118" spans="9:10" x14ac:dyDescent="0.35">
      <c r="I5118" s="1">
        <v>43458</v>
      </c>
      <c r="J5118">
        <v>1.1408</v>
      </c>
    </row>
    <row r="5119" spans="9:10" x14ac:dyDescent="0.35">
      <c r="I5119" s="1">
        <v>43461</v>
      </c>
      <c r="J5119">
        <v>1.1376999999999999</v>
      </c>
    </row>
    <row r="5120" spans="9:10" x14ac:dyDescent="0.35">
      <c r="I5120" s="1">
        <v>43462</v>
      </c>
      <c r="J5120">
        <v>1.1454</v>
      </c>
    </row>
    <row r="5121" spans="9:10" x14ac:dyDescent="0.35">
      <c r="I5121" s="1">
        <v>43465</v>
      </c>
      <c r="J5121">
        <v>1.145</v>
      </c>
    </row>
    <row r="5122" spans="9:10" x14ac:dyDescent="0.35">
      <c r="I5122" s="1">
        <v>43467</v>
      </c>
      <c r="J5122">
        <v>1.1396999999999999</v>
      </c>
    </row>
    <row r="5123" spans="9:10" x14ac:dyDescent="0.35">
      <c r="I5123" s="1">
        <v>43468</v>
      </c>
      <c r="J5123">
        <v>1.1348</v>
      </c>
    </row>
    <row r="5124" spans="9:10" x14ac:dyDescent="0.35">
      <c r="I5124" s="1">
        <v>43469</v>
      </c>
      <c r="J5124">
        <v>1.1403000000000001</v>
      </c>
    </row>
    <row r="5125" spans="9:10" x14ac:dyDescent="0.35">
      <c r="I5125" s="1">
        <v>43472</v>
      </c>
      <c r="J5125">
        <v>1.1445000000000001</v>
      </c>
    </row>
    <row r="5126" spans="9:10" x14ac:dyDescent="0.35">
      <c r="I5126" s="1">
        <v>43473</v>
      </c>
      <c r="J5126">
        <v>1.1439999999999999</v>
      </c>
    </row>
    <row r="5127" spans="9:10" x14ac:dyDescent="0.35">
      <c r="I5127" s="1">
        <v>43474</v>
      </c>
      <c r="J5127">
        <v>1.1455</v>
      </c>
    </row>
    <row r="5128" spans="9:10" x14ac:dyDescent="0.35">
      <c r="I5128" s="1">
        <v>43475</v>
      </c>
      <c r="J5128">
        <v>1.1535</v>
      </c>
    </row>
    <row r="5129" spans="9:10" x14ac:dyDescent="0.35">
      <c r="I5129" s="1">
        <v>43476</v>
      </c>
      <c r="J5129">
        <v>1.1533</v>
      </c>
    </row>
    <row r="5130" spans="9:10" x14ac:dyDescent="0.35">
      <c r="I5130" s="1">
        <v>43479</v>
      </c>
      <c r="J5130">
        <v>1.1467000000000001</v>
      </c>
    </row>
    <row r="5131" spans="9:10" x14ac:dyDescent="0.35">
      <c r="I5131" s="1">
        <v>43480</v>
      </c>
      <c r="J5131">
        <v>1.1424000000000001</v>
      </c>
    </row>
    <row r="5132" spans="9:10" x14ac:dyDescent="0.35">
      <c r="I5132" s="1">
        <v>43481</v>
      </c>
      <c r="J5132">
        <v>1.1389</v>
      </c>
    </row>
    <row r="5133" spans="9:10" x14ac:dyDescent="0.35">
      <c r="I5133" s="1">
        <v>43482</v>
      </c>
      <c r="J5133">
        <v>1.1395999999999999</v>
      </c>
    </row>
    <row r="5134" spans="9:10" x14ac:dyDescent="0.35">
      <c r="I5134" s="1">
        <v>43483</v>
      </c>
      <c r="J5134">
        <v>1.1402000000000001</v>
      </c>
    </row>
    <row r="5135" spans="9:10" x14ac:dyDescent="0.35">
      <c r="I5135" s="1">
        <v>43486</v>
      </c>
      <c r="J5135">
        <v>1.1362000000000001</v>
      </c>
    </row>
    <row r="5136" spans="9:10" x14ac:dyDescent="0.35">
      <c r="I5136" s="1">
        <v>43487</v>
      </c>
      <c r="J5136">
        <v>1.1354</v>
      </c>
    </row>
    <row r="5137" spans="9:10" x14ac:dyDescent="0.35">
      <c r="I5137" s="1">
        <v>43488</v>
      </c>
      <c r="J5137">
        <v>1.1367</v>
      </c>
    </row>
    <row r="5138" spans="9:10" x14ac:dyDescent="0.35">
      <c r="I5138" s="1">
        <v>43489</v>
      </c>
      <c r="J5138">
        <v>1.1341000000000001</v>
      </c>
    </row>
    <row r="5139" spans="9:10" x14ac:dyDescent="0.35">
      <c r="I5139" s="1">
        <v>43490</v>
      </c>
      <c r="J5139">
        <v>1.1346000000000001</v>
      </c>
    </row>
    <row r="5140" spans="9:10" x14ac:dyDescent="0.35">
      <c r="I5140" s="1">
        <v>43493</v>
      </c>
      <c r="J5140">
        <v>1.1417999999999999</v>
      </c>
    </row>
    <row r="5141" spans="9:10" x14ac:dyDescent="0.35">
      <c r="I5141" s="1">
        <v>43494</v>
      </c>
      <c r="J5141">
        <v>1.1422000000000001</v>
      </c>
    </row>
    <row r="5142" spans="9:10" x14ac:dyDescent="0.35">
      <c r="I5142" s="1">
        <v>43495</v>
      </c>
      <c r="J5142">
        <v>1.1429</v>
      </c>
    </row>
    <row r="5143" spans="9:10" x14ac:dyDescent="0.35">
      <c r="I5143" s="1">
        <v>43496</v>
      </c>
      <c r="J5143">
        <v>1.1488</v>
      </c>
    </row>
    <row r="5144" spans="9:10" x14ac:dyDescent="0.35">
      <c r="I5144" s="1">
        <v>43497</v>
      </c>
      <c r="J5144">
        <v>1.1471</v>
      </c>
    </row>
    <row r="5145" spans="9:10" x14ac:dyDescent="0.35">
      <c r="I5145" s="1">
        <v>43500</v>
      </c>
      <c r="J5145">
        <v>1.1445000000000001</v>
      </c>
    </row>
    <row r="5146" spans="9:10" x14ac:dyDescent="0.35">
      <c r="I5146" s="1">
        <v>43501</v>
      </c>
      <c r="J5146">
        <v>1.1423000000000001</v>
      </c>
    </row>
    <row r="5147" spans="9:10" x14ac:dyDescent="0.35">
      <c r="I5147" s="1">
        <v>43502</v>
      </c>
      <c r="J5147">
        <v>1.1394</v>
      </c>
    </row>
    <row r="5148" spans="9:10" x14ac:dyDescent="0.35">
      <c r="I5148" s="1">
        <v>43503</v>
      </c>
      <c r="J5148">
        <v>1.1345000000000001</v>
      </c>
    </row>
    <row r="5149" spans="9:10" x14ac:dyDescent="0.35">
      <c r="I5149" s="1">
        <v>43504</v>
      </c>
      <c r="J5149">
        <v>1.1346000000000001</v>
      </c>
    </row>
    <row r="5150" spans="9:10" x14ac:dyDescent="0.35">
      <c r="I5150" s="1">
        <v>43507</v>
      </c>
      <c r="J5150">
        <v>1.1309</v>
      </c>
    </row>
    <row r="5151" spans="9:10" x14ac:dyDescent="0.35">
      <c r="I5151" s="1">
        <v>43508</v>
      </c>
      <c r="J5151">
        <v>1.1295999999999999</v>
      </c>
    </row>
    <row r="5152" spans="9:10" x14ac:dyDescent="0.35">
      <c r="I5152" s="1">
        <v>43509</v>
      </c>
      <c r="J5152">
        <v>1.1305000000000001</v>
      </c>
    </row>
    <row r="5153" spans="9:10" x14ac:dyDescent="0.35">
      <c r="I5153" s="1">
        <v>43510</v>
      </c>
      <c r="J5153">
        <v>1.1268</v>
      </c>
    </row>
    <row r="5154" spans="9:10" x14ac:dyDescent="0.35">
      <c r="I5154" s="1">
        <v>43511</v>
      </c>
      <c r="J5154">
        <v>1.1259999999999999</v>
      </c>
    </row>
    <row r="5155" spans="9:10" x14ac:dyDescent="0.35">
      <c r="I5155" s="1">
        <v>43514</v>
      </c>
      <c r="J5155">
        <v>1.1328</v>
      </c>
    </row>
    <row r="5156" spans="9:10" x14ac:dyDescent="0.35">
      <c r="I5156" s="1">
        <v>43515</v>
      </c>
      <c r="J5156">
        <v>1.1294</v>
      </c>
    </row>
    <row r="5157" spans="9:10" x14ac:dyDescent="0.35">
      <c r="I5157" s="1">
        <v>43516</v>
      </c>
      <c r="J5157">
        <v>1.1342000000000001</v>
      </c>
    </row>
    <row r="5158" spans="9:10" x14ac:dyDescent="0.35">
      <c r="I5158" s="1">
        <v>43517</v>
      </c>
      <c r="J5158">
        <v>1.1354</v>
      </c>
    </row>
    <row r="5159" spans="9:10" x14ac:dyDescent="0.35">
      <c r="I5159" s="1">
        <v>43518</v>
      </c>
      <c r="J5159">
        <v>1.1325000000000001</v>
      </c>
    </row>
    <row r="5160" spans="9:10" x14ac:dyDescent="0.35">
      <c r="I5160" s="1">
        <v>43521</v>
      </c>
      <c r="J5160">
        <v>1.1355</v>
      </c>
    </row>
    <row r="5161" spans="9:10" x14ac:dyDescent="0.35">
      <c r="I5161" s="1">
        <v>43522</v>
      </c>
      <c r="J5161">
        <v>1.1361000000000001</v>
      </c>
    </row>
    <row r="5162" spans="9:10" x14ac:dyDescent="0.35">
      <c r="I5162" s="1">
        <v>43523</v>
      </c>
      <c r="J5162">
        <v>1.1386000000000001</v>
      </c>
    </row>
    <row r="5163" spans="9:10" x14ac:dyDescent="0.35">
      <c r="I5163" s="1">
        <v>43524</v>
      </c>
      <c r="J5163">
        <v>1.1415999999999999</v>
      </c>
    </row>
    <row r="5164" spans="9:10" x14ac:dyDescent="0.35">
      <c r="I5164" s="1">
        <v>43525</v>
      </c>
      <c r="J5164">
        <v>1.1383000000000001</v>
      </c>
    </row>
    <row r="5165" spans="9:10" x14ac:dyDescent="0.35">
      <c r="I5165" s="1">
        <v>43528</v>
      </c>
      <c r="J5165">
        <v>1.1336999999999999</v>
      </c>
    </row>
    <row r="5166" spans="9:10" x14ac:dyDescent="0.35">
      <c r="I5166" s="1">
        <v>43529</v>
      </c>
      <c r="J5166">
        <v>1.1329</v>
      </c>
    </row>
    <row r="5167" spans="9:10" x14ac:dyDescent="0.35">
      <c r="I5167" s="1">
        <v>43530</v>
      </c>
      <c r="J5167">
        <v>1.1305000000000001</v>
      </c>
    </row>
    <row r="5168" spans="9:10" x14ac:dyDescent="0.35">
      <c r="I5168" s="1">
        <v>43531</v>
      </c>
      <c r="J5168">
        <v>1.1271</v>
      </c>
    </row>
    <row r="5169" spans="9:10" x14ac:dyDescent="0.35">
      <c r="I5169" s="1">
        <v>43532</v>
      </c>
      <c r="J5169">
        <v>1.1222000000000001</v>
      </c>
    </row>
    <row r="5170" spans="9:10" x14ac:dyDescent="0.35">
      <c r="I5170" s="1">
        <v>43535</v>
      </c>
      <c r="J5170">
        <v>1.1244000000000001</v>
      </c>
    </row>
    <row r="5171" spans="9:10" x14ac:dyDescent="0.35">
      <c r="I5171" s="1">
        <v>43536</v>
      </c>
      <c r="J5171">
        <v>1.1274999999999999</v>
      </c>
    </row>
    <row r="5172" spans="9:10" x14ac:dyDescent="0.35">
      <c r="I5172" s="1">
        <v>43537</v>
      </c>
      <c r="J5172">
        <v>1.1303000000000001</v>
      </c>
    </row>
    <row r="5173" spans="9:10" x14ac:dyDescent="0.35">
      <c r="I5173" s="1">
        <v>43538</v>
      </c>
      <c r="J5173">
        <v>1.1294999999999999</v>
      </c>
    </row>
    <row r="5174" spans="9:10" x14ac:dyDescent="0.35">
      <c r="I5174" s="1">
        <v>43539</v>
      </c>
      <c r="J5174">
        <v>1.1308</v>
      </c>
    </row>
    <row r="5175" spans="9:10" x14ac:dyDescent="0.35">
      <c r="I5175" s="1">
        <v>43542</v>
      </c>
      <c r="J5175">
        <v>1.1349</v>
      </c>
    </row>
    <row r="5176" spans="9:10" x14ac:dyDescent="0.35">
      <c r="I5176" s="1">
        <v>43543</v>
      </c>
      <c r="J5176">
        <v>1.1357999999999999</v>
      </c>
    </row>
    <row r="5177" spans="9:10" x14ac:dyDescent="0.35">
      <c r="I5177" s="1">
        <v>43544</v>
      </c>
      <c r="J5177">
        <v>1.1354</v>
      </c>
    </row>
    <row r="5178" spans="9:10" x14ac:dyDescent="0.35">
      <c r="I5178" s="1">
        <v>43545</v>
      </c>
      <c r="J5178">
        <v>1.1387</v>
      </c>
    </row>
    <row r="5179" spans="9:10" x14ac:dyDescent="0.35">
      <c r="I5179" s="1">
        <v>43546</v>
      </c>
      <c r="J5179">
        <v>1.1302000000000001</v>
      </c>
    </row>
    <row r="5180" spans="9:10" x14ac:dyDescent="0.35">
      <c r="I5180" s="1">
        <v>43549</v>
      </c>
      <c r="J5180">
        <v>1.1325000000000001</v>
      </c>
    </row>
    <row r="5181" spans="9:10" x14ac:dyDescent="0.35">
      <c r="I5181" s="1">
        <v>43550</v>
      </c>
      <c r="J5181">
        <v>1.1291</v>
      </c>
    </row>
    <row r="5182" spans="9:10" x14ac:dyDescent="0.35">
      <c r="I5182" s="1">
        <v>43551</v>
      </c>
      <c r="J5182">
        <v>1.1261000000000001</v>
      </c>
    </row>
    <row r="5183" spans="9:10" x14ac:dyDescent="0.35">
      <c r="I5183" s="1">
        <v>43552</v>
      </c>
      <c r="J5183">
        <v>1.1217999999999999</v>
      </c>
    </row>
    <row r="5184" spans="9:10" x14ac:dyDescent="0.35">
      <c r="I5184" s="1">
        <v>43553</v>
      </c>
      <c r="J5184">
        <v>1.1234999999999999</v>
      </c>
    </row>
    <row r="5185" spans="9:10" x14ac:dyDescent="0.35">
      <c r="I5185" s="1">
        <v>43556</v>
      </c>
      <c r="J5185">
        <v>1.1235999999999999</v>
      </c>
    </row>
    <row r="5186" spans="9:10" x14ac:dyDescent="0.35">
      <c r="I5186" s="1">
        <v>43557</v>
      </c>
      <c r="J5186">
        <v>1.1200000000000001</v>
      </c>
    </row>
    <row r="5187" spans="9:10" x14ac:dyDescent="0.35">
      <c r="I5187" s="1">
        <v>43558</v>
      </c>
      <c r="J5187">
        <v>1.1243000000000001</v>
      </c>
    </row>
    <row r="5188" spans="9:10" x14ac:dyDescent="0.35">
      <c r="I5188" s="1">
        <v>43559</v>
      </c>
      <c r="J5188">
        <v>1.1218999999999999</v>
      </c>
    </row>
    <row r="5189" spans="9:10" x14ac:dyDescent="0.35">
      <c r="I5189" s="1">
        <v>43560</v>
      </c>
      <c r="J5189">
        <v>1.1233</v>
      </c>
    </row>
    <row r="5190" spans="9:10" x14ac:dyDescent="0.35">
      <c r="I5190" s="1">
        <v>43563</v>
      </c>
      <c r="J5190">
        <v>1.1246</v>
      </c>
    </row>
    <row r="5191" spans="9:10" x14ac:dyDescent="0.35">
      <c r="I5191" s="1">
        <v>43564</v>
      </c>
      <c r="J5191">
        <v>1.1276999999999999</v>
      </c>
    </row>
    <row r="5192" spans="9:10" x14ac:dyDescent="0.35">
      <c r="I5192" s="1">
        <v>43565</v>
      </c>
      <c r="J5192">
        <v>1.1278999999999999</v>
      </c>
    </row>
    <row r="5193" spans="9:10" x14ac:dyDescent="0.35">
      <c r="I5193" s="1">
        <v>43566</v>
      </c>
      <c r="J5193">
        <v>1.1264000000000001</v>
      </c>
    </row>
    <row r="5194" spans="9:10" x14ac:dyDescent="0.35">
      <c r="I5194" s="1">
        <v>43567</v>
      </c>
      <c r="J5194">
        <v>1.1321000000000001</v>
      </c>
    </row>
    <row r="5195" spans="9:10" x14ac:dyDescent="0.35">
      <c r="I5195" s="1">
        <v>43570</v>
      </c>
      <c r="J5195">
        <v>1.1313</v>
      </c>
    </row>
    <row r="5196" spans="9:10" x14ac:dyDescent="0.35">
      <c r="I5196" s="1">
        <v>43571</v>
      </c>
      <c r="J5196">
        <v>1.1305000000000001</v>
      </c>
    </row>
    <row r="5197" spans="9:10" x14ac:dyDescent="0.35">
      <c r="I5197" s="1">
        <v>43572</v>
      </c>
      <c r="J5197">
        <v>1.1301000000000001</v>
      </c>
    </row>
    <row r="5198" spans="9:10" x14ac:dyDescent="0.35">
      <c r="I5198" s="1">
        <v>43573</v>
      </c>
      <c r="J5198">
        <v>1.125</v>
      </c>
    </row>
    <row r="5199" spans="9:10" x14ac:dyDescent="0.35">
      <c r="I5199" s="1">
        <v>43578</v>
      </c>
      <c r="J5199">
        <v>1.1245000000000001</v>
      </c>
    </row>
    <row r="5200" spans="9:10" x14ac:dyDescent="0.35">
      <c r="I5200" s="1">
        <v>43579</v>
      </c>
      <c r="J5200">
        <v>1.1209</v>
      </c>
    </row>
    <row r="5201" spans="9:10" x14ac:dyDescent="0.35">
      <c r="I5201" s="1">
        <v>43580</v>
      </c>
      <c r="J5201">
        <v>1.1123000000000001</v>
      </c>
    </row>
    <row r="5202" spans="9:10" x14ac:dyDescent="0.35">
      <c r="I5202" s="1">
        <v>43581</v>
      </c>
      <c r="J5202">
        <v>1.1133</v>
      </c>
    </row>
    <row r="5203" spans="9:10" x14ac:dyDescent="0.35">
      <c r="I5203" s="1">
        <v>43584</v>
      </c>
      <c r="J5203">
        <v>1.115</v>
      </c>
    </row>
    <row r="5204" spans="9:10" x14ac:dyDescent="0.35">
      <c r="I5204" s="1">
        <v>43585</v>
      </c>
      <c r="J5204">
        <v>1.1217999999999999</v>
      </c>
    </row>
    <row r="5205" spans="9:10" x14ac:dyDescent="0.35">
      <c r="I5205" s="1">
        <v>43587</v>
      </c>
      <c r="J5205">
        <v>1.1212</v>
      </c>
    </row>
    <row r="5206" spans="9:10" x14ac:dyDescent="0.35">
      <c r="I5206" s="1">
        <v>43588</v>
      </c>
      <c r="J5206">
        <v>1.1154999999999999</v>
      </c>
    </row>
    <row r="5207" spans="9:10" x14ac:dyDescent="0.35">
      <c r="I5207" s="1">
        <v>43591</v>
      </c>
      <c r="J5207">
        <v>1.1198999999999999</v>
      </c>
    </row>
    <row r="5208" spans="9:10" x14ac:dyDescent="0.35">
      <c r="I5208" s="1">
        <v>43592</v>
      </c>
      <c r="J5208">
        <v>1.1185</v>
      </c>
    </row>
    <row r="5209" spans="9:10" x14ac:dyDescent="0.35">
      <c r="I5209" s="1">
        <v>43593</v>
      </c>
      <c r="J5209">
        <v>1.1202000000000001</v>
      </c>
    </row>
    <row r="5210" spans="9:10" x14ac:dyDescent="0.35">
      <c r="I5210" s="1">
        <v>43594</v>
      </c>
      <c r="J5210">
        <v>1.1193</v>
      </c>
    </row>
    <row r="5211" spans="9:10" x14ac:dyDescent="0.35">
      <c r="I5211" s="1">
        <v>43595</v>
      </c>
      <c r="J5211">
        <v>1.123</v>
      </c>
    </row>
    <row r="5212" spans="9:10" x14ac:dyDescent="0.35">
      <c r="I5212" s="1">
        <v>43598</v>
      </c>
      <c r="J5212">
        <v>1.1245000000000001</v>
      </c>
    </row>
    <row r="5213" spans="9:10" x14ac:dyDescent="0.35">
      <c r="I5213" s="1">
        <v>43599</v>
      </c>
      <c r="J5213">
        <v>1.1226</v>
      </c>
    </row>
    <row r="5214" spans="9:10" x14ac:dyDescent="0.35">
      <c r="I5214" s="1">
        <v>43600</v>
      </c>
      <c r="J5214">
        <v>1.1183000000000001</v>
      </c>
    </row>
    <row r="5215" spans="9:10" x14ac:dyDescent="0.35">
      <c r="I5215" s="1">
        <v>43601</v>
      </c>
      <c r="J5215">
        <v>1.1203000000000001</v>
      </c>
    </row>
    <row r="5216" spans="9:10" x14ac:dyDescent="0.35">
      <c r="I5216" s="1">
        <v>43602</v>
      </c>
      <c r="J5216">
        <v>1.1172</v>
      </c>
    </row>
    <row r="5217" spans="9:10" x14ac:dyDescent="0.35">
      <c r="I5217" s="1">
        <v>43605</v>
      </c>
      <c r="J5217">
        <v>1.1167</v>
      </c>
    </row>
    <row r="5218" spans="9:10" x14ac:dyDescent="0.35">
      <c r="I5218" s="1">
        <v>43606</v>
      </c>
      <c r="J5218">
        <v>1.1161000000000001</v>
      </c>
    </row>
    <row r="5219" spans="9:10" x14ac:dyDescent="0.35">
      <c r="I5219" s="1">
        <v>43607</v>
      </c>
      <c r="J5219">
        <v>1.1171</v>
      </c>
    </row>
    <row r="5220" spans="9:10" x14ac:dyDescent="0.35">
      <c r="I5220" s="1">
        <v>43608</v>
      </c>
      <c r="J5220">
        <v>1.1138999999999999</v>
      </c>
    </row>
    <row r="5221" spans="9:10" x14ac:dyDescent="0.35">
      <c r="I5221" s="1">
        <v>43609</v>
      </c>
      <c r="J5221">
        <v>1.1187</v>
      </c>
    </row>
    <row r="5222" spans="9:10" x14ac:dyDescent="0.35">
      <c r="I5222" s="1">
        <v>43612</v>
      </c>
      <c r="J5222">
        <v>1.1197999999999999</v>
      </c>
    </row>
    <row r="5223" spans="9:10" x14ac:dyDescent="0.35">
      <c r="I5223" s="1">
        <v>43613</v>
      </c>
      <c r="J5223">
        <v>1.1192</v>
      </c>
    </row>
    <row r="5224" spans="9:10" x14ac:dyDescent="0.35">
      <c r="I5224" s="1">
        <v>43614</v>
      </c>
      <c r="J5224">
        <v>1.1155999999999999</v>
      </c>
    </row>
    <row r="5225" spans="9:10" x14ac:dyDescent="0.35">
      <c r="I5225" s="1">
        <v>43615</v>
      </c>
      <c r="J5225">
        <v>1.1133999999999999</v>
      </c>
    </row>
    <row r="5226" spans="9:10" x14ac:dyDescent="0.35">
      <c r="I5226" s="1">
        <v>43616</v>
      </c>
      <c r="J5226">
        <v>1.1151</v>
      </c>
    </row>
    <row r="5227" spans="9:10" x14ac:dyDescent="0.35">
      <c r="I5227" s="1">
        <v>43619</v>
      </c>
      <c r="J5227">
        <v>1.1185</v>
      </c>
    </row>
    <row r="5228" spans="9:10" x14ac:dyDescent="0.35">
      <c r="I5228" s="1">
        <v>43620</v>
      </c>
      <c r="J5228">
        <v>1.1244000000000001</v>
      </c>
    </row>
    <row r="5229" spans="9:10" x14ac:dyDescent="0.35">
      <c r="I5229" s="1">
        <v>43621</v>
      </c>
      <c r="J5229">
        <v>1.1256999999999999</v>
      </c>
    </row>
    <row r="5230" spans="9:10" x14ac:dyDescent="0.35">
      <c r="I5230" s="1">
        <v>43622</v>
      </c>
      <c r="J5230">
        <v>1.1266</v>
      </c>
    </row>
    <row r="5231" spans="9:10" x14ac:dyDescent="0.35">
      <c r="I5231" s="1">
        <v>43623</v>
      </c>
      <c r="J5231">
        <v>1.1273</v>
      </c>
    </row>
    <row r="5232" spans="9:10" x14ac:dyDescent="0.35">
      <c r="I5232" s="1">
        <v>43626</v>
      </c>
      <c r="J5232">
        <v>1.1301000000000001</v>
      </c>
    </row>
    <row r="5233" spans="9:10" x14ac:dyDescent="0.35">
      <c r="I5233" s="1">
        <v>43627</v>
      </c>
      <c r="J5233">
        <v>1.1319999999999999</v>
      </c>
    </row>
    <row r="5234" spans="9:10" x14ac:dyDescent="0.35">
      <c r="I5234" s="1">
        <v>43628</v>
      </c>
      <c r="J5234">
        <v>1.1323000000000001</v>
      </c>
    </row>
    <row r="5235" spans="9:10" x14ac:dyDescent="0.35">
      <c r="I5235" s="1">
        <v>43629</v>
      </c>
      <c r="J5235">
        <v>1.1289</v>
      </c>
    </row>
    <row r="5236" spans="9:10" x14ac:dyDescent="0.35">
      <c r="I5236" s="1">
        <v>43630</v>
      </c>
      <c r="J5236">
        <v>1.1265000000000001</v>
      </c>
    </row>
    <row r="5237" spans="9:10" x14ac:dyDescent="0.35">
      <c r="I5237" s="1">
        <v>43633</v>
      </c>
      <c r="J5237">
        <v>1.1234</v>
      </c>
    </row>
    <row r="5238" spans="9:10" x14ac:dyDescent="0.35">
      <c r="I5238" s="1">
        <v>43634</v>
      </c>
      <c r="J5238">
        <v>1.1187</v>
      </c>
    </row>
    <row r="5239" spans="9:10" x14ac:dyDescent="0.35">
      <c r="I5239" s="1">
        <v>43635</v>
      </c>
      <c r="J5239">
        <v>1.1207</v>
      </c>
    </row>
    <row r="5240" spans="9:10" x14ac:dyDescent="0.35">
      <c r="I5240" s="1">
        <v>43636</v>
      </c>
      <c r="J5240">
        <v>1.1307</v>
      </c>
    </row>
    <row r="5241" spans="9:10" x14ac:dyDescent="0.35">
      <c r="I5241" s="1">
        <v>43637</v>
      </c>
      <c r="J5241">
        <v>1.1315999999999999</v>
      </c>
    </row>
    <row r="5242" spans="9:10" x14ac:dyDescent="0.35">
      <c r="I5242" s="1">
        <v>43640</v>
      </c>
      <c r="J5242">
        <v>1.1394</v>
      </c>
    </row>
    <row r="5243" spans="9:10" x14ac:dyDescent="0.35">
      <c r="I5243" s="1">
        <v>43641</v>
      </c>
      <c r="J5243">
        <v>1.1388</v>
      </c>
    </row>
    <row r="5244" spans="9:10" x14ac:dyDescent="0.35">
      <c r="I5244" s="1">
        <v>43642</v>
      </c>
      <c r="J5244">
        <v>1.1362000000000001</v>
      </c>
    </row>
    <row r="5245" spans="9:10" x14ac:dyDescent="0.35">
      <c r="I5245" s="1">
        <v>43643</v>
      </c>
      <c r="J5245">
        <v>1.137</v>
      </c>
    </row>
    <row r="5246" spans="9:10" x14ac:dyDescent="0.35">
      <c r="I5246" s="1">
        <v>43644</v>
      </c>
      <c r="J5246">
        <v>1.1379999999999999</v>
      </c>
    </row>
    <row r="5247" spans="9:10" x14ac:dyDescent="0.35">
      <c r="I5247" s="1">
        <v>43647</v>
      </c>
      <c r="J5247">
        <v>1.1349</v>
      </c>
    </row>
    <row r="5248" spans="9:10" x14ac:dyDescent="0.35">
      <c r="I5248" s="1">
        <v>43648</v>
      </c>
      <c r="J5248">
        <v>1.1301000000000001</v>
      </c>
    </row>
    <row r="5249" spans="9:10" x14ac:dyDescent="0.35">
      <c r="I5249" s="1">
        <v>43649</v>
      </c>
      <c r="J5249">
        <v>1.1293</v>
      </c>
    </row>
    <row r="5250" spans="9:10" x14ac:dyDescent="0.35">
      <c r="I5250" s="1">
        <v>43650</v>
      </c>
      <c r="J5250">
        <v>1.1288</v>
      </c>
    </row>
    <row r="5251" spans="9:10" x14ac:dyDescent="0.35">
      <c r="I5251" s="1">
        <v>43651</v>
      </c>
      <c r="J5251">
        <v>1.1259999999999999</v>
      </c>
    </row>
    <row r="5252" spans="9:10" x14ac:dyDescent="0.35">
      <c r="I5252" s="1">
        <v>43654</v>
      </c>
      <c r="J5252">
        <v>1.1214999999999999</v>
      </c>
    </row>
    <row r="5253" spans="9:10" x14ac:dyDescent="0.35">
      <c r="I5253" s="1">
        <v>43655</v>
      </c>
      <c r="J5253">
        <v>1.1205000000000001</v>
      </c>
    </row>
    <row r="5254" spans="9:10" x14ac:dyDescent="0.35">
      <c r="I5254" s="1">
        <v>43656</v>
      </c>
      <c r="J5254">
        <v>1.1220000000000001</v>
      </c>
    </row>
    <row r="5255" spans="9:10" x14ac:dyDescent="0.35">
      <c r="I5255" s="1">
        <v>43657</v>
      </c>
      <c r="J5255">
        <v>1.1285000000000001</v>
      </c>
    </row>
    <row r="5256" spans="9:10" x14ac:dyDescent="0.35">
      <c r="I5256" s="1">
        <v>43658</v>
      </c>
      <c r="J5256">
        <v>1.1253</v>
      </c>
    </row>
    <row r="5257" spans="9:10" x14ac:dyDescent="0.35">
      <c r="I5257" s="1">
        <v>43661</v>
      </c>
      <c r="J5257">
        <v>1.1269</v>
      </c>
    </row>
    <row r="5258" spans="9:10" x14ac:dyDescent="0.35">
      <c r="I5258" s="1">
        <v>43662</v>
      </c>
      <c r="J5258">
        <v>1.1223000000000001</v>
      </c>
    </row>
    <row r="5259" spans="9:10" x14ac:dyDescent="0.35">
      <c r="I5259" s="1">
        <v>43663</v>
      </c>
      <c r="J5259">
        <v>1.1214999999999999</v>
      </c>
    </row>
    <row r="5260" spans="9:10" x14ac:dyDescent="0.35">
      <c r="I5260" s="1">
        <v>43664</v>
      </c>
      <c r="J5260">
        <v>1.1215999999999999</v>
      </c>
    </row>
    <row r="5261" spans="9:10" x14ac:dyDescent="0.35">
      <c r="I5261" s="1">
        <v>43665</v>
      </c>
      <c r="J5261">
        <v>1.1226</v>
      </c>
    </row>
    <row r="5262" spans="9:10" x14ac:dyDescent="0.35">
      <c r="I5262" s="1">
        <v>43668</v>
      </c>
      <c r="J5262">
        <v>1.1214999999999999</v>
      </c>
    </row>
    <row r="5263" spans="9:10" x14ac:dyDescent="0.35">
      <c r="I5263" s="1">
        <v>43669</v>
      </c>
      <c r="J5263">
        <v>1.1173</v>
      </c>
    </row>
    <row r="5264" spans="9:10" x14ac:dyDescent="0.35">
      <c r="I5264" s="1">
        <v>43670</v>
      </c>
      <c r="J5264">
        <v>1.1140000000000001</v>
      </c>
    </row>
    <row r="5265" spans="9:10" x14ac:dyDescent="0.35">
      <c r="I5265" s="1">
        <v>43671</v>
      </c>
      <c r="J5265">
        <v>1.1114999999999999</v>
      </c>
    </row>
    <row r="5266" spans="9:10" x14ac:dyDescent="0.35">
      <c r="I5266" s="1">
        <v>43672</v>
      </c>
      <c r="J5266">
        <v>1.1137999999999999</v>
      </c>
    </row>
    <row r="5267" spans="9:10" x14ac:dyDescent="0.35">
      <c r="I5267" s="1">
        <v>43675</v>
      </c>
      <c r="J5267">
        <v>1.1119000000000001</v>
      </c>
    </row>
    <row r="5268" spans="9:10" x14ac:dyDescent="0.35">
      <c r="I5268" s="1">
        <v>43676</v>
      </c>
      <c r="J5268">
        <v>1.1153999999999999</v>
      </c>
    </row>
    <row r="5269" spans="9:10" x14ac:dyDescent="0.35">
      <c r="I5269" s="1">
        <v>43677</v>
      </c>
      <c r="J5269">
        <v>1.1151</v>
      </c>
    </row>
    <row r="5270" spans="9:10" x14ac:dyDescent="0.35">
      <c r="I5270" s="1">
        <v>43678</v>
      </c>
      <c r="J5270">
        <v>1.1036999999999999</v>
      </c>
    </row>
    <row r="5271" spans="9:10" x14ac:dyDescent="0.35">
      <c r="I5271" s="1">
        <v>43679</v>
      </c>
      <c r="J5271">
        <v>1.1106</v>
      </c>
    </row>
    <row r="5272" spans="9:10" x14ac:dyDescent="0.35">
      <c r="I5272" s="1">
        <v>43682</v>
      </c>
      <c r="J5272">
        <v>1.1182000000000001</v>
      </c>
    </row>
    <row r="5273" spans="9:10" x14ac:dyDescent="0.35">
      <c r="I5273" s="1">
        <v>43683</v>
      </c>
      <c r="J5273">
        <v>1.1187</v>
      </c>
    </row>
    <row r="5274" spans="9:10" x14ac:dyDescent="0.35">
      <c r="I5274" s="1">
        <v>43684</v>
      </c>
      <c r="J5274">
        <v>1.1202000000000001</v>
      </c>
    </row>
    <row r="5275" spans="9:10" x14ac:dyDescent="0.35">
      <c r="I5275" s="1">
        <v>43685</v>
      </c>
      <c r="J5275">
        <v>1.1193</v>
      </c>
    </row>
    <row r="5276" spans="9:10" x14ac:dyDescent="0.35">
      <c r="I5276" s="1">
        <v>43686</v>
      </c>
      <c r="J5276">
        <v>1.1197999999999999</v>
      </c>
    </row>
    <row r="5277" spans="9:10" x14ac:dyDescent="0.35">
      <c r="I5277" s="1">
        <v>43689</v>
      </c>
      <c r="J5277">
        <v>1.1194</v>
      </c>
    </row>
    <row r="5278" spans="9:10" x14ac:dyDescent="0.35">
      <c r="I5278" s="1">
        <v>43690</v>
      </c>
      <c r="J5278">
        <v>1.1222000000000001</v>
      </c>
    </row>
    <row r="5279" spans="9:10" x14ac:dyDescent="0.35">
      <c r="I5279" s="1">
        <v>43691</v>
      </c>
      <c r="J5279">
        <v>1.1188</v>
      </c>
    </row>
    <row r="5280" spans="9:10" x14ac:dyDescent="0.35">
      <c r="I5280" s="1">
        <v>43692</v>
      </c>
      <c r="J5280">
        <v>1.115</v>
      </c>
    </row>
    <row r="5281" spans="9:10" x14ac:dyDescent="0.35">
      <c r="I5281" s="1">
        <v>43693</v>
      </c>
      <c r="J5281">
        <v>1.1075999999999999</v>
      </c>
    </row>
    <row r="5282" spans="9:10" x14ac:dyDescent="0.35">
      <c r="I5282" s="1">
        <v>43696</v>
      </c>
      <c r="J5282">
        <v>1.1103000000000001</v>
      </c>
    </row>
    <row r="5283" spans="9:10" x14ac:dyDescent="0.35">
      <c r="I5283" s="1">
        <v>43697</v>
      </c>
      <c r="J5283">
        <v>1.1075999999999999</v>
      </c>
    </row>
    <row r="5284" spans="9:10" x14ac:dyDescent="0.35">
      <c r="I5284" s="1">
        <v>43698</v>
      </c>
      <c r="J5284">
        <v>1.1104000000000001</v>
      </c>
    </row>
    <row r="5285" spans="9:10" x14ac:dyDescent="0.35">
      <c r="I5285" s="1">
        <v>43699</v>
      </c>
      <c r="J5285">
        <v>1.1083000000000001</v>
      </c>
    </row>
    <row r="5286" spans="9:10" x14ac:dyDescent="0.35">
      <c r="I5286" s="1">
        <v>43700</v>
      </c>
      <c r="J5286">
        <v>1.1065</v>
      </c>
    </row>
    <row r="5287" spans="9:10" x14ac:dyDescent="0.35">
      <c r="I5287" s="1">
        <v>43703</v>
      </c>
      <c r="J5287">
        <v>1.1115999999999999</v>
      </c>
    </row>
    <row r="5288" spans="9:10" x14ac:dyDescent="0.35">
      <c r="I5288" s="1">
        <v>43704</v>
      </c>
      <c r="J5288">
        <v>1.1104000000000001</v>
      </c>
    </row>
    <row r="5289" spans="9:10" x14ac:dyDescent="0.35">
      <c r="I5289" s="1">
        <v>43705</v>
      </c>
      <c r="J5289">
        <v>1.1083000000000001</v>
      </c>
    </row>
    <row r="5290" spans="9:10" x14ac:dyDescent="0.35">
      <c r="I5290" s="1">
        <v>43706</v>
      </c>
      <c r="J5290">
        <v>1.1072</v>
      </c>
    </row>
    <row r="5291" spans="9:10" x14ac:dyDescent="0.35">
      <c r="I5291" s="1">
        <v>43707</v>
      </c>
      <c r="J5291">
        <v>1.1035999999999999</v>
      </c>
    </row>
    <row r="5292" spans="9:10" x14ac:dyDescent="0.35">
      <c r="I5292" s="1">
        <v>43710</v>
      </c>
      <c r="J5292">
        <v>1.0968</v>
      </c>
    </row>
    <row r="5293" spans="9:10" x14ac:dyDescent="0.35">
      <c r="I5293" s="1">
        <v>43711</v>
      </c>
      <c r="J5293">
        <v>1.0936999999999999</v>
      </c>
    </row>
    <row r="5294" spans="9:10" x14ac:dyDescent="0.35">
      <c r="I5294" s="1">
        <v>43712</v>
      </c>
      <c r="J5294">
        <v>1.1017999999999999</v>
      </c>
    </row>
    <row r="5295" spans="9:10" x14ac:dyDescent="0.35">
      <c r="I5295" s="1">
        <v>43713</v>
      </c>
      <c r="J5295">
        <v>1.1057999999999999</v>
      </c>
    </row>
    <row r="5296" spans="9:10" x14ac:dyDescent="0.35">
      <c r="I5296" s="1">
        <v>43714</v>
      </c>
      <c r="J5296">
        <v>1.1027</v>
      </c>
    </row>
    <row r="5297" spans="9:10" x14ac:dyDescent="0.35">
      <c r="I5297" s="1">
        <v>43717</v>
      </c>
      <c r="J5297">
        <v>1.1032999999999999</v>
      </c>
    </row>
    <row r="5298" spans="9:10" x14ac:dyDescent="0.35">
      <c r="I5298" s="1">
        <v>43718</v>
      </c>
      <c r="J5298">
        <v>1.1040000000000001</v>
      </c>
    </row>
    <row r="5299" spans="9:10" x14ac:dyDescent="0.35">
      <c r="I5299" s="1">
        <v>43719</v>
      </c>
      <c r="J5299">
        <v>1.1003000000000001</v>
      </c>
    </row>
    <row r="5300" spans="9:10" x14ac:dyDescent="0.35">
      <c r="I5300" s="1">
        <v>43720</v>
      </c>
      <c r="J5300">
        <v>1.0963000000000001</v>
      </c>
    </row>
    <row r="5301" spans="9:10" x14ac:dyDescent="0.35">
      <c r="I5301" s="1">
        <v>43721</v>
      </c>
      <c r="J5301">
        <v>1.1095999999999999</v>
      </c>
    </row>
    <row r="5302" spans="9:10" x14ac:dyDescent="0.35">
      <c r="I5302" s="1">
        <v>43724</v>
      </c>
      <c r="J5302">
        <v>1.1031</v>
      </c>
    </row>
    <row r="5303" spans="9:10" x14ac:dyDescent="0.35">
      <c r="I5303" s="1">
        <v>43725</v>
      </c>
      <c r="J5303">
        <v>1.1026</v>
      </c>
    </row>
    <row r="5304" spans="9:10" x14ac:dyDescent="0.35">
      <c r="I5304" s="1">
        <v>43726</v>
      </c>
      <c r="J5304">
        <v>1.1052999999999999</v>
      </c>
    </row>
    <row r="5305" spans="9:10" x14ac:dyDescent="0.35">
      <c r="I5305" s="1">
        <v>43727</v>
      </c>
      <c r="J5305">
        <v>1.1067</v>
      </c>
    </row>
    <row r="5306" spans="9:10" x14ac:dyDescent="0.35">
      <c r="I5306" s="1">
        <v>43728</v>
      </c>
      <c r="J5306">
        <v>1.103</v>
      </c>
    </row>
    <row r="5307" spans="9:10" x14ac:dyDescent="0.35">
      <c r="I5307" s="1">
        <v>43731</v>
      </c>
      <c r="J5307">
        <v>1.0985</v>
      </c>
    </row>
    <row r="5308" spans="9:10" x14ac:dyDescent="0.35">
      <c r="I5308" s="1">
        <v>43732</v>
      </c>
      <c r="J5308">
        <v>1.1003000000000001</v>
      </c>
    </row>
    <row r="5309" spans="9:10" x14ac:dyDescent="0.35">
      <c r="I5309" s="1">
        <v>43733</v>
      </c>
      <c r="J5309">
        <v>1.0982000000000001</v>
      </c>
    </row>
    <row r="5310" spans="9:10" x14ac:dyDescent="0.35">
      <c r="I5310" s="1">
        <v>43734</v>
      </c>
      <c r="J5310">
        <v>1.0938000000000001</v>
      </c>
    </row>
    <row r="5311" spans="9:10" x14ac:dyDescent="0.35">
      <c r="I5311" s="1">
        <v>43735</v>
      </c>
      <c r="J5311">
        <v>1.0934999999999999</v>
      </c>
    </row>
    <row r="5312" spans="9:10" x14ac:dyDescent="0.35">
      <c r="I5312" s="1">
        <v>43738</v>
      </c>
      <c r="J5312">
        <v>1.0889</v>
      </c>
    </row>
    <row r="5313" spans="9:10" x14ac:dyDescent="0.35">
      <c r="I5313" s="1">
        <v>43739</v>
      </c>
      <c r="J5313">
        <v>1.0898000000000001</v>
      </c>
    </row>
    <row r="5314" spans="9:10" x14ac:dyDescent="0.35">
      <c r="I5314" s="1">
        <v>43740</v>
      </c>
      <c r="J5314">
        <v>1.0925</v>
      </c>
    </row>
    <row r="5315" spans="9:10" x14ac:dyDescent="0.35">
      <c r="I5315" s="1">
        <v>43741</v>
      </c>
      <c r="J5315">
        <v>1.0951</v>
      </c>
    </row>
    <row r="5316" spans="9:10" x14ac:dyDescent="0.35">
      <c r="I5316" s="1">
        <v>43742</v>
      </c>
      <c r="J5316">
        <v>1.0979000000000001</v>
      </c>
    </row>
    <row r="5317" spans="9:10" x14ac:dyDescent="0.35">
      <c r="I5317" s="1">
        <v>43745</v>
      </c>
      <c r="J5317">
        <v>1.0992999999999999</v>
      </c>
    </row>
    <row r="5318" spans="9:10" x14ac:dyDescent="0.35">
      <c r="I5318" s="1">
        <v>43746</v>
      </c>
      <c r="J5318">
        <v>1.0986</v>
      </c>
    </row>
    <row r="5319" spans="9:10" x14ac:dyDescent="0.35">
      <c r="I5319" s="1">
        <v>43747</v>
      </c>
      <c r="J5319">
        <v>1.0981000000000001</v>
      </c>
    </row>
    <row r="5320" spans="9:10" x14ac:dyDescent="0.35">
      <c r="I5320" s="1">
        <v>43748</v>
      </c>
      <c r="J5320">
        <v>1.103</v>
      </c>
    </row>
    <row r="5321" spans="9:10" x14ac:dyDescent="0.35">
      <c r="I5321" s="1">
        <v>43749</v>
      </c>
      <c r="J5321">
        <v>1.1043000000000001</v>
      </c>
    </row>
    <row r="5322" spans="9:10" x14ac:dyDescent="0.35">
      <c r="I5322" s="1">
        <v>43752</v>
      </c>
      <c r="J5322">
        <v>1.1031</v>
      </c>
    </row>
    <row r="5323" spans="9:10" x14ac:dyDescent="0.35">
      <c r="I5323" s="1">
        <v>43753</v>
      </c>
      <c r="J5323">
        <v>1.1007</v>
      </c>
    </row>
    <row r="5324" spans="9:10" x14ac:dyDescent="0.35">
      <c r="I5324" s="1">
        <v>43754</v>
      </c>
      <c r="J5324">
        <v>1.1025</v>
      </c>
    </row>
    <row r="5325" spans="9:10" x14ac:dyDescent="0.35">
      <c r="I5325" s="1">
        <v>43755</v>
      </c>
      <c r="J5325">
        <v>1.1113</v>
      </c>
    </row>
    <row r="5326" spans="9:10" x14ac:dyDescent="0.35">
      <c r="I5326" s="1">
        <v>43756</v>
      </c>
      <c r="J5326">
        <v>1.1144000000000001</v>
      </c>
    </row>
    <row r="5327" spans="9:10" x14ac:dyDescent="0.35">
      <c r="I5327" s="1">
        <v>43759</v>
      </c>
      <c r="J5327">
        <v>1.1173</v>
      </c>
    </row>
    <row r="5328" spans="9:10" x14ac:dyDescent="0.35">
      <c r="I5328" s="1">
        <v>43760</v>
      </c>
      <c r="J5328">
        <v>1.113</v>
      </c>
    </row>
    <row r="5329" spans="9:10" x14ac:dyDescent="0.35">
      <c r="I5329" s="1">
        <v>43761</v>
      </c>
      <c r="J5329">
        <v>1.1123000000000001</v>
      </c>
    </row>
    <row r="5330" spans="9:10" x14ac:dyDescent="0.35">
      <c r="I5330" s="1">
        <v>43762</v>
      </c>
      <c r="J5330">
        <v>1.1128</v>
      </c>
    </row>
    <row r="5331" spans="9:10" x14ac:dyDescent="0.35">
      <c r="I5331" s="1">
        <v>43763</v>
      </c>
      <c r="J5331">
        <v>1.1107</v>
      </c>
    </row>
    <row r="5332" spans="9:10" x14ac:dyDescent="0.35">
      <c r="I5332" s="1">
        <v>43766</v>
      </c>
      <c r="J5332">
        <v>1.1087</v>
      </c>
    </row>
    <row r="5333" spans="9:10" x14ac:dyDescent="0.35">
      <c r="I5333" s="1">
        <v>43767</v>
      </c>
      <c r="J5333">
        <v>1.1094999999999999</v>
      </c>
    </row>
    <row r="5334" spans="9:10" x14ac:dyDescent="0.35">
      <c r="I5334" s="1">
        <v>43768</v>
      </c>
      <c r="J5334">
        <v>1.1106</v>
      </c>
    </row>
    <row r="5335" spans="9:10" x14ac:dyDescent="0.35">
      <c r="I5335" s="1">
        <v>43769</v>
      </c>
      <c r="J5335">
        <v>1.1153999999999999</v>
      </c>
    </row>
    <row r="5336" spans="9:10" x14ac:dyDescent="0.35">
      <c r="I5336" s="1">
        <v>43770</v>
      </c>
      <c r="J5336">
        <v>1.1138999999999999</v>
      </c>
    </row>
    <row r="5337" spans="9:10" x14ac:dyDescent="0.35">
      <c r="I5337" s="1">
        <v>43773</v>
      </c>
      <c r="J5337">
        <v>1.1157999999999999</v>
      </c>
    </row>
    <row r="5338" spans="9:10" x14ac:dyDescent="0.35">
      <c r="I5338" s="1">
        <v>43774</v>
      </c>
      <c r="J5338">
        <v>1.1109</v>
      </c>
    </row>
    <row r="5339" spans="9:10" x14ac:dyDescent="0.35">
      <c r="I5339" s="1">
        <v>43775</v>
      </c>
      <c r="J5339">
        <v>1.109</v>
      </c>
    </row>
    <row r="5340" spans="9:10" x14ac:dyDescent="0.35">
      <c r="I5340" s="1">
        <v>43776</v>
      </c>
      <c r="J5340">
        <v>1.1076999999999999</v>
      </c>
    </row>
    <row r="5341" spans="9:10" x14ac:dyDescent="0.35">
      <c r="I5341" s="1">
        <v>43777</v>
      </c>
      <c r="J5341">
        <v>1.1033999999999999</v>
      </c>
    </row>
    <row r="5342" spans="9:10" x14ac:dyDescent="0.35">
      <c r="I5342" s="1">
        <v>43780</v>
      </c>
      <c r="J5342">
        <v>1.1041000000000001</v>
      </c>
    </row>
    <row r="5343" spans="9:10" x14ac:dyDescent="0.35">
      <c r="I5343" s="1">
        <v>43781</v>
      </c>
      <c r="J5343">
        <v>1.1014999999999999</v>
      </c>
    </row>
    <row r="5344" spans="9:10" x14ac:dyDescent="0.35">
      <c r="I5344" s="1">
        <v>43782</v>
      </c>
      <c r="J5344">
        <v>1.1006</v>
      </c>
    </row>
    <row r="5345" spans="9:10" x14ac:dyDescent="0.35">
      <c r="I5345" s="1">
        <v>43783</v>
      </c>
      <c r="J5345">
        <v>1.0996999999999999</v>
      </c>
    </row>
    <row r="5346" spans="9:10" x14ac:dyDescent="0.35">
      <c r="I5346" s="1">
        <v>43784</v>
      </c>
      <c r="J5346">
        <v>1.1033999999999999</v>
      </c>
    </row>
    <row r="5347" spans="9:10" x14ac:dyDescent="0.35">
      <c r="I5347" s="1">
        <v>43787</v>
      </c>
      <c r="J5347">
        <v>1.1061000000000001</v>
      </c>
    </row>
    <row r="5348" spans="9:10" x14ac:dyDescent="0.35">
      <c r="I5348" s="1">
        <v>43788</v>
      </c>
      <c r="J5348">
        <v>1.1076999999999999</v>
      </c>
    </row>
    <row r="5349" spans="9:10" x14ac:dyDescent="0.35">
      <c r="I5349" s="1">
        <v>43789</v>
      </c>
      <c r="J5349">
        <v>1.1059000000000001</v>
      </c>
    </row>
    <row r="5350" spans="9:10" x14ac:dyDescent="0.35">
      <c r="I5350" s="1">
        <v>43790</v>
      </c>
      <c r="J5350">
        <v>1.1091</v>
      </c>
    </row>
    <row r="5351" spans="9:10" x14ac:dyDescent="0.35">
      <c r="I5351" s="1">
        <v>43791</v>
      </c>
      <c r="J5351">
        <v>1.1057999999999999</v>
      </c>
    </row>
    <row r="5352" spans="9:10" x14ac:dyDescent="0.35">
      <c r="I5352" s="1">
        <v>43794</v>
      </c>
      <c r="J5352">
        <v>1.1008</v>
      </c>
    </row>
    <row r="5353" spans="9:10" x14ac:dyDescent="0.35">
      <c r="I5353" s="1">
        <v>43795</v>
      </c>
      <c r="J5353">
        <v>1.1020000000000001</v>
      </c>
    </row>
    <row r="5354" spans="9:10" x14ac:dyDescent="0.35">
      <c r="I5354" s="1">
        <v>43796</v>
      </c>
      <c r="J5354">
        <v>1.1009</v>
      </c>
    </row>
    <row r="5355" spans="9:10" x14ac:dyDescent="0.35">
      <c r="I5355" s="1">
        <v>43797</v>
      </c>
      <c r="J5355">
        <v>1.1005</v>
      </c>
    </row>
    <row r="5356" spans="9:10" x14ac:dyDescent="0.35">
      <c r="I5356" s="1">
        <v>43798</v>
      </c>
      <c r="J5356">
        <v>1.0982000000000001</v>
      </c>
    </row>
    <row r="5357" spans="9:10" x14ac:dyDescent="0.35">
      <c r="I5357" s="1">
        <v>43801</v>
      </c>
      <c r="J5357">
        <v>1.1023000000000001</v>
      </c>
    </row>
    <row r="5358" spans="9:10" x14ac:dyDescent="0.35">
      <c r="I5358" s="1">
        <v>43802</v>
      </c>
      <c r="J5358">
        <v>1.1071</v>
      </c>
    </row>
    <row r="5359" spans="9:10" x14ac:dyDescent="0.35">
      <c r="I5359" s="1">
        <v>43803</v>
      </c>
      <c r="J5359">
        <v>1.1081000000000001</v>
      </c>
    </row>
    <row r="5360" spans="9:10" x14ac:dyDescent="0.35">
      <c r="I5360" s="1">
        <v>43804</v>
      </c>
      <c r="J5360">
        <v>1.1093999999999999</v>
      </c>
    </row>
    <row r="5361" spans="9:10" x14ac:dyDescent="0.35">
      <c r="I5361" s="1">
        <v>43805</v>
      </c>
      <c r="J5361">
        <v>1.1093999999999999</v>
      </c>
    </row>
    <row r="5362" spans="9:10" x14ac:dyDescent="0.35">
      <c r="I5362" s="1">
        <v>43808</v>
      </c>
      <c r="J5362">
        <v>1.1074999999999999</v>
      </c>
    </row>
    <row r="5363" spans="9:10" x14ac:dyDescent="0.35">
      <c r="I5363" s="1">
        <v>43809</v>
      </c>
      <c r="J5363">
        <v>1.1076999999999999</v>
      </c>
    </row>
    <row r="5364" spans="9:10" x14ac:dyDescent="0.35">
      <c r="I5364" s="1">
        <v>43810</v>
      </c>
      <c r="J5364">
        <v>1.1074999999999999</v>
      </c>
    </row>
    <row r="5365" spans="9:10" x14ac:dyDescent="0.35">
      <c r="I5365" s="1">
        <v>43811</v>
      </c>
      <c r="J5365">
        <v>1.1136999999999999</v>
      </c>
    </row>
    <row r="5366" spans="9:10" x14ac:dyDescent="0.35">
      <c r="I5366" s="1">
        <v>43812</v>
      </c>
      <c r="J5366">
        <v>1.1173999999999999</v>
      </c>
    </row>
    <row r="5367" spans="9:10" x14ac:dyDescent="0.35">
      <c r="I5367" s="1">
        <v>43815</v>
      </c>
      <c r="J5367">
        <v>1.1146</v>
      </c>
    </row>
    <row r="5368" spans="9:10" x14ac:dyDescent="0.35">
      <c r="I5368" s="1">
        <v>43816</v>
      </c>
      <c r="J5368">
        <v>1.1162000000000001</v>
      </c>
    </row>
    <row r="5369" spans="9:10" x14ac:dyDescent="0.35">
      <c r="I5369" s="1">
        <v>43817</v>
      </c>
      <c r="J5369">
        <v>1.1114999999999999</v>
      </c>
    </row>
    <row r="5370" spans="9:10" x14ac:dyDescent="0.35">
      <c r="I5370" s="1">
        <v>43818</v>
      </c>
      <c r="J5370">
        <v>1.1116999999999999</v>
      </c>
    </row>
    <row r="5371" spans="9:10" x14ac:dyDescent="0.35">
      <c r="I5371" s="1">
        <v>43819</v>
      </c>
      <c r="J5371">
        <v>1.1096999999999999</v>
      </c>
    </row>
    <row r="5372" spans="9:10" x14ac:dyDescent="0.35">
      <c r="I5372" s="1">
        <v>43822</v>
      </c>
      <c r="J5372">
        <v>1.1074999999999999</v>
      </c>
    </row>
    <row r="5373" spans="9:10" x14ac:dyDescent="0.35">
      <c r="I5373" s="1">
        <v>43823</v>
      </c>
      <c r="J5373">
        <v>1.1080000000000001</v>
      </c>
    </row>
    <row r="5374" spans="9:10" x14ac:dyDescent="0.35">
      <c r="I5374" s="1">
        <v>43826</v>
      </c>
      <c r="J5374">
        <v>1.1153</v>
      </c>
    </row>
    <row r="5375" spans="9:10" x14ac:dyDescent="0.35">
      <c r="I5375" s="1">
        <v>43829</v>
      </c>
      <c r="J5375">
        <v>1.1189</v>
      </c>
    </row>
    <row r="5376" spans="9:10" x14ac:dyDescent="0.35">
      <c r="I5376" s="1">
        <v>43830</v>
      </c>
      <c r="J5376">
        <v>1.1234</v>
      </c>
    </row>
    <row r="5377" spans="9:10" x14ac:dyDescent="0.35">
      <c r="I5377" s="1">
        <v>43832</v>
      </c>
      <c r="J5377">
        <v>1.1193</v>
      </c>
    </row>
    <row r="5378" spans="9:10" x14ac:dyDescent="0.35">
      <c r="I5378" s="1">
        <v>43833</v>
      </c>
      <c r="J5378">
        <v>1.1147</v>
      </c>
    </row>
    <row r="5379" spans="9:10" x14ac:dyDescent="0.35">
      <c r="I5379" s="1">
        <v>43836</v>
      </c>
      <c r="J5379">
        <v>1.1194</v>
      </c>
    </row>
    <row r="5380" spans="9:10" x14ac:dyDescent="0.35">
      <c r="I5380" s="1">
        <v>43837</v>
      </c>
      <c r="J5380">
        <v>1.1172</v>
      </c>
    </row>
    <row r="5381" spans="9:10" x14ac:dyDescent="0.35">
      <c r="I5381" s="1">
        <v>43838</v>
      </c>
      <c r="J5381">
        <v>1.1114999999999999</v>
      </c>
    </row>
    <row r="5382" spans="9:10" x14ac:dyDescent="0.35">
      <c r="I5382" s="1">
        <v>43839</v>
      </c>
      <c r="J5382">
        <v>1.111</v>
      </c>
    </row>
    <row r="5383" spans="9:10" x14ac:dyDescent="0.35">
      <c r="I5383" s="1">
        <v>43840</v>
      </c>
      <c r="J5383">
        <v>1.1091</v>
      </c>
    </row>
    <row r="5384" spans="9:10" x14ac:dyDescent="0.35">
      <c r="I5384" s="1">
        <v>43843</v>
      </c>
      <c r="J5384">
        <v>1.1126</v>
      </c>
    </row>
    <row r="5385" spans="9:10" x14ac:dyDescent="0.35">
      <c r="I5385" s="1">
        <v>43844</v>
      </c>
      <c r="J5385">
        <v>1.1114999999999999</v>
      </c>
    </row>
    <row r="5386" spans="9:10" x14ac:dyDescent="0.35">
      <c r="I5386" s="1">
        <v>43845</v>
      </c>
      <c r="J5386">
        <v>1.1142000000000001</v>
      </c>
    </row>
    <row r="5387" spans="9:10" x14ac:dyDescent="0.35">
      <c r="I5387" s="1">
        <v>43846</v>
      </c>
      <c r="J5387">
        <v>1.1169</v>
      </c>
    </row>
    <row r="5388" spans="9:10" x14ac:dyDescent="0.35">
      <c r="I5388" s="1">
        <v>43847</v>
      </c>
      <c r="J5388">
        <v>1.1108</v>
      </c>
    </row>
    <row r="5389" spans="9:10" x14ac:dyDescent="0.35">
      <c r="I5389" s="1">
        <v>43850</v>
      </c>
      <c r="J5389">
        <v>1.1085</v>
      </c>
    </row>
    <row r="5390" spans="9:10" x14ac:dyDescent="0.35">
      <c r="I5390" s="1">
        <v>43851</v>
      </c>
      <c r="J5390">
        <v>1.1114999999999999</v>
      </c>
    </row>
    <row r="5391" spans="9:10" x14ac:dyDescent="0.35">
      <c r="I5391" s="1">
        <v>43852</v>
      </c>
      <c r="J5391">
        <v>1.1088</v>
      </c>
    </row>
    <row r="5392" spans="9:10" x14ac:dyDescent="0.35">
      <c r="I5392" s="1">
        <v>43853</v>
      </c>
      <c r="J5392">
        <v>1.1091</v>
      </c>
    </row>
    <row r="5393" spans="9:10" x14ac:dyDescent="0.35">
      <c r="I5393" s="1">
        <v>43854</v>
      </c>
      <c r="J5393">
        <v>1.1034999999999999</v>
      </c>
    </row>
    <row r="5394" spans="9:10" x14ac:dyDescent="0.35">
      <c r="I5394" s="1">
        <v>43857</v>
      </c>
      <c r="J5394">
        <v>1.1025</v>
      </c>
    </row>
    <row r="5395" spans="9:10" x14ac:dyDescent="0.35">
      <c r="I5395" s="1">
        <v>43858</v>
      </c>
      <c r="J5395">
        <v>1.1005</v>
      </c>
    </row>
    <row r="5396" spans="9:10" x14ac:dyDescent="0.35">
      <c r="I5396" s="1">
        <v>43859</v>
      </c>
      <c r="J5396">
        <v>1.1001000000000001</v>
      </c>
    </row>
    <row r="5397" spans="9:10" x14ac:dyDescent="0.35">
      <c r="I5397" s="1">
        <v>43860</v>
      </c>
      <c r="J5397">
        <v>1.1029</v>
      </c>
    </row>
    <row r="5398" spans="9:10" x14ac:dyDescent="0.35">
      <c r="I5398" s="1">
        <v>43861</v>
      </c>
      <c r="J5398">
        <v>1.1052</v>
      </c>
    </row>
    <row r="5399" spans="9:10" x14ac:dyDescent="0.35">
      <c r="I5399" s="1">
        <v>43864</v>
      </c>
      <c r="J5399">
        <v>1.1066</v>
      </c>
    </row>
    <row r="5400" spans="9:10" x14ac:dyDescent="0.35">
      <c r="I5400" s="1">
        <v>43865</v>
      </c>
      <c r="J5400">
        <v>1.1048</v>
      </c>
    </row>
    <row r="5401" spans="9:10" x14ac:dyDescent="0.35">
      <c r="I5401" s="1">
        <v>43866</v>
      </c>
      <c r="J5401">
        <v>1.1023000000000001</v>
      </c>
    </row>
    <row r="5402" spans="9:10" x14ac:dyDescent="0.35">
      <c r="I5402" s="1">
        <v>43867</v>
      </c>
      <c r="J5402">
        <v>1.1003000000000001</v>
      </c>
    </row>
    <row r="5403" spans="9:10" x14ac:dyDescent="0.35">
      <c r="I5403" s="1">
        <v>43868</v>
      </c>
      <c r="J5403">
        <v>1.0969</v>
      </c>
    </row>
    <row r="5404" spans="9:10" x14ac:dyDescent="0.35">
      <c r="I5404" s="1">
        <v>43871</v>
      </c>
      <c r="J5404">
        <v>1.0951</v>
      </c>
    </row>
    <row r="5405" spans="9:10" x14ac:dyDescent="0.35">
      <c r="I5405" s="1">
        <v>43872</v>
      </c>
      <c r="J5405">
        <v>1.0901000000000001</v>
      </c>
    </row>
    <row r="5406" spans="9:10" x14ac:dyDescent="0.35">
      <c r="I5406" s="1">
        <v>43873</v>
      </c>
      <c r="J5406">
        <v>1.0913999999999999</v>
      </c>
    </row>
    <row r="5407" spans="9:10" x14ac:dyDescent="0.35">
      <c r="I5407" s="1">
        <v>43874</v>
      </c>
      <c r="J5407">
        <v>1.0867</v>
      </c>
    </row>
    <row r="5408" spans="9:10" x14ac:dyDescent="0.35">
      <c r="I5408" s="1">
        <v>43875</v>
      </c>
      <c r="J5408">
        <v>1.0842000000000001</v>
      </c>
    </row>
    <row r="5409" spans="9:10" x14ac:dyDescent="0.35">
      <c r="I5409" s="1">
        <v>43878</v>
      </c>
      <c r="J5409">
        <v>1.0834999999999999</v>
      </c>
    </row>
    <row r="5410" spans="9:10" x14ac:dyDescent="0.35">
      <c r="I5410" s="1">
        <v>43879</v>
      </c>
      <c r="J5410">
        <v>1.0815999999999999</v>
      </c>
    </row>
    <row r="5411" spans="9:10" x14ac:dyDescent="0.35">
      <c r="I5411" s="1">
        <v>43880</v>
      </c>
      <c r="J5411">
        <v>1.08</v>
      </c>
    </row>
    <row r="5412" spans="9:10" x14ac:dyDescent="0.35">
      <c r="I5412" s="1">
        <v>43881</v>
      </c>
      <c r="J5412">
        <v>1.079</v>
      </c>
    </row>
    <row r="5413" spans="9:10" x14ac:dyDescent="0.35">
      <c r="I5413" s="1">
        <v>43882</v>
      </c>
      <c r="J5413">
        <v>1.0801000000000001</v>
      </c>
    </row>
    <row r="5414" spans="9:10" x14ac:dyDescent="0.35">
      <c r="I5414" s="1">
        <v>43885</v>
      </c>
      <c r="J5414">
        <v>1.0818000000000001</v>
      </c>
    </row>
    <row r="5415" spans="9:10" x14ac:dyDescent="0.35">
      <c r="I5415" s="1">
        <v>43886</v>
      </c>
      <c r="J5415">
        <v>1.0840000000000001</v>
      </c>
    </row>
    <row r="5416" spans="9:10" x14ac:dyDescent="0.35">
      <c r="I5416" s="1">
        <v>43887</v>
      </c>
      <c r="J5416">
        <v>1.0874999999999999</v>
      </c>
    </row>
    <row r="5417" spans="9:10" x14ac:dyDescent="0.35">
      <c r="I5417" s="1">
        <v>43888</v>
      </c>
      <c r="J5417">
        <v>1.0964</v>
      </c>
    </row>
    <row r="5418" spans="9:10" x14ac:dyDescent="0.35">
      <c r="I5418" s="1">
        <v>43889</v>
      </c>
      <c r="J5418">
        <v>1.0976999999999999</v>
      </c>
    </row>
    <row r="5419" spans="9:10" x14ac:dyDescent="0.35">
      <c r="I5419" s="1">
        <v>43892</v>
      </c>
      <c r="J5419">
        <v>1.1122000000000001</v>
      </c>
    </row>
    <row r="5420" spans="9:10" x14ac:dyDescent="0.35">
      <c r="I5420" s="1">
        <v>43893</v>
      </c>
      <c r="J5420">
        <v>1.1116999999999999</v>
      </c>
    </row>
    <row r="5421" spans="9:10" x14ac:dyDescent="0.35">
      <c r="I5421" s="1">
        <v>43894</v>
      </c>
      <c r="J5421">
        <v>1.1125</v>
      </c>
    </row>
    <row r="5422" spans="9:10" x14ac:dyDescent="0.35">
      <c r="I5422" s="1">
        <v>43895</v>
      </c>
      <c r="J5422">
        <v>1.1187</v>
      </c>
    </row>
    <row r="5423" spans="9:10" x14ac:dyDescent="0.35">
      <c r="I5423" s="1">
        <v>43896</v>
      </c>
      <c r="J5423">
        <v>1.1335999999999999</v>
      </c>
    </row>
    <row r="5424" spans="9:10" x14ac:dyDescent="0.35">
      <c r="I5424" s="1">
        <v>43899</v>
      </c>
      <c r="J5424">
        <v>1.1456</v>
      </c>
    </row>
    <row r="5425" spans="9:10" x14ac:dyDescent="0.35">
      <c r="I5425" s="1">
        <v>43900</v>
      </c>
      <c r="J5425">
        <v>1.139</v>
      </c>
    </row>
    <row r="5426" spans="9:10" x14ac:dyDescent="0.35">
      <c r="I5426" s="1">
        <v>43901</v>
      </c>
      <c r="J5426">
        <v>1.1335999999999999</v>
      </c>
    </row>
    <row r="5427" spans="9:10" x14ac:dyDescent="0.35">
      <c r="I5427" s="1">
        <v>43902</v>
      </c>
      <c r="J5427">
        <v>1.1240000000000001</v>
      </c>
    </row>
    <row r="5428" spans="9:10" x14ac:dyDescent="0.35">
      <c r="I5428" s="1">
        <v>43903</v>
      </c>
      <c r="J5428">
        <v>1.1104000000000001</v>
      </c>
    </row>
    <row r="5429" spans="9:10" x14ac:dyDescent="0.35">
      <c r="I5429" s="1">
        <v>43906</v>
      </c>
      <c r="J5429">
        <v>1.1156999999999999</v>
      </c>
    </row>
    <row r="5430" spans="9:10" x14ac:dyDescent="0.35">
      <c r="I5430" s="1">
        <v>43907</v>
      </c>
      <c r="J5430">
        <v>1.0982000000000001</v>
      </c>
    </row>
    <row r="5431" spans="9:10" x14ac:dyDescent="0.35">
      <c r="I5431" s="1">
        <v>43908</v>
      </c>
      <c r="J5431">
        <v>1.0933999999999999</v>
      </c>
    </row>
    <row r="5432" spans="9:10" x14ac:dyDescent="0.35">
      <c r="I5432" s="1">
        <v>43909</v>
      </c>
      <c r="J5432">
        <v>1.0801000000000001</v>
      </c>
    </row>
    <row r="5433" spans="9:10" x14ac:dyDescent="0.35">
      <c r="I5433" s="1">
        <v>43910</v>
      </c>
      <c r="J5433">
        <v>1.0707</v>
      </c>
    </row>
    <row r="5434" spans="9:10" x14ac:dyDescent="0.35">
      <c r="I5434" s="1">
        <v>43913</v>
      </c>
      <c r="J5434">
        <v>1.0783</v>
      </c>
    </row>
    <row r="5435" spans="9:10" x14ac:dyDescent="0.35">
      <c r="I5435" s="1">
        <v>43914</v>
      </c>
      <c r="J5435">
        <v>1.0843</v>
      </c>
    </row>
    <row r="5436" spans="9:10" x14ac:dyDescent="0.35">
      <c r="I5436" s="1">
        <v>43915</v>
      </c>
      <c r="J5436">
        <v>1.0827</v>
      </c>
    </row>
    <row r="5437" spans="9:10" x14ac:dyDescent="0.35">
      <c r="I5437" s="1">
        <v>43916</v>
      </c>
      <c r="J5437">
        <v>1.0981000000000001</v>
      </c>
    </row>
    <row r="5438" spans="9:10" x14ac:dyDescent="0.35">
      <c r="I5438" s="1">
        <v>43917</v>
      </c>
      <c r="J5438">
        <v>1.0976999999999999</v>
      </c>
    </row>
    <row r="5439" spans="9:10" x14ac:dyDescent="0.35">
      <c r="I5439" s="1">
        <v>43920</v>
      </c>
      <c r="J5439">
        <v>1.1033999999999999</v>
      </c>
    </row>
    <row r="5440" spans="9:10" x14ac:dyDescent="0.35">
      <c r="I5440" s="1">
        <v>43921</v>
      </c>
      <c r="J5440">
        <v>1.0955999999999999</v>
      </c>
    </row>
    <row r="5441" spans="9:10" x14ac:dyDescent="0.35">
      <c r="I5441" s="1">
        <v>43922</v>
      </c>
      <c r="J5441">
        <v>1.0935999999999999</v>
      </c>
    </row>
    <row r="5442" spans="9:10" x14ac:dyDescent="0.35">
      <c r="I5442" s="1">
        <v>43923</v>
      </c>
      <c r="J5442">
        <v>1.0906</v>
      </c>
    </row>
    <row r="5443" spans="9:10" x14ac:dyDescent="0.35">
      <c r="I5443" s="1">
        <v>43924</v>
      </c>
      <c r="J5443">
        <v>1.0785</v>
      </c>
    </row>
    <row r="5444" spans="9:10" x14ac:dyDescent="0.35">
      <c r="I5444" s="1">
        <v>43927</v>
      </c>
      <c r="J5444">
        <v>1.0790999999999999</v>
      </c>
    </row>
    <row r="5445" spans="9:10" x14ac:dyDescent="0.35">
      <c r="I5445" s="1">
        <v>43928</v>
      </c>
      <c r="J5445">
        <v>1.0885</v>
      </c>
    </row>
    <row r="5446" spans="9:10" x14ac:dyDescent="0.35">
      <c r="I5446" s="1">
        <v>43929</v>
      </c>
      <c r="J5446">
        <v>1.0871</v>
      </c>
    </row>
    <row r="5447" spans="9:10" x14ac:dyDescent="0.35">
      <c r="I5447" s="1">
        <v>43930</v>
      </c>
      <c r="J5447">
        <v>1.0867</v>
      </c>
    </row>
    <row r="5448" spans="9:10" x14ac:dyDescent="0.35">
      <c r="I5448" s="1">
        <v>43935</v>
      </c>
      <c r="J5448">
        <v>1.0963000000000001</v>
      </c>
    </row>
    <row r="5449" spans="9:10" x14ac:dyDescent="0.35">
      <c r="I5449" s="1">
        <v>43936</v>
      </c>
      <c r="J5449">
        <v>1.0903</v>
      </c>
    </row>
    <row r="5450" spans="9:10" x14ac:dyDescent="0.35">
      <c r="I5450" s="1">
        <v>43937</v>
      </c>
      <c r="J5450">
        <v>1.0888</v>
      </c>
    </row>
    <row r="5451" spans="9:10" x14ac:dyDescent="0.35">
      <c r="I5451" s="1">
        <v>43938</v>
      </c>
      <c r="J5451">
        <v>1.0860000000000001</v>
      </c>
    </row>
    <row r="5452" spans="9:10" x14ac:dyDescent="0.35">
      <c r="I5452" s="1">
        <v>43941</v>
      </c>
      <c r="J5452">
        <v>1.0860000000000001</v>
      </c>
    </row>
    <row r="5453" spans="9:10" x14ac:dyDescent="0.35">
      <c r="I5453" s="1">
        <v>43942</v>
      </c>
      <c r="J5453">
        <v>1.0837000000000001</v>
      </c>
    </row>
    <row r="5454" spans="9:10" x14ac:dyDescent="0.35">
      <c r="I5454" s="1">
        <v>43943</v>
      </c>
      <c r="J5454">
        <v>1.0867</v>
      </c>
    </row>
    <row r="5455" spans="9:10" x14ac:dyDescent="0.35">
      <c r="I5455" s="1">
        <v>43944</v>
      </c>
      <c r="J5455">
        <v>1.0771999999999999</v>
      </c>
    </row>
    <row r="5456" spans="9:10" x14ac:dyDescent="0.35">
      <c r="I5456" s="1">
        <v>43945</v>
      </c>
      <c r="J5456">
        <v>1.08</v>
      </c>
    </row>
    <row r="5457" spans="9:10" x14ac:dyDescent="0.35">
      <c r="I5457" s="1">
        <v>43948</v>
      </c>
      <c r="J5457">
        <v>1.0851999999999999</v>
      </c>
    </row>
    <row r="5458" spans="9:10" x14ac:dyDescent="0.35">
      <c r="I5458" s="1">
        <v>43949</v>
      </c>
      <c r="J5458">
        <v>1.0876999999999999</v>
      </c>
    </row>
    <row r="5459" spans="9:10" x14ac:dyDescent="0.35">
      <c r="I5459" s="1">
        <v>43950</v>
      </c>
      <c r="J5459">
        <v>1.0842000000000001</v>
      </c>
    </row>
    <row r="5460" spans="9:10" x14ac:dyDescent="0.35">
      <c r="I5460" s="1">
        <v>43951</v>
      </c>
      <c r="J5460">
        <v>1.0875999999999999</v>
      </c>
    </row>
    <row r="5461" spans="9:10" x14ac:dyDescent="0.35">
      <c r="I5461" s="1">
        <v>43955</v>
      </c>
      <c r="J5461">
        <v>1.0942000000000001</v>
      </c>
    </row>
    <row r="5462" spans="9:10" x14ac:dyDescent="0.35">
      <c r="I5462" s="1">
        <v>43956</v>
      </c>
      <c r="J5462">
        <v>1.0843</v>
      </c>
    </row>
    <row r="5463" spans="9:10" x14ac:dyDescent="0.35">
      <c r="I5463" s="1">
        <v>43957</v>
      </c>
      <c r="J5463">
        <v>1.0807</v>
      </c>
    </row>
    <row r="5464" spans="9:10" x14ac:dyDescent="0.35">
      <c r="I5464" s="1">
        <v>43958</v>
      </c>
      <c r="J5464">
        <v>1.0783</v>
      </c>
    </row>
    <row r="5465" spans="9:10" x14ac:dyDescent="0.35">
      <c r="I5465" s="1">
        <v>43959</v>
      </c>
      <c r="J5465">
        <v>1.0843</v>
      </c>
    </row>
    <row r="5466" spans="9:10" x14ac:dyDescent="0.35">
      <c r="I5466" s="1">
        <v>43962</v>
      </c>
      <c r="J5466">
        <v>1.0824</v>
      </c>
    </row>
    <row r="5467" spans="9:10" x14ac:dyDescent="0.35">
      <c r="I5467" s="1">
        <v>43963</v>
      </c>
      <c r="J5467">
        <v>1.0858000000000001</v>
      </c>
    </row>
    <row r="5468" spans="9:10" x14ac:dyDescent="0.35">
      <c r="I5468" s="1">
        <v>43964</v>
      </c>
      <c r="J5468">
        <v>1.0874999999999999</v>
      </c>
    </row>
    <row r="5469" spans="9:10" x14ac:dyDescent="0.35">
      <c r="I5469" s="1">
        <v>43965</v>
      </c>
      <c r="J5469">
        <v>1.0791999999999999</v>
      </c>
    </row>
    <row r="5470" spans="9:10" x14ac:dyDescent="0.35">
      <c r="I5470" s="1">
        <v>43966</v>
      </c>
      <c r="J5470">
        <v>1.0798000000000001</v>
      </c>
    </row>
    <row r="5471" spans="9:10" x14ac:dyDescent="0.35">
      <c r="I5471" s="1">
        <v>43969</v>
      </c>
      <c r="J5471">
        <v>1.0831999999999999</v>
      </c>
    </row>
    <row r="5472" spans="9:10" x14ac:dyDescent="0.35">
      <c r="I5472" s="1">
        <v>43970</v>
      </c>
      <c r="J5472">
        <v>1.095</v>
      </c>
    </row>
    <row r="5473" spans="9:10" x14ac:dyDescent="0.35">
      <c r="I5473" s="1">
        <v>43971</v>
      </c>
      <c r="J5473">
        <v>1.0958000000000001</v>
      </c>
    </row>
    <row r="5474" spans="9:10" x14ac:dyDescent="0.35">
      <c r="I5474" s="1">
        <v>43972</v>
      </c>
      <c r="J5474">
        <v>1.1000000000000001</v>
      </c>
    </row>
    <row r="5475" spans="9:10" x14ac:dyDescent="0.35">
      <c r="I5475" s="1">
        <v>43973</v>
      </c>
      <c r="J5475">
        <v>1.0904</v>
      </c>
    </row>
    <row r="5476" spans="9:10" x14ac:dyDescent="0.35">
      <c r="I5476" s="1">
        <v>43976</v>
      </c>
      <c r="J5476">
        <v>1.091</v>
      </c>
    </row>
    <row r="5477" spans="9:10" x14ac:dyDescent="0.35">
      <c r="I5477" s="1">
        <v>43977</v>
      </c>
      <c r="J5477">
        <v>1.0974999999999999</v>
      </c>
    </row>
    <row r="5478" spans="9:10" x14ac:dyDescent="0.35">
      <c r="I5478" s="1">
        <v>43978</v>
      </c>
      <c r="J5478">
        <v>1.0991</v>
      </c>
    </row>
    <row r="5479" spans="9:10" x14ac:dyDescent="0.35">
      <c r="I5479" s="1">
        <v>43979</v>
      </c>
      <c r="J5479">
        <v>1.1015999999999999</v>
      </c>
    </row>
    <row r="5480" spans="9:10" x14ac:dyDescent="0.35">
      <c r="I5480" s="1">
        <v>43980</v>
      </c>
      <c r="J5480">
        <v>1.1135999999999999</v>
      </c>
    </row>
    <row r="5481" spans="9:10" x14ac:dyDescent="0.35">
      <c r="I5481" s="1">
        <v>43983</v>
      </c>
      <c r="J5481">
        <v>1.1115999999999999</v>
      </c>
    </row>
    <row r="5482" spans="9:10" x14ac:dyDescent="0.35">
      <c r="I5482" s="1">
        <v>43984</v>
      </c>
      <c r="J5482">
        <v>1.1173999999999999</v>
      </c>
    </row>
    <row r="5483" spans="9:10" x14ac:dyDescent="0.35">
      <c r="I5483" s="1">
        <v>43985</v>
      </c>
      <c r="J5483">
        <v>1.1194</v>
      </c>
    </row>
    <row r="5484" spans="9:10" x14ac:dyDescent="0.35">
      <c r="I5484" s="1">
        <v>43986</v>
      </c>
      <c r="J5484">
        <v>1.125</v>
      </c>
    </row>
    <row r="5485" spans="9:10" x14ac:dyDescent="0.35">
      <c r="I5485" s="1">
        <v>43987</v>
      </c>
      <c r="J5485">
        <v>1.133</v>
      </c>
    </row>
    <row r="5486" spans="9:10" x14ac:dyDescent="0.35">
      <c r="I5486" s="1">
        <v>43990</v>
      </c>
      <c r="J5486">
        <v>1.1285000000000001</v>
      </c>
    </row>
    <row r="5487" spans="9:10" x14ac:dyDescent="0.35">
      <c r="I5487" s="1">
        <v>43991</v>
      </c>
      <c r="J5487">
        <v>1.1294</v>
      </c>
    </row>
    <row r="5488" spans="9:10" x14ac:dyDescent="0.35">
      <c r="I5488" s="1">
        <v>43992</v>
      </c>
      <c r="J5488">
        <v>1.1375</v>
      </c>
    </row>
    <row r="5489" spans="9:10" x14ac:dyDescent="0.35">
      <c r="I5489" s="1">
        <v>43993</v>
      </c>
      <c r="J5489">
        <v>1.1348</v>
      </c>
    </row>
    <row r="5490" spans="9:10" x14ac:dyDescent="0.35">
      <c r="I5490" s="1">
        <v>43994</v>
      </c>
      <c r="J5490">
        <v>1.1304000000000001</v>
      </c>
    </row>
    <row r="5491" spans="9:10" x14ac:dyDescent="0.35">
      <c r="I5491" s="1">
        <v>43997</v>
      </c>
      <c r="J5491">
        <v>1.1253</v>
      </c>
    </row>
    <row r="5492" spans="9:10" x14ac:dyDescent="0.35">
      <c r="I5492" s="1">
        <v>43998</v>
      </c>
      <c r="J5492">
        <v>1.1308</v>
      </c>
    </row>
    <row r="5493" spans="9:10" x14ac:dyDescent="0.35">
      <c r="I5493" s="1">
        <v>43999</v>
      </c>
      <c r="J5493">
        <v>1.1232</v>
      </c>
    </row>
    <row r="5494" spans="9:10" x14ac:dyDescent="0.35">
      <c r="I5494" s="1">
        <v>44000</v>
      </c>
      <c r="J5494">
        <v>1.1222000000000001</v>
      </c>
    </row>
    <row r="5495" spans="9:10" x14ac:dyDescent="0.35">
      <c r="I5495" s="1">
        <v>44001</v>
      </c>
      <c r="J5495">
        <v>1.121</v>
      </c>
    </row>
    <row r="5496" spans="9:10" x14ac:dyDescent="0.35">
      <c r="I5496" s="1">
        <v>44004</v>
      </c>
      <c r="J5496">
        <v>1.1213</v>
      </c>
    </row>
    <row r="5497" spans="9:10" x14ac:dyDescent="0.35">
      <c r="I5497" s="1">
        <v>44005</v>
      </c>
      <c r="J5497">
        <v>1.1317999999999999</v>
      </c>
    </row>
    <row r="5498" spans="9:10" x14ac:dyDescent="0.35">
      <c r="I5498" s="1">
        <v>44006</v>
      </c>
      <c r="J5498">
        <v>1.1279999999999999</v>
      </c>
    </row>
    <row r="5499" spans="9:10" x14ac:dyDescent="0.35">
      <c r="I5499" s="1">
        <v>44007</v>
      </c>
      <c r="J5499">
        <v>1.1200000000000001</v>
      </c>
    </row>
    <row r="5500" spans="9:10" x14ac:dyDescent="0.35">
      <c r="I5500" s="1">
        <v>44008</v>
      </c>
      <c r="J5500">
        <v>1.1213</v>
      </c>
    </row>
    <row r="5501" spans="9:10" x14ac:dyDescent="0.35">
      <c r="I5501" s="1">
        <v>44011</v>
      </c>
      <c r="J5501">
        <v>1.1284000000000001</v>
      </c>
    </row>
    <row r="5502" spans="9:10" x14ac:dyDescent="0.35">
      <c r="I5502" s="1">
        <v>44012</v>
      </c>
      <c r="J5502">
        <v>1.1197999999999999</v>
      </c>
    </row>
    <row r="5503" spans="9:10" x14ac:dyDescent="0.35">
      <c r="I5503" s="1">
        <v>44013</v>
      </c>
      <c r="J5503">
        <v>1.1200000000000001</v>
      </c>
    </row>
    <row r="5504" spans="9:10" x14ac:dyDescent="0.35">
      <c r="I5504" s="1">
        <v>44014</v>
      </c>
      <c r="J5504">
        <v>1.1286</v>
      </c>
    </row>
    <row r="5505" spans="9:10" x14ac:dyDescent="0.35">
      <c r="I5505" s="1">
        <v>44015</v>
      </c>
      <c r="J5505">
        <v>1.1224000000000001</v>
      </c>
    </row>
    <row r="5506" spans="9:10" x14ac:dyDescent="0.35">
      <c r="I5506" s="1">
        <v>44018</v>
      </c>
      <c r="J5506">
        <v>1.1325000000000001</v>
      </c>
    </row>
    <row r="5507" spans="9:10" x14ac:dyDescent="0.35">
      <c r="I5507" s="1">
        <v>44019</v>
      </c>
      <c r="J5507">
        <v>1.129</v>
      </c>
    </row>
    <row r="5508" spans="9:10" x14ac:dyDescent="0.35">
      <c r="I5508" s="1">
        <v>44020</v>
      </c>
      <c r="J5508">
        <v>1.1286</v>
      </c>
    </row>
    <row r="5509" spans="9:10" x14ac:dyDescent="0.35">
      <c r="I5509" s="1">
        <v>44021</v>
      </c>
      <c r="J5509">
        <v>1.1342000000000001</v>
      </c>
    </row>
    <row r="5510" spans="9:10" x14ac:dyDescent="0.35">
      <c r="I5510" s="1">
        <v>44022</v>
      </c>
      <c r="J5510">
        <v>1.1275999999999999</v>
      </c>
    </row>
    <row r="5511" spans="9:10" x14ac:dyDescent="0.35">
      <c r="I5511" s="1">
        <v>44025</v>
      </c>
      <c r="J5511">
        <v>1.1329</v>
      </c>
    </row>
    <row r="5512" spans="9:10" x14ac:dyDescent="0.35">
      <c r="I5512" s="1">
        <v>44026</v>
      </c>
      <c r="J5512">
        <v>1.1375</v>
      </c>
    </row>
    <row r="5513" spans="9:10" x14ac:dyDescent="0.35">
      <c r="I5513" s="1">
        <v>44027</v>
      </c>
      <c r="J5513">
        <v>1.1444000000000001</v>
      </c>
    </row>
    <row r="5514" spans="9:10" x14ac:dyDescent="0.35">
      <c r="I5514" s="1">
        <v>44028</v>
      </c>
      <c r="J5514">
        <v>1.1414</v>
      </c>
    </row>
    <row r="5515" spans="9:10" x14ac:dyDescent="0.35">
      <c r="I5515" s="1">
        <v>44029</v>
      </c>
      <c r="J5515">
        <v>1.1428</v>
      </c>
    </row>
    <row r="5516" spans="9:10" x14ac:dyDescent="0.35">
      <c r="I5516" s="1">
        <v>44032</v>
      </c>
      <c r="J5516">
        <v>1.1448</v>
      </c>
    </row>
    <row r="5517" spans="9:10" x14ac:dyDescent="0.35">
      <c r="I5517" s="1">
        <v>44033</v>
      </c>
      <c r="J5517">
        <v>1.1443000000000001</v>
      </c>
    </row>
    <row r="5518" spans="9:10" x14ac:dyDescent="0.35">
      <c r="I5518" s="1">
        <v>44034</v>
      </c>
      <c r="J5518">
        <v>1.1577999999999999</v>
      </c>
    </row>
    <row r="5519" spans="9:10" x14ac:dyDescent="0.35">
      <c r="I5519" s="1">
        <v>44035</v>
      </c>
      <c r="J5519">
        <v>1.1569</v>
      </c>
    </row>
    <row r="5520" spans="9:10" x14ac:dyDescent="0.35">
      <c r="I5520" s="1">
        <v>44036</v>
      </c>
      <c r="J5520">
        <v>1.1608000000000001</v>
      </c>
    </row>
    <row r="5521" spans="9:10" x14ac:dyDescent="0.35">
      <c r="I5521" s="1">
        <v>44039</v>
      </c>
      <c r="J5521">
        <v>1.1759999999999999</v>
      </c>
    </row>
    <row r="5522" spans="9:10" x14ac:dyDescent="0.35">
      <c r="I5522" s="1">
        <v>44040</v>
      </c>
      <c r="J5522">
        <v>1.1717</v>
      </c>
    </row>
    <row r="5523" spans="9:10" x14ac:dyDescent="0.35">
      <c r="I5523" s="1">
        <v>44041</v>
      </c>
      <c r="J5523">
        <v>1.1725000000000001</v>
      </c>
    </row>
    <row r="5524" spans="9:10" x14ac:dyDescent="0.35">
      <c r="I5524" s="1">
        <v>44042</v>
      </c>
      <c r="J5524">
        <v>1.1742999999999999</v>
      </c>
    </row>
    <row r="5525" spans="9:10" x14ac:dyDescent="0.35">
      <c r="I5525" s="1">
        <v>44043</v>
      </c>
      <c r="J5525">
        <v>1.1848000000000001</v>
      </c>
    </row>
    <row r="5526" spans="9:10" x14ac:dyDescent="0.35">
      <c r="I5526" s="1">
        <v>44046</v>
      </c>
      <c r="J5526">
        <v>1.1726000000000001</v>
      </c>
    </row>
    <row r="5527" spans="9:10" x14ac:dyDescent="0.35">
      <c r="I5527" s="1">
        <v>44047</v>
      </c>
      <c r="J5527">
        <v>1.1765000000000001</v>
      </c>
    </row>
    <row r="5528" spans="9:10" x14ac:dyDescent="0.35">
      <c r="I5528" s="1">
        <v>44048</v>
      </c>
      <c r="J5528">
        <v>1.1854</v>
      </c>
    </row>
    <row r="5529" spans="9:10" x14ac:dyDescent="0.35">
      <c r="I5529" s="1">
        <v>44049</v>
      </c>
      <c r="J5529">
        <v>1.1842999999999999</v>
      </c>
    </row>
    <row r="5530" spans="9:10" x14ac:dyDescent="0.35">
      <c r="I5530" s="1">
        <v>44050</v>
      </c>
      <c r="J5530">
        <v>1.1817</v>
      </c>
    </row>
    <row r="5531" spans="9:10" x14ac:dyDescent="0.35">
      <c r="I5531" s="1">
        <v>44053</v>
      </c>
      <c r="J5531">
        <v>1.1762999999999999</v>
      </c>
    </row>
    <row r="5532" spans="9:10" x14ac:dyDescent="0.35">
      <c r="I5532" s="1">
        <v>44054</v>
      </c>
      <c r="J5532">
        <v>1.1782999999999999</v>
      </c>
    </row>
    <row r="5533" spans="9:10" x14ac:dyDescent="0.35">
      <c r="I5533" s="1">
        <v>44055</v>
      </c>
      <c r="J5533">
        <v>1.1771</v>
      </c>
    </row>
    <row r="5534" spans="9:10" x14ac:dyDescent="0.35">
      <c r="I5534" s="1">
        <v>44056</v>
      </c>
      <c r="J5534">
        <v>1.1833</v>
      </c>
    </row>
    <row r="5535" spans="9:10" x14ac:dyDescent="0.35">
      <c r="I5535" s="1">
        <v>44057</v>
      </c>
      <c r="J5535">
        <v>1.1813</v>
      </c>
    </row>
    <row r="5536" spans="9:10" x14ac:dyDescent="0.35">
      <c r="I5536" s="1">
        <v>44060</v>
      </c>
      <c r="J5536">
        <v>1.1853</v>
      </c>
    </row>
    <row r="5537" spans="9:10" x14ac:dyDescent="0.35">
      <c r="I5537" s="1">
        <v>44061</v>
      </c>
      <c r="J5537">
        <v>1.1906000000000001</v>
      </c>
    </row>
    <row r="5538" spans="9:10" x14ac:dyDescent="0.35">
      <c r="I5538" s="1">
        <v>44062</v>
      </c>
      <c r="J5538">
        <v>1.1933</v>
      </c>
    </row>
    <row r="5539" spans="9:10" x14ac:dyDescent="0.35">
      <c r="I5539" s="1">
        <v>44063</v>
      </c>
      <c r="J5539">
        <v>1.1850000000000001</v>
      </c>
    </row>
    <row r="5540" spans="9:10" x14ac:dyDescent="0.35">
      <c r="I5540" s="1">
        <v>44064</v>
      </c>
      <c r="J5540">
        <v>1.1769000000000001</v>
      </c>
    </row>
    <row r="5541" spans="9:10" x14ac:dyDescent="0.35">
      <c r="I5541" s="1">
        <v>44067</v>
      </c>
      <c r="J5541">
        <v>1.1847000000000001</v>
      </c>
    </row>
    <row r="5542" spans="9:10" x14ac:dyDescent="0.35">
      <c r="I5542" s="1">
        <v>44068</v>
      </c>
      <c r="J5542">
        <v>1.1814</v>
      </c>
    </row>
    <row r="5543" spans="9:10" x14ac:dyDescent="0.35">
      <c r="I5543" s="1">
        <v>44069</v>
      </c>
      <c r="J5543">
        <v>1.1789000000000001</v>
      </c>
    </row>
    <row r="5544" spans="9:10" x14ac:dyDescent="0.35">
      <c r="I5544" s="1">
        <v>44070</v>
      </c>
      <c r="J5544">
        <v>1.1806000000000001</v>
      </c>
    </row>
    <row r="5545" spans="9:10" x14ac:dyDescent="0.35">
      <c r="I5545" s="1">
        <v>44071</v>
      </c>
      <c r="J5545">
        <v>1.1915</v>
      </c>
    </row>
    <row r="5546" spans="9:10" x14ac:dyDescent="0.35">
      <c r="I5546" s="1">
        <v>44074</v>
      </c>
      <c r="J5546">
        <v>1.194</v>
      </c>
    </row>
    <row r="5547" spans="9:10" x14ac:dyDescent="0.35">
      <c r="I5547" s="1">
        <v>44075</v>
      </c>
      <c r="J5547">
        <v>1.1987000000000001</v>
      </c>
    </row>
    <row r="5548" spans="9:10" x14ac:dyDescent="0.35">
      <c r="I5548" s="1">
        <v>44076</v>
      </c>
      <c r="J5548">
        <v>1.1860999999999999</v>
      </c>
    </row>
    <row r="5549" spans="9:10" x14ac:dyDescent="0.35">
      <c r="I5549" s="1">
        <v>44077</v>
      </c>
      <c r="J5549">
        <v>1.1813</v>
      </c>
    </row>
    <row r="5550" spans="9:10" x14ac:dyDescent="0.35">
      <c r="I5550" s="1">
        <v>44078</v>
      </c>
      <c r="J5550">
        <v>1.1841999999999999</v>
      </c>
    </row>
    <row r="5551" spans="9:10" x14ac:dyDescent="0.35">
      <c r="I5551" s="1">
        <v>44081</v>
      </c>
      <c r="J5551">
        <v>1.1823999999999999</v>
      </c>
    </row>
    <row r="5552" spans="9:10" x14ac:dyDescent="0.35">
      <c r="I5552" s="1">
        <v>44082</v>
      </c>
      <c r="J5552">
        <v>1.1785000000000001</v>
      </c>
    </row>
    <row r="5553" spans="9:10" x14ac:dyDescent="0.35">
      <c r="I5553" s="1">
        <v>44083</v>
      </c>
      <c r="J5553">
        <v>1.1773</v>
      </c>
    </row>
    <row r="5554" spans="9:10" x14ac:dyDescent="0.35">
      <c r="I5554" s="1">
        <v>44084</v>
      </c>
      <c r="J5554">
        <v>1.1849000000000001</v>
      </c>
    </row>
    <row r="5555" spans="9:10" x14ac:dyDescent="0.35">
      <c r="I5555" s="1">
        <v>44085</v>
      </c>
      <c r="J5555">
        <v>1.1854</v>
      </c>
    </row>
    <row r="5556" spans="9:10" x14ac:dyDescent="0.35">
      <c r="I5556" s="1">
        <v>44088</v>
      </c>
      <c r="J5556">
        <v>1.1876</v>
      </c>
    </row>
    <row r="5557" spans="9:10" x14ac:dyDescent="0.35">
      <c r="I5557" s="1">
        <v>44089</v>
      </c>
      <c r="J5557">
        <v>1.1892</v>
      </c>
    </row>
    <row r="5558" spans="9:10" x14ac:dyDescent="0.35">
      <c r="I5558" s="1">
        <v>44090</v>
      </c>
      <c r="J5558">
        <v>1.1869000000000001</v>
      </c>
    </row>
    <row r="5559" spans="9:10" x14ac:dyDescent="0.35">
      <c r="I5559" s="1">
        <v>44091</v>
      </c>
      <c r="J5559">
        <v>1.1797</v>
      </c>
    </row>
    <row r="5560" spans="9:10" x14ac:dyDescent="0.35">
      <c r="I5560" s="1">
        <v>44092</v>
      </c>
      <c r="J5560">
        <v>1.1833</v>
      </c>
    </row>
    <row r="5561" spans="9:10" x14ac:dyDescent="0.35">
      <c r="I5561" s="1">
        <v>44095</v>
      </c>
      <c r="J5561">
        <v>1.1787000000000001</v>
      </c>
    </row>
    <row r="5562" spans="9:10" x14ac:dyDescent="0.35">
      <c r="I5562" s="1">
        <v>44096</v>
      </c>
      <c r="J5562">
        <v>1.1739999999999999</v>
      </c>
    </row>
    <row r="5563" spans="9:10" x14ac:dyDescent="0.35">
      <c r="I5563" s="1">
        <v>44097</v>
      </c>
      <c r="J5563">
        <v>1.1692</v>
      </c>
    </row>
    <row r="5564" spans="9:10" x14ac:dyDescent="0.35">
      <c r="I5564" s="1">
        <v>44098</v>
      </c>
      <c r="J5564">
        <v>1.1645000000000001</v>
      </c>
    </row>
    <row r="5565" spans="9:10" x14ac:dyDescent="0.35">
      <c r="I5565" s="1">
        <v>44099</v>
      </c>
      <c r="J5565">
        <v>1.1634</v>
      </c>
    </row>
    <row r="5566" spans="9:10" x14ac:dyDescent="0.35">
      <c r="I5566" s="1">
        <v>44102</v>
      </c>
      <c r="J5566">
        <v>1.167</v>
      </c>
    </row>
    <row r="5567" spans="9:10" x14ac:dyDescent="0.35">
      <c r="I5567" s="1">
        <v>44103</v>
      </c>
      <c r="J5567">
        <v>1.1701999999999999</v>
      </c>
    </row>
    <row r="5568" spans="9:10" x14ac:dyDescent="0.35">
      <c r="I5568" s="1">
        <v>44104</v>
      </c>
      <c r="J5568">
        <v>1.1708000000000001</v>
      </c>
    </row>
    <row r="5569" spans="9:10" x14ac:dyDescent="0.35">
      <c r="I5569" s="1">
        <v>44105</v>
      </c>
      <c r="J5569">
        <v>1.1752</v>
      </c>
    </row>
    <row r="5570" spans="9:10" x14ac:dyDescent="0.35">
      <c r="I5570" s="1">
        <v>44106</v>
      </c>
      <c r="J5570">
        <v>1.173</v>
      </c>
    </row>
    <row r="5571" spans="9:10" x14ac:dyDescent="0.35">
      <c r="I5571" s="1">
        <v>44109</v>
      </c>
      <c r="J5571">
        <v>1.1768000000000001</v>
      </c>
    </row>
    <row r="5572" spans="9:10" x14ac:dyDescent="0.35">
      <c r="I5572" s="1">
        <v>44110</v>
      </c>
      <c r="J5572">
        <v>1.1795</v>
      </c>
    </row>
    <row r="5573" spans="9:10" x14ac:dyDescent="0.35">
      <c r="I5573" s="1">
        <v>44111</v>
      </c>
      <c r="J5573">
        <v>1.177</v>
      </c>
    </row>
    <row r="5574" spans="9:10" x14ac:dyDescent="0.35">
      <c r="I5574" s="1">
        <v>44112</v>
      </c>
      <c r="J5574">
        <v>1.1765000000000001</v>
      </c>
    </row>
    <row r="5575" spans="9:10" x14ac:dyDescent="0.35">
      <c r="I5575" s="1">
        <v>44113</v>
      </c>
      <c r="J5575">
        <v>1.1795</v>
      </c>
    </row>
    <row r="5576" spans="9:10" x14ac:dyDescent="0.35">
      <c r="I5576" s="1">
        <v>44116</v>
      </c>
      <c r="J5576">
        <v>1.1798999999999999</v>
      </c>
    </row>
    <row r="5577" spans="9:10" x14ac:dyDescent="0.35">
      <c r="I5577" s="1">
        <v>44117</v>
      </c>
      <c r="J5577">
        <v>1.1787000000000001</v>
      </c>
    </row>
    <row r="5578" spans="9:10" x14ac:dyDescent="0.35">
      <c r="I5578" s="1">
        <v>44118</v>
      </c>
      <c r="J5578">
        <v>1.175</v>
      </c>
    </row>
    <row r="5579" spans="9:10" x14ac:dyDescent="0.35">
      <c r="I5579" s="1">
        <v>44119</v>
      </c>
      <c r="J5579">
        <v>1.1698</v>
      </c>
    </row>
    <row r="5580" spans="9:10" x14ac:dyDescent="0.35">
      <c r="I5580" s="1">
        <v>44120</v>
      </c>
      <c r="J5580">
        <v>1.1740999999999999</v>
      </c>
    </row>
    <row r="5581" spans="9:10" x14ac:dyDescent="0.35">
      <c r="I5581" s="1">
        <v>44123</v>
      </c>
      <c r="J5581">
        <v>1.1785000000000001</v>
      </c>
    </row>
    <row r="5582" spans="9:10" x14ac:dyDescent="0.35">
      <c r="I5582" s="1">
        <v>44124</v>
      </c>
      <c r="J5582">
        <v>1.181</v>
      </c>
    </row>
    <row r="5583" spans="9:10" x14ac:dyDescent="0.35">
      <c r="I5583" s="1">
        <v>44125</v>
      </c>
      <c r="J5583">
        <v>1.1852</v>
      </c>
    </row>
    <row r="5584" spans="9:10" x14ac:dyDescent="0.35">
      <c r="I5584" s="1">
        <v>44126</v>
      </c>
      <c r="J5584">
        <v>1.1820999999999999</v>
      </c>
    </row>
    <row r="5585" spans="9:10" x14ac:dyDescent="0.35">
      <c r="I5585" s="1">
        <v>44127</v>
      </c>
      <c r="J5585">
        <v>1.1856</v>
      </c>
    </row>
    <row r="5586" spans="9:10" x14ac:dyDescent="0.35">
      <c r="I5586" s="1">
        <v>44130</v>
      </c>
      <c r="J5586">
        <v>1.1819</v>
      </c>
    </row>
    <row r="5587" spans="9:10" x14ac:dyDescent="0.35">
      <c r="I5587" s="1">
        <v>44131</v>
      </c>
      <c r="J5587">
        <v>1.1832</v>
      </c>
    </row>
    <row r="5588" spans="9:10" x14ac:dyDescent="0.35">
      <c r="I5588" s="1">
        <v>44132</v>
      </c>
      <c r="J5588">
        <v>1.1727000000000001</v>
      </c>
    </row>
    <row r="5589" spans="9:10" x14ac:dyDescent="0.35">
      <c r="I5589" s="1">
        <v>44133</v>
      </c>
      <c r="J5589">
        <v>1.1704000000000001</v>
      </c>
    </row>
    <row r="5590" spans="9:10" x14ac:dyDescent="0.35">
      <c r="I5590" s="1">
        <v>44134</v>
      </c>
      <c r="J5590">
        <v>1.1698</v>
      </c>
    </row>
    <row r="5591" spans="9:10" x14ac:dyDescent="0.35">
      <c r="I5591" s="1">
        <v>44137</v>
      </c>
      <c r="J5591">
        <v>1.1652</v>
      </c>
    </row>
    <row r="5592" spans="9:10" x14ac:dyDescent="0.35">
      <c r="I5592" s="1">
        <v>44138</v>
      </c>
      <c r="J5592">
        <v>1.1701999999999999</v>
      </c>
    </row>
    <row r="5593" spans="9:10" x14ac:dyDescent="0.35">
      <c r="I5593" s="1">
        <v>44139</v>
      </c>
      <c r="J5593">
        <v>1.1720999999999999</v>
      </c>
    </row>
    <row r="5594" spans="9:10" x14ac:dyDescent="0.35">
      <c r="I5594" s="1">
        <v>44140</v>
      </c>
      <c r="J5594">
        <v>1.1855</v>
      </c>
    </row>
    <row r="5595" spans="9:10" x14ac:dyDescent="0.35">
      <c r="I5595" s="1">
        <v>44141</v>
      </c>
      <c r="J5595">
        <v>1.1870000000000001</v>
      </c>
    </row>
    <row r="5596" spans="9:10" x14ac:dyDescent="0.35">
      <c r="I5596" s="1">
        <v>44144</v>
      </c>
      <c r="J5596">
        <v>1.1882999999999999</v>
      </c>
    </row>
    <row r="5597" spans="9:10" x14ac:dyDescent="0.35">
      <c r="I5597" s="1">
        <v>44145</v>
      </c>
      <c r="J5597">
        <v>1.1808000000000001</v>
      </c>
    </row>
    <row r="5598" spans="9:10" x14ac:dyDescent="0.35">
      <c r="I5598" s="1">
        <v>44146</v>
      </c>
      <c r="J5598">
        <v>1.1766000000000001</v>
      </c>
    </row>
    <row r="5599" spans="9:10" x14ac:dyDescent="0.35">
      <c r="I5599" s="1">
        <v>44147</v>
      </c>
      <c r="J5599">
        <v>1.1791</v>
      </c>
    </row>
    <row r="5600" spans="9:10" x14ac:dyDescent="0.35">
      <c r="I5600" s="1">
        <v>44148</v>
      </c>
      <c r="J5600">
        <v>1.1815</v>
      </c>
    </row>
    <row r="5601" spans="9:10" x14ac:dyDescent="0.35">
      <c r="I5601" s="1">
        <v>44151</v>
      </c>
      <c r="J5601">
        <v>1.1830000000000001</v>
      </c>
    </row>
    <row r="5602" spans="9:10" x14ac:dyDescent="0.35">
      <c r="I5602" s="1">
        <v>44152</v>
      </c>
      <c r="J5602">
        <v>1.1881999999999999</v>
      </c>
    </row>
    <row r="5603" spans="9:10" x14ac:dyDescent="0.35">
      <c r="I5603" s="1">
        <v>44153</v>
      </c>
      <c r="J5603">
        <v>1.1868000000000001</v>
      </c>
    </row>
    <row r="5604" spans="9:10" x14ac:dyDescent="0.35">
      <c r="I5604" s="1">
        <v>44154</v>
      </c>
      <c r="J5604">
        <v>1.1832</v>
      </c>
    </row>
    <row r="5605" spans="9:10" x14ac:dyDescent="0.35">
      <c r="I5605" s="1">
        <v>44155</v>
      </c>
      <c r="J5605">
        <v>1.1862999999999999</v>
      </c>
    </row>
    <row r="5606" spans="9:10" x14ac:dyDescent="0.35">
      <c r="I5606" s="1">
        <v>44158</v>
      </c>
      <c r="J5606">
        <v>1.1900999999999999</v>
      </c>
    </row>
    <row r="5607" spans="9:10" x14ac:dyDescent="0.35">
      <c r="I5607" s="1">
        <v>44159</v>
      </c>
      <c r="J5607">
        <v>1.1865000000000001</v>
      </c>
    </row>
    <row r="5608" spans="9:10" x14ac:dyDescent="0.35">
      <c r="I5608" s="1">
        <v>44160</v>
      </c>
      <c r="J5608">
        <v>1.1890000000000001</v>
      </c>
    </row>
    <row r="5609" spans="9:10" x14ac:dyDescent="0.35">
      <c r="I5609" s="1">
        <v>44161</v>
      </c>
      <c r="J5609">
        <v>1.19</v>
      </c>
    </row>
    <row r="5610" spans="9:10" x14ac:dyDescent="0.35">
      <c r="I5610" s="1">
        <v>44162</v>
      </c>
      <c r="J5610">
        <v>1.1921999999999999</v>
      </c>
    </row>
    <row r="5611" spans="9:10" x14ac:dyDescent="0.35">
      <c r="I5611" s="1">
        <v>44165</v>
      </c>
      <c r="J5611">
        <v>1.198</v>
      </c>
    </row>
    <row r="5612" spans="9:10" x14ac:dyDescent="0.35">
      <c r="I5612" s="1">
        <v>44166</v>
      </c>
      <c r="J5612">
        <v>1.1968000000000001</v>
      </c>
    </row>
    <row r="5613" spans="9:10" x14ac:dyDescent="0.35">
      <c r="I5613" s="1">
        <v>44167</v>
      </c>
      <c r="J5613">
        <v>1.2065999999999999</v>
      </c>
    </row>
    <row r="5614" spans="9:10" x14ac:dyDescent="0.35">
      <c r="I5614" s="1">
        <v>44168</v>
      </c>
      <c r="J5614">
        <v>1.2151000000000001</v>
      </c>
    </row>
    <row r="5615" spans="9:10" x14ac:dyDescent="0.35">
      <c r="I5615" s="1">
        <v>44169</v>
      </c>
      <c r="J5615">
        <v>1.2159</v>
      </c>
    </row>
    <row r="5616" spans="9:10" x14ac:dyDescent="0.35">
      <c r="I5616" s="1">
        <v>44172</v>
      </c>
      <c r="J5616">
        <v>1.2128000000000001</v>
      </c>
    </row>
    <row r="5617" spans="9:10" x14ac:dyDescent="0.35">
      <c r="I5617" s="1">
        <v>44173</v>
      </c>
      <c r="J5617">
        <v>1.2114</v>
      </c>
    </row>
    <row r="5618" spans="9:10" x14ac:dyDescent="0.35">
      <c r="I5618" s="1">
        <v>44174</v>
      </c>
      <c r="J5618">
        <v>1.2109000000000001</v>
      </c>
    </row>
    <row r="5619" spans="9:10" x14ac:dyDescent="0.35">
      <c r="I5619" s="1">
        <v>44175</v>
      </c>
      <c r="J5619">
        <v>1.2115</v>
      </c>
    </row>
    <row r="5620" spans="9:10" x14ac:dyDescent="0.35">
      <c r="I5620" s="1">
        <v>44176</v>
      </c>
      <c r="J5620">
        <v>1.2126999999999999</v>
      </c>
    </row>
    <row r="5621" spans="9:10" x14ac:dyDescent="0.35">
      <c r="I5621" s="1">
        <v>44179</v>
      </c>
      <c r="J5621">
        <v>1.2161999999999999</v>
      </c>
    </row>
    <row r="5622" spans="9:10" x14ac:dyDescent="0.35">
      <c r="I5622" s="1">
        <v>44180</v>
      </c>
      <c r="J5622">
        <v>1.214</v>
      </c>
    </row>
    <row r="5623" spans="9:10" x14ac:dyDescent="0.35">
      <c r="I5623" s="1">
        <v>44181</v>
      </c>
      <c r="J5623">
        <v>1.2189000000000001</v>
      </c>
    </row>
    <row r="5624" spans="9:10" x14ac:dyDescent="0.35">
      <c r="I5624" s="1">
        <v>44182</v>
      </c>
      <c r="J5624">
        <v>1.2245999999999999</v>
      </c>
    </row>
    <row r="5625" spans="9:10" x14ac:dyDescent="0.35">
      <c r="I5625" s="1">
        <v>44183</v>
      </c>
      <c r="J5625">
        <v>1.2259</v>
      </c>
    </row>
    <row r="5626" spans="9:10" x14ac:dyDescent="0.35">
      <c r="I5626" s="1">
        <v>44186</v>
      </c>
      <c r="J5626">
        <v>1.2173</v>
      </c>
    </row>
    <row r="5627" spans="9:10" x14ac:dyDescent="0.35">
      <c r="I5627" s="1">
        <v>44187</v>
      </c>
      <c r="J5627">
        <v>1.2239</v>
      </c>
    </row>
    <row r="5628" spans="9:10" x14ac:dyDescent="0.35">
      <c r="I5628" s="1">
        <v>44188</v>
      </c>
      <c r="J5628">
        <v>1.2165999999999999</v>
      </c>
    </row>
    <row r="5629" spans="9:10" x14ac:dyDescent="0.35">
      <c r="I5629" s="1">
        <v>44189</v>
      </c>
      <c r="J5629">
        <v>1.2193000000000001</v>
      </c>
    </row>
    <row r="5630" spans="9:10" x14ac:dyDescent="0.35">
      <c r="I5630" s="1">
        <v>44193</v>
      </c>
      <c r="J5630">
        <v>1.2219</v>
      </c>
    </row>
    <row r="5631" spans="9:10" x14ac:dyDescent="0.35">
      <c r="I5631" s="1">
        <v>44194</v>
      </c>
      <c r="J5631">
        <v>1.2259</v>
      </c>
    </row>
    <row r="5632" spans="9:10" x14ac:dyDescent="0.35">
      <c r="I5632" s="1">
        <v>44195</v>
      </c>
      <c r="J5632">
        <v>1.2281</v>
      </c>
    </row>
    <row r="5633" spans="9:10" x14ac:dyDescent="0.35">
      <c r="I5633" s="1">
        <v>44196</v>
      </c>
      <c r="J5633">
        <v>1.2271000000000001</v>
      </c>
    </row>
    <row r="5634" spans="9:10" x14ac:dyDescent="0.35">
      <c r="I5634" s="1">
        <v>44200</v>
      </c>
      <c r="J5634">
        <v>1.2296</v>
      </c>
    </row>
    <row r="5635" spans="9:10" x14ac:dyDescent="0.35">
      <c r="I5635" s="1">
        <v>44201</v>
      </c>
      <c r="J5635">
        <v>1.2271000000000001</v>
      </c>
    </row>
    <row r="5636" spans="9:10" x14ac:dyDescent="0.35">
      <c r="I5636" s="1">
        <v>44202</v>
      </c>
      <c r="J5636">
        <v>1.2338</v>
      </c>
    </row>
    <row r="5637" spans="9:10" x14ac:dyDescent="0.35">
      <c r="I5637" s="1">
        <v>44203</v>
      </c>
      <c r="J5637">
        <v>1.2276</v>
      </c>
    </row>
    <row r="5638" spans="9:10" x14ac:dyDescent="0.35">
      <c r="I5638" s="1">
        <v>44204</v>
      </c>
      <c r="J5638">
        <v>1.2250000000000001</v>
      </c>
    </row>
    <row r="5639" spans="9:10" x14ac:dyDescent="0.35">
      <c r="I5639" s="1">
        <v>44207</v>
      </c>
      <c r="J5639">
        <v>1.2162999999999999</v>
      </c>
    </row>
    <row r="5640" spans="9:10" x14ac:dyDescent="0.35">
      <c r="I5640" s="1">
        <v>44208</v>
      </c>
      <c r="J5640">
        <v>1.2161</v>
      </c>
    </row>
    <row r="5641" spans="9:10" x14ac:dyDescent="0.35">
      <c r="I5641" s="1">
        <v>44209</v>
      </c>
      <c r="J5641">
        <v>1.2165999999999999</v>
      </c>
    </row>
    <row r="5642" spans="9:10" x14ac:dyDescent="0.35">
      <c r="I5642" s="1">
        <v>44210</v>
      </c>
      <c r="J5642">
        <v>1.2123999999999999</v>
      </c>
    </row>
    <row r="5643" spans="9:10" x14ac:dyDescent="0.35">
      <c r="I5643" s="1">
        <v>44211</v>
      </c>
      <c r="J5643">
        <v>1.2122999999999999</v>
      </c>
    </row>
    <row r="5644" spans="9:10" x14ac:dyDescent="0.35">
      <c r="I5644" s="1">
        <v>44214</v>
      </c>
      <c r="J5644">
        <v>1.2063999999999999</v>
      </c>
    </row>
    <row r="5645" spans="9:10" x14ac:dyDescent="0.35">
      <c r="I5645" s="1">
        <v>44215</v>
      </c>
      <c r="J5645">
        <v>1.2132000000000001</v>
      </c>
    </row>
    <row r="5646" spans="9:10" x14ac:dyDescent="0.35">
      <c r="I5646" s="1">
        <v>44216</v>
      </c>
      <c r="J5646">
        <v>1.2101</v>
      </c>
    </row>
    <row r="5647" spans="9:10" x14ac:dyDescent="0.35">
      <c r="I5647" s="1">
        <v>44217</v>
      </c>
      <c r="J5647">
        <v>1.2158</v>
      </c>
    </row>
    <row r="5648" spans="9:10" x14ac:dyDescent="0.35">
      <c r="I5648" s="1">
        <v>44218</v>
      </c>
      <c r="J5648">
        <v>1.2158</v>
      </c>
    </row>
    <row r="5649" spans="9:10" x14ac:dyDescent="0.35">
      <c r="I5649" s="1">
        <v>44221</v>
      </c>
      <c r="J5649">
        <v>1.2152000000000001</v>
      </c>
    </row>
    <row r="5650" spans="9:10" x14ac:dyDescent="0.35">
      <c r="I5650" s="1">
        <v>44222</v>
      </c>
      <c r="J5650">
        <v>1.2142999999999999</v>
      </c>
    </row>
    <row r="5651" spans="9:10" x14ac:dyDescent="0.35">
      <c r="I5651" s="1">
        <v>44223</v>
      </c>
      <c r="J5651">
        <v>1.2114</v>
      </c>
    </row>
    <row r="5652" spans="9:10" x14ac:dyDescent="0.35">
      <c r="I5652" s="1">
        <v>44224</v>
      </c>
      <c r="J5652">
        <v>1.2091000000000001</v>
      </c>
    </row>
    <row r="5653" spans="9:10" x14ac:dyDescent="0.35">
      <c r="I5653" s="1">
        <v>44225</v>
      </c>
      <c r="J5653">
        <v>1.2136</v>
      </c>
    </row>
    <row r="5654" spans="9:10" x14ac:dyDescent="0.35">
      <c r="I5654" s="1">
        <v>44228</v>
      </c>
      <c r="J5654">
        <v>1.2083999999999999</v>
      </c>
    </row>
    <row r="5655" spans="9:10" x14ac:dyDescent="0.35">
      <c r="I5655" s="1">
        <v>44229</v>
      </c>
      <c r="J5655">
        <v>1.2043999999999999</v>
      </c>
    </row>
    <row r="5656" spans="9:10" x14ac:dyDescent="0.35">
      <c r="I5656" s="1">
        <v>44230</v>
      </c>
      <c r="J5656">
        <v>1.2017</v>
      </c>
    </row>
    <row r="5657" spans="9:10" x14ac:dyDescent="0.35">
      <c r="I5657" s="1">
        <v>44231</v>
      </c>
      <c r="J5657">
        <v>1.1996</v>
      </c>
    </row>
    <row r="5658" spans="9:10" x14ac:dyDescent="0.35">
      <c r="I5658" s="1">
        <v>44232</v>
      </c>
      <c r="J5658">
        <v>1.1982999999999999</v>
      </c>
    </row>
    <row r="5659" spans="9:10" x14ac:dyDescent="0.35">
      <c r="I5659" s="1">
        <v>44235</v>
      </c>
      <c r="J5659">
        <v>1.2024999999999999</v>
      </c>
    </row>
    <row r="5660" spans="9:10" x14ac:dyDescent="0.35">
      <c r="I5660" s="1">
        <v>44236</v>
      </c>
      <c r="J5660">
        <v>1.2103999999999999</v>
      </c>
    </row>
    <row r="5661" spans="9:10" x14ac:dyDescent="0.35">
      <c r="I5661" s="1">
        <v>44237</v>
      </c>
      <c r="J5661">
        <v>1.2126999999999999</v>
      </c>
    </row>
    <row r="5662" spans="9:10" x14ac:dyDescent="0.35">
      <c r="I5662" s="1">
        <v>44238</v>
      </c>
      <c r="J5662">
        <v>1.2146999999999999</v>
      </c>
    </row>
    <row r="5663" spans="9:10" x14ac:dyDescent="0.35">
      <c r="I5663" s="1">
        <v>44239</v>
      </c>
      <c r="J5663">
        <v>1.2108000000000001</v>
      </c>
    </row>
    <row r="5664" spans="9:10" x14ac:dyDescent="0.35">
      <c r="I5664" s="1">
        <v>44242</v>
      </c>
      <c r="J5664">
        <v>1.2129000000000001</v>
      </c>
    </row>
    <row r="5665" spans="9:10" x14ac:dyDescent="0.35">
      <c r="I5665" s="1">
        <v>44243</v>
      </c>
      <c r="J5665">
        <v>1.2142999999999999</v>
      </c>
    </row>
    <row r="5666" spans="9:10" x14ac:dyDescent="0.35">
      <c r="I5666" s="1">
        <v>44244</v>
      </c>
      <c r="J5666">
        <v>1.206</v>
      </c>
    </row>
    <row r="5667" spans="9:10" x14ac:dyDescent="0.35">
      <c r="I5667" s="1">
        <v>44245</v>
      </c>
      <c r="J5667">
        <v>1.2083999999999999</v>
      </c>
    </row>
    <row r="5668" spans="9:10" x14ac:dyDescent="0.35">
      <c r="I5668" s="1">
        <v>44246</v>
      </c>
      <c r="J5668">
        <v>1.2139</v>
      </c>
    </row>
    <row r="5669" spans="9:10" x14ac:dyDescent="0.35">
      <c r="I5669" s="1">
        <v>44249</v>
      </c>
      <c r="J5669">
        <v>1.2133</v>
      </c>
    </row>
    <row r="5670" spans="9:10" x14ac:dyDescent="0.35">
      <c r="I5670" s="1">
        <v>44250</v>
      </c>
      <c r="J5670">
        <v>1.2142999999999999</v>
      </c>
    </row>
    <row r="5671" spans="9:10" x14ac:dyDescent="0.35">
      <c r="I5671" s="1">
        <v>44251</v>
      </c>
      <c r="J5671">
        <v>1.2145999999999999</v>
      </c>
    </row>
    <row r="5672" spans="9:10" x14ac:dyDescent="0.35">
      <c r="I5672" s="1">
        <v>44252</v>
      </c>
      <c r="J5672">
        <v>1.2224999999999999</v>
      </c>
    </row>
    <row r="5673" spans="9:10" x14ac:dyDescent="0.35">
      <c r="I5673" s="1">
        <v>44253</v>
      </c>
      <c r="J5673">
        <v>1.2121</v>
      </c>
    </row>
    <row r="5674" spans="9:10" x14ac:dyDescent="0.35">
      <c r="I5674" s="1">
        <v>44256</v>
      </c>
      <c r="J5674">
        <v>1.2053</v>
      </c>
    </row>
    <row r="5675" spans="9:10" x14ac:dyDescent="0.35">
      <c r="I5675" s="1">
        <v>44257</v>
      </c>
      <c r="J5675">
        <v>1.2028000000000001</v>
      </c>
    </row>
    <row r="5676" spans="9:10" x14ac:dyDescent="0.35">
      <c r="I5676" s="1">
        <v>44258</v>
      </c>
      <c r="J5676">
        <v>1.2048000000000001</v>
      </c>
    </row>
    <row r="5677" spans="9:10" x14ac:dyDescent="0.35">
      <c r="I5677" s="1">
        <v>44259</v>
      </c>
      <c r="J5677">
        <v>1.2034</v>
      </c>
    </row>
    <row r="5678" spans="9:10" x14ac:dyDescent="0.35">
      <c r="I5678" s="1">
        <v>44260</v>
      </c>
      <c r="J5678">
        <v>1.1938</v>
      </c>
    </row>
    <row r="5679" spans="9:10" x14ac:dyDescent="0.35">
      <c r="I5679" s="1">
        <v>44263</v>
      </c>
      <c r="J5679">
        <v>1.1866000000000001</v>
      </c>
    </row>
    <row r="5680" spans="9:10" x14ac:dyDescent="0.35">
      <c r="I5680" s="1">
        <v>44264</v>
      </c>
      <c r="J5680">
        <v>1.1894</v>
      </c>
    </row>
    <row r="5681" spans="9:10" x14ac:dyDescent="0.35">
      <c r="I5681" s="1">
        <v>44265</v>
      </c>
      <c r="J5681">
        <v>1.1892</v>
      </c>
    </row>
    <row r="5682" spans="9:10" x14ac:dyDescent="0.35">
      <c r="I5682" s="1">
        <v>44266</v>
      </c>
      <c r="J5682">
        <v>1.1969000000000001</v>
      </c>
    </row>
    <row r="5683" spans="9:10" x14ac:dyDescent="0.35">
      <c r="I5683" s="1">
        <v>44267</v>
      </c>
      <c r="J5683">
        <v>1.1933</v>
      </c>
    </row>
    <row r="5684" spans="9:10" x14ac:dyDescent="0.35">
      <c r="I5684" s="1">
        <v>44270</v>
      </c>
      <c r="J5684">
        <v>1.1919999999999999</v>
      </c>
    </row>
    <row r="5685" spans="9:10" x14ac:dyDescent="0.35">
      <c r="I5685" s="1">
        <v>44271</v>
      </c>
      <c r="J5685">
        <v>1.1926000000000001</v>
      </c>
    </row>
    <row r="5686" spans="9:10" x14ac:dyDescent="0.35">
      <c r="I5686" s="1">
        <v>44272</v>
      </c>
      <c r="J5686">
        <v>1.1907000000000001</v>
      </c>
    </row>
    <row r="5687" spans="9:10" x14ac:dyDescent="0.35">
      <c r="I5687" s="1">
        <v>44273</v>
      </c>
      <c r="J5687">
        <v>1.1912</v>
      </c>
    </row>
    <row r="5688" spans="9:10" x14ac:dyDescent="0.35">
      <c r="I5688" s="1">
        <v>44274</v>
      </c>
      <c r="J5688">
        <v>1.1891</v>
      </c>
    </row>
    <row r="5689" spans="9:10" x14ac:dyDescent="0.35">
      <c r="I5689" s="1">
        <v>44277</v>
      </c>
      <c r="J5689">
        <v>1.1926000000000001</v>
      </c>
    </row>
    <row r="5690" spans="9:10" x14ac:dyDescent="0.35">
      <c r="I5690" s="1">
        <v>44278</v>
      </c>
      <c r="J5690">
        <v>1.1882999999999999</v>
      </c>
    </row>
    <row r="5691" spans="9:10" x14ac:dyDescent="0.35">
      <c r="I5691" s="1">
        <v>44279</v>
      </c>
      <c r="J5691">
        <v>1.1825000000000001</v>
      </c>
    </row>
    <row r="5692" spans="9:10" x14ac:dyDescent="0.35">
      <c r="I5692" s="1">
        <v>44280</v>
      </c>
      <c r="J5692">
        <v>1.1801999999999999</v>
      </c>
    </row>
    <row r="5693" spans="9:10" x14ac:dyDescent="0.35">
      <c r="I5693" s="1">
        <v>44281</v>
      </c>
      <c r="J5693">
        <v>1.1781999999999999</v>
      </c>
    </row>
    <row r="5694" spans="9:10" x14ac:dyDescent="0.35">
      <c r="I5694" s="1">
        <v>44284</v>
      </c>
      <c r="J5694">
        <v>1.1783999999999999</v>
      </c>
    </row>
    <row r="5695" spans="9:10" x14ac:dyDescent="0.35">
      <c r="I5695" s="1">
        <v>44285</v>
      </c>
      <c r="J5695">
        <v>1.1740999999999999</v>
      </c>
    </row>
    <row r="5696" spans="9:10" x14ac:dyDescent="0.35">
      <c r="I5696" s="1">
        <v>44286</v>
      </c>
      <c r="J5696">
        <v>1.1725000000000001</v>
      </c>
    </row>
    <row r="5697" spans="9:10" x14ac:dyDescent="0.35">
      <c r="I5697" s="1">
        <v>44287</v>
      </c>
      <c r="J5697">
        <v>1.1746000000000001</v>
      </c>
    </row>
    <row r="5698" spans="9:10" x14ac:dyDescent="0.35">
      <c r="I5698" s="1">
        <v>44292</v>
      </c>
      <c r="J5698">
        <v>1.1812</v>
      </c>
    </row>
    <row r="5699" spans="9:10" x14ac:dyDescent="0.35">
      <c r="I5699" s="1">
        <v>44293</v>
      </c>
      <c r="J5699">
        <v>1.1883999999999999</v>
      </c>
    </row>
    <row r="5700" spans="9:10" x14ac:dyDescent="0.35">
      <c r="I5700" s="1">
        <v>44294</v>
      </c>
      <c r="J5700">
        <v>1.1873</v>
      </c>
    </row>
    <row r="5701" spans="9:10" x14ac:dyDescent="0.35">
      <c r="I5701" s="1">
        <v>44295</v>
      </c>
      <c r="J5701">
        <v>1.1888000000000001</v>
      </c>
    </row>
    <row r="5702" spans="9:10" x14ac:dyDescent="0.35">
      <c r="I5702" s="1">
        <v>44298</v>
      </c>
      <c r="J5702">
        <v>1.1903999999999999</v>
      </c>
    </row>
    <row r="5703" spans="9:10" x14ac:dyDescent="0.35">
      <c r="I5703" s="1">
        <v>44299</v>
      </c>
      <c r="J5703">
        <v>1.1896</v>
      </c>
    </row>
    <row r="5704" spans="9:10" x14ac:dyDescent="0.35">
      <c r="I5704" s="1">
        <v>44300</v>
      </c>
      <c r="J5704">
        <v>1.1963999999999999</v>
      </c>
    </row>
    <row r="5705" spans="9:10" x14ac:dyDescent="0.35">
      <c r="I5705" s="1">
        <v>44301</v>
      </c>
      <c r="J5705">
        <v>1.1970000000000001</v>
      </c>
    </row>
    <row r="5706" spans="9:10" x14ac:dyDescent="0.35">
      <c r="I5706" s="1">
        <v>44302</v>
      </c>
      <c r="J5706">
        <v>1.1986000000000001</v>
      </c>
    </row>
    <row r="5707" spans="9:10" x14ac:dyDescent="0.35">
      <c r="I5707" s="1">
        <v>44305</v>
      </c>
      <c r="J5707">
        <v>1.2035</v>
      </c>
    </row>
    <row r="5708" spans="9:10" x14ac:dyDescent="0.35">
      <c r="I5708" s="1">
        <v>44306</v>
      </c>
      <c r="J5708">
        <v>1.2051000000000001</v>
      </c>
    </row>
    <row r="5709" spans="9:10" x14ac:dyDescent="0.35">
      <c r="I5709" s="1">
        <v>44307</v>
      </c>
      <c r="J5709">
        <v>1.2007000000000001</v>
      </c>
    </row>
    <row r="5710" spans="9:10" x14ac:dyDescent="0.35">
      <c r="I5710" s="1">
        <v>44308</v>
      </c>
      <c r="J5710">
        <v>1.2045999999999999</v>
      </c>
    </row>
    <row r="5711" spans="9:10" x14ac:dyDescent="0.35">
      <c r="I5711" s="1">
        <v>44309</v>
      </c>
      <c r="J5711">
        <v>1.2065999999999999</v>
      </c>
    </row>
    <row r="5712" spans="9:10" x14ac:dyDescent="0.35">
      <c r="I5712" s="1">
        <v>44312</v>
      </c>
      <c r="J5712">
        <v>1.2084999999999999</v>
      </c>
    </row>
    <row r="5713" spans="9:10" x14ac:dyDescent="0.35">
      <c r="I5713" s="1">
        <v>44313</v>
      </c>
      <c r="J5713">
        <v>1.2088000000000001</v>
      </c>
    </row>
    <row r="5714" spans="9:10" x14ac:dyDescent="0.35">
      <c r="I5714" s="1">
        <v>44314</v>
      </c>
      <c r="J5714">
        <v>1.2070000000000001</v>
      </c>
    </row>
    <row r="5715" spans="9:10" x14ac:dyDescent="0.35">
      <c r="I5715" s="1">
        <v>44315</v>
      </c>
      <c r="J5715">
        <v>1.2129000000000001</v>
      </c>
    </row>
    <row r="5716" spans="9:10" x14ac:dyDescent="0.35">
      <c r="I5716" s="1">
        <v>44316</v>
      </c>
      <c r="J5716">
        <v>1.2081999999999999</v>
      </c>
    </row>
    <row r="5717" spans="9:10" x14ac:dyDescent="0.35">
      <c r="I5717" s="1">
        <v>44319</v>
      </c>
      <c r="J5717">
        <v>1.2043999999999999</v>
      </c>
    </row>
    <row r="5718" spans="9:10" x14ac:dyDescent="0.35">
      <c r="I5718" s="1">
        <v>44320</v>
      </c>
      <c r="J5718">
        <v>1.2020999999999999</v>
      </c>
    </row>
    <row r="5719" spans="9:10" x14ac:dyDescent="0.35">
      <c r="I5719" s="1">
        <v>44321</v>
      </c>
      <c r="J5719">
        <v>1.2004999999999999</v>
      </c>
    </row>
    <row r="5720" spans="9:10" x14ac:dyDescent="0.35">
      <c r="I5720" s="1">
        <v>44322</v>
      </c>
      <c r="J5720">
        <v>1.206</v>
      </c>
    </row>
    <row r="5721" spans="9:10" x14ac:dyDescent="0.35">
      <c r="I5721" s="1">
        <v>44323</v>
      </c>
      <c r="J5721">
        <v>1.2059</v>
      </c>
    </row>
    <row r="5722" spans="9:10" x14ac:dyDescent="0.35">
      <c r="I5722" s="1">
        <v>44326</v>
      </c>
      <c r="J5722">
        <v>1.2169000000000001</v>
      </c>
    </row>
    <row r="5723" spans="9:10" x14ac:dyDescent="0.35">
      <c r="I5723" s="1">
        <v>44327</v>
      </c>
      <c r="J5723">
        <v>1.2170000000000001</v>
      </c>
    </row>
    <row r="5724" spans="9:10" x14ac:dyDescent="0.35">
      <c r="I5724" s="1">
        <v>44328</v>
      </c>
      <c r="J5724">
        <v>1.2118</v>
      </c>
    </row>
    <row r="5725" spans="9:10" x14ac:dyDescent="0.35">
      <c r="I5725" s="1">
        <v>44329</v>
      </c>
      <c r="J5725">
        <v>1.2081</v>
      </c>
    </row>
    <row r="5726" spans="9:10" x14ac:dyDescent="0.35">
      <c r="I5726" s="1">
        <v>44330</v>
      </c>
      <c r="J5726">
        <v>1.2122999999999999</v>
      </c>
    </row>
    <row r="5727" spans="9:10" x14ac:dyDescent="0.35">
      <c r="I5727" s="1">
        <v>44333</v>
      </c>
      <c r="J5727">
        <v>1.2142999999999999</v>
      </c>
    </row>
    <row r="5728" spans="9:10" x14ac:dyDescent="0.35">
      <c r="I5728" s="1">
        <v>44334</v>
      </c>
      <c r="J5728">
        <v>1.2222</v>
      </c>
    </row>
    <row r="5729" spans="9:10" x14ac:dyDescent="0.35">
      <c r="I5729" s="1">
        <v>44335</v>
      </c>
      <c r="J5729">
        <v>1.2212000000000001</v>
      </c>
    </row>
    <row r="5730" spans="9:10" x14ac:dyDescent="0.35">
      <c r="I5730" s="1">
        <v>44336</v>
      </c>
      <c r="J5730">
        <v>1.2202999999999999</v>
      </c>
    </row>
    <row r="5731" spans="9:10" x14ac:dyDescent="0.35">
      <c r="I5731" s="1">
        <v>44337</v>
      </c>
      <c r="J5731">
        <v>1.2188000000000001</v>
      </c>
    </row>
    <row r="5732" spans="9:10" x14ac:dyDescent="0.35">
      <c r="I5732" s="1">
        <v>44340</v>
      </c>
      <c r="J5732">
        <v>1.2212000000000001</v>
      </c>
    </row>
    <row r="5733" spans="9:10" x14ac:dyDescent="0.35">
      <c r="I5733" s="1">
        <v>44341</v>
      </c>
      <c r="J5733">
        <v>1.2263999999999999</v>
      </c>
    </row>
    <row r="5734" spans="9:10" x14ac:dyDescent="0.35">
      <c r="I5734" s="1">
        <v>44342</v>
      </c>
      <c r="J5734">
        <v>1.2229000000000001</v>
      </c>
    </row>
    <row r="5735" spans="9:10" x14ac:dyDescent="0.35">
      <c r="I5735" s="1">
        <v>44343</v>
      </c>
      <c r="J5735">
        <v>1.2198</v>
      </c>
    </row>
    <row r="5736" spans="9:10" x14ac:dyDescent="0.35">
      <c r="I5736" s="1">
        <v>44344</v>
      </c>
      <c r="J5736">
        <v>1.2141999999999999</v>
      </c>
    </row>
    <row r="5737" spans="9:10" x14ac:dyDescent="0.35">
      <c r="I5737" s="1">
        <v>44347</v>
      </c>
      <c r="J5737">
        <v>1.2201</v>
      </c>
    </row>
    <row r="5738" spans="9:10" x14ac:dyDescent="0.35">
      <c r="I5738" s="1">
        <v>44348</v>
      </c>
      <c r="J5738">
        <v>1.2224999999999999</v>
      </c>
    </row>
    <row r="5739" spans="9:10" x14ac:dyDescent="0.35">
      <c r="I5739" s="1">
        <v>44349</v>
      </c>
      <c r="J5739">
        <v>1.2185999999999999</v>
      </c>
    </row>
    <row r="5740" spans="9:10" x14ac:dyDescent="0.35">
      <c r="I5740" s="1">
        <v>44350</v>
      </c>
      <c r="J5740">
        <v>1.2186999999999999</v>
      </c>
    </row>
    <row r="5741" spans="9:10" x14ac:dyDescent="0.35">
      <c r="I5741" s="1">
        <v>44351</v>
      </c>
      <c r="J5741">
        <v>1.2117</v>
      </c>
    </row>
    <row r="5742" spans="9:10" x14ac:dyDescent="0.35">
      <c r="I5742" s="1">
        <v>44354</v>
      </c>
      <c r="J5742">
        <v>1.2161999999999999</v>
      </c>
    </row>
    <row r="5743" spans="9:10" x14ac:dyDescent="0.35">
      <c r="I5743" s="1">
        <v>44355</v>
      </c>
      <c r="J5743">
        <v>1.2181999999999999</v>
      </c>
    </row>
    <row r="5744" spans="9:10" x14ac:dyDescent="0.35">
      <c r="I5744" s="1">
        <v>44356</v>
      </c>
      <c r="J5744">
        <v>1.2195</v>
      </c>
    </row>
    <row r="5745" spans="9:10" x14ac:dyDescent="0.35">
      <c r="I5745" s="1">
        <v>44357</v>
      </c>
      <c r="J5745">
        <v>1.2174</v>
      </c>
    </row>
    <row r="5746" spans="9:10" x14ac:dyDescent="0.35">
      <c r="I5746" s="1">
        <v>44358</v>
      </c>
      <c r="J5746">
        <v>1.2124999999999999</v>
      </c>
    </row>
    <row r="5747" spans="9:10" x14ac:dyDescent="0.35">
      <c r="I5747" s="1">
        <v>44361</v>
      </c>
      <c r="J5747">
        <v>1.2112000000000001</v>
      </c>
    </row>
    <row r="5748" spans="9:10" x14ac:dyDescent="0.35">
      <c r="I5748" s="1">
        <v>44362</v>
      </c>
      <c r="J5748">
        <v>1.2108000000000001</v>
      </c>
    </row>
    <row r="5749" spans="9:10" x14ac:dyDescent="0.35">
      <c r="I5749" s="1">
        <v>44363</v>
      </c>
      <c r="J5749">
        <v>1.2123999999999999</v>
      </c>
    </row>
    <row r="5750" spans="9:10" x14ac:dyDescent="0.35">
      <c r="I5750" s="1">
        <v>44364</v>
      </c>
      <c r="J5750">
        <v>1.1937</v>
      </c>
    </row>
    <row r="5751" spans="9:10" x14ac:dyDescent="0.35">
      <c r="I5751" s="1">
        <v>44365</v>
      </c>
      <c r="J5751">
        <v>1.1898</v>
      </c>
    </row>
    <row r="5752" spans="9:10" x14ac:dyDescent="0.35">
      <c r="I5752" s="1">
        <v>44368</v>
      </c>
      <c r="J5752">
        <v>1.1891</v>
      </c>
    </row>
    <row r="5753" spans="9:10" x14ac:dyDescent="0.35">
      <c r="I5753" s="1">
        <v>44369</v>
      </c>
      <c r="J5753">
        <v>1.1894</v>
      </c>
    </row>
    <row r="5754" spans="9:10" x14ac:dyDescent="0.35">
      <c r="I5754" s="1">
        <v>44370</v>
      </c>
      <c r="J5754">
        <v>1.1951000000000001</v>
      </c>
    </row>
    <row r="5755" spans="9:10" x14ac:dyDescent="0.35">
      <c r="I5755" s="1">
        <v>44371</v>
      </c>
      <c r="J5755">
        <v>1.1936</v>
      </c>
    </row>
    <row r="5756" spans="9:10" x14ac:dyDescent="0.35">
      <c r="I5756" s="1">
        <v>44372</v>
      </c>
      <c r="J5756">
        <v>1.1950000000000001</v>
      </c>
    </row>
    <row r="5757" spans="9:10" x14ac:dyDescent="0.35">
      <c r="I5757" s="1">
        <v>44375</v>
      </c>
      <c r="J5757">
        <v>1.1910000000000001</v>
      </c>
    </row>
    <row r="5758" spans="9:10" x14ac:dyDescent="0.35">
      <c r="I5758" s="1">
        <v>44376</v>
      </c>
      <c r="J5758">
        <v>1.1888000000000001</v>
      </c>
    </row>
    <row r="5759" spans="9:10" x14ac:dyDescent="0.35">
      <c r="I5759" s="1">
        <v>44377</v>
      </c>
      <c r="J5759">
        <v>1.1883999999999999</v>
      </c>
    </row>
    <row r="5760" spans="9:10" x14ac:dyDescent="0.35">
      <c r="I5760" s="1">
        <v>44378</v>
      </c>
      <c r="J5760">
        <v>1.1883999999999999</v>
      </c>
    </row>
    <row r="5761" spans="9:10" x14ac:dyDescent="0.35">
      <c r="I5761" s="1">
        <v>44379</v>
      </c>
      <c r="J5761">
        <v>1.1822999999999999</v>
      </c>
    </row>
    <row r="5762" spans="9:10" x14ac:dyDescent="0.35">
      <c r="I5762" s="1">
        <v>44382</v>
      </c>
      <c r="J5762">
        <v>1.1866000000000001</v>
      </c>
    </row>
    <row r="5763" spans="9:10" x14ac:dyDescent="0.35">
      <c r="I5763" s="1">
        <v>44383</v>
      </c>
      <c r="J5763">
        <v>1.1838</v>
      </c>
    </row>
    <row r="5764" spans="9:10" x14ac:dyDescent="0.35">
      <c r="I5764" s="1">
        <v>44384</v>
      </c>
      <c r="J5764">
        <v>1.1831</v>
      </c>
    </row>
    <row r="5765" spans="9:10" x14ac:dyDescent="0.35">
      <c r="I5765" s="1">
        <v>44385</v>
      </c>
      <c r="J5765">
        <v>1.1838</v>
      </c>
    </row>
    <row r="5766" spans="9:10" x14ac:dyDescent="0.35">
      <c r="I5766" s="1">
        <v>44386</v>
      </c>
      <c r="J5766">
        <v>1.1858</v>
      </c>
    </row>
    <row r="5767" spans="9:10" x14ac:dyDescent="0.35">
      <c r="I5767" s="1">
        <v>44389</v>
      </c>
      <c r="J5767">
        <v>1.1852</v>
      </c>
    </row>
    <row r="5768" spans="9:10" x14ac:dyDescent="0.35">
      <c r="I5768" s="1">
        <v>44390</v>
      </c>
      <c r="J5768">
        <v>1.1843999999999999</v>
      </c>
    </row>
    <row r="5769" spans="9:10" x14ac:dyDescent="0.35">
      <c r="I5769" s="1">
        <v>44391</v>
      </c>
      <c r="J5769">
        <v>1.1812</v>
      </c>
    </row>
    <row r="5770" spans="9:10" x14ac:dyDescent="0.35">
      <c r="I5770" s="1">
        <v>44392</v>
      </c>
      <c r="J5770">
        <v>1.1809000000000001</v>
      </c>
    </row>
    <row r="5771" spans="9:10" x14ac:dyDescent="0.35">
      <c r="I5771" s="1">
        <v>44393</v>
      </c>
      <c r="J5771">
        <v>1.1801999999999999</v>
      </c>
    </row>
    <row r="5772" spans="9:10" x14ac:dyDescent="0.35">
      <c r="I5772" s="1">
        <v>44396</v>
      </c>
      <c r="J5772">
        <v>1.1766000000000001</v>
      </c>
    </row>
    <row r="5773" spans="9:10" x14ac:dyDescent="0.35">
      <c r="I5773" s="1">
        <v>44397</v>
      </c>
      <c r="J5773">
        <v>1.1775</v>
      </c>
    </row>
    <row r="5774" spans="9:10" x14ac:dyDescent="0.35">
      <c r="I5774" s="1">
        <v>44398</v>
      </c>
      <c r="J5774">
        <v>1.1772</v>
      </c>
    </row>
    <row r="5775" spans="9:10" x14ac:dyDescent="0.35">
      <c r="I5775" s="1">
        <v>44399</v>
      </c>
      <c r="J5775">
        <v>1.1775</v>
      </c>
    </row>
    <row r="5776" spans="9:10" x14ac:dyDescent="0.35">
      <c r="I5776" s="1">
        <v>44400</v>
      </c>
      <c r="J5776">
        <v>1.1767000000000001</v>
      </c>
    </row>
    <row r="5777" spans="9:10" x14ac:dyDescent="0.35">
      <c r="I5777" s="1">
        <v>44403</v>
      </c>
      <c r="J5777">
        <v>1.1787000000000001</v>
      </c>
    </row>
    <row r="5778" spans="9:10" x14ac:dyDescent="0.35">
      <c r="I5778" s="1">
        <v>44404</v>
      </c>
      <c r="J5778">
        <v>1.181</v>
      </c>
    </row>
    <row r="5779" spans="9:10" x14ac:dyDescent="0.35">
      <c r="I5779" s="1">
        <v>44405</v>
      </c>
      <c r="J5779">
        <v>1.1807000000000001</v>
      </c>
    </row>
    <row r="5780" spans="9:10" x14ac:dyDescent="0.35">
      <c r="I5780" s="1">
        <v>44406</v>
      </c>
      <c r="J5780">
        <v>1.1873</v>
      </c>
    </row>
    <row r="5781" spans="9:10" x14ac:dyDescent="0.35">
      <c r="I5781" s="1">
        <v>44407</v>
      </c>
      <c r="J5781">
        <v>1.1891</v>
      </c>
    </row>
    <row r="5782" spans="9:10" x14ac:dyDescent="0.35">
      <c r="I5782" s="1">
        <v>44410</v>
      </c>
      <c r="J5782">
        <v>1.1886000000000001</v>
      </c>
    </row>
    <row r="5783" spans="9:10" x14ac:dyDescent="0.35">
      <c r="I5783" s="1">
        <v>44411</v>
      </c>
      <c r="J5783">
        <v>1.1884999999999999</v>
      </c>
    </row>
    <row r="5784" spans="9:10" x14ac:dyDescent="0.35">
      <c r="I5784" s="1">
        <v>44412</v>
      </c>
      <c r="J5784">
        <v>1.1860999999999999</v>
      </c>
    </row>
    <row r="5785" spans="9:10" x14ac:dyDescent="0.35">
      <c r="I5785" s="1">
        <v>44413</v>
      </c>
      <c r="J5785">
        <v>1.1850000000000001</v>
      </c>
    </row>
    <row r="5786" spans="9:10" x14ac:dyDescent="0.35">
      <c r="I5786" s="1">
        <v>44414</v>
      </c>
      <c r="J5786">
        <v>1.1807000000000001</v>
      </c>
    </row>
    <row r="5787" spans="9:10" x14ac:dyDescent="0.35">
      <c r="I5787" s="1">
        <v>44417</v>
      </c>
      <c r="J5787">
        <v>1.1760999999999999</v>
      </c>
    </row>
    <row r="5788" spans="9:10" x14ac:dyDescent="0.35">
      <c r="I5788" s="1">
        <v>44418</v>
      </c>
      <c r="J5788">
        <v>1.1721999999999999</v>
      </c>
    </row>
    <row r="5789" spans="9:10" x14ac:dyDescent="0.35">
      <c r="I5789" s="1">
        <v>44419</v>
      </c>
      <c r="J5789">
        <v>1.1718</v>
      </c>
    </row>
    <row r="5790" spans="9:10" x14ac:dyDescent="0.35">
      <c r="I5790" s="1">
        <v>44420</v>
      </c>
      <c r="J5790">
        <v>1.1738999999999999</v>
      </c>
    </row>
    <row r="5791" spans="9:10" x14ac:dyDescent="0.35">
      <c r="I5791" s="1">
        <v>44421</v>
      </c>
      <c r="J5791">
        <v>1.1765000000000001</v>
      </c>
    </row>
    <row r="5792" spans="9:10" x14ac:dyDescent="0.35">
      <c r="I5792" s="1">
        <v>44424</v>
      </c>
      <c r="J5792">
        <v>1.1772</v>
      </c>
    </row>
    <row r="5793" spans="9:10" x14ac:dyDescent="0.35">
      <c r="I5793" s="1">
        <v>44425</v>
      </c>
      <c r="J5793">
        <v>1.1767000000000001</v>
      </c>
    </row>
    <row r="5794" spans="9:10" x14ac:dyDescent="0.35">
      <c r="I5794" s="1">
        <v>44426</v>
      </c>
      <c r="J5794">
        <v>1.1722999999999999</v>
      </c>
    </row>
    <row r="5795" spans="9:10" x14ac:dyDescent="0.35">
      <c r="I5795" s="1">
        <v>44427</v>
      </c>
      <c r="J5795">
        <v>1.1696</v>
      </c>
    </row>
    <row r="5796" spans="9:10" x14ac:dyDescent="0.35">
      <c r="I5796" s="1">
        <v>44428</v>
      </c>
      <c r="J5796">
        <v>1.1671</v>
      </c>
    </row>
    <row r="5797" spans="9:10" x14ac:dyDescent="0.35">
      <c r="I5797" s="1">
        <v>44431</v>
      </c>
      <c r="J5797">
        <v>1.1718</v>
      </c>
    </row>
    <row r="5798" spans="9:10" x14ac:dyDescent="0.35">
      <c r="I5798" s="1">
        <v>44432</v>
      </c>
      <c r="J5798">
        <v>1.1739999999999999</v>
      </c>
    </row>
    <row r="5799" spans="9:10" x14ac:dyDescent="0.35">
      <c r="I5799" s="1">
        <v>44433</v>
      </c>
      <c r="J5799">
        <v>1.1736</v>
      </c>
    </row>
    <row r="5800" spans="9:10" x14ac:dyDescent="0.35">
      <c r="I5800" s="1">
        <v>44434</v>
      </c>
      <c r="J5800">
        <v>1.1767000000000001</v>
      </c>
    </row>
    <row r="5801" spans="9:10" x14ac:dyDescent="0.35">
      <c r="I5801" s="1">
        <v>44435</v>
      </c>
      <c r="J5801">
        <v>1.1760999999999999</v>
      </c>
    </row>
    <row r="5802" spans="9:10" x14ac:dyDescent="0.35">
      <c r="I5802" s="1">
        <v>44438</v>
      </c>
      <c r="J5802">
        <v>1.1800999999999999</v>
      </c>
    </row>
    <row r="5803" spans="9:10" x14ac:dyDescent="0.35">
      <c r="I5803" s="1">
        <v>44439</v>
      </c>
      <c r="J5803">
        <v>1.1834</v>
      </c>
    </row>
    <row r="5804" spans="9:10" x14ac:dyDescent="0.35">
      <c r="I5804" s="1">
        <v>44440</v>
      </c>
      <c r="J5804">
        <v>1.1817</v>
      </c>
    </row>
    <row r="5805" spans="9:10" x14ac:dyDescent="0.35">
      <c r="I5805" s="1">
        <v>44441</v>
      </c>
      <c r="J5805">
        <v>1.1846000000000001</v>
      </c>
    </row>
    <row r="5806" spans="9:10" x14ac:dyDescent="0.35">
      <c r="I5806" s="1">
        <v>44442</v>
      </c>
      <c r="J5806">
        <v>1.1872</v>
      </c>
    </row>
    <row r="5807" spans="9:10" x14ac:dyDescent="0.35">
      <c r="I5807" s="1">
        <v>44445</v>
      </c>
      <c r="J5807">
        <v>1.1863999999999999</v>
      </c>
    </row>
    <row r="5808" spans="9:10" x14ac:dyDescent="0.35">
      <c r="I5808" s="1">
        <v>44446</v>
      </c>
      <c r="J5808">
        <v>1.1859999999999999</v>
      </c>
    </row>
    <row r="5809" spans="9:10" x14ac:dyDescent="0.35">
      <c r="I5809" s="1">
        <v>44447</v>
      </c>
      <c r="J5809">
        <v>1.1827000000000001</v>
      </c>
    </row>
    <row r="5810" spans="9:10" x14ac:dyDescent="0.35">
      <c r="I5810" s="1">
        <v>44448</v>
      </c>
      <c r="J5810">
        <v>1.1838</v>
      </c>
    </row>
    <row r="5811" spans="9:10" x14ac:dyDescent="0.35">
      <c r="I5811" s="1">
        <v>44449</v>
      </c>
      <c r="J5811">
        <v>1.1840999999999999</v>
      </c>
    </row>
    <row r="5812" spans="9:10" x14ac:dyDescent="0.35">
      <c r="I5812" s="1">
        <v>44452</v>
      </c>
      <c r="J5812">
        <v>1.1779999999999999</v>
      </c>
    </row>
    <row r="5813" spans="9:10" x14ac:dyDescent="0.35">
      <c r="I5813" s="1">
        <v>44453</v>
      </c>
      <c r="J5813">
        <v>1.1814</v>
      </c>
    </row>
    <row r="5814" spans="9:10" x14ac:dyDescent="0.35">
      <c r="I5814" s="1">
        <v>44454</v>
      </c>
      <c r="J5814">
        <v>1.1823999999999999</v>
      </c>
    </row>
    <row r="5815" spans="9:10" x14ac:dyDescent="0.35">
      <c r="I5815" s="1">
        <v>44455</v>
      </c>
      <c r="J5815">
        <v>1.1762999999999999</v>
      </c>
    </row>
    <row r="5816" spans="9:10" x14ac:dyDescent="0.35">
      <c r="I5816" s="1">
        <v>44456</v>
      </c>
      <c r="J5816">
        <v>1.1779999999999999</v>
      </c>
    </row>
    <row r="5817" spans="9:10" x14ac:dyDescent="0.35">
      <c r="I5817" s="1">
        <v>44459</v>
      </c>
      <c r="J5817">
        <v>1.1711</v>
      </c>
    </row>
    <row r="5818" spans="9:10" x14ac:dyDescent="0.35">
      <c r="I5818" s="1">
        <v>44460</v>
      </c>
      <c r="J5818">
        <v>1.1738</v>
      </c>
    </row>
    <row r="5819" spans="9:10" x14ac:dyDescent="0.35">
      <c r="I5819" s="1">
        <v>44461</v>
      </c>
      <c r="J5819">
        <v>1.1729000000000001</v>
      </c>
    </row>
    <row r="5820" spans="9:10" x14ac:dyDescent="0.35">
      <c r="I5820" s="1">
        <v>44462</v>
      </c>
      <c r="J5820">
        <v>1.1715</v>
      </c>
    </row>
    <row r="5821" spans="9:10" x14ac:dyDescent="0.35">
      <c r="I5821" s="1">
        <v>44463</v>
      </c>
      <c r="J5821">
        <v>1.1718999999999999</v>
      </c>
    </row>
    <row r="5822" spans="9:10" x14ac:dyDescent="0.35">
      <c r="I5822" s="1">
        <v>44466</v>
      </c>
      <c r="J5822">
        <v>1.1698</v>
      </c>
    </row>
    <row r="5823" spans="9:10" x14ac:dyDescent="0.35">
      <c r="I5823" s="1">
        <v>44467</v>
      </c>
      <c r="J5823">
        <v>1.1677999999999999</v>
      </c>
    </row>
    <row r="5824" spans="9:10" x14ac:dyDescent="0.35">
      <c r="I5824" s="1">
        <v>44468</v>
      </c>
      <c r="J5824">
        <v>1.1654</v>
      </c>
    </row>
    <row r="5825" spans="9:10" x14ac:dyDescent="0.35">
      <c r="I5825" s="1">
        <v>44469</v>
      </c>
      <c r="J5825">
        <v>1.1578999999999999</v>
      </c>
    </row>
    <row r="5826" spans="9:10" x14ac:dyDescent="0.35">
      <c r="I5826" s="1">
        <v>44470</v>
      </c>
      <c r="J5826">
        <v>1.1599999999999999</v>
      </c>
    </row>
    <row r="5827" spans="9:10" x14ac:dyDescent="0.35">
      <c r="I5827" s="1">
        <v>44473</v>
      </c>
      <c r="J5827">
        <v>1.1636</v>
      </c>
    </row>
    <row r="5828" spans="9:10" x14ac:dyDescent="0.35">
      <c r="I5828" s="1">
        <v>44474</v>
      </c>
      <c r="J5828">
        <v>1.1601999999999999</v>
      </c>
    </row>
    <row r="5829" spans="9:10" x14ac:dyDescent="0.35">
      <c r="I5829" s="1">
        <v>44475</v>
      </c>
      <c r="J5829">
        <v>1.1541999999999999</v>
      </c>
    </row>
    <row r="5830" spans="9:10" x14ac:dyDescent="0.35">
      <c r="I5830" s="1">
        <v>44476</v>
      </c>
      <c r="J5830">
        <v>1.1561999999999999</v>
      </c>
    </row>
    <row r="5831" spans="9:10" x14ac:dyDescent="0.35">
      <c r="I5831" s="1">
        <v>44477</v>
      </c>
      <c r="J5831">
        <v>1.1569</v>
      </c>
    </row>
    <row r="5832" spans="9:10" x14ac:dyDescent="0.35">
      <c r="I5832" s="1">
        <v>44480</v>
      </c>
      <c r="J5832">
        <v>1.1574</v>
      </c>
    </row>
    <row r="5833" spans="9:10" x14ac:dyDescent="0.35">
      <c r="I5833" s="1">
        <v>44481</v>
      </c>
      <c r="J5833">
        <v>1.1555</v>
      </c>
    </row>
    <row r="5834" spans="9:10" x14ac:dyDescent="0.35">
      <c r="I5834" s="1">
        <v>44482</v>
      </c>
      <c r="J5834">
        <v>1.1561999999999999</v>
      </c>
    </row>
    <row r="5835" spans="9:10" x14ac:dyDescent="0.35">
      <c r="I5835" s="1">
        <v>44483</v>
      </c>
      <c r="J5835">
        <v>1.1601999999999999</v>
      </c>
    </row>
    <row r="5836" spans="9:10" x14ac:dyDescent="0.35">
      <c r="I5836" s="1">
        <v>44484</v>
      </c>
      <c r="J5836">
        <v>1.1601999999999999</v>
      </c>
    </row>
    <row r="5837" spans="9:10" x14ac:dyDescent="0.35">
      <c r="I5837" s="1">
        <v>44487</v>
      </c>
      <c r="J5837">
        <v>1.1604000000000001</v>
      </c>
    </row>
    <row r="5838" spans="9:10" x14ac:dyDescent="0.35">
      <c r="I5838" s="1">
        <v>44488</v>
      </c>
      <c r="J5838">
        <v>1.1655</v>
      </c>
    </row>
    <row r="5839" spans="9:10" x14ac:dyDescent="0.35">
      <c r="I5839" s="1">
        <v>44489</v>
      </c>
      <c r="J5839">
        <v>1.1623000000000001</v>
      </c>
    </row>
    <row r="5840" spans="9:10" x14ac:dyDescent="0.35">
      <c r="I5840" s="1">
        <v>44490</v>
      </c>
      <c r="J5840">
        <v>1.1637</v>
      </c>
    </row>
    <row r="5841" spans="9:10" x14ac:dyDescent="0.35">
      <c r="I5841" s="1">
        <v>44491</v>
      </c>
      <c r="J5841">
        <v>1.163</v>
      </c>
    </row>
    <row r="5842" spans="9:10" x14ac:dyDescent="0.35">
      <c r="I5842" s="1">
        <v>44494</v>
      </c>
      <c r="J5842">
        <v>1.1603000000000001</v>
      </c>
    </row>
    <row r="5843" spans="9:10" x14ac:dyDescent="0.35">
      <c r="I5843" s="1">
        <v>44495</v>
      </c>
      <c r="J5843">
        <v>1.1617999999999999</v>
      </c>
    </row>
    <row r="5844" spans="9:10" x14ac:dyDescent="0.35">
      <c r="I5844" s="1">
        <v>44496</v>
      </c>
      <c r="J5844">
        <v>1.1617</v>
      </c>
    </row>
    <row r="5845" spans="9:10" x14ac:dyDescent="0.35">
      <c r="I5845" s="1">
        <v>44497</v>
      </c>
      <c r="J5845">
        <v>1.1593</v>
      </c>
    </row>
    <row r="5846" spans="9:10" x14ac:dyDescent="0.35">
      <c r="I5846" s="1">
        <v>44498</v>
      </c>
      <c r="J5846">
        <v>1.1645000000000001</v>
      </c>
    </row>
    <row r="5847" spans="9:10" x14ac:dyDescent="0.35">
      <c r="I5847" s="1">
        <v>44501</v>
      </c>
      <c r="J5847">
        <v>1.1577999999999999</v>
      </c>
    </row>
    <row r="5848" spans="9:10" x14ac:dyDescent="0.35">
      <c r="I5848" s="1">
        <v>44502</v>
      </c>
      <c r="J5848">
        <v>1.1603000000000001</v>
      </c>
    </row>
    <row r="5849" spans="9:10" x14ac:dyDescent="0.35">
      <c r="I5849" s="1">
        <v>44503</v>
      </c>
      <c r="J5849">
        <v>1.1577999999999999</v>
      </c>
    </row>
    <row r="5850" spans="9:10" x14ac:dyDescent="0.35">
      <c r="I5850" s="1">
        <v>44504</v>
      </c>
      <c r="J5850">
        <v>1.1569</v>
      </c>
    </row>
    <row r="5851" spans="9:10" x14ac:dyDescent="0.35">
      <c r="I5851" s="1">
        <v>44505</v>
      </c>
      <c r="J5851">
        <v>1.1518999999999999</v>
      </c>
    </row>
    <row r="5852" spans="9:10" x14ac:dyDescent="0.35">
      <c r="I5852" s="1">
        <v>44508</v>
      </c>
      <c r="J5852">
        <v>1.1578999999999999</v>
      </c>
    </row>
    <row r="5853" spans="9:10" x14ac:dyDescent="0.35">
      <c r="I5853" s="1">
        <v>44509</v>
      </c>
      <c r="J5853">
        <v>1.1577</v>
      </c>
    </row>
    <row r="5854" spans="9:10" x14ac:dyDescent="0.35">
      <c r="I5854" s="1">
        <v>44510</v>
      </c>
      <c r="J5854">
        <v>1.1557999999999999</v>
      </c>
    </row>
    <row r="5855" spans="9:10" x14ac:dyDescent="0.35">
      <c r="I5855" s="1">
        <v>44511</v>
      </c>
      <c r="J5855">
        <v>1.1459999999999999</v>
      </c>
    </row>
    <row r="5856" spans="9:10" x14ac:dyDescent="0.35">
      <c r="I5856" s="1">
        <v>44512</v>
      </c>
      <c r="J5856">
        <v>1.1448</v>
      </c>
    </row>
    <row r="5857" spans="9:10" x14ac:dyDescent="0.35">
      <c r="I5857" s="1">
        <v>44515</v>
      </c>
      <c r="J5857">
        <v>1.1444000000000001</v>
      </c>
    </row>
    <row r="5858" spans="9:10" x14ac:dyDescent="0.35">
      <c r="I5858" s="1">
        <v>44516</v>
      </c>
      <c r="J5858">
        <v>1.1368</v>
      </c>
    </row>
    <row r="5859" spans="9:10" x14ac:dyDescent="0.35">
      <c r="I5859" s="1">
        <v>44517</v>
      </c>
      <c r="J5859">
        <v>1.1315999999999999</v>
      </c>
    </row>
    <row r="5860" spans="9:10" x14ac:dyDescent="0.35">
      <c r="I5860" s="1">
        <v>44518</v>
      </c>
      <c r="J5860">
        <v>1.1345000000000001</v>
      </c>
    </row>
    <row r="5861" spans="9:10" x14ac:dyDescent="0.35">
      <c r="I5861" s="1">
        <v>44519</v>
      </c>
      <c r="J5861">
        <v>1.1271</v>
      </c>
    </row>
    <row r="5862" spans="9:10" x14ac:dyDescent="0.35">
      <c r="I5862" s="1">
        <v>44522</v>
      </c>
      <c r="J5862">
        <v>1.1277999999999999</v>
      </c>
    </row>
    <row r="5863" spans="9:10" x14ac:dyDescent="0.35">
      <c r="I5863" s="1">
        <v>44523</v>
      </c>
      <c r="J5863">
        <v>1.1258999999999999</v>
      </c>
    </row>
    <row r="5864" spans="9:10" x14ac:dyDescent="0.35">
      <c r="I5864" s="1">
        <v>44524</v>
      </c>
      <c r="J5864">
        <v>1.1206</v>
      </c>
    </row>
    <row r="5865" spans="9:10" x14ac:dyDescent="0.35">
      <c r="I5865" s="1">
        <v>44525</v>
      </c>
      <c r="J5865">
        <v>1.1223000000000001</v>
      </c>
    </row>
    <row r="5866" spans="9:10" x14ac:dyDescent="0.35">
      <c r="I5866" s="1">
        <v>44526</v>
      </c>
      <c r="J5866">
        <v>1.1291</v>
      </c>
    </row>
    <row r="5867" spans="9:10" x14ac:dyDescent="0.35">
      <c r="I5867" s="1">
        <v>44529</v>
      </c>
      <c r="J5867">
        <v>1.1275999999999999</v>
      </c>
    </row>
    <row r="5868" spans="9:10" x14ac:dyDescent="0.35">
      <c r="I5868" s="1">
        <v>44530</v>
      </c>
      <c r="J5868">
        <v>1.1363000000000001</v>
      </c>
    </row>
    <row r="5869" spans="9:10" x14ac:dyDescent="0.35">
      <c r="I5869" s="1">
        <v>44531</v>
      </c>
      <c r="J5869">
        <v>1.1314</v>
      </c>
    </row>
    <row r="5870" spans="9:10" x14ac:dyDescent="0.35">
      <c r="I5870" s="1">
        <v>44532</v>
      </c>
      <c r="J5870">
        <v>1.1338999999999999</v>
      </c>
    </row>
    <row r="5871" spans="9:10" x14ac:dyDescent="0.35">
      <c r="I5871" s="1">
        <v>44533</v>
      </c>
      <c r="J5871">
        <v>1.1291</v>
      </c>
    </row>
    <row r="5872" spans="9:10" x14ac:dyDescent="0.35">
      <c r="I5872" s="1">
        <v>44536</v>
      </c>
      <c r="J5872">
        <v>1.1287</v>
      </c>
    </row>
    <row r="5873" spans="9:10" x14ac:dyDescent="0.35">
      <c r="I5873" s="1">
        <v>44537</v>
      </c>
      <c r="J5873">
        <v>1.1255999999999999</v>
      </c>
    </row>
    <row r="5874" spans="9:10" x14ac:dyDescent="0.35">
      <c r="I5874" s="1">
        <v>44538</v>
      </c>
      <c r="J5874">
        <v>1.1298999999999999</v>
      </c>
    </row>
    <row r="5875" spans="9:10" x14ac:dyDescent="0.35">
      <c r="I5875" s="1">
        <v>44539</v>
      </c>
      <c r="J5875">
        <v>1.1311</v>
      </c>
    </row>
    <row r="5876" spans="9:10" x14ac:dyDescent="0.35">
      <c r="I5876" s="1">
        <v>44540</v>
      </c>
      <c r="J5876">
        <v>1.1273</v>
      </c>
    </row>
    <row r="5877" spans="9:10" x14ac:dyDescent="0.35">
      <c r="I5877" s="1">
        <v>44543</v>
      </c>
      <c r="J5877">
        <v>1.1277999999999999</v>
      </c>
    </row>
    <row r="5878" spans="9:10" x14ac:dyDescent="0.35">
      <c r="I5878" s="1">
        <v>44544</v>
      </c>
      <c r="J5878">
        <v>1.1309</v>
      </c>
    </row>
    <row r="5879" spans="9:10" x14ac:dyDescent="0.35">
      <c r="I5879" s="1">
        <v>44545</v>
      </c>
      <c r="J5879">
        <v>1.1262000000000001</v>
      </c>
    </row>
    <row r="5880" spans="9:10" x14ac:dyDescent="0.35">
      <c r="I5880" s="1">
        <v>44546</v>
      </c>
      <c r="J5880">
        <v>1.1335999999999999</v>
      </c>
    </row>
    <row r="5881" spans="9:10" x14ac:dyDescent="0.35">
      <c r="I5881" s="1">
        <v>44547</v>
      </c>
      <c r="J5881">
        <v>1.133</v>
      </c>
    </row>
    <row r="5882" spans="9:10" x14ac:dyDescent="0.35">
      <c r="I5882" s="1">
        <v>44550</v>
      </c>
      <c r="J5882">
        <v>1.1273</v>
      </c>
    </row>
    <row r="5883" spans="9:10" x14ac:dyDescent="0.35">
      <c r="I5883" s="1">
        <v>44551</v>
      </c>
      <c r="J5883">
        <v>1.1294999999999999</v>
      </c>
    </row>
    <row r="5884" spans="9:10" x14ac:dyDescent="0.35">
      <c r="I5884" s="1">
        <v>44552</v>
      </c>
      <c r="J5884">
        <v>1.1301000000000001</v>
      </c>
    </row>
    <row r="5885" spans="9:10" x14ac:dyDescent="0.35">
      <c r="I5885" s="1">
        <v>44553</v>
      </c>
      <c r="J5885">
        <v>1.131</v>
      </c>
    </row>
    <row r="5886" spans="9:10" x14ac:dyDescent="0.35">
      <c r="I5886" s="1">
        <v>44554</v>
      </c>
      <c r="J5886">
        <v>1.1316999999999999</v>
      </c>
    </row>
    <row r="5887" spans="9:10" x14ac:dyDescent="0.35">
      <c r="I5887" s="1">
        <v>44557</v>
      </c>
      <c r="J5887">
        <v>1.1312</v>
      </c>
    </row>
    <row r="5888" spans="9:10" x14ac:dyDescent="0.35">
      <c r="I5888" s="1">
        <v>44558</v>
      </c>
      <c r="J5888">
        <v>1.1331</v>
      </c>
    </row>
    <row r="5889" spans="9:10" x14ac:dyDescent="0.35">
      <c r="I5889" s="1">
        <v>44559</v>
      </c>
      <c r="J5889">
        <v>1.1303000000000001</v>
      </c>
    </row>
    <row r="5890" spans="9:10" x14ac:dyDescent="0.35">
      <c r="I5890" s="1">
        <v>44560</v>
      </c>
      <c r="J5890">
        <v>1.1334</v>
      </c>
    </row>
    <row r="5891" spans="9:10" x14ac:dyDescent="0.35">
      <c r="I5891" s="1">
        <v>44561</v>
      </c>
      <c r="J5891">
        <v>1.1326000000000001</v>
      </c>
    </row>
    <row r="5892" spans="9:10" x14ac:dyDescent="0.35">
      <c r="I5892" s="1">
        <v>44564</v>
      </c>
      <c r="J5892">
        <v>1.1355</v>
      </c>
    </row>
    <row r="5893" spans="9:10" x14ac:dyDescent="0.35">
      <c r="I5893" s="1">
        <v>44565</v>
      </c>
      <c r="J5893">
        <v>1.1278999999999999</v>
      </c>
    </row>
    <row r="5894" spans="9:10" x14ac:dyDescent="0.35">
      <c r="I5894" s="1">
        <v>44566</v>
      </c>
      <c r="J5894">
        <v>1.1318999999999999</v>
      </c>
    </row>
    <row r="5895" spans="9:10" x14ac:dyDescent="0.35">
      <c r="I5895" s="1">
        <v>44567</v>
      </c>
      <c r="J5895">
        <v>1.1315</v>
      </c>
    </row>
    <row r="5896" spans="9:10" x14ac:dyDescent="0.35">
      <c r="I5896" s="1">
        <v>44568</v>
      </c>
      <c r="J5896">
        <v>1.1297999999999999</v>
      </c>
    </row>
    <row r="5897" spans="9:10" x14ac:dyDescent="0.35">
      <c r="I5897" s="1">
        <v>44571</v>
      </c>
      <c r="J5897">
        <v>1.1317999999999999</v>
      </c>
    </row>
    <row r="5898" spans="9:10" x14ac:dyDescent="0.35">
      <c r="I5898" s="1">
        <v>44572</v>
      </c>
      <c r="J5898">
        <v>1.1335999999999999</v>
      </c>
    </row>
    <row r="5899" spans="9:10" x14ac:dyDescent="0.35">
      <c r="I5899" s="1">
        <v>44573</v>
      </c>
      <c r="J5899">
        <v>1.137</v>
      </c>
    </row>
    <row r="5900" spans="9:10" x14ac:dyDescent="0.35">
      <c r="I5900" s="1">
        <v>44574</v>
      </c>
      <c r="J5900">
        <v>1.1463000000000001</v>
      </c>
    </row>
    <row r="5901" spans="9:10" x14ac:dyDescent="0.35">
      <c r="I5901" s="1">
        <v>44575</v>
      </c>
      <c r="J5901">
        <v>1.1447000000000001</v>
      </c>
    </row>
    <row r="5902" spans="9:10" x14ac:dyDescent="0.35">
      <c r="I5902" s="1">
        <v>44578</v>
      </c>
      <c r="J5902">
        <v>1.1403000000000001</v>
      </c>
    </row>
    <row r="5903" spans="9:10" x14ac:dyDescent="0.35">
      <c r="I5903" s="1">
        <v>44579</v>
      </c>
      <c r="J5903">
        <v>1.1367</v>
      </c>
    </row>
    <row r="5904" spans="9:10" x14ac:dyDescent="0.35">
      <c r="I5904" s="1">
        <v>44580</v>
      </c>
      <c r="J5904">
        <v>1.1345000000000001</v>
      </c>
    </row>
    <row r="5905" spans="9:10" x14ac:dyDescent="0.35">
      <c r="I5905" s="1">
        <v>44581</v>
      </c>
      <c r="J5905">
        <v>1.1337999999999999</v>
      </c>
    </row>
    <row r="5906" spans="9:10" x14ac:dyDescent="0.35">
      <c r="I5906" s="1">
        <v>44582</v>
      </c>
      <c r="J5906">
        <v>1.1348</v>
      </c>
    </row>
    <row r="5907" spans="9:10" x14ac:dyDescent="0.35">
      <c r="I5907" s="1">
        <v>44585</v>
      </c>
      <c r="J5907">
        <v>1.1304000000000001</v>
      </c>
    </row>
    <row r="5908" spans="9:10" x14ac:dyDescent="0.35">
      <c r="I5908" s="1">
        <v>44586</v>
      </c>
      <c r="J5908">
        <v>1.1268</v>
      </c>
    </row>
    <row r="5909" spans="9:10" x14ac:dyDescent="0.35">
      <c r="I5909" s="1">
        <v>44587</v>
      </c>
      <c r="J5909">
        <v>1.1276999999999999</v>
      </c>
    </row>
    <row r="5910" spans="9:10" x14ac:dyDescent="0.35">
      <c r="I5910" s="1">
        <v>44588</v>
      </c>
      <c r="J5910">
        <v>1.1160000000000001</v>
      </c>
    </row>
    <row r="5911" spans="9:10" x14ac:dyDescent="0.35">
      <c r="I5911" s="1">
        <v>44589</v>
      </c>
      <c r="J5911">
        <v>1.1137999999999999</v>
      </c>
    </row>
    <row r="5912" spans="9:10" x14ac:dyDescent="0.35">
      <c r="I5912" s="1">
        <v>44592</v>
      </c>
      <c r="J5912">
        <v>1.1155999999999999</v>
      </c>
    </row>
    <row r="5913" spans="9:10" x14ac:dyDescent="0.35">
      <c r="I5913" s="1">
        <v>44593</v>
      </c>
      <c r="J5913">
        <v>1.1259999999999999</v>
      </c>
    </row>
    <row r="5914" spans="9:10" x14ac:dyDescent="0.35">
      <c r="I5914" s="1">
        <v>44594</v>
      </c>
      <c r="J5914">
        <v>1.1323000000000001</v>
      </c>
    </row>
    <row r="5915" spans="9:10" x14ac:dyDescent="0.35">
      <c r="I5915" s="1">
        <v>44595</v>
      </c>
      <c r="J5915">
        <v>1.1286</v>
      </c>
    </row>
    <row r="5916" spans="9:10" x14ac:dyDescent="0.35">
      <c r="I5916" s="1">
        <v>44596</v>
      </c>
      <c r="J5916">
        <v>1.1464000000000001</v>
      </c>
    </row>
    <row r="5917" spans="9:10" x14ac:dyDescent="0.35">
      <c r="I5917" s="1">
        <v>44599</v>
      </c>
      <c r="J5917">
        <v>1.1447000000000001</v>
      </c>
    </row>
    <row r="5918" spans="9:10" x14ac:dyDescent="0.35">
      <c r="I5918" s="1">
        <v>44600</v>
      </c>
      <c r="J5918">
        <v>1.1408</v>
      </c>
    </row>
    <row r="5919" spans="9:10" x14ac:dyDescent="0.35">
      <c r="I5919" s="1">
        <v>44601</v>
      </c>
      <c r="J5919">
        <v>1.1435</v>
      </c>
    </row>
    <row r="5920" spans="9:10" x14ac:dyDescent="0.35">
      <c r="I5920" s="1">
        <v>44602</v>
      </c>
      <c r="J5920">
        <v>1.1438999999999999</v>
      </c>
    </row>
    <row r="5921" spans="9:10" x14ac:dyDescent="0.35">
      <c r="I5921" s="1">
        <v>44603</v>
      </c>
      <c r="J5921">
        <v>1.1416999999999999</v>
      </c>
    </row>
    <row r="5922" spans="9:10" x14ac:dyDescent="0.35">
      <c r="I5922" s="1">
        <v>44606</v>
      </c>
      <c r="J5922">
        <v>1.1315999999999999</v>
      </c>
    </row>
    <row r="5923" spans="9:10" x14ac:dyDescent="0.35">
      <c r="I5923" s="1">
        <v>44607</v>
      </c>
      <c r="J5923">
        <v>1.1345000000000001</v>
      </c>
    </row>
    <row r="5924" spans="9:10" x14ac:dyDescent="0.35">
      <c r="I5924" s="1">
        <v>44608</v>
      </c>
      <c r="J5924">
        <v>1.1372</v>
      </c>
    </row>
    <row r="5925" spans="9:10" x14ac:dyDescent="0.35">
      <c r="I5925" s="1">
        <v>44609</v>
      </c>
      <c r="J5925">
        <v>1.137</v>
      </c>
    </row>
    <row r="5926" spans="9:10" x14ac:dyDescent="0.35">
      <c r="I5926" s="1">
        <v>44610</v>
      </c>
      <c r="J5926">
        <v>1.1354</v>
      </c>
    </row>
    <row r="5927" spans="9:10" x14ac:dyDescent="0.35">
      <c r="I5927" s="1">
        <v>44613</v>
      </c>
      <c r="J5927">
        <v>1.1337999999999999</v>
      </c>
    </row>
    <row r="5928" spans="9:10" x14ac:dyDescent="0.35">
      <c r="I5928" s="1">
        <v>44614</v>
      </c>
      <c r="J5928">
        <v>1.1342000000000001</v>
      </c>
    </row>
    <row r="5929" spans="9:10" x14ac:dyDescent="0.35">
      <c r="I5929" s="1">
        <v>44615</v>
      </c>
      <c r="J5929">
        <v>1.1344000000000001</v>
      </c>
    </row>
    <row r="5930" spans="9:10" x14ac:dyDescent="0.35">
      <c r="I5930" s="1">
        <v>44616</v>
      </c>
      <c r="J5930">
        <v>1.1163000000000001</v>
      </c>
    </row>
    <row r="5931" spans="9:10" x14ac:dyDescent="0.35">
      <c r="I5931" s="1">
        <v>44617</v>
      </c>
      <c r="J5931">
        <v>1.1215999999999999</v>
      </c>
    </row>
    <row r="5932" spans="9:10" x14ac:dyDescent="0.35">
      <c r="I5932" s="1">
        <v>44620</v>
      </c>
      <c r="J5932">
        <v>1.1198999999999999</v>
      </c>
    </row>
    <row r="5933" spans="9:10" x14ac:dyDescent="0.35">
      <c r="I5933" s="1">
        <v>44621</v>
      </c>
      <c r="J5933">
        <v>1.1162000000000001</v>
      </c>
    </row>
    <row r="5934" spans="9:10" x14ac:dyDescent="0.35">
      <c r="I5934" s="1">
        <v>44622</v>
      </c>
      <c r="J5934">
        <v>1.1106</v>
      </c>
    </row>
    <row r="5935" spans="9:10" x14ac:dyDescent="0.35">
      <c r="I5935" s="1">
        <v>44623</v>
      </c>
      <c r="J5935">
        <v>1.1075999999999999</v>
      </c>
    </row>
    <row r="5936" spans="9:10" x14ac:dyDescent="0.35">
      <c r="I5936" s="1">
        <v>44624</v>
      </c>
      <c r="J5936">
        <v>1.0929</v>
      </c>
    </row>
    <row r="5937" spans="9:10" x14ac:dyDescent="0.35">
      <c r="I5937" s="1">
        <v>44627</v>
      </c>
      <c r="J5937">
        <v>1.0894999999999999</v>
      </c>
    </row>
    <row r="5938" spans="9:10" x14ac:dyDescent="0.35">
      <c r="I5938" s="1">
        <v>44628</v>
      </c>
      <c r="J5938">
        <v>1.0891999999999999</v>
      </c>
    </row>
    <row r="5939" spans="9:10" x14ac:dyDescent="0.35">
      <c r="I5939" s="1">
        <v>44629</v>
      </c>
      <c r="J5939">
        <v>1.0992999999999999</v>
      </c>
    </row>
    <row r="5940" spans="9:10" x14ac:dyDescent="0.35">
      <c r="I5940" s="1">
        <v>44630</v>
      </c>
      <c r="J5940">
        <v>1.1084000000000001</v>
      </c>
    </row>
    <row r="5941" spans="9:10" x14ac:dyDescent="0.35">
      <c r="I5941" s="1">
        <v>44631</v>
      </c>
      <c r="J5941">
        <v>1.099</v>
      </c>
    </row>
    <row r="5942" spans="9:10" x14ac:dyDescent="0.35">
      <c r="I5942" s="1">
        <v>44634</v>
      </c>
      <c r="J5942">
        <v>1.0960000000000001</v>
      </c>
    </row>
    <row r="5943" spans="9:10" x14ac:dyDescent="0.35">
      <c r="I5943" s="1">
        <v>44635</v>
      </c>
      <c r="J5943">
        <v>1.0991</v>
      </c>
    </row>
    <row r="5944" spans="9:10" x14ac:dyDescent="0.35">
      <c r="I5944" s="1">
        <v>44636</v>
      </c>
      <c r="J5944">
        <v>1.0993999999999999</v>
      </c>
    </row>
    <row r="5945" spans="9:10" x14ac:dyDescent="0.35">
      <c r="I5945" s="1">
        <v>44637</v>
      </c>
      <c r="J5945">
        <v>1.1051</v>
      </c>
    </row>
    <row r="5946" spans="9:10" x14ac:dyDescent="0.35">
      <c r="I5946" s="1">
        <v>44638</v>
      </c>
      <c r="J5946">
        <v>1.1008</v>
      </c>
    </row>
    <row r="5947" spans="9:10" x14ac:dyDescent="0.35">
      <c r="I5947" s="1">
        <v>44641</v>
      </c>
      <c r="J5947">
        <v>1.1037999999999999</v>
      </c>
    </row>
    <row r="5948" spans="9:10" x14ac:dyDescent="0.35">
      <c r="I5948" s="1">
        <v>44642</v>
      </c>
      <c r="J5948">
        <v>1.1024</v>
      </c>
    </row>
    <row r="5949" spans="9:10" x14ac:dyDescent="0.35">
      <c r="I5949" s="1">
        <v>44643</v>
      </c>
      <c r="J5949">
        <v>1.0985</v>
      </c>
    </row>
    <row r="5950" spans="9:10" x14ac:dyDescent="0.35">
      <c r="I5950" s="1">
        <v>44644</v>
      </c>
      <c r="J5950">
        <v>1.0978000000000001</v>
      </c>
    </row>
    <row r="5951" spans="9:10" x14ac:dyDescent="0.35">
      <c r="I5951" s="1">
        <v>44645</v>
      </c>
      <c r="J5951">
        <v>1.1002000000000001</v>
      </c>
    </row>
    <row r="5952" spans="9:10" x14ac:dyDescent="0.35">
      <c r="I5952" s="1">
        <v>44648</v>
      </c>
      <c r="J5952">
        <v>1.0966</v>
      </c>
    </row>
    <row r="5953" spans="9:10" x14ac:dyDescent="0.35">
      <c r="I5953" s="1">
        <v>44649</v>
      </c>
      <c r="J5953">
        <v>1.1085</v>
      </c>
    </row>
    <row r="5954" spans="9:10" x14ac:dyDescent="0.35">
      <c r="I5954" s="1">
        <v>44650</v>
      </c>
      <c r="J5954">
        <v>1.1126</v>
      </c>
    </row>
    <row r="5955" spans="9:10" x14ac:dyDescent="0.35">
      <c r="I5955" s="1">
        <v>44651</v>
      </c>
      <c r="J5955">
        <v>1.1101000000000001</v>
      </c>
    </row>
    <row r="5956" spans="9:10" x14ac:dyDescent="0.35">
      <c r="I5956" s="1">
        <v>44652</v>
      </c>
      <c r="J5956">
        <v>1.1052</v>
      </c>
    </row>
    <row r="5957" spans="9:10" x14ac:dyDescent="0.35">
      <c r="I5957" s="1">
        <v>44655</v>
      </c>
      <c r="J5957">
        <v>1.1005</v>
      </c>
    </row>
    <row r="5958" spans="9:10" x14ac:dyDescent="0.35">
      <c r="I5958" s="1">
        <v>44656</v>
      </c>
      <c r="J5958">
        <v>1.0969</v>
      </c>
    </row>
    <row r="5959" spans="9:10" x14ac:dyDescent="0.35">
      <c r="I5959" s="1">
        <v>44657</v>
      </c>
      <c r="J5959">
        <v>1.0923</v>
      </c>
    </row>
    <row r="5960" spans="9:10" x14ac:dyDescent="0.35">
      <c r="I5960" s="1">
        <v>44658</v>
      </c>
      <c r="J5960">
        <v>1.0915999999999999</v>
      </c>
    </row>
    <row r="5961" spans="9:10" x14ac:dyDescent="0.35">
      <c r="I5961" s="1">
        <v>44659</v>
      </c>
      <c r="J5961">
        <v>1.0861000000000001</v>
      </c>
    </row>
    <row r="5962" spans="9:10" x14ac:dyDescent="0.35">
      <c r="I5962" s="1">
        <v>44662</v>
      </c>
      <c r="J5962">
        <v>1.0900000000000001</v>
      </c>
    </row>
    <row r="5963" spans="9:10" x14ac:dyDescent="0.35">
      <c r="I5963" s="1">
        <v>44663</v>
      </c>
      <c r="J5963">
        <v>1.0861000000000001</v>
      </c>
    </row>
    <row r="5964" spans="9:10" x14ac:dyDescent="0.35">
      <c r="I5964" s="1">
        <v>44664</v>
      </c>
      <c r="J5964">
        <v>1.0826</v>
      </c>
    </row>
    <row r="5965" spans="9:10" x14ac:dyDescent="0.35">
      <c r="I5965" s="1">
        <v>44665</v>
      </c>
      <c r="J5965">
        <v>1.0878000000000001</v>
      </c>
    </row>
    <row r="5966" spans="9:10" x14ac:dyDescent="0.35">
      <c r="I5966" s="1">
        <v>44670</v>
      </c>
      <c r="J5966">
        <v>1.0803</v>
      </c>
    </row>
    <row r="5967" spans="9:10" x14ac:dyDescent="0.35">
      <c r="I5967" s="1">
        <v>44671</v>
      </c>
      <c r="J5967">
        <v>1.083</v>
      </c>
    </row>
    <row r="5968" spans="9:10" x14ac:dyDescent="0.35">
      <c r="I5968" s="1">
        <v>44672</v>
      </c>
      <c r="J5968">
        <v>1.0887</v>
      </c>
    </row>
    <row r="5969" spans="9:10" x14ac:dyDescent="0.35">
      <c r="I5969" s="1">
        <v>44673</v>
      </c>
      <c r="J5969">
        <v>1.0817000000000001</v>
      </c>
    </row>
    <row r="5970" spans="9:10" x14ac:dyDescent="0.35">
      <c r="I5970" s="1">
        <v>44676</v>
      </c>
      <c r="J5970">
        <v>1.0746</v>
      </c>
    </row>
    <row r="5971" spans="9:10" x14ac:dyDescent="0.35">
      <c r="I5971" s="1">
        <v>44677</v>
      </c>
      <c r="J5971">
        <v>1.0673999999999999</v>
      </c>
    </row>
    <row r="5972" spans="9:10" x14ac:dyDescent="0.35">
      <c r="I5972" s="1">
        <v>44678</v>
      </c>
      <c r="J5972">
        <v>1.0583</v>
      </c>
    </row>
    <row r="5973" spans="9:10" x14ac:dyDescent="0.35">
      <c r="I5973" s="1">
        <v>44679</v>
      </c>
      <c r="J5973">
        <v>1.0485</v>
      </c>
    </row>
    <row r="5974" spans="9:10" x14ac:dyDescent="0.35">
      <c r="I5974" s="1">
        <v>44680</v>
      </c>
      <c r="J5974">
        <v>1.054</v>
      </c>
    </row>
    <row r="5975" spans="9:10" x14ac:dyDescent="0.35">
      <c r="I5975" s="1">
        <v>44683</v>
      </c>
      <c r="J5975">
        <v>1.0524</v>
      </c>
    </row>
    <row r="5976" spans="9:10" x14ac:dyDescent="0.35">
      <c r="I5976" s="1">
        <v>44684</v>
      </c>
      <c r="J5976">
        <v>1.0556000000000001</v>
      </c>
    </row>
    <row r="5977" spans="9:10" x14ac:dyDescent="0.35">
      <c r="I5977" s="1">
        <v>44685</v>
      </c>
      <c r="J5977">
        <v>1.0530999999999999</v>
      </c>
    </row>
    <row r="5978" spans="9:10" x14ac:dyDescent="0.35">
      <c r="I5978" s="1">
        <v>44686</v>
      </c>
      <c r="J5978">
        <v>1.0568</v>
      </c>
    </row>
    <row r="5979" spans="9:10" x14ac:dyDescent="0.35">
      <c r="I5979" s="1">
        <v>44687</v>
      </c>
      <c r="J5979">
        <v>1.0569999999999999</v>
      </c>
    </row>
    <row r="5980" spans="9:10" x14ac:dyDescent="0.35">
      <c r="I5980" s="1">
        <v>44690</v>
      </c>
      <c r="J5980">
        <v>1.0559000000000001</v>
      </c>
    </row>
    <row r="5981" spans="9:10" x14ac:dyDescent="0.35">
      <c r="I5981" s="1">
        <v>44691</v>
      </c>
      <c r="J5981">
        <v>1.0553999999999999</v>
      </c>
    </row>
    <row r="5982" spans="9:10" x14ac:dyDescent="0.35">
      <c r="I5982" s="1">
        <v>44692</v>
      </c>
      <c r="J5982">
        <v>1.0552999999999999</v>
      </c>
    </row>
    <row r="5983" spans="9:10" x14ac:dyDescent="0.35">
      <c r="I5983" s="1">
        <v>44693</v>
      </c>
      <c r="J5983">
        <v>1.0407999999999999</v>
      </c>
    </row>
    <row r="5984" spans="9:10" x14ac:dyDescent="0.35">
      <c r="I5984" s="1">
        <v>44694</v>
      </c>
      <c r="J5984">
        <v>1.0385</v>
      </c>
    </row>
    <row r="5985" spans="9:10" x14ac:dyDescent="0.35">
      <c r="I5985" s="1">
        <v>44697</v>
      </c>
      <c r="J5985">
        <v>1.0422</v>
      </c>
    </row>
    <row r="5986" spans="9:10" x14ac:dyDescent="0.35">
      <c r="I5986" s="1">
        <v>44698</v>
      </c>
      <c r="J5986">
        <v>1.0541</v>
      </c>
    </row>
    <row r="5987" spans="9:10" x14ac:dyDescent="0.35">
      <c r="I5987" s="1">
        <v>44699</v>
      </c>
      <c r="J5987">
        <v>1.0523</v>
      </c>
    </row>
    <row r="5988" spans="9:10" x14ac:dyDescent="0.35">
      <c r="I5988" s="1">
        <v>44700</v>
      </c>
      <c r="J5988">
        <v>1.0525</v>
      </c>
    </row>
    <row r="5989" spans="9:10" x14ac:dyDescent="0.35">
      <c r="I5989" s="1">
        <v>44701</v>
      </c>
      <c r="J5989">
        <v>1.0577000000000001</v>
      </c>
    </row>
    <row r="5990" spans="9:10" x14ac:dyDescent="0.35">
      <c r="I5990" s="1">
        <v>44704</v>
      </c>
      <c r="J5990">
        <v>1.0659000000000001</v>
      </c>
    </row>
    <row r="5991" spans="9:10" x14ac:dyDescent="0.35">
      <c r="I5991" s="1">
        <v>44705</v>
      </c>
      <c r="J5991">
        <v>1.0720000000000001</v>
      </c>
    </row>
    <row r="5992" spans="9:10" x14ac:dyDescent="0.35">
      <c r="I5992" s="1">
        <v>44706</v>
      </c>
      <c r="J5992">
        <v>1.0656000000000001</v>
      </c>
    </row>
    <row r="5993" spans="9:10" x14ac:dyDescent="0.35">
      <c r="I5993" s="1">
        <v>44707</v>
      </c>
      <c r="J5993">
        <v>1.0697000000000001</v>
      </c>
    </row>
    <row r="5994" spans="9:10" x14ac:dyDescent="0.35">
      <c r="I5994" s="1">
        <v>44708</v>
      </c>
      <c r="J5994">
        <v>1.0722</v>
      </c>
    </row>
    <row r="5995" spans="9:10" x14ac:dyDescent="0.35">
      <c r="I5995" s="1">
        <v>44711</v>
      </c>
      <c r="J5995">
        <v>1.0764</v>
      </c>
    </row>
    <row r="5996" spans="9:10" x14ac:dyDescent="0.35">
      <c r="I5996" s="1">
        <v>44712</v>
      </c>
      <c r="J5996">
        <v>1.0712999999999999</v>
      </c>
    </row>
    <row r="5997" spans="9:10" x14ac:dyDescent="0.35">
      <c r="I5997" s="1">
        <v>44713</v>
      </c>
      <c r="J5997">
        <v>1.0711999999999999</v>
      </c>
    </row>
    <row r="5998" spans="9:10" x14ac:dyDescent="0.35">
      <c r="I5998" s="1">
        <v>44714</v>
      </c>
      <c r="J5998">
        <v>1.0691999999999999</v>
      </c>
    </row>
    <row r="5999" spans="9:10" x14ac:dyDescent="0.35">
      <c r="I5999" s="1">
        <v>44715</v>
      </c>
      <c r="J5999">
        <v>1.073</v>
      </c>
    </row>
    <row r="6000" spans="9:10" x14ac:dyDescent="0.35">
      <c r="I6000" s="1">
        <v>44718</v>
      </c>
      <c r="J6000">
        <v>1.0726</v>
      </c>
    </row>
    <row r="6001" spans="9:10" x14ac:dyDescent="0.35">
      <c r="I6001" s="1">
        <v>44719</v>
      </c>
      <c r="J6001">
        <v>1.0662</v>
      </c>
    </row>
    <row r="6002" spans="9:10" x14ac:dyDescent="0.35">
      <c r="I6002" s="1">
        <v>44720</v>
      </c>
      <c r="J6002">
        <v>1.0739000000000001</v>
      </c>
    </row>
    <row r="6003" spans="9:10" x14ac:dyDescent="0.35">
      <c r="I6003" s="1">
        <v>44721</v>
      </c>
      <c r="J6003">
        <v>1.0743</v>
      </c>
    </row>
    <row r="6004" spans="9:10" x14ac:dyDescent="0.35">
      <c r="I6004" s="1">
        <v>44722</v>
      </c>
      <c r="J6004">
        <v>1.0578000000000001</v>
      </c>
    </row>
    <row r="6005" spans="9:10" x14ac:dyDescent="0.35">
      <c r="I6005" s="1">
        <v>44725</v>
      </c>
      <c r="J6005">
        <v>1.0455000000000001</v>
      </c>
    </row>
    <row r="6006" spans="9:10" x14ac:dyDescent="0.35">
      <c r="I6006" s="1">
        <v>44726</v>
      </c>
      <c r="J6006">
        <v>1.0451999999999999</v>
      </c>
    </row>
    <row r="6007" spans="9:10" x14ac:dyDescent="0.35">
      <c r="I6007" s="1">
        <v>44727</v>
      </c>
      <c r="J6007">
        <v>1.0430999999999999</v>
      </c>
    </row>
    <row r="6008" spans="9:10" x14ac:dyDescent="0.35">
      <c r="I6008" s="1">
        <v>44728</v>
      </c>
      <c r="J6008">
        <v>1.04</v>
      </c>
    </row>
    <row r="6009" spans="9:10" x14ac:dyDescent="0.35">
      <c r="I6009" s="1">
        <v>44729</v>
      </c>
      <c r="J6009">
        <v>1.0486</v>
      </c>
    </row>
    <row r="6010" spans="9:10" x14ac:dyDescent="0.35">
      <c r="I6010" s="1">
        <v>44732</v>
      </c>
      <c r="J6010">
        <v>1.0517000000000001</v>
      </c>
    </row>
    <row r="6011" spans="9:10" x14ac:dyDescent="0.35">
      <c r="I6011" s="1">
        <v>44733</v>
      </c>
      <c r="J6011">
        <v>1.0549999999999999</v>
      </c>
    </row>
    <row r="6012" spans="9:10" x14ac:dyDescent="0.35">
      <c r="I6012" s="1">
        <v>44734</v>
      </c>
      <c r="J6012">
        <v>1.0521</v>
      </c>
    </row>
    <row r="6013" spans="9:10" x14ac:dyDescent="0.35">
      <c r="I6013" s="1">
        <v>44735</v>
      </c>
      <c r="J6013">
        <v>1.0492999999999999</v>
      </c>
    </row>
    <row r="6014" spans="9:10" x14ac:dyDescent="0.35">
      <c r="I6014" s="1">
        <v>44736</v>
      </c>
      <c r="J6014">
        <v>1.0524</v>
      </c>
    </row>
    <row r="6015" spans="9:10" x14ac:dyDescent="0.35">
      <c r="I6015" s="1">
        <v>44739</v>
      </c>
      <c r="J6015">
        <v>1.0571999999999999</v>
      </c>
    </row>
    <row r="6016" spans="9:10" x14ac:dyDescent="0.35">
      <c r="I6016" s="1">
        <v>44740</v>
      </c>
      <c r="J6016">
        <v>1.0561</v>
      </c>
    </row>
    <row r="6017" spans="9:10" x14ac:dyDescent="0.35">
      <c r="I6017" s="1">
        <v>44741</v>
      </c>
      <c r="J6017">
        <v>1.0517000000000001</v>
      </c>
    </row>
    <row r="6018" spans="9:10" x14ac:dyDescent="0.35">
      <c r="I6018" s="1">
        <v>44742</v>
      </c>
      <c r="J6018">
        <v>1.0387</v>
      </c>
    </row>
    <row r="6019" spans="9:10" x14ac:dyDescent="0.35">
      <c r="I6019" s="1">
        <v>44743</v>
      </c>
      <c r="J6019">
        <v>1.0425</v>
      </c>
    </row>
    <row r="6020" spans="9:10" x14ac:dyDescent="0.35">
      <c r="I6020" s="1">
        <v>44746</v>
      </c>
      <c r="J6020">
        <v>1.0455000000000001</v>
      </c>
    </row>
    <row r="6021" spans="9:10" x14ac:dyDescent="0.35">
      <c r="I6021" s="1">
        <v>44747</v>
      </c>
      <c r="J6021">
        <v>1.0289999999999999</v>
      </c>
    </row>
    <row r="6022" spans="9:10" x14ac:dyDescent="0.35">
      <c r="I6022" s="1">
        <v>44748</v>
      </c>
      <c r="J6022">
        <v>1.0177</v>
      </c>
    </row>
    <row r="6023" spans="9:10" x14ac:dyDescent="0.35">
      <c r="I6023" s="1">
        <v>44749</v>
      </c>
      <c r="J6023">
        <v>1.018</v>
      </c>
    </row>
    <row r="6024" spans="9:10" x14ac:dyDescent="0.35">
      <c r="I6024" s="1">
        <v>44750</v>
      </c>
      <c r="J6024">
        <v>1.0163</v>
      </c>
    </row>
    <row r="6025" spans="9:10" x14ac:dyDescent="0.35">
      <c r="I6025" s="1">
        <v>44753</v>
      </c>
      <c r="J6025">
        <v>1.0098</v>
      </c>
    </row>
    <row r="6026" spans="9:10" x14ac:dyDescent="0.35">
      <c r="I6026" s="1">
        <v>44754</v>
      </c>
      <c r="J6026">
        <v>1.0042</v>
      </c>
    </row>
    <row r="6027" spans="9:10" x14ac:dyDescent="0.35">
      <c r="I6027" s="1">
        <v>44755</v>
      </c>
      <c r="J6027">
        <v>1.0066999999999999</v>
      </c>
    </row>
    <row r="6028" spans="9:10" x14ac:dyDescent="0.35">
      <c r="I6028" s="1">
        <v>44756</v>
      </c>
      <c r="J6028">
        <v>1.0004999999999999</v>
      </c>
    </row>
    <row r="6029" spans="9:10" x14ac:dyDescent="0.35">
      <c r="I6029" s="1">
        <v>44757</v>
      </c>
      <c r="J6029">
        <v>1.0059</v>
      </c>
    </row>
    <row r="6030" spans="9:10" x14ac:dyDescent="0.35">
      <c r="I6030" s="1">
        <v>44760</v>
      </c>
      <c r="J6030">
        <v>1.0130999999999999</v>
      </c>
    </row>
    <row r="6031" spans="9:10" x14ac:dyDescent="0.35">
      <c r="I6031" s="1">
        <v>44761</v>
      </c>
      <c r="J6031">
        <v>1.0245</v>
      </c>
    </row>
    <row r="6032" spans="9:10" x14ac:dyDescent="0.35">
      <c r="I6032" s="1">
        <v>44762</v>
      </c>
      <c r="J6032">
        <v>1.0199</v>
      </c>
    </row>
    <row r="6033" spans="9:10" x14ac:dyDescent="0.35">
      <c r="I6033" s="1">
        <v>44763</v>
      </c>
      <c r="J6033">
        <v>1.0199</v>
      </c>
    </row>
    <row r="6034" spans="9:10" x14ac:dyDescent="0.35">
      <c r="I6034" s="1">
        <v>44764</v>
      </c>
      <c r="J6034">
        <v>1.0189999999999999</v>
      </c>
    </row>
    <row r="6035" spans="9:10" x14ac:dyDescent="0.35">
      <c r="I6035" s="1">
        <v>44767</v>
      </c>
      <c r="J6035">
        <v>1.0236000000000001</v>
      </c>
    </row>
    <row r="6036" spans="9:10" x14ac:dyDescent="0.35">
      <c r="I6036" s="1">
        <v>44768</v>
      </c>
      <c r="J6036">
        <v>1.0124</v>
      </c>
    </row>
    <row r="6037" spans="9:10" x14ac:dyDescent="0.35">
      <c r="I6037" s="1">
        <v>44769</v>
      </c>
      <c r="J6037">
        <v>1.0152000000000001</v>
      </c>
    </row>
    <row r="6038" spans="9:10" x14ac:dyDescent="0.35">
      <c r="I6038" s="1">
        <v>44770</v>
      </c>
      <c r="J6038">
        <v>1.0122</v>
      </c>
    </row>
    <row r="6039" spans="9:10" x14ac:dyDescent="0.35">
      <c r="I6039" s="1">
        <v>44771</v>
      </c>
      <c r="J6039">
        <v>1.0198</v>
      </c>
    </row>
    <row r="6040" spans="9:10" x14ac:dyDescent="0.35">
      <c r="I6040" s="1">
        <v>44774</v>
      </c>
      <c r="J6040">
        <v>1.0233000000000001</v>
      </c>
    </row>
    <row r="6041" spans="9:10" x14ac:dyDescent="0.35">
      <c r="I6041" s="1">
        <v>44775</v>
      </c>
      <c r="J6041">
        <v>1.0224</v>
      </c>
    </row>
    <row r="6042" spans="9:10" x14ac:dyDescent="0.35">
      <c r="I6042" s="1">
        <v>44776</v>
      </c>
      <c r="J6042">
        <v>1.0194000000000001</v>
      </c>
    </row>
    <row r="6043" spans="9:10" x14ac:dyDescent="0.35">
      <c r="I6043" s="1">
        <v>44777</v>
      </c>
      <c r="J6043">
        <v>1.0181</v>
      </c>
    </row>
    <row r="6044" spans="9:10" x14ac:dyDescent="0.35">
      <c r="I6044" s="1">
        <v>44778</v>
      </c>
      <c r="J6044">
        <v>1.0233000000000001</v>
      </c>
    </row>
    <row r="6045" spans="9:10" x14ac:dyDescent="0.35">
      <c r="I6045" s="1">
        <v>44781</v>
      </c>
      <c r="J6045">
        <v>1.0199</v>
      </c>
    </row>
    <row r="6046" spans="9:10" x14ac:dyDescent="0.35">
      <c r="I6046" s="1">
        <v>44782</v>
      </c>
      <c r="J6046">
        <v>1.0234000000000001</v>
      </c>
    </row>
    <row r="6047" spans="9:10" x14ac:dyDescent="0.35">
      <c r="I6047" s="1">
        <v>44783</v>
      </c>
      <c r="J6047">
        <v>1.0251999999999999</v>
      </c>
    </row>
    <row r="6048" spans="9:10" x14ac:dyDescent="0.35">
      <c r="I6048" s="1">
        <v>44784</v>
      </c>
      <c r="J6048">
        <v>1.0338000000000001</v>
      </c>
    </row>
    <row r="6049" spans="9:10" x14ac:dyDescent="0.35">
      <c r="I6049" s="1">
        <v>44785</v>
      </c>
      <c r="J6049">
        <v>1.0285</v>
      </c>
    </row>
    <row r="6050" spans="9:10" x14ac:dyDescent="0.35">
      <c r="I6050" s="1">
        <v>44788</v>
      </c>
      <c r="J6050">
        <v>1.0195000000000001</v>
      </c>
    </row>
    <row r="6051" spans="9:10" x14ac:dyDescent="0.35">
      <c r="I6051" s="1">
        <v>44789</v>
      </c>
      <c r="J6051">
        <v>1.0130999999999999</v>
      </c>
    </row>
    <row r="6052" spans="9:10" x14ac:dyDescent="0.35">
      <c r="I6052" s="1">
        <v>44790</v>
      </c>
      <c r="J6052">
        <v>1.0164</v>
      </c>
    </row>
    <row r="6053" spans="9:10" x14ac:dyDescent="0.35">
      <c r="I6053" s="1">
        <v>44791</v>
      </c>
      <c r="J6053">
        <v>1.0178</v>
      </c>
    </row>
    <row r="6054" spans="9:10" x14ac:dyDescent="0.35">
      <c r="I6054" s="1">
        <v>44792</v>
      </c>
      <c r="J6054">
        <v>1.0054000000000001</v>
      </c>
    </row>
    <row r="6055" spans="9:10" x14ac:dyDescent="0.35">
      <c r="I6055" s="1">
        <v>44795</v>
      </c>
      <c r="J6055">
        <v>1.0001</v>
      </c>
    </row>
    <row r="6056" spans="9:10" x14ac:dyDescent="0.35">
      <c r="I6056" s="1">
        <v>44796</v>
      </c>
      <c r="J6056">
        <v>0.99270000000000003</v>
      </c>
    </row>
    <row r="6057" spans="9:10" x14ac:dyDescent="0.35">
      <c r="I6057" s="1">
        <v>44797</v>
      </c>
      <c r="J6057">
        <v>0.99339999999999995</v>
      </c>
    </row>
    <row r="6058" spans="9:10" x14ac:dyDescent="0.35">
      <c r="I6058" s="1">
        <v>44798</v>
      </c>
      <c r="J6058">
        <v>0.997</v>
      </c>
    </row>
    <row r="6059" spans="9:10" x14ac:dyDescent="0.35">
      <c r="I6059" s="1">
        <v>44799</v>
      </c>
      <c r="J6059">
        <v>1.0006999999999999</v>
      </c>
    </row>
    <row r="6060" spans="9:10" x14ac:dyDescent="0.35">
      <c r="I6060" s="1">
        <v>44802</v>
      </c>
      <c r="J6060">
        <v>0.99860000000000004</v>
      </c>
    </row>
    <row r="6061" spans="9:10" x14ac:dyDescent="0.35">
      <c r="I6061" s="1">
        <v>44803</v>
      </c>
      <c r="J6061">
        <v>1.0034000000000001</v>
      </c>
    </row>
    <row r="6062" spans="9:10" x14ac:dyDescent="0.35">
      <c r="I6062" s="1">
        <v>44804</v>
      </c>
      <c r="J6062">
        <v>1</v>
      </c>
    </row>
    <row r="6063" spans="9:10" x14ac:dyDescent="0.35">
      <c r="I6063" s="1">
        <v>44805</v>
      </c>
      <c r="J6063">
        <v>1.0004</v>
      </c>
    </row>
    <row r="6064" spans="9:10" x14ac:dyDescent="0.35">
      <c r="I6064" s="1">
        <v>44806</v>
      </c>
      <c r="J6064">
        <v>0.99929999999999997</v>
      </c>
    </row>
    <row r="6065" spans="9:10" x14ac:dyDescent="0.35">
      <c r="I6065" s="1">
        <v>44809</v>
      </c>
      <c r="J6065">
        <v>0.99199999999999999</v>
      </c>
    </row>
    <row r="6066" spans="9:10" x14ac:dyDescent="0.35">
      <c r="I6066" s="1">
        <v>44810</v>
      </c>
      <c r="J6066">
        <v>0.99280000000000002</v>
      </c>
    </row>
    <row r="6067" spans="9:10" x14ac:dyDescent="0.35">
      <c r="I6067" s="1">
        <v>44811</v>
      </c>
      <c r="J6067">
        <v>0.98850000000000005</v>
      </c>
    </row>
    <row r="6068" spans="9:10" x14ac:dyDescent="0.35">
      <c r="I6068" s="1">
        <v>44812</v>
      </c>
      <c r="J6068">
        <v>1.0008999999999999</v>
      </c>
    </row>
    <row r="6069" spans="9:10" x14ac:dyDescent="0.35">
      <c r="I6069" s="1">
        <v>44813</v>
      </c>
      <c r="J6069">
        <v>1.0048999999999999</v>
      </c>
    </row>
    <row r="6070" spans="9:10" x14ac:dyDescent="0.35">
      <c r="I6070" s="1">
        <v>44816</v>
      </c>
      <c r="J6070">
        <v>1.0155000000000001</v>
      </c>
    </row>
    <row r="6071" spans="9:10" x14ac:dyDescent="0.35">
      <c r="I6071" s="1">
        <v>44817</v>
      </c>
      <c r="J6071">
        <v>1.0175000000000001</v>
      </c>
    </row>
    <row r="6072" spans="9:10" x14ac:dyDescent="0.35">
      <c r="I6072" s="1">
        <v>44818</v>
      </c>
      <c r="J6072">
        <v>0.999</v>
      </c>
    </row>
    <row r="6073" spans="9:10" x14ac:dyDescent="0.35">
      <c r="I6073" s="1">
        <v>44819</v>
      </c>
      <c r="J6073">
        <v>0.99919999999999998</v>
      </c>
    </row>
    <row r="6074" spans="9:10" x14ac:dyDescent="0.35">
      <c r="I6074" s="1">
        <v>44820</v>
      </c>
      <c r="J6074">
        <v>0.99539999999999995</v>
      </c>
    </row>
    <row r="6075" spans="9:10" x14ac:dyDescent="0.35">
      <c r="I6075" s="1">
        <v>44823</v>
      </c>
      <c r="J6075">
        <v>0.999</v>
      </c>
    </row>
    <row r="6076" spans="9:10" x14ac:dyDescent="0.35">
      <c r="I6076" s="1">
        <v>44824</v>
      </c>
      <c r="J6076">
        <v>0.99860000000000004</v>
      </c>
    </row>
    <row r="6077" spans="9:10" x14ac:dyDescent="0.35">
      <c r="I6077" s="1">
        <v>44825</v>
      </c>
      <c r="J6077">
        <v>0.99060000000000004</v>
      </c>
    </row>
    <row r="6078" spans="9:10" x14ac:dyDescent="0.35">
      <c r="I6078" s="1">
        <v>44826</v>
      </c>
      <c r="J6078">
        <v>0.98839999999999995</v>
      </c>
    </row>
    <row r="6079" spans="9:10" x14ac:dyDescent="0.35">
      <c r="I6079" s="1">
        <v>44827</v>
      </c>
      <c r="J6079">
        <v>0.97540000000000004</v>
      </c>
    </row>
    <row r="6080" spans="9:10" x14ac:dyDescent="0.35">
      <c r="I6080" s="1">
        <v>44830</v>
      </c>
      <c r="J6080">
        <v>0.96460000000000001</v>
      </c>
    </row>
    <row r="6081" spans="9:10" x14ac:dyDescent="0.35">
      <c r="I6081" s="1">
        <v>44831</v>
      </c>
      <c r="J6081">
        <v>0.96440000000000003</v>
      </c>
    </row>
    <row r="6082" spans="9:10" x14ac:dyDescent="0.35">
      <c r="I6082" s="1">
        <v>44832</v>
      </c>
      <c r="J6082">
        <v>0.95650000000000002</v>
      </c>
    </row>
    <row r="6083" spans="9:10" x14ac:dyDescent="0.35">
      <c r="I6083" s="1">
        <v>44833</v>
      </c>
      <c r="J6083">
        <v>0.97060000000000002</v>
      </c>
    </row>
    <row r="6084" spans="9:10" x14ac:dyDescent="0.35">
      <c r="I6084" s="1">
        <v>44834</v>
      </c>
      <c r="J6084">
        <v>0.9748</v>
      </c>
    </row>
    <row r="6085" spans="9:10" x14ac:dyDescent="0.35">
      <c r="I6085" s="1">
        <v>44837</v>
      </c>
      <c r="J6085">
        <v>0.97640000000000005</v>
      </c>
    </row>
    <row r="6086" spans="9:10" x14ac:dyDescent="0.35">
      <c r="I6086" s="1">
        <v>44838</v>
      </c>
      <c r="J6086">
        <v>0.98909999999999998</v>
      </c>
    </row>
    <row r="6087" spans="9:10" x14ac:dyDescent="0.35">
      <c r="I6087" s="1">
        <v>44839</v>
      </c>
      <c r="J6087">
        <v>0.99150000000000005</v>
      </c>
    </row>
    <row r="6088" spans="9:10" x14ac:dyDescent="0.35">
      <c r="I6088" s="1">
        <v>44840</v>
      </c>
      <c r="J6088">
        <v>0.98599999999999999</v>
      </c>
    </row>
    <row r="6089" spans="9:10" x14ac:dyDescent="0.35">
      <c r="I6089" s="1">
        <v>44841</v>
      </c>
      <c r="J6089">
        <v>0.97970000000000002</v>
      </c>
    </row>
    <row r="6090" spans="9:10" x14ac:dyDescent="0.35">
      <c r="I6090" s="1">
        <v>44844</v>
      </c>
      <c r="J6090">
        <v>0.96970000000000001</v>
      </c>
    </row>
    <row r="6091" spans="9:10" x14ac:dyDescent="0.35">
      <c r="I6091" s="1">
        <v>44845</v>
      </c>
      <c r="J6091">
        <v>0.97230000000000005</v>
      </c>
    </row>
    <row r="6092" spans="9:10" x14ac:dyDescent="0.35">
      <c r="I6092" s="1">
        <v>44846</v>
      </c>
      <c r="J6092">
        <v>0.97060000000000002</v>
      </c>
    </row>
    <row r="6093" spans="9:10" x14ac:dyDescent="0.35">
      <c r="I6093" s="1">
        <v>44847</v>
      </c>
      <c r="J6093">
        <v>0.97389999999999999</v>
      </c>
    </row>
    <row r="6094" spans="9:10" x14ac:dyDescent="0.35">
      <c r="I6094" s="1">
        <v>44848</v>
      </c>
      <c r="J6094">
        <v>0.97170000000000001</v>
      </c>
    </row>
    <row r="6095" spans="9:10" x14ac:dyDescent="0.35">
      <c r="I6095" s="1">
        <v>44851</v>
      </c>
      <c r="J6095">
        <v>0.97389999999999999</v>
      </c>
    </row>
    <row r="6096" spans="9:10" x14ac:dyDescent="0.35">
      <c r="I6096" s="1">
        <v>44852</v>
      </c>
      <c r="J6096">
        <v>0.98350000000000004</v>
      </c>
    </row>
    <row r="6097" spans="9:10" x14ac:dyDescent="0.35">
      <c r="I6097" s="1">
        <v>44853</v>
      </c>
      <c r="J6097">
        <v>0.9778</v>
      </c>
    </row>
    <row r="6098" spans="9:10" x14ac:dyDescent="0.35">
      <c r="I6098" s="1">
        <v>44854</v>
      </c>
      <c r="J6098">
        <v>0.98109999999999997</v>
      </c>
    </row>
    <row r="6099" spans="9:10" x14ac:dyDescent="0.35">
      <c r="I6099" s="1">
        <v>44855</v>
      </c>
      <c r="J6099">
        <v>0.97299999999999998</v>
      </c>
    </row>
    <row r="6100" spans="9:10" x14ac:dyDescent="0.35">
      <c r="I6100" s="1">
        <v>44858</v>
      </c>
      <c r="J6100">
        <v>0.98509999999999998</v>
      </c>
    </row>
    <row r="6101" spans="9:10" x14ac:dyDescent="0.35">
      <c r="I6101" s="1">
        <v>44859</v>
      </c>
      <c r="J6101">
        <v>0.98609999999999998</v>
      </c>
    </row>
    <row r="6102" spans="9:10" x14ac:dyDescent="0.35">
      <c r="I6102" s="1">
        <v>44860</v>
      </c>
      <c r="J6102">
        <v>1.0023</v>
      </c>
    </row>
    <row r="6103" spans="9:10" x14ac:dyDescent="0.35">
      <c r="I6103" s="1">
        <v>44861</v>
      </c>
      <c r="J6103">
        <v>1.0037</v>
      </c>
    </row>
    <row r="6104" spans="9:10" x14ac:dyDescent="0.35">
      <c r="I6104" s="1">
        <v>44862</v>
      </c>
      <c r="J6104">
        <v>0.99509999999999998</v>
      </c>
    </row>
    <row r="6105" spans="9:10" x14ac:dyDescent="0.35">
      <c r="I6105" s="1">
        <v>44865</v>
      </c>
      <c r="J6105">
        <v>0.99139999999999995</v>
      </c>
    </row>
    <row r="6106" spans="9:10" x14ac:dyDescent="0.35">
      <c r="I6106" s="1">
        <v>44866</v>
      </c>
      <c r="J6106">
        <v>0.99470000000000003</v>
      </c>
    </row>
    <row r="6107" spans="9:10" x14ac:dyDescent="0.35">
      <c r="I6107" s="1">
        <v>44867</v>
      </c>
      <c r="J6107">
        <v>0.99080000000000001</v>
      </c>
    </row>
    <row r="6108" spans="9:10" x14ac:dyDescent="0.35">
      <c r="I6108" s="1">
        <v>44868</v>
      </c>
      <c r="J6108">
        <v>0.97529999999999994</v>
      </c>
    </row>
    <row r="6109" spans="9:10" x14ac:dyDescent="0.35">
      <c r="I6109" s="1">
        <v>44869</v>
      </c>
      <c r="J6109">
        <v>0.98719999999999997</v>
      </c>
    </row>
    <row r="6110" spans="9:10" x14ac:dyDescent="0.35">
      <c r="I6110" s="1">
        <v>44872</v>
      </c>
      <c r="J6110">
        <v>0.99929999999999997</v>
      </c>
    </row>
    <row r="6111" spans="9:10" x14ac:dyDescent="0.35">
      <c r="I6111" s="1">
        <v>44873</v>
      </c>
      <c r="J6111">
        <v>0.99960000000000004</v>
      </c>
    </row>
    <row r="6112" spans="9:10" x14ac:dyDescent="0.35">
      <c r="I6112" s="1">
        <v>44874</v>
      </c>
      <c r="J6112">
        <v>1.0039</v>
      </c>
    </row>
    <row r="6113" spans="9:10" x14ac:dyDescent="0.35">
      <c r="I6113" s="1">
        <v>44875</v>
      </c>
      <c r="J6113">
        <v>0.99539999999999995</v>
      </c>
    </row>
    <row r="6114" spans="9:10" x14ac:dyDescent="0.35">
      <c r="I6114" s="1">
        <v>44876</v>
      </c>
      <c r="J6114">
        <v>1.0307999999999999</v>
      </c>
    </row>
    <row r="6115" spans="9:10" x14ac:dyDescent="0.35">
      <c r="I6115" s="1">
        <v>44879</v>
      </c>
      <c r="J6115">
        <v>1.0319</v>
      </c>
    </row>
    <row r="6116" spans="9:10" x14ac:dyDescent="0.35">
      <c r="I6116" s="1">
        <v>44880</v>
      </c>
      <c r="J6116">
        <v>1.0404</v>
      </c>
    </row>
    <row r="6117" spans="9:10" x14ac:dyDescent="0.35">
      <c r="I6117" s="1">
        <v>44881</v>
      </c>
      <c r="J6117">
        <v>1.0411999999999999</v>
      </c>
    </row>
    <row r="6118" spans="9:10" x14ac:dyDescent="0.35">
      <c r="I6118" s="1">
        <v>44882</v>
      </c>
      <c r="J6118">
        <v>1.0319</v>
      </c>
    </row>
    <row r="6119" spans="9:10" x14ac:dyDescent="0.35">
      <c r="I6119" s="1">
        <v>44883</v>
      </c>
      <c r="J6119">
        <v>1.0366</v>
      </c>
    </row>
    <row r="6120" spans="9:10" x14ac:dyDescent="0.35">
      <c r="I6120" s="1">
        <v>44886</v>
      </c>
      <c r="J6120">
        <v>1.0246</v>
      </c>
    </row>
    <row r="6121" spans="9:10" x14ac:dyDescent="0.35">
      <c r="I6121" s="1">
        <v>44887</v>
      </c>
      <c r="J6121">
        <v>1.0274000000000001</v>
      </c>
    </row>
    <row r="6122" spans="9:10" x14ac:dyDescent="0.35">
      <c r="I6122" s="1">
        <v>44888</v>
      </c>
      <c r="J6122">
        <v>1.0325</v>
      </c>
    </row>
    <row r="6123" spans="9:10" x14ac:dyDescent="0.35">
      <c r="I6123" s="1">
        <v>44889</v>
      </c>
      <c r="J6123">
        <v>1.0412999999999999</v>
      </c>
    </row>
    <row r="6124" spans="9:10" x14ac:dyDescent="0.35">
      <c r="I6124" s="1">
        <v>44890</v>
      </c>
      <c r="J6124">
        <v>1.0375000000000001</v>
      </c>
    </row>
    <row r="6125" spans="9:10" x14ac:dyDescent="0.35">
      <c r="I6125" s="1">
        <v>44893</v>
      </c>
      <c r="J6125">
        <v>1.0463</v>
      </c>
    </row>
    <row r="6126" spans="9:10" x14ac:dyDescent="0.35">
      <c r="I6126" s="1">
        <v>44894</v>
      </c>
      <c r="J6126">
        <v>1.0366</v>
      </c>
    </row>
    <row r="6127" spans="9:10" x14ac:dyDescent="0.35">
      <c r="I6127" s="1">
        <v>44895</v>
      </c>
      <c r="J6127">
        <v>1.0376000000000001</v>
      </c>
    </row>
    <row r="6128" spans="9:10" x14ac:dyDescent="0.35">
      <c r="I6128" s="1">
        <v>44896</v>
      </c>
      <c r="J6128">
        <v>1.0454000000000001</v>
      </c>
    </row>
    <row r="6129" spans="9:10" x14ac:dyDescent="0.35">
      <c r="I6129" s="1">
        <v>44897</v>
      </c>
      <c r="J6129">
        <v>1.0538000000000001</v>
      </c>
    </row>
    <row r="6130" spans="9:10" x14ac:dyDescent="0.35">
      <c r="I6130" s="1">
        <v>44900</v>
      </c>
      <c r="J6130">
        <v>1.0587</v>
      </c>
    </row>
    <row r="6131" spans="9:10" x14ac:dyDescent="0.35">
      <c r="I6131" s="1">
        <v>44901</v>
      </c>
      <c r="J6131">
        <v>1.0516000000000001</v>
      </c>
    </row>
    <row r="6132" spans="9:10" x14ac:dyDescent="0.35">
      <c r="I6132" s="1">
        <v>44902</v>
      </c>
      <c r="J6132">
        <v>1.0528999999999999</v>
      </c>
    </row>
    <row r="6133" spans="9:10" x14ac:dyDescent="0.35">
      <c r="I6133" s="1">
        <v>44903</v>
      </c>
      <c r="J6133">
        <v>1.0519000000000001</v>
      </c>
    </row>
    <row r="6134" spans="9:10" x14ac:dyDescent="0.35">
      <c r="I6134" s="1">
        <v>44904</v>
      </c>
      <c r="J6134">
        <v>1.0559000000000001</v>
      </c>
    </row>
    <row r="6135" spans="9:10" x14ac:dyDescent="0.35">
      <c r="I6135" s="1">
        <v>44907</v>
      </c>
      <c r="J6135">
        <v>1.0562</v>
      </c>
    </row>
    <row r="6136" spans="9:10" x14ac:dyDescent="0.35">
      <c r="I6136" s="1">
        <v>44908</v>
      </c>
      <c r="J6136">
        <v>1.0545</v>
      </c>
    </row>
    <row r="6137" spans="9:10" x14ac:dyDescent="0.35">
      <c r="I6137" s="1">
        <v>44909</v>
      </c>
      <c r="J6137">
        <v>1.0649</v>
      </c>
    </row>
    <row r="6138" spans="9:10" x14ac:dyDescent="0.35">
      <c r="I6138" s="1">
        <v>44910</v>
      </c>
      <c r="J6138">
        <v>1.0621</v>
      </c>
    </row>
    <row r="6139" spans="9:10" x14ac:dyDescent="0.35">
      <c r="I6139" s="1">
        <v>44911</v>
      </c>
      <c r="J6139">
        <v>1.0619000000000001</v>
      </c>
    </row>
    <row r="6140" spans="9:10" x14ac:dyDescent="0.35">
      <c r="I6140" s="1">
        <v>44914</v>
      </c>
      <c r="J6140">
        <v>1.0598000000000001</v>
      </c>
    </row>
    <row r="6141" spans="9:10" x14ac:dyDescent="0.35">
      <c r="I6141" s="1">
        <v>44915</v>
      </c>
      <c r="J6141">
        <v>1.0599000000000001</v>
      </c>
    </row>
    <row r="6142" spans="9:10" x14ac:dyDescent="0.35">
      <c r="I6142" s="1">
        <v>44916</v>
      </c>
      <c r="J6142">
        <v>1.0636000000000001</v>
      </c>
    </row>
    <row r="6143" spans="9:10" x14ac:dyDescent="0.35">
      <c r="I6143" s="1">
        <v>44917</v>
      </c>
      <c r="J6143">
        <v>1.0632999999999999</v>
      </c>
    </row>
    <row r="6144" spans="9:10" x14ac:dyDescent="0.35">
      <c r="I6144" s="1">
        <v>44918</v>
      </c>
      <c r="J6144">
        <v>1.0622</v>
      </c>
    </row>
    <row r="6145" spans="9:10" x14ac:dyDescent="0.35">
      <c r="I6145" s="1">
        <v>44922</v>
      </c>
      <c r="J6145">
        <v>1.0624</v>
      </c>
    </row>
    <row r="6146" spans="9:10" x14ac:dyDescent="0.35">
      <c r="I6146" s="1">
        <v>44923</v>
      </c>
      <c r="J6146">
        <v>1.0640000000000001</v>
      </c>
    </row>
    <row r="6147" spans="9:10" x14ac:dyDescent="0.35">
      <c r="I6147" s="1">
        <v>44924</v>
      </c>
      <c r="J6147">
        <v>1.0649</v>
      </c>
    </row>
    <row r="6148" spans="9:10" x14ac:dyDescent="0.35">
      <c r="I6148" s="1">
        <v>44925</v>
      </c>
      <c r="J6148">
        <v>1.0666</v>
      </c>
    </row>
    <row r="6149" spans="9:10" x14ac:dyDescent="0.35">
      <c r="I6149" s="1">
        <v>44928</v>
      </c>
      <c r="J6149">
        <v>1.0683</v>
      </c>
    </row>
    <row r="6150" spans="9:10" x14ac:dyDescent="0.35">
      <c r="I6150" s="1">
        <v>44929</v>
      </c>
      <c r="J6150">
        <v>1.0545</v>
      </c>
    </row>
    <row r="6151" spans="9:10" x14ac:dyDescent="0.35">
      <c r="I6151" s="1">
        <v>44930</v>
      </c>
      <c r="J6151">
        <v>1.0599000000000001</v>
      </c>
    </row>
    <row r="6152" spans="9:10" x14ac:dyDescent="0.35">
      <c r="I6152" s="1">
        <v>44931</v>
      </c>
      <c r="J6152">
        <v>1.0601</v>
      </c>
    </row>
    <row r="6153" spans="9:10" x14ac:dyDescent="0.35">
      <c r="I6153" s="1">
        <v>44932</v>
      </c>
      <c r="J6153">
        <v>1.05</v>
      </c>
    </row>
    <row r="6154" spans="9:10" x14ac:dyDescent="0.35">
      <c r="I6154" s="1">
        <v>44935</v>
      </c>
      <c r="J6154">
        <v>1.0696000000000001</v>
      </c>
    </row>
    <row r="6155" spans="9:10" x14ac:dyDescent="0.35">
      <c r="I6155" s="1">
        <v>44936</v>
      </c>
      <c r="J6155">
        <v>1.0723</v>
      </c>
    </row>
    <row r="6156" spans="9:10" x14ac:dyDescent="0.35">
      <c r="I6156" s="1">
        <v>44937</v>
      </c>
      <c r="J6156">
        <v>1.0747</v>
      </c>
    </row>
    <row r="6157" spans="9:10" x14ac:dyDescent="0.35">
      <c r="I6157" s="1">
        <v>44938</v>
      </c>
      <c r="J6157">
        <v>1.0771999999999999</v>
      </c>
    </row>
    <row r="6158" spans="9:10" x14ac:dyDescent="0.35">
      <c r="I6158" s="1">
        <v>44939</v>
      </c>
      <c r="J6158">
        <v>1.0813999999999999</v>
      </c>
    </row>
    <row r="6159" spans="9:10" x14ac:dyDescent="0.35">
      <c r="I6159" s="1">
        <v>44942</v>
      </c>
      <c r="J6159">
        <v>1.0811999999999999</v>
      </c>
    </row>
    <row r="6160" spans="9:10" x14ac:dyDescent="0.35">
      <c r="I6160" s="1">
        <v>44943</v>
      </c>
      <c r="J6160">
        <v>1.0843</v>
      </c>
    </row>
    <row r="6161" spans="9:10" x14ac:dyDescent="0.35">
      <c r="I6161" s="1">
        <v>44944</v>
      </c>
      <c r="J6161">
        <v>1.0839000000000001</v>
      </c>
    </row>
    <row r="6162" spans="9:10" x14ac:dyDescent="0.35">
      <c r="I6162" s="1">
        <v>44945</v>
      </c>
      <c r="J6162">
        <v>1.0814999999999999</v>
      </c>
    </row>
    <row r="6163" spans="9:10" x14ac:dyDescent="0.35">
      <c r="I6163" s="1">
        <v>44946</v>
      </c>
      <c r="J6163">
        <v>1.0826</v>
      </c>
    </row>
    <row r="6164" spans="9:10" x14ac:dyDescent="0.35">
      <c r="I6164" s="1">
        <v>44949</v>
      </c>
      <c r="J6164">
        <v>1.0871</v>
      </c>
    </row>
    <row r="6165" spans="9:10" x14ac:dyDescent="0.35">
      <c r="I6165" s="1">
        <v>44950</v>
      </c>
      <c r="J6165">
        <v>1.0858000000000001</v>
      </c>
    </row>
    <row r="6166" spans="9:10" x14ac:dyDescent="0.35">
      <c r="I6166" s="1">
        <v>44951</v>
      </c>
      <c r="J6166">
        <v>1.0878000000000001</v>
      </c>
    </row>
    <row r="6167" spans="9:10" x14ac:dyDescent="0.35">
      <c r="I6167" s="1">
        <v>44952</v>
      </c>
      <c r="J6167">
        <v>1.0894999999999999</v>
      </c>
    </row>
    <row r="6168" spans="9:10" x14ac:dyDescent="0.35">
      <c r="I6168" s="1">
        <v>44953</v>
      </c>
      <c r="J6168">
        <v>1.0865</v>
      </c>
    </row>
    <row r="6169" spans="9:10" x14ac:dyDescent="0.35">
      <c r="I6169" s="1">
        <v>44956</v>
      </c>
      <c r="J6169">
        <v>1.0903</v>
      </c>
    </row>
    <row r="6170" spans="9:10" x14ac:dyDescent="0.35">
      <c r="I6170" s="1">
        <v>44957</v>
      </c>
      <c r="J6170">
        <v>1.0832999999999999</v>
      </c>
    </row>
    <row r="6171" spans="9:10" x14ac:dyDescent="0.35">
      <c r="I6171" s="1">
        <v>44958</v>
      </c>
      <c r="J6171">
        <v>1.0893999999999999</v>
      </c>
    </row>
    <row r="6172" spans="9:10" x14ac:dyDescent="0.35">
      <c r="I6172" s="1">
        <v>44959</v>
      </c>
      <c r="J6172">
        <v>1.0988</v>
      </c>
    </row>
    <row r="6173" spans="9:10" x14ac:dyDescent="0.35">
      <c r="I6173" s="1">
        <v>44960</v>
      </c>
      <c r="J6173">
        <v>1.0936999999999999</v>
      </c>
    </row>
    <row r="6174" spans="9:10" x14ac:dyDescent="0.35">
      <c r="I6174" s="1">
        <v>44963</v>
      </c>
      <c r="J6174">
        <v>1.0775999999999999</v>
      </c>
    </row>
    <row r="6175" spans="9:10" x14ac:dyDescent="0.35">
      <c r="I6175" s="1">
        <v>44964</v>
      </c>
      <c r="J6175">
        <v>1.07</v>
      </c>
    </row>
    <row r="6176" spans="9:10" x14ac:dyDescent="0.35">
      <c r="I6176" s="1">
        <v>44965</v>
      </c>
      <c r="J6176">
        <v>1.0734999999999999</v>
      </c>
    </row>
    <row r="6177" spans="9:10" x14ac:dyDescent="0.35">
      <c r="I6177" s="1">
        <v>44966</v>
      </c>
      <c r="J6177">
        <v>1.0770999999999999</v>
      </c>
    </row>
    <row r="6178" spans="9:10" x14ac:dyDescent="0.35">
      <c r="I6178" s="1">
        <v>44967</v>
      </c>
      <c r="J6178">
        <v>1.069</v>
      </c>
    </row>
    <row r="6179" spans="9:10" x14ac:dyDescent="0.35">
      <c r="I6179" s="1">
        <v>44970</v>
      </c>
      <c r="J6179">
        <v>1.0686</v>
      </c>
    </row>
    <row r="6180" spans="9:10" x14ac:dyDescent="0.35">
      <c r="I6180" s="1">
        <v>44971</v>
      </c>
      <c r="J6180">
        <v>1.0759000000000001</v>
      </c>
    </row>
    <row r="6181" spans="9:10" x14ac:dyDescent="0.35">
      <c r="I6181" s="1">
        <v>44972</v>
      </c>
      <c r="J6181">
        <v>1.07</v>
      </c>
    </row>
    <row r="6182" spans="9:10" x14ac:dyDescent="0.35">
      <c r="I6182" s="1">
        <v>44973</v>
      </c>
      <c r="J6182">
        <v>1.07</v>
      </c>
    </row>
    <row r="6183" spans="9:10" x14ac:dyDescent="0.35">
      <c r="I6183" s="1">
        <v>44974</v>
      </c>
      <c r="J6183">
        <v>1.0625</v>
      </c>
    </row>
    <row r="6184" spans="9:10" x14ac:dyDescent="0.35">
      <c r="I6184" s="1">
        <v>44977</v>
      </c>
      <c r="J6184">
        <v>1.0673999999999999</v>
      </c>
    </row>
    <row r="6185" spans="9:10" x14ac:dyDescent="0.35">
      <c r="I6185" s="1">
        <v>44978</v>
      </c>
      <c r="J6185">
        <v>1.0664</v>
      </c>
    </row>
    <row r="6186" spans="9:10" x14ac:dyDescent="0.35">
      <c r="I6186" s="1">
        <v>44979</v>
      </c>
      <c r="J6186">
        <v>1.0644</v>
      </c>
    </row>
    <row r="6187" spans="9:10" x14ac:dyDescent="0.35">
      <c r="I6187" s="1">
        <v>44980</v>
      </c>
      <c r="J6187">
        <v>1.0616000000000001</v>
      </c>
    </row>
    <row r="6188" spans="9:10" x14ac:dyDescent="0.35">
      <c r="I6188" s="1">
        <v>44981</v>
      </c>
      <c r="J6188">
        <v>1.0569999999999999</v>
      </c>
    </row>
    <row r="6189" spans="9:10" x14ac:dyDescent="0.35">
      <c r="I6189" s="1">
        <v>44984</v>
      </c>
      <c r="J6189">
        <v>1.0553999999999999</v>
      </c>
    </row>
    <row r="6190" spans="9:10" x14ac:dyDescent="0.35">
      <c r="I6190" s="1">
        <v>44985</v>
      </c>
      <c r="J6190">
        <v>1.0619000000000001</v>
      </c>
    </row>
    <row r="6191" spans="9:10" x14ac:dyDescent="0.35">
      <c r="I6191" s="1">
        <v>44986</v>
      </c>
      <c r="J6191">
        <v>1.0684</v>
      </c>
    </row>
    <row r="6192" spans="9:10" x14ac:dyDescent="0.35">
      <c r="I6192" s="1">
        <v>44987</v>
      </c>
      <c r="J6192">
        <v>1.0605</v>
      </c>
    </row>
    <row r="6193" spans="9:10" x14ac:dyDescent="0.35">
      <c r="I6193" s="1">
        <v>44988</v>
      </c>
      <c r="J6193">
        <v>1.0615000000000001</v>
      </c>
    </row>
    <row r="6194" spans="9:10" x14ac:dyDescent="0.35">
      <c r="I6194" s="1">
        <v>44991</v>
      </c>
      <c r="J6194">
        <v>1.0646</v>
      </c>
    </row>
    <row r="6195" spans="9:10" x14ac:dyDescent="0.35">
      <c r="I6195" s="1">
        <v>44992</v>
      </c>
      <c r="J6195">
        <v>1.0665</v>
      </c>
    </row>
    <row r="6196" spans="9:10" x14ac:dyDescent="0.35">
      <c r="I6196" s="1">
        <v>44993</v>
      </c>
      <c r="J6196">
        <v>1.0545</v>
      </c>
    </row>
    <row r="6197" spans="9:10" x14ac:dyDescent="0.35">
      <c r="I6197" s="1">
        <v>44994</v>
      </c>
      <c r="J6197">
        <v>1.0553999999999999</v>
      </c>
    </row>
    <row r="6198" spans="9:10" x14ac:dyDescent="0.35">
      <c r="I6198" s="1">
        <v>44995</v>
      </c>
      <c r="J6198">
        <v>1.0586</v>
      </c>
    </row>
    <row r="6199" spans="9:10" x14ac:dyDescent="0.35">
      <c r="I6199" s="1">
        <v>44998</v>
      </c>
      <c r="J6199">
        <v>1.0706</v>
      </c>
    </row>
    <row r="6200" spans="9:10" x14ac:dyDescent="0.35">
      <c r="I6200" s="1">
        <v>44999</v>
      </c>
      <c r="J6200">
        <v>1.0737000000000001</v>
      </c>
    </row>
    <row r="6201" spans="9:10" x14ac:dyDescent="0.35">
      <c r="I6201" s="1">
        <v>45000</v>
      </c>
      <c r="J6201">
        <v>1.0548999999999999</v>
      </c>
    </row>
    <row r="6202" spans="9:10" x14ac:dyDescent="0.35">
      <c r="I6202" s="1">
        <v>45001</v>
      </c>
      <c r="J6202">
        <v>1.0595000000000001</v>
      </c>
    </row>
    <row r="6203" spans="9:10" x14ac:dyDescent="0.35">
      <c r="I6203" s="1">
        <v>45002</v>
      </c>
      <c r="J6203">
        <v>1.0623</v>
      </c>
    </row>
    <row r="6204" spans="9:10" x14ac:dyDescent="0.35">
      <c r="I6204" s="1">
        <v>45005</v>
      </c>
      <c r="J6204">
        <v>1.0717000000000001</v>
      </c>
    </row>
    <row r="6205" spans="9:10" x14ac:dyDescent="0.35">
      <c r="I6205" s="1">
        <v>45006</v>
      </c>
      <c r="J6205">
        <v>1.0775999999999999</v>
      </c>
    </row>
    <row r="6206" spans="9:10" x14ac:dyDescent="0.35">
      <c r="I6206" s="1">
        <v>45007</v>
      </c>
      <c r="J6206">
        <v>1.0785</v>
      </c>
    </row>
    <row r="6207" spans="9:10" x14ac:dyDescent="0.35">
      <c r="I6207" s="1">
        <v>45008</v>
      </c>
      <c r="J6207">
        <v>1.0879000000000001</v>
      </c>
    </row>
    <row r="6208" spans="9:10" x14ac:dyDescent="0.35">
      <c r="I6208" s="1">
        <v>45009</v>
      </c>
      <c r="J6208">
        <v>1.0745</v>
      </c>
    </row>
    <row r="6209" spans="9:10" x14ac:dyDescent="0.35">
      <c r="I6209" s="1">
        <v>45012</v>
      </c>
      <c r="J6209">
        <v>1.0772999999999999</v>
      </c>
    </row>
    <row r="6210" spans="9:10" x14ac:dyDescent="0.35">
      <c r="I6210" s="1">
        <v>45013</v>
      </c>
      <c r="J6210">
        <v>1.0841000000000001</v>
      </c>
    </row>
    <row r="6211" spans="9:10" x14ac:dyDescent="0.35">
      <c r="I6211" s="1">
        <v>45014</v>
      </c>
      <c r="J6211">
        <v>1.0847</v>
      </c>
    </row>
    <row r="6212" spans="9:10" x14ac:dyDescent="0.35">
      <c r="I6212" s="1">
        <v>45015</v>
      </c>
      <c r="J6212">
        <v>1.0886</v>
      </c>
    </row>
    <row r="6213" spans="9:10" x14ac:dyDescent="0.35">
      <c r="I6213" s="1">
        <v>45016</v>
      </c>
      <c r="J6213">
        <v>1.0874999999999999</v>
      </c>
    </row>
    <row r="6214" spans="9:10" x14ac:dyDescent="0.35">
      <c r="I6214" s="1">
        <v>45019</v>
      </c>
      <c r="J6214">
        <v>1.087</v>
      </c>
    </row>
    <row r="6215" spans="9:10" x14ac:dyDescent="0.35">
      <c r="I6215" s="1">
        <v>45020</v>
      </c>
      <c r="J6215">
        <v>1.0901000000000001</v>
      </c>
    </row>
    <row r="6216" spans="9:10" x14ac:dyDescent="0.35">
      <c r="I6216" s="1">
        <v>45021</v>
      </c>
      <c r="J6216">
        <v>1.0940000000000001</v>
      </c>
    </row>
    <row r="6217" spans="9:10" x14ac:dyDescent="0.35">
      <c r="I6217" s="1">
        <v>45022</v>
      </c>
      <c r="J6217">
        <v>1.0914999999999999</v>
      </c>
    </row>
    <row r="6218" spans="9:10" x14ac:dyDescent="0.35">
      <c r="I6218" s="1">
        <v>45027</v>
      </c>
      <c r="J6218">
        <v>1.0905</v>
      </c>
    </row>
    <row r="6219" spans="9:10" x14ac:dyDescent="0.35">
      <c r="I6219" s="1">
        <v>45028</v>
      </c>
      <c r="J6219">
        <v>1.0922000000000001</v>
      </c>
    </row>
    <row r="6220" spans="9:10" x14ac:dyDescent="0.35">
      <c r="I6220" s="1">
        <v>45029</v>
      </c>
      <c r="J6220">
        <v>1.1014999999999999</v>
      </c>
    </row>
    <row r="6221" spans="9:10" x14ac:dyDescent="0.35">
      <c r="I6221" s="1">
        <v>45030</v>
      </c>
      <c r="J6221">
        <v>1.1056999999999999</v>
      </c>
    </row>
    <row r="6222" spans="9:10" x14ac:dyDescent="0.35">
      <c r="I6222" s="1">
        <v>45033</v>
      </c>
      <c r="J6222">
        <v>1.0981000000000001</v>
      </c>
    </row>
    <row r="6223" spans="9:10" x14ac:dyDescent="0.35">
      <c r="I6223" s="1">
        <v>45034</v>
      </c>
      <c r="J6223">
        <v>1.0972</v>
      </c>
    </row>
    <row r="6224" spans="9:10" x14ac:dyDescent="0.35">
      <c r="I6224" s="1">
        <v>45035</v>
      </c>
      <c r="J6224">
        <v>1.0932999999999999</v>
      </c>
    </row>
    <row r="6225" spans="9:10" x14ac:dyDescent="0.35">
      <c r="I6225" s="1">
        <v>45036</v>
      </c>
      <c r="J6225">
        <v>1.0944</v>
      </c>
    </row>
    <row r="6226" spans="9:10" x14ac:dyDescent="0.35">
      <c r="I6226" s="1">
        <v>45037</v>
      </c>
      <c r="J6226">
        <v>1.0978000000000001</v>
      </c>
    </row>
    <row r="6227" spans="9:10" x14ac:dyDescent="0.35">
      <c r="I6227" s="1">
        <v>45040</v>
      </c>
      <c r="J6227">
        <v>1.1002000000000001</v>
      </c>
    </row>
    <row r="6228" spans="9:10" x14ac:dyDescent="0.35">
      <c r="I6228" s="1">
        <v>45041</v>
      </c>
      <c r="J6228">
        <v>1.1022000000000001</v>
      </c>
    </row>
    <row r="6229" spans="9:10" x14ac:dyDescent="0.35">
      <c r="I6229" s="1">
        <v>45042</v>
      </c>
      <c r="J6229">
        <v>1.1039000000000001</v>
      </c>
    </row>
    <row r="6230" spans="9:10" x14ac:dyDescent="0.35">
      <c r="I6230" s="1">
        <v>45043</v>
      </c>
      <c r="J6230">
        <v>1.1042000000000001</v>
      </c>
    </row>
    <row r="6231" spans="9:10" x14ac:dyDescent="0.35">
      <c r="I6231" s="1">
        <v>45044</v>
      </c>
      <c r="J6231">
        <v>1.0981000000000001</v>
      </c>
    </row>
    <row r="6232" spans="9:10" x14ac:dyDescent="0.35">
      <c r="I6232" s="1">
        <v>45048</v>
      </c>
      <c r="J6232">
        <v>1.0965</v>
      </c>
    </row>
    <row r="6233" spans="9:10" x14ac:dyDescent="0.35">
      <c r="I6233" s="1">
        <v>45049</v>
      </c>
      <c r="J6233">
        <v>1.1043000000000001</v>
      </c>
    </row>
    <row r="6234" spans="9:10" x14ac:dyDescent="0.35">
      <c r="I6234" s="1">
        <v>45050</v>
      </c>
      <c r="J6234">
        <v>1.1073999999999999</v>
      </c>
    </row>
    <row r="6235" spans="9:10" x14ac:dyDescent="0.35">
      <c r="I6235" s="1">
        <v>45051</v>
      </c>
      <c r="J6235">
        <v>1.1013999999999999</v>
      </c>
    </row>
    <row r="6236" spans="9:10" x14ac:dyDescent="0.35">
      <c r="I6236" s="1">
        <v>45054</v>
      </c>
      <c r="J6236">
        <v>1.1036999999999999</v>
      </c>
    </row>
    <row r="6237" spans="9:10" x14ac:dyDescent="0.35">
      <c r="I6237" s="1">
        <v>45055</v>
      </c>
      <c r="J6237">
        <v>1.0959000000000001</v>
      </c>
    </row>
    <row r="6238" spans="9:10" x14ac:dyDescent="0.35">
      <c r="I6238" s="1">
        <v>45056</v>
      </c>
      <c r="J6238">
        <v>1.095</v>
      </c>
    </row>
    <row r="6239" spans="9:10" x14ac:dyDescent="0.35">
      <c r="I6239" s="1">
        <v>45057</v>
      </c>
      <c r="J6239">
        <v>1.093</v>
      </c>
    </row>
    <row r="6240" spans="9:10" x14ac:dyDescent="0.35">
      <c r="I6240" s="1">
        <v>45058</v>
      </c>
      <c r="J6240">
        <v>1.0891999999999999</v>
      </c>
    </row>
    <row r="6241" spans="9:10" x14ac:dyDescent="0.35">
      <c r="I6241" s="1">
        <v>45061</v>
      </c>
      <c r="J6241">
        <v>1.0875999999999999</v>
      </c>
    </row>
    <row r="6242" spans="9:10" x14ac:dyDescent="0.35">
      <c r="I6242" s="1">
        <v>45062</v>
      </c>
      <c r="J6242">
        <v>1.0881000000000001</v>
      </c>
    </row>
    <row r="6243" spans="9:10" x14ac:dyDescent="0.35">
      <c r="I6243" s="1">
        <v>45063</v>
      </c>
      <c r="J6243">
        <v>1.0829</v>
      </c>
    </row>
    <row r="6244" spans="9:10" x14ac:dyDescent="0.35">
      <c r="I6244" s="1">
        <v>45064</v>
      </c>
      <c r="J6244">
        <v>1.0812999999999999</v>
      </c>
    </row>
    <row r="6245" spans="9:10" x14ac:dyDescent="0.35">
      <c r="I6245" s="1">
        <v>45065</v>
      </c>
      <c r="J6245">
        <v>1.0808</v>
      </c>
    </row>
    <row r="6246" spans="9:10" x14ac:dyDescent="0.35">
      <c r="I6246" s="1">
        <v>45068</v>
      </c>
      <c r="J6246">
        <v>1.0822000000000001</v>
      </c>
    </row>
    <row r="6247" spans="9:10" x14ac:dyDescent="0.35">
      <c r="I6247" s="1">
        <v>45069</v>
      </c>
      <c r="J6247">
        <v>1.0779000000000001</v>
      </c>
    </row>
    <row r="6248" spans="9:10" x14ac:dyDescent="0.35">
      <c r="I6248" s="1">
        <v>45070</v>
      </c>
      <c r="J6248">
        <v>1.0785</v>
      </c>
    </row>
    <row r="6249" spans="9:10" x14ac:dyDescent="0.35">
      <c r="I6249" s="1">
        <v>45071</v>
      </c>
      <c r="J6249">
        <v>1.0734999999999999</v>
      </c>
    </row>
    <row r="6250" spans="9:10" x14ac:dyDescent="0.35">
      <c r="I6250" s="1">
        <v>45072</v>
      </c>
      <c r="J6250">
        <v>1.0750999999999999</v>
      </c>
    </row>
    <row r="6251" spans="9:10" x14ac:dyDescent="0.35">
      <c r="I6251" s="1">
        <v>45075</v>
      </c>
      <c r="J6251">
        <v>1.0714999999999999</v>
      </c>
    </row>
    <row r="6252" spans="9:10" x14ac:dyDescent="0.35">
      <c r="I6252" s="1">
        <v>45076</v>
      </c>
      <c r="J6252">
        <v>1.0744</v>
      </c>
    </row>
    <row r="6253" spans="9:10" x14ac:dyDescent="0.35">
      <c r="I6253" s="1">
        <v>45077</v>
      </c>
      <c r="J6253">
        <v>1.0683</v>
      </c>
    </row>
    <row r="6254" spans="9:10" x14ac:dyDescent="0.35">
      <c r="I6254" s="1">
        <v>45078</v>
      </c>
      <c r="J6254">
        <v>1.0697000000000001</v>
      </c>
    </row>
    <row r="6255" spans="9:10" x14ac:dyDescent="0.35">
      <c r="I6255" s="1">
        <v>45079</v>
      </c>
      <c r="J6255">
        <v>1.0763</v>
      </c>
    </row>
    <row r="6256" spans="9:10" x14ac:dyDescent="0.35">
      <c r="I6256" s="1">
        <v>45082</v>
      </c>
      <c r="J6256">
        <v>1.069</v>
      </c>
    </row>
    <row r="6257" spans="9:10" x14ac:dyDescent="0.35">
      <c r="I6257" s="1">
        <v>45083</v>
      </c>
      <c r="J6257">
        <v>1.0683</v>
      </c>
    </row>
    <row r="6258" spans="9:10" x14ac:dyDescent="0.35">
      <c r="I6258" s="1">
        <v>45084</v>
      </c>
      <c r="J6258">
        <v>1.0717000000000001</v>
      </c>
    </row>
    <row r="6259" spans="9:10" x14ac:dyDescent="0.35">
      <c r="I6259" s="1">
        <v>45085</v>
      </c>
      <c r="J6259">
        <v>1.0737000000000001</v>
      </c>
    </row>
    <row r="6260" spans="9:10" x14ac:dyDescent="0.35">
      <c r="I6260" s="1">
        <v>45086</v>
      </c>
      <c r="J6260">
        <v>1.0780000000000001</v>
      </c>
    </row>
    <row r="6261" spans="9:10" x14ac:dyDescent="0.35">
      <c r="I6261" s="1">
        <v>45089</v>
      </c>
      <c r="J6261">
        <v>1.0765</v>
      </c>
    </row>
    <row r="6262" spans="9:10" x14ac:dyDescent="0.35">
      <c r="I6262" s="1">
        <v>45090</v>
      </c>
      <c r="J6262">
        <v>1.0792999999999999</v>
      </c>
    </row>
    <row r="6263" spans="9:10" x14ac:dyDescent="0.35">
      <c r="I6263" s="1">
        <v>45091</v>
      </c>
      <c r="J6263">
        <v>1.0809</v>
      </c>
    </row>
    <row r="6264" spans="9:10" x14ac:dyDescent="0.35">
      <c r="I6264" s="1">
        <v>45092</v>
      </c>
      <c r="J6264">
        <v>1.0819000000000001</v>
      </c>
    </row>
    <row r="6265" spans="9:10" x14ac:dyDescent="0.35">
      <c r="I6265" s="1">
        <v>45093</v>
      </c>
      <c r="J6265">
        <v>1.0966</v>
      </c>
    </row>
    <row r="6266" spans="9:10" x14ac:dyDescent="0.35">
      <c r="I6266" s="1">
        <v>45096</v>
      </c>
      <c r="J6266">
        <v>1.0922000000000001</v>
      </c>
    </row>
    <row r="6267" spans="9:10" x14ac:dyDescent="0.35">
      <c r="I6267" s="1">
        <v>45097</v>
      </c>
      <c r="J6267">
        <v>1.0932999999999999</v>
      </c>
    </row>
    <row r="6268" spans="9:10" x14ac:dyDescent="0.35">
      <c r="I6268" s="1">
        <v>45098</v>
      </c>
      <c r="J6268">
        <v>1.0923</v>
      </c>
    </row>
    <row r="6269" spans="9:10" x14ac:dyDescent="0.35">
      <c r="I6269" s="1">
        <v>45099</v>
      </c>
      <c r="J6269">
        <v>1.0985</v>
      </c>
    </row>
    <row r="6270" spans="9:10" x14ac:dyDescent="0.35">
      <c r="I6270" s="1">
        <v>45100</v>
      </c>
      <c r="J6270">
        <v>1.0884</v>
      </c>
    </row>
    <row r="6271" spans="9:10" x14ac:dyDescent="0.35">
      <c r="I6271" s="1">
        <v>45103</v>
      </c>
      <c r="J6271">
        <v>1.0918000000000001</v>
      </c>
    </row>
    <row r="6272" spans="9:10" x14ac:dyDescent="0.35">
      <c r="I6272" s="1">
        <v>45104</v>
      </c>
      <c r="J6272">
        <v>1.0951</v>
      </c>
    </row>
    <row r="6273" spans="9:10" x14ac:dyDescent="0.35">
      <c r="I6273" s="1">
        <v>45105</v>
      </c>
      <c r="J6273">
        <v>1.0938000000000001</v>
      </c>
    </row>
    <row r="6274" spans="9:10" x14ac:dyDescent="0.35">
      <c r="I6274" s="1">
        <v>45106</v>
      </c>
      <c r="J6274">
        <v>1.0938000000000001</v>
      </c>
    </row>
    <row r="6275" spans="9:10" x14ac:dyDescent="0.35">
      <c r="I6275" s="1">
        <v>45107</v>
      </c>
      <c r="J6275">
        <v>1.0866</v>
      </c>
    </row>
    <row r="6276" spans="9:10" x14ac:dyDescent="0.35">
      <c r="I6276" s="1">
        <v>45110</v>
      </c>
      <c r="J6276">
        <v>1.0899000000000001</v>
      </c>
    </row>
    <row r="6277" spans="9:10" x14ac:dyDescent="0.35">
      <c r="I6277" s="1">
        <v>45111</v>
      </c>
      <c r="J6277">
        <v>1.0894999999999999</v>
      </c>
    </row>
    <row r="6278" spans="9:10" x14ac:dyDescent="0.35">
      <c r="I6278" s="1">
        <v>45112</v>
      </c>
      <c r="J6278">
        <v>1.0879000000000001</v>
      </c>
    </row>
    <row r="6279" spans="9:10" x14ac:dyDescent="0.35">
      <c r="I6279" s="1">
        <v>45113</v>
      </c>
      <c r="J6279">
        <v>1.0899000000000001</v>
      </c>
    </row>
    <row r="6280" spans="9:10" x14ac:dyDescent="0.35">
      <c r="I6280" s="1">
        <v>45114</v>
      </c>
      <c r="J6280">
        <v>1.0888</v>
      </c>
    </row>
    <row r="6281" spans="9:10" x14ac:dyDescent="0.35">
      <c r="I6281" s="1">
        <v>45117</v>
      </c>
      <c r="J6281">
        <v>1.0955999999999999</v>
      </c>
    </row>
    <row r="6282" spans="9:10" x14ac:dyDescent="0.35">
      <c r="I6282" s="1">
        <v>45118</v>
      </c>
      <c r="J6282">
        <v>1.0989</v>
      </c>
    </row>
    <row r="6283" spans="9:10" x14ac:dyDescent="0.35">
      <c r="I6283" s="1">
        <v>45119</v>
      </c>
      <c r="J6283">
        <v>1.1022000000000001</v>
      </c>
    </row>
    <row r="6284" spans="9:10" x14ac:dyDescent="0.35">
      <c r="I6284" s="1">
        <v>45120</v>
      </c>
      <c r="J6284">
        <v>1.1182000000000001</v>
      </c>
    </row>
    <row r="6285" spans="9:10" x14ac:dyDescent="0.35">
      <c r="I6285" s="1">
        <v>45121</v>
      </c>
      <c r="J6285">
        <v>1.1221000000000001</v>
      </c>
    </row>
    <row r="6286" spans="9:10" x14ac:dyDescent="0.35">
      <c r="I6286" s="1">
        <v>45124</v>
      </c>
      <c r="J6286">
        <v>1.123</v>
      </c>
    </row>
    <row r="6287" spans="9:10" x14ac:dyDescent="0.35">
      <c r="I6287" s="1">
        <v>45125</v>
      </c>
      <c r="J6287">
        <v>1.1254999999999999</v>
      </c>
    </row>
    <row r="6288" spans="9:10" x14ac:dyDescent="0.35">
      <c r="I6288" s="1">
        <v>45126</v>
      </c>
      <c r="J6288">
        <v>1.1222000000000001</v>
      </c>
    </row>
    <row r="6289" spans="9:10" x14ac:dyDescent="0.35">
      <c r="I6289" s="1">
        <v>45127</v>
      </c>
      <c r="J6289">
        <v>1.1196999999999999</v>
      </c>
    </row>
    <row r="6290" spans="9:10" x14ac:dyDescent="0.35">
      <c r="I6290" s="1">
        <v>45128</v>
      </c>
      <c r="J6290">
        <v>1.1123000000000001</v>
      </c>
    </row>
    <row r="6291" spans="9:10" x14ac:dyDescent="0.35">
      <c r="I6291" s="1">
        <v>45131</v>
      </c>
      <c r="J6291">
        <v>1.1095999999999999</v>
      </c>
    </row>
    <row r="6292" spans="9:10" x14ac:dyDescent="0.35">
      <c r="I6292" s="1">
        <v>45132</v>
      </c>
      <c r="J6292">
        <v>1.1051</v>
      </c>
    </row>
    <row r="6293" spans="9:10" x14ac:dyDescent="0.35">
      <c r="I6293" s="1">
        <v>45133</v>
      </c>
      <c r="J6293">
        <v>1.1059000000000001</v>
      </c>
    </row>
    <row r="6294" spans="9:10" x14ac:dyDescent="0.35">
      <c r="I6294" s="1">
        <v>45134</v>
      </c>
      <c r="J6294">
        <v>1.1125</v>
      </c>
    </row>
    <row r="6295" spans="9:10" x14ac:dyDescent="0.35">
      <c r="I6295" s="1">
        <v>45135</v>
      </c>
      <c r="J6295">
        <v>1.101</v>
      </c>
    </row>
    <row r="6296" spans="9:10" x14ac:dyDescent="0.35">
      <c r="I6296" s="1">
        <v>45138</v>
      </c>
      <c r="J6296">
        <v>1.1023000000000001</v>
      </c>
    </row>
    <row r="6297" spans="9:10" x14ac:dyDescent="0.35">
      <c r="I6297" s="1">
        <v>45139</v>
      </c>
      <c r="J6297">
        <v>1.097</v>
      </c>
    </row>
    <row r="6298" spans="9:10" x14ac:dyDescent="0.35">
      <c r="I6298" s="1">
        <v>45140</v>
      </c>
      <c r="J6298">
        <v>1.0985</v>
      </c>
    </row>
    <row r="6299" spans="9:10" x14ac:dyDescent="0.35">
      <c r="I6299" s="1">
        <v>45141</v>
      </c>
      <c r="J6299">
        <v>1.0931999999999999</v>
      </c>
    </row>
    <row r="6300" spans="9:10" x14ac:dyDescent="0.35">
      <c r="I6300" s="1">
        <v>45142</v>
      </c>
      <c r="J6300">
        <v>1.0946</v>
      </c>
    </row>
    <row r="6301" spans="9:10" x14ac:dyDescent="0.35">
      <c r="I6301" s="1">
        <v>45145</v>
      </c>
      <c r="J6301">
        <v>1.0984</v>
      </c>
    </row>
    <row r="6302" spans="9:10" x14ac:dyDescent="0.35">
      <c r="I6302" s="1">
        <v>45146</v>
      </c>
      <c r="J6302">
        <v>1.0944</v>
      </c>
    </row>
    <row r="6303" spans="9:10" x14ac:dyDescent="0.35">
      <c r="I6303" s="1">
        <v>45147</v>
      </c>
      <c r="J6303">
        <v>1.0968</v>
      </c>
    </row>
    <row r="6304" spans="9:10" x14ac:dyDescent="0.35">
      <c r="I6304" s="1">
        <v>45148</v>
      </c>
      <c r="J6304">
        <v>1.1019000000000001</v>
      </c>
    </row>
    <row r="6305" spans="9:10" x14ac:dyDescent="0.35">
      <c r="I6305" s="1">
        <v>45149</v>
      </c>
      <c r="J6305">
        <v>1.1004</v>
      </c>
    </row>
    <row r="6306" spans="9:10" x14ac:dyDescent="0.35">
      <c r="I6306" s="1">
        <v>45152</v>
      </c>
      <c r="J6306">
        <v>1.093</v>
      </c>
    </row>
    <row r="6307" spans="9:10" x14ac:dyDescent="0.35">
      <c r="I6307" s="1">
        <v>45153</v>
      </c>
      <c r="J6307">
        <v>1.0926</v>
      </c>
    </row>
    <row r="6308" spans="9:10" x14ac:dyDescent="0.35">
      <c r="I6308" s="1">
        <v>45154</v>
      </c>
      <c r="J6308">
        <v>1.0915999999999999</v>
      </c>
    </row>
    <row r="6309" spans="9:10" x14ac:dyDescent="0.35">
      <c r="I6309" s="1">
        <v>45155</v>
      </c>
      <c r="J6309">
        <v>1.0900000000000001</v>
      </c>
    </row>
    <row r="6310" spans="9:10" x14ac:dyDescent="0.35">
      <c r="I6310" s="1">
        <v>45156</v>
      </c>
      <c r="J6310">
        <v>1.0867</v>
      </c>
    </row>
    <row r="6311" spans="9:10" x14ac:dyDescent="0.35">
      <c r="I6311" s="1">
        <v>45159</v>
      </c>
      <c r="J6311">
        <v>1.0908</v>
      </c>
    </row>
    <row r="6312" spans="9:10" x14ac:dyDescent="0.35">
      <c r="I6312" s="1">
        <v>45160</v>
      </c>
      <c r="J6312">
        <v>1.0887</v>
      </c>
    </row>
    <row r="6313" spans="9:10" x14ac:dyDescent="0.35">
      <c r="I6313" s="1">
        <v>45161</v>
      </c>
      <c r="J6313">
        <v>1.0805</v>
      </c>
    </row>
    <row r="6314" spans="9:10" x14ac:dyDescent="0.35">
      <c r="I6314" s="1">
        <v>45162</v>
      </c>
      <c r="J6314">
        <v>1.0840000000000001</v>
      </c>
    </row>
    <row r="6315" spans="9:10" x14ac:dyDescent="0.35">
      <c r="I6315" s="1">
        <v>45163</v>
      </c>
      <c r="J6315">
        <v>1.0808</v>
      </c>
    </row>
    <row r="6316" spans="9:10" x14ac:dyDescent="0.35">
      <c r="I6316" s="1">
        <v>45166</v>
      </c>
      <c r="J6316">
        <v>1.0808</v>
      </c>
    </row>
    <row r="6317" spans="9:10" x14ac:dyDescent="0.35">
      <c r="I6317" s="1">
        <v>45167</v>
      </c>
      <c r="J6317">
        <v>1.0803</v>
      </c>
    </row>
    <row r="6318" spans="9:10" x14ac:dyDescent="0.35">
      <c r="I6318" s="1">
        <v>45168</v>
      </c>
      <c r="J6318">
        <v>1.0886</v>
      </c>
    </row>
    <row r="6319" spans="9:10" x14ac:dyDescent="0.35">
      <c r="I6319" s="1">
        <v>45169</v>
      </c>
      <c r="J6319">
        <v>1.0868</v>
      </c>
    </row>
    <row r="6320" spans="9:10" x14ac:dyDescent="0.35">
      <c r="I6320" s="1">
        <v>45170</v>
      </c>
      <c r="J6320">
        <v>1.0844</v>
      </c>
    </row>
    <row r="6321" spans="9:10" x14ac:dyDescent="0.35">
      <c r="I6321" s="1">
        <v>45173</v>
      </c>
      <c r="J6321">
        <v>1.0801000000000001</v>
      </c>
    </row>
    <row r="6322" spans="9:10" x14ac:dyDescent="0.35">
      <c r="I6322" s="1">
        <v>45174</v>
      </c>
      <c r="J6322">
        <v>1.0730999999999999</v>
      </c>
    </row>
    <row r="6323" spans="9:10" x14ac:dyDescent="0.35">
      <c r="I6323" s="1">
        <v>45175</v>
      </c>
      <c r="J6323">
        <v>1.0745</v>
      </c>
    </row>
    <row r="6324" spans="9:10" x14ac:dyDescent="0.35">
      <c r="I6324" s="1">
        <v>45176</v>
      </c>
      <c r="J6324">
        <v>1.071</v>
      </c>
    </row>
    <row r="6325" spans="9:10" x14ac:dyDescent="0.35">
      <c r="I6325" s="1">
        <v>45177</v>
      </c>
      <c r="J6325">
        <v>1.0704</v>
      </c>
    </row>
    <row r="6326" spans="9:10" x14ac:dyDescent="0.35">
      <c r="I6326" s="1">
        <v>45180</v>
      </c>
      <c r="J6326">
        <v>1.0724</v>
      </c>
    </row>
    <row r="6327" spans="9:10" x14ac:dyDescent="0.35">
      <c r="I6327" s="1">
        <v>45181</v>
      </c>
      <c r="J6327">
        <v>1.0712999999999999</v>
      </c>
    </row>
    <row r="6328" spans="9:10" x14ac:dyDescent="0.35">
      <c r="I6328" s="1">
        <v>45182</v>
      </c>
      <c r="J6328">
        <v>1.0732999999999999</v>
      </c>
    </row>
    <row r="6329" spans="9:10" x14ac:dyDescent="0.35">
      <c r="I6329" s="1">
        <v>45183</v>
      </c>
      <c r="J6329">
        <v>1.073</v>
      </c>
    </row>
    <row r="6330" spans="9:10" x14ac:dyDescent="0.35">
      <c r="I6330" s="1">
        <v>45184</v>
      </c>
      <c r="J6330">
        <v>1.0658000000000001</v>
      </c>
    </row>
    <row r="6331" spans="9:10" x14ac:dyDescent="0.35">
      <c r="I6331" s="1">
        <v>45187</v>
      </c>
      <c r="J6331">
        <v>1.0663</v>
      </c>
    </row>
    <row r="6332" spans="9:10" x14ac:dyDescent="0.35">
      <c r="I6332" s="1">
        <v>45188</v>
      </c>
      <c r="J6332">
        <v>1.0712999999999999</v>
      </c>
    </row>
    <row r="6333" spans="9:10" x14ac:dyDescent="0.35">
      <c r="I6333" s="1">
        <v>45189</v>
      </c>
      <c r="J6333">
        <v>1.0702</v>
      </c>
    </row>
    <row r="6334" spans="9:10" x14ac:dyDescent="0.35">
      <c r="I6334" s="1">
        <v>45190</v>
      </c>
      <c r="J6334">
        <v>1.0634999999999999</v>
      </c>
    </row>
    <row r="6335" spans="9:10" x14ac:dyDescent="0.35">
      <c r="I6335" s="1">
        <v>45191</v>
      </c>
      <c r="J6335">
        <v>1.0647</v>
      </c>
    </row>
    <row r="6336" spans="9:10" x14ac:dyDescent="0.35">
      <c r="I6336" s="1">
        <v>45194</v>
      </c>
      <c r="J6336">
        <v>1.0632999999999999</v>
      </c>
    </row>
    <row r="6337" spans="9:10" x14ac:dyDescent="0.35">
      <c r="I6337" s="1">
        <v>45195</v>
      </c>
      <c r="J6337">
        <v>1.0605</v>
      </c>
    </row>
    <row r="6338" spans="9:10" x14ac:dyDescent="0.35">
      <c r="I6338" s="1">
        <v>45196</v>
      </c>
      <c r="J6338">
        <v>1.0536000000000001</v>
      </c>
    </row>
    <row r="6339" spans="9:10" x14ac:dyDescent="0.35">
      <c r="I6339" s="1">
        <v>45197</v>
      </c>
      <c r="J6339">
        <v>1.0539000000000001</v>
      </c>
    </row>
    <row r="6340" spans="9:10" x14ac:dyDescent="0.35">
      <c r="I6340" s="1">
        <v>45198</v>
      </c>
      <c r="J6340">
        <v>1.0593999999999999</v>
      </c>
    </row>
    <row r="6341" spans="9:10" x14ac:dyDescent="0.35">
      <c r="I6341" s="1">
        <v>45201</v>
      </c>
      <c r="J6341">
        <v>1.0529999999999999</v>
      </c>
    </row>
    <row r="6342" spans="9:10" x14ac:dyDescent="0.35">
      <c r="I6342" s="1">
        <v>45202</v>
      </c>
      <c r="J6342">
        <v>1.0468999999999999</v>
      </c>
    </row>
    <row r="6343" spans="9:10" x14ac:dyDescent="0.35">
      <c r="I6343" s="1">
        <v>45203</v>
      </c>
      <c r="J6343">
        <v>1.0497000000000001</v>
      </c>
    </row>
    <row r="6344" spans="9:10" x14ac:dyDescent="0.35">
      <c r="I6344" s="1">
        <v>45204</v>
      </c>
      <c r="J6344">
        <v>1.0526</v>
      </c>
    </row>
    <row r="6345" spans="9:10" x14ac:dyDescent="0.35">
      <c r="I6345" s="1">
        <v>45205</v>
      </c>
      <c r="J6345">
        <v>1.0563</v>
      </c>
    </row>
    <row r="6346" spans="9:10" x14ac:dyDescent="0.35">
      <c r="I6346" s="1">
        <v>45208</v>
      </c>
      <c r="J6346">
        <v>1.0530999999999999</v>
      </c>
    </row>
    <row r="6347" spans="9:10" x14ac:dyDescent="0.35">
      <c r="I6347" s="1">
        <v>45209</v>
      </c>
      <c r="J6347">
        <v>1.0582</v>
      </c>
    </row>
    <row r="6348" spans="9:10" x14ac:dyDescent="0.35">
      <c r="I6348" s="1">
        <v>45210</v>
      </c>
      <c r="J6348">
        <v>1.0604</v>
      </c>
    </row>
    <row r="6349" spans="9:10" x14ac:dyDescent="0.35">
      <c r="I6349" s="1">
        <v>45211</v>
      </c>
      <c r="J6349">
        <v>1.0619000000000001</v>
      </c>
    </row>
    <row r="6350" spans="9:10" x14ac:dyDescent="0.35">
      <c r="I6350" s="1">
        <v>45212</v>
      </c>
      <c r="J6350">
        <v>1.0524</v>
      </c>
    </row>
    <row r="6351" spans="9:10" x14ac:dyDescent="0.35">
      <c r="I6351" s="1">
        <v>45215</v>
      </c>
      <c r="J6351">
        <v>1.0538000000000001</v>
      </c>
    </row>
    <row r="6352" spans="9:10" x14ac:dyDescent="0.35">
      <c r="I6352" s="1">
        <v>45216</v>
      </c>
      <c r="J6352">
        <v>1.0569</v>
      </c>
    </row>
    <row r="6353" spans="9:10" x14ac:dyDescent="0.35">
      <c r="I6353" s="1">
        <v>45217</v>
      </c>
      <c r="J6353">
        <v>1.0565</v>
      </c>
    </row>
    <row r="6354" spans="9:10" x14ac:dyDescent="0.35">
      <c r="I6354" s="1">
        <v>45218</v>
      </c>
      <c r="J6354">
        <v>1.0558000000000001</v>
      </c>
    </row>
    <row r="6355" spans="9:10" x14ac:dyDescent="0.35">
      <c r="I6355" s="1">
        <v>45219</v>
      </c>
      <c r="J6355">
        <v>1.0590999999999999</v>
      </c>
    </row>
    <row r="6356" spans="9:10" x14ac:dyDescent="0.35">
      <c r="I6356" s="1">
        <v>45222</v>
      </c>
      <c r="J6356">
        <v>1.0597000000000001</v>
      </c>
    </row>
    <row r="6357" spans="9:10" x14ac:dyDescent="0.35">
      <c r="I6357" s="1">
        <v>45223</v>
      </c>
      <c r="J6357">
        <v>1.0631999999999999</v>
      </c>
    </row>
    <row r="6358" spans="9:10" x14ac:dyDescent="0.35">
      <c r="I6358" s="1">
        <v>45224</v>
      </c>
      <c r="J6358">
        <v>1.0576000000000001</v>
      </c>
    </row>
    <row r="6359" spans="9:10" x14ac:dyDescent="0.35">
      <c r="I6359" s="1">
        <v>45225</v>
      </c>
      <c r="J6359">
        <v>1.054</v>
      </c>
    </row>
    <row r="6360" spans="9:10" x14ac:dyDescent="0.35">
      <c r="I6360" s="1">
        <v>45226</v>
      </c>
      <c r="J6360">
        <v>1.0541</v>
      </c>
    </row>
    <row r="6361" spans="9:10" x14ac:dyDescent="0.35">
      <c r="I6361" s="1">
        <v>45229</v>
      </c>
      <c r="J6361">
        <v>1.0605</v>
      </c>
    </row>
    <row r="6362" spans="9:10" x14ac:dyDescent="0.35">
      <c r="I6362" s="1">
        <v>45230</v>
      </c>
      <c r="J6362">
        <v>1.0619000000000001</v>
      </c>
    </row>
    <row r="6363" spans="9:10" x14ac:dyDescent="0.35">
      <c r="I6363" s="1">
        <v>45231</v>
      </c>
      <c r="J6363">
        <v>1.0537000000000001</v>
      </c>
    </row>
    <row r="6364" spans="9:10" x14ac:dyDescent="0.35">
      <c r="I6364" s="1">
        <v>45232</v>
      </c>
      <c r="J6364">
        <v>1.0661</v>
      </c>
    </row>
    <row r="6365" spans="9:10" x14ac:dyDescent="0.35">
      <c r="I6365" s="1">
        <v>45233</v>
      </c>
      <c r="J6365">
        <v>1.0702</v>
      </c>
    </row>
    <row r="6366" spans="9:10" x14ac:dyDescent="0.35">
      <c r="I6366" s="1">
        <v>45236</v>
      </c>
      <c r="J6366">
        <v>1.0741000000000001</v>
      </c>
    </row>
    <row r="6367" spans="9:10" x14ac:dyDescent="0.35">
      <c r="I6367" s="1">
        <v>45237</v>
      </c>
      <c r="J6367">
        <v>1.0686</v>
      </c>
    </row>
    <row r="6368" spans="9:10" x14ac:dyDescent="0.35">
      <c r="I6368" s="1">
        <v>45238</v>
      </c>
      <c r="J6368">
        <v>1.0670999999999999</v>
      </c>
    </row>
    <row r="6369" spans="9:10" x14ac:dyDescent="0.35">
      <c r="I6369" s="1">
        <v>45239</v>
      </c>
      <c r="J6369">
        <v>1.0690999999999999</v>
      </c>
    </row>
    <row r="6370" spans="9:10" x14ac:dyDescent="0.35">
      <c r="I6370" s="1">
        <v>45240</v>
      </c>
      <c r="J6370">
        <v>1.0683</v>
      </c>
    </row>
    <row r="6371" spans="9:10" x14ac:dyDescent="0.35">
      <c r="I6371" s="1">
        <v>45243</v>
      </c>
      <c r="J6371">
        <v>1.0669999999999999</v>
      </c>
    </row>
    <row r="6372" spans="9:10" x14ac:dyDescent="0.35">
      <c r="I6372" s="1">
        <v>45244</v>
      </c>
      <c r="J6372">
        <v>1.0724</v>
      </c>
    </row>
    <row r="6373" spans="9:10" x14ac:dyDescent="0.35">
      <c r="I6373" s="1">
        <v>45245</v>
      </c>
      <c r="J6373">
        <v>1.0868</v>
      </c>
    </row>
    <row r="6374" spans="9:10" x14ac:dyDescent="0.35">
      <c r="I6374" s="1">
        <v>45246</v>
      </c>
      <c r="J6374">
        <v>1.0849</v>
      </c>
    </row>
    <row r="6375" spans="9:10" x14ac:dyDescent="0.35">
      <c r="I6375" s="1">
        <v>45247</v>
      </c>
      <c r="J6375">
        <v>1.0871999999999999</v>
      </c>
    </row>
    <row r="6376" spans="9:10" x14ac:dyDescent="0.35">
      <c r="I6376" s="1">
        <v>45250</v>
      </c>
      <c r="J6376">
        <v>1.0928</v>
      </c>
    </row>
    <row r="6377" spans="9:10" x14ac:dyDescent="0.35">
      <c r="I6377" s="1">
        <v>45251</v>
      </c>
      <c r="J6377">
        <v>1.0954999999999999</v>
      </c>
    </row>
    <row r="6378" spans="9:10" x14ac:dyDescent="0.35">
      <c r="I6378" s="1">
        <v>45252</v>
      </c>
      <c r="J6378">
        <v>1.0911</v>
      </c>
    </row>
    <row r="6379" spans="9:10" x14ac:dyDescent="0.35">
      <c r="I6379" s="1">
        <v>45253</v>
      </c>
      <c r="J6379">
        <v>1.0900000000000001</v>
      </c>
    </row>
    <row r="6380" spans="9:10" x14ac:dyDescent="0.35">
      <c r="I6380" s="1">
        <v>45254</v>
      </c>
      <c r="J6380">
        <v>1.0915999999999999</v>
      </c>
    </row>
    <row r="6381" spans="9:10" x14ac:dyDescent="0.35">
      <c r="I6381" s="1">
        <v>45257</v>
      </c>
      <c r="J6381">
        <v>1.0951</v>
      </c>
    </row>
    <row r="6382" spans="9:10" x14ac:dyDescent="0.35">
      <c r="I6382" s="1">
        <v>45258</v>
      </c>
      <c r="J6382">
        <v>1.0949</v>
      </c>
    </row>
    <row r="6383" spans="9:10" x14ac:dyDescent="0.35">
      <c r="I6383" s="1">
        <v>45259</v>
      </c>
      <c r="J6383">
        <v>1.0985</v>
      </c>
    </row>
    <row r="6384" spans="9:10" x14ac:dyDescent="0.35">
      <c r="I6384" s="1">
        <v>45260</v>
      </c>
      <c r="J6384">
        <v>1.0931</v>
      </c>
    </row>
    <row r="6385" spans="9:10" x14ac:dyDescent="0.35">
      <c r="I6385" s="1">
        <v>45261</v>
      </c>
      <c r="J6385">
        <v>1.0874999999999999</v>
      </c>
    </row>
    <row r="6386" spans="9:10" x14ac:dyDescent="0.35">
      <c r="I6386" s="1">
        <v>45264</v>
      </c>
      <c r="J6386">
        <v>1.0868</v>
      </c>
    </row>
    <row r="6387" spans="9:10" x14ac:dyDescent="0.35">
      <c r="I6387" s="1">
        <v>45265</v>
      </c>
      <c r="J6387">
        <v>1.0817000000000001</v>
      </c>
    </row>
    <row r="6388" spans="9:10" x14ac:dyDescent="0.35">
      <c r="I6388" s="1">
        <v>45266</v>
      </c>
      <c r="J6388">
        <v>1.0778000000000001</v>
      </c>
    </row>
    <row r="6389" spans="9:10" x14ac:dyDescent="0.35">
      <c r="I6389" s="1">
        <v>45267</v>
      </c>
      <c r="J6389">
        <v>1.0770999999999999</v>
      </c>
    </row>
    <row r="6390" spans="9:10" x14ac:dyDescent="0.35">
      <c r="I6390" s="1">
        <v>45268</v>
      </c>
      <c r="J6390">
        <v>1.0777000000000001</v>
      </c>
    </row>
    <row r="6391" spans="9:10" x14ac:dyDescent="0.35">
      <c r="I6391" s="1">
        <v>45271</v>
      </c>
      <c r="J6391">
        <v>1.0757000000000001</v>
      </c>
    </row>
    <row r="6392" spans="9:10" x14ac:dyDescent="0.35">
      <c r="I6392" s="1">
        <v>45272</v>
      </c>
      <c r="J6392">
        <v>1.0804</v>
      </c>
    </row>
    <row r="6393" spans="9:10" x14ac:dyDescent="0.35">
      <c r="I6393" s="1">
        <v>45273</v>
      </c>
      <c r="J6393">
        <v>1.0787</v>
      </c>
    </row>
    <row r="6394" spans="9:10" x14ac:dyDescent="0.35">
      <c r="I6394" s="1">
        <v>45274</v>
      </c>
      <c r="J6394">
        <v>1.0919000000000001</v>
      </c>
    </row>
    <row r="6395" spans="9:10" x14ac:dyDescent="0.35">
      <c r="I6395" s="1">
        <v>45275</v>
      </c>
      <c r="J6395">
        <v>1.0946</v>
      </c>
    </row>
    <row r="6396" spans="9:10" x14ac:dyDescent="0.35">
      <c r="I6396" s="1">
        <v>45278</v>
      </c>
      <c r="J6396">
        <v>1.0918000000000001</v>
      </c>
    </row>
    <row r="6397" spans="9:10" x14ac:dyDescent="0.35">
      <c r="I6397" s="1">
        <v>45279</v>
      </c>
      <c r="J6397">
        <v>1.0962000000000001</v>
      </c>
    </row>
    <row r="6398" spans="9:10" x14ac:dyDescent="0.35">
      <c r="I6398" s="1">
        <v>45280</v>
      </c>
      <c r="J6398">
        <v>1.0944</v>
      </c>
    </row>
    <row r="6399" spans="9:10" x14ac:dyDescent="0.35">
      <c r="I6399" s="1">
        <v>45281</v>
      </c>
      <c r="J6399">
        <v>1.0983000000000001</v>
      </c>
    </row>
    <row r="6400" spans="9:10" x14ac:dyDescent="0.35">
      <c r="I6400" s="1">
        <v>45282</v>
      </c>
      <c r="J6400">
        <v>1.1023000000000001</v>
      </c>
    </row>
    <row r="6401" spans="9:10" x14ac:dyDescent="0.35">
      <c r="I6401" s="1">
        <v>45287</v>
      </c>
      <c r="J6401">
        <v>1.1065</v>
      </c>
    </row>
    <row r="6402" spans="9:10" x14ac:dyDescent="0.35">
      <c r="I6402" s="1">
        <v>45288</v>
      </c>
      <c r="J6402">
        <v>1.1113999999999999</v>
      </c>
    </row>
    <row r="6403" spans="9:10" x14ac:dyDescent="0.35">
      <c r="I6403" s="1">
        <v>45289</v>
      </c>
      <c r="J6403">
        <v>1.105</v>
      </c>
    </row>
    <row r="6404" spans="9:10" x14ac:dyDescent="0.35">
      <c r="I6404" s="1">
        <v>45293</v>
      </c>
      <c r="J6404">
        <v>1.0955999999999999</v>
      </c>
    </row>
    <row r="6405" spans="9:10" x14ac:dyDescent="0.35">
      <c r="I6405" s="1">
        <v>45294</v>
      </c>
      <c r="J6405">
        <v>1.0919000000000001</v>
      </c>
    </row>
    <row r="6406" spans="9:10" x14ac:dyDescent="0.35">
      <c r="I6406" s="1">
        <v>45295</v>
      </c>
      <c r="J6406">
        <v>1.0952999999999999</v>
      </c>
    </row>
    <row r="6407" spans="9:10" x14ac:dyDescent="0.35">
      <c r="I6407" s="1">
        <v>45296</v>
      </c>
      <c r="J6407">
        <v>1.0921000000000001</v>
      </c>
    </row>
    <row r="6408" spans="9:10" x14ac:dyDescent="0.35">
      <c r="I6408" s="1">
        <v>45299</v>
      </c>
      <c r="J6408">
        <v>1.0946</v>
      </c>
    </row>
    <row r="6409" spans="9:10" x14ac:dyDescent="0.35">
      <c r="I6409" s="1">
        <v>45300</v>
      </c>
      <c r="J6409">
        <v>1.0940000000000001</v>
      </c>
    </row>
    <row r="6410" spans="9:10" x14ac:dyDescent="0.35">
      <c r="I6410" s="1">
        <v>45301</v>
      </c>
      <c r="J6410">
        <v>1.0946</v>
      </c>
    </row>
    <row r="6411" spans="9:10" x14ac:dyDescent="0.35">
      <c r="I6411" s="1">
        <v>45302</v>
      </c>
      <c r="J6411">
        <v>1.0987</v>
      </c>
    </row>
    <row r="6412" spans="9:10" x14ac:dyDescent="0.35">
      <c r="I6412" s="1">
        <v>45303</v>
      </c>
      <c r="J6412">
        <v>1.0942000000000001</v>
      </c>
    </row>
    <row r="6413" spans="9:10" x14ac:dyDescent="0.35">
      <c r="I6413" s="1">
        <v>45306</v>
      </c>
      <c r="J6413">
        <v>1.0945</v>
      </c>
    </row>
    <row r="6414" spans="9:10" x14ac:dyDescent="0.35">
      <c r="I6414" s="1">
        <v>45307</v>
      </c>
      <c r="J6414">
        <v>1.0882000000000001</v>
      </c>
    </row>
    <row r="6415" spans="9:10" x14ac:dyDescent="0.35">
      <c r="I6415" s="1">
        <v>45308</v>
      </c>
      <c r="J6415">
        <v>1.0876999999999999</v>
      </c>
    </row>
    <row r="6416" spans="9:10" x14ac:dyDescent="0.35">
      <c r="I6416" s="1">
        <v>45309</v>
      </c>
      <c r="J6416">
        <v>1.0874999999999999</v>
      </c>
    </row>
    <row r="6417" spans="9:10" x14ac:dyDescent="0.35">
      <c r="I6417" s="1">
        <v>45310</v>
      </c>
      <c r="J6417">
        <v>1.0887</v>
      </c>
    </row>
    <row r="6418" spans="9:10" x14ac:dyDescent="0.35">
      <c r="I6418" s="1">
        <v>45313</v>
      </c>
      <c r="J6418">
        <v>1.089</v>
      </c>
    </row>
    <row r="6419" spans="9:10" x14ac:dyDescent="0.35">
      <c r="I6419" s="1">
        <v>45314</v>
      </c>
      <c r="J6419">
        <v>1.0871999999999999</v>
      </c>
    </row>
    <row r="6420" spans="9:10" x14ac:dyDescent="0.35">
      <c r="I6420" s="1">
        <v>45315</v>
      </c>
      <c r="J6420">
        <v>1.0905</v>
      </c>
    </row>
    <row r="6421" spans="9:10" x14ac:dyDescent="0.35">
      <c r="I6421" s="1">
        <v>45316</v>
      </c>
      <c r="J6421">
        <v>1.0892999999999999</v>
      </c>
    </row>
    <row r="6422" spans="9:10" x14ac:dyDescent="0.35">
      <c r="I6422" s="1">
        <v>45317</v>
      </c>
      <c r="J6422">
        <v>1.0871</v>
      </c>
    </row>
    <row r="6423" spans="9:10" x14ac:dyDescent="0.35">
      <c r="I6423" s="1">
        <v>45320</v>
      </c>
      <c r="J6423">
        <v>1.0823</v>
      </c>
    </row>
    <row r="6424" spans="9:10" x14ac:dyDescent="0.35">
      <c r="I6424" s="1">
        <v>45321</v>
      </c>
      <c r="J6424">
        <v>1.0846</v>
      </c>
    </row>
    <row r="6425" spans="9:10" x14ac:dyDescent="0.35">
      <c r="I6425" s="1">
        <v>45322</v>
      </c>
      <c r="J6425">
        <v>1.0837000000000001</v>
      </c>
    </row>
    <row r="6426" spans="9:10" x14ac:dyDescent="0.35">
      <c r="I6426" s="1">
        <v>45323</v>
      </c>
      <c r="J6426">
        <v>1.0813999999999999</v>
      </c>
    </row>
    <row r="6427" spans="9:10" x14ac:dyDescent="0.35">
      <c r="I6427" s="1">
        <v>45324</v>
      </c>
      <c r="J6427">
        <v>1.0883</v>
      </c>
    </row>
    <row r="6428" spans="9:10" x14ac:dyDescent="0.35">
      <c r="I6428" s="1">
        <v>45327</v>
      </c>
      <c r="J6428">
        <v>1.0746</v>
      </c>
    </row>
    <row r="6429" spans="9:10" x14ac:dyDescent="0.35">
      <c r="I6429" s="1">
        <v>45328</v>
      </c>
      <c r="J6429">
        <v>1.0743</v>
      </c>
    </row>
    <row r="6430" spans="9:10" x14ac:dyDescent="0.35">
      <c r="I6430" s="1">
        <v>45329</v>
      </c>
      <c r="J6430">
        <v>1.0775999999999999</v>
      </c>
    </row>
    <row r="6431" spans="9:10" x14ac:dyDescent="0.35">
      <c r="I6431" s="1">
        <v>45330</v>
      </c>
      <c r="J6431">
        <v>1.0758000000000001</v>
      </c>
    </row>
    <row r="6432" spans="9:10" x14ac:dyDescent="0.35">
      <c r="I6432" s="1">
        <v>45331</v>
      </c>
      <c r="J6432">
        <v>1.0771999999999999</v>
      </c>
    </row>
    <row r="6433" spans="9:10" x14ac:dyDescent="0.35">
      <c r="I6433" s="1">
        <v>45334</v>
      </c>
      <c r="J6433">
        <v>1.0772999999999999</v>
      </c>
    </row>
    <row r="6434" spans="9:10" x14ac:dyDescent="0.35">
      <c r="I6434" s="1">
        <v>45335</v>
      </c>
      <c r="J6434">
        <v>1.0792999999999999</v>
      </c>
    </row>
    <row r="6435" spans="9:10" x14ac:dyDescent="0.35">
      <c r="I6435" s="1">
        <v>45336</v>
      </c>
      <c r="J6435">
        <v>1.0712999999999999</v>
      </c>
    </row>
    <row r="6436" spans="9:10" x14ac:dyDescent="0.35">
      <c r="I6436" s="1">
        <v>45337</v>
      </c>
      <c r="J6436">
        <v>1.0743</v>
      </c>
    </row>
    <row r="6437" spans="9:10" x14ac:dyDescent="0.35">
      <c r="I6437" s="1">
        <v>45338</v>
      </c>
      <c r="J6437">
        <v>1.0768</v>
      </c>
    </row>
    <row r="6438" spans="9:10" x14ac:dyDescent="0.35">
      <c r="I6438" s="1">
        <v>45341</v>
      </c>
      <c r="J6438">
        <v>1.0775999999999999</v>
      </c>
    </row>
    <row r="6439" spans="9:10" x14ac:dyDescent="0.35">
      <c r="I6439" s="1">
        <v>45342</v>
      </c>
      <c r="J6439">
        <v>1.0802</v>
      </c>
    </row>
    <row r="6440" spans="9:10" x14ac:dyDescent="0.35">
      <c r="I6440" s="1">
        <v>45343</v>
      </c>
      <c r="J6440">
        <v>1.0809</v>
      </c>
    </row>
    <row r="6441" spans="9:10" x14ac:dyDescent="0.35">
      <c r="I6441" s="1">
        <v>45344</v>
      </c>
      <c r="J6441">
        <v>1.0844</v>
      </c>
    </row>
    <row r="6442" spans="9:10" x14ac:dyDescent="0.35">
      <c r="I6442" s="1">
        <v>45345</v>
      </c>
      <c r="J6442">
        <v>1.0833999999999999</v>
      </c>
    </row>
    <row r="6443" spans="9:10" x14ac:dyDescent="0.35">
      <c r="I6443" s="1">
        <v>45348</v>
      </c>
      <c r="J6443">
        <v>1.0851999999999999</v>
      </c>
    </row>
    <row r="6444" spans="9:10" x14ac:dyDescent="0.35">
      <c r="I6444" s="1">
        <v>45349</v>
      </c>
      <c r="J6444">
        <v>1.0855999999999999</v>
      </c>
    </row>
    <row r="6445" spans="9:10" x14ac:dyDescent="0.35">
      <c r="I6445" s="1">
        <v>45350</v>
      </c>
      <c r="J6445">
        <v>1.0808</v>
      </c>
    </row>
    <row r="6446" spans="9:10" x14ac:dyDescent="0.35">
      <c r="I6446" s="1">
        <v>45351</v>
      </c>
      <c r="J6446">
        <v>1.0826</v>
      </c>
    </row>
    <row r="6447" spans="9:10" x14ac:dyDescent="0.35">
      <c r="I6447" s="1">
        <v>45352</v>
      </c>
      <c r="J6447">
        <v>1.0812999999999999</v>
      </c>
    </row>
    <row r="6448" spans="9:10" x14ac:dyDescent="0.35">
      <c r="I6448" s="1">
        <v>45355</v>
      </c>
      <c r="J6448">
        <v>1.0846</v>
      </c>
    </row>
    <row r="6449" spans="9:10" x14ac:dyDescent="0.35">
      <c r="I6449" s="1">
        <v>45356</v>
      </c>
      <c r="J6449">
        <v>1.0849</v>
      </c>
    </row>
    <row r="6450" spans="9:10" x14ac:dyDescent="0.35">
      <c r="I6450" s="1">
        <v>45357</v>
      </c>
      <c r="J6450">
        <v>1.0873999999999999</v>
      </c>
    </row>
    <row r="6451" spans="9:10" x14ac:dyDescent="0.35">
      <c r="I6451" s="1">
        <v>45358</v>
      </c>
      <c r="J6451">
        <v>1.0894999999999999</v>
      </c>
    </row>
    <row r="6452" spans="9:10" x14ac:dyDescent="0.35">
      <c r="I6452" s="1">
        <v>45359</v>
      </c>
      <c r="J6452">
        <v>1.0931999999999999</v>
      </c>
    </row>
    <row r="6453" spans="9:10" x14ac:dyDescent="0.35">
      <c r="I6453" s="1">
        <v>45362</v>
      </c>
      <c r="J6453">
        <v>1.0926</v>
      </c>
    </row>
    <row r="6454" spans="9:10" x14ac:dyDescent="0.35">
      <c r="I6454" s="1">
        <v>45363</v>
      </c>
      <c r="J6454">
        <v>1.0915999999999999</v>
      </c>
    </row>
    <row r="6455" spans="9:10" x14ac:dyDescent="0.35">
      <c r="I6455" s="1">
        <v>45364</v>
      </c>
      <c r="J6455">
        <v>1.0939000000000001</v>
      </c>
    </row>
    <row r="6456" spans="9:10" x14ac:dyDescent="0.35">
      <c r="I6456" s="1">
        <v>45365</v>
      </c>
      <c r="J6456">
        <v>1.0925</v>
      </c>
    </row>
    <row r="6457" spans="9:10" x14ac:dyDescent="0.35">
      <c r="I6457" s="1">
        <v>45366</v>
      </c>
      <c r="J6457">
        <v>1.0891999999999999</v>
      </c>
    </row>
    <row r="6458" spans="9:10" x14ac:dyDescent="0.35">
      <c r="I6458" s="1">
        <v>45369</v>
      </c>
      <c r="J6458">
        <v>1.0891999999999999</v>
      </c>
    </row>
    <row r="6459" spans="9:10" x14ac:dyDescent="0.35">
      <c r="I6459" s="1">
        <v>45370</v>
      </c>
      <c r="J6459">
        <v>1.0853999999999999</v>
      </c>
    </row>
    <row r="6460" spans="9:10" x14ac:dyDescent="0.35">
      <c r="I6460" s="1">
        <v>45371</v>
      </c>
      <c r="J6460">
        <v>1.0844</v>
      </c>
    </row>
    <row r="6461" spans="9:10" x14ac:dyDescent="0.35">
      <c r="I6461" s="1">
        <v>45372</v>
      </c>
      <c r="J6461">
        <v>1.0907</v>
      </c>
    </row>
    <row r="6462" spans="9:10" x14ac:dyDescent="0.35">
      <c r="I6462" s="1">
        <v>45373</v>
      </c>
      <c r="J6462">
        <v>1.0823</v>
      </c>
    </row>
    <row r="6463" spans="9:10" x14ac:dyDescent="0.35">
      <c r="I6463" s="1">
        <v>45376</v>
      </c>
      <c r="J6463">
        <v>1.0834999999999999</v>
      </c>
    </row>
    <row r="6464" spans="9:10" x14ac:dyDescent="0.35">
      <c r="I6464" s="1">
        <v>45377</v>
      </c>
      <c r="J6464">
        <v>1.0854999999999999</v>
      </c>
    </row>
    <row r="6465" spans="9:10" x14ac:dyDescent="0.35">
      <c r="I6465" s="1">
        <v>45378</v>
      </c>
      <c r="J6465">
        <v>1.0815999999999999</v>
      </c>
    </row>
    <row r="6466" spans="9:10" x14ac:dyDescent="0.35">
      <c r="I6466" s="1">
        <v>45379</v>
      </c>
      <c r="J6466">
        <v>1.0810999999999999</v>
      </c>
    </row>
    <row r="6467" spans="9:10" x14ac:dyDescent="0.35">
      <c r="I6467" s="1">
        <v>45384</v>
      </c>
      <c r="J6467">
        <v>1.0749</v>
      </c>
    </row>
    <row r="6468" spans="9:10" x14ac:dyDescent="0.35">
      <c r="I6468" s="1">
        <v>45385</v>
      </c>
      <c r="J6468">
        <v>1.0783</v>
      </c>
    </row>
    <row r="6469" spans="9:10" x14ac:dyDescent="0.35">
      <c r="I6469" s="1">
        <v>45386</v>
      </c>
      <c r="J6469">
        <v>1.0851999999999999</v>
      </c>
    </row>
    <row r="6470" spans="9:10" x14ac:dyDescent="0.35">
      <c r="I6470" s="1">
        <v>45387</v>
      </c>
      <c r="J6470">
        <v>1.0841000000000001</v>
      </c>
    </row>
    <row r="6471" spans="9:10" x14ac:dyDescent="0.35">
      <c r="I6471" s="1">
        <v>45390</v>
      </c>
      <c r="J6471">
        <v>1.0823</v>
      </c>
    </row>
    <row r="6472" spans="9:10" x14ac:dyDescent="0.35">
      <c r="I6472" s="1">
        <v>45391</v>
      </c>
      <c r="J6472">
        <v>1.0867</v>
      </c>
    </row>
    <row r="6473" spans="9:10" x14ac:dyDescent="0.35">
      <c r="I6473" s="1">
        <v>45392</v>
      </c>
      <c r="J6473">
        <v>1.0860000000000001</v>
      </c>
    </row>
    <row r="6474" spans="9:10" x14ac:dyDescent="0.35">
      <c r="I6474" s="1">
        <v>45393</v>
      </c>
      <c r="J6474">
        <v>1.0729</v>
      </c>
    </row>
    <row r="6475" spans="9:10" x14ac:dyDescent="0.35">
      <c r="I6475" s="1">
        <v>45394</v>
      </c>
      <c r="J6475">
        <v>1.0651999999999999</v>
      </c>
    </row>
    <row r="6476" spans="9:10" x14ac:dyDescent="0.35">
      <c r="I6476" s="1">
        <v>45397</v>
      </c>
      <c r="J6476">
        <v>1.0656000000000001</v>
      </c>
    </row>
    <row r="6477" spans="9:10" x14ac:dyDescent="0.35">
      <c r="I6477" s="1">
        <v>45398</v>
      </c>
      <c r="J6477">
        <v>1.0637000000000001</v>
      </c>
    </row>
    <row r="6478" spans="9:10" x14ac:dyDescent="0.35">
      <c r="I6478" s="1">
        <v>45399</v>
      </c>
      <c r="J6478">
        <v>1.0638000000000001</v>
      </c>
    </row>
    <row r="6479" spans="9:10" x14ac:dyDescent="0.35">
      <c r="I6479" s="1">
        <v>45400</v>
      </c>
      <c r="J6479">
        <v>1.0679000000000001</v>
      </c>
    </row>
    <row r="6480" spans="9:10" x14ac:dyDescent="0.35">
      <c r="I6480" s="1">
        <v>45401</v>
      </c>
      <c r="J6480">
        <v>1.0652999999999999</v>
      </c>
    </row>
    <row r="6481" spans="9:10" x14ac:dyDescent="0.35">
      <c r="I6481" s="1">
        <v>45404</v>
      </c>
      <c r="J6481">
        <v>1.0631999999999999</v>
      </c>
    </row>
    <row r="6482" spans="9:10" x14ac:dyDescent="0.35">
      <c r="I6482" s="1">
        <v>45405</v>
      </c>
      <c r="J6482">
        <v>1.0673999999999999</v>
      </c>
    </row>
    <row r="6483" spans="9:10" x14ac:dyDescent="0.35">
      <c r="I6483" s="1">
        <v>45406</v>
      </c>
      <c r="J6483">
        <v>1.0686</v>
      </c>
    </row>
    <row r="6484" spans="9:10" x14ac:dyDescent="0.35">
      <c r="I6484" s="1">
        <v>45407</v>
      </c>
      <c r="J6484">
        <v>1.0720000000000001</v>
      </c>
    </row>
    <row r="6485" spans="9:10" x14ac:dyDescent="0.35">
      <c r="I6485" s="1">
        <v>45408</v>
      </c>
      <c r="J6485">
        <v>1.0713999999999999</v>
      </c>
    </row>
    <row r="6486" spans="9:10" x14ac:dyDescent="0.35">
      <c r="I6486" s="1">
        <v>45411</v>
      </c>
      <c r="J6486">
        <v>1.0720000000000001</v>
      </c>
    </row>
    <row r="6487" spans="9:10" x14ac:dyDescent="0.35">
      <c r="I6487" s="1">
        <v>45412</v>
      </c>
      <c r="J6487">
        <v>1.0718000000000001</v>
      </c>
    </row>
    <row r="6488" spans="9:10" x14ac:dyDescent="0.35">
      <c r="I6488" s="1">
        <v>45414</v>
      </c>
      <c r="J6488">
        <v>1.0698000000000001</v>
      </c>
    </row>
    <row r="6489" spans="9:10" x14ac:dyDescent="0.35">
      <c r="I6489" s="1">
        <v>45415</v>
      </c>
      <c r="J6489">
        <v>1.0744</v>
      </c>
    </row>
    <row r="6490" spans="9:10" x14ac:dyDescent="0.35">
      <c r="I6490" s="1">
        <v>45418</v>
      </c>
      <c r="J6490">
        <v>1.0775999999999999</v>
      </c>
    </row>
    <row r="6491" spans="9:10" x14ac:dyDescent="0.35">
      <c r="I6491" s="1">
        <v>45419</v>
      </c>
      <c r="J6491">
        <v>1.0766</v>
      </c>
    </row>
    <row r="6492" spans="9:10" x14ac:dyDescent="0.35">
      <c r="I6492" s="1">
        <v>45420</v>
      </c>
      <c r="J6492">
        <v>1.0743</v>
      </c>
    </row>
    <row r="6493" spans="9:10" x14ac:dyDescent="0.35">
      <c r="I6493" s="1">
        <v>45421</v>
      </c>
      <c r="J6493">
        <v>1.0731999999999999</v>
      </c>
    </row>
    <row r="6494" spans="9:10" x14ac:dyDescent="0.35">
      <c r="I6494" s="1">
        <v>45422</v>
      </c>
      <c r="J6494">
        <v>1.0779000000000001</v>
      </c>
    </row>
    <row r="6495" spans="9:10" x14ac:dyDescent="0.35">
      <c r="I6495" s="1">
        <v>45425</v>
      </c>
      <c r="J6495">
        <v>1.0794999999999999</v>
      </c>
    </row>
    <row r="6496" spans="9:10" x14ac:dyDescent="0.35">
      <c r="I6496" s="1">
        <v>45426</v>
      </c>
      <c r="J6496">
        <v>1.0795999999999999</v>
      </c>
    </row>
    <row r="6497" spans="9:10" x14ac:dyDescent="0.35">
      <c r="I6497" s="1">
        <v>45427</v>
      </c>
      <c r="J6497">
        <v>1.0831999999999999</v>
      </c>
    </row>
    <row r="6498" spans="9:10" x14ac:dyDescent="0.35">
      <c r="I6498" s="1">
        <v>45428</v>
      </c>
      <c r="J6498">
        <v>1.0866</v>
      </c>
    </row>
    <row r="6499" spans="9:10" x14ac:dyDescent="0.35">
      <c r="I6499" s="1">
        <v>45429</v>
      </c>
      <c r="J6499">
        <v>1.0844</v>
      </c>
    </row>
    <row r="6500" spans="9:10" x14ac:dyDescent="0.35">
      <c r="I6500" s="1">
        <v>45432</v>
      </c>
      <c r="J6500">
        <v>1.0861000000000001</v>
      </c>
    </row>
    <row r="6501" spans="9:10" x14ac:dyDescent="0.35">
      <c r="I6501" s="1">
        <v>45433</v>
      </c>
      <c r="J6501">
        <v>1.0864</v>
      </c>
    </row>
    <row r="6502" spans="9:10" x14ac:dyDescent="0.35">
      <c r="I6502" s="1">
        <v>45434</v>
      </c>
      <c r="J6502">
        <v>1.083</v>
      </c>
    </row>
    <row r="6503" spans="9:10" x14ac:dyDescent="0.35">
      <c r="I6503" s="1">
        <v>45435</v>
      </c>
      <c r="J6503">
        <v>1.0853999999999999</v>
      </c>
    </row>
    <row r="6504" spans="9:10" x14ac:dyDescent="0.35">
      <c r="I6504" s="1">
        <v>45436</v>
      </c>
      <c r="J6504">
        <v>1.0840000000000001</v>
      </c>
    </row>
    <row r="6505" spans="9:10" x14ac:dyDescent="0.35">
      <c r="I6505" s="1">
        <v>45439</v>
      </c>
      <c r="J6505">
        <v>1.0843</v>
      </c>
    </row>
    <row r="6506" spans="9:10" x14ac:dyDescent="0.35">
      <c r="I6506" s="1">
        <v>45440</v>
      </c>
      <c r="J6506">
        <v>1.0882000000000001</v>
      </c>
    </row>
    <row r="6507" spans="9:10" x14ac:dyDescent="0.35">
      <c r="I6507" s="1">
        <v>45441</v>
      </c>
      <c r="J6507">
        <v>1.0857000000000001</v>
      </c>
    </row>
    <row r="6508" spans="9:10" x14ac:dyDescent="0.35">
      <c r="I6508" s="1">
        <v>45442</v>
      </c>
      <c r="J6508">
        <v>1.0814999999999999</v>
      </c>
    </row>
    <row r="6509" spans="9:10" x14ac:dyDescent="0.35">
      <c r="I6509" s="1">
        <v>45443</v>
      </c>
      <c r="J6509">
        <v>1.0851999999999999</v>
      </c>
    </row>
    <row r="6510" spans="9:10" x14ac:dyDescent="0.35">
      <c r="I6510" s="1">
        <v>45446</v>
      </c>
      <c r="J6510">
        <v>1.0842000000000001</v>
      </c>
    </row>
    <row r="6511" spans="9:10" x14ac:dyDescent="0.35">
      <c r="I6511" s="1">
        <v>45447</v>
      </c>
      <c r="J6511">
        <v>1.0865</v>
      </c>
    </row>
    <row r="6512" spans="9:10" x14ac:dyDescent="0.35">
      <c r="I6512" s="1">
        <v>45448</v>
      </c>
      <c r="J6512">
        <v>1.0871999999999999</v>
      </c>
    </row>
    <row r="6513" spans="9:10" x14ac:dyDescent="0.35">
      <c r="I6513" s="1">
        <v>45449</v>
      </c>
      <c r="J6513">
        <v>1.0865</v>
      </c>
    </row>
    <row r="6514" spans="9:10" x14ac:dyDescent="0.35">
      <c r="I6514" s="1">
        <v>45450</v>
      </c>
      <c r="J6514">
        <v>1.0898000000000001</v>
      </c>
    </row>
    <row r="6515" spans="9:10" x14ac:dyDescent="0.35">
      <c r="I6515" s="1">
        <v>45453</v>
      </c>
      <c r="J6515">
        <v>1.0755999999999999</v>
      </c>
    </row>
    <row r="6516" spans="9:10" x14ac:dyDescent="0.35">
      <c r="I6516" s="1">
        <v>45454</v>
      </c>
      <c r="J6516">
        <v>1.073</v>
      </c>
    </row>
    <row r="6517" spans="9:10" x14ac:dyDescent="0.35">
      <c r="I6517" s="1">
        <v>45455</v>
      </c>
      <c r="J6517">
        <v>1.0765</v>
      </c>
    </row>
    <row r="6518" spans="9:10" x14ac:dyDescent="0.35">
      <c r="I6518" s="1">
        <v>45456</v>
      </c>
      <c r="J6518">
        <v>1.0784</v>
      </c>
    </row>
    <row r="6519" spans="9:10" x14ac:dyDescent="0.35">
      <c r="I6519" s="1">
        <v>45457</v>
      </c>
      <c r="J6519">
        <v>1.0686</v>
      </c>
    </row>
    <row r="6520" spans="9:10" x14ac:dyDescent="0.35">
      <c r="I6520" s="1">
        <v>45460</v>
      </c>
      <c r="J6520">
        <v>1.0711999999999999</v>
      </c>
    </row>
    <row r="6521" spans="9:10" x14ac:dyDescent="0.35">
      <c r="I6521" s="1">
        <v>45461</v>
      </c>
      <c r="J6521">
        <v>1.0714999999999999</v>
      </c>
    </row>
    <row r="6522" spans="9:10" x14ac:dyDescent="0.35">
      <c r="I6522" s="1">
        <v>45462</v>
      </c>
      <c r="J6522">
        <v>1.0749</v>
      </c>
    </row>
    <row r="6523" spans="9:10" x14ac:dyDescent="0.35">
      <c r="I6523" s="1">
        <v>45463</v>
      </c>
      <c r="J6523">
        <v>1.0719000000000001</v>
      </c>
    </row>
    <row r="6524" spans="9:10" x14ac:dyDescent="0.35">
      <c r="I6524" s="1">
        <v>45464</v>
      </c>
      <c r="J6524">
        <v>1.0688</v>
      </c>
    </row>
    <row r="6525" spans="9:10" x14ac:dyDescent="0.35">
      <c r="I6525" s="1">
        <v>45467</v>
      </c>
      <c r="J6525">
        <v>1.073</v>
      </c>
    </row>
    <row r="6526" spans="9:10" x14ac:dyDescent="0.35">
      <c r="I6526" s="1">
        <v>45468</v>
      </c>
      <c r="J6526">
        <v>1.0713999999999999</v>
      </c>
    </row>
    <row r="6527" spans="9:10" x14ac:dyDescent="0.35">
      <c r="I6527" s="1">
        <v>45469</v>
      </c>
      <c r="J6527">
        <v>1.0689</v>
      </c>
    </row>
    <row r="6528" spans="9:10" x14ac:dyDescent="0.35">
      <c r="I6528" s="1">
        <v>45470</v>
      </c>
      <c r="J6528">
        <v>1.0696000000000001</v>
      </c>
    </row>
    <row r="6529" spans="9:10" x14ac:dyDescent="0.35">
      <c r="I6529" s="1">
        <v>45471</v>
      </c>
      <c r="J6529">
        <v>1.0705</v>
      </c>
    </row>
    <row r="6530" spans="9:10" x14ac:dyDescent="0.35">
      <c r="I6530" s="1">
        <v>45474</v>
      </c>
      <c r="J6530">
        <v>1.0745</v>
      </c>
    </row>
    <row r="6531" spans="9:10" x14ac:dyDescent="0.35">
      <c r="I6531" s="1">
        <v>45475</v>
      </c>
      <c r="J6531">
        <v>1.0729</v>
      </c>
    </row>
    <row r="6532" spans="9:10" x14ac:dyDescent="0.35">
      <c r="I6532" s="1">
        <v>45476</v>
      </c>
      <c r="J6532">
        <v>1.0758000000000001</v>
      </c>
    </row>
    <row r="6533" spans="9:10" x14ac:dyDescent="0.35">
      <c r="I6533" s="1">
        <v>45477</v>
      </c>
      <c r="J6533">
        <v>1.08</v>
      </c>
    </row>
    <row r="6534" spans="9:10" x14ac:dyDescent="0.35">
      <c r="I6534" s="1">
        <v>45478</v>
      </c>
      <c r="J6534">
        <v>1.0824</v>
      </c>
    </row>
    <row r="6535" spans="9:10" x14ac:dyDescent="0.35">
      <c r="I6535" s="1">
        <v>45481</v>
      </c>
      <c r="J6535">
        <v>1.0834999999999999</v>
      </c>
    </row>
    <row r="6536" spans="9:10" x14ac:dyDescent="0.35">
      <c r="I6536" s="1">
        <v>45482</v>
      </c>
      <c r="J6536">
        <v>1.0813999999999999</v>
      </c>
    </row>
    <row r="6537" spans="9:10" x14ac:dyDescent="0.35">
      <c r="I6537" s="1">
        <v>45483</v>
      </c>
      <c r="J6537">
        <v>1.0825</v>
      </c>
    </row>
    <row r="6538" spans="9:10" x14ac:dyDescent="0.35">
      <c r="I6538" s="1">
        <v>45484</v>
      </c>
      <c r="J6538">
        <v>1.0854999999999999</v>
      </c>
    </row>
    <row r="6539" spans="9:10" x14ac:dyDescent="0.35">
      <c r="I6539" s="1">
        <v>45485</v>
      </c>
      <c r="J6539">
        <v>1.089</v>
      </c>
    </row>
    <row r="6540" spans="9:10" x14ac:dyDescent="0.35">
      <c r="I6540" s="1">
        <v>45488</v>
      </c>
      <c r="J6540">
        <v>1.0907</v>
      </c>
    </row>
    <row r="6541" spans="9:10" x14ac:dyDescent="0.35">
      <c r="I6541" s="1">
        <v>45489</v>
      </c>
      <c r="J6541">
        <v>1.0902000000000001</v>
      </c>
    </row>
    <row r="6542" spans="9:10" x14ac:dyDescent="0.35">
      <c r="I6542" s="1">
        <v>45490</v>
      </c>
      <c r="J6542">
        <v>1.0933999999999999</v>
      </c>
    </row>
    <row r="6543" spans="9:10" x14ac:dyDescent="0.35">
      <c r="I6543" s="1">
        <v>45491</v>
      </c>
      <c r="J6543">
        <v>1.093</v>
      </c>
    </row>
    <row r="6544" spans="9:10" x14ac:dyDescent="0.35">
      <c r="I6544" s="1">
        <v>45492</v>
      </c>
      <c r="J6544">
        <v>1.089</v>
      </c>
    </row>
    <row r="6545" spans="9:10" x14ac:dyDescent="0.35">
      <c r="I6545" s="1">
        <v>45495</v>
      </c>
      <c r="J6545">
        <v>1.0888</v>
      </c>
    </row>
    <row r="6546" spans="9:10" x14ac:dyDescent="0.35">
      <c r="I6546" s="1">
        <v>45496</v>
      </c>
      <c r="J6546">
        <v>1.0860000000000001</v>
      </c>
    </row>
    <row r="6547" spans="9:10" x14ac:dyDescent="0.35">
      <c r="I6547" s="1">
        <v>45497</v>
      </c>
      <c r="J6547">
        <v>1.0848</v>
      </c>
    </row>
    <row r="6548" spans="9:10" x14ac:dyDescent="0.35">
      <c r="I6548" s="1">
        <v>45498</v>
      </c>
      <c r="J6548">
        <v>1.0851</v>
      </c>
    </row>
    <row r="6549" spans="9:10" x14ac:dyDescent="0.35">
      <c r="I6549" s="1">
        <v>45499</v>
      </c>
      <c r="J6549">
        <v>1.0860000000000001</v>
      </c>
    </row>
    <row r="6550" spans="9:10" x14ac:dyDescent="0.35">
      <c r="I6550" s="1">
        <v>45502</v>
      </c>
      <c r="J6550">
        <v>1.0817000000000001</v>
      </c>
    </row>
    <row r="6551" spans="9:10" x14ac:dyDescent="0.35">
      <c r="I6551" s="1">
        <v>45503</v>
      </c>
      <c r="J6551">
        <v>1.0824</v>
      </c>
    </row>
    <row r="6552" spans="9:10" x14ac:dyDescent="0.35">
      <c r="I6552" s="1">
        <v>45504</v>
      </c>
      <c r="J6552">
        <v>1.0828</v>
      </c>
    </row>
    <row r="6553" spans="9:10" x14ac:dyDescent="0.35">
      <c r="I6553" s="1">
        <v>45505</v>
      </c>
      <c r="J6553">
        <v>1.0789</v>
      </c>
    </row>
    <row r="6554" spans="9:10" x14ac:dyDescent="0.35">
      <c r="I6554" s="1">
        <v>45506</v>
      </c>
      <c r="J6554">
        <v>1.0834999999999999</v>
      </c>
    </row>
    <row r="6555" spans="9:10" x14ac:dyDescent="0.35">
      <c r="I6555" s="1">
        <v>45509</v>
      </c>
      <c r="J6555">
        <v>1.0966</v>
      </c>
    </row>
    <row r="6556" spans="9:10" x14ac:dyDescent="0.35">
      <c r="I6556" s="1">
        <v>45510</v>
      </c>
      <c r="J6556">
        <v>1.0914999999999999</v>
      </c>
    </row>
    <row r="6557" spans="9:10" x14ac:dyDescent="0.35">
      <c r="I6557" s="1">
        <v>45511</v>
      </c>
      <c r="J6557">
        <v>1.0922000000000001</v>
      </c>
    </row>
    <row r="6558" spans="9:10" x14ac:dyDescent="0.35">
      <c r="I6558" s="1">
        <v>45512</v>
      </c>
      <c r="J6558">
        <v>1.093</v>
      </c>
    </row>
    <row r="6559" spans="9:10" x14ac:dyDescent="0.35">
      <c r="I6559" s="1">
        <v>45513</v>
      </c>
      <c r="J6559">
        <v>1.0916999999999999</v>
      </c>
    </row>
    <row r="6560" spans="9:10" x14ac:dyDescent="0.35">
      <c r="I6560" s="1">
        <v>45516</v>
      </c>
      <c r="J6560">
        <v>1.0925</v>
      </c>
    </row>
    <row r="6561" spans="9:10" x14ac:dyDescent="0.35">
      <c r="I6561" s="1">
        <v>45517</v>
      </c>
      <c r="J6561">
        <v>1.0931</v>
      </c>
    </row>
    <row r="6562" spans="9:10" x14ac:dyDescent="0.35">
      <c r="I6562" s="1">
        <v>45518</v>
      </c>
      <c r="J6562">
        <v>1.1019000000000001</v>
      </c>
    </row>
    <row r="6563" spans="9:10" x14ac:dyDescent="0.35">
      <c r="I6563" s="1">
        <v>45519</v>
      </c>
      <c r="J6563">
        <v>1.1011</v>
      </c>
    </row>
    <row r="6564" spans="9:10" x14ac:dyDescent="0.35">
      <c r="I6564" s="1">
        <v>45520</v>
      </c>
      <c r="J6564">
        <v>1.0993999999999999</v>
      </c>
    </row>
    <row r="6565" spans="9:10" x14ac:dyDescent="0.35">
      <c r="I6565" s="1">
        <v>45523</v>
      </c>
      <c r="J6565">
        <v>1.1041000000000001</v>
      </c>
    </row>
    <row r="6566" spans="9:10" x14ac:dyDescent="0.35">
      <c r="I6566" s="1">
        <v>45524</v>
      </c>
      <c r="J6566">
        <v>1.1084000000000001</v>
      </c>
    </row>
    <row r="6567" spans="9:10" x14ac:dyDescent="0.35">
      <c r="I6567" s="1">
        <v>45525</v>
      </c>
      <c r="J6567">
        <v>1.1115999999999999</v>
      </c>
    </row>
    <row r="6568" spans="9:10" x14ac:dyDescent="0.35">
      <c r="I6568" s="1">
        <v>45526</v>
      </c>
      <c r="J6568">
        <v>1.1134999999999999</v>
      </c>
    </row>
    <row r="6569" spans="9:10" x14ac:dyDescent="0.35">
      <c r="I6569" s="1">
        <v>45527</v>
      </c>
      <c r="J6569">
        <v>1.1121000000000001</v>
      </c>
    </row>
    <row r="6570" spans="9:10" x14ac:dyDescent="0.35">
      <c r="I6570" s="1">
        <v>45530</v>
      </c>
      <c r="J6570">
        <v>1.1163000000000001</v>
      </c>
    </row>
    <row r="6571" spans="9:10" x14ac:dyDescent="0.35">
      <c r="I6571" s="1">
        <v>45531</v>
      </c>
      <c r="J6571">
        <v>1.1162000000000001</v>
      </c>
    </row>
    <row r="6572" spans="9:10" x14ac:dyDescent="0.35">
      <c r="I6572" s="1">
        <v>45532</v>
      </c>
      <c r="J6572">
        <v>1.1116999999999999</v>
      </c>
    </row>
    <row r="6573" spans="9:10" x14ac:dyDescent="0.35">
      <c r="I6573" s="1">
        <v>45533</v>
      </c>
      <c r="J6573">
        <v>1.1088</v>
      </c>
    </row>
    <row r="6574" spans="9:10" x14ac:dyDescent="0.35">
      <c r="I6574" s="1">
        <v>45534</v>
      </c>
      <c r="J6574">
        <v>1.1087</v>
      </c>
    </row>
    <row r="6575" spans="9:10" x14ac:dyDescent="0.35">
      <c r="I6575" s="1">
        <v>45537</v>
      </c>
      <c r="J6575">
        <v>1.1061000000000001</v>
      </c>
    </row>
    <row r="6576" spans="9:10" x14ac:dyDescent="0.35">
      <c r="I6576" s="1">
        <v>45538</v>
      </c>
      <c r="J6576">
        <v>1.1034999999999999</v>
      </c>
    </row>
    <row r="6577" spans="9:10" x14ac:dyDescent="0.35">
      <c r="I6577" s="1">
        <v>45539</v>
      </c>
      <c r="J6577">
        <v>1.105</v>
      </c>
    </row>
    <row r="6578" spans="9:10" x14ac:dyDescent="0.35">
      <c r="I6578" s="1">
        <v>45540</v>
      </c>
      <c r="J6578">
        <v>1.1096999999999999</v>
      </c>
    </row>
    <row r="6579" spans="9:10" x14ac:dyDescent="0.35">
      <c r="I6579" s="1">
        <v>45541</v>
      </c>
      <c r="J6579">
        <v>1.1103000000000001</v>
      </c>
    </row>
    <row r="6580" spans="9:10" x14ac:dyDescent="0.35">
      <c r="I6580" s="1">
        <v>45544</v>
      </c>
      <c r="J6580">
        <v>1.1043000000000001</v>
      </c>
    </row>
    <row r="6581" spans="9:10" x14ac:dyDescent="0.35">
      <c r="I6581" s="1">
        <v>45545</v>
      </c>
      <c r="J6581">
        <v>1.1031</v>
      </c>
    </row>
    <row r="6582" spans="9:10" x14ac:dyDescent="0.35">
      <c r="I6582" s="1">
        <v>45546</v>
      </c>
      <c r="J6582">
        <v>1.1043000000000001</v>
      </c>
    </row>
    <row r="6583" spans="9:10" x14ac:dyDescent="0.35">
      <c r="I6583" s="1">
        <v>45547</v>
      </c>
      <c r="J6583">
        <v>1.1015999999999999</v>
      </c>
    </row>
    <row r="6584" spans="9:10" x14ac:dyDescent="0.35">
      <c r="I6584" s="1">
        <v>45548</v>
      </c>
      <c r="J6584">
        <v>1.1081000000000001</v>
      </c>
    </row>
    <row r="6585" spans="9:10" x14ac:dyDescent="0.35">
      <c r="I6585" s="1">
        <v>45551</v>
      </c>
      <c r="J6585">
        <v>1.1126</v>
      </c>
    </row>
    <row r="6586" spans="9:10" x14ac:dyDescent="0.35">
      <c r="I6586" s="1">
        <v>45552</v>
      </c>
      <c r="J6586">
        <v>1.1138999999999999</v>
      </c>
    </row>
    <row r="6587" spans="9:10" x14ac:dyDescent="0.35">
      <c r="I6587" s="1">
        <v>45553</v>
      </c>
      <c r="J6587">
        <v>1.1124000000000001</v>
      </c>
    </row>
    <row r="6588" spans="9:10" x14ac:dyDescent="0.35">
      <c r="I6588" s="1">
        <v>45554</v>
      </c>
      <c r="J6588">
        <v>1.1155999999999999</v>
      </c>
    </row>
    <row r="6589" spans="9:10" x14ac:dyDescent="0.35">
      <c r="I6589" s="1">
        <v>45555</v>
      </c>
      <c r="J6589">
        <v>1.1166</v>
      </c>
    </row>
    <row r="6590" spans="9:10" x14ac:dyDescent="0.35">
      <c r="I6590" s="1">
        <v>45558</v>
      </c>
      <c r="J6590">
        <v>1.1119000000000001</v>
      </c>
    </row>
    <row r="6591" spans="9:10" x14ac:dyDescent="0.35">
      <c r="I6591" s="1">
        <v>45559</v>
      </c>
      <c r="J6591">
        <v>1.1133</v>
      </c>
    </row>
    <row r="6592" spans="9:10" x14ac:dyDescent="0.35">
      <c r="I6592" s="1">
        <v>45560</v>
      </c>
      <c r="J6592">
        <v>1.1194</v>
      </c>
    </row>
    <row r="6593" spans="9:10" x14ac:dyDescent="0.35">
      <c r="I6593" s="1">
        <v>45561</v>
      </c>
      <c r="J6593">
        <v>1.1154999999999999</v>
      </c>
    </row>
    <row r="6594" spans="9:10" x14ac:dyDescent="0.35">
      <c r="I6594" s="1">
        <v>45562</v>
      </c>
      <c r="J6594">
        <v>1.1157999999999999</v>
      </c>
    </row>
    <row r="6595" spans="9:10" x14ac:dyDescent="0.35">
      <c r="I6595" s="1">
        <v>45565</v>
      </c>
      <c r="J6595">
        <v>1.1195999999999999</v>
      </c>
    </row>
    <row r="6596" spans="9:10" x14ac:dyDescent="0.35">
      <c r="I6596" s="1">
        <v>45566</v>
      </c>
      <c r="J6596">
        <v>1.1086</v>
      </c>
    </row>
    <row r="6597" spans="9:10" x14ac:dyDescent="0.35">
      <c r="I6597" s="1">
        <v>45567</v>
      </c>
      <c r="J6597">
        <v>1.1071</v>
      </c>
    </row>
    <row r="6598" spans="9:10" x14ac:dyDescent="0.35">
      <c r="I6598" s="1">
        <v>45568</v>
      </c>
      <c r="J6598">
        <v>1.1039000000000001</v>
      </c>
    </row>
    <row r="6599" spans="9:10" x14ac:dyDescent="0.35">
      <c r="I6599" s="1">
        <v>45569</v>
      </c>
      <c r="J6599">
        <v>1.1029</v>
      </c>
    </row>
    <row r="6600" spans="9:10" x14ac:dyDescent="0.35">
      <c r="I6600" s="1">
        <v>45572</v>
      </c>
      <c r="J6600">
        <v>1.0982000000000001</v>
      </c>
    </row>
    <row r="6601" spans="9:10" x14ac:dyDescent="0.35">
      <c r="I6601" s="1">
        <v>45573</v>
      </c>
      <c r="J6601">
        <v>1.0982000000000001</v>
      </c>
    </row>
    <row r="6602" spans="9:10" x14ac:dyDescent="0.35">
      <c r="I6602" s="1">
        <v>45574</v>
      </c>
      <c r="J6602">
        <v>1.0956999999999999</v>
      </c>
    </row>
    <row r="6603" spans="9:10" x14ac:dyDescent="0.35">
      <c r="I6603" s="1">
        <v>45575</v>
      </c>
      <c r="J6603">
        <v>1.0931999999999999</v>
      </c>
    </row>
    <row r="6604" spans="9:10" x14ac:dyDescent="0.35">
      <c r="I6604" s="1">
        <v>45576</v>
      </c>
      <c r="J6604">
        <v>1.0938000000000001</v>
      </c>
    </row>
    <row r="6605" spans="9:10" x14ac:dyDescent="0.35">
      <c r="I6605" s="1">
        <v>45579</v>
      </c>
      <c r="J6605">
        <v>1.0914999999999999</v>
      </c>
    </row>
    <row r="6606" spans="9:10" x14ac:dyDescent="0.35">
      <c r="I6606" s="1">
        <v>45580</v>
      </c>
      <c r="J6606">
        <v>1.0903</v>
      </c>
    </row>
    <row r="6607" spans="9:10" x14ac:dyDescent="0.35">
      <c r="I6607" s="1">
        <v>45581</v>
      </c>
      <c r="J6607">
        <v>1.0896999999999999</v>
      </c>
    </row>
    <row r="6608" spans="9:10" x14ac:dyDescent="0.35">
      <c r="I6608" s="1">
        <v>45582</v>
      </c>
      <c r="J6608">
        <v>1.0866</v>
      </c>
    </row>
    <row r="6609" spans="9:10" x14ac:dyDescent="0.35">
      <c r="I6609" s="1">
        <v>45583</v>
      </c>
      <c r="J6609">
        <v>1.0847</v>
      </c>
    </row>
    <row r="6610" spans="9:10" x14ac:dyDescent="0.35">
      <c r="I6610" s="1">
        <v>45586</v>
      </c>
      <c r="J6610">
        <v>1.0852999999999999</v>
      </c>
    </row>
    <row r="6611" spans="9:10" x14ac:dyDescent="0.35">
      <c r="I6611" s="1">
        <v>45587</v>
      </c>
      <c r="J6611">
        <v>1.0821000000000001</v>
      </c>
    </row>
    <row r="6612" spans="9:10" x14ac:dyDescent="0.35">
      <c r="I6612" s="1">
        <v>45588</v>
      </c>
      <c r="J6612">
        <v>1.0767</v>
      </c>
    </row>
    <row r="6613" spans="9:10" x14ac:dyDescent="0.35">
      <c r="I6613" s="1">
        <v>45589</v>
      </c>
      <c r="J6613">
        <v>1.0801000000000001</v>
      </c>
    </row>
    <row r="6614" spans="9:10" x14ac:dyDescent="0.35">
      <c r="I6614" s="1">
        <v>45590</v>
      </c>
      <c r="J6614">
        <v>1.0825</v>
      </c>
    </row>
    <row r="6615" spans="9:10" x14ac:dyDescent="0.35">
      <c r="I6615" s="1">
        <v>45593</v>
      </c>
      <c r="J6615">
        <v>1.0818000000000001</v>
      </c>
    </row>
    <row r="6616" spans="9:10" x14ac:dyDescent="0.35">
      <c r="I6616" s="1">
        <v>45594</v>
      </c>
      <c r="J6616">
        <v>1.0773999999999999</v>
      </c>
    </row>
    <row r="6617" spans="9:10" x14ac:dyDescent="0.35">
      <c r="I6617" s="1">
        <v>45595</v>
      </c>
      <c r="J6617">
        <v>1.0814999999999999</v>
      </c>
    </row>
    <row r="6618" spans="9:10" x14ac:dyDescent="0.35">
      <c r="I6618" s="1">
        <v>45596</v>
      </c>
      <c r="J6618">
        <v>1.0882000000000001</v>
      </c>
    </row>
    <row r="6619" spans="9:10" x14ac:dyDescent="0.35">
      <c r="I6619" s="1">
        <v>45597</v>
      </c>
      <c r="J6619">
        <v>1.0885</v>
      </c>
    </row>
    <row r="6620" spans="9:10" x14ac:dyDescent="0.35">
      <c r="I6620" s="1">
        <v>45600</v>
      </c>
      <c r="J6620">
        <v>1.0904</v>
      </c>
    </row>
    <row r="6621" spans="9:10" x14ac:dyDescent="0.35">
      <c r="I6621" s="1">
        <v>45601</v>
      </c>
      <c r="J6621">
        <v>1.0896999999999999</v>
      </c>
    </row>
    <row r="6622" spans="9:10" x14ac:dyDescent="0.35">
      <c r="I6622" s="1">
        <v>45602</v>
      </c>
      <c r="J6622">
        <v>1.0694999999999999</v>
      </c>
    </row>
    <row r="6623" spans="9:10" x14ac:dyDescent="0.35">
      <c r="I6623" s="1">
        <v>45603</v>
      </c>
      <c r="J6623">
        <v>1.0785</v>
      </c>
    </row>
    <row r="6624" spans="9:10" x14ac:dyDescent="0.35">
      <c r="I6624" s="1">
        <v>45604</v>
      </c>
      <c r="J6624">
        <v>1.0771999999999999</v>
      </c>
    </row>
    <row r="6625" spans="9:10" x14ac:dyDescent="0.35">
      <c r="I6625" s="1">
        <v>45607</v>
      </c>
      <c r="J6625">
        <v>1.0650999999999999</v>
      </c>
    </row>
    <row r="6626" spans="9:10" x14ac:dyDescent="0.35">
      <c r="I6626" s="1">
        <v>45608</v>
      </c>
      <c r="J6626">
        <v>1.0617000000000001</v>
      </c>
    </row>
    <row r="6627" spans="9:10" x14ac:dyDescent="0.35">
      <c r="I6627" s="1">
        <v>45609</v>
      </c>
      <c r="J6627">
        <v>1.0629</v>
      </c>
    </row>
    <row r="6628" spans="9:10" x14ac:dyDescent="0.35">
      <c r="I6628" s="1">
        <v>45610</v>
      </c>
      <c r="J6628">
        <v>1.0532999999999999</v>
      </c>
    </row>
    <row r="6629" spans="9:10" x14ac:dyDescent="0.35">
      <c r="I6629" s="1">
        <v>45611</v>
      </c>
      <c r="J6629">
        <v>1.0583</v>
      </c>
    </row>
    <row r="6630" spans="9:10" x14ac:dyDescent="0.35">
      <c r="I6630" s="1">
        <v>45614</v>
      </c>
      <c r="J6630">
        <v>1.0551999999999999</v>
      </c>
    </row>
    <row r="6631" spans="9:10" x14ac:dyDescent="0.35">
      <c r="I6631" s="1">
        <v>45615</v>
      </c>
      <c r="J6631">
        <v>1.0578000000000001</v>
      </c>
    </row>
    <row r="6632" spans="9:10" x14ac:dyDescent="0.35">
      <c r="I6632" s="1">
        <v>45616</v>
      </c>
      <c r="J6632">
        <v>1.0562</v>
      </c>
    </row>
    <row r="6633" spans="9:10" x14ac:dyDescent="0.35">
      <c r="I6633" s="1">
        <v>45617</v>
      </c>
      <c r="J6633">
        <v>1.0526</v>
      </c>
    </row>
    <row r="6634" spans="9:10" x14ac:dyDescent="0.35">
      <c r="I6634" s="1">
        <v>45618</v>
      </c>
      <c r="J6634">
        <v>1.0411999999999999</v>
      </c>
    </row>
    <row r="6635" spans="9:10" x14ac:dyDescent="0.35">
      <c r="I6635" s="1">
        <v>45621</v>
      </c>
      <c r="J6635">
        <v>1.0495000000000001</v>
      </c>
    </row>
    <row r="6636" spans="9:10" x14ac:dyDescent="0.35">
      <c r="I6636" s="1">
        <v>45622</v>
      </c>
      <c r="J6636">
        <v>1.0522</v>
      </c>
    </row>
    <row r="6637" spans="9:10" x14ac:dyDescent="0.35">
      <c r="I6637" s="1">
        <v>45623</v>
      </c>
      <c r="J6637">
        <v>1.0530999999999999</v>
      </c>
    </row>
    <row r="6638" spans="9:10" x14ac:dyDescent="0.35">
      <c r="I6638" s="1">
        <v>45624</v>
      </c>
      <c r="J6638">
        <v>1.0542</v>
      </c>
    </row>
    <row r="6639" spans="9:10" x14ac:dyDescent="0.35">
      <c r="I6639" s="1">
        <v>45625</v>
      </c>
      <c r="J6639">
        <v>1.0562</v>
      </c>
    </row>
    <row r="6640" spans="9:10" x14ac:dyDescent="0.35">
      <c r="I6640" s="1">
        <v>45628</v>
      </c>
      <c r="J6640">
        <v>1.0507</v>
      </c>
    </row>
    <row r="6641" spans="9:10" x14ac:dyDescent="0.35">
      <c r="I6641" s="1">
        <v>45629</v>
      </c>
      <c r="J6641">
        <v>1.0511999999999999</v>
      </c>
    </row>
    <row r="6642" spans="9:10" x14ac:dyDescent="0.35">
      <c r="I6642" s="1">
        <v>45630</v>
      </c>
      <c r="J6642">
        <v>1.0491999999999999</v>
      </c>
    </row>
    <row r="6643" spans="9:10" x14ac:dyDescent="0.35">
      <c r="I6643" s="1">
        <v>45631</v>
      </c>
      <c r="J6643">
        <v>1.054</v>
      </c>
    </row>
    <row r="6644" spans="9:10" x14ac:dyDescent="0.35">
      <c r="I6644" s="1">
        <v>45632</v>
      </c>
      <c r="J6644">
        <v>1.0581</v>
      </c>
    </row>
    <row r="6645" spans="9:10" x14ac:dyDescent="0.35">
      <c r="I6645" s="1">
        <v>45635</v>
      </c>
      <c r="J6645">
        <v>1.0568</v>
      </c>
    </row>
    <row r="6646" spans="9:10" x14ac:dyDescent="0.35">
      <c r="I6646" s="1">
        <v>45636</v>
      </c>
      <c r="J6646">
        <v>1.0527</v>
      </c>
    </row>
    <row r="6647" spans="9:10" x14ac:dyDescent="0.35">
      <c r="I6647" s="1">
        <v>45637</v>
      </c>
      <c r="J6647">
        <v>1.0507</v>
      </c>
    </row>
    <row r="6648" spans="9:10" x14ac:dyDescent="0.35">
      <c r="I6648" s="1">
        <v>45638</v>
      </c>
      <c r="J6648">
        <v>1.0490999999999999</v>
      </c>
    </row>
    <row r="6649" spans="9:10" x14ac:dyDescent="0.35">
      <c r="I6649" s="1">
        <v>45639</v>
      </c>
      <c r="J6649">
        <v>1.0518000000000001</v>
      </c>
    </row>
    <row r="6650" spans="9:10" x14ac:dyDescent="0.35">
      <c r="I6650" s="1">
        <v>45642</v>
      </c>
      <c r="J6650">
        <v>1.0498000000000001</v>
      </c>
    </row>
    <row r="6651" spans="9:10" x14ac:dyDescent="0.35">
      <c r="I6651" s="1">
        <v>45643</v>
      </c>
      <c r="J6651">
        <v>1.0497000000000001</v>
      </c>
    </row>
    <row r="6652" spans="9:10" x14ac:dyDescent="0.35">
      <c r="I6652" s="1">
        <v>45644</v>
      </c>
      <c r="J6652">
        <v>1.0496000000000001</v>
      </c>
    </row>
    <row r="6653" spans="9:10" x14ac:dyDescent="0.35">
      <c r="I6653" s="1">
        <v>45645</v>
      </c>
      <c r="J6653">
        <v>1.0395000000000001</v>
      </c>
    </row>
    <row r="6654" spans="9:10" x14ac:dyDescent="0.35">
      <c r="I6654" s="1">
        <v>45646</v>
      </c>
      <c r="J6654">
        <v>1.0389999999999999</v>
      </c>
    </row>
    <row r="6655" spans="9:10" x14ac:dyDescent="0.35">
      <c r="I6655" s="1">
        <v>45649</v>
      </c>
      <c r="J6655">
        <v>1.0392999999999999</v>
      </c>
    </row>
    <row r="6656" spans="9:10" x14ac:dyDescent="0.35">
      <c r="I6656" s="1">
        <v>45650</v>
      </c>
      <c r="J6656">
        <v>1.0395000000000001</v>
      </c>
    </row>
    <row r="6657" spans="9:10" x14ac:dyDescent="0.35">
      <c r="I6657" s="1">
        <v>45653</v>
      </c>
      <c r="J6657">
        <v>1.0435000000000001</v>
      </c>
    </row>
    <row r="6658" spans="9:10" x14ac:dyDescent="0.35">
      <c r="I6658" s="1">
        <v>45656</v>
      </c>
      <c r="J6658">
        <v>1.0444</v>
      </c>
    </row>
    <row r="6659" spans="9:10" x14ac:dyDescent="0.35">
      <c r="I6659" s="1">
        <v>45657</v>
      </c>
      <c r="J6659">
        <v>1.0388999999999999</v>
      </c>
    </row>
    <row r="6660" spans="9:10" x14ac:dyDescent="0.35">
      <c r="I6660" s="1">
        <v>45659</v>
      </c>
      <c r="J6660">
        <v>1.0321</v>
      </c>
    </row>
    <row r="6661" spans="9:10" x14ac:dyDescent="0.35">
      <c r="I6661" s="1">
        <v>45660</v>
      </c>
      <c r="J6661">
        <v>1.0299</v>
      </c>
    </row>
    <row r="6662" spans="9:10" x14ac:dyDescent="0.35">
      <c r="I6662" s="1">
        <v>45663</v>
      </c>
      <c r="J6662">
        <v>1.0426</v>
      </c>
    </row>
    <row r="6663" spans="9:10" x14ac:dyDescent="0.35">
      <c r="I6663" s="1">
        <v>45664</v>
      </c>
      <c r="J6663">
        <v>1.0392999999999999</v>
      </c>
    </row>
    <row r="6664" spans="9:10" x14ac:dyDescent="0.35">
      <c r="I6664" s="1">
        <v>45665</v>
      </c>
      <c r="J6664">
        <v>1.0286</v>
      </c>
    </row>
    <row r="6665" spans="9:10" x14ac:dyDescent="0.35">
      <c r="I6665" s="1">
        <v>45666</v>
      </c>
      <c r="J6665">
        <v>1.0305</v>
      </c>
    </row>
    <row r="6666" spans="9:10" x14ac:dyDescent="0.35">
      <c r="I6666" s="1">
        <v>45667</v>
      </c>
      <c r="J6666">
        <v>1.0304</v>
      </c>
    </row>
    <row r="6667" spans="9:10" x14ac:dyDescent="0.35">
      <c r="I6667" s="1">
        <v>45670</v>
      </c>
      <c r="J6667">
        <v>1.0198</v>
      </c>
    </row>
    <row r="6668" spans="9:10" x14ac:dyDescent="0.35">
      <c r="I6668" s="1">
        <v>45671</v>
      </c>
      <c r="J6668">
        <v>1.0245</v>
      </c>
    </row>
    <row r="6669" spans="9:10" x14ac:dyDescent="0.35">
      <c r="I6669" s="1">
        <v>45672</v>
      </c>
      <c r="J6669">
        <v>1.03</v>
      </c>
    </row>
    <row r="6670" spans="9:10" x14ac:dyDescent="0.35">
      <c r="I6670" s="1">
        <v>45673</v>
      </c>
      <c r="J6670">
        <v>1.0271999999999999</v>
      </c>
    </row>
    <row r="6671" spans="9:10" x14ac:dyDescent="0.35">
      <c r="I6671" s="1">
        <v>45674</v>
      </c>
      <c r="J6671">
        <v>1.0298</v>
      </c>
    </row>
    <row r="6672" spans="9:10" x14ac:dyDescent="0.35">
      <c r="I6672" s="1">
        <v>45677</v>
      </c>
      <c r="J6672">
        <v>1.0316000000000001</v>
      </c>
    </row>
    <row r="6673" spans="9:10" x14ac:dyDescent="0.35">
      <c r="I6673" s="1">
        <v>45678</v>
      </c>
      <c r="J6673">
        <v>1.0357000000000001</v>
      </c>
    </row>
    <row r="6674" spans="9:10" x14ac:dyDescent="0.35">
      <c r="I6674" s="1">
        <v>45679</v>
      </c>
      <c r="J6674">
        <v>1.0443</v>
      </c>
    </row>
    <row r="6675" spans="9:10" x14ac:dyDescent="0.35">
      <c r="I6675" s="1">
        <v>45680</v>
      </c>
      <c r="J6675">
        <v>1.0404</v>
      </c>
    </row>
    <row r="6676" spans="9:10" x14ac:dyDescent="0.35">
      <c r="I6676" s="1">
        <v>45681</v>
      </c>
      <c r="J6676">
        <v>1.0471999999999999</v>
      </c>
    </row>
    <row r="6677" spans="9:10" x14ac:dyDescent="0.35">
      <c r="I6677" s="1">
        <v>45684</v>
      </c>
      <c r="J6677">
        <v>1.0529999999999999</v>
      </c>
    </row>
    <row r="6678" spans="9:10" x14ac:dyDescent="0.35">
      <c r="I6678" s="1">
        <v>45685</v>
      </c>
      <c r="J6678">
        <v>1.0421</v>
      </c>
    </row>
    <row r="6679" spans="9:10" x14ac:dyDescent="0.35">
      <c r="I6679" s="1">
        <v>45686</v>
      </c>
      <c r="J6679">
        <v>1.0396000000000001</v>
      </c>
    </row>
    <row r="6680" spans="9:10" x14ac:dyDescent="0.35">
      <c r="I6680" s="1">
        <v>45687</v>
      </c>
      <c r="J6680">
        <v>1.0403</v>
      </c>
    </row>
    <row r="6681" spans="9:10" x14ac:dyDescent="0.35">
      <c r="I6681" s="1">
        <v>45688</v>
      </c>
      <c r="J6681">
        <v>1.0392999999999999</v>
      </c>
    </row>
    <row r="6682" spans="9:10" x14ac:dyDescent="0.35">
      <c r="I6682" s="1">
        <v>45691</v>
      </c>
      <c r="J6682">
        <v>1.0274000000000001</v>
      </c>
    </row>
    <row r="6683" spans="9:10" x14ac:dyDescent="0.35">
      <c r="I6683" s="1">
        <v>45692</v>
      </c>
      <c r="J6683">
        <v>1.0335000000000001</v>
      </c>
    </row>
    <row r="6684" spans="9:10" x14ac:dyDescent="0.35">
      <c r="I6684" s="1">
        <v>45693</v>
      </c>
      <c r="J6684">
        <v>1.0422</v>
      </c>
    </row>
    <row r="6685" spans="9:10" x14ac:dyDescent="0.35">
      <c r="I6685" s="1">
        <v>45694</v>
      </c>
      <c r="J6685">
        <v>1.036</v>
      </c>
    </row>
    <row r="6686" spans="9:10" x14ac:dyDescent="0.35">
      <c r="I6686" s="1">
        <v>45695</v>
      </c>
      <c r="J6686">
        <v>1.0377000000000001</v>
      </c>
    </row>
    <row r="6687" spans="9:10" x14ac:dyDescent="0.35">
      <c r="I6687" s="1">
        <v>45698</v>
      </c>
      <c r="J6687">
        <v>1.032</v>
      </c>
    </row>
    <row r="6688" spans="9:10" x14ac:dyDescent="0.35">
      <c r="I6688" s="1">
        <v>45699</v>
      </c>
      <c r="J6688">
        <v>1.0324</v>
      </c>
    </row>
    <row r="6689" spans="9:10" x14ac:dyDescent="0.35">
      <c r="I6689" s="1">
        <v>45700</v>
      </c>
      <c r="J6689">
        <v>1.0369999999999999</v>
      </c>
    </row>
    <row r="6690" spans="9:10" x14ac:dyDescent="0.35">
      <c r="I6690" s="1">
        <v>45701</v>
      </c>
      <c r="J6690">
        <v>1.0389999999999999</v>
      </c>
    </row>
    <row r="6691" spans="9:10" x14ac:dyDescent="0.35">
      <c r="I6691" s="1">
        <v>45702</v>
      </c>
      <c r="J6691">
        <v>1.0478000000000001</v>
      </c>
    </row>
    <row r="6692" spans="9:10" x14ac:dyDescent="0.35">
      <c r="I6692" s="1">
        <v>45705</v>
      </c>
      <c r="J6692">
        <v>1.0472999999999999</v>
      </c>
    </row>
    <row r="6693" spans="9:10" x14ac:dyDescent="0.35">
      <c r="I6693" s="1">
        <v>45706</v>
      </c>
      <c r="J6693">
        <v>1.0447</v>
      </c>
    </row>
    <row r="6694" spans="9:10" x14ac:dyDescent="0.35">
      <c r="I6694" s="1">
        <v>45707</v>
      </c>
      <c r="J6694">
        <v>1.0434000000000001</v>
      </c>
    </row>
    <row r="6695" spans="9:10" x14ac:dyDescent="0.35">
      <c r="I6695" s="1">
        <v>45708</v>
      </c>
      <c r="J6695">
        <v>1.0443</v>
      </c>
    </row>
    <row r="6696" spans="9:10" x14ac:dyDescent="0.35">
      <c r="I6696" s="1">
        <v>45709</v>
      </c>
      <c r="J6696">
        <v>1.0465</v>
      </c>
    </row>
    <row r="6697" spans="9:10" x14ac:dyDescent="0.35">
      <c r="I6697" s="1">
        <v>45712</v>
      </c>
      <c r="J6697">
        <v>1.0466</v>
      </c>
    </row>
    <row r="6698" spans="9:10" x14ac:dyDescent="0.35">
      <c r="I6698" s="1">
        <v>45713</v>
      </c>
      <c r="J6698">
        <v>1.0497000000000001</v>
      </c>
    </row>
    <row r="6699" spans="9:10" x14ac:dyDescent="0.35">
      <c r="I6699" s="1">
        <v>45714</v>
      </c>
      <c r="J6699">
        <v>1.0487</v>
      </c>
    </row>
    <row r="6700" spans="9:10" x14ac:dyDescent="0.35">
      <c r="I6700" s="1">
        <v>45715</v>
      </c>
      <c r="J6700">
        <v>1.0477000000000001</v>
      </c>
    </row>
    <row r="6701" spans="9:10" x14ac:dyDescent="0.35">
      <c r="I6701" s="1">
        <v>45716</v>
      </c>
      <c r="J6701">
        <v>1.0410999999999999</v>
      </c>
    </row>
    <row r="6702" spans="9:10" x14ac:dyDescent="0.35">
      <c r="I6702" s="1">
        <v>45719</v>
      </c>
      <c r="J6702">
        <v>1.0465</v>
      </c>
    </row>
    <row r="6703" spans="9:10" x14ac:dyDescent="0.35">
      <c r="I6703" s="1">
        <v>45720</v>
      </c>
      <c r="J6703">
        <v>1.0557000000000001</v>
      </c>
    </row>
    <row r="6704" spans="9:10" x14ac:dyDescent="0.35">
      <c r="I6704" s="1">
        <v>45721</v>
      </c>
      <c r="J6704">
        <v>1.0693999999999999</v>
      </c>
    </row>
    <row r="6705" spans="9:10" x14ac:dyDescent="0.35">
      <c r="I6705" s="1">
        <v>45722</v>
      </c>
      <c r="J6705">
        <v>1.0795999999999999</v>
      </c>
    </row>
    <row r="6706" spans="9:10" x14ac:dyDescent="0.35">
      <c r="I6706" s="1">
        <v>45723</v>
      </c>
      <c r="J6706">
        <v>1.0857000000000001</v>
      </c>
    </row>
    <row r="6707" spans="9:10" x14ac:dyDescent="0.35">
      <c r="I6707" s="1">
        <v>45726</v>
      </c>
      <c r="J6707">
        <v>1.0845</v>
      </c>
    </row>
    <row r="6708" spans="9:10" x14ac:dyDescent="0.35">
      <c r="I6708" s="1">
        <v>45727</v>
      </c>
      <c r="J6708">
        <v>1.0911999999999999</v>
      </c>
    </row>
    <row r="6709" spans="9:10" x14ac:dyDescent="0.35">
      <c r="I6709" s="1">
        <v>45728</v>
      </c>
      <c r="J6709">
        <v>1.0886</v>
      </c>
    </row>
    <row r="6710" spans="9:10" x14ac:dyDescent="0.35">
      <c r="I6710" s="1">
        <v>45729</v>
      </c>
      <c r="J6710">
        <v>1.083</v>
      </c>
    </row>
    <row r="6711" spans="9:10" x14ac:dyDescent="0.35">
      <c r="I6711" s="1">
        <v>45730</v>
      </c>
      <c r="J6711">
        <v>1.0889</v>
      </c>
    </row>
    <row r="6712" spans="9:10" x14ac:dyDescent="0.35">
      <c r="I6712" s="1">
        <v>45733</v>
      </c>
      <c r="J6712">
        <v>1.0903</v>
      </c>
    </row>
    <row r="6713" spans="9:10" x14ac:dyDescent="0.35">
      <c r="I6713" s="1">
        <v>45734</v>
      </c>
      <c r="J6713">
        <v>1.0918000000000001</v>
      </c>
    </row>
    <row r="6714" spans="9:10" x14ac:dyDescent="0.35">
      <c r="I6714" s="1">
        <v>45735</v>
      </c>
      <c r="J6714">
        <v>1.0896999999999999</v>
      </c>
    </row>
    <row r="6715" spans="9:10" x14ac:dyDescent="0.35">
      <c r="I6715" s="1">
        <v>45736</v>
      </c>
      <c r="J6715">
        <v>1.0832999999999999</v>
      </c>
    </row>
    <row r="6716" spans="9:10" x14ac:dyDescent="0.35">
      <c r="I6716" s="1">
        <v>45737</v>
      </c>
      <c r="J6716">
        <v>1.0827</v>
      </c>
    </row>
    <row r="6717" spans="9:10" x14ac:dyDescent="0.35">
      <c r="I6717" s="1">
        <v>45740</v>
      </c>
      <c r="J6717">
        <v>1.0824</v>
      </c>
    </row>
    <row r="6718" spans="9:10" x14ac:dyDescent="0.35">
      <c r="I6718" s="1">
        <v>45741</v>
      </c>
      <c r="J6718">
        <v>1.0825</v>
      </c>
    </row>
    <row r="6719" spans="9:10" x14ac:dyDescent="0.35">
      <c r="I6719" s="1">
        <v>45742</v>
      </c>
      <c r="J6719">
        <v>1.0788</v>
      </c>
    </row>
    <row r="6720" spans="9:10" x14ac:dyDescent="0.35">
      <c r="I6720" s="1">
        <v>45743</v>
      </c>
      <c r="J6720">
        <v>1.0785</v>
      </c>
    </row>
    <row r="6721" spans="9:10" x14ac:dyDescent="0.35">
      <c r="I6721" s="1">
        <v>45744</v>
      </c>
      <c r="J6721">
        <v>1.0797000000000001</v>
      </c>
    </row>
    <row r="6722" spans="9:10" x14ac:dyDescent="0.35">
      <c r="I6722" s="1">
        <v>45747</v>
      </c>
      <c r="J6722">
        <v>1.0814999999999999</v>
      </c>
    </row>
    <row r="6723" spans="9:10" x14ac:dyDescent="0.35">
      <c r="I6723" s="1">
        <v>45748</v>
      </c>
      <c r="J6723">
        <v>1.0788</v>
      </c>
    </row>
    <row r="6724" spans="9:10" x14ac:dyDescent="0.35">
      <c r="I6724" s="1">
        <v>45749</v>
      </c>
      <c r="J6724">
        <v>1.0803</v>
      </c>
    </row>
    <row r="6725" spans="9:10" x14ac:dyDescent="0.35">
      <c r="I6725" s="1">
        <v>45750</v>
      </c>
      <c r="J6725">
        <v>1.1096999999999999</v>
      </c>
    </row>
    <row r="6726" spans="9:10" x14ac:dyDescent="0.35">
      <c r="I6726" s="1">
        <v>45751</v>
      </c>
      <c r="J6726">
        <v>1.1056999999999999</v>
      </c>
    </row>
    <row r="6727" spans="9:10" x14ac:dyDescent="0.35">
      <c r="I6727" s="1">
        <v>45754</v>
      </c>
      <c r="J6727">
        <v>1.0967</v>
      </c>
    </row>
    <row r="6728" spans="9:10" x14ac:dyDescent="0.35">
      <c r="I6728" s="1">
        <v>45755</v>
      </c>
      <c r="J6728">
        <v>1.095</v>
      </c>
    </row>
    <row r="6729" spans="9:10" x14ac:dyDescent="0.35">
      <c r="I6729" s="1">
        <v>45756</v>
      </c>
      <c r="J6729">
        <v>1.1045</v>
      </c>
    </row>
    <row r="6730" spans="9:10" x14ac:dyDescent="0.35">
      <c r="I6730" s="1">
        <v>45757</v>
      </c>
      <c r="J6730">
        <v>1.1082000000000001</v>
      </c>
    </row>
    <row r="6731" spans="9:10" x14ac:dyDescent="0.35">
      <c r="I6731" s="1">
        <v>45758</v>
      </c>
      <c r="J6731">
        <v>1.1346000000000001</v>
      </c>
    </row>
    <row r="6732" spans="9:10" x14ac:dyDescent="0.35">
      <c r="I6732" s="1">
        <v>45761</v>
      </c>
      <c r="J6732">
        <v>1.1376999999999999</v>
      </c>
    </row>
    <row r="6733" spans="9:10" x14ac:dyDescent="0.35">
      <c r="I6733" s="1">
        <v>45762</v>
      </c>
      <c r="J6733">
        <v>1.1324000000000001</v>
      </c>
    </row>
    <row r="6734" spans="9:10" x14ac:dyDescent="0.35">
      <c r="I6734" s="1">
        <v>45763</v>
      </c>
      <c r="J6734">
        <v>1.1355</v>
      </c>
    </row>
    <row r="6735" spans="9:10" x14ac:dyDescent="0.35">
      <c r="I6735" s="1">
        <v>45764</v>
      </c>
      <c r="J6735">
        <v>1.1359999999999999</v>
      </c>
    </row>
    <row r="6736" spans="9:10" x14ac:dyDescent="0.35">
      <c r="I6736" s="1">
        <v>45769</v>
      </c>
      <c r="J6736">
        <v>1.1476</v>
      </c>
    </row>
    <row r="6737" spans="9:10" x14ac:dyDescent="0.35">
      <c r="I6737" s="1">
        <v>45770</v>
      </c>
      <c r="J6737">
        <v>1.1415</v>
      </c>
    </row>
    <row r="6738" spans="9:10" x14ac:dyDescent="0.35">
      <c r="I6738" s="1">
        <v>45771</v>
      </c>
      <c r="J6738">
        <v>1.1375999999999999</v>
      </c>
    </row>
    <row r="6739" spans="9:10" x14ac:dyDescent="0.35">
      <c r="I6739" s="1">
        <v>45772</v>
      </c>
      <c r="J6739">
        <v>1.1356999999999999</v>
      </c>
    </row>
    <row r="6740" spans="9:10" x14ac:dyDescent="0.35">
      <c r="I6740" s="1">
        <v>45775</v>
      </c>
      <c r="J6740">
        <v>1.1357999999999999</v>
      </c>
    </row>
    <row r="6741" spans="9:10" x14ac:dyDescent="0.35">
      <c r="I6741" s="1">
        <v>45776</v>
      </c>
      <c r="J6741">
        <v>1.1373</v>
      </c>
    </row>
    <row r="6742" spans="9:10" x14ac:dyDescent="0.35">
      <c r="I6742" s="1">
        <v>45777</v>
      </c>
      <c r="J6742">
        <v>1.1373</v>
      </c>
    </row>
    <row r="6743" spans="9:10" x14ac:dyDescent="0.35">
      <c r="I6743" s="1">
        <v>45779</v>
      </c>
      <c r="J6743">
        <v>1.1343000000000001</v>
      </c>
    </row>
    <row r="6744" spans="9:10" x14ac:dyDescent="0.35">
      <c r="I6744" s="1">
        <v>45782</v>
      </c>
      <c r="J6744">
        <v>1.1343000000000001</v>
      </c>
    </row>
    <row r="6745" spans="9:10" x14ac:dyDescent="0.35">
      <c r="I6745" s="1">
        <v>45783</v>
      </c>
      <c r="J6745">
        <v>1.1325000000000001</v>
      </c>
    </row>
    <row r="6746" spans="9:10" x14ac:dyDescent="0.35">
      <c r="I6746" s="1">
        <v>45784</v>
      </c>
      <c r="J6746">
        <v>1.1359999999999999</v>
      </c>
    </row>
    <row r="6747" spans="9:10" x14ac:dyDescent="0.35">
      <c r="I6747" s="1">
        <v>45785</v>
      </c>
      <c r="J6747">
        <v>1.1296999999999999</v>
      </c>
    </row>
    <row r="6748" spans="9:10" x14ac:dyDescent="0.35">
      <c r="I6748" s="1">
        <v>45786</v>
      </c>
      <c r="J6748">
        <v>1.1252</v>
      </c>
    </row>
    <row r="6749" spans="9:10" x14ac:dyDescent="0.35">
      <c r="I6749" s="1">
        <v>45789</v>
      </c>
      <c r="J6749">
        <v>1.1106</v>
      </c>
    </row>
    <row r="6750" spans="9:10" x14ac:dyDescent="0.35">
      <c r="I6750" s="1">
        <v>45790</v>
      </c>
      <c r="J6750">
        <v>1.1112</v>
      </c>
    </row>
    <row r="6751" spans="9:10" x14ac:dyDescent="0.35">
      <c r="I6751" s="1">
        <v>45791</v>
      </c>
      <c r="J6751">
        <v>1.1214</v>
      </c>
    </row>
    <row r="6752" spans="9:10" x14ac:dyDescent="0.35">
      <c r="I6752" s="1">
        <v>45792</v>
      </c>
      <c r="J6752">
        <v>1.1185</v>
      </c>
    </row>
    <row r="6753" spans="9:10" x14ac:dyDescent="0.35">
      <c r="I6753" s="1">
        <v>45793</v>
      </c>
      <c r="J6753">
        <v>1.1194</v>
      </c>
    </row>
    <row r="6754" spans="9:10" x14ac:dyDescent="0.35">
      <c r="I6754" s="1">
        <v>45796</v>
      </c>
      <c r="J6754">
        <v>1.1262000000000001</v>
      </c>
    </row>
    <row r="6755" spans="9:10" x14ac:dyDescent="0.35">
      <c r="I6755" s="1">
        <v>45797</v>
      </c>
      <c r="J6755">
        <v>1.1241000000000001</v>
      </c>
    </row>
    <row r="6756" spans="9:10" x14ac:dyDescent="0.35">
      <c r="I6756" s="1">
        <v>45798</v>
      </c>
      <c r="J6756">
        <v>1.1321000000000001</v>
      </c>
    </row>
    <row r="6757" spans="9:10" x14ac:dyDescent="0.35">
      <c r="I6757" s="1">
        <v>45799</v>
      </c>
      <c r="J6757">
        <v>1.1309</v>
      </c>
    </row>
    <row r="6758" spans="9:10" x14ac:dyDescent="0.35">
      <c r="I6758" s="1">
        <v>45800</v>
      </c>
      <c r="J6758">
        <v>1.1301000000000001</v>
      </c>
    </row>
    <row r="6759" spans="9:10" x14ac:dyDescent="0.35">
      <c r="I6759" s="1">
        <v>45803</v>
      </c>
      <c r="J6759">
        <v>1.1380999999999999</v>
      </c>
    </row>
    <row r="6760" spans="9:10" x14ac:dyDescent="0.35">
      <c r="I6760" s="1">
        <v>45804</v>
      </c>
      <c r="J6760">
        <v>1.1355999999999999</v>
      </c>
    </row>
    <row r="6761" spans="9:10" x14ac:dyDescent="0.35">
      <c r="I6761" s="1">
        <v>45805</v>
      </c>
      <c r="J6761">
        <v>1.1316999999999999</v>
      </c>
    </row>
    <row r="6762" spans="9:10" x14ac:dyDescent="0.35">
      <c r="I6762" s="1">
        <v>45806</v>
      </c>
      <c r="J6762">
        <v>1.1281000000000001</v>
      </c>
    </row>
    <row r="6763" spans="9:10" x14ac:dyDescent="0.35">
      <c r="I6763" s="1">
        <v>45807</v>
      </c>
      <c r="J6763">
        <v>1.1338999999999999</v>
      </c>
    </row>
    <row r="6764" spans="9:10" x14ac:dyDescent="0.35">
      <c r="I6764" s="1">
        <v>45810</v>
      </c>
      <c r="J6764">
        <v>1.1418999999999999</v>
      </c>
    </row>
    <row r="6765" spans="9:10" x14ac:dyDescent="0.35">
      <c r="I6765" s="1">
        <v>45811</v>
      </c>
      <c r="J6765">
        <v>1.1386000000000001</v>
      </c>
    </row>
    <row r="6766" spans="9:10" x14ac:dyDescent="0.35">
      <c r="I6766" s="1">
        <v>45812</v>
      </c>
      <c r="J6766">
        <v>1.1384000000000001</v>
      </c>
    </row>
    <row r="6767" spans="9:10" x14ac:dyDescent="0.35">
      <c r="I6767" s="1">
        <v>45813</v>
      </c>
      <c r="J6767">
        <v>1.1423000000000001</v>
      </c>
    </row>
    <row r="6768" spans="9:10" x14ac:dyDescent="0.35">
      <c r="I6768" s="1">
        <v>45814</v>
      </c>
      <c r="J6768">
        <v>1.1411</v>
      </c>
    </row>
    <row r="6769" spans="9:10" x14ac:dyDescent="0.35">
      <c r="I6769" s="1">
        <v>45817</v>
      </c>
      <c r="J6769">
        <v>1.141</v>
      </c>
    </row>
    <row r="6770" spans="9:10" x14ac:dyDescent="0.35">
      <c r="I6770" s="1">
        <v>45818</v>
      </c>
      <c r="J6770">
        <v>1.1429</v>
      </c>
    </row>
    <row r="6771" spans="9:10" x14ac:dyDescent="0.35">
      <c r="I6771" s="1">
        <v>45819</v>
      </c>
      <c r="J6771">
        <v>1.1433</v>
      </c>
    </row>
    <row r="6772" spans="9:10" x14ac:dyDescent="0.35">
      <c r="I6772" s="1">
        <v>45820</v>
      </c>
      <c r="J6772">
        <v>1.1594</v>
      </c>
    </row>
    <row r="6773" spans="9:10" x14ac:dyDescent="0.35">
      <c r="I6773" s="1">
        <v>45821</v>
      </c>
      <c r="J6773">
        <v>1.1512</v>
      </c>
    </row>
    <row r="6774" spans="9:10" x14ac:dyDescent="0.35">
      <c r="I6774" s="1">
        <v>45824</v>
      </c>
      <c r="J6774">
        <v>1.1574</v>
      </c>
    </row>
    <row r="6775" spans="9:10" x14ac:dyDescent="0.35">
      <c r="I6775" s="1">
        <v>45825</v>
      </c>
      <c r="J6775">
        <v>1.1568000000000001</v>
      </c>
    </row>
    <row r="6776" spans="9:10" x14ac:dyDescent="0.35">
      <c r="I6776" s="1">
        <v>45826</v>
      </c>
      <c r="J6776">
        <v>1.1508</v>
      </c>
    </row>
    <row r="6777" spans="9:10" x14ac:dyDescent="0.35">
      <c r="I6777" s="1">
        <v>45827</v>
      </c>
      <c r="J6777">
        <v>1.1477999999999999</v>
      </c>
    </row>
    <row r="6778" spans="9:10" x14ac:dyDescent="0.35">
      <c r="I6778" s="1">
        <v>45828</v>
      </c>
      <c r="J6778">
        <v>1.1515</v>
      </c>
    </row>
    <row r="6779" spans="9:10" x14ac:dyDescent="0.35">
      <c r="I6779" s="1">
        <v>45831</v>
      </c>
      <c r="J6779">
        <v>1.1472</v>
      </c>
    </row>
    <row r="6780" spans="9:10" x14ac:dyDescent="0.35">
      <c r="I6780" s="1">
        <v>45832</v>
      </c>
      <c r="J6780">
        <v>1.1607000000000001</v>
      </c>
    </row>
    <row r="6781" spans="9:10" x14ac:dyDescent="0.35">
      <c r="I6781" s="1">
        <v>45833</v>
      </c>
      <c r="J6781">
        <v>1.1597999999999999</v>
      </c>
    </row>
    <row r="6782" spans="9:10" x14ac:dyDescent="0.35">
      <c r="I6782" s="1">
        <v>45834</v>
      </c>
      <c r="J6782">
        <v>1.1695</v>
      </c>
    </row>
    <row r="6783" spans="9:10" x14ac:dyDescent="0.35">
      <c r="I6783" s="1">
        <v>45835</v>
      </c>
      <c r="J6783">
        <v>1.1704000000000001</v>
      </c>
    </row>
    <row r="6784" spans="9:10" x14ac:dyDescent="0.35">
      <c r="I6784" s="1">
        <v>45838</v>
      </c>
      <c r="J6784">
        <v>1.1719999999999999</v>
      </c>
    </row>
    <row r="6785" spans="9:10" x14ac:dyDescent="0.35">
      <c r="I6785" s="1">
        <v>45839</v>
      </c>
      <c r="J6785">
        <v>1.181</v>
      </c>
    </row>
    <row r="6786" spans="9:10" x14ac:dyDescent="0.35">
      <c r="I6786" s="1">
        <v>45840</v>
      </c>
      <c r="J6786">
        <v>1.1755</v>
      </c>
    </row>
    <row r="6787" spans="9:10" x14ac:dyDescent="0.35">
      <c r="I6787" s="1">
        <v>45841</v>
      </c>
      <c r="J6787">
        <v>1.1781999999999999</v>
      </c>
    </row>
    <row r="6788" spans="9:10" x14ac:dyDescent="0.35">
      <c r="I6788" s="1">
        <v>45842</v>
      </c>
      <c r="J6788">
        <v>1.1767000000000001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BC31B-DCCD-471E-ACD3-C8B1B01B0450}">
  <dimension ref="A1:AI311"/>
  <sheetViews>
    <sheetView topLeftCell="R1" zoomScale="70" zoomScaleNormal="70" workbookViewId="0">
      <pane ySplit="1" topLeftCell="A2" activePane="bottomLeft" state="frozen"/>
      <selection pane="bottomLeft" activeCell="AI6" sqref="AI6"/>
    </sheetView>
  </sheetViews>
  <sheetFormatPr defaultRowHeight="14.5" x14ac:dyDescent="0.35"/>
  <cols>
    <col min="1" max="1" width="10.81640625" bestFit="1" customWidth="1"/>
    <col min="13" max="13" width="10.81640625" bestFit="1" customWidth="1"/>
    <col min="16" max="16" width="9.453125" bestFit="1" customWidth="1"/>
    <col min="27" max="27" width="11.81640625" customWidth="1"/>
    <col min="28" max="28" width="12.7265625" customWidth="1"/>
    <col min="29" max="29" width="13.6328125" customWidth="1"/>
    <col min="33" max="33" width="23.08984375" customWidth="1"/>
    <col min="34" max="34" width="24.453125" customWidth="1"/>
    <col min="35" max="35" width="37.6328125" customWidth="1"/>
  </cols>
  <sheetData>
    <row r="1" spans="1:35" s="2" customFormat="1" x14ac:dyDescent="0.35">
      <c r="A1" s="2" t="s">
        <v>60</v>
      </c>
      <c r="B1" s="2" t="s">
        <v>61</v>
      </c>
      <c r="C1" s="2" t="s">
        <v>63</v>
      </c>
      <c r="D1" s="2" t="s">
        <v>62</v>
      </c>
      <c r="E1" s="2" t="s">
        <v>61</v>
      </c>
      <c r="F1" s="2" t="s">
        <v>67</v>
      </c>
      <c r="G1" s="2" t="s">
        <v>63</v>
      </c>
      <c r="I1" s="2" t="s">
        <v>62</v>
      </c>
      <c r="N1" s="2">
        <v>2</v>
      </c>
      <c r="O1" s="2">
        <v>3</v>
      </c>
      <c r="P1" s="2">
        <v>4</v>
      </c>
      <c r="Q1" s="2" t="s">
        <v>61</v>
      </c>
      <c r="R1" s="2" t="s">
        <v>67</v>
      </c>
      <c r="S1" s="2" t="s">
        <v>63</v>
      </c>
      <c r="U1" s="2" t="s">
        <v>62</v>
      </c>
      <c r="AA1" s="2" t="s">
        <v>61</v>
      </c>
      <c r="AB1" s="2" t="s">
        <v>63</v>
      </c>
      <c r="AC1" s="2" t="s">
        <v>62</v>
      </c>
    </row>
    <row r="2" spans="1:35" x14ac:dyDescent="0.35">
      <c r="A2" s="1">
        <f>EDATE(A3,-1)</f>
        <v>36525</v>
      </c>
      <c r="B2" s="5">
        <v>511.55200000000002</v>
      </c>
      <c r="C2" s="5">
        <v>1001.88</v>
      </c>
      <c r="D2" s="5">
        <v>1057.1400000000001</v>
      </c>
      <c r="M2" s="1">
        <v>36525</v>
      </c>
      <c r="N2" s="5">
        <f t="shared" ref="N2:P27" si="0">VLOOKUP($M2,$A:$D,N$1,1)</f>
        <v>511.55200000000002</v>
      </c>
      <c r="O2" s="5">
        <f t="shared" si="0"/>
        <v>1001.88</v>
      </c>
      <c r="P2" s="5">
        <f t="shared" si="0"/>
        <v>1057.1400000000001</v>
      </c>
      <c r="Z2" t="s">
        <v>64</v>
      </c>
      <c r="AA2" s="7">
        <f>_xlfn.STDEV.P(E3:E308)*SQRT(12)</f>
        <v>5.8977166013657288E-3</v>
      </c>
      <c r="AB2" s="7">
        <f>_xlfn.STDEV.P(G3:G308)*SQRT(12)</f>
        <v>0.1165874428929194</v>
      </c>
      <c r="AC2" s="7">
        <f>_xlfn.STDEV.P(I3:I308)*SQRT(12)</f>
        <v>0.10639076669453171</v>
      </c>
    </row>
    <row r="3" spans="1:35" x14ac:dyDescent="0.35">
      <c r="A3" s="1">
        <v>36556</v>
      </c>
      <c r="B3" s="5">
        <v>513.74900000000002</v>
      </c>
      <c r="C3" s="5">
        <v>1016.16</v>
      </c>
      <c r="D3" s="5">
        <v>1055.1600000000001</v>
      </c>
      <c r="E3" s="7">
        <f t="shared" ref="E3:E66" si="1">B3/B2-1</f>
        <v>4.2947735518579222E-3</v>
      </c>
      <c r="F3" s="7"/>
      <c r="G3" s="7">
        <f t="shared" ref="G3:G66" si="2">C3/C2-1</f>
        <v>1.4253203976524187E-2</v>
      </c>
      <c r="H3" s="7"/>
      <c r="I3" s="7">
        <f t="shared" ref="I3:I66" si="3">D3/D2-1</f>
        <v>-1.8729780350758007E-3</v>
      </c>
      <c r="J3" s="7"/>
      <c r="K3" s="7"/>
      <c r="M3" s="1">
        <f>EDATE(M2,12)</f>
        <v>36891</v>
      </c>
      <c r="N3" s="5">
        <f t="shared" si="0"/>
        <v>543.17200000000003</v>
      </c>
      <c r="O3" s="5">
        <f t="shared" si="0"/>
        <v>1204.93</v>
      </c>
      <c r="P3" s="5">
        <f t="shared" si="0"/>
        <v>1148.31</v>
      </c>
      <c r="Q3" s="7">
        <f>N3/N2-1</f>
        <v>6.1811897910671876E-2</v>
      </c>
      <c r="R3" s="7"/>
      <c r="S3" s="7">
        <f t="shared" ref="S3:S18" si="4">O3/O2-1</f>
        <v>0.20266898231325126</v>
      </c>
      <c r="T3" s="7"/>
      <c r="U3" s="7">
        <f t="shared" ref="U3:U18" si="5">P3/P2-1</f>
        <v>8.6242124978715973E-2</v>
      </c>
      <c r="Z3" t="s">
        <v>65</v>
      </c>
      <c r="AA3" s="7">
        <f>(B308/B2)^(1/(COUNT(B2:B308)/12))-1</f>
        <v>1.951402747196318E-2</v>
      </c>
      <c r="AB3" s="7">
        <f>(C308/C2)^(1/(COUNT(C2:C308)/12))-1</f>
        <v>4.689276921423069E-2</v>
      </c>
      <c r="AC3" s="7">
        <f>(D308/D2)^(1/(COUNT(D2:D308)/12))-1</f>
        <v>5.7213632348618093E-2</v>
      </c>
    </row>
    <row r="4" spans="1:35" x14ac:dyDescent="0.35">
      <c r="A4" s="1">
        <v>36585</v>
      </c>
      <c r="B4" s="5">
        <v>516.00099999999998</v>
      </c>
      <c r="C4" s="5">
        <v>1046.82</v>
      </c>
      <c r="D4" s="5">
        <v>1067.55</v>
      </c>
      <c r="E4" s="7">
        <f t="shared" si="1"/>
        <v>4.3834635201236427E-3</v>
      </c>
      <c r="F4" s="7">
        <f>E3</f>
        <v>4.2947735518579222E-3</v>
      </c>
      <c r="G4" s="7">
        <f t="shared" si="2"/>
        <v>3.0172413793103425E-2</v>
      </c>
      <c r="H4" s="7">
        <f>G3</f>
        <v>1.4253203976524187E-2</v>
      </c>
      <c r="I4" s="7">
        <f t="shared" si="3"/>
        <v>1.1742295007392212E-2</v>
      </c>
      <c r="J4" s="7">
        <f>I3</f>
        <v>-1.8729780350758007E-3</v>
      </c>
      <c r="K4" s="7"/>
      <c r="M4" s="1">
        <f t="shared" ref="M4:M27" si="6">EDATE(M3,12)</f>
        <v>37256</v>
      </c>
      <c r="N4" s="5">
        <f t="shared" si="0"/>
        <v>567.16</v>
      </c>
      <c r="O4" s="5">
        <f t="shared" si="0"/>
        <v>1255.67</v>
      </c>
      <c r="P4" s="5">
        <f t="shared" si="0"/>
        <v>1288.94</v>
      </c>
      <c r="Q4" s="7">
        <f t="shared" ref="Q4:Q27" si="7">N4/N3-1</f>
        <v>4.4162806624788997E-2</v>
      </c>
      <c r="R4" s="7">
        <f>Q3</f>
        <v>6.1811897910671876E-2</v>
      </c>
      <c r="S4" s="7">
        <f t="shared" si="4"/>
        <v>4.2110330060667334E-2</v>
      </c>
      <c r="T4" s="7">
        <f>S3</f>
        <v>0.20266898231325126</v>
      </c>
      <c r="U4" s="7">
        <f t="shared" si="5"/>
        <v>0.12246692966185102</v>
      </c>
      <c r="V4" s="7">
        <f>U3</f>
        <v>8.6242124978715973E-2</v>
      </c>
      <c r="Z4" t="s">
        <v>66</v>
      </c>
      <c r="AA4" s="4">
        <f>AVERAGE(E3:E308)*12/AA2</f>
        <v>3.2931808851376272</v>
      </c>
      <c r="AB4" s="4">
        <f>AVERAGE(G3:G308)*12/AB2</f>
        <v>0.45302218045931342</v>
      </c>
      <c r="AC4" s="4">
        <f>AVERAGE(I3:I308)*12/AC2</f>
        <v>0.57908575610687474</v>
      </c>
    </row>
    <row r="5" spans="1:35" x14ac:dyDescent="0.35">
      <c r="A5" s="1">
        <v>36616</v>
      </c>
      <c r="B5" s="5">
        <v>518.68899999999996</v>
      </c>
      <c r="C5" s="5">
        <v>1082.6300000000001</v>
      </c>
      <c r="D5" s="5">
        <v>1076.76</v>
      </c>
      <c r="E5" s="7">
        <f t="shared" si="1"/>
        <v>5.2092922300537303E-3</v>
      </c>
      <c r="F5" s="7">
        <f t="shared" ref="F5:J68" si="8">E4</f>
        <v>4.3834635201236427E-3</v>
      </c>
      <c r="G5" s="7">
        <f t="shared" si="2"/>
        <v>3.4208364379740619E-2</v>
      </c>
      <c r="H5" s="7">
        <f t="shared" si="8"/>
        <v>3.0172413793103425E-2</v>
      </c>
      <c r="I5" s="7">
        <f t="shared" si="3"/>
        <v>8.6272305746804001E-3</v>
      </c>
      <c r="J5" s="7">
        <f t="shared" si="8"/>
        <v>1.1742295007392212E-2</v>
      </c>
      <c r="K5" s="7"/>
      <c r="M5" s="1">
        <f t="shared" si="6"/>
        <v>37621</v>
      </c>
      <c r="N5" s="5">
        <f t="shared" si="0"/>
        <v>577.24900000000002</v>
      </c>
      <c r="O5" s="5">
        <f t="shared" si="0"/>
        <v>1466.45</v>
      </c>
      <c r="P5" s="5">
        <f t="shared" si="0"/>
        <v>1432.09</v>
      </c>
      <c r="Q5" s="7">
        <f t="shared" si="7"/>
        <v>1.7788631074123762E-2</v>
      </c>
      <c r="R5" s="7">
        <f t="shared" ref="R5:V27" si="9">Q4</f>
        <v>4.4162806624788997E-2</v>
      </c>
      <c r="S5" s="7">
        <f t="shared" si="4"/>
        <v>0.16786257535817528</v>
      </c>
      <c r="T5" s="7">
        <f t="shared" si="9"/>
        <v>4.2110330060667334E-2</v>
      </c>
      <c r="U5" s="7">
        <f t="shared" si="5"/>
        <v>0.11106025105900952</v>
      </c>
      <c r="V5" s="7">
        <f t="shared" si="9"/>
        <v>0.12246692966185102</v>
      </c>
      <c r="AA5" s="7">
        <f>AVERAGE(E3:E308)*12</f>
        <v>1.9422247577576469E-2</v>
      </c>
      <c r="AB5" s="4"/>
      <c r="AC5" s="4"/>
      <c r="AG5" s="9" t="s">
        <v>68</v>
      </c>
      <c r="AH5" s="9" t="s">
        <v>69</v>
      </c>
      <c r="AI5" s="9" t="s">
        <v>70</v>
      </c>
    </row>
    <row r="6" spans="1:35" x14ac:dyDescent="0.35">
      <c r="A6" s="1">
        <v>36644</v>
      </c>
      <c r="B6" s="5">
        <v>521.10900000000004</v>
      </c>
      <c r="C6" s="5">
        <v>1073.96</v>
      </c>
      <c r="D6" s="5">
        <v>1059.8900000000001</v>
      </c>
      <c r="E6" s="7">
        <f t="shared" si="1"/>
        <v>4.6656088715975041E-3</v>
      </c>
      <c r="F6" s="7">
        <f t="shared" si="8"/>
        <v>5.2092922300537303E-3</v>
      </c>
      <c r="G6" s="7">
        <f t="shared" si="2"/>
        <v>-8.0082761423571069E-3</v>
      </c>
      <c r="H6" s="7">
        <f t="shared" si="8"/>
        <v>3.4208364379740619E-2</v>
      </c>
      <c r="I6" s="7">
        <f t="shared" si="3"/>
        <v>-1.5667372487833786E-2</v>
      </c>
      <c r="J6" s="7">
        <f t="shared" si="8"/>
        <v>8.6272305746804001E-3</v>
      </c>
      <c r="K6" s="7"/>
      <c r="M6" s="1">
        <f t="shared" si="6"/>
        <v>37986</v>
      </c>
      <c r="N6" s="5">
        <f t="shared" si="0"/>
        <v>583.87900000000002</v>
      </c>
      <c r="O6" s="5">
        <f t="shared" si="0"/>
        <v>1502.86</v>
      </c>
      <c r="P6" s="5">
        <f t="shared" si="0"/>
        <v>1586.95</v>
      </c>
      <c r="Q6" s="7">
        <f t="shared" si="7"/>
        <v>1.148551145173049E-2</v>
      </c>
      <c r="R6" s="7">
        <f t="shared" si="9"/>
        <v>1.7788631074123762E-2</v>
      </c>
      <c r="S6" s="7">
        <f t="shared" si="4"/>
        <v>2.4828667871390042E-2</v>
      </c>
      <c r="T6" s="7">
        <f t="shared" si="9"/>
        <v>0.16786257535817528</v>
      </c>
      <c r="U6" s="7">
        <f t="shared" si="5"/>
        <v>0.10813566186482704</v>
      </c>
      <c r="V6" s="7">
        <f t="shared" si="9"/>
        <v>0.11106025105900952</v>
      </c>
      <c r="Z6" s="2"/>
      <c r="AA6" s="2" t="s">
        <v>61</v>
      </c>
      <c r="AB6" s="2" t="s">
        <v>63</v>
      </c>
      <c r="AC6" s="2" t="s">
        <v>62</v>
      </c>
      <c r="AG6" s="10" t="s">
        <v>71</v>
      </c>
      <c r="AH6" s="10" t="s">
        <v>72</v>
      </c>
      <c r="AI6" s="10" t="s">
        <v>73</v>
      </c>
    </row>
    <row r="7" spans="1:35" x14ac:dyDescent="0.35">
      <c r="A7" s="1">
        <v>36677</v>
      </c>
      <c r="B7" s="5">
        <v>524.28499999999997</v>
      </c>
      <c r="C7" s="5">
        <v>1070.07</v>
      </c>
      <c r="D7" s="5">
        <v>1047.83</v>
      </c>
      <c r="E7" s="7">
        <f t="shared" si="1"/>
        <v>6.0946942002535476E-3</v>
      </c>
      <c r="F7" s="7">
        <f t="shared" si="8"/>
        <v>4.6656088715975041E-3</v>
      </c>
      <c r="G7" s="7">
        <f t="shared" si="2"/>
        <v>-3.6221088308689975E-3</v>
      </c>
      <c r="H7" s="7">
        <f t="shared" si="8"/>
        <v>-8.0082761423571069E-3</v>
      </c>
      <c r="I7" s="7">
        <f t="shared" si="3"/>
        <v>-1.137853928237853E-2</v>
      </c>
      <c r="J7" s="7">
        <f t="shared" si="8"/>
        <v>-1.5667372487833786E-2</v>
      </c>
      <c r="K7" s="7"/>
      <c r="M7" s="1">
        <f t="shared" si="6"/>
        <v>38352</v>
      </c>
      <c r="N7" s="5">
        <f t="shared" si="0"/>
        <v>591.63699999999994</v>
      </c>
      <c r="O7" s="5">
        <f t="shared" si="0"/>
        <v>1618.65</v>
      </c>
      <c r="P7" s="5">
        <f t="shared" si="0"/>
        <v>1733.51</v>
      </c>
      <c r="Q7" s="7">
        <f t="shared" si="7"/>
        <v>1.3286999532437171E-2</v>
      </c>
      <c r="R7" s="7">
        <f t="shared" si="9"/>
        <v>1.148551145173049E-2</v>
      </c>
      <c r="S7" s="7">
        <f t="shared" si="4"/>
        <v>7.7046431470662702E-2</v>
      </c>
      <c r="T7" s="7">
        <f t="shared" si="9"/>
        <v>2.4828667871390042E-2</v>
      </c>
      <c r="U7" s="7">
        <f t="shared" si="5"/>
        <v>9.2353256246258564E-2</v>
      </c>
      <c r="V7" s="7">
        <f t="shared" si="9"/>
        <v>0.10813566186482704</v>
      </c>
      <c r="Z7" t="s">
        <v>64</v>
      </c>
      <c r="AA7" s="7">
        <f>_xlfn.STDEV.P(Q3:Q27)</f>
        <v>1.9771441798976018E-2</v>
      </c>
      <c r="AB7" s="7">
        <f>_xlfn.STDEV.P(S3:S27)</f>
        <v>0.13000041006332064</v>
      </c>
      <c r="AC7" s="7">
        <f>_xlfn.STDEV.P(U3:U27)</f>
        <v>0.10396787358104956</v>
      </c>
      <c r="AG7" s="10" t="s">
        <v>74</v>
      </c>
      <c r="AH7" s="10" t="s">
        <v>75</v>
      </c>
      <c r="AI7" s="11" t="s">
        <v>76</v>
      </c>
    </row>
    <row r="8" spans="1:35" x14ac:dyDescent="0.35">
      <c r="A8" s="1">
        <v>36707</v>
      </c>
      <c r="B8" s="5">
        <v>526.54499999999996</v>
      </c>
      <c r="C8" s="5">
        <v>1093.24</v>
      </c>
      <c r="D8" s="5">
        <v>1084.98</v>
      </c>
      <c r="E8" s="7">
        <f t="shared" si="1"/>
        <v>4.3106325757937825E-3</v>
      </c>
      <c r="F8" s="7">
        <f t="shared" si="8"/>
        <v>6.0946942002535476E-3</v>
      </c>
      <c r="G8" s="7">
        <f t="shared" si="2"/>
        <v>2.1652789069874112E-2</v>
      </c>
      <c r="H8" s="7">
        <f t="shared" si="8"/>
        <v>-3.6221088308689975E-3</v>
      </c>
      <c r="I8" s="7">
        <f t="shared" si="3"/>
        <v>3.545422444480506E-2</v>
      </c>
      <c r="J8" s="7">
        <f t="shared" si="8"/>
        <v>-1.137853928237853E-2</v>
      </c>
      <c r="K8" s="7"/>
      <c r="M8" s="1">
        <f t="shared" si="6"/>
        <v>38717</v>
      </c>
      <c r="N8" s="5">
        <f t="shared" si="0"/>
        <v>609.79300000000001</v>
      </c>
      <c r="O8" s="5">
        <f t="shared" si="0"/>
        <v>1723.91</v>
      </c>
      <c r="P8" s="5">
        <f t="shared" si="0"/>
        <v>1784.13</v>
      </c>
      <c r="Q8" s="7">
        <f t="shared" si="7"/>
        <v>3.0687735892109602E-2</v>
      </c>
      <c r="R8" s="7">
        <f t="shared" si="9"/>
        <v>1.3286999532437171E-2</v>
      </c>
      <c r="S8" s="7">
        <f t="shared" si="4"/>
        <v>6.5029499891885223E-2</v>
      </c>
      <c r="T8" s="7">
        <f t="shared" si="9"/>
        <v>7.7046431470662702E-2</v>
      </c>
      <c r="U8" s="7">
        <f t="shared" si="5"/>
        <v>2.9200869911335969E-2</v>
      </c>
      <c r="V8" s="7">
        <f t="shared" si="9"/>
        <v>9.2353256246258564E-2</v>
      </c>
      <c r="Z8" t="s">
        <v>65</v>
      </c>
      <c r="AA8" s="7">
        <f>(N27/N2)^(1/(COUNT(N2:N27)-1))-1</f>
        <v>1.913682867793165E-2</v>
      </c>
      <c r="AB8" s="7">
        <f>(O27/O2)^(1/(COUNT(O2:O27)-1))-1</f>
        <v>4.6743425529558014E-2</v>
      </c>
      <c r="AC8" s="7">
        <f>(P27/P2)^(1/(COUNT(P2:P27)-1))-1</f>
        <v>5.7075496434885631E-2</v>
      </c>
      <c r="AG8" s="10" t="s">
        <v>77</v>
      </c>
      <c r="AH8" s="10" t="s">
        <v>78</v>
      </c>
      <c r="AI8" s="10" t="s">
        <v>79</v>
      </c>
    </row>
    <row r="9" spans="1:35" x14ac:dyDescent="0.35">
      <c r="A9" s="1">
        <v>36738</v>
      </c>
      <c r="B9" s="5">
        <v>528.93799999999999</v>
      </c>
      <c r="C9" s="5">
        <v>1112.06</v>
      </c>
      <c r="D9" s="5">
        <v>1105.76</v>
      </c>
      <c r="E9" s="7">
        <f t="shared" si="1"/>
        <v>4.5447207741029505E-3</v>
      </c>
      <c r="F9" s="7">
        <f t="shared" si="8"/>
        <v>4.3106325757937825E-3</v>
      </c>
      <c r="G9" s="7">
        <f t="shared" si="2"/>
        <v>1.7214884197431335E-2</v>
      </c>
      <c r="H9" s="7">
        <f t="shared" si="8"/>
        <v>2.1652789069874112E-2</v>
      </c>
      <c r="I9" s="7">
        <f t="shared" si="3"/>
        <v>1.9152426772843789E-2</v>
      </c>
      <c r="J9" s="7">
        <f t="shared" si="8"/>
        <v>3.545422444480506E-2</v>
      </c>
      <c r="K9" s="7"/>
      <c r="M9" s="1">
        <f t="shared" si="6"/>
        <v>39082</v>
      </c>
      <c r="N9" s="5">
        <f t="shared" si="0"/>
        <v>639.36900000000003</v>
      </c>
      <c r="O9" s="5">
        <f t="shared" si="0"/>
        <v>1755.82</v>
      </c>
      <c r="P9" s="5">
        <f t="shared" si="0"/>
        <v>1846.08</v>
      </c>
      <c r="Q9" s="7">
        <f t="shared" si="7"/>
        <v>4.8501704676833013E-2</v>
      </c>
      <c r="R9" s="7">
        <f t="shared" si="9"/>
        <v>3.0687735892109602E-2</v>
      </c>
      <c r="S9" s="7">
        <f t="shared" si="4"/>
        <v>1.8510247054660534E-2</v>
      </c>
      <c r="T9" s="7">
        <f t="shared" si="9"/>
        <v>6.5029499891885223E-2</v>
      </c>
      <c r="U9" s="7">
        <f t="shared" si="5"/>
        <v>3.4722806073548274E-2</v>
      </c>
      <c r="V9" s="7">
        <f t="shared" si="9"/>
        <v>2.9200869911335969E-2</v>
      </c>
      <c r="Z9" t="s">
        <v>66</v>
      </c>
      <c r="AA9" s="4">
        <f>AVERAGE(Q3:Q25)/AA7</f>
        <v>0.83674176199239281</v>
      </c>
      <c r="AB9" s="4">
        <f>AVERAGE(S3:S27)/AB7</f>
        <v>0.42485201820641799</v>
      </c>
      <c r="AC9" s="4">
        <f>AVERAGE(U3:U27)/AC7</f>
        <v>0.60235689622687605</v>
      </c>
      <c r="AG9" s="10" t="s">
        <v>80</v>
      </c>
      <c r="AH9" s="10" t="s">
        <v>81</v>
      </c>
      <c r="AI9" s="10" t="s">
        <v>82</v>
      </c>
    </row>
    <row r="10" spans="1:35" x14ac:dyDescent="0.35">
      <c r="A10" s="1">
        <v>36769</v>
      </c>
      <c r="B10" s="5">
        <v>531.67600000000004</v>
      </c>
      <c r="C10" s="5">
        <v>1137.4100000000001</v>
      </c>
      <c r="D10" s="5">
        <v>1119.67</v>
      </c>
      <c r="E10" s="7">
        <f t="shared" si="1"/>
        <v>5.1764100896514176E-3</v>
      </c>
      <c r="F10" s="7">
        <f t="shared" si="8"/>
        <v>4.5447207741029505E-3</v>
      </c>
      <c r="G10" s="7">
        <f t="shared" si="2"/>
        <v>2.2795532615146774E-2</v>
      </c>
      <c r="H10" s="7">
        <f t="shared" si="8"/>
        <v>1.7214884197431335E-2</v>
      </c>
      <c r="I10" s="7">
        <f t="shared" si="3"/>
        <v>1.2579583273043093E-2</v>
      </c>
      <c r="J10" s="7">
        <f t="shared" si="8"/>
        <v>1.9152426772843789E-2</v>
      </c>
      <c r="K10" s="7"/>
      <c r="M10" s="1">
        <f t="shared" si="6"/>
        <v>39447</v>
      </c>
      <c r="N10" s="5">
        <f t="shared" si="0"/>
        <v>671.36099999999999</v>
      </c>
      <c r="O10" s="5">
        <f t="shared" si="0"/>
        <v>1928.04</v>
      </c>
      <c r="P10" s="5">
        <f t="shared" si="0"/>
        <v>1902.17</v>
      </c>
      <c r="Q10" s="7">
        <f t="shared" si="7"/>
        <v>5.0036833190223451E-2</v>
      </c>
      <c r="R10" s="7">
        <f t="shared" si="9"/>
        <v>4.8501704676833013E-2</v>
      </c>
      <c r="S10" s="7">
        <f t="shared" si="4"/>
        <v>9.8085225136973042E-2</v>
      </c>
      <c r="T10" s="7">
        <f t="shared" si="9"/>
        <v>1.8510247054660534E-2</v>
      </c>
      <c r="U10" s="7">
        <f t="shared" si="5"/>
        <v>3.0383298665280112E-2</v>
      </c>
      <c r="V10" s="7">
        <f t="shared" si="9"/>
        <v>3.4722806073548274E-2</v>
      </c>
      <c r="AA10" s="8">
        <f>AVERAGE(Q3:Q25)</f>
        <v>1.6543591048005239E-2</v>
      </c>
      <c r="AG10" s="10" t="s">
        <v>83</v>
      </c>
      <c r="AH10" s="11" t="s">
        <v>84</v>
      </c>
      <c r="AI10" s="11" t="s">
        <v>85</v>
      </c>
    </row>
    <row r="11" spans="1:35" x14ac:dyDescent="0.35">
      <c r="A11" s="1">
        <v>36798</v>
      </c>
      <c r="B11" s="5">
        <v>534.47299999999996</v>
      </c>
      <c r="C11" s="5">
        <v>1123.6199999999999</v>
      </c>
      <c r="D11" s="5">
        <v>1113.5</v>
      </c>
      <c r="E11" s="7">
        <f t="shared" si="1"/>
        <v>5.2607226957770425E-3</v>
      </c>
      <c r="F11" s="7">
        <f t="shared" si="8"/>
        <v>5.1764100896514176E-3</v>
      </c>
      <c r="G11" s="7">
        <f t="shared" si="2"/>
        <v>-1.2124036187478704E-2</v>
      </c>
      <c r="H11" s="7">
        <f t="shared" si="8"/>
        <v>2.2795532615146774E-2</v>
      </c>
      <c r="I11" s="7">
        <f t="shared" si="3"/>
        <v>-5.5105522162780529E-3</v>
      </c>
      <c r="J11" s="7">
        <f t="shared" si="8"/>
        <v>1.2579583273043093E-2</v>
      </c>
      <c r="K11" s="7"/>
      <c r="M11" s="1">
        <f t="shared" si="6"/>
        <v>39813</v>
      </c>
      <c r="N11" s="5">
        <f t="shared" si="0"/>
        <v>685.17200000000003</v>
      </c>
      <c r="O11" s="5">
        <f t="shared" si="0"/>
        <v>2391.27</v>
      </c>
      <c r="P11" s="5">
        <f t="shared" si="0"/>
        <v>1803.69</v>
      </c>
      <c r="Q11" s="7">
        <f t="shared" si="7"/>
        <v>2.0571644763398567E-2</v>
      </c>
      <c r="R11" s="7">
        <f t="shared" si="9"/>
        <v>5.0036833190223451E-2</v>
      </c>
      <c r="S11" s="7">
        <f t="shared" si="4"/>
        <v>0.24025953818385504</v>
      </c>
      <c r="T11" s="7">
        <f t="shared" si="9"/>
        <v>9.8085225136973042E-2</v>
      </c>
      <c r="U11" s="7">
        <f t="shared" si="5"/>
        <v>-5.177244936046721E-2</v>
      </c>
      <c r="V11" s="7">
        <f t="shared" si="9"/>
        <v>3.0383298665280112E-2</v>
      </c>
      <c r="AG11" s="10" t="s">
        <v>86</v>
      </c>
      <c r="AH11" s="10" t="s">
        <v>87</v>
      </c>
      <c r="AI11" s="10" t="s">
        <v>88</v>
      </c>
    </row>
    <row r="12" spans="1:35" x14ac:dyDescent="0.35">
      <c r="A12" s="1">
        <v>36830</v>
      </c>
      <c r="B12" s="5">
        <v>537.25199999999995</v>
      </c>
      <c r="C12" s="5">
        <v>1141.2</v>
      </c>
      <c r="D12" s="5">
        <v>1113.46</v>
      </c>
      <c r="E12" s="7">
        <f t="shared" si="1"/>
        <v>5.199514287905993E-3</v>
      </c>
      <c r="F12" s="7">
        <f t="shared" si="8"/>
        <v>5.2607226957770425E-3</v>
      </c>
      <c r="G12" s="7">
        <f t="shared" si="2"/>
        <v>1.5645858920275701E-2</v>
      </c>
      <c r="H12" s="7">
        <f t="shared" si="8"/>
        <v>-1.2124036187478704E-2</v>
      </c>
      <c r="I12" s="7">
        <f t="shared" si="3"/>
        <v>-3.5922766052909338E-5</v>
      </c>
      <c r="J12" s="7">
        <f t="shared" si="8"/>
        <v>-5.5105522162780529E-3</v>
      </c>
      <c r="K12" s="7"/>
      <c r="M12" s="1">
        <f t="shared" si="6"/>
        <v>40178</v>
      </c>
      <c r="N12" s="5">
        <f t="shared" si="0"/>
        <v>686.58900000000006</v>
      </c>
      <c r="O12" s="5">
        <f t="shared" si="0"/>
        <v>2082.3200000000002</v>
      </c>
      <c r="P12" s="5">
        <f t="shared" si="0"/>
        <v>2154.4</v>
      </c>
      <c r="Q12" s="7">
        <f t="shared" si="7"/>
        <v>2.0680938508870206E-3</v>
      </c>
      <c r="R12" s="7">
        <f t="shared" si="9"/>
        <v>2.0571644763398567E-2</v>
      </c>
      <c r="S12" s="7">
        <f t="shared" si="4"/>
        <v>-0.12919912849657289</v>
      </c>
      <c r="T12" s="7">
        <f t="shared" si="9"/>
        <v>0.24025953818385504</v>
      </c>
      <c r="U12" s="7">
        <f t="shared" si="5"/>
        <v>0.19444028630196986</v>
      </c>
      <c r="V12" s="7">
        <f t="shared" si="9"/>
        <v>-5.177244936046721E-2</v>
      </c>
    </row>
    <row r="13" spans="1:35" x14ac:dyDescent="0.35">
      <c r="A13" s="1">
        <v>36860</v>
      </c>
      <c r="B13" s="5">
        <v>540.197</v>
      </c>
      <c r="C13" s="5">
        <v>1177.22</v>
      </c>
      <c r="D13" s="5">
        <v>1128.9100000000001</v>
      </c>
      <c r="E13" s="7">
        <f t="shared" si="1"/>
        <v>5.4815989517025265E-3</v>
      </c>
      <c r="F13" s="7">
        <f t="shared" si="8"/>
        <v>5.199514287905993E-3</v>
      </c>
      <c r="G13" s="7">
        <f t="shared" si="2"/>
        <v>3.1563266736768236E-2</v>
      </c>
      <c r="H13" s="7">
        <f t="shared" si="8"/>
        <v>1.5645858920275701E-2</v>
      </c>
      <c r="I13" s="7">
        <f t="shared" si="3"/>
        <v>1.3875666840299727E-2</v>
      </c>
      <c r="J13" s="7">
        <f t="shared" si="8"/>
        <v>-3.5922766052909338E-5</v>
      </c>
      <c r="K13" s="7"/>
      <c r="M13" s="1">
        <f t="shared" si="6"/>
        <v>40543</v>
      </c>
      <c r="N13" s="5">
        <f t="shared" si="0"/>
        <v>687.45100000000002</v>
      </c>
      <c r="O13" s="5">
        <f t="shared" si="0"/>
        <v>2277.56</v>
      </c>
      <c r="P13" s="5">
        <f t="shared" si="0"/>
        <v>2395.65</v>
      </c>
      <c r="Q13" s="7">
        <f t="shared" si="7"/>
        <v>1.2554818093502007E-3</v>
      </c>
      <c r="R13" s="7">
        <f t="shared" si="9"/>
        <v>2.0680938508870206E-3</v>
      </c>
      <c r="S13" s="7">
        <f t="shared" si="4"/>
        <v>9.3760805255676205E-2</v>
      </c>
      <c r="T13" s="7">
        <f t="shared" si="9"/>
        <v>-0.12919912849657289</v>
      </c>
      <c r="U13" s="7">
        <f t="shared" si="5"/>
        <v>0.11198013367991089</v>
      </c>
      <c r="V13" s="7">
        <f t="shared" si="9"/>
        <v>0.19444028630196986</v>
      </c>
    </row>
    <row r="14" spans="1:35" x14ac:dyDescent="0.35">
      <c r="A14" s="1">
        <v>36889</v>
      </c>
      <c r="B14" s="5">
        <v>543.17200000000003</v>
      </c>
      <c r="C14" s="5">
        <v>1204.93</v>
      </c>
      <c r="D14" s="5">
        <v>1148.31</v>
      </c>
      <c r="E14" s="7">
        <f t="shared" si="1"/>
        <v>5.5072501328219392E-3</v>
      </c>
      <c r="F14" s="7">
        <f t="shared" si="8"/>
        <v>5.4815989517025265E-3</v>
      </c>
      <c r="G14" s="7">
        <f t="shared" si="2"/>
        <v>2.3538505971696155E-2</v>
      </c>
      <c r="H14" s="7">
        <f t="shared" si="8"/>
        <v>3.1563266736768236E-2</v>
      </c>
      <c r="I14" s="7">
        <f t="shared" si="3"/>
        <v>1.7184718002320798E-2</v>
      </c>
      <c r="J14" s="7">
        <f t="shared" si="8"/>
        <v>1.3875666840299727E-2</v>
      </c>
      <c r="K14" s="7"/>
      <c r="M14" s="1">
        <f t="shared" si="6"/>
        <v>40908</v>
      </c>
      <c r="N14" s="5">
        <f t="shared" si="0"/>
        <v>688.15899999999999</v>
      </c>
      <c r="O14" s="5">
        <f t="shared" si="0"/>
        <v>2959.16</v>
      </c>
      <c r="P14" s="5">
        <f t="shared" si="0"/>
        <v>2776.73</v>
      </c>
      <c r="Q14" s="7">
        <f t="shared" si="7"/>
        <v>1.0298915850002199E-3</v>
      </c>
      <c r="R14" s="7">
        <f t="shared" si="9"/>
        <v>1.2554818093502007E-3</v>
      </c>
      <c r="S14" s="7">
        <f t="shared" si="4"/>
        <v>0.29926763729605366</v>
      </c>
      <c r="T14" s="7">
        <f t="shared" si="9"/>
        <v>9.3760805255676205E-2</v>
      </c>
      <c r="U14" s="7">
        <f t="shared" si="5"/>
        <v>0.15907165070022744</v>
      </c>
      <c r="V14" s="7">
        <f t="shared" si="9"/>
        <v>0.11198013367991089</v>
      </c>
    </row>
    <row r="15" spans="1:35" x14ac:dyDescent="0.35">
      <c r="A15" s="1">
        <v>36922</v>
      </c>
      <c r="B15" s="5">
        <v>546.74699999999996</v>
      </c>
      <c r="C15" s="5">
        <v>1206.98</v>
      </c>
      <c r="D15" s="5">
        <v>1200.8399999999999</v>
      </c>
      <c r="E15" s="7">
        <f t="shared" si="1"/>
        <v>6.5817089246129612E-3</v>
      </c>
      <c r="F15" s="7">
        <f t="shared" si="8"/>
        <v>5.5072501328219392E-3</v>
      </c>
      <c r="G15" s="7">
        <f t="shared" si="2"/>
        <v>1.7013436465187493E-3</v>
      </c>
      <c r="H15" s="7">
        <f t="shared" si="8"/>
        <v>2.3538505971696155E-2</v>
      </c>
      <c r="I15" s="7">
        <f t="shared" si="3"/>
        <v>4.574548684588664E-2</v>
      </c>
      <c r="J15" s="7">
        <f t="shared" si="8"/>
        <v>1.7184718002320798E-2</v>
      </c>
      <c r="K15" s="7"/>
      <c r="M15" s="1">
        <f t="shared" si="6"/>
        <v>41274</v>
      </c>
      <c r="N15" s="5">
        <f t="shared" si="0"/>
        <v>688.923</v>
      </c>
      <c r="O15" s="5">
        <f t="shared" si="0"/>
        <v>3064.42</v>
      </c>
      <c r="P15" s="5">
        <f t="shared" si="0"/>
        <v>3121.44</v>
      </c>
      <c r="Q15" s="7">
        <f t="shared" si="7"/>
        <v>1.1102085419212315E-3</v>
      </c>
      <c r="R15" s="7">
        <f t="shared" si="9"/>
        <v>1.0298915850002199E-3</v>
      </c>
      <c r="S15" s="7">
        <f t="shared" si="4"/>
        <v>3.5570905256897323E-2</v>
      </c>
      <c r="T15" s="7">
        <f t="shared" si="9"/>
        <v>0.29926763729605366</v>
      </c>
      <c r="U15" s="7">
        <f t="shared" si="5"/>
        <v>0.12414242652328467</v>
      </c>
      <c r="V15" s="7">
        <f t="shared" si="9"/>
        <v>0.15907165070022744</v>
      </c>
    </row>
    <row r="16" spans="1:35" ht="15.5" x14ac:dyDescent="0.35">
      <c r="A16" s="1">
        <v>36950</v>
      </c>
      <c r="B16" s="5">
        <v>548.83199999999999</v>
      </c>
      <c r="C16" s="5">
        <v>1227.6199999999999</v>
      </c>
      <c r="D16" s="5">
        <v>1206.93</v>
      </c>
      <c r="E16" s="7">
        <f t="shared" si="1"/>
        <v>3.8134639970590634E-3</v>
      </c>
      <c r="F16" s="7">
        <f t="shared" si="8"/>
        <v>6.5817089246129612E-3</v>
      </c>
      <c r="G16" s="7">
        <f t="shared" si="2"/>
        <v>1.7100531906079519E-2</v>
      </c>
      <c r="H16" s="7">
        <f t="shared" si="8"/>
        <v>1.7013436465187493E-3</v>
      </c>
      <c r="I16" s="7">
        <f t="shared" si="3"/>
        <v>5.0714499850106343E-3</v>
      </c>
      <c r="J16" s="7">
        <f t="shared" si="8"/>
        <v>4.574548684588664E-2</v>
      </c>
      <c r="K16" s="7"/>
      <c r="M16" s="1">
        <f t="shared" si="6"/>
        <v>41639</v>
      </c>
      <c r="N16" s="5">
        <f t="shared" si="0"/>
        <v>689.42499999999995</v>
      </c>
      <c r="O16" s="5">
        <f t="shared" si="0"/>
        <v>2676.43</v>
      </c>
      <c r="P16" s="5">
        <f t="shared" si="0"/>
        <v>2943.99</v>
      </c>
      <c r="Q16" s="7">
        <f t="shared" si="7"/>
        <v>7.2867359632344808E-4</v>
      </c>
      <c r="R16" s="7">
        <f t="shared" si="9"/>
        <v>1.1102085419212315E-3</v>
      </c>
      <c r="S16" s="7">
        <f t="shared" si="4"/>
        <v>-0.12661123475241653</v>
      </c>
      <c r="T16" s="7">
        <f t="shared" si="9"/>
        <v>3.5570905256897323E-2</v>
      </c>
      <c r="U16" s="7">
        <f t="shared" si="5"/>
        <v>-5.6848762109795614E-2</v>
      </c>
      <c r="V16" s="7">
        <f t="shared" si="9"/>
        <v>0.12414242652328467</v>
      </c>
      <c r="AG16" s="12" t="s">
        <v>89</v>
      </c>
    </row>
    <row r="17" spans="1:33" x14ac:dyDescent="0.35">
      <c r="A17" s="1">
        <v>36980</v>
      </c>
      <c r="B17" s="5">
        <v>551.34900000000005</v>
      </c>
      <c r="C17" s="5">
        <v>1221.45</v>
      </c>
      <c r="D17" s="5">
        <v>1207.54</v>
      </c>
      <c r="E17" s="7">
        <f t="shared" si="1"/>
        <v>4.5861028511458013E-3</v>
      </c>
      <c r="F17" s="7">
        <f t="shared" si="8"/>
        <v>3.8134639970590634E-3</v>
      </c>
      <c r="G17" s="7">
        <f t="shared" si="2"/>
        <v>-5.0259852397320781E-3</v>
      </c>
      <c r="H17" s="7">
        <f t="shared" si="8"/>
        <v>1.7100531906079519E-2</v>
      </c>
      <c r="I17" s="7">
        <f t="shared" si="3"/>
        <v>5.0541456422492637E-4</v>
      </c>
      <c r="J17" s="7">
        <f t="shared" si="8"/>
        <v>5.0714499850106343E-3</v>
      </c>
      <c r="K17" s="7"/>
      <c r="M17" s="1">
        <f t="shared" si="6"/>
        <v>42004</v>
      </c>
      <c r="N17" s="5">
        <f t="shared" si="0"/>
        <v>689.66499999999996</v>
      </c>
      <c r="O17" s="5">
        <f t="shared" si="0"/>
        <v>3347.5</v>
      </c>
      <c r="P17" s="5">
        <f t="shared" si="0"/>
        <v>3407.04</v>
      </c>
      <c r="Q17" s="7">
        <f t="shared" si="7"/>
        <v>3.4811618377639242E-4</v>
      </c>
      <c r="R17" s="7">
        <f t="shared" si="9"/>
        <v>7.2867359632344808E-4</v>
      </c>
      <c r="S17" s="7">
        <f t="shared" si="4"/>
        <v>0.25073325287790094</v>
      </c>
      <c r="T17" s="7">
        <f t="shared" si="9"/>
        <v>-0.12661123475241653</v>
      </c>
      <c r="U17" s="7">
        <f t="shared" si="5"/>
        <v>0.15728653969612671</v>
      </c>
      <c r="V17" s="7">
        <f t="shared" si="9"/>
        <v>-5.6848762109795614E-2</v>
      </c>
      <c r="AG17" s="13"/>
    </row>
    <row r="18" spans="1:33" x14ac:dyDescent="0.35">
      <c r="A18" s="1">
        <v>37011</v>
      </c>
      <c r="B18" s="5">
        <v>553.76700000000005</v>
      </c>
      <c r="C18" s="5">
        <v>1188.22</v>
      </c>
      <c r="D18" s="5">
        <v>1198.9000000000001</v>
      </c>
      <c r="E18" s="7">
        <f t="shared" si="1"/>
        <v>4.385606938617892E-3</v>
      </c>
      <c r="F18" s="7">
        <f t="shared" si="8"/>
        <v>4.5861028511458013E-3</v>
      </c>
      <c r="G18" s="7">
        <f t="shared" si="2"/>
        <v>-2.7205370666011697E-2</v>
      </c>
      <c r="H18" s="7">
        <f t="shared" si="8"/>
        <v>-5.0259852397320781E-3</v>
      </c>
      <c r="I18" s="7">
        <f t="shared" si="3"/>
        <v>-7.1550424830646442E-3</v>
      </c>
      <c r="J18" s="7">
        <f t="shared" si="8"/>
        <v>5.0541456422492637E-4</v>
      </c>
      <c r="K18" s="7"/>
      <c r="M18" s="1">
        <f t="shared" si="6"/>
        <v>42369</v>
      </c>
      <c r="N18" s="5">
        <f t="shared" si="0"/>
        <v>690.03099999999995</v>
      </c>
      <c r="O18" s="5">
        <f t="shared" si="0"/>
        <v>3306.91</v>
      </c>
      <c r="P18" s="5">
        <f t="shared" si="0"/>
        <v>3250.1</v>
      </c>
      <c r="Q18" s="7">
        <f t="shared" si="7"/>
        <v>5.3069243763270713E-4</v>
      </c>
      <c r="R18" s="7">
        <f t="shared" si="9"/>
        <v>3.4811618377639242E-4</v>
      </c>
      <c r="S18" s="7">
        <f t="shared" si="4"/>
        <v>-1.2125466766243487E-2</v>
      </c>
      <c r="T18" s="7">
        <f t="shared" si="9"/>
        <v>0.25073325287790094</v>
      </c>
      <c r="U18" s="7">
        <f t="shared" si="5"/>
        <v>-4.606344510190663E-2</v>
      </c>
      <c r="V18" s="7">
        <f t="shared" si="9"/>
        <v>0.15728653969612671</v>
      </c>
      <c r="AG18" s="14" t="s">
        <v>90</v>
      </c>
    </row>
    <row r="19" spans="1:33" x14ac:dyDescent="0.35">
      <c r="A19" s="1">
        <v>37042</v>
      </c>
      <c r="B19" s="5">
        <v>555.91300000000001</v>
      </c>
      <c r="C19" s="5">
        <v>1189.73</v>
      </c>
      <c r="D19" s="5">
        <v>1215.21</v>
      </c>
      <c r="E19" s="7">
        <f t="shared" si="1"/>
        <v>3.8752760637597028E-3</v>
      </c>
      <c r="F19" s="7">
        <f t="shared" si="8"/>
        <v>4.385606938617892E-3</v>
      </c>
      <c r="G19" s="7">
        <f t="shared" si="2"/>
        <v>1.2708084361481298E-3</v>
      </c>
      <c r="H19" s="7">
        <f t="shared" si="8"/>
        <v>-2.7205370666011697E-2</v>
      </c>
      <c r="I19" s="7">
        <f t="shared" si="3"/>
        <v>1.3604137125698523E-2</v>
      </c>
      <c r="J19" s="7">
        <f t="shared" si="8"/>
        <v>-7.1550424830646442E-3</v>
      </c>
      <c r="K19" s="7"/>
      <c r="M19" s="1">
        <f t="shared" si="6"/>
        <v>42735</v>
      </c>
      <c r="N19" s="5">
        <f t="shared" si="0"/>
        <v>692.28800000000001</v>
      </c>
      <c r="O19" s="5">
        <f t="shared" si="0"/>
        <v>3350.77</v>
      </c>
      <c r="P19" s="5">
        <f t="shared" si="0"/>
        <v>3606.68</v>
      </c>
      <c r="Q19" s="7">
        <f t="shared" si="7"/>
        <v>3.2708675407338017E-3</v>
      </c>
      <c r="R19" s="7">
        <f t="shared" si="9"/>
        <v>5.3069243763270713E-4</v>
      </c>
      <c r="S19" s="7">
        <f t="shared" ref="S19:S27" si="10">O19/O18-1</f>
        <v>1.3263136886096039E-2</v>
      </c>
      <c r="T19" s="7">
        <f t="shared" si="9"/>
        <v>-1.2125466766243487E-2</v>
      </c>
      <c r="U19" s="7">
        <f t="shared" ref="U19:U27" si="11">P19/P18-1</f>
        <v>0.10971354727546845</v>
      </c>
      <c r="V19" s="7">
        <f t="shared" si="9"/>
        <v>-4.606344510190663E-2</v>
      </c>
      <c r="AG19" s="13"/>
    </row>
    <row r="20" spans="1:33" x14ac:dyDescent="0.35">
      <c r="A20" s="1">
        <v>37071</v>
      </c>
      <c r="B20" s="5">
        <v>557.53399999999999</v>
      </c>
      <c r="C20" s="5">
        <v>1199.96</v>
      </c>
      <c r="D20" s="5">
        <v>1223.73</v>
      </c>
      <c r="E20" s="7">
        <f t="shared" si="1"/>
        <v>2.9159238945661858E-3</v>
      </c>
      <c r="F20" s="7">
        <f t="shared" si="8"/>
        <v>3.8752760637597028E-3</v>
      </c>
      <c r="G20" s="7">
        <f t="shared" si="2"/>
        <v>8.5985895959588277E-3</v>
      </c>
      <c r="H20" s="7">
        <f t="shared" si="8"/>
        <v>1.2708084361481298E-3</v>
      </c>
      <c r="I20" s="7">
        <f t="shared" si="3"/>
        <v>7.0111338780951549E-3</v>
      </c>
      <c r="J20" s="7">
        <f t="shared" si="8"/>
        <v>1.3604137125698523E-2</v>
      </c>
      <c r="K20" s="7"/>
      <c r="M20" s="1">
        <f t="shared" si="6"/>
        <v>43100</v>
      </c>
      <c r="N20" s="5">
        <f t="shared" si="0"/>
        <v>698.21500000000003</v>
      </c>
      <c r="O20" s="5">
        <f t="shared" si="0"/>
        <v>3636.65</v>
      </c>
      <c r="P20" s="5">
        <f t="shared" si="0"/>
        <v>4042.64</v>
      </c>
      <c r="Q20" s="7">
        <f t="shared" si="7"/>
        <v>8.5614657483590317E-3</v>
      </c>
      <c r="R20" s="7">
        <f t="shared" si="9"/>
        <v>3.2708675407338017E-3</v>
      </c>
      <c r="S20" s="7">
        <f t="shared" si="10"/>
        <v>8.5317703095109554E-2</v>
      </c>
      <c r="T20" s="7">
        <f t="shared" si="9"/>
        <v>1.3263136886096039E-2</v>
      </c>
      <c r="U20" s="7">
        <f t="shared" si="11"/>
        <v>0.12087570840773232</v>
      </c>
      <c r="V20" s="7">
        <f t="shared" si="9"/>
        <v>0.10971354727546845</v>
      </c>
      <c r="AG20" s="13"/>
    </row>
    <row r="21" spans="1:33" x14ac:dyDescent="0.35">
      <c r="A21" s="1">
        <v>37103</v>
      </c>
      <c r="B21" s="5">
        <v>559.36800000000005</v>
      </c>
      <c r="C21" s="5">
        <v>1244.6400000000001</v>
      </c>
      <c r="D21" s="5">
        <v>1267.24</v>
      </c>
      <c r="E21" s="7">
        <f t="shared" si="1"/>
        <v>3.2894854842935306E-3</v>
      </c>
      <c r="F21" s="7">
        <f t="shared" si="8"/>
        <v>2.9159238945661858E-3</v>
      </c>
      <c r="G21" s="7">
        <f t="shared" si="2"/>
        <v>3.7234574485816241E-2</v>
      </c>
      <c r="H21" s="7">
        <f t="shared" si="8"/>
        <v>8.5985895959588277E-3</v>
      </c>
      <c r="I21" s="7">
        <f t="shared" si="3"/>
        <v>3.5555228686066309E-2</v>
      </c>
      <c r="J21" s="7">
        <f t="shared" si="8"/>
        <v>7.0111338780951549E-3</v>
      </c>
      <c r="K21" s="7"/>
      <c r="M21" s="1">
        <f t="shared" si="6"/>
        <v>43465</v>
      </c>
      <c r="N21" s="5">
        <f t="shared" si="0"/>
        <v>711.30200000000002</v>
      </c>
      <c r="O21" s="5">
        <f t="shared" si="0"/>
        <v>3569.7</v>
      </c>
      <c r="P21" s="5">
        <f t="shared" si="0"/>
        <v>3750.01</v>
      </c>
      <c r="Q21" s="7">
        <f t="shared" si="7"/>
        <v>1.8743510236818084E-2</v>
      </c>
      <c r="R21" s="7">
        <f t="shared" si="9"/>
        <v>8.5614657483590317E-3</v>
      </c>
      <c r="S21" s="7">
        <f t="shared" si="10"/>
        <v>-1.8409800228232132E-2</v>
      </c>
      <c r="T21" s="7">
        <f t="shared" si="9"/>
        <v>8.5317703095109554E-2</v>
      </c>
      <c r="U21" s="7">
        <f t="shared" si="11"/>
        <v>-7.2385866661389464E-2</v>
      </c>
      <c r="V21" s="7">
        <f t="shared" si="9"/>
        <v>0.12087570840773232</v>
      </c>
      <c r="AG21" s="15"/>
    </row>
    <row r="22" spans="1:33" x14ac:dyDescent="0.35">
      <c r="A22" s="1">
        <v>37134</v>
      </c>
      <c r="B22" s="5">
        <v>561.18399999999997</v>
      </c>
      <c r="C22" s="5">
        <v>1271.24</v>
      </c>
      <c r="D22" s="5">
        <v>1290.3699999999999</v>
      </c>
      <c r="E22" s="7">
        <f t="shared" si="1"/>
        <v>3.246521073783093E-3</v>
      </c>
      <c r="F22" s="7">
        <f t="shared" si="8"/>
        <v>3.2894854842935306E-3</v>
      </c>
      <c r="G22" s="7">
        <f t="shared" si="2"/>
        <v>2.1371641599177149E-2</v>
      </c>
      <c r="H22" s="7">
        <f t="shared" si="8"/>
        <v>3.7234574485816241E-2</v>
      </c>
      <c r="I22" s="7">
        <f t="shared" si="3"/>
        <v>1.8252264764369697E-2</v>
      </c>
      <c r="J22" s="7">
        <f t="shared" si="8"/>
        <v>3.5555228686066309E-2</v>
      </c>
      <c r="K22" s="7"/>
      <c r="M22" s="1">
        <f t="shared" si="6"/>
        <v>43830</v>
      </c>
      <c r="N22" s="5">
        <f t="shared" si="0"/>
        <v>727.52300000000002</v>
      </c>
      <c r="O22" s="5">
        <f t="shared" si="0"/>
        <v>4098.99</v>
      </c>
      <c r="P22" s="5">
        <f t="shared" si="0"/>
        <v>4645.92</v>
      </c>
      <c r="Q22" s="7">
        <f t="shared" si="7"/>
        <v>2.2804659624182211E-2</v>
      </c>
      <c r="R22" s="7">
        <f t="shared" si="9"/>
        <v>1.8743510236818084E-2</v>
      </c>
      <c r="S22" s="7">
        <f t="shared" si="10"/>
        <v>0.14827296411463142</v>
      </c>
      <c r="T22" s="7">
        <f t="shared" si="9"/>
        <v>-1.8409800228232132E-2</v>
      </c>
      <c r="U22" s="7">
        <f t="shared" si="11"/>
        <v>0.23890869624347655</v>
      </c>
      <c r="V22" s="7">
        <f t="shared" si="9"/>
        <v>-7.2385866661389464E-2</v>
      </c>
      <c r="AG22" s="15" t="s">
        <v>91</v>
      </c>
    </row>
    <row r="23" spans="1:33" x14ac:dyDescent="0.35">
      <c r="A23" s="1">
        <v>37162</v>
      </c>
      <c r="B23" s="5">
        <v>563.572</v>
      </c>
      <c r="C23" s="5">
        <v>1280.72</v>
      </c>
      <c r="D23" s="5">
        <v>1256.1099999999999</v>
      </c>
      <c r="E23" s="7">
        <f t="shared" si="1"/>
        <v>4.2552888179279158E-3</v>
      </c>
      <c r="F23" s="7">
        <f t="shared" si="8"/>
        <v>3.246521073783093E-3</v>
      </c>
      <c r="G23" s="7">
        <f t="shared" si="2"/>
        <v>7.4572857996917374E-3</v>
      </c>
      <c r="H23" s="7">
        <f t="shared" si="8"/>
        <v>2.1371641599177149E-2</v>
      </c>
      <c r="I23" s="7">
        <f t="shared" si="3"/>
        <v>-2.6550524268233122E-2</v>
      </c>
      <c r="J23" s="7">
        <f t="shared" si="8"/>
        <v>1.8252264764369697E-2</v>
      </c>
      <c r="K23" s="7"/>
      <c r="M23" s="1">
        <f t="shared" si="6"/>
        <v>44196</v>
      </c>
      <c r="N23" s="5">
        <f t="shared" si="0"/>
        <v>732.37599999999998</v>
      </c>
      <c r="O23" s="5">
        <f t="shared" si="0"/>
        <v>4824.63</v>
      </c>
      <c r="P23" s="5">
        <f t="shared" si="0"/>
        <v>5293.54</v>
      </c>
      <c r="Q23" s="7">
        <f t="shared" si="7"/>
        <v>6.6705794868340273E-3</v>
      </c>
      <c r="R23" s="7">
        <f t="shared" si="9"/>
        <v>2.2804659624182211E-2</v>
      </c>
      <c r="S23" s="7">
        <f t="shared" si="10"/>
        <v>0.17702897543053298</v>
      </c>
      <c r="T23" s="7">
        <f t="shared" si="9"/>
        <v>0.14827296411463142</v>
      </c>
      <c r="U23" s="7">
        <f t="shared" si="11"/>
        <v>0.13939542652477876</v>
      </c>
      <c r="V23" s="7">
        <f t="shared" si="9"/>
        <v>0.23890869624347655</v>
      </c>
      <c r="AG23" s="15"/>
    </row>
    <row r="24" spans="1:33" x14ac:dyDescent="0.35">
      <c r="A24" s="1">
        <v>37195</v>
      </c>
      <c r="B24" s="5">
        <v>565.04100000000005</v>
      </c>
      <c r="C24" s="5">
        <v>1343.66</v>
      </c>
      <c r="D24" s="5">
        <v>1314.15</v>
      </c>
      <c r="E24" s="7">
        <f t="shared" si="1"/>
        <v>2.6065879781111967E-3</v>
      </c>
      <c r="F24" s="7">
        <f t="shared" si="8"/>
        <v>4.2552888179279158E-3</v>
      </c>
      <c r="G24" s="7">
        <f t="shared" si="2"/>
        <v>4.9144231369854463E-2</v>
      </c>
      <c r="H24" s="7">
        <f t="shared" si="8"/>
        <v>7.4572857996917374E-3</v>
      </c>
      <c r="I24" s="7">
        <f t="shared" si="3"/>
        <v>4.620614436633752E-2</v>
      </c>
      <c r="J24" s="7">
        <f t="shared" si="8"/>
        <v>-2.6550524268233122E-2</v>
      </c>
      <c r="K24" s="7"/>
      <c r="M24" s="1">
        <f t="shared" si="6"/>
        <v>44561</v>
      </c>
      <c r="N24" s="5">
        <f t="shared" si="0"/>
        <v>732.73599999999999</v>
      </c>
      <c r="O24" s="5">
        <f t="shared" si="0"/>
        <v>4600.47</v>
      </c>
      <c r="P24" s="5">
        <f t="shared" si="0"/>
        <v>5233.6899999999996</v>
      </c>
      <c r="Q24" s="7">
        <f t="shared" si="7"/>
        <v>4.9155078811979891E-4</v>
      </c>
      <c r="R24" s="7">
        <f t="shared" si="9"/>
        <v>6.6705794868340273E-3</v>
      </c>
      <c r="S24" s="7">
        <f t="shared" si="10"/>
        <v>-4.6461593946064195E-2</v>
      </c>
      <c r="T24" s="7">
        <f t="shared" si="9"/>
        <v>0.17702897543053298</v>
      </c>
      <c r="U24" s="7">
        <f t="shared" si="11"/>
        <v>-1.1306233635714591E-2</v>
      </c>
      <c r="V24" s="7">
        <f t="shared" si="9"/>
        <v>0.13939542652477876</v>
      </c>
      <c r="AG24" s="16" t="s">
        <v>92</v>
      </c>
    </row>
    <row r="25" spans="1:33" x14ac:dyDescent="0.35">
      <c r="A25" s="1">
        <v>37225</v>
      </c>
      <c r="B25" s="5">
        <v>566.279</v>
      </c>
      <c r="C25" s="5">
        <v>1279.79</v>
      </c>
      <c r="D25" s="5">
        <v>1300.07</v>
      </c>
      <c r="E25" s="7">
        <f t="shared" si="1"/>
        <v>2.1909914501778704E-3</v>
      </c>
      <c r="F25" s="7">
        <f t="shared" si="8"/>
        <v>2.6065879781111967E-3</v>
      </c>
      <c r="G25" s="7">
        <f t="shared" si="2"/>
        <v>-4.7534346486462487E-2</v>
      </c>
      <c r="H25" s="7">
        <f t="shared" si="8"/>
        <v>4.9144231369854463E-2</v>
      </c>
      <c r="I25" s="7">
        <f t="shared" si="3"/>
        <v>-1.071414983068919E-2</v>
      </c>
      <c r="J25" s="7">
        <f t="shared" si="8"/>
        <v>4.620614436633752E-2</v>
      </c>
      <c r="K25" s="7"/>
      <c r="M25" s="1">
        <f t="shared" si="6"/>
        <v>44926</v>
      </c>
      <c r="N25" s="5">
        <f t="shared" si="0"/>
        <v>743.40099999999995</v>
      </c>
      <c r="O25" s="5">
        <f t="shared" si="0"/>
        <v>3254.58</v>
      </c>
      <c r="P25" s="5">
        <f t="shared" si="0"/>
        <v>3892.91</v>
      </c>
      <c r="Q25" s="7">
        <f t="shared" si="7"/>
        <v>1.4555037557865358E-2</v>
      </c>
      <c r="R25" s="7">
        <f t="shared" si="9"/>
        <v>4.9155078811979891E-4</v>
      </c>
      <c r="S25" s="7">
        <f t="shared" si="10"/>
        <v>-0.29255489113068889</v>
      </c>
      <c r="T25" s="7">
        <f t="shared" si="9"/>
        <v>-4.6461593946064195E-2</v>
      </c>
      <c r="U25" s="7">
        <f t="shared" si="11"/>
        <v>-0.25618254042558875</v>
      </c>
      <c r="V25" s="7">
        <f t="shared" si="9"/>
        <v>-1.1306233635714591E-2</v>
      </c>
      <c r="AG25" s="13"/>
    </row>
    <row r="26" spans="1:33" x14ac:dyDescent="0.35">
      <c r="A26" s="1">
        <v>37256</v>
      </c>
      <c r="B26" s="5">
        <v>567.16</v>
      </c>
      <c r="C26" s="5">
        <v>1255.67</v>
      </c>
      <c r="D26" s="5">
        <v>1288.94</v>
      </c>
      <c r="E26" s="7">
        <f t="shared" si="1"/>
        <v>1.5557702122097616E-3</v>
      </c>
      <c r="F26" s="7">
        <f t="shared" si="8"/>
        <v>2.1909914501778704E-3</v>
      </c>
      <c r="G26" s="7">
        <f t="shared" si="2"/>
        <v>-1.8846842060025404E-2</v>
      </c>
      <c r="H26" s="7">
        <f t="shared" si="8"/>
        <v>-4.7534346486462487E-2</v>
      </c>
      <c r="I26" s="7">
        <f t="shared" si="3"/>
        <v>-8.5610774804433243E-3</v>
      </c>
      <c r="J26" s="7">
        <f t="shared" si="8"/>
        <v>-1.071414983068919E-2</v>
      </c>
      <c r="K26" s="7"/>
      <c r="M26" s="1">
        <f t="shared" si="6"/>
        <v>45291</v>
      </c>
      <c r="N26" s="5">
        <f t="shared" si="0"/>
        <v>780.68200000000002</v>
      </c>
      <c r="O26" s="5">
        <f t="shared" si="0"/>
        <v>3354.28</v>
      </c>
      <c r="P26" s="5">
        <f t="shared" si="0"/>
        <v>4318.32</v>
      </c>
      <c r="Q26" s="7">
        <f t="shared" si="7"/>
        <v>5.0149246503569556E-2</v>
      </c>
      <c r="R26" s="7">
        <f t="shared" si="9"/>
        <v>1.4555037557865358E-2</v>
      </c>
      <c r="S26" s="7">
        <f t="shared" si="10"/>
        <v>3.0633753049548629E-2</v>
      </c>
      <c r="T26" s="7">
        <f t="shared" si="9"/>
        <v>-0.29255489113068889</v>
      </c>
      <c r="U26" s="7">
        <f t="shared" si="11"/>
        <v>0.10927814925081747</v>
      </c>
      <c r="V26" s="7">
        <f t="shared" si="9"/>
        <v>-0.25618254042558875</v>
      </c>
      <c r="AG26" s="13" t="s">
        <v>93</v>
      </c>
    </row>
    <row r="27" spans="1:33" x14ac:dyDescent="0.35">
      <c r="A27" s="1">
        <v>37287</v>
      </c>
      <c r="B27" s="5">
        <v>567.98599999999999</v>
      </c>
      <c r="C27" s="5">
        <v>1271.9000000000001</v>
      </c>
      <c r="D27" s="5">
        <v>1308.4000000000001</v>
      </c>
      <c r="E27" s="7">
        <f t="shared" si="1"/>
        <v>1.456379152267484E-3</v>
      </c>
      <c r="F27" s="7">
        <f t="shared" si="8"/>
        <v>1.5557702122097616E-3</v>
      </c>
      <c r="G27" s="7">
        <f t="shared" si="2"/>
        <v>1.2925370519324408E-2</v>
      </c>
      <c r="H27" s="7">
        <f t="shared" si="8"/>
        <v>-1.8846842060025404E-2</v>
      </c>
      <c r="I27" s="7">
        <f t="shared" si="3"/>
        <v>1.5097677161078016E-2</v>
      </c>
      <c r="J27" s="7">
        <f t="shared" si="8"/>
        <v>-8.5610774804433243E-3</v>
      </c>
      <c r="K27" s="7"/>
      <c r="M27" s="1">
        <f t="shared" si="6"/>
        <v>45657</v>
      </c>
      <c r="N27" s="5">
        <f t="shared" si="0"/>
        <v>821.67899999999997</v>
      </c>
      <c r="O27" s="5">
        <f t="shared" si="0"/>
        <v>3139.22</v>
      </c>
      <c r="P27" s="5">
        <f t="shared" si="0"/>
        <v>4234.3100000000004</v>
      </c>
      <c r="Q27" s="7">
        <f t="shared" si="7"/>
        <v>5.2514340025772377E-2</v>
      </c>
      <c r="R27" s="7">
        <f t="shared" si="9"/>
        <v>5.0149246503569556E-2</v>
      </c>
      <c r="S27" s="7">
        <f t="shared" si="10"/>
        <v>-6.4115100707156314E-2</v>
      </c>
      <c r="T27" s="7">
        <f t="shared" si="9"/>
        <v>3.0633753049548629E-2</v>
      </c>
      <c r="U27" s="7">
        <f t="shared" si="11"/>
        <v>-1.9454324830026293E-2</v>
      </c>
      <c r="V27" s="7">
        <f t="shared" si="9"/>
        <v>0.10927814925081747</v>
      </c>
    </row>
    <row r="28" spans="1:33" x14ac:dyDescent="0.35">
      <c r="A28" s="1">
        <v>37315</v>
      </c>
      <c r="B28" s="5">
        <v>568.745</v>
      </c>
      <c r="C28" s="5">
        <v>1286.71</v>
      </c>
      <c r="D28" s="5">
        <v>1316.44</v>
      </c>
      <c r="E28" s="7">
        <f t="shared" si="1"/>
        <v>1.3363005426190178E-3</v>
      </c>
      <c r="F28" s="7">
        <f t="shared" si="8"/>
        <v>1.456379152267484E-3</v>
      </c>
      <c r="G28" s="7">
        <f t="shared" si="2"/>
        <v>1.1643997169588749E-2</v>
      </c>
      <c r="H28" s="7">
        <f t="shared" si="8"/>
        <v>1.2925370519324408E-2</v>
      </c>
      <c r="I28" s="7">
        <f t="shared" si="3"/>
        <v>6.1449098135126778E-3</v>
      </c>
      <c r="J28" s="7">
        <f t="shared" si="8"/>
        <v>1.5097677161078016E-2</v>
      </c>
      <c r="K28" s="7"/>
    </row>
    <row r="29" spans="1:33" x14ac:dyDescent="0.35">
      <c r="A29" s="1">
        <v>37344</v>
      </c>
      <c r="B29" s="5">
        <v>569.596</v>
      </c>
      <c r="C29" s="5">
        <v>1234.69</v>
      </c>
      <c r="D29" s="5">
        <v>1279.53</v>
      </c>
      <c r="E29" s="7">
        <f t="shared" si="1"/>
        <v>1.4962768903463708E-3</v>
      </c>
      <c r="F29" s="7">
        <f t="shared" si="8"/>
        <v>1.3363005426190178E-3</v>
      </c>
      <c r="G29" s="7">
        <f t="shared" si="2"/>
        <v>-4.0428690225458697E-2</v>
      </c>
      <c r="H29" s="7">
        <f t="shared" si="8"/>
        <v>1.1643997169588749E-2</v>
      </c>
      <c r="I29" s="7">
        <f t="shared" si="3"/>
        <v>-2.8037738142262514E-2</v>
      </c>
      <c r="J29" s="7">
        <f t="shared" si="8"/>
        <v>6.1449098135126778E-3</v>
      </c>
      <c r="K29" s="7"/>
    </row>
    <row r="30" spans="1:33" ht="15.5" x14ac:dyDescent="0.35">
      <c r="A30" s="1">
        <v>37376</v>
      </c>
      <c r="B30" s="5">
        <v>570.48800000000006</v>
      </c>
      <c r="C30" s="5">
        <v>1281.57</v>
      </c>
      <c r="D30" s="5">
        <v>1294.3699999999999</v>
      </c>
      <c r="E30" s="7">
        <f t="shared" si="1"/>
        <v>1.5660222333022666E-3</v>
      </c>
      <c r="F30" s="7">
        <f t="shared" si="8"/>
        <v>1.4962768903463708E-3</v>
      </c>
      <c r="G30" s="7">
        <f t="shared" si="2"/>
        <v>3.796904486146313E-2</v>
      </c>
      <c r="H30" s="7">
        <f t="shared" si="8"/>
        <v>-4.0428690225458697E-2</v>
      </c>
      <c r="I30" s="7">
        <f t="shared" si="3"/>
        <v>1.1598008643798785E-2</v>
      </c>
      <c r="J30" s="7">
        <f t="shared" si="8"/>
        <v>-2.8037738142262514E-2</v>
      </c>
      <c r="K30" s="7"/>
      <c r="P30" t="s">
        <v>108</v>
      </c>
      <c r="Q30">
        <f>CORREL(Q4:Q27,R4:R27)</f>
        <v>0.7098014825449952</v>
      </c>
      <c r="S30">
        <f>CORREL(S4:S27,T4:T27)</f>
        <v>-0.10904523071890916</v>
      </c>
      <c r="U30">
        <f>CORREL(U4:U27,V4:V27)</f>
        <v>-0.13387572136597939</v>
      </c>
      <c r="AG30" s="12" t="s">
        <v>94</v>
      </c>
    </row>
    <row r="31" spans="1:33" x14ac:dyDescent="0.35">
      <c r="A31" s="1">
        <v>37407</v>
      </c>
      <c r="B31" s="5">
        <v>571.38199999999995</v>
      </c>
      <c r="C31" s="5">
        <v>1285.5999999999999</v>
      </c>
      <c r="D31" s="5">
        <v>1310.74</v>
      </c>
      <c r="E31" s="7">
        <f t="shared" si="1"/>
        <v>1.5670794127131682E-3</v>
      </c>
      <c r="F31" s="7">
        <f t="shared" si="8"/>
        <v>1.5660222333022666E-3</v>
      </c>
      <c r="G31" s="7">
        <f t="shared" si="2"/>
        <v>3.1445804755105833E-3</v>
      </c>
      <c r="H31" s="7">
        <f t="shared" si="8"/>
        <v>3.796904486146313E-2</v>
      </c>
      <c r="I31" s="7">
        <f t="shared" si="3"/>
        <v>1.2647079274087147E-2</v>
      </c>
      <c r="J31" s="7">
        <f t="shared" si="8"/>
        <v>1.1598008643798785E-2</v>
      </c>
      <c r="K31" s="7"/>
      <c r="AG31" s="13"/>
    </row>
    <row r="32" spans="1:33" x14ac:dyDescent="0.35">
      <c r="A32" s="1">
        <v>37435</v>
      </c>
      <c r="B32" s="5">
        <v>572.20799999999997</v>
      </c>
      <c r="C32" s="5">
        <v>1308.68</v>
      </c>
      <c r="D32" s="5">
        <v>1300.33</v>
      </c>
      <c r="E32" s="7">
        <f t="shared" si="1"/>
        <v>1.4456178178521295E-3</v>
      </c>
      <c r="F32" s="7">
        <f t="shared" si="8"/>
        <v>1.5670794127131682E-3</v>
      </c>
      <c r="G32" s="7">
        <f t="shared" si="2"/>
        <v>1.795270690728068E-2</v>
      </c>
      <c r="H32" s="7">
        <f t="shared" si="8"/>
        <v>3.1445804755105833E-3</v>
      </c>
      <c r="I32" s="7">
        <f t="shared" si="3"/>
        <v>-7.9420785205304156E-3</v>
      </c>
      <c r="J32" s="7">
        <f t="shared" si="8"/>
        <v>1.2647079274087147E-2</v>
      </c>
      <c r="K32" s="7"/>
      <c r="AG32" s="13" t="s">
        <v>95</v>
      </c>
    </row>
    <row r="33" spans="1:33" x14ac:dyDescent="0.35">
      <c r="A33" s="1">
        <v>37468</v>
      </c>
      <c r="B33" s="5">
        <v>573.08100000000002</v>
      </c>
      <c r="C33" s="5">
        <v>1349.06</v>
      </c>
      <c r="D33" s="5">
        <v>1278.44</v>
      </c>
      <c r="E33" s="7">
        <f t="shared" si="1"/>
        <v>1.525668987501172E-3</v>
      </c>
      <c r="F33" s="7">
        <f t="shared" si="8"/>
        <v>1.4456178178521295E-3</v>
      </c>
      <c r="G33" s="7">
        <f t="shared" si="2"/>
        <v>3.0855518537763249E-2</v>
      </c>
      <c r="H33" s="7">
        <f t="shared" si="8"/>
        <v>1.795270690728068E-2</v>
      </c>
      <c r="I33" s="7">
        <f t="shared" si="3"/>
        <v>-1.683418824452243E-2</v>
      </c>
      <c r="J33" s="7">
        <f t="shared" si="8"/>
        <v>-7.9420785205304156E-3</v>
      </c>
      <c r="K33" s="7"/>
      <c r="AG33" s="13"/>
    </row>
    <row r="34" spans="1:33" x14ac:dyDescent="0.35">
      <c r="A34" s="1">
        <v>37498</v>
      </c>
      <c r="B34" s="5">
        <v>573.88099999999997</v>
      </c>
      <c r="C34" s="5">
        <v>1407.94</v>
      </c>
      <c r="D34" s="5">
        <v>1340.53</v>
      </c>
      <c r="E34" s="7">
        <f t="shared" si="1"/>
        <v>1.395963223348895E-3</v>
      </c>
      <c r="F34" s="7">
        <f t="shared" si="8"/>
        <v>1.525668987501172E-3</v>
      </c>
      <c r="G34" s="7">
        <f t="shared" si="2"/>
        <v>4.3645204809274585E-2</v>
      </c>
      <c r="H34" s="7">
        <f t="shared" si="8"/>
        <v>3.0855518537763249E-2</v>
      </c>
      <c r="I34" s="7">
        <f t="shared" si="3"/>
        <v>4.8567003535558984E-2</v>
      </c>
      <c r="J34" s="7">
        <f t="shared" si="8"/>
        <v>-1.683418824452243E-2</v>
      </c>
      <c r="K34" s="7"/>
      <c r="AG34" s="13" t="s">
        <v>96</v>
      </c>
    </row>
    <row r="35" spans="1:33" x14ac:dyDescent="0.35">
      <c r="A35" s="1">
        <v>37529</v>
      </c>
      <c r="B35" s="5">
        <v>574.79999999999995</v>
      </c>
      <c r="C35" s="5">
        <v>1466.62</v>
      </c>
      <c r="D35" s="5">
        <v>1366.3</v>
      </c>
      <c r="E35" s="7">
        <f t="shared" si="1"/>
        <v>1.6013772890197675E-3</v>
      </c>
      <c r="F35" s="7">
        <f t="shared" si="8"/>
        <v>1.395963223348895E-3</v>
      </c>
      <c r="G35" s="7">
        <f t="shared" si="2"/>
        <v>4.1677912411040019E-2</v>
      </c>
      <c r="H35" s="7">
        <f t="shared" si="8"/>
        <v>4.3645204809274585E-2</v>
      </c>
      <c r="I35" s="7">
        <f t="shared" si="3"/>
        <v>1.9223739864083544E-2</v>
      </c>
      <c r="J35" s="7">
        <f t="shared" si="8"/>
        <v>4.8567003535558984E-2</v>
      </c>
      <c r="K35" s="7"/>
      <c r="AG35" s="13"/>
    </row>
    <row r="36" spans="1:33" x14ac:dyDescent="0.35">
      <c r="A36" s="1">
        <v>37560</v>
      </c>
      <c r="B36" s="5">
        <v>575.654</v>
      </c>
      <c r="C36" s="5">
        <v>1424.49</v>
      </c>
      <c r="D36" s="5">
        <v>1331.85</v>
      </c>
      <c r="E36" s="7">
        <f t="shared" si="1"/>
        <v>1.4857341684064718E-3</v>
      </c>
      <c r="F36" s="7">
        <f t="shared" si="8"/>
        <v>1.6013772890197675E-3</v>
      </c>
      <c r="G36" s="7">
        <f t="shared" si="2"/>
        <v>-2.8725914006354714E-2</v>
      </c>
      <c r="H36" s="7">
        <f t="shared" si="8"/>
        <v>4.1677912411040019E-2</v>
      </c>
      <c r="I36" s="7">
        <f t="shared" si="3"/>
        <v>-2.5214081826831602E-2</v>
      </c>
      <c r="J36" s="7">
        <f t="shared" si="8"/>
        <v>1.9223739864083544E-2</v>
      </c>
      <c r="K36" s="7"/>
      <c r="AG36" s="13" t="s">
        <v>97</v>
      </c>
    </row>
    <row r="37" spans="1:33" x14ac:dyDescent="0.35">
      <c r="A37" s="1">
        <v>37589</v>
      </c>
      <c r="B37" s="5">
        <v>576.57399999999996</v>
      </c>
      <c r="C37" s="5">
        <v>1408.74</v>
      </c>
      <c r="D37" s="5">
        <v>1374.66</v>
      </c>
      <c r="E37" s="7">
        <f t="shared" si="1"/>
        <v>1.5981822414157243E-3</v>
      </c>
      <c r="F37" s="7">
        <f t="shared" si="8"/>
        <v>1.4857341684064718E-3</v>
      </c>
      <c r="G37" s="7">
        <f t="shared" si="2"/>
        <v>-1.1056588673841183E-2</v>
      </c>
      <c r="H37" s="7">
        <f t="shared" si="8"/>
        <v>-2.8725914006354714E-2</v>
      </c>
      <c r="I37" s="7">
        <f t="shared" si="3"/>
        <v>3.2143259376055999E-2</v>
      </c>
      <c r="J37" s="7">
        <f t="shared" si="8"/>
        <v>-2.5214081826831602E-2</v>
      </c>
      <c r="K37" s="7"/>
    </row>
    <row r="38" spans="1:33" x14ac:dyDescent="0.35">
      <c r="A38" s="1">
        <v>37621</v>
      </c>
      <c r="B38" s="5">
        <v>577.24900000000002</v>
      </c>
      <c r="C38" s="5">
        <v>1466.45</v>
      </c>
      <c r="D38" s="5">
        <v>1432.09</v>
      </c>
      <c r="E38" s="7">
        <f t="shared" si="1"/>
        <v>1.1707083566030452E-3</v>
      </c>
      <c r="F38" s="7">
        <f t="shared" si="8"/>
        <v>1.5981822414157243E-3</v>
      </c>
      <c r="G38" s="7">
        <f t="shared" si="2"/>
        <v>4.0965685648167938E-2</v>
      </c>
      <c r="H38" s="7">
        <f t="shared" si="8"/>
        <v>-1.1056588673841183E-2</v>
      </c>
      <c r="I38" s="7">
        <f t="shared" si="3"/>
        <v>4.1777603189152135E-2</v>
      </c>
      <c r="J38" s="7">
        <f t="shared" si="8"/>
        <v>3.2143259376055999E-2</v>
      </c>
      <c r="K38" s="7"/>
    </row>
    <row r="39" spans="1:33" x14ac:dyDescent="0.35">
      <c r="A39" s="1">
        <v>37652</v>
      </c>
      <c r="B39" s="5">
        <v>577.822</v>
      </c>
      <c r="C39" s="5">
        <v>1461.49</v>
      </c>
      <c r="D39" s="5">
        <v>1441.12</v>
      </c>
      <c r="E39" s="7">
        <f t="shared" si="1"/>
        <v>9.9263922501369173E-4</v>
      </c>
      <c r="F39" s="7">
        <f t="shared" si="8"/>
        <v>1.1707083566030452E-3</v>
      </c>
      <c r="G39" s="7">
        <f t="shared" si="2"/>
        <v>-3.3823178424086109E-3</v>
      </c>
      <c r="H39" s="7">
        <f t="shared" si="8"/>
        <v>4.0965685648167938E-2</v>
      </c>
      <c r="I39" s="7">
        <f t="shared" si="3"/>
        <v>6.3054696283053602E-3</v>
      </c>
      <c r="J39" s="7">
        <f t="shared" si="8"/>
        <v>4.1777603189152135E-2</v>
      </c>
      <c r="K39" s="7"/>
    </row>
    <row r="40" spans="1:33" ht="15.5" x14ac:dyDescent="0.35">
      <c r="A40" s="1">
        <v>37680</v>
      </c>
      <c r="B40" s="5">
        <v>578.32600000000002</v>
      </c>
      <c r="C40" s="5">
        <v>1505.73</v>
      </c>
      <c r="D40" s="5">
        <v>1480.57</v>
      </c>
      <c r="E40" s="7">
        <f t="shared" si="1"/>
        <v>8.7224093232873834E-4</v>
      </c>
      <c r="F40" s="7">
        <f t="shared" si="8"/>
        <v>9.9263922501369173E-4</v>
      </c>
      <c r="G40" s="7">
        <f t="shared" si="2"/>
        <v>3.0270477389513495E-2</v>
      </c>
      <c r="H40" s="7">
        <f t="shared" si="8"/>
        <v>-3.3823178424086109E-3</v>
      </c>
      <c r="I40" s="7">
        <f t="shared" si="3"/>
        <v>2.737454202287104E-2</v>
      </c>
      <c r="J40" s="7">
        <f t="shared" si="8"/>
        <v>6.3054696283053602E-3</v>
      </c>
      <c r="K40" s="7"/>
      <c r="AG40" s="12" t="s">
        <v>98</v>
      </c>
    </row>
    <row r="41" spans="1:33" x14ac:dyDescent="0.35">
      <c r="A41" s="1">
        <v>37711</v>
      </c>
      <c r="B41" s="5">
        <v>579.01</v>
      </c>
      <c r="C41" s="5">
        <v>1486.8</v>
      </c>
      <c r="D41" s="5">
        <v>1474.02</v>
      </c>
      <c r="E41" s="7">
        <f t="shared" si="1"/>
        <v>1.1827239307933279E-3</v>
      </c>
      <c r="F41" s="7">
        <f t="shared" si="8"/>
        <v>8.7224093232873834E-4</v>
      </c>
      <c r="G41" s="7">
        <f t="shared" si="2"/>
        <v>-1.2571975055288842E-2</v>
      </c>
      <c r="H41" s="7">
        <f t="shared" si="8"/>
        <v>3.0270477389513495E-2</v>
      </c>
      <c r="I41" s="7">
        <f t="shared" si="3"/>
        <v>-4.4239718486798196E-3</v>
      </c>
      <c r="J41" s="7">
        <f t="shared" si="8"/>
        <v>2.737454202287104E-2</v>
      </c>
      <c r="K41" s="7"/>
      <c r="AG41" s="13"/>
    </row>
    <row r="42" spans="1:33" x14ac:dyDescent="0.35">
      <c r="A42" s="1">
        <v>37741</v>
      </c>
      <c r="B42" s="5">
        <v>579.55600000000004</v>
      </c>
      <c r="C42" s="5">
        <v>1501.89</v>
      </c>
      <c r="D42" s="5">
        <v>1526.91</v>
      </c>
      <c r="E42" s="7">
        <f t="shared" si="1"/>
        <v>9.4298889483779291E-4</v>
      </c>
      <c r="F42" s="7">
        <f t="shared" si="8"/>
        <v>1.1827239307933279E-3</v>
      </c>
      <c r="G42" s="7">
        <f t="shared" si="2"/>
        <v>1.0149313962873441E-2</v>
      </c>
      <c r="H42" s="7">
        <f t="shared" si="8"/>
        <v>-1.2571975055288842E-2</v>
      </c>
      <c r="I42" s="7">
        <f t="shared" si="3"/>
        <v>3.5881467008588741E-2</v>
      </c>
      <c r="J42" s="7">
        <f t="shared" si="8"/>
        <v>-4.4239718486798196E-3</v>
      </c>
      <c r="K42" s="7"/>
      <c r="AG42" s="13" t="s">
        <v>99</v>
      </c>
    </row>
    <row r="43" spans="1:33" x14ac:dyDescent="0.35">
      <c r="A43" s="1">
        <v>37771</v>
      </c>
      <c r="B43" s="5">
        <v>580.13699999999994</v>
      </c>
      <c r="C43" s="5">
        <v>1586.34</v>
      </c>
      <c r="D43" s="5">
        <v>1605.23</v>
      </c>
      <c r="E43" s="7">
        <f t="shared" si="1"/>
        <v>1.0024915625062025E-3</v>
      </c>
      <c r="F43" s="7">
        <f t="shared" si="8"/>
        <v>9.4298889483779291E-4</v>
      </c>
      <c r="G43" s="7">
        <f t="shared" si="2"/>
        <v>5.6229151269400424E-2</v>
      </c>
      <c r="H43" s="7">
        <f t="shared" si="8"/>
        <v>1.0149313962873441E-2</v>
      </c>
      <c r="I43" s="7">
        <f t="shared" si="3"/>
        <v>5.1293134500396187E-2</v>
      </c>
      <c r="J43" s="7">
        <f t="shared" si="8"/>
        <v>3.5881467008588741E-2</v>
      </c>
      <c r="K43" s="7"/>
      <c r="AG43" s="13"/>
    </row>
    <row r="44" spans="1:33" x14ac:dyDescent="0.35">
      <c r="A44" s="1">
        <v>37802</v>
      </c>
      <c r="B44" s="5">
        <v>580.95100000000002</v>
      </c>
      <c r="C44" s="5">
        <v>1562.14</v>
      </c>
      <c r="D44" s="5">
        <v>1586.17</v>
      </c>
      <c r="E44" s="7">
        <f t="shared" si="1"/>
        <v>1.4031168499855085E-3</v>
      </c>
      <c r="F44" s="7">
        <f t="shared" si="8"/>
        <v>1.0024915625062025E-3</v>
      </c>
      <c r="G44" s="7">
        <f t="shared" si="2"/>
        <v>-1.5255241625376503E-2</v>
      </c>
      <c r="H44" s="7">
        <f t="shared" si="8"/>
        <v>5.6229151269400424E-2</v>
      </c>
      <c r="I44" s="7">
        <f t="shared" si="3"/>
        <v>-1.1873687882733241E-2</v>
      </c>
      <c r="J44" s="7">
        <f t="shared" si="8"/>
        <v>5.1293134500396187E-2</v>
      </c>
      <c r="K44" s="7"/>
      <c r="AG44" s="13" t="s">
        <v>100</v>
      </c>
    </row>
    <row r="45" spans="1:33" x14ac:dyDescent="0.35">
      <c r="A45" s="1">
        <v>37833</v>
      </c>
      <c r="B45" s="5">
        <v>581.34100000000001</v>
      </c>
      <c r="C45" s="5">
        <v>1422.43</v>
      </c>
      <c r="D45" s="5">
        <v>1458.5</v>
      </c>
      <c r="E45" s="7">
        <f t="shared" si="1"/>
        <v>6.7131307115397831E-4</v>
      </c>
      <c r="F45" s="7">
        <f t="shared" si="8"/>
        <v>1.4031168499855085E-3</v>
      </c>
      <c r="G45" s="7">
        <f t="shared" si="2"/>
        <v>-8.943500582534214E-2</v>
      </c>
      <c r="H45" s="7">
        <f t="shared" si="8"/>
        <v>-1.5255241625376503E-2</v>
      </c>
      <c r="I45" s="7">
        <f t="shared" si="3"/>
        <v>-8.0489480950969972E-2</v>
      </c>
      <c r="J45" s="7">
        <f t="shared" si="8"/>
        <v>-1.1873687882733241E-2</v>
      </c>
      <c r="K45" s="7"/>
    </row>
    <row r="46" spans="1:33" x14ac:dyDescent="0.35">
      <c r="A46" s="1">
        <v>37862</v>
      </c>
      <c r="B46" s="5">
        <v>581.803</v>
      </c>
      <c r="C46" s="5">
        <v>1445.11</v>
      </c>
      <c r="D46" s="5">
        <v>1494.17</v>
      </c>
      <c r="E46" s="7">
        <f t="shared" si="1"/>
        <v>7.9471428989186244E-4</v>
      </c>
      <c r="F46" s="7">
        <f t="shared" si="8"/>
        <v>6.7131307115397831E-4</v>
      </c>
      <c r="G46" s="7">
        <f t="shared" si="2"/>
        <v>1.5944545601541016E-2</v>
      </c>
      <c r="H46" s="7">
        <f t="shared" si="8"/>
        <v>-8.943500582534214E-2</v>
      </c>
      <c r="I46" s="7">
        <f t="shared" si="3"/>
        <v>2.445663352759686E-2</v>
      </c>
      <c r="J46" s="7">
        <f t="shared" si="8"/>
        <v>-8.0489480950969972E-2</v>
      </c>
      <c r="K46" s="7"/>
    </row>
    <row r="47" spans="1:33" x14ac:dyDescent="0.35">
      <c r="A47" s="1">
        <v>37894</v>
      </c>
      <c r="B47" s="5">
        <v>582.38400000000001</v>
      </c>
      <c r="C47" s="5">
        <v>1520.35</v>
      </c>
      <c r="D47" s="5">
        <v>1572.11</v>
      </c>
      <c r="E47" s="7">
        <f t="shared" si="1"/>
        <v>9.9861980773563452E-4</v>
      </c>
      <c r="F47" s="7">
        <f t="shared" si="8"/>
        <v>7.9471428989186244E-4</v>
      </c>
      <c r="G47" s="7">
        <f t="shared" si="2"/>
        <v>5.2065240708319749E-2</v>
      </c>
      <c r="H47" s="7">
        <f t="shared" si="8"/>
        <v>1.5944545601541016E-2</v>
      </c>
      <c r="I47" s="7">
        <f t="shared" si="3"/>
        <v>5.2162739179611339E-2</v>
      </c>
      <c r="J47" s="7">
        <f t="shared" si="8"/>
        <v>2.445663352759686E-2</v>
      </c>
      <c r="K47" s="7"/>
    </row>
    <row r="48" spans="1:33" ht="15.5" x14ac:dyDescent="0.35">
      <c r="A48" s="1">
        <v>37925</v>
      </c>
      <c r="B48" s="5">
        <v>582.827</v>
      </c>
      <c r="C48" s="5">
        <v>1478.05</v>
      </c>
      <c r="D48" s="5">
        <v>1547.15</v>
      </c>
      <c r="E48" s="7">
        <f t="shared" si="1"/>
        <v>7.6066650182693429E-4</v>
      </c>
      <c r="F48" s="7">
        <f t="shared" si="8"/>
        <v>9.9861980773563452E-4</v>
      </c>
      <c r="G48" s="7">
        <f t="shared" si="2"/>
        <v>-2.7822540862301404E-2</v>
      </c>
      <c r="H48" s="7">
        <f t="shared" si="8"/>
        <v>5.2065240708319749E-2</v>
      </c>
      <c r="I48" s="7">
        <f t="shared" si="3"/>
        <v>-1.5876751626794472E-2</v>
      </c>
      <c r="J48" s="7">
        <f t="shared" si="8"/>
        <v>5.2162739179611339E-2</v>
      </c>
      <c r="K48" s="7"/>
      <c r="AG48" s="12" t="s">
        <v>101</v>
      </c>
    </row>
    <row r="49" spans="1:33" x14ac:dyDescent="0.35">
      <c r="A49" s="1">
        <v>37953</v>
      </c>
      <c r="B49" s="5">
        <v>583.31799999999998</v>
      </c>
      <c r="C49" s="5">
        <v>1485.2</v>
      </c>
      <c r="D49" s="5">
        <v>1563.35</v>
      </c>
      <c r="E49" s="7">
        <f t="shared" si="1"/>
        <v>8.4244552843304454E-4</v>
      </c>
      <c r="F49" s="7">
        <f t="shared" si="8"/>
        <v>7.6066650182693429E-4</v>
      </c>
      <c r="G49" s="7">
        <f t="shared" si="2"/>
        <v>4.8374547545753099E-3</v>
      </c>
      <c r="H49" s="7">
        <f t="shared" si="8"/>
        <v>-2.7822540862301404E-2</v>
      </c>
      <c r="I49" s="7">
        <f t="shared" si="3"/>
        <v>1.0470865785476402E-2</v>
      </c>
      <c r="J49" s="7">
        <f t="shared" si="8"/>
        <v>-1.5876751626794472E-2</v>
      </c>
      <c r="K49" s="7"/>
      <c r="AG49" s="13"/>
    </row>
    <row r="50" spans="1:33" x14ac:dyDescent="0.35">
      <c r="A50" s="1">
        <v>37986</v>
      </c>
      <c r="B50" s="5">
        <v>583.87900000000002</v>
      </c>
      <c r="C50" s="5">
        <v>1502.86</v>
      </c>
      <c r="D50" s="5">
        <v>1586.95</v>
      </c>
      <c r="E50" s="7">
        <f t="shared" si="1"/>
        <v>9.6173956572576103E-4</v>
      </c>
      <c r="F50" s="7">
        <f t="shared" si="8"/>
        <v>8.4244552843304454E-4</v>
      </c>
      <c r="G50" s="7">
        <f t="shared" si="2"/>
        <v>1.1890654457312078E-2</v>
      </c>
      <c r="H50" s="7">
        <f t="shared" si="8"/>
        <v>4.8374547545753099E-3</v>
      </c>
      <c r="I50" s="7">
        <f t="shared" si="3"/>
        <v>1.5095787891387102E-2</v>
      </c>
      <c r="J50" s="7">
        <f t="shared" si="8"/>
        <v>1.0470865785476402E-2</v>
      </c>
      <c r="K50" s="7"/>
      <c r="AG50" s="13" t="s">
        <v>102</v>
      </c>
    </row>
    <row r="51" spans="1:33" x14ac:dyDescent="0.35">
      <c r="A51" s="1">
        <v>38016</v>
      </c>
      <c r="B51" s="5">
        <v>584.35500000000002</v>
      </c>
      <c r="C51" s="5">
        <v>1528.64</v>
      </c>
      <c r="D51" s="5">
        <v>1613.89</v>
      </c>
      <c r="E51" s="7">
        <f t="shared" si="1"/>
        <v>8.1523740364009001E-4</v>
      </c>
      <c r="F51" s="7">
        <f t="shared" si="8"/>
        <v>9.6173956572576103E-4</v>
      </c>
      <c r="G51" s="7">
        <f t="shared" si="2"/>
        <v>1.7153959783346551E-2</v>
      </c>
      <c r="H51" s="7">
        <f t="shared" si="8"/>
        <v>1.1890654457312078E-2</v>
      </c>
      <c r="I51" s="7">
        <f t="shared" si="3"/>
        <v>1.6975960175178884E-2</v>
      </c>
      <c r="J51" s="7">
        <f t="shared" si="8"/>
        <v>1.5095787891387102E-2</v>
      </c>
      <c r="K51" s="7"/>
      <c r="AG51" s="13"/>
    </row>
    <row r="52" spans="1:33" x14ac:dyDescent="0.35">
      <c r="A52" s="1">
        <v>38044</v>
      </c>
      <c r="B52" s="5">
        <v>584.78</v>
      </c>
      <c r="C52" s="5">
        <v>1559.1</v>
      </c>
      <c r="D52" s="5">
        <v>1640.6</v>
      </c>
      <c r="E52" s="7">
        <f t="shared" si="1"/>
        <v>7.272976187420177E-4</v>
      </c>
      <c r="F52" s="7">
        <f t="shared" si="8"/>
        <v>8.1523740364009001E-4</v>
      </c>
      <c r="G52" s="7">
        <f t="shared" si="2"/>
        <v>1.9926208917730559E-2</v>
      </c>
      <c r="H52" s="7">
        <f t="shared" si="8"/>
        <v>1.7153959783346551E-2</v>
      </c>
      <c r="I52" s="7">
        <f t="shared" si="3"/>
        <v>1.6550074664320347E-2</v>
      </c>
      <c r="J52" s="7">
        <f t="shared" si="8"/>
        <v>1.6975960175178884E-2</v>
      </c>
      <c r="K52" s="7"/>
      <c r="AG52" s="13"/>
    </row>
    <row r="53" spans="1:33" x14ac:dyDescent="0.35">
      <c r="A53" s="1">
        <v>38077</v>
      </c>
      <c r="B53" s="5">
        <v>585.27099999999996</v>
      </c>
      <c r="C53" s="5">
        <v>1582.77</v>
      </c>
      <c r="D53" s="5">
        <v>1658.82</v>
      </c>
      <c r="E53" s="7">
        <f t="shared" si="1"/>
        <v>8.3963199835834779E-4</v>
      </c>
      <c r="F53" s="7">
        <f t="shared" si="8"/>
        <v>7.272976187420177E-4</v>
      </c>
      <c r="G53" s="7">
        <f t="shared" si="2"/>
        <v>1.5181835674427546E-2</v>
      </c>
      <c r="H53" s="7">
        <f t="shared" si="8"/>
        <v>1.9926208917730559E-2</v>
      </c>
      <c r="I53" s="7">
        <f t="shared" si="3"/>
        <v>1.1105693039132003E-2</v>
      </c>
      <c r="J53" s="7">
        <f t="shared" si="8"/>
        <v>1.6550074664320347E-2</v>
      </c>
      <c r="K53" s="7"/>
      <c r="AG53" s="15"/>
    </row>
    <row r="54" spans="1:33" x14ac:dyDescent="0.35">
      <c r="A54" s="1">
        <v>38107</v>
      </c>
      <c r="B54" s="5">
        <v>585.76300000000003</v>
      </c>
      <c r="C54" s="5">
        <v>1493.98</v>
      </c>
      <c r="D54" s="5">
        <v>1576.83</v>
      </c>
      <c r="E54" s="7">
        <f t="shared" si="1"/>
        <v>8.4063621809393752E-4</v>
      </c>
      <c r="F54" s="7">
        <f t="shared" si="8"/>
        <v>8.3963199835834779E-4</v>
      </c>
      <c r="G54" s="7">
        <f t="shared" si="2"/>
        <v>-5.6097853762707151E-2</v>
      </c>
      <c r="H54" s="7">
        <f t="shared" si="8"/>
        <v>1.5181835674427546E-2</v>
      </c>
      <c r="I54" s="7">
        <f t="shared" si="3"/>
        <v>-4.9426700907874266E-2</v>
      </c>
      <c r="J54" s="7">
        <f t="shared" si="8"/>
        <v>1.1105693039132003E-2</v>
      </c>
      <c r="K54" s="7"/>
      <c r="AG54" s="16" t="s">
        <v>103</v>
      </c>
    </row>
    <row r="55" spans="1:33" x14ac:dyDescent="0.35">
      <c r="A55" s="1">
        <v>38138</v>
      </c>
      <c r="B55" s="5">
        <v>586.26800000000003</v>
      </c>
      <c r="C55" s="5">
        <v>1486.64</v>
      </c>
      <c r="D55" s="5">
        <v>1562.62</v>
      </c>
      <c r="E55" s="7">
        <f t="shared" si="1"/>
        <v>8.6212341851577001E-4</v>
      </c>
      <c r="F55" s="7">
        <f t="shared" si="8"/>
        <v>8.4063621809393752E-4</v>
      </c>
      <c r="G55" s="7">
        <f t="shared" si="2"/>
        <v>-4.9130510448599507E-3</v>
      </c>
      <c r="H55" s="7">
        <f t="shared" si="8"/>
        <v>-5.6097853762707151E-2</v>
      </c>
      <c r="I55" s="7">
        <f t="shared" si="3"/>
        <v>-9.0117514253280628E-3</v>
      </c>
      <c r="J55" s="7">
        <f t="shared" si="8"/>
        <v>-4.9426700907874266E-2</v>
      </c>
      <c r="K55" s="7"/>
      <c r="AG55" s="15"/>
    </row>
    <row r="56" spans="1:33" x14ac:dyDescent="0.35">
      <c r="A56" s="1">
        <v>38168</v>
      </c>
      <c r="B56" s="5">
        <v>586.65700000000004</v>
      </c>
      <c r="C56" s="5">
        <v>1500.24</v>
      </c>
      <c r="D56" s="5">
        <v>1571.94</v>
      </c>
      <c r="E56" s="7">
        <f t="shared" si="1"/>
        <v>6.6351907318829006E-4</v>
      </c>
      <c r="F56" s="7">
        <f t="shared" si="8"/>
        <v>8.6212341851577001E-4</v>
      </c>
      <c r="G56" s="7">
        <f t="shared" si="2"/>
        <v>9.1481461550879661E-3</v>
      </c>
      <c r="H56" s="7">
        <f t="shared" si="8"/>
        <v>-4.9130510448599507E-3</v>
      </c>
      <c r="I56" s="7">
        <f t="shared" si="3"/>
        <v>5.9643419385391194E-3</v>
      </c>
      <c r="J56" s="7">
        <f t="shared" si="8"/>
        <v>-9.0117514253280628E-3</v>
      </c>
      <c r="K56" s="7"/>
      <c r="AG56" s="15" t="s">
        <v>104</v>
      </c>
    </row>
    <row r="57" spans="1:33" x14ac:dyDescent="0.35">
      <c r="A57" s="1">
        <v>38198</v>
      </c>
      <c r="B57" s="5">
        <v>587.33199999999999</v>
      </c>
      <c r="C57" s="5">
        <v>1525.62</v>
      </c>
      <c r="D57" s="5">
        <v>1602.17</v>
      </c>
      <c r="E57" s="7">
        <f t="shared" si="1"/>
        <v>1.1505871403563184E-3</v>
      </c>
      <c r="F57" s="7">
        <f t="shared" si="8"/>
        <v>6.6351907318829006E-4</v>
      </c>
      <c r="G57" s="7">
        <f t="shared" si="2"/>
        <v>1.6917293233082553E-2</v>
      </c>
      <c r="H57" s="7">
        <f t="shared" si="8"/>
        <v>9.1481461550879661E-3</v>
      </c>
      <c r="I57" s="7">
        <f t="shared" si="3"/>
        <v>1.9231013906383154E-2</v>
      </c>
      <c r="J57" s="7">
        <f t="shared" si="8"/>
        <v>5.9643419385391194E-3</v>
      </c>
      <c r="K57" s="7"/>
      <c r="AG57" s="15"/>
    </row>
    <row r="58" spans="1:33" x14ac:dyDescent="0.35">
      <c r="A58" s="1">
        <v>38230</v>
      </c>
      <c r="B58" s="5">
        <v>588.06299999999999</v>
      </c>
      <c r="C58" s="5">
        <v>1582.23</v>
      </c>
      <c r="D58" s="5">
        <v>1661.82</v>
      </c>
      <c r="E58" s="7">
        <f t="shared" si="1"/>
        <v>1.2446112249970831E-3</v>
      </c>
      <c r="F58" s="7">
        <f t="shared" si="8"/>
        <v>1.1505871403563184E-3</v>
      </c>
      <c r="G58" s="7">
        <f t="shared" si="2"/>
        <v>3.7106225665631154E-2</v>
      </c>
      <c r="H58" s="7">
        <f t="shared" si="8"/>
        <v>1.6917293233082553E-2</v>
      </c>
      <c r="I58" s="7">
        <f t="shared" si="3"/>
        <v>3.7230755787463155E-2</v>
      </c>
      <c r="J58" s="7">
        <f t="shared" si="8"/>
        <v>1.9231013906383154E-2</v>
      </c>
      <c r="K58" s="7"/>
      <c r="AG58" s="15" t="s">
        <v>105</v>
      </c>
    </row>
    <row r="59" spans="1:33" x14ac:dyDescent="0.35">
      <c r="A59" s="1">
        <v>38260</v>
      </c>
      <c r="B59" s="5">
        <v>588.81299999999999</v>
      </c>
      <c r="C59" s="5">
        <v>1595.6</v>
      </c>
      <c r="D59" s="5">
        <v>1682.85</v>
      </c>
      <c r="E59" s="7">
        <f t="shared" si="1"/>
        <v>1.2753735569148716E-3</v>
      </c>
      <c r="F59" s="7">
        <f t="shared" si="8"/>
        <v>1.2446112249970831E-3</v>
      </c>
      <c r="G59" s="7">
        <f t="shared" si="2"/>
        <v>8.4500989110305458E-3</v>
      </c>
      <c r="H59" s="7">
        <f t="shared" si="8"/>
        <v>3.7106225665631154E-2</v>
      </c>
      <c r="I59" s="7">
        <f t="shared" si="3"/>
        <v>1.2654800158862001E-2</v>
      </c>
      <c r="J59" s="7">
        <f t="shared" si="8"/>
        <v>3.7230755787463155E-2</v>
      </c>
      <c r="K59" s="7"/>
      <c r="AG59" s="13"/>
    </row>
    <row r="60" spans="1:33" x14ac:dyDescent="0.35">
      <c r="A60" s="1">
        <v>38289</v>
      </c>
      <c r="B60" s="5">
        <v>589.57600000000002</v>
      </c>
      <c r="C60" s="5">
        <v>1619.07</v>
      </c>
      <c r="D60" s="5">
        <v>1710.31</v>
      </c>
      <c r="E60" s="7">
        <f t="shared" si="1"/>
        <v>1.2958273679419818E-3</v>
      </c>
      <c r="F60" s="7">
        <f t="shared" si="8"/>
        <v>1.2753735569148716E-3</v>
      </c>
      <c r="G60" s="7">
        <f t="shared" si="2"/>
        <v>1.4709200300827341E-2</v>
      </c>
      <c r="H60" s="7">
        <f t="shared" si="8"/>
        <v>8.4500989110305458E-3</v>
      </c>
      <c r="I60" s="7">
        <f t="shared" si="3"/>
        <v>1.6317556526131316E-2</v>
      </c>
      <c r="J60" s="7">
        <f t="shared" si="8"/>
        <v>1.2654800158862001E-2</v>
      </c>
      <c r="K60" s="7"/>
      <c r="AG60" s="13" t="s">
        <v>106</v>
      </c>
    </row>
    <row r="61" spans="1:33" x14ac:dyDescent="0.35">
      <c r="A61" s="1">
        <v>38321</v>
      </c>
      <c r="B61" s="5">
        <v>590.37900000000002</v>
      </c>
      <c r="C61" s="5">
        <v>1583.04</v>
      </c>
      <c r="D61" s="5">
        <v>1686.85</v>
      </c>
      <c r="E61" s="7">
        <f t="shared" si="1"/>
        <v>1.3619957393109505E-3</v>
      </c>
      <c r="F61" s="7">
        <f t="shared" si="8"/>
        <v>1.2958273679419818E-3</v>
      </c>
      <c r="G61" s="7">
        <f t="shared" si="2"/>
        <v>-2.2253515907280086E-2</v>
      </c>
      <c r="H61" s="7">
        <f t="shared" si="8"/>
        <v>1.4709200300827341E-2</v>
      </c>
      <c r="I61" s="7">
        <f t="shared" si="3"/>
        <v>-1.3716811572171195E-2</v>
      </c>
      <c r="J61" s="7">
        <f t="shared" si="8"/>
        <v>1.6317556526131316E-2</v>
      </c>
      <c r="K61" s="7"/>
      <c r="AG61" s="13"/>
    </row>
    <row r="62" spans="1:33" x14ac:dyDescent="0.35">
      <c r="A62" s="1">
        <v>38352</v>
      </c>
      <c r="B62" s="5">
        <v>591.63699999999994</v>
      </c>
      <c r="C62" s="5">
        <v>1618.65</v>
      </c>
      <c r="D62" s="5">
        <v>1733.51</v>
      </c>
      <c r="E62" s="7">
        <f t="shared" si="1"/>
        <v>2.1308345994690558E-3</v>
      </c>
      <c r="F62" s="7">
        <f t="shared" si="8"/>
        <v>1.3619957393109505E-3</v>
      </c>
      <c r="G62" s="7">
        <f t="shared" si="2"/>
        <v>2.2494693753790207E-2</v>
      </c>
      <c r="H62" s="7">
        <f t="shared" si="8"/>
        <v>-2.2253515907280086E-2</v>
      </c>
      <c r="I62" s="7">
        <f t="shared" si="3"/>
        <v>2.7661024987402527E-2</v>
      </c>
      <c r="J62" s="7">
        <f t="shared" si="8"/>
        <v>-1.3716811572171195E-2</v>
      </c>
      <c r="K62" s="7"/>
      <c r="AG62" s="13" t="s">
        <v>107</v>
      </c>
    </row>
    <row r="63" spans="1:33" x14ac:dyDescent="0.35">
      <c r="A63" s="1">
        <v>38383</v>
      </c>
      <c r="B63" s="5">
        <v>592.625</v>
      </c>
      <c r="C63" s="5">
        <v>1659.46</v>
      </c>
      <c r="D63" s="5">
        <v>1775.16</v>
      </c>
      <c r="E63" s="7">
        <f t="shared" si="1"/>
        <v>1.669942887277287E-3</v>
      </c>
      <c r="F63" s="7">
        <f t="shared" si="8"/>
        <v>2.1308345994690558E-3</v>
      </c>
      <c r="G63" s="7">
        <f t="shared" si="2"/>
        <v>2.5212368331634316E-2</v>
      </c>
      <c r="H63" s="7">
        <f t="shared" si="8"/>
        <v>2.2494693753790207E-2</v>
      </c>
      <c r="I63" s="7">
        <f t="shared" si="3"/>
        <v>2.4026397309504954E-2</v>
      </c>
      <c r="J63" s="7">
        <f t="shared" si="8"/>
        <v>2.7661024987402527E-2</v>
      </c>
      <c r="K63" s="7"/>
    </row>
    <row r="64" spans="1:33" x14ac:dyDescent="0.35">
      <c r="A64" s="1">
        <v>38411</v>
      </c>
      <c r="B64" s="5">
        <v>593.58500000000004</v>
      </c>
      <c r="C64" s="5">
        <v>1638.05</v>
      </c>
      <c r="D64" s="5">
        <v>1761.84</v>
      </c>
      <c r="E64" s="7">
        <f t="shared" si="1"/>
        <v>1.6199114110948543E-3</v>
      </c>
      <c r="F64" s="7">
        <f t="shared" si="8"/>
        <v>1.669942887277287E-3</v>
      </c>
      <c r="G64" s="7">
        <f t="shared" si="2"/>
        <v>-1.2901787328408076E-2</v>
      </c>
      <c r="H64" s="7">
        <f t="shared" si="8"/>
        <v>2.5212368331634316E-2</v>
      </c>
      <c r="I64" s="7">
        <f t="shared" si="3"/>
        <v>-7.5035489758670249E-3</v>
      </c>
      <c r="J64" s="7">
        <f t="shared" si="8"/>
        <v>2.4026397309504954E-2</v>
      </c>
      <c r="K64" s="7"/>
    </row>
    <row r="65" spans="1:11" x14ac:dyDescent="0.35">
      <c r="A65" s="1">
        <v>38442</v>
      </c>
      <c r="B65" s="5">
        <v>595.02499999999998</v>
      </c>
      <c r="C65" s="5">
        <v>1627.12</v>
      </c>
      <c r="D65" s="5">
        <v>1719.83</v>
      </c>
      <c r="E65" s="7">
        <f t="shared" si="1"/>
        <v>2.4259373131059192E-3</v>
      </c>
      <c r="F65" s="7">
        <f t="shared" si="8"/>
        <v>1.6199114110948543E-3</v>
      </c>
      <c r="G65" s="7">
        <f t="shared" si="2"/>
        <v>-6.6725679924301007E-3</v>
      </c>
      <c r="H65" s="7">
        <f t="shared" si="8"/>
        <v>-1.2901787328408076E-2</v>
      </c>
      <c r="I65" s="7">
        <f t="shared" si="3"/>
        <v>-2.384438995595517E-2</v>
      </c>
      <c r="J65" s="7">
        <f t="shared" si="8"/>
        <v>-7.5035489758670249E-3</v>
      </c>
      <c r="K65" s="7"/>
    </row>
    <row r="66" spans="1:11" x14ac:dyDescent="0.35">
      <c r="A66" s="1">
        <v>38471</v>
      </c>
      <c r="B66" s="5">
        <v>596.36400000000003</v>
      </c>
      <c r="C66" s="5">
        <v>1682.78</v>
      </c>
      <c r="D66" s="5">
        <v>1754.66</v>
      </c>
      <c r="E66" s="7">
        <f t="shared" si="1"/>
        <v>2.2503256165709029E-3</v>
      </c>
      <c r="F66" s="7">
        <f t="shared" si="8"/>
        <v>2.4259373131059192E-3</v>
      </c>
      <c r="G66" s="7">
        <f t="shared" si="2"/>
        <v>3.4207679826933513E-2</v>
      </c>
      <c r="H66" s="7">
        <f t="shared" si="8"/>
        <v>-6.6725679924301007E-3</v>
      </c>
      <c r="I66" s="7">
        <f t="shared" si="3"/>
        <v>2.0252001651326124E-2</v>
      </c>
      <c r="J66" s="7">
        <f t="shared" si="8"/>
        <v>-2.384438995595517E-2</v>
      </c>
      <c r="K66" s="7"/>
    </row>
    <row r="67" spans="1:11" x14ac:dyDescent="0.35">
      <c r="A67" s="1">
        <v>38503</v>
      </c>
      <c r="B67" s="5">
        <v>597.90899999999999</v>
      </c>
      <c r="C67" s="5">
        <v>1726.46</v>
      </c>
      <c r="D67" s="5">
        <v>1796.28</v>
      </c>
      <c r="E67" s="7">
        <f t="shared" ref="E67:E130" si="12">B67/B66-1</f>
        <v>2.5906996398172843E-3</v>
      </c>
      <c r="F67" s="7">
        <f t="shared" si="8"/>
        <v>2.2503256165709029E-3</v>
      </c>
      <c r="G67" s="7">
        <f t="shared" ref="G67:G130" si="13">C67/C66-1</f>
        <v>2.5957047267022526E-2</v>
      </c>
      <c r="H67" s="7">
        <f t="shared" si="8"/>
        <v>3.4207679826933513E-2</v>
      </c>
      <c r="I67" s="7">
        <f t="shared" ref="I67:I130" si="14">D67/D66-1</f>
        <v>2.3719694983643569E-2</v>
      </c>
      <c r="J67" s="7">
        <f t="shared" si="8"/>
        <v>2.0252001651326124E-2</v>
      </c>
      <c r="K67" s="7"/>
    </row>
    <row r="68" spans="1:11" x14ac:dyDescent="0.35">
      <c r="A68" s="1">
        <v>38533</v>
      </c>
      <c r="B68" s="5">
        <v>599.28099999999995</v>
      </c>
      <c r="C68" s="5">
        <v>1752.33</v>
      </c>
      <c r="D68" s="5">
        <v>1823.26</v>
      </c>
      <c r="E68" s="7">
        <f t="shared" si="12"/>
        <v>2.2946635692053796E-3</v>
      </c>
      <c r="F68" s="7">
        <f t="shared" si="8"/>
        <v>2.5906996398172843E-3</v>
      </c>
      <c r="G68" s="7">
        <f t="shared" si="13"/>
        <v>1.4984418984511638E-2</v>
      </c>
      <c r="H68" s="7">
        <f t="shared" si="8"/>
        <v>2.5957047267022526E-2</v>
      </c>
      <c r="I68" s="7">
        <f t="shared" si="14"/>
        <v>1.501993007771607E-2</v>
      </c>
      <c r="J68" s="7">
        <f t="shared" si="8"/>
        <v>2.3719694983643569E-2</v>
      </c>
      <c r="K68" s="7"/>
    </row>
    <row r="69" spans="1:11" x14ac:dyDescent="0.35">
      <c r="A69" s="1">
        <v>38562</v>
      </c>
      <c r="B69" s="5">
        <v>600.68799999999999</v>
      </c>
      <c r="C69" s="5">
        <v>1706.37</v>
      </c>
      <c r="D69" s="5">
        <v>1793.23</v>
      </c>
      <c r="E69" s="7">
        <f t="shared" si="12"/>
        <v>2.3478134631333969E-3</v>
      </c>
      <c r="F69" s="7">
        <f t="shared" ref="F69:J132" si="15">E68</f>
        <v>2.2946635692053796E-3</v>
      </c>
      <c r="G69" s="7">
        <f t="shared" si="13"/>
        <v>-2.6227936518806394E-2</v>
      </c>
      <c r="H69" s="7">
        <f t="shared" si="15"/>
        <v>1.4984418984511638E-2</v>
      </c>
      <c r="I69" s="7">
        <f t="shared" si="14"/>
        <v>-1.6470497899367054E-2</v>
      </c>
      <c r="J69" s="7">
        <f t="shared" si="15"/>
        <v>1.501993007771607E-2</v>
      </c>
      <c r="K69" s="7"/>
    </row>
    <row r="70" spans="1:11" x14ac:dyDescent="0.35">
      <c r="A70" s="1">
        <v>38595</v>
      </c>
      <c r="B70" s="5">
        <v>602.42999999999995</v>
      </c>
      <c r="C70" s="5">
        <v>1756.05</v>
      </c>
      <c r="D70" s="5">
        <v>1834.77</v>
      </c>
      <c r="E70" s="7">
        <f t="shared" si="12"/>
        <v>2.9000079908370058E-3</v>
      </c>
      <c r="F70" s="7">
        <f t="shared" si="15"/>
        <v>2.3478134631333969E-3</v>
      </c>
      <c r="G70" s="7">
        <f t="shared" si="13"/>
        <v>2.9114435907804381E-2</v>
      </c>
      <c r="H70" s="7">
        <f t="shared" si="15"/>
        <v>-2.6227936518806394E-2</v>
      </c>
      <c r="I70" s="7">
        <f t="shared" si="14"/>
        <v>2.3164903553922311E-2</v>
      </c>
      <c r="J70" s="7">
        <f t="shared" si="15"/>
        <v>-1.6470497899367054E-2</v>
      </c>
      <c r="K70" s="7"/>
    </row>
    <row r="71" spans="1:11" x14ac:dyDescent="0.35">
      <c r="A71" s="1">
        <v>38625</v>
      </c>
      <c r="B71" s="5">
        <v>604.23400000000004</v>
      </c>
      <c r="C71" s="5">
        <v>1705.63</v>
      </c>
      <c r="D71" s="5">
        <v>1771.83</v>
      </c>
      <c r="E71" s="7">
        <f t="shared" si="12"/>
        <v>2.994538784589329E-3</v>
      </c>
      <c r="F71" s="7">
        <f t="shared" si="15"/>
        <v>2.9000079908370058E-3</v>
      </c>
      <c r="G71" s="7">
        <f t="shared" si="13"/>
        <v>-2.871216651006514E-2</v>
      </c>
      <c r="H71" s="7">
        <f t="shared" si="15"/>
        <v>2.9114435907804381E-2</v>
      </c>
      <c r="I71" s="7">
        <f t="shared" si="14"/>
        <v>-3.4304027207769927E-2</v>
      </c>
      <c r="J71" s="7">
        <f t="shared" si="15"/>
        <v>2.3164903553922311E-2</v>
      </c>
      <c r="K71" s="7"/>
    </row>
    <row r="72" spans="1:11" x14ac:dyDescent="0.35">
      <c r="A72" s="1">
        <v>38656</v>
      </c>
      <c r="B72" s="5">
        <v>605.83100000000002</v>
      </c>
      <c r="C72" s="5">
        <v>1674.22</v>
      </c>
      <c r="D72" s="5">
        <v>1730.84</v>
      </c>
      <c r="E72" s="7">
        <f t="shared" si="12"/>
        <v>2.64301578527526E-3</v>
      </c>
      <c r="F72" s="7">
        <f t="shared" si="15"/>
        <v>2.994538784589329E-3</v>
      </c>
      <c r="G72" s="7">
        <f t="shared" si="13"/>
        <v>-1.8415482842117026E-2</v>
      </c>
      <c r="H72" s="7">
        <f t="shared" si="15"/>
        <v>-2.871216651006514E-2</v>
      </c>
      <c r="I72" s="7">
        <f t="shared" si="14"/>
        <v>-2.3134273604126787E-2</v>
      </c>
      <c r="J72" s="7">
        <f t="shared" si="15"/>
        <v>-3.4304027207769927E-2</v>
      </c>
      <c r="K72" s="7"/>
    </row>
    <row r="73" spans="1:11" x14ac:dyDescent="0.35">
      <c r="A73" s="1">
        <v>38686</v>
      </c>
      <c r="B73" s="5">
        <v>607.82399999999996</v>
      </c>
      <c r="C73" s="5">
        <v>1684.68</v>
      </c>
      <c r="D73" s="5">
        <v>1747.7</v>
      </c>
      <c r="E73" s="7">
        <f t="shared" si="12"/>
        <v>3.2896963014437119E-3</v>
      </c>
      <c r="F73" s="7">
        <f t="shared" si="15"/>
        <v>2.64301578527526E-3</v>
      </c>
      <c r="G73" s="7">
        <f t="shared" si="13"/>
        <v>6.2476854893622757E-3</v>
      </c>
      <c r="H73" s="7">
        <f t="shared" si="15"/>
        <v>-1.8415482842117026E-2</v>
      </c>
      <c r="I73" s="7">
        <f t="shared" si="14"/>
        <v>9.7409350373229842E-3</v>
      </c>
      <c r="J73" s="7">
        <f t="shared" si="15"/>
        <v>-2.3134273604126787E-2</v>
      </c>
      <c r="K73" s="7"/>
    </row>
    <row r="74" spans="1:11" x14ac:dyDescent="0.35">
      <c r="A74" s="1">
        <v>38716</v>
      </c>
      <c r="B74" s="5">
        <v>609.79300000000001</v>
      </c>
      <c r="C74" s="5">
        <v>1723.91</v>
      </c>
      <c r="D74" s="5">
        <v>1784.13</v>
      </c>
      <c r="E74" s="7">
        <f t="shared" si="12"/>
        <v>3.2394245702704882E-3</v>
      </c>
      <c r="F74" s="7">
        <f t="shared" si="15"/>
        <v>3.2896963014437119E-3</v>
      </c>
      <c r="G74" s="7">
        <f t="shared" si="13"/>
        <v>2.3286321437899105E-2</v>
      </c>
      <c r="H74" s="7">
        <f t="shared" si="15"/>
        <v>6.2476854893622757E-3</v>
      </c>
      <c r="I74" s="7">
        <f t="shared" si="14"/>
        <v>2.0844538536362034E-2</v>
      </c>
      <c r="J74" s="7">
        <f t="shared" si="15"/>
        <v>9.7409350373229842E-3</v>
      </c>
      <c r="K74" s="7"/>
    </row>
    <row r="75" spans="1:11" x14ac:dyDescent="0.35">
      <c r="A75" s="1">
        <v>38748</v>
      </c>
      <c r="B75" s="5">
        <v>611.678</v>
      </c>
      <c r="C75" s="5">
        <v>1708.12</v>
      </c>
      <c r="D75" s="5">
        <v>1770.99</v>
      </c>
      <c r="E75" s="7">
        <f t="shared" si="12"/>
        <v>3.0912129197939731E-3</v>
      </c>
      <c r="F75" s="7">
        <f t="shared" si="15"/>
        <v>3.2394245702704882E-3</v>
      </c>
      <c r="G75" s="7">
        <f t="shared" si="13"/>
        <v>-9.1594108741176461E-3</v>
      </c>
      <c r="H75" s="7">
        <f t="shared" si="15"/>
        <v>2.3286321437899105E-2</v>
      </c>
      <c r="I75" s="7">
        <f t="shared" si="14"/>
        <v>-7.3649341695952719E-3</v>
      </c>
      <c r="J75" s="7">
        <f t="shared" si="15"/>
        <v>2.0844538536362034E-2</v>
      </c>
      <c r="K75" s="7"/>
    </row>
    <row r="76" spans="1:11" x14ac:dyDescent="0.35">
      <c r="A76" s="1">
        <v>38776</v>
      </c>
      <c r="B76" s="5">
        <v>613.66800000000001</v>
      </c>
      <c r="C76" s="5">
        <v>1720.23</v>
      </c>
      <c r="D76" s="5">
        <v>1794.39</v>
      </c>
      <c r="E76" s="7">
        <f t="shared" si="12"/>
        <v>3.2533457145753619E-3</v>
      </c>
      <c r="F76" s="7">
        <f t="shared" si="15"/>
        <v>3.0912129197939731E-3</v>
      </c>
      <c r="G76" s="7">
        <f t="shared" si="13"/>
        <v>7.0896658314405503E-3</v>
      </c>
      <c r="H76" s="7">
        <f t="shared" si="15"/>
        <v>-9.1594108741176461E-3</v>
      </c>
      <c r="I76" s="7">
        <f t="shared" si="14"/>
        <v>1.3212948689715898E-2</v>
      </c>
      <c r="J76" s="7">
        <f t="shared" si="15"/>
        <v>-7.3649341695952719E-3</v>
      </c>
      <c r="K76" s="7"/>
    </row>
    <row r="77" spans="1:11" x14ac:dyDescent="0.35">
      <c r="A77" s="1">
        <v>38807</v>
      </c>
      <c r="B77" s="5">
        <v>616.03099999999995</v>
      </c>
      <c r="C77" s="5">
        <v>1661.56</v>
      </c>
      <c r="D77" s="5">
        <v>1727.4</v>
      </c>
      <c r="E77" s="7">
        <f t="shared" si="12"/>
        <v>3.8506162941525091E-3</v>
      </c>
      <c r="F77" s="7">
        <f t="shared" si="15"/>
        <v>3.2533457145753619E-3</v>
      </c>
      <c r="G77" s="7">
        <f t="shared" si="13"/>
        <v>-3.4105904443010537E-2</v>
      </c>
      <c r="H77" s="7">
        <f t="shared" si="15"/>
        <v>7.0896658314405503E-3</v>
      </c>
      <c r="I77" s="7">
        <f t="shared" si="14"/>
        <v>-3.7333021249561171E-2</v>
      </c>
      <c r="J77" s="7">
        <f t="shared" si="15"/>
        <v>1.3212948689715898E-2</v>
      </c>
      <c r="K77" s="7"/>
    </row>
    <row r="78" spans="1:11" x14ac:dyDescent="0.35">
      <c r="A78" s="1">
        <v>38835</v>
      </c>
      <c r="B78" s="5">
        <v>618.28700000000003</v>
      </c>
      <c r="C78" s="5">
        <v>1629.2</v>
      </c>
      <c r="D78" s="5">
        <v>1702.56</v>
      </c>
      <c r="E78" s="7">
        <f t="shared" si="12"/>
        <v>3.6621533656586713E-3</v>
      </c>
      <c r="F78" s="7">
        <f t="shared" si="15"/>
        <v>3.8506162941525091E-3</v>
      </c>
      <c r="G78" s="7">
        <f t="shared" si="13"/>
        <v>-1.9475673463492105E-2</v>
      </c>
      <c r="H78" s="7">
        <f t="shared" si="15"/>
        <v>-3.4105904443010537E-2</v>
      </c>
      <c r="I78" s="7">
        <f t="shared" si="14"/>
        <v>-1.4379993053143525E-2</v>
      </c>
      <c r="J78" s="7">
        <f t="shared" si="15"/>
        <v>-3.7333021249561171E-2</v>
      </c>
      <c r="K78" s="7"/>
    </row>
    <row r="79" spans="1:11" x14ac:dyDescent="0.35">
      <c r="A79" s="1">
        <v>38868</v>
      </c>
      <c r="B79" s="5">
        <v>620.78200000000004</v>
      </c>
      <c r="C79" s="5">
        <v>1629.31</v>
      </c>
      <c r="D79" s="5">
        <v>1692.37</v>
      </c>
      <c r="E79" s="7">
        <f t="shared" si="12"/>
        <v>4.0353428100541322E-3</v>
      </c>
      <c r="F79" s="7">
        <f t="shared" si="15"/>
        <v>3.6621533656586713E-3</v>
      </c>
      <c r="G79" s="7">
        <f t="shared" si="13"/>
        <v>6.7517800147243179E-5</v>
      </c>
      <c r="H79" s="7">
        <f t="shared" si="15"/>
        <v>-1.9475673463492105E-2</v>
      </c>
      <c r="I79" s="7">
        <f t="shared" si="14"/>
        <v>-5.9851047833850979E-3</v>
      </c>
      <c r="J79" s="7">
        <f t="shared" si="15"/>
        <v>-1.4379993053143525E-2</v>
      </c>
      <c r="K79" s="7"/>
    </row>
    <row r="80" spans="1:11" x14ac:dyDescent="0.35">
      <c r="A80" s="1">
        <v>38898</v>
      </c>
      <c r="B80" s="5">
        <v>623.16399999999999</v>
      </c>
      <c r="C80" s="5">
        <v>1641.8</v>
      </c>
      <c r="D80" s="5">
        <v>1696.66</v>
      </c>
      <c r="E80" s="7">
        <f t="shared" si="12"/>
        <v>3.8370957920814686E-3</v>
      </c>
      <c r="F80" s="7">
        <f t="shared" si="15"/>
        <v>4.0353428100541322E-3</v>
      </c>
      <c r="G80" s="7">
        <f t="shared" si="13"/>
        <v>7.6658217282161711E-3</v>
      </c>
      <c r="H80" s="7">
        <f t="shared" si="15"/>
        <v>6.7517800147243179E-5</v>
      </c>
      <c r="I80" s="7">
        <f t="shared" si="14"/>
        <v>2.5349066693454159E-3</v>
      </c>
      <c r="J80" s="7">
        <f t="shared" si="15"/>
        <v>-5.9851047833850979E-3</v>
      </c>
      <c r="K80" s="7"/>
    </row>
    <row r="81" spans="1:11" x14ac:dyDescent="0.35">
      <c r="A81" s="1">
        <v>38929</v>
      </c>
      <c r="B81" s="5">
        <v>625.80100000000004</v>
      </c>
      <c r="C81" s="5">
        <v>1673.27</v>
      </c>
      <c r="D81" s="5">
        <v>1732.54</v>
      </c>
      <c r="E81" s="7">
        <f t="shared" si="12"/>
        <v>4.2316308387519985E-3</v>
      </c>
      <c r="F81" s="7">
        <f t="shared" si="15"/>
        <v>3.8370957920814686E-3</v>
      </c>
      <c r="G81" s="7">
        <f t="shared" si="13"/>
        <v>1.9167986356438016E-2</v>
      </c>
      <c r="H81" s="7">
        <f t="shared" si="15"/>
        <v>7.6658217282161711E-3</v>
      </c>
      <c r="I81" s="7">
        <f t="shared" si="14"/>
        <v>2.1147430834698611E-2</v>
      </c>
      <c r="J81" s="7">
        <f t="shared" si="15"/>
        <v>2.5349066693454159E-3</v>
      </c>
      <c r="K81" s="7"/>
    </row>
    <row r="82" spans="1:11" x14ac:dyDescent="0.35">
      <c r="A82" s="1">
        <v>38960</v>
      </c>
      <c r="B82" s="5">
        <v>628.56200000000001</v>
      </c>
      <c r="C82" s="5">
        <v>1719.24</v>
      </c>
      <c r="D82" s="5">
        <v>1784.22</v>
      </c>
      <c r="E82" s="7">
        <f t="shared" si="12"/>
        <v>4.4119456504543297E-3</v>
      </c>
      <c r="F82" s="7">
        <f t="shared" si="15"/>
        <v>4.2316308387519985E-3</v>
      </c>
      <c r="G82" s="7">
        <f t="shared" si="13"/>
        <v>2.7473151374255211E-2</v>
      </c>
      <c r="H82" s="7">
        <f t="shared" si="15"/>
        <v>1.9167986356438016E-2</v>
      </c>
      <c r="I82" s="7">
        <f t="shared" si="14"/>
        <v>2.9829037136227754E-2</v>
      </c>
      <c r="J82" s="7">
        <f t="shared" si="15"/>
        <v>2.1147430834698611E-2</v>
      </c>
      <c r="K82" s="7"/>
    </row>
    <row r="83" spans="1:11" x14ac:dyDescent="0.35">
      <c r="A83" s="1">
        <v>38989</v>
      </c>
      <c r="B83" s="5">
        <v>631.42600000000004</v>
      </c>
      <c r="C83" s="5">
        <v>1747.34</v>
      </c>
      <c r="D83" s="5">
        <v>1817.46</v>
      </c>
      <c r="E83" s="7">
        <f t="shared" si="12"/>
        <v>4.5564319828435007E-3</v>
      </c>
      <c r="F83" s="7">
        <f t="shared" si="15"/>
        <v>4.4119456504543297E-3</v>
      </c>
      <c r="G83" s="7">
        <f t="shared" si="13"/>
        <v>1.6344431260324255E-2</v>
      </c>
      <c r="H83" s="7">
        <f t="shared" si="15"/>
        <v>2.7473151374255211E-2</v>
      </c>
      <c r="I83" s="7">
        <f t="shared" si="14"/>
        <v>1.8629989575276618E-2</v>
      </c>
      <c r="J83" s="7">
        <f t="shared" si="15"/>
        <v>2.9829037136227754E-2</v>
      </c>
      <c r="K83" s="7"/>
    </row>
    <row r="84" spans="1:11" x14ac:dyDescent="0.35">
      <c r="A84" s="1">
        <v>39021</v>
      </c>
      <c r="B84" s="5">
        <v>633.83500000000004</v>
      </c>
      <c r="C84" s="5">
        <v>1760.18</v>
      </c>
      <c r="D84" s="5">
        <v>1842.08</v>
      </c>
      <c r="E84" s="7">
        <f t="shared" si="12"/>
        <v>3.8151739079479441E-3</v>
      </c>
      <c r="F84" s="7">
        <f t="shared" si="15"/>
        <v>4.5564319828435007E-3</v>
      </c>
      <c r="G84" s="7">
        <f t="shared" si="13"/>
        <v>7.3483122918265309E-3</v>
      </c>
      <c r="H84" s="7">
        <f t="shared" si="15"/>
        <v>1.6344431260324255E-2</v>
      </c>
      <c r="I84" s="7">
        <f t="shared" si="14"/>
        <v>1.354637791203106E-2</v>
      </c>
      <c r="J84" s="7">
        <f t="shared" si="15"/>
        <v>1.8629989575276618E-2</v>
      </c>
      <c r="K84" s="7"/>
    </row>
    <row r="85" spans="1:11" x14ac:dyDescent="0.35">
      <c r="A85" s="1">
        <v>39051</v>
      </c>
      <c r="B85" s="5">
        <v>636.56100000000004</v>
      </c>
      <c r="C85" s="5">
        <v>1794.73</v>
      </c>
      <c r="D85" s="5">
        <v>1887.32</v>
      </c>
      <c r="E85" s="7">
        <f t="shared" si="12"/>
        <v>4.3008038369607426E-3</v>
      </c>
      <c r="F85" s="7">
        <f t="shared" si="15"/>
        <v>3.8151739079479441E-3</v>
      </c>
      <c r="G85" s="7">
        <f t="shared" si="13"/>
        <v>1.9628674340124386E-2</v>
      </c>
      <c r="H85" s="7">
        <f t="shared" si="15"/>
        <v>7.3483122918265309E-3</v>
      </c>
      <c r="I85" s="7">
        <f t="shared" si="14"/>
        <v>2.4559193954659886E-2</v>
      </c>
      <c r="J85" s="7">
        <f t="shared" si="15"/>
        <v>1.354637791203106E-2</v>
      </c>
      <c r="K85" s="7"/>
    </row>
    <row r="86" spans="1:11" x14ac:dyDescent="0.35">
      <c r="A86" s="1">
        <v>39080</v>
      </c>
      <c r="B86" s="5">
        <v>639.36900000000003</v>
      </c>
      <c r="C86" s="5">
        <v>1755.82</v>
      </c>
      <c r="D86" s="5">
        <v>1846.08</v>
      </c>
      <c r="E86" s="7">
        <f t="shared" si="12"/>
        <v>4.4112033253687066E-3</v>
      </c>
      <c r="F86" s="7">
        <f t="shared" si="15"/>
        <v>4.3008038369607426E-3</v>
      </c>
      <c r="G86" s="7">
        <f t="shared" si="13"/>
        <v>-2.1680141302591549E-2</v>
      </c>
      <c r="H86" s="7">
        <f t="shared" si="15"/>
        <v>1.9628674340124386E-2</v>
      </c>
      <c r="I86" s="7">
        <f t="shared" si="14"/>
        <v>-2.1851090435114351E-2</v>
      </c>
      <c r="J86" s="7">
        <f t="shared" si="15"/>
        <v>2.4559193954659886E-2</v>
      </c>
      <c r="K86" s="7"/>
    </row>
    <row r="87" spans="1:11" x14ac:dyDescent="0.35">
      <c r="A87" s="1">
        <v>39113</v>
      </c>
      <c r="B87" s="5">
        <v>641.99599999999998</v>
      </c>
      <c r="C87" s="5">
        <v>1742.34</v>
      </c>
      <c r="D87" s="5">
        <v>1841.57</v>
      </c>
      <c r="E87" s="7">
        <f t="shared" si="12"/>
        <v>4.108738459324579E-3</v>
      </c>
      <c r="F87" s="7">
        <f t="shared" si="15"/>
        <v>4.4112033253687066E-3</v>
      </c>
      <c r="G87" s="7">
        <f t="shared" si="13"/>
        <v>-7.677324554908882E-3</v>
      </c>
      <c r="H87" s="7">
        <f t="shared" si="15"/>
        <v>-2.1680141302591549E-2</v>
      </c>
      <c r="I87" s="7">
        <f t="shared" si="14"/>
        <v>-2.4430143872421484E-3</v>
      </c>
      <c r="J87" s="7">
        <f t="shared" si="15"/>
        <v>-2.1851090435114351E-2</v>
      </c>
      <c r="K87" s="7"/>
    </row>
    <row r="88" spans="1:11" x14ac:dyDescent="0.35">
      <c r="A88" s="1">
        <v>39141</v>
      </c>
      <c r="B88" s="5">
        <v>644.43200000000002</v>
      </c>
      <c r="C88" s="5">
        <v>1794.08</v>
      </c>
      <c r="D88" s="5">
        <v>1902.06</v>
      </c>
      <c r="E88" s="7">
        <f t="shared" si="12"/>
        <v>3.7944161645866448E-3</v>
      </c>
      <c r="F88" s="7">
        <f t="shared" si="15"/>
        <v>4.108738459324579E-3</v>
      </c>
      <c r="G88" s="7">
        <f t="shared" si="13"/>
        <v>2.9695696591939491E-2</v>
      </c>
      <c r="H88" s="7">
        <f t="shared" si="15"/>
        <v>-7.677324554908882E-3</v>
      </c>
      <c r="I88" s="7">
        <f t="shared" si="14"/>
        <v>3.2846972963286758E-2</v>
      </c>
      <c r="J88" s="7">
        <f t="shared" si="15"/>
        <v>-2.4430143872421484E-3</v>
      </c>
      <c r="K88" s="7"/>
    </row>
    <row r="89" spans="1:11" x14ac:dyDescent="0.35">
      <c r="A89" s="1">
        <v>39171</v>
      </c>
      <c r="B89" s="5">
        <v>647.35599999999999</v>
      </c>
      <c r="C89" s="5">
        <v>1774.31</v>
      </c>
      <c r="D89" s="5">
        <v>1862.22</v>
      </c>
      <c r="E89" s="7">
        <f t="shared" si="12"/>
        <v>4.537328996697898E-3</v>
      </c>
      <c r="F89" s="7">
        <f t="shared" si="15"/>
        <v>3.7944161645866448E-3</v>
      </c>
      <c r="G89" s="7">
        <f t="shared" si="13"/>
        <v>-1.1019575492731692E-2</v>
      </c>
      <c r="H89" s="7">
        <f t="shared" si="15"/>
        <v>2.9695696591939491E-2</v>
      </c>
      <c r="I89" s="7">
        <f t="shared" si="14"/>
        <v>-2.0945711491750951E-2</v>
      </c>
      <c r="J89" s="7">
        <f t="shared" si="15"/>
        <v>3.2846972963286758E-2</v>
      </c>
      <c r="K89" s="7"/>
    </row>
    <row r="90" spans="1:11" x14ac:dyDescent="0.35">
      <c r="A90" s="1">
        <v>39202</v>
      </c>
      <c r="B90" s="5">
        <v>650.19399999999996</v>
      </c>
      <c r="C90" s="5">
        <v>1788.18</v>
      </c>
      <c r="D90" s="5">
        <v>1885.67</v>
      </c>
      <c r="E90" s="7">
        <f t="shared" si="12"/>
        <v>4.3839865545387546E-3</v>
      </c>
      <c r="F90" s="7">
        <f t="shared" si="15"/>
        <v>4.537328996697898E-3</v>
      </c>
      <c r="G90" s="7">
        <f t="shared" si="13"/>
        <v>7.8171232760904097E-3</v>
      </c>
      <c r="H90" s="7">
        <f t="shared" si="15"/>
        <v>-1.1019575492731692E-2</v>
      </c>
      <c r="I90" s="7">
        <f t="shared" si="14"/>
        <v>1.2592497127084989E-2</v>
      </c>
      <c r="J90" s="7">
        <f t="shared" si="15"/>
        <v>-2.0945711491750951E-2</v>
      </c>
      <c r="K90" s="7"/>
    </row>
    <row r="91" spans="1:11" x14ac:dyDescent="0.35">
      <c r="A91" s="1">
        <v>39233</v>
      </c>
      <c r="B91" s="5">
        <v>653.06100000000004</v>
      </c>
      <c r="C91" s="5">
        <v>1754.79</v>
      </c>
      <c r="D91" s="5">
        <v>1854.69</v>
      </c>
      <c r="E91" s="7">
        <f t="shared" si="12"/>
        <v>4.4094531785898727E-3</v>
      </c>
      <c r="F91" s="7">
        <f t="shared" si="15"/>
        <v>4.3839865545387546E-3</v>
      </c>
      <c r="G91" s="7">
        <f t="shared" si="13"/>
        <v>-1.867261685065269E-2</v>
      </c>
      <c r="H91" s="7">
        <f t="shared" si="15"/>
        <v>7.8171232760904097E-3</v>
      </c>
      <c r="I91" s="7">
        <f t="shared" si="14"/>
        <v>-1.6429173715443279E-2</v>
      </c>
      <c r="J91" s="7">
        <f t="shared" si="15"/>
        <v>1.2592497127084989E-2</v>
      </c>
      <c r="K91" s="7"/>
    </row>
    <row r="92" spans="1:11" x14ac:dyDescent="0.35">
      <c r="A92" s="1">
        <v>39262</v>
      </c>
      <c r="B92" s="5">
        <v>655.60900000000004</v>
      </c>
      <c r="C92" s="5">
        <v>1739.99</v>
      </c>
      <c r="D92" s="5">
        <v>1830.2</v>
      </c>
      <c r="E92" s="7">
        <f t="shared" si="12"/>
        <v>3.9016263411839613E-3</v>
      </c>
      <c r="F92" s="7">
        <f t="shared" si="15"/>
        <v>4.4094531785898727E-3</v>
      </c>
      <c r="G92" s="7">
        <f t="shared" si="13"/>
        <v>-8.4340576365262709E-3</v>
      </c>
      <c r="H92" s="7">
        <f t="shared" si="15"/>
        <v>-1.867261685065269E-2</v>
      </c>
      <c r="I92" s="7">
        <f t="shared" si="14"/>
        <v>-1.3204362993276542E-2</v>
      </c>
      <c r="J92" s="7">
        <f t="shared" si="15"/>
        <v>-1.6429173715443279E-2</v>
      </c>
      <c r="K92" s="7"/>
    </row>
    <row r="93" spans="1:11" x14ac:dyDescent="0.35">
      <c r="A93" s="1">
        <v>39294</v>
      </c>
      <c r="B93" s="5">
        <v>658.17600000000004</v>
      </c>
      <c r="C93" s="5">
        <v>1786.55</v>
      </c>
      <c r="D93" s="5">
        <v>1826.8</v>
      </c>
      <c r="E93" s="7">
        <f t="shared" si="12"/>
        <v>3.9154435036736768E-3</v>
      </c>
      <c r="F93" s="7">
        <f t="shared" si="15"/>
        <v>3.9016263411839613E-3</v>
      </c>
      <c r="G93" s="7">
        <f t="shared" si="13"/>
        <v>2.6758774475715397E-2</v>
      </c>
      <c r="H93" s="7">
        <f t="shared" si="15"/>
        <v>-8.4340576365262709E-3</v>
      </c>
      <c r="I93" s="7">
        <f t="shared" si="14"/>
        <v>-1.8577204677084902E-3</v>
      </c>
      <c r="J93" s="7">
        <f t="shared" si="15"/>
        <v>-1.3204362993276542E-2</v>
      </c>
      <c r="K93" s="7"/>
    </row>
    <row r="94" spans="1:11" x14ac:dyDescent="0.35">
      <c r="A94" s="1">
        <v>39325</v>
      </c>
      <c r="B94" s="5">
        <v>661.83799999999997</v>
      </c>
      <c r="C94" s="5">
        <v>1819.82</v>
      </c>
      <c r="D94" s="5">
        <v>1845.92</v>
      </c>
      <c r="E94" s="7">
        <f t="shared" si="12"/>
        <v>5.5638613380006863E-3</v>
      </c>
      <c r="F94" s="7">
        <f t="shared" si="15"/>
        <v>3.9154435036736768E-3</v>
      </c>
      <c r="G94" s="7">
        <f t="shared" si="13"/>
        <v>1.8622484677170981E-2</v>
      </c>
      <c r="H94" s="7">
        <f t="shared" si="15"/>
        <v>2.6758774475715397E-2</v>
      </c>
      <c r="I94" s="7">
        <f t="shared" si="14"/>
        <v>1.0466389314648605E-2</v>
      </c>
      <c r="J94" s="7">
        <f t="shared" si="15"/>
        <v>-1.8577204677084902E-3</v>
      </c>
      <c r="K94" s="7"/>
    </row>
    <row r="95" spans="1:11" x14ac:dyDescent="0.35">
      <c r="A95" s="1">
        <v>39353</v>
      </c>
      <c r="B95" s="5">
        <v>664.36500000000001</v>
      </c>
      <c r="C95" s="5">
        <v>1824.94</v>
      </c>
      <c r="D95" s="5">
        <v>1865.22</v>
      </c>
      <c r="E95" s="7">
        <f t="shared" si="12"/>
        <v>3.8181548959110856E-3</v>
      </c>
      <c r="F95" s="7">
        <f t="shared" si="15"/>
        <v>5.5638613380006863E-3</v>
      </c>
      <c r="G95" s="7">
        <f t="shared" si="13"/>
        <v>2.8134650679738638E-3</v>
      </c>
      <c r="H95" s="7">
        <f t="shared" si="15"/>
        <v>1.8622484677170981E-2</v>
      </c>
      <c r="I95" s="7">
        <f t="shared" si="14"/>
        <v>1.0455491028863673E-2</v>
      </c>
      <c r="J95" s="7">
        <f t="shared" si="15"/>
        <v>1.0466389314648605E-2</v>
      </c>
      <c r="K95" s="7"/>
    </row>
    <row r="96" spans="1:11" x14ac:dyDescent="0.35">
      <c r="A96" s="1">
        <v>39386</v>
      </c>
      <c r="B96" s="5">
        <v>666.33600000000001</v>
      </c>
      <c r="C96" s="5">
        <v>1850.71</v>
      </c>
      <c r="D96" s="5">
        <v>1900.51</v>
      </c>
      <c r="E96" s="7">
        <f t="shared" si="12"/>
        <v>2.9667426790995766E-3</v>
      </c>
      <c r="F96" s="7">
        <f t="shared" si="15"/>
        <v>3.8181548959110856E-3</v>
      </c>
      <c r="G96" s="7">
        <f t="shared" si="13"/>
        <v>1.4121012197661376E-2</v>
      </c>
      <c r="H96" s="7">
        <f t="shared" si="15"/>
        <v>2.8134650679738638E-3</v>
      </c>
      <c r="I96" s="7">
        <f t="shared" si="14"/>
        <v>1.8920020158480044E-2</v>
      </c>
      <c r="J96" s="7">
        <f t="shared" si="15"/>
        <v>1.0455491028863673E-2</v>
      </c>
      <c r="K96" s="7"/>
    </row>
    <row r="97" spans="1:11" x14ac:dyDescent="0.35">
      <c r="A97" s="1">
        <v>39416</v>
      </c>
      <c r="B97" s="5">
        <v>669.45799999999997</v>
      </c>
      <c r="C97" s="5">
        <v>1935.8</v>
      </c>
      <c r="D97" s="5">
        <v>1898.22</v>
      </c>
      <c r="E97" s="7">
        <f t="shared" si="12"/>
        <v>4.6853239206645636E-3</v>
      </c>
      <c r="F97" s="7">
        <f t="shared" si="15"/>
        <v>2.9667426790995766E-3</v>
      </c>
      <c r="G97" s="7">
        <f t="shared" si="13"/>
        <v>4.5976949386991928E-2</v>
      </c>
      <c r="H97" s="7">
        <f t="shared" si="15"/>
        <v>1.4121012197661376E-2</v>
      </c>
      <c r="I97" s="7">
        <f t="shared" si="14"/>
        <v>-1.2049397267048789E-3</v>
      </c>
      <c r="J97" s="7">
        <f t="shared" si="15"/>
        <v>1.8920020158480044E-2</v>
      </c>
      <c r="K97" s="7"/>
    </row>
    <row r="98" spans="1:11" x14ac:dyDescent="0.35">
      <c r="A98" s="1">
        <v>39447</v>
      </c>
      <c r="B98" s="5">
        <v>671.36099999999999</v>
      </c>
      <c r="C98" s="5">
        <v>1928.04</v>
      </c>
      <c r="D98" s="5">
        <v>1902.17</v>
      </c>
      <c r="E98" s="7">
        <f t="shared" si="12"/>
        <v>2.8425980419981567E-3</v>
      </c>
      <c r="F98" s="7">
        <f t="shared" si="15"/>
        <v>4.6853239206645636E-3</v>
      </c>
      <c r="G98" s="7">
        <f t="shared" si="13"/>
        <v>-4.0086785824982041E-3</v>
      </c>
      <c r="H98" s="7">
        <f t="shared" si="15"/>
        <v>4.5976949386991928E-2</v>
      </c>
      <c r="I98" s="7">
        <f t="shared" si="14"/>
        <v>2.0808968401977435E-3</v>
      </c>
      <c r="J98" s="7">
        <f t="shared" si="15"/>
        <v>-1.2049397267048789E-3</v>
      </c>
      <c r="K98" s="7"/>
    </row>
    <row r="99" spans="1:11" x14ac:dyDescent="0.35">
      <c r="A99" s="1">
        <v>39478</v>
      </c>
      <c r="B99" s="5">
        <v>674.73</v>
      </c>
      <c r="C99" s="5">
        <v>1978.93</v>
      </c>
      <c r="D99" s="5">
        <v>1889.56</v>
      </c>
      <c r="E99" s="7">
        <f t="shared" si="12"/>
        <v>5.0181645940112762E-3</v>
      </c>
      <c r="F99" s="7">
        <f t="shared" si="15"/>
        <v>2.8425980419981567E-3</v>
      </c>
      <c r="G99" s="7">
        <f t="shared" si="13"/>
        <v>2.6394680608286203E-2</v>
      </c>
      <c r="H99" s="7">
        <f t="shared" si="15"/>
        <v>-4.0086785824982041E-3</v>
      </c>
      <c r="I99" s="7">
        <f t="shared" si="14"/>
        <v>-6.629270780214247E-3</v>
      </c>
      <c r="J99" s="7">
        <f t="shared" si="15"/>
        <v>2.0808968401977435E-3</v>
      </c>
      <c r="K99" s="7"/>
    </row>
    <row r="100" spans="1:11" x14ac:dyDescent="0.35">
      <c r="A100" s="1">
        <v>39507</v>
      </c>
      <c r="B100" s="5">
        <v>675.726</v>
      </c>
      <c r="C100" s="5">
        <v>1987.37</v>
      </c>
      <c r="D100" s="5">
        <v>1873.33</v>
      </c>
      <c r="E100" s="7">
        <f t="shared" si="12"/>
        <v>1.4761460139611771E-3</v>
      </c>
      <c r="F100" s="7">
        <f t="shared" si="15"/>
        <v>5.0181645940112762E-3</v>
      </c>
      <c r="G100" s="7">
        <f t="shared" si="13"/>
        <v>4.2649310485969316E-3</v>
      </c>
      <c r="H100" s="7">
        <f t="shared" si="15"/>
        <v>2.6394680608286203E-2</v>
      </c>
      <c r="I100" s="7">
        <f t="shared" si="14"/>
        <v>-8.5893012129808488E-3</v>
      </c>
      <c r="J100" s="7">
        <f t="shared" si="15"/>
        <v>-6.629270780214247E-3</v>
      </c>
      <c r="K100" s="7"/>
    </row>
    <row r="101" spans="1:11" x14ac:dyDescent="0.35">
      <c r="A101" s="1">
        <v>39538</v>
      </c>
      <c r="B101" s="5">
        <v>677.28099999999995</v>
      </c>
      <c r="C101" s="5">
        <v>2004.63</v>
      </c>
      <c r="D101" s="5">
        <v>1850.97</v>
      </c>
      <c r="E101" s="7">
        <f t="shared" si="12"/>
        <v>2.3012286044934438E-3</v>
      </c>
      <c r="F101" s="7">
        <f t="shared" si="15"/>
        <v>1.4761460139611771E-3</v>
      </c>
      <c r="G101" s="7">
        <f t="shared" si="13"/>
        <v>8.6848447948797425E-3</v>
      </c>
      <c r="H101" s="7">
        <f t="shared" si="15"/>
        <v>4.2649310485969316E-3</v>
      </c>
      <c r="I101" s="7">
        <f t="shared" si="14"/>
        <v>-1.1935964298868784E-2</v>
      </c>
      <c r="J101" s="7">
        <f t="shared" si="15"/>
        <v>-8.5893012129808488E-3</v>
      </c>
      <c r="K101" s="7"/>
    </row>
    <row r="102" spans="1:11" x14ac:dyDescent="0.35">
      <c r="A102" s="1">
        <v>39568</v>
      </c>
      <c r="B102" s="5">
        <v>678.00800000000004</v>
      </c>
      <c r="C102" s="5">
        <v>1966.16</v>
      </c>
      <c r="D102" s="5">
        <v>1889.76</v>
      </c>
      <c r="E102" s="7">
        <f t="shared" si="12"/>
        <v>1.073409707344597E-3</v>
      </c>
      <c r="F102" s="7">
        <f t="shared" si="15"/>
        <v>2.3012286044934438E-3</v>
      </c>
      <c r="G102" s="7">
        <f t="shared" si="13"/>
        <v>-1.9190573821603052E-2</v>
      </c>
      <c r="H102" s="7">
        <f t="shared" si="15"/>
        <v>8.6848447948797425E-3</v>
      </c>
      <c r="I102" s="7">
        <f t="shared" si="14"/>
        <v>2.0956579523168983E-2</v>
      </c>
      <c r="J102" s="7">
        <f t="shared" si="15"/>
        <v>-1.1935964298868784E-2</v>
      </c>
      <c r="K102" s="7"/>
    </row>
    <row r="103" spans="1:11" x14ac:dyDescent="0.35">
      <c r="A103" s="1">
        <v>39598</v>
      </c>
      <c r="B103" s="5">
        <v>678.19299999999998</v>
      </c>
      <c r="C103" s="5">
        <v>1927.01</v>
      </c>
      <c r="D103" s="5">
        <v>1855.73</v>
      </c>
      <c r="E103" s="7">
        <f t="shared" si="12"/>
        <v>2.728581373669936E-4</v>
      </c>
      <c r="F103" s="7">
        <f t="shared" si="15"/>
        <v>1.073409707344597E-3</v>
      </c>
      <c r="G103" s="7">
        <f t="shared" si="13"/>
        <v>-1.9911909508890435E-2</v>
      </c>
      <c r="H103" s="7">
        <f t="shared" si="15"/>
        <v>-1.9190573821603052E-2</v>
      </c>
      <c r="I103" s="7">
        <f t="shared" si="14"/>
        <v>-1.800757768182204E-2</v>
      </c>
      <c r="J103" s="7">
        <f t="shared" si="15"/>
        <v>2.0956579523168983E-2</v>
      </c>
      <c r="K103" s="7"/>
    </row>
    <row r="104" spans="1:11" x14ac:dyDescent="0.35">
      <c r="A104" s="1">
        <v>39629</v>
      </c>
      <c r="B104" s="5">
        <v>679.39099999999996</v>
      </c>
      <c r="C104" s="5">
        <v>1960.05</v>
      </c>
      <c r="D104" s="5">
        <v>1845.22</v>
      </c>
      <c r="E104" s="7">
        <f t="shared" si="12"/>
        <v>1.7664588103976087E-3</v>
      </c>
      <c r="F104" s="7">
        <f t="shared" si="15"/>
        <v>2.728581373669936E-4</v>
      </c>
      <c r="G104" s="7">
        <f t="shared" si="13"/>
        <v>1.7145733545752107E-2</v>
      </c>
      <c r="H104" s="7">
        <f t="shared" si="15"/>
        <v>-1.9911909508890435E-2</v>
      </c>
      <c r="I104" s="7">
        <f t="shared" si="14"/>
        <v>-5.6635394157554808E-3</v>
      </c>
      <c r="J104" s="7">
        <f t="shared" si="15"/>
        <v>-1.800757768182204E-2</v>
      </c>
      <c r="K104" s="7"/>
    </row>
    <row r="105" spans="1:11" x14ac:dyDescent="0.35">
      <c r="A105" s="1">
        <v>39660</v>
      </c>
      <c r="B105" s="5">
        <v>680.58500000000004</v>
      </c>
      <c r="C105" s="5">
        <v>1958.62</v>
      </c>
      <c r="D105" s="5">
        <v>1816.05</v>
      </c>
      <c r="E105" s="7">
        <f t="shared" si="12"/>
        <v>1.7574563101367957E-3</v>
      </c>
      <c r="F105" s="7">
        <f t="shared" si="15"/>
        <v>1.7664588103976087E-3</v>
      </c>
      <c r="G105" s="7">
        <f t="shared" si="13"/>
        <v>-7.2957322517286372E-4</v>
      </c>
      <c r="H105" s="7">
        <f t="shared" si="15"/>
        <v>1.7145733545752107E-2</v>
      </c>
      <c r="I105" s="7">
        <f t="shared" si="14"/>
        <v>-1.5808413088954198E-2</v>
      </c>
      <c r="J105" s="7">
        <f t="shared" si="15"/>
        <v>-5.6635394157554808E-3</v>
      </c>
      <c r="K105" s="7"/>
    </row>
    <row r="106" spans="1:11" x14ac:dyDescent="0.35">
      <c r="A106" s="1">
        <v>39689</v>
      </c>
      <c r="B106" s="5">
        <v>681.63599999999997</v>
      </c>
      <c r="C106" s="5">
        <v>2007.25</v>
      </c>
      <c r="D106" s="5">
        <v>1837.37</v>
      </c>
      <c r="E106" s="7">
        <f t="shared" si="12"/>
        <v>1.5442597177426354E-3</v>
      </c>
      <c r="F106" s="7">
        <f t="shared" si="15"/>
        <v>1.7574563101367957E-3</v>
      </c>
      <c r="G106" s="7">
        <f t="shared" si="13"/>
        <v>2.4828705925600714E-2</v>
      </c>
      <c r="H106" s="7">
        <f t="shared" si="15"/>
        <v>-7.2957322517286372E-4</v>
      </c>
      <c r="I106" s="7">
        <f t="shared" si="14"/>
        <v>1.1739764874315162E-2</v>
      </c>
      <c r="J106" s="7">
        <f t="shared" si="15"/>
        <v>-1.5808413088954198E-2</v>
      </c>
      <c r="K106" s="7"/>
    </row>
    <row r="107" spans="1:11" x14ac:dyDescent="0.35">
      <c r="A107" s="1">
        <v>39721</v>
      </c>
      <c r="B107" s="5">
        <v>683.65099999999995</v>
      </c>
      <c r="C107" s="5">
        <v>2015.24</v>
      </c>
      <c r="D107" s="5">
        <v>1659.61</v>
      </c>
      <c r="E107" s="7">
        <f t="shared" si="12"/>
        <v>2.9561232094548195E-3</v>
      </c>
      <c r="F107" s="7">
        <f t="shared" si="15"/>
        <v>1.5442597177426354E-3</v>
      </c>
      <c r="G107" s="7">
        <f t="shared" si="13"/>
        <v>3.9805704321833613E-3</v>
      </c>
      <c r="H107" s="7">
        <f t="shared" si="15"/>
        <v>2.4828705925600714E-2</v>
      </c>
      <c r="I107" s="7">
        <f t="shared" si="14"/>
        <v>-9.6746980738773303E-2</v>
      </c>
      <c r="J107" s="7">
        <f t="shared" si="15"/>
        <v>1.1739764874315162E-2</v>
      </c>
      <c r="K107" s="7"/>
    </row>
    <row r="108" spans="1:11" x14ac:dyDescent="0.35">
      <c r="A108" s="1">
        <v>39752</v>
      </c>
      <c r="B108" s="5">
        <v>684.43200000000002</v>
      </c>
      <c r="C108" s="5">
        <v>1949.44</v>
      </c>
      <c r="D108" s="5">
        <v>1473.51</v>
      </c>
      <c r="E108" s="7">
        <f t="shared" si="12"/>
        <v>1.1423957545591001E-3</v>
      </c>
      <c r="F108" s="7">
        <f t="shared" si="15"/>
        <v>2.9561232094548195E-3</v>
      </c>
      <c r="G108" s="7">
        <f t="shared" si="13"/>
        <v>-3.2651197872213711E-2</v>
      </c>
      <c r="H108" s="7">
        <f t="shared" si="15"/>
        <v>3.9805704321833613E-3</v>
      </c>
      <c r="I108" s="7">
        <f t="shared" si="14"/>
        <v>-0.11213477865281596</v>
      </c>
      <c r="J108" s="7">
        <f t="shared" si="15"/>
        <v>-9.6746980738773303E-2</v>
      </c>
      <c r="K108" s="7"/>
    </row>
    <row r="109" spans="1:11" x14ac:dyDescent="0.35">
      <c r="A109" s="1">
        <v>39780</v>
      </c>
      <c r="B109" s="5">
        <v>685.13900000000001</v>
      </c>
      <c r="C109" s="5">
        <v>2189.27</v>
      </c>
      <c r="D109" s="5">
        <v>1580.56</v>
      </c>
      <c r="E109" s="7">
        <f t="shared" si="12"/>
        <v>1.0329733267877561E-3</v>
      </c>
      <c r="F109" s="7">
        <f t="shared" si="15"/>
        <v>1.1423957545591001E-3</v>
      </c>
      <c r="G109" s="7">
        <f t="shared" si="13"/>
        <v>0.12302507386736705</v>
      </c>
      <c r="H109" s="7">
        <f t="shared" si="15"/>
        <v>-3.2651197872213711E-2</v>
      </c>
      <c r="I109" s="7">
        <f t="shared" si="14"/>
        <v>7.2649659656194965E-2</v>
      </c>
      <c r="J109" s="7">
        <f t="shared" si="15"/>
        <v>-0.11213477865281596</v>
      </c>
      <c r="K109" s="7"/>
    </row>
    <row r="110" spans="1:11" x14ac:dyDescent="0.35">
      <c r="A110" s="1">
        <v>39813</v>
      </c>
      <c r="B110" s="5">
        <v>685.17200000000003</v>
      </c>
      <c r="C110" s="5">
        <v>2391.27</v>
      </c>
      <c r="D110" s="5">
        <v>1803.69</v>
      </c>
      <c r="E110" s="7">
        <f t="shared" si="12"/>
        <v>4.816540877117248E-5</v>
      </c>
      <c r="F110" s="7">
        <f t="shared" si="15"/>
        <v>1.0329733267877561E-3</v>
      </c>
      <c r="G110" s="7">
        <f t="shared" si="13"/>
        <v>9.2268198988703976E-2</v>
      </c>
      <c r="H110" s="7">
        <f t="shared" si="15"/>
        <v>0.12302507386736705</v>
      </c>
      <c r="I110" s="7">
        <f t="shared" si="14"/>
        <v>0.14117148352482678</v>
      </c>
      <c r="J110" s="7">
        <f t="shared" si="15"/>
        <v>7.2649659656194965E-2</v>
      </c>
      <c r="K110" s="7"/>
    </row>
    <row r="111" spans="1:11" x14ac:dyDescent="0.35">
      <c r="A111" s="1">
        <v>39843</v>
      </c>
      <c r="B111" s="5">
        <v>685.09299999999996</v>
      </c>
      <c r="C111" s="5">
        <v>2184.4299999999998</v>
      </c>
      <c r="D111" s="5">
        <v>1747.27</v>
      </c>
      <c r="E111" s="7">
        <f t="shared" si="12"/>
        <v>-1.1529951603406197E-4</v>
      </c>
      <c r="F111" s="7">
        <f t="shared" si="15"/>
        <v>4.816540877117248E-5</v>
      </c>
      <c r="G111" s="7">
        <f t="shared" si="13"/>
        <v>-8.64979696981103E-2</v>
      </c>
      <c r="H111" s="7">
        <f t="shared" si="15"/>
        <v>9.2268198988703976E-2</v>
      </c>
      <c r="I111" s="7">
        <f t="shared" si="14"/>
        <v>-3.1280319788877242E-2</v>
      </c>
      <c r="J111" s="7">
        <f t="shared" si="15"/>
        <v>0.14117148352482678</v>
      </c>
      <c r="K111" s="7"/>
    </row>
    <row r="112" spans="1:11" x14ac:dyDescent="0.35">
      <c r="A112" s="1">
        <v>39871</v>
      </c>
      <c r="B112" s="5">
        <v>685.25599999999997</v>
      </c>
      <c r="C112" s="5">
        <v>2162.33</v>
      </c>
      <c r="D112" s="5">
        <v>1694.54</v>
      </c>
      <c r="E112" s="7">
        <f t="shared" si="12"/>
        <v>2.3792390230226168E-4</v>
      </c>
      <c r="F112" s="7">
        <f t="shared" si="15"/>
        <v>-1.1529951603406197E-4</v>
      </c>
      <c r="G112" s="7">
        <f t="shared" si="13"/>
        <v>-1.0117055707896339E-2</v>
      </c>
      <c r="H112" s="7">
        <f t="shared" si="15"/>
        <v>-8.64979696981103E-2</v>
      </c>
      <c r="I112" s="7">
        <f t="shared" si="14"/>
        <v>-3.0178507042414759E-2</v>
      </c>
      <c r="J112" s="7">
        <f t="shared" si="15"/>
        <v>-3.1280319788877242E-2</v>
      </c>
      <c r="K112" s="7"/>
    </row>
    <row r="113" spans="1:11" x14ac:dyDescent="0.35">
      <c r="A113" s="1">
        <v>39903</v>
      </c>
      <c r="B113" s="5">
        <v>685.49900000000002</v>
      </c>
      <c r="C113" s="5">
        <v>2266.1999999999998</v>
      </c>
      <c r="D113" s="5">
        <v>1672.76</v>
      </c>
      <c r="E113" s="7">
        <f t="shared" si="12"/>
        <v>3.5461199901942742E-4</v>
      </c>
      <c r="F113" s="7">
        <f t="shared" si="15"/>
        <v>2.3792390230226168E-4</v>
      </c>
      <c r="G113" s="7">
        <f t="shared" si="13"/>
        <v>4.8036146194151641E-2</v>
      </c>
      <c r="H113" s="7">
        <f t="shared" si="15"/>
        <v>-1.0117055707896339E-2</v>
      </c>
      <c r="I113" s="7">
        <f t="shared" si="14"/>
        <v>-1.2853045664310114E-2</v>
      </c>
      <c r="J113" s="7">
        <f t="shared" si="15"/>
        <v>-3.0178507042414759E-2</v>
      </c>
      <c r="K113" s="7"/>
    </row>
    <row r="114" spans="1:11" x14ac:dyDescent="0.35">
      <c r="A114" s="1">
        <v>39933</v>
      </c>
      <c r="B114" s="5">
        <v>685.68399999999997</v>
      </c>
      <c r="C114" s="5">
        <v>2149.1</v>
      </c>
      <c r="D114" s="5">
        <v>1735.54</v>
      </c>
      <c r="E114" s="7">
        <f t="shared" si="12"/>
        <v>2.6987639661024687E-4</v>
      </c>
      <c r="F114" s="7">
        <f t="shared" si="15"/>
        <v>3.5461199901942742E-4</v>
      </c>
      <c r="G114" s="7">
        <f t="shared" si="13"/>
        <v>-5.1672403141823309E-2</v>
      </c>
      <c r="H114" s="7">
        <f t="shared" si="15"/>
        <v>4.8036146194151641E-2</v>
      </c>
      <c r="I114" s="7">
        <f t="shared" si="14"/>
        <v>3.7530787441115265E-2</v>
      </c>
      <c r="J114" s="7">
        <f t="shared" si="15"/>
        <v>-1.2853045664310114E-2</v>
      </c>
      <c r="K114" s="7"/>
    </row>
    <row r="115" spans="1:11" x14ac:dyDescent="0.35">
      <c r="A115" s="1">
        <v>39962</v>
      </c>
      <c r="B115" s="5">
        <v>685.77700000000004</v>
      </c>
      <c r="C115" s="5">
        <v>2090.2199999999998</v>
      </c>
      <c r="D115" s="5">
        <v>1825.31</v>
      </c>
      <c r="E115" s="7">
        <f t="shared" si="12"/>
        <v>1.3563099036884019E-4</v>
      </c>
      <c r="F115" s="7">
        <f t="shared" si="15"/>
        <v>2.6987639661024687E-4</v>
      </c>
      <c r="G115" s="7">
        <f t="shared" si="13"/>
        <v>-2.7397515238937298E-2</v>
      </c>
      <c r="H115" s="7">
        <f t="shared" si="15"/>
        <v>-5.1672403141823309E-2</v>
      </c>
      <c r="I115" s="7">
        <f t="shared" si="14"/>
        <v>5.1724535303133257E-2</v>
      </c>
      <c r="J115" s="7">
        <f t="shared" si="15"/>
        <v>3.7530787441115265E-2</v>
      </c>
      <c r="K115" s="7"/>
    </row>
    <row r="116" spans="1:11" x14ac:dyDescent="0.35">
      <c r="A116" s="1">
        <v>39994</v>
      </c>
      <c r="B116" s="5">
        <v>685.85500000000002</v>
      </c>
      <c r="C116" s="5">
        <v>2104.3000000000002</v>
      </c>
      <c r="D116" s="5">
        <v>1919.57</v>
      </c>
      <c r="E116" s="7">
        <f t="shared" si="12"/>
        <v>1.1373959756588725E-4</v>
      </c>
      <c r="F116" s="7">
        <f t="shared" si="15"/>
        <v>1.3563099036884019E-4</v>
      </c>
      <c r="G116" s="7">
        <f t="shared" si="13"/>
        <v>6.7361330386277452E-3</v>
      </c>
      <c r="H116" s="7">
        <f t="shared" si="15"/>
        <v>-2.7397515238937298E-2</v>
      </c>
      <c r="I116" s="7">
        <f t="shared" si="14"/>
        <v>5.1640543250187632E-2</v>
      </c>
      <c r="J116" s="7">
        <f t="shared" si="15"/>
        <v>5.1724535303133257E-2</v>
      </c>
      <c r="K116" s="7"/>
    </row>
    <row r="117" spans="1:11" x14ac:dyDescent="0.35">
      <c r="A117" s="1">
        <v>40025</v>
      </c>
      <c r="B117" s="5">
        <v>685.97199999999998</v>
      </c>
      <c r="C117" s="5">
        <v>2117.02</v>
      </c>
      <c r="D117" s="5">
        <v>2056.23</v>
      </c>
      <c r="E117" s="7">
        <f t="shared" si="12"/>
        <v>1.7058999351160509E-4</v>
      </c>
      <c r="F117" s="7">
        <f t="shared" si="15"/>
        <v>1.1373959756588725E-4</v>
      </c>
      <c r="G117" s="7">
        <f t="shared" si="13"/>
        <v>6.0447654802071593E-3</v>
      </c>
      <c r="H117" s="7">
        <f t="shared" si="15"/>
        <v>6.7361330386277452E-3</v>
      </c>
      <c r="I117" s="7">
        <f t="shared" si="14"/>
        <v>7.119302760514068E-2</v>
      </c>
      <c r="J117" s="7">
        <f t="shared" si="15"/>
        <v>5.1640543250187632E-2</v>
      </c>
      <c r="K117" s="7"/>
    </row>
    <row r="118" spans="1:11" x14ac:dyDescent="0.35">
      <c r="A118" s="1">
        <v>40056</v>
      </c>
      <c r="B118" s="5">
        <v>686.14300000000003</v>
      </c>
      <c r="C118" s="5">
        <v>2156.92</v>
      </c>
      <c r="D118" s="5">
        <v>2102.4</v>
      </c>
      <c r="E118" s="7">
        <f t="shared" si="12"/>
        <v>2.4928131177381907E-4</v>
      </c>
      <c r="F118" s="7">
        <f t="shared" si="15"/>
        <v>1.7058999351160509E-4</v>
      </c>
      <c r="G118" s="7">
        <f t="shared" si="13"/>
        <v>1.8847247546079027E-2</v>
      </c>
      <c r="H118" s="7">
        <f t="shared" si="15"/>
        <v>6.0447654802071593E-3</v>
      </c>
      <c r="I118" s="7">
        <f t="shared" si="14"/>
        <v>2.2453713835514533E-2</v>
      </c>
      <c r="J118" s="7">
        <f t="shared" si="15"/>
        <v>7.119302760514068E-2</v>
      </c>
      <c r="K118" s="7"/>
    </row>
    <row r="119" spans="1:11" x14ac:dyDescent="0.35">
      <c r="A119" s="1">
        <v>40086</v>
      </c>
      <c r="B119" s="5">
        <v>686.30799999999999</v>
      </c>
      <c r="C119" s="5">
        <v>2199.65</v>
      </c>
      <c r="D119" s="5">
        <v>2160.31</v>
      </c>
      <c r="E119" s="7">
        <f t="shared" si="12"/>
        <v>2.4047465324272821E-4</v>
      </c>
      <c r="F119" s="7">
        <f t="shared" si="15"/>
        <v>2.4928131177381907E-4</v>
      </c>
      <c r="G119" s="7">
        <f t="shared" si="13"/>
        <v>1.981065593531528E-2</v>
      </c>
      <c r="H119" s="7">
        <f t="shared" si="15"/>
        <v>1.8847247546079027E-2</v>
      </c>
      <c r="I119" s="7">
        <f t="shared" si="14"/>
        <v>2.754471080669707E-2</v>
      </c>
      <c r="J119" s="7">
        <f t="shared" si="15"/>
        <v>2.2453713835514533E-2</v>
      </c>
      <c r="K119" s="7"/>
    </row>
    <row r="120" spans="1:11" x14ac:dyDescent="0.35">
      <c r="A120" s="1">
        <v>40116</v>
      </c>
      <c r="B120" s="5">
        <v>686.46</v>
      </c>
      <c r="C120" s="5">
        <v>2168.77</v>
      </c>
      <c r="D120" s="5">
        <v>2159.9499999999998</v>
      </c>
      <c r="E120" s="7">
        <f t="shared" si="12"/>
        <v>2.2147490631030387E-4</v>
      </c>
      <c r="F120" s="7">
        <f t="shared" si="15"/>
        <v>2.4047465324272821E-4</v>
      </c>
      <c r="G120" s="7">
        <f t="shared" si="13"/>
        <v>-1.4038597049530699E-2</v>
      </c>
      <c r="H120" s="7">
        <f t="shared" si="15"/>
        <v>1.981065593531528E-2</v>
      </c>
      <c r="I120" s="7">
        <f t="shared" si="14"/>
        <v>-1.6664275034605769E-4</v>
      </c>
      <c r="J120" s="7">
        <f t="shared" si="15"/>
        <v>2.754471080669707E-2</v>
      </c>
      <c r="K120" s="7"/>
    </row>
    <row r="121" spans="1:11" x14ac:dyDescent="0.35">
      <c r="A121" s="1">
        <v>40147</v>
      </c>
      <c r="B121" s="5">
        <v>686.53399999999999</v>
      </c>
      <c r="C121" s="5">
        <v>2206.4899999999998</v>
      </c>
      <c r="D121" s="5">
        <v>2182.41</v>
      </c>
      <c r="E121" s="7">
        <f t="shared" si="12"/>
        <v>1.0779943478134157E-4</v>
      </c>
      <c r="F121" s="7">
        <f t="shared" si="15"/>
        <v>2.2147490631030387E-4</v>
      </c>
      <c r="G121" s="7">
        <f t="shared" si="13"/>
        <v>1.739234681409263E-2</v>
      </c>
      <c r="H121" s="7">
        <f t="shared" si="15"/>
        <v>-1.4038597049530699E-2</v>
      </c>
      <c r="I121" s="7">
        <f t="shared" si="14"/>
        <v>1.0398388851593721E-2</v>
      </c>
      <c r="J121" s="7">
        <f t="shared" si="15"/>
        <v>-1.6664275034605769E-4</v>
      </c>
      <c r="K121" s="7"/>
    </row>
    <row r="122" spans="1:11" x14ac:dyDescent="0.35">
      <c r="A122" s="1">
        <v>40178</v>
      </c>
      <c r="B122" s="5">
        <v>686.58900000000006</v>
      </c>
      <c r="C122" s="5">
        <v>2082.3200000000002</v>
      </c>
      <c r="D122" s="5">
        <v>2154.4</v>
      </c>
      <c r="E122" s="7">
        <f t="shared" si="12"/>
        <v>8.0112565437495675E-5</v>
      </c>
      <c r="F122" s="7">
        <f t="shared" si="15"/>
        <v>1.0779943478134157E-4</v>
      </c>
      <c r="G122" s="7">
        <f t="shared" si="13"/>
        <v>-5.627489814139186E-2</v>
      </c>
      <c r="H122" s="7">
        <f t="shared" si="15"/>
        <v>1.739234681409263E-2</v>
      </c>
      <c r="I122" s="7">
        <f t="shared" si="14"/>
        <v>-1.2834435326084304E-2</v>
      </c>
      <c r="J122" s="7">
        <f t="shared" si="15"/>
        <v>1.0398388851593721E-2</v>
      </c>
      <c r="K122" s="7"/>
    </row>
    <row r="123" spans="1:11" x14ac:dyDescent="0.35">
      <c r="A123" s="1">
        <v>40207</v>
      </c>
      <c r="B123" s="5">
        <v>686.63099999999997</v>
      </c>
      <c r="C123" s="5">
        <v>2136.5100000000002</v>
      </c>
      <c r="D123" s="5">
        <v>2187.85</v>
      </c>
      <c r="E123" s="7">
        <f t="shared" si="12"/>
        <v>6.1171967508766301E-5</v>
      </c>
      <c r="F123" s="7">
        <f t="shared" si="15"/>
        <v>8.0112565437495675E-5</v>
      </c>
      <c r="G123" s="7">
        <f t="shared" si="13"/>
        <v>2.6023858004533329E-2</v>
      </c>
      <c r="H123" s="7">
        <f t="shared" si="15"/>
        <v>-5.627489814139186E-2</v>
      </c>
      <c r="I123" s="7">
        <f t="shared" si="14"/>
        <v>1.5526364649090185E-2</v>
      </c>
      <c r="J123" s="7">
        <f t="shared" si="15"/>
        <v>-1.2834435326084304E-2</v>
      </c>
      <c r="K123" s="7"/>
    </row>
    <row r="124" spans="1:11" x14ac:dyDescent="0.35">
      <c r="A124" s="1">
        <v>40235</v>
      </c>
      <c r="B124" s="5">
        <v>686.65200000000004</v>
      </c>
      <c r="C124" s="5">
        <v>2142.2800000000002</v>
      </c>
      <c r="D124" s="5">
        <v>2191.85</v>
      </c>
      <c r="E124" s="7">
        <f t="shared" si="12"/>
        <v>3.0584112864273649E-5</v>
      </c>
      <c r="F124" s="7">
        <f t="shared" si="15"/>
        <v>6.1171967508766301E-5</v>
      </c>
      <c r="G124" s="7">
        <f t="shared" si="13"/>
        <v>2.7006660394754967E-3</v>
      </c>
      <c r="H124" s="7">
        <f t="shared" si="15"/>
        <v>2.6023858004533329E-2</v>
      </c>
      <c r="I124" s="7">
        <f t="shared" si="14"/>
        <v>1.8282789039467673E-3</v>
      </c>
      <c r="J124" s="7">
        <f t="shared" si="15"/>
        <v>1.5526364649090185E-2</v>
      </c>
      <c r="K124" s="7"/>
    </row>
    <row r="125" spans="1:11" x14ac:dyDescent="0.35">
      <c r="A125" s="1">
        <v>40268</v>
      </c>
      <c r="B125" s="5">
        <v>686.68200000000002</v>
      </c>
      <c r="C125" s="5">
        <v>2101.6</v>
      </c>
      <c r="D125" s="5">
        <v>2192.09</v>
      </c>
      <c r="E125" s="7">
        <f t="shared" si="12"/>
        <v>4.369025357808809E-5</v>
      </c>
      <c r="F125" s="7">
        <f t="shared" si="15"/>
        <v>3.0584112864273649E-5</v>
      </c>
      <c r="G125" s="7">
        <f t="shared" si="13"/>
        <v>-1.8989114401478879E-2</v>
      </c>
      <c r="H125" s="7">
        <f t="shared" si="15"/>
        <v>2.7006660394754967E-3</v>
      </c>
      <c r="I125" s="7">
        <f t="shared" si="14"/>
        <v>1.0949654401537501E-4</v>
      </c>
      <c r="J125" s="7">
        <f t="shared" si="15"/>
        <v>1.8282789039467673E-3</v>
      </c>
      <c r="K125" s="7"/>
    </row>
    <row r="126" spans="1:11" x14ac:dyDescent="0.35">
      <c r="A126" s="1">
        <v>40298</v>
      </c>
      <c r="B126" s="5">
        <v>686.74300000000005</v>
      </c>
      <c r="C126" s="5">
        <v>2160.31</v>
      </c>
      <c r="D126" s="5">
        <v>2263.91</v>
      </c>
      <c r="E126" s="7">
        <f t="shared" si="12"/>
        <v>8.8832967807483953E-5</v>
      </c>
      <c r="F126" s="7">
        <f t="shared" si="15"/>
        <v>4.369025357808809E-5</v>
      </c>
      <c r="G126" s="7">
        <f t="shared" si="13"/>
        <v>2.7935858393604907E-2</v>
      </c>
      <c r="H126" s="7">
        <f t="shared" si="15"/>
        <v>-1.8989114401478879E-2</v>
      </c>
      <c r="I126" s="7">
        <f t="shared" si="14"/>
        <v>3.2763253333576436E-2</v>
      </c>
      <c r="J126" s="7">
        <f t="shared" si="15"/>
        <v>1.0949654401537501E-4</v>
      </c>
      <c r="K126" s="7"/>
    </row>
    <row r="127" spans="1:11" x14ac:dyDescent="0.35">
      <c r="A127" s="1">
        <v>40329</v>
      </c>
      <c r="B127" s="5">
        <v>686.84799999999996</v>
      </c>
      <c r="C127" s="5">
        <v>2252.92</v>
      </c>
      <c r="D127" s="5">
        <v>2236.9699999999998</v>
      </c>
      <c r="E127" s="7">
        <f t="shared" si="12"/>
        <v>1.5289562470943707E-4</v>
      </c>
      <c r="F127" s="7">
        <f t="shared" si="15"/>
        <v>8.8832967807483953E-5</v>
      </c>
      <c r="G127" s="7">
        <f t="shared" si="13"/>
        <v>4.2868847526512432E-2</v>
      </c>
      <c r="H127" s="7">
        <f t="shared" si="15"/>
        <v>2.7935858393604907E-2</v>
      </c>
      <c r="I127" s="7">
        <f t="shared" si="14"/>
        <v>-1.1899766333467343E-2</v>
      </c>
      <c r="J127" s="7">
        <f t="shared" si="15"/>
        <v>3.2763253333576436E-2</v>
      </c>
      <c r="K127" s="7"/>
    </row>
    <row r="128" spans="1:11" x14ac:dyDescent="0.35">
      <c r="A128" s="1">
        <v>40359</v>
      </c>
      <c r="B128" s="5">
        <v>686.928</v>
      </c>
      <c r="C128" s="5">
        <v>2357.2800000000002</v>
      </c>
      <c r="D128" s="5">
        <v>2326.63</v>
      </c>
      <c r="E128" s="7">
        <f t="shared" si="12"/>
        <v>1.1647409616100113E-4</v>
      </c>
      <c r="F128" s="7">
        <f t="shared" si="15"/>
        <v>1.5289562470943707E-4</v>
      </c>
      <c r="G128" s="7">
        <f t="shared" si="13"/>
        <v>4.6322106421888165E-2</v>
      </c>
      <c r="H128" s="7">
        <f t="shared" si="15"/>
        <v>4.2868847526512432E-2</v>
      </c>
      <c r="I128" s="7">
        <f t="shared" si="14"/>
        <v>4.0081002427390766E-2</v>
      </c>
      <c r="J128" s="7">
        <f t="shared" si="15"/>
        <v>-1.1899766333467343E-2</v>
      </c>
      <c r="K128" s="7"/>
    </row>
    <row r="129" spans="1:11" x14ac:dyDescent="0.35">
      <c r="A129" s="1">
        <v>40389</v>
      </c>
      <c r="B129" s="5">
        <v>687.05399999999997</v>
      </c>
      <c r="C129" s="5">
        <v>2359.16</v>
      </c>
      <c r="D129" s="5">
        <v>2379.77</v>
      </c>
      <c r="E129" s="7">
        <f t="shared" si="12"/>
        <v>1.8342533715309806E-4</v>
      </c>
      <c r="F129" s="7">
        <f t="shared" si="15"/>
        <v>1.1647409616100113E-4</v>
      </c>
      <c r="G129" s="7">
        <f t="shared" si="13"/>
        <v>7.9752935586774321E-4</v>
      </c>
      <c r="H129" s="7">
        <f t="shared" si="15"/>
        <v>4.6322106421888165E-2</v>
      </c>
      <c r="I129" s="7">
        <f t="shared" si="14"/>
        <v>2.2839901488418857E-2</v>
      </c>
      <c r="J129" s="7">
        <f t="shared" si="15"/>
        <v>4.0081002427390766E-2</v>
      </c>
      <c r="K129" s="7"/>
    </row>
    <row r="130" spans="1:11" x14ac:dyDescent="0.35">
      <c r="A130" s="1">
        <v>40421</v>
      </c>
      <c r="B130" s="5">
        <v>687.13499999999999</v>
      </c>
      <c r="C130" s="5">
        <v>2519.56</v>
      </c>
      <c r="D130" s="5">
        <v>2472.12</v>
      </c>
      <c r="E130" s="7">
        <f t="shared" si="12"/>
        <v>1.178946633015876E-4</v>
      </c>
      <c r="F130" s="7">
        <f t="shared" si="15"/>
        <v>1.8342533715309806E-4</v>
      </c>
      <c r="G130" s="7">
        <f t="shared" si="13"/>
        <v>6.7990301632784522E-2</v>
      </c>
      <c r="H130" s="7">
        <f t="shared" si="15"/>
        <v>7.9752935586774321E-4</v>
      </c>
      <c r="I130" s="7">
        <f t="shared" si="14"/>
        <v>3.8806271194274933E-2</v>
      </c>
      <c r="J130" s="7">
        <f t="shared" si="15"/>
        <v>2.2839901488418857E-2</v>
      </c>
      <c r="K130" s="7"/>
    </row>
    <row r="131" spans="1:11" x14ac:dyDescent="0.35">
      <c r="A131" s="1">
        <v>40451</v>
      </c>
      <c r="B131" s="5">
        <v>687.16899999999998</v>
      </c>
      <c r="C131" s="5">
        <v>2479.9899999999998</v>
      </c>
      <c r="D131" s="5">
        <v>2470.2399999999998</v>
      </c>
      <c r="E131" s="7">
        <f t="shared" ref="E131:E194" si="16">B131/B130-1</f>
        <v>4.9480815269120626E-5</v>
      </c>
      <c r="F131" s="7">
        <f t="shared" si="15"/>
        <v>1.178946633015876E-4</v>
      </c>
      <c r="G131" s="7">
        <f t="shared" ref="G131:G194" si="17">C131/C130-1</f>
        <v>-1.5705123116734776E-2</v>
      </c>
      <c r="H131" s="7">
        <f t="shared" si="15"/>
        <v>6.7990301632784522E-2</v>
      </c>
      <c r="I131" s="7">
        <f t="shared" ref="I131:I194" si="18">D131/D130-1</f>
        <v>-7.6048088280511461E-4</v>
      </c>
      <c r="J131" s="7">
        <f t="shared" si="15"/>
        <v>3.8806271194274933E-2</v>
      </c>
      <c r="K131" s="7"/>
    </row>
    <row r="132" spans="1:11" x14ac:dyDescent="0.35">
      <c r="A132" s="1">
        <v>40480</v>
      </c>
      <c r="B132" s="5">
        <v>687.28399999999999</v>
      </c>
      <c r="C132" s="5">
        <v>2397.86</v>
      </c>
      <c r="D132" s="5">
        <v>2432.36</v>
      </c>
      <c r="E132" s="7">
        <f t="shared" si="16"/>
        <v>1.6735330027994877E-4</v>
      </c>
      <c r="F132" s="7">
        <f t="shared" si="15"/>
        <v>4.9480815269120626E-5</v>
      </c>
      <c r="G132" s="7">
        <f t="shared" si="17"/>
        <v>-3.3117069020439427E-2</v>
      </c>
      <c r="H132" s="7">
        <f t="shared" si="15"/>
        <v>-1.5705123116734776E-2</v>
      </c>
      <c r="I132" s="7">
        <f t="shared" si="18"/>
        <v>-1.533454239264187E-2</v>
      </c>
      <c r="J132" s="7">
        <f t="shared" si="15"/>
        <v>-7.6048088280511461E-4</v>
      </c>
      <c r="K132" s="7"/>
    </row>
    <row r="133" spans="1:11" x14ac:dyDescent="0.35">
      <c r="A133" s="1">
        <v>40512</v>
      </c>
      <c r="B133" s="5">
        <v>687.32100000000003</v>
      </c>
      <c r="C133" s="5">
        <v>2366.04</v>
      </c>
      <c r="D133" s="5">
        <v>2409.5500000000002</v>
      </c>
      <c r="E133" s="7">
        <f t="shared" si="16"/>
        <v>5.3835095826570978E-5</v>
      </c>
      <c r="F133" s="7">
        <f t="shared" ref="F133:J196" si="19">E132</f>
        <v>1.6735330027994877E-4</v>
      </c>
      <c r="G133" s="7">
        <f t="shared" si="17"/>
        <v>-1.3270165897925734E-2</v>
      </c>
      <c r="H133" s="7">
        <f t="shared" si="19"/>
        <v>-3.3117069020439427E-2</v>
      </c>
      <c r="I133" s="7">
        <f t="shared" si="18"/>
        <v>-9.3777236922165663E-3</v>
      </c>
      <c r="J133" s="7">
        <f t="shared" si="19"/>
        <v>-1.533454239264187E-2</v>
      </c>
      <c r="K133" s="7"/>
    </row>
    <row r="134" spans="1:11" x14ac:dyDescent="0.35">
      <c r="A134" s="1">
        <v>40543</v>
      </c>
      <c r="B134" s="5">
        <v>687.45100000000002</v>
      </c>
      <c r="C134" s="5">
        <v>2277.56</v>
      </c>
      <c r="D134" s="5">
        <v>2395.65</v>
      </c>
      <c r="E134" s="7">
        <f t="shared" si="16"/>
        <v>1.8914015430926412E-4</v>
      </c>
      <c r="F134" s="7">
        <f t="shared" si="19"/>
        <v>5.3835095826570978E-5</v>
      </c>
      <c r="G134" s="7">
        <f t="shared" si="17"/>
        <v>-3.7395817484066174E-2</v>
      </c>
      <c r="H134" s="7">
        <f t="shared" si="19"/>
        <v>-1.3270165897925734E-2</v>
      </c>
      <c r="I134" s="7">
        <f t="shared" si="18"/>
        <v>-5.768712000166043E-3</v>
      </c>
      <c r="J134" s="7">
        <f t="shared" si="19"/>
        <v>-9.3777236922165663E-3</v>
      </c>
      <c r="K134" s="7"/>
    </row>
    <row r="135" spans="1:11" x14ac:dyDescent="0.35">
      <c r="A135" s="1">
        <v>40574</v>
      </c>
      <c r="B135" s="5">
        <v>687.49900000000002</v>
      </c>
      <c r="C135" s="5">
        <v>2228.25</v>
      </c>
      <c r="D135" s="5">
        <v>2369.0700000000002</v>
      </c>
      <c r="E135" s="7">
        <f t="shared" si="16"/>
        <v>6.9823158305171162E-5</v>
      </c>
      <c r="F135" s="7">
        <f t="shared" si="19"/>
        <v>1.8914015430926412E-4</v>
      </c>
      <c r="G135" s="7">
        <f t="shared" si="17"/>
        <v>-2.1650362668821033E-2</v>
      </c>
      <c r="H135" s="7">
        <f t="shared" si="19"/>
        <v>-3.7395817484066174E-2</v>
      </c>
      <c r="I135" s="7">
        <f t="shared" si="18"/>
        <v>-1.1095109886669507E-2</v>
      </c>
      <c r="J135" s="7">
        <f t="shared" si="19"/>
        <v>-5.768712000166043E-3</v>
      </c>
      <c r="K135" s="7"/>
    </row>
    <row r="136" spans="1:11" x14ac:dyDescent="0.35">
      <c r="A136" s="1">
        <v>40602</v>
      </c>
      <c r="B136" s="5">
        <v>687.60900000000004</v>
      </c>
      <c r="C136" s="5">
        <v>2254.2800000000002</v>
      </c>
      <c r="D136" s="5">
        <v>2410.61</v>
      </c>
      <c r="E136" s="7">
        <f t="shared" si="16"/>
        <v>1.6000023272755293E-4</v>
      </c>
      <c r="F136" s="7">
        <f t="shared" si="19"/>
        <v>6.9823158305171162E-5</v>
      </c>
      <c r="G136" s="7">
        <f t="shared" si="17"/>
        <v>1.1681813082015102E-2</v>
      </c>
      <c r="H136" s="7">
        <f t="shared" si="19"/>
        <v>-2.1650362668821033E-2</v>
      </c>
      <c r="I136" s="7">
        <f t="shared" si="18"/>
        <v>1.7534306711072256E-2</v>
      </c>
      <c r="J136" s="7">
        <f t="shared" si="19"/>
        <v>-1.1095109886669507E-2</v>
      </c>
      <c r="K136" s="7"/>
    </row>
    <row r="137" spans="1:11" x14ac:dyDescent="0.35">
      <c r="A137" s="1">
        <v>40633</v>
      </c>
      <c r="B137" s="5">
        <v>687.78800000000001</v>
      </c>
      <c r="C137" s="5">
        <v>2254.4899999999998</v>
      </c>
      <c r="D137" s="5">
        <v>2401.38</v>
      </c>
      <c r="E137" s="7">
        <f t="shared" si="16"/>
        <v>2.6032236343609405E-4</v>
      </c>
      <c r="F137" s="7">
        <f t="shared" si="19"/>
        <v>1.6000023272755293E-4</v>
      </c>
      <c r="G137" s="7">
        <f t="shared" si="17"/>
        <v>9.3156129673088728E-5</v>
      </c>
      <c r="H137" s="7">
        <f t="shared" si="19"/>
        <v>1.1681813082015102E-2</v>
      </c>
      <c r="I137" s="7">
        <f t="shared" si="18"/>
        <v>-3.8289063763943254E-3</v>
      </c>
      <c r="J137" s="7">
        <f t="shared" si="19"/>
        <v>1.7534306711072256E-2</v>
      </c>
      <c r="K137" s="7"/>
    </row>
    <row r="138" spans="1:11" x14ac:dyDescent="0.35">
      <c r="A138" s="1">
        <v>40662</v>
      </c>
      <c r="B138" s="5">
        <v>687.92600000000004</v>
      </c>
      <c r="C138" s="5">
        <v>2296.64</v>
      </c>
      <c r="D138" s="5">
        <v>2459.5100000000002</v>
      </c>
      <c r="E138" s="7">
        <f t="shared" si="16"/>
        <v>2.0064322145785241E-4</v>
      </c>
      <c r="F138" s="7">
        <f t="shared" si="19"/>
        <v>2.6032236343609405E-4</v>
      </c>
      <c r="G138" s="7">
        <f t="shared" si="17"/>
        <v>1.8696024378018983E-2</v>
      </c>
      <c r="H138" s="7">
        <f t="shared" si="19"/>
        <v>9.3156129673088728E-5</v>
      </c>
      <c r="I138" s="7">
        <f t="shared" si="18"/>
        <v>2.4206914357577825E-2</v>
      </c>
      <c r="J138" s="7">
        <f t="shared" si="19"/>
        <v>-3.8289063763943254E-3</v>
      </c>
      <c r="K138" s="7"/>
    </row>
    <row r="139" spans="1:11" x14ac:dyDescent="0.35">
      <c r="A139" s="1">
        <v>40694</v>
      </c>
      <c r="B139" s="5">
        <v>687.97400000000005</v>
      </c>
      <c r="C139" s="5">
        <v>2376.11</v>
      </c>
      <c r="D139" s="5">
        <v>2518.75</v>
      </c>
      <c r="E139" s="7">
        <f t="shared" si="16"/>
        <v>6.977494672399942E-5</v>
      </c>
      <c r="F139" s="7">
        <f t="shared" si="19"/>
        <v>2.0064322145785241E-4</v>
      </c>
      <c r="G139" s="7">
        <f t="shared" si="17"/>
        <v>3.4602723979378691E-2</v>
      </c>
      <c r="H139" s="7">
        <f t="shared" si="19"/>
        <v>1.8696024378018983E-2</v>
      </c>
      <c r="I139" s="7">
        <f t="shared" si="18"/>
        <v>2.4086098450504245E-2</v>
      </c>
      <c r="J139" s="7">
        <f t="shared" si="19"/>
        <v>2.4206914357577825E-2</v>
      </c>
      <c r="K139" s="7"/>
    </row>
    <row r="140" spans="1:11" x14ac:dyDescent="0.35">
      <c r="A140" s="1">
        <v>40724</v>
      </c>
      <c r="B140" s="5">
        <v>688.03599999999994</v>
      </c>
      <c r="C140" s="5">
        <v>2330.3200000000002</v>
      </c>
      <c r="D140" s="5">
        <v>2465.27</v>
      </c>
      <c r="E140" s="7">
        <f t="shared" si="16"/>
        <v>9.0119684755363139E-5</v>
      </c>
      <c r="F140" s="7">
        <f t="shared" si="19"/>
        <v>6.977494672399942E-5</v>
      </c>
      <c r="G140" s="7">
        <f t="shared" si="17"/>
        <v>-1.9270993346267584E-2</v>
      </c>
      <c r="H140" s="7">
        <f t="shared" si="19"/>
        <v>3.4602723979378691E-2</v>
      </c>
      <c r="I140" s="7">
        <f t="shared" si="18"/>
        <v>-2.123275434243177E-2</v>
      </c>
      <c r="J140" s="7">
        <f t="shared" si="19"/>
        <v>2.4086098450504245E-2</v>
      </c>
      <c r="K140" s="7"/>
    </row>
    <row r="141" spans="1:11" x14ac:dyDescent="0.35">
      <c r="A141" s="1">
        <v>40753</v>
      </c>
      <c r="B141" s="5">
        <v>687.99</v>
      </c>
      <c r="C141" s="5">
        <v>2430.7800000000002</v>
      </c>
      <c r="D141" s="5">
        <v>2578.9899999999998</v>
      </c>
      <c r="E141" s="7">
        <f t="shared" si="16"/>
        <v>-6.6856966786543737E-5</v>
      </c>
      <c r="F141" s="7">
        <f t="shared" si="19"/>
        <v>9.0119684755363139E-5</v>
      </c>
      <c r="G141" s="7">
        <f t="shared" si="17"/>
        <v>4.3109959147241694E-2</v>
      </c>
      <c r="H141" s="7">
        <f t="shared" si="19"/>
        <v>-1.9270993346267584E-2</v>
      </c>
      <c r="I141" s="7">
        <f t="shared" si="18"/>
        <v>4.6128821589521474E-2</v>
      </c>
      <c r="J141" s="7">
        <f t="shared" si="19"/>
        <v>-2.123275434243177E-2</v>
      </c>
      <c r="K141" s="7"/>
    </row>
    <row r="142" spans="1:11" x14ac:dyDescent="0.35">
      <c r="A142" s="1">
        <v>40786</v>
      </c>
      <c r="B142" s="5">
        <v>688.14499999999998</v>
      </c>
      <c r="C142" s="5">
        <v>2645.04</v>
      </c>
      <c r="D142" s="5">
        <v>2600.08</v>
      </c>
      <c r="E142" s="7">
        <f t="shared" si="16"/>
        <v>2.2529397229598125E-4</v>
      </c>
      <c r="F142" s="7">
        <f t="shared" si="19"/>
        <v>-6.6856966786543737E-5</v>
      </c>
      <c r="G142" s="7">
        <f t="shared" si="17"/>
        <v>8.8144546195048301E-2</v>
      </c>
      <c r="H142" s="7">
        <f t="shared" si="19"/>
        <v>4.3109959147241694E-2</v>
      </c>
      <c r="I142" s="7">
        <f t="shared" si="18"/>
        <v>8.1776199209768752E-3</v>
      </c>
      <c r="J142" s="7">
        <f t="shared" si="19"/>
        <v>4.6128821589521474E-2</v>
      </c>
      <c r="K142" s="7"/>
    </row>
    <row r="143" spans="1:11" x14ac:dyDescent="0.35">
      <c r="A143" s="1">
        <v>40816</v>
      </c>
      <c r="B143" s="5">
        <v>688.15800000000002</v>
      </c>
      <c r="C143" s="5">
        <v>2905.04</v>
      </c>
      <c r="D143" s="5">
        <v>2685.98</v>
      </c>
      <c r="E143" s="7">
        <f t="shared" si="16"/>
        <v>1.8891367371765E-5</v>
      </c>
      <c r="F143" s="7">
        <f t="shared" si="19"/>
        <v>2.2529397229598125E-4</v>
      </c>
      <c r="G143" s="7">
        <f t="shared" si="17"/>
        <v>9.8297190212624397E-2</v>
      </c>
      <c r="H143" s="7">
        <f t="shared" si="19"/>
        <v>8.8144546195048301E-2</v>
      </c>
      <c r="I143" s="7">
        <f t="shared" si="18"/>
        <v>3.3037445001692367E-2</v>
      </c>
      <c r="J143" s="7">
        <f t="shared" si="19"/>
        <v>8.1776199209768752E-3</v>
      </c>
      <c r="K143" s="7"/>
    </row>
    <row r="144" spans="1:11" x14ac:dyDescent="0.35">
      <c r="A144" s="1">
        <v>40847</v>
      </c>
      <c r="B144" s="5">
        <v>688.17200000000003</v>
      </c>
      <c r="C144" s="5">
        <v>2794.08</v>
      </c>
      <c r="D144" s="5">
        <v>2761.83</v>
      </c>
      <c r="E144" s="7">
        <f t="shared" si="16"/>
        <v>2.0344165148067361E-5</v>
      </c>
      <c r="F144" s="7">
        <f t="shared" si="19"/>
        <v>1.8891367371765E-5</v>
      </c>
      <c r="G144" s="7">
        <f t="shared" si="17"/>
        <v>-3.8195687494836594E-2</v>
      </c>
      <c r="H144" s="7">
        <f t="shared" si="19"/>
        <v>9.8297190212624397E-2</v>
      </c>
      <c r="I144" s="7">
        <f t="shared" si="18"/>
        <v>2.8239227395587374E-2</v>
      </c>
      <c r="J144" s="7">
        <f t="shared" si="19"/>
        <v>3.3037445001692367E-2</v>
      </c>
      <c r="K144" s="7"/>
    </row>
    <row r="145" spans="1:11" x14ac:dyDescent="0.35">
      <c r="A145" s="1">
        <v>40877</v>
      </c>
      <c r="B145" s="5">
        <v>688.16499999999996</v>
      </c>
      <c r="C145" s="5">
        <v>2870.07</v>
      </c>
      <c r="D145" s="5">
        <v>2665.57</v>
      </c>
      <c r="E145" s="7">
        <f t="shared" si="16"/>
        <v>-1.0171875635789362E-5</v>
      </c>
      <c r="F145" s="7">
        <f t="shared" si="19"/>
        <v>2.0344165148067361E-5</v>
      </c>
      <c r="G145" s="7">
        <f t="shared" si="17"/>
        <v>2.7196787493557917E-2</v>
      </c>
      <c r="H145" s="7">
        <f t="shared" si="19"/>
        <v>-3.8195687494836594E-2</v>
      </c>
      <c r="I145" s="7">
        <f t="shared" si="18"/>
        <v>-3.4853702074349124E-2</v>
      </c>
      <c r="J145" s="7">
        <f t="shared" si="19"/>
        <v>2.8239227395587374E-2</v>
      </c>
      <c r="K145" s="7"/>
    </row>
    <row r="146" spans="1:11" x14ac:dyDescent="0.35">
      <c r="A146" s="1">
        <v>40907</v>
      </c>
      <c r="B146" s="5">
        <v>688.15899999999999</v>
      </c>
      <c r="C146" s="5">
        <v>2959.16</v>
      </c>
      <c r="D146" s="5">
        <v>2776.73</v>
      </c>
      <c r="E146" s="7">
        <f t="shared" si="16"/>
        <v>-8.7188392318138241E-6</v>
      </c>
      <c r="F146" s="7">
        <f t="shared" si="19"/>
        <v>-1.0171875635789362E-5</v>
      </c>
      <c r="G146" s="7">
        <f t="shared" si="17"/>
        <v>3.1041054747793506E-2</v>
      </c>
      <c r="H146" s="7">
        <f t="shared" si="19"/>
        <v>2.7196787493557917E-2</v>
      </c>
      <c r="I146" s="7">
        <f t="shared" si="18"/>
        <v>4.1702150009191197E-2</v>
      </c>
      <c r="J146" s="7">
        <f t="shared" si="19"/>
        <v>-3.4853702074349124E-2</v>
      </c>
      <c r="K146" s="7"/>
    </row>
    <row r="147" spans="1:11" x14ac:dyDescent="0.35">
      <c r="A147" s="1">
        <v>40939</v>
      </c>
      <c r="B147" s="5">
        <v>688.14400000000001</v>
      </c>
      <c r="C147" s="5">
        <v>2957.76</v>
      </c>
      <c r="D147" s="5">
        <v>2839.01</v>
      </c>
      <c r="E147" s="7">
        <f t="shared" si="16"/>
        <v>-2.1797288126679248E-5</v>
      </c>
      <c r="F147" s="7">
        <f t="shared" si="19"/>
        <v>-8.7188392318138241E-6</v>
      </c>
      <c r="G147" s="7">
        <f t="shared" si="17"/>
        <v>-4.7310723313365166E-4</v>
      </c>
      <c r="H147" s="7">
        <f t="shared" si="19"/>
        <v>3.1041054747793506E-2</v>
      </c>
      <c r="I147" s="7">
        <f t="shared" si="18"/>
        <v>2.2429260316991551E-2</v>
      </c>
      <c r="J147" s="7">
        <f t="shared" si="19"/>
        <v>4.1702150009191197E-2</v>
      </c>
      <c r="K147" s="7"/>
    </row>
    <row r="148" spans="1:11" x14ac:dyDescent="0.35">
      <c r="A148" s="1">
        <v>40968</v>
      </c>
      <c r="B148" s="5">
        <v>688.15800000000002</v>
      </c>
      <c r="C148" s="5">
        <v>2896.52</v>
      </c>
      <c r="D148" s="5">
        <v>2867.93</v>
      </c>
      <c r="E148" s="7">
        <f t="shared" si="16"/>
        <v>2.0344579041653432E-5</v>
      </c>
      <c r="F148" s="7">
        <f t="shared" si="19"/>
        <v>-2.1797288126679248E-5</v>
      </c>
      <c r="G148" s="7">
        <f t="shared" si="17"/>
        <v>-2.0704857730174275E-2</v>
      </c>
      <c r="H148" s="7">
        <f t="shared" si="19"/>
        <v>-4.7310723313365166E-4</v>
      </c>
      <c r="I148" s="7">
        <f t="shared" si="18"/>
        <v>1.0186649571505502E-2</v>
      </c>
      <c r="J148" s="7">
        <f t="shared" si="19"/>
        <v>2.2429260316991551E-2</v>
      </c>
      <c r="K148" s="7"/>
    </row>
    <row r="149" spans="1:11" x14ac:dyDescent="0.35">
      <c r="A149" s="1">
        <v>40998</v>
      </c>
      <c r="B149" s="5">
        <v>688.23500000000001</v>
      </c>
      <c r="C149" s="5">
        <v>2787.61</v>
      </c>
      <c r="D149" s="5">
        <v>2784.58</v>
      </c>
      <c r="E149" s="7">
        <f t="shared" si="16"/>
        <v>1.1189290831459253E-4</v>
      </c>
      <c r="F149" s="7">
        <f t="shared" si="19"/>
        <v>2.0344579041653432E-5</v>
      </c>
      <c r="G149" s="7">
        <f t="shared" si="17"/>
        <v>-3.7600292765111232E-2</v>
      </c>
      <c r="H149" s="7">
        <f t="shared" si="19"/>
        <v>-2.0704857730174275E-2</v>
      </c>
      <c r="I149" s="7">
        <f t="shared" si="18"/>
        <v>-2.9062773498655825E-2</v>
      </c>
      <c r="J149" s="7">
        <f t="shared" si="19"/>
        <v>1.0186649571505502E-2</v>
      </c>
      <c r="K149" s="7"/>
    </row>
    <row r="150" spans="1:11" x14ac:dyDescent="0.35">
      <c r="A150" s="1">
        <v>41029</v>
      </c>
      <c r="B150" s="5">
        <v>688.26099999999997</v>
      </c>
      <c r="C150" s="5">
        <v>2908.37</v>
      </c>
      <c r="D150" s="5">
        <v>2852.49</v>
      </c>
      <c r="E150" s="7">
        <f t="shared" si="16"/>
        <v>3.7777793922000313E-5</v>
      </c>
      <c r="F150" s="7">
        <f t="shared" si="19"/>
        <v>1.1189290831459253E-4</v>
      </c>
      <c r="G150" s="7">
        <f t="shared" si="17"/>
        <v>4.3320263594979203E-2</v>
      </c>
      <c r="H150" s="7">
        <f t="shared" si="19"/>
        <v>-3.7600292765111232E-2</v>
      </c>
      <c r="I150" s="7">
        <f t="shared" si="18"/>
        <v>2.4387878961997789E-2</v>
      </c>
      <c r="J150" s="7">
        <f t="shared" si="19"/>
        <v>-2.9062773498655825E-2</v>
      </c>
      <c r="K150" s="7"/>
    </row>
    <row r="151" spans="1:11" x14ac:dyDescent="0.35">
      <c r="A151" s="1">
        <v>41060</v>
      </c>
      <c r="B151" s="5">
        <v>688.351</v>
      </c>
      <c r="C151" s="5">
        <v>3124.67</v>
      </c>
      <c r="D151" s="5">
        <v>2922.2</v>
      </c>
      <c r="E151" s="7">
        <f t="shared" si="16"/>
        <v>1.3076434666503545E-4</v>
      </c>
      <c r="F151" s="7">
        <f t="shared" si="19"/>
        <v>3.7777793922000313E-5</v>
      </c>
      <c r="G151" s="7">
        <f t="shared" si="17"/>
        <v>7.4371555201023343E-2</v>
      </c>
      <c r="H151" s="7">
        <f t="shared" si="19"/>
        <v>4.3320263594979203E-2</v>
      </c>
      <c r="I151" s="7">
        <f t="shared" si="18"/>
        <v>2.4438297767915174E-2</v>
      </c>
      <c r="J151" s="7">
        <f t="shared" si="19"/>
        <v>2.4387878961997789E-2</v>
      </c>
      <c r="K151" s="7"/>
    </row>
    <row r="152" spans="1:11" x14ac:dyDescent="0.35">
      <c r="A152" s="1">
        <v>41089</v>
      </c>
      <c r="B152" s="5">
        <v>688.41399999999999</v>
      </c>
      <c r="C152" s="5">
        <v>3082.13</v>
      </c>
      <c r="D152" s="5">
        <v>2927.24</v>
      </c>
      <c r="E152" s="7">
        <f t="shared" si="16"/>
        <v>9.1523074710497809E-5</v>
      </c>
      <c r="F152" s="7">
        <f t="shared" si="19"/>
        <v>1.3076434666503545E-4</v>
      </c>
      <c r="G152" s="7">
        <f t="shared" si="17"/>
        <v>-1.3614237663497231E-2</v>
      </c>
      <c r="H152" s="7">
        <f t="shared" si="19"/>
        <v>7.4371555201023343E-2</v>
      </c>
      <c r="I152" s="7">
        <f t="shared" si="18"/>
        <v>1.7247279446992447E-3</v>
      </c>
      <c r="J152" s="7">
        <f t="shared" si="19"/>
        <v>2.4438297767915174E-2</v>
      </c>
      <c r="K152" s="7"/>
    </row>
    <row r="153" spans="1:11" x14ac:dyDescent="0.35">
      <c r="A153" s="1">
        <v>41121</v>
      </c>
      <c r="B153" s="5">
        <v>688.47400000000005</v>
      </c>
      <c r="C153" s="5">
        <v>3183.85</v>
      </c>
      <c r="D153" s="5">
        <v>3091.43</v>
      </c>
      <c r="E153" s="7">
        <f t="shared" si="16"/>
        <v>8.7156856194203769E-5</v>
      </c>
      <c r="F153" s="7">
        <f t="shared" si="19"/>
        <v>9.1523074710497809E-5</v>
      </c>
      <c r="G153" s="7">
        <f t="shared" si="17"/>
        <v>3.300315041870383E-2</v>
      </c>
      <c r="H153" s="7">
        <f t="shared" si="19"/>
        <v>-1.3614237663497231E-2</v>
      </c>
      <c r="I153" s="7">
        <f t="shared" si="18"/>
        <v>5.609037865019606E-2</v>
      </c>
      <c r="J153" s="7">
        <f t="shared" si="19"/>
        <v>1.7247279446992447E-3</v>
      </c>
      <c r="K153" s="7"/>
    </row>
    <row r="154" spans="1:11" x14ac:dyDescent="0.35">
      <c r="A154" s="1">
        <v>41152</v>
      </c>
      <c r="B154" s="5">
        <v>688.56399999999996</v>
      </c>
      <c r="C154" s="5">
        <v>3149.89</v>
      </c>
      <c r="D154" s="5">
        <v>3076.62</v>
      </c>
      <c r="E154" s="7">
        <f t="shared" si="16"/>
        <v>1.3072389080770463E-4</v>
      </c>
      <c r="F154" s="7">
        <f t="shared" si="19"/>
        <v>8.7156856194203769E-5</v>
      </c>
      <c r="G154" s="7">
        <f t="shared" si="17"/>
        <v>-1.0666331642508298E-2</v>
      </c>
      <c r="H154" s="7">
        <f t="shared" si="19"/>
        <v>3.300315041870383E-2</v>
      </c>
      <c r="I154" s="7">
        <f t="shared" si="18"/>
        <v>-4.7906632205807487E-3</v>
      </c>
      <c r="J154" s="7">
        <f t="shared" si="19"/>
        <v>5.609037865019606E-2</v>
      </c>
      <c r="K154" s="7"/>
    </row>
    <row r="155" spans="1:11" x14ac:dyDescent="0.35">
      <c r="A155" s="1">
        <v>41180</v>
      </c>
      <c r="B155" s="5">
        <v>688.64800000000002</v>
      </c>
      <c r="C155" s="5">
        <v>3088.22</v>
      </c>
      <c r="D155" s="5">
        <v>3089.23</v>
      </c>
      <c r="E155" s="7">
        <f t="shared" si="16"/>
        <v>1.2199301735216217E-4</v>
      </c>
      <c r="F155" s="7">
        <f t="shared" si="19"/>
        <v>1.3072389080770463E-4</v>
      </c>
      <c r="G155" s="7">
        <f t="shared" si="17"/>
        <v>-1.9578461470083131E-2</v>
      </c>
      <c r="H155" s="7">
        <f t="shared" si="19"/>
        <v>-1.0666331642508298E-2</v>
      </c>
      <c r="I155" s="7">
        <f t="shared" si="18"/>
        <v>4.0986537173912652E-3</v>
      </c>
      <c r="J155" s="7">
        <f t="shared" si="19"/>
        <v>-4.7906632205807487E-3</v>
      </c>
      <c r="K155" s="7"/>
    </row>
    <row r="156" spans="1:11" x14ac:dyDescent="0.35">
      <c r="A156" s="1">
        <v>41213</v>
      </c>
      <c r="B156" s="5">
        <v>688.70699999999999</v>
      </c>
      <c r="C156" s="5">
        <v>3084.64</v>
      </c>
      <c r="D156" s="5">
        <v>3164.56</v>
      </c>
      <c r="E156" s="7">
        <f t="shared" si="16"/>
        <v>8.5675119945172185E-5</v>
      </c>
      <c r="F156" s="7">
        <f t="shared" si="19"/>
        <v>1.2199301735216217E-4</v>
      </c>
      <c r="G156" s="7">
        <f t="shared" si="17"/>
        <v>-1.1592438362552082E-3</v>
      </c>
      <c r="H156" s="7">
        <f t="shared" si="19"/>
        <v>-1.9578461470083131E-2</v>
      </c>
      <c r="I156" s="7">
        <f t="shared" si="18"/>
        <v>2.4384717227270203E-2</v>
      </c>
      <c r="J156" s="7">
        <f t="shared" si="19"/>
        <v>4.0986537173912652E-3</v>
      </c>
      <c r="K156" s="7"/>
    </row>
    <row r="157" spans="1:11" x14ac:dyDescent="0.35">
      <c r="A157" s="1">
        <v>41243</v>
      </c>
      <c r="B157" s="5">
        <v>688.81700000000001</v>
      </c>
      <c r="C157" s="5">
        <v>3125.79</v>
      </c>
      <c r="D157" s="5">
        <v>3134.82</v>
      </c>
      <c r="E157" s="7">
        <f t="shared" si="16"/>
        <v>1.5971959047900164E-4</v>
      </c>
      <c r="F157" s="7">
        <f t="shared" si="19"/>
        <v>8.5675119945172185E-5</v>
      </c>
      <c r="G157" s="7">
        <f t="shared" si="17"/>
        <v>1.3340292546293986E-2</v>
      </c>
      <c r="H157" s="7">
        <f t="shared" si="19"/>
        <v>-1.1592438362552082E-3</v>
      </c>
      <c r="I157" s="7">
        <f t="shared" si="18"/>
        <v>-9.3978309780822222E-3</v>
      </c>
      <c r="J157" s="7">
        <f t="shared" si="19"/>
        <v>2.4384717227270203E-2</v>
      </c>
      <c r="K157" s="7"/>
    </row>
    <row r="158" spans="1:11" x14ac:dyDescent="0.35">
      <c r="A158" s="1">
        <v>41274</v>
      </c>
      <c r="B158" s="5">
        <v>688.923</v>
      </c>
      <c r="C158" s="5">
        <v>3064.42</v>
      </c>
      <c r="D158" s="5">
        <v>3121.44</v>
      </c>
      <c r="E158" s="7">
        <f t="shared" si="16"/>
        <v>1.5388702659779874E-4</v>
      </c>
      <c r="F158" s="7">
        <f t="shared" si="19"/>
        <v>1.5971959047900164E-4</v>
      </c>
      <c r="G158" s="7">
        <f t="shared" si="17"/>
        <v>-1.9633436667210513E-2</v>
      </c>
      <c r="H158" s="7">
        <f t="shared" si="19"/>
        <v>1.3340292546293986E-2</v>
      </c>
      <c r="I158" s="7">
        <f t="shared" si="18"/>
        <v>-4.2681876471376556E-3</v>
      </c>
      <c r="J158" s="7">
        <f t="shared" si="19"/>
        <v>-9.3978309780822222E-3</v>
      </c>
      <c r="K158" s="7"/>
    </row>
    <row r="159" spans="1:11" x14ac:dyDescent="0.35">
      <c r="A159" s="1">
        <v>41305</v>
      </c>
      <c r="B159" s="5">
        <v>688.92399999999998</v>
      </c>
      <c r="C159" s="5">
        <v>2957.12</v>
      </c>
      <c r="D159" s="5">
        <v>3049.98</v>
      </c>
      <c r="E159" s="7">
        <f t="shared" si="16"/>
        <v>1.4515410284854369E-6</v>
      </c>
      <c r="F159" s="7">
        <f t="shared" si="19"/>
        <v>1.5388702659779874E-4</v>
      </c>
      <c r="G159" s="7">
        <f t="shared" si="17"/>
        <v>-3.5014782568969061E-2</v>
      </c>
      <c r="H159" s="7">
        <f t="shared" si="19"/>
        <v>-1.9633436667210513E-2</v>
      </c>
      <c r="I159" s="7">
        <f t="shared" si="18"/>
        <v>-2.2893280024604001E-2</v>
      </c>
      <c r="J159" s="7">
        <f t="shared" si="19"/>
        <v>-4.2681876471376556E-3</v>
      </c>
      <c r="K159" s="7"/>
    </row>
    <row r="160" spans="1:11" x14ac:dyDescent="0.35">
      <c r="A160" s="1">
        <v>41333</v>
      </c>
      <c r="B160" s="5">
        <v>688.92399999999998</v>
      </c>
      <c r="C160" s="5">
        <v>2994.35</v>
      </c>
      <c r="D160" s="5">
        <v>3079.16</v>
      </c>
      <c r="E160" s="7">
        <f t="shared" si="16"/>
        <v>0</v>
      </c>
      <c r="F160" s="7">
        <f t="shared" si="19"/>
        <v>1.4515410284854369E-6</v>
      </c>
      <c r="G160" s="7">
        <f t="shared" si="17"/>
        <v>1.2589952386105496E-2</v>
      </c>
      <c r="H160" s="7">
        <f t="shared" si="19"/>
        <v>-3.5014782568969061E-2</v>
      </c>
      <c r="I160" s="7">
        <f t="shared" si="18"/>
        <v>9.5672758509890432E-3</v>
      </c>
      <c r="J160" s="7">
        <f t="shared" si="19"/>
        <v>-2.2893280024604001E-2</v>
      </c>
      <c r="K160" s="7"/>
    </row>
    <row r="161" spans="1:11" x14ac:dyDescent="0.35">
      <c r="A161" s="1">
        <v>41362</v>
      </c>
      <c r="B161" s="5">
        <v>689.03399999999999</v>
      </c>
      <c r="C161" s="5">
        <v>2991.47</v>
      </c>
      <c r="D161" s="5">
        <v>3063.81</v>
      </c>
      <c r="E161" s="7">
        <f t="shared" si="16"/>
        <v>1.5966928137212122E-4</v>
      </c>
      <c r="F161" s="7">
        <f t="shared" si="19"/>
        <v>0</v>
      </c>
      <c r="G161" s="7">
        <f t="shared" si="17"/>
        <v>-9.6181141149165317E-4</v>
      </c>
      <c r="H161" s="7">
        <f t="shared" si="19"/>
        <v>1.2589952386105496E-2</v>
      </c>
      <c r="I161" s="7">
        <f t="shared" si="18"/>
        <v>-4.9851258135334975E-3</v>
      </c>
      <c r="J161" s="7">
        <f t="shared" si="19"/>
        <v>9.5672758509890432E-3</v>
      </c>
      <c r="K161" s="7"/>
    </row>
    <row r="162" spans="1:11" x14ac:dyDescent="0.35">
      <c r="A162" s="1">
        <v>41394</v>
      </c>
      <c r="B162" s="5">
        <v>689.10699999999997</v>
      </c>
      <c r="C162" s="5">
        <v>3111.06</v>
      </c>
      <c r="D162" s="5">
        <v>3186.46</v>
      </c>
      <c r="E162" s="7">
        <f t="shared" si="16"/>
        <v>1.0594542504427373E-4</v>
      </c>
      <c r="F162" s="7">
        <f t="shared" si="19"/>
        <v>1.5966928137212122E-4</v>
      </c>
      <c r="G162" s="7">
        <f t="shared" si="17"/>
        <v>3.997700127362136E-2</v>
      </c>
      <c r="H162" s="7">
        <f t="shared" si="19"/>
        <v>-9.6181141149165317E-4</v>
      </c>
      <c r="I162" s="7">
        <f t="shared" si="18"/>
        <v>4.0031855761290647E-2</v>
      </c>
      <c r="J162" s="7">
        <f t="shared" si="19"/>
        <v>-4.9851258135334975E-3</v>
      </c>
      <c r="K162" s="7"/>
    </row>
    <row r="163" spans="1:11" x14ac:dyDescent="0.35">
      <c r="A163" s="1">
        <v>41425</v>
      </c>
      <c r="B163" s="5">
        <v>689.15700000000004</v>
      </c>
      <c r="C163" s="5">
        <v>2917.01</v>
      </c>
      <c r="D163" s="5">
        <v>3032.33</v>
      </c>
      <c r="E163" s="7">
        <f t="shared" si="16"/>
        <v>7.2557672466055934E-5</v>
      </c>
      <c r="F163" s="7">
        <f t="shared" si="19"/>
        <v>1.0594542504427373E-4</v>
      </c>
      <c r="G163" s="7">
        <f t="shared" si="17"/>
        <v>-6.2374239005354992E-2</v>
      </c>
      <c r="H163" s="7">
        <f t="shared" si="19"/>
        <v>3.997700127362136E-2</v>
      </c>
      <c r="I163" s="7">
        <f t="shared" si="18"/>
        <v>-4.8370291797166787E-2</v>
      </c>
      <c r="J163" s="7">
        <f t="shared" si="19"/>
        <v>4.0031855761290647E-2</v>
      </c>
      <c r="K163" s="7"/>
    </row>
    <row r="164" spans="1:11" x14ac:dyDescent="0.35">
      <c r="A164" s="1">
        <v>41453</v>
      </c>
      <c r="B164" s="5">
        <v>689.19600000000003</v>
      </c>
      <c r="C164" s="5">
        <v>2824.49</v>
      </c>
      <c r="D164" s="5">
        <v>2887.83</v>
      </c>
      <c r="E164" s="7">
        <f t="shared" si="16"/>
        <v>5.6590878420914592E-5</v>
      </c>
      <c r="F164" s="7">
        <f t="shared" si="19"/>
        <v>7.2557672466055934E-5</v>
      </c>
      <c r="G164" s="7">
        <f t="shared" si="17"/>
        <v>-3.1717409264966689E-2</v>
      </c>
      <c r="H164" s="7">
        <f t="shared" si="19"/>
        <v>-6.2374239005354992E-2</v>
      </c>
      <c r="I164" s="7">
        <f t="shared" si="18"/>
        <v>-4.765312482480466E-2</v>
      </c>
      <c r="J164" s="7">
        <f t="shared" si="19"/>
        <v>-4.8370291797166787E-2</v>
      </c>
      <c r="K164" s="7"/>
    </row>
    <row r="165" spans="1:11" x14ac:dyDescent="0.35">
      <c r="A165" s="1">
        <v>41486</v>
      </c>
      <c r="B165" s="5">
        <v>689.25400000000002</v>
      </c>
      <c r="C165" s="5">
        <v>2772.08</v>
      </c>
      <c r="D165" s="5">
        <v>2920.16</v>
      </c>
      <c r="E165" s="7">
        <f t="shared" si="16"/>
        <v>8.4156031085580452E-5</v>
      </c>
      <c r="F165" s="7">
        <f t="shared" si="19"/>
        <v>5.6590878420914592E-5</v>
      </c>
      <c r="G165" s="7">
        <f t="shared" si="17"/>
        <v>-1.8555562243095181E-2</v>
      </c>
      <c r="H165" s="7">
        <f t="shared" si="19"/>
        <v>-3.1717409264966689E-2</v>
      </c>
      <c r="I165" s="7">
        <f t="shared" si="18"/>
        <v>1.1195257338555198E-2</v>
      </c>
      <c r="J165" s="7">
        <f t="shared" si="19"/>
        <v>-4.765312482480466E-2</v>
      </c>
      <c r="K165" s="7"/>
    </row>
    <row r="166" spans="1:11" x14ac:dyDescent="0.35">
      <c r="A166" s="1">
        <v>41516</v>
      </c>
      <c r="B166" s="5">
        <v>689.28800000000001</v>
      </c>
      <c r="C166" s="5">
        <v>2751.33</v>
      </c>
      <c r="D166" s="5">
        <v>2889.35</v>
      </c>
      <c r="E166" s="7">
        <f t="shared" si="16"/>
        <v>4.9328694501582504E-5</v>
      </c>
      <c r="F166" s="7">
        <f t="shared" si="19"/>
        <v>8.4156031085580452E-5</v>
      </c>
      <c r="G166" s="7">
        <f t="shared" si="17"/>
        <v>-7.4853539580387318E-3</v>
      </c>
      <c r="H166" s="7">
        <f t="shared" si="19"/>
        <v>-1.8555562243095181E-2</v>
      </c>
      <c r="I166" s="7">
        <f t="shared" si="18"/>
        <v>-1.0550791737439003E-2</v>
      </c>
      <c r="J166" s="7">
        <f t="shared" si="19"/>
        <v>1.1195257338555198E-2</v>
      </c>
      <c r="K166" s="7"/>
    </row>
    <row r="167" spans="1:11" x14ac:dyDescent="0.35">
      <c r="A167" s="1">
        <v>41547</v>
      </c>
      <c r="B167" s="5">
        <v>689.32</v>
      </c>
      <c r="C167" s="5">
        <v>2761.52</v>
      </c>
      <c r="D167" s="5">
        <v>2889.18</v>
      </c>
      <c r="E167" s="7">
        <f t="shared" si="16"/>
        <v>4.6424716519055664E-5</v>
      </c>
      <c r="F167" s="7">
        <f t="shared" si="19"/>
        <v>4.9328694501582504E-5</v>
      </c>
      <c r="G167" s="7">
        <f t="shared" si="17"/>
        <v>3.7036633191946944E-3</v>
      </c>
      <c r="H167" s="7">
        <f t="shared" si="19"/>
        <v>-7.4853539580387318E-3</v>
      </c>
      <c r="I167" s="7">
        <f t="shared" si="18"/>
        <v>-5.883676259366144E-5</v>
      </c>
      <c r="J167" s="7">
        <f t="shared" si="19"/>
        <v>-1.0550791737439003E-2</v>
      </c>
      <c r="K167" s="7"/>
    </row>
    <row r="168" spans="1:11" x14ac:dyDescent="0.35">
      <c r="A168" s="1">
        <v>41578</v>
      </c>
      <c r="B168" s="5">
        <v>689.29399999999998</v>
      </c>
      <c r="C168" s="5">
        <v>2798.28</v>
      </c>
      <c r="D168" s="5">
        <v>2960.35</v>
      </c>
      <c r="E168" s="7">
        <f t="shared" si="16"/>
        <v>-3.7718331108993475E-5</v>
      </c>
      <c r="F168" s="7">
        <f t="shared" si="19"/>
        <v>4.6424716519055664E-5</v>
      </c>
      <c r="G168" s="7">
        <f t="shared" si="17"/>
        <v>1.3311509603406879E-2</v>
      </c>
      <c r="H168" s="7">
        <f t="shared" si="19"/>
        <v>3.7036633191946944E-3</v>
      </c>
      <c r="I168" s="7">
        <f t="shared" si="18"/>
        <v>2.463328695339162E-2</v>
      </c>
      <c r="J168" s="7">
        <f t="shared" si="19"/>
        <v>-5.883676259366144E-5</v>
      </c>
      <c r="K168" s="7"/>
    </row>
    <row r="169" spans="1:11" x14ac:dyDescent="0.35">
      <c r="A169" s="1">
        <v>41607</v>
      </c>
      <c r="B169" s="5">
        <v>689.33500000000004</v>
      </c>
      <c r="C169" s="5">
        <v>2729.28</v>
      </c>
      <c r="D169" s="5">
        <v>2931.33</v>
      </c>
      <c r="E169" s="7">
        <f t="shared" si="16"/>
        <v>5.9481150278539729E-5</v>
      </c>
      <c r="F169" s="7">
        <f t="shared" si="19"/>
        <v>-3.7718331108993475E-5</v>
      </c>
      <c r="G169" s="7">
        <f t="shared" si="17"/>
        <v>-2.4658004202581574E-2</v>
      </c>
      <c r="H169" s="7">
        <f t="shared" si="19"/>
        <v>1.3311509603406879E-2</v>
      </c>
      <c r="I169" s="7">
        <f t="shared" si="18"/>
        <v>-9.8028949279646005E-3</v>
      </c>
      <c r="J169" s="7">
        <f t="shared" si="19"/>
        <v>2.463328695339162E-2</v>
      </c>
      <c r="K169" s="7"/>
    </row>
    <row r="170" spans="1:11" x14ac:dyDescent="0.35">
      <c r="A170" s="1">
        <v>41639</v>
      </c>
      <c r="B170" s="5">
        <v>689.42499999999995</v>
      </c>
      <c r="C170" s="5">
        <v>2676.43</v>
      </c>
      <c r="D170" s="5">
        <v>2943.99</v>
      </c>
      <c r="E170" s="7">
        <f t="shared" si="16"/>
        <v>1.3056061276439657E-4</v>
      </c>
      <c r="F170" s="7">
        <f t="shared" si="19"/>
        <v>5.9481150278539729E-5</v>
      </c>
      <c r="G170" s="7">
        <f t="shared" si="17"/>
        <v>-1.9364081369445563E-2</v>
      </c>
      <c r="H170" s="7">
        <f t="shared" si="19"/>
        <v>-2.4658004202581574E-2</v>
      </c>
      <c r="I170" s="7">
        <f t="shared" si="18"/>
        <v>4.3188586750724234E-3</v>
      </c>
      <c r="J170" s="7">
        <f t="shared" si="19"/>
        <v>-9.8028949279646005E-3</v>
      </c>
      <c r="K170" s="7"/>
    </row>
    <row r="171" spans="1:11" x14ac:dyDescent="0.35">
      <c r="A171" s="1">
        <v>41670</v>
      </c>
      <c r="B171" s="5">
        <v>689.471</v>
      </c>
      <c r="C171" s="5">
        <v>2824.42</v>
      </c>
      <c r="D171" s="5">
        <v>3044.77</v>
      </c>
      <c r="E171" s="7">
        <f t="shared" si="16"/>
        <v>6.6722268557306563E-5</v>
      </c>
      <c r="F171" s="7">
        <f t="shared" si="19"/>
        <v>1.3056061276439657E-4</v>
      </c>
      <c r="G171" s="7">
        <f t="shared" si="17"/>
        <v>5.5293805554414099E-2</v>
      </c>
      <c r="H171" s="7">
        <f t="shared" si="19"/>
        <v>-1.9364081369445563E-2</v>
      </c>
      <c r="I171" s="7">
        <f t="shared" si="18"/>
        <v>3.4232453235235161E-2</v>
      </c>
      <c r="J171" s="7">
        <f t="shared" si="19"/>
        <v>4.3188586750724234E-3</v>
      </c>
      <c r="K171" s="7"/>
    </row>
    <row r="172" spans="1:11" x14ac:dyDescent="0.35">
      <c r="A172" s="1">
        <v>41698</v>
      </c>
      <c r="B172" s="5">
        <v>689.47500000000002</v>
      </c>
      <c r="C172" s="5">
        <v>2847.77</v>
      </c>
      <c r="D172" s="5">
        <v>3105.63</v>
      </c>
      <c r="E172" s="7">
        <f t="shared" si="16"/>
        <v>5.8015493038521271E-6</v>
      </c>
      <c r="F172" s="7">
        <f t="shared" si="19"/>
        <v>6.6722268557306563E-5</v>
      </c>
      <c r="G172" s="7">
        <f t="shared" si="17"/>
        <v>8.2671840590280432E-3</v>
      </c>
      <c r="H172" s="7">
        <f t="shared" si="19"/>
        <v>5.5293805554414099E-2</v>
      </c>
      <c r="I172" s="7">
        <f t="shared" si="18"/>
        <v>1.9988373506044876E-2</v>
      </c>
      <c r="J172" s="7">
        <f t="shared" si="19"/>
        <v>3.4232453235235161E-2</v>
      </c>
      <c r="K172" s="7"/>
    </row>
    <row r="173" spans="1:11" x14ac:dyDescent="0.35">
      <c r="A173" s="1">
        <v>41729</v>
      </c>
      <c r="B173" s="5">
        <v>689.50400000000002</v>
      </c>
      <c r="C173" s="5">
        <v>2866.52</v>
      </c>
      <c r="D173" s="5">
        <v>3125.53</v>
      </c>
      <c r="E173" s="7">
        <f t="shared" si="16"/>
        <v>4.2060988433290092E-5</v>
      </c>
      <c r="F173" s="7">
        <f t="shared" si="19"/>
        <v>5.8015493038521271E-6</v>
      </c>
      <c r="G173" s="7">
        <f t="shared" si="17"/>
        <v>6.58409913721969E-3</v>
      </c>
      <c r="H173" s="7">
        <f t="shared" si="19"/>
        <v>8.2671840590280432E-3</v>
      </c>
      <c r="I173" s="7">
        <f t="shared" si="18"/>
        <v>6.4077175967516276E-3</v>
      </c>
      <c r="J173" s="7">
        <f t="shared" si="19"/>
        <v>1.9988373506044876E-2</v>
      </c>
      <c r="K173" s="7"/>
    </row>
    <row r="174" spans="1:11" x14ac:dyDescent="0.35">
      <c r="A174" s="1">
        <v>41759</v>
      </c>
      <c r="B174" s="5">
        <v>689.53300000000002</v>
      </c>
      <c r="C174" s="5">
        <v>2923.77</v>
      </c>
      <c r="D174" s="5">
        <v>3195.4</v>
      </c>
      <c r="E174" s="7">
        <f t="shared" si="16"/>
        <v>4.2059219380830015E-5</v>
      </c>
      <c r="F174" s="7">
        <f t="shared" si="19"/>
        <v>4.2060988433290092E-5</v>
      </c>
      <c r="G174" s="7">
        <f t="shared" si="17"/>
        <v>1.9971952053360775E-2</v>
      </c>
      <c r="H174" s="7">
        <f t="shared" si="19"/>
        <v>6.58409913721969E-3</v>
      </c>
      <c r="I174" s="7">
        <f t="shared" si="18"/>
        <v>2.2354608658371466E-2</v>
      </c>
      <c r="J174" s="7">
        <f t="shared" si="19"/>
        <v>6.4077175967516276E-3</v>
      </c>
      <c r="K174" s="7"/>
    </row>
    <row r="175" spans="1:11" x14ac:dyDescent="0.35">
      <c r="A175" s="1">
        <v>41789</v>
      </c>
      <c r="B175" s="5">
        <v>689.53700000000003</v>
      </c>
      <c r="C175" s="5">
        <v>3007.86</v>
      </c>
      <c r="D175" s="5">
        <v>3266.95</v>
      </c>
      <c r="E175" s="7">
        <f t="shared" si="16"/>
        <v>5.8010276520192861E-6</v>
      </c>
      <c r="F175" s="7">
        <f t="shared" si="19"/>
        <v>4.2059219380830015E-5</v>
      </c>
      <c r="G175" s="7">
        <f t="shared" si="17"/>
        <v>2.876081223899285E-2</v>
      </c>
      <c r="H175" s="7">
        <f t="shared" si="19"/>
        <v>1.9971952053360775E-2</v>
      </c>
      <c r="I175" s="7">
        <f t="shared" si="18"/>
        <v>2.2391562871627801E-2</v>
      </c>
      <c r="J175" s="7">
        <f t="shared" si="19"/>
        <v>2.2354608658371466E-2</v>
      </c>
      <c r="K175" s="7"/>
    </row>
    <row r="176" spans="1:11" x14ac:dyDescent="0.35">
      <c r="A176" s="1">
        <v>41820</v>
      </c>
      <c r="B176" s="5">
        <v>689.57299999999998</v>
      </c>
      <c r="C176" s="5">
        <v>3001.26</v>
      </c>
      <c r="D176" s="5">
        <v>3274.31</v>
      </c>
      <c r="E176" s="7">
        <f t="shared" si="16"/>
        <v>5.220894600288517E-5</v>
      </c>
      <c r="F176" s="7">
        <f t="shared" si="19"/>
        <v>5.8010276520192861E-6</v>
      </c>
      <c r="G176" s="7">
        <f t="shared" si="17"/>
        <v>-2.1942510622169342E-3</v>
      </c>
      <c r="H176" s="7">
        <f t="shared" si="19"/>
        <v>2.876081223899285E-2</v>
      </c>
      <c r="I176" s="7">
        <f t="shared" si="18"/>
        <v>2.2528658228624376E-3</v>
      </c>
      <c r="J176" s="7">
        <f t="shared" si="19"/>
        <v>2.2391562871627801E-2</v>
      </c>
      <c r="K176" s="7"/>
    </row>
    <row r="177" spans="1:11" x14ac:dyDescent="0.35">
      <c r="A177" s="1">
        <v>41851</v>
      </c>
      <c r="B177" s="5">
        <v>689.59299999999996</v>
      </c>
      <c r="C177" s="5">
        <v>3017.8</v>
      </c>
      <c r="D177" s="5">
        <v>3280.16</v>
      </c>
      <c r="E177" s="7">
        <f t="shared" si="16"/>
        <v>2.9003455761733576E-5</v>
      </c>
      <c r="F177" s="7">
        <f t="shared" si="19"/>
        <v>5.220894600288517E-5</v>
      </c>
      <c r="G177" s="7">
        <f t="shared" si="17"/>
        <v>5.5110187054769888E-3</v>
      </c>
      <c r="H177" s="7">
        <f t="shared" si="19"/>
        <v>-2.1942510622169342E-3</v>
      </c>
      <c r="I177" s="7">
        <f t="shared" si="18"/>
        <v>1.7866359629967743E-3</v>
      </c>
      <c r="J177" s="7">
        <f t="shared" si="19"/>
        <v>2.2528658228624376E-3</v>
      </c>
      <c r="K177" s="7"/>
    </row>
    <row r="178" spans="1:11" x14ac:dyDescent="0.35">
      <c r="A178" s="1">
        <v>41880</v>
      </c>
      <c r="B178" s="5">
        <v>689.61500000000001</v>
      </c>
      <c r="C178" s="5">
        <v>3140.23</v>
      </c>
      <c r="D178" s="5">
        <v>3374.85</v>
      </c>
      <c r="E178" s="7">
        <f t="shared" si="16"/>
        <v>3.1902876044265227E-5</v>
      </c>
      <c r="F178" s="7">
        <f t="shared" si="19"/>
        <v>2.9003455761733576E-5</v>
      </c>
      <c r="G178" s="7">
        <f t="shared" si="17"/>
        <v>4.0569288885943244E-2</v>
      </c>
      <c r="H178" s="7">
        <f t="shared" si="19"/>
        <v>5.5110187054769888E-3</v>
      </c>
      <c r="I178" s="7">
        <f t="shared" si="18"/>
        <v>2.8867494268572269E-2</v>
      </c>
      <c r="J178" s="7">
        <f t="shared" si="19"/>
        <v>1.7866359629967743E-3</v>
      </c>
      <c r="K178" s="7"/>
    </row>
    <row r="179" spans="1:11" x14ac:dyDescent="0.35">
      <c r="A179" s="1">
        <v>41912</v>
      </c>
      <c r="B179" s="5">
        <v>689.64099999999996</v>
      </c>
      <c r="C179" s="5">
        <v>3081.9</v>
      </c>
      <c r="D179" s="5">
        <v>3276.76</v>
      </c>
      <c r="E179" s="7">
        <f t="shared" si="16"/>
        <v>3.7702196152844536E-5</v>
      </c>
      <c r="F179" s="7">
        <f t="shared" si="19"/>
        <v>3.1902876044265227E-5</v>
      </c>
      <c r="G179" s="7">
        <f t="shared" si="17"/>
        <v>-1.8575072526534675E-2</v>
      </c>
      <c r="H179" s="7">
        <f t="shared" si="19"/>
        <v>4.0569288885943244E-2</v>
      </c>
      <c r="I179" s="7">
        <f t="shared" si="18"/>
        <v>-2.9064995481280609E-2</v>
      </c>
      <c r="J179" s="7">
        <f t="shared" si="19"/>
        <v>2.8867494268572269E-2</v>
      </c>
      <c r="K179" s="7"/>
    </row>
    <row r="180" spans="1:11" x14ac:dyDescent="0.35">
      <c r="A180" s="1">
        <v>41943</v>
      </c>
      <c r="B180" s="5">
        <v>689.65099999999995</v>
      </c>
      <c r="C180" s="5">
        <v>3166.66</v>
      </c>
      <c r="D180" s="5">
        <v>3336.61</v>
      </c>
      <c r="E180" s="7">
        <f t="shared" si="16"/>
        <v>1.4500297981001609E-5</v>
      </c>
      <c r="F180" s="7">
        <f t="shared" si="19"/>
        <v>3.7702196152844536E-5</v>
      </c>
      <c r="G180" s="7">
        <f t="shared" si="17"/>
        <v>2.7502514682500978E-2</v>
      </c>
      <c r="H180" s="7">
        <f t="shared" si="19"/>
        <v>-1.8575072526534675E-2</v>
      </c>
      <c r="I180" s="7">
        <f t="shared" si="18"/>
        <v>1.8264993469158552E-2</v>
      </c>
      <c r="J180" s="7">
        <f t="shared" si="19"/>
        <v>-2.9064995481280609E-2</v>
      </c>
      <c r="K180" s="7"/>
    </row>
    <row r="181" spans="1:11" x14ac:dyDescent="0.35">
      <c r="A181" s="1">
        <v>41971</v>
      </c>
      <c r="B181" s="5">
        <v>689.66200000000003</v>
      </c>
      <c r="C181" s="5">
        <v>3254.29</v>
      </c>
      <c r="D181" s="5">
        <v>3370.53</v>
      </c>
      <c r="E181" s="7">
        <f t="shared" si="16"/>
        <v>1.595009649824064E-5</v>
      </c>
      <c r="F181" s="7">
        <f t="shared" si="19"/>
        <v>1.4500297981001609E-5</v>
      </c>
      <c r="G181" s="7">
        <f t="shared" si="17"/>
        <v>2.7672689837241693E-2</v>
      </c>
      <c r="H181" s="7">
        <f t="shared" si="19"/>
        <v>2.7502514682500978E-2</v>
      </c>
      <c r="I181" s="7">
        <f t="shared" si="18"/>
        <v>1.0166006815300666E-2</v>
      </c>
      <c r="J181" s="7">
        <f t="shared" si="19"/>
        <v>1.8264993469158552E-2</v>
      </c>
      <c r="K181" s="7"/>
    </row>
    <row r="182" spans="1:11" x14ac:dyDescent="0.35">
      <c r="A182" s="1">
        <v>42004</v>
      </c>
      <c r="B182" s="5">
        <v>689.66499999999996</v>
      </c>
      <c r="C182" s="5">
        <v>3347.5</v>
      </c>
      <c r="D182" s="5">
        <v>3407.04</v>
      </c>
      <c r="E182" s="7">
        <f t="shared" si="16"/>
        <v>4.3499569353233625E-6</v>
      </c>
      <c r="F182" s="7">
        <f t="shared" si="19"/>
        <v>1.595009649824064E-5</v>
      </c>
      <c r="G182" s="7">
        <f t="shared" si="17"/>
        <v>2.8642192306155945E-2</v>
      </c>
      <c r="H182" s="7">
        <f t="shared" si="19"/>
        <v>2.7672689837241693E-2</v>
      </c>
      <c r="I182" s="7">
        <f t="shared" si="18"/>
        <v>1.0832124324660963E-2</v>
      </c>
      <c r="J182" s="7">
        <f t="shared" si="19"/>
        <v>1.0166006815300666E-2</v>
      </c>
      <c r="K182" s="7"/>
    </row>
    <row r="183" spans="1:11" x14ac:dyDescent="0.35">
      <c r="A183" s="1">
        <v>42034</v>
      </c>
      <c r="B183" s="5">
        <v>689.68700000000001</v>
      </c>
      <c r="C183" s="5">
        <v>3634.01</v>
      </c>
      <c r="D183" s="5">
        <v>3597.24</v>
      </c>
      <c r="E183" s="7">
        <f t="shared" si="16"/>
        <v>3.1899545431590681E-5</v>
      </c>
      <c r="F183" s="7">
        <f t="shared" si="19"/>
        <v>4.3499569353233625E-6</v>
      </c>
      <c r="G183" s="7">
        <f t="shared" si="17"/>
        <v>8.558924570575055E-2</v>
      </c>
      <c r="H183" s="7">
        <f t="shared" si="19"/>
        <v>2.8642192306155945E-2</v>
      </c>
      <c r="I183" s="7">
        <f t="shared" si="18"/>
        <v>5.5825584671738371E-2</v>
      </c>
      <c r="J183" s="7">
        <f t="shared" si="19"/>
        <v>1.0832124324660963E-2</v>
      </c>
      <c r="K183" s="7"/>
    </row>
    <row r="184" spans="1:11" x14ac:dyDescent="0.35">
      <c r="A184" s="1">
        <v>42062</v>
      </c>
      <c r="B184" s="5">
        <v>689.68700000000001</v>
      </c>
      <c r="C184" s="5">
        <v>3439.67</v>
      </c>
      <c r="D184" s="5">
        <v>3514</v>
      </c>
      <c r="E184" s="7">
        <f t="shared" si="16"/>
        <v>0</v>
      </c>
      <c r="F184" s="7">
        <f t="shared" si="19"/>
        <v>3.1899545431590681E-5</v>
      </c>
      <c r="G184" s="7">
        <f t="shared" si="17"/>
        <v>-5.3478113709098274E-2</v>
      </c>
      <c r="H184" s="7">
        <f t="shared" si="19"/>
        <v>8.558924570575055E-2</v>
      </c>
      <c r="I184" s="7">
        <f t="shared" si="18"/>
        <v>-2.3139962860415197E-2</v>
      </c>
      <c r="J184" s="7">
        <f t="shared" si="19"/>
        <v>5.5825584671738371E-2</v>
      </c>
      <c r="K184" s="7"/>
    </row>
    <row r="185" spans="1:11" x14ac:dyDescent="0.35">
      <c r="A185" s="1">
        <v>42094</v>
      </c>
      <c r="B185" s="5">
        <v>689.68799999999999</v>
      </c>
      <c r="C185" s="5">
        <v>3480.04</v>
      </c>
      <c r="D185" s="5">
        <v>3519.14</v>
      </c>
      <c r="E185" s="7">
        <f t="shared" si="16"/>
        <v>1.4499330855954895E-6</v>
      </c>
      <c r="F185" s="7">
        <f t="shared" si="19"/>
        <v>0</v>
      </c>
      <c r="G185" s="7">
        <f t="shared" si="17"/>
        <v>1.1736591010184094E-2</v>
      </c>
      <c r="H185" s="7">
        <f t="shared" si="19"/>
        <v>-5.3478113709098274E-2</v>
      </c>
      <c r="I185" s="7">
        <f t="shared" si="18"/>
        <v>1.4627205463857429E-3</v>
      </c>
      <c r="J185" s="7">
        <f t="shared" si="19"/>
        <v>-2.3139962860415197E-2</v>
      </c>
      <c r="K185" s="7"/>
    </row>
    <row r="186" spans="1:11" x14ac:dyDescent="0.35">
      <c r="A186" s="1">
        <v>42124</v>
      </c>
      <c r="B186" s="5">
        <v>689.70299999999997</v>
      </c>
      <c r="C186" s="5">
        <v>3371.88</v>
      </c>
      <c r="D186" s="5">
        <v>3438.6</v>
      </c>
      <c r="E186" s="7">
        <f t="shared" si="16"/>
        <v>2.1748964749157551E-5</v>
      </c>
      <c r="F186" s="7">
        <f t="shared" si="19"/>
        <v>1.4499330855954895E-6</v>
      </c>
      <c r="G186" s="7">
        <f t="shared" si="17"/>
        <v>-3.1080102527557107E-2</v>
      </c>
      <c r="H186" s="7">
        <f t="shared" si="19"/>
        <v>1.1736591010184094E-2</v>
      </c>
      <c r="I186" s="7">
        <f t="shared" si="18"/>
        <v>-2.2886273350875452E-2</v>
      </c>
      <c r="J186" s="7">
        <f t="shared" si="19"/>
        <v>1.4627205463857429E-3</v>
      </c>
      <c r="K186" s="7"/>
    </row>
    <row r="187" spans="1:11" x14ac:dyDescent="0.35">
      <c r="A187" s="1">
        <v>42153</v>
      </c>
      <c r="B187" s="5">
        <v>689.70899999999995</v>
      </c>
      <c r="C187" s="5">
        <v>3318.33</v>
      </c>
      <c r="D187" s="5">
        <v>3371.5</v>
      </c>
      <c r="E187" s="7">
        <f t="shared" si="16"/>
        <v>8.6993966967874314E-6</v>
      </c>
      <c r="F187" s="7">
        <f t="shared" si="19"/>
        <v>2.1748964749157551E-5</v>
      </c>
      <c r="G187" s="7">
        <f t="shared" si="17"/>
        <v>-1.5881348090679426E-2</v>
      </c>
      <c r="H187" s="7">
        <f t="shared" si="19"/>
        <v>-3.1080102527557107E-2</v>
      </c>
      <c r="I187" s="7">
        <f t="shared" si="18"/>
        <v>-1.951375559820856E-2</v>
      </c>
      <c r="J187" s="7">
        <f t="shared" si="19"/>
        <v>-2.2886273350875452E-2</v>
      </c>
      <c r="K187" s="7"/>
    </row>
    <row r="188" spans="1:11" x14ac:dyDescent="0.35">
      <c r="A188" s="1">
        <v>42185</v>
      </c>
      <c r="B188" s="5">
        <v>689.72500000000002</v>
      </c>
      <c r="C188" s="5">
        <v>3191.14</v>
      </c>
      <c r="D188" s="5">
        <v>3246.18</v>
      </c>
      <c r="E188" s="7">
        <f t="shared" si="16"/>
        <v>2.3198189381457013E-5</v>
      </c>
      <c r="F188" s="7">
        <f t="shared" si="19"/>
        <v>8.6993966967874314E-6</v>
      </c>
      <c r="G188" s="7">
        <f t="shared" si="17"/>
        <v>-3.8329521174807812E-2</v>
      </c>
      <c r="H188" s="7">
        <f t="shared" si="19"/>
        <v>-1.5881348090679426E-2</v>
      </c>
      <c r="I188" s="7">
        <f t="shared" si="18"/>
        <v>-3.7170398932226068E-2</v>
      </c>
      <c r="J188" s="7">
        <f t="shared" si="19"/>
        <v>-1.951375559820856E-2</v>
      </c>
      <c r="K188" s="7"/>
    </row>
    <row r="189" spans="1:11" x14ac:dyDescent="0.35">
      <c r="A189" s="1">
        <v>42216</v>
      </c>
      <c r="B189" s="5">
        <v>689.69299999999998</v>
      </c>
      <c r="C189" s="5">
        <v>3302.89</v>
      </c>
      <c r="D189" s="5">
        <v>3297.78</v>
      </c>
      <c r="E189" s="7">
        <f t="shared" si="16"/>
        <v>-4.6395302475632505E-5</v>
      </c>
      <c r="F189" s="7">
        <f t="shared" si="19"/>
        <v>2.3198189381457013E-5</v>
      </c>
      <c r="G189" s="7">
        <f t="shared" si="17"/>
        <v>3.5018833394962368E-2</v>
      </c>
      <c r="H189" s="7">
        <f t="shared" si="19"/>
        <v>-3.8329521174807812E-2</v>
      </c>
      <c r="I189" s="7">
        <f t="shared" si="18"/>
        <v>1.5895606528288697E-2</v>
      </c>
      <c r="J189" s="7">
        <f t="shared" si="19"/>
        <v>-3.7170398932226068E-2</v>
      </c>
      <c r="K189" s="7"/>
    </row>
    <row r="190" spans="1:11" x14ac:dyDescent="0.35">
      <c r="A190" s="1">
        <v>42247</v>
      </c>
      <c r="B190" s="5">
        <v>689.79600000000005</v>
      </c>
      <c r="C190" s="5">
        <v>3302.25</v>
      </c>
      <c r="D190" s="5">
        <v>3257.37</v>
      </c>
      <c r="E190" s="7">
        <f t="shared" si="16"/>
        <v>1.4934180860182167E-4</v>
      </c>
      <c r="F190" s="7">
        <f t="shared" si="19"/>
        <v>-4.6395302475632505E-5</v>
      </c>
      <c r="G190" s="7">
        <f t="shared" si="17"/>
        <v>-1.9376969865780858E-4</v>
      </c>
      <c r="H190" s="7">
        <f t="shared" si="19"/>
        <v>3.5018833394962368E-2</v>
      </c>
      <c r="I190" s="7">
        <f t="shared" si="18"/>
        <v>-1.2253697942252173E-2</v>
      </c>
      <c r="J190" s="7">
        <f t="shared" si="19"/>
        <v>1.5895606528288697E-2</v>
      </c>
      <c r="K190" s="7"/>
    </row>
    <row r="191" spans="1:11" x14ac:dyDescent="0.35">
      <c r="A191" s="1">
        <v>42277</v>
      </c>
      <c r="B191" s="5">
        <v>689.81299999999999</v>
      </c>
      <c r="C191" s="5">
        <v>3353.11</v>
      </c>
      <c r="D191" s="5">
        <v>3281.91</v>
      </c>
      <c r="E191" s="7">
        <f t="shared" si="16"/>
        <v>2.4644967497655657E-5</v>
      </c>
      <c r="F191" s="7">
        <f t="shared" si="19"/>
        <v>1.4934180860182167E-4</v>
      </c>
      <c r="G191" s="7">
        <f t="shared" si="17"/>
        <v>1.5401620107502456E-2</v>
      </c>
      <c r="H191" s="7">
        <f t="shared" si="19"/>
        <v>-1.9376969865780858E-4</v>
      </c>
      <c r="I191" s="7">
        <f t="shared" si="18"/>
        <v>7.5336851509040237E-3</v>
      </c>
      <c r="J191" s="7">
        <f t="shared" si="19"/>
        <v>-1.2253697942252173E-2</v>
      </c>
      <c r="K191" s="7"/>
    </row>
    <row r="192" spans="1:11" x14ac:dyDescent="0.35">
      <c r="A192" s="1">
        <v>42307</v>
      </c>
      <c r="B192" s="5">
        <v>689.76300000000003</v>
      </c>
      <c r="C192" s="5">
        <v>3334.81</v>
      </c>
      <c r="D192" s="5">
        <v>3307.96</v>
      </c>
      <c r="E192" s="7">
        <f t="shared" si="16"/>
        <v>-7.2483412171031603E-5</v>
      </c>
      <c r="F192" s="7">
        <f t="shared" si="19"/>
        <v>2.4644967497655657E-5</v>
      </c>
      <c r="G192" s="7">
        <f t="shared" si="17"/>
        <v>-5.4576199408907788E-3</v>
      </c>
      <c r="H192" s="7">
        <f t="shared" si="19"/>
        <v>1.5401620107502456E-2</v>
      </c>
      <c r="I192" s="7">
        <f t="shared" si="18"/>
        <v>7.9374510574634627E-3</v>
      </c>
      <c r="J192" s="7">
        <f t="shared" si="19"/>
        <v>7.5336851509040237E-3</v>
      </c>
      <c r="K192" s="7"/>
    </row>
    <row r="193" spans="1:11" x14ac:dyDescent="0.35">
      <c r="A193" s="1">
        <v>42338</v>
      </c>
      <c r="B193" s="5">
        <v>689.80399999999997</v>
      </c>
      <c r="C193" s="5">
        <v>3307.46</v>
      </c>
      <c r="D193" s="5">
        <v>3291.38</v>
      </c>
      <c r="E193" s="7">
        <f t="shared" si="16"/>
        <v>5.9440706445368363E-5</v>
      </c>
      <c r="F193" s="7">
        <f t="shared" si="19"/>
        <v>-7.2483412171031603E-5</v>
      </c>
      <c r="G193" s="7">
        <f t="shared" si="17"/>
        <v>-8.2013667945100011E-3</v>
      </c>
      <c r="H193" s="7">
        <f t="shared" si="19"/>
        <v>-5.4576199408907788E-3</v>
      </c>
      <c r="I193" s="7">
        <f t="shared" si="18"/>
        <v>-5.0121525048669735E-3</v>
      </c>
      <c r="J193" s="7">
        <f t="shared" si="19"/>
        <v>7.9374510574634627E-3</v>
      </c>
      <c r="K193" s="7"/>
    </row>
    <row r="194" spans="1:11" x14ac:dyDescent="0.35">
      <c r="A194" s="1">
        <v>42369</v>
      </c>
      <c r="B194" s="5">
        <v>690.03099999999995</v>
      </c>
      <c r="C194" s="5">
        <v>3306.91</v>
      </c>
      <c r="D194" s="5">
        <v>3250.1</v>
      </c>
      <c r="E194" s="7">
        <f t="shared" si="16"/>
        <v>3.2907898475498243E-4</v>
      </c>
      <c r="F194" s="7">
        <f t="shared" si="19"/>
        <v>5.9440706445368363E-5</v>
      </c>
      <c r="G194" s="7">
        <f t="shared" si="17"/>
        <v>-1.6629074879215278E-4</v>
      </c>
      <c r="H194" s="7">
        <f t="shared" si="19"/>
        <v>-8.2013667945100011E-3</v>
      </c>
      <c r="I194" s="7">
        <f t="shared" si="18"/>
        <v>-1.2541851746076138E-2</v>
      </c>
      <c r="J194" s="7">
        <f t="shared" si="19"/>
        <v>-5.0121525048669735E-3</v>
      </c>
      <c r="K194" s="7"/>
    </row>
    <row r="195" spans="1:11" x14ac:dyDescent="0.35">
      <c r="A195" s="1">
        <v>42398</v>
      </c>
      <c r="B195" s="5">
        <v>690.05200000000002</v>
      </c>
      <c r="C195" s="5">
        <v>3473.05</v>
      </c>
      <c r="D195" s="5">
        <v>3247.36</v>
      </c>
      <c r="E195" s="7">
        <f t="shared" ref="E195:E258" si="20">B195/B194-1</f>
        <v>3.0433415310504586E-5</v>
      </c>
      <c r="F195" s="7">
        <f t="shared" si="19"/>
        <v>3.2907898475498243E-4</v>
      </c>
      <c r="G195" s="7">
        <f t="shared" ref="G195:G258" si="21">C195/C194-1</f>
        <v>5.0240254497400993E-2</v>
      </c>
      <c r="H195" s="7">
        <f t="shared" si="19"/>
        <v>-1.6629074879215278E-4</v>
      </c>
      <c r="I195" s="7">
        <f t="shared" ref="I195:I258" si="22">D195/D194-1</f>
        <v>-8.4305098304660042E-4</v>
      </c>
      <c r="J195" s="7">
        <f t="shared" si="19"/>
        <v>-1.2541851746076138E-2</v>
      </c>
      <c r="K195" s="7"/>
    </row>
    <row r="196" spans="1:11" x14ac:dyDescent="0.35">
      <c r="A196" s="1">
        <v>42429</v>
      </c>
      <c r="B196" s="5">
        <v>690.22</v>
      </c>
      <c r="C196" s="5">
        <v>3576.54</v>
      </c>
      <c r="D196" s="5">
        <v>3301.69</v>
      </c>
      <c r="E196" s="7">
        <f t="shared" si="20"/>
        <v>2.434599131659887E-4</v>
      </c>
      <c r="F196" s="7">
        <f t="shared" si="19"/>
        <v>3.0433415310504586E-5</v>
      </c>
      <c r="G196" s="7">
        <f t="shared" si="21"/>
        <v>2.979801615294897E-2</v>
      </c>
      <c r="H196" s="7">
        <f t="shared" si="19"/>
        <v>5.0240254497400993E-2</v>
      </c>
      <c r="I196" s="7">
        <f t="shared" si="22"/>
        <v>1.6730513401655545E-2</v>
      </c>
      <c r="J196" s="7">
        <f t="shared" si="19"/>
        <v>-8.4305098304660042E-4</v>
      </c>
      <c r="K196" s="7"/>
    </row>
    <row r="197" spans="1:11" x14ac:dyDescent="0.35">
      <c r="A197" s="1">
        <v>42460</v>
      </c>
      <c r="B197" s="5">
        <v>690.53599999999994</v>
      </c>
      <c r="C197" s="5">
        <v>3576.53</v>
      </c>
      <c r="D197" s="5">
        <v>3472.08</v>
      </c>
      <c r="E197" s="7">
        <f t="shared" si="20"/>
        <v>4.5782504129099344E-4</v>
      </c>
      <c r="F197" s="7">
        <f t="shared" ref="F197:J260" si="23">E196</f>
        <v>2.434599131659887E-4</v>
      </c>
      <c r="G197" s="7">
        <f t="shared" si="21"/>
        <v>-2.7959983670555744E-6</v>
      </c>
      <c r="H197" s="7">
        <f t="shared" si="23"/>
        <v>2.979801615294897E-2</v>
      </c>
      <c r="I197" s="7">
        <f t="shared" si="22"/>
        <v>5.1606904342927473E-2</v>
      </c>
      <c r="J197" s="7">
        <f t="shared" si="23"/>
        <v>1.6730513401655545E-2</v>
      </c>
      <c r="K197" s="7"/>
    </row>
    <row r="198" spans="1:11" x14ac:dyDescent="0.35">
      <c r="A198" s="1">
        <v>42489</v>
      </c>
      <c r="B198" s="5">
        <v>690.72199999999998</v>
      </c>
      <c r="C198" s="5">
        <v>3558.63</v>
      </c>
      <c r="D198" s="5">
        <v>3561.65</v>
      </c>
      <c r="E198" s="7">
        <f t="shared" si="20"/>
        <v>2.6935597854427229E-4</v>
      </c>
      <c r="F198" s="7">
        <f t="shared" si="23"/>
        <v>4.5782504129099344E-4</v>
      </c>
      <c r="G198" s="7">
        <f t="shared" si="21"/>
        <v>-5.0048510707305649E-3</v>
      </c>
      <c r="H198" s="7">
        <f t="shared" si="23"/>
        <v>-2.7959983670555744E-6</v>
      </c>
      <c r="I198" s="7">
        <f t="shared" si="22"/>
        <v>2.5797216653994148E-2</v>
      </c>
      <c r="J198" s="7">
        <f t="shared" si="23"/>
        <v>5.1606904342927473E-2</v>
      </c>
      <c r="K198" s="7"/>
    </row>
    <row r="199" spans="1:11" x14ac:dyDescent="0.35">
      <c r="A199" s="1">
        <v>42521</v>
      </c>
      <c r="B199" s="5">
        <v>690.77599999999995</v>
      </c>
      <c r="C199" s="5">
        <v>3586.85</v>
      </c>
      <c r="D199" s="5">
        <v>3558.47</v>
      </c>
      <c r="E199" s="7">
        <f t="shared" si="20"/>
        <v>7.8179064804562159E-5</v>
      </c>
      <c r="F199" s="7">
        <f t="shared" si="23"/>
        <v>2.6935597854427229E-4</v>
      </c>
      <c r="G199" s="7">
        <f t="shared" si="21"/>
        <v>7.9300180125496667E-3</v>
      </c>
      <c r="H199" s="7">
        <f t="shared" si="23"/>
        <v>-5.0048510707305649E-3</v>
      </c>
      <c r="I199" s="7">
        <f t="shared" si="22"/>
        <v>-8.9284460853822356E-4</v>
      </c>
      <c r="J199" s="7">
        <f t="shared" si="23"/>
        <v>2.5797216653994148E-2</v>
      </c>
      <c r="K199" s="7"/>
    </row>
    <row r="200" spans="1:11" x14ac:dyDescent="0.35">
      <c r="A200" s="1">
        <v>42551</v>
      </c>
      <c r="B200" s="5">
        <v>691.03599999999994</v>
      </c>
      <c r="C200" s="5">
        <v>3807.03</v>
      </c>
      <c r="D200" s="5">
        <v>3702.65</v>
      </c>
      <c r="E200" s="7">
        <f t="shared" si="20"/>
        <v>3.7638829374508909E-4</v>
      </c>
      <c r="F200" s="7">
        <f t="shared" si="23"/>
        <v>7.8179064804562159E-5</v>
      </c>
      <c r="G200" s="7">
        <f t="shared" si="21"/>
        <v>6.1385338110040877E-2</v>
      </c>
      <c r="H200" s="7">
        <f t="shared" si="23"/>
        <v>7.9300180125496667E-3</v>
      </c>
      <c r="I200" s="7">
        <f t="shared" si="22"/>
        <v>4.0517413382717971E-2</v>
      </c>
      <c r="J200" s="7">
        <f t="shared" si="23"/>
        <v>-8.9284460853822356E-4</v>
      </c>
      <c r="K200" s="7"/>
    </row>
    <row r="201" spans="1:11" x14ac:dyDescent="0.35">
      <c r="A201" s="1">
        <v>42580</v>
      </c>
      <c r="B201" s="5">
        <v>691.23599999999999</v>
      </c>
      <c r="C201" s="5">
        <v>3892.41</v>
      </c>
      <c r="D201" s="5">
        <v>3815.51</v>
      </c>
      <c r="E201" s="7">
        <f t="shared" si="20"/>
        <v>2.8942052223035475E-4</v>
      </c>
      <c r="F201" s="7">
        <f t="shared" si="23"/>
        <v>3.7638829374508909E-4</v>
      </c>
      <c r="G201" s="7">
        <f t="shared" si="21"/>
        <v>2.2426931229856173E-2</v>
      </c>
      <c r="H201" s="7">
        <f t="shared" si="23"/>
        <v>6.1385338110040877E-2</v>
      </c>
      <c r="I201" s="7">
        <f t="shared" si="22"/>
        <v>3.0480871808029386E-2</v>
      </c>
      <c r="J201" s="7">
        <f t="shared" si="23"/>
        <v>4.0517413382717971E-2</v>
      </c>
      <c r="K201" s="7"/>
    </row>
    <row r="202" spans="1:11" x14ac:dyDescent="0.35">
      <c r="A202" s="1">
        <v>42613</v>
      </c>
      <c r="B202" s="5">
        <v>691.35900000000004</v>
      </c>
      <c r="C202" s="5">
        <v>3855.46</v>
      </c>
      <c r="D202" s="5">
        <v>3834.39</v>
      </c>
      <c r="E202" s="7">
        <f t="shared" si="20"/>
        <v>1.779421210701404E-4</v>
      </c>
      <c r="F202" s="7">
        <f t="shared" si="23"/>
        <v>2.8942052223035475E-4</v>
      </c>
      <c r="G202" s="7">
        <f t="shared" si="21"/>
        <v>-9.4928334887639521E-3</v>
      </c>
      <c r="H202" s="7">
        <f t="shared" si="23"/>
        <v>2.2426931229856173E-2</v>
      </c>
      <c r="I202" s="7">
        <f t="shared" si="22"/>
        <v>4.9482244837517619E-3</v>
      </c>
      <c r="J202" s="7">
        <f t="shared" si="23"/>
        <v>3.0480871808029386E-2</v>
      </c>
      <c r="K202" s="7"/>
    </row>
    <row r="203" spans="1:11" x14ac:dyDescent="0.35">
      <c r="A203" s="1">
        <v>42643</v>
      </c>
      <c r="B203" s="5">
        <v>691.7</v>
      </c>
      <c r="C203" s="5">
        <v>3793.4</v>
      </c>
      <c r="D203" s="5">
        <v>3797.26</v>
      </c>
      <c r="E203" s="7">
        <f t="shared" si="20"/>
        <v>4.932314470484922E-4</v>
      </c>
      <c r="F203" s="7">
        <f t="shared" si="23"/>
        <v>1.779421210701404E-4</v>
      </c>
      <c r="G203" s="7">
        <f t="shared" si="21"/>
        <v>-1.6096652539515421E-2</v>
      </c>
      <c r="H203" s="7">
        <f t="shared" si="23"/>
        <v>-9.4928334887639521E-3</v>
      </c>
      <c r="I203" s="7">
        <f t="shared" si="22"/>
        <v>-9.6834177013813694E-3</v>
      </c>
      <c r="J203" s="7">
        <f t="shared" si="23"/>
        <v>4.9482244837517619E-3</v>
      </c>
      <c r="K203" s="7"/>
    </row>
    <row r="204" spans="1:11" x14ac:dyDescent="0.35">
      <c r="A204" s="1">
        <v>42674</v>
      </c>
      <c r="B204" s="5">
        <v>691.87300000000005</v>
      </c>
      <c r="C204" s="5">
        <v>3638.67</v>
      </c>
      <c r="D204" s="5">
        <v>3721.98</v>
      </c>
      <c r="E204" s="7">
        <f t="shared" si="20"/>
        <v>2.5010842850936577E-4</v>
      </c>
      <c r="F204" s="7">
        <f t="shared" si="23"/>
        <v>4.932314470484922E-4</v>
      </c>
      <c r="G204" s="7">
        <f t="shared" si="21"/>
        <v>-4.0789265566510302E-2</v>
      </c>
      <c r="H204" s="7">
        <f t="shared" si="23"/>
        <v>-1.6096652539515421E-2</v>
      </c>
      <c r="I204" s="7">
        <f t="shared" si="22"/>
        <v>-1.9824821055181907E-2</v>
      </c>
      <c r="J204" s="7">
        <f t="shared" si="23"/>
        <v>-9.6834177013813694E-3</v>
      </c>
      <c r="K204" s="7"/>
    </row>
    <row r="205" spans="1:11" x14ac:dyDescent="0.35">
      <c r="A205" s="1">
        <v>42704</v>
      </c>
      <c r="B205" s="5">
        <v>691.99400000000003</v>
      </c>
      <c r="C205" s="5">
        <v>3368.72</v>
      </c>
      <c r="D205" s="5">
        <v>3548.39</v>
      </c>
      <c r="E205" s="7">
        <f t="shared" si="20"/>
        <v>1.7488758775097146E-4</v>
      </c>
      <c r="F205" s="7">
        <f t="shared" si="23"/>
        <v>2.5010842850936577E-4</v>
      </c>
      <c r="G205" s="7">
        <f t="shared" si="21"/>
        <v>-7.4189195502752492E-2</v>
      </c>
      <c r="H205" s="7">
        <f t="shared" si="23"/>
        <v>-4.0789265566510302E-2</v>
      </c>
      <c r="I205" s="7">
        <f t="shared" si="22"/>
        <v>-4.6639154428556928E-2</v>
      </c>
      <c r="J205" s="7">
        <f t="shared" si="23"/>
        <v>-1.9824821055181907E-2</v>
      </c>
      <c r="K205" s="7"/>
    </row>
    <row r="206" spans="1:11" x14ac:dyDescent="0.35">
      <c r="A206" s="1">
        <v>42734</v>
      </c>
      <c r="B206" s="5">
        <v>692.28800000000001</v>
      </c>
      <c r="C206" s="5">
        <v>3350.77</v>
      </c>
      <c r="D206" s="5">
        <v>3606.68</v>
      </c>
      <c r="E206" s="7">
        <f t="shared" si="20"/>
        <v>4.248591750795061E-4</v>
      </c>
      <c r="F206" s="7">
        <f t="shared" si="23"/>
        <v>1.7488758775097146E-4</v>
      </c>
      <c r="G206" s="7">
        <f t="shared" si="21"/>
        <v>-5.3284333515399851E-3</v>
      </c>
      <c r="H206" s="7">
        <f t="shared" si="23"/>
        <v>-7.4189195502752492E-2</v>
      </c>
      <c r="I206" s="7">
        <f t="shared" si="22"/>
        <v>1.6427168377771251E-2</v>
      </c>
      <c r="J206" s="7">
        <f t="shared" si="23"/>
        <v>-4.6639154428556928E-2</v>
      </c>
      <c r="K206" s="7"/>
    </row>
    <row r="207" spans="1:11" x14ac:dyDescent="0.35">
      <c r="A207" s="1">
        <v>42766</v>
      </c>
      <c r="B207" s="5">
        <v>692.59500000000003</v>
      </c>
      <c r="C207" s="5">
        <v>3363.95</v>
      </c>
      <c r="D207" s="5">
        <v>3611.17</v>
      </c>
      <c r="E207" s="7">
        <f t="shared" si="20"/>
        <v>4.4345705833404025E-4</v>
      </c>
      <c r="F207" s="7">
        <f t="shared" si="23"/>
        <v>4.248591750795061E-4</v>
      </c>
      <c r="G207" s="7">
        <f t="shared" si="21"/>
        <v>3.9334242577078182E-3</v>
      </c>
      <c r="H207" s="7">
        <f t="shared" si="23"/>
        <v>-5.3284333515399851E-3</v>
      </c>
      <c r="I207" s="7">
        <f t="shared" si="22"/>
        <v>1.2449122184392536E-3</v>
      </c>
      <c r="J207" s="7">
        <f t="shared" si="23"/>
        <v>1.6427168377771251E-2</v>
      </c>
      <c r="K207" s="7"/>
    </row>
    <row r="208" spans="1:11" x14ac:dyDescent="0.35">
      <c r="A208" s="1">
        <v>42794</v>
      </c>
      <c r="B208" s="5">
        <v>692.88099999999997</v>
      </c>
      <c r="C208" s="5">
        <v>3416.37</v>
      </c>
      <c r="D208" s="5">
        <v>3683.5</v>
      </c>
      <c r="E208" s="7">
        <f t="shared" si="20"/>
        <v>4.1293974111855647E-4</v>
      </c>
      <c r="F208" s="7">
        <f t="shared" si="23"/>
        <v>4.4345705833404025E-4</v>
      </c>
      <c r="G208" s="7">
        <f t="shared" si="21"/>
        <v>1.5582871326862868E-2</v>
      </c>
      <c r="H208" s="7">
        <f t="shared" si="23"/>
        <v>3.9334242577078182E-3</v>
      </c>
      <c r="I208" s="7">
        <f t="shared" si="22"/>
        <v>2.0029519518604655E-2</v>
      </c>
      <c r="J208" s="7">
        <f t="shared" si="23"/>
        <v>1.2449122184392536E-3</v>
      </c>
      <c r="K208" s="7"/>
    </row>
    <row r="209" spans="1:11" x14ac:dyDescent="0.35">
      <c r="A209" s="1">
        <v>42825</v>
      </c>
      <c r="B209" s="5">
        <v>693.00099999999998</v>
      </c>
      <c r="C209" s="5">
        <v>3397.53</v>
      </c>
      <c r="D209" s="5">
        <v>3655.77</v>
      </c>
      <c r="E209" s="7">
        <f t="shared" si="20"/>
        <v>1.7318991284209773E-4</v>
      </c>
      <c r="F209" s="7">
        <f t="shared" si="23"/>
        <v>4.1293974111855647E-4</v>
      </c>
      <c r="G209" s="7">
        <f t="shared" si="21"/>
        <v>-5.5146251723319217E-3</v>
      </c>
      <c r="H209" s="7">
        <f t="shared" si="23"/>
        <v>1.5582871326862868E-2</v>
      </c>
      <c r="I209" s="7">
        <f t="shared" si="22"/>
        <v>-7.5281661463282301E-3</v>
      </c>
      <c r="J209" s="7">
        <f t="shared" si="23"/>
        <v>2.0029519518604655E-2</v>
      </c>
      <c r="K209" s="7"/>
    </row>
    <row r="210" spans="1:11" x14ac:dyDescent="0.35">
      <c r="A210" s="1">
        <v>42853</v>
      </c>
      <c r="B210" s="5">
        <v>693.46600000000001</v>
      </c>
      <c r="C210" s="5">
        <v>3449.96</v>
      </c>
      <c r="D210" s="5">
        <v>3715.25</v>
      </c>
      <c r="E210" s="7">
        <f t="shared" si="20"/>
        <v>6.7099470274945006E-4</v>
      </c>
      <c r="F210" s="7">
        <f t="shared" si="23"/>
        <v>1.7318991284209773E-4</v>
      </c>
      <c r="G210" s="7">
        <f t="shared" si="21"/>
        <v>1.5431798983378986E-2</v>
      </c>
      <c r="H210" s="7">
        <f t="shared" si="23"/>
        <v>-5.5146251723319217E-3</v>
      </c>
      <c r="I210" s="7">
        <f t="shared" si="22"/>
        <v>1.6270170169348841E-2</v>
      </c>
      <c r="J210" s="7">
        <f t="shared" si="23"/>
        <v>-7.5281661463282301E-3</v>
      </c>
      <c r="K210" s="7"/>
    </row>
    <row r="211" spans="1:11" x14ac:dyDescent="0.35">
      <c r="A211" s="1">
        <v>42886</v>
      </c>
      <c r="B211" s="5">
        <v>693.81600000000003</v>
      </c>
      <c r="C211" s="5">
        <v>3518.19</v>
      </c>
      <c r="D211" s="5">
        <v>3795.39</v>
      </c>
      <c r="E211" s="7">
        <f t="shared" si="20"/>
        <v>5.0471111777650179E-4</v>
      </c>
      <c r="F211" s="7">
        <f t="shared" si="23"/>
        <v>6.7099470274945006E-4</v>
      </c>
      <c r="G211" s="7">
        <f t="shared" si="21"/>
        <v>1.9777040893227849E-2</v>
      </c>
      <c r="H211" s="7">
        <f t="shared" si="23"/>
        <v>1.5431798983378986E-2</v>
      </c>
      <c r="I211" s="7">
        <f t="shared" si="22"/>
        <v>2.1570553798533121E-2</v>
      </c>
      <c r="J211" s="7">
        <f t="shared" si="23"/>
        <v>1.6270170169348841E-2</v>
      </c>
      <c r="K211" s="7"/>
    </row>
    <row r="212" spans="1:11" x14ac:dyDescent="0.35">
      <c r="A212" s="1">
        <v>42916</v>
      </c>
      <c r="B212" s="5">
        <v>694.4</v>
      </c>
      <c r="C212" s="5">
        <v>3532.19</v>
      </c>
      <c r="D212" s="5">
        <v>3836.21</v>
      </c>
      <c r="E212" s="7">
        <f t="shared" si="20"/>
        <v>8.4172172449181737E-4</v>
      </c>
      <c r="F212" s="7">
        <f t="shared" si="23"/>
        <v>5.0471111777650179E-4</v>
      </c>
      <c r="G212" s="7">
        <f t="shared" si="21"/>
        <v>3.9793189111445582E-3</v>
      </c>
      <c r="H212" s="7">
        <f t="shared" si="23"/>
        <v>1.9777040893227849E-2</v>
      </c>
      <c r="I212" s="7">
        <f t="shared" si="22"/>
        <v>1.0755152961882786E-2</v>
      </c>
      <c r="J212" s="7">
        <f t="shared" si="23"/>
        <v>2.1570553798533121E-2</v>
      </c>
      <c r="K212" s="7"/>
    </row>
    <row r="213" spans="1:11" x14ac:dyDescent="0.35">
      <c r="A213" s="1">
        <v>42947</v>
      </c>
      <c r="B213" s="5">
        <v>694.99099999999999</v>
      </c>
      <c r="C213" s="5">
        <v>3510.36</v>
      </c>
      <c r="D213" s="5">
        <v>3864.65</v>
      </c>
      <c r="E213" s="7">
        <f t="shared" si="20"/>
        <v>8.5109447004616534E-4</v>
      </c>
      <c r="F213" s="7">
        <f t="shared" si="23"/>
        <v>8.4172172449181737E-4</v>
      </c>
      <c r="G213" s="7">
        <f t="shared" si="21"/>
        <v>-6.1803017391476311E-3</v>
      </c>
      <c r="H213" s="7">
        <f t="shared" si="23"/>
        <v>3.9793189111445582E-3</v>
      </c>
      <c r="I213" s="7">
        <f t="shared" si="22"/>
        <v>7.4135670362154293E-3</v>
      </c>
      <c r="J213" s="7">
        <f t="shared" si="23"/>
        <v>1.0755152961882786E-2</v>
      </c>
      <c r="K213" s="7"/>
    </row>
    <row r="214" spans="1:11" x14ac:dyDescent="0.35">
      <c r="A214" s="1">
        <v>42978</v>
      </c>
      <c r="B214" s="5">
        <v>695.64200000000005</v>
      </c>
      <c r="C214" s="5">
        <v>3630.93</v>
      </c>
      <c r="D214" s="5">
        <v>3914.12</v>
      </c>
      <c r="E214" s="7">
        <f t="shared" si="20"/>
        <v>9.3670277744606345E-4</v>
      </c>
      <c r="F214" s="7">
        <f t="shared" si="23"/>
        <v>8.5109447004616534E-4</v>
      </c>
      <c r="G214" s="7">
        <f t="shared" si="21"/>
        <v>3.4346904590982108E-2</v>
      </c>
      <c r="H214" s="7">
        <f t="shared" si="23"/>
        <v>-6.1803017391476311E-3</v>
      </c>
      <c r="I214" s="7">
        <f t="shared" si="22"/>
        <v>1.2800641713997418E-2</v>
      </c>
      <c r="J214" s="7">
        <f t="shared" si="23"/>
        <v>7.4135670362154293E-3</v>
      </c>
      <c r="K214" s="7"/>
    </row>
    <row r="215" spans="1:11" x14ac:dyDescent="0.35">
      <c r="A215" s="1">
        <v>43007</v>
      </c>
      <c r="B215" s="5">
        <v>696.23800000000006</v>
      </c>
      <c r="C215" s="5">
        <v>3552.51</v>
      </c>
      <c r="D215" s="5">
        <v>3911.87</v>
      </c>
      <c r="E215" s="7">
        <f t="shared" si="20"/>
        <v>8.567625301520998E-4</v>
      </c>
      <c r="F215" s="7">
        <f t="shared" si="23"/>
        <v>9.3670277744606345E-4</v>
      </c>
      <c r="G215" s="7">
        <f t="shared" si="21"/>
        <v>-2.1597772471515508E-2</v>
      </c>
      <c r="H215" s="7">
        <f t="shared" si="23"/>
        <v>3.4346904590982108E-2</v>
      </c>
      <c r="I215" s="7">
        <f t="shared" si="22"/>
        <v>-5.7484185461864623E-4</v>
      </c>
      <c r="J215" s="7">
        <f t="shared" si="23"/>
        <v>1.2800641713997418E-2</v>
      </c>
      <c r="K215" s="7"/>
    </row>
    <row r="216" spans="1:11" x14ac:dyDescent="0.35">
      <c r="A216" s="1">
        <v>43039</v>
      </c>
      <c r="B216" s="5">
        <v>696.86</v>
      </c>
      <c r="C216" s="5">
        <v>3549.82</v>
      </c>
      <c r="D216" s="5">
        <v>3943.36</v>
      </c>
      <c r="E216" s="7">
        <f t="shared" si="20"/>
        <v>8.933726685413923E-4</v>
      </c>
      <c r="F216" s="7">
        <f t="shared" si="23"/>
        <v>8.567625301520998E-4</v>
      </c>
      <c r="G216" s="7">
        <f t="shared" si="21"/>
        <v>-7.5721109863169378E-4</v>
      </c>
      <c r="H216" s="7">
        <f t="shared" si="23"/>
        <v>-2.1597772471515508E-2</v>
      </c>
      <c r="I216" s="7">
        <f t="shared" si="22"/>
        <v>8.0498585075681195E-3</v>
      </c>
      <c r="J216" s="7">
        <f t="shared" si="23"/>
        <v>-5.7484185461864623E-4</v>
      </c>
      <c r="K216" s="7"/>
    </row>
    <row r="217" spans="1:11" x14ac:dyDescent="0.35">
      <c r="A217" s="1">
        <v>43069</v>
      </c>
      <c r="B217" s="5">
        <v>697.43899999999996</v>
      </c>
      <c r="C217" s="5">
        <v>3575.27</v>
      </c>
      <c r="D217" s="5">
        <v>3954.83</v>
      </c>
      <c r="E217" s="7">
        <f t="shared" si="20"/>
        <v>8.3086990213243617E-4</v>
      </c>
      <c r="F217" s="7">
        <f t="shared" si="23"/>
        <v>8.933726685413923E-4</v>
      </c>
      <c r="G217" s="7">
        <f t="shared" si="21"/>
        <v>7.1693776022445643E-3</v>
      </c>
      <c r="H217" s="7">
        <f t="shared" si="23"/>
        <v>-7.5721109863169378E-4</v>
      </c>
      <c r="I217" s="7">
        <f t="shared" si="22"/>
        <v>2.9086870080337057E-3</v>
      </c>
      <c r="J217" s="7">
        <f t="shared" si="23"/>
        <v>8.0498585075681195E-3</v>
      </c>
      <c r="K217" s="7"/>
    </row>
    <row r="218" spans="1:11" x14ac:dyDescent="0.35">
      <c r="A218" s="1">
        <v>43098</v>
      </c>
      <c r="B218" s="5">
        <v>698.21500000000003</v>
      </c>
      <c r="C218" s="5">
        <v>3636.65</v>
      </c>
      <c r="D218" s="5">
        <v>4042.64</v>
      </c>
      <c r="E218" s="7">
        <f t="shared" si="20"/>
        <v>1.1126421092024774E-3</v>
      </c>
      <c r="F218" s="7">
        <f t="shared" si="23"/>
        <v>8.3086990213243617E-4</v>
      </c>
      <c r="G218" s="7">
        <f t="shared" si="21"/>
        <v>1.7167934170006838E-2</v>
      </c>
      <c r="H218" s="7">
        <f t="shared" si="23"/>
        <v>7.1693776022445643E-3</v>
      </c>
      <c r="I218" s="7">
        <f t="shared" si="22"/>
        <v>2.2203229974486982E-2</v>
      </c>
      <c r="J218" s="7">
        <f t="shared" si="23"/>
        <v>2.9086870080337057E-3</v>
      </c>
      <c r="K218" s="7"/>
    </row>
    <row r="219" spans="1:11" x14ac:dyDescent="0.35">
      <c r="A219" s="1">
        <v>43131</v>
      </c>
      <c r="B219" s="5">
        <v>699.048</v>
      </c>
      <c r="C219" s="5">
        <v>3519.21</v>
      </c>
      <c r="D219" s="5">
        <v>3990.21</v>
      </c>
      <c r="E219" s="7">
        <f t="shared" si="20"/>
        <v>1.193042257757293E-3</v>
      </c>
      <c r="F219" s="7">
        <f t="shared" si="23"/>
        <v>1.1126421092024774E-3</v>
      </c>
      <c r="G219" s="7">
        <f t="shared" si="21"/>
        <v>-3.2293456890269856E-2</v>
      </c>
      <c r="H219" s="7">
        <f t="shared" si="23"/>
        <v>1.7167934170006838E-2</v>
      </c>
      <c r="I219" s="7">
        <f t="shared" si="22"/>
        <v>-1.2969247818257368E-2</v>
      </c>
      <c r="J219" s="7">
        <f t="shared" si="23"/>
        <v>2.2203229974486982E-2</v>
      </c>
      <c r="K219" s="7"/>
    </row>
    <row r="220" spans="1:11" x14ac:dyDescent="0.35">
      <c r="A220" s="1">
        <v>43159</v>
      </c>
      <c r="B220" s="5">
        <v>699.70899999999995</v>
      </c>
      <c r="C220" s="5">
        <v>3413.53</v>
      </c>
      <c r="D220" s="5">
        <v>3853.39</v>
      </c>
      <c r="E220" s="7">
        <f t="shared" si="20"/>
        <v>9.4557169178655087E-4</v>
      </c>
      <c r="F220" s="7">
        <f t="shared" si="23"/>
        <v>1.193042257757293E-3</v>
      </c>
      <c r="G220" s="7">
        <f t="shared" si="21"/>
        <v>-3.0029466840569286E-2</v>
      </c>
      <c r="H220" s="7">
        <f t="shared" si="23"/>
        <v>-3.2293456890269856E-2</v>
      </c>
      <c r="I220" s="7">
        <f t="shared" si="22"/>
        <v>-3.4288922136930133E-2</v>
      </c>
      <c r="J220" s="7">
        <f t="shared" si="23"/>
        <v>-1.2969247818257368E-2</v>
      </c>
      <c r="K220" s="7"/>
    </row>
    <row r="221" spans="1:11" x14ac:dyDescent="0.35">
      <c r="A221" s="1">
        <v>43189</v>
      </c>
      <c r="B221" s="5">
        <v>700.69</v>
      </c>
      <c r="C221" s="5">
        <v>3516.87</v>
      </c>
      <c r="D221" s="5">
        <v>3879.03</v>
      </c>
      <c r="E221" s="7">
        <f t="shared" si="20"/>
        <v>1.402011407599657E-3</v>
      </c>
      <c r="F221" s="7">
        <f t="shared" si="23"/>
        <v>9.4557169178655087E-4</v>
      </c>
      <c r="G221" s="7">
        <f t="shared" si="21"/>
        <v>3.0273646342642291E-2</v>
      </c>
      <c r="H221" s="7">
        <f t="shared" si="23"/>
        <v>-3.0029466840569286E-2</v>
      </c>
      <c r="I221" s="7">
        <f t="shared" si="22"/>
        <v>6.6538813875576253E-3</v>
      </c>
      <c r="J221" s="7">
        <f t="shared" si="23"/>
        <v>-3.4288922136930133E-2</v>
      </c>
      <c r="K221" s="7"/>
    </row>
    <row r="222" spans="1:11" x14ac:dyDescent="0.35">
      <c r="A222" s="1">
        <v>43220</v>
      </c>
      <c r="B222" s="5">
        <v>701.60599999999999</v>
      </c>
      <c r="C222" s="5">
        <v>3448.5</v>
      </c>
      <c r="D222" s="5">
        <v>3803.51</v>
      </c>
      <c r="E222" s="7">
        <f t="shared" si="20"/>
        <v>1.3072828212190579E-3</v>
      </c>
      <c r="F222" s="7">
        <f t="shared" si="23"/>
        <v>1.402011407599657E-3</v>
      </c>
      <c r="G222" s="7">
        <f t="shared" si="21"/>
        <v>-1.9440582108522619E-2</v>
      </c>
      <c r="H222" s="7">
        <f t="shared" si="23"/>
        <v>3.0273646342642291E-2</v>
      </c>
      <c r="I222" s="7">
        <f t="shared" si="22"/>
        <v>-1.946878472195368E-2</v>
      </c>
      <c r="J222" s="7">
        <f t="shared" si="23"/>
        <v>6.6538813875576253E-3</v>
      </c>
      <c r="K222" s="7"/>
    </row>
    <row r="223" spans="1:11" x14ac:dyDescent="0.35">
      <c r="A223" s="1">
        <v>43251</v>
      </c>
      <c r="B223" s="5">
        <v>702.67700000000002</v>
      </c>
      <c r="C223" s="5">
        <v>3521.46</v>
      </c>
      <c r="D223" s="5">
        <v>3822.55</v>
      </c>
      <c r="E223" s="7">
        <f t="shared" si="20"/>
        <v>1.5264977779552158E-3</v>
      </c>
      <c r="F223" s="7">
        <f t="shared" si="23"/>
        <v>1.3072828212190579E-3</v>
      </c>
      <c r="G223" s="7">
        <f t="shared" si="21"/>
        <v>2.1157024793388546E-2</v>
      </c>
      <c r="H223" s="7">
        <f t="shared" si="23"/>
        <v>-1.9440582108522619E-2</v>
      </c>
      <c r="I223" s="7">
        <f t="shared" si="22"/>
        <v>5.0059024427435705E-3</v>
      </c>
      <c r="J223" s="7">
        <f t="shared" si="23"/>
        <v>-1.946878472195368E-2</v>
      </c>
      <c r="K223" s="7"/>
    </row>
    <row r="224" spans="1:11" x14ac:dyDescent="0.35">
      <c r="A224" s="1">
        <v>43280</v>
      </c>
      <c r="B224" s="5">
        <v>703.85900000000004</v>
      </c>
      <c r="C224" s="5">
        <v>3527.72</v>
      </c>
      <c r="D224" s="5">
        <v>3769.08</v>
      </c>
      <c r="E224" s="7">
        <f t="shared" si="20"/>
        <v>1.682138450525672E-3</v>
      </c>
      <c r="F224" s="7">
        <f t="shared" si="23"/>
        <v>1.5264977779552158E-3</v>
      </c>
      <c r="G224" s="7">
        <f t="shared" si="21"/>
        <v>1.7776717611444059E-3</v>
      </c>
      <c r="H224" s="7">
        <f t="shared" si="23"/>
        <v>2.1157024793388546E-2</v>
      </c>
      <c r="I224" s="7">
        <f t="shared" si="22"/>
        <v>-1.398804462989367E-2</v>
      </c>
      <c r="J224" s="7">
        <f t="shared" si="23"/>
        <v>5.0059024427435705E-3</v>
      </c>
      <c r="K224" s="7"/>
    </row>
    <row r="225" spans="1:11" x14ac:dyDescent="0.35">
      <c r="A225" s="1">
        <v>43312</v>
      </c>
      <c r="B225" s="5">
        <v>704.96199999999999</v>
      </c>
      <c r="C225" s="5">
        <v>3475.81</v>
      </c>
      <c r="D225" s="5">
        <v>3832.38</v>
      </c>
      <c r="E225" s="7">
        <f t="shared" si="20"/>
        <v>1.5670752238730046E-3</v>
      </c>
      <c r="F225" s="7">
        <f t="shared" si="23"/>
        <v>1.682138450525672E-3</v>
      </c>
      <c r="G225" s="7">
        <f t="shared" si="21"/>
        <v>-1.4714886669009997E-2</v>
      </c>
      <c r="H225" s="7">
        <f t="shared" si="23"/>
        <v>1.7776717611444059E-3</v>
      </c>
      <c r="I225" s="7">
        <f t="shared" si="22"/>
        <v>1.6794549332993736E-2</v>
      </c>
      <c r="J225" s="7">
        <f t="shared" si="23"/>
        <v>-1.398804462989367E-2</v>
      </c>
      <c r="K225" s="7"/>
    </row>
    <row r="226" spans="1:11" x14ac:dyDescent="0.35">
      <c r="A226" s="1">
        <v>43343</v>
      </c>
      <c r="B226" s="5">
        <v>706.23299999999995</v>
      </c>
      <c r="C226" s="5">
        <v>3530.61</v>
      </c>
      <c r="D226" s="5">
        <v>3841.77</v>
      </c>
      <c r="E226" s="7">
        <f t="shared" si="20"/>
        <v>1.8029340588570086E-3</v>
      </c>
      <c r="F226" s="7">
        <f t="shared" si="23"/>
        <v>1.5670752238730046E-3</v>
      </c>
      <c r="G226" s="7">
        <f t="shared" si="21"/>
        <v>1.5766109194691458E-2</v>
      </c>
      <c r="H226" s="7">
        <f t="shared" si="23"/>
        <v>-1.4714886669009997E-2</v>
      </c>
      <c r="I226" s="7">
        <f t="shared" si="22"/>
        <v>2.4501745651526186E-3</v>
      </c>
      <c r="J226" s="7">
        <f t="shared" si="23"/>
        <v>1.6794549332993736E-2</v>
      </c>
      <c r="K226" s="7"/>
    </row>
    <row r="227" spans="1:11" x14ac:dyDescent="0.35">
      <c r="A227" s="1">
        <v>43371</v>
      </c>
      <c r="B227" s="5">
        <v>707.31799999999998</v>
      </c>
      <c r="C227" s="5">
        <v>3426.03</v>
      </c>
      <c r="D227" s="5">
        <v>3818.86</v>
      </c>
      <c r="E227" s="7">
        <f t="shared" si="20"/>
        <v>1.5363201662907944E-3</v>
      </c>
      <c r="F227" s="7">
        <f t="shared" si="23"/>
        <v>1.8029340588570086E-3</v>
      </c>
      <c r="G227" s="7">
        <f t="shared" si="21"/>
        <v>-2.9620943689617318E-2</v>
      </c>
      <c r="H227" s="7">
        <f t="shared" si="23"/>
        <v>1.5766109194691458E-2</v>
      </c>
      <c r="I227" s="7">
        <f t="shared" si="22"/>
        <v>-5.9633970799917169E-3</v>
      </c>
      <c r="J227" s="7">
        <f t="shared" si="23"/>
        <v>2.4501745651526186E-3</v>
      </c>
      <c r="K227" s="7"/>
    </row>
    <row r="228" spans="1:11" x14ac:dyDescent="0.35">
      <c r="A228" s="1">
        <v>43404</v>
      </c>
      <c r="B228" s="5">
        <v>708.54100000000005</v>
      </c>
      <c r="C228" s="5">
        <v>3321.66</v>
      </c>
      <c r="D228" s="5">
        <v>3680.12</v>
      </c>
      <c r="E228" s="7">
        <f t="shared" si="20"/>
        <v>1.7290666998437398E-3</v>
      </c>
      <c r="F228" s="7">
        <f t="shared" si="23"/>
        <v>1.5363201662907944E-3</v>
      </c>
      <c r="G228" s="7">
        <f t="shared" si="21"/>
        <v>-3.0463831314962331E-2</v>
      </c>
      <c r="H228" s="7">
        <f t="shared" si="23"/>
        <v>-2.9620943689617318E-2</v>
      </c>
      <c r="I228" s="7">
        <f t="shared" si="22"/>
        <v>-3.6330213728704486E-2</v>
      </c>
      <c r="J228" s="7">
        <f t="shared" si="23"/>
        <v>-5.9633970799917169E-3</v>
      </c>
      <c r="K228" s="7"/>
    </row>
    <row r="229" spans="1:11" x14ac:dyDescent="0.35">
      <c r="A229" s="1">
        <v>43434</v>
      </c>
      <c r="B229" s="5">
        <v>709.995</v>
      </c>
      <c r="C229" s="5">
        <v>3384.52</v>
      </c>
      <c r="D229" s="5">
        <v>3661.54</v>
      </c>
      <c r="E229" s="7">
        <f t="shared" si="20"/>
        <v>2.0521042536705281E-3</v>
      </c>
      <c r="F229" s="7">
        <f t="shared" si="23"/>
        <v>1.7290666998437398E-3</v>
      </c>
      <c r="G229" s="7">
        <f t="shared" si="21"/>
        <v>1.89242728033574E-2</v>
      </c>
      <c r="H229" s="7">
        <f t="shared" si="23"/>
        <v>-3.0463831314962331E-2</v>
      </c>
      <c r="I229" s="7">
        <f t="shared" si="22"/>
        <v>-5.0487484103779456E-3</v>
      </c>
      <c r="J229" s="7">
        <f t="shared" si="23"/>
        <v>-3.6330213728704486E-2</v>
      </c>
      <c r="K229" s="7"/>
    </row>
    <row r="230" spans="1:11" x14ac:dyDescent="0.35">
      <c r="A230" s="1">
        <v>43465</v>
      </c>
      <c r="B230" s="5">
        <v>711.30200000000002</v>
      </c>
      <c r="C230" s="5">
        <v>3569.7</v>
      </c>
      <c r="D230" s="5">
        <v>3750.01</v>
      </c>
      <c r="E230" s="7">
        <f t="shared" si="20"/>
        <v>1.8408580342115233E-3</v>
      </c>
      <c r="F230" s="7">
        <f t="shared" si="23"/>
        <v>2.0521042536705281E-3</v>
      </c>
      <c r="G230" s="7">
        <f t="shared" si="21"/>
        <v>5.4713814662049609E-2</v>
      </c>
      <c r="H230" s="7">
        <f t="shared" si="23"/>
        <v>1.89242728033574E-2</v>
      </c>
      <c r="I230" s="7">
        <f t="shared" si="22"/>
        <v>2.4161964637830158E-2</v>
      </c>
      <c r="J230" s="7">
        <f t="shared" si="23"/>
        <v>-5.0487484103779456E-3</v>
      </c>
      <c r="K230" s="7"/>
    </row>
    <row r="231" spans="1:11" x14ac:dyDescent="0.35">
      <c r="A231" s="1">
        <v>43496</v>
      </c>
      <c r="B231" s="5">
        <v>712.70399999999995</v>
      </c>
      <c r="C231" s="5">
        <v>3593.66</v>
      </c>
      <c r="D231" s="5">
        <v>3884.7</v>
      </c>
      <c r="E231" s="7">
        <f t="shared" si="20"/>
        <v>1.9710334007214669E-3</v>
      </c>
      <c r="F231" s="7">
        <f t="shared" si="23"/>
        <v>1.8408580342115233E-3</v>
      </c>
      <c r="G231" s="7">
        <f t="shared" si="21"/>
        <v>6.712048631537737E-3</v>
      </c>
      <c r="H231" s="7">
        <f t="shared" si="23"/>
        <v>5.4713814662049609E-2</v>
      </c>
      <c r="I231" s="7">
        <f t="shared" si="22"/>
        <v>3.5917237554033088E-2</v>
      </c>
      <c r="J231" s="7">
        <f t="shared" si="23"/>
        <v>2.4161964637830158E-2</v>
      </c>
      <c r="K231" s="7"/>
    </row>
    <row r="232" spans="1:11" x14ac:dyDescent="0.35">
      <c r="A232" s="1">
        <v>43524</v>
      </c>
      <c r="B232" s="5">
        <v>713.97299999999996</v>
      </c>
      <c r="C232" s="5">
        <v>3549.74</v>
      </c>
      <c r="D232" s="5">
        <v>3880.36</v>
      </c>
      <c r="E232" s="7">
        <f t="shared" si="20"/>
        <v>1.7805428340518237E-3</v>
      </c>
      <c r="F232" s="7">
        <f t="shared" si="23"/>
        <v>1.9710334007214669E-3</v>
      </c>
      <c r="G232" s="7">
        <f t="shared" si="21"/>
        <v>-1.2221523460761441E-2</v>
      </c>
      <c r="H232" s="7">
        <f t="shared" si="23"/>
        <v>6.712048631537737E-3</v>
      </c>
      <c r="I232" s="7">
        <f t="shared" si="22"/>
        <v>-1.1172033876488685E-3</v>
      </c>
      <c r="J232" s="7">
        <f t="shared" si="23"/>
        <v>3.5917237554033088E-2</v>
      </c>
      <c r="K232" s="7"/>
    </row>
    <row r="233" spans="1:11" x14ac:dyDescent="0.35">
      <c r="A233" s="1">
        <v>43553</v>
      </c>
      <c r="B233" s="5">
        <v>715.56700000000001</v>
      </c>
      <c r="C233" s="5">
        <v>3736.29</v>
      </c>
      <c r="D233" s="5">
        <v>4048.87</v>
      </c>
      <c r="E233" s="7">
        <f t="shared" si="20"/>
        <v>2.2325774223956873E-3</v>
      </c>
      <c r="F233" s="7">
        <f t="shared" si="23"/>
        <v>1.7805428340518237E-3</v>
      </c>
      <c r="G233" s="7">
        <f t="shared" si="21"/>
        <v>5.2553144737361057E-2</v>
      </c>
      <c r="H233" s="7">
        <f t="shared" si="23"/>
        <v>-1.2221523460761441E-2</v>
      </c>
      <c r="I233" s="7">
        <f t="shared" si="22"/>
        <v>4.3426383119091971E-2</v>
      </c>
      <c r="J233" s="7">
        <f t="shared" si="23"/>
        <v>-1.1172033876488685E-3</v>
      </c>
      <c r="K233" s="7"/>
    </row>
    <row r="234" spans="1:11" x14ac:dyDescent="0.35">
      <c r="A234" s="1">
        <v>43585</v>
      </c>
      <c r="B234" s="5">
        <v>716.91300000000001</v>
      </c>
      <c r="C234" s="5">
        <v>3669.4</v>
      </c>
      <c r="D234" s="5">
        <v>4076.2</v>
      </c>
      <c r="E234" s="7">
        <f t="shared" si="20"/>
        <v>1.8810258158914461E-3</v>
      </c>
      <c r="F234" s="7">
        <f t="shared" si="23"/>
        <v>2.2325774223956873E-3</v>
      </c>
      <c r="G234" s="7">
        <f t="shared" si="21"/>
        <v>-1.7902785918651909E-2</v>
      </c>
      <c r="H234" s="7">
        <f t="shared" si="23"/>
        <v>5.2553144737361057E-2</v>
      </c>
      <c r="I234" s="7">
        <f t="shared" si="22"/>
        <v>6.7500314902675385E-3</v>
      </c>
      <c r="J234" s="7">
        <f t="shared" si="23"/>
        <v>4.3426383119091971E-2</v>
      </c>
      <c r="K234" s="7"/>
    </row>
    <row r="235" spans="1:11" x14ac:dyDescent="0.35">
      <c r="A235" s="1">
        <v>43616</v>
      </c>
      <c r="B235" s="5">
        <v>718.54899999999998</v>
      </c>
      <c r="C235" s="5">
        <v>3909.5</v>
      </c>
      <c r="D235" s="5">
        <v>4169.76</v>
      </c>
      <c r="E235" s="7">
        <f t="shared" si="20"/>
        <v>2.2820063243378375E-3</v>
      </c>
      <c r="F235" s="7">
        <f t="shared" si="23"/>
        <v>1.8810258158914461E-3</v>
      </c>
      <c r="G235" s="7">
        <f t="shared" si="21"/>
        <v>6.5433040824112831E-2</v>
      </c>
      <c r="H235" s="7">
        <f t="shared" si="23"/>
        <v>-1.7902785918651909E-2</v>
      </c>
      <c r="I235" s="7">
        <f t="shared" si="22"/>
        <v>2.2952750110396991E-2</v>
      </c>
      <c r="J235" s="7">
        <f t="shared" si="23"/>
        <v>6.7500314902675385E-3</v>
      </c>
      <c r="K235" s="7"/>
    </row>
    <row r="236" spans="1:11" x14ac:dyDescent="0.35">
      <c r="A236" s="1">
        <v>43644</v>
      </c>
      <c r="B236" s="5">
        <v>720.13900000000001</v>
      </c>
      <c r="C236" s="5">
        <v>3961.7</v>
      </c>
      <c r="D236" s="5">
        <v>4341.5200000000004</v>
      </c>
      <c r="E236" s="7">
        <f t="shared" si="20"/>
        <v>2.2127927253394741E-3</v>
      </c>
      <c r="F236" s="7">
        <f t="shared" si="23"/>
        <v>2.2820063243378375E-3</v>
      </c>
      <c r="G236" s="7">
        <f t="shared" si="21"/>
        <v>1.3352091060237825E-2</v>
      </c>
      <c r="H236" s="7">
        <f t="shared" si="23"/>
        <v>6.5433040824112831E-2</v>
      </c>
      <c r="I236" s="7">
        <f t="shared" si="22"/>
        <v>4.1191819193430845E-2</v>
      </c>
      <c r="J236" s="7">
        <f t="shared" si="23"/>
        <v>2.2952750110396991E-2</v>
      </c>
      <c r="K236" s="7"/>
    </row>
    <row r="237" spans="1:11" x14ac:dyDescent="0.35">
      <c r="A237" s="1">
        <v>43677</v>
      </c>
      <c r="B237" s="5">
        <v>721.44500000000005</v>
      </c>
      <c r="C237" s="5">
        <v>3968.04</v>
      </c>
      <c r="D237" s="5">
        <v>4393.75</v>
      </c>
      <c r="E237" s="7">
        <f t="shared" si="20"/>
        <v>1.8135387751532228E-3</v>
      </c>
      <c r="F237" s="7">
        <f t="shared" si="23"/>
        <v>2.2127927253394741E-3</v>
      </c>
      <c r="G237" s="7">
        <f t="shared" si="21"/>
        <v>1.6003230936214585E-3</v>
      </c>
      <c r="H237" s="7">
        <f t="shared" si="23"/>
        <v>1.3352091060237825E-2</v>
      </c>
      <c r="I237" s="7">
        <f t="shared" si="22"/>
        <v>1.2030348817925418E-2</v>
      </c>
      <c r="J237" s="7">
        <f t="shared" si="23"/>
        <v>4.1191819193430845E-2</v>
      </c>
      <c r="K237" s="7"/>
    </row>
    <row r="238" spans="1:11" x14ac:dyDescent="0.35">
      <c r="A238" s="1">
        <v>43707</v>
      </c>
      <c r="B238" s="5">
        <v>722.92499999999995</v>
      </c>
      <c r="C238" s="5">
        <v>4384.67</v>
      </c>
      <c r="D238" s="5">
        <v>4651.37</v>
      </c>
      <c r="E238" s="7">
        <f t="shared" si="20"/>
        <v>2.0514384325900359E-3</v>
      </c>
      <c r="F238" s="7">
        <f t="shared" si="23"/>
        <v>1.8135387751532228E-3</v>
      </c>
      <c r="G238" s="7">
        <f t="shared" si="21"/>
        <v>0.10499642140704224</v>
      </c>
      <c r="H238" s="7">
        <f t="shared" si="23"/>
        <v>1.6003230936214585E-3</v>
      </c>
      <c r="I238" s="7">
        <f t="shared" si="22"/>
        <v>5.8633285917496503E-2</v>
      </c>
      <c r="J238" s="7">
        <f t="shared" si="23"/>
        <v>1.2030348817925418E-2</v>
      </c>
      <c r="K238" s="7"/>
    </row>
    <row r="239" spans="1:11" x14ac:dyDescent="0.35">
      <c r="A239" s="1">
        <v>43738</v>
      </c>
      <c r="B239" s="5">
        <v>724.18799999999999</v>
      </c>
      <c r="C239" s="5">
        <v>4275.3</v>
      </c>
      <c r="D239" s="5">
        <v>4584.91</v>
      </c>
      <c r="E239" s="7">
        <f t="shared" si="20"/>
        <v>1.7470691980496778E-3</v>
      </c>
      <c r="F239" s="7">
        <f t="shared" si="23"/>
        <v>2.0514384325900359E-3</v>
      </c>
      <c r="G239" s="7">
        <f t="shared" si="21"/>
        <v>-2.4943724385187438E-2</v>
      </c>
      <c r="H239" s="7">
        <f t="shared" si="23"/>
        <v>0.10499642140704224</v>
      </c>
      <c r="I239" s="7">
        <f t="shared" si="22"/>
        <v>-1.4288263457862937E-2</v>
      </c>
      <c r="J239" s="7">
        <f t="shared" si="23"/>
        <v>5.8633285917496503E-2</v>
      </c>
      <c r="K239" s="7"/>
    </row>
    <row r="240" spans="1:11" x14ac:dyDescent="0.35">
      <c r="A240" s="1">
        <v>43769</v>
      </c>
      <c r="B240" s="5">
        <v>725.58100000000002</v>
      </c>
      <c r="C240" s="5">
        <v>4238.57</v>
      </c>
      <c r="D240" s="5">
        <v>4611.1099999999997</v>
      </c>
      <c r="E240" s="7">
        <f t="shared" si="20"/>
        <v>1.9235336680529791E-3</v>
      </c>
      <c r="F240" s="7">
        <f t="shared" si="23"/>
        <v>1.7470691980496778E-3</v>
      </c>
      <c r="G240" s="7">
        <f t="shared" si="21"/>
        <v>-8.5912099735692138E-3</v>
      </c>
      <c r="H240" s="7">
        <f t="shared" si="23"/>
        <v>-2.4943724385187438E-2</v>
      </c>
      <c r="I240" s="7">
        <f t="shared" si="22"/>
        <v>5.7143978834917064E-3</v>
      </c>
      <c r="J240" s="7">
        <f t="shared" si="23"/>
        <v>-1.4288263457862937E-2</v>
      </c>
      <c r="K240" s="7"/>
    </row>
    <row r="241" spans="1:11" x14ac:dyDescent="0.35">
      <c r="A241" s="1">
        <v>43798</v>
      </c>
      <c r="B241" s="5">
        <v>726.48599999999999</v>
      </c>
      <c r="C241" s="5">
        <v>4216.68</v>
      </c>
      <c r="D241" s="5">
        <v>4640.68</v>
      </c>
      <c r="E241" s="7">
        <f t="shared" si="20"/>
        <v>1.2472763206312631E-3</v>
      </c>
      <c r="F241" s="7">
        <f t="shared" si="23"/>
        <v>1.9235336680529791E-3</v>
      </c>
      <c r="G241" s="7">
        <f t="shared" si="21"/>
        <v>-5.1644776422234973E-3</v>
      </c>
      <c r="H241" s="7">
        <f t="shared" si="23"/>
        <v>-8.5912099735692138E-3</v>
      </c>
      <c r="I241" s="7">
        <f t="shared" si="22"/>
        <v>6.4127726295839516E-3</v>
      </c>
      <c r="J241" s="7">
        <f t="shared" si="23"/>
        <v>5.7143978834917064E-3</v>
      </c>
      <c r="K241" s="7"/>
    </row>
    <row r="242" spans="1:11" x14ac:dyDescent="0.35">
      <c r="A242" s="1">
        <v>43830</v>
      </c>
      <c r="B242" s="5">
        <v>727.52300000000002</v>
      </c>
      <c r="C242" s="5">
        <v>4098.99</v>
      </c>
      <c r="D242" s="5">
        <v>4645.92</v>
      </c>
      <c r="E242" s="7">
        <f t="shared" si="20"/>
        <v>1.4274191106229406E-3</v>
      </c>
      <c r="F242" s="7">
        <f t="shared" si="23"/>
        <v>1.2472763206312631E-3</v>
      </c>
      <c r="G242" s="7">
        <f t="shared" si="21"/>
        <v>-2.7910583681948986E-2</v>
      </c>
      <c r="H242" s="7">
        <f t="shared" si="23"/>
        <v>-5.1644776422234973E-3</v>
      </c>
      <c r="I242" s="7">
        <f t="shared" si="22"/>
        <v>1.129144866700571E-3</v>
      </c>
      <c r="J242" s="7">
        <f t="shared" si="23"/>
        <v>6.4127726295839516E-3</v>
      </c>
      <c r="K242" s="7"/>
    </row>
    <row r="243" spans="1:11" x14ac:dyDescent="0.35">
      <c r="A243" s="1">
        <v>43861</v>
      </c>
      <c r="B243" s="5">
        <v>728.495</v>
      </c>
      <c r="C243" s="5">
        <v>4379.57</v>
      </c>
      <c r="D243" s="5">
        <v>4830.1099999999997</v>
      </c>
      <c r="E243" s="7">
        <f t="shared" si="20"/>
        <v>1.3360402351541012E-3</v>
      </c>
      <c r="F243" s="7">
        <f t="shared" si="23"/>
        <v>1.4274191106229406E-3</v>
      </c>
      <c r="G243" s="7">
        <f t="shared" si="21"/>
        <v>6.8451008663109603E-2</v>
      </c>
      <c r="H243" s="7">
        <f t="shared" si="23"/>
        <v>-2.7910583681948986E-2</v>
      </c>
      <c r="I243" s="7">
        <f t="shared" si="22"/>
        <v>3.9645538450941764E-2</v>
      </c>
      <c r="J243" s="7">
        <f t="shared" si="23"/>
        <v>1.129144866700571E-3</v>
      </c>
      <c r="K243" s="7"/>
    </row>
    <row r="244" spans="1:11" x14ac:dyDescent="0.35">
      <c r="A244" s="1">
        <v>43889</v>
      </c>
      <c r="B244" s="5">
        <v>729.572</v>
      </c>
      <c r="C244" s="5">
        <v>4673.03</v>
      </c>
      <c r="D244" s="5">
        <v>4924.82</v>
      </c>
      <c r="E244" s="7">
        <f t="shared" si="20"/>
        <v>1.4783903801673937E-3</v>
      </c>
      <c r="F244" s="7">
        <f t="shared" si="23"/>
        <v>1.3360402351541012E-3</v>
      </c>
      <c r="G244" s="7">
        <f t="shared" si="21"/>
        <v>6.7006578271382899E-2</v>
      </c>
      <c r="H244" s="7">
        <f t="shared" si="23"/>
        <v>6.8451008663109603E-2</v>
      </c>
      <c r="I244" s="7">
        <f t="shared" si="22"/>
        <v>1.9608249087494922E-2</v>
      </c>
      <c r="J244" s="7">
        <f t="shared" si="23"/>
        <v>3.9645538450941764E-2</v>
      </c>
      <c r="K244" s="7"/>
    </row>
    <row r="245" spans="1:11" x14ac:dyDescent="0.35">
      <c r="A245" s="1">
        <v>43921</v>
      </c>
      <c r="B245" s="5">
        <v>731.70299999999997</v>
      </c>
      <c r="C245" s="5">
        <v>4955.8599999999997</v>
      </c>
      <c r="D245" s="5">
        <v>4436.1899999999996</v>
      </c>
      <c r="E245" s="7">
        <f t="shared" si="20"/>
        <v>2.9208906043542981E-3</v>
      </c>
      <c r="F245" s="7">
        <f t="shared" si="23"/>
        <v>1.4783903801673937E-3</v>
      </c>
      <c r="G245" s="7">
        <f t="shared" si="21"/>
        <v>6.0523899910764456E-2</v>
      </c>
      <c r="H245" s="7">
        <f t="shared" si="23"/>
        <v>6.7006578271382899E-2</v>
      </c>
      <c r="I245" s="7">
        <f t="shared" si="22"/>
        <v>-9.921783943372553E-2</v>
      </c>
      <c r="J245" s="7">
        <f t="shared" si="23"/>
        <v>1.9608249087494922E-2</v>
      </c>
      <c r="K245" s="7"/>
    </row>
    <row r="246" spans="1:11" x14ac:dyDescent="0.35">
      <c r="A246" s="1">
        <v>43951</v>
      </c>
      <c r="B246" s="5">
        <v>731.76</v>
      </c>
      <c r="C246" s="5">
        <v>5056.12</v>
      </c>
      <c r="D246" s="5">
        <v>4765.42</v>
      </c>
      <c r="E246" s="7">
        <f t="shared" si="20"/>
        <v>7.7900459612756379E-5</v>
      </c>
      <c r="F246" s="7">
        <f t="shared" si="23"/>
        <v>2.9208906043542981E-3</v>
      </c>
      <c r="G246" s="7">
        <f t="shared" si="21"/>
        <v>2.0230595698829346E-2</v>
      </c>
      <c r="H246" s="7">
        <f t="shared" si="23"/>
        <v>6.0523899910764456E-2</v>
      </c>
      <c r="I246" s="7">
        <f t="shared" si="22"/>
        <v>7.4214585038061998E-2</v>
      </c>
      <c r="J246" s="7">
        <f t="shared" si="23"/>
        <v>-9.921783943372553E-2</v>
      </c>
      <c r="K246" s="7"/>
    </row>
    <row r="247" spans="1:11" x14ac:dyDescent="0.35">
      <c r="A247" s="1">
        <v>43980</v>
      </c>
      <c r="B247" s="5">
        <v>731.77200000000005</v>
      </c>
      <c r="C247" s="5">
        <v>4961.74</v>
      </c>
      <c r="D247" s="5">
        <v>4818.8599999999997</v>
      </c>
      <c r="E247" s="7">
        <f t="shared" si="20"/>
        <v>1.6398819285168287E-5</v>
      </c>
      <c r="F247" s="7">
        <f t="shared" si="23"/>
        <v>7.7900459612756379E-5</v>
      </c>
      <c r="G247" s="7">
        <f t="shared" si="21"/>
        <v>-1.866648734602816E-2</v>
      </c>
      <c r="H247" s="7">
        <f t="shared" si="23"/>
        <v>2.0230595698829346E-2</v>
      </c>
      <c r="I247" s="7">
        <f t="shared" si="22"/>
        <v>1.1214121735334981E-2</v>
      </c>
      <c r="J247" s="7">
        <f t="shared" si="23"/>
        <v>7.4214585038061998E-2</v>
      </c>
      <c r="K247" s="7"/>
    </row>
    <row r="248" spans="1:11" x14ac:dyDescent="0.35">
      <c r="A248" s="1">
        <v>44012</v>
      </c>
      <c r="B248" s="5">
        <v>731.86599999999999</v>
      </c>
      <c r="C248" s="5">
        <v>4968.17</v>
      </c>
      <c r="D248" s="5">
        <v>4940.3</v>
      </c>
      <c r="E248" s="7">
        <f t="shared" si="20"/>
        <v>1.2845531121707943E-4</v>
      </c>
      <c r="F248" s="7">
        <f t="shared" si="23"/>
        <v>1.6398819285168287E-5</v>
      </c>
      <c r="G248" s="7">
        <f t="shared" si="21"/>
        <v>1.2959163519250527E-3</v>
      </c>
      <c r="H248" s="7">
        <f t="shared" si="23"/>
        <v>-1.866648734602816E-2</v>
      </c>
      <c r="I248" s="7">
        <f t="shared" si="22"/>
        <v>2.5200981144918311E-2</v>
      </c>
      <c r="J248" s="7">
        <f t="shared" si="23"/>
        <v>1.1214121735334981E-2</v>
      </c>
      <c r="K248" s="7"/>
    </row>
    <row r="249" spans="1:11" x14ac:dyDescent="0.35">
      <c r="A249" s="1">
        <v>44043</v>
      </c>
      <c r="B249" s="5">
        <v>732.01099999999997</v>
      </c>
      <c r="C249" s="5">
        <v>5178.1099999999997</v>
      </c>
      <c r="D249" s="5">
        <v>5246.48</v>
      </c>
      <c r="E249" s="7">
        <f t="shared" si="20"/>
        <v>1.9812370024019366E-4</v>
      </c>
      <c r="F249" s="7">
        <f t="shared" si="23"/>
        <v>1.2845531121707943E-4</v>
      </c>
      <c r="G249" s="7">
        <f t="shared" si="21"/>
        <v>4.2257008113651517E-2</v>
      </c>
      <c r="H249" s="7">
        <f t="shared" si="23"/>
        <v>1.2959163519250527E-3</v>
      </c>
      <c r="I249" s="7">
        <f t="shared" si="22"/>
        <v>6.19759933607269E-2</v>
      </c>
      <c r="J249" s="7">
        <f t="shared" si="23"/>
        <v>2.5200981144918311E-2</v>
      </c>
      <c r="K249" s="7"/>
    </row>
    <row r="250" spans="1:11" x14ac:dyDescent="0.35">
      <c r="A250" s="1">
        <v>44074</v>
      </c>
      <c r="B250" s="5">
        <v>732.06700000000001</v>
      </c>
      <c r="C250" s="5">
        <v>4954.8599999999997</v>
      </c>
      <c r="D250" s="5">
        <v>5058.07</v>
      </c>
      <c r="E250" s="7">
        <f t="shared" si="20"/>
        <v>7.650158262650919E-5</v>
      </c>
      <c r="F250" s="7">
        <f t="shared" si="23"/>
        <v>1.9812370024019366E-4</v>
      </c>
      <c r="G250" s="7">
        <f t="shared" si="21"/>
        <v>-4.3114186450268543E-2</v>
      </c>
      <c r="H250" s="7">
        <f t="shared" si="23"/>
        <v>4.2257008113651517E-2</v>
      </c>
      <c r="I250" s="7">
        <f t="shared" si="22"/>
        <v>-3.5911696985407304E-2</v>
      </c>
      <c r="J250" s="7">
        <f t="shared" si="23"/>
        <v>6.19759933607269E-2</v>
      </c>
      <c r="K250" s="7"/>
    </row>
    <row r="251" spans="1:11" x14ac:dyDescent="0.35">
      <c r="A251" s="1">
        <v>44104</v>
      </c>
      <c r="B251" s="5">
        <v>732.154</v>
      </c>
      <c r="C251" s="5">
        <v>4973.92</v>
      </c>
      <c r="D251" s="5">
        <v>5034.54</v>
      </c>
      <c r="E251" s="7">
        <f t="shared" si="20"/>
        <v>1.188415814399324E-4</v>
      </c>
      <c r="F251" s="7">
        <f t="shared" si="23"/>
        <v>7.650158262650919E-5</v>
      </c>
      <c r="G251" s="7">
        <f t="shared" si="21"/>
        <v>3.8467282627563382E-3</v>
      </c>
      <c r="H251" s="7">
        <f t="shared" si="23"/>
        <v>-4.3114186450268543E-2</v>
      </c>
      <c r="I251" s="7">
        <f t="shared" si="22"/>
        <v>-4.6519719972242246E-3</v>
      </c>
      <c r="J251" s="7">
        <f t="shared" si="23"/>
        <v>-3.5911696985407304E-2</v>
      </c>
      <c r="K251" s="7"/>
    </row>
    <row r="252" spans="1:11" x14ac:dyDescent="0.35">
      <c r="A252" s="1">
        <v>44134</v>
      </c>
      <c r="B252" s="5">
        <v>732.23</v>
      </c>
      <c r="C252" s="5">
        <v>4824.24</v>
      </c>
      <c r="D252" s="5">
        <v>5007.6499999999996</v>
      </c>
      <c r="E252" s="7">
        <f t="shared" si="20"/>
        <v>1.038032982132453E-4</v>
      </c>
      <c r="F252" s="7">
        <f t="shared" si="23"/>
        <v>1.188415814399324E-4</v>
      </c>
      <c r="G252" s="7">
        <f t="shared" si="21"/>
        <v>-3.0092964904944286E-2</v>
      </c>
      <c r="H252" s="7">
        <f t="shared" si="23"/>
        <v>3.8467282627563382E-3</v>
      </c>
      <c r="I252" s="7">
        <f t="shared" si="22"/>
        <v>-5.3411036559447567E-3</v>
      </c>
      <c r="J252" s="7">
        <f t="shared" si="23"/>
        <v>-4.6519719972242246E-3</v>
      </c>
      <c r="K252" s="7"/>
    </row>
    <row r="253" spans="1:11" x14ac:dyDescent="0.35">
      <c r="A253" s="1">
        <v>44165</v>
      </c>
      <c r="B253" s="5">
        <v>732.29499999999996</v>
      </c>
      <c r="C253" s="5">
        <v>4882.1499999999996</v>
      </c>
      <c r="D253" s="5">
        <v>5277.26</v>
      </c>
      <c r="E253" s="7">
        <f t="shared" si="20"/>
        <v>8.8769922018894221E-5</v>
      </c>
      <c r="F253" s="7">
        <f t="shared" si="23"/>
        <v>1.038032982132453E-4</v>
      </c>
      <c r="G253" s="7">
        <f t="shared" si="21"/>
        <v>1.2003963318574451E-2</v>
      </c>
      <c r="H253" s="7">
        <f t="shared" si="23"/>
        <v>-3.0092964904944286E-2</v>
      </c>
      <c r="I253" s="7">
        <f t="shared" si="22"/>
        <v>5.3839625373179212E-2</v>
      </c>
      <c r="J253" s="7">
        <f t="shared" si="23"/>
        <v>-5.3411036559447567E-3</v>
      </c>
      <c r="K253" s="7"/>
    </row>
    <row r="254" spans="1:11" x14ac:dyDescent="0.35">
      <c r="A254" s="1">
        <v>44196</v>
      </c>
      <c r="B254" s="5">
        <v>732.37599999999998</v>
      </c>
      <c r="C254" s="5">
        <v>4824.63</v>
      </c>
      <c r="D254" s="5">
        <v>5293.54</v>
      </c>
      <c r="E254" s="7">
        <f t="shared" si="20"/>
        <v>1.1061116080268718E-4</v>
      </c>
      <c r="F254" s="7">
        <f t="shared" si="23"/>
        <v>8.8769922018894221E-5</v>
      </c>
      <c r="G254" s="7">
        <f t="shared" si="21"/>
        <v>-1.178169454031508E-2</v>
      </c>
      <c r="H254" s="7">
        <f t="shared" si="23"/>
        <v>1.2003963318574451E-2</v>
      </c>
      <c r="I254" s="7">
        <f t="shared" si="22"/>
        <v>3.0849342272314395E-3</v>
      </c>
      <c r="J254" s="7">
        <f t="shared" si="23"/>
        <v>5.3839625373179212E-2</v>
      </c>
      <c r="K254" s="7"/>
    </row>
    <row r="255" spans="1:11" x14ac:dyDescent="0.35">
      <c r="A255" s="1">
        <v>44225</v>
      </c>
      <c r="B255" s="5">
        <v>732.44500000000005</v>
      </c>
      <c r="C255" s="5">
        <v>4650.5600000000004</v>
      </c>
      <c r="D255" s="5">
        <v>5151.09</v>
      </c>
      <c r="E255" s="7">
        <f t="shared" si="20"/>
        <v>9.4213901056461324E-5</v>
      </c>
      <c r="F255" s="7">
        <f t="shared" si="23"/>
        <v>1.1061116080268718E-4</v>
      </c>
      <c r="G255" s="7">
        <f t="shared" si="21"/>
        <v>-3.6079450652174327E-2</v>
      </c>
      <c r="H255" s="7">
        <f t="shared" si="23"/>
        <v>-1.178169454031508E-2</v>
      </c>
      <c r="I255" s="7">
        <f t="shared" si="22"/>
        <v>-2.6910158419507502E-2</v>
      </c>
      <c r="J255" s="7">
        <f t="shared" si="23"/>
        <v>3.0849342272314395E-3</v>
      </c>
      <c r="K255" s="7"/>
    </row>
    <row r="256" spans="1:11" x14ac:dyDescent="0.35">
      <c r="A256" s="1">
        <v>44253</v>
      </c>
      <c r="B256" s="5">
        <v>732.50699999999995</v>
      </c>
      <c r="C256" s="5">
        <v>4391.6499999999996</v>
      </c>
      <c r="D256" s="5">
        <v>4986.78</v>
      </c>
      <c r="E256" s="7">
        <f t="shared" si="20"/>
        <v>8.4647994047282182E-5</v>
      </c>
      <c r="F256" s="7">
        <f t="shared" si="23"/>
        <v>9.4213901056461324E-5</v>
      </c>
      <c r="G256" s="7">
        <f t="shared" si="21"/>
        <v>-5.5672865203330479E-2</v>
      </c>
      <c r="H256" s="7">
        <f t="shared" si="23"/>
        <v>-3.6079450652174327E-2</v>
      </c>
      <c r="I256" s="7">
        <f t="shared" si="22"/>
        <v>-3.189810311992225E-2</v>
      </c>
      <c r="J256" s="7">
        <f t="shared" si="23"/>
        <v>-2.6910158419507502E-2</v>
      </c>
      <c r="K256" s="7"/>
    </row>
    <row r="257" spans="1:11" x14ac:dyDescent="0.35">
      <c r="A257" s="1">
        <v>44286</v>
      </c>
      <c r="B257" s="5">
        <v>732.56</v>
      </c>
      <c r="C257" s="5">
        <v>4172.71</v>
      </c>
      <c r="D257" s="5">
        <v>4843</v>
      </c>
      <c r="E257" s="7">
        <f t="shared" si="20"/>
        <v>7.2354257365514485E-5</v>
      </c>
      <c r="F257" s="7">
        <f t="shared" si="23"/>
        <v>8.4647994047282182E-5</v>
      </c>
      <c r="G257" s="7">
        <f t="shared" si="21"/>
        <v>-4.9853699634533677E-2</v>
      </c>
      <c r="H257" s="7">
        <f t="shared" si="23"/>
        <v>-5.5672865203330479E-2</v>
      </c>
      <c r="I257" s="7">
        <f t="shared" si="22"/>
        <v>-2.8832232422525084E-2</v>
      </c>
      <c r="J257" s="7">
        <f t="shared" si="23"/>
        <v>-3.189810311992225E-2</v>
      </c>
      <c r="K257" s="7"/>
    </row>
    <row r="258" spans="1:11" x14ac:dyDescent="0.35">
      <c r="A258" s="1">
        <v>44316</v>
      </c>
      <c r="B258" s="5">
        <v>732.57100000000003</v>
      </c>
      <c r="C258" s="5">
        <v>4269.82</v>
      </c>
      <c r="D258" s="5">
        <v>4926.78</v>
      </c>
      <c r="E258" s="7">
        <f t="shared" si="20"/>
        <v>1.5015834880616197E-5</v>
      </c>
      <c r="F258" s="7">
        <f t="shared" si="23"/>
        <v>7.2354257365514485E-5</v>
      </c>
      <c r="G258" s="7">
        <f t="shared" si="21"/>
        <v>2.3272645355176813E-2</v>
      </c>
      <c r="H258" s="7">
        <f t="shared" si="23"/>
        <v>-4.9853699634533677E-2</v>
      </c>
      <c r="I258" s="7">
        <f t="shared" si="22"/>
        <v>1.7299194714020194E-2</v>
      </c>
      <c r="J258" s="7">
        <f t="shared" si="23"/>
        <v>-2.8832232422525084E-2</v>
      </c>
      <c r="K258" s="7"/>
    </row>
    <row r="259" spans="1:11" x14ac:dyDescent="0.35">
      <c r="A259" s="1">
        <v>44347</v>
      </c>
      <c r="B259" s="5">
        <v>732.58600000000001</v>
      </c>
      <c r="C259" s="5">
        <v>4289.0600000000004</v>
      </c>
      <c r="D259" s="5">
        <v>4980.32</v>
      </c>
      <c r="E259" s="7">
        <f t="shared" ref="E259:E308" si="24">B259/B258-1</f>
        <v>2.0475831011612655E-5</v>
      </c>
      <c r="F259" s="7">
        <f t="shared" si="23"/>
        <v>1.5015834880616197E-5</v>
      </c>
      <c r="G259" s="7">
        <f t="shared" ref="G259:G308" si="25">C259/C258-1</f>
        <v>4.5060447513012303E-3</v>
      </c>
      <c r="H259" s="7">
        <f t="shared" si="23"/>
        <v>2.3272645355176813E-2</v>
      </c>
      <c r="I259" s="7">
        <f t="shared" ref="I259:I308" si="26">D259/D258-1</f>
        <v>1.0867138374353935E-2</v>
      </c>
      <c r="J259" s="7">
        <f t="shared" si="23"/>
        <v>1.7299194714020194E-2</v>
      </c>
      <c r="K259" s="7"/>
    </row>
    <row r="260" spans="1:11" x14ac:dyDescent="0.35">
      <c r="A260" s="1">
        <v>44377</v>
      </c>
      <c r="B260" s="5">
        <v>732.55899999999997</v>
      </c>
      <c r="C260" s="5">
        <v>4442.38</v>
      </c>
      <c r="D260" s="5">
        <v>5164.47</v>
      </c>
      <c r="E260" s="7">
        <f t="shared" si="24"/>
        <v>-3.6855741168961842E-5</v>
      </c>
      <c r="F260" s="7">
        <f t="shared" si="23"/>
        <v>2.0475831011612655E-5</v>
      </c>
      <c r="G260" s="7">
        <f t="shared" si="25"/>
        <v>3.5746760362410424E-2</v>
      </c>
      <c r="H260" s="7">
        <f t="shared" si="23"/>
        <v>4.5060447513012303E-3</v>
      </c>
      <c r="I260" s="7">
        <f t="shared" si="26"/>
        <v>3.6975535708549057E-2</v>
      </c>
      <c r="J260" s="7">
        <f t="shared" si="23"/>
        <v>1.0867138374353935E-2</v>
      </c>
      <c r="K260" s="7"/>
    </row>
    <row r="261" spans="1:11" x14ac:dyDescent="0.35">
      <c r="A261" s="1">
        <v>44407</v>
      </c>
      <c r="B261" s="5">
        <v>732.596</v>
      </c>
      <c r="C261" s="5">
        <v>4604.42</v>
      </c>
      <c r="D261" s="5">
        <v>5283</v>
      </c>
      <c r="E261" s="7">
        <f t="shared" si="24"/>
        <v>5.0507877181305005E-5</v>
      </c>
      <c r="F261" s="7">
        <f t="shared" ref="F261:J308" si="27">E260</f>
        <v>-3.6855741168961842E-5</v>
      </c>
      <c r="G261" s="7">
        <f t="shared" si="25"/>
        <v>3.647594307555857E-2</v>
      </c>
      <c r="H261" s="7">
        <f t="shared" si="27"/>
        <v>3.5746760362410424E-2</v>
      </c>
      <c r="I261" s="7">
        <f t="shared" si="26"/>
        <v>2.2951048219856052E-2</v>
      </c>
      <c r="J261" s="7">
        <f t="shared" si="27"/>
        <v>3.6975535708549057E-2</v>
      </c>
      <c r="K261" s="7"/>
    </row>
    <row r="262" spans="1:11" x14ac:dyDescent="0.35">
      <c r="A262" s="1">
        <v>44439</v>
      </c>
      <c r="B262" s="5">
        <v>732.625</v>
      </c>
      <c r="C262" s="5">
        <v>4594.7299999999996</v>
      </c>
      <c r="D262" s="5">
        <v>5257.85</v>
      </c>
      <c r="E262" s="7">
        <f t="shared" si="24"/>
        <v>3.9585255720675505E-5</v>
      </c>
      <c r="F262" s="7">
        <f t="shared" si="27"/>
        <v>5.0507877181305005E-5</v>
      </c>
      <c r="G262" s="7">
        <f t="shared" si="25"/>
        <v>-2.1044995895249663E-3</v>
      </c>
      <c r="H262" s="7">
        <f t="shared" si="27"/>
        <v>3.647594307555857E-2</v>
      </c>
      <c r="I262" s="7">
        <f t="shared" si="26"/>
        <v>-4.7605527162596362E-3</v>
      </c>
      <c r="J262" s="7">
        <f t="shared" si="27"/>
        <v>2.2951048219856052E-2</v>
      </c>
      <c r="K262" s="7"/>
    </row>
    <row r="263" spans="1:11" x14ac:dyDescent="0.35">
      <c r="A263" s="1">
        <v>44469</v>
      </c>
      <c r="B263" s="5">
        <v>732.66499999999996</v>
      </c>
      <c r="C263" s="5">
        <v>4463.1899999999996</v>
      </c>
      <c r="D263" s="5">
        <v>5158.12</v>
      </c>
      <c r="E263" s="7">
        <f t="shared" si="24"/>
        <v>5.4598191434829246E-5</v>
      </c>
      <c r="F263" s="7">
        <f t="shared" si="27"/>
        <v>3.9585255720675505E-5</v>
      </c>
      <c r="G263" s="7">
        <f t="shared" si="25"/>
        <v>-2.8628450420372875E-2</v>
      </c>
      <c r="H263" s="7">
        <f t="shared" si="27"/>
        <v>-2.1044995895249663E-3</v>
      </c>
      <c r="I263" s="7">
        <f t="shared" si="26"/>
        <v>-1.8967829055602681E-2</v>
      </c>
      <c r="J263" s="7">
        <f t="shared" si="27"/>
        <v>-4.7605527162596362E-3</v>
      </c>
      <c r="K263" s="7"/>
    </row>
    <row r="264" spans="1:11" x14ac:dyDescent="0.35">
      <c r="A264" s="1">
        <v>44498</v>
      </c>
      <c r="B264" s="5">
        <v>732.63499999999999</v>
      </c>
      <c r="C264" s="5">
        <v>4546.17</v>
      </c>
      <c r="D264" s="5">
        <v>5235.3900000000003</v>
      </c>
      <c r="E264" s="7">
        <f t="shared" si="24"/>
        <v>-4.0946407976361066E-5</v>
      </c>
      <c r="F264" s="7">
        <f t="shared" si="27"/>
        <v>5.4598191434829246E-5</v>
      </c>
      <c r="G264" s="7">
        <f t="shared" si="25"/>
        <v>1.8592083240910773E-2</v>
      </c>
      <c r="H264" s="7">
        <f t="shared" si="27"/>
        <v>-2.8628450420372875E-2</v>
      </c>
      <c r="I264" s="7">
        <f t="shared" si="26"/>
        <v>1.4980264127240295E-2</v>
      </c>
      <c r="J264" s="7">
        <f t="shared" si="27"/>
        <v>-1.8967829055602681E-2</v>
      </c>
      <c r="K264" s="7"/>
    </row>
    <row r="265" spans="1:11" x14ac:dyDescent="0.35">
      <c r="A265" s="1">
        <v>44530</v>
      </c>
      <c r="B265" s="5">
        <v>732.68399999999997</v>
      </c>
      <c r="C265" s="5">
        <v>4666.83</v>
      </c>
      <c r="D265" s="5">
        <v>5256.08</v>
      </c>
      <c r="E265" s="7">
        <f t="shared" si="24"/>
        <v>6.6881871600532605E-5</v>
      </c>
      <c r="F265" s="7">
        <f t="shared" si="27"/>
        <v>-4.0946407976361066E-5</v>
      </c>
      <c r="G265" s="7">
        <f t="shared" si="25"/>
        <v>2.654102244306733E-2</v>
      </c>
      <c r="H265" s="7">
        <f t="shared" si="27"/>
        <v>1.8592083240910773E-2</v>
      </c>
      <c r="I265" s="7">
        <f t="shared" si="26"/>
        <v>3.9519500934981355E-3</v>
      </c>
      <c r="J265" s="7">
        <f t="shared" si="27"/>
        <v>1.4980264127240295E-2</v>
      </c>
      <c r="K265" s="7"/>
    </row>
    <row r="266" spans="1:11" x14ac:dyDescent="0.35">
      <c r="A266" s="1">
        <v>44561</v>
      </c>
      <c r="B266" s="5">
        <v>732.73599999999999</v>
      </c>
      <c r="C266" s="5">
        <v>4600.47</v>
      </c>
      <c r="D266" s="5">
        <v>5233.6899999999996</v>
      </c>
      <c r="E266" s="7">
        <f t="shared" si="24"/>
        <v>7.0971933330055137E-5</v>
      </c>
      <c r="F266" s="7">
        <f t="shared" si="27"/>
        <v>6.6881871600532605E-5</v>
      </c>
      <c r="G266" s="7">
        <f t="shared" si="25"/>
        <v>-1.4219502317418864E-2</v>
      </c>
      <c r="H266" s="7">
        <f t="shared" si="27"/>
        <v>2.654102244306733E-2</v>
      </c>
      <c r="I266" s="7">
        <f t="shared" si="26"/>
        <v>-4.2598286175249411E-3</v>
      </c>
      <c r="J266" s="7">
        <f t="shared" si="27"/>
        <v>3.9519500934981355E-3</v>
      </c>
      <c r="K266" s="7"/>
    </row>
    <row r="267" spans="1:11" x14ac:dyDescent="0.35">
      <c r="A267" s="1">
        <v>44592</v>
      </c>
      <c r="B267" s="5">
        <v>732.70299999999997</v>
      </c>
      <c r="C267" s="5">
        <v>4410.07</v>
      </c>
      <c r="D267" s="5">
        <v>4939.84</v>
      </c>
      <c r="E267" s="7">
        <f t="shared" si="24"/>
        <v>-4.5036684426569273E-5</v>
      </c>
      <c r="F267" s="7">
        <f t="shared" si="27"/>
        <v>7.0971933330055137E-5</v>
      </c>
      <c r="G267" s="7">
        <f t="shared" si="25"/>
        <v>-4.1387075668355755E-2</v>
      </c>
      <c r="H267" s="7">
        <f t="shared" si="27"/>
        <v>-1.4219502317418864E-2</v>
      </c>
      <c r="I267" s="7">
        <f t="shared" si="26"/>
        <v>-5.614585502771452E-2</v>
      </c>
      <c r="J267" s="7">
        <f t="shared" si="27"/>
        <v>-4.2598286175249411E-3</v>
      </c>
      <c r="K267" s="7"/>
    </row>
    <row r="268" spans="1:11" x14ac:dyDescent="0.35">
      <c r="A268" s="1">
        <v>44620</v>
      </c>
      <c r="B268" s="5">
        <v>732.79700000000003</v>
      </c>
      <c r="C268" s="5">
        <v>4345.6099999999997</v>
      </c>
      <c r="D268" s="5">
        <v>4768.99</v>
      </c>
      <c r="E268" s="7">
        <f t="shared" si="24"/>
        <v>1.2829209106568484E-4</v>
      </c>
      <c r="F268" s="7">
        <f t="shared" si="27"/>
        <v>-4.5036684426569273E-5</v>
      </c>
      <c r="G268" s="7">
        <f t="shared" si="25"/>
        <v>-1.4616548036652466E-2</v>
      </c>
      <c r="H268" s="7">
        <f t="shared" si="27"/>
        <v>-4.1387075668355755E-2</v>
      </c>
      <c r="I268" s="7">
        <f t="shared" si="26"/>
        <v>-3.4586140441795754E-2</v>
      </c>
      <c r="J268" s="7">
        <f t="shared" si="27"/>
        <v>-5.614585502771452E-2</v>
      </c>
      <c r="K268" s="7"/>
    </row>
    <row r="269" spans="1:11" x14ac:dyDescent="0.35">
      <c r="A269" s="1">
        <v>44651</v>
      </c>
      <c r="B269" s="5">
        <v>733.02300000000002</v>
      </c>
      <c r="C269" s="5">
        <v>4113.6099999999997</v>
      </c>
      <c r="D269" s="5">
        <v>4636.45</v>
      </c>
      <c r="E269" s="7">
        <f t="shared" si="24"/>
        <v>3.0840737612192193E-4</v>
      </c>
      <c r="F269" s="7">
        <f t="shared" si="27"/>
        <v>1.2829209106568484E-4</v>
      </c>
      <c r="G269" s="7">
        <f t="shared" si="25"/>
        <v>-5.3387211461682016E-2</v>
      </c>
      <c r="H269" s="7">
        <f t="shared" si="27"/>
        <v>-1.4616548036652466E-2</v>
      </c>
      <c r="I269" s="7">
        <f t="shared" si="26"/>
        <v>-2.7792048211466192E-2</v>
      </c>
      <c r="J269" s="7">
        <f t="shared" si="27"/>
        <v>-3.4586140441795754E-2</v>
      </c>
      <c r="K269" s="7"/>
    </row>
    <row r="270" spans="1:11" x14ac:dyDescent="0.35">
      <c r="A270" s="1">
        <v>44680</v>
      </c>
      <c r="B270" s="5">
        <v>733.12599999999998</v>
      </c>
      <c r="C270" s="5">
        <v>3747.82</v>
      </c>
      <c r="D270" s="5">
        <v>4183.7</v>
      </c>
      <c r="E270" s="7">
        <f t="shared" si="24"/>
        <v>1.4051400842807205E-4</v>
      </c>
      <c r="F270" s="7">
        <f t="shared" si="27"/>
        <v>3.0840737612192193E-4</v>
      </c>
      <c r="G270" s="7">
        <f t="shared" si="25"/>
        <v>-8.8921895853034116E-2</v>
      </c>
      <c r="H270" s="7">
        <f t="shared" si="27"/>
        <v>-5.3387211461682016E-2</v>
      </c>
      <c r="I270" s="7">
        <f t="shared" si="26"/>
        <v>-9.765014181108389E-2</v>
      </c>
      <c r="J270" s="7">
        <f t="shared" si="27"/>
        <v>-2.7792048211466192E-2</v>
      </c>
      <c r="K270" s="7"/>
    </row>
    <row r="271" spans="1:11" x14ac:dyDescent="0.35">
      <c r="A271" s="1">
        <v>44712</v>
      </c>
      <c r="B271" s="5">
        <v>733.63099999999997</v>
      </c>
      <c r="C271" s="5">
        <v>3676.9</v>
      </c>
      <c r="D271" s="5">
        <v>4225.6499999999996</v>
      </c>
      <c r="E271" s="7">
        <f t="shared" si="24"/>
        <v>6.8883111497886063E-4</v>
      </c>
      <c r="F271" s="7">
        <f t="shared" si="27"/>
        <v>1.4051400842807205E-4</v>
      </c>
      <c r="G271" s="7">
        <f t="shared" si="25"/>
        <v>-1.8923000570998605E-2</v>
      </c>
      <c r="H271" s="7">
        <f t="shared" si="27"/>
        <v>-8.8921895853034116E-2</v>
      </c>
      <c r="I271" s="7">
        <f t="shared" si="26"/>
        <v>1.002700958481717E-2</v>
      </c>
      <c r="J271" s="7">
        <f t="shared" si="27"/>
        <v>-9.765014181108389E-2</v>
      </c>
      <c r="K271" s="7"/>
    </row>
    <row r="272" spans="1:11" x14ac:dyDescent="0.35">
      <c r="A272" s="1">
        <v>44742</v>
      </c>
      <c r="B272" s="5">
        <v>733.79100000000005</v>
      </c>
      <c r="C272" s="5">
        <v>3622.68</v>
      </c>
      <c r="D272" s="5">
        <v>4043.14</v>
      </c>
      <c r="E272" s="7">
        <f t="shared" si="24"/>
        <v>2.1809329213207107E-4</v>
      </c>
      <c r="F272" s="7">
        <f t="shared" si="27"/>
        <v>6.8883111497886063E-4</v>
      </c>
      <c r="G272" s="7">
        <f t="shared" si="25"/>
        <v>-1.4746117653458124E-2</v>
      </c>
      <c r="H272" s="7">
        <f t="shared" si="27"/>
        <v>-1.8923000570998605E-2</v>
      </c>
      <c r="I272" s="7">
        <f t="shared" si="26"/>
        <v>-4.3190988368653316E-2</v>
      </c>
      <c r="J272" s="7">
        <f t="shared" si="27"/>
        <v>1.002700958481717E-2</v>
      </c>
      <c r="K272" s="7"/>
    </row>
    <row r="273" spans="1:11" x14ac:dyDescent="0.35">
      <c r="A273" s="1">
        <v>44771</v>
      </c>
      <c r="B273" s="5">
        <v>734.16700000000003</v>
      </c>
      <c r="C273" s="5">
        <v>3719.33</v>
      </c>
      <c r="D273" s="5">
        <v>4237.74</v>
      </c>
      <c r="E273" s="7">
        <f t="shared" si="24"/>
        <v>5.1240748387471058E-4</v>
      </c>
      <c r="F273" s="7">
        <f t="shared" si="27"/>
        <v>2.1809329213207107E-4</v>
      </c>
      <c r="G273" s="7">
        <f t="shared" si="25"/>
        <v>2.667914361743251E-2</v>
      </c>
      <c r="H273" s="7">
        <f t="shared" si="27"/>
        <v>-1.4746117653458124E-2</v>
      </c>
      <c r="I273" s="7">
        <f t="shared" si="26"/>
        <v>4.8130908155542551E-2</v>
      </c>
      <c r="J273" s="7">
        <f t="shared" si="27"/>
        <v>-4.3190988368653316E-2</v>
      </c>
      <c r="K273" s="7"/>
    </row>
    <row r="274" spans="1:11" x14ac:dyDescent="0.35">
      <c r="A274" s="1">
        <v>44804</v>
      </c>
      <c r="B274" s="5">
        <v>735.35199999999998</v>
      </c>
      <c r="C274" s="5">
        <v>3554.69</v>
      </c>
      <c r="D274" s="5">
        <v>4046.99</v>
      </c>
      <c r="E274" s="7">
        <f t="shared" si="24"/>
        <v>1.614074182032077E-3</v>
      </c>
      <c r="F274" s="7">
        <f t="shared" si="27"/>
        <v>5.1240748387471058E-4</v>
      </c>
      <c r="G274" s="7">
        <f t="shared" si="25"/>
        <v>-4.4266037162607241E-2</v>
      </c>
      <c r="H274" s="7">
        <f t="shared" si="27"/>
        <v>2.667914361743251E-2</v>
      </c>
      <c r="I274" s="7">
        <f t="shared" si="26"/>
        <v>-4.5012199899002736E-2</v>
      </c>
      <c r="J274" s="7">
        <f t="shared" si="27"/>
        <v>4.8130908155542551E-2</v>
      </c>
      <c r="K274" s="7"/>
    </row>
    <row r="275" spans="1:11" x14ac:dyDescent="0.35">
      <c r="A275" s="1">
        <v>44834</v>
      </c>
      <c r="B275" s="5">
        <v>737.18200000000002</v>
      </c>
      <c r="C275" s="5">
        <v>3273.88</v>
      </c>
      <c r="D275" s="5">
        <v>3693.33</v>
      </c>
      <c r="E275" s="7">
        <f t="shared" si="24"/>
        <v>2.4886040970855117E-3</v>
      </c>
      <c r="F275" s="7">
        <f t="shared" si="27"/>
        <v>1.614074182032077E-3</v>
      </c>
      <c r="G275" s="7">
        <f t="shared" si="25"/>
        <v>-7.8997043342738715E-2</v>
      </c>
      <c r="H275" s="7">
        <f t="shared" si="27"/>
        <v>-4.4266037162607241E-2</v>
      </c>
      <c r="I275" s="7">
        <f t="shared" si="26"/>
        <v>-8.7388404715603385E-2</v>
      </c>
      <c r="J275" s="7">
        <f t="shared" si="27"/>
        <v>-4.5012199899002736E-2</v>
      </c>
      <c r="K275" s="7"/>
    </row>
    <row r="276" spans="1:11" x14ac:dyDescent="0.35">
      <c r="A276" s="1">
        <v>44865</v>
      </c>
      <c r="B276" s="5">
        <v>738.33900000000006</v>
      </c>
      <c r="C276" s="5">
        <v>3092.22</v>
      </c>
      <c r="D276" s="5">
        <v>3610.31</v>
      </c>
      <c r="E276" s="7">
        <f t="shared" si="24"/>
        <v>1.5694903022591689E-3</v>
      </c>
      <c r="F276" s="7">
        <f t="shared" si="27"/>
        <v>2.4886040970855117E-3</v>
      </c>
      <c r="G276" s="7">
        <f t="shared" si="25"/>
        <v>-5.5487678228890558E-2</v>
      </c>
      <c r="H276" s="7">
        <f t="shared" si="27"/>
        <v>-7.8997043342738715E-2</v>
      </c>
      <c r="I276" s="7">
        <f t="shared" si="26"/>
        <v>-2.247835963750866E-2</v>
      </c>
      <c r="J276" s="7">
        <f t="shared" si="27"/>
        <v>-8.7388404715603385E-2</v>
      </c>
      <c r="K276" s="7"/>
    </row>
    <row r="277" spans="1:11" x14ac:dyDescent="0.35">
      <c r="A277" s="1">
        <v>44895</v>
      </c>
      <c r="B277" s="5">
        <v>740.72</v>
      </c>
      <c r="C277" s="5">
        <v>3310.9</v>
      </c>
      <c r="D277" s="5">
        <v>3938.05</v>
      </c>
      <c r="E277" s="7">
        <f t="shared" si="24"/>
        <v>3.2248059495705306E-3</v>
      </c>
      <c r="F277" s="7">
        <f t="shared" si="27"/>
        <v>1.5694903022591689E-3</v>
      </c>
      <c r="G277" s="7">
        <f t="shared" si="25"/>
        <v>7.0719418411367974E-2</v>
      </c>
      <c r="H277" s="7">
        <f t="shared" si="27"/>
        <v>-5.5487678228890558E-2</v>
      </c>
      <c r="I277" s="7">
        <f t="shared" si="26"/>
        <v>9.0778908182399976E-2</v>
      </c>
      <c r="J277" s="7">
        <f t="shared" si="27"/>
        <v>-2.247835963750866E-2</v>
      </c>
      <c r="K277" s="7"/>
    </row>
    <row r="278" spans="1:11" x14ac:dyDescent="0.35">
      <c r="A278" s="1">
        <v>44925</v>
      </c>
      <c r="B278" s="5">
        <v>743.40099999999995</v>
      </c>
      <c r="C278" s="5">
        <v>3254.58</v>
      </c>
      <c r="D278" s="5">
        <v>3892.91</v>
      </c>
      <c r="E278" s="7">
        <f t="shared" si="24"/>
        <v>3.619451344637481E-3</v>
      </c>
      <c r="F278" s="7">
        <f t="shared" si="27"/>
        <v>3.2248059495705306E-3</v>
      </c>
      <c r="G278" s="7">
        <f t="shared" si="25"/>
        <v>-1.7010480533993788E-2</v>
      </c>
      <c r="H278" s="7">
        <f t="shared" si="27"/>
        <v>7.0719418411367974E-2</v>
      </c>
      <c r="I278" s="7">
        <f t="shared" si="26"/>
        <v>-1.146252586940244E-2</v>
      </c>
      <c r="J278" s="7">
        <f t="shared" si="27"/>
        <v>9.0778908182399976E-2</v>
      </c>
      <c r="K278" s="7"/>
    </row>
    <row r="279" spans="1:11" x14ac:dyDescent="0.35">
      <c r="A279" s="1">
        <v>44957</v>
      </c>
      <c r="B279" s="5">
        <v>745.72900000000004</v>
      </c>
      <c r="C279" s="5">
        <v>3463.2</v>
      </c>
      <c r="D279" s="5">
        <v>4161.7</v>
      </c>
      <c r="E279" s="7">
        <f t="shared" si="24"/>
        <v>3.1315534953546553E-3</v>
      </c>
      <c r="F279" s="7">
        <f t="shared" si="27"/>
        <v>3.619451344637481E-3</v>
      </c>
      <c r="G279" s="7">
        <f t="shared" si="25"/>
        <v>6.4100436922736481E-2</v>
      </c>
      <c r="H279" s="7">
        <f t="shared" si="27"/>
        <v>-1.7010480533993788E-2</v>
      </c>
      <c r="I279" s="7">
        <f t="shared" si="26"/>
        <v>6.9046034971268266E-2</v>
      </c>
      <c r="J279" s="7">
        <f t="shared" si="27"/>
        <v>-1.146252586940244E-2</v>
      </c>
      <c r="K279" s="7"/>
    </row>
    <row r="280" spans="1:11" x14ac:dyDescent="0.35">
      <c r="A280" s="1">
        <v>44985</v>
      </c>
      <c r="B280" s="5">
        <v>748.16300000000001</v>
      </c>
      <c r="C280" s="5">
        <v>3298.92</v>
      </c>
      <c r="D280" s="5">
        <v>3934.93</v>
      </c>
      <c r="E280" s="7">
        <f t="shared" si="24"/>
        <v>3.2639202713049542E-3</v>
      </c>
      <c r="F280" s="7">
        <f t="shared" si="27"/>
        <v>3.1315534953546553E-3</v>
      </c>
      <c r="G280" s="7">
        <f t="shared" si="25"/>
        <v>-4.7435897435897378E-2</v>
      </c>
      <c r="H280" s="7">
        <f t="shared" si="27"/>
        <v>6.4100436922736481E-2</v>
      </c>
      <c r="I280" s="7">
        <f t="shared" si="26"/>
        <v>-5.4489751784126628E-2</v>
      </c>
      <c r="J280" s="7">
        <f t="shared" si="27"/>
        <v>6.9046034971268266E-2</v>
      </c>
      <c r="K280" s="7"/>
    </row>
    <row r="281" spans="1:11" x14ac:dyDescent="0.35">
      <c r="A281" s="1">
        <v>45016</v>
      </c>
      <c r="B281" s="5">
        <v>751.38099999999997</v>
      </c>
      <c r="C281" s="5">
        <v>3455.29</v>
      </c>
      <c r="D281" s="5">
        <v>4104.91</v>
      </c>
      <c r="E281" s="7">
        <f t="shared" si="24"/>
        <v>4.3012017434702621E-3</v>
      </c>
      <c r="F281" s="7">
        <f t="shared" si="27"/>
        <v>3.2639202713049542E-3</v>
      </c>
      <c r="G281" s="7">
        <f t="shared" si="25"/>
        <v>4.7400361330374841E-2</v>
      </c>
      <c r="H281" s="7">
        <f t="shared" si="27"/>
        <v>-4.7435897435897378E-2</v>
      </c>
      <c r="I281" s="7">
        <f t="shared" si="26"/>
        <v>4.3197718892076908E-2</v>
      </c>
      <c r="J281" s="7">
        <f t="shared" si="27"/>
        <v>-5.4489751784126628E-2</v>
      </c>
      <c r="K281" s="7"/>
    </row>
    <row r="282" spans="1:11" x14ac:dyDescent="0.35">
      <c r="A282" s="1">
        <v>45044</v>
      </c>
      <c r="B282" s="5">
        <v>753.74599999999998</v>
      </c>
      <c r="C282" s="5">
        <v>3473.29</v>
      </c>
      <c r="D282" s="5">
        <v>4135.75</v>
      </c>
      <c r="E282" s="7">
        <f t="shared" si="24"/>
        <v>3.1475376673086863E-3</v>
      </c>
      <c r="F282" s="7">
        <f t="shared" si="27"/>
        <v>4.3012017434702621E-3</v>
      </c>
      <c r="G282" s="7">
        <f t="shared" si="25"/>
        <v>5.2094035522343152E-3</v>
      </c>
      <c r="H282" s="7">
        <f t="shared" si="27"/>
        <v>4.7400361330374841E-2</v>
      </c>
      <c r="I282" s="7">
        <f t="shared" si="26"/>
        <v>7.512953998991545E-3</v>
      </c>
      <c r="J282" s="7">
        <f t="shared" si="27"/>
        <v>4.3197718892076908E-2</v>
      </c>
      <c r="K282" s="7"/>
    </row>
    <row r="283" spans="1:11" x14ac:dyDescent="0.35">
      <c r="A283" s="1">
        <v>45077</v>
      </c>
      <c r="B283" s="5">
        <v>756.69799999999998</v>
      </c>
      <c r="C283" s="5">
        <v>3376.22</v>
      </c>
      <c r="D283" s="5">
        <v>4020.88</v>
      </c>
      <c r="E283" s="7">
        <f t="shared" si="24"/>
        <v>3.9164386942021068E-3</v>
      </c>
      <c r="F283" s="7">
        <f t="shared" si="27"/>
        <v>3.1475376673086863E-3</v>
      </c>
      <c r="G283" s="7">
        <f t="shared" si="25"/>
        <v>-2.7947565564637622E-2</v>
      </c>
      <c r="H283" s="7">
        <f t="shared" si="27"/>
        <v>5.2094035522343152E-3</v>
      </c>
      <c r="I283" s="7">
        <f t="shared" si="26"/>
        <v>-2.7774889681436266E-2</v>
      </c>
      <c r="J283" s="7">
        <f t="shared" si="27"/>
        <v>7.512953998991545E-3</v>
      </c>
      <c r="K283" s="7"/>
    </row>
    <row r="284" spans="1:11" x14ac:dyDescent="0.35">
      <c r="A284" s="1">
        <v>45107</v>
      </c>
      <c r="B284" s="5">
        <v>760.16099999999994</v>
      </c>
      <c r="C284" s="5">
        <v>3375.66</v>
      </c>
      <c r="D284" s="5">
        <v>4082.76</v>
      </c>
      <c r="E284" s="7">
        <f t="shared" si="24"/>
        <v>4.5764624724791148E-3</v>
      </c>
      <c r="F284" s="7">
        <f t="shared" si="27"/>
        <v>3.9164386942021068E-3</v>
      </c>
      <c r="G284" s="7">
        <f t="shared" si="25"/>
        <v>-1.6586596844991863E-4</v>
      </c>
      <c r="H284" s="7">
        <f t="shared" si="27"/>
        <v>-2.7947565564637622E-2</v>
      </c>
      <c r="I284" s="7">
        <f t="shared" si="26"/>
        <v>1.5389665943773556E-2</v>
      </c>
      <c r="J284" s="7">
        <f t="shared" si="27"/>
        <v>-2.7774889681436266E-2</v>
      </c>
      <c r="K284" s="7"/>
    </row>
    <row r="285" spans="1:11" x14ac:dyDescent="0.35">
      <c r="A285" s="1">
        <v>45138</v>
      </c>
      <c r="B285" s="5">
        <v>763.18799999999999</v>
      </c>
      <c r="C285" s="5">
        <v>3302.48</v>
      </c>
      <c r="D285" s="5">
        <v>4077.42</v>
      </c>
      <c r="E285" s="7">
        <f t="shared" si="24"/>
        <v>3.9820511707389095E-3</v>
      </c>
      <c r="F285" s="7">
        <f t="shared" si="27"/>
        <v>4.5764624724791148E-3</v>
      </c>
      <c r="G285" s="7">
        <f t="shared" si="25"/>
        <v>-2.167872356813183E-2</v>
      </c>
      <c r="H285" s="7">
        <f t="shared" si="27"/>
        <v>-1.6586596844991863E-4</v>
      </c>
      <c r="I285" s="7">
        <f t="shared" si="26"/>
        <v>-1.3079387473180493E-3</v>
      </c>
      <c r="J285" s="7">
        <f t="shared" si="27"/>
        <v>1.5389665943773556E-2</v>
      </c>
      <c r="K285" s="7"/>
    </row>
    <row r="286" spans="1:11" x14ac:dyDescent="0.35">
      <c r="A286" s="1">
        <v>45169</v>
      </c>
      <c r="B286" s="5">
        <v>766.63400000000001</v>
      </c>
      <c r="C286" s="5">
        <v>3210.4</v>
      </c>
      <c r="D286" s="5">
        <v>3997.94</v>
      </c>
      <c r="E286" s="7">
        <f t="shared" si="24"/>
        <v>4.515270156239426E-3</v>
      </c>
      <c r="F286" s="7">
        <f t="shared" si="27"/>
        <v>3.9820511707389095E-3</v>
      </c>
      <c r="G286" s="7">
        <f t="shared" si="25"/>
        <v>-2.7882076500084785E-2</v>
      </c>
      <c r="H286" s="7">
        <f t="shared" si="27"/>
        <v>-2.167872356813183E-2</v>
      </c>
      <c r="I286" s="7">
        <f t="shared" si="26"/>
        <v>-1.9492718434696465E-2</v>
      </c>
      <c r="J286" s="7">
        <f t="shared" si="27"/>
        <v>-1.3079387473180493E-3</v>
      </c>
      <c r="K286" s="7"/>
    </row>
    <row r="287" spans="1:11" x14ac:dyDescent="0.35">
      <c r="A287" s="1">
        <v>45198</v>
      </c>
      <c r="B287" s="5">
        <v>770.14700000000005</v>
      </c>
      <c r="C287" s="5">
        <v>2976.22</v>
      </c>
      <c r="D287" s="5">
        <v>3787.56</v>
      </c>
      <c r="E287" s="7">
        <f t="shared" si="24"/>
        <v>4.5823691618165352E-3</v>
      </c>
      <c r="F287" s="7">
        <f t="shared" si="27"/>
        <v>4.515270156239426E-3</v>
      </c>
      <c r="G287" s="7">
        <f t="shared" si="25"/>
        <v>-7.2944181410416253E-2</v>
      </c>
      <c r="H287" s="7">
        <f t="shared" si="27"/>
        <v>-2.7882076500084785E-2</v>
      </c>
      <c r="I287" s="7">
        <f t="shared" si="26"/>
        <v>-5.2622100381696568E-2</v>
      </c>
      <c r="J287" s="7">
        <f t="shared" si="27"/>
        <v>-1.9492718434696465E-2</v>
      </c>
      <c r="K287" s="7"/>
    </row>
    <row r="288" spans="1:11" x14ac:dyDescent="0.35">
      <c r="A288" s="1">
        <v>45230</v>
      </c>
      <c r="B288" s="5">
        <v>773.58699999999999</v>
      </c>
      <c r="C288" s="5">
        <v>2829.35</v>
      </c>
      <c r="D288" s="5">
        <v>3628.5</v>
      </c>
      <c r="E288" s="7">
        <f t="shared" si="24"/>
        <v>4.4666797377643785E-3</v>
      </c>
      <c r="F288" s="7">
        <f t="shared" si="27"/>
        <v>4.5823691618165352E-3</v>
      </c>
      <c r="G288" s="7">
        <f t="shared" si="25"/>
        <v>-4.9347830469521736E-2</v>
      </c>
      <c r="H288" s="7">
        <f t="shared" si="27"/>
        <v>-7.2944181410416253E-2</v>
      </c>
      <c r="I288" s="7">
        <f t="shared" si="26"/>
        <v>-4.1995374330703661E-2</v>
      </c>
      <c r="J288" s="7">
        <f t="shared" si="27"/>
        <v>-5.2622100381696568E-2</v>
      </c>
      <c r="K288" s="7"/>
    </row>
    <row r="289" spans="1:11" x14ac:dyDescent="0.35">
      <c r="A289" s="1">
        <v>45260</v>
      </c>
      <c r="B289" s="5">
        <v>777.06</v>
      </c>
      <c r="C289" s="5">
        <v>3088.41</v>
      </c>
      <c r="D289" s="5">
        <v>4022.31</v>
      </c>
      <c r="E289" s="7">
        <f t="shared" si="24"/>
        <v>4.489475650443886E-3</v>
      </c>
      <c r="F289" s="7">
        <f t="shared" si="27"/>
        <v>4.4666797377643785E-3</v>
      </c>
      <c r="G289" s="7">
        <f t="shared" si="25"/>
        <v>9.1561666107056405E-2</v>
      </c>
      <c r="H289" s="7">
        <f t="shared" si="27"/>
        <v>-4.9347830469521736E-2</v>
      </c>
      <c r="I289" s="7">
        <f t="shared" si="26"/>
        <v>0.10853245142620915</v>
      </c>
      <c r="J289" s="7">
        <f t="shared" si="27"/>
        <v>-4.1995374330703661E-2</v>
      </c>
      <c r="K289" s="7"/>
    </row>
    <row r="290" spans="1:11" x14ac:dyDescent="0.35">
      <c r="A290" s="1">
        <v>45289</v>
      </c>
      <c r="B290" s="5">
        <v>780.68200000000002</v>
      </c>
      <c r="C290" s="5">
        <v>3354.28</v>
      </c>
      <c r="D290" s="5">
        <v>4318.32</v>
      </c>
      <c r="E290" s="7">
        <f t="shared" si="24"/>
        <v>4.6611587264819843E-3</v>
      </c>
      <c r="F290" s="7">
        <f t="shared" si="27"/>
        <v>4.489475650443886E-3</v>
      </c>
      <c r="G290" s="7">
        <f t="shared" si="25"/>
        <v>8.6086368066416119E-2</v>
      </c>
      <c r="H290" s="7">
        <f t="shared" si="27"/>
        <v>9.1561666107056405E-2</v>
      </c>
      <c r="I290" s="7">
        <f t="shared" si="26"/>
        <v>7.3592040394698577E-2</v>
      </c>
      <c r="J290" s="7">
        <f t="shared" si="27"/>
        <v>0.10853245142620915</v>
      </c>
      <c r="K290" s="7"/>
    </row>
    <row r="291" spans="1:11" x14ac:dyDescent="0.35">
      <c r="A291" s="1">
        <v>45322</v>
      </c>
      <c r="B291" s="5">
        <v>784.01800000000003</v>
      </c>
      <c r="C291" s="5">
        <v>3280.43</v>
      </c>
      <c r="D291" s="5">
        <v>4280.6099999999997</v>
      </c>
      <c r="E291" s="7">
        <f t="shared" si="24"/>
        <v>4.2731867777148214E-3</v>
      </c>
      <c r="F291" s="7">
        <f t="shared" si="27"/>
        <v>4.6611587264819843E-3</v>
      </c>
      <c r="G291" s="7">
        <f t="shared" si="25"/>
        <v>-2.2016647387815058E-2</v>
      </c>
      <c r="H291" s="7">
        <f t="shared" si="27"/>
        <v>8.6086368066416119E-2</v>
      </c>
      <c r="I291" s="7">
        <f t="shared" si="26"/>
        <v>-8.7325626632579478E-3</v>
      </c>
      <c r="J291" s="7">
        <f t="shared" si="27"/>
        <v>7.3592040394698577E-2</v>
      </c>
      <c r="K291" s="7"/>
    </row>
    <row r="292" spans="1:11" x14ac:dyDescent="0.35">
      <c r="A292" s="1">
        <v>45351</v>
      </c>
      <c r="B292" s="5">
        <v>787.23</v>
      </c>
      <c r="C292" s="5">
        <v>3205.55</v>
      </c>
      <c r="D292" s="5">
        <v>4164.16</v>
      </c>
      <c r="E292" s="7">
        <f t="shared" si="24"/>
        <v>4.0968447152998078E-3</v>
      </c>
      <c r="F292" s="7">
        <f t="shared" si="27"/>
        <v>4.2731867777148214E-3</v>
      </c>
      <c r="G292" s="7">
        <f t="shared" si="25"/>
        <v>-2.2826275823596198E-2</v>
      </c>
      <c r="H292" s="7">
        <f t="shared" si="27"/>
        <v>-2.2016647387815058E-2</v>
      </c>
      <c r="I292" s="7">
        <f t="shared" si="26"/>
        <v>-2.7204066710118324E-2</v>
      </c>
      <c r="J292" s="7">
        <f t="shared" si="27"/>
        <v>-8.7325626632579478E-3</v>
      </c>
      <c r="K292" s="7"/>
    </row>
    <row r="293" spans="1:11" x14ac:dyDescent="0.35">
      <c r="A293" s="1">
        <v>45380</v>
      </c>
      <c r="B293" s="5">
        <v>790.76499999999999</v>
      </c>
      <c r="C293" s="5">
        <v>3245.05</v>
      </c>
      <c r="D293" s="5">
        <v>4245.55</v>
      </c>
      <c r="E293" s="7">
        <f t="shared" si="24"/>
        <v>4.4904284643623171E-3</v>
      </c>
      <c r="F293" s="7">
        <f t="shared" si="27"/>
        <v>4.0968447152998078E-3</v>
      </c>
      <c r="G293" s="7">
        <f t="shared" si="25"/>
        <v>1.2322378375005938E-2</v>
      </c>
      <c r="H293" s="7">
        <f t="shared" si="27"/>
        <v>-2.2826275823596198E-2</v>
      </c>
      <c r="I293" s="7">
        <f t="shared" si="26"/>
        <v>1.9545358487666364E-2</v>
      </c>
      <c r="J293" s="7">
        <f t="shared" si="27"/>
        <v>-2.7204066710118324E-2</v>
      </c>
      <c r="K293" s="7"/>
    </row>
    <row r="294" spans="1:11" x14ac:dyDescent="0.35">
      <c r="A294" s="1">
        <v>45412</v>
      </c>
      <c r="B294" s="5">
        <v>794.15800000000002</v>
      </c>
      <c r="C294" s="5">
        <v>3047.36</v>
      </c>
      <c r="D294" s="5">
        <v>4035.9</v>
      </c>
      <c r="E294" s="7">
        <f t="shared" si="24"/>
        <v>4.2907817113808644E-3</v>
      </c>
      <c r="F294" s="7">
        <f t="shared" si="27"/>
        <v>4.4904284643623171E-3</v>
      </c>
      <c r="G294" s="7">
        <f t="shared" si="25"/>
        <v>-6.0920478883222162E-2</v>
      </c>
      <c r="H294" s="7">
        <f t="shared" si="27"/>
        <v>1.2322378375005938E-2</v>
      </c>
      <c r="I294" s="7">
        <f t="shared" si="26"/>
        <v>-4.9381116698660965E-2</v>
      </c>
      <c r="J294" s="7">
        <f t="shared" si="27"/>
        <v>1.9545358487666364E-2</v>
      </c>
      <c r="K294" s="7"/>
    </row>
    <row r="295" spans="1:11" x14ac:dyDescent="0.35">
      <c r="A295" s="1">
        <v>45443</v>
      </c>
      <c r="B295" s="5">
        <v>797.96900000000005</v>
      </c>
      <c r="C295" s="5">
        <v>3134.41</v>
      </c>
      <c r="D295" s="5">
        <v>4149.91</v>
      </c>
      <c r="E295" s="7">
        <f t="shared" si="24"/>
        <v>4.7987931872499612E-3</v>
      </c>
      <c r="F295" s="7">
        <f t="shared" si="27"/>
        <v>4.2907817113808644E-3</v>
      </c>
      <c r="G295" s="7">
        <f t="shared" si="25"/>
        <v>2.8565709335293343E-2</v>
      </c>
      <c r="H295" s="7">
        <f t="shared" si="27"/>
        <v>-6.0920478883222162E-2</v>
      </c>
      <c r="I295" s="7">
        <f t="shared" si="26"/>
        <v>2.8248965534329429E-2</v>
      </c>
      <c r="J295" s="7">
        <f t="shared" si="27"/>
        <v>-4.9381116698660965E-2</v>
      </c>
      <c r="K295" s="7"/>
    </row>
    <row r="296" spans="1:11" x14ac:dyDescent="0.35">
      <c r="A296" s="1">
        <v>45471</v>
      </c>
      <c r="B296" s="5">
        <v>801.22299999999996</v>
      </c>
      <c r="C296" s="5">
        <v>3186.15</v>
      </c>
      <c r="D296" s="5">
        <v>4171.74</v>
      </c>
      <c r="E296" s="7">
        <f t="shared" si="24"/>
        <v>4.0778526484110955E-3</v>
      </c>
      <c r="F296" s="7">
        <f t="shared" si="27"/>
        <v>4.7987931872499612E-3</v>
      </c>
      <c r="G296" s="7">
        <f t="shared" si="25"/>
        <v>1.6507093839031928E-2</v>
      </c>
      <c r="H296" s="7">
        <f t="shared" si="27"/>
        <v>2.8565709335293343E-2</v>
      </c>
      <c r="I296" s="7">
        <f t="shared" si="26"/>
        <v>5.2603550438443669E-3</v>
      </c>
      <c r="J296" s="7">
        <f t="shared" si="27"/>
        <v>2.8248965534329429E-2</v>
      </c>
      <c r="K296" s="7"/>
    </row>
    <row r="297" spans="1:11" x14ac:dyDescent="0.35">
      <c r="A297" s="1">
        <v>45504</v>
      </c>
      <c r="B297" s="5">
        <v>804.81200000000001</v>
      </c>
      <c r="C297" s="5">
        <v>3300.03</v>
      </c>
      <c r="D297" s="5">
        <v>4304.05</v>
      </c>
      <c r="E297" s="7">
        <f t="shared" si="24"/>
        <v>4.479402114018205E-3</v>
      </c>
      <c r="F297" s="7">
        <f t="shared" si="27"/>
        <v>4.0778526484110955E-3</v>
      </c>
      <c r="G297" s="7">
        <f t="shared" si="25"/>
        <v>3.5742196695070838E-2</v>
      </c>
      <c r="H297" s="7">
        <f t="shared" si="27"/>
        <v>1.6507093839031928E-2</v>
      </c>
      <c r="I297" s="7">
        <f t="shared" si="26"/>
        <v>3.1715782862786313E-2</v>
      </c>
      <c r="J297" s="7">
        <f t="shared" si="27"/>
        <v>5.2603550438443669E-3</v>
      </c>
      <c r="K297" s="7"/>
    </row>
    <row r="298" spans="1:11" x14ac:dyDescent="0.35">
      <c r="A298" s="1">
        <v>45534</v>
      </c>
      <c r="B298" s="5">
        <v>808.66200000000003</v>
      </c>
      <c r="C298" s="5">
        <v>3367.24</v>
      </c>
      <c r="D298" s="5">
        <v>4395.4799999999996</v>
      </c>
      <c r="E298" s="7">
        <f t="shared" si="24"/>
        <v>4.7837258887790668E-3</v>
      </c>
      <c r="F298" s="7">
        <f t="shared" si="27"/>
        <v>4.479402114018205E-3</v>
      </c>
      <c r="G298" s="7">
        <f t="shared" si="25"/>
        <v>2.0366481516834511E-2</v>
      </c>
      <c r="H298" s="7">
        <f t="shared" si="27"/>
        <v>3.5742196695070838E-2</v>
      </c>
      <c r="I298" s="7">
        <f t="shared" si="26"/>
        <v>2.1242782960235074E-2</v>
      </c>
      <c r="J298" s="7">
        <f t="shared" si="27"/>
        <v>3.1715782862786313E-2</v>
      </c>
      <c r="K298" s="7"/>
    </row>
    <row r="299" spans="1:11" x14ac:dyDescent="0.35">
      <c r="A299" s="1">
        <v>45565</v>
      </c>
      <c r="B299" s="5">
        <v>812.17</v>
      </c>
      <c r="C299" s="5">
        <v>3435.34</v>
      </c>
      <c r="D299" s="5">
        <v>4514.1400000000003</v>
      </c>
      <c r="E299" s="7">
        <f t="shared" si="24"/>
        <v>4.3380299803872369E-3</v>
      </c>
      <c r="F299" s="7">
        <f t="shared" si="27"/>
        <v>4.7837258887790668E-3</v>
      </c>
      <c r="G299" s="7">
        <f t="shared" si="25"/>
        <v>2.0224278637697379E-2</v>
      </c>
      <c r="H299" s="7">
        <f t="shared" si="27"/>
        <v>2.0366481516834511E-2</v>
      </c>
      <c r="I299" s="7">
        <f t="shared" si="26"/>
        <v>2.6995913984365849E-2</v>
      </c>
      <c r="J299" s="7">
        <f t="shared" si="27"/>
        <v>2.1242782960235074E-2</v>
      </c>
      <c r="K299" s="7"/>
    </row>
    <row r="300" spans="1:11" x14ac:dyDescent="0.35">
      <c r="A300" s="1">
        <v>45596</v>
      </c>
      <c r="B300" s="5">
        <v>815.255</v>
      </c>
      <c r="C300" s="5">
        <v>3256.51</v>
      </c>
      <c r="D300" s="5">
        <v>4326.32</v>
      </c>
      <c r="E300" s="7">
        <f t="shared" si="24"/>
        <v>3.7984658384329073E-3</v>
      </c>
      <c r="F300" s="7">
        <f t="shared" si="27"/>
        <v>4.3380299803872369E-3</v>
      </c>
      <c r="G300" s="7">
        <f t="shared" si="25"/>
        <v>-5.2055982813928092E-2</v>
      </c>
      <c r="H300" s="7">
        <f t="shared" si="27"/>
        <v>2.0224278637697379E-2</v>
      </c>
      <c r="I300" s="7">
        <f t="shared" si="26"/>
        <v>-4.1607039214557107E-2</v>
      </c>
      <c r="J300" s="7">
        <f t="shared" si="27"/>
        <v>2.6995913984365849E-2</v>
      </c>
      <c r="K300" s="7"/>
    </row>
    <row r="301" spans="1:11" x14ac:dyDescent="0.35">
      <c r="A301" s="1">
        <v>45625</v>
      </c>
      <c r="B301" s="5">
        <v>818.37</v>
      </c>
      <c r="C301" s="5">
        <v>3315.62</v>
      </c>
      <c r="D301" s="5">
        <v>4424.41</v>
      </c>
      <c r="E301" s="7">
        <f t="shared" si="24"/>
        <v>3.8208903962564378E-3</v>
      </c>
      <c r="F301" s="7">
        <f t="shared" si="27"/>
        <v>3.7984658384329073E-3</v>
      </c>
      <c r="G301" s="7">
        <f t="shared" si="25"/>
        <v>1.8151333789854673E-2</v>
      </c>
      <c r="H301" s="7">
        <f t="shared" si="27"/>
        <v>-5.2055982813928092E-2</v>
      </c>
      <c r="I301" s="7">
        <f t="shared" si="26"/>
        <v>2.2672848980195726E-2</v>
      </c>
      <c r="J301" s="7">
        <f t="shared" si="27"/>
        <v>-4.1607039214557107E-2</v>
      </c>
      <c r="K301" s="7"/>
    </row>
    <row r="302" spans="1:11" x14ac:dyDescent="0.35">
      <c r="A302" s="1">
        <v>45657</v>
      </c>
      <c r="B302" s="5">
        <v>821.67899999999997</v>
      </c>
      <c r="C302" s="5">
        <v>3139.22</v>
      </c>
      <c r="D302" s="5">
        <v>4234.3100000000004</v>
      </c>
      <c r="E302" s="7">
        <f t="shared" si="24"/>
        <v>4.0434033505627465E-3</v>
      </c>
      <c r="F302" s="7">
        <f t="shared" si="27"/>
        <v>3.8208903962564378E-3</v>
      </c>
      <c r="G302" s="7">
        <f t="shared" si="25"/>
        <v>-5.320271925009501E-2</v>
      </c>
      <c r="H302" s="7">
        <f t="shared" si="27"/>
        <v>1.8151333789854673E-2</v>
      </c>
      <c r="I302" s="7">
        <f t="shared" si="26"/>
        <v>-4.2966180801507825E-2</v>
      </c>
      <c r="J302" s="7">
        <f t="shared" si="27"/>
        <v>2.2672848980195726E-2</v>
      </c>
      <c r="K302" s="7"/>
    </row>
    <row r="303" spans="1:11" x14ac:dyDescent="0.35">
      <c r="A303" s="1">
        <v>45688</v>
      </c>
      <c r="B303" s="5">
        <v>824.70399999999995</v>
      </c>
      <c r="C303" s="5">
        <v>3152.29</v>
      </c>
      <c r="D303" s="5">
        <v>4251.78</v>
      </c>
      <c r="E303" s="7">
        <f t="shared" si="24"/>
        <v>3.6814863225176353E-3</v>
      </c>
      <c r="F303" s="7">
        <f t="shared" si="27"/>
        <v>4.0434033505627465E-3</v>
      </c>
      <c r="G303" s="7">
        <f t="shared" si="25"/>
        <v>4.1634546161148922E-3</v>
      </c>
      <c r="H303" s="7">
        <f t="shared" si="27"/>
        <v>-5.320271925009501E-2</v>
      </c>
      <c r="I303" s="7">
        <f t="shared" si="26"/>
        <v>4.1258197911819838E-3</v>
      </c>
      <c r="J303" s="7">
        <f t="shared" si="27"/>
        <v>-4.2966180801507825E-2</v>
      </c>
      <c r="K303" s="7"/>
    </row>
    <row r="304" spans="1:11" x14ac:dyDescent="0.35">
      <c r="A304" s="1">
        <v>45716</v>
      </c>
      <c r="B304" s="5">
        <v>827.32299999999998</v>
      </c>
      <c r="C304" s="5">
        <v>3315.47</v>
      </c>
      <c r="D304" s="5">
        <v>4397.03</v>
      </c>
      <c r="E304" s="7">
        <f t="shared" si="24"/>
        <v>3.1756848517772163E-3</v>
      </c>
      <c r="F304" s="7">
        <f t="shared" si="27"/>
        <v>3.6814863225176353E-3</v>
      </c>
      <c r="G304" s="7">
        <f t="shared" si="25"/>
        <v>5.1765541875905985E-2</v>
      </c>
      <c r="H304" s="7">
        <f t="shared" si="27"/>
        <v>4.1634546161148922E-3</v>
      </c>
      <c r="I304" s="7">
        <f t="shared" si="26"/>
        <v>3.4162162670693164E-2</v>
      </c>
      <c r="J304" s="7">
        <f t="shared" si="27"/>
        <v>4.1258197911819838E-3</v>
      </c>
      <c r="K304" s="7"/>
    </row>
    <row r="305" spans="1:11" x14ac:dyDescent="0.35">
      <c r="A305" s="1">
        <v>45747</v>
      </c>
      <c r="B305" s="5">
        <v>830.08500000000004</v>
      </c>
      <c r="C305" s="5">
        <v>3285.97</v>
      </c>
      <c r="D305" s="5">
        <v>4335.07</v>
      </c>
      <c r="E305" s="7">
        <f t="shared" si="24"/>
        <v>3.3384784419145941E-3</v>
      </c>
      <c r="F305" s="7">
        <f t="shared" si="27"/>
        <v>3.1756848517772163E-3</v>
      </c>
      <c r="G305" s="7">
        <f t="shared" si="25"/>
        <v>-8.89768268149016E-3</v>
      </c>
      <c r="H305" s="7">
        <f t="shared" si="27"/>
        <v>5.1765541875905985E-2</v>
      </c>
      <c r="I305" s="7">
        <f t="shared" si="26"/>
        <v>-1.4091329829453048E-2</v>
      </c>
      <c r="J305" s="7">
        <f t="shared" si="27"/>
        <v>3.4162162670693164E-2</v>
      </c>
      <c r="K305" s="7"/>
    </row>
    <row r="306" spans="1:11" x14ac:dyDescent="0.35">
      <c r="A306" s="1">
        <v>45777</v>
      </c>
      <c r="B306" s="5">
        <v>832.94100000000003</v>
      </c>
      <c r="C306" s="5">
        <v>3250.21</v>
      </c>
      <c r="D306" s="5">
        <v>4279.2299999999996</v>
      </c>
      <c r="E306" s="7">
        <f t="shared" si="24"/>
        <v>3.4406115036411666E-3</v>
      </c>
      <c r="F306" s="7">
        <f t="shared" si="27"/>
        <v>3.3384784419145941E-3</v>
      </c>
      <c r="G306" s="7">
        <f t="shared" si="25"/>
        <v>-1.088263130825895E-2</v>
      </c>
      <c r="H306" s="7">
        <f t="shared" si="27"/>
        <v>-8.89768268149016E-3</v>
      </c>
      <c r="I306" s="7">
        <f t="shared" si="26"/>
        <v>-1.2880991541082465E-2</v>
      </c>
      <c r="J306" s="7">
        <f t="shared" si="27"/>
        <v>-1.4091329829453048E-2</v>
      </c>
      <c r="K306" s="7"/>
    </row>
    <row r="307" spans="1:11" x14ac:dyDescent="0.35">
      <c r="A307" s="1">
        <v>45807</v>
      </c>
      <c r="B307" s="5">
        <v>835.96900000000005</v>
      </c>
      <c r="C307" s="5">
        <v>3156.89</v>
      </c>
      <c r="D307" s="5">
        <v>4259.66</v>
      </c>
      <c r="E307" s="7">
        <f t="shared" si="24"/>
        <v>3.6353115046563467E-3</v>
      </c>
      <c r="F307" s="7">
        <f t="shared" si="27"/>
        <v>3.4406115036411666E-3</v>
      </c>
      <c r="G307" s="7">
        <f t="shared" si="25"/>
        <v>-2.8711990917509977E-2</v>
      </c>
      <c r="H307" s="7">
        <f t="shared" si="27"/>
        <v>-1.088263130825895E-2</v>
      </c>
      <c r="I307" s="7">
        <f t="shared" si="26"/>
        <v>-4.5732526646148353E-3</v>
      </c>
      <c r="J307" s="7">
        <f t="shared" si="27"/>
        <v>-1.2880991541082465E-2</v>
      </c>
      <c r="K307" s="7"/>
    </row>
    <row r="308" spans="1:11" x14ac:dyDescent="0.35">
      <c r="A308" s="1">
        <v>45838</v>
      </c>
      <c r="B308" s="5">
        <v>838.71799999999996</v>
      </c>
      <c r="C308" s="5">
        <v>3235.79</v>
      </c>
      <c r="D308" s="5">
        <v>4388.3</v>
      </c>
      <c r="E308" s="7">
        <f t="shared" si="24"/>
        <v>3.2883994502186376E-3</v>
      </c>
      <c r="F308" s="7">
        <f t="shared" si="27"/>
        <v>3.6353115046563467E-3</v>
      </c>
      <c r="G308" s="7">
        <f t="shared" si="25"/>
        <v>2.499295192420381E-2</v>
      </c>
      <c r="H308" s="7">
        <f t="shared" si="27"/>
        <v>-2.8711990917509977E-2</v>
      </c>
      <c r="I308" s="7">
        <f t="shared" si="26"/>
        <v>3.0199593394778068E-2</v>
      </c>
      <c r="J308" s="7">
        <f t="shared" si="27"/>
        <v>-4.5732526646148353E-3</v>
      </c>
      <c r="K308" s="7"/>
    </row>
    <row r="311" spans="1:11" x14ac:dyDescent="0.35">
      <c r="D311" t="s">
        <v>108</v>
      </c>
      <c r="E311" s="6">
        <f>CORREL(E4:E308,F4:F308)</f>
        <v>0.94455129076861688</v>
      </c>
      <c r="F311" s="6"/>
      <c r="G311" s="6">
        <f>CORREL(G4:G308,H4:H308)</f>
        <v>6.7645275648778008E-2</v>
      </c>
      <c r="H311" s="6"/>
      <c r="I311" s="6">
        <f>CORREL(I4:I308,J4:J308)</f>
        <v>3.7377206358239753E-2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7A192-29ED-4E0E-9C4C-8DADF7C95F3C}">
  <dimension ref="A1:BI4955"/>
  <sheetViews>
    <sheetView zoomScale="70" zoomScaleNormal="70" workbookViewId="0">
      <pane xSplit="2" ySplit="1" topLeftCell="AS2" activePane="bottomRight" state="frozen"/>
      <selection pane="topRight" activeCell="C1" sqref="C1"/>
      <selection pane="bottomLeft" activeCell="A2" sqref="A2"/>
      <selection pane="bottomRight" activeCell="BA7" sqref="BA7"/>
    </sheetView>
  </sheetViews>
  <sheetFormatPr defaultRowHeight="14.5" x14ac:dyDescent="0.35"/>
  <cols>
    <col min="1" max="1" width="10.81640625" bestFit="1" customWidth="1"/>
    <col min="2" max="2" width="17.90625" bestFit="1" customWidth="1"/>
    <col min="9" max="9" width="10.81640625" bestFit="1" customWidth="1"/>
    <col min="13" max="14" width="9.26953125" customWidth="1"/>
    <col min="17" max="17" width="39.1796875" bestFit="1" customWidth="1"/>
    <col min="41" max="41" width="25.54296875" bestFit="1" customWidth="1"/>
    <col min="42" max="51" width="16.1796875" customWidth="1"/>
    <col min="52" max="52" width="4.453125" bestFit="1" customWidth="1"/>
    <col min="53" max="54" width="9.54296875" customWidth="1"/>
    <col min="59" max="59" width="10.26953125" bestFit="1" customWidth="1"/>
    <col min="62" max="62" width="9.36328125" customWidth="1"/>
  </cols>
  <sheetData>
    <row r="1" spans="1:61" s="2" customFormat="1" x14ac:dyDescent="0.35">
      <c r="A1" s="2" t="s">
        <v>60</v>
      </c>
      <c r="B1" s="42" t="s">
        <v>181</v>
      </c>
      <c r="C1" s="2" t="s">
        <v>137</v>
      </c>
      <c r="D1" s="2" t="s">
        <v>2</v>
      </c>
      <c r="E1" s="2" t="s">
        <v>65</v>
      </c>
      <c r="F1" s="2" t="s">
        <v>146</v>
      </c>
      <c r="G1" s="2" t="s">
        <v>205</v>
      </c>
      <c r="I1" s="2" t="s">
        <v>135</v>
      </c>
      <c r="J1" s="2" t="s">
        <v>139</v>
      </c>
      <c r="K1" s="2" t="s">
        <v>137</v>
      </c>
      <c r="L1" s="2" t="s">
        <v>2</v>
      </c>
      <c r="M1" s="2" t="s">
        <v>65</v>
      </c>
      <c r="N1" s="2" t="s">
        <v>146</v>
      </c>
      <c r="O1" s="2" t="s">
        <v>205</v>
      </c>
      <c r="Q1"/>
      <c r="R1" s="2" t="s">
        <v>135</v>
      </c>
      <c r="S1" s="2" t="s">
        <v>201</v>
      </c>
      <c r="AO1" s="67"/>
      <c r="AP1" s="68" t="s">
        <v>230</v>
      </c>
      <c r="AQ1" s="69"/>
      <c r="AR1" s="68" t="s">
        <v>234</v>
      </c>
      <c r="AS1" s="69"/>
      <c r="AT1" s="68" t="s">
        <v>235</v>
      </c>
      <c r="AU1" s="69"/>
      <c r="AV1" s="68" t="s">
        <v>202</v>
      </c>
      <c r="AW1" s="69"/>
      <c r="AX1" s="68" t="s">
        <v>203</v>
      </c>
      <c r="AY1" s="70"/>
      <c r="AZ1" s="67"/>
      <c r="BA1" s="80" t="s">
        <v>241</v>
      </c>
      <c r="BB1" s="80"/>
      <c r="BC1" s="67"/>
      <c r="BD1" s="68" t="s">
        <v>202</v>
      </c>
      <c r="BE1" s="69"/>
      <c r="BG1" s="68" t="s">
        <v>237</v>
      </c>
      <c r="BH1" s="69"/>
    </row>
    <row r="2" spans="1:61" x14ac:dyDescent="0.35">
      <c r="A2" s="20">
        <f>EDATE(A3,-1)</f>
        <v>36525</v>
      </c>
      <c r="B2" s="5">
        <f ca="1">INDEX(level!$B$6:$AH$312,MATCH(sterr_vs_rmse!$A2,level!$A$6:$A$312,0),MATCH(sterr_vs_rmse!B$1,level!$B$5:$AH$5,0))</f>
        <v>907.67</v>
      </c>
      <c r="C2" s="45"/>
      <c r="D2" s="7">
        <f ca="1">INDEX(YTW!$B$6:$AW$312,MATCH(sterr_vs_rmse!$A2,YTW!$A$6:$A$312,0),MATCH(sterr_vs_rmse!B$1,YTW!$B$5:$AW$5,0))</f>
        <v>6.3440479999999994E-2</v>
      </c>
      <c r="E2" s="7">
        <f ca="1">(B122/B2)^(1/10)-1</f>
        <v>5.4816713438172515E-2</v>
      </c>
      <c r="F2" s="7">
        <f t="shared" ref="F2:F33" ca="1" si="0">E2-D2</f>
        <v>-8.6237665618274784E-3</v>
      </c>
      <c r="G2" s="7">
        <f t="shared" ref="G2:G33" ca="1" si="1">(D2-E2)^2</f>
        <v>7.4369349712893727E-5</v>
      </c>
      <c r="I2" s="43">
        <v>36525</v>
      </c>
      <c r="J2" s="5">
        <f ca="1">VLOOKUP(I2,$A:$B,2,TRUE)</f>
        <v>907.67</v>
      </c>
      <c r="L2" s="6">
        <f ca="1">VLOOKUP(I2,$A:$D,4,TRUE)</f>
        <v>6.3440479999999994E-2</v>
      </c>
      <c r="M2" s="7">
        <f ca="1">(J12/J2)^(1/10)-1</f>
        <v>5.4816713438172515E-2</v>
      </c>
      <c r="N2" s="7">
        <f ca="1">M2-L2</f>
        <v>-8.6237665618274784E-3</v>
      </c>
      <c r="O2" s="7">
        <f t="shared" ref="O2:O17" ca="1" si="2">(L2-M2)^2</f>
        <v>7.4369349712893727E-5</v>
      </c>
      <c r="P2" s="7"/>
      <c r="Q2" t="s">
        <v>230</v>
      </c>
      <c r="R2" s="7">
        <f ca="1">_xlfn.STDEV.P(K3:K27)</f>
        <v>4.2328638258803231E-2</v>
      </c>
      <c r="S2" s="7">
        <f ca="1">_xlfn.STDEV.P(C3:C308)*SQRT(12)</f>
        <v>3.2104347972859902E-2</v>
      </c>
      <c r="AO2" s="71"/>
      <c r="AP2" s="72" t="s">
        <v>135</v>
      </c>
      <c r="AQ2" s="72" t="s">
        <v>201</v>
      </c>
      <c r="AR2" s="72" t="s">
        <v>135</v>
      </c>
      <c r="AS2" s="72" t="s">
        <v>201</v>
      </c>
      <c r="AT2" s="72" t="s">
        <v>135</v>
      </c>
      <c r="AU2" s="72" t="s">
        <v>201</v>
      </c>
      <c r="AV2" s="72" t="s">
        <v>135</v>
      </c>
      <c r="AW2" s="72" t="s">
        <v>201</v>
      </c>
      <c r="AX2" s="72" t="s">
        <v>135</v>
      </c>
      <c r="AY2" s="72" t="s">
        <v>201</v>
      </c>
      <c r="AZ2" s="73"/>
      <c r="BA2" s="72" t="s">
        <v>135</v>
      </c>
      <c r="BB2" s="72" t="s">
        <v>201</v>
      </c>
      <c r="BC2" s="71"/>
      <c r="BD2" s="72" t="s">
        <v>135</v>
      </c>
      <c r="BE2" s="72" t="s">
        <v>201</v>
      </c>
      <c r="BG2" s="72" t="s">
        <v>135</v>
      </c>
      <c r="BH2" s="72" t="s">
        <v>201</v>
      </c>
    </row>
    <row r="3" spans="1:61" x14ac:dyDescent="0.35">
      <c r="A3" s="20">
        <v>36556</v>
      </c>
      <c r="B3" s="5">
        <f ca="1">INDEX(level!$B$6:$AH$312,MATCH(sterr_vs_rmse!$A3,level!$A$6:$A$312,0),MATCH(sterr_vs_rmse!B$1,level!$B$5:$AH$5,0))</f>
        <v>905.18</v>
      </c>
      <c r="C3" s="46">
        <f ca="1">B3/B2-1</f>
        <v>-2.7432877587669768E-3</v>
      </c>
      <c r="D3" s="7">
        <f ca="1">INDEX(YTW!$B$6:$AW$312,MATCH(sterr_vs_rmse!$A3,YTW!$A$6:$A$312,0),MATCH(sterr_vs_rmse!B$1,YTW!$B$5:$AW$5,0))</f>
        <v>6.6549499999999998E-2</v>
      </c>
      <c r="E3" s="7">
        <f t="shared" ref="E3:E66" ca="1" si="3">(B123/B3)^(1/10)-1</f>
        <v>5.6592728448931817E-2</v>
      </c>
      <c r="F3" s="7">
        <f t="shared" ca="1" si="0"/>
        <v>-9.9567715510681803E-3</v>
      </c>
      <c r="G3" s="7">
        <f t="shared" ca="1" si="1"/>
        <v>9.913729972016066E-5</v>
      </c>
      <c r="I3" s="43">
        <f>EDATE(I2,12)</f>
        <v>36891</v>
      </c>
      <c r="J3" s="5">
        <f t="shared" ref="J3:J27" ca="1" si="4">VLOOKUP(I3,$A:$B,2,TRUE)</f>
        <v>1000.84</v>
      </c>
      <c r="K3" s="46">
        <f ca="1">J3/J2-1</f>
        <v>0.1026474379455089</v>
      </c>
      <c r="L3" s="6">
        <f t="shared" ref="L3:L27" ca="1" si="5">VLOOKUP(I3,$A:$D,4,TRUE)</f>
        <v>5.2095160000000001E-2</v>
      </c>
      <c r="M3" s="7">
        <f t="shared" ref="M3:M17" ca="1" si="6">(J13/J3)^(1/10)-1</f>
        <v>4.9957941338353518E-2</v>
      </c>
      <c r="N3" s="7">
        <f t="shared" ref="N2:N17" ca="1" si="7">M3-L3</f>
        <v>-2.1372186616464839E-3</v>
      </c>
      <c r="O3" s="7">
        <f t="shared" ca="1" si="2"/>
        <v>4.5677036076899875E-6</v>
      </c>
      <c r="P3" s="7"/>
      <c r="Q3" t="s">
        <v>234</v>
      </c>
      <c r="R3" s="62">
        <f ca="1">R2/SQRT(10)</f>
        <v>1.3385490715116202E-2</v>
      </c>
      <c r="S3" s="62">
        <f ca="1">S2/SQRT(10)</f>
        <v>1.0152286238884686E-2</v>
      </c>
      <c r="AO3" s="74" t="s">
        <v>172</v>
      </c>
      <c r="AP3" s="75">
        <v>4.6579147570153009E-2</v>
      </c>
      <c r="AQ3" s="76">
        <v>3.7066308089007426E-2</v>
      </c>
      <c r="AR3" s="76">
        <v>1.472961977907811E-2</v>
      </c>
      <c r="AS3" s="76">
        <v>1.1721395801478667E-2</v>
      </c>
      <c r="AT3" s="75">
        <v>5.0064671728170987E-2</v>
      </c>
      <c r="AU3" s="76">
        <v>5.0182807966701749E-2</v>
      </c>
      <c r="AV3" s="75">
        <v>2.3195922506802667E-2</v>
      </c>
      <c r="AW3" s="76">
        <v>2.4957582206002804E-2</v>
      </c>
      <c r="AX3" s="76">
        <v>-3.2202432078866023E-3</v>
      </c>
      <c r="AY3" s="76">
        <v>-3.0517831850126044E-3</v>
      </c>
      <c r="AZ3" s="71"/>
      <c r="BA3" s="78">
        <f>AP3-AT3</f>
        <v>-3.4855241580179774E-3</v>
      </c>
      <c r="BB3" s="78">
        <f>AQ3-AU3</f>
        <v>-1.3116499877694324E-2</v>
      </c>
      <c r="BC3" s="71"/>
      <c r="BD3" s="77">
        <f>AV3/SQRT(10)</f>
        <v>7.3351947550258983E-3</v>
      </c>
      <c r="BE3" s="77">
        <f>AW3/SQRT(10)</f>
        <v>7.8922804661858519E-3</v>
      </c>
      <c r="BG3" s="78">
        <f>BD3/AR3</f>
        <v>0.49798941622680432</v>
      </c>
      <c r="BH3" s="78">
        <f>BE3/AS3</f>
        <v>0.67332258033554604</v>
      </c>
    </row>
    <row r="4" spans="1:61" x14ac:dyDescent="0.35">
      <c r="A4" s="20">
        <v>36585</v>
      </c>
      <c r="B4" s="5">
        <f ca="1">INDEX(level!$B$6:$AH$312,MATCH(sterr_vs_rmse!$A4,level!$A$6:$A$312,0),MATCH(sterr_vs_rmse!B$1,level!$B$5:$AH$5,0))</f>
        <v>912.26</v>
      </c>
      <c r="C4" s="46">
        <f t="shared" ref="C4:C67" ca="1" si="8">B4/B3-1</f>
        <v>7.8216487328488515E-3</v>
      </c>
      <c r="D4" s="7">
        <f ca="1">INDEX(YTW!$B$6:$AW$312,MATCH(sterr_vs_rmse!$A4,YTW!$A$6:$A$312,0),MATCH(sterr_vs_rmse!B$1,YTW!$B$5:$AW$5,0))</f>
        <v>6.5752839999999993E-2</v>
      </c>
      <c r="E4" s="7">
        <f t="shared" ca="1" si="3"/>
        <v>5.6207553530954302E-2</v>
      </c>
      <c r="F4" s="7">
        <f t="shared" ca="1" si="0"/>
        <v>-9.5452864690456912E-3</v>
      </c>
      <c r="G4" s="7">
        <f t="shared" ca="1" si="1"/>
        <v>9.1112493776146765E-5</v>
      </c>
      <c r="I4" s="43">
        <f t="shared" ref="I4:I27" si="9">EDATE(I3,12)</f>
        <v>37256</v>
      </c>
      <c r="J4" s="5">
        <f t="shared" ca="1" si="4"/>
        <v>1082.54</v>
      </c>
      <c r="K4" s="46">
        <f ca="1">J4/J3-1</f>
        <v>8.1631429599136718E-2</v>
      </c>
      <c r="L4" s="6">
        <f t="shared" ca="1" si="5"/>
        <v>3.6655689999999998E-2</v>
      </c>
      <c r="M4" s="7">
        <f t="shared" ca="1" si="6"/>
        <v>4.8400778971659397E-2</v>
      </c>
      <c r="N4" s="7">
        <f t="shared" ca="1" si="7"/>
        <v>1.17450889716594E-2</v>
      </c>
      <c r="O4" s="7">
        <f t="shared" ca="1" si="2"/>
        <v>1.3794711495219525E-4</v>
      </c>
      <c r="P4" s="7"/>
      <c r="Q4" t="s">
        <v>235</v>
      </c>
      <c r="R4" s="62">
        <f ca="1">_xlfn.STDEV.P(M2:M17)*SQRT(10)</f>
        <v>4.4769941589988836E-2</v>
      </c>
      <c r="S4" s="62">
        <f ca="1">_xlfn.STDEV.P(E2:E188)*SQRT(10)</f>
        <v>4.4761589145721155E-2</v>
      </c>
      <c r="AO4" s="74" t="s">
        <v>173</v>
      </c>
      <c r="AP4" s="75">
        <v>5.5050534431717819E-2</v>
      </c>
      <c r="AQ4" s="76">
        <v>4.9478629120195232E-2</v>
      </c>
      <c r="AR4" s="76">
        <v>1.7408507521375141E-2</v>
      </c>
      <c r="AS4" s="76">
        <v>1.5646516352255002E-2</v>
      </c>
      <c r="AT4" s="75">
        <v>4.656515994842321E-2</v>
      </c>
      <c r="AU4" s="76">
        <v>4.8316018637023131E-2</v>
      </c>
      <c r="AV4" s="75">
        <v>2.466005767953278E-2</v>
      </c>
      <c r="AW4" s="76">
        <v>2.5555544369970824E-2</v>
      </c>
      <c r="AX4" s="76">
        <v>-8.2450552843814601E-4</v>
      </c>
      <c r="AY4" s="76">
        <v>-4.2223964761308423E-4</v>
      </c>
      <c r="AZ4" s="71"/>
      <c r="BA4" s="78">
        <f>AP4-AT4</f>
        <v>8.4853744832946096E-3</v>
      </c>
      <c r="BB4" s="78">
        <f>AQ4-AU4</f>
        <v>1.162610483172101E-3</v>
      </c>
      <c r="BC4" s="71"/>
      <c r="BD4" s="77">
        <f>AV4/SQRT(10)</f>
        <v>7.7981949498450191E-3</v>
      </c>
      <c r="BE4" s="77">
        <f>AW4/SQRT(10)</f>
        <v>8.0813727054600531E-3</v>
      </c>
      <c r="BG4" s="78">
        <f>BD4/AR4</f>
        <v>0.44795310225589174</v>
      </c>
      <c r="BH4" s="78">
        <f>BE4/AS4</f>
        <v>0.5164966132729828</v>
      </c>
    </row>
    <row r="5" spans="1:61" x14ac:dyDescent="0.35">
      <c r="A5" s="20">
        <v>36616</v>
      </c>
      <c r="B5" s="5">
        <f ca="1">INDEX(level!$B$6:$AH$312,MATCH(sterr_vs_rmse!$A5,level!$A$6:$A$312,0),MATCH(sterr_vs_rmse!B$1,level!$B$5:$AH$5,0))</f>
        <v>923.88</v>
      </c>
      <c r="C5" s="46">
        <f t="shared" ca="1" si="8"/>
        <v>1.2737596737772083E-2</v>
      </c>
      <c r="D5" s="7">
        <f ca="1">INDEX(YTW!$B$6:$AW$312,MATCH(sterr_vs_rmse!$A5,YTW!$A$6:$A$312,0),MATCH(sterr_vs_rmse!B$1,YTW!$B$5:$AW$5,0))</f>
        <v>6.4115190000000002E-2</v>
      </c>
      <c r="E5" s="7">
        <f t="shared" ca="1" si="3"/>
        <v>5.4147859514727559E-2</v>
      </c>
      <c r="F5" s="7">
        <f t="shared" ca="1" si="0"/>
        <v>-9.9673304852724437E-3</v>
      </c>
      <c r="G5" s="7">
        <f t="shared" ca="1" si="1"/>
        <v>9.9347677002641402E-5</v>
      </c>
      <c r="I5" s="43">
        <f t="shared" si="9"/>
        <v>37621</v>
      </c>
      <c r="J5" s="5">
        <f t="shared" ca="1" si="4"/>
        <v>1182.96</v>
      </c>
      <c r="K5" s="46">
        <f t="shared" ref="K4:K27" ca="1" si="10">J5/J4-1</f>
        <v>9.2763315905185939E-2</v>
      </c>
      <c r="L5" s="6">
        <f t="shared" ca="1" si="5"/>
        <v>2.155091E-2</v>
      </c>
      <c r="M5" s="7">
        <f t="shared" ca="1" si="6"/>
        <v>4.0909286357476926E-2</v>
      </c>
      <c r="N5" s="7">
        <f t="shared" ca="1" si="7"/>
        <v>1.9358376357476927E-2</v>
      </c>
      <c r="O5" s="7">
        <f t="shared" ca="1" si="2"/>
        <v>3.7474673519772162E-4</v>
      </c>
      <c r="P5" s="7"/>
      <c r="Q5" t="s">
        <v>202</v>
      </c>
      <c r="R5" s="62">
        <f ca="1">SQRT(SUM(O2:O17)/COUNT(O2:O17))*SQRT(10)</f>
        <v>2.7647523681420844E-2</v>
      </c>
      <c r="S5" s="62">
        <f ca="1">SQRT(SUM(G2:G176)/COUNT(G2:G176))*SQRT(10)</f>
        <v>2.855137772440372E-2</v>
      </c>
      <c r="AO5" s="74" t="s">
        <v>174</v>
      </c>
      <c r="AP5" s="75">
        <v>6.4738411927280179E-2</v>
      </c>
      <c r="AQ5" s="76">
        <v>6.0833904846327391E-2</v>
      </c>
      <c r="AR5" s="76">
        <v>2.0472083379241626E-2</v>
      </c>
      <c r="AS5" s="76">
        <v>1.9237369827634999E-2</v>
      </c>
      <c r="AT5" s="75">
        <v>4.2815855110470334E-2</v>
      </c>
      <c r="AU5" s="76">
        <v>4.5811555273945766E-2</v>
      </c>
      <c r="AV5" s="75">
        <v>2.7512885274657364E-2</v>
      </c>
      <c r="AW5" s="76">
        <v>2.711122830221939E-2</v>
      </c>
      <c r="AX5" s="76">
        <v>-8.0603686778818939E-4</v>
      </c>
      <c r="AY5" s="76">
        <v>-1.5564946458960347E-5</v>
      </c>
      <c r="AZ5" s="71"/>
      <c r="BA5" s="78">
        <f>AP5-AT5</f>
        <v>2.1922556816809845E-2</v>
      </c>
      <c r="BB5" s="78">
        <f>AQ5-AU5</f>
        <v>1.5022349572381626E-2</v>
      </c>
      <c r="BC5" s="71"/>
      <c r="BD5" s="77">
        <f>AV5/SQRT(10)</f>
        <v>8.7003382470824536E-3</v>
      </c>
      <c r="BE5" s="77">
        <f>AW5/SQRT(10)</f>
        <v>8.5733231599833069E-3</v>
      </c>
      <c r="BG5" s="78">
        <f>BD5/AR5</f>
        <v>0.42498548320218649</v>
      </c>
      <c r="BH5" s="78">
        <f>BE5/AS5</f>
        <v>0.4456598400300803</v>
      </c>
    </row>
    <row r="6" spans="1:61" x14ac:dyDescent="0.35">
      <c r="A6" s="20">
        <v>36644</v>
      </c>
      <c r="B6" s="5">
        <f ca="1">INDEX(level!$B$6:$AH$312,MATCH(sterr_vs_rmse!$A6,level!$A$6:$A$312,0),MATCH(sterr_vs_rmse!B$1,level!$B$5:$AH$5,0))</f>
        <v>923.25</v>
      </c>
      <c r="C6" s="46">
        <f t="shared" ca="1" si="8"/>
        <v>-6.8190674113521865E-4</v>
      </c>
      <c r="D6" s="7">
        <f ca="1">INDEX(YTW!$B$6:$AW$312,MATCH(sterr_vs_rmse!$A6,YTW!$A$6:$A$312,0),MATCH(sterr_vs_rmse!B$1,YTW!$B$5:$AW$5,0))</f>
        <v>6.6076940000000001E-2</v>
      </c>
      <c r="E6" s="7">
        <f t="shared" ca="1" si="3"/>
        <v>5.5041845405394918E-2</v>
      </c>
      <c r="F6" s="7">
        <f t="shared" ca="1" si="0"/>
        <v>-1.1035094594605083E-2</v>
      </c>
      <c r="G6" s="7">
        <f t="shared" ca="1" si="1"/>
        <v>1.2177331271188231E-4</v>
      </c>
      <c r="I6" s="43">
        <f t="shared" si="9"/>
        <v>37986</v>
      </c>
      <c r="J6" s="5">
        <f t="shared" ca="1" si="4"/>
        <v>1207.8599999999999</v>
      </c>
      <c r="K6" s="46">
        <f ca="1">J6/J5-1</f>
        <v>2.1048894299046328E-2</v>
      </c>
      <c r="L6" s="6">
        <f t="shared" ca="1" si="5"/>
        <v>2.5302060000000001E-2</v>
      </c>
      <c r="M6" s="7">
        <f t="shared" ca="1" si="6"/>
        <v>3.7343516280109679E-2</v>
      </c>
      <c r="N6" s="7">
        <f t="shared" ca="1" si="7"/>
        <v>1.2041456280109678E-2</v>
      </c>
      <c r="O6" s="7">
        <f t="shared" ca="1" si="2"/>
        <v>1.4499666934579279E-4</v>
      </c>
      <c r="P6" s="7"/>
      <c r="Q6" t="s">
        <v>203</v>
      </c>
      <c r="R6" s="62">
        <f ca="1">AVERAGE(N2:N17)</f>
        <v>2.5809380085457839E-3</v>
      </c>
      <c r="S6" s="62">
        <f ca="1">AVERAGE(F2:F176)</f>
        <v>2.8400870108511189E-3</v>
      </c>
      <c r="AO6" s="74" t="s">
        <v>175</v>
      </c>
      <c r="AP6" s="75">
        <v>8.3117220466930222E-2</v>
      </c>
      <c r="AQ6" s="76">
        <v>6.8126375918069401E-2</v>
      </c>
      <c r="AR6" s="76">
        <v>2.6283972945786341E-2</v>
      </c>
      <c r="AS6" s="76">
        <v>2.1543451663394393E-2</v>
      </c>
      <c r="AT6" s="75">
        <v>5.0887593737474771E-2</v>
      </c>
      <c r="AU6" s="76">
        <v>5.4304331835711199E-2</v>
      </c>
      <c r="AV6" s="75">
        <v>3.2194407374992039E-2</v>
      </c>
      <c r="AW6" s="76">
        <v>2.9958410134960711E-2</v>
      </c>
      <c r="AX6" s="76">
        <v>1.0300867257967976E-3</v>
      </c>
      <c r="AY6" s="76">
        <v>2.1713732769571966E-3</v>
      </c>
      <c r="AZ6" s="71"/>
      <c r="BA6" s="78">
        <f>AP6-AT6</f>
        <v>3.2229626729455452E-2</v>
      </c>
      <c r="BB6" s="78">
        <f>AQ6-AU6</f>
        <v>1.3822044082358202E-2</v>
      </c>
      <c r="BC6" s="71"/>
      <c r="BD6" s="77">
        <f>AV6/SQRT(10)</f>
        <v>1.0180765522429743E-2</v>
      </c>
      <c r="BE6" s="77">
        <f>AW6/SQRT(10)</f>
        <v>9.4736811103948212E-3</v>
      </c>
      <c r="BG6" s="78">
        <f>BD6/AR6</f>
        <v>0.38733739162754127</v>
      </c>
      <c r="BH6" s="78">
        <f>BE6/AS6</f>
        <v>0.43974759747956493</v>
      </c>
    </row>
    <row r="7" spans="1:61" x14ac:dyDescent="0.35">
      <c r="A7" s="20">
        <v>36677</v>
      </c>
      <c r="B7" s="5">
        <f ca="1">INDEX(level!$B$6:$AH$312,MATCH(sterr_vs_rmse!$A7,level!$A$6:$A$312,0),MATCH(sterr_vs_rmse!B$1,level!$B$5:$AH$5,0))</f>
        <v>927.11</v>
      </c>
      <c r="C7" s="46">
        <f t="shared" ca="1" si="8"/>
        <v>4.1808827511509161E-3</v>
      </c>
      <c r="D7" s="7">
        <f ca="1">INDEX(YTW!$B$6:$AW$312,MATCH(sterr_vs_rmse!$A7,YTW!$A$6:$A$312,0),MATCH(sterr_vs_rmse!B$1,YTW!$B$5:$AW$5,0))</f>
        <v>6.6633170000000005E-2</v>
      </c>
      <c r="E7" s="7">
        <f t="shared" ca="1" si="3"/>
        <v>5.5979998536991538E-2</v>
      </c>
      <c r="F7" s="7">
        <f t="shared" ca="1" si="0"/>
        <v>-1.0653171463008468E-2</v>
      </c>
      <c r="G7" s="7">
        <f t="shared" ca="1" si="1"/>
        <v>1.1349006222025798E-4</v>
      </c>
      <c r="I7" s="43">
        <f t="shared" si="9"/>
        <v>38352</v>
      </c>
      <c r="J7" s="5">
        <f t="shared" ca="1" si="4"/>
        <v>1232.31</v>
      </c>
      <c r="K7" s="46">
        <f t="shared" ca="1" si="10"/>
        <v>2.0242412200089488E-2</v>
      </c>
      <c r="L7" s="6">
        <f t="shared" ca="1" si="5"/>
        <v>3.3743059999999998E-2</v>
      </c>
      <c r="M7" s="7">
        <f t="shared" ca="1" si="6"/>
        <v>3.7901188133612429E-2</v>
      </c>
      <c r="N7" s="7">
        <f t="shared" ca="1" si="7"/>
        <v>4.1581281336124307E-3</v>
      </c>
      <c r="O7" s="7">
        <f t="shared" ca="1" si="2"/>
        <v>1.7290029575539197E-5</v>
      </c>
      <c r="P7" s="7"/>
      <c r="AO7" s="74" t="s">
        <v>176</v>
      </c>
      <c r="AP7" s="75">
        <v>2.7551378993401293E-2</v>
      </c>
      <c r="AQ7" s="76">
        <v>1.5042673387603393E-2</v>
      </c>
      <c r="AR7" s="76">
        <v>8.712511029766527E-3</v>
      </c>
      <c r="AS7" s="76">
        <v>4.7569110002827607E-3</v>
      </c>
      <c r="AT7" s="75">
        <v>3.6110775122953617E-2</v>
      </c>
      <c r="AU7" s="76">
        <v>3.4797607961043975E-2</v>
      </c>
      <c r="AV7" s="75">
        <v>3.8598878511843994E-2</v>
      </c>
      <c r="AW7" s="76">
        <v>4.0144086374758546E-2</v>
      </c>
      <c r="AX7" s="76">
        <v>-4.6103874594945393E-3</v>
      </c>
      <c r="AY7" s="76">
        <v>-5.285262553957548E-3</v>
      </c>
      <c r="AZ7" s="71"/>
      <c r="BA7" s="78">
        <f>AP7-AT7</f>
        <v>-8.5593961295523241E-3</v>
      </c>
      <c r="BB7" s="78">
        <f>AQ7-AU7</f>
        <v>-1.9754934573440582E-2</v>
      </c>
      <c r="BC7" s="71"/>
      <c r="BD7" s="77">
        <f>AV7/SQRT(10)</f>
        <v>1.2206037122555755E-2</v>
      </c>
      <c r="BE7" s="77">
        <f>AW7/SQRT(10)</f>
        <v>1.2694674753076876E-2</v>
      </c>
      <c r="BG7" s="78">
        <f>BD7/AR7</f>
        <v>1.4009780969979266</v>
      </c>
      <c r="BH7" s="78">
        <f>BE7/AS7</f>
        <v>2.6686803163486301</v>
      </c>
      <c r="BI7" t="s">
        <v>242</v>
      </c>
    </row>
    <row r="8" spans="1:61" x14ac:dyDescent="0.35">
      <c r="A8" s="20">
        <v>36707</v>
      </c>
      <c r="B8" s="5">
        <f ca="1">INDEX(level!$B$6:$AH$312,MATCH(sterr_vs_rmse!$A8,level!$A$6:$A$312,0),MATCH(sterr_vs_rmse!B$1,level!$B$5:$AH$5,0))</f>
        <v>940.49</v>
      </c>
      <c r="C8" s="46">
        <f t="shared" ca="1" si="8"/>
        <v>1.4431944429463606E-2</v>
      </c>
      <c r="D8" s="7">
        <f ca="1">INDEX(YTW!$B$6:$AW$312,MATCH(sterr_vs_rmse!$A8,YTW!$A$6:$A$312,0),MATCH(sterr_vs_rmse!B$1,YTW!$B$5:$AW$5,0))</f>
        <v>6.3541739999999999E-2</v>
      </c>
      <c r="E8" s="7">
        <f t="shared" ca="1" si="3"/>
        <v>5.5964487174425148E-2</v>
      </c>
      <c r="F8" s="7">
        <f t="shared" ca="1" si="0"/>
        <v>-7.5772528255748511E-3</v>
      </c>
      <c r="G8" s="7">
        <f t="shared" ca="1" si="1"/>
        <v>5.7414760382682067E-5</v>
      </c>
      <c r="I8" s="43">
        <f t="shared" si="9"/>
        <v>38717</v>
      </c>
      <c r="J8" s="5">
        <f t="shared" ca="1" si="4"/>
        <v>1251.49</v>
      </c>
      <c r="K8" s="46">
        <f t="shared" ca="1" si="10"/>
        <v>1.5564265485145778E-2</v>
      </c>
      <c r="L8" s="6">
        <f t="shared" ca="1" si="5"/>
        <v>4.3908540000000003E-2</v>
      </c>
      <c r="M8" s="7">
        <f t="shared" ca="1" si="6"/>
        <v>3.7519042529196467E-2</v>
      </c>
      <c r="N8" s="7">
        <f t="shared" ca="1" si="7"/>
        <v>-6.389497470803536E-3</v>
      </c>
      <c r="O8" s="7">
        <f t="shared" ca="1" si="2"/>
        <v>4.0825677929404782E-5</v>
      </c>
      <c r="P8" s="7"/>
      <c r="AO8" s="74" t="s">
        <v>177</v>
      </c>
      <c r="AP8" s="75">
        <v>3.6644422534208312E-2</v>
      </c>
      <c r="AQ8" s="76">
        <v>2.8500517053633115E-2</v>
      </c>
      <c r="AR8" s="76">
        <v>1.1587983874969768E-2</v>
      </c>
      <c r="AS8" s="76">
        <v>9.0126548381951905E-3</v>
      </c>
      <c r="AT8" s="75">
        <v>4.2116084647158859E-2</v>
      </c>
      <c r="AU8" s="76">
        <v>4.2740139132641332E-2</v>
      </c>
      <c r="AV8" s="75">
        <v>2.3937662109944278E-2</v>
      </c>
      <c r="AW8" s="76">
        <v>2.5721163639797956E-2</v>
      </c>
      <c r="AX8" s="76">
        <v>-4.6804049425963057E-3</v>
      </c>
      <c r="AY8" s="76">
        <v>-4.7825208181766802E-3</v>
      </c>
      <c r="AZ8" s="71"/>
      <c r="BA8" s="78">
        <f>AP8-AT8</f>
        <v>-5.4716621129505469E-3</v>
      </c>
      <c r="BB8" s="78">
        <f>AQ8-AU8</f>
        <v>-1.4239622079008217E-2</v>
      </c>
      <c r="BC8" s="71"/>
      <c r="BD8" s="77">
        <f>AV8/SQRT(10)</f>
        <v>7.5697534126935853E-3</v>
      </c>
      <c r="BE8" s="77">
        <f>AW8/SQRT(10)</f>
        <v>8.1337461171668273E-3</v>
      </c>
      <c r="BG8" s="78">
        <f>BD8/AR8</f>
        <v>0.65324162463190638</v>
      </c>
      <c r="BH8" s="78">
        <f>BE8/AS8</f>
        <v>0.90248059680444093</v>
      </c>
    </row>
    <row r="9" spans="1:61" x14ac:dyDescent="0.35">
      <c r="A9" s="20">
        <v>36738</v>
      </c>
      <c r="B9" s="5">
        <f ca="1">INDEX(level!$B$6:$AH$312,MATCH(sterr_vs_rmse!$A9,level!$A$6:$A$312,0),MATCH(sterr_vs_rmse!B$1,level!$B$5:$AH$5,0))</f>
        <v>946.84</v>
      </c>
      <c r="C9" s="46">
        <f t="shared" ca="1" si="8"/>
        <v>6.7517995938288777E-3</v>
      </c>
      <c r="D9" s="7">
        <f ca="1">INDEX(YTW!$B$6:$AW$312,MATCH(sterr_vs_rmse!$A9,YTW!$A$6:$A$312,0),MATCH(sterr_vs_rmse!B$1,YTW!$B$5:$AW$5,0))</f>
        <v>6.2985110000000011E-2</v>
      </c>
      <c r="E9" s="7">
        <f t="shared" ca="1" si="3"/>
        <v>5.6071427536361629E-2</v>
      </c>
      <c r="F9" s="7">
        <f t="shared" ca="1" si="0"/>
        <v>-6.913682463638382E-3</v>
      </c>
      <c r="G9" s="7">
        <f t="shared" ca="1" si="1"/>
        <v>4.7799005208020885E-5</v>
      </c>
      <c r="I9" s="43">
        <f t="shared" si="9"/>
        <v>39082</v>
      </c>
      <c r="J9" s="5">
        <f t="shared" ca="1" si="4"/>
        <v>1295.42</v>
      </c>
      <c r="K9" s="46">
        <f t="shared" ca="1" si="10"/>
        <v>3.5102158227392932E-2</v>
      </c>
      <c r="L9" s="6">
        <f t="shared" ca="1" si="5"/>
        <v>4.7685720000000001E-2</v>
      </c>
      <c r="M9" s="7">
        <f t="shared" ca="1" si="6"/>
        <v>3.503410115500416E-2</v>
      </c>
      <c r="N9" s="7">
        <f t="shared" ca="1" si="7"/>
        <v>-1.2651618844995841E-2</v>
      </c>
      <c r="O9" s="7">
        <f t="shared" ca="1" si="2"/>
        <v>1.6006345939905388E-4</v>
      </c>
      <c r="P9" s="7"/>
      <c r="AO9" s="74" t="s">
        <v>178</v>
      </c>
      <c r="AP9" s="75">
        <v>4.4801674043748504E-2</v>
      </c>
      <c r="AQ9" s="76">
        <v>3.8920569515522981E-2</v>
      </c>
      <c r="AR9" s="76">
        <v>1.4167533296669142E-2</v>
      </c>
      <c r="AS9" s="76">
        <v>1.2307764749996876E-2</v>
      </c>
      <c r="AT9" s="75">
        <v>4.6687370005710244E-2</v>
      </c>
      <c r="AU9" s="76">
        <v>4.8056684186243905E-2</v>
      </c>
      <c r="AV9" s="75">
        <v>2.7103027918194161E-2</v>
      </c>
      <c r="AW9" s="76">
        <v>2.6673930172167605E-2</v>
      </c>
      <c r="AX9" s="76">
        <v>-5.9459275725175101E-3</v>
      </c>
      <c r="AY9" s="76">
        <v>-5.469128830153356E-3</v>
      </c>
      <c r="AZ9" s="71"/>
      <c r="BA9" s="78">
        <f>AP9-AT9</f>
        <v>-1.8856959619617392E-3</v>
      </c>
      <c r="BB9" s="78">
        <f>AQ9-AU9</f>
        <v>-9.136114670720924E-3</v>
      </c>
      <c r="BC9" s="71"/>
      <c r="BD9" s="77">
        <f>AV9/SQRT(10)</f>
        <v>8.5707299708625284E-3</v>
      </c>
      <c r="BE9" s="77">
        <f>AW9/SQRT(10)</f>
        <v>8.43503734923369E-3</v>
      </c>
      <c r="BG9" s="78">
        <f>BD9/AR9</f>
        <v>0.60495569633688806</v>
      </c>
      <c r="BH9" s="78">
        <f>BE9/AS9</f>
        <v>0.6853427507408143</v>
      </c>
    </row>
    <row r="10" spans="1:61" x14ac:dyDescent="0.35">
      <c r="A10" s="20">
        <v>36769</v>
      </c>
      <c r="B10" s="5">
        <f ca="1">INDEX(level!$B$6:$AH$312,MATCH(sterr_vs_rmse!$A10,level!$A$6:$A$312,0),MATCH(sterr_vs_rmse!B$1,level!$B$5:$AH$5,0))</f>
        <v>956.7</v>
      </c>
      <c r="C10" s="46">
        <f t="shared" ca="1" si="8"/>
        <v>1.0413586244772066E-2</v>
      </c>
      <c r="D10" s="7">
        <f ca="1">INDEX(YTW!$B$6:$AW$312,MATCH(sterr_vs_rmse!$A10,YTW!$A$6:$A$312,0),MATCH(sterr_vs_rmse!B$1,YTW!$B$5:$AW$5,0))</f>
        <v>6.1267180000000004E-2</v>
      </c>
      <c r="E10" s="7">
        <f t="shared" ca="1" si="3"/>
        <v>5.629548801554507E-2</v>
      </c>
      <c r="F10" s="7">
        <f t="shared" ca="1" si="0"/>
        <v>-4.9716919844549345E-3</v>
      </c>
      <c r="G10" s="7">
        <f t="shared" ca="1" si="1"/>
        <v>2.4717721188293445E-5</v>
      </c>
      <c r="I10" s="43">
        <f t="shared" si="9"/>
        <v>39447</v>
      </c>
      <c r="J10" s="5">
        <f t="shared" ca="1" si="4"/>
        <v>1409.85</v>
      </c>
      <c r="K10" s="46">
        <f t="shared" ca="1" si="10"/>
        <v>8.8334285405505364E-2</v>
      </c>
      <c r="L10" s="6">
        <f t="shared" ca="1" si="5"/>
        <v>3.371184E-2</v>
      </c>
      <c r="M10" s="7">
        <f t="shared" ca="1" si="6"/>
        <v>2.7472147650302148E-2</v>
      </c>
      <c r="N10" s="7">
        <f t="shared" ca="1" si="7"/>
        <v>-6.2396923496978521E-3</v>
      </c>
      <c r="O10" s="7">
        <f t="shared" ca="1" si="2"/>
        <v>3.8933760618877901E-5</v>
      </c>
      <c r="P10" s="7"/>
      <c r="AO10" s="74" t="s">
        <v>179</v>
      </c>
      <c r="AP10" s="75">
        <v>5.8278283909846497E-2</v>
      </c>
      <c r="AQ10" s="76">
        <v>5.5578099713403037E-2</v>
      </c>
      <c r="AR10" s="76">
        <v>1.8429211528105789E-2</v>
      </c>
      <c r="AS10" s="76">
        <v>1.7575338311830502E-2</v>
      </c>
      <c r="AT10" s="75">
        <v>5.7588621346511035E-2</v>
      </c>
      <c r="AU10" s="76">
        <v>5.9732260712264736E-2</v>
      </c>
      <c r="AV10" s="75">
        <v>2.801088602587486E-2</v>
      </c>
      <c r="AW10" s="76">
        <v>2.7046102245052567E-2</v>
      </c>
      <c r="AX10" s="76">
        <v>-5.4323290079090177E-4</v>
      </c>
      <c r="AY10" s="76">
        <v>6.2994160299240435E-4</v>
      </c>
      <c r="AZ10" s="71"/>
      <c r="BA10" s="78">
        <f>AP10-AT10</f>
        <v>6.8966256333546222E-4</v>
      </c>
      <c r="BB10" s="78">
        <f>AQ10-AU10</f>
        <v>-4.1541609988616987E-3</v>
      </c>
      <c r="BC10" s="71"/>
      <c r="BD10" s="77">
        <f>AV10/SQRT(10)</f>
        <v>8.8578199121146697E-3</v>
      </c>
      <c r="BE10" s="77">
        <f>AW10/SQRT(10)</f>
        <v>8.5527284924159577E-3</v>
      </c>
      <c r="BG10" s="78">
        <f>BD10/AR10</f>
        <v>0.48064019985911483</v>
      </c>
      <c r="BH10" s="78">
        <f>BE10/AS10</f>
        <v>0.48663236750662447</v>
      </c>
    </row>
    <row r="11" spans="1:61" x14ac:dyDescent="0.35">
      <c r="A11" s="20">
        <v>36798</v>
      </c>
      <c r="B11" s="5">
        <f ca="1">INDEX(level!$B$6:$AH$312,MATCH(sterr_vs_rmse!$A11,level!$A$6:$A$312,0),MATCH(sterr_vs_rmse!B$1,level!$B$5:$AH$5,0))</f>
        <v>964.08</v>
      </c>
      <c r="C11" s="46">
        <f t="shared" ca="1" si="8"/>
        <v>7.7140169332079456E-3</v>
      </c>
      <c r="D11" s="7">
        <f ca="1">INDEX(YTW!$B$6:$AW$312,MATCH(sterr_vs_rmse!$A11,YTW!$A$6:$A$312,0),MATCH(sterr_vs_rmse!B$1,YTW!$B$5:$AW$5,0))</f>
        <v>6.0051800000000002E-2</v>
      </c>
      <c r="E11" s="7">
        <f t="shared" ca="1" si="3"/>
        <v>5.5775939687888298E-2</v>
      </c>
      <c r="F11" s="7">
        <f t="shared" ca="1" si="0"/>
        <v>-4.2758603121117039E-3</v>
      </c>
      <c r="G11" s="7">
        <f t="shared" ca="1" si="1"/>
        <v>1.8282981408691997E-5</v>
      </c>
      <c r="I11" s="43">
        <f t="shared" si="9"/>
        <v>39813</v>
      </c>
      <c r="J11" s="5">
        <f t="shared" ca="1" si="4"/>
        <v>1569.88</v>
      </c>
      <c r="K11" s="46">
        <f t="shared" ca="1" si="10"/>
        <v>0.11350852927616417</v>
      </c>
      <c r="L11" s="6">
        <f t="shared" ca="1" si="5"/>
        <v>1.1965980000000001E-2</v>
      </c>
      <c r="M11" s="7">
        <f t="shared" ca="1" si="6"/>
        <v>1.7909295797878144E-2</v>
      </c>
      <c r="N11" s="7">
        <f t="shared" ca="1" si="7"/>
        <v>5.9433157978781431E-3</v>
      </c>
      <c r="O11" s="7">
        <f t="shared" ca="1" si="2"/>
        <v>3.5323002673307912E-5</v>
      </c>
      <c r="P11" s="7"/>
      <c r="AO11" s="74" t="s">
        <v>180</v>
      </c>
      <c r="AP11" s="75">
        <v>0.1025380822723711</v>
      </c>
      <c r="AQ11" s="76">
        <v>9.8878194019898127E-2</v>
      </c>
      <c r="AR11" s="76">
        <v>3.2425388688642642E-2</v>
      </c>
      <c r="AS11" s="76">
        <v>3.1268030402691847E-2</v>
      </c>
      <c r="AT11" s="75">
        <v>6.7845219696262449E-2</v>
      </c>
      <c r="AU11" s="76">
        <v>7.0143960880081138E-2</v>
      </c>
      <c r="AV11" s="75">
        <v>5.3720728330877231E-2</v>
      </c>
      <c r="AW11" s="76">
        <v>5.2684003542451598E-2</v>
      </c>
      <c r="AX11" s="76">
        <v>6.7668985109421978E-3</v>
      </c>
      <c r="AY11" s="76">
        <v>9.1393473096636531E-3</v>
      </c>
      <c r="AZ11" s="71"/>
      <c r="BA11" s="78">
        <f>AP11-AT11</f>
        <v>3.4692862576108652E-2</v>
      </c>
      <c r="BB11" s="78">
        <f>AQ11-AU11</f>
        <v>2.8734233139816989E-2</v>
      </c>
      <c r="BC11" s="71"/>
      <c r="BD11" s="77">
        <f>AV11/SQRT(10)</f>
        <v>1.698798590887076E-2</v>
      </c>
      <c r="BE11" s="77">
        <f>AW11/SQRT(10)</f>
        <v>1.6660144745052643E-2</v>
      </c>
      <c r="BG11" s="78">
        <f>BD11/AR11</f>
        <v>0.52391001606777943</v>
      </c>
      <c r="BH11" s="78">
        <f>BE11/AS11</f>
        <v>0.53281721075780908</v>
      </c>
    </row>
    <row r="12" spans="1:61" x14ac:dyDescent="0.35">
      <c r="A12" s="20">
        <v>36830</v>
      </c>
      <c r="B12" s="5">
        <f ca="1">INDEX(level!$B$6:$AH$312,MATCH(sterr_vs_rmse!$A12,level!$A$6:$A$312,0),MATCH(sterr_vs_rmse!B$1,level!$B$5:$AH$5,0))</f>
        <v>970.42</v>
      </c>
      <c r="C12" s="46">
        <f t="shared" ca="1" si="8"/>
        <v>6.5762177412662659E-3</v>
      </c>
      <c r="D12" s="7">
        <f ca="1">INDEX(YTW!$B$6:$AW$312,MATCH(sterr_vs_rmse!$A12,YTW!$A$6:$A$312,0),MATCH(sterr_vs_rmse!B$1,YTW!$B$5:$AW$5,0))</f>
        <v>5.9605059999999994E-2</v>
      </c>
      <c r="E12" s="7">
        <f t="shared" ca="1" si="3"/>
        <v>5.5441025868897986E-2</v>
      </c>
      <c r="F12" s="7">
        <f t="shared" ca="1" si="0"/>
        <v>-4.1640341311020082E-3</v>
      </c>
      <c r="G12" s="7">
        <f t="shared" ca="1" si="1"/>
        <v>1.7339180244982457E-5</v>
      </c>
      <c r="I12" s="43">
        <f t="shared" si="9"/>
        <v>40178</v>
      </c>
      <c r="J12" s="5">
        <f t="shared" ca="1" si="4"/>
        <v>1547.74</v>
      </c>
      <c r="K12" s="46">
        <f t="shared" ca="1" si="10"/>
        <v>-1.4102988763472379E-2</v>
      </c>
      <c r="L12" s="6">
        <f t="shared" ca="1" si="5"/>
        <v>2.1414100000000002E-2</v>
      </c>
      <c r="M12" s="7">
        <f t="shared" ca="1" si="6"/>
        <v>2.4559499561860987E-2</v>
      </c>
      <c r="N12" s="7">
        <f t="shared" ca="1" si="7"/>
        <v>3.1453995618609849E-3</v>
      </c>
      <c r="O12" s="7">
        <f t="shared" ca="1" si="2"/>
        <v>9.8935384037552763E-6</v>
      </c>
      <c r="P12" s="7"/>
      <c r="AO12" s="74" t="s">
        <v>231</v>
      </c>
      <c r="AP12" s="75">
        <v>0.14747929093728732</v>
      </c>
      <c r="AQ12" s="76">
        <v>9.0186353158937402E-2</v>
      </c>
      <c r="AR12" s="76">
        <v>4.663704670684566E-2</v>
      </c>
      <c r="AS12" s="76">
        <v>2.8519428984656366E-2</v>
      </c>
      <c r="AT12" s="75">
        <v>5.9138197500043024E-2</v>
      </c>
      <c r="AU12" s="76">
        <v>5.9795223012067765E-2</v>
      </c>
      <c r="AV12" s="75">
        <v>9.9308254078104452E-2</v>
      </c>
      <c r="AW12" s="76">
        <v>8.7257627851828959E-2</v>
      </c>
      <c r="AX12" s="76">
        <v>-2.0644533695001729E-2</v>
      </c>
      <c r="AY12" s="76">
        <v>-1.856661678734696E-2</v>
      </c>
      <c r="AZ12" s="71"/>
      <c r="BA12" s="78">
        <f>AP12-AT12</f>
        <v>8.8341093437244292E-2</v>
      </c>
      <c r="BB12" s="78">
        <f>AQ12-AU12</f>
        <v>3.0391130146869637E-2</v>
      </c>
      <c r="BC12" s="71"/>
      <c r="BD12" s="77">
        <f>AV12/SQRT(10)</f>
        <v>3.1404027334151506E-2</v>
      </c>
      <c r="BE12" s="77">
        <f>AW12/SQRT(10)</f>
        <v>2.7593284723512489E-2</v>
      </c>
      <c r="BG12" s="78">
        <f>BD12/AR12</f>
        <v>0.67337084038689432</v>
      </c>
      <c r="BH12" s="78">
        <f>BE12/AS12</f>
        <v>0.96752584837367717</v>
      </c>
    </row>
    <row r="13" spans="1:61" x14ac:dyDescent="0.35">
      <c r="A13" s="20">
        <v>36860</v>
      </c>
      <c r="B13" s="5">
        <f ca="1">INDEX(level!$B$6:$AH$312,MATCH(sterr_vs_rmse!$A13,level!$A$6:$A$312,0),MATCH(sterr_vs_rmse!B$1,level!$B$5:$AH$5,0))</f>
        <v>984.49</v>
      </c>
      <c r="C13" s="46">
        <f t="shared" ca="1" si="8"/>
        <v>1.4498876775004721E-2</v>
      </c>
      <c r="D13" s="7">
        <f ca="1">INDEX(YTW!$B$6:$AW$312,MATCH(sterr_vs_rmse!$A13,YTW!$A$6:$A$312,0),MATCH(sterr_vs_rmse!B$1,YTW!$B$5:$AW$5,0))</f>
        <v>5.6267189999999995E-2</v>
      </c>
      <c r="E13" s="7">
        <f t="shared" ca="1" si="3"/>
        <v>5.3285416777150374E-2</v>
      </c>
      <c r="F13" s="7">
        <f t="shared" ca="1" si="0"/>
        <v>-2.9817732228496208E-3</v>
      </c>
      <c r="G13" s="7">
        <f t="shared" ca="1" si="1"/>
        <v>8.8909715525030141E-6</v>
      </c>
      <c r="I13" s="43">
        <f t="shared" si="9"/>
        <v>40543</v>
      </c>
      <c r="J13" s="5">
        <f t="shared" ca="1" si="4"/>
        <v>1629.61</v>
      </c>
      <c r="K13" s="46">
        <f t="shared" ca="1" si="10"/>
        <v>5.28964813211521E-2</v>
      </c>
      <c r="L13" s="6">
        <f t="shared" ca="1" si="5"/>
        <v>1.550791E-2</v>
      </c>
      <c r="M13" s="7">
        <f t="shared" ca="1" si="6"/>
        <v>2.5031021643031837E-2</v>
      </c>
      <c r="N13" s="7">
        <f t="shared" ca="1" si="7"/>
        <v>9.5231116430318369E-3</v>
      </c>
      <c r="O13" s="7">
        <f t="shared" ca="1" si="2"/>
        <v>9.0689655365648535E-5</v>
      </c>
      <c r="P13" s="7"/>
      <c r="AO13" s="74" t="s">
        <v>213</v>
      </c>
      <c r="AP13" s="75">
        <v>0.14207734690757048</v>
      </c>
      <c r="AQ13" s="76">
        <v>8.8449734452319337E-2</v>
      </c>
      <c r="AR13" s="76">
        <v>4.4928802014180307E-2</v>
      </c>
      <c r="AS13" s="76">
        <v>2.7970261930639485E-2</v>
      </c>
      <c r="AT13" s="75">
        <v>5.746994785969288E-2</v>
      </c>
      <c r="AU13" s="76">
        <v>5.8047906046343439E-2</v>
      </c>
      <c r="AV13" s="75">
        <v>0.11041883875991533</v>
      </c>
      <c r="AW13" s="76">
        <v>9.8611009675147618E-2</v>
      </c>
      <c r="AX13" s="76">
        <v>-2.4406993248205354E-2</v>
      </c>
      <c r="AY13" s="76">
        <v>-2.2418194513211406E-2</v>
      </c>
      <c r="AZ13" s="71"/>
      <c r="BA13" s="78">
        <f>AP13-AT13</f>
        <v>8.4607399047877604E-2</v>
      </c>
      <c r="BB13" s="78">
        <f>AQ13-AU13</f>
        <v>3.0401828405975898E-2</v>
      </c>
      <c r="BC13" s="71"/>
      <c r="BD13" s="77">
        <f>AV13/SQRT(10)</f>
        <v>3.4917502707221458E-2</v>
      </c>
      <c r="BE13" s="77">
        <f>AW13/SQRT(10)</f>
        <v>3.1183539294236721E-2</v>
      </c>
      <c r="BG13" s="78">
        <f>BD13/AR13</f>
        <v>0.77717413200113572</v>
      </c>
      <c r="BH13" s="78">
        <f>BE13/AS13</f>
        <v>1.1148819189310957</v>
      </c>
    </row>
    <row r="14" spans="1:61" x14ac:dyDescent="0.35">
      <c r="A14" s="20">
        <v>36889</v>
      </c>
      <c r="B14" s="5">
        <f ca="1">INDEX(level!$B$6:$AH$312,MATCH(sterr_vs_rmse!$A14,level!$A$6:$A$312,0),MATCH(sterr_vs_rmse!B$1,level!$B$5:$AH$5,0))</f>
        <v>1000.84</v>
      </c>
      <c r="C14" s="46">
        <f t="shared" ca="1" si="8"/>
        <v>1.6607583621976785E-2</v>
      </c>
      <c r="D14" s="7">
        <f ca="1">INDEX(YTW!$B$6:$AW$312,MATCH(sterr_vs_rmse!$A14,YTW!$A$6:$A$312,0),MATCH(sterr_vs_rmse!B$1,YTW!$B$5:$AW$5,0))</f>
        <v>5.2095160000000001E-2</v>
      </c>
      <c r="E14" s="7">
        <f t="shared" ca="1" si="3"/>
        <v>4.9957941338353518E-2</v>
      </c>
      <c r="F14" s="7">
        <f t="shared" ca="1" si="0"/>
        <v>-2.1372186616464839E-3</v>
      </c>
      <c r="G14" s="7">
        <f t="shared" ca="1" si="1"/>
        <v>4.5677036076899875E-6</v>
      </c>
      <c r="I14" s="43">
        <f t="shared" si="9"/>
        <v>40908</v>
      </c>
      <c r="J14" s="5">
        <f t="shared" ca="1" si="4"/>
        <v>1736.67</v>
      </c>
      <c r="K14" s="46">
        <f t="shared" ca="1" si="10"/>
        <v>6.5696700437528177E-2</v>
      </c>
      <c r="L14" s="6">
        <f t="shared" ca="1" si="5"/>
        <v>7.1995699999999998E-3</v>
      </c>
      <c r="M14" s="7">
        <f t="shared" ca="1" si="6"/>
        <v>1.676552513134566E-2</v>
      </c>
      <c r="N14" s="7">
        <f t="shared" ca="1" si="7"/>
        <v>9.565955131345661E-3</v>
      </c>
      <c r="O14" s="7">
        <f t="shared" ca="1" si="2"/>
        <v>9.1507497574918378E-5</v>
      </c>
      <c r="P14" s="7"/>
      <c r="AO14" s="74" t="s">
        <v>214</v>
      </c>
      <c r="AP14" s="75">
        <v>0.21116279486479933</v>
      </c>
      <c r="AQ14" s="76">
        <v>0.117621153517723</v>
      </c>
      <c r="AR14" s="76">
        <v>6.6775538885967309E-2</v>
      </c>
      <c r="AS14" s="76">
        <v>3.7195074613233077E-2</v>
      </c>
      <c r="AT14" s="75">
        <v>7.2173302175184459E-2</v>
      </c>
      <c r="AU14" s="76">
        <v>7.2640981115658643E-2</v>
      </c>
      <c r="AV14" s="75">
        <v>8.9222989722416587E-2</v>
      </c>
      <c r="AW14" s="76">
        <v>9.3899646365532149E-2</v>
      </c>
      <c r="AX14" s="76">
        <v>2.3572132963674212E-2</v>
      </c>
      <c r="AY14" s="76">
        <v>2.6692836291480344E-2</v>
      </c>
      <c r="AZ14" s="71"/>
      <c r="BA14" s="78">
        <f>AP14-AT14</f>
        <v>0.13898949268961486</v>
      </c>
      <c r="BB14" s="78">
        <f>AQ14-AU14</f>
        <v>4.4980172402064353E-2</v>
      </c>
      <c r="BC14" s="71"/>
      <c r="BD14" s="77">
        <f>AV14/SQRT(10)</f>
        <v>2.8214786717263088E-2</v>
      </c>
      <c r="BE14" s="77">
        <f>AW14/SQRT(10)</f>
        <v>2.9693675399943324E-2</v>
      </c>
      <c r="BG14" s="78">
        <f>BD14/AR14</f>
        <v>0.42253177118413859</v>
      </c>
      <c r="BH14" s="78">
        <f>BE14/AS14</f>
        <v>0.79832278087107422</v>
      </c>
    </row>
    <row r="15" spans="1:61" x14ac:dyDescent="0.35">
      <c r="A15" s="20">
        <v>36922</v>
      </c>
      <c r="B15" s="5">
        <f ca="1">INDEX(level!$B$6:$AH$312,MATCH(sterr_vs_rmse!$A15,level!$A$6:$A$312,0),MATCH(sterr_vs_rmse!B$1,level!$B$5:$AH$5,0))</f>
        <v>1012.66</v>
      </c>
      <c r="C15" s="46">
        <f t="shared" ca="1" si="8"/>
        <v>1.181007953319213E-2</v>
      </c>
      <c r="D15" s="7">
        <f ca="1">INDEX(YTW!$B$6:$AW$312,MATCH(sterr_vs_rmse!$A15,YTW!$A$6:$A$312,0),MATCH(sterr_vs_rmse!B$1,YTW!$B$5:$AW$5,0))</f>
        <v>4.8543649999999994E-2</v>
      </c>
      <c r="E15" s="7">
        <f t="shared" ca="1" si="3"/>
        <v>4.9036339215472013E-2</v>
      </c>
      <c r="F15" s="7">
        <f t="shared" ca="1" si="0"/>
        <v>4.9268921547201971E-4</v>
      </c>
      <c r="G15" s="7">
        <f t="shared" ca="1" si="1"/>
        <v>2.4274266304243427E-7</v>
      </c>
      <c r="I15" s="43">
        <f t="shared" si="9"/>
        <v>41274</v>
      </c>
      <c r="J15" s="5">
        <f t="shared" ca="1" si="4"/>
        <v>1766.44</v>
      </c>
      <c r="K15" s="46">
        <f t="shared" ca="1" si="10"/>
        <v>1.7142001646829774E-2</v>
      </c>
      <c r="L15" s="6">
        <f t="shared" ca="1" si="5"/>
        <v>5.87442E-3</v>
      </c>
      <c r="M15" s="7">
        <f t="shared" ca="1" si="6"/>
        <v>6.8585200414974512E-3</v>
      </c>
      <c r="N15" s="7">
        <f t="shared" ca="1" si="7"/>
        <v>9.8410004149745121E-4</v>
      </c>
      <c r="O15" s="7">
        <f t="shared" ca="1" si="2"/>
        <v>9.6845289167528518E-7</v>
      </c>
      <c r="P15" s="7"/>
      <c r="AO15" s="74" t="s">
        <v>181</v>
      </c>
      <c r="AP15" s="75">
        <v>4.2328638258803231E-2</v>
      </c>
      <c r="AQ15" s="76">
        <v>3.2104347972859902E-2</v>
      </c>
      <c r="AR15" s="76">
        <v>1.3385490715116202E-2</v>
      </c>
      <c r="AS15" s="76">
        <v>1.0152286238884686E-2</v>
      </c>
      <c r="AT15" s="75">
        <v>4.4769941589988836E-2</v>
      </c>
      <c r="AU15" s="76">
        <v>4.4761589145721155E-2</v>
      </c>
      <c r="AV15" s="75">
        <v>2.7647523681420844E-2</v>
      </c>
      <c r="AW15" s="76">
        <v>2.855137772440372E-2</v>
      </c>
      <c r="AX15" s="76">
        <v>2.5809380085457839E-3</v>
      </c>
      <c r="AY15" s="76">
        <v>2.8400870108511189E-3</v>
      </c>
      <c r="AZ15" s="71"/>
      <c r="BA15" s="78">
        <f>AP15-AT15</f>
        <v>-2.4413033311856056E-3</v>
      </c>
      <c r="BB15" s="78">
        <f>AQ15-AU15</f>
        <v>-1.2657241172861253E-2</v>
      </c>
      <c r="BC15" s="71"/>
      <c r="BD15" s="77">
        <f>AV15/SQRT(10)</f>
        <v>8.7429146496733352E-3</v>
      </c>
      <c r="BE15" s="77">
        <f>AW15/SQRT(10)</f>
        <v>9.0287383944910975E-3</v>
      </c>
      <c r="BG15" s="78">
        <f>BD15/AR15</f>
        <v>0.65316355117261282</v>
      </c>
      <c r="BH15" s="78">
        <f>BE15/AS15</f>
        <v>0.88933055885577361</v>
      </c>
    </row>
    <row r="16" spans="1:61" x14ac:dyDescent="0.35">
      <c r="A16" s="20">
        <v>36950</v>
      </c>
      <c r="B16" s="5">
        <f ca="1">INDEX(level!$B$6:$AH$312,MATCH(sterr_vs_rmse!$A16,level!$A$6:$A$312,0),MATCH(sterr_vs_rmse!B$1,level!$B$5:$AH$5,0))</f>
        <v>1022.02</v>
      </c>
      <c r="C16" s="46">
        <f t="shared" ca="1" si="8"/>
        <v>9.2429838247782836E-3</v>
      </c>
      <c r="D16" s="7">
        <f ca="1">INDEX(YTW!$B$6:$AW$312,MATCH(sterr_vs_rmse!$A16,YTW!$A$6:$A$312,0),MATCH(sterr_vs_rmse!B$1,YTW!$B$5:$AW$5,0))</f>
        <v>4.6713500000000005E-2</v>
      </c>
      <c r="E16" s="7">
        <f t="shared" ca="1" si="3"/>
        <v>4.779940963787066E-2</v>
      </c>
      <c r="F16" s="7">
        <f t="shared" ca="1" si="0"/>
        <v>1.0859096378706551E-3</v>
      </c>
      <c r="G16" s="7">
        <f t="shared" ca="1" si="1"/>
        <v>1.1791997416203772E-6</v>
      </c>
      <c r="I16" s="43">
        <f t="shared" si="9"/>
        <v>41639</v>
      </c>
      <c r="J16" s="5">
        <f t="shared" ca="1" si="4"/>
        <v>1742.78</v>
      </c>
      <c r="K16" s="46">
        <f t="shared" ca="1" si="10"/>
        <v>-1.339417132764209E-2</v>
      </c>
      <c r="L16" s="6">
        <f t="shared" ca="1" si="5"/>
        <v>1.1510890000000001E-2</v>
      </c>
      <c r="M16" s="7">
        <f t="shared" ca="1" si="6"/>
        <v>1.2453865068380754E-2</v>
      </c>
      <c r="N16" s="7">
        <f t="shared" ca="1" si="7"/>
        <v>9.4297506838075286E-4</v>
      </c>
      <c r="O16" s="7">
        <f t="shared" ca="1" si="2"/>
        <v>8.8920197958768551E-7</v>
      </c>
      <c r="P16" s="7"/>
      <c r="AO16" s="74" t="s">
        <v>182</v>
      </c>
      <c r="AP16" s="75">
        <v>0.13000041006332064</v>
      </c>
      <c r="AQ16" s="76">
        <v>0.1165874428929194</v>
      </c>
      <c r="AR16" s="76">
        <v>4.1109739255596738E-2</v>
      </c>
      <c r="AS16" s="76">
        <v>3.6868186611643573E-2</v>
      </c>
      <c r="AT16" s="75">
        <v>8.3931598841486377E-2</v>
      </c>
      <c r="AU16" s="76">
        <v>8.597631513109126E-2</v>
      </c>
      <c r="AV16" s="75">
        <v>7.2837938465555377E-2</v>
      </c>
      <c r="AW16" s="76">
        <v>7.5396257713993997E-2</v>
      </c>
      <c r="AX16" s="76">
        <v>1.2751951273853526E-2</v>
      </c>
      <c r="AY16" s="76">
        <v>1.6429606064606837E-2</v>
      </c>
      <c r="AZ16" s="71"/>
      <c r="BA16" s="78">
        <f>AP16-AT16</f>
        <v>4.606881122183426E-2</v>
      </c>
      <c r="BB16" s="78">
        <f>AQ16-AU16</f>
        <v>3.0611127761828144E-2</v>
      </c>
      <c r="BC16" s="71"/>
      <c r="BD16" s="77">
        <f>AV16/SQRT(10)</f>
        <v>2.3033378562234485E-2</v>
      </c>
      <c r="BE16" s="77">
        <f>AW16/SQRT(10)</f>
        <v>2.3842390142926103E-2</v>
      </c>
      <c r="BG16" s="78">
        <f>BD16/AR16</f>
        <v>0.56029006700884609</v>
      </c>
      <c r="BH16" s="78">
        <f>BE16/AS16</f>
        <v>0.64669278134217456</v>
      </c>
    </row>
    <row r="17" spans="1:60" x14ac:dyDescent="0.35">
      <c r="A17" s="20">
        <v>36980</v>
      </c>
      <c r="B17" s="5">
        <f ca="1">INDEX(level!$B$6:$AH$312,MATCH(sterr_vs_rmse!$A17,level!$A$6:$A$312,0),MATCH(sterr_vs_rmse!B$1,level!$B$5:$AH$5,0))</f>
        <v>1030.1099999999999</v>
      </c>
      <c r="C17" s="46">
        <f t="shared" ca="1" si="8"/>
        <v>7.9156963660200752E-3</v>
      </c>
      <c r="D17" s="7">
        <f ca="1">INDEX(YTW!$B$6:$AW$312,MATCH(sterr_vs_rmse!$A17,YTW!$A$6:$A$312,0),MATCH(sterr_vs_rmse!B$1,YTW!$B$5:$AW$5,0))</f>
        <v>4.492583E-2</v>
      </c>
      <c r="E17" s="7">
        <f t="shared" ca="1" si="3"/>
        <v>4.6898428559170702E-2</v>
      </c>
      <c r="F17" s="7">
        <f t="shared" ca="1" si="0"/>
        <v>1.9725985591707018E-3</v>
      </c>
      <c r="G17" s="7">
        <f t="shared" ca="1" si="1"/>
        <v>3.8911450756423288E-6</v>
      </c>
      <c r="I17" s="43">
        <f t="shared" si="9"/>
        <v>42004</v>
      </c>
      <c r="J17" s="5">
        <f t="shared" ca="1" si="4"/>
        <v>1787.64</v>
      </c>
      <c r="K17" s="46">
        <f t="shared" ca="1" si="10"/>
        <v>2.5740483595175556E-2</v>
      </c>
      <c r="L17" s="6">
        <f t="shared" ca="1" si="5"/>
        <v>1.237271E-2</v>
      </c>
      <c r="M17" s="7">
        <f t="shared" ca="1" si="6"/>
        <v>1.2301605038850472E-2</v>
      </c>
      <c r="N17" s="7">
        <f t="shared" ca="1" si="7"/>
        <v>-7.1104961149528675E-5</v>
      </c>
      <c r="O17" s="7">
        <f t="shared" ca="1" si="2"/>
        <v>5.0559155000759826E-9</v>
      </c>
      <c r="P17" s="7"/>
      <c r="AO17" s="74" t="s">
        <v>232</v>
      </c>
      <c r="AP17" s="75">
        <v>5.4387142902764994E-2</v>
      </c>
      <c r="AQ17" s="76">
        <v>4.5278475411687925E-2</v>
      </c>
      <c r="AR17" s="76">
        <v>1.7198724700179895E-2</v>
      </c>
      <c r="AS17" s="76">
        <v>1.4318311128086398E-2</v>
      </c>
      <c r="AT17" s="75">
        <v>3.9988019295488765E-2</v>
      </c>
      <c r="AU17" s="76">
        <v>4.2432042072074225E-2</v>
      </c>
      <c r="AV17" s="75">
        <v>2.7904026207223775E-2</v>
      </c>
      <c r="AW17" s="76">
        <v>2.7413905982354263E-2</v>
      </c>
      <c r="AX17" s="76">
        <v>-5.7460024701825414E-4</v>
      </c>
      <c r="AY17" s="76">
        <v>-1.7725374768317058E-4</v>
      </c>
      <c r="AZ17" s="71"/>
      <c r="BA17" s="78">
        <f>AP17-AT17</f>
        <v>1.4399123607276229E-2</v>
      </c>
      <c r="BB17" s="78">
        <f>AQ17-AU17</f>
        <v>2.8464333396137007E-3</v>
      </c>
      <c r="BC17" s="71"/>
      <c r="BD17" s="77">
        <f>AV17/SQRT(10)</f>
        <v>8.8240278703856732E-3</v>
      </c>
      <c r="BE17" s="77">
        <f>AW17/SQRT(10)</f>
        <v>8.669038246595517E-3</v>
      </c>
      <c r="BG17" s="78">
        <f>BD17/AR17</f>
        <v>0.51306291740883414</v>
      </c>
      <c r="BH17" s="78">
        <f>BE17/AS17</f>
        <v>0.60545117151355754</v>
      </c>
    </row>
    <row r="18" spans="1:60" x14ac:dyDescent="0.35">
      <c r="A18" s="20">
        <v>37011</v>
      </c>
      <c r="B18" s="5">
        <f ca="1">INDEX(level!$B$6:$AH$312,MATCH(sterr_vs_rmse!$A18,level!$A$6:$A$312,0),MATCH(sterr_vs_rmse!B$1,level!$B$5:$AH$5,0))</f>
        <v>1025.99</v>
      </c>
      <c r="C18" s="46">
        <f t="shared" ca="1" si="8"/>
        <v>-3.9995728611506021E-3</v>
      </c>
      <c r="D18" s="7">
        <f ca="1">INDEX(YTW!$B$6:$AW$312,MATCH(sterr_vs_rmse!$A18,YTW!$A$6:$A$312,0),MATCH(sterr_vs_rmse!B$1,YTW!$B$5:$AW$5,0))</f>
        <v>4.6694300000000001E-2</v>
      </c>
      <c r="E18" s="7">
        <f t="shared" ca="1" si="3"/>
        <v>4.8406550267728887E-2</v>
      </c>
      <c r="F18" s="7">
        <f t="shared" ca="1" si="0"/>
        <v>1.7122502677288862E-3</v>
      </c>
      <c r="G18" s="7">
        <f t="shared" ca="1" si="1"/>
        <v>2.9318009793376425E-6</v>
      </c>
      <c r="I18" s="43">
        <f t="shared" si="9"/>
        <v>42369</v>
      </c>
      <c r="J18" s="5">
        <f t="shared" ca="1" si="4"/>
        <v>1808.79</v>
      </c>
      <c r="K18" s="46">
        <f t="shared" ca="1" si="10"/>
        <v>1.1831241189501185E-2</v>
      </c>
      <c r="L18" s="6">
        <f t="shared" ca="1" si="5"/>
        <v>1.527207E-2</v>
      </c>
      <c r="M18" s="7"/>
      <c r="N18" s="7"/>
      <c r="O18" s="7"/>
      <c r="P18" s="7"/>
      <c r="AO18" s="74" t="s">
        <v>233</v>
      </c>
      <c r="AP18" s="75">
        <v>0.10396787358104956</v>
      </c>
      <c r="AQ18" s="76">
        <v>0.10639076669453171</v>
      </c>
      <c r="AR18" s="76">
        <v>3.2877528400056324E-2</v>
      </c>
      <c r="AS18" s="76">
        <v>3.3643714476630365E-2</v>
      </c>
      <c r="AT18" s="75">
        <v>6.0744594754769322E-2</v>
      </c>
      <c r="AU18" s="76">
        <v>6.5025802479810255E-2</v>
      </c>
      <c r="AV18" s="75">
        <v>4.3411955483025275E-2</v>
      </c>
      <c r="AW18" s="76">
        <v>4.1725731455715016E-2</v>
      </c>
      <c r="AX18" s="76">
        <v>3.1003012558759053E-3</v>
      </c>
      <c r="AY18" s="76">
        <v>4.6379309665072026E-3</v>
      </c>
      <c r="AZ18" s="71"/>
      <c r="BA18" s="78">
        <f>AP18-AT18</f>
        <v>4.3223278826280236E-2</v>
      </c>
      <c r="BB18" s="78">
        <f>AQ18-AU18</f>
        <v>4.1364964214721453E-2</v>
      </c>
      <c r="BC18" s="71"/>
      <c r="BD18" s="77">
        <f>AV18/SQRT(10)</f>
        <v>1.3728065700819501E-2</v>
      </c>
      <c r="BE18" s="77">
        <f>AW18/SQRT(10)</f>
        <v>1.3194834843659261E-2</v>
      </c>
      <c r="BG18" s="78">
        <f>BD18/AR18</f>
        <v>0.41755163386296346</v>
      </c>
      <c r="BH18" s="78">
        <f>BE18/AS18</f>
        <v>0.3921931644267363</v>
      </c>
    </row>
    <row r="19" spans="1:60" x14ac:dyDescent="0.35">
      <c r="A19" s="20">
        <v>37042</v>
      </c>
      <c r="B19" s="5">
        <f ca="1">INDEX(level!$B$6:$AH$312,MATCH(sterr_vs_rmse!$A19,level!$A$6:$A$312,0),MATCH(sterr_vs_rmse!B$1,level!$B$5:$AH$5,0))</f>
        <v>1030.24</v>
      </c>
      <c r="C19" s="46">
        <f t="shared" ca="1" si="8"/>
        <v>4.1423405686216164E-3</v>
      </c>
      <c r="D19" s="7">
        <f ca="1">INDEX(YTW!$B$6:$AW$312,MATCH(sterr_vs_rmse!$A19,YTW!$A$6:$A$312,0),MATCH(sterr_vs_rmse!B$1,YTW!$B$5:$AW$5,0))</f>
        <v>4.6479290000000006E-2</v>
      </c>
      <c r="E19" s="7">
        <f t="shared" ca="1" si="3"/>
        <v>4.9288151732586716E-2</v>
      </c>
      <c r="F19" s="7">
        <f t="shared" ca="1" si="0"/>
        <v>2.8088617325867093E-3</v>
      </c>
      <c r="G19" s="7">
        <f t="shared" ca="1" si="1"/>
        <v>7.88970423279001E-6</v>
      </c>
      <c r="I19" s="43">
        <f t="shared" si="9"/>
        <v>42735</v>
      </c>
      <c r="J19" s="5">
        <f t="shared" ca="1" si="4"/>
        <v>1827.92</v>
      </c>
      <c r="K19" s="46">
        <f t="shared" ca="1" si="10"/>
        <v>1.0576131004704781E-2</v>
      </c>
      <c r="L19" s="6">
        <f t="shared" ca="1" si="5"/>
        <v>1.683832E-2</v>
      </c>
      <c r="M19" s="7"/>
      <c r="N19" s="7"/>
      <c r="O19" s="7"/>
      <c r="P19" s="7"/>
      <c r="AO19" s="74" t="s">
        <v>206</v>
      </c>
      <c r="AP19" s="75">
        <v>9.0454480217859332E-2</v>
      </c>
      <c r="AQ19" s="76">
        <v>7.4463650665009484E-2</v>
      </c>
      <c r="AR19" s="76">
        <v>2.8604218205507913E-2</v>
      </c>
      <c r="AS19" s="76">
        <v>2.3547473899254177E-2</v>
      </c>
      <c r="AT19" s="75">
        <v>5.1508239818272482E-2</v>
      </c>
      <c r="AU19" s="76">
        <v>5.4000461402670417E-2</v>
      </c>
      <c r="AV19" s="75">
        <v>4.1977430567478234E-2</v>
      </c>
      <c r="AW19" s="76">
        <v>3.9672442325468092E-2</v>
      </c>
      <c r="AX19" s="76">
        <v>-2.4962638661010367E-3</v>
      </c>
      <c r="AY19" s="76">
        <v>-1.4808946615492854E-3</v>
      </c>
      <c r="AZ19" s="71"/>
      <c r="BA19" s="78">
        <f>AP19-AT19</f>
        <v>3.894624039958685E-2</v>
      </c>
      <c r="BB19" s="78">
        <f>AQ19-AU19</f>
        <v>2.0463189262339067E-2</v>
      </c>
      <c r="BC19" s="71"/>
      <c r="BD19" s="77">
        <f>AV19/SQRT(10)</f>
        <v>1.3274429091480567E-2</v>
      </c>
      <c r="BE19" s="77">
        <f>AW19/SQRT(10)</f>
        <v>1.2545527809014622E-2</v>
      </c>
      <c r="BG19" s="78">
        <f>BD19/AR19</f>
        <v>0.46407243141938054</v>
      </c>
      <c r="BH19" s="78">
        <f>BE19/AS19</f>
        <v>0.53277595136911815</v>
      </c>
    </row>
    <row r="20" spans="1:60" x14ac:dyDescent="0.35">
      <c r="A20" s="20">
        <v>37071</v>
      </c>
      <c r="B20" s="5">
        <f ca="1">INDEX(level!$B$6:$AH$312,MATCH(sterr_vs_rmse!$A20,level!$A$6:$A$312,0),MATCH(sterr_vs_rmse!B$1,level!$B$5:$AH$5,0))</f>
        <v>1033.96</v>
      </c>
      <c r="C20" s="46">
        <f t="shared" ca="1" si="8"/>
        <v>3.6108091318527435E-3</v>
      </c>
      <c r="D20" s="7">
        <f ca="1">INDEX(YTW!$B$6:$AW$312,MATCH(sterr_vs_rmse!$A20,YTW!$A$6:$A$312,0),MATCH(sterr_vs_rmse!B$1,YTW!$B$5:$AW$5,0))</f>
        <v>4.672627E-2</v>
      </c>
      <c r="E20" s="7">
        <f t="shared" ca="1" si="3"/>
        <v>4.8823779449044036E-2</v>
      </c>
      <c r="F20" s="7">
        <f t="shared" ca="1" si="0"/>
        <v>2.0975094490440355E-3</v>
      </c>
      <c r="G20" s="7">
        <f t="shared" ca="1" si="1"/>
        <v>4.3995458888290136E-6</v>
      </c>
      <c r="I20" s="43">
        <f t="shared" si="9"/>
        <v>43100</v>
      </c>
      <c r="J20" s="5">
        <f t="shared" ca="1" si="4"/>
        <v>1848.73</v>
      </c>
      <c r="K20" s="46">
        <f t="shared" ca="1" si="10"/>
        <v>1.1384524486848457E-2</v>
      </c>
      <c r="L20" s="6">
        <f t="shared" ca="1" si="5"/>
        <v>2.0913319999999999E-2</v>
      </c>
      <c r="M20" s="7"/>
      <c r="N20" s="7"/>
      <c r="O20" s="7"/>
      <c r="P20" s="7"/>
      <c r="AO20" s="74" t="s">
        <v>215</v>
      </c>
      <c r="AP20" s="75">
        <v>6.1925320886768456E-2</v>
      </c>
      <c r="AQ20" s="76">
        <v>3.1802905432213431E-2</v>
      </c>
      <c r="AR20" s="76">
        <v>1.9582505883898621E-2</v>
      </c>
      <c r="AS20" s="76">
        <v>1.0056961737673613E-2</v>
      </c>
      <c r="AT20" s="75">
        <v>3.5601576835413477E-2</v>
      </c>
      <c r="AU20" s="76">
        <v>3.4614683253726131E-2</v>
      </c>
      <c r="AV20" s="75">
        <v>6.0662077146223493E-2</v>
      </c>
      <c r="AW20" s="76">
        <v>5.5478307149543403E-2</v>
      </c>
      <c r="AX20" s="76">
        <v>-8.6125531867488978E-3</v>
      </c>
      <c r="AY20" s="76">
        <v>-8.2033643507184676E-3</v>
      </c>
      <c r="AZ20" s="71"/>
      <c r="BA20" s="78">
        <f>AP20-AT20</f>
        <v>2.6323744051354979E-2</v>
      </c>
      <c r="BB20" s="78">
        <f>AQ20-AU20</f>
        <v>-2.8117778215126996E-3</v>
      </c>
      <c r="BC20" s="71"/>
      <c r="BD20" s="77">
        <f>AV20/SQRT(10)</f>
        <v>1.9183033137891332E-2</v>
      </c>
      <c r="BE20" s="77">
        <f>AW20/SQRT(10)</f>
        <v>1.7543781132296078E-2</v>
      </c>
      <c r="BG20" s="78">
        <f>BD20/AR20</f>
        <v>0.97960052975979195</v>
      </c>
      <c r="BH20" s="78">
        <f>BE20/AS20</f>
        <v>1.7444414714810603</v>
      </c>
    </row>
    <row r="21" spans="1:60" x14ac:dyDescent="0.35">
      <c r="A21" s="20">
        <v>37103</v>
      </c>
      <c r="B21" s="5">
        <f ca="1">INDEX(level!$B$6:$AH$312,MATCH(sterr_vs_rmse!$A21,level!$A$6:$A$312,0),MATCH(sterr_vs_rmse!B$1,level!$B$5:$AH$5,0))</f>
        <v>1052.71</v>
      </c>
      <c r="C21" s="46">
        <f t="shared" ca="1" si="8"/>
        <v>1.813416379743904E-2</v>
      </c>
      <c r="D21" s="7">
        <f ca="1">INDEX(YTW!$B$6:$AW$312,MATCH(sterr_vs_rmse!$A21,YTW!$A$6:$A$312,0),MATCH(sterr_vs_rmse!B$1,YTW!$B$5:$AW$5,0))</f>
        <v>4.2104090000000004E-2</v>
      </c>
      <c r="E21" s="7">
        <f t="shared" ca="1" si="3"/>
        <v>4.8422189376027269E-2</v>
      </c>
      <c r="F21" s="7">
        <f t="shared" ca="1" si="0"/>
        <v>6.3180993760272655E-3</v>
      </c>
      <c r="G21" s="7">
        <f t="shared" ca="1" si="1"/>
        <v>3.9918379725356119E-5</v>
      </c>
      <c r="I21" s="43">
        <f t="shared" si="9"/>
        <v>43465</v>
      </c>
      <c r="J21" s="5">
        <f t="shared" ca="1" si="4"/>
        <v>1874.81</v>
      </c>
      <c r="K21" s="46">
        <f t="shared" ca="1" si="10"/>
        <v>1.4106981549496078E-2</v>
      </c>
      <c r="L21" s="6">
        <f t="shared" ca="1" si="5"/>
        <v>2.5351639999999998E-2</v>
      </c>
      <c r="M21" s="7"/>
      <c r="N21" s="7"/>
      <c r="O21" s="7"/>
      <c r="P21" s="7"/>
      <c r="AO21" s="71"/>
      <c r="AP21" s="71"/>
      <c r="AQ21" s="71"/>
      <c r="AR21" s="71"/>
      <c r="AS21" s="71"/>
      <c r="AT21" s="71"/>
      <c r="AU21" s="71"/>
      <c r="AV21" s="71"/>
      <c r="AW21" s="71"/>
      <c r="AX21" s="71"/>
      <c r="AY21" s="71"/>
      <c r="AZ21" s="73" t="s">
        <v>236</v>
      </c>
      <c r="BA21" s="79">
        <f>AVERAGE(BA3:BA20)</f>
        <v>3.0948649153133619E-2</v>
      </c>
      <c r="BB21" s="79">
        <f>AVERAGE(BB3:BB20)</f>
        <v>1.0218318423168969E-2</v>
      </c>
      <c r="BC21" s="71"/>
    </row>
    <row r="22" spans="1:60" x14ac:dyDescent="0.35">
      <c r="A22" s="20">
        <v>37134</v>
      </c>
      <c r="B22" s="5">
        <f ca="1">INDEX(level!$B$6:$AH$312,MATCH(sterr_vs_rmse!$A22,level!$A$6:$A$312,0),MATCH(sterr_vs_rmse!B$1,level!$B$5:$AH$5,0))</f>
        <v>1061.83</v>
      </c>
      <c r="C22" s="46">
        <f t="shared" ca="1" si="8"/>
        <v>8.6633545800836043E-3</v>
      </c>
      <c r="D22" s="7">
        <f ca="1">INDEX(YTW!$B$6:$AW$312,MATCH(sterr_vs_rmse!$A22,YTW!$A$6:$A$312,0),MATCH(sterr_vs_rmse!B$1,YTW!$B$5:$AW$5,0))</f>
        <v>4.0698379999999999E-2</v>
      </c>
      <c r="E22" s="7">
        <f t="shared" ca="1" si="3"/>
        <v>4.9353549511965467E-2</v>
      </c>
      <c r="F22" s="7">
        <f t="shared" ca="1" si="0"/>
        <v>8.6551695119654673E-3</v>
      </c>
      <c r="G22" s="7">
        <f t="shared" ca="1" si="1"/>
        <v>7.4911959280856547E-5</v>
      </c>
      <c r="I22" s="43">
        <f t="shared" si="9"/>
        <v>43830</v>
      </c>
      <c r="J22" s="5">
        <f t="shared" ca="1" si="4"/>
        <v>1972.74</v>
      </c>
      <c r="K22" s="46">
        <f t="shared" ca="1" si="10"/>
        <v>5.223462644214627E-2</v>
      </c>
      <c r="L22" s="6">
        <f t="shared" ca="1" si="5"/>
        <v>1.676561E-2</v>
      </c>
      <c r="M22" s="7"/>
      <c r="N22" s="7"/>
      <c r="O22" s="7"/>
      <c r="P22" s="7"/>
    </row>
    <row r="23" spans="1:60" x14ac:dyDescent="0.35">
      <c r="A23" s="20">
        <v>37162</v>
      </c>
      <c r="B23" s="5">
        <f ca="1">INDEX(level!$B$6:$AH$312,MATCH(sterr_vs_rmse!$A23,level!$A$6:$A$312,0),MATCH(sterr_vs_rmse!B$1,level!$B$5:$AH$5,0))</f>
        <v>1083.79</v>
      </c>
      <c r="C23" s="46">
        <f t="shared" ca="1" si="8"/>
        <v>2.0681276663872872E-2</v>
      </c>
      <c r="D23" s="7">
        <f ca="1">INDEX(YTW!$B$6:$AW$312,MATCH(sterr_vs_rmse!$A23,YTW!$A$6:$A$312,0),MATCH(sterr_vs_rmse!B$1,YTW!$B$5:$AW$5,0))</f>
        <v>3.4468209999999999E-2</v>
      </c>
      <c r="E23" s="7">
        <f t="shared" ca="1" si="3"/>
        <v>4.7532544631810447E-2</v>
      </c>
      <c r="F23" s="7">
        <f t="shared" ca="1" si="0"/>
        <v>1.3064334631810448E-2</v>
      </c>
      <c r="G23" s="7">
        <f t="shared" ca="1" si="1"/>
        <v>1.7067683937192183E-4</v>
      </c>
      <c r="I23" s="43">
        <f t="shared" si="9"/>
        <v>44196</v>
      </c>
      <c r="J23" s="5">
        <f t="shared" ca="1" si="4"/>
        <v>2086.67</v>
      </c>
      <c r="K23" s="46">
        <f t="shared" ca="1" si="10"/>
        <v>5.7752161967618676E-2</v>
      </c>
      <c r="L23" s="6">
        <f t="shared" ca="1" si="5"/>
        <v>3.1997799999999997E-3</v>
      </c>
      <c r="M23" s="7"/>
      <c r="N23" s="7"/>
      <c r="O23" s="7"/>
      <c r="P23" s="7"/>
      <c r="Q23" t="s">
        <v>204</v>
      </c>
    </row>
    <row r="24" spans="1:60" x14ac:dyDescent="0.35">
      <c r="A24" s="20">
        <v>37195</v>
      </c>
      <c r="B24" s="5">
        <f ca="1">INDEX(level!$B$6:$AH$312,MATCH(sterr_vs_rmse!$A24,level!$A$6:$A$312,0),MATCH(sterr_vs_rmse!B$1,level!$B$5:$AH$5,0))</f>
        <v>1100.24</v>
      </c>
      <c r="C24" s="46">
        <f t="shared" ca="1" si="8"/>
        <v>1.5178217182295395E-2</v>
      </c>
      <c r="D24" s="7">
        <f ca="1">INDEX(YTW!$B$6:$AW$312,MATCH(sterr_vs_rmse!$A24,YTW!$A$6:$A$312,0),MATCH(sterr_vs_rmse!B$1,YTW!$B$5:$AW$5,0))</f>
        <v>3.0461499999999999E-2</v>
      </c>
      <c r="E24" s="7">
        <f t="shared" ca="1" si="3"/>
        <v>4.5716469409078142E-2</v>
      </c>
      <c r="F24" s="7">
        <f t="shared" ca="1" si="0"/>
        <v>1.5254969409078143E-2</v>
      </c>
      <c r="G24" s="7">
        <f t="shared" ca="1" si="1"/>
        <v>2.3271409167190994E-4</v>
      </c>
      <c r="I24" s="43">
        <f t="shared" si="9"/>
        <v>44561</v>
      </c>
      <c r="J24" s="5">
        <f t="shared" ca="1" si="4"/>
        <v>2050.81</v>
      </c>
      <c r="K24" s="46">
        <f t="shared" ca="1" si="10"/>
        <v>-1.7185276061859378E-2</v>
      </c>
      <c r="L24" s="6">
        <f t="shared" ca="1" si="5"/>
        <v>1.053612E-2</v>
      </c>
      <c r="M24" s="7"/>
      <c r="N24" s="7"/>
      <c r="O24" s="7"/>
      <c r="P24" s="7"/>
    </row>
    <row r="25" spans="1:60" x14ac:dyDescent="0.35">
      <c r="A25" s="20">
        <v>37225</v>
      </c>
      <c r="B25" s="5">
        <f ca="1">INDEX(level!$B$6:$AH$312,MATCH(sterr_vs_rmse!$A25,level!$A$6:$A$312,0),MATCH(sterr_vs_rmse!B$1,level!$B$5:$AH$5,0))</f>
        <v>1087.76</v>
      </c>
      <c r="C25" s="46">
        <f t="shared" ca="1" si="8"/>
        <v>-1.1342979713517054E-2</v>
      </c>
      <c r="D25" s="7">
        <f ca="1">INDEX(YTW!$B$6:$AW$312,MATCH(sterr_vs_rmse!$A25,YTW!$A$6:$A$312,0),MATCH(sterr_vs_rmse!B$1,YTW!$B$5:$AW$5,0))</f>
        <v>3.459417E-2</v>
      </c>
      <c r="E25" s="7">
        <f t="shared" ca="1" si="3"/>
        <v>4.7300104929631104E-2</v>
      </c>
      <c r="F25" s="7">
        <f t="shared" ca="1" si="0"/>
        <v>1.2705934929631103E-2</v>
      </c>
      <c r="G25" s="7">
        <f t="shared" ca="1" si="1"/>
        <v>1.6144078243601976E-4</v>
      </c>
      <c r="I25" s="43">
        <f t="shared" si="9"/>
        <v>44926</v>
      </c>
      <c r="J25" s="5">
        <f t="shared" ca="1" si="4"/>
        <v>1891.4</v>
      </c>
      <c r="K25" s="46">
        <f t="shared" ca="1" si="10"/>
        <v>-7.7730262676698358E-2</v>
      </c>
      <c r="L25" s="6">
        <f t="shared" ca="1" si="5"/>
        <v>4.2004689999999997E-2</v>
      </c>
      <c r="M25" s="7"/>
      <c r="N25" s="7"/>
      <c r="O25" s="7"/>
      <c r="P25" s="7"/>
    </row>
    <row r="26" spans="1:60" x14ac:dyDescent="0.35">
      <c r="A26" s="20">
        <v>37256</v>
      </c>
      <c r="B26" s="5">
        <f ca="1">INDEX(level!$B$6:$AH$312,MATCH(sterr_vs_rmse!$A26,level!$A$6:$A$312,0),MATCH(sterr_vs_rmse!B$1,level!$B$5:$AH$5,0))</f>
        <v>1082.54</v>
      </c>
      <c r="C26" s="46">
        <f t="shared" ca="1" si="8"/>
        <v>-4.7988526880929916E-3</v>
      </c>
      <c r="D26" s="7">
        <f ca="1">INDEX(YTW!$B$6:$AW$312,MATCH(sterr_vs_rmse!$A26,YTW!$A$6:$A$312,0),MATCH(sterr_vs_rmse!B$1,YTW!$B$5:$AW$5,0))</f>
        <v>3.6655689999999998E-2</v>
      </c>
      <c r="E26" s="7">
        <f t="shared" ca="1" si="3"/>
        <v>4.8400778971659397E-2</v>
      </c>
      <c r="F26" s="7">
        <f t="shared" ca="1" si="0"/>
        <v>1.17450889716594E-2</v>
      </c>
      <c r="G26" s="7">
        <f t="shared" ca="1" si="1"/>
        <v>1.3794711495219525E-4</v>
      </c>
      <c r="I26" s="43">
        <f t="shared" si="9"/>
        <v>45291</v>
      </c>
      <c r="J26" s="5">
        <f t="shared" ca="1" si="4"/>
        <v>1972.4</v>
      </c>
      <c r="K26" s="46">
        <f t="shared" ca="1" si="10"/>
        <v>4.2825420323569841E-2</v>
      </c>
      <c r="L26" s="6">
        <f t="shared" ca="1" si="5"/>
        <v>4.0629459999999999E-2</v>
      </c>
      <c r="M26" s="7"/>
      <c r="N26" s="7"/>
      <c r="O26" s="7"/>
      <c r="P26" s="7"/>
    </row>
    <row r="27" spans="1:60" x14ac:dyDescent="0.35">
      <c r="A27" s="20">
        <v>37287</v>
      </c>
      <c r="B27" s="5">
        <f ca="1">INDEX(level!$B$6:$AH$312,MATCH(sterr_vs_rmse!$A27,level!$A$6:$A$312,0),MATCH(sterr_vs_rmse!B$1,level!$B$5:$AH$5,0))</f>
        <v>1086.24</v>
      </c>
      <c r="C27" s="46">
        <f t="shared" ca="1" si="8"/>
        <v>3.4178875607369097E-3</v>
      </c>
      <c r="D27" s="7">
        <f ca="1">INDEX(YTW!$B$6:$AW$312,MATCH(sterr_vs_rmse!$A27,YTW!$A$6:$A$312,0),MATCH(sterr_vs_rmse!B$1,YTW!$B$5:$AW$5,0))</f>
        <v>3.6954760000000003E-2</v>
      </c>
      <c r="E27" s="7">
        <f t="shared" ca="1" si="3"/>
        <v>4.8577178542703825E-2</v>
      </c>
      <c r="F27" s="7">
        <f t="shared" ca="1" si="0"/>
        <v>1.1622418542703822E-2</v>
      </c>
      <c r="G27" s="7">
        <f t="shared" ca="1" si="1"/>
        <v>1.3508061278178564E-4</v>
      </c>
      <c r="I27" s="43">
        <f t="shared" si="9"/>
        <v>45657</v>
      </c>
      <c r="J27" s="5">
        <f t="shared" ca="1" si="4"/>
        <v>2020.13</v>
      </c>
      <c r="K27" s="46">
        <f t="shared" ca="1" si="10"/>
        <v>2.4198945447170939E-2</v>
      </c>
      <c r="L27" s="6">
        <f t="shared" ca="1" si="5"/>
        <v>4.3552429999999996E-2</v>
      </c>
      <c r="M27" s="7"/>
      <c r="N27" s="7"/>
      <c r="O27" s="7"/>
      <c r="P27" s="7"/>
    </row>
    <row r="28" spans="1:60" x14ac:dyDescent="0.35">
      <c r="A28" s="20">
        <v>37315</v>
      </c>
      <c r="B28" s="5">
        <f ca="1">INDEX(level!$B$6:$AH$312,MATCH(sterr_vs_rmse!$A28,level!$A$6:$A$312,0),MATCH(sterr_vs_rmse!B$1,level!$B$5:$AH$5,0))</f>
        <v>1094.48</v>
      </c>
      <c r="C28" s="46">
        <f t="shared" ca="1" si="8"/>
        <v>7.5858005597289058E-3</v>
      </c>
      <c r="D28" s="7">
        <f ca="1">INDEX(YTW!$B$6:$AW$312,MATCH(sterr_vs_rmse!$A28,YTW!$A$6:$A$312,0),MATCH(sterr_vs_rmse!B$1,YTW!$B$5:$AW$5,0))</f>
        <v>3.6189779999999998E-2</v>
      </c>
      <c r="E28" s="7">
        <f t="shared" ca="1" si="3"/>
        <v>4.7295406577862131E-2</v>
      </c>
      <c r="F28" s="7">
        <f t="shared" ca="1" si="0"/>
        <v>1.1105626577862134E-2</v>
      </c>
      <c r="G28" s="7">
        <f t="shared" ca="1" si="1"/>
        <v>1.233349416869178E-4</v>
      </c>
      <c r="I28" s="43"/>
    </row>
    <row r="29" spans="1:60" x14ac:dyDescent="0.35">
      <c r="A29" s="20">
        <v>37344</v>
      </c>
      <c r="B29" s="5">
        <f ca="1">INDEX(level!$B$6:$AH$312,MATCH(sterr_vs_rmse!$A29,level!$A$6:$A$312,0),MATCH(sterr_vs_rmse!B$1,level!$B$5:$AH$5,0))</f>
        <v>1077.76</v>
      </c>
      <c r="C29" s="46">
        <f t="shared" ca="1" si="8"/>
        <v>-1.52766610627878E-2</v>
      </c>
      <c r="D29" s="7">
        <f ca="1">INDEX(YTW!$B$6:$AW$312,MATCH(sterr_vs_rmse!$A29,YTW!$A$6:$A$312,0),MATCH(sterr_vs_rmse!B$1,YTW!$B$5:$AW$5,0))</f>
        <v>4.2404279999999996E-2</v>
      </c>
      <c r="E29" s="7">
        <f t="shared" ca="1" si="3"/>
        <v>4.8361864530705789E-2</v>
      </c>
      <c r="F29" s="7">
        <f t="shared" ca="1" si="0"/>
        <v>5.9575845307057937E-3</v>
      </c>
      <c r="G29" s="7">
        <f t="shared" ca="1" si="1"/>
        <v>3.5492813440504975E-5</v>
      </c>
    </row>
    <row r="30" spans="1:60" x14ac:dyDescent="0.35">
      <c r="A30" s="20">
        <v>37376</v>
      </c>
      <c r="B30" s="5">
        <f ca="1">INDEX(level!$B$6:$AH$312,MATCH(sterr_vs_rmse!$A30,level!$A$6:$A$312,0),MATCH(sterr_vs_rmse!B$1,level!$B$5:$AH$5,0))</f>
        <v>1097</v>
      </c>
      <c r="C30" s="46">
        <f t="shared" ca="1" si="8"/>
        <v>1.7851840855106937E-2</v>
      </c>
      <c r="D30" s="7">
        <f ca="1">INDEX(YTW!$B$6:$AW$312,MATCH(sterr_vs_rmse!$A30,YTW!$A$6:$A$312,0),MATCH(sterr_vs_rmse!B$1,YTW!$B$5:$AW$5,0))</f>
        <v>3.750357E-2</v>
      </c>
      <c r="E30" s="7">
        <f t="shared" ca="1" si="3"/>
        <v>4.7525500932365183E-2</v>
      </c>
      <c r="F30" s="7">
        <f t="shared" ca="1" si="0"/>
        <v>1.0021930932365183E-2</v>
      </c>
      <c r="G30" s="7">
        <f t="shared" ca="1" si="1"/>
        <v>1.0043909961309808E-4</v>
      </c>
    </row>
    <row r="31" spans="1:60" x14ac:dyDescent="0.35">
      <c r="A31" s="20">
        <v>37407</v>
      </c>
      <c r="B31" s="5">
        <f ca="1">INDEX(level!$B$6:$AH$312,MATCH(sterr_vs_rmse!$A31,level!$A$6:$A$312,0),MATCH(sterr_vs_rmse!B$1,level!$B$5:$AH$5,0))</f>
        <v>1104.56</v>
      </c>
      <c r="C31" s="46">
        <f t="shared" ca="1" si="8"/>
        <v>6.8915223336372122E-3</v>
      </c>
      <c r="D31" s="7">
        <f ca="1">INDEX(YTW!$B$6:$AW$312,MATCH(sterr_vs_rmse!$A31,YTW!$A$6:$A$312,0),MATCH(sterr_vs_rmse!B$1,YTW!$B$5:$AW$5,0))</f>
        <v>3.6888770000000001E-2</v>
      </c>
      <c r="E31" s="7">
        <f t="shared" ca="1" si="3"/>
        <v>4.7590024801975384E-2</v>
      </c>
      <c r="F31" s="7">
        <f t="shared" ca="1" si="0"/>
        <v>1.0701254801975382E-2</v>
      </c>
      <c r="G31" s="7">
        <f t="shared" ca="1" si="1"/>
        <v>1.1451685433680117E-4</v>
      </c>
    </row>
    <row r="32" spans="1:60" x14ac:dyDescent="0.35">
      <c r="A32" s="20">
        <v>37435</v>
      </c>
      <c r="B32" s="5">
        <f ca="1">INDEX(level!$B$6:$AH$312,MATCH(sterr_vs_rmse!$A32,level!$A$6:$A$312,0),MATCH(sterr_vs_rmse!B$1,level!$B$5:$AH$5,0))</f>
        <v>1118.02</v>
      </c>
      <c r="C32" s="46">
        <f t="shared" ca="1" si="8"/>
        <v>1.2185847758383384E-2</v>
      </c>
      <c r="D32" s="7">
        <f ca="1">INDEX(YTW!$B$6:$AW$312,MATCH(sterr_vs_rmse!$A32,YTW!$A$6:$A$312,0),MATCH(sterr_vs_rmse!B$1,YTW!$B$5:$AW$5,0))</f>
        <v>3.3904139999999999E-2</v>
      </c>
      <c r="E32" s="7">
        <f t="shared" ca="1" si="3"/>
        <v>4.6145063147795762E-2</v>
      </c>
      <c r="F32" s="7">
        <f t="shared" ca="1" si="0"/>
        <v>1.2240923147795763E-2</v>
      </c>
      <c r="G32" s="7">
        <f t="shared" ca="1" si="1"/>
        <v>1.4984019951024211E-4</v>
      </c>
    </row>
    <row r="33" spans="1:41" x14ac:dyDescent="0.35">
      <c r="A33" s="20">
        <v>37468</v>
      </c>
      <c r="B33" s="5">
        <f ca="1">INDEX(level!$B$6:$AH$312,MATCH(sterr_vs_rmse!$A33,level!$A$6:$A$312,0),MATCH(sterr_vs_rmse!B$1,level!$B$5:$AH$5,0))</f>
        <v>1140.3399999999999</v>
      </c>
      <c r="C33" s="46">
        <f t="shared" ca="1" si="8"/>
        <v>1.9963864689361399E-2</v>
      </c>
      <c r="D33" s="7">
        <f ca="1">INDEX(YTW!$B$6:$AW$312,MATCH(sterr_vs_rmse!$A33,YTW!$A$6:$A$312,0),MATCH(sterr_vs_rmse!B$1,YTW!$B$5:$AW$5,0))</f>
        <v>2.7955540000000001E-2</v>
      </c>
      <c r="E33" s="7">
        <f t="shared" ca="1" si="3"/>
        <v>4.4718589987593926E-2</v>
      </c>
      <c r="F33" s="7">
        <f t="shared" ca="1" si="0"/>
        <v>1.6763049987593925E-2</v>
      </c>
      <c r="G33" s="7">
        <f t="shared" ca="1" si="1"/>
        <v>2.8099984488657269E-4</v>
      </c>
    </row>
    <row r="34" spans="1:41" x14ac:dyDescent="0.35">
      <c r="A34" s="20">
        <v>37498</v>
      </c>
      <c r="B34" s="5">
        <f ca="1">INDEX(level!$B$6:$AH$312,MATCH(sterr_vs_rmse!$A34,level!$A$6:$A$312,0),MATCH(sterr_vs_rmse!B$1,level!$B$5:$AH$5,0))</f>
        <v>1152.29</v>
      </c>
      <c r="C34" s="46">
        <f t="shared" ca="1" si="8"/>
        <v>1.0479330725923885E-2</v>
      </c>
      <c r="D34" s="7">
        <f ca="1">INDEX(YTW!$B$6:$AW$312,MATCH(sterr_vs_rmse!$A34,YTW!$A$6:$A$312,0),MATCH(sterr_vs_rmse!B$1,YTW!$B$5:$AW$5,0))</f>
        <v>2.6817529999999999E-2</v>
      </c>
      <c r="E34" s="7">
        <f t="shared" ca="1" si="3"/>
        <v>4.3664917169308648E-2</v>
      </c>
      <c r="F34" s="7">
        <f t="shared" ref="F34:F65" ca="1" si="11">E34-D34</f>
        <v>1.6847387169308649E-2</v>
      </c>
      <c r="G34" s="7">
        <f t="shared" ref="G34:G65" ca="1" si="12">(D34-E34)^2</f>
        <v>2.838344544325857E-4</v>
      </c>
    </row>
    <row r="35" spans="1:41" x14ac:dyDescent="0.35">
      <c r="A35" s="20">
        <v>37529</v>
      </c>
      <c r="B35" s="5">
        <f ca="1">INDEX(level!$B$6:$AH$312,MATCH(sterr_vs_rmse!$A35,level!$A$6:$A$312,0),MATCH(sterr_vs_rmse!B$1,level!$B$5:$AH$5,0))</f>
        <v>1174.4100000000001</v>
      </c>
      <c r="C35" s="46">
        <f t="shared" ca="1" si="8"/>
        <v>1.9196556422428568E-2</v>
      </c>
      <c r="D35" s="7">
        <f ca="1">INDEX(YTW!$B$6:$AW$312,MATCH(sterr_vs_rmse!$A35,YTW!$A$6:$A$312,0),MATCH(sterr_vs_rmse!B$1,YTW!$B$5:$AW$5,0))</f>
        <v>2.1922009999999999E-2</v>
      </c>
      <c r="E35" s="7">
        <f t="shared" ca="1" si="3"/>
        <v>4.1648700286053497E-2</v>
      </c>
      <c r="F35" s="7">
        <f t="shared" ca="1" si="11"/>
        <v>1.9726690286053498E-2</v>
      </c>
      <c r="G35" s="7">
        <f t="shared" ca="1" si="12"/>
        <v>3.8914230964187744E-4</v>
      </c>
    </row>
    <row r="36" spans="1:41" x14ac:dyDescent="0.35">
      <c r="A36" s="20">
        <v>37560</v>
      </c>
      <c r="B36" s="5">
        <f ca="1">INDEX(level!$B$6:$AH$312,MATCH(sterr_vs_rmse!$A36,level!$A$6:$A$312,0),MATCH(sterr_vs_rmse!B$1,level!$B$5:$AH$5,0))</f>
        <v>1172.28</v>
      </c>
      <c r="C36" s="46">
        <f t="shared" ca="1" si="8"/>
        <v>-1.8136766546607008E-3</v>
      </c>
      <c r="D36" s="7">
        <f ca="1">INDEX(YTW!$B$6:$AW$312,MATCH(sterr_vs_rmse!$A36,YTW!$A$6:$A$312,0),MATCH(sterr_vs_rmse!B$1,YTW!$B$5:$AW$5,0))</f>
        <v>2.2310739999999999E-2</v>
      </c>
      <c r="E36" s="7">
        <f t="shared" ca="1" si="3"/>
        <v>4.1652438018733529E-2</v>
      </c>
      <c r="F36" s="7">
        <f t="shared" ca="1" si="11"/>
        <v>1.934169801873353E-2</v>
      </c>
      <c r="G36" s="7">
        <f t="shared" ca="1" si="12"/>
        <v>3.7410128224788056E-4</v>
      </c>
    </row>
    <row r="37" spans="1:41" x14ac:dyDescent="0.35">
      <c r="A37" s="20">
        <v>37589</v>
      </c>
      <c r="B37" s="5">
        <f ca="1">INDEX(level!$B$6:$AH$312,MATCH(sterr_vs_rmse!$A37,level!$A$6:$A$312,0),MATCH(sterr_vs_rmse!B$1,level!$B$5:$AH$5,0))</f>
        <v>1161.3499999999999</v>
      </c>
      <c r="C37" s="46">
        <f t="shared" ca="1" si="8"/>
        <v>-9.323711058791484E-3</v>
      </c>
      <c r="D37" s="7">
        <f ca="1">INDEX(YTW!$B$6:$AW$312,MATCH(sterr_vs_rmse!$A37,YTW!$A$6:$A$312,0),MATCH(sterr_vs_rmse!B$1,YTW!$B$5:$AW$5,0))</f>
        <v>2.6621369999999998E-2</v>
      </c>
      <c r="E37" s="7">
        <f t="shared" ca="1" si="3"/>
        <v>4.3037174838069125E-2</v>
      </c>
      <c r="F37" s="7">
        <f t="shared" ca="1" si="11"/>
        <v>1.6415804838069127E-2</v>
      </c>
      <c r="G37" s="7">
        <f t="shared" ca="1" si="12"/>
        <v>2.6947864848157375E-4</v>
      </c>
    </row>
    <row r="38" spans="1:41" x14ac:dyDescent="0.35">
      <c r="A38" s="20">
        <v>37621</v>
      </c>
      <c r="B38" s="5">
        <f ca="1">INDEX(level!$B$6:$AH$312,MATCH(sterr_vs_rmse!$A38,level!$A$6:$A$312,0),MATCH(sterr_vs_rmse!B$1,level!$B$5:$AH$5,0))</f>
        <v>1182.96</v>
      </c>
      <c r="C38" s="46">
        <f t="shared" ca="1" si="8"/>
        <v>1.8607654884401859E-2</v>
      </c>
      <c r="D38" s="7">
        <f ca="1">INDEX(YTW!$B$6:$AW$312,MATCH(sterr_vs_rmse!$A38,YTW!$A$6:$A$312,0),MATCH(sterr_vs_rmse!B$1,YTW!$B$5:$AW$5,0))</f>
        <v>2.155091E-2</v>
      </c>
      <c r="E38" s="7">
        <f t="shared" ca="1" si="3"/>
        <v>4.0909286357476926E-2</v>
      </c>
      <c r="F38" s="7">
        <f t="shared" ca="1" si="11"/>
        <v>1.9358376357476927E-2</v>
      </c>
      <c r="G38" s="7">
        <f t="shared" ca="1" si="12"/>
        <v>3.7474673519772162E-4</v>
      </c>
    </row>
    <row r="39" spans="1:41" x14ac:dyDescent="0.35">
      <c r="A39" s="20">
        <v>37652</v>
      </c>
      <c r="B39" s="5">
        <f ca="1">INDEX(level!$B$6:$AH$312,MATCH(sterr_vs_rmse!$A39,level!$A$6:$A$312,0),MATCH(sterr_vs_rmse!B$1,level!$B$5:$AH$5,0))</f>
        <v>1179.56</v>
      </c>
      <c r="C39" s="46">
        <f t="shared" ca="1" si="8"/>
        <v>-2.8741462095084325E-3</v>
      </c>
      <c r="D39" s="7">
        <f ca="1">INDEX(YTW!$B$6:$AW$312,MATCH(sterr_vs_rmse!$A39,YTW!$A$6:$A$312,0),MATCH(sterr_vs_rmse!B$1,YTW!$B$5:$AW$5,0))</f>
        <v>2.29053E-2</v>
      </c>
      <c r="E39" s="7">
        <f t="shared" ca="1" si="3"/>
        <v>4.0786122553949422E-2</v>
      </c>
      <c r="F39" s="7">
        <f t="shared" ca="1" si="11"/>
        <v>1.7880822553949422E-2</v>
      </c>
      <c r="G39" s="7">
        <f t="shared" ca="1" si="12"/>
        <v>3.1972381520582635E-4</v>
      </c>
    </row>
    <row r="40" spans="1:41" x14ac:dyDescent="0.35">
      <c r="A40" s="20">
        <v>37680</v>
      </c>
      <c r="B40" s="5">
        <f ca="1">INDEX(level!$B$6:$AH$312,MATCH(sterr_vs_rmse!$A40,level!$A$6:$A$312,0),MATCH(sterr_vs_rmse!B$1,level!$B$5:$AH$5,0))</f>
        <v>1192.3</v>
      </c>
      <c r="C40" s="46">
        <f t="shared" ca="1" si="8"/>
        <v>1.0800637525857137E-2</v>
      </c>
      <c r="D40" s="7">
        <f ca="1">INDEX(YTW!$B$6:$AW$312,MATCH(sterr_vs_rmse!$A40,YTW!$A$6:$A$312,0),MATCH(sterr_vs_rmse!B$1,YTW!$B$5:$AW$5,0))</f>
        <v>2.1016379999999998E-2</v>
      </c>
      <c r="E40" s="7">
        <f t="shared" ca="1" si="3"/>
        <v>4.0109242576580328E-2</v>
      </c>
      <c r="F40" s="7">
        <f t="shared" ca="1" si="11"/>
        <v>1.9092862576580331E-2</v>
      </c>
      <c r="G40" s="7">
        <f t="shared" ca="1" si="12"/>
        <v>3.645374013681817E-4</v>
      </c>
    </row>
    <row r="41" spans="1:41" x14ac:dyDescent="0.35">
      <c r="A41" s="20">
        <v>37711</v>
      </c>
      <c r="B41" s="5">
        <f ca="1">INDEX(level!$B$6:$AH$312,MATCH(sterr_vs_rmse!$A41,level!$A$6:$A$312,0),MATCH(sterr_vs_rmse!B$1,level!$B$5:$AH$5,0))</f>
        <v>1192.25</v>
      </c>
      <c r="C41" s="46">
        <f t="shared" ca="1" si="8"/>
        <v>-4.1935754424238247E-5</v>
      </c>
      <c r="D41" s="7">
        <f ca="1">INDEX(YTW!$B$6:$AW$312,MATCH(sterr_vs_rmse!$A41,YTW!$A$6:$A$312,0),MATCH(sterr_vs_rmse!B$1,YTW!$B$5:$AW$5,0))</f>
        <v>2.1222479999999998E-2</v>
      </c>
      <c r="E41" s="7">
        <f t="shared" ca="1" si="3"/>
        <v>4.0243637462618498E-2</v>
      </c>
      <c r="F41" s="7">
        <f t="shared" ca="1" si="11"/>
        <v>1.9021157462618499E-2</v>
      </c>
      <c r="G41" s="7">
        <f t="shared" ca="1" si="12"/>
        <v>3.6180443121772745E-4</v>
      </c>
    </row>
    <row r="42" spans="1:41" x14ac:dyDescent="0.35">
      <c r="A42" s="20">
        <v>37741</v>
      </c>
      <c r="B42" s="5">
        <f ca="1">INDEX(level!$B$6:$AH$312,MATCH(sterr_vs_rmse!$A42,level!$A$6:$A$312,0),MATCH(sterr_vs_rmse!B$1,level!$B$5:$AH$5,0))</f>
        <v>1194.6199999999999</v>
      </c>
      <c r="C42" s="46">
        <f t="shared" ca="1" si="8"/>
        <v>1.9878381211992924E-3</v>
      </c>
      <c r="D42" s="7">
        <f ca="1">INDEX(YTW!$B$6:$AW$312,MATCH(sterr_vs_rmse!$A42,YTW!$A$6:$A$312,0),MATCH(sterr_vs_rmse!B$1,YTW!$B$5:$AW$5,0))</f>
        <v>2.1053329999999999E-2</v>
      </c>
      <c r="E42" s="7">
        <f t="shared" ca="1" si="3"/>
        <v>4.0509402512570958E-2</v>
      </c>
      <c r="F42" s="7">
        <f t="shared" ca="1" si="11"/>
        <v>1.9456072512570959E-2</v>
      </c>
      <c r="G42" s="7">
        <f t="shared" ca="1" si="12"/>
        <v>3.7853875761441921E-4</v>
      </c>
    </row>
    <row r="43" spans="1:41" x14ac:dyDescent="0.35">
      <c r="A43" s="20">
        <v>37771</v>
      </c>
      <c r="B43" s="5">
        <f ca="1">INDEX(level!$B$6:$AH$312,MATCH(sterr_vs_rmse!$A43,level!$A$6:$A$312,0),MATCH(sterr_vs_rmse!B$1,level!$B$5:$AH$5,0))</f>
        <v>1213.1600000000001</v>
      </c>
      <c r="C43" s="46">
        <f t="shared" ca="1" si="8"/>
        <v>1.5519579447857978E-2</v>
      </c>
      <c r="D43" s="7">
        <f ca="1">INDEX(YTW!$B$6:$AW$312,MATCH(sterr_vs_rmse!$A43,YTW!$A$6:$A$312,0),MATCH(sterr_vs_rmse!B$1,YTW!$B$5:$AW$5,0))</f>
        <v>1.8327030000000001E-2</v>
      </c>
      <c r="E43" s="7">
        <f t="shared" ca="1" si="3"/>
        <v>3.780677462645099E-2</v>
      </c>
      <c r="F43" s="7">
        <f t="shared" ca="1" si="11"/>
        <v>1.9479744626450989E-2</v>
      </c>
      <c r="G43" s="7">
        <f t="shared" ca="1" si="12"/>
        <v>3.7946045071174617E-4</v>
      </c>
    </row>
    <row r="44" spans="1:41" x14ac:dyDescent="0.35">
      <c r="A44" s="20">
        <v>37802</v>
      </c>
      <c r="B44" s="5">
        <f ca="1">INDEX(level!$B$6:$AH$312,MATCH(sterr_vs_rmse!$A44,level!$A$6:$A$312,0),MATCH(sterr_vs_rmse!B$1,level!$B$5:$AH$5,0))</f>
        <v>1211.22</v>
      </c>
      <c r="C44" s="46">
        <f t="shared" ca="1" si="8"/>
        <v>-1.5991295459791832E-3</v>
      </c>
      <c r="D44" s="7">
        <f ca="1">INDEX(YTW!$B$6:$AW$312,MATCH(sterr_vs_rmse!$A44,YTW!$A$6:$A$312,0),MATCH(sterr_vs_rmse!B$1,YTW!$B$5:$AW$5,0))</f>
        <v>1.8841699999999999E-2</v>
      </c>
      <c r="E44" s="7">
        <f t="shared" ca="1" si="3"/>
        <v>3.7119044479876573E-2</v>
      </c>
      <c r="F44" s="7">
        <f t="shared" ca="1" si="11"/>
        <v>1.8277344479876573E-2</v>
      </c>
      <c r="G44" s="7">
        <f t="shared" ca="1" si="12"/>
        <v>3.3406132123607466E-4</v>
      </c>
    </row>
    <row r="45" spans="1:41" x14ac:dyDescent="0.35">
      <c r="A45" s="20">
        <v>37833</v>
      </c>
      <c r="B45" s="5">
        <f ca="1">INDEX(level!$B$6:$AH$312,MATCH(sterr_vs_rmse!$A45,level!$A$6:$A$312,0),MATCH(sterr_vs_rmse!B$1,level!$B$5:$AH$5,0))</f>
        <v>1184.71</v>
      </c>
      <c r="C45" s="46">
        <f t="shared" ca="1" si="8"/>
        <v>-2.1887023001601724E-2</v>
      </c>
      <c r="D45" s="7">
        <f ca="1">INDEX(YTW!$B$6:$AW$312,MATCH(sterr_vs_rmse!$A45,YTW!$A$6:$A$312,0),MATCH(sterr_vs_rmse!B$1,YTW!$B$5:$AW$5,0))</f>
        <v>2.487586E-2</v>
      </c>
      <c r="E45" s="7">
        <f t="shared" ca="1" si="3"/>
        <v>3.9543033392542615E-2</v>
      </c>
      <c r="F45" s="7">
        <f t="shared" ca="1" si="11"/>
        <v>1.4667173392542615E-2</v>
      </c>
      <c r="G45" s="7">
        <f t="shared" ca="1" si="12"/>
        <v>2.1512597532691004E-4</v>
      </c>
    </row>
    <row r="46" spans="1:41" x14ac:dyDescent="0.35">
      <c r="A46" s="20">
        <v>37862</v>
      </c>
      <c r="B46" s="5">
        <f ca="1">INDEX(level!$B$6:$AH$312,MATCH(sterr_vs_rmse!$A46,level!$A$6:$A$312,0),MATCH(sterr_vs_rmse!B$1,level!$B$5:$AH$5,0))</f>
        <v>1186.3800000000001</v>
      </c>
      <c r="C46" s="46">
        <f t="shared" ca="1" si="8"/>
        <v>1.4096276725950041E-3</v>
      </c>
      <c r="D46" s="7">
        <f ca="1">INDEX(YTW!$B$6:$AW$312,MATCH(sterr_vs_rmse!$A46,YTW!$A$6:$A$312,0),MATCH(sterr_vs_rmse!B$1,YTW!$B$5:$AW$5,0))</f>
        <v>2.621387E-2</v>
      </c>
      <c r="E46" s="7">
        <f t="shared" ca="1" si="3"/>
        <v>3.8925353343363778E-2</v>
      </c>
      <c r="F46" s="7">
        <f t="shared" ca="1" si="11"/>
        <v>1.2711483343363777E-2</v>
      </c>
      <c r="G46" s="7">
        <f t="shared" ca="1" si="12"/>
        <v>1.6158180878861475E-4</v>
      </c>
      <c r="AO46" t="s">
        <v>238</v>
      </c>
    </row>
    <row r="47" spans="1:41" x14ac:dyDescent="0.35">
      <c r="A47" s="20">
        <v>37894</v>
      </c>
      <c r="B47" s="5">
        <f ca="1">INDEX(level!$B$6:$AH$312,MATCH(sterr_vs_rmse!$A47,level!$A$6:$A$312,0),MATCH(sterr_vs_rmse!B$1,level!$B$5:$AH$5,0))</f>
        <v>1210.95</v>
      </c>
      <c r="C47" s="46">
        <f t="shared" ca="1" si="8"/>
        <v>2.0710059171597628E-2</v>
      </c>
      <c r="D47" s="7">
        <f ca="1">INDEX(YTW!$B$6:$AW$312,MATCH(sterr_vs_rmse!$A47,YTW!$A$6:$A$312,0),MATCH(sterr_vs_rmse!B$1,YTW!$B$5:$AW$5,0))</f>
        <v>2.1426129999999998E-2</v>
      </c>
      <c r="E47" s="7">
        <f t="shared" ca="1" si="3"/>
        <v>3.7563069449152886E-2</v>
      </c>
      <c r="F47" s="7">
        <f t="shared" ca="1" si="11"/>
        <v>1.6136939449152888E-2</v>
      </c>
      <c r="G47" s="7">
        <f t="shared" ca="1" si="12"/>
        <v>2.604008147856267E-4</v>
      </c>
      <c r="AO47" t="s">
        <v>239</v>
      </c>
    </row>
    <row r="48" spans="1:41" x14ac:dyDescent="0.35">
      <c r="A48" s="20">
        <v>37925</v>
      </c>
      <c r="B48" s="5">
        <f ca="1">INDEX(level!$B$6:$AH$312,MATCH(sterr_vs_rmse!$A48,level!$A$6:$A$312,0),MATCH(sterr_vs_rmse!B$1,level!$B$5:$AH$5,0))</f>
        <v>1199.0999999999999</v>
      </c>
      <c r="C48" s="46">
        <f t="shared" ca="1" si="8"/>
        <v>-9.7857054378794883E-3</v>
      </c>
      <c r="D48" s="7">
        <f ca="1">INDEX(YTW!$B$6:$AW$312,MATCH(sterr_vs_rmse!$A48,YTW!$A$6:$A$312,0),MATCH(sterr_vs_rmse!B$1,YTW!$B$5:$AW$5,0))</f>
        <v>2.4992779999999999E-2</v>
      </c>
      <c r="E48" s="7">
        <f t="shared" ca="1" si="3"/>
        <v>3.8975313365061437E-2</v>
      </c>
      <c r="F48" s="7">
        <f t="shared" ca="1" si="11"/>
        <v>1.3982533365061438E-2</v>
      </c>
      <c r="G48" s="7">
        <f t="shared" ca="1" si="12"/>
        <v>1.9551123930505634E-4</v>
      </c>
    </row>
    <row r="49" spans="1:30" x14ac:dyDescent="0.35">
      <c r="A49" s="20">
        <v>37953</v>
      </c>
      <c r="B49" s="5">
        <f ca="1">INDEX(level!$B$6:$AH$312,MATCH(sterr_vs_rmse!$A49,level!$A$6:$A$312,0),MATCH(sterr_vs_rmse!B$1,level!$B$5:$AH$5,0))</f>
        <v>1198.78</v>
      </c>
      <c r="C49" s="46">
        <f t="shared" ca="1" si="8"/>
        <v>-2.6686681677923207E-4</v>
      </c>
      <c r="D49" s="7">
        <f ca="1">INDEX(YTW!$B$6:$AW$312,MATCH(sterr_vs_rmse!$A49,YTW!$A$6:$A$312,0),MATCH(sterr_vs_rmse!B$1,YTW!$B$5:$AW$5,0))</f>
        <v>2.6846660000000001E-2</v>
      </c>
      <c r="E49" s="7">
        <f t="shared" ca="1" si="3"/>
        <v>3.8940955160413182E-2</v>
      </c>
      <c r="F49" s="7">
        <f t="shared" ca="1" si="11"/>
        <v>1.2094295160413181E-2</v>
      </c>
      <c r="G49" s="7">
        <f t="shared" ca="1" si="12"/>
        <v>1.462719754271937E-4</v>
      </c>
    </row>
    <row r="50" spans="1:30" x14ac:dyDescent="0.35">
      <c r="A50" s="20">
        <v>37986</v>
      </c>
      <c r="B50" s="5">
        <f ca="1">INDEX(level!$B$6:$AH$312,MATCH(sterr_vs_rmse!$A50,level!$A$6:$A$312,0),MATCH(sterr_vs_rmse!B$1,level!$B$5:$AH$5,0))</f>
        <v>1207.8599999999999</v>
      </c>
      <c r="C50" s="46">
        <f t="shared" ca="1" si="8"/>
        <v>7.5743672733945555E-3</v>
      </c>
      <c r="D50" s="7">
        <f ca="1">INDEX(YTW!$B$6:$AW$312,MATCH(sterr_vs_rmse!$A50,YTW!$A$6:$A$312,0),MATCH(sterr_vs_rmse!B$1,YTW!$B$5:$AW$5,0))</f>
        <v>2.5302060000000001E-2</v>
      </c>
      <c r="E50" s="7">
        <f t="shared" ca="1" si="3"/>
        <v>3.7343516280109679E-2</v>
      </c>
      <c r="F50" s="7">
        <f t="shared" ca="1" si="11"/>
        <v>1.2041456280109678E-2</v>
      </c>
      <c r="G50" s="7">
        <f t="shared" ca="1" si="12"/>
        <v>1.4499666934579279E-4</v>
      </c>
    </row>
    <row r="51" spans="1:30" x14ac:dyDescent="0.35">
      <c r="A51" s="20">
        <v>38016</v>
      </c>
      <c r="B51" s="5">
        <f ca="1">INDEX(level!$B$6:$AH$312,MATCH(sterr_vs_rmse!$A51,level!$A$6:$A$312,0),MATCH(sterr_vs_rmse!B$1,level!$B$5:$AH$5,0))</f>
        <v>1213.83</v>
      </c>
      <c r="C51" s="46">
        <f t="shared" ca="1" si="8"/>
        <v>4.942625801003464E-3</v>
      </c>
      <c r="D51" s="7">
        <f ca="1">INDEX(YTW!$B$6:$AW$312,MATCH(sterr_vs_rmse!$A51,YTW!$A$6:$A$312,0),MATCH(sterr_vs_rmse!B$1,YTW!$B$5:$AW$5,0))</f>
        <v>2.4892189999999998E-2</v>
      </c>
      <c r="E51" s="7">
        <f t="shared" ca="1" si="3"/>
        <v>3.7712286907589432E-2</v>
      </c>
      <c r="F51" s="7">
        <f t="shared" ca="1" si="11"/>
        <v>1.2820096907589434E-2</v>
      </c>
      <c r="G51" s="7">
        <f t="shared" ca="1" si="12"/>
        <v>1.6435488471998417E-4</v>
      </c>
    </row>
    <row r="52" spans="1:30" x14ac:dyDescent="0.35">
      <c r="A52" s="20">
        <v>38044</v>
      </c>
      <c r="B52" s="5">
        <f ca="1">INDEX(level!$B$6:$AH$312,MATCH(sterr_vs_rmse!$A52,level!$A$6:$A$312,0),MATCH(sterr_vs_rmse!B$1,level!$B$5:$AH$5,0))</f>
        <v>1225.08</v>
      </c>
      <c r="C52" s="46">
        <f t="shared" ca="1" si="8"/>
        <v>9.2681841773558649E-3</v>
      </c>
      <c r="D52" s="7">
        <f ca="1">INDEX(YTW!$B$6:$AW$312,MATCH(sterr_vs_rmse!$A52,YTW!$A$6:$A$312,0),MATCH(sterr_vs_rmse!B$1,YTW!$B$5:$AW$5,0))</f>
        <v>2.3157939999999998E-2</v>
      </c>
      <c r="E52" s="7">
        <f t="shared" ca="1" si="3"/>
        <v>3.6964597266767374E-2</v>
      </c>
      <c r="F52" s="7">
        <f t="shared" ca="1" si="11"/>
        <v>1.3806657266767376E-2</v>
      </c>
      <c r="G52" s="7">
        <f t="shared" ca="1" si="12"/>
        <v>1.9062378488198038E-4</v>
      </c>
      <c r="AD52" t="s">
        <v>207</v>
      </c>
    </row>
    <row r="53" spans="1:30" x14ac:dyDescent="0.35">
      <c r="A53" s="20">
        <v>38077</v>
      </c>
      <c r="B53" s="5">
        <f ca="1">INDEX(level!$B$6:$AH$312,MATCH(sterr_vs_rmse!$A53,level!$A$6:$A$312,0),MATCH(sterr_vs_rmse!B$1,level!$B$5:$AH$5,0))</f>
        <v>1233.72</v>
      </c>
      <c r="C53" s="46">
        <f t="shared" ca="1" si="8"/>
        <v>7.0526006464883828E-3</v>
      </c>
      <c r="D53" s="7">
        <f ca="1">INDEX(YTW!$B$6:$AW$312,MATCH(sterr_vs_rmse!$A53,YTW!$A$6:$A$312,0),MATCH(sterr_vs_rmse!B$1,YTW!$B$5:$AW$5,0))</f>
        <v>2.2156809999999999E-2</v>
      </c>
      <c r="E53" s="7">
        <f t="shared" ca="1" si="3"/>
        <v>3.581463099890847E-2</v>
      </c>
      <c r="F53" s="7">
        <f t="shared" ca="1" si="11"/>
        <v>1.3657820998908471E-2</v>
      </c>
      <c r="G53" s="7">
        <f t="shared" ca="1" si="12"/>
        <v>1.8653607443822517E-4</v>
      </c>
      <c r="AD53" t="s">
        <v>208</v>
      </c>
    </row>
    <row r="54" spans="1:30" x14ac:dyDescent="0.35">
      <c r="A54" s="20">
        <v>38107</v>
      </c>
      <c r="B54" s="5">
        <f ca="1">INDEX(level!$B$6:$AH$312,MATCH(sterr_vs_rmse!$A54,level!$A$6:$A$312,0),MATCH(sterr_vs_rmse!B$1,level!$B$5:$AH$5,0))</f>
        <v>1205.83</v>
      </c>
      <c r="C54" s="46">
        <f t="shared" ca="1" si="8"/>
        <v>-2.2606426093441101E-2</v>
      </c>
      <c r="D54" s="7">
        <f ca="1">INDEX(YTW!$B$6:$AW$312,MATCH(sterr_vs_rmse!$A54,YTW!$A$6:$A$312,0),MATCH(sterr_vs_rmse!B$1,YTW!$B$5:$AW$5,0))</f>
        <v>2.9427870000000002E-2</v>
      </c>
      <c r="E54" s="7">
        <f t="shared" ca="1" si="3"/>
        <v>3.8562827683273238E-2</v>
      </c>
      <c r="F54" s="7">
        <f t="shared" ca="1" si="11"/>
        <v>9.1349576832732357E-3</v>
      </c>
      <c r="G54" s="7">
        <f t="shared" ca="1" si="12"/>
        <v>8.3447451875192716E-5</v>
      </c>
    </row>
    <row r="55" spans="1:30" x14ac:dyDescent="0.35">
      <c r="A55" s="20">
        <v>38138</v>
      </c>
      <c r="B55" s="5">
        <f ca="1">INDEX(level!$B$6:$AH$312,MATCH(sterr_vs_rmse!$A55,level!$A$6:$A$312,0),MATCH(sterr_vs_rmse!B$1,level!$B$5:$AH$5,0))</f>
        <v>1202.3699999999999</v>
      </c>
      <c r="C55" s="46">
        <f t="shared" ca="1" si="8"/>
        <v>-2.8693928663244828E-3</v>
      </c>
      <c r="D55" s="7">
        <f ca="1">INDEX(YTW!$B$6:$AW$312,MATCH(sterr_vs_rmse!$A55,YTW!$A$6:$A$312,0),MATCH(sterr_vs_rmse!B$1,YTW!$B$5:$AW$5,0))</f>
        <v>3.1915590000000001E-2</v>
      </c>
      <c r="E55" s="7">
        <f t="shared" ca="1" si="3"/>
        <v>3.9571982197144973E-2</v>
      </c>
      <c r="F55" s="7">
        <f t="shared" ca="1" si="11"/>
        <v>7.6563921971449719E-3</v>
      </c>
      <c r="G55" s="7">
        <f t="shared" ca="1" si="12"/>
        <v>5.8620341476502414E-5</v>
      </c>
    </row>
    <row r="56" spans="1:30" x14ac:dyDescent="0.35">
      <c r="A56" s="20">
        <v>38168</v>
      </c>
      <c r="B56" s="5">
        <f ca="1">INDEX(level!$B$6:$AH$312,MATCH(sterr_vs_rmse!$A56,level!$A$6:$A$312,0),MATCH(sterr_vs_rmse!B$1,level!$B$5:$AH$5,0))</f>
        <v>1204.9100000000001</v>
      </c>
      <c r="C56" s="46">
        <f t="shared" ca="1" si="8"/>
        <v>2.1124944900490217E-3</v>
      </c>
      <c r="D56" s="7">
        <f ca="1">INDEX(YTW!$B$6:$AW$312,MATCH(sterr_vs_rmse!$A56,YTW!$A$6:$A$312,0),MATCH(sterr_vs_rmse!B$1,YTW!$B$5:$AW$5,0))</f>
        <v>3.279808E-2</v>
      </c>
      <c r="E56" s="7">
        <f t="shared" ca="1" si="3"/>
        <v>3.9215333473645142E-2</v>
      </c>
      <c r="F56" s="7">
        <f t="shared" ca="1" si="11"/>
        <v>6.4172534736451417E-3</v>
      </c>
      <c r="G56" s="7">
        <f t="shared" ca="1" si="12"/>
        <v>4.1181142145010637E-5</v>
      </c>
    </row>
    <row r="57" spans="1:30" x14ac:dyDescent="0.35">
      <c r="A57" s="20">
        <v>38198</v>
      </c>
      <c r="B57" s="5">
        <f ca="1">INDEX(level!$B$6:$AH$312,MATCH(sterr_vs_rmse!$A57,level!$A$6:$A$312,0),MATCH(sterr_vs_rmse!B$1,level!$B$5:$AH$5,0))</f>
        <v>1213.1099999999999</v>
      </c>
      <c r="C57" s="46">
        <f t="shared" ca="1" si="8"/>
        <v>6.8054875467875586E-3</v>
      </c>
      <c r="D57" s="7">
        <f ca="1">INDEX(YTW!$B$6:$AW$312,MATCH(sterr_vs_rmse!$A57,YTW!$A$6:$A$312,0),MATCH(sterr_vs_rmse!B$1,YTW!$B$5:$AW$5,0))</f>
        <v>3.1946919999999997E-2</v>
      </c>
      <c r="E57" s="7">
        <f t="shared" ca="1" si="3"/>
        <v>3.8239366630592464E-2</v>
      </c>
      <c r="F57" s="7">
        <f t="shared" ca="1" si="11"/>
        <v>6.2924466305924673E-3</v>
      </c>
      <c r="G57" s="7">
        <f t="shared" ca="1" si="12"/>
        <v>3.9594884598854495E-5</v>
      </c>
    </row>
    <row r="58" spans="1:30" x14ac:dyDescent="0.35">
      <c r="A58" s="20">
        <v>38230</v>
      </c>
      <c r="B58" s="5">
        <f ca="1">INDEX(level!$B$6:$AH$312,MATCH(sterr_vs_rmse!$A58,level!$A$6:$A$312,0),MATCH(sterr_vs_rmse!B$1,level!$B$5:$AH$5,0))</f>
        <v>1230.8699999999999</v>
      </c>
      <c r="C58" s="46">
        <f t="shared" ca="1" si="8"/>
        <v>1.4640057373197735E-2</v>
      </c>
      <c r="D58" s="7">
        <f ca="1">INDEX(YTW!$B$6:$AW$312,MATCH(sterr_vs_rmse!$A58,YTW!$A$6:$A$312,0),MATCH(sterr_vs_rmse!B$1,YTW!$B$5:$AW$5,0))</f>
        <v>2.899332E-2</v>
      </c>
      <c r="E58" s="7">
        <f t="shared" ca="1" si="3"/>
        <v>3.7391382127819561E-2</v>
      </c>
      <c r="F58" s="7">
        <f t="shared" ca="1" si="11"/>
        <v>8.3980621278195618E-3</v>
      </c>
      <c r="G58" s="7">
        <f t="shared" ca="1" si="12"/>
        <v>7.0527447502717226E-5</v>
      </c>
    </row>
    <row r="59" spans="1:30" x14ac:dyDescent="0.35">
      <c r="A59" s="20">
        <v>38260</v>
      </c>
      <c r="B59" s="5">
        <f ca="1">INDEX(level!$B$6:$AH$312,MATCH(sterr_vs_rmse!$A59,level!$A$6:$A$312,0),MATCH(sterr_vs_rmse!B$1,level!$B$5:$AH$5,0))</f>
        <v>1231.44</v>
      </c>
      <c r="C59" s="46">
        <f t="shared" ca="1" si="8"/>
        <v>4.6308708474507299E-4</v>
      </c>
      <c r="D59" s="7">
        <f ca="1">INDEX(YTW!$B$6:$AW$312,MATCH(sterr_vs_rmse!$A59,YTW!$A$6:$A$312,0),MATCH(sterr_vs_rmse!B$1,YTW!$B$5:$AW$5,0))</f>
        <v>3.0176189999999999E-2</v>
      </c>
      <c r="E59" s="7">
        <f t="shared" ca="1" si="3"/>
        <v>3.6972026552289927E-2</v>
      </c>
      <c r="F59" s="7">
        <f t="shared" ca="1" si="11"/>
        <v>6.7958365522899286E-3</v>
      </c>
      <c r="G59" s="7">
        <f t="shared" ca="1" si="12"/>
        <v>4.6183394445439861E-5</v>
      </c>
    </row>
    <row r="60" spans="1:30" x14ac:dyDescent="0.35">
      <c r="A60" s="20">
        <v>38289</v>
      </c>
      <c r="B60" s="5">
        <f ca="1">INDEX(level!$B$6:$AH$312,MATCH(sterr_vs_rmse!$A60,level!$A$6:$A$312,0),MATCH(sterr_vs_rmse!B$1,level!$B$5:$AH$5,0))</f>
        <v>1238.21</v>
      </c>
      <c r="C60" s="46">
        <f t="shared" ca="1" si="8"/>
        <v>5.4976287923080847E-3</v>
      </c>
      <c r="D60" s="7">
        <f ca="1">INDEX(YTW!$B$6:$AW$312,MATCH(sterr_vs_rmse!$A60,YTW!$A$6:$A$312,0),MATCH(sterr_vs_rmse!B$1,YTW!$B$5:$AW$5,0))</f>
        <v>2.955145E-2</v>
      </c>
      <c r="E60" s="7">
        <f t="shared" ca="1" si="3"/>
        <v>3.7146456150020768E-2</v>
      </c>
      <c r="F60" s="7">
        <f t="shared" ca="1" si="11"/>
        <v>7.595006150020768E-3</v>
      </c>
      <c r="G60" s="7">
        <f t="shared" ca="1" si="12"/>
        <v>5.7684118418853288E-5</v>
      </c>
    </row>
    <row r="61" spans="1:30" x14ac:dyDescent="0.35">
      <c r="A61" s="20">
        <v>38321</v>
      </c>
      <c r="B61" s="5">
        <f ca="1">INDEX(level!$B$6:$AH$312,MATCH(sterr_vs_rmse!$A61,level!$A$6:$A$312,0),MATCH(sterr_vs_rmse!B$1,level!$B$5:$AH$5,0))</f>
        <v>1225.5</v>
      </c>
      <c r="C61" s="46">
        <f t="shared" ca="1" si="8"/>
        <v>-1.026481776112298E-2</v>
      </c>
      <c r="D61" s="7">
        <f ca="1">INDEX(YTW!$B$6:$AW$312,MATCH(sterr_vs_rmse!$A61,YTW!$A$6:$A$312,0),MATCH(sterr_vs_rmse!B$1,YTW!$B$5:$AW$5,0))</f>
        <v>3.398259E-2</v>
      </c>
      <c r="E61" s="7">
        <f t="shared" ca="1" si="3"/>
        <v>3.8754429786239442E-2</v>
      </c>
      <c r="F61" s="7">
        <f t="shared" ca="1" si="11"/>
        <v>4.7718397862394415E-3</v>
      </c>
      <c r="G61" s="7">
        <f t="shared" ca="1" si="12"/>
        <v>2.2770454945537681E-5</v>
      </c>
    </row>
    <row r="62" spans="1:30" x14ac:dyDescent="0.35">
      <c r="A62" s="20">
        <v>38352</v>
      </c>
      <c r="B62" s="5">
        <f ca="1">INDEX(level!$B$6:$AH$312,MATCH(sterr_vs_rmse!$A62,level!$A$6:$A$312,0),MATCH(sterr_vs_rmse!B$1,level!$B$5:$AH$5,0))</f>
        <v>1232.31</v>
      </c>
      <c r="C62" s="46">
        <f t="shared" ca="1" si="8"/>
        <v>5.5569155446755225E-3</v>
      </c>
      <c r="D62" s="7">
        <f ca="1">INDEX(YTW!$B$6:$AW$312,MATCH(sterr_vs_rmse!$A62,YTW!$A$6:$A$312,0),MATCH(sterr_vs_rmse!B$1,YTW!$B$5:$AW$5,0))</f>
        <v>3.3743059999999998E-2</v>
      </c>
      <c r="E62" s="7">
        <f t="shared" ca="1" si="3"/>
        <v>3.7901188133612429E-2</v>
      </c>
      <c r="F62" s="7">
        <f t="shared" ca="1" si="11"/>
        <v>4.1581281336124307E-3</v>
      </c>
      <c r="G62" s="7">
        <f t="shared" ca="1" si="12"/>
        <v>1.7290029575539197E-5</v>
      </c>
    </row>
    <row r="63" spans="1:30" x14ac:dyDescent="0.35">
      <c r="A63" s="20">
        <v>38383</v>
      </c>
      <c r="B63" s="5">
        <f ca="1">INDEX(level!$B$6:$AH$312,MATCH(sterr_vs_rmse!$A63,level!$A$6:$A$312,0),MATCH(sterr_vs_rmse!B$1,level!$B$5:$AH$5,0))</f>
        <v>1233.6500000000001</v>
      </c>
      <c r="C63" s="46">
        <f t="shared" ca="1" si="8"/>
        <v>1.0873887252396131E-3</v>
      </c>
      <c r="D63" s="7">
        <f ca="1">INDEX(YTW!$B$6:$AW$312,MATCH(sterr_vs_rmse!$A63,YTW!$A$6:$A$312,0),MATCH(sterr_vs_rmse!B$1,YTW!$B$5:$AW$5,0))</f>
        <v>3.4890299999999999E-2</v>
      </c>
      <c r="E63" s="7">
        <f t="shared" ca="1" si="3"/>
        <v>3.9488388702929811E-2</v>
      </c>
      <c r="F63" s="7">
        <f t="shared" ca="1" si="11"/>
        <v>4.5980887029298118E-3</v>
      </c>
      <c r="G63" s="7">
        <f t="shared" ca="1" si="12"/>
        <v>2.114241972001076E-5</v>
      </c>
    </row>
    <row r="64" spans="1:30" x14ac:dyDescent="0.35">
      <c r="A64" s="20">
        <v>38411</v>
      </c>
      <c r="B64" s="5">
        <f ca="1">INDEX(level!$B$6:$AH$312,MATCH(sterr_vs_rmse!$A64,level!$A$6:$A$312,0),MATCH(sterr_vs_rmse!B$1,level!$B$5:$AH$5,0))</f>
        <v>1225.6400000000001</v>
      </c>
      <c r="C64" s="46">
        <f t="shared" ca="1" si="8"/>
        <v>-6.4929274915900281E-3</v>
      </c>
      <c r="D64" s="7">
        <f ca="1">INDEX(YTW!$B$6:$AW$312,MATCH(sterr_vs_rmse!$A64,YTW!$A$6:$A$312,0),MATCH(sterr_vs_rmse!B$1,YTW!$B$5:$AW$5,0))</f>
        <v>3.8022429999999996E-2</v>
      </c>
      <c r="E64" s="7">
        <f t="shared" ca="1" si="3"/>
        <v>3.922487156675003E-2</v>
      </c>
      <c r="F64" s="7">
        <f t="shared" ca="1" si="11"/>
        <v>1.2024415667500343E-3</v>
      </c>
      <c r="G64" s="7">
        <f t="shared" ca="1" si="12"/>
        <v>1.4458657214482772E-6</v>
      </c>
    </row>
    <row r="65" spans="1:7" x14ac:dyDescent="0.35">
      <c r="A65" s="20">
        <v>38442</v>
      </c>
      <c r="B65" s="5">
        <f ca="1">INDEX(level!$B$6:$AH$312,MATCH(sterr_vs_rmse!$A65,level!$A$6:$A$312,0),MATCH(sterr_vs_rmse!B$1,level!$B$5:$AH$5,0))</f>
        <v>1223.03</v>
      </c>
      <c r="C65" s="46">
        <f t="shared" ca="1" si="8"/>
        <v>-2.1294996899580143E-3</v>
      </c>
      <c r="D65" s="7">
        <f ca="1">INDEX(YTW!$B$6:$AW$312,MATCH(sterr_vs_rmse!$A65,YTW!$A$6:$A$312,0),MATCH(sterr_vs_rmse!B$1,YTW!$B$5:$AW$5,0))</f>
        <v>3.9809280000000002E-2</v>
      </c>
      <c r="E65" s="7">
        <f t="shared" ca="1" si="3"/>
        <v>4.0009583513225477E-2</v>
      </c>
      <c r="F65" s="7">
        <f t="shared" ca="1" si="11"/>
        <v>2.0030351322547491E-4</v>
      </c>
      <c r="G65" s="7">
        <f t="shared" ca="1" si="12"/>
        <v>4.0121497410467999E-8</v>
      </c>
    </row>
    <row r="66" spans="1:7" x14ac:dyDescent="0.35">
      <c r="A66" s="20">
        <v>38471</v>
      </c>
      <c r="B66" s="5">
        <f ca="1">INDEX(level!$B$6:$AH$312,MATCH(sterr_vs_rmse!$A66,level!$A$6:$A$312,0),MATCH(sterr_vs_rmse!B$1,level!$B$5:$AH$5,0))</f>
        <v>1237.93</v>
      </c>
      <c r="C66" s="46">
        <f t="shared" ca="1" si="8"/>
        <v>1.2182857329746666E-2</v>
      </c>
      <c r="D66" s="7">
        <f ca="1">INDEX(YTW!$B$6:$AW$312,MATCH(sterr_vs_rmse!$A66,YTW!$A$6:$A$312,0),MATCH(sterr_vs_rmse!B$1,YTW!$B$5:$AW$5,0))</f>
        <v>3.763507E-2</v>
      </c>
      <c r="E66" s="7">
        <f t="shared" ca="1" si="3"/>
        <v>3.8644785506385393E-2</v>
      </c>
      <c r="F66" s="7">
        <f t="shared" ref="F66:F97" ca="1" si="13">E66-D66</f>
        <v>1.0097155063853933E-3</v>
      </c>
      <c r="G66" s="7">
        <f t="shared" ref="G66:G97" ca="1" si="14">(D66-E66)^2</f>
        <v>1.019525403835111E-6</v>
      </c>
    </row>
    <row r="67" spans="1:7" x14ac:dyDescent="0.35">
      <c r="A67" s="20">
        <v>38503</v>
      </c>
      <c r="B67" s="5">
        <f ca="1">INDEX(level!$B$6:$AH$312,MATCH(sterr_vs_rmse!$A67,level!$A$6:$A$312,0),MATCH(sterr_vs_rmse!B$1,level!$B$5:$AH$5,0))</f>
        <v>1247.45</v>
      </c>
      <c r="C67" s="46">
        <f t="shared" ca="1" si="8"/>
        <v>7.6902571227774885E-3</v>
      </c>
      <c r="D67" s="7">
        <f ca="1">INDEX(YTW!$B$6:$AW$312,MATCH(sterr_vs_rmse!$A67,YTW!$A$6:$A$312,0),MATCH(sterr_vs_rmse!B$1,YTW!$B$5:$AW$5,0))</f>
        <v>3.6813600000000002E-2</v>
      </c>
      <c r="E67" s="7">
        <f t="shared" ref="E67:E130" ca="1" si="15">(B187/B67)^(1/10)-1</f>
        <v>3.7897017648318654E-2</v>
      </c>
      <c r="F67" s="7">
        <f t="shared" ca="1" si="13"/>
        <v>1.0834176483186519E-3</v>
      </c>
      <c r="G67" s="7">
        <f t="shared" ca="1" si="14"/>
        <v>1.1737938006883183E-6</v>
      </c>
    </row>
    <row r="68" spans="1:7" x14ac:dyDescent="0.35">
      <c r="A68" s="20">
        <v>38533</v>
      </c>
      <c r="B68" s="5">
        <f ca="1">INDEX(level!$B$6:$AH$312,MATCH(sterr_vs_rmse!$A68,level!$A$6:$A$312,0),MATCH(sterr_vs_rmse!B$1,level!$B$5:$AH$5,0))</f>
        <v>1251.3800000000001</v>
      </c>
      <c r="C68" s="46">
        <f t="shared" ref="C68:C131" ca="1" si="16">B68/B67-1</f>
        <v>3.1504268708164584E-3</v>
      </c>
      <c r="D68" s="7">
        <f ca="1">INDEX(YTW!$B$6:$AW$312,MATCH(sterr_vs_rmse!$A68,YTW!$A$6:$A$312,0),MATCH(sterr_vs_rmse!B$1,YTW!$B$5:$AW$5,0))</f>
        <v>3.7078180000000002E-2</v>
      </c>
      <c r="E68" s="7">
        <f t="shared" ca="1" si="15"/>
        <v>3.7144356898151543E-2</v>
      </c>
      <c r="F68" s="7">
        <f t="shared" ca="1" si="13"/>
        <v>6.6176898151540375E-5</v>
      </c>
      <c r="G68" s="7">
        <f t="shared" ca="1" si="14"/>
        <v>4.3793818489593481E-9</v>
      </c>
    </row>
    <row r="69" spans="1:7" x14ac:dyDescent="0.35">
      <c r="A69" s="20">
        <v>38562</v>
      </c>
      <c r="B69" s="5">
        <f ca="1">INDEX(level!$B$6:$AH$312,MATCH(sterr_vs_rmse!$A69,level!$A$6:$A$312,0),MATCH(sterr_vs_rmse!B$1,level!$B$5:$AH$5,0))</f>
        <v>1239.76</v>
      </c>
      <c r="C69" s="46">
        <f t="shared" ca="1" si="16"/>
        <v>-9.2857485336189649E-3</v>
      </c>
      <c r="D69" s="7">
        <f ca="1">INDEX(YTW!$B$6:$AW$312,MATCH(sterr_vs_rmse!$A69,YTW!$A$6:$A$312,0),MATCH(sterr_vs_rmse!B$1,YTW!$B$5:$AW$5,0))</f>
        <v>4.0810289999999999E-2</v>
      </c>
      <c r="E69" s="7">
        <f t="shared" ca="1" si="15"/>
        <v>3.8543607178500805E-2</v>
      </c>
      <c r="F69" s="7">
        <f t="shared" ca="1" si="13"/>
        <v>-2.2666828214991941E-3</v>
      </c>
      <c r="G69" s="7">
        <f t="shared" ca="1" si="14"/>
        <v>5.1378510132795476E-6</v>
      </c>
    </row>
    <row r="70" spans="1:7" x14ac:dyDescent="0.35">
      <c r="A70" s="20">
        <v>38595</v>
      </c>
      <c r="B70" s="5">
        <f ca="1">INDEX(level!$B$6:$AH$312,MATCH(sterr_vs_rmse!$A70,level!$A$6:$A$312,0),MATCH(sterr_vs_rmse!B$1,level!$B$5:$AH$5,0))</f>
        <v>1253.99</v>
      </c>
      <c r="C70" s="46">
        <f t="shared" ca="1" si="16"/>
        <v>1.1478028005420526E-2</v>
      </c>
      <c r="D70" s="7">
        <f ca="1">INDEX(YTW!$B$6:$AW$312,MATCH(sterr_vs_rmse!$A70,YTW!$A$6:$A$312,0),MATCH(sterr_vs_rmse!B$1,YTW!$B$5:$AW$5,0))</f>
        <v>3.8653960000000001E-2</v>
      </c>
      <c r="E70" s="7">
        <f t="shared" ca="1" si="15"/>
        <v>3.7415194075413716E-2</v>
      </c>
      <c r="F70" s="7">
        <f t="shared" ca="1" si="13"/>
        <v>-1.2387659245862853E-3</v>
      </c>
      <c r="G70" s="7">
        <f t="shared" ca="1" si="14"/>
        <v>1.5345410159161143E-6</v>
      </c>
    </row>
    <row r="71" spans="1:7" x14ac:dyDescent="0.35">
      <c r="A71" s="20">
        <v>38625</v>
      </c>
      <c r="B71" s="5">
        <f ca="1">INDEX(level!$B$6:$AH$312,MATCH(sterr_vs_rmse!$A71,level!$A$6:$A$312,0),MATCH(sterr_vs_rmse!B$1,level!$B$5:$AH$5,0))</f>
        <v>1243.7</v>
      </c>
      <c r="C71" s="46">
        <f t="shared" ca="1" si="16"/>
        <v>-8.2058070638520997E-3</v>
      </c>
      <c r="D71" s="7">
        <f ca="1">INDEX(YTW!$B$6:$AW$312,MATCH(sterr_vs_rmse!$A71,YTW!$A$6:$A$312,0),MATCH(sterr_vs_rmse!B$1,YTW!$B$5:$AW$5,0))</f>
        <v>4.2074239999999999E-2</v>
      </c>
      <c r="E71" s="7">
        <f t="shared" ca="1" si="15"/>
        <v>3.9066395249241381E-2</v>
      </c>
      <c r="F71" s="7">
        <f t="shared" ca="1" si="13"/>
        <v>-3.0078447507586176E-3</v>
      </c>
      <c r="G71" s="7">
        <f t="shared" ca="1" si="14"/>
        <v>9.0471300446661705E-6</v>
      </c>
    </row>
    <row r="72" spans="1:7" x14ac:dyDescent="0.35">
      <c r="A72" s="20">
        <v>38656</v>
      </c>
      <c r="B72" s="5">
        <f ca="1">INDEX(level!$B$6:$AH$312,MATCH(sterr_vs_rmse!$A72,level!$A$6:$A$312,0),MATCH(sterr_vs_rmse!B$1,level!$B$5:$AH$5,0))</f>
        <v>1238.19</v>
      </c>
      <c r="C72" s="46">
        <f t="shared" ca="1" si="16"/>
        <v>-4.4303288574415456E-3</v>
      </c>
      <c r="D72" s="7">
        <f ca="1">INDEX(YTW!$B$6:$AW$312,MATCH(sterr_vs_rmse!$A72,YTW!$A$6:$A$312,0),MATCH(sterr_vs_rmse!B$1,YTW!$B$5:$AW$5,0))</f>
        <v>4.4419709999999994E-2</v>
      </c>
      <c r="E72" s="7">
        <f t="shared" ca="1" si="15"/>
        <v>3.9177501069141751E-2</v>
      </c>
      <c r="F72" s="7">
        <f t="shared" ca="1" si="13"/>
        <v>-5.2422089308582429E-3</v>
      </c>
      <c r="G72" s="7">
        <f t="shared" ca="1" si="14"/>
        <v>2.7480754474769923E-5</v>
      </c>
    </row>
    <row r="73" spans="1:7" x14ac:dyDescent="0.35">
      <c r="A73" s="20">
        <v>38686</v>
      </c>
      <c r="B73" s="5">
        <f ca="1">INDEX(level!$B$6:$AH$312,MATCH(sterr_vs_rmse!$A73,level!$A$6:$A$312,0),MATCH(sterr_vs_rmse!B$1,level!$B$5:$AH$5,0))</f>
        <v>1243.6400000000001</v>
      </c>
      <c r="C73" s="46">
        <f t="shared" ca="1" si="16"/>
        <v>4.4015861862880534E-3</v>
      </c>
      <c r="D73" s="7">
        <f ca="1">INDEX(YTW!$B$6:$AW$312,MATCH(sterr_vs_rmse!$A73,YTW!$A$6:$A$312,0),MATCH(sterr_vs_rmse!B$1,YTW!$B$5:$AW$5,0))</f>
        <v>4.4377649999999998E-2</v>
      </c>
      <c r="E73" s="7">
        <f t="shared" ca="1" si="15"/>
        <v>3.8368211106295957E-2</v>
      </c>
      <c r="F73" s="7">
        <f t="shared" ca="1" si="13"/>
        <v>-6.0094388937040402E-3</v>
      </c>
      <c r="G73" s="7">
        <f t="shared" ca="1" si="14"/>
        <v>3.6113355817162841E-5</v>
      </c>
    </row>
    <row r="74" spans="1:7" x14ac:dyDescent="0.35">
      <c r="A74" s="20">
        <v>38716</v>
      </c>
      <c r="B74" s="5">
        <f ca="1">INDEX(level!$B$6:$AH$312,MATCH(sterr_vs_rmse!$A74,level!$A$6:$A$312,0),MATCH(sterr_vs_rmse!B$1,level!$B$5:$AH$5,0))</f>
        <v>1251.49</v>
      </c>
      <c r="C74" s="46">
        <f t="shared" ca="1" si="16"/>
        <v>6.3121160464443271E-3</v>
      </c>
      <c r="D74" s="7">
        <f ca="1">INDEX(YTW!$B$6:$AW$312,MATCH(sterr_vs_rmse!$A74,YTW!$A$6:$A$312,0),MATCH(sterr_vs_rmse!B$1,YTW!$B$5:$AW$5,0))</f>
        <v>4.3908540000000003E-2</v>
      </c>
      <c r="E74" s="7">
        <f t="shared" ca="1" si="15"/>
        <v>3.7519042529196467E-2</v>
      </c>
      <c r="F74" s="7">
        <f t="shared" ca="1" si="13"/>
        <v>-6.389497470803536E-3</v>
      </c>
      <c r="G74" s="7">
        <f t="shared" ca="1" si="14"/>
        <v>4.0825677929404782E-5</v>
      </c>
    </row>
    <row r="75" spans="1:7" x14ac:dyDescent="0.35">
      <c r="A75" s="20">
        <v>38748</v>
      </c>
      <c r="B75" s="5">
        <f ca="1">INDEX(level!$B$6:$AH$312,MATCH(sterr_vs_rmse!$A75,level!$A$6:$A$312,0),MATCH(sterr_vs_rmse!B$1,level!$B$5:$AH$5,0))</f>
        <v>1250.22</v>
      </c>
      <c r="C75" s="46">
        <f t="shared" ca="1" si="16"/>
        <v>-1.0147903698790595E-3</v>
      </c>
      <c r="D75" s="7">
        <f ca="1">INDEX(YTW!$B$6:$AW$312,MATCH(sterr_vs_rmse!$A75,YTW!$A$6:$A$312,0),MATCH(sterr_vs_rmse!B$1,YTW!$B$5:$AW$5,0))</f>
        <v>4.5252169999999994E-2</v>
      </c>
      <c r="E75" s="7">
        <f t="shared" ca="1" si="15"/>
        <v>3.9303816304140593E-2</v>
      </c>
      <c r="F75" s="7">
        <f t="shared" ca="1" si="13"/>
        <v>-5.9483536958594013E-3</v>
      </c>
      <c r="G75" s="7">
        <f t="shared" ca="1" si="14"/>
        <v>3.53829116910442E-5</v>
      </c>
    </row>
    <row r="76" spans="1:7" x14ac:dyDescent="0.35">
      <c r="A76" s="20">
        <v>38776</v>
      </c>
      <c r="B76" s="5">
        <f ca="1">INDEX(level!$B$6:$AH$312,MATCH(sterr_vs_rmse!$A76,level!$A$6:$A$312,0),MATCH(sterr_vs_rmse!B$1,level!$B$5:$AH$5,0))</f>
        <v>1249.8399999999999</v>
      </c>
      <c r="C76" s="46">
        <f t="shared" ca="1" si="16"/>
        <v>-3.0394650541509804E-4</v>
      </c>
      <c r="D76" s="7">
        <f ca="1">INDEX(YTW!$B$6:$AW$312,MATCH(sterr_vs_rmse!$A76,YTW!$A$6:$A$312,0),MATCH(sterr_vs_rmse!B$1,YTW!$B$5:$AW$5,0))</f>
        <v>4.6546480000000001E-2</v>
      </c>
      <c r="E76" s="7">
        <f t="shared" ca="1" si="15"/>
        <v>3.9869593011604421E-2</v>
      </c>
      <c r="F76" s="7">
        <f t="shared" ca="1" si="13"/>
        <v>-6.6768869883955806E-3</v>
      </c>
      <c r="G76" s="7">
        <f t="shared" ca="1" si="14"/>
        <v>4.4580819855806207E-5</v>
      </c>
    </row>
    <row r="77" spans="1:7" x14ac:dyDescent="0.35">
      <c r="A77" s="20">
        <v>38807</v>
      </c>
      <c r="B77" s="5">
        <f ca="1">INDEX(level!$B$6:$AH$312,MATCH(sterr_vs_rmse!$A77,level!$A$6:$A$312,0),MATCH(sterr_vs_rmse!B$1,level!$B$5:$AH$5,0))</f>
        <v>1245.49</v>
      </c>
      <c r="C77" s="46">
        <f t="shared" ca="1" si="16"/>
        <v>-3.4804454970235321E-3</v>
      </c>
      <c r="D77" s="7">
        <f ca="1">INDEX(YTW!$B$6:$AW$312,MATCH(sterr_vs_rmse!$A77,YTW!$A$6:$A$312,0),MATCH(sterr_vs_rmse!B$1,YTW!$B$5:$AW$5,0))</f>
        <v>4.8465950000000001E-2</v>
      </c>
      <c r="E77" s="7">
        <f t="shared" ca="1" si="15"/>
        <v>4.0426270925851604E-2</v>
      </c>
      <c r="F77" s="7">
        <f t="shared" ca="1" si="13"/>
        <v>-8.0396790741483967E-3</v>
      </c>
      <c r="G77" s="7">
        <f t="shared" ca="1" si="14"/>
        <v>6.4636439615299617E-5</v>
      </c>
    </row>
    <row r="78" spans="1:7" x14ac:dyDescent="0.35">
      <c r="A78" s="20">
        <v>38835</v>
      </c>
      <c r="B78" s="5">
        <f ca="1">INDEX(level!$B$6:$AH$312,MATCH(sterr_vs_rmse!$A78,level!$A$6:$A$312,0),MATCH(sterr_vs_rmse!B$1,level!$B$5:$AH$5,0))</f>
        <v>1246.0899999999999</v>
      </c>
      <c r="C78" s="46">
        <f t="shared" ca="1" si="16"/>
        <v>4.8173811110485687E-4</v>
      </c>
      <c r="D78" s="7">
        <f ca="1">INDEX(YTW!$B$6:$AW$312,MATCH(sterr_vs_rmse!$A78,YTW!$A$6:$A$312,0),MATCH(sterr_vs_rmse!B$1,YTW!$B$5:$AW$5,0))</f>
        <v>4.9241500000000001E-2</v>
      </c>
      <c r="E78" s="7">
        <f t="shared" ca="1" si="15"/>
        <v>4.0343000089971603E-2</v>
      </c>
      <c r="F78" s="7">
        <f t="shared" ca="1" si="13"/>
        <v>-8.8984999100283971E-3</v>
      </c>
      <c r="G78" s="7">
        <f t="shared" ca="1" si="14"/>
        <v>7.9183300648775397E-5</v>
      </c>
    </row>
    <row r="79" spans="1:7" x14ac:dyDescent="0.35">
      <c r="A79" s="20">
        <v>38868</v>
      </c>
      <c r="B79" s="5">
        <f ca="1">INDEX(level!$B$6:$AH$312,MATCH(sterr_vs_rmse!$A79,level!$A$6:$A$312,0),MATCH(sterr_vs_rmse!B$1,level!$B$5:$AH$5,0))</f>
        <v>1246.5999999999999</v>
      </c>
      <c r="C79" s="46">
        <f t="shared" ca="1" si="16"/>
        <v>4.0928022855490909E-4</v>
      </c>
      <c r="D79" s="7">
        <f ca="1">INDEX(YTW!$B$6:$AW$312,MATCH(sterr_vs_rmse!$A79,YTW!$A$6:$A$312,0),MATCH(sterr_vs_rmse!B$1,YTW!$B$5:$AW$5,0))</f>
        <v>5.056712E-2</v>
      </c>
      <c r="E79" s="7">
        <f t="shared" ca="1" si="15"/>
        <v>4.0144050050184621E-2</v>
      </c>
      <c r="F79" s="7">
        <f t="shared" ca="1" si="13"/>
        <v>-1.0423069949815379E-2</v>
      </c>
      <c r="G79" s="7">
        <f t="shared" ca="1" si="14"/>
        <v>1.0864038717874438E-4</v>
      </c>
    </row>
    <row r="80" spans="1:7" x14ac:dyDescent="0.35">
      <c r="A80" s="20">
        <v>38898</v>
      </c>
      <c r="B80" s="5">
        <f ca="1">INDEX(level!$B$6:$AH$312,MATCH(sterr_vs_rmse!$A80,level!$A$6:$A$312,0),MATCH(sterr_vs_rmse!B$1,level!$B$5:$AH$5,0))</f>
        <v>1249.03</v>
      </c>
      <c r="C80" s="46">
        <f t="shared" ca="1" si="16"/>
        <v>1.9493021017167322E-3</v>
      </c>
      <c r="D80" s="7">
        <f ca="1">INDEX(YTW!$B$6:$AW$312,MATCH(sterr_vs_rmse!$A80,YTW!$A$6:$A$312,0),MATCH(sterr_vs_rmse!B$1,YTW!$B$5:$AW$5,0))</f>
        <v>5.1487709999999999E-2</v>
      </c>
      <c r="E80" s="7">
        <f t="shared" ca="1" si="15"/>
        <v>4.1455590450642843E-2</v>
      </c>
      <c r="F80" s="7">
        <f t="shared" ca="1" si="13"/>
        <v>-1.0032119549357156E-2</v>
      </c>
      <c r="G80" s="7">
        <f t="shared" ca="1" si="14"/>
        <v>1.0064342265259403E-4</v>
      </c>
    </row>
    <row r="81" spans="1:7" x14ac:dyDescent="0.35">
      <c r="A81" s="20">
        <v>38929</v>
      </c>
      <c r="B81" s="5">
        <f ca="1">INDEX(level!$B$6:$AH$312,MATCH(sterr_vs_rmse!$A81,level!$A$6:$A$312,0),MATCH(sterr_vs_rmse!B$1,level!$B$5:$AH$5,0))</f>
        <v>1262.17</v>
      </c>
      <c r="C81" s="46">
        <f t="shared" ca="1" si="16"/>
        <v>1.0520163646990044E-2</v>
      </c>
      <c r="D81" s="7">
        <f ca="1">INDEX(YTW!$B$6:$AW$312,MATCH(sterr_vs_rmse!$A81,YTW!$A$6:$A$312,0),MATCH(sterr_vs_rmse!B$1,YTW!$B$5:$AW$5,0))</f>
        <v>4.9641149999999995E-2</v>
      </c>
      <c r="E81" s="7">
        <f t="shared" ca="1" si="15"/>
        <v>4.0407309691822269E-2</v>
      </c>
      <c r="F81" s="7">
        <f t="shared" ca="1" si="13"/>
        <v>-9.2338403081777265E-3</v>
      </c>
      <c r="G81" s="7">
        <f t="shared" ca="1" si="14"/>
        <v>8.5263806836927727E-5</v>
      </c>
    </row>
    <row r="82" spans="1:7" x14ac:dyDescent="0.35">
      <c r="A82" s="20">
        <v>38960</v>
      </c>
      <c r="B82" s="5">
        <f ca="1">INDEX(level!$B$6:$AH$312,MATCH(sterr_vs_rmse!$A82,level!$A$6:$A$312,0),MATCH(sterr_vs_rmse!B$1,level!$B$5:$AH$5,0))</f>
        <v>1276.27</v>
      </c>
      <c r="C82" s="46">
        <f t="shared" ca="1" si="16"/>
        <v>1.1171236838143805E-2</v>
      </c>
      <c r="D82" s="7">
        <f ca="1">INDEX(YTW!$B$6:$AW$312,MATCH(sterr_vs_rmse!$A82,YTW!$A$6:$A$312,0),MATCH(sterr_vs_rmse!B$1,YTW!$B$5:$AW$5,0))</f>
        <v>4.7553140000000001E-2</v>
      </c>
      <c r="E82" s="7">
        <f t="shared" ca="1" si="15"/>
        <v>3.8764625552562437E-2</v>
      </c>
      <c r="F82" s="7">
        <f t="shared" ca="1" si="13"/>
        <v>-8.7885144474375634E-3</v>
      </c>
      <c r="G82" s="7">
        <f t="shared" ca="1" si="14"/>
        <v>7.723798619281878E-5</v>
      </c>
    </row>
    <row r="83" spans="1:7" x14ac:dyDescent="0.35">
      <c r="A83" s="20">
        <v>38989</v>
      </c>
      <c r="B83" s="5">
        <f ca="1">INDEX(level!$B$6:$AH$312,MATCH(sterr_vs_rmse!$A83,level!$A$6:$A$312,0),MATCH(sterr_vs_rmse!B$1,level!$B$5:$AH$5,0))</f>
        <v>1285.56</v>
      </c>
      <c r="C83" s="46">
        <f t="shared" ca="1" si="16"/>
        <v>7.2790240309652532E-3</v>
      </c>
      <c r="D83" s="7">
        <f ca="1">INDEX(YTW!$B$6:$AW$312,MATCH(sterr_vs_rmse!$A83,YTW!$A$6:$A$312,0),MATCH(sterr_vs_rmse!B$1,YTW!$B$5:$AW$5,0))</f>
        <v>4.6632819999999998E-2</v>
      </c>
      <c r="E83" s="7">
        <f t="shared" ca="1" si="15"/>
        <v>3.8187640906984344E-2</v>
      </c>
      <c r="F83" s="7">
        <f t="shared" ca="1" si="13"/>
        <v>-8.4451790930156548E-3</v>
      </c>
      <c r="G83" s="7">
        <f t="shared" ca="1" si="14"/>
        <v>7.1321049913108711E-5</v>
      </c>
    </row>
    <row r="84" spans="1:7" x14ac:dyDescent="0.35">
      <c r="A84" s="20">
        <v>39021</v>
      </c>
      <c r="B84" s="5">
        <f ca="1">INDEX(level!$B$6:$AH$312,MATCH(sterr_vs_rmse!$A84,level!$A$6:$A$312,0),MATCH(sterr_vs_rmse!B$1,level!$B$5:$AH$5,0))</f>
        <v>1291.25</v>
      </c>
      <c r="C84" s="46">
        <f t="shared" ca="1" si="16"/>
        <v>4.4260866859580084E-3</v>
      </c>
      <c r="D84" s="7">
        <f ca="1">INDEX(YTW!$B$6:$AW$312,MATCH(sterr_vs_rmse!$A84,YTW!$A$6:$A$312,0),MATCH(sterr_vs_rmse!B$1,YTW!$B$5:$AW$5,0))</f>
        <v>4.6540270000000002E-2</v>
      </c>
      <c r="E84" s="7">
        <f t="shared" ca="1" si="15"/>
        <v>3.7210335442802389E-2</v>
      </c>
      <c r="F84" s="7">
        <f t="shared" ca="1" si="13"/>
        <v>-9.3299345571976125E-3</v>
      </c>
      <c r="G84" s="7">
        <f t="shared" ca="1" si="14"/>
        <v>8.7047678841590208E-5</v>
      </c>
    </row>
    <row r="85" spans="1:7" x14ac:dyDescent="0.35">
      <c r="A85" s="20">
        <v>39051</v>
      </c>
      <c r="B85" s="5">
        <f ca="1">INDEX(level!$B$6:$AH$312,MATCH(sterr_vs_rmse!$A85,level!$A$6:$A$312,0),MATCH(sterr_vs_rmse!B$1,level!$B$5:$AH$5,0))</f>
        <v>1301.3800000000001</v>
      </c>
      <c r="C85" s="46">
        <f t="shared" ca="1" si="16"/>
        <v>7.845111326234333E-3</v>
      </c>
      <c r="D85" s="7">
        <f ca="1">INDEX(YTW!$B$6:$AW$312,MATCH(sterr_vs_rmse!$A85,YTW!$A$6:$A$312,0),MATCH(sterr_vs_rmse!B$1,YTW!$B$5:$AW$5,0))</f>
        <v>4.5359719999999999E-2</v>
      </c>
      <c r="E85" s="7">
        <f t="shared" ca="1" si="15"/>
        <v>3.4586264918197385E-2</v>
      </c>
      <c r="F85" s="7">
        <f t="shared" ca="1" si="13"/>
        <v>-1.0773455081802615E-2</v>
      </c>
      <c r="G85" s="7">
        <f t="shared" ca="1" si="14"/>
        <v>1.1606733439961858E-4</v>
      </c>
    </row>
    <row r="86" spans="1:7" x14ac:dyDescent="0.35">
      <c r="A86" s="20">
        <v>39080</v>
      </c>
      <c r="B86" s="5">
        <f ca="1">INDEX(level!$B$6:$AH$312,MATCH(sterr_vs_rmse!$A86,level!$A$6:$A$312,0),MATCH(sterr_vs_rmse!B$1,level!$B$5:$AH$5,0))</f>
        <v>1295.42</v>
      </c>
      <c r="C86" s="46">
        <f t="shared" ca="1" si="16"/>
        <v>-4.5797537998125692E-3</v>
      </c>
      <c r="D86" s="7">
        <f ca="1">INDEX(YTW!$B$6:$AW$312,MATCH(sterr_vs_rmse!$A86,YTW!$A$6:$A$312,0),MATCH(sterr_vs_rmse!B$1,YTW!$B$5:$AW$5,0))</f>
        <v>4.7685720000000001E-2</v>
      </c>
      <c r="E86" s="7">
        <f t="shared" ca="1" si="15"/>
        <v>3.503410115500416E-2</v>
      </c>
      <c r="F86" s="7">
        <f t="shared" ca="1" si="13"/>
        <v>-1.2651618844995841E-2</v>
      </c>
      <c r="G86" s="7">
        <f t="shared" ca="1" si="14"/>
        <v>1.6006345939905388E-4</v>
      </c>
    </row>
    <row r="87" spans="1:7" x14ac:dyDescent="0.35">
      <c r="A87" s="20">
        <v>39113</v>
      </c>
      <c r="B87" s="5">
        <f ca="1">INDEX(level!$B$6:$AH$312,MATCH(sterr_vs_rmse!$A87,level!$A$6:$A$312,0),MATCH(sterr_vs_rmse!B$1,level!$B$5:$AH$5,0))</f>
        <v>1295.43</v>
      </c>
      <c r="C87" s="46">
        <f t="shared" ca="1" si="16"/>
        <v>7.7195040990574171E-6</v>
      </c>
      <c r="D87" s="7">
        <f ca="1">INDEX(YTW!$B$6:$AW$312,MATCH(sterr_vs_rmse!$A87,YTW!$A$6:$A$312,0),MATCH(sterr_vs_rmse!B$1,YTW!$B$5:$AW$5,0))</f>
        <v>4.8828690000000001E-2</v>
      </c>
      <c r="E87" s="7">
        <f t="shared" ca="1" si="15"/>
        <v>3.523527081754696E-2</v>
      </c>
      <c r="F87" s="7">
        <f t="shared" ca="1" si="13"/>
        <v>-1.3593419182453041E-2</v>
      </c>
      <c r="G87" s="7">
        <f t="shared" ca="1" si="14"/>
        <v>1.8478104506988231E-4</v>
      </c>
    </row>
    <row r="88" spans="1:7" x14ac:dyDescent="0.35">
      <c r="A88" s="20">
        <v>39141</v>
      </c>
      <c r="B88" s="5">
        <f ca="1">INDEX(level!$B$6:$AH$312,MATCH(sterr_vs_rmse!$A88,level!$A$6:$A$312,0),MATCH(sterr_vs_rmse!B$1,level!$B$5:$AH$5,0))</f>
        <v>1312.5</v>
      </c>
      <c r="C88" s="46">
        <f t="shared" ca="1" si="16"/>
        <v>1.3177091776475747E-2</v>
      </c>
      <c r="D88" s="7">
        <f ca="1">INDEX(YTW!$B$6:$AW$312,MATCH(sterr_vs_rmse!$A88,YTW!$A$6:$A$312,0),MATCH(sterr_vs_rmse!B$1,YTW!$B$5:$AW$5,0))</f>
        <v>4.595287E-2</v>
      </c>
      <c r="E88" s="7">
        <f t="shared" ca="1" si="15"/>
        <v>3.4185355719688282E-2</v>
      </c>
      <c r="F88" s="7">
        <f t="shared" ca="1" si="13"/>
        <v>-1.1767514280311718E-2</v>
      </c>
      <c r="G88" s="7">
        <f t="shared" ca="1" si="14"/>
        <v>1.3847439233734022E-4</v>
      </c>
    </row>
    <row r="89" spans="1:7" x14ac:dyDescent="0.35">
      <c r="A89" s="20">
        <v>39171</v>
      </c>
      <c r="B89" s="5">
        <f ca="1">INDEX(level!$B$6:$AH$312,MATCH(sterr_vs_rmse!$A89,level!$A$6:$A$312,0),MATCH(sterr_vs_rmse!B$1,level!$B$5:$AH$5,0))</f>
        <v>1315.59</v>
      </c>
      <c r="C89" s="46">
        <f t="shared" ca="1" si="16"/>
        <v>2.3542857142857532E-3</v>
      </c>
      <c r="D89" s="7">
        <f ca="1">INDEX(YTW!$B$6:$AW$312,MATCH(sterr_vs_rmse!$A89,YTW!$A$6:$A$312,0),MATCH(sterr_vs_rmse!B$1,YTW!$B$5:$AW$5,0))</f>
        <v>4.6234369999999997E-2</v>
      </c>
      <c r="E89" s="7">
        <f t="shared" ca="1" si="15"/>
        <v>3.3993966657241748E-2</v>
      </c>
      <c r="F89" s="7">
        <f t="shared" ca="1" si="13"/>
        <v>-1.2240403342758249E-2</v>
      </c>
      <c r="G89" s="7">
        <f t="shared" ca="1" si="14"/>
        <v>1.4982747399340732E-4</v>
      </c>
    </row>
    <row r="90" spans="1:7" x14ac:dyDescent="0.35">
      <c r="A90" s="20">
        <v>39202</v>
      </c>
      <c r="B90" s="5">
        <f ca="1">INDEX(level!$B$6:$AH$312,MATCH(sterr_vs_rmse!$A90,level!$A$6:$A$312,0),MATCH(sterr_vs_rmse!B$1,level!$B$5:$AH$5,0))</f>
        <v>1321.45</v>
      </c>
      <c r="C90" s="46">
        <f t="shared" ca="1" si="16"/>
        <v>4.4542752681306919E-3</v>
      </c>
      <c r="D90" s="7">
        <f ca="1">INDEX(YTW!$B$6:$AW$312,MATCH(sterr_vs_rmse!$A90,YTW!$A$6:$A$312,0),MATCH(sterr_vs_rmse!B$1,YTW!$B$5:$AW$5,0))</f>
        <v>4.612554E-2</v>
      </c>
      <c r="E90" s="7">
        <f t="shared" ca="1" si="15"/>
        <v>3.4086008556819092E-2</v>
      </c>
      <c r="F90" s="7">
        <f t="shared" ca="1" si="13"/>
        <v>-1.2039531443180908E-2</v>
      </c>
      <c r="G90" s="7">
        <f t="shared" ca="1" si="14"/>
        <v>1.4495031737134174E-4</v>
      </c>
    </row>
    <row r="91" spans="1:7" x14ac:dyDescent="0.35">
      <c r="A91" s="20">
        <v>39233</v>
      </c>
      <c r="B91" s="5">
        <f ca="1">INDEX(level!$B$6:$AH$312,MATCH(sterr_vs_rmse!$A91,level!$A$6:$A$312,0),MATCH(sterr_vs_rmse!B$1,level!$B$5:$AH$5,0))</f>
        <v>1312.95</v>
      </c>
      <c r="C91" s="46">
        <f t="shared" ca="1" si="16"/>
        <v>-6.4323281244087482E-3</v>
      </c>
      <c r="D91" s="7">
        <f ca="1">INDEX(YTW!$B$6:$AW$312,MATCH(sterr_vs_rmse!$A91,YTW!$A$6:$A$312,0),MATCH(sterr_vs_rmse!B$1,YTW!$B$5:$AW$5,0))</f>
        <v>4.907599E-2</v>
      </c>
      <c r="E91" s="7">
        <f t="shared" ca="1" si="15"/>
        <v>3.5166657461947581E-2</v>
      </c>
      <c r="F91" s="7">
        <f t="shared" ca="1" si="13"/>
        <v>-1.3909332538052419E-2</v>
      </c>
      <c r="G91" s="7">
        <f t="shared" ca="1" si="14"/>
        <v>1.9346953165412373E-4</v>
      </c>
    </row>
    <row r="92" spans="1:7" x14ac:dyDescent="0.35">
      <c r="A92" s="20">
        <v>39262</v>
      </c>
      <c r="B92" s="5">
        <f ca="1">INDEX(level!$B$6:$AH$312,MATCH(sterr_vs_rmse!$A92,level!$A$6:$A$312,0),MATCH(sterr_vs_rmse!B$1,level!$B$5:$AH$5,0))</f>
        <v>1315.07</v>
      </c>
      <c r="C92" s="46">
        <f t="shared" ca="1" si="16"/>
        <v>1.6146844891273826E-3</v>
      </c>
      <c r="D92" s="7">
        <f ca="1">INDEX(YTW!$B$6:$AW$312,MATCH(sterr_vs_rmse!$A92,YTW!$A$6:$A$312,0),MATCH(sterr_vs_rmse!B$1,YTW!$B$5:$AW$5,0))</f>
        <v>4.9374589999999996E-2</v>
      </c>
      <c r="E92" s="7">
        <f t="shared" ca="1" si="15"/>
        <v>3.4718111674625352E-2</v>
      </c>
      <c r="F92" s="7">
        <f t="shared" ca="1" si="13"/>
        <v>-1.4656478325374644E-2</v>
      </c>
      <c r="G92" s="7">
        <f t="shared" ca="1" si="14"/>
        <v>2.1481235690217675E-4</v>
      </c>
    </row>
    <row r="93" spans="1:7" x14ac:dyDescent="0.35">
      <c r="A93" s="20">
        <v>39294</v>
      </c>
      <c r="B93" s="5">
        <f ca="1">INDEX(level!$B$6:$AH$312,MATCH(sterr_vs_rmse!$A93,level!$A$6:$A$312,0),MATCH(sterr_vs_rmse!B$1,level!$B$5:$AH$5,0))</f>
        <v>1333.52</v>
      </c>
      <c r="C93" s="46">
        <f t="shared" ca="1" si="16"/>
        <v>1.4029671424334866E-2</v>
      </c>
      <c r="D93" s="7">
        <f ca="1">INDEX(YTW!$B$6:$AW$312,MATCH(sterr_vs_rmse!$A93,YTW!$A$6:$A$312,0),MATCH(sterr_vs_rmse!B$1,YTW!$B$5:$AW$5,0))</f>
        <v>4.6489099999999998E-2</v>
      </c>
      <c r="E93" s="7">
        <f t="shared" ca="1" si="15"/>
        <v>3.3609375119125318E-2</v>
      </c>
      <c r="F93" s="7">
        <f t="shared" ca="1" si="13"/>
        <v>-1.2879724880874681E-2</v>
      </c>
      <c r="G93" s="7">
        <f t="shared" ca="1" si="14"/>
        <v>1.6588731300702233E-4</v>
      </c>
    </row>
    <row r="94" spans="1:7" x14ac:dyDescent="0.35">
      <c r="A94" s="20">
        <v>39325</v>
      </c>
      <c r="B94" s="5">
        <f ca="1">INDEX(level!$B$6:$AH$312,MATCH(sterr_vs_rmse!$A94,level!$A$6:$A$312,0),MATCH(sterr_vs_rmse!B$1,level!$B$5:$AH$5,0))</f>
        <v>1353.43</v>
      </c>
      <c r="C94" s="46">
        <f t="shared" ca="1" si="16"/>
        <v>1.4930409742636153E-2</v>
      </c>
      <c r="D94" s="7">
        <f ca="1">INDEX(YTW!$B$6:$AW$312,MATCH(sterr_vs_rmse!$A94,YTW!$A$6:$A$312,0),MATCH(sterr_vs_rmse!B$1,YTW!$B$5:$AW$5,0))</f>
        <v>4.2867450000000001E-2</v>
      </c>
      <c r="E94" s="7">
        <f t="shared" ca="1" si="15"/>
        <v>3.271864045946371E-2</v>
      </c>
      <c r="F94" s="7">
        <f t="shared" ca="1" si="13"/>
        <v>-1.0148809540536291E-2</v>
      </c>
      <c r="G94" s="7">
        <f t="shared" ca="1" si="14"/>
        <v>1.0299833509008044E-4</v>
      </c>
    </row>
    <row r="95" spans="1:7" x14ac:dyDescent="0.35">
      <c r="A95" s="20">
        <v>39353</v>
      </c>
      <c r="B95" s="5">
        <f ca="1">INDEX(level!$B$6:$AH$312,MATCH(sterr_vs_rmse!$A95,level!$A$6:$A$312,0),MATCH(sterr_vs_rmse!B$1,level!$B$5:$AH$5,0))</f>
        <v>1361.6</v>
      </c>
      <c r="C95" s="46">
        <f t="shared" ca="1" si="16"/>
        <v>6.0365146331911035E-3</v>
      </c>
      <c r="D95" s="7">
        <f ca="1">INDEX(YTW!$B$6:$AW$312,MATCH(sterr_vs_rmse!$A95,YTW!$A$6:$A$312,0),MATCH(sterr_vs_rmse!B$1,YTW!$B$5:$AW$5,0))</f>
        <v>4.1584820000000002E-2</v>
      </c>
      <c r="E95" s="7">
        <f t="shared" ca="1" si="15"/>
        <v>3.1481079053780059E-2</v>
      </c>
      <c r="F95" s="7">
        <f t="shared" ca="1" si="13"/>
        <v>-1.0103740946219943E-2</v>
      </c>
      <c r="G95" s="7">
        <f t="shared" ca="1" si="14"/>
        <v>1.0208558110832147E-4</v>
      </c>
    </row>
    <row r="96" spans="1:7" x14ac:dyDescent="0.35">
      <c r="A96" s="20">
        <v>39386</v>
      </c>
      <c r="B96" s="5">
        <f ca="1">INDEX(level!$B$6:$AH$312,MATCH(sterr_vs_rmse!$A96,level!$A$6:$A$312,0),MATCH(sterr_vs_rmse!B$1,level!$B$5:$AH$5,0))</f>
        <v>1370.18</v>
      </c>
      <c r="C96" s="46">
        <f t="shared" ca="1" si="16"/>
        <v>6.3014101057581318E-3</v>
      </c>
      <c r="D96" s="7">
        <f ca="1">INDEX(YTW!$B$6:$AW$312,MATCH(sterr_vs_rmse!$A96,YTW!$A$6:$A$312,0),MATCH(sterr_vs_rmse!B$1,YTW!$B$5:$AW$5,0))</f>
        <v>4.1011759999999994E-2</v>
      </c>
      <c r="E96" s="7">
        <f t="shared" ca="1" si="15"/>
        <v>3.0698882256289473E-2</v>
      </c>
      <c r="F96" s="7">
        <f t="shared" ca="1" si="13"/>
        <v>-1.0312877743710522E-2</v>
      </c>
      <c r="G96" s="7">
        <f t="shared" ca="1" si="14"/>
        <v>1.0635544735671982E-4</v>
      </c>
    </row>
    <row r="97" spans="1:7" x14ac:dyDescent="0.35">
      <c r="A97" s="20">
        <v>39416</v>
      </c>
      <c r="B97" s="5">
        <f ca="1">INDEX(level!$B$6:$AH$312,MATCH(sterr_vs_rmse!$A97,level!$A$6:$A$312,0),MATCH(sterr_vs_rmse!B$1,level!$B$5:$AH$5,0))</f>
        <v>1406.93</v>
      </c>
      <c r="C97" s="46">
        <f t="shared" ca="1" si="16"/>
        <v>2.6821293552671932E-2</v>
      </c>
      <c r="D97" s="7">
        <f ca="1">INDEX(YTW!$B$6:$AW$312,MATCH(sterr_vs_rmse!$A97,YTW!$A$6:$A$312,0),MATCH(sterr_vs_rmse!B$1,YTW!$B$5:$AW$5,0))</f>
        <v>3.3534809999999998E-2</v>
      </c>
      <c r="E97" s="7">
        <f t="shared" ca="1" si="15"/>
        <v>2.7657396778987042E-2</v>
      </c>
      <c r="F97" s="7">
        <f t="shared" ca="1" si="13"/>
        <v>-5.8774132210129559E-3</v>
      </c>
      <c r="G97" s="7">
        <f t="shared" ca="1" si="14"/>
        <v>3.4543986170537888E-5</v>
      </c>
    </row>
    <row r="98" spans="1:7" x14ac:dyDescent="0.35">
      <c r="A98" s="20">
        <v>39447</v>
      </c>
      <c r="B98" s="5">
        <f ca="1">INDEX(level!$B$6:$AH$312,MATCH(sterr_vs_rmse!$A98,level!$A$6:$A$312,0),MATCH(sterr_vs_rmse!B$1,level!$B$5:$AH$5,0))</f>
        <v>1409.85</v>
      </c>
      <c r="C98" s="46">
        <f t="shared" ca="1" si="16"/>
        <v>2.0754408534893187E-3</v>
      </c>
      <c r="D98" s="7">
        <f ca="1">INDEX(YTW!$B$6:$AW$312,MATCH(sterr_vs_rmse!$A98,YTW!$A$6:$A$312,0),MATCH(sterr_vs_rmse!B$1,YTW!$B$5:$AW$5,0))</f>
        <v>3.371184E-2</v>
      </c>
      <c r="E98" s="7">
        <f t="shared" ca="1" si="15"/>
        <v>2.7472147650302148E-2</v>
      </c>
      <c r="F98" s="7">
        <f t="shared" ref="F98:F129" ca="1" si="17">E98-D98</f>
        <v>-6.2396923496978521E-3</v>
      </c>
      <c r="G98" s="7">
        <f t="shared" ref="G98:G129" ca="1" si="18">(D98-E98)^2</f>
        <v>3.8933760618877901E-5</v>
      </c>
    </row>
    <row r="99" spans="1:7" x14ac:dyDescent="0.35">
      <c r="A99" s="20">
        <v>39478</v>
      </c>
      <c r="B99" s="5">
        <f ca="1">INDEX(level!$B$6:$AH$312,MATCH(sterr_vs_rmse!$A99,level!$A$6:$A$312,0),MATCH(sterr_vs_rmse!B$1,level!$B$5:$AH$5,0))</f>
        <v>1445.27</v>
      </c>
      <c r="C99" s="46">
        <f t="shared" ca="1" si="16"/>
        <v>2.512324006099953E-2</v>
      </c>
      <c r="D99" s="7">
        <f ca="1">INDEX(YTW!$B$6:$AW$312,MATCH(sterr_vs_rmse!$A99,YTW!$A$6:$A$312,0),MATCH(sterr_vs_rmse!B$1,YTW!$B$5:$AW$5,0))</f>
        <v>2.644386E-2</v>
      </c>
      <c r="E99" s="7">
        <f t="shared" ca="1" si="15"/>
        <v>2.3921311027344849E-2</v>
      </c>
      <c r="F99" s="7">
        <f t="shared" ca="1" si="17"/>
        <v>-2.5225489726551503E-3</v>
      </c>
      <c r="G99" s="7">
        <f t="shared" ca="1" si="18"/>
        <v>6.3632533194435542E-6</v>
      </c>
    </row>
    <row r="100" spans="1:7" x14ac:dyDescent="0.35">
      <c r="A100" s="20">
        <v>39507</v>
      </c>
      <c r="B100" s="5">
        <f ca="1">INDEX(level!$B$6:$AH$312,MATCH(sterr_vs_rmse!$A100,level!$A$6:$A$312,0),MATCH(sterr_vs_rmse!B$1,level!$B$5:$AH$5,0))</f>
        <v>1464.46</v>
      </c>
      <c r="C100" s="46">
        <f t="shared" ca="1" si="16"/>
        <v>1.3277795844375051E-2</v>
      </c>
      <c r="D100" s="7">
        <f ca="1">INDEX(YTW!$B$6:$AW$312,MATCH(sterr_vs_rmse!$A100,YTW!$A$6:$A$312,0),MATCH(sterr_vs_rmse!B$1,YTW!$B$5:$AW$5,0))</f>
        <v>2.2634680000000001E-2</v>
      </c>
      <c r="E100" s="7">
        <f t="shared" ca="1" si="15"/>
        <v>2.2264535844969569E-2</v>
      </c>
      <c r="F100" s="7">
        <f t="shared" ca="1" si="17"/>
        <v>-3.7014415503043227E-4</v>
      </c>
      <c r="G100" s="7">
        <f t="shared" ca="1" si="18"/>
        <v>1.3700669550319269E-7</v>
      </c>
    </row>
    <row r="101" spans="1:7" x14ac:dyDescent="0.35">
      <c r="A101" s="20">
        <v>39538</v>
      </c>
      <c r="B101" s="5">
        <f ca="1">INDEX(level!$B$6:$AH$312,MATCH(sterr_vs_rmse!$A101,level!$A$6:$A$312,0),MATCH(sterr_vs_rmse!B$1,level!$B$5:$AH$5,0))</f>
        <v>1473.94</v>
      </c>
      <c r="C101" s="46">
        <f t="shared" ca="1" si="16"/>
        <v>6.4733758518498163E-3</v>
      </c>
      <c r="D101" s="7">
        <f ca="1">INDEX(YTW!$B$6:$AW$312,MATCH(sterr_vs_rmse!$A101,YTW!$A$6:$A$312,0),MATCH(sterr_vs_rmse!B$1,YTW!$B$5:$AW$5,0))</f>
        <v>2.1748980000000001E-2</v>
      </c>
      <c r="E101" s="7">
        <f t="shared" ca="1" si="15"/>
        <v>2.2147324640136468E-2</v>
      </c>
      <c r="F101" s="7">
        <f t="shared" ca="1" si="17"/>
        <v>3.9834464013646653E-4</v>
      </c>
      <c r="G101" s="7">
        <f t="shared" ca="1" si="18"/>
        <v>1.5867845232545103E-7</v>
      </c>
    </row>
    <row r="102" spans="1:7" x14ac:dyDescent="0.35">
      <c r="A102" s="20">
        <v>39568</v>
      </c>
      <c r="B102" s="5">
        <f ca="1">INDEX(level!$B$6:$AH$312,MATCH(sterr_vs_rmse!$A102,level!$A$6:$A$312,0),MATCH(sterr_vs_rmse!B$1,level!$B$5:$AH$5,0))</f>
        <v>1449.39</v>
      </c>
      <c r="C102" s="46">
        <f t="shared" ca="1" si="16"/>
        <v>-1.6656037559195092E-2</v>
      </c>
      <c r="D102" s="7">
        <f ca="1">INDEX(YTW!$B$6:$AW$312,MATCH(sterr_vs_rmse!$A102,YTW!$A$6:$A$312,0),MATCH(sterr_vs_rmse!B$1,YTW!$B$5:$AW$5,0))</f>
        <v>2.7426349999999999E-2</v>
      </c>
      <c r="E102" s="7">
        <f t="shared" ca="1" si="15"/>
        <v>2.3270338815077229E-2</v>
      </c>
      <c r="F102" s="7">
        <f t="shared" ca="1" si="17"/>
        <v>-4.1560111849227692E-3</v>
      </c>
      <c r="G102" s="7">
        <f t="shared" ca="1" si="18"/>
        <v>1.727242896920316E-5</v>
      </c>
    </row>
    <row r="103" spans="1:7" x14ac:dyDescent="0.35">
      <c r="A103" s="20">
        <v>39598</v>
      </c>
      <c r="B103" s="5">
        <f ca="1">INDEX(level!$B$6:$AH$312,MATCH(sterr_vs_rmse!$A103,level!$A$6:$A$312,0),MATCH(sterr_vs_rmse!B$1,level!$B$5:$AH$5,0))</f>
        <v>1435.56</v>
      </c>
      <c r="C103" s="46">
        <f t="shared" ca="1" si="16"/>
        <v>-9.541945232132254E-3</v>
      </c>
      <c r="D103" s="7">
        <f ca="1">INDEX(YTW!$B$6:$AW$312,MATCH(sterr_vs_rmse!$A103,YTW!$A$6:$A$312,0),MATCH(sterr_vs_rmse!B$1,YTW!$B$5:$AW$5,0))</f>
        <v>3.1124740000000001E-2</v>
      </c>
      <c r="E103" s="7">
        <f t="shared" ca="1" si="15"/>
        <v>2.491919523876085E-2</v>
      </c>
      <c r="F103" s="7">
        <f t="shared" ca="1" si="17"/>
        <v>-6.2055447612391519E-3</v>
      </c>
      <c r="G103" s="7">
        <f t="shared" ca="1" si="18"/>
        <v>3.8508785783742685E-5</v>
      </c>
    </row>
    <row r="104" spans="1:7" x14ac:dyDescent="0.35">
      <c r="A104" s="20">
        <v>39629</v>
      </c>
      <c r="B104" s="5">
        <f ca="1">INDEX(level!$B$6:$AH$312,MATCH(sterr_vs_rmse!$A104,level!$A$6:$A$312,0),MATCH(sterr_vs_rmse!B$1,level!$B$5:$AH$5,0))</f>
        <v>1443.44</v>
      </c>
      <c r="C104" s="46">
        <f t="shared" ca="1" si="16"/>
        <v>5.4891470924238739E-3</v>
      </c>
      <c r="D104" s="7">
        <f ca="1">INDEX(YTW!$B$6:$AW$312,MATCH(sterr_vs_rmse!$A104,YTW!$A$6:$A$312,0),MATCH(sterr_vs_rmse!B$1,YTW!$B$5:$AW$5,0))</f>
        <v>3.0554039999999998E-2</v>
      </c>
      <c r="E104" s="7">
        <f t="shared" ca="1" si="15"/>
        <v>2.4346578097359961E-2</v>
      </c>
      <c r="F104" s="7">
        <f t="shared" ca="1" si="17"/>
        <v>-6.2074619026400366E-3</v>
      </c>
      <c r="G104" s="7">
        <f t="shared" ca="1" si="18"/>
        <v>3.8532583272727463E-5</v>
      </c>
    </row>
    <row r="105" spans="1:7" x14ac:dyDescent="0.35">
      <c r="A105" s="20">
        <v>39660</v>
      </c>
      <c r="B105" s="5">
        <f ca="1">INDEX(level!$B$6:$AH$312,MATCH(sterr_vs_rmse!$A105,level!$A$6:$A$312,0),MATCH(sterr_vs_rmse!B$1,level!$B$5:$AH$5,0))</f>
        <v>1451.35</v>
      </c>
      <c r="C105" s="46">
        <f t="shared" ca="1" si="16"/>
        <v>5.4799645291800925E-3</v>
      </c>
      <c r="D105" s="7">
        <f ca="1">INDEX(YTW!$B$6:$AW$312,MATCH(sterr_vs_rmse!$A105,YTW!$A$6:$A$312,0),MATCH(sterr_vs_rmse!B$1,YTW!$B$5:$AW$5,0))</f>
        <v>2.9651689999999998E-2</v>
      </c>
      <c r="E105" s="7">
        <f t="shared" ca="1" si="15"/>
        <v>2.3579858257869679E-2</v>
      </c>
      <c r="F105" s="7">
        <f t="shared" ca="1" si="17"/>
        <v>-6.0718317421303188E-3</v>
      </c>
      <c r="G105" s="7">
        <f t="shared" ca="1" si="18"/>
        <v>3.68671407047413E-5</v>
      </c>
    </row>
    <row r="106" spans="1:7" x14ac:dyDescent="0.35">
      <c r="A106" s="20">
        <v>39689</v>
      </c>
      <c r="B106" s="5">
        <f ca="1">INDEX(level!$B$6:$AH$312,MATCH(sterr_vs_rmse!$A106,level!$A$6:$A$312,0),MATCH(sterr_vs_rmse!B$1,level!$B$5:$AH$5,0))</f>
        <v>1465.04</v>
      </c>
      <c r="C106" s="46">
        <f t="shared" ca="1" si="16"/>
        <v>9.4325972370552513E-3</v>
      </c>
      <c r="D106" s="7">
        <f ca="1">INDEX(YTW!$B$6:$AW$312,MATCH(sterr_vs_rmse!$A106,YTW!$A$6:$A$312,0),MATCH(sterr_vs_rmse!B$1,YTW!$B$5:$AW$5,0))</f>
        <v>2.8161360000000003E-2</v>
      </c>
      <c r="E106" s="7">
        <f t="shared" ca="1" si="15"/>
        <v>2.3231052994749257E-2</v>
      </c>
      <c r="F106" s="7">
        <f t="shared" ca="1" si="17"/>
        <v>-4.9303070052507461E-3</v>
      </c>
      <c r="G106" s="7">
        <f t="shared" ca="1" si="18"/>
        <v>2.4307927166024582E-5</v>
      </c>
    </row>
    <row r="107" spans="1:7" x14ac:dyDescent="0.35">
      <c r="A107" s="20">
        <v>39721</v>
      </c>
      <c r="B107" s="5">
        <f ca="1">INDEX(level!$B$6:$AH$312,MATCH(sterr_vs_rmse!$A107,level!$A$6:$A$312,0),MATCH(sterr_vs_rmse!B$1,level!$B$5:$AH$5,0))</f>
        <v>1474.82</v>
      </c>
      <c r="C107" s="46">
        <f t="shared" ca="1" si="16"/>
        <v>6.675585649538629E-3</v>
      </c>
      <c r="D107" s="7">
        <f ca="1">INDEX(YTW!$B$6:$AW$312,MATCH(sterr_vs_rmse!$A107,YTW!$A$6:$A$312,0),MATCH(sterr_vs_rmse!B$1,YTW!$B$5:$AW$5,0))</f>
        <v>2.623093E-2</v>
      </c>
      <c r="E107" s="7">
        <f t="shared" ca="1" si="15"/>
        <v>2.2019456075946353E-2</v>
      </c>
      <c r="F107" s="7">
        <f t="shared" ca="1" si="17"/>
        <v>-4.2114739240536464E-3</v>
      </c>
      <c r="G107" s="7">
        <f t="shared" ca="1" si="18"/>
        <v>1.773651261298382E-5</v>
      </c>
    </row>
    <row r="108" spans="1:7" x14ac:dyDescent="0.35">
      <c r="A108" s="20">
        <v>39752</v>
      </c>
      <c r="B108" s="5">
        <f ca="1">INDEX(level!$B$6:$AH$312,MATCH(sterr_vs_rmse!$A108,level!$A$6:$A$312,0),MATCH(sterr_vs_rmse!B$1,level!$B$5:$AH$5,0))</f>
        <v>1484.67</v>
      </c>
      <c r="C108" s="46">
        <f t="shared" ca="1" si="16"/>
        <v>6.6787811393933527E-3</v>
      </c>
      <c r="D108" s="7">
        <f ca="1">INDEX(YTW!$B$6:$AW$312,MATCH(sterr_vs_rmse!$A108,YTW!$A$6:$A$312,0),MATCH(sterr_vs_rmse!B$1,YTW!$B$5:$AW$5,0))</f>
        <v>2.382107E-2</v>
      </c>
      <c r="E108" s="7">
        <f t="shared" ca="1" si="15"/>
        <v>2.1376678854859277E-2</v>
      </c>
      <c r="F108" s="7">
        <f t="shared" ca="1" si="17"/>
        <v>-2.444391145140723E-3</v>
      </c>
      <c r="G108" s="7">
        <f t="shared" ca="1" si="18"/>
        <v>5.9750480704423753E-6</v>
      </c>
    </row>
    <row r="109" spans="1:7" x14ac:dyDescent="0.35">
      <c r="A109" s="20">
        <v>39780</v>
      </c>
      <c r="B109" s="5">
        <f ca="1">INDEX(level!$B$6:$AH$312,MATCH(sterr_vs_rmse!$A109,level!$A$6:$A$312,0),MATCH(sterr_vs_rmse!B$1,level!$B$5:$AH$5,0))</f>
        <v>1539.56</v>
      </c>
      <c r="C109" s="46">
        <f t="shared" ca="1" si="16"/>
        <v>3.6971178780469627E-2</v>
      </c>
      <c r="D109" s="7">
        <f ca="1">INDEX(YTW!$B$6:$AW$312,MATCH(sterr_vs_rmse!$A109,YTW!$A$6:$A$312,0),MATCH(sterr_vs_rmse!B$1,YTW!$B$5:$AW$5,0))</f>
        <v>1.5720909999999998E-2</v>
      </c>
      <c r="E109" s="7">
        <f t="shared" ca="1" si="15"/>
        <v>1.8377765498629239E-2</v>
      </c>
      <c r="F109" s="7">
        <f t="shared" ca="1" si="17"/>
        <v>2.6568554986292417E-3</v>
      </c>
      <c r="G109" s="7">
        <f t="shared" ca="1" si="18"/>
        <v>7.0588811405964366E-6</v>
      </c>
    </row>
    <row r="110" spans="1:7" x14ac:dyDescent="0.35">
      <c r="A110" s="20">
        <v>39813</v>
      </c>
      <c r="B110" s="5">
        <f ca="1">INDEX(level!$B$6:$AH$312,MATCH(sterr_vs_rmse!$A110,level!$A$6:$A$312,0),MATCH(sterr_vs_rmse!B$1,level!$B$5:$AH$5,0))</f>
        <v>1569.88</v>
      </c>
      <c r="C110" s="46">
        <f t="shared" ca="1" si="16"/>
        <v>1.9693938527891142E-2</v>
      </c>
      <c r="D110" s="7">
        <f ca="1">INDEX(YTW!$B$6:$AW$312,MATCH(sterr_vs_rmse!$A110,YTW!$A$6:$A$312,0),MATCH(sterr_vs_rmse!B$1,YTW!$B$5:$AW$5,0))</f>
        <v>1.1965980000000001E-2</v>
      </c>
      <c r="E110" s="7">
        <f t="shared" ca="1" si="15"/>
        <v>1.7909295797878144E-2</v>
      </c>
      <c r="F110" s="7">
        <f t="shared" ca="1" si="17"/>
        <v>5.9433157978781431E-3</v>
      </c>
      <c r="G110" s="7">
        <f t="shared" ca="1" si="18"/>
        <v>3.5323002673307912E-5</v>
      </c>
    </row>
    <row r="111" spans="1:7" x14ac:dyDescent="0.35">
      <c r="A111" s="20">
        <v>39843</v>
      </c>
      <c r="B111" s="5">
        <f ca="1">INDEX(level!$B$6:$AH$312,MATCH(sterr_vs_rmse!$A111,level!$A$6:$A$312,0),MATCH(sterr_vs_rmse!B$1,level!$B$5:$AH$5,0))</f>
        <v>1546.81</v>
      </c>
      <c r="C111" s="46">
        <f t="shared" ca="1" si="16"/>
        <v>-1.4695390730501745E-2</v>
      </c>
      <c r="D111" s="7">
        <f ca="1">INDEX(YTW!$B$6:$AW$312,MATCH(sterr_vs_rmse!$A111,YTW!$A$6:$A$312,0),MATCH(sterr_vs_rmse!B$1,YTW!$B$5:$AW$5,0))</f>
        <v>1.5457110000000001E-2</v>
      </c>
      <c r="E111" s="7">
        <f t="shared" ca="1" si="15"/>
        <v>1.9854240054988592E-2</v>
      </c>
      <c r="F111" s="7">
        <f t="shared" ca="1" si="17"/>
        <v>4.3971300549885909E-3</v>
      </c>
      <c r="G111" s="7">
        <f t="shared" ca="1" si="18"/>
        <v>1.9334752720483967E-5</v>
      </c>
    </row>
    <row r="112" spans="1:7" x14ac:dyDescent="0.35">
      <c r="A112" s="20">
        <v>39871</v>
      </c>
      <c r="B112" s="5">
        <f ca="1">INDEX(level!$B$6:$AH$312,MATCH(sterr_vs_rmse!$A112,level!$A$6:$A$312,0),MATCH(sterr_vs_rmse!B$1,level!$B$5:$AH$5,0))</f>
        <v>1540.37</v>
      </c>
      <c r="C112" s="46">
        <f t="shared" ca="1" si="16"/>
        <v>-4.1634072704469505E-3</v>
      </c>
      <c r="D112" s="7">
        <f ca="1">INDEX(YTW!$B$6:$AW$312,MATCH(sterr_vs_rmse!$A112,YTW!$A$6:$A$312,0),MATCH(sterr_vs_rmse!B$1,YTW!$B$5:$AW$5,0))</f>
        <v>1.7309330000000001E-2</v>
      </c>
      <c r="E112" s="7">
        <f t="shared" ca="1" si="15"/>
        <v>2.020284929179228E-2</v>
      </c>
      <c r="F112" s="7">
        <f t="shared" ca="1" si="17"/>
        <v>2.8935192917922785E-3</v>
      </c>
      <c r="G112" s="7">
        <f t="shared" ca="1" si="18"/>
        <v>8.3724538919740892E-6</v>
      </c>
    </row>
    <row r="113" spans="1:7" x14ac:dyDescent="0.35">
      <c r="A113" s="20">
        <v>39903</v>
      </c>
      <c r="B113" s="5">
        <f ca="1">INDEX(level!$B$6:$AH$312,MATCH(sterr_vs_rmse!$A113,level!$A$6:$A$312,0),MATCH(sterr_vs_rmse!B$1,level!$B$5:$AH$5,0))</f>
        <v>1565.27</v>
      </c>
      <c r="C113" s="46">
        <f t="shared" ca="1" si="16"/>
        <v>1.6164947382771633E-2</v>
      </c>
      <c r="D113" s="7">
        <f ca="1">INDEX(YTW!$B$6:$AW$312,MATCH(sterr_vs_rmse!$A113,YTW!$A$6:$A$312,0),MATCH(sterr_vs_rmse!B$1,YTW!$B$5:$AW$5,0))</f>
        <v>1.426461E-2</v>
      </c>
      <c r="E113" s="7">
        <f t="shared" ca="1" si="15"/>
        <v>1.9814596793049644E-2</v>
      </c>
      <c r="F113" s="7">
        <f t="shared" ca="1" si="17"/>
        <v>5.5499867930496431E-3</v>
      </c>
      <c r="G113" s="7">
        <f t="shared" ca="1" si="18"/>
        <v>3.0802353403025459E-5</v>
      </c>
    </row>
    <row r="114" spans="1:7" x14ac:dyDescent="0.35">
      <c r="A114" s="20">
        <v>39933</v>
      </c>
      <c r="B114" s="5">
        <f ca="1">INDEX(level!$B$6:$AH$312,MATCH(sterr_vs_rmse!$A114,level!$A$6:$A$312,0),MATCH(sterr_vs_rmse!B$1,level!$B$5:$AH$5,0))</f>
        <v>1548.02</v>
      </c>
      <c r="C114" s="46">
        <f t="shared" ca="1" si="16"/>
        <v>-1.1020462923329477E-2</v>
      </c>
      <c r="D114" s="7">
        <f ca="1">INDEX(YTW!$B$6:$AW$312,MATCH(sterr_vs_rmse!$A114,YTW!$A$6:$A$312,0),MATCH(sterr_vs_rmse!B$1,YTW!$B$5:$AW$5,0))</f>
        <v>1.691289E-2</v>
      </c>
      <c r="E114" s="7">
        <f t="shared" ca="1" si="15"/>
        <v>2.0988756144684206E-2</v>
      </c>
      <c r="F114" s="7">
        <f t="shared" ca="1" si="17"/>
        <v>4.0758661446842065E-3</v>
      </c>
      <c r="G114" s="7">
        <f t="shared" ca="1" si="18"/>
        <v>1.6612684829382895E-5</v>
      </c>
    </row>
    <row r="115" spans="1:7" x14ac:dyDescent="0.35">
      <c r="A115" s="20">
        <v>39962</v>
      </c>
      <c r="B115" s="5">
        <f ca="1">INDEX(level!$B$6:$AH$312,MATCH(sterr_vs_rmse!$A115,level!$A$6:$A$312,0),MATCH(sterr_vs_rmse!B$1,level!$B$5:$AH$5,0))</f>
        <v>1537.73</v>
      </c>
      <c r="C115" s="46">
        <f t="shared" ca="1" si="16"/>
        <v>-6.6472009405562638E-3</v>
      </c>
      <c r="D115" s="7">
        <f ca="1">INDEX(YTW!$B$6:$AW$312,MATCH(sterr_vs_rmse!$A115,YTW!$A$6:$A$312,0),MATCH(sterr_vs_rmse!B$1,YTW!$B$5:$AW$5,0))</f>
        <v>1.8538860000000001E-2</v>
      </c>
      <c r="E115" s="7">
        <f t="shared" ca="1" si="15"/>
        <v>2.3168844432520208E-2</v>
      </c>
      <c r="F115" s="7">
        <f t="shared" ca="1" si="17"/>
        <v>4.6299844325202073E-3</v>
      </c>
      <c r="G115" s="7">
        <f t="shared" ca="1" si="18"/>
        <v>2.1436755845379466E-5</v>
      </c>
    </row>
    <row r="116" spans="1:7" x14ac:dyDescent="0.35">
      <c r="A116" s="20">
        <v>39994</v>
      </c>
      <c r="B116" s="5">
        <f ca="1">INDEX(level!$B$6:$AH$312,MATCH(sterr_vs_rmse!$A116,level!$A$6:$A$312,0),MATCH(sterr_vs_rmse!B$1,level!$B$5:$AH$5,0))</f>
        <v>1531.83</v>
      </c>
      <c r="C116" s="46">
        <f t="shared" ca="1" si="16"/>
        <v>-3.8368244100069893E-3</v>
      </c>
      <c r="D116" s="7">
        <f ca="1">INDEX(YTW!$B$6:$AW$312,MATCH(sterr_vs_rmse!$A116,YTW!$A$6:$A$312,0),MATCH(sterr_vs_rmse!B$1,YTW!$B$5:$AW$5,0))</f>
        <v>2.0234329999999998E-2</v>
      </c>
      <c r="E116" s="7">
        <f t="shared" ca="1" si="15"/>
        <v>2.4410833952519528E-2</v>
      </c>
      <c r="F116" s="7">
        <f t="shared" ca="1" si="17"/>
        <v>4.1765039525195301E-3</v>
      </c>
      <c r="G116" s="7">
        <f t="shared" ca="1" si="18"/>
        <v>1.7443185265411257E-5</v>
      </c>
    </row>
    <row r="117" spans="1:7" x14ac:dyDescent="0.35">
      <c r="A117" s="20">
        <v>40025</v>
      </c>
      <c r="B117" s="5">
        <f ca="1">INDEX(level!$B$6:$AH$312,MATCH(sterr_vs_rmse!$A117,level!$A$6:$A$312,0),MATCH(sterr_vs_rmse!B$1,level!$B$5:$AH$5,0))</f>
        <v>1537.7</v>
      </c>
      <c r="C117" s="46">
        <f t="shared" ca="1" si="16"/>
        <v>3.832017913214969E-3</v>
      </c>
      <c r="D117" s="7">
        <f ca="1">INDEX(YTW!$B$6:$AW$312,MATCH(sterr_vs_rmse!$A117,YTW!$A$6:$A$312,0),MATCH(sterr_vs_rmse!B$1,YTW!$B$5:$AW$5,0))</f>
        <v>2.0010789999999997E-2</v>
      </c>
      <c r="E117" s="7">
        <f t="shared" ca="1" si="15"/>
        <v>2.3835647255106895E-2</v>
      </c>
      <c r="F117" s="7">
        <f t="shared" ca="1" si="17"/>
        <v>3.8248572551068984E-3</v>
      </c>
      <c r="G117" s="7">
        <f t="shared" ca="1" si="18"/>
        <v>1.4629533021943877E-5</v>
      </c>
    </row>
    <row r="118" spans="1:7" x14ac:dyDescent="0.35">
      <c r="A118" s="20">
        <v>40056</v>
      </c>
      <c r="B118" s="5">
        <f ca="1">INDEX(level!$B$6:$AH$312,MATCH(sterr_vs_rmse!$A118,level!$A$6:$A$312,0),MATCH(sterr_vs_rmse!B$1,level!$B$5:$AH$5,0))</f>
        <v>1548.5</v>
      </c>
      <c r="C118" s="46">
        <f t="shared" ca="1" si="16"/>
        <v>7.0234766209273936E-3</v>
      </c>
      <c r="D118" s="7">
        <f ca="1">INDEX(YTW!$B$6:$AW$312,MATCH(sterr_vs_rmse!$A118,YTW!$A$6:$A$312,0),MATCH(sterr_vs_rmse!B$1,YTW!$B$5:$AW$5,0))</f>
        <v>1.904877E-2</v>
      </c>
      <c r="E118" s="7">
        <f t="shared" ca="1" si="15"/>
        <v>2.4962715341581454E-2</v>
      </c>
      <c r="F118" s="7">
        <f t="shared" ca="1" si="17"/>
        <v>5.9139453415814544E-3</v>
      </c>
      <c r="G118" s="7">
        <f t="shared" ca="1" si="18"/>
        <v>3.4974749503212987E-5</v>
      </c>
    </row>
    <row r="119" spans="1:7" x14ac:dyDescent="0.35">
      <c r="A119" s="20">
        <v>40086</v>
      </c>
      <c r="B119" s="5">
        <f ca="1">INDEX(level!$B$6:$AH$312,MATCH(sterr_vs_rmse!$A119,level!$A$6:$A$312,0),MATCH(sterr_vs_rmse!B$1,level!$B$5:$AH$5,0))</f>
        <v>1557.21</v>
      </c>
      <c r="C119" s="46">
        <f t="shared" ca="1" si="16"/>
        <v>5.6247981917985079E-3</v>
      </c>
      <c r="D119" s="7">
        <f ca="1">INDEX(YTW!$B$6:$AW$312,MATCH(sterr_vs_rmse!$A119,YTW!$A$6:$A$312,0),MATCH(sterr_vs_rmse!B$1,YTW!$B$5:$AW$5,0))</f>
        <v>1.8418570000000002E-2</v>
      </c>
      <c r="E119" s="7">
        <f t="shared" ca="1" si="15"/>
        <v>2.3929522804169823E-2</v>
      </c>
      <c r="F119" s="7">
        <f t="shared" ca="1" si="17"/>
        <v>5.5109528041698205E-3</v>
      </c>
      <c r="G119" s="7">
        <f t="shared" ca="1" si="18"/>
        <v>3.0370600809787208E-5</v>
      </c>
    </row>
    <row r="120" spans="1:7" x14ac:dyDescent="0.35">
      <c r="A120" s="20">
        <v>40116</v>
      </c>
      <c r="B120" s="5">
        <f ca="1">INDEX(level!$B$6:$AH$312,MATCH(sterr_vs_rmse!$A120,level!$A$6:$A$312,0),MATCH(sterr_vs_rmse!B$1,level!$B$5:$AH$5,0))</f>
        <v>1560.2</v>
      </c>
      <c r="C120" s="46">
        <f t="shared" ca="1" si="16"/>
        <v>1.920100692905935E-3</v>
      </c>
      <c r="D120" s="7">
        <f ca="1">INDEX(YTW!$B$6:$AW$312,MATCH(sterr_vs_rmse!$A120,YTW!$A$6:$A$312,0),MATCH(sterr_vs_rmse!B$1,YTW!$B$5:$AW$5,0))</f>
        <v>1.8403879999999997E-2</v>
      </c>
      <c r="E120" s="7">
        <f t="shared" ca="1" si="15"/>
        <v>2.4028552066021502E-2</v>
      </c>
      <c r="F120" s="7">
        <f t="shared" ca="1" si="17"/>
        <v>5.6246720660215049E-3</v>
      </c>
      <c r="G120" s="7">
        <f t="shared" ca="1" si="18"/>
        <v>3.1636935850282624E-5</v>
      </c>
    </row>
    <row r="121" spans="1:7" x14ac:dyDescent="0.35">
      <c r="A121" s="20">
        <v>40147</v>
      </c>
      <c r="B121" s="5">
        <f ca="1">INDEX(level!$B$6:$AH$312,MATCH(sterr_vs_rmse!$A121,level!$A$6:$A$312,0),MATCH(sterr_vs_rmse!B$1,level!$B$5:$AH$5,0))</f>
        <v>1580.99</v>
      </c>
      <c r="C121" s="46">
        <f t="shared" ca="1" si="16"/>
        <v>1.3325214716062073E-2</v>
      </c>
      <c r="D121" s="7">
        <f ca="1">INDEX(YTW!$B$6:$AW$312,MATCH(sterr_vs_rmse!$A121,YTW!$A$6:$A$312,0),MATCH(sterr_vs_rmse!B$1,YTW!$B$5:$AW$5,0))</f>
        <v>1.5710209999999999E-2</v>
      </c>
      <c r="E121" s="7">
        <f t="shared" ca="1" si="15"/>
        <v>2.2417748662642456E-2</v>
      </c>
      <c r="F121" s="7">
        <f t="shared" ca="1" si="17"/>
        <v>6.7075386626424573E-3</v>
      </c>
      <c r="G121" s="7">
        <f t="shared" ca="1" si="18"/>
        <v>4.4991074910843367E-5</v>
      </c>
    </row>
    <row r="122" spans="1:7" x14ac:dyDescent="0.35">
      <c r="A122" s="20">
        <v>40178</v>
      </c>
      <c r="B122" s="5">
        <f ca="1">INDEX(level!$B$6:$AH$312,MATCH(sterr_vs_rmse!$A122,level!$A$6:$A$312,0),MATCH(sterr_vs_rmse!B$1,level!$B$5:$AH$5,0))</f>
        <v>1547.74</v>
      </c>
      <c r="C122" s="46">
        <f t="shared" ca="1" si="16"/>
        <v>-2.1031126066578532E-2</v>
      </c>
      <c r="D122" s="7">
        <f ca="1">INDEX(YTW!$B$6:$AW$312,MATCH(sterr_vs_rmse!$A122,YTW!$A$6:$A$312,0),MATCH(sterr_vs_rmse!B$1,YTW!$B$5:$AW$5,0))</f>
        <v>2.1414100000000002E-2</v>
      </c>
      <c r="E122" s="7">
        <f t="shared" ca="1" si="15"/>
        <v>2.4559499561860987E-2</v>
      </c>
      <c r="F122" s="7">
        <f t="shared" ca="1" si="17"/>
        <v>3.1453995618609849E-3</v>
      </c>
      <c r="G122" s="7">
        <f t="shared" ca="1" si="18"/>
        <v>9.8935384037552763E-6</v>
      </c>
    </row>
    <row r="123" spans="1:7" x14ac:dyDescent="0.35">
      <c r="A123" s="20">
        <v>40207</v>
      </c>
      <c r="B123" s="5">
        <f ca="1">INDEX(level!$B$6:$AH$312,MATCH(sterr_vs_rmse!$A123,level!$A$6:$A$312,0),MATCH(sterr_vs_rmse!B$1,level!$B$5:$AH$5,0))</f>
        <v>1569.68</v>
      </c>
      <c r="C123" s="46">
        <f t="shared" ca="1" si="16"/>
        <v>1.4175507514182062E-2</v>
      </c>
      <c r="D123" s="7">
        <f ca="1">INDEX(YTW!$B$6:$AW$312,MATCH(sterr_vs_rmse!$A123,YTW!$A$6:$A$312,0),MATCH(sterr_vs_rmse!B$1,YTW!$B$5:$AW$5,0))</f>
        <v>1.8412129999999999E-2</v>
      </c>
      <c r="E123" s="7">
        <f t="shared" ca="1" si="15"/>
        <v>2.4567969846397641E-2</v>
      </c>
      <c r="F123" s="7">
        <f t="shared" ca="1" si="17"/>
        <v>6.1558398463976427E-3</v>
      </c>
      <c r="G123" s="7">
        <f t="shared" ca="1" si="18"/>
        <v>3.7894364214496954E-5</v>
      </c>
    </row>
    <row r="124" spans="1:7" x14ac:dyDescent="0.35">
      <c r="A124" s="20">
        <v>40235</v>
      </c>
      <c r="B124" s="5">
        <f ca="1">INDEX(level!$B$6:$AH$312,MATCH(sterr_vs_rmse!$A124,level!$A$6:$A$312,0),MATCH(sterr_vs_rmse!B$1,level!$B$5:$AH$5,0))</f>
        <v>1576.2</v>
      </c>
      <c r="C124" s="46">
        <f t="shared" ca="1" si="16"/>
        <v>4.1537128586717209E-3</v>
      </c>
      <c r="D124" s="7">
        <f ca="1">INDEX(YTW!$B$6:$AW$312,MATCH(sterr_vs_rmse!$A124,YTW!$A$6:$A$312,0),MATCH(sterr_vs_rmse!B$1,YTW!$B$5:$AW$5,0))</f>
        <v>1.8187129999999999E-2</v>
      </c>
      <c r="E124" s="7">
        <f t="shared" ca="1" si="15"/>
        <v>2.583165810837551E-2</v>
      </c>
      <c r="F124" s="7">
        <f t="shared" ca="1" si="17"/>
        <v>7.6445281083755111E-3</v>
      </c>
      <c r="G124" s="7">
        <f t="shared" ca="1" si="18"/>
        <v>5.8438809999743269E-5</v>
      </c>
    </row>
    <row r="125" spans="1:7" x14ac:dyDescent="0.35">
      <c r="A125" s="20">
        <v>40268</v>
      </c>
      <c r="B125" s="5">
        <f ca="1">INDEX(level!$B$6:$AH$312,MATCH(sterr_vs_rmse!$A125,level!$A$6:$A$312,0),MATCH(sterr_vs_rmse!B$1,level!$B$5:$AH$5,0))</f>
        <v>1565.42</v>
      </c>
      <c r="C125" s="46">
        <f t="shared" ca="1" si="16"/>
        <v>-6.83923359979699E-3</v>
      </c>
      <c r="D125" s="7">
        <f ca="1">INDEX(YTW!$B$6:$AW$312,MATCH(sterr_vs_rmse!$A125,YTW!$A$6:$A$312,0),MATCH(sterr_vs_rmse!B$1,YTW!$B$5:$AW$5,0))</f>
        <v>2.0558169999999997E-2</v>
      </c>
      <c r="E125" s="7">
        <f t="shared" ca="1" si="15"/>
        <v>2.8647936572526289E-2</v>
      </c>
      <c r="F125" s="7">
        <f t="shared" ca="1" si="17"/>
        <v>8.089766572526292E-3</v>
      </c>
      <c r="G125" s="7">
        <f t="shared" ca="1" si="18"/>
        <v>6.5444323197963786E-5</v>
      </c>
    </row>
    <row r="126" spans="1:7" x14ac:dyDescent="0.35">
      <c r="A126" s="20">
        <v>40298</v>
      </c>
      <c r="B126" s="5">
        <f ca="1">INDEX(level!$B$6:$AH$312,MATCH(sterr_vs_rmse!$A126,level!$A$6:$A$312,0),MATCH(sterr_vs_rmse!B$1,level!$B$5:$AH$5,0))</f>
        <v>1577.67</v>
      </c>
      <c r="C126" s="46">
        <f t="shared" ca="1" si="16"/>
        <v>7.8253759374480314E-3</v>
      </c>
      <c r="D126" s="7">
        <f ca="1">INDEX(YTW!$B$6:$AW$312,MATCH(sterr_vs_rmse!$A126,YTW!$A$6:$A$312,0),MATCH(sterr_vs_rmse!B$1,YTW!$B$5:$AW$5,0))</f>
        <v>1.952185E-2</v>
      </c>
      <c r="E126" s="7">
        <f t="shared" ca="1" si="15"/>
        <v>2.8126269262032322E-2</v>
      </c>
      <c r="F126" s="7">
        <f t="shared" ca="1" si="17"/>
        <v>8.6044192620323215E-3</v>
      </c>
      <c r="G126" s="7">
        <f t="shared" ca="1" si="18"/>
        <v>7.4036030836832837E-5</v>
      </c>
    </row>
    <row r="127" spans="1:7" x14ac:dyDescent="0.35">
      <c r="A127" s="20">
        <v>40329</v>
      </c>
      <c r="B127" s="5">
        <f ca="1">INDEX(level!$B$6:$AH$312,MATCH(sterr_vs_rmse!$A127,level!$A$6:$A$312,0),MATCH(sterr_vs_rmse!B$1,level!$B$5:$AH$5,0))</f>
        <v>1598.41</v>
      </c>
      <c r="C127" s="46">
        <f t="shared" ca="1" si="16"/>
        <v>1.3145968421786502E-2</v>
      </c>
      <c r="D127" s="7">
        <f ca="1">INDEX(YTW!$B$6:$AW$312,MATCH(sterr_vs_rmse!$A127,YTW!$A$6:$A$312,0),MATCH(sterr_vs_rmse!B$1,YTW!$B$5:$AW$5,0))</f>
        <v>1.7256190000000001E-2</v>
      </c>
      <c r="E127" s="7">
        <f t="shared" ca="1" si="15"/>
        <v>2.6968678388430645E-2</v>
      </c>
      <c r="F127" s="7">
        <f t="shared" ca="1" si="17"/>
        <v>9.7124883884306436E-3</v>
      </c>
      <c r="G127" s="7">
        <f t="shared" ca="1" si="18"/>
        <v>9.4332430695400084E-5</v>
      </c>
    </row>
    <row r="128" spans="1:7" x14ac:dyDescent="0.35">
      <c r="A128" s="20">
        <v>40359</v>
      </c>
      <c r="B128" s="5">
        <f ca="1">INDEX(level!$B$6:$AH$312,MATCH(sterr_vs_rmse!$A128,level!$A$6:$A$312,0),MATCH(sterr_vs_rmse!B$1,level!$B$5:$AH$5,0))</f>
        <v>1621.24</v>
      </c>
      <c r="C128" s="46">
        <f t="shared" ca="1" si="16"/>
        <v>1.428294367527716E-2</v>
      </c>
      <c r="D128" s="7">
        <f ca="1">INDEX(YTW!$B$6:$AW$312,MATCH(sterr_vs_rmse!$A128,YTW!$A$6:$A$312,0),MATCH(sterr_vs_rmse!B$1,YTW!$B$5:$AW$5,0))</f>
        <v>1.4653449999999998E-2</v>
      </c>
      <c r="E128" s="7">
        <f t="shared" ca="1" si="15"/>
        <v>2.5599776147530617E-2</v>
      </c>
      <c r="F128" s="7">
        <f t="shared" ca="1" si="17"/>
        <v>1.0946326147530619E-2</v>
      </c>
      <c r="G128" s="7">
        <f t="shared" ca="1" si="18"/>
        <v>1.1982205612811253E-4</v>
      </c>
    </row>
    <row r="129" spans="1:7" x14ac:dyDescent="0.35">
      <c r="A129" s="20">
        <v>40389</v>
      </c>
      <c r="B129" s="5">
        <f ca="1">INDEX(level!$B$6:$AH$312,MATCH(sterr_vs_rmse!$A129,level!$A$6:$A$312,0),MATCH(sterr_vs_rmse!B$1,level!$B$5:$AH$5,0))</f>
        <v>1633.84</v>
      </c>
      <c r="C129" s="46">
        <f t="shared" ca="1" si="16"/>
        <v>7.7718289704176158E-3</v>
      </c>
      <c r="D129" s="7">
        <f ca="1">INDEX(YTW!$B$6:$AW$312,MATCH(sterr_vs_rmse!$A129,YTW!$A$6:$A$312,0),MATCH(sterr_vs_rmse!B$1,YTW!$B$5:$AW$5,0))</f>
        <v>1.327688E-2</v>
      </c>
      <c r="E129" s="7">
        <f t="shared" ca="1" si="15"/>
        <v>2.5137958460808241E-2</v>
      </c>
      <c r="F129" s="7">
        <f t="shared" ca="1" si="17"/>
        <v>1.1861078460808241E-2</v>
      </c>
      <c r="G129" s="7">
        <f t="shared" ca="1" si="18"/>
        <v>1.4068518225344919E-4</v>
      </c>
    </row>
    <row r="130" spans="1:7" x14ac:dyDescent="0.35">
      <c r="A130" s="20">
        <v>40421</v>
      </c>
      <c r="B130" s="5">
        <f ca="1">INDEX(level!$B$6:$AH$312,MATCH(sterr_vs_rmse!$A130,level!$A$6:$A$312,0),MATCH(sterr_vs_rmse!B$1,level!$B$5:$AH$5,0))</f>
        <v>1654.36</v>
      </c>
      <c r="C130" s="46">
        <f t="shared" ca="1" si="16"/>
        <v>1.2559369338490889E-2</v>
      </c>
      <c r="D130" s="7">
        <f ca="1">INDEX(YTW!$B$6:$AW$312,MATCH(sterr_vs_rmse!$A130,YTW!$A$6:$A$312,0),MATCH(sterr_vs_rmse!B$1,YTW!$B$5:$AW$5,0))</f>
        <v>1.1439310000000001E-2</v>
      </c>
      <c r="E130" s="7">
        <f t="shared" ca="1" si="15"/>
        <v>2.3651789309642623E-2</v>
      </c>
      <c r="F130" s="7">
        <f t="shared" ref="F130:F161" ca="1" si="19">E130-D130</f>
        <v>1.2212479309642622E-2</v>
      </c>
      <c r="G130" s="7">
        <f t="shared" ref="G130:G161" ca="1" si="20">(D130-E130)^2</f>
        <v>1.4914465088844913E-4</v>
      </c>
    </row>
    <row r="131" spans="1:7" x14ac:dyDescent="0.35">
      <c r="A131" s="20">
        <v>40451</v>
      </c>
      <c r="B131" s="5">
        <f ca="1">INDEX(level!$B$6:$AH$312,MATCH(sterr_vs_rmse!$A131,level!$A$6:$A$312,0),MATCH(sterr_vs_rmse!B$1,level!$B$5:$AH$5,0))</f>
        <v>1658.94</v>
      </c>
      <c r="C131" s="46">
        <f t="shared" ca="1" si="16"/>
        <v>2.7684421770353129E-3</v>
      </c>
      <c r="D131" s="7">
        <f ca="1">INDEX(YTW!$B$6:$AW$312,MATCH(sterr_vs_rmse!$A131,YTW!$A$6:$A$312,0),MATCH(sterr_vs_rmse!B$1,YTW!$B$5:$AW$5,0))</f>
        <v>1.0994200000000001E-2</v>
      </c>
      <c r="E131" s="7">
        <f t="shared" ref="E131:E188" ca="1" si="21">(B251/B131)^(1/10)-1</f>
        <v>2.3443229311001401E-2</v>
      </c>
      <c r="F131" s="7">
        <f t="shared" ca="1" si="19"/>
        <v>1.24490293110014E-2</v>
      </c>
      <c r="G131" s="7">
        <f t="shared" ca="1" si="20"/>
        <v>1.5497833078617201E-4</v>
      </c>
    </row>
    <row r="132" spans="1:7" x14ac:dyDescent="0.35">
      <c r="A132" s="20">
        <v>40480</v>
      </c>
      <c r="B132" s="5">
        <f ca="1">INDEX(level!$B$6:$AH$312,MATCH(sterr_vs_rmse!$A132,level!$A$6:$A$312,0),MATCH(sterr_vs_rmse!B$1,level!$B$5:$AH$5,0))</f>
        <v>1664.56</v>
      </c>
      <c r="C132" s="46">
        <f t="shared" ref="C132:C195" ca="1" si="22">B132/B131-1</f>
        <v>3.3877054022446451E-3</v>
      </c>
      <c r="D132" s="7">
        <f ca="1">INDEX(YTW!$B$6:$AW$312,MATCH(sterr_vs_rmse!$A132,YTW!$A$6:$A$312,0),MATCH(sterr_vs_rmse!B$1,YTW!$B$5:$AW$5,0))</f>
        <v>1.0317069999999999E-2</v>
      </c>
      <c r="E132" s="7">
        <f t="shared" ca="1" si="21"/>
        <v>2.2707123636465987E-2</v>
      </c>
      <c r="F132" s="7">
        <f t="shared" ca="1" si="19"/>
        <v>1.2390053636465987E-2</v>
      </c>
      <c r="G132" s="7">
        <f t="shared" ca="1" si="20"/>
        <v>1.5351342911450403E-4</v>
      </c>
    </row>
    <row r="133" spans="1:7" x14ac:dyDescent="0.35">
      <c r="A133" s="20">
        <v>40512</v>
      </c>
      <c r="B133" s="5">
        <f ca="1">INDEX(level!$B$6:$AH$312,MATCH(sterr_vs_rmse!$A133,level!$A$6:$A$312,0),MATCH(sterr_vs_rmse!B$1,level!$B$5:$AH$5,0))</f>
        <v>1654.52</v>
      </c>
      <c r="C133" s="46">
        <f t="shared" ca="1" si="22"/>
        <v>-6.0316239727015164E-3</v>
      </c>
      <c r="D133" s="7">
        <f ca="1">INDEX(YTW!$B$6:$AW$312,MATCH(sterr_vs_rmse!$A133,YTW!$A$6:$A$312,0),MATCH(sterr_vs_rmse!B$1,YTW!$B$5:$AW$5,0))</f>
        <v>1.2131869999999999E-2</v>
      </c>
      <c r="E133" s="7">
        <f t="shared" ca="1" si="21"/>
        <v>2.3449736120437326E-2</v>
      </c>
      <c r="F133" s="7">
        <f t="shared" ca="1" si="19"/>
        <v>1.1317866120437326E-2</v>
      </c>
      <c r="G133" s="7">
        <f t="shared" ca="1" si="20"/>
        <v>1.2809409352014306E-4</v>
      </c>
    </row>
    <row r="134" spans="1:7" x14ac:dyDescent="0.35">
      <c r="A134" s="20">
        <v>40543</v>
      </c>
      <c r="B134" s="5">
        <f ca="1">INDEX(level!$B$6:$AH$312,MATCH(sterr_vs_rmse!$A134,level!$A$6:$A$312,0),MATCH(sterr_vs_rmse!B$1,level!$B$5:$AH$5,0))</f>
        <v>1629.61</v>
      </c>
      <c r="C134" s="46">
        <f t="shared" ca="1" si="22"/>
        <v>-1.5055726132050418E-2</v>
      </c>
      <c r="D134" s="7">
        <f ca="1">INDEX(YTW!$B$6:$AW$312,MATCH(sterr_vs_rmse!$A134,YTW!$A$6:$A$312,0),MATCH(sterr_vs_rmse!B$1,YTW!$B$5:$AW$5,0))</f>
        <v>1.550791E-2</v>
      </c>
      <c r="E134" s="7">
        <f t="shared" ca="1" si="21"/>
        <v>2.5031021643031837E-2</v>
      </c>
      <c r="F134" s="7">
        <f t="shared" ca="1" si="19"/>
        <v>9.5231116430318369E-3</v>
      </c>
      <c r="G134" s="7">
        <f t="shared" ca="1" si="20"/>
        <v>9.0689655365648535E-5</v>
      </c>
    </row>
    <row r="135" spans="1:7" x14ac:dyDescent="0.35">
      <c r="A135" s="20">
        <v>40574</v>
      </c>
      <c r="B135" s="5">
        <f ca="1">INDEX(level!$B$6:$AH$312,MATCH(sterr_vs_rmse!$A135,level!$A$6:$A$312,0),MATCH(sterr_vs_rmse!B$1,level!$B$5:$AH$5,0))</f>
        <v>1634.44</v>
      </c>
      <c r="C135" s="46">
        <f t="shared" ca="1" si="22"/>
        <v>2.9638993378784395E-3</v>
      </c>
      <c r="D135" s="7">
        <f ca="1">INDEX(YTW!$B$6:$AW$312,MATCH(sterr_vs_rmse!$A135,YTW!$A$6:$A$312,0),MATCH(sterr_vs_rmse!B$1,YTW!$B$5:$AW$5,0))</f>
        <v>1.515763E-2</v>
      </c>
      <c r="E135" s="7">
        <f t="shared" ca="1" si="21"/>
        <v>2.447796321789486E-2</v>
      </c>
      <c r="F135" s="7">
        <f t="shared" ca="1" si="19"/>
        <v>9.3203332178948602E-3</v>
      </c>
      <c r="G135" s="7">
        <f t="shared" ca="1" si="20"/>
        <v>8.6868611292594366E-5</v>
      </c>
    </row>
    <row r="136" spans="1:7" x14ac:dyDescent="0.35">
      <c r="A136" s="20">
        <v>40602</v>
      </c>
      <c r="B136" s="5">
        <f ca="1">INDEX(level!$B$6:$AH$312,MATCH(sterr_vs_rmse!$A136,level!$A$6:$A$312,0),MATCH(sterr_vs_rmse!B$1,level!$B$5:$AH$5,0))</f>
        <v>1630.2</v>
      </c>
      <c r="C136" s="46">
        <f t="shared" ca="1" si="22"/>
        <v>-2.5941606911236148E-3</v>
      </c>
      <c r="D136" s="7">
        <f ca="1">INDEX(YTW!$B$6:$AW$312,MATCH(sterr_vs_rmse!$A136,YTW!$A$6:$A$312,0),MATCH(sterr_vs_rmse!B$1,YTW!$B$5:$AW$5,0))</f>
        <v>1.639181E-2</v>
      </c>
      <c r="E136" s="7">
        <f t="shared" ca="1" si="21"/>
        <v>2.3884286837336122E-2</v>
      </c>
      <c r="F136" s="7">
        <f t="shared" ca="1" si="19"/>
        <v>7.492476837336122E-3</v>
      </c>
      <c r="G136" s="7">
        <f t="shared" ca="1" si="20"/>
        <v>5.6137209158018299E-5</v>
      </c>
    </row>
    <row r="137" spans="1:7" x14ac:dyDescent="0.35">
      <c r="A137" s="20">
        <v>40633</v>
      </c>
      <c r="B137" s="5">
        <f ca="1">INDEX(level!$B$6:$AH$312,MATCH(sterr_vs_rmse!$A137,level!$A$6:$A$312,0),MATCH(sterr_vs_rmse!B$1,level!$B$5:$AH$5,0))</f>
        <v>1629.03</v>
      </c>
      <c r="C137" s="46">
        <f t="shared" ca="1" si="22"/>
        <v>-7.1770334928233925E-4</v>
      </c>
      <c r="D137" s="7">
        <f ca="1">INDEX(YTW!$B$6:$AW$312,MATCH(sterr_vs_rmse!$A137,YTW!$A$6:$A$312,0),MATCH(sterr_vs_rmse!B$1,YTW!$B$5:$AW$5,0))</f>
        <v>1.72117E-2</v>
      </c>
      <c r="E137" s="7">
        <f t="shared" ca="1" si="21"/>
        <v>2.3253204581429321E-2</v>
      </c>
      <c r="F137" s="7">
        <f t="shared" ca="1" si="19"/>
        <v>6.041504581429321E-3</v>
      </c>
      <c r="G137" s="7">
        <f t="shared" ca="1" si="20"/>
        <v>3.6499777607431473E-5</v>
      </c>
    </row>
    <row r="138" spans="1:7" x14ac:dyDescent="0.35">
      <c r="A138" s="20">
        <v>40662</v>
      </c>
      <c r="B138" s="5">
        <f ca="1">INDEX(level!$B$6:$AH$312,MATCH(sterr_vs_rmse!$A138,level!$A$6:$A$312,0),MATCH(sterr_vs_rmse!B$1,level!$B$5:$AH$5,0))</f>
        <v>1646.04</v>
      </c>
      <c r="C138" s="46">
        <f t="shared" ca="1" si="22"/>
        <v>1.0441796651995405E-2</v>
      </c>
      <c r="D138" s="7">
        <f ca="1">INDEX(YTW!$B$6:$AW$312,MATCH(sterr_vs_rmse!$A138,YTW!$A$6:$A$312,0),MATCH(sterr_vs_rmse!B$1,YTW!$B$5:$AW$5,0))</f>
        <v>1.5186649999999999E-2</v>
      </c>
      <c r="E138" s="7">
        <f t="shared" ca="1" si="21"/>
        <v>2.2574127886275441E-2</v>
      </c>
      <c r="F138" s="7">
        <f t="shared" ca="1" si="19"/>
        <v>7.3874778862754419E-3</v>
      </c>
      <c r="G138" s="7">
        <f t="shared" ca="1" si="20"/>
        <v>5.457482952020867E-5</v>
      </c>
    </row>
    <row r="139" spans="1:7" x14ac:dyDescent="0.35">
      <c r="A139" s="20">
        <v>40694</v>
      </c>
      <c r="B139" s="5">
        <f ca="1">INDEX(level!$B$6:$AH$312,MATCH(sterr_vs_rmse!$A139,level!$A$6:$A$312,0),MATCH(sterr_vs_rmse!B$1,level!$B$5:$AH$5,0))</f>
        <v>1666.81</v>
      </c>
      <c r="C139" s="46">
        <f t="shared" ca="1" si="22"/>
        <v>1.2618162377584952E-2</v>
      </c>
      <c r="D139" s="7">
        <f ca="1">INDEX(YTW!$B$6:$AW$312,MATCH(sterr_vs_rmse!$A139,YTW!$A$6:$A$312,0),MATCH(sterr_vs_rmse!B$1,YTW!$B$5:$AW$5,0))</f>
        <v>1.2936399999999999E-2</v>
      </c>
      <c r="E139" s="7">
        <f t="shared" ca="1" si="21"/>
        <v>2.1618318316941831E-2</v>
      </c>
      <c r="F139" s="7">
        <f t="shared" ca="1" si="19"/>
        <v>8.6819183169418324E-3</v>
      </c>
      <c r="G139" s="7">
        <f t="shared" ca="1" si="20"/>
        <v>7.5375705662050104E-5</v>
      </c>
    </row>
    <row r="140" spans="1:7" x14ac:dyDescent="0.35">
      <c r="A140" s="20">
        <v>40724</v>
      </c>
      <c r="B140" s="5">
        <f ca="1">INDEX(level!$B$6:$AH$312,MATCH(sterr_vs_rmse!$A140,level!$A$6:$A$312,0),MATCH(sterr_vs_rmse!B$1,level!$B$5:$AH$5,0))</f>
        <v>1665.44</v>
      </c>
      <c r="C140" s="46">
        <f t="shared" ca="1" si="22"/>
        <v>-8.2192931407887304E-4</v>
      </c>
      <c r="D140" s="7">
        <f ca="1">INDEX(YTW!$B$6:$AW$312,MATCH(sterr_vs_rmse!$A140,YTW!$A$6:$A$312,0),MATCH(sterr_vs_rmse!B$1,YTW!$B$5:$AW$5,0))</f>
        <v>1.3425050000000001E-2</v>
      </c>
      <c r="E140" s="7">
        <f t="shared" ca="1" si="21"/>
        <v>2.1627070454053099E-2</v>
      </c>
      <c r="F140" s="7">
        <f t="shared" ca="1" si="19"/>
        <v>8.202020454053098E-3</v>
      </c>
      <c r="G140" s="7">
        <f t="shared" ca="1" si="20"/>
        <v>6.7273139528705394E-5</v>
      </c>
    </row>
    <row r="141" spans="1:7" x14ac:dyDescent="0.35">
      <c r="A141" s="20">
        <v>40753</v>
      </c>
      <c r="B141" s="5">
        <f ca="1">INDEX(level!$B$6:$AH$312,MATCH(sterr_vs_rmse!$A141,level!$A$6:$A$312,0),MATCH(sterr_vs_rmse!B$1,level!$B$5:$AH$5,0))</f>
        <v>1689.16</v>
      </c>
      <c r="C141" s="46">
        <f t="shared" ca="1" si="22"/>
        <v>1.4242482467095696E-2</v>
      </c>
      <c r="D141" s="7">
        <f ca="1">INDEX(YTW!$B$6:$AW$312,MATCH(sterr_vs_rmse!$A141,YTW!$A$6:$A$312,0),MATCH(sterr_vs_rmse!B$1,YTW!$B$5:$AW$5,0))</f>
        <v>1.087959E-2</v>
      </c>
      <c r="E141" s="7">
        <f t="shared" ca="1" si="21"/>
        <v>2.0974811226172285E-2</v>
      </c>
      <c r="F141" s="7">
        <f t="shared" ca="1" si="19"/>
        <v>1.0095221226172285E-2</v>
      </c>
      <c r="G141" s="7">
        <f t="shared" ca="1" si="20"/>
        <v>1.0191349160535946E-4</v>
      </c>
    </row>
    <row r="142" spans="1:7" x14ac:dyDescent="0.35">
      <c r="A142" s="20">
        <v>40786</v>
      </c>
      <c r="B142" s="5">
        <f ca="1">INDEX(level!$B$6:$AH$312,MATCH(sterr_vs_rmse!$A142,level!$A$6:$A$312,0),MATCH(sterr_vs_rmse!B$1,level!$B$5:$AH$5,0))</f>
        <v>1718.99</v>
      </c>
      <c r="C142" s="46">
        <f t="shared" ca="1" si="22"/>
        <v>1.765966515901396E-2</v>
      </c>
      <c r="D142" s="7">
        <f ca="1">INDEX(YTW!$B$6:$AW$312,MATCH(sterr_vs_rmse!$A142,YTW!$A$6:$A$312,0),MATCH(sterr_vs_rmse!B$1,YTW!$B$5:$AW$5,0))</f>
        <v>7.7833499999999996E-3</v>
      </c>
      <c r="E142" s="7">
        <f t="shared" ca="1" si="21"/>
        <v>1.901983363964499E-2</v>
      </c>
      <c r="F142" s="7">
        <f t="shared" ca="1" si="19"/>
        <v>1.123648363964499E-2</v>
      </c>
      <c r="G142" s="7">
        <f t="shared" ca="1" si="20"/>
        <v>1.2625856458400953E-4</v>
      </c>
    </row>
    <row r="143" spans="1:7" x14ac:dyDescent="0.35">
      <c r="A143" s="20">
        <v>40816</v>
      </c>
      <c r="B143" s="5">
        <f ca="1">INDEX(level!$B$6:$AH$312,MATCH(sterr_vs_rmse!$A143,level!$A$6:$A$312,0),MATCH(sterr_vs_rmse!B$1,level!$B$5:$AH$5,0))</f>
        <v>1724.33</v>
      </c>
      <c r="C143" s="46">
        <f t="shared" ca="1" si="22"/>
        <v>3.1064753139924406E-3</v>
      </c>
      <c r="D143" s="7">
        <f ca="1">INDEX(YTW!$B$6:$AW$312,MATCH(sterr_vs_rmse!$A143,YTW!$A$6:$A$312,0),MATCH(sterr_vs_rmse!B$1,YTW!$B$5:$AW$5,0))</f>
        <v>7.9129600000000001E-3</v>
      </c>
      <c r="E143" s="7">
        <f t="shared" ca="1" si="21"/>
        <v>1.8077728239665358E-2</v>
      </c>
      <c r="F143" s="7">
        <f t="shared" ca="1" si="19"/>
        <v>1.0164768239665358E-2</v>
      </c>
      <c r="G143" s="7">
        <f t="shared" ca="1" si="20"/>
        <v>1.0332251336610959E-4</v>
      </c>
    </row>
    <row r="144" spans="1:7" x14ac:dyDescent="0.35">
      <c r="A144" s="20">
        <v>40847</v>
      </c>
      <c r="B144" s="5">
        <f ca="1">INDEX(level!$B$6:$AH$312,MATCH(sterr_vs_rmse!$A144,level!$A$6:$A$312,0),MATCH(sterr_vs_rmse!B$1,level!$B$5:$AH$5,0))</f>
        <v>1720.39</v>
      </c>
      <c r="C144" s="46">
        <f t="shared" ca="1" si="22"/>
        <v>-2.2849454570760264E-3</v>
      </c>
      <c r="D144" s="7">
        <f ca="1">INDEX(YTW!$B$6:$AW$312,MATCH(sterr_vs_rmse!$A144,YTW!$A$6:$A$312,0),MATCH(sterr_vs_rmse!B$1,YTW!$B$5:$AW$5,0))</f>
        <v>8.3736100000000001E-3</v>
      </c>
      <c r="E144" s="7">
        <f t="shared" ca="1" si="21"/>
        <v>1.7727088264365642E-2</v>
      </c>
      <c r="F144" s="7">
        <f t="shared" ca="1" si="19"/>
        <v>9.3534782643656424E-3</v>
      </c>
      <c r="G144" s="7">
        <f t="shared" ca="1" si="20"/>
        <v>8.7487555641960514E-5</v>
      </c>
    </row>
    <row r="145" spans="1:7" x14ac:dyDescent="0.35">
      <c r="A145" s="20">
        <v>40877</v>
      </c>
      <c r="B145" s="5">
        <f ca="1">INDEX(level!$B$6:$AH$312,MATCH(sterr_vs_rmse!$A145,level!$A$6:$A$312,0),MATCH(sterr_vs_rmse!B$1,level!$B$5:$AH$5,0))</f>
        <v>1726.81</v>
      </c>
      <c r="C145" s="46">
        <f t="shared" ca="1" si="22"/>
        <v>3.7317119955357914E-3</v>
      </c>
      <c r="D145" s="7">
        <f ca="1">INDEX(YTW!$B$6:$AW$312,MATCH(sterr_vs_rmse!$A145,YTW!$A$6:$A$312,0),MATCH(sterr_vs_rmse!B$1,YTW!$B$5:$AW$5,0))</f>
        <v>7.9560099999999995E-3</v>
      </c>
      <c r="E145" s="7">
        <f t="shared" ca="1" si="21"/>
        <v>1.7613652266054602E-2</v>
      </c>
      <c r="F145" s="7">
        <f t="shared" ca="1" si="19"/>
        <v>9.657642266054603E-3</v>
      </c>
      <c r="G145" s="7">
        <f t="shared" ca="1" si="20"/>
        <v>9.3270054139084281E-5</v>
      </c>
    </row>
    <row r="146" spans="1:7" x14ac:dyDescent="0.35">
      <c r="A146" s="20">
        <v>40907</v>
      </c>
      <c r="B146" s="5">
        <f ca="1">INDEX(level!$B$6:$AH$312,MATCH(sterr_vs_rmse!$A146,level!$A$6:$A$312,0),MATCH(sterr_vs_rmse!B$1,level!$B$5:$AH$5,0))</f>
        <v>1736.67</v>
      </c>
      <c r="C146" s="46">
        <f t="shared" ca="1" si="22"/>
        <v>5.7099507183766551E-3</v>
      </c>
      <c r="D146" s="7">
        <f ca="1">INDEX(YTW!$B$6:$AW$312,MATCH(sterr_vs_rmse!$A146,YTW!$A$6:$A$312,0),MATCH(sterr_vs_rmse!B$1,YTW!$B$5:$AW$5,0))</f>
        <v>7.1995699999999998E-3</v>
      </c>
      <c r="E146" s="7">
        <f t="shared" ca="1" si="21"/>
        <v>1.676552513134566E-2</v>
      </c>
      <c r="F146" s="7">
        <f t="shared" ca="1" si="19"/>
        <v>9.565955131345661E-3</v>
      </c>
      <c r="G146" s="7">
        <f t="shared" ca="1" si="20"/>
        <v>9.1507497574918378E-5</v>
      </c>
    </row>
    <row r="147" spans="1:7" x14ac:dyDescent="0.35">
      <c r="A147" s="20">
        <v>40939</v>
      </c>
      <c r="B147" s="5">
        <f ca="1">INDEX(level!$B$6:$AH$312,MATCH(sterr_vs_rmse!$A147,level!$A$6:$A$312,0),MATCH(sterr_vs_rmse!B$1,level!$B$5:$AH$5,0))</f>
        <v>1745.54</v>
      </c>
      <c r="C147" s="46">
        <f t="shared" ca="1" si="22"/>
        <v>5.1074758013900379E-3</v>
      </c>
      <c r="D147" s="7">
        <f ca="1">INDEX(YTW!$B$6:$AW$312,MATCH(sterr_vs_rmse!$A147,YTW!$A$6:$A$312,0),MATCH(sterr_vs_rmse!B$1,YTW!$B$5:$AW$5,0))</f>
        <v>6.2700299999999994E-3</v>
      </c>
      <c r="E147" s="7">
        <f t="shared" ca="1" si="21"/>
        <v>1.4934823826945998E-2</v>
      </c>
      <c r="F147" s="7">
        <f t="shared" ca="1" si="19"/>
        <v>8.6647938269459983E-3</v>
      </c>
      <c r="G147" s="7">
        <f t="shared" ca="1" si="20"/>
        <v>7.5078652063481472E-5</v>
      </c>
    </row>
    <row r="148" spans="1:7" x14ac:dyDescent="0.35">
      <c r="A148" s="20">
        <v>40968</v>
      </c>
      <c r="B148" s="5">
        <f ca="1">INDEX(level!$B$6:$AH$312,MATCH(sterr_vs_rmse!$A148,level!$A$6:$A$312,0),MATCH(sterr_vs_rmse!B$1,level!$B$5:$AH$5,0))</f>
        <v>1737.4</v>
      </c>
      <c r="C148" s="46">
        <f t="shared" ca="1" si="22"/>
        <v>-4.6633133586166942E-3</v>
      </c>
      <c r="D148" s="7">
        <f ca="1">INDEX(YTW!$B$6:$AW$312,MATCH(sterr_vs_rmse!$A148,YTW!$A$6:$A$312,0),MATCH(sterr_vs_rmse!B$1,YTW!$B$5:$AW$5,0))</f>
        <v>7.5341599999999998E-3</v>
      </c>
      <c r="E148" s="7">
        <f t="shared" ca="1" si="21"/>
        <v>1.4956013669365165E-2</v>
      </c>
      <c r="F148" s="7">
        <f t="shared" ca="1" si="19"/>
        <v>7.4218536693651648E-3</v>
      </c>
      <c r="G148" s="7">
        <f t="shared" ca="1" si="20"/>
        <v>5.5083911889469162E-5</v>
      </c>
    </row>
    <row r="149" spans="1:7" x14ac:dyDescent="0.35">
      <c r="A149" s="20">
        <v>40998</v>
      </c>
      <c r="B149" s="5">
        <f ca="1">INDEX(level!$B$6:$AH$312,MATCH(sterr_vs_rmse!$A149,level!$A$6:$A$312,0),MATCH(sterr_vs_rmse!B$1,level!$B$5:$AH$5,0))</f>
        <v>1728.36</v>
      </c>
      <c r="C149" s="46">
        <f t="shared" ca="1" si="22"/>
        <v>-5.2031771612756073E-3</v>
      </c>
      <c r="D149" s="7">
        <f ca="1">INDEX(YTW!$B$6:$AW$312,MATCH(sterr_vs_rmse!$A149,YTW!$A$6:$A$312,0),MATCH(sterr_vs_rmse!B$1,YTW!$B$5:$AW$5,0))</f>
        <v>8.7222100000000011E-3</v>
      </c>
      <c r="E149" s="7">
        <f t="shared" ca="1" si="21"/>
        <v>1.2890894282763687E-2</v>
      </c>
      <c r="F149" s="7">
        <f t="shared" ca="1" si="19"/>
        <v>4.1686842827636864E-3</v>
      </c>
      <c r="G149" s="7">
        <f t="shared" ca="1" si="20"/>
        <v>1.7377928649360989E-5</v>
      </c>
    </row>
    <row r="150" spans="1:7" x14ac:dyDescent="0.35">
      <c r="A150" s="20">
        <v>41029</v>
      </c>
      <c r="B150" s="5">
        <f ca="1">INDEX(level!$B$6:$AH$312,MATCH(sterr_vs_rmse!$A150,level!$A$6:$A$312,0),MATCH(sterr_vs_rmse!B$1,level!$B$5:$AH$5,0))</f>
        <v>1745.23</v>
      </c>
      <c r="C150" s="46">
        <f t="shared" ca="1" si="22"/>
        <v>9.7606980027309387E-3</v>
      </c>
      <c r="D150" s="7">
        <f ca="1">INDEX(YTW!$B$6:$AW$312,MATCH(sterr_vs_rmse!$A150,YTW!$A$6:$A$312,0),MATCH(sterr_vs_rmse!B$1,YTW!$B$5:$AW$5,0))</f>
        <v>6.95825E-3</v>
      </c>
      <c r="E150" s="7">
        <f t="shared" ca="1" si="21"/>
        <v>1.027211914998305E-2</v>
      </c>
      <c r="F150" s="7">
        <f t="shared" ca="1" si="19"/>
        <v>3.31386914998305E-3</v>
      </c>
      <c r="G150" s="7">
        <f t="shared" ca="1" si="20"/>
        <v>1.0981728743209381E-5</v>
      </c>
    </row>
    <row r="151" spans="1:7" x14ac:dyDescent="0.35">
      <c r="A151" s="20">
        <v>41060</v>
      </c>
      <c r="B151" s="5">
        <f ca="1">INDEX(level!$B$6:$AH$312,MATCH(sterr_vs_rmse!$A151,level!$A$6:$A$312,0),MATCH(sterr_vs_rmse!B$1,level!$B$5:$AH$5,0))</f>
        <v>1758.34</v>
      </c>
      <c r="C151" s="46">
        <f t="shared" ca="1" si="22"/>
        <v>7.5119038751338962E-3</v>
      </c>
      <c r="D151" s="7">
        <f ca="1">INDEX(YTW!$B$6:$AW$312,MATCH(sterr_vs_rmse!$A151,YTW!$A$6:$A$312,0),MATCH(sterr_vs_rmse!B$1,YTW!$B$5:$AW$5,0))</f>
        <v>5.9274800000000006E-3</v>
      </c>
      <c r="E151" s="7">
        <f t="shared" ca="1" si="21"/>
        <v>1.0201513709325427E-2</v>
      </c>
      <c r="F151" s="7">
        <f t="shared" ca="1" si="19"/>
        <v>4.2740337093254265E-3</v>
      </c>
      <c r="G151" s="7">
        <f t="shared" ca="1" si="20"/>
        <v>1.8267364148450065E-5</v>
      </c>
    </row>
    <row r="152" spans="1:7" x14ac:dyDescent="0.35">
      <c r="A152" s="20">
        <v>41089</v>
      </c>
      <c r="B152" s="5">
        <f ca="1">INDEX(level!$B$6:$AH$312,MATCH(sterr_vs_rmse!$A152,level!$A$6:$A$312,0),MATCH(sterr_vs_rmse!B$1,level!$B$5:$AH$5,0))</f>
        <v>1755.37</v>
      </c>
      <c r="C152" s="46">
        <f t="shared" ca="1" si="22"/>
        <v>-1.6890931219217808E-3</v>
      </c>
      <c r="D152" s="7">
        <f ca="1">INDEX(YTW!$B$6:$AW$312,MATCH(sterr_vs_rmse!$A152,YTW!$A$6:$A$312,0),MATCH(sterr_vs_rmse!B$1,YTW!$B$5:$AW$5,0))</f>
        <v>6.4895600000000001E-3</v>
      </c>
      <c r="E152" s="7">
        <f t="shared" ca="1" si="21"/>
        <v>9.6222183819236751E-3</v>
      </c>
      <c r="F152" s="7">
        <f t="shared" ca="1" si="19"/>
        <v>3.1326583819236749E-3</v>
      </c>
      <c r="G152" s="7">
        <f t="shared" ca="1" si="20"/>
        <v>9.813548537836658E-6</v>
      </c>
    </row>
    <row r="153" spans="1:7" x14ac:dyDescent="0.35">
      <c r="A153" s="20">
        <v>41121</v>
      </c>
      <c r="B153" s="5">
        <f ca="1">INDEX(level!$B$6:$AH$312,MATCH(sterr_vs_rmse!$A153,level!$A$6:$A$312,0),MATCH(sterr_vs_rmse!B$1,level!$B$5:$AH$5,0))</f>
        <v>1766.15</v>
      </c>
      <c r="C153" s="46">
        <f t="shared" ca="1" si="22"/>
        <v>6.1411554259216405E-3</v>
      </c>
      <c r="D153" s="7">
        <f ca="1">INDEX(YTW!$B$6:$AW$312,MATCH(sterr_vs_rmse!$A153,YTW!$A$6:$A$312,0),MATCH(sterr_vs_rmse!B$1,YTW!$B$5:$AW$5,0))</f>
        <v>5.1890499999999997E-3</v>
      </c>
      <c r="E153" s="7">
        <f t="shared" ca="1" si="21"/>
        <v>1.0348990420139259E-2</v>
      </c>
      <c r="F153" s="7">
        <f t="shared" ca="1" si="19"/>
        <v>5.1599404201392593E-3</v>
      </c>
      <c r="G153" s="7">
        <f t="shared" ca="1" si="20"/>
        <v>2.6624985139386917E-5</v>
      </c>
    </row>
    <row r="154" spans="1:7" x14ac:dyDescent="0.35">
      <c r="A154" s="20">
        <v>41152</v>
      </c>
      <c r="B154" s="5">
        <f ca="1">INDEX(level!$B$6:$AH$312,MATCH(sterr_vs_rmse!$A154,level!$A$6:$A$312,0),MATCH(sterr_vs_rmse!B$1,level!$B$5:$AH$5,0))</f>
        <v>1766.74</v>
      </c>
      <c r="C154" s="46">
        <f t="shared" ca="1" si="22"/>
        <v>3.3405996093183177E-4</v>
      </c>
      <c r="D154" s="7">
        <f ca="1">INDEX(YTW!$B$6:$AW$312,MATCH(sterr_vs_rmse!$A154,YTW!$A$6:$A$312,0),MATCH(sterr_vs_rmse!B$1,YTW!$B$5:$AW$5,0))</f>
        <v>5.2908599999999997E-3</v>
      </c>
      <c r="E154" s="7">
        <f t="shared" ca="1" si="21"/>
        <v>8.2648215774927536E-3</v>
      </c>
      <c r="F154" s="7">
        <f t="shared" ca="1" si="19"/>
        <v>2.9739615774927539E-3</v>
      </c>
      <c r="G154" s="7">
        <f t="shared" ca="1" si="20"/>
        <v>8.8444474644031892E-6</v>
      </c>
    </row>
    <row r="155" spans="1:7" x14ac:dyDescent="0.35">
      <c r="A155" s="20">
        <v>41180</v>
      </c>
      <c r="B155" s="5">
        <f ca="1">INDEX(level!$B$6:$AH$312,MATCH(sterr_vs_rmse!$A155,level!$A$6:$A$312,0),MATCH(sterr_vs_rmse!B$1,level!$B$5:$AH$5,0))</f>
        <v>1766.17</v>
      </c>
      <c r="C155" s="46">
        <f t="shared" ca="1" si="22"/>
        <v>-3.2262811732342023E-4</v>
      </c>
      <c r="D155" s="7">
        <f ca="1">INDEX(YTW!$B$6:$AW$312,MATCH(sterr_vs_rmse!$A155,YTW!$A$6:$A$312,0),MATCH(sterr_vs_rmse!B$1,YTW!$B$5:$AW$5,0))</f>
        <v>5.4696100000000006E-3</v>
      </c>
      <c r="E155" s="7">
        <f t="shared" ca="1" si="21"/>
        <v>5.8551715083416944E-3</v>
      </c>
      <c r="F155" s="7">
        <f t="shared" ca="1" si="19"/>
        <v>3.855615083416938E-4</v>
      </c>
      <c r="G155" s="7">
        <f t="shared" ca="1" si="20"/>
        <v>1.4865767671472203E-7</v>
      </c>
    </row>
    <row r="156" spans="1:7" x14ac:dyDescent="0.35">
      <c r="A156" s="20">
        <v>41213</v>
      </c>
      <c r="B156" s="5">
        <f ca="1">INDEX(level!$B$6:$AH$312,MATCH(sterr_vs_rmse!$A156,level!$A$6:$A$312,0),MATCH(sterr_vs_rmse!B$1,level!$B$5:$AH$5,0))</f>
        <v>1763.03</v>
      </c>
      <c r="C156" s="46">
        <f t="shared" ca="1" si="22"/>
        <v>-1.7778583035609197E-3</v>
      </c>
      <c r="D156" s="7">
        <f ca="1">INDEX(YTW!$B$6:$AW$312,MATCH(sterr_vs_rmse!$A156,YTW!$A$6:$A$312,0),MATCH(sterr_vs_rmse!B$1,YTW!$B$5:$AW$5,0))</f>
        <v>6.0662799999999994E-3</v>
      </c>
      <c r="E156" s="7">
        <f t="shared" ca="1" si="21"/>
        <v>5.578141897464084E-3</v>
      </c>
      <c r="F156" s="7">
        <f t="shared" ca="1" si="19"/>
        <v>-4.8813810253591546E-4</v>
      </c>
      <c r="G156" s="7">
        <f t="shared" ca="1" si="20"/>
        <v>2.3827880714736391E-7</v>
      </c>
    </row>
    <row r="157" spans="1:7" x14ac:dyDescent="0.35">
      <c r="A157" s="20">
        <v>41243</v>
      </c>
      <c r="B157" s="5">
        <f ca="1">INDEX(level!$B$6:$AH$312,MATCH(sterr_vs_rmse!$A157,level!$A$6:$A$312,0),MATCH(sterr_vs_rmse!B$1,level!$B$5:$AH$5,0))</f>
        <v>1769.95</v>
      </c>
      <c r="C157" s="46">
        <f t="shared" ca="1" si="22"/>
        <v>3.925060832770999E-3</v>
      </c>
      <c r="D157" s="7">
        <f ca="1">INDEX(YTW!$B$6:$AW$312,MATCH(sterr_vs_rmse!$A157,YTW!$A$6:$A$312,0),MATCH(sterr_vs_rmse!B$1,YTW!$B$5:$AW$5,0))</f>
        <v>5.4288999999999995E-3</v>
      </c>
      <c r="E157" s="7">
        <f t="shared" ca="1" si="21"/>
        <v>6.9048220051974862E-3</v>
      </c>
      <c r="F157" s="7">
        <f t="shared" ca="1" si="19"/>
        <v>1.4759220051974867E-3</v>
      </c>
      <c r="G157" s="7">
        <f t="shared" ca="1" si="20"/>
        <v>2.1783457654261701E-6</v>
      </c>
    </row>
    <row r="158" spans="1:7" x14ac:dyDescent="0.35">
      <c r="A158" s="20">
        <v>41274</v>
      </c>
      <c r="B158" s="5">
        <f ca="1">INDEX(level!$B$6:$AH$312,MATCH(sterr_vs_rmse!$A158,level!$A$6:$A$312,0),MATCH(sterr_vs_rmse!B$1,level!$B$5:$AH$5,0))</f>
        <v>1766.44</v>
      </c>
      <c r="C158" s="46">
        <f t="shared" ca="1" si="22"/>
        <v>-1.9831068674256436E-3</v>
      </c>
      <c r="D158" s="7">
        <f ca="1">INDEX(YTW!$B$6:$AW$312,MATCH(sterr_vs_rmse!$A158,YTW!$A$6:$A$312,0),MATCH(sterr_vs_rmse!B$1,YTW!$B$5:$AW$5,0))</f>
        <v>5.87442E-3</v>
      </c>
      <c r="E158" s="7">
        <f t="shared" ca="1" si="21"/>
        <v>6.8585200414974512E-3</v>
      </c>
      <c r="F158" s="7">
        <f t="shared" ca="1" si="19"/>
        <v>9.8410004149745121E-4</v>
      </c>
      <c r="G158" s="7">
        <f t="shared" ca="1" si="20"/>
        <v>9.6845289167528518E-7</v>
      </c>
    </row>
    <row r="159" spans="1:7" x14ac:dyDescent="0.35">
      <c r="A159" s="20">
        <v>41305</v>
      </c>
      <c r="B159" s="5">
        <f ca="1">INDEX(level!$B$6:$AH$312,MATCH(sterr_vs_rmse!$A159,level!$A$6:$A$312,0),MATCH(sterr_vs_rmse!B$1,level!$B$5:$AH$5,0))</f>
        <v>1759.28</v>
      </c>
      <c r="C159" s="46">
        <f t="shared" ca="1" si="22"/>
        <v>-4.0533502411630451E-3</v>
      </c>
      <c r="D159" s="7">
        <f ca="1">INDEX(YTW!$B$6:$AW$312,MATCH(sterr_vs_rmse!$A159,YTW!$A$6:$A$312,0),MATCH(sterr_vs_rmse!B$1,YTW!$B$5:$AW$5,0))</f>
        <v>6.7150700000000001E-3</v>
      </c>
      <c r="E159" s="7">
        <f t="shared" ca="1" si="21"/>
        <v>8.8717619783738044E-3</v>
      </c>
      <c r="F159" s="7">
        <f t="shared" ca="1" si="19"/>
        <v>2.1566919783738044E-3</v>
      </c>
      <c r="G159" s="7">
        <f t="shared" ca="1" si="20"/>
        <v>4.6513202895819142E-6</v>
      </c>
    </row>
    <row r="160" spans="1:7" x14ac:dyDescent="0.35">
      <c r="A160" s="20">
        <v>41333</v>
      </c>
      <c r="B160" s="5">
        <f ca="1">INDEX(level!$B$6:$AH$312,MATCH(sterr_vs_rmse!$A160,level!$A$6:$A$312,0),MATCH(sterr_vs_rmse!B$1,level!$B$5:$AH$5,0))</f>
        <v>1766.75</v>
      </c>
      <c r="C160" s="46">
        <f t="shared" ca="1" si="22"/>
        <v>4.2460552044019106E-3</v>
      </c>
      <c r="D160" s="7">
        <f ca="1">INDEX(YTW!$B$6:$AW$312,MATCH(sterr_vs_rmse!$A160,YTW!$A$6:$A$312,0),MATCH(sterr_vs_rmse!B$1,YTW!$B$5:$AW$5,0))</f>
        <v>6.1025200000000002E-3</v>
      </c>
      <c r="E160" s="7">
        <f t="shared" ca="1" si="21"/>
        <v>6.6639800713506059E-3</v>
      </c>
      <c r="F160" s="7">
        <f t="shared" ca="1" si="19"/>
        <v>5.6146007135060572E-4</v>
      </c>
      <c r="G160" s="7">
        <f t="shared" ca="1" si="20"/>
        <v>3.1523741172102726E-7</v>
      </c>
    </row>
    <row r="161" spans="1:7" x14ac:dyDescent="0.35">
      <c r="A161" s="20">
        <v>41362</v>
      </c>
      <c r="B161" s="5">
        <f ca="1">INDEX(level!$B$6:$AH$312,MATCH(sterr_vs_rmse!$A161,level!$A$6:$A$312,0),MATCH(sterr_vs_rmse!B$1,level!$B$5:$AH$5,0))</f>
        <v>1768.96</v>
      </c>
      <c r="C161" s="46">
        <f t="shared" ca="1" si="22"/>
        <v>1.2508843922456325E-3</v>
      </c>
      <c r="D161" s="7">
        <f ca="1">INDEX(YTW!$B$6:$AW$312,MATCH(sterr_vs_rmse!$A161,YTW!$A$6:$A$312,0),MATCH(sterr_vs_rmse!B$1,YTW!$B$5:$AW$5,0))</f>
        <v>6.1006400000000009E-3</v>
      </c>
      <c r="E161" s="7">
        <f t="shared" ca="1" si="21"/>
        <v>8.9785393457513241E-3</v>
      </c>
      <c r="F161" s="7">
        <f t="shared" ca="1" si="19"/>
        <v>2.8778993457513231E-3</v>
      </c>
      <c r="G161" s="7">
        <f t="shared" ca="1" si="20"/>
        <v>8.2823046442758937E-6</v>
      </c>
    </row>
    <row r="162" spans="1:7" x14ac:dyDescent="0.35">
      <c r="A162" s="20">
        <v>41394</v>
      </c>
      <c r="B162" s="5">
        <f ca="1">INDEX(level!$B$6:$AH$312,MATCH(sterr_vs_rmse!$A162,level!$A$6:$A$312,0),MATCH(sterr_vs_rmse!B$1,level!$B$5:$AH$5,0))</f>
        <v>1777.01</v>
      </c>
      <c r="C162" s="46">
        <f t="shared" ca="1" si="22"/>
        <v>4.5506964544139716E-3</v>
      </c>
      <c r="D162" s="7">
        <f ca="1">INDEX(YTW!$B$6:$AW$312,MATCH(sterr_vs_rmse!$A162,YTW!$A$6:$A$312,0),MATCH(sterr_vs_rmse!B$1,YTW!$B$5:$AW$5,0))</f>
        <v>5.3582500000000002E-3</v>
      </c>
      <c r="E162" s="7">
        <f t="shared" ca="1" si="21"/>
        <v>9.0630051132405409E-3</v>
      </c>
      <c r="F162" s="7">
        <f t="shared" ref="F162:F193" ca="1" si="23">E162-D162</f>
        <v>3.7047551132405408E-3</v>
      </c>
      <c r="G162" s="7">
        <f t="shared" ref="G162:G188" ca="1" si="24">(D162-E162)^2</f>
        <v>1.3725210449081931E-5</v>
      </c>
    </row>
    <row r="163" spans="1:7" x14ac:dyDescent="0.35">
      <c r="A163" s="20">
        <v>41425</v>
      </c>
      <c r="B163" s="5">
        <f ca="1">INDEX(level!$B$6:$AH$312,MATCH(sterr_vs_rmse!$A163,level!$A$6:$A$312,0),MATCH(sterr_vs_rmse!B$1,level!$B$5:$AH$5,0))</f>
        <v>1758.26</v>
      </c>
      <c r="C163" s="46">
        <f t="shared" ca="1" si="22"/>
        <v>-1.0551431899651686E-2</v>
      </c>
      <c r="D163" s="7">
        <f ca="1">INDEX(YTW!$B$6:$AW$312,MATCH(sterr_vs_rmse!$A163,YTW!$A$6:$A$312,0),MATCH(sterr_vs_rmse!B$1,YTW!$B$5:$AW$5,0))</f>
        <v>7.7303200000000006E-3</v>
      </c>
      <c r="E163" s="7">
        <f t="shared" ca="1" si="21"/>
        <v>9.3719843944706227E-3</v>
      </c>
      <c r="F163" s="7">
        <f t="shared" ca="1" si="23"/>
        <v>1.6416643944706221E-3</v>
      </c>
      <c r="G163" s="7">
        <f t="shared" ca="1" si="24"/>
        <v>2.6950619840725945E-6</v>
      </c>
    </row>
    <row r="164" spans="1:7" x14ac:dyDescent="0.35">
      <c r="A164" s="20">
        <v>41453</v>
      </c>
      <c r="B164" s="5">
        <f ca="1">INDEX(level!$B$6:$AH$312,MATCH(sterr_vs_rmse!$A164,level!$A$6:$A$312,0),MATCH(sterr_vs_rmse!B$1,level!$B$5:$AH$5,0))</f>
        <v>1743.85</v>
      </c>
      <c r="C164" s="46">
        <f t="shared" ca="1" si="22"/>
        <v>-8.1956024706244524E-3</v>
      </c>
      <c r="D164" s="7">
        <f ca="1">INDEX(YTW!$B$6:$AW$312,MATCH(sterr_vs_rmse!$A164,YTW!$A$6:$A$312,0),MATCH(sterr_vs_rmse!B$1,YTW!$B$5:$AW$5,0))</f>
        <v>9.6226999999999997E-3</v>
      </c>
      <c r="E164" s="7">
        <f t="shared" ca="1" si="21"/>
        <v>9.2563959416871455E-3</v>
      </c>
      <c r="F164" s="7">
        <f t="shared" ca="1" si="23"/>
        <v>-3.6630405831285413E-4</v>
      </c>
      <c r="G164" s="7">
        <f t="shared" ca="1" si="24"/>
        <v>1.3417866313646685E-7</v>
      </c>
    </row>
    <row r="165" spans="1:7" x14ac:dyDescent="0.35">
      <c r="A165" s="20">
        <v>41486</v>
      </c>
      <c r="B165" s="5">
        <f ca="1">INDEX(level!$B$6:$AH$312,MATCH(sterr_vs_rmse!$A165,level!$A$6:$A$312,0),MATCH(sterr_vs_rmse!B$1,level!$B$5:$AH$5,0))</f>
        <v>1745.97</v>
      </c>
      <c r="C165" s="46">
        <f t="shared" ca="1" si="22"/>
        <v>1.2157008917053069E-3</v>
      </c>
      <c r="D165" s="7">
        <f ca="1">INDEX(YTW!$B$6:$AW$312,MATCH(sterr_vs_rmse!$A165,YTW!$A$6:$A$312,0),MATCH(sterr_vs_rmse!B$1,YTW!$B$5:$AW$5,0))</f>
        <v>9.4280200000000005E-3</v>
      </c>
      <c r="E165" s="7">
        <f t="shared" ca="1" si="21"/>
        <v>9.2392819687521222E-3</v>
      </c>
      <c r="F165" s="7">
        <f t="shared" ca="1" si="23"/>
        <v>-1.8873803124787834E-4</v>
      </c>
      <c r="G165" s="7">
        <f t="shared" ca="1" si="24"/>
        <v>3.56220444393251E-8</v>
      </c>
    </row>
    <row r="166" spans="1:7" x14ac:dyDescent="0.35">
      <c r="A166" s="20">
        <v>41516</v>
      </c>
      <c r="B166" s="5">
        <f ca="1">INDEX(level!$B$6:$AH$312,MATCH(sterr_vs_rmse!$A166,level!$A$6:$A$312,0),MATCH(sterr_vs_rmse!B$1,level!$B$5:$AH$5,0))</f>
        <v>1738.07</v>
      </c>
      <c r="C166" s="46">
        <f t="shared" ca="1" si="22"/>
        <v>-4.5247054645841667E-3</v>
      </c>
      <c r="D166" s="7">
        <f ca="1">INDEX(YTW!$B$6:$AW$312,MATCH(sterr_vs_rmse!$A166,YTW!$A$6:$A$312,0),MATCH(sterr_vs_rmse!B$1,YTW!$B$5:$AW$5,0))</f>
        <v>1.0931249999999998E-2</v>
      </c>
      <c r="E166" s="7">
        <f t="shared" ca="1" si="21"/>
        <v>9.7450642191450054E-3</v>
      </c>
      <c r="F166" s="7">
        <f t="shared" ca="1" si="23"/>
        <v>-1.1861857808549928E-3</v>
      </c>
      <c r="G166" s="7">
        <f t="shared" ca="1" si="24"/>
        <v>1.4070367067025691E-6</v>
      </c>
    </row>
    <row r="167" spans="1:7" x14ac:dyDescent="0.35">
      <c r="A167" s="20">
        <v>41547</v>
      </c>
      <c r="B167" s="5">
        <f ca="1">INDEX(level!$B$6:$AH$312,MATCH(sterr_vs_rmse!$A167,level!$A$6:$A$312,0),MATCH(sterr_vs_rmse!B$1,level!$B$5:$AH$5,0))</f>
        <v>1750.94</v>
      </c>
      <c r="C167" s="46">
        <f t="shared" ca="1" si="22"/>
        <v>7.4047650554927014E-3</v>
      </c>
      <c r="D167" s="7">
        <f ca="1">INDEX(YTW!$B$6:$AW$312,MATCH(sterr_vs_rmse!$A167,YTW!$A$6:$A$312,0),MATCH(sterr_vs_rmse!B$1,YTW!$B$5:$AW$5,0))</f>
        <v>9.6133599999999996E-3</v>
      </c>
      <c r="E167" s="7">
        <f t="shared" ca="1" si="21"/>
        <v>8.0262044548380373E-3</v>
      </c>
      <c r="F167" s="7">
        <f t="shared" ca="1" si="23"/>
        <v>-1.5871555451619623E-3</v>
      </c>
      <c r="G167" s="7">
        <f t="shared" ca="1" si="24"/>
        <v>2.5190627245383657E-6</v>
      </c>
    </row>
    <row r="168" spans="1:7" x14ac:dyDescent="0.35">
      <c r="A168" s="20">
        <v>41578</v>
      </c>
      <c r="B168" s="5">
        <f ca="1">INDEX(level!$B$6:$AH$312,MATCH(sterr_vs_rmse!$A168,level!$A$6:$A$312,0),MATCH(sterr_vs_rmse!B$1,level!$B$5:$AH$5,0))</f>
        <v>1757.55</v>
      </c>
      <c r="C168" s="46">
        <f t="shared" ca="1" si="22"/>
        <v>3.775115081042113E-3</v>
      </c>
      <c r="D168" s="7">
        <f ca="1">INDEX(YTW!$B$6:$AW$312,MATCH(sterr_vs_rmse!$A168,YTW!$A$6:$A$312,0),MATCH(sterr_vs_rmse!B$1,YTW!$B$5:$AW$5,0))</f>
        <v>9.1575700000000003E-3</v>
      </c>
      <c r="E168" s="7">
        <f t="shared" ca="1" si="21"/>
        <v>7.2995232386925402E-3</v>
      </c>
      <c r="F168" s="7">
        <f t="shared" ca="1" si="23"/>
        <v>-1.8580467613074601E-3</v>
      </c>
      <c r="G168" s="7">
        <f t="shared" ca="1" si="24"/>
        <v>3.4523377672051419E-6</v>
      </c>
    </row>
    <row r="169" spans="1:7" x14ac:dyDescent="0.35">
      <c r="A169" s="20">
        <v>41607</v>
      </c>
      <c r="B169" s="5">
        <f ca="1">INDEX(level!$B$6:$AH$312,MATCH(sterr_vs_rmse!$A169,level!$A$6:$A$312,0),MATCH(sterr_vs_rmse!B$1,level!$B$5:$AH$5,0))</f>
        <v>1756.5</v>
      </c>
      <c r="C169" s="46">
        <f t="shared" ca="1" si="22"/>
        <v>-5.9742254843386799E-4</v>
      </c>
      <c r="D169" s="7">
        <f ca="1">INDEX(YTW!$B$6:$AW$312,MATCH(sterr_vs_rmse!$A169,YTW!$A$6:$A$312,0),MATCH(sterr_vs_rmse!B$1,YTW!$B$5:$AW$5,0))</f>
        <v>9.4372999999999992E-3</v>
      </c>
      <c r="E169" s="7">
        <f t="shared" ca="1" si="21"/>
        <v>9.558815873572879E-3</v>
      </c>
      <c r="F169" s="7">
        <f t="shared" ca="1" si="23"/>
        <v>1.2151587357287982E-4</v>
      </c>
      <c r="G169" s="7">
        <f t="shared" ca="1" si="24"/>
        <v>1.4766107530180112E-8</v>
      </c>
    </row>
    <row r="170" spans="1:7" x14ac:dyDescent="0.35">
      <c r="A170" s="20">
        <v>41639</v>
      </c>
      <c r="B170" s="5">
        <f ca="1">INDEX(level!$B$6:$AH$312,MATCH(sterr_vs_rmse!$A170,level!$A$6:$A$312,0),MATCH(sterr_vs_rmse!B$1,level!$B$5:$AH$5,0))</f>
        <v>1742.78</v>
      </c>
      <c r="C170" s="46">
        <f t="shared" ca="1" si="22"/>
        <v>-7.8109877597495325E-3</v>
      </c>
      <c r="D170" s="7">
        <f ca="1">INDEX(YTW!$B$6:$AW$312,MATCH(sterr_vs_rmse!$A170,YTW!$A$6:$A$312,0),MATCH(sterr_vs_rmse!B$1,YTW!$B$5:$AW$5,0))</f>
        <v>1.1510890000000001E-2</v>
      </c>
      <c r="E170" s="7">
        <f t="shared" ca="1" si="21"/>
        <v>1.2453865068380754E-2</v>
      </c>
      <c r="F170" s="7">
        <f t="shared" ca="1" si="23"/>
        <v>9.4297506838075286E-4</v>
      </c>
      <c r="G170" s="7">
        <f t="shared" ca="1" si="24"/>
        <v>8.8920197958768551E-7</v>
      </c>
    </row>
    <row r="171" spans="1:7" x14ac:dyDescent="0.35">
      <c r="A171" s="20">
        <v>41670</v>
      </c>
      <c r="B171" s="5">
        <f ca="1">INDEX(level!$B$6:$AH$312,MATCH(sterr_vs_rmse!$A171,level!$A$6:$A$312,0),MATCH(sterr_vs_rmse!B$1,level!$B$5:$AH$5,0))</f>
        <v>1757.63</v>
      </c>
      <c r="C171" s="46">
        <f t="shared" ca="1" si="22"/>
        <v>8.5208689564948425E-3</v>
      </c>
      <c r="D171" s="7">
        <f ca="1">INDEX(YTW!$B$6:$AW$312,MATCH(sterr_vs_rmse!$A171,YTW!$A$6:$A$312,0),MATCH(sterr_vs_rmse!B$1,YTW!$B$5:$AW$5,0))</f>
        <v>1.0246789999999999E-2</v>
      </c>
      <c r="E171" s="7">
        <f t="shared" ca="1" si="21"/>
        <v>1.1812946384881284E-2</v>
      </c>
      <c r="F171" s="7">
        <f t="shared" ca="1" si="23"/>
        <v>1.5661563848812857E-3</v>
      </c>
      <c r="G171" s="7">
        <f t="shared" ca="1" si="24"/>
        <v>2.4528458219044179E-6</v>
      </c>
    </row>
    <row r="172" spans="1:7" x14ac:dyDescent="0.35">
      <c r="A172" s="20">
        <v>41698</v>
      </c>
      <c r="B172" s="5">
        <f ca="1">INDEX(level!$B$6:$AH$312,MATCH(sterr_vs_rmse!$A172,level!$A$6:$A$312,0),MATCH(sterr_vs_rmse!B$1,level!$B$5:$AH$5,0))</f>
        <v>1761.18</v>
      </c>
      <c r="C172" s="46">
        <f t="shared" ca="1" si="22"/>
        <v>2.0197652520723697E-3</v>
      </c>
      <c r="D172" s="7">
        <f ca="1">INDEX(YTW!$B$6:$AW$312,MATCH(sterr_vs_rmse!$A172,YTW!$A$6:$A$312,0),MATCH(sterr_vs_rmse!B$1,YTW!$B$5:$AW$5,0))</f>
        <v>1.023463E-2</v>
      </c>
      <c r="E172" s="7">
        <f t="shared" ca="1" si="21"/>
        <v>1.0525283741044111E-2</v>
      </c>
      <c r="F172" s="7">
        <f t="shared" ca="1" si="23"/>
        <v>2.9065374104411158E-4</v>
      </c>
      <c r="G172" s="7">
        <f t="shared" ca="1" si="24"/>
        <v>8.4479597182937471E-8</v>
      </c>
    </row>
    <row r="173" spans="1:7" x14ac:dyDescent="0.35">
      <c r="A173" s="20">
        <v>41729</v>
      </c>
      <c r="B173" s="5">
        <f ca="1">INDEX(level!$B$6:$AH$312,MATCH(sterr_vs_rmse!$A173,level!$A$6:$A$312,0),MATCH(sterr_vs_rmse!B$1,level!$B$5:$AH$5,0))</f>
        <v>1754.03</v>
      </c>
      <c r="C173" s="46">
        <f t="shared" ca="1" si="22"/>
        <v>-4.0597781033171465E-3</v>
      </c>
      <c r="D173" s="7">
        <f ca="1">INDEX(YTW!$B$6:$AW$312,MATCH(sterr_vs_rmse!$A173,YTW!$A$6:$A$312,0),MATCH(sterr_vs_rmse!B$1,YTW!$B$5:$AW$5,0))</f>
        <v>1.165882E-2</v>
      </c>
      <c r="E173" s="7">
        <f t="shared" ca="1" si="21"/>
        <v>1.1435234703719432E-2</v>
      </c>
      <c r="F173" s="7">
        <f t="shared" ca="1" si="23"/>
        <v>-2.2358529628056789E-4</v>
      </c>
      <c r="G173" s="7">
        <f t="shared" ca="1" si="24"/>
        <v>4.9990384712869324E-8</v>
      </c>
    </row>
    <row r="174" spans="1:7" x14ac:dyDescent="0.35">
      <c r="A174" s="20">
        <v>41759</v>
      </c>
      <c r="B174" s="5">
        <f ca="1">INDEX(level!$B$6:$AH$312,MATCH(sterr_vs_rmse!$A174,level!$A$6:$A$312,0),MATCH(sterr_vs_rmse!B$1,level!$B$5:$AH$5,0))</f>
        <v>1760.41</v>
      </c>
      <c r="C174" s="46">
        <f t="shared" ca="1" si="22"/>
        <v>3.6373380158833957E-3</v>
      </c>
      <c r="D174" s="7">
        <f ca="1">INDEX(YTW!$B$6:$AW$312,MATCH(sterr_vs_rmse!$A174,YTW!$A$6:$A$312,0),MATCH(sterr_vs_rmse!B$1,YTW!$B$5:$AW$5,0))</f>
        <v>1.1292770000000001E-2</v>
      </c>
      <c r="E174" s="7">
        <f t="shared" ca="1" si="21"/>
        <v>9.6739815546340591E-3</v>
      </c>
      <c r="F174" s="7">
        <f t="shared" ca="1" si="23"/>
        <v>-1.6187884453659415E-3</v>
      </c>
      <c r="G174" s="7">
        <f t="shared" ca="1" si="24"/>
        <v>2.620476030850282E-6</v>
      </c>
    </row>
    <row r="175" spans="1:7" x14ac:dyDescent="0.35">
      <c r="A175" s="20">
        <v>41789</v>
      </c>
      <c r="B175" s="5">
        <f ca="1">INDEX(level!$B$6:$AH$312,MATCH(sterr_vs_rmse!$A175,level!$A$6:$A$312,0),MATCH(sterr_vs_rmse!B$1,level!$B$5:$AH$5,0))</f>
        <v>1772.49</v>
      </c>
      <c r="C175" s="46">
        <f t="shared" ca="1" si="22"/>
        <v>6.862037820734912E-3</v>
      </c>
      <c r="D175" s="7">
        <f ca="1">INDEX(YTW!$B$6:$AW$312,MATCH(sterr_vs_rmse!$A175,YTW!$A$6:$A$312,0),MATCH(sterr_vs_rmse!B$1,YTW!$B$5:$AW$5,0))</f>
        <v>1.034056E-2</v>
      </c>
      <c r="E175" s="7">
        <f t="shared" ca="1" si="21"/>
        <v>1.0105613436189209E-2</v>
      </c>
      <c r="F175" s="7">
        <f t="shared" ca="1" si="23"/>
        <v>-2.3494656381079122E-4</v>
      </c>
      <c r="G175" s="7">
        <f t="shared" ca="1" si="24"/>
        <v>5.519988784649819E-8</v>
      </c>
    </row>
    <row r="176" spans="1:7" x14ac:dyDescent="0.35">
      <c r="A176" s="20">
        <v>41820</v>
      </c>
      <c r="B176" s="5">
        <f ca="1">INDEX(level!$B$6:$AH$312,MATCH(sterr_vs_rmse!$A176,level!$A$6:$A$312,0),MATCH(sterr_vs_rmse!B$1,level!$B$5:$AH$5,0))</f>
        <v>1770.15</v>
      </c>
      <c r="C176" s="46">
        <f t="shared" ca="1" si="22"/>
        <v>-1.3201767005737164E-3</v>
      </c>
      <c r="D176" s="7">
        <f ca="1">INDEX(YTW!$B$6:$AW$312,MATCH(sterr_vs_rmse!$A176,YTW!$A$6:$A$312,0),MATCH(sterr_vs_rmse!B$1,YTW!$B$5:$AW$5,0))</f>
        <v>1.1136680000000001E-2</v>
      </c>
      <c r="E176" s="7">
        <f t="shared" ca="1" si="21"/>
        <v>1.109399555119106E-2</v>
      </c>
      <c r="F176" s="7">
        <f t="shared" ca="1" si="23"/>
        <v>-4.2684448808940831E-5</v>
      </c>
      <c r="G176" s="7">
        <f t="shared" ca="1" si="24"/>
        <v>1.8219621701230904E-9</v>
      </c>
    </row>
    <row r="177" spans="1:7" x14ac:dyDescent="0.35">
      <c r="A177" s="20">
        <v>41851</v>
      </c>
      <c r="B177" s="5">
        <f ca="1">INDEX(level!$B$6:$AH$312,MATCH(sterr_vs_rmse!$A177,level!$A$6:$A$312,0),MATCH(sterr_vs_rmse!B$1,level!$B$5:$AH$5,0))</f>
        <v>1765.53</v>
      </c>
      <c r="C177" s="46">
        <f t="shared" ca="1" si="22"/>
        <v>-2.6099483094653708E-3</v>
      </c>
      <c r="D177" s="7">
        <f ca="1">INDEX(YTW!$B$6:$AW$312,MATCH(sterr_vs_rmse!$A177,YTW!$A$6:$A$312,0),MATCH(sterr_vs_rmse!B$1,YTW!$B$5:$AW$5,0))</f>
        <v>1.2289699999999999E-2</v>
      </c>
      <c r="E177" s="7">
        <f t="shared" ca="1" si="21"/>
        <v>1.3204437248799605E-2</v>
      </c>
      <c r="F177" s="7">
        <f t="shared" ca="1" si="23"/>
        <v>9.1473724879960645E-4</v>
      </c>
      <c r="G177" s="7">
        <f t="shared" ca="1" si="24"/>
        <v>8.3674423434147309E-7</v>
      </c>
    </row>
    <row r="178" spans="1:7" x14ac:dyDescent="0.35">
      <c r="A178" s="20">
        <v>41880</v>
      </c>
      <c r="B178" s="5">
        <f ca="1">INDEX(level!$B$6:$AH$312,MATCH(sterr_vs_rmse!$A178,level!$A$6:$A$312,0),MATCH(sterr_vs_rmse!B$1,level!$B$5:$AH$5,0))</f>
        <v>1776.8</v>
      </c>
      <c r="C178" s="46">
        <f t="shared" ca="1" si="22"/>
        <v>6.3833523078056231E-3</v>
      </c>
      <c r="D178" s="7">
        <f ca="1">INDEX(YTW!$B$6:$AW$312,MATCH(sterr_vs_rmse!$A178,YTW!$A$6:$A$312,0),MATCH(sterr_vs_rmse!B$1,YTW!$B$5:$AW$5,0))</f>
        <v>1.1492230000000001E-2</v>
      </c>
      <c r="E178" s="7">
        <f t="shared" ca="1" si="21"/>
        <v>1.3655168661235839E-2</v>
      </c>
      <c r="F178" s="7">
        <f t="shared" ca="1" si="23"/>
        <v>2.1629386612358383E-3</v>
      </c>
      <c r="G178" s="7">
        <f t="shared" ca="1" si="24"/>
        <v>4.6783036522686804E-6</v>
      </c>
    </row>
    <row r="179" spans="1:7" x14ac:dyDescent="0.35">
      <c r="A179" s="20">
        <v>41912</v>
      </c>
      <c r="B179" s="5">
        <f ca="1">INDEX(level!$B$6:$AH$312,MATCH(sterr_vs_rmse!$A179,level!$A$6:$A$312,0),MATCH(sterr_vs_rmse!B$1,level!$B$5:$AH$5,0))</f>
        <v>1770.45</v>
      </c>
      <c r="C179" s="46">
        <f t="shared" ca="1" si="22"/>
        <v>-3.5738406123367872E-3</v>
      </c>
      <c r="D179" s="7">
        <f ca="1">INDEX(YTW!$B$6:$AW$312,MATCH(sterr_vs_rmse!$A179,YTW!$A$6:$A$312,0),MATCH(sterr_vs_rmse!B$1,YTW!$B$5:$AW$5,0))</f>
        <v>1.2719370000000001E-2</v>
      </c>
      <c r="E179" s="7">
        <f t="shared" ca="1" si="21"/>
        <v>1.5018300823453457E-2</v>
      </c>
      <c r="F179" s="7">
        <f t="shared" ca="1" si="23"/>
        <v>2.2989308234534558E-3</v>
      </c>
      <c r="G179" s="7">
        <f t="shared" ca="1" si="24"/>
        <v>5.2850829310243848E-6</v>
      </c>
    </row>
    <row r="180" spans="1:7" x14ac:dyDescent="0.35">
      <c r="A180" s="20">
        <v>41943</v>
      </c>
      <c r="B180" s="5">
        <f ca="1">INDEX(level!$B$6:$AH$312,MATCH(sterr_vs_rmse!$A180,level!$A$6:$A$312,0),MATCH(sterr_vs_rmse!B$1,level!$B$5:$AH$5,0))</f>
        <v>1783.18</v>
      </c>
      <c r="C180" s="46">
        <f t="shared" ca="1" si="22"/>
        <v>7.1902623626760587E-3</v>
      </c>
      <c r="D180" s="7">
        <f ca="1">INDEX(YTW!$B$6:$AW$312,MATCH(sterr_vs_rmse!$A180,YTW!$A$6:$A$312,0),MATCH(sterr_vs_rmse!B$1,YTW!$B$5:$AW$5,0))</f>
        <v>1.1503680000000001E-2</v>
      </c>
      <c r="E180" s="7">
        <f t="shared" ca="1" si="21"/>
        <v>1.2612139256044985E-2</v>
      </c>
      <c r="F180" s="7">
        <f t="shared" ca="1" si="23"/>
        <v>1.1084592560449847E-3</v>
      </c>
      <c r="G180" s="7">
        <f t="shared" ca="1" si="24"/>
        <v>1.2286819223118009E-6</v>
      </c>
    </row>
    <row r="181" spans="1:7" x14ac:dyDescent="0.35">
      <c r="A181" s="20">
        <v>41971</v>
      </c>
      <c r="B181" s="5">
        <f ca="1">INDEX(level!$B$6:$AH$312,MATCH(sterr_vs_rmse!$A181,level!$A$6:$A$312,0),MATCH(sterr_vs_rmse!B$1,level!$B$5:$AH$5,0))</f>
        <v>1792.43</v>
      </c>
      <c r="C181" s="46">
        <f t="shared" ca="1" si="22"/>
        <v>5.1873619040141428E-3</v>
      </c>
      <c r="D181" s="7">
        <f ca="1">INDEX(YTW!$B$6:$AW$312,MATCH(sterr_vs_rmse!$A181,YTW!$A$6:$A$312,0),MATCH(sterr_vs_rmse!B$1,YTW!$B$5:$AW$5,0))</f>
        <v>1.0870899999999999E-2</v>
      </c>
      <c r="E181" s="7">
        <f t="shared" ca="1" si="21"/>
        <v>1.260839574046857E-2</v>
      </c>
      <c r="F181" s="7">
        <f t="shared" ca="1" si="23"/>
        <v>1.7374957404685705E-3</v>
      </c>
      <c r="G181" s="7">
        <f t="shared" ca="1" si="24"/>
        <v>3.0188914481464261E-6</v>
      </c>
    </row>
    <row r="182" spans="1:7" x14ac:dyDescent="0.35">
      <c r="A182" s="20">
        <v>42004</v>
      </c>
      <c r="B182" s="5">
        <f ca="1">INDEX(level!$B$6:$AH$312,MATCH(sterr_vs_rmse!$A182,level!$A$6:$A$312,0),MATCH(sterr_vs_rmse!B$1,level!$B$5:$AH$5,0))</f>
        <v>1787.64</v>
      </c>
      <c r="C182" s="46">
        <f t="shared" ca="1" si="22"/>
        <v>-2.6723498267714474E-3</v>
      </c>
      <c r="D182" s="7">
        <f ca="1">INDEX(YTW!$B$6:$AW$312,MATCH(sterr_vs_rmse!$A182,YTW!$A$6:$A$312,0),MATCH(sterr_vs_rmse!B$1,YTW!$B$5:$AW$5,0))</f>
        <v>1.237271E-2</v>
      </c>
      <c r="E182" s="7">
        <f t="shared" ca="1" si="21"/>
        <v>1.2301605038850472E-2</v>
      </c>
      <c r="F182" s="7">
        <f t="shared" ca="1" si="23"/>
        <v>-7.1104961149528675E-5</v>
      </c>
      <c r="G182" s="7">
        <f t="shared" ca="1" si="24"/>
        <v>5.0559155000759826E-9</v>
      </c>
    </row>
    <row r="183" spans="1:7" x14ac:dyDescent="0.35">
      <c r="A183" s="20">
        <v>42034</v>
      </c>
      <c r="B183" s="5">
        <f ca="1">INDEX(level!$B$6:$AH$312,MATCH(sterr_vs_rmse!$A183,level!$A$6:$A$312,0),MATCH(sterr_vs_rmse!B$1,level!$B$5:$AH$5,0))</f>
        <v>1817.14</v>
      </c>
      <c r="C183" s="46">
        <f t="shared" ca="1" si="22"/>
        <v>1.6502204023181477E-2</v>
      </c>
      <c r="D183" s="7">
        <f ca="1">INDEX(YTW!$B$6:$AW$312,MATCH(sterr_vs_rmse!$A183,YTW!$A$6:$A$312,0),MATCH(sterr_vs_rmse!B$1,YTW!$B$5:$AW$5,0))</f>
        <v>9.0390599999999998E-3</v>
      </c>
      <c r="E183" s="7">
        <f t="shared" ca="1" si="21"/>
        <v>1.1193054508652267E-2</v>
      </c>
      <c r="F183" s="7">
        <f t="shared" ca="1" si="23"/>
        <v>2.1539945086522672E-3</v>
      </c>
      <c r="G183" s="7">
        <f t="shared" ca="1" si="24"/>
        <v>4.6396923433041218E-6</v>
      </c>
    </row>
    <row r="184" spans="1:7" x14ac:dyDescent="0.35">
      <c r="A184" s="20">
        <v>42062</v>
      </c>
      <c r="B184" s="5">
        <f ca="1">INDEX(level!$B$6:$AH$312,MATCH(sterr_vs_rmse!$A184,level!$A$6:$A$312,0),MATCH(sterr_vs_rmse!B$1,level!$B$5:$AH$5,0))</f>
        <v>1800.77</v>
      </c>
      <c r="C184" s="46">
        <f t="shared" ca="1" si="22"/>
        <v>-9.0086619633050757E-3</v>
      </c>
      <c r="D184" s="7">
        <f ca="1">INDEX(YTW!$B$6:$AW$312,MATCH(sterr_vs_rmse!$A184,YTW!$A$6:$A$312,0),MATCH(sterr_vs_rmse!B$1,YTW!$B$5:$AW$5,0))</f>
        <v>1.146345E-2</v>
      </c>
      <c r="E184" s="7">
        <f t="shared" ca="1" si="21"/>
        <v>1.3525248709609583E-2</v>
      </c>
      <c r="F184" s="7">
        <f t="shared" ca="1" si="23"/>
        <v>2.061798709609583E-3</v>
      </c>
      <c r="G184" s="7">
        <f t="shared" ca="1" si="24"/>
        <v>4.2510139189477413E-6</v>
      </c>
    </row>
    <row r="185" spans="1:7" x14ac:dyDescent="0.35">
      <c r="A185" s="20">
        <v>42094</v>
      </c>
      <c r="B185" s="5">
        <f ca="1">INDEX(level!$B$6:$AH$312,MATCH(sterr_vs_rmse!$A185,level!$A$6:$A$312,0),MATCH(sterr_vs_rmse!B$1,level!$B$5:$AH$5,0))</f>
        <v>1810.55</v>
      </c>
      <c r="C185" s="46">
        <f t="shared" ca="1" si="22"/>
        <v>5.4310100679153539E-3</v>
      </c>
      <c r="D185" s="7">
        <f ca="1">INDEX(YTW!$B$6:$AW$312,MATCH(sterr_vs_rmse!$A185,YTW!$A$6:$A$312,0),MATCH(sterr_vs_rmse!B$1,YTW!$B$5:$AW$5,0))</f>
        <v>1.055129E-2</v>
      </c>
      <c r="E185" s="7">
        <f t="shared" ca="1" si="21"/>
        <v>1.3499979693915032E-2</v>
      </c>
      <c r="F185" s="7">
        <f t="shared" ca="1" si="23"/>
        <v>2.9486896939150322E-3</v>
      </c>
      <c r="G185" s="7">
        <f t="shared" ca="1" si="24"/>
        <v>8.6947709110007261E-6</v>
      </c>
    </row>
    <row r="186" spans="1:7" x14ac:dyDescent="0.35">
      <c r="A186" s="20">
        <v>42124</v>
      </c>
      <c r="B186" s="5">
        <f ca="1">INDEX(level!$B$6:$AH$312,MATCH(sterr_vs_rmse!$A186,level!$A$6:$A$312,0),MATCH(sterr_vs_rmse!B$1,level!$B$5:$AH$5,0))</f>
        <v>1808.7</v>
      </c>
      <c r="C186" s="46">
        <f t="shared" ca="1" si="22"/>
        <v>-1.0217889591560558E-3</v>
      </c>
      <c r="D186" s="7">
        <f ca="1">INDEX(YTW!$B$6:$AW$312,MATCH(sterr_vs_rmse!$A186,YTW!$A$6:$A$312,0),MATCH(sterr_vs_rmse!B$1,YTW!$B$5:$AW$5,0))</f>
        <v>1.1044409999999999E-2</v>
      </c>
      <c r="E186" s="7">
        <f t="shared" ca="1" si="21"/>
        <v>1.468670079522072E-2</v>
      </c>
      <c r="F186" s="7">
        <f t="shared" ca="1" si="23"/>
        <v>3.6422907952207203E-3</v>
      </c>
      <c r="G186" s="7">
        <f t="shared" ca="1" si="24"/>
        <v>1.3266282236949587E-5</v>
      </c>
    </row>
    <row r="187" spans="1:7" x14ac:dyDescent="0.35">
      <c r="A187" s="20">
        <v>42153</v>
      </c>
      <c r="B187" s="5">
        <f ca="1">INDEX(level!$B$6:$AH$312,MATCH(sterr_vs_rmse!$A187,level!$A$6:$A$312,0),MATCH(sterr_vs_rmse!B$1,level!$B$5:$AH$5,0))</f>
        <v>1809.53</v>
      </c>
      <c r="C187" s="46">
        <f t="shared" ca="1" si="22"/>
        <v>4.588931276607866E-4</v>
      </c>
      <c r="D187" s="7">
        <f ca="1">INDEX(YTW!$B$6:$AW$312,MATCH(sterr_vs_rmse!$A187,YTW!$A$6:$A$312,0),MATCH(sterr_vs_rmse!B$1,YTW!$B$5:$AW$5,0))</f>
        <v>1.1328890000000001E-2</v>
      </c>
      <c r="E187" s="7">
        <f t="shared" ca="1" si="21"/>
        <v>1.4067032304791782E-2</v>
      </c>
      <c r="F187" s="7">
        <f t="shared" ca="1" si="23"/>
        <v>2.7381423047917811E-3</v>
      </c>
      <c r="G187" s="7">
        <f t="shared" ca="1" si="24"/>
        <v>7.4974232812904472E-6</v>
      </c>
    </row>
    <row r="188" spans="1:7" x14ac:dyDescent="0.35">
      <c r="A188" s="20">
        <v>42185</v>
      </c>
      <c r="B188" s="5">
        <f ca="1">INDEX(level!$B$6:$AH$312,MATCH(sterr_vs_rmse!$A188,level!$A$6:$A$312,0),MATCH(sterr_vs_rmse!B$1,level!$B$5:$AH$5,0))</f>
        <v>1802.11</v>
      </c>
      <c r="C188" s="46">
        <f t="shared" ca="1" si="22"/>
        <v>-4.1005122877211253E-3</v>
      </c>
      <c r="D188" s="7">
        <f ca="1">INDEX(YTW!$B$6:$AW$312,MATCH(sterr_vs_rmse!$A188,YTW!$A$6:$A$312,0),MATCH(sterr_vs_rmse!B$1,YTW!$B$5:$AW$5,0))</f>
        <v>1.2449269999999998E-2</v>
      </c>
      <c r="E188" s="7">
        <f t="shared" ca="1" si="21"/>
        <v>1.5440183875998104E-2</v>
      </c>
      <c r="F188" s="7">
        <f t="shared" ca="1" si="23"/>
        <v>2.9909138759981052E-3</v>
      </c>
      <c r="G188" s="7">
        <f t="shared" ca="1" si="24"/>
        <v>8.9455658136380097E-6</v>
      </c>
    </row>
    <row r="189" spans="1:7" x14ac:dyDescent="0.35">
      <c r="A189" s="20">
        <v>42216</v>
      </c>
      <c r="B189" s="5">
        <f ca="1">INDEX(level!$B$6:$AH$312,MATCH(sterr_vs_rmse!$A189,level!$A$6:$A$312,0),MATCH(sterr_vs_rmse!B$1,level!$B$5:$AH$5,0))</f>
        <v>1809.61</v>
      </c>
      <c r="C189" s="46">
        <f t="shared" ca="1" si="22"/>
        <v>4.1617881261410972E-3</v>
      </c>
      <c r="D189" s="7">
        <f ca="1">INDEX(YTW!$B$6:$AW$312,MATCH(sterr_vs_rmse!$A189,YTW!$A$6:$A$312,0),MATCH(sterr_vs_rmse!B$1,YTW!$B$5:$AW$5,0))</f>
        <v>1.218428E-2</v>
      </c>
      <c r="E189" s="7"/>
      <c r="F189" s="7"/>
      <c r="G189" s="7"/>
    </row>
    <row r="190" spans="1:7" x14ac:dyDescent="0.35">
      <c r="A190" s="20">
        <v>42247</v>
      </c>
      <c r="B190" s="5">
        <f ca="1">INDEX(level!$B$6:$AH$312,MATCH(sterr_vs_rmse!$A190,level!$A$6:$A$312,0),MATCH(sterr_vs_rmse!B$1,level!$B$5:$AH$5,0))</f>
        <v>1810.59</v>
      </c>
      <c r="C190" s="46">
        <f t="shared" ca="1" si="22"/>
        <v>5.4155315233672674E-4</v>
      </c>
      <c r="D190" s="7">
        <f ca="1">INDEX(YTW!$B$6:$AW$312,MATCH(sterr_vs_rmse!$A190,YTW!$A$6:$A$312,0),MATCH(sterr_vs_rmse!B$1,YTW!$B$5:$AW$5,0))</f>
        <v>1.272214E-2</v>
      </c>
      <c r="E190" s="7"/>
      <c r="F190" s="7"/>
      <c r="G190" s="7"/>
    </row>
    <row r="191" spans="1:7" x14ac:dyDescent="0.35">
      <c r="A191" s="20">
        <v>42277</v>
      </c>
      <c r="B191" s="5">
        <f ca="1">INDEX(level!$B$6:$AH$312,MATCH(sterr_vs_rmse!$A191,level!$A$6:$A$312,0),MATCH(sterr_vs_rmse!B$1,level!$B$5:$AH$5,0))</f>
        <v>1824.52</v>
      </c>
      <c r="C191" s="46">
        <f t="shared" ca="1" si="22"/>
        <v>7.6936247300603E-3</v>
      </c>
      <c r="D191" s="7">
        <f ca="1">INDEX(YTW!$B$6:$AW$312,MATCH(sterr_vs_rmse!$A191,YTW!$A$6:$A$312,0),MATCH(sterr_vs_rmse!B$1,YTW!$B$5:$AW$5,0))</f>
        <v>1.131535E-2</v>
      </c>
      <c r="E191" s="7"/>
      <c r="F191" s="7"/>
      <c r="G191" s="7"/>
    </row>
    <row r="192" spans="1:7" x14ac:dyDescent="0.35">
      <c r="A192" s="20">
        <v>42307</v>
      </c>
      <c r="B192" s="5">
        <f ca="1">INDEX(level!$B$6:$AH$312,MATCH(sterr_vs_rmse!$A192,level!$A$6:$A$312,0),MATCH(sterr_vs_rmse!B$1,level!$B$5:$AH$5,0))</f>
        <v>1818.38</v>
      </c>
      <c r="C192" s="46">
        <f t="shared" ca="1" si="22"/>
        <v>-3.3652686734044757E-3</v>
      </c>
      <c r="D192" s="7">
        <f ca="1">INDEX(YTW!$B$6:$AW$312,MATCH(sterr_vs_rmse!$A192,YTW!$A$6:$A$312,0),MATCH(sterr_vs_rmse!B$1,YTW!$B$5:$AW$5,0))</f>
        <v>1.2612239999999999E-2</v>
      </c>
      <c r="E192" s="7"/>
      <c r="F192" s="7"/>
      <c r="G192" s="7"/>
    </row>
    <row r="193" spans="1:7" x14ac:dyDescent="0.35">
      <c r="A193" s="20">
        <v>42338</v>
      </c>
      <c r="B193" s="5">
        <f ca="1">INDEX(level!$B$6:$AH$312,MATCH(sterr_vs_rmse!$A193,level!$A$6:$A$312,0),MATCH(sterr_vs_rmse!B$1,level!$B$5:$AH$5,0))</f>
        <v>1812.21</v>
      </c>
      <c r="C193" s="46">
        <f t="shared" ca="1" si="22"/>
        <v>-3.3931301488138166E-3</v>
      </c>
      <c r="D193" s="7">
        <f ca="1">INDEX(YTW!$B$6:$AW$312,MATCH(sterr_vs_rmse!$A193,YTW!$A$6:$A$312,0),MATCH(sterr_vs_rmse!B$1,YTW!$B$5:$AW$5,0))</f>
        <v>1.4211720000000001E-2</v>
      </c>
      <c r="E193" s="7"/>
      <c r="F193" s="7"/>
      <c r="G193" s="7"/>
    </row>
    <row r="194" spans="1:7" x14ac:dyDescent="0.35">
      <c r="A194" s="20">
        <v>42369</v>
      </c>
      <c r="B194" s="5">
        <f ca="1">INDEX(level!$B$6:$AH$312,MATCH(sterr_vs_rmse!$A194,level!$A$6:$A$312,0),MATCH(sterr_vs_rmse!B$1,level!$B$5:$AH$5,0))</f>
        <v>1808.79</v>
      </c>
      <c r="C194" s="46">
        <f t="shared" ca="1" si="22"/>
        <v>-1.8871985034847327E-3</v>
      </c>
      <c r="D194" s="7">
        <f ca="1">INDEX(YTW!$B$6:$AW$312,MATCH(sterr_vs_rmse!$A194,YTW!$A$6:$A$312,0),MATCH(sterr_vs_rmse!B$1,YTW!$B$5:$AW$5,0))</f>
        <v>1.527207E-2</v>
      </c>
      <c r="E194" s="7"/>
      <c r="F194" s="7"/>
      <c r="G194" s="7"/>
    </row>
    <row r="195" spans="1:7" x14ac:dyDescent="0.35">
      <c r="A195" s="20">
        <v>42398</v>
      </c>
      <c r="B195" s="5">
        <f ca="1">INDEX(level!$B$6:$AH$312,MATCH(sterr_vs_rmse!$A195,level!$A$6:$A$312,0),MATCH(sterr_vs_rmse!B$1,level!$B$5:$AH$5,0))</f>
        <v>1838.28</v>
      </c>
      <c r="C195" s="46">
        <f t="shared" ca="1" si="22"/>
        <v>1.6303716849385586E-2</v>
      </c>
      <c r="D195" s="7">
        <f ca="1">INDEX(YTW!$B$6:$AW$312,MATCH(sterr_vs_rmse!$A195,YTW!$A$6:$A$312,0),MATCH(sterr_vs_rmse!B$1,YTW!$B$5:$AW$5,0))</f>
        <v>1.1852919999999999E-2</v>
      </c>
      <c r="E195" s="7"/>
      <c r="F195" s="7"/>
      <c r="G195" s="7"/>
    </row>
    <row r="196" spans="1:7" x14ac:dyDescent="0.35">
      <c r="A196" s="20">
        <v>42429</v>
      </c>
      <c r="B196" s="5">
        <f ca="1">INDEX(level!$B$6:$AH$312,MATCH(sterr_vs_rmse!$A196,level!$A$6:$A$312,0),MATCH(sterr_vs_rmse!B$1,level!$B$5:$AH$5,0))</f>
        <v>1847.75</v>
      </c>
      <c r="C196" s="46">
        <f t="shared" ref="C196:C259" ca="1" si="25">B196/B195-1</f>
        <v>5.1515547141893769E-3</v>
      </c>
      <c r="D196" s="7">
        <f ca="1">INDEX(YTW!$B$6:$AW$312,MATCH(sterr_vs_rmse!$A196,YTW!$A$6:$A$312,0),MATCH(sterr_vs_rmse!B$1,YTW!$B$5:$AW$5,0))</f>
        <v>1.122592E-2</v>
      </c>
      <c r="E196" s="7"/>
      <c r="F196" s="7"/>
      <c r="G196" s="7"/>
    </row>
    <row r="197" spans="1:7" x14ac:dyDescent="0.35">
      <c r="A197" s="20">
        <v>42460</v>
      </c>
      <c r="B197" s="5">
        <f ca="1">INDEX(level!$B$6:$AH$312,MATCH(sterr_vs_rmse!$A197,level!$A$6:$A$312,0),MATCH(sterr_vs_rmse!B$1,level!$B$5:$AH$5,0))</f>
        <v>1851.2</v>
      </c>
      <c r="C197" s="46">
        <f t="shared" ca="1" si="25"/>
        <v>1.8671357055879412E-3</v>
      </c>
      <c r="D197" s="7">
        <f ca="1">INDEX(YTW!$B$6:$AW$312,MATCH(sterr_vs_rmse!$A197,YTW!$A$6:$A$312,0),MATCH(sterr_vs_rmse!B$1,YTW!$B$5:$AW$5,0))</f>
        <v>1.0945499999999999E-2</v>
      </c>
      <c r="E197" s="7"/>
      <c r="F197" s="7"/>
      <c r="G197" s="7"/>
    </row>
    <row r="198" spans="1:7" x14ac:dyDescent="0.35">
      <c r="A198" s="20">
        <v>42489</v>
      </c>
      <c r="B198" s="5">
        <f ca="1">INDEX(level!$B$6:$AH$312,MATCH(sterr_vs_rmse!$A198,level!$A$6:$A$312,0),MATCH(sterr_vs_rmse!B$1,level!$B$5:$AH$5,0))</f>
        <v>1850.61</v>
      </c>
      <c r="C198" s="46">
        <f t="shared" ca="1" si="25"/>
        <v>-3.1871218668977352E-4</v>
      </c>
      <c r="D198" s="7">
        <f ca="1">INDEX(YTW!$B$6:$AW$312,MATCH(sterr_vs_rmse!$A198,YTW!$A$6:$A$312,0),MATCH(sterr_vs_rmse!B$1,YTW!$B$5:$AW$5,0))</f>
        <v>1.1315200000000001E-2</v>
      </c>
      <c r="E198" s="7"/>
      <c r="F198" s="7"/>
      <c r="G198" s="7"/>
    </row>
    <row r="199" spans="1:7" x14ac:dyDescent="0.35">
      <c r="A199" s="20">
        <v>42521</v>
      </c>
      <c r="B199" s="5">
        <f ca="1">INDEX(level!$B$6:$AH$312,MATCH(sterr_vs_rmse!$A199,level!$A$6:$A$312,0),MATCH(sterr_vs_rmse!B$1,level!$B$5:$AH$5,0))</f>
        <v>1847.83</v>
      </c>
      <c r="C199" s="46">
        <f t="shared" ca="1" si="25"/>
        <v>-1.5022073802691827E-3</v>
      </c>
      <c r="D199" s="7">
        <f ca="1">INDEX(YTW!$B$6:$AW$312,MATCH(sterr_vs_rmse!$A199,YTW!$A$6:$A$312,0),MATCH(sterr_vs_rmse!B$1,YTW!$B$5:$AW$5,0))</f>
        <v>1.221739E-2</v>
      </c>
      <c r="E199" s="7"/>
      <c r="F199" s="7"/>
      <c r="G199" s="7"/>
    </row>
    <row r="200" spans="1:7" x14ac:dyDescent="0.35">
      <c r="A200" s="20">
        <v>42551</v>
      </c>
      <c r="B200" s="5">
        <f ca="1">INDEX(level!$B$6:$AH$312,MATCH(sterr_vs_rmse!$A200,level!$A$6:$A$312,0),MATCH(sterr_vs_rmse!B$1,level!$B$5:$AH$5,0))</f>
        <v>1874.91</v>
      </c>
      <c r="C200" s="46">
        <f t="shared" ca="1" si="25"/>
        <v>1.4655027789352904E-2</v>
      </c>
      <c r="D200" s="7">
        <f ca="1">INDEX(YTW!$B$6:$AW$312,MATCH(sterr_vs_rmse!$A200,YTW!$A$6:$A$312,0),MATCH(sterr_vs_rmse!B$1,YTW!$B$5:$AW$5,0))</f>
        <v>9.0381699999999999E-3</v>
      </c>
      <c r="E200" s="7"/>
      <c r="F200" s="7"/>
      <c r="G200" s="7"/>
    </row>
    <row r="201" spans="1:7" x14ac:dyDescent="0.35">
      <c r="A201" s="20">
        <v>42580</v>
      </c>
      <c r="B201" s="5">
        <f ca="1">INDEX(level!$B$6:$AH$312,MATCH(sterr_vs_rmse!$A201,level!$A$6:$A$312,0),MATCH(sterr_vs_rmse!B$1,level!$B$5:$AH$5,0))</f>
        <v>1875.65</v>
      </c>
      <c r="C201" s="46">
        <f t="shared" ca="1" si="25"/>
        <v>3.9468561157596227E-4</v>
      </c>
      <c r="D201" s="7">
        <f ca="1">INDEX(YTW!$B$6:$AW$312,MATCH(sterr_vs_rmse!$A201,YTW!$A$6:$A$312,0),MATCH(sterr_vs_rmse!B$1,YTW!$B$5:$AW$5,0))</f>
        <v>9.3983499999999998E-3</v>
      </c>
      <c r="E201" s="7"/>
      <c r="F201" s="7"/>
      <c r="G201" s="7"/>
    </row>
    <row r="202" spans="1:7" x14ac:dyDescent="0.35">
      <c r="A202" s="20">
        <v>42613</v>
      </c>
      <c r="B202" s="5">
        <f ca="1">INDEX(level!$B$6:$AH$312,MATCH(sterr_vs_rmse!$A202,level!$A$6:$A$312,0),MATCH(sterr_vs_rmse!B$1,level!$B$5:$AH$5,0))</f>
        <v>1866.87</v>
      </c>
      <c r="C202" s="46">
        <f t="shared" ca="1" si="25"/>
        <v>-4.681043904779747E-3</v>
      </c>
      <c r="D202" s="7">
        <f ca="1">INDEX(YTW!$B$6:$AW$312,MATCH(sterr_vs_rmse!$A202,YTW!$A$6:$A$312,0),MATCH(sterr_vs_rmse!B$1,YTW!$B$5:$AW$5,0))</f>
        <v>1.0871299999999999E-2</v>
      </c>
      <c r="E202" s="7"/>
      <c r="F202" s="7"/>
      <c r="G202" s="7"/>
    </row>
    <row r="203" spans="1:7" x14ac:dyDescent="0.35">
      <c r="A203" s="20">
        <v>42643</v>
      </c>
      <c r="B203" s="5">
        <f ca="1">INDEX(level!$B$6:$AH$312,MATCH(sterr_vs_rmse!$A203,level!$A$6:$A$312,0),MATCH(sterr_vs_rmse!B$1,level!$B$5:$AH$5,0))</f>
        <v>1870.04</v>
      </c>
      <c r="C203" s="46">
        <f t="shared" ca="1" si="25"/>
        <v>1.6980293218060716E-3</v>
      </c>
      <c r="D203" s="7">
        <f ca="1">INDEX(YTW!$B$6:$AW$312,MATCH(sterr_vs_rmse!$A203,YTW!$A$6:$A$312,0),MATCH(sterr_vs_rmse!B$1,YTW!$B$5:$AW$5,0))</f>
        <v>1.0703860000000001E-2</v>
      </c>
      <c r="E203" s="7"/>
      <c r="F203" s="7"/>
      <c r="G203" s="7"/>
    </row>
    <row r="204" spans="1:7" x14ac:dyDescent="0.35">
      <c r="A204" s="20">
        <v>42674</v>
      </c>
      <c r="B204" s="5">
        <f ca="1">INDEX(level!$B$6:$AH$312,MATCH(sterr_vs_rmse!$A204,level!$A$6:$A$312,0),MATCH(sterr_vs_rmse!B$1,level!$B$5:$AH$5,0))</f>
        <v>1860.71</v>
      </c>
      <c r="C204" s="46">
        <f t="shared" ca="1" si="25"/>
        <v>-4.9891980920193646E-3</v>
      </c>
      <c r="D204" s="7">
        <f ca="1">INDEX(YTW!$B$6:$AW$312,MATCH(sterr_vs_rmse!$A204,YTW!$A$6:$A$312,0),MATCH(sterr_vs_rmse!B$1,YTW!$B$5:$AW$5,0))</f>
        <v>1.2033789999999999E-2</v>
      </c>
      <c r="E204" s="7"/>
      <c r="F204" s="7"/>
      <c r="G204" s="7"/>
    </row>
    <row r="205" spans="1:7" x14ac:dyDescent="0.35">
      <c r="A205" s="20">
        <v>42704</v>
      </c>
      <c r="B205" s="5">
        <f ca="1">INDEX(level!$B$6:$AH$312,MATCH(sterr_vs_rmse!$A205,level!$A$6:$A$312,0),MATCH(sterr_vs_rmse!B$1,level!$B$5:$AH$5,0))</f>
        <v>1828.4</v>
      </c>
      <c r="C205" s="46">
        <f t="shared" ca="1" si="25"/>
        <v>-1.7364339418823982E-2</v>
      </c>
      <c r="D205" s="7">
        <f ca="1">INDEX(YTW!$B$6:$AW$312,MATCH(sterr_vs_rmse!$A205,YTW!$A$6:$A$312,0),MATCH(sterr_vs_rmse!B$1,YTW!$B$5:$AW$5,0))</f>
        <v>1.6286849999999999E-2</v>
      </c>
      <c r="E205" s="7"/>
      <c r="F205" s="7"/>
      <c r="G205" s="7"/>
    </row>
    <row r="206" spans="1:7" x14ac:dyDescent="0.35">
      <c r="A206" s="20">
        <v>42734</v>
      </c>
      <c r="B206" s="5">
        <f ca="1">INDEX(level!$B$6:$AH$312,MATCH(sterr_vs_rmse!$A206,level!$A$6:$A$312,0),MATCH(sterr_vs_rmse!B$1,level!$B$5:$AH$5,0))</f>
        <v>1827.92</v>
      </c>
      <c r="C206" s="46">
        <f t="shared" ca="1" si="25"/>
        <v>-2.6252461168230212E-4</v>
      </c>
      <c r="D206" s="7">
        <f ca="1">INDEX(YTW!$B$6:$AW$312,MATCH(sterr_vs_rmse!$A206,YTW!$A$6:$A$312,0),MATCH(sterr_vs_rmse!B$1,YTW!$B$5:$AW$5,0))</f>
        <v>1.683832E-2</v>
      </c>
      <c r="E206" s="7"/>
      <c r="F206" s="7"/>
      <c r="G206" s="7"/>
    </row>
    <row r="207" spans="1:7" x14ac:dyDescent="0.35">
      <c r="A207" s="20">
        <v>42766</v>
      </c>
      <c r="B207" s="5">
        <f ca="1">INDEX(level!$B$6:$AH$312,MATCH(sterr_vs_rmse!$A207,level!$A$6:$A$312,0),MATCH(sterr_vs_rmse!B$1,level!$B$5:$AH$5,0))</f>
        <v>1831.49</v>
      </c>
      <c r="C207" s="46">
        <f t="shared" ca="1" si="25"/>
        <v>1.9530395203291029E-3</v>
      </c>
      <c r="D207" s="7">
        <f ca="1">INDEX(YTW!$B$6:$AW$312,MATCH(sterr_vs_rmse!$A207,YTW!$A$6:$A$312,0),MATCH(sterr_vs_rmse!B$1,YTW!$B$5:$AW$5,0))</f>
        <v>1.680336E-2</v>
      </c>
      <c r="E207" s="7"/>
      <c r="F207" s="7"/>
      <c r="G207" s="7"/>
    </row>
    <row r="208" spans="1:7" x14ac:dyDescent="0.35">
      <c r="A208" s="20">
        <v>42794</v>
      </c>
      <c r="B208" s="5">
        <f ca="1">INDEX(level!$B$6:$AH$312,MATCH(sterr_vs_rmse!$A208,level!$A$6:$A$312,0),MATCH(sterr_vs_rmse!B$1,level!$B$5:$AH$5,0))</f>
        <v>1836.89</v>
      </c>
      <c r="C208" s="46">
        <f t="shared" ca="1" si="25"/>
        <v>2.9484190467869986E-3</v>
      </c>
      <c r="D208" s="7">
        <f ca="1">INDEX(YTW!$B$6:$AW$312,MATCH(sterr_vs_rmse!$A208,YTW!$A$6:$A$312,0),MATCH(sterr_vs_rmse!B$1,YTW!$B$5:$AW$5,0))</f>
        <v>1.672647E-2</v>
      </c>
      <c r="E208" s="7"/>
      <c r="F208" s="7"/>
      <c r="G208" s="7"/>
    </row>
    <row r="209" spans="1:7" x14ac:dyDescent="0.35">
      <c r="A209" s="20">
        <v>42825</v>
      </c>
      <c r="B209" s="5">
        <f ca="1">INDEX(level!$B$6:$AH$312,MATCH(sterr_vs_rmse!$A209,level!$A$6:$A$312,0),MATCH(sterr_vs_rmse!B$1,level!$B$5:$AH$5,0))</f>
        <v>1837.81</v>
      </c>
      <c r="C209" s="46">
        <f t="shared" ca="1" si="25"/>
        <v>5.0084653953130776E-4</v>
      </c>
      <c r="D209" s="7">
        <f ca="1">INDEX(YTW!$B$6:$AW$312,MATCH(sterr_vs_rmse!$A209,YTW!$A$6:$A$312,0),MATCH(sterr_vs_rmse!B$1,YTW!$B$5:$AW$5,0))</f>
        <v>1.7154020000000002E-2</v>
      </c>
      <c r="E209" s="7"/>
      <c r="F209" s="7"/>
      <c r="G209" s="7"/>
    </row>
    <row r="210" spans="1:7" x14ac:dyDescent="0.35">
      <c r="A210" s="20">
        <v>42853</v>
      </c>
      <c r="B210" s="5">
        <f ca="1">INDEX(level!$B$6:$AH$312,MATCH(sterr_vs_rmse!$A210,level!$A$6:$A$312,0),MATCH(sterr_vs_rmse!B$1,level!$B$5:$AH$5,0))</f>
        <v>1847.64</v>
      </c>
      <c r="C210" s="46">
        <f t="shared" ca="1" si="25"/>
        <v>5.3487574885326961E-3</v>
      </c>
      <c r="D210" s="7">
        <f ca="1">INDEX(YTW!$B$6:$AW$312,MATCH(sterr_vs_rmse!$A210,YTW!$A$6:$A$312,0),MATCH(sterr_vs_rmse!B$1,YTW!$B$5:$AW$5,0))</f>
        <v>1.6510260000000002E-2</v>
      </c>
      <c r="E210" s="7"/>
      <c r="F210" s="7"/>
      <c r="G210" s="7"/>
    </row>
    <row r="211" spans="1:7" x14ac:dyDescent="0.35">
      <c r="A211" s="20">
        <v>42886</v>
      </c>
      <c r="B211" s="5">
        <f ca="1">INDEX(level!$B$6:$AH$312,MATCH(sterr_vs_rmse!$A211,level!$A$6:$A$312,0),MATCH(sterr_vs_rmse!B$1,level!$B$5:$AH$5,0))</f>
        <v>1855.03</v>
      </c>
      <c r="C211" s="46">
        <f t="shared" ca="1" si="25"/>
        <v>3.9996969106534941E-3</v>
      </c>
      <c r="D211" s="7">
        <f ca="1">INDEX(YTW!$B$6:$AW$312,MATCH(sterr_vs_rmse!$A211,YTW!$A$6:$A$312,0),MATCH(sterr_vs_rmse!B$1,YTW!$B$5:$AW$5,0))</f>
        <v>1.6138799999999998E-2</v>
      </c>
      <c r="E211" s="7"/>
      <c r="F211" s="7"/>
      <c r="G211" s="7"/>
    </row>
    <row r="212" spans="1:7" x14ac:dyDescent="0.35">
      <c r="A212" s="20">
        <v>42916</v>
      </c>
      <c r="B212" s="5">
        <f ca="1">INDEX(level!$B$6:$AH$312,MATCH(sterr_vs_rmse!$A212,level!$A$6:$A$312,0),MATCH(sterr_vs_rmse!B$1,level!$B$5:$AH$5,0))</f>
        <v>1849.99</v>
      </c>
      <c r="C212" s="46">
        <f t="shared" ca="1" si="25"/>
        <v>-2.7169371923904118E-3</v>
      </c>
      <c r="D212" s="7">
        <f ca="1">INDEX(YTW!$B$6:$AW$312,MATCH(sterr_vs_rmse!$A212,YTW!$A$6:$A$312,0),MATCH(sterr_vs_rmse!B$1,YTW!$B$5:$AW$5,0))</f>
        <v>1.7255900000000001E-2</v>
      </c>
      <c r="E212" s="7"/>
      <c r="F212" s="7"/>
      <c r="G212" s="7"/>
    </row>
    <row r="213" spans="1:7" x14ac:dyDescent="0.35">
      <c r="A213" s="20">
        <v>42947</v>
      </c>
      <c r="B213" s="5">
        <f ca="1">INDEX(level!$B$6:$AH$312,MATCH(sterr_vs_rmse!$A213,level!$A$6:$A$312,0),MATCH(sterr_vs_rmse!B$1,level!$B$5:$AH$5,0))</f>
        <v>1855.94</v>
      </c>
      <c r="C213" s="46">
        <f t="shared" ca="1" si="25"/>
        <v>3.2162336012626636E-3</v>
      </c>
      <c r="D213" s="7">
        <f ca="1">INDEX(YTW!$B$6:$AW$312,MATCH(sterr_vs_rmse!$A213,YTW!$A$6:$A$312,0),MATCH(sterr_vs_rmse!B$1,YTW!$B$5:$AW$5,0))</f>
        <v>1.6865330000000001E-2</v>
      </c>
      <c r="E213" s="7"/>
      <c r="F213" s="7"/>
      <c r="G213" s="7"/>
    </row>
    <row r="214" spans="1:7" x14ac:dyDescent="0.35">
      <c r="A214" s="20">
        <v>42978</v>
      </c>
      <c r="B214" s="5">
        <f ca="1">INDEX(level!$B$6:$AH$312,MATCH(sterr_vs_rmse!$A214,level!$A$6:$A$312,0),MATCH(sterr_vs_rmse!B$1,level!$B$5:$AH$5,0))</f>
        <v>1867.48</v>
      </c>
      <c r="C214" s="46">
        <f t="shared" ca="1" si="25"/>
        <v>6.2178734226321364E-3</v>
      </c>
      <c r="D214" s="7">
        <f ca="1">INDEX(YTW!$B$6:$AW$312,MATCH(sterr_vs_rmse!$A214,YTW!$A$6:$A$312,0),MATCH(sterr_vs_rmse!B$1,YTW!$B$5:$AW$5,0))</f>
        <v>1.5987729999999999E-2</v>
      </c>
      <c r="E214" s="7"/>
      <c r="F214" s="7"/>
      <c r="G214" s="7"/>
    </row>
    <row r="215" spans="1:7" x14ac:dyDescent="0.35">
      <c r="A215" s="20">
        <v>43007</v>
      </c>
      <c r="B215" s="5">
        <f ca="1">INDEX(level!$B$6:$AH$312,MATCH(sterr_vs_rmse!$A215,level!$A$6:$A$312,0),MATCH(sterr_vs_rmse!B$1,level!$B$5:$AH$5,0))</f>
        <v>1856.36</v>
      </c>
      <c r="C215" s="46">
        <f t="shared" ca="1" si="25"/>
        <v>-5.9545483753508099E-3</v>
      </c>
      <c r="D215" s="7">
        <f ca="1">INDEX(YTW!$B$6:$AW$312,MATCH(sterr_vs_rmse!$A215,YTW!$A$6:$A$312,0),MATCH(sterr_vs_rmse!B$1,YTW!$B$5:$AW$5,0))</f>
        <v>1.7819149999999999E-2</v>
      </c>
      <c r="E215" s="7"/>
      <c r="F215" s="7"/>
      <c r="G215" s="7"/>
    </row>
    <row r="216" spans="1:7" x14ac:dyDescent="0.35">
      <c r="A216" s="20">
        <v>43039</v>
      </c>
      <c r="B216" s="5">
        <f ca="1">INDEX(level!$B$6:$AH$312,MATCH(sterr_vs_rmse!$A216,level!$A$6:$A$312,0),MATCH(sterr_vs_rmse!B$1,level!$B$5:$AH$5,0))</f>
        <v>1853.94</v>
      </c>
      <c r="C216" s="46">
        <f t="shared" ca="1" si="25"/>
        <v>-1.3036264517657381E-3</v>
      </c>
      <c r="D216" s="7">
        <f ca="1">INDEX(YTW!$B$6:$AW$312,MATCH(sterr_vs_rmse!$A216,YTW!$A$6:$A$312,0),MATCH(sterr_vs_rmse!B$1,YTW!$B$5:$AW$5,0))</f>
        <v>1.873942E-2</v>
      </c>
      <c r="E216" s="7"/>
      <c r="F216" s="7"/>
      <c r="G216" s="7"/>
    </row>
    <row r="217" spans="1:7" x14ac:dyDescent="0.35">
      <c r="A217" s="20">
        <v>43069</v>
      </c>
      <c r="B217" s="5">
        <f ca="1">INDEX(level!$B$6:$AH$312,MATCH(sterr_vs_rmse!$A217,level!$A$6:$A$312,0),MATCH(sterr_vs_rmse!B$1,level!$B$5:$AH$5,0))</f>
        <v>1848.23</v>
      </c>
      <c r="C217" s="46">
        <f t="shared" ca="1" si="25"/>
        <v>-3.0799270742311036E-3</v>
      </c>
      <c r="D217" s="7">
        <f ca="1">INDEX(YTW!$B$6:$AW$312,MATCH(sterr_vs_rmse!$A217,YTW!$A$6:$A$312,0),MATCH(sterr_vs_rmse!B$1,YTW!$B$5:$AW$5,0))</f>
        <v>2.029721E-2</v>
      </c>
      <c r="E217" s="7"/>
      <c r="F217" s="7"/>
      <c r="G217" s="7"/>
    </row>
    <row r="218" spans="1:7" x14ac:dyDescent="0.35">
      <c r="A218" s="20">
        <v>43098</v>
      </c>
      <c r="B218" s="5">
        <f ca="1">INDEX(level!$B$6:$AH$312,MATCH(sterr_vs_rmse!$A218,level!$A$6:$A$312,0),MATCH(sterr_vs_rmse!B$1,level!$B$5:$AH$5,0))</f>
        <v>1848.73</v>
      </c>
      <c r="C218" s="46">
        <f t="shared" ca="1" si="25"/>
        <v>2.705291008153754E-4</v>
      </c>
      <c r="D218" s="7">
        <f ca="1">INDEX(YTW!$B$6:$AW$312,MATCH(sterr_vs_rmse!$A218,YTW!$A$6:$A$312,0),MATCH(sterr_vs_rmse!B$1,YTW!$B$5:$AW$5,0))</f>
        <v>2.0913319999999999E-2</v>
      </c>
      <c r="E218" s="7"/>
      <c r="F218" s="7"/>
      <c r="G218" s="7"/>
    </row>
    <row r="219" spans="1:7" x14ac:dyDescent="0.35">
      <c r="A219" s="20">
        <v>43131</v>
      </c>
      <c r="B219" s="5">
        <f ca="1">INDEX(level!$B$6:$AH$312,MATCH(sterr_vs_rmse!$A219,level!$A$6:$A$312,0),MATCH(sterr_vs_rmse!B$1,level!$B$5:$AH$5,0))</f>
        <v>1830.69</v>
      </c>
      <c r="C219" s="46">
        <f t="shared" ca="1" si="25"/>
        <v>-9.7580501208938131E-3</v>
      </c>
      <c r="D219" s="7">
        <f ca="1">INDEX(YTW!$B$6:$AW$312,MATCH(sterr_vs_rmse!$A219,YTW!$A$6:$A$312,0),MATCH(sterr_vs_rmse!B$1,YTW!$B$5:$AW$5,0))</f>
        <v>2.3837769999999998E-2</v>
      </c>
      <c r="E219" s="7"/>
      <c r="F219" s="7"/>
      <c r="G219" s="7"/>
    </row>
    <row r="220" spans="1:7" x14ac:dyDescent="0.35">
      <c r="A220" s="20">
        <v>43159</v>
      </c>
      <c r="B220" s="5">
        <f ca="1">INDEX(level!$B$6:$AH$312,MATCH(sterr_vs_rmse!$A220,level!$A$6:$A$312,0),MATCH(sterr_vs_rmse!B$1,level!$B$5:$AH$5,0))</f>
        <v>1825.2</v>
      </c>
      <c r="C220" s="46">
        <f t="shared" ca="1" si="25"/>
        <v>-2.9988692787965565E-3</v>
      </c>
      <c r="D220" s="7">
        <f ca="1">INDEX(YTW!$B$6:$AW$312,MATCH(sterr_vs_rmse!$A220,YTW!$A$6:$A$312,0),MATCH(sterr_vs_rmse!B$1,YTW!$B$5:$AW$5,0))</f>
        <v>2.5167660000000001E-2</v>
      </c>
      <c r="E220" s="7"/>
      <c r="F220" s="7"/>
      <c r="G220" s="7"/>
    </row>
    <row r="221" spans="1:7" x14ac:dyDescent="0.35">
      <c r="A221" s="20">
        <v>43189</v>
      </c>
      <c r="B221" s="5">
        <f ca="1">INDEX(level!$B$6:$AH$312,MATCH(sterr_vs_rmse!$A221,level!$A$6:$A$312,0),MATCH(sterr_vs_rmse!B$1,level!$B$5:$AH$5,0))</f>
        <v>1834.91</v>
      </c>
      <c r="C221" s="46">
        <f t="shared" ca="1" si="25"/>
        <v>5.3199649353494749E-3</v>
      </c>
      <c r="D221" s="7">
        <f ca="1">INDEX(YTW!$B$6:$AW$312,MATCH(sterr_vs_rmse!$A221,YTW!$A$6:$A$312,0),MATCH(sterr_vs_rmse!B$1,YTW!$B$5:$AW$5,0))</f>
        <v>2.4677600000000001E-2</v>
      </c>
      <c r="E221" s="7"/>
      <c r="F221" s="7"/>
      <c r="G221" s="7"/>
    </row>
    <row r="222" spans="1:7" x14ac:dyDescent="0.35">
      <c r="A222" s="20">
        <v>43220</v>
      </c>
      <c r="B222" s="5">
        <f ca="1">INDEX(level!$B$6:$AH$312,MATCH(sterr_vs_rmse!$A222,level!$A$6:$A$312,0),MATCH(sterr_vs_rmse!B$1,level!$B$5:$AH$5,0))</f>
        <v>1824.27</v>
      </c>
      <c r="C222" s="46">
        <f t="shared" ca="1" si="25"/>
        <v>-5.79864952504483E-3</v>
      </c>
      <c r="D222" s="7">
        <f ca="1">INDEX(YTW!$B$6:$AW$312,MATCH(sterr_vs_rmse!$A222,YTW!$A$6:$A$312,0),MATCH(sterr_vs_rmse!B$1,YTW!$B$5:$AW$5,0))</f>
        <v>2.678227E-2</v>
      </c>
      <c r="E222" s="7"/>
      <c r="F222" s="7"/>
      <c r="G222" s="7"/>
    </row>
    <row r="223" spans="1:7" x14ac:dyDescent="0.35">
      <c r="A223" s="20">
        <v>43251</v>
      </c>
      <c r="B223" s="5">
        <f ca="1">INDEX(level!$B$6:$AH$312,MATCH(sterr_vs_rmse!$A223,level!$A$6:$A$312,0),MATCH(sterr_vs_rmse!B$1,level!$B$5:$AH$5,0))</f>
        <v>1836.19</v>
      </c>
      <c r="C223" s="46">
        <f t="shared" ca="1" si="25"/>
        <v>6.5341204975140066E-3</v>
      </c>
      <c r="D223" s="7">
        <f ca="1">INDEX(YTW!$B$6:$AW$312,MATCH(sterr_vs_rmse!$A223,YTW!$A$6:$A$312,0),MATCH(sterr_vs_rmse!B$1,YTW!$B$5:$AW$5,0))</f>
        <v>2.5814729999999998E-2</v>
      </c>
      <c r="E223" s="7"/>
      <c r="F223" s="7"/>
      <c r="G223" s="7"/>
    </row>
    <row r="224" spans="1:7" x14ac:dyDescent="0.35">
      <c r="A224" s="20">
        <v>43280</v>
      </c>
      <c r="B224" s="5">
        <f ca="1">INDEX(level!$B$6:$AH$312,MATCH(sterr_vs_rmse!$A224,level!$A$6:$A$312,0),MATCH(sterr_vs_rmse!B$1,level!$B$5:$AH$5,0))</f>
        <v>1835.98</v>
      </c>
      <c r="C224" s="46">
        <f t="shared" ca="1" si="25"/>
        <v>-1.1436724957658573E-4</v>
      </c>
      <c r="D224" s="7">
        <f ca="1">INDEX(YTW!$B$6:$AW$312,MATCH(sterr_vs_rmse!$A224,YTW!$A$6:$A$312,0),MATCH(sterr_vs_rmse!B$1,YTW!$B$5:$AW$5,0))</f>
        <v>2.660247E-2</v>
      </c>
      <c r="E224" s="7"/>
      <c r="F224" s="7"/>
      <c r="G224" s="7"/>
    </row>
    <row r="225" spans="1:7" x14ac:dyDescent="0.35">
      <c r="A225" s="20">
        <v>43312</v>
      </c>
      <c r="B225" s="5">
        <f ca="1">INDEX(level!$B$6:$AH$312,MATCH(sterr_vs_rmse!$A225,level!$A$6:$A$312,0),MATCH(sterr_vs_rmse!B$1,level!$B$5:$AH$5,0))</f>
        <v>1832.27</v>
      </c>
      <c r="C225" s="46">
        <f t="shared" ca="1" si="25"/>
        <v>-2.0207191799475055E-3</v>
      </c>
      <c r="D225" s="7">
        <f ca="1">INDEX(YTW!$B$6:$AW$312,MATCH(sterr_vs_rmse!$A225,YTW!$A$6:$A$312,0),MATCH(sterr_vs_rmse!B$1,YTW!$B$5:$AW$5,0))</f>
        <v>2.7814559999999999E-2</v>
      </c>
      <c r="E225" s="7"/>
      <c r="F225" s="7"/>
      <c r="G225" s="7"/>
    </row>
    <row r="226" spans="1:7" x14ac:dyDescent="0.35">
      <c r="A226" s="20">
        <v>43343</v>
      </c>
      <c r="B226" s="5">
        <f ca="1">INDEX(level!$B$6:$AH$312,MATCH(sterr_vs_rmse!$A226,level!$A$6:$A$312,0),MATCH(sterr_vs_rmse!B$1,level!$B$5:$AH$5,0))</f>
        <v>1843.26</v>
      </c>
      <c r="C226" s="46">
        <f t="shared" ca="1" si="25"/>
        <v>5.9980243086443785E-3</v>
      </c>
      <c r="D226" s="7">
        <f ca="1">INDEX(YTW!$B$6:$AW$312,MATCH(sterr_vs_rmse!$A226,YTW!$A$6:$A$312,0),MATCH(sterr_vs_rmse!B$1,YTW!$B$5:$AW$5,0))</f>
        <v>2.7039029999999999E-2</v>
      </c>
      <c r="E226" s="7"/>
      <c r="F226" s="7"/>
      <c r="G226" s="7"/>
    </row>
    <row r="227" spans="1:7" x14ac:dyDescent="0.35">
      <c r="A227" s="20">
        <v>43371</v>
      </c>
      <c r="B227" s="5">
        <f ca="1">INDEX(level!$B$6:$AH$312,MATCH(sterr_vs_rmse!$A227,level!$A$6:$A$312,0),MATCH(sterr_vs_rmse!B$1,level!$B$5:$AH$5,0))</f>
        <v>1833.71</v>
      </c>
      <c r="C227" s="46">
        <f t="shared" ca="1" si="25"/>
        <v>-5.1810379436433296E-3</v>
      </c>
      <c r="D227" s="7">
        <f ca="1">INDEX(YTW!$B$6:$AW$312,MATCH(sterr_vs_rmse!$A227,YTW!$A$6:$A$312,0),MATCH(sterr_vs_rmse!B$1,YTW!$B$5:$AW$5,0))</f>
        <v>2.9012389999999999E-2</v>
      </c>
      <c r="E227" s="7"/>
      <c r="F227" s="7"/>
      <c r="G227" s="7"/>
    </row>
    <row r="228" spans="1:7" x14ac:dyDescent="0.35">
      <c r="A228" s="20">
        <v>43404</v>
      </c>
      <c r="B228" s="5">
        <f ca="1">INDEX(level!$B$6:$AH$312,MATCH(sterr_vs_rmse!$A228,level!$A$6:$A$312,0),MATCH(sterr_vs_rmse!B$1,level!$B$5:$AH$5,0))</f>
        <v>1834.38</v>
      </c>
      <c r="C228" s="46">
        <f t="shared" ca="1" si="25"/>
        <v>3.6537947658032977E-4</v>
      </c>
      <c r="D228" s="7">
        <f ca="1">INDEX(YTW!$B$6:$AW$312,MATCH(sterr_vs_rmse!$A228,YTW!$A$6:$A$312,0),MATCH(sterr_vs_rmse!B$1,YTW!$B$5:$AW$5,0))</f>
        <v>2.9575439999999998E-2</v>
      </c>
      <c r="E228" s="7"/>
      <c r="F228" s="7"/>
      <c r="G228" s="7"/>
    </row>
    <row r="229" spans="1:7" x14ac:dyDescent="0.35">
      <c r="A229" s="20">
        <v>43434</v>
      </c>
      <c r="B229" s="5">
        <f ca="1">INDEX(level!$B$6:$AH$312,MATCH(sterr_vs_rmse!$A229,level!$A$6:$A$312,0),MATCH(sterr_vs_rmse!B$1,level!$B$5:$AH$5,0))</f>
        <v>1847.08</v>
      </c>
      <c r="C229" s="46">
        <f t="shared" ca="1" si="25"/>
        <v>6.9233201408649414E-3</v>
      </c>
      <c r="D229" s="7">
        <f ca="1">INDEX(YTW!$B$6:$AW$312,MATCH(sterr_vs_rmse!$A229,YTW!$A$6:$A$312,0),MATCH(sterr_vs_rmse!B$1,YTW!$B$5:$AW$5,0))</f>
        <v>2.8594719999999997E-2</v>
      </c>
      <c r="E229" s="7"/>
      <c r="F229" s="7"/>
      <c r="G229" s="7"/>
    </row>
    <row r="230" spans="1:7" x14ac:dyDescent="0.35">
      <c r="A230" s="20">
        <v>43465</v>
      </c>
      <c r="B230" s="5">
        <f ca="1">INDEX(level!$B$6:$AH$312,MATCH(sterr_vs_rmse!$A230,level!$A$6:$A$312,0),MATCH(sterr_vs_rmse!B$1,level!$B$5:$AH$5,0))</f>
        <v>1874.81</v>
      </c>
      <c r="C230" s="46">
        <f t="shared" ca="1" si="25"/>
        <v>1.5012885202590143E-2</v>
      </c>
      <c r="D230" s="7">
        <f ca="1">INDEX(YTW!$B$6:$AW$312,MATCH(sterr_vs_rmse!$A230,YTW!$A$6:$A$312,0),MATCH(sterr_vs_rmse!B$1,YTW!$B$5:$AW$5,0))</f>
        <v>2.5351639999999998E-2</v>
      </c>
      <c r="E230" s="7"/>
      <c r="F230" s="7"/>
      <c r="G230" s="7"/>
    </row>
    <row r="231" spans="1:7" x14ac:dyDescent="0.35">
      <c r="A231" s="20">
        <v>43496</v>
      </c>
      <c r="B231" s="5">
        <f ca="1">INDEX(level!$B$6:$AH$312,MATCH(sterr_vs_rmse!$A231,level!$A$6:$A$312,0),MATCH(sterr_vs_rmse!B$1,level!$B$5:$AH$5,0))</f>
        <v>1882.86</v>
      </c>
      <c r="C231" s="46">
        <f t="shared" ca="1" si="25"/>
        <v>4.2937684352013505E-3</v>
      </c>
      <c r="D231" s="7">
        <f ca="1">INDEX(YTW!$B$6:$AW$312,MATCH(sterr_vs_rmse!$A231,YTW!$A$6:$A$312,0),MATCH(sterr_vs_rmse!B$1,YTW!$B$5:$AW$5,0))</f>
        <v>2.48455E-2</v>
      </c>
      <c r="E231" s="7"/>
      <c r="F231" s="7"/>
      <c r="G231" s="7"/>
    </row>
    <row r="232" spans="1:7" x14ac:dyDescent="0.35">
      <c r="A232" s="20">
        <v>43524</v>
      </c>
      <c r="B232" s="5">
        <f ca="1">INDEX(level!$B$6:$AH$312,MATCH(sterr_vs_rmse!$A232,level!$A$6:$A$312,0),MATCH(sterr_vs_rmse!B$1,level!$B$5:$AH$5,0))</f>
        <v>1881.44</v>
      </c>
      <c r="C232" s="46">
        <f t="shared" ca="1" si="25"/>
        <v>-7.5417184495918388E-4</v>
      </c>
      <c r="D232" s="7">
        <f ca="1">INDEX(YTW!$B$6:$AW$312,MATCH(sterr_vs_rmse!$A232,YTW!$A$6:$A$312,0),MATCH(sterr_vs_rmse!B$1,YTW!$B$5:$AW$5,0))</f>
        <v>2.5486080000000001E-2</v>
      </c>
      <c r="E232" s="7"/>
      <c r="F232" s="7"/>
      <c r="G232" s="7"/>
    </row>
    <row r="233" spans="1:7" x14ac:dyDescent="0.35">
      <c r="A233" s="20">
        <v>43553</v>
      </c>
      <c r="B233" s="5">
        <f ca="1">INDEX(level!$B$6:$AH$312,MATCH(sterr_vs_rmse!$A233,level!$A$6:$A$312,0),MATCH(sterr_vs_rmse!B$1,level!$B$5:$AH$5,0))</f>
        <v>1904.59</v>
      </c>
      <c r="C233" s="46">
        <f t="shared" ca="1" si="25"/>
        <v>1.2304405136491114E-2</v>
      </c>
      <c r="D233" s="7">
        <f ca="1">INDEX(YTW!$B$6:$AW$312,MATCH(sterr_vs_rmse!$A233,YTW!$A$6:$A$312,0),MATCH(sterr_vs_rmse!B$1,YTW!$B$5:$AW$5,0))</f>
        <v>2.2953420000000002E-2</v>
      </c>
      <c r="E233" s="7"/>
      <c r="F233" s="7"/>
      <c r="G233" s="7"/>
    </row>
    <row r="234" spans="1:7" x14ac:dyDescent="0.35">
      <c r="A234" s="20">
        <v>43585</v>
      </c>
      <c r="B234" s="5">
        <f ca="1">INDEX(level!$B$6:$AH$312,MATCH(sterr_vs_rmse!$A234,level!$A$6:$A$312,0),MATCH(sterr_vs_rmse!B$1,level!$B$5:$AH$5,0))</f>
        <v>1905.4</v>
      </c>
      <c r="C234" s="46">
        <f t="shared" ca="1" si="25"/>
        <v>4.2528838227662291E-4</v>
      </c>
      <c r="D234" s="7">
        <f ca="1">INDEX(YTW!$B$6:$AW$312,MATCH(sterr_vs_rmse!$A234,YTW!$A$6:$A$312,0),MATCH(sterr_vs_rmse!B$1,YTW!$B$5:$AW$5,0))</f>
        <v>2.3161600000000001E-2</v>
      </c>
      <c r="E234" s="7"/>
      <c r="F234" s="7"/>
      <c r="G234" s="7"/>
    </row>
    <row r="235" spans="1:7" x14ac:dyDescent="0.35">
      <c r="A235" s="20">
        <v>43616</v>
      </c>
      <c r="B235" s="5">
        <f ca="1">INDEX(level!$B$6:$AH$312,MATCH(sterr_vs_rmse!$A235,level!$A$6:$A$312,0),MATCH(sterr_vs_rmse!B$1,level!$B$5:$AH$5,0))</f>
        <v>1933.54</v>
      </c>
      <c r="C235" s="46">
        <f t="shared" ca="1" si="25"/>
        <v>1.4768552534900836E-2</v>
      </c>
      <c r="D235" s="7">
        <f ca="1">INDEX(YTW!$B$6:$AW$312,MATCH(sterr_vs_rmse!$A235,YTW!$A$6:$A$312,0),MATCH(sterr_vs_rmse!B$1,YTW!$B$5:$AW$5,0))</f>
        <v>1.988734E-2</v>
      </c>
      <c r="E235" s="7"/>
      <c r="F235" s="7"/>
      <c r="G235" s="7"/>
    </row>
    <row r="236" spans="1:7" x14ac:dyDescent="0.35">
      <c r="A236" s="20">
        <v>43644</v>
      </c>
      <c r="B236" s="5">
        <f ca="1">INDEX(level!$B$6:$AH$312,MATCH(sterr_vs_rmse!$A236,level!$A$6:$A$312,0),MATCH(sterr_vs_rmse!B$1,level!$B$5:$AH$5,0))</f>
        <v>1949.63</v>
      </c>
      <c r="C236" s="46">
        <f t="shared" ca="1" si="25"/>
        <v>8.3215242508560827E-3</v>
      </c>
      <c r="D236" s="7">
        <f ca="1">INDEX(YTW!$B$6:$AW$312,MATCH(sterr_vs_rmse!$A236,YTW!$A$6:$A$312,0),MATCH(sterr_vs_rmse!B$1,YTW!$B$5:$AW$5,0))</f>
        <v>1.8001300000000001E-2</v>
      </c>
      <c r="E236" s="7"/>
      <c r="F236" s="7"/>
      <c r="G236" s="7"/>
    </row>
    <row r="237" spans="1:7" x14ac:dyDescent="0.35">
      <c r="A237" s="20">
        <v>43677</v>
      </c>
      <c r="B237" s="5">
        <f ca="1">INDEX(level!$B$6:$AH$312,MATCH(sterr_vs_rmse!$A237,level!$A$6:$A$312,0),MATCH(sterr_vs_rmse!B$1,level!$B$5:$AH$5,0))</f>
        <v>1946.14</v>
      </c>
      <c r="C237" s="46">
        <f t="shared" ca="1" si="25"/>
        <v>-1.790083246564711E-3</v>
      </c>
      <c r="D237" s="7">
        <f ca="1">INDEX(YTW!$B$6:$AW$312,MATCH(sterr_vs_rmse!$A237,YTW!$A$6:$A$312,0),MATCH(sterr_vs_rmse!B$1,YTW!$B$5:$AW$5,0))</f>
        <v>1.9072889999999999E-2</v>
      </c>
      <c r="E237" s="7"/>
      <c r="F237" s="7"/>
      <c r="G237" s="7"/>
    </row>
    <row r="238" spans="1:7" x14ac:dyDescent="0.35">
      <c r="A238" s="20">
        <v>43707</v>
      </c>
      <c r="B238" s="5">
        <f ca="1">INDEX(level!$B$6:$AH$312,MATCH(sterr_vs_rmse!$A238,level!$A$6:$A$312,0),MATCH(sterr_vs_rmse!B$1,level!$B$5:$AH$5,0))</f>
        <v>1981.49</v>
      </c>
      <c r="C238" s="46">
        <f t="shared" ca="1" si="25"/>
        <v>1.8164160851737332E-2</v>
      </c>
      <c r="D238" s="7">
        <f ca="1">INDEX(YTW!$B$6:$AW$312,MATCH(sterr_vs_rmse!$A238,YTW!$A$6:$A$312,0),MATCH(sterr_vs_rmse!B$1,YTW!$B$5:$AW$5,0))</f>
        <v>1.4924040000000001E-2</v>
      </c>
      <c r="E238" s="7"/>
      <c r="F238" s="7"/>
      <c r="G238" s="7"/>
    </row>
    <row r="239" spans="1:7" x14ac:dyDescent="0.35">
      <c r="A239" s="20">
        <v>43738</v>
      </c>
      <c r="B239" s="5">
        <f ca="1">INDEX(level!$B$6:$AH$312,MATCH(sterr_vs_rmse!$A239,level!$A$6:$A$312,0),MATCH(sterr_vs_rmse!B$1,level!$B$5:$AH$5,0))</f>
        <v>1972.64</v>
      </c>
      <c r="C239" s="46">
        <f t="shared" ca="1" si="25"/>
        <v>-4.4663359391164947E-3</v>
      </c>
      <c r="D239" s="7">
        <f ca="1">INDEX(YTW!$B$6:$AW$312,MATCH(sterr_vs_rmse!$A239,YTW!$A$6:$A$312,0),MATCH(sterr_vs_rmse!B$1,YTW!$B$5:$AW$5,0))</f>
        <v>1.631848E-2</v>
      </c>
      <c r="E239" s="7"/>
      <c r="F239" s="7"/>
      <c r="G239" s="7"/>
    </row>
    <row r="240" spans="1:7" x14ac:dyDescent="0.35">
      <c r="A240" s="20">
        <v>43769</v>
      </c>
      <c r="B240" s="5">
        <f ca="1">INDEX(level!$B$6:$AH$312,MATCH(sterr_vs_rmse!$A240,level!$A$6:$A$312,0),MATCH(sterr_vs_rmse!B$1,level!$B$5:$AH$5,0))</f>
        <v>1978.34</v>
      </c>
      <c r="C240" s="46">
        <f t="shared" ca="1" si="25"/>
        <v>2.8895287533456937E-3</v>
      </c>
      <c r="D240" s="7">
        <f ca="1">INDEX(YTW!$B$6:$AW$312,MATCH(sterr_vs_rmse!$A240,YTW!$A$6:$A$312,0),MATCH(sterr_vs_rmse!B$1,YTW!$B$5:$AW$5,0))</f>
        <v>1.5648120000000001E-2</v>
      </c>
      <c r="E240" s="7"/>
      <c r="F240" s="7"/>
      <c r="G240" s="7"/>
    </row>
    <row r="241" spans="1:7" x14ac:dyDescent="0.35">
      <c r="A241" s="20">
        <v>43798</v>
      </c>
      <c r="B241" s="5">
        <f ca="1">INDEX(level!$B$6:$AH$312,MATCH(sterr_vs_rmse!$A241,level!$A$6:$A$312,0),MATCH(sterr_vs_rmse!B$1,level!$B$5:$AH$5,0))</f>
        <v>1973.39</v>
      </c>
      <c r="C241" s="46">
        <f t="shared" ca="1" si="25"/>
        <v>-2.5020977182890203E-3</v>
      </c>
      <c r="D241" s="7">
        <f ca="1">INDEX(YTW!$B$6:$AW$312,MATCH(sterr_vs_rmse!$A241,YTW!$A$6:$A$312,0),MATCH(sterr_vs_rmse!B$1,YTW!$B$5:$AW$5,0))</f>
        <v>1.6623099999999998E-2</v>
      </c>
      <c r="E241" s="7"/>
      <c r="F241" s="7"/>
      <c r="G241" s="7"/>
    </row>
    <row r="242" spans="1:7" x14ac:dyDescent="0.35">
      <c r="A242" s="20">
        <v>43830</v>
      </c>
      <c r="B242" s="5">
        <f ca="1">INDEX(level!$B$6:$AH$312,MATCH(sterr_vs_rmse!$A242,level!$A$6:$A$312,0),MATCH(sterr_vs_rmse!B$1,level!$B$5:$AH$5,0))</f>
        <v>1972.74</v>
      </c>
      <c r="C242" s="46">
        <f t="shared" ca="1" si="25"/>
        <v>-3.293824332747386E-4</v>
      </c>
      <c r="D242" s="7">
        <f ca="1">INDEX(YTW!$B$6:$AW$312,MATCH(sterr_vs_rmse!$A242,YTW!$A$6:$A$312,0),MATCH(sterr_vs_rmse!B$1,YTW!$B$5:$AW$5,0))</f>
        <v>1.676561E-2</v>
      </c>
      <c r="E242" s="7"/>
      <c r="F242" s="7"/>
      <c r="G242" s="7"/>
    </row>
    <row r="243" spans="1:7" x14ac:dyDescent="0.35">
      <c r="A243" s="20">
        <v>43861</v>
      </c>
      <c r="B243" s="5">
        <f ca="1">INDEX(level!$B$6:$AH$312,MATCH(sterr_vs_rmse!$A243,level!$A$6:$A$312,0),MATCH(sterr_vs_rmse!B$1,level!$B$5:$AH$5,0))</f>
        <v>2000.87</v>
      </c>
      <c r="C243" s="46">
        <f t="shared" ca="1" si="25"/>
        <v>1.4259355008769514E-2</v>
      </c>
      <c r="D243" s="7">
        <f ca="1">INDEX(YTW!$B$6:$AW$312,MATCH(sterr_vs_rmse!$A243,YTW!$A$6:$A$312,0),MATCH(sterr_vs_rmse!B$1,YTW!$B$5:$AW$5,0))</f>
        <v>1.3744050000000001E-2</v>
      </c>
      <c r="E243" s="7"/>
      <c r="F243" s="7"/>
      <c r="G243" s="7"/>
    </row>
    <row r="244" spans="1:7" x14ac:dyDescent="0.35">
      <c r="A244" s="20">
        <v>43889</v>
      </c>
      <c r="B244" s="5">
        <f ca="1">INDEX(level!$B$6:$AH$312,MATCH(sterr_vs_rmse!$A244,level!$A$6:$A$312,0),MATCH(sterr_vs_rmse!B$1,level!$B$5:$AH$5,0))</f>
        <v>2034.1</v>
      </c>
      <c r="C244" s="46">
        <f t="shared" ca="1" si="25"/>
        <v>1.6607775617606402E-2</v>
      </c>
      <c r="D244" s="7">
        <f ca="1">INDEX(YTW!$B$6:$AW$312,MATCH(sterr_vs_rmse!$A244,YTW!$A$6:$A$312,0),MATCH(sterr_vs_rmse!B$1,YTW!$B$5:$AW$5,0))</f>
        <v>9.5480900000000004E-3</v>
      </c>
      <c r="E244" s="7"/>
      <c r="F244" s="7"/>
      <c r="G244" s="7"/>
    </row>
    <row r="245" spans="1:7" x14ac:dyDescent="0.35">
      <c r="A245" s="20">
        <v>43921</v>
      </c>
      <c r="B245" s="5">
        <f ca="1">INDEX(level!$B$6:$AH$312,MATCH(sterr_vs_rmse!$A245,level!$A$6:$A$312,0),MATCH(sterr_vs_rmse!B$1,level!$B$5:$AH$5,0))</f>
        <v>2076.34</v>
      </c>
      <c r="C245" s="46">
        <f t="shared" ca="1" si="25"/>
        <v>2.076594071087956E-2</v>
      </c>
      <c r="D245" s="7">
        <f ca="1">INDEX(YTW!$B$6:$AW$312,MATCH(sterr_vs_rmse!$A245,YTW!$A$6:$A$312,0),MATCH(sterr_vs_rmse!B$1,YTW!$B$5:$AW$5,0))</f>
        <v>3.8226500000000004E-3</v>
      </c>
      <c r="E245" s="7"/>
      <c r="F245" s="7"/>
      <c r="G245" s="7"/>
    </row>
    <row r="246" spans="1:7" x14ac:dyDescent="0.35">
      <c r="A246" s="20">
        <v>43951</v>
      </c>
      <c r="B246" s="5">
        <f ca="1">INDEX(level!$B$6:$AH$312,MATCH(sterr_vs_rmse!$A246,level!$A$6:$A$312,0),MATCH(sterr_vs_rmse!B$1,level!$B$5:$AH$5,0))</f>
        <v>2082</v>
      </c>
      <c r="C246" s="46">
        <f t="shared" ca="1" si="25"/>
        <v>2.7259504705394733E-3</v>
      </c>
      <c r="D246" s="7">
        <f ca="1">INDEX(YTW!$B$6:$AW$312,MATCH(sterr_vs_rmse!$A246,YTW!$A$6:$A$312,0),MATCH(sterr_vs_rmse!B$1,YTW!$B$5:$AW$5,0))</f>
        <v>3.2662500000000001E-3</v>
      </c>
      <c r="E246" s="7"/>
      <c r="F246" s="7"/>
      <c r="G246" s="7"/>
    </row>
    <row r="247" spans="1:7" x14ac:dyDescent="0.35">
      <c r="A247" s="20">
        <v>43980</v>
      </c>
      <c r="B247" s="5">
        <f ca="1">INDEX(level!$B$6:$AH$312,MATCH(sterr_vs_rmse!$A247,level!$A$6:$A$312,0),MATCH(sterr_vs_rmse!B$1,level!$B$5:$AH$5,0))</f>
        <v>2085.7399999999998</v>
      </c>
      <c r="C247" s="46">
        <f t="shared" ca="1" si="25"/>
        <v>1.7963496637847243E-3</v>
      </c>
      <c r="D247" s="7">
        <f ca="1">INDEX(YTW!$B$6:$AW$312,MATCH(sterr_vs_rmse!$A247,YTW!$A$6:$A$312,0),MATCH(sterr_vs_rmse!B$1,YTW!$B$5:$AW$5,0))</f>
        <v>2.9164899999999999E-3</v>
      </c>
      <c r="E247" s="7"/>
      <c r="F247" s="7"/>
      <c r="G247" s="7"/>
    </row>
    <row r="248" spans="1:7" x14ac:dyDescent="0.35">
      <c r="A248" s="20">
        <v>44012</v>
      </c>
      <c r="B248" s="5">
        <f ca="1">INDEX(level!$B$6:$AH$312,MATCH(sterr_vs_rmse!$A248,level!$A$6:$A$312,0),MATCH(sterr_vs_rmse!B$1,level!$B$5:$AH$5,0))</f>
        <v>2087.5</v>
      </c>
      <c r="C248" s="46">
        <f t="shared" ca="1" si="25"/>
        <v>8.4382521311399117E-4</v>
      </c>
      <c r="D248" s="7">
        <f ca="1">INDEX(YTW!$B$6:$AW$312,MATCH(sterr_vs_rmse!$A248,YTW!$A$6:$A$312,0),MATCH(sterr_vs_rmse!B$1,YTW!$B$5:$AW$5,0))</f>
        <v>2.7818900000000004E-3</v>
      </c>
      <c r="E248" s="7"/>
      <c r="F248" s="7"/>
      <c r="G248" s="7"/>
    </row>
    <row r="249" spans="1:7" x14ac:dyDescent="0.35">
      <c r="A249" s="20">
        <v>44043</v>
      </c>
      <c r="B249" s="5">
        <f ca="1">INDEX(level!$B$6:$AH$312,MATCH(sterr_vs_rmse!$A249,level!$A$6:$A$312,0),MATCH(sterr_vs_rmse!B$1,level!$B$5:$AH$5,0))</f>
        <v>2094.27</v>
      </c>
      <c r="C249" s="46">
        <f t="shared" ca="1" si="25"/>
        <v>3.2431137724551196E-3</v>
      </c>
      <c r="D249" s="7">
        <f ca="1">INDEX(YTW!$B$6:$AW$312,MATCH(sterr_vs_rmse!$A249,YTW!$A$6:$A$312,0),MATCH(sterr_vs_rmse!B$1,YTW!$B$5:$AW$5,0))</f>
        <v>2.15752E-3</v>
      </c>
      <c r="E249" s="7"/>
      <c r="F249" s="7"/>
      <c r="G249" s="7"/>
    </row>
    <row r="250" spans="1:7" x14ac:dyDescent="0.35">
      <c r="A250" s="20">
        <v>44074</v>
      </c>
      <c r="B250" s="5">
        <f ca="1">INDEX(level!$B$6:$AH$312,MATCH(sterr_vs_rmse!$A250,level!$A$6:$A$312,0),MATCH(sterr_vs_rmse!B$1,level!$B$5:$AH$5,0))</f>
        <v>2090.0300000000002</v>
      </c>
      <c r="C250" s="46">
        <f t="shared" ca="1" si="25"/>
        <v>-2.0245718078374386E-3</v>
      </c>
      <c r="D250" s="7">
        <f ca="1">INDEX(YTW!$B$6:$AW$312,MATCH(sterr_vs_rmse!$A250,YTW!$A$6:$A$312,0),MATCH(sterr_vs_rmse!B$1,YTW!$B$5:$AW$5,0))</f>
        <v>2.6022699999999998E-3</v>
      </c>
      <c r="E250" s="7"/>
      <c r="F250" s="7"/>
      <c r="G250" s="7"/>
    </row>
    <row r="251" spans="1:7" x14ac:dyDescent="0.35">
      <c r="A251" s="20">
        <v>44104</v>
      </c>
      <c r="B251" s="5">
        <f ca="1">INDEX(level!$B$6:$AH$312,MATCH(sterr_vs_rmse!$A251,level!$A$6:$A$312,0),MATCH(sterr_vs_rmse!B$1,level!$B$5:$AH$5,0))</f>
        <v>2091.5500000000002</v>
      </c>
      <c r="C251" s="46">
        <f t="shared" ca="1" si="25"/>
        <v>7.2726228810116034E-4</v>
      </c>
      <c r="D251" s="7">
        <f ca="1">INDEX(YTW!$B$6:$AW$312,MATCH(sterr_vs_rmse!$A251,YTW!$A$6:$A$312,0),MATCH(sterr_vs_rmse!B$1,YTW!$B$5:$AW$5,0))</f>
        <v>2.5389200000000001E-3</v>
      </c>
      <c r="E251" s="7"/>
      <c r="F251" s="7"/>
      <c r="G251" s="7"/>
    </row>
    <row r="252" spans="1:7" x14ac:dyDescent="0.35">
      <c r="A252" s="20">
        <v>44134</v>
      </c>
      <c r="B252" s="5">
        <f ca="1">INDEX(level!$B$6:$AH$312,MATCH(sterr_vs_rmse!$A252,level!$A$6:$A$312,0),MATCH(sterr_vs_rmse!B$1,level!$B$5:$AH$5,0))</f>
        <v>2083.59</v>
      </c>
      <c r="C252" s="46">
        <f t="shared" ca="1" si="25"/>
        <v>-3.8057899643805237E-3</v>
      </c>
      <c r="D252" s="7">
        <f ca="1">INDEX(YTW!$B$6:$AW$312,MATCH(sterr_vs_rmse!$A252,YTW!$A$6:$A$312,0),MATCH(sterr_vs_rmse!B$1,YTW!$B$5:$AW$5,0))</f>
        <v>3.3512300000000002E-3</v>
      </c>
      <c r="E252" s="7"/>
      <c r="F252" s="7"/>
      <c r="G252" s="7"/>
    </row>
    <row r="253" spans="1:7" x14ac:dyDescent="0.35">
      <c r="A253" s="20">
        <v>44165</v>
      </c>
      <c r="B253" s="5">
        <f ca="1">INDEX(level!$B$6:$AH$312,MATCH(sterr_vs_rmse!$A253,level!$A$6:$A$312,0),MATCH(sterr_vs_rmse!B$1,level!$B$5:$AH$5,0))</f>
        <v>2086.11</v>
      </c>
      <c r="C253" s="46">
        <f t="shared" ca="1" si="25"/>
        <v>1.2094509956372956E-3</v>
      </c>
      <c r="D253" s="7">
        <f ca="1">INDEX(YTW!$B$6:$AW$312,MATCH(sterr_vs_rmse!$A253,YTW!$A$6:$A$312,0),MATCH(sterr_vs_rmse!B$1,YTW!$B$5:$AW$5,0))</f>
        <v>3.2196000000000004E-3</v>
      </c>
      <c r="E253" s="7"/>
      <c r="F253" s="7"/>
      <c r="G253" s="7"/>
    </row>
    <row r="254" spans="1:7" x14ac:dyDescent="0.35">
      <c r="A254" s="20">
        <v>44196</v>
      </c>
      <c r="B254" s="5">
        <f ca="1">INDEX(level!$B$6:$AH$312,MATCH(sterr_vs_rmse!$A254,level!$A$6:$A$312,0),MATCH(sterr_vs_rmse!B$1,level!$B$5:$AH$5,0))</f>
        <v>2086.67</v>
      </c>
      <c r="C254" s="46">
        <f t="shared" ca="1" si="25"/>
        <v>2.6844222020883102E-4</v>
      </c>
      <c r="D254" s="7">
        <f ca="1">INDEX(YTW!$B$6:$AW$312,MATCH(sterr_vs_rmse!$A254,YTW!$A$6:$A$312,0),MATCH(sterr_vs_rmse!B$1,YTW!$B$5:$AW$5,0))</f>
        <v>3.1997799999999997E-3</v>
      </c>
      <c r="E254" s="7"/>
      <c r="F254" s="7"/>
      <c r="G254" s="7"/>
    </row>
    <row r="255" spans="1:7" x14ac:dyDescent="0.35">
      <c r="A255" s="20">
        <v>44225</v>
      </c>
      <c r="B255" s="5">
        <f ca="1">INDEX(level!$B$6:$AH$312,MATCH(sterr_vs_rmse!$A255,level!$A$6:$A$312,0),MATCH(sterr_vs_rmse!B$1,level!$B$5:$AH$5,0))</f>
        <v>2081.59</v>
      </c>
      <c r="C255" s="46">
        <f t="shared" ca="1" si="25"/>
        <v>-2.4345009033531761E-3</v>
      </c>
      <c r="D255" s="7">
        <f ca="1">INDEX(YTW!$B$6:$AW$312,MATCH(sterr_vs_rmse!$A255,YTW!$A$6:$A$312,0),MATCH(sterr_vs_rmse!B$1,YTW!$B$5:$AW$5,0))</f>
        <v>3.6664200000000001E-3</v>
      </c>
      <c r="E255" s="7"/>
      <c r="F255" s="7"/>
      <c r="G255" s="7"/>
    </row>
    <row r="256" spans="1:7" x14ac:dyDescent="0.35">
      <c r="A256" s="20">
        <v>44253</v>
      </c>
      <c r="B256" s="5">
        <f ca="1">INDEX(level!$B$6:$AH$312,MATCH(sterr_vs_rmse!$A256,level!$A$6:$A$312,0),MATCH(sterr_vs_rmse!B$1,level!$B$5:$AH$5,0))</f>
        <v>2064.19</v>
      </c>
      <c r="C256" s="46">
        <f t="shared" ca="1" si="25"/>
        <v>-8.3589948068544251E-3</v>
      </c>
      <c r="D256" s="7">
        <f ca="1">INDEX(YTW!$B$6:$AW$312,MATCH(sterr_vs_rmse!$A256,YTW!$A$6:$A$312,0),MATCH(sterr_vs_rmse!B$1,YTW!$B$5:$AW$5,0))</f>
        <v>5.4012800000000005E-3</v>
      </c>
      <c r="E256" s="7"/>
      <c r="F256" s="7"/>
      <c r="G256" s="7"/>
    </row>
    <row r="257" spans="1:7" x14ac:dyDescent="0.35">
      <c r="A257" s="20">
        <v>44286</v>
      </c>
      <c r="B257" s="5">
        <f ca="1">INDEX(level!$B$6:$AH$312,MATCH(sterr_vs_rmse!$A257,level!$A$6:$A$312,0),MATCH(sterr_vs_rmse!B$1,level!$B$5:$AH$5,0))</f>
        <v>2050.0300000000002</v>
      </c>
      <c r="C257" s="46">
        <f t="shared" ca="1" si="25"/>
        <v>-6.8598336393451698E-3</v>
      </c>
      <c r="D257" s="7">
        <f ca="1">INDEX(YTW!$B$6:$AW$312,MATCH(sterr_vs_rmse!$A257,YTW!$A$6:$A$312,0),MATCH(sterr_vs_rmse!B$1,YTW!$B$5:$AW$5,0))</f>
        <v>6.8017300000000006E-3</v>
      </c>
      <c r="E257" s="7"/>
      <c r="F257" s="7"/>
      <c r="G257" s="7"/>
    </row>
    <row r="258" spans="1:7" x14ac:dyDescent="0.35">
      <c r="A258" s="20">
        <v>44316</v>
      </c>
      <c r="B258" s="5">
        <f ca="1">INDEX(level!$B$6:$AH$312,MATCH(sterr_vs_rmse!$A258,level!$A$6:$A$312,0),MATCH(sterr_vs_rmse!B$1,level!$B$5:$AH$5,0))</f>
        <v>2057.73</v>
      </c>
      <c r="C258" s="46">
        <f t="shared" ca="1" si="25"/>
        <v>3.7560425944984654E-3</v>
      </c>
      <c r="D258" s="7">
        <f ca="1">INDEX(YTW!$B$6:$AW$312,MATCH(sterr_vs_rmse!$A258,YTW!$A$6:$A$312,0),MATCH(sterr_vs_rmse!B$1,YTW!$B$5:$AW$5,0))</f>
        <v>6.3878299999999997E-3</v>
      </c>
      <c r="E258" s="7"/>
      <c r="F258" s="7"/>
      <c r="G258" s="7"/>
    </row>
    <row r="259" spans="1:7" x14ac:dyDescent="0.35">
      <c r="A259" s="20">
        <v>44347</v>
      </c>
      <c r="B259" s="5">
        <f ca="1">INDEX(level!$B$6:$AH$312,MATCH(sterr_vs_rmse!$A259,level!$A$6:$A$312,0),MATCH(sterr_vs_rmse!B$1,level!$B$5:$AH$5,0))</f>
        <v>2064.3000000000002</v>
      </c>
      <c r="C259" s="46">
        <f t="shared" ca="1" si="25"/>
        <v>3.1928387106181511E-3</v>
      </c>
      <c r="D259" s="7">
        <f ca="1">INDEX(YTW!$B$6:$AW$312,MATCH(sterr_vs_rmse!$A259,YTW!$A$6:$A$312,0),MATCH(sterr_vs_rmse!B$1,YTW!$B$5:$AW$5,0))</f>
        <v>5.9695799999999995E-3</v>
      </c>
      <c r="E259" s="7"/>
      <c r="F259" s="7"/>
      <c r="G259" s="7"/>
    </row>
    <row r="260" spans="1:7" x14ac:dyDescent="0.35">
      <c r="A260" s="20">
        <v>44377</v>
      </c>
      <c r="B260" s="5">
        <f ca="1">INDEX(level!$B$6:$AH$312,MATCH(sterr_vs_rmse!$A260,level!$A$6:$A$312,0),MATCH(sterr_vs_rmse!B$1,level!$B$5:$AH$5,0))</f>
        <v>2062.7800000000002</v>
      </c>
      <c r="C260" s="46">
        <f t="shared" ref="C260:C308" ca="1" si="26">B260/B259-1</f>
        <v>-7.3632708424165028E-4</v>
      </c>
      <c r="D260" s="7">
        <f ca="1">INDEX(YTW!$B$6:$AW$312,MATCH(sterr_vs_rmse!$A260,YTW!$A$6:$A$312,0),MATCH(sterr_vs_rmse!B$1,YTW!$B$5:$AW$5,0))</f>
        <v>6.7249099999999997E-3</v>
      </c>
      <c r="E260" s="7"/>
      <c r="F260" s="7"/>
      <c r="G260" s="7"/>
    </row>
    <row r="261" spans="1:7" x14ac:dyDescent="0.35">
      <c r="A261" s="20">
        <v>44407</v>
      </c>
      <c r="B261" s="5">
        <f ca="1">INDEX(level!$B$6:$AH$312,MATCH(sterr_vs_rmse!$A261,level!$A$6:$A$312,0),MATCH(sterr_vs_rmse!B$1,level!$B$5:$AH$5,0))</f>
        <v>2078.84</v>
      </c>
      <c r="C261" s="46">
        <f t="shared" ca="1" si="26"/>
        <v>7.7856097111663747E-3</v>
      </c>
      <c r="D261" s="7">
        <f ca="1">INDEX(YTW!$B$6:$AW$312,MATCH(sterr_vs_rmse!$A261,YTW!$A$6:$A$312,0),MATCH(sterr_vs_rmse!B$1,YTW!$B$5:$AW$5,0))</f>
        <v>5.4003699999999998E-3</v>
      </c>
      <c r="E261" s="7"/>
      <c r="F261" s="7"/>
      <c r="G261" s="7"/>
    </row>
    <row r="262" spans="1:7" x14ac:dyDescent="0.35">
      <c r="A262" s="20">
        <v>44439</v>
      </c>
      <c r="B262" s="5">
        <f ca="1">INDEX(level!$B$6:$AH$312,MATCH(sterr_vs_rmse!$A262,level!$A$6:$A$312,0),MATCH(sterr_vs_rmse!B$1,level!$B$5:$AH$5,0))</f>
        <v>2075.39</v>
      </c>
      <c r="C262" s="46">
        <f t="shared" ca="1" si="26"/>
        <v>-1.659579380808629E-3</v>
      </c>
      <c r="D262" s="7">
        <f ca="1">INDEX(YTW!$B$6:$AW$312,MATCH(sterr_vs_rmse!$A262,YTW!$A$6:$A$312,0),MATCH(sterr_vs_rmse!B$1,YTW!$B$5:$AW$5,0))</f>
        <v>5.9536900000000002E-3</v>
      </c>
      <c r="E262" s="7"/>
      <c r="F262" s="7"/>
      <c r="G262" s="7"/>
    </row>
    <row r="263" spans="1:7" x14ac:dyDescent="0.35">
      <c r="A263" s="20">
        <v>44469</v>
      </c>
      <c r="B263" s="5">
        <f ca="1">INDEX(level!$B$6:$AH$312,MATCH(sterr_vs_rmse!$A263,level!$A$6:$A$312,0),MATCH(sterr_vs_rmse!B$1,level!$B$5:$AH$5,0))</f>
        <v>2062.67</v>
      </c>
      <c r="C263" s="46">
        <f t="shared" ca="1" si="26"/>
        <v>-6.128968531215695E-3</v>
      </c>
      <c r="D263" s="7">
        <f ca="1">INDEX(YTW!$B$6:$AW$312,MATCH(sterr_vs_rmse!$A263,YTW!$A$6:$A$312,0),MATCH(sterr_vs_rmse!B$1,YTW!$B$5:$AW$5,0))</f>
        <v>7.4015399999999999E-3</v>
      </c>
      <c r="E263" s="7"/>
      <c r="F263" s="7"/>
      <c r="G263" s="7"/>
    </row>
    <row r="264" spans="1:7" x14ac:dyDescent="0.35">
      <c r="A264" s="20">
        <v>44498</v>
      </c>
      <c r="B264" s="5">
        <f ca="1">INDEX(level!$B$6:$AH$312,MATCH(sterr_vs_rmse!$A264,level!$A$6:$A$312,0),MATCH(sterr_vs_rmse!B$1,level!$B$5:$AH$5,0))</f>
        <v>2050.88</v>
      </c>
      <c r="C264" s="46">
        <f t="shared" ca="1" si="26"/>
        <v>-5.7158925082538836E-3</v>
      </c>
      <c r="D264" s="7">
        <f ca="1">INDEX(YTW!$B$6:$AW$312,MATCH(sterr_vs_rmse!$A264,YTW!$A$6:$A$312,0),MATCH(sterr_vs_rmse!B$1,YTW!$B$5:$AW$5,0))</f>
        <v>9.2969300000000001E-3</v>
      </c>
      <c r="E264" s="7"/>
      <c r="F264" s="7"/>
      <c r="G264" s="7"/>
    </row>
    <row r="265" spans="1:7" x14ac:dyDescent="0.35">
      <c r="A265" s="20">
        <v>44530</v>
      </c>
      <c r="B265" s="5">
        <f ca="1">INDEX(level!$B$6:$AH$312,MATCH(sterr_vs_rmse!$A265,level!$A$6:$A$312,0),MATCH(sterr_vs_rmse!B$1,level!$B$5:$AH$5,0))</f>
        <v>2056.2399999999998</v>
      </c>
      <c r="C265" s="46">
        <f t="shared" ca="1" si="26"/>
        <v>2.6135122484005624E-3</v>
      </c>
      <c r="D265" s="7">
        <f ca="1">INDEX(YTW!$B$6:$AW$312,MATCH(sterr_vs_rmse!$A265,YTW!$A$6:$A$312,0),MATCH(sterr_vs_rmse!B$1,YTW!$B$5:$AW$5,0))</f>
        <v>9.3575600000000009E-3</v>
      </c>
      <c r="E265" s="7"/>
      <c r="F265" s="7"/>
      <c r="G265" s="7"/>
    </row>
    <row r="266" spans="1:7" x14ac:dyDescent="0.35">
      <c r="A266" s="20">
        <v>44561</v>
      </c>
      <c r="B266" s="5">
        <f ca="1">INDEX(level!$B$6:$AH$312,MATCH(sterr_vs_rmse!$A266,level!$A$6:$A$312,0),MATCH(sterr_vs_rmse!B$1,level!$B$5:$AH$5,0))</f>
        <v>2050.81</v>
      </c>
      <c r="C266" s="46">
        <f t="shared" ca="1" si="26"/>
        <v>-2.640742325798473E-3</v>
      </c>
      <c r="D266" s="7">
        <f ca="1">INDEX(YTW!$B$6:$AW$312,MATCH(sterr_vs_rmse!$A266,YTW!$A$6:$A$312,0),MATCH(sterr_vs_rmse!B$1,YTW!$B$5:$AW$5,0))</f>
        <v>1.053612E-2</v>
      </c>
      <c r="E266" s="7"/>
      <c r="F266" s="7"/>
      <c r="G266" s="7"/>
    </row>
    <row r="267" spans="1:7" x14ac:dyDescent="0.35">
      <c r="A267" s="20">
        <v>44592</v>
      </c>
      <c r="B267" s="5">
        <f ca="1">INDEX(level!$B$6:$AH$312,MATCH(sterr_vs_rmse!$A267,level!$A$6:$A$312,0),MATCH(sterr_vs_rmse!B$1,level!$B$5:$AH$5,0))</f>
        <v>2024.47</v>
      </c>
      <c r="C267" s="46">
        <f t="shared" ca="1" si="26"/>
        <v>-1.2843705657764493E-2</v>
      </c>
      <c r="D267" s="7">
        <f ca="1">INDEX(YTW!$B$6:$AW$312,MATCH(sterr_vs_rmse!$A267,YTW!$A$6:$A$312,0),MATCH(sterr_vs_rmse!B$1,YTW!$B$5:$AW$5,0))</f>
        <v>1.4365369999999999E-2</v>
      </c>
      <c r="E267" s="7"/>
      <c r="F267" s="7"/>
      <c r="G267" s="7"/>
    </row>
    <row r="268" spans="1:7" x14ac:dyDescent="0.35">
      <c r="A268" s="20">
        <v>44620</v>
      </c>
      <c r="B268" s="5">
        <f ca="1">INDEX(level!$B$6:$AH$312,MATCH(sterr_vs_rmse!$A268,level!$A$6:$A$312,0),MATCH(sterr_vs_rmse!B$1,level!$B$5:$AH$5,0))</f>
        <v>2015.45</v>
      </c>
      <c r="C268" s="46">
        <f t="shared" ca="1" si="26"/>
        <v>-4.4554871151462061E-3</v>
      </c>
      <c r="D268" s="7">
        <f ca="1">INDEX(YTW!$B$6:$AW$312,MATCH(sterr_vs_rmse!$A268,YTW!$A$6:$A$312,0),MATCH(sterr_vs_rmse!B$1,YTW!$B$5:$AW$5,0))</f>
        <v>1.6364360000000001E-2</v>
      </c>
      <c r="E268" s="7"/>
      <c r="F268" s="7"/>
      <c r="G268" s="7"/>
    </row>
    <row r="269" spans="1:7" x14ac:dyDescent="0.35">
      <c r="A269" s="20">
        <v>44651</v>
      </c>
      <c r="B269" s="5">
        <f ca="1">INDEX(level!$B$6:$AH$312,MATCH(sterr_vs_rmse!$A269,level!$A$6:$A$312,0),MATCH(sterr_vs_rmse!B$1,level!$B$5:$AH$5,0))</f>
        <v>1964.54</v>
      </c>
      <c r="C269" s="46">
        <f t="shared" ca="1" si="26"/>
        <v>-2.525986752338194E-2</v>
      </c>
      <c r="D269" s="7">
        <f ca="1">INDEX(YTW!$B$6:$AW$312,MATCH(sterr_vs_rmse!$A269,YTW!$A$6:$A$312,0),MATCH(sterr_vs_rmse!B$1,YTW!$B$5:$AW$5,0))</f>
        <v>2.388678E-2</v>
      </c>
      <c r="E269" s="7"/>
      <c r="F269" s="7"/>
      <c r="G269" s="7"/>
    </row>
    <row r="270" spans="1:7" x14ac:dyDescent="0.35">
      <c r="A270" s="20">
        <v>44680</v>
      </c>
      <c r="B270" s="5">
        <f ca="1">INDEX(level!$B$6:$AH$312,MATCH(sterr_vs_rmse!$A270,level!$A$6:$A$312,0),MATCH(sterr_vs_rmse!B$1,level!$B$5:$AH$5,0))</f>
        <v>1933.02</v>
      </c>
      <c r="C270" s="46">
        <f t="shared" ca="1" si="26"/>
        <v>-1.6044468425178371E-2</v>
      </c>
      <c r="D270" s="7">
        <f ca="1">INDEX(YTW!$B$6:$AW$312,MATCH(sterr_vs_rmse!$A270,YTW!$A$6:$A$312,0),MATCH(sterr_vs_rmse!B$1,YTW!$B$5:$AW$5,0))</f>
        <v>2.8312900000000002E-2</v>
      </c>
      <c r="E270" s="7"/>
      <c r="F270" s="7"/>
      <c r="G270" s="7"/>
    </row>
    <row r="271" spans="1:7" x14ac:dyDescent="0.35">
      <c r="A271" s="20">
        <v>44712</v>
      </c>
      <c r="B271" s="5">
        <f ca="1">INDEX(level!$B$6:$AH$312,MATCH(sterr_vs_rmse!$A271,level!$A$6:$A$312,0),MATCH(sterr_vs_rmse!B$1,level!$B$5:$AH$5,0))</f>
        <v>1946.18</v>
      </c>
      <c r="C271" s="46">
        <f t="shared" ca="1" si="26"/>
        <v>6.8079999172279138E-3</v>
      </c>
      <c r="D271" s="7">
        <f ca="1">INDEX(YTW!$B$6:$AW$312,MATCH(sterr_vs_rmse!$A271,YTW!$A$6:$A$312,0),MATCH(sterr_vs_rmse!B$1,YTW!$B$5:$AW$5,0))</f>
        <v>2.6994500000000001E-2</v>
      </c>
      <c r="E271" s="7"/>
      <c r="F271" s="7"/>
      <c r="G271" s="7"/>
    </row>
    <row r="272" spans="1:7" x14ac:dyDescent="0.35">
      <c r="A272" s="20">
        <v>44742</v>
      </c>
      <c r="B272" s="5">
        <f ca="1">INDEX(level!$B$6:$AH$312,MATCH(sterr_vs_rmse!$A272,level!$A$6:$A$312,0),MATCH(sterr_vs_rmse!B$1,level!$B$5:$AH$5,0))</f>
        <v>1931.78</v>
      </c>
      <c r="C272" s="46">
        <f t="shared" ca="1" si="26"/>
        <v>-7.3991100514855246E-3</v>
      </c>
      <c r="D272" s="7">
        <f ca="1">INDEX(YTW!$B$6:$AW$312,MATCH(sterr_vs_rmse!$A272,YTW!$A$6:$A$312,0),MATCH(sterr_vs_rmse!B$1,YTW!$B$5:$AW$5,0))</f>
        <v>3.0350180000000001E-2</v>
      </c>
      <c r="E272" s="7"/>
      <c r="F272" s="7"/>
      <c r="G272" s="7"/>
    </row>
    <row r="273" spans="1:7" x14ac:dyDescent="0.35">
      <c r="A273" s="20">
        <v>44771</v>
      </c>
      <c r="B273" s="5">
        <f ca="1">INDEX(level!$B$6:$AH$312,MATCH(sterr_vs_rmse!$A273,level!$A$6:$A$312,0),MATCH(sterr_vs_rmse!B$1,level!$B$5:$AH$5,0))</f>
        <v>1957.68</v>
      </c>
      <c r="C273" s="46">
        <f t="shared" ca="1" si="26"/>
        <v>1.3407323815341377E-2</v>
      </c>
      <c r="D273" s="7">
        <f ca="1">INDEX(YTW!$B$6:$AW$312,MATCH(sterr_vs_rmse!$A273,YTW!$A$6:$A$312,0),MATCH(sterr_vs_rmse!B$1,YTW!$B$5:$AW$5,0))</f>
        <v>2.8124509999999998E-2</v>
      </c>
      <c r="E273" s="7"/>
      <c r="F273" s="7"/>
      <c r="G273" s="7"/>
    </row>
    <row r="274" spans="1:7" x14ac:dyDescent="0.35">
      <c r="A274" s="20">
        <v>44804</v>
      </c>
      <c r="B274" s="5">
        <f ca="1">INDEX(level!$B$6:$AH$312,MATCH(sterr_vs_rmse!$A274,level!$A$6:$A$312,0),MATCH(sterr_vs_rmse!B$1,level!$B$5:$AH$5,0))</f>
        <v>1918.31</v>
      </c>
      <c r="C274" s="46">
        <f t="shared" ca="1" si="26"/>
        <v>-2.0110539005353312E-2</v>
      </c>
      <c r="D274" s="7">
        <f ca="1">INDEX(YTW!$B$6:$AW$312,MATCH(sterr_vs_rmse!$A274,YTW!$A$6:$A$312,0),MATCH(sterr_vs_rmse!B$1,YTW!$B$5:$AW$5,0))</f>
        <v>3.4093770000000002E-2</v>
      </c>
      <c r="E274" s="7"/>
      <c r="F274" s="7"/>
      <c r="G274" s="7"/>
    </row>
    <row r="275" spans="1:7" x14ac:dyDescent="0.35">
      <c r="A275" s="20">
        <v>44834</v>
      </c>
      <c r="B275" s="5">
        <f ca="1">INDEX(level!$B$6:$AH$312,MATCH(sterr_vs_rmse!$A275,level!$A$6:$A$312,0),MATCH(sterr_vs_rmse!B$1,level!$B$5:$AH$5,0))</f>
        <v>1872.35</v>
      </c>
      <c r="C275" s="46">
        <f t="shared" ca="1" si="26"/>
        <v>-2.3958588549296E-2</v>
      </c>
      <c r="D275" s="7">
        <f ca="1">INDEX(YTW!$B$6:$AW$312,MATCH(sterr_vs_rmse!$A275,YTW!$A$6:$A$312,0),MATCH(sterr_vs_rmse!B$1,YTW!$B$5:$AW$5,0))</f>
        <v>4.1630239999999999E-2</v>
      </c>
      <c r="E275" s="7"/>
      <c r="F275" s="7"/>
      <c r="G275" s="7"/>
    </row>
    <row r="276" spans="1:7" x14ac:dyDescent="0.35">
      <c r="A276" s="20">
        <v>44865</v>
      </c>
      <c r="B276" s="5">
        <f ca="1">INDEX(level!$B$6:$AH$312,MATCH(sterr_vs_rmse!$A276,level!$A$6:$A$312,0),MATCH(sterr_vs_rmse!B$1,level!$B$5:$AH$5,0))</f>
        <v>1863.88</v>
      </c>
      <c r="C276" s="46">
        <f t="shared" ca="1" si="26"/>
        <v>-4.5237268673057329E-3</v>
      </c>
      <c r="D276" s="7">
        <f ca="1">INDEX(YTW!$B$6:$AW$312,MATCH(sterr_vs_rmse!$A276,YTW!$A$6:$A$312,0),MATCH(sterr_vs_rmse!B$1,YTW!$B$5:$AW$5,0))</f>
        <v>4.3894089999999997E-2</v>
      </c>
      <c r="E276" s="7"/>
      <c r="F276" s="7"/>
      <c r="G276" s="7"/>
    </row>
    <row r="277" spans="1:7" x14ac:dyDescent="0.35">
      <c r="A277" s="20">
        <v>44895</v>
      </c>
      <c r="B277" s="5">
        <f ca="1">INDEX(level!$B$6:$AH$312,MATCH(sterr_vs_rmse!$A277,level!$A$6:$A$312,0),MATCH(sterr_vs_rmse!B$1,level!$B$5:$AH$5,0))</f>
        <v>1896.03</v>
      </c>
      <c r="C277" s="46">
        <f t="shared" ca="1" si="26"/>
        <v>1.7248964525613086E-2</v>
      </c>
      <c r="D277" s="7">
        <f ca="1">INDEX(YTW!$B$6:$AW$312,MATCH(sterr_vs_rmse!$A277,YTW!$A$6:$A$312,0),MATCH(sterr_vs_rmse!B$1,YTW!$B$5:$AW$5,0))</f>
        <v>4.0745259999999998E-2</v>
      </c>
      <c r="E277" s="7"/>
      <c r="F277" s="7"/>
      <c r="G277" s="7"/>
    </row>
    <row r="278" spans="1:7" x14ac:dyDescent="0.35">
      <c r="A278" s="20">
        <v>44925</v>
      </c>
      <c r="B278" s="5">
        <f ca="1">INDEX(level!$B$6:$AH$312,MATCH(sterr_vs_rmse!$A278,level!$A$6:$A$312,0),MATCH(sterr_vs_rmse!B$1,level!$B$5:$AH$5,0))</f>
        <v>1891.4</v>
      </c>
      <c r="C278" s="46">
        <f t="shared" ca="1" si="26"/>
        <v>-2.4419444840007021E-3</v>
      </c>
      <c r="D278" s="7">
        <f ca="1">INDEX(YTW!$B$6:$AW$312,MATCH(sterr_vs_rmse!$A278,YTW!$A$6:$A$312,0),MATCH(sterr_vs_rmse!B$1,YTW!$B$5:$AW$5,0))</f>
        <v>4.2004689999999997E-2</v>
      </c>
      <c r="E278" s="7"/>
      <c r="F278" s="7"/>
      <c r="G278" s="7"/>
    </row>
    <row r="279" spans="1:7" x14ac:dyDescent="0.35">
      <c r="A279" s="20">
        <v>44957</v>
      </c>
      <c r="B279" s="5">
        <f ca="1">INDEX(level!$B$6:$AH$312,MATCH(sterr_vs_rmse!$A279,level!$A$6:$A$312,0),MATCH(sterr_vs_rmse!B$1,level!$B$5:$AH$5,0))</f>
        <v>1921.74</v>
      </c>
      <c r="C279" s="46">
        <f t="shared" ca="1" si="26"/>
        <v>1.604102781008776E-2</v>
      </c>
      <c r="D279" s="7">
        <f ca="1">INDEX(YTW!$B$6:$AW$312,MATCH(sterr_vs_rmse!$A279,YTW!$A$6:$A$312,0),MATCH(sterr_vs_rmse!B$1,YTW!$B$5:$AW$5,0))</f>
        <v>3.8959139999999996E-2</v>
      </c>
      <c r="E279" s="7"/>
      <c r="F279" s="7"/>
      <c r="G279" s="7"/>
    </row>
    <row r="280" spans="1:7" x14ac:dyDescent="0.35">
      <c r="A280" s="20">
        <v>44985</v>
      </c>
      <c r="B280" s="5">
        <f ca="1">INDEX(level!$B$6:$AH$312,MATCH(sterr_vs_rmse!$A280,level!$A$6:$A$312,0),MATCH(sterr_vs_rmse!B$1,level!$B$5:$AH$5,0))</f>
        <v>1888.08</v>
      </c>
      <c r="C280" s="46">
        <f t="shared" ca="1" si="26"/>
        <v>-1.7515376689874795E-2</v>
      </c>
      <c r="D280" s="7">
        <f ca="1">INDEX(YTW!$B$6:$AW$312,MATCH(sterr_vs_rmse!$A280,YTW!$A$6:$A$312,0),MATCH(sterr_vs_rmse!B$1,YTW!$B$5:$AW$5,0))</f>
        <v>4.4559979999999999E-2</v>
      </c>
      <c r="E280" s="7"/>
      <c r="F280" s="7"/>
      <c r="G280" s="7"/>
    </row>
    <row r="281" spans="1:7" x14ac:dyDescent="0.35">
      <c r="A281" s="20">
        <v>45016</v>
      </c>
      <c r="B281" s="5">
        <f ca="1">INDEX(level!$B$6:$AH$312,MATCH(sterr_vs_rmse!$A281,level!$A$6:$A$312,0),MATCH(sterr_vs_rmse!B$1,level!$B$5:$AH$5,0))</f>
        <v>1934.36</v>
      </c>
      <c r="C281" s="46">
        <f t="shared" ca="1" si="26"/>
        <v>2.4511673234185016E-2</v>
      </c>
      <c r="D281" s="7">
        <f ca="1">INDEX(YTW!$B$6:$AW$312,MATCH(sterr_vs_rmse!$A281,YTW!$A$6:$A$312,0),MATCH(sterr_vs_rmse!B$1,YTW!$B$5:$AW$5,0))</f>
        <v>3.8427959999999997E-2</v>
      </c>
      <c r="E281" s="7"/>
      <c r="F281" s="7"/>
      <c r="G281" s="7"/>
    </row>
    <row r="282" spans="1:7" x14ac:dyDescent="0.35">
      <c r="A282" s="20">
        <v>45044</v>
      </c>
      <c r="B282" s="5">
        <f ca="1">INDEX(level!$B$6:$AH$312,MATCH(sterr_vs_rmse!$A282,level!$A$6:$A$312,0),MATCH(sterr_vs_rmse!B$1,level!$B$5:$AH$5,0))</f>
        <v>1944.79</v>
      </c>
      <c r="C282" s="46">
        <f t="shared" ca="1" si="26"/>
        <v>5.3919642672513035E-3</v>
      </c>
      <c r="D282" s="7">
        <f ca="1">INDEX(YTW!$B$6:$AW$312,MATCH(sterr_vs_rmse!$A282,YTW!$A$6:$A$312,0),MATCH(sterr_vs_rmse!B$1,YTW!$B$5:$AW$5,0))</f>
        <v>3.7971299999999999E-2</v>
      </c>
      <c r="E282" s="7"/>
      <c r="F282" s="7"/>
      <c r="G282" s="7"/>
    </row>
    <row r="283" spans="1:7" x14ac:dyDescent="0.35">
      <c r="A283" s="20">
        <v>45077</v>
      </c>
      <c r="B283" s="5">
        <f ca="1">INDEX(level!$B$6:$AH$312,MATCH(sterr_vs_rmse!$A283,level!$A$6:$A$312,0),MATCH(sterr_vs_rmse!B$1,level!$B$5:$AH$5,0))</f>
        <v>1930.17</v>
      </c>
      <c r="C283" s="46">
        <f t="shared" ca="1" si="26"/>
        <v>-7.5175211719517021E-3</v>
      </c>
      <c r="D283" s="7">
        <f ca="1">INDEX(YTW!$B$6:$AW$312,MATCH(sterr_vs_rmse!$A283,YTW!$A$6:$A$312,0),MATCH(sterr_vs_rmse!B$1,YTW!$B$5:$AW$5,0))</f>
        <v>4.0972670000000003E-2</v>
      </c>
      <c r="E283" s="7"/>
      <c r="F283" s="7"/>
      <c r="G283" s="7"/>
    </row>
    <row r="284" spans="1:7" x14ac:dyDescent="0.35">
      <c r="A284" s="20">
        <v>45107</v>
      </c>
      <c r="B284" s="5">
        <f ca="1">INDEX(level!$B$6:$AH$312,MATCH(sterr_vs_rmse!$A284,level!$A$6:$A$312,0),MATCH(sterr_vs_rmse!B$1,level!$B$5:$AH$5,0))</f>
        <v>1912.16</v>
      </c>
      <c r="C284" s="46">
        <f t="shared" ca="1" si="26"/>
        <v>-9.3307843350585173E-3</v>
      </c>
      <c r="D284" s="7">
        <f ca="1">INDEX(YTW!$B$6:$AW$312,MATCH(sterr_vs_rmse!$A284,YTW!$A$6:$A$312,0),MATCH(sterr_vs_rmse!B$1,YTW!$B$5:$AW$5,0))</f>
        <v>4.4705130000000003E-2</v>
      </c>
      <c r="E284" s="7"/>
      <c r="F284" s="7"/>
      <c r="G284" s="7"/>
    </row>
    <row r="285" spans="1:7" x14ac:dyDescent="0.35">
      <c r="A285" s="20">
        <v>45138</v>
      </c>
      <c r="B285" s="5">
        <f ca="1">INDEX(level!$B$6:$AH$312,MATCH(sterr_vs_rmse!$A285,level!$A$6:$A$312,0),MATCH(sterr_vs_rmse!B$1,level!$B$5:$AH$5,0))</f>
        <v>1914.16</v>
      </c>
      <c r="C285" s="46">
        <f t="shared" ca="1" si="26"/>
        <v>1.0459375784452885E-3</v>
      </c>
      <c r="D285" s="7">
        <f ca="1">INDEX(YTW!$B$6:$AW$312,MATCH(sterr_vs_rmse!$A285,YTW!$A$6:$A$312,0),MATCH(sterr_vs_rmse!B$1,YTW!$B$5:$AW$5,0))</f>
        <v>4.5088160000000002E-2</v>
      </c>
      <c r="E285" s="7"/>
      <c r="F285" s="7"/>
      <c r="G285" s="7"/>
    </row>
    <row r="286" spans="1:7" x14ac:dyDescent="0.35">
      <c r="A286" s="20">
        <v>45169</v>
      </c>
      <c r="B286" s="5">
        <f ca="1">INDEX(level!$B$6:$AH$312,MATCH(sterr_vs_rmse!$A286,level!$A$6:$A$312,0),MATCH(sterr_vs_rmse!B$1,level!$B$5:$AH$5,0))</f>
        <v>1915.07</v>
      </c>
      <c r="C286" s="46">
        <f t="shared" ca="1" si="26"/>
        <v>4.7540435491288946E-4</v>
      </c>
      <c r="D286" s="7">
        <f ca="1">INDEX(YTW!$B$6:$AW$312,MATCH(sterr_vs_rmse!$A286,YTW!$A$6:$A$312,0),MATCH(sterr_vs_rmse!B$1,YTW!$B$5:$AW$5,0))</f>
        <v>4.5474899999999999E-2</v>
      </c>
      <c r="E286" s="7"/>
      <c r="F286" s="7"/>
      <c r="G286" s="7"/>
    </row>
    <row r="287" spans="1:7" x14ac:dyDescent="0.35">
      <c r="A287" s="20">
        <v>45198</v>
      </c>
      <c r="B287" s="5">
        <f ca="1">INDEX(level!$B$6:$AH$312,MATCH(sterr_vs_rmse!$A287,level!$A$6:$A$312,0),MATCH(sterr_vs_rmse!B$1,level!$B$5:$AH$5,0))</f>
        <v>1896.66</v>
      </c>
      <c r="C287" s="46">
        <f t="shared" ca="1" si="26"/>
        <v>-9.6132256262172477E-3</v>
      </c>
      <c r="D287" s="7">
        <f ca="1">INDEX(YTW!$B$6:$AW$312,MATCH(sterr_vs_rmse!$A287,YTW!$A$6:$A$312,0),MATCH(sterr_vs_rmse!B$1,YTW!$B$5:$AW$5,0))</f>
        <v>4.850587E-2</v>
      </c>
      <c r="E287" s="7"/>
      <c r="F287" s="7"/>
      <c r="G287" s="7"/>
    </row>
    <row r="288" spans="1:7" x14ac:dyDescent="0.35">
      <c r="A288" s="20">
        <v>45230</v>
      </c>
      <c r="B288" s="5">
        <f ca="1">INDEX(level!$B$6:$AH$312,MATCH(sterr_vs_rmse!$A288,level!$A$6:$A$312,0),MATCH(sterr_vs_rmse!B$1,level!$B$5:$AH$5,0))</f>
        <v>1890.14</v>
      </c>
      <c r="C288" s="46">
        <f t="shared" ca="1" si="26"/>
        <v>-3.4376219248574147E-3</v>
      </c>
      <c r="D288" s="7">
        <f ca="1">INDEX(YTW!$B$6:$AW$312,MATCH(sterr_vs_rmse!$A288,YTW!$A$6:$A$312,0),MATCH(sterr_vs_rmse!B$1,YTW!$B$5:$AW$5,0))</f>
        <v>4.9911139999999993E-2</v>
      </c>
      <c r="E288" s="7"/>
      <c r="F288" s="7"/>
      <c r="G288" s="7"/>
    </row>
    <row r="289" spans="1:7" x14ac:dyDescent="0.35">
      <c r="A289" s="20">
        <v>45260</v>
      </c>
      <c r="B289" s="5">
        <f ca="1">INDEX(level!$B$6:$AH$312,MATCH(sterr_vs_rmse!$A289,level!$A$6:$A$312,0),MATCH(sterr_vs_rmse!B$1,level!$B$5:$AH$5,0))</f>
        <v>1931.81</v>
      </c>
      <c r="C289" s="46">
        <f t="shared" ca="1" si="26"/>
        <v>2.2045986011618002E-2</v>
      </c>
      <c r="D289" s="7">
        <f ca="1">INDEX(YTW!$B$6:$AW$312,MATCH(sterr_vs_rmse!$A289,YTW!$A$6:$A$312,0),MATCH(sterr_vs_rmse!B$1,YTW!$B$5:$AW$5,0))</f>
        <v>4.5293170000000001E-2</v>
      </c>
      <c r="E289" s="7"/>
      <c r="F289" s="7"/>
      <c r="G289" s="7"/>
    </row>
    <row r="290" spans="1:7" x14ac:dyDescent="0.35">
      <c r="A290" s="20">
        <v>45289</v>
      </c>
      <c r="B290" s="5">
        <f ca="1">INDEX(level!$B$6:$AH$312,MATCH(sterr_vs_rmse!$A290,level!$A$6:$A$312,0),MATCH(sterr_vs_rmse!B$1,level!$B$5:$AH$5,0))</f>
        <v>1972.4</v>
      </c>
      <c r="C290" s="46">
        <f t="shared" ca="1" si="26"/>
        <v>2.1011383107034431E-2</v>
      </c>
      <c r="D290" s="7">
        <f ca="1">INDEX(YTW!$B$6:$AW$312,MATCH(sterr_vs_rmse!$A290,YTW!$A$6:$A$312,0),MATCH(sterr_vs_rmse!B$1,YTW!$B$5:$AW$5,0))</f>
        <v>4.0629459999999999E-2</v>
      </c>
      <c r="E290" s="7"/>
      <c r="F290" s="7"/>
      <c r="G290" s="7"/>
    </row>
    <row r="291" spans="1:7" x14ac:dyDescent="0.35">
      <c r="A291" s="20">
        <v>45322</v>
      </c>
      <c r="B291" s="5">
        <f ca="1">INDEX(level!$B$6:$AH$312,MATCH(sterr_vs_rmse!$A291,level!$A$6:$A$312,0),MATCH(sterr_vs_rmse!B$1,level!$B$5:$AH$5,0))</f>
        <v>1976.65</v>
      </c>
      <c r="C291" s="46">
        <f t="shared" ca="1" si="26"/>
        <v>2.1547353477995301E-3</v>
      </c>
      <c r="D291" s="7">
        <f ca="1">INDEX(YTW!$B$6:$AW$312,MATCH(sterr_vs_rmse!$A291,YTW!$A$6:$A$312,0),MATCH(sterr_vs_rmse!B$1,YTW!$B$5:$AW$5,0))</f>
        <v>4.0712780000000004E-2</v>
      </c>
      <c r="E291" s="7"/>
      <c r="F291" s="7"/>
      <c r="G291" s="7"/>
    </row>
    <row r="292" spans="1:7" x14ac:dyDescent="0.35">
      <c r="A292" s="20">
        <v>45351</v>
      </c>
      <c r="B292" s="5">
        <f ca="1">INDEX(level!$B$6:$AH$312,MATCH(sterr_vs_rmse!$A292,level!$A$6:$A$312,0),MATCH(sterr_vs_rmse!B$1,level!$B$5:$AH$5,0))</f>
        <v>1955.58</v>
      </c>
      <c r="C292" s="46">
        <f t="shared" ca="1" si="26"/>
        <v>-1.0659449067867421E-2</v>
      </c>
      <c r="D292" s="7">
        <f ca="1">INDEX(YTW!$B$6:$AW$312,MATCH(sterr_vs_rmse!$A292,YTW!$A$6:$A$312,0),MATCH(sterr_vs_rmse!B$1,YTW!$B$5:$AW$5,0))</f>
        <v>4.4561830000000004E-2</v>
      </c>
      <c r="E292" s="7"/>
      <c r="F292" s="7"/>
      <c r="G292" s="7"/>
    </row>
    <row r="293" spans="1:7" x14ac:dyDescent="0.35">
      <c r="A293" s="20">
        <v>45380</v>
      </c>
      <c r="B293" s="5">
        <f ca="1">INDEX(level!$B$6:$AH$312,MATCH(sterr_vs_rmse!$A293,level!$A$6:$A$312,0),MATCH(sterr_vs_rmse!B$1,level!$B$5:$AH$5,0))</f>
        <v>1965.25</v>
      </c>
      <c r="C293" s="46">
        <f t="shared" ca="1" si="26"/>
        <v>4.9448245533294521E-3</v>
      </c>
      <c r="D293" s="7">
        <f ca="1">INDEX(YTW!$B$6:$AW$312,MATCH(sterr_vs_rmse!$A293,YTW!$A$6:$A$312,0),MATCH(sterr_vs_rmse!B$1,YTW!$B$5:$AW$5,0))</f>
        <v>4.4292789999999999E-2</v>
      </c>
      <c r="E293" s="7"/>
      <c r="F293" s="7"/>
      <c r="G293" s="7"/>
    </row>
    <row r="294" spans="1:7" x14ac:dyDescent="0.35">
      <c r="A294" s="20">
        <v>45412</v>
      </c>
      <c r="B294" s="5">
        <f ca="1">INDEX(level!$B$6:$AH$312,MATCH(sterr_vs_rmse!$A294,level!$A$6:$A$312,0),MATCH(sterr_vs_rmse!B$1,level!$B$5:$AH$5,0))</f>
        <v>1938.32</v>
      </c>
      <c r="C294" s="46">
        <f t="shared" ca="1" si="26"/>
        <v>-1.3703091209769758E-2</v>
      </c>
      <c r="D294" s="7">
        <f ca="1">INDEX(YTW!$B$6:$AW$312,MATCH(sterr_vs_rmse!$A294,YTW!$A$6:$A$312,0),MATCH(sterr_vs_rmse!B$1,YTW!$B$5:$AW$5,0))</f>
        <v>4.8836069999999995E-2</v>
      </c>
      <c r="E294" s="7"/>
      <c r="F294" s="7"/>
      <c r="G294" s="7"/>
    </row>
    <row r="295" spans="1:7" x14ac:dyDescent="0.35">
      <c r="A295" s="20">
        <v>45443</v>
      </c>
      <c r="B295" s="5">
        <f ca="1">INDEX(level!$B$6:$AH$312,MATCH(sterr_vs_rmse!$A295,level!$A$6:$A$312,0),MATCH(sterr_vs_rmse!B$1,level!$B$5:$AH$5,0))</f>
        <v>1959.98</v>
      </c>
      <c r="C295" s="46">
        <f t="shared" ca="1" si="26"/>
        <v>1.117462544884229E-2</v>
      </c>
      <c r="D295" s="7">
        <f ca="1">INDEX(YTW!$B$6:$AW$312,MATCH(sterr_vs_rmse!$A295,YTW!$A$6:$A$312,0),MATCH(sterr_vs_rmse!B$1,YTW!$B$5:$AW$5,0))</f>
        <v>4.6875109999999998E-2</v>
      </c>
      <c r="E295" s="7"/>
      <c r="F295" s="7"/>
      <c r="G295" s="7"/>
    </row>
    <row r="296" spans="1:7" x14ac:dyDescent="0.35">
      <c r="A296" s="20">
        <v>45471</v>
      </c>
      <c r="B296" s="5">
        <f ca="1">INDEX(level!$B$6:$AH$312,MATCH(sterr_vs_rmse!$A296,level!$A$6:$A$312,0),MATCH(sterr_vs_rmse!B$1,level!$B$5:$AH$5,0))</f>
        <v>1976.63</v>
      </c>
      <c r="C296" s="46">
        <f t="shared" ca="1" si="26"/>
        <v>8.4949846427004871E-3</v>
      </c>
      <c r="D296" s="7">
        <f ca="1">INDEX(YTW!$B$6:$AW$312,MATCH(sterr_vs_rmse!$A296,YTW!$A$6:$A$312,0),MATCH(sterr_vs_rmse!B$1,YTW!$B$5:$AW$5,0))</f>
        <v>4.5556900000000004E-2</v>
      </c>
      <c r="E296" s="7"/>
      <c r="F296" s="7"/>
      <c r="G296" s="7"/>
    </row>
    <row r="297" spans="1:7" x14ac:dyDescent="0.35">
      <c r="A297" s="20">
        <v>45504</v>
      </c>
      <c r="B297" s="5">
        <f ca="1">INDEX(level!$B$6:$AH$312,MATCH(sterr_vs_rmse!$A297,level!$A$6:$A$312,0),MATCH(sterr_vs_rmse!B$1,level!$B$5:$AH$5,0))</f>
        <v>2013.01</v>
      </c>
      <c r="C297" s="46">
        <f t="shared" ca="1" si="26"/>
        <v>1.8405063163060342E-2</v>
      </c>
      <c r="D297" s="7">
        <f ca="1">INDEX(YTW!$B$6:$AW$312,MATCH(sterr_vs_rmse!$A297,YTW!$A$6:$A$312,0),MATCH(sterr_vs_rmse!B$1,YTW!$B$5:$AW$5,0))</f>
        <v>4.131232E-2</v>
      </c>
      <c r="E297" s="7"/>
      <c r="F297" s="7"/>
      <c r="G297" s="7"/>
    </row>
    <row r="298" spans="1:7" x14ac:dyDescent="0.35">
      <c r="A298" s="20">
        <v>45534</v>
      </c>
      <c r="B298" s="5">
        <f ca="1">INDEX(level!$B$6:$AH$312,MATCH(sterr_vs_rmse!$A298,level!$A$6:$A$312,0),MATCH(sterr_vs_rmse!B$1,level!$B$5:$AH$5,0))</f>
        <v>2034.89</v>
      </c>
      <c r="C298" s="46">
        <f t="shared" ca="1" si="26"/>
        <v>1.0869295234499532E-2</v>
      </c>
      <c r="D298" s="7">
        <f ca="1">INDEX(YTW!$B$6:$AW$312,MATCH(sterr_vs_rmse!$A298,YTW!$A$6:$A$312,0),MATCH(sterr_vs_rmse!B$1,YTW!$B$5:$AW$5,0))</f>
        <v>3.8793269999999998E-2</v>
      </c>
      <c r="E298" s="7"/>
      <c r="F298" s="7"/>
      <c r="G298" s="7"/>
    </row>
    <row r="299" spans="1:7" x14ac:dyDescent="0.35">
      <c r="A299" s="20">
        <v>45565</v>
      </c>
      <c r="B299" s="5">
        <f ca="1">INDEX(level!$B$6:$AH$312,MATCH(sterr_vs_rmse!$A299,level!$A$6:$A$312,0),MATCH(sterr_vs_rmse!B$1,level!$B$5:$AH$5,0))</f>
        <v>2055.0500000000002</v>
      </c>
      <c r="C299" s="46">
        <f t="shared" ca="1" si="26"/>
        <v>9.9071694293058066E-3</v>
      </c>
      <c r="D299" s="7">
        <f ca="1">INDEX(YTW!$B$6:$AW$312,MATCH(sterr_vs_rmse!$A299,YTW!$A$6:$A$312,0),MATCH(sterr_vs_rmse!B$1,YTW!$B$5:$AW$5,0))</f>
        <v>3.6556760000000001E-2</v>
      </c>
      <c r="E299" s="7"/>
      <c r="F299" s="7"/>
      <c r="G299" s="7"/>
    </row>
    <row r="300" spans="1:7" x14ac:dyDescent="0.35">
      <c r="A300" s="20">
        <v>45596</v>
      </c>
      <c r="B300" s="5">
        <f ca="1">INDEX(level!$B$6:$AH$312,MATCH(sterr_vs_rmse!$A300,level!$A$6:$A$312,0),MATCH(sterr_vs_rmse!B$1,level!$B$5:$AH$5,0))</f>
        <v>2021.28</v>
      </c>
      <c r="C300" s="46">
        <f t="shared" ca="1" si="26"/>
        <v>-1.6432690202184963E-2</v>
      </c>
      <c r="D300" s="7">
        <f ca="1">INDEX(YTW!$B$6:$AW$312,MATCH(sterr_vs_rmse!$A300,YTW!$A$6:$A$312,0),MATCH(sterr_vs_rmse!B$1,YTW!$B$5:$AW$5,0))</f>
        <v>4.1907159999999999E-2</v>
      </c>
      <c r="E300" s="7"/>
      <c r="F300" s="7"/>
      <c r="G300" s="7"/>
    </row>
    <row r="301" spans="1:7" x14ac:dyDescent="0.35">
      <c r="A301" s="20">
        <v>45625</v>
      </c>
      <c r="B301" s="5">
        <f ca="1">INDEX(level!$B$6:$AH$312,MATCH(sterr_vs_rmse!$A301,level!$A$6:$A$312,0),MATCH(sterr_vs_rmse!B$1,level!$B$5:$AH$5,0))</f>
        <v>2031.69</v>
      </c>
      <c r="C301" s="46">
        <f t="shared" ca="1" si="26"/>
        <v>5.1502018522917581E-3</v>
      </c>
      <c r="D301" s="7">
        <f ca="1">INDEX(YTW!$B$6:$AW$312,MATCH(sterr_vs_rmse!$A301,YTW!$A$6:$A$312,0),MATCH(sterr_vs_rmse!B$1,YTW!$B$5:$AW$5,0))</f>
        <v>4.1632829999999996E-2</v>
      </c>
      <c r="E301" s="7"/>
      <c r="F301" s="7"/>
      <c r="G301" s="7"/>
    </row>
    <row r="302" spans="1:7" x14ac:dyDescent="0.35">
      <c r="A302" s="20">
        <v>45657</v>
      </c>
      <c r="B302" s="5">
        <f ca="1">INDEX(level!$B$6:$AH$312,MATCH(sterr_vs_rmse!$A302,level!$A$6:$A$312,0),MATCH(sterr_vs_rmse!B$1,level!$B$5:$AH$5,0))</f>
        <v>2020.13</v>
      </c>
      <c r="C302" s="46">
        <f t="shared" ca="1" si="26"/>
        <v>-5.6898444152404526E-3</v>
      </c>
      <c r="D302" s="7">
        <f ca="1">INDEX(YTW!$B$6:$AW$312,MATCH(sterr_vs_rmse!$A302,YTW!$A$6:$A$312,0),MATCH(sterr_vs_rmse!B$1,YTW!$B$5:$AW$5,0))</f>
        <v>4.3552429999999996E-2</v>
      </c>
      <c r="E302" s="7"/>
      <c r="F302" s="7"/>
      <c r="G302" s="7"/>
    </row>
    <row r="303" spans="1:7" x14ac:dyDescent="0.35">
      <c r="A303" s="20">
        <v>45688</v>
      </c>
      <c r="B303" s="5">
        <f ca="1">INDEX(level!$B$6:$AH$312,MATCH(sterr_vs_rmse!$A303,level!$A$6:$A$312,0),MATCH(sterr_vs_rmse!B$1,level!$B$5:$AH$5,0))</f>
        <v>2031.09</v>
      </c>
      <c r="C303" s="46">
        <f t="shared" ca="1" si="26"/>
        <v>5.4253934152752592E-3</v>
      </c>
      <c r="D303" s="7">
        <f ca="1">INDEX(YTW!$B$6:$AW$312,MATCH(sterr_vs_rmse!$A303,YTW!$A$6:$A$312,0),MATCH(sterr_vs_rmse!B$1,YTW!$B$5:$AW$5,0))</f>
        <v>4.3095489999999993E-2</v>
      </c>
      <c r="E303" s="7"/>
      <c r="F303" s="7"/>
      <c r="G303" s="7"/>
    </row>
    <row r="304" spans="1:7" x14ac:dyDescent="0.35">
      <c r="A304" s="20">
        <v>45716</v>
      </c>
      <c r="B304" s="5">
        <f ca="1">INDEX(level!$B$6:$AH$312,MATCH(sterr_vs_rmse!$A304,level!$A$6:$A$312,0),MATCH(sterr_vs_rmse!B$1,level!$B$5:$AH$5,0))</f>
        <v>2059.6999999999998</v>
      </c>
      <c r="C304" s="46">
        <f t="shared" ca="1" si="26"/>
        <v>1.4086032622877331E-2</v>
      </c>
      <c r="D304" s="7">
        <f ca="1">INDEX(YTW!$B$6:$AW$312,MATCH(sterr_vs_rmse!$A304,YTW!$A$6:$A$312,0),MATCH(sterr_vs_rmse!B$1,YTW!$B$5:$AW$5,0))</f>
        <v>4.0371449999999996E-2</v>
      </c>
      <c r="E304" s="7"/>
      <c r="F304" s="7"/>
      <c r="G304" s="7"/>
    </row>
    <row r="305" spans="1:7" x14ac:dyDescent="0.35">
      <c r="A305" s="20">
        <v>45747</v>
      </c>
      <c r="B305" s="5">
        <f ca="1">INDEX(level!$B$6:$AH$312,MATCH(sterr_vs_rmse!$A305,level!$A$6:$A$312,0),MATCH(sterr_vs_rmse!B$1,level!$B$5:$AH$5,0))</f>
        <v>2070.37</v>
      </c>
      <c r="C305" s="46">
        <f t="shared" ca="1" si="26"/>
        <v>5.1803660727289813E-3</v>
      </c>
      <c r="D305" s="7">
        <f ca="1">INDEX(YTW!$B$6:$AW$312,MATCH(sterr_vs_rmse!$A305,YTW!$A$6:$A$312,0),MATCH(sterr_vs_rmse!B$1,YTW!$B$5:$AW$5,0))</f>
        <v>3.9762849999999995E-2</v>
      </c>
      <c r="E305" s="7"/>
      <c r="F305" s="7"/>
      <c r="G305" s="7"/>
    </row>
    <row r="306" spans="1:7" x14ac:dyDescent="0.35">
      <c r="A306" s="20">
        <v>45777</v>
      </c>
      <c r="B306" s="5">
        <f ca="1">INDEX(level!$B$6:$AH$312,MATCH(sterr_vs_rmse!$A306,level!$A$6:$A$312,0),MATCH(sterr_vs_rmse!B$1,level!$B$5:$AH$5,0))</f>
        <v>2092.6</v>
      </c>
      <c r="C306" s="46">
        <f t="shared" ca="1" si="26"/>
        <v>1.0737211223114773E-2</v>
      </c>
      <c r="D306" s="7">
        <f ca="1">INDEX(YTW!$B$6:$AW$312,MATCH(sterr_vs_rmse!$A306,YTW!$A$6:$A$312,0),MATCH(sterr_vs_rmse!B$1,YTW!$B$5:$AW$5,0))</f>
        <v>3.7412899999999999E-2</v>
      </c>
      <c r="E306" s="7"/>
      <c r="F306" s="7"/>
      <c r="G306" s="7"/>
    </row>
    <row r="307" spans="1:7" x14ac:dyDescent="0.35">
      <c r="A307" s="20">
        <v>45807</v>
      </c>
      <c r="B307" s="5">
        <f ca="1">INDEX(level!$B$6:$AH$312,MATCH(sterr_vs_rmse!$A307,level!$A$6:$A$312,0),MATCH(sterr_vs_rmse!B$1,level!$B$5:$AH$5,0))</f>
        <v>2080.81</v>
      </c>
      <c r="C307" s="46">
        <f t="shared" ca="1" si="26"/>
        <v>-5.6341393481792457E-3</v>
      </c>
      <c r="D307" s="7">
        <f ca="1">INDEX(YTW!$B$6:$AW$312,MATCH(sterr_vs_rmse!$A307,YTW!$A$6:$A$312,0),MATCH(sterr_vs_rmse!B$1,YTW!$B$5:$AW$5,0))</f>
        <v>4.0036250000000002E-2</v>
      </c>
      <c r="E307" s="7"/>
      <c r="F307" s="7"/>
      <c r="G307" s="7"/>
    </row>
    <row r="308" spans="1:7" x14ac:dyDescent="0.35">
      <c r="A308" s="20">
        <v>45838</v>
      </c>
      <c r="B308" s="5">
        <f ca="1">INDEX(level!$B$6:$AH$312,MATCH(sterr_vs_rmse!$A308,level!$A$6:$A$312,0),MATCH(sterr_vs_rmse!B$1,level!$B$5:$AH$5,0))</f>
        <v>2100.5100000000002</v>
      </c>
      <c r="C308" s="46">
        <f t="shared" ca="1" si="26"/>
        <v>9.4674669960257418E-3</v>
      </c>
      <c r="D308" s="7">
        <f ca="1">INDEX(YTW!$B$6:$AW$312,MATCH(sterr_vs_rmse!$A308,YTW!$A$6:$A$312,0),MATCH(sterr_vs_rmse!B$1,YTW!$B$5:$AW$5,0))</f>
        <v>3.8328069999999999E-2</v>
      </c>
      <c r="E308" s="7"/>
      <c r="F308" s="7"/>
      <c r="G308" s="7"/>
    </row>
    <row r="309" spans="1:7" x14ac:dyDescent="0.35">
      <c r="A309" s="43"/>
      <c r="B309" s="44"/>
      <c r="C309" s="46"/>
      <c r="D309" s="7"/>
      <c r="E309" s="7"/>
      <c r="F309" s="7"/>
      <c r="G309" s="7"/>
    </row>
    <row r="310" spans="1:7" x14ac:dyDescent="0.35">
      <c r="A310" s="43"/>
      <c r="B310" s="44"/>
      <c r="C310" s="46"/>
      <c r="D310" s="7"/>
      <c r="E310" s="7"/>
      <c r="F310" s="7"/>
      <c r="G310" s="7"/>
    </row>
    <row r="311" spans="1:7" x14ac:dyDescent="0.35">
      <c r="A311" s="43"/>
      <c r="B311" s="44"/>
      <c r="C311" s="46"/>
      <c r="D311" s="7"/>
      <c r="E311" s="7"/>
      <c r="F311" s="7"/>
      <c r="G311" s="7"/>
    </row>
    <row r="312" spans="1:7" x14ac:dyDescent="0.35">
      <c r="A312" s="43"/>
      <c r="B312" s="44"/>
      <c r="C312" s="46"/>
      <c r="D312" s="7"/>
      <c r="E312" s="7"/>
      <c r="F312" s="7"/>
      <c r="G312" s="7"/>
    </row>
    <row r="313" spans="1:7" x14ac:dyDescent="0.35">
      <c r="A313" s="43"/>
      <c r="B313" s="44"/>
      <c r="C313" s="46"/>
      <c r="D313" s="7"/>
      <c r="E313" s="7"/>
      <c r="F313" s="7"/>
      <c r="G313" s="7"/>
    </row>
    <row r="314" spans="1:7" x14ac:dyDescent="0.35">
      <c r="A314" s="43"/>
      <c r="B314" s="44"/>
      <c r="C314" s="46"/>
      <c r="D314" s="7"/>
      <c r="E314" s="7"/>
      <c r="F314" s="7"/>
      <c r="G314" s="7"/>
    </row>
    <row r="315" spans="1:7" x14ac:dyDescent="0.35">
      <c r="A315" s="43"/>
      <c r="B315" s="44"/>
      <c r="C315" s="46"/>
      <c r="D315" s="7"/>
      <c r="E315" s="7"/>
      <c r="F315" s="7"/>
      <c r="G315" s="7"/>
    </row>
    <row r="316" spans="1:7" x14ac:dyDescent="0.35">
      <c r="A316" s="43"/>
      <c r="B316" s="44"/>
      <c r="C316" s="46"/>
      <c r="D316" s="7"/>
      <c r="E316" s="7"/>
      <c r="F316" s="7"/>
      <c r="G316" s="7"/>
    </row>
    <row r="317" spans="1:7" x14ac:dyDescent="0.35">
      <c r="A317" s="43"/>
      <c r="B317" s="44"/>
      <c r="C317" s="46"/>
      <c r="D317" s="7"/>
      <c r="E317" s="7"/>
      <c r="F317" s="7"/>
      <c r="G317" s="7"/>
    </row>
    <row r="318" spans="1:7" x14ac:dyDescent="0.35">
      <c r="A318" s="43"/>
      <c r="B318" s="44"/>
      <c r="C318" s="46"/>
      <c r="D318" s="7"/>
      <c r="E318" s="7"/>
      <c r="F318" s="7"/>
      <c r="G318" s="7"/>
    </row>
    <row r="319" spans="1:7" x14ac:dyDescent="0.35">
      <c r="A319" s="43"/>
      <c r="B319" s="44"/>
      <c r="C319" s="46"/>
      <c r="D319" s="7"/>
      <c r="E319" s="7"/>
      <c r="F319" s="7"/>
      <c r="G319" s="7"/>
    </row>
    <row r="320" spans="1:7" x14ac:dyDescent="0.35">
      <c r="A320" s="43"/>
      <c r="B320" s="44"/>
      <c r="C320" s="46"/>
      <c r="D320" s="7"/>
      <c r="E320" s="7"/>
      <c r="F320" s="7"/>
      <c r="G320" s="7"/>
    </row>
    <row r="321" spans="1:7" x14ac:dyDescent="0.35">
      <c r="A321" s="43"/>
      <c r="B321" s="44"/>
      <c r="C321" s="46"/>
      <c r="D321" s="7"/>
      <c r="E321" s="7"/>
      <c r="F321" s="7"/>
      <c r="G321" s="7"/>
    </row>
    <row r="322" spans="1:7" x14ac:dyDescent="0.35">
      <c r="A322" s="43"/>
      <c r="B322" s="44"/>
      <c r="C322" s="46"/>
      <c r="D322" s="7"/>
      <c r="E322" s="7"/>
      <c r="F322" s="7"/>
      <c r="G322" s="7"/>
    </row>
    <row r="323" spans="1:7" x14ac:dyDescent="0.35">
      <c r="A323" s="43"/>
      <c r="B323" s="44"/>
      <c r="C323" s="46"/>
      <c r="D323" s="7"/>
      <c r="E323" s="7"/>
      <c r="F323" s="7"/>
      <c r="G323" s="7"/>
    </row>
    <row r="324" spans="1:7" x14ac:dyDescent="0.35">
      <c r="A324" s="43"/>
      <c r="B324" s="44"/>
      <c r="C324" s="46"/>
      <c r="D324" s="7"/>
      <c r="E324" s="7"/>
      <c r="F324" s="7"/>
      <c r="G324" s="7"/>
    </row>
    <row r="325" spans="1:7" x14ac:dyDescent="0.35">
      <c r="A325" s="43"/>
      <c r="B325" s="44"/>
      <c r="C325" s="46"/>
      <c r="D325" s="7"/>
      <c r="E325" s="7"/>
      <c r="F325" s="7"/>
      <c r="G325" s="7"/>
    </row>
    <row r="326" spans="1:7" x14ac:dyDescent="0.35">
      <c r="A326" s="43"/>
      <c r="B326" s="44"/>
      <c r="C326" s="46"/>
      <c r="D326" s="7"/>
      <c r="E326" s="7"/>
      <c r="F326" s="7"/>
      <c r="G326" s="7"/>
    </row>
    <row r="327" spans="1:7" x14ac:dyDescent="0.35">
      <c r="A327" s="43"/>
      <c r="B327" s="44"/>
      <c r="C327" s="46"/>
      <c r="D327" s="7"/>
      <c r="E327" s="7"/>
      <c r="F327" s="7"/>
      <c r="G327" s="7"/>
    </row>
    <row r="328" spans="1:7" x14ac:dyDescent="0.35">
      <c r="A328" s="43"/>
      <c r="B328" s="44"/>
      <c r="C328" s="46"/>
      <c r="D328" s="7"/>
      <c r="E328" s="7"/>
      <c r="F328" s="7"/>
      <c r="G328" s="7"/>
    </row>
    <row r="329" spans="1:7" x14ac:dyDescent="0.35">
      <c r="A329" s="43"/>
      <c r="B329" s="44"/>
      <c r="C329" s="46"/>
      <c r="D329" s="7"/>
      <c r="E329" s="7"/>
      <c r="F329" s="7"/>
      <c r="G329" s="7"/>
    </row>
    <row r="330" spans="1:7" x14ac:dyDescent="0.35">
      <c r="A330" s="43"/>
      <c r="B330" s="44"/>
      <c r="C330" s="46"/>
      <c r="D330" s="7"/>
      <c r="E330" s="7"/>
      <c r="F330" s="7"/>
      <c r="G330" s="7"/>
    </row>
    <row r="331" spans="1:7" x14ac:dyDescent="0.35">
      <c r="A331" s="43"/>
      <c r="B331" s="44"/>
      <c r="C331" s="46"/>
      <c r="D331" s="7"/>
      <c r="E331" s="7"/>
      <c r="F331" s="7"/>
      <c r="G331" s="7"/>
    </row>
    <row r="332" spans="1:7" x14ac:dyDescent="0.35">
      <c r="A332" s="43"/>
      <c r="B332" s="44"/>
      <c r="C332" s="46"/>
      <c r="D332" s="7"/>
      <c r="E332" s="7"/>
      <c r="F332" s="7"/>
      <c r="G332" s="7"/>
    </row>
    <row r="333" spans="1:7" x14ac:dyDescent="0.35">
      <c r="A333" s="43"/>
      <c r="B333" s="44"/>
      <c r="C333" s="46"/>
      <c r="D333" s="7"/>
      <c r="E333" s="7"/>
      <c r="F333" s="7"/>
      <c r="G333" s="7"/>
    </row>
    <row r="334" spans="1:7" x14ac:dyDescent="0.35">
      <c r="A334" s="43"/>
      <c r="B334" s="44"/>
      <c r="C334" s="46"/>
      <c r="D334" s="7"/>
      <c r="E334" s="7"/>
      <c r="F334" s="7"/>
      <c r="G334" s="7"/>
    </row>
    <row r="335" spans="1:7" x14ac:dyDescent="0.35">
      <c r="A335" s="43"/>
      <c r="B335" s="44"/>
      <c r="C335" s="46"/>
      <c r="D335" s="7"/>
      <c r="E335" s="7"/>
      <c r="F335" s="7"/>
      <c r="G335" s="7"/>
    </row>
    <row r="336" spans="1:7" x14ac:dyDescent="0.35">
      <c r="A336" s="43"/>
      <c r="B336" s="44"/>
      <c r="C336" s="46"/>
      <c r="D336" s="7"/>
      <c r="E336" s="7"/>
      <c r="F336" s="7"/>
      <c r="G336" s="7"/>
    </row>
    <row r="337" spans="1:7" x14ac:dyDescent="0.35">
      <c r="A337" s="43"/>
      <c r="B337" s="44"/>
      <c r="C337" s="46"/>
      <c r="D337" s="7"/>
      <c r="E337" s="7"/>
      <c r="F337" s="7"/>
      <c r="G337" s="7"/>
    </row>
    <row r="338" spans="1:7" x14ac:dyDescent="0.35">
      <c r="A338" s="43"/>
      <c r="B338" s="44"/>
      <c r="C338" s="46"/>
      <c r="D338" s="7"/>
      <c r="E338" s="7"/>
      <c r="F338" s="7"/>
      <c r="G338" s="7"/>
    </row>
    <row r="339" spans="1:7" x14ac:dyDescent="0.35">
      <c r="A339" s="43"/>
      <c r="B339" s="44"/>
      <c r="C339" s="46"/>
      <c r="D339" s="7"/>
      <c r="E339" s="7"/>
      <c r="F339" s="7"/>
      <c r="G339" s="7"/>
    </row>
    <row r="340" spans="1:7" x14ac:dyDescent="0.35">
      <c r="A340" s="43"/>
      <c r="B340" s="44"/>
      <c r="C340" s="46"/>
      <c r="D340" s="7"/>
      <c r="E340" s="7"/>
      <c r="F340" s="7"/>
      <c r="G340" s="7"/>
    </row>
    <row r="341" spans="1:7" x14ac:dyDescent="0.35">
      <c r="A341" s="43"/>
      <c r="B341" s="44"/>
      <c r="C341" s="46"/>
      <c r="D341" s="7"/>
      <c r="E341" s="7"/>
      <c r="F341" s="7"/>
      <c r="G341" s="7"/>
    </row>
    <row r="342" spans="1:7" x14ac:dyDescent="0.35">
      <c r="A342" s="43"/>
      <c r="B342" s="44"/>
      <c r="C342" s="46"/>
      <c r="D342" s="7"/>
      <c r="E342" s="7"/>
      <c r="F342" s="7"/>
      <c r="G342" s="7"/>
    </row>
    <row r="343" spans="1:7" x14ac:dyDescent="0.35">
      <c r="A343" s="43"/>
      <c r="B343" s="44"/>
      <c r="C343" s="46"/>
      <c r="D343" s="7"/>
      <c r="E343" s="7"/>
      <c r="F343" s="7"/>
      <c r="G343" s="7"/>
    </row>
    <row r="344" spans="1:7" x14ac:dyDescent="0.35">
      <c r="A344" s="43"/>
      <c r="B344" s="44"/>
      <c r="C344" s="46"/>
      <c r="D344" s="7"/>
      <c r="E344" s="7"/>
      <c r="F344" s="7"/>
      <c r="G344" s="7"/>
    </row>
    <row r="345" spans="1:7" x14ac:dyDescent="0.35">
      <c r="A345" s="43"/>
      <c r="B345" s="44"/>
      <c r="C345" s="46"/>
      <c r="D345" s="7"/>
      <c r="E345" s="7"/>
      <c r="F345" s="7"/>
      <c r="G345" s="7"/>
    </row>
    <row r="346" spans="1:7" x14ac:dyDescent="0.35">
      <c r="A346" s="43"/>
      <c r="B346" s="44"/>
      <c r="C346" s="46"/>
      <c r="D346" s="7"/>
      <c r="E346" s="7"/>
      <c r="F346" s="7"/>
      <c r="G346" s="7"/>
    </row>
    <row r="347" spans="1:7" x14ac:dyDescent="0.35">
      <c r="A347" s="43"/>
      <c r="B347" s="44"/>
      <c r="C347" s="46"/>
      <c r="D347" s="7"/>
      <c r="E347" s="7"/>
      <c r="F347" s="7"/>
      <c r="G347" s="7"/>
    </row>
    <row r="348" spans="1:7" x14ac:dyDescent="0.35">
      <c r="A348" s="43"/>
      <c r="B348" s="44"/>
      <c r="C348" s="46"/>
      <c r="D348" s="7"/>
      <c r="E348" s="7"/>
      <c r="F348" s="7"/>
      <c r="G348" s="7"/>
    </row>
    <row r="349" spans="1:7" x14ac:dyDescent="0.35">
      <c r="A349" s="43"/>
      <c r="B349" s="44"/>
      <c r="C349" s="46"/>
      <c r="D349" s="7"/>
      <c r="E349" s="7"/>
      <c r="F349" s="7"/>
      <c r="G349" s="7"/>
    </row>
    <row r="350" spans="1:7" x14ac:dyDescent="0.35">
      <c r="A350" s="43"/>
      <c r="B350" s="44"/>
      <c r="C350" s="46"/>
      <c r="D350" s="7"/>
      <c r="E350" s="7"/>
      <c r="F350" s="7"/>
      <c r="G350" s="7"/>
    </row>
    <row r="351" spans="1:7" x14ac:dyDescent="0.35">
      <c r="A351" s="43"/>
      <c r="B351" s="44"/>
      <c r="C351" s="46"/>
      <c r="D351" s="7"/>
      <c r="E351" s="7"/>
      <c r="F351" s="7"/>
      <c r="G351" s="7"/>
    </row>
    <row r="352" spans="1:7" x14ac:dyDescent="0.35">
      <c r="A352" s="43"/>
      <c r="B352" s="44"/>
      <c r="C352" s="46"/>
      <c r="D352" s="7"/>
      <c r="E352" s="7"/>
      <c r="F352" s="7"/>
      <c r="G352" s="7"/>
    </row>
    <row r="353" spans="1:7" x14ac:dyDescent="0.35">
      <c r="A353" s="43"/>
      <c r="B353" s="44"/>
      <c r="C353" s="46"/>
      <c r="D353" s="7"/>
      <c r="E353" s="7"/>
      <c r="F353" s="7"/>
      <c r="G353" s="7"/>
    </row>
    <row r="354" spans="1:7" x14ac:dyDescent="0.35">
      <c r="A354" s="43"/>
      <c r="B354" s="44"/>
      <c r="C354" s="46"/>
      <c r="D354" s="7"/>
      <c r="E354" s="7"/>
      <c r="F354" s="7"/>
      <c r="G354" s="7"/>
    </row>
    <row r="355" spans="1:7" x14ac:dyDescent="0.35">
      <c r="A355" s="43"/>
      <c r="B355" s="44"/>
      <c r="C355" s="46"/>
      <c r="D355" s="7"/>
      <c r="E355" s="7"/>
      <c r="F355" s="7"/>
      <c r="G355" s="7"/>
    </row>
    <row r="356" spans="1:7" x14ac:dyDescent="0.35">
      <c r="A356" s="43"/>
      <c r="B356" s="44"/>
      <c r="C356" s="46"/>
      <c r="D356" s="7"/>
      <c r="E356" s="7"/>
      <c r="F356" s="7"/>
      <c r="G356" s="7"/>
    </row>
    <row r="357" spans="1:7" x14ac:dyDescent="0.35">
      <c r="A357" s="43"/>
      <c r="B357" s="44"/>
      <c r="C357" s="46"/>
      <c r="D357" s="7"/>
      <c r="E357" s="7"/>
      <c r="F357" s="7"/>
      <c r="G357" s="7"/>
    </row>
    <row r="358" spans="1:7" x14ac:dyDescent="0.35">
      <c r="A358" s="43"/>
      <c r="B358" s="44"/>
      <c r="C358" s="46"/>
      <c r="D358" s="7"/>
      <c r="E358" s="7"/>
      <c r="F358" s="7"/>
      <c r="G358" s="7"/>
    </row>
    <row r="359" spans="1:7" x14ac:dyDescent="0.35">
      <c r="A359" s="43"/>
      <c r="B359" s="44"/>
      <c r="C359" s="46"/>
      <c r="D359" s="7"/>
      <c r="E359" s="7"/>
      <c r="F359" s="7"/>
      <c r="G359" s="7"/>
    </row>
    <row r="360" spans="1:7" x14ac:dyDescent="0.35">
      <c r="A360" s="43"/>
      <c r="B360" s="44"/>
      <c r="C360" s="46"/>
      <c r="D360" s="7"/>
      <c r="E360" s="7"/>
      <c r="F360" s="7"/>
      <c r="G360" s="7"/>
    </row>
    <row r="361" spans="1:7" x14ac:dyDescent="0.35">
      <c r="A361" s="43"/>
      <c r="B361" s="44"/>
      <c r="C361" s="46"/>
      <c r="D361" s="7"/>
      <c r="E361" s="7"/>
      <c r="F361" s="7"/>
      <c r="G361" s="7"/>
    </row>
    <row r="362" spans="1:7" x14ac:dyDescent="0.35">
      <c r="A362" s="43"/>
      <c r="B362" s="44"/>
      <c r="C362" s="46"/>
      <c r="D362" s="7"/>
      <c r="E362" s="7"/>
      <c r="F362" s="7"/>
      <c r="G362" s="7"/>
    </row>
    <row r="363" spans="1:7" x14ac:dyDescent="0.35">
      <c r="A363" s="43"/>
      <c r="B363" s="44"/>
      <c r="C363" s="46"/>
      <c r="D363" s="7"/>
      <c r="E363" s="7"/>
      <c r="F363" s="7"/>
      <c r="G363" s="7"/>
    </row>
    <row r="364" spans="1:7" x14ac:dyDescent="0.35">
      <c r="A364" s="43"/>
      <c r="B364" s="44"/>
      <c r="C364" s="46"/>
      <c r="D364" s="7"/>
      <c r="E364" s="7"/>
      <c r="F364" s="7"/>
      <c r="G364" s="7"/>
    </row>
    <row r="365" spans="1:7" x14ac:dyDescent="0.35">
      <c r="A365" s="43"/>
      <c r="B365" s="44"/>
      <c r="C365" s="46"/>
      <c r="D365" s="7"/>
      <c r="E365" s="7"/>
      <c r="F365" s="7"/>
      <c r="G365" s="7"/>
    </row>
    <row r="366" spans="1:7" x14ac:dyDescent="0.35">
      <c r="A366" s="43"/>
      <c r="B366" s="44"/>
      <c r="C366" s="46"/>
      <c r="D366" s="7"/>
      <c r="E366" s="7"/>
      <c r="F366" s="7"/>
      <c r="G366" s="7"/>
    </row>
    <row r="367" spans="1:7" x14ac:dyDescent="0.35">
      <c r="A367" s="43"/>
      <c r="B367" s="44"/>
      <c r="C367" s="46"/>
      <c r="D367" s="7"/>
      <c r="E367" s="7"/>
      <c r="F367" s="7"/>
      <c r="G367" s="7"/>
    </row>
    <row r="368" spans="1:7" x14ac:dyDescent="0.35">
      <c r="A368" s="43"/>
      <c r="B368" s="44"/>
      <c r="C368" s="46"/>
      <c r="D368" s="7"/>
      <c r="E368" s="7"/>
      <c r="F368" s="7"/>
      <c r="G368" s="7"/>
    </row>
    <row r="369" spans="1:7" x14ac:dyDescent="0.35">
      <c r="A369" s="43"/>
      <c r="B369" s="44"/>
      <c r="C369" s="46"/>
      <c r="D369" s="7"/>
      <c r="E369" s="7"/>
      <c r="F369" s="7"/>
      <c r="G369" s="7"/>
    </row>
    <row r="370" spans="1:7" x14ac:dyDescent="0.35">
      <c r="A370" s="43"/>
      <c r="B370" s="44"/>
      <c r="C370" s="46"/>
      <c r="D370" s="7"/>
      <c r="E370" s="7"/>
      <c r="F370" s="7"/>
      <c r="G370" s="7"/>
    </row>
    <row r="371" spans="1:7" x14ac:dyDescent="0.35">
      <c r="A371" s="43"/>
      <c r="B371" s="44"/>
      <c r="C371" s="46"/>
      <c r="D371" s="7"/>
      <c r="E371" s="7"/>
      <c r="F371" s="7"/>
      <c r="G371" s="7"/>
    </row>
    <row r="372" spans="1:7" x14ac:dyDescent="0.35">
      <c r="A372" s="43"/>
      <c r="B372" s="44"/>
      <c r="C372" s="46"/>
      <c r="D372" s="7"/>
      <c r="E372" s="7"/>
      <c r="F372" s="7"/>
      <c r="G372" s="7"/>
    </row>
    <row r="373" spans="1:7" x14ac:dyDescent="0.35">
      <c r="A373" s="43"/>
      <c r="B373" s="44"/>
      <c r="C373" s="46"/>
      <c r="D373" s="7"/>
      <c r="E373" s="7"/>
      <c r="F373" s="7"/>
      <c r="G373" s="7"/>
    </row>
    <row r="374" spans="1:7" x14ac:dyDescent="0.35">
      <c r="A374" s="43"/>
      <c r="B374" s="44"/>
      <c r="C374" s="46"/>
      <c r="D374" s="7"/>
      <c r="E374" s="7"/>
      <c r="F374" s="7"/>
      <c r="G374" s="7"/>
    </row>
    <row r="375" spans="1:7" x14ac:dyDescent="0.35">
      <c r="A375" s="43"/>
      <c r="B375" s="44"/>
      <c r="C375" s="46"/>
      <c r="D375" s="7"/>
      <c r="E375" s="7"/>
      <c r="F375" s="7"/>
      <c r="G375" s="7"/>
    </row>
    <row r="376" spans="1:7" x14ac:dyDescent="0.35">
      <c r="A376" s="43"/>
      <c r="B376" s="44"/>
      <c r="C376" s="46"/>
      <c r="D376" s="7"/>
      <c r="E376" s="7"/>
      <c r="F376" s="7"/>
      <c r="G376" s="7"/>
    </row>
    <row r="377" spans="1:7" x14ac:dyDescent="0.35">
      <c r="A377" s="43"/>
      <c r="B377" s="44"/>
      <c r="C377" s="46"/>
      <c r="D377" s="7"/>
      <c r="E377" s="7"/>
      <c r="F377" s="7"/>
      <c r="G377" s="7"/>
    </row>
    <row r="378" spans="1:7" x14ac:dyDescent="0.35">
      <c r="A378" s="43"/>
      <c r="B378" s="44"/>
      <c r="C378" s="46"/>
      <c r="D378" s="7"/>
      <c r="E378" s="7"/>
      <c r="F378" s="7"/>
      <c r="G378" s="7"/>
    </row>
    <row r="379" spans="1:7" x14ac:dyDescent="0.35">
      <c r="A379" s="43"/>
      <c r="B379" s="44"/>
      <c r="C379" s="46"/>
      <c r="D379" s="7"/>
      <c r="E379" s="7"/>
      <c r="F379" s="7"/>
      <c r="G379" s="7"/>
    </row>
    <row r="380" spans="1:7" x14ac:dyDescent="0.35">
      <c r="A380" s="43"/>
      <c r="B380" s="44"/>
      <c r="C380" s="46"/>
      <c r="D380" s="7"/>
      <c r="E380" s="7"/>
      <c r="F380" s="7"/>
      <c r="G380" s="7"/>
    </row>
    <row r="381" spans="1:7" x14ac:dyDescent="0.35">
      <c r="A381" s="43"/>
      <c r="B381" s="44"/>
      <c r="C381" s="46"/>
      <c r="D381" s="7"/>
      <c r="E381" s="7"/>
      <c r="F381" s="7"/>
      <c r="G381" s="7"/>
    </row>
    <row r="382" spans="1:7" x14ac:dyDescent="0.35">
      <c r="A382" s="43"/>
      <c r="B382" s="44"/>
      <c r="C382" s="46"/>
      <c r="D382" s="7"/>
      <c r="E382" s="7"/>
      <c r="F382" s="7"/>
      <c r="G382" s="7"/>
    </row>
    <row r="383" spans="1:7" x14ac:dyDescent="0.35">
      <c r="A383" s="43"/>
      <c r="B383" s="44"/>
      <c r="C383" s="46"/>
      <c r="D383" s="7"/>
      <c r="E383" s="7"/>
      <c r="F383" s="7"/>
      <c r="G383" s="7"/>
    </row>
    <row r="384" spans="1:7" x14ac:dyDescent="0.35">
      <c r="A384" s="43"/>
      <c r="B384" s="44"/>
      <c r="C384" s="46"/>
      <c r="D384" s="7"/>
      <c r="E384" s="7"/>
      <c r="F384" s="7"/>
      <c r="G384" s="7"/>
    </row>
    <row r="385" spans="1:7" x14ac:dyDescent="0.35">
      <c r="A385" s="43"/>
      <c r="B385" s="44"/>
      <c r="C385" s="46"/>
      <c r="D385" s="7"/>
      <c r="E385" s="7"/>
      <c r="F385" s="7"/>
      <c r="G385" s="7"/>
    </row>
    <row r="386" spans="1:7" x14ac:dyDescent="0.35">
      <c r="A386" s="43"/>
      <c r="B386" s="44"/>
      <c r="C386" s="46"/>
      <c r="D386" s="7"/>
      <c r="E386" s="7"/>
      <c r="F386" s="7"/>
      <c r="G386" s="7"/>
    </row>
    <row r="387" spans="1:7" x14ac:dyDescent="0.35">
      <c r="A387" s="43"/>
      <c r="B387" s="44"/>
      <c r="C387" s="46"/>
      <c r="D387" s="7"/>
      <c r="E387" s="7"/>
      <c r="F387" s="7"/>
      <c r="G387" s="7"/>
    </row>
    <row r="388" spans="1:7" x14ac:dyDescent="0.35">
      <c r="A388" s="43"/>
      <c r="B388" s="44"/>
      <c r="C388" s="46"/>
      <c r="D388" s="7"/>
      <c r="E388" s="7"/>
      <c r="F388" s="7"/>
      <c r="G388" s="7"/>
    </row>
    <row r="389" spans="1:7" x14ac:dyDescent="0.35">
      <c r="A389" s="43"/>
      <c r="B389" s="44"/>
      <c r="C389" s="46"/>
      <c r="D389" s="7"/>
      <c r="E389" s="7"/>
      <c r="F389" s="7"/>
      <c r="G389" s="7"/>
    </row>
    <row r="390" spans="1:7" x14ac:dyDescent="0.35">
      <c r="A390" s="43"/>
      <c r="B390" s="44"/>
      <c r="C390" s="46"/>
      <c r="D390" s="7"/>
      <c r="E390" s="7"/>
      <c r="F390" s="7"/>
      <c r="G390" s="7"/>
    </row>
    <row r="391" spans="1:7" x14ac:dyDescent="0.35">
      <c r="A391" s="43"/>
      <c r="B391" s="44"/>
      <c r="C391" s="46"/>
      <c r="D391" s="7"/>
      <c r="E391" s="7"/>
      <c r="F391" s="7"/>
      <c r="G391" s="7"/>
    </row>
    <row r="392" spans="1:7" x14ac:dyDescent="0.35">
      <c r="A392" s="43"/>
      <c r="B392" s="44"/>
      <c r="C392" s="46"/>
      <c r="D392" s="7"/>
      <c r="E392" s="7"/>
      <c r="F392" s="7"/>
      <c r="G392" s="7"/>
    </row>
    <row r="393" spans="1:7" x14ac:dyDescent="0.35">
      <c r="A393" s="43"/>
      <c r="B393" s="44"/>
      <c r="C393" s="46"/>
      <c r="D393" s="7"/>
      <c r="E393" s="7"/>
      <c r="F393" s="7"/>
      <c r="G393" s="7"/>
    </row>
    <row r="394" spans="1:7" x14ac:dyDescent="0.35">
      <c r="A394" s="43"/>
      <c r="B394" s="44"/>
      <c r="C394" s="46"/>
      <c r="D394" s="7"/>
      <c r="E394" s="7"/>
      <c r="F394" s="7"/>
      <c r="G394" s="7"/>
    </row>
    <row r="395" spans="1:7" x14ac:dyDescent="0.35">
      <c r="A395" s="43"/>
      <c r="B395" s="44"/>
      <c r="C395" s="46"/>
      <c r="D395" s="7"/>
      <c r="E395" s="7"/>
      <c r="F395" s="7"/>
      <c r="G395" s="7"/>
    </row>
    <row r="396" spans="1:7" x14ac:dyDescent="0.35">
      <c r="A396" s="43"/>
      <c r="B396" s="44"/>
      <c r="C396" s="46"/>
      <c r="D396" s="7"/>
      <c r="E396" s="7"/>
      <c r="F396" s="7"/>
      <c r="G396" s="7"/>
    </row>
    <row r="397" spans="1:7" x14ac:dyDescent="0.35">
      <c r="A397" s="43"/>
      <c r="B397" s="44"/>
      <c r="C397" s="46"/>
      <c r="D397" s="7"/>
      <c r="E397" s="7"/>
      <c r="F397" s="7"/>
      <c r="G397" s="7"/>
    </row>
    <row r="398" spans="1:7" x14ac:dyDescent="0.35">
      <c r="A398" s="43"/>
      <c r="B398" s="44"/>
      <c r="C398" s="46"/>
      <c r="D398" s="7"/>
      <c r="E398" s="7"/>
      <c r="F398" s="7"/>
      <c r="G398" s="7"/>
    </row>
    <row r="399" spans="1:7" x14ac:dyDescent="0.35">
      <c r="A399" s="43"/>
      <c r="B399" s="44"/>
      <c r="C399" s="46"/>
      <c r="D399" s="7"/>
      <c r="E399" s="7"/>
      <c r="F399" s="7"/>
      <c r="G399" s="7"/>
    </row>
    <row r="400" spans="1:7" x14ac:dyDescent="0.35">
      <c r="A400" s="43"/>
      <c r="B400" s="44"/>
      <c r="C400" s="46"/>
      <c r="D400" s="7"/>
      <c r="E400" s="7"/>
      <c r="F400" s="7"/>
      <c r="G400" s="7"/>
    </row>
    <row r="401" spans="1:7" x14ac:dyDescent="0.35">
      <c r="A401" s="43"/>
      <c r="B401" s="44"/>
      <c r="C401" s="46"/>
      <c r="D401" s="7"/>
      <c r="E401" s="7"/>
      <c r="F401" s="7"/>
      <c r="G401" s="7"/>
    </row>
    <row r="402" spans="1:7" x14ac:dyDescent="0.35">
      <c r="A402" s="43"/>
      <c r="B402" s="44"/>
      <c r="C402" s="46"/>
      <c r="D402" s="7"/>
      <c r="E402" s="7"/>
      <c r="F402" s="7"/>
      <c r="G402" s="7"/>
    </row>
    <row r="403" spans="1:7" x14ac:dyDescent="0.35">
      <c r="A403" s="43"/>
      <c r="B403" s="44"/>
      <c r="C403" s="46"/>
      <c r="D403" s="7"/>
      <c r="E403" s="7"/>
      <c r="F403" s="7"/>
      <c r="G403" s="7"/>
    </row>
    <row r="404" spans="1:7" x14ac:dyDescent="0.35">
      <c r="A404" s="43"/>
      <c r="B404" s="44"/>
      <c r="C404" s="46"/>
      <c r="D404" s="7"/>
      <c r="E404" s="7"/>
      <c r="F404" s="7"/>
      <c r="G404" s="7"/>
    </row>
    <row r="405" spans="1:7" x14ac:dyDescent="0.35">
      <c r="A405" s="43"/>
      <c r="B405" s="44"/>
      <c r="C405" s="46"/>
      <c r="D405" s="7"/>
      <c r="E405" s="7"/>
      <c r="F405" s="7"/>
      <c r="G405" s="7"/>
    </row>
    <row r="406" spans="1:7" x14ac:dyDescent="0.35">
      <c r="A406" s="43"/>
      <c r="B406" s="44"/>
      <c r="C406" s="46"/>
      <c r="D406" s="7"/>
      <c r="E406" s="7"/>
      <c r="F406" s="7"/>
      <c r="G406" s="7"/>
    </row>
    <row r="407" spans="1:7" x14ac:dyDescent="0.35">
      <c r="A407" s="43"/>
      <c r="B407" s="44"/>
      <c r="C407" s="46"/>
      <c r="D407" s="7"/>
      <c r="E407" s="7"/>
      <c r="F407" s="7"/>
      <c r="G407" s="7"/>
    </row>
    <row r="408" spans="1:7" x14ac:dyDescent="0.35">
      <c r="A408" s="43"/>
      <c r="B408" s="44"/>
      <c r="C408" s="46"/>
      <c r="D408" s="7"/>
      <c r="E408" s="7"/>
      <c r="F408" s="7"/>
      <c r="G408" s="7"/>
    </row>
    <row r="409" spans="1:7" x14ac:dyDescent="0.35">
      <c r="A409" s="43"/>
      <c r="B409" s="44"/>
      <c r="C409" s="46"/>
      <c r="D409" s="7"/>
      <c r="E409" s="7"/>
      <c r="F409" s="7"/>
      <c r="G409" s="7"/>
    </row>
    <row r="410" spans="1:7" x14ac:dyDescent="0.35">
      <c r="A410" s="43"/>
      <c r="B410" s="44"/>
      <c r="C410" s="46"/>
      <c r="D410" s="7"/>
      <c r="E410" s="7"/>
      <c r="F410" s="7"/>
      <c r="G410" s="7"/>
    </row>
    <row r="411" spans="1:7" x14ac:dyDescent="0.35">
      <c r="A411" s="43"/>
      <c r="B411" s="44"/>
      <c r="C411" s="46"/>
      <c r="D411" s="7"/>
      <c r="E411" s="7"/>
      <c r="F411" s="7"/>
      <c r="G411" s="7"/>
    </row>
    <row r="412" spans="1:7" x14ac:dyDescent="0.35">
      <c r="A412" s="43"/>
      <c r="B412" s="44"/>
      <c r="C412" s="46"/>
      <c r="D412" s="7"/>
      <c r="E412" s="7"/>
      <c r="F412" s="7"/>
      <c r="G412" s="7"/>
    </row>
    <row r="413" spans="1:7" x14ac:dyDescent="0.35">
      <c r="A413" s="43"/>
      <c r="B413" s="44"/>
      <c r="C413" s="46"/>
      <c r="D413" s="7"/>
      <c r="E413" s="7"/>
      <c r="F413" s="7"/>
      <c r="G413" s="7"/>
    </row>
    <row r="414" spans="1:7" x14ac:dyDescent="0.35">
      <c r="A414" s="43"/>
      <c r="B414" s="44"/>
      <c r="C414" s="46"/>
      <c r="D414" s="7"/>
      <c r="E414" s="7"/>
      <c r="F414" s="7"/>
      <c r="G414" s="7"/>
    </row>
    <row r="415" spans="1:7" x14ac:dyDescent="0.35">
      <c r="A415" s="43"/>
      <c r="B415" s="44"/>
      <c r="C415" s="46"/>
      <c r="D415" s="7"/>
      <c r="E415" s="7"/>
      <c r="F415" s="7"/>
      <c r="G415" s="7"/>
    </row>
    <row r="416" spans="1:7" x14ac:dyDescent="0.35">
      <c r="A416" s="43"/>
      <c r="B416" s="44"/>
      <c r="C416" s="46"/>
      <c r="D416" s="7"/>
      <c r="E416" s="7"/>
      <c r="F416" s="7"/>
      <c r="G416" s="7"/>
    </row>
    <row r="417" spans="1:7" x14ac:dyDescent="0.35">
      <c r="A417" s="43"/>
      <c r="B417" s="44"/>
      <c r="C417" s="46"/>
      <c r="D417" s="7"/>
      <c r="E417" s="7"/>
      <c r="F417" s="7"/>
      <c r="G417" s="7"/>
    </row>
    <row r="418" spans="1:7" x14ac:dyDescent="0.35">
      <c r="A418" s="43"/>
      <c r="B418" s="44"/>
      <c r="C418" s="46"/>
      <c r="D418" s="7"/>
      <c r="E418" s="7"/>
      <c r="F418" s="7"/>
      <c r="G418" s="7"/>
    </row>
    <row r="419" spans="1:7" x14ac:dyDescent="0.35">
      <c r="A419" s="43"/>
      <c r="B419" s="44"/>
      <c r="C419" s="46"/>
      <c r="D419" s="7"/>
      <c r="E419" s="7"/>
      <c r="F419" s="7"/>
      <c r="G419" s="7"/>
    </row>
    <row r="420" spans="1:7" x14ac:dyDescent="0.35">
      <c r="A420" s="43"/>
      <c r="B420" s="44"/>
      <c r="C420" s="46"/>
      <c r="D420" s="7"/>
      <c r="E420" s="7"/>
      <c r="F420" s="7"/>
      <c r="G420" s="7"/>
    </row>
    <row r="421" spans="1:7" x14ac:dyDescent="0.35">
      <c r="A421" s="43"/>
      <c r="B421" s="44"/>
      <c r="C421" s="46"/>
      <c r="D421" s="7"/>
      <c r="E421" s="7"/>
      <c r="F421" s="7"/>
      <c r="G421" s="7"/>
    </row>
    <row r="422" spans="1:7" x14ac:dyDescent="0.35">
      <c r="A422" s="43"/>
      <c r="B422" s="44"/>
      <c r="C422" s="46"/>
      <c r="D422" s="7"/>
      <c r="E422" s="7"/>
      <c r="F422" s="7"/>
      <c r="G422" s="7"/>
    </row>
    <row r="423" spans="1:7" x14ac:dyDescent="0.35">
      <c r="A423" s="43"/>
      <c r="B423" s="44"/>
      <c r="C423" s="46"/>
      <c r="D423" s="7"/>
      <c r="E423" s="7"/>
      <c r="F423" s="7"/>
      <c r="G423" s="7"/>
    </row>
    <row r="424" spans="1:7" x14ac:dyDescent="0.35">
      <c r="A424" s="43"/>
      <c r="B424" s="44"/>
      <c r="C424" s="46"/>
      <c r="D424" s="7"/>
      <c r="E424" s="7"/>
      <c r="F424" s="7"/>
      <c r="G424" s="7"/>
    </row>
    <row r="425" spans="1:7" x14ac:dyDescent="0.35">
      <c r="A425" s="43"/>
      <c r="B425" s="44"/>
      <c r="C425" s="46"/>
      <c r="D425" s="7"/>
      <c r="E425" s="7"/>
      <c r="F425" s="7"/>
      <c r="G425" s="7"/>
    </row>
    <row r="426" spans="1:7" x14ac:dyDescent="0.35">
      <c r="A426" s="43"/>
      <c r="B426" s="44"/>
      <c r="C426" s="46"/>
      <c r="D426" s="7"/>
      <c r="E426" s="7"/>
      <c r="F426" s="7"/>
      <c r="G426" s="7"/>
    </row>
    <row r="427" spans="1:7" x14ac:dyDescent="0.35">
      <c r="A427" s="43"/>
      <c r="B427" s="44"/>
      <c r="C427" s="46"/>
      <c r="D427" s="7"/>
      <c r="E427" s="7"/>
      <c r="F427" s="7"/>
      <c r="G427" s="7"/>
    </row>
    <row r="428" spans="1:7" x14ac:dyDescent="0.35">
      <c r="A428" s="43"/>
      <c r="B428" s="44"/>
      <c r="C428" s="46"/>
      <c r="D428" s="7"/>
      <c r="E428" s="7"/>
      <c r="F428" s="7"/>
      <c r="G428" s="7"/>
    </row>
    <row r="429" spans="1:7" x14ac:dyDescent="0.35">
      <c r="A429" s="43"/>
      <c r="B429" s="44"/>
      <c r="C429" s="46"/>
      <c r="D429" s="7"/>
      <c r="E429" s="7"/>
      <c r="F429" s="7"/>
      <c r="G429" s="7"/>
    </row>
    <row r="430" spans="1:7" x14ac:dyDescent="0.35">
      <c r="A430" s="43"/>
      <c r="B430" s="44"/>
      <c r="C430" s="46"/>
      <c r="D430" s="7"/>
      <c r="E430" s="7"/>
      <c r="F430" s="7"/>
      <c r="G430" s="7"/>
    </row>
    <row r="431" spans="1:7" x14ac:dyDescent="0.35">
      <c r="A431" s="43"/>
      <c r="B431" s="44"/>
      <c r="C431" s="46"/>
      <c r="D431" s="7"/>
      <c r="E431" s="7"/>
      <c r="F431" s="7"/>
      <c r="G431" s="7"/>
    </row>
    <row r="432" spans="1:7" x14ac:dyDescent="0.35">
      <c r="A432" s="43"/>
      <c r="B432" s="44"/>
      <c r="C432" s="46"/>
      <c r="D432" s="7"/>
      <c r="E432" s="7"/>
      <c r="F432" s="7"/>
      <c r="G432" s="7"/>
    </row>
    <row r="433" spans="1:7" x14ac:dyDescent="0.35">
      <c r="A433" s="43"/>
      <c r="B433" s="44"/>
      <c r="C433" s="46"/>
      <c r="D433" s="7"/>
      <c r="E433" s="7"/>
      <c r="F433" s="7"/>
      <c r="G433" s="7"/>
    </row>
    <row r="434" spans="1:7" x14ac:dyDescent="0.35">
      <c r="A434" s="43"/>
      <c r="B434" s="44"/>
      <c r="C434" s="46"/>
      <c r="D434" s="7"/>
      <c r="E434" s="7"/>
      <c r="F434" s="7"/>
      <c r="G434" s="7"/>
    </row>
    <row r="435" spans="1:7" x14ac:dyDescent="0.35">
      <c r="A435" s="43"/>
      <c r="B435" s="44"/>
      <c r="C435" s="46"/>
      <c r="D435" s="7"/>
      <c r="E435" s="7"/>
      <c r="F435" s="7"/>
      <c r="G435" s="7"/>
    </row>
    <row r="436" spans="1:7" x14ac:dyDescent="0.35">
      <c r="A436" s="43"/>
      <c r="B436" s="44"/>
      <c r="C436" s="46"/>
      <c r="D436" s="7"/>
      <c r="E436" s="7"/>
      <c r="F436" s="7"/>
      <c r="G436" s="7"/>
    </row>
    <row r="437" spans="1:7" x14ac:dyDescent="0.35">
      <c r="A437" s="43"/>
      <c r="B437" s="44"/>
      <c r="C437" s="46"/>
      <c r="D437" s="7"/>
      <c r="E437" s="7"/>
      <c r="F437" s="7"/>
      <c r="G437" s="7"/>
    </row>
    <row r="438" spans="1:7" x14ac:dyDescent="0.35">
      <c r="A438" s="43"/>
      <c r="B438" s="44"/>
      <c r="C438" s="46"/>
      <c r="D438" s="7"/>
      <c r="E438" s="7"/>
      <c r="F438" s="7"/>
      <c r="G438" s="7"/>
    </row>
    <row r="439" spans="1:7" x14ac:dyDescent="0.35">
      <c r="A439" s="43"/>
      <c r="B439" s="44"/>
      <c r="C439" s="46"/>
      <c r="D439" s="7"/>
      <c r="E439" s="7"/>
      <c r="F439" s="7"/>
      <c r="G439" s="7"/>
    </row>
    <row r="440" spans="1:7" x14ac:dyDescent="0.35">
      <c r="A440" s="43"/>
      <c r="B440" s="44"/>
      <c r="C440" s="46"/>
      <c r="D440" s="7"/>
      <c r="E440" s="7"/>
      <c r="F440" s="7"/>
      <c r="G440" s="7"/>
    </row>
    <row r="441" spans="1:7" x14ac:dyDescent="0.35">
      <c r="A441" s="43"/>
      <c r="B441" s="44"/>
      <c r="C441" s="46"/>
      <c r="D441" s="7"/>
      <c r="E441" s="7"/>
      <c r="F441" s="7"/>
      <c r="G441" s="7"/>
    </row>
    <row r="442" spans="1:7" x14ac:dyDescent="0.35">
      <c r="A442" s="43"/>
      <c r="B442" s="44"/>
      <c r="C442" s="46"/>
      <c r="D442" s="7"/>
      <c r="E442" s="7"/>
      <c r="F442" s="7"/>
      <c r="G442" s="7"/>
    </row>
    <row r="443" spans="1:7" x14ac:dyDescent="0.35">
      <c r="A443" s="43"/>
      <c r="B443" s="44"/>
      <c r="C443" s="46"/>
      <c r="D443" s="7"/>
      <c r="E443" s="7"/>
      <c r="F443" s="7"/>
      <c r="G443" s="7"/>
    </row>
    <row r="444" spans="1:7" x14ac:dyDescent="0.35">
      <c r="A444" s="43"/>
      <c r="B444" s="44"/>
      <c r="C444" s="46"/>
      <c r="D444" s="7"/>
      <c r="E444" s="7"/>
      <c r="F444" s="7"/>
      <c r="G444" s="7"/>
    </row>
    <row r="445" spans="1:7" x14ac:dyDescent="0.35">
      <c r="A445" s="43"/>
      <c r="B445" s="44"/>
      <c r="C445" s="46"/>
      <c r="D445" s="7"/>
      <c r="E445" s="7"/>
      <c r="F445" s="7"/>
      <c r="G445" s="7"/>
    </row>
    <row r="446" spans="1:7" x14ac:dyDescent="0.35">
      <c r="A446" s="43"/>
      <c r="B446" s="44"/>
      <c r="C446" s="46"/>
      <c r="D446" s="7"/>
      <c r="E446" s="7"/>
      <c r="F446" s="7"/>
      <c r="G446" s="7"/>
    </row>
    <row r="447" spans="1:7" x14ac:dyDescent="0.35">
      <c r="A447" s="43"/>
      <c r="B447" s="44"/>
      <c r="C447" s="46"/>
      <c r="D447" s="7"/>
      <c r="E447" s="7"/>
      <c r="F447" s="7"/>
      <c r="G447" s="7"/>
    </row>
    <row r="448" spans="1:7" x14ac:dyDescent="0.35">
      <c r="A448" s="43"/>
      <c r="B448" s="44"/>
      <c r="C448" s="46"/>
      <c r="D448" s="7"/>
      <c r="E448" s="7"/>
      <c r="F448" s="7"/>
      <c r="G448" s="7"/>
    </row>
    <row r="449" spans="1:7" x14ac:dyDescent="0.35">
      <c r="A449" s="43"/>
      <c r="B449" s="44"/>
      <c r="C449" s="46"/>
      <c r="D449" s="7"/>
      <c r="E449" s="7"/>
      <c r="F449" s="7"/>
      <c r="G449" s="7"/>
    </row>
    <row r="450" spans="1:7" x14ac:dyDescent="0.35">
      <c r="A450" s="43"/>
      <c r="B450" s="44"/>
      <c r="C450" s="46"/>
      <c r="D450" s="7"/>
      <c r="E450" s="7"/>
      <c r="F450" s="7"/>
      <c r="G450" s="7"/>
    </row>
    <row r="451" spans="1:7" x14ac:dyDescent="0.35">
      <c r="A451" s="43"/>
      <c r="B451" s="44"/>
      <c r="C451" s="46"/>
      <c r="D451" s="7"/>
      <c r="E451" s="7"/>
      <c r="F451" s="7"/>
      <c r="G451" s="7"/>
    </row>
    <row r="452" spans="1:7" x14ac:dyDescent="0.35">
      <c r="A452" s="43"/>
      <c r="B452" s="44"/>
      <c r="C452" s="46"/>
      <c r="D452" s="7"/>
      <c r="E452" s="7"/>
      <c r="F452" s="7"/>
      <c r="G452" s="7"/>
    </row>
    <row r="453" spans="1:7" x14ac:dyDescent="0.35">
      <c r="A453" s="43"/>
      <c r="B453" s="44"/>
      <c r="C453" s="46"/>
      <c r="D453" s="7"/>
      <c r="E453" s="7"/>
      <c r="F453" s="7"/>
      <c r="G453" s="7"/>
    </row>
    <row r="454" spans="1:7" x14ac:dyDescent="0.35">
      <c r="A454" s="43"/>
      <c r="B454" s="44"/>
      <c r="C454" s="46"/>
      <c r="D454" s="7"/>
      <c r="E454" s="7"/>
      <c r="F454" s="7"/>
      <c r="G454" s="7"/>
    </row>
    <row r="455" spans="1:7" x14ac:dyDescent="0.35">
      <c r="A455" s="43"/>
      <c r="B455" s="44"/>
      <c r="C455" s="46"/>
      <c r="D455" s="7"/>
      <c r="E455" s="7"/>
      <c r="F455" s="7"/>
      <c r="G455" s="7"/>
    </row>
    <row r="456" spans="1:7" x14ac:dyDescent="0.35">
      <c r="A456" s="43"/>
      <c r="B456" s="44"/>
      <c r="C456" s="46"/>
      <c r="D456" s="7"/>
      <c r="E456" s="7"/>
      <c r="F456" s="7"/>
      <c r="G456" s="7"/>
    </row>
    <row r="457" spans="1:7" x14ac:dyDescent="0.35">
      <c r="A457" s="43"/>
      <c r="B457" s="44"/>
      <c r="C457" s="46"/>
      <c r="D457" s="7"/>
      <c r="E457" s="7"/>
      <c r="F457" s="7"/>
      <c r="G457" s="7"/>
    </row>
    <row r="458" spans="1:7" x14ac:dyDescent="0.35">
      <c r="A458" s="43"/>
      <c r="B458" s="44"/>
      <c r="C458" s="46"/>
      <c r="D458" s="7"/>
      <c r="E458" s="7"/>
      <c r="F458" s="7"/>
      <c r="G458" s="7"/>
    </row>
    <row r="459" spans="1:7" x14ac:dyDescent="0.35">
      <c r="A459" s="43"/>
      <c r="B459" s="44"/>
      <c r="C459" s="46"/>
      <c r="D459" s="7"/>
      <c r="E459" s="7"/>
      <c r="F459" s="7"/>
      <c r="G459" s="7"/>
    </row>
    <row r="460" spans="1:7" x14ac:dyDescent="0.35">
      <c r="A460" s="43"/>
      <c r="B460" s="44"/>
      <c r="C460" s="46"/>
      <c r="D460" s="7"/>
      <c r="E460" s="7"/>
      <c r="F460" s="7"/>
      <c r="G460" s="7"/>
    </row>
    <row r="461" spans="1:7" x14ac:dyDescent="0.35">
      <c r="A461" s="43"/>
      <c r="B461" s="44"/>
      <c r="C461" s="46"/>
      <c r="D461" s="7"/>
      <c r="E461" s="7"/>
      <c r="F461" s="7"/>
      <c r="G461" s="7"/>
    </row>
    <row r="462" spans="1:7" x14ac:dyDescent="0.35">
      <c r="A462" s="43"/>
      <c r="B462" s="44"/>
      <c r="C462" s="46"/>
      <c r="D462" s="7"/>
      <c r="E462" s="7"/>
      <c r="F462" s="7"/>
      <c r="G462" s="7"/>
    </row>
    <row r="463" spans="1:7" x14ac:dyDescent="0.35">
      <c r="A463" s="43"/>
      <c r="B463" s="44"/>
      <c r="C463" s="46"/>
      <c r="D463" s="7"/>
      <c r="E463" s="7"/>
      <c r="F463" s="7"/>
      <c r="G463" s="7"/>
    </row>
    <row r="464" spans="1:7" x14ac:dyDescent="0.35">
      <c r="A464" s="43"/>
      <c r="B464" s="44"/>
      <c r="C464" s="46"/>
      <c r="D464" s="7"/>
      <c r="E464" s="7"/>
      <c r="F464" s="7"/>
      <c r="G464" s="7"/>
    </row>
    <row r="465" spans="1:7" x14ac:dyDescent="0.35">
      <c r="A465" s="43"/>
      <c r="B465" s="44"/>
      <c r="C465" s="46"/>
      <c r="D465" s="7"/>
      <c r="E465" s="7"/>
      <c r="F465" s="7"/>
      <c r="G465" s="7"/>
    </row>
    <row r="466" spans="1:7" x14ac:dyDescent="0.35">
      <c r="A466" s="43"/>
      <c r="B466" s="44"/>
      <c r="C466" s="46"/>
      <c r="D466" s="7"/>
      <c r="E466" s="7"/>
      <c r="F466" s="7"/>
      <c r="G466" s="7"/>
    </row>
    <row r="467" spans="1:7" x14ac:dyDescent="0.35">
      <c r="A467" s="43"/>
      <c r="B467" s="44"/>
      <c r="C467" s="46"/>
      <c r="D467" s="7"/>
      <c r="E467" s="7"/>
      <c r="F467" s="7"/>
      <c r="G467" s="7"/>
    </row>
    <row r="468" spans="1:7" x14ac:dyDescent="0.35">
      <c r="A468" s="43"/>
      <c r="B468" s="44"/>
      <c r="C468" s="46"/>
      <c r="D468" s="7"/>
      <c r="E468" s="7"/>
      <c r="F468" s="7"/>
      <c r="G468" s="7"/>
    </row>
    <row r="469" spans="1:7" x14ac:dyDescent="0.35">
      <c r="A469" s="43"/>
      <c r="B469" s="44"/>
      <c r="C469" s="46"/>
      <c r="D469" s="7"/>
      <c r="E469" s="7"/>
      <c r="F469" s="7"/>
      <c r="G469" s="7"/>
    </row>
    <row r="470" spans="1:7" x14ac:dyDescent="0.35">
      <c r="A470" s="43"/>
      <c r="B470" s="44"/>
      <c r="C470" s="46"/>
      <c r="D470" s="7"/>
      <c r="E470" s="7"/>
      <c r="F470" s="7"/>
      <c r="G470" s="7"/>
    </row>
    <row r="471" spans="1:7" x14ac:dyDescent="0.35">
      <c r="A471" s="43"/>
      <c r="B471" s="44"/>
      <c r="C471" s="46"/>
      <c r="D471" s="7"/>
      <c r="E471" s="7"/>
      <c r="F471" s="7"/>
      <c r="G471" s="7"/>
    </row>
    <row r="472" spans="1:7" x14ac:dyDescent="0.35">
      <c r="A472" s="43"/>
      <c r="B472" s="44"/>
      <c r="C472" s="46"/>
      <c r="D472" s="7"/>
      <c r="E472" s="7"/>
      <c r="F472" s="7"/>
      <c r="G472" s="7"/>
    </row>
    <row r="473" spans="1:7" x14ac:dyDescent="0.35">
      <c r="A473" s="43"/>
      <c r="B473" s="44"/>
      <c r="C473" s="46"/>
      <c r="D473" s="7"/>
      <c r="E473" s="7"/>
      <c r="F473" s="7"/>
      <c r="G473" s="7"/>
    </row>
    <row r="474" spans="1:7" x14ac:dyDescent="0.35">
      <c r="A474" s="43"/>
      <c r="B474" s="44"/>
      <c r="C474" s="46"/>
      <c r="D474" s="7"/>
      <c r="E474" s="7"/>
      <c r="F474" s="7"/>
      <c r="G474" s="7"/>
    </row>
    <row r="475" spans="1:7" x14ac:dyDescent="0.35">
      <c r="A475" s="43"/>
      <c r="B475" s="44"/>
      <c r="C475" s="46"/>
      <c r="D475" s="7"/>
      <c r="E475" s="7"/>
      <c r="F475" s="7"/>
      <c r="G475" s="7"/>
    </row>
    <row r="476" spans="1:7" x14ac:dyDescent="0.35">
      <c r="A476" s="43"/>
      <c r="B476" s="44"/>
      <c r="C476" s="46"/>
      <c r="D476" s="7"/>
      <c r="E476" s="7"/>
      <c r="F476" s="7"/>
      <c r="G476" s="7"/>
    </row>
    <row r="477" spans="1:7" x14ac:dyDescent="0.35">
      <c r="A477" s="43"/>
      <c r="B477" s="44"/>
      <c r="C477" s="46"/>
      <c r="D477" s="7"/>
      <c r="E477" s="7"/>
      <c r="F477" s="7"/>
      <c r="G477" s="7"/>
    </row>
    <row r="478" spans="1:7" x14ac:dyDescent="0.35">
      <c r="A478" s="43"/>
      <c r="B478" s="44"/>
      <c r="C478" s="46"/>
      <c r="D478" s="7"/>
      <c r="E478" s="7"/>
      <c r="F478" s="7"/>
      <c r="G478" s="7"/>
    </row>
    <row r="479" spans="1:7" x14ac:dyDescent="0.35">
      <c r="A479" s="43"/>
      <c r="B479" s="44"/>
      <c r="C479" s="46"/>
      <c r="D479" s="7"/>
      <c r="E479" s="7"/>
      <c r="F479" s="7"/>
      <c r="G479" s="7"/>
    </row>
    <row r="480" spans="1:7" x14ac:dyDescent="0.35">
      <c r="A480" s="43"/>
      <c r="B480" s="44"/>
      <c r="C480" s="46"/>
      <c r="D480" s="7"/>
      <c r="E480" s="7"/>
      <c r="F480" s="7"/>
      <c r="G480" s="7"/>
    </row>
    <row r="481" spans="1:7" x14ac:dyDescent="0.35">
      <c r="A481" s="43"/>
      <c r="B481" s="44"/>
      <c r="C481" s="46"/>
      <c r="D481" s="7"/>
      <c r="E481" s="7"/>
      <c r="F481" s="7"/>
      <c r="G481" s="7"/>
    </row>
    <row r="482" spans="1:7" x14ac:dyDescent="0.35">
      <c r="A482" s="43"/>
      <c r="B482" s="44"/>
      <c r="C482" s="46"/>
      <c r="D482" s="7"/>
      <c r="E482" s="7"/>
      <c r="F482" s="7"/>
      <c r="G482" s="7"/>
    </row>
    <row r="483" spans="1:7" x14ac:dyDescent="0.35">
      <c r="A483" s="43"/>
      <c r="B483" s="44"/>
      <c r="C483" s="46"/>
      <c r="D483" s="7"/>
      <c r="E483" s="7"/>
      <c r="F483" s="7"/>
      <c r="G483" s="7"/>
    </row>
    <row r="484" spans="1:7" x14ac:dyDescent="0.35">
      <c r="A484" s="43"/>
      <c r="B484" s="44"/>
      <c r="C484" s="46"/>
      <c r="D484" s="7"/>
      <c r="E484" s="7"/>
      <c r="F484" s="7"/>
      <c r="G484" s="7"/>
    </row>
    <row r="485" spans="1:7" x14ac:dyDescent="0.35">
      <c r="A485" s="43"/>
      <c r="B485" s="44"/>
      <c r="C485" s="46"/>
      <c r="D485" s="7"/>
      <c r="E485" s="7"/>
      <c r="F485" s="7"/>
      <c r="G485" s="7"/>
    </row>
    <row r="486" spans="1:7" x14ac:dyDescent="0.35">
      <c r="A486" s="43"/>
      <c r="B486" s="44"/>
      <c r="C486" s="46"/>
      <c r="D486" s="7"/>
      <c r="E486" s="7"/>
      <c r="F486" s="7"/>
      <c r="G486" s="7"/>
    </row>
    <row r="487" spans="1:7" x14ac:dyDescent="0.35">
      <c r="A487" s="43"/>
      <c r="B487" s="44"/>
      <c r="C487" s="46"/>
      <c r="D487" s="7"/>
      <c r="E487" s="7"/>
      <c r="F487" s="7"/>
      <c r="G487" s="7"/>
    </row>
    <row r="488" spans="1:7" x14ac:dyDescent="0.35">
      <c r="A488" s="43"/>
      <c r="B488" s="44"/>
      <c r="C488" s="46"/>
      <c r="D488" s="7"/>
      <c r="E488" s="7"/>
      <c r="F488" s="7"/>
      <c r="G488" s="7"/>
    </row>
    <row r="489" spans="1:7" x14ac:dyDescent="0.35">
      <c r="A489" s="43"/>
      <c r="B489" s="44"/>
      <c r="C489" s="46"/>
      <c r="D489" s="7"/>
      <c r="E489" s="7"/>
      <c r="F489" s="7"/>
      <c r="G489" s="7"/>
    </row>
    <row r="490" spans="1:7" x14ac:dyDescent="0.35">
      <c r="A490" s="43"/>
      <c r="B490" s="44"/>
      <c r="C490" s="46"/>
      <c r="D490" s="7"/>
      <c r="E490" s="7"/>
      <c r="F490" s="7"/>
      <c r="G490" s="7"/>
    </row>
    <row r="491" spans="1:7" x14ac:dyDescent="0.35">
      <c r="A491" s="43"/>
      <c r="B491" s="44"/>
      <c r="C491" s="46"/>
      <c r="D491" s="7"/>
      <c r="E491" s="7"/>
      <c r="F491" s="7"/>
      <c r="G491" s="7"/>
    </row>
    <row r="492" spans="1:7" x14ac:dyDescent="0.35">
      <c r="A492" s="43"/>
      <c r="B492" s="44"/>
      <c r="C492" s="46"/>
      <c r="D492" s="7"/>
      <c r="E492" s="7"/>
      <c r="F492" s="7"/>
      <c r="G492" s="7"/>
    </row>
    <row r="493" spans="1:7" x14ac:dyDescent="0.35">
      <c r="A493" s="43"/>
      <c r="B493" s="44"/>
      <c r="C493" s="46"/>
      <c r="D493" s="7"/>
      <c r="E493" s="7"/>
      <c r="F493" s="7"/>
      <c r="G493" s="7"/>
    </row>
    <row r="494" spans="1:7" x14ac:dyDescent="0.35">
      <c r="A494" s="43"/>
      <c r="B494" s="44"/>
      <c r="C494" s="46"/>
      <c r="D494" s="7"/>
      <c r="E494" s="7"/>
      <c r="F494" s="7"/>
      <c r="G494" s="7"/>
    </row>
    <row r="495" spans="1:7" x14ac:dyDescent="0.35">
      <c r="A495" s="43"/>
      <c r="B495" s="44"/>
      <c r="C495" s="46"/>
      <c r="D495" s="7"/>
      <c r="E495" s="7"/>
      <c r="F495" s="7"/>
      <c r="G495" s="7"/>
    </row>
    <row r="496" spans="1:7" x14ac:dyDescent="0.35">
      <c r="A496" s="43"/>
      <c r="B496" s="44"/>
      <c r="C496" s="46"/>
      <c r="D496" s="7"/>
      <c r="E496" s="7"/>
      <c r="F496" s="7"/>
      <c r="G496" s="7"/>
    </row>
    <row r="497" spans="1:7" x14ac:dyDescent="0.35">
      <c r="A497" s="43"/>
      <c r="B497" s="44"/>
      <c r="C497" s="46"/>
      <c r="D497" s="7"/>
      <c r="E497" s="7"/>
      <c r="F497" s="7"/>
      <c r="G497" s="7"/>
    </row>
    <row r="498" spans="1:7" x14ac:dyDescent="0.35">
      <c r="A498" s="43"/>
      <c r="B498" s="44"/>
      <c r="C498" s="46"/>
      <c r="D498" s="7"/>
      <c r="E498" s="7"/>
      <c r="F498" s="7"/>
      <c r="G498" s="7"/>
    </row>
    <row r="499" spans="1:7" x14ac:dyDescent="0.35">
      <c r="A499" s="43"/>
      <c r="B499" s="44"/>
      <c r="C499" s="46"/>
      <c r="D499" s="7"/>
      <c r="E499" s="7"/>
      <c r="F499" s="7"/>
      <c r="G499" s="7"/>
    </row>
    <row r="500" spans="1:7" x14ac:dyDescent="0.35">
      <c r="A500" s="43"/>
      <c r="B500" s="44"/>
      <c r="C500" s="46"/>
      <c r="D500" s="7"/>
      <c r="E500" s="7"/>
      <c r="F500" s="7"/>
      <c r="G500" s="7"/>
    </row>
    <row r="501" spans="1:7" x14ac:dyDescent="0.35">
      <c r="A501" s="43"/>
      <c r="B501" s="44"/>
      <c r="C501" s="46"/>
      <c r="D501" s="7"/>
      <c r="E501" s="7"/>
      <c r="F501" s="7"/>
      <c r="G501" s="7"/>
    </row>
    <row r="502" spans="1:7" x14ac:dyDescent="0.35">
      <c r="A502" s="43"/>
      <c r="B502" s="44"/>
      <c r="C502" s="46"/>
      <c r="D502" s="7"/>
      <c r="E502" s="7"/>
      <c r="F502" s="7"/>
      <c r="G502" s="7"/>
    </row>
    <row r="503" spans="1:7" x14ac:dyDescent="0.35">
      <c r="A503" s="43"/>
      <c r="B503" s="44"/>
      <c r="C503" s="46"/>
      <c r="D503" s="7"/>
      <c r="E503" s="7"/>
      <c r="F503" s="7"/>
      <c r="G503" s="7"/>
    </row>
    <row r="504" spans="1:7" x14ac:dyDescent="0.35">
      <c r="A504" s="43"/>
      <c r="B504" s="44"/>
      <c r="C504" s="46"/>
      <c r="D504" s="7"/>
      <c r="E504" s="7"/>
      <c r="F504" s="7"/>
      <c r="G504" s="7"/>
    </row>
    <row r="505" spans="1:7" x14ac:dyDescent="0.35">
      <c r="A505" s="43"/>
      <c r="B505" s="44"/>
      <c r="C505" s="46"/>
      <c r="D505" s="7"/>
      <c r="E505" s="7"/>
      <c r="F505" s="7"/>
      <c r="G505" s="7"/>
    </row>
    <row r="506" spans="1:7" x14ac:dyDescent="0.35">
      <c r="A506" s="43"/>
      <c r="B506" s="44"/>
      <c r="C506" s="46"/>
      <c r="D506" s="7"/>
      <c r="E506" s="7"/>
      <c r="F506" s="7"/>
      <c r="G506" s="7"/>
    </row>
    <row r="507" spans="1:7" x14ac:dyDescent="0.35">
      <c r="A507" s="43"/>
      <c r="B507" s="44"/>
      <c r="C507" s="46"/>
      <c r="D507" s="7"/>
      <c r="E507" s="7"/>
      <c r="F507" s="7"/>
      <c r="G507" s="7"/>
    </row>
    <row r="508" spans="1:7" x14ac:dyDescent="0.35">
      <c r="A508" s="43"/>
      <c r="B508" s="44"/>
      <c r="C508" s="46"/>
      <c r="D508" s="7"/>
      <c r="E508" s="7"/>
      <c r="F508" s="7"/>
      <c r="G508" s="7"/>
    </row>
    <row r="509" spans="1:7" x14ac:dyDescent="0.35">
      <c r="A509" s="43"/>
      <c r="B509" s="44"/>
      <c r="C509" s="46"/>
      <c r="D509" s="7"/>
      <c r="E509" s="7"/>
      <c r="F509" s="7"/>
      <c r="G509" s="7"/>
    </row>
    <row r="510" spans="1:7" x14ac:dyDescent="0.35">
      <c r="A510" s="43"/>
      <c r="B510" s="44"/>
      <c r="C510" s="46"/>
      <c r="D510" s="7"/>
      <c r="E510" s="7"/>
      <c r="F510" s="7"/>
      <c r="G510" s="7"/>
    </row>
    <row r="511" spans="1:7" x14ac:dyDescent="0.35">
      <c r="A511" s="43"/>
      <c r="B511" s="44"/>
      <c r="C511" s="46"/>
      <c r="D511" s="7"/>
      <c r="E511" s="7"/>
      <c r="F511" s="7"/>
      <c r="G511" s="7"/>
    </row>
    <row r="512" spans="1:7" x14ac:dyDescent="0.35">
      <c r="A512" s="43"/>
      <c r="B512" s="44"/>
      <c r="C512" s="46"/>
      <c r="D512" s="7"/>
      <c r="E512" s="7"/>
      <c r="F512" s="7"/>
      <c r="G512" s="7"/>
    </row>
    <row r="513" spans="1:7" x14ac:dyDescent="0.35">
      <c r="A513" s="43"/>
      <c r="B513" s="44"/>
      <c r="C513" s="46"/>
      <c r="D513" s="7"/>
      <c r="E513" s="7"/>
      <c r="F513" s="7"/>
      <c r="G513" s="7"/>
    </row>
    <row r="514" spans="1:7" x14ac:dyDescent="0.35">
      <c r="A514" s="43"/>
      <c r="B514" s="44"/>
      <c r="C514" s="46"/>
      <c r="D514" s="7"/>
      <c r="E514" s="7"/>
      <c r="F514" s="7"/>
      <c r="G514" s="7"/>
    </row>
    <row r="515" spans="1:7" x14ac:dyDescent="0.35">
      <c r="A515" s="43"/>
      <c r="B515" s="44"/>
      <c r="C515" s="46"/>
      <c r="D515" s="7"/>
      <c r="E515" s="7"/>
      <c r="F515" s="7"/>
      <c r="G515" s="7"/>
    </row>
    <row r="516" spans="1:7" x14ac:dyDescent="0.35">
      <c r="A516" s="43"/>
      <c r="B516" s="44"/>
      <c r="C516" s="46"/>
      <c r="D516" s="7"/>
      <c r="E516" s="7"/>
      <c r="F516" s="7"/>
      <c r="G516" s="7"/>
    </row>
    <row r="517" spans="1:7" x14ac:dyDescent="0.35">
      <c r="A517" s="43"/>
      <c r="B517" s="44"/>
      <c r="C517" s="46"/>
      <c r="D517" s="7"/>
      <c r="E517" s="7"/>
      <c r="F517" s="7"/>
      <c r="G517" s="7"/>
    </row>
    <row r="518" spans="1:7" x14ac:dyDescent="0.35">
      <c r="A518" s="43"/>
      <c r="B518" s="44"/>
      <c r="C518" s="46"/>
      <c r="D518" s="7"/>
      <c r="E518" s="7"/>
      <c r="F518" s="7"/>
      <c r="G518" s="7"/>
    </row>
    <row r="519" spans="1:7" x14ac:dyDescent="0.35">
      <c r="A519" s="43"/>
      <c r="B519" s="44"/>
      <c r="C519" s="46"/>
      <c r="D519" s="7"/>
      <c r="E519" s="7"/>
      <c r="F519" s="7"/>
      <c r="G519" s="7"/>
    </row>
    <row r="520" spans="1:7" x14ac:dyDescent="0.35">
      <c r="A520" s="43"/>
      <c r="B520" s="44"/>
      <c r="C520" s="46"/>
      <c r="D520" s="7"/>
      <c r="E520" s="7"/>
      <c r="F520" s="7"/>
      <c r="G520" s="7"/>
    </row>
    <row r="521" spans="1:7" x14ac:dyDescent="0.35">
      <c r="A521" s="43"/>
      <c r="B521" s="44"/>
      <c r="C521" s="46"/>
      <c r="D521" s="7"/>
      <c r="E521" s="7"/>
      <c r="F521" s="7"/>
      <c r="G521" s="7"/>
    </row>
    <row r="522" spans="1:7" x14ac:dyDescent="0.35">
      <c r="A522" s="43"/>
      <c r="B522" s="44"/>
      <c r="C522" s="46"/>
      <c r="D522" s="7"/>
      <c r="E522" s="7"/>
      <c r="F522" s="7"/>
      <c r="G522" s="7"/>
    </row>
    <row r="523" spans="1:7" x14ac:dyDescent="0.35">
      <c r="A523" s="43"/>
      <c r="B523" s="44"/>
      <c r="C523" s="46"/>
      <c r="D523" s="7"/>
      <c r="E523" s="7"/>
      <c r="F523" s="7"/>
      <c r="G523" s="7"/>
    </row>
    <row r="524" spans="1:7" x14ac:dyDescent="0.35">
      <c r="A524" s="43"/>
      <c r="B524" s="44"/>
      <c r="C524" s="46"/>
      <c r="D524" s="7"/>
      <c r="E524" s="7"/>
      <c r="F524" s="7"/>
      <c r="G524" s="7"/>
    </row>
    <row r="525" spans="1:7" x14ac:dyDescent="0.35">
      <c r="A525" s="43"/>
      <c r="B525" s="44"/>
      <c r="C525" s="46"/>
      <c r="D525" s="7"/>
      <c r="E525" s="7"/>
      <c r="F525" s="7"/>
      <c r="G525" s="7"/>
    </row>
    <row r="526" spans="1:7" x14ac:dyDescent="0.35">
      <c r="A526" s="43"/>
      <c r="B526" s="44"/>
      <c r="C526" s="46"/>
      <c r="D526" s="7"/>
      <c r="E526" s="7"/>
      <c r="F526" s="7"/>
      <c r="G526" s="7"/>
    </row>
    <row r="527" spans="1:7" x14ac:dyDescent="0.35">
      <c r="A527" s="43"/>
      <c r="B527" s="44"/>
      <c r="C527" s="46"/>
      <c r="D527" s="7"/>
      <c r="E527" s="7"/>
      <c r="F527" s="7"/>
      <c r="G527" s="7"/>
    </row>
    <row r="528" spans="1:7" x14ac:dyDescent="0.35">
      <c r="A528" s="43"/>
      <c r="B528" s="44"/>
      <c r="C528" s="46"/>
      <c r="D528" s="7"/>
      <c r="E528" s="7"/>
      <c r="F528" s="7"/>
      <c r="G528" s="7"/>
    </row>
    <row r="529" spans="1:7" x14ac:dyDescent="0.35">
      <c r="A529" s="43"/>
      <c r="B529" s="44"/>
      <c r="C529" s="46"/>
      <c r="D529" s="7"/>
      <c r="E529" s="7"/>
      <c r="F529" s="7"/>
      <c r="G529" s="7"/>
    </row>
    <row r="530" spans="1:7" x14ac:dyDescent="0.35">
      <c r="A530" s="43"/>
      <c r="B530" s="44"/>
      <c r="C530" s="46"/>
      <c r="D530" s="7"/>
      <c r="E530" s="7"/>
      <c r="F530" s="7"/>
      <c r="G530" s="7"/>
    </row>
    <row r="531" spans="1:7" x14ac:dyDescent="0.35">
      <c r="A531" s="43"/>
      <c r="B531" s="44"/>
      <c r="C531" s="46"/>
      <c r="D531" s="7"/>
      <c r="E531" s="7"/>
      <c r="F531" s="7"/>
      <c r="G531" s="7"/>
    </row>
    <row r="532" spans="1:7" x14ac:dyDescent="0.35">
      <c r="A532" s="43"/>
      <c r="B532" s="44"/>
      <c r="C532" s="46"/>
      <c r="D532" s="7"/>
      <c r="E532" s="7"/>
      <c r="F532" s="7"/>
      <c r="G532" s="7"/>
    </row>
    <row r="533" spans="1:7" x14ac:dyDescent="0.35">
      <c r="A533" s="43"/>
      <c r="B533" s="44"/>
      <c r="C533" s="46"/>
      <c r="D533" s="7"/>
      <c r="E533" s="7"/>
      <c r="F533" s="7"/>
      <c r="G533" s="7"/>
    </row>
    <row r="534" spans="1:7" x14ac:dyDescent="0.35">
      <c r="A534" s="43"/>
      <c r="B534" s="44"/>
      <c r="C534" s="46"/>
      <c r="D534" s="7"/>
      <c r="E534" s="7"/>
      <c r="F534" s="7"/>
      <c r="G534" s="7"/>
    </row>
    <row r="535" spans="1:7" x14ac:dyDescent="0.35">
      <c r="A535" s="43"/>
      <c r="B535" s="44"/>
      <c r="C535" s="46"/>
      <c r="D535" s="7"/>
      <c r="E535" s="7"/>
      <c r="F535" s="7"/>
      <c r="G535" s="7"/>
    </row>
    <row r="536" spans="1:7" x14ac:dyDescent="0.35">
      <c r="A536" s="43"/>
      <c r="B536" s="44"/>
      <c r="C536" s="46"/>
      <c r="D536" s="7"/>
      <c r="E536" s="7"/>
      <c r="F536" s="7"/>
      <c r="G536" s="7"/>
    </row>
    <row r="537" spans="1:7" x14ac:dyDescent="0.35">
      <c r="A537" s="43"/>
      <c r="B537" s="44"/>
      <c r="C537" s="46"/>
      <c r="D537" s="7"/>
      <c r="E537" s="7"/>
      <c r="F537" s="7"/>
      <c r="G537" s="7"/>
    </row>
    <row r="538" spans="1:7" x14ac:dyDescent="0.35">
      <c r="A538" s="43"/>
      <c r="B538" s="44"/>
      <c r="C538" s="46"/>
      <c r="D538" s="7"/>
      <c r="E538" s="7"/>
      <c r="F538" s="7"/>
      <c r="G538" s="7"/>
    </row>
    <row r="539" spans="1:7" x14ac:dyDescent="0.35">
      <c r="A539" s="43"/>
      <c r="B539" s="44"/>
      <c r="C539" s="46"/>
      <c r="D539" s="7"/>
      <c r="E539" s="7"/>
      <c r="F539" s="7"/>
      <c r="G539" s="7"/>
    </row>
    <row r="540" spans="1:7" x14ac:dyDescent="0.35">
      <c r="A540" s="43"/>
      <c r="B540" s="44"/>
      <c r="C540" s="46"/>
      <c r="D540" s="7"/>
      <c r="E540" s="7"/>
      <c r="F540" s="7"/>
      <c r="G540" s="7"/>
    </row>
    <row r="541" spans="1:7" x14ac:dyDescent="0.35">
      <c r="A541" s="43"/>
      <c r="B541" s="44"/>
      <c r="C541" s="46"/>
      <c r="D541" s="7"/>
      <c r="E541" s="7"/>
      <c r="F541" s="7"/>
      <c r="G541" s="7"/>
    </row>
    <row r="542" spans="1:7" x14ac:dyDescent="0.35">
      <c r="A542" s="43"/>
      <c r="B542" s="44"/>
      <c r="C542" s="46"/>
      <c r="D542" s="7"/>
      <c r="E542" s="7"/>
      <c r="F542" s="7"/>
      <c r="G542" s="7"/>
    </row>
    <row r="543" spans="1:7" x14ac:dyDescent="0.35">
      <c r="A543" s="43"/>
      <c r="B543" s="44"/>
      <c r="C543" s="46"/>
      <c r="D543" s="7"/>
      <c r="E543" s="7"/>
      <c r="F543" s="7"/>
      <c r="G543" s="7"/>
    </row>
    <row r="544" spans="1:7" x14ac:dyDescent="0.35">
      <c r="A544" s="43"/>
      <c r="B544" s="44"/>
      <c r="C544" s="46"/>
      <c r="D544" s="7"/>
      <c r="E544" s="7"/>
      <c r="F544" s="7"/>
      <c r="G544" s="7"/>
    </row>
    <row r="545" spans="1:7" x14ac:dyDescent="0.35">
      <c r="A545" s="43"/>
      <c r="B545" s="44"/>
      <c r="C545" s="46"/>
      <c r="D545" s="7"/>
      <c r="E545" s="7"/>
      <c r="F545" s="7"/>
      <c r="G545" s="7"/>
    </row>
    <row r="546" spans="1:7" x14ac:dyDescent="0.35">
      <c r="A546" s="43"/>
      <c r="B546" s="44"/>
      <c r="C546" s="46"/>
      <c r="D546" s="7"/>
      <c r="E546" s="7"/>
      <c r="F546" s="7"/>
      <c r="G546" s="7"/>
    </row>
    <row r="547" spans="1:7" x14ac:dyDescent="0.35">
      <c r="A547" s="43"/>
      <c r="B547" s="44"/>
      <c r="C547" s="46"/>
      <c r="D547" s="7"/>
      <c r="E547" s="7"/>
      <c r="F547" s="7"/>
      <c r="G547" s="7"/>
    </row>
    <row r="548" spans="1:7" x14ac:dyDescent="0.35">
      <c r="A548" s="43"/>
      <c r="B548" s="44"/>
      <c r="C548" s="46"/>
      <c r="D548" s="7"/>
      <c r="E548" s="7"/>
      <c r="F548" s="7"/>
      <c r="G548" s="7"/>
    </row>
    <row r="549" spans="1:7" x14ac:dyDescent="0.35">
      <c r="A549" s="43"/>
      <c r="B549" s="44"/>
      <c r="C549" s="46"/>
      <c r="D549" s="7"/>
      <c r="E549" s="7"/>
      <c r="F549" s="7"/>
      <c r="G549" s="7"/>
    </row>
    <row r="550" spans="1:7" x14ac:dyDescent="0.35">
      <c r="A550" s="43"/>
      <c r="B550" s="44"/>
      <c r="C550" s="46"/>
      <c r="D550" s="7"/>
      <c r="E550" s="7"/>
      <c r="F550" s="7"/>
      <c r="G550" s="7"/>
    </row>
    <row r="551" spans="1:7" x14ac:dyDescent="0.35">
      <c r="A551" s="43"/>
      <c r="B551" s="44"/>
      <c r="C551" s="46"/>
      <c r="D551" s="7"/>
      <c r="E551" s="7"/>
      <c r="F551" s="7"/>
      <c r="G551" s="7"/>
    </row>
    <row r="552" spans="1:7" x14ac:dyDescent="0.35">
      <c r="A552" s="43"/>
      <c r="B552" s="44"/>
      <c r="C552" s="46"/>
      <c r="D552" s="7"/>
      <c r="E552" s="7"/>
      <c r="F552" s="7"/>
      <c r="G552" s="7"/>
    </row>
    <row r="553" spans="1:7" x14ac:dyDescent="0.35">
      <c r="A553" s="43"/>
      <c r="B553" s="44"/>
      <c r="C553" s="46"/>
      <c r="D553" s="7"/>
      <c r="E553" s="7"/>
      <c r="F553" s="7"/>
      <c r="G553" s="7"/>
    </row>
    <row r="554" spans="1:7" x14ac:dyDescent="0.35">
      <c r="A554" s="43"/>
      <c r="B554" s="44"/>
      <c r="C554" s="46"/>
      <c r="D554" s="7"/>
      <c r="E554" s="7"/>
      <c r="F554" s="7"/>
      <c r="G554" s="7"/>
    </row>
    <row r="555" spans="1:7" x14ac:dyDescent="0.35">
      <c r="A555" s="43"/>
      <c r="B555" s="44"/>
      <c r="C555" s="46"/>
      <c r="D555" s="7"/>
      <c r="E555" s="7"/>
      <c r="F555" s="7"/>
      <c r="G555" s="7"/>
    </row>
    <row r="556" spans="1:7" x14ac:dyDescent="0.35">
      <c r="A556" s="43"/>
      <c r="B556" s="44"/>
      <c r="C556" s="46"/>
      <c r="D556" s="7"/>
      <c r="E556" s="7"/>
      <c r="F556" s="7"/>
      <c r="G556" s="7"/>
    </row>
    <row r="557" spans="1:7" x14ac:dyDescent="0.35">
      <c r="A557" s="43"/>
      <c r="B557" s="44"/>
      <c r="C557" s="46"/>
      <c r="D557" s="7"/>
      <c r="E557" s="7"/>
      <c r="F557" s="7"/>
      <c r="G557" s="7"/>
    </row>
    <row r="558" spans="1:7" x14ac:dyDescent="0.35">
      <c r="A558" s="43"/>
      <c r="B558" s="44"/>
      <c r="C558" s="46"/>
      <c r="D558" s="7"/>
      <c r="E558" s="7"/>
      <c r="F558" s="7"/>
      <c r="G558" s="7"/>
    </row>
    <row r="559" spans="1:7" x14ac:dyDescent="0.35">
      <c r="A559" s="43"/>
      <c r="B559" s="44"/>
      <c r="C559" s="46"/>
      <c r="D559" s="7"/>
      <c r="E559" s="7"/>
      <c r="F559" s="7"/>
      <c r="G559" s="7"/>
    </row>
    <row r="560" spans="1:7" x14ac:dyDescent="0.35">
      <c r="A560" s="43"/>
      <c r="B560" s="44"/>
      <c r="C560" s="46"/>
      <c r="D560" s="7"/>
      <c r="E560" s="7"/>
      <c r="F560" s="7"/>
      <c r="G560" s="7"/>
    </row>
    <row r="561" spans="1:7" x14ac:dyDescent="0.35">
      <c r="A561" s="43"/>
      <c r="B561" s="44"/>
      <c r="C561" s="46"/>
      <c r="D561" s="7"/>
      <c r="E561" s="7"/>
      <c r="F561" s="7"/>
      <c r="G561" s="7"/>
    </row>
    <row r="562" spans="1:7" x14ac:dyDescent="0.35">
      <c r="A562" s="43"/>
      <c r="B562" s="44"/>
      <c r="C562" s="46"/>
      <c r="D562" s="7"/>
      <c r="E562" s="7"/>
      <c r="F562" s="7"/>
      <c r="G562" s="7"/>
    </row>
    <row r="563" spans="1:7" x14ac:dyDescent="0.35">
      <c r="A563" s="43"/>
      <c r="B563" s="44"/>
      <c r="C563" s="46"/>
      <c r="D563" s="7"/>
      <c r="E563" s="7"/>
      <c r="F563" s="7"/>
      <c r="G563" s="7"/>
    </row>
    <row r="564" spans="1:7" x14ac:dyDescent="0.35">
      <c r="A564" s="43"/>
      <c r="B564" s="44"/>
      <c r="C564" s="46"/>
      <c r="D564" s="7"/>
      <c r="E564" s="7"/>
      <c r="F564" s="7"/>
      <c r="G564" s="7"/>
    </row>
    <row r="565" spans="1:7" x14ac:dyDescent="0.35">
      <c r="A565" s="43"/>
      <c r="B565" s="44"/>
      <c r="C565" s="46"/>
      <c r="D565" s="7"/>
      <c r="E565" s="7"/>
      <c r="F565" s="7"/>
      <c r="G565" s="7"/>
    </row>
    <row r="566" spans="1:7" x14ac:dyDescent="0.35">
      <c r="A566" s="43"/>
      <c r="B566" s="44"/>
      <c r="C566" s="46"/>
      <c r="D566" s="7"/>
      <c r="E566" s="7"/>
      <c r="F566" s="7"/>
      <c r="G566" s="7"/>
    </row>
    <row r="567" spans="1:7" x14ac:dyDescent="0.35">
      <c r="A567" s="43"/>
      <c r="B567" s="44"/>
      <c r="C567" s="46"/>
      <c r="D567" s="7"/>
      <c r="E567" s="7"/>
      <c r="F567" s="7"/>
      <c r="G567" s="7"/>
    </row>
    <row r="568" spans="1:7" x14ac:dyDescent="0.35">
      <c r="A568" s="43"/>
      <c r="B568" s="44"/>
      <c r="C568" s="46"/>
      <c r="D568" s="7"/>
      <c r="E568" s="7"/>
      <c r="F568" s="7"/>
      <c r="G568" s="7"/>
    </row>
    <row r="569" spans="1:7" x14ac:dyDescent="0.35">
      <c r="A569" s="43"/>
      <c r="B569" s="44"/>
      <c r="C569" s="46"/>
      <c r="D569" s="7"/>
      <c r="E569" s="7"/>
      <c r="F569" s="7"/>
      <c r="G569" s="7"/>
    </row>
    <row r="570" spans="1:7" x14ac:dyDescent="0.35">
      <c r="A570" s="43"/>
      <c r="B570" s="44"/>
      <c r="C570" s="46"/>
      <c r="D570" s="7"/>
      <c r="E570" s="7"/>
      <c r="F570" s="7"/>
      <c r="G570" s="7"/>
    </row>
    <row r="571" spans="1:7" x14ac:dyDescent="0.35">
      <c r="A571" s="43"/>
      <c r="B571" s="44"/>
      <c r="C571" s="46"/>
      <c r="D571" s="7"/>
      <c r="E571" s="7"/>
      <c r="F571" s="7"/>
      <c r="G571" s="7"/>
    </row>
    <row r="572" spans="1:7" x14ac:dyDescent="0.35">
      <c r="A572" s="43"/>
      <c r="B572" s="44"/>
      <c r="C572" s="46"/>
      <c r="D572" s="7"/>
      <c r="E572" s="7"/>
      <c r="F572" s="7"/>
      <c r="G572" s="7"/>
    </row>
    <row r="573" spans="1:7" x14ac:dyDescent="0.35">
      <c r="A573" s="43"/>
      <c r="B573" s="44"/>
      <c r="C573" s="46"/>
      <c r="D573" s="7"/>
      <c r="E573" s="7"/>
      <c r="F573" s="7"/>
      <c r="G573" s="7"/>
    </row>
    <row r="574" spans="1:7" x14ac:dyDescent="0.35">
      <c r="A574" s="43"/>
      <c r="B574" s="44"/>
      <c r="C574" s="46"/>
      <c r="D574" s="7"/>
      <c r="E574" s="7"/>
      <c r="F574" s="7"/>
      <c r="G574" s="7"/>
    </row>
    <row r="575" spans="1:7" x14ac:dyDescent="0.35">
      <c r="A575" s="43"/>
      <c r="B575" s="44"/>
      <c r="C575" s="46"/>
      <c r="D575" s="7"/>
      <c r="E575" s="7"/>
      <c r="F575" s="7"/>
      <c r="G575" s="7"/>
    </row>
    <row r="576" spans="1:7" x14ac:dyDescent="0.35">
      <c r="A576" s="43"/>
      <c r="B576" s="44"/>
      <c r="C576" s="46"/>
      <c r="D576" s="7"/>
      <c r="E576" s="7"/>
      <c r="F576" s="7"/>
      <c r="G576" s="7"/>
    </row>
    <row r="577" spans="1:7" x14ac:dyDescent="0.35">
      <c r="A577" s="43"/>
      <c r="B577" s="44"/>
      <c r="C577" s="46"/>
      <c r="D577" s="7"/>
      <c r="E577" s="7"/>
      <c r="F577" s="7"/>
      <c r="G577" s="7"/>
    </row>
    <row r="578" spans="1:7" x14ac:dyDescent="0.35">
      <c r="A578" s="43"/>
      <c r="B578" s="44"/>
      <c r="C578" s="46"/>
      <c r="D578" s="7"/>
      <c r="E578" s="7"/>
      <c r="F578" s="7"/>
      <c r="G578" s="7"/>
    </row>
    <row r="579" spans="1:7" x14ac:dyDescent="0.35">
      <c r="A579" s="43"/>
      <c r="B579" s="44"/>
      <c r="C579" s="46"/>
      <c r="D579" s="7"/>
      <c r="E579" s="7"/>
      <c r="F579" s="7"/>
      <c r="G579" s="7"/>
    </row>
    <row r="580" spans="1:7" x14ac:dyDescent="0.35">
      <c r="A580" s="43"/>
      <c r="B580" s="44"/>
      <c r="C580" s="46"/>
      <c r="D580" s="7"/>
      <c r="E580" s="7"/>
      <c r="F580" s="7"/>
      <c r="G580" s="7"/>
    </row>
    <row r="581" spans="1:7" x14ac:dyDescent="0.35">
      <c r="A581" s="43"/>
      <c r="B581" s="44"/>
      <c r="C581" s="46"/>
      <c r="D581" s="7"/>
      <c r="E581" s="7"/>
      <c r="F581" s="7"/>
      <c r="G581" s="7"/>
    </row>
    <row r="582" spans="1:7" x14ac:dyDescent="0.35">
      <c r="A582" s="43"/>
      <c r="B582" s="44"/>
      <c r="C582" s="46"/>
      <c r="D582" s="7"/>
      <c r="E582" s="7"/>
      <c r="F582" s="7"/>
      <c r="G582" s="7"/>
    </row>
    <row r="583" spans="1:7" x14ac:dyDescent="0.35">
      <c r="A583" s="43"/>
      <c r="B583" s="44"/>
      <c r="C583" s="46"/>
      <c r="D583" s="7"/>
      <c r="E583" s="7"/>
      <c r="F583" s="7"/>
      <c r="G583" s="7"/>
    </row>
    <row r="584" spans="1:7" x14ac:dyDescent="0.35">
      <c r="A584" s="43"/>
      <c r="B584" s="44"/>
      <c r="C584" s="46"/>
      <c r="D584" s="7"/>
      <c r="E584" s="7"/>
      <c r="F584" s="7"/>
      <c r="G584" s="7"/>
    </row>
    <row r="585" spans="1:7" x14ac:dyDescent="0.35">
      <c r="A585" s="43"/>
      <c r="B585" s="44"/>
      <c r="C585" s="46"/>
      <c r="D585" s="7"/>
      <c r="E585" s="7"/>
      <c r="F585" s="7"/>
      <c r="G585" s="7"/>
    </row>
    <row r="586" spans="1:7" x14ac:dyDescent="0.35">
      <c r="A586" s="43"/>
      <c r="B586" s="44"/>
      <c r="C586" s="46"/>
      <c r="D586" s="7"/>
      <c r="E586" s="7"/>
      <c r="F586" s="7"/>
      <c r="G586" s="7"/>
    </row>
    <row r="587" spans="1:7" x14ac:dyDescent="0.35">
      <c r="A587" s="43"/>
      <c r="B587" s="44"/>
      <c r="C587" s="46"/>
      <c r="D587" s="7"/>
      <c r="E587" s="7"/>
      <c r="F587" s="7"/>
      <c r="G587" s="7"/>
    </row>
    <row r="588" spans="1:7" x14ac:dyDescent="0.35">
      <c r="A588" s="43"/>
      <c r="B588" s="44"/>
      <c r="C588" s="46"/>
      <c r="D588" s="7"/>
      <c r="E588" s="7"/>
      <c r="F588" s="7"/>
      <c r="G588" s="7"/>
    </row>
    <row r="589" spans="1:7" x14ac:dyDescent="0.35">
      <c r="A589" s="43"/>
      <c r="B589" s="44"/>
      <c r="C589" s="46"/>
      <c r="D589" s="7"/>
      <c r="E589" s="7"/>
      <c r="F589" s="7"/>
      <c r="G589" s="7"/>
    </row>
    <row r="590" spans="1:7" x14ac:dyDescent="0.35">
      <c r="A590" s="43"/>
      <c r="B590" s="44"/>
      <c r="C590" s="46"/>
      <c r="D590" s="7"/>
      <c r="E590" s="7"/>
      <c r="F590" s="7"/>
      <c r="G590" s="7"/>
    </row>
    <row r="591" spans="1:7" x14ac:dyDescent="0.35">
      <c r="A591" s="43"/>
      <c r="B591" s="44"/>
      <c r="C591" s="46"/>
      <c r="D591" s="7"/>
      <c r="E591" s="7"/>
      <c r="F591" s="7"/>
      <c r="G591" s="7"/>
    </row>
    <row r="592" spans="1:7" x14ac:dyDescent="0.35">
      <c r="A592" s="43"/>
      <c r="B592" s="44"/>
      <c r="C592" s="46"/>
      <c r="D592" s="7"/>
      <c r="E592" s="7"/>
      <c r="F592" s="7"/>
      <c r="G592" s="7"/>
    </row>
    <row r="593" spans="1:7" x14ac:dyDescent="0.35">
      <c r="A593" s="43"/>
      <c r="B593" s="44"/>
      <c r="C593" s="46"/>
      <c r="D593" s="7"/>
      <c r="E593" s="7"/>
      <c r="F593" s="7"/>
      <c r="G593" s="7"/>
    </row>
    <row r="594" spans="1:7" x14ac:dyDescent="0.35">
      <c r="A594" s="43"/>
      <c r="B594" s="44"/>
      <c r="C594" s="46"/>
      <c r="D594" s="7"/>
      <c r="E594" s="7"/>
      <c r="F594" s="7"/>
      <c r="G594" s="7"/>
    </row>
    <row r="595" spans="1:7" x14ac:dyDescent="0.35">
      <c r="A595" s="43"/>
      <c r="B595" s="44"/>
      <c r="C595" s="46"/>
      <c r="D595" s="7"/>
      <c r="E595" s="7"/>
      <c r="F595" s="7"/>
      <c r="G595" s="7"/>
    </row>
    <row r="596" spans="1:7" x14ac:dyDescent="0.35">
      <c r="A596" s="43"/>
      <c r="B596" s="44"/>
      <c r="C596" s="46"/>
      <c r="D596" s="7"/>
      <c r="E596" s="7"/>
      <c r="F596" s="7"/>
      <c r="G596" s="7"/>
    </row>
    <row r="597" spans="1:7" x14ac:dyDescent="0.35">
      <c r="A597" s="43"/>
      <c r="B597" s="44"/>
      <c r="C597" s="46"/>
      <c r="D597" s="7"/>
      <c r="E597" s="7"/>
      <c r="F597" s="7"/>
      <c r="G597" s="7"/>
    </row>
    <row r="598" spans="1:7" x14ac:dyDescent="0.35">
      <c r="A598" s="43"/>
      <c r="B598" s="44"/>
      <c r="C598" s="46"/>
      <c r="D598" s="7"/>
      <c r="E598" s="7"/>
      <c r="F598" s="7"/>
      <c r="G598" s="7"/>
    </row>
    <row r="599" spans="1:7" x14ac:dyDescent="0.35">
      <c r="A599" s="43"/>
      <c r="B599" s="44"/>
      <c r="C599" s="46"/>
      <c r="D599" s="7"/>
      <c r="E599" s="7"/>
      <c r="F599" s="7"/>
      <c r="G599" s="7"/>
    </row>
    <row r="600" spans="1:7" x14ac:dyDescent="0.35">
      <c r="A600" s="43"/>
      <c r="B600" s="44"/>
      <c r="C600" s="46"/>
      <c r="D600" s="7"/>
      <c r="E600" s="7"/>
      <c r="F600" s="7"/>
      <c r="G600" s="7"/>
    </row>
    <row r="601" spans="1:7" x14ac:dyDescent="0.35">
      <c r="A601" s="43"/>
      <c r="B601" s="44"/>
      <c r="C601" s="46"/>
      <c r="D601" s="7"/>
      <c r="E601" s="7"/>
      <c r="F601" s="7"/>
      <c r="G601" s="7"/>
    </row>
    <row r="602" spans="1:7" x14ac:dyDescent="0.35">
      <c r="A602" s="43"/>
      <c r="B602" s="44"/>
      <c r="C602" s="46"/>
      <c r="D602" s="7"/>
      <c r="E602" s="7"/>
      <c r="F602" s="7"/>
      <c r="G602" s="7"/>
    </row>
    <row r="603" spans="1:7" x14ac:dyDescent="0.35">
      <c r="A603" s="43"/>
      <c r="B603" s="44"/>
      <c r="C603" s="46"/>
      <c r="D603" s="7"/>
      <c r="E603" s="7"/>
      <c r="F603" s="7"/>
      <c r="G603" s="7"/>
    </row>
    <row r="604" spans="1:7" x14ac:dyDescent="0.35">
      <c r="A604" s="43"/>
      <c r="B604" s="44"/>
      <c r="C604" s="46"/>
      <c r="D604" s="7"/>
      <c r="E604" s="7"/>
      <c r="F604" s="7"/>
      <c r="G604" s="7"/>
    </row>
    <row r="605" spans="1:7" x14ac:dyDescent="0.35">
      <c r="A605" s="43"/>
      <c r="B605" s="44"/>
      <c r="C605" s="46"/>
      <c r="D605" s="7"/>
      <c r="E605" s="7"/>
      <c r="F605" s="7"/>
      <c r="G605" s="7"/>
    </row>
    <row r="606" spans="1:7" x14ac:dyDescent="0.35">
      <c r="A606" s="43"/>
      <c r="B606" s="44"/>
      <c r="C606" s="46"/>
      <c r="D606" s="7"/>
      <c r="E606" s="7"/>
      <c r="F606" s="7"/>
      <c r="G606" s="7"/>
    </row>
    <row r="607" spans="1:7" x14ac:dyDescent="0.35">
      <c r="A607" s="43"/>
      <c r="B607" s="44"/>
      <c r="C607" s="46"/>
      <c r="D607" s="7"/>
      <c r="E607" s="7"/>
      <c r="F607" s="7"/>
      <c r="G607" s="7"/>
    </row>
    <row r="608" spans="1:7" x14ac:dyDescent="0.35">
      <c r="A608" s="43"/>
      <c r="B608" s="44"/>
      <c r="C608" s="46"/>
      <c r="D608" s="7"/>
      <c r="E608" s="7"/>
      <c r="F608" s="7"/>
      <c r="G608" s="7"/>
    </row>
    <row r="609" spans="1:7" x14ac:dyDescent="0.35">
      <c r="A609" s="43"/>
      <c r="B609" s="44"/>
      <c r="C609" s="46"/>
      <c r="D609" s="7"/>
      <c r="E609" s="7"/>
      <c r="F609" s="7"/>
      <c r="G609" s="7"/>
    </row>
    <row r="610" spans="1:7" x14ac:dyDescent="0.35">
      <c r="A610" s="43"/>
      <c r="B610" s="44"/>
      <c r="C610" s="46"/>
      <c r="D610" s="7"/>
      <c r="E610" s="7"/>
      <c r="F610" s="7"/>
      <c r="G610" s="7"/>
    </row>
    <row r="611" spans="1:7" x14ac:dyDescent="0.35">
      <c r="A611" s="43"/>
      <c r="B611" s="44"/>
      <c r="C611" s="46"/>
      <c r="D611" s="7"/>
      <c r="E611" s="7"/>
      <c r="F611" s="7"/>
      <c r="G611" s="7"/>
    </row>
    <row r="612" spans="1:7" x14ac:dyDescent="0.35">
      <c r="A612" s="43"/>
      <c r="B612" s="44"/>
      <c r="C612" s="46"/>
      <c r="D612" s="7"/>
      <c r="E612" s="7"/>
      <c r="F612" s="7"/>
      <c r="G612" s="7"/>
    </row>
    <row r="613" spans="1:7" x14ac:dyDescent="0.35">
      <c r="A613" s="43"/>
      <c r="B613" s="44"/>
      <c r="C613" s="46"/>
      <c r="D613" s="7"/>
      <c r="E613" s="7"/>
      <c r="F613" s="7"/>
      <c r="G613" s="7"/>
    </row>
    <row r="614" spans="1:7" x14ac:dyDescent="0.35">
      <c r="A614" s="43"/>
      <c r="B614" s="44"/>
      <c r="C614" s="46"/>
      <c r="D614" s="7"/>
      <c r="E614" s="7"/>
      <c r="F614" s="7"/>
      <c r="G614" s="7"/>
    </row>
    <row r="615" spans="1:7" x14ac:dyDescent="0.35">
      <c r="A615" s="43"/>
      <c r="B615" s="44"/>
      <c r="C615" s="46"/>
      <c r="D615" s="7"/>
      <c r="E615" s="7"/>
      <c r="F615" s="7"/>
      <c r="G615" s="7"/>
    </row>
    <row r="616" spans="1:7" x14ac:dyDescent="0.35">
      <c r="A616" s="43"/>
      <c r="B616" s="44"/>
      <c r="C616" s="46"/>
      <c r="D616" s="7"/>
      <c r="E616" s="7"/>
      <c r="F616" s="7"/>
      <c r="G616" s="7"/>
    </row>
    <row r="617" spans="1:7" x14ac:dyDescent="0.35">
      <c r="A617" s="43"/>
      <c r="B617" s="44"/>
      <c r="C617" s="46"/>
      <c r="D617" s="7"/>
      <c r="E617" s="7"/>
      <c r="F617" s="7"/>
      <c r="G617" s="7"/>
    </row>
    <row r="618" spans="1:7" x14ac:dyDescent="0.35">
      <c r="A618" s="43"/>
      <c r="B618" s="44"/>
      <c r="C618" s="46"/>
      <c r="D618" s="7"/>
      <c r="E618" s="7"/>
      <c r="F618" s="7"/>
      <c r="G618" s="7"/>
    </row>
    <row r="619" spans="1:7" x14ac:dyDescent="0.35">
      <c r="A619" s="43"/>
      <c r="B619" s="44"/>
      <c r="C619" s="46"/>
      <c r="D619" s="7"/>
      <c r="E619" s="7"/>
      <c r="F619" s="7"/>
      <c r="G619" s="7"/>
    </row>
    <row r="620" spans="1:7" x14ac:dyDescent="0.35">
      <c r="A620" s="43"/>
      <c r="B620" s="44"/>
      <c r="C620" s="46"/>
      <c r="D620" s="7"/>
      <c r="E620" s="7"/>
      <c r="F620" s="7"/>
      <c r="G620" s="7"/>
    </row>
    <row r="621" spans="1:7" x14ac:dyDescent="0.35">
      <c r="A621" s="43"/>
      <c r="B621" s="44"/>
      <c r="C621" s="46"/>
      <c r="D621" s="7"/>
      <c r="E621" s="7"/>
      <c r="F621" s="7"/>
      <c r="G621" s="7"/>
    </row>
    <row r="622" spans="1:7" x14ac:dyDescent="0.35">
      <c r="A622" s="43"/>
      <c r="B622" s="44"/>
      <c r="C622" s="46"/>
      <c r="D622" s="7"/>
      <c r="E622" s="7"/>
      <c r="F622" s="7"/>
      <c r="G622" s="7"/>
    </row>
    <row r="623" spans="1:7" x14ac:dyDescent="0.35">
      <c r="A623" s="43"/>
      <c r="B623" s="44"/>
      <c r="C623" s="46"/>
      <c r="D623" s="7"/>
      <c r="E623" s="7"/>
      <c r="F623" s="7"/>
      <c r="G623" s="7"/>
    </row>
    <row r="624" spans="1:7" x14ac:dyDescent="0.35">
      <c r="A624" s="43"/>
      <c r="B624" s="44"/>
      <c r="C624" s="46"/>
      <c r="D624" s="7"/>
      <c r="E624" s="7"/>
      <c r="F624" s="7"/>
      <c r="G624" s="7"/>
    </row>
    <row r="625" spans="1:7" x14ac:dyDescent="0.35">
      <c r="A625" s="43"/>
      <c r="B625" s="44"/>
      <c r="C625" s="46"/>
      <c r="D625" s="7"/>
      <c r="E625" s="7"/>
      <c r="F625" s="7"/>
      <c r="G625" s="7"/>
    </row>
    <row r="626" spans="1:7" x14ac:dyDescent="0.35">
      <c r="A626" s="43"/>
      <c r="B626" s="44"/>
      <c r="C626" s="46"/>
      <c r="D626" s="7"/>
      <c r="E626" s="7"/>
      <c r="F626" s="7"/>
      <c r="G626" s="7"/>
    </row>
    <row r="627" spans="1:7" x14ac:dyDescent="0.35">
      <c r="A627" s="43"/>
      <c r="B627" s="44"/>
      <c r="C627" s="46"/>
      <c r="D627" s="7"/>
      <c r="E627" s="7"/>
      <c r="F627" s="7"/>
      <c r="G627" s="7"/>
    </row>
    <row r="628" spans="1:7" x14ac:dyDescent="0.35">
      <c r="A628" s="43"/>
      <c r="B628" s="44"/>
      <c r="C628" s="46"/>
      <c r="D628" s="7"/>
      <c r="E628" s="7"/>
      <c r="F628" s="7"/>
      <c r="G628" s="7"/>
    </row>
    <row r="629" spans="1:7" x14ac:dyDescent="0.35">
      <c r="A629" s="43"/>
      <c r="B629" s="44"/>
      <c r="C629" s="46"/>
      <c r="D629" s="7"/>
      <c r="E629" s="7"/>
      <c r="F629" s="7"/>
      <c r="G629" s="7"/>
    </row>
    <row r="630" spans="1:7" x14ac:dyDescent="0.35">
      <c r="A630" s="43"/>
      <c r="B630" s="44"/>
      <c r="C630" s="46"/>
      <c r="D630" s="7"/>
      <c r="E630" s="7"/>
      <c r="F630" s="7"/>
      <c r="G630" s="7"/>
    </row>
    <row r="631" spans="1:7" x14ac:dyDescent="0.35">
      <c r="A631" s="43"/>
      <c r="B631" s="44"/>
      <c r="C631" s="46"/>
      <c r="D631" s="7"/>
      <c r="E631" s="7"/>
      <c r="F631" s="7"/>
      <c r="G631" s="7"/>
    </row>
    <row r="632" spans="1:7" x14ac:dyDescent="0.35">
      <c r="A632" s="43"/>
      <c r="B632" s="44"/>
      <c r="C632" s="46"/>
      <c r="D632" s="7"/>
      <c r="E632" s="7"/>
      <c r="F632" s="7"/>
      <c r="G632" s="7"/>
    </row>
    <row r="633" spans="1:7" x14ac:dyDescent="0.35">
      <c r="A633" s="43"/>
      <c r="B633" s="44"/>
      <c r="C633" s="46"/>
      <c r="D633" s="7"/>
      <c r="E633" s="7"/>
      <c r="F633" s="7"/>
      <c r="G633" s="7"/>
    </row>
    <row r="634" spans="1:7" x14ac:dyDescent="0.35">
      <c r="A634" s="43"/>
      <c r="B634" s="44"/>
      <c r="C634" s="46"/>
      <c r="D634" s="7"/>
      <c r="E634" s="7"/>
      <c r="F634" s="7"/>
      <c r="G634" s="7"/>
    </row>
    <row r="635" spans="1:7" x14ac:dyDescent="0.35">
      <c r="A635" s="43"/>
      <c r="B635" s="44"/>
      <c r="C635" s="46"/>
      <c r="D635" s="7"/>
      <c r="E635" s="7"/>
      <c r="F635" s="7"/>
      <c r="G635" s="7"/>
    </row>
    <row r="636" spans="1:7" x14ac:dyDescent="0.35">
      <c r="A636" s="43"/>
      <c r="B636" s="44"/>
      <c r="C636" s="46"/>
      <c r="D636" s="7"/>
      <c r="E636" s="7"/>
      <c r="F636" s="7"/>
      <c r="G636" s="7"/>
    </row>
    <row r="637" spans="1:7" x14ac:dyDescent="0.35">
      <c r="A637" s="43"/>
      <c r="B637" s="44"/>
      <c r="C637" s="46"/>
      <c r="D637" s="7"/>
      <c r="E637" s="7"/>
      <c r="F637" s="7"/>
      <c r="G637" s="7"/>
    </row>
    <row r="638" spans="1:7" x14ac:dyDescent="0.35">
      <c r="A638" s="43"/>
      <c r="B638" s="44"/>
      <c r="C638" s="46"/>
      <c r="D638" s="7"/>
      <c r="E638" s="7"/>
      <c r="F638" s="7"/>
      <c r="G638" s="7"/>
    </row>
    <row r="639" spans="1:7" x14ac:dyDescent="0.35">
      <c r="A639" s="43"/>
      <c r="B639" s="44"/>
      <c r="C639" s="46"/>
      <c r="D639" s="7"/>
      <c r="E639" s="7"/>
      <c r="F639" s="7"/>
      <c r="G639" s="7"/>
    </row>
    <row r="640" spans="1:7" x14ac:dyDescent="0.35">
      <c r="A640" s="43"/>
      <c r="B640" s="44"/>
      <c r="C640" s="46"/>
      <c r="D640" s="7"/>
      <c r="E640" s="7"/>
      <c r="F640" s="7"/>
      <c r="G640" s="7"/>
    </row>
    <row r="641" spans="1:7" x14ac:dyDescent="0.35">
      <c r="A641" s="43"/>
      <c r="B641" s="44"/>
      <c r="C641" s="46"/>
      <c r="D641" s="7"/>
      <c r="E641" s="7"/>
      <c r="F641" s="7"/>
      <c r="G641" s="7"/>
    </row>
    <row r="642" spans="1:7" x14ac:dyDescent="0.35">
      <c r="A642" s="43"/>
      <c r="B642" s="44"/>
      <c r="C642" s="46"/>
      <c r="D642" s="7"/>
      <c r="E642" s="7"/>
      <c r="F642" s="7"/>
      <c r="G642" s="7"/>
    </row>
    <row r="643" spans="1:7" x14ac:dyDescent="0.35">
      <c r="A643" s="43"/>
      <c r="B643" s="44"/>
      <c r="C643" s="46"/>
      <c r="D643" s="7"/>
      <c r="E643" s="7"/>
      <c r="F643" s="7"/>
      <c r="G643" s="7"/>
    </row>
    <row r="644" spans="1:7" x14ac:dyDescent="0.35">
      <c r="A644" s="43"/>
      <c r="B644" s="44"/>
      <c r="C644" s="46"/>
      <c r="D644" s="7"/>
      <c r="E644" s="7"/>
      <c r="F644" s="7"/>
      <c r="G644" s="7"/>
    </row>
    <row r="645" spans="1:7" x14ac:dyDescent="0.35">
      <c r="A645" s="43"/>
      <c r="B645" s="44"/>
      <c r="C645" s="46"/>
      <c r="D645" s="7"/>
      <c r="E645" s="7"/>
      <c r="F645" s="7"/>
      <c r="G645" s="7"/>
    </row>
    <row r="646" spans="1:7" x14ac:dyDescent="0.35">
      <c r="A646" s="43"/>
      <c r="B646" s="44"/>
      <c r="C646" s="46"/>
      <c r="D646" s="7"/>
      <c r="E646" s="7"/>
      <c r="F646" s="7"/>
      <c r="G646" s="7"/>
    </row>
    <row r="647" spans="1:7" x14ac:dyDescent="0.35">
      <c r="A647" s="43"/>
      <c r="B647" s="44"/>
      <c r="C647" s="46"/>
      <c r="D647" s="7"/>
      <c r="E647" s="7"/>
      <c r="F647" s="7"/>
      <c r="G647" s="7"/>
    </row>
    <row r="648" spans="1:7" x14ac:dyDescent="0.35">
      <c r="A648" s="43"/>
      <c r="B648" s="44"/>
      <c r="C648" s="46"/>
      <c r="D648" s="7"/>
      <c r="E648" s="7"/>
      <c r="F648" s="7"/>
      <c r="G648" s="7"/>
    </row>
    <row r="649" spans="1:7" x14ac:dyDescent="0.35">
      <c r="A649" s="43"/>
      <c r="B649" s="44"/>
      <c r="C649" s="46"/>
      <c r="D649" s="7"/>
      <c r="E649" s="7"/>
      <c r="F649" s="7"/>
      <c r="G649" s="7"/>
    </row>
    <row r="650" spans="1:7" x14ac:dyDescent="0.35">
      <c r="A650" s="43"/>
      <c r="B650" s="44"/>
      <c r="C650" s="46"/>
      <c r="D650" s="7"/>
      <c r="E650" s="7"/>
      <c r="F650" s="7"/>
      <c r="G650" s="7"/>
    </row>
    <row r="651" spans="1:7" x14ac:dyDescent="0.35">
      <c r="A651" s="43"/>
      <c r="B651" s="44"/>
      <c r="C651" s="46"/>
      <c r="D651" s="7"/>
      <c r="E651" s="7"/>
      <c r="F651" s="7"/>
      <c r="G651" s="7"/>
    </row>
    <row r="652" spans="1:7" x14ac:dyDescent="0.35">
      <c r="A652" s="43"/>
      <c r="B652" s="44"/>
      <c r="C652" s="46"/>
      <c r="D652" s="7"/>
      <c r="E652" s="7"/>
      <c r="F652" s="7"/>
      <c r="G652" s="7"/>
    </row>
    <row r="653" spans="1:7" x14ac:dyDescent="0.35">
      <c r="A653" s="43"/>
      <c r="B653" s="44"/>
      <c r="C653" s="46"/>
      <c r="D653" s="7"/>
      <c r="E653" s="7"/>
      <c r="F653" s="7"/>
      <c r="G653" s="7"/>
    </row>
    <row r="654" spans="1:7" x14ac:dyDescent="0.35">
      <c r="A654" s="43"/>
      <c r="B654" s="44"/>
      <c r="C654" s="46"/>
      <c r="D654" s="7"/>
      <c r="E654" s="7"/>
      <c r="F654" s="7"/>
      <c r="G654" s="7"/>
    </row>
    <row r="655" spans="1:7" x14ac:dyDescent="0.35">
      <c r="A655" s="43"/>
      <c r="B655" s="44"/>
      <c r="C655" s="46"/>
      <c r="D655" s="7"/>
      <c r="E655" s="7"/>
      <c r="F655" s="7"/>
      <c r="G655" s="7"/>
    </row>
    <row r="656" spans="1:7" x14ac:dyDescent="0.35">
      <c r="A656" s="43"/>
      <c r="B656" s="44"/>
      <c r="C656" s="46"/>
      <c r="D656" s="7"/>
      <c r="E656" s="7"/>
      <c r="F656" s="7"/>
      <c r="G656" s="7"/>
    </row>
    <row r="657" spans="1:7" x14ac:dyDescent="0.35">
      <c r="A657" s="43"/>
      <c r="B657" s="44"/>
      <c r="C657" s="46"/>
      <c r="D657" s="7"/>
      <c r="E657" s="7"/>
      <c r="F657" s="7"/>
      <c r="G657" s="7"/>
    </row>
    <row r="658" spans="1:7" x14ac:dyDescent="0.35">
      <c r="A658" s="43"/>
      <c r="B658" s="44"/>
      <c r="C658" s="46"/>
      <c r="D658" s="7"/>
      <c r="E658" s="7"/>
      <c r="F658" s="7"/>
      <c r="G658" s="7"/>
    </row>
    <row r="659" spans="1:7" x14ac:dyDescent="0.35">
      <c r="A659" s="43"/>
      <c r="B659" s="44"/>
      <c r="C659" s="46"/>
      <c r="D659" s="7"/>
      <c r="E659" s="7"/>
      <c r="F659" s="7"/>
      <c r="G659" s="7"/>
    </row>
    <row r="660" spans="1:7" x14ac:dyDescent="0.35">
      <c r="A660" s="43"/>
      <c r="B660" s="44"/>
      <c r="C660" s="46"/>
      <c r="D660" s="7"/>
      <c r="E660" s="7"/>
      <c r="F660" s="7"/>
      <c r="G660" s="7"/>
    </row>
    <row r="661" spans="1:7" x14ac:dyDescent="0.35">
      <c r="A661" s="43"/>
      <c r="B661" s="44"/>
      <c r="C661" s="46"/>
      <c r="D661" s="7"/>
      <c r="E661" s="7"/>
      <c r="F661" s="7"/>
      <c r="G661" s="7"/>
    </row>
    <row r="662" spans="1:7" x14ac:dyDescent="0.35">
      <c r="A662" s="43"/>
      <c r="B662" s="44"/>
      <c r="C662" s="46"/>
      <c r="D662" s="7"/>
      <c r="E662" s="7"/>
      <c r="F662" s="7"/>
      <c r="G662" s="7"/>
    </row>
    <row r="663" spans="1:7" x14ac:dyDescent="0.35">
      <c r="A663" s="43"/>
      <c r="B663" s="44"/>
      <c r="C663" s="46"/>
      <c r="D663" s="7"/>
      <c r="E663" s="7"/>
      <c r="F663" s="7"/>
      <c r="G663" s="7"/>
    </row>
    <row r="664" spans="1:7" x14ac:dyDescent="0.35">
      <c r="A664" s="43"/>
      <c r="B664" s="44"/>
      <c r="C664" s="46"/>
      <c r="D664" s="7"/>
      <c r="E664" s="7"/>
      <c r="F664" s="7"/>
      <c r="G664" s="7"/>
    </row>
    <row r="665" spans="1:7" x14ac:dyDescent="0.35">
      <c r="A665" s="43"/>
      <c r="B665" s="44"/>
      <c r="C665" s="46"/>
      <c r="D665" s="7"/>
      <c r="E665" s="7"/>
      <c r="F665" s="7"/>
      <c r="G665" s="7"/>
    </row>
    <row r="666" spans="1:7" x14ac:dyDescent="0.35">
      <c r="A666" s="43"/>
      <c r="B666" s="44"/>
      <c r="C666" s="46"/>
      <c r="D666" s="7"/>
      <c r="E666" s="7"/>
      <c r="F666" s="7"/>
      <c r="G666" s="7"/>
    </row>
    <row r="667" spans="1:7" x14ac:dyDescent="0.35">
      <c r="A667" s="43"/>
      <c r="B667" s="44"/>
      <c r="C667" s="46"/>
      <c r="D667" s="7"/>
      <c r="E667" s="7"/>
      <c r="F667" s="7"/>
      <c r="G667" s="7"/>
    </row>
    <row r="668" spans="1:7" x14ac:dyDescent="0.35">
      <c r="A668" s="43"/>
      <c r="B668" s="44"/>
      <c r="C668" s="46"/>
      <c r="D668" s="7"/>
      <c r="E668" s="7"/>
      <c r="F668" s="7"/>
      <c r="G668" s="7"/>
    </row>
    <row r="669" spans="1:7" x14ac:dyDescent="0.35">
      <c r="A669" s="43"/>
      <c r="B669" s="44"/>
      <c r="C669" s="46"/>
      <c r="D669" s="7"/>
      <c r="E669" s="7"/>
      <c r="F669" s="7"/>
      <c r="G669" s="7"/>
    </row>
    <row r="670" spans="1:7" x14ac:dyDescent="0.35">
      <c r="A670" s="43"/>
      <c r="B670" s="44"/>
      <c r="C670" s="46"/>
      <c r="D670" s="7"/>
      <c r="E670" s="7"/>
      <c r="F670" s="7"/>
      <c r="G670" s="7"/>
    </row>
    <row r="671" spans="1:7" x14ac:dyDescent="0.35">
      <c r="A671" s="43"/>
      <c r="B671" s="44"/>
      <c r="C671" s="46"/>
      <c r="D671" s="7"/>
      <c r="E671" s="7"/>
      <c r="F671" s="7"/>
      <c r="G671" s="7"/>
    </row>
    <row r="672" spans="1:7" x14ac:dyDescent="0.35">
      <c r="A672" s="43"/>
      <c r="B672" s="44"/>
      <c r="C672" s="46"/>
      <c r="D672" s="7"/>
      <c r="E672" s="7"/>
      <c r="F672" s="7"/>
      <c r="G672" s="7"/>
    </row>
    <row r="673" spans="1:7" x14ac:dyDescent="0.35">
      <c r="A673" s="43"/>
      <c r="B673" s="44"/>
      <c r="C673" s="46"/>
      <c r="D673" s="7"/>
      <c r="E673" s="7"/>
      <c r="F673" s="7"/>
      <c r="G673" s="7"/>
    </row>
    <row r="674" spans="1:7" x14ac:dyDescent="0.35">
      <c r="A674" s="43"/>
      <c r="B674" s="44"/>
      <c r="C674" s="46"/>
      <c r="D674" s="7"/>
      <c r="E674" s="7"/>
      <c r="F674" s="7"/>
      <c r="G674" s="7"/>
    </row>
    <row r="675" spans="1:7" x14ac:dyDescent="0.35">
      <c r="A675" s="43"/>
      <c r="B675" s="44"/>
      <c r="C675" s="46"/>
      <c r="D675" s="7"/>
      <c r="E675" s="7"/>
      <c r="F675" s="7"/>
      <c r="G675" s="7"/>
    </row>
    <row r="676" spans="1:7" x14ac:dyDescent="0.35">
      <c r="A676" s="43"/>
      <c r="B676" s="44"/>
      <c r="C676" s="46"/>
      <c r="D676" s="7"/>
      <c r="E676" s="7"/>
      <c r="F676" s="7"/>
      <c r="G676" s="7"/>
    </row>
    <row r="677" spans="1:7" x14ac:dyDescent="0.35">
      <c r="A677" s="43"/>
      <c r="B677" s="44"/>
      <c r="C677" s="46"/>
      <c r="D677" s="7"/>
      <c r="E677" s="7"/>
      <c r="F677" s="7"/>
      <c r="G677" s="7"/>
    </row>
    <row r="678" spans="1:7" x14ac:dyDescent="0.35">
      <c r="A678" s="43"/>
      <c r="B678" s="44"/>
      <c r="C678" s="46"/>
      <c r="D678" s="7"/>
      <c r="E678" s="7"/>
      <c r="F678" s="7"/>
      <c r="G678" s="7"/>
    </row>
    <row r="679" spans="1:7" x14ac:dyDescent="0.35">
      <c r="A679" s="43"/>
      <c r="B679" s="44"/>
      <c r="C679" s="46"/>
      <c r="D679" s="7"/>
      <c r="E679" s="7"/>
      <c r="F679" s="7"/>
      <c r="G679" s="7"/>
    </row>
    <row r="680" spans="1:7" x14ac:dyDescent="0.35">
      <c r="A680" s="43"/>
      <c r="B680" s="44"/>
      <c r="C680" s="46"/>
      <c r="D680" s="7"/>
      <c r="E680" s="7"/>
      <c r="F680" s="7"/>
      <c r="G680" s="7"/>
    </row>
    <row r="681" spans="1:7" x14ac:dyDescent="0.35">
      <c r="A681" s="43"/>
      <c r="B681" s="44"/>
      <c r="C681" s="46"/>
      <c r="D681" s="7"/>
      <c r="E681" s="7"/>
      <c r="F681" s="7"/>
      <c r="G681" s="7"/>
    </row>
    <row r="682" spans="1:7" x14ac:dyDescent="0.35">
      <c r="A682" s="43"/>
      <c r="B682" s="44"/>
      <c r="C682" s="46"/>
      <c r="D682" s="7"/>
      <c r="E682" s="7"/>
      <c r="F682" s="7"/>
      <c r="G682" s="7"/>
    </row>
    <row r="683" spans="1:7" x14ac:dyDescent="0.35">
      <c r="A683" s="43"/>
      <c r="B683" s="44"/>
      <c r="C683" s="46"/>
      <c r="D683" s="7"/>
      <c r="E683" s="7"/>
      <c r="F683" s="7"/>
      <c r="G683" s="7"/>
    </row>
    <row r="684" spans="1:7" x14ac:dyDescent="0.35">
      <c r="A684" s="43"/>
      <c r="B684" s="44"/>
      <c r="C684" s="46"/>
      <c r="D684" s="7"/>
      <c r="E684" s="7"/>
      <c r="F684" s="7"/>
      <c r="G684" s="7"/>
    </row>
    <row r="685" spans="1:7" x14ac:dyDescent="0.35">
      <c r="A685" s="43"/>
      <c r="B685" s="44"/>
      <c r="C685" s="46"/>
      <c r="D685" s="7"/>
      <c r="E685" s="7"/>
      <c r="F685" s="7"/>
      <c r="G685" s="7"/>
    </row>
    <row r="686" spans="1:7" x14ac:dyDescent="0.35">
      <c r="A686" s="43"/>
      <c r="B686" s="44"/>
      <c r="C686" s="46"/>
      <c r="D686" s="7"/>
      <c r="E686" s="7"/>
      <c r="F686" s="7"/>
      <c r="G686" s="7"/>
    </row>
    <row r="687" spans="1:7" x14ac:dyDescent="0.35">
      <c r="A687" s="43"/>
      <c r="B687" s="44"/>
      <c r="C687" s="46"/>
      <c r="D687" s="7"/>
      <c r="E687" s="7"/>
      <c r="F687" s="7"/>
      <c r="G687" s="7"/>
    </row>
    <row r="688" spans="1:7" x14ac:dyDescent="0.35">
      <c r="A688" s="43"/>
      <c r="B688" s="44"/>
      <c r="C688" s="46"/>
      <c r="D688" s="7"/>
      <c r="E688" s="7"/>
      <c r="F688" s="7"/>
      <c r="G688" s="7"/>
    </row>
    <row r="689" spans="1:7" x14ac:dyDescent="0.35">
      <c r="A689" s="43"/>
      <c r="B689" s="44"/>
      <c r="C689" s="46"/>
      <c r="D689" s="7"/>
      <c r="E689" s="7"/>
      <c r="F689" s="7"/>
      <c r="G689" s="7"/>
    </row>
    <row r="690" spans="1:7" x14ac:dyDescent="0.35">
      <c r="A690" s="43"/>
      <c r="B690" s="44"/>
      <c r="C690" s="46"/>
      <c r="D690" s="7"/>
      <c r="E690" s="7"/>
      <c r="F690" s="7"/>
      <c r="G690" s="7"/>
    </row>
    <row r="691" spans="1:7" x14ac:dyDescent="0.35">
      <c r="A691" s="43"/>
      <c r="B691" s="44"/>
      <c r="C691" s="46"/>
      <c r="D691" s="7"/>
      <c r="E691" s="7"/>
      <c r="F691" s="7"/>
      <c r="G691" s="7"/>
    </row>
    <row r="692" spans="1:7" x14ac:dyDescent="0.35">
      <c r="A692" s="43"/>
      <c r="B692" s="44"/>
      <c r="C692" s="46"/>
      <c r="D692" s="7"/>
      <c r="E692" s="7"/>
      <c r="F692" s="7"/>
      <c r="G692" s="7"/>
    </row>
    <row r="693" spans="1:7" x14ac:dyDescent="0.35">
      <c r="A693" s="43"/>
      <c r="B693" s="44"/>
      <c r="C693" s="46"/>
      <c r="D693" s="7"/>
      <c r="E693" s="7"/>
      <c r="F693" s="7"/>
      <c r="G693" s="7"/>
    </row>
    <row r="694" spans="1:7" x14ac:dyDescent="0.35">
      <c r="A694" s="43"/>
      <c r="B694" s="44"/>
      <c r="C694" s="46"/>
      <c r="D694" s="7"/>
      <c r="E694" s="7"/>
      <c r="F694" s="7"/>
      <c r="G694" s="7"/>
    </row>
    <row r="695" spans="1:7" x14ac:dyDescent="0.35">
      <c r="A695" s="43"/>
      <c r="B695" s="44"/>
      <c r="C695" s="46"/>
      <c r="D695" s="7"/>
      <c r="E695" s="7"/>
      <c r="F695" s="7"/>
      <c r="G695" s="7"/>
    </row>
    <row r="696" spans="1:7" x14ac:dyDescent="0.35">
      <c r="A696" s="43"/>
      <c r="B696" s="44"/>
      <c r="C696" s="46"/>
      <c r="D696" s="7"/>
      <c r="E696" s="7"/>
      <c r="F696" s="7"/>
      <c r="G696" s="7"/>
    </row>
    <row r="697" spans="1:7" x14ac:dyDescent="0.35">
      <c r="A697" s="43"/>
      <c r="B697" s="44"/>
      <c r="C697" s="46"/>
      <c r="D697" s="7"/>
      <c r="E697" s="7"/>
      <c r="F697" s="7"/>
      <c r="G697" s="7"/>
    </row>
    <row r="698" spans="1:7" x14ac:dyDescent="0.35">
      <c r="A698" s="43"/>
      <c r="B698" s="44"/>
      <c r="C698" s="46"/>
      <c r="D698" s="7"/>
      <c r="E698" s="7"/>
      <c r="F698" s="7"/>
      <c r="G698" s="7"/>
    </row>
    <row r="699" spans="1:7" x14ac:dyDescent="0.35">
      <c r="A699" s="43"/>
      <c r="B699" s="44"/>
      <c r="C699" s="46"/>
      <c r="D699" s="7"/>
      <c r="E699" s="7"/>
      <c r="F699" s="7"/>
      <c r="G699" s="7"/>
    </row>
    <row r="700" spans="1:7" x14ac:dyDescent="0.35">
      <c r="A700" s="43"/>
      <c r="B700" s="44"/>
      <c r="C700" s="46"/>
      <c r="D700" s="7"/>
      <c r="E700" s="7"/>
      <c r="F700" s="7"/>
      <c r="G700" s="7"/>
    </row>
    <row r="701" spans="1:7" x14ac:dyDescent="0.35">
      <c r="A701" s="43"/>
      <c r="B701" s="44"/>
      <c r="C701" s="46"/>
      <c r="D701" s="7"/>
      <c r="E701" s="7"/>
      <c r="F701" s="7"/>
      <c r="G701" s="7"/>
    </row>
    <row r="702" spans="1:7" x14ac:dyDescent="0.35">
      <c r="A702" s="43"/>
      <c r="B702" s="44"/>
      <c r="C702" s="46"/>
      <c r="D702" s="7"/>
      <c r="E702" s="7"/>
      <c r="F702" s="7"/>
      <c r="G702" s="7"/>
    </row>
    <row r="703" spans="1:7" x14ac:dyDescent="0.35">
      <c r="A703" s="43"/>
      <c r="B703" s="44"/>
      <c r="C703" s="46"/>
      <c r="D703" s="7"/>
      <c r="E703" s="7"/>
      <c r="F703" s="7"/>
      <c r="G703" s="7"/>
    </row>
    <row r="704" spans="1:7" x14ac:dyDescent="0.35">
      <c r="A704" s="43"/>
      <c r="B704" s="44"/>
      <c r="C704" s="46"/>
      <c r="D704" s="7"/>
      <c r="E704" s="7"/>
      <c r="F704" s="7"/>
      <c r="G704" s="7"/>
    </row>
    <row r="705" spans="1:7" x14ac:dyDescent="0.35">
      <c r="A705" s="43"/>
      <c r="B705" s="44"/>
      <c r="C705" s="46"/>
      <c r="D705" s="7"/>
      <c r="E705" s="7"/>
      <c r="F705" s="7"/>
      <c r="G705" s="7"/>
    </row>
    <row r="706" spans="1:7" x14ac:dyDescent="0.35">
      <c r="A706" s="43"/>
      <c r="B706" s="44"/>
      <c r="C706" s="46"/>
      <c r="D706" s="7"/>
      <c r="E706" s="7"/>
      <c r="F706" s="7"/>
      <c r="G706" s="7"/>
    </row>
    <row r="707" spans="1:7" x14ac:dyDescent="0.35">
      <c r="A707" s="43"/>
      <c r="B707" s="44"/>
      <c r="C707" s="46"/>
      <c r="D707" s="7"/>
      <c r="E707" s="7"/>
      <c r="F707" s="7"/>
      <c r="G707" s="7"/>
    </row>
    <row r="708" spans="1:7" x14ac:dyDescent="0.35">
      <c r="A708" s="43"/>
      <c r="B708" s="44"/>
      <c r="C708" s="46"/>
      <c r="D708" s="7"/>
      <c r="E708" s="7"/>
      <c r="F708" s="7"/>
      <c r="G708" s="7"/>
    </row>
    <row r="709" spans="1:7" x14ac:dyDescent="0.35">
      <c r="A709" s="43"/>
      <c r="B709" s="44"/>
      <c r="C709" s="46"/>
      <c r="D709" s="7"/>
      <c r="E709" s="7"/>
      <c r="F709" s="7"/>
      <c r="G709" s="7"/>
    </row>
    <row r="710" spans="1:7" x14ac:dyDescent="0.35">
      <c r="A710" s="43"/>
      <c r="B710" s="44"/>
      <c r="C710" s="46"/>
      <c r="D710" s="7"/>
      <c r="E710" s="7"/>
      <c r="F710" s="7"/>
      <c r="G710" s="7"/>
    </row>
    <row r="711" spans="1:7" x14ac:dyDescent="0.35">
      <c r="A711" s="43"/>
      <c r="B711" s="44"/>
      <c r="C711" s="46"/>
      <c r="D711" s="7"/>
      <c r="E711" s="7"/>
      <c r="F711" s="7"/>
      <c r="G711" s="7"/>
    </row>
    <row r="712" spans="1:7" x14ac:dyDescent="0.35">
      <c r="A712" s="43"/>
      <c r="B712" s="44"/>
      <c r="C712" s="46"/>
      <c r="D712" s="7"/>
      <c r="E712" s="7"/>
      <c r="F712" s="7"/>
      <c r="G712" s="7"/>
    </row>
    <row r="713" spans="1:7" x14ac:dyDescent="0.35">
      <c r="A713" s="43"/>
      <c r="B713" s="44"/>
      <c r="C713" s="46"/>
      <c r="D713" s="7"/>
      <c r="E713" s="7"/>
      <c r="F713" s="7"/>
      <c r="G713" s="7"/>
    </row>
    <row r="714" spans="1:7" x14ac:dyDescent="0.35">
      <c r="A714" s="43"/>
      <c r="B714" s="44"/>
      <c r="C714" s="46"/>
      <c r="D714" s="7"/>
      <c r="E714" s="7"/>
      <c r="F714" s="7"/>
      <c r="G714" s="7"/>
    </row>
    <row r="715" spans="1:7" x14ac:dyDescent="0.35">
      <c r="A715" s="43"/>
      <c r="B715" s="44"/>
      <c r="C715" s="46"/>
      <c r="D715" s="7"/>
      <c r="E715" s="7"/>
      <c r="F715" s="7"/>
      <c r="G715" s="7"/>
    </row>
    <row r="716" spans="1:7" x14ac:dyDescent="0.35">
      <c r="A716" s="43"/>
      <c r="B716" s="44"/>
      <c r="C716" s="46"/>
      <c r="D716" s="7"/>
      <c r="E716" s="7"/>
      <c r="F716" s="7"/>
      <c r="G716" s="7"/>
    </row>
    <row r="717" spans="1:7" x14ac:dyDescent="0.35">
      <c r="A717" s="43"/>
      <c r="B717" s="44"/>
      <c r="C717" s="46"/>
      <c r="D717" s="7"/>
      <c r="E717" s="7"/>
      <c r="F717" s="7"/>
      <c r="G717" s="7"/>
    </row>
    <row r="718" spans="1:7" x14ac:dyDescent="0.35">
      <c r="A718" s="43"/>
      <c r="B718" s="44"/>
      <c r="C718" s="46"/>
      <c r="D718" s="7"/>
      <c r="E718" s="7"/>
      <c r="F718" s="7"/>
      <c r="G718" s="7"/>
    </row>
    <row r="719" spans="1:7" x14ac:dyDescent="0.35">
      <c r="A719" s="43"/>
      <c r="B719" s="44"/>
      <c r="C719" s="46"/>
      <c r="D719" s="7"/>
      <c r="E719" s="7"/>
      <c r="F719" s="7"/>
      <c r="G719" s="7"/>
    </row>
    <row r="720" spans="1:7" x14ac:dyDescent="0.35">
      <c r="A720" s="43"/>
      <c r="B720" s="44"/>
      <c r="C720" s="46"/>
      <c r="D720" s="7"/>
      <c r="E720" s="7"/>
      <c r="F720" s="7"/>
      <c r="G720" s="7"/>
    </row>
    <row r="721" spans="1:7" x14ac:dyDescent="0.35">
      <c r="A721" s="43"/>
      <c r="B721" s="44"/>
      <c r="C721" s="46"/>
      <c r="D721" s="7"/>
      <c r="E721" s="7"/>
      <c r="F721" s="7"/>
      <c r="G721" s="7"/>
    </row>
    <row r="722" spans="1:7" x14ac:dyDescent="0.35">
      <c r="A722" s="43"/>
      <c r="B722" s="44"/>
      <c r="C722" s="46"/>
      <c r="D722" s="7"/>
      <c r="E722" s="7"/>
      <c r="F722" s="7"/>
      <c r="G722" s="7"/>
    </row>
    <row r="723" spans="1:7" x14ac:dyDescent="0.35">
      <c r="A723" s="43"/>
      <c r="B723" s="44"/>
      <c r="C723" s="46"/>
      <c r="D723" s="7"/>
      <c r="E723" s="7"/>
      <c r="F723" s="7"/>
      <c r="G723" s="7"/>
    </row>
    <row r="724" spans="1:7" x14ac:dyDescent="0.35">
      <c r="A724" s="43"/>
      <c r="B724" s="44"/>
      <c r="C724" s="46"/>
      <c r="D724" s="7"/>
      <c r="E724" s="7"/>
      <c r="F724" s="7"/>
      <c r="G724" s="7"/>
    </row>
    <row r="725" spans="1:7" x14ac:dyDescent="0.35">
      <c r="A725" s="43"/>
      <c r="B725" s="44"/>
      <c r="C725" s="46"/>
      <c r="D725" s="7"/>
      <c r="E725" s="7"/>
      <c r="F725" s="7"/>
      <c r="G725" s="7"/>
    </row>
    <row r="726" spans="1:7" x14ac:dyDescent="0.35">
      <c r="A726" s="43"/>
      <c r="B726" s="44"/>
      <c r="C726" s="46"/>
      <c r="D726" s="7"/>
      <c r="E726" s="7"/>
      <c r="F726" s="7"/>
      <c r="G726" s="7"/>
    </row>
    <row r="727" spans="1:7" x14ac:dyDescent="0.35">
      <c r="A727" s="43"/>
      <c r="B727" s="44"/>
      <c r="C727" s="46"/>
      <c r="D727" s="7"/>
      <c r="E727" s="7"/>
      <c r="F727" s="7"/>
      <c r="G727" s="7"/>
    </row>
    <row r="728" spans="1:7" x14ac:dyDescent="0.35">
      <c r="A728" s="43"/>
      <c r="B728" s="44"/>
      <c r="C728" s="46"/>
      <c r="D728" s="7"/>
      <c r="E728" s="7"/>
      <c r="F728" s="7"/>
      <c r="G728" s="7"/>
    </row>
    <row r="729" spans="1:7" x14ac:dyDescent="0.35">
      <c r="A729" s="43"/>
      <c r="B729" s="44"/>
      <c r="C729" s="46"/>
      <c r="D729" s="7"/>
      <c r="E729" s="7"/>
      <c r="F729" s="7"/>
      <c r="G729" s="7"/>
    </row>
    <row r="730" spans="1:7" x14ac:dyDescent="0.35">
      <c r="A730" s="43"/>
      <c r="B730" s="44"/>
      <c r="C730" s="46"/>
      <c r="D730" s="7"/>
      <c r="E730" s="7"/>
      <c r="F730" s="7"/>
      <c r="G730" s="7"/>
    </row>
    <row r="731" spans="1:7" x14ac:dyDescent="0.35">
      <c r="A731" s="43"/>
      <c r="B731" s="44"/>
      <c r="C731" s="46"/>
      <c r="D731" s="7"/>
      <c r="E731" s="7"/>
      <c r="F731" s="7"/>
      <c r="G731" s="7"/>
    </row>
    <row r="732" spans="1:7" x14ac:dyDescent="0.35">
      <c r="A732" s="43"/>
      <c r="B732" s="44"/>
      <c r="C732" s="46"/>
      <c r="D732" s="7"/>
      <c r="E732" s="7"/>
      <c r="F732" s="7"/>
      <c r="G732" s="7"/>
    </row>
    <row r="733" spans="1:7" x14ac:dyDescent="0.35">
      <c r="A733" s="43"/>
      <c r="B733" s="44"/>
      <c r="C733" s="46"/>
      <c r="D733" s="7"/>
      <c r="E733" s="7"/>
      <c r="F733" s="7"/>
      <c r="G733" s="7"/>
    </row>
    <row r="734" spans="1:7" x14ac:dyDescent="0.35">
      <c r="A734" s="43"/>
      <c r="B734" s="44"/>
      <c r="C734" s="46"/>
      <c r="D734" s="7"/>
      <c r="E734" s="7"/>
      <c r="F734" s="7"/>
      <c r="G734" s="7"/>
    </row>
    <row r="735" spans="1:7" x14ac:dyDescent="0.35">
      <c r="A735" s="43"/>
      <c r="B735" s="44"/>
      <c r="C735" s="46"/>
      <c r="D735" s="7"/>
      <c r="E735" s="7"/>
      <c r="F735" s="7"/>
      <c r="G735" s="7"/>
    </row>
    <row r="736" spans="1:7" x14ac:dyDescent="0.35">
      <c r="A736" s="43"/>
      <c r="B736" s="44"/>
      <c r="C736" s="46"/>
      <c r="D736" s="7"/>
      <c r="E736" s="7"/>
      <c r="F736" s="7"/>
      <c r="G736" s="7"/>
    </row>
    <row r="737" spans="1:7" x14ac:dyDescent="0.35">
      <c r="A737" s="43"/>
      <c r="B737" s="44"/>
      <c r="C737" s="46"/>
      <c r="D737" s="7"/>
      <c r="E737" s="7"/>
      <c r="F737" s="7"/>
      <c r="G737" s="7"/>
    </row>
    <row r="738" spans="1:7" x14ac:dyDescent="0.35">
      <c r="A738" s="43"/>
      <c r="B738" s="44"/>
      <c r="C738" s="46"/>
      <c r="D738" s="7"/>
      <c r="E738" s="7"/>
      <c r="F738" s="7"/>
      <c r="G738" s="7"/>
    </row>
    <row r="739" spans="1:7" x14ac:dyDescent="0.35">
      <c r="A739" s="43"/>
      <c r="B739" s="44"/>
      <c r="C739" s="46"/>
      <c r="D739" s="7"/>
      <c r="E739" s="7"/>
      <c r="F739" s="7"/>
      <c r="G739" s="7"/>
    </row>
    <row r="740" spans="1:7" x14ac:dyDescent="0.35">
      <c r="A740" s="43"/>
      <c r="B740" s="44"/>
      <c r="C740" s="46"/>
      <c r="D740" s="7"/>
      <c r="E740" s="7"/>
      <c r="F740" s="7"/>
      <c r="G740" s="7"/>
    </row>
    <row r="741" spans="1:7" x14ac:dyDescent="0.35">
      <c r="A741" s="43"/>
      <c r="B741" s="44"/>
      <c r="C741" s="46"/>
      <c r="D741" s="7"/>
      <c r="E741" s="7"/>
      <c r="F741" s="7"/>
      <c r="G741" s="7"/>
    </row>
    <row r="742" spans="1:7" x14ac:dyDescent="0.35">
      <c r="A742" s="43"/>
      <c r="B742" s="44"/>
      <c r="C742" s="46"/>
      <c r="D742" s="7"/>
      <c r="E742" s="7"/>
      <c r="F742" s="7"/>
      <c r="G742" s="7"/>
    </row>
    <row r="743" spans="1:7" x14ac:dyDescent="0.35">
      <c r="A743" s="43"/>
      <c r="B743" s="44"/>
      <c r="C743" s="46"/>
      <c r="D743" s="7"/>
      <c r="E743" s="7"/>
      <c r="F743" s="7"/>
      <c r="G743" s="7"/>
    </row>
    <row r="744" spans="1:7" x14ac:dyDescent="0.35">
      <c r="A744" s="43"/>
      <c r="B744" s="44"/>
      <c r="C744" s="46"/>
      <c r="D744" s="7"/>
      <c r="E744" s="7"/>
      <c r="F744" s="7"/>
      <c r="G744" s="7"/>
    </row>
    <row r="745" spans="1:7" x14ac:dyDescent="0.35">
      <c r="A745" s="43"/>
      <c r="B745" s="44"/>
      <c r="C745" s="46"/>
      <c r="D745" s="7"/>
      <c r="E745" s="7"/>
      <c r="F745" s="7"/>
      <c r="G745" s="7"/>
    </row>
    <row r="746" spans="1:7" x14ac:dyDescent="0.35">
      <c r="A746" s="43"/>
      <c r="B746" s="44"/>
      <c r="C746" s="46"/>
      <c r="D746" s="7"/>
      <c r="E746" s="7"/>
      <c r="F746" s="7"/>
      <c r="G746" s="7"/>
    </row>
    <row r="747" spans="1:7" x14ac:dyDescent="0.35">
      <c r="A747" s="43"/>
      <c r="B747" s="44"/>
      <c r="C747" s="46"/>
      <c r="D747" s="7"/>
      <c r="E747" s="7"/>
      <c r="F747" s="7"/>
      <c r="G747" s="7"/>
    </row>
    <row r="748" spans="1:7" x14ac:dyDescent="0.35">
      <c r="A748" s="43"/>
      <c r="B748" s="44"/>
      <c r="C748" s="46"/>
      <c r="D748" s="7"/>
      <c r="E748" s="7"/>
      <c r="F748" s="7"/>
      <c r="G748" s="7"/>
    </row>
    <row r="749" spans="1:7" x14ac:dyDescent="0.35">
      <c r="A749" s="43"/>
      <c r="B749" s="44"/>
      <c r="C749" s="46"/>
      <c r="D749" s="7"/>
      <c r="E749" s="7"/>
      <c r="F749" s="7"/>
      <c r="G749" s="7"/>
    </row>
    <row r="750" spans="1:7" x14ac:dyDescent="0.35">
      <c r="A750" s="43"/>
      <c r="B750" s="44"/>
      <c r="C750" s="46"/>
      <c r="D750" s="7"/>
      <c r="E750" s="7"/>
      <c r="F750" s="7"/>
      <c r="G750" s="7"/>
    </row>
    <row r="751" spans="1:7" x14ac:dyDescent="0.35">
      <c r="A751" s="43"/>
      <c r="B751" s="44"/>
      <c r="C751" s="46"/>
      <c r="D751" s="7"/>
      <c r="E751" s="7"/>
      <c r="F751" s="7"/>
      <c r="G751" s="7"/>
    </row>
    <row r="752" spans="1:7" x14ac:dyDescent="0.35">
      <c r="A752" s="43"/>
      <c r="B752" s="44"/>
      <c r="C752" s="46"/>
      <c r="D752" s="7"/>
      <c r="E752" s="7"/>
      <c r="F752" s="7"/>
      <c r="G752" s="7"/>
    </row>
    <row r="753" spans="1:7" x14ac:dyDescent="0.35">
      <c r="A753" s="43"/>
      <c r="B753" s="44"/>
      <c r="C753" s="46"/>
      <c r="D753" s="7"/>
      <c r="E753" s="7"/>
      <c r="F753" s="7"/>
      <c r="G753" s="7"/>
    </row>
    <row r="754" spans="1:7" x14ac:dyDescent="0.35">
      <c r="A754" s="43"/>
      <c r="B754" s="44"/>
      <c r="C754" s="46"/>
      <c r="D754" s="7"/>
      <c r="E754" s="7"/>
      <c r="F754" s="7"/>
      <c r="G754" s="7"/>
    </row>
    <row r="755" spans="1:7" x14ac:dyDescent="0.35">
      <c r="A755" s="43"/>
      <c r="B755" s="44"/>
      <c r="C755" s="46"/>
      <c r="D755" s="7"/>
      <c r="E755" s="7"/>
      <c r="F755" s="7"/>
      <c r="G755" s="7"/>
    </row>
    <row r="756" spans="1:7" x14ac:dyDescent="0.35">
      <c r="A756" s="43"/>
      <c r="B756" s="44"/>
      <c r="C756" s="46"/>
      <c r="D756" s="7"/>
      <c r="E756" s="7"/>
      <c r="F756" s="7"/>
      <c r="G756" s="7"/>
    </row>
    <row r="757" spans="1:7" x14ac:dyDescent="0.35">
      <c r="A757" s="43"/>
      <c r="B757" s="44"/>
      <c r="C757" s="46"/>
      <c r="D757" s="7"/>
      <c r="E757" s="7"/>
      <c r="F757" s="7"/>
      <c r="G757" s="7"/>
    </row>
    <row r="758" spans="1:7" x14ac:dyDescent="0.35">
      <c r="A758" s="43"/>
      <c r="B758" s="44"/>
      <c r="C758" s="46"/>
      <c r="D758" s="7"/>
      <c r="E758" s="7"/>
      <c r="F758" s="7"/>
      <c r="G758" s="7"/>
    </row>
    <row r="759" spans="1:7" x14ac:dyDescent="0.35">
      <c r="A759" s="43"/>
      <c r="B759" s="44"/>
      <c r="C759" s="46"/>
      <c r="D759" s="7"/>
      <c r="E759" s="7"/>
      <c r="F759" s="7"/>
      <c r="G759" s="7"/>
    </row>
    <row r="760" spans="1:7" x14ac:dyDescent="0.35">
      <c r="A760" s="43"/>
      <c r="B760" s="44"/>
      <c r="C760" s="46"/>
      <c r="D760" s="7"/>
      <c r="E760" s="7"/>
      <c r="F760" s="7"/>
      <c r="G760" s="7"/>
    </row>
    <row r="761" spans="1:7" x14ac:dyDescent="0.35">
      <c r="A761" s="43"/>
      <c r="B761" s="44"/>
      <c r="C761" s="46"/>
      <c r="D761" s="7"/>
      <c r="E761" s="7"/>
      <c r="F761" s="7"/>
      <c r="G761" s="7"/>
    </row>
    <row r="762" spans="1:7" x14ac:dyDescent="0.35">
      <c r="A762" s="43"/>
      <c r="B762" s="44"/>
      <c r="C762" s="46"/>
      <c r="D762" s="7"/>
      <c r="E762" s="7"/>
      <c r="F762" s="7"/>
      <c r="G762" s="7"/>
    </row>
    <row r="763" spans="1:7" x14ac:dyDescent="0.35">
      <c r="A763" s="43"/>
      <c r="B763" s="44"/>
      <c r="C763" s="46"/>
      <c r="D763" s="7"/>
      <c r="E763" s="7"/>
      <c r="F763" s="7"/>
      <c r="G763" s="7"/>
    </row>
    <row r="764" spans="1:7" x14ac:dyDescent="0.35">
      <c r="A764" s="43"/>
      <c r="B764" s="44"/>
      <c r="C764" s="46"/>
      <c r="D764" s="7"/>
      <c r="E764" s="7"/>
      <c r="F764" s="7"/>
      <c r="G764" s="7"/>
    </row>
    <row r="765" spans="1:7" x14ac:dyDescent="0.35">
      <c r="A765" s="43"/>
      <c r="B765" s="44"/>
      <c r="C765" s="46"/>
      <c r="D765" s="7"/>
      <c r="E765" s="7"/>
      <c r="F765" s="7"/>
      <c r="G765" s="7"/>
    </row>
    <row r="766" spans="1:7" x14ac:dyDescent="0.35">
      <c r="A766" s="43"/>
      <c r="B766" s="44"/>
      <c r="C766" s="46"/>
      <c r="D766" s="7"/>
      <c r="E766" s="7"/>
      <c r="F766" s="7"/>
      <c r="G766" s="7"/>
    </row>
    <row r="767" spans="1:7" x14ac:dyDescent="0.35">
      <c r="A767" s="43"/>
      <c r="B767" s="44"/>
      <c r="C767" s="46"/>
      <c r="D767" s="7"/>
      <c r="E767" s="7"/>
      <c r="F767" s="7"/>
      <c r="G767" s="7"/>
    </row>
    <row r="768" spans="1:7" x14ac:dyDescent="0.35">
      <c r="A768" s="43"/>
      <c r="B768" s="44"/>
      <c r="C768" s="46"/>
      <c r="D768" s="7"/>
      <c r="E768" s="7"/>
      <c r="F768" s="7"/>
      <c r="G768" s="7"/>
    </row>
    <row r="769" spans="1:7" x14ac:dyDescent="0.35">
      <c r="A769" s="43"/>
      <c r="B769" s="44"/>
      <c r="C769" s="46"/>
      <c r="D769" s="7"/>
      <c r="E769" s="7"/>
      <c r="F769" s="7"/>
      <c r="G769" s="7"/>
    </row>
    <row r="770" spans="1:7" x14ac:dyDescent="0.35">
      <c r="A770" s="43"/>
      <c r="B770" s="44"/>
      <c r="C770" s="46"/>
      <c r="D770" s="7"/>
      <c r="E770" s="7"/>
      <c r="F770" s="7"/>
      <c r="G770" s="7"/>
    </row>
    <row r="771" spans="1:7" x14ac:dyDescent="0.35">
      <c r="A771" s="43"/>
      <c r="B771" s="44"/>
      <c r="C771" s="46"/>
      <c r="D771" s="7"/>
      <c r="E771" s="7"/>
      <c r="F771" s="7"/>
      <c r="G771" s="7"/>
    </row>
    <row r="772" spans="1:7" x14ac:dyDescent="0.35">
      <c r="A772" s="43"/>
      <c r="B772" s="44"/>
      <c r="C772" s="46"/>
      <c r="D772" s="7"/>
      <c r="E772" s="7"/>
      <c r="F772" s="7"/>
      <c r="G772" s="7"/>
    </row>
    <row r="773" spans="1:7" x14ac:dyDescent="0.35">
      <c r="A773" s="43"/>
      <c r="B773" s="44"/>
      <c r="C773" s="46"/>
      <c r="D773" s="7"/>
      <c r="E773" s="7"/>
      <c r="F773" s="7"/>
      <c r="G773" s="7"/>
    </row>
    <row r="774" spans="1:7" x14ac:dyDescent="0.35">
      <c r="A774" s="43"/>
      <c r="B774" s="44"/>
      <c r="C774" s="46"/>
      <c r="D774" s="7"/>
      <c r="E774" s="7"/>
      <c r="F774" s="7"/>
      <c r="G774" s="7"/>
    </row>
    <row r="775" spans="1:7" x14ac:dyDescent="0.35">
      <c r="A775" s="43"/>
      <c r="B775" s="44"/>
      <c r="C775" s="46"/>
      <c r="D775" s="7"/>
      <c r="E775" s="7"/>
      <c r="F775" s="7"/>
      <c r="G775" s="7"/>
    </row>
    <row r="776" spans="1:7" x14ac:dyDescent="0.35">
      <c r="A776" s="43"/>
      <c r="B776" s="44"/>
      <c r="C776" s="46"/>
      <c r="D776" s="7"/>
      <c r="E776" s="7"/>
      <c r="F776" s="7"/>
      <c r="G776" s="7"/>
    </row>
    <row r="777" spans="1:7" x14ac:dyDescent="0.35">
      <c r="A777" s="43"/>
      <c r="B777" s="44"/>
      <c r="C777" s="46"/>
      <c r="D777" s="7"/>
      <c r="E777" s="7"/>
      <c r="F777" s="7"/>
      <c r="G777" s="7"/>
    </row>
    <row r="778" spans="1:7" x14ac:dyDescent="0.35">
      <c r="A778" s="43"/>
      <c r="B778" s="44"/>
      <c r="C778" s="46"/>
      <c r="D778" s="7"/>
      <c r="E778" s="7"/>
      <c r="F778" s="7"/>
      <c r="G778" s="7"/>
    </row>
    <row r="779" spans="1:7" x14ac:dyDescent="0.35">
      <c r="A779" s="43"/>
      <c r="B779" s="44"/>
      <c r="C779" s="46"/>
      <c r="D779" s="7"/>
      <c r="E779" s="7"/>
      <c r="F779" s="7"/>
      <c r="G779" s="7"/>
    </row>
    <row r="780" spans="1:7" x14ac:dyDescent="0.35">
      <c r="A780" s="43"/>
      <c r="B780" s="44"/>
      <c r="C780" s="46"/>
      <c r="D780" s="7"/>
      <c r="E780" s="7"/>
      <c r="F780" s="7"/>
      <c r="G780" s="7"/>
    </row>
    <row r="781" spans="1:7" x14ac:dyDescent="0.35">
      <c r="A781" s="43"/>
      <c r="B781" s="44"/>
      <c r="C781" s="46"/>
      <c r="D781" s="7"/>
      <c r="E781" s="7"/>
      <c r="F781" s="7"/>
      <c r="G781" s="7"/>
    </row>
    <row r="782" spans="1:7" x14ac:dyDescent="0.35">
      <c r="A782" s="43"/>
      <c r="B782" s="44"/>
      <c r="C782" s="46"/>
      <c r="D782" s="7"/>
      <c r="E782" s="7"/>
      <c r="F782" s="7"/>
      <c r="G782" s="7"/>
    </row>
    <row r="783" spans="1:7" x14ac:dyDescent="0.35">
      <c r="A783" s="43"/>
      <c r="B783" s="44"/>
      <c r="C783" s="46"/>
      <c r="D783" s="7"/>
      <c r="E783" s="7"/>
      <c r="F783" s="7"/>
      <c r="G783" s="7"/>
    </row>
    <row r="784" spans="1:7" x14ac:dyDescent="0.35">
      <c r="A784" s="43"/>
      <c r="B784" s="44"/>
      <c r="C784" s="46"/>
      <c r="D784" s="7"/>
      <c r="E784" s="7"/>
      <c r="F784" s="7"/>
      <c r="G784" s="7"/>
    </row>
    <row r="785" spans="1:7" x14ac:dyDescent="0.35">
      <c r="A785" s="43"/>
      <c r="B785" s="44"/>
      <c r="C785" s="46"/>
      <c r="D785" s="7"/>
      <c r="E785" s="7"/>
      <c r="F785" s="7"/>
      <c r="G785" s="7"/>
    </row>
    <row r="786" spans="1:7" x14ac:dyDescent="0.35">
      <c r="A786" s="43"/>
      <c r="B786" s="44"/>
      <c r="C786" s="46"/>
      <c r="D786" s="7"/>
      <c r="E786" s="7"/>
      <c r="F786" s="7"/>
      <c r="G786" s="7"/>
    </row>
    <row r="787" spans="1:7" x14ac:dyDescent="0.35">
      <c r="A787" s="43"/>
      <c r="B787" s="44"/>
      <c r="C787" s="46"/>
      <c r="D787" s="7"/>
      <c r="E787" s="7"/>
      <c r="F787" s="7"/>
      <c r="G787" s="7"/>
    </row>
    <row r="788" spans="1:7" x14ac:dyDescent="0.35">
      <c r="A788" s="43"/>
      <c r="B788" s="44"/>
      <c r="C788" s="46"/>
      <c r="D788" s="7"/>
      <c r="E788" s="7"/>
      <c r="F788" s="7"/>
      <c r="G788" s="7"/>
    </row>
    <row r="789" spans="1:7" x14ac:dyDescent="0.35">
      <c r="A789" s="43"/>
      <c r="B789" s="44"/>
      <c r="C789" s="46"/>
      <c r="D789" s="7"/>
      <c r="E789" s="7"/>
      <c r="F789" s="7"/>
      <c r="G789" s="7"/>
    </row>
    <row r="790" spans="1:7" x14ac:dyDescent="0.35">
      <c r="A790" s="43"/>
      <c r="B790" s="44"/>
      <c r="C790" s="46"/>
      <c r="D790" s="7"/>
      <c r="E790" s="7"/>
      <c r="F790" s="7"/>
      <c r="G790" s="7"/>
    </row>
    <row r="791" spans="1:7" x14ac:dyDescent="0.35">
      <c r="A791" s="43"/>
      <c r="B791" s="44"/>
      <c r="C791" s="46"/>
      <c r="D791" s="7"/>
      <c r="E791" s="7"/>
      <c r="F791" s="7"/>
      <c r="G791" s="7"/>
    </row>
    <row r="792" spans="1:7" x14ac:dyDescent="0.35">
      <c r="A792" s="43"/>
      <c r="B792" s="44"/>
      <c r="C792" s="46"/>
      <c r="D792" s="7"/>
      <c r="E792" s="7"/>
      <c r="F792" s="7"/>
      <c r="G792" s="7"/>
    </row>
    <row r="793" spans="1:7" x14ac:dyDescent="0.35">
      <c r="A793" s="43"/>
      <c r="B793" s="44"/>
      <c r="C793" s="46"/>
      <c r="D793" s="7"/>
      <c r="E793" s="7"/>
      <c r="F793" s="7"/>
      <c r="G793" s="7"/>
    </row>
    <row r="794" spans="1:7" x14ac:dyDescent="0.35">
      <c r="A794" s="43"/>
      <c r="B794" s="44"/>
      <c r="C794" s="46"/>
      <c r="D794" s="7"/>
      <c r="E794" s="7"/>
      <c r="F794" s="7"/>
      <c r="G794" s="7"/>
    </row>
    <row r="795" spans="1:7" x14ac:dyDescent="0.35">
      <c r="A795" s="43"/>
      <c r="B795" s="44"/>
      <c r="C795" s="46"/>
      <c r="D795" s="7"/>
      <c r="E795" s="7"/>
      <c r="F795" s="7"/>
      <c r="G795" s="7"/>
    </row>
    <row r="796" spans="1:7" x14ac:dyDescent="0.35">
      <c r="A796" s="43"/>
      <c r="B796" s="44"/>
      <c r="C796" s="46"/>
      <c r="D796" s="7"/>
      <c r="E796" s="7"/>
      <c r="F796" s="7"/>
      <c r="G796" s="7"/>
    </row>
    <row r="797" spans="1:7" x14ac:dyDescent="0.35">
      <c r="A797" s="43"/>
      <c r="B797" s="44"/>
      <c r="C797" s="46"/>
      <c r="D797" s="7"/>
      <c r="E797" s="7"/>
      <c r="F797" s="7"/>
      <c r="G797" s="7"/>
    </row>
    <row r="798" spans="1:7" x14ac:dyDescent="0.35">
      <c r="A798" s="43"/>
      <c r="B798" s="44"/>
      <c r="C798" s="46"/>
      <c r="D798" s="7"/>
      <c r="E798" s="7"/>
      <c r="F798" s="7"/>
      <c r="G798" s="7"/>
    </row>
    <row r="799" spans="1:7" x14ac:dyDescent="0.35">
      <c r="A799" s="43"/>
      <c r="B799" s="44"/>
      <c r="C799" s="46"/>
      <c r="D799" s="7"/>
      <c r="E799" s="7"/>
      <c r="F799" s="7"/>
      <c r="G799" s="7"/>
    </row>
    <row r="800" spans="1:7" x14ac:dyDescent="0.35">
      <c r="A800" s="43"/>
      <c r="B800" s="44"/>
      <c r="C800" s="46"/>
      <c r="D800" s="7"/>
      <c r="E800" s="7"/>
      <c r="F800" s="7"/>
      <c r="G800" s="7"/>
    </row>
    <row r="801" spans="1:7" x14ac:dyDescent="0.35">
      <c r="A801" s="43"/>
      <c r="B801" s="44"/>
      <c r="C801" s="46"/>
      <c r="D801" s="7"/>
      <c r="E801" s="7"/>
      <c r="F801" s="7"/>
      <c r="G801" s="7"/>
    </row>
    <row r="802" spans="1:7" x14ac:dyDescent="0.35">
      <c r="A802" s="43"/>
      <c r="B802" s="44"/>
      <c r="C802" s="46"/>
      <c r="D802" s="7"/>
      <c r="E802" s="7"/>
      <c r="F802" s="7"/>
      <c r="G802" s="7"/>
    </row>
    <row r="803" spans="1:7" x14ac:dyDescent="0.35">
      <c r="A803" s="43"/>
      <c r="B803" s="44"/>
      <c r="C803" s="46"/>
      <c r="D803" s="7"/>
      <c r="E803" s="7"/>
      <c r="F803" s="7"/>
      <c r="G803" s="7"/>
    </row>
    <row r="804" spans="1:7" x14ac:dyDescent="0.35">
      <c r="A804" s="43"/>
      <c r="B804" s="44"/>
      <c r="C804" s="46"/>
      <c r="D804" s="7"/>
      <c r="E804" s="7"/>
      <c r="F804" s="7"/>
      <c r="G804" s="7"/>
    </row>
    <row r="805" spans="1:7" x14ac:dyDescent="0.35">
      <c r="A805" s="43"/>
      <c r="B805" s="44"/>
      <c r="C805" s="46"/>
      <c r="D805" s="7"/>
      <c r="E805" s="7"/>
      <c r="F805" s="7"/>
      <c r="G805" s="7"/>
    </row>
    <row r="806" spans="1:7" x14ac:dyDescent="0.35">
      <c r="A806" s="43"/>
      <c r="B806" s="44"/>
      <c r="C806" s="46"/>
      <c r="D806" s="7"/>
      <c r="E806" s="7"/>
      <c r="F806" s="7"/>
      <c r="G806" s="7"/>
    </row>
    <row r="807" spans="1:7" x14ac:dyDescent="0.35">
      <c r="A807" s="43"/>
      <c r="B807" s="44"/>
      <c r="C807" s="46"/>
      <c r="D807" s="7"/>
      <c r="E807" s="7"/>
      <c r="F807" s="7"/>
      <c r="G807" s="7"/>
    </row>
    <row r="808" spans="1:7" x14ac:dyDescent="0.35">
      <c r="A808" s="43"/>
      <c r="B808" s="44"/>
      <c r="C808" s="46"/>
      <c r="D808" s="7"/>
      <c r="E808" s="7"/>
      <c r="F808" s="7"/>
      <c r="G808" s="7"/>
    </row>
    <row r="809" spans="1:7" x14ac:dyDescent="0.35">
      <c r="A809" s="43"/>
      <c r="B809" s="44"/>
      <c r="C809" s="46"/>
      <c r="D809" s="7"/>
      <c r="E809" s="7"/>
      <c r="F809" s="7"/>
      <c r="G809" s="7"/>
    </row>
    <row r="810" spans="1:7" x14ac:dyDescent="0.35">
      <c r="A810" s="43"/>
      <c r="B810" s="44"/>
      <c r="C810" s="46"/>
      <c r="D810" s="7"/>
      <c r="E810" s="7"/>
      <c r="F810" s="7"/>
      <c r="G810" s="7"/>
    </row>
    <row r="811" spans="1:7" x14ac:dyDescent="0.35">
      <c r="A811" s="43"/>
      <c r="B811" s="44"/>
      <c r="C811" s="46"/>
      <c r="D811" s="7"/>
      <c r="E811" s="7"/>
      <c r="F811" s="7"/>
      <c r="G811" s="7"/>
    </row>
    <row r="812" spans="1:7" x14ac:dyDescent="0.35">
      <c r="A812" s="43"/>
      <c r="B812" s="44"/>
      <c r="C812" s="46"/>
      <c r="D812" s="7"/>
      <c r="E812" s="7"/>
      <c r="F812" s="7"/>
      <c r="G812" s="7"/>
    </row>
    <row r="813" spans="1:7" x14ac:dyDescent="0.35">
      <c r="A813" s="43"/>
      <c r="B813" s="44"/>
      <c r="C813" s="46"/>
      <c r="D813" s="7"/>
      <c r="E813" s="7"/>
      <c r="F813" s="7"/>
      <c r="G813" s="7"/>
    </row>
    <row r="814" spans="1:7" x14ac:dyDescent="0.35">
      <c r="A814" s="43"/>
      <c r="B814" s="44"/>
      <c r="C814" s="46"/>
      <c r="D814" s="7"/>
      <c r="E814" s="7"/>
      <c r="F814" s="7"/>
      <c r="G814" s="7"/>
    </row>
    <row r="815" spans="1:7" x14ac:dyDescent="0.35">
      <c r="A815" s="43"/>
      <c r="B815" s="44"/>
      <c r="C815" s="46"/>
      <c r="D815" s="7"/>
      <c r="E815" s="7"/>
      <c r="F815" s="7"/>
      <c r="G815" s="7"/>
    </row>
    <row r="816" spans="1:7" x14ac:dyDescent="0.35">
      <c r="A816" s="43"/>
      <c r="B816" s="44"/>
      <c r="C816" s="46"/>
      <c r="D816" s="7"/>
      <c r="E816" s="7"/>
      <c r="F816" s="7"/>
      <c r="G816" s="7"/>
    </row>
    <row r="817" spans="1:7" x14ac:dyDescent="0.35">
      <c r="A817" s="43"/>
      <c r="B817" s="44"/>
      <c r="C817" s="46"/>
      <c r="D817" s="7"/>
      <c r="E817" s="7"/>
      <c r="F817" s="7"/>
      <c r="G817" s="7"/>
    </row>
    <row r="818" spans="1:7" x14ac:dyDescent="0.35">
      <c r="A818" s="43"/>
      <c r="B818" s="44"/>
      <c r="C818" s="46"/>
      <c r="D818" s="7"/>
      <c r="E818" s="7"/>
      <c r="F818" s="7"/>
      <c r="G818" s="7"/>
    </row>
    <row r="819" spans="1:7" x14ac:dyDescent="0.35">
      <c r="A819" s="43"/>
      <c r="B819" s="44"/>
      <c r="C819" s="46"/>
      <c r="D819" s="7"/>
      <c r="E819" s="7"/>
      <c r="F819" s="7"/>
      <c r="G819" s="7"/>
    </row>
    <row r="820" spans="1:7" x14ac:dyDescent="0.35">
      <c r="A820" s="43"/>
      <c r="B820" s="44"/>
      <c r="C820" s="46"/>
      <c r="D820" s="7"/>
      <c r="E820" s="7"/>
      <c r="F820" s="7"/>
      <c r="G820" s="7"/>
    </row>
    <row r="821" spans="1:7" x14ac:dyDescent="0.35">
      <c r="A821" s="43"/>
      <c r="B821" s="44"/>
      <c r="C821" s="46"/>
      <c r="D821" s="7"/>
      <c r="E821" s="7"/>
      <c r="F821" s="7"/>
      <c r="G821" s="7"/>
    </row>
    <row r="822" spans="1:7" x14ac:dyDescent="0.35">
      <c r="A822" s="43"/>
      <c r="B822" s="44"/>
      <c r="C822" s="46"/>
      <c r="D822" s="7"/>
      <c r="E822" s="7"/>
      <c r="F822" s="7"/>
      <c r="G822" s="7"/>
    </row>
    <row r="823" spans="1:7" x14ac:dyDescent="0.35">
      <c r="A823" s="43"/>
      <c r="B823" s="44"/>
      <c r="C823" s="46"/>
      <c r="D823" s="7"/>
      <c r="E823" s="7"/>
      <c r="F823" s="7"/>
      <c r="G823" s="7"/>
    </row>
    <row r="824" spans="1:7" x14ac:dyDescent="0.35">
      <c r="A824" s="43"/>
      <c r="B824" s="44"/>
      <c r="C824" s="46"/>
      <c r="D824" s="7"/>
      <c r="E824" s="7"/>
      <c r="F824" s="7"/>
      <c r="G824" s="7"/>
    </row>
    <row r="825" spans="1:7" x14ac:dyDescent="0.35">
      <c r="A825" s="43"/>
      <c r="B825" s="44"/>
      <c r="C825" s="46"/>
      <c r="D825" s="7"/>
      <c r="E825" s="7"/>
      <c r="F825" s="7"/>
      <c r="G825" s="7"/>
    </row>
    <row r="826" spans="1:7" x14ac:dyDescent="0.35">
      <c r="A826" s="43"/>
      <c r="B826" s="44"/>
      <c r="C826" s="46"/>
      <c r="D826" s="7"/>
      <c r="E826" s="7"/>
      <c r="F826" s="7"/>
      <c r="G826" s="7"/>
    </row>
    <row r="827" spans="1:7" x14ac:dyDescent="0.35">
      <c r="A827" s="43"/>
      <c r="B827" s="44"/>
      <c r="C827" s="46"/>
      <c r="D827" s="7"/>
      <c r="E827" s="7"/>
      <c r="F827" s="7"/>
      <c r="G827" s="7"/>
    </row>
    <row r="828" spans="1:7" x14ac:dyDescent="0.35">
      <c r="A828" s="43"/>
      <c r="B828" s="44"/>
      <c r="C828" s="46"/>
      <c r="D828" s="7"/>
      <c r="E828" s="7"/>
      <c r="F828" s="7"/>
      <c r="G828" s="7"/>
    </row>
    <row r="829" spans="1:7" x14ac:dyDescent="0.35">
      <c r="A829" s="43"/>
      <c r="B829" s="44"/>
      <c r="C829" s="46"/>
      <c r="D829" s="7"/>
      <c r="E829" s="7"/>
      <c r="F829" s="7"/>
      <c r="G829" s="7"/>
    </row>
    <row r="830" spans="1:7" x14ac:dyDescent="0.35">
      <c r="A830" s="43"/>
      <c r="B830" s="44"/>
      <c r="C830" s="46"/>
      <c r="D830" s="7"/>
      <c r="E830" s="7"/>
      <c r="F830" s="7"/>
      <c r="G830" s="7"/>
    </row>
    <row r="831" spans="1:7" x14ac:dyDescent="0.35">
      <c r="A831" s="43"/>
      <c r="B831" s="44"/>
      <c r="C831" s="46"/>
      <c r="D831" s="7"/>
      <c r="E831" s="7"/>
      <c r="F831" s="7"/>
      <c r="G831" s="7"/>
    </row>
    <row r="832" spans="1:7" x14ac:dyDescent="0.35">
      <c r="A832" s="43"/>
      <c r="B832" s="44"/>
      <c r="C832" s="46"/>
      <c r="D832" s="7"/>
      <c r="E832" s="7"/>
      <c r="F832" s="7"/>
      <c r="G832" s="7"/>
    </row>
    <row r="833" spans="1:7" x14ac:dyDescent="0.35">
      <c r="A833" s="43"/>
      <c r="B833" s="44"/>
      <c r="C833" s="46"/>
      <c r="D833" s="7"/>
      <c r="E833" s="7"/>
      <c r="F833" s="7"/>
      <c r="G833" s="7"/>
    </row>
    <row r="834" spans="1:7" x14ac:dyDescent="0.35">
      <c r="A834" s="43"/>
      <c r="B834" s="44"/>
      <c r="C834" s="46"/>
      <c r="D834" s="7"/>
      <c r="E834" s="7"/>
      <c r="F834" s="7"/>
      <c r="G834" s="7"/>
    </row>
    <row r="835" spans="1:7" x14ac:dyDescent="0.35">
      <c r="A835" s="43"/>
      <c r="B835" s="44"/>
      <c r="C835" s="46"/>
      <c r="D835" s="7"/>
      <c r="E835" s="7"/>
      <c r="F835" s="7"/>
      <c r="G835" s="7"/>
    </row>
    <row r="836" spans="1:7" x14ac:dyDescent="0.35">
      <c r="A836" s="43"/>
      <c r="B836" s="44"/>
      <c r="C836" s="46"/>
      <c r="D836" s="7"/>
      <c r="E836" s="7"/>
      <c r="F836" s="7"/>
      <c r="G836" s="7"/>
    </row>
    <row r="837" spans="1:7" x14ac:dyDescent="0.35">
      <c r="A837" s="43"/>
      <c r="B837" s="44"/>
      <c r="C837" s="46"/>
      <c r="D837" s="7"/>
      <c r="E837" s="7"/>
      <c r="F837" s="7"/>
      <c r="G837" s="7"/>
    </row>
    <row r="838" spans="1:7" x14ac:dyDescent="0.35">
      <c r="A838" s="43"/>
      <c r="B838" s="44"/>
      <c r="C838" s="46"/>
      <c r="D838" s="7"/>
      <c r="E838" s="7"/>
      <c r="F838" s="7"/>
      <c r="G838" s="7"/>
    </row>
    <row r="839" spans="1:7" x14ac:dyDescent="0.35">
      <c r="A839" s="43"/>
      <c r="B839" s="44"/>
      <c r="C839" s="46"/>
      <c r="D839" s="7"/>
      <c r="E839" s="7"/>
      <c r="F839" s="7"/>
      <c r="G839" s="7"/>
    </row>
    <row r="840" spans="1:7" x14ac:dyDescent="0.35">
      <c r="A840" s="43"/>
      <c r="B840" s="44"/>
      <c r="C840" s="46"/>
      <c r="D840" s="7"/>
      <c r="E840" s="7"/>
      <c r="F840" s="7"/>
      <c r="G840" s="7"/>
    </row>
    <row r="841" spans="1:7" x14ac:dyDescent="0.35">
      <c r="A841" s="43"/>
      <c r="B841" s="44"/>
      <c r="C841" s="46"/>
      <c r="D841" s="7"/>
      <c r="E841" s="7"/>
      <c r="F841" s="7"/>
      <c r="G841" s="7"/>
    </row>
    <row r="842" spans="1:7" x14ac:dyDescent="0.35">
      <c r="A842" s="43"/>
      <c r="B842" s="44"/>
      <c r="C842" s="46"/>
      <c r="D842" s="7"/>
      <c r="E842" s="7"/>
      <c r="F842" s="7"/>
      <c r="G842" s="7"/>
    </row>
    <row r="843" spans="1:7" x14ac:dyDescent="0.35">
      <c r="A843" s="43"/>
      <c r="B843" s="44"/>
      <c r="C843" s="46"/>
      <c r="D843" s="7"/>
      <c r="E843" s="7"/>
      <c r="F843" s="7"/>
      <c r="G843" s="7"/>
    </row>
    <row r="844" spans="1:7" x14ac:dyDescent="0.35">
      <c r="A844" s="43"/>
      <c r="B844" s="44"/>
      <c r="C844" s="46"/>
      <c r="D844" s="7"/>
      <c r="E844" s="7"/>
      <c r="F844" s="7"/>
      <c r="G844" s="7"/>
    </row>
    <row r="845" spans="1:7" x14ac:dyDescent="0.35">
      <c r="A845" s="43"/>
      <c r="B845" s="44"/>
      <c r="C845" s="46"/>
      <c r="D845" s="7"/>
      <c r="E845" s="7"/>
      <c r="F845" s="7"/>
      <c r="G845" s="7"/>
    </row>
    <row r="846" spans="1:7" x14ac:dyDescent="0.35">
      <c r="A846" s="43"/>
      <c r="B846" s="44"/>
      <c r="C846" s="46"/>
      <c r="D846" s="7"/>
      <c r="E846" s="7"/>
      <c r="F846" s="7"/>
      <c r="G846" s="7"/>
    </row>
    <row r="847" spans="1:7" x14ac:dyDescent="0.35">
      <c r="A847" s="43"/>
      <c r="B847" s="44"/>
      <c r="C847" s="46"/>
      <c r="D847" s="7"/>
      <c r="E847" s="7"/>
      <c r="F847" s="7"/>
      <c r="G847" s="7"/>
    </row>
    <row r="848" spans="1:7" x14ac:dyDescent="0.35">
      <c r="A848" s="43"/>
      <c r="B848" s="44"/>
      <c r="C848" s="46"/>
      <c r="D848" s="7"/>
      <c r="E848" s="7"/>
      <c r="F848" s="7"/>
      <c r="G848" s="7"/>
    </row>
    <row r="849" spans="1:7" x14ac:dyDescent="0.35">
      <c r="A849" s="43"/>
      <c r="B849" s="44"/>
      <c r="C849" s="46"/>
      <c r="D849" s="7"/>
      <c r="E849" s="7"/>
      <c r="F849" s="7"/>
      <c r="G849" s="7"/>
    </row>
    <row r="850" spans="1:7" x14ac:dyDescent="0.35">
      <c r="A850" s="43"/>
      <c r="B850" s="44"/>
      <c r="C850" s="46"/>
      <c r="D850" s="7"/>
      <c r="E850" s="7"/>
      <c r="F850" s="7"/>
      <c r="G850" s="7"/>
    </row>
    <row r="851" spans="1:7" x14ac:dyDescent="0.35">
      <c r="A851" s="43"/>
      <c r="B851" s="44"/>
      <c r="C851" s="46"/>
      <c r="D851" s="7"/>
      <c r="E851" s="7"/>
      <c r="F851" s="7"/>
      <c r="G851" s="7"/>
    </row>
    <row r="852" spans="1:7" x14ac:dyDescent="0.35">
      <c r="A852" s="43"/>
      <c r="B852" s="44"/>
      <c r="C852" s="46"/>
      <c r="D852" s="7"/>
      <c r="E852" s="7"/>
      <c r="F852" s="7"/>
      <c r="G852" s="7"/>
    </row>
    <row r="853" spans="1:7" x14ac:dyDescent="0.35">
      <c r="A853" s="43"/>
      <c r="B853" s="44"/>
      <c r="C853" s="46"/>
      <c r="D853" s="7"/>
      <c r="E853" s="7"/>
      <c r="F853" s="7"/>
      <c r="G853" s="7"/>
    </row>
    <row r="854" spans="1:7" x14ac:dyDescent="0.35">
      <c r="A854" s="43"/>
      <c r="B854" s="44"/>
      <c r="C854" s="46"/>
      <c r="D854" s="7"/>
      <c r="E854" s="7"/>
      <c r="F854" s="7"/>
      <c r="G854" s="7"/>
    </row>
    <row r="855" spans="1:7" x14ac:dyDescent="0.35">
      <c r="A855" s="43"/>
      <c r="B855" s="44"/>
      <c r="C855" s="46"/>
      <c r="D855" s="7"/>
      <c r="E855" s="7"/>
      <c r="F855" s="7"/>
      <c r="G855" s="7"/>
    </row>
    <row r="856" spans="1:7" x14ac:dyDescent="0.35">
      <c r="A856" s="43"/>
      <c r="B856" s="44"/>
      <c r="C856" s="46"/>
      <c r="D856" s="7"/>
      <c r="E856" s="7"/>
      <c r="F856" s="7"/>
      <c r="G856" s="7"/>
    </row>
    <row r="857" spans="1:7" x14ac:dyDescent="0.35">
      <c r="A857" s="43"/>
      <c r="B857" s="44"/>
      <c r="C857" s="46"/>
      <c r="D857" s="7"/>
      <c r="E857" s="7"/>
      <c r="F857" s="7"/>
      <c r="G857" s="7"/>
    </row>
    <row r="858" spans="1:7" x14ac:dyDescent="0.35">
      <c r="A858" s="43"/>
      <c r="B858" s="44"/>
      <c r="C858" s="46"/>
      <c r="D858" s="7"/>
      <c r="E858" s="7"/>
      <c r="F858" s="7"/>
      <c r="G858" s="7"/>
    </row>
    <row r="859" spans="1:7" x14ac:dyDescent="0.35">
      <c r="A859" s="43"/>
      <c r="B859" s="44"/>
      <c r="C859" s="46"/>
      <c r="D859" s="7"/>
      <c r="E859" s="7"/>
      <c r="F859" s="7"/>
      <c r="G859" s="7"/>
    </row>
    <row r="860" spans="1:7" x14ac:dyDescent="0.35">
      <c r="A860" s="43"/>
      <c r="B860" s="44"/>
      <c r="C860" s="46"/>
      <c r="D860" s="7"/>
      <c r="E860" s="7"/>
      <c r="F860" s="7"/>
      <c r="G860" s="7"/>
    </row>
    <row r="861" spans="1:7" x14ac:dyDescent="0.35">
      <c r="A861" s="43"/>
      <c r="B861" s="44"/>
      <c r="C861" s="46"/>
      <c r="D861" s="7"/>
      <c r="E861" s="7"/>
      <c r="F861" s="7"/>
      <c r="G861" s="7"/>
    </row>
    <row r="862" spans="1:7" x14ac:dyDescent="0.35">
      <c r="A862" s="43"/>
      <c r="B862" s="44"/>
      <c r="C862" s="46"/>
      <c r="D862" s="7"/>
      <c r="E862" s="7"/>
      <c r="F862" s="7"/>
      <c r="G862" s="7"/>
    </row>
    <row r="863" spans="1:7" x14ac:dyDescent="0.35">
      <c r="A863" s="43"/>
      <c r="B863" s="44"/>
      <c r="C863" s="46"/>
      <c r="D863" s="7"/>
      <c r="E863" s="7"/>
      <c r="F863" s="7"/>
      <c r="G863" s="7"/>
    </row>
    <row r="864" spans="1:7" x14ac:dyDescent="0.35">
      <c r="A864" s="43"/>
      <c r="B864" s="44"/>
      <c r="C864" s="46"/>
      <c r="D864" s="7"/>
      <c r="E864" s="7"/>
      <c r="F864" s="7"/>
      <c r="G864" s="7"/>
    </row>
    <row r="865" spans="1:7" x14ac:dyDescent="0.35">
      <c r="A865" s="43"/>
      <c r="B865" s="44"/>
      <c r="C865" s="46"/>
      <c r="D865" s="7"/>
      <c r="E865" s="7"/>
      <c r="F865" s="7"/>
      <c r="G865" s="7"/>
    </row>
    <row r="866" spans="1:7" x14ac:dyDescent="0.35">
      <c r="A866" s="43"/>
      <c r="B866" s="44"/>
      <c r="C866" s="46"/>
      <c r="D866" s="7"/>
      <c r="E866" s="7"/>
      <c r="F866" s="7"/>
      <c r="G866" s="7"/>
    </row>
    <row r="867" spans="1:7" x14ac:dyDescent="0.35">
      <c r="A867" s="43"/>
      <c r="B867" s="44"/>
      <c r="C867" s="46"/>
      <c r="D867" s="7"/>
      <c r="E867" s="7"/>
      <c r="F867" s="7"/>
      <c r="G867" s="7"/>
    </row>
    <row r="868" spans="1:7" x14ac:dyDescent="0.35">
      <c r="A868" s="43"/>
      <c r="B868" s="44"/>
      <c r="C868" s="46"/>
      <c r="D868" s="7"/>
      <c r="E868" s="7"/>
      <c r="F868" s="7"/>
      <c r="G868" s="7"/>
    </row>
    <row r="869" spans="1:7" x14ac:dyDescent="0.35">
      <c r="A869" s="43"/>
      <c r="B869" s="44"/>
      <c r="C869" s="46"/>
      <c r="D869" s="7"/>
      <c r="E869" s="7"/>
      <c r="F869" s="7"/>
      <c r="G869" s="7"/>
    </row>
    <row r="870" spans="1:7" x14ac:dyDescent="0.35">
      <c r="A870" s="43"/>
      <c r="B870" s="44"/>
      <c r="C870" s="46"/>
      <c r="D870" s="7"/>
      <c r="E870" s="7"/>
      <c r="F870" s="7"/>
      <c r="G870" s="7"/>
    </row>
    <row r="871" spans="1:7" x14ac:dyDescent="0.35">
      <c r="A871" s="43"/>
      <c r="B871" s="44"/>
      <c r="C871" s="46"/>
      <c r="D871" s="7"/>
      <c r="E871" s="7"/>
      <c r="F871" s="7"/>
      <c r="G871" s="7"/>
    </row>
    <row r="872" spans="1:7" x14ac:dyDescent="0.35">
      <c r="A872" s="43"/>
      <c r="B872" s="44"/>
      <c r="C872" s="46"/>
      <c r="D872" s="7"/>
      <c r="E872" s="7"/>
      <c r="F872" s="7"/>
      <c r="G872" s="7"/>
    </row>
    <row r="873" spans="1:7" x14ac:dyDescent="0.35">
      <c r="A873" s="43"/>
      <c r="B873" s="44"/>
      <c r="C873" s="46"/>
      <c r="D873" s="7"/>
      <c r="E873" s="7"/>
      <c r="F873" s="7"/>
      <c r="G873" s="7"/>
    </row>
    <row r="874" spans="1:7" x14ac:dyDescent="0.35">
      <c r="A874" s="43"/>
      <c r="B874" s="44"/>
      <c r="C874" s="46"/>
      <c r="D874" s="7"/>
      <c r="E874" s="7"/>
      <c r="F874" s="7"/>
      <c r="G874" s="7"/>
    </row>
    <row r="875" spans="1:7" x14ac:dyDescent="0.35">
      <c r="A875" s="43"/>
      <c r="B875" s="44"/>
      <c r="C875" s="46"/>
      <c r="D875" s="7"/>
      <c r="E875" s="7"/>
      <c r="F875" s="7"/>
      <c r="G875" s="7"/>
    </row>
    <row r="876" spans="1:7" x14ac:dyDescent="0.35">
      <c r="A876" s="43"/>
      <c r="B876" s="44"/>
      <c r="C876" s="46"/>
      <c r="D876" s="7"/>
      <c r="E876" s="7"/>
      <c r="F876" s="7"/>
      <c r="G876" s="7"/>
    </row>
    <row r="877" spans="1:7" x14ac:dyDescent="0.35">
      <c r="A877" s="43"/>
      <c r="B877" s="44"/>
      <c r="C877" s="46"/>
      <c r="D877" s="7"/>
      <c r="E877" s="7"/>
      <c r="F877" s="7"/>
      <c r="G877" s="7"/>
    </row>
    <row r="878" spans="1:7" x14ac:dyDescent="0.35">
      <c r="A878" s="43"/>
      <c r="B878" s="44"/>
      <c r="C878" s="46"/>
      <c r="D878" s="7"/>
      <c r="E878" s="7"/>
      <c r="F878" s="7"/>
      <c r="G878" s="7"/>
    </row>
    <row r="879" spans="1:7" x14ac:dyDescent="0.35">
      <c r="A879" s="43"/>
      <c r="B879" s="44"/>
      <c r="C879" s="46"/>
      <c r="D879" s="7"/>
      <c r="E879" s="7"/>
      <c r="F879" s="7"/>
      <c r="G879" s="7"/>
    </row>
    <row r="880" spans="1:7" x14ac:dyDescent="0.35">
      <c r="A880" s="43"/>
      <c r="B880" s="44"/>
      <c r="C880" s="46"/>
      <c r="D880" s="7"/>
      <c r="E880" s="7"/>
      <c r="F880" s="7"/>
      <c r="G880" s="7"/>
    </row>
    <row r="881" spans="1:7" x14ac:dyDescent="0.35">
      <c r="A881" s="43"/>
      <c r="B881" s="44"/>
      <c r="C881" s="46"/>
      <c r="D881" s="7"/>
      <c r="E881" s="7"/>
      <c r="F881" s="7"/>
      <c r="G881" s="7"/>
    </row>
    <row r="882" spans="1:7" x14ac:dyDescent="0.35">
      <c r="A882" s="43"/>
      <c r="B882" s="44"/>
      <c r="C882" s="46"/>
      <c r="D882" s="7"/>
      <c r="E882" s="7"/>
      <c r="F882" s="7"/>
      <c r="G882" s="7"/>
    </row>
    <row r="883" spans="1:7" x14ac:dyDescent="0.35">
      <c r="A883" s="43"/>
      <c r="B883" s="44"/>
      <c r="C883" s="46"/>
      <c r="D883" s="7"/>
      <c r="E883" s="7"/>
      <c r="F883" s="7"/>
      <c r="G883" s="7"/>
    </row>
    <row r="884" spans="1:7" x14ac:dyDescent="0.35">
      <c r="A884" s="43"/>
      <c r="B884" s="44"/>
      <c r="C884" s="46"/>
      <c r="D884" s="7"/>
      <c r="E884" s="7"/>
      <c r="F884" s="7"/>
      <c r="G884" s="7"/>
    </row>
    <row r="885" spans="1:7" x14ac:dyDescent="0.35">
      <c r="A885" s="43"/>
      <c r="B885" s="44"/>
      <c r="C885" s="46"/>
      <c r="D885" s="7"/>
      <c r="E885" s="7"/>
      <c r="F885" s="7"/>
      <c r="G885" s="7"/>
    </row>
    <row r="886" spans="1:7" x14ac:dyDescent="0.35">
      <c r="A886" s="43"/>
      <c r="B886" s="44"/>
      <c r="C886" s="46"/>
      <c r="D886" s="7"/>
      <c r="E886" s="7"/>
      <c r="F886" s="7"/>
      <c r="G886" s="7"/>
    </row>
    <row r="887" spans="1:7" x14ac:dyDescent="0.35">
      <c r="A887" s="43"/>
      <c r="B887" s="44"/>
      <c r="C887" s="46"/>
      <c r="D887" s="7"/>
      <c r="E887" s="7"/>
      <c r="F887" s="7"/>
      <c r="G887" s="7"/>
    </row>
    <row r="888" spans="1:7" x14ac:dyDescent="0.35">
      <c r="A888" s="43"/>
      <c r="B888" s="44"/>
      <c r="C888" s="46"/>
      <c r="D888" s="7"/>
      <c r="E888" s="7"/>
      <c r="F888" s="7"/>
      <c r="G888" s="7"/>
    </row>
    <row r="889" spans="1:7" x14ac:dyDescent="0.35">
      <c r="A889" s="43"/>
      <c r="B889" s="44"/>
      <c r="C889" s="46"/>
      <c r="D889" s="7"/>
      <c r="E889" s="7"/>
      <c r="F889" s="7"/>
      <c r="G889" s="7"/>
    </row>
    <row r="890" spans="1:7" x14ac:dyDescent="0.35">
      <c r="A890" s="43"/>
      <c r="B890" s="44"/>
      <c r="C890" s="46"/>
      <c r="D890" s="7"/>
      <c r="E890" s="7"/>
      <c r="F890" s="7"/>
      <c r="G890" s="7"/>
    </row>
    <row r="891" spans="1:7" x14ac:dyDescent="0.35">
      <c r="A891" s="43"/>
      <c r="B891" s="44"/>
      <c r="C891" s="46"/>
      <c r="D891" s="7"/>
      <c r="E891" s="7"/>
      <c r="F891" s="7"/>
      <c r="G891" s="7"/>
    </row>
    <row r="892" spans="1:7" x14ac:dyDescent="0.35">
      <c r="A892" s="43"/>
      <c r="B892" s="44"/>
      <c r="C892" s="46"/>
      <c r="D892" s="7"/>
      <c r="E892" s="7"/>
      <c r="F892" s="7"/>
      <c r="G892" s="7"/>
    </row>
    <row r="893" spans="1:7" x14ac:dyDescent="0.35">
      <c r="A893" s="43"/>
      <c r="B893" s="44"/>
      <c r="C893" s="46"/>
      <c r="D893" s="7"/>
      <c r="E893" s="7"/>
      <c r="F893" s="7"/>
      <c r="G893" s="7"/>
    </row>
    <row r="894" spans="1:7" x14ac:dyDescent="0.35">
      <c r="A894" s="43"/>
      <c r="B894" s="44"/>
      <c r="C894" s="46"/>
      <c r="D894" s="7"/>
      <c r="E894" s="7"/>
      <c r="F894" s="7"/>
      <c r="G894" s="7"/>
    </row>
    <row r="895" spans="1:7" x14ac:dyDescent="0.35">
      <c r="A895" s="43"/>
      <c r="B895" s="44"/>
      <c r="C895" s="46"/>
      <c r="D895" s="7"/>
      <c r="E895" s="7"/>
      <c r="F895" s="7"/>
      <c r="G895" s="7"/>
    </row>
    <row r="896" spans="1:7" x14ac:dyDescent="0.35">
      <c r="A896" s="43"/>
      <c r="B896" s="44"/>
      <c r="C896" s="46"/>
      <c r="D896" s="7"/>
      <c r="E896" s="7"/>
      <c r="F896" s="7"/>
      <c r="G896" s="7"/>
    </row>
    <row r="897" spans="1:7" x14ac:dyDescent="0.35">
      <c r="A897" s="43"/>
      <c r="B897" s="44"/>
      <c r="C897" s="46"/>
      <c r="D897" s="7"/>
      <c r="E897" s="7"/>
      <c r="F897" s="7"/>
      <c r="G897" s="7"/>
    </row>
    <row r="898" spans="1:7" x14ac:dyDescent="0.35">
      <c r="A898" s="43"/>
      <c r="B898" s="44"/>
      <c r="C898" s="46"/>
      <c r="D898" s="7"/>
      <c r="E898" s="7"/>
      <c r="F898" s="7"/>
      <c r="G898" s="7"/>
    </row>
    <row r="899" spans="1:7" x14ac:dyDescent="0.35">
      <c r="A899" s="43"/>
      <c r="B899" s="44"/>
      <c r="C899" s="46"/>
      <c r="D899" s="7"/>
      <c r="E899" s="7"/>
      <c r="F899" s="7"/>
      <c r="G899" s="7"/>
    </row>
    <row r="900" spans="1:7" x14ac:dyDescent="0.35">
      <c r="A900" s="43"/>
      <c r="B900" s="44"/>
      <c r="C900" s="46"/>
      <c r="D900" s="7"/>
      <c r="E900" s="7"/>
      <c r="F900" s="7"/>
      <c r="G900" s="7"/>
    </row>
    <row r="901" spans="1:7" x14ac:dyDescent="0.35">
      <c r="A901" s="43"/>
      <c r="B901" s="44"/>
      <c r="C901" s="46"/>
      <c r="D901" s="7"/>
      <c r="E901" s="7"/>
      <c r="F901" s="7"/>
      <c r="G901" s="7"/>
    </row>
    <row r="902" spans="1:7" x14ac:dyDescent="0.35">
      <c r="A902" s="43"/>
      <c r="B902" s="44"/>
      <c r="C902" s="46"/>
      <c r="D902" s="7"/>
      <c r="E902" s="7"/>
      <c r="F902" s="7"/>
      <c r="G902" s="7"/>
    </row>
    <row r="903" spans="1:7" x14ac:dyDescent="0.35">
      <c r="A903" s="43"/>
      <c r="B903" s="44"/>
      <c r="C903" s="46"/>
      <c r="D903" s="7"/>
      <c r="E903" s="7"/>
      <c r="F903" s="7"/>
      <c r="G903" s="7"/>
    </row>
    <row r="904" spans="1:7" x14ac:dyDescent="0.35">
      <c r="A904" s="43"/>
      <c r="B904" s="44"/>
      <c r="C904" s="46"/>
      <c r="D904" s="7"/>
      <c r="E904" s="7"/>
      <c r="F904" s="7"/>
      <c r="G904" s="7"/>
    </row>
    <row r="905" spans="1:7" x14ac:dyDescent="0.35">
      <c r="A905" s="43"/>
      <c r="B905" s="44"/>
      <c r="C905" s="46"/>
      <c r="D905" s="7"/>
      <c r="E905" s="7"/>
      <c r="F905" s="7"/>
      <c r="G905" s="7"/>
    </row>
    <row r="906" spans="1:7" x14ac:dyDescent="0.35">
      <c r="A906" s="43"/>
      <c r="B906" s="44"/>
      <c r="C906" s="46"/>
      <c r="D906" s="7"/>
      <c r="E906" s="7"/>
      <c r="F906" s="7"/>
      <c r="G906" s="7"/>
    </row>
    <row r="907" spans="1:7" x14ac:dyDescent="0.35">
      <c r="A907" s="43"/>
      <c r="B907" s="44"/>
      <c r="C907" s="46"/>
      <c r="D907" s="7"/>
      <c r="E907" s="7"/>
      <c r="F907" s="7"/>
      <c r="G907" s="7"/>
    </row>
    <row r="908" spans="1:7" x14ac:dyDescent="0.35">
      <c r="A908" s="43"/>
      <c r="B908" s="44"/>
      <c r="C908" s="46"/>
      <c r="D908" s="7"/>
      <c r="E908" s="7"/>
      <c r="F908" s="7"/>
      <c r="G908" s="7"/>
    </row>
    <row r="909" spans="1:7" x14ac:dyDescent="0.35">
      <c r="A909" s="43"/>
      <c r="B909" s="44"/>
      <c r="C909" s="46"/>
      <c r="D909" s="7"/>
      <c r="E909" s="7"/>
      <c r="F909" s="7"/>
      <c r="G909" s="7"/>
    </row>
    <row r="910" spans="1:7" x14ac:dyDescent="0.35">
      <c r="A910" s="43"/>
      <c r="B910" s="44"/>
      <c r="C910" s="46"/>
      <c r="D910" s="7"/>
      <c r="E910" s="7"/>
      <c r="F910" s="7"/>
      <c r="G910" s="7"/>
    </row>
    <row r="911" spans="1:7" x14ac:dyDescent="0.35">
      <c r="A911" s="43"/>
      <c r="B911" s="44"/>
      <c r="C911" s="46"/>
      <c r="D911" s="7"/>
      <c r="E911" s="7"/>
      <c r="F911" s="7"/>
      <c r="G911" s="7"/>
    </row>
    <row r="912" spans="1:7" x14ac:dyDescent="0.35">
      <c r="A912" s="43"/>
      <c r="B912" s="44"/>
      <c r="C912" s="46"/>
      <c r="D912" s="7"/>
      <c r="E912" s="7"/>
      <c r="F912" s="7"/>
      <c r="G912" s="7"/>
    </row>
    <row r="913" spans="1:7" x14ac:dyDescent="0.35">
      <c r="A913" s="43"/>
      <c r="B913" s="44"/>
      <c r="C913" s="46"/>
      <c r="D913" s="7"/>
      <c r="E913" s="7"/>
      <c r="F913" s="7"/>
      <c r="G913" s="7"/>
    </row>
    <row r="914" spans="1:7" x14ac:dyDescent="0.35">
      <c r="A914" s="43"/>
      <c r="B914" s="44"/>
      <c r="C914" s="46"/>
      <c r="D914" s="7"/>
      <c r="E914" s="7"/>
      <c r="F914" s="7"/>
      <c r="G914" s="7"/>
    </row>
    <row r="915" spans="1:7" x14ac:dyDescent="0.35">
      <c r="A915" s="43"/>
      <c r="B915" s="44"/>
      <c r="C915" s="46"/>
      <c r="D915" s="7"/>
      <c r="E915" s="7"/>
      <c r="F915" s="7"/>
      <c r="G915" s="7"/>
    </row>
    <row r="916" spans="1:7" x14ac:dyDescent="0.35">
      <c r="A916" s="43"/>
      <c r="B916" s="44"/>
      <c r="C916" s="46"/>
      <c r="D916" s="7"/>
      <c r="E916" s="7"/>
      <c r="F916" s="7"/>
      <c r="G916" s="7"/>
    </row>
    <row r="917" spans="1:7" x14ac:dyDescent="0.35">
      <c r="A917" s="43"/>
      <c r="B917" s="44"/>
      <c r="C917" s="46"/>
      <c r="D917" s="7"/>
      <c r="E917" s="7"/>
      <c r="F917" s="7"/>
      <c r="G917" s="7"/>
    </row>
    <row r="918" spans="1:7" x14ac:dyDescent="0.35">
      <c r="A918" s="43"/>
      <c r="B918" s="44"/>
      <c r="C918" s="46"/>
      <c r="D918" s="7"/>
      <c r="E918" s="7"/>
      <c r="F918" s="7"/>
      <c r="G918" s="7"/>
    </row>
    <row r="919" spans="1:7" x14ac:dyDescent="0.35">
      <c r="A919" s="43"/>
      <c r="B919" s="44"/>
      <c r="C919" s="46"/>
      <c r="D919" s="7"/>
      <c r="E919" s="7"/>
      <c r="F919" s="7"/>
      <c r="G919" s="7"/>
    </row>
    <row r="920" spans="1:7" x14ac:dyDescent="0.35">
      <c r="A920" s="43"/>
      <c r="B920" s="44"/>
      <c r="C920" s="46"/>
      <c r="D920" s="7"/>
      <c r="E920" s="7"/>
      <c r="F920" s="7"/>
      <c r="G920" s="7"/>
    </row>
    <row r="921" spans="1:7" x14ac:dyDescent="0.35">
      <c r="A921" s="43"/>
      <c r="B921" s="44"/>
      <c r="C921" s="46"/>
      <c r="D921" s="7"/>
      <c r="E921" s="7"/>
      <c r="F921" s="7"/>
      <c r="G921" s="7"/>
    </row>
    <row r="922" spans="1:7" x14ac:dyDescent="0.35">
      <c r="A922" s="43"/>
      <c r="B922" s="44"/>
      <c r="C922" s="46"/>
      <c r="D922" s="7"/>
      <c r="E922" s="7"/>
      <c r="F922" s="7"/>
      <c r="G922" s="7"/>
    </row>
    <row r="923" spans="1:7" x14ac:dyDescent="0.35">
      <c r="A923" s="43"/>
      <c r="B923" s="44"/>
      <c r="C923" s="46"/>
      <c r="D923" s="7"/>
      <c r="E923" s="7"/>
      <c r="F923" s="7"/>
      <c r="G923" s="7"/>
    </row>
    <row r="924" spans="1:7" x14ac:dyDescent="0.35">
      <c r="A924" s="43"/>
      <c r="B924" s="44"/>
      <c r="C924" s="46"/>
      <c r="D924" s="7"/>
      <c r="E924" s="7"/>
      <c r="F924" s="7"/>
      <c r="G924" s="7"/>
    </row>
    <row r="925" spans="1:7" x14ac:dyDescent="0.35">
      <c r="A925" s="43"/>
      <c r="B925" s="44"/>
      <c r="C925" s="46"/>
      <c r="D925" s="7"/>
      <c r="E925" s="7"/>
      <c r="F925" s="7"/>
      <c r="G925" s="7"/>
    </row>
    <row r="926" spans="1:7" x14ac:dyDescent="0.35">
      <c r="A926" s="43"/>
      <c r="B926" s="44"/>
      <c r="C926" s="46"/>
      <c r="D926" s="7"/>
      <c r="E926" s="7"/>
      <c r="F926" s="7"/>
      <c r="G926" s="7"/>
    </row>
    <row r="927" spans="1:7" x14ac:dyDescent="0.35">
      <c r="A927" s="43"/>
      <c r="B927" s="44"/>
      <c r="C927" s="46"/>
      <c r="D927" s="7"/>
      <c r="E927" s="7"/>
      <c r="F927" s="7"/>
      <c r="G927" s="7"/>
    </row>
    <row r="928" spans="1:7" x14ac:dyDescent="0.35">
      <c r="A928" s="43"/>
      <c r="B928" s="44"/>
      <c r="C928" s="46"/>
      <c r="D928" s="7"/>
      <c r="E928" s="7"/>
      <c r="F928" s="7"/>
      <c r="G928" s="7"/>
    </row>
    <row r="929" spans="1:7" x14ac:dyDescent="0.35">
      <c r="A929" s="43"/>
      <c r="B929" s="44"/>
      <c r="C929" s="46"/>
      <c r="D929" s="7"/>
      <c r="E929" s="7"/>
      <c r="F929" s="7"/>
      <c r="G929" s="7"/>
    </row>
    <row r="930" spans="1:7" x14ac:dyDescent="0.35">
      <c r="A930" s="43"/>
      <c r="B930" s="44"/>
      <c r="C930" s="46"/>
      <c r="D930" s="7"/>
      <c r="E930" s="7"/>
      <c r="F930" s="7"/>
      <c r="G930" s="7"/>
    </row>
    <row r="931" spans="1:7" x14ac:dyDescent="0.35">
      <c r="A931" s="43"/>
      <c r="B931" s="44"/>
      <c r="C931" s="46"/>
      <c r="D931" s="7"/>
      <c r="E931" s="7"/>
      <c r="F931" s="7"/>
      <c r="G931" s="7"/>
    </row>
    <row r="932" spans="1:7" x14ac:dyDescent="0.35">
      <c r="A932" s="43"/>
      <c r="B932" s="44"/>
      <c r="C932" s="46"/>
      <c r="D932" s="7"/>
      <c r="E932" s="7"/>
      <c r="F932" s="7"/>
      <c r="G932" s="7"/>
    </row>
    <row r="933" spans="1:7" x14ac:dyDescent="0.35">
      <c r="A933" s="43"/>
      <c r="B933" s="44"/>
      <c r="C933" s="46"/>
      <c r="D933" s="7"/>
      <c r="E933" s="7"/>
      <c r="F933" s="7"/>
      <c r="G933" s="7"/>
    </row>
    <row r="934" spans="1:7" x14ac:dyDescent="0.35">
      <c r="A934" s="43"/>
      <c r="B934" s="44"/>
      <c r="C934" s="46"/>
      <c r="D934" s="7"/>
      <c r="E934" s="7"/>
      <c r="F934" s="7"/>
      <c r="G934" s="7"/>
    </row>
    <row r="935" spans="1:7" x14ac:dyDescent="0.35">
      <c r="A935" s="43"/>
      <c r="B935" s="44"/>
      <c r="C935" s="46"/>
      <c r="D935" s="7"/>
      <c r="E935" s="7"/>
      <c r="F935" s="7"/>
      <c r="G935" s="7"/>
    </row>
    <row r="936" spans="1:7" x14ac:dyDescent="0.35">
      <c r="A936" s="43"/>
      <c r="B936" s="44"/>
      <c r="C936" s="46"/>
      <c r="D936" s="7"/>
      <c r="E936" s="7"/>
      <c r="F936" s="7"/>
      <c r="G936" s="7"/>
    </row>
    <row r="937" spans="1:7" x14ac:dyDescent="0.35">
      <c r="A937" s="43"/>
      <c r="B937" s="44"/>
      <c r="C937" s="46"/>
      <c r="D937" s="7"/>
      <c r="E937" s="7"/>
      <c r="F937" s="7"/>
      <c r="G937" s="7"/>
    </row>
    <row r="938" spans="1:7" x14ac:dyDescent="0.35">
      <c r="A938" s="43"/>
      <c r="B938" s="44"/>
      <c r="C938" s="46"/>
      <c r="D938" s="7"/>
      <c r="E938" s="7"/>
      <c r="F938" s="7"/>
      <c r="G938" s="7"/>
    </row>
    <row r="939" spans="1:7" x14ac:dyDescent="0.35">
      <c r="A939" s="43"/>
      <c r="B939" s="44"/>
      <c r="C939" s="46"/>
      <c r="D939" s="7"/>
      <c r="E939" s="7"/>
      <c r="F939" s="7"/>
      <c r="G939" s="7"/>
    </row>
    <row r="940" spans="1:7" x14ac:dyDescent="0.35">
      <c r="A940" s="43"/>
      <c r="B940" s="44"/>
      <c r="C940" s="46"/>
      <c r="D940" s="7"/>
      <c r="E940" s="7"/>
      <c r="F940" s="7"/>
      <c r="G940" s="7"/>
    </row>
    <row r="941" spans="1:7" x14ac:dyDescent="0.35">
      <c r="A941" s="43"/>
      <c r="B941" s="44"/>
      <c r="C941" s="46"/>
      <c r="D941" s="7"/>
      <c r="E941" s="7"/>
      <c r="F941" s="7"/>
      <c r="G941" s="7"/>
    </row>
    <row r="942" spans="1:7" x14ac:dyDescent="0.35">
      <c r="A942" s="43"/>
      <c r="B942" s="44"/>
      <c r="C942" s="46"/>
      <c r="D942" s="7"/>
      <c r="E942" s="7"/>
      <c r="F942" s="7"/>
      <c r="G942" s="7"/>
    </row>
    <row r="943" spans="1:7" x14ac:dyDescent="0.35">
      <c r="A943" s="43"/>
      <c r="B943" s="44"/>
      <c r="C943" s="46"/>
      <c r="D943" s="7"/>
      <c r="E943" s="7"/>
      <c r="F943" s="7"/>
      <c r="G943" s="7"/>
    </row>
    <row r="944" spans="1:7" x14ac:dyDescent="0.35">
      <c r="A944" s="43"/>
      <c r="B944" s="44"/>
      <c r="C944" s="46"/>
      <c r="D944" s="7"/>
      <c r="E944" s="7"/>
      <c r="F944" s="7"/>
      <c r="G944" s="7"/>
    </row>
    <row r="945" spans="1:7" x14ac:dyDescent="0.35">
      <c r="A945" s="43"/>
      <c r="B945" s="44"/>
      <c r="C945" s="46"/>
      <c r="D945" s="7"/>
      <c r="E945" s="7"/>
      <c r="F945" s="7"/>
      <c r="G945" s="7"/>
    </row>
    <row r="946" spans="1:7" x14ac:dyDescent="0.35">
      <c r="A946" s="43"/>
      <c r="B946" s="44"/>
      <c r="C946" s="46"/>
      <c r="D946" s="7"/>
      <c r="E946" s="7"/>
      <c r="F946" s="7"/>
      <c r="G946" s="7"/>
    </row>
    <row r="947" spans="1:7" x14ac:dyDescent="0.35">
      <c r="A947" s="43"/>
      <c r="B947" s="44"/>
      <c r="C947" s="46"/>
      <c r="D947" s="7"/>
      <c r="E947" s="7"/>
      <c r="F947" s="7"/>
      <c r="G947" s="7"/>
    </row>
    <row r="948" spans="1:7" x14ac:dyDescent="0.35">
      <c r="A948" s="43"/>
      <c r="B948" s="44"/>
      <c r="C948" s="46"/>
      <c r="D948" s="7"/>
      <c r="E948" s="7"/>
      <c r="F948" s="7"/>
      <c r="G948" s="7"/>
    </row>
    <row r="949" spans="1:7" x14ac:dyDescent="0.35">
      <c r="A949" s="43"/>
      <c r="B949" s="44"/>
      <c r="C949" s="46"/>
      <c r="D949" s="7"/>
      <c r="E949" s="7"/>
      <c r="F949" s="7"/>
      <c r="G949" s="7"/>
    </row>
    <row r="950" spans="1:7" x14ac:dyDescent="0.35">
      <c r="A950" s="43"/>
      <c r="B950" s="44"/>
      <c r="C950" s="46"/>
      <c r="D950" s="7"/>
      <c r="E950" s="7"/>
      <c r="F950" s="7"/>
      <c r="G950" s="7"/>
    </row>
    <row r="951" spans="1:7" x14ac:dyDescent="0.35">
      <c r="A951" s="43"/>
      <c r="B951" s="44"/>
      <c r="C951" s="46"/>
      <c r="D951" s="7"/>
      <c r="E951" s="7"/>
      <c r="F951" s="7"/>
      <c r="G951" s="7"/>
    </row>
    <row r="952" spans="1:7" x14ac:dyDescent="0.35">
      <c r="A952" s="43"/>
      <c r="B952" s="44"/>
      <c r="C952" s="46"/>
      <c r="D952" s="7"/>
      <c r="E952" s="7"/>
      <c r="F952" s="7"/>
      <c r="G952" s="7"/>
    </row>
    <row r="953" spans="1:7" x14ac:dyDescent="0.35">
      <c r="A953" s="43"/>
      <c r="B953" s="44"/>
      <c r="C953" s="46"/>
      <c r="D953" s="7"/>
      <c r="E953" s="7"/>
      <c r="F953" s="7"/>
      <c r="G953" s="7"/>
    </row>
    <row r="954" spans="1:7" x14ac:dyDescent="0.35">
      <c r="A954" s="43"/>
      <c r="B954" s="44"/>
      <c r="C954" s="46"/>
      <c r="D954" s="7"/>
      <c r="E954" s="7"/>
      <c r="F954" s="7"/>
      <c r="G954" s="7"/>
    </row>
    <row r="955" spans="1:7" x14ac:dyDescent="0.35">
      <c r="A955" s="43"/>
      <c r="B955" s="44"/>
      <c r="C955" s="46"/>
      <c r="D955" s="7"/>
      <c r="E955" s="7"/>
      <c r="F955" s="7"/>
      <c r="G955" s="7"/>
    </row>
    <row r="956" spans="1:7" x14ac:dyDescent="0.35">
      <c r="A956" s="43"/>
      <c r="B956" s="44"/>
      <c r="C956" s="46"/>
      <c r="D956" s="7"/>
      <c r="E956" s="7"/>
      <c r="F956" s="7"/>
      <c r="G956" s="7"/>
    </row>
    <row r="957" spans="1:7" x14ac:dyDescent="0.35">
      <c r="A957" s="43"/>
      <c r="B957" s="44"/>
      <c r="C957" s="46"/>
      <c r="D957" s="7"/>
      <c r="E957" s="7"/>
      <c r="F957" s="7"/>
      <c r="G957" s="7"/>
    </row>
    <row r="958" spans="1:7" x14ac:dyDescent="0.35">
      <c r="A958" s="43"/>
      <c r="B958" s="44"/>
      <c r="C958" s="46"/>
      <c r="D958" s="7"/>
      <c r="E958" s="7"/>
      <c r="F958" s="7"/>
      <c r="G958" s="7"/>
    </row>
    <row r="959" spans="1:7" x14ac:dyDescent="0.35">
      <c r="A959" s="43"/>
      <c r="B959" s="44"/>
      <c r="C959" s="46"/>
      <c r="D959" s="7"/>
      <c r="E959" s="7"/>
      <c r="F959" s="7"/>
      <c r="G959" s="7"/>
    </row>
    <row r="960" spans="1:7" x14ac:dyDescent="0.35">
      <c r="A960" s="43"/>
      <c r="B960" s="44"/>
      <c r="C960" s="46"/>
      <c r="D960" s="7"/>
      <c r="E960" s="7"/>
      <c r="F960" s="7"/>
      <c r="G960" s="7"/>
    </row>
    <row r="961" spans="1:7" x14ac:dyDescent="0.35">
      <c r="A961" s="43"/>
      <c r="B961" s="44"/>
      <c r="C961" s="46"/>
      <c r="D961" s="7"/>
      <c r="E961" s="7"/>
      <c r="F961" s="7"/>
      <c r="G961" s="7"/>
    </row>
    <row r="962" spans="1:7" x14ac:dyDescent="0.35">
      <c r="A962" s="43"/>
      <c r="B962" s="44"/>
      <c r="C962" s="46"/>
      <c r="D962" s="7"/>
      <c r="E962" s="7"/>
      <c r="F962" s="7"/>
      <c r="G962" s="7"/>
    </row>
    <row r="963" spans="1:7" x14ac:dyDescent="0.35">
      <c r="A963" s="43"/>
      <c r="B963" s="44"/>
      <c r="C963" s="46"/>
      <c r="D963" s="7"/>
      <c r="E963" s="7"/>
      <c r="F963" s="7"/>
      <c r="G963" s="7"/>
    </row>
    <row r="964" spans="1:7" x14ac:dyDescent="0.35">
      <c r="A964" s="43"/>
      <c r="B964" s="44"/>
      <c r="C964" s="46"/>
      <c r="D964" s="7"/>
      <c r="E964" s="7"/>
      <c r="F964" s="7"/>
      <c r="G964" s="7"/>
    </row>
    <row r="965" spans="1:7" x14ac:dyDescent="0.35">
      <c r="A965" s="43"/>
      <c r="B965" s="44"/>
      <c r="C965" s="46"/>
      <c r="D965" s="7"/>
      <c r="E965" s="7"/>
      <c r="F965" s="7"/>
      <c r="G965" s="7"/>
    </row>
    <row r="966" spans="1:7" x14ac:dyDescent="0.35">
      <c r="A966" s="43"/>
      <c r="B966" s="44"/>
      <c r="C966" s="46"/>
      <c r="D966" s="7"/>
      <c r="E966" s="7"/>
      <c r="F966" s="7"/>
      <c r="G966" s="7"/>
    </row>
    <row r="967" spans="1:7" x14ac:dyDescent="0.35">
      <c r="A967" s="43"/>
      <c r="B967" s="44"/>
      <c r="C967" s="46"/>
      <c r="D967" s="7"/>
      <c r="E967" s="7"/>
      <c r="F967" s="7"/>
      <c r="G967" s="7"/>
    </row>
    <row r="968" spans="1:7" x14ac:dyDescent="0.35">
      <c r="A968" s="43"/>
      <c r="B968" s="44"/>
      <c r="C968" s="46"/>
      <c r="D968" s="7"/>
      <c r="E968" s="7"/>
      <c r="F968" s="7"/>
      <c r="G968" s="7"/>
    </row>
    <row r="969" spans="1:7" x14ac:dyDescent="0.35">
      <c r="A969" s="43"/>
      <c r="B969" s="44"/>
      <c r="C969" s="46"/>
      <c r="D969" s="7"/>
      <c r="E969" s="7"/>
      <c r="F969" s="7"/>
      <c r="G969" s="7"/>
    </row>
    <row r="970" spans="1:7" x14ac:dyDescent="0.35">
      <c r="A970" s="43"/>
      <c r="B970" s="44"/>
      <c r="C970" s="46"/>
      <c r="D970" s="7"/>
      <c r="E970" s="7"/>
      <c r="F970" s="7"/>
      <c r="G970" s="7"/>
    </row>
    <row r="971" spans="1:7" x14ac:dyDescent="0.35">
      <c r="A971" s="43"/>
      <c r="B971" s="44"/>
      <c r="C971" s="46"/>
      <c r="D971" s="7"/>
      <c r="E971" s="7"/>
      <c r="F971" s="7"/>
      <c r="G971" s="7"/>
    </row>
    <row r="972" spans="1:7" x14ac:dyDescent="0.35">
      <c r="A972" s="43"/>
      <c r="B972" s="44"/>
      <c r="C972" s="46"/>
      <c r="D972" s="7"/>
      <c r="E972" s="7"/>
      <c r="F972" s="7"/>
      <c r="G972" s="7"/>
    </row>
    <row r="973" spans="1:7" x14ac:dyDescent="0.35">
      <c r="A973" s="43"/>
      <c r="B973" s="44"/>
      <c r="C973" s="46"/>
      <c r="D973" s="7"/>
      <c r="E973" s="7"/>
      <c r="F973" s="7"/>
      <c r="G973" s="7"/>
    </row>
    <row r="974" spans="1:7" x14ac:dyDescent="0.35">
      <c r="A974" s="43"/>
      <c r="B974" s="44"/>
      <c r="C974" s="46"/>
      <c r="D974" s="7"/>
      <c r="E974" s="7"/>
      <c r="F974" s="7"/>
      <c r="G974" s="7"/>
    </row>
    <row r="975" spans="1:7" x14ac:dyDescent="0.35">
      <c r="A975" s="43"/>
      <c r="B975" s="44"/>
      <c r="C975" s="46"/>
      <c r="D975" s="7"/>
      <c r="E975" s="7"/>
      <c r="F975" s="7"/>
      <c r="G975" s="7"/>
    </row>
    <row r="976" spans="1:7" x14ac:dyDescent="0.35">
      <c r="A976" s="43"/>
      <c r="B976" s="44"/>
      <c r="C976" s="46"/>
      <c r="D976" s="7"/>
      <c r="E976" s="7"/>
      <c r="F976" s="7"/>
      <c r="G976" s="7"/>
    </row>
    <row r="977" spans="1:7" x14ac:dyDescent="0.35">
      <c r="A977" s="43"/>
      <c r="B977" s="44"/>
      <c r="C977" s="46"/>
      <c r="D977" s="7"/>
      <c r="E977" s="7"/>
      <c r="F977" s="7"/>
      <c r="G977" s="7"/>
    </row>
    <row r="978" spans="1:7" x14ac:dyDescent="0.35">
      <c r="A978" s="43"/>
      <c r="B978" s="44"/>
      <c r="C978" s="46"/>
      <c r="D978" s="7"/>
      <c r="E978" s="7"/>
      <c r="F978" s="7"/>
      <c r="G978" s="7"/>
    </row>
    <row r="979" spans="1:7" x14ac:dyDescent="0.35">
      <c r="A979" s="43"/>
      <c r="B979" s="44"/>
      <c r="C979" s="46"/>
      <c r="D979" s="7"/>
      <c r="E979" s="7"/>
      <c r="F979" s="7"/>
      <c r="G979" s="7"/>
    </row>
    <row r="980" spans="1:7" x14ac:dyDescent="0.35">
      <c r="A980" s="43"/>
      <c r="B980" s="44"/>
      <c r="C980" s="46"/>
      <c r="D980" s="7"/>
      <c r="E980" s="7"/>
      <c r="F980" s="7"/>
      <c r="G980" s="7"/>
    </row>
    <row r="981" spans="1:7" x14ac:dyDescent="0.35">
      <c r="A981" s="43"/>
      <c r="B981" s="44"/>
      <c r="C981" s="46"/>
      <c r="D981" s="7"/>
      <c r="E981" s="7"/>
      <c r="F981" s="7"/>
      <c r="G981" s="7"/>
    </row>
    <row r="982" spans="1:7" x14ac:dyDescent="0.35">
      <c r="A982" s="43"/>
      <c r="B982" s="44"/>
      <c r="C982" s="46"/>
      <c r="D982" s="7"/>
      <c r="E982" s="7"/>
      <c r="F982" s="7"/>
      <c r="G982" s="7"/>
    </row>
    <row r="983" spans="1:7" x14ac:dyDescent="0.35">
      <c r="A983" s="43"/>
      <c r="B983" s="44"/>
      <c r="C983" s="46"/>
      <c r="D983" s="7"/>
      <c r="E983" s="7"/>
      <c r="F983" s="7"/>
      <c r="G983" s="7"/>
    </row>
    <row r="984" spans="1:7" x14ac:dyDescent="0.35">
      <c r="A984" s="43"/>
      <c r="B984" s="44"/>
      <c r="C984" s="46"/>
      <c r="D984" s="7"/>
      <c r="E984" s="7"/>
      <c r="F984" s="7"/>
      <c r="G984" s="7"/>
    </row>
    <row r="985" spans="1:7" x14ac:dyDescent="0.35">
      <c r="A985" s="43"/>
      <c r="B985" s="44"/>
      <c r="C985" s="46"/>
      <c r="D985" s="7"/>
      <c r="E985" s="7"/>
      <c r="F985" s="7"/>
      <c r="G985" s="7"/>
    </row>
    <row r="986" spans="1:7" x14ac:dyDescent="0.35">
      <c r="A986" s="43"/>
      <c r="B986" s="44"/>
      <c r="C986" s="46"/>
      <c r="D986" s="7"/>
      <c r="E986" s="7"/>
      <c r="F986" s="7"/>
      <c r="G986" s="7"/>
    </row>
    <row r="987" spans="1:7" x14ac:dyDescent="0.35">
      <c r="A987" s="43"/>
      <c r="B987" s="44"/>
      <c r="C987" s="46"/>
      <c r="D987" s="7"/>
      <c r="E987" s="7"/>
      <c r="F987" s="7"/>
      <c r="G987" s="7"/>
    </row>
    <row r="988" spans="1:7" x14ac:dyDescent="0.35">
      <c r="A988" s="43"/>
      <c r="B988" s="44"/>
      <c r="C988" s="46"/>
      <c r="D988" s="7"/>
      <c r="E988" s="7"/>
      <c r="F988" s="7"/>
      <c r="G988" s="7"/>
    </row>
    <row r="989" spans="1:7" x14ac:dyDescent="0.35">
      <c r="A989" s="43"/>
      <c r="B989" s="44"/>
      <c r="C989" s="46"/>
      <c r="D989" s="7"/>
      <c r="E989" s="7"/>
      <c r="F989" s="7"/>
      <c r="G989" s="7"/>
    </row>
    <row r="990" spans="1:7" x14ac:dyDescent="0.35">
      <c r="A990" s="43"/>
      <c r="B990" s="44"/>
      <c r="C990" s="46"/>
      <c r="D990" s="7"/>
      <c r="E990" s="7"/>
      <c r="F990" s="7"/>
      <c r="G990" s="7"/>
    </row>
    <row r="991" spans="1:7" x14ac:dyDescent="0.35">
      <c r="A991" s="43"/>
      <c r="B991" s="44"/>
      <c r="C991" s="46"/>
      <c r="D991" s="7"/>
      <c r="E991" s="7"/>
      <c r="F991" s="7"/>
      <c r="G991" s="7"/>
    </row>
    <row r="992" spans="1:7" x14ac:dyDescent="0.35">
      <c r="A992" s="43"/>
      <c r="B992" s="44"/>
      <c r="C992" s="46"/>
      <c r="D992" s="7"/>
      <c r="E992" s="7"/>
      <c r="F992" s="7"/>
      <c r="G992" s="7"/>
    </row>
    <row r="993" spans="1:7" x14ac:dyDescent="0.35">
      <c r="A993" s="43"/>
      <c r="B993" s="44"/>
      <c r="C993" s="46"/>
      <c r="D993" s="7"/>
      <c r="E993" s="7"/>
      <c r="F993" s="7"/>
      <c r="G993" s="7"/>
    </row>
    <row r="994" spans="1:7" x14ac:dyDescent="0.35">
      <c r="A994" s="43"/>
      <c r="B994" s="44"/>
      <c r="C994" s="46"/>
      <c r="D994" s="7"/>
      <c r="E994" s="7"/>
      <c r="F994" s="7"/>
      <c r="G994" s="7"/>
    </row>
    <row r="995" spans="1:7" x14ac:dyDescent="0.35">
      <c r="A995" s="43"/>
      <c r="B995" s="44"/>
      <c r="C995" s="46"/>
      <c r="D995" s="7"/>
      <c r="E995" s="7"/>
      <c r="F995" s="7"/>
      <c r="G995" s="7"/>
    </row>
    <row r="996" spans="1:7" x14ac:dyDescent="0.35">
      <c r="A996" s="43"/>
      <c r="B996" s="44"/>
      <c r="C996" s="46"/>
      <c r="D996" s="7"/>
      <c r="E996" s="7"/>
      <c r="F996" s="7"/>
      <c r="G996" s="7"/>
    </row>
    <row r="997" spans="1:7" x14ac:dyDescent="0.35">
      <c r="A997" s="43"/>
      <c r="B997" s="44"/>
      <c r="C997" s="46"/>
      <c r="D997" s="7"/>
      <c r="E997" s="7"/>
      <c r="F997" s="7"/>
      <c r="G997" s="7"/>
    </row>
    <row r="998" spans="1:7" x14ac:dyDescent="0.35">
      <c r="A998" s="43"/>
      <c r="B998" s="44"/>
      <c r="C998" s="46"/>
      <c r="D998" s="7"/>
      <c r="E998" s="7"/>
      <c r="F998" s="7"/>
      <c r="G998" s="7"/>
    </row>
    <row r="999" spans="1:7" x14ac:dyDescent="0.35">
      <c r="A999" s="43"/>
      <c r="B999" s="44"/>
      <c r="C999" s="46"/>
      <c r="D999" s="7"/>
      <c r="E999" s="7"/>
      <c r="F999" s="7"/>
      <c r="G999" s="7"/>
    </row>
    <row r="1000" spans="1:7" x14ac:dyDescent="0.35">
      <c r="A1000" s="43"/>
      <c r="B1000" s="44"/>
      <c r="C1000" s="46"/>
      <c r="D1000" s="7"/>
      <c r="E1000" s="7"/>
      <c r="F1000" s="7"/>
      <c r="G1000" s="7"/>
    </row>
    <row r="1001" spans="1:7" x14ac:dyDescent="0.35">
      <c r="A1001" s="43"/>
      <c r="B1001" s="44"/>
      <c r="C1001" s="46"/>
      <c r="D1001" s="7"/>
      <c r="E1001" s="7"/>
      <c r="F1001" s="7"/>
      <c r="G1001" s="7"/>
    </row>
    <row r="1002" spans="1:7" x14ac:dyDescent="0.35">
      <c r="A1002" s="43"/>
      <c r="B1002" s="44"/>
      <c r="C1002" s="46"/>
      <c r="D1002" s="7"/>
      <c r="E1002" s="7"/>
      <c r="F1002" s="7"/>
      <c r="G1002" s="7"/>
    </row>
    <row r="1003" spans="1:7" x14ac:dyDescent="0.35">
      <c r="A1003" s="43"/>
      <c r="B1003" s="44"/>
      <c r="C1003" s="46"/>
      <c r="D1003" s="7"/>
      <c r="E1003" s="7"/>
      <c r="F1003" s="7"/>
      <c r="G1003" s="7"/>
    </row>
    <row r="1004" spans="1:7" x14ac:dyDescent="0.35">
      <c r="A1004" s="43"/>
      <c r="B1004" s="44"/>
      <c r="C1004" s="46"/>
      <c r="D1004" s="7"/>
      <c r="E1004" s="7"/>
      <c r="F1004" s="7"/>
      <c r="G1004" s="7"/>
    </row>
    <row r="1005" spans="1:7" x14ac:dyDescent="0.35">
      <c r="A1005" s="43"/>
      <c r="B1005" s="44"/>
      <c r="C1005" s="46"/>
      <c r="D1005" s="7"/>
      <c r="E1005" s="7"/>
      <c r="F1005" s="7"/>
      <c r="G1005" s="7"/>
    </row>
    <row r="1006" spans="1:7" x14ac:dyDescent="0.35">
      <c r="A1006" s="43"/>
      <c r="B1006" s="44"/>
      <c r="C1006" s="46"/>
      <c r="D1006" s="7"/>
      <c r="E1006" s="7"/>
      <c r="F1006" s="7"/>
      <c r="G1006" s="7"/>
    </row>
    <row r="1007" spans="1:7" x14ac:dyDescent="0.35">
      <c r="A1007" s="43"/>
      <c r="B1007" s="44"/>
      <c r="C1007" s="46"/>
      <c r="D1007" s="7"/>
      <c r="E1007" s="7"/>
      <c r="F1007" s="7"/>
      <c r="G1007" s="7"/>
    </row>
    <row r="1008" spans="1:7" x14ac:dyDescent="0.35">
      <c r="A1008" s="43"/>
      <c r="B1008" s="44"/>
      <c r="C1008" s="46"/>
      <c r="D1008" s="7"/>
      <c r="E1008" s="7"/>
      <c r="F1008" s="7"/>
      <c r="G1008" s="7"/>
    </row>
    <row r="1009" spans="1:7" x14ac:dyDescent="0.35">
      <c r="A1009" s="43"/>
      <c r="B1009" s="44"/>
      <c r="C1009" s="46"/>
      <c r="D1009" s="7"/>
      <c r="E1009" s="7"/>
      <c r="F1009" s="7"/>
      <c r="G1009" s="7"/>
    </row>
    <row r="1010" spans="1:7" x14ac:dyDescent="0.35">
      <c r="A1010" s="43"/>
      <c r="B1010" s="44"/>
      <c r="C1010" s="46"/>
      <c r="D1010" s="7"/>
      <c r="E1010" s="7"/>
      <c r="F1010" s="7"/>
      <c r="G1010" s="7"/>
    </row>
    <row r="1011" spans="1:7" x14ac:dyDescent="0.35">
      <c r="A1011" s="43"/>
      <c r="B1011" s="44"/>
      <c r="C1011" s="46"/>
      <c r="D1011" s="7"/>
      <c r="E1011" s="7"/>
      <c r="F1011" s="7"/>
      <c r="G1011" s="7"/>
    </row>
    <row r="1012" spans="1:7" x14ac:dyDescent="0.35">
      <c r="A1012" s="43"/>
      <c r="B1012" s="44"/>
      <c r="C1012" s="46"/>
      <c r="D1012" s="7"/>
      <c r="E1012" s="7"/>
      <c r="F1012" s="7"/>
      <c r="G1012" s="7"/>
    </row>
    <row r="1013" spans="1:7" x14ac:dyDescent="0.35">
      <c r="A1013" s="43"/>
      <c r="B1013" s="44"/>
      <c r="C1013" s="46"/>
      <c r="D1013" s="7"/>
      <c r="E1013" s="7"/>
      <c r="F1013" s="7"/>
      <c r="G1013" s="7"/>
    </row>
    <row r="1014" spans="1:7" x14ac:dyDescent="0.35">
      <c r="A1014" s="43"/>
      <c r="B1014" s="44"/>
      <c r="C1014" s="46"/>
      <c r="D1014" s="7"/>
      <c r="E1014" s="7"/>
      <c r="F1014" s="7"/>
      <c r="G1014" s="7"/>
    </row>
    <row r="1015" spans="1:7" x14ac:dyDescent="0.35">
      <c r="A1015" s="43"/>
      <c r="B1015" s="44"/>
      <c r="C1015" s="46"/>
      <c r="D1015" s="7"/>
      <c r="E1015" s="7"/>
      <c r="F1015" s="7"/>
      <c r="G1015" s="7"/>
    </row>
    <row r="1016" spans="1:7" x14ac:dyDescent="0.35">
      <c r="A1016" s="43"/>
      <c r="B1016" s="44"/>
      <c r="C1016" s="46"/>
      <c r="D1016" s="7"/>
      <c r="E1016" s="7"/>
      <c r="F1016" s="7"/>
      <c r="G1016" s="7"/>
    </row>
    <row r="1017" spans="1:7" x14ac:dyDescent="0.35">
      <c r="A1017" s="43"/>
      <c r="B1017" s="44"/>
      <c r="C1017" s="46"/>
      <c r="D1017" s="7"/>
      <c r="E1017" s="7"/>
      <c r="F1017" s="7"/>
      <c r="G1017" s="7"/>
    </row>
    <row r="1018" spans="1:7" x14ac:dyDescent="0.35">
      <c r="A1018" s="43"/>
      <c r="B1018" s="44"/>
      <c r="C1018" s="46"/>
      <c r="D1018" s="7"/>
      <c r="E1018" s="7"/>
      <c r="F1018" s="7"/>
      <c r="G1018" s="7"/>
    </row>
    <row r="1019" spans="1:7" x14ac:dyDescent="0.35">
      <c r="A1019" s="43"/>
      <c r="B1019" s="44"/>
      <c r="C1019" s="46"/>
      <c r="D1019" s="7"/>
      <c r="E1019" s="7"/>
      <c r="F1019" s="7"/>
      <c r="G1019" s="7"/>
    </row>
    <row r="1020" spans="1:7" x14ac:dyDescent="0.35">
      <c r="A1020" s="43"/>
      <c r="B1020" s="44"/>
      <c r="C1020" s="46"/>
      <c r="D1020" s="7"/>
      <c r="E1020" s="7"/>
      <c r="F1020" s="7"/>
      <c r="G1020" s="7"/>
    </row>
    <row r="1021" spans="1:7" x14ac:dyDescent="0.35">
      <c r="A1021" s="43"/>
      <c r="B1021" s="44"/>
      <c r="C1021" s="46"/>
      <c r="D1021" s="7"/>
      <c r="E1021" s="7"/>
      <c r="F1021" s="7"/>
      <c r="G1021" s="7"/>
    </row>
    <row r="1022" spans="1:7" x14ac:dyDescent="0.35">
      <c r="A1022" s="43"/>
      <c r="B1022" s="44"/>
      <c r="C1022" s="46"/>
      <c r="D1022" s="7"/>
      <c r="E1022" s="7"/>
      <c r="F1022" s="7"/>
      <c r="G1022" s="7"/>
    </row>
    <row r="1023" spans="1:7" x14ac:dyDescent="0.35">
      <c r="A1023" s="43"/>
      <c r="B1023" s="44"/>
      <c r="C1023" s="46"/>
      <c r="D1023" s="7"/>
      <c r="E1023" s="7"/>
      <c r="F1023" s="7"/>
      <c r="G1023" s="7"/>
    </row>
    <row r="1024" spans="1:7" x14ac:dyDescent="0.35">
      <c r="A1024" s="43"/>
      <c r="B1024" s="44"/>
      <c r="C1024" s="46"/>
      <c r="D1024" s="7"/>
      <c r="E1024" s="7"/>
      <c r="F1024" s="7"/>
      <c r="G1024" s="7"/>
    </row>
    <row r="1025" spans="1:7" x14ac:dyDescent="0.35">
      <c r="A1025" s="43"/>
      <c r="B1025" s="44"/>
      <c r="C1025" s="46"/>
      <c r="D1025" s="7"/>
      <c r="E1025" s="7"/>
      <c r="F1025" s="7"/>
      <c r="G1025" s="7"/>
    </row>
    <row r="1026" spans="1:7" x14ac:dyDescent="0.35">
      <c r="A1026" s="43"/>
      <c r="B1026" s="44"/>
      <c r="C1026" s="46"/>
      <c r="D1026" s="7"/>
      <c r="E1026" s="7"/>
      <c r="F1026" s="7"/>
      <c r="G1026" s="7"/>
    </row>
    <row r="1027" spans="1:7" x14ac:dyDescent="0.35">
      <c r="A1027" s="43"/>
      <c r="B1027" s="44"/>
      <c r="C1027" s="46"/>
      <c r="D1027" s="7"/>
      <c r="E1027" s="7"/>
      <c r="F1027" s="7"/>
      <c r="G1027" s="7"/>
    </row>
    <row r="1028" spans="1:7" x14ac:dyDescent="0.35">
      <c r="A1028" s="43"/>
      <c r="B1028" s="44"/>
      <c r="C1028" s="46"/>
      <c r="D1028" s="7"/>
      <c r="E1028" s="7"/>
      <c r="F1028" s="7"/>
      <c r="G1028" s="7"/>
    </row>
    <row r="1029" spans="1:7" x14ac:dyDescent="0.35">
      <c r="A1029" s="43"/>
      <c r="B1029" s="44"/>
      <c r="C1029" s="46"/>
      <c r="D1029" s="7"/>
      <c r="E1029" s="7"/>
      <c r="F1029" s="7"/>
      <c r="G1029" s="7"/>
    </row>
    <row r="1030" spans="1:7" x14ac:dyDescent="0.35">
      <c r="A1030" s="43"/>
      <c r="B1030" s="44"/>
      <c r="C1030" s="46"/>
      <c r="D1030" s="7"/>
      <c r="E1030" s="7"/>
      <c r="F1030" s="7"/>
      <c r="G1030" s="7"/>
    </row>
    <row r="1031" spans="1:7" x14ac:dyDescent="0.35">
      <c r="A1031" s="43"/>
      <c r="B1031" s="44"/>
      <c r="C1031" s="46"/>
      <c r="D1031" s="7"/>
      <c r="E1031" s="7"/>
      <c r="F1031" s="7"/>
      <c r="G1031" s="7"/>
    </row>
    <row r="1032" spans="1:7" x14ac:dyDescent="0.35">
      <c r="A1032" s="43"/>
      <c r="B1032" s="44"/>
      <c r="C1032" s="46"/>
      <c r="D1032" s="7"/>
      <c r="E1032" s="7"/>
      <c r="F1032" s="7"/>
      <c r="G1032" s="7"/>
    </row>
    <row r="1033" spans="1:7" x14ac:dyDescent="0.35">
      <c r="A1033" s="43"/>
      <c r="B1033" s="44"/>
      <c r="C1033" s="46"/>
      <c r="D1033" s="7"/>
      <c r="E1033" s="7"/>
      <c r="F1033" s="7"/>
      <c r="G1033" s="7"/>
    </row>
    <row r="1034" spans="1:7" x14ac:dyDescent="0.35">
      <c r="A1034" s="43"/>
      <c r="B1034" s="44"/>
      <c r="C1034" s="46"/>
      <c r="D1034" s="7"/>
      <c r="E1034" s="7"/>
      <c r="F1034" s="7"/>
      <c r="G1034" s="7"/>
    </row>
    <row r="1035" spans="1:7" x14ac:dyDescent="0.35">
      <c r="A1035" s="43"/>
      <c r="B1035" s="44"/>
      <c r="C1035" s="46"/>
      <c r="D1035" s="7"/>
      <c r="E1035" s="7"/>
      <c r="F1035" s="7"/>
      <c r="G1035" s="7"/>
    </row>
    <row r="1036" spans="1:7" x14ac:dyDescent="0.35">
      <c r="A1036" s="43"/>
      <c r="B1036" s="44"/>
      <c r="C1036" s="46"/>
      <c r="D1036" s="7"/>
      <c r="E1036" s="7"/>
      <c r="F1036" s="7"/>
      <c r="G1036" s="7"/>
    </row>
    <row r="1037" spans="1:7" x14ac:dyDescent="0.35">
      <c r="A1037" s="43"/>
      <c r="B1037" s="44"/>
      <c r="C1037" s="46"/>
      <c r="D1037" s="7"/>
      <c r="E1037" s="7"/>
      <c r="F1037" s="7"/>
      <c r="G1037" s="7"/>
    </row>
    <row r="1038" spans="1:7" x14ac:dyDescent="0.35">
      <c r="A1038" s="43"/>
      <c r="B1038" s="44"/>
      <c r="C1038" s="46"/>
      <c r="D1038" s="7"/>
      <c r="E1038" s="7"/>
      <c r="F1038" s="7"/>
      <c r="G1038" s="7"/>
    </row>
    <row r="1039" spans="1:7" x14ac:dyDescent="0.35">
      <c r="A1039" s="43"/>
      <c r="B1039" s="44"/>
      <c r="C1039" s="46"/>
      <c r="D1039" s="7"/>
      <c r="E1039" s="7"/>
      <c r="F1039" s="7"/>
      <c r="G1039" s="7"/>
    </row>
    <row r="1040" spans="1:7" x14ac:dyDescent="0.35">
      <c r="A1040" s="43"/>
      <c r="B1040" s="44"/>
      <c r="C1040" s="46"/>
      <c r="D1040" s="7"/>
      <c r="E1040" s="7"/>
      <c r="F1040" s="7"/>
      <c r="G1040" s="7"/>
    </row>
    <row r="1041" spans="1:7" x14ac:dyDescent="0.35">
      <c r="A1041" s="43"/>
      <c r="B1041" s="44"/>
      <c r="C1041" s="46"/>
      <c r="D1041" s="7"/>
      <c r="E1041" s="7"/>
      <c r="F1041" s="7"/>
      <c r="G1041" s="7"/>
    </row>
    <row r="1042" spans="1:7" x14ac:dyDescent="0.35">
      <c r="A1042" s="43"/>
      <c r="B1042" s="44"/>
      <c r="C1042" s="46"/>
      <c r="D1042" s="7"/>
      <c r="E1042" s="7"/>
      <c r="F1042" s="7"/>
      <c r="G1042" s="7"/>
    </row>
    <row r="1043" spans="1:7" x14ac:dyDescent="0.35">
      <c r="A1043" s="43"/>
      <c r="B1043" s="44"/>
      <c r="C1043" s="46"/>
      <c r="D1043" s="7"/>
      <c r="E1043" s="7"/>
      <c r="F1043" s="7"/>
      <c r="G1043" s="7"/>
    </row>
    <row r="1044" spans="1:7" x14ac:dyDescent="0.35">
      <c r="A1044" s="43"/>
      <c r="B1044" s="44"/>
      <c r="C1044" s="46"/>
      <c r="D1044" s="7"/>
      <c r="E1044" s="7"/>
      <c r="F1044" s="7"/>
      <c r="G1044" s="7"/>
    </row>
    <row r="1045" spans="1:7" x14ac:dyDescent="0.35">
      <c r="A1045" s="43"/>
      <c r="B1045" s="44"/>
      <c r="C1045" s="46"/>
      <c r="D1045" s="7"/>
      <c r="E1045" s="7"/>
      <c r="F1045" s="7"/>
      <c r="G1045" s="7"/>
    </row>
    <row r="1046" spans="1:7" x14ac:dyDescent="0.35">
      <c r="A1046" s="43"/>
      <c r="B1046" s="44"/>
      <c r="C1046" s="46"/>
      <c r="D1046" s="7"/>
      <c r="E1046" s="7"/>
      <c r="F1046" s="7"/>
      <c r="G1046" s="7"/>
    </row>
    <row r="1047" spans="1:7" x14ac:dyDescent="0.35">
      <c r="A1047" s="43"/>
      <c r="B1047" s="44"/>
      <c r="C1047" s="46"/>
      <c r="D1047" s="7"/>
      <c r="E1047" s="7"/>
      <c r="F1047" s="7"/>
      <c r="G1047" s="7"/>
    </row>
    <row r="1048" spans="1:7" x14ac:dyDescent="0.35">
      <c r="A1048" s="43"/>
      <c r="B1048" s="44"/>
      <c r="C1048" s="46"/>
      <c r="D1048" s="7"/>
      <c r="E1048" s="7"/>
      <c r="F1048" s="7"/>
      <c r="G1048" s="7"/>
    </row>
    <row r="1049" spans="1:7" x14ac:dyDescent="0.35">
      <c r="A1049" s="43"/>
      <c r="B1049" s="44"/>
      <c r="C1049" s="46"/>
      <c r="D1049" s="7"/>
      <c r="E1049" s="7"/>
      <c r="F1049" s="7"/>
      <c r="G1049" s="7"/>
    </row>
    <row r="1050" spans="1:7" x14ac:dyDescent="0.35">
      <c r="A1050" s="43"/>
      <c r="B1050" s="44"/>
      <c r="C1050" s="46"/>
      <c r="D1050" s="7"/>
      <c r="E1050" s="7"/>
      <c r="F1050" s="7"/>
      <c r="G1050" s="7"/>
    </row>
    <row r="1051" spans="1:7" x14ac:dyDescent="0.35">
      <c r="A1051" s="43"/>
      <c r="B1051" s="44"/>
      <c r="C1051" s="46"/>
      <c r="D1051" s="7"/>
      <c r="E1051" s="7"/>
      <c r="F1051" s="7"/>
      <c r="G1051" s="7"/>
    </row>
    <row r="1052" spans="1:7" x14ac:dyDescent="0.35">
      <c r="A1052" s="43"/>
      <c r="B1052" s="44"/>
      <c r="C1052" s="46"/>
      <c r="D1052" s="7"/>
      <c r="E1052" s="7"/>
      <c r="F1052" s="7"/>
      <c r="G1052" s="7"/>
    </row>
    <row r="1053" spans="1:7" x14ac:dyDescent="0.35">
      <c r="A1053" s="43"/>
      <c r="B1053" s="44"/>
      <c r="C1053" s="46"/>
      <c r="D1053" s="7"/>
      <c r="E1053" s="7"/>
      <c r="F1053" s="7"/>
      <c r="G1053" s="7"/>
    </row>
    <row r="1054" spans="1:7" x14ac:dyDescent="0.35">
      <c r="A1054" s="43"/>
      <c r="B1054" s="44"/>
      <c r="C1054" s="46"/>
      <c r="D1054" s="7"/>
      <c r="E1054" s="7"/>
      <c r="F1054" s="7"/>
      <c r="G1054" s="7"/>
    </row>
    <row r="1055" spans="1:7" x14ac:dyDescent="0.35">
      <c r="A1055" s="43"/>
      <c r="B1055" s="44"/>
      <c r="C1055" s="46"/>
      <c r="D1055" s="7"/>
      <c r="E1055" s="7"/>
      <c r="F1055" s="7"/>
      <c r="G1055" s="7"/>
    </row>
    <row r="1056" spans="1:7" x14ac:dyDescent="0.35">
      <c r="A1056" s="43"/>
      <c r="B1056" s="44"/>
      <c r="C1056" s="46"/>
      <c r="D1056" s="7"/>
      <c r="E1056" s="7"/>
      <c r="F1056" s="7"/>
      <c r="G1056" s="7"/>
    </row>
    <row r="1057" spans="1:7" x14ac:dyDescent="0.35">
      <c r="A1057" s="43"/>
      <c r="B1057" s="44"/>
      <c r="C1057" s="46"/>
      <c r="D1057" s="7"/>
      <c r="E1057" s="7"/>
      <c r="F1057" s="7"/>
      <c r="G1057" s="7"/>
    </row>
    <row r="1058" spans="1:7" x14ac:dyDescent="0.35">
      <c r="A1058" s="43"/>
      <c r="B1058" s="44"/>
      <c r="C1058" s="46"/>
      <c r="D1058" s="7"/>
      <c r="E1058" s="7"/>
      <c r="F1058" s="7"/>
      <c r="G1058" s="7"/>
    </row>
    <row r="1059" spans="1:7" x14ac:dyDescent="0.35">
      <c r="A1059" s="43"/>
      <c r="B1059" s="44"/>
      <c r="C1059" s="46"/>
      <c r="D1059" s="7"/>
      <c r="E1059" s="7"/>
      <c r="F1059" s="7"/>
      <c r="G1059" s="7"/>
    </row>
    <row r="1060" spans="1:7" x14ac:dyDescent="0.35">
      <c r="A1060" s="43"/>
      <c r="B1060" s="44"/>
      <c r="C1060" s="46"/>
      <c r="D1060" s="7"/>
      <c r="E1060" s="7"/>
      <c r="F1060" s="7"/>
      <c r="G1060" s="7"/>
    </row>
    <row r="1061" spans="1:7" x14ac:dyDescent="0.35">
      <c r="A1061" s="43"/>
      <c r="B1061" s="44"/>
      <c r="C1061" s="46"/>
      <c r="D1061" s="7"/>
      <c r="E1061" s="7"/>
      <c r="F1061" s="7"/>
      <c r="G1061" s="7"/>
    </row>
    <row r="1062" spans="1:7" x14ac:dyDescent="0.35">
      <c r="A1062" s="43"/>
      <c r="B1062" s="44"/>
      <c r="C1062" s="46"/>
      <c r="D1062" s="7"/>
      <c r="E1062" s="7"/>
      <c r="F1062" s="7"/>
      <c r="G1062" s="7"/>
    </row>
    <row r="1063" spans="1:7" x14ac:dyDescent="0.35">
      <c r="A1063" s="43"/>
      <c r="B1063" s="44"/>
      <c r="C1063" s="46"/>
      <c r="D1063" s="7"/>
      <c r="E1063" s="7"/>
      <c r="F1063" s="7"/>
      <c r="G1063" s="7"/>
    </row>
    <row r="1064" spans="1:7" x14ac:dyDescent="0.35">
      <c r="A1064" s="43"/>
      <c r="B1064" s="44"/>
      <c r="C1064" s="46"/>
      <c r="D1064" s="7"/>
      <c r="E1064" s="7"/>
      <c r="F1064" s="7"/>
      <c r="G1064" s="7"/>
    </row>
    <row r="1065" spans="1:7" x14ac:dyDescent="0.35">
      <c r="A1065" s="43"/>
      <c r="B1065" s="44"/>
      <c r="C1065" s="46"/>
      <c r="D1065" s="7"/>
      <c r="E1065" s="7"/>
      <c r="F1065" s="7"/>
      <c r="G1065" s="7"/>
    </row>
    <row r="1066" spans="1:7" x14ac:dyDescent="0.35">
      <c r="A1066" s="43"/>
      <c r="B1066" s="44"/>
      <c r="C1066" s="46"/>
      <c r="D1066" s="7"/>
      <c r="E1066" s="7"/>
      <c r="F1066" s="7"/>
      <c r="G1066" s="7"/>
    </row>
    <row r="1067" spans="1:7" x14ac:dyDescent="0.35">
      <c r="A1067" s="43"/>
      <c r="B1067" s="44"/>
      <c r="C1067" s="46"/>
      <c r="D1067" s="7"/>
      <c r="E1067" s="7"/>
      <c r="F1067" s="7"/>
      <c r="G1067" s="7"/>
    </row>
    <row r="1068" spans="1:7" x14ac:dyDescent="0.35">
      <c r="A1068" s="43"/>
      <c r="B1068" s="44"/>
      <c r="C1068" s="46"/>
      <c r="D1068" s="7"/>
      <c r="E1068" s="7"/>
      <c r="F1068" s="7"/>
      <c r="G1068" s="7"/>
    </row>
    <row r="1069" spans="1:7" x14ac:dyDescent="0.35">
      <c r="A1069" s="43"/>
      <c r="B1069" s="44"/>
      <c r="C1069" s="46"/>
      <c r="D1069" s="7"/>
      <c r="E1069" s="7"/>
      <c r="F1069" s="7"/>
      <c r="G1069" s="7"/>
    </row>
    <row r="1070" spans="1:7" x14ac:dyDescent="0.35">
      <c r="A1070" s="43"/>
      <c r="B1070" s="44"/>
      <c r="C1070" s="46"/>
      <c r="D1070" s="7"/>
      <c r="E1070" s="7"/>
      <c r="F1070" s="7"/>
      <c r="G1070" s="7"/>
    </row>
    <row r="1071" spans="1:7" x14ac:dyDescent="0.35">
      <c r="A1071" s="43"/>
      <c r="B1071" s="44"/>
      <c r="C1071" s="46"/>
      <c r="D1071" s="7"/>
      <c r="E1071" s="7"/>
      <c r="F1071" s="7"/>
      <c r="G1071" s="7"/>
    </row>
    <row r="1072" spans="1:7" x14ac:dyDescent="0.35">
      <c r="A1072" s="43"/>
      <c r="B1072" s="44"/>
      <c r="C1072" s="46"/>
      <c r="D1072" s="7"/>
      <c r="E1072" s="7"/>
      <c r="F1072" s="7"/>
      <c r="G1072" s="7"/>
    </row>
    <row r="1073" spans="1:7" x14ac:dyDescent="0.35">
      <c r="A1073" s="43"/>
      <c r="B1073" s="44"/>
      <c r="C1073" s="46"/>
      <c r="D1073" s="7"/>
      <c r="E1073" s="7"/>
      <c r="F1073" s="7"/>
      <c r="G1073" s="7"/>
    </row>
    <row r="1074" spans="1:7" x14ac:dyDescent="0.35">
      <c r="A1074" s="43"/>
      <c r="B1074" s="44"/>
      <c r="C1074" s="46"/>
      <c r="D1074" s="7"/>
      <c r="E1074" s="7"/>
      <c r="F1074" s="7"/>
      <c r="G1074" s="7"/>
    </row>
    <row r="1075" spans="1:7" x14ac:dyDescent="0.35">
      <c r="A1075" s="43"/>
      <c r="B1075" s="44"/>
      <c r="C1075" s="46"/>
      <c r="D1075" s="7"/>
      <c r="E1075" s="7"/>
      <c r="F1075" s="7"/>
      <c r="G1075" s="7"/>
    </row>
    <row r="1076" spans="1:7" x14ac:dyDescent="0.35">
      <c r="A1076" s="43"/>
      <c r="B1076" s="44"/>
      <c r="C1076" s="46"/>
      <c r="D1076" s="7"/>
      <c r="E1076" s="7"/>
      <c r="F1076" s="7"/>
      <c r="G1076" s="7"/>
    </row>
    <row r="1077" spans="1:7" x14ac:dyDescent="0.35">
      <c r="A1077" s="43"/>
      <c r="B1077" s="44"/>
      <c r="C1077" s="46"/>
      <c r="D1077" s="7"/>
      <c r="E1077" s="7"/>
      <c r="F1077" s="7"/>
      <c r="G1077" s="7"/>
    </row>
    <row r="1078" spans="1:7" x14ac:dyDescent="0.35">
      <c r="A1078" s="43"/>
      <c r="B1078" s="44"/>
      <c r="C1078" s="46"/>
      <c r="D1078" s="7"/>
      <c r="E1078" s="7"/>
      <c r="F1078" s="7"/>
      <c r="G1078" s="7"/>
    </row>
    <row r="1079" spans="1:7" x14ac:dyDescent="0.35">
      <c r="A1079" s="43"/>
      <c r="B1079" s="44"/>
      <c r="C1079" s="46"/>
      <c r="D1079" s="7"/>
      <c r="E1079" s="7"/>
      <c r="F1079" s="7"/>
      <c r="G1079" s="7"/>
    </row>
    <row r="1080" spans="1:7" x14ac:dyDescent="0.35">
      <c r="A1080" s="43"/>
      <c r="B1080" s="44"/>
      <c r="C1080" s="46"/>
      <c r="D1080" s="7"/>
      <c r="E1080" s="7"/>
      <c r="F1080" s="7"/>
      <c r="G1080" s="7"/>
    </row>
    <row r="1081" spans="1:7" x14ac:dyDescent="0.35">
      <c r="A1081" s="43"/>
      <c r="B1081" s="44"/>
      <c r="C1081" s="46"/>
      <c r="D1081" s="7"/>
      <c r="E1081" s="7"/>
      <c r="F1081" s="7"/>
      <c r="G1081" s="7"/>
    </row>
    <row r="1082" spans="1:7" x14ac:dyDescent="0.35">
      <c r="A1082" s="43"/>
      <c r="B1082" s="44"/>
      <c r="C1082" s="46"/>
      <c r="D1082" s="7"/>
      <c r="E1082" s="7"/>
      <c r="F1082" s="7"/>
      <c r="G1082" s="7"/>
    </row>
    <row r="1083" spans="1:7" x14ac:dyDescent="0.35">
      <c r="A1083" s="43"/>
      <c r="B1083" s="44"/>
      <c r="C1083" s="46"/>
      <c r="D1083" s="7"/>
      <c r="E1083" s="7"/>
      <c r="F1083" s="7"/>
      <c r="G1083" s="7"/>
    </row>
    <row r="1084" spans="1:7" x14ac:dyDescent="0.35">
      <c r="A1084" s="43"/>
      <c r="B1084" s="44"/>
      <c r="C1084" s="46"/>
      <c r="D1084" s="7"/>
      <c r="E1084" s="7"/>
      <c r="F1084" s="7"/>
      <c r="G1084" s="7"/>
    </row>
    <row r="1085" spans="1:7" x14ac:dyDescent="0.35">
      <c r="A1085" s="43"/>
      <c r="B1085" s="44"/>
      <c r="C1085" s="46"/>
      <c r="D1085" s="7"/>
      <c r="E1085" s="7"/>
      <c r="F1085" s="7"/>
      <c r="G1085" s="7"/>
    </row>
    <row r="1086" spans="1:7" x14ac:dyDescent="0.35">
      <c r="A1086" s="43"/>
      <c r="B1086" s="44"/>
      <c r="C1086" s="46"/>
      <c r="D1086" s="7"/>
      <c r="E1086" s="7"/>
      <c r="F1086" s="7"/>
      <c r="G1086" s="7"/>
    </row>
    <row r="1087" spans="1:7" x14ac:dyDescent="0.35">
      <c r="A1087" s="43"/>
      <c r="B1087" s="44"/>
      <c r="C1087" s="46"/>
      <c r="D1087" s="7"/>
      <c r="E1087" s="7"/>
      <c r="F1087" s="7"/>
      <c r="G1087" s="7"/>
    </row>
    <row r="1088" spans="1:7" x14ac:dyDescent="0.35">
      <c r="A1088" s="43"/>
      <c r="B1088" s="44"/>
      <c r="C1088" s="46"/>
      <c r="D1088" s="7"/>
      <c r="E1088" s="7"/>
      <c r="F1088" s="7"/>
      <c r="G1088" s="7"/>
    </row>
    <row r="1089" spans="1:7" x14ac:dyDescent="0.35">
      <c r="A1089" s="43"/>
      <c r="B1089" s="44"/>
      <c r="C1089" s="46"/>
      <c r="D1089" s="7"/>
      <c r="E1089" s="7"/>
      <c r="F1089" s="7"/>
      <c r="G1089" s="7"/>
    </row>
    <row r="1090" spans="1:7" x14ac:dyDescent="0.35">
      <c r="A1090" s="43"/>
      <c r="B1090" s="44"/>
      <c r="C1090" s="46"/>
      <c r="D1090" s="7"/>
      <c r="E1090" s="7"/>
      <c r="F1090" s="7"/>
      <c r="G1090" s="7"/>
    </row>
    <row r="1091" spans="1:7" x14ac:dyDescent="0.35">
      <c r="A1091" s="43"/>
      <c r="B1091" s="44"/>
      <c r="C1091" s="46"/>
      <c r="D1091" s="7"/>
      <c r="E1091" s="7"/>
      <c r="F1091" s="7"/>
      <c r="G1091" s="7"/>
    </row>
    <row r="1092" spans="1:7" x14ac:dyDescent="0.35">
      <c r="A1092" s="43"/>
      <c r="B1092" s="44"/>
      <c r="C1092" s="46"/>
      <c r="D1092" s="7"/>
      <c r="E1092" s="7"/>
      <c r="F1092" s="7"/>
      <c r="G1092" s="7"/>
    </row>
    <row r="1093" spans="1:7" x14ac:dyDescent="0.35">
      <c r="A1093" s="43"/>
      <c r="B1093" s="44"/>
      <c r="C1093" s="46"/>
      <c r="D1093" s="7"/>
      <c r="E1093" s="7"/>
      <c r="F1093" s="7"/>
      <c r="G1093" s="7"/>
    </row>
    <row r="1094" spans="1:7" x14ac:dyDescent="0.35">
      <c r="A1094" s="43"/>
      <c r="B1094" s="44"/>
      <c r="C1094" s="46"/>
      <c r="D1094" s="7"/>
      <c r="E1094" s="7"/>
      <c r="F1094" s="7"/>
      <c r="G1094" s="7"/>
    </row>
    <row r="1095" spans="1:7" x14ac:dyDescent="0.35">
      <c r="A1095" s="43"/>
      <c r="B1095" s="44"/>
      <c r="C1095" s="46"/>
      <c r="D1095" s="7"/>
      <c r="E1095" s="7"/>
      <c r="F1095" s="7"/>
      <c r="G1095" s="7"/>
    </row>
    <row r="1096" spans="1:7" x14ac:dyDescent="0.35">
      <c r="A1096" s="43"/>
      <c r="B1096" s="44"/>
      <c r="C1096" s="46"/>
      <c r="D1096" s="7"/>
      <c r="E1096" s="7"/>
      <c r="F1096" s="7"/>
      <c r="G1096" s="7"/>
    </row>
    <row r="1097" spans="1:7" x14ac:dyDescent="0.35">
      <c r="A1097" s="43"/>
      <c r="B1097" s="44"/>
      <c r="C1097" s="46"/>
      <c r="D1097" s="7"/>
      <c r="E1097" s="7"/>
      <c r="F1097" s="7"/>
      <c r="G1097" s="7"/>
    </row>
    <row r="1098" spans="1:7" x14ac:dyDescent="0.35">
      <c r="A1098" s="43"/>
      <c r="B1098" s="44"/>
      <c r="C1098" s="46"/>
      <c r="D1098" s="7"/>
      <c r="E1098" s="7"/>
      <c r="F1098" s="7"/>
      <c r="G1098" s="7"/>
    </row>
    <row r="1099" spans="1:7" x14ac:dyDescent="0.35">
      <c r="A1099" s="43"/>
      <c r="B1099" s="44"/>
      <c r="C1099" s="46"/>
      <c r="D1099" s="7"/>
      <c r="E1099" s="7"/>
      <c r="F1099" s="7"/>
      <c r="G1099" s="7"/>
    </row>
    <row r="1100" spans="1:7" x14ac:dyDescent="0.35">
      <c r="A1100" s="43"/>
      <c r="B1100" s="44"/>
      <c r="C1100" s="46"/>
      <c r="D1100" s="7"/>
      <c r="E1100" s="7"/>
      <c r="F1100" s="7"/>
      <c r="G1100" s="7"/>
    </row>
    <row r="1101" spans="1:7" x14ac:dyDescent="0.35">
      <c r="A1101" s="43"/>
      <c r="B1101" s="44"/>
      <c r="C1101" s="46"/>
      <c r="D1101" s="7"/>
      <c r="E1101" s="7"/>
      <c r="F1101" s="7"/>
      <c r="G1101" s="7"/>
    </row>
    <row r="1102" spans="1:7" x14ac:dyDescent="0.35">
      <c r="A1102" s="43"/>
      <c r="B1102" s="44"/>
      <c r="C1102" s="46"/>
      <c r="D1102" s="7"/>
      <c r="E1102" s="7"/>
      <c r="F1102" s="7"/>
      <c r="G1102" s="7"/>
    </row>
    <row r="1103" spans="1:7" x14ac:dyDescent="0.35">
      <c r="A1103" s="43"/>
      <c r="B1103" s="44"/>
      <c r="C1103" s="46"/>
      <c r="D1103" s="7"/>
      <c r="E1103" s="7"/>
      <c r="F1103" s="7"/>
      <c r="G1103" s="7"/>
    </row>
    <row r="1104" spans="1:7" x14ac:dyDescent="0.35">
      <c r="A1104" s="43"/>
      <c r="B1104" s="44"/>
      <c r="C1104" s="46"/>
      <c r="D1104" s="7"/>
      <c r="E1104" s="7"/>
      <c r="F1104" s="7"/>
      <c r="G1104" s="7"/>
    </row>
    <row r="1105" spans="1:7" x14ac:dyDescent="0.35">
      <c r="A1105" s="43"/>
      <c r="B1105" s="44"/>
      <c r="C1105" s="46"/>
      <c r="D1105" s="7"/>
      <c r="E1105" s="7"/>
      <c r="F1105" s="7"/>
      <c r="G1105" s="7"/>
    </row>
    <row r="1106" spans="1:7" x14ac:dyDescent="0.35">
      <c r="A1106" s="43"/>
      <c r="B1106" s="44"/>
      <c r="C1106" s="46"/>
      <c r="D1106" s="7"/>
      <c r="E1106" s="7"/>
      <c r="F1106" s="7"/>
      <c r="G1106" s="7"/>
    </row>
    <row r="1107" spans="1:7" x14ac:dyDescent="0.35">
      <c r="A1107" s="43"/>
      <c r="B1107" s="44"/>
      <c r="C1107" s="46"/>
      <c r="D1107" s="7"/>
      <c r="E1107" s="7"/>
      <c r="F1107" s="7"/>
      <c r="G1107" s="7"/>
    </row>
    <row r="1108" spans="1:7" x14ac:dyDescent="0.35">
      <c r="A1108" s="43"/>
      <c r="B1108" s="44"/>
      <c r="C1108" s="46"/>
      <c r="D1108" s="7"/>
      <c r="E1108" s="7"/>
      <c r="F1108" s="7"/>
      <c r="G1108" s="7"/>
    </row>
    <row r="1109" spans="1:7" x14ac:dyDescent="0.35">
      <c r="A1109" s="43"/>
      <c r="B1109" s="44"/>
      <c r="C1109" s="46"/>
      <c r="D1109" s="7"/>
      <c r="E1109" s="7"/>
      <c r="F1109" s="7"/>
      <c r="G1109" s="7"/>
    </row>
    <row r="1110" spans="1:7" x14ac:dyDescent="0.35">
      <c r="A1110" s="43"/>
      <c r="B1110" s="44"/>
      <c r="C1110" s="46"/>
      <c r="D1110" s="7"/>
      <c r="E1110" s="7"/>
      <c r="F1110" s="7"/>
      <c r="G1110" s="7"/>
    </row>
    <row r="1111" spans="1:7" x14ac:dyDescent="0.35">
      <c r="A1111" s="43"/>
      <c r="B1111" s="44"/>
      <c r="C1111" s="46"/>
      <c r="D1111" s="7"/>
      <c r="E1111" s="7"/>
      <c r="F1111" s="7"/>
      <c r="G1111" s="7"/>
    </row>
    <row r="1112" spans="1:7" x14ac:dyDescent="0.35">
      <c r="A1112" s="43"/>
      <c r="B1112" s="44"/>
      <c r="C1112" s="46"/>
      <c r="D1112" s="7"/>
      <c r="E1112" s="7"/>
      <c r="F1112" s="7"/>
      <c r="G1112" s="7"/>
    </row>
    <row r="1113" spans="1:7" x14ac:dyDescent="0.35">
      <c r="A1113" s="43"/>
      <c r="B1113" s="44"/>
      <c r="C1113" s="46"/>
      <c r="D1113" s="7"/>
      <c r="E1113" s="7"/>
      <c r="F1113" s="7"/>
      <c r="G1113" s="7"/>
    </row>
    <row r="1114" spans="1:7" x14ac:dyDescent="0.35">
      <c r="A1114" s="43"/>
      <c r="B1114" s="44"/>
      <c r="C1114" s="46"/>
      <c r="D1114" s="7"/>
      <c r="E1114" s="7"/>
      <c r="F1114" s="7"/>
      <c r="G1114" s="7"/>
    </row>
    <row r="1115" spans="1:7" x14ac:dyDescent="0.35">
      <c r="A1115" s="43"/>
      <c r="B1115" s="44"/>
      <c r="C1115" s="46"/>
      <c r="D1115" s="7"/>
      <c r="E1115" s="7"/>
      <c r="F1115" s="7"/>
      <c r="G1115" s="7"/>
    </row>
    <row r="1116" spans="1:7" x14ac:dyDescent="0.35">
      <c r="A1116" s="43"/>
      <c r="B1116" s="44"/>
      <c r="C1116" s="46"/>
      <c r="D1116" s="7"/>
      <c r="E1116" s="7"/>
      <c r="F1116" s="7"/>
      <c r="G1116" s="7"/>
    </row>
    <row r="1117" spans="1:7" x14ac:dyDescent="0.35">
      <c r="A1117" s="43"/>
      <c r="B1117" s="44"/>
      <c r="C1117" s="46"/>
      <c r="D1117" s="7"/>
      <c r="E1117" s="7"/>
      <c r="F1117" s="7"/>
      <c r="G1117" s="7"/>
    </row>
    <row r="1118" spans="1:7" x14ac:dyDescent="0.35">
      <c r="A1118" s="43"/>
      <c r="B1118" s="44"/>
      <c r="C1118" s="46"/>
      <c r="D1118" s="7"/>
      <c r="E1118" s="7"/>
      <c r="F1118" s="7"/>
      <c r="G1118" s="7"/>
    </row>
    <row r="1119" spans="1:7" x14ac:dyDescent="0.35">
      <c r="A1119" s="43"/>
      <c r="B1119" s="44"/>
      <c r="C1119" s="46"/>
      <c r="D1119" s="7"/>
      <c r="E1119" s="7"/>
      <c r="F1119" s="7"/>
      <c r="G1119" s="7"/>
    </row>
    <row r="1120" spans="1:7" x14ac:dyDescent="0.35">
      <c r="A1120" s="43"/>
      <c r="B1120" s="44"/>
      <c r="C1120" s="46"/>
      <c r="D1120" s="7"/>
      <c r="E1120" s="7"/>
      <c r="F1120" s="7"/>
      <c r="G1120" s="7"/>
    </row>
    <row r="1121" spans="1:7" x14ac:dyDescent="0.35">
      <c r="A1121" s="43"/>
      <c r="B1121" s="44"/>
      <c r="C1121" s="46"/>
      <c r="D1121" s="7"/>
      <c r="E1121" s="7"/>
      <c r="F1121" s="7"/>
      <c r="G1121" s="7"/>
    </row>
    <row r="1122" spans="1:7" x14ac:dyDescent="0.35">
      <c r="A1122" s="43"/>
      <c r="B1122" s="44"/>
      <c r="C1122" s="46"/>
      <c r="D1122" s="7"/>
      <c r="E1122" s="7"/>
      <c r="F1122" s="7"/>
      <c r="G1122" s="7"/>
    </row>
    <row r="1123" spans="1:7" x14ac:dyDescent="0.35">
      <c r="A1123" s="43"/>
      <c r="B1123" s="44"/>
      <c r="C1123" s="46"/>
      <c r="D1123" s="7"/>
      <c r="E1123" s="7"/>
      <c r="F1123" s="7"/>
      <c r="G1123" s="7"/>
    </row>
    <row r="1124" spans="1:7" x14ac:dyDescent="0.35">
      <c r="A1124" s="43"/>
      <c r="B1124" s="44"/>
      <c r="C1124" s="46"/>
      <c r="D1124" s="7"/>
      <c r="E1124" s="7"/>
      <c r="F1124" s="7"/>
      <c r="G1124" s="7"/>
    </row>
    <row r="1125" spans="1:7" x14ac:dyDescent="0.35">
      <c r="A1125" s="43"/>
      <c r="B1125" s="44"/>
      <c r="C1125" s="46"/>
      <c r="D1125" s="7"/>
      <c r="E1125" s="7"/>
      <c r="F1125" s="7"/>
      <c r="G1125" s="7"/>
    </row>
    <row r="1126" spans="1:7" x14ac:dyDescent="0.35">
      <c r="A1126" s="43"/>
      <c r="B1126" s="44"/>
      <c r="C1126" s="46"/>
      <c r="D1126" s="7"/>
      <c r="E1126" s="7"/>
      <c r="F1126" s="7"/>
      <c r="G1126" s="7"/>
    </row>
    <row r="1127" spans="1:7" x14ac:dyDescent="0.35">
      <c r="A1127" s="43"/>
      <c r="B1127" s="44"/>
      <c r="C1127" s="46"/>
      <c r="D1127" s="7"/>
      <c r="E1127" s="7"/>
      <c r="F1127" s="7"/>
      <c r="G1127" s="7"/>
    </row>
    <row r="1128" spans="1:7" x14ac:dyDescent="0.35">
      <c r="A1128" s="43"/>
      <c r="B1128" s="44"/>
      <c r="C1128" s="46"/>
      <c r="D1128" s="7"/>
      <c r="E1128" s="7"/>
      <c r="F1128" s="7"/>
      <c r="G1128" s="7"/>
    </row>
    <row r="1129" spans="1:7" x14ac:dyDescent="0.35">
      <c r="A1129" s="43"/>
      <c r="B1129" s="44"/>
      <c r="C1129" s="46"/>
      <c r="D1129" s="7"/>
      <c r="E1129" s="7"/>
      <c r="F1129" s="7"/>
      <c r="G1129" s="7"/>
    </row>
    <row r="1130" spans="1:7" x14ac:dyDescent="0.35">
      <c r="A1130" s="43"/>
      <c r="B1130" s="44"/>
      <c r="C1130" s="46"/>
      <c r="D1130" s="7"/>
      <c r="E1130" s="7"/>
      <c r="F1130" s="7"/>
      <c r="G1130" s="7"/>
    </row>
    <row r="1131" spans="1:7" x14ac:dyDescent="0.35">
      <c r="A1131" s="43"/>
      <c r="B1131" s="44"/>
      <c r="C1131" s="46"/>
      <c r="D1131" s="7"/>
      <c r="E1131" s="7"/>
      <c r="F1131" s="7"/>
      <c r="G1131" s="7"/>
    </row>
    <row r="1132" spans="1:7" x14ac:dyDescent="0.35">
      <c r="A1132" s="43"/>
      <c r="B1132" s="44"/>
      <c r="C1132" s="46"/>
      <c r="D1132" s="7"/>
      <c r="E1132" s="7"/>
      <c r="F1132" s="7"/>
      <c r="G1132" s="7"/>
    </row>
    <row r="1133" spans="1:7" x14ac:dyDescent="0.35">
      <c r="A1133" s="43"/>
      <c r="B1133" s="44"/>
      <c r="C1133" s="46"/>
      <c r="D1133" s="7"/>
      <c r="E1133" s="7"/>
      <c r="F1133" s="7"/>
      <c r="G1133" s="7"/>
    </row>
    <row r="1134" spans="1:7" x14ac:dyDescent="0.35">
      <c r="A1134" s="43"/>
      <c r="B1134" s="44"/>
      <c r="C1134" s="46"/>
      <c r="D1134" s="7"/>
      <c r="E1134" s="7"/>
      <c r="F1134" s="7"/>
      <c r="G1134" s="7"/>
    </row>
    <row r="1135" spans="1:7" x14ac:dyDescent="0.35">
      <c r="A1135" s="43"/>
      <c r="B1135" s="44"/>
      <c r="C1135" s="46"/>
      <c r="D1135" s="7"/>
      <c r="E1135" s="7"/>
      <c r="F1135" s="7"/>
      <c r="G1135" s="7"/>
    </row>
    <row r="1136" spans="1:7" x14ac:dyDescent="0.35">
      <c r="A1136" s="43"/>
      <c r="B1136" s="44"/>
      <c r="C1136" s="46"/>
      <c r="D1136" s="7"/>
      <c r="E1136" s="7"/>
      <c r="F1136" s="7"/>
      <c r="G1136" s="7"/>
    </row>
    <row r="1137" spans="1:7" x14ac:dyDescent="0.35">
      <c r="A1137" s="43"/>
      <c r="B1137" s="44"/>
      <c r="C1137" s="46"/>
      <c r="D1137" s="7"/>
      <c r="E1137" s="7"/>
      <c r="F1137" s="7"/>
      <c r="G1137" s="7"/>
    </row>
    <row r="1138" spans="1:7" x14ac:dyDescent="0.35">
      <c r="A1138" s="43"/>
      <c r="B1138" s="44"/>
      <c r="C1138" s="46"/>
      <c r="D1138" s="7"/>
      <c r="E1138" s="7"/>
      <c r="F1138" s="7"/>
      <c r="G1138" s="7"/>
    </row>
    <row r="1139" spans="1:7" x14ac:dyDescent="0.35">
      <c r="A1139" s="43"/>
      <c r="B1139" s="44"/>
      <c r="C1139" s="46"/>
      <c r="D1139" s="7"/>
      <c r="E1139" s="7"/>
      <c r="F1139" s="7"/>
      <c r="G1139" s="7"/>
    </row>
    <row r="1140" spans="1:7" x14ac:dyDescent="0.35">
      <c r="A1140" s="43"/>
      <c r="B1140" s="44"/>
      <c r="C1140" s="46"/>
      <c r="D1140" s="7"/>
      <c r="E1140" s="7"/>
      <c r="F1140" s="7"/>
      <c r="G1140" s="7"/>
    </row>
    <row r="1141" spans="1:7" x14ac:dyDescent="0.35">
      <c r="A1141" s="43"/>
      <c r="B1141" s="44"/>
      <c r="C1141" s="46"/>
      <c r="D1141" s="7"/>
      <c r="E1141" s="7"/>
      <c r="F1141" s="7"/>
      <c r="G1141" s="7"/>
    </row>
    <row r="1142" spans="1:7" x14ac:dyDescent="0.35">
      <c r="A1142" s="43"/>
      <c r="B1142" s="44"/>
      <c r="C1142" s="46"/>
      <c r="D1142" s="7"/>
      <c r="E1142" s="7"/>
      <c r="F1142" s="7"/>
      <c r="G1142" s="7"/>
    </row>
    <row r="1143" spans="1:7" x14ac:dyDescent="0.35">
      <c r="A1143" s="43"/>
      <c r="B1143" s="44"/>
      <c r="C1143" s="46"/>
      <c r="D1143" s="7"/>
      <c r="E1143" s="7"/>
      <c r="F1143" s="7"/>
      <c r="G1143" s="7"/>
    </row>
    <row r="1144" spans="1:7" x14ac:dyDescent="0.35">
      <c r="A1144" s="43"/>
      <c r="B1144" s="44"/>
      <c r="C1144" s="46"/>
      <c r="D1144" s="7"/>
      <c r="E1144" s="7"/>
      <c r="F1144" s="7"/>
      <c r="G1144" s="7"/>
    </row>
    <row r="1145" spans="1:7" x14ac:dyDescent="0.35">
      <c r="A1145" s="43"/>
      <c r="B1145" s="44"/>
      <c r="C1145" s="46"/>
      <c r="D1145" s="7"/>
      <c r="E1145" s="7"/>
      <c r="F1145" s="7"/>
      <c r="G1145" s="7"/>
    </row>
    <row r="1146" spans="1:7" x14ac:dyDescent="0.35">
      <c r="A1146" s="43"/>
      <c r="B1146" s="44"/>
      <c r="C1146" s="46"/>
      <c r="D1146" s="7"/>
      <c r="E1146" s="7"/>
      <c r="F1146" s="7"/>
      <c r="G1146" s="7"/>
    </row>
    <row r="1147" spans="1:7" x14ac:dyDescent="0.35">
      <c r="A1147" s="43"/>
      <c r="B1147" s="44"/>
      <c r="C1147" s="46"/>
      <c r="D1147" s="7"/>
      <c r="E1147" s="7"/>
      <c r="F1147" s="7"/>
      <c r="G1147" s="7"/>
    </row>
    <row r="1148" spans="1:7" x14ac:dyDescent="0.35">
      <c r="A1148" s="43"/>
      <c r="B1148" s="44"/>
      <c r="C1148" s="46"/>
      <c r="D1148" s="7"/>
      <c r="E1148" s="7"/>
      <c r="F1148" s="7"/>
      <c r="G1148" s="7"/>
    </row>
    <row r="1149" spans="1:7" x14ac:dyDescent="0.35">
      <c r="A1149" s="43"/>
      <c r="B1149" s="44"/>
      <c r="C1149" s="46"/>
      <c r="D1149" s="7"/>
      <c r="E1149" s="7"/>
      <c r="F1149" s="7"/>
      <c r="G1149" s="7"/>
    </row>
    <row r="1150" spans="1:7" x14ac:dyDescent="0.35">
      <c r="A1150" s="43"/>
      <c r="B1150" s="44"/>
      <c r="C1150" s="46"/>
      <c r="D1150" s="7"/>
      <c r="E1150" s="7"/>
      <c r="F1150" s="7"/>
      <c r="G1150" s="7"/>
    </row>
    <row r="1151" spans="1:7" x14ac:dyDescent="0.35">
      <c r="A1151" s="43"/>
      <c r="B1151" s="44"/>
      <c r="C1151" s="46"/>
      <c r="D1151" s="7"/>
      <c r="E1151" s="7"/>
      <c r="F1151" s="7"/>
      <c r="G1151" s="7"/>
    </row>
    <row r="1152" spans="1:7" x14ac:dyDescent="0.35">
      <c r="A1152" s="43"/>
      <c r="B1152" s="44"/>
      <c r="C1152" s="46"/>
      <c r="D1152" s="7"/>
      <c r="E1152" s="7"/>
      <c r="F1152" s="7"/>
      <c r="G1152" s="7"/>
    </row>
    <row r="1153" spans="1:7" x14ac:dyDescent="0.35">
      <c r="A1153" s="43"/>
      <c r="B1153" s="44"/>
      <c r="C1153" s="46"/>
      <c r="D1153" s="7"/>
      <c r="E1153" s="7"/>
      <c r="F1153" s="7"/>
      <c r="G1153" s="7"/>
    </row>
    <row r="1154" spans="1:7" x14ac:dyDescent="0.35">
      <c r="A1154" s="43"/>
      <c r="B1154" s="44"/>
      <c r="C1154" s="46"/>
      <c r="D1154" s="7"/>
      <c r="E1154" s="7"/>
      <c r="F1154" s="7"/>
      <c r="G1154" s="7"/>
    </row>
    <row r="1155" spans="1:7" x14ac:dyDescent="0.35">
      <c r="A1155" s="43"/>
      <c r="B1155" s="44"/>
      <c r="C1155" s="46"/>
      <c r="D1155" s="7"/>
      <c r="E1155" s="7"/>
      <c r="F1155" s="7"/>
      <c r="G1155" s="7"/>
    </row>
    <row r="1156" spans="1:7" x14ac:dyDescent="0.35">
      <c r="A1156" s="43"/>
      <c r="B1156" s="44"/>
      <c r="C1156" s="46"/>
      <c r="D1156" s="7"/>
      <c r="E1156" s="7"/>
      <c r="F1156" s="7"/>
      <c r="G1156" s="7"/>
    </row>
    <row r="1157" spans="1:7" x14ac:dyDescent="0.35">
      <c r="A1157" s="43"/>
      <c r="B1157" s="44"/>
      <c r="C1157" s="46"/>
      <c r="D1157" s="7"/>
      <c r="E1157" s="7"/>
      <c r="F1157" s="7"/>
      <c r="G1157" s="7"/>
    </row>
    <row r="1158" spans="1:7" x14ac:dyDescent="0.35">
      <c r="A1158" s="43"/>
      <c r="B1158" s="44"/>
      <c r="C1158" s="46"/>
      <c r="D1158" s="7"/>
      <c r="E1158" s="7"/>
      <c r="F1158" s="7"/>
      <c r="G1158" s="7"/>
    </row>
    <row r="1159" spans="1:7" x14ac:dyDescent="0.35">
      <c r="A1159" s="43"/>
      <c r="B1159" s="44"/>
      <c r="C1159" s="46"/>
      <c r="D1159" s="7"/>
      <c r="E1159" s="7"/>
      <c r="F1159" s="7"/>
      <c r="G1159" s="7"/>
    </row>
    <row r="1160" spans="1:7" x14ac:dyDescent="0.35">
      <c r="A1160" s="43"/>
      <c r="B1160" s="44"/>
      <c r="C1160" s="46"/>
      <c r="D1160" s="7"/>
      <c r="E1160" s="7"/>
      <c r="F1160" s="7"/>
      <c r="G1160" s="7"/>
    </row>
    <row r="1161" spans="1:7" x14ac:dyDescent="0.35">
      <c r="A1161" s="43"/>
      <c r="B1161" s="44"/>
      <c r="C1161" s="46"/>
      <c r="D1161" s="7"/>
      <c r="E1161" s="7"/>
      <c r="F1161" s="7"/>
      <c r="G1161" s="7"/>
    </row>
    <row r="1162" spans="1:7" x14ac:dyDescent="0.35">
      <c r="A1162" s="43"/>
      <c r="B1162" s="44"/>
      <c r="C1162" s="46"/>
      <c r="D1162" s="7"/>
      <c r="E1162" s="7"/>
      <c r="F1162" s="7"/>
      <c r="G1162" s="7"/>
    </row>
    <row r="1163" spans="1:7" x14ac:dyDescent="0.35">
      <c r="A1163" s="43"/>
      <c r="B1163" s="44"/>
      <c r="C1163" s="46"/>
      <c r="D1163" s="7"/>
      <c r="E1163" s="7"/>
      <c r="F1163" s="7"/>
      <c r="G1163" s="7"/>
    </row>
    <row r="1164" spans="1:7" x14ac:dyDescent="0.35">
      <c r="A1164" s="43"/>
      <c r="B1164" s="44"/>
      <c r="C1164" s="46"/>
      <c r="D1164" s="7"/>
      <c r="E1164" s="7"/>
      <c r="F1164" s="7"/>
      <c r="G1164" s="7"/>
    </row>
    <row r="1165" spans="1:7" x14ac:dyDescent="0.35">
      <c r="A1165" s="43"/>
      <c r="B1165" s="44"/>
      <c r="C1165" s="46"/>
      <c r="D1165" s="7"/>
      <c r="E1165" s="7"/>
      <c r="F1165" s="7"/>
      <c r="G1165" s="7"/>
    </row>
    <row r="1166" spans="1:7" x14ac:dyDescent="0.35">
      <c r="A1166" s="43"/>
      <c r="B1166" s="44"/>
      <c r="C1166" s="46"/>
      <c r="D1166" s="7"/>
      <c r="E1166" s="7"/>
      <c r="F1166" s="7"/>
      <c r="G1166" s="7"/>
    </row>
    <row r="1167" spans="1:7" x14ac:dyDescent="0.35">
      <c r="A1167" s="43"/>
      <c r="B1167" s="44"/>
      <c r="C1167" s="46"/>
      <c r="D1167" s="7"/>
      <c r="E1167" s="7"/>
      <c r="F1167" s="7"/>
      <c r="G1167" s="7"/>
    </row>
    <row r="1168" spans="1:7" x14ac:dyDescent="0.35">
      <c r="A1168" s="43"/>
      <c r="B1168" s="44"/>
      <c r="C1168" s="46"/>
      <c r="D1168" s="7"/>
      <c r="E1168" s="7"/>
      <c r="F1168" s="7"/>
      <c r="G1168" s="7"/>
    </row>
    <row r="1169" spans="1:7" x14ac:dyDescent="0.35">
      <c r="A1169" s="43"/>
      <c r="B1169" s="44"/>
      <c r="C1169" s="46"/>
      <c r="D1169" s="7"/>
      <c r="E1169" s="7"/>
      <c r="F1169" s="7"/>
      <c r="G1169" s="7"/>
    </row>
    <row r="1170" spans="1:7" x14ac:dyDescent="0.35">
      <c r="A1170" s="43"/>
      <c r="B1170" s="44"/>
      <c r="C1170" s="46"/>
      <c r="D1170" s="7"/>
      <c r="E1170" s="7"/>
      <c r="F1170" s="7"/>
      <c r="G1170" s="7"/>
    </row>
    <row r="1171" spans="1:7" x14ac:dyDescent="0.35">
      <c r="A1171" s="43"/>
      <c r="B1171" s="44"/>
      <c r="C1171" s="46"/>
      <c r="D1171" s="7"/>
      <c r="E1171" s="7"/>
      <c r="F1171" s="7"/>
      <c r="G1171" s="7"/>
    </row>
    <row r="1172" spans="1:7" x14ac:dyDescent="0.35">
      <c r="A1172" s="43"/>
      <c r="B1172" s="44"/>
      <c r="C1172" s="46"/>
      <c r="D1172" s="7"/>
      <c r="E1172" s="7"/>
      <c r="F1172" s="7"/>
      <c r="G1172" s="7"/>
    </row>
    <row r="1173" spans="1:7" x14ac:dyDescent="0.35">
      <c r="A1173" s="43"/>
      <c r="B1173" s="44"/>
      <c r="C1173" s="46"/>
      <c r="D1173" s="7"/>
      <c r="E1173" s="7"/>
      <c r="F1173" s="7"/>
      <c r="G1173" s="7"/>
    </row>
    <row r="1174" spans="1:7" x14ac:dyDescent="0.35">
      <c r="A1174" s="43"/>
      <c r="B1174" s="44"/>
      <c r="C1174" s="46"/>
      <c r="D1174" s="7"/>
      <c r="E1174" s="7"/>
      <c r="F1174" s="7"/>
      <c r="G1174" s="7"/>
    </row>
    <row r="1175" spans="1:7" x14ac:dyDescent="0.35">
      <c r="A1175" s="43"/>
      <c r="B1175" s="44"/>
      <c r="C1175" s="46"/>
      <c r="D1175" s="7"/>
      <c r="E1175" s="7"/>
      <c r="F1175" s="7"/>
      <c r="G1175" s="7"/>
    </row>
    <row r="1176" spans="1:7" x14ac:dyDescent="0.35">
      <c r="A1176" s="43"/>
      <c r="B1176" s="44"/>
      <c r="C1176" s="46"/>
      <c r="D1176" s="7"/>
      <c r="E1176" s="7"/>
      <c r="F1176" s="7"/>
      <c r="G1176" s="7"/>
    </row>
    <row r="1177" spans="1:7" x14ac:dyDescent="0.35">
      <c r="A1177" s="43"/>
      <c r="B1177" s="44"/>
      <c r="C1177" s="46"/>
      <c r="D1177" s="7"/>
      <c r="E1177" s="7"/>
      <c r="F1177" s="7"/>
      <c r="G1177" s="7"/>
    </row>
    <row r="1178" spans="1:7" x14ac:dyDescent="0.35">
      <c r="A1178" s="43"/>
      <c r="B1178" s="44"/>
      <c r="C1178" s="46"/>
      <c r="D1178" s="7"/>
      <c r="E1178" s="7"/>
      <c r="F1178" s="7"/>
      <c r="G1178" s="7"/>
    </row>
    <row r="1179" spans="1:7" x14ac:dyDescent="0.35">
      <c r="A1179" s="43"/>
      <c r="B1179" s="44"/>
      <c r="C1179" s="46"/>
      <c r="D1179" s="7"/>
      <c r="E1179" s="7"/>
      <c r="F1179" s="7"/>
      <c r="G1179" s="7"/>
    </row>
    <row r="1180" spans="1:7" x14ac:dyDescent="0.35">
      <c r="A1180" s="43"/>
      <c r="B1180" s="44"/>
      <c r="C1180" s="46"/>
      <c r="D1180" s="7"/>
      <c r="E1180" s="7"/>
      <c r="F1180" s="7"/>
      <c r="G1180" s="7"/>
    </row>
    <row r="1181" spans="1:7" x14ac:dyDescent="0.35">
      <c r="A1181" s="43"/>
      <c r="B1181" s="44"/>
      <c r="C1181" s="46"/>
      <c r="D1181" s="7"/>
      <c r="E1181" s="7"/>
      <c r="F1181" s="7"/>
      <c r="G1181" s="7"/>
    </row>
    <row r="1182" spans="1:7" x14ac:dyDescent="0.35">
      <c r="A1182" s="43"/>
      <c r="B1182" s="44"/>
      <c r="C1182" s="46"/>
      <c r="D1182" s="7"/>
      <c r="E1182" s="7"/>
      <c r="F1182" s="7"/>
      <c r="G1182" s="7"/>
    </row>
    <row r="1183" spans="1:7" x14ac:dyDescent="0.35">
      <c r="A1183" s="43"/>
      <c r="B1183" s="44"/>
      <c r="C1183" s="46"/>
      <c r="D1183" s="7"/>
      <c r="E1183" s="7"/>
      <c r="F1183" s="7"/>
      <c r="G1183" s="7"/>
    </row>
    <row r="1184" spans="1:7" x14ac:dyDescent="0.35">
      <c r="A1184" s="43"/>
      <c r="B1184" s="44"/>
      <c r="C1184" s="46"/>
      <c r="D1184" s="7"/>
      <c r="E1184" s="7"/>
      <c r="F1184" s="7"/>
      <c r="G1184" s="7"/>
    </row>
    <row r="1185" spans="1:7" x14ac:dyDescent="0.35">
      <c r="A1185" s="43"/>
      <c r="B1185" s="44"/>
      <c r="C1185" s="46"/>
      <c r="D1185" s="7"/>
      <c r="E1185" s="7"/>
      <c r="F1185" s="7"/>
      <c r="G1185" s="7"/>
    </row>
    <row r="1186" spans="1:7" x14ac:dyDescent="0.35">
      <c r="A1186" s="43"/>
      <c r="B1186" s="44"/>
      <c r="C1186" s="46"/>
      <c r="D1186" s="7"/>
      <c r="E1186" s="7"/>
      <c r="F1186" s="7"/>
      <c r="G1186" s="7"/>
    </row>
    <row r="1187" spans="1:7" x14ac:dyDescent="0.35">
      <c r="A1187" s="43"/>
      <c r="B1187" s="44"/>
      <c r="C1187" s="46"/>
      <c r="D1187" s="7"/>
      <c r="E1187" s="7"/>
      <c r="F1187" s="7"/>
      <c r="G1187" s="7"/>
    </row>
    <row r="1188" spans="1:7" x14ac:dyDescent="0.35">
      <c r="A1188" s="43"/>
      <c r="B1188" s="44"/>
      <c r="C1188" s="46"/>
      <c r="D1188" s="7"/>
      <c r="E1188" s="7"/>
      <c r="F1188" s="7"/>
      <c r="G1188" s="7"/>
    </row>
    <row r="1189" spans="1:7" x14ac:dyDescent="0.35">
      <c r="A1189" s="43"/>
      <c r="B1189" s="44"/>
      <c r="C1189" s="46"/>
      <c r="D1189" s="7"/>
      <c r="E1189" s="7"/>
      <c r="F1189" s="7"/>
      <c r="G1189" s="7"/>
    </row>
    <row r="1190" spans="1:7" x14ac:dyDescent="0.35">
      <c r="A1190" s="43"/>
      <c r="B1190" s="44"/>
      <c r="C1190" s="46"/>
      <c r="D1190" s="7"/>
      <c r="E1190" s="7"/>
      <c r="F1190" s="7"/>
      <c r="G1190" s="7"/>
    </row>
    <row r="1191" spans="1:7" x14ac:dyDescent="0.35">
      <c r="A1191" s="43"/>
      <c r="B1191" s="44"/>
      <c r="C1191" s="46"/>
      <c r="D1191" s="7"/>
      <c r="E1191" s="7"/>
      <c r="F1191" s="7"/>
      <c r="G1191" s="7"/>
    </row>
    <row r="1192" spans="1:7" x14ac:dyDescent="0.35">
      <c r="A1192" s="43"/>
      <c r="B1192" s="44"/>
      <c r="C1192" s="46"/>
      <c r="D1192" s="7"/>
      <c r="E1192" s="7"/>
      <c r="F1192" s="7"/>
      <c r="G1192" s="7"/>
    </row>
    <row r="1193" spans="1:7" x14ac:dyDescent="0.35">
      <c r="A1193" s="43"/>
      <c r="B1193" s="44"/>
      <c r="C1193" s="46"/>
      <c r="D1193" s="7"/>
      <c r="E1193" s="7"/>
      <c r="F1193" s="7"/>
      <c r="G1193" s="7"/>
    </row>
    <row r="1194" spans="1:7" x14ac:dyDescent="0.35">
      <c r="A1194" s="43"/>
      <c r="B1194" s="44"/>
      <c r="C1194" s="46"/>
      <c r="D1194" s="7"/>
      <c r="E1194" s="7"/>
      <c r="F1194" s="7"/>
      <c r="G1194" s="7"/>
    </row>
    <row r="1195" spans="1:7" x14ac:dyDescent="0.35">
      <c r="A1195" s="43"/>
      <c r="B1195" s="44"/>
      <c r="C1195" s="46"/>
      <c r="D1195" s="7"/>
      <c r="E1195" s="7"/>
      <c r="F1195" s="7"/>
      <c r="G1195" s="7"/>
    </row>
    <row r="1196" spans="1:7" x14ac:dyDescent="0.35">
      <c r="A1196" s="43"/>
      <c r="B1196" s="44"/>
      <c r="C1196" s="46"/>
      <c r="D1196" s="7"/>
      <c r="E1196" s="7"/>
      <c r="F1196" s="7"/>
      <c r="G1196" s="7"/>
    </row>
    <row r="1197" spans="1:7" x14ac:dyDescent="0.35">
      <c r="A1197" s="43"/>
      <c r="B1197" s="44"/>
      <c r="C1197" s="46"/>
      <c r="D1197" s="7"/>
      <c r="E1197" s="7"/>
      <c r="F1197" s="7"/>
      <c r="G1197" s="7"/>
    </row>
    <row r="1198" spans="1:7" x14ac:dyDescent="0.35">
      <c r="A1198" s="43"/>
      <c r="B1198" s="44"/>
      <c r="C1198" s="46"/>
      <c r="D1198" s="7"/>
      <c r="E1198" s="7"/>
      <c r="F1198" s="7"/>
      <c r="G1198" s="7"/>
    </row>
    <row r="1199" spans="1:7" x14ac:dyDescent="0.35">
      <c r="A1199" s="43"/>
      <c r="B1199" s="44"/>
      <c r="C1199" s="46"/>
      <c r="D1199" s="7"/>
      <c r="E1199" s="7"/>
      <c r="F1199" s="7"/>
      <c r="G1199" s="7"/>
    </row>
    <row r="1200" spans="1:7" x14ac:dyDescent="0.35">
      <c r="A1200" s="43"/>
      <c r="B1200" s="44"/>
      <c r="C1200" s="46"/>
      <c r="D1200" s="7"/>
      <c r="E1200" s="7"/>
      <c r="F1200" s="7"/>
      <c r="G1200" s="7"/>
    </row>
    <row r="1201" spans="1:7" x14ac:dyDescent="0.35">
      <c r="A1201" s="43"/>
      <c r="B1201" s="44"/>
      <c r="C1201" s="46"/>
      <c r="D1201" s="7"/>
      <c r="E1201" s="7"/>
      <c r="F1201" s="7"/>
      <c r="G1201" s="7"/>
    </row>
    <row r="1202" spans="1:7" x14ac:dyDescent="0.35">
      <c r="A1202" s="43"/>
      <c r="B1202" s="44"/>
      <c r="C1202" s="46"/>
      <c r="D1202" s="7"/>
      <c r="E1202" s="7"/>
      <c r="F1202" s="7"/>
      <c r="G1202" s="7"/>
    </row>
    <row r="1203" spans="1:7" x14ac:dyDescent="0.35">
      <c r="A1203" s="43"/>
      <c r="B1203" s="44"/>
      <c r="C1203" s="46"/>
      <c r="D1203" s="7"/>
      <c r="E1203" s="7"/>
      <c r="F1203" s="7"/>
      <c r="G1203" s="7"/>
    </row>
    <row r="1204" spans="1:7" x14ac:dyDescent="0.35">
      <c r="A1204" s="43"/>
      <c r="B1204" s="44"/>
      <c r="C1204" s="46"/>
      <c r="D1204" s="7"/>
      <c r="E1204" s="7"/>
      <c r="F1204" s="7"/>
      <c r="G1204" s="7"/>
    </row>
    <row r="1205" spans="1:7" x14ac:dyDescent="0.35">
      <c r="A1205" s="43"/>
      <c r="B1205" s="44"/>
      <c r="C1205" s="46"/>
      <c r="D1205" s="7"/>
      <c r="E1205" s="7"/>
      <c r="F1205" s="7"/>
      <c r="G1205" s="7"/>
    </row>
    <row r="1206" spans="1:7" x14ac:dyDescent="0.35">
      <c r="A1206" s="43"/>
      <c r="B1206" s="44"/>
      <c r="C1206" s="46"/>
      <c r="D1206" s="7"/>
      <c r="E1206" s="7"/>
      <c r="F1206" s="7"/>
      <c r="G1206" s="7"/>
    </row>
    <row r="1207" spans="1:7" x14ac:dyDescent="0.35">
      <c r="A1207" s="43"/>
      <c r="B1207" s="44"/>
      <c r="C1207" s="46"/>
      <c r="D1207" s="7"/>
      <c r="E1207" s="7"/>
      <c r="F1207" s="7"/>
      <c r="G1207" s="7"/>
    </row>
    <row r="1208" spans="1:7" x14ac:dyDescent="0.35">
      <c r="A1208" s="43"/>
      <c r="B1208" s="44"/>
      <c r="C1208" s="46"/>
      <c r="D1208" s="7"/>
      <c r="E1208" s="7"/>
      <c r="F1208" s="7"/>
      <c r="G1208" s="7"/>
    </row>
    <row r="1209" spans="1:7" x14ac:dyDescent="0.35">
      <c r="A1209" s="43"/>
      <c r="B1209" s="44"/>
      <c r="C1209" s="46"/>
      <c r="D1209" s="7"/>
      <c r="E1209" s="7"/>
      <c r="F1209" s="7"/>
      <c r="G1209" s="7"/>
    </row>
    <row r="1210" spans="1:7" x14ac:dyDescent="0.35">
      <c r="A1210" s="43"/>
      <c r="B1210" s="44"/>
      <c r="C1210" s="46"/>
      <c r="D1210" s="7"/>
      <c r="E1210" s="7"/>
      <c r="F1210" s="7"/>
      <c r="G1210" s="7"/>
    </row>
    <row r="1211" spans="1:7" x14ac:dyDescent="0.35">
      <c r="A1211" s="43"/>
      <c r="B1211" s="44"/>
      <c r="C1211" s="46"/>
      <c r="D1211" s="7"/>
      <c r="E1211" s="7"/>
      <c r="F1211" s="7"/>
      <c r="G1211" s="7"/>
    </row>
    <row r="1212" spans="1:7" x14ac:dyDescent="0.35">
      <c r="A1212" s="43"/>
      <c r="B1212" s="44"/>
      <c r="C1212" s="46"/>
      <c r="D1212" s="7"/>
      <c r="E1212" s="7"/>
      <c r="F1212" s="7"/>
      <c r="G1212" s="7"/>
    </row>
    <row r="1213" spans="1:7" x14ac:dyDescent="0.35">
      <c r="A1213" s="43"/>
      <c r="B1213" s="44"/>
      <c r="C1213" s="46"/>
      <c r="D1213" s="7"/>
      <c r="E1213" s="7"/>
      <c r="F1213" s="7"/>
      <c r="G1213" s="7"/>
    </row>
    <row r="1214" spans="1:7" x14ac:dyDescent="0.35">
      <c r="A1214" s="43"/>
      <c r="B1214" s="44"/>
      <c r="C1214" s="46"/>
      <c r="D1214" s="7"/>
      <c r="E1214" s="7"/>
      <c r="F1214" s="7"/>
      <c r="G1214" s="7"/>
    </row>
    <row r="1215" spans="1:7" x14ac:dyDescent="0.35">
      <c r="A1215" s="43"/>
      <c r="B1215" s="44"/>
      <c r="C1215" s="46"/>
      <c r="D1215" s="7"/>
      <c r="E1215" s="7"/>
      <c r="F1215" s="7"/>
      <c r="G1215" s="7"/>
    </row>
    <row r="1216" spans="1:7" x14ac:dyDescent="0.35">
      <c r="A1216" s="43"/>
      <c r="B1216" s="44"/>
      <c r="C1216" s="46"/>
      <c r="D1216" s="7"/>
      <c r="E1216" s="7"/>
      <c r="F1216" s="7"/>
      <c r="G1216" s="7"/>
    </row>
    <row r="1217" spans="1:7" x14ac:dyDescent="0.35">
      <c r="A1217" s="43"/>
      <c r="B1217" s="44"/>
      <c r="C1217" s="46"/>
      <c r="D1217" s="7"/>
      <c r="E1217" s="7"/>
      <c r="F1217" s="7"/>
      <c r="G1217" s="7"/>
    </row>
    <row r="1218" spans="1:7" x14ac:dyDescent="0.35">
      <c r="A1218" s="43"/>
      <c r="B1218" s="44"/>
      <c r="C1218" s="46"/>
      <c r="D1218" s="7"/>
      <c r="E1218" s="7"/>
      <c r="F1218" s="7"/>
      <c r="G1218" s="7"/>
    </row>
    <row r="1219" spans="1:7" x14ac:dyDescent="0.35">
      <c r="A1219" s="43"/>
      <c r="B1219" s="44"/>
      <c r="C1219" s="46"/>
      <c r="D1219" s="7"/>
      <c r="E1219" s="7"/>
      <c r="F1219" s="7"/>
      <c r="G1219" s="7"/>
    </row>
    <row r="1220" spans="1:7" x14ac:dyDescent="0.35">
      <c r="A1220" s="43"/>
      <c r="B1220" s="44"/>
      <c r="C1220" s="46"/>
      <c r="D1220" s="7"/>
      <c r="E1220" s="7"/>
      <c r="F1220" s="7"/>
      <c r="G1220" s="7"/>
    </row>
    <row r="1221" spans="1:7" x14ac:dyDescent="0.35">
      <c r="A1221" s="43"/>
      <c r="B1221" s="44"/>
      <c r="C1221" s="46"/>
      <c r="D1221" s="7"/>
      <c r="E1221" s="7"/>
      <c r="F1221" s="7"/>
      <c r="G1221" s="7"/>
    </row>
    <row r="1222" spans="1:7" x14ac:dyDescent="0.35">
      <c r="A1222" s="43"/>
      <c r="B1222" s="44"/>
      <c r="C1222" s="46"/>
      <c r="D1222" s="7"/>
      <c r="E1222" s="7"/>
      <c r="F1222" s="7"/>
      <c r="G1222" s="7"/>
    </row>
    <row r="1223" spans="1:7" x14ac:dyDescent="0.35">
      <c r="A1223" s="43"/>
      <c r="B1223" s="44"/>
      <c r="C1223" s="46"/>
      <c r="D1223" s="7"/>
      <c r="E1223" s="7"/>
      <c r="F1223" s="7"/>
      <c r="G1223" s="7"/>
    </row>
    <row r="1224" spans="1:7" x14ac:dyDescent="0.35">
      <c r="A1224" s="43"/>
      <c r="B1224" s="44"/>
      <c r="C1224" s="46"/>
      <c r="D1224" s="7"/>
      <c r="E1224" s="7"/>
      <c r="F1224" s="7"/>
      <c r="G1224" s="7"/>
    </row>
    <row r="1225" spans="1:7" x14ac:dyDescent="0.35">
      <c r="A1225" s="43"/>
      <c r="B1225" s="44"/>
      <c r="C1225" s="46"/>
      <c r="D1225" s="7"/>
      <c r="E1225" s="7"/>
      <c r="F1225" s="7"/>
      <c r="G1225" s="7"/>
    </row>
    <row r="1226" spans="1:7" x14ac:dyDescent="0.35">
      <c r="A1226" s="43"/>
      <c r="B1226" s="44"/>
      <c r="C1226" s="46"/>
      <c r="D1226" s="7"/>
      <c r="E1226" s="7"/>
      <c r="F1226" s="7"/>
      <c r="G1226" s="7"/>
    </row>
    <row r="1227" spans="1:7" x14ac:dyDescent="0.35">
      <c r="A1227" s="43"/>
      <c r="B1227" s="44"/>
      <c r="C1227" s="46"/>
      <c r="D1227" s="7"/>
      <c r="E1227" s="7"/>
      <c r="F1227" s="7"/>
      <c r="G1227" s="7"/>
    </row>
    <row r="1228" spans="1:7" x14ac:dyDescent="0.35">
      <c r="A1228" s="43"/>
      <c r="B1228" s="44"/>
      <c r="C1228" s="46"/>
      <c r="D1228" s="7"/>
      <c r="E1228" s="7"/>
      <c r="F1228" s="7"/>
      <c r="G1228" s="7"/>
    </row>
    <row r="1229" spans="1:7" x14ac:dyDescent="0.35">
      <c r="A1229" s="43"/>
      <c r="B1229" s="44"/>
      <c r="C1229" s="46"/>
      <c r="D1229" s="7"/>
      <c r="E1229" s="7"/>
      <c r="F1229" s="7"/>
      <c r="G1229" s="7"/>
    </row>
    <row r="1230" spans="1:7" x14ac:dyDescent="0.35">
      <c r="A1230" s="43"/>
      <c r="B1230" s="44"/>
      <c r="C1230" s="46"/>
      <c r="D1230" s="7"/>
      <c r="E1230" s="7"/>
      <c r="F1230" s="7"/>
      <c r="G1230" s="7"/>
    </row>
    <row r="1231" spans="1:7" x14ac:dyDescent="0.35">
      <c r="A1231" s="43"/>
      <c r="B1231" s="44"/>
      <c r="C1231" s="46"/>
      <c r="D1231" s="7"/>
      <c r="E1231" s="7"/>
      <c r="F1231" s="7"/>
      <c r="G1231" s="7"/>
    </row>
    <row r="1232" spans="1:7" x14ac:dyDescent="0.35">
      <c r="A1232" s="43"/>
      <c r="B1232" s="44"/>
      <c r="C1232" s="46"/>
      <c r="D1232" s="7"/>
      <c r="E1232" s="7"/>
      <c r="F1232" s="7"/>
      <c r="G1232" s="7"/>
    </row>
    <row r="1233" spans="1:7" x14ac:dyDescent="0.35">
      <c r="A1233" s="43"/>
      <c r="B1233" s="44"/>
      <c r="C1233" s="46"/>
      <c r="D1233" s="7"/>
      <c r="E1233" s="7"/>
      <c r="F1233" s="7"/>
      <c r="G1233" s="7"/>
    </row>
    <row r="1234" spans="1:7" x14ac:dyDescent="0.35">
      <c r="A1234" s="43"/>
      <c r="B1234" s="44"/>
      <c r="C1234" s="46"/>
      <c r="D1234" s="7"/>
      <c r="E1234" s="7"/>
      <c r="F1234" s="7"/>
      <c r="G1234" s="7"/>
    </row>
    <row r="1235" spans="1:7" x14ac:dyDescent="0.35">
      <c r="A1235" s="43"/>
      <c r="B1235" s="44"/>
      <c r="C1235" s="46"/>
      <c r="D1235" s="7"/>
      <c r="E1235" s="7"/>
      <c r="F1235" s="7"/>
      <c r="G1235" s="7"/>
    </row>
    <row r="1236" spans="1:7" x14ac:dyDescent="0.35">
      <c r="A1236" s="43"/>
      <c r="B1236" s="44"/>
      <c r="C1236" s="46"/>
      <c r="D1236" s="7"/>
      <c r="E1236" s="7"/>
      <c r="F1236" s="7"/>
      <c r="G1236" s="7"/>
    </row>
    <row r="1237" spans="1:7" x14ac:dyDescent="0.35">
      <c r="A1237" s="43"/>
      <c r="B1237" s="44"/>
      <c r="C1237" s="46"/>
      <c r="D1237" s="7"/>
      <c r="E1237" s="7"/>
      <c r="F1237" s="7"/>
      <c r="G1237" s="7"/>
    </row>
    <row r="1238" spans="1:7" x14ac:dyDescent="0.35">
      <c r="A1238" s="43"/>
      <c r="B1238" s="44"/>
      <c r="C1238" s="46"/>
      <c r="D1238" s="7"/>
      <c r="E1238" s="7"/>
      <c r="F1238" s="7"/>
      <c r="G1238" s="7"/>
    </row>
    <row r="1239" spans="1:7" x14ac:dyDescent="0.35">
      <c r="A1239" s="43"/>
      <c r="B1239" s="44"/>
      <c r="C1239" s="46"/>
      <c r="D1239" s="7"/>
      <c r="E1239" s="7"/>
      <c r="F1239" s="7"/>
      <c r="G1239" s="7"/>
    </row>
    <row r="1240" spans="1:7" x14ac:dyDescent="0.35">
      <c r="A1240" s="43"/>
      <c r="B1240" s="44"/>
      <c r="C1240" s="46"/>
      <c r="D1240" s="7"/>
      <c r="E1240" s="7"/>
      <c r="F1240" s="7"/>
      <c r="G1240" s="7"/>
    </row>
    <row r="1241" spans="1:7" x14ac:dyDescent="0.35">
      <c r="A1241" s="43"/>
      <c r="B1241" s="44"/>
      <c r="C1241" s="46"/>
      <c r="D1241" s="7"/>
      <c r="E1241" s="7"/>
      <c r="F1241" s="7"/>
      <c r="G1241" s="7"/>
    </row>
    <row r="1242" spans="1:7" x14ac:dyDescent="0.35">
      <c r="A1242" s="43"/>
      <c r="B1242" s="44"/>
      <c r="C1242" s="46"/>
      <c r="D1242" s="7"/>
      <c r="E1242" s="7"/>
      <c r="F1242" s="7"/>
      <c r="G1242" s="7"/>
    </row>
    <row r="1243" spans="1:7" x14ac:dyDescent="0.35">
      <c r="A1243" s="43"/>
      <c r="B1243" s="44"/>
      <c r="C1243" s="46"/>
      <c r="D1243" s="7"/>
      <c r="E1243" s="7"/>
      <c r="F1243" s="7"/>
      <c r="G1243" s="7"/>
    </row>
    <row r="1244" spans="1:7" x14ac:dyDescent="0.35">
      <c r="A1244" s="43"/>
      <c r="B1244" s="44"/>
      <c r="C1244" s="46"/>
      <c r="D1244" s="7"/>
      <c r="E1244" s="7"/>
      <c r="F1244" s="7"/>
      <c r="G1244" s="7"/>
    </row>
    <row r="1245" spans="1:7" x14ac:dyDescent="0.35">
      <c r="A1245" s="43"/>
      <c r="B1245" s="44"/>
      <c r="C1245" s="46"/>
      <c r="D1245" s="7"/>
      <c r="E1245" s="7"/>
      <c r="F1245" s="7"/>
      <c r="G1245" s="7"/>
    </row>
    <row r="1246" spans="1:7" x14ac:dyDescent="0.35">
      <c r="A1246" s="43"/>
      <c r="B1246" s="44"/>
      <c r="C1246" s="46"/>
      <c r="D1246" s="7"/>
      <c r="E1246" s="7"/>
      <c r="F1246" s="7"/>
      <c r="G1246" s="7"/>
    </row>
    <row r="1247" spans="1:7" x14ac:dyDescent="0.35">
      <c r="A1247" s="43"/>
      <c r="B1247" s="44"/>
      <c r="C1247" s="46"/>
      <c r="D1247" s="7"/>
      <c r="E1247" s="7"/>
      <c r="F1247" s="7"/>
      <c r="G1247" s="7"/>
    </row>
    <row r="1248" spans="1:7" x14ac:dyDescent="0.35">
      <c r="A1248" s="43"/>
      <c r="B1248" s="44"/>
      <c r="C1248" s="46"/>
      <c r="D1248" s="7"/>
      <c r="E1248" s="7"/>
      <c r="F1248" s="7"/>
      <c r="G1248" s="7"/>
    </row>
    <row r="1249" spans="1:7" x14ac:dyDescent="0.35">
      <c r="A1249" s="43"/>
      <c r="B1249" s="44"/>
      <c r="C1249" s="46"/>
      <c r="D1249" s="7"/>
      <c r="E1249" s="7"/>
      <c r="F1249" s="7"/>
      <c r="G1249" s="7"/>
    </row>
    <row r="1250" spans="1:7" x14ac:dyDescent="0.35">
      <c r="A1250" s="43"/>
      <c r="B1250" s="44"/>
      <c r="C1250" s="46"/>
      <c r="D1250" s="7"/>
      <c r="E1250" s="7"/>
      <c r="F1250" s="7"/>
      <c r="G1250" s="7"/>
    </row>
    <row r="1251" spans="1:7" x14ac:dyDescent="0.35">
      <c r="A1251" s="43"/>
      <c r="B1251" s="44"/>
      <c r="C1251" s="46"/>
      <c r="D1251" s="7"/>
      <c r="E1251" s="7"/>
      <c r="F1251" s="7"/>
      <c r="G1251" s="7"/>
    </row>
    <row r="1252" spans="1:7" x14ac:dyDescent="0.35">
      <c r="A1252" s="43"/>
      <c r="B1252" s="44"/>
      <c r="C1252" s="46"/>
      <c r="D1252" s="7"/>
      <c r="E1252" s="7"/>
      <c r="F1252" s="7"/>
      <c r="G1252" s="7"/>
    </row>
    <row r="1253" spans="1:7" x14ac:dyDescent="0.35">
      <c r="A1253" s="43"/>
      <c r="B1253" s="44"/>
      <c r="C1253" s="46"/>
      <c r="D1253" s="7"/>
      <c r="E1253" s="7"/>
      <c r="F1253" s="7"/>
      <c r="G1253" s="7"/>
    </row>
    <row r="1254" spans="1:7" x14ac:dyDescent="0.35">
      <c r="A1254" s="43"/>
      <c r="B1254" s="44"/>
      <c r="C1254" s="46"/>
      <c r="D1254" s="7"/>
      <c r="E1254" s="7"/>
      <c r="F1254" s="7"/>
      <c r="G1254" s="7"/>
    </row>
    <row r="1255" spans="1:7" x14ac:dyDescent="0.35">
      <c r="A1255" s="43"/>
      <c r="B1255" s="44"/>
      <c r="C1255" s="46"/>
      <c r="D1255" s="7"/>
      <c r="E1255" s="7"/>
      <c r="F1255" s="7"/>
      <c r="G1255" s="7"/>
    </row>
    <row r="1256" spans="1:7" x14ac:dyDescent="0.35">
      <c r="A1256" s="43"/>
      <c r="B1256" s="44"/>
      <c r="C1256" s="46"/>
      <c r="D1256" s="7"/>
      <c r="E1256" s="7"/>
      <c r="F1256" s="7"/>
      <c r="G1256" s="7"/>
    </row>
    <row r="1257" spans="1:7" x14ac:dyDescent="0.35">
      <c r="A1257" s="43"/>
      <c r="B1257" s="44"/>
      <c r="C1257" s="46"/>
      <c r="D1257" s="7"/>
      <c r="E1257" s="7"/>
      <c r="F1257" s="7"/>
      <c r="G1257" s="7"/>
    </row>
    <row r="1258" spans="1:7" x14ac:dyDescent="0.35">
      <c r="A1258" s="43"/>
      <c r="B1258" s="44"/>
      <c r="C1258" s="46"/>
      <c r="D1258" s="7"/>
      <c r="E1258" s="7"/>
      <c r="F1258" s="7"/>
      <c r="G1258" s="7"/>
    </row>
    <row r="1259" spans="1:7" x14ac:dyDescent="0.35">
      <c r="A1259" s="43"/>
      <c r="B1259" s="44"/>
      <c r="C1259" s="46"/>
      <c r="D1259" s="7"/>
      <c r="E1259" s="7"/>
      <c r="F1259" s="7"/>
      <c r="G1259" s="7"/>
    </row>
    <row r="1260" spans="1:7" x14ac:dyDescent="0.35">
      <c r="A1260" s="43"/>
      <c r="B1260" s="44"/>
      <c r="C1260" s="46"/>
      <c r="D1260" s="7"/>
      <c r="E1260" s="7"/>
      <c r="F1260" s="7"/>
      <c r="G1260" s="7"/>
    </row>
    <row r="1261" spans="1:7" x14ac:dyDescent="0.35">
      <c r="A1261" s="43"/>
      <c r="B1261" s="44"/>
      <c r="C1261" s="46"/>
      <c r="D1261" s="7"/>
      <c r="E1261" s="7"/>
      <c r="F1261" s="7"/>
      <c r="G1261" s="7"/>
    </row>
    <row r="1262" spans="1:7" x14ac:dyDescent="0.35">
      <c r="A1262" s="43"/>
      <c r="B1262" s="44"/>
      <c r="C1262" s="46"/>
      <c r="D1262" s="7"/>
      <c r="E1262" s="7"/>
      <c r="F1262" s="7"/>
      <c r="G1262" s="7"/>
    </row>
    <row r="1263" spans="1:7" x14ac:dyDescent="0.35">
      <c r="A1263" s="43"/>
      <c r="B1263" s="44"/>
      <c r="C1263" s="46"/>
      <c r="D1263" s="7"/>
      <c r="E1263" s="7"/>
      <c r="F1263" s="7"/>
      <c r="G1263" s="7"/>
    </row>
    <row r="1264" spans="1:7" x14ac:dyDescent="0.35">
      <c r="A1264" s="43"/>
      <c r="B1264" s="44"/>
      <c r="C1264" s="46"/>
      <c r="D1264" s="7"/>
      <c r="E1264" s="7"/>
      <c r="F1264" s="7"/>
      <c r="G1264" s="7"/>
    </row>
    <row r="1265" spans="1:7" x14ac:dyDescent="0.35">
      <c r="A1265" s="43"/>
      <c r="B1265" s="44"/>
      <c r="C1265" s="46"/>
      <c r="D1265" s="7"/>
      <c r="E1265" s="7"/>
      <c r="F1265" s="7"/>
      <c r="G1265" s="7"/>
    </row>
    <row r="1266" spans="1:7" x14ac:dyDescent="0.35">
      <c r="A1266" s="43"/>
      <c r="B1266" s="44"/>
      <c r="C1266" s="46"/>
      <c r="D1266" s="7"/>
      <c r="E1266" s="7"/>
      <c r="F1266" s="7"/>
      <c r="G1266" s="7"/>
    </row>
    <row r="1267" spans="1:7" x14ac:dyDescent="0.35">
      <c r="A1267" s="43"/>
      <c r="B1267" s="44"/>
      <c r="C1267" s="46"/>
      <c r="D1267" s="7"/>
      <c r="E1267" s="7"/>
      <c r="F1267" s="7"/>
      <c r="G1267" s="7"/>
    </row>
    <row r="1268" spans="1:7" x14ac:dyDescent="0.35">
      <c r="A1268" s="43"/>
      <c r="B1268" s="44"/>
      <c r="C1268" s="46"/>
      <c r="D1268" s="7"/>
      <c r="E1268" s="7"/>
      <c r="F1268" s="7"/>
      <c r="G1268" s="7"/>
    </row>
    <row r="1269" spans="1:7" x14ac:dyDescent="0.35">
      <c r="A1269" s="43"/>
      <c r="B1269" s="44"/>
      <c r="C1269" s="46"/>
      <c r="D1269" s="7"/>
      <c r="E1269" s="7"/>
      <c r="F1269" s="7"/>
      <c r="G1269" s="7"/>
    </row>
    <row r="1270" spans="1:7" x14ac:dyDescent="0.35">
      <c r="A1270" s="43"/>
      <c r="B1270" s="44"/>
      <c r="C1270" s="46"/>
      <c r="D1270" s="7"/>
      <c r="E1270" s="7"/>
      <c r="F1270" s="7"/>
      <c r="G1270" s="7"/>
    </row>
    <row r="1271" spans="1:7" x14ac:dyDescent="0.35">
      <c r="A1271" s="43"/>
      <c r="B1271" s="44"/>
      <c r="C1271" s="46"/>
      <c r="D1271" s="7"/>
      <c r="E1271" s="7"/>
      <c r="F1271" s="7"/>
      <c r="G1271" s="7"/>
    </row>
    <row r="1272" spans="1:7" x14ac:dyDescent="0.35">
      <c r="A1272" s="43"/>
      <c r="B1272" s="44"/>
      <c r="C1272" s="46"/>
      <c r="D1272" s="7"/>
      <c r="E1272" s="7"/>
      <c r="F1272" s="7"/>
      <c r="G1272" s="7"/>
    </row>
    <row r="1273" spans="1:7" x14ac:dyDescent="0.35">
      <c r="A1273" s="43"/>
      <c r="B1273" s="44"/>
      <c r="C1273" s="46"/>
      <c r="D1273" s="7"/>
      <c r="E1273" s="7"/>
      <c r="F1273" s="7"/>
      <c r="G1273" s="7"/>
    </row>
    <row r="1274" spans="1:7" x14ac:dyDescent="0.35">
      <c r="A1274" s="43"/>
      <c r="B1274" s="44"/>
      <c r="C1274" s="46"/>
      <c r="D1274" s="7"/>
      <c r="E1274" s="7"/>
      <c r="F1274" s="7"/>
      <c r="G1274" s="7"/>
    </row>
    <row r="1275" spans="1:7" x14ac:dyDescent="0.35">
      <c r="A1275" s="43"/>
      <c r="B1275" s="44"/>
      <c r="C1275" s="46"/>
      <c r="D1275" s="7"/>
      <c r="E1275" s="7"/>
      <c r="F1275" s="7"/>
      <c r="G1275" s="7"/>
    </row>
    <row r="1276" spans="1:7" x14ac:dyDescent="0.35">
      <c r="A1276" s="43"/>
      <c r="B1276" s="44"/>
      <c r="C1276" s="46"/>
      <c r="D1276" s="7"/>
      <c r="E1276" s="7"/>
      <c r="F1276" s="7"/>
      <c r="G1276" s="7"/>
    </row>
    <row r="1277" spans="1:7" x14ac:dyDescent="0.35">
      <c r="A1277" s="43"/>
      <c r="B1277" s="44"/>
      <c r="C1277" s="46"/>
      <c r="D1277" s="7"/>
      <c r="E1277" s="7"/>
      <c r="F1277" s="7"/>
      <c r="G1277" s="7"/>
    </row>
    <row r="1278" spans="1:7" x14ac:dyDescent="0.35">
      <c r="A1278" s="43"/>
      <c r="B1278" s="44"/>
      <c r="C1278" s="46"/>
      <c r="D1278" s="7"/>
      <c r="E1278" s="7"/>
      <c r="F1278" s="7"/>
      <c r="G1278" s="7"/>
    </row>
    <row r="1279" spans="1:7" x14ac:dyDescent="0.35">
      <c r="A1279" s="43"/>
      <c r="B1279" s="44"/>
      <c r="C1279" s="46"/>
      <c r="D1279" s="7"/>
      <c r="E1279" s="7"/>
      <c r="F1279" s="7"/>
      <c r="G1279" s="7"/>
    </row>
    <row r="1280" spans="1:7" x14ac:dyDescent="0.35">
      <c r="A1280" s="43"/>
      <c r="B1280" s="44"/>
      <c r="C1280" s="46"/>
      <c r="D1280" s="7"/>
      <c r="E1280" s="7"/>
      <c r="F1280" s="7"/>
      <c r="G1280" s="7"/>
    </row>
    <row r="1281" spans="1:7" x14ac:dyDescent="0.35">
      <c r="A1281" s="43"/>
      <c r="B1281" s="44"/>
      <c r="C1281" s="46"/>
      <c r="D1281" s="7"/>
      <c r="E1281" s="7"/>
      <c r="F1281" s="7"/>
      <c r="G1281" s="7"/>
    </row>
    <row r="1282" spans="1:7" x14ac:dyDescent="0.35">
      <c r="A1282" s="43"/>
      <c r="B1282" s="44"/>
      <c r="C1282" s="46"/>
      <c r="D1282" s="7"/>
      <c r="E1282" s="7"/>
      <c r="F1282" s="7"/>
      <c r="G1282" s="7"/>
    </row>
    <row r="1283" spans="1:7" x14ac:dyDescent="0.35">
      <c r="A1283" s="43"/>
      <c r="B1283" s="44"/>
      <c r="C1283" s="46"/>
      <c r="D1283" s="7"/>
      <c r="E1283" s="7"/>
      <c r="F1283" s="7"/>
      <c r="G1283" s="7"/>
    </row>
    <row r="1284" spans="1:7" x14ac:dyDescent="0.35">
      <c r="A1284" s="43"/>
      <c r="B1284" s="44"/>
      <c r="C1284" s="46"/>
      <c r="D1284" s="7"/>
      <c r="E1284" s="7"/>
      <c r="F1284" s="7"/>
      <c r="G1284" s="7"/>
    </row>
    <row r="1285" spans="1:7" x14ac:dyDescent="0.35">
      <c r="A1285" s="43"/>
      <c r="B1285" s="44"/>
      <c r="C1285" s="46"/>
      <c r="D1285" s="7"/>
      <c r="E1285" s="7"/>
      <c r="F1285" s="7"/>
      <c r="G1285" s="7"/>
    </row>
    <row r="1286" spans="1:7" x14ac:dyDescent="0.35">
      <c r="A1286" s="43"/>
      <c r="B1286" s="44"/>
      <c r="C1286" s="46"/>
      <c r="D1286" s="7"/>
      <c r="E1286" s="7"/>
      <c r="F1286" s="7"/>
      <c r="G1286" s="7"/>
    </row>
    <row r="1287" spans="1:7" x14ac:dyDescent="0.35">
      <c r="A1287" s="43"/>
      <c r="B1287" s="44"/>
      <c r="C1287" s="46"/>
      <c r="D1287" s="7"/>
      <c r="E1287" s="7"/>
      <c r="F1287" s="7"/>
      <c r="G1287" s="7"/>
    </row>
    <row r="1288" spans="1:7" x14ac:dyDescent="0.35">
      <c r="A1288" s="43"/>
      <c r="B1288" s="44"/>
      <c r="C1288" s="46"/>
      <c r="D1288" s="7"/>
      <c r="E1288" s="7"/>
      <c r="F1288" s="7"/>
      <c r="G1288" s="7"/>
    </row>
    <row r="1289" spans="1:7" x14ac:dyDescent="0.35">
      <c r="A1289" s="43"/>
      <c r="B1289" s="44"/>
      <c r="C1289" s="46"/>
      <c r="D1289" s="7"/>
      <c r="E1289" s="7"/>
      <c r="F1289" s="7"/>
      <c r="G1289" s="7"/>
    </row>
    <row r="1290" spans="1:7" x14ac:dyDescent="0.35">
      <c r="A1290" s="43"/>
      <c r="B1290" s="44"/>
      <c r="C1290" s="46"/>
      <c r="D1290" s="7"/>
      <c r="E1290" s="7"/>
      <c r="F1290" s="7"/>
      <c r="G1290" s="7"/>
    </row>
    <row r="1291" spans="1:7" x14ac:dyDescent="0.35">
      <c r="A1291" s="43"/>
      <c r="B1291" s="44"/>
      <c r="C1291" s="46"/>
      <c r="D1291" s="7"/>
      <c r="E1291" s="7"/>
      <c r="F1291" s="7"/>
      <c r="G1291" s="7"/>
    </row>
    <row r="1292" spans="1:7" x14ac:dyDescent="0.35">
      <c r="A1292" s="43"/>
      <c r="B1292" s="44"/>
      <c r="C1292" s="46"/>
      <c r="D1292" s="7"/>
      <c r="E1292" s="7"/>
      <c r="F1292" s="7"/>
      <c r="G1292" s="7"/>
    </row>
    <row r="1293" spans="1:7" x14ac:dyDescent="0.35">
      <c r="A1293" s="43"/>
      <c r="B1293" s="44"/>
      <c r="C1293" s="46"/>
      <c r="D1293" s="7"/>
      <c r="E1293" s="7"/>
      <c r="F1293" s="7"/>
      <c r="G1293" s="7"/>
    </row>
    <row r="1294" spans="1:7" x14ac:dyDescent="0.35">
      <c r="A1294" s="43"/>
      <c r="B1294" s="44"/>
      <c r="C1294" s="46"/>
      <c r="D1294" s="7"/>
      <c r="E1294" s="7"/>
      <c r="F1294" s="7"/>
      <c r="G1294" s="7"/>
    </row>
    <row r="1295" spans="1:7" x14ac:dyDescent="0.35">
      <c r="A1295" s="43"/>
      <c r="B1295" s="44"/>
      <c r="C1295" s="46"/>
      <c r="D1295" s="7"/>
      <c r="E1295" s="7"/>
      <c r="F1295" s="7"/>
      <c r="G1295" s="7"/>
    </row>
    <row r="1296" spans="1:7" x14ac:dyDescent="0.35">
      <c r="A1296" s="43"/>
      <c r="B1296" s="44"/>
      <c r="C1296" s="46"/>
      <c r="D1296" s="7"/>
      <c r="E1296" s="7"/>
      <c r="F1296" s="7"/>
      <c r="G1296" s="7"/>
    </row>
    <row r="1297" spans="1:7" x14ac:dyDescent="0.35">
      <c r="A1297" s="43"/>
      <c r="B1297" s="44"/>
      <c r="C1297" s="46"/>
      <c r="D1297" s="7"/>
      <c r="E1297" s="7"/>
      <c r="F1297" s="7"/>
      <c r="G1297" s="7"/>
    </row>
    <row r="1298" spans="1:7" x14ac:dyDescent="0.35">
      <c r="A1298" s="43"/>
      <c r="B1298" s="44"/>
      <c r="C1298" s="46"/>
      <c r="D1298" s="7"/>
      <c r="E1298" s="7"/>
      <c r="F1298" s="7"/>
      <c r="G1298" s="7"/>
    </row>
    <row r="1299" spans="1:7" x14ac:dyDescent="0.35">
      <c r="A1299" s="43"/>
      <c r="B1299" s="44"/>
      <c r="C1299" s="46"/>
      <c r="D1299" s="7"/>
      <c r="E1299" s="7"/>
      <c r="F1299" s="7"/>
      <c r="G1299" s="7"/>
    </row>
    <row r="1300" spans="1:7" x14ac:dyDescent="0.35">
      <c r="A1300" s="43"/>
      <c r="B1300" s="44"/>
      <c r="C1300" s="46"/>
      <c r="D1300" s="7"/>
      <c r="E1300" s="7"/>
      <c r="F1300" s="7"/>
      <c r="G1300" s="7"/>
    </row>
    <row r="1301" spans="1:7" x14ac:dyDescent="0.35">
      <c r="A1301" s="43"/>
      <c r="B1301" s="44"/>
      <c r="C1301" s="46"/>
      <c r="D1301" s="7"/>
      <c r="E1301" s="7"/>
      <c r="F1301" s="7"/>
      <c r="G1301" s="7"/>
    </row>
    <row r="1302" spans="1:7" x14ac:dyDescent="0.35">
      <c r="A1302" s="43"/>
      <c r="B1302" s="44"/>
      <c r="C1302" s="46"/>
      <c r="D1302" s="7"/>
      <c r="E1302" s="7"/>
      <c r="F1302" s="7"/>
      <c r="G1302" s="7"/>
    </row>
    <row r="1303" spans="1:7" x14ac:dyDescent="0.35">
      <c r="A1303" s="43"/>
      <c r="B1303" s="44"/>
      <c r="C1303" s="46"/>
      <c r="D1303" s="7"/>
      <c r="E1303" s="7"/>
      <c r="F1303" s="7"/>
      <c r="G1303" s="7"/>
    </row>
    <row r="1304" spans="1:7" x14ac:dyDescent="0.35">
      <c r="A1304" s="43"/>
      <c r="B1304" s="44"/>
      <c r="C1304" s="46"/>
      <c r="D1304" s="7"/>
      <c r="E1304" s="7"/>
      <c r="F1304" s="7"/>
      <c r="G1304" s="7"/>
    </row>
    <row r="1305" spans="1:7" x14ac:dyDescent="0.35">
      <c r="A1305" s="43"/>
      <c r="B1305" s="44"/>
      <c r="C1305" s="46"/>
      <c r="D1305" s="7"/>
      <c r="E1305" s="7"/>
      <c r="F1305" s="7"/>
      <c r="G1305" s="7"/>
    </row>
    <row r="1306" spans="1:7" x14ac:dyDescent="0.35">
      <c r="A1306" s="43"/>
      <c r="B1306" s="44"/>
      <c r="C1306" s="46"/>
      <c r="D1306" s="7"/>
      <c r="E1306" s="7"/>
      <c r="F1306" s="7"/>
      <c r="G1306" s="7"/>
    </row>
    <row r="1307" spans="1:7" x14ac:dyDescent="0.35">
      <c r="A1307" s="43"/>
      <c r="B1307" s="44"/>
      <c r="C1307" s="46"/>
      <c r="D1307" s="7"/>
      <c r="E1307" s="7"/>
      <c r="F1307" s="7"/>
      <c r="G1307" s="7"/>
    </row>
    <row r="1308" spans="1:7" x14ac:dyDescent="0.35">
      <c r="A1308" s="43"/>
      <c r="B1308" s="44"/>
      <c r="C1308" s="46"/>
      <c r="D1308" s="7"/>
      <c r="E1308" s="7"/>
      <c r="F1308" s="7"/>
      <c r="G1308" s="7"/>
    </row>
    <row r="1309" spans="1:7" x14ac:dyDescent="0.35">
      <c r="A1309" s="43"/>
      <c r="B1309" s="44"/>
      <c r="C1309" s="46"/>
      <c r="D1309" s="7"/>
      <c r="E1309" s="7"/>
      <c r="F1309" s="7"/>
      <c r="G1309" s="7"/>
    </row>
    <row r="1310" spans="1:7" x14ac:dyDescent="0.35">
      <c r="A1310" s="43"/>
      <c r="B1310" s="44"/>
      <c r="C1310" s="46"/>
      <c r="D1310" s="7"/>
      <c r="E1310" s="7"/>
      <c r="F1310" s="7"/>
      <c r="G1310" s="7"/>
    </row>
    <row r="1311" spans="1:7" x14ac:dyDescent="0.35">
      <c r="A1311" s="43"/>
      <c r="B1311" s="44"/>
      <c r="C1311" s="46"/>
      <c r="D1311" s="7"/>
      <c r="E1311" s="7"/>
      <c r="F1311" s="7"/>
      <c r="G1311" s="7"/>
    </row>
    <row r="1312" spans="1:7" x14ac:dyDescent="0.35">
      <c r="A1312" s="43"/>
      <c r="B1312" s="44"/>
      <c r="C1312" s="46"/>
      <c r="D1312" s="7"/>
      <c r="E1312" s="7"/>
      <c r="F1312" s="7"/>
      <c r="G1312" s="7"/>
    </row>
    <row r="1313" spans="1:7" x14ac:dyDescent="0.35">
      <c r="A1313" s="43"/>
      <c r="B1313" s="44"/>
      <c r="C1313" s="46"/>
      <c r="D1313" s="7"/>
      <c r="E1313" s="7"/>
      <c r="F1313" s="7"/>
      <c r="G1313" s="7"/>
    </row>
    <row r="1314" spans="1:7" x14ac:dyDescent="0.35">
      <c r="A1314" s="43"/>
      <c r="B1314" s="44"/>
      <c r="C1314" s="46"/>
      <c r="D1314" s="7"/>
      <c r="E1314" s="7"/>
      <c r="F1314" s="7"/>
      <c r="G1314" s="7"/>
    </row>
    <row r="1315" spans="1:7" x14ac:dyDescent="0.35">
      <c r="A1315" s="43"/>
      <c r="B1315" s="44"/>
      <c r="C1315" s="46"/>
      <c r="D1315" s="7"/>
      <c r="E1315" s="7"/>
      <c r="F1315" s="7"/>
      <c r="G1315" s="7"/>
    </row>
    <row r="1316" spans="1:7" x14ac:dyDescent="0.35">
      <c r="A1316" s="43"/>
      <c r="B1316" s="44"/>
      <c r="C1316" s="46"/>
      <c r="D1316" s="7"/>
      <c r="E1316" s="7"/>
      <c r="F1316" s="7"/>
      <c r="G1316" s="7"/>
    </row>
    <row r="1317" spans="1:7" x14ac:dyDescent="0.35">
      <c r="A1317" s="43"/>
      <c r="B1317" s="44"/>
      <c r="C1317" s="46"/>
      <c r="D1317" s="7"/>
      <c r="E1317" s="7"/>
      <c r="F1317" s="7"/>
      <c r="G1317" s="7"/>
    </row>
    <row r="1318" spans="1:7" x14ac:dyDescent="0.35">
      <c r="A1318" s="43"/>
      <c r="B1318" s="44"/>
      <c r="C1318" s="46"/>
      <c r="D1318" s="7"/>
      <c r="E1318" s="7"/>
      <c r="F1318" s="7"/>
      <c r="G1318" s="7"/>
    </row>
    <row r="1319" spans="1:7" x14ac:dyDescent="0.35">
      <c r="A1319" s="43"/>
      <c r="B1319" s="44"/>
      <c r="C1319" s="46"/>
      <c r="D1319" s="7"/>
      <c r="E1319" s="7"/>
      <c r="F1319" s="7"/>
      <c r="G1319" s="7"/>
    </row>
    <row r="1320" spans="1:7" x14ac:dyDescent="0.35">
      <c r="A1320" s="43"/>
      <c r="B1320" s="44"/>
      <c r="C1320" s="46"/>
      <c r="D1320" s="7"/>
      <c r="E1320" s="7"/>
      <c r="F1320" s="7"/>
      <c r="G1320" s="7"/>
    </row>
    <row r="1321" spans="1:7" x14ac:dyDescent="0.35">
      <c r="A1321" s="43"/>
      <c r="B1321" s="44"/>
      <c r="C1321" s="46"/>
      <c r="D1321" s="7"/>
      <c r="E1321" s="7"/>
      <c r="F1321" s="7"/>
      <c r="G1321" s="7"/>
    </row>
    <row r="1322" spans="1:7" x14ac:dyDescent="0.35">
      <c r="A1322" s="43"/>
      <c r="B1322" s="44"/>
      <c r="C1322" s="46"/>
      <c r="D1322" s="7"/>
      <c r="E1322" s="7"/>
      <c r="F1322" s="7"/>
      <c r="G1322" s="7"/>
    </row>
    <row r="1323" spans="1:7" x14ac:dyDescent="0.35">
      <c r="A1323" s="43"/>
      <c r="B1323" s="44"/>
      <c r="C1323" s="46"/>
      <c r="D1323" s="7"/>
      <c r="E1323" s="7"/>
      <c r="F1323" s="7"/>
      <c r="G1323" s="7"/>
    </row>
    <row r="1324" spans="1:7" x14ac:dyDescent="0.35">
      <c r="A1324" s="43"/>
      <c r="B1324" s="44"/>
      <c r="C1324" s="46"/>
      <c r="D1324" s="7"/>
      <c r="E1324" s="7"/>
      <c r="F1324" s="7"/>
      <c r="G1324" s="7"/>
    </row>
    <row r="1325" spans="1:7" x14ac:dyDescent="0.35">
      <c r="A1325" s="43"/>
      <c r="B1325" s="44"/>
      <c r="C1325" s="46"/>
      <c r="D1325" s="7"/>
      <c r="E1325" s="7"/>
      <c r="F1325" s="7"/>
      <c r="G1325" s="7"/>
    </row>
    <row r="1326" spans="1:7" x14ac:dyDescent="0.35">
      <c r="A1326" s="43"/>
      <c r="B1326" s="44"/>
      <c r="C1326" s="46"/>
      <c r="D1326" s="7"/>
      <c r="E1326" s="7"/>
      <c r="F1326" s="7"/>
      <c r="G1326" s="7"/>
    </row>
    <row r="1327" spans="1:7" x14ac:dyDescent="0.35">
      <c r="A1327" s="43"/>
      <c r="B1327" s="44"/>
      <c r="C1327" s="46"/>
      <c r="D1327" s="7"/>
      <c r="E1327" s="7"/>
      <c r="F1327" s="7"/>
      <c r="G1327" s="7"/>
    </row>
    <row r="1328" spans="1:7" x14ac:dyDescent="0.35">
      <c r="A1328" s="43"/>
      <c r="B1328" s="44"/>
      <c r="C1328" s="46"/>
      <c r="D1328" s="7"/>
      <c r="E1328" s="7"/>
      <c r="F1328" s="7"/>
      <c r="G1328" s="7"/>
    </row>
    <row r="1329" spans="1:7" x14ac:dyDescent="0.35">
      <c r="A1329" s="43"/>
      <c r="B1329" s="44"/>
      <c r="C1329" s="46"/>
      <c r="D1329" s="7"/>
      <c r="E1329" s="7"/>
      <c r="F1329" s="7"/>
      <c r="G1329" s="7"/>
    </row>
    <row r="1330" spans="1:7" x14ac:dyDescent="0.35">
      <c r="A1330" s="43"/>
      <c r="B1330" s="44"/>
      <c r="C1330" s="46"/>
      <c r="D1330" s="7"/>
      <c r="E1330" s="7"/>
      <c r="F1330" s="7"/>
      <c r="G1330" s="7"/>
    </row>
    <row r="1331" spans="1:7" x14ac:dyDescent="0.35">
      <c r="A1331" s="43"/>
      <c r="B1331" s="44"/>
      <c r="C1331" s="46"/>
      <c r="D1331" s="7"/>
      <c r="E1331" s="7"/>
      <c r="F1331" s="7"/>
      <c r="G1331" s="7"/>
    </row>
    <row r="1332" spans="1:7" x14ac:dyDescent="0.35">
      <c r="A1332" s="43"/>
      <c r="B1332" s="44"/>
      <c r="C1332" s="46"/>
      <c r="D1332" s="7"/>
      <c r="E1332" s="7"/>
      <c r="F1332" s="7"/>
      <c r="G1332" s="7"/>
    </row>
    <row r="1333" spans="1:7" x14ac:dyDescent="0.35">
      <c r="A1333" s="43"/>
      <c r="B1333" s="44"/>
      <c r="C1333" s="46"/>
      <c r="D1333" s="7"/>
      <c r="E1333" s="7"/>
      <c r="F1333" s="7"/>
      <c r="G1333" s="7"/>
    </row>
    <row r="1334" spans="1:7" x14ac:dyDescent="0.35">
      <c r="A1334" s="43"/>
      <c r="B1334" s="44"/>
      <c r="C1334" s="46"/>
      <c r="D1334" s="7"/>
      <c r="E1334" s="7"/>
      <c r="F1334" s="7"/>
      <c r="G1334" s="7"/>
    </row>
    <row r="1335" spans="1:7" x14ac:dyDescent="0.35">
      <c r="A1335" s="43"/>
      <c r="B1335" s="44"/>
      <c r="C1335" s="46"/>
      <c r="D1335" s="7"/>
      <c r="E1335" s="7"/>
      <c r="F1335" s="7"/>
      <c r="G1335" s="7"/>
    </row>
    <row r="1336" spans="1:7" x14ac:dyDescent="0.35">
      <c r="A1336" s="43"/>
      <c r="B1336" s="44"/>
      <c r="C1336" s="46"/>
      <c r="D1336" s="7"/>
      <c r="E1336" s="7"/>
      <c r="F1336" s="7"/>
      <c r="G1336" s="7"/>
    </row>
    <row r="1337" spans="1:7" x14ac:dyDescent="0.35">
      <c r="A1337" s="43"/>
      <c r="B1337" s="44"/>
      <c r="C1337" s="46"/>
      <c r="D1337" s="7"/>
      <c r="E1337" s="7"/>
      <c r="F1337" s="7"/>
      <c r="G1337" s="7"/>
    </row>
    <row r="1338" spans="1:7" x14ac:dyDescent="0.35">
      <c r="A1338" s="43"/>
      <c r="B1338" s="44"/>
      <c r="C1338" s="46"/>
      <c r="D1338" s="7"/>
      <c r="E1338" s="7"/>
      <c r="F1338" s="7"/>
      <c r="G1338" s="7"/>
    </row>
    <row r="1339" spans="1:7" x14ac:dyDescent="0.35">
      <c r="A1339" s="43"/>
      <c r="B1339" s="44"/>
      <c r="C1339" s="46"/>
      <c r="D1339" s="7"/>
      <c r="E1339" s="7"/>
      <c r="F1339" s="7"/>
      <c r="G1339" s="7"/>
    </row>
    <row r="1340" spans="1:7" x14ac:dyDescent="0.35">
      <c r="A1340" s="43"/>
      <c r="B1340" s="44"/>
      <c r="C1340" s="46"/>
      <c r="D1340" s="7"/>
      <c r="E1340" s="7"/>
      <c r="F1340" s="7"/>
      <c r="G1340" s="7"/>
    </row>
    <row r="1341" spans="1:7" x14ac:dyDescent="0.35">
      <c r="A1341" s="43"/>
      <c r="B1341" s="44"/>
      <c r="C1341" s="46"/>
      <c r="D1341" s="7"/>
      <c r="E1341" s="7"/>
      <c r="F1341" s="7"/>
      <c r="G1341" s="7"/>
    </row>
    <row r="1342" spans="1:7" x14ac:dyDescent="0.35">
      <c r="A1342" s="43"/>
      <c r="B1342" s="44"/>
      <c r="C1342" s="46"/>
      <c r="D1342" s="7"/>
      <c r="E1342" s="7"/>
      <c r="F1342" s="7"/>
      <c r="G1342" s="7"/>
    </row>
    <row r="1343" spans="1:7" x14ac:dyDescent="0.35">
      <c r="A1343" s="43"/>
      <c r="B1343" s="44"/>
      <c r="C1343" s="46"/>
      <c r="D1343" s="7"/>
      <c r="E1343" s="7"/>
      <c r="F1343" s="7"/>
      <c r="G1343" s="7"/>
    </row>
    <row r="1344" spans="1:7" x14ac:dyDescent="0.35">
      <c r="A1344" s="43"/>
      <c r="B1344" s="44"/>
      <c r="C1344" s="46"/>
      <c r="D1344" s="7"/>
      <c r="E1344" s="7"/>
      <c r="F1344" s="7"/>
      <c r="G1344" s="7"/>
    </row>
    <row r="1345" spans="1:7" x14ac:dyDescent="0.35">
      <c r="A1345" s="43"/>
      <c r="B1345" s="44"/>
      <c r="C1345" s="46"/>
      <c r="D1345" s="7"/>
      <c r="E1345" s="7"/>
      <c r="F1345" s="7"/>
      <c r="G1345" s="7"/>
    </row>
    <row r="1346" spans="1:7" x14ac:dyDescent="0.35">
      <c r="A1346" s="43"/>
      <c r="B1346" s="44"/>
      <c r="C1346" s="46"/>
      <c r="D1346" s="7"/>
      <c r="E1346" s="7"/>
      <c r="F1346" s="7"/>
      <c r="G1346" s="7"/>
    </row>
    <row r="1347" spans="1:7" x14ac:dyDescent="0.35">
      <c r="A1347" s="43"/>
      <c r="B1347" s="44"/>
      <c r="C1347" s="46"/>
      <c r="D1347" s="7"/>
      <c r="E1347" s="7"/>
      <c r="F1347" s="7"/>
      <c r="G1347" s="7"/>
    </row>
    <row r="1348" spans="1:7" x14ac:dyDescent="0.35">
      <c r="A1348" s="43"/>
      <c r="B1348" s="44"/>
      <c r="C1348" s="46"/>
      <c r="D1348" s="7"/>
      <c r="E1348" s="7"/>
      <c r="F1348" s="7"/>
      <c r="G1348" s="7"/>
    </row>
    <row r="1349" spans="1:7" x14ac:dyDescent="0.35">
      <c r="A1349" s="43"/>
      <c r="B1349" s="44"/>
      <c r="C1349" s="46"/>
      <c r="D1349" s="7"/>
      <c r="E1349" s="7"/>
      <c r="F1349" s="7"/>
      <c r="G1349" s="7"/>
    </row>
    <row r="1350" spans="1:7" x14ac:dyDescent="0.35">
      <c r="A1350" s="43"/>
      <c r="B1350" s="44"/>
      <c r="C1350" s="46"/>
      <c r="D1350" s="7"/>
      <c r="E1350" s="7"/>
      <c r="F1350" s="7"/>
      <c r="G1350" s="7"/>
    </row>
    <row r="1351" spans="1:7" x14ac:dyDescent="0.35">
      <c r="A1351" s="43"/>
      <c r="B1351" s="44"/>
      <c r="C1351" s="46"/>
      <c r="D1351" s="7"/>
      <c r="E1351" s="7"/>
      <c r="F1351" s="7"/>
      <c r="G1351" s="7"/>
    </row>
    <row r="1352" spans="1:7" x14ac:dyDescent="0.35">
      <c r="A1352" s="43"/>
      <c r="B1352" s="44"/>
      <c r="C1352" s="46"/>
      <c r="D1352" s="7"/>
      <c r="E1352" s="7"/>
      <c r="F1352" s="7"/>
      <c r="G1352" s="7"/>
    </row>
    <row r="1353" spans="1:7" x14ac:dyDescent="0.35">
      <c r="A1353" s="43"/>
      <c r="B1353" s="44"/>
      <c r="C1353" s="46"/>
      <c r="D1353" s="7"/>
      <c r="E1353" s="7"/>
      <c r="F1353" s="7"/>
      <c r="G1353" s="7"/>
    </row>
    <row r="1354" spans="1:7" x14ac:dyDescent="0.35">
      <c r="A1354" s="43"/>
      <c r="B1354" s="44"/>
      <c r="C1354" s="46"/>
      <c r="D1354" s="7"/>
      <c r="E1354" s="7"/>
      <c r="F1354" s="7"/>
      <c r="G1354" s="7"/>
    </row>
    <row r="1355" spans="1:7" x14ac:dyDescent="0.35">
      <c r="A1355" s="43"/>
      <c r="B1355" s="44"/>
      <c r="C1355" s="46"/>
      <c r="D1355" s="7"/>
      <c r="E1355" s="7"/>
      <c r="F1355" s="7"/>
      <c r="G1355" s="7"/>
    </row>
    <row r="1356" spans="1:7" x14ac:dyDescent="0.35">
      <c r="A1356" s="43"/>
      <c r="B1356" s="44"/>
      <c r="C1356" s="46"/>
      <c r="D1356" s="7"/>
      <c r="E1356" s="7"/>
      <c r="F1356" s="7"/>
      <c r="G1356" s="7"/>
    </row>
    <row r="1357" spans="1:7" x14ac:dyDescent="0.35">
      <c r="A1357" s="43"/>
      <c r="B1357" s="44"/>
      <c r="C1357" s="46"/>
      <c r="D1357" s="7"/>
      <c r="E1357" s="7"/>
      <c r="F1357" s="7"/>
      <c r="G1357" s="7"/>
    </row>
    <row r="1358" spans="1:7" x14ac:dyDescent="0.35">
      <c r="A1358" s="43"/>
      <c r="B1358" s="44"/>
      <c r="C1358" s="46"/>
      <c r="D1358" s="7"/>
      <c r="E1358" s="7"/>
      <c r="F1358" s="7"/>
      <c r="G1358" s="7"/>
    </row>
    <row r="1359" spans="1:7" x14ac:dyDescent="0.35">
      <c r="A1359" s="43"/>
      <c r="B1359" s="44"/>
      <c r="C1359" s="46"/>
      <c r="D1359" s="7"/>
      <c r="E1359" s="7"/>
      <c r="F1359" s="7"/>
      <c r="G1359" s="7"/>
    </row>
    <row r="1360" spans="1:7" x14ac:dyDescent="0.35">
      <c r="A1360" s="43"/>
      <c r="B1360" s="44"/>
      <c r="C1360" s="46"/>
      <c r="D1360" s="7"/>
      <c r="E1360" s="7"/>
      <c r="F1360" s="7"/>
      <c r="G1360" s="7"/>
    </row>
    <row r="1361" spans="1:7" x14ac:dyDescent="0.35">
      <c r="A1361" s="43"/>
      <c r="B1361" s="44"/>
      <c r="C1361" s="46"/>
      <c r="D1361" s="7"/>
      <c r="E1361" s="7"/>
      <c r="F1361" s="7"/>
      <c r="G1361" s="7"/>
    </row>
    <row r="1362" spans="1:7" x14ac:dyDescent="0.35">
      <c r="A1362" s="43"/>
      <c r="B1362" s="44"/>
      <c r="C1362" s="46"/>
      <c r="D1362" s="7"/>
      <c r="E1362" s="7"/>
      <c r="F1362" s="7"/>
      <c r="G1362" s="7"/>
    </row>
    <row r="1363" spans="1:7" x14ac:dyDescent="0.35">
      <c r="A1363" s="43"/>
      <c r="B1363" s="44"/>
      <c r="C1363" s="46"/>
      <c r="D1363" s="7"/>
      <c r="E1363" s="7"/>
      <c r="F1363" s="7"/>
      <c r="G1363" s="7"/>
    </row>
    <row r="1364" spans="1:7" x14ac:dyDescent="0.35">
      <c r="A1364" s="43"/>
      <c r="B1364" s="44"/>
      <c r="C1364" s="46"/>
      <c r="D1364" s="7"/>
      <c r="E1364" s="7"/>
      <c r="F1364" s="7"/>
      <c r="G1364" s="7"/>
    </row>
    <row r="1365" spans="1:7" x14ac:dyDescent="0.35">
      <c r="A1365" s="43"/>
      <c r="B1365" s="44"/>
      <c r="C1365" s="46"/>
      <c r="D1365" s="7"/>
      <c r="E1365" s="7"/>
      <c r="F1365" s="7"/>
      <c r="G1365" s="7"/>
    </row>
    <row r="1366" spans="1:7" x14ac:dyDescent="0.35">
      <c r="A1366" s="43"/>
      <c r="B1366" s="44"/>
      <c r="C1366" s="46"/>
      <c r="D1366" s="7"/>
      <c r="E1366" s="7"/>
      <c r="F1366" s="7"/>
      <c r="G1366" s="7"/>
    </row>
    <row r="1367" spans="1:7" x14ac:dyDescent="0.35">
      <c r="A1367" s="43"/>
      <c r="B1367" s="44"/>
      <c r="C1367" s="46"/>
      <c r="D1367" s="7"/>
      <c r="E1367" s="7"/>
      <c r="F1367" s="7"/>
      <c r="G1367" s="7"/>
    </row>
    <row r="1368" spans="1:7" x14ac:dyDescent="0.35">
      <c r="A1368" s="43"/>
      <c r="B1368" s="44"/>
      <c r="C1368" s="46"/>
      <c r="D1368" s="7"/>
      <c r="E1368" s="7"/>
      <c r="F1368" s="7"/>
      <c r="G1368" s="7"/>
    </row>
    <row r="1369" spans="1:7" x14ac:dyDescent="0.35">
      <c r="A1369" s="43"/>
      <c r="B1369" s="44"/>
      <c r="C1369" s="46"/>
      <c r="D1369" s="7"/>
      <c r="E1369" s="7"/>
      <c r="F1369" s="7"/>
      <c r="G1369" s="7"/>
    </row>
    <row r="1370" spans="1:7" x14ac:dyDescent="0.35">
      <c r="A1370" s="43"/>
      <c r="B1370" s="44"/>
      <c r="C1370" s="46"/>
      <c r="D1370" s="7"/>
      <c r="E1370" s="7"/>
      <c r="F1370" s="7"/>
      <c r="G1370" s="7"/>
    </row>
    <row r="1371" spans="1:7" x14ac:dyDescent="0.35">
      <c r="A1371" s="43"/>
      <c r="B1371" s="44"/>
      <c r="C1371" s="46"/>
      <c r="D1371" s="7"/>
      <c r="E1371" s="7"/>
      <c r="F1371" s="7"/>
      <c r="G1371" s="7"/>
    </row>
    <row r="1372" spans="1:7" x14ac:dyDescent="0.35">
      <c r="A1372" s="43"/>
      <c r="B1372" s="44"/>
      <c r="C1372" s="46"/>
      <c r="D1372" s="7"/>
      <c r="E1372" s="7"/>
      <c r="F1372" s="7"/>
      <c r="G1372" s="7"/>
    </row>
    <row r="1373" spans="1:7" x14ac:dyDescent="0.35">
      <c r="A1373" s="43"/>
      <c r="B1373" s="44"/>
      <c r="C1373" s="46"/>
      <c r="D1373" s="7"/>
      <c r="E1373" s="7"/>
      <c r="F1373" s="7"/>
      <c r="G1373" s="7"/>
    </row>
    <row r="1374" spans="1:7" x14ac:dyDescent="0.35">
      <c r="A1374" s="43"/>
      <c r="B1374" s="44"/>
      <c r="C1374" s="46"/>
      <c r="D1374" s="7"/>
      <c r="E1374" s="7"/>
      <c r="F1374" s="7"/>
      <c r="G1374" s="7"/>
    </row>
    <row r="1375" spans="1:7" x14ac:dyDescent="0.35">
      <c r="A1375" s="43"/>
      <c r="B1375" s="44"/>
      <c r="C1375" s="46"/>
      <c r="D1375" s="7"/>
      <c r="E1375" s="7"/>
      <c r="F1375" s="7"/>
      <c r="G1375" s="7"/>
    </row>
    <row r="1376" spans="1:7" x14ac:dyDescent="0.35">
      <c r="A1376" s="43"/>
      <c r="B1376" s="44"/>
      <c r="C1376" s="46"/>
      <c r="D1376" s="7"/>
      <c r="E1376" s="7"/>
      <c r="F1376" s="7"/>
      <c r="G1376" s="7"/>
    </row>
    <row r="1377" spans="1:7" x14ac:dyDescent="0.35">
      <c r="A1377" s="43"/>
      <c r="B1377" s="44"/>
      <c r="C1377" s="46"/>
      <c r="D1377" s="7"/>
      <c r="E1377" s="7"/>
      <c r="F1377" s="7"/>
      <c r="G1377" s="7"/>
    </row>
    <row r="1378" spans="1:7" x14ac:dyDescent="0.35">
      <c r="A1378" s="43"/>
      <c r="B1378" s="44"/>
      <c r="C1378" s="46"/>
      <c r="D1378" s="7"/>
      <c r="E1378" s="7"/>
      <c r="F1378" s="7"/>
      <c r="G1378" s="7"/>
    </row>
    <row r="1379" spans="1:7" x14ac:dyDescent="0.35">
      <c r="A1379" s="43"/>
      <c r="B1379" s="44"/>
      <c r="C1379" s="46"/>
      <c r="D1379" s="7"/>
      <c r="E1379" s="7"/>
      <c r="F1379" s="7"/>
      <c r="G1379" s="7"/>
    </row>
    <row r="1380" spans="1:7" x14ac:dyDescent="0.35">
      <c r="A1380" s="43"/>
      <c r="B1380" s="44"/>
      <c r="C1380" s="46"/>
      <c r="D1380" s="7"/>
      <c r="E1380" s="7"/>
      <c r="F1380" s="7"/>
      <c r="G1380" s="7"/>
    </row>
    <row r="1381" spans="1:7" x14ac:dyDescent="0.35">
      <c r="A1381" s="43"/>
      <c r="B1381" s="44"/>
      <c r="C1381" s="46"/>
      <c r="D1381" s="7"/>
      <c r="E1381" s="7"/>
      <c r="F1381" s="7"/>
      <c r="G1381" s="7"/>
    </row>
    <row r="1382" spans="1:7" x14ac:dyDescent="0.35">
      <c r="A1382" s="43"/>
      <c r="B1382" s="44"/>
      <c r="C1382" s="46"/>
      <c r="D1382" s="7"/>
      <c r="E1382" s="7"/>
      <c r="F1382" s="7"/>
      <c r="G1382" s="7"/>
    </row>
    <row r="1383" spans="1:7" x14ac:dyDescent="0.35">
      <c r="A1383" s="43"/>
      <c r="B1383" s="44"/>
      <c r="C1383" s="46"/>
      <c r="D1383" s="7"/>
      <c r="E1383" s="7"/>
      <c r="F1383" s="7"/>
      <c r="G1383" s="7"/>
    </row>
    <row r="1384" spans="1:7" x14ac:dyDescent="0.35">
      <c r="A1384" s="43"/>
      <c r="B1384" s="44"/>
      <c r="C1384" s="46"/>
      <c r="D1384" s="7"/>
      <c r="E1384" s="7"/>
      <c r="F1384" s="7"/>
      <c r="G1384" s="7"/>
    </row>
    <row r="1385" spans="1:7" x14ac:dyDescent="0.35">
      <c r="A1385" s="43"/>
      <c r="B1385" s="44"/>
      <c r="C1385" s="46"/>
      <c r="D1385" s="7"/>
      <c r="E1385" s="7"/>
      <c r="F1385" s="7"/>
      <c r="G1385" s="7"/>
    </row>
    <row r="1386" spans="1:7" x14ac:dyDescent="0.35">
      <c r="A1386" s="43"/>
      <c r="B1386" s="44"/>
      <c r="C1386" s="46"/>
      <c r="D1386" s="7"/>
      <c r="E1386" s="7"/>
      <c r="F1386" s="7"/>
      <c r="G1386" s="7"/>
    </row>
    <row r="1387" spans="1:7" x14ac:dyDescent="0.35">
      <c r="A1387" s="43"/>
      <c r="B1387" s="44"/>
      <c r="C1387" s="46"/>
      <c r="D1387" s="7"/>
      <c r="E1387" s="7"/>
      <c r="F1387" s="7"/>
      <c r="G1387" s="7"/>
    </row>
    <row r="1388" spans="1:7" x14ac:dyDescent="0.35">
      <c r="A1388" s="43"/>
      <c r="B1388" s="44"/>
      <c r="C1388" s="46"/>
      <c r="D1388" s="7"/>
      <c r="E1388" s="7"/>
      <c r="F1388" s="7"/>
      <c r="G1388" s="7"/>
    </row>
    <row r="1389" spans="1:7" x14ac:dyDescent="0.35">
      <c r="A1389" s="43"/>
      <c r="B1389" s="44"/>
      <c r="C1389" s="46"/>
      <c r="D1389" s="7"/>
      <c r="E1389" s="7"/>
      <c r="F1389" s="7"/>
      <c r="G1389" s="7"/>
    </row>
    <row r="1390" spans="1:7" x14ac:dyDescent="0.35">
      <c r="A1390" s="43"/>
      <c r="B1390" s="44"/>
      <c r="C1390" s="46"/>
      <c r="D1390" s="7"/>
      <c r="E1390" s="7"/>
      <c r="F1390" s="7"/>
      <c r="G1390" s="7"/>
    </row>
    <row r="1391" spans="1:7" x14ac:dyDescent="0.35">
      <c r="A1391" s="43"/>
      <c r="B1391" s="44"/>
      <c r="C1391" s="46"/>
      <c r="D1391" s="7"/>
      <c r="E1391" s="7"/>
      <c r="F1391" s="7"/>
      <c r="G1391" s="7"/>
    </row>
    <row r="1392" spans="1:7" x14ac:dyDescent="0.35">
      <c r="A1392" s="43"/>
      <c r="B1392" s="44"/>
      <c r="C1392" s="46"/>
      <c r="D1392" s="7"/>
      <c r="E1392" s="7"/>
      <c r="F1392" s="7"/>
      <c r="G1392" s="7"/>
    </row>
    <row r="1393" spans="1:7" x14ac:dyDescent="0.35">
      <c r="A1393" s="43"/>
      <c r="B1393" s="44"/>
      <c r="C1393" s="46"/>
      <c r="D1393" s="7"/>
      <c r="E1393" s="7"/>
      <c r="F1393" s="7"/>
      <c r="G1393" s="7"/>
    </row>
    <row r="1394" spans="1:7" x14ac:dyDescent="0.35">
      <c r="A1394" s="43"/>
      <c r="B1394" s="44"/>
      <c r="C1394" s="46"/>
      <c r="D1394" s="7"/>
      <c r="E1394" s="7"/>
      <c r="F1394" s="7"/>
      <c r="G1394" s="7"/>
    </row>
    <row r="1395" spans="1:7" x14ac:dyDescent="0.35">
      <c r="A1395" s="43"/>
      <c r="B1395" s="44"/>
      <c r="C1395" s="46"/>
      <c r="D1395" s="7"/>
      <c r="E1395" s="7"/>
      <c r="F1395" s="7"/>
      <c r="G1395" s="7"/>
    </row>
    <row r="1396" spans="1:7" x14ac:dyDescent="0.35">
      <c r="A1396" s="43"/>
      <c r="B1396" s="44"/>
      <c r="C1396" s="46"/>
      <c r="D1396" s="7"/>
      <c r="E1396" s="7"/>
      <c r="F1396" s="7"/>
      <c r="G1396" s="7"/>
    </row>
    <row r="1397" spans="1:7" x14ac:dyDescent="0.35">
      <c r="A1397" s="43"/>
      <c r="B1397" s="44"/>
      <c r="C1397" s="46"/>
      <c r="D1397" s="7"/>
      <c r="E1397" s="7"/>
      <c r="F1397" s="7"/>
      <c r="G1397" s="7"/>
    </row>
    <row r="1398" spans="1:7" x14ac:dyDescent="0.35">
      <c r="A1398" s="43"/>
      <c r="B1398" s="44"/>
      <c r="C1398" s="46"/>
      <c r="D1398" s="7"/>
      <c r="E1398" s="7"/>
      <c r="F1398" s="7"/>
      <c r="G1398" s="7"/>
    </row>
    <row r="1399" spans="1:7" x14ac:dyDescent="0.35">
      <c r="A1399" s="43"/>
      <c r="B1399" s="44"/>
      <c r="C1399" s="46"/>
      <c r="D1399" s="7"/>
      <c r="E1399" s="7"/>
      <c r="F1399" s="7"/>
      <c r="G1399" s="7"/>
    </row>
    <row r="1400" spans="1:7" x14ac:dyDescent="0.35">
      <c r="A1400" s="43"/>
      <c r="B1400" s="44"/>
      <c r="C1400" s="46"/>
      <c r="D1400" s="7"/>
      <c r="E1400" s="7"/>
      <c r="F1400" s="7"/>
      <c r="G1400" s="7"/>
    </row>
    <row r="1401" spans="1:7" x14ac:dyDescent="0.35">
      <c r="A1401" s="43"/>
      <c r="B1401" s="44"/>
      <c r="C1401" s="46"/>
      <c r="D1401" s="7"/>
      <c r="E1401" s="7"/>
      <c r="F1401" s="7"/>
      <c r="G1401" s="7"/>
    </row>
    <row r="1402" spans="1:7" x14ac:dyDescent="0.35">
      <c r="A1402" s="43"/>
      <c r="B1402" s="44"/>
      <c r="C1402" s="46"/>
      <c r="D1402" s="7"/>
      <c r="E1402" s="7"/>
      <c r="F1402" s="7"/>
      <c r="G1402" s="7"/>
    </row>
    <row r="1403" spans="1:7" x14ac:dyDescent="0.35">
      <c r="A1403" s="43"/>
      <c r="B1403" s="44"/>
      <c r="C1403" s="46"/>
      <c r="D1403" s="7"/>
      <c r="E1403" s="7"/>
      <c r="F1403" s="7"/>
      <c r="G1403" s="7"/>
    </row>
    <row r="1404" spans="1:7" x14ac:dyDescent="0.35">
      <c r="A1404" s="43"/>
      <c r="B1404" s="44"/>
      <c r="C1404" s="46"/>
      <c r="D1404" s="7"/>
      <c r="E1404" s="7"/>
      <c r="F1404" s="7"/>
      <c r="G1404" s="7"/>
    </row>
    <row r="1405" spans="1:7" x14ac:dyDescent="0.35">
      <c r="A1405" s="43"/>
      <c r="B1405" s="44"/>
      <c r="C1405" s="46"/>
      <c r="D1405" s="7"/>
      <c r="E1405" s="7"/>
      <c r="F1405" s="7"/>
      <c r="G1405" s="7"/>
    </row>
    <row r="1406" spans="1:7" x14ac:dyDescent="0.35">
      <c r="A1406" s="43"/>
      <c r="B1406" s="44"/>
      <c r="C1406" s="46"/>
      <c r="D1406" s="7"/>
      <c r="E1406" s="7"/>
      <c r="F1406" s="7"/>
      <c r="G1406" s="7"/>
    </row>
    <row r="1407" spans="1:7" x14ac:dyDescent="0.35">
      <c r="A1407" s="43"/>
      <c r="B1407" s="44"/>
      <c r="C1407" s="46"/>
      <c r="D1407" s="7"/>
      <c r="E1407" s="7"/>
      <c r="F1407" s="7"/>
      <c r="G1407" s="7"/>
    </row>
    <row r="1408" spans="1:7" x14ac:dyDescent="0.35">
      <c r="A1408" s="43"/>
      <c r="B1408" s="44"/>
      <c r="C1408" s="46"/>
      <c r="D1408" s="7"/>
      <c r="E1408" s="7"/>
      <c r="F1408" s="7"/>
      <c r="G1408" s="7"/>
    </row>
    <row r="1409" spans="1:7" x14ac:dyDescent="0.35">
      <c r="A1409" s="43"/>
      <c r="B1409" s="44"/>
      <c r="C1409" s="46"/>
      <c r="D1409" s="7"/>
      <c r="E1409" s="7"/>
      <c r="F1409" s="7"/>
      <c r="G1409" s="7"/>
    </row>
    <row r="1410" spans="1:7" x14ac:dyDescent="0.35">
      <c r="A1410" s="43"/>
      <c r="B1410" s="44"/>
      <c r="C1410" s="46"/>
      <c r="D1410" s="7"/>
      <c r="E1410" s="7"/>
      <c r="F1410" s="7"/>
      <c r="G1410" s="7"/>
    </row>
    <row r="1411" spans="1:7" x14ac:dyDescent="0.35">
      <c r="A1411" s="43"/>
      <c r="B1411" s="44"/>
      <c r="C1411" s="46"/>
      <c r="D1411" s="7"/>
      <c r="E1411" s="7"/>
      <c r="F1411" s="7"/>
      <c r="G1411" s="7"/>
    </row>
    <row r="1412" spans="1:7" x14ac:dyDescent="0.35">
      <c r="A1412" s="43"/>
      <c r="B1412" s="44"/>
      <c r="C1412" s="46"/>
      <c r="D1412" s="7"/>
      <c r="E1412" s="7"/>
      <c r="F1412" s="7"/>
      <c r="G1412" s="7"/>
    </row>
    <row r="1413" spans="1:7" x14ac:dyDescent="0.35">
      <c r="A1413" s="43"/>
      <c r="B1413" s="44"/>
      <c r="C1413" s="46"/>
      <c r="D1413" s="7"/>
      <c r="E1413" s="7"/>
      <c r="F1413" s="7"/>
      <c r="G1413" s="7"/>
    </row>
    <row r="1414" spans="1:7" x14ac:dyDescent="0.35">
      <c r="A1414" s="43"/>
      <c r="B1414" s="44"/>
      <c r="C1414" s="46"/>
      <c r="D1414" s="7"/>
      <c r="E1414" s="7"/>
      <c r="F1414" s="7"/>
      <c r="G1414" s="7"/>
    </row>
    <row r="1415" spans="1:7" x14ac:dyDescent="0.35">
      <c r="A1415" s="43"/>
      <c r="B1415" s="44"/>
      <c r="C1415" s="46"/>
      <c r="D1415" s="7"/>
      <c r="E1415" s="7"/>
      <c r="F1415" s="7"/>
      <c r="G1415" s="7"/>
    </row>
    <row r="1416" spans="1:7" x14ac:dyDescent="0.35">
      <c r="A1416" s="43"/>
      <c r="B1416" s="44"/>
      <c r="C1416" s="46"/>
      <c r="D1416" s="7"/>
      <c r="E1416" s="7"/>
      <c r="F1416" s="7"/>
      <c r="G1416" s="7"/>
    </row>
    <row r="1417" spans="1:7" x14ac:dyDescent="0.35">
      <c r="A1417" s="43"/>
      <c r="B1417" s="44"/>
      <c r="C1417" s="46"/>
      <c r="D1417" s="7"/>
      <c r="E1417" s="7"/>
      <c r="F1417" s="7"/>
      <c r="G1417" s="7"/>
    </row>
    <row r="1418" spans="1:7" x14ac:dyDescent="0.35">
      <c r="A1418" s="43"/>
      <c r="B1418" s="44"/>
      <c r="C1418" s="46"/>
      <c r="D1418" s="7"/>
      <c r="E1418" s="7"/>
      <c r="F1418" s="7"/>
      <c r="G1418" s="7"/>
    </row>
    <row r="1419" spans="1:7" x14ac:dyDescent="0.35">
      <c r="A1419" s="43"/>
      <c r="B1419" s="44"/>
      <c r="C1419" s="46"/>
      <c r="D1419" s="7"/>
      <c r="E1419" s="7"/>
      <c r="F1419" s="7"/>
      <c r="G1419" s="7"/>
    </row>
    <row r="1420" spans="1:7" x14ac:dyDescent="0.35">
      <c r="A1420" s="43"/>
      <c r="B1420" s="44"/>
      <c r="C1420" s="46"/>
      <c r="D1420" s="7"/>
      <c r="E1420" s="7"/>
      <c r="F1420" s="7"/>
      <c r="G1420" s="7"/>
    </row>
    <row r="1421" spans="1:7" x14ac:dyDescent="0.35">
      <c r="A1421" s="43"/>
      <c r="B1421" s="44"/>
      <c r="C1421" s="46"/>
      <c r="D1421" s="7"/>
      <c r="E1421" s="7"/>
      <c r="F1421" s="7"/>
      <c r="G1421" s="7"/>
    </row>
    <row r="1422" spans="1:7" x14ac:dyDescent="0.35">
      <c r="A1422" s="43"/>
      <c r="B1422" s="44"/>
      <c r="C1422" s="46"/>
      <c r="D1422" s="7"/>
      <c r="E1422" s="7"/>
      <c r="F1422" s="7"/>
      <c r="G1422" s="7"/>
    </row>
    <row r="1423" spans="1:7" x14ac:dyDescent="0.35">
      <c r="A1423" s="43"/>
      <c r="B1423" s="44"/>
      <c r="C1423" s="46"/>
      <c r="D1423" s="7"/>
      <c r="E1423" s="7"/>
      <c r="F1423" s="7"/>
      <c r="G1423" s="7"/>
    </row>
    <row r="1424" spans="1:7" x14ac:dyDescent="0.35">
      <c r="A1424" s="43"/>
      <c r="B1424" s="44"/>
      <c r="C1424" s="46"/>
      <c r="D1424" s="7"/>
      <c r="E1424" s="7"/>
      <c r="F1424" s="7"/>
      <c r="G1424" s="7"/>
    </row>
    <row r="1425" spans="1:7" x14ac:dyDescent="0.35">
      <c r="A1425" s="43"/>
      <c r="B1425" s="44"/>
      <c r="C1425" s="46"/>
      <c r="D1425" s="7"/>
      <c r="E1425" s="7"/>
      <c r="F1425" s="7"/>
      <c r="G1425" s="7"/>
    </row>
    <row r="1426" spans="1:7" x14ac:dyDescent="0.35">
      <c r="A1426" s="43"/>
      <c r="B1426" s="44"/>
      <c r="C1426" s="46"/>
      <c r="D1426" s="7"/>
      <c r="E1426" s="7"/>
      <c r="F1426" s="7"/>
      <c r="G1426" s="7"/>
    </row>
    <row r="1427" spans="1:7" x14ac:dyDescent="0.35">
      <c r="A1427" s="43"/>
      <c r="B1427" s="44"/>
      <c r="C1427" s="46"/>
      <c r="D1427" s="7"/>
      <c r="E1427" s="7"/>
      <c r="F1427" s="7"/>
      <c r="G1427" s="7"/>
    </row>
    <row r="1428" spans="1:7" x14ac:dyDescent="0.35">
      <c r="A1428" s="43"/>
      <c r="B1428" s="44"/>
      <c r="C1428" s="46"/>
      <c r="D1428" s="7"/>
      <c r="E1428" s="7"/>
      <c r="F1428" s="7"/>
      <c r="G1428" s="7"/>
    </row>
    <row r="1429" spans="1:7" x14ac:dyDescent="0.35">
      <c r="A1429" s="43"/>
      <c r="B1429" s="44"/>
      <c r="C1429" s="46"/>
      <c r="D1429" s="7"/>
      <c r="E1429" s="7"/>
      <c r="F1429" s="7"/>
      <c r="G1429" s="7"/>
    </row>
    <row r="1430" spans="1:7" x14ac:dyDescent="0.35">
      <c r="A1430" s="43"/>
      <c r="B1430" s="44"/>
      <c r="C1430" s="46"/>
      <c r="D1430" s="7"/>
      <c r="E1430" s="7"/>
      <c r="F1430" s="7"/>
      <c r="G1430" s="7"/>
    </row>
    <row r="1431" spans="1:7" x14ac:dyDescent="0.35">
      <c r="A1431" s="43"/>
      <c r="B1431" s="44"/>
      <c r="C1431" s="46"/>
      <c r="D1431" s="7"/>
      <c r="E1431" s="7"/>
      <c r="F1431" s="7"/>
      <c r="G1431" s="7"/>
    </row>
    <row r="1432" spans="1:7" x14ac:dyDescent="0.35">
      <c r="A1432" s="43"/>
      <c r="B1432" s="44"/>
      <c r="C1432" s="46"/>
      <c r="D1432" s="7"/>
      <c r="E1432" s="7"/>
      <c r="F1432" s="7"/>
      <c r="G1432" s="7"/>
    </row>
    <row r="1433" spans="1:7" x14ac:dyDescent="0.35">
      <c r="A1433" s="43"/>
      <c r="B1433" s="44"/>
      <c r="C1433" s="46"/>
      <c r="D1433" s="7"/>
      <c r="E1433" s="7"/>
      <c r="F1433" s="7"/>
      <c r="G1433" s="7"/>
    </row>
    <row r="1434" spans="1:7" x14ac:dyDescent="0.35">
      <c r="A1434" s="43"/>
      <c r="B1434" s="44"/>
      <c r="C1434" s="46"/>
      <c r="D1434" s="7"/>
      <c r="E1434" s="7"/>
      <c r="F1434" s="7"/>
      <c r="G1434" s="7"/>
    </row>
    <row r="1435" spans="1:7" x14ac:dyDescent="0.35">
      <c r="A1435" s="43"/>
      <c r="B1435" s="44"/>
      <c r="C1435" s="46"/>
      <c r="D1435" s="7"/>
      <c r="E1435" s="7"/>
      <c r="F1435" s="7"/>
      <c r="G1435" s="7"/>
    </row>
    <row r="1436" spans="1:7" x14ac:dyDescent="0.35">
      <c r="A1436" s="43"/>
      <c r="B1436" s="44"/>
      <c r="C1436" s="46"/>
      <c r="D1436" s="7"/>
      <c r="E1436" s="7"/>
      <c r="F1436" s="7"/>
      <c r="G1436" s="7"/>
    </row>
    <row r="1437" spans="1:7" x14ac:dyDescent="0.35">
      <c r="A1437" s="43"/>
      <c r="B1437" s="44"/>
      <c r="C1437" s="46"/>
      <c r="D1437" s="7"/>
      <c r="E1437" s="7"/>
      <c r="F1437" s="7"/>
      <c r="G1437" s="7"/>
    </row>
    <row r="1438" spans="1:7" x14ac:dyDescent="0.35">
      <c r="A1438" s="43"/>
      <c r="B1438" s="44"/>
      <c r="C1438" s="46"/>
      <c r="D1438" s="7"/>
      <c r="E1438" s="7"/>
      <c r="F1438" s="7"/>
      <c r="G1438" s="7"/>
    </row>
    <row r="1439" spans="1:7" x14ac:dyDescent="0.35">
      <c r="A1439" s="43"/>
      <c r="B1439" s="44"/>
      <c r="C1439" s="46"/>
      <c r="D1439" s="7"/>
      <c r="E1439" s="7"/>
      <c r="F1439" s="7"/>
      <c r="G1439" s="7"/>
    </row>
    <row r="1440" spans="1:7" x14ac:dyDescent="0.35">
      <c r="A1440" s="43"/>
      <c r="B1440" s="44"/>
      <c r="C1440" s="46"/>
      <c r="D1440" s="7"/>
      <c r="E1440" s="7"/>
      <c r="F1440" s="7"/>
      <c r="G1440" s="7"/>
    </row>
    <row r="1441" spans="1:7" x14ac:dyDescent="0.35">
      <c r="A1441" s="43"/>
      <c r="B1441" s="44"/>
      <c r="C1441" s="46"/>
      <c r="D1441" s="7"/>
      <c r="E1441" s="7"/>
      <c r="F1441" s="7"/>
      <c r="G1441" s="7"/>
    </row>
    <row r="1442" spans="1:7" x14ac:dyDescent="0.35">
      <c r="A1442" s="43"/>
      <c r="B1442" s="44"/>
      <c r="C1442" s="46"/>
      <c r="D1442" s="7"/>
      <c r="E1442" s="7"/>
      <c r="F1442" s="7"/>
      <c r="G1442" s="7"/>
    </row>
    <row r="1443" spans="1:7" x14ac:dyDescent="0.35">
      <c r="A1443" s="43"/>
      <c r="B1443" s="44"/>
      <c r="C1443" s="46"/>
      <c r="D1443" s="7"/>
      <c r="E1443" s="7"/>
      <c r="F1443" s="7"/>
      <c r="G1443" s="7"/>
    </row>
    <row r="1444" spans="1:7" x14ac:dyDescent="0.35">
      <c r="A1444" s="43"/>
      <c r="B1444" s="44"/>
      <c r="C1444" s="46"/>
      <c r="D1444" s="7"/>
      <c r="E1444" s="7"/>
      <c r="F1444" s="7"/>
      <c r="G1444" s="7"/>
    </row>
    <row r="1445" spans="1:7" x14ac:dyDescent="0.35">
      <c r="A1445" s="43"/>
      <c r="B1445" s="44"/>
      <c r="C1445" s="46"/>
      <c r="D1445" s="7"/>
      <c r="E1445" s="7"/>
      <c r="F1445" s="7"/>
      <c r="G1445" s="7"/>
    </row>
    <row r="1446" spans="1:7" x14ac:dyDescent="0.35">
      <c r="A1446" s="43"/>
      <c r="B1446" s="44"/>
      <c r="C1446" s="46"/>
      <c r="D1446" s="7"/>
      <c r="E1446" s="7"/>
      <c r="F1446" s="7"/>
      <c r="G1446" s="7"/>
    </row>
    <row r="1447" spans="1:7" x14ac:dyDescent="0.35">
      <c r="A1447" s="43"/>
      <c r="B1447" s="44"/>
      <c r="C1447" s="46"/>
      <c r="D1447" s="7"/>
      <c r="E1447" s="7"/>
      <c r="F1447" s="7"/>
      <c r="G1447" s="7"/>
    </row>
    <row r="1448" spans="1:7" x14ac:dyDescent="0.35">
      <c r="A1448" s="43"/>
      <c r="B1448" s="44"/>
      <c r="C1448" s="46"/>
      <c r="D1448" s="7"/>
      <c r="E1448" s="7"/>
      <c r="F1448" s="7"/>
      <c r="G1448" s="7"/>
    </row>
    <row r="1449" spans="1:7" x14ac:dyDescent="0.35">
      <c r="A1449" s="43"/>
      <c r="B1449" s="44"/>
      <c r="C1449" s="46"/>
      <c r="D1449" s="7"/>
      <c r="E1449" s="7"/>
      <c r="F1449" s="7"/>
      <c r="G1449" s="7"/>
    </row>
    <row r="1450" spans="1:7" x14ac:dyDescent="0.35">
      <c r="A1450" s="43"/>
      <c r="B1450" s="44"/>
      <c r="C1450" s="46"/>
      <c r="D1450" s="7"/>
      <c r="E1450" s="7"/>
      <c r="F1450" s="7"/>
      <c r="G1450" s="7"/>
    </row>
    <row r="1451" spans="1:7" x14ac:dyDescent="0.35">
      <c r="A1451" s="43"/>
      <c r="B1451" s="44"/>
      <c r="C1451" s="46"/>
      <c r="D1451" s="7"/>
      <c r="E1451" s="7"/>
      <c r="F1451" s="7"/>
      <c r="G1451" s="7"/>
    </row>
    <row r="1452" spans="1:7" x14ac:dyDescent="0.35">
      <c r="A1452" s="43"/>
      <c r="B1452" s="44"/>
      <c r="C1452" s="46"/>
      <c r="D1452" s="7"/>
      <c r="E1452" s="7"/>
      <c r="F1452" s="7"/>
      <c r="G1452" s="7"/>
    </row>
    <row r="1453" spans="1:7" x14ac:dyDescent="0.35">
      <c r="A1453" s="43"/>
      <c r="B1453" s="44"/>
      <c r="C1453" s="46"/>
      <c r="D1453" s="7"/>
      <c r="E1453" s="7"/>
      <c r="F1453" s="7"/>
      <c r="G1453" s="7"/>
    </row>
    <row r="1454" spans="1:7" x14ac:dyDescent="0.35">
      <c r="A1454" s="43"/>
      <c r="B1454" s="44"/>
      <c r="C1454" s="46"/>
      <c r="D1454" s="7"/>
      <c r="E1454" s="7"/>
      <c r="F1454" s="7"/>
      <c r="G1454" s="7"/>
    </row>
    <row r="1455" spans="1:7" x14ac:dyDescent="0.35">
      <c r="A1455" s="43"/>
      <c r="B1455" s="44"/>
      <c r="C1455" s="46"/>
      <c r="D1455" s="7"/>
      <c r="E1455" s="7"/>
      <c r="F1455" s="7"/>
      <c r="G1455" s="7"/>
    </row>
    <row r="1456" spans="1:7" x14ac:dyDescent="0.35">
      <c r="A1456" s="43"/>
      <c r="B1456" s="44"/>
      <c r="C1456" s="46"/>
      <c r="D1456" s="7"/>
      <c r="E1456" s="7"/>
      <c r="F1456" s="7"/>
      <c r="G1456" s="7"/>
    </row>
    <row r="1457" spans="1:7" x14ac:dyDescent="0.35">
      <c r="A1457" s="43"/>
      <c r="B1457" s="44"/>
      <c r="C1457" s="46"/>
      <c r="D1457" s="7"/>
      <c r="E1457" s="7"/>
      <c r="F1457" s="7"/>
      <c r="G1457" s="7"/>
    </row>
    <row r="1458" spans="1:7" x14ac:dyDescent="0.35">
      <c r="A1458" s="43"/>
      <c r="B1458" s="44"/>
      <c r="C1458" s="46"/>
      <c r="D1458" s="7"/>
      <c r="E1458" s="7"/>
      <c r="F1458" s="7"/>
      <c r="G1458" s="7"/>
    </row>
    <row r="1459" spans="1:7" x14ac:dyDescent="0.35">
      <c r="A1459" s="43"/>
      <c r="B1459" s="44"/>
      <c r="C1459" s="46"/>
      <c r="D1459" s="7"/>
      <c r="E1459" s="7"/>
      <c r="F1459" s="7"/>
      <c r="G1459" s="7"/>
    </row>
    <row r="1460" spans="1:7" x14ac:dyDescent="0.35">
      <c r="A1460" s="43"/>
      <c r="B1460" s="44"/>
      <c r="C1460" s="46"/>
      <c r="D1460" s="7"/>
      <c r="E1460" s="7"/>
      <c r="F1460" s="7"/>
      <c r="G1460" s="7"/>
    </row>
    <row r="1461" spans="1:7" x14ac:dyDescent="0.35">
      <c r="A1461" s="43"/>
      <c r="B1461" s="44"/>
      <c r="C1461" s="46"/>
      <c r="D1461" s="7"/>
      <c r="E1461" s="7"/>
      <c r="F1461" s="7"/>
      <c r="G1461" s="7"/>
    </row>
    <row r="1462" spans="1:7" x14ac:dyDescent="0.35">
      <c r="A1462" s="43"/>
      <c r="B1462" s="44"/>
      <c r="C1462" s="46"/>
      <c r="D1462" s="7"/>
      <c r="E1462" s="7"/>
      <c r="F1462" s="7"/>
      <c r="G1462" s="7"/>
    </row>
    <row r="1463" spans="1:7" x14ac:dyDescent="0.35">
      <c r="A1463" s="43"/>
      <c r="B1463" s="44"/>
      <c r="C1463" s="46"/>
      <c r="D1463" s="7"/>
      <c r="E1463" s="7"/>
      <c r="F1463" s="7"/>
      <c r="G1463" s="7"/>
    </row>
    <row r="1464" spans="1:7" x14ac:dyDescent="0.35">
      <c r="A1464" s="43"/>
      <c r="B1464" s="44"/>
      <c r="C1464" s="46"/>
      <c r="D1464" s="7"/>
      <c r="E1464" s="7"/>
      <c r="F1464" s="7"/>
      <c r="G1464" s="7"/>
    </row>
    <row r="1465" spans="1:7" x14ac:dyDescent="0.35">
      <c r="A1465" s="43"/>
      <c r="B1465" s="44"/>
      <c r="C1465" s="46"/>
      <c r="D1465" s="7"/>
      <c r="E1465" s="7"/>
      <c r="F1465" s="7"/>
      <c r="G1465" s="7"/>
    </row>
    <row r="1466" spans="1:7" x14ac:dyDescent="0.35">
      <c r="A1466" s="43"/>
      <c r="B1466" s="44"/>
      <c r="C1466" s="46"/>
      <c r="D1466" s="7"/>
      <c r="E1466" s="7"/>
      <c r="F1466" s="7"/>
      <c r="G1466" s="7"/>
    </row>
    <row r="1467" spans="1:7" x14ac:dyDescent="0.35">
      <c r="A1467" s="43"/>
      <c r="B1467" s="44"/>
      <c r="C1467" s="46"/>
      <c r="D1467" s="7"/>
      <c r="E1467" s="7"/>
      <c r="F1467" s="7"/>
      <c r="G1467" s="7"/>
    </row>
    <row r="1468" spans="1:7" x14ac:dyDescent="0.35">
      <c r="A1468" s="43"/>
      <c r="B1468" s="44"/>
      <c r="C1468" s="46"/>
      <c r="D1468" s="7"/>
      <c r="E1468" s="7"/>
      <c r="F1468" s="7"/>
      <c r="G1468" s="7"/>
    </row>
    <row r="1469" spans="1:7" x14ac:dyDescent="0.35">
      <c r="A1469" s="43"/>
      <c r="B1469" s="44"/>
      <c r="C1469" s="46"/>
      <c r="D1469" s="7"/>
      <c r="E1469" s="7"/>
      <c r="F1469" s="7"/>
      <c r="G1469" s="7"/>
    </row>
    <row r="1470" spans="1:7" x14ac:dyDescent="0.35">
      <c r="A1470" s="43"/>
      <c r="B1470" s="44"/>
      <c r="C1470" s="46"/>
      <c r="D1470" s="7"/>
      <c r="E1470" s="7"/>
      <c r="F1470" s="7"/>
      <c r="G1470" s="7"/>
    </row>
    <row r="1471" spans="1:7" x14ac:dyDescent="0.35">
      <c r="A1471" s="43"/>
      <c r="B1471" s="44"/>
      <c r="C1471" s="46"/>
      <c r="D1471" s="7"/>
      <c r="E1471" s="7"/>
      <c r="F1471" s="7"/>
      <c r="G1471" s="7"/>
    </row>
    <row r="1472" spans="1:7" x14ac:dyDescent="0.35">
      <c r="A1472" s="43"/>
      <c r="B1472" s="44"/>
      <c r="C1472" s="46"/>
      <c r="D1472" s="7"/>
      <c r="E1472" s="7"/>
      <c r="F1472" s="7"/>
      <c r="G1472" s="7"/>
    </row>
    <row r="1473" spans="1:7" x14ac:dyDescent="0.35">
      <c r="A1473" s="43"/>
      <c r="B1473" s="44"/>
      <c r="C1473" s="46"/>
      <c r="D1473" s="7"/>
      <c r="E1473" s="7"/>
      <c r="F1473" s="7"/>
      <c r="G1473" s="7"/>
    </row>
    <row r="1474" spans="1:7" x14ac:dyDescent="0.35">
      <c r="A1474" s="43"/>
      <c r="B1474" s="44"/>
      <c r="C1474" s="46"/>
      <c r="D1474" s="7"/>
      <c r="E1474" s="7"/>
      <c r="F1474" s="7"/>
      <c r="G1474" s="7"/>
    </row>
    <row r="1475" spans="1:7" x14ac:dyDescent="0.35">
      <c r="A1475" s="43"/>
      <c r="B1475" s="44"/>
      <c r="C1475" s="46"/>
      <c r="D1475" s="7"/>
      <c r="E1475" s="7"/>
      <c r="F1475" s="7"/>
      <c r="G1475" s="7"/>
    </row>
    <row r="1476" spans="1:7" x14ac:dyDescent="0.35">
      <c r="A1476" s="43"/>
      <c r="B1476" s="44"/>
      <c r="C1476" s="46"/>
      <c r="D1476" s="7"/>
      <c r="E1476" s="7"/>
      <c r="F1476" s="7"/>
      <c r="G1476" s="7"/>
    </row>
    <row r="1477" spans="1:7" x14ac:dyDescent="0.35">
      <c r="A1477" s="43"/>
      <c r="B1477" s="44"/>
      <c r="C1477" s="46"/>
      <c r="D1477" s="7"/>
      <c r="E1477" s="7"/>
      <c r="F1477" s="7"/>
      <c r="G1477" s="7"/>
    </row>
    <row r="1478" spans="1:7" x14ac:dyDescent="0.35">
      <c r="A1478" s="43"/>
      <c r="B1478" s="44"/>
      <c r="C1478" s="46"/>
      <c r="D1478" s="7"/>
      <c r="E1478" s="7"/>
      <c r="F1478" s="7"/>
      <c r="G1478" s="7"/>
    </row>
    <row r="1479" spans="1:7" x14ac:dyDescent="0.35">
      <c r="A1479" s="43"/>
      <c r="B1479" s="44"/>
      <c r="C1479" s="46"/>
      <c r="D1479" s="7"/>
      <c r="E1479" s="7"/>
      <c r="F1479" s="7"/>
      <c r="G1479" s="7"/>
    </row>
    <row r="1480" spans="1:7" x14ac:dyDescent="0.35">
      <c r="A1480" s="43"/>
      <c r="B1480" s="44"/>
      <c r="C1480" s="46"/>
      <c r="D1480" s="7"/>
      <c r="E1480" s="7"/>
      <c r="F1480" s="7"/>
      <c r="G1480" s="7"/>
    </row>
    <row r="1481" spans="1:7" x14ac:dyDescent="0.35">
      <c r="A1481" s="43"/>
      <c r="B1481" s="44"/>
      <c r="C1481" s="46"/>
      <c r="D1481" s="7"/>
      <c r="E1481" s="7"/>
      <c r="F1481" s="7"/>
      <c r="G1481" s="7"/>
    </row>
    <row r="1482" spans="1:7" x14ac:dyDescent="0.35">
      <c r="A1482" s="43"/>
      <c r="B1482" s="44"/>
      <c r="C1482" s="46"/>
      <c r="D1482" s="7"/>
      <c r="E1482" s="7"/>
      <c r="F1482" s="7"/>
      <c r="G1482" s="7"/>
    </row>
    <row r="1483" spans="1:7" x14ac:dyDescent="0.35">
      <c r="A1483" s="43"/>
      <c r="B1483" s="44"/>
      <c r="C1483" s="46"/>
      <c r="D1483" s="7"/>
      <c r="E1483" s="7"/>
      <c r="F1483" s="7"/>
      <c r="G1483" s="7"/>
    </row>
    <row r="1484" spans="1:7" x14ac:dyDescent="0.35">
      <c r="A1484" s="43"/>
      <c r="B1484" s="44"/>
      <c r="C1484" s="46"/>
      <c r="D1484" s="7"/>
      <c r="E1484" s="7"/>
      <c r="F1484" s="7"/>
      <c r="G1484" s="7"/>
    </row>
    <row r="1485" spans="1:7" x14ac:dyDescent="0.35">
      <c r="A1485" s="43"/>
      <c r="B1485" s="44"/>
      <c r="C1485" s="46"/>
      <c r="D1485" s="7"/>
      <c r="E1485" s="7"/>
      <c r="F1485" s="7"/>
      <c r="G1485" s="7"/>
    </row>
    <row r="1486" spans="1:7" x14ac:dyDescent="0.35">
      <c r="A1486" s="43"/>
      <c r="B1486" s="44"/>
      <c r="C1486" s="46"/>
      <c r="D1486" s="7"/>
      <c r="E1486" s="7"/>
      <c r="F1486" s="7"/>
      <c r="G1486" s="7"/>
    </row>
    <row r="1487" spans="1:7" x14ac:dyDescent="0.35">
      <c r="A1487" s="43"/>
      <c r="B1487" s="44"/>
      <c r="C1487" s="46"/>
      <c r="D1487" s="7"/>
      <c r="E1487" s="7"/>
      <c r="F1487" s="7"/>
      <c r="G1487" s="7"/>
    </row>
    <row r="1488" spans="1:7" x14ac:dyDescent="0.35">
      <c r="A1488" s="43"/>
      <c r="B1488" s="44"/>
      <c r="C1488" s="46"/>
      <c r="D1488" s="7"/>
      <c r="E1488" s="7"/>
      <c r="F1488" s="7"/>
      <c r="G1488" s="7"/>
    </row>
    <row r="1489" spans="1:7" x14ac:dyDescent="0.35">
      <c r="A1489" s="43"/>
      <c r="B1489" s="44"/>
      <c r="C1489" s="46"/>
      <c r="D1489" s="7"/>
      <c r="E1489" s="7"/>
      <c r="F1489" s="7"/>
      <c r="G1489" s="7"/>
    </row>
    <row r="1490" spans="1:7" x14ac:dyDescent="0.35">
      <c r="A1490" s="43"/>
      <c r="B1490" s="44"/>
      <c r="C1490" s="46"/>
      <c r="D1490" s="7"/>
      <c r="E1490" s="7"/>
      <c r="F1490" s="7"/>
      <c r="G1490" s="7"/>
    </row>
    <row r="1491" spans="1:7" x14ac:dyDescent="0.35">
      <c r="A1491" s="43"/>
      <c r="B1491" s="44"/>
      <c r="C1491" s="46"/>
      <c r="D1491" s="7"/>
      <c r="E1491" s="7"/>
      <c r="F1491" s="7"/>
      <c r="G1491" s="7"/>
    </row>
    <row r="1492" spans="1:7" x14ac:dyDescent="0.35">
      <c r="A1492" s="43"/>
      <c r="B1492" s="44"/>
      <c r="C1492" s="46"/>
      <c r="D1492" s="7"/>
      <c r="E1492" s="7"/>
      <c r="F1492" s="7"/>
      <c r="G1492" s="7"/>
    </row>
    <row r="1493" spans="1:7" x14ac:dyDescent="0.35">
      <c r="A1493" s="43"/>
      <c r="B1493" s="44"/>
      <c r="C1493" s="46"/>
      <c r="D1493" s="7"/>
      <c r="E1493" s="7"/>
      <c r="F1493" s="7"/>
      <c r="G1493" s="7"/>
    </row>
    <row r="1494" spans="1:7" x14ac:dyDescent="0.35">
      <c r="A1494" s="43"/>
      <c r="B1494" s="44"/>
      <c r="C1494" s="46"/>
      <c r="D1494" s="7"/>
      <c r="E1494" s="7"/>
      <c r="F1494" s="7"/>
      <c r="G1494" s="7"/>
    </row>
    <row r="1495" spans="1:7" x14ac:dyDescent="0.35">
      <c r="A1495" s="43"/>
      <c r="B1495" s="44"/>
      <c r="C1495" s="46"/>
      <c r="D1495" s="7"/>
      <c r="E1495" s="7"/>
      <c r="F1495" s="7"/>
      <c r="G1495" s="7"/>
    </row>
    <row r="1496" spans="1:7" x14ac:dyDescent="0.35">
      <c r="A1496" s="43"/>
      <c r="B1496" s="44"/>
      <c r="C1496" s="46"/>
      <c r="D1496" s="7"/>
      <c r="E1496" s="7"/>
      <c r="F1496" s="7"/>
      <c r="G1496" s="7"/>
    </row>
    <row r="1497" spans="1:7" x14ac:dyDescent="0.35">
      <c r="A1497" s="43"/>
      <c r="B1497" s="44"/>
      <c r="C1497" s="46"/>
      <c r="D1497" s="7"/>
      <c r="E1497" s="7"/>
      <c r="F1497" s="7"/>
      <c r="G1497" s="7"/>
    </row>
    <row r="1498" spans="1:7" x14ac:dyDescent="0.35">
      <c r="A1498" s="43"/>
      <c r="B1498" s="44"/>
      <c r="C1498" s="46"/>
      <c r="D1498" s="7"/>
      <c r="E1498" s="7"/>
      <c r="F1498" s="7"/>
      <c r="G1498" s="7"/>
    </row>
    <row r="1499" spans="1:7" x14ac:dyDescent="0.35">
      <c r="A1499" s="43"/>
      <c r="B1499" s="44"/>
      <c r="C1499" s="46"/>
      <c r="D1499" s="7"/>
      <c r="E1499" s="7"/>
      <c r="F1499" s="7"/>
      <c r="G1499" s="7"/>
    </row>
    <row r="1500" spans="1:7" x14ac:dyDescent="0.35">
      <c r="A1500" s="43"/>
      <c r="B1500" s="44"/>
      <c r="C1500" s="46"/>
      <c r="D1500" s="7"/>
      <c r="E1500" s="7"/>
      <c r="F1500" s="7"/>
      <c r="G1500" s="7"/>
    </row>
    <row r="1501" spans="1:7" x14ac:dyDescent="0.35">
      <c r="A1501" s="43"/>
      <c r="B1501" s="44"/>
      <c r="C1501" s="46"/>
      <c r="D1501" s="7"/>
      <c r="E1501" s="7"/>
      <c r="F1501" s="7"/>
      <c r="G1501" s="7"/>
    </row>
    <row r="1502" spans="1:7" x14ac:dyDescent="0.35">
      <c r="A1502" s="43"/>
      <c r="B1502" s="44"/>
      <c r="C1502" s="46"/>
      <c r="D1502" s="7"/>
      <c r="E1502" s="7"/>
      <c r="F1502" s="7"/>
      <c r="G1502" s="7"/>
    </row>
    <row r="1503" spans="1:7" x14ac:dyDescent="0.35">
      <c r="A1503" s="43"/>
      <c r="B1503" s="44"/>
      <c r="C1503" s="46"/>
      <c r="D1503" s="7"/>
      <c r="E1503" s="7"/>
      <c r="F1503" s="7"/>
      <c r="G1503" s="7"/>
    </row>
    <row r="1504" spans="1:7" x14ac:dyDescent="0.35">
      <c r="A1504" s="43"/>
      <c r="B1504" s="44"/>
      <c r="C1504" s="46"/>
      <c r="D1504" s="7"/>
      <c r="E1504" s="7"/>
      <c r="F1504" s="7"/>
      <c r="G1504" s="7"/>
    </row>
    <row r="1505" spans="1:7" x14ac:dyDescent="0.35">
      <c r="A1505" s="43"/>
      <c r="B1505" s="44"/>
      <c r="C1505" s="46"/>
      <c r="D1505" s="7"/>
      <c r="E1505" s="7"/>
      <c r="F1505" s="7"/>
      <c r="G1505" s="7"/>
    </row>
    <row r="1506" spans="1:7" x14ac:dyDescent="0.35">
      <c r="A1506" s="43"/>
      <c r="B1506" s="44"/>
      <c r="C1506" s="46"/>
      <c r="D1506" s="7"/>
      <c r="E1506" s="7"/>
      <c r="F1506" s="7"/>
      <c r="G1506" s="7"/>
    </row>
    <row r="1507" spans="1:7" x14ac:dyDescent="0.35">
      <c r="A1507" s="43"/>
      <c r="B1507" s="44"/>
      <c r="C1507" s="46"/>
      <c r="D1507" s="7"/>
      <c r="E1507" s="7"/>
      <c r="F1507" s="7"/>
      <c r="G1507" s="7"/>
    </row>
    <row r="1508" spans="1:7" x14ac:dyDescent="0.35">
      <c r="A1508" s="43"/>
      <c r="B1508" s="44"/>
      <c r="C1508" s="46"/>
      <c r="D1508" s="7"/>
      <c r="E1508" s="7"/>
      <c r="F1508" s="7"/>
      <c r="G1508" s="7"/>
    </row>
    <row r="1509" spans="1:7" x14ac:dyDescent="0.35">
      <c r="A1509" s="43"/>
      <c r="B1509" s="44"/>
      <c r="C1509" s="46"/>
      <c r="D1509" s="7"/>
      <c r="E1509" s="7"/>
      <c r="F1509" s="7"/>
      <c r="G1509" s="7"/>
    </row>
    <row r="1510" spans="1:7" x14ac:dyDescent="0.35">
      <c r="A1510" s="43"/>
      <c r="B1510" s="44"/>
      <c r="C1510" s="46"/>
      <c r="D1510" s="7"/>
      <c r="E1510" s="7"/>
      <c r="F1510" s="7"/>
      <c r="G1510" s="7"/>
    </row>
    <row r="1511" spans="1:7" x14ac:dyDescent="0.35">
      <c r="A1511" s="43"/>
      <c r="B1511" s="44"/>
      <c r="C1511" s="46"/>
      <c r="D1511" s="7"/>
      <c r="E1511" s="7"/>
      <c r="F1511" s="7"/>
      <c r="G1511" s="7"/>
    </row>
    <row r="1512" spans="1:7" x14ac:dyDescent="0.35">
      <c r="A1512" s="43"/>
      <c r="B1512" s="44"/>
      <c r="C1512" s="46"/>
      <c r="D1512" s="7"/>
      <c r="E1512" s="7"/>
      <c r="F1512" s="7"/>
      <c r="G1512" s="7"/>
    </row>
    <row r="1513" spans="1:7" x14ac:dyDescent="0.35">
      <c r="A1513" s="43"/>
      <c r="B1513" s="44"/>
      <c r="C1513" s="46"/>
      <c r="D1513" s="7"/>
      <c r="E1513" s="7"/>
      <c r="F1513" s="7"/>
      <c r="G1513" s="7"/>
    </row>
    <row r="1514" spans="1:7" x14ac:dyDescent="0.35">
      <c r="A1514" s="43"/>
      <c r="B1514" s="44"/>
      <c r="C1514" s="46"/>
      <c r="D1514" s="7"/>
      <c r="E1514" s="7"/>
      <c r="F1514" s="7"/>
      <c r="G1514" s="7"/>
    </row>
    <row r="1515" spans="1:7" x14ac:dyDescent="0.35">
      <c r="A1515" s="43"/>
      <c r="B1515" s="44"/>
      <c r="C1515" s="46"/>
      <c r="D1515" s="7"/>
      <c r="E1515" s="7"/>
      <c r="F1515" s="7"/>
      <c r="G1515" s="7"/>
    </row>
    <row r="1516" spans="1:7" x14ac:dyDescent="0.35">
      <c r="A1516" s="43"/>
      <c r="B1516" s="44"/>
      <c r="C1516" s="46"/>
      <c r="D1516" s="7"/>
      <c r="E1516" s="7"/>
      <c r="F1516" s="7"/>
      <c r="G1516" s="7"/>
    </row>
    <row r="1517" spans="1:7" x14ac:dyDescent="0.35">
      <c r="A1517" s="43"/>
      <c r="B1517" s="44"/>
      <c r="C1517" s="46"/>
      <c r="D1517" s="7"/>
      <c r="E1517" s="7"/>
      <c r="F1517" s="7"/>
      <c r="G1517" s="7"/>
    </row>
    <row r="1518" spans="1:7" x14ac:dyDescent="0.35">
      <c r="A1518" s="43"/>
      <c r="B1518" s="44"/>
      <c r="C1518" s="46"/>
      <c r="D1518" s="7"/>
      <c r="E1518" s="7"/>
      <c r="F1518" s="7"/>
      <c r="G1518" s="7"/>
    </row>
    <row r="1519" spans="1:7" x14ac:dyDescent="0.35">
      <c r="A1519" s="43"/>
      <c r="B1519" s="44"/>
      <c r="C1519" s="46"/>
      <c r="D1519" s="7"/>
      <c r="E1519" s="7"/>
      <c r="F1519" s="7"/>
      <c r="G1519" s="7"/>
    </row>
    <row r="1520" spans="1:7" x14ac:dyDescent="0.35">
      <c r="A1520" s="43"/>
      <c r="B1520" s="44"/>
      <c r="C1520" s="46"/>
      <c r="D1520" s="7"/>
      <c r="E1520" s="7"/>
      <c r="F1520" s="7"/>
      <c r="G1520" s="7"/>
    </row>
    <row r="1521" spans="1:7" x14ac:dyDescent="0.35">
      <c r="A1521" s="43"/>
      <c r="B1521" s="44"/>
      <c r="C1521" s="46"/>
      <c r="D1521" s="7"/>
      <c r="E1521" s="7"/>
      <c r="F1521" s="7"/>
      <c r="G1521" s="7"/>
    </row>
    <row r="1522" spans="1:7" x14ac:dyDescent="0.35">
      <c r="A1522" s="43"/>
      <c r="B1522" s="44"/>
      <c r="C1522" s="46"/>
      <c r="D1522" s="7"/>
      <c r="E1522" s="7"/>
      <c r="F1522" s="7"/>
      <c r="G1522" s="7"/>
    </row>
    <row r="1523" spans="1:7" x14ac:dyDescent="0.35">
      <c r="A1523" s="43"/>
      <c r="B1523" s="44"/>
      <c r="C1523" s="46"/>
      <c r="D1523" s="7"/>
      <c r="E1523" s="7"/>
      <c r="F1523" s="7"/>
      <c r="G1523" s="7"/>
    </row>
    <row r="1524" spans="1:7" x14ac:dyDescent="0.35">
      <c r="A1524" s="43"/>
      <c r="B1524" s="44"/>
      <c r="C1524" s="46"/>
      <c r="D1524" s="7"/>
      <c r="E1524" s="7"/>
      <c r="F1524" s="7"/>
      <c r="G1524" s="7"/>
    </row>
    <row r="1525" spans="1:7" x14ac:dyDescent="0.35">
      <c r="A1525" s="43"/>
      <c r="B1525" s="44"/>
      <c r="C1525" s="46"/>
      <c r="D1525" s="7"/>
      <c r="E1525" s="7"/>
      <c r="F1525" s="7"/>
      <c r="G1525" s="7"/>
    </row>
    <row r="1526" spans="1:7" x14ac:dyDescent="0.35">
      <c r="A1526" s="43"/>
      <c r="B1526" s="44"/>
      <c r="C1526" s="46"/>
      <c r="D1526" s="7"/>
      <c r="E1526" s="7"/>
      <c r="F1526" s="7"/>
      <c r="G1526" s="7"/>
    </row>
    <row r="1527" spans="1:7" x14ac:dyDescent="0.35">
      <c r="A1527" s="43"/>
      <c r="B1527" s="44"/>
      <c r="C1527" s="46"/>
      <c r="D1527" s="7"/>
      <c r="E1527" s="7"/>
      <c r="F1527" s="7"/>
      <c r="G1527" s="7"/>
    </row>
    <row r="1528" spans="1:7" x14ac:dyDescent="0.35">
      <c r="A1528" s="43"/>
      <c r="B1528" s="44"/>
      <c r="C1528" s="46"/>
      <c r="D1528" s="7"/>
      <c r="E1528" s="7"/>
      <c r="F1528" s="7"/>
      <c r="G1528" s="7"/>
    </row>
    <row r="1529" spans="1:7" x14ac:dyDescent="0.35">
      <c r="A1529" s="43"/>
      <c r="B1529" s="44"/>
      <c r="C1529" s="46"/>
      <c r="D1529" s="7"/>
      <c r="E1529" s="7"/>
      <c r="F1529" s="7"/>
      <c r="G1529" s="7"/>
    </row>
    <row r="1530" spans="1:7" x14ac:dyDescent="0.35">
      <c r="A1530" s="43"/>
      <c r="B1530" s="44"/>
      <c r="C1530" s="46"/>
      <c r="D1530" s="7"/>
      <c r="E1530" s="7"/>
      <c r="F1530" s="7"/>
      <c r="G1530" s="7"/>
    </row>
    <row r="1531" spans="1:7" x14ac:dyDescent="0.35">
      <c r="A1531" s="43"/>
      <c r="B1531" s="44"/>
      <c r="C1531" s="46"/>
      <c r="D1531" s="7"/>
      <c r="E1531" s="7"/>
      <c r="F1531" s="7"/>
      <c r="G1531" s="7"/>
    </row>
    <row r="1532" spans="1:7" x14ac:dyDescent="0.35">
      <c r="A1532" s="43"/>
      <c r="B1532" s="44"/>
      <c r="C1532" s="46"/>
      <c r="D1532" s="7"/>
      <c r="E1532" s="7"/>
      <c r="F1532" s="7"/>
      <c r="G1532" s="7"/>
    </row>
    <row r="1533" spans="1:7" x14ac:dyDescent="0.35">
      <c r="A1533" s="43"/>
      <c r="B1533" s="44"/>
      <c r="C1533" s="46"/>
      <c r="D1533" s="7"/>
      <c r="E1533" s="7"/>
      <c r="F1533" s="7"/>
      <c r="G1533" s="7"/>
    </row>
    <row r="1534" spans="1:7" x14ac:dyDescent="0.35">
      <c r="A1534" s="43"/>
      <c r="B1534" s="44"/>
      <c r="C1534" s="46"/>
      <c r="D1534" s="7"/>
      <c r="E1534" s="7"/>
      <c r="F1534" s="7"/>
      <c r="G1534" s="7"/>
    </row>
    <row r="1535" spans="1:7" x14ac:dyDescent="0.35">
      <c r="A1535" s="43"/>
      <c r="B1535" s="44"/>
      <c r="C1535" s="46"/>
      <c r="D1535" s="7"/>
      <c r="E1535" s="7"/>
      <c r="F1535" s="7"/>
      <c r="G1535" s="7"/>
    </row>
    <row r="1536" spans="1:7" x14ac:dyDescent="0.35">
      <c r="A1536" s="43"/>
      <c r="B1536" s="44"/>
      <c r="C1536" s="46"/>
      <c r="D1536" s="7"/>
      <c r="E1536" s="7"/>
      <c r="F1536" s="7"/>
      <c r="G1536" s="7"/>
    </row>
    <row r="1537" spans="1:7" x14ac:dyDescent="0.35">
      <c r="A1537" s="43"/>
      <c r="B1537" s="44"/>
      <c r="C1537" s="46"/>
      <c r="D1537" s="7"/>
      <c r="E1537" s="7"/>
      <c r="F1537" s="7"/>
      <c r="G1537" s="7"/>
    </row>
    <row r="1538" spans="1:7" x14ac:dyDescent="0.35">
      <c r="A1538" s="43"/>
      <c r="B1538" s="44"/>
      <c r="C1538" s="46"/>
      <c r="D1538" s="7"/>
      <c r="E1538" s="7"/>
      <c r="F1538" s="7"/>
      <c r="G1538" s="7"/>
    </row>
    <row r="1539" spans="1:7" x14ac:dyDescent="0.35">
      <c r="A1539" s="43"/>
      <c r="B1539" s="44"/>
      <c r="C1539" s="46"/>
      <c r="D1539" s="7"/>
      <c r="E1539" s="7"/>
      <c r="F1539" s="7"/>
      <c r="G1539" s="7"/>
    </row>
    <row r="1540" spans="1:7" x14ac:dyDescent="0.35">
      <c r="A1540" s="43"/>
      <c r="B1540" s="44"/>
      <c r="C1540" s="46"/>
      <c r="D1540" s="7"/>
      <c r="E1540" s="7"/>
      <c r="F1540" s="7"/>
      <c r="G1540" s="7"/>
    </row>
    <row r="1541" spans="1:7" x14ac:dyDescent="0.35">
      <c r="A1541" s="43"/>
      <c r="B1541" s="44"/>
      <c r="C1541" s="46"/>
      <c r="D1541" s="7"/>
      <c r="E1541" s="7"/>
      <c r="F1541" s="7"/>
      <c r="G1541" s="7"/>
    </row>
    <row r="1542" spans="1:7" x14ac:dyDescent="0.35">
      <c r="A1542" s="43"/>
      <c r="B1542" s="44"/>
      <c r="C1542" s="46"/>
      <c r="D1542" s="7"/>
      <c r="E1542" s="7"/>
      <c r="F1542" s="7"/>
      <c r="G1542" s="7"/>
    </row>
    <row r="1543" spans="1:7" x14ac:dyDescent="0.35">
      <c r="A1543" s="43"/>
      <c r="B1543" s="44"/>
      <c r="C1543" s="46"/>
      <c r="D1543" s="7"/>
      <c r="E1543" s="7"/>
      <c r="F1543" s="7"/>
      <c r="G1543" s="7"/>
    </row>
    <row r="1544" spans="1:7" x14ac:dyDescent="0.35">
      <c r="A1544" s="43"/>
      <c r="B1544" s="44"/>
      <c r="C1544" s="46"/>
      <c r="D1544" s="7"/>
      <c r="E1544" s="7"/>
      <c r="F1544" s="7"/>
      <c r="G1544" s="7"/>
    </row>
    <row r="1545" spans="1:7" x14ac:dyDescent="0.35">
      <c r="A1545" s="43"/>
      <c r="B1545" s="44"/>
      <c r="C1545" s="46"/>
      <c r="D1545" s="7"/>
      <c r="E1545" s="7"/>
      <c r="F1545" s="7"/>
      <c r="G1545" s="7"/>
    </row>
    <row r="1546" spans="1:7" x14ac:dyDescent="0.35">
      <c r="A1546" s="43"/>
      <c r="B1546" s="44"/>
      <c r="C1546" s="46"/>
      <c r="D1546" s="7"/>
      <c r="E1546" s="7"/>
      <c r="F1546" s="7"/>
      <c r="G1546" s="7"/>
    </row>
    <row r="1547" spans="1:7" x14ac:dyDescent="0.35">
      <c r="A1547" s="43"/>
      <c r="B1547" s="44"/>
      <c r="C1547" s="46"/>
      <c r="D1547" s="7"/>
      <c r="E1547" s="7"/>
      <c r="F1547" s="7"/>
      <c r="G1547" s="7"/>
    </row>
    <row r="1548" spans="1:7" x14ac:dyDescent="0.35">
      <c r="A1548" s="43"/>
      <c r="B1548" s="44"/>
      <c r="C1548" s="46"/>
      <c r="D1548" s="7"/>
      <c r="E1548" s="7"/>
      <c r="F1548" s="7"/>
      <c r="G1548" s="7"/>
    </row>
    <row r="1549" spans="1:7" x14ac:dyDescent="0.35">
      <c r="A1549" s="43"/>
      <c r="B1549" s="44"/>
      <c r="C1549" s="46"/>
      <c r="D1549" s="7"/>
      <c r="E1549" s="7"/>
      <c r="F1549" s="7"/>
      <c r="G1549" s="7"/>
    </row>
    <row r="1550" spans="1:7" x14ac:dyDescent="0.35">
      <c r="A1550" s="43"/>
      <c r="B1550" s="44"/>
      <c r="C1550" s="46"/>
      <c r="D1550" s="7"/>
      <c r="E1550" s="7"/>
      <c r="F1550" s="7"/>
      <c r="G1550" s="7"/>
    </row>
    <row r="1551" spans="1:7" x14ac:dyDescent="0.35">
      <c r="A1551" s="43"/>
      <c r="B1551" s="44"/>
      <c r="C1551" s="46"/>
      <c r="D1551" s="7"/>
      <c r="E1551" s="7"/>
      <c r="F1551" s="7"/>
      <c r="G1551" s="7"/>
    </row>
    <row r="1552" spans="1:7" x14ac:dyDescent="0.35">
      <c r="A1552" s="43"/>
      <c r="B1552" s="44"/>
      <c r="C1552" s="46"/>
      <c r="D1552" s="7"/>
      <c r="E1552" s="7"/>
      <c r="F1552" s="7"/>
      <c r="G1552" s="7"/>
    </row>
    <row r="1553" spans="1:7" x14ac:dyDescent="0.35">
      <c r="A1553" s="43"/>
      <c r="B1553" s="44"/>
      <c r="C1553" s="46"/>
      <c r="D1553" s="7"/>
      <c r="E1553" s="7"/>
      <c r="F1553" s="7"/>
      <c r="G1553" s="7"/>
    </row>
    <row r="1554" spans="1:7" x14ac:dyDescent="0.35">
      <c r="A1554" s="43"/>
      <c r="B1554" s="44"/>
      <c r="C1554" s="46"/>
      <c r="D1554" s="7"/>
      <c r="E1554" s="7"/>
      <c r="F1554" s="7"/>
      <c r="G1554" s="7"/>
    </row>
    <row r="1555" spans="1:7" x14ac:dyDescent="0.35">
      <c r="A1555" s="43"/>
      <c r="B1555" s="44"/>
      <c r="C1555" s="46"/>
      <c r="D1555" s="7"/>
      <c r="E1555" s="7"/>
      <c r="F1555" s="7"/>
      <c r="G1555" s="7"/>
    </row>
    <row r="1556" spans="1:7" x14ac:dyDescent="0.35">
      <c r="A1556" s="43"/>
      <c r="B1556" s="44"/>
      <c r="C1556" s="46"/>
      <c r="D1556" s="7"/>
      <c r="E1556" s="7"/>
      <c r="F1556" s="7"/>
      <c r="G1556" s="7"/>
    </row>
    <row r="1557" spans="1:7" x14ac:dyDescent="0.35">
      <c r="A1557" s="43"/>
      <c r="B1557" s="44"/>
      <c r="C1557" s="46"/>
      <c r="D1557" s="7"/>
      <c r="E1557" s="7"/>
      <c r="F1557" s="7"/>
      <c r="G1557" s="7"/>
    </row>
    <row r="1558" spans="1:7" x14ac:dyDescent="0.35">
      <c r="A1558" s="43"/>
      <c r="B1558" s="44"/>
      <c r="C1558" s="46"/>
      <c r="D1558" s="7"/>
      <c r="E1558" s="7"/>
      <c r="F1558" s="7"/>
      <c r="G1558" s="7"/>
    </row>
    <row r="1559" spans="1:7" x14ac:dyDescent="0.35">
      <c r="A1559" s="43"/>
      <c r="B1559" s="44"/>
      <c r="C1559" s="46"/>
      <c r="D1559" s="7"/>
      <c r="E1559" s="7"/>
      <c r="F1559" s="7"/>
      <c r="G1559" s="7"/>
    </row>
    <row r="1560" spans="1:7" x14ac:dyDescent="0.35">
      <c r="A1560" s="43"/>
      <c r="B1560" s="44"/>
      <c r="C1560" s="46"/>
      <c r="D1560" s="7"/>
      <c r="E1560" s="7"/>
      <c r="F1560" s="7"/>
      <c r="G1560" s="7"/>
    </row>
    <row r="1561" spans="1:7" x14ac:dyDescent="0.35">
      <c r="A1561" s="43"/>
      <c r="B1561" s="44"/>
      <c r="C1561" s="46"/>
      <c r="D1561" s="7"/>
      <c r="E1561" s="7"/>
      <c r="F1561" s="7"/>
      <c r="G1561" s="7"/>
    </row>
    <row r="1562" spans="1:7" x14ac:dyDescent="0.35">
      <c r="A1562" s="43"/>
      <c r="B1562" s="44"/>
      <c r="C1562" s="46"/>
      <c r="D1562" s="7"/>
      <c r="E1562" s="7"/>
      <c r="F1562" s="7"/>
      <c r="G1562" s="7"/>
    </row>
    <row r="1563" spans="1:7" x14ac:dyDescent="0.35">
      <c r="A1563" s="43"/>
      <c r="B1563" s="44"/>
      <c r="C1563" s="46"/>
      <c r="D1563" s="7"/>
      <c r="E1563" s="7"/>
      <c r="F1563" s="7"/>
      <c r="G1563" s="7"/>
    </row>
    <row r="1564" spans="1:7" x14ac:dyDescent="0.35">
      <c r="A1564" s="43"/>
      <c r="B1564" s="44"/>
      <c r="C1564" s="46"/>
      <c r="D1564" s="7"/>
      <c r="E1564" s="7"/>
      <c r="F1564" s="7"/>
      <c r="G1564" s="7"/>
    </row>
    <row r="1565" spans="1:7" x14ac:dyDescent="0.35">
      <c r="A1565" s="43"/>
      <c r="B1565" s="44"/>
      <c r="C1565" s="46"/>
      <c r="D1565" s="7"/>
      <c r="E1565" s="7"/>
      <c r="F1565" s="7"/>
      <c r="G1565" s="7"/>
    </row>
    <row r="1566" spans="1:7" x14ac:dyDescent="0.35">
      <c r="A1566" s="43"/>
      <c r="B1566" s="44"/>
      <c r="C1566" s="46"/>
      <c r="D1566" s="7"/>
      <c r="E1566" s="7"/>
      <c r="F1566" s="7"/>
      <c r="G1566" s="7"/>
    </row>
    <row r="1567" spans="1:7" x14ac:dyDescent="0.35">
      <c r="A1567" s="43"/>
      <c r="B1567" s="44"/>
      <c r="C1567" s="46"/>
      <c r="D1567" s="7"/>
      <c r="E1567" s="7"/>
      <c r="F1567" s="7"/>
      <c r="G1567" s="7"/>
    </row>
    <row r="1568" spans="1:7" x14ac:dyDescent="0.35">
      <c r="A1568" s="43"/>
      <c r="B1568" s="44"/>
      <c r="C1568" s="46"/>
      <c r="D1568" s="7"/>
      <c r="E1568" s="7"/>
      <c r="F1568" s="7"/>
      <c r="G1568" s="7"/>
    </row>
    <row r="1569" spans="1:7" x14ac:dyDescent="0.35">
      <c r="A1569" s="43"/>
      <c r="B1569" s="44"/>
      <c r="C1569" s="46"/>
      <c r="D1569" s="7"/>
      <c r="E1569" s="7"/>
      <c r="F1569" s="7"/>
      <c r="G1569" s="7"/>
    </row>
    <row r="1570" spans="1:7" x14ac:dyDescent="0.35">
      <c r="A1570" s="43"/>
      <c r="B1570" s="44"/>
      <c r="C1570" s="46"/>
      <c r="D1570" s="7"/>
      <c r="E1570" s="7"/>
      <c r="F1570" s="7"/>
      <c r="G1570" s="7"/>
    </row>
    <row r="1571" spans="1:7" x14ac:dyDescent="0.35">
      <c r="A1571" s="43"/>
      <c r="B1571" s="44"/>
      <c r="C1571" s="46"/>
      <c r="D1571" s="7"/>
      <c r="E1571" s="7"/>
      <c r="F1571" s="7"/>
      <c r="G1571" s="7"/>
    </row>
    <row r="1572" spans="1:7" x14ac:dyDescent="0.35">
      <c r="A1572" s="43"/>
      <c r="B1572" s="44"/>
      <c r="C1572" s="46"/>
      <c r="D1572" s="7"/>
      <c r="E1572" s="7"/>
      <c r="F1572" s="7"/>
      <c r="G1572" s="7"/>
    </row>
    <row r="1573" spans="1:7" x14ac:dyDescent="0.35">
      <c r="A1573" s="43"/>
      <c r="B1573" s="44"/>
      <c r="C1573" s="46"/>
      <c r="D1573" s="7"/>
      <c r="E1573" s="7"/>
      <c r="F1573" s="7"/>
      <c r="G1573" s="7"/>
    </row>
    <row r="1574" spans="1:7" x14ac:dyDescent="0.35">
      <c r="A1574" s="43"/>
      <c r="B1574" s="44"/>
      <c r="C1574" s="46"/>
      <c r="D1574" s="7"/>
      <c r="E1574" s="7"/>
      <c r="F1574" s="7"/>
      <c r="G1574" s="7"/>
    </row>
    <row r="1575" spans="1:7" x14ac:dyDescent="0.35">
      <c r="A1575" s="43"/>
      <c r="B1575" s="44"/>
      <c r="C1575" s="46"/>
      <c r="D1575" s="7"/>
      <c r="E1575" s="7"/>
      <c r="F1575" s="7"/>
      <c r="G1575" s="7"/>
    </row>
    <row r="1576" spans="1:7" x14ac:dyDescent="0.35">
      <c r="A1576" s="43"/>
      <c r="B1576" s="44"/>
      <c r="C1576" s="46"/>
      <c r="D1576" s="7"/>
      <c r="E1576" s="7"/>
      <c r="F1576" s="7"/>
      <c r="G1576" s="7"/>
    </row>
    <row r="1577" spans="1:7" x14ac:dyDescent="0.35">
      <c r="A1577" s="43"/>
      <c r="B1577" s="44"/>
      <c r="C1577" s="46"/>
      <c r="D1577" s="7"/>
      <c r="E1577" s="7"/>
      <c r="F1577" s="7"/>
      <c r="G1577" s="7"/>
    </row>
    <row r="1578" spans="1:7" x14ac:dyDescent="0.35">
      <c r="A1578" s="43"/>
      <c r="B1578" s="44"/>
      <c r="C1578" s="46"/>
      <c r="D1578" s="7"/>
      <c r="E1578" s="7"/>
      <c r="F1578" s="7"/>
      <c r="G1578" s="7"/>
    </row>
    <row r="1579" spans="1:7" x14ac:dyDescent="0.35">
      <c r="A1579" s="43"/>
      <c r="B1579" s="44"/>
      <c r="C1579" s="46"/>
      <c r="D1579" s="7"/>
      <c r="E1579" s="7"/>
      <c r="F1579" s="7"/>
      <c r="G1579" s="7"/>
    </row>
    <row r="1580" spans="1:7" x14ac:dyDescent="0.35">
      <c r="A1580" s="43"/>
      <c r="B1580" s="44"/>
      <c r="C1580" s="46"/>
      <c r="D1580" s="7"/>
      <c r="E1580" s="7"/>
      <c r="F1580" s="7"/>
      <c r="G1580" s="7"/>
    </row>
    <row r="1581" spans="1:7" x14ac:dyDescent="0.35">
      <c r="A1581" s="43"/>
      <c r="B1581" s="44"/>
      <c r="C1581" s="46"/>
      <c r="D1581" s="7"/>
      <c r="E1581" s="7"/>
      <c r="F1581" s="7"/>
      <c r="G1581" s="7"/>
    </row>
    <row r="1582" spans="1:7" x14ac:dyDescent="0.35">
      <c r="A1582" s="43"/>
      <c r="B1582" s="44"/>
      <c r="C1582" s="46"/>
      <c r="D1582" s="7"/>
      <c r="E1582" s="7"/>
      <c r="F1582" s="7"/>
      <c r="G1582" s="7"/>
    </row>
    <row r="1583" spans="1:7" x14ac:dyDescent="0.35">
      <c r="A1583" s="43"/>
      <c r="B1583" s="44"/>
      <c r="C1583" s="46"/>
      <c r="D1583" s="7"/>
      <c r="E1583" s="7"/>
      <c r="F1583" s="7"/>
      <c r="G1583" s="7"/>
    </row>
    <row r="1584" spans="1:7" x14ac:dyDescent="0.35">
      <c r="A1584" s="43"/>
      <c r="B1584" s="44"/>
      <c r="C1584" s="46"/>
      <c r="D1584" s="7"/>
      <c r="E1584" s="7"/>
      <c r="F1584" s="7"/>
      <c r="G1584" s="7"/>
    </row>
    <row r="1585" spans="1:7" x14ac:dyDescent="0.35">
      <c r="A1585" s="43"/>
      <c r="B1585" s="44"/>
      <c r="C1585" s="46"/>
      <c r="D1585" s="7"/>
      <c r="E1585" s="7"/>
      <c r="F1585" s="7"/>
      <c r="G1585" s="7"/>
    </row>
    <row r="1586" spans="1:7" x14ac:dyDescent="0.35">
      <c r="A1586" s="43"/>
      <c r="B1586" s="44"/>
      <c r="C1586" s="46"/>
      <c r="D1586" s="7"/>
      <c r="E1586" s="7"/>
      <c r="F1586" s="7"/>
      <c r="G1586" s="7"/>
    </row>
    <row r="1587" spans="1:7" x14ac:dyDescent="0.35">
      <c r="A1587" s="43"/>
      <c r="B1587" s="44"/>
      <c r="C1587" s="46"/>
      <c r="D1587" s="7"/>
      <c r="E1587" s="7"/>
      <c r="F1587" s="7"/>
      <c r="G1587" s="7"/>
    </row>
    <row r="1588" spans="1:7" x14ac:dyDescent="0.35">
      <c r="A1588" s="43"/>
      <c r="B1588" s="44"/>
      <c r="C1588" s="46"/>
      <c r="D1588" s="7"/>
      <c r="E1588" s="7"/>
      <c r="F1588" s="7"/>
      <c r="G1588" s="7"/>
    </row>
    <row r="1589" spans="1:7" x14ac:dyDescent="0.35">
      <c r="A1589" s="43"/>
      <c r="B1589" s="44"/>
      <c r="C1589" s="46"/>
      <c r="D1589" s="7"/>
      <c r="E1589" s="7"/>
      <c r="F1589" s="7"/>
      <c r="G1589" s="7"/>
    </row>
    <row r="1590" spans="1:7" x14ac:dyDescent="0.35">
      <c r="A1590" s="43"/>
      <c r="B1590" s="44"/>
      <c r="C1590" s="46"/>
      <c r="D1590" s="7"/>
      <c r="E1590" s="7"/>
      <c r="F1590" s="7"/>
      <c r="G1590" s="7"/>
    </row>
    <row r="1591" spans="1:7" x14ac:dyDescent="0.35">
      <c r="A1591" s="43"/>
      <c r="B1591" s="44"/>
      <c r="C1591" s="46"/>
      <c r="D1591" s="7"/>
      <c r="E1591" s="7"/>
      <c r="F1591" s="7"/>
      <c r="G1591" s="7"/>
    </row>
    <row r="1592" spans="1:7" x14ac:dyDescent="0.35">
      <c r="A1592" s="43"/>
      <c r="B1592" s="44"/>
      <c r="C1592" s="46"/>
      <c r="D1592" s="7"/>
      <c r="E1592" s="7"/>
      <c r="F1592" s="7"/>
      <c r="G1592" s="7"/>
    </row>
    <row r="1593" spans="1:7" x14ac:dyDescent="0.35">
      <c r="A1593" s="43"/>
      <c r="B1593" s="44"/>
      <c r="C1593" s="46"/>
      <c r="D1593" s="7"/>
      <c r="E1593" s="7"/>
      <c r="F1593" s="7"/>
      <c r="G1593" s="7"/>
    </row>
    <row r="1594" spans="1:7" x14ac:dyDescent="0.35">
      <c r="A1594" s="43"/>
      <c r="B1594" s="44"/>
      <c r="C1594" s="46"/>
      <c r="D1594" s="7"/>
      <c r="E1594" s="7"/>
      <c r="F1594" s="7"/>
      <c r="G1594" s="7"/>
    </row>
    <row r="1595" spans="1:7" x14ac:dyDescent="0.35">
      <c r="A1595" s="43"/>
      <c r="B1595" s="44"/>
      <c r="C1595" s="46"/>
      <c r="D1595" s="7"/>
      <c r="E1595" s="7"/>
      <c r="F1595" s="7"/>
      <c r="G1595" s="7"/>
    </row>
    <row r="1596" spans="1:7" x14ac:dyDescent="0.35">
      <c r="A1596" s="43"/>
      <c r="B1596" s="44"/>
      <c r="C1596" s="46"/>
      <c r="D1596" s="7"/>
      <c r="E1596" s="7"/>
      <c r="F1596" s="7"/>
      <c r="G1596" s="7"/>
    </row>
    <row r="1597" spans="1:7" x14ac:dyDescent="0.35">
      <c r="A1597" s="43"/>
      <c r="B1597" s="44"/>
      <c r="C1597" s="46"/>
      <c r="D1597" s="7"/>
      <c r="E1597" s="7"/>
      <c r="F1597" s="7"/>
      <c r="G1597" s="7"/>
    </row>
    <row r="1598" spans="1:7" x14ac:dyDescent="0.35">
      <c r="A1598" s="43"/>
      <c r="B1598" s="44"/>
      <c r="C1598" s="46"/>
      <c r="D1598" s="7"/>
      <c r="E1598" s="7"/>
      <c r="F1598" s="7"/>
      <c r="G1598" s="7"/>
    </row>
    <row r="1599" spans="1:7" x14ac:dyDescent="0.35">
      <c r="A1599" s="43"/>
      <c r="B1599" s="44"/>
      <c r="C1599" s="46"/>
      <c r="D1599" s="7"/>
      <c r="E1599" s="7"/>
      <c r="F1599" s="7"/>
      <c r="G1599" s="7"/>
    </row>
    <row r="1600" spans="1:7" x14ac:dyDescent="0.35">
      <c r="A1600" s="43"/>
      <c r="B1600" s="44"/>
      <c r="C1600" s="46"/>
      <c r="D1600" s="7"/>
      <c r="E1600" s="7"/>
      <c r="F1600" s="7"/>
      <c r="G1600" s="7"/>
    </row>
    <row r="1601" spans="1:7" x14ac:dyDescent="0.35">
      <c r="A1601" s="43"/>
      <c r="B1601" s="44"/>
      <c r="C1601" s="46"/>
      <c r="D1601" s="7"/>
      <c r="E1601" s="7"/>
      <c r="F1601" s="7"/>
      <c r="G1601" s="7"/>
    </row>
    <row r="1602" spans="1:7" x14ac:dyDescent="0.35">
      <c r="A1602" s="43"/>
      <c r="B1602" s="44"/>
      <c r="C1602" s="46"/>
      <c r="D1602" s="7"/>
      <c r="E1602" s="7"/>
      <c r="F1602" s="7"/>
      <c r="G1602" s="7"/>
    </row>
    <row r="1603" spans="1:7" x14ac:dyDescent="0.35">
      <c r="A1603" s="43"/>
      <c r="B1603" s="44"/>
      <c r="C1603" s="46"/>
      <c r="D1603" s="7"/>
      <c r="E1603" s="7"/>
      <c r="F1603" s="7"/>
      <c r="G1603" s="7"/>
    </row>
    <row r="1604" spans="1:7" x14ac:dyDescent="0.35">
      <c r="A1604" s="43"/>
      <c r="B1604" s="44"/>
      <c r="C1604" s="46"/>
      <c r="D1604" s="7"/>
      <c r="E1604" s="7"/>
      <c r="F1604" s="7"/>
      <c r="G1604" s="7"/>
    </row>
    <row r="1605" spans="1:7" x14ac:dyDescent="0.35">
      <c r="A1605" s="43"/>
      <c r="B1605" s="44"/>
      <c r="C1605" s="46"/>
      <c r="D1605" s="7"/>
      <c r="E1605" s="7"/>
      <c r="F1605" s="7"/>
      <c r="G1605" s="7"/>
    </row>
    <row r="1606" spans="1:7" x14ac:dyDescent="0.35">
      <c r="A1606" s="43"/>
      <c r="B1606" s="44"/>
      <c r="C1606" s="46"/>
      <c r="D1606" s="7"/>
      <c r="E1606" s="7"/>
      <c r="F1606" s="7"/>
      <c r="G1606" s="7"/>
    </row>
    <row r="1607" spans="1:7" x14ac:dyDescent="0.35">
      <c r="A1607" s="43"/>
      <c r="B1607" s="44"/>
      <c r="C1607" s="46"/>
      <c r="D1607" s="7"/>
      <c r="E1607" s="7"/>
      <c r="F1607" s="7"/>
      <c r="G1607" s="7"/>
    </row>
    <row r="1608" spans="1:7" x14ac:dyDescent="0.35">
      <c r="A1608" s="43"/>
      <c r="B1608" s="44"/>
      <c r="C1608" s="46"/>
      <c r="D1608" s="7"/>
      <c r="E1608" s="7"/>
      <c r="F1608" s="7"/>
      <c r="G1608" s="7"/>
    </row>
    <row r="1609" spans="1:7" x14ac:dyDescent="0.35">
      <c r="A1609" s="43"/>
      <c r="B1609" s="44"/>
      <c r="C1609" s="46"/>
      <c r="D1609" s="7"/>
      <c r="E1609" s="7"/>
      <c r="F1609" s="7"/>
      <c r="G1609" s="7"/>
    </row>
    <row r="1610" spans="1:7" x14ac:dyDescent="0.35">
      <c r="A1610" s="43"/>
      <c r="B1610" s="44"/>
      <c r="C1610" s="46"/>
      <c r="D1610" s="7"/>
      <c r="E1610" s="7"/>
      <c r="F1610" s="7"/>
      <c r="G1610" s="7"/>
    </row>
    <row r="1611" spans="1:7" x14ac:dyDescent="0.35">
      <c r="A1611" s="43"/>
      <c r="B1611" s="44"/>
      <c r="C1611" s="46"/>
      <c r="D1611" s="7"/>
      <c r="E1611" s="7"/>
      <c r="F1611" s="7"/>
      <c r="G1611" s="7"/>
    </row>
    <row r="1612" spans="1:7" x14ac:dyDescent="0.35">
      <c r="A1612" s="43"/>
      <c r="B1612" s="44"/>
      <c r="C1612" s="46"/>
      <c r="D1612" s="7"/>
      <c r="E1612" s="7"/>
      <c r="F1612" s="7"/>
      <c r="G1612" s="7"/>
    </row>
    <row r="1613" spans="1:7" x14ac:dyDescent="0.35">
      <c r="A1613" s="43"/>
      <c r="B1613" s="44"/>
      <c r="C1613" s="46"/>
      <c r="D1613" s="7"/>
      <c r="E1613" s="7"/>
      <c r="F1613" s="7"/>
      <c r="G1613" s="7"/>
    </row>
    <row r="1614" spans="1:7" x14ac:dyDescent="0.35">
      <c r="A1614" s="43"/>
      <c r="B1614" s="44"/>
      <c r="C1614" s="46"/>
      <c r="D1614" s="7"/>
      <c r="E1614" s="7"/>
      <c r="F1614" s="7"/>
      <c r="G1614" s="7"/>
    </row>
    <row r="1615" spans="1:7" x14ac:dyDescent="0.35">
      <c r="A1615" s="43"/>
      <c r="B1615" s="44"/>
      <c r="C1615" s="46"/>
      <c r="D1615" s="7"/>
      <c r="E1615" s="7"/>
      <c r="F1615" s="7"/>
      <c r="G1615" s="7"/>
    </row>
    <row r="1616" spans="1:7" x14ac:dyDescent="0.35">
      <c r="A1616" s="43"/>
      <c r="B1616" s="44"/>
      <c r="C1616" s="46"/>
      <c r="D1616" s="7"/>
      <c r="E1616" s="7"/>
      <c r="F1616" s="7"/>
      <c r="G1616" s="7"/>
    </row>
    <row r="1617" spans="1:7" x14ac:dyDescent="0.35">
      <c r="A1617" s="43"/>
      <c r="B1617" s="44"/>
      <c r="C1617" s="46"/>
      <c r="D1617" s="7"/>
      <c r="E1617" s="7"/>
      <c r="F1617" s="7"/>
      <c r="G1617" s="7"/>
    </row>
    <row r="1618" spans="1:7" x14ac:dyDescent="0.35">
      <c r="A1618" s="43"/>
      <c r="B1618" s="44"/>
      <c r="C1618" s="46"/>
      <c r="D1618" s="7"/>
      <c r="E1618" s="7"/>
      <c r="F1618" s="7"/>
      <c r="G1618" s="7"/>
    </row>
    <row r="1619" spans="1:7" x14ac:dyDescent="0.35">
      <c r="A1619" s="43"/>
      <c r="B1619" s="44"/>
      <c r="C1619" s="46"/>
      <c r="D1619" s="7"/>
      <c r="E1619" s="7"/>
      <c r="F1619" s="7"/>
      <c r="G1619" s="7"/>
    </row>
    <row r="1620" spans="1:7" x14ac:dyDescent="0.35">
      <c r="A1620" s="43"/>
      <c r="B1620" s="44"/>
      <c r="C1620" s="46"/>
      <c r="D1620" s="7"/>
      <c r="E1620" s="7"/>
      <c r="F1620" s="7"/>
      <c r="G1620" s="7"/>
    </row>
    <row r="1621" spans="1:7" x14ac:dyDescent="0.35">
      <c r="A1621" s="43"/>
      <c r="B1621" s="44"/>
      <c r="C1621" s="46"/>
      <c r="D1621" s="7"/>
      <c r="E1621" s="7"/>
      <c r="F1621" s="7"/>
      <c r="G1621" s="7"/>
    </row>
    <row r="1622" spans="1:7" x14ac:dyDescent="0.35">
      <c r="A1622" s="43"/>
      <c r="B1622" s="44"/>
      <c r="C1622" s="46"/>
      <c r="D1622" s="7"/>
      <c r="E1622" s="7"/>
      <c r="F1622" s="7"/>
      <c r="G1622" s="7"/>
    </row>
    <row r="1623" spans="1:7" x14ac:dyDescent="0.35">
      <c r="A1623" s="43"/>
      <c r="B1623" s="44"/>
      <c r="C1623" s="46"/>
      <c r="D1623" s="7"/>
      <c r="E1623" s="7"/>
      <c r="F1623" s="7"/>
      <c r="G1623" s="7"/>
    </row>
    <row r="1624" spans="1:7" x14ac:dyDescent="0.35">
      <c r="A1624" s="43"/>
      <c r="B1624" s="44"/>
      <c r="C1624" s="46"/>
      <c r="D1624" s="7"/>
      <c r="E1624" s="7"/>
      <c r="F1624" s="7"/>
      <c r="G1624" s="7"/>
    </row>
    <row r="1625" spans="1:7" x14ac:dyDescent="0.35">
      <c r="A1625" s="43"/>
      <c r="B1625" s="44"/>
      <c r="C1625" s="46"/>
      <c r="D1625" s="7"/>
      <c r="E1625" s="7"/>
      <c r="F1625" s="7"/>
      <c r="G1625" s="7"/>
    </row>
    <row r="1626" spans="1:7" x14ac:dyDescent="0.35">
      <c r="A1626" s="43"/>
      <c r="B1626" s="44"/>
      <c r="C1626" s="46"/>
      <c r="D1626" s="7"/>
      <c r="E1626" s="7"/>
      <c r="F1626" s="7"/>
      <c r="G1626" s="7"/>
    </row>
    <row r="1627" spans="1:7" x14ac:dyDescent="0.35">
      <c r="A1627" s="43"/>
      <c r="B1627" s="44"/>
      <c r="C1627" s="46"/>
      <c r="D1627" s="7"/>
      <c r="E1627" s="7"/>
      <c r="F1627" s="7"/>
      <c r="G1627" s="7"/>
    </row>
    <row r="1628" spans="1:7" x14ac:dyDescent="0.35">
      <c r="A1628" s="43"/>
      <c r="B1628" s="44"/>
      <c r="C1628" s="46"/>
      <c r="D1628" s="7"/>
      <c r="E1628" s="7"/>
      <c r="F1628" s="7"/>
      <c r="G1628" s="7"/>
    </row>
    <row r="1629" spans="1:7" x14ac:dyDescent="0.35">
      <c r="A1629" s="43"/>
      <c r="B1629" s="44"/>
      <c r="C1629" s="46"/>
      <c r="D1629" s="7"/>
      <c r="E1629" s="7"/>
      <c r="F1629" s="7"/>
      <c r="G1629" s="7"/>
    </row>
    <row r="1630" spans="1:7" x14ac:dyDescent="0.35">
      <c r="A1630" s="43"/>
      <c r="B1630" s="44"/>
      <c r="C1630" s="46"/>
      <c r="D1630" s="7"/>
      <c r="E1630" s="7"/>
      <c r="F1630" s="7"/>
      <c r="G1630" s="7"/>
    </row>
    <row r="1631" spans="1:7" x14ac:dyDescent="0.35">
      <c r="A1631" s="43"/>
      <c r="B1631" s="44"/>
      <c r="C1631" s="46"/>
      <c r="D1631" s="7"/>
      <c r="E1631" s="7"/>
      <c r="F1631" s="7"/>
      <c r="G1631" s="7"/>
    </row>
    <row r="1632" spans="1:7" x14ac:dyDescent="0.35">
      <c r="A1632" s="43"/>
      <c r="B1632" s="44"/>
      <c r="C1632" s="46"/>
      <c r="D1632" s="7"/>
      <c r="E1632" s="7"/>
      <c r="F1632" s="7"/>
      <c r="G1632" s="7"/>
    </row>
    <row r="1633" spans="1:7" x14ac:dyDescent="0.35">
      <c r="A1633" s="43"/>
      <c r="B1633" s="44"/>
      <c r="C1633" s="46"/>
      <c r="D1633" s="7"/>
      <c r="E1633" s="7"/>
      <c r="F1633" s="7"/>
      <c r="G1633" s="7"/>
    </row>
    <row r="1634" spans="1:7" x14ac:dyDescent="0.35">
      <c r="A1634" s="43"/>
      <c r="B1634" s="44"/>
      <c r="C1634" s="46"/>
      <c r="D1634" s="7"/>
      <c r="E1634" s="7"/>
      <c r="F1634" s="7"/>
      <c r="G1634" s="7"/>
    </row>
    <row r="1635" spans="1:7" x14ac:dyDescent="0.35">
      <c r="A1635" s="43"/>
      <c r="B1635" s="44"/>
      <c r="C1635" s="46"/>
      <c r="D1635" s="7"/>
      <c r="E1635" s="7"/>
      <c r="F1635" s="7"/>
      <c r="G1635" s="7"/>
    </row>
    <row r="1636" spans="1:7" x14ac:dyDescent="0.35">
      <c r="A1636" s="43"/>
      <c r="B1636" s="44"/>
      <c r="C1636" s="46"/>
      <c r="D1636" s="7"/>
      <c r="E1636" s="7"/>
      <c r="F1636" s="7"/>
      <c r="G1636" s="7"/>
    </row>
    <row r="1637" spans="1:7" x14ac:dyDescent="0.35">
      <c r="A1637" s="43"/>
      <c r="B1637" s="44"/>
      <c r="C1637" s="46"/>
      <c r="D1637" s="7"/>
      <c r="E1637" s="7"/>
      <c r="F1637" s="7"/>
      <c r="G1637" s="7"/>
    </row>
    <row r="1638" spans="1:7" x14ac:dyDescent="0.35">
      <c r="A1638" s="43"/>
      <c r="B1638" s="44"/>
      <c r="C1638" s="46"/>
      <c r="D1638" s="7"/>
      <c r="E1638" s="7"/>
      <c r="F1638" s="7"/>
      <c r="G1638" s="7"/>
    </row>
    <row r="1639" spans="1:7" x14ac:dyDescent="0.35">
      <c r="A1639" s="43"/>
      <c r="B1639" s="44"/>
      <c r="C1639" s="46"/>
      <c r="D1639" s="7"/>
      <c r="E1639" s="7"/>
      <c r="F1639" s="7"/>
      <c r="G1639" s="7"/>
    </row>
    <row r="1640" spans="1:7" x14ac:dyDescent="0.35">
      <c r="A1640" s="43"/>
      <c r="B1640" s="44"/>
      <c r="C1640" s="46"/>
      <c r="D1640" s="7"/>
      <c r="E1640" s="7"/>
      <c r="F1640" s="7"/>
      <c r="G1640" s="7"/>
    </row>
    <row r="1641" spans="1:7" x14ac:dyDescent="0.35">
      <c r="A1641" s="43"/>
      <c r="B1641" s="44"/>
      <c r="C1641" s="46"/>
      <c r="D1641" s="7"/>
      <c r="E1641" s="7"/>
      <c r="F1641" s="7"/>
      <c r="G1641" s="7"/>
    </row>
    <row r="1642" spans="1:7" x14ac:dyDescent="0.35">
      <c r="A1642" s="43"/>
      <c r="B1642" s="44"/>
      <c r="C1642" s="46"/>
      <c r="D1642" s="7"/>
      <c r="E1642" s="7"/>
      <c r="F1642" s="7"/>
      <c r="G1642" s="7"/>
    </row>
    <row r="1643" spans="1:7" x14ac:dyDescent="0.35">
      <c r="A1643" s="43"/>
      <c r="B1643" s="44"/>
      <c r="C1643" s="46"/>
      <c r="D1643" s="7"/>
      <c r="E1643" s="7"/>
      <c r="F1643" s="7"/>
      <c r="G1643" s="7"/>
    </row>
    <row r="1644" spans="1:7" x14ac:dyDescent="0.35">
      <c r="A1644" s="43"/>
      <c r="B1644" s="44"/>
      <c r="C1644" s="46"/>
      <c r="D1644" s="7"/>
      <c r="E1644" s="7"/>
      <c r="F1644" s="7"/>
      <c r="G1644" s="7"/>
    </row>
    <row r="1645" spans="1:7" x14ac:dyDescent="0.35">
      <c r="A1645" s="43"/>
      <c r="B1645" s="44"/>
      <c r="C1645" s="46"/>
      <c r="D1645" s="7"/>
      <c r="E1645" s="7"/>
      <c r="F1645" s="7"/>
      <c r="G1645" s="7"/>
    </row>
    <row r="1646" spans="1:7" x14ac:dyDescent="0.35">
      <c r="A1646" s="43"/>
      <c r="B1646" s="44"/>
      <c r="C1646" s="46"/>
      <c r="D1646" s="7"/>
      <c r="E1646" s="7"/>
      <c r="F1646" s="7"/>
      <c r="G1646" s="7"/>
    </row>
    <row r="1647" spans="1:7" x14ac:dyDescent="0.35">
      <c r="A1647" s="43"/>
      <c r="B1647" s="44"/>
      <c r="C1647" s="46"/>
      <c r="D1647" s="7"/>
      <c r="E1647" s="7"/>
      <c r="F1647" s="7"/>
      <c r="G1647" s="7"/>
    </row>
    <row r="1648" spans="1:7" x14ac:dyDescent="0.35">
      <c r="A1648" s="43"/>
      <c r="B1648" s="44"/>
      <c r="C1648" s="46"/>
      <c r="D1648" s="7"/>
      <c r="E1648" s="7"/>
      <c r="F1648" s="7"/>
      <c r="G1648" s="7"/>
    </row>
    <row r="1649" spans="1:7" x14ac:dyDescent="0.35">
      <c r="A1649" s="43"/>
      <c r="B1649" s="44"/>
      <c r="C1649" s="46"/>
      <c r="D1649" s="7"/>
      <c r="E1649" s="7"/>
      <c r="F1649" s="7"/>
      <c r="G1649" s="7"/>
    </row>
    <row r="1650" spans="1:7" x14ac:dyDescent="0.35">
      <c r="A1650" s="43"/>
      <c r="B1650" s="44"/>
      <c r="C1650" s="46"/>
      <c r="D1650" s="7"/>
      <c r="E1650" s="7"/>
      <c r="F1650" s="7"/>
      <c r="G1650" s="7"/>
    </row>
    <row r="1651" spans="1:7" x14ac:dyDescent="0.35">
      <c r="A1651" s="43"/>
      <c r="B1651" s="44"/>
      <c r="C1651" s="46"/>
      <c r="D1651" s="7"/>
      <c r="E1651" s="7"/>
      <c r="F1651" s="7"/>
      <c r="G1651" s="7"/>
    </row>
    <row r="1652" spans="1:7" x14ac:dyDescent="0.35">
      <c r="A1652" s="43"/>
      <c r="B1652" s="44"/>
      <c r="C1652" s="46"/>
      <c r="D1652" s="7"/>
      <c r="E1652" s="7"/>
      <c r="F1652" s="7"/>
      <c r="G1652" s="7"/>
    </row>
    <row r="1653" spans="1:7" x14ac:dyDescent="0.35">
      <c r="A1653" s="43"/>
      <c r="B1653" s="44"/>
      <c r="C1653" s="46"/>
      <c r="D1653" s="7"/>
      <c r="E1653" s="7"/>
      <c r="F1653" s="7"/>
      <c r="G1653" s="7"/>
    </row>
    <row r="1654" spans="1:7" x14ac:dyDescent="0.35">
      <c r="A1654" s="43"/>
      <c r="B1654" s="44"/>
      <c r="C1654" s="46"/>
      <c r="D1654" s="7"/>
      <c r="E1654" s="7"/>
      <c r="F1654" s="7"/>
      <c r="G1654" s="7"/>
    </row>
    <row r="1655" spans="1:7" x14ac:dyDescent="0.35">
      <c r="A1655" s="43"/>
      <c r="B1655" s="44"/>
      <c r="C1655" s="46"/>
      <c r="D1655" s="7"/>
      <c r="E1655" s="7"/>
      <c r="F1655" s="7"/>
      <c r="G1655" s="7"/>
    </row>
    <row r="1656" spans="1:7" x14ac:dyDescent="0.35">
      <c r="A1656" s="43"/>
      <c r="B1656" s="44"/>
      <c r="C1656" s="46"/>
      <c r="D1656" s="7"/>
      <c r="E1656" s="7"/>
      <c r="F1656" s="7"/>
      <c r="G1656" s="7"/>
    </row>
    <row r="1657" spans="1:7" x14ac:dyDescent="0.35">
      <c r="A1657" s="43"/>
      <c r="B1657" s="44"/>
      <c r="C1657" s="46"/>
      <c r="D1657" s="7"/>
      <c r="E1657" s="7"/>
      <c r="F1657" s="7"/>
      <c r="G1657" s="7"/>
    </row>
    <row r="1658" spans="1:7" x14ac:dyDescent="0.35">
      <c r="A1658" s="43"/>
      <c r="B1658" s="44"/>
      <c r="C1658" s="46"/>
      <c r="D1658" s="7"/>
      <c r="E1658" s="7"/>
      <c r="F1658" s="7"/>
      <c r="G1658" s="7"/>
    </row>
    <row r="1659" spans="1:7" x14ac:dyDescent="0.35">
      <c r="A1659" s="43"/>
      <c r="B1659" s="44"/>
      <c r="C1659" s="46"/>
      <c r="D1659" s="7"/>
      <c r="E1659" s="7"/>
      <c r="F1659" s="7"/>
      <c r="G1659" s="7"/>
    </row>
    <row r="1660" spans="1:7" x14ac:dyDescent="0.35">
      <c r="A1660" s="43"/>
      <c r="B1660" s="44"/>
      <c r="C1660" s="46"/>
      <c r="D1660" s="7"/>
      <c r="E1660" s="7"/>
      <c r="F1660" s="7"/>
      <c r="G1660" s="7"/>
    </row>
    <row r="1661" spans="1:7" x14ac:dyDescent="0.35">
      <c r="A1661" s="43"/>
      <c r="B1661" s="44"/>
      <c r="C1661" s="46"/>
      <c r="D1661" s="7"/>
      <c r="E1661" s="7"/>
      <c r="F1661" s="7"/>
      <c r="G1661" s="7"/>
    </row>
    <row r="1662" spans="1:7" x14ac:dyDescent="0.35">
      <c r="A1662" s="43"/>
      <c r="B1662" s="44"/>
      <c r="C1662" s="46"/>
      <c r="D1662" s="7"/>
      <c r="E1662" s="7"/>
      <c r="F1662" s="7"/>
      <c r="G1662" s="7"/>
    </row>
    <row r="1663" spans="1:7" x14ac:dyDescent="0.35">
      <c r="A1663" s="43"/>
      <c r="B1663" s="44"/>
      <c r="C1663" s="46"/>
      <c r="D1663" s="7"/>
      <c r="E1663" s="7"/>
      <c r="F1663" s="7"/>
      <c r="G1663" s="7"/>
    </row>
    <row r="1664" spans="1:7" x14ac:dyDescent="0.35">
      <c r="A1664" s="43"/>
      <c r="B1664" s="44"/>
      <c r="C1664" s="46"/>
      <c r="D1664" s="7"/>
      <c r="E1664" s="7"/>
      <c r="F1664" s="7"/>
      <c r="G1664" s="7"/>
    </row>
    <row r="1665" spans="1:7" x14ac:dyDescent="0.35">
      <c r="A1665" s="43"/>
      <c r="B1665" s="44"/>
      <c r="C1665" s="46"/>
      <c r="D1665" s="7"/>
      <c r="E1665" s="7"/>
      <c r="F1665" s="7"/>
      <c r="G1665" s="7"/>
    </row>
    <row r="1666" spans="1:7" x14ac:dyDescent="0.35">
      <c r="A1666" s="43"/>
      <c r="B1666" s="44"/>
      <c r="C1666" s="46"/>
      <c r="D1666" s="7"/>
      <c r="E1666" s="7"/>
      <c r="F1666" s="7"/>
      <c r="G1666" s="7"/>
    </row>
    <row r="1667" spans="1:7" x14ac:dyDescent="0.35">
      <c r="A1667" s="43"/>
      <c r="B1667" s="44"/>
      <c r="C1667" s="46"/>
      <c r="D1667" s="7"/>
      <c r="E1667" s="7"/>
      <c r="F1667" s="7"/>
      <c r="G1667" s="7"/>
    </row>
    <row r="1668" spans="1:7" x14ac:dyDescent="0.35">
      <c r="A1668" s="43"/>
      <c r="B1668" s="44"/>
      <c r="C1668" s="46"/>
      <c r="D1668" s="7"/>
      <c r="E1668" s="7"/>
      <c r="F1668" s="7"/>
      <c r="G1668" s="7"/>
    </row>
    <row r="1669" spans="1:7" x14ac:dyDescent="0.35">
      <c r="A1669" s="43"/>
      <c r="B1669" s="44"/>
      <c r="C1669" s="46"/>
      <c r="D1669" s="7"/>
      <c r="E1669" s="7"/>
      <c r="F1669" s="7"/>
      <c r="G1669" s="7"/>
    </row>
    <row r="1670" spans="1:7" x14ac:dyDescent="0.35">
      <c r="A1670" s="43"/>
      <c r="B1670" s="44"/>
      <c r="C1670" s="46"/>
      <c r="D1670" s="7"/>
      <c r="E1670" s="7"/>
      <c r="F1670" s="7"/>
      <c r="G1670" s="7"/>
    </row>
    <row r="1671" spans="1:7" x14ac:dyDescent="0.35">
      <c r="A1671" s="43"/>
      <c r="B1671" s="44"/>
      <c r="C1671" s="46"/>
      <c r="D1671" s="7"/>
      <c r="E1671" s="7"/>
      <c r="F1671" s="7"/>
      <c r="G1671" s="7"/>
    </row>
    <row r="1672" spans="1:7" x14ac:dyDescent="0.35">
      <c r="A1672" s="43"/>
      <c r="B1672" s="44"/>
      <c r="C1672" s="46"/>
      <c r="D1672" s="7"/>
      <c r="E1672" s="7"/>
      <c r="F1672" s="7"/>
      <c r="G1672" s="7"/>
    </row>
    <row r="1673" spans="1:7" x14ac:dyDescent="0.35">
      <c r="A1673" s="43"/>
      <c r="B1673" s="44"/>
      <c r="C1673" s="46"/>
      <c r="D1673" s="7"/>
      <c r="E1673" s="7"/>
      <c r="F1673" s="7"/>
      <c r="G1673" s="7"/>
    </row>
    <row r="1674" spans="1:7" x14ac:dyDescent="0.35">
      <c r="A1674" s="43"/>
      <c r="B1674" s="44"/>
      <c r="C1674" s="46"/>
      <c r="D1674" s="7"/>
      <c r="E1674" s="7"/>
      <c r="F1674" s="7"/>
      <c r="G1674" s="7"/>
    </row>
    <row r="1675" spans="1:7" x14ac:dyDescent="0.35">
      <c r="A1675" s="43"/>
      <c r="B1675" s="44"/>
      <c r="C1675" s="46"/>
      <c r="D1675" s="7"/>
      <c r="E1675" s="7"/>
      <c r="F1675" s="7"/>
      <c r="G1675" s="7"/>
    </row>
    <row r="1676" spans="1:7" x14ac:dyDescent="0.35">
      <c r="A1676" s="43"/>
      <c r="B1676" s="44"/>
      <c r="C1676" s="46"/>
      <c r="D1676" s="7"/>
      <c r="E1676" s="7"/>
      <c r="F1676" s="7"/>
      <c r="G1676" s="7"/>
    </row>
    <row r="1677" spans="1:7" x14ac:dyDescent="0.35">
      <c r="A1677" s="43"/>
      <c r="B1677" s="44"/>
      <c r="C1677" s="46"/>
      <c r="D1677" s="7"/>
      <c r="E1677" s="7"/>
      <c r="F1677" s="7"/>
      <c r="G1677" s="7"/>
    </row>
    <row r="1678" spans="1:7" x14ac:dyDescent="0.35">
      <c r="A1678" s="43"/>
      <c r="B1678" s="44"/>
      <c r="C1678" s="46"/>
      <c r="D1678" s="7"/>
      <c r="E1678" s="7"/>
      <c r="F1678" s="7"/>
      <c r="G1678" s="7"/>
    </row>
    <row r="1679" spans="1:7" x14ac:dyDescent="0.35">
      <c r="A1679" s="43"/>
      <c r="B1679" s="44"/>
      <c r="C1679" s="46"/>
      <c r="D1679" s="7"/>
      <c r="E1679" s="7"/>
      <c r="F1679" s="7"/>
      <c r="G1679" s="7"/>
    </row>
    <row r="1680" spans="1:7" x14ac:dyDescent="0.35">
      <c r="A1680" s="43"/>
      <c r="B1680" s="44"/>
      <c r="C1680" s="46"/>
      <c r="D1680" s="7"/>
      <c r="E1680" s="7"/>
      <c r="F1680" s="7"/>
      <c r="G1680" s="7"/>
    </row>
    <row r="1681" spans="1:7" x14ac:dyDescent="0.35">
      <c r="A1681" s="43"/>
      <c r="B1681" s="44"/>
      <c r="C1681" s="46"/>
      <c r="D1681" s="7"/>
      <c r="E1681" s="7"/>
      <c r="F1681" s="7"/>
      <c r="G1681" s="7"/>
    </row>
    <row r="1682" spans="1:7" x14ac:dyDescent="0.35">
      <c r="A1682" s="43"/>
      <c r="B1682" s="44"/>
      <c r="C1682" s="46"/>
      <c r="D1682" s="7"/>
      <c r="E1682" s="7"/>
      <c r="F1682" s="7"/>
      <c r="G1682" s="7"/>
    </row>
    <row r="1683" spans="1:7" x14ac:dyDescent="0.35">
      <c r="A1683" s="43"/>
      <c r="B1683" s="44"/>
      <c r="C1683" s="46"/>
      <c r="D1683" s="7"/>
      <c r="E1683" s="7"/>
      <c r="F1683" s="7"/>
      <c r="G1683" s="7"/>
    </row>
    <row r="1684" spans="1:7" x14ac:dyDescent="0.35">
      <c r="A1684" s="43"/>
      <c r="B1684" s="44"/>
      <c r="C1684" s="46"/>
      <c r="D1684" s="7"/>
      <c r="E1684" s="7"/>
      <c r="F1684" s="7"/>
      <c r="G1684" s="7"/>
    </row>
    <row r="1685" spans="1:7" x14ac:dyDescent="0.35">
      <c r="A1685" s="43"/>
      <c r="B1685" s="44"/>
      <c r="C1685" s="46"/>
      <c r="D1685" s="7"/>
      <c r="E1685" s="7"/>
      <c r="F1685" s="7"/>
      <c r="G1685" s="7"/>
    </row>
    <row r="1686" spans="1:7" x14ac:dyDescent="0.35">
      <c r="A1686" s="43"/>
      <c r="B1686" s="44"/>
      <c r="C1686" s="46"/>
      <c r="D1686" s="7"/>
      <c r="E1686" s="7"/>
      <c r="F1686" s="7"/>
      <c r="G1686" s="7"/>
    </row>
    <row r="1687" spans="1:7" x14ac:dyDescent="0.35">
      <c r="A1687" s="43"/>
      <c r="B1687" s="44"/>
      <c r="C1687" s="46"/>
      <c r="D1687" s="7"/>
      <c r="E1687" s="7"/>
      <c r="F1687" s="7"/>
      <c r="G1687" s="7"/>
    </row>
    <row r="1688" spans="1:7" x14ac:dyDescent="0.35">
      <c r="A1688" s="43"/>
      <c r="B1688" s="44"/>
      <c r="C1688" s="46"/>
      <c r="D1688" s="7"/>
      <c r="E1688" s="7"/>
      <c r="F1688" s="7"/>
      <c r="G1688" s="7"/>
    </row>
    <row r="1689" spans="1:7" x14ac:dyDescent="0.35">
      <c r="A1689" s="43"/>
      <c r="B1689" s="44"/>
      <c r="C1689" s="46"/>
      <c r="D1689" s="7"/>
      <c r="E1689" s="7"/>
      <c r="F1689" s="7"/>
      <c r="G1689" s="7"/>
    </row>
    <row r="1690" spans="1:7" x14ac:dyDescent="0.35">
      <c r="A1690" s="43"/>
      <c r="B1690" s="44"/>
      <c r="C1690" s="46"/>
      <c r="D1690" s="7"/>
      <c r="E1690" s="7"/>
      <c r="F1690" s="7"/>
      <c r="G1690" s="7"/>
    </row>
    <row r="1691" spans="1:7" x14ac:dyDescent="0.35">
      <c r="A1691" s="43"/>
      <c r="B1691" s="44"/>
      <c r="C1691" s="46"/>
      <c r="D1691" s="7"/>
      <c r="E1691" s="7"/>
      <c r="F1691" s="7"/>
      <c r="G1691" s="7"/>
    </row>
    <row r="1692" spans="1:7" x14ac:dyDescent="0.35">
      <c r="A1692" s="43"/>
      <c r="B1692" s="44"/>
      <c r="C1692" s="46"/>
      <c r="D1692" s="7"/>
      <c r="E1692" s="7"/>
      <c r="F1692" s="7"/>
      <c r="G1692" s="7"/>
    </row>
    <row r="1693" spans="1:7" x14ac:dyDescent="0.35">
      <c r="A1693" s="43"/>
      <c r="B1693" s="44"/>
      <c r="C1693" s="46"/>
      <c r="D1693" s="7"/>
      <c r="E1693" s="7"/>
      <c r="F1693" s="7"/>
      <c r="G1693" s="7"/>
    </row>
    <row r="1694" spans="1:7" x14ac:dyDescent="0.35">
      <c r="A1694" s="43"/>
      <c r="B1694" s="44"/>
      <c r="C1694" s="46"/>
      <c r="D1694" s="7"/>
      <c r="E1694" s="7"/>
      <c r="F1694" s="7"/>
      <c r="G1694" s="7"/>
    </row>
    <row r="1695" spans="1:7" x14ac:dyDescent="0.35">
      <c r="A1695" s="43"/>
      <c r="B1695" s="44"/>
      <c r="C1695" s="46"/>
      <c r="D1695" s="7"/>
      <c r="E1695" s="7"/>
      <c r="F1695" s="7"/>
      <c r="G1695" s="7"/>
    </row>
    <row r="1696" spans="1:7" x14ac:dyDescent="0.35">
      <c r="A1696" s="43"/>
      <c r="B1696" s="44"/>
      <c r="C1696" s="46"/>
      <c r="D1696" s="7"/>
      <c r="E1696" s="7"/>
      <c r="F1696" s="7"/>
      <c r="G1696" s="7"/>
    </row>
    <row r="1697" spans="1:7" x14ac:dyDescent="0.35">
      <c r="A1697" s="43"/>
      <c r="B1697" s="44"/>
      <c r="C1697" s="46"/>
      <c r="D1697" s="7"/>
      <c r="E1697" s="7"/>
      <c r="F1697" s="7"/>
      <c r="G1697" s="7"/>
    </row>
    <row r="1698" spans="1:7" x14ac:dyDescent="0.35">
      <c r="A1698" s="43"/>
      <c r="B1698" s="44"/>
      <c r="C1698" s="46"/>
      <c r="D1698" s="7"/>
      <c r="E1698" s="7"/>
      <c r="F1698" s="7"/>
      <c r="G1698" s="7"/>
    </row>
    <row r="1699" spans="1:7" x14ac:dyDescent="0.35">
      <c r="A1699" s="43"/>
      <c r="B1699" s="44"/>
      <c r="C1699" s="46"/>
      <c r="D1699" s="7"/>
      <c r="E1699" s="7"/>
      <c r="F1699" s="7"/>
      <c r="G1699" s="7"/>
    </row>
    <row r="1700" spans="1:7" x14ac:dyDescent="0.35">
      <c r="A1700" s="43"/>
      <c r="B1700" s="44"/>
      <c r="C1700" s="46"/>
      <c r="D1700" s="7"/>
      <c r="E1700" s="7"/>
      <c r="F1700" s="7"/>
      <c r="G1700" s="7"/>
    </row>
    <row r="1701" spans="1:7" x14ac:dyDescent="0.35">
      <c r="A1701" s="43"/>
      <c r="B1701" s="44"/>
      <c r="C1701" s="46"/>
      <c r="D1701" s="7"/>
      <c r="E1701" s="7"/>
      <c r="F1701" s="7"/>
      <c r="G1701" s="7"/>
    </row>
    <row r="1702" spans="1:7" x14ac:dyDescent="0.35">
      <c r="A1702" s="43"/>
      <c r="B1702" s="44"/>
      <c r="C1702" s="46"/>
      <c r="D1702" s="7"/>
      <c r="E1702" s="7"/>
      <c r="F1702" s="7"/>
      <c r="G1702" s="7"/>
    </row>
    <row r="1703" spans="1:7" x14ac:dyDescent="0.35">
      <c r="A1703" s="43"/>
      <c r="B1703" s="44"/>
      <c r="C1703" s="46"/>
      <c r="D1703" s="7"/>
      <c r="E1703" s="7"/>
      <c r="F1703" s="7"/>
      <c r="G1703" s="7"/>
    </row>
    <row r="1704" spans="1:7" x14ac:dyDescent="0.35">
      <c r="A1704" s="43"/>
      <c r="B1704" s="44"/>
      <c r="C1704" s="46"/>
      <c r="D1704" s="7"/>
      <c r="E1704" s="7"/>
      <c r="F1704" s="7"/>
      <c r="G1704" s="7"/>
    </row>
    <row r="1705" spans="1:7" x14ac:dyDescent="0.35">
      <c r="A1705" s="43"/>
      <c r="B1705" s="44"/>
      <c r="C1705" s="46"/>
      <c r="D1705" s="7"/>
      <c r="E1705" s="7"/>
      <c r="F1705" s="7"/>
      <c r="G1705" s="7"/>
    </row>
    <row r="1706" spans="1:7" x14ac:dyDescent="0.35">
      <c r="A1706" s="43"/>
      <c r="B1706" s="44"/>
      <c r="C1706" s="46"/>
      <c r="D1706" s="7"/>
      <c r="E1706" s="7"/>
      <c r="F1706" s="7"/>
      <c r="G1706" s="7"/>
    </row>
    <row r="1707" spans="1:7" x14ac:dyDescent="0.35">
      <c r="A1707" s="43"/>
      <c r="B1707" s="44"/>
      <c r="C1707" s="46"/>
      <c r="D1707" s="7"/>
      <c r="E1707" s="7"/>
      <c r="F1707" s="7"/>
      <c r="G1707" s="7"/>
    </row>
    <row r="1708" spans="1:7" x14ac:dyDescent="0.35">
      <c r="A1708" s="43"/>
      <c r="B1708" s="44"/>
      <c r="C1708" s="46"/>
      <c r="D1708" s="7"/>
      <c r="E1708" s="7"/>
      <c r="F1708" s="7"/>
      <c r="G1708" s="7"/>
    </row>
    <row r="1709" spans="1:7" x14ac:dyDescent="0.35">
      <c r="A1709" s="43"/>
      <c r="B1709" s="44"/>
      <c r="C1709" s="46"/>
      <c r="D1709" s="7"/>
      <c r="E1709" s="7"/>
      <c r="F1709" s="7"/>
      <c r="G1709" s="7"/>
    </row>
    <row r="1710" spans="1:7" x14ac:dyDescent="0.35">
      <c r="A1710" s="43"/>
      <c r="B1710" s="44"/>
      <c r="C1710" s="46"/>
      <c r="D1710" s="7"/>
      <c r="E1710" s="7"/>
      <c r="F1710" s="7"/>
      <c r="G1710" s="7"/>
    </row>
    <row r="1711" spans="1:7" x14ac:dyDescent="0.35">
      <c r="A1711" s="43"/>
      <c r="B1711" s="44"/>
      <c r="C1711" s="46"/>
      <c r="D1711" s="7"/>
      <c r="E1711" s="7"/>
      <c r="F1711" s="7"/>
      <c r="G1711" s="7"/>
    </row>
    <row r="1712" spans="1:7" x14ac:dyDescent="0.35">
      <c r="A1712" s="43"/>
      <c r="B1712" s="44"/>
      <c r="C1712" s="46"/>
      <c r="D1712" s="7"/>
      <c r="E1712" s="7"/>
      <c r="F1712" s="7"/>
      <c r="G1712" s="7"/>
    </row>
    <row r="1713" spans="1:7" x14ac:dyDescent="0.35">
      <c r="A1713" s="43"/>
      <c r="B1713" s="44"/>
      <c r="C1713" s="46"/>
      <c r="D1713" s="7"/>
      <c r="E1713" s="7"/>
      <c r="F1713" s="7"/>
      <c r="G1713" s="7"/>
    </row>
    <row r="1714" spans="1:7" x14ac:dyDescent="0.35">
      <c r="A1714" s="43"/>
      <c r="B1714" s="44"/>
      <c r="C1714" s="46"/>
      <c r="D1714" s="7"/>
      <c r="E1714" s="7"/>
      <c r="F1714" s="7"/>
      <c r="G1714" s="7"/>
    </row>
    <row r="1715" spans="1:7" x14ac:dyDescent="0.35">
      <c r="A1715" s="43"/>
      <c r="B1715" s="44"/>
      <c r="C1715" s="46"/>
      <c r="D1715" s="7"/>
      <c r="E1715" s="7"/>
      <c r="F1715" s="7"/>
      <c r="G1715" s="7"/>
    </row>
    <row r="1716" spans="1:7" x14ac:dyDescent="0.35">
      <c r="A1716" s="43"/>
      <c r="B1716" s="44"/>
      <c r="C1716" s="46"/>
      <c r="D1716" s="7"/>
      <c r="E1716" s="7"/>
      <c r="F1716" s="7"/>
      <c r="G1716" s="7"/>
    </row>
    <row r="1717" spans="1:7" x14ac:dyDescent="0.35">
      <c r="A1717" s="43"/>
      <c r="B1717" s="44"/>
      <c r="C1717" s="46"/>
      <c r="D1717" s="7"/>
      <c r="E1717" s="7"/>
      <c r="F1717" s="7"/>
      <c r="G1717" s="7"/>
    </row>
    <row r="1718" spans="1:7" x14ac:dyDescent="0.35">
      <c r="A1718" s="43"/>
      <c r="B1718" s="44"/>
      <c r="C1718" s="46"/>
      <c r="D1718" s="7"/>
      <c r="E1718" s="7"/>
      <c r="F1718" s="7"/>
      <c r="G1718" s="7"/>
    </row>
    <row r="1719" spans="1:7" x14ac:dyDescent="0.35">
      <c r="A1719" s="43"/>
      <c r="B1719" s="44"/>
      <c r="C1719" s="46"/>
      <c r="D1719" s="7"/>
      <c r="E1719" s="7"/>
      <c r="F1719" s="7"/>
      <c r="G1719" s="7"/>
    </row>
    <row r="1720" spans="1:7" x14ac:dyDescent="0.35">
      <c r="A1720" s="43"/>
      <c r="B1720" s="44"/>
      <c r="C1720" s="46"/>
      <c r="D1720" s="7"/>
      <c r="E1720" s="7"/>
      <c r="F1720" s="7"/>
      <c r="G1720" s="7"/>
    </row>
    <row r="1721" spans="1:7" x14ac:dyDescent="0.35">
      <c r="A1721" s="43"/>
      <c r="B1721" s="44"/>
      <c r="C1721" s="46"/>
      <c r="D1721" s="7"/>
      <c r="E1721" s="7"/>
      <c r="F1721" s="7"/>
      <c r="G1721" s="7"/>
    </row>
    <row r="1722" spans="1:7" x14ac:dyDescent="0.35">
      <c r="A1722" s="43"/>
      <c r="B1722" s="44"/>
      <c r="C1722" s="46"/>
      <c r="D1722" s="7"/>
      <c r="E1722" s="7"/>
      <c r="F1722" s="7"/>
      <c r="G1722" s="7"/>
    </row>
    <row r="1723" spans="1:7" x14ac:dyDescent="0.35">
      <c r="A1723" s="43"/>
      <c r="B1723" s="44"/>
      <c r="C1723" s="46"/>
      <c r="D1723" s="7"/>
      <c r="E1723" s="7"/>
      <c r="F1723" s="7"/>
      <c r="G1723" s="7"/>
    </row>
    <row r="1724" spans="1:7" x14ac:dyDescent="0.35">
      <c r="A1724" s="43"/>
      <c r="B1724" s="44"/>
      <c r="C1724" s="46"/>
      <c r="D1724" s="7"/>
      <c r="E1724" s="7"/>
      <c r="F1724" s="7"/>
      <c r="G1724" s="7"/>
    </row>
    <row r="1725" spans="1:7" x14ac:dyDescent="0.35">
      <c r="A1725" s="43"/>
      <c r="B1725" s="44"/>
      <c r="C1725" s="46"/>
      <c r="D1725" s="7"/>
      <c r="E1725" s="7"/>
      <c r="F1725" s="7"/>
      <c r="G1725" s="7"/>
    </row>
    <row r="1726" spans="1:7" x14ac:dyDescent="0.35">
      <c r="A1726" s="43"/>
      <c r="B1726" s="44"/>
      <c r="C1726" s="46"/>
      <c r="D1726" s="7"/>
      <c r="E1726" s="7"/>
      <c r="F1726" s="7"/>
      <c r="G1726" s="7"/>
    </row>
    <row r="1727" spans="1:7" x14ac:dyDescent="0.35">
      <c r="A1727" s="43"/>
      <c r="B1727" s="44"/>
      <c r="C1727" s="46"/>
      <c r="D1727" s="7"/>
      <c r="E1727" s="7"/>
      <c r="F1727" s="7"/>
      <c r="G1727" s="7"/>
    </row>
    <row r="1728" spans="1:7" x14ac:dyDescent="0.35">
      <c r="A1728" s="43"/>
      <c r="B1728" s="44"/>
      <c r="C1728" s="46"/>
      <c r="D1728" s="7"/>
      <c r="E1728" s="7"/>
      <c r="F1728" s="7"/>
      <c r="G1728" s="7"/>
    </row>
    <row r="1729" spans="1:7" x14ac:dyDescent="0.35">
      <c r="A1729" s="43"/>
      <c r="B1729" s="44"/>
      <c r="C1729" s="46"/>
      <c r="D1729" s="7"/>
      <c r="E1729" s="7"/>
      <c r="F1729" s="7"/>
      <c r="G1729" s="7"/>
    </row>
    <row r="1730" spans="1:7" x14ac:dyDescent="0.35">
      <c r="A1730" s="43"/>
      <c r="B1730" s="44"/>
      <c r="C1730" s="46"/>
      <c r="D1730" s="7"/>
      <c r="E1730" s="7"/>
      <c r="F1730" s="7"/>
      <c r="G1730" s="7"/>
    </row>
    <row r="1731" spans="1:7" x14ac:dyDescent="0.35">
      <c r="A1731" s="43"/>
      <c r="B1731" s="44"/>
      <c r="C1731" s="46"/>
      <c r="D1731" s="7"/>
      <c r="E1731" s="7"/>
      <c r="F1731" s="7"/>
      <c r="G1731" s="7"/>
    </row>
    <row r="1732" spans="1:7" x14ac:dyDescent="0.35">
      <c r="A1732" s="43"/>
      <c r="B1732" s="44"/>
      <c r="C1732" s="46"/>
      <c r="D1732" s="7"/>
      <c r="E1732" s="7"/>
      <c r="F1732" s="7"/>
      <c r="G1732" s="7"/>
    </row>
    <row r="1733" spans="1:7" x14ac:dyDescent="0.35">
      <c r="A1733" s="43"/>
      <c r="B1733" s="44"/>
      <c r="C1733" s="46"/>
      <c r="D1733" s="7"/>
      <c r="E1733" s="7"/>
      <c r="F1733" s="7"/>
      <c r="G1733" s="7"/>
    </row>
    <row r="1734" spans="1:7" x14ac:dyDescent="0.35">
      <c r="A1734" s="43"/>
      <c r="B1734" s="44"/>
      <c r="C1734" s="46"/>
      <c r="D1734" s="7"/>
      <c r="E1734" s="7"/>
      <c r="F1734" s="7"/>
      <c r="G1734" s="7"/>
    </row>
    <row r="1735" spans="1:7" x14ac:dyDescent="0.35">
      <c r="A1735" s="43"/>
      <c r="B1735" s="44"/>
      <c r="C1735" s="46"/>
      <c r="D1735" s="7"/>
      <c r="E1735" s="7"/>
      <c r="F1735" s="7"/>
      <c r="G1735" s="7"/>
    </row>
    <row r="1736" spans="1:7" x14ac:dyDescent="0.35">
      <c r="A1736" s="43"/>
      <c r="B1736" s="44"/>
      <c r="C1736" s="46"/>
      <c r="D1736" s="7"/>
      <c r="E1736" s="7"/>
      <c r="F1736" s="7"/>
      <c r="G1736" s="7"/>
    </row>
    <row r="1737" spans="1:7" x14ac:dyDescent="0.35">
      <c r="A1737" s="43"/>
      <c r="B1737" s="44"/>
      <c r="C1737" s="46"/>
      <c r="D1737" s="7"/>
      <c r="E1737" s="7"/>
      <c r="F1737" s="7"/>
      <c r="G1737" s="7"/>
    </row>
    <row r="1738" spans="1:7" x14ac:dyDescent="0.35">
      <c r="A1738" s="43"/>
      <c r="B1738" s="44"/>
      <c r="C1738" s="46"/>
      <c r="D1738" s="7"/>
      <c r="E1738" s="7"/>
      <c r="F1738" s="7"/>
      <c r="G1738" s="7"/>
    </row>
    <row r="1739" spans="1:7" x14ac:dyDescent="0.35">
      <c r="A1739" s="43"/>
      <c r="B1739" s="44"/>
      <c r="C1739" s="46"/>
      <c r="D1739" s="7"/>
      <c r="E1739" s="7"/>
      <c r="F1739" s="7"/>
      <c r="G1739" s="7"/>
    </row>
    <row r="1740" spans="1:7" x14ac:dyDescent="0.35">
      <c r="A1740" s="43"/>
      <c r="B1740" s="44"/>
      <c r="C1740" s="46"/>
      <c r="D1740" s="7"/>
      <c r="E1740" s="7"/>
      <c r="F1740" s="7"/>
      <c r="G1740" s="7"/>
    </row>
    <row r="1741" spans="1:7" x14ac:dyDescent="0.35">
      <c r="A1741" s="43"/>
      <c r="B1741" s="44"/>
      <c r="C1741" s="46"/>
      <c r="D1741" s="7"/>
      <c r="E1741" s="7"/>
      <c r="F1741" s="7"/>
      <c r="G1741" s="7"/>
    </row>
    <row r="1742" spans="1:7" x14ac:dyDescent="0.35">
      <c r="A1742" s="43"/>
      <c r="B1742" s="44"/>
      <c r="C1742" s="46"/>
      <c r="D1742" s="7"/>
      <c r="E1742" s="7"/>
      <c r="F1742" s="7"/>
      <c r="G1742" s="7"/>
    </row>
    <row r="1743" spans="1:7" x14ac:dyDescent="0.35">
      <c r="A1743" s="43"/>
      <c r="B1743" s="44"/>
      <c r="C1743" s="46"/>
      <c r="D1743" s="7"/>
      <c r="E1743" s="7"/>
      <c r="F1743" s="7"/>
      <c r="G1743" s="7"/>
    </row>
    <row r="1744" spans="1:7" x14ac:dyDescent="0.35">
      <c r="A1744" s="43"/>
      <c r="B1744" s="44"/>
      <c r="C1744" s="46"/>
      <c r="D1744" s="7"/>
      <c r="E1744" s="7"/>
      <c r="F1744" s="7"/>
      <c r="G1744" s="7"/>
    </row>
    <row r="1745" spans="1:7" x14ac:dyDescent="0.35">
      <c r="A1745" s="43"/>
      <c r="B1745" s="44"/>
      <c r="C1745" s="46"/>
      <c r="D1745" s="7"/>
      <c r="E1745" s="7"/>
      <c r="F1745" s="7"/>
      <c r="G1745" s="7"/>
    </row>
    <row r="1746" spans="1:7" x14ac:dyDescent="0.35">
      <c r="A1746" s="43"/>
      <c r="B1746" s="44"/>
      <c r="C1746" s="46"/>
      <c r="D1746" s="7"/>
      <c r="E1746" s="7"/>
      <c r="F1746" s="7"/>
      <c r="G1746" s="7"/>
    </row>
    <row r="1747" spans="1:7" x14ac:dyDescent="0.35">
      <c r="A1747" s="43"/>
      <c r="B1747" s="44"/>
      <c r="C1747" s="46"/>
      <c r="D1747" s="7"/>
      <c r="E1747" s="7"/>
      <c r="F1747" s="7"/>
      <c r="G1747" s="7"/>
    </row>
    <row r="1748" spans="1:7" x14ac:dyDescent="0.35">
      <c r="A1748" s="43"/>
      <c r="B1748" s="44"/>
      <c r="C1748" s="46"/>
      <c r="D1748" s="7"/>
      <c r="E1748" s="7"/>
      <c r="F1748" s="7"/>
      <c r="G1748" s="7"/>
    </row>
    <row r="1749" spans="1:7" x14ac:dyDescent="0.35">
      <c r="A1749" s="43"/>
      <c r="B1749" s="44"/>
      <c r="C1749" s="46"/>
      <c r="D1749" s="7"/>
      <c r="E1749" s="7"/>
      <c r="F1749" s="7"/>
      <c r="G1749" s="7"/>
    </row>
    <row r="1750" spans="1:7" x14ac:dyDescent="0.35">
      <c r="A1750" s="43"/>
      <c r="B1750" s="44"/>
      <c r="C1750" s="46"/>
      <c r="D1750" s="7"/>
      <c r="E1750" s="7"/>
      <c r="F1750" s="7"/>
      <c r="G1750" s="7"/>
    </row>
    <row r="1751" spans="1:7" x14ac:dyDescent="0.35">
      <c r="A1751" s="43"/>
      <c r="B1751" s="44"/>
      <c r="C1751" s="46"/>
      <c r="D1751" s="7"/>
      <c r="E1751" s="7"/>
      <c r="F1751" s="7"/>
      <c r="G1751" s="7"/>
    </row>
    <row r="1752" spans="1:7" x14ac:dyDescent="0.35">
      <c r="A1752" s="43"/>
      <c r="B1752" s="44"/>
      <c r="C1752" s="46"/>
      <c r="D1752" s="7"/>
      <c r="E1752" s="7"/>
      <c r="F1752" s="7"/>
      <c r="G1752" s="7"/>
    </row>
    <row r="1753" spans="1:7" x14ac:dyDescent="0.35">
      <c r="A1753" s="43"/>
      <c r="B1753" s="44"/>
      <c r="C1753" s="46"/>
      <c r="D1753" s="7"/>
      <c r="E1753" s="7"/>
      <c r="F1753" s="7"/>
      <c r="G1753" s="7"/>
    </row>
    <row r="1754" spans="1:7" x14ac:dyDescent="0.35">
      <c r="A1754" s="43"/>
      <c r="B1754" s="44"/>
      <c r="C1754" s="46"/>
      <c r="D1754" s="7"/>
      <c r="E1754" s="7"/>
      <c r="F1754" s="7"/>
      <c r="G1754" s="7"/>
    </row>
    <row r="1755" spans="1:7" x14ac:dyDescent="0.35">
      <c r="A1755" s="43"/>
      <c r="B1755" s="44"/>
      <c r="C1755" s="46"/>
      <c r="D1755" s="7"/>
      <c r="E1755" s="7"/>
      <c r="F1755" s="7"/>
      <c r="G1755" s="7"/>
    </row>
    <row r="1756" spans="1:7" x14ac:dyDescent="0.35">
      <c r="A1756" s="43"/>
      <c r="B1756" s="44"/>
      <c r="C1756" s="46"/>
      <c r="D1756" s="7"/>
      <c r="E1756" s="7"/>
      <c r="F1756" s="7"/>
      <c r="G1756" s="7"/>
    </row>
    <row r="1757" spans="1:7" x14ac:dyDescent="0.35">
      <c r="A1757" s="43"/>
      <c r="B1757" s="44"/>
      <c r="C1757" s="46"/>
      <c r="D1757" s="7"/>
      <c r="E1757" s="7"/>
      <c r="F1757" s="7"/>
      <c r="G1757" s="7"/>
    </row>
    <row r="1758" spans="1:7" x14ac:dyDescent="0.35">
      <c r="A1758" s="43"/>
      <c r="B1758" s="44"/>
      <c r="C1758" s="46"/>
      <c r="D1758" s="7"/>
      <c r="E1758" s="7"/>
      <c r="F1758" s="7"/>
      <c r="G1758" s="7"/>
    </row>
    <row r="1759" spans="1:7" x14ac:dyDescent="0.35">
      <c r="A1759" s="43"/>
      <c r="B1759" s="44"/>
      <c r="C1759" s="46"/>
      <c r="D1759" s="7"/>
      <c r="E1759" s="7"/>
      <c r="F1759" s="7"/>
      <c r="G1759" s="7"/>
    </row>
    <row r="1760" spans="1:7" x14ac:dyDescent="0.35">
      <c r="A1760" s="43"/>
      <c r="B1760" s="44"/>
      <c r="C1760" s="46"/>
      <c r="D1760" s="7"/>
      <c r="E1760" s="7"/>
      <c r="F1760" s="7"/>
      <c r="G1760" s="7"/>
    </row>
    <row r="1761" spans="1:7" x14ac:dyDescent="0.35">
      <c r="A1761" s="43"/>
      <c r="B1761" s="44"/>
      <c r="C1761" s="46"/>
      <c r="D1761" s="7"/>
      <c r="E1761" s="7"/>
      <c r="F1761" s="7"/>
      <c r="G1761" s="7"/>
    </row>
    <row r="1762" spans="1:7" x14ac:dyDescent="0.35">
      <c r="A1762" s="43"/>
      <c r="B1762" s="44"/>
      <c r="C1762" s="46"/>
      <c r="D1762" s="7"/>
      <c r="E1762" s="7"/>
      <c r="F1762" s="7"/>
      <c r="G1762" s="7"/>
    </row>
    <row r="1763" spans="1:7" x14ac:dyDescent="0.35">
      <c r="A1763" s="43"/>
      <c r="B1763" s="44"/>
      <c r="C1763" s="46"/>
      <c r="D1763" s="7"/>
      <c r="E1763" s="7"/>
      <c r="F1763" s="7"/>
      <c r="G1763" s="7"/>
    </row>
    <row r="1764" spans="1:7" x14ac:dyDescent="0.35">
      <c r="A1764" s="43"/>
      <c r="B1764" s="44"/>
      <c r="C1764" s="46"/>
      <c r="D1764" s="7"/>
      <c r="E1764" s="7"/>
      <c r="F1764" s="7"/>
      <c r="G1764" s="7"/>
    </row>
    <row r="1765" spans="1:7" x14ac:dyDescent="0.35">
      <c r="A1765" s="43"/>
      <c r="B1765" s="44"/>
      <c r="C1765" s="46"/>
      <c r="D1765" s="7"/>
      <c r="E1765" s="7"/>
      <c r="F1765" s="7"/>
      <c r="G1765" s="7"/>
    </row>
    <row r="1766" spans="1:7" x14ac:dyDescent="0.35">
      <c r="A1766" s="43"/>
      <c r="B1766" s="44"/>
      <c r="C1766" s="46"/>
      <c r="D1766" s="7"/>
      <c r="E1766" s="7"/>
      <c r="F1766" s="7"/>
      <c r="G1766" s="7"/>
    </row>
    <row r="1767" spans="1:7" x14ac:dyDescent="0.35">
      <c r="A1767" s="43"/>
      <c r="B1767" s="44"/>
      <c r="C1767" s="46"/>
      <c r="D1767" s="7"/>
      <c r="E1767" s="7"/>
      <c r="F1767" s="7"/>
      <c r="G1767" s="7"/>
    </row>
    <row r="1768" spans="1:7" x14ac:dyDescent="0.35">
      <c r="A1768" s="43"/>
      <c r="B1768" s="44"/>
      <c r="C1768" s="46"/>
      <c r="D1768" s="7"/>
      <c r="E1768" s="7"/>
      <c r="F1768" s="7"/>
      <c r="G1768" s="7"/>
    </row>
    <row r="1769" spans="1:7" x14ac:dyDescent="0.35">
      <c r="A1769" s="43"/>
      <c r="B1769" s="44"/>
      <c r="C1769" s="46"/>
      <c r="D1769" s="7"/>
      <c r="E1769" s="7"/>
      <c r="F1769" s="7"/>
      <c r="G1769" s="7"/>
    </row>
    <row r="1770" spans="1:7" x14ac:dyDescent="0.35">
      <c r="A1770" s="43"/>
      <c r="B1770" s="44"/>
      <c r="C1770" s="46"/>
      <c r="D1770" s="7"/>
      <c r="E1770" s="7"/>
      <c r="F1770" s="7"/>
      <c r="G1770" s="7"/>
    </row>
    <row r="1771" spans="1:7" x14ac:dyDescent="0.35">
      <c r="A1771" s="43"/>
      <c r="B1771" s="44"/>
      <c r="C1771" s="46"/>
      <c r="D1771" s="7"/>
      <c r="E1771" s="7"/>
      <c r="F1771" s="7"/>
      <c r="G1771" s="7"/>
    </row>
    <row r="1772" spans="1:7" x14ac:dyDescent="0.35">
      <c r="A1772" s="43"/>
      <c r="B1772" s="44"/>
      <c r="C1772" s="46"/>
      <c r="D1772" s="7"/>
      <c r="E1772" s="7"/>
      <c r="F1772" s="7"/>
      <c r="G1772" s="7"/>
    </row>
    <row r="1773" spans="1:7" x14ac:dyDescent="0.35">
      <c r="A1773" s="43"/>
      <c r="B1773" s="44"/>
      <c r="C1773" s="46"/>
      <c r="D1773" s="7"/>
      <c r="E1773" s="7"/>
      <c r="F1773" s="7"/>
      <c r="G1773" s="7"/>
    </row>
    <row r="1774" spans="1:7" x14ac:dyDescent="0.35">
      <c r="A1774" s="43"/>
      <c r="B1774" s="44"/>
      <c r="C1774" s="46"/>
      <c r="D1774" s="7"/>
      <c r="E1774" s="7"/>
      <c r="F1774" s="7"/>
      <c r="G1774" s="7"/>
    </row>
    <row r="1775" spans="1:7" x14ac:dyDescent="0.35">
      <c r="A1775" s="43"/>
      <c r="B1775" s="44"/>
      <c r="C1775" s="46"/>
      <c r="D1775" s="7"/>
      <c r="E1775" s="7"/>
      <c r="F1775" s="7"/>
      <c r="G1775" s="7"/>
    </row>
    <row r="1776" spans="1:7" x14ac:dyDescent="0.35">
      <c r="A1776" s="43"/>
      <c r="B1776" s="44"/>
      <c r="C1776" s="46"/>
      <c r="D1776" s="7"/>
      <c r="E1776" s="7"/>
      <c r="F1776" s="7"/>
      <c r="G1776" s="7"/>
    </row>
    <row r="1777" spans="1:7" x14ac:dyDescent="0.35">
      <c r="A1777" s="43"/>
      <c r="B1777" s="44"/>
      <c r="C1777" s="46"/>
      <c r="D1777" s="7"/>
      <c r="E1777" s="7"/>
      <c r="F1777" s="7"/>
      <c r="G1777" s="7"/>
    </row>
    <row r="1778" spans="1:7" x14ac:dyDescent="0.35">
      <c r="A1778" s="43"/>
      <c r="B1778" s="44"/>
      <c r="C1778" s="46"/>
      <c r="D1778" s="7"/>
      <c r="E1778" s="7"/>
      <c r="F1778" s="7"/>
      <c r="G1778" s="7"/>
    </row>
    <row r="1779" spans="1:7" x14ac:dyDescent="0.35">
      <c r="A1779" s="43"/>
      <c r="B1779" s="44"/>
      <c r="C1779" s="46"/>
      <c r="D1779" s="7"/>
      <c r="E1779" s="7"/>
      <c r="F1779" s="7"/>
      <c r="G1779" s="7"/>
    </row>
    <row r="1780" spans="1:7" x14ac:dyDescent="0.35">
      <c r="A1780" s="43"/>
      <c r="B1780" s="44"/>
      <c r="C1780" s="46"/>
      <c r="D1780" s="7"/>
      <c r="E1780" s="7"/>
      <c r="F1780" s="7"/>
      <c r="G1780" s="7"/>
    </row>
    <row r="1781" spans="1:7" x14ac:dyDescent="0.35">
      <c r="A1781" s="43"/>
      <c r="B1781" s="44"/>
      <c r="C1781" s="46"/>
      <c r="D1781" s="7"/>
      <c r="E1781" s="7"/>
      <c r="F1781" s="7"/>
      <c r="G1781" s="7"/>
    </row>
    <row r="1782" spans="1:7" x14ac:dyDescent="0.35">
      <c r="A1782" s="43"/>
      <c r="B1782" s="44"/>
      <c r="C1782" s="46"/>
      <c r="D1782" s="7"/>
      <c r="E1782" s="7"/>
      <c r="F1782" s="7"/>
      <c r="G1782" s="7"/>
    </row>
    <row r="1783" spans="1:7" x14ac:dyDescent="0.35">
      <c r="A1783" s="43"/>
      <c r="B1783" s="44"/>
      <c r="C1783" s="46"/>
      <c r="D1783" s="7"/>
      <c r="E1783" s="7"/>
      <c r="F1783" s="7"/>
      <c r="G1783" s="7"/>
    </row>
    <row r="1784" spans="1:7" x14ac:dyDescent="0.35">
      <c r="A1784" s="43"/>
      <c r="B1784" s="44"/>
      <c r="C1784" s="46"/>
      <c r="D1784" s="7"/>
      <c r="E1784" s="7"/>
      <c r="F1784" s="7"/>
      <c r="G1784" s="7"/>
    </row>
    <row r="1785" spans="1:7" x14ac:dyDescent="0.35">
      <c r="A1785" s="43"/>
      <c r="B1785" s="44"/>
      <c r="C1785" s="46"/>
      <c r="D1785" s="7"/>
      <c r="E1785" s="7"/>
      <c r="F1785" s="7"/>
      <c r="G1785" s="7"/>
    </row>
    <row r="1786" spans="1:7" x14ac:dyDescent="0.35">
      <c r="A1786" s="43"/>
      <c r="B1786" s="44"/>
      <c r="C1786" s="46"/>
      <c r="D1786" s="7"/>
      <c r="E1786" s="7"/>
      <c r="F1786" s="7"/>
      <c r="G1786" s="7"/>
    </row>
    <row r="1787" spans="1:7" x14ac:dyDescent="0.35">
      <c r="A1787" s="43"/>
      <c r="B1787" s="44"/>
      <c r="C1787" s="46"/>
      <c r="D1787" s="7"/>
      <c r="E1787" s="7"/>
      <c r="F1787" s="7"/>
      <c r="G1787" s="7"/>
    </row>
    <row r="1788" spans="1:7" x14ac:dyDescent="0.35">
      <c r="A1788" s="43"/>
      <c r="B1788" s="44"/>
      <c r="C1788" s="46"/>
      <c r="D1788" s="7"/>
      <c r="E1788" s="7"/>
      <c r="F1788" s="7"/>
      <c r="G1788" s="7"/>
    </row>
    <row r="1789" spans="1:7" x14ac:dyDescent="0.35">
      <c r="A1789" s="43"/>
      <c r="B1789" s="44"/>
      <c r="C1789" s="46"/>
      <c r="D1789" s="7"/>
      <c r="E1789" s="7"/>
      <c r="F1789" s="7"/>
      <c r="G1789" s="7"/>
    </row>
    <row r="1790" spans="1:7" x14ac:dyDescent="0.35">
      <c r="A1790" s="43"/>
      <c r="B1790" s="44"/>
      <c r="C1790" s="46"/>
      <c r="D1790" s="7"/>
      <c r="E1790" s="7"/>
      <c r="F1790" s="7"/>
      <c r="G1790" s="7"/>
    </row>
    <row r="1791" spans="1:7" x14ac:dyDescent="0.35">
      <c r="A1791" s="43"/>
      <c r="B1791" s="44"/>
      <c r="C1791" s="46"/>
      <c r="D1791" s="7"/>
      <c r="E1791" s="7"/>
      <c r="F1791" s="7"/>
      <c r="G1791" s="7"/>
    </row>
    <row r="1792" spans="1:7" x14ac:dyDescent="0.35">
      <c r="A1792" s="43"/>
      <c r="B1792" s="44"/>
      <c r="C1792" s="46"/>
      <c r="D1792" s="7"/>
      <c r="E1792" s="7"/>
      <c r="F1792" s="7"/>
      <c r="G1792" s="7"/>
    </row>
    <row r="1793" spans="1:7" x14ac:dyDescent="0.35">
      <c r="A1793" s="43"/>
      <c r="B1793" s="44"/>
      <c r="C1793" s="46"/>
      <c r="D1793" s="7"/>
      <c r="E1793" s="7"/>
      <c r="F1793" s="7"/>
      <c r="G1793" s="7"/>
    </row>
    <row r="1794" spans="1:7" x14ac:dyDescent="0.35">
      <c r="A1794" s="43"/>
      <c r="B1794" s="44"/>
      <c r="C1794" s="46"/>
      <c r="D1794" s="7"/>
      <c r="E1794" s="7"/>
      <c r="F1794" s="7"/>
      <c r="G1794" s="7"/>
    </row>
    <row r="1795" spans="1:7" x14ac:dyDescent="0.35">
      <c r="A1795" s="43"/>
      <c r="B1795" s="44"/>
      <c r="C1795" s="46"/>
      <c r="D1795" s="7"/>
      <c r="E1795" s="7"/>
      <c r="F1795" s="7"/>
      <c r="G1795" s="7"/>
    </row>
    <row r="1796" spans="1:7" x14ac:dyDescent="0.35">
      <c r="A1796" s="43"/>
      <c r="B1796" s="44"/>
      <c r="C1796" s="46"/>
      <c r="D1796" s="7"/>
      <c r="E1796" s="7"/>
      <c r="F1796" s="7"/>
      <c r="G1796" s="7"/>
    </row>
    <row r="1797" spans="1:7" x14ac:dyDescent="0.35">
      <c r="A1797" s="43"/>
      <c r="B1797" s="44"/>
      <c r="C1797" s="46"/>
      <c r="D1797" s="7"/>
      <c r="E1797" s="7"/>
      <c r="F1797" s="7"/>
      <c r="G1797" s="7"/>
    </row>
    <row r="1798" spans="1:7" x14ac:dyDescent="0.35">
      <c r="A1798" s="43"/>
      <c r="B1798" s="44"/>
      <c r="C1798" s="46"/>
      <c r="D1798" s="7"/>
      <c r="E1798" s="7"/>
      <c r="F1798" s="7"/>
      <c r="G1798" s="7"/>
    </row>
    <row r="1799" spans="1:7" x14ac:dyDescent="0.35">
      <c r="A1799" s="43"/>
      <c r="B1799" s="44"/>
      <c r="C1799" s="46"/>
      <c r="D1799" s="7"/>
      <c r="E1799" s="7"/>
      <c r="F1799" s="7"/>
      <c r="G1799" s="7"/>
    </row>
    <row r="1800" spans="1:7" x14ac:dyDescent="0.35">
      <c r="A1800" s="43"/>
      <c r="B1800" s="44"/>
      <c r="C1800" s="46"/>
      <c r="D1800" s="7"/>
      <c r="E1800" s="7"/>
      <c r="F1800" s="7"/>
      <c r="G1800" s="7"/>
    </row>
    <row r="1801" spans="1:7" x14ac:dyDescent="0.35">
      <c r="A1801" s="43"/>
      <c r="B1801" s="44"/>
      <c r="C1801" s="46"/>
      <c r="D1801" s="7"/>
      <c r="E1801" s="7"/>
      <c r="F1801" s="7"/>
      <c r="G1801" s="7"/>
    </row>
    <row r="1802" spans="1:7" x14ac:dyDescent="0.35">
      <c r="A1802" s="43"/>
      <c r="B1802" s="44"/>
      <c r="C1802" s="46"/>
      <c r="D1802" s="7"/>
      <c r="E1802" s="7"/>
      <c r="F1802" s="7"/>
      <c r="G1802" s="7"/>
    </row>
    <row r="1803" spans="1:7" x14ac:dyDescent="0.35">
      <c r="A1803" s="43"/>
      <c r="B1803" s="44"/>
      <c r="C1803" s="46"/>
      <c r="D1803" s="7"/>
      <c r="E1803" s="7"/>
      <c r="F1803" s="7"/>
      <c r="G1803" s="7"/>
    </row>
    <row r="1804" spans="1:7" x14ac:dyDescent="0.35">
      <c r="A1804" s="43"/>
      <c r="B1804" s="44"/>
      <c r="C1804" s="46"/>
      <c r="D1804" s="7"/>
      <c r="E1804" s="7"/>
      <c r="F1804" s="7"/>
      <c r="G1804" s="7"/>
    </row>
    <row r="1805" spans="1:7" x14ac:dyDescent="0.35">
      <c r="A1805" s="43"/>
      <c r="B1805" s="44"/>
      <c r="C1805" s="46"/>
      <c r="D1805" s="7"/>
      <c r="E1805" s="7"/>
      <c r="F1805" s="7"/>
      <c r="G1805" s="7"/>
    </row>
    <row r="1806" spans="1:7" x14ac:dyDescent="0.35">
      <c r="A1806" s="43"/>
      <c r="B1806" s="44"/>
      <c r="C1806" s="46"/>
      <c r="D1806" s="7"/>
      <c r="E1806" s="7"/>
      <c r="F1806" s="7"/>
      <c r="G1806" s="7"/>
    </row>
    <row r="1807" spans="1:7" x14ac:dyDescent="0.35">
      <c r="A1807" s="43"/>
      <c r="B1807" s="44"/>
      <c r="C1807" s="46"/>
      <c r="D1807" s="7"/>
      <c r="E1807" s="7"/>
      <c r="F1807" s="7"/>
      <c r="G1807" s="7"/>
    </row>
    <row r="1808" spans="1:7" x14ac:dyDescent="0.35">
      <c r="A1808" s="43"/>
      <c r="B1808" s="44"/>
      <c r="C1808" s="46"/>
      <c r="D1808" s="7"/>
      <c r="E1808" s="7"/>
      <c r="F1808" s="7"/>
      <c r="G1808" s="7"/>
    </row>
    <row r="1809" spans="1:7" x14ac:dyDescent="0.35">
      <c r="A1809" s="43"/>
      <c r="B1809" s="44"/>
      <c r="C1809" s="46"/>
      <c r="D1809" s="7"/>
      <c r="E1809" s="7"/>
      <c r="F1809" s="7"/>
      <c r="G1809" s="7"/>
    </row>
    <row r="1810" spans="1:7" x14ac:dyDescent="0.35">
      <c r="A1810" s="43"/>
      <c r="B1810" s="44"/>
      <c r="C1810" s="46"/>
      <c r="D1810" s="7"/>
      <c r="E1810" s="7"/>
      <c r="F1810" s="7"/>
      <c r="G1810" s="7"/>
    </row>
    <row r="1811" spans="1:7" x14ac:dyDescent="0.35">
      <c r="A1811" s="43"/>
      <c r="B1811" s="44"/>
      <c r="C1811" s="46"/>
      <c r="D1811" s="7"/>
      <c r="E1811" s="7"/>
      <c r="F1811" s="7"/>
      <c r="G1811" s="7"/>
    </row>
    <row r="1812" spans="1:7" x14ac:dyDescent="0.35">
      <c r="A1812" s="43"/>
      <c r="B1812" s="44"/>
      <c r="C1812" s="46"/>
      <c r="D1812" s="7"/>
      <c r="E1812" s="7"/>
      <c r="F1812" s="7"/>
      <c r="G1812" s="7"/>
    </row>
    <row r="1813" spans="1:7" x14ac:dyDescent="0.35">
      <c r="A1813" s="43"/>
      <c r="B1813" s="44"/>
      <c r="C1813" s="46"/>
      <c r="D1813" s="7"/>
      <c r="E1813" s="7"/>
      <c r="F1813" s="7"/>
      <c r="G1813" s="7"/>
    </row>
    <row r="1814" spans="1:7" x14ac:dyDescent="0.35">
      <c r="A1814" s="43"/>
      <c r="B1814" s="44"/>
      <c r="C1814" s="46"/>
      <c r="D1814" s="7"/>
      <c r="E1814" s="7"/>
      <c r="F1814" s="7"/>
      <c r="G1814" s="7"/>
    </row>
    <row r="1815" spans="1:7" x14ac:dyDescent="0.35">
      <c r="A1815" s="43"/>
      <c r="B1815" s="44"/>
      <c r="C1815" s="46"/>
      <c r="D1815" s="7"/>
      <c r="E1815" s="7"/>
      <c r="F1815" s="7"/>
      <c r="G1815" s="7"/>
    </row>
    <row r="1816" spans="1:7" x14ac:dyDescent="0.35">
      <c r="A1816" s="43"/>
      <c r="B1816" s="44"/>
      <c r="C1816" s="46"/>
      <c r="D1816" s="7"/>
      <c r="E1816" s="7"/>
      <c r="F1816" s="7"/>
      <c r="G1816" s="7"/>
    </row>
    <row r="1817" spans="1:7" x14ac:dyDescent="0.35">
      <c r="A1817" s="43"/>
      <c r="B1817" s="44"/>
      <c r="C1817" s="46"/>
      <c r="D1817" s="7"/>
      <c r="E1817" s="7"/>
      <c r="F1817" s="7"/>
      <c r="G1817" s="7"/>
    </row>
    <row r="1818" spans="1:7" x14ac:dyDescent="0.35">
      <c r="A1818" s="43"/>
      <c r="B1818" s="44"/>
      <c r="C1818" s="46"/>
      <c r="D1818" s="7"/>
      <c r="E1818" s="7"/>
      <c r="F1818" s="7"/>
      <c r="G1818" s="7"/>
    </row>
    <row r="1819" spans="1:7" x14ac:dyDescent="0.35">
      <c r="A1819" s="43"/>
      <c r="B1819" s="44"/>
      <c r="C1819" s="46"/>
      <c r="D1819" s="7"/>
      <c r="E1819" s="7"/>
      <c r="F1819" s="7"/>
      <c r="G1819" s="7"/>
    </row>
    <row r="1820" spans="1:7" x14ac:dyDescent="0.35">
      <c r="A1820" s="43"/>
      <c r="B1820" s="44"/>
      <c r="C1820" s="46"/>
      <c r="D1820" s="7"/>
      <c r="E1820" s="7"/>
      <c r="F1820" s="7"/>
      <c r="G1820" s="7"/>
    </row>
    <row r="1821" spans="1:7" x14ac:dyDescent="0.35">
      <c r="A1821" s="43"/>
      <c r="B1821" s="44"/>
      <c r="C1821" s="46"/>
      <c r="D1821" s="7"/>
      <c r="E1821" s="7"/>
      <c r="F1821" s="7"/>
      <c r="G1821" s="7"/>
    </row>
    <row r="1822" spans="1:7" x14ac:dyDescent="0.35">
      <c r="A1822" s="43"/>
      <c r="B1822" s="44"/>
      <c r="C1822" s="46"/>
      <c r="D1822" s="7"/>
      <c r="E1822" s="7"/>
      <c r="F1822" s="7"/>
      <c r="G1822" s="7"/>
    </row>
    <row r="1823" spans="1:7" x14ac:dyDescent="0.35">
      <c r="A1823" s="43"/>
      <c r="B1823" s="44"/>
      <c r="C1823" s="46"/>
      <c r="D1823" s="7"/>
      <c r="E1823" s="7"/>
      <c r="F1823" s="7"/>
      <c r="G1823" s="7"/>
    </row>
    <row r="1824" spans="1:7" x14ac:dyDescent="0.35">
      <c r="A1824" s="43"/>
      <c r="B1824" s="44"/>
      <c r="C1824" s="46"/>
      <c r="D1824" s="7"/>
      <c r="E1824" s="7"/>
      <c r="F1824" s="7"/>
      <c r="G1824" s="7"/>
    </row>
    <row r="1825" spans="1:7" x14ac:dyDescent="0.35">
      <c r="A1825" s="43"/>
      <c r="B1825" s="44"/>
      <c r="C1825" s="46"/>
      <c r="D1825" s="7"/>
      <c r="E1825" s="7"/>
      <c r="F1825" s="7"/>
      <c r="G1825" s="7"/>
    </row>
    <row r="1826" spans="1:7" x14ac:dyDescent="0.35">
      <c r="A1826" s="43"/>
      <c r="B1826" s="44"/>
      <c r="C1826" s="46"/>
      <c r="D1826" s="7"/>
      <c r="E1826" s="7"/>
      <c r="F1826" s="7"/>
      <c r="G1826" s="7"/>
    </row>
    <row r="1827" spans="1:7" x14ac:dyDescent="0.35">
      <c r="A1827" s="43"/>
      <c r="B1827" s="44"/>
      <c r="C1827" s="46"/>
      <c r="D1827" s="7"/>
      <c r="E1827" s="7"/>
      <c r="F1827" s="7"/>
      <c r="G1827" s="7"/>
    </row>
    <row r="1828" spans="1:7" x14ac:dyDescent="0.35">
      <c r="A1828" s="43"/>
      <c r="B1828" s="44"/>
      <c r="C1828" s="46"/>
      <c r="D1828" s="7"/>
      <c r="E1828" s="7"/>
      <c r="F1828" s="7"/>
      <c r="G1828" s="7"/>
    </row>
    <row r="1829" spans="1:7" x14ac:dyDescent="0.35">
      <c r="A1829" s="43"/>
      <c r="B1829" s="44"/>
      <c r="C1829" s="46"/>
      <c r="D1829" s="7"/>
      <c r="E1829" s="7"/>
      <c r="F1829" s="7"/>
      <c r="G1829" s="7"/>
    </row>
    <row r="1830" spans="1:7" x14ac:dyDescent="0.35">
      <c r="A1830" s="43"/>
      <c r="B1830" s="44"/>
      <c r="C1830" s="46"/>
      <c r="D1830" s="7"/>
      <c r="E1830" s="7"/>
      <c r="F1830" s="7"/>
      <c r="G1830" s="7"/>
    </row>
    <row r="1831" spans="1:7" x14ac:dyDescent="0.35">
      <c r="A1831" s="43"/>
      <c r="B1831" s="44"/>
      <c r="C1831" s="46"/>
      <c r="D1831" s="7"/>
      <c r="E1831" s="7"/>
      <c r="F1831" s="7"/>
      <c r="G1831" s="7"/>
    </row>
    <row r="1832" spans="1:7" x14ac:dyDescent="0.35">
      <c r="A1832" s="43"/>
      <c r="B1832" s="44"/>
      <c r="C1832" s="46"/>
      <c r="D1832" s="7"/>
      <c r="E1832" s="7"/>
      <c r="F1832" s="7"/>
      <c r="G1832" s="7"/>
    </row>
    <row r="1833" spans="1:7" x14ac:dyDescent="0.35">
      <c r="A1833" s="43"/>
      <c r="B1833" s="44"/>
      <c r="C1833" s="46"/>
      <c r="D1833" s="7"/>
      <c r="E1833" s="7"/>
      <c r="F1833" s="7"/>
      <c r="G1833" s="7"/>
    </row>
    <row r="1834" spans="1:7" x14ac:dyDescent="0.35">
      <c r="A1834" s="43"/>
      <c r="B1834" s="44"/>
      <c r="C1834" s="46"/>
      <c r="D1834" s="7"/>
      <c r="E1834" s="7"/>
      <c r="F1834" s="7"/>
      <c r="G1834" s="7"/>
    </row>
    <row r="1835" spans="1:7" x14ac:dyDescent="0.35">
      <c r="A1835" s="43"/>
      <c r="B1835" s="44"/>
      <c r="C1835" s="46"/>
      <c r="D1835" s="7"/>
      <c r="E1835" s="7"/>
      <c r="F1835" s="7"/>
      <c r="G1835" s="7"/>
    </row>
    <row r="1836" spans="1:7" x14ac:dyDescent="0.35">
      <c r="A1836" s="43"/>
      <c r="B1836" s="44"/>
      <c r="C1836" s="46"/>
      <c r="D1836" s="7"/>
      <c r="E1836" s="7"/>
      <c r="F1836" s="7"/>
      <c r="G1836" s="7"/>
    </row>
    <row r="1837" spans="1:7" x14ac:dyDescent="0.35">
      <c r="A1837" s="43"/>
      <c r="B1837" s="44"/>
      <c r="C1837" s="46"/>
      <c r="D1837" s="7"/>
      <c r="E1837" s="7"/>
      <c r="F1837" s="7"/>
      <c r="G1837" s="7"/>
    </row>
    <row r="1838" spans="1:7" x14ac:dyDescent="0.35">
      <c r="A1838" s="43"/>
      <c r="B1838" s="44"/>
      <c r="C1838" s="46"/>
      <c r="D1838" s="7"/>
      <c r="E1838" s="7"/>
      <c r="F1838" s="7"/>
      <c r="G1838" s="7"/>
    </row>
    <row r="1839" spans="1:7" x14ac:dyDescent="0.35">
      <c r="A1839" s="43"/>
      <c r="B1839" s="44"/>
      <c r="C1839" s="46"/>
      <c r="D1839" s="7"/>
      <c r="E1839" s="7"/>
      <c r="F1839" s="7"/>
      <c r="G1839" s="7"/>
    </row>
    <row r="1840" spans="1:7" x14ac:dyDescent="0.35">
      <c r="A1840" s="43"/>
      <c r="B1840" s="44"/>
      <c r="C1840" s="46"/>
      <c r="D1840" s="7"/>
      <c r="E1840" s="7"/>
      <c r="F1840" s="7"/>
      <c r="G1840" s="7"/>
    </row>
    <row r="1841" spans="1:7" x14ac:dyDescent="0.35">
      <c r="A1841" s="43"/>
      <c r="B1841" s="44"/>
      <c r="C1841" s="46"/>
      <c r="D1841" s="7"/>
      <c r="E1841" s="7"/>
      <c r="F1841" s="7"/>
      <c r="G1841" s="7"/>
    </row>
    <row r="1842" spans="1:7" x14ac:dyDescent="0.35">
      <c r="A1842" s="43"/>
      <c r="B1842" s="44"/>
      <c r="C1842" s="46"/>
      <c r="D1842" s="7"/>
      <c r="E1842" s="7"/>
      <c r="F1842" s="7"/>
      <c r="G1842" s="7"/>
    </row>
    <row r="1843" spans="1:7" x14ac:dyDescent="0.35">
      <c r="A1843" s="43"/>
      <c r="B1843" s="44"/>
      <c r="C1843" s="46"/>
      <c r="D1843" s="7"/>
      <c r="E1843" s="7"/>
      <c r="F1843" s="7"/>
      <c r="G1843" s="7"/>
    </row>
    <row r="1844" spans="1:7" x14ac:dyDescent="0.35">
      <c r="A1844" s="43"/>
      <c r="B1844" s="44"/>
      <c r="C1844" s="46"/>
      <c r="D1844" s="7"/>
      <c r="E1844" s="7"/>
      <c r="F1844" s="7"/>
      <c r="G1844" s="7"/>
    </row>
    <row r="1845" spans="1:7" x14ac:dyDescent="0.35">
      <c r="A1845" s="43"/>
      <c r="B1845" s="44"/>
      <c r="C1845" s="46"/>
      <c r="D1845" s="7"/>
      <c r="E1845" s="7"/>
      <c r="F1845" s="7"/>
      <c r="G1845" s="7"/>
    </row>
    <row r="1846" spans="1:7" x14ac:dyDescent="0.35">
      <c r="A1846" s="43"/>
      <c r="B1846" s="44"/>
      <c r="C1846" s="46"/>
      <c r="D1846" s="7"/>
      <c r="E1846" s="7"/>
      <c r="F1846" s="7"/>
      <c r="G1846" s="7"/>
    </row>
    <row r="1847" spans="1:7" x14ac:dyDescent="0.35">
      <c r="A1847" s="43"/>
      <c r="B1847" s="44"/>
      <c r="C1847" s="46"/>
      <c r="D1847" s="7"/>
      <c r="E1847" s="7"/>
      <c r="F1847" s="7"/>
      <c r="G1847" s="7"/>
    </row>
    <row r="1848" spans="1:7" x14ac:dyDescent="0.35">
      <c r="A1848" s="43"/>
      <c r="B1848" s="44"/>
      <c r="C1848" s="46"/>
      <c r="D1848" s="7"/>
      <c r="E1848" s="7"/>
      <c r="F1848" s="7"/>
      <c r="G1848" s="7"/>
    </row>
    <row r="1849" spans="1:7" x14ac:dyDescent="0.35">
      <c r="A1849" s="43"/>
      <c r="B1849" s="44"/>
      <c r="C1849" s="46"/>
      <c r="D1849" s="7"/>
      <c r="E1849" s="7"/>
      <c r="F1849" s="7"/>
      <c r="G1849" s="7"/>
    </row>
    <row r="1850" spans="1:7" x14ac:dyDescent="0.35">
      <c r="A1850" s="43"/>
      <c r="B1850" s="44"/>
      <c r="C1850" s="46"/>
      <c r="D1850" s="7"/>
      <c r="E1850" s="7"/>
      <c r="F1850" s="7"/>
      <c r="G1850" s="7"/>
    </row>
    <row r="1851" spans="1:7" x14ac:dyDescent="0.35">
      <c r="A1851" s="43"/>
      <c r="B1851" s="44"/>
      <c r="C1851" s="46"/>
      <c r="D1851" s="7"/>
      <c r="E1851" s="7"/>
      <c r="F1851" s="7"/>
      <c r="G1851" s="7"/>
    </row>
    <row r="1852" spans="1:7" x14ac:dyDescent="0.35">
      <c r="A1852" s="43"/>
      <c r="B1852" s="44"/>
      <c r="C1852" s="46"/>
      <c r="D1852" s="7"/>
      <c r="E1852" s="7"/>
      <c r="F1852" s="7"/>
      <c r="G1852" s="7"/>
    </row>
    <row r="1853" spans="1:7" x14ac:dyDescent="0.35">
      <c r="A1853" s="43"/>
      <c r="B1853" s="44"/>
      <c r="C1853" s="46"/>
      <c r="D1853" s="7"/>
      <c r="E1853" s="7"/>
      <c r="F1853" s="7"/>
      <c r="G1853" s="7"/>
    </row>
    <row r="1854" spans="1:7" x14ac:dyDescent="0.35">
      <c r="A1854" s="43"/>
      <c r="B1854" s="44"/>
      <c r="C1854" s="46"/>
      <c r="D1854" s="7"/>
      <c r="E1854" s="7"/>
      <c r="F1854" s="7"/>
      <c r="G1854" s="7"/>
    </row>
    <row r="1855" spans="1:7" x14ac:dyDescent="0.35">
      <c r="A1855" s="43"/>
      <c r="B1855" s="44"/>
      <c r="C1855" s="46"/>
      <c r="D1855" s="7"/>
      <c r="E1855" s="7"/>
      <c r="F1855" s="7"/>
      <c r="G1855" s="7"/>
    </row>
    <row r="1856" spans="1:7" x14ac:dyDescent="0.35">
      <c r="A1856" s="43"/>
      <c r="B1856" s="44"/>
      <c r="C1856" s="46"/>
      <c r="D1856" s="7"/>
      <c r="E1856" s="7"/>
      <c r="F1856" s="7"/>
      <c r="G1856" s="7"/>
    </row>
    <row r="1857" spans="1:7" x14ac:dyDescent="0.35">
      <c r="A1857" s="43"/>
      <c r="B1857" s="44"/>
      <c r="C1857" s="46"/>
      <c r="D1857" s="7"/>
      <c r="E1857" s="7"/>
      <c r="F1857" s="7"/>
      <c r="G1857" s="7"/>
    </row>
    <row r="1858" spans="1:7" x14ac:dyDescent="0.35">
      <c r="A1858" s="43"/>
      <c r="B1858" s="44"/>
      <c r="C1858" s="46"/>
      <c r="D1858" s="7"/>
      <c r="E1858" s="7"/>
      <c r="F1858" s="7"/>
      <c r="G1858" s="7"/>
    </row>
    <row r="1859" spans="1:7" x14ac:dyDescent="0.35">
      <c r="A1859" s="43"/>
      <c r="B1859" s="44"/>
      <c r="C1859" s="46"/>
      <c r="D1859" s="7"/>
      <c r="E1859" s="7"/>
      <c r="F1859" s="7"/>
      <c r="G1859" s="7"/>
    </row>
    <row r="1860" spans="1:7" x14ac:dyDescent="0.35">
      <c r="A1860" s="43"/>
      <c r="B1860" s="44"/>
      <c r="C1860" s="46"/>
      <c r="D1860" s="7"/>
      <c r="E1860" s="7"/>
      <c r="F1860" s="7"/>
      <c r="G1860" s="7"/>
    </row>
    <row r="1861" spans="1:7" x14ac:dyDescent="0.35">
      <c r="A1861" s="43"/>
      <c r="B1861" s="44"/>
      <c r="C1861" s="46"/>
      <c r="D1861" s="7"/>
      <c r="E1861" s="7"/>
      <c r="F1861" s="7"/>
      <c r="G1861" s="7"/>
    </row>
    <row r="1862" spans="1:7" x14ac:dyDescent="0.35">
      <c r="A1862" s="43"/>
      <c r="B1862" s="44"/>
      <c r="C1862" s="46"/>
      <c r="D1862" s="7"/>
      <c r="E1862" s="7"/>
      <c r="F1862" s="7"/>
      <c r="G1862" s="7"/>
    </row>
    <row r="1863" spans="1:7" x14ac:dyDescent="0.35">
      <c r="A1863" s="43"/>
      <c r="B1863" s="44"/>
      <c r="C1863" s="46"/>
      <c r="D1863" s="7"/>
      <c r="E1863" s="7"/>
      <c r="F1863" s="7"/>
      <c r="G1863" s="7"/>
    </row>
    <row r="1864" spans="1:7" x14ac:dyDescent="0.35">
      <c r="A1864" s="43"/>
      <c r="B1864" s="44"/>
      <c r="C1864" s="46"/>
      <c r="D1864" s="7"/>
      <c r="E1864" s="7"/>
      <c r="F1864" s="7"/>
      <c r="G1864" s="7"/>
    </row>
    <row r="1865" spans="1:7" x14ac:dyDescent="0.35">
      <c r="A1865" s="43"/>
      <c r="B1865" s="44"/>
      <c r="C1865" s="46"/>
      <c r="D1865" s="7"/>
      <c r="E1865" s="7"/>
      <c r="F1865" s="7"/>
      <c r="G1865" s="7"/>
    </row>
    <row r="1866" spans="1:7" x14ac:dyDescent="0.35">
      <c r="A1866" s="43"/>
      <c r="B1866" s="44"/>
      <c r="C1866" s="46"/>
      <c r="D1866" s="7"/>
      <c r="E1866" s="7"/>
      <c r="F1866" s="7"/>
      <c r="G1866" s="7"/>
    </row>
    <row r="1867" spans="1:7" x14ac:dyDescent="0.35">
      <c r="A1867" s="43"/>
      <c r="B1867" s="44"/>
      <c r="C1867" s="46"/>
      <c r="D1867" s="7"/>
      <c r="E1867" s="7"/>
      <c r="F1867" s="7"/>
      <c r="G1867" s="7"/>
    </row>
    <row r="1868" spans="1:7" x14ac:dyDescent="0.35">
      <c r="A1868" s="43"/>
      <c r="B1868" s="44"/>
      <c r="C1868" s="46"/>
      <c r="D1868" s="7"/>
      <c r="E1868" s="7"/>
      <c r="F1868" s="7"/>
      <c r="G1868" s="7"/>
    </row>
    <row r="1869" spans="1:7" x14ac:dyDescent="0.35">
      <c r="A1869" s="43"/>
      <c r="B1869" s="44"/>
      <c r="C1869" s="46"/>
      <c r="D1869" s="7"/>
      <c r="E1869" s="7"/>
      <c r="F1869" s="7"/>
      <c r="G1869" s="7"/>
    </row>
    <row r="1870" spans="1:7" x14ac:dyDescent="0.35">
      <c r="A1870" s="43"/>
      <c r="B1870" s="44"/>
      <c r="C1870" s="46"/>
      <c r="D1870" s="7"/>
      <c r="E1870" s="7"/>
      <c r="F1870" s="7"/>
      <c r="G1870" s="7"/>
    </row>
    <row r="1871" spans="1:7" x14ac:dyDescent="0.35">
      <c r="A1871" s="43"/>
      <c r="B1871" s="44"/>
      <c r="C1871" s="46"/>
      <c r="D1871" s="7"/>
      <c r="E1871" s="7"/>
      <c r="F1871" s="7"/>
      <c r="G1871" s="7"/>
    </row>
    <row r="1872" spans="1:7" x14ac:dyDescent="0.35">
      <c r="A1872" s="43"/>
      <c r="B1872" s="44"/>
      <c r="C1872" s="46"/>
      <c r="D1872" s="7"/>
      <c r="E1872" s="7"/>
      <c r="F1872" s="7"/>
      <c r="G1872" s="7"/>
    </row>
    <row r="1873" spans="1:7" x14ac:dyDescent="0.35">
      <c r="A1873" s="43"/>
      <c r="B1873" s="44"/>
      <c r="C1873" s="46"/>
      <c r="D1873" s="7"/>
      <c r="E1873" s="7"/>
      <c r="F1873" s="7"/>
      <c r="G1873" s="7"/>
    </row>
    <row r="1874" spans="1:7" x14ac:dyDescent="0.35">
      <c r="A1874" s="43"/>
      <c r="B1874" s="44"/>
      <c r="C1874" s="46"/>
      <c r="D1874" s="7"/>
      <c r="E1874" s="7"/>
      <c r="F1874" s="7"/>
      <c r="G1874" s="7"/>
    </row>
    <row r="1875" spans="1:7" x14ac:dyDescent="0.35">
      <c r="A1875" s="43"/>
      <c r="B1875" s="44"/>
      <c r="C1875" s="46"/>
      <c r="D1875" s="7"/>
      <c r="E1875" s="7"/>
      <c r="F1875" s="7"/>
      <c r="G1875" s="7"/>
    </row>
    <row r="1876" spans="1:7" x14ac:dyDescent="0.35">
      <c r="A1876" s="43"/>
      <c r="B1876" s="44"/>
      <c r="C1876" s="46"/>
      <c r="D1876" s="7"/>
      <c r="E1876" s="7"/>
      <c r="F1876" s="7"/>
      <c r="G1876" s="7"/>
    </row>
    <row r="1877" spans="1:7" x14ac:dyDescent="0.35">
      <c r="A1877" s="43"/>
      <c r="B1877" s="44"/>
      <c r="C1877" s="46"/>
      <c r="D1877" s="7"/>
      <c r="E1877" s="7"/>
      <c r="F1877" s="7"/>
      <c r="G1877" s="7"/>
    </row>
    <row r="1878" spans="1:7" x14ac:dyDescent="0.35">
      <c r="A1878" s="43"/>
      <c r="B1878" s="44"/>
      <c r="C1878" s="46"/>
      <c r="D1878" s="7"/>
      <c r="E1878" s="7"/>
      <c r="F1878" s="7"/>
      <c r="G1878" s="7"/>
    </row>
    <row r="1879" spans="1:7" x14ac:dyDescent="0.35">
      <c r="A1879" s="43"/>
      <c r="B1879" s="44"/>
      <c r="C1879" s="46"/>
      <c r="D1879" s="7"/>
      <c r="E1879" s="7"/>
      <c r="F1879" s="7"/>
      <c r="G1879" s="7"/>
    </row>
    <row r="1880" spans="1:7" x14ac:dyDescent="0.35">
      <c r="A1880" s="43"/>
      <c r="B1880" s="44"/>
      <c r="C1880" s="46"/>
      <c r="D1880" s="7"/>
      <c r="E1880" s="7"/>
      <c r="F1880" s="7"/>
      <c r="G1880" s="7"/>
    </row>
    <row r="1881" spans="1:7" x14ac:dyDescent="0.35">
      <c r="A1881" s="43"/>
      <c r="B1881" s="44"/>
      <c r="C1881" s="46"/>
      <c r="D1881" s="7"/>
      <c r="E1881" s="7"/>
      <c r="F1881" s="7"/>
      <c r="G1881" s="7"/>
    </row>
    <row r="1882" spans="1:7" x14ac:dyDescent="0.35">
      <c r="A1882" s="43"/>
      <c r="B1882" s="44"/>
      <c r="C1882" s="46"/>
      <c r="D1882" s="7"/>
      <c r="E1882" s="7"/>
      <c r="F1882" s="7"/>
      <c r="G1882" s="7"/>
    </row>
    <row r="1883" spans="1:7" x14ac:dyDescent="0.35">
      <c r="A1883" s="43"/>
      <c r="B1883" s="44"/>
      <c r="C1883" s="46"/>
      <c r="D1883" s="7"/>
      <c r="E1883" s="7"/>
      <c r="F1883" s="7"/>
      <c r="G1883" s="7"/>
    </row>
    <row r="1884" spans="1:7" x14ac:dyDescent="0.35">
      <c r="A1884" s="43"/>
      <c r="B1884" s="44"/>
      <c r="C1884" s="46"/>
      <c r="D1884" s="7"/>
      <c r="E1884" s="7"/>
      <c r="F1884" s="7"/>
      <c r="G1884" s="7"/>
    </row>
    <row r="1885" spans="1:7" x14ac:dyDescent="0.35">
      <c r="A1885" s="43"/>
      <c r="B1885" s="44"/>
      <c r="C1885" s="46"/>
      <c r="D1885" s="7"/>
      <c r="E1885" s="7"/>
      <c r="F1885" s="7"/>
      <c r="G1885" s="7"/>
    </row>
    <row r="1886" spans="1:7" x14ac:dyDescent="0.35">
      <c r="A1886" s="43"/>
      <c r="B1886" s="44"/>
      <c r="C1886" s="46"/>
      <c r="D1886" s="7"/>
      <c r="E1886" s="7"/>
      <c r="F1886" s="7"/>
      <c r="G1886" s="7"/>
    </row>
    <row r="1887" spans="1:7" x14ac:dyDescent="0.35">
      <c r="A1887" s="43"/>
      <c r="B1887" s="44"/>
      <c r="C1887" s="46"/>
      <c r="D1887" s="7"/>
      <c r="E1887" s="7"/>
      <c r="F1887" s="7"/>
      <c r="G1887" s="7"/>
    </row>
    <row r="1888" spans="1:7" x14ac:dyDescent="0.35">
      <c r="A1888" s="43"/>
      <c r="B1888" s="44"/>
      <c r="C1888" s="46"/>
      <c r="D1888" s="7"/>
      <c r="E1888" s="7"/>
      <c r="F1888" s="7"/>
      <c r="G1888" s="7"/>
    </row>
    <row r="1889" spans="1:7" x14ac:dyDescent="0.35">
      <c r="A1889" s="43"/>
      <c r="B1889" s="44"/>
      <c r="C1889" s="46"/>
      <c r="D1889" s="7"/>
      <c r="E1889" s="7"/>
      <c r="F1889" s="7"/>
      <c r="G1889" s="7"/>
    </row>
    <row r="1890" spans="1:7" x14ac:dyDescent="0.35">
      <c r="A1890" s="43"/>
      <c r="B1890" s="44"/>
      <c r="C1890" s="46"/>
      <c r="D1890" s="7"/>
      <c r="E1890" s="7"/>
      <c r="F1890" s="7"/>
      <c r="G1890" s="7"/>
    </row>
    <row r="1891" spans="1:7" x14ac:dyDescent="0.35">
      <c r="A1891" s="43"/>
      <c r="B1891" s="44"/>
      <c r="C1891" s="46"/>
      <c r="D1891" s="7"/>
      <c r="E1891" s="7"/>
      <c r="F1891" s="7"/>
      <c r="G1891" s="7"/>
    </row>
    <row r="1892" spans="1:7" x14ac:dyDescent="0.35">
      <c r="A1892" s="43"/>
      <c r="B1892" s="44"/>
      <c r="C1892" s="46"/>
      <c r="D1892" s="7"/>
      <c r="E1892" s="7"/>
      <c r="F1892" s="7"/>
      <c r="G1892" s="7"/>
    </row>
    <row r="1893" spans="1:7" x14ac:dyDescent="0.35">
      <c r="A1893" s="43"/>
      <c r="B1893" s="44"/>
      <c r="C1893" s="46"/>
      <c r="D1893" s="7"/>
      <c r="E1893" s="7"/>
      <c r="F1893" s="7"/>
      <c r="G1893" s="7"/>
    </row>
    <row r="1894" spans="1:7" x14ac:dyDescent="0.35">
      <c r="A1894" s="43"/>
      <c r="B1894" s="44"/>
      <c r="C1894" s="46"/>
      <c r="D1894" s="7"/>
      <c r="E1894" s="7"/>
      <c r="F1894" s="7"/>
      <c r="G1894" s="7"/>
    </row>
    <row r="1895" spans="1:7" x14ac:dyDescent="0.35">
      <c r="A1895" s="43"/>
      <c r="B1895" s="44"/>
      <c r="C1895" s="46"/>
      <c r="D1895" s="7"/>
      <c r="E1895" s="7"/>
      <c r="F1895" s="7"/>
      <c r="G1895" s="7"/>
    </row>
    <row r="1896" spans="1:7" x14ac:dyDescent="0.35">
      <c r="A1896" s="43"/>
      <c r="B1896" s="44"/>
      <c r="C1896" s="46"/>
      <c r="D1896" s="7"/>
      <c r="E1896" s="7"/>
      <c r="F1896" s="7"/>
      <c r="G1896" s="7"/>
    </row>
    <row r="1897" spans="1:7" x14ac:dyDescent="0.35">
      <c r="A1897" s="43"/>
      <c r="B1897" s="44"/>
      <c r="C1897" s="46"/>
      <c r="D1897" s="7"/>
      <c r="E1897" s="7"/>
      <c r="F1897" s="7"/>
      <c r="G1897" s="7"/>
    </row>
    <row r="1898" spans="1:7" x14ac:dyDescent="0.35">
      <c r="A1898" s="43"/>
      <c r="B1898" s="44"/>
      <c r="C1898" s="46"/>
      <c r="D1898" s="7"/>
      <c r="E1898" s="7"/>
      <c r="F1898" s="7"/>
      <c r="G1898" s="7"/>
    </row>
    <row r="1899" spans="1:7" x14ac:dyDescent="0.35">
      <c r="A1899" s="43"/>
      <c r="B1899" s="44"/>
      <c r="C1899" s="46"/>
      <c r="D1899" s="7"/>
      <c r="E1899" s="7"/>
      <c r="F1899" s="7"/>
      <c r="G1899" s="7"/>
    </row>
    <row r="1900" spans="1:7" x14ac:dyDescent="0.35">
      <c r="A1900" s="43"/>
      <c r="B1900" s="44"/>
      <c r="C1900" s="46"/>
      <c r="D1900" s="7"/>
      <c r="E1900" s="7"/>
      <c r="F1900" s="7"/>
      <c r="G1900" s="7"/>
    </row>
    <row r="1901" spans="1:7" x14ac:dyDescent="0.35">
      <c r="A1901" s="43"/>
      <c r="B1901" s="44"/>
      <c r="C1901" s="46"/>
      <c r="D1901" s="7"/>
      <c r="E1901" s="7"/>
      <c r="F1901" s="7"/>
      <c r="G1901" s="7"/>
    </row>
    <row r="1902" spans="1:7" x14ac:dyDescent="0.35">
      <c r="A1902" s="43"/>
      <c r="B1902" s="44"/>
      <c r="C1902" s="46"/>
      <c r="D1902" s="7"/>
      <c r="E1902" s="7"/>
      <c r="F1902" s="7"/>
      <c r="G1902" s="7"/>
    </row>
    <row r="1903" spans="1:7" x14ac:dyDescent="0.35">
      <c r="A1903" s="43"/>
      <c r="B1903" s="44"/>
      <c r="C1903" s="46"/>
      <c r="D1903" s="7"/>
      <c r="E1903" s="7"/>
      <c r="F1903" s="7"/>
      <c r="G1903" s="7"/>
    </row>
    <row r="1904" spans="1:7" x14ac:dyDescent="0.35">
      <c r="A1904" s="43"/>
      <c r="B1904" s="44"/>
      <c r="C1904" s="46"/>
      <c r="D1904" s="7"/>
      <c r="E1904" s="7"/>
      <c r="F1904" s="7"/>
      <c r="G1904" s="7"/>
    </row>
    <row r="1905" spans="1:7" x14ac:dyDescent="0.35">
      <c r="A1905" s="43"/>
      <c r="B1905" s="44"/>
      <c r="C1905" s="46"/>
      <c r="D1905" s="7"/>
      <c r="E1905" s="7"/>
      <c r="F1905" s="7"/>
      <c r="G1905" s="7"/>
    </row>
    <row r="1906" spans="1:7" x14ac:dyDescent="0.35">
      <c r="A1906" s="43"/>
      <c r="B1906" s="44"/>
      <c r="C1906" s="46"/>
      <c r="D1906" s="7"/>
      <c r="E1906" s="7"/>
      <c r="F1906" s="7"/>
      <c r="G1906" s="7"/>
    </row>
    <row r="1907" spans="1:7" x14ac:dyDescent="0.35">
      <c r="A1907" s="43"/>
      <c r="B1907" s="44"/>
      <c r="C1907" s="46"/>
      <c r="D1907" s="7"/>
      <c r="E1907" s="7"/>
      <c r="F1907" s="7"/>
      <c r="G1907" s="7"/>
    </row>
    <row r="1908" spans="1:7" x14ac:dyDescent="0.35">
      <c r="A1908" s="43"/>
      <c r="B1908" s="44"/>
      <c r="C1908" s="46"/>
      <c r="D1908" s="7"/>
      <c r="E1908" s="7"/>
      <c r="F1908" s="7"/>
      <c r="G1908" s="7"/>
    </row>
    <row r="1909" spans="1:7" x14ac:dyDescent="0.35">
      <c r="A1909" s="43"/>
      <c r="B1909" s="44"/>
      <c r="C1909" s="46"/>
      <c r="D1909" s="7"/>
      <c r="E1909" s="7"/>
      <c r="F1909" s="7"/>
      <c r="G1909" s="7"/>
    </row>
    <row r="1910" spans="1:7" x14ac:dyDescent="0.35">
      <c r="A1910" s="43"/>
      <c r="B1910" s="44"/>
      <c r="C1910" s="46"/>
      <c r="D1910" s="7"/>
      <c r="E1910" s="7"/>
      <c r="F1910" s="7"/>
      <c r="G1910" s="7"/>
    </row>
    <row r="1911" spans="1:7" x14ac:dyDescent="0.35">
      <c r="A1911" s="43"/>
      <c r="B1911" s="44"/>
      <c r="C1911" s="46"/>
      <c r="D1911" s="7"/>
      <c r="E1911" s="7"/>
      <c r="F1911" s="7"/>
      <c r="G1911" s="7"/>
    </row>
    <row r="1912" spans="1:7" x14ac:dyDescent="0.35">
      <c r="A1912" s="43"/>
      <c r="B1912" s="44"/>
      <c r="C1912" s="46"/>
      <c r="D1912" s="7"/>
      <c r="E1912" s="7"/>
      <c r="F1912" s="7"/>
      <c r="G1912" s="7"/>
    </row>
    <row r="1913" spans="1:7" x14ac:dyDescent="0.35">
      <c r="A1913" s="43"/>
      <c r="B1913" s="44"/>
      <c r="C1913" s="46"/>
      <c r="D1913" s="7"/>
      <c r="E1913" s="7"/>
      <c r="F1913" s="7"/>
      <c r="G1913" s="7"/>
    </row>
    <row r="1914" spans="1:7" x14ac:dyDescent="0.35">
      <c r="A1914" s="43"/>
      <c r="B1914" s="44"/>
      <c r="C1914" s="46"/>
      <c r="D1914" s="7"/>
      <c r="E1914" s="7"/>
      <c r="F1914" s="7"/>
      <c r="G1914" s="7"/>
    </row>
    <row r="1915" spans="1:7" x14ac:dyDescent="0.35">
      <c r="A1915" s="43"/>
      <c r="B1915" s="44"/>
      <c r="C1915" s="46"/>
      <c r="D1915" s="7"/>
      <c r="E1915" s="7"/>
      <c r="F1915" s="7"/>
      <c r="G1915" s="7"/>
    </row>
    <row r="1916" spans="1:7" x14ac:dyDescent="0.35">
      <c r="A1916" s="43"/>
      <c r="B1916" s="44"/>
      <c r="C1916" s="46"/>
      <c r="D1916" s="7"/>
      <c r="E1916" s="7"/>
      <c r="F1916" s="7"/>
      <c r="G1916" s="7"/>
    </row>
    <row r="1917" spans="1:7" x14ac:dyDescent="0.35">
      <c r="A1917" s="43"/>
      <c r="B1917" s="44"/>
      <c r="C1917" s="46"/>
      <c r="D1917" s="7"/>
      <c r="E1917" s="7"/>
      <c r="F1917" s="7"/>
      <c r="G1917" s="7"/>
    </row>
    <row r="1918" spans="1:7" x14ac:dyDescent="0.35">
      <c r="A1918" s="43"/>
      <c r="B1918" s="44"/>
      <c r="C1918" s="46"/>
      <c r="D1918" s="7"/>
      <c r="E1918" s="7"/>
      <c r="F1918" s="7"/>
      <c r="G1918" s="7"/>
    </row>
    <row r="1919" spans="1:7" x14ac:dyDescent="0.35">
      <c r="A1919" s="43"/>
      <c r="B1919" s="44"/>
      <c r="C1919" s="46"/>
      <c r="D1919" s="7"/>
      <c r="E1919" s="7"/>
      <c r="F1919" s="7"/>
      <c r="G1919" s="7"/>
    </row>
    <row r="1920" spans="1:7" x14ac:dyDescent="0.35">
      <c r="A1920" s="43"/>
      <c r="B1920" s="44"/>
      <c r="C1920" s="46"/>
      <c r="D1920" s="7"/>
      <c r="E1920" s="7"/>
      <c r="F1920" s="7"/>
      <c r="G1920" s="7"/>
    </row>
    <row r="1921" spans="1:7" x14ac:dyDescent="0.35">
      <c r="A1921" s="43"/>
      <c r="B1921" s="44"/>
      <c r="C1921" s="46"/>
      <c r="D1921" s="7"/>
      <c r="E1921" s="7"/>
      <c r="F1921" s="7"/>
      <c r="G1921" s="7"/>
    </row>
    <row r="1922" spans="1:7" x14ac:dyDescent="0.35">
      <c r="A1922" s="43"/>
      <c r="B1922" s="44"/>
      <c r="C1922" s="46"/>
      <c r="D1922" s="7"/>
      <c r="E1922" s="7"/>
      <c r="F1922" s="7"/>
      <c r="G1922" s="7"/>
    </row>
    <row r="1923" spans="1:7" x14ac:dyDescent="0.35">
      <c r="A1923" s="43"/>
      <c r="B1923" s="44"/>
      <c r="C1923" s="46"/>
      <c r="D1923" s="7"/>
      <c r="E1923" s="7"/>
      <c r="F1923" s="7"/>
      <c r="G1923" s="7"/>
    </row>
    <row r="1924" spans="1:7" x14ac:dyDescent="0.35">
      <c r="A1924" s="43"/>
      <c r="B1924" s="44"/>
      <c r="C1924" s="46"/>
      <c r="D1924" s="7"/>
      <c r="E1924" s="7"/>
      <c r="F1924" s="7"/>
      <c r="G1924" s="7"/>
    </row>
    <row r="1925" spans="1:7" x14ac:dyDescent="0.35">
      <c r="A1925" s="43"/>
      <c r="B1925" s="44"/>
      <c r="C1925" s="46"/>
      <c r="D1925" s="7"/>
      <c r="E1925" s="7"/>
      <c r="F1925" s="7"/>
      <c r="G1925" s="7"/>
    </row>
    <row r="1926" spans="1:7" x14ac:dyDescent="0.35">
      <c r="A1926" s="43"/>
      <c r="B1926" s="44"/>
      <c r="C1926" s="46"/>
      <c r="D1926" s="7"/>
      <c r="E1926" s="7"/>
      <c r="F1926" s="7"/>
      <c r="G1926" s="7"/>
    </row>
    <row r="1927" spans="1:7" x14ac:dyDescent="0.35">
      <c r="A1927" s="43"/>
      <c r="B1927" s="44"/>
      <c r="C1927" s="46"/>
      <c r="D1927" s="7"/>
      <c r="E1927" s="7"/>
      <c r="F1927" s="7"/>
      <c r="G1927" s="7"/>
    </row>
    <row r="1928" spans="1:7" x14ac:dyDescent="0.35">
      <c r="A1928" s="43"/>
      <c r="B1928" s="44"/>
      <c r="C1928" s="46"/>
      <c r="D1928" s="7"/>
      <c r="E1928" s="7"/>
      <c r="F1928" s="7"/>
      <c r="G1928" s="7"/>
    </row>
    <row r="1929" spans="1:7" x14ac:dyDescent="0.35">
      <c r="A1929" s="43"/>
      <c r="B1929" s="44"/>
      <c r="C1929" s="46"/>
      <c r="D1929" s="7"/>
      <c r="E1929" s="7"/>
      <c r="F1929" s="7"/>
      <c r="G1929" s="7"/>
    </row>
    <row r="1930" spans="1:7" x14ac:dyDescent="0.35">
      <c r="A1930" s="43"/>
      <c r="B1930" s="44"/>
      <c r="C1930" s="46"/>
      <c r="D1930" s="7"/>
      <c r="E1930" s="7"/>
      <c r="F1930" s="7"/>
      <c r="G1930" s="7"/>
    </row>
    <row r="1931" spans="1:7" x14ac:dyDescent="0.35">
      <c r="A1931" s="43"/>
      <c r="B1931" s="44"/>
      <c r="C1931" s="46"/>
      <c r="D1931" s="7"/>
      <c r="E1931" s="7"/>
      <c r="F1931" s="7"/>
      <c r="G1931" s="7"/>
    </row>
    <row r="1932" spans="1:7" x14ac:dyDescent="0.35">
      <c r="A1932" s="43"/>
      <c r="B1932" s="44"/>
      <c r="C1932" s="46"/>
      <c r="D1932" s="7"/>
      <c r="E1932" s="7"/>
      <c r="F1932" s="7"/>
      <c r="G1932" s="7"/>
    </row>
    <row r="1933" spans="1:7" x14ac:dyDescent="0.35">
      <c r="A1933" s="43"/>
      <c r="B1933" s="44"/>
      <c r="C1933" s="46"/>
      <c r="D1933" s="7"/>
      <c r="E1933" s="7"/>
      <c r="F1933" s="7"/>
      <c r="G1933" s="7"/>
    </row>
    <row r="1934" spans="1:7" x14ac:dyDescent="0.35">
      <c r="A1934" s="43"/>
      <c r="B1934" s="44"/>
      <c r="C1934" s="46"/>
      <c r="D1934" s="7"/>
      <c r="E1934" s="7"/>
      <c r="F1934" s="7"/>
      <c r="G1934" s="7"/>
    </row>
    <row r="1935" spans="1:7" x14ac:dyDescent="0.35">
      <c r="A1935" s="43"/>
      <c r="B1935" s="44"/>
      <c r="C1935" s="46"/>
      <c r="D1935" s="7"/>
      <c r="E1935" s="7"/>
      <c r="F1935" s="7"/>
      <c r="G1935" s="7"/>
    </row>
    <row r="1936" spans="1:7" x14ac:dyDescent="0.35">
      <c r="A1936" s="43"/>
      <c r="B1936" s="44"/>
      <c r="C1936" s="46"/>
      <c r="D1936" s="7"/>
      <c r="E1936" s="7"/>
      <c r="F1936" s="7"/>
      <c r="G1936" s="7"/>
    </row>
    <row r="1937" spans="1:7" x14ac:dyDescent="0.35">
      <c r="A1937" s="43"/>
      <c r="B1937" s="44"/>
      <c r="C1937" s="46"/>
      <c r="D1937" s="7"/>
      <c r="E1937" s="7"/>
      <c r="F1937" s="7"/>
      <c r="G1937" s="7"/>
    </row>
    <row r="1938" spans="1:7" x14ac:dyDescent="0.35">
      <c r="A1938" s="43"/>
      <c r="B1938" s="44"/>
      <c r="C1938" s="46"/>
      <c r="D1938" s="7"/>
      <c r="E1938" s="7"/>
      <c r="F1938" s="7"/>
      <c r="G1938" s="7"/>
    </row>
    <row r="1939" spans="1:7" x14ac:dyDescent="0.35">
      <c r="A1939" s="43"/>
      <c r="B1939" s="44"/>
      <c r="C1939" s="46"/>
      <c r="D1939" s="7"/>
      <c r="E1939" s="7"/>
      <c r="F1939" s="7"/>
      <c r="G1939" s="7"/>
    </row>
    <row r="1940" spans="1:7" x14ac:dyDescent="0.35">
      <c r="A1940" s="43"/>
      <c r="B1940" s="44"/>
      <c r="C1940" s="46"/>
      <c r="D1940" s="7"/>
      <c r="E1940" s="7"/>
      <c r="F1940" s="7"/>
      <c r="G1940" s="7"/>
    </row>
    <row r="1941" spans="1:7" x14ac:dyDescent="0.35">
      <c r="A1941" s="43"/>
      <c r="B1941" s="44"/>
      <c r="C1941" s="46"/>
      <c r="D1941" s="7"/>
      <c r="E1941" s="7"/>
      <c r="F1941" s="7"/>
      <c r="G1941" s="7"/>
    </row>
    <row r="1942" spans="1:7" x14ac:dyDescent="0.35">
      <c r="A1942" s="43"/>
      <c r="B1942" s="44"/>
      <c r="C1942" s="46"/>
      <c r="D1942" s="7"/>
      <c r="E1942" s="7"/>
      <c r="F1942" s="7"/>
      <c r="G1942" s="7"/>
    </row>
    <row r="1943" spans="1:7" x14ac:dyDescent="0.35">
      <c r="A1943" s="43"/>
      <c r="B1943" s="44"/>
      <c r="C1943" s="46"/>
      <c r="D1943" s="7"/>
      <c r="E1943" s="7"/>
      <c r="F1943" s="7"/>
      <c r="G1943" s="7"/>
    </row>
    <row r="1944" spans="1:7" x14ac:dyDescent="0.35">
      <c r="A1944" s="43"/>
      <c r="B1944" s="44"/>
      <c r="C1944" s="46"/>
      <c r="D1944" s="7"/>
      <c r="E1944" s="7"/>
      <c r="F1944" s="7"/>
      <c r="G1944" s="7"/>
    </row>
    <row r="1945" spans="1:7" x14ac:dyDescent="0.35">
      <c r="A1945" s="43"/>
      <c r="B1945" s="44"/>
      <c r="C1945" s="46"/>
      <c r="D1945" s="7"/>
      <c r="E1945" s="7"/>
      <c r="F1945" s="7"/>
      <c r="G1945" s="7"/>
    </row>
    <row r="1946" spans="1:7" x14ac:dyDescent="0.35">
      <c r="A1946" s="43"/>
      <c r="B1946" s="44"/>
      <c r="C1946" s="46"/>
      <c r="D1946" s="7"/>
      <c r="E1946" s="7"/>
      <c r="F1946" s="7"/>
      <c r="G1946" s="7"/>
    </row>
    <row r="1947" spans="1:7" x14ac:dyDescent="0.35">
      <c r="A1947" s="43"/>
      <c r="B1947" s="44"/>
      <c r="C1947" s="46"/>
      <c r="D1947" s="7"/>
      <c r="E1947" s="7"/>
      <c r="F1947" s="7"/>
      <c r="G1947" s="7"/>
    </row>
    <row r="1948" spans="1:7" x14ac:dyDescent="0.35">
      <c r="A1948" s="43"/>
      <c r="B1948" s="44"/>
      <c r="C1948" s="46"/>
      <c r="D1948" s="7"/>
      <c r="E1948" s="7"/>
      <c r="F1948" s="7"/>
      <c r="G1948" s="7"/>
    </row>
    <row r="1949" spans="1:7" x14ac:dyDescent="0.35">
      <c r="A1949" s="43"/>
      <c r="B1949" s="44"/>
      <c r="C1949" s="46"/>
      <c r="D1949" s="7"/>
      <c r="E1949" s="7"/>
      <c r="F1949" s="7"/>
      <c r="G1949" s="7"/>
    </row>
    <row r="1950" spans="1:7" x14ac:dyDescent="0.35">
      <c r="A1950" s="43"/>
      <c r="B1950" s="44"/>
      <c r="C1950" s="46"/>
      <c r="D1950" s="7"/>
      <c r="E1950" s="7"/>
      <c r="F1950" s="7"/>
      <c r="G1950" s="7"/>
    </row>
    <row r="1951" spans="1:7" x14ac:dyDescent="0.35">
      <c r="A1951" s="43"/>
      <c r="B1951" s="44"/>
      <c r="C1951" s="46"/>
      <c r="D1951" s="7"/>
      <c r="E1951" s="7"/>
      <c r="F1951" s="7"/>
      <c r="G1951" s="7"/>
    </row>
    <row r="1952" spans="1:7" x14ac:dyDescent="0.35">
      <c r="A1952" s="43"/>
      <c r="B1952" s="44"/>
      <c r="C1952" s="46"/>
      <c r="D1952" s="7"/>
      <c r="E1952" s="7"/>
      <c r="F1952" s="7"/>
      <c r="G1952" s="7"/>
    </row>
    <row r="1953" spans="1:7" x14ac:dyDescent="0.35">
      <c r="A1953" s="43"/>
      <c r="B1953" s="44"/>
      <c r="C1953" s="46"/>
      <c r="D1953" s="7"/>
      <c r="E1953" s="7"/>
      <c r="F1953" s="7"/>
      <c r="G1953" s="7"/>
    </row>
    <row r="1954" spans="1:7" x14ac:dyDescent="0.35">
      <c r="A1954" s="43"/>
      <c r="B1954" s="44"/>
      <c r="C1954" s="46"/>
      <c r="D1954" s="7"/>
      <c r="E1954" s="7"/>
      <c r="F1954" s="7"/>
      <c r="G1954" s="7"/>
    </row>
    <row r="1955" spans="1:7" x14ac:dyDescent="0.35">
      <c r="A1955" s="43"/>
      <c r="B1955" s="44"/>
      <c r="C1955" s="46"/>
      <c r="D1955" s="7"/>
      <c r="E1955" s="7"/>
      <c r="F1955" s="7"/>
      <c r="G1955" s="7"/>
    </row>
    <row r="1956" spans="1:7" x14ac:dyDescent="0.35">
      <c r="A1956" s="43"/>
      <c r="B1956" s="44"/>
      <c r="C1956" s="46"/>
      <c r="D1956" s="7"/>
      <c r="E1956" s="7"/>
      <c r="F1956" s="7"/>
      <c r="G1956" s="7"/>
    </row>
    <row r="1957" spans="1:7" x14ac:dyDescent="0.35">
      <c r="A1957" s="43"/>
      <c r="B1957" s="44"/>
      <c r="C1957" s="46"/>
      <c r="D1957" s="7"/>
      <c r="E1957" s="7"/>
      <c r="F1957" s="7"/>
      <c r="G1957" s="7"/>
    </row>
    <row r="1958" spans="1:7" x14ac:dyDescent="0.35">
      <c r="A1958" s="43"/>
      <c r="B1958" s="44"/>
      <c r="C1958" s="46"/>
      <c r="D1958" s="7"/>
      <c r="E1958" s="7"/>
      <c r="F1958" s="7"/>
      <c r="G1958" s="7"/>
    </row>
    <row r="1959" spans="1:7" x14ac:dyDescent="0.35">
      <c r="A1959" s="43"/>
      <c r="B1959" s="44"/>
      <c r="C1959" s="46"/>
      <c r="D1959" s="7"/>
      <c r="E1959" s="7"/>
      <c r="F1959" s="7"/>
      <c r="G1959" s="7"/>
    </row>
    <row r="1960" spans="1:7" x14ac:dyDescent="0.35">
      <c r="A1960" s="43"/>
      <c r="B1960" s="44"/>
      <c r="C1960" s="46"/>
      <c r="D1960" s="7"/>
      <c r="E1960" s="7"/>
      <c r="F1960" s="7"/>
      <c r="G1960" s="7"/>
    </row>
    <row r="1961" spans="1:7" x14ac:dyDescent="0.35">
      <c r="A1961" s="43"/>
      <c r="B1961" s="44"/>
      <c r="C1961" s="46"/>
      <c r="D1961" s="7"/>
      <c r="E1961" s="7"/>
      <c r="F1961" s="7"/>
      <c r="G1961" s="7"/>
    </row>
    <row r="1962" spans="1:7" x14ac:dyDescent="0.35">
      <c r="A1962" s="43"/>
      <c r="B1962" s="44"/>
      <c r="C1962" s="46"/>
      <c r="D1962" s="7"/>
      <c r="E1962" s="7"/>
      <c r="F1962" s="7"/>
      <c r="G1962" s="7"/>
    </row>
    <row r="1963" spans="1:7" x14ac:dyDescent="0.35">
      <c r="A1963" s="43"/>
      <c r="B1963" s="44"/>
      <c r="C1963" s="46"/>
      <c r="D1963" s="7"/>
      <c r="E1963" s="7"/>
      <c r="F1963" s="7"/>
      <c r="G1963" s="7"/>
    </row>
    <row r="1964" spans="1:7" x14ac:dyDescent="0.35">
      <c r="A1964" s="43"/>
      <c r="B1964" s="44"/>
      <c r="C1964" s="46"/>
      <c r="D1964" s="7"/>
      <c r="E1964" s="7"/>
      <c r="F1964" s="7"/>
      <c r="G1964" s="7"/>
    </row>
    <row r="1965" spans="1:7" x14ac:dyDescent="0.35">
      <c r="A1965" s="43"/>
      <c r="B1965" s="44"/>
      <c r="C1965" s="46"/>
      <c r="D1965" s="7"/>
      <c r="E1965" s="7"/>
      <c r="F1965" s="7"/>
      <c r="G1965" s="7"/>
    </row>
    <row r="1966" spans="1:7" x14ac:dyDescent="0.35">
      <c r="A1966" s="43"/>
      <c r="B1966" s="44"/>
      <c r="C1966" s="46"/>
      <c r="D1966" s="7"/>
      <c r="E1966" s="7"/>
      <c r="F1966" s="7"/>
      <c r="G1966" s="7"/>
    </row>
    <row r="1967" spans="1:7" x14ac:dyDescent="0.35">
      <c r="A1967" s="43"/>
      <c r="B1967" s="44"/>
      <c r="C1967" s="46"/>
      <c r="D1967" s="7"/>
      <c r="E1967" s="7"/>
      <c r="F1967" s="7"/>
      <c r="G1967" s="7"/>
    </row>
    <row r="1968" spans="1:7" x14ac:dyDescent="0.35">
      <c r="A1968" s="43"/>
      <c r="B1968" s="44"/>
      <c r="C1968" s="46"/>
      <c r="D1968" s="7"/>
      <c r="E1968" s="7"/>
      <c r="F1968" s="7"/>
      <c r="G1968" s="7"/>
    </row>
    <row r="1969" spans="1:7" x14ac:dyDescent="0.35">
      <c r="A1969" s="43"/>
      <c r="B1969" s="44"/>
      <c r="C1969" s="46"/>
      <c r="D1969" s="7"/>
      <c r="E1969" s="7"/>
      <c r="F1969" s="7"/>
      <c r="G1969" s="7"/>
    </row>
    <row r="1970" spans="1:7" x14ac:dyDescent="0.35">
      <c r="A1970" s="43"/>
      <c r="B1970" s="44"/>
      <c r="C1970" s="46"/>
      <c r="D1970" s="7"/>
      <c r="E1970" s="7"/>
      <c r="F1970" s="7"/>
      <c r="G1970" s="7"/>
    </row>
    <row r="1971" spans="1:7" x14ac:dyDescent="0.35">
      <c r="A1971" s="43"/>
      <c r="B1971" s="44"/>
      <c r="C1971" s="46"/>
      <c r="D1971" s="7"/>
      <c r="E1971" s="7"/>
      <c r="F1971" s="7"/>
      <c r="G1971" s="7"/>
    </row>
    <row r="1972" spans="1:7" x14ac:dyDescent="0.35">
      <c r="A1972" s="43"/>
      <c r="B1972" s="44"/>
      <c r="C1972" s="46"/>
      <c r="D1972" s="7"/>
      <c r="E1972" s="7"/>
      <c r="F1972" s="7"/>
      <c r="G1972" s="7"/>
    </row>
    <row r="1973" spans="1:7" x14ac:dyDescent="0.35">
      <c r="A1973" s="43"/>
      <c r="B1973" s="44"/>
      <c r="C1973" s="46"/>
      <c r="D1973" s="7"/>
      <c r="E1973" s="7"/>
      <c r="F1973" s="7"/>
      <c r="G1973" s="7"/>
    </row>
    <row r="1974" spans="1:7" x14ac:dyDescent="0.35">
      <c r="A1974" s="43"/>
      <c r="B1974" s="44"/>
      <c r="C1974" s="46"/>
      <c r="D1974" s="7"/>
      <c r="E1974" s="7"/>
      <c r="F1974" s="7"/>
      <c r="G1974" s="7"/>
    </row>
    <row r="1975" spans="1:7" x14ac:dyDescent="0.35">
      <c r="A1975" s="43"/>
      <c r="B1975" s="44"/>
      <c r="C1975" s="46"/>
      <c r="D1975" s="7"/>
      <c r="E1975" s="7"/>
      <c r="F1975" s="7"/>
      <c r="G1975" s="7"/>
    </row>
    <row r="1976" spans="1:7" x14ac:dyDescent="0.35">
      <c r="A1976" s="43"/>
      <c r="B1976" s="44"/>
      <c r="C1976" s="46"/>
      <c r="D1976" s="7"/>
      <c r="E1976" s="7"/>
      <c r="F1976" s="7"/>
      <c r="G1976" s="7"/>
    </row>
    <row r="1977" spans="1:7" x14ac:dyDescent="0.35">
      <c r="A1977" s="43"/>
      <c r="B1977" s="44"/>
      <c r="C1977" s="46"/>
      <c r="D1977" s="7"/>
      <c r="E1977" s="7"/>
      <c r="F1977" s="7"/>
      <c r="G1977" s="7"/>
    </row>
    <row r="1978" spans="1:7" x14ac:dyDescent="0.35">
      <c r="A1978" s="43"/>
      <c r="B1978" s="44"/>
      <c r="C1978" s="46"/>
      <c r="D1978" s="7"/>
      <c r="E1978" s="7"/>
      <c r="F1978" s="7"/>
      <c r="G1978" s="7"/>
    </row>
    <row r="1979" spans="1:7" x14ac:dyDescent="0.35">
      <c r="A1979" s="43"/>
      <c r="B1979" s="44"/>
      <c r="C1979" s="46"/>
      <c r="D1979" s="7"/>
      <c r="E1979" s="7"/>
      <c r="F1979" s="7"/>
      <c r="G1979" s="7"/>
    </row>
    <row r="1980" spans="1:7" x14ac:dyDescent="0.35">
      <c r="A1980" s="43"/>
      <c r="B1980" s="44"/>
      <c r="C1980" s="46"/>
      <c r="D1980" s="7"/>
      <c r="E1980" s="7"/>
      <c r="F1980" s="7"/>
      <c r="G1980" s="7"/>
    </row>
    <row r="1981" spans="1:7" x14ac:dyDescent="0.35">
      <c r="A1981" s="43"/>
      <c r="B1981" s="44"/>
      <c r="C1981" s="46"/>
      <c r="D1981" s="7"/>
      <c r="E1981" s="7"/>
      <c r="F1981" s="7"/>
      <c r="G1981" s="7"/>
    </row>
    <row r="1982" spans="1:7" x14ac:dyDescent="0.35">
      <c r="A1982" s="43"/>
      <c r="B1982" s="44"/>
      <c r="C1982" s="46"/>
      <c r="D1982" s="7"/>
      <c r="E1982" s="7"/>
      <c r="F1982" s="7"/>
      <c r="G1982" s="7"/>
    </row>
    <row r="1983" spans="1:7" x14ac:dyDescent="0.35">
      <c r="A1983" s="43"/>
      <c r="B1983" s="44"/>
      <c r="C1983" s="46"/>
      <c r="D1983" s="7"/>
      <c r="E1983" s="7"/>
      <c r="F1983" s="7"/>
      <c r="G1983" s="7"/>
    </row>
    <row r="1984" spans="1:7" x14ac:dyDescent="0.35">
      <c r="A1984" s="43"/>
      <c r="B1984" s="44"/>
      <c r="C1984" s="46"/>
      <c r="D1984" s="7"/>
      <c r="E1984" s="7"/>
      <c r="F1984" s="7"/>
      <c r="G1984" s="7"/>
    </row>
    <row r="1985" spans="1:7" x14ac:dyDescent="0.35">
      <c r="A1985" s="43"/>
      <c r="B1985" s="44"/>
      <c r="C1985" s="46"/>
      <c r="D1985" s="7"/>
      <c r="E1985" s="7"/>
      <c r="F1985" s="7"/>
      <c r="G1985" s="7"/>
    </row>
    <row r="1986" spans="1:7" x14ac:dyDescent="0.35">
      <c r="A1986" s="43"/>
      <c r="B1986" s="44"/>
      <c r="C1986" s="46"/>
      <c r="D1986" s="7"/>
      <c r="E1986" s="7"/>
      <c r="F1986" s="7"/>
      <c r="G1986" s="7"/>
    </row>
    <row r="1987" spans="1:7" x14ac:dyDescent="0.35">
      <c r="A1987" s="43"/>
      <c r="B1987" s="44"/>
      <c r="C1987" s="46"/>
      <c r="D1987" s="7"/>
      <c r="E1987" s="7"/>
      <c r="F1987" s="7"/>
      <c r="G1987" s="7"/>
    </row>
    <row r="1988" spans="1:7" x14ac:dyDescent="0.35">
      <c r="A1988" s="43"/>
      <c r="B1988" s="44"/>
      <c r="C1988" s="46"/>
      <c r="D1988" s="7"/>
      <c r="E1988" s="7"/>
      <c r="F1988" s="7"/>
      <c r="G1988" s="7"/>
    </row>
    <row r="1989" spans="1:7" x14ac:dyDescent="0.35">
      <c r="A1989" s="43"/>
      <c r="B1989" s="44"/>
      <c r="C1989" s="46"/>
      <c r="D1989" s="7"/>
      <c r="E1989" s="7"/>
      <c r="F1989" s="7"/>
      <c r="G1989" s="7"/>
    </row>
    <row r="1990" spans="1:7" x14ac:dyDescent="0.35">
      <c r="A1990" s="43"/>
      <c r="B1990" s="44"/>
      <c r="C1990" s="46"/>
      <c r="D1990" s="7"/>
      <c r="E1990" s="7"/>
      <c r="F1990" s="7"/>
      <c r="G1990" s="7"/>
    </row>
    <row r="1991" spans="1:7" x14ac:dyDescent="0.35">
      <c r="A1991" s="43"/>
      <c r="B1991" s="44"/>
      <c r="C1991" s="46"/>
      <c r="D1991" s="7"/>
      <c r="E1991" s="7"/>
      <c r="F1991" s="7"/>
      <c r="G1991" s="7"/>
    </row>
    <row r="1992" spans="1:7" x14ac:dyDescent="0.35">
      <c r="A1992" s="43"/>
      <c r="B1992" s="44"/>
      <c r="C1992" s="46"/>
      <c r="D1992" s="7"/>
      <c r="E1992" s="7"/>
      <c r="F1992" s="7"/>
      <c r="G1992" s="7"/>
    </row>
    <row r="1993" spans="1:7" x14ac:dyDescent="0.35">
      <c r="A1993" s="43"/>
      <c r="B1993" s="44"/>
      <c r="C1993" s="46"/>
      <c r="D1993" s="7"/>
      <c r="E1993" s="7"/>
      <c r="F1993" s="7"/>
      <c r="G1993" s="7"/>
    </row>
    <row r="1994" spans="1:7" x14ac:dyDescent="0.35">
      <c r="A1994" s="43"/>
      <c r="B1994" s="44"/>
      <c r="C1994" s="46"/>
      <c r="D1994" s="7"/>
      <c r="E1994" s="7"/>
      <c r="F1994" s="7"/>
      <c r="G1994" s="7"/>
    </row>
    <row r="1995" spans="1:7" x14ac:dyDescent="0.35">
      <c r="A1995" s="43"/>
      <c r="B1995" s="44"/>
      <c r="C1995" s="46"/>
      <c r="D1995" s="7"/>
      <c r="E1995" s="7"/>
      <c r="F1995" s="7"/>
      <c r="G1995" s="7"/>
    </row>
    <row r="1996" spans="1:7" x14ac:dyDescent="0.35">
      <c r="A1996" s="43"/>
      <c r="B1996" s="44"/>
      <c r="C1996" s="46"/>
      <c r="D1996" s="7"/>
      <c r="E1996" s="7"/>
      <c r="F1996" s="7"/>
      <c r="G1996" s="7"/>
    </row>
    <row r="1997" spans="1:7" x14ac:dyDescent="0.35">
      <c r="A1997" s="43"/>
      <c r="B1997" s="44"/>
      <c r="C1997" s="46"/>
      <c r="D1997" s="7"/>
      <c r="E1997" s="7"/>
      <c r="F1997" s="7"/>
      <c r="G1997" s="7"/>
    </row>
    <row r="1998" spans="1:7" x14ac:dyDescent="0.35">
      <c r="A1998" s="43"/>
      <c r="B1998" s="44"/>
      <c r="C1998" s="46"/>
      <c r="D1998" s="7"/>
      <c r="E1998" s="7"/>
      <c r="F1998" s="7"/>
      <c r="G1998" s="7"/>
    </row>
    <row r="1999" spans="1:7" x14ac:dyDescent="0.35">
      <c r="A1999" s="43"/>
      <c r="B1999" s="44"/>
      <c r="C1999" s="46"/>
      <c r="D1999" s="7"/>
      <c r="E1999" s="7"/>
      <c r="F1999" s="7"/>
      <c r="G1999" s="7"/>
    </row>
    <row r="2000" spans="1:7" x14ac:dyDescent="0.35">
      <c r="A2000" s="43"/>
      <c r="B2000" s="44"/>
      <c r="C2000" s="46"/>
      <c r="D2000" s="7"/>
      <c r="E2000" s="7"/>
      <c r="F2000" s="7"/>
      <c r="G2000" s="7"/>
    </row>
    <row r="2001" spans="1:7" x14ac:dyDescent="0.35">
      <c r="A2001" s="43"/>
      <c r="B2001" s="44"/>
      <c r="C2001" s="46"/>
      <c r="D2001" s="7"/>
      <c r="E2001" s="7"/>
      <c r="F2001" s="7"/>
      <c r="G2001" s="7"/>
    </row>
    <row r="2002" spans="1:7" x14ac:dyDescent="0.35">
      <c r="A2002" s="43"/>
      <c r="B2002" s="44"/>
      <c r="C2002" s="46"/>
      <c r="D2002" s="7"/>
      <c r="E2002" s="7"/>
      <c r="F2002" s="7"/>
      <c r="G2002" s="7"/>
    </row>
    <row r="2003" spans="1:7" x14ac:dyDescent="0.35">
      <c r="A2003" s="43"/>
      <c r="B2003" s="44"/>
      <c r="C2003" s="46"/>
      <c r="D2003" s="7"/>
      <c r="E2003" s="7"/>
      <c r="F2003" s="7"/>
      <c r="G2003" s="7"/>
    </row>
    <row r="2004" spans="1:7" x14ac:dyDescent="0.35">
      <c r="A2004" s="43"/>
      <c r="B2004" s="44"/>
      <c r="C2004" s="46"/>
      <c r="D2004" s="7"/>
      <c r="E2004" s="7"/>
      <c r="F2004" s="7"/>
      <c r="G2004" s="7"/>
    </row>
    <row r="2005" spans="1:7" x14ac:dyDescent="0.35">
      <c r="A2005" s="43"/>
      <c r="B2005" s="44"/>
      <c r="C2005" s="46"/>
      <c r="D2005" s="7"/>
      <c r="E2005" s="7"/>
      <c r="F2005" s="7"/>
      <c r="G2005" s="7"/>
    </row>
    <row r="2006" spans="1:7" x14ac:dyDescent="0.35">
      <c r="A2006" s="43"/>
      <c r="B2006" s="44"/>
      <c r="C2006" s="46"/>
      <c r="D2006" s="7"/>
      <c r="E2006" s="7"/>
      <c r="F2006" s="7"/>
      <c r="G2006" s="7"/>
    </row>
    <row r="2007" spans="1:7" x14ac:dyDescent="0.35">
      <c r="A2007" s="43"/>
      <c r="B2007" s="44"/>
      <c r="C2007" s="46"/>
      <c r="D2007" s="7"/>
      <c r="E2007" s="7"/>
      <c r="F2007" s="7"/>
      <c r="G2007" s="7"/>
    </row>
    <row r="2008" spans="1:7" x14ac:dyDescent="0.35">
      <c r="A2008" s="43"/>
      <c r="B2008" s="44"/>
      <c r="C2008" s="46"/>
      <c r="D2008" s="7"/>
      <c r="E2008" s="7"/>
      <c r="F2008" s="7"/>
      <c r="G2008" s="7"/>
    </row>
    <row r="2009" spans="1:7" x14ac:dyDescent="0.35">
      <c r="A2009" s="43"/>
      <c r="B2009" s="44"/>
      <c r="C2009" s="46"/>
      <c r="D2009" s="7"/>
      <c r="E2009" s="7"/>
      <c r="F2009" s="7"/>
      <c r="G2009" s="7"/>
    </row>
    <row r="2010" spans="1:7" x14ac:dyDescent="0.35">
      <c r="A2010" s="43"/>
      <c r="B2010" s="44"/>
      <c r="C2010" s="46"/>
      <c r="D2010" s="7"/>
      <c r="E2010" s="7"/>
      <c r="F2010" s="7"/>
      <c r="G2010" s="7"/>
    </row>
    <row r="2011" spans="1:7" x14ac:dyDescent="0.35">
      <c r="A2011" s="43"/>
      <c r="B2011" s="44"/>
      <c r="C2011" s="46"/>
      <c r="D2011" s="7"/>
      <c r="E2011" s="7"/>
      <c r="F2011" s="7"/>
      <c r="G2011" s="7"/>
    </row>
    <row r="2012" spans="1:7" x14ac:dyDescent="0.35">
      <c r="A2012" s="43"/>
      <c r="B2012" s="44"/>
      <c r="C2012" s="46"/>
      <c r="D2012" s="7"/>
      <c r="E2012" s="7"/>
      <c r="F2012" s="7"/>
      <c r="G2012" s="7"/>
    </row>
    <row r="2013" spans="1:7" x14ac:dyDescent="0.35">
      <c r="A2013" s="43"/>
      <c r="B2013" s="44"/>
      <c r="C2013" s="46"/>
      <c r="D2013" s="7"/>
      <c r="E2013" s="7"/>
      <c r="F2013" s="7"/>
      <c r="G2013" s="7"/>
    </row>
    <row r="2014" spans="1:7" x14ac:dyDescent="0.35">
      <c r="A2014" s="43"/>
      <c r="B2014" s="44"/>
      <c r="C2014" s="46"/>
      <c r="D2014" s="7"/>
      <c r="E2014" s="7"/>
      <c r="F2014" s="7"/>
      <c r="G2014" s="7"/>
    </row>
    <row r="2015" spans="1:7" x14ac:dyDescent="0.35">
      <c r="A2015" s="43"/>
      <c r="B2015" s="44"/>
      <c r="C2015" s="46"/>
      <c r="D2015" s="7"/>
      <c r="E2015" s="7"/>
      <c r="F2015" s="7"/>
      <c r="G2015" s="7"/>
    </row>
    <row r="2016" spans="1:7" x14ac:dyDescent="0.35">
      <c r="A2016" s="43"/>
      <c r="B2016" s="44"/>
      <c r="C2016" s="46"/>
      <c r="D2016" s="7"/>
      <c r="E2016" s="7"/>
      <c r="F2016" s="7"/>
      <c r="G2016" s="7"/>
    </row>
    <row r="2017" spans="1:7" x14ac:dyDescent="0.35">
      <c r="A2017" s="43"/>
      <c r="B2017" s="44"/>
      <c r="C2017" s="46"/>
      <c r="D2017" s="7"/>
      <c r="E2017" s="7"/>
      <c r="F2017" s="7"/>
      <c r="G2017" s="7"/>
    </row>
    <row r="2018" spans="1:7" x14ac:dyDescent="0.35">
      <c r="A2018" s="43"/>
      <c r="B2018" s="44"/>
      <c r="C2018" s="46"/>
      <c r="D2018" s="7"/>
      <c r="E2018" s="7"/>
      <c r="F2018" s="7"/>
      <c r="G2018" s="7"/>
    </row>
    <row r="2019" spans="1:7" x14ac:dyDescent="0.35">
      <c r="A2019" s="43"/>
      <c r="B2019" s="44"/>
      <c r="C2019" s="46"/>
      <c r="D2019" s="7"/>
      <c r="E2019" s="7"/>
      <c r="F2019" s="7"/>
      <c r="G2019" s="7"/>
    </row>
    <row r="2020" spans="1:7" x14ac:dyDescent="0.35">
      <c r="A2020" s="43"/>
      <c r="B2020" s="44"/>
      <c r="C2020" s="46"/>
      <c r="D2020" s="7"/>
      <c r="E2020" s="7"/>
      <c r="F2020" s="7"/>
      <c r="G2020" s="7"/>
    </row>
    <row r="2021" spans="1:7" x14ac:dyDescent="0.35">
      <c r="A2021" s="43"/>
      <c r="B2021" s="44"/>
      <c r="C2021" s="46"/>
      <c r="D2021" s="7"/>
      <c r="E2021" s="7"/>
      <c r="F2021" s="7"/>
      <c r="G2021" s="7"/>
    </row>
    <row r="2022" spans="1:7" x14ac:dyDescent="0.35">
      <c r="A2022" s="43"/>
      <c r="B2022" s="44"/>
      <c r="C2022" s="46"/>
      <c r="D2022" s="7"/>
      <c r="E2022" s="7"/>
      <c r="F2022" s="7"/>
      <c r="G2022" s="7"/>
    </row>
    <row r="2023" spans="1:7" x14ac:dyDescent="0.35">
      <c r="A2023" s="43"/>
      <c r="B2023" s="44"/>
      <c r="C2023" s="46"/>
      <c r="D2023" s="7"/>
      <c r="E2023" s="7"/>
      <c r="F2023" s="7"/>
      <c r="G2023" s="7"/>
    </row>
    <row r="2024" spans="1:7" x14ac:dyDescent="0.35">
      <c r="A2024" s="43"/>
      <c r="B2024" s="44"/>
      <c r="C2024" s="46"/>
      <c r="D2024" s="7"/>
      <c r="E2024" s="7"/>
      <c r="F2024" s="7"/>
      <c r="G2024" s="7"/>
    </row>
    <row r="2025" spans="1:7" x14ac:dyDescent="0.35">
      <c r="A2025" s="43"/>
      <c r="B2025" s="44"/>
      <c r="C2025" s="46"/>
      <c r="D2025" s="7"/>
      <c r="E2025" s="7"/>
      <c r="F2025" s="7"/>
      <c r="G2025" s="7"/>
    </row>
    <row r="2026" spans="1:7" x14ac:dyDescent="0.35">
      <c r="A2026" s="43"/>
      <c r="B2026" s="44"/>
      <c r="C2026" s="46"/>
      <c r="D2026" s="7"/>
      <c r="E2026" s="7"/>
      <c r="F2026" s="7"/>
      <c r="G2026" s="7"/>
    </row>
    <row r="2027" spans="1:7" x14ac:dyDescent="0.35">
      <c r="A2027" s="43"/>
      <c r="B2027" s="44"/>
      <c r="C2027" s="46"/>
      <c r="D2027" s="7"/>
      <c r="E2027" s="7"/>
      <c r="F2027" s="7"/>
      <c r="G2027" s="7"/>
    </row>
    <row r="2028" spans="1:7" x14ac:dyDescent="0.35">
      <c r="A2028" s="43"/>
      <c r="B2028" s="44"/>
      <c r="C2028" s="46"/>
      <c r="D2028" s="7"/>
      <c r="E2028" s="7"/>
      <c r="F2028" s="7"/>
      <c r="G2028" s="7"/>
    </row>
    <row r="2029" spans="1:7" x14ac:dyDescent="0.35">
      <c r="A2029" s="43"/>
      <c r="B2029" s="44"/>
      <c r="C2029" s="46"/>
      <c r="D2029" s="7"/>
      <c r="E2029" s="7"/>
      <c r="F2029" s="7"/>
      <c r="G2029" s="7"/>
    </row>
    <row r="2030" spans="1:7" x14ac:dyDescent="0.35">
      <c r="A2030" s="43"/>
      <c r="B2030" s="44"/>
      <c r="C2030" s="46"/>
      <c r="D2030" s="7"/>
      <c r="E2030" s="7"/>
      <c r="F2030" s="7"/>
      <c r="G2030" s="7"/>
    </row>
    <row r="2031" spans="1:7" x14ac:dyDescent="0.35">
      <c r="A2031" s="43"/>
      <c r="B2031" s="44"/>
      <c r="C2031" s="46"/>
      <c r="D2031" s="7"/>
      <c r="E2031" s="7"/>
      <c r="F2031" s="7"/>
      <c r="G2031" s="7"/>
    </row>
    <row r="2032" spans="1:7" x14ac:dyDescent="0.35">
      <c r="A2032" s="43"/>
      <c r="B2032" s="44"/>
      <c r="C2032" s="46"/>
      <c r="D2032" s="7"/>
      <c r="E2032" s="7"/>
      <c r="F2032" s="7"/>
      <c r="G2032" s="7"/>
    </row>
    <row r="2033" spans="1:7" x14ac:dyDescent="0.35">
      <c r="A2033" s="43"/>
      <c r="B2033" s="44"/>
      <c r="C2033" s="46"/>
      <c r="D2033" s="7"/>
      <c r="E2033" s="7"/>
      <c r="F2033" s="7"/>
      <c r="G2033" s="7"/>
    </row>
    <row r="2034" spans="1:7" x14ac:dyDescent="0.35">
      <c r="A2034" s="43"/>
      <c r="B2034" s="44"/>
      <c r="C2034" s="46"/>
      <c r="D2034" s="7"/>
      <c r="E2034" s="7"/>
      <c r="F2034" s="7"/>
      <c r="G2034" s="7"/>
    </row>
    <row r="2035" spans="1:7" x14ac:dyDescent="0.35">
      <c r="A2035" s="43"/>
      <c r="B2035" s="44"/>
      <c r="C2035" s="46"/>
      <c r="D2035" s="7"/>
      <c r="E2035" s="7"/>
      <c r="F2035" s="7"/>
      <c r="G2035" s="7"/>
    </row>
    <row r="2036" spans="1:7" x14ac:dyDescent="0.35">
      <c r="A2036" s="43"/>
      <c r="B2036" s="44"/>
      <c r="C2036" s="46"/>
      <c r="D2036" s="7"/>
      <c r="E2036" s="7"/>
      <c r="F2036" s="7"/>
      <c r="G2036" s="7"/>
    </row>
    <row r="2037" spans="1:7" x14ac:dyDescent="0.35">
      <c r="A2037" s="43"/>
      <c r="B2037" s="44"/>
      <c r="C2037" s="46"/>
      <c r="D2037" s="7"/>
      <c r="E2037" s="7"/>
      <c r="F2037" s="7"/>
      <c r="G2037" s="7"/>
    </row>
    <row r="2038" spans="1:7" x14ac:dyDescent="0.35">
      <c r="A2038" s="43"/>
      <c r="B2038" s="44"/>
      <c r="C2038" s="46"/>
      <c r="D2038" s="7"/>
      <c r="E2038" s="7"/>
      <c r="F2038" s="7"/>
      <c r="G2038" s="7"/>
    </row>
    <row r="2039" spans="1:7" x14ac:dyDescent="0.35">
      <c r="A2039" s="43"/>
      <c r="B2039" s="44"/>
      <c r="C2039" s="46"/>
      <c r="D2039" s="7"/>
      <c r="E2039" s="7"/>
      <c r="F2039" s="7"/>
      <c r="G2039" s="7"/>
    </row>
    <row r="2040" spans="1:7" x14ac:dyDescent="0.35">
      <c r="A2040" s="43"/>
      <c r="B2040" s="44"/>
      <c r="C2040" s="46"/>
      <c r="D2040" s="7"/>
      <c r="E2040" s="7"/>
      <c r="F2040" s="7"/>
      <c r="G2040" s="7"/>
    </row>
    <row r="2041" spans="1:7" x14ac:dyDescent="0.35">
      <c r="A2041" s="43"/>
      <c r="B2041" s="44"/>
      <c r="C2041" s="46"/>
      <c r="D2041" s="7"/>
      <c r="E2041" s="7"/>
      <c r="F2041" s="7"/>
      <c r="G2041" s="7"/>
    </row>
    <row r="2042" spans="1:7" x14ac:dyDescent="0.35">
      <c r="A2042" s="43"/>
      <c r="B2042" s="44"/>
      <c r="C2042" s="46"/>
      <c r="D2042" s="7"/>
      <c r="E2042" s="7"/>
      <c r="F2042" s="7"/>
      <c r="G2042" s="7"/>
    </row>
    <row r="2043" spans="1:7" x14ac:dyDescent="0.35">
      <c r="A2043" s="43"/>
      <c r="B2043" s="44"/>
      <c r="C2043" s="46"/>
      <c r="D2043" s="7"/>
      <c r="E2043" s="7"/>
      <c r="F2043" s="7"/>
      <c r="G2043" s="7"/>
    </row>
    <row r="2044" spans="1:7" x14ac:dyDescent="0.35">
      <c r="A2044" s="43"/>
      <c r="B2044" s="44"/>
      <c r="C2044" s="46"/>
      <c r="D2044" s="7"/>
      <c r="E2044" s="7"/>
      <c r="F2044" s="7"/>
      <c r="G2044" s="7"/>
    </row>
    <row r="2045" spans="1:7" x14ac:dyDescent="0.35">
      <c r="A2045" s="43"/>
      <c r="B2045" s="44"/>
      <c r="C2045" s="46"/>
      <c r="D2045" s="7"/>
      <c r="E2045" s="7"/>
      <c r="F2045" s="7"/>
      <c r="G2045" s="7"/>
    </row>
    <row r="2046" spans="1:7" x14ac:dyDescent="0.35">
      <c r="A2046" s="43"/>
      <c r="B2046" s="44"/>
      <c r="C2046" s="46"/>
      <c r="D2046" s="7"/>
      <c r="E2046" s="7"/>
      <c r="F2046" s="7"/>
      <c r="G2046" s="7"/>
    </row>
    <row r="2047" spans="1:7" x14ac:dyDescent="0.35">
      <c r="A2047" s="43"/>
      <c r="B2047" s="44"/>
      <c r="C2047" s="46"/>
      <c r="D2047" s="7"/>
      <c r="E2047" s="7"/>
      <c r="F2047" s="7"/>
      <c r="G2047" s="7"/>
    </row>
    <row r="2048" spans="1:7" x14ac:dyDescent="0.35">
      <c r="A2048" s="43"/>
      <c r="B2048" s="44"/>
      <c r="C2048" s="46"/>
      <c r="D2048" s="7"/>
      <c r="E2048" s="7"/>
      <c r="F2048" s="7"/>
      <c r="G2048" s="7"/>
    </row>
    <row r="2049" spans="1:7" x14ac:dyDescent="0.35">
      <c r="A2049" s="43"/>
      <c r="B2049" s="44"/>
      <c r="C2049" s="46"/>
      <c r="D2049" s="7"/>
      <c r="E2049" s="7"/>
      <c r="F2049" s="7"/>
      <c r="G2049" s="7"/>
    </row>
    <row r="2050" spans="1:7" x14ac:dyDescent="0.35">
      <c r="A2050" s="43"/>
      <c r="B2050" s="44"/>
      <c r="C2050" s="46"/>
      <c r="D2050" s="7"/>
      <c r="E2050" s="7"/>
      <c r="F2050" s="7"/>
      <c r="G2050" s="7"/>
    </row>
    <row r="2051" spans="1:7" x14ac:dyDescent="0.35">
      <c r="A2051" s="43"/>
      <c r="B2051" s="44"/>
      <c r="C2051" s="46"/>
      <c r="D2051" s="7"/>
      <c r="E2051" s="7"/>
      <c r="F2051" s="7"/>
      <c r="G2051" s="7"/>
    </row>
    <row r="2052" spans="1:7" x14ac:dyDescent="0.35">
      <c r="A2052" s="43"/>
      <c r="B2052" s="44"/>
      <c r="C2052" s="46"/>
      <c r="D2052" s="7"/>
      <c r="E2052" s="7"/>
      <c r="F2052" s="7"/>
      <c r="G2052" s="7"/>
    </row>
    <row r="2053" spans="1:7" x14ac:dyDescent="0.35">
      <c r="A2053" s="43"/>
      <c r="B2053" s="44"/>
      <c r="C2053" s="46"/>
      <c r="D2053" s="7"/>
      <c r="E2053" s="7"/>
      <c r="F2053" s="7"/>
      <c r="G2053" s="7"/>
    </row>
    <row r="2054" spans="1:7" x14ac:dyDescent="0.35">
      <c r="A2054" s="43"/>
      <c r="B2054" s="44"/>
      <c r="C2054" s="46"/>
      <c r="D2054" s="7"/>
      <c r="E2054" s="7"/>
      <c r="F2054" s="7"/>
      <c r="G2054" s="7"/>
    </row>
    <row r="2055" spans="1:7" x14ac:dyDescent="0.35">
      <c r="A2055" s="43"/>
      <c r="B2055" s="44"/>
      <c r="C2055" s="46"/>
      <c r="D2055" s="7"/>
      <c r="E2055" s="7"/>
      <c r="F2055" s="7"/>
      <c r="G2055" s="7"/>
    </row>
    <row r="2056" spans="1:7" x14ac:dyDescent="0.35">
      <c r="A2056" s="43"/>
      <c r="B2056" s="44"/>
      <c r="C2056" s="46"/>
      <c r="D2056" s="7"/>
      <c r="E2056" s="7"/>
      <c r="F2056" s="7"/>
      <c r="G2056" s="7"/>
    </row>
    <row r="2057" spans="1:7" x14ac:dyDescent="0.35">
      <c r="A2057" s="43"/>
      <c r="B2057" s="44"/>
      <c r="C2057" s="46"/>
      <c r="D2057" s="7"/>
      <c r="E2057" s="7"/>
      <c r="F2057" s="7"/>
      <c r="G2057" s="7"/>
    </row>
    <row r="2058" spans="1:7" x14ac:dyDescent="0.35">
      <c r="A2058" s="43"/>
      <c r="B2058" s="44"/>
      <c r="C2058" s="46"/>
      <c r="D2058" s="7"/>
      <c r="E2058" s="7"/>
      <c r="F2058" s="7"/>
      <c r="G2058" s="7"/>
    </row>
    <row r="2059" spans="1:7" x14ac:dyDescent="0.35">
      <c r="A2059" s="43"/>
      <c r="B2059" s="44"/>
      <c r="C2059" s="46"/>
      <c r="D2059" s="7"/>
      <c r="E2059" s="7"/>
      <c r="F2059" s="7"/>
      <c r="G2059" s="7"/>
    </row>
    <row r="2060" spans="1:7" x14ac:dyDescent="0.35">
      <c r="A2060" s="43"/>
      <c r="B2060" s="44"/>
      <c r="C2060" s="46"/>
      <c r="D2060" s="7"/>
      <c r="E2060" s="7"/>
      <c r="F2060" s="7"/>
      <c r="G2060" s="7"/>
    </row>
    <row r="2061" spans="1:7" x14ac:dyDescent="0.35">
      <c r="A2061" s="43"/>
      <c r="B2061" s="44"/>
      <c r="C2061" s="46"/>
      <c r="D2061" s="7"/>
      <c r="E2061" s="7"/>
      <c r="F2061" s="7"/>
      <c r="G2061" s="7"/>
    </row>
    <row r="2062" spans="1:7" x14ac:dyDescent="0.35">
      <c r="A2062" s="43"/>
      <c r="B2062" s="44"/>
      <c r="C2062" s="46"/>
      <c r="D2062" s="7"/>
      <c r="E2062" s="7"/>
      <c r="F2062" s="7"/>
      <c r="G2062" s="7"/>
    </row>
    <row r="2063" spans="1:7" x14ac:dyDescent="0.35">
      <c r="A2063" s="43"/>
      <c r="B2063" s="44"/>
      <c r="C2063" s="46"/>
      <c r="D2063" s="7"/>
      <c r="E2063" s="7"/>
      <c r="F2063" s="7"/>
      <c r="G2063" s="7"/>
    </row>
    <row r="2064" spans="1:7" x14ac:dyDescent="0.35">
      <c r="A2064" s="43"/>
      <c r="B2064" s="44"/>
      <c r="C2064" s="46"/>
      <c r="D2064" s="7"/>
      <c r="E2064" s="7"/>
      <c r="F2064" s="7"/>
      <c r="G2064" s="7"/>
    </row>
    <row r="2065" spans="1:7" x14ac:dyDescent="0.35">
      <c r="A2065" s="43"/>
      <c r="B2065" s="44"/>
      <c r="C2065" s="46"/>
      <c r="D2065" s="7"/>
      <c r="E2065" s="7"/>
      <c r="F2065" s="7"/>
      <c r="G2065" s="7"/>
    </row>
    <row r="2066" spans="1:7" x14ac:dyDescent="0.35">
      <c r="A2066" s="43"/>
      <c r="B2066" s="44"/>
      <c r="C2066" s="46"/>
      <c r="D2066" s="7"/>
      <c r="E2066" s="7"/>
      <c r="F2066" s="7"/>
      <c r="G2066" s="7"/>
    </row>
    <row r="2067" spans="1:7" x14ac:dyDescent="0.35">
      <c r="A2067" s="43"/>
      <c r="B2067" s="44"/>
      <c r="C2067" s="46"/>
      <c r="D2067" s="7"/>
      <c r="E2067" s="7"/>
      <c r="F2067" s="7"/>
      <c r="G2067" s="7"/>
    </row>
    <row r="2068" spans="1:7" x14ac:dyDescent="0.35">
      <c r="A2068" s="43"/>
      <c r="B2068" s="44"/>
      <c r="C2068" s="46"/>
      <c r="D2068" s="7"/>
      <c r="E2068" s="7"/>
      <c r="F2068" s="7"/>
      <c r="G2068" s="7"/>
    </row>
    <row r="2069" spans="1:7" x14ac:dyDescent="0.35">
      <c r="A2069" s="43"/>
      <c r="B2069" s="44"/>
      <c r="C2069" s="46"/>
      <c r="D2069" s="7"/>
      <c r="E2069" s="7"/>
      <c r="F2069" s="7"/>
      <c r="G2069" s="7"/>
    </row>
    <row r="2070" spans="1:7" x14ac:dyDescent="0.35">
      <c r="A2070" s="43"/>
      <c r="B2070" s="44"/>
      <c r="C2070" s="46"/>
      <c r="D2070" s="7"/>
      <c r="E2070" s="7"/>
      <c r="F2070" s="7"/>
      <c r="G2070" s="7"/>
    </row>
    <row r="2071" spans="1:7" x14ac:dyDescent="0.35">
      <c r="A2071" s="43"/>
      <c r="B2071" s="44"/>
      <c r="C2071" s="46"/>
      <c r="D2071" s="7"/>
      <c r="E2071" s="7"/>
      <c r="F2071" s="7"/>
      <c r="G2071" s="7"/>
    </row>
    <row r="2072" spans="1:7" x14ac:dyDescent="0.35">
      <c r="A2072" s="43"/>
      <c r="B2072" s="44"/>
      <c r="C2072" s="46"/>
      <c r="D2072" s="7"/>
      <c r="E2072" s="7"/>
      <c r="F2072" s="7"/>
      <c r="G2072" s="7"/>
    </row>
    <row r="2073" spans="1:7" x14ac:dyDescent="0.35">
      <c r="A2073" s="43"/>
      <c r="B2073" s="44"/>
      <c r="C2073" s="46"/>
      <c r="D2073" s="7"/>
      <c r="E2073" s="7"/>
      <c r="F2073" s="7"/>
      <c r="G2073" s="7"/>
    </row>
    <row r="2074" spans="1:7" x14ac:dyDescent="0.35">
      <c r="A2074" s="43"/>
      <c r="B2074" s="44"/>
      <c r="C2074" s="46"/>
      <c r="D2074" s="7"/>
      <c r="E2074" s="7"/>
      <c r="F2074" s="7"/>
      <c r="G2074" s="7"/>
    </row>
    <row r="2075" spans="1:7" x14ac:dyDescent="0.35">
      <c r="A2075" s="43"/>
      <c r="B2075" s="44"/>
      <c r="C2075" s="46"/>
      <c r="D2075" s="7"/>
      <c r="E2075" s="7"/>
      <c r="F2075" s="7"/>
      <c r="G2075" s="7"/>
    </row>
    <row r="2076" spans="1:7" x14ac:dyDescent="0.35">
      <c r="A2076" s="43"/>
      <c r="B2076" s="44"/>
      <c r="C2076" s="46"/>
      <c r="D2076" s="7"/>
      <c r="E2076" s="7"/>
      <c r="F2076" s="7"/>
      <c r="G2076" s="7"/>
    </row>
    <row r="2077" spans="1:7" x14ac:dyDescent="0.35">
      <c r="A2077" s="43"/>
      <c r="B2077" s="44"/>
      <c r="C2077" s="46"/>
      <c r="D2077" s="7"/>
      <c r="E2077" s="7"/>
      <c r="F2077" s="7"/>
      <c r="G2077" s="7"/>
    </row>
    <row r="2078" spans="1:7" x14ac:dyDescent="0.35">
      <c r="A2078" s="43"/>
      <c r="B2078" s="44"/>
      <c r="C2078" s="46"/>
      <c r="D2078" s="7"/>
      <c r="E2078" s="7"/>
      <c r="F2078" s="7"/>
      <c r="G2078" s="7"/>
    </row>
    <row r="2079" spans="1:7" x14ac:dyDescent="0.35">
      <c r="A2079" s="43"/>
      <c r="B2079" s="44"/>
      <c r="C2079" s="46"/>
      <c r="D2079" s="7"/>
      <c r="E2079" s="7"/>
      <c r="F2079" s="7"/>
      <c r="G2079" s="7"/>
    </row>
    <row r="2080" spans="1:7" x14ac:dyDescent="0.35">
      <c r="A2080" s="43"/>
      <c r="B2080" s="44"/>
      <c r="C2080" s="46"/>
      <c r="D2080" s="7"/>
      <c r="E2080" s="7"/>
      <c r="F2080" s="7"/>
      <c r="G2080" s="7"/>
    </row>
    <row r="2081" spans="1:7" x14ac:dyDescent="0.35">
      <c r="A2081" s="43"/>
      <c r="B2081" s="44"/>
      <c r="C2081" s="46"/>
      <c r="D2081" s="7"/>
      <c r="E2081" s="7"/>
      <c r="F2081" s="7"/>
      <c r="G2081" s="7"/>
    </row>
    <row r="2082" spans="1:7" x14ac:dyDescent="0.35">
      <c r="A2082" s="43"/>
      <c r="B2082" s="44"/>
      <c r="C2082" s="46"/>
      <c r="D2082" s="7"/>
      <c r="E2082" s="7"/>
      <c r="F2082" s="7"/>
      <c r="G2082" s="7"/>
    </row>
    <row r="2083" spans="1:7" x14ac:dyDescent="0.35">
      <c r="A2083" s="43"/>
      <c r="B2083" s="44"/>
      <c r="C2083" s="46"/>
      <c r="D2083" s="7"/>
      <c r="E2083" s="7"/>
      <c r="F2083" s="7"/>
      <c r="G2083" s="7"/>
    </row>
    <row r="2084" spans="1:7" x14ac:dyDescent="0.35">
      <c r="A2084" s="43"/>
      <c r="B2084" s="44"/>
      <c r="C2084" s="46"/>
      <c r="D2084" s="7"/>
      <c r="E2084" s="7"/>
      <c r="F2084" s="7"/>
      <c r="G2084" s="7"/>
    </row>
    <row r="2085" spans="1:7" x14ac:dyDescent="0.35">
      <c r="A2085" s="43"/>
      <c r="B2085" s="44"/>
      <c r="C2085" s="46"/>
      <c r="D2085" s="7"/>
      <c r="E2085" s="7"/>
      <c r="F2085" s="7"/>
      <c r="G2085" s="7"/>
    </row>
    <row r="2086" spans="1:7" x14ac:dyDescent="0.35">
      <c r="A2086" s="43"/>
      <c r="B2086" s="44"/>
      <c r="C2086" s="46"/>
      <c r="D2086" s="7"/>
      <c r="E2086" s="7"/>
      <c r="F2086" s="7"/>
      <c r="G2086" s="7"/>
    </row>
    <row r="2087" spans="1:7" x14ac:dyDescent="0.35">
      <c r="A2087" s="43"/>
      <c r="B2087" s="44"/>
      <c r="C2087" s="46"/>
      <c r="D2087" s="7"/>
      <c r="E2087" s="7"/>
      <c r="F2087" s="7"/>
      <c r="G2087" s="7"/>
    </row>
    <row r="2088" spans="1:7" x14ac:dyDescent="0.35">
      <c r="A2088" s="43"/>
      <c r="B2088" s="44"/>
      <c r="C2088" s="46"/>
      <c r="D2088" s="7"/>
      <c r="E2088" s="7"/>
      <c r="F2088" s="7"/>
      <c r="G2088" s="7"/>
    </row>
    <row r="2089" spans="1:7" x14ac:dyDescent="0.35">
      <c r="A2089" s="43"/>
      <c r="B2089" s="44"/>
      <c r="C2089" s="46"/>
      <c r="D2089" s="7"/>
      <c r="E2089" s="7"/>
      <c r="F2089" s="7"/>
      <c r="G2089" s="7"/>
    </row>
    <row r="2090" spans="1:7" x14ac:dyDescent="0.35">
      <c r="A2090" s="43"/>
      <c r="B2090" s="44"/>
      <c r="C2090" s="46"/>
      <c r="D2090" s="7"/>
      <c r="E2090" s="7"/>
      <c r="F2090" s="7"/>
      <c r="G2090" s="7"/>
    </row>
    <row r="2091" spans="1:7" x14ac:dyDescent="0.35">
      <c r="A2091" s="43"/>
      <c r="B2091" s="44"/>
      <c r="C2091" s="46"/>
      <c r="D2091" s="7"/>
      <c r="E2091" s="7"/>
      <c r="F2091" s="7"/>
      <c r="G2091" s="7"/>
    </row>
    <row r="2092" spans="1:7" x14ac:dyDescent="0.35">
      <c r="A2092" s="43"/>
      <c r="B2092" s="44"/>
      <c r="C2092" s="46"/>
      <c r="D2092" s="7"/>
      <c r="E2092" s="7"/>
      <c r="F2092" s="7"/>
      <c r="G2092" s="7"/>
    </row>
    <row r="2093" spans="1:7" x14ac:dyDescent="0.35">
      <c r="A2093" s="43"/>
      <c r="B2093" s="44"/>
      <c r="C2093" s="46"/>
      <c r="D2093" s="7"/>
      <c r="E2093" s="7"/>
      <c r="F2093" s="7"/>
      <c r="G2093" s="7"/>
    </row>
    <row r="2094" spans="1:7" x14ac:dyDescent="0.35">
      <c r="A2094" s="43"/>
      <c r="B2094" s="44"/>
      <c r="C2094" s="46"/>
      <c r="D2094" s="7"/>
      <c r="E2094" s="7"/>
      <c r="F2094" s="7"/>
      <c r="G2094" s="7"/>
    </row>
    <row r="2095" spans="1:7" x14ac:dyDescent="0.35">
      <c r="A2095" s="43"/>
      <c r="B2095" s="44"/>
      <c r="C2095" s="46"/>
      <c r="D2095" s="7"/>
      <c r="E2095" s="7"/>
      <c r="F2095" s="7"/>
      <c r="G2095" s="7"/>
    </row>
    <row r="2096" spans="1:7" x14ac:dyDescent="0.35">
      <c r="A2096" s="43"/>
      <c r="B2096" s="44"/>
      <c r="C2096" s="46"/>
      <c r="D2096" s="7"/>
      <c r="E2096" s="7"/>
      <c r="F2096" s="7"/>
      <c r="G2096" s="7"/>
    </row>
    <row r="2097" spans="1:7" x14ac:dyDescent="0.35">
      <c r="A2097" s="43"/>
      <c r="B2097" s="44"/>
      <c r="C2097" s="46"/>
      <c r="D2097" s="7"/>
      <c r="E2097" s="7"/>
      <c r="F2097" s="7"/>
      <c r="G2097" s="7"/>
    </row>
    <row r="2098" spans="1:7" x14ac:dyDescent="0.35">
      <c r="A2098" s="43"/>
      <c r="B2098" s="44"/>
      <c r="C2098" s="46"/>
      <c r="D2098" s="7"/>
      <c r="E2098" s="7"/>
      <c r="F2098" s="7"/>
      <c r="G2098" s="7"/>
    </row>
    <row r="2099" spans="1:7" x14ac:dyDescent="0.35">
      <c r="A2099" s="43"/>
      <c r="B2099" s="44"/>
      <c r="C2099" s="46"/>
      <c r="D2099" s="7"/>
      <c r="E2099" s="7"/>
      <c r="F2099" s="7"/>
      <c r="G2099" s="7"/>
    </row>
    <row r="2100" spans="1:7" x14ac:dyDescent="0.35">
      <c r="A2100" s="43"/>
      <c r="B2100" s="44"/>
      <c r="C2100" s="46"/>
      <c r="D2100" s="7"/>
      <c r="E2100" s="7"/>
      <c r="F2100" s="7"/>
      <c r="G2100" s="7"/>
    </row>
    <row r="2101" spans="1:7" x14ac:dyDescent="0.35">
      <c r="A2101" s="43"/>
      <c r="B2101" s="44"/>
      <c r="C2101" s="46"/>
      <c r="D2101" s="7"/>
      <c r="E2101" s="7"/>
      <c r="F2101" s="7"/>
      <c r="G2101" s="7"/>
    </row>
    <row r="2102" spans="1:7" x14ac:dyDescent="0.35">
      <c r="A2102" s="43"/>
      <c r="B2102" s="44"/>
      <c r="C2102" s="46"/>
      <c r="D2102" s="7"/>
      <c r="E2102" s="7"/>
      <c r="F2102" s="7"/>
      <c r="G2102" s="7"/>
    </row>
    <row r="2103" spans="1:7" x14ac:dyDescent="0.35">
      <c r="A2103" s="43"/>
      <c r="B2103" s="44"/>
      <c r="C2103" s="46"/>
      <c r="D2103" s="7"/>
      <c r="E2103" s="7"/>
      <c r="F2103" s="7"/>
      <c r="G2103" s="7"/>
    </row>
    <row r="2104" spans="1:7" x14ac:dyDescent="0.35">
      <c r="A2104" s="43"/>
      <c r="B2104" s="44"/>
      <c r="C2104" s="46"/>
      <c r="D2104" s="7"/>
      <c r="E2104" s="7"/>
      <c r="F2104" s="7"/>
      <c r="G2104" s="7"/>
    </row>
    <row r="2105" spans="1:7" x14ac:dyDescent="0.35">
      <c r="A2105" s="43"/>
      <c r="B2105" s="44"/>
      <c r="C2105" s="46"/>
      <c r="D2105" s="7"/>
      <c r="E2105" s="7"/>
      <c r="F2105" s="7"/>
      <c r="G2105" s="7"/>
    </row>
    <row r="2106" spans="1:7" x14ac:dyDescent="0.35">
      <c r="A2106" s="43"/>
      <c r="B2106" s="44"/>
      <c r="C2106" s="46"/>
      <c r="D2106" s="7"/>
      <c r="E2106" s="7"/>
      <c r="F2106" s="7"/>
      <c r="G2106" s="7"/>
    </row>
    <row r="2107" spans="1:7" x14ac:dyDescent="0.35">
      <c r="A2107" s="43"/>
      <c r="B2107" s="44"/>
      <c r="C2107" s="46"/>
      <c r="D2107" s="7"/>
      <c r="E2107" s="7"/>
      <c r="F2107" s="7"/>
      <c r="G2107" s="7"/>
    </row>
    <row r="2108" spans="1:7" x14ac:dyDescent="0.35">
      <c r="A2108" s="43"/>
      <c r="B2108" s="44"/>
      <c r="C2108" s="46"/>
      <c r="D2108" s="7"/>
      <c r="E2108" s="7"/>
      <c r="F2108" s="7"/>
      <c r="G2108" s="7"/>
    </row>
    <row r="2109" spans="1:7" x14ac:dyDescent="0.35">
      <c r="A2109" s="43"/>
      <c r="B2109" s="44"/>
      <c r="C2109" s="46"/>
      <c r="D2109" s="7"/>
      <c r="E2109" s="7"/>
      <c r="F2109" s="7"/>
      <c r="G2109" s="7"/>
    </row>
    <row r="2110" spans="1:7" x14ac:dyDescent="0.35">
      <c r="A2110" s="43"/>
      <c r="B2110" s="44"/>
      <c r="C2110" s="46"/>
      <c r="D2110" s="7"/>
      <c r="E2110" s="7"/>
      <c r="F2110" s="7"/>
      <c r="G2110" s="7"/>
    </row>
    <row r="2111" spans="1:7" x14ac:dyDescent="0.35">
      <c r="A2111" s="43"/>
      <c r="B2111" s="44"/>
      <c r="C2111" s="46"/>
      <c r="D2111" s="7"/>
      <c r="E2111" s="7"/>
      <c r="F2111" s="7"/>
      <c r="G2111" s="7"/>
    </row>
    <row r="2112" spans="1:7" x14ac:dyDescent="0.35">
      <c r="A2112" s="43"/>
      <c r="B2112" s="44"/>
      <c r="C2112" s="46"/>
      <c r="D2112" s="7"/>
      <c r="E2112" s="7"/>
      <c r="F2112" s="7"/>
      <c r="G2112" s="7"/>
    </row>
    <row r="2113" spans="1:7" x14ac:dyDescent="0.35">
      <c r="A2113" s="43"/>
      <c r="B2113" s="44"/>
      <c r="C2113" s="46"/>
      <c r="D2113" s="7"/>
      <c r="E2113" s="7"/>
      <c r="F2113" s="7"/>
      <c r="G2113" s="7"/>
    </row>
    <row r="2114" spans="1:7" x14ac:dyDescent="0.35">
      <c r="A2114" s="43"/>
      <c r="B2114" s="44"/>
      <c r="C2114" s="46"/>
      <c r="D2114" s="7"/>
      <c r="E2114" s="7"/>
      <c r="F2114" s="7"/>
      <c r="G2114" s="7"/>
    </row>
    <row r="2115" spans="1:7" x14ac:dyDescent="0.35">
      <c r="A2115" s="43"/>
      <c r="B2115" s="44"/>
      <c r="C2115" s="46"/>
      <c r="D2115" s="7"/>
      <c r="E2115" s="7"/>
      <c r="F2115" s="7"/>
      <c r="G2115" s="7"/>
    </row>
    <row r="2116" spans="1:7" x14ac:dyDescent="0.35">
      <c r="A2116" s="43"/>
      <c r="B2116" s="44"/>
      <c r="C2116" s="46"/>
      <c r="D2116" s="7"/>
      <c r="E2116" s="7"/>
      <c r="F2116" s="7"/>
      <c r="G2116" s="7"/>
    </row>
    <row r="2117" spans="1:7" x14ac:dyDescent="0.35">
      <c r="A2117" s="43"/>
      <c r="B2117" s="44"/>
      <c r="C2117" s="46"/>
      <c r="D2117" s="7"/>
      <c r="E2117" s="7"/>
      <c r="F2117" s="7"/>
      <c r="G2117" s="7"/>
    </row>
    <row r="2118" spans="1:7" x14ac:dyDescent="0.35">
      <c r="A2118" s="43"/>
      <c r="B2118" s="44"/>
      <c r="C2118" s="46"/>
      <c r="D2118" s="7"/>
      <c r="E2118" s="7"/>
      <c r="F2118" s="7"/>
      <c r="G2118" s="7"/>
    </row>
    <row r="2119" spans="1:7" x14ac:dyDescent="0.35">
      <c r="A2119" s="43"/>
      <c r="B2119" s="44"/>
      <c r="C2119" s="46"/>
      <c r="D2119" s="7"/>
      <c r="E2119" s="7"/>
      <c r="F2119" s="7"/>
      <c r="G2119" s="7"/>
    </row>
    <row r="2120" spans="1:7" x14ac:dyDescent="0.35">
      <c r="A2120" s="43"/>
      <c r="B2120" s="44"/>
      <c r="C2120" s="46"/>
      <c r="D2120" s="7"/>
      <c r="E2120" s="7"/>
      <c r="F2120" s="7"/>
      <c r="G2120" s="7"/>
    </row>
    <row r="2121" spans="1:7" x14ac:dyDescent="0.35">
      <c r="A2121" s="43"/>
      <c r="B2121" s="44"/>
      <c r="C2121" s="46"/>
      <c r="D2121" s="7"/>
      <c r="E2121" s="7"/>
      <c r="F2121" s="7"/>
      <c r="G2121" s="7"/>
    </row>
    <row r="2122" spans="1:7" x14ac:dyDescent="0.35">
      <c r="A2122" s="43"/>
      <c r="B2122" s="44"/>
      <c r="C2122" s="46"/>
      <c r="D2122" s="7"/>
      <c r="E2122" s="7"/>
      <c r="F2122" s="7"/>
      <c r="G2122" s="7"/>
    </row>
    <row r="2123" spans="1:7" x14ac:dyDescent="0.35">
      <c r="A2123" s="43"/>
      <c r="B2123" s="44"/>
      <c r="C2123" s="46"/>
      <c r="D2123" s="7"/>
      <c r="E2123" s="7"/>
      <c r="F2123" s="7"/>
      <c r="G2123" s="7"/>
    </row>
    <row r="2124" spans="1:7" x14ac:dyDescent="0.35">
      <c r="A2124" s="43"/>
      <c r="B2124" s="44"/>
      <c r="C2124" s="46"/>
      <c r="D2124" s="7"/>
      <c r="E2124" s="7"/>
      <c r="F2124" s="7"/>
      <c r="G2124" s="7"/>
    </row>
    <row r="2125" spans="1:7" x14ac:dyDescent="0.35">
      <c r="A2125" s="43"/>
      <c r="B2125" s="44"/>
      <c r="C2125" s="46"/>
      <c r="D2125" s="7"/>
      <c r="E2125" s="7"/>
      <c r="F2125" s="7"/>
      <c r="G2125" s="7"/>
    </row>
    <row r="2126" spans="1:7" x14ac:dyDescent="0.35">
      <c r="A2126" s="43"/>
      <c r="B2126" s="44"/>
      <c r="C2126" s="46"/>
      <c r="D2126" s="7"/>
      <c r="E2126" s="7"/>
      <c r="F2126" s="7"/>
      <c r="G2126" s="7"/>
    </row>
    <row r="2127" spans="1:7" x14ac:dyDescent="0.35">
      <c r="A2127" s="43"/>
      <c r="B2127" s="44"/>
      <c r="C2127" s="46"/>
      <c r="D2127" s="7"/>
      <c r="E2127" s="7"/>
      <c r="F2127" s="7"/>
      <c r="G2127" s="7"/>
    </row>
    <row r="2128" spans="1:7" x14ac:dyDescent="0.35">
      <c r="A2128" s="43"/>
      <c r="B2128" s="44"/>
      <c r="C2128" s="46"/>
      <c r="D2128" s="7"/>
      <c r="E2128" s="7"/>
      <c r="F2128" s="7"/>
      <c r="G2128" s="7"/>
    </row>
    <row r="2129" spans="1:7" x14ac:dyDescent="0.35">
      <c r="A2129" s="43"/>
      <c r="B2129" s="44"/>
      <c r="C2129" s="46"/>
      <c r="D2129" s="7"/>
      <c r="E2129" s="7"/>
      <c r="F2129" s="7"/>
      <c r="G2129" s="7"/>
    </row>
    <row r="2130" spans="1:7" x14ac:dyDescent="0.35">
      <c r="A2130" s="43"/>
      <c r="B2130" s="44"/>
      <c r="C2130" s="46"/>
      <c r="D2130" s="7"/>
      <c r="E2130" s="7"/>
      <c r="F2130" s="7"/>
      <c r="G2130" s="7"/>
    </row>
    <row r="2131" spans="1:7" x14ac:dyDescent="0.35">
      <c r="A2131" s="43"/>
      <c r="B2131" s="44"/>
      <c r="C2131" s="46"/>
      <c r="D2131" s="7"/>
      <c r="E2131" s="7"/>
      <c r="F2131" s="7"/>
      <c r="G2131" s="7"/>
    </row>
    <row r="2132" spans="1:7" x14ac:dyDescent="0.35">
      <c r="A2132" s="43"/>
      <c r="B2132" s="44"/>
      <c r="C2132" s="46"/>
      <c r="D2132" s="7"/>
      <c r="E2132" s="7"/>
      <c r="F2132" s="7"/>
      <c r="G2132" s="7"/>
    </row>
    <row r="2133" spans="1:7" x14ac:dyDescent="0.35">
      <c r="A2133" s="43"/>
      <c r="B2133" s="44"/>
      <c r="C2133" s="46"/>
      <c r="D2133" s="7"/>
      <c r="E2133" s="7"/>
      <c r="F2133" s="7"/>
      <c r="G2133" s="7"/>
    </row>
    <row r="2134" spans="1:7" x14ac:dyDescent="0.35">
      <c r="A2134" s="43"/>
      <c r="B2134" s="44"/>
      <c r="C2134" s="46"/>
      <c r="D2134" s="7"/>
      <c r="E2134" s="7"/>
      <c r="F2134" s="7"/>
      <c r="G2134" s="7"/>
    </row>
    <row r="2135" spans="1:7" x14ac:dyDescent="0.35">
      <c r="A2135" s="43"/>
      <c r="B2135" s="44"/>
      <c r="C2135" s="46"/>
      <c r="D2135" s="7"/>
      <c r="E2135" s="7"/>
      <c r="F2135" s="7"/>
      <c r="G2135" s="7"/>
    </row>
    <row r="2136" spans="1:7" x14ac:dyDescent="0.35">
      <c r="A2136" s="43"/>
      <c r="B2136" s="44"/>
      <c r="C2136" s="46"/>
      <c r="D2136" s="7"/>
      <c r="E2136" s="7"/>
      <c r="F2136" s="7"/>
      <c r="G2136" s="7"/>
    </row>
    <row r="2137" spans="1:7" x14ac:dyDescent="0.35">
      <c r="A2137" s="43"/>
      <c r="B2137" s="44"/>
      <c r="C2137" s="46"/>
      <c r="D2137" s="7"/>
      <c r="E2137" s="7"/>
      <c r="F2137" s="7"/>
      <c r="G2137" s="7"/>
    </row>
    <row r="2138" spans="1:7" x14ac:dyDescent="0.35">
      <c r="A2138" s="43"/>
      <c r="B2138" s="44"/>
      <c r="C2138" s="46"/>
      <c r="D2138" s="7"/>
      <c r="E2138" s="7"/>
      <c r="F2138" s="7"/>
      <c r="G2138" s="7"/>
    </row>
    <row r="2139" spans="1:7" x14ac:dyDescent="0.35">
      <c r="A2139" s="43"/>
      <c r="B2139" s="44"/>
      <c r="C2139" s="46"/>
      <c r="D2139" s="7"/>
      <c r="E2139" s="7"/>
      <c r="F2139" s="7"/>
      <c r="G2139" s="7"/>
    </row>
    <row r="2140" spans="1:7" x14ac:dyDescent="0.35">
      <c r="A2140" s="43"/>
      <c r="B2140" s="44"/>
      <c r="C2140" s="46"/>
      <c r="D2140" s="7"/>
      <c r="E2140" s="7"/>
      <c r="F2140" s="7"/>
      <c r="G2140" s="7"/>
    </row>
    <row r="2141" spans="1:7" x14ac:dyDescent="0.35">
      <c r="A2141" s="43"/>
      <c r="B2141" s="44"/>
      <c r="C2141" s="46"/>
      <c r="D2141" s="7"/>
      <c r="E2141" s="7"/>
      <c r="F2141" s="7"/>
      <c r="G2141" s="7"/>
    </row>
    <row r="2142" spans="1:7" x14ac:dyDescent="0.35">
      <c r="A2142" s="43"/>
      <c r="B2142" s="44"/>
      <c r="C2142" s="46"/>
      <c r="D2142" s="7"/>
      <c r="E2142" s="7"/>
      <c r="F2142" s="7"/>
      <c r="G2142" s="7"/>
    </row>
    <row r="2143" spans="1:7" x14ac:dyDescent="0.35">
      <c r="A2143" s="43"/>
      <c r="B2143" s="44"/>
      <c r="C2143" s="46"/>
      <c r="D2143" s="7"/>
      <c r="E2143" s="7"/>
      <c r="F2143" s="7"/>
      <c r="G2143" s="7"/>
    </row>
    <row r="2144" spans="1:7" x14ac:dyDescent="0.35">
      <c r="A2144" s="43"/>
      <c r="B2144" s="44"/>
      <c r="C2144" s="46"/>
      <c r="D2144" s="7"/>
      <c r="E2144" s="7"/>
      <c r="F2144" s="7"/>
      <c r="G2144" s="7"/>
    </row>
    <row r="2145" spans="1:7" x14ac:dyDescent="0.35">
      <c r="A2145" s="43"/>
      <c r="B2145" s="44"/>
      <c r="C2145" s="46"/>
      <c r="D2145" s="7"/>
      <c r="E2145" s="7"/>
      <c r="F2145" s="7"/>
      <c r="G2145" s="7"/>
    </row>
    <row r="2146" spans="1:7" x14ac:dyDescent="0.35">
      <c r="A2146" s="43"/>
      <c r="B2146" s="44"/>
      <c r="C2146" s="46"/>
      <c r="D2146" s="7"/>
      <c r="E2146" s="7"/>
      <c r="F2146" s="7"/>
      <c r="G2146" s="7"/>
    </row>
    <row r="2147" spans="1:7" x14ac:dyDescent="0.35">
      <c r="A2147" s="43"/>
      <c r="B2147" s="44"/>
      <c r="C2147" s="46"/>
      <c r="D2147" s="7"/>
      <c r="E2147" s="7"/>
      <c r="F2147" s="7"/>
      <c r="G2147" s="7"/>
    </row>
    <row r="2148" spans="1:7" x14ac:dyDescent="0.35">
      <c r="A2148" s="43"/>
      <c r="B2148" s="44"/>
      <c r="C2148" s="46"/>
      <c r="D2148" s="7"/>
      <c r="E2148" s="7"/>
      <c r="F2148" s="7"/>
      <c r="G2148" s="7"/>
    </row>
    <row r="2149" spans="1:7" x14ac:dyDescent="0.35">
      <c r="A2149" s="43"/>
      <c r="B2149" s="44"/>
      <c r="C2149" s="46"/>
      <c r="D2149" s="7"/>
      <c r="E2149" s="7"/>
      <c r="F2149" s="7"/>
      <c r="G2149" s="7"/>
    </row>
    <row r="2150" spans="1:7" x14ac:dyDescent="0.35">
      <c r="A2150" s="43"/>
      <c r="B2150" s="44"/>
      <c r="C2150" s="46"/>
      <c r="D2150" s="7"/>
      <c r="E2150" s="7"/>
      <c r="F2150" s="7"/>
      <c r="G2150" s="7"/>
    </row>
    <row r="2151" spans="1:7" x14ac:dyDescent="0.35">
      <c r="A2151" s="43"/>
      <c r="B2151" s="44"/>
      <c r="C2151" s="46"/>
      <c r="D2151" s="7"/>
      <c r="E2151" s="7"/>
      <c r="F2151" s="7"/>
      <c r="G2151" s="7"/>
    </row>
    <row r="2152" spans="1:7" x14ac:dyDescent="0.35">
      <c r="A2152" s="43"/>
      <c r="B2152" s="44"/>
      <c r="C2152" s="46"/>
      <c r="D2152" s="7"/>
      <c r="E2152" s="7"/>
      <c r="F2152" s="7"/>
      <c r="G2152" s="7"/>
    </row>
    <row r="2153" spans="1:7" x14ac:dyDescent="0.35">
      <c r="A2153" s="43"/>
      <c r="B2153" s="44"/>
      <c r="C2153" s="46"/>
      <c r="D2153" s="7"/>
      <c r="E2153" s="7"/>
      <c r="F2153" s="7"/>
      <c r="G2153" s="7"/>
    </row>
    <row r="2154" spans="1:7" x14ac:dyDescent="0.35">
      <c r="A2154" s="43"/>
      <c r="B2154" s="44"/>
      <c r="C2154" s="46"/>
      <c r="D2154" s="7"/>
      <c r="E2154" s="7"/>
      <c r="F2154" s="7"/>
      <c r="G2154" s="7"/>
    </row>
    <row r="2155" spans="1:7" x14ac:dyDescent="0.35">
      <c r="A2155" s="43"/>
      <c r="B2155" s="44"/>
      <c r="C2155" s="46"/>
      <c r="D2155" s="7"/>
      <c r="E2155" s="7"/>
      <c r="F2155" s="7"/>
      <c r="G2155" s="7"/>
    </row>
    <row r="2156" spans="1:7" x14ac:dyDescent="0.35">
      <c r="A2156" s="43"/>
      <c r="B2156" s="44"/>
      <c r="C2156" s="46"/>
      <c r="D2156" s="7"/>
      <c r="E2156" s="7"/>
      <c r="F2156" s="7"/>
      <c r="G2156" s="7"/>
    </row>
    <row r="2157" spans="1:7" x14ac:dyDescent="0.35">
      <c r="A2157" s="43"/>
      <c r="B2157" s="44"/>
      <c r="C2157" s="46"/>
      <c r="D2157" s="7"/>
      <c r="E2157" s="7"/>
      <c r="F2157" s="7"/>
      <c r="G2157" s="7"/>
    </row>
    <row r="2158" spans="1:7" x14ac:dyDescent="0.35">
      <c r="A2158" s="43"/>
      <c r="B2158" s="44"/>
      <c r="C2158" s="46"/>
      <c r="D2158" s="7"/>
      <c r="E2158" s="7"/>
      <c r="F2158" s="7"/>
      <c r="G2158" s="7"/>
    </row>
    <row r="2159" spans="1:7" x14ac:dyDescent="0.35">
      <c r="A2159" s="43"/>
      <c r="B2159" s="44"/>
      <c r="C2159" s="46"/>
      <c r="D2159" s="7"/>
      <c r="E2159" s="7"/>
      <c r="F2159" s="7"/>
      <c r="G2159" s="7"/>
    </row>
    <row r="2160" spans="1:7" x14ac:dyDescent="0.35">
      <c r="A2160" s="43"/>
      <c r="B2160" s="44"/>
      <c r="C2160" s="46"/>
      <c r="D2160" s="7"/>
      <c r="E2160" s="7"/>
      <c r="F2160" s="7"/>
      <c r="G2160" s="7"/>
    </row>
    <row r="2161" spans="1:7" x14ac:dyDescent="0.35">
      <c r="A2161" s="43"/>
      <c r="B2161" s="44"/>
      <c r="C2161" s="46"/>
      <c r="D2161" s="7"/>
      <c r="E2161" s="7"/>
      <c r="F2161" s="7"/>
      <c r="G2161" s="7"/>
    </row>
    <row r="2162" spans="1:7" x14ac:dyDescent="0.35">
      <c r="A2162" s="43"/>
      <c r="B2162" s="44"/>
      <c r="C2162" s="46"/>
      <c r="D2162" s="7"/>
      <c r="E2162" s="7"/>
      <c r="F2162" s="7"/>
      <c r="G2162" s="7"/>
    </row>
    <row r="2163" spans="1:7" x14ac:dyDescent="0.35">
      <c r="A2163" s="43"/>
      <c r="B2163" s="44"/>
      <c r="C2163" s="46"/>
      <c r="D2163" s="7"/>
      <c r="E2163" s="7"/>
      <c r="F2163" s="7"/>
      <c r="G2163" s="7"/>
    </row>
    <row r="2164" spans="1:7" x14ac:dyDescent="0.35">
      <c r="A2164" s="43"/>
      <c r="B2164" s="44"/>
      <c r="C2164" s="46"/>
      <c r="D2164" s="7"/>
      <c r="E2164" s="7"/>
      <c r="F2164" s="7"/>
      <c r="G2164" s="7"/>
    </row>
    <row r="2165" spans="1:7" x14ac:dyDescent="0.35">
      <c r="A2165" s="43"/>
      <c r="B2165" s="44"/>
      <c r="C2165" s="46"/>
      <c r="D2165" s="7"/>
      <c r="E2165" s="7"/>
      <c r="F2165" s="7"/>
      <c r="G2165" s="7"/>
    </row>
    <row r="2166" spans="1:7" x14ac:dyDescent="0.35">
      <c r="A2166" s="43"/>
      <c r="B2166" s="44"/>
      <c r="C2166" s="46"/>
      <c r="D2166" s="7"/>
      <c r="E2166" s="7"/>
      <c r="F2166" s="7"/>
      <c r="G2166" s="7"/>
    </row>
    <row r="2167" spans="1:7" x14ac:dyDescent="0.35">
      <c r="A2167" s="43"/>
      <c r="B2167" s="44"/>
      <c r="C2167" s="46"/>
      <c r="D2167" s="7"/>
      <c r="E2167" s="7"/>
      <c r="F2167" s="7"/>
      <c r="G2167" s="7"/>
    </row>
    <row r="2168" spans="1:7" x14ac:dyDescent="0.35">
      <c r="A2168" s="43"/>
      <c r="B2168" s="44"/>
      <c r="C2168" s="46"/>
      <c r="D2168" s="7"/>
      <c r="E2168" s="7"/>
      <c r="F2168" s="7"/>
      <c r="G2168" s="7"/>
    </row>
    <row r="2169" spans="1:7" x14ac:dyDescent="0.35">
      <c r="A2169" s="43"/>
      <c r="B2169" s="44"/>
      <c r="C2169" s="46"/>
      <c r="D2169" s="7"/>
      <c r="E2169" s="7"/>
      <c r="F2169" s="7"/>
      <c r="G2169" s="7"/>
    </row>
    <row r="2170" spans="1:7" x14ac:dyDescent="0.35">
      <c r="A2170" s="43"/>
      <c r="B2170" s="44"/>
      <c r="C2170" s="46"/>
      <c r="D2170" s="7"/>
      <c r="E2170" s="7"/>
      <c r="F2170" s="7"/>
      <c r="G2170" s="7"/>
    </row>
    <row r="2171" spans="1:7" x14ac:dyDescent="0.35">
      <c r="A2171" s="43"/>
      <c r="B2171" s="44"/>
      <c r="C2171" s="46"/>
      <c r="D2171" s="7"/>
      <c r="E2171" s="7"/>
      <c r="F2171" s="7"/>
      <c r="G2171" s="7"/>
    </row>
    <row r="2172" spans="1:7" x14ac:dyDescent="0.35">
      <c r="A2172" s="43"/>
      <c r="B2172" s="44"/>
      <c r="C2172" s="46"/>
      <c r="D2172" s="7"/>
      <c r="E2172" s="7"/>
      <c r="F2172" s="7"/>
      <c r="G2172" s="7"/>
    </row>
    <row r="2173" spans="1:7" x14ac:dyDescent="0.35">
      <c r="A2173" s="43"/>
      <c r="B2173" s="44"/>
      <c r="C2173" s="46"/>
      <c r="D2173" s="7"/>
      <c r="E2173" s="7"/>
      <c r="F2173" s="7"/>
      <c r="G2173" s="7"/>
    </row>
    <row r="2174" spans="1:7" x14ac:dyDescent="0.35">
      <c r="A2174" s="43"/>
      <c r="B2174" s="44"/>
      <c r="C2174" s="46"/>
      <c r="D2174" s="7"/>
      <c r="E2174" s="7"/>
      <c r="F2174" s="7"/>
      <c r="G2174" s="7"/>
    </row>
    <row r="2175" spans="1:7" x14ac:dyDescent="0.35">
      <c r="A2175" s="43"/>
      <c r="B2175" s="44"/>
      <c r="C2175" s="46"/>
      <c r="D2175" s="7"/>
      <c r="E2175" s="7"/>
      <c r="F2175" s="7"/>
      <c r="G2175" s="7"/>
    </row>
    <row r="2176" spans="1:7" x14ac:dyDescent="0.35">
      <c r="A2176" s="43"/>
      <c r="B2176" s="44"/>
      <c r="C2176" s="46"/>
      <c r="D2176" s="7"/>
      <c r="E2176" s="7"/>
      <c r="F2176" s="7"/>
      <c r="G2176" s="7"/>
    </row>
    <row r="2177" spans="1:7" x14ac:dyDescent="0.35">
      <c r="A2177" s="43"/>
      <c r="B2177" s="44"/>
      <c r="C2177" s="46"/>
      <c r="D2177" s="7"/>
      <c r="E2177" s="7"/>
      <c r="F2177" s="7"/>
      <c r="G2177" s="7"/>
    </row>
    <row r="2178" spans="1:7" x14ac:dyDescent="0.35">
      <c r="A2178" s="43"/>
      <c r="B2178" s="44"/>
      <c r="C2178" s="46"/>
      <c r="D2178" s="7"/>
      <c r="E2178" s="7"/>
      <c r="F2178" s="7"/>
      <c r="G2178" s="7"/>
    </row>
    <row r="2179" spans="1:7" x14ac:dyDescent="0.35">
      <c r="A2179" s="43"/>
      <c r="B2179" s="44"/>
      <c r="C2179" s="46"/>
      <c r="D2179" s="7"/>
      <c r="E2179" s="7"/>
      <c r="F2179" s="7"/>
      <c r="G2179" s="7"/>
    </row>
    <row r="2180" spans="1:7" x14ac:dyDescent="0.35">
      <c r="A2180" s="43"/>
      <c r="B2180" s="44"/>
      <c r="C2180" s="46"/>
      <c r="D2180" s="7"/>
      <c r="E2180" s="7"/>
      <c r="F2180" s="7"/>
      <c r="G2180" s="7"/>
    </row>
    <row r="2181" spans="1:7" x14ac:dyDescent="0.35">
      <c r="A2181" s="43"/>
      <c r="B2181" s="44"/>
      <c r="C2181" s="46"/>
      <c r="D2181" s="7"/>
      <c r="E2181" s="7"/>
      <c r="F2181" s="7"/>
      <c r="G2181" s="7"/>
    </row>
    <row r="2182" spans="1:7" x14ac:dyDescent="0.35">
      <c r="A2182" s="43"/>
      <c r="B2182" s="44"/>
      <c r="C2182" s="46"/>
      <c r="D2182" s="7"/>
      <c r="E2182" s="7"/>
      <c r="F2182" s="7"/>
      <c r="G2182" s="7"/>
    </row>
    <row r="2183" spans="1:7" x14ac:dyDescent="0.35">
      <c r="A2183" s="43"/>
      <c r="B2183" s="44"/>
      <c r="C2183" s="46"/>
      <c r="D2183" s="7"/>
      <c r="E2183" s="7"/>
      <c r="F2183" s="7"/>
      <c r="G2183" s="7"/>
    </row>
    <row r="2184" spans="1:7" x14ac:dyDescent="0.35">
      <c r="A2184" s="43"/>
      <c r="B2184" s="44"/>
      <c r="C2184" s="46"/>
      <c r="D2184" s="7"/>
      <c r="E2184" s="7"/>
      <c r="F2184" s="7"/>
      <c r="G2184" s="7"/>
    </row>
    <row r="2185" spans="1:7" x14ac:dyDescent="0.35">
      <c r="A2185" s="43"/>
      <c r="B2185" s="44"/>
      <c r="C2185" s="46"/>
      <c r="D2185" s="7"/>
      <c r="E2185" s="7"/>
      <c r="F2185" s="7"/>
      <c r="G2185" s="7"/>
    </row>
    <row r="2186" spans="1:7" x14ac:dyDescent="0.35">
      <c r="A2186" s="43"/>
      <c r="B2186" s="44"/>
      <c r="C2186" s="46"/>
      <c r="D2186" s="7"/>
      <c r="E2186" s="7"/>
      <c r="F2186" s="7"/>
      <c r="G2186" s="7"/>
    </row>
    <row r="2187" spans="1:7" x14ac:dyDescent="0.35">
      <c r="A2187" s="43"/>
      <c r="B2187" s="44"/>
      <c r="C2187" s="46"/>
      <c r="D2187" s="7"/>
      <c r="E2187" s="7"/>
      <c r="F2187" s="7"/>
      <c r="G2187" s="7"/>
    </row>
    <row r="2188" spans="1:7" x14ac:dyDescent="0.35">
      <c r="A2188" s="43"/>
      <c r="B2188" s="44"/>
      <c r="C2188" s="46"/>
      <c r="D2188" s="7"/>
      <c r="E2188" s="7"/>
      <c r="F2188" s="7"/>
      <c r="G2188" s="7"/>
    </row>
    <row r="2189" spans="1:7" x14ac:dyDescent="0.35">
      <c r="A2189" s="43"/>
      <c r="B2189" s="44"/>
      <c r="C2189" s="46"/>
      <c r="D2189" s="7"/>
      <c r="E2189" s="7"/>
      <c r="F2189" s="7"/>
      <c r="G2189" s="7"/>
    </row>
    <row r="2190" spans="1:7" x14ac:dyDescent="0.35">
      <c r="A2190" s="43"/>
      <c r="B2190" s="44"/>
      <c r="C2190" s="46"/>
      <c r="D2190" s="7"/>
      <c r="E2190" s="7"/>
      <c r="F2190" s="7"/>
      <c r="G2190" s="7"/>
    </row>
    <row r="2191" spans="1:7" x14ac:dyDescent="0.35">
      <c r="A2191" s="43"/>
      <c r="B2191" s="44"/>
      <c r="C2191" s="46"/>
      <c r="D2191" s="7"/>
      <c r="E2191" s="7"/>
      <c r="F2191" s="7"/>
      <c r="G2191" s="7"/>
    </row>
    <row r="2192" spans="1:7" x14ac:dyDescent="0.35">
      <c r="A2192" s="43"/>
      <c r="B2192" s="44"/>
      <c r="C2192" s="46"/>
      <c r="D2192" s="7"/>
      <c r="E2192" s="7"/>
      <c r="F2192" s="7"/>
      <c r="G2192" s="7"/>
    </row>
    <row r="2193" spans="1:7" x14ac:dyDescent="0.35">
      <c r="A2193" s="43"/>
      <c r="B2193" s="44"/>
      <c r="C2193" s="46"/>
      <c r="D2193" s="7"/>
      <c r="E2193" s="7"/>
      <c r="F2193" s="7"/>
      <c r="G2193" s="7"/>
    </row>
    <row r="2194" spans="1:7" x14ac:dyDescent="0.35">
      <c r="A2194" s="43"/>
      <c r="B2194" s="44"/>
      <c r="C2194" s="46"/>
      <c r="D2194" s="7"/>
      <c r="E2194" s="7"/>
      <c r="F2194" s="7"/>
      <c r="G2194" s="7"/>
    </row>
    <row r="2195" spans="1:7" x14ac:dyDescent="0.35">
      <c r="A2195" s="43"/>
      <c r="B2195" s="44"/>
      <c r="C2195" s="46"/>
      <c r="D2195" s="7"/>
      <c r="E2195" s="7"/>
      <c r="F2195" s="7"/>
      <c r="G2195" s="7"/>
    </row>
    <row r="2196" spans="1:7" x14ac:dyDescent="0.35">
      <c r="A2196" s="43"/>
      <c r="B2196" s="44"/>
      <c r="C2196" s="46"/>
      <c r="D2196" s="7"/>
      <c r="E2196" s="7"/>
      <c r="F2196" s="7"/>
      <c r="G2196" s="7"/>
    </row>
    <row r="2197" spans="1:7" x14ac:dyDescent="0.35">
      <c r="A2197" s="43"/>
      <c r="B2197" s="44"/>
      <c r="C2197" s="46"/>
      <c r="D2197" s="7"/>
      <c r="E2197" s="7"/>
      <c r="F2197" s="7"/>
      <c r="G2197" s="7"/>
    </row>
    <row r="2198" spans="1:7" x14ac:dyDescent="0.35">
      <c r="A2198" s="43"/>
      <c r="B2198" s="44"/>
      <c r="C2198" s="46"/>
      <c r="D2198" s="7"/>
      <c r="E2198" s="7"/>
      <c r="F2198" s="7"/>
      <c r="G2198" s="7"/>
    </row>
    <row r="2199" spans="1:7" x14ac:dyDescent="0.35">
      <c r="A2199" s="43"/>
      <c r="B2199" s="44"/>
      <c r="C2199" s="46"/>
      <c r="D2199" s="7"/>
      <c r="E2199" s="7"/>
      <c r="F2199" s="7"/>
      <c r="G2199" s="7"/>
    </row>
    <row r="2200" spans="1:7" x14ac:dyDescent="0.35">
      <c r="A2200" s="43"/>
      <c r="B2200" s="44"/>
      <c r="C2200" s="46"/>
      <c r="D2200" s="7"/>
      <c r="E2200" s="7"/>
      <c r="F2200" s="7"/>
      <c r="G2200" s="7"/>
    </row>
    <row r="2201" spans="1:7" x14ac:dyDescent="0.35">
      <c r="A2201" s="43"/>
      <c r="B2201" s="44"/>
      <c r="C2201" s="46"/>
      <c r="D2201" s="7"/>
      <c r="E2201" s="7"/>
      <c r="F2201" s="7"/>
      <c r="G2201" s="7"/>
    </row>
    <row r="2202" spans="1:7" x14ac:dyDescent="0.35">
      <c r="A2202" s="43"/>
      <c r="B2202" s="44"/>
      <c r="C2202" s="46"/>
      <c r="D2202" s="7"/>
      <c r="E2202" s="7"/>
      <c r="F2202" s="7"/>
      <c r="G2202" s="7"/>
    </row>
    <row r="2203" spans="1:7" x14ac:dyDescent="0.35">
      <c r="A2203" s="43"/>
      <c r="B2203" s="44"/>
      <c r="C2203" s="46"/>
      <c r="D2203" s="7"/>
      <c r="E2203" s="7"/>
      <c r="F2203" s="7"/>
      <c r="G2203" s="7"/>
    </row>
    <row r="2204" spans="1:7" x14ac:dyDescent="0.35">
      <c r="A2204" s="43"/>
      <c r="B2204" s="44"/>
      <c r="C2204" s="46"/>
      <c r="D2204" s="7"/>
      <c r="E2204" s="7"/>
      <c r="F2204" s="7"/>
      <c r="G2204" s="7"/>
    </row>
    <row r="2205" spans="1:7" x14ac:dyDescent="0.35">
      <c r="A2205" s="43"/>
      <c r="B2205" s="44"/>
      <c r="C2205" s="46"/>
      <c r="D2205" s="7"/>
      <c r="E2205" s="7"/>
      <c r="F2205" s="7"/>
      <c r="G2205" s="7"/>
    </row>
    <row r="2206" spans="1:7" x14ac:dyDescent="0.35">
      <c r="A2206" s="43"/>
      <c r="B2206" s="44"/>
      <c r="C2206" s="46"/>
      <c r="D2206" s="7"/>
      <c r="E2206" s="7"/>
      <c r="F2206" s="7"/>
      <c r="G2206" s="7"/>
    </row>
    <row r="2207" spans="1:7" x14ac:dyDescent="0.35">
      <c r="A2207" s="43"/>
      <c r="B2207" s="44"/>
      <c r="C2207" s="46"/>
      <c r="D2207" s="7"/>
      <c r="E2207" s="7"/>
      <c r="F2207" s="7"/>
      <c r="G2207" s="7"/>
    </row>
    <row r="2208" spans="1:7" x14ac:dyDescent="0.35">
      <c r="A2208" s="43"/>
      <c r="B2208" s="44"/>
      <c r="C2208" s="46"/>
      <c r="D2208" s="7"/>
      <c r="E2208" s="7"/>
      <c r="F2208" s="7"/>
      <c r="G2208" s="7"/>
    </row>
    <row r="2209" spans="1:7" x14ac:dyDescent="0.35">
      <c r="A2209" s="43"/>
      <c r="B2209" s="44"/>
      <c r="C2209" s="46"/>
      <c r="D2209" s="7"/>
      <c r="E2209" s="7"/>
      <c r="F2209" s="7"/>
      <c r="G2209" s="7"/>
    </row>
    <row r="2210" spans="1:7" x14ac:dyDescent="0.35">
      <c r="A2210" s="43"/>
      <c r="B2210" s="44"/>
      <c r="C2210" s="46"/>
      <c r="D2210" s="7"/>
      <c r="E2210" s="7"/>
      <c r="F2210" s="7"/>
      <c r="G2210" s="7"/>
    </row>
    <row r="2211" spans="1:7" x14ac:dyDescent="0.35">
      <c r="A2211" s="43"/>
      <c r="B2211" s="44"/>
      <c r="C2211" s="46"/>
      <c r="D2211" s="7"/>
      <c r="E2211" s="7"/>
      <c r="F2211" s="7"/>
      <c r="G2211" s="7"/>
    </row>
    <row r="2212" spans="1:7" x14ac:dyDescent="0.35">
      <c r="A2212" s="43"/>
      <c r="B2212" s="44"/>
      <c r="C2212" s="46"/>
      <c r="D2212" s="7"/>
      <c r="E2212" s="7"/>
      <c r="F2212" s="7"/>
      <c r="G2212" s="7"/>
    </row>
    <row r="2213" spans="1:7" x14ac:dyDescent="0.35">
      <c r="A2213" s="43"/>
      <c r="B2213" s="44"/>
      <c r="C2213" s="46"/>
      <c r="D2213" s="7"/>
      <c r="E2213" s="7"/>
      <c r="F2213" s="7"/>
      <c r="G2213" s="7"/>
    </row>
    <row r="2214" spans="1:7" x14ac:dyDescent="0.35">
      <c r="A2214" s="43"/>
      <c r="B2214" s="44"/>
      <c r="C2214" s="46"/>
      <c r="D2214" s="7"/>
      <c r="E2214" s="7"/>
      <c r="F2214" s="7"/>
      <c r="G2214" s="7"/>
    </row>
    <row r="2215" spans="1:7" x14ac:dyDescent="0.35">
      <c r="A2215" s="43"/>
      <c r="B2215" s="44"/>
      <c r="C2215" s="46"/>
      <c r="D2215" s="7"/>
      <c r="E2215" s="7"/>
      <c r="F2215" s="7"/>
      <c r="G2215" s="7"/>
    </row>
    <row r="2216" spans="1:7" x14ac:dyDescent="0.35">
      <c r="A2216" s="43"/>
      <c r="B2216" s="44"/>
      <c r="C2216" s="46"/>
      <c r="D2216" s="7"/>
      <c r="E2216" s="7"/>
      <c r="F2216" s="7"/>
      <c r="G2216" s="7"/>
    </row>
    <row r="2217" spans="1:7" x14ac:dyDescent="0.35">
      <c r="A2217" s="43"/>
      <c r="B2217" s="44"/>
      <c r="C2217" s="46"/>
      <c r="D2217" s="7"/>
      <c r="E2217" s="7"/>
      <c r="F2217" s="7"/>
      <c r="G2217" s="7"/>
    </row>
    <row r="2218" spans="1:7" x14ac:dyDescent="0.35">
      <c r="A2218" s="43"/>
      <c r="B2218" s="44"/>
      <c r="C2218" s="46"/>
      <c r="D2218" s="7"/>
      <c r="E2218" s="7"/>
      <c r="F2218" s="7"/>
      <c r="G2218" s="7"/>
    </row>
    <row r="2219" spans="1:7" x14ac:dyDescent="0.35">
      <c r="A2219" s="43"/>
      <c r="B2219" s="44"/>
      <c r="C2219" s="46"/>
      <c r="D2219" s="7"/>
      <c r="E2219" s="7"/>
      <c r="F2219" s="7"/>
      <c r="G2219" s="7"/>
    </row>
    <row r="2220" spans="1:7" x14ac:dyDescent="0.35">
      <c r="A2220" s="43"/>
      <c r="B2220" s="44"/>
      <c r="C2220" s="46"/>
      <c r="D2220" s="7"/>
      <c r="E2220" s="7"/>
      <c r="F2220" s="7"/>
      <c r="G2220" s="7"/>
    </row>
    <row r="2221" spans="1:7" x14ac:dyDescent="0.35">
      <c r="A2221" s="43"/>
      <c r="B2221" s="44"/>
      <c r="C2221" s="46"/>
      <c r="D2221" s="7"/>
      <c r="E2221" s="7"/>
      <c r="F2221" s="7"/>
      <c r="G2221" s="7"/>
    </row>
    <row r="2222" spans="1:7" x14ac:dyDescent="0.35">
      <c r="A2222" s="43"/>
      <c r="B2222" s="44"/>
      <c r="C2222" s="46"/>
      <c r="D2222" s="7"/>
      <c r="E2222" s="7"/>
      <c r="F2222" s="7"/>
      <c r="G2222" s="7"/>
    </row>
    <row r="2223" spans="1:7" x14ac:dyDescent="0.35">
      <c r="A2223" s="43"/>
      <c r="B2223" s="44"/>
      <c r="C2223" s="46"/>
      <c r="D2223" s="7"/>
      <c r="E2223" s="7"/>
      <c r="F2223" s="7"/>
      <c r="G2223" s="7"/>
    </row>
    <row r="2224" spans="1:7" x14ac:dyDescent="0.35">
      <c r="A2224" s="43"/>
      <c r="B2224" s="44"/>
      <c r="C2224" s="46"/>
      <c r="D2224" s="7"/>
      <c r="E2224" s="7"/>
      <c r="F2224" s="7"/>
      <c r="G2224" s="7"/>
    </row>
    <row r="2225" spans="1:7" x14ac:dyDescent="0.35">
      <c r="A2225" s="43"/>
      <c r="B2225" s="44"/>
      <c r="C2225" s="46"/>
      <c r="D2225" s="7"/>
      <c r="E2225" s="7"/>
      <c r="F2225" s="7"/>
      <c r="G2225" s="7"/>
    </row>
    <row r="2226" spans="1:7" x14ac:dyDescent="0.35">
      <c r="A2226" s="43"/>
      <c r="B2226" s="44"/>
      <c r="C2226" s="46"/>
      <c r="D2226" s="7"/>
      <c r="E2226" s="7"/>
      <c r="F2226" s="7"/>
      <c r="G2226" s="7"/>
    </row>
    <row r="2227" spans="1:7" x14ac:dyDescent="0.35">
      <c r="A2227" s="43"/>
      <c r="B2227" s="44"/>
      <c r="C2227" s="46"/>
      <c r="D2227" s="7"/>
      <c r="E2227" s="7"/>
      <c r="F2227" s="7"/>
      <c r="G2227" s="7"/>
    </row>
    <row r="2228" spans="1:7" x14ac:dyDescent="0.35">
      <c r="A2228" s="43"/>
      <c r="B2228" s="44"/>
      <c r="C2228" s="46"/>
      <c r="D2228" s="7"/>
      <c r="E2228" s="7"/>
      <c r="F2228" s="7"/>
      <c r="G2228" s="7"/>
    </row>
    <row r="2229" spans="1:7" x14ac:dyDescent="0.35">
      <c r="A2229" s="43"/>
      <c r="B2229" s="44"/>
      <c r="C2229" s="46"/>
      <c r="D2229" s="7"/>
      <c r="E2229" s="7"/>
      <c r="F2229" s="7"/>
      <c r="G2229" s="7"/>
    </row>
    <row r="2230" spans="1:7" x14ac:dyDescent="0.35">
      <c r="A2230" s="43"/>
      <c r="B2230" s="44"/>
      <c r="C2230" s="46"/>
      <c r="D2230" s="7"/>
      <c r="E2230" s="7"/>
      <c r="F2230" s="7"/>
      <c r="G2230" s="7"/>
    </row>
    <row r="2231" spans="1:7" x14ac:dyDescent="0.35">
      <c r="A2231" s="43"/>
      <c r="B2231" s="44"/>
      <c r="C2231" s="46"/>
      <c r="D2231" s="7"/>
      <c r="E2231" s="7"/>
      <c r="F2231" s="7"/>
      <c r="G2231" s="7"/>
    </row>
    <row r="2232" spans="1:7" x14ac:dyDescent="0.35">
      <c r="A2232" s="43"/>
      <c r="B2232" s="44"/>
      <c r="C2232" s="46"/>
      <c r="D2232" s="7"/>
      <c r="E2232" s="7"/>
      <c r="F2232" s="7"/>
      <c r="G2232" s="7"/>
    </row>
    <row r="2233" spans="1:7" x14ac:dyDescent="0.35">
      <c r="A2233" s="43"/>
      <c r="B2233" s="44"/>
      <c r="C2233" s="46"/>
      <c r="D2233" s="7"/>
      <c r="E2233" s="7"/>
      <c r="F2233" s="7"/>
      <c r="G2233" s="7"/>
    </row>
    <row r="2234" spans="1:7" x14ac:dyDescent="0.35">
      <c r="A2234" s="43"/>
      <c r="B2234" s="44"/>
      <c r="C2234" s="46"/>
      <c r="D2234" s="7"/>
      <c r="E2234" s="7"/>
      <c r="F2234" s="7"/>
      <c r="G2234" s="7"/>
    </row>
    <row r="2235" spans="1:7" x14ac:dyDescent="0.35">
      <c r="A2235" s="43"/>
      <c r="B2235" s="44"/>
      <c r="C2235" s="46"/>
      <c r="D2235" s="7"/>
      <c r="E2235" s="7"/>
      <c r="F2235" s="7"/>
      <c r="G2235" s="7"/>
    </row>
    <row r="2236" spans="1:7" x14ac:dyDescent="0.35">
      <c r="A2236" s="43"/>
      <c r="B2236" s="44"/>
      <c r="C2236" s="46"/>
      <c r="D2236" s="7"/>
      <c r="E2236" s="7"/>
      <c r="F2236" s="7"/>
      <c r="G2236" s="7"/>
    </row>
    <row r="2237" spans="1:7" x14ac:dyDescent="0.35">
      <c r="A2237" s="43"/>
      <c r="B2237" s="44"/>
      <c r="C2237" s="46"/>
      <c r="D2237" s="7"/>
      <c r="E2237" s="7"/>
      <c r="F2237" s="7"/>
      <c r="G2237" s="7"/>
    </row>
    <row r="2238" spans="1:7" x14ac:dyDescent="0.35">
      <c r="A2238" s="43"/>
      <c r="B2238" s="44"/>
      <c r="C2238" s="46"/>
      <c r="D2238" s="7"/>
      <c r="E2238" s="7"/>
      <c r="F2238" s="7"/>
      <c r="G2238" s="7"/>
    </row>
    <row r="2239" spans="1:7" x14ac:dyDescent="0.35">
      <c r="A2239" s="43"/>
      <c r="B2239" s="44"/>
      <c r="C2239" s="46"/>
      <c r="D2239" s="7"/>
      <c r="E2239" s="7"/>
      <c r="F2239" s="7"/>
      <c r="G2239" s="7"/>
    </row>
    <row r="2240" spans="1:7" x14ac:dyDescent="0.35">
      <c r="A2240" s="43"/>
      <c r="B2240" s="44"/>
      <c r="C2240" s="46"/>
      <c r="D2240" s="7"/>
      <c r="E2240" s="7"/>
      <c r="F2240" s="7"/>
      <c r="G2240" s="7"/>
    </row>
    <row r="2241" spans="1:7" x14ac:dyDescent="0.35">
      <c r="A2241" s="43"/>
      <c r="B2241" s="44"/>
      <c r="C2241" s="46"/>
      <c r="D2241" s="7"/>
      <c r="E2241" s="7"/>
      <c r="F2241" s="7"/>
      <c r="G2241" s="7"/>
    </row>
    <row r="2242" spans="1:7" x14ac:dyDescent="0.35">
      <c r="A2242" s="43"/>
      <c r="B2242" s="44"/>
      <c r="C2242" s="46"/>
      <c r="D2242" s="7"/>
      <c r="E2242" s="7"/>
      <c r="F2242" s="7"/>
      <c r="G2242" s="7"/>
    </row>
    <row r="2243" spans="1:7" x14ac:dyDescent="0.35">
      <c r="A2243" s="43"/>
      <c r="B2243" s="44"/>
      <c r="C2243" s="46"/>
      <c r="D2243" s="7"/>
      <c r="E2243" s="7"/>
      <c r="F2243" s="7"/>
      <c r="G2243" s="7"/>
    </row>
    <row r="2244" spans="1:7" x14ac:dyDescent="0.35">
      <c r="A2244" s="43"/>
      <c r="B2244" s="44"/>
      <c r="C2244" s="46"/>
      <c r="D2244" s="7"/>
      <c r="E2244" s="7"/>
      <c r="F2244" s="7"/>
      <c r="G2244" s="7"/>
    </row>
    <row r="2245" spans="1:7" x14ac:dyDescent="0.35">
      <c r="A2245" s="43"/>
      <c r="B2245" s="44"/>
      <c r="C2245" s="46"/>
      <c r="D2245" s="7"/>
      <c r="E2245" s="7"/>
      <c r="F2245" s="7"/>
      <c r="G2245" s="7"/>
    </row>
    <row r="2246" spans="1:7" x14ac:dyDescent="0.35">
      <c r="A2246" s="43"/>
      <c r="B2246" s="44"/>
      <c r="C2246" s="46"/>
      <c r="D2246" s="7"/>
      <c r="E2246" s="7"/>
      <c r="F2246" s="7"/>
      <c r="G2246" s="7"/>
    </row>
    <row r="2247" spans="1:7" x14ac:dyDescent="0.35">
      <c r="A2247" s="43"/>
      <c r="B2247" s="44"/>
      <c r="C2247" s="46"/>
      <c r="D2247" s="7"/>
      <c r="E2247" s="7"/>
      <c r="F2247" s="7"/>
      <c r="G2247" s="7"/>
    </row>
    <row r="2248" spans="1:7" x14ac:dyDescent="0.35">
      <c r="A2248" s="43"/>
      <c r="B2248" s="44"/>
      <c r="C2248" s="46"/>
      <c r="D2248" s="7"/>
      <c r="E2248" s="7"/>
      <c r="F2248" s="7"/>
      <c r="G2248" s="7"/>
    </row>
    <row r="2249" spans="1:7" x14ac:dyDescent="0.35">
      <c r="A2249" s="43"/>
      <c r="B2249" s="44"/>
      <c r="C2249" s="46"/>
      <c r="D2249" s="7"/>
      <c r="E2249" s="7"/>
      <c r="F2249" s="7"/>
      <c r="G2249" s="7"/>
    </row>
    <row r="2250" spans="1:7" x14ac:dyDescent="0.35">
      <c r="A2250" s="43"/>
      <c r="B2250" s="44"/>
      <c r="C2250" s="46"/>
      <c r="D2250" s="7"/>
      <c r="E2250" s="7"/>
      <c r="F2250" s="7"/>
      <c r="G2250" s="7"/>
    </row>
    <row r="2251" spans="1:7" x14ac:dyDescent="0.35">
      <c r="A2251" s="43"/>
      <c r="B2251" s="44"/>
      <c r="C2251" s="46"/>
      <c r="D2251" s="7"/>
      <c r="E2251" s="7"/>
      <c r="F2251" s="7"/>
      <c r="G2251" s="7"/>
    </row>
    <row r="2252" spans="1:7" x14ac:dyDescent="0.35">
      <c r="A2252" s="43"/>
      <c r="B2252" s="44"/>
      <c r="C2252" s="46"/>
      <c r="D2252" s="7"/>
      <c r="E2252" s="7"/>
      <c r="F2252" s="7"/>
      <c r="G2252" s="7"/>
    </row>
    <row r="2253" spans="1:7" x14ac:dyDescent="0.35">
      <c r="A2253" s="43"/>
      <c r="B2253" s="44"/>
      <c r="C2253" s="46"/>
      <c r="D2253" s="7"/>
      <c r="E2253" s="7"/>
      <c r="F2253" s="7"/>
      <c r="G2253" s="7"/>
    </row>
    <row r="2254" spans="1:7" x14ac:dyDescent="0.35">
      <c r="A2254" s="43"/>
      <c r="B2254" s="44"/>
      <c r="C2254" s="46"/>
      <c r="D2254" s="7"/>
      <c r="E2254" s="7"/>
      <c r="F2254" s="7"/>
      <c r="G2254" s="7"/>
    </row>
    <row r="2255" spans="1:7" x14ac:dyDescent="0.35">
      <c r="A2255" s="43"/>
      <c r="B2255" s="44"/>
      <c r="C2255" s="46"/>
      <c r="D2255" s="7"/>
      <c r="E2255" s="7"/>
      <c r="F2255" s="7"/>
      <c r="G2255" s="7"/>
    </row>
    <row r="2256" spans="1:7" x14ac:dyDescent="0.35">
      <c r="A2256" s="43"/>
      <c r="B2256" s="44"/>
      <c r="C2256" s="46"/>
      <c r="D2256" s="7"/>
      <c r="E2256" s="7"/>
      <c r="F2256" s="7"/>
      <c r="G2256" s="7"/>
    </row>
    <row r="2257" spans="1:7" x14ac:dyDescent="0.35">
      <c r="A2257" s="43"/>
      <c r="B2257" s="44"/>
      <c r="C2257" s="46"/>
      <c r="D2257" s="7"/>
      <c r="E2257" s="7"/>
      <c r="F2257" s="7"/>
      <c r="G2257" s="7"/>
    </row>
    <row r="2258" spans="1:7" x14ac:dyDescent="0.35">
      <c r="A2258" s="43"/>
      <c r="B2258" s="44"/>
      <c r="C2258" s="46"/>
      <c r="D2258" s="7"/>
      <c r="E2258" s="7"/>
      <c r="F2258" s="7"/>
      <c r="G2258" s="7"/>
    </row>
    <row r="2259" spans="1:7" x14ac:dyDescent="0.35">
      <c r="A2259" s="43"/>
      <c r="B2259" s="44"/>
      <c r="C2259" s="46"/>
      <c r="D2259" s="7"/>
      <c r="E2259" s="7"/>
      <c r="F2259" s="7"/>
      <c r="G2259" s="7"/>
    </row>
    <row r="2260" spans="1:7" x14ac:dyDescent="0.35">
      <c r="A2260" s="43"/>
      <c r="B2260" s="44"/>
      <c r="C2260" s="46"/>
      <c r="D2260" s="7"/>
      <c r="E2260" s="7"/>
      <c r="F2260" s="7"/>
      <c r="G2260" s="7"/>
    </row>
    <row r="2261" spans="1:7" x14ac:dyDescent="0.35">
      <c r="A2261" s="43"/>
      <c r="B2261" s="44"/>
      <c r="C2261" s="46"/>
      <c r="D2261" s="7"/>
      <c r="E2261" s="7"/>
      <c r="F2261" s="7"/>
      <c r="G2261" s="7"/>
    </row>
    <row r="2262" spans="1:7" x14ac:dyDescent="0.35">
      <c r="A2262" s="43"/>
      <c r="B2262" s="44"/>
      <c r="C2262" s="46"/>
      <c r="D2262" s="7"/>
      <c r="E2262" s="7"/>
      <c r="F2262" s="7"/>
      <c r="G2262" s="7"/>
    </row>
    <row r="2263" spans="1:7" x14ac:dyDescent="0.35">
      <c r="A2263" s="43"/>
      <c r="B2263" s="44"/>
      <c r="C2263" s="46"/>
      <c r="D2263" s="7"/>
      <c r="E2263" s="7"/>
      <c r="F2263" s="7"/>
      <c r="G2263" s="7"/>
    </row>
    <row r="2264" spans="1:7" x14ac:dyDescent="0.35">
      <c r="A2264" s="43"/>
      <c r="B2264" s="44"/>
      <c r="C2264" s="46"/>
      <c r="D2264" s="7"/>
      <c r="E2264" s="7"/>
      <c r="F2264" s="7"/>
      <c r="G2264" s="7"/>
    </row>
    <row r="2265" spans="1:7" x14ac:dyDescent="0.35">
      <c r="A2265" s="43"/>
      <c r="B2265" s="44"/>
      <c r="C2265" s="46"/>
      <c r="D2265" s="7"/>
      <c r="E2265" s="7"/>
      <c r="F2265" s="7"/>
      <c r="G2265" s="7"/>
    </row>
    <row r="2266" spans="1:7" x14ac:dyDescent="0.35">
      <c r="A2266" s="43"/>
      <c r="B2266" s="44"/>
      <c r="C2266" s="46"/>
      <c r="D2266" s="7"/>
      <c r="E2266" s="7"/>
      <c r="F2266" s="7"/>
      <c r="G2266" s="7"/>
    </row>
    <row r="2267" spans="1:7" x14ac:dyDescent="0.35">
      <c r="A2267" s="43"/>
      <c r="B2267" s="44"/>
      <c r="C2267" s="46"/>
      <c r="D2267" s="7"/>
      <c r="E2267" s="7"/>
      <c r="F2267" s="7"/>
      <c r="G2267" s="7"/>
    </row>
    <row r="2268" spans="1:7" x14ac:dyDescent="0.35">
      <c r="A2268" s="43"/>
      <c r="B2268" s="44"/>
      <c r="C2268" s="46"/>
      <c r="D2268" s="7"/>
      <c r="E2268" s="7"/>
      <c r="F2268" s="7"/>
      <c r="G2268" s="7"/>
    </row>
    <row r="2269" spans="1:7" x14ac:dyDescent="0.35">
      <c r="A2269" s="43"/>
      <c r="B2269" s="44"/>
      <c r="C2269" s="46"/>
      <c r="D2269" s="7"/>
      <c r="E2269" s="7"/>
      <c r="F2269" s="7"/>
      <c r="G2269" s="7"/>
    </row>
    <row r="2270" spans="1:7" x14ac:dyDescent="0.35">
      <c r="A2270" s="43"/>
      <c r="B2270" s="44"/>
      <c r="C2270" s="46"/>
      <c r="D2270" s="7"/>
      <c r="E2270" s="7"/>
      <c r="F2270" s="7"/>
      <c r="G2270" s="7"/>
    </row>
    <row r="2271" spans="1:7" x14ac:dyDescent="0.35">
      <c r="A2271" s="43"/>
      <c r="B2271" s="44"/>
      <c r="C2271" s="46"/>
      <c r="D2271" s="7"/>
      <c r="E2271" s="7"/>
      <c r="F2271" s="7"/>
      <c r="G2271" s="7"/>
    </row>
    <row r="2272" spans="1:7" x14ac:dyDescent="0.35">
      <c r="A2272" s="43"/>
      <c r="B2272" s="44"/>
      <c r="C2272" s="46"/>
      <c r="D2272" s="7"/>
      <c r="E2272" s="7"/>
      <c r="F2272" s="7"/>
      <c r="G2272" s="7"/>
    </row>
    <row r="2273" spans="1:7" x14ac:dyDescent="0.35">
      <c r="A2273" s="43"/>
      <c r="B2273" s="44"/>
      <c r="C2273" s="46"/>
      <c r="D2273" s="7"/>
      <c r="E2273" s="7"/>
      <c r="F2273" s="7"/>
      <c r="G2273" s="7"/>
    </row>
    <row r="2274" spans="1:7" x14ac:dyDescent="0.35">
      <c r="A2274" s="43"/>
      <c r="B2274" s="44"/>
      <c r="C2274" s="46"/>
      <c r="D2274" s="7"/>
      <c r="E2274" s="7"/>
      <c r="F2274" s="7"/>
      <c r="G2274" s="7"/>
    </row>
    <row r="2275" spans="1:7" x14ac:dyDescent="0.35">
      <c r="A2275" s="43"/>
      <c r="B2275" s="44"/>
      <c r="C2275" s="46"/>
      <c r="D2275" s="7"/>
      <c r="E2275" s="7"/>
      <c r="F2275" s="7"/>
      <c r="G2275" s="7"/>
    </row>
    <row r="2276" spans="1:7" x14ac:dyDescent="0.35">
      <c r="A2276" s="43"/>
      <c r="B2276" s="44"/>
      <c r="C2276" s="46"/>
      <c r="D2276" s="7"/>
      <c r="E2276" s="7"/>
      <c r="F2276" s="7"/>
      <c r="G2276" s="7"/>
    </row>
    <row r="2277" spans="1:7" x14ac:dyDescent="0.35">
      <c r="A2277" s="43"/>
      <c r="B2277" s="44"/>
      <c r="C2277" s="46"/>
      <c r="D2277" s="7"/>
      <c r="E2277" s="7"/>
      <c r="F2277" s="7"/>
      <c r="G2277" s="7"/>
    </row>
    <row r="2278" spans="1:7" x14ac:dyDescent="0.35">
      <c r="A2278" s="43"/>
      <c r="B2278" s="44"/>
      <c r="C2278" s="46"/>
      <c r="D2278" s="7"/>
      <c r="E2278" s="7"/>
      <c r="F2278" s="7"/>
      <c r="G2278" s="7"/>
    </row>
    <row r="2279" spans="1:7" x14ac:dyDescent="0.35">
      <c r="A2279" s="43"/>
      <c r="B2279" s="44"/>
      <c r="C2279" s="46"/>
      <c r="D2279" s="7"/>
      <c r="E2279" s="7"/>
      <c r="F2279" s="7"/>
      <c r="G2279" s="7"/>
    </row>
    <row r="2280" spans="1:7" x14ac:dyDescent="0.35">
      <c r="A2280" s="43"/>
      <c r="B2280" s="44"/>
      <c r="C2280" s="46"/>
      <c r="D2280" s="7"/>
      <c r="E2280" s="7"/>
      <c r="F2280" s="7"/>
      <c r="G2280" s="7"/>
    </row>
    <row r="2281" spans="1:7" x14ac:dyDescent="0.35">
      <c r="A2281" s="43"/>
      <c r="B2281" s="44"/>
      <c r="C2281" s="46"/>
      <c r="D2281" s="7"/>
      <c r="E2281" s="7"/>
      <c r="F2281" s="7"/>
      <c r="G2281" s="7"/>
    </row>
    <row r="2282" spans="1:7" x14ac:dyDescent="0.35">
      <c r="A2282" s="43"/>
      <c r="B2282" s="44"/>
      <c r="C2282" s="46"/>
      <c r="D2282" s="7"/>
      <c r="E2282" s="7"/>
      <c r="F2282" s="7"/>
      <c r="G2282" s="7"/>
    </row>
    <row r="2283" spans="1:7" x14ac:dyDescent="0.35">
      <c r="A2283" s="43"/>
      <c r="B2283" s="44"/>
      <c r="C2283" s="46"/>
      <c r="D2283" s="7"/>
      <c r="E2283" s="7"/>
      <c r="F2283" s="7"/>
      <c r="G2283" s="7"/>
    </row>
    <row r="2284" spans="1:7" x14ac:dyDescent="0.35">
      <c r="A2284" s="43"/>
      <c r="B2284" s="44"/>
      <c r="C2284" s="46"/>
      <c r="D2284" s="7"/>
      <c r="E2284" s="7"/>
      <c r="F2284" s="7"/>
      <c r="G2284" s="7"/>
    </row>
    <row r="2285" spans="1:7" x14ac:dyDescent="0.35">
      <c r="A2285" s="43"/>
      <c r="B2285" s="44"/>
      <c r="C2285" s="46"/>
      <c r="D2285" s="7"/>
      <c r="E2285" s="7"/>
      <c r="F2285" s="7"/>
      <c r="G2285" s="7"/>
    </row>
    <row r="2286" spans="1:7" x14ac:dyDescent="0.35">
      <c r="A2286" s="43"/>
      <c r="B2286" s="44"/>
      <c r="C2286" s="46"/>
      <c r="D2286" s="7"/>
      <c r="E2286" s="7"/>
      <c r="F2286" s="7"/>
      <c r="G2286" s="7"/>
    </row>
    <row r="2287" spans="1:7" x14ac:dyDescent="0.35">
      <c r="A2287" s="43"/>
      <c r="B2287" s="44"/>
      <c r="C2287" s="46"/>
      <c r="D2287" s="7"/>
      <c r="E2287" s="7"/>
      <c r="F2287" s="7"/>
      <c r="G2287" s="7"/>
    </row>
    <row r="2288" spans="1:7" x14ac:dyDescent="0.35">
      <c r="A2288" s="43"/>
      <c r="B2288" s="44"/>
      <c r="C2288" s="46"/>
      <c r="D2288" s="7"/>
      <c r="E2288" s="7"/>
      <c r="F2288" s="7"/>
      <c r="G2288" s="7"/>
    </row>
    <row r="2289" spans="1:7" x14ac:dyDescent="0.35">
      <c r="A2289" s="43"/>
      <c r="B2289" s="44"/>
      <c r="C2289" s="46"/>
      <c r="D2289" s="7"/>
      <c r="E2289" s="7"/>
      <c r="F2289" s="7"/>
      <c r="G2289" s="7"/>
    </row>
    <row r="2290" spans="1:7" x14ac:dyDescent="0.35">
      <c r="A2290" s="43"/>
      <c r="B2290" s="44"/>
      <c r="C2290" s="46"/>
      <c r="D2290" s="7"/>
      <c r="E2290" s="7"/>
      <c r="F2290" s="7"/>
      <c r="G2290" s="7"/>
    </row>
    <row r="2291" spans="1:7" x14ac:dyDescent="0.35">
      <c r="A2291" s="43"/>
      <c r="B2291" s="44"/>
      <c r="C2291" s="46"/>
      <c r="D2291" s="7"/>
      <c r="E2291" s="7"/>
      <c r="F2291" s="7"/>
      <c r="G2291" s="7"/>
    </row>
    <row r="2292" spans="1:7" x14ac:dyDescent="0.35">
      <c r="A2292" s="43"/>
      <c r="B2292" s="44"/>
      <c r="C2292" s="46"/>
      <c r="D2292" s="7"/>
      <c r="E2292" s="7"/>
      <c r="F2292" s="7"/>
      <c r="G2292" s="7"/>
    </row>
    <row r="2293" spans="1:7" x14ac:dyDescent="0.35">
      <c r="A2293" s="43"/>
      <c r="B2293" s="44"/>
      <c r="C2293" s="46"/>
      <c r="D2293" s="7"/>
      <c r="E2293" s="7"/>
      <c r="F2293" s="7"/>
      <c r="G2293" s="7"/>
    </row>
    <row r="2294" spans="1:7" x14ac:dyDescent="0.35">
      <c r="A2294" s="43"/>
      <c r="B2294" s="44"/>
      <c r="C2294" s="46"/>
      <c r="D2294" s="7"/>
      <c r="E2294" s="7"/>
      <c r="F2294" s="7"/>
      <c r="G2294" s="7"/>
    </row>
    <row r="2295" spans="1:7" x14ac:dyDescent="0.35">
      <c r="A2295" s="43"/>
      <c r="B2295" s="44"/>
      <c r="C2295" s="46"/>
      <c r="D2295" s="7"/>
      <c r="E2295" s="7"/>
      <c r="F2295" s="7"/>
      <c r="G2295" s="7"/>
    </row>
    <row r="2296" spans="1:7" x14ac:dyDescent="0.35">
      <c r="A2296" s="43"/>
      <c r="B2296" s="44"/>
      <c r="C2296" s="46"/>
      <c r="D2296" s="7"/>
      <c r="E2296" s="7"/>
      <c r="F2296" s="7"/>
      <c r="G2296" s="7"/>
    </row>
    <row r="2297" spans="1:7" x14ac:dyDescent="0.35">
      <c r="A2297" s="43"/>
      <c r="B2297" s="44"/>
      <c r="C2297" s="46"/>
      <c r="D2297" s="7"/>
      <c r="E2297" s="7"/>
      <c r="F2297" s="7"/>
      <c r="G2297" s="7"/>
    </row>
    <row r="2298" spans="1:7" x14ac:dyDescent="0.35">
      <c r="A2298" s="43"/>
      <c r="B2298" s="44"/>
      <c r="C2298" s="46"/>
      <c r="D2298" s="7"/>
      <c r="E2298" s="7"/>
      <c r="F2298" s="7"/>
      <c r="G2298" s="7"/>
    </row>
    <row r="2299" spans="1:7" x14ac:dyDescent="0.35">
      <c r="A2299" s="43"/>
      <c r="B2299" s="44"/>
      <c r="C2299" s="46"/>
      <c r="D2299" s="7"/>
      <c r="E2299" s="7"/>
      <c r="F2299" s="7"/>
      <c r="G2299" s="7"/>
    </row>
    <row r="2300" spans="1:7" x14ac:dyDescent="0.35">
      <c r="A2300" s="43"/>
      <c r="B2300" s="44"/>
      <c r="C2300" s="46"/>
      <c r="D2300" s="7"/>
      <c r="E2300" s="7"/>
      <c r="F2300" s="7"/>
      <c r="G2300" s="7"/>
    </row>
    <row r="2301" spans="1:7" x14ac:dyDescent="0.35">
      <c r="A2301" s="43"/>
      <c r="B2301" s="44"/>
      <c r="C2301" s="46"/>
      <c r="D2301" s="7"/>
      <c r="E2301" s="7"/>
      <c r="F2301" s="7"/>
      <c r="G2301" s="7"/>
    </row>
    <row r="2302" spans="1:7" x14ac:dyDescent="0.35">
      <c r="A2302" s="43"/>
      <c r="B2302" s="44"/>
      <c r="C2302" s="46"/>
      <c r="D2302" s="7"/>
      <c r="E2302" s="7"/>
      <c r="F2302" s="7"/>
      <c r="G2302" s="7"/>
    </row>
    <row r="2303" spans="1:7" x14ac:dyDescent="0.35">
      <c r="A2303" s="43"/>
      <c r="B2303" s="44"/>
      <c r="C2303" s="46"/>
      <c r="D2303" s="7"/>
      <c r="E2303" s="7"/>
      <c r="F2303" s="7"/>
      <c r="G2303" s="7"/>
    </row>
    <row r="2304" spans="1:7" x14ac:dyDescent="0.35">
      <c r="A2304" s="43"/>
      <c r="B2304" s="44"/>
      <c r="C2304" s="46"/>
      <c r="D2304" s="7"/>
      <c r="E2304" s="7"/>
      <c r="F2304" s="7"/>
      <c r="G2304" s="7"/>
    </row>
    <row r="2305" spans="1:7" x14ac:dyDescent="0.35">
      <c r="A2305" s="43"/>
      <c r="B2305" s="44"/>
      <c r="C2305" s="46"/>
      <c r="D2305" s="7"/>
      <c r="E2305" s="7"/>
      <c r="F2305" s="7"/>
      <c r="G2305" s="7"/>
    </row>
    <row r="2306" spans="1:7" x14ac:dyDescent="0.35">
      <c r="A2306" s="43"/>
      <c r="B2306" s="44"/>
      <c r="C2306" s="46"/>
      <c r="D2306" s="7"/>
      <c r="E2306" s="7"/>
      <c r="F2306" s="7"/>
      <c r="G2306" s="7"/>
    </row>
    <row r="2307" spans="1:7" x14ac:dyDescent="0.35">
      <c r="A2307" s="43"/>
      <c r="B2307" s="44"/>
      <c r="C2307" s="46"/>
      <c r="D2307" s="7"/>
      <c r="E2307" s="7"/>
      <c r="F2307" s="7"/>
      <c r="G2307" s="7"/>
    </row>
    <row r="2308" spans="1:7" x14ac:dyDescent="0.35">
      <c r="A2308" s="43"/>
      <c r="B2308" s="44"/>
      <c r="C2308" s="46"/>
      <c r="D2308" s="7"/>
      <c r="E2308" s="7"/>
      <c r="F2308" s="7"/>
      <c r="G2308" s="7"/>
    </row>
    <row r="2309" spans="1:7" x14ac:dyDescent="0.35">
      <c r="A2309" s="43"/>
      <c r="B2309" s="44"/>
      <c r="C2309" s="46"/>
      <c r="D2309" s="7"/>
      <c r="E2309" s="7"/>
      <c r="F2309" s="7"/>
      <c r="G2309" s="7"/>
    </row>
    <row r="2310" spans="1:7" x14ac:dyDescent="0.35">
      <c r="A2310" s="43"/>
      <c r="B2310" s="44"/>
      <c r="C2310" s="46"/>
      <c r="D2310" s="7"/>
      <c r="E2310" s="7"/>
      <c r="F2310" s="7"/>
      <c r="G2310" s="7"/>
    </row>
    <row r="2311" spans="1:7" x14ac:dyDescent="0.35">
      <c r="A2311" s="43"/>
      <c r="B2311" s="44"/>
      <c r="C2311" s="46"/>
      <c r="D2311" s="7"/>
      <c r="E2311" s="7"/>
      <c r="F2311" s="7"/>
      <c r="G2311" s="7"/>
    </row>
    <row r="2312" spans="1:7" x14ac:dyDescent="0.35">
      <c r="A2312" s="43"/>
      <c r="B2312" s="44"/>
      <c r="C2312" s="46"/>
      <c r="D2312" s="7"/>
      <c r="E2312" s="7"/>
      <c r="F2312" s="7"/>
      <c r="G2312" s="7"/>
    </row>
    <row r="2313" spans="1:7" x14ac:dyDescent="0.35">
      <c r="A2313" s="43"/>
      <c r="B2313" s="44"/>
      <c r="C2313" s="46"/>
      <c r="D2313" s="7"/>
      <c r="E2313" s="7"/>
      <c r="F2313" s="7"/>
      <c r="G2313" s="7"/>
    </row>
    <row r="2314" spans="1:7" x14ac:dyDescent="0.35">
      <c r="A2314" s="43"/>
      <c r="B2314" s="44"/>
      <c r="C2314" s="46"/>
      <c r="D2314" s="7"/>
      <c r="E2314" s="7"/>
      <c r="F2314" s="7"/>
      <c r="G2314" s="7"/>
    </row>
    <row r="2315" spans="1:7" x14ac:dyDescent="0.35">
      <c r="A2315" s="43"/>
      <c r="B2315" s="44"/>
      <c r="C2315" s="46"/>
      <c r="D2315" s="7"/>
      <c r="E2315" s="7"/>
      <c r="F2315" s="7"/>
      <c r="G2315" s="7"/>
    </row>
    <row r="2316" spans="1:7" x14ac:dyDescent="0.35">
      <c r="A2316" s="43"/>
      <c r="B2316" s="44"/>
      <c r="C2316" s="46"/>
      <c r="D2316" s="7"/>
      <c r="E2316" s="7"/>
      <c r="F2316" s="7"/>
      <c r="G2316" s="7"/>
    </row>
    <row r="2317" spans="1:7" x14ac:dyDescent="0.35">
      <c r="A2317" s="43"/>
      <c r="B2317" s="44"/>
      <c r="C2317" s="46"/>
      <c r="D2317" s="7"/>
      <c r="E2317" s="7"/>
      <c r="F2317" s="7"/>
      <c r="G2317" s="7"/>
    </row>
    <row r="2318" spans="1:7" x14ac:dyDescent="0.35">
      <c r="A2318" s="43"/>
      <c r="B2318" s="44"/>
      <c r="C2318" s="46"/>
      <c r="D2318" s="7"/>
      <c r="E2318" s="7"/>
      <c r="F2318" s="7"/>
      <c r="G2318" s="7"/>
    </row>
    <row r="2319" spans="1:7" x14ac:dyDescent="0.35">
      <c r="A2319" s="43"/>
      <c r="B2319" s="44"/>
      <c r="C2319" s="46"/>
      <c r="D2319" s="7"/>
      <c r="E2319" s="7"/>
      <c r="F2319" s="7"/>
      <c r="G2319" s="7"/>
    </row>
    <row r="2320" spans="1:7" x14ac:dyDescent="0.35">
      <c r="A2320" s="43"/>
      <c r="B2320" s="44"/>
      <c r="C2320" s="46"/>
      <c r="D2320" s="7"/>
      <c r="E2320" s="7"/>
      <c r="F2320" s="7"/>
      <c r="G2320" s="7"/>
    </row>
    <row r="2321" spans="1:7" x14ac:dyDescent="0.35">
      <c r="A2321" s="43"/>
      <c r="B2321" s="44"/>
      <c r="C2321" s="46"/>
      <c r="D2321" s="7"/>
      <c r="E2321" s="7"/>
      <c r="F2321" s="7"/>
      <c r="G2321" s="7"/>
    </row>
    <row r="2322" spans="1:7" x14ac:dyDescent="0.35">
      <c r="A2322" s="43"/>
      <c r="B2322" s="44"/>
      <c r="C2322" s="46"/>
      <c r="D2322" s="7"/>
      <c r="E2322" s="7"/>
      <c r="F2322" s="7"/>
      <c r="G2322" s="7"/>
    </row>
    <row r="2323" spans="1:7" x14ac:dyDescent="0.35">
      <c r="A2323" s="43"/>
      <c r="B2323" s="44"/>
      <c r="C2323" s="46"/>
      <c r="D2323" s="7"/>
      <c r="E2323" s="7"/>
      <c r="F2323" s="7"/>
      <c r="G2323" s="7"/>
    </row>
    <row r="2324" spans="1:7" x14ac:dyDescent="0.35">
      <c r="A2324" s="43"/>
      <c r="B2324" s="44"/>
      <c r="C2324" s="46"/>
      <c r="D2324" s="7"/>
      <c r="E2324" s="7"/>
      <c r="F2324" s="7"/>
      <c r="G2324" s="7"/>
    </row>
    <row r="2325" spans="1:7" x14ac:dyDescent="0.35">
      <c r="A2325" s="43"/>
      <c r="B2325" s="44"/>
      <c r="C2325" s="46"/>
      <c r="D2325" s="7"/>
      <c r="E2325" s="7"/>
      <c r="F2325" s="7"/>
      <c r="G2325" s="7"/>
    </row>
    <row r="2326" spans="1:7" x14ac:dyDescent="0.35">
      <c r="A2326" s="43"/>
      <c r="B2326" s="44"/>
      <c r="C2326" s="46"/>
      <c r="D2326" s="7"/>
      <c r="E2326" s="7"/>
      <c r="F2326" s="7"/>
      <c r="G2326" s="7"/>
    </row>
    <row r="2327" spans="1:7" x14ac:dyDescent="0.35">
      <c r="A2327" s="43"/>
      <c r="B2327" s="44"/>
      <c r="C2327" s="46"/>
      <c r="D2327" s="7"/>
      <c r="E2327" s="7"/>
      <c r="F2327" s="7"/>
      <c r="G2327" s="7"/>
    </row>
    <row r="2328" spans="1:7" x14ac:dyDescent="0.35">
      <c r="A2328" s="43"/>
      <c r="B2328" s="44"/>
      <c r="C2328" s="46"/>
      <c r="D2328" s="7"/>
      <c r="E2328" s="7"/>
      <c r="F2328" s="7"/>
      <c r="G2328" s="7"/>
    </row>
    <row r="2329" spans="1:7" x14ac:dyDescent="0.35">
      <c r="A2329" s="43"/>
      <c r="B2329" s="44"/>
      <c r="C2329" s="46"/>
      <c r="D2329" s="7"/>
      <c r="E2329" s="7"/>
      <c r="F2329" s="7"/>
      <c r="G2329" s="7"/>
    </row>
    <row r="2330" spans="1:7" x14ac:dyDescent="0.35">
      <c r="A2330" s="43"/>
      <c r="B2330" s="44"/>
      <c r="C2330" s="46"/>
      <c r="D2330" s="7"/>
      <c r="E2330" s="7"/>
      <c r="F2330" s="7"/>
      <c r="G2330" s="7"/>
    </row>
    <row r="2331" spans="1:7" x14ac:dyDescent="0.35">
      <c r="A2331" s="43"/>
      <c r="B2331" s="44"/>
      <c r="C2331" s="46"/>
      <c r="D2331" s="7"/>
      <c r="E2331" s="7"/>
      <c r="F2331" s="7"/>
      <c r="G2331" s="7"/>
    </row>
    <row r="2332" spans="1:7" x14ac:dyDescent="0.35">
      <c r="A2332" s="43"/>
      <c r="B2332" s="44"/>
      <c r="C2332" s="46"/>
      <c r="D2332" s="7"/>
      <c r="E2332" s="7"/>
      <c r="F2332" s="7"/>
      <c r="G2332" s="7"/>
    </row>
    <row r="2333" spans="1:7" x14ac:dyDescent="0.35">
      <c r="A2333" s="43"/>
      <c r="B2333" s="44"/>
      <c r="C2333" s="46"/>
      <c r="D2333" s="7"/>
      <c r="E2333" s="7"/>
      <c r="F2333" s="7"/>
      <c r="G2333" s="7"/>
    </row>
    <row r="2334" spans="1:7" x14ac:dyDescent="0.35">
      <c r="A2334" s="43"/>
      <c r="B2334" s="44"/>
      <c r="C2334" s="46"/>
      <c r="D2334" s="7"/>
      <c r="E2334" s="7"/>
      <c r="F2334" s="7"/>
      <c r="G2334" s="7"/>
    </row>
    <row r="2335" spans="1:7" x14ac:dyDescent="0.35">
      <c r="A2335" s="43"/>
      <c r="B2335" s="44"/>
      <c r="C2335" s="46"/>
      <c r="D2335" s="7"/>
      <c r="E2335" s="7"/>
      <c r="F2335" s="7"/>
      <c r="G2335" s="7"/>
    </row>
    <row r="2336" spans="1:7" x14ac:dyDescent="0.35">
      <c r="A2336" s="43"/>
      <c r="B2336" s="44"/>
      <c r="C2336" s="46"/>
      <c r="D2336" s="7"/>
      <c r="E2336" s="7"/>
      <c r="F2336" s="7"/>
      <c r="G2336" s="7"/>
    </row>
    <row r="2337" spans="1:7" x14ac:dyDescent="0.35">
      <c r="A2337" s="43"/>
      <c r="B2337" s="44"/>
      <c r="C2337" s="46"/>
      <c r="D2337" s="7"/>
      <c r="E2337" s="7"/>
      <c r="F2337" s="7"/>
      <c r="G2337" s="7"/>
    </row>
    <row r="2338" spans="1:7" x14ac:dyDescent="0.35">
      <c r="A2338" s="43"/>
      <c r="B2338" s="44"/>
      <c r="C2338" s="46"/>
      <c r="D2338" s="7"/>
      <c r="E2338" s="7"/>
      <c r="F2338" s="7"/>
      <c r="G2338" s="7"/>
    </row>
    <row r="2339" spans="1:7" x14ac:dyDescent="0.35">
      <c r="A2339" s="43"/>
      <c r="B2339" s="44"/>
      <c r="C2339" s="46"/>
      <c r="D2339" s="7"/>
      <c r="E2339" s="7"/>
      <c r="F2339" s="7"/>
      <c r="G2339" s="7"/>
    </row>
    <row r="2340" spans="1:7" x14ac:dyDescent="0.35">
      <c r="A2340" s="43"/>
      <c r="B2340" s="44"/>
      <c r="C2340" s="46"/>
      <c r="D2340" s="7"/>
      <c r="E2340" s="7"/>
      <c r="F2340" s="7"/>
      <c r="G2340" s="7"/>
    </row>
    <row r="2341" spans="1:7" x14ac:dyDescent="0.35">
      <c r="A2341" s="43"/>
      <c r="B2341" s="44"/>
      <c r="C2341" s="46"/>
      <c r="D2341" s="7"/>
      <c r="E2341" s="7"/>
      <c r="F2341" s="7"/>
      <c r="G2341" s="7"/>
    </row>
    <row r="2342" spans="1:7" x14ac:dyDescent="0.35">
      <c r="A2342" s="43"/>
      <c r="B2342" s="44"/>
      <c r="C2342" s="46"/>
      <c r="D2342" s="7"/>
      <c r="E2342" s="7"/>
      <c r="F2342" s="7"/>
      <c r="G2342" s="7"/>
    </row>
    <row r="2343" spans="1:7" x14ac:dyDescent="0.35">
      <c r="A2343" s="43"/>
      <c r="B2343" s="44"/>
      <c r="C2343" s="46"/>
      <c r="D2343" s="7"/>
      <c r="E2343" s="7"/>
      <c r="F2343" s="7"/>
      <c r="G2343" s="7"/>
    </row>
    <row r="2344" spans="1:7" x14ac:dyDescent="0.35">
      <c r="A2344" s="43"/>
      <c r="B2344" s="44"/>
      <c r="C2344" s="46"/>
      <c r="D2344" s="7"/>
      <c r="E2344" s="7"/>
      <c r="F2344" s="7"/>
      <c r="G2344" s="7"/>
    </row>
    <row r="2345" spans="1:7" x14ac:dyDescent="0.35">
      <c r="A2345" s="43"/>
      <c r="B2345" s="44"/>
      <c r="C2345" s="46"/>
      <c r="D2345" s="7"/>
      <c r="E2345" s="7"/>
      <c r="F2345" s="7"/>
      <c r="G2345" s="7"/>
    </row>
    <row r="2346" spans="1:7" x14ac:dyDescent="0.35">
      <c r="A2346" s="43"/>
      <c r="B2346" s="44"/>
      <c r="C2346" s="46"/>
      <c r="D2346" s="7"/>
      <c r="E2346" s="7"/>
      <c r="F2346" s="7"/>
      <c r="G2346" s="7"/>
    </row>
    <row r="2347" spans="1:7" x14ac:dyDescent="0.35">
      <c r="A2347" s="43"/>
      <c r="B2347" s="44"/>
      <c r="C2347" s="46"/>
      <c r="D2347" s="7"/>
      <c r="E2347" s="7"/>
      <c r="F2347" s="7"/>
      <c r="G2347" s="7"/>
    </row>
    <row r="2348" spans="1:7" x14ac:dyDescent="0.35">
      <c r="A2348" s="43"/>
      <c r="B2348" s="44"/>
      <c r="C2348" s="46"/>
      <c r="D2348" s="7"/>
      <c r="E2348" s="7"/>
      <c r="F2348" s="7"/>
      <c r="G2348" s="7"/>
    </row>
    <row r="2349" spans="1:7" x14ac:dyDescent="0.35">
      <c r="A2349" s="43"/>
      <c r="B2349" s="44"/>
      <c r="C2349" s="46"/>
      <c r="D2349" s="7"/>
      <c r="E2349" s="7"/>
      <c r="F2349" s="7"/>
      <c r="G2349" s="7"/>
    </row>
    <row r="2350" spans="1:7" x14ac:dyDescent="0.35">
      <c r="A2350" s="43"/>
      <c r="B2350" s="44"/>
      <c r="C2350" s="46"/>
      <c r="D2350" s="7"/>
      <c r="E2350" s="7"/>
      <c r="F2350" s="7"/>
      <c r="G2350" s="7"/>
    </row>
    <row r="2351" spans="1:7" x14ac:dyDescent="0.35">
      <c r="A2351" s="43"/>
      <c r="B2351" s="44"/>
      <c r="C2351" s="46"/>
      <c r="D2351" s="7"/>
      <c r="E2351" s="7"/>
      <c r="F2351" s="7"/>
      <c r="G2351" s="7"/>
    </row>
    <row r="2352" spans="1:7" x14ac:dyDescent="0.35">
      <c r="A2352" s="43"/>
      <c r="B2352" s="44"/>
      <c r="C2352" s="46"/>
      <c r="D2352" s="7"/>
      <c r="E2352" s="7"/>
      <c r="F2352" s="7"/>
      <c r="G2352" s="7"/>
    </row>
    <row r="2353" spans="1:7" x14ac:dyDescent="0.35">
      <c r="A2353" s="43"/>
      <c r="B2353" s="44"/>
      <c r="C2353" s="46"/>
      <c r="D2353" s="7"/>
      <c r="E2353" s="7"/>
      <c r="F2353" s="7"/>
      <c r="G2353" s="7"/>
    </row>
    <row r="2354" spans="1:7" x14ac:dyDescent="0.35">
      <c r="A2354" s="43"/>
      <c r="B2354" s="44"/>
      <c r="C2354" s="46"/>
      <c r="D2354" s="7"/>
      <c r="E2354" s="7"/>
      <c r="F2354" s="7"/>
      <c r="G2354" s="7"/>
    </row>
    <row r="2355" spans="1:7" x14ac:dyDescent="0.35">
      <c r="A2355" s="43"/>
      <c r="B2355" s="44"/>
      <c r="C2355" s="46"/>
      <c r="D2355" s="7"/>
      <c r="E2355" s="7"/>
      <c r="F2355" s="7"/>
      <c r="G2355" s="7"/>
    </row>
    <row r="2356" spans="1:7" x14ac:dyDescent="0.35">
      <c r="A2356" s="43"/>
      <c r="B2356" s="44"/>
      <c r="C2356" s="46"/>
      <c r="D2356" s="7"/>
      <c r="E2356" s="7"/>
      <c r="F2356" s="7"/>
      <c r="G2356" s="7"/>
    </row>
    <row r="2357" spans="1:7" x14ac:dyDescent="0.35">
      <c r="A2357" s="43"/>
      <c r="B2357" s="44"/>
      <c r="C2357" s="46"/>
      <c r="D2357" s="7"/>
      <c r="E2357" s="7"/>
      <c r="F2357" s="7"/>
      <c r="G2357" s="7"/>
    </row>
    <row r="2358" spans="1:7" x14ac:dyDescent="0.35">
      <c r="A2358" s="43"/>
      <c r="B2358" s="44"/>
      <c r="C2358" s="46"/>
      <c r="D2358" s="7"/>
      <c r="E2358" s="7"/>
      <c r="F2358" s="7"/>
      <c r="G2358" s="7"/>
    </row>
    <row r="2359" spans="1:7" x14ac:dyDescent="0.35">
      <c r="A2359" s="43"/>
      <c r="B2359" s="44"/>
      <c r="C2359" s="46"/>
      <c r="D2359" s="7"/>
      <c r="E2359" s="7"/>
      <c r="F2359" s="7"/>
      <c r="G2359" s="7"/>
    </row>
    <row r="2360" spans="1:7" x14ac:dyDescent="0.35">
      <c r="A2360" s="43"/>
      <c r="B2360" s="44"/>
      <c r="C2360" s="46"/>
      <c r="D2360" s="7"/>
      <c r="E2360" s="7"/>
      <c r="F2360" s="7"/>
      <c r="G2360" s="7"/>
    </row>
    <row r="2361" spans="1:7" x14ac:dyDescent="0.35">
      <c r="A2361" s="43"/>
      <c r="B2361" s="44"/>
      <c r="C2361" s="46"/>
      <c r="D2361" s="7"/>
      <c r="E2361" s="7"/>
      <c r="F2361" s="7"/>
      <c r="G2361" s="7"/>
    </row>
    <row r="2362" spans="1:7" x14ac:dyDescent="0.35">
      <c r="A2362" s="43"/>
      <c r="B2362" s="44"/>
      <c r="C2362" s="46"/>
      <c r="D2362" s="7"/>
      <c r="E2362" s="7"/>
      <c r="F2362" s="7"/>
      <c r="G2362" s="7"/>
    </row>
    <row r="2363" spans="1:7" x14ac:dyDescent="0.35">
      <c r="A2363" s="43"/>
      <c r="B2363" s="44"/>
      <c r="C2363" s="46"/>
      <c r="D2363" s="7"/>
      <c r="E2363" s="7"/>
      <c r="F2363" s="7"/>
      <c r="G2363" s="7"/>
    </row>
    <row r="2364" spans="1:7" x14ac:dyDescent="0.35">
      <c r="A2364" s="43"/>
      <c r="B2364" s="44"/>
      <c r="C2364" s="46"/>
      <c r="D2364" s="7"/>
      <c r="E2364" s="7"/>
      <c r="F2364" s="7"/>
      <c r="G2364" s="7"/>
    </row>
    <row r="2365" spans="1:7" x14ac:dyDescent="0.35">
      <c r="A2365" s="43"/>
      <c r="B2365" s="44"/>
      <c r="C2365" s="46"/>
      <c r="D2365" s="7"/>
      <c r="E2365" s="7"/>
      <c r="F2365" s="7"/>
      <c r="G2365" s="7"/>
    </row>
    <row r="2366" spans="1:7" x14ac:dyDescent="0.35">
      <c r="A2366" s="43"/>
      <c r="B2366" s="44"/>
      <c r="C2366" s="46"/>
      <c r="D2366" s="7"/>
      <c r="E2366" s="7"/>
      <c r="F2366" s="7"/>
      <c r="G2366" s="7"/>
    </row>
    <row r="2367" spans="1:7" x14ac:dyDescent="0.35">
      <c r="A2367" s="43"/>
      <c r="B2367" s="44"/>
      <c r="C2367" s="46"/>
      <c r="D2367" s="7"/>
      <c r="E2367" s="7"/>
      <c r="F2367" s="7"/>
      <c r="G2367" s="7"/>
    </row>
    <row r="2368" spans="1:7" x14ac:dyDescent="0.35">
      <c r="A2368" s="43"/>
      <c r="B2368" s="44"/>
      <c r="C2368" s="46"/>
      <c r="D2368" s="7"/>
      <c r="E2368" s="7"/>
      <c r="F2368" s="7"/>
      <c r="G2368" s="7"/>
    </row>
    <row r="2369" spans="1:7" x14ac:dyDescent="0.35">
      <c r="A2369" s="43"/>
      <c r="B2369" s="44"/>
      <c r="C2369" s="46"/>
      <c r="D2369" s="7"/>
      <c r="E2369" s="7"/>
      <c r="F2369" s="7"/>
      <c r="G2369" s="7"/>
    </row>
    <row r="2370" spans="1:7" x14ac:dyDescent="0.35">
      <c r="A2370" s="43"/>
      <c r="B2370" s="44"/>
      <c r="C2370" s="46"/>
      <c r="D2370" s="7"/>
      <c r="E2370" s="7"/>
      <c r="F2370" s="7"/>
      <c r="G2370" s="7"/>
    </row>
    <row r="2371" spans="1:7" x14ac:dyDescent="0.35">
      <c r="A2371" s="43"/>
      <c r="B2371" s="44"/>
      <c r="C2371" s="46"/>
      <c r="D2371" s="7"/>
      <c r="E2371" s="7"/>
      <c r="F2371" s="7"/>
      <c r="G2371" s="7"/>
    </row>
    <row r="2372" spans="1:7" x14ac:dyDescent="0.35">
      <c r="A2372" s="43"/>
      <c r="B2372" s="44"/>
      <c r="C2372" s="46"/>
      <c r="D2372" s="7"/>
      <c r="E2372" s="7"/>
      <c r="F2372" s="7"/>
      <c r="G2372" s="7"/>
    </row>
    <row r="2373" spans="1:7" x14ac:dyDescent="0.35">
      <c r="A2373" s="43"/>
      <c r="B2373" s="44"/>
      <c r="C2373" s="46"/>
      <c r="D2373" s="7"/>
      <c r="E2373" s="7"/>
      <c r="F2373" s="7"/>
      <c r="G2373" s="7"/>
    </row>
    <row r="2374" spans="1:7" x14ac:dyDescent="0.35">
      <c r="A2374" s="43"/>
      <c r="B2374" s="44"/>
      <c r="C2374" s="46"/>
      <c r="D2374" s="7"/>
      <c r="E2374" s="7"/>
      <c r="F2374" s="7"/>
      <c r="G2374" s="7"/>
    </row>
    <row r="2375" spans="1:7" x14ac:dyDescent="0.35">
      <c r="A2375" s="43"/>
      <c r="B2375" s="44"/>
      <c r="C2375" s="46"/>
      <c r="D2375" s="7"/>
      <c r="E2375" s="7"/>
      <c r="F2375" s="7"/>
      <c r="G2375" s="7"/>
    </row>
    <row r="2376" spans="1:7" x14ac:dyDescent="0.35">
      <c r="A2376" s="43"/>
      <c r="B2376" s="44"/>
      <c r="C2376" s="46"/>
      <c r="D2376" s="7"/>
      <c r="E2376" s="7"/>
      <c r="F2376" s="7"/>
      <c r="G2376" s="7"/>
    </row>
    <row r="2377" spans="1:7" x14ac:dyDescent="0.35">
      <c r="A2377" s="43"/>
      <c r="B2377" s="44"/>
      <c r="C2377" s="46"/>
      <c r="D2377" s="7"/>
      <c r="E2377" s="7"/>
      <c r="F2377" s="7"/>
      <c r="G2377" s="7"/>
    </row>
    <row r="2378" spans="1:7" x14ac:dyDescent="0.35">
      <c r="A2378" s="43"/>
      <c r="B2378" s="44"/>
      <c r="C2378" s="46"/>
      <c r="D2378" s="7"/>
      <c r="E2378" s="7"/>
      <c r="F2378" s="7"/>
      <c r="G2378" s="7"/>
    </row>
    <row r="2379" spans="1:7" x14ac:dyDescent="0.35">
      <c r="A2379" s="43"/>
      <c r="B2379" s="44"/>
      <c r="C2379" s="46"/>
      <c r="D2379" s="7"/>
      <c r="E2379" s="7"/>
      <c r="F2379" s="7"/>
      <c r="G2379" s="7"/>
    </row>
    <row r="2380" spans="1:7" x14ac:dyDescent="0.35">
      <c r="A2380" s="43"/>
      <c r="B2380" s="44"/>
      <c r="C2380" s="46"/>
      <c r="D2380" s="7"/>
      <c r="E2380" s="7"/>
      <c r="F2380" s="7"/>
      <c r="G2380" s="7"/>
    </row>
    <row r="2381" spans="1:7" x14ac:dyDescent="0.35">
      <c r="A2381" s="43"/>
      <c r="B2381" s="44"/>
      <c r="C2381" s="46"/>
      <c r="D2381" s="7"/>
      <c r="E2381" s="7"/>
      <c r="F2381" s="7"/>
      <c r="G2381" s="7"/>
    </row>
    <row r="2382" spans="1:7" x14ac:dyDescent="0.35">
      <c r="A2382" s="43"/>
      <c r="B2382" s="44"/>
      <c r="C2382" s="46"/>
      <c r="D2382" s="7"/>
      <c r="E2382" s="7"/>
      <c r="F2382" s="7"/>
      <c r="G2382" s="7"/>
    </row>
    <row r="2383" spans="1:7" x14ac:dyDescent="0.35">
      <c r="A2383" s="43"/>
      <c r="B2383" s="44"/>
      <c r="C2383" s="46"/>
      <c r="D2383" s="7"/>
      <c r="E2383" s="7"/>
      <c r="F2383" s="7"/>
      <c r="G2383" s="7"/>
    </row>
    <row r="2384" spans="1:7" x14ac:dyDescent="0.35">
      <c r="A2384" s="43"/>
      <c r="B2384" s="44"/>
      <c r="C2384" s="46"/>
      <c r="D2384" s="7"/>
      <c r="E2384" s="7"/>
      <c r="F2384" s="7"/>
      <c r="G2384" s="7"/>
    </row>
    <row r="2385" spans="1:7" x14ac:dyDescent="0.35">
      <c r="A2385" s="43"/>
      <c r="B2385" s="44"/>
      <c r="C2385" s="46"/>
      <c r="D2385" s="7"/>
      <c r="E2385" s="7"/>
      <c r="F2385" s="7"/>
      <c r="G2385" s="7"/>
    </row>
    <row r="2386" spans="1:7" x14ac:dyDescent="0.35">
      <c r="A2386" s="43"/>
      <c r="B2386" s="44"/>
      <c r="C2386" s="46"/>
      <c r="D2386" s="7"/>
      <c r="E2386" s="7"/>
      <c r="F2386" s="7"/>
      <c r="G2386" s="7"/>
    </row>
    <row r="2387" spans="1:7" x14ac:dyDescent="0.35">
      <c r="A2387" s="43"/>
      <c r="B2387" s="44"/>
      <c r="C2387" s="46"/>
      <c r="D2387" s="7"/>
      <c r="E2387" s="7"/>
      <c r="F2387" s="7"/>
      <c r="G2387" s="7"/>
    </row>
    <row r="2388" spans="1:7" x14ac:dyDescent="0.35">
      <c r="A2388" s="43"/>
      <c r="B2388" s="44"/>
      <c r="C2388" s="46"/>
      <c r="D2388" s="7"/>
      <c r="E2388" s="7"/>
      <c r="F2388" s="7"/>
      <c r="G2388" s="7"/>
    </row>
    <row r="2389" spans="1:7" x14ac:dyDescent="0.35">
      <c r="A2389" s="43"/>
      <c r="B2389" s="44"/>
      <c r="C2389" s="46"/>
      <c r="D2389" s="7"/>
      <c r="E2389" s="7"/>
      <c r="F2389" s="7"/>
      <c r="G2389" s="7"/>
    </row>
    <row r="2390" spans="1:7" x14ac:dyDescent="0.35">
      <c r="A2390" s="43"/>
      <c r="B2390" s="44"/>
      <c r="C2390" s="46"/>
      <c r="D2390" s="7"/>
      <c r="E2390" s="7"/>
      <c r="F2390" s="7"/>
      <c r="G2390" s="7"/>
    </row>
    <row r="2391" spans="1:7" x14ac:dyDescent="0.35">
      <c r="A2391" s="43"/>
      <c r="B2391" s="44"/>
      <c r="C2391" s="46"/>
      <c r="D2391" s="7"/>
      <c r="E2391" s="7"/>
      <c r="F2391" s="7"/>
      <c r="G2391" s="7"/>
    </row>
    <row r="2392" spans="1:7" x14ac:dyDescent="0.35">
      <c r="A2392" s="43"/>
      <c r="B2392" s="44"/>
      <c r="C2392" s="46"/>
      <c r="D2392" s="7"/>
      <c r="E2392" s="7"/>
      <c r="F2392" s="7"/>
      <c r="G2392" s="7"/>
    </row>
    <row r="2393" spans="1:7" x14ac:dyDescent="0.35">
      <c r="A2393" s="43"/>
      <c r="B2393" s="44"/>
      <c r="C2393" s="46"/>
      <c r="D2393" s="7"/>
      <c r="E2393" s="7"/>
      <c r="F2393" s="7"/>
      <c r="G2393" s="7"/>
    </row>
    <row r="2394" spans="1:7" x14ac:dyDescent="0.35">
      <c r="A2394" s="43"/>
      <c r="B2394" s="44"/>
      <c r="C2394" s="46"/>
      <c r="D2394" s="7"/>
      <c r="E2394" s="7"/>
      <c r="F2394" s="7"/>
      <c r="G2394" s="7"/>
    </row>
    <row r="2395" spans="1:7" x14ac:dyDescent="0.35">
      <c r="A2395" s="43"/>
      <c r="B2395" s="44"/>
      <c r="C2395" s="46"/>
      <c r="D2395" s="7"/>
      <c r="E2395" s="7"/>
      <c r="F2395" s="7"/>
      <c r="G2395" s="7"/>
    </row>
    <row r="2396" spans="1:7" x14ac:dyDescent="0.35">
      <c r="A2396" s="43"/>
      <c r="B2396" s="44"/>
      <c r="C2396" s="46"/>
      <c r="D2396" s="7"/>
      <c r="E2396" s="7"/>
      <c r="F2396" s="7"/>
      <c r="G2396" s="7"/>
    </row>
    <row r="2397" spans="1:7" x14ac:dyDescent="0.35">
      <c r="A2397" s="43"/>
      <c r="B2397" s="44"/>
      <c r="C2397" s="46"/>
      <c r="D2397" s="7"/>
      <c r="E2397" s="7"/>
      <c r="F2397" s="7"/>
      <c r="G2397" s="7"/>
    </row>
    <row r="2398" spans="1:7" x14ac:dyDescent="0.35">
      <c r="A2398" s="43"/>
      <c r="B2398" s="44"/>
      <c r="C2398" s="46"/>
      <c r="D2398" s="7"/>
      <c r="E2398" s="7"/>
      <c r="F2398" s="7"/>
      <c r="G2398" s="7"/>
    </row>
    <row r="2399" spans="1:7" x14ac:dyDescent="0.35">
      <c r="A2399" s="43"/>
      <c r="B2399" s="44"/>
      <c r="C2399" s="46"/>
      <c r="D2399" s="7"/>
      <c r="E2399" s="7"/>
      <c r="F2399" s="7"/>
      <c r="G2399" s="7"/>
    </row>
    <row r="2400" spans="1:7" x14ac:dyDescent="0.35">
      <c r="A2400" s="43"/>
      <c r="B2400" s="44"/>
      <c r="C2400" s="46"/>
      <c r="D2400" s="7"/>
      <c r="E2400" s="7"/>
      <c r="F2400" s="7"/>
      <c r="G2400" s="7"/>
    </row>
    <row r="2401" spans="1:7" x14ac:dyDescent="0.35">
      <c r="A2401" s="43"/>
      <c r="B2401" s="44"/>
      <c r="C2401" s="46"/>
      <c r="D2401" s="7"/>
      <c r="E2401" s="7"/>
      <c r="F2401" s="7"/>
      <c r="G2401" s="7"/>
    </row>
    <row r="2402" spans="1:7" x14ac:dyDescent="0.35">
      <c r="A2402" s="43"/>
      <c r="B2402" s="44"/>
      <c r="C2402" s="46"/>
      <c r="D2402" s="7"/>
      <c r="E2402" s="7"/>
      <c r="F2402" s="7"/>
      <c r="G2402" s="7"/>
    </row>
    <row r="2403" spans="1:7" x14ac:dyDescent="0.35">
      <c r="A2403" s="43"/>
      <c r="B2403" s="44"/>
      <c r="C2403" s="46"/>
      <c r="D2403" s="7"/>
      <c r="E2403" s="7"/>
      <c r="F2403" s="7"/>
      <c r="G2403" s="7"/>
    </row>
    <row r="2404" spans="1:7" x14ac:dyDescent="0.35">
      <c r="A2404" s="43"/>
      <c r="B2404" s="44"/>
      <c r="C2404" s="46"/>
      <c r="D2404" s="7"/>
      <c r="E2404" s="7"/>
      <c r="F2404" s="7"/>
      <c r="G2404" s="7"/>
    </row>
    <row r="2405" spans="1:7" x14ac:dyDescent="0.35">
      <c r="A2405" s="43"/>
      <c r="B2405" s="44"/>
      <c r="C2405" s="46"/>
      <c r="D2405" s="7"/>
      <c r="E2405" s="7"/>
      <c r="F2405" s="7"/>
      <c r="G2405" s="7"/>
    </row>
    <row r="2406" spans="1:7" x14ac:dyDescent="0.35">
      <c r="A2406" s="43"/>
      <c r="B2406" s="44"/>
      <c r="C2406" s="46"/>
      <c r="D2406" s="7"/>
      <c r="E2406" s="7"/>
      <c r="F2406" s="7"/>
      <c r="G2406" s="7"/>
    </row>
    <row r="2407" spans="1:7" x14ac:dyDescent="0.35">
      <c r="A2407" s="43"/>
      <c r="B2407" s="44"/>
      <c r="C2407" s="46"/>
      <c r="D2407" s="7"/>
      <c r="E2407" s="7"/>
      <c r="F2407" s="7"/>
      <c r="G2407" s="7"/>
    </row>
    <row r="2408" spans="1:7" x14ac:dyDescent="0.35">
      <c r="A2408" s="43"/>
      <c r="B2408" s="44"/>
      <c r="C2408" s="46"/>
      <c r="D2408" s="7"/>
      <c r="E2408" s="7"/>
      <c r="F2408" s="7"/>
      <c r="G2408" s="7"/>
    </row>
    <row r="2409" spans="1:7" x14ac:dyDescent="0.35">
      <c r="A2409" s="43"/>
      <c r="B2409" s="44"/>
      <c r="C2409" s="46"/>
      <c r="D2409" s="7"/>
      <c r="E2409" s="7"/>
      <c r="F2409" s="7"/>
      <c r="G2409" s="7"/>
    </row>
    <row r="2410" spans="1:7" x14ac:dyDescent="0.35">
      <c r="A2410" s="43"/>
      <c r="B2410" s="44"/>
      <c r="C2410" s="46"/>
      <c r="D2410" s="7"/>
      <c r="E2410" s="7"/>
      <c r="F2410" s="7"/>
      <c r="G2410" s="7"/>
    </row>
    <row r="2411" spans="1:7" x14ac:dyDescent="0.35">
      <c r="A2411" s="43"/>
      <c r="B2411" s="44"/>
      <c r="C2411" s="46"/>
      <c r="D2411" s="7"/>
      <c r="E2411" s="7"/>
      <c r="F2411" s="7"/>
      <c r="G2411" s="7"/>
    </row>
    <row r="2412" spans="1:7" x14ac:dyDescent="0.35">
      <c r="A2412" s="43"/>
      <c r="B2412" s="44"/>
      <c r="C2412" s="46"/>
      <c r="D2412" s="7"/>
      <c r="E2412" s="7"/>
      <c r="F2412" s="7"/>
      <c r="G2412" s="7"/>
    </row>
    <row r="2413" spans="1:7" x14ac:dyDescent="0.35">
      <c r="A2413" s="43"/>
      <c r="B2413" s="44"/>
      <c r="C2413" s="46"/>
      <c r="D2413" s="7"/>
      <c r="E2413" s="7"/>
      <c r="F2413" s="7"/>
      <c r="G2413" s="7"/>
    </row>
    <row r="2414" spans="1:7" x14ac:dyDescent="0.35">
      <c r="A2414" s="43"/>
      <c r="B2414" s="44"/>
      <c r="C2414" s="46"/>
      <c r="D2414" s="7"/>
      <c r="E2414" s="7"/>
      <c r="F2414" s="7"/>
      <c r="G2414" s="7"/>
    </row>
    <row r="2415" spans="1:7" x14ac:dyDescent="0.35">
      <c r="A2415" s="43"/>
      <c r="B2415" s="44"/>
      <c r="C2415" s="46"/>
      <c r="D2415" s="7"/>
      <c r="E2415" s="7"/>
      <c r="F2415" s="7"/>
      <c r="G2415" s="7"/>
    </row>
    <row r="2416" spans="1:7" x14ac:dyDescent="0.35">
      <c r="A2416" s="43"/>
      <c r="B2416" s="44"/>
      <c r="C2416" s="46"/>
      <c r="D2416" s="7"/>
      <c r="E2416" s="7"/>
      <c r="F2416" s="7"/>
      <c r="G2416" s="7"/>
    </row>
    <row r="2417" spans="1:7" x14ac:dyDescent="0.35">
      <c r="A2417" s="43"/>
      <c r="B2417" s="44"/>
      <c r="C2417" s="46"/>
      <c r="D2417" s="7"/>
      <c r="E2417" s="7"/>
      <c r="F2417" s="7"/>
      <c r="G2417" s="7"/>
    </row>
    <row r="2418" spans="1:7" x14ac:dyDescent="0.35">
      <c r="A2418" s="43"/>
      <c r="B2418" s="44"/>
      <c r="C2418" s="46"/>
      <c r="D2418" s="7"/>
      <c r="E2418" s="7"/>
      <c r="F2418" s="7"/>
      <c r="G2418" s="7"/>
    </row>
    <row r="2419" spans="1:7" x14ac:dyDescent="0.35">
      <c r="A2419" s="43"/>
      <c r="B2419" s="44"/>
      <c r="C2419" s="46"/>
      <c r="D2419" s="7"/>
      <c r="E2419" s="7"/>
      <c r="F2419" s="7"/>
      <c r="G2419" s="7"/>
    </row>
    <row r="2420" spans="1:7" x14ac:dyDescent="0.35">
      <c r="A2420" s="43"/>
      <c r="B2420" s="44"/>
      <c r="C2420" s="46"/>
      <c r="D2420" s="7"/>
      <c r="E2420" s="7"/>
      <c r="F2420" s="7"/>
      <c r="G2420" s="7"/>
    </row>
    <row r="2421" spans="1:7" x14ac:dyDescent="0.35">
      <c r="A2421" s="43"/>
      <c r="B2421" s="44"/>
      <c r="C2421" s="46"/>
      <c r="D2421" s="7"/>
      <c r="E2421" s="7"/>
      <c r="F2421" s="7"/>
      <c r="G2421" s="7"/>
    </row>
    <row r="2422" spans="1:7" x14ac:dyDescent="0.35">
      <c r="A2422" s="43"/>
      <c r="B2422" s="44"/>
      <c r="C2422" s="46"/>
      <c r="D2422" s="7"/>
      <c r="E2422" s="7"/>
      <c r="F2422" s="7"/>
      <c r="G2422" s="7"/>
    </row>
    <row r="2423" spans="1:7" x14ac:dyDescent="0.35">
      <c r="A2423" s="43"/>
      <c r="B2423" s="44"/>
      <c r="C2423" s="46"/>
      <c r="D2423" s="7"/>
      <c r="E2423" s="7"/>
      <c r="F2423" s="7"/>
      <c r="G2423" s="7"/>
    </row>
    <row r="2424" spans="1:7" x14ac:dyDescent="0.35">
      <c r="A2424" s="43"/>
      <c r="B2424" s="44"/>
      <c r="C2424" s="46"/>
      <c r="D2424" s="7"/>
      <c r="E2424" s="7"/>
      <c r="F2424" s="7"/>
      <c r="G2424" s="7"/>
    </row>
    <row r="2425" spans="1:7" x14ac:dyDescent="0.35">
      <c r="A2425" s="43"/>
      <c r="B2425" s="44"/>
      <c r="C2425" s="46"/>
      <c r="D2425" s="7"/>
      <c r="E2425" s="7"/>
      <c r="F2425" s="7"/>
      <c r="G2425" s="7"/>
    </row>
    <row r="2426" spans="1:7" x14ac:dyDescent="0.35">
      <c r="A2426" s="43"/>
      <c r="B2426" s="44"/>
      <c r="C2426" s="46"/>
      <c r="D2426" s="7"/>
      <c r="E2426" s="7"/>
      <c r="F2426" s="7"/>
      <c r="G2426" s="7"/>
    </row>
    <row r="2427" spans="1:7" x14ac:dyDescent="0.35">
      <c r="A2427" s="43"/>
      <c r="B2427" s="44"/>
      <c r="C2427" s="46"/>
      <c r="D2427" s="7"/>
      <c r="E2427" s="7"/>
      <c r="F2427" s="7"/>
      <c r="G2427" s="7"/>
    </row>
    <row r="2428" spans="1:7" x14ac:dyDescent="0.35">
      <c r="A2428" s="43"/>
      <c r="B2428" s="44"/>
      <c r="C2428" s="46"/>
      <c r="D2428" s="7"/>
      <c r="E2428" s="7"/>
      <c r="F2428" s="7"/>
      <c r="G2428" s="7"/>
    </row>
    <row r="2429" spans="1:7" x14ac:dyDescent="0.35">
      <c r="A2429" s="43"/>
      <c r="B2429" s="44"/>
      <c r="C2429" s="46"/>
      <c r="D2429" s="7"/>
      <c r="E2429" s="7"/>
      <c r="F2429" s="7"/>
      <c r="G2429" s="7"/>
    </row>
    <row r="2430" spans="1:7" x14ac:dyDescent="0.35">
      <c r="A2430" s="43"/>
      <c r="B2430" s="44"/>
      <c r="C2430" s="46"/>
      <c r="D2430" s="7"/>
      <c r="E2430" s="7"/>
      <c r="F2430" s="7"/>
      <c r="G2430" s="7"/>
    </row>
    <row r="2431" spans="1:7" x14ac:dyDescent="0.35">
      <c r="A2431" s="43"/>
      <c r="B2431" s="44"/>
      <c r="C2431" s="46"/>
      <c r="D2431" s="7"/>
      <c r="E2431" s="7"/>
      <c r="F2431" s="7"/>
      <c r="G2431" s="7"/>
    </row>
    <row r="2432" spans="1:7" x14ac:dyDescent="0.35">
      <c r="A2432" s="43"/>
      <c r="B2432" s="44"/>
      <c r="C2432" s="46"/>
      <c r="D2432" s="7"/>
      <c r="E2432" s="7"/>
      <c r="F2432" s="7"/>
      <c r="G2432" s="7"/>
    </row>
    <row r="2433" spans="1:7" x14ac:dyDescent="0.35">
      <c r="A2433" s="43"/>
      <c r="B2433" s="44"/>
      <c r="C2433" s="46"/>
      <c r="D2433" s="7"/>
      <c r="E2433" s="7"/>
      <c r="F2433" s="7"/>
      <c r="G2433" s="7"/>
    </row>
    <row r="2434" spans="1:7" x14ac:dyDescent="0.35">
      <c r="A2434" s="43"/>
      <c r="B2434" s="44"/>
      <c r="C2434" s="46"/>
      <c r="D2434" s="7"/>
      <c r="E2434" s="7"/>
      <c r="F2434" s="7"/>
      <c r="G2434" s="7"/>
    </row>
    <row r="2435" spans="1:7" x14ac:dyDescent="0.35">
      <c r="A2435" s="43"/>
      <c r="B2435" s="44"/>
      <c r="C2435" s="46"/>
      <c r="D2435" s="7"/>
      <c r="E2435" s="7"/>
      <c r="F2435" s="7"/>
      <c r="G2435" s="7"/>
    </row>
    <row r="2436" spans="1:7" x14ac:dyDescent="0.35">
      <c r="A2436" s="43"/>
      <c r="B2436" s="44"/>
      <c r="C2436" s="46"/>
      <c r="D2436" s="7"/>
      <c r="E2436" s="7"/>
      <c r="F2436" s="7"/>
      <c r="G2436" s="7"/>
    </row>
    <row r="2437" spans="1:7" x14ac:dyDescent="0.35">
      <c r="A2437" s="43"/>
      <c r="B2437" s="44"/>
      <c r="C2437" s="46"/>
      <c r="D2437" s="7"/>
      <c r="E2437" s="7"/>
      <c r="F2437" s="7"/>
      <c r="G2437" s="7"/>
    </row>
    <row r="2438" spans="1:7" x14ac:dyDescent="0.35">
      <c r="A2438" s="43"/>
      <c r="B2438" s="44"/>
      <c r="C2438" s="46"/>
      <c r="D2438" s="7"/>
      <c r="E2438" s="7"/>
      <c r="F2438" s="7"/>
      <c r="G2438" s="7"/>
    </row>
    <row r="2439" spans="1:7" x14ac:dyDescent="0.35">
      <c r="A2439" s="43"/>
      <c r="B2439" s="44"/>
      <c r="C2439" s="46"/>
      <c r="D2439" s="7"/>
      <c r="E2439" s="7"/>
      <c r="F2439" s="7"/>
      <c r="G2439" s="7"/>
    </row>
    <row r="2440" spans="1:7" x14ac:dyDescent="0.35">
      <c r="A2440" s="43"/>
      <c r="B2440" s="44"/>
      <c r="C2440" s="46"/>
      <c r="D2440" s="7"/>
      <c r="E2440" s="7"/>
      <c r="F2440" s="7"/>
      <c r="G2440" s="7"/>
    </row>
    <row r="2441" spans="1:7" x14ac:dyDescent="0.35">
      <c r="A2441" s="43"/>
      <c r="B2441" s="44"/>
      <c r="C2441" s="46"/>
      <c r="D2441" s="7"/>
      <c r="E2441" s="7"/>
      <c r="F2441" s="7"/>
      <c r="G2441" s="7"/>
    </row>
    <row r="2442" spans="1:7" x14ac:dyDescent="0.35">
      <c r="A2442" s="43"/>
      <c r="B2442" s="44"/>
      <c r="C2442" s="46"/>
      <c r="D2442" s="7"/>
      <c r="E2442" s="7"/>
      <c r="F2442" s="7"/>
      <c r="G2442" s="7"/>
    </row>
    <row r="2443" spans="1:7" x14ac:dyDescent="0.35">
      <c r="A2443" s="43"/>
      <c r="B2443" s="44"/>
      <c r="C2443" s="46"/>
      <c r="D2443" s="7"/>
      <c r="E2443" s="7"/>
      <c r="F2443" s="7"/>
      <c r="G2443" s="7"/>
    </row>
    <row r="2444" spans="1:7" x14ac:dyDescent="0.35">
      <c r="A2444" s="43"/>
      <c r="B2444" s="44"/>
      <c r="C2444" s="46"/>
      <c r="D2444" s="7"/>
      <c r="E2444" s="7"/>
      <c r="F2444" s="7"/>
      <c r="G2444" s="7"/>
    </row>
    <row r="2445" spans="1:7" x14ac:dyDescent="0.35">
      <c r="A2445" s="43"/>
      <c r="B2445" s="44"/>
      <c r="C2445" s="46"/>
      <c r="D2445" s="7"/>
      <c r="E2445" s="7"/>
      <c r="F2445" s="7"/>
      <c r="G2445" s="7"/>
    </row>
    <row r="2446" spans="1:7" x14ac:dyDescent="0.35">
      <c r="A2446" s="43"/>
      <c r="B2446" s="44"/>
      <c r="C2446" s="46"/>
      <c r="D2446" s="7"/>
      <c r="E2446" s="7"/>
      <c r="F2446" s="7"/>
      <c r="G2446" s="7"/>
    </row>
    <row r="2447" spans="1:7" x14ac:dyDescent="0.35">
      <c r="A2447" s="43"/>
      <c r="B2447" s="44"/>
      <c r="C2447" s="46"/>
      <c r="D2447" s="7"/>
      <c r="E2447" s="7"/>
      <c r="F2447" s="7"/>
      <c r="G2447" s="7"/>
    </row>
    <row r="2448" spans="1:7" x14ac:dyDescent="0.35">
      <c r="A2448" s="43"/>
      <c r="B2448" s="44"/>
      <c r="C2448" s="46"/>
      <c r="D2448" s="7"/>
      <c r="E2448" s="7"/>
      <c r="F2448" s="7"/>
      <c r="G2448" s="7"/>
    </row>
    <row r="2449" spans="1:7" x14ac:dyDescent="0.35">
      <c r="A2449" s="43"/>
      <c r="B2449" s="44"/>
      <c r="C2449" s="46"/>
      <c r="D2449" s="7"/>
      <c r="E2449" s="7"/>
      <c r="F2449" s="7"/>
      <c r="G2449" s="7"/>
    </row>
    <row r="2450" spans="1:7" x14ac:dyDescent="0.35">
      <c r="A2450" s="43"/>
      <c r="B2450" s="44"/>
      <c r="C2450" s="46"/>
      <c r="D2450" s="7"/>
      <c r="E2450" s="7"/>
      <c r="F2450" s="7"/>
      <c r="G2450" s="7"/>
    </row>
    <row r="2451" spans="1:7" x14ac:dyDescent="0.35">
      <c r="A2451" s="43"/>
      <c r="B2451" s="44"/>
      <c r="C2451" s="46"/>
      <c r="D2451" s="7"/>
      <c r="E2451" s="7"/>
      <c r="F2451" s="7"/>
      <c r="G2451" s="7"/>
    </row>
    <row r="2452" spans="1:7" x14ac:dyDescent="0.35">
      <c r="A2452" s="43"/>
      <c r="B2452" s="44"/>
      <c r="C2452" s="46"/>
      <c r="D2452" s="7"/>
      <c r="E2452" s="7"/>
      <c r="F2452" s="7"/>
      <c r="G2452" s="7"/>
    </row>
    <row r="2453" spans="1:7" x14ac:dyDescent="0.35">
      <c r="A2453" s="43"/>
      <c r="B2453" s="44"/>
      <c r="C2453" s="46"/>
      <c r="D2453" s="7"/>
      <c r="E2453" s="7"/>
      <c r="F2453" s="7"/>
      <c r="G2453" s="7"/>
    </row>
    <row r="2454" spans="1:7" x14ac:dyDescent="0.35">
      <c r="A2454" s="43"/>
      <c r="B2454" s="44"/>
      <c r="C2454" s="46"/>
      <c r="D2454" s="7"/>
      <c r="E2454" s="7"/>
      <c r="F2454" s="7"/>
      <c r="G2454" s="7"/>
    </row>
    <row r="2455" spans="1:7" x14ac:dyDescent="0.35">
      <c r="A2455" s="43"/>
      <c r="B2455" s="44"/>
      <c r="C2455" s="46"/>
      <c r="D2455" s="7"/>
      <c r="E2455" s="7"/>
      <c r="F2455" s="7"/>
      <c r="G2455" s="7"/>
    </row>
    <row r="2456" spans="1:7" x14ac:dyDescent="0.35">
      <c r="A2456" s="43"/>
      <c r="B2456" s="44"/>
      <c r="C2456" s="46"/>
      <c r="D2456" s="7"/>
      <c r="E2456" s="7"/>
      <c r="F2456" s="7"/>
      <c r="G2456" s="7"/>
    </row>
    <row r="2457" spans="1:7" x14ac:dyDescent="0.35">
      <c r="A2457" s="43"/>
      <c r="B2457" s="44"/>
      <c r="C2457" s="46"/>
      <c r="D2457" s="7"/>
      <c r="E2457" s="7"/>
      <c r="F2457" s="7"/>
      <c r="G2457" s="7"/>
    </row>
    <row r="2458" spans="1:7" x14ac:dyDescent="0.35">
      <c r="A2458" s="43"/>
      <c r="B2458" s="44"/>
      <c r="C2458" s="46"/>
      <c r="D2458" s="7"/>
      <c r="E2458" s="7"/>
      <c r="F2458" s="7"/>
      <c r="G2458" s="7"/>
    </row>
    <row r="2459" spans="1:7" x14ac:dyDescent="0.35">
      <c r="A2459" s="43"/>
      <c r="B2459" s="44"/>
      <c r="C2459" s="46"/>
      <c r="D2459" s="7"/>
      <c r="E2459" s="7"/>
      <c r="F2459" s="7"/>
      <c r="G2459" s="7"/>
    </row>
    <row r="2460" spans="1:7" x14ac:dyDescent="0.35">
      <c r="A2460" s="43"/>
      <c r="B2460" s="44"/>
      <c r="C2460" s="46"/>
      <c r="D2460" s="7"/>
      <c r="E2460" s="7"/>
      <c r="F2460" s="7"/>
      <c r="G2460" s="7"/>
    </row>
    <row r="2461" spans="1:7" x14ac:dyDescent="0.35">
      <c r="A2461" s="43"/>
      <c r="B2461" s="44"/>
      <c r="C2461" s="46"/>
      <c r="D2461" s="7"/>
      <c r="E2461" s="7"/>
      <c r="F2461" s="7"/>
      <c r="G2461" s="7"/>
    </row>
    <row r="2462" spans="1:7" x14ac:dyDescent="0.35">
      <c r="A2462" s="43"/>
      <c r="B2462" s="44"/>
      <c r="C2462" s="46"/>
      <c r="D2462" s="7"/>
      <c r="E2462" s="7"/>
      <c r="F2462" s="7"/>
      <c r="G2462" s="7"/>
    </row>
    <row r="2463" spans="1:7" x14ac:dyDescent="0.35">
      <c r="A2463" s="43"/>
      <c r="B2463" s="44"/>
      <c r="C2463" s="46"/>
      <c r="D2463" s="7"/>
      <c r="E2463" s="7"/>
      <c r="F2463" s="7"/>
      <c r="G2463" s="7"/>
    </row>
    <row r="2464" spans="1:7" x14ac:dyDescent="0.35">
      <c r="A2464" s="43"/>
      <c r="B2464" s="44"/>
      <c r="C2464" s="46"/>
      <c r="D2464" s="7"/>
      <c r="E2464" s="7"/>
      <c r="F2464" s="7"/>
      <c r="G2464" s="7"/>
    </row>
    <row r="2465" spans="1:7" x14ac:dyDescent="0.35">
      <c r="A2465" s="43"/>
      <c r="B2465" s="44"/>
      <c r="C2465" s="46"/>
      <c r="D2465" s="7"/>
      <c r="E2465" s="7"/>
      <c r="F2465" s="7"/>
      <c r="G2465" s="7"/>
    </row>
    <row r="2466" spans="1:7" x14ac:dyDescent="0.35">
      <c r="A2466" s="43"/>
      <c r="B2466" s="44"/>
      <c r="C2466" s="46"/>
      <c r="D2466" s="7"/>
      <c r="E2466" s="7"/>
      <c r="F2466" s="7"/>
      <c r="G2466" s="7"/>
    </row>
    <row r="2467" spans="1:7" x14ac:dyDescent="0.35">
      <c r="A2467" s="43"/>
      <c r="B2467" s="44"/>
      <c r="C2467" s="46"/>
      <c r="D2467" s="7"/>
      <c r="E2467" s="7"/>
      <c r="F2467" s="7"/>
      <c r="G2467" s="7"/>
    </row>
    <row r="2468" spans="1:7" x14ac:dyDescent="0.35">
      <c r="A2468" s="43"/>
      <c r="B2468" s="44"/>
      <c r="C2468" s="46"/>
      <c r="D2468" s="7"/>
      <c r="E2468" s="7"/>
      <c r="F2468" s="7"/>
      <c r="G2468" s="7"/>
    </row>
    <row r="2469" spans="1:7" x14ac:dyDescent="0.35">
      <c r="A2469" s="43"/>
      <c r="B2469" s="44"/>
      <c r="C2469" s="46"/>
      <c r="D2469" s="7"/>
      <c r="E2469" s="7"/>
      <c r="F2469" s="7"/>
      <c r="G2469" s="7"/>
    </row>
    <row r="2470" spans="1:7" x14ac:dyDescent="0.35">
      <c r="A2470" s="43"/>
      <c r="B2470" s="44"/>
      <c r="C2470" s="46"/>
      <c r="D2470" s="7"/>
      <c r="E2470" s="7"/>
      <c r="F2470" s="7"/>
      <c r="G2470" s="7"/>
    </row>
    <row r="2471" spans="1:7" x14ac:dyDescent="0.35">
      <c r="A2471" s="43"/>
      <c r="B2471" s="44"/>
      <c r="C2471" s="46"/>
      <c r="D2471" s="7"/>
      <c r="E2471" s="7"/>
      <c r="F2471" s="7"/>
      <c r="G2471" s="7"/>
    </row>
    <row r="2472" spans="1:7" x14ac:dyDescent="0.35">
      <c r="A2472" s="43"/>
      <c r="B2472" s="44"/>
      <c r="C2472" s="46"/>
      <c r="D2472" s="7"/>
      <c r="E2472" s="7"/>
      <c r="F2472" s="7"/>
      <c r="G2472" s="7"/>
    </row>
    <row r="2473" spans="1:7" x14ac:dyDescent="0.35">
      <c r="A2473" s="43"/>
      <c r="B2473" s="44"/>
      <c r="C2473" s="46"/>
      <c r="D2473" s="7"/>
      <c r="E2473" s="7"/>
      <c r="F2473" s="7"/>
      <c r="G2473" s="7"/>
    </row>
    <row r="2474" spans="1:7" x14ac:dyDescent="0.35">
      <c r="A2474" s="43"/>
      <c r="B2474" s="44"/>
      <c r="C2474" s="46"/>
      <c r="D2474" s="7"/>
      <c r="E2474" s="7"/>
      <c r="F2474" s="7"/>
      <c r="G2474" s="7"/>
    </row>
    <row r="2475" spans="1:7" x14ac:dyDescent="0.35">
      <c r="A2475" s="43"/>
      <c r="B2475" s="44"/>
      <c r="C2475" s="46"/>
      <c r="D2475" s="7"/>
      <c r="E2475" s="7"/>
      <c r="F2475" s="7"/>
      <c r="G2475" s="7"/>
    </row>
    <row r="2476" spans="1:7" x14ac:dyDescent="0.35">
      <c r="A2476" s="43"/>
      <c r="B2476" s="44"/>
      <c r="C2476" s="46"/>
      <c r="D2476" s="7"/>
      <c r="E2476" s="7"/>
      <c r="F2476" s="7"/>
      <c r="G2476" s="7"/>
    </row>
    <row r="2477" spans="1:7" x14ac:dyDescent="0.35">
      <c r="A2477" s="43"/>
      <c r="B2477" s="44"/>
      <c r="C2477" s="46"/>
      <c r="D2477" s="7"/>
      <c r="E2477" s="7"/>
      <c r="F2477" s="7"/>
      <c r="G2477" s="7"/>
    </row>
    <row r="2478" spans="1:7" x14ac:dyDescent="0.35">
      <c r="A2478" s="43"/>
      <c r="B2478" s="44"/>
      <c r="C2478" s="46"/>
      <c r="D2478" s="7"/>
      <c r="E2478" s="7"/>
      <c r="F2478" s="7"/>
      <c r="G2478" s="7"/>
    </row>
    <row r="2479" spans="1:7" x14ac:dyDescent="0.35">
      <c r="A2479" s="43"/>
      <c r="B2479" s="44"/>
      <c r="C2479" s="46"/>
      <c r="D2479" s="7"/>
      <c r="E2479" s="7"/>
      <c r="F2479" s="7"/>
      <c r="G2479" s="7"/>
    </row>
    <row r="2480" spans="1:7" x14ac:dyDescent="0.35">
      <c r="A2480" s="43"/>
      <c r="B2480" s="44"/>
      <c r="C2480" s="46"/>
      <c r="D2480" s="7"/>
      <c r="E2480" s="7"/>
      <c r="F2480" s="7"/>
      <c r="G2480" s="7"/>
    </row>
    <row r="2481" spans="1:7" x14ac:dyDescent="0.35">
      <c r="A2481" s="43"/>
      <c r="B2481" s="44"/>
      <c r="C2481" s="46"/>
      <c r="D2481" s="7"/>
      <c r="E2481" s="7"/>
      <c r="F2481" s="7"/>
      <c r="G2481" s="7"/>
    </row>
    <row r="2482" spans="1:7" x14ac:dyDescent="0.35">
      <c r="A2482" s="43"/>
      <c r="B2482" s="44"/>
      <c r="C2482" s="46"/>
      <c r="D2482" s="7"/>
      <c r="E2482" s="7"/>
      <c r="F2482" s="7"/>
      <c r="G2482" s="7"/>
    </row>
    <row r="2483" spans="1:7" x14ac:dyDescent="0.35">
      <c r="A2483" s="43"/>
      <c r="B2483" s="44"/>
      <c r="C2483" s="46"/>
      <c r="D2483" s="7"/>
      <c r="E2483" s="7"/>
      <c r="F2483" s="7"/>
      <c r="G2483" s="7"/>
    </row>
    <row r="2484" spans="1:7" x14ac:dyDescent="0.35">
      <c r="A2484" s="43"/>
      <c r="B2484" s="44"/>
      <c r="C2484" s="46"/>
      <c r="D2484" s="7"/>
      <c r="E2484" s="7"/>
      <c r="F2484" s="7"/>
      <c r="G2484" s="7"/>
    </row>
    <row r="2485" spans="1:7" x14ac:dyDescent="0.35">
      <c r="A2485" s="43"/>
      <c r="B2485" s="44"/>
      <c r="C2485" s="46"/>
      <c r="D2485" s="7"/>
      <c r="E2485" s="7"/>
      <c r="F2485" s="7"/>
      <c r="G2485" s="7"/>
    </row>
    <row r="2486" spans="1:7" x14ac:dyDescent="0.35">
      <c r="A2486" s="43"/>
      <c r="B2486" s="44"/>
      <c r="C2486" s="46"/>
      <c r="D2486" s="7"/>
      <c r="E2486" s="7"/>
      <c r="F2486" s="7"/>
      <c r="G2486" s="7"/>
    </row>
    <row r="2487" spans="1:7" x14ac:dyDescent="0.35">
      <c r="A2487" s="43"/>
      <c r="B2487" s="44"/>
      <c r="C2487" s="46"/>
      <c r="D2487" s="7"/>
      <c r="E2487" s="7"/>
      <c r="F2487" s="7"/>
      <c r="G2487" s="7"/>
    </row>
    <row r="2488" spans="1:7" x14ac:dyDescent="0.35">
      <c r="A2488" s="43"/>
      <c r="B2488" s="44"/>
      <c r="C2488" s="46"/>
      <c r="D2488" s="7"/>
      <c r="E2488" s="7"/>
      <c r="F2488" s="7"/>
      <c r="G2488" s="7"/>
    </row>
    <row r="2489" spans="1:7" x14ac:dyDescent="0.35">
      <c r="A2489" s="43"/>
      <c r="B2489" s="44"/>
      <c r="C2489" s="46"/>
      <c r="D2489" s="7"/>
      <c r="E2489" s="7"/>
      <c r="F2489" s="7"/>
      <c r="G2489" s="7"/>
    </row>
    <row r="2490" spans="1:7" x14ac:dyDescent="0.35">
      <c r="A2490" s="43"/>
      <c r="B2490" s="44"/>
      <c r="C2490" s="46"/>
      <c r="D2490" s="7"/>
      <c r="E2490" s="7"/>
      <c r="F2490" s="7"/>
      <c r="G2490" s="7"/>
    </row>
    <row r="2491" spans="1:7" x14ac:dyDescent="0.35">
      <c r="A2491" s="43"/>
      <c r="B2491" s="44"/>
      <c r="C2491" s="46"/>
      <c r="D2491" s="7"/>
      <c r="E2491" s="7"/>
      <c r="F2491" s="7"/>
      <c r="G2491" s="7"/>
    </row>
    <row r="2492" spans="1:7" x14ac:dyDescent="0.35">
      <c r="A2492" s="43"/>
      <c r="B2492" s="44"/>
      <c r="C2492" s="46"/>
      <c r="D2492" s="7"/>
      <c r="E2492" s="7"/>
      <c r="F2492" s="7"/>
      <c r="G2492" s="7"/>
    </row>
    <row r="2493" spans="1:7" x14ac:dyDescent="0.35">
      <c r="A2493" s="43"/>
      <c r="B2493" s="44"/>
      <c r="C2493" s="46"/>
      <c r="D2493" s="7"/>
      <c r="E2493" s="7"/>
      <c r="F2493" s="7"/>
      <c r="G2493" s="7"/>
    </row>
    <row r="2494" spans="1:7" x14ac:dyDescent="0.35">
      <c r="A2494" s="43"/>
      <c r="B2494" s="44"/>
      <c r="C2494" s="46"/>
      <c r="D2494" s="7"/>
      <c r="E2494" s="7"/>
      <c r="F2494" s="7"/>
      <c r="G2494" s="7"/>
    </row>
    <row r="2495" spans="1:7" x14ac:dyDescent="0.35">
      <c r="A2495" s="43"/>
      <c r="B2495" s="44"/>
      <c r="C2495" s="46"/>
      <c r="D2495" s="7"/>
      <c r="E2495" s="7"/>
      <c r="F2495" s="7"/>
      <c r="G2495" s="7"/>
    </row>
    <row r="2496" spans="1:7" x14ac:dyDescent="0.35">
      <c r="A2496" s="43"/>
      <c r="B2496" s="44"/>
      <c r="C2496" s="46"/>
      <c r="D2496" s="7"/>
      <c r="E2496" s="7"/>
      <c r="F2496" s="7"/>
      <c r="G2496" s="7"/>
    </row>
    <row r="2497" spans="1:7" x14ac:dyDescent="0.35">
      <c r="A2497" s="43"/>
      <c r="B2497" s="44"/>
      <c r="C2497" s="46"/>
      <c r="D2497" s="7"/>
      <c r="E2497" s="7"/>
      <c r="F2497" s="7"/>
      <c r="G2497" s="7"/>
    </row>
    <row r="2498" spans="1:7" x14ac:dyDescent="0.35">
      <c r="A2498" s="43"/>
      <c r="B2498" s="44"/>
      <c r="C2498" s="46"/>
      <c r="D2498" s="7"/>
      <c r="E2498" s="7"/>
      <c r="F2498" s="7"/>
      <c r="G2498" s="7"/>
    </row>
    <row r="2499" spans="1:7" x14ac:dyDescent="0.35">
      <c r="A2499" s="43"/>
      <c r="B2499" s="44"/>
      <c r="C2499" s="46"/>
      <c r="D2499" s="7"/>
      <c r="E2499" s="7"/>
      <c r="F2499" s="7"/>
      <c r="G2499" s="7"/>
    </row>
    <row r="2500" spans="1:7" x14ac:dyDescent="0.35">
      <c r="A2500" s="43"/>
      <c r="B2500" s="44"/>
      <c r="C2500" s="46"/>
      <c r="D2500" s="7"/>
      <c r="E2500" s="7"/>
      <c r="F2500" s="7"/>
      <c r="G2500" s="7"/>
    </row>
    <row r="2501" spans="1:7" x14ac:dyDescent="0.35">
      <c r="A2501" s="43"/>
      <c r="B2501" s="44"/>
      <c r="C2501" s="46"/>
      <c r="D2501" s="7"/>
      <c r="E2501" s="7"/>
      <c r="F2501" s="7"/>
      <c r="G2501" s="7"/>
    </row>
    <row r="2502" spans="1:7" x14ac:dyDescent="0.35">
      <c r="A2502" s="43"/>
      <c r="B2502" s="44"/>
      <c r="C2502" s="46"/>
      <c r="D2502" s="7"/>
      <c r="E2502" s="7"/>
      <c r="F2502" s="7"/>
      <c r="G2502" s="7"/>
    </row>
    <row r="2503" spans="1:7" x14ac:dyDescent="0.35">
      <c r="A2503" s="43"/>
      <c r="B2503" s="44"/>
      <c r="C2503" s="46"/>
      <c r="D2503" s="7"/>
      <c r="E2503" s="7"/>
      <c r="F2503" s="7"/>
      <c r="G2503" s="7"/>
    </row>
    <row r="2504" spans="1:7" x14ac:dyDescent="0.35">
      <c r="A2504" s="43"/>
      <c r="B2504" s="44"/>
      <c r="C2504" s="46"/>
      <c r="D2504" s="7"/>
      <c r="E2504" s="7"/>
      <c r="F2504" s="7"/>
      <c r="G2504" s="7"/>
    </row>
    <row r="2505" spans="1:7" x14ac:dyDescent="0.35">
      <c r="A2505" s="43"/>
      <c r="B2505" s="44"/>
      <c r="C2505" s="46"/>
      <c r="D2505" s="7"/>
      <c r="E2505" s="7"/>
      <c r="F2505" s="7"/>
      <c r="G2505" s="7"/>
    </row>
    <row r="2506" spans="1:7" x14ac:dyDescent="0.35">
      <c r="A2506" s="43"/>
      <c r="B2506" s="44"/>
      <c r="C2506" s="46"/>
      <c r="D2506" s="7"/>
      <c r="E2506" s="7"/>
      <c r="F2506" s="7"/>
      <c r="G2506" s="7"/>
    </row>
    <row r="2507" spans="1:7" x14ac:dyDescent="0.35">
      <c r="A2507" s="43"/>
      <c r="B2507" s="44"/>
      <c r="C2507" s="46"/>
      <c r="D2507" s="7"/>
      <c r="E2507" s="7"/>
      <c r="F2507" s="7"/>
      <c r="G2507" s="7"/>
    </row>
    <row r="2508" spans="1:7" x14ac:dyDescent="0.35">
      <c r="A2508" s="43"/>
      <c r="B2508" s="44"/>
      <c r="C2508" s="46"/>
      <c r="D2508" s="7"/>
      <c r="E2508" s="7"/>
      <c r="F2508" s="7"/>
      <c r="G2508" s="7"/>
    </row>
    <row r="2509" spans="1:7" x14ac:dyDescent="0.35">
      <c r="A2509" s="43"/>
      <c r="B2509" s="44"/>
      <c r="C2509" s="46"/>
      <c r="D2509" s="7"/>
      <c r="E2509" s="7"/>
      <c r="F2509" s="7"/>
      <c r="G2509" s="7"/>
    </row>
    <row r="2510" spans="1:7" x14ac:dyDescent="0.35">
      <c r="A2510" s="43"/>
      <c r="B2510" s="44"/>
      <c r="C2510" s="46"/>
      <c r="D2510" s="7"/>
      <c r="E2510" s="7"/>
      <c r="F2510" s="7"/>
      <c r="G2510" s="7"/>
    </row>
    <row r="2511" spans="1:7" x14ac:dyDescent="0.35">
      <c r="A2511" s="43"/>
      <c r="B2511" s="44"/>
      <c r="C2511" s="46"/>
      <c r="D2511" s="7"/>
      <c r="E2511" s="7"/>
      <c r="F2511" s="7"/>
      <c r="G2511" s="7"/>
    </row>
    <row r="2512" spans="1:7" x14ac:dyDescent="0.35">
      <c r="A2512" s="43"/>
      <c r="B2512" s="44"/>
      <c r="C2512" s="46"/>
      <c r="D2512" s="7"/>
      <c r="E2512" s="7"/>
      <c r="F2512" s="7"/>
      <c r="G2512" s="7"/>
    </row>
    <row r="2513" spans="1:7" x14ac:dyDescent="0.35">
      <c r="A2513" s="43"/>
      <c r="B2513" s="44"/>
      <c r="C2513" s="46"/>
      <c r="D2513" s="7"/>
      <c r="E2513" s="7"/>
      <c r="F2513" s="7"/>
      <c r="G2513" s="7"/>
    </row>
    <row r="2514" spans="1:7" x14ac:dyDescent="0.35">
      <c r="A2514" s="43"/>
      <c r="B2514" s="44"/>
      <c r="C2514" s="46"/>
      <c r="D2514" s="7"/>
      <c r="E2514" s="7"/>
      <c r="F2514" s="7"/>
      <c r="G2514" s="7"/>
    </row>
    <row r="2515" spans="1:7" x14ac:dyDescent="0.35">
      <c r="A2515" s="43"/>
      <c r="B2515" s="44"/>
      <c r="C2515" s="46"/>
      <c r="D2515" s="7"/>
      <c r="E2515" s="7"/>
      <c r="F2515" s="7"/>
      <c r="G2515" s="7"/>
    </row>
    <row r="2516" spans="1:7" x14ac:dyDescent="0.35">
      <c r="A2516" s="43"/>
      <c r="B2516" s="44"/>
      <c r="C2516" s="46"/>
      <c r="D2516" s="7"/>
      <c r="E2516" s="7"/>
      <c r="F2516" s="7"/>
      <c r="G2516" s="7"/>
    </row>
    <row r="2517" spans="1:7" x14ac:dyDescent="0.35">
      <c r="A2517" s="43"/>
      <c r="B2517" s="44"/>
      <c r="C2517" s="46"/>
      <c r="D2517" s="7"/>
      <c r="E2517" s="7"/>
      <c r="F2517" s="7"/>
      <c r="G2517" s="7"/>
    </row>
    <row r="2518" spans="1:7" x14ac:dyDescent="0.35">
      <c r="A2518" s="43"/>
      <c r="B2518" s="44"/>
      <c r="C2518" s="46"/>
      <c r="D2518" s="7"/>
      <c r="E2518" s="7"/>
      <c r="F2518" s="7"/>
      <c r="G2518" s="7"/>
    </row>
    <row r="2519" spans="1:7" x14ac:dyDescent="0.35">
      <c r="A2519" s="43"/>
      <c r="B2519" s="44"/>
      <c r="C2519" s="46"/>
      <c r="D2519" s="7"/>
      <c r="E2519" s="7"/>
      <c r="F2519" s="7"/>
      <c r="G2519" s="7"/>
    </row>
    <row r="2520" spans="1:7" x14ac:dyDescent="0.35">
      <c r="A2520" s="43"/>
      <c r="B2520" s="44"/>
      <c r="C2520" s="46"/>
      <c r="D2520" s="7"/>
      <c r="E2520" s="7"/>
      <c r="F2520" s="7"/>
      <c r="G2520" s="7"/>
    </row>
    <row r="2521" spans="1:7" x14ac:dyDescent="0.35">
      <c r="A2521" s="43"/>
      <c r="B2521" s="44"/>
      <c r="C2521" s="46"/>
      <c r="D2521" s="7"/>
      <c r="E2521" s="7"/>
      <c r="F2521" s="7"/>
      <c r="G2521" s="7"/>
    </row>
    <row r="2522" spans="1:7" x14ac:dyDescent="0.35">
      <c r="A2522" s="43"/>
      <c r="B2522" s="44"/>
      <c r="C2522" s="46"/>
      <c r="D2522" s="7"/>
      <c r="E2522" s="7"/>
      <c r="F2522" s="7"/>
      <c r="G2522" s="7"/>
    </row>
    <row r="2523" spans="1:7" x14ac:dyDescent="0.35">
      <c r="A2523" s="43"/>
      <c r="B2523" s="44"/>
      <c r="C2523" s="46"/>
      <c r="D2523" s="7"/>
      <c r="E2523" s="7"/>
      <c r="F2523" s="7"/>
      <c r="G2523" s="7"/>
    </row>
    <row r="2524" spans="1:7" x14ac:dyDescent="0.35">
      <c r="A2524" s="43"/>
      <c r="B2524" s="44"/>
      <c r="C2524" s="46"/>
      <c r="D2524" s="7"/>
      <c r="E2524" s="7"/>
      <c r="F2524" s="7"/>
      <c r="G2524" s="7"/>
    </row>
    <row r="2525" spans="1:7" x14ac:dyDescent="0.35">
      <c r="A2525" s="43"/>
      <c r="B2525" s="44"/>
      <c r="C2525" s="46"/>
      <c r="D2525" s="7"/>
      <c r="E2525" s="7"/>
      <c r="F2525" s="7"/>
      <c r="G2525" s="7"/>
    </row>
    <row r="2526" spans="1:7" x14ac:dyDescent="0.35">
      <c r="A2526" s="43"/>
      <c r="B2526" s="44"/>
      <c r="C2526" s="46"/>
      <c r="D2526" s="7"/>
      <c r="E2526" s="7"/>
      <c r="F2526" s="7"/>
      <c r="G2526" s="7"/>
    </row>
    <row r="2527" spans="1:7" x14ac:dyDescent="0.35">
      <c r="A2527" s="43"/>
      <c r="B2527" s="44"/>
      <c r="C2527" s="46"/>
      <c r="D2527" s="7"/>
      <c r="E2527" s="7"/>
      <c r="F2527" s="7"/>
      <c r="G2527" s="7"/>
    </row>
    <row r="2528" spans="1:7" x14ac:dyDescent="0.35">
      <c r="A2528" s="43"/>
      <c r="B2528" s="44"/>
      <c r="C2528" s="46"/>
      <c r="D2528" s="7"/>
      <c r="E2528" s="7"/>
      <c r="F2528" s="7"/>
      <c r="G2528" s="7"/>
    </row>
    <row r="2529" spans="1:7" x14ac:dyDescent="0.35">
      <c r="A2529" s="43"/>
      <c r="B2529" s="44"/>
      <c r="C2529" s="46"/>
      <c r="D2529" s="7"/>
      <c r="E2529" s="7"/>
      <c r="F2529" s="7"/>
      <c r="G2529" s="7"/>
    </row>
    <row r="2530" spans="1:7" x14ac:dyDescent="0.35">
      <c r="A2530" s="43"/>
      <c r="B2530" s="44"/>
      <c r="C2530" s="46"/>
      <c r="D2530" s="7"/>
      <c r="E2530" s="7"/>
      <c r="F2530" s="7"/>
      <c r="G2530" s="7"/>
    </row>
    <row r="2531" spans="1:7" x14ac:dyDescent="0.35">
      <c r="A2531" s="43"/>
      <c r="B2531" s="44"/>
      <c r="C2531" s="46"/>
      <c r="D2531" s="7"/>
      <c r="E2531" s="7"/>
      <c r="F2531" s="7"/>
      <c r="G2531" s="7"/>
    </row>
    <row r="2532" spans="1:7" x14ac:dyDescent="0.35">
      <c r="A2532" s="43"/>
      <c r="B2532" s="44"/>
      <c r="C2532" s="46"/>
      <c r="D2532" s="7"/>
      <c r="E2532" s="7"/>
      <c r="F2532" s="7"/>
      <c r="G2532" s="7"/>
    </row>
    <row r="2533" spans="1:7" x14ac:dyDescent="0.35">
      <c r="A2533" s="43"/>
      <c r="B2533" s="44"/>
      <c r="C2533" s="46"/>
      <c r="D2533" s="7"/>
      <c r="E2533" s="7"/>
      <c r="F2533" s="7"/>
      <c r="G2533" s="7"/>
    </row>
    <row r="2534" spans="1:7" x14ac:dyDescent="0.35">
      <c r="A2534" s="43"/>
      <c r="B2534" s="44"/>
      <c r="C2534" s="46"/>
      <c r="D2534" s="7"/>
      <c r="E2534" s="7"/>
      <c r="F2534" s="7"/>
      <c r="G2534" s="7"/>
    </row>
    <row r="2535" spans="1:7" x14ac:dyDescent="0.35">
      <c r="A2535" s="43"/>
      <c r="B2535" s="44"/>
      <c r="C2535" s="46"/>
      <c r="D2535" s="7"/>
      <c r="E2535" s="7"/>
      <c r="F2535" s="7"/>
      <c r="G2535" s="7"/>
    </row>
    <row r="2536" spans="1:7" x14ac:dyDescent="0.35">
      <c r="A2536" s="43"/>
      <c r="B2536" s="44"/>
      <c r="C2536" s="46"/>
      <c r="D2536" s="7"/>
      <c r="E2536" s="7"/>
      <c r="F2536" s="7"/>
      <c r="G2536" s="7"/>
    </row>
    <row r="2537" spans="1:7" x14ac:dyDescent="0.35">
      <c r="A2537" s="43"/>
      <c r="B2537" s="44"/>
      <c r="C2537" s="46"/>
      <c r="D2537" s="7"/>
      <c r="E2537" s="7"/>
      <c r="F2537" s="7"/>
      <c r="G2537" s="7"/>
    </row>
    <row r="2538" spans="1:7" x14ac:dyDescent="0.35">
      <c r="A2538" s="43"/>
      <c r="B2538" s="44"/>
      <c r="C2538" s="46"/>
      <c r="D2538" s="7"/>
      <c r="E2538" s="7"/>
      <c r="F2538" s="7"/>
      <c r="G2538" s="7"/>
    </row>
    <row r="2539" spans="1:7" x14ac:dyDescent="0.35">
      <c r="A2539" s="43"/>
      <c r="B2539" s="44"/>
      <c r="C2539" s="46"/>
      <c r="D2539" s="7"/>
      <c r="E2539" s="7"/>
      <c r="F2539" s="7"/>
      <c r="G2539" s="7"/>
    </row>
    <row r="2540" spans="1:7" x14ac:dyDescent="0.35">
      <c r="A2540" s="43"/>
      <c r="B2540" s="44"/>
      <c r="C2540" s="46"/>
      <c r="D2540" s="7"/>
      <c r="E2540" s="7"/>
      <c r="F2540" s="7"/>
      <c r="G2540" s="7"/>
    </row>
    <row r="2541" spans="1:7" x14ac:dyDescent="0.35">
      <c r="A2541" s="43"/>
      <c r="B2541" s="44"/>
      <c r="C2541" s="46"/>
      <c r="D2541" s="7"/>
      <c r="E2541" s="7"/>
      <c r="F2541" s="7"/>
      <c r="G2541" s="7"/>
    </row>
    <row r="2542" spans="1:7" x14ac:dyDescent="0.35">
      <c r="A2542" s="43"/>
      <c r="B2542" s="44"/>
      <c r="C2542" s="46"/>
      <c r="D2542" s="7"/>
      <c r="E2542" s="7"/>
      <c r="F2542" s="7"/>
      <c r="G2542" s="7"/>
    </row>
    <row r="2543" spans="1:7" x14ac:dyDescent="0.35">
      <c r="A2543" s="43"/>
      <c r="B2543" s="44"/>
      <c r="C2543" s="46"/>
      <c r="D2543" s="7"/>
      <c r="E2543" s="7"/>
      <c r="F2543" s="7"/>
      <c r="G2543" s="7"/>
    </row>
    <row r="2544" spans="1:7" x14ac:dyDescent="0.35">
      <c r="A2544" s="43"/>
      <c r="B2544" s="44"/>
      <c r="C2544" s="46"/>
      <c r="D2544" s="7"/>
      <c r="E2544" s="7"/>
      <c r="F2544" s="7"/>
      <c r="G2544" s="7"/>
    </row>
    <row r="2545" spans="1:7" x14ac:dyDescent="0.35">
      <c r="A2545" s="43"/>
      <c r="B2545" s="44"/>
      <c r="C2545" s="46"/>
      <c r="D2545" s="7"/>
      <c r="E2545" s="7"/>
      <c r="F2545" s="7"/>
      <c r="G2545" s="7"/>
    </row>
    <row r="2546" spans="1:7" x14ac:dyDescent="0.35">
      <c r="A2546" s="43"/>
      <c r="B2546" s="44"/>
      <c r="C2546" s="46"/>
      <c r="D2546" s="7"/>
      <c r="E2546" s="7"/>
      <c r="F2546" s="7"/>
      <c r="G2546" s="7"/>
    </row>
    <row r="2547" spans="1:7" x14ac:dyDescent="0.35">
      <c r="A2547" s="43"/>
      <c r="B2547" s="44"/>
      <c r="C2547" s="46"/>
      <c r="D2547" s="7"/>
      <c r="E2547" s="7"/>
      <c r="F2547" s="7"/>
      <c r="G2547" s="7"/>
    </row>
    <row r="2548" spans="1:7" x14ac:dyDescent="0.35">
      <c r="A2548" s="43"/>
      <c r="B2548" s="44"/>
      <c r="C2548" s="46"/>
      <c r="D2548" s="7"/>
      <c r="E2548" s="7"/>
      <c r="F2548" s="7"/>
      <c r="G2548" s="7"/>
    </row>
    <row r="2549" spans="1:7" x14ac:dyDescent="0.35">
      <c r="A2549" s="43"/>
      <c r="B2549" s="44"/>
      <c r="C2549" s="46"/>
      <c r="D2549" s="7"/>
      <c r="E2549" s="7"/>
      <c r="F2549" s="7"/>
      <c r="G2549" s="7"/>
    </row>
    <row r="2550" spans="1:7" x14ac:dyDescent="0.35">
      <c r="A2550" s="43"/>
      <c r="B2550" s="44"/>
      <c r="C2550" s="46"/>
      <c r="D2550" s="7"/>
      <c r="E2550" s="7"/>
      <c r="F2550" s="7"/>
      <c r="G2550" s="7"/>
    </row>
    <row r="2551" spans="1:7" x14ac:dyDescent="0.35">
      <c r="A2551" s="43"/>
      <c r="B2551" s="44"/>
      <c r="C2551" s="46"/>
      <c r="D2551" s="7"/>
      <c r="E2551" s="7"/>
      <c r="F2551" s="7"/>
      <c r="G2551" s="7"/>
    </row>
    <row r="2552" spans="1:7" x14ac:dyDescent="0.35">
      <c r="A2552" s="43"/>
      <c r="B2552" s="44"/>
      <c r="C2552" s="46"/>
      <c r="D2552" s="7"/>
      <c r="E2552" s="7"/>
      <c r="F2552" s="7"/>
      <c r="G2552" s="7"/>
    </row>
    <row r="2553" spans="1:7" x14ac:dyDescent="0.35">
      <c r="A2553" s="43"/>
      <c r="B2553" s="44"/>
      <c r="C2553" s="46"/>
      <c r="D2553" s="7"/>
      <c r="E2553" s="7"/>
      <c r="F2553" s="7"/>
      <c r="G2553" s="7"/>
    </row>
    <row r="2554" spans="1:7" x14ac:dyDescent="0.35">
      <c r="A2554" s="43"/>
      <c r="B2554" s="44"/>
      <c r="C2554" s="46"/>
      <c r="D2554" s="7"/>
      <c r="E2554" s="7"/>
      <c r="F2554" s="7"/>
      <c r="G2554" s="7"/>
    </row>
    <row r="2555" spans="1:7" x14ac:dyDescent="0.35">
      <c r="A2555" s="43"/>
      <c r="B2555" s="44"/>
      <c r="C2555" s="46"/>
      <c r="D2555" s="7"/>
      <c r="E2555" s="7"/>
      <c r="F2555" s="7"/>
      <c r="G2555" s="7"/>
    </row>
    <row r="2556" spans="1:7" x14ac:dyDescent="0.35">
      <c r="A2556" s="43"/>
      <c r="B2556" s="44"/>
      <c r="C2556" s="46"/>
      <c r="D2556" s="7"/>
      <c r="E2556" s="7"/>
      <c r="F2556" s="7"/>
      <c r="G2556" s="7"/>
    </row>
    <row r="2557" spans="1:7" x14ac:dyDescent="0.35">
      <c r="A2557" s="43"/>
      <c r="B2557" s="44"/>
      <c r="C2557" s="46"/>
      <c r="D2557" s="7"/>
      <c r="E2557" s="7"/>
      <c r="F2557" s="7"/>
      <c r="G2557" s="7"/>
    </row>
    <row r="2558" spans="1:7" x14ac:dyDescent="0.35">
      <c r="A2558" s="43"/>
      <c r="B2558" s="44"/>
      <c r="C2558" s="46"/>
      <c r="D2558" s="7"/>
      <c r="E2558" s="7"/>
      <c r="F2558" s="7"/>
      <c r="G2558" s="7"/>
    </row>
    <row r="2559" spans="1:7" x14ac:dyDescent="0.35">
      <c r="A2559" s="43"/>
      <c r="B2559" s="44"/>
      <c r="C2559" s="46"/>
      <c r="D2559" s="7"/>
      <c r="E2559" s="7"/>
      <c r="F2559" s="7"/>
      <c r="G2559" s="7"/>
    </row>
    <row r="2560" spans="1:7" x14ac:dyDescent="0.35">
      <c r="A2560" s="43"/>
      <c r="B2560" s="44"/>
      <c r="C2560" s="46"/>
      <c r="D2560" s="7"/>
      <c r="E2560" s="7"/>
      <c r="F2560" s="7"/>
      <c r="G2560" s="7"/>
    </row>
    <row r="2561" spans="1:7" x14ac:dyDescent="0.35">
      <c r="A2561" s="43"/>
      <c r="B2561" s="44"/>
      <c r="C2561" s="46"/>
      <c r="D2561" s="7"/>
      <c r="E2561" s="7"/>
      <c r="F2561" s="7"/>
      <c r="G2561" s="7"/>
    </row>
    <row r="2562" spans="1:7" x14ac:dyDescent="0.35">
      <c r="A2562" s="43"/>
      <c r="B2562" s="44"/>
      <c r="C2562" s="46"/>
      <c r="D2562" s="7"/>
      <c r="E2562" s="7"/>
      <c r="F2562" s="7"/>
      <c r="G2562" s="7"/>
    </row>
    <row r="2563" spans="1:7" x14ac:dyDescent="0.35">
      <c r="A2563" s="43"/>
      <c r="B2563" s="44"/>
      <c r="C2563" s="46"/>
      <c r="D2563" s="7"/>
      <c r="E2563" s="7"/>
      <c r="F2563" s="7"/>
      <c r="G2563" s="7"/>
    </row>
    <row r="2564" spans="1:7" x14ac:dyDescent="0.35">
      <c r="A2564" s="43"/>
      <c r="B2564" s="44"/>
      <c r="C2564" s="46"/>
      <c r="D2564" s="7"/>
      <c r="E2564" s="7"/>
      <c r="F2564" s="7"/>
      <c r="G2564" s="7"/>
    </row>
    <row r="2565" spans="1:7" x14ac:dyDescent="0.35">
      <c r="A2565" s="43"/>
      <c r="B2565" s="44"/>
      <c r="C2565" s="46"/>
      <c r="D2565" s="7"/>
      <c r="E2565" s="7"/>
      <c r="F2565" s="7"/>
      <c r="G2565" s="7"/>
    </row>
    <row r="2566" spans="1:7" x14ac:dyDescent="0.35">
      <c r="A2566" s="43"/>
      <c r="B2566" s="44"/>
      <c r="C2566" s="46"/>
      <c r="D2566" s="7"/>
      <c r="E2566" s="7"/>
      <c r="F2566" s="7"/>
      <c r="G2566" s="7"/>
    </row>
    <row r="2567" spans="1:7" x14ac:dyDescent="0.35">
      <c r="A2567" s="43"/>
      <c r="B2567" s="44"/>
      <c r="C2567" s="46"/>
      <c r="D2567" s="7"/>
      <c r="E2567" s="7"/>
      <c r="F2567" s="7"/>
      <c r="G2567" s="7"/>
    </row>
    <row r="2568" spans="1:7" x14ac:dyDescent="0.35">
      <c r="A2568" s="43"/>
      <c r="B2568" s="44"/>
      <c r="C2568" s="46"/>
      <c r="D2568" s="7"/>
      <c r="E2568" s="7"/>
      <c r="F2568" s="7"/>
      <c r="G2568" s="7"/>
    </row>
    <row r="2569" spans="1:7" x14ac:dyDescent="0.35">
      <c r="A2569" s="43"/>
      <c r="B2569" s="44"/>
      <c r="C2569" s="46"/>
      <c r="D2569" s="7"/>
      <c r="E2569" s="7"/>
      <c r="F2569" s="7"/>
      <c r="G2569" s="7"/>
    </row>
    <row r="2570" spans="1:7" x14ac:dyDescent="0.35">
      <c r="A2570" s="43"/>
      <c r="B2570" s="44"/>
      <c r="C2570" s="46"/>
      <c r="D2570" s="7"/>
      <c r="E2570" s="7"/>
      <c r="F2570" s="7"/>
      <c r="G2570" s="7"/>
    </row>
    <row r="2571" spans="1:7" x14ac:dyDescent="0.35">
      <c r="A2571" s="43"/>
      <c r="B2571" s="44"/>
      <c r="C2571" s="46"/>
      <c r="D2571" s="7"/>
      <c r="E2571" s="7"/>
      <c r="F2571" s="7"/>
      <c r="G2571" s="7"/>
    </row>
    <row r="2572" spans="1:7" x14ac:dyDescent="0.35">
      <c r="A2572" s="43"/>
      <c r="B2572" s="44"/>
      <c r="C2572" s="46"/>
      <c r="D2572" s="7"/>
      <c r="E2572" s="7"/>
      <c r="F2572" s="7"/>
      <c r="G2572" s="7"/>
    </row>
    <row r="2573" spans="1:7" x14ac:dyDescent="0.35">
      <c r="A2573" s="43"/>
      <c r="B2573" s="44"/>
      <c r="C2573" s="46"/>
      <c r="D2573" s="7"/>
      <c r="E2573" s="7"/>
      <c r="F2573" s="7"/>
      <c r="G2573" s="7"/>
    </row>
    <row r="2574" spans="1:7" x14ac:dyDescent="0.35">
      <c r="A2574" s="43"/>
      <c r="B2574" s="44"/>
      <c r="C2574" s="46"/>
      <c r="D2574" s="7"/>
      <c r="E2574" s="7"/>
      <c r="F2574" s="7"/>
      <c r="G2574" s="7"/>
    </row>
    <row r="2575" spans="1:7" x14ac:dyDescent="0.35">
      <c r="A2575" s="43"/>
      <c r="B2575" s="44"/>
      <c r="C2575" s="46"/>
      <c r="D2575" s="7"/>
      <c r="E2575" s="7"/>
      <c r="F2575" s="7"/>
      <c r="G2575" s="7"/>
    </row>
    <row r="2576" spans="1:7" x14ac:dyDescent="0.35">
      <c r="A2576" s="43"/>
      <c r="B2576" s="44"/>
      <c r="C2576" s="46"/>
      <c r="D2576" s="7"/>
      <c r="E2576" s="7"/>
      <c r="F2576" s="7"/>
      <c r="G2576" s="7"/>
    </row>
    <row r="2577" spans="1:7" x14ac:dyDescent="0.35">
      <c r="A2577" s="43"/>
      <c r="B2577" s="44"/>
      <c r="C2577" s="46"/>
      <c r="D2577" s="7"/>
      <c r="E2577" s="7"/>
      <c r="F2577" s="7"/>
      <c r="G2577" s="7"/>
    </row>
    <row r="2578" spans="1:7" x14ac:dyDescent="0.35">
      <c r="A2578" s="43"/>
      <c r="B2578" s="44"/>
      <c r="C2578" s="46"/>
      <c r="D2578" s="7"/>
      <c r="E2578" s="7"/>
      <c r="F2578" s="7"/>
      <c r="G2578" s="7"/>
    </row>
    <row r="2579" spans="1:7" x14ac:dyDescent="0.35">
      <c r="A2579" s="43"/>
      <c r="B2579" s="44"/>
      <c r="C2579" s="46"/>
      <c r="D2579" s="7"/>
      <c r="E2579" s="7"/>
      <c r="F2579" s="7"/>
      <c r="G2579" s="7"/>
    </row>
    <row r="2580" spans="1:7" x14ac:dyDescent="0.35">
      <c r="A2580" s="43"/>
      <c r="B2580" s="44"/>
      <c r="C2580" s="46"/>
      <c r="D2580" s="7"/>
      <c r="E2580" s="7"/>
      <c r="F2580" s="7"/>
      <c r="G2580" s="7"/>
    </row>
    <row r="2581" spans="1:7" x14ac:dyDescent="0.35">
      <c r="A2581" s="43"/>
      <c r="B2581" s="44"/>
      <c r="C2581" s="46"/>
      <c r="D2581" s="7"/>
      <c r="E2581" s="7"/>
      <c r="F2581" s="7"/>
      <c r="G2581" s="7"/>
    </row>
    <row r="2582" spans="1:7" x14ac:dyDescent="0.35">
      <c r="A2582" s="43"/>
      <c r="B2582" s="44"/>
      <c r="C2582" s="46"/>
      <c r="D2582" s="7"/>
      <c r="E2582" s="7"/>
      <c r="F2582" s="7"/>
      <c r="G2582" s="7"/>
    </row>
    <row r="2583" spans="1:7" x14ac:dyDescent="0.35">
      <c r="A2583" s="43"/>
      <c r="B2583" s="44"/>
      <c r="C2583" s="46"/>
      <c r="D2583" s="7"/>
      <c r="E2583" s="7"/>
      <c r="F2583" s="7"/>
      <c r="G2583" s="7"/>
    </row>
    <row r="2584" spans="1:7" x14ac:dyDescent="0.35">
      <c r="A2584" s="43"/>
      <c r="B2584" s="44"/>
      <c r="C2584" s="46"/>
      <c r="D2584" s="7"/>
      <c r="E2584" s="7"/>
      <c r="F2584" s="7"/>
      <c r="G2584" s="7"/>
    </row>
    <row r="2585" spans="1:7" x14ac:dyDescent="0.35">
      <c r="A2585" s="43"/>
      <c r="B2585" s="44"/>
      <c r="C2585" s="46"/>
      <c r="D2585" s="7"/>
      <c r="E2585" s="7"/>
      <c r="F2585" s="7"/>
      <c r="G2585" s="7"/>
    </row>
    <row r="2586" spans="1:7" x14ac:dyDescent="0.35">
      <c r="A2586" s="43"/>
      <c r="B2586" s="44"/>
      <c r="C2586" s="46"/>
      <c r="D2586" s="7"/>
      <c r="E2586" s="7"/>
      <c r="F2586" s="7"/>
      <c r="G2586" s="7"/>
    </row>
    <row r="2587" spans="1:7" x14ac:dyDescent="0.35">
      <c r="A2587" s="43"/>
      <c r="B2587" s="44"/>
      <c r="C2587" s="46"/>
      <c r="D2587" s="7"/>
      <c r="E2587" s="7"/>
      <c r="F2587" s="7"/>
      <c r="G2587" s="7"/>
    </row>
    <row r="2588" spans="1:7" x14ac:dyDescent="0.35">
      <c r="A2588" s="43"/>
      <c r="B2588" s="44"/>
      <c r="C2588" s="46"/>
      <c r="D2588" s="7"/>
      <c r="E2588" s="7"/>
      <c r="F2588" s="7"/>
      <c r="G2588" s="7"/>
    </row>
    <row r="2589" spans="1:7" x14ac:dyDescent="0.35">
      <c r="A2589" s="43"/>
      <c r="B2589" s="44"/>
      <c r="C2589" s="46"/>
      <c r="D2589" s="7"/>
      <c r="E2589" s="7"/>
      <c r="F2589" s="7"/>
      <c r="G2589" s="7"/>
    </row>
    <row r="2590" spans="1:7" x14ac:dyDescent="0.35">
      <c r="A2590" s="43"/>
      <c r="B2590" s="44"/>
      <c r="C2590" s="46"/>
      <c r="D2590" s="7"/>
      <c r="E2590" s="7"/>
      <c r="F2590" s="7"/>
      <c r="G2590" s="7"/>
    </row>
    <row r="2591" spans="1:7" x14ac:dyDescent="0.35">
      <c r="A2591" s="43"/>
      <c r="B2591" s="44"/>
      <c r="C2591" s="46"/>
      <c r="D2591" s="7"/>
      <c r="E2591" s="7"/>
      <c r="F2591" s="7"/>
      <c r="G2591" s="7"/>
    </row>
    <row r="2592" spans="1:7" x14ac:dyDescent="0.35">
      <c r="A2592" s="43"/>
      <c r="B2592" s="44"/>
      <c r="C2592" s="46"/>
      <c r="D2592" s="7"/>
      <c r="E2592" s="7"/>
      <c r="F2592" s="7"/>
      <c r="G2592" s="7"/>
    </row>
    <row r="2593" spans="1:7" x14ac:dyDescent="0.35">
      <c r="A2593" s="43"/>
      <c r="B2593" s="44"/>
      <c r="C2593" s="46"/>
      <c r="D2593" s="7"/>
      <c r="E2593" s="7"/>
      <c r="F2593" s="7"/>
      <c r="G2593" s="7"/>
    </row>
    <row r="2594" spans="1:7" x14ac:dyDescent="0.35">
      <c r="A2594" s="43"/>
      <c r="B2594" s="44"/>
      <c r="C2594" s="46"/>
      <c r="D2594" s="7"/>
      <c r="E2594" s="7"/>
      <c r="F2594" s="7"/>
      <c r="G2594" s="7"/>
    </row>
    <row r="2595" spans="1:7" x14ac:dyDescent="0.35">
      <c r="A2595" s="43"/>
      <c r="B2595" s="44"/>
      <c r="C2595" s="46"/>
      <c r="D2595" s="7"/>
      <c r="E2595" s="7"/>
      <c r="F2595" s="7"/>
      <c r="G2595" s="7"/>
    </row>
    <row r="2596" spans="1:7" x14ac:dyDescent="0.35">
      <c r="A2596" s="43"/>
      <c r="B2596" s="44"/>
      <c r="C2596" s="46"/>
      <c r="D2596" s="7"/>
      <c r="E2596" s="7"/>
      <c r="F2596" s="7"/>
      <c r="G2596" s="7"/>
    </row>
    <row r="2597" spans="1:7" x14ac:dyDescent="0.35">
      <c r="A2597" s="43"/>
      <c r="B2597" s="44"/>
      <c r="C2597" s="46"/>
      <c r="D2597" s="7"/>
      <c r="E2597" s="7"/>
      <c r="F2597" s="7"/>
      <c r="G2597" s="7"/>
    </row>
    <row r="2598" spans="1:7" x14ac:dyDescent="0.35">
      <c r="A2598" s="43"/>
      <c r="B2598" s="44"/>
      <c r="C2598" s="46"/>
      <c r="D2598" s="7"/>
      <c r="E2598" s="7"/>
      <c r="F2598" s="7"/>
      <c r="G2598" s="7"/>
    </row>
    <row r="2599" spans="1:7" x14ac:dyDescent="0.35">
      <c r="A2599" s="43"/>
      <c r="B2599" s="44"/>
      <c r="C2599" s="46"/>
      <c r="D2599" s="7"/>
      <c r="E2599" s="7"/>
      <c r="F2599" s="7"/>
      <c r="G2599" s="7"/>
    </row>
    <row r="2600" spans="1:7" x14ac:dyDescent="0.35">
      <c r="A2600" s="43"/>
      <c r="B2600" s="44"/>
      <c r="C2600" s="46"/>
      <c r="D2600" s="7"/>
      <c r="E2600" s="7"/>
      <c r="F2600" s="7"/>
      <c r="G2600" s="7"/>
    </row>
    <row r="2601" spans="1:7" x14ac:dyDescent="0.35">
      <c r="A2601" s="43"/>
      <c r="B2601" s="44"/>
      <c r="C2601" s="46"/>
      <c r="D2601" s="7"/>
      <c r="E2601" s="7"/>
      <c r="F2601" s="7"/>
      <c r="G2601" s="7"/>
    </row>
    <row r="2602" spans="1:7" x14ac:dyDescent="0.35">
      <c r="A2602" s="43"/>
      <c r="B2602" s="44"/>
      <c r="C2602" s="46"/>
      <c r="D2602" s="7"/>
      <c r="E2602" s="7"/>
      <c r="F2602" s="7"/>
      <c r="G2602" s="7"/>
    </row>
    <row r="2603" spans="1:7" x14ac:dyDescent="0.35">
      <c r="A2603" s="43"/>
      <c r="B2603" s="44"/>
      <c r="C2603" s="46"/>
      <c r="D2603" s="7"/>
      <c r="E2603" s="7"/>
      <c r="F2603" s="7"/>
      <c r="G2603" s="7"/>
    </row>
    <row r="2604" spans="1:7" x14ac:dyDescent="0.35">
      <c r="A2604" s="43"/>
      <c r="B2604" s="44"/>
      <c r="C2604" s="46"/>
      <c r="D2604" s="7"/>
      <c r="E2604" s="7"/>
      <c r="F2604" s="7"/>
      <c r="G2604" s="7"/>
    </row>
    <row r="2605" spans="1:7" x14ac:dyDescent="0.35">
      <c r="A2605" s="43"/>
      <c r="B2605" s="44"/>
      <c r="C2605" s="46"/>
      <c r="D2605" s="7"/>
      <c r="E2605" s="7"/>
      <c r="F2605" s="7"/>
      <c r="G2605" s="7"/>
    </row>
    <row r="2606" spans="1:7" x14ac:dyDescent="0.35">
      <c r="A2606" s="43"/>
      <c r="B2606" s="44"/>
      <c r="C2606" s="46"/>
      <c r="D2606" s="7"/>
      <c r="E2606" s="7"/>
      <c r="F2606" s="7"/>
      <c r="G2606" s="7"/>
    </row>
    <row r="2607" spans="1:7" x14ac:dyDescent="0.35">
      <c r="A2607" s="43"/>
      <c r="B2607" s="44"/>
      <c r="C2607" s="46"/>
      <c r="D2607" s="7"/>
      <c r="E2607" s="7"/>
      <c r="F2607" s="7"/>
      <c r="G2607" s="7"/>
    </row>
    <row r="2608" spans="1:7" x14ac:dyDescent="0.35">
      <c r="A2608" s="43"/>
      <c r="B2608" s="44"/>
      <c r="C2608" s="46"/>
      <c r="D2608" s="7"/>
      <c r="E2608" s="7"/>
      <c r="F2608" s="7"/>
      <c r="G2608" s="7"/>
    </row>
    <row r="2609" spans="1:7" x14ac:dyDescent="0.35">
      <c r="A2609" s="43"/>
      <c r="B2609" s="44"/>
      <c r="C2609" s="46"/>
      <c r="D2609" s="7"/>
      <c r="E2609" s="7"/>
      <c r="F2609" s="7"/>
      <c r="G2609" s="7"/>
    </row>
    <row r="2610" spans="1:7" x14ac:dyDescent="0.35">
      <c r="A2610" s="43"/>
      <c r="B2610" s="44"/>
      <c r="C2610" s="46"/>
      <c r="D2610" s="7"/>
      <c r="E2610" s="7"/>
      <c r="F2610" s="7"/>
      <c r="G2610" s="7"/>
    </row>
    <row r="2611" spans="1:7" x14ac:dyDescent="0.35">
      <c r="A2611" s="43"/>
      <c r="B2611" s="44"/>
      <c r="C2611" s="46"/>
      <c r="D2611" s="7"/>
      <c r="E2611" s="7"/>
      <c r="F2611" s="7"/>
      <c r="G2611" s="7"/>
    </row>
    <row r="2612" spans="1:7" x14ac:dyDescent="0.35">
      <c r="A2612" s="43"/>
      <c r="B2612" s="44"/>
      <c r="C2612" s="46"/>
      <c r="D2612" s="7"/>
      <c r="E2612" s="7"/>
      <c r="F2612" s="7"/>
      <c r="G2612" s="7"/>
    </row>
    <row r="2613" spans="1:7" x14ac:dyDescent="0.35">
      <c r="A2613" s="43"/>
      <c r="B2613" s="44"/>
      <c r="C2613" s="46"/>
      <c r="D2613" s="7"/>
      <c r="E2613" s="7"/>
      <c r="F2613" s="7"/>
      <c r="G2613" s="7"/>
    </row>
    <row r="2614" spans="1:7" x14ac:dyDescent="0.35">
      <c r="A2614" s="43"/>
      <c r="B2614" s="44"/>
      <c r="C2614" s="46"/>
      <c r="D2614" s="7"/>
      <c r="E2614" s="7"/>
      <c r="F2614" s="7"/>
      <c r="G2614" s="7"/>
    </row>
    <row r="2615" spans="1:7" x14ac:dyDescent="0.35">
      <c r="A2615" s="43"/>
      <c r="B2615" s="44"/>
      <c r="C2615" s="46"/>
      <c r="D2615" s="7"/>
      <c r="E2615" s="7"/>
      <c r="F2615" s="7"/>
      <c r="G2615" s="7"/>
    </row>
    <row r="2616" spans="1:7" x14ac:dyDescent="0.35">
      <c r="A2616" s="43"/>
      <c r="B2616" s="44"/>
      <c r="C2616" s="46"/>
      <c r="D2616" s="7"/>
      <c r="E2616" s="7"/>
      <c r="F2616" s="7"/>
      <c r="G2616" s="7"/>
    </row>
    <row r="2617" spans="1:7" x14ac:dyDescent="0.35">
      <c r="A2617" s="43"/>
      <c r="B2617" s="44"/>
      <c r="C2617" s="46"/>
      <c r="D2617" s="7"/>
      <c r="E2617" s="7"/>
      <c r="F2617" s="7"/>
      <c r="G2617" s="7"/>
    </row>
    <row r="2618" spans="1:7" x14ac:dyDescent="0.35">
      <c r="A2618" s="43"/>
      <c r="B2618" s="44"/>
      <c r="C2618" s="46"/>
      <c r="D2618" s="7"/>
      <c r="E2618" s="7"/>
      <c r="F2618" s="7"/>
      <c r="G2618" s="7"/>
    </row>
    <row r="2619" spans="1:7" x14ac:dyDescent="0.35">
      <c r="A2619" s="43"/>
      <c r="B2619" s="44"/>
      <c r="C2619" s="46"/>
      <c r="D2619" s="7"/>
      <c r="E2619" s="7"/>
      <c r="F2619" s="7"/>
      <c r="G2619" s="7"/>
    </row>
    <row r="2620" spans="1:7" x14ac:dyDescent="0.35">
      <c r="A2620" s="43"/>
      <c r="B2620" s="44"/>
      <c r="C2620" s="46"/>
      <c r="D2620" s="7"/>
      <c r="E2620" s="7"/>
      <c r="F2620" s="7"/>
      <c r="G2620" s="7"/>
    </row>
    <row r="2621" spans="1:7" x14ac:dyDescent="0.35">
      <c r="A2621" s="43"/>
      <c r="B2621" s="44"/>
      <c r="C2621" s="46"/>
      <c r="D2621" s="7"/>
      <c r="E2621" s="7"/>
      <c r="F2621" s="7"/>
      <c r="G2621" s="7"/>
    </row>
    <row r="2622" spans="1:7" x14ac:dyDescent="0.35">
      <c r="A2622" s="43"/>
      <c r="B2622" s="44"/>
      <c r="C2622" s="46"/>
      <c r="D2622" s="7"/>
      <c r="E2622" s="7"/>
      <c r="F2622" s="7"/>
      <c r="G2622" s="7"/>
    </row>
    <row r="2623" spans="1:7" x14ac:dyDescent="0.35">
      <c r="A2623" s="43"/>
      <c r="B2623" s="44"/>
      <c r="C2623" s="46"/>
      <c r="D2623" s="7"/>
      <c r="E2623" s="7"/>
      <c r="F2623" s="7"/>
      <c r="G2623" s="7"/>
    </row>
    <row r="2624" spans="1:7" x14ac:dyDescent="0.35">
      <c r="A2624" s="43"/>
      <c r="B2624" s="44"/>
      <c r="C2624" s="46"/>
      <c r="D2624" s="7"/>
      <c r="E2624" s="7"/>
      <c r="F2624" s="7"/>
      <c r="G2624" s="7"/>
    </row>
    <row r="2625" spans="1:7" x14ac:dyDescent="0.35">
      <c r="A2625" s="43"/>
      <c r="B2625" s="44"/>
      <c r="C2625" s="46"/>
      <c r="D2625" s="7"/>
      <c r="E2625" s="7"/>
      <c r="F2625" s="7"/>
      <c r="G2625" s="7"/>
    </row>
    <row r="2626" spans="1:7" x14ac:dyDescent="0.35">
      <c r="A2626" s="43"/>
      <c r="B2626" s="44"/>
      <c r="C2626" s="46"/>
      <c r="D2626" s="7"/>
      <c r="E2626" s="7"/>
      <c r="F2626" s="7"/>
      <c r="G2626" s="7"/>
    </row>
    <row r="2627" spans="1:7" x14ac:dyDescent="0.35">
      <c r="A2627" s="43"/>
      <c r="B2627" s="44"/>
      <c r="C2627" s="46"/>
      <c r="D2627" s="7"/>
      <c r="E2627" s="7"/>
      <c r="F2627" s="7"/>
      <c r="G2627" s="7"/>
    </row>
    <row r="2628" spans="1:7" x14ac:dyDescent="0.35">
      <c r="A2628" s="43"/>
      <c r="B2628" s="44"/>
      <c r="C2628" s="46"/>
      <c r="D2628" s="7"/>
      <c r="E2628" s="7"/>
      <c r="F2628" s="7"/>
      <c r="G2628" s="7"/>
    </row>
    <row r="2629" spans="1:7" x14ac:dyDescent="0.35">
      <c r="A2629" s="43"/>
      <c r="B2629" s="44"/>
      <c r="C2629" s="46"/>
      <c r="D2629" s="7"/>
      <c r="E2629" s="7"/>
      <c r="F2629" s="7"/>
      <c r="G2629" s="7"/>
    </row>
    <row r="2630" spans="1:7" x14ac:dyDescent="0.35">
      <c r="A2630" s="43"/>
      <c r="B2630" s="44"/>
      <c r="C2630" s="46"/>
      <c r="D2630" s="7"/>
      <c r="E2630" s="7"/>
      <c r="F2630" s="7"/>
      <c r="G2630" s="7"/>
    </row>
    <row r="2631" spans="1:7" x14ac:dyDescent="0.35">
      <c r="A2631" s="43"/>
      <c r="B2631" s="44"/>
      <c r="C2631" s="46"/>
      <c r="D2631" s="7"/>
      <c r="E2631" s="7"/>
      <c r="F2631" s="7"/>
      <c r="G2631" s="7"/>
    </row>
    <row r="2632" spans="1:7" x14ac:dyDescent="0.35">
      <c r="A2632" s="43"/>
      <c r="B2632" s="44"/>
      <c r="C2632" s="46"/>
      <c r="D2632" s="7"/>
      <c r="E2632" s="7"/>
      <c r="F2632" s="7"/>
      <c r="G2632" s="7"/>
    </row>
    <row r="2633" spans="1:7" x14ac:dyDescent="0.35">
      <c r="A2633" s="43"/>
      <c r="B2633" s="44"/>
      <c r="C2633" s="46"/>
      <c r="D2633" s="7"/>
      <c r="E2633" s="7"/>
      <c r="F2633" s="7"/>
      <c r="G2633" s="7"/>
    </row>
    <row r="2634" spans="1:7" x14ac:dyDescent="0.35">
      <c r="A2634" s="43"/>
      <c r="B2634" s="44"/>
      <c r="C2634" s="46"/>
      <c r="D2634" s="7"/>
      <c r="E2634" s="7"/>
      <c r="F2634" s="7"/>
      <c r="G2634" s="7"/>
    </row>
    <row r="2635" spans="1:7" x14ac:dyDescent="0.35">
      <c r="A2635" s="43"/>
      <c r="B2635" s="44"/>
      <c r="C2635" s="46"/>
      <c r="D2635" s="7"/>
      <c r="E2635" s="7"/>
      <c r="F2635" s="7"/>
      <c r="G2635" s="7"/>
    </row>
    <row r="2636" spans="1:7" x14ac:dyDescent="0.35">
      <c r="A2636" s="43"/>
      <c r="B2636" s="44"/>
      <c r="C2636" s="46"/>
      <c r="D2636" s="7"/>
      <c r="E2636" s="7"/>
      <c r="F2636" s="7"/>
      <c r="G2636" s="7"/>
    </row>
    <row r="2637" spans="1:7" x14ac:dyDescent="0.35">
      <c r="A2637" s="43"/>
      <c r="B2637" s="44"/>
      <c r="C2637" s="46"/>
      <c r="D2637" s="7"/>
      <c r="E2637" s="7"/>
      <c r="F2637" s="7"/>
      <c r="G2637" s="7"/>
    </row>
    <row r="2638" spans="1:7" x14ac:dyDescent="0.35">
      <c r="A2638" s="43"/>
      <c r="B2638" s="44"/>
      <c r="C2638" s="46"/>
      <c r="D2638" s="7"/>
      <c r="E2638" s="7"/>
      <c r="F2638" s="7"/>
      <c r="G2638" s="7"/>
    </row>
    <row r="2639" spans="1:7" x14ac:dyDescent="0.35">
      <c r="A2639" s="43"/>
      <c r="B2639" s="44"/>
      <c r="C2639" s="46"/>
      <c r="D2639" s="7"/>
      <c r="E2639" s="7"/>
      <c r="F2639" s="7"/>
      <c r="G2639" s="7"/>
    </row>
    <row r="2640" spans="1:7" x14ac:dyDescent="0.35">
      <c r="A2640" s="43"/>
      <c r="B2640" s="44"/>
      <c r="C2640" s="46"/>
      <c r="D2640" s="7"/>
      <c r="E2640" s="7"/>
      <c r="F2640" s="7"/>
      <c r="G2640" s="7"/>
    </row>
    <row r="2641" spans="1:7" x14ac:dyDescent="0.35">
      <c r="A2641" s="43"/>
      <c r="B2641" s="44"/>
      <c r="C2641" s="46"/>
      <c r="D2641" s="7"/>
      <c r="E2641" s="7"/>
      <c r="F2641" s="7"/>
      <c r="G2641" s="7"/>
    </row>
    <row r="2642" spans="1:7" x14ac:dyDescent="0.35">
      <c r="A2642" s="43"/>
      <c r="B2642" s="44"/>
      <c r="C2642" s="46"/>
      <c r="D2642" s="7"/>
      <c r="E2642" s="7"/>
      <c r="F2642" s="7"/>
      <c r="G2642" s="7"/>
    </row>
    <row r="2643" spans="1:7" x14ac:dyDescent="0.35">
      <c r="A2643" s="43"/>
      <c r="B2643" s="44"/>
      <c r="C2643" s="46"/>
      <c r="D2643" s="7"/>
      <c r="E2643" s="7"/>
      <c r="F2643" s="7"/>
      <c r="G2643" s="7"/>
    </row>
    <row r="2644" spans="1:7" x14ac:dyDescent="0.35">
      <c r="A2644" s="43"/>
      <c r="B2644" s="44"/>
      <c r="C2644" s="46"/>
      <c r="D2644" s="7"/>
      <c r="E2644" s="7"/>
      <c r="F2644" s="7"/>
      <c r="G2644" s="7"/>
    </row>
    <row r="2645" spans="1:7" x14ac:dyDescent="0.35">
      <c r="A2645" s="43"/>
      <c r="B2645" s="44"/>
      <c r="C2645" s="46"/>
      <c r="D2645" s="7"/>
      <c r="E2645" s="7"/>
      <c r="F2645" s="7"/>
      <c r="G2645" s="7"/>
    </row>
    <row r="2646" spans="1:7" x14ac:dyDescent="0.35">
      <c r="A2646" s="43"/>
      <c r="B2646" s="44"/>
      <c r="C2646" s="46"/>
      <c r="D2646" s="7"/>
      <c r="E2646" s="7"/>
      <c r="F2646" s="7"/>
      <c r="G2646" s="7"/>
    </row>
    <row r="2647" spans="1:7" x14ac:dyDescent="0.35">
      <c r="A2647" s="43"/>
      <c r="B2647" s="44"/>
      <c r="C2647" s="46"/>
      <c r="D2647" s="7"/>
      <c r="E2647" s="7"/>
      <c r="F2647" s="7"/>
      <c r="G2647" s="7"/>
    </row>
    <row r="2648" spans="1:7" x14ac:dyDescent="0.35">
      <c r="A2648" s="43"/>
      <c r="B2648" s="44"/>
      <c r="C2648" s="46"/>
      <c r="D2648" s="7"/>
      <c r="E2648" s="7"/>
      <c r="F2648" s="7"/>
      <c r="G2648" s="7"/>
    </row>
    <row r="2649" spans="1:7" x14ac:dyDescent="0.35">
      <c r="A2649" s="43"/>
      <c r="B2649" s="44"/>
      <c r="C2649" s="46"/>
      <c r="D2649" s="7"/>
      <c r="E2649" s="7"/>
      <c r="F2649" s="7"/>
      <c r="G2649" s="7"/>
    </row>
    <row r="2650" spans="1:7" x14ac:dyDescent="0.35">
      <c r="A2650" s="43"/>
      <c r="B2650" s="44"/>
      <c r="C2650" s="46"/>
      <c r="D2650" s="7"/>
      <c r="E2650" s="7"/>
      <c r="F2650" s="7"/>
      <c r="G2650" s="7"/>
    </row>
    <row r="2651" spans="1:7" x14ac:dyDescent="0.35">
      <c r="A2651" s="43"/>
      <c r="B2651" s="44"/>
      <c r="C2651" s="46"/>
      <c r="D2651" s="7"/>
      <c r="E2651" s="7"/>
      <c r="F2651" s="7"/>
      <c r="G2651" s="7"/>
    </row>
    <row r="2652" spans="1:7" x14ac:dyDescent="0.35">
      <c r="A2652" s="43"/>
      <c r="B2652" s="44"/>
      <c r="C2652" s="46"/>
      <c r="D2652" s="7"/>
      <c r="E2652" s="7"/>
      <c r="F2652" s="7"/>
      <c r="G2652" s="7"/>
    </row>
    <row r="2653" spans="1:7" x14ac:dyDescent="0.35">
      <c r="A2653" s="43"/>
      <c r="B2653" s="44"/>
      <c r="C2653" s="46"/>
      <c r="D2653" s="7"/>
      <c r="E2653" s="7"/>
      <c r="F2653" s="7"/>
      <c r="G2653" s="7"/>
    </row>
    <row r="2654" spans="1:7" x14ac:dyDescent="0.35">
      <c r="A2654" s="43"/>
      <c r="B2654" s="44"/>
      <c r="C2654" s="46"/>
      <c r="D2654" s="7"/>
      <c r="E2654" s="7"/>
      <c r="F2654" s="7"/>
      <c r="G2654" s="7"/>
    </row>
    <row r="2655" spans="1:7" x14ac:dyDescent="0.35">
      <c r="A2655" s="43"/>
      <c r="B2655" s="44"/>
      <c r="C2655" s="46"/>
      <c r="D2655" s="7"/>
      <c r="E2655" s="7"/>
      <c r="F2655" s="7"/>
      <c r="G2655" s="7"/>
    </row>
    <row r="2656" spans="1:7" x14ac:dyDescent="0.35">
      <c r="A2656" s="43"/>
      <c r="B2656" s="44"/>
      <c r="C2656" s="46"/>
      <c r="D2656" s="7"/>
      <c r="E2656" s="7"/>
      <c r="F2656" s="7"/>
      <c r="G2656" s="7"/>
    </row>
    <row r="2657" spans="1:7" x14ac:dyDescent="0.35">
      <c r="A2657" s="43"/>
      <c r="B2657" s="44"/>
      <c r="C2657" s="46"/>
      <c r="D2657" s="7"/>
      <c r="E2657" s="7"/>
      <c r="F2657" s="7"/>
      <c r="G2657" s="7"/>
    </row>
    <row r="2658" spans="1:7" x14ac:dyDescent="0.35">
      <c r="A2658" s="43"/>
      <c r="B2658" s="44"/>
      <c r="C2658" s="46"/>
      <c r="D2658" s="7"/>
      <c r="E2658" s="7"/>
      <c r="F2658" s="7"/>
      <c r="G2658" s="7"/>
    </row>
    <row r="2659" spans="1:7" x14ac:dyDescent="0.35">
      <c r="A2659" s="43"/>
      <c r="B2659" s="44"/>
      <c r="C2659" s="46"/>
      <c r="D2659" s="7"/>
      <c r="E2659" s="7"/>
      <c r="F2659" s="7"/>
      <c r="G2659" s="7"/>
    </row>
    <row r="2660" spans="1:7" x14ac:dyDescent="0.35">
      <c r="A2660" s="43"/>
      <c r="B2660" s="44"/>
      <c r="C2660" s="46"/>
      <c r="D2660" s="7"/>
      <c r="E2660" s="7"/>
      <c r="F2660" s="7"/>
      <c r="G2660" s="7"/>
    </row>
    <row r="2661" spans="1:7" x14ac:dyDescent="0.35">
      <c r="A2661" s="43"/>
      <c r="B2661" s="44"/>
      <c r="C2661" s="46"/>
      <c r="D2661" s="7"/>
      <c r="E2661" s="7"/>
      <c r="F2661" s="7"/>
      <c r="G2661" s="7"/>
    </row>
    <row r="2662" spans="1:7" x14ac:dyDescent="0.35">
      <c r="A2662" s="43"/>
      <c r="B2662" s="44"/>
      <c r="C2662" s="46"/>
      <c r="D2662" s="7"/>
      <c r="E2662" s="7"/>
      <c r="F2662" s="7"/>
      <c r="G2662" s="7"/>
    </row>
    <row r="2663" spans="1:7" x14ac:dyDescent="0.35">
      <c r="A2663" s="43"/>
      <c r="B2663" s="44"/>
      <c r="C2663" s="46"/>
      <c r="D2663" s="7"/>
      <c r="E2663" s="7"/>
      <c r="F2663" s="7"/>
      <c r="G2663" s="7"/>
    </row>
    <row r="2664" spans="1:7" x14ac:dyDescent="0.35">
      <c r="A2664" s="43"/>
      <c r="B2664" s="44"/>
      <c r="C2664" s="46"/>
      <c r="D2664" s="7"/>
      <c r="E2664" s="7"/>
      <c r="F2664" s="7"/>
      <c r="G2664" s="7"/>
    </row>
    <row r="2665" spans="1:7" x14ac:dyDescent="0.35">
      <c r="A2665" s="43"/>
      <c r="B2665" s="44"/>
      <c r="C2665" s="46"/>
      <c r="D2665" s="7"/>
      <c r="E2665" s="7"/>
      <c r="F2665" s="7"/>
      <c r="G2665" s="7"/>
    </row>
    <row r="2666" spans="1:7" x14ac:dyDescent="0.35">
      <c r="A2666" s="43"/>
      <c r="B2666" s="44"/>
      <c r="C2666" s="46"/>
      <c r="D2666" s="7"/>
      <c r="E2666" s="7"/>
      <c r="F2666" s="7"/>
      <c r="G2666" s="7"/>
    </row>
    <row r="2667" spans="1:7" x14ac:dyDescent="0.35">
      <c r="A2667" s="43"/>
      <c r="B2667" s="44"/>
      <c r="C2667" s="46"/>
      <c r="D2667" s="7"/>
      <c r="E2667" s="7"/>
      <c r="F2667" s="7"/>
      <c r="G2667" s="7"/>
    </row>
    <row r="2668" spans="1:7" x14ac:dyDescent="0.35">
      <c r="A2668" s="43"/>
      <c r="B2668" s="44"/>
      <c r="C2668" s="46"/>
      <c r="D2668" s="7"/>
      <c r="E2668" s="7"/>
      <c r="F2668" s="7"/>
      <c r="G2668" s="7"/>
    </row>
    <row r="2669" spans="1:7" x14ac:dyDescent="0.35">
      <c r="A2669" s="43"/>
      <c r="B2669" s="44"/>
      <c r="C2669" s="46"/>
      <c r="D2669" s="7"/>
      <c r="E2669" s="7"/>
      <c r="F2669" s="7"/>
      <c r="G2669" s="7"/>
    </row>
    <row r="2670" spans="1:7" x14ac:dyDescent="0.35">
      <c r="A2670" s="43"/>
      <c r="B2670" s="44"/>
      <c r="C2670" s="46"/>
      <c r="D2670" s="7"/>
      <c r="E2670" s="7"/>
      <c r="F2670" s="7"/>
      <c r="G2670" s="7"/>
    </row>
    <row r="2671" spans="1:7" x14ac:dyDescent="0.35">
      <c r="A2671" s="43"/>
      <c r="B2671" s="44"/>
      <c r="C2671" s="46"/>
      <c r="D2671" s="7"/>
      <c r="E2671" s="7"/>
      <c r="F2671" s="7"/>
      <c r="G2671" s="7"/>
    </row>
    <row r="2672" spans="1:7" x14ac:dyDescent="0.35">
      <c r="A2672" s="43"/>
      <c r="B2672" s="44"/>
      <c r="C2672" s="46"/>
      <c r="D2672" s="7"/>
      <c r="E2672" s="7"/>
      <c r="F2672" s="7"/>
      <c r="G2672" s="7"/>
    </row>
    <row r="2673" spans="1:7" x14ac:dyDescent="0.35">
      <c r="A2673" s="43"/>
      <c r="B2673" s="44"/>
      <c r="C2673" s="46"/>
      <c r="D2673" s="7"/>
      <c r="E2673" s="7"/>
      <c r="F2673" s="7"/>
      <c r="G2673" s="7"/>
    </row>
    <row r="2674" spans="1:7" x14ac:dyDescent="0.35">
      <c r="A2674" s="43"/>
      <c r="B2674" s="44"/>
      <c r="C2674" s="46"/>
      <c r="D2674" s="7"/>
      <c r="E2674" s="7"/>
      <c r="F2674" s="7"/>
      <c r="G2674" s="7"/>
    </row>
    <row r="2675" spans="1:7" x14ac:dyDescent="0.35">
      <c r="A2675" s="43"/>
      <c r="B2675" s="44"/>
      <c r="C2675" s="46"/>
      <c r="D2675" s="7"/>
      <c r="E2675" s="7"/>
      <c r="F2675" s="7"/>
      <c r="G2675" s="7"/>
    </row>
    <row r="2676" spans="1:7" x14ac:dyDescent="0.35">
      <c r="A2676" s="43"/>
      <c r="B2676" s="44"/>
      <c r="C2676" s="46"/>
      <c r="D2676" s="7"/>
      <c r="E2676" s="7"/>
      <c r="F2676" s="7"/>
      <c r="G2676" s="7"/>
    </row>
    <row r="2677" spans="1:7" x14ac:dyDescent="0.35">
      <c r="A2677" s="43"/>
      <c r="B2677" s="44"/>
      <c r="C2677" s="46"/>
      <c r="D2677" s="7"/>
      <c r="E2677" s="7"/>
      <c r="F2677" s="7"/>
      <c r="G2677" s="7"/>
    </row>
    <row r="2678" spans="1:7" x14ac:dyDescent="0.35">
      <c r="A2678" s="43"/>
      <c r="B2678" s="44"/>
      <c r="C2678" s="46"/>
      <c r="D2678" s="7"/>
      <c r="E2678" s="7"/>
      <c r="F2678" s="7"/>
      <c r="G2678" s="7"/>
    </row>
    <row r="2679" spans="1:7" x14ac:dyDescent="0.35">
      <c r="A2679" s="43"/>
      <c r="B2679" s="44"/>
      <c r="C2679" s="46"/>
      <c r="D2679" s="7"/>
      <c r="E2679" s="7"/>
      <c r="F2679" s="7"/>
      <c r="G2679" s="7"/>
    </row>
    <row r="2680" spans="1:7" x14ac:dyDescent="0.35">
      <c r="A2680" s="43"/>
      <c r="B2680" s="44"/>
      <c r="C2680" s="46"/>
      <c r="D2680" s="7"/>
      <c r="E2680" s="7"/>
      <c r="F2680" s="7"/>
      <c r="G2680" s="7"/>
    </row>
    <row r="2681" spans="1:7" x14ac:dyDescent="0.35">
      <c r="A2681" s="43"/>
      <c r="B2681" s="44"/>
      <c r="C2681" s="46"/>
      <c r="D2681" s="7"/>
      <c r="E2681" s="7"/>
      <c r="F2681" s="7"/>
      <c r="G2681" s="7"/>
    </row>
    <row r="2682" spans="1:7" x14ac:dyDescent="0.35">
      <c r="A2682" s="43"/>
      <c r="B2682" s="44"/>
      <c r="C2682" s="46"/>
      <c r="D2682" s="7"/>
      <c r="E2682" s="7"/>
      <c r="F2682" s="7"/>
      <c r="G2682" s="7"/>
    </row>
    <row r="2683" spans="1:7" x14ac:dyDescent="0.35">
      <c r="A2683" s="43"/>
      <c r="B2683" s="44"/>
      <c r="C2683" s="46"/>
      <c r="D2683" s="7"/>
      <c r="E2683" s="7"/>
      <c r="F2683" s="7"/>
      <c r="G2683" s="7"/>
    </row>
    <row r="2684" spans="1:7" x14ac:dyDescent="0.35">
      <c r="A2684" s="43"/>
      <c r="B2684" s="44"/>
      <c r="C2684" s="46"/>
      <c r="D2684" s="7"/>
      <c r="E2684" s="7"/>
      <c r="F2684" s="7"/>
      <c r="G2684" s="7"/>
    </row>
    <row r="2685" spans="1:7" x14ac:dyDescent="0.35">
      <c r="A2685" s="43"/>
      <c r="B2685" s="44"/>
      <c r="C2685" s="46"/>
      <c r="D2685" s="7"/>
      <c r="E2685" s="7"/>
      <c r="F2685" s="7"/>
      <c r="G2685" s="7"/>
    </row>
    <row r="2686" spans="1:7" x14ac:dyDescent="0.35">
      <c r="A2686" s="43"/>
      <c r="B2686" s="44"/>
      <c r="C2686" s="46"/>
      <c r="D2686" s="7"/>
      <c r="E2686" s="7"/>
      <c r="F2686" s="7"/>
      <c r="G2686" s="7"/>
    </row>
    <row r="2687" spans="1:7" x14ac:dyDescent="0.35">
      <c r="A2687" s="43"/>
      <c r="B2687" s="44"/>
      <c r="C2687" s="46"/>
      <c r="D2687" s="7"/>
      <c r="E2687" s="7"/>
      <c r="F2687" s="7"/>
      <c r="G2687" s="7"/>
    </row>
    <row r="2688" spans="1:7" x14ac:dyDescent="0.35">
      <c r="A2688" s="43"/>
      <c r="B2688" s="44"/>
      <c r="C2688" s="46"/>
      <c r="D2688" s="7"/>
      <c r="E2688" s="7"/>
      <c r="F2688" s="7"/>
      <c r="G2688" s="7"/>
    </row>
    <row r="2689" spans="1:7" x14ac:dyDescent="0.35">
      <c r="A2689" s="43"/>
      <c r="B2689" s="44"/>
      <c r="C2689" s="46"/>
      <c r="D2689" s="7"/>
      <c r="E2689" s="7"/>
      <c r="F2689" s="7"/>
      <c r="G2689" s="7"/>
    </row>
    <row r="2690" spans="1:7" x14ac:dyDescent="0.35">
      <c r="A2690" s="43"/>
      <c r="B2690" s="44"/>
      <c r="C2690" s="46"/>
      <c r="D2690" s="7"/>
      <c r="E2690" s="7"/>
      <c r="F2690" s="7"/>
      <c r="G2690" s="7"/>
    </row>
    <row r="2691" spans="1:7" x14ac:dyDescent="0.35">
      <c r="A2691" s="43"/>
      <c r="B2691" s="44"/>
      <c r="C2691" s="46"/>
      <c r="D2691" s="7"/>
      <c r="E2691" s="7"/>
      <c r="F2691" s="7"/>
      <c r="G2691" s="7"/>
    </row>
    <row r="2692" spans="1:7" x14ac:dyDescent="0.35">
      <c r="A2692" s="43"/>
      <c r="B2692" s="44"/>
      <c r="C2692" s="46"/>
      <c r="D2692" s="7"/>
      <c r="E2692" s="7"/>
      <c r="F2692" s="7"/>
      <c r="G2692" s="7"/>
    </row>
    <row r="2693" spans="1:7" x14ac:dyDescent="0.35">
      <c r="A2693" s="43"/>
      <c r="B2693" s="44"/>
      <c r="C2693" s="46"/>
      <c r="D2693" s="7"/>
      <c r="E2693" s="7"/>
      <c r="F2693" s="7"/>
      <c r="G2693" s="7"/>
    </row>
    <row r="2694" spans="1:7" x14ac:dyDescent="0.35">
      <c r="A2694" s="43"/>
      <c r="B2694" s="44"/>
      <c r="C2694" s="46"/>
      <c r="D2694" s="7"/>
      <c r="E2694" s="7"/>
      <c r="F2694" s="7"/>
      <c r="G2694" s="7"/>
    </row>
    <row r="2695" spans="1:7" x14ac:dyDescent="0.35">
      <c r="A2695" s="43"/>
      <c r="B2695" s="44"/>
      <c r="C2695" s="46"/>
      <c r="D2695" s="7"/>
      <c r="E2695" s="7"/>
      <c r="F2695" s="7"/>
      <c r="G2695" s="7"/>
    </row>
    <row r="2696" spans="1:7" x14ac:dyDescent="0.35">
      <c r="A2696" s="43"/>
      <c r="B2696" s="44"/>
      <c r="C2696" s="46"/>
      <c r="D2696" s="7"/>
      <c r="E2696" s="7"/>
      <c r="F2696" s="7"/>
      <c r="G2696" s="7"/>
    </row>
    <row r="2697" spans="1:7" x14ac:dyDescent="0.35">
      <c r="A2697" s="43"/>
      <c r="B2697" s="44"/>
      <c r="C2697" s="46"/>
      <c r="D2697" s="7"/>
      <c r="E2697" s="7"/>
      <c r="F2697" s="7"/>
      <c r="G2697" s="7"/>
    </row>
    <row r="2698" spans="1:7" x14ac:dyDescent="0.35">
      <c r="A2698" s="43"/>
      <c r="B2698" s="44"/>
      <c r="C2698" s="46"/>
      <c r="D2698" s="7"/>
      <c r="E2698" s="7"/>
      <c r="F2698" s="7"/>
      <c r="G2698" s="7"/>
    </row>
    <row r="2699" spans="1:7" x14ac:dyDescent="0.35">
      <c r="A2699" s="43"/>
      <c r="B2699" s="44"/>
      <c r="C2699" s="46"/>
      <c r="D2699" s="7"/>
      <c r="E2699" s="7"/>
      <c r="F2699" s="7"/>
      <c r="G2699" s="7"/>
    </row>
    <row r="2700" spans="1:7" x14ac:dyDescent="0.35">
      <c r="A2700" s="43"/>
      <c r="B2700" s="44"/>
      <c r="C2700" s="46"/>
      <c r="D2700" s="7"/>
      <c r="E2700" s="7"/>
      <c r="F2700" s="7"/>
      <c r="G2700" s="7"/>
    </row>
    <row r="2701" spans="1:7" x14ac:dyDescent="0.35">
      <c r="A2701" s="43"/>
      <c r="B2701" s="44"/>
      <c r="C2701" s="46"/>
      <c r="D2701" s="7"/>
      <c r="E2701" s="7"/>
      <c r="F2701" s="7"/>
      <c r="G2701" s="7"/>
    </row>
    <row r="2702" spans="1:7" x14ac:dyDescent="0.35">
      <c r="A2702" s="43"/>
      <c r="B2702" s="44"/>
      <c r="C2702" s="46"/>
      <c r="D2702" s="7"/>
      <c r="E2702" s="7"/>
      <c r="F2702" s="7"/>
      <c r="G2702" s="7"/>
    </row>
    <row r="2703" spans="1:7" x14ac:dyDescent="0.35">
      <c r="A2703" s="43"/>
      <c r="B2703" s="44"/>
      <c r="C2703" s="46"/>
      <c r="D2703" s="7"/>
      <c r="E2703" s="7"/>
      <c r="F2703" s="7"/>
      <c r="G2703" s="7"/>
    </row>
    <row r="2704" spans="1:7" x14ac:dyDescent="0.35">
      <c r="A2704" s="43"/>
      <c r="B2704" s="44"/>
      <c r="C2704" s="46"/>
      <c r="D2704" s="7"/>
      <c r="E2704" s="7"/>
      <c r="F2704" s="7"/>
      <c r="G2704" s="7"/>
    </row>
    <row r="2705" spans="1:7" x14ac:dyDescent="0.35">
      <c r="A2705" s="43"/>
      <c r="B2705" s="44"/>
      <c r="C2705" s="46"/>
      <c r="D2705" s="7"/>
      <c r="E2705" s="7"/>
      <c r="F2705" s="7"/>
      <c r="G2705" s="7"/>
    </row>
    <row r="2706" spans="1:7" x14ac:dyDescent="0.35">
      <c r="A2706" s="43"/>
      <c r="B2706" s="44"/>
      <c r="C2706" s="46"/>
      <c r="D2706" s="7"/>
      <c r="E2706" s="7"/>
      <c r="F2706" s="7"/>
      <c r="G2706" s="7"/>
    </row>
    <row r="2707" spans="1:7" x14ac:dyDescent="0.35">
      <c r="A2707" s="43"/>
      <c r="B2707" s="44"/>
      <c r="C2707" s="46"/>
      <c r="D2707" s="7"/>
      <c r="E2707" s="7"/>
      <c r="F2707" s="7"/>
      <c r="G2707" s="7"/>
    </row>
    <row r="2708" spans="1:7" x14ac:dyDescent="0.35">
      <c r="A2708" s="43"/>
      <c r="B2708" s="44"/>
      <c r="C2708" s="46"/>
      <c r="D2708" s="7"/>
      <c r="E2708" s="7"/>
      <c r="F2708" s="7"/>
      <c r="G2708" s="7"/>
    </row>
    <row r="2709" spans="1:7" x14ac:dyDescent="0.35">
      <c r="A2709" s="43"/>
      <c r="B2709" s="44"/>
      <c r="C2709" s="46"/>
      <c r="D2709" s="7"/>
      <c r="E2709" s="7"/>
      <c r="F2709" s="7"/>
      <c r="G2709" s="7"/>
    </row>
    <row r="2710" spans="1:7" x14ac:dyDescent="0.35">
      <c r="A2710" s="43"/>
      <c r="B2710" s="44"/>
      <c r="C2710" s="46"/>
      <c r="D2710" s="7"/>
      <c r="E2710" s="7"/>
      <c r="F2710" s="7"/>
      <c r="G2710" s="7"/>
    </row>
    <row r="2711" spans="1:7" x14ac:dyDescent="0.35">
      <c r="A2711" s="43"/>
      <c r="B2711" s="44"/>
      <c r="C2711" s="46"/>
      <c r="D2711" s="7"/>
      <c r="E2711" s="7"/>
      <c r="F2711" s="7"/>
      <c r="G2711" s="7"/>
    </row>
    <row r="2712" spans="1:7" x14ac:dyDescent="0.35">
      <c r="A2712" s="43"/>
      <c r="B2712" s="44"/>
      <c r="C2712" s="46"/>
      <c r="D2712" s="7"/>
      <c r="E2712" s="7"/>
      <c r="F2712" s="7"/>
      <c r="G2712" s="7"/>
    </row>
    <row r="2713" spans="1:7" x14ac:dyDescent="0.35">
      <c r="A2713" s="43"/>
      <c r="B2713" s="44"/>
      <c r="C2713" s="46"/>
      <c r="D2713" s="7"/>
      <c r="E2713" s="7"/>
      <c r="F2713" s="7"/>
      <c r="G2713" s="7"/>
    </row>
    <row r="2714" spans="1:7" x14ac:dyDescent="0.35">
      <c r="A2714" s="43"/>
      <c r="B2714" s="44"/>
      <c r="C2714" s="46"/>
      <c r="D2714" s="7"/>
      <c r="E2714" s="7"/>
      <c r="F2714" s="7"/>
      <c r="G2714" s="7"/>
    </row>
    <row r="2715" spans="1:7" x14ac:dyDescent="0.35">
      <c r="A2715" s="43"/>
      <c r="B2715" s="44"/>
      <c r="C2715" s="46"/>
      <c r="D2715" s="7"/>
      <c r="E2715" s="7"/>
      <c r="F2715" s="7"/>
      <c r="G2715" s="7"/>
    </row>
    <row r="2716" spans="1:7" x14ac:dyDescent="0.35">
      <c r="A2716" s="43"/>
      <c r="B2716" s="44"/>
      <c r="C2716" s="46"/>
      <c r="D2716" s="7"/>
      <c r="E2716" s="7"/>
      <c r="F2716" s="7"/>
      <c r="G2716" s="7"/>
    </row>
    <row r="2717" spans="1:7" x14ac:dyDescent="0.35">
      <c r="A2717" s="43"/>
      <c r="B2717" s="44"/>
      <c r="C2717" s="46"/>
      <c r="D2717" s="7"/>
      <c r="E2717" s="7"/>
      <c r="F2717" s="7"/>
      <c r="G2717" s="7"/>
    </row>
    <row r="2718" spans="1:7" x14ac:dyDescent="0.35">
      <c r="A2718" s="43"/>
      <c r="B2718" s="44"/>
      <c r="C2718" s="46"/>
      <c r="D2718" s="7"/>
      <c r="E2718" s="7"/>
      <c r="F2718" s="7"/>
      <c r="G2718" s="7"/>
    </row>
    <row r="2719" spans="1:7" x14ac:dyDescent="0.35">
      <c r="A2719" s="43"/>
      <c r="B2719" s="44"/>
      <c r="C2719" s="46"/>
      <c r="D2719" s="7"/>
      <c r="E2719" s="7"/>
      <c r="F2719" s="7"/>
      <c r="G2719" s="7"/>
    </row>
    <row r="2720" spans="1:7" x14ac:dyDescent="0.35">
      <c r="A2720" s="43"/>
      <c r="B2720" s="44"/>
      <c r="C2720" s="46"/>
      <c r="D2720" s="7"/>
      <c r="E2720" s="7"/>
      <c r="F2720" s="7"/>
      <c r="G2720" s="7"/>
    </row>
    <row r="2721" spans="1:7" x14ac:dyDescent="0.35">
      <c r="A2721" s="43"/>
      <c r="B2721" s="44"/>
      <c r="C2721" s="46"/>
      <c r="D2721" s="7"/>
      <c r="E2721" s="7"/>
      <c r="F2721" s="7"/>
      <c r="G2721" s="7"/>
    </row>
    <row r="2722" spans="1:7" x14ac:dyDescent="0.35">
      <c r="A2722" s="43"/>
      <c r="B2722" s="44"/>
      <c r="C2722" s="46"/>
      <c r="D2722" s="7"/>
      <c r="E2722" s="7"/>
      <c r="F2722" s="7"/>
      <c r="G2722" s="7"/>
    </row>
    <row r="2723" spans="1:7" x14ac:dyDescent="0.35">
      <c r="A2723" s="43"/>
      <c r="B2723" s="44"/>
      <c r="C2723" s="46"/>
      <c r="D2723" s="7"/>
      <c r="E2723" s="7"/>
      <c r="F2723" s="7"/>
      <c r="G2723" s="7"/>
    </row>
    <row r="2724" spans="1:7" x14ac:dyDescent="0.35">
      <c r="A2724" s="43"/>
      <c r="B2724" s="44"/>
      <c r="C2724" s="46"/>
      <c r="D2724" s="7"/>
      <c r="E2724" s="7"/>
      <c r="F2724" s="7"/>
      <c r="G2724" s="7"/>
    </row>
    <row r="2725" spans="1:7" x14ac:dyDescent="0.35">
      <c r="A2725" s="43"/>
      <c r="B2725" s="44"/>
      <c r="C2725" s="46"/>
      <c r="D2725" s="7"/>
      <c r="E2725" s="7"/>
      <c r="F2725" s="7"/>
      <c r="G2725" s="7"/>
    </row>
    <row r="2726" spans="1:7" x14ac:dyDescent="0.35">
      <c r="A2726" s="43"/>
      <c r="B2726" s="44"/>
      <c r="C2726" s="46"/>
      <c r="D2726" s="7"/>
      <c r="E2726" s="7"/>
      <c r="F2726" s="7"/>
      <c r="G2726" s="7"/>
    </row>
    <row r="2727" spans="1:7" x14ac:dyDescent="0.35">
      <c r="A2727" s="43"/>
      <c r="B2727" s="44"/>
      <c r="C2727" s="46"/>
      <c r="D2727" s="7"/>
      <c r="E2727" s="7"/>
      <c r="F2727" s="7"/>
      <c r="G2727" s="7"/>
    </row>
    <row r="2728" spans="1:7" x14ac:dyDescent="0.35">
      <c r="A2728" s="43"/>
      <c r="B2728" s="44"/>
      <c r="C2728" s="46"/>
      <c r="D2728" s="7"/>
      <c r="E2728" s="7"/>
      <c r="F2728" s="7"/>
      <c r="G2728" s="7"/>
    </row>
    <row r="2729" spans="1:7" x14ac:dyDescent="0.35">
      <c r="A2729" s="43"/>
      <c r="B2729" s="44"/>
      <c r="C2729" s="46"/>
      <c r="D2729" s="7"/>
      <c r="E2729" s="7"/>
      <c r="F2729" s="7"/>
      <c r="G2729" s="7"/>
    </row>
    <row r="2730" spans="1:7" x14ac:dyDescent="0.35">
      <c r="A2730" s="43"/>
      <c r="B2730" s="44"/>
      <c r="C2730" s="46"/>
      <c r="D2730" s="7"/>
      <c r="E2730" s="7"/>
      <c r="F2730" s="7"/>
      <c r="G2730" s="7"/>
    </row>
    <row r="2731" spans="1:7" x14ac:dyDescent="0.35">
      <c r="A2731" s="43"/>
      <c r="B2731" s="44"/>
      <c r="C2731" s="46"/>
      <c r="D2731" s="7"/>
      <c r="E2731" s="7"/>
      <c r="F2731" s="7"/>
      <c r="G2731" s="7"/>
    </row>
    <row r="2732" spans="1:7" x14ac:dyDescent="0.35">
      <c r="A2732" s="43"/>
      <c r="B2732" s="44"/>
      <c r="C2732" s="46"/>
      <c r="D2732" s="7"/>
      <c r="E2732" s="7"/>
      <c r="F2732" s="7"/>
      <c r="G2732" s="7"/>
    </row>
    <row r="2733" spans="1:7" x14ac:dyDescent="0.35">
      <c r="A2733" s="43"/>
      <c r="B2733" s="44"/>
      <c r="C2733" s="46"/>
      <c r="D2733" s="7"/>
      <c r="E2733" s="7"/>
      <c r="F2733" s="7"/>
      <c r="G2733" s="7"/>
    </row>
    <row r="2734" spans="1:7" x14ac:dyDescent="0.35">
      <c r="A2734" s="43"/>
      <c r="B2734" s="44"/>
      <c r="C2734" s="46"/>
      <c r="D2734" s="7"/>
      <c r="E2734" s="7"/>
      <c r="F2734" s="7"/>
      <c r="G2734" s="7"/>
    </row>
    <row r="2735" spans="1:7" x14ac:dyDescent="0.35">
      <c r="A2735" s="43"/>
      <c r="B2735" s="44"/>
      <c r="C2735" s="46"/>
      <c r="D2735" s="7"/>
      <c r="E2735" s="7"/>
      <c r="F2735" s="7"/>
      <c r="G2735" s="7"/>
    </row>
    <row r="2736" spans="1:7" x14ac:dyDescent="0.35">
      <c r="A2736" s="43"/>
      <c r="B2736" s="44"/>
      <c r="C2736" s="46"/>
      <c r="D2736" s="7"/>
      <c r="E2736" s="7"/>
      <c r="F2736" s="7"/>
      <c r="G2736" s="7"/>
    </row>
    <row r="2737" spans="1:7" x14ac:dyDescent="0.35">
      <c r="A2737" s="43"/>
      <c r="B2737" s="44"/>
      <c r="C2737" s="46"/>
      <c r="D2737" s="7"/>
      <c r="E2737" s="7"/>
      <c r="F2737" s="7"/>
      <c r="G2737" s="7"/>
    </row>
    <row r="2738" spans="1:7" x14ac:dyDescent="0.35">
      <c r="A2738" s="43"/>
      <c r="B2738" s="44"/>
      <c r="C2738" s="46"/>
      <c r="D2738" s="7"/>
      <c r="E2738" s="7"/>
      <c r="F2738" s="7"/>
      <c r="G2738" s="7"/>
    </row>
    <row r="2739" spans="1:7" x14ac:dyDescent="0.35">
      <c r="A2739" s="43"/>
      <c r="B2739" s="44"/>
      <c r="C2739" s="46"/>
      <c r="D2739" s="7"/>
      <c r="E2739" s="7"/>
      <c r="F2739" s="7"/>
      <c r="G2739" s="7"/>
    </row>
    <row r="2740" spans="1:7" x14ac:dyDescent="0.35">
      <c r="A2740" s="43"/>
      <c r="B2740" s="44"/>
      <c r="C2740" s="46"/>
      <c r="D2740" s="7"/>
      <c r="E2740" s="7"/>
      <c r="F2740" s="7"/>
      <c r="G2740" s="7"/>
    </row>
    <row r="2741" spans="1:7" x14ac:dyDescent="0.35">
      <c r="A2741" s="43"/>
      <c r="B2741" s="44"/>
      <c r="C2741" s="46"/>
      <c r="D2741" s="7"/>
      <c r="E2741" s="7"/>
      <c r="F2741" s="7"/>
      <c r="G2741" s="7"/>
    </row>
    <row r="2742" spans="1:7" x14ac:dyDescent="0.35">
      <c r="A2742" s="43"/>
      <c r="B2742" s="44"/>
      <c r="C2742" s="46"/>
      <c r="D2742" s="7"/>
      <c r="E2742" s="7"/>
      <c r="F2742" s="7"/>
      <c r="G2742" s="7"/>
    </row>
    <row r="2743" spans="1:7" x14ac:dyDescent="0.35">
      <c r="A2743" s="43"/>
      <c r="B2743" s="44"/>
      <c r="C2743" s="46"/>
      <c r="D2743" s="7"/>
      <c r="E2743" s="7"/>
      <c r="F2743" s="7"/>
      <c r="G2743" s="7"/>
    </row>
    <row r="2744" spans="1:7" x14ac:dyDescent="0.35">
      <c r="A2744" s="43"/>
      <c r="B2744" s="44"/>
      <c r="C2744" s="46"/>
      <c r="D2744" s="7"/>
      <c r="E2744" s="7"/>
      <c r="F2744" s="7"/>
      <c r="G2744" s="7"/>
    </row>
    <row r="2745" spans="1:7" x14ac:dyDescent="0.35">
      <c r="A2745" s="43"/>
      <c r="B2745" s="44"/>
      <c r="C2745" s="46"/>
      <c r="D2745" s="7"/>
      <c r="E2745" s="7"/>
      <c r="F2745" s="7"/>
      <c r="G2745" s="7"/>
    </row>
    <row r="2746" spans="1:7" x14ac:dyDescent="0.35">
      <c r="A2746" s="43"/>
      <c r="B2746" s="44"/>
      <c r="C2746" s="46"/>
      <c r="D2746" s="7"/>
      <c r="E2746" s="7"/>
      <c r="F2746" s="7"/>
      <c r="G2746" s="7"/>
    </row>
    <row r="2747" spans="1:7" x14ac:dyDescent="0.35">
      <c r="A2747" s="43"/>
      <c r="B2747" s="44"/>
      <c r="C2747" s="46"/>
      <c r="D2747" s="7"/>
      <c r="E2747" s="7"/>
      <c r="F2747" s="7"/>
      <c r="G2747" s="7"/>
    </row>
    <row r="2748" spans="1:7" x14ac:dyDescent="0.35">
      <c r="A2748" s="43"/>
      <c r="B2748" s="44"/>
      <c r="C2748" s="46"/>
      <c r="D2748" s="7"/>
      <c r="E2748" s="7"/>
      <c r="F2748" s="7"/>
      <c r="G2748" s="7"/>
    </row>
    <row r="2749" spans="1:7" x14ac:dyDescent="0.35">
      <c r="A2749" s="43"/>
      <c r="B2749" s="44"/>
      <c r="C2749" s="46"/>
      <c r="D2749" s="7"/>
      <c r="E2749" s="7"/>
      <c r="F2749" s="7"/>
      <c r="G2749" s="7"/>
    </row>
    <row r="2750" spans="1:7" x14ac:dyDescent="0.35">
      <c r="A2750" s="43"/>
      <c r="B2750" s="44"/>
      <c r="C2750" s="46"/>
      <c r="D2750" s="7"/>
      <c r="E2750" s="7"/>
      <c r="F2750" s="7"/>
      <c r="G2750" s="7"/>
    </row>
    <row r="2751" spans="1:7" x14ac:dyDescent="0.35">
      <c r="A2751" s="43"/>
      <c r="B2751" s="44"/>
      <c r="C2751" s="46"/>
      <c r="D2751" s="7"/>
      <c r="E2751" s="7"/>
      <c r="F2751" s="7"/>
      <c r="G2751" s="7"/>
    </row>
    <row r="2752" spans="1:7" x14ac:dyDescent="0.35">
      <c r="A2752" s="43"/>
      <c r="B2752" s="44"/>
      <c r="C2752" s="46"/>
      <c r="D2752" s="7"/>
      <c r="E2752" s="7"/>
      <c r="F2752" s="7"/>
      <c r="G2752" s="7"/>
    </row>
    <row r="2753" spans="1:7" x14ac:dyDescent="0.35">
      <c r="A2753" s="43"/>
      <c r="B2753" s="44"/>
      <c r="C2753" s="46"/>
      <c r="D2753" s="7"/>
      <c r="E2753" s="7"/>
      <c r="F2753" s="7"/>
      <c r="G2753" s="7"/>
    </row>
    <row r="2754" spans="1:7" x14ac:dyDescent="0.35">
      <c r="A2754" s="43"/>
      <c r="B2754" s="44"/>
      <c r="C2754" s="46"/>
      <c r="D2754" s="7"/>
      <c r="E2754" s="7"/>
      <c r="F2754" s="7"/>
      <c r="G2754" s="7"/>
    </row>
    <row r="2755" spans="1:7" x14ac:dyDescent="0.35">
      <c r="A2755" s="43"/>
      <c r="B2755" s="44"/>
      <c r="C2755" s="46"/>
      <c r="D2755" s="7"/>
      <c r="E2755" s="7"/>
      <c r="F2755" s="7"/>
      <c r="G2755" s="7"/>
    </row>
    <row r="2756" spans="1:7" x14ac:dyDescent="0.35">
      <c r="A2756" s="43"/>
      <c r="B2756" s="44"/>
      <c r="C2756" s="46"/>
      <c r="D2756" s="7"/>
      <c r="E2756" s="7"/>
      <c r="F2756" s="7"/>
      <c r="G2756" s="7"/>
    </row>
    <row r="2757" spans="1:7" x14ac:dyDescent="0.35">
      <c r="A2757" s="43"/>
      <c r="B2757" s="44"/>
      <c r="C2757" s="46"/>
      <c r="D2757" s="7"/>
      <c r="E2757" s="7"/>
      <c r="F2757" s="7"/>
      <c r="G2757" s="7"/>
    </row>
    <row r="2758" spans="1:7" x14ac:dyDescent="0.35">
      <c r="A2758" s="43"/>
      <c r="B2758" s="44"/>
      <c r="C2758" s="46"/>
      <c r="D2758" s="7"/>
      <c r="E2758" s="7"/>
      <c r="F2758" s="7"/>
      <c r="G2758" s="7"/>
    </row>
    <row r="2759" spans="1:7" x14ac:dyDescent="0.35">
      <c r="A2759" s="43"/>
      <c r="B2759" s="44"/>
      <c r="C2759" s="46"/>
      <c r="D2759" s="7"/>
      <c r="E2759" s="7"/>
      <c r="F2759" s="7"/>
      <c r="G2759" s="7"/>
    </row>
    <row r="2760" spans="1:7" x14ac:dyDescent="0.35">
      <c r="A2760" s="43"/>
      <c r="B2760" s="44"/>
      <c r="C2760" s="46"/>
      <c r="D2760" s="7"/>
      <c r="E2760" s="7"/>
      <c r="F2760" s="7"/>
      <c r="G2760" s="7"/>
    </row>
    <row r="2761" spans="1:7" x14ac:dyDescent="0.35">
      <c r="A2761" s="43"/>
      <c r="B2761" s="44"/>
      <c r="C2761" s="46"/>
      <c r="D2761" s="7"/>
      <c r="E2761" s="7"/>
      <c r="F2761" s="7"/>
      <c r="G2761" s="7"/>
    </row>
    <row r="2762" spans="1:7" x14ac:dyDescent="0.35">
      <c r="A2762" s="43"/>
      <c r="B2762" s="44"/>
      <c r="C2762" s="46"/>
      <c r="D2762" s="7"/>
      <c r="E2762" s="7"/>
      <c r="F2762" s="7"/>
      <c r="G2762" s="7"/>
    </row>
    <row r="2763" spans="1:7" x14ac:dyDescent="0.35">
      <c r="A2763" s="43"/>
      <c r="B2763" s="44"/>
      <c r="C2763" s="46"/>
      <c r="D2763" s="7"/>
      <c r="E2763" s="7"/>
      <c r="F2763" s="7"/>
      <c r="G2763" s="7"/>
    </row>
    <row r="2764" spans="1:7" x14ac:dyDescent="0.35">
      <c r="A2764" s="43"/>
      <c r="B2764" s="44"/>
      <c r="C2764" s="46"/>
      <c r="D2764" s="7"/>
      <c r="E2764" s="7"/>
      <c r="F2764" s="7"/>
      <c r="G2764" s="7"/>
    </row>
    <row r="2765" spans="1:7" x14ac:dyDescent="0.35">
      <c r="A2765" s="43"/>
      <c r="B2765" s="44"/>
      <c r="C2765" s="46"/>
      <c r="D2765" s="7"/>
      <c r="E2765" s="7"/>
      <c r="F2765" s="7"/>
      <c r="G2765" s="7"/>
    </row>
    <row r="2766" spans="1:7" x14ac:dyDescent="0.35">
      <c r="A2766" s="43"/>
      <c r="B2766" s="44"/>
      <c r="C2766" s="46"/>
      <c r="D2766" s="7"/>
      <c r="E2766" s="7"/>
      <c r="F2766" s="7"/>
      <c r="G2766" s="7"/>
    </row>
    <row r="2767" spans="1:7" x14ac:dyDescent="0.35">
      <c r="A2767" s="43"/>
      <c r="B2767" s="44"/>
      <c r="C2767" s="46"/>
      <c r="D2767" s="7"/>
      <c r="E2767" s="7"/>
      <c r="F2767" s="7"/>
      <c r="G2767" s="7"/>
    </row>
    <row r="2768" spans="1:7" x14ac:dyDescent="0.35">
      <c r="A2768" s="43"/>
      <c r="B2768" s="44"/>
      <c r="C2768" s="46"/>
      <c r="D2768" s="7"/>
      <c r="E2768" s="7"/>
      <c r="F2768" s="7"/>
      <c r="G2768" s="7"/>
    </row>
    <row r="2769" spans="1:7" x14ac:dyDescent="0.35">
      <c r="A2769" s="43"/>
      <c r="B2769" s="44"/>
      <c r="C2769" s="46"/>
      <c r="D2769" s="7"/>
      <c r="E2769" s="7"/>
      <c r="F2769" s="7"/>
      <c r="G2769" s="7"/>
    </row>
    <row r="2770" spans="1:7" x14ac:dyDescent="0.35">
      <c r="A2770" s="43"/>
      <c r="B2770" s="44"/>
      <c r="C2770" s="46"/>
      <c r="D2770" s="7"/>
      <c r="E2770" s="7"/>
      <c r="F2770" s="7"/>
      <c r="G2770" s="7"/>
    </row>
    <row r="2771" spans="1:7" x14ac:dyDescent="0.35">
      <c r="A2771" s="43"/>
      <c r="B2771" s="44"/>
      <c r="C2771" s="46"/>
      <c r="D2771" s="7"/>
      <c r="E2771" s="7"/>
      <c r="F2771" s="7"/>
      <c r="G2771" s="7"/>
    </row>
    <row r="2772" spans="1:7" x14ac:dyDescent="0.35">
      <c r="A2772" s="43"/>
      <c r="B2772" s="44"/>
      <c r="C2772" s="46"/>
      <c r="D2772" s="7"/>
      <c r="E2772" s="7"/>
      <c r="F2772" s="7"/>
      <c r="G2772" s="7"/>
    </row>
    <row r="2773" spans="1:7" x14ac:dyDescent="0.35">
      <c r="A2773" s="43"/>
      <c r="B2773" s="44"/>
      <c r="C2773" s="46"/>
      <c r="D2773" s="7"/>
      <c r="E2773" s="7"/>
      <c r="F2773" s="7"/>
      <c r="G2773" s="7"/>
    </row>
    <row r="2774" spans="1:7" x14ac:dyDescent="0.35">
      <c r="A2774" s="43"/>
      <c r="B2774" s="44"/>
      <c r="C2774" s="46"/>
      <c r="D2774" s="7"/>
      <c r="E2774" s="7"/>
      <c r="F2774" s="7"/>
      <c r="G2774" s="7"/>
    </row>
    <row r="2775" spans="1:7" x14ac:dyDescent="0.35">
      <c r="A2775" s="43"/>
      <c r="B2775" s="44"/>
      <c r="C2775" s="46"/>
      <c r="D2775" s="7"/>
      <c r="E2775" s="7"/>
      <c r="F2775" s="7"/>
      <c r="G2775" s="7"/>
    </row>
    <row r="2776" spans="1:7" x14ac:dyDescent="0.35">
      <c r="A2776" s="43"/>
      <c r="B2776" s="44"/>
      <c r="C2776" s="46"/>
      <c r="D2776" s="7"/>
      <c r="E2776" s="7"/>
      <c r="F2776" s="7"/>
      <c r="G2776" s="7"/>
    </row>
    <row r="2777" spans="1:7" x14ac:dyDescent="0.35">
      <c r="A2777" s="43"/>
      <c r="B2777" s="44"/>
      <c r="C2777" s="46"/>
      <c r="D2777" s="7"/>
      <c r="E2777" s="7"/>
      <c r="F2777" s="7"/>
      <c r="G2777" s="7"/>
    </row>
    <row r="2778" spans="1:7" x14ac:dyDescent="0.35">
      <c r="A2778" s="43"/>
      <c r="B2778" s="44"/>
      <c r="C2778" s="46"/>
      <c r="D2778" s="7"/>
      <c r="E2778" s="7"/>
      <c r="F2778" s="7"/>
      <c r="G2778" s="7"/>
    </row>
    <row r="2779" spans="1:7" x14ac:dyDescent="0.35">
      <c r="A2779" s="43"/>
      <c r="B2779" s="44"/>
      <c r="C2779" s="46"/>
      <c r="D2779" s="7"/>
      <c r="E2779" s="7"/>
      <c r="F2779" s="7"/>
      <c r="G2779" s="7"/>
    </row>
    <row r="2780" spans="1:7" x14ac:dyDescent="0.35">
      <c r="A2780" s="43"/>
      <c r="B2780" s="44"/>
      <c r="C2780" s="46"/>
      <c r="D2780" s="7"/>
      <c r="E2780" s="7"/>
      <c r="F2780" s="7"/>
      <c r="G2780" s="7"/>
    </row>
    <row r="2781" spans="1:7" x14ac:dyDescent="0.35">
      <c r="A2781" s="43"/>
      <c r="B2781" s="44"/>
      <c r="C2781" s="46"/>
      <c r="D2781" s="7"/>
      <c r="E2781" s="7"/>
      <c r="F2781" s="7"/>
      <c r="G2781" s="7"/>
    </row>
    <row r="2782" spans="1:7" x14ac:dyDescent="0.35">
      <c r="A2782" s="43"/>
      <c r="B2782" s="44"/>
      <c r="C2782" s="46"/>
      <c r="D2782" s="7"/>
      <c r="E2782" s="7"/>
      <c r="F2782" s="7"/>
      <c r="G2782" s="7"/>
    </row>
    <row r="2783" spans="1:7" x14ac:dyDescent="0.35">
      <c r="A2783" s="43"/>
      <c r="B2783" s="44"/>
      <c r="C2783" s="46"/>
      <c r="D2783" s="7"/>
      <c r="E2783" s="7"/>
      <c r="F2783" s="7"/>
      <c r="G2783" s="7"/>
    </row>
    <row r="2784" spans="1:7" x14ac:dyDescent="0.35">
      <c r="A2784" s="43"/>
      <c r="B2784" s="44"/>
      <c r="C2784" s="46"/>
      <c r="D2784" s="7"/>
      <c r="E2784" s="7"/>
      <c r="F2784" s="7"/>
      <c r="G2784" s="7"/>
    </row>
    <row r="2785" spans="1:7" x14ac:dyDescent="0.35">
      <c r="A2785" s="43"/>
      <c r="B2785" s="44"/>
      <c r="C2785" s="46"/>
      <c r="D2785" s="7"/>
      <c r="E2785" s="7"/>
      <c r="F2785" s="7"/>
      <c r="G2785" s="7"/>
    </row>
    <row r="2786" spans="1:7" x14ac:dyDescent="0.35">
      <c r="A2786" s="43"/>
      <c r="B2786" s="44"/>
      <c r="C2786" s="46"/>
      <c r="D2786" s="7"/>
      <c r="E2786" s="7"/>
      <c r="F2786" s="7"/>
      <c r="G2786" s="7"/>
    </row>
    <row r="2787" spans="1:7" x14ac:dyDescent="0.35">
      <c r="A2787" s="43"/>
      <c r="B2787" s="44"/>
      <c r="C2787" s="46"/>
      <c r="D2787" s="7"/>
      <c r="E2787" s="7"/>
      <c r="F2787" s="7"/>
      <c r="G2787" s="7"/>
    </row>
    <row r="2788" spans="1:7" x14ac:dyDescent="0.35">
      <c r="A2788" s="43"/>
      <c r="B2788" s="44"/>
      <c r="C2788" s="46"/>
      <c r="D2788" s="7"/>
      <c r="E2788" s="7"/>
      <c r="F2788" s="7"/>
      <c r="G2788" s="7"/>
    </row>
    <row r="2789" spans="1:7" x14ac:dyDescent="0.35">
      <c r="A2789" s="43"/>
      <c r="B2789" s="44"/>
      <c r="C2789" s="46"/>
      <c r="D2789" s="7"/>
      <c r="E2789" s="7"/>
      <c r="F2789" s="7"/>
      <c r="G2789" s="7"/>
    </row>
    <row r="2790" spans="1:7" x14ac:dyDescent="0.35">
      <c r="A2790" s="43"/>
      <c r="B2790" s="44"/>
      <c r="C2790" s="46"/>
      <c r="D2790" s="7"/>
      <c r="E2790" s="7"/>
      <c r="F2790" s="7"/>
      <c r="G2790" s="7"/>
    </row>
    <row r="2791" spans="1:7" x14ac:dyDescent="0.35">
      <c r="A2791" s="43"/>
      <c r="B2791" s="44"/>
      <c r="C2791" s="46"/>
      <c r="D2791" s="7"/>
      <c r="E2791" s="7"/>
      <c r="F2791" s="7"/>
      <c r="G2791" s="7"/>
    </row>
    <row r="2792" spans="1:7" x14ac:dyDescent="0.35">
      <c r="A2792" s="43"/>
      <c r="B2792" s="44"/>
      <c r="C2792" s="46"/>
      <c r="D2792" s="7"/>
      <c r="E2792" s="7"/>
      <c r="F2792" s="7"/>
      <c r="G2792" s="7"/>
    </row>
    <row r="2793" spans="1:7" x14ac:dyDescent="0.35">
      <c r="A2793" s="43"/>
      <c r="B2793" s="44"/>
      <c r="C2793" s="46"/>
      <c r="D2793" s="7"/>
      <c r="E2793" s="7"/>
      <c r="F2793" s="7"/>
      <c r="G2793" s="7"/>
    </row>
    <row r="2794" spans="1:7" x14ac:dyDescent="0.35">
      <c r="A2794" s="43"/>
      <c r="B2794" s="44"/>
      <c r="C2794" s="46"/>
      <c r="D2794" s="7"/>
      <c r="E2794" s="7"/>
      <c r="F2794" s="7"/>
      <c r="G2794" s="7"/>
    </row>
    <row r="2795" spans="1:7" x14ac:dyDescent="0.35">
      <c r="A2795" s="43"/>
      <c r="B2795" s="44"/>
      <c r="C2795" s="46"/>
      <c r="D2795" s="7"/>
      <c r="E2795" s="7"/>
      <c r="F2795" s="7"/>
      <c r="G2795" s="7"/>
    </row>
    <row r="2796" spans="1:7" x14ac:dyDescent="0.35">
      <c r="A2796" s="43"/>
      <c r="B2796" s="44"/>
      <c r="C2796" s="46"/>
      <c r="D2796" s="7"/>
      <c r="E2796" s="7"/>
      <c r="F2796" s="7"/>
      <c r="G2796" s="7"/>
    </row>
    <row r="2797" spans="1:7" x14ac:dyDescent="0.35">
      <c r="A2797" s="43"/>
      <c r="B2797" s="44"/>
      <c r="C2797" s="46"/>
      <c r="D2797" s="7"/>
      <c r="E2797" s="7"/>
      <c r="F2797" s="7"/>
      <c r="G2797" s="7"/>
    </row>
    <row r="2798" spans="1:7" x14ac:dyDescent="0.35">
      <c r="A2798" s="43"/>
      <c r="B2798" s="44"/>
      <c r="C2798" s="46"/>
      <c r="D2798" s="7"/>
      <c r="E2798" s="7"/>
      <c r="F2798" s="7"/>
      <c r="G2798" s="7"/>
    </row>
    <row r="2799" spans="1:7" x14ac:dyDescent="0.35">
      <c r="A2799" s="43"/>
      <c r="B2799" s="44"/>
      <c r="C2799" s="46"/>
      <c r="D2799" s="7"/>
      <c r="E2799" s="7"/>
      <c r="F2799" s="7"/>
      <c r="G2799" s="7"/>
    </row>
    <row r="2800" spans="1:7" x14ac:dyDescent="0.35">
      <c r="A2800" s="43"/>
      <c r="B2800" s="44"/>
      <c r="C2800" s="46"/>
      <c r="D2800" s="7"/>
      <c r="E2800" s="7"/>
      <c r="F2800" s="7"/>
      <c r="G2800" s="7"/>
    </row>
    <row r="2801" spans="1:7" x14ac:dyDescent="0.35">
      <c r="A2801" s="43"/>
      <c r="B2801" s="44"/>
      <c r="C2801" s="46"/>
      <c r="D2801" s="7"/>
      <c r="E2801" s="7"/>
      <c r="F2801" s="7"/>
      <c r="G2801" s="7"/>
    </row>
    <row r="2802" spans="1:7" x14ac:dyDescent="0.35">
      <c r="A2802" s="43"/>
      <c r="B2802" s="44"/>
      <c r="C2802" s="46"/>
      <c r="D2802" s="7"/>
      <c r="E2802" s="7"/>
      <c r="F2802" s="7"/>
      <c r="G2802" s="7"/>
    </row>
    <row r="2803" spans="1:7" x14ac:dyDescent="0.35">
      <c r="A2803" s="43"/>
      <c r="B2803" s="44"/>
      <c r="C2803" s="46"/>
      <c r="D2803" s="7"/>
      <c r="E2803" s="7"/>
      <c r="F2803" s="7"/>
      <c r="G2803" s="7"/>
    </row>
    <row r="2804" spans="1:7" x14ac:dyDescent="0.35">
      <c r="A2804" s="43"/>
      <c r="B2804" s="44"/>
      <c r="C2804" s="46"/>
      <c r="D2804" s="7"/>
      <c r="E2804" s="7"/>
      <c r="F2804" s="7"/>
      <c r="G2804" s="7"/>
    </row>
    <row r="2805" spans="1:7" x14ac:dyDescent="0.35">
      <c r="A2805" s="43"/>
      <c r="B2805" s="44"/>
      <c r="C2805" s="46"/>
      <c r="D2805" s="7"/>
      <c r="E2805" s="7"/>
      <c r="F2805" s="7"/>
      <c r="G2805" s="7"/>
    </row>
    <row r="2806" spans="1:7" x14ac:dyDescent="0.35">
      <c r="A2806" s="43"/>
      <c r="B2806" s="44"/>
      <c r="C2806" s="46"/>
      <c r="D2806" s="7"/>
      <c r="E2806" s="7"/>
      <c r="F2806" s="7"/>
      <c r="G2806" s="7"/>
    </row>
    <row r="2807" spans="1:7" x14ac:dyDescent="0.35">
      <c r="A2807" s="43"/>
      <c r="B2807" s="44"/>
      <c r="C2807" s="46"/>
      <c r="D2807" s="7"/>
      <c r="E2807" s="7"/>
      <c r="F2807" s="7"/>
      <c r="G2807" s="7"/>
    </row>
    <row r="2808" spans="1:7" x14ac:dyDescent="0.35">
      <c r="A2808" s="43"/>
      <c r="B2808" s="44"/>
      <c r="C2808" s="46"/>
      <c r="D2808" s="7"/>
      <c r="E2808" s="7"/>
      <c r="F2808" s="7"/>
      <c r="G2808" s="7"/>
    </row>
    <row r="2809" spans="1:7" x14ac:dyDescent="0.35">
      <c r="A2809" s="43"/>
      <c r="B2809" s="44"/>
      <c r="C2809" s="46"/>
      <c r="D2809" s="7"/>
      <c r="E2809" s="7"/>
      <c r="F2809" s="7"/>
      <c r="G2809" s="7"/>
    </row>
    <row r="2810" spans="1:7" x14ac:dyDescent="0.35">
      <c r="A2810" s="43"/>
      <c r="B2810" s="44"/>
      <c r="C2810" s="46"/>
      <c r="D2810" s="7"/>
      <c r="E2810" s="7"/>
      <c r="F2810" s="7"/>
      <c r="G2810" s="7"/>
    </row>
    <row r="2811" spans="1:7" x14ac:dyDescent="0.35">
      <c r="A2811" s="43"/>
      <c r="B2811" s="44"/>
      <c r="C2811" s="46"/>
      <c r="D2811" s="7"/>
      <c r="E2811" s="7"/>
      <c r="F2811" s="7"/>
      <c r="G2811" s="7"/>
    </row>
    <row r="2812" spans="1:7" x14ac:dyDescent="0.35">
      <c r="A2812" s="43"/>
      <c r="B2812" s="44"/>
      <c r="C2812" s="46"/>
      <c r="D2812" s="7"/>
      <c r="E2812" s="7"/>
      <c r="F2812" s="7"/>
      <c r="G2812" s="7"/>
    </row>
    <row r="2813" spans="1:7" x14ac:dyDescent="0.35">
      <c r="A2813" s="43"/>
      <c r="B2813" s="44"/>
      <c r="C2813" s="46"/>
      <c r="D2813" s="7"/>
      <c r="E2813" s="7"/>
      <c r="F2813" s="7"/>
      <c r="G2813" s="7"/>
    </row>
    <row r="2814" spans="1:7" x14ac:dyDescent="0.35">
      <c r="A2814" s="43"/>
      <c r="B2814" s="44"/>
      <c r="C2814" s="46"/>
      <c r="D2814" s="7"/>
      <c r="E2814" s="7"/>
      <c r="F2814" s="7"/>
      <c r="G2814" s="7"/>
    </row>
    <row r="2815" spans="1:7" x14ac:dyDescent="0.35">
      <c r="A2815" s="43"/>
      <c r="B2815" s="44"/>
      <c r="C2815" s="46"/>
      <c r="D2815" s="7"/>
      <c r="E2815" s="7"/>
      <c r="F2815" s="7"/>
      <c r="G2815" s="7"/>
    </row>
    <row r="2816" spans="1:7" x14ac:dyDescent="0.35">
      <c r="A2816" s="43"/>
      <c r="B2816" s="44"/>
      <c r="C2816" s="46"/>
      <c r="D2816" s="7"/>
      <c r="E2816" s="7"/>
      <c r="F2816" s="7"/>
      <c r="G2816" s="7"/>
    </row>
    <row r="2817" spans="1:7" x14ac:dyDescent="0.35">
      <c r="A2817" s="43"/>
      <c r="B2817" s="44"/>
      <c r="C2817" s="46"/>
      <c r="D2817" s="7"/>
      <c r="E2817" s="7"/>
      <c r="F2817" s="7"/>
      <c r="G2817" s="7"/>
    </row>
    <row r="2818" spans="1:7" x14ac:dyDescent="0.35">
      <c r="A2818" s="43"/>
      <c r="B2818" s="44"/>
      <c r="C2818" s="46"/>
      <c r="D2818" s="7"/>
      <c r="E2818" s="7"/>
      <c r="F2818" s="7"/>
      <c r="G2818" s="7"/>
    </row>
    <row r="2819" spans="1:7" x14ac:dyDescent="0.35">
      <c r="A2819" s="43"/>
      <c r="B2819" s="44"/>
      <c r="C2819" s="46"/>
      <c r="D2819" s="7"/>
      <c r="E2819" s="7"/>
      <c r="F2819" s="7"/>
      <c r="G2819" s="7"/>
    </row>
    <row r="2820" spans="1:7" x14ac:dyDescent="0.35">
      <c r="A2820" s="43"/>
      <c r="B2820" s="44"/>
      <c r="C2820" s="46"/>
      <c r="D2820" s="7"/>
      <c r="E2820" s="7"/>
      <c r="F2820" s="7"/>
      <c r="G2820" s="7"/>
    </row>
    <row r="2821" spans="1:7" x14ac:dyDescent="0.35">
      <c r="A2821" s="43"/>
      <c r="B2821" s="44"/>
      <c r="C2821" s="46"/>
      <c r="D2821" s="7"/>
      <c r="E2821" s="7"/>
      <c r="F2821" s="7"/>
      <c r="G2821" s="7"/>
    </row>
    <row r="2822" spans="1:7" x14ac:dyDescent="0.35">
      <c r="A2822" s="43"/>
      <c r="B2822" s="44"/>
      <c r="C2822" s="46"/>
      <c r="D2822" s="7"/>
      <c r="E2822" s="7"/>
      <c r="F2822" s="7"/>
      <c r="G2822" s="7"/>
    </row>
    <row r="2823" spans="1:7" x14ac:dyDescent="0.35">
      <c r="A2823" s="43"/>
      <c r="B2823" s="44"/>
      <c r="C2823" s="46"/>
      <c r="D2823" s="7"/>
      <c r="E2823" s="7"/>
      <c r="F2823" s="7"/>
      <c r="G2823" s="7"/>
    </row>
    <row r="2824" spans="1:7" x14ac:dyDescent="0.35">
      <c r="A2824" s="43"/>
      <c r="B2824" s="44"/>
      <c r="C2824" s="46"/>
      <c r="D2824" s="7"/>
      <c r="E2824" s="7"/>
      <c r="F2824" s="7"/>
      <c r="G2824" s="7"/>
    </row>
    <row r="2825" spans="1:7" x14ac:dyDescent="0.35">
      <c r="A2825" s="43"/>
      <c r="B2825" s="44"/>
      <c r="C2825" s="46"/>
      <c r="D2825" s="7"/>
      <c r="E2825" s="7"/>
      <c r="F2825" s="7"/>
      <c r="G2825" s="7"/>
    </row>
    <row r="2826" spans="1:7" x14ac:dyDescent="0.35">
      <c r="A2826" s="43"/>
      <c r="B2826" s="44"/>
      <c r="C2826" s="46"/>
      <c r="D2826" s="7"/>
      <c r="E2826" s="7"/>
      <c r="F2826" s="7"/>
      <c r="G2826" s="7"/>
    </row>
    <row r="2827" spans="1:7" x14ac:dyDescent="0.35">
      <c r="A2827" s="43"/>
      <c r="B2827" s="44"/>
      <c r="C2827" s="46"/>
      <c r="D2827" s="7"/>
      <c r="E2827" s="7"/>
      <c r="F2827" s="7"/>
      <c r="G2827" s="7"/>
    </row>
    <row r="2828" spans="1:7" x14ac:dyDescent="0.35">
      <c r="A2828" s="43"/>
      <c r="B2828" s="44"/>
      <c r="C2828" s="46"/>
      <c r="D2828" s="7"/>
      <c r="E2828" s="7"/>
      <c r="F2828" s="7"/>
      <c r="G2828" s="7"/>
    </row>
    <row r="2829" spans="1:7" x14ac:dyDescent="0.35">
      <c r="A2829" s="43"/>
      <c r="B2829" s="44"/>
      <c r="C2829" s="46"/>
      <c r="D2829" s="7"/>
      <c r="E2829" s="7"/>
      <c r="F2829" s="7"/>
      <c r="G2829" s="7"/>
    </row>
    <row r="2830" spans="1:7" x14ac:dyDescent="0.35">
      <c r="A2830" s="43"/>
      <c r="B2830" s="44"/>
      <c r="C2830" s="46"/>
      <c r="D2830" s="7"/>
      <c r="E2830" s="7"/>
      <c r="F2830" s="7"/>
      <c r="G2830" s="7"/>
    </row>
    <row r="2831" spans="1:7" x14ac:dyDescent="0.35">
      <c r="A2831" s="43"/>
      <c r="B2831" s="44"/>
      <c r="C2831" s="46"/>
      <c r="D2831" s="7"/>
      <c r="E2831" s="7"/>
      <c r="F2831" s="7"/>
      <c r="G2831" s="7"/>
    </row>
    <row r="2832" spans="1:7" x14ac:dyDescent="0.35">
      <c r="A2832" s="43"/>
      <c r="B2832" s="44"/>
      <c r="C2832" s="46"/>
      <c r="D2832" s="7"/>
      <c r="E2832" s="7"/>
      <c r="F2832" s="7"/>
      <c r="G2832" s="7"/>
    </row>
    <row r="2833" spans="1:7" x14ac:dyDescent="0.35">
      <c r="A2833" s="43"/>
      <c r="B2833" s="44"/>
      <c r="C2833" s="46"/>
      <c r="D2833" s="7"/>
      <c r="E2833" s="7"/>
      <c r="F2833" s="7"/>
      <c r="G2833" s="7"/>
    </row>
    <row r="2834" spans="1:7" x14ac:dyDescent="0.35">
      <c r="A2834" s="43"/>
      <c r="B2834" s="44"/>
      <c r="C2834" s="46"/>
      <c r="D2834" s="7"/>
      <c r="E2834" s="7"/>
      <c r="F2834" s="7"/>
      <c r="G2834" s="7"/>
    </row>
    <row r="2835" spans="1:7" x14ac:dyDescent="0.35">
      <c r="A2835" s="43"/>
      <c r="B2835" s="44"/>
      <c r="C2835" s="46"/>
      <c r="D2835" s="7"/>
      <c r="E2835" s="7"/>
      <c r="F2835" s="7"/>
      <c r="G2835" s="7"/>
    </row>
    <row r="2836" spans="1:7" x14ac:dyDescent="0.35">
      <c r="A2836" s="43"/>
      <c r="B2836" s="44"/>
      <c r="C2836" s="46"/>
      <c r="D2836" s="7"/>
      <c r="E2836" s="7"/>
      <c r="F2836" s="7"/>
      <c r="G2836" s="7"/>
    </row>
    <row r="2837" spans="1:7" x14ac:dyDescent="0.35">
      <c r="A2837" s="43"/>
      <c r="B2837" s="44"/>
      <c r="C2837" s="46"/>
      <c r="D2837" s="7"/>
      <c r="E2837" s="7"/>
      <c r="F2837" s="7"/>
      <c r="G2837" s="7"/>
    </row>
    <row r="2838" spans="1:7" x14ac:dyDescent="0.35">
      <c r="A2838" s="43"/>
      <c r="B2838" s="44"/>
      <c r="C2838" s="46"/>
      <c r="D2838" s="7"/>
      <c r="E2838" s="7"/>
      <c r="F2838" s="7"/>
      <c r="G2838" s="7"/>
    </row>
    <row r="2839" spans="1:7" x14ac:dyDescent="0.35">
      <c r="A2839" s="43"/>
      <c r="B2839" s="44"/>
      <c r="C2839" s="46"/>
      <c r="D2839" s="7"/>
      <c r="E2839" s="7"/>
      <c r="F2839" s="7"/>
      <c r="G2839" s="7"/>
    </row>
    <row r="2840" spans="1:7" x14ac:dyDescent="0.35">
      <c r="A2840" s="43"/>
      <c r="B2840" s="44"/>
      <c r="C2840" s="46"/>
      <c r="D2840" s="7"/>
      <c r="E2840" s="7"/>
      <c r="F2840" s="7"/>
      <c r="G2840" s="7"/>
    </row>
    <row r="2841" spans="1:7" x14ac:dyDescent="0.35">
      <c r="A2841" s="43"/>
      <c r="B2841" s="44"/>
      <c r="C2841" s="46"/>
      <c r="D2841" s="7"/>
      <c r="E2841" s="7"/>
      <c r="F2841" s="7"/>
      <c r="G2841" s="7"/>
    </row>
    <row r="2842" spans="1:7" x14ac:dyDescent="0.35">
      <c r="A2842" s="43"/>
      <c r="B2842" s="44"/>
      <c r="C2842" s="46"/>
      <c r="D2842" s="7"/>
      <c r="E2842" s="7"/>
      <c r="F2842" s="7"/>
      <c r="G2842" s="7"/>
    </row>
    <row r="2843" spans="1:7" x14ac:dyDescent="0.35">
      <c r="A2843" s="43"/>
      <c r="B2843" s="44"/>
      <c r="C2843" s="46"/>
      <c r="D2843" s="7"/>
      <c r="E2843" s="7"/>
      <c r="F2843" s="7"/>
      <c r="G2843" s="7"/>
    </row>
    <row r="2844" spans="1:7" x14ac:dyDescent="0.35">
      <c r="A2844" s="43"/>
      <c r="B2844" s="44"/>
      <c r="C2844" s="46"/>
      <c r="D2844" s="7"/>
      <c r="E2844" s="7"/>
      <c r="F2844" s="7"/>
      <c r="G2844" s="7"/>
    </row>
    <row r="2845" spans="1:7" x14ac:dyDescent="0.35">
      <c r="A2845" s="43"/>
      <c r="B2845" s="44"/>
      <c r="C2845" s="46"/>
      <c r="D2845" s="7"/>
      <c r="E2845" s="7"/>
      <c r="F2845" s="7"/>
      <c r="G2845" s="7"/>
    </row>
    <row r="2846" spans="1:7" x14ac:dyDescent="0.35">
      <c r="A2846" s="43"/>
      <c r="B2846" s="44"/>
      <c r="C2846" s="46"/>
      <c r="D2846" s="7"/>
      <c r="E2846" s="7"/>
      <c r="F2846" s="7"/>
      <c r="G2846" s="7"/>
    </row>
    <row r="2847" spans="1:7" x14ac:dyDescent="0.35">
      <c r="A2847" s="43"/>
      <c r="B2847" s="44"/>
      <c r="C2847" s="46"/>
      <c r="D2847" s="7"/>
      <c r="E2847" s="7"/>
      <c r="F2847" s="7"/>
      <c r="G2847" s="7"/>
    </row>
    <row r="2848" spans="1:7" x14ac:dyDescent="0.35">
      <c r="A2848" s="43"/>
      <c r="B2848" s="44"/>
      <c r="C2848" s="46"/>
      <c r="D2848" s="7"/>
      <c r="E2848" s="7"/>
      <c r="F2848" s="7"/>
      <c r="G2848" s="7"/>
    </row>
    <row r="2849" spans="1:7" x14ac:dyDescent="0.35">
      <c r="A2849" s="43"/>
      <c r="B2849" s="44"/>
      <c r="C2849" s="46"/>
      <c r="D2849" s="7"/>
      <c r="E2849" s="7"/>
      <c r="F2849" s="7"/>
      <c r="G2849" s="7"/>
    </row>
    <row r="2850" spans="1:7" x14ac:dyDescent="0.35">
      <c r="A2850" s="43"/>
      <c r="B2850" s="44"/>
      <c r="C2850" s="46"/>
      <c r="D2850" s="7"/>
      <c r="E2850" s="7"/>
      <c r="F2850" s="7"/>
      <c r="G2850" s="7"/>
    </row>
    <row r="2851" spans="1:7" x14ac:dyDescent="0.35">
      <c r="A2851" s="43"/>
      <c r="B2851" s="44"/>
      <c r="C2851" s="46"/>
      <c r="D2851" s="7"/>
      <c r="E2851" s="7"/>
      <c r="F2851" s="7"/>
      <c r="G2851" s="7"/>
    </row>
    <row r="2852" spans="1:7" x14ac:dyDescent="0.35">
      <c r="A2852" s="43"/>
      <c r="B2852" s="44"/>
      <c r="C2852" s="46"/>
      <c r="D2852" s="7"/>
      <c r="E2852" s="7"/>
      <c r="F2852" s="7"/>
      <c r="G2852" s="7"/>
    </row>
    <row r="2853" spans="1:7" x14ac:dyDescent="0.35">
      <c r="A2853" s="43"/>
      <c r="B2853" s="44"/>
      <c r="C2853" s="46"/>
      <c r="D2853" s="7"/>
      <c r="E2853" s="7"/>
      <c r="F2853" s="7"/>
      <c r="G2853" s="7"/>
    </row>
    <row r="2854" spans="1:7" x14ac:dyDescent="0.35">
      <c r="A2854" s="43"/>
      <c r="B2854" s="44"/>
      <c r="C2854" s="46"/>
      <c r="D2854" s="7"/>
      <c r="E2854" s="7"/>
      <c r="F2854" s="7"/>
      <c r="G2854" s="7"/>
    </row>
    <row r="2855" spans="1:7" x14ac:dyDescent="0.35">
      <c r="A2855" s="43"/>
      <c r="B2855" s="44"/>
      <c r="C2855" s="46"/>
      <c r="D2855" s="7"/>
      <c r="E2855" s="7"/>
      <c r="F2855" s="7"/>
      <c r="G2855" s="7"/>
    </row>
    <row r="2856" spans="1:7" x14ac:dyDescent="0.35">
      <c r="A2856" s="43"/>
      <c r="B2856" s="44"/>
      <c r="C2856" s="46"/>
      <c r="D2856" s="7"/>
      <c r="E2856" s="7"/>
      <c r="F2856" s="7"/>
      <c r="G2856" s="7"/>
    </row>
    <row r="2857" spans="1:7" x14ac:dyDescent="0.35">
      <c r="A2857" s="43"/>
      <c r="B2857" s="44"/>
      <c r="C2857" s="46"/>
      <c r="D2857" s="7"/>
      <c r="E2857" s="7"/>
      <c r="F2857" s="7"/>
      <c r="G2857" s="7"/>
    </row>
    <row r="2858" spans="1:7" x14ac:dyDescent="0.35">
      <c r="A2858" s="43"/>
      <c r="B2858" s="44"/>
      <c r="C2858" s="46"/>
      <c r="D2858" s="7"/>
      <c r="E2858" s="7"/>
      <c r="F2858" s="7"/>
      <c r="G2858" s="7"/>
    </row>
    <row r="2859" spans="1:7" x14ac:dyDescent="0.35">
      <c r="A2859" s="43"/>
      <c r="B2859" s="44"/>
      <c r="C2859" s="46"/>
      <c r="D2859" s="7"/>
      <c r="E2859" s="7"/>
      <c r="F2859" s="7"/>
      <c r="G2859" s="7"/>
    </row>
    <row r="2860" spans="1:7" x14ac:dyDescent="0.35">
      <c r="A2860" s="43"/>
      <c r="B2860" s="44"/>
      <c r="C2860" s="46"/>
      <c r="D2860" s="7"/>
      <c r="E2860" s="7"/>
      <c r="F2860" s="7"/>
      <c r="G2860" s="7"/>
    </row>
    <row r="2861" spans="1:7" x14ac:dyDescent="0.35">
      <c r="A2861" s="43"/>
      <c r="B2861" s="44"/>
      <c r="C2861" s="46"/>
      <c r="D2861" s="7"/>
      <c r="E2861" s="7"/>
      <c r="F2861" s="7"/>
      <c r="G2861" s="7"/>
    </row>
    <row r="2862" spans="1:7" x14ac:dyDescent="0.35">
      <c r="A2862" s="43"/>
      <c r="B2862" s="44"/>
      <c r="C2862" s="46"/>
      <c r="D2862" s="7"/>
      <c r="E2862" s="7"/>
      <c r="F2862" s="7"/>
      <c r="G2862" s="7"/>
    </row>
    <row r="2863" spans="1:7" x14ac:dyDescent="0.35">
      <c r="A2863" s="43"/>
      <c r="B2863" s="44"/>
      <c r="C2863" s="46"/>
      <c r="D2863" s="7"/>
      <c r="E2863" s="7"/>
      <c r="F2863" s="7"/>
      <c r="G2863" s="7"/>
    </row>
    <row r="2864" spans="1:7" x14ac:dyDescent="0.35">
      <c r="A2864" s="43"/>
      <c r="B2864" s="44"/>
      <c r="C2864" s="46"/>
      <c r="D2864" s="7"/>
      <c r="E2864" s="7"/>
      <c r="F2864" s="7"/>
      <c r="G2864" s="7"/>
    </row>
    <row r="2865" spans="1:7" x14ac:dyDescent="0.35">
      <c r="A2865" s="43"/>
      <c r="B2865" s="44"/>
      <c r="C2865" s="46"/>
      <c r="D2865" s="7"/>
      <c r="E2865" s="7"/>
      <c r="F2865" s="7"/>
      <c r="G2865" s="7"/>
    </row>
    <row r="2866" spans="1:7" x14ac:dyDescent="0.35">
      <c r="A2866" s="43"/>
      <c r="B2866" s="44"/>
      <c r="C2866" s="46"/>
      <c r="D2866" s="7"/>
      <c r="E2866" s="7"/>
      <c r="F2866" s="7"/>
      <c r="G2866" s="7"/>
    </row>
    <row r="2867" spans="1:7" x14ac:dyDescent="0.35">
      <c r="A2867" s="43"/>
      <c r="B2867" s="44"/>
      <c r="C2867" s="46"/>
      <c r="D2867" s="7"/>
      <c r="E2867" s="7"/>
      <c r="F2867" s="7"/>
      <c r="G2867" s="7"/>
    </row>
    <row r="2868" spans="1:7" x14ac:dyDescent="0.35">
      <c r="A2868" s="43"/>
      <c r="B2868" s="44"/>
      <c r="C2868" s="46"/>
      <c r="D2868" s="7"/>
      <c r="E2868" s="7"/>
      <c r="F2868" s="7"/>
      <c r="G2868" s="7"/>
    </row>
    <row r="2869" spans="1:7" x14ac:dyDescent="0.35">
      <c r="A2869" s="43"/>
      <c r="B2869" s="44"/>
      <c r="C2869" s="46"/>
      <c r="D2869" s="7"/>
      <c r="E2869" s="7"/>
      <c r="F2869" s="7"/>
      <c r="G2869" s="7"/>
    </row>
    <row r="2870" spans="1:7" x14ac:dyDescent="0.35">
      <c r="A2870" s="43"/>
      <c r="B2870" s="44"/>
      <c r="C2870" s="46"/>
      <c r="D2870" s="7"/>
      <c r="E2870" s="7"/>
      <c r="F2870" s="7"/>
      <c r="G2870" s="7"/>
    </row>
    <row r="2871" spans="1:7" x14ac:dyDescent="0.35">
      <c r="A2871" s="43"/>
      <c r="B2871" s="44"/>
      <c r="C2871" s="46"/>
      <c r="D2871" s="7"/>
      <c r="E2871" s="7"/>
      <c r="F2871" s="7"/>
      <c r="G2871" s="7"/>
    </row>
    <row r="2872" spans="1:7" x14ac:dyDescent="0.35">
      <c r="A2872" s="43"/>
      <c r="B2872" s="44"/>
      <c r="C2872" s="46"/>
      <c r="D2872" s="7"/>
      <c r="E2872" s="7"/>
      <c r="F2872" s="7"/>
      <c r="G2872" s="7"/>
    </row>
    <row r="2873" spans="1:7" x14ac:dyDescent="0.35">
      <c r="A2873" s="43"/>
      <c r="B2873" s="44"/>
      <c r="C2873" s="46"/>
      <c r="D2873" s="7"/>
      <c r="E2873" s="7"/>
      <c r="F2873" s="7"/>
      <c r="G2873" s="7"/>
    </row>
    <row r="2874" spans="1:7" x14ac:dyDescent="0.35">
      <c r="A2874" s="43"/>
      <c r="B2874" s="44"/>
      <c r="C2874" s="46"/>
      <c r="D2874" s="7"/>
      <c r="E2874" s="7"/>
      <c r="F2874" s="7"/>
      <c r="G2874" s="7"/>
    </row>
    <row r="2875" spans="1:7" x14ac:dyDescent="0.35">
      <c r="A2875" s="43"/>
      <c r="B2875" s="44"/>
      <c r="C2875" s="46"/>
      <c r="D2875" s="7"/>
      <c r="E2875" s="7"/>
      <c r="F2875" s="7"/>
      <c r="G2875" s="7"/>
    </row>
    <row r="2876" spans="1:7" x14ac:dyDescent="0.35">
      <c r="A2876" s="43"/>
      <c r="B2876" s="44"/>
      <c r="C2876" s="46"/>
      <c r="D2876" s="7"/>
      <c r="E2876" s="7"/>
      <c r="F2876" s="7"/>
      <c r="G2876" s="7"/>
    </row>
    <row r="2877" spans="1:7" x14ac:dyDescent="0.35">
      <c r="A2877" s="43"/>
      <c r="B2877" s="44"/>
      <c r="C2877" s="46"/>
      <c r="D2877" s="7"/>
      <c r="E2877" s="7"/>
      <c r="F2877" s="7"/>
      <c r="G2877" s="7"/>
    </row>
    <row r="2878" spans="1:7" x14ac:dyDescent="0.35">
      <c r="A2878" s="43"/>
      <c r="B2878" s="44"/>
      <c r="C2878" s="46"/>
      <c r="D2878" s="7"/>
      <c r="E2878" s="7"/>
      <c r="F2878" s="7"/>
      <c r="G2878" s="7"/>
    </row>
    <row r="2879" spans="1:7" x14ac:dyDescent="0.35">
      <c r="A2879" s="43"/>
      <c r="B2879" s="44"/>
      <c r="C2879" s="46"/>
      <c r="D2879" s="7"/>
      <c r="E2879" s="7"/>
      <c r="F2879" s="7"/>
      <c r="G2879" s="7"/>
    </row>
    <row r="2880" spans="1:7" x14ac:dyDescent="0.35">
      <c r="A2880" s="43"/>
      <c r="B2880" s="44"/>
      <c r="C2880" s="46"/>
      <c r="D2880" s="7"/>
      <c r="E2880" s="7"/>
      <c r="F2880" s="7"/>
      <c r="G2880" s="7"/>
    </row>
    <row r="2881" spans="1:7" x14ac:dyDescent="0.35">
      <c r="A2881" s="43"/>
      <c r="B2881" s="44"/>
      <c r="C2881" s="46"/>
      <c r="D2881" s="7"/>
      <c r="E2881" s="7"/>
      <c r="F2881" s="7"/>
      <c r="G2881" s="7"/>
    </row>
    <row r="2882" spans="1:7" x14ac:dyDescent="0.35">
      <c r="A2882" s="43"/>
      <c r="B2882" s="44"/>
      <c r="C2882" s="46"/>
      <c r="D2882" s="7"/>
      <c r="E2882" s="7"/>
      <c r="F2882" s="7"/>
      <c r="G2882" s="7"/>
    </row>
    <row r="2883" spans="1:7" x14ac:dyDescent="0.35">
      <c r="A2883" s="43"/>
      <c r="B2883" s="44"/>
      <c r="C2883" s="46"/>
      <c r="D2883" s="7"/>
      <c r="E2883" s="7"/>
      <c r="F2883" s="7"/>
      <c r="G2883" s="7"/>
    </row>
    <row r="2884" spans="1:7" x14ac:dyDescent="0.35">
      <c r="A2884" s="43"/>
      <c r="B2884" s="44"/>
      <c r="C2884" s="46"/>
      <c r="D2884" s="7"/>
      <c r="E2884" s="7"/>
      <c r="F2884" s="7"/>
      <c r="G2884" s="7"/>
    </row>
    <row r="2885" spans="1:7" x14ac:dyDescent="0.35">
      <c r="A2885" s="43"/>
      <c r="B2885" s="44"/>
      <c r="C2885" s="46"/>
      <c r="D2885" s="7"/>
      <c r="E2885" s="7"/>
      <c r="F2885" s="7"/>
      <c r="G2885" s="7"/>
    </row>
    <row r="2886" spans="1:7" x14ac:dyDescent="0.35">
      <c r="A2886" s="43"/>
      <c r="B2886" s="44"/>
      <c r="C2886" s="46"/>
      <c r="D2886" s="7"/>
      <c r="E2886" s="7"/>
      <c r="F2886" s="7"/>
      <c r="G2886" s="7"/>
    </row>
    <row r="2887" spans="1:7" x14ac:dyDescent="0.35">
      <c r="A2887" s="43"/>
      <c r="B2887" s="44"/>
      <c r="C2887" s="46"/>
      <c r="D2887" s="7"/>
      <c r="E2887" s="7"/>
      <c r="F2887" s="7"/>
      <c r="G2887" s="7"/>
    </row>
    <row r="2888" spans="1:7" x14ac:dyDescent="0.35">
      <c r="A2888" s="43"/>
      <c r="B2888" s="44"/>
      <c r="C2888" s="46"/>
      <c r="D2888" s="7"/>
      <c r="E2888" s="7"/>
      <c r="F2888" s="7"/>
      <c r="G2888" s="7"/>
    </row>
    <row r="2889" spans="1:7" x14ac:dyDescent="0.35">
      <c r="A2889" s="43"/>
      <c r="B2889" s="44"/>
      <c r="C2889" s="46"/>
      <c r="D2889" s="7"/>
      <c r="E2889" s="7"/>
      <c r="F2889" s="7"/>
      <c r="G2889" s="7"/>
    </row>
    <row r="2890" spans="1:7" x14ac:dyDescent="0.35">
      <c r="A2890" s="43"/>
      <c r="B2890" s="44"/>
      <c r="C2890" s="46"/>
      <c r="D2890" s="7"/>
      <c r="E2890" s="7"/>
      <c r="F2890" s="7"/>
      <c r="G2890" s="7"/>
    </row>
    <row r="2891" spans="1:7" x14ac:dyDescent="0.35">
      <c r="A2891" s="43"/>
      <c r="B2891" s="44"/>
      <c r="C2891" s="46"/>
      <c r="D2891" s="7"/>
      <c r="E2891" s="7"/>
      <c r="F2891" s="7"/>
      <c r="G2891" s="7"/>
    </row>
    <row r="2892" spans="1:7" x14ac:dyDescent="0.35">
      <c r="A2892" s="43"/>
      <c r="B2892" s="44"/>
      <c r="C2892" s="46"/>
      <c r="D2892" s="7"/>
      <c r="E2892" s="7"/>
      <c r="F2892" s="7"/>
      <c r="G2892" s="7"/>
    </row>
    <row r="2893" spans="1:7" x14ac:dyDescent="0.35">
      <c r="A2893" s="43"/>
      <c r="B2893" s="44"/>
      <c r="C2893" s="46"/>
      <c r="D2893" s="7"/>
      <c r="E2893" s="7"/>
      <c r="F2893" s="7"/>
      <c r="G2893" s="7"/>
    </row>
    <row r="2894" spans="1:7" x14ac:dyDescent="0.35">
      <c r="A2894" s="43"/>
      <c r="B2894" s="44"/>
      <c r="C2894" s="46"/>
      <c r="D2894" s="7"/>
      <c r="E2894" s="7"/>
      <c r="F2894" s="7"/>
      <c r="G2894" s="7"/>
    </row>
    <row r="2895" spans="1:7" x14ac:dyDescent="0.35">
      <c r="A2895" s="43"/>
      <c r="B2895" s="44"/>
      <c r="C2895" s="46"/>
      <c r="D2895" s="7"/>
      <c r="E2895" s="7"/>
      <c r="F2895" s="7"/>
      <c r="G2895" s="7"/>
    </row>
    <row r="2896" spans="1:7" x14ac:dyDescent="0.35">
      <c r="A2896" s="43"/>
      <c r="B2896" s="44"/>
      <c r="C2896" s="46"/>
      <c r="D2896" s="7"/>
      <c r="E2896" s="7"/>
      <c r="F2896" s="7"/>
      <c r="G2896" s="7"/>
    </row>
    <row r="2897" spans="1:7" x14ac:dyDescent="0.35">
      <c r="A2897" s="43"/>
      <c r="B2897" s="44"/>
      <c r="C2897" s="46"/>
      <c r="D2897" s="7"/>
      <c r="E2897" s="7"/>
      <c r="F2897" s="7"/>
      <c r="G2897" s="7"/>
    </row>
    <row r="2898" spans="1:7" x14ac:dyDescent="0.35">
      <c r="A2898" s="43"/>
      <c r="B2898" s="44"/>
      <c r="C2898" s="46"/>
      <c r="D2898" s="7"/>
      <c r="E2898" s="7"/>
      <c r="F2898" s="7"/>
      <c r="G2898" s="7"/>
    </row>
    <row r="2899" spans="1:7" x14ac:dyDescent="0.35">
      <c r="A2899" s="43"/>
      <c r="B2899" s="44"/>
      <c r="C2899" s="46"/>
      <c r="D2899" s="7"/>
      <c r="E2899" s="7"/>
      <c r="F2899" s="7"/>
      <c r="G2899" s="7"/>
    </row>
    <row r="2900" spans="1:7" x14ac:dyDescent="0.35">
      <c r="A2900" s="43"/>
      <c r="B2900" s="44"/>
      <c r="C2900" s="46"/>
      <c r="D2900" s="7"/>
      <c r="E2900" s="7"/>
      <c r="F2900" s="7"/>
      <c r="G2900" s="7"/>
    </row>
    <row r="2901" spans="1:7" x14ac:dyDescent="0.35">
      <c r="A2901" s="43"/>
      <c r="B2901" s="44"/>
      <c r="C2901" s="46"/>
      <c r="D2901" s="7"/>
      <c r="E2901" s="7"/>
      <c r="F2901" s="7"/>
      <c r="G2901" s="7"/>
    </row>
    <row r="2902" spans="1:7" x14ac:dyDescent="0.35">
      <c r="A2902" s="43"/>
      <c r="B2902" s="44"/>
      <c r="C2902" s="46"/>
      <c r="D2902" s="7"/>
      <c r="E2902" s="7"/>
      <c r="F2902" s="7"/>
      <c r="G2902" s="7"/>
    </row>
    <row r="2903" spans="1:7" x14ac:dyDescent="0.35">
      <c r="A2903" s="43"/>
      <c r="B2903" s="44"/>
      <c r="C2903" s="46"/>
      <c r="D2903" s="7"/>
      <c r="E2903" s="7"/>
      <c r="F2903" s="7"/>
      <c r="G2903" s="7"/>
    </row>
    <row r="2904" spans="1:7" x14ac:dyDescent="0.35">
      <c r="A2904" s="43"/>
      <c r="B2904" s="44"/>
      <c r="C2904" s="46"/>
      <c r="D2904" s="7"/>
      <c r="E2904" s="7"/>
      <c r="F2904" s="7"/>
      <c r="G2904" s="7"/>
    </row>
    <row r="2905" spans="1:7" x14ac:dyDescent="0.35">
      <c r="A2905" s="43"/>
      <c r="B2905" s="44"/>
      <c r="C2905" s="46"/>
      <c r="D2905" s="7"/>
      <c r="E2905" s="7"/>
      <c r="F2905" s="7"/>
      <c r="G2905" s="7"/>
    </row>
    <row r="2906" spans="1:7" x14ac:dyDescent="0.35">
      <c r="A2906" s="43"/>
      <c r="B2906" s="44"/>
      <c r="C2906" s="46"/>
      <c r="D2906" s="7"/>
      <c r="E2906" s="7"/>
      <c r="F2906" s="7"/>
      <c r="G2906" s="7"/>
    </row>
    <row r="2907" spans="1:7" x14ac:dyDescent="0.35">
      <c r="A2907" s="43"/>
      <c r="B2907" s="44"/>
      <c r="C2907" s="46"/>
      <c r="D2907" s="7"/>
      <c r="E2907" s="7"/>
      <c r="F2907" s="7"/>
      <c r="G2907" s="7"/>
    </row>
    <row r="2908" spans="1:7" x14ac:dyDescent="0.35">
      <c r="A2908" s="43"/>
      <c r="B2908" s="44"/>
      <c r="C2908" s="46"/>
      <c r="D2908" s="7"/>
      <c r="E2908" s="7"/>
      <c r="F2908" s="7"/>
      <c r="G2908" s="7"/>
    </row>
    <row r="2909" spans="1:7" x14ac:dyDescent="0.35">
      <c r="A2909" s="43"/>
      <c r="B2909" s="44"/>
      <c r="C2909" s="46"/>
      <c r="D2909" s="7"/>
      <c r="E2909" s="7"/>
      <c r="F2909" s="7"/>
      <c r="G2909" s="7"/>
    </row>
    <row r="2910" spans="1:7" x14ac:dyDescent="0.35">
      <c r="A2910" s="43"/>
      <c r="B2910" s="44"/>
      <c r="C2910" s="46"/>
      <c r="D2910" s="7"/>
      <c r="E2910" s="7"/>
      <c r="F2910" s="7"/>
      <c r="G2910" s="7"/>
    </row>
    <row r="2911" spans="1:7" x14ac:dyDescent="0.35">
      <c r="A2911" s="43"/>
      <c r="B2911" s="44"/>
      <c r="C2911" s="46"/>
      <c r="D2911" s="7"/>
      <c r="E2911" s="7"/>
      <c r="F2911" s="7"/>
      <c r="G2911" s="7"/>
    </row>
    <row r="2912" spans="1:7" x14ac:dyDescent="0.35">
      <c r="A2912" s="43"/>
      <c r="B2912" s="44"/>
      <c r="C2912" s="46"/>
      <c r="D2912" s="7"/>
      <c r="E2912" s="7"/>
      <c r="F2912" s="7"/>
      <c r="G2912" s="7"/>
    </row>
    <row r="2913" spans="1:7" x14ac:dyDescent="0.35">
      <c r="A2913" s="43"/>
      <c r="B2913" s="44"/>
      <c r="C2913" s="46"/>
      <c r="D2913" s="7"/>
      <c r="E2913" s="7"/>
      <c r="F2913" s="7"/>
      <c r="G2913" s="7"/>
    </row>
    <row r="2914" spans="1:7" x14ac:dyDescent="0.35">
      <c r="A2914" s="43"/>
      <c r="B2914" s="44"/>
      <c r="C2914" s="46"/>
      <c r="D2914" s="7"/>
      <c r="E2914" s="7"/>
      <c r="F2914" s="7"/>
      <c r="G2914" s="7"/>
    </row>
    <row r="2915" spans="1:7" x14ac:dyDescent="0.35">
      <c r="A2915" s="43"/>
      <c r="B2915" s="44"/>
      <c r="C2915" s="46"/>
      <c r="D2915" s="7"/>
      <c r="E2915" s="7"/>
      <c r="F2915" s="7"/>
      <c r="G2915" s="7"/>
    </row>
    <row r="2916" spans="1:7" x14ac:dyDescent="0.35">
      <c r="A2916" s="43"/>
      <c r="B2916" s="44"/>
      <c r="C2916" s="46"/>
      <c r="D2916" s="7"/>
      <c r="E2916" s="7"/>
      <c r="F2916" s="7"/>
      <c r="G2916" s="7"/>
    </row>
    <row r="2917" spans="1:7" x14ac:dyDescent="0.35">
      <c r="A2917" s="43"/>
      <c r="B2917" s="44"/>
      <c r="C2917" s="46"/>
      <c r="D2917" s="7"/>
      <c r="E2917" s="7"/>
      <c r="F2917" s="7"/>
      <c r="G2917" s="7"/>
    </row>
    <row r="2918" spans="1:7" x14ac:dyDescent="0.35">
      <c r="A2918" s="43"/>
      <c r="B2918" s="44"/>
      <c r="C2918" s="46"/>
      <c r="D2918" s="7"/>
      <c r="E2918" s="7"/>
      <c r="F2918" s="7"/>
      <c r="G2918" s="7"/>
    </row>
    <row r="2919" spans="1:7" x14ac:dyDescent="0.35">
      <c r="A2919" s="43"/>
      <c r="B2919" s="44"/>
      <c r="C2919" s="46"/>
      <c r="D2919" s="7"/>
      <c r="E2919" s="7"/>
      <c r="F2919" s="7"/>
      <c r="G2919" s="7"/>
    </row>
    <row r="2920" spans="1:7" x14ac:dyDescent="0.35">
      <c r="A2920" s="43"/>
      <c r="B2920" s="44"/>
      <c r="C2920" s="46"/>
      <c r="D2920" s="7"/>
      <c r="E2920" s="7"/>
      <c r="F2920" s="7"/>
      <c r="G2920" s="7"/>
    </row>
    <row r="2921" spans="1:7" x14ac:dyDescent="0.35">
      <c r="A2921" s="43"/>
      <c r="B2921" s="44"/>
      <c r="C2921" s="46"/>
      <c r="D2921" s="7"/>
      <c r="E2921" s="7"/>
      <c r="F2921" s="7"/>
      <c r="G2921" s="7"/>
    </row>
    <row r="2922" spans="1:7" x14ac:dyDescent="0.35">
      <c r="A2922" s="43"/>
      <c r="B2922" s="44"/>
      <c r="C2922" s="46"/>
      <c r="D2922" s="7"/>
      <c r="E2922" s="7"/>
      <c r="F2922" s="7"/>
      <c r="G2922" s="7"/>
    </row>
    <row r="2923" spans="1:7" x14ac:dyDescent="0.35">
      <c r="A2923" s="43"/>
      <c r="B2923" s="44"/>
      <c r="C2923" s="46"/>
      <c r="D2923" s="7"/>
      <c r="E2923" s="7"/>
      <c r="F2923" s="7"/>
      <c r="G2923" s="7"/>
    </row>
    <row r="2924" spans="1:7" x14ac:dyDescent="0.35">
      <c r="A2924" s="43"/>
      <c r="B2924" s="44"/>
      <c r="C2924" s="46"/>
      <c r="D2924" s="7"/>
      <c r="E2924" s="7"/>
      <c r="F2924" s="7"/>
      <c r="G2924" s="7"/>
    </row>
    <row r="2925" spans="1:7" x14ac:dyDescent="0.35">
      <c r="A2925" s="43"/>
      <c r="B2925" s="44"/>
      <c r="C2925" s="46"/>
      <c r="D2925" s="7"/>
      <c r="E2925" s="7"/>
      <c r="F2925" s="7"/>
      <c r="G2925" s="7"/>
    </row>
    <row r="2926" spans="1:7" x14ac:dyDescent="0.35">
      <c r="A2926" s="43"/>
      <c r="B2926" s="44"/>
      <c r="C2926" s="46"/>
      <c r="D2926" s="7"/>
      <c r="E2926" s="7"/>
      <c r="F2926" s="7"/>
      <c r="G2926" s="7"/>
    </row>
    <row r="2927" spans="1:7" x14ac:dyDescent="0.35">
      <c r="A2927" s="43"/>
      <c r="B2927" s="44"/>
      <c r="C2927" s="46"/>
      <c r="D2927" s="7"/>
      <c r="E2927" s="7"/>
      <c r="F2927" s="7"/>
      <c r="G2927" s="7"/>
    </row>
    <row r="2928" spans="1:7" x14ac:dyDescent="0.35">
      <c r="A2928" s="43"/>
      <c r="B2928" s="44"/>
      <c r="C2928" s="46"/>
      <c r="D2928" s="7"/>
      <c r="E2928" s="7"/>
      <c r="F2928" s="7"/>
      <c r="G2928" s="7"/>
    </row>
    <row r="2929" spans="1:7" x14ac:dyDescent="0.35">
      <c r="A2929" s="43"/>
      <c r="B2929" s="44"/>
      <c r="C2929" s="46"/>
      <c r="D2929" s="7"/>
      <c r="E2929" s="7"/>
      <c r="F2929" s="7"/>
      <c r="G2929" s="7"/>
    </row>
    <row r="2930" spans="1:7" x14ac:dyDescent="0.35">
      <c r="A2930" s="43"/>
      <c r="B2930" s="44"/>
      <c r="C2930" s="46"/>
      <c r="D2930" s="7"/>
      <c r="E2930" s="7"/>
      <c r="F2930" s="7"/>
      <c r="G2930" s="7"/>
    </row>
    <row r="2931" spans="1:7" x14ac:dyDescent="0.35">
      <c r="A2931" s="43"/>
      <c r="B2931" s="44"/>
      <c r="C2931" s="46"/>
      <c r="D2931" s="7"/>
      <c r="E2931" s="7"/>
      <c r="F2931" s="7"/>
      <c r="G2931" s="7"/>
    </row>
    <row r="2932" spans="1:7" x14ac:dyDescent="0.35">
      <c r="A2932" s="43"/>
      <c r="B2932" s="44"/>
      <c r="C2932" s="46"/>
      <c r="D2932" s="7"/>
      <c r="E2932" s="7"/>
      <c r="F2932" s="7"/>
      <c r="G2932" s="7"/>
    </row>
    <row r="2933" spans="1:7" x14ac:dyDescent="0.35">
      <c r="A2933" s="43"/>
      <c r="B2933" s="44"/>
      <c r="C2933" s="46"/>
      <c r="D2933" s="7"/>
      <c r="E2933" s="7"/>
      <c r="F2933" s="7"/>
      <c r="G2933" s="7"/>
    </row>
    <row r="2934" spans="1:7" x14ac:dyDescent="0.35">
      <c r="A2934" s="43"/>
      <c r="B2934" s="44"/>
      <c r="C2934" s="46"/>
      <c r="D2934" s="7"/>
      <c r="E2934" s="7"/>
      <c r="F2934" s="7"/>
      <c r="G2934" s="7"/>
    </row>
    <row r="2935" spans="1:7" x14ac:dyDescent="0.35">
      <c r="A2935" s="43"/>
      <c r="B2935" s="44"/>
      <c r="C2935" s="46"/>
      <c r="D2935" s="7"/>
      <c r="E2935" s="7"/>
      <c r="F2935" s="7"/>
      <c r="G2935" s="7"/>
    </row>
    <row r="2936" spans="1:7" x14ac:dyDescent="0.35">
      <c r="A2936" s="43"/>
      <c r="B2936" s="44"/>
      <c r="C2936" s="46"/>
      <c r="D2936" s="7"/>
      <c r="E2936" s="7"/>
      <c r="F2936" s="7"/>
      <c r="G2936" s="7"/>
    </row>
    <row r="2937" spans="1:7" x14ac:dyDescent="0.35">
      <c r="A2937" s="43"/>
      <c r="B2937" s="44"/>
      <c r="C2937" s="46"/>
      <c r="D2937" s="7"/>
      <c r="E2937" s="7"/>
      <c r="F2937" s="7"/>
      <c r="G2937" s="7"/>
    </row>
    <row r="2938" spans="1:7" x14ac:dyDescent="0.35">
      <c r="A2938" s="43"/>
      <c r="B2938" s="44"/>
      <c r="C2938" s="46"/>
      <c r="D2938" s="7"/>
      <c r="E2938" s="7"/>
      <c r="F2938" s="7"/>
      <c r="G2938" s="7"/>
    </row>
    <row r="2939" spans="1:7" x14ac:dyDescent="0.35">
      <c r="A2939" s="43"/>
      <c r="B2939" s="44"/>
      <c r="C2939" s="46"/>
      <c r="D2939" s="7"/>
      <c r="E2939" s="7"/>
      <c r="F2939" s="7"/>
      <c r="G2939" s="7"/>
    </row>
    <row r="2940" spans="1:7" x14ac:dyDescent="0.35">
      <c r="A2940" s="43"/>
      <c r="B2940" s="44"/>
      <c r="C2940" s="46"/>
      <c r="D2940" s="7"/>
      <c r="E2940" s="7"/>
      <c r="F2940" s="7"/>
      <c r="G2940" s="7"/>
    </row>
    <row r="2941" spans="1:7" x14ac:dyDescent="0.35">
      <c r="A2941" s="43"/>
      <c r="B2941" s="44"/>
      <c r="C2941" s="46"/>
      <c r="D2941" s="7"/>
      <c r="E2941" s="7"/>
      <c r="F2941" s="7"/>
      <c r="G2941" s="7"/>
    </row>
    <row r="2942" spans="1:7" x14ac:dyDescent="0.35">
      <c r="A2942" s="43"/>
      <c r="B2942" s="44"/>
      <c r="C2942" s="46"/>
      <c r="D2942" s="7"/>
      <c r="E2942" s="7"/>
      <c r="F2942" s="7"/>
      <c r="G2942" s="7"/>
    </row>
    <row r="2943" spans="1:7" x14ac:dyDescent="0.35">
      <c r="A2943" s="43"/>
      <c r="B2943" s="44"/>
      <c r="C2943" s="46"/>
      <c r="D2943" s="7"/>
      <c r="E2943" s="7"/>
      <c r="F2943" s="7"/>
      <c r="G2943" s="7"/>
    </row>
    <row r="2944" spans="1:7" x14ac:dyDescent="0.35">
      <c r="A2944" s="43"/>
      <c r="B2944" s="44"/>
      <c r="C2944" s="46"/>
      <c r="D2944" s="7"/>
      <c r="E2944" s="7"/>
      <c r="F2944" s="7"/>
      <c r="G2944" s="7"/>
    </row>
    <row r="2945" spans="1:7" x14ac:dyDescent="0.35">
      <c r="A2945" s="43"/>
      <c r="B2945" s="44"/>
      <c r="C2945" s="46"/>
      <c r="D2945" s="7"/>
      <c r="E2945" s="7"/>
      <c r="F2945" s="7"/>
      <c r="G2945" s="7"/>
    </row>
    <row r="2946" spans="1:7" x14ac:dyDescent="0.35">
      <c r="A2946" s="43"/>
      <c r="B2946" s="44"/>
      <c r="C2946" s="46"/>
      <c r="D2946" s="7"/>
      <c r="E2946" s="7"/>
      <c r="F2946" s="7"/>
      <c r="G2946" s="7"/>
    </row>
    <row r="2947" spans="1:7" x14ac:dyDescent="0.35">
      <c r="A2947" s="43"/>
      <c r="B2947" s="44"/>
      <c r="C2947" s="46"/>
      <c r="D2947" s="7"/>
      <c r="E2947" s="7"/>
      <c r="F2947" s="7"/>
      <c r="G2947" s="7"/>
    </row>
    <row r="2948" spans="1:7" x14ac:dyDescent="0.35">
      <c r="A2948" s="43"/>
      <c r="B2948" s="44"/>
      <c r="C2948" s="46"/>
      <c r="D2948" s="7"/>
      <c r="E2948" s="7"/>
      <c r="F2948" s="7"/>
      <c r="G2948" s="7"/>
    </row>
    <row r="2949" spans="1:7" x14ac:dyDescent="0.35">
      <c r="A2949" s="43"/>
      <c r="B2949" s="44"/>
      <c r="C2949" s="46"/>
      <c r="D2949" s="7"/>
      <c r="E2949" s="7"/>
      <c r="F2949" s="7"/>
      <c r="G2949" s="7"/>
    </row>
    <row r="2950" spans="1:7" x14ac:dyDescent="0.35">
      <c r="A2950" s="43"/>
      <c r="B2950" s="44"/>
      <c r="C2950" s="46"/>
      <c r="D2950" s="7"/>
      <c r="E2950" s="7"/>
      <c r="F2950" s="7"/>
      <c r="G2950" s="7"/>
    </row>
    <row r="2951" spans="1:7" x14ac:dyDescent="0.35">
      <c r="A2951" s="43"/>
      <c r="B2951" s="44"/>
      <c r="C2951" s="46"/>
      <c r="D2951" s="7"/>
      <c r="E2951" s="7"/>
      <c r="F2951" s="7"/>
      <c r="G2951" s="7"/>
    </row>
    <row r="2952" spans="1:7" x14ac:dyDescent="0.35">
      <c r="A2952" s="43"/>
      <c r="B2952" s="44"/>
      <c r="C2952" s="46"/>
      <c r="D2952" s="7"/>
      <c r="E2952" s="7"/>
      <c r="F2952" s="7"/>
      <c r="G2952" s="7"/>
    </row>
    <row r="2953" spans="1:7" x14ac:dyDescent="0.35">
      <c r="A2953" s="43"/>
      <c r="B2953" s="44"/>
      <c r="C2953" s="46"/>
      <c r="D2953" s="7"/>
      <c r="E2953" s="7"/>
      <c r="F2953" s="7"/>
      <c r="G2953" s="7"/>
    </row>
    <row r="2954" spans="1:7" x14ac:dyDescent="0.35">
      <c r="A2954" s="43"/>
      <c r="B2954" s="44"/>
      <c r="C2954" s="46"/>
      <c r="D2954" s="7"/>
      <c r="E2954" s="7"/>
      <c r="F2954" s="7"/>
      <c r="G2954" s="7"/>
    </row>
    <row r="2955" spans="1:7" x14ac:dyDescent="0.35">
      <c r="A2955" s="43"/>
      <c r="B2955" s="44"/>
      <c r="C2955" s="46"/>
      <c r="D2955" s="7"/>
      <c r="E2955" s="7"/>
      <c r="F2955" s="7"/>
      <c r="G2955" s="7"/>
    </row>
    <row r="2956" spans="1:7" x14ac:dyDescent="0.35">
      <c r="A2956" s="43"/>
      <c r="B2956" s="44"/>
      <c r="C2956" s="46"/>
      <c r="D2956" s="7"/>
      <c r="E2956" s="7"/>
      <c r="F2956" s="7"/>
      <c r="G2956" s="7"/>
    </row>
    <row r="2957" spans="1:7" x14ac:dyDescent="0.35">
      <c r="A2957" s="43"/>
      <c r="B2957" s="44"/>
      <c r="C2957" s="46"/>
      <c r="D2957" s="7"/>
      <c r="E2957" s="7"/>
      <c r="F2957" s="7"/>
      <c r="G2957" s="7"/>
    </row>
    <row r="2958" spans="1:7" x14ac:dyDescent="0.35">
      <c r="A2958" s="43"/>
      <c r="B2958" s="44"/>
      <c r="C2958" s="46"/>
      <c r="D2958" s="7"/>
      <c r="E2958" s="7"/>
      <c r="F2958" s="7"/>
      <c r="G2958" s="7"/>
    </row>
    <row r="2959" spans="1:7" x14ac:dyDescent="0.35">
      <c r="A2959" s="43"/>
      <c r="B2959" s="44"/>
      <c r="C2959" s="46"/>
      <c r="D2959" s="7"/>
      <c r="E2959" s="7"/>
      <c r="F2959" s="7"/>
      <c r="G2959" s="7"/>
    </row>
    <row r="2960" spans="1:7" x14ac:dyDescent="0.35">
      <c r="A2960" s="43"/>
      <c r="B2960" s="44"/>
      <c r="C2960" s="46"/>
      <c r="D2960" s="7"/>
      <c r="E2960" s="7"/>
      <c r="F2960" s="7"/>
      <c r="G2960" s="7"/>
    </row>
    <row r="2961" spans="1:7" x14ac:dyDescent="0.35">
      <c r="A2961" s="43"/>
      <c r="B2961" s="44"/>
      <c r="C2961" s="46"/>
      <c r="D2961" s="7"/>
      <c r="E2961" s="7"/>
      <c r="F2961" s="7"/>
      <c r="G2961" s="7"/>
    </row>
    <row r="2962" spans="1:7" x14ac:dyDescent="0.35">
      <c r="A2962" s="43"/>
      <c r="B2962" s="44"/>
      <c r="C2962" s="46"/>
      <c r="D2962" s="7"/>
      <c r="E2962" s="7"/>
      <c r="F2962" s="7"/>
      <c r="G2962" s="7"/>
    </row>
    <row r="2963" spans="1:7" x14ac:dyDescent="0.35">
      <c r="A2963" s="43"/>
      <c r="B2963" s="44"/>
      <c r="C2963" s="46"/>
      <c r="D2963" s="7"/>
      <c r="E2963" s="7"/>
      <c r="F2963" s="7"/>
      <c r="G2963" s="7"/>
    </row>
    <row r="2964" spans="1:7" x14ac:dyDescent="0.35">
      <c r="A2964" s="43"/>
      <c r="B2964" s="44"/>
      <c r="C2964" s="46"/>
      <c r="D2964" s="7"/>
      <c r="E2964" s="7"/>
      <c r="F2964" s="7"/>
      <c r="G2964" s="7"/>
    </row>
    <row r="2965" spans="1:7" x14ac:dyDescent="0.35">
      <c r="A2965" s="43"/>
      <c r="B2965" s="44"/>
      <c r="C2965" s="46"/>
      <c r="D2965" s="7"/>
      <c r="E2965" s="7"/>
      <c r="F2965" s="7"/>
      <c r="G2965" s="7"/>
    </row>
    <row r="2966" spans="1:7" x14ac:dyDescent="0.35">
      <c r="A2966" s="43"/>
      <c r="B2966" s="44"/>
      <c r="C2966" s="46"/>
      <c r="D2966" s="7"/>
      <c r="E2966" s="7"/>
      <c r="F2966" s="7"/>
      <c r="G2966" s="7"/>
    </row>
    <row r="2967" spans="1:7" x14ac:dyDescent="0.35">
      <c r="A2967" s="43"/>
      <c r="B2967" s="44"/>
      <c r="C2967" s="46"/>
      <c r="D2967" s="7"/>
      <c r="E2967" s="7"/>
      <c r="F2967" s="7"/>
      <c r="G2967" s="7"/>
    </row>
    <row r="2968" spans="1:7" x14ac:dyDescent="0.35">
      <c r="A2968" s="43"/>
      <c r="B2968" s="44"/>
      <c r="C2968" s="46"/>
      <c r="D2968" s="7"/>
      <c r="E2968" s="7"/>
      <c r="F2968" s="7"/>
      <c r="G2968" s="7"/>
    </row>
    <row r="2969" spans="1:7" x14ac:dyDescent="0.35">
      <c r="A2969" s="43"/>
      <c r="B2969" s="44"/>
      <c r="C2969" s="46"/>
      <c r="D2969" s="7"/>
      <c r="E2969" s="7"/>
      <c r="F2969" s="7"/>
      <c r="G2969" s="7"/>
    </row>
    <row r="2970" spans="1:7" x14ac:dyDescent="0.35">
      <c r="A2970" s="43"/>
      <c r="B2970" s="44"/>
      <c r="C2970" s="46"/>
      <c r="D2970" s="7"/>
      <c r="E2970" s="7"/>
      <c r="F2970" s="7"/>
      <c r="G2970" s="7"/>
    </row>
    <row r="2971" spans="1:7" x14ac:dyDescent="0.35">
      <c r="A2971" s="43"/>
      <c r="B2971" s="44"/>
      <c r="C2971" s="46"/>
      <c r="D2971" s="7"/>
      <c r="E2971" s="7"/>
      <c r="F2971" s="7"/>
      <c r="G2971" s="7"/>
    </row>
    <row r="2972" spans="1:7" x14ac:dyDescent="0.35">
      <c r="A2972" s="43"/>
      <c r="B2972" s="44"/>
      <c r="C2972" s="46"/>
      <c r="D2972" s="7"/>
      <c r="E2972" s="7"/>
      <c r="F2972" s="7"/>
      <c r="G2972" s="7"/>
    </row>
    <row r="2973" spans="1:7" x14ac:dyDescent="0.35">
      <c r="A2973" s="43"/>
      <c r="B2973" s="44"/>
      <c r="C2973" s="46"/>
      <c r="D2973" s="7"/>
      <c r="E2973" s="7"/>
      <c r="F2973" s="7"/>
      <c r="G2973" s="7"/>
    </row>
    <row r="2974" spans="1:7" x14ac:dyDescent="0.35">
      <c r="A2974" s="43"/>
      <c r="B2974" s="44"/>
      <c r="C2974" s="46"/>
      <c r="D2974" s="7"/>
      <c r="E2974" s="7"/>
      <c r="F2974" s="7"/>
      <c r="G2974" s="7"/>
    </row>
    <row r="2975" spans="1:7" x14ac:dyDescent="0.35">
      <c r="A2975" s="43"/>
      <c r="B2975" s="44"/>
      <c r="C2975" s="46"/>
      <c r="D2975" s="7"/>
      <c r="E2975" s="7"/>
      <c r="F2975" s="7"/>
      <c r="G2975" s="7"/>
    </row>
    <row r="2976" spans="1:7" x14ac:dyDescent="0.35">
      <c r="A2976" s="43"/>
      <c r="B2976" s="44"/>
      <c r="C2976" s="46"/>
      <c r="D2976" s="7"/>
      <c r="E2976" s="7"/>
      <c r="F2976" s="7"/>
      <c r="G2976" s="7"/>
    </row>
    <row r="2977" spans="1:7" x14ac:dyDescent="0.35">
      <c r="A2977" s="43"/>
      <c r="B2977" s="44"/>
      <c r="C2977" s="46"/>
      <c r="D2977" s="7"/>
      <c r="E2977" s="7"/>
      <c r="F2977" s="7"/>
      <c r="G2977" s="7"/>
    </row>
    <row r="2978" spans="1:7" x14ac:dyDescent="0.35">
      <c r="A2978" s="43"/>
      <c r="B2978" s="44"/>
      <c r="C2978" s="46"/>
      <c r="D2978" s="7"/>
      <c r="E2978" s="7"/>
      <c r="F2978" s="7"/>
      <c r="G2978" s="7"/>
    </row>
    <row r="2979" spans="1:7" x14ac:dyDescent="0.35">
      <c r="A2979" s="43"/>
      <c r="B2979" s="44"/>
      <c r="C2979" s="46"/>
      <c r="D2979" s="7"/>
      <c r="E2979" s="7"/>
      <c r="F2979" s="7"/>
      <c r="G2979" s="7"/>
    </row>
    <row r="2980" spans="1:7" x14ac:dyDescent="0.35">
      <c r="A2980" s="43"/>
      <c r="B2980" s="44"/>
      <c r="C2980" s="46"/>
      <c r="D2980" s="7"/>
      <c r="E2980" s="7"/>
      <c r="F2980" s="7"/>
      <c r="G2980" s="7"/>
    </row>
    <row r="2981" spans="1:7" x14ac:dyDescent="0.35">
      <c r="A2981" s="43"/>
      <c r="B2981" s="44"/>
      <c r="C2981" s="46"/>
      <c r="D2981" s="7"/>
      <c r="E2981" s="7"/>
      <c r="F2981" s="7"/>
      <c r="G2981" s="7"/>
    </row>
    <row r="2982" spans="1:7" x14ac:dyDescent="0.35">
      <c r="A2982" s="43"/>
      <c r="B2982" s="44"/>
      <c r="C2982" s="46"/>
      <c r="D2982" s="7"/>
      <c r="E2982" s="7"/>
      <c r="F2982" s="7"/>
      <c r="G2982" s="7"/>
    </row>
    <row r="2983" spans="1:7" x14ac:dyDescent="0.35">
      <c r="A2983" s="43"/>
      <c r="B2983" s="44"/>
      <c r="C2983" s="46"/>
      <c r="D2983" s="7"/>
      <c r="E2983" s="7"/>
      <c r="F2983" s="7"/>
      <c r="G2983" s="7"/>
    </row>
    <row r="2984" spans="1:7" x14ac:dyDescent="0.35">
      <c r="A2984" s="43"/>
      <c r="B2984" s="44"/>
      <c r="C2984" s="46"/>
      <c r="D2984" s="7"/>
      <c r="E2984" s="7"/>
      <c r="F2984" s="7"/>
      <c r="G2984" s="7"/>
    </row>
    <row r="2985" spans="1:7" x14ac:dyDescent="0.35">
      <c r="A2985" s="43"/>
      <c r="B2985" s="44"/>
      <c r="C2985" s="46"/>
      <c r="D2985" s="7"/>
      <c r="E2985" s="7"/>
      <c r="F2985" s="7"/>
      <c r="G2985" s="7"/>
    </row>
    <row r="2986" spans="1:7" x14ac:dyDescent="0.35">
      <c r="A2986" s="43"/>
      <c r="B2986" s="44"/>
      <c r="C2986" s="46"/>
      <c r="D2986" s="7"/>
      <c r="E2986" s="7"/>
      <c r="F2986" s="7"/>
      <c r="G2986" s="7"/>
    </row>
    <row r="2987" spans="1:7" x14ac:dyDescent="0.35">
      <c r="A2987" s="43"/>
      <c r="B2987" s="44"/>
      <c r="C2987" s="46"/>
      <c r="D2987" s="7"/>
      <c r="E2987" s="7"/>
      <c r="F2987" s="7"/>
      <c r="G2987" s="7"/>
    </row>
    <row r="2988" spans="1:7" x14ac:dyDescent="0.35">
      <c r="A2988" s="43"/>
      <c r="B2988" s="44"/>
      <c r="C2988" s="46"/>
      <c r="D2988" s="7"/>
      <c r="E2988" s="7"/>
      <c r="F2988" s="7"/>
      <c r="G2988" s="7"/>
    </row>
    <row r="2989" spans="1:7" x14ac:dyDescent="0.35">
      <c r="A2989" s="43"/>
      <c r="B2989" s="44"/>
      <c r="C2989" s="46"/>
      <c r="D2989" s="7"/>
      <c r="E2989" s="7"/>
      <c r="F2989" s="7"/>
      <c r="G2989" s="7"/>
    </row>
    <row r="2990" spans="1:7" x14ac:dyDescent="0.35">
      <c r="A2990" s="43"/>
      <c r="B2990" s="44"/>
      <c r="C2990" s="46"/>
      <c r="D2990" s="7"/>
      <c r="E2990" s="7"/>
      <c r="F2990" s="7"/>
      <c r="G2990" s="7"/>
    </row>
    <row r="2991" spans="1:7" x14ac:dyDescent="0.35">
      <c r="A2991" s="43"/>
      <c r="B2991" s="44"/>
      <c r="C2991" s="46"/>
      <c r="D2991" s="7"/>
      <c r="E2991" s="7"/>
      <c r="F2991" s="7"/>
      <c r="G2991" s="7"/>
    </row>
    <row r="2992" spans="1:7" x14ac:dyDescent="0.35">
      <c r="A2992" s="43"/>
      <c r="B2992" s="44"/>
      <c r="C2992" s="46"/>
      <c r="D2992" s="7"/>
      <c r="E2992" s="7"/>
      <c r="F2992" s="7"/>
      <c r="G2992" s="7"/>
    </row>
    <row r="2993" spans="1:7" x14ac:dyDescent="0.35">
      <c r="A2993" s="43"/>
      <c r="B2993" s="44"/>
      <c r="C2993" s="46"/>
      <c r="D2993" s="7"/>
      <c r="E2993" s="7"/>
      <c r="F2993" s="7"/>
      <c r="G2993" s="7"/>
    </row>
    <row r="2994" spans="1:7" x14ac:dyDescent="0.35">
      <c r="A2994" s="43"/>
      <c r="B2994" s="44"/>
      <c r="C2994" s="46"/>
      <c r="D2994" s="7"/>
      <c r="E2994" s="7"/>
      <c r="F2994" s="7"/>
      <c r="G2994" s="7"/>
    </row>
    <row r="2995" spans="1:7" x14ac:dyDescent="0.35">
      <c r="A2995" s="43"/>
      <c r="B2995" s="44"/>
      <c r="C2995" s="46"/>
      <c r="D2995" s="7"/>
      <c r="E2995" s="7"/>
      <c r="F2995" s="7"/>
      <c r="G2995" s="7"/>
    </row>
    <row r="2996" spans="1:7" x14ac:dyDescent="0.35">
      <c r="A2996" s="43"/>
      <c r="B2996" s="44"/>
      <c r="C2996" s="46"/>
      <c r="D2996" s="7"/>
      <c r="E2996" s="7"/>
      <c r="F2996" s="7"/>
      <c r="G2996" s="7"/>
    </row>
    <row r="2997" spans="1:7" x14ac:dyDescent="0.35">
      <c r="A2997" s="43"/>
      <c r="B2997" s="44"/>
      <c r="C2997" s="46"/>
      <c r="D2997" s="7"/>
      <c r="E2997" s="7"/>
      <c r="F2997" s="7"/>
      <c r="G2997" s="7"/>
    </row>
    <row r="2998" spans="1:7" x14ac:dyDescent="0.35">
      <c r="A2998" s="43"/>
      <c r="B2998" s="44"/>
      <c r="C2998" s="46"/>
      <c r="D2998" s="7"/>
      <c r="E2998" s="7"/>
      <c r="F2998" s="7"/>
      <c r="G2998" s="7"/>
    </row>
    <row r="2999" spans="1:7" x14ac:dyDescent="0.35">
      <c r="A2999" s="43"/>
      <c r="B2999" s="44"/>
      <c r="C2999" s="46"/>
      <c r="D2999" s="7"/>
      <c r="E2999" s="7"/>
      <c r="F2999" s="7"/>
      <c r="G2999" s="7"/>
    </row>
    <row r="3000" spans="1:7" x14ac:dyDescent="0.35">
      <c r="A3000" s="43"/>
      <c r="B3000" s="44"/>
      <c r="C3000" s="46"/>
      <c r="D3000" s="7"/>
      <c r="E3000" s="7"/>
      <c r="F3000" s="7"/>
      <c r="G3000" s="7"/>
    </row>
    <row r="3001" spans="1:7" x14ac:dyDescent="0.35">
      <c r="A3001" s="43"/>
      <c r="B3001" s="44"/>
      <c r="C3001" s="46"/>
      <c r="D3001" s="7"/>
      <c r="E3001" s="7"/>
      <c r="F3001" s="7"/>
      <c r="G3001" s="7"/>
    </row>
    <row r="3002" spans="1:7" x14ac:dyDescent="0.35">
      <c r="A3002" s="43"/>
      <c r="B3002" s="44"/>
      <c r="C3002" s="46"/>
      <c r="D3002" s="7"/>
      <c r="E3002" s="7"/>
      <c r="F3002" s="7"/>
      <c r="G3002" s="7"/>
    </row>
    <row r="3003" spans="1:7" x14ac:dyDescent="0.35">
      <c r="A3003" s="43"/>
      <c r="B3003" s="44"/>
      <c r="C3003" s="46"/>
      <c r="D3003" s="7"/>
      <c r="E3003" s="7"/>
      <c r="F3003" s="7"/>
      <c r="G3003" s="7"/>
    </row>
    <row r="3004" spans="1:7" x14ac:dyDescent="0.35">
      <c r="A3004" s="43"/>
      <c r="B3004" s="44"/>
      <c r="C3004" s="46"/>
      <c r="D3004" s="7"/>
      <c r="E3004" s="7"/>
      <c r="F3004" s="7"/>
      <c r="G3004" s="7"/>
    </row>
    <row r="3005" spans="1:7" x14ac:dyDescent="0.35">
      <c r="A3005" s="43"/>
      <c r="B3005" s="44"/>
      <c r="C3005" s="46"/>
      <c r="D3005" s="7"/>
      <c r="E3005" s="7"/>
      <c r="F3005" s="7"/>
      <c r="G3005" s="7"/>
    </row>
    <row r="3006" spans="1:7" x14ac:dyDescent="0.35">
      <c r="A3006" s="43"/>
      <c r="B3006" s="44"/>
      <c r="C3006" s="46"/>
      <c r="D3006" s="7"/>
      <c r="E3006" s="7"/>
      <c r="F3006" s="7"/>
      <c r="G3006" s="7"/>
    </row>
    <row r="3007" spans="1:7" x14ac:dyDescent="0.35">
      <c r="A3007" s="43"/>
      <c r="B3007" s="44"/>
      <c r="C3007" s="46"/>
      <c r="D3007" s="7"/>
      <c r="E3007" s="7"/>
      <c r="F3007" s="7"/>
      <c r="G3007" s="7"/>
    </row>
    <row r="3008" spans="1:7" x14ac:dyDescent="0.35">
      <c r="A3008" s="43"/>
      <c r="B3008" s="44"/>
      <c r="C3008" s="46"/>
      <c r="D3008" s="7"/>
      <c r="E3008" s="7"/>
      <c r="F3008" s="7"/>
      <c r="G3008" s="7"/>
    </row>
    <row r="3009" spans="1:7" x14ac:dyDescent="0.35">
      <c r="A3009" s="43"/>
      <c r="B3009" s="44"/>
      <c r="C3009" s="46"/>
      <c r="D3009" s="7"/>
      <c r="E3009" s="7"/>
      <c r="F3009" s="7"/>
      <c r="G3009" s="7"/>
    </row>
    <row r="3010" spans="1:7" x14ac:dyDescent="0.35">
      <c r="A3010" s="43"/>
      <c r="B3010" s="44"/>
      <c r="C3010" s="46"/>
      <c r="D3010" s="7"/>
      <c r="E3010" s="7"/>
      <c r="F3010" s="7"/>
      <c r="G3010" s="7"/>
    </row>
    <row r="3011" spans="1:7" x14ac:dyDescent="0.35">
      <c r="A3011" s="43"/>
      <c r="B3011" s="44"/>
      <c r="C3011" s="46"/>
      <c r="D3011" s="7"/>
      <c r="E3011" s="7"/>
      <c r="F3011" s="7"/>
      <c r="G3011" s="7"/>
    </row>
    <row r="3012" spans="1:7" x14ac:dyDescent="0.35">
      <c r="A3012" s="43"/>
      <c r="B3012" s="44"/>
      <c r="C3012" s="46"/>
      <c r="D3012" s="7"/>
      <c r="E3012" s="7"/>
      <c r="F3012" s="7"/>
      <c r="G3012" s="7"/>
    </row>
    <row r="3013" spans="1:7" x14ac:dyDescent="0.35">
      <c r="A3013" s="43"/>
      <c r="B3013" s="44"/>
      <c r="C3013" s="46"/>
      <c r="D3013" s="7"/>
      <c r="E3013" s="7"/>
      <c r="F3013" s="7"/>
      <c r="G3013" s="7"/>
    </row>
    <row r="3014" spans="1:7" x14ac:dyDescent="0.35">
      <c r="A3014" s="43"/>
      <c r="B3014" s="44"/>
      <c r="C3014" s="46"/>
      <c r="D3014" s="7"/>
      <c r="E3014" s="7"/>
      <c r="F3014" s="7"/>
      <c r="G3014" s="7"/>
    </row>
    <row r="3015" spans="1:7" x14ac:dyDescent="0.35">
      <c r="A3015" s="43"/>
      <c r="B3015" s="44"/>
      <c r="C3015" s="46"/>
      <c r="D3015" s="7"/>
      <c r="E3015" s="7"/>
      <c r="F3015" s="7"/>
      <c r="G3015" s="7"/>
    </row>
    <row r="3016" spans="1:7" x14ac:dyDescent="0.35">
      <c r="A3016" s="43"/>
      <c r="B3016" s="44"/>
      <c r="C3016" s="46"/>
      <c r="D3016" s="7"/>
      <c r="E3016" s="7"/>
      <c r="F3016" s="7"/>
      <c r="G3016" s="7"/>
    </row>
    <row r="3017" spans="1:7" x14ac:dyDescent="0.35">
      <c r="A3017" s="43"/>
      <c r="B3017" s="44"/>
      <c r="C3017" s="46"/>
      <c r="D3017" s="7"/>
      <c r="E3017" s="7"/>
      <c r="F3017" s="7"/>
      <c r="G3017" s="7"/>
    </row>
    <row r="3018" spans="1:7" x14ac:dyDescent="0.35">
      <c r="A3018" s="43"/>
      <c r="B3018" s="44"/>
      <c r="C3018" s="46"/>
      <c r="D3018" s="7"/>
      <c r="E3018" s="7"/>
      <c r="F3018" s="7"/>
      <c r="G3018" s="7"/>
    </row>
    <row r="3019" spans="1:7" x14ac:dyDescent="0.35">
      <c r="A3019" s="43"/>
      <c r="B3019" s="44"/>
      <c r="C3019" s="46"/>
      <c r="D3019" s="7"/>
      <c r="E3019" s="7"/>
      <c r="F3019" s="7"/>
      <c r="G3019" s="7"/>
    </row>
    <row r="3020" spans="1:7" x14ac:dyDescent="0.35">
      <c r="A3020" s="43"/>
      <c r="B3020" s="44"/>
      <c r="C3020" s="46"/>
      <c r="D3020" s="7"/>
      <c r="E3020" s="7"/>
      <c r="F3020" s="7"/>
      <c r="G3020" s="7"/>
    </row>
    <row r="3021" spans="1:7" x14ac:dyDescent="0.35">
      <c r="A3021" s="43"/>
      <c r="B3021" s="44"/>
      <c r="C3021" s="46"/>
      <c r="D3021" s="7"/>
      <c r="E3021" s="7"/>
      <c r="F3021" s="7"/>
      <c r="G3021" s="7"/>
    </row>
    <row r="3022" spans="1:7" x14ac:dyDescent="0.35">
      <c r="A3022" s="43"/>
      <c r="B3022" s="44"/>
      <c r="C3022" s="46"/>
      <c r="D3022" s="7"/>
      <c r="E3022" s="7"/>
      <c r="F3022" s="7"/>
      <c r="G3022" s="7"/>
    </row>
    <row r="3023" spans="1:7" x14ac:dyDescent="0.35">
      <c r="A3023" s="43"/>
      <c r="B3023" s="44"/>
      <c r="C3023" s="46"/>
      <c r="D3023" s="7"/>
      <c r="E3023" s="7"/>
      <c r="F3023" s="7"/>
      <c r="G3023" s="7"/>
    </row>
    <row r="3024" spans="1:7" x14ac:dyDescent="0.35">
      <c r="A3024" s="43"/>
      <c r="B3024" s="44"/>
      <c r="C3024" s="46"/>
      <c r="D3024" s="7"/>
      <c r="E3024" s="7"/>
      <c r="F3024" s="7"/>
      <c r="G3024" s="7"/>
    </row>
    <row r="3025" spans="1:7" x14ac:dyDescent="0.35">
      <c r="A3025" s="43"/>
      <c r="B3025" s="44"/>
      <c r="C3025" s="46"/>
      <c r="D3025" s="7"/>
      <c r="E3025" s="7"/>
      <c r="F3025" s="7"/>
      <c r="G3025" s="7"/>
    </row>
    <row r="3026" spans="1:7" x14ac:dyDescent="0.35">
      <c r="A3026" s="43"/>
      <c r="B3026" s="44"/>
      <c r="C3026" s="46"/>
      <c r="D3026" s="7"/>
      <c r="E3026" s="7"/>
      <c r="F3026" s="7"/>
      <c r="G3026" s="7"/>
    </row>
    <row r="3027" spans="1:7" x14ac:dyDescent="0.35">
      <c r="A3027" s="43"/>
      <c r="B3027" s="44"/>
      <c r="C3027" s="46"/>
      <c r="D3027" s="7"/>
      <c r="E3027" s="7"/>
      <c r="F3027" s="7"/>
      <c r="G3027" s="7"/>
    </row>
    <row r="3028" spans="1:7" x14ac:dyDescent="0.35">
      <c r="A3028" s="43"/>
      <c r="B3028" s="44"/>
      <c r="C3028" s="46"/>
      <c r="D3028" s="7"/>
      <c r="E3028" s="7"/>
      <c r="F3028" s="7"/>
      <c r="G3028" s="7"/>
    </row>
    <row r="3029" spans="1:7" x14ac:dyDescent="0.35">
      <c r="A3029" s="43"/>
      <c r="B3029" s="44"/>
      <c r="C3029" s="46"/>
      <c r="D3029" s="7"/>
      <c r="E3029" s="7"/>
      <c r="F3029" s="7"/>
      <c r="G3029" s="7"/>
    </row>
    <row r="3030" spans="1:7" x14ac:dyDescent="0.35">
      <c r="A3030" s="43"/>
      <c r="B3030" s="44"/>
      <c r="C3030" s="46"/>
      <c r="D3030" s="7"/>
      <c r="E3030" s="7"/>
      <c r="F3030" s="7"/>
      <c r="G3030" s="7"/>
    </row>
    <row r="3031" spans="1:7" x14ac:dyDescent="0.35">
      <c r="A3031" s="43"/>
      <c r="B3031" s="44"/>
      <c r="C3031" s="46"/>
      <c r="D3031" s="7"/>
      <c r="E3031" s="7"/>
      <c r="F3031" s="7"/>
      <c r="G3031" s="7"/>
    </row>
    <row r="3032" spans="1:7" x14ac:dyDescent="0.35">
      <c r="A3032" s="43"/>
      <c r="B3032" s="44"/>
      <c r="C3032" s="46"/>
      <c r="D3032" s="7"/>
      <c r="E3032" s="7"/>
      <c r="F3032" s="7"/>
      <c r="G3032" s="7"/>
    </row>
    <row r="3033" spans="1:7" x14ac:dyDescent="0.35">
      <c r="A3033" s="43"/>
      <c r="B3033" s="44"/>
      <c r="C3033" s="46"/>
      <c r="D3033" s="7"/>
      <c r="E3033" s="7"/>
      <c r="F3033" s="7"/>
      <c r="G3033" s="7"/>
    </row>
    <row r="3034" spans="1:7" x14ac:dyDescent="0.35">
      <c r="A3034" s="43"/>
      <c r="B3034" s="44"/>
      <c r="C3034" s="46"/>
      <c r="D3034" s="7"/>
      <c r="E3034" s="7"/>
      <c r="F3034" s="7"/>
      <c r="G3034" s="7"/>
    </row>
    <row r="3035" spans="1:7" x14ac:dyDescent="0.35">
      <c r="A3035" s="43"/>
      <c r="B3035" s="44"/>
      <c r="C3035" s="46"/>
      <c r="D3035" s="7"/>
      <c r="E3035" s="7"/>
      <c r="F3035" s="7"/>
      <c r="G3035" s="7"/>
    </row>
    <row r="3036" spans="1:7" x14ac:dyDescent="0.35">
      <c r="A3036" s="43"/>
      <c r="B3036" s="44"/>
      <c r="C3036" s="46"/>
      <c r="D3036" s="7"/>
      <c r="E3036" s="7"/>
      <c r="F3036" s="7"/>
      <c r="G3036" s="7"/>
    </row>
    <row r="3037" spans="1:7" x14ac:dyDescent="0.35">
      <c r="A3037" s="43"/>
      <c r="B3037" s="44"/>
      <c r="C3037" s="46"/>
      <c r="D3037" s="7"/>
      <c r="E3037" s="7"/>
      <c r="F3037" s="7"/>
      <c r="G3037" s="7"/>
    </row>
    <row r="3038" spans="1:7" x14ac:dyDescent="0.35">
      <c r="A3038" s="43"/>
      <c r="B3038" s="44"/>
      <c r="C3038" s="46"/>
      <c r="D3038" s="7"/>
      <c r="E3038" s="7"/>
      <c r="F3038" s="7"/>
      <c r="G3038" s="7"/>
    </row>
    <row r="3039" spans="1:7" x14ac:dyDescent="0.35">
      <c r="A3039" s="43"/>
      <c r="B3039" s="44"/>
      <c r="C3039" s="46"/>
      <c r="D3039" s="7"/>
      <c r="E3039" s="7"/>
      <c r="F3039" s="7"/>
      <c r="G3039" s="7"/>
    </row>
    <row r="3040" spans="1:7" x14ac:dyDescent="0.35">
      <c r="A3040" s="43"/>
      <c r="B3040" s="44"/>
      <c r="C3040" s="46"/>
      <c r="D3040" s="7"/>
      <c r="E3040" s="7"/>
      <c r="F3040" s="7"/>
      <c r="G3040" s="7"/>
    </row>
    <row r="3041" spans="1:7" x14ac:dyDescent="0.35">
      <c r="A3041" s="43"/>
      <c r="B3041" s="44"/>
      <c r="C3041" s="46"/>
      <c r="D3041" s="7"/>
      <c r="E3041" s="7"/>
      <c r="F3041" s="7"/>
      <c r="G3041" s="7"/>
    </row>
    <row r="3042" spans="1:7" x14ac:dyDescent="0.35">
      <c r="A3042" s="43"/>
      <c r="B3042" s="44"/>
      <c r="C3042" s="46"/>
      <c r="D3042" s="7"/>
      <c r="E3042" s="7"/>
      <c r="F3042" s="7"/>
      <c r="G3042" s="7"/>
    </row>
    <row r="3043" spans="1:7" x14ac:dyDescent="0.35">
      <c r="A3043" s="43"/>
      <c r="B3043" s="44"/>
      <c r="C3043" s="46"/>
      <c r="D3043" s="7"/>
      <c r="E3043" s="7"/>
      <c r="F3043" s="7"/>
      <c r="G3043" s="7"/>
    </row>
    <row r="3044" spans="1:7" x14ac:dyDescent="0.35">
      <c r="A3044" s="43"/>
      <c r="B3044" s="44"/>
      <c r="C3044" s="46"/>
      <c r="D3044" s="7"/>
      <c r="E3044" s="7"/>
      <c r="F3044" s="7"/>
      <c r="G3044" s="7"/>
    </row>
    <row r="3045" spans="1:7" x14ac:dyDescent="0.35">
      <c r="A3045" s="43"/>
      <c r="B3045" s="44"/>
      <c r="C3045" s="46"/>
      <c r="D3045" s="7"/>
      <c r="E3045" s="7"/>
      <c r="F3045" s="7"/>
      <c r="G3045" s="7"/>
    </row>
    <row r="3046" spans="1:7" x14ac:dyDescent="0.35">
      <c r="A3046" s="43"/>
      <c r="B3046" s="44"/>
      <c r="C3046" s="46"/>
      <c r="D3046" s="7"/>
      <c r="E3046" s="7"/>
      <c r="F3046" s="7"/>
      <c r="G3046" s="7"/>
    </row>
    <row r="3047" spans="1:7" x14ac:dyDescent="0.35">
      <c r="A3047" s="43"/>
      <c r="B3047" s="44"/>
      <c r="C3047" s="46"/>
      <c r="D3047" s="7"/>
      <c r="E3047" s="7"/>
      <c r="F3047" s="7"/>
      <c r="G3047" s="7"/>
    </row>
    <row r="3048" spans="1:7" x14ac:dyDescent="0.35">
      <c r="A3048" s="43"/>
      <c r="B3048" s="44"/>
      <c r="C3048" s="46"/>
      <c r="D3048" s="7"/>
      <c r="E3048" s="7"/>
      <c r="F3048" s="7"/>
      <c r="G3048" s="7"/>
    </row>
    <row r="3049" spans="1:7" x14ac:dyDescent="0.35">
      <c r="A3049" s="43"/>
      <c r="B3049" s="44"/>
      <c r="C3049" s="46"/>
      <c r="D3049" s="7"/>
      <c r="E3049" s="7"/>
      <c r="F3049" s="7"/>
      <c r="G3049" s="7"/>
    </row>
    <row r="3050" spans="1:7" x14ac:dyDescent="0.35">
      <c r="A3050" s="43"/>
      <c r="B3050" s="44"/>
      <c r="C3050" s="46"/>
      <c r="D3050" s="7"/>
      <c r="E3050" s="7"/>
      <c r="F3050" s="7"/>
      <c r="G3050" s="7"/>
    </row>
    <row r="3051" spans="1:7" x14ac:dyDescent="0.35">
      <c r="A3051" s="43"/>
      <c r="B3051" s="44"/>
      <c r="C3051" s="46"/>
      <c r="D3051" s="7"/>
      <c r="E3051" s="7"/>
      <c r="F3051" s="7"/>
      <c r="G3051" s="7"/>
    </row>
    <row r="3052" spans="1:7" x14ac:dyDescent="0.35">
      <c r="A3052" s="43"/>
      <c r="B3052" s="44"/>
      <c r="C3052" s="46"/>
      <c r="D3052" s="7"/>
      <c r="E3052" s="7"/>
      <c r="F3052" s="7"/>
      <c r="G3052" s="7"/>
    </row>
    <row r="3053" spans="1:7" x14ac:dyDescent="0.35">
      <c r="A3053" s="43"/>
      <c r="B3053" s="44"/>
      <c r="C3053" s="46"/>
      <c r="D3053" s="7"/>
      <c r="E3053" s="7"/>
      <c r="F3053" s="7"/>
      <c r="G3053" s="7"/>
    </row>
    <row r="3054" spans="1:7" x14ac:dyDescent="0.35">
      <c r="A3054" s="43"/>
      <c r="B3054" s="44"/>
      <c r="C3054" s="46"/>
      <c r="D3054" s="7"/>
      <c r="E3054" s="7"/>
      <c r="F3054" s="7"/>
      <c r="G3054" s="7"/>
    </row>
    <row r="3055" spans="1:7" x14ac:dyDescent="0.35">
      <c r="A3055" s="43"/>
      <c r="B3055" s="44"/>
      <c r="C3055" s="46"/>
      <c r="D3055" s="7"/>
      <c r="E3055" s="7"/>
      <c r="F3055" s="7"/>
      <c r="G3055" s="7"/>
    </row>
    <row r="3056" spans="1:7" x14ac:dyDescent="0.35">
      <c r="A3056" s="43"/>
      <c r="B3056" s="44"/>
      <c r="C3056" s="46"/>
      <c r="D3056" s="7"/>
      <c r="E3056" s="7"/>
      <c r="F3056" s="7"/>
      <c r="G3056" s="7"/>
    </row>
    <row r="3057" spans="1:7" x14ac:dyDescent="0.35">
      <c r="A3057" s="43"/>
      <c r="B3057" s="44"/>
      <c r="C3057" s="46"/>
      <c r="D3057" s="7"/>
      <c r="E3057" s="7"/>
      <c r="F3057" s="7"/>
      <c r="G3057" s="7"/>
    </row>
    <row r="3058" spans="1:7" x14ac:dyDescent="0.35">
      <c r="A3058" s="43"/>
      <c r="B3058" s="44"/>
      <c r="C3058" s="46"/>
      <c r="D3058" s="7"/>
      <c r="E3058" s="7"/>
      <c r="F3058" s="7"/>
      <c r="G3058" s="7"/>
    </row>
    <row r="3059" spans="1:7" x14ac:dyDescent="0.35">
      <c r="A3059" s="43"/>
      <c r="B3059" s="44"/>
      <c r="C3059" s="46"/>
      <c r="D3059" s="7"/>
      <c r="E3059" s="7"/>
      <c r="F3059" s="7"/>
      <c r="G3059" s="7"/>
    </row>
    <row r="3060" spans="1:7" x14ac:dyDescent="0.35">
      <c r="A3060" s="43"/>
      <c r="B3060" s="44"/>
      <c r="C3060" s="46"/>
      <c r="D3060" s="7"/>
      <c r="E3060" s="7"/>
      <c r="F3060" s="7"/>
      <c r="G3060" s="7"/>
    </row>
    <row r="3061" spans="1:7" x14ac:dyDescent="0.35">
      <c r="A3061" s="43"/>
      <c r="B3061" s="44"/>
      <c r="C3061" s="46"/>
      <c r="D3061" s="7"/>
      <c r="E3061" s="7"/>
      <c r="F3061" s="7"/>
      <c r="G3061" s="7"/>
    </row>
    <row r="3062" spans="1:7" x14ac:dyDescent="0.35">
      <c r="A3062" s="43"/>
      <c r="B3062" s="44"/>
      <c r="C3062" s="46"/>
      <c r="D3062" s="7"/>
      <c r="E3062" s="7"/>
      <c r="F3062" s="7"/>
      <c r="G3062" s="7"/>
    </row>
    <row r="3063" spans="1:7" x14ac:dyDescent="0.35">
      <c r="A3063" s="43"/>
      <c r="B3063" s="44"/>
      <c r="C3063" s="46"/>
      <c r="D3063" s="7"/>
      <c r="E3063" s="7"/>
      <c r="F3063" s="7"/>
      <c r="G3063" s="7"/>
    </row>
    <row r="3064" spans="1:7" x14ac:dyDescent="0.35">
      <c r="A3064" s="43"/>
      <c r="B3064" s="44"/>
      <c r="C3064" s="46"/>
      <c r="D3064" s="7"/>
      <c r="E3064" s="7"/>
      <c r="F3064" s="7"/>
      <c r="G3064" s="7"/>
    </row>
    <row r="3065" spans="1:7" x14ac:dyDescent="0.35">
      <c r="A3065" s="43"/>
      <c r="B3065" s="44"/>
      <c r="C3065" s="46"/>
      <c r="D3065" s="7"/>
      <c r="E3065" s="7"/>
      <c r="F3065" s="7"/>
      <c r="G3065" s="7"/>
    </row>
    <row r="3066" spans="1:7" x14ac:dyDescent="0.35">
      <c r="A3066" s="43"/>
      <c r="B3066" s="44"/>
      <c r="C3066" s="46"/>
      <c r="D3066" s="7"/>
      <c r="E3066" s="7"/>
      <c r="F3066" s="7"/>
      <c r="G3066" s="7"/>
    </row>
    <row r="3067" spans="1:7" x14ac:dyDescent="0.35">
      <c r="A3067" s="43"/>
      <c r="B3067" s="44"/>
      <c r="C3067" s="46"/>
      <c r="D3067" s="7"/>
      <c r="E3067" s="7"/>
      <c r="F3067" s="7"/>
      <c r="G3067" s="7"/>
    </row>
    <row r="3068" spans="1:7" x14ac:dyDescent="0.35">
      <c r="A3068" s="43"/>
      <c r="B3068" s="44"/>
      <c r="C3068" s="46"/>
      <c r="D3068" s="7"/>
      <c r="E3068" s="7"/>
      <c r="F3068" s="7"/>
      <c r="G3068" s="7"/>
    </row>
    <row r="3069" spans="1:7" x14ac:dyDescent="0.35">
      <c r="A3069" s="43"/>
      <c r="B3069" s="44"/>
      <c r="C3069" s="46"/>
      <c r="D3069" s="7"/>
      <c r="E3069" s="7"/>
      <c r="F3069" s="7"/>
      <c r="G3069" s="7"/>
    </row>
    <row r="3070" spans="1:7" x14ac:dyDescent="0.35">
      <c r="A3070" s="43"/>
      <c r="B3070" s="44"/>
      <c r="C3070" s="46"/>
      <c r="D3070" s="7"/>
      <c r="E3070" s="7"/>
      <c r="F3070" s="7"/>
      <c r="G3070" s="7"/>
    </row>
    <row r="3071" spans="1:7" x14ac:dyDescent="0.35">
      <c r="A3071" s="43"/>
      <c r="B3071" s="44"/>
      <c r="C3071" s="46"/>
      <c r="D3071" s="7"/>
      <c r="E3071" s="7"/>
      <c r="F3071" s="7"/>
      <c r="G3071" s="7"/>
    </row>
    <row r="3072" spans="1:7" x14ac:dyDescent="0.35">
      <c r="A3072" s="43"/>
      <c r="B3072" s="44"/>
      <c r="C3072" s="46"/>
      <c r="D3072" s="7"/>
      <c r="E3072" s="7"/>
      <c r="F3072" s="7"/>
      <c r="G3072" s="7"/>
    </row>
    <row r="3073" spans="1:7" x14ac:dyDescent="0.35">
      <c r="A3073" s="43"/>
      <c r="B3073" s="44"/>
      <c r="C3073" s="46"/>
      <c r="D3073" s="7"/>
      <c r="E3073" s="7"/>
      <c r="F3073" s="7"/>
      <c r="G3073" s="7"/>
    </row>
    <row r="3074" spans="1:7" x14ac:dyDescent="0.35">
      <c r="A3074" s="43"/>
      <c r="B3074" s="44"/>
      <c r="C3074" s="46"/>
      <c r="D3074" s="7"/>
      <c r="E3074" s="7"/>
      <c r="F3074" s="7"/>
      <c r="G3074" s="7"/>
    </row>
    <row r="3075" spans="1:7" x14ac:dyDescent="0.35">
      <c r="A3075" s="43"/>
      <c r="B3075" s="44"/>
      <c r="C3075" s="46"/>
      <c r="D3075" s="7"/>
      <c r="E3075" s="7"/>
      <c r="F3075" s="7"/>
      <c r="G3075" s="7"/>
    </row>
    <row r="3076" spans="1:7" x14ac:dyDescent="0.35">
      <c r="A3076" s="43"/>
      <c r="B3076" s="44"/>
      <c r="C3076" s="46"/>
      <c r="D3076" s="7"/>
      <c r="E3076" s="7"/>
      <c r="F3076" s="7"/>
      <c r="G3076" s="7"/>
    </row>
    <row r="3077" spans="1:7" x14ac:dyDescent="0.35">
      <c r="A3077" s="43"/>
      <c r="B3077" s="44"/>
      <c r="C3077" s="46"/>
      <c r="D3077" s="7"/>
      <c r="E3077" s="7"/>
      <c r="F3077" s="7"/>
      <c r="G3077" s="7"/>
    </row>
    <row r="3078" spans="1:7" x14ac:dyDescent="0.35">
      <c r="A3078" s="43"/>
      <c r="B3078" s="44"/>
      <c r="C3078" s="46"/>
      <c r="D3078" s="7"/>
      <c r="E3078" s="7"/>
      <c r="F3078" s="7"/>
      <c r="G3078" s="7"/>
    </row>
    <row r="3079" spans="1:7" x14ac:dyDescent="0.35">
      <c r="A3079" s="43"/>
      <c r="B3079" s="44"/>
      <c r="C3079" s="46"/>
      <c r="D3079" s="7"/>
      <c r="E3079" s="7"/>
      <c r="F3079" s="7"/>
      <c r="G3079" s="7"/>
    </row>
    <row r="3080" spans="1:7" x14ac:dyDescent="0.35">
      <c r="A3080" s="43"/>
      <c r="B3080" s="44"/>
      <c r="C3080" s="46"/>
      <c r="D3080" s="7"/>
      <c r="E3080" s="7"/>
      <c r="F3080" s="7"/>
      <c r="G3080" s="7"/>
    </row>
    <row r="3081" spans="1:7" x14ac:dyDescent="0.35">
      <c r="A3081" s="43"/>
      <c r="B3081" s="44"/>
      <c r="C3081" s="46"/>
      <c r="D3081" s="7"/>
      <c r="E3081" s="7"/>
      <c r="F3081" s="7"/>
      <c r="G3081" s="7"/>
    </row>
    <row r="3082" spans="1:7" x14ac:dyDescent="0.35">
      <c r="A3082" s="43"/>
      <c r="B3082" s="44"/>
      <c r="C3082" s="46"/>
      <c r="D3082" s="7"/>
      <c r="E3082" s="7"/>
      <c r="F3082" s="7"/>
      <c r="G3082" s="7"/>
    </row>
    <row r="3083" spans="1:7" x14ac:dyDescent="0.35">
      <c r="A3083" s="43"/>
      <c r="B3083" s="44"/>
      <c r="C3083" s="46"/>
      <c r="D3083" s="7"/>
      <c r="E3083" s="7"/>
      <c r="F3083" s="7"/>
      <c r="G3083" s="7"/>
    </row>
    <row r="3084" spans="1:7" x14ac:dyDescent="0.35">
      <c r="A3084" s="43"/>
      <c r="B3084" s="44"/>
      <c r="C3084" s="46"/>
      <c r="D3084" s="7"/>
      <c r="E3084" s="7"/>
      <c r="F3084" s="7"/>
      <c r="G3084" s="7"/>
    </row>
    <row r="3085" spans="1:7" x14ac:dyDescent="0.35">
      <c r="A3085" s="43"/>
      <c r="B3085" s="44"/>
      <c r="C3085" s="46"/>
      <c r="D3085" s="7"/>
      <c r="E3085" s="7"/>
      <c r="F3085" s="7"/>
      <c r="G3085" s="7"/>
    </row>
    <row r="3086" spans="1:7" x14ac:dyDescent="0.35">
      <c r="A3086" s="43"/>
      <c r="B3086" s="44"/>
      <c r="C3086" s="46"/>
      <c r="D3086" s="7"/>
      <c r="E3086" s="7"/>
      <c r="F3086" s="7"/>
      <c r="G3086" s="7"/>
    </row>
    <row r="3087" spans="1:7" x14ac:dyDescent="0.35">
      <c r="A3087" s="43"/>
      <c r="B3087" s="44"/>
      <c r="C3087" s="46"/>
      <c r="D3087" s="7"/>
      <c r="E3087" s="7"/>
      <c r="F3087" s="7"/>
      <c r="G3087" s="7"/>
    </row>
    <row r="3088" spans="1:7" x14ac:dyDescent="0.35">
      <c r="A3088" s="43"/>
      <c r="B3088" s="44"/>
      <c r="C3088" s="46"/>
      <c r="D3088" s="7"/>
      <c r="E3088" s="7"/>
      <c r="F3088" s="7"/>
      <c r="G3088" s="7"/>
    </row>
    <row r="3089" spans="1:7" x14ac:dyDescent="0.35">
      <c r="A3089" s="43"/>
      <c r="B3089" s="44"/>
      <c r="C3089" s="46"/>
      <c r="D3089" s="7"/>
      <c r="E3089" s="7"/>
      <c r="F3089" s="7"/>
      <c r="G3089" s="7"/>
    </row>
    <row r="3090" spans="1:7" x14ac:dyDescent="0.35">
      <c r="A3090" s="43"/>
      <c r="B3090" s="44"/>
      <c r="C3090" s="46"/>
      <c r="D3090" s="7"/>
      <c r="E3090" s="7"/>
      <c r="F3090" s="7"/>
      <c r="G3090" s="7"/>
    </row>
    <row r="3091" spans="1:7" x14ac:dyDescent="0.35">
      <c r="A3091" s="43"/>
      <c r="B3091" s="44"/>
      <c r="C3091" s="46"/>
      <c r="D3091" s="7"/>
      <c r="E3091" s="7"/>
      <c r="F3091" s="7"/>
      <c r="G3091" s="7"/>
    </row>
    <row r="3092" spans="1:7" x14ac:dyDescent="0.35">
      <c r="A3092" s="43"/>
      <c r="B3092" s="44"/>
      <c r="C3092" s="46"/>
      <c r="D3092" s="7"/>
      <c r="E3092" s="7"/>
      <c r="F3092" s="7"/>
      <c r="G3092" s="7"/>
    </row>
    <row r="3093" spans="1:7" x14ac:dyDescent="0.35">
      <c r="A3093" s="43"/>
      <c r="B3093" s="44"/>
      <c r="C3093" s="46"/>
      <c r="D3093" s="7"/>
      <c r="E3093" s="7"/>
      <c r="F3093" s="7"/>
      <c r="G3093" s="7"/>
    </row>
    <row r="3094" spans="1:7" x14ac:dyDescent="0.35">
      <c r="A3094" s="43"/>
      <c r="B3094" s="44"/>
      <c r="C3094" s="46"/>
      <c r="D3094" s="7"/>
      <c r="E3094" s="7"/>
      <c r="F3094" s="7"/>
      <c r="G3094" s="7"/>
    </row>
    <row r="3095" spans="1:7" x14ac:dyDescent="0.35">
      <c r="A3095" s="43"/>
      <c r="B3095" s="44"/>
      <c r="C3095" s="46"/>
      <c r="D3095" s="7"/>
      <c r="E3095" s="7"/>
      <c r="F3095" s="7"/>
      <c r="G3095" s="7"/>
    </row>
    <row r="3096" spans="1:7" x14ac:dyDescent="0.35">
      <c r="A3096" s="43"/>
      <c r="B3096" s="44"/>
      <c r="C3096" s="46"/>
      <c r="D3096" s="7"/>
      <c r="E3096" s="7"/>
      <c r="F3096" s="7"/>
      <c r="G3096" s="7"/>
    </row>
    <row r="3097" spans="1:7" x14ac:dyDescent="0.35">
      <c r="A3097" s="43"/>
      <c r="B3097" s="44"/>
      <c r="C3097" s="46"/>
      <c r="D3097" s="7"/>
      <c r="E3097" s="7"/>
      <c r="F3097" s="7"/>
      <c r="G3097" s="7"/>
    </row>
    <row r="3098" spans="1:7" x14ac:dyDescent="0.35">
      <c r="A3098" s="43"/>
      <c r="B3098" s="44"/>
      <c r="C3098" s="46"/>
      <c r="D3098" s="7"/>
      <c r="E3098" s="7"/>
      <c r="F3098" s="7"/>
      <c r="G3098" s="7"/>
    </row>
    <row r="3099" spans="1:7" x14ac:dyDescent="0.35">
      <c r="A3099" s="43"/>
      <c r="B3099" s="44"/>
      <c r="C3099" s="46"/>
      <c r="D3099" s="7"/>
      <c r="E3099" s="7"/>
      <c r="F3099" s="7"/>
      <c r="G3099" s="7"/>
    </row>
    <row r="3100" spans="1:7" x14ac:dyDescent="0.35">
      <c r="A3100" s="43"/>
      <c r="B3100" s="44"/>
      <c r="C3100" s="46"/>
      <c r="D3100" s="7"/>
      <c r="E3100" s="7"/>
      <c r="F3100" s="7"/>
      <c r="G3100" s="7"/>
    </row>
    <row r="3101" spans="1:7" x14ac:dyDescent="0.35">
      <c r="A3101" s="43"/>
      <c r="B3101" s="44"/>
      <c r="C3101" s="46"/>
      <c r="D3101" s="7"/>
      <c r="E3101" s="7"/>
      <c r="F3101" s="7"/>
      <c r="G3101" s="7"/>
    </row>
    <row r="3102" spans="1:7" x14ac:dyDescent="0.35">
      <c r="A3102" s="43"/>
      <c r="B3102" s="44"/>
      <c r="C3102" s="46"/>
      <c r="D3102" s="7"/>
      <c r="E3102" s="7"/>
      <c r="F3102" s="7"/>
      <c r="G3102" s="7"/>
    </row>
    <row r="3103" spans="1:7" x14ac:dyDescent="0.35">
      <c r="A3103" s="43"/>
      <c r="B3103" s="44"/>
      <c r="C3103" s="46"/>
      <c r="D3103" s="7"/>
      <c r="E3103" s="7"/>
      <c r="F3103" s="7"/>
      <c r="G3103" s="7"/>
    </row>
    <row r="3104" spans="1:7" x14ac:dyDescent="0.35">
      <c r="A3104" s="43"/>
      <c r="B3104" s="44"/>
      <c r="C3104" s="46"/>
      <c r="D3104" s="7"/>
      <c r="E3104" s="7"/>
      <c r="F3104" s="7"/>
      <c r="G3104" s="7"/>
    </row>
    <row r="3105" spans="1:7" x14ac:dyDescent="0.35">
      <c r="A3105" s="43"/>
      <c r="B3105" s="44"/>
      <c r="C3105" s="46"/>
      <c r="D3105" s="7"/>
      <c r="E3105" s="7"/>
      <c r="F3105" s="7"/>
      <c r="G3105" s="7"/>
    </row>
    <row r="3106" spans="1:7" x14ac:dyDescent="0.35">
      <c r="A3106" s="43"/>
      <c r="B3106" s="44"/>
      <c r="C3106" s="46"/>
      <c r="D3106" s="7"/>
      <c r="E3106" s="7"/>
      <c r="F3106" s="7"/>
      <c r="G3106" s="7"/>
    </row>
    <row r="3107" spans="1:7" x14ac:dyDescent="0.35">
      <c r="A3107" s="43"/>
      <c r="B3107" s="44"/>
      <c r="C3107" s="46"/>
      <c r="D3107" s="7"/>
      <c r="E3107" s="7"/>
      <c r="F3107" s="7"/>
      <c r="G3107" s="7"/>
    </row>
    <row r="3108" spans="1:7" x14ac:dyDescent="0.35">
      <c r="A3108" s="43"/>
      <c r="B3108" s="44"/>
      <c r="C3108" s="46"/>
      <c r="D3108" s="7"/>
      <c r="E3108" s="7"/>
      <c r="F3108" s="7"/>
      <c r="G3108" s="7"/>
    </row>
    <row r="3109" spans="1:7" x14ac:dyDescent="0.35">
      <c r="A3109" s="43"/>
      <c r="B3109" s="44"/>
      <c r="C3109" s="46"/>
      <c r="D3109" s="7"/>
      <c r="E3109" s="7"/>
      <c r="F3109" s="7"/>
      <c r="G3109" s="7"/>
    </row>
    <row r="3110" spans="1:7" x14ac:dyDescent="0.35">
      <c r="A3110" s="43"/>
      <c r="B3110" s="44"/>
      <c r="C3110" s="46"/>
      <c r="D3110" s="7"/>
      <c r="E3110" s="7"/>
      <c r="F3110" s="7"/>
      <c r="G3110" s="7"/>
    </row>
    <row r="3111" spans="1:7" x14ac:dyDescent="0.35">
      <c r="A3111" s="43"/>
      <c r="B3111" s="44"/>
      <c r="C3111" s="46"/>
      <c r="D3111" s="7"/>
      <c r="E3111" s="7"/>
      <c r="F3111" s="7"/>
      <c r="G3111" s="7"/>
    </row>
    <row r="3112" spans="1:7" x14ac:dyDescent="0.35">
      <c r="A3112" s="43"/>
      <c r="B3112" s="44"/>
      <c r="C3112" s="46"/>
      <c r="D3112" s="7"/>
      <c r="E3112" s="7"/>
      <c r="F3112" s="7"/>
      <c r="G3112" s="7"/>
    </row>
    <row r="3113" spans="1:7" x14ac:dyDescent="0.35">
      <c r="A3113" s="43"/>
      <c r="B3113" s="44"/>
      <c r="C3113" s="46"/>
      <c r="D3113" s="7"/>
      <c r="E3113" s="7"/>
      <c r="F3113" s="7"/>
      <c r="G3113" s="7"/>
    </row>
    <row r="3114" spans="1:7" x14ac:dyDescent="0.35">
      <c r="A3114" s="43"/>
      <c r="B3114" s="44"/>
      <c r="C3114" s="46"/>
      <c r="D3114" s="7"/>
      <c r="E3114" s="7"/>
      <c r="F3114" s="7"/>
      <c r="G3114" s="7"/>
    </row>
    <row r="3115" spans="1:7" x14ac:dyDescent="0.35">
      <c r="A3115" s="43"/>
      <c r="B3115" s="44"/>
      <c r="C3115" s="46"/>
      <c r="D3115" s="7"/>
      <c r="E3115" s="7"/>
      <c r="F3115" s="7"/>
      <c r="G3115" s="7"/>
    </row>
    <row r="3116" spans="1:7" x14ac:dyDescent="0.35">
      <c r="A3116" s="43"/>
      <c r="B3116" s="44"/>
      <c r="C3116" s="46"/>
      <c r="D3116" s="7"/>
      <c r="E3116" s="7"/>
      <c r="F3116" s="7"/>
      <c r="G3116" s="7"/>
    </row>
    <row r="3117" spans="1:7" x14ac:dyDescent="0.35">
      <c r="A3117" s="43"/>
      <c r="B3117" s="44"/>
      <c r="C3117" s="46"/>
      <c r="D3117" s="7"/>
      <c r="E3117" s="7"/>
      <c r="F3117" s="7"/>
      <c r="G3117" s="7"/>
    </row>
    <row r="3118" spans="1:7" x14ac:dyDescent="0.35">
      <c r="A3118" s="43"/>
      <c r="B3118" s="44"/>
      <c r="C3118" s="46"/>
      <c r="D3118" s="7"/>
      <c r="E3118" s="7"/>
      <c r="F3118" s="7"/>
      <c r="G3118" s="7"/>
    </row>
    <row r="3119" spans="1:7" x14ac:dyDescent="0.35">
      <c r="A3119" s="43"/>
      <c r="B3119" s="44"/>
      <c r="C3119" s="46"/>
      <c r="D3119" s="7"/>
      <c r="E3119" s="7"/>
      <c r="F3119" s="7"/>
      <c r="G3119" s="7"/>
    </row>
    <row r="3120" spans="1:7" x14ac:dyDescent="0.35">
      <c r="A3120" s="43"/>
      <c r="B3120" s="44"/>
      <c r="C3120" s="46"/>
      <c r="D3120" s="7"/>
      <c r="E3120" s="7"/>
      <c r="F3120" s="7"/>
      <c r="G3120" s="7"/>
    </row>
    <row r="3121" spans="1:7" x14ac:dyDescent="0.35">
      <c r="A3121" s="43"/>
      <c r="B3121" s="44"/>
      <c r="C3121" s="46"/>
      <c r="D3121" s="7"/>
      <c r="E3121" s="7"/>
      <c r="F3121" s="7"/>
      <c r="G3121" s="7"/>
    </row>
    <row r="3122" spans="1:7" x14ac:dyDescent="0.35">
      <c r="A3122" s="43"/>
      <c r="B3122" s="44"/>
      <c r="C3122" s="46"/>
      <c r="D3122" s="7"/>
      <c r="E3122" s="7"/>
      <c r="F3122" s="7"/>
      <c r="G3122" s="7"/>
    </row>
    <row r="3123" spans="1:7" x14ac:dyDescent="0.35">
      <c r="A3123" s="43"/>
      <c r="B3123" s="44"/>
      <c r="C3123" s="46"/>
      <c r="D3123" s="7"/>
      <c r="E3123" s="7"/>
      <c r="F3123" s="7"/>
      <c r="G3123" s="7"/>
    </row>
    <row r="3124" spans="1:7" x14ac:dyDescent="0.35">
      <c r="A3124" s="43"/>
      <c r="B3124" s="44"/>
      <c r="C3124" s="46"/>
      <c r="D3124" s="7"/>
      <c r="E3124" s="7"/>
      <c r="F3124" s="7"/>
      <c r="G3124" s="7"/>
    </row>
    <row r="3125" spans="1:7" x14ac:dyDescent="0.35">
      <c r="A3125" s="43"/>
      <c r="B3125" s="44"/>
      <c r="C3125" s="46"/>
      <c r="D3125" s="7"/>
      <c r="E3125" s="7"/>
      <c r="F3125" s="7"/>
      <c r="G3125" s="7"/>
    </row>
    <row r="3126" spans="1:7" x14ac:dyDescent="0.35">
      <c r="A3126" s="43"/>
      <c r="B3126" s="44"/>
      <c r="C3126" s="46"/>
      <c r="D3126" s="7"/>
      <c r="E3126" s="7"/>
      <c r="F3126" s="7"/>
      <c r="G3126" s="7"/>
    </row>
    <row r="3127" spans="1:7" x14ac:dyDescent="0.35">
      <c r="A3127" s="43"/>
      <c r="B3127" s="44"/>
      <c r="C3127" s="46"/>
      <c r="D3127" s="7"/>
      <c r="E3127" s="7"/>
      <c r="F3127" s="7"/>
      <c r="G3127" s="7"/>
    </row>
    <row r="3128" spans="1:7" x14ac:dyDescent="0.35">
      <c r="A3128" s="43"/>
      <c r="B3128" s="44"/>
      <c r="C3128" s="46"/>
      <c r="D3128" s="7"/>
      <c r="E3128" s="7"/>
      <c r="F3128" s="7"/>
      <c r="G3128" s="7"/>
    </row>
    <row r="3129" spans="1:7" x14ac:dyDescent="0.35">
      <c r="A3129" s="43"/>
      <c r="B3129" s="44"/>
      <c r="C3129" s="46"/>
      <c r="D3129" s="7"/>
      <c r="E3129" s="7"/>
      <c r="F3129" s="7"/>
      <c r="G3129" s="7"/>
    </row>
    <row r="3130" spans="1:7" x14ac:dyDescent="0.35">
      <c r="A3130" s="43"/>
      <c r="B3130" s="44"/>
      <c r="C3130" s="46"/>
      <c r="D3130" s="7"/>
      <c r="E3130" s="7"/>
      <c r="F3130" s="7"/>
      <c r="G3130" s="7"/>
    </row>
    <row r="3131" spans="1:7" x14ac:dyDescent="0.35">
      <c r="A3131" s="43"/>
      <c r="B3131" s="44"/>
      <c r="C3131" s="46"/>
      <c r="D3131" s="7"/>
      <c r="E3131" s="7"/>
      <c r="F3131" s="7"/>
      <c r="G3131" s="7"/>
    </row>
    <row r="3132" spans="1:7" x14ac:dyDescent="0.35">
      <c r="A3132" s="43"/>
      <c r="B3132" s="44"/>
      <c r="C3132" s="46"/>
      <c r="D3132" s="7"/>
      <c r="E3132" s="7"/>
      <c r="F3132" s="7"/>
      <c r="G3132" s="7"/>
    </row>
    <row r="3133" spans="1:7" x14ac:dyDescent="0.35">
      <c r="A3133" s="43"/>
      <c r="B3133" s="44"/>
      <c r="C3133" s="46"/>
      <c r="D3133" s="7"/>
      <c r="E3133" s="7"/>
      <c r="F3133" s="7"/>
      <c r="G3133" s="7"/>
    </row>
    <row r="3134" spans="1:7" x14ac:dyDescent="0.35">
      <c r="A3134" s="43"/>
      <c r="B3134" s="44"/>
      <c r="C3134" s="46"/>
      <c r="D3134" s="7"/>
      <c r="E3134" s="7"/>
      <c r="F3134" s="7"/>
      <c r="G3134" s="7"/>
    </row>
    <row r="3135" spans="1:7" x14ac:dyDescent="0.35">
      <c r="A3135" s="43"/>
      <c r="B3135" s="44"/>
      <c r="C3135" s="46"/>
      <c r="D3135" s="7"/>
      <c r="E3135" s="7"/>
      <c r="F3135" s="7"/>
      <c r="G3135" s="7"/>
    </row>
    <row r="3136" spans="1:7" x14ac:dyDescent="0.35">
      <c r="A3136" s="43"/>
      <c r="B3136" s="44"/>
      <c r="C3136" s="46"/>
      <c r="D3136" s="7"/>
      <c r="E3136" s="7"/>
      <c r="F3136" s="7"/>
      <c r="G3136" s="7"/>
    </row>
    <row r="3137" spans="1:7" x14ac:dyDescent="0.35">
      <c r="A3137" s="43"/>
      <c r="B3137" s="44"/>
      <c r="C3137" s="46"/>
      <c r="D3137" s="7"/>
      <c r="E3137" s="7"/>
      <c r="F3137" s="7"/>
      <c r="G3137" s="7"/>
    </row>
    <row r="3138" spans="1:7" x14ac:dyDescent="0.35">
      <c r="A3138" s="43"/>
      <c r="B3138" s="44"/>
      <c r="C3138" s="46"/>
      <c r="D3138" s="7"/>
      <c r="E3138" s="7"/>
      <c r="F3138" s="7"/>
      <c r="G3138" s="7"/>
    </row>
    <row r="3139" spans="1:7" x14ac:dyDescent="0.35">
      <c r="A3139" s="43"/>
      <c r="B3139" s="44"/>
      <c r="C3139" s="46"/>
      <c r="D3139" s="7"/>
      <c r="E3139" s="7"/>
      <c r="F3139" s="7"/>
      <c r="G3139" s="7"/>
    </row>
    <row r="3140" spans="1:7" x14ac:dyDescent="0.35">
      <c r="A3140" s="43"/>
      <c r="B3140" s="44"/>
      <c r="C3140" s="46"/>
      <c r="D3140" s="7"/>
      <c r="E3140" s="7"/>
      <c r="F3140" s="7"/>
      <c r="G3140" s="7"/>
    </row>
    <row r="3141" spans="1:7" x14ac:dyDescent="0.35">
      <c r="A3141" s="43"/>
      <c r="B3141" s="44"/>
      <c r="C3141" s="46"/>
      <c r="D3141" s="7"/>
      <c r="E3141" s="7"/>
      <c r="F3141" s="7"/>
      <c r="G3141" s="7"/>
    </row>
    <row r="3142" spans="1:7" x14ac:dyDescent="0.35">
      <c r="A3142" s="43"/>
      <c r="B3142" s="44"/>
      <c r="C3142" s="46"/>
      <c r="D3142" s="7"/>
      <c r="E3142" s="7"/>
      <c r="F3142" s="7"/>
      <c r="G3142" s="7"/>
    </row>
    <row r="3143" spans="1:7" x14ac:dyDescent="0.35">
      <c r="A3143" s="43"/>
      <c r="B3143" s="44"/>
      <c r="C3143" s="46"/>
      <c r="D3143" s="7"/>
      <c r="E3143" s="7"/>
      <c r="F3143" s="7"/>
      <c r="G3143" s="7"/>
    </row>
    <row r="3144" spans="1:7" x14ac:dyDescent="0.35">
      <c r="A3144" s="43"/>
      <c r="B3144" s="44"/>
      <c r="C3144" s="46"/>
      <c r="D3144" s="7"/>
      <c r="E3144" s="7"/>
      <c r="F3144" s="7"/>
      <c r="G3144" s="7"/>
    </row>
    <row r="3145" spans="1:7" x14ac:dyDescent="0.35">
      <c r="A3145" s="43"/>
      <c r="B3145" s="44"/>
      <c r="C3145" s="46"/>
      <c r="D3145" s="7"/>
      <c r="E3145" s="7"/>
      <c r="F3145" s="7"/>
      <c r="G3145" s="7"/>
    </row>
    <row r="3146" spans="1:7" x14ac:dyDescent="0.35">
      <c r="A3146" s="43"/>
      <c r="B3146" s="44"/>
      <c r="C3146" s="46"/>
      <c r="D3146" s="7"/>
      <c r="E3146" s="7"/>
      <c r="F3146" s="7"/>
      <c r="G3146" s="7"/>
    </row>
    <row r="3147" spans="1:7" x14ac:dyDescent="0.35">
      <c r="A3147" s="43"/>
      <c r="B3147" s="44"/>
      <c r="C3147" s="46"/>
      <c r="D3147" s="7"/>
      <c r="E3147" s="7"/>
      <c r="F3147" s="7"/>
      <c r="G3147" s="7"/>
    </row>
    <row r="3148" spans="1:7" x14ac:dyDescent="0.35">
      <c r="A3148" s="43"/>
      <c r="B3148" s="44"/>
      <c r="C3148" s="46"/>
      <c r="D3148" s="7"/>
      <c r="E3148" s="7"/>
      <c r="F3148" s="7"/>
      <c r="G3148" s="7"/>
    </row>
    <row r="3149" spans="1:7" x14ac:dyDescent="0.35">
      <c r="A3149" s="43"/>
      <c r="B3149" s="44"/>
      <c r="C3149" s="46"/>
      <c r="D3149" s="7"/>
      <c r="E3149" s="7"/>
      <c r="F3149" s="7"/>
      <c r="G3149" s="7"/>
    </row>
    <row r="3150" spans="1:7" x14ac:dyDescent="0.35">
      <c r="A3150" s="43"/>
      <c r="B3150" s="44"/>
      <c r="C3150" s="46"/>
      <c r="D3150" s="7"/>
      <c r="E3150" s="7"/>
      <c r="F3150" s="7"/>
      <c r="G3150" s="7"/>
    </row>
    <row r="3151" spans="1:7" x14ac:dyDescent="0.35">
      <c r="A3151" s="43"/>
      <c r="B3151" s="44"/>
      <c r="C3151" s="46"/>
      <c r="D3151" s="7"/>
      <c r="E3151" s="7"/>
      <c r="F3151" s="7"/>
      <c r="G3151" s="7"/>
    </row>
    <row r="3152" spans="1:7" x14ac:dyDescent="0.35">
      <c r="A3152" s="43"/>
      <c r="B3152" s="44"/>
      <c r="C3152" s="46"/>
      <c r="D3152" s="7"/>
      <c r="E3152" s="7"/>
      <c r="F3152" s="7"/>
      <c r="G3152" s="7"/>
    </row>
    <row r="3153" spans="1:7" x14ac:dyDescent="0.35">
      <c r="A3153" s="43"/>
      <c r="B3153" s="44"/>
      <c r="C3153" s="46"/>
      <c r="D3153" s="7"/>
      <c r="E3153" s="7"/>
      <c r="F3153" s="7"/>
      <c r="G3153" s="7"/>
    </row>
    <row r="3154" spans="1:7" x14ac:dyDescent="0.35">
      <c r="A3154" s="43"/>
      <c r="B3154" s="44"/>
      <c r="C3154" s="46"/>
      <c r="D3154" s="7"/>
      <c r="E3154" s="7"/>
      <c r="F3154" s="7"/>
      <c r="G3154" s="7"/>
    </row>
    <row r="3155" spans="1:7" x14ac:dyDescent="0.35">
      <c r="A3155" s="43"/>
      <c r="B3155" s="44"/>
      <c r="C3155" s="46"/>
      <c r="D3155" s="7"/>
      <c r="E3155" s="7"/>
      <c r="F3155" s="7"/>
      <c r="G3155" s="7"/>
    </row>
    <row r="3156" spans="1:7" x14ac:dyDescent="0.35">
      <c r="A3156" s="43"/>
      <c r="B3156" s="44"/>
      <c r="C3156" s="46"/>
      <c r="D3156" s="7"/>
      <c r="E3156" s="7"/>
      <c r="F3156" s="7"/>
      <c r="G3156" s="7"/>
    </row>
    <row r="3157" spans="1:7" x14ac:dyDescent="0.35">
      <c r="A3157" s="43"/>
      <c r="B3157" s="44"/>
      <c r="C3157" s="46"/>
      <c r="D3157" s="7"/>
      <c r="E3157" s="7"/>
      <c r="F3157" s="7"/>
      <c r="G3157" s="7"/>
    </row>
    <row r="3158" spans="1:7" x14ac:dyDescent="0.35">
      <c r="A3158" s="43"/>
      <c r="B3158" s="44"/>
      <c r="C3158" s="46"/>
      <c r="D3158" s="7"/>
      <c r="E3158" s="7"/>
      <c r="F3158" s="7"/>
      <c r="G3158" s="7"/>
    </row>
    <row r="3159" spans="1:7" x14ac:dyDescent="0.35">
      <c r="A3159" s="43"/>
      <c r="B3159" s="44"/>
      <c r="C3159" s="46"/>
      <c r="D3159" s="7"/>
      <c r="E3159" s="7"/>
      <c r="F3159" s="7"/>
      <c r="G3159" s="7"/>
    </row>
    <row r="3160" spans="1:7" x14ac:dyDescent="0.35">
      <c r="A3160" s="43"/>
      <c r="B3160" s="44"/>
      <c r="C3160" s="46"/>
      <c r="D3160" s="7"/>
      <c r="E3160" s="7"/>
      <c r="F3160" s="7"/>
      <c r="G3160" s="7"/>
    </row>
    <row r="3161" spans="1:7" x14ac:dyDescent="0.35">
      <c r="A3161" s="43"/>
      <c r="B3161" s="44"/>
      <c r="C3161" s="46"/>
      <c r="D3161" s="7"/>
      <c r="E3161" s="7"/>
      <c r="F3161" s="7"/>
      <c r="G3161" s="7"/>
    </row>
    <row r="3162" spans="1:7" x14ac:dyDescent="0.35">
      <c r="A3162" s="43"/>
      <c r="B3162" s="44"/>
      <c r="C3162" s="46"/>
      <c r="D3162" s="7"/>
      <c r="E3162" s="7"/>
      <c r="F3162" s="7"/>
      <c r="G3162" s="7"/>
    </row>
    <row r="3163" spans="1:7" x14ac:dyDescent="0.35">
      <c r="A3163" s="43"/>
      <c r="B3163" s="44"/>
      <c r="C3163" s="46"/>
      <c r="D3163" s="7"/>
      <c r="E3163" s="7"/>
      <c r="F3163" s="7"/>
      <c r="G3163" s="7"/>
    </row>
    <row r="3164" spans="1:7" x14ac:dyDescent="0.35">
      <c r="A3164" s="43"/>
      <c r="B3164" s="44"/>
      <c r="C3164" s="46"/>
      <c r="D3164" s="7"/>
      <c r="E3164" s="7"/>
      <c r="F3164" s="7"/>
      <c r="G3164" s="7"/>
    </row>
    <row r="3165" spans="1:7" x14ac:dyDescent="0.35">
      <c r="A3165" s="43"/>
      <c r="B3165" s="44"/>
      <c r="C3165" s="46"/>
      <c r="D3165" s="7"/>
      <c r="E3165" s="7"/>
      <c r="F3165" s="7"/>
      <c r="G3165" s="7"/>
    </row>
    <row r="3166" spans="1:7" x14ac:dyDescent="0.35">
      <c r="A3166" s="43"/>
      <c r="B3166" s="44"/>
      <c r="C3166" s="46"/>
      <c r="D3166" s="7"/>
      <c r="E3166" s="7"/>
      <c r="F3166" s="7"/>
      <c r="G3166" s="7"/>
    </row>
    <row r="3167" spans="1:7" x14ac:dyDescent="0.35">
      <c r="A3167" s="43"/>
      <c r="B3167" s="44"/>
      <c r="C3167" s="46"/>
      <c r="D3167" s="7"/>
      <c r="E3167" s="7"/>
      <c r="F3167" s="7"/>
      <c r="G3167" s="7"/>
    </row>
    <row r="3168" spans="1:7" x14ac:dyDescent="0.35">
      <c r="A3168" s="43"/>
      <c r="B3168" s="44"/>
      <c r="C3168" s="46"/>
      <c r="D3168" s="7"/>
      <c r="E3168" s="7"/>
      <c r="F3168" s="7"/>
      <c r="G3168" s="7"/>
    </row>
    <row r="3169" spans="1:7" x14ac:dyDescent="0.35">
      <c r="A3169" s="43"/>
      <c r="B3169" s="44"/>
      <c r="C3169" s="46"/>
      <c r="D3169" s="7"/>
      <c r="E3169" s="7"/>
      <c r="F3169" s="7"/>
      <c r="G3169" s="7"/>
    </row>
    <row r="3170" spans="1:7" x14ac:dyDescent="0.35">
      <c r="A3170" s="43"/>
      <c r="B3170" s="44"/>
      <c r="C3170" s="46"/>
      <c r="D3170" s="7"/>
      <c r="E3170" s="7"/>
      <c r="F3170" s="7"/>
      <c r="G3170" s="7"/>
    </row>
    <row r="3171" spans="1:7" x14ac:dyDescent="0.35">
      <c r="A3171" s="43"/>
      <c r="B3171" s="44"/>
      <c r="C3171" s="46"/>
      <c r="D3171" s="7"/>
      <c r="E3171" s="7"/>
      <c r="F3171" s="7"/>
      <c r="G3171" s="7"/>
    </row>
    <row r="3172" spans="1:7" x14ac:dyDescent="0.35">
      <c r="A3172" s="43"/>
      <c r="B3172" s="44"/>
      <c r="C3172" s="46"/>
      <c r="D3172" s="7"/>
      <c r="E3172" s="7"/>
      <c r="F3172" s="7"/>
      <c r="G3172" s="7"/>
    </row>
    <row r="3173" spans="1:7" x14ac:dyDescent="0.35">
      <c r="A3173" s="43"/>
      <c r="B3173" s="44"/>
      <c r="C3173" s="46"/>
      <c r="D3173" s="7"/>
      <c r="E3173" s="7"/>
      <c r="F3173" s="7"/>
      <c r="G3173" s="7"/>
    </row>
    <row r="3174" spans="1:7" x14ac:dyDescent="0.35">
      <c r="A3174" s="43"/>
      <c r="B3174" s="44"/>
      <c r="C3174" s="46"/>
      <c r="D3174" s="7"/>
      <c r="E3174" s="7"/>
      <c r="F3174" s="7"/>
      <c r="G3174" s="7"/>
    </row>
    <row r="3175" spans="1:7" x14ac:dyDescent="0.35">
      <c r="A3175" s="43"/>
      <c r="B3175" s="44"/>
      <c r="C3175" s="46"/>
      <c r="D3175" s="7"/>
      <c r="E3175" s="7"/>
      <c r="F3175" s="7"/>
      <c r="G3175" s="7"/>
    </row>
    <row r="3176" spans="1:7" x14ac:dyDescent="0.35">
      <c r="A3176" s="43"/>
      <c r="B3176" s="44"/>
      <c r="C3176" s="46"/>
      <c r="D3176" s="7"/>
      <c r="E3176" s="7"/>
      <c r="F3176" s="7"/>
      <c r="G3176" s="7"/>
    </row>
    <row r="3177" spans="1:7" x14ac:dyDescent="0.35">
      <c r="A3177" s="43"/>
      <c r="B3177" s="44"/>
      <c r="C3177" s="46"/>
      <c r="D3177" s="7"/>
      <c r="E3177" s="7"/>
      <c r="F3177" s="7"/>
      <c r="G3177" s="7"/>
    </row>
    <row r="3178" spans="1:7" x14ac:dyDescent="0.35">
      <c r="A3178" s="43"/>
      <c r="B3178" s="44"/>
      <c r="C3178" s="46"/>
      <c r="D3178" s="7"/>
      <c r="E3178" s="7"/>
      <c r="F3178" s="7"/>
      <c r="G3178" s="7"/>
    </row>
    <row r="3179" spans="1:7" x14ac:dyDescent="0.35">
      <c r="A3179" s="43"/>
      <c r="B3179" s="44"/>
      <c r="C3179" s="46"/>
      <c r="D3179" s="7"/>
      <c r="E3179" s="7"/>
      <c r="F3179" s="7"/>
      <c r="G3179" s="7"/>
    </row>
    <row r="3180" spans="1:7" x14ac:dyDescent="0.35">
      <c r="A3180" s="43"/>
      <c r="B3180" s="44"/>
      <c r="C3180" s="46"/>
      <c r="D3180" s="7"/>
      <c r="E3180" s="7"/>
      <c r="F3180" s="7"/>
      <c r="G3180" s="7"/>
    </row>
    <row r="3181" spans="1:7" x14ac:dyDescent="0.35">
      <c r="A3181" s="43"/>
      <c r="B3181" s="44"/>
      <c r="C3181" s="46"/>
      <c r="D3181" s="7"/>
      <c r="E3181" s="7"/>
      <c r="F3181" s="7"/>
      <c r="G3181" s="7"/>
    </row>
    <row r="3182" spans="1:7" x14ac:dyDescent="0.35">
      <c r="A3182" s="43"/>
      <c r="B3182" s="44"/>
      <c r="C3182" s="46"/>
      <c r="D3182" s="7"/>
      <c r="E3182" s="7"/>
      <c r="F3182" s="7"/>
      <c r="G3182" s="7"/>
    </row>
    <row r="3183" spans="1:7" x14ac:dyDescent="0.35">
      <c r="A3183" s="43"/>
      <c r="B3183" s="44"/>
      <c r="C3183" s="46"/>
      <c r="D3183" s="7"/>
      <c r="E3183" s="7"/>
      <c r="F3183" s="7"/>
      <c r="G3183" s="7"/>
    </row>
    <row r="3184" spans="1:7" x14ac:dyDescent="0.35">
      <c r="A3184" s="43"/>
      <c r="B3184" s="44"/>
      <c r="C3184" s="46"/>
      <c r="D3184" s="7"/>
      <c r="E3184" s="7"/>
      <c r="F3184" s="7"/>
      <c r="G3184" s="7"/>
    </row>
    <row r="3185" spans="1:7" x14ac:dyDescent="0.35">
      <c r="A3185" s="43"/>
      <c r="B3185" s="44"/>
      <c r="C3185" s="46"/>
      <c r="D3185" s="7"/>
      <c r="E3185" s="7"/>
      <c r="F3185" s="7"/>
      <c r="G3185" s="7"/>
    </row>
    <row r="3186" spans="1:7" x14ac:dyDescent="0.35">
      <c r="A3186" s="43"/>
      <c r="B3186" s="44"/>
      <c r="C3186" s="46"/>
      <c r="D3186" s="7"/>
      <c r="E3186" s="7"/>
      <c r="F3186" s="7"/>
      <c r="G3186" s="7"/>
    </row>
    <row r="3187" spans="1:7" x14ac:dyDescent="0.35">
      <c r="A3187" s="43"/>
      <c r="B3187" s="44"/>
      <c r="C3187" s="46"/>
      <c r="D3187" s="7"/>
      <c r="E3187" s="7"/>
      <c r="F3187" s="7"/>
      <c r="G3187" s="7"/>
    </row>
    <row r="3188" spans="1:7" x14ac:dyDescent="0.35">
      <c r="A3188" s="43"/>
      <c r="B3188" s="44"/>
      <c r="C3188" s="46"/>
      <c r="D3188" s="7"/>
      <c r="E3188" s="7"/>
      <c r="F3188" s="7"/>
      <c r="G3188" s="7"/>
    </row>
    <row r="3189" spans="1:7" x14ac:dyDescent="0.35">
      <c r="A3189" s="43"/>
      <c r="B3189" s="44"/>
      <c r="C3189" s="46"/>
      <c r="D3189" s="7"/>
      <c r="E3189" s="7"/>
      <c r="F3189" s="7"/>
      <c r="G3189" s="7"/>
    </row>
    <row r="3190" spans="1:7" x14ac:dyDescent="0.35">
      <c r="A3190" s="43"/>
      <c r="B3190" s="44"/>
      <c r="C3190" s="46"/>
      <c r="D3190" s="7"/>
      <c r="E3190" s="7"/>
      <c r="F3190" s="7"/>
      <c r="G3190" s="7"/>
    </row>
    <row r="3191" spans="1:7" x14ac:dyDescent="0.35">
      <c r="A3191" s="43"/>
      <c r="B3191" s="44"/>
      <c r="C3191" s="46"/>
      <c r="D3191" s="7"/>
      <c r="E3191" s="7"/>
      <c r="F3191" s="7"/>
      <c r="G3191" s="7"/>
    </row>
    <row r="3192" spans="1:7" x14ac:dyDescent="0.35">
      <c r="A3192" s="43"/>
      <c r="B3192" s="44"/>
      <c r="C3192" s="46"/>
      <c r="D3192" s="7"/>
      <c r="E3192" s="7"/>
      <c r="F3192" s="7"/>
      <c r="G3192" s="7"/>
    </row>
    <row r="3193" spans="1:7" x14ac:dyDescent="0.35">
      <c r="A3193" s="43"/>
      <c r="B3193" s="44"/>
      <c r="C3193" s="46"/>
      <c r="D3193" s="7"/>
      <c r="E3193" s="7"/>
      <c r="F3193" s="7"/>
      <c r="G3193" s="7"/>
    </row>
    <row r="3194" spans="1:7" x14ac:dyDescent="0.35">
      <c r="A3194" s="43"/>
      <c r="B3194" s="44"/>
      <c r="C3194" s="46"/>
      <c r="D3194" s="7"/>
      <c r="E3194" s="7"/>
      <c r="F3194" s="7"/>
      <c r="G3194" s="7"/>
    </row>
    <row r="3195" spans="1:7" x14ac:dyDescent="0.35">
      <c r="A3195" s="43"/>
      <c r="B3195" s="44"/>
      <c r="C3195" s="46"/>
      <c r="D3195" s="7"/>
      <c r="E3195" s="7"/>
      <c r="F3195" s="7"/>
      <c r="G3195" s="7"/>
    </row>
    <row r="3196" spans="1:7" x14ac:dyDescent="0.35">
      <c r="A3196" s="43"/>
      <c r="B3196" s="44"/>
      <c r="C3196" s="46"/>
      <c r="D3196" s="7"/>
      <c r="E3196" s="7"/>
      <c r="F3196" s="7"/>
      <c r="G3196" s="7"/>
    </row>
    <row r="3197" spans="1:7" x14ac:dyDescent="0.35">
      <c r="A3197" s="43"/>
      <c r="B3197" s="44"/>
      <c r="C3197" s="46"/>
      <c r="D3197" s="7"/>
      <c r="E3197" s="7"/>
      <c r="F3197" s="7"/>
      <c r="G3197" s="7"/>
    </row>
    <row r="3198" spans="1:7" x14ac:dyDescent="0.35">
      <c r="A3198" s="43"/>
      <c r="B3198" s="44"/>
      <c r="C3198" s="46"/>
      <c r="D3198" s="7"/>
      <c r="E3198" s="7"/>
      <c r="F3198" s="7"/>
      <c r="G3198" s="7"/>
    </row>
    <row r="3199" spans="1:7" x14ac:dyDescent="0.35">
      <c r="A3199" s="43"/>
      <c r="B3199" s="44"/>
      <c r="C3199" s="46"/>
      <c r="D3199" s="7"/>
      <c r="E3199" s="7"/>
      <c r="F3199" s="7"/>
      <c r="G3199" s="7"/>
    </row>
    <row r="3200" spans="1:7" x14ac:dyDescent="0.35">
      <c r="A3200" s="43"/>
      <c r="B3200" s="44"/>
      <c r="C3200" s="46"/>
      <c r="D3200" s="7"/>
      <c r="E3200" s="7"/>
      <c r="F3200" s="7"/>
      <c r="G3200" s="7"/>
    </row>
    <row r="3201" spans="1:7" x14ac:dyDescent="0.35">
      <c r="A3201" s="43"/>
      <c r="B3201" s="44"/>
      <c r="C3201" s="46"/>
      <c r="D3201" s="7"/>
      <c r="E3201" s="7"/>
      <c r="F3201" s="7"/>
      <c r="G3201" s="7"/>
    </row>
    <row r="3202" spans="1:7" x14ac:dyDescent="0.35">
      <c r="A3202" s="43"/>
      <c r="B3202" s="44"/>
      <c r="C3202" s="46"/>
      <c r="D3202" s="7"/>
      <c r="E3202" s="7"/>
      <c r="F3202" s="7"/>
      <c r="G3202" s="7"/>
    </row>
    <row r="3203" spans="1:7" x14ac:dyDescent="0.35">
      <c r="A3203" s="43"/>
      <c r="B3203" s="44"/>
      <c r="C3203" s="46"/>
      <c r="D3203" s="7"/>
      <c r="E3203" s="7"/>
      <c r="F3203" s="7"/>
      <c r="G3203" s="7"/>
    </row>
    <row r="3204" spans="1:7" x14ac:dyDescent="0.35">
      <c r="A3204" s="43"/>
      <c r="B3204" s="44"/>
      <c r="C3204" s="46"/>
      <c r="D3204" s="7"/>
      <c r="E3204" s="7"/>
      <c r="F3204" s="7"/>
      <c r="G3204" s="7"/>
    </row>
    <row r="3205" spans="1:7" x14ac:dyDescent="0.35">
      <c r="A3205" s="43"/>
      <c r="B3205" s="44"/>
      <c r="C3205" s="46"/>
      <c r="D3205" s="7"/>
      <c r="E3205" s="7"/>
      <c r="F3205" s="7"/>
      <c r="G3205" s="7"/>
    </row>
    <row r="3206" spans="1:7" x14ac:dyDescent="0.35">
      <c r="A3206" s="43"/>
      <c r="B3206" s="44"/>
      <c r="C3206" s="46"/>
      <c r="D3206" s="7"/>
      <c r="E3206" s="7"/>
      <c r="F3206" s="7"/>
      <c r="G3206" s="7"/>
    </row>
    <row r="3207" spans="1:7" x14ac:dyDescent="0.35">
      <c r="A3207" s="43"/>
      <c r="B3207" s="44"/>
      <c r="C3207" s="46"/>
      <c r="D3207" s="7"/>
      <c r="E3207" s="7"/>
      <c r="F3207" s="7"/>
      <c r="G3207" s="7"/>
    </row>
    <row r="3208" spans="1:7" x14ac:dyDescent="0.35">
      <c r="A3208" s="43"/>
      <c r="B3208" s="44"/>
      <c r="C3208" s="46"/>
      <c r="D3208" s="7"/>
      <c r="E3208" s="7"/>
      <c r="F3208" s="7"/>
      <c r="G3208" s="7"/>
    </row>
    <row r="3209" spans="1:7" x14ac:dyDescent="0.35">
      <c r="A3209" s="43"/>
      <c r="B3209" s="44"/>
      <c r="C3209" s="46"/>
      <c r="D3209" s="7"/>
      <c r="E3209" s="7"/>
      <c r="F3209" s="7"/>
      <c r="G3209" s="7"/>
    </row>
    <row r="3210" spans="1:7" x14ac:dyDescent="0.35">
      <c r="A3210" s="43"/>
      <c r="B3210" s="44"/>
      <c r="C3210" s="46"/>
      <c r="D3210" s="7"/>
      <c r="E3210" s="7"/>
      <c r="F3210" s="7"/>
      <c r="G3210" s="7"/>
    </row>
    <row r="3211" spans="1:7" x14ac:dyDescent="0.35">
      <c r="A3211" s="43"/>
      <c r="B3211" s="44"/>
      <c r="C3211" s="46"/>
      <c r="D3211" s="7"/>
      <c r="E3211" s="7"/>
      <c r="F3211" s="7"/>
      <c r="G3211" s="7"/>
    </row>
    <row r="3212" spans="1:7" x14ac:dyDescent="0.35">
      <c r="A3212" s="43"/>
      <c r="B3212" s="44"/>
      <c r="C3212" s="46"/>
      <c r="D3212" s="7"/>
      <c r="E3212" s="7"/>
      <c r="F3212" s="7"/>
      <c r="G3212" s="7"/>
    </row>
    <row r="3213" spans="1:7" x14ac:dyDescent="0.35">
      <c r="A3213" s="43"/>
      <c r="B3213" s="44"/>
      <c r="C3213" s="46"/>
      <c r="D3213" s="7"/>
      <c r="E3213" s="7"/>
      <c r="F3213" s="7"/>
      <c r="G3213" s="7"/>
    </row>
    <row r="3214" spans="1:7" x14ac:dyDescent="0.35">
      <c r="A3214" s="43"/>
      <c r="B3214" s="44"/>
      <c r="C3214" s="46"/>
      <c r="D3214" s="7"/>
      <c r="E3214" s="7"/>
      <c r="F3214" s="7"/>
      <c r="G3214" s="7"/>
    </row>
    <row r="3215" spans="1:7" x14ac:dyDescent="0.35">
      <c r="A3215" s="43"/>
      <c r="B3215" s="44"/>
      <c r="C3215" s="46"/>
      <c r="D3215" s="7"/>
      <c r="E3215" s="7"/>
      <c r="F3215" s="7"/>
      <c r="G3215" s="7"/>
    </row>
    <row r="3216" spans="1:7" x14ac:dyDescent="0.35">
      <c r="A3216" s="43"/>
      <c r="B3216" s="44"/>
      <c r="C3216" s="46"/>
      <c r="D3216" s="7"/>
      <c r="E3216" s="7"/>
      <c r="F3216" s="7"/>
      <c r="G3216" s="7"/>
    </row>
    <row r="3217" spans="1:7" x14ac:dyDescent="0.35">
      <c r="A3217" s="43"/>
      <c r="B3217" s="44"/>
      <c r="C3217" s="46"/>
      <c r="D3217" s="7"/>
      <c r="E3217" s="7"/>
      <c r="F3217" s="7"/>
      <c r="G3217" s="7"/>
    </row>
    <row r="3218" spans="1:7" x14ac:dyDescent="0.35">
      <c r="A3218" s="43"/>
      <c r="B3218" s="44"/>
      <c r="C3218" s="46"/>
      <c r="D3218" s="7"/>
      <c r="E3218" s="7"/>
      <c r="F3218" s="7"/>
      <c r="G3218" s="7"/>
    </row>
    <row r="3219" spans="1:7" x14ac:dyDescent="0.35">
      <c r="A3219" s="43"/>
      <c r="B3219" s="44"/>
      <c r="C3219" s="46"/>
      <c r="D3219" s="7"/>
      <c r="E3219" s="7"/>
      <c r="F3219" s="7"/>
      <c r="G3219" s="7"/>
    </row>
    <row r="3220" spans="1:7" x14ac:dyDescent="0.35">
      <c r="A3220" s="43"/>
      <c r="B3220" s="44"/>
      <c r="C3220" s="46"/>
      <c r="D3220" s="7"/>
      <c r="E3220" s="7"/>
      <c r="F3220" s="7"/>
      <c r="G3220" s="7"/>
    </row>
    <row r="3221" spans="1:7" x14ac:dyDescent="0.35">
      <c r="A3221" s="43"/>
      <c r="B3221" s="44"/>
      <c r="C3221" s="46"/>
      <c r="D3221" s="7"/>
      <c r="E3221" s="7"/>
      <c r="F3221" s="7"/>
      <c r="G3221" s="7"/>
    </row>
    <row r="3222" spans="1:7" x14ac:dyDescent="0.35">
      <c r="A3222" s="43"/>
      <c r="B3222" s="44"/>
      <c r="C3222" s="46"/>
      <c r="D3222" s="7"/>
      <c r="E3222" s="7"/>
      <c r="F3222" s="7"/>
      <c r="G3222" s="7"/>
    </row>
    <row r="3223" spans="1:7" x14ac:dyDescent="0.35">
      <c r="A3223" s="43"/>
      <c r="B3223" s="44"/>
      <c r="C3223" s="46"/>
      <c r="D3223" s="7"/>
      <c r="E3223" s="7"/>
      <c r="F3223" s="7"/>
      <c r="G3223" s="7"/>
    </row>
    <row r="3224" spans="1:7" x14ac:dyDescent="0.35">
      <c r="A3224" s="43"/>
      <c r="B3224" s="44"/>
      <c r="C3224" s="46"/>
      <c r="D3224" s="7"/>
      <c r="E3224" s="7"/>
      <c r="F3224" s="7"/>
      <c r="G3224" s="7"/>
    </row>
    <row r="3225" spans="1:7" x14ac:dyDescent="0.35">
      <c r="A3225" s="43"/>
      <c r="B3225" s="44"/>
      <c r="C3225" s="46"/>
      <c r="D3225" s="7"/>
      <c r="E3225" s="7"/>
      <c r="F3225" s="7"/>
      <c r="G3225" s="7"/>
    </row>
    <row r="3226" spans="1:7" x14ac:dyDescent="0.35">
      <c r="A3226" s="43"/>
      <c r="B3226" s="44"/>
      <c r="C3226" s="46"/>
      <c r="D3226" s="7"/>
      <c r="E3226" s="7"/>
      <c r="F3226" s="7"/>
      <c r="G3226" s="7"/>
    </row>
    <row r="3227" spans="1:7" x14ac:dyDescent="0.35">
      <c r="A3227" s="43"/>
      <c r="B3227" s="44"/>
      <c r="C3227" s="46"/>
      <c r="D3227" s="7"/>
      <c r="E3227" s="7"/>
      <c r="F3227" s="7"/>
      <c r="G3227" s="7"/>
    </row>
    <row r="3228" spans="1:7" x14ac:dyDescent="0.35">
      <c r="A3228" s="43"/>
      <c r="B3228" s="44"/>
      <c r="C3228" s="46"/>
      <c r="D3228" s="7"/>
      <c r="E3228" s="7"/>
      <c r="F3228" s="7"/>
      <c r="G3228" s="7"/>
    </row>
    <row r="3229" spans="1:7" x14ac:dyDescent="0.35">
      <c r="A3229" s="43"/>
      <c r="B3229" s="44"/>
      <c r="C3229" s="46"/>
      <c r="D3229" s="7"/>
      <c r="E3229" s="7"/>
      <c r="F3229" s="7"/>
      <c r="G3229" s="7"/>
    </row>
    <row r="3230" spans="1:7" x14ac:dyDescent="0.35">
      <c r="A3230" s="43"/>
      <c r="B3230" s="44"/>
      <c r="C3230" s="46"/>
      <c r="D3230" s="7"/>
      <c r="E3230" s="7"/>
      <c r="F3230" s="7"/>
      <c r="G3230" s="7"/>
    </row>
    <row r="3231" spans="1:7" x14ac:dyDescent="0.35">
      <c r="A3231" s="43"/>
      <c r="B3231" s="44"/>
      <c r="C3231" s="46"/>
      <c r="D3231" s="7"/>
      <c r="E3231" s="7"/>
      <c r="F3231" s="7"/>
      <c r="G3231" s="7"/>
    </row>
    <row r="3232" spans="1:7" x14ac:dyDescent="0.35">
      <c r="A3232" s="43"/>
      <c r="B3232" s="44"/>
      <c r="C3232" s="46"/>
      <c r="D3232" s="7"/>
      <c r="E3232" s="7"/>
      <c r="F3232" s="7"/>
      <c r="G3232" s="7"/>
    </row>
    <row r="3233" spans="1:7" x14ac:dyDescent="0.35">
      <c r="A3233" s="43"/>
      <c r="B3233" s="44"/>
      <c r="C3233" s="46"/>
      <c r="D3233" s="7"/>
      <c r="E3233" s="7"/>
      <c r="F3233" s="7"/>
      <c r="G3233" s="7"/>
    </row>
    <row r="3234" spans="1:7" x14ac:dyDescent="0.35">
      <c r="A3234" s="43"/>
      <c r="B3234" s="44"/>
      <c r="C3234" s="46"/>
      <c r="D3234" s="7"/>
      <c r="E3234" s="7"/>
      <c r="F3234" s="7"/>
      <c r="G3234" s="7"/>
    </row>
    <row r="3235" spans="1:7" x14ac:dyDescent="0.35">
      <c r="A3235" s="43"/>
      <c r="B3235" s="44"/>
      <c r="C3235" s="46"/>
      <c r="D3235" s="7"/>
      <c r="E3235" s="7"/>
      <c r="F3235" s="7"/>
      <c r="G3235" s="7"/>
    </row>
    <row r="3236" spans="1:7" x14ac:dyDescent="0.35">
      <c r="A3236" s="43"/>
      <c r="B3236" s="44"/>
      <c r="C3236" s="46"/>
      <c r="D3236" s="7"/>
      <c r="E3236" s="7"/>
      <c r="F3236" s="7"/>
      <c r="G3236" s="7"/>
    </row>
    <row r="3237" spans="1:7" x14ac:dyDescent="0.35">
      <c r="A3237" s="43"/>
      <c r="B3237" s="44"/>
      <c r="C3237" s="46"/>
      <c r="D3237" s="7"/>
      <c r="E3237" s="7"/>
      <c r="F3237" s="7"/>
      <c r="G3237" s="7"/>
    </row>
    <row r="3238" spans="1:7" x14ac:dyDescent="0.35">
      <c r="A3238" s="43"/>
      <c r="B3238" s="44"/>
      <c r="C3238" s="46"/>
      <c r="D3238" s="7"/>
      <c r="E3238" s="7"/>
      <c r="F3238" s="7"/>
      <c r="G3238" s="7"/>
    </row>
    <row r="3239" spans="1:7" x14ac:dyDescent="0.35">
      <c r="A3239" s="43"/>
      <c r="B3239" s="44"/>
      <c r="C3239" s="46"/>
      <c r="D3239" s="7"/>
      <c r="E3239" s="7"/>
      <c r="F3239" s="7"/>
      <c r="G3239" s="7"/>
    </row>
    <row r="3240" spans="1:7" x14ac:dyDescent="0.35">
      <c r="A3240" s="43"/>
      <c r="B3240" s="44"/>
      <c r="C3240" s="46"/>
      <c r="D3240" s="7"/>
      <c r="E3240" s="7"/>
      <c r="F3240" s="7"/>
      <c r="G3240" s="7"/>
    </row>
    <row r="3241" spans="1:7" x14ac:dyDescent="0.35">
      <c r="A3241" s="43"/>
      <c r="B3241" s="44"/>
      <c r="C3241" s="46"/>
      <c r="D3241" s="7"/>
      <c r="E3241" s="7"/>
      <c r="F3241" s="7"/>
      <c r="G3241" s="7"/>
    </row>
    <row r="3242" spans="1:7" x14ac:dyDescent="0.35">
      <c r="A3242" s="43"/>
      <c r="B3242" s="44"/>
      <c r="C3242" s="46"/>
      <c r="D3242" s="7"/>
      <c r="E3242" s="7"/>
      <c r="F3242" s="7"/>
      <c r="G3242" s="7"/>
    </row>
    <row r="3243" spans="1:7" x14ac:dyDescent="0.35">
      <c r="A3243" s="43"/>
      <c r="B3243" s="44"/>
      <c r="C3243" s="46"/>
      <c r="D3243" s="7"/>
      <c r="E3243" s="7"/>
      <c r="F3243" s="7"/>
      <c r="G3243" s="7"/>
    </row>
    <row r="3244" spans="1:7" x14ac:dyDescent="0.35">
      <c r="A3244" s="43"/>
      <c r="B3244" s="44"/>
      <c r="C3244" s="46"/>
      <c r="D3244" s="7"/>
      <c r="E3244" s="7"/>
      <c r="F3244" s="7"/>
      <c r="G3244" s="7"/>
    </row>
    <row r="3245" spans="1:7" x14ac:dyDescent="0.35">
      <c r="A3245" s="43"/>
      <c r="B3245" s="44"/>
      <c r="C3245" s="46"/>
      <c r="D3245" s="7"/>
      <c r="E3245" s="7"/>
      <c r="F3245" s="7"/>
      <c r="G3245" s="7"/>
    </row>
    <row r="3246" spans="1:7" x14ac:dyDescent="0.35">
      <c r="A3246" s="43"/>
      <c r="B3246" s="44"/>
      <c r="C3246" s="46"/>
      <c r="D3246" s="7"/>
      <c r="E3246" s="7"/>
      <c r="F3246" s="7"/>
      <c r="G3246" s="7"/>
    </row>
    <row r="3247" spans="1:7" x14ac:dyDescent="0.35">
      <c r="A3247" s="43"/>
      <c r="B3247" s="44"/>
      <c r="C3247" s="46"/>
      <c r="D3247" s="7"/>
      <c r="E3247" s="7"/>
      <c r="F3247" s="7"/>
      <c r="G3247" s="7"/>
    </row>
    <row r="3248" spans="1:7" x14ac:dyDescent="0.35">
      <c r="A3248" s="43"/>
      <c r="B3248" s="44"/>
      <c r="C3248" s="46"/>
      <c r="D3248" s="7"/>
      <c r="E3248" s="7"/>
      <c r="F3248" s="7"/>
      <c r="G3248" s="7"/>
    </row>
    <row r="3249" spans="1:7" x14ac:dyDescent="0.35">
      <c r="A3249" s="43"/>
      <c r="B3249" s="44"/>
      <c r="C3249" s="46"/>
      <c r="D3249" s="7"/>
      <c r="E3249" s="7"/>
      <c r="F3249" s="7"/>
      <c r="G3249" s="7"/>
    </row>
    <row r="3250" spans="1:7" x14ac:dyDescent="0.35">
      <c r="A3250" s="43"/>
      <c r="B3250" s="44"/>
      <c r="C3250" s="46"/>
      <c r="D3250" s="7"/>
      <c r="E3250" s="7"/>
      <c r="F3250" s="7"/>
      <c r="G3250" s="7"/>
    </row>
    <row r="3251" spans="1:7" x14ac:dyDescent="0.35">
      <c r="A3251" s="43"/>
      <c r="B3251" s="44"/>
      <c r="C3251" s="46"/>
      <c r="D3251" s="7"/>
      <c r="E3251" s="7"/>
      <c r="F3251" s="7"/>
      <c r="G3251" s="7"/>
    </row>
    <row r="3252" spans="1:7" x14ac:dyDescent="0.35">
      <c r="A3252" s="43"/>
      <c r="B3252" s="44"/>
      <c r="C3252" s="46"/>
      <c r="D3252" s="7"/>
      <c r="E3252" s="7"/>
      <c r="F3252" s="7"/>
      <c r="G3252" s="7"/>
    </row>
    <row r="3253" spans="1:7" x14ac:dyDescent="0.35">
      <c r="A3253" s="43"/>
      <c r="B3253" s="44"/>
      <c r="C3253" s="46"/>
      <c r="D3253" s="7"/>
      <c r="E3253" s="7"/>
      <c r="F3253" s="7"/>
      <c r="G3253" s="7"/>
    </row>
    <row r="3254" spans="1:7" x14ac:dyDescent="0.35">
      <c r="A3254" s="43"/>
      <c r="B3254" s="44"/>
      <c r="C3254" s="46"/>
      <c r="D3254" s="7"/>
      <c r="E3254" s="7"/>
      <c r="F3254" s="7"/>
      <c r="G3254" s="7"/>
    </row>
    <row r="3255" spans="1:7" x14ac:dyDescent="0.35">
      <c r="A3255" s="43"/>
      <c r="B3255" s="44"/>
      <c r="C3255" s="46"/>
      <c r="D3255" s="7"/>
      <c r="E3255" s="7"/>
      <c r="F3255" s="7"/>
      <c r="G3255" s="7"/>
    </row>
    <row r="3256" spans="1:7" x14ac:dyDescent="0.35">
      <c r="A3256" s="43"/>
      <c r="B3256" s="44"/>
      <c r="C3256" s="46"/>
      <c r="D3256" s="7"/>
      <c r="E3256" s="7"/>
      <c r="F3256" s="7"/>
      <c r="G3256" s="7"/>
    </row>
    <row r="3257" spans="1:7" x14ac:dyDescent="0.35">
      <c r="A3257" s="43"/>
      <c r="B3257" s="44"/>
      <c r="C3257" s="46"/>
      <c r="D3257" s="7"/>
      <c r="E3257" s="7"/>
      <c r="F3257" s="7"/>
      <c r="G3257" s="7"/>
    </row>
    <row r="3258" spans="1:7" x14ac:dyDescent="0.35">
      <c r="A3258" s="43"/>
      <c r="B3258" s="44"/>
      <c r="C3258" s="46"/>
      <c r="D3258" s="7"/>
      <c r="E3258" s="7"/>
      <c r="F3258" s="7"/>
      <c r="G3258" s="7"/>
    </row>
    <row r="3259" spans="1:7" x14ac:dyDescent="0.35">
      <c r="A3259" s="43"/>
      <c r="B3259" s="44"/>
      <c r="C3259" s="46"/>
      <c r="D3259" s="7"/>
      <c r="E3259" s="7"/>
      <c r="F3259" s="7"/>
      <c r="G3259" s="7"/>
    </row>
    <row r="3260" spans="1:7" x14ac:dyDescent="0.35">
      <c r="A3260" s="43"/>
      <c r="B3260" s="44"/>
      <c r="C3260" s="46"/>
      <c r="D3260" s="7"/>
      <c r="E3260" s="7"/>
      <c r="F3260" s="7"/>
      <c r="G3260" s="7"/>
    </row>
    <row r="3261" spans="1:7" x14ac:dyDescent="0.35">
      <c r="A3261" s="43"/>
      <c r="B3261" s="44"/>
      <c r="C3261" s="46"/>
      <c r="D3261" s="7"/>
      <c r="E3261" s="7"/>
      <c r="F3261" s="7"/>
      <c r="G3261" s="7"/>
    </row>
    <row r="3262" spans="1:7" x14ac:dyDescent="0.35">
      <c r="A3262" s="43"/>
      <c r="B3262" s="44"/>
      <c r="C3262" s="46"/>
      <c r="D3262" s="7"/>
      <c r="E3262" s="7"/>
      <c r="F3262" s="7"/>
      <c r="G3262" s="7"/>
    </row>
    <row r="3263" spans="1:7" x14ac:dyDescent="0.35">
      <c r="A3263" s="43"/>
      <c r="B3263" s="44"/>
      <c r="C3263" s="46"/>
      <c r="D3263" s="7"/>
      <c r="E3263" s="7"/>
      <c r="F3263" s="7"/>
      <c r="G3263" s="7"/>
    </row>
    <row r="3264" spans="1:7" x14ac:dyDescent="0.35">
      <c r="A3264" s="43"/>
      <c r="B3264" s="44"/>
      <c r="C3264" s="46"/>
      <c r="D3264" s="7"/>
      <c r="E3264" s="7"/>
      <c r="F3264" s="7"/>
      <c r="G3264" s="7"/>
    </row>
    <row r="3265" spans="1:7" x14ac:dyDescent="0.35">
      <c r="A3265" s="43"/>
      <c r="B3265" s="44"/>
      <c r="C3265" s="46"/>
      <c r="D3265" s="7"/>
      <c r="E3265" s="7"/>
      <c r="F3265" s="7"/>
      <c r="G3265" s="7"/>
    </row>
    <row r="3266" spans="1:7" x14ac:dyDescent="0.35">
      <c r="A3266" s="43"/>
      <c r="B3266" s="44"/>
      <c r="C3266" s="46"/>
      <c r="D3266" s="7"/>
      <c r="E3266" s="7"/>
      <c r="F3266" s="7"/>
      <c r="G3266" s="7"/>
    </row>
    <row r="3267" spans="1:7" x14ac:dyDescent="0.35">
      <c r="A3267" s="43"/>
      <c r="B3267" s="44"/>
      <c r="C3267" s="46"/>
      <c r="D3267" s="7"/>
      <c r="E3267" s="7"/>
      <c r="F3267" s="7"/>
      <c r="G3267" s="7"/>
    </row>
    <row r="3268" spans="1:7" x14ac:dyDescent="0.35">
      <c r="A3268" s="43"/>
      <c r="B3268" s="44"/>
      <c r="C3268" s="46"/>
      <c r="D3268" s="7"/>
      <c r="E3268" s="7"/>
      <c r="F3268" s="7"/>
      <c r="G3268" s="7"/>
    </row>
    <row r="3269" spans="1:7" x14ac:dyDescent="0.35">
      <c r="A3269" s="43"/>
      <c r="B3269" s="44"/>
      <c r="C3269" s="46"/>
      <c r="D3269" s="7"/>
      <c r="E3269" s="7"/>
      <c r="F3269" s="7"/>
      <c r="G3269" s="7"/>
    </row>
    <row r="3270" spans="1:7" x14ac:dyDescent="0.35">
      <c r="A3270" s="43"/>
      <c r="B3270" s="44"/>
      <c r="C3270" s="46"/>
      <c r="D3270" s="7"/>
      <c r="E3270" s="7"/>
      <c r="F3270" s="7"/>
      <c r="G3270" s="7"/>
    </row>
    <row r="3271" spans="1:7" x14ac:dyDescent="0.35">
      <c r="A3271" s="43"/>
      <c r="B3271" s="44"/>
      <c r="C3271" s="46"/>
      <c r="D3271" s="7"/>
      <c r="E3271" s="7"/>
      <c r="F3271" s="7"/>
      <c r="G3271" s="7"/>
    </row>
    <row r="3272" spans="1:7" x14ac:dyDescent="0.35">
      <c r="A3272" s="43"/>
      <c r="B3272" s="44"/>
      <c r="C3272" s="46"/>
      <c r="D3272" s="7"/>
      <c r="E3272" s="7"/>
      <c r="F3272" s="7"/>
      <c r="G3272" s="7"/>
    </row>
    <row r="3273" spans="1:7" x14ac:dyDescent="0.35">
      <c r="A3273" s="43"/>
      <c r="B3273" s="44"/>
      <c r="C3273" s="46"/>
      <c r="D3273" s="7"/>
      <c r="E3273" s="7"/>
      <c r="F3273" s="7"/>
      <c r="G3273" s="7"/>
    </row>
    <row r="3274" spans="1:7" x14ac:dyDescent="0.35">
      <c r="A3274" s="43"/>
      <c r="B3274" s="44"/>
      <c r="C3274" s="46"/>
      <c r="D3274" s="7"/>
      <c r="E3274" s="7"/>
      <c r="F3274" s="7"/>
      <c r="G3274" s="7"/>
    </row>
    <row r="3275" spans="1:7" x14ac:dyDescent="0.35">
      <c r="A3275" s="43"/>
      <c r="B3275" s="44"/>
      <c r="C3275" s="46"/>
      <c r="D3275" s="7"/>
      <c r="E3275" s="7"/>
      <c r="F3275" s="7"/>
      <c r="G3275" s="7"/>
    </row>
    <row r="3276" spans="1:7" x14ac:dyDescent="0.35">
      <c r="A3276" s="43"/>
      <c r="B3276" s="44"/>
      <c r="C3276" s="46"/>
      <c r="D3276" s="7"/>
      <c r="E3276" s="7"/>
      <c r="F3276" s="7"/>
      <c r="G3276" s="7"/>
    </row>
    <row r="3277" spans="1:7" x14ac:dyDescent="0.35">
      <c r="A3277" s="43"/>
      <c r="B3277" s="44"/>
      <c r="C3277" s="46"/>
      <c r="D3277" s="7"/>
      <c r="E3277" s="7"/>
      <c r="F3277" s="7"/>
      <c r="G3277" s="7"/>
    </row>
    <row r="3278" spans="1:7" x14ac:dyDescent="0.35">
      <c r="A3278" s="43"/>
      <c r="B3278" s="44"/>
      <c r="C3278" s="46"/>
      <c r="D3278" s="7"/>
      <c r="E3278" s="7"/>
      <c r="F3278" s="7"/>
      <c r="G3278" s="7"/>
    </row>
    <row r="3279" spans="1:7" x14ac:dyDescent="0.35">
      <c r="A3279" s="43"/>
      <c r="B3279" s="44"/>
      <c r="C3279" s="46"/>
      <c r="D3279" s="7"/>
      <c r="E3279" s="7"/>
      <c r="F3279" s="7"/>
      <c r="G3279" s="7"/>
    </row>
    <row r="3280" spans="1:7" x14ac:dyDescent="0.35">
      <c r="A3280" s="43"/>
      <c r="B3280" s="44"/>
      <c r="C3280" s="46"/>
      <c r="D3280" s="7"/>
      <c r="E3280" s="7"/>
      <c r="F3280" s="7"/>
      <c r="G3280" s="7"/>
    </row>
    <row r="3281" spans="1:7" x14ac:dyDescent="0.35">
      <c r="A3281" s="43"/>
      <c r="B3281" s="44"/>
      <c r="C3281" s="46"/>
      <c r="D3281" s="7"/>
      <c r="E3281" s="7"/>
      <c r="F3281" s="7"/>
      <c r="G3281" s="7"/>
    </row>
    <row r="3282" spans="1:7" x14ac:dyDescent="0.35">
      <c r="A3282" s="43"/>
      <c r="B3282" s="44"/>
      <c r="C3282" s="46"/>
      <c r="D3282" s="7"/>
      <c r="E3282" s="7"/>
      <c r="F3282" s="7"/>
      <c r="G3282" s="7"/>
    </row>
    <row r="3283" spans="1:7" x14ac:dyDescent="0.35">
      <c r="A3283" s="43"/>
      <c r="B3283" s="44"/>
      <c r="C3283" s="46"/>
      <c r="D3283" s="7"/>
      <c r="E3283" s="7"/>
      <c r="F3283" s="7"/>
      <c r="G3283" s="7"/>
    </row>
    <row r="3284" spans="1:7" x14ac:dyDescent="0.35">
      <c r="A3284" s="43"/>
      <c r="B3284" s="44"/>
      <c r="C3284" s="46"/>
      <c r="D3284" s="7"/>
      <c r="E3284" s="7"/>
      <c r="F3284" s="7"/>
      <c r="G3284" s="7"/>
    </row>
    <row r="3285" spans="1:7" x14ac:dyDescent="0.35">
      <c r="A3285" s="43"/>
      <c r="B3285" s="44"/>
      <c r="C3285" s="46"/>
      <c r="D3285" s="7"/>
      <c r="E3285" s="7"/>
      <c r="F3285" s="7"/>
      <c r="G3285" s="7"/>
    </row>
    <row r="3286" spans="1:7" x14ac:dyDescent="0.35">
      <c r="A3286" s="43"/>
      <c r="B3286" s="44"/>
      <c r="C3286" s="46"/>
      <c r="D3286" s="7"/>
      <c r="E3286" s="7"/>
      <c r="F3286" s="7"/>
      <c r="G3286" s="7"/>
    </row>
    <row r="3287" spans="1:7" x14ac:dyDescent="0.35">
      <c r="A3287" s="43"/>
      <c r="B3287" s="44"/>
      <c r="C3287" s="46"/>
      <c r="D3287" s="7"/>
      <c r="E3287" s="7"/>
      <c r="F3287" s="7"/>
      <c r="G3287" s="7"/>
    </row>
    <row r="3288" spans="1:7" x14ac:dyDescent="0.35">
      <c r="A3288" s="43"/>
      <c r="B3288" s="44"/>
      <c r="C3288" s="46"/>
      <c r="D3288" s="7"/>
      <c r="E3288" s="7"/>
      <c r="F3288" s="7"/>
      <c r="G3288" s="7"/>
    </row>
    <row r="3289" spans="1:7" x14ac:dyDescent="0.35">
      <c r="A3289" s="43"/>
      <c r="B3289" s="44"/>
      <c r="C3289" s="46"/>
      <c r="D3289" s="7"/>
      <c r="E3289" s="7"/>
      <c r="F3289" s="7"/>
      <c r="G3289" s="7"/>
    </row>
    <row r="3290" spans="1:7" x14ac:dyDescent="0.35">
      <c r="A3290" s="43"/>
      <c r="B3290" s="44"/>
      <c r="C3290" s="46"/>
      <c r="D3290" s="7"/>
      <c r="E3290" s="7"/>
      <c r="F3290" s="7"/>
      <c r="G3290" s="7"/>
    </row>
    <row r="3291" spans="1:7" x14ac:dyDescent="0.35">
      <c r="A3291" s="43"/>
      <c r="B3291" s="44"/>
      <c r="C3291" s="46"/>
      <c r="D3291" s="7"/>
      <c r="E3291" s="7"/>
      <c r="F3291" s="7"/>
      <c r="G3291" s="7"/>
    </row>
    <row r="3292" spans="1:7" x14ac:dyDescent="0.35">
      <c r="A3292" s="43"/>
      <c r="B3292" s="44"/>
      <c r="C3292" s="46"/>
      <c r="D3292" s="7"/>
      <c r="E3292" s="7"/>
      <c r="F3292" s="7"/>
      <c r="G3292" s="7"/>
    </row>
    <row r="3293" spans="1:7" x14ac:dyDescent="0.35">
      <c r="A3293" s="43"/>
      <c r="B3293" s="44"/>
      <c r="C3293" s="46"/>
      <c r="D3293" s="7"/>
      <c r="E3293" s="7"/>
      <c r="F3293" s="7"/>
      <c r="G3293" s="7"/>
    </row>
    <row r="3294" spans="1:7" x14ac:dyDescent="0.35">
      <c r="A3294" s="43"/>
      <c r="B3294" s="44"/>
      <c r="C3294" s="46"/>
      <c r="D3294" s="7"/>
      <c r="E3294" s="7"/>
      <c r="F3294" s="7"/>
      <c r="G3294" s="7"/>
    </row>
    <row r="3295" spans="1:7" x14ac:dyDescent="0.35">
      <c r="A3295" s="43"/>
      <c r="B3295" s="44"/>
      <c r="C3295" s="46"/>
      <c r="D3295" s="7"/>
      <c r="E3295" s="7"/>
      <c r="F3295" s="7"/>
      <c r="G3295" s="7"/>
    </row>
    <row r="3296" spans="1:7" x14ac:dyDescent="0.35">
      <c r="A3296" s="43"/>
      <c r="B3296" s="44"/>
      <c r="C3296" s="46"/>
      <c r="D3296" s="7"/>
      <c r="E3296" s="7"/>
      <c r="F3296" s="7"/>
      <c r="G3296" s="7"/>
    </row>
    <row r="3297" spans="1:7" x14ac:dyDescent="0.35">
      <c r="A3297" s="43"/>
      <c r="B3297" s="44"/>
      <c r="C3297" s="46"/>
      <c r="D3297" s="7"/>
      <c r="E3297" s="7"/>
      <c r="F3297" s="7"/>
      <c r="G3297" s="7"/>
    </row>
    <row r="3298" spans="1:7" x14ac:dyDescent="0.35">
      <c r="A3298" s="43"/>
      <c r="B3298" s="44"/>
      <c r="C3298" s="46"/>
      <c r="D3298" s="7"/>
      <c r="E3298" s="7"/>
      <c r="F3298" s="7"/>
      <c r="G3298" s="7"/>
    </row>
    <row r="3299" spans="1:7" x14ac:dyDescent="0.35">
      <c r="A3299" s="43"/>
      <c r="B3299" s="44"/>
      <c r="C3299" s="46"/>
      <c r="D3299" s="7"/>
      <c r="E3299" s="7"/>
      <c r="F3299" s="7"/>
      <c r="G3299" s="7"/>
    </row>
    <row r="3300" spans="1:7" x14ac:dyDescent="0.35">
      <c r="A3300" s="43"/>
      <c r="B3300" s="44"/>
      <c r="C3300" s="46"/>
      <c r="D3300" s="7"/>
      <c r="E3300" s="7"/>
      <c r="F3300" s="7"/>
      <c r="G3300" s="7"/>
    </row>
    <row r="3301" spans="1:7" x14ac:dyDescent="0.35">
      <c r="A3301" s="43"/>
      <c r="B3301" s="44"/>
      <c r="C3301" s="46"/>
      <c r="D3301" s="7"/>
      <c r="E3301" s="7"/>
      <c r="F3301" s="7"/>
      <c r="G3301" s="7"/>
    </row>
    <row r="3302" spans="1:7" x14ac:dyDescent="0.35">
      <c r="A3302" s="43"/>
      <c r="B3302" s="44"/>
      <c r="C3302" s="46"/>
      <c r="D3302" s="7"/>
      <c r="E3302" s="7"/>
      <c r="F3302" s="7"/>
      <c r="G3302" s="7"/>
    </row>
    <row r="3303" spans="1:7" x14ac:dyDescent="0.35">
      <c r="A3303" s="43"/>
      <c r="B3303" s="44"/>
      <c r="C3303" s="46"/>
      <c r="D3303" s="7"/>
      <c r="E3303" s="7"/>
      <c r="F3303" s="7"/>
      <c r="G3303" s="7"/>
    </row>
    <row r="3304" spans="1:7" x14ac:dyDescent="0.35">
      <c r="A3304" s="43"/>
      <c r="B3304" s="44"/>
      <c r="C3304" s="46"/>
      <c r="D3304" s="7"/>
      <c r="E3304" s="7"/>
      <c r="F3304" s="7"/>
      <c r="G3304" s="7"/>
    </row>
    <row r="3305" spans="1:7" x14ac:dyDescent="0.35">
      <c r="A3305" s="43"/>
      <c r="B3305" s="44"/>
      <c r="C3305" s="46"/>
      <c r="D3305" s="7"/>
      <c r="E3305" s="7"/>
      <c r="F3305" s="7"/>
      <c r="G3305" s="7"/>
    </row>
    <row r="3306" spans="1:7" x14ac:dyDescent="0.35">
      <c r="A3306" s="43"/>
      <c r="B3306" s="44"/>
      <c r="C3306" s="46"/>
      <c r="D3306" s="7"/>
      <c r="E3306" s="7"/>
      <c r="F3306" s="7"/>
      <c r="G3306" s="7"/>
    </row>
    <row r="3307" spans="1:7" x14ac:dyDescent="0.35">
      <c r="A3307" s="43"/>
      <c r="B3307" s="44"/>
      <c r="C3307" s="46"/>
      <c r="D3307" s="7"/>
      <c r="E3307" s="7"/>
      <c r="F3307" s="7"/>
      <c r="G3307" s="7"/>
    </row>
    <row r="3308" spans="1:7" x14ac:dyDescent="0.35">
      <c r="A3308" s="43"/>
      <c r="B3308" s="44"/>
      <c r="C3308" s="46"/>
      <c r="D3308" s="7"/>
      <c r="E3308" s="7"/>
      <c r="F3308" s="7"/>
      <c r="G3308" s="7"/>
    </row>
    <row r="3309" spans="1:7" x14ac:dyDescent="0.35">
      <c r="A3309" s="43"/>
      <c r="B3309" s="44"/>
      <c r="C3309" s="46"/>
      <c r="D3309" s="7"/>
      <c r="E3309" s="7"/>
      <c r="F3309" s="7"/>
      <c r="G3309" s="7"/>
    </row>
    <row r="3310" spans="1:7" x14ac:dyDescent="0.35">
      <c r="A3310" s="43"/>
      <c r="B3310" s="44"/>
      <c r="C3310" s="46"/>
      <c r="D3310" s="7"/>
      <c r="E3310" s="7"/>
      <c r="F3310" s="7"/>
      <c r="G3310" s="7"/>
    </row>
    <row r="3311" spans="1:7" x14ac:dyDescent="0.35">
      <c r="A3311" s="43"/>
      <c r="B3311" s="44"/>
      <c r="C3311" s="46"/>
      <c r="D3311" s="7"/>
      <c r="E3311" s="7"/>
      <c r="F3311" s="7"/>
      <c r="G3311" s="7"/>
    </row>
    <row r="3312" spans="1:7" x14ac:dyDescent="0.35">
      <c r="A3312" s="43"/>
      <c r="B3312" s="44"/>
      <c r="C3312" s="46"/>
      <c r="D3312" s="7"/>
      <c r="E3312" s="7"/>
      <c r="F3312" s="7"/>
      <c r="G3312" s="7"/>
    </row>
    <row r="3313" spans="1:7" x14ac:dyDescent="0.35">
      <c r="A3313" s="43"/>
      <c r="B3313" s="44"/>
      <c r="C3313" s="46"/>
      <c r="D3313" s="7"/>
      <c r="E3313" s="7"/>
      <c r="F3313" s="7"/>
      <c r="G3313" s="7"/>
    </row>
    <row r="3314" spans="1:7" x14ac:dyDescent="0.35">
      <c r="A3314" s="43"/>
      <c r="B3314" s="44"/>
      <c r="C3314" s="46"/>
      <c r="D3314" s="7"/>
      <c r="E3314" s="7"/>
      <c r="F3314" s="7"/>
      <c r="G3314" s="7"/>
    </row>
    <row r="3315" spans="1:7" x14ac:dyDescent="0.35">
      <c r="A3315" s="43"/>
      <c r="B3315" s="44"/>
      <c r="C3315" s="46"/>
      <c r="D3315" s="7"/>
      <c r="E3315" s="7"/>
      <c r="F3315" s="7"/>
      <c r="G3315" s="7"/>
    </row>
    <row r="3316" spans="1:7" x14ac:dyDescent="0.35">
      <c r="A3316" s="43"/>
      <c r="B3316" s="44"/>
      <c r="C3316" s="46"/>
      <c r="D3316" s="7"/>
      <c r="E3316" s="7"/>
      <c r="F3316" s="7"/>
      <c r="G3316" s="7"/>
    </row>
    <row r="3317" spans="1:7" x14ac:dyDescent="0.35">
      <c r="A3317" s="43"/>
      <c r="B3317" s="44"/>
      <c r="C3317" s="46"/>
      <c r="D3317" s="7"/>
      <c r="E3317" s="7"/>
      <c r="F3317" s="7"/>
      <c r="G3317" s="7"/>
    </row>
    <row r="3318" spans="1:7" x14ac:dyDescent="0.35">
      <c r="A3318" s="43"/>
      <c r="B3318" s="44"/>
      <c r="C3318" s="46"/>
      <c r="D3318" s="7"/>
      <c r="E3318" s="7"/>
      <c r="F3318" s="7"/>
      <c r="G3318" s="7"/>
    </row>
    <row r="3319" spans="1:7" x14ac:dyDescent="0.35">
      <c r="A3319" s="43"/>
      <c r="B3319" s="44"/>
      <c r="C3319" s="46"/>
      <c r="D3319" s="7"/>
      <c r="E3319" s="7"/>
      <c r="F3319" s="7"/>
      <c r="G3319" s="7"/>
    </row>
    <row r="3320" spans="1:7" x14ac:dyDescent="0.35">
      <c r="A3320" s="43"/>
      <c r="B3320" s="44"/>
      <c r="C3320" s="46"/>
      <c r="D3320" s="7"/>
      <c r="E3320" s="7"/>
      <c r="F3320" s="7"/>
      <c r="G3320" s="7"/>
    </row>
    <row r="3321" spans="1:7" x14ac:dyDescent="0.35">
      <c r="A3321" s="43"/>
      <c r="B3321" s="44"/>
      <c r="C3321" s="46"/>
      <c r="D3321" s="7"/>
      <c r="E3321" s="7"/>
      <c r="F3321" s="7"/>
      <c r="G3321" s="7"/>
    </row>
    <row r="3322" spans="1:7" x14ac:dyDescent="0.35">
      <c r="A3322" s="43"/>
      <c r="B3322" s="44"/>
      <c r="C3322" s="46"/>
      <c r="D3322" s="7"/>
      <c r="E3322" s="7"/>
      <c r="F3322" s="7"/>
      <c r="G3322" s="7"/>
    </row>
    <row r="3323" spans="1:7" x14ac:dyDescent="0.35">
      <c r="A3323" s="43"/>
      <c r="B3323" s="44"/>
      <c r="C3323" s="46"/>
      <c r="D3323" s="7"/>
      <c r="E3323" s="7"/>
      <c r="F3323" s="7"/>
      <c r="G3323" s="7"/>
    </row>
    <row r="3324" spans="1:7" x14ac:dyDescent="0.35">
      <c r="A3324" s="43"/>
      <c r="B3324" s="44"/>
      <c r="C3324" s="46"/>
      <c r="D3324" s="7"/>
      <c r="E3324" s="7"/>
      <c r="F3324" s="7"/>
      <c r="G3324" s="7"/>
    </row>
    <row r="3325" spans="1:7" x14ac:dyDescent="0.35">
      <c r="A3325" s="43"/>
      <c r="B3325" s="44"/>
      <c r="C3325" s="46"/>
      <c r="D3325" s="7"/>
      <c r="E3325" s="7"/>
      <c r="F3325" s="7"/>
      <c r="G3325" s="7"/>
    </row>
    <row r="3326" spans="1:7" x14ac:dyDescent="0.35">
      <c r="A3326" s="43"/>
      <c r="B3326" s="44"/>
      <c r="C3326" s="46"/>
      <c r="D3326" s="7"/>
      <c r="E3326" s="7"/>
      <c r="F3326" s="7"/>
      <c r="G3326" s="7"/>
    </row>
    <row r="3327" spans="1:7" x14ac:dyDescent="0.35">
      <c r="A3327" s="43"/>
      <c r="B3327" s="44"/>
      <c r="C3327" s="46"/>
      <c r="D3327" s="7"/>
      <c r="E3327" s="7"/>
      <c r="F3327" s="7"/>
      <c r="G3327" s="7"/>
    </row>
    <row r="3328" spans="1:7" x14ac:dyDescent="0.35">
      <c r="A3328" s="43"/>
      <c r="B3328" s="44"/>
      <c r="C3328" s="46"/>
      <c r="D3328" s="7"/>
      <c r="E3328" s="7"/>
      <c r="F3328" s="7"/>
      <c r="G3328" s="7"/>
    </row>
    <row r="3329" spans="1:7" x14ac:dyDescent="0.35">
      <c r="A3329" s="43"/>
      <c r="B3329" s="44"/>
      <c r="C3329" s="46"/>
      <c r="D3329" s="7"/>
      <c r="E3329" s="7"/>
      <c r="F3329" s="7"/>
      <c r="G3329" s="7"/>
    </row>
    <row r="3330" spans="1:7" x14ac:dyDescent="0.35">
      <c r="A3330" s="43"/>
      <c r="B3330" s="44"/>
      <c r="C3330" s="46"/>
      <c r="D3330" s="7"/>
      <c r="E3330" s="7"/>
      <c r="F3330" s="7"/>
      <c r="G3330" s="7"/>
    </row>
    <row r="3331" spans="1:7" x14ac:dyDescent="0.35">
      <c r="A3331" s="43"/>
      <c r="B3331" s="44"/>
      <c r="C3331" s="46"/>
      <c r="D3331" s="7"/>
      <c r="E3331" s="7"/>
      <c r="F3331" s="7"/>
      <c r="G3331" s="7"/>
    </row>
    <row r="3332" spans="1:7" x14ac:dyDescent="0.35">
      <c r="A3332" s="43"/>
      <c r="B3332" s="44"/>
      <c r="C3332" s="46"/>
      <c r="D3332" s="7"/>
      <c r="E3332" s="7"/>
      <c r="F3332" s="7"/>
      <c r="G3332" s="7"/>
    </row>
    <row r="3333" spans="1:7" x14ac:dyDescent="0.35">
      <c r="A3333" s="43"/>
      <c r="B3333" s="44"/>
      <c r="C3333" s="46"/>
      <c r="D3333" s="7"/>
      <c r="E3333" s="7"/>
      <c r="F3333" s="7"/>
      <c r="G3333" s="7"/>
    </row>
    <row r="3334" spans="1:7" x14ac:dyDescent="0.35">
      <c r="A3334" s="43"/>
      <c r="B3334" s="44"/>
      <c r="C3334" s="46"/>
      <c r="D3334" s="7"/>
      <c r="E3334" s="7"/>
      <c r="F3334" s="7"/>
      <c r="G3334" s="7"/>
    </row>
    <row r="3335" spans="1:7" x14ac:dyDescent="0.35">
      <c r="A3335" s="43"/>
      <c r="B3335" s="44"/>
      <c r="C3335" s="46"/>
      <c r="D3335" s="7"/>
      <c r="E3335" s="7"/>
      <c r="F3335" s="7"/>
      <c r="G3335" s="7"/>
    </row>
    <row r="3336" spans="1:7" x14ac:dyDescent="0.35">
      <c r="A3336" s="43"/>
      <c r="B3336" s="44"/>
      <c r="C3336" s="46"/>
      <c r="D3336" s="7"/>
      <c r="E3336" s="7"/>
      <c r="F3336" s="7"/>
      <c r="G3336" s="7"/>
    </row>
    <row r="3337" spans="1:7" x14ac:dyDescent="0.35">
      <c r="A3337" s="43"/>
      <c r="B3337" s="44"/>
      <c r="C3337" s="46"/>
      <c r="D3337" s="7"/>
      <c r="E3337" s="7"/>
      <c r="F3337" s="7"/>
      <c r="G3337" s="7"/>
    </row>
    <row r="3338" spans="1:7" x14ac:dyDescent="0.35">
      <c r="A3338" s="43"/>
      <c r="B3338" s="44"/>
      <c r="C3338" s="46"/>
      <c r="D3338" s="7"/>
      <c r="E3338" s="7"/>
      <c r="F3338" s="7"/>
      <c r="G3338" s="7"/>
    </row>
    <row r="3339" spans="1:7" x14ac:dyDescent="0.35">
      <c r="A3339" s="43"/>
      <c r="B3339" s="44"/>
      <c r="C3339" s="46"/>
      <c r="D3339" s="7"/>
      <c r="E3339" s="7"/>
      <c r="F3339" s="7"/>
      <c r="G3339" s="7"/>
    </row>
    <row r="3340" spans="1:7" x14ac:dyDescent="0.35">
      <c r="A3340" s="43"/>
      <c r="B3340" s="44"/>
      <c r="C3340" s="46"/>
      <c r="D3340" s="7"/>
      <c r="E3340" s="7"/>
      <c r="F3340" s="7"/>
      <c r="G3340" s="7"/>
    </row>
    <row r="3341" spans="1:7" x14ac:dyDescent="0.35">
      <c r="A3341" s="43"/>
      <c r="B3341" s="44"/>
      <c r="C3341" s="46"/>
      <c r="D3341" s="7"/>
      <c r="E3341" s="7"/>
      <c r="F3341" s="7"/>
      <c r="G3341" s="7"/>
    </row>
    <row r="3342" spans="1:7" x14ac:dyDescent="0.35">
      <c r="A3342" s="43"/>
      <c r="B3342" s="44"/>
      <c r="C3342" s="46"/>
      <c r="D3342" s="7"/>
      <c r="E3342" s="7"/>
      <c r="F3342" s="7"/>
      <c r="G3342" s="7"/>
    </row>
    <row r="3343" spans="1:7" x14ac:dyDescent="0.35">
      <c r="A3343" s="43"/>
      <c r="B3343" s="44"/>
      <c r="C3343" s="46"/>
      <c r="D3343" s="7"/>
      <c r="E3343" s="7"/>
      <c r="F3343" s="7"/>
      <c r="G3343" s="7"/>
    </row>
    <row r="3344" spans="1:7" x14ac:dyDescent="0.35">
      <c r="A3344" s="43"/>
      <c r="B3344" s="44"/>
      <c r="C3344" s="46"/>
      <c r="D3344" s="7"/>
      <c r="E3344" s="7"/>
      <c r="F3344" s="7"/>
      <c r="G3344" s="7"/>
    </row>
    <row r="3345" spans="1:7" x14ac:dyDescent="0.35">
      <c r="A3345" s="43"/>
      <c r="B3345" s="44"/>
      <c r="C3345" s="46"/>
      <c r="D3345" s="7"/>
      <c r="E3345" s="7"/>
      <c r="F3345" s="7"/>
      <c r="G3345" s="7"/>
    </row>
    <row r="3346" spans="1:7" x14ac:dyDescent="0.35">
      <c r="A3346" s="43"/>
      <c r="B3346" s="44"/>
      <c r="C3346" s="46"/>
      <c r="D3346" s="7"/>
      <c r="E3346" s="7"/>
      <c r="F3346" s="7"/>
      <c r="G3346" s="7"/>
    </row>
    <row r="3347" spans="1:7" x14ac:dyDescent="0.35">
      <c r="A3347" s="43"/>
      <c r="B3347" s="44"/>
      <c r="C3347" s="46"/>
      <c r="D3347" s="7"/>
      <c r="E3347" s="7"/>
      <c r="F3347" s="7"/>
      <c r="G3347" s="7"/>
    </row>
    <row r="3348" spans="1:7" x14ac:dyDescent="0.35">
      <c r="A3348" s="43"/>
      <c r="B3348" s="44"/>
      <c r="C3348" s="46"/>
      <c r="D3348" s="7"/>
      <c r="E3348" s="7"/>
      <c r="F3348" s="7"/>
      <c r="G3348" s="7"/>
    </row>
    <row r="3349" spans="1:7" x14ac:dyDescent="0.35">
      <c r="A3349" s="43"/>
      <c r="B3349" s="44"/>
      <c r="C3349" s="46"/>
      <c r="D3349" s="7"/>
      <c r="E3349" s="7"/>
      <c r="F3349" s="7"/>
      <c r="G3349" s="7"/>
    </row>
    <row r="3350" spans="1:7" x14ac:dyDescent="0.35">
      <c r="A3350" s="43"/>
      <c r="B3350" s="44"/>
      <c r="C3350" s="46"/>
      <c r="D3350" s="7"/>
      <c r="E3350" s="7"/>
      <c r="F3350" s="7"/>
      <c r="G3350" s="7"/>
    </row>
    <row r="3351" spans="1:7" x14ac:dyDescent="0.35">
      <c r="A3351" s="43"/>
      <c r="B3351" s="44"/>
      <c r="C3351" s="46"/>
      <c r="D3351" s="7"/>
      <c r="E3351" s="7"/>
      <c r="F3351" s="7"/>
      <c r="G3351" s="7"/>
    </row>
    <row r="3352" spans="1:7" x14ac:dyDescent="0.35">
      <c r="A3352" s="43"/>
      <c r="B3352" s="44"/>
      <c r="C3352" s="46"/>
      <c r="D3352" s="7"/>
      <c r="E3352" s="7"/>
      <c r="F3352" s="7"/>
      <c r="G3352" s="7"/>
    </row>
    <row r="3353" spans="1:7" x14ac:dyDescent="0.35">
      <c r="A3353" s="43"/>
      <c r="B3353" s="44"/>
      <c r="C3353" s="46"/>
      <c r="D3353" s="7"/>
      <c r="E3353" s="7"/>
      <c r="F3353" s="7"/>
      <c r="G3353" s="7"/>
    </row>
    <row r="3354" spans="1:7" x14ac:dyDescent="0.35">
      <c r="A3354" s="43"/>
      <c r="B3354" s="44"/>
      <c r="C3354" s="46"/>
      <c r="D3354" s="7"/>
      <c r="E3354" s="7"/>
      <c r="F3354" s="7"/>
      <c r="G3354" s="7"/>
    </row>
    <row r="3355" spans="1:7" x14ac:dyDescent="0.35">
      <c r="A3355" s="43"/>
      <c r="B3355" s="44"/>
      <c r="C3355" s="46"/>
      <c r="D3355" s="7"/>
      <c r="E3355" s="7"/>
      <c r="F3355" s="7"/>
      <c r="G3355" s="7"/>
    </row>
    <row r="3356" spans="1:7" x14ac:dyDescent="0.35">
      <c r="A3356" s="43"/>
      <c r="B3356" s="44"/>
      <c r="C3356" s="46"/>
      <c r="D3356" s="7"/>
      <c r="E3356" s="7"/>
      <c r="F3356" s="7"/>
      <c r="G3356" s="7"/>
    </row>
    <row r="3357" spans="1:7" x14ac:dyDescent="0.35">
      <c r="A3357" s="43"/>
      <c r="B3357" s="44"/>
      <c r="C3357" s="46"/>
      <c r="D3357" s="7"/>
      <c r="E3357" s="7"/>
      <c r="F3357" s="7"/>
      <c r="G3357" s="7"/>
    </row>
    <row r="3358" spans="1:7" x14ac:dyDescent="0.35">
      <c r="A3358" s="43"/>
      <c r="B3358" s="44"/>
      <c r="C3358" s="46"/>
      <c r="D3358" s="7"/>
      <c r="E3358" s="7"/>
      <c r="F3358" s="7"/>
      <c r="G3358" s="7"/>
    </row>
    <row r="3359" spans="1:7" x14ac:dyDescent="0.35">
      <c r="A3359" s="43"/>
      <c r="B3359" s="44"/>
      <c r="C3359" s="46"/>
      <c r="D3359" s="7"/>
      <c r="E3359" s="7"/>
      <c r="F3359" s="7"/>
      <c r="G3359" s="7"/>
    </row>
    <row r="3360" spans="1:7" x14ac:dyDescent="0.35">
      <c r="A3360" s="43"/>
      <c r="B3360" s="44"/>
      <c r="C3360" s="46"/>
      <c r="D3360" s="7"/>
      <c r="E3360" s="7"/>
      <c r="F3360" s="7"/>
      <c r="G3360" s="7"/>
    </row>
    <row r="3361" spans="1:7" x14ac:dyDescent="0.35">
      <c r="A3361" s="43"/>
      <c r="B3361" s="44"/>
      <c r="C3361" s="46"/>
      <c r="D3361" s="7"/>
      <c r="E3361" s="7"/>
      <c r="F3361" s="7"/>
      <c r="G3361" s="7"/>
    </row>
    <row r="3362" spans="1:7" x14ac:dyDescent="0.35">
      <c r="A3362" s="43"/>
      <c r="B3362" s="44"/>
      <c r="C3362" s="46"/>
      <c r="D3362" s="7"/>
      <c r="E3362" s="7"/>
      <c r="F3362" s="7"/>
      <c r="G3362" s="7"/>
    </row>
    <row r="3363" spans="1:7" x14ac:dyDescent="0.35">
      <c r="A3363" s="43"/>
      <c r="B3363" s="44"/>
      <c r="C3363" s="46"/>
      <c r="D3363" s="7"/>
      <c r="E3363" s="7"/>
      <c r="F3363" s="7"/>
      <c r="G3363" s="7"/>
    </row>
    <row r="3364" spans="1:7" x14ac:dyDescent="0.35">
      <c r="A3364" s="43"/>
      <c r="B3364" s="44"/>
      <c r="C3364" s="46"/>
      <c r="D3364" s="7"/>
      <c r="E3364" s="7"/>
      <c r="F3364" s="7"/>
      <c r="G3364" s="7"/>
    </row>
    <row r="3365" spans="1:7" x14ac:dyDescent="0.35">
      <c r="A3365" s="43"/>
      <c r="B3365" s="44"/>
      <c r="C3365" s="46"/>
      <c r="D3365" s="7"/>
      <c r="E3365" s="7"/>
      <c r="F3365" s="7"/>
      <c r="G3365" s="7"/>
    </row>
    <row r="3366" spans="1:7" x14ac:dyDescent="0.35">
      <c r="A3366" s="43"/>
      <c r="B3366" s="44"/>
      <c r="C3366" s="46"/>
      <c r="D3366" s="7"/>
      <c r="E3366" s="7"/>
      <c r="F3366" s="7"/>
      <c r="G3366" s="7"/>
    </row>
    <row r="3367" spans="1:7" x14ac:dyDescent="0.35">
      <c r="A3367" s="43"/>
      <c r="B3367" s="44"/>
      <c r="C3367" s="46"/>
      <c r="D3367" s="7"/>
      <c r="E3367" s="7"/>
      <c r="F3367" s="7"/>
      <c r="G3367" s="7"/>
    </row>
    <row r="3368" spans="1:7" x14ac:dyDescent="0.35">
      <c r="A3368" s="43"/>
      <c r="B3368" s="44"/>
      <c r="C3368" s="46"/>
      <c r="D3368" s="7"/>
      <c r="E3368" s="7"/>
      <c r="F3368" s="7"/>
      <c r="G3368" s="7"/>
    </row>
    <row r="3369" spans="1:7" x14ac:dyDescent="0.35">
      <c r="A3369" s="43"/>
      <c r="B3369" s="44"/>
      <c r="C3369" s="46"/>
      <c r="D3369" s="7"/>
      <c r="E3369" s="7"/>
      <c r="F3369" s="7"/>
      <c r="G3369" s="7"/>
    </row>
    <row r="3370" spans="1:7" x14ac:dyDescent="0.35">
      <c r="A3370" s="43"/>
      <c r="B3370" s="44"/>
      <c r="C3370" s="46"/>
      <c r="D3370" s="7"/>
      <c r="E3370" s="7"/>
      <c r="F3370" s="7"/>
      <c r="G3370" s="7"/>
    </row>
    <row r="3371" spans="1:7" x14ac:dyDescent="0.35">
      <c r="A3371" s="43"/>
      <c r="B3371" s="44"/>
      <c r="C3371" s="46"/>
      <c r="D3371" s="7"/>
      <c r="E3371" s="7"/>
      <c r="F3371" s="7"/>
      <c r="G3371" s="7"/>
    </row>
    <row r="3372" spans="1:7" x14ac:dyDescent="0.35">
      <c r="A3372" s="43"/>
      <c r="B3372" s="44"/>
      <c r="C3372" s="46"/>
      <c r="D3372" s="7"/>
      <c r="E3372" s="7"/>
      <c r="F3372" s="7"/>
      <c r="G3372" s="7"/>
    </row>
    <row r="3373" spans="1:7" x14ac:dyDescent="0.35">
      <c r="A3373" s="43"/>
      <c r="B3373" s="44"/>
      <c r="C3373" s="46"/>
      <c r="D3373" s="7"/>
      <c r="E3373" s="7"/>
      <c r="F3373" s="7"/>
      <c r="G3373" s="7"/>
    </row>
    <row r="3374" spans="1:7" x14ac:dyDescent="0.35">
      <c r="A3374" s="43"/>
      <c r="B3374" s="44"/>
      <c r="C3374" s="46"/>
      <c r="D3374" s="7"/>
      <c r="E3374" s="7"/>
      <c r="F3374" s="7"/>
      <c r="G3374" s="7"/>
    </row>
    <row r="3375" spans="1:7" x14ac:dyDescent="0.35">
      <c r="A3375" s="43"/>
      <c r="B3375" s="44"/>
      <c r="C3375" s="46"/>
      <c r="D3375" s="7"/>
      <c r="E3375" s="7"/>
      <c r="F3375" s="7"/>
      <c r="G3375" s="7"/>
    </row>
    <row r="3376" spans="1:7" x14ac:dyDescent="0.35">
      <c r="A3376" s="43"/>
      <c r="B3376" s="44"/>
      <c r="C3376" s="46"/>
      <c r="D3376" s="7"/>
      <c r="E3376" s="7"/>
      <c r="F3376" s="7"/>
      <c r="G3376" s="7"/>
    </row>
    <row r="3377" spans="1:7" x14ac:dyDescent="0.35">
      <c r="A3377" s="43"/>
      <c r="B3377" s="44"/>
      <c r="C3377" s="46"/>
      <c r="D3377" s="7"/>
      <c r="E3377" s="7"/>
      <c r="F3377" s="7"/>
      <c r="G3377" s="7"/>
    </row>
    <row r="3378" spans="1:7" x14ac:dyDescent="0.35">
      <c r="A3378" s="43"/>
      <c r="B3378" s="44"/>
      <c r="C3378" s="46"/>
      <c r="D3378" s="7"/>
      <c r="E3378" s="7"/>
      <c r="F3378" s="7"/>
      <c r="G3378" s="7"/>
    </row>
    <row r="3379" spans="1:7" x14ac:dyDescent="0.35">
      <c r="A3379" s="43"/>
      <c r="B3379" s="44"/>
      <c r="C3379" s="46"/>
      <c r="D3379" s="7"/>
      <c r="E3379" s="7"/>
      <c r="F3379" s="7"/>
      <c r="G3379" s="7"/>
    </row>
    <row r="3380" spans="1:7" x14ac:dyDescent="0.35">
      <c r="A3380" s="43"/>
      <c r="B3380" s="44"/>
      <c r="C3380" s="46"/>
      <c r="D3380" s="7"/>
      <c r="E3380" s="7"/>
      <c r="F3380" s="7"/>
      <c r="G3380" s="7"/>
    </row>
    <row r="3381" spans="1:7" x14ac:dyDescent="0.35">
      <c r="A3381" s="43"/>
      <c r="B3381" s="44"/>
      <c r="C3381" s="46"/>
      <c r="D3381" s="7"/>
      <c r="E3381" s="7"/>
      <c r="F3381" s="7"/>
      <c r="G3381" s="7"/>
    </row>
    <row r="3382" spans="1:7" x14ac:dyDescent="0.35">
      <c r="A3382" s="43"/>
      <c r="B3382" s="44"/>
      <c r="C3382" s="46"/>
      <c r="D3382" s="7"/>
      <c r="E3382" s="7"/>
      <c r="F3382" s="7"/>
      <c r="G3382" s="7"/>
    </row>
    <row r="3383" spans="1:7" x14ac:dyDescent="0.35">
      <c r="A3383" s="43"/>
      <c r="B3383" s="44"/>
      <c r="C3383" s="46"/>
      <c r="D3383" s="7"/>
      <c r="E3383" s="7"/>
      <c r="F3383" s="7"/>
      <c r="G3383" s="7"/>
    </row>
    <row r="3384" spans="1:7" x14ac:dyDescent="0.35">
      <c r="A3384" s="43"/>
      <c r="B3384" s="44"/>
      <c r="C3384" s="46"/>
      <c r="D3384" s="7"/>
      <c r="E3384" s="7"/>
      <c r="F3384" s="7"/>
      <c r="G3384" s="7"/>
    </row>
    <row r="3385" spans="1:7" x14ac:dyDescent="0.35">
      <c r="A3385" s="43"/>
      <c r="B3385" s="44"/>
      <c r="C3385" s="46"/>
      <c r="D3385" s="7"/>
      <c r="E3385" s="7"/>
      <c r="F3385" s="7"/>
      <c r="G3385" s="7"/>
    </row>
    <row r="3386" spans="1:7" x14ac:dyDescent="0.35">
      <c r="A3386" s="43"/>
      <c r="B3386" s="44"/>
      <c r="C3386" s="46"/>
      <c r="D3386" s="7"/>
      <c r="E3386" s="7"/>
      <c r="F3386" s="7"/>
      <c r="G3386" s="7"/>
    </row>
    <row r="3387" spans="1:7" x14ac:dyDescent="0.35">
      <c r="A3387" s="43"/>
      <c r="B3387" s="44"/>
      <c r="C3387" s="46"/>
      <c r="D3387" s="7"/>
      <c r="E3387" s="7"/>
      <c r="F3387" s="7"/>
      <c r="G3387" s="7"/>
    </row>
    <row r="3388" spans="1:7" x14ac:dyDescent="0.35">
      <c r="A3388" s="43"/>
      <c r="B3388" s="44"/>
      <c r="C3388" s="46"/>
      <c r="D3388" s="7"/>
      <c r="E3388" s="7"/>
      <c r="F3388" s="7"/>
      <c r="G3388" s="7"/>
    </row>
    <row r="3389" spans="1:7" x14ac:dyDescent="0.35">
      <c r="A3389" s="43"/>
      <c r="B3389" s="44"/>
      <c r="C3389" s="46"/>
      <c r="D3389" s="7"/>
      <c r="E3389" s="7"/>
      <c r="F3389" s="7"/>
      <c r="G3389" s="7"/>
    </row>
    <row r="3390" spans="1:7" x14ac:dyDescent="0.35">
      <c r="A3390" s="43"/>
      <c r="B3390" s="44"/>
      <c r="C3390" s="46"/>
      <c r="D3390" s="7"/>
      <c r="E3390" s="7"/>
      <c r="F3390" s="7"/>
      <c r="G3390" s="7"/>
    </row>
    <row r="3391" spans="1:7" x14ac:dyDescent="0.35">
      <c r="A3391" s="43"/>
      <c r="B3391" s="44"/>
      <c r="C3391" s="46"/>
      <c r="D3391" s="7"/>
      <c r="E3391" s="7"/>
      <c r="F3391" s="7"/>
      <c r="G3391" s="7"/>
    </row>
    <row r="3392" spans="1:7" x14ac:dyDescent="0.35">
      <c r="A3392" s="43"/>
      <c r="B3392" s="44"/>
      <c r="C3392" s="46"/>
      <c r="D3392" s="7"/>
      <c r="E3392" s="7"/>
      <c r="F3392" s="7"/>
      <c r="G3392" s="7"/>
    </row>
    <row r="3393" spans="1:7" x14ac:dyDescent="0.35">
      <c r="A3393" s="43"/>
      <c r="B3393" s="44"/>
      <c r="C3393" s="46"/>
      <c r="D3393" s="7"/>
      <c r="E3393" s="7"/>
      <c r="F3393" s="7"/>
      <c r="G3393" s="7"/>
    </row>
    <row r="3394" spans="1:7" x14ac:dyDescent="0.35">
      <c r="A3394" s="43"/>
      <c r="B3394" s="44"/>
      <c r="C3394" s="46"/>
      <c r="D3394" s="7"/>
      <c r="E3394" s="7"/>
      <c r="F3394" s="7"/>
      <c r="G3394" s="7"/>
    </row>
    <row r="3395" spans="1:7" x14ac:dyDescent="0.35">
      <c r="A3395" s="43"/>
      <c r="B3395" s="44"/>
      <c r="C3395" s="46"/>
      <c r="D3395" s="7"/>
      <c r="E3395" s="7"/>
      <c r="F3395" s="7"/>
      <c r="G3395" s="7"/>
    </row>
    <row r="3396" spans="1:7" x14ac:dyDescent="0.35">
      <c r="A3396" s="43"/>
      <c r="B3396" s="44"/>
      <c r="C3396" s="46"/>
      <c r="D3396" s="7"/>
      <c r="E3396" s="7"/>
      <c r="F3396" s="7"/>
      <c r="G3396" s="7"/>
    </row>
    <row r="3397" spans="1:7" x14ac:dyDescent="0.35">
      <c r="A3397" s="43"/>
      <c r="B3397" s="44"/>
      <c r="C3397" s="46"/>
      <c r="D3397" s="7"/>
      <c r="E3397" s="7"/>
      <c r="F3397" s="7"/>
      <c r="G3397" s="7"/>
    </row>
    <row r="3398" spans="1:7" x14ac:dyDescent="0.35">
      <c r="A3398" s="43"/>
      <c r="B3398" s="44"/>
      <c r="C3398" s="46"/>
      <c r="D3398" s="7"/>
      <c r="E3398" s="7"/>
      <c r="F3398" s="7"/>
      <c r="G3398" s="7"/>
    </row>
    <row r="3399" spans="1:7" x14ac:dyDescent="0.35">
      <c r="A3399" s="43"/>
      <c r="B3399" s="44"/>
      <c r="C3399" s="46"/>
      <c r="D3399" s="7"/>
      <c r="E3399" s="7"/>
      <c r="F3399" s="7"/>
      <c r="G3399" s="7"/>
    </row>
    <row r="3400" spans="1:7" x14ac:dyDescent="0.35">
      <c r="A3400" s="43"/>
      <c r="B3400" s="44"/>
      <c r="C3400" s="46"/>
      <c r="D3400" s="7"/>
      <c r="E3400" s="7"/>
      <c r="F3400" s="7"/>
      <c r="G3400" s="7"/>
    </row>
    <row r="3401" spans="1:7" x14ac:dyDescent="0.35">
      <c r="A3401" s="43"/>
      <c r="B3401" s="44"/>
      <c r="C3401" s="46"/>
      <c r="D3401" s="7"/>
      <c r="E3401" s="7"/>
      <c r="F3401" s="7"/>
      <c r="G3401" s="7"/>
    </row>
    <row r="3402" spans="1:7" x14ac:dyDescent="0.35">
      <c r="A3402" s="43"/>
      <c r="B3402" s="44"/>
      <c r="C3402" s="46"/>
      <c r="D3402" s="7"/>
      <c r="E3402" s="7"/>
      <c r="F3402" s="7"/>
      <c r="G3402" s="7"/>
    </row>
    <row r="3403" spans="1:7" x14ac:dyDescent="0.35">
      <c r="A3403" s="43"/>
      <c r="B3403" s="44"/>
      <c r="C3403" s="46"/>
      <c r="D3403" s="7"/>
      <c r="E3403" s="7"/>
      <c r="F3403" s="7"/>
      <c r="G3403" s="7"/>
    </row>
    <row r="3404" spans="1:7" x14ac:dyDescent="0.35">
      <c r="A3404" s="43"/>
      <c r="B3404" s="44"/>
      <c r="C3404" s="46"/>
      <c r="D3404" s="7"/>
      <c r="E3404" s="7"/>
      <c r="F3404" s="7"/>
      <c r="G3404" s="7"/>
    </row>
    <row r="3405" spans="1:7" x14ac:dyDescent="0.35">
      <c r="A3405" s="43"/>
      <c r="B3405" s="44"/>
      <c r="C3405" s="46"/>
      <c r="D3405" s="7"/>
      <c r="E3405" s="7"/>
      <c r="F3405" s="7"/>
      <c r="G3405" s="7"/>
    </row>
    <row r="3406" spans="1:7" x14ac:dyDescent="0.35">
      <c r="A3406" s="43"/>
      <c r="B3406" s="44"/>
      <c r="C3406" s="46"/>
      <c r="D3406" s="7"/>
      <c r="E3406" s="7"/>
      <c r="F3406" s="7"/>
      <c r="G3406" s="7"/>
    </row>
    <row r="3407" spans="1:7" x14ac:dyDescent="0.35">
      <c r="A3407" s="43"/>
      <c r="B3407" s="44"/>
      <c r="C3407" s="46"/>
      <c r="D3407" s="7"/>
      <c r="E3407" s="7"/>
      <c r="F3407" s="7"/>
      <c r="G3407" s="7"/>
    </row>
    <row r="3408" spans="1:7" x14ac:dyDescent="0.35">
      <c r="A3408" s="43"/>
      <c r="B3408" s="44"/>
      <c r="C3408" s="46"/>
      <c r="D3408" s="7"/>
      <c r="E3408" s="7"/>
      <c r="F3408" s="7"/>
      <c r="G3408" s="7"/>
    </row>
    <row r="3409" spans="1:7" x14ac:dyDescent="0.35">
      <c r="A3409" s="43"/>
      <c r="B3409" s="44"/>
      <c r="C3409" s="46"/>
      <c r="D3409" s="7"/>
      <c r="E3409" s="7"/>
      <c r="F3409" s="7"/>
      <c r="G3409" s="7"/>
    </row>
    <row r="3410" spans="1:7" x14ac:dyDescent="0.35">
      <c r="A3410" s="43"/>
      <c r="B3410" s="44"/>
      <c r="C3410" s="46"/>
      <c r="D3410" s="7"/>
      <c r="E3410" s="7"/>
      <c r="F3410" s="7"/>
      <c r="G3410" s="7"/>
    </row>
    <row r="3411" spans="1:7" x14ac:dyDescent="0.35">
      <c r="A3411" s="43"/>
      <c r="B3411" s="44"/>
      <c r="C3411" s="46"/>
      <c r="D3411" s="7"/>
      <c r="E3411" s="7"/>
      <c r="F3411" s="7"/>
      <c r="G3411" s="7"/>
    </row>
    <row r="3412" spans="1:7" x14ac:dyDescent="0.35">
      <c r="A3412" s="43"/>
      <c r="B3412" s="44"/>
      <c r="C3412" s="46"/>
      <c r="D3412" s="7"/>
      <c r="E3412" s="7"/>
      <c r="F3412" s="7"/>
      <c r="G3412" s="7"/>
    </row>
    <row r="3413" spans="1:7" x14ac:dyDescent="0.35">
      <c r="A3413" s="43"/>
      <c r="B3413" s="44"/>
      <c r="C3413" s="46"/>
      <c r="D3413" s="7"/>
      <c r="E3413" s="7"/>
      <c r="F3413" s="7"/>
      <c r="G3413" s="7"/>
    </row>
    <row r="3414" spans="1:7" x14ac:dyDescent="0.35">
      <c r="A3414" s="43"/>
      <c r="B3414" s="44"/>
      <c r="C3414" s="46"/>
      <c r="D3414" s="7"/>
      <c r="E3414" s="7"/>
      <c r="F3414" s="7"/>
      <c r="G3414" s="7"/>
    </row>
    <row r="3415" spans="1:7" x14ac:dyDescent="0.35">
      <c r="A3415" s="43"/>
      <c r="B3415" s="44"/>
      <c r="C3415" s="46"/>
      <c r="D3415" s="7"/>
      <c r="E3415" s="7"/>
      <c r="F3415" s="7"/>
      <c r="G3415" s="7"/>
    </row>
    <row r="3416" spans="1:7" x14ac:dyDescent="0.35">
      <c r="A3416" s="43"/>
      <c r="B3416" s="44"/>
      <c r="C3416" s="46"/>
      <c r="D3416" s="7"/>
      <c r="E3416" s="7"/>
      <c r="F3416" s="7"/>
      <c r="G3416" s="7"/>
    </row>
    <row r="3417" spans="1:7" x14ac:dyDescent="0.35">
      <c r="A3417" s="43"/>
      <c r="B3417" s="44"/>
      <c r="C3417" s="46"/>
      <c r="D3417" s="7"/>
      <c r="E3417" s="7"/>
      <c r="F3417" s="7"/>
      <c r="G3417" s="7"/>
    </row>
    <row r="3418" spans="1:7" x14ac:dyDescent="0.35">
      <c r="A3418" s="43"/>
      <c r="B3418" s="44"/>
      <c r="C3418" s="46"/>
      <c r="D3418" s="7"/>
      <c r="E3418" s="7"/>
      <c r="F3418" s="7"/>
      <c r="G3418" s="7"/>
    </row>
    <row r="3419" spans="1:7" x14ac:dyDescent="0.35">
      <c r="A3419" s="43"/>
      <c r="B3419" s="44"/>
      <c r="C3419" s="46"/>
      <c r="D3419" s="7"/>
      <c r="E3419" s="7"/>
      <c r="F3419" s="7"/>
      <c r="G3419" s="7"/>
    </row>
    <row r="3420" spans="1:7" x14ac:dyDescent="0.35">
      <c r="A3420" s="43"/>
      <c r="B3420" s="44"/>
      <c r="C3420" s="46"/>
      <c r="D3420" s="7"/>
      <c r="E3420" s="7"/>
      <c r="F3420" s="7"/>
      <c r="G3420" s="7"/>
    </row>
    <row r="3421" spans="1:7" x14ac:dyDescent="0.35">
      <c r="A3421" s="43"/>
      <c r="B3421" s="44"/>
      <c r="C3421" s="46"/>
      <c r="D3421" s="7"/>
      <c r="E3421" s="7"/>
      <c r="F3421" s="7"/>
      <c r="G3421" s="7"/>
    </row>
    <row r="3422" spans="1:7" x14ac:dyDescent="0.35">
      <c r="A3422" s="43"/>
      <c r="B3422" s="44"/>
      <c r="C3422" s="46"/>
      <c r="D3422" s="7"/>
      <c r="E3422" s="7"/>
      <c r="F3422" s="7"/>
      <c r="G3422" s="7"/>
    </row>
    <row r="3423" spans="1:7" x14ac:dyDescent="0.35">
      <c r="A3423" s="43"/>
      <c r="B3423" s="44"/>
      <c r="C3423" s="46"/>
      <c r="D3423" s="7"/>
      <c r="E3423" s="7"/>
      <c r="F3423" s="7"/>
      <c r="G3423" s="7"/>
    </row>
    <row r="3424" spans="1:7" x14ac:dyDescent="0.35">
      <c r="A3424" s="43"/>
      <c r="B3424" s="44"/>
      <c r="C3424" s="46"/>
      <c r="D3424" s="7"/>
      <c r="E3424" s="7"/>
      <c r="F3424" s="7"/>
      <c r="G3424" s="7"/>
    </row>
    <row r="3425" spans="1:7" x14ac:dyDescent="0.35">
      <c r="A3425" s="43"/>
      <c r="B3425" s="44"/>
      <c r="C3425" s="46"/>
      <c r="D3425" s="7"/>
      <c r="E3425" s="7"/>
      <c r="F3425" s="7"/>
      <c r="G3425" s="7"/>
    </row>
    <row r="3426" spans="1:7" x14ac:dyDescent="0.35">
      <c r="A3426" s="43"/>
      <c r="B3426" s="44"/>
      <c r="C3426" s="46"/>
      <c r="D3426" s="7"/>
      <c r="E3426" s="7"/>
      <c r="F3426" s="7"/>
      <c r="G3426" s="7"/>
    </row>
    <row r="3427" spans="1:7" x14ac:dyDescent="0.35">
      <c r="A3427" s="43"/>
      <c r="B3427" s="44"/>
      <c r="C3427" s="46"/>
      <c r="D3427" s="7"/>
      <c r="E3427" s="7"/>
      <c r="F3427" s="7"/>
      <c r="G3427" s="7"/>
    </row>
    <row r="3428" spans="1:7" x14ac:dyDescent="0.35">
      <c r="A3428" s="43"/>
      <c r="B3428" s="44"/>
      <c r="C3428" s="46"/>
      <c r="D3428" s="7"/>
      <c r="E3428" s="7"/>
      <c r="F3428" s="7"/>
      <c r="G3428" s="7"/>
    </row>
    <row r="3429" spans="1:7" x14ac:dyDescent="0.35">
      <c r="A3429" s="43"/>
      <c r="B3429" s="44"/>
      <c r="C3429" s="46"/>
      <c r="D3429" s="7"/>
      <c r="E3429" s="7"/>
      <c r="F3429" s="7"/>
      <c r="G3429" s="7"/>
    </row>
    <row r="3430" spans="1:7" x14ac:dyDescent="0.35">
      <c r="A3430" s="43"/>
      <c r="B3430" s="44"/>
      <c r="C3430" s="46"/>
      <c r="D3430" s="7"/>
      <c r="E3430" s="7"/>
      <c r="F3430" s="7"/>
      <c r="G3430" s="7"/>
    </row>
    <row r="3431" spans="1:7" x14ac:dyDescent="0.35">
      <c r="A3431" s="43"/>
      <c r="B3431" s="44"/>
      <c r="C3431" s="46"/>
      <c r="D3431" s="7"/>
      <c r="E3431" s="7"/>
      <c r="F3431" s="7"/>
      <c r="G3431" s="7"/>
    </row>
    <row r="3432" spans="1:7" x14ac:dyDescent="0.35">
      <c r="A3432" s="43"/>
      <c r="B3432" s="44"/>
      <c r="C3432" s="46"/>
      <c r="D3432" s="7"/>
      <c r="E3432" s="7"/>
      <c r="F3432" s="7"/>
      <c r="G3432" s="7"/>
    </row>
    <row r="3433" spans="1:7" x14ac:dyDescent="0.35">
      <c r="A3433" s="43"/>
      <c r="B3433" s="44"/>
      <c r="C3433" s="46"/>
      <c r="D3433" s="7"/>
      <c r="E3433" s="7"/>
      <c r="F3433" s="7"/>
      <c r="G3433" s="7"/>
    </row>
    <row r="3434" spans="1:7" x14ac:dyDescent="0.35">
      <c r="A3434" s="43"/>
      <c r="B3434" s="44"/>
      <c r="C3434" s="46"/>
      <c r="D3434" s="7"/>
      <c r="E3434" s="7"/>
      <c r="F3434" s="7"/>
      <c r="G3434" s="7"/>
    </row>
    <row r="3435" spans="1:7" x14ac:dyDescent="0.35">
      <c r="A3435" s="43"/>
      <c r="B3435" s="44"/>
      <c r="C3435" s="46"/>
      <c r="D3435" s="7"/>
      <c r="E3435" s="7"/>
      <c r="F3435" s="7"/>
      <c r="G3435" s="7"/>
    </row>
    <row r="3436" spans="1:7" x14ac:dyDescent="0.35">
      <c r="A3436" s="43"/>
      <c r="B3436" s="44"/>
      <c r="C3436" s="46"/>
      <c r="D3436" s="7"/>
      <c r="E3436" s="7"/>
      <c r="F3436" s="7"/>
      <c r="G3436" s="7"/>
    </row>
    <row r="3437" spans="1:7" x14ac:dyDescent="0.35">
      <c r="A3437" s="43"/>
      <c r="B3437" s="44"/>
      <c r="C3437" s="46"/>
      <c r="D3437" s="7"/>
      <c r="E3437" s="7"/>
      <c r="F3437" s="7"/>
      <c r="G3437" s="7"/>
    </row>
    <row r="3438" spans="1:7" x14ac:dyDescent="0.35">
      <c r="A3438" s="43"/>
      <c r="B3438" s="44"/>
      <c r="C3438" s="46"/>
      <c r="D3438" s="7"/>
      <c r="E3438" s="7"/>
      <c r="F3438" s="7"/>
      <c r="G3438" s="7"/>
    </row>
    <row r="3439" spans="1:7" x14ac:dyDescent="0.35">
      <c r="A3439" s="43"/>
      <c r="B3439" s="44"/>
      <c r="C3439" s="46"/>
      <c r="D3439" s="7"/>
      <c r="E3439" s="7"/>
      <c r="F3439" s="7"/>
      <c r="G3439" s="7"/>
    </row>
    <row r="3440" spans="1:7" x14ac:dyDescent="0.35">
      <c r="A3440" s="43"/>
      <c r="B3440" s="44"/>
      <c r="C3440" s="46"/>
      <c r="D3440" s="7"/>
      <c r="E3440" s="7"/>
      <c r="F3440" s="7"/>
      <c r="G3440" s="7"/>
    </row>
    <row r="3441" spans="1:7" x14ac:dyDescent="0.35">
      <c r="A3441" s="43"/>
      <c r="B3441" s="44"/>
      <c r="C3441" s="46"/>
      <c r="D3441" s="7"/>
      <c r="E3441" s="7"/>
      <c r="F3441" s="7"/>
      <c r="G3441" s="7"/>
    </row>
    <row r="3442" spans="1:7" x14ac:dyDescent="0.35">
      <c r="A3442" s="43"/>
      <c r="B3442" s="44"/>
      <c r="C3442" s="46"/>
      <c r="D3442" s="7"/>
      <c r="E3442" s="7"/>
      <c r="F3442" s="7"/>
      <c r="G3442" s="7"/>
    </row>
    <row r="3443" spans="1:7" x14ac:dyDescent="0.35">
      <c r="A3443" s="43"/>
      <c r="B3443" s="44"/>
      <c r="C3443" s="46"/>
      <c r="D3443" s="7"/>
      <c r="E3443" s="7"/>
      <c r="F3443" s="7"/>
      <c r="G3443" s="7"/>
    </row>
    <row r="3444" spans="1:7" x14ac:dyDescent="0.35">
      <c r="A3444" s="43"/>
      <c r="B3444" s="44"/>
      <c r="C3444" s="46"/>
      <c r="D3444" s="7"/>
      <c r="E3444" s="7"/>
      <c r="F3444" s="7"/>
      <c r="G3444" s="7"/>
    </row>
    <row r="3445" spans="1:7" x14ac:dyDescent="0.35">
      <c r="A3445" s="43"/>
      <c r="B3445" s="44"/>
      <c r="C3445" s="46"/>
      <c r="D3445" s="7"/>
      <c r="E3445" s="7"/>
      <c r="F3445" s="7"/>
      <c r="G3445" s="7"/>
    </row>
    <row r="3446" spans="1:7" x14ac:dyDescent="0.35">
      <c r="A3446" s="43"/>
      <c r="B3446" s="44"/>
      <c r="C3446" s="46"/>
      <c r="D3446" s="7"/>
      <c r="E3446" s="7"/>
      <c r="F3446" s="7"/>
      <c r="G3446" s="7"/>
    </row>
    <row r="3447" spans="1:7" x14ac:dyDescent="0.35">
      <c r="A3447" s="43"/>
      <c r="B3447" s="44"/>
      <c r="C3447" s="46"/>
      <c r="D3447" s="7"/>
      <c r="E3447" s="7"/>
      <c r="F3447" s="7"/>
      <c r="G3447" s="7"/>
    </row>
    <row r="3448" spans="1:7" x14ac:dyDescent="0.35">
      <c r="A3448" s="43"/>
      <c r="B3448" s="44"/>
      <c r="C3448" s="46"/>
      <c r="D3448" s="7"/>
      <c r="E3448" s="7"/>
      <c r="F3448" s="7"/>
      <c r="G3448" s="7"/>
    </row>
    <row r="3449" spans="1:7" x14ac:dyDescent="0.35">
      <c r="A3449" s="43"/>
      <c r="B3449" s="44"/>
      <c r="C3449" s="46"/>
      <c r="D3449" s="7"/>
      <c r="E3449" s="7"/>
      <c r="F3449" s="7"/>
      <c r="G3449" s="7"/>
    </row>
    <row r="3450" spans="1:7" x14ac:dyDescent="0.35">
      <c r="A3450" s="43"/>
      <c r="B3450" s="44"/>
      <c r="C3450" s="46"/>
      <c r="D3450" s="7"/>
      <c r="E3450" s="7"/>
      <c r="F3450" s="7"/>
      <c r="G3450" s="7"/>
    </row>
    <row r="3451" spans="1:7" x14ac:dyDescent="0.35">
      <c r="A3451" s="43"/>
      <c r="B3451" s="44"/>
      <c r="C3451" s="46"/>
      <c r="D3451" s="7"/>
      <c r="E3451" s="7"/>
      <c r="F3451" s="7"/>
      <c r="G3451" s="7"/>
    </row>
    <row r="3452" spans="1:7" x14ac:dyDescent="0.35">
      <c r="A3452" s="43"/>
      <c r="B3452" s="44"/>
      <c r="C3452" s="46"/>
      <c r="D3452" s="7"/>
      <c r="E3452" s="7"/>
      <c r="F3452" s="7"/>
      <c r="G3452" s="7"/>
    </row>
    <row r="3453" spans="1:7" x14ac:dyDescent="0.35">
      <c r="A3453" s="43"/>
      <c r="B3453" s="44"/>
      <c r="C3453" s="46"/>
      <c r="D3453" s="7"/>
      <c r="E3453" s="7"/>
      <c r="F3453" s="7"/>
      <c r="G3453" s="7"/>
    </row>
    <row r="3454" spans="1:7" x14ac:dyDescent="0.35">
      <c r="A3454" s="43"/>
      <c r="B3454" s="44"/>
      <c r="C3454" s="46"/>
      <c r="D3454" s="7"/>
      <c r="E3454" s="7"/>
      <c r="F3454" s="7"/>
      <c r="G3454" s="7"/>
    </row>
    <row r="3455" spans="1:7" x14ac:dyDescent="0.35">
      <c r="A3455" s="43"/>
      <c r="B3455" s="44"/>
      <c r="C3455" s="46"/>
      <c r="D3455" s="7"/>
      <c r="E3455" s="7"/>
      <c r="F3455" s="7"/>
      <c r="G3455" s="7"/>
    </row>
    <row r="3456" spans="1:7" x14ac:dyDescent="0.35">
      <c r="A3456" s="43"/>
      <c r="B3456" s="44"/>
      <c r="C3456" s="46"/>
      <c r="D3456" s="7"/>
      <c r="E3456" s="7"/>
      <c r="F3456" s="7"/>
      <c r="G3456" s="7"/>
    </row>
    <row r="3457" spans="1:7" x14ac:dyDescent="0.35">
      <c r="A3457" s="43"/>
      <c r="B3457" s="44"/>
      <c r="C3457" s="46"/>
      <c r="D3457" s="7"/>
      <c r="E3457" s="7"/>
      <c r="F3457" s="7"/>
      <c r="G3457" s="7"/>
    </row>
    <row r="3458" spans="1:7" x14ac:dyDescent="0.35">
      <c r="A3458" s="43"/>
      <c r="B3458" s="44"/>
      <c r="C3458" s="46"/>
      <c r="D3458" s="7"/>
      <c r="E3458" s="7"/>
      <c r="F3458" s="7"/>
      <c r="G3458" s="7"/>
    </row>
    <row r="3459" spans="1:7" x14ac:dyDescent="0.35">
      <c r="A3459" s="43"/>
      <c r="B3459" s="44"/>
      <c r="C3459" s="46"/>
      <c r="D3459" s="7"/>
      <c r="E3459" s="7"/>
      <c r="F3459" s="7"/>
      <c r="G3459" s="7"/>
    </row>
    <row r="3460" spans="1:7" x14ac:dyDescent="0.35">
      <c r="A3460" s="43"/>
      <c r="B3460" s="44"/>
      <c r="C3460" s="46"/>
      <c r="D3460" s="7"/>
      <c r="E3460" s="7"/>
      <c r="F3460" s="7"/>
      <c r="G3460" s="7"/>
    </row>
    <row r="3461" spans="1:7" x14ac:dyDescent="0.35">
      <c r="A3461" s="43"/>
      <c r="B3461" s="44"/>
      <c r="C3461" s="46"/>
      <c r="D3461" s="7"/>
      <c r="E3461" s="7"/>
      <c r="F3461" s="7"/>
      <c r="G3461" s="7"/>
    </row>
    <row r="3462" spans="1:7" x14ac:dyDescent="0.35">
      <c r="A3462" s="43"/>
      <c r="B3462" s="44"/>
      <c r="C3462" s="46"/>
      <c r="D3462" s="7"/>
      <c r="E3462" s="7"/>
      <c r="F3462" s="7"/>
      <c r="G3462" s="7"/>
    </row>
    <row r="3463" spans="1:7" x14ac:dyDescent="0.35">
      <c r="A3463" s="43"/>
      <c r="B3463" s="44"/>
      <c r="C3463" s="46"/>
      <c r="D3463" s="7"/>
      <c r="E3463" s="7"/>
      <c r="F3463" s="7"/>
      <c r="G3463" s="7"/>
    </row>
    <row r="3464" spans="1:7" x14ac:dyDescent="0.35">
      <c r="A3464" s="43"/>
      <c r="B3464" s="44"/>
      <c r="C3464" s="46"/>
      <c r="D3464" s="7"/>
      <c r="E3464" s="7"/>
      <c r="F3464" s="7"/>
      <c r="G3464" s="7"/>
    </row>
    <row r="3465" spans="1:7" x14ac:dyDescent="0.35">
      <c r="A3465" s="43"/>
      <c r="B3465" s="44"/>
      <c r="C3465" s="46"/>
      <c r="D3465" s="7"/>
      <c r="E3465" s="7"/>
      <c r="F3465" s="7"/>
      <c r="G3465" s="7"/>
    </row>
    <row r="3466" spans="1:7" x14ac:dyDescent="0.35">
      <c r="A3466" s="43"/>
      <c r="B3466" s="44"/>
      <c r="C3466" s="46"/>
      <c r="D3466" s="7"/>
      <c r="E3466" s="7"/>
      <c r="F3466" s="7"/>
      <c r="G3466" s="7"/>
    </row>
    <row r="3467" spans="1:7" x14ac:dyDescent="0.35">
      <c r="A3467" s="43"/>
      <c r="B3467" s="44"/>
      <c r="C3467" s="46"/>
      <c r="D3467" s="7"/>
      <c r="E3467" s="7"/>
      <c r="F3467" s="7"/>
      <c r="G3467" s="7"/>
    </row>
    <row r="3468" spans="1:7" x14ac:dyDescent="0.35">
      <c r="A3468" s="43"/>
      <c r="B3468" s="44"/>
      <c r="C3468" s="46"/>
      <c r="D3468" s="7"/>
      <c r="E3468" s="7"/>
      <c r="F3468" s="7"/>
      <c r="G3468" s="7"/>
    </row>
    <row r="3469" spans="1:7" x14ac:dyDescent="0.35">
      <c r="A3469" s="43"/>
      <c r="B3469" s="44"/>
      <c r="C3469" s="46"/>
      <c r="D3469" s="7"/>
      <c r="E3469" s="7"/>
      <c r="F3469" s="7"/>
      <c r="G3469" s="7"/>
    </row>
    <row r="3470" spans="1:7" x14ac:dyDescent="0.35">
      <c r="A3470" s="43"/>
      <c r="B3470" s="44"/>
      <c r="C3470" s="46"/>
      <c r="D3470" s="7"/>
      <c r="E3470" s="7"/>
      <c r="F3470" s="7"/>
      <c r="G3470" s="7"/>
    </row>
    <row r="3471" spans="1:7" x14ac:dyDescent="0.35">
      <c r="A3471" s="43"/>
      <c r="B3471" s="44"/>
      <c r="C3471" s="46"/>
      <c r="D3471" s="7"/>
      <c r="E3471" s="7"/>
      <c r="F3471" s="7"/>
      <c r="G3471" s="7"/>
    </row>
    <row r="3472" spans="1:7" x14ac:dyDescent="0.35">
      <c r="A3472" s="43"/>
      <c r="B3472" s="44"/>
      <c r="C3472" s="46"/>
      <c r="D3472" s="7"/>
      <c r="E3472" s="7"/>
      <c r="F3472" s="7"/>
      <c r="G3472" s="7"/>
    </row>
    <row r="3473" spans="1:7" x14ac:dyDescent="0.35">
      <c r="A3473" s="43"/>
      <c r="B3473" s="44"/>
      <c r="C3473" s="46"/>
      <c r="D3473" s="7"/>
      <c r="E3473" s="7"/>
      <c r="F3473" s="7"/>
      <c r="G3473" s="7"/>
    </row>
    <row r="3474" spans="1:7" x14ac:dyDescent="0.35">
      <c r="A3474" s="43"/>
      <c r="B3474" s="44"/>
      <c r="C3474" s="46"/>
      <c r="D3474" s="7"/>
      <c r="E3474" s="7"/>
      <c r="F3474" s="7"/>
      <c r="G3474" s="7"/>
    </row>
    <row r="3475" spans="1:7" x14ac:dyDescent="0.35">
      <c r="A3475" s="43"/>
      <c r="B3475" s="44"/>
      <c r="C3475" s="46"/>
      <c r="D3475" s="7"/>
      <c r="E3475" s="7"/>
      <c r="F3475" s="7"/>
      <c r="G3475" s="7"/>
    </row>
    <row r="3476" spans="1:7" x14ac:dyDescent="0.35">
      <c r="A3476" s="43"/>
      <c r="B3476" s="44"/>
      <c r="C3476" s="46"/>
      <c r="D3476" s="7"/>
      <c r="E3476" s="7"/>
      <c r="F3476" s="7"/>
      <c r="G3476" s="7"/>
    </row>
    <row r="3477" spans="1:7" x14ac:dyDescent="0.35">
      <c r="A3477" s="43"/>
      <c r="B3477" s="44"/>
      <c r="C3477" s="46"/>
      <c r="D3477" s="7"/>
      <c r="E3477" s="7"/>
      <c r="F3477" s="7"/>
      <c r="G3477" s="7"/>
    </row>
    <row r="3478" spans="1:7" x14ac:dyDescent="0.35">
      <c r="A3478" s="43"/>
      <c r="B3478" s="44"/>
      <c r="C3478" s="46"/>
      <c r="D3478" s="7"/>
      <c r="E3478" s="7"/>
      <c r="F3478" s="7"/>
      <c r="G3478" s="7"/>
    </row>
    <row r="3479" spans="1:7" x14ac:dyDescent="0.35">
      <c r="A3479" s="43"/>
      <c r="B3479" s="44"/>
      <c r="C3479" s="46"/>
      <c r="D3479" s="7"/>
      <c r="E3479" s="7"/>
      <c r="F3479" s="7"/>
      <c r="G3479" s="7"/>
    </row>
    <row r="3480" spans="1:7" x14ac:dyDescent="0.35">
      <c r="A3480" s="43"/>
      <c r="B3480" s="44"/>
      <c r="C3480" s="46"/>
      <c r="D3480" s="7"/>
      <c r="E3480" s="7"/>
      <c r="F3480" s="7"/>
      <c r="G3480" s="7"/>
    </row>
    <row r="3481" spans="1:7" x14ac:dyDescent="0.35">
      <c r="A3481" s="43"/>
      <c r="B3481" s="44"/>
      <c r="C3481" s="46"/>
      <c r="D3481" s="7"/>
      <c r="E3481" s="7"/>
      <c r="F3481" s="7"/>
      <c r="G3481" s="7"/>
    </row>
    <row r="3482" spans="1:7" x14ac:dyDescent="0.35">
      <c r="A3482" s="43"/>
      <c r="B3482" s="44"/>
      <c r="C3482" s="46"/>
      <c r="D3482" s="7"/>
      <c r="E3482" s="7"/>
      <c r="F3482" s="7"/>
      <c r="G3482" s="7"/>
    </row>
    <row r="3483" spans="1:7" x14ac:dyDescent="0.35">
      <c r="A3483" s="43"/>
      <c r="B3483" s="44"/>
      <c r="C3483" s="46"/>
      <c r="D3483" s="7"/>
      <c r="E3483" s="7"/>
      <c r="F3483" s="7"/>
      <c r="G3483" s="7"/>
    </row>
    <row r="3484" spans="1:7" x14ac:dyDescent="0.35">
      <c r="A3484" s="43"/>
      <c r="B3484" s="44"/>
      <c r="C3484" s="46"/>
      <c r="D3484" s="7"/>
      <c r="E3484" s="7"/>
      <c r="F3484" s="7"/>
      <c r="G3484" s="7"/>
    </row>
    <row r="3485" spans="1:7" x14ac:dyDescent="0.35">
      <c r="A3485" s="43"/>
      <c r="B3485" s="44"/>
      <c r="C3485" s="46"/>
      <c r="D3485" s="7"/>
      <c r="E3485" s="7"/>
      <c r="F3485" s="7"/>
      <c r="G3485" s="7"/>
    </row>
    <row r="3486" spans="1:7" x14ac:dyDescent="0.35">
      <c r="A3486" s="43"/>
      <c r="B3486" s="44"/>
      <c r="C3486" s="46"/>
      <c r="D3486" s="7"/>
      <c r="E3486" s="7"/>
      <c r="F3486" s="7"/>
      <c r="G3486" s="7"/>
    </row>
    <row r="3487" spans="1:7" x14ac:dyDescent="0.35">
      <c r="A3487" s="43"/>
      <c r="B3487" s="44"/>
      <c r="C3487" s="46"/>
      <c r="D3487" s="7"/>
      <c r="E3487" s="7"/>
      <c r="F3487" s="7"/>
      <c r="G3487" s="7"/>
    </row>
    <row r="3488" spans="1:7" x14ac:dyDescent="0.35">
      <c r="A3488" s="43"/>
      <c r="B3488" s="44"/>
      <c r="C3488" s="46"/>
      <c r="D3488" s="7"/>
      <c r="E3488" s="7"/>
      <c r="F3488" s="7"/>
      <c r="G3488" s="7"/>
    </row>
    <row r="3489" spans="1:7" x14ac:dyDescent="0.35">
      <c r="A3489" s="43"/>
      <c r="B3489" s="44"/>
      <c r="C3489" s="46"/>
      <c r="D3489" s="7"/>
      <c r="E3489" s="7"/>
      <c r="F3489" s="7"/>
      <c r="G3489" s="7"/>
    </row>
    <row r="3490" spans="1:7" x14ac:dyDescent="0.35">
      <c r="A3490" s="43"/>
      <c r="B3490" s="44"/>
      <c r="C3490" s="46"/>
      <c r="D3490" s="7"/>
      <c r="E3490" s="7"/>
      <c r="F3490" s="7"/>
      <c r="G3490" s="7"/>
    </row>
    <row r="3491" spans="1:7" x14ac:dyDescent="0.35">
      <c r="A3491" s="43"/>
      <c r="B3491" s="44"/>
      <c r="C3491" s="46"/>
      <c r="D3491" s="7"/>
      <c r="E3491" s="7"/>
      <c r="F3491" s="7"/>
      <c r="G3491" s="7"/>
    </row>
    <row r="3492" spans="1:7" x14ac:dyDescent="0.35">
      <c r="A3492" s="43"/>
      <c r="B3492" s="44"/>
      <c r="C3492" s="46"/>
      <c r="D3492" s="7"/>
      <c r="E3492" s="7"/>
      <c r="F3492" s="7"/>
      <c r="G3492" s="7"/>
    </row>
    <row r="3493" spans="1:7" x14ac:dyDescent="0.35">
      <c r="A3493" s="43"/>
      <c r="B3493" s="44"/>
      <c r="C3493" s="46"/>
      <c r="D3493" s="7"/>
      <c r="E3493" s="7"/>
      <c r="F3493" s="7"/>
      <c r="G3493" s="7"/>
    </row>
    <row r="3494" spans="1:7" x14ac:dyDescent="0.35">
      <c r="A3494" s="43"/>
      <c r="B3494" s="44"/>
      <c r="C3494" s="46"/>
      <c r="D3494" s="7"/>
      <c r="E3494" s="7"/>
      <c r="F3494" s="7"/>
      <c r="G3494" s="7"/>
    </row>
    <row r="3495" spans="1:7" x14ac:dyDescent="0.35">
      <c r="A3495" s="43"/>
      <c r="B3495" s="44"/>
      <c r="C3495" s="46"/>
      <c r="D3495" s="7"/>
      <c r="E3495" s="7"/>
      <c r="F3495" s="7"/>
      <c r="G3495" s="7"/>
    </row>
    <row r="3496" spans="1:7" x14ac:dyDescent="0.35">
      <c r="A3496" s="43"/>
      <c r="B3496" s="44"/>
      <c r="C3496" s="46"/>
      <c r="D3496" s="7"/>
      <c r="E3496" s="7"/>
      <c r="F3496" s="7"/>
      <c r="G3496" s="7"/>
    </row>
    <row r="3497" spans="1:7" x14ac:dyDescent="0.35">
      <c r="A3497" s="43"/>
      <c r="B3497" s="44"/>
      <c r="C3497" s="46"/>
      <c r="D3497" s="7"/>
      <c r="E3497" s="7"/>
      <c r="F3497" s="7"/>
      <c r="G3497" s="7"/>
    </row>
    <row r="3498" spans="1:7" x14ac:dyDescent="0.35">
      <c r="A3498" s="43"/>
      <c r="B3498" s="44"/>
      <c r="C3498" s="46"/>
      <c r="D3498" s="7"/>
      <c r="E3498" s="7"/>
      <c r="F3498" s="7"/>
      <c r="G3498" s="7"/>
    </row>
    <row r="3499" spans="1:7" x14ac:dyDescent="0.35">
      <c r="A3499" s="43"/>
      <c r="B3499" s="44"/>
      <c r="C3499" s="46"/>
      <c r="D3499" s="7"/>
      <c r="E3499" s="7"/>
      <c r="F3499" s="7"/>
      <c r="G3499" s="7"/>
    </row>
    <row r="3500" spans="1:7" x14ac:dyDescent="0.35">
      <c r="A3500" s="43"/>
      <c r="B3500" s="44"/>
      <c r="C3500" s="46"/>
      <c r="D3500" s="7"/>
      <c r="E3500" s="7"/>
      <c r="F3500" s="7"/>
      <c r="G3500" s="7"/>
    </row>
    <row r="3501" spans="1:7" x14ac:dyDescent="0.35">
      <c r="A3501" s="43"/>
      <c r="B3501" s="44"/>
      <c r="C3501" s="46"/>
      <c r="D3501" s="7"/>
      <c r="E3501" s="7"/>
      <c r="F3501" s="7"/>
      <c r="G3501" s="7"/>
    </row>
    <row r="3502" spans="1:7" x14ac:dyDescent="0.35">
      <c r="A3502" s="43"/>
      <c r="B3502" s="44"/>
      <c r="C3502" s="46"/>
      <c r="D3502" s="7"/>
      <c r="E3502" s="7"/>
      <c r="F3502" s="7"/>
      <c r="G3502" s="7"/>
    </row>
    <row r="3503" spans="1:7" x14ac:dyDescent="0.35">
      <c r="A3503" s="43"/>
      <c r="B3503" s="44"/>
      <c r="C3503" s="46"/>
      <c r="D3503" s="7"/>
      <c r="E3503" s="7"/>
      <c r="F3503" s="7"/>
      <c r="G3503" s="7"/>
    </row>
    <row r="3504" spans="1:7" x14ac:dyDescent="0.35">
      <c r="A3504" s="43"/>
      <c r="B3504" s="44"/>
      <c r="C3504" s="46"/>
      <c r="D3504" s="7"/>
      <c r="E3504" s="7"/>
      <c r="F3504" s="7"/>
      <c r="G3504" s="7"/>
    </row>
    <row r="3505" spans="1:7" x14ac:dyDescent="0.35">
      <c r="A3505" s="43"/>
      <c r="B3505" s="44"/>
      <c r="C3505" s="46"/>
      <c r="D3505" s="7"/>
      <c r="E3505" s="7"/>
      <c r="F3505" s="7"/>
      <c r="G3505" s="7"/>
    </row>
    <row r="3506" spans="1:7" x14ac:dyDescent="0.35">
      <c r="A3506" s="43"/>
      <c r="B3506" s="44"/>
      <c r="C3506" s="46"/>
      <c r="D3506" s="7"/>
      <c r="E3506" s="7"/>
      <c r="F3506" s="7"/>
      <c r="G3506" s="7"/>
    </row>
    <row r="3507" spans="1:7" x14ac:dyDescent="0.35">
      <c r="A3507" s="43"/>
      <c r="B3507" s="44"/>
      <c r="C3507" s="46"/>
      <c r="D3507" s="7"/>
      <c r="E3507" s="7"/>
      <c r="F3507" s="7"/>
      <c r="G3507" s="7"/>
    </row>
    <row r="3508" spans="1:7" x14ac:dyDescent="0.35">
      <c r="A3508" s="43"/>
      <c r="B3508" s="44"/>
      <c r="C3508" s="46"/>
      <c r="D3508" s="7"/>
      <c r="E3508" s="7"/>
      <c r="F3508" s="7"/>
      <c r="G3508" s="7"/>
    </row>
    <row r="3509" spans="1:7" x14ac:dyDescent="0.35">
      <c r="A3509" s="43"/>
      <c r="B3509" s="44"/>
      <c r="C3509" s="46"/>
      <c r="D3509" s="7"/>
      <c r="E3509" s="7"/>
      <c r="F3509" s="7"/>
      <c r="G3509" s="7"/>
    </row>
    <row r="3510" spans="1:7" x14ac:dyDescent="0.35">
      <c r="A3510" s="43"/>
      <c r="B3510" s="44"/>
      <c r="C3510" s="46"/>
      <c r="D3510" s="7"/>
      <c r="E3510" s="7"/>
      <c r="F3510" s="7"/>
      <c r="G3510" s="7"/>
    </row>
    <row r="3511" spans="1:7" x14ac:dyDescent="0.35">
      <c r="A3511" s="43"/>
      <c r="B3511" s="44"/>
      <c r="C3511" s="46"/>
      <c r="D3511" s="7"/>
      <c r="E3511" s="7"/>
      <c r="F3511" s="7"/>
      <c r="G3511" s="7"/>
    </row>
    <row r="3512" spans="1:7" x14ac:dyDescent="0.35">
      <c r="A3512" s="43"/>
      <c r="B3512" s="44"/>
      <c r="C3512" s="46"/>
      <c r="D3512" s="7"/>
      <c r="E3512" s="7"/>
      <c r="F3512" s="7"/>
      <c r="G3512" s="7"/>
    </row>
    <row r="3513" spans="1:7" x14ac:dyDescent="0.35">
      <c r="A3513" s="43"/>
      <c r="B3513" s="44"/>
      <c r="C3513" s="46"/>
      <c r="D3513" s="7"/>
      <c r="E3513" s="7"/>
      <c r="F3513" s="7"/>
      <c r="G3513" s="7"/>
    </row>
    <row r="3514" spans="1:7" x14ac:dyDescent="0.35">
      <c r="A3514" s="43"/>
      <c r="B3514" s="44"/>
      <c r="C3514" s="46"/>
      <c r="D3514" s="7"/>
      <c r="E3514" s="7"/>
      <c r="F3514" s="7"/>
      <c r="G3514" s="7"/>
    </row>
    <row r="3515" spans="1:7" x14ac:dyDescent="0.35">
      <c r="A3515" s="43"/>
      <c r="B3515" s="44"/>
      <c r="C3515" s="46"/>
      <c r="D3515" s="7"/>
      <c r="E3515" s="7"/>
      <c r="F3515" s="7"/>
      <c r="G3515" s="7"/>
    </row>
    <row r="3516" spans="1:7" x14ac:dyDescent="0.35">
      <c r="A3516" s="43"/>
      <c r="B3516" s="44"/>
      <c r="C3516" s="46"/>
      <c r="D3516" s="7"/>
      <c r="E3516" s="7"/>
      <c r="F3516" s="7"/>
      <c r="G3516" s="7"/>
    </row>
    <row r="3517" spans="1:7" x14ac:dyDescent="0.35">
      <c r="A3517" s="43"/>
      <c r="B3517" s="44"/>
      <c r="C3517" s="46"/>
      <c r="D3517" s="7"/>
      <c r="E3517" s="7"/>
      <c r="F3517" s="7"/>
      <c r="G3517" s="7"/>
    </row>
    <row r="3518" spans="1:7" x14ac:dyDescent="0.35">
      <c r="A3518" s="43"/>
      <c r="B3518" s="44"/>
      <c r="C3518" s="46"/>
      <c r="D3518" s="7"/>
      <c r="E3518" s="7"/>
      <c r="F3518" s="7"/>
      <c r="G3518" s="7"/>
    </row>
    <row r="3519" spans="1:7" x14ac:dyDescent="0.35">
      <c r="A3519" s="43"/>
      <c r="B3519" s="44"/>
      <c r="C3519" s="46"/>
      <c r="D3519" s="7"/>
      <c r="E3519" s="7"/>
      <c r="F3519" s="7"/>
      <c r="G3519" s="7"/>
    </row>
    <row r="3520" spans="1:7" x14ac:dyDescent="0.35">
      <c r="A3520" s="43"/>
      <c r="B3520" s="44"/>
      <c r="C3520" s="46"/>
      <c r="D3520" s="7"/>
      <c r="E3520" s="7"/>
      <c r="F3520" s="7"/>
      <c r="G3520" s="7"/>
    </row>
    <row r="3521" spans="1:7" x14ac:dyDescent="0.35">
      <c r="A3521" s="43"/>
      <c r="B3521" s="44"/>
      <c r="C3521" s="46"/>
      <c r="D3521" s="7"/>
      <c r="E3521" s="7"/>
      <c r="F3521" s="7"/>
      <c r="G3521" s="7"/>
    </row>
    <row r="3522" spans="1:7" x14ac:dyDescent="0.35">
      <c r="A3522" s="43"/>
      <c r="B3522" s="44"/>
      <c r="C3522" s="46"/>
      <c r="D3522" s="7"/>
      <c r="E3522" s="7"/>
      <c r="F3522" s="7"/>
      <c r="G3522" s="7"/>
    </row>
    <row r="3523" spans="1:7" x14ac:dyDescent="0.35">
      <c r="A3523" s="43"/>
      <c r="B3523" s="44"/>
      <c r="C3523" s="46"/>
      <c r="D3523" s="7"/>
      <c r="E3523" s="7"/>
      <c r="F3523" s="7"/>
      <c r="G3523" s="7"/>
    </row>
    <row r="3524" spans="1:7" x14ac:dyDescent="0.35">
      <c r="A3524" s="43"/>
      <c r="B3524" s="44"/>
      <c r="C3524" s="46"/>
      <c r="D3524" s="7"/>
      <c r="E3524" s="7"/>
      <c r="F3524" s="7"/>
      <c r="G3524" s="7"/>
    </row>
    <row r="3525" spans="1:7" x14ac:dyDescent="0.35">
      <c r="A3525" s="43"/>
      <c r="B3525" s="44"/>
      <c r="C3525" s="46"/>
      <c r="D3525" s="7"/>
      <c r="E3525" s="7"/>
      <c r="F3525" s="7"/>
      <c r="G3525" s="7"/>
    </row>
    <row r="3526" spans="1:7" x14ac:dyDescent="0.35">
      <c r="A3526" s="43"/>
      <c r="B3526" s="44"/>
      <c r="C3526" s="46"/>
      <c r="D3526" s="7"/>
      <c r="E3526" s="7"/>
      <c r="F3526" s="7"/>
      <c r="G3526" s="7"/>
    </row>
    <row r="3527" spans="1:7" x14ac:dyDescent="0.35">
      <c r="A3527" s="43"/>
      <c r="B3527" s="44"/>
      <c r="C3527" s="46"/>
      <c r="D3527" s="7"/>
      <c r="E3527" s="7"/>
      <c r="F3527" s="7"/>
      <c r="G3527" s="7"/>
    </row>
    <row r="3528" spans="1:7" x14ac:dyDescent="0.35">
      <c r="A3528" s="43"/>
      <c r="B3528" s="44"/>
      <c r="C3528" s="46"/>
      <c r="D3528" s="7"/>
      <c r="E3528" s="7"/>
      <c r="F3528" s="7"/>
      <c r="G3528" s="7"/>
    </row>
    <row r="3529" spans="1:7" x14ac:dyDescent="0.35">
      <c r="A3529" s="43"/>
      <c r="B3529" s="44"/>
      <c r="C3529" s="46"/>
      <c r="D3529" s="7"/>
      <c r="E3529" s="7"/>
      <c r="F3529" s="7"/>
      <c r="G3529" s="7"/>
    </row>
    <row r="3530" spans="1:7" x14ac:dyDescent="0.35">
      <c r="A3530" s="43"/>
      <c r="B3530" s="44"/>
      <c r="C3530" s="46"/>
      <c r="D3530" s="7"/>
      <c r="E3530" s="7"/>
      <c r="F3530" s="7"/>
      <c r="G3530" s="7"/>
    </row>
    <row r="3531" spans="1:7" x14ac:dyDescent="0.35">
      <c r="A3531" s="43"/>
      <c r="B3531" s="44"/>
      <c r="C3531" s="46"/>
      <c r="D3531" s="7"/>
      <c r="E3531" s="7"/>
      <c r="F3531" s="7"/>
      <c r="G3531" s="7"/>
    </row>
    <row r="3532" spans="1:7" x14ac:dyDescent="0.35">
      <c r="A3532" s="43"/>
      <c r="B3532" s="44"/>
      <c r="C3532" s="46"/>
      <c r="D3532" s="7"/>
      <c r="E3532" s="7"/>
      <c r="F3532" s="7"/>
      <c r="G3532" s="7"/>
    </row>
    <row r="3533" spans="1:7" x14ac:dyDescent="0.35">
      <c r="A3533" s="43"/>
      <c r="B3533" s="44"/>
      <c r="C3533" s="46"/>
      <c r="D3533" s="7"/>
      <c r="E3533" s="7"/>
      <c r="F3533" s="7"/>
      <c r="G3533" s="7"/>
    </row>
    <row r="3534" spans="1:7" x14ac:dyDescent="0.35">
      <c r="A3534" s="43"/>
      <c r="B3534" s="44"/>
      <c r="C3534" s="46"/>
      <c r="D3534" s="7"/>
      <c r="E3534" s="7"/>
      <c r="F3534" s="7"/>
      <c r="G3534" s="7"/>
    </row>
    <row r="3535" spans="1:7" x14ac:dyDescent="0.35">
      <c r="A3535" s="43"/>
      <c r="B3535" s="44"/>
      <c r="C3535" s="46"/>
      <c r="D3535" s="7"/>
      <c r="E3535" s="7"/>
      <c r="F3535" s="7"/>
      <c r="G3535" s="7"/>
    </row>
    <row r="3536" spans="1:7" x14ac:dyDescent="0.35">
      <c r="A3536" s="43"/>
      <c r="B3536" s="44"/>
      <c r="C3536" s="46"/>
      <c r="D3536" s="7"/>
      <c r="E3536" s="7"/>
      <c r="F3536" s="7"/>
      <c r="G3536" s="7"/>
    </row>
    <row r="3537" spans="1:7" x14ac:dyDescent="0.35">
      <c r="A3537" s="43"/>
      <c r="B3537" s="44"/>
      <c r="C3537" s="46"/>
      <c r="D3537" s="7"/>
      <c r="E3537" s="7"/>
      <c r="F3537" s="7"/>
      <c r="G3537" s="7"/>
    </row>
    <row r="3538" spans="1:7" x14ac:dyDescent="0.35">
      <c r="A3538" s="43"/>
      <c r="B3538" s="44"/>
      <c r="C3538" s="46"/>
      <c r="D3538" s="7"/>
      <c r="E3538" s="7"/>
      <c r="F3538" s="7"/>
      <c r="G3538" s="7"/>
    </row>
    <row r="3539" spans="1:7" x14ac:dyDescent="0.35">
      <c r="A3539" s="43"/>
      <c r="B3539" s="44"/>
      <c r="C3539" s="46"/>
      <c r="D3539" s="7"/>
      <c r="E3539" s="7"/>
      <c r="F3539" s="7"/>
      <c r="G3539" s="7"/>
    </row>
    <row r="3540" spans="1:7" x14ac:dyDescent="0.35">
      <c r="A3540" s="43"/>
      <c r="B3540" s="44"/>
      <c r="C3540" s="46"/>
      <c r="D3540" s="7"/>
      <c r="E3540" s="7"/>
      <c r="F3540" s="7"/>
      <c r="G3540" s="7"/>
    </row>
    <row r="3541" spans="1:7" x14ac:dyDescent="0.35">
      <c r="A3541" s="43"/>
      <c r="B3541" s="44"/>
      <c r="C3541" s="46"/>
      <c r="D3541" s="7"/>
      <c r="E3541" s="7"/>
      <c r="F3541" s="7"/>
      <c r="G3541" s="7"/>
    </row>
    <row r="3542" spans="1:7" x14ac:dyDescent="0.35">
      <c r="A3542" s="43"/>
      <c r="B3542" s="44"/>
      <c r="C3542" s="46"/>
      <c r="D3542" s="7"/>
      <c r="E3542" s="7"/>
      <c r="F3542" s="7"/>
      <c r="G3542" s="7"/>
    </row>
    <row r="3543" spans="1:7" x14ac:dyDescent="0.35">
      <c r="A3543" s="43"/>
      <c r="B3543" s="44"/>
      <c r="C3543" s="46"/>
      <c r="D3543" s="7"/>
      <c r="E3543" s="7"/>
      <c r="F3543" s="7"/>
      <c r="G3543" s="7"/>
    </row>
    <row r="3544" spans="1:7" x14ac:dyDescent="0.35">
      <c r="A3544" s="43"/>
      <c r="B3544" s="44"/>
      <c r="C3544" s="46"/>
      <c r="D3544" s="7"/>
      <c r="E3544" s="7"/>
      <c r="F3544" s="7"/>
      <c r="G3544" s="7"/>
    </row>
    <row r="3545" spans="1:7" x14ac:dyDescent="0.35">
      <c r="A3545" s="43"/>
      <c r="B3545" s="44"/>
      <c r="C3545" s="46"/>
      <c r="D3545" s="7"/>
      <c r="E3545" s="7"/>
      <c r="F3545" s="7"/>
      <c r="G3545" s="7"/>
    </row>
    <row r="3546" spans="1:7" x14ac:dyDescent="0.35">
      <c r="A3546" s="43"/>
      <c r="B3546" s="44"/>
      <c r="C3546" s="46"/>
      <c r="D3546" s="7"/>
      <c r="E3546" s="7"/>
      <c r="F3546" s="7"/>
      <c r="G3546" s="7"/>
    </row>
    <row r="3547" spans="1:7" x14ac:dyDescent="0.35">
      <c r="A3547" s="43"/>
      <c r="B3547" s="44"/>
      <c r="C3547" s="46"/>
      <c r="D3547" s="7"/>
      <c r="E3547" s="7"/>
      <c r="F3547" s="7"/>
      <c r="G3547" s="7"/>
    </row>
    <row r="3548" spans="1:7" x14ac:dyDescent="0.35">
      <c r="A3548" s="43"/>
      <c r="B3548" s="44"/>
      <c r="C3548" s="46"/>
      <c r="D3548" s="7"/>
      <c r="E3548" s="7"/>
      <c r="F3548" s="7"/>
      <c r="G3548" s="7"/>
    </row>
    <row r="3549" spans="1:7" x14ac:dyDescent="0.35">
      <c r="A3549" s="43"/>
      <c r="B3549" s="44"/>
      <c r="C3549" s="46"/>
      <c r="D3549" s="7"/>
      <c r="E3549" s="7"/>
      <c r="F3549" s="7"/>
      <c r="G3549" s="7"/>
    </row>
    <row r="3550" spans="1:7" x14ac:dyDescent="0.35">
      <c r="A3550" s="43"/>
      <c r="B3550" s="44"/>
      <c r="C3550" s="46"/>
      <c r="D3550" s="7"/>
      <c r="E3550" s="7"/>
      <c r="F3550" s="7"/>
      <c r="G3550" s="7"/>
    </row>
    <row r="3551" spans="1:7" x14ac:dyDescent="0.35">
      <c r="A3551" s="43"/>
      <c r="B3551" s="44"/>
      <c r="C3551" s="46"/>
      <c r="D3551" s="7"/>
      <c r="E3551" s="7"/>
      <c r="F3551" s="7"/>
      <c r="G3551" s="7"/>
    </row>
    <row r="3552" spans="1:7" x14ac:dyDescent="0.35">
      <c r="A3552" s="43"/>
      <c r="B3552" s="44"/>
      <c r="C3552" s="46"/>
      <c r="D3552" s="7"/>
      <c r="E3552" s="7"/>
      <c r="F3552" s="7"/>
      <c r="G3552" s="7"/>
    </row>
    <row r="3553" spans="1:7" x14ac:dyDescent="0.35">
      <c r="A3553" s="43"/>
      <c r="B3553" s="44"/>
      <c r="C3553" s="46"/>
      <c r="D3553" s="7"/>
      <c r="E3553" s="7"/>
      <c r="F3553" s="7"/>
      <c r="G3553" s="7"/>
    </row>
    <row r="3554" spans="1:7" x14ac:dyDescent="0.35">
      <c r="A3554" s="43"/>
      <c r="B3554" s="44"/>
      <c r="C3554" s="46"/>
      <c r="D3554" s="7"/>
      <c r="E3554" s="7"/>
      <c r="F3554" s="7"/>
      <c r="G3554" s="7"/>
    </row>
    <row r="3555" spans="1:7" x14ac:dyDescent="0.35">
      <c r="A3555" s="43"/>
      <c r="B3555" s="44"/>
      <c r="C3555" s="46"/>
      <c r="D3555" s="7"/>
      <c r="E3555" s="7"/>
      <c r="F3555" s="7"/>
      <c r="G3555" s="7"/>
    </row>
    <row r="3556" spans="1:7" x14ac:dyDescent="0.35">
      <c r="A3556" s="43"/>
      <c r="B3556" s="44"/>
      <c r="C3556" s="46"/>
      <c r="D3556" s="7"/>
      <c r="E3556" s="7"/>
      <c r="F3556" s="7"/>
      <c r="G3556" s="7"/>
    </row>
    <row r="3557" spans="1:7" x14ac:dyDescent="0.35">
      <c r="A3557" s="43"/>
      <c r="B3557" s="44"/>
      <c r="C3557" s="46"/>
      <c r="D3557" s="7"/>
      <c r="E3557" s="7"/>
      <c r="F3557" s="7"/>
      <c r="G3557" s="7"/>
    </row>
    <row r="3558" spans="1:7" x14ac:dyDescent="0.35">
      <c r="A3558" s="43"/>
      <c r="B3558" s="44"/>
      <c r="C3558" s="46"/>
      <c r="D3558" s="7"/>
      <c r="E3558" s="7"/>
      <c r="F3558" s="7"/>
      <c r="G3558" s="7"/>
    </row>
    <row r="3559" spans="1:7" x14ac:dyDescent="0.35">
      <c r="A3559" s="43"/>
      <c r="B3559" s="44"/>
      <c r="C3559" s="46"/>
      <c r="D3559" s="7"/>
      <c r="E3559" s="7"/>
      <c r="F3559" s="7"/>
      <c r="G3559" s="7"/>
    </row>
    <row r="3560" spans="1:7" x14ac:dyDescent="0.35">
      <c r="A3560" s="43"/>
      <c r="B3560" s="44"/>
      <c r="C3560" s="46"/>
      <c r="D3560" s="7"/>
      <c r="E3560" s="7"/>
      <c r="F3560" s="7"/>
      <c r="G3560" s="7"/>
    </row>
    <row r="3561" spans="1:7" x14ac:dyDescent="0.35">
      <c r="A3561" s="43"/>
      <c r="B3561" s="44"/>
      <c r="C3561" s="46"/>
      <c r="D3561" s="7"/>
      <c r="E3561" s="7"/>
      <c r="F3561" s="7"/>
      <c r="G3561" s="7"/>
    </row>
    <row r="3562" spans="1:7" x14ac:dyDescent="0.35">
      <c r="A3562" s="43"/>
      <c r="B3562" s="44"/>
      <c r="C3562" s="46"/>
      <c r="D3562" s="7"/>
      <c r="E3562" s="7"/>
      <c r="F3562" s="7"/>
      <c r="G3562" s="7"/>
    </row>
    <row r="3563" spans="1:7" x14ac:dyDescent="0.35">
      <c r="A3563" s="43"/>
      <c r="B3563" s="44"/>
      <c r="C3563" s="46"/>
      <c r="D3563" s="7"/>
      <c r="E3563" s="7"/>
      <c r="F3563" s="7"/>
      <c r="G3563" s="7"/>
    </row>
    <row r="3564" spans="1:7" x14ac:dyDescent="0.35">
      <c r="A3564" s="43"/>
      <c r="B3564" s="44"/>
      <c r="C3564" s="46"/>
      <c r="D3564" s="7"/>
      <c r="E3564" s="7"/>
      <c r="F3564" s="7"/>
      <c r="G3564" s="7"/>
    </row>
    <row r="3565" spans="1:7" x14ac:dyDescent="0.35">
      <c r="A3565" s="43"/>
      <c r="B3565" s="44"/>
      <c r="C3565" s="46"/>
      <c r="D3565" s="7"/>
      <c r="E3565" s="7"/>
      <c r="F3565" s="7"/>
      <c r="G3565" s="7"/>
    </row>
    <row r="3566" spans="1:7" x14ac:dyDescent="0.35">
      <c r="A3566" s="43"/>
      <c r="B3566" s="44"/>
      <c r="C3566" s="46"/>
      <c r="D3566" s="7"/>
      <c r="E3566" s="7"/>
      <c r="F3566" s="7"/>
      <c r="G3566" s="7"/>
    </row>
    <row r="3567" spans="1:7" x14ac:dyDescent="0.35">
      <c r="A3567" s="43"/>
      <c r="B3567" s="44"/>
      <c r="C3567" s="46"/>
      <c r="D3567" s="7"/>
      <c r="E3567" s="7"/>
      <c r="F3567" s="7"/>
      <c r="G3567" s="7"/>
    </row>
    <row r="3568" spans="1:7" x14ac:dyDescent="0.35">
      <c r="A3568" s="43"/>
      <c r="B3568" s="44"/>
      <c r="C3568" s="46"/>
      <c r="D3568" s="7"/>
      <c r="E3568" s="7"/>
      <c r="F3568" s="7"/>
      <c r="G3568" s="7"/>
    </row>
    <row r="3569" spans="1:7" x14ac:dyDescent="0.35">
      <c r="A3569" s="43"/>
      <c r="B3569" s="44"/>
      <c r="C3569" s="46"/>
      <c r="D3569" s="7"/>
      <c r="E3569" s="7"/>
      <c r="F3569" s="7"/>
      <c r="G3569" s="7"/>
    </row>
    <row r="3570" spans="1:7" x14ac:dyDescent="0.35">
      <c r="A3570" s="43"/>
      <c r="B3570" s="44"/>
      <c r="C3570" s="46"/>
      <c r="D3570" s="7"/>
      <c r="E3570" s="7"/>
      <c r="F3570" s="7"/>
      <c r="G3570" s="7"/>
    </row>
    <row r="3571" spans="1:7" x14ac:dyDescent="0.35">
      <c r="A3571" s="43"/>
      <c r="B3571" s="44"/>
      <c r="C3571" s="46"/>
      <c r="D3571" s="7"/>
      <c r="E3571" s="7"/>
      <c r="F3571" s="7"/>
      <c r="G3571" s="7"/>
    </row>
    <row r="3572" spans="1:7" x14ac:dyDescent="0.35">
      <c r="A3572" s="43"/>
      <c r="B3572" s="44"/>
      <c r="C3572" s="46"/>
      <c r="D3572" s="7"/>
      <c r="E3572" s="7"/>
      <c r="F3572" s="7"/>
      <c r="G3572" s="7"/>
    </row>
    <row r="3573" spans="1:7" x14ac:dyDescent="0.35">
      <c r="A3573" s="43"/>
      <c r="B3573" s="44"/>
      <c r="C3573" s="46"/>
      <c r="D3573" s="7"/>
      <c r="E3573" s="7"/>
      <c r="F3573" s="7"/>
      <c r="G3573" s="7"/>
    </row>
    <row r="3574" spans="1:7" x14ac:dyDescent="0.35">
      <c r="A3574" s="43"/>
      <c r="B3574" s="44"/>
      <c r="C3574" s="46"/>
      <c r="D3574" s="7"/>
      <c r="E3574" s="7"/>
      <c r="F3574" s="7"/>
      <c r="G3574" s="7"/>
    </row>
    <row r="3575" spans="1:7" x14ac:dyDescent="0.35">
      <c r="A3575" s="43"/>
      <c r="B3575" s="44"/>
      <c r="C3575" s="46"/>
      <c r="D3575" s="7"/>
      <c r="E3575" s="7"/>
      <c r="F3575" s="7"/>
      <c r="G3575" s="7"/>
    </row>
    <row r="3576" spans="1:7" x14ac:dyDescent="0.35">
      <c r="A3576" s="43"/>
      <c r="B3576" s="44"/>
      <c r="C3576" s="46"/>
      <c r="D3576" s="7"/>
      <c r="E3576" s="7"/>
      <c r="F3576" s="7"/>
      <c r="G3576" s="7"/>
    </row>
    <row r="3577" spans="1:7" x14ac:dyDescent="0.35">
      <c r="A3577" s="43"/>
      <c r="B3577" s="44"/>
      <c r="C3577" s="46"/>
      <c r="D3577" s="7"/>
      <c r="E3577" s="7"/>
      <c r="F3577" s="7"/>
      <c r="G3577" s="7"/>
    </row>
    <row r="3578" spans="1:7" x14ac:dyDescent="0.35">
      <c r="A3578" s="43"/>
      <c r="B3578" s="44"/>
      <c r="C3578" s="46"/>
      <c r="D3578" s="7"/>
      <c r="E3578" s="7"/>
      <c r="F3578" s="7"/>
      <c r="G3578" s="7"/>
    </row>
    <row r="3579" spans="1:7" x14ac:dyDescent="0.35">
      <c r="A3579" s="43"/>
      <c r="B3579" s="44"/>
      <c r="C3579" s="46"/>
      <c r="D3579" s="7"/>
      <c r="E3579" s="7"/>
      <c r="F3579" s="7"/>
      <c r="G3579" s="7"/>
    </row>
    <row r="3580" spans="1:7" x14ac:dyDescent="0.35">
      <c r="A3580" s="43"/>
      <c r="B3580" s="44"/>
      <c r="C3580" s="46"/>
      <c r="D3580" s="7"/>
      <c r="E3580" s="7"/>
      <c r="F3580" s="7"/>
      <c r="G3580" s="7"/>
    </row>
    <row r="3581" spans="1:7" x14ac:dyDescent="0.35">
      <c r="A3581" s="43"/>
      <c r="B3581" s="44"/>
      <c r="C3581" s="46"/>
      <c r="D3581" s="7"/>
      <c r="E3581" s="7"/>
      <c r="F3581" s="7"/>
      <c r="G3581" s="7"/>
    </row>
    <row r="3582" spans="1:7" x14ac:dyDescent="0.35">
      <c r="A3582" s="43"/>
      <c r="B3582" s="44"/>
      <c r="C3582" s="46"/>
      <c r="D3582" s="7"/>
      <c r="E3582" s="7"/>
      <c r="F3582" s="7"/>
      <c r="G3582" s="7"/>
    </row>
    <row r="3583" spans="1:7" x14ac:dyDescent="0.35">
      <c r="A3583" s="43"/>
      <c r="B3583" s="44"/>
      <c r="C3583" s="46"/>
      <c r="D3583" s="7"/>
      <c r="E3583" s="7"/>
      <c r="F3583" s="7"/>
      <c r="G3583" s="7"/>
    </row>
    <row r="3584" spans="1:7" x14ac:dyDescent="0.35">
      <c r="A3584" s="43"/>
      <c r="B3584" s="44"/>
      <c r="C3584" s="46"/>
      <c r="D3584" s="7"/>
      <c r="E3584" s="7"/>
      <c r="F3584" s="7"/>
      <c r="G3584" s="7"/>
    </row>
    <row r="3585" spans="1:7" x14ac:dyDescent="0.35">
      <c r="A3585" s="43"/>
      <c r="B3585" s="44"/>
      <c r="C3585" s="46"/>
      <c r="D3585" s="7"/>
      <c r="E3585" s="7"/>
      <c r="F3585" s="7"/>
      <c r="G3585" s="7"/>
    </row>
    <row r="3586" spans="1:7" x14ac:dyDescent="0.35">
      <c r="A3586" s="43"/>
      <c r="B3586" s="44"/>
      <c r="C3586" s="46"/>
      <c r="D3586" s="7"/>
      <c r="E3586" s="7"/>
      <c r="F3586" s="7"/>
      <c r="G3586" s="7"/>
    </row>
    <row r="3587" spans="1:7" x14ac:dyDescent="0.35">
      <c r="A3587" s="43"/>
      <c r="B3587" s="44"/>
      <c r="C3587" s="46"/>
      <c r="D3587" s="7"/>
      <c r="E3587" s="7"/>
      <c r="F3587" s="7"/>
      <c r="G3587" s="7"/>
    </row>
    <row r="3588" spans="1:7" x14ac:dyDescent="0.35">
      <c r="A3588" s="43"/>
      <c r="B3588" s="44"/>
      <c r="C3588" s="46"/>
      <c r="D3588" s="7"/>
      <c r="E3588" s="7"/>
      <c r="F3588" s="7"/>
      <c r="G3588" s="7"/>
    </row>
    <row r="3589" spans="1:7" x14ac:dyDescent="0.35">
      <c r="A3589" s="43"/>
      <c r="B3589" s="44"/>
      <c r="C3589" s="46"/>
      <c r="D3589" s="7"/>
      <c r="E3589" s="7"/>
      <c r="F3589" s="7"/>
      <c r="G3589" s="7"/>
    </row>
    <row r="3590" spans="1:7" x14ac:dyDescent="0.35">
      <c r="A3590" s="43"/>
      <c r="B3590" s="44"/>
      <c r="C3590" s="46"/>
      <c r="D3590" s="7"/>
      <c r="E3590" s="7"/>
      <c r="F3590" s="7"/>
      <c r="G3590" s="7"/>
    </row>
    <row r="3591" spans="1:7" x14ac:dyDescent="0.35">
      <c r="A3591" s="43"/>
      <c r="B3591" s="44"/>
      <c r="C3591" s="46"/>
      <c r="D3591" s="7"/>
      <c r="E3591" s="7"/>
      <c r="F3591" s="7"/>
      <c r="G3591" s="7"/>
    </row>
    <row r="3592" spans="1:7" x14ac:dyDescent="0.35">
      <c r="A3592" s="43"/>
      <c r="B3592" s="44"/>
      <c r="C3592" s="46"/>
      <c r="D3592" s="7"/>
      <c r="E3592" s="7"/>
      <c r="F3592" s="7"/>
      <c r="G3592" s="7"/>
    </row>
    <row r="3593" spans="1:7" x14ac:dyDescent="0.35">
      <c r="A3593" s="43"/>
      <c r="B3593" s="44"/>
      <c r="C3593" s="46"/>
      <c r="D3593" s="7"/>
      <c r="E3593" s="7"/>
      <c r="F3593" s="7"/>
      <c r="G3593" s="7"/>
    </row>
    <row r="3594" spans="1:7" x14ac:dyDescent="0.35">
      <c r="A3594" s="43"/>
      <c r="B3594" s="44"/>
      <c r="C3594" s="46"/>
      <c r="D3594" s="7"/>
      <c r="E3594" s="7"/>
      <c r="F3594" s="7"/>
      <c r="G3594" s="7"/>
    </row>
    <row r="3595" spans="1:7" x14ac:dyDescent="0.35">
      <c r="A3595" s="43"/>
      <c r="B3595" s="44"/>
      <c r="C3595" s="46"/>
      <c r="D3595" s="7"/>
      <c r="E3595" s="7"/>
      <c r="F3595" s="7"/>
      <c r="G3595" s="7"/>
    </row>
    <row r="3596" spans="1:7" x14ac:dyDescent="0.35">
      <c r="A3596" s="43"/>
      <c r="B3596" s="44"/>
      <c r="C3596" s="46"/>
      <c r="D3596" s="7"/>
      <c r="E3596" s="7"/>
      <c r="F3596" s="7"/>
      <c r="G3596" s="7"/>
    </row>
    <row r="3597" spans="1:7" x14ac:dyDescent="0.35">
      <c r="A3597" s="43"/>
      <c r="B3597" s="44"/>
      <c r="C3597" s="46"/>
      <c r="D3597" s="7"/>
      <c r="E3597" s="7"/>
      <c r="F3597" s="7"/>
      <c r="G3597" s="7"/>
    </row>
    <row r="3598" spans="1:7" x14ac:dyDescent="0.35">
      <c r="A3598" s="43"/>
      <c r="B3598" s="44"/>
      <c r="C3598" s="46"/>
      <c r="D3598" s="7"/>
      <c r="E3598" s="7"/>
      <c r="F3598" s="7"/>
      <c r="G3598" s="7"/>
    </row>
    <row r="3599" spans="1:7" x14ac:dyDescent="0.35">
      <c r="A3599" s="43"/>
      <c r="B3599" s="44"/>
      <c r="C3599" s="46"/>
      <c r="D3599" s="7"/>
      <c r="E3599" s="7"/>
      <c r="F3599" s="7"/>
      <c r="G3599" s="7"/>
    </row>
    <row r="3600" spans="1:7" x14ac:dyDescent="0.35">
      <c r="A3600" s="43"/>
      <c r="B3600" s="44"/>
      <c r="C3600" s="46"/>
      <c r="D3600" s="7"/>
      <c r="E3600" s="7"/>
      <c r="F3600" s="7"/>
      <c r="G3600" s="7"/>
    </row>
    <row r="3601" spans="1:7" x14ac:dyDescent="0.35">
      <c r="A3601" s="43"/>
      <c r="B3601" s="44"/>
      <c r="C3601" s="46"/>
      <c r="D3601" s="7"/>
      <c r="E3601" s="7"/>
      <c r="F3601" s="7"/>
      <c r="G3601" s="7"/>
    </row>
    <row r="3602" spans="1:7" x14ac:dyDescent="0.35">
      <c r="A3602" s="43"/>
      <c r="B3602" s="44"/>
      <c r="C3602" s="46"/>
      <c r="D3602" s="7"/>
      <c r="E3602" s="7"/>
      <c r="F3602" s="7"/>
      <c r="G3602" s="7"/>
    </row>
    <row r="3603" spans="1:7" x14ac:dyDescent="0.35">
      <c r="A3603" s="43"/>
      <c r="B3603" s="44"/>
      <c r="C3603" s="46"/>
      <c r="D3603" s="7"/>
      <c r="E3603" s="7"/>
      <c r="F3603" s="7"/>
      <c r="G3603" s="7"/>
    </row>
    <row r="3604" spans="1:7" x14ac:dyDescent="0.35">
      <c r="A3604" s="43"/>
      <c r="B3604" s="44"/>
      <c r="C3604" s="46"/>
      <c r="D3604" s="7"/>
      <c r="E3604" s="7"/>
      <c r="F3604" s="7"/>
      <c r="G3604" s="7"/>
    </row>
    <row r="3605" spans="1:7" x14ac:dyDescent="0.35">
      <c r="A3605" s="43"/>
      <c r="B3605" s="44"/>
      <c r="C3605" s="46"/>
      <c r="D3605" s="7"/>
      <c r="E3605" s="7"/>
      <c r="F3605" s="7"/>
      <c r="G3605" s="7"/>
    </row>
    <row r="3606" spans="1:7" x14ac:dyDescent="0.35">
      <c r="A3606" s="43"/>
      <c r="B3606" s="44"/>
      <c r="C3606" s="46"/>
      <c r="D3606" s="7"/>
      <c r="E3606" s="7"/>
      <c r="F3606" s="7"/>
      <c r="G3606" s="7"/>
    </row>
    <row r="3607" spans="1:7" x14ac:dyDescent="0.35">
      <c r="A3607" s="43"/>
      <c r="B3607" s="44"/>
      <c r="C3607" s="46"/>
      <c r="D3607" s="7"/>
      <c r="E3607" s="7"/>
      <c r="F3607" s="7"/>
      <c r="G3607" s="7"/>
    </row>
    <row r="3608" spans="1:7" x14ac:dyDescent="0.35">
      <c r="A3608" s="43"/>
      <c r="B3608" s="44"/>
      <c r="C3608" s="46"/>
      <c r="D3608" s="7"/>
      <c r="E3608" s="7"/>
      <c r="F3608" s="7"/>
      <c r="G3608" s="7"/>
    </row>
    <row r="3609" spans="1:7" x14ac:dyDescent="0.35">
      <c r="A3609" s="43"/>
      <c r="B3609" s="44"/>
      <c r="C3609" s="46"/>
      <c r="D3609" s="7"/>
      <c r="E3609" s="7"/>
      <c r="F3609" s="7"/>
      <c r="G3609" s="7"/>
    </row>
    <row r="3610" spans="1:7" x14ac:dyDescent="0.35">
      <c r="A3610" s="43"/>
      <c r="B3610" s="44"/>
      <c r="C3610" s="46"/>
      <c r="D3610" s="7"/>
      <c r="E3610" s="7"/>
      <c r="F3610" s="7"/>
      <c r="G3610" s="7"/>
    </row>
    <row r="3611" spans="1:7" x14ac:dyDescent="0.35">
      <c r="A3611" s="43"/>
      <c r="B3611" s="44"/>
      <c r="C3611" s="46"/>
      <c r="D3611" s="7"/>
      <c r="E3611" s="7"/>
      <c r="F3611" s="7"/>
      <c r="G3611" s="7"/>
    </row>
    <row r="3612" spans="1:7" x14ac:dyDescent="0.35">
      <c r="A3612" s="43"/>
      <c r="B3612" s="44"/>
      <c r="C3612" s="46"/>
      <c r="D3612" s="7"/>
      <c r="E3612" s="7"/>
      <c r="F3612" s="7"/>
      <c r="G3612" s="7"/>
    </row>
    <row r="3613" spans="1:7" x14ac:dyDescent="0.35">
      <c r="A3613" s="43"/>
      <c r="B3613" s="44"/>
      <c r="C3613" s="46"/>
      <c r="D3613" s="7"/>
      <c r="E3613" s="7"/>
      <c r="F3613" s="7"/>
      <c r="G3613" s="7"/>
    </row>
    <row r="3614" spans="1:7" x14ac:dyDescent="0.35">
      <c r="A3614" s="43"/>
      <c r="B3614" s="44"/>
      <c r="C3614" s="46"/>
      <c r="D3614" s="7"/>
      <c r="E3614" s="7"/>
      <c r="F3614" s="7"/>
      <c r="G3614" s="7"/>
    </row>
    <row r="3615" spans="1:7" x14ac:dyDescent="0.35">
      <c r="A3615" s="43"/>
      <c r="B3615" s="44"/>
      <c r="C3615" s="46"/>
      <c r="D3615" s="7"/>
      <c r="E3615" s="7"/>
      <c r="F3615" s="7"/>
      <c r="G3615" s="7"/>
    </row>
    <row r="3616" spans="1:7" x14ac:dyDescent="0.35">
      <c r="A3616" s="43"/>
      <c r="B3616" s="44"/>
      <c r="C3616" s="46"/>
      <c r="D3616" s="7"/>
      <c r="E3616" s="7"/>
      <c r="F3616" s="7"/>
      <c r="G3616" s="7"/>
    </row>
    <row r="3617" spans="1:7" x14ac:dyDescent="0.35">
      <c r="A3617" s="43"/>
      <c r="B3617" s="44"/>
      <c r="C3617" s="46"/>
      <c r="D3617" s="7"/>
      <c r="E3617" s="7"/>
      <c r="F3617" s="7"/>
      <c r="G3617" s="7"/>
    </row>
    <row r="3618" spans="1:7" x14ac:dyDescent="0.35">
      <c r="A3618" s="43"/>
      <c r="B3618" s="44"/>
      <c r="C3618" s="46"/>
      <c r="D3618" s="7"/>
      <c r="E3618" s="7"/>
      <c r="F3618" s="7"/>
      <c r="G3618" s="7"/>
    </row>
    <row r="3619" spans="1:7" x14ac:dyDescent="0.35">
      <c r="A3619" s="43"/>
      <c r="B3619" s="44"/>
      <c r="C3619" s="46"/>
      <c r="D3619" s="7"/>
      <c r="E3619" s="7"/>
      <c r="F3619" s="7"/>
      <c r="G3619" s="7"/>
    </row>
    <row r="3620" spans="1:7" x14ac:dyDescent="0.35">
      <c r="A3620" s="43"/>
      <c r="B3620" s="44"/>
      <c r="C3620" s="46"/>
      <c r="D3620" s="7"/>
      <c r="E3620" s="7"/>
      <c r="F3620" s="7"/>
      <c r="G3620" s="7"/>
    </row>
    <row r="3621" spans="1:7" x14ac:dyDescent="0.35">
      <c r="A3621" s="43"/>
      <c r="B3621" s="44"/>
      <c r="C3621" s="46"/>
      <c r="D3621" s="7"/>
      <c r="E3621" s="7"/>
      <c r="F3621" s="7"/>
      <c r="G3621" s="7"/>
    </row>
    <row r="3622" spans="1:7" x14ac:dyDescent="0.35">
      <c r="A3622" s="43"/>
      <c r="B3622" s="44"/>
      <c r="C3622" s="46"/>
      <c r="D3622" s="7"/>
      <c r="E3622" s="7"/>
      <c r="F3622" s="7"/>
      <c r="G3622" s="7"/>
    </row>
    <row r="3623" spans="1:7" x14ac:dyDescent="0.35">
      <c r="A3623" s="43"/>
      <c r="B3623" s="44"/>
      <c r="C3623" s="46"/>
      <c r="D3623" s="7"/>
      <c r="E3623" s="7"/>
      <c r="F3623" s="7"/>
      <c r="G3623" s="7"/>
    </row>
    <row r="3624" spans="1:7" x14ac:dyDescent="0.35">
      <c r="A3624" s="43"/>
      <c r="B3624" s="44"/>
      <c r="C3624" s="46"/>
      <c r="D3624" s="7"/>
      <c r="E3624" s="7"/>
      <c r="F3624" s="7"/>
      <c r="G3624" s="7"/>
    </row>
    <row r="3625" spans="1:7" x14ac:dyDescent="0.35">
      <c r="A3625" s="43"/>
      <c r="B3625" s="44"/>
      <c r="C3625" s="46"/>
      <c r="D3625" s="7"/>
      <c r="E3625" s="7"/>
      <c r="F3625" s="7"/>
      <c r="G3625" s="7"/>
    </row>
    <row r="3626" spans="1:7" x14ac:dyDescent="0.35">
      <c r="A3626" s="43"/>
      <c r="B3626" s="44"/>
      <c r="C3626" s="46"/>
      <c r="D3626" s="7"/>
      <c r="E3626" s="7"/>
      <c r="F3626" s="7"/>
      <c r="G3626" s="7"/>
    </row>
    <row r="3627" spans="1:7" x14ac:dyDescent="0.35">
      <c r="A3627" s="43"/>
      <c r="B3627" s="44"/>
      <c r="C3627" s="46"/>
      <c r="D3627" s="7"/>
      <c r="E3627" s="7"/>
      <c r="F3627" s="7"/>
      <c r="G3627" s="7"/>
    </row>
    <row r="3628" spans="1:7" x14ac:dyDescent="0.35">
      <c r="A3628" s="43"/>
      <c r="B3628" s="44"/>
      <c r="C3628" s="46"/>
      <c r="D3628" s="7"/>
      <c r="E3628" s="7"/>
      <c r="F3628" s="7"/>
      <c r="G3628" s="7"/>
    </row>
    <row r="3629" spans="1:7" x14ac:dyDescent="0.35">
      <c r="A3629" s="43"/>
      <c r="B3629" s="44"/>
      <c r="C3629" s="46"/>
      <c r="D3629" s="7"/>
      <c r="E3629" s="7"/>
      <c r="F3629" s="7"/>
      <c r="G3629" s="7"/>
    </row>
    <row r="3630" spans="1:7" x14ac:dyDescent="0.35">
      <c r="A3630" s="43"/>
      <c r="B3630" s="44"/>
      <c r="C3630" s="46"/>
      <c r="D3630" s="7"/>
      <c r="E3630" s="7"/>
      <c r="F3630" s="7"/>
      <c r="G3630" s="7"/>
    </row>
    <row r="3631" spans="1:7" x14ac:dyDescent="0.35">
      <c r="A3631" s="43"/>
      <c r="B3631" s="44"/>
      <c r="C3631" s="46"/>
      <c r="D3631" s="7"/>
      <c r="E3631" s="7"/>
      <c r="F3631" s="7"/>
      <c r="G3631" s="7"/>
    </row>
    <row r="3632" spans="1:7" x14ac:dyDescent="0.35">
      <c r="A3632" s="43"/>
      <c r="B3632" s="44"/>
      <c r="C3632" s="46"/>
      <c r="D3632" s="7"/>
      <c r="E3632" s="7"/>
      <c r="F3632" s="7"/>
      <c r="G3632" s="7"/>
    </row>
    <row r="3633" spans="1:7" x14ac:dyDescent="0.35">
      <c r="A3633" s="43"/>
      <c r="B3633" s="44"/>
      <c r="C3633" s="46"/>
      <c r="D3633" s="7"/>
      <c r="E3633" s="7"/>
      <c r="F3633" s="7"/>
      <c r="G3633" s="7"/>
    </row>
    <row r="3634" spans="1:7" x14ac:dyDescent="0.35">
      <c r="A3634" s="43"/>
      <c r="B3634" s="44"/>
      <c r="C3634" s="46"/>
      <c r="D3634" s="7"/>
      <c r="E3634" s="7"/>
      <c r="F3634" s="7"/>
      <c r="G3634" s="7"/>
    </row>
    <row r="3635" spans="1:7" x14ac:dyDescent="0.35">
      <c r="A3635" s="43"/>
      <c r="B3635" s="44"/>
      <c r="C3635" s="46"/>
      <c r="D3635" s="7"/>
      <c r="E3635" s="7"/>
      <c r="F3635" s="7"/>
      <c r="G3635" s="7"/>
    </row>
    <row r="3636" spans="1:7" x14ac:dyDescent="0.35">
      <c r="A3636" s="43"/>
      <c r="B3636" s="44"/>
      <c r="C3636" s="46"/>
      <c r="D3636" s="7"/>
      <c r="E3636" s="7"/>
      <c r="F3636" s="7"/>
      <c r="G3636" s="7"/>
    </row>
    <row r="3637" spans="1:7" x14ac:dyDescent="0.35">
      <c r="A3637" s="43"/>
      <c r="B3637" s="44"/>
      <c r="C3637" s="46"/>
      <c r="D3637" s="7"/>
      <c r="E3637" s="7"/>
      <c r="F3637" s="7"/>
      <c r="G3637" s="7"/>
    </row>
    <row r="3638" spans="1:7" x14ac:dyDescent="0.35">
      <c r="A3638" s="43"/>
      <c r="B3638" s="44"/>
      <c r="C3638" s="46"/>
      <c r="D3638" s="7"/>
      <c r="E3638" s="7"/>
      <c r="F3638" s="7"/>
      <c r="G3638" s="7"/>
    </row>
    <row r="3639" spans="1:7" x14ac:dyDescent="0.35">
      <c r="A3639" s="43"/>
      <c r="B3639" s="44"/>
      <c r="C3639" s="46"/>
      <c r="D3639" s="7"/>
      <c r="E3639" s="7"/>
      <c r="F3639" s="7"/>
      <c r="G3639" s="7"/>
    </row>
    <row r="3640" spans="1:7" x14ac:dyDescent="0.35">
      <c r="A3640" s="43"/>
      <c r="B3640" s="44"/>
      <c r="C3640" s="46"/>
      <c r="D3640" s="7"/>
      <c r="E3640" s="7"/>
      <c r="F3640" s="7"/>
      <c r="G3640" s="7"/>
    </row>
    <row r="3641" spans="1:7" x14ac:dyDescent="0.35">
      <c r="A3641" s="43"/>
      <c r="B3641" s="44"/>
      <c r="C3641" s="46"/>
      <c r="D3641" s="7"/>
      <c r="E3641" s="7"/>
      <c r="F3641" s="7"/>
      <c r="G3641" s="7"/>
    </row>
    <row r="3642" spans="1:7" x14ac:dyDescent="0.35">
      <c r="A3642" s="43"/>
      <c r="B3642" s="44"/>
      <c r="C3642" s="46"/>
      <c r="D3642" s="7"/>
      <c r="E3642" s="7"/>
      <c r="F3642" s="7"/>
      <c r="G3642" s="7"/>
    </row>
    <row r="3643" spans="1:7" x14ac:dyDescent="0.35">
      <c r="A3643" s="43"/>
      <c r="B3643" s="44"/>
      <c r="C3643" s="46"/>
      <c r="D3643" s="7"/>
      <c r="E3643" s="7"/>
      <c r="F3643" s="7"/>
      <c r="G3643" s="7"/>
    </row>
    <row r="3644" spans="1:7" x14ac:dyDescent="0.35">
      <c r="A3644" s="43"/>
      <c r="B3644" s="44"/>
      <c r="C3644" s="46"/>
      <c r="D3644" s="7"/>
      <c r="E3644" s="7"/>
      <c r="F3644" s="7"/>
      <c r="G3644" s="7"/>
    </row>
    <row r="3645" spans="1:7" x14ac:dyDescent="0.35">
      <c r="A3645" s="43"/>
      <c r="B3645" s="44"/>
      <c r="C3645" s="46"/>
      <c r="D3645" s="7"/>
      <c r="E3645" s="7"/>
      <c r="F3645" s="7"/>
      <c r="G3645" s="7"/>
    </row>
    <row r="3646" spans="1:7" x14ac:dyDescent="0.35">
      <c r="A3646" s="43"/>
      <c r="B3646" s="44"/>
      <c r="C3646" s="46"/>
      <c r="D3646" s="7"/>
      <c r="E3646" s="7"/>
      <c r="F3646" s="7"/>
      <c r="G3646" s="7"/>
    </row>
    <row r="3647" spans="1:7" x14ac:dyDescent="0.35">
      <c r="A3647" s="43"/>
      <c r="B3647" s="44"/>
      <c r="C3647" s="46"/>
      <c r="D3647" s="7"/>
      <c r="E3647" s="7"/>
      <c r="F3647" s="7"/>
      <c r="G3647" s="7"/>
    </row>
    <row r="3648" spans="1:7" x14ac:dyDescent="0.35">
      <c r="A3648" s="43"/>
      <c r="B3648" s="44"/>
      <c r="C3648" s="46"/>
      <c r="D3648" s="7"/>
      <c r="E3648" s="7"/>
      <c r="F3648" s="7"/>
      <c r="G3648" s="7"/>
    </row>
    <row r="3649" spans="1:7" x14ac:dyDescent="0.35">
      <c r="A3649" s="43"/>
      <c r="B3649" s="44"/>
      <c r="C3649" s="46"/>
      <c r="D3649" s="7"/>
      <c r="E3649" s="7"/>
      <c r="F3649" s="7"/>
      <c r="G3649" s="7"/>
    </row>
    <row r="3650" spans="1:7" x14ac:dyDescent="0.35">
      <c r="A3650" s="43"/>
      <c r="B3650" s="44"/>
      <c r="C3650" s="46"/>
      <c r="D3650" s="7"/>
      <c r="E3650" s="7"/>
      <c r="F3650" s="7"/>
      <c r="G3650" s="7"/>
    </row>
    <row r="3651" spans="1:7" x14ac:dyDescent="0.35">
      <c r="A3651" s="43"/>
      <c r="B3651" s="44"/>
      <c r="C3651" s="46"/>
      <c r="D3651" s="7"/>
      <c r="E3651" s="7"/>
      <c r="F3651" s="7"/>
      <c r="G3651" s="7"/>
    </row>
    <row r="3652" spans="1:7" x14ac:dyDescent="0.35">
      <c r="A3652" s="43"/>
      <c r="B3652" s="44"/>
      <c r="C3652" s="46"/>
      <c r="D3652" s="7"/>
      <c r="E3652" s="7"/>
      <c r="F3652" s="7"/>
      <c r="G3652" s="7"/>
    </row>
    <row r="3653" spans="1:7" x14ac:dyDescent="0.35">
      <c r="A3653" s="43"/>
      <c r="B3653" s="44"/>
      <c r="C3653" s="46"/>
      <c r="D3653" s="7"/>
      <c r="E3653" s="7"/>
      <c r="F3653" s="7"/>
      <c r="G3653" s="7"/>
    </row>
    <row r="3654" spans="1:7" x14ac:dyDescent="0.35">
      <c r="A3654" s="43"/>
      <c r="B3654" s="44"/>
      <c r="C3654" s="46"/>
      <c r="D3654" s="7"/>
      <c r="E3654" s="7"/>
      <c r="F3654" s="7"/>
      <c r="G3654" s="7"/>
    </row>
    <row r="3655" spans="1:7" x14ac:dyDescent="0.35">
      <c r="A3655" s="43"/>
      <c r="B3655" s="44"/>
      <c r="C3655" s="46"/>
      <c r="D3655" s="7"/>
      <c r="E3655" s="7"/>
      <c r="F3655" s="7"/>
      <c r="G3655" s="7"/>
    </row>
    <row r="3656" spans="1:7" x14ac:dyDescent="0.35">
      <c r="A3656" s="43"/>
      <c r="B3656" s="44"/>
      <c r="C3656" s="46"/>
      <c r="D3656" s="7"/>
      <c r="E3656" s="7"/>
      <c r="F3656" s="7"/>
      <c r="G3656" s="7"/>
    </row>
    <row r="3657" spans="1:7" x14ac:dyDescent="0.35">
      <c r="A3657" s="43"/>
      <c r="B3657" s="44"/>
      <c r="C3657" s="46"/>
      <c r="D3657" s="7"/>
      <c r="E3657" s="7"/>
      <c r="F3657" s="7"/>
      <c r="G3657" s="7"/>
    </row>
    <row r="3658" spans="1:7" x14ac:dyDescent="0.35">
      <c r="A3658" s="43"/>
      <c r="B3658" s="44"/>
      <c r="C3658" s="46"/>
      <c r="D3658" s="7"/>
      <c r="E3658" s="7"/>
      <c r="F3658" s="7"/>
      <c r="G3658" s="7"/>
    </row>
    <row r="3659" spans="1:7" x14ac:dyDescent="0.35">
      <c r="A3659" s="43"/>
      <c r="B3659" s="44"/>
      <c r="C3659" s="46"/>
      <c r="D3659" s="7"/>
      <c r="E3659" s="7"/>
      <c r="F3659" s="7"/>
      <c r="G3659" s="7"/>
    </row>
    <row r="3660" spans="1:7" x14ac:dyDescent="0.35">
      <c r="A3660" s="43"/>
      <c r="B3660" s="44"/>
      <c r="C3660" s="46"/>
      <c r="D3660" s="7"/>
      <c r="E3660" s="7"/>
      <c r="F3660" s="7"/>
      <c r="G3660" s="7"/>
    </row>
    <row r="3661" spans="1:7" x14ac:dyDescent="0.35">
      <c r="A3661" s="43"/>
      <c r="B3661" s="44"/>
      <c r="C3661" s="46"/>
      <c r="D3661" s="7"/>
      <c r="E3661" s="7"/>
      <c r="F3661" s="7"/>
      <c r="G3661" s="7"/>
    </row>
    <row r="3662" spans="1:7" x14ac:dyDescent="0.35">
      <c r="A3662" s="43"/>
      <c r="B3662" s="44"/>
      <c r="C3662" s="46"/>
      <c r="D3662" s="7"/>
      <c r="E3662" s="7"/>
      <c r="F3662" s="7"/>
      <c r="G3662" s="7"/>
    </row>
    <row r="3663" spans="1:7" x14ac:dyDescent="0.35">
      <c r="A3663" s="43"/>
      <c r="B3663" s="44"/>
      <c r="C3663" s="46"/>
      <c r="D3663" s="7"/>
      <c r="E3663" s="7"/>
      <c r="F3663" s="7"/>
      <c r="G3663" s="7"/>
    </row>
    <row r="3664" spans="1:7" x14ac:dyDescent="0.35">
      <c r="A3664" s="43"/>
      <c r="B3664" s="44"/>
      <c r="C3664" s="46"/>
      <c r="D3664" s="7"/>
      <c r="E3664" s="7"/>
      <c r="F3664" s="7"/>
      <c r="G3664" s="7"/>
    </row>
    <row r="3665" spans="1:7" x14ac:dyDescent="0.35">
      <c r="A3665" s="43"/>
      <c r="B3665" s="44"/>
      <c r="C3665" s="46"/>
      <c r="D3665" s="7"/>
      <c r="E3665" s="7"/>
      <c r="F3665" s="7"/>
      <c r="G3665" s="7"/>
    </row>
    <row r="3666" spans="1:7" x14ac:dyDescent="0.35">
      <c r="A3666" s="43"/>
      <c r="B3666" s="44"/>
      <c r="C3666" s="46"/>
      <c r="D3666" s="7"/>
      <c r="E3666" s="7"/>
      <c r="F3666" s="7"/>
      <c r="G3666" s="7"/>
    </row>
    <row r="3667" spans="1:7" x14ac:dyDescent="0.35">
      <c r="A3667" s="43"/>
      <c r="B3667" s="44"/>
      <c r="C3667" s="46"/>
      <c r="D3667" s="7"/>
      <c r="E3667" s="7"/>
      <c r="F3667" s="7"/>
      <c r="G3667" s="7"/>
    </row>
    <row r="3668" spans="1:7" x14ac:dyDescent="0.35">
      <c r="A3668" s="43"/>
      <c r="B3668" s="44"/>
      <c r="C3668" s="46"/>
      <c r="D3668" s="7"/>
      <c r="E3668" s="7"/>
      <c r="F3668" s="7"/>
      <c r="G3668" s="7"/>
    </row>
    <row r="3669" spans="1:7" x14ac:dyDescent="0.35">
      <c r="A3669" s="43"/>
      <c r="B3669" s="44"/>
      <c r="C3669" s="46"/>
      <c r="D3669" s="7"/>
      <c r="E3669" s="7"/>
      <c r="F3669" s="7"/>
      <c r="G3669" s="7"/>
    </row>
    <row r="3670" spans="1:7" x14ac:dyDescent="0.35">
      <c r="A3670" s="43"/>
      <c r="B3670" s="44"/>
      <c r="C3670" s="46"/>
      <c r="D3670" s="7"/>
      <c r="E3670" s="7"/>
      <c r="F3670" s="7"/>
      <c r="G3670" s="7"/>
    </row>
    <row r="3671" spans="1:7" x14ac:dyDescent="0.35">
      <c r="A3671" s="43"/>
      <c r="B3671" s="44"/>
      <c r="C3671" s="46"/>
      <c r="D3671" s="7"/>
      <c r="E3671" s="7"/>
      <c r="F3671" s="7"/>
      <c r="G3671" s="7"/>
    </row>
    <row r="3672" spans="1:7" x14ac:dyDescent="0.35">
      <c r="A3672" s="43"/>
      <c r="B3672" s="44"/>
      <c r="C3672" s="46"/>
      <c r="D3672" s="7"/>
      <c r="E3672" s="7"/>
      <c r="F3672" s="7"/>
      <c r="G3672" s="7"/>
    </row>
    <row r="3673" spans="1:7" x14ac:dyDescent="0.35">
      <c r="A3673" s="43"/>
      <c r="B3673" s="44"/>
      <c r="C3673" s="46"/>
      <c r="D3673" s="7"/>
      <c r="E3673" s="7"/>
      <c r="F3673" s="7"/>
      <c r="G3673" s="7"/>
    </row>
    <row r="3674" spans="1:7" x14ac:dyDescent="0.35">
      <c r="A3674" s="43"/>
      <c r="B3674" s="44"/>
      <c r="C3674" s="46"/>
      <c r="D3674" s="7"/>
      <c r="E3674" s="7"/>
      <c r="F3674" s="7"/>
      <c r="G3674" s="7"/>
    </row>
    <row r="3675" spans="1:7" x14ac:dyDescent="0.35">
      <c r="A3675" s="43"/>
      <c r="B3675" s="44"/>
      <c r="C3675" s="46"/>
      <c r="D3675" s="7"/>
      <c r="E3675" s="7"/>
      <c r="F3675" s="7"/>
      <c r="G3675" s="7"/>
    </row>
    <row r="3676" spans="1:7" x14ac:dyDescent="0.35">
      <c r="A3676" s="43"/>
      <c r="B3676" s="44"/>
      <c r="C3676" s="46"/>
      <c r="D3676" s="7"/>
      <c r="E3676" s="7"/>
      <c r="F3676" s="7"/>
      <c r="G3676" s="7"/>
    </row>
    <row r="3677" spans="1:7" x14ac:dyDescent="0.35">
      <c r="A3677" s="43"/>
      <c r="B3677" s="44"/>
      <c r="C3677" s="46"/>
      <c r="D3677" s="7"/>
      <c r="E3677" s="7"/>
      <c r="F3677" s="7"/>
      <c r="G3677" s="7"/>
    </row>
    <row r="3678" spans="1:7" x14ac:dyDescent="0.35">
      <c r="A3678" s="43"/>
      <c r="B3678" s="44"/>
      <c r="C3678" s="46"/>
      <c r="D3678" s="7"/>
      <c r="E3678" s="7"/>
      <c r="F3678" s="7"/>
      <c r="G3678" s="7"/>
    </row>
    <row r="3679" spans="1:7" x14ac:dyDescent="0.35">
      <c r="A3679" s="43"/>
      <c r="B3679" s="44"/>
      <c r="C3679" s="46"/>
      <c r="D3679" s="7"/>
      <c r="E3679" s="7"/>
      <c r="F3679" s="7"/>
      <c r="G3679" s="7"/>
    </row>
    <row r="3680" spans="1:7" x14ac:dyDescent="0.35">
      <c r="A3680" s="43"/>
      <c r="B3680" s="44"/>
      <c r="C3680" s="46"/>
      <c r="D3680" s="7"/>
      <c r="E3680" s="7"/>
      <c r="F3680" s="7"/>
      <c r="G3680" s="7"/>
    </row>
    <row r="3681" spans="1:7" x14ac:dyDescent="0.35">
      <c r="A3681" s="43"/>
      <c r="B3681" s="44"/>
      <c r="C3681" s="46"/>
      <c r="D3681" s="7"/>
      <c r="E3681" s="7"/>
      <c r="F3681" s="7"/>
      <c r="G3681" s="7"/>
    </row>
    <row r="3682" spans="1:7" x14ac:dyDescent="0.35">
      <c r="A3682" s="43"/>
      <c r="B3682" s="44"/>
      <c r="C3682" s="46"/>
      <c r="D3682" s="7"/>
      <c r="E3682" s="7"/>
      <c r="F3682" s="7"/>
      <c r="G3682" s="7"/>
    </row>
    <row r="3683" spans="1:7" x14ac:dyDescent="0.35">
      <c r="A3683" s="43"/>
      <c r="B3683" s="44"/>
      <c r="C3683" s="46"/>
      <c r="D3683" s="7"/>
      <c r="E3683" s="7"/>
      <c r="F3683" s="7"/>
      <c r="G3683" s="7"/>
    </row>
    <row r="3684" spans="1:7" x14ac:dyDescent="0.35">
      <c r="A3684" s="43"/>
      <c r="B3684" s="44"/>
      <c r="C3684" s="46"/>
      <c r="D3684" s="7"/>
      <c r="E3684" s="7"/>
      <c r="F3684" s="7"/>
      <c r="G3684" s="7"/>
    </row>
    <row r="3685" spans="1:7" x14ac:dyDescent="0.35">
      <c r="A3685" s="43"/>
      <c r="B3685" s="44"/>
      <c r="C3685" s="46"/>
      <c r="D3685" s="7"/>
      <c r="E3685" s="7"/>
      <c r="F3685" s="7"/>
      <c r="G3685" s="7"/>
    </row>
    <row r="3686" spans="1:7" x14ac:dyDescent="0.35">
      <c r="A3686" s="43"/>
      <c r="B3686" s="44"/>
      <c r="C3686" s="46"/>
      <c r="D3686" s="7"/>
      <c r="E3686" s="7"/>
      <c r="F3686" s="7"/>
      <c r="G3686" s="7"/>
    </row>
    <row r="3687" spans="1:7" x14ac:dyDescent="0.35">
      <c r="A3687" s="43"/>
      <c r="B3687" s="44"/>
      <c r="C3687" s="46"/>
      <c r="D3687" s="7"/>
      <c r="E3687" s="7"/>
      <c r="F3687" s="7"/>
      <c r="G3687" s="7"/>
    </row>
    <row r="3688" spans="1:7" x14ac:dyDescent="0.35">
      <c r="A3688" s="43"/>
      <c r="B3688" s="44"/>
      <c r="C3688" s="46"/>
      <c r="D3688" s="7"/>
      <c r="E3688" s="7"/>
      <c r="F3688" s="7"/>
      <c r="G3688" s="7"/>
    </row>
    <row r="3689" spans="1:7" x14ac:dyDescent="0.35">
      <c r="A3689" s="43"/>
      <c r="B3689" s="44"/>
      <c r="C3689" s="46"/>
      <c r="D3689" s="7"/>
      <c r="E3689" s="7"/>
      <c r="F3689" s="7"/>
      <c r="G3689" s="7"/>
    </row>
    <row r="3690" spans="1:7" x14ac:dyDescent="0.35">
      <c r="A3690" s="43"/>
      <c r="B3690" s="44"/>
      <c r="C3690" s="46"/>
      <c r="D3690" s="7"/>
      <c r="E3690" s="7"/>
      <c r="F3690" s="7"/>
      <c r="G3690" s="7"/>
    </row>
    <row r="3691" spans="1:7" x14ac:dyDescent="0.35">
      <c r="A3691" s="43"/>
      <c r="B3691" s="44"/>
      <c r="C3691" s="46"/>
      <c r="D3691" s="7"/>
      <c r="E3691" s="7"/>
      <c r="F3691" s="7"/>
      <c r="G3691" s="7"/>
    </row>
    <row r="3692" spans="1:7" x14ac:dyDescent="0.35">
      <c r="A3692" s="43"/>
      <c r="B3692" s="44"/>
      <c r="C3692" s="46"/>
      <c r="D3692" s="7"/>
      <c r="E3692" s="7"/>
      <c r="F3692" s="7"/>
      <c r="G3692" s="7"/>
    </row>
    <row r="3693" spans="1:7" x14ac:dyDescent="0.35">
      <c r="A3693" s="43"/>
      <c r="B3693" s="44"/>
      <c r="C3693" s="46"/>
      <c r="D3693" s="7"/>
      <c r="E3693" s="7"/>
      <c r="F3693" s="7"/>
      <c r="G3693" s="7"/>
    </row>
    <row r="3694" spans="1:7" x14ac:dyDescent="0.35">
      <c r="A3694" s="43"/>
      <c r="B3694" s="44"/>
      <c r="C3694" s="46"/>
      <c r="D3694" s="7"/>
      <c r="E3694" s="7"/>
      <c r="F3694" s="7"/>
      <c r="G3694" s="7"/>
    </row>
    <row r="3695" spans="1:7" x14ac:dyDescent="0.35">
      <c r="A3695" s="43"/>
      <c r="B3695" s="44"/>
      <c r="C3695" s="46"/>
      <c r="D3695" s="7"/>
      <c r="E3695" s="7"/>
      <c r="F3695" s="7"/>
      <c r="G3695" s="7"/>
    </row>
    <row r="3696" spans="1:7" x14ac:dyDescent="0.35">
      <c r="A3696" s="43"/>
      <c r="B3696" s="44"/>
      <c r="C3696" s="46"/>
      <c r="D3696" s="7"/>
      <c r="E3696" s="7"/>
      <c r="F3696" s="7"/>
      <c r="G3696" s="7"/>
    </row>
    <row r="3697" spans="1:7" x14ac:dyDescent="0.35">
      <c r="A3697" s="43"/>
      <c r="B3697" s="44"/>
      <c r="C3697" s="46"/>
      <c r="D3697" s="7"/>
      <c r="E3697" s="7"/>
      <c r="F3697" s="7"/>
      <c r="G3697" s="7"/>
    </row>
    <row r="3698" spans="1:7" x14ac:dyDescent="0.35">
      <c r="A3698" s="43"/>
      <c r="B3698" s="44"/>
      <c r="C3698" s="46"/>
      <c r="D3698" s="7"/>
      <c r="E3698" s="7"/>
      <c r="F3698" s="7"/>
      <c r="G3698" s="7"/>
    </row>
    <row r="3699" spans="1:7" x14ac:dyDescent="0.35">
      <c r="A3699" s="43"/>
      <c r="B3699" s="44"/>
      <c r="C3699" s="46"/>
      <c r="D3699" s="7"/>
      <c r="E3699" s="7"/>
      <c r="F3699" s="7"/>
      <c r="G3699" s="7"/>
    </row>
    <row r="3700" spans="1:7" x14ac:dyDescent="0.35">
      <c r="A3700" s="43"/>
      <c r="B3700" s="44"/>
      <c r="C3700" s="46"/>
      <c r="D3700" s="7"/>
      <c r="E3700" s="7"/>
      <c r="F3700" s="7"/>
      <c r="G3700" s="7"/>
    </row>
    <row r="3701" spans="1:7" x14ac:dyDescent="0.35">
      <c r="A3701" s="43"/>
      <c r="B3701" s="44"/>
      <c r="C3701" s="46"/>
      <c r="D3701" s="7"/>
      <c r="E3701" s="7"/>
      <c r="F3701" s="7"/>
      <c r="G3701" s="7"/>
    </row>
    <row r="3702" spans="1:7" x14ac:dyDescent="0.35">
      <c r="A3702" s="43"/>
      <c r="B3702" s="44"/>
      <c r="C3702" s="46"/>
      <c r="D3702" s="7"/>
      <c r="E3702" s="7"/>
      <c r="F3702" s="7"/>
      <c r="G3702" s="7"/>
    </row>
    <row r="3703" spans="1:7" x14ac:dyDescent="0.35">
      <c r="A3703" s="43"/>
      <c r="B3703" s="44"/>
      <c r="C3703" s="46"/>
      <c r="D3703" s="7"/>
      <c r="E3703" s="7"/>
      <c r="F3703" s="7"/>
      <c r="G3703" s="7"/>
    </row>
    <row r="3704" spans="1:7" x14ac:dyDescent="0.35">
      <c r="A3704" s="43"/>
      <c r="B3704" s="44"/>
      <c r="C3704" s="46"/>
      <c r="D3704" s="7"/>
      <c r="E3704" s="7"/>
      <c r="F3704" s="7"/>
      <c r="G3704" s="7"/>
    </row>
    <row r="3705" spans="1:7" x14ac:dyDescent="0.35">
      <c r="A3705" s="43"/>
      <c r="B3705" s="44"/>
      <c r="C3705" s="46"/>
      <c r="D3705" s="7"/>
      <c r="E3705" s="7"/>
      <c r="F3705" s="7"/>
      <c r="G3705" s="7"/>
    </row>
    <row r="3706" spans="1:7" x14ac:dyDescent="0.35">
      <c r="A3706" s="43"/>
      <c r="B3706" s="44"/>
      <c r="C3706" s="46"/>
      <c r="D3706" s="7"/>
      <c r="E3706" s="7"/>
      <c r="F3706" s="7"/>
      <c r="G3706" s="7"/>
    </row>
    <row r="3707" spans="1:7" x14ac:dyDescent="0.35">
      <c r="A3707" s="43"/>
      <c r="B3707" s="44"/>
      <c r="C3707" s="46"/>
      <c r="D3707" s="7"/>
      <c r="E3707" s="7"/>
      <c r="F3707" s="7"/>
      <c r="G3707" s="7"/>
    </row>
    <row r="3708" spans="1:7" x14ac:dyDescent="0.35">
      <c r="A3708" s="43"/>
      <c r="B3708" s="44"/>
      <c r="C3708" s="46"/>
      <c r="D3708" s="7"/>
      <c r="E3708" s="7"/>
      <c r="F3708" s="7"/>
      <c r="G3708" s="7"/>
    </row>
    <row r="3709" spans="1:7" x14ac:dyDescent="0.35">
      <c r="A3709" s="43"/>
      <c r="B3709" s="44"/>
      <c r="C3709" s="46"/>
      <c r="D3709" s="7"/>
      <c r="E3709" s="7"/>
      <c r="F3709" s="7"/>
      <c r="G3709" s="7"/>
    </row>
    <row r="3710" spans="1:7" x14ac:dyDescent="0.35">
      <c r="A3710" s="43"/>
      <c r="B3710" s="44"/>
      <c r="C3710" s="46"/>
      <c r="D3710" s="7"/>
      <c r="E3710" s="7"/>
      <c r="F3710" s="7"/>
      <c r="G3710" s="7"/>
    </row>
    <row r="3711" spans="1:7" x14ac:dyDescent="0.35">
      <c r="A3711" s="43"/>
      <c r="B3711" s="44"/>
      <c r="C3711" s="46"/>
      <c r="D3711" s="7"/>
      <c r="E3711" s="7"/>
      <c r="F3711" s="7"/>
      <c r="G3711" s="7"/>
    </row>
    <row r="3712" spans="1:7" x14ac:dyDescent="0.35">
      <c r="A3712" s="43"/>
      <c r="B3712" s="44"/>
      <c r="C3712" s="46"/>
      <c r="D3712" s="7"/>
      <c r="E3712" s="7"/>
      <c r="F3712" s="7"/>
      <c r="G3712" s="7"/>
    </row>
    <row r="3713" spans="1:7" x14ac:dyDescent="0.35">
      <c r="A3713" s="43"/>
      <c r="B3713" s="44"/>
      <c r="C3713" s="46"/>
      <c r="D3713" s="7"/>
      <c r="E3713" s="7"/>
      <c r="F3713" s="7"/>
      <c r="G3713" s="7"/>
    </row>
    <row r="3714" spans="1:7" x14ac:dyDescent="0.35">
      <c r="A3714" s="43"/>
      <c r="B3714" s="44"/>
      <c r="C3714" s="46"/>
      <c r="D3714" s="7"/>
      <c r="E3714" s="7"/>
      <c r="F3714" s="7"/>
      <c r="G3714" s="7"/>
    </row>
    <row r="3715" spans="1:7" x14ac:dyDescent="0.35">
      <c r="A3715" s="43"/>
      <c r="B3715" s="44"/>
      <c r="C3715" s="46"/>
      <c r="D3715" s="7"/>
      <c r="E3715" s="7"/>
      <c r="F3715" s="7"/>
      <c r="G3715" s="7"/>
    </row>
    <row r="3716" spans="1:7" x14ac:dyDescent="0.35">
      <c r="A3716" s="43"/>
      <c r="B3716" s="44"/>
      <c r="C3716" s="46"/>
      <c r="D3716" s="7"/>
      <c r="E3716" s="7"/>
      <c r="F3716" s="7"/>
      <c r="G3716" s="7"/>
    </row>
    <row r="3717" spans="1:7" x14ac:dyDescent="0.35">
      <c r="A3717" s="43"/>
      <c r="B3717" s="44"/>
      <c r="C3717" s="46"/>
      <c r="D3717" s="7"/>
      <c r="E3717" s="7"/>
      <c r="F3717" s="7"/>
      <c r="G3717" s="7"/>
    </row>
    <row r="3718" spans="1:7" x14ac:dyDescent="0.35">
      <c r="A3718" s="43"/>
      <c r="B3718" s="44"/>
      <c r="C3718" s="46"/>
      <c r="D3718" s="7"/>
      <c r="E3718" s="7"/>
      <c r="F3718" s="7"/>
      <c r="G3718" s="7"/>
    </row>
    <row r="3719" spans="1:7" x14ac:dyDescent="0.35">
      <c r="A3719" s="43"/>
      <c r="B3719" s="44"/>
      <c r="C3719" s="46"/>
      <c r="D3719" s="7"/>
      <c r="E3719" s="7"/>
      <c r="F3719" s="7"/>
      <c r="G3719" s="7"/>
    </row>
    <row r="3720" spans="1:7" x14ac:dyDescent="0.35">
      <c r="A3720" s="43"/>
      <c r="B3720" s="44"/>
      <c r="C3720" s="46"/>
      <c r="D3720" s="7"/>
      <c r="E3720" s="7"/>
      <c r="F3720" s="7"/>
      <c r="G3720" s="7"/>
    </row>
    <row r="3721" spans="1:7" x14ac:dyDescent="0.35">
      <c r="A3721" s="43"/>
      <c r="B3721" s="44"/>
      <c r="C3721" s="46"/>
      <c r="D3721" s="7"/>
      <c r="E3721" s="7"/>
      <c r="F3721" s="7"/>
      <c r="G3721" s="7"/>
    </row>
    <row r="3722" spans="1:7" x14ac:dyDescent="0.35">
      <c r="A3722" s="43"/>
      <c r="B3722" s="44"/>
      <c r="C3722" s="46"/>
      <c r="D3722" s="7"/>
      <c r="E3722" s="7"/>
      <c r="F3722" s="7"/>
      <c r="G3722" s="7"/>
    </row>
    <row r="3723" spans="1:7" x14ac:dyDescent="0.35">
      <c r="A3723" s="43"/>
      <c r="B3723" s="44"/>
      <c r="C3723" s="46"/>
      <c r="D3723" s="7"/>
      <c r="E3723" s="7"/>
      <c r="F3723" s="7"/>
      <c r="G3723" s="7"/>
    </row>
    <row r="3724" spans="1:7" x14ac:dyDescent="0.35">
      <c r="A3724" s="43"/>
      <c r="B3724" s="44"/>
      <c r="C3724" s="46"/>
      <c r="D3724" s="7"/>
      <c r="E3724" s="7"/>
      <c r="F3724" s="7"/>
      <c r="G3724" s="7"/>
    </row>
    <row r="3725" spans="1:7" x14ac:dyDescent="0.35">
      <c r="A3725" s="43"/>
      <c r="B3725" s="44"/>
      <c r="C3725" s="46"/>
      <c r="D3725" s="7"/>
      <c r="E3725" s="7"/>
      <c r="F3725" s="7"/>
      <c r="G3725" s="7"/>
    </row>
    <row r="3726" spans="1:7" x14ac:dyDescent="0.35">
      <c r="A3726" s="43"/>
      <c r="B3726" s="44"/>
      <c r="C3726" s="46"/>
      <c r="D3726" s="7"/>
      <c r="E3726" s="7"/>
      <c r="F3726" s="7"/>
      <c r="G3726" s="7"/>
    </row>
    <row r="3727" spans="1:7" x14ac:dyDescent="0.35">
      <c r="A3727" s="43"/>
      <c r="B3727" s="44"/>
      <c r="C3727" s="46"/>
      <c r="D3727" s="7"/>
      <c r="E3727" s="7"/>
      <c r="F3727" s="7"/>
      <c r="G3727" s="7"/>
    </row>
    <row r="3728" spans="1:7" x14ac:dyDescent="0.35">
      <c r="A3728" s="43"/>
      <c r="B3728" s="44"/>
      <c r="C3728" s="46"/>
      <c r="D3728" s="7"/>
      <c r="E3728" s="7"/>
      <c r="F3728" s="7"/>
      <c r="G3728" s="7"/>
    </row>
    <row r="3729" spans="1:7" x14ac:dyDescent="0.35">
      <c r="A3729" s="43"/>
      <c r="B3729" s="44"/>
      <c r="C3729" s="46"/>
      <c r="D3729" s="7"/>
      <c r="E3729" s="7"/>
      <c r="F3729" s="7"/>
      <c r="G3729" s="7"/>
    </row>
    <row r="3730" spans="1:7" x14ac:dyDescent="0.35">
      <c r="A3730" s="43"/>
      <c r="B3730" s="44"/>
      <c r="C3730" s="46"/>
      <c r="D3730" s="7"/>
      <c r="E3730" s="7"/>
      <c r="F3730" s="7"/>
      <c r="G3730" s="7"/>
    </row>
    <row r="3731" spans="1:7" x14ac:dyDescent="0.35">
      <c r="A3731" s="43"/>
      <c r="B3731" s="44"/>
      <c r="C3731" s="46"/>
      <c r="D3731" s="7"/>
      <c r="E3731" s="7"/>
      <c r="F3731" s="7"/>
      <c r="G3731" s="7"/>
    </row>
    <row r="3732" spans="1:7" x14ac:dyDescent="0.35">
      <c r="A3732" s="43"/>
      <c r="B3732" s="44"/>
      <c r="C3732" s="46"/>
      <c r="D3732" s="7"/>
      <c r="E3732" s="7"/>
      <c r="F3732" s="7"/>
      <c r="G3732" s="7"/>
    </row>
    <row r="3733" spans="1:7" x14ac:dyDescent="0.35">
      <c r="A3733" s="43"/>
      <c r="B3733" s="44"/>
      <c r="C3733" s="46"/>
      <c r="D3733" s="7"/>
      <c r="E3733" s="7"/>
      <c r="F3733" s="7"/>
      <c r="G3733" s="7"/>
    </row>
    <row r="3734" spans="1:7" x14ac:dyDescent="0.35">
      <c r="A3734" s="43"/>
      <c r="B3734" s="44"/>
      <c r="C3734" s="46"/>
      <c r="D3734" s="7"/>
      <c r="E3734" s="7"/>
      <c r="F3734" s="7"/>
      <c r="G3734" s="7"/>
    </row>
    <row r="3735" spans="1:7" x14ac:dyDescent="0.35">
      <c r="A3735" s="43"/>
      <c r="B3735" s="44"/>
      <c r="C3735" s="46"/>
      <c r="D3735" s="7"/>
      <c r="E3735" s="7"/>
      <c r="F3735" s="7"/>
      <c r="G3735" s="7"/>
    </row>
    <row r="3736" spans="1:7" x14ac:dyDescent="0.35">
      <c r="A3736" s="43"/>
      <c r="B3736" s="44"/>
      <c r="C3736" s="46"/>
      <c r="D3736" s="7"/>
      <c r="E3736" s="7"/>
      <c r="F3736" s="7"/>
      <c r="G3736" s="7"/>
    </row>
    <row r="3737" spans="1:7" x14ac:dyDescent="0.35">
      <c r="A3737" s="43"/>
      <c r="B3737" s="44"/>
      <c r="C3737" s="46"/>
      <c r="D3737" s="7"/>
      <c r="E3737" s="7"/>
      <c r="F3737" s="7"/>
      <c r="G3737" s="7"/>
    </row>
    <row r="3738" spans="1:7" x14ac:dyDescent="0.35">
      <c r="A3738" s="43"/>
      <c r="B3738" s="44"/>
      <c r="C3738" s="46"/>
      <c r="D3738" s="7"/>
      <c r="E3738" s="7"/>
      <c r="F3738" s="7"/>
      <c r="G3738" s="7"/>
    </row>
    <row r="3739" spans="1:7" x14ac:dyDescent="0.35">
      <c r="A3739" s="43"/>
      <c r="B3739" s="44"/>
      <c r="C3739" s="46"/>
      <c r="D3739" s="7"/>
      <c r="E3739" s="7"/>
      <c r="F3739" s="7"/>
      <c r="G3739" s="7"/>
    </row>
    <row r="3740" spans="1:7" x14ac:dyDescent="0.35">
      <c r="A3740" s="43"/>
      <c r="B3740" s="44"/>
      <c r="C3740" s="46"/>
      <c r="D3740" s="7"/>
      <c r="E3740" s="7"/>
      <c r="F3740" s="7"/>
      <c r="G3740" s="7"/>
    </row>
    <row r="3741" spans="1:7" x14ac:dyDescent="0.35">
      <c r="A3741" s="43"/>
      <c r="B3741" s="44"/>
      <c r="C3741" s="46"/>
      <c r="D3741" s="7"/>
      <c r="E3741" s="7"/>
      <c r="F3741" s="7"/>
      <c r="G3741" s="7"/>
    </row>
    <row r="3742" spans="1:7" x14ac:dyDescent="0.35">
      <c r="A3742" s="43"/>
      <c r="B3742" s="44"/>
      <c r="C3742" s="46"/>
      <c r="D3742" s="7"/>
      <c r="E3742" s="7"/>
      <c r="F3742" s="7"/>
      <c r="G3742" s="7"/>
    </row>
    <row r="3743" spans="1:7" x14ac:dyDescent="0.35">
      <c r="A3743" s="43"/>
      <c r="B3743" s="44"/>
      <c r="C3743" s="46"/>
      <c r="D3743" s="7"/>
      <c r="E3743" s="7"/>
      <c r="F3743" s="7"/>
      <c r="G3743" s="7"/>
    </row>
    <row r="3744" spans="1:7" x14ac:dyDescent="0.35">
      <c r="A3744" s="43"/>
      <c r="B3744" s="44"/>
      <c r="C3744" s="46"/>
      <c r="D3744" s="7"/>
      <c r="E3744" s="7"/>
      <c r="F3744" s="7"/>
      <c r="G3744" s="7"/>
    </row>
    <row r="3745" spans="1:7" x14ac:dyDescent="0.35">
      <c r="A3745" s="43"/>
      <c r="B3745" s="44"/>
      <c r="C3745" s="46"/>
      <c r="D3745" s="7"/>
      <c r="E3745" s="7"/>
      <c r="F3745" s="7"/>
      <c r="G3745" s="7"/>
    </row>
    <row r="3746" spans="1:7" x14ac:dyDescent="0.35">
      <c r="A3746" s="43"/>
      <c r="B3746" s="44"/>
      <c r="C3746" s="46"/>
      <c r="D3746" s="7"/>
      <c r="E3746" s="7"/>
      <c r="F3746" s="7"/>
      <c r="G3746" s="7"/>
    </row>
    <row r="3747" spans="1:7" x14ac:dyDescent="0.35">
      <c r="A3747" s="43"/>
      <c r="B3747" s="44"/>
      <c r="C3747" s="46"/>
      <c r="D3747" s="7"/>
      <c r="E3747" s="7"/>
      <c r="F3747" s="7"/>
      <c r="G3747" s="7"/>
    </row>
    <row r="3748" spans="1:7" x14ac:dyDescent="0.35">
      <c r="A3748" s="43"/>
      <c r="B3748" s="44"/>
      <c r="C3748" s="46"/>
      <c r="D3748" s="7"/>
      <c r="E3748" s="7"/>
      <c r="F3748" s="7"/>
      <c r="G3748" s="7"/>
    </row>
    <row r="3749" spans="1:7" x14ac:dyDescent="0.35">
      <c r="A3749" s="43"/>
      <c r="B3749" s="44"/>
      <c r="C3749" s="46"/>
      <c r="D3749" s="7"/>
      <c r="E3749" s="7"/>
      <c r="F3749" s="7"/>
      <c r="G3749" s="7"/>
    </row>
    <row r="3750" spans="1:7" x14ac:dyDescent="0.35">
      <c r="A3750" s="43"/>
      <c r="B3750" s="44"/>
      <c r="C3750" s="46"/>
      <c r="D3750" s="7"/>
      <c r="E3750" s="7"/>
      <c r="F3750" s="7"/>
      <c r="G3750" s="7"/>
    </row>
    <row r="3751" spans="1:7" x14ac:dyDescent="0.35">
      <c r="A3751" s="43"/>
      <c r="B3751" s="44"/>
      <c r="C3751" s="46"/>
      <c r="D3751" s="7"/>
      <c r="E3751" s="7"/>
      <c r="F3751" s="7"/>
      <c r="G3751" s="7"/>
    </row>
    <row r="3752" spans="1:7" x14ac:dyDescent="0.35">
      <c r="A3752" s="43"/>
      <c r="B3752" s="44"/>
      <c r="C3752" s="46"/>
      <c r="D3752" s="7"/>
      <c r="E3752" s="7"/>
      <c r="F3752" s="7"/>
      <c r="G3752" s="7"/>
    </row>
    <row r="3753" spans="1:7" x14ac:dyDescent="0.35">
      <c r="A3753" s="43"/>
      <c r="B3753" s="44"/>
      <c r="C3753" s="46"/>
      <c r="D3753" s="7"/>
      <c r="E3753" s="7"/>
      <c r="F3753" s="7"/>
      <c r="G3753" s="7"/>
    </row>
    <row r="3754" spans="1:7" x14ac:dyDescent="0.35">
      <c r="A3754" s="43"/>
      <c r="B3754" s="44"/>
      <c r="C3754" s="46"/>
      <c r="D3754" s="7"/>
      <c r="E3754" s="7"/>
      <c r="F3754" s="7"/>
      <c r="G3754" s="7"/>
    </row>
    <row r="3755" spans="1:7" x14ac:dyDescent="0.35">
      <c r="A3755" s="43"/>
      <c r="B3755" s="44"/>
      <c r="C3755" s="46"/>
      <c r="D3755" s="7"/>
      <c r="E3755" s="7"/>
      <c r="F3755" s="7"/>
      <c r="G3755" s="7"/>
    </row>
    <row r="3756" spans="1:7" x14ac:dyDescent="0.35">
      <c r="A3756" s="43"/>
      <c r="B3756" s="44"/>
      <c r="C3756" s="46"/>
      <c r="D3756" s="7"/>
      <c r="E3756" s="7"/>
      <c r="F3756" s="7"/>
      <c r="G3756" s="7"/>
    </row>
    <row r="3757" spans="1:7" x14ac:dyDescent="0.35">
      <c r="A3757" s="43"/>
      <c r="B3757" s="44"/>
      <c r="C3757" s="46"/>
      <c r="D3757" s="7"/>
      <c r="E3757" s="7"/>
      <c r="F3757" s="7"/>
      <c r="G3757" s="7"/>
    </row>
    <row r="3758" spans="1:7" x14ac:dyDescent="0.35">
      <c r="A3758" s="43"/>
      <c r="B3758" s="44"/>
      <c r="C3758" s="46"/>
      <c r="D3758" s="7"/>
      <c r="E3758" s="7"/>
      <c r="F3758" s="7"/>
      <c r="G3758" s="7"/>
    </row>
    <row r="3759" spans="1:7" x14ac:dyDescent="0.35">
      <c r="A3759" s="43"/>
      <c r="B3759" s="44"/>
      <c r="C3759" s="46"/>
      <c r="D3759" s="7"/>
      <c r="E3759" s="7"/>
      <c r="F3759" s="7"/>
      <c r="G3759" s="7"/>
    </row>
    <row r="3760" spans="1:7" x14ac:dyDescent="0.35">
      <c r="A3760" s="43"/>
      <c r="B3760" s="44"/>
      <c r="C3760" s="46"/>
      <c r="D3760" s="7"/>
      <c r="E3760" s="7"/>
      <c r="F3760" s="7"/>
      <c r="G3760" s="7"/>
    </row>
    <row r="3761" spans="1:7" x14ac:dyDescent="0.35">
      <c r="A3761" s="43"/>
      <c r="B3761" s="44"/>
      <c r="C3761" s="46"/>
      <c r="D3761" s="7"/>
      <c r="E3761" s="7"/>
      <c r="F3761" s="7"/>
      <c r="G3761" s="7"/>
    </row>
    <row r="3762" spans="1:7" x14ac:dyDescent="0.35">
      <c r="A3762" s="43"/>
      <c r="B3762" s="44"/>
      <c r="C3762" s="46"/>
      <c r="D3762" s="7"/>
      <c r="E3762" s="7"/>
      <c r="F3762" s="7"/>
      <c r="G3762" s="7"/>
    </row>
    <row r="3763" spans="1:7" x14ac:dyDescent="0.35">
      <c r="A3763" s="43"/>
      <c r="B3763" s="44"/>
      <c r="C3763" s="46"/>
      <c r="D3763" s="7"/>
      <c r="E3763" s="7"/>
      <c r="F3763" s="7"/>
      <c r="G3763" s="7"/>
    </row>
    <row r="3764" spans="1:7" x14ac:dyDescent="0.35">
      <c r="A3764" s="43"/>
      <c r="B3764" s="44"/>
      <c r="C3764" s="46"/>
      <c r="D3764" s="7"/>
      <c r="E3764" s="7"/>
      <c r="F3764" s="7"/>
      <c r="G3764" s="7"/>
    </row>
    <row r="3765" spans="1:7" x14ac:dyDescent="0.35">
      <c r="A3765" s="43"/>
      <c r="B3765" s="44"/>
      <c r="C3765" s="46"/>
      <c r="D3765" s="7"/>
      <c r="E3765" s="7"/>
      <c r="F3765" s="7"/>
      <c r="G3765" s="7"/>
    </row>
    <row r="3766" spans="1:7" x14ac:dyDescent="0.35">
      <c r="A3766" s="43"/>
      <c r="B3766" s="44"/>
      <c r="C3766" s="46"/>
      <c r="D3766" s="7"/>
      <c r="E3766" s="7"/>
      <c r="F3766" s="7"/>
      <c r="G3766" s="7"/>
    </row>
    <row r="3767" spans="1:7" x14ac:dyDescent="0.35">
      <c r="A3767" s="43"/>
      <c r="B3767" s="44"/>
      <c r="C3767" s="46"/>
      <c r="D3767" s="7"/>
      <c r="E3767" s="7"/>
      <c r="F3767" s="7"/>
      <c r="G3767" s="7"/>
    </row>
    <row r="3768" spans="1:7" x14ac:dyDescent="0.35">
      <c r="A3768" s="43"/>
      <c r="B3768" s="44"/>
      <c r="C3768" s="46"/>
      <c r="D3768" s="7"/>
      <c r="E3768" s="7"/>
      <c r="F3768" s="7"/>
      <c r="G3768" s="7"/>
    </row>
    <row r="3769" spans="1:7" x14ac:dyDescent="0.35">
      <c r="A3769" s="43"/>
      <c r="B3769" s="44"/>
      <c r="C3769" s="46"/>
      <c r="D3769" s="7"/>
      <c r="E3769" s="7"/>
      <c r="F3769" s="7"/>
      <c r="G3769" s="7"/>
    </row>
    <row r="3770" spans="1:7" x14ac:dyDescent="0.35">
      <c r="A3770" s="43"/>
      <c r="B3770" s="44"/>
      <c r="C3770" s="46"/>
      <c r="D3770" s="7"/>
      <c r="E3770" s="7"/>
      <c r="F3770" s="7"/>
      <c r="G3770" s="7"/>
    </row>
    <row r="3771" spans="1:7" x14ac:dyDescent="0.35">
      <c r="A3771" s="43"/>
      <c r="B3771" s="44"/>
      <c r="C3771" s="46"/>
      <c r="D3771" s="7"/>
      <c r="E3771" s="7"/>
      <c r="F3771" s="7"/>
      <c r="G3771" s="7"/>
    </row>
    <row r="3772" spans="1:7" x14ac:dyDescent="0.35">
      <c r="A3772" s="43"/>
      <c r="B3772" s="44"/>
      <c r="C3772" s="46"/>
      <c r="D3772" s="7"/>
      <c r="E3772" s="7"/>
      <c r="F3772" s="7"/>
      <c r="G3772" s="7"/>
    </row>
    <row r="3773" spans="1:7" x14ac:dyDescent="0.35">
      <c r="A3773" s="43"/>
      <c r="B3773" s="44"/>
      <c r="C3773" s="46"/>
      <c r="D3773" s="7"/>
      <c r="E3773" s="7"/>
      <c r="F3773" s="7"/>
      <c r="G3773" s="7"/>
    </row>
    <row r="3774" spans="1:7" x14ac:dyDescent="0.35">
      <c r="A3774" s="43"/>
      <c r="B3774" s="44"/>
      <c r="C3774" s="46"/>
      <c r="D3774" s="7"/>
      <c r="E3774" s="7"/>
      <c r="F3774" s="7"/>
      <c r="G3774" s="7"/>
    </row>
    <row r="3775" spans="1:7" x14ac:dyDescent="0.35">
      <c r="A3775" s="43"/>
      <c r="B3775" s="44"/>
      <c r="C3775" s="46"/>
      <c r="D3775" s="7"/>
      <c r="E3775" s="7"/>
      <c r="F3775" s="7"/>
      <c r="G3775" s="7"/>
    </row>
    <row r="3776" spans="1:7" x14ac:dyDescent="0.35">
      <c r="A3776" s="43"/>
      <c r="B3776" s="44"/>
      <c r="C3776" s="46"/>
      <c r="D3776" s="7"/>
      <c r="E3776" s="7"/>
      <c r="F3776" s="7"/>
      <c r="G3776" s="7"/>
    </row>
    <row r="3777" spans="1:7" x14ac:dyDescent="0.35">
      <c r="A3777" s="43"/>
      <c r="B3777" s="44"/>
      <c r="C3777" s="46"/>
      <c r="D3777" s="7"/>
      <c r="E3777" s="7"/>
      <c r="F3777" s="7"/>
      <c r="G3777" s="7"/>
    </row>
    <row r="3778" spans="1:7" x14ac:dyDescent="0.35">
      <c r="A3778" s="43"/>
      <c r="B3778" s="44"/>
      <c r="C3778" s="46"/>
      <c r="D3778" s="7"/>
      <c r="E3778" s="7"/>
      <c r="F3778" s="7"/>
      <c r="G3778" s="7"/>
    </row>
    <row r="3779" spans="1:7" x14ac:dyDescent="0.35">
      <c r="A3779" s="43"/>
      <c r="B3779" s="44"/>
      <c r="C3779" s="46"/>
      <c r="D3779" s="7"/>
      <c r="E3779" s="7"/>
      <c r="F3779" s="7"/>
      <c r="G3779" s="7"/>
    </row>
    <row r="3780" spans="1:7" x14ac:dyDescent="0.35">
      <c r="A3780" s="43"/>
      <c r="B3780" s="44"/>
      <c r="C3780" s="46"/>
      <c r="D3780" s="7"/>
      <c r="E3780" s="7"/>
      <c r="F3780" s="7"/>
      <c r="G3780" s="7"/>
    </row>
    <row r="3781" spans="1:7" x14ac:dyDescent="0.35">
      <c r="A3781" s="43"/>
      <c r="B3781" s="44"/>
      <c r="C3781" s="46"/>
      <c r="D3781" s="7"/>
      <c r="E3781" s="7"/>
      <c r="F3781" s="7"/>
      <c r="G3781" s="7"/>
    </row>
    <row r="3782" spans="1:7" x14ac:dyDescent="0.35">
      <c r="A3782" s="43"/>
      <c r="B3782" s="44"/>
      <c r="C3782" s="46"/>
      <c r="D3782" s="7"/>
      <c r="E3782" s="7"/>
      <c r="F3782" s="7"/>
      <c r="G3782" s="7"/>
    </row>
    <row r="3783" spans="1:7" x14ac:dyDescent="0.35">
      <c r="A3783" s="43"/>
      <c r="B3783" s="44"/>
      <c r="C3783" s="46"/>
      <c r="D3783" s="7"/>
      <c r="E3783" s="7"/>
      <c r="F3783" s="7"/>
      <c r="G3783" s="7"/>
    </row>
    <row r="3784" spans="1:7" x14ac:dyDescent="0.35">
      <c r="A3784" s="43"/>
      <c r="B3784" s="44"/>
      <c r="C3784" s="46"/>
      <c r="D3784" s="7"/>
      <c r="E3784" s="7"/>
      <c r="F3784" s="7"/>
      <c r="G3784" s="7"/>
    </row>
    <row r="3785" spans="1:7" x14ac:dyDescent="0.35">
      <c r="A3785" s="43"/>
      <c r="B3785" s="44"/>
      <c r="C3785" s="46"/>
      <c r="D3785" s="7"/>
      <c r="E3785" s="7"/>
      <c r="F3785" s="7"/>
      <c r="G3785" s="7"/>
    </row>
    <row r="3786" spans="1:7" x14ac:dyDescent="0.35">
      <c r="A3786" s="43"/>
      <c r="B3786" s="44"/>
      <c r="C3786" s="46"/>
      <c r="D3786" s="7"/>
      <c r="E3786" s="7"/>
      <c r="F3786" s="7"/>
      <c r="G3786" s="7"/>
    </row>
    <row r="3787" spans="1:7" x14ac:dyDescent="0.35">
      <c r="A3787" s="43"/>
      <c r="B3787" s="44"/>
      <c r="C3787" s="46"/>
      <c r="D3787" s="7"/>
      <c r="E3787" s="7"/>
      <c r="F3787" s="7"/>
      <c r="G3787" s="7"/>
    </row>
    <row r="3788" spans="1:7" x14ac:dyDescent="0.35">
      <c r="A3788" s="43"/>
      <c r="B3788" s="44"/>
      <c r="C3788" s="46"/>
      <c r="D3788" s="7"/>
      <c r="E3788" s="7"/>
      <c r="F3788" s="7"/>
      <c r="G3788" s="7"/>
    </row>
    <row r="3789" spans="1:7" x14ac:dyDescent="0.35">
      <c r="A3789" s="43"/>
      <c r="B3789" s="44"/>
      <c r="C3789" s="46"/>
      <c r="D3789" s="7"/>
      <c r="E3789" s="7"/>
      <c r="F3789" s="7"/>
      <c r="G3789" s="7"/>
    </row>
    <row r="3790" spans="1:7" x14ac:dyDescent="0.35">
      <c r="A3790" s="43"/>
      <c r="B3790" s="44"/>
      <c r="C3790" s="46"/>
      <c r="D3790" s="7"/>
      <c r="E3790" s="7"/>
      <c r="F3790" s="7"/>
      <c r="G3790" s="7"/>
    </row>
    <row r="3791" spans="1:7" x14ac:dyDescent="0.35">
      <c r="A3791" s="43"/>
      <c r="B3791" s="44"/>
      <c r="C3791" s="46"/>
      <c r="D3791" s="7"/>
      <c r="E3791" s="7"/>
      <c r="F3791" s="7"/>
      <c r="G3791" s="7"/>
    </row>
    <row r="3792" spans="1:7" x14ac:dyDescent="0.35">
      <c r="A3792" s="43"/>
      <c r="B3792" s="44"/>
      <c r="C3792" s="46"/>
      <c r="D3792" s="7"/>
      <c r="E3792" s="7"/>
      <c r="F3792" s="7"/>
      <c r="G3792" s="7"/>
    </row>
    <row r="3793" spans="1:7" x14ac:dyDescent="0.35">
      <c r="A3793" s="43"/>
      <c r="B3793" s="44"/>
      <c r="C3793" s="46"/>
      <c r="D3793" s="7"/>
      <c r="E3793" s="7"/>
      <c r="F3793" s="7"/>
      <c r="G3793" s="7"/>
    </row>
    <row r="3794" spans="1:7" x14ac:dyDescent="0.35">
      <c r="A3794" s="43"/>
      <c r="B3794" s="44"/>
      <c r="C3794" s="46"/>
      <c r="D3794" s="7"/>
      <c r="E3794" s="7"/>
      <c r="F3794" s="7"/>
      <c r="G3794" s="7"/>
    </row>
    <row r="3795" spans="1:7" x14ac:dyDescent="0.35">
      <c r="A3795" s="43"/>
      <c r="B3795" s="44"/>
      <c r="C3795" s="46"/>
      <c r="D3795" s="7"/>
      <c r="E3795" s="7"/>
      <c r="F3795" s="7"/>
      <c r="G3795" s="7"/>
    </row>
    <row r="3796" spans="1:7" x14ac:dyDescent="0.35">
      <c r="A3796" s="43"/>
      <c r="B3796" s="44"/>
      <c r="C3796" s="46"/>
      <c r="D3796" s="7"/>
      <c r="E3796" s="7"/>
      <c r="F3796" s="7"/>
      <c r="G3796" s="7"/>
    </row>
    <row r="3797" spans="1:7" x14ac:dyDescent="0.35">
      <c r="A3797" s="43"/>
      <c r="B3797" s="44"/>
      <c r="C3797" s="46"/>
      <c r="D3797" s="7"/>
      <c r="E3797" s="7"/>
      <c r="F3797" s="7"/>
      <c r="G3797" s="7"/>
    </row>
    <row r="3798" spans="1:7" x14ac:dyDescent="0.35">
      <c r="A3798" s="43"/>
      <c r="B3798" s="44"/>
      <c r="C3798" s="46"/>
      <c r="D3798" s="7"/>
      <c r="E3798" s="7"/>
      <c r="F3798" s="7"/>
      <c r="G3798" s="7"/>
    </row>
    <row r="3799" spans="1:7" x14ac:dyDescent="0.35">
      <c r="A3799" s="43"/>
      <c r="B3799" s="44"/>
      <c r="C3799" s="46"/>
      <c r="D3799" s="7"/>
      <c r="E3799" s="7"/>
      <c r="F3799" s="7"/>
      <c r="G3799" s="7"/>
    </row>
    <row r="3800" spans="1:7" x14ac:dyDescent="0.35">
      <c r="A3800" s="43"/>
      <c r="B3800" s="44"/>
      <c r="C3800" s="46"/>
      <c r="D3800" s="7"/>
      <c r="E3800" s="7"/>
      <c r="F3800" s="7"/>
      <c r="G3800" s="7"/>
    </row>
    <row r="3801" spans="1:7" x14ac:dyDescent="0.35">
      <c r="A3801" s="43"/>
      <c r="B3801" s="44"/>
      <c r="C3801" s="46"/>
      <c r="D3801" s="7"/>
      <c r="E3801" s="7"/>
      <c r="F3801" s="7"/>
      <c r="G3801" s="7"/>
    </row>
    <row r="3802" spans="1:7" x14ac:dyDescent="0.35">
      <c r="A3802" s="43"/>
      <c r="B3802" s="44"/>
      <c r="C3802" s="46"/>
      <c r="D3802" s="7"/>
      <c r="E3802" s="7"/>
      <c r="F3802" s="7"/>
      <c r="G3802" s="7"/>
    </row>
    <row r="3803" spans="1:7" x14ac:dyDescent="0.35">
      <c r="A3803" s="43"/>
      <c r="B3803" s="44"/>
      <c r="C3803" s="46"/>
      <c r="D3803" s="7"/>
      <c r="E3803" s="7"/>
      <c r="F3803" s="7"/>
      <c r="G3803" s="7"/>
    </row>
    <row r="3804" spans="1:7" x14ac:dyDescent="0.35">
      <c r="A3804" s="43"/>
      <c r="B3804" s="44"/>
      <c r="C3804" s="46"/>
      <c r="D3804" s="7"/>
      <c r="E3804" s="7"/>
      <c r="F3804" s="7"/>
      <c r="G3804" s="7"/>
    </row>
    <row r="3805" spans="1:7" x14ac:dyDescent="0.35">
      <c r="A3805" s="43"/>
      <c r="B3805" s="44"/>
      <c r="C3805" s="46"/>
      <c r="D3805" s="7"/>
      <c r="E3805" s="7"/>
      <c r="F3805" s="7"/>
      <c r="G3805" s="7"/>
    </row>
    <row r="3806" spans="1:7" x14ac:dyDescent="0.35">
      <c r="A3806" s="43"/>
      <c r="B3806" s="44"/>
      <c r="C3806" s="46"/>
      <c r="D3806" s="7"/>
      <c r="E3806" s="7"/>
      <c r="F3806" s="7"/>
      <c r="G3806" s="7"/>
    </row>
    <row r="3807" spans="1:7" x14ac:dyDescent="0.35">
      <c r="A3807" s="43"/>
      <c r="B3807" s="44"/>
      <c r="C3807" s="46"/>
      <c r="D3807" s="7"/>
      <c r="E3807" s="7"/>
      <c r="F3807" s="7"/>
      <c r="G3807" s="7"/>
    </row>
    <row r="3808" spans="1:7" x14ac:dyDescent="0.35">
      <c r="A3808" s="43"/>
      <c r="B3808" s="44"/>
      <c r="C3808" s="46"/>
      <c r="D3808" s="7"/>
      <c r="E3808" s="7"/>
      <c r="F3808" s="7"/>
      <c r="G3808" s="7"/>
    </row>
    <row r="3809" spans="1:7" x14ac:dyDescent="0.35">
      <c r="A3809" s="43"/>
      <c r="B3809" s="44"/>
      <c r="C3809" s="46"/>
      <c r="D3809" s="7"/>
      <c r="E3809" s="7"/>
      <c r="F3809" s="7"/>
      <c r="G3809" s="7"/>
    </row>
    <row r="3810" spans="1:7" x14ac:dyDescent="0.35">
      <c r="A3810" s="43"/>
      <c r="B3810" s="44"/>
      <c r="C3810" s="46"/>
      <c r="D3810" s="7"/>
      <c r="E3810" s="7"/>
      <c r="F3810" s="7"/>
      <c r="G3810" s="7"/>
    </row>
    <row r="3811" spans="1:7" x14ac:dyDescent="0.35">
      <c r="A3811" s="43"/>
      <c r="B3811" s="44"/>
      <c r="C3811" s="46"/>
      <c r="D3811" s="7"/>
      <c r="E3811" s="7"/>
      <c r="F3811" s="7"/>
      <c r="G3811" s="7"/>
    </row>
    <row r="3812" spans="1:7" x14ac:dyDescent="0.35">
      <c r="A3812" s="43"/>
      <c r="B3812" s="44"/>
      <c r="C3812" s="46"/>
      <c r="D3812" s="7"/>
      <c r="E3812" s="7"/>
      <c r="F3812" s="7"/>
      <c r="G3812" s="7"/>
    </row>
    <row r="3813" spans="1:7" x14ac:dyDescent="0.35">
      <c r="A3813" s="43"/>
      <c r="B3813" s="44"/>
      <c r="C3813" s="46"/>
      <c r="D3813" s="7"/>
      <c r="E3813" s="7"/>
      <c r="F3813" s="7"/>
      <c r="G3813" s="7"/>
    </row>
    <row r="3814" spans="1:7" x14ac:dyDescent="0.35">
      <c r="A3814" s="43"/>
      <c r="B3814" s="44"/>
      <c r="C3814" s="46"/>
      <c r="D3814" s="7"/>
      <c r="E3814" s="7"/>
      <c r="F3814" s="7"/>
      <c r="G3814" s="7"/>
    </row>
    <row r="3815" spans="1:7" x14ac:dyDescent="0.35">
      <c r="A3815" s="43"/>
      <c r="B3815" s="44"/>
      <c r="C3815" s="46"/>
      <c r="D3815" s="7"/>
      <c r="E3815" s="7"/>
      <c r="F3815" s="7"/>
      <c r="G3815" s="7"/>
    </row>
    <row r="3816" spans="1:7" x14ac:dyDescent="0.35">
      <c r="A3816" s="43"/>
      <c r="B3816" s="44"/>
      <c r="C3816" s="46"/>
      <c r="D3816" s="7"/>
      <c r="E3816" s="7"/>
      <c r="F3816" s="7"/>
      <c r="G3816" s="7"/>
    </row>
    <row r="3817" spans="1:7" x14ac:dyDescent="0.35">
      <c r="A3817" s="43"/>
      <c r="B3817" s="44"/>
      <c r="C3817" s="46"/>
      <c r="D3817" s="7"/>
      <c r="E3817" s="7"/>
      <c r="F3817" s="7"/>
      <c r="G3817" s="7"/>
    </row>
    <row r="3818" spans="1:7" x14ac:dyDescent="0.35">
      <c r="A3818" s="43"/>
      <c r="B3818" s="44"/>
      <c r="C3818" s="46"/>
      <c r="D3818" s="7"/>
      <c r="E3818" s="7"/>
      <c r="F3818" s="7"/>
      <c r="G3818" s="7"/>
    </row>
    <row r="3819" spans="1:7" x14ac:dyDescent="0.35">
      <c r="A3819" s="43"/>
      <c r="B3819" s="44"/>
      <c r="C3819" s="46"/>
      <c r="D3819" s="7"/>
      <c r="E3819" s="7"/>
      <c r="F3819" s="7"/>
      <c r="G3819" s="7"/>
    </row>
    <row r="3820" spans="1:7" x14ac:dyDescent="0.35">
      <c r="A3820" s="43"/>
      <c r="B3820" s="44"/>
      <c r="C3820" s="46"/>
      <c r="D3820" s="7"/>
      <c r="E3820" s="7"/>
      <c r="F3820" s="7"/>
      <c r="G3820" s="7"/>
    </row>
    <row r="3821" spans="1:7" x14ac:dyDescent="0.35">
      <c r="A3821" s="43"/>
      <c r="B3821" s="44"/>
      <c r="C3821" s="46"/>
      <c r="D3821" s="7"/>
      <c r="E3821" s="7"/>
      <c r="F3821" s="7"/>
      <c r="G3821" s="7"/>
    </row>
    <row r="3822" spans="1:7" x14ac:dyDescent="0.35">
      <c r="A3822" s="43"/>
      <c r="B3822" s="44"/>
      <c r="C3822" s="46"/>
      <c r="D3822" s="7"/>
      <c r="E3822" s="7"/>
      <c r="F3822" s="7"/>
      <c r="G3822" s="7"/>
    </row>
    <row r="3823" spans="1:7" x14ac:dyDescent="0.35">
      <c r="A3823" s="43"/>
      <c r="B3823" s="44"/>
      <c r="C3823" s="46"/>
      <c r="D3823" s="7"/>
      <c r="E3823" s="7"/>
      <c r="F3823" s="7"/>
      <c r="G3823" s="7"/>
    </row>
    <row r="3824" spans="1:7" x14ac:dyDescent="0.35">
      <c r="A3824" s="43"/>
      <c r="B3824" s="44"/>
      <c r="C3824" s="46"/>
      <c r="D3824" s="7"/>
      <c r="E3824" s="7"/>
      <c r="F3824" s="7"/>
      <c r="G3824" s="7"/>
    </row>
    <row r="3825" spans="1:7" x14ac:dyDescent="0.35">
      <c r="A3825" s="43"/>
      <c r="B3825" s="44"/>
      <c r="C3825" s="46"/>
      <c r="D3825" s="7"/>
      <c r="E3825" s="7"/>
      <c r="F3825" s="7"/>
      <c r="G3825" s="7"/>
    </row>
    <row r="3826" spans="1:7" x14ac:dyDescent="0.35">
      <c r="A3826" s="43"/>
      <c r="B3826" s="44"/>
      <c r="C3826" s="46"/>
      <c r="D3826" s="7"/>
      <c r="E3826" s="7"/>
      <c r="F3826" s="7"/>
      <c r="G3826" s="7"/>
    </row>
    <row r="3827" spans="1:7" x14ac:dyDescent="0.35">
      <c r="A3827" s="43"/>
      <c r="B3827" s="44"/>
      <c r="C3827" s="46"/>
      <c r="D3827" s="7"/>
      <c r="E3827" s="7"/>
      <c r="F3827" s="7"/>
      <c r="G3827" s="7"/>
    </row>
    <row r="3828" spans="1:7" x14ac:dyDescent="0.35">
      <c r="A3828" s="43"/>
      <c r="B3828" s="44"/>
      <c r="C3828" s="46"/>
      <c r="D3828" s="7"/>
      <c r="E3828" s="7"/>
      <c r="F3828" s="7"/>
      <c r="G3828" s="7"/>
    </row>
    <row r="3829" spans="1:7" x14ac:dyDescent="0.35">
      <c r="A3829" s="43"/>
      <c r="B3829" s="44"/>
      <c r="C3829" s="46"/>
      <c r="D3829" s="7"/>
      <c r="E3829" s="7"/>
      <c r="F3829" s="7"/>
      <c r="G3829" s="7"/>
    </row>
    <row r="3830" spans="1:7" x14ac:dyDescent="0.35">
      <c r="A3830" s="43"/>
      <c r="B3830" s="44"/>
      <c r="C3830" s="46"/>
      <c r="D3830" s="7"/>
      <c r="E3830" s="7"/>
      <c r="F3830" s="7"/>
      <c r="G3830" s="7"/>
    </row>
    <row r="3831" spans="1:7" x14ac:dyDescent="0.35">
      <c r="A3831" s="43"/>
      <c r="B3831" s="44"/>
      <c r="C3831" s="46"/>
      <c r="D3831" s="7"/>
      <c r="E3831" s="7"/>
      <c r="F3831" s="7"/>
      <c r="G3831" s="7"/>
    </row>
    <row r="3832" spans="1:7" x14ac:dyDescent="0.35">
      <c r="A3832" s="43"/>
      <c r="B3832" s="44"/>
      <c r="C3832" s="46"/>
      <c r="D3832" s="7"/>
      <c r="E3832" s="7"/>
      <c r="F3832" s="7"/>
      <c r="G3832" s="7"/>
    </row>
    <row r="3833" spans="1:7" x14ac:dyDescent="0.35">
      <c r="A3833" s="43"/>
      <c r="B3833" s="44"/>
      <c r="C3833" s="46"/>
      <c r="D3833" s="7"/>
      <c r="E3833" s="7"/>
      <c r="F3833" s="7"/>
      <c r="G3833" s="7"/>
    </row>
    <row r="3834" spans="1:7" x14ac:dyDescent="0.35">
      <c r="A3834" s="43"/>
      <c r="B3834" s="44"/>
      <c r="C3834" s="46"/>
      <c r="D3834" s="7"/>
      <c r="E3834" s="7"/>
      <c r="F3834" s="7"/>
      <c r="G3834" s="7"/>
    </row>
    <row r="3835" spans="1:7" x14ac:dyDescent="0.35">
      <c r="A3835" s="43"/>
      <c r="B3835" s="44"/>
      <c r="C3835" s="46"/>
      <c r="D3835" s="7"/>
      <c r="E3835" s="7"/>
      <c r="F3835" s="7"/>
      <c r="G3835" s="7"/>
    </row>
    <row r="3836" spans="1:7" x14ac:dyDescent="0.35">
      <c r="A3836" s="43"/>
      <c r="B3836" s="44"/>
      <c r="C3836" s="46"/>
      <c r="D3836" s="7"/>
      <c r="E3836" s="7"/>
      <c r="F3836" s="7"/>
      <c r="G3836" s="7"/>
    </row>
    <row r="3837" spans="1:7" x14ac:dyDescent="0.35">
      <c r="A3837" s="43"/>
      <c r="B3837" s="44"/>
      <c r="C3837" s="46"/>
      <c r="D3837" s="7"/>
      <c r="E3837" s="7"/>
      <c r="F3837" s="7"/>
      <c r="G3837" s="7"/>
    </row>
    <row r="3838" spans="1:7" x14ac:dyDescent="0.35">
      <c r="A3838" s="43"/>
      <c r="B3838" s="44"/>
      <c r="C3838" s="46"/>
      <c r="D3838" s="7"/>
      <c r="E3838" s="7"/>
      <c r="F3838" s="7"/>
      <c r="G3838" s="7"/>
    </row>
    <row r="3839" spans="1:7" x14ac:dyDescent="0.35">
      <c r="A3839" s="43"/>
      <c r="B3839" s="44"/>
      <c r="C3839" s="46"/>
      <c r="D3839" s="7"/>
      <c r="E3839" s="7"/>
      <c r="F3839" s="7"/>
      <c r="G3839" s="7"/>
    </row>
    <row r="3840" spans="1:7" x14ac:dyDescent="0.35">
      <c r="A3840" s="43"/>
      <c r="B3840" s="44"/>
      <c r="C3840" s="46"/>
      <c r="D3840" s="7"/>
      <c r="E3840" s="7"/>
      <c r="F3840" s="7"/>
      <c r="G3840" s="7"/>
    </row>
    <row r="3841" spans="1:7" x14ac:dyDescent="0.35">
      <c r="A3841" s="43"/>
      <c r="B3841" s="44"/>
      <c r="C3841" s="46"/>
      <c r="D3841" s="7"/>
      <c r="E3841" s="7"/>
      <c r="F3841" s="7"/>
      <c r="G3841" s="7"/>
    </row>
    <row r="3842" spans="1:7" x14ac:dyDescent="0.35">
      <c r="A3842" s="43"/>
      <c r="B3842" s="44"/>
      <c r="C3842" s="46"/>
      <c r="D3842" s="7"/>
      <c r="E3842" s="7"/>
      <c r="F3842" s="7"/>
      <c r="G3842" s="7"/>
    </row>
    <row r="3843" spans="1:7" x14ac:dyDescent="0.35">
      <c r="A3843" s="43"/>
      <c r="B3843" s="44"/>
      <c r="C3843" s="46"/>
      <c r="D3843" s="7"/>
      <c r="E3843" s="7"/>
      <c r="F3843" s="7"/>
      <c r="G3843" s="7"/>
    </row>
    <row r="3844" spans="1:7" x14ac:dyDescent="0.35">
      <c r="A3844" s="43"/>
      <c r="B3844" s="44"/>
      <c r="C3844" s="46"/>
      <c r="D3844" s="7"/>
      <c r="E3844" s="7"/>
      <c r="F3844" s="7"/>
      <c r="G3844" s="7"/>
    </row>
    <row r="3845" spans="1:7" x14ac:dyDescent="0.35">
      <c r="A3845" s="43"/>
      <c r="B3845" s="44"/>
      <c r="C3845" s="46"/>
      <c r="D3845" s="7"/>
      <c r="E3845" s="7"/>
      <c r="F3845" s="7"/>
      <c r="G3845" s="7"/>
    </row>
    <row r="3846" spans="1:7" x14ac:dyDescent="0.35">
      <c r="A3846" s="43"/>
      <c r="B3846" s="44"/>
      <c r="C3846" s="46"/>
      <c r="D3846" s="7"/>
      <c r="E3846" s="7"/>
      <c r="F3846" s="7"/>
      <c r="G3846" s="7"/>
    </row>
    <row r="3847" spans="1:7" x14ac:dyDescent="0.35">
      <c r="A3847" s="43"/>
      <c r="B3847" s="44"/>
      <c r="C3847" s="46"/>
      <c r="D3847" s="7"/>
      <c r="E3847" s="7"/>
      <c r="F3847" s="7"/>
      <c r="G3847" s="7"/>
    </row>
    <row r="3848" spans="1:7" x14ac:dyDescent="0.35">
      <c r="A3848" s="43"/>
      <c r="B3848" s="44"/>
      <c r="C3848" s="46"/>
      <c r="D3848" s="7"/>
      <c r="E3848" s="7"/>
      <c r="F3848" s="7"/>
      <c r="G3848" s="7"/>
    </row>
    <row r="3849" spans="1:7" x14ac:dyDescent="0.35">
      <c r="A3849" s="43"/>
      <c r="B3849" s="44"/>
      <c r="C3849" s="46"/>
      <c r="D3849" s="7"/>
      <c r="E3849" s="7"/>
      <c r="F3849" s="7"/>
      <c r="G3849" s="7"/>
    </row>
    <row r="3850" spans="1:7" x14ac:dyDescent="0.35">
      <c r="A3850" s="43"/>
      <c r="B3850" s="44"/>
      <c r="C3850" s="46"/>
      <c r="D3850" s="7"/>
      <c r="E3850" s="7"/>
      <c r="F3850" s="7"/>
      <c r="G3850" s="7"/>
    </row>
    <row r="3851" spans="1:7" x14ac:dyDescent="0.35">
      <c r="A3851" s="43"/>
      <c r="B3851" s="44"/>
      <c r="C3851" s="46"/>
      <c r="D3851" s="7"/>
      <c r="E3851" s="7"/>
      <c r="F3851" s="7"/>
      <c r="G3851" s="7"/>
    </row>
    <row r="3852" spans="1:7" x14ac:dyDescent="0.35">
      <c r="A3852" s="43"/>
      <c r="B3852" s="44"/>
      <c r="C3852" s="46"/>
      <c r="D3852" s="7"/>
      <c r="E3852" s="7"/>
      <c r="F3852" s="7"/>
      <c r="G3852" s="7"/>
    </row>
    <row r="3853" spans="1:7" x14ac:dyDescent="0.35">
      <c r="A3853" s="43"/>
      <c r="B3853" s="44"/>
      <c r="C3853" s="46"/>
      <c r="D3853" s="7"/>
      <c r="E3853" s="7"/>
      <c r="F3853" s="7"/>
      <c r="G3853" s="7"/>
    </row>
    <row r="3854" spans="1:7" x14ac:dyDescent="0.35">
      <c r="A3854" s="43"/>
      <c r="B3854" s="44"/>
      <c r="C3854" s="46"/>
      <c r="D3854" s="7"/>
      <c r="E3854" s="7"/>
      <c r="F3854" s="7"/>
      <c r="G3854" s="7"/>
    </row>
    <row r="3855" spans="1:7" x14ac:dyDescent="0.35">
      <c r="A3855" s="43"/>
      <c r="B3855" s="44"/>
      <c r="C3855" s="46"/>
      <c r="D3855" s="7"/>
      <c r="E3855" s="7"/>
      <c r="F3855" s="7"/>
      <c r="G3855" s="7"/>
    </row>
    <row r="3856" spans="1:7" x14ac:dyDescent="0.35">
      <c r="A3856" s="43"/>
      <c r="B3856" s="44"/>
      <c r="C3856" s="46"/>
      <c r="D3856" s="7"/>
      <c r="E3856" s="7"/>
      <c r="F3856" s="7"/>
      <c r="G3856" s="7"/>
    </row>
    <row r="3857" spans="1:7" x14ac:dyDescent="0.35">
      <c r="A3857" s="43"/>
      <c r="B3857" s="44"/>
      <c r="C3857" s="46"/>
      <c r="D3857" s="7"/>
      <c r="E3857" s="7"/>
      <c r="F3857" s="7"/>
      <c r="G3857" s="7"/>
    </row>
    <row r="3858" spans="1:7" x14ac:dyDescent="0.35">
      <c r="A3858" s="43"/>
      <c r="B3858" s="44"/>
      <c r="C3858" s="46"/>
      <c r="D3858" s="7"/>
      <c r="E3858" s="7"/>
      <c r="F3858" s="7"/>
      <c r="G3858" s="7"/>
    </row>
    <row r="3859" spans="1:7" x14ac:dyDescent="0.35">
      <c r="A3859" s="43"/>
      <c r="B3859" s="44"/>
      <c r="C3859" s="46"/>
      <c r="D3859" s="7"/>
      <c r="E3859" s="7"/>
      <c r="F3859" s="7"/>
      <c r="G3859" s="7"/>
    </row>
    <row r="3860" spans="1:7" x14ac:dyDescent="0.35">
      <c r="A3860" s="43"/>
      <c r="B3860" s="44"/>
      <c r="C3860" s="46"/>
      <c r="D3860" s="7"/>
      <c r="E3860" s="7"/>
      <c r="F3860" s="7"/>
      <c r="G3860" s="7"/>
    </row>
    <row r="3861" spans="1:7" x14ac:dyDescent="0.35">
      <c r="A3861" s="43"/>
      <c r="B3861" s="44"/>
      <c r="C3861" s="46"/>
      <c r="D3861" s="7"/>
      <c r="E3861" s="7"/>
      <c r="F3861" s="7"/>
      <c r="G3861" s="7"/>
    </row>
    <row r="3862" spans="1:7" x14ac:dyDescent="0.35">
      <c r="A3862" s="43"/>
      <c r="B3862" s="44"/>
      <c r="C3862" s="46"/>
      <c r="D3862" s="7"/>
      <c r="E3862" s="7"/>
      <c r="F3862" s="7"/>
      <c r="G3862" s="7"/>
    </row>
    <row r="3863" spans="1:7" x14ac:dyDescent="0.35">
      <c r="A3863" s="43"/>
      <c r="B3863" s="44"/>
      <c r="C3863" s="46"/>
      <c r="D3863" s="7"/>
      <c r="E3863" s="7"/>
      <c r="F3863" s="7"/>
      <c r="G3863" s="7"/>
    </row>
    <row r="3864" spans="1:7" x14ac:dyDescent="0.35">
      <c r="A3864" s="43"/>
      <c r="B3864" s="44"/>
      <c r="C3864" s="46"/>
      <c r="D3864" s="7"/>
      <c r="E3864" s="7"/>
      <c r="F3864" s="7"/>
      <c r="G3864" s="7"/>
    </row>
    <row r="3865" spans="1:7" x14ac:dyDescent="0.35">
      <c r="A3865" s="43"/>
      <c r="B3865" s="44"/>
      <c r="C3865" s="46"/>
      <c r="D3865" s="7"/>
      <c r="E3865" s="7"/>
      <c r="F3865" s="7"/>
      <c r="G3865" s="7"/>
    </row>
    <row r="3866" spans="1:7" x14ac:dyDescent="0.35">
      <c r="A3866" s="43"/>
      <c r="B3866" s="44"/>
      <c r="C3866" s="46"/>
      <c r="D3866" s="7"/>
      <c r="E3866" s="7"/>
      <c r="F3866" s="7"/>
      <c r="G3866" s="7"/>
    </row>
    <row r="3867" spans="1:7" x14ac:dyDescent="0.35">
      <c r="A3867" s="43"/>
      <c r="B3867" s="44"/>
      <c r="C3867" s="46"/>
      <c r="D3867" s="7"/>
      <c r="E3867" s="7"/>
      <c r="F3867" s="7"/>
      <c r="G3867" s="7"/>
    </row>
    <row r="3868" spans="1:7" x14ac:dyDescent="0.35">
      <c r="A3868" s="43"/>
      <c r="B3868" s="44"/>
      <c r="C3868" s="46"/>
      <c r="D3868" s="7"/>
      <c r="E3868" s="7"/>
      <c r="F3868" s="7"/>
      <c r="G3868" s="7"/>
    </row>
    <row r="3869" spans="1:7" x14ac:dyDescent="0.35">
      <c r="A3869" s="43"/>
      <c r="B3869" s="44"/>
      <c r="C3869" s="46"/>
      <c r="D3869" s="7"/>
      <c r="E3869" s="7"/>
      <c r="F3869" s="7"/>
      <c r="G3869" s="7"/>
    </row>
    <row r="3870" spans="1:7" x14ac:dyDescent="0.35">
      <c r="A3870" s="43"/>
      <c r="B3870" s="44"/>
      <c r="C3870" s="46"/>
      <c r="D3870" s="7"/>
      <c r="E3870" s="7"/>
      <c r="F3870" s="7"/>
      <c r="G3870" s="7"/>
    </row>
    <row r="3871" spans="1:7" x14ac:dyDescent="0.35">
      <c r="A3871" s="43"/>
      <c r="B3871" s="44"/>
      <c r="C3871" s="46"/>
      <c r="D3871" s="7"/>
      <c r="E3871" s="7"/>
      <c r="F3871" s="7"/>
      <c r="G3871" s="7"/>
    </row>
    <row r="3872" spans="1:7" x14ac:dyDescent="0.35">
      <c r="A3872" s="43"/>
      <c r="B3872" s="44"/>
      <c r="C3872" s="46"/>
      <c r="D3872" s="7"/>
      <c r="E3872" s="7"/>
      <c r="F3872" s="7"/>
      <c r="G3872" s="7"/>
    </row>
    <row r="3873" spans="1:7" x14ac:dyDescent="0.35">
      <c r="A3873" s="43"/>
      <c r="B3873" s="44"/>
      <c r="C3873" s="46"/>
      <c r="D3873" s="7"/>
      <c r="E3873" s="7"/>
      <c r="F3873" s="7"/>
      <c r="G3873" s="7"/>
    </row>
    <row r="3874" spans="1:7" x14ac:dyDescent="0.35">
      <c r="A3874" s="43"/>
      <c r="B3874" s="44"/>
      <c r="C3874" s="46"/>
      <c r="D3874" s="7"/>
      <c r="E3874" s="7"/>
      <c r="F3874" s="7"/>
      <c r="G3874" s="7"/>
    </row>
    <row r="3875" spans="1:7" x14ac:dyDescent="0.35">
      <c r="A3875" s="43"/>
      <c r="B3875" s="44"/>
      <c r="C3875" s="46"/>
      <c r="D3875" s="7"/>
      <c r="E3875" s="7"/>
      <c r="F3875" s="7"/>
      <c r="G3875" s="7"/>
    </row>
    <row r="3876" spans="1:7" x14ac:dyDescent="0.35">
      <c r="A3876" s="43"/>
      <c r="B3876" s="44"/>
      <c r="C3876" s="46"/>
      <c r="D3876" s="7"/>
      <c r="E3876" s="7"/>
      <c r="F3876" s="7"/>
      <c r="G3876" s="7"/>
    </row>
    <row r="3877" spans="1:7" x14ac:dyDescent="0.35">
      <c r="A3877" s="43"/>
      <c r="B3877" s="44"/>
      <c r="C3877" s="46"/>
      <c r="D3877" s="7"/>
      <c r="E3877" s="7"/>
      <c r="F3877" s="7"/>
      <c r="G3877" s="7"/>
    </row>
    <row r="3878" spans="1:7" x14ac:dyDescent="0.35">
      <c r="A3878" s="43"/>
      <c r="B3878" s="44"/>
      <c r="C3878" s="46"/>
      <c r="D3878" s="7"/>
      <c r="E3878" s="7"/>
      <c r="F3878" s="7"/>
      <c r="G3878" s="7"/>
    </row>
    <row r="3879" spans="1:7" x14ac:dyDescent="0.35">
      <c r="A3879" s="43"/>
      <c r="B3879" s="44"/>
      <c r="C3879" s="46"/>
      <c r="D3879" s="7"/>
      <c r="E3879" s="7"/>
      <c r="F3879" s="7"/>
      <c r="G3879" s="7"/>
    </row>
    <row r="3880" spans="1:7" x14ac:dyDescent="0.35">
      <c r="A3880" s="43"/>
      <c r="B3880" s="44"/>
      <c r="C3880" s="46"/>
      <c r="D3880" s="7"/>
      <c r="E3880" s="7"/>
      <c r="F3880" s="7"/>
      <c r="G3880" s="7"/>
    </row>
    <row r="3881" spans="1:7" x14ac:dyDescent="0.35">
      <c r="A3881" s="43"/>
      <c r="B3881" s="44"/>
      <c r="C3881" s="46"/>
      <c r="D3881" s="7"/>
      <c r="E3881" s="7"/>
      <c r="F3881" s="7"/>
      <c r="G3881" s="7"/>
    </row>
    <row r="3882" spans="1:7" x14ac:dyDescent="0.35">
      <c r="A3882" s="43"/>
      <c r="B3882" s="44"/>
      <c r="C3882" s="46"/>
      <c r="D3882" s="7"/>
      <c r="E3882" s="7"/>
      <c r="F3882" s="7"/>
      <c r="G3882" s="7"/>
    </row>
    <row r="3883" spans="1:7" x14ac:dyDescent="0.35">
      <c r="A3883" s="43"/>
      <c r="B3883" s="44"/>
      <c r="C3883" s="46"/>
      <c r="D3883" s="7"/>
      <c r="E3883" s="7"/>
      <c r="F3883" s="7"/>
      <c r="G3883" s="7"/>
    </row>
    <row r="3884" spans="1:7" x14ac:dyDescent="0.35">
      <c r="A3884" s="43"/>
      <c r="B3884" s="44"/>
      <c r="C3884" s="46"/>
      <c r="D3884" s="7"/>
      <c r="E3884" s="7"/>
      <c r="F3884" s="7"/>
      <c r="G3884" s="7"/>
    </row>
    <row r="3885" spans="1:7" x14ac:dyDescent="0.35">
      <c r="A3885" s="43"/>
      <c r="B3885" s="44"/>
      <c r="C3885" s="46"/>
      <c r="D3885" s="7"/>
      <c r="E3885" s="7"/>
      <c r="F3885" s="7"/>
      <c r="G3885" s="7"/>
    </row>
    <row r="3886" spans="1:7" x14ac:dyDescent="0.35">
      <c r="A3886" s="43"/>
      <c r="B3886" s="44"/>
      <c r="C3886" s="46"/>
      <c r="D3886" s="7"/>
      <c r="E3886" s="7"/>
      <c r="F3886" s="7"/>
      <c r="G3886" s="7"/>
    </row>
    <row r="3887" spans="1:7" x14ac:dyDescent="0.35">
      <c r="A3887" s="43"/>
      <c r="B3887" s="44"/>
      <c r="C3887" s="46"/>
      <c r="D3887" s="7"/>
      <c r="E3887" s="7"/>
      <c r="F3887" s="7"/>
      <c r="G3887" s="7"/>
    </row>
    <row r="3888" spans="1:7" x14ac:dyDescent="0.35">
      <c r="A3888" s="43"/>
      <c r="B3888" s="44"/>
      <c r="C3888" s="46"/>
      <c r="D3888" s="7"/>
      <c r="E3888" s="7"/>
      <c r="F3888" s="7"/>
      <c r="G3888" s="7"/>
    </row>
    <row r="3889" spans="1:7" x14ac:dyDescent="0.35">
      <c r="A3889" s="43"/>
      <c r="B3889" s="44"/>
      <c r="C3889" s="46"/>
      <c r="D3889" s="7"/>
      <c r="E3889" s="7"/>
      <c r="F3889" s="7"/>
      <c r="G3889" s="7"/>
    </row>
    <row r="3890" spans="1:7" x14ac:dyDescent="0.35">
      <c r="A3890" s="43"/>
      <c r="B3890" s="44"/>
      <c r="C3890" s="46"/>
      <c r="D3890" s="7"/>
      <c r="E3890" s="7"/>
      <c r="F3890" s="7"/>
      <c r="G3890" s="7"/>
    </row>
    <row r="3891" spans="1:7" x14ac:dyDescent="0.35">
      <c r="A3891" s="43"/>
      <c r="B3891" s="44"/>
      <c r="C3891" s="46"/>
      <c r="D3891" s="7"/>
      <c r="E3891" s="7"/>
      <c r="F3891" s="7"/>
      <c r="G3891" s="7"/>
    </row>
    <row r="3892" spans="1:7" x14ac:dyDescent="0.35">
      <c r="A3892" s="43"/>
      <c r="B3892" s="44"/>
      <c r="C3892" s="46"/>
      <c r="D3892" s="7"/>
      <c r="E3892" s="7"/>
      <c r="F3892" s="7"/>
      <c r="G3892" s="7"/>
    </row>
    <row r="3893" spans="1:7" x14ac:dyDescent="0.35">
      <c r="A3893" s="43"/>
      <c r="B3893" s="44"/>
      <c r="C3893" s="46"/>
      <c r="D3893" s="7"/>
      <c r="E3893" s="7"/>
      <c r="F3893" s="7"/>
      <c r="G3893" s="7"/>
    </row>
    <row r="3894" spans="1:7" x14ac:dyDescent="0.35">
      <c r="A3894" s="43"/>
      <c r="B3894" s="44"/>
      <c r="C3894" s="46"/>
      <c r="D3894" s="7"/>
      <c r="E3894" s="7"/>
      <c r="F3894" s="7"/>
      <c r="G3894" s="7"/>
    </row>
    <row r="3895" spans="1:7" x14ac:dyDescent="0.35">
      <c r="A3895" s="43"/>
      <c r="B3895" s="44"/>
      <c r="C3895" s="46"/>
      <c r="D3895" s="7"/>
      <c r="E3895" s="7"/>
      <c r="F3895" s="7"/>
      <c r="G3895" s="7"/>
    </row>
    <row r="3896" spans="1:7" x14ac:dyDescent="0.35">
      <c r="A3896" s="43"/>
      <c r="B3896" s="44"/>
      <c r="C3896" s="46"/>
      <c r="D3896" s="7"/>
      <c r="E3896" s="7"/>
      <c r="F3896" s="7"/>
      <c r="G3896" s="7"/>
    </row>
    <row r="3897" spans="1:7" x14ac:dyDescent="0.35">
      <c r="A3897" s="43"/>
      <c r="B3897" s="44"/>
      <c r="C3897" s="46"/>
      <c r="D3897" s="7"/>
      <c r="E3897" s="7"/>
      <c r="F3897" s="7"/>
      <c r="G3897" s="7"/>
    </row>
    <row r="3898" spans="1:7" x14ac:dyDescent="0.35">
      <c r="A3898" s="43"/>
      <c r="B3898" s="44"/>
      <c r="C3898" s="46"/>
      <c r="D3898" s="7"/>
      <c r="E3898" s="7"/>
      <c r="F3898" s="7"/>
      <c r="G3898" s="7"/>
    </row>
    <row r="3899" spans="1:7" x14ac:dyDescent="0.35">
      <c r="A3899" s="43"/>
      <c r="B3899" s="44"/>
      <c r="C3899" s="46"/>
      <c r="D3899" s="7"/>
      <c r="E3899" s="7"/>
      <c r="F3899" s="7"/>
      <c r="G3899" s="7"/>
    </row>
    <row r="3900" spans="1:7" x14ac:dyDescent="0.35">
      <c r="A3900" s="43"/>
      <c r="B3900" s="44"/>
      <c r="C3900" s="46"/>
      <c r="D3900" s="7"/>
      <c r="E3900" s="7"/>
      <c r="F3900" s="7"/>
      <c r="G3900" s="7"/>
    </row>
    <row r="3901" spans="1:7" x14ac:dyDescent="0.35">
      <c r="A3901" s="43"/>
      <c r="B3901" s="44"/>
      <c r="C3901" s="46"/>
      <c r="D3901" s="7"/>
      <c r="E3901" s="7"/>
      <c r="F3901" s="7"/>
      <c r="G3901" s="7"/>
    </row>
    <row r="3902" spans="1:7" x14ac:dyDescent="0.35">
      <c r="A3902" s="43"/>
      <c r="B3902" s="44"/>
      <c r="C3902" s="46"/>
      <c r="D3902" s="7"/>
      <c r="E3902" s="7"/>
      <c r="F3902" s="7"/>
      <c r="G3902" s="7"/>
    </row>
    <row r="3903" spans="1:7" x14ac:dyDescent="0.35">
      <c r="A3903" s="43"/>
      <c r="B3903" s="44"/>
      <c r="C3903" s="46"/>
      <c r="D3903" s="7"/>
      <c r="E3903" s="7"/>
      <c r="F3903" s="7"/>
      <c r="G3903" s="7"/>
    </row>
    <row r="3904" spans="1:7" x14ac:dyDescent="0.35">
      <c r="A3904" s="43"/>
      <c r="B3904" s="44"/>
      <c r="C3904" s="46"/>
      <c r="D3904" s="7"/>
      <c r="E3904" s="7"/>
      <c r="F3904" s="7"/>
      <c r="G3904" s="7"/>
    </row>
    <row r="3905" spans="1:7" x14ac:dyDescent="0.35">
      <c r="A3905" s="43"/>
      <c r="B3905" s="44"/>
      <c r="C3905" s="46"/>
      <c r="D3905" s="7"/>
      <c r="E3905" s="7"/>
      <c r="F3905" s="7"/>
      <c r="G3905" s="7"/>
    </row>
    <row r="3906" spans="1:7" x14ac:dyDescent="0.35">
      <c r="A3906" s="43"/>
      <c r="B3906" s="44"/>
      <c r="C3906" s="46"/>
      <c r="D3906" s="7"/>
      <c r="E3906" s="7"/>
      <c r="F3906" s="7"/>
      <c r="G3906" s="7"/>
    </row>
    <row r="3907" spans="1:7" x14ac:dyDescent="0.35">
      <c r="A3907" s="43"/>
      <c r="B3907" s="44"/>
      <c r="C3907" s="46"/>
      <c r="D3907" s="7"/>
      <c r="E3907" s="7"/>
      <c r="F3907" s="7"/>
      <c r="G3907" s="7"/>
    </row>
    <row r="3908" spans="1:7" x14ac:dyDescent="0.35">
      <c r="A3908" s="43"/>
      <c r="B3908" s="44"/>
      <c r="C3908" s="46"/>
      <c r="D3908" s="7"/>
      <c r="E3908" s="7"/>
      <c r="F3908" s="7"/>
      <c r="G3908" s="7"/>
    </row>
    <row r="3909" spans="1:7" x14ac:dyDescent="0.35">
      <c r="A3909" s="43"/>
      <c r="B3909" s="44"/>
      <c r="C3909" s="46"/>
      <c r="D3909" s="7"/>
      <c r="E3909" s="7"/>
      <c r="F3909" s="7"/>
      <c r="G3909" s="7"/>
    </row>
    <row r="3910" spans="1:7" x14ac:dyDescent="0.35">
      <c r="A3910" s="43"/>
      <c r="B3910" s="44"/>
      <c r="C3910" s="46"/>
      <c r="D3910" s="7"/>
      <c r="E3910" s="7"/>
      <c r="F3910" s="7"/>
      <c r="G3910" s="7"/>
    </row>
    <row r="3911" spans="1:7" x14ac:dyDescent="0.35">
      <c r="A3911" s="43"/>
      <c r="B3911" s="44"/>
      <c r="C3911" s="46"/>
      <c r="D3911" s="7"/>
      <c r="E3911" s="7"/>
      <c r="F3911" s="7"/>
      <c r="G3911" s="7"/>
    </row>
    <row r="3912" spans="1:7" x14ac:dyDescent="0.35">
      <c r="A3912" s="43"/>
      <c r="B3912" s="44"/>
      <c r="C3912" s="46"/>
      <c r="D3912" s="7"/>
      <c r="E3912" s="7"/>
      <c r="F3912" s="7"/>
      <c r="G3912" s="7"/>
    </row>
    <row r="3913" spans="1:7" x14ac:dyDescent="0.35">
      <c r="A3913" s="43"/>
      <c r="B3913" s="44"/>
      <c r="C3913" s="46"/>
      <c r="D3913" s="7"/>
      <c r="E3913" s="7"/>
      <c r="F3913" s="7"/>
      <c r="G3913" s="7"/>
    </row>
    <row r="3914" spans="1:7" x14ac:dyDescent="0.35">
      <c r="A3914" s="43"/>
      <c r="B3914" s="44"/>
      <c r="C3914" s="46"/>
      <c r="D3914" s="7"/>
      <c r="E3914" s="7"/>
      <c r="F3914" s="7"/>
      <c r="G3914" s="7"/>
    </row>
    <row r="3915" spans="1:7" x14ac:dyDescent="0.35">
      <c r="A3915" s="43"/>
      <c r="B3915" s="44"/>
      <c r="C3915" s="46"/>
      <c r="D3915" s="7"/>
      <c r="E3915" s="7"/>
      <c r="F3915" s="7"/>
      <c r="G3915" s="7"/>
    </row>
    <row r="3916" spans="1:7" x14ac:dyDescent="0.35">
      <c r="A3916" s="43"/>
      <c r="B3916" s="44"/>
      <c r="C3916" s="46"/>
      <c r="D3916" s="7"/>
      <c r="E3916" s="7"/>
      <c r="F3916" s="7"/>
      <c r="G3916" s="7"/>
    </row>
    <row r="3917" spans="1:7" x14ac:dyDescent="0.35">
      <c r="A3917" s="43"/>
      <c r="B3917" s="44"/>
      <c r="C3917" s="46"/>
      <c r="D3917" s="7"/>
      <c r="E3917" s="7"/>
      <c r="F3917" s="7"/>
      <c r="G3917" s="7"/>
    </row>
    <row r="3918" spans="1:7" x14ac:dyDescent="0.35">
      <c r="A3918" s="43"/>
      <c r="B3918" s="44"/>
      <c r="C3918" s="46"/>
      <c r="D3918" s="7"/>
      <c r="E3918" s="7"/>
      <c r="F3918" s="7"/>
      <c r="G3918" s="7"/>
    </row>
    <row r="3919" spans="1:7" x14ac:dyDescent="0.35">
      <c r="A3919" s="43"/>
      <c r="B3919" s="44"/>
      <c r="C3919" s="46"/>
      <c r="D3919" s="7"/>
      <c r="E3919" s="7"/>
      <c r="F3919" s="7"/>
      <c r="G3919" s="7"/>
    </row>
    <row r="3920" spans="1:7" x14ac:dyDescent="0.35">
      <c r="A3920" s="43"/>
      <c r="B3920" s="44"/>
      <c r="C3920" s="46"/>
      <c r="D3920" s="7"/>
      <c r="E3920" s="7"/>
      <c r="F3920" s="7"/>
      <c r="G3920" s="7"/>
    </row>
    <row r="3921" spans="1:7" x14ac:dyDescent="0.35">
      <c r="A3921" s="43"/>
      <c r="B3921" s="44"/>
      <c r="C3921" s="46"/>
      <c r="D3921" s="7"/>
      <c r="E3921" s="7"/>
      <c r="F3921" s="7"/>
      <c r="G3921" s="7"/>
    </row>
    <row r="3922" spans="1:7" x14ac:dyDescent="0.35">
      <c r="A3922" s="43"/>
      <c r="B3922" s="44"/>
      <c r="C3922" s="46"/>
      <c r="D3922" s="7"/>
      <c r="E3922" s="7"/>
      <c r="F3922" s="7"/>
      <c r="G3922" s="7"/>
    </row>
    <row r="3923" spans="1:7" x14ac:dyDescent="0.35">
      <c r="A3923" s="43"/>
      <c r="B3923" s="44"/>
      <c r="C3923" s="46"/>
      <c r="D3923" s="7"/>
      <c r="E3923" s="7"/>
      <c r="F3923" s="7"/>
      <c r="G3923" s="7"/>
    </row>
    <row r="3924" spans="1:7" x14ac:dyDescent="0.35">
      <c r="A3924" s="43"/>
      <c r="B3924" s="44"/>
      <c r="C3924" s="46"/>
      <c r="D3924" s="7"/>
      <c r="E3924" s="7"/>
      <c r="F3924" s="7"/>
      <c r="G3924" s="7"/>
    </row>
    <row r="3925" spans="1:7" x14ac:dyDescent="0.35">
      <c r="A3925" s="43"/>
      <c r="B3925" s="44"/>
      <c r="C3925" s="46"/>
      <c r="D3925" s="7"/>
      <c r="E3925" s="7"/>
      <c r="F3925" s="7"/>
      <c r="G3925" s="7"/>
    </row>
    <row r="3926" spans="1:7" x14ac:dyDescent="0.35">
      <c r="A3926" s="43"/>
      <c r="B3926" s="44"/>
      <c r="C3926" s="46"/>
      <c r="D3926" s="7"/>
      <c r="E3926" s="7"/>
      <c r="F3926" s="7"/>
      <c r="G3926" s="7"/>
    </row>
    <row r="3927" spans="1:7" x14ac:dyDescent="0.35">
      <c r="A3927" s="43"/>
      <c r="B3927" s="44"/>
      <c r="C3927" s="46"/>
      <c r="D3927" s="7"/>
      <c r="E3927" s="7"/>
      <c r="F3927" s="7"/>
      <c r="G3927" s="7"/>
    </row>
    <row r="3928" spans="1:7" x14ac:dyDescent="0.35">
      <c r="A3928" s="43"/>
      <c r="B3928" s="44"/>
      <c r="C3928" s="46"/>
      <c r="D3928" s="7"/>
      <c r="E3928" s="7"/>
      <c r="F3928" s="7"/>
      <c r="G3928" s="7"/>
    </row>
    <row r="3929" spans="1:7" x14ac:dyDescent="0.35">
      <c r="A3929" s="43"/>
      <c r="B3929" s="44"/>
      <c r="C3929" s="46"/>
      <c r="D3929" s="7"/>
      <c r="E3929" s="7"/>
      <c r="F3929" s="7"/>
      <c r="G3929" s="7"/>
    </row>
    <row r="3930" spans="1:7" x14ac:dyDescent="0.35">
      <c r="A3930" s="43"/>
      <c r="B3930" s="44"/>
      <c r="C3930" s="46"/>
      <c r="D3930" s="7"/>
      <c r="E3930" s="7"/>
      <c r="F3930" s="7"/>
      <c r="G3930" s="7"/>
    </row>
    <row r="3931" spans="1:7" x14ac:dyDescent="0.35">
      <c r="A3931" s="43"/>
      <c r="B3931" s="44"/>
      <c r="C3931" s="46"/>
      <c r="D3931" s="7"/>
      <c r="E3931" s="7"/>
      <c r="F3931" s="7"/>
      <c r="G3931" s="7"/>
    </row>
    <row r="3932" spans="1:7" x14ac:dyDescent="0.35">
      <c r="A3932" s="43"/>
      <c r="B3932" s="44"/>
      <c r="C3932" s="46"/>
      <c r="D3932" s="7"/>
      <c r="E3932" s="7"/>
      <c r="F3932" s="7"/>
      <c r="G3932" s="7"/>
    </row>
    <row r="3933" spans="1:7" x14ac:dyDescent="0.35">
      <c r="A3933" s="43"/>
      <c r="B3933" s="44"/>
      <c r="C3933" s="46"/>
      <c r="D3933" s="7"/>
      <c r="E3933" s="7"/>
      <c r="F3933" s="7"/>
      <c r="G3933" s="7"/>
    </row>
    <row r="3934" spans="1:7" x14ac:dyDescent="0.35">
      <c r="A3934" s="43"/>
      <c r="B3934" s="44"/>
      <c r="C3934" s="46"/>
      <c r="D3934" s="7"/>
      <c r="E3934" s="7"/>
      <c r="F3934" s="7"/>
      <c r="G3934" s="7"/>
    </row>
    <row r="3935" spans="1:7" x14ac:dyDescent="0.35">
      <c r="A3935" s="43"/>
      <c r="B3935" s="44"/>
      <c r="C3935" s="46"/>
      <c r="D3935" s="7"/>
      <c r="E3935" s="7"/>
      <c r="F3935" s="7"/>
      <c r="G3935" s="7"/>
    </row>
    <row r="3936" spans="1:7" x14ac:dyDescent="0.35">
      <c r="A3936" s="43"/>
      <c r="B3936" s="44"/>
      <c r="C3936" s="46"/>
      <c r="D3936" s="7"/>
      <c r="E3936" s="7"/>
      <c r="F3936" s="7"/>
      <c r="G3936" s="7"/>
    </row>
    <row r="3937" spans="1:7" x14ac:dyDescent="0.35">
      <c r="A3937" s="43"/>
      <c r="B3937" s="44"/>
      <c r="C3937" s="46"/>
      <c r="D3937" s="7"/>
      <c r="E3937" s="7"/>
      <c r="F3937" s="7"/>
      <c r="G3937" s="7"/>
    </row>
    <row r="3938" spans="1:7" x14ac:dyDescent="0.35">
      <c r="A3938" s="43"/>
      <c r="B3938" s="44"/>
      <c r="C3938" s="46"/>
      <c r="D3938" s="7"/>
      <c r="E3938" s="7"/>
      <c r="F3938" s="7"/>
      <c r="G3938" s="7"/>
    </row>
    <row r="3939" spans="1:7" x14ac:dyDescent="0.35">
      <c r="A3939" s="43"/>
      <c r="B3939" s="44"/>
      <c r="C3939" s="46"/>
      <c r="D3939" s="7"/>
      <c r="E3939" s="7"/>
      <c r="F3939" s="7"/>
      <c r="G3939" s="7"/>
    </row>
    <row r="3940" spans="1:7" x14ac:dyDescent="0.35">
      <c r="A3940" s="43"/>
      <c r="B3940" s="44"/>
      <c r="C3940" s="46"/>
      <c r="D3940" s="7"/>
      <c r="E3940" s="7"/>
      <c r="F3940" s="7"/>
      <c r="G3940" s="7"/>
    </row>
    <row r="3941" spans="1:7" x14ac:dyDescent="0.35">
      <c r="A3941" s="43"/>
      <c r="B3941" s="44"/>
      <c r="C3941" s="46"/>
      <c r="D3941" s="7"/>
      <c r="E3941" s="7"/>
      <c r="F3941" s="7"/>
      <c r="G3941" s="7"/>
    </row>
    <row r="3942" spans="1:7" x14ac:dyDescent="0.35">
      <c r="A3942" s="43"/>
      <c r="B3942" s="44"/>
      <c r="C3942" s="46"/>
      <c r="D3942" s="7"/>
      <c r="E3942" s="7"/>
      <c r="F3942" s="7"/>
      <c r="G3942" s="7"/>
    </row>
    <row r="3943" spans="1:7" x14ac:dyDescent="0.35">
      <c r="A3943" s="43"/>
      <c r="B3943" s="44"/>
      <c r="C3943" s="46"/>
      <c r="D3943" s="7"/>
      <c r="E3943" s="7"/>
      <c r="F3943" s="7"/>
      <c r="G3943" s="7"/>
    </row>
    <row r="3944" spans="1:7" x14ac:dyDescent="0.35">
      <c r="A3944" s="43"/>
      <c r="B3944" s="44"/>
      <c r="C3944" s="46"/>
      <c r="D3944" s="7"/>
      <c r="E3944" s="7"/>
      <c r="F3944" s="7"/>
      <c r="G3944" s="7"/>
    </row>
    <row r="3945" spans="1:7" x14ac:dyDescent="0.35">
      <c r="A3945" s="43"/>
      <c r="B3945" s="44"/>
      <c r="C3945" s="46"/>
      <c r="D3945" s="7"/>
      <c r="E3945" s="7"/>
      <c r="F3945" s="7"/>
      <c r="G3945" s="7"/>
    </row>
    <row r="3946" spans="1:7" x14ac:dyDescent="0.35">
      <c r="A3946" s="43"/>
      <c r="B3946" s="44"/>
      <c r="C3946" s="46"/>
      <c r="D3946" s="7"/>
      <c r="E3946" s="7"/>
      <c r="F3946" s="7"/>
      <c r="G3946" s="7"/>
    </row>
    <row r="3947" spans="1:7" x14ac:dyDescent="0.35">
      <c r="A3947" s="43"/>
      <c r="B3947" s="44"/>
      <c r="C3947" s="46"/>
      <c r="D3947" s="7"/>
      <c r="E3947" s="7"/>
      <c r="F3947" s="7"/>
      <c r="G3947" s="7"/>
    </row>
    <row r="3948" spans="1:7" x14ac:dyDescent="0.35">
      <c r="A3948" s="43"/>
      <c r="B3948" s="44"/>
      <c r="C3948" s="46"/>
      <c r="D3948" s="7"/>
      <c r="E3948" s="7"/>
      <c r="F3948" s="7"/>
      <c r="G3948" s="7"/>
    </row>
    <row r="3949" spans="1:7" x14ac:dyDescent="0.35">
      <c r="A3949" s="43"/>
      <c r="B3949" s="44"/>
      <c r="C3949" s="46"/>
      <c r="D3949" s="7"/>
      <c r="E3949" s="7"/>
      <c r="F3949" s="7"/>
      <c r="G3949" s="7"/>
    </row>
    <row r="3950" spans="1:7" x14ac:dyDescent="0.35">
      <c r="A3950" s="43"/>
      <c r="B3950" s="44"/>
      <c r="C3950" s="46"/>
      <c r="D3950" s="7"/>
      <c r="E3950" s="7"/>
      <c r="F3950" s="7"/>
      <c r="G3950" s="7"/>
    </row>
    <row r="3951" spans="1:7" x14ac:dyDescent="0.35">
      <c r="A3951" s="43"/>
      <c r="B3951" s="44"/>
      <c r="C3951" s="46"/>
      <c r="D3951" s="7"/>
      <c r="E3951" s="7"/>
      <c r="F3951" s="7"/>
      <c r="G3951" s="7"/>
    </row>
    <row r="3952" spans="1:7" x14ac:dyDescent="0.35">
      <c r="A3952" s="43"/>
      <c r="B3952" s="44"/>
      <c r="C3952" s="46"/>
      <c r="D3952" s="7"/>
      <c r="E3952" s="7"/>
      <c r="F3952" s="7"/>
      <c r="G3952" s="7"/>
    </row>
    <row r="3953" spans="1:7" x14ac:dyDescent="0.35">
      <c r="A3953" s="43"/>
      <c r="B3953" s="44"/>
      <c r="C3953" s="46"/>
      <c r="D3953" s="7"/>
      <c r="E3953" s="7"/>
      <c r="F3953" s="7"/>
      <c r="G3953" s="7"/>
    </row>
    <row r="3954" spans="1:7" x14ac:dyDescent="0.35">
      <c r="A3954" s="43"/>
      <c r="B3954" s="44"/>
      <c r="C3954" s="46"/>
      <c r="D3954" s="7"/>
      <c r="E3954" s="7"/>
      <c r="F3954" s="7"/>
      <c r="G3954" s="7"/>
    </row>
    <row r="3955" spans="1:7" x14ac:dyDescent="0.35">
      <c r="A3955" s="43"/>
      <c r="B3955" s="44"/>
      <c r="C3955" s="46"/>
      <c r="D3955" s="7"/>
      <c r="E3955" s="7"/>
      <c r="F3955" s="7"/>
      <c r="G3955" s="7"/>
    </row>
    <row r="3956" spans="1:7" x14ac:dyDescent="0.35">
      <c r="A3956" s="43"/>
      <c r="B3956" s="44"/>
      <c r="C3956" s="46"/>
      <c r="D3956" s="7"/>
      <c r="E3956" s="7"/>
      <c r="F3956" s="7"/>
      <c r="G3956" s="7"/>
    </row>
    <row r="3957" spans="1:7" x14ac:dyDescent="0.35">
      <c r="A3957" s="43"/>
      <c r="B3957" s="44"/>
      <c r="C3957" s="46"/>
      <c r="D3957" s="7"/>
      <c r="E3957" s="7"/>
      <c r="F3957" s="7"/>
      <c r="G3957" s="7"/>
    </row>
    <row r="3958" spans="1:7" x14ac:dyDescent="0.35">
      <c r="A3958" s="43"/>
      <c r="B3958" s="44"/>
      <c r="C3958" s="46"/>
      <c r="D3958" s="7"/>
      <c r="E3958" s="7"/>
      <c r="F3958" s="7"/>
      <c r="G3958" s="7"/>
    </row>
    <row r="3959" spans="1:7" x14ac:dyDescent="0.35">
      <c r="A3959" s="43"/>
      <c r="B3959" s="44"/>
      <c r="C3959" s="46"/>
      <c r="D3959" s="7"/>
      <c r="E3959" s="7"/>
      <c r="F3959" s="7"/>
      <c r="G3959" s="7"/>
    </row>
    <row r="3960" spans="1:7" x14ac:dyDescent="0.35">
      <c r="A3960" s="43"/>
      <c r="B3960" s="44"/>
      <c r="C3960" s="46"/>
      <c r="D3960" s="7"/>
      <c r="E3960" s="7"/>
      <c r="F3960" s="7"/>
      <c r="G3960" s="7"/>
    </row>
    <row r="3961" spans="1:7" x14ac:dyDescent="0.35">
      <c r="A3961" s="43"/>
      <c r="B3961" s="44"/>
      <c r="C3961" s="46"/>
      <c r="D3961" s="7"/>
      <c r="E3961" s="7"/>
      <c r="F3961" s="7"/>
      <c r="G3961" s="7"/>
    </row>
    <row r="3962" spans="1:7" x14ac:dyDescent="0.35">
      <c r="A3962" s="43"/>
      <c r="B3962" s="44"/>
      <c r="C3962" s="46"/>
      <c r="D3962" s="7"/>
      <c r="E3962" s="7"/>
      <c r="F3962" s="7"/>
      <c r="G3962" s="7"/>
    </row>
    <row r="3963" spans="1:7" x14ac:dyDescent="0.35">
      <c r="A3963" s="43"/>
      <c r="B3963" s="44"/>
      <c r="C3963" s="46"/>
      <c r="D3963" s="7"/>
      <c r="E3963" s="7"/>
      <c r="F3963" s="7"/>
      <c r="G3963" s="7"/>
    </row>
    <row r="3964" spans="1:7" x14ac:dyDescent="0.35">
      <c r="A3964" s="43"/>
      <c r="B3964" s="44"/>
      <c r="C3964" s="46"/>
      <c r="D3964" s="7"/>
      <c r="E3964" s="7"/>
      <c r="F3964" s="7"/>
      <c r="G3964" s="7"/>
    </row>
    <row r="3965" spans="1:7" x14ac:dyDescent="0.35">
      <c r="A3965" s="43"/>
      <c r="B3965" s="44"/>
      <c r="C3965" s="46"/>
      <c r="D3965" s="7"/>
      <c r="E3965" s="7"/>
      <c r="F3965" s="7"/>
      <c r="G3965" s="7"/>
    </row>
    <row r="3966" spans="1:7" x14ac:dyDescent="0.35">
      <c r="A3966" s="43"/>
      <c r="B3966" s="44"/>
      <c r="C3966" s="46"/>
      <c r="D3966" s="7"/>
      <c r="E3966" s="7"/>
      <c r="F3966" s="7"/>
      <c r="G3966" s="7"/>
    </row>
    <row r="3967" spans="1:7" x14ac:dyDescent="0.35">
      <c r="A3967" s="43"/>
      <c r="B3967" s="44"/>
      <c r="C3967" s="46"/>
      <c r="D3967" s="7"/>
      <c r="E3967" s="7"/>
      <c r="F3967" s="7"/>
      <c r="G3967" s="7"/>
    </row>
    <row r="3968" spans="1:7" x14ac:dyDescent="0.35">
      <c r="A3968" s="43"/>
      <c r="B3968" s="44"/>
      <c r="C3968" s="46"/>
      <c r="D3968" s="7"/>
      <c r="E3968" s="7"/>
      <c r="F3968" s="7"/>
      <c r="G3968" s="7"/>
    </row>
    <row r="3969" spans="1:7" x14ac:dyDescent="0.35">
      <c r="A3969" s="43"/>
      <c r="B3969" s="44"/>
      <c r="C3969" s="46"/>
      <c r="D3969" s="7"/>
      <c r="E3969" s="7"/>
      <c r="F3969" s="7"/>
      <c r="G3969" s="7"/>
    </row>
    <row r="3970" spans="1:7" x14ac:dyDescent="0.35">
      <c r="A3970" s="43"/>
      <c r="B3970" s="44"/>
      <c r="C3970" s="46"/>
      <c r="D3970" s="7"/>
      <c r="E3970" s="7"/>
      <c r="F3970" s="7"/>
      <c r="G3970" s="7"/>
    </row>
    <row r="3971" spans="1:7" x14ac:dyDescent="0.35">
      <c r="A3971" s="43"/>
      <c r="B3971" s="44"/>
      <c r="C3971" s="46"/>
      <c r="D3971" s="7"/>
      <c r="E3971" s="7"/>
      <c r="F3971" s="7"/>
      <c r="G3971" s="7"/>
    </row>
    <row r="3972" spans="1:7" x14ac:dyDescent="0.35">
      <c r="A3972" s="43"/>
      <c r="B3972" s="44"/>
      <c r="C3972" s="46"/>
      <c r="D3972" s="7"/>
      <c r="E3972" s="7"/>
      <c r="F3972" s="7"/>
      <c r="G3972" s="7"/>
    </row>
    <row r="3973" spans="1:7" x14ac:dyDescent="0.35">
      <c r="A3973" s="43"/>
      <c r="B3973" s="44"/>
      <c r="C3973" s="46"/>
      <c r="D3973" s="7"/>
      <c r="E3973" s="7"/>
      <c r="F3973" s="7"/>
      <c r="G3973" s="7"/>
    </row>
    <row r="3974" spans="1:7" x14ac:dyDescent="0.35">
      <c r="A3974" s="43"/>
      <c r="B3974" s="44"/>
      <c r="C3974" s="46"/>
      <c r="D3974" s="7"/>
      <c r="E3974" s="7"/>
      <c r="F3974" s="7"/>
      <c r="G3974" s="7"/>
    </row>
    <row r="3975" spans="1:7" x14ac:dyDescent="0.35">
      <c r="A3975" s="43"/>
      <c r="B3975" s="44"/>
      <c r="C3975" s="46"/>
      <c r="D3975" s="7"/>
      <c r="E3975" s="7"/>
      <c r="F3975" s="7"/>
      <c r="G3975" s="7"/>
    </row>
    <row r="3976" spans="1:7" x14ac:dyDescent="0.35">
      <c r="A3976" s="43"/>
      <c r="B3976" s="44"/>
      <c r="C3976" s="46"/>
      <c r="D3976" s="7"/>
      <c r="E3976" s="7"/>
      <c r="F3976" s="7"/>
      <c r="G3976" s="7"/>
    </row>
    <row r="3977" spans="1:7" x14ac:dyDescent="0.35">
      <c r="A3977" s="43"/>
      <c r="B3977" s="44"/>
      <c r="C3977" s="46"/>
      <c r="D3977" s="7"/>
      <c r="E3977" s="7"/>
      <c r="F3977" s="7"/>
      <c r="G3977" s="7"/>
    </row>
    <row r="3978" spans="1:7" x14ac:dyDescent="0.35">
      <c r="A3978" s="43"/>
      <c r="B3978" s="44"/>
      <c r="C3978" s="46"/>
      <c r="D3978" s="7"/>
      <c r="E3978" s="7"/>
      <c r="F3978" s="7"/>
      <c r="G3978" s="7"/>
    </row>
    <row r="3979" spans="1:7" x14ac:dyDescent="0.35">
      <c r="A3979" s="43"/>
      <c r="B3979" s="44"/>
      <c r="C3979" s="46"/>
      <c r="D3979" s="7"/>
      <c r="E3979" s="7"/>
      <c r="F3979" s="7"/>
      <c r="G3979" s="7"/>
    </row>
    <row r="3980" spans="1:7" x14ac:dyDescent="0.35">
      <c r="A3980" s="43"/>
      <c r="B3980" s="44"/>
      <c r="C3980" s="46"/>
      <c r="D3980" s="7"/>
      <c r="E3980" s="7"/>
      <c r="F3980" s="7"/>
      <c r="G3980" s="7"/>
    </row>
    <row r="3981" spans="1:7" x14ac:dyDescent="0.35">
      <c r="A3981" s="43"/>
      <c r="B3981" s="44"/>
      <c r="C3981" s="46"/>
      <c r="D3981" s="7"/>
      <c r="E3981" s="7"/>
      <c r="F3981" s="7"/>
      <c r="G3981" s="7"/>
    </row>
    <row r="3982" spans="1:7" x14ac:dyDescent="0.35">
      <c r="A3982" s="43"/>
      <c r="B3982" s="44"/>
      <c r="C3982" s="46"/>
      <c r="D3982" s="7"/>
      <c r="E3982" s="7"/>
      <c r="F3982" s="7"/>
      <c r="G3982" s="7"/>
    </row>
    <row r="3983" spans="1:7" x14ac:dyDescent="0.35">
      <c r="A3983" s="43"/>
      <c r="B3983" s="44"/>
      <c r="C3983" s="46"/>
      <c r="D3983" s="7"/>
      <c r="E3983" s="7"/>
      <c r="F3983" s="7"/>
      <c r="G3983" s="7"/>
    </row>
    <row r="3984" spans="1:7" x14ac:dyDescent="0.35">
      <c r="A3984" s="43"/>
      <c r="B3984" s="44"/>
      <c r="C3984" s="46"/>
      <c r="D3984" s="7"/>
      <c r="E3984" s="7"/>
      <c r="F3984" s="7"/>
      <c r="G3984" s="7"/>
    </row>
    <row r="3985" spans="1:7" x14ac:dyDescent="0.35">
      <c r="A3985" s="43"/>
      <c r="B3985" s="44"/>
      <c r="C3985" s="46"/>
      <c r="D3985" s="7"/>
      <c r="E3985" s="7"/>
      <c r="F3985" s="7"/>
      <c r="G3985" s="7"/>
    </row>
    <row r="3986" spans="1:7" x14ac:dyDescent="0.35">
      <c r="A3986" s="43"/>
      <c r="B3986" s="44"/>
      <c r="C3986" s="46"/>
      <c r="D3986" s="7"/>
      <c r="E3986" s="7"/>
      <c r="F3986" s="7"/>
      <c r="G3986" s="7"/>
    </row>
    <row r="3987" spans="1:7" x14ac:dyDescent="0.35">
      <c r="A3987" s="43"/>
      <c r="B3987" s="44"/>
      <c r="C3987" s="46"/>
      <c r="D3987" s="7"/>
      <c r="E3987" s="7"/>
      <c r="F3987" s="7"/>
      <c r="G3987" s="7"/>
    </row>
    <row r="3988" spans="1:7" x14ac:dyDescent="0.35">
      <c r="A3988" s="43"/>
      <c r="B3988" s="44"/>
      <c r="C3988" s="46"/>
      <c r="D3988" s="7"/>
      <c r="E3988" s="7"/>
      <c r="F3988" s="7"/>
      <c r="G3988" s="7"/>
    </row>
    <row r="3989" spans="1:7" x14ac:dyDescent="0.35">
      <c r="A3989" s="43"/>
      <c r="B3989" s="44"/>
      <c r="C3989" s="46"/>
      <c r="D3989" s="7"/>
      <c r="E3989" s="7"/>
      <c r="F3989" s="7"/>
      <c r="G3989" s="7"/>
    </row>
    <row r="3990" spans="1:7" x14ac:dyDescent="0.35">
      <c r="A3990" s="43"/>
      <c r="B3990" s="44"/>
      <c r="C3990" s="46"/>
      <c r="D3990" s="7"/>
      <c r="E3990" s="7"/>
      <c r="F3990" s="7"/>
      <c r="G3990" s="7"/>
    </row>
    <row r="3991" spans="1:7" x14ac:dyDescent="0.35">
      <c r="A3991" s="43"/>
      <c r="B3991" s="44"/>
      <c r="C3991" s="46"/>
      <c r="D3991" s="7"/>
      <c r="E3991" s="7"/>
      <c r="F3991" s="7"/>
      <c r="G3991" s="7"/>
    </row>
    <row r="3992" spans="1:7" x14ac:dyDescent="0.35">
      <c r="A3992" s="43"/>
      <c r="B3992" s="44"/>
      <c r="C3992" s="46"/>
      <c r="D3992" s="7"/>
      <c r="E3992" s="7"/>
      <c r="F3992" s="7"/>
      <c r="G3992" s="7"/>
    </row>
    <row r="3993" spans="1:7" x14ac:dyDescent="0.35">
      <c r="A3993" s="43"/>
      <c r="B3993" s="44"/>
      <c r="C3993" s="46"/>
      <c r="D3993" s="7"/>
      <c r="E3993" s="7"/>
      <c r="F3993" s="7"/>
      <c r="G3993" s="7"/>
    </row>
    <row r="3994" spans="1:7" x14ac:dyDescent="0.35">
      <c r="A3994" s="43"/>
      <c r="B3994" s="44"/>
      <c r="C3994" s="46"/>
      <c r="D3994" s="7"/>
      <c r="E3994" s="7"/>
      <c r="F3994" s="7"/>
      <c r="G3994" s="7"/>
    </row>
    <row r="3995" spans="1:7" x14ac:dyDescent="0.35">
      <c r="A3995" s="43"/>
      <c r="B3995" s="44"/>
      <c r="C3995" s="46"/>
      <c r="D3995" s="7"/>
      <c r="E3995" s="7"/>
      <c r="F3995" s="7"/>
      <c r="G3995" s="7"/>
    </row>
    <row r="3996" spans="1:7" x14ac:dyDescent="0.35">
      <c r="A3996" s="43"/>
      <c r="B3996" s="44"/>
      <c r="C3996" s="46"/>
      <c r="D3996" s="7"/>
      <c r="E3996" s="7"/>
      <c r="F3996" s="7"/>
      <c r="G3996" s="7"/>
    </row>
    <row r="3997" spans="1:7" x14ac:dyDescent="0.35">
      <c r="A3997" s="43"/>
      <c r="B3997" s="44"/>
      <c r="C3997" s="46"/>
      <c r="D3997" s="7"/>
      <c r="E3997" s="7"/>
      <c r="F3997" s="7"/>
      <c r="G3997" s="7"/>
    </row>
    <row r="3998" spans="1:7" x14ac:dyDescent="0.35">
      <c r="A3998" s="43"/>
      <c r="B3998" s="44"/>
      <c r="C3998" s="46"/>
      <c r="D3998" s="7"/>
      <c r="E3998" s="7"/>
      <c r="F3998" s="7"/>
      <c r="G3998" s="7"/>
    </row>
    <row r="3999" spans="1:7" x14ac:dyDescent="0.35">
      <c r="A3999" s="43"/>
      <c r="B3999" s="44"/>
      <c r="C3999" s="46"/>
      <c r="D3999" s="7"/>
      <c r="E3999" s="7"/>
      <c r="F3999" s="7"/>
      <c r="G3999" s="7"/>
    </row>
    <row r="4000" spans="1:7" x14ac:dyDescent="0.35">
      <c r="A4000" s="43"/>
      <c r="B4000" s="44"/>
      <c r="C4000" s="46"/>
      <c r="D4000" s="7"/>
      <c r="E4000" s="7"/>
      <c r="F4000" s="7"/>
      <c r="G4000" s="7"/>
    </row>
    <row r="4001" spans="1:7" x14ac:dyDescent="0.35">
      <c r="A4001" s="43"/>
      <c r="B4001" s="44"/>
      <c r="C4001" s="46"/>
      <c r="D4001" s="7"/>
      <c r="E4001" s="7"/>
      <c r="F4001" s="7"/>
      <c r="G4001" s="7"/>
    </row>
    <row r="4002" spans="1:7" x14ac:dyDescent="0.35">
      <c r="A4002" s="43"/>
      <c r="B4002" s="44"/>
      <c r="C4002" s="46"/>
      <c r="D4002" s="7"/>
      <c r="E4002" s="7"/>
      <c r="F4002" s="7"/>
      <c r="G4002" s="7"/>
    </row>
    <row r="4003" spans="1:7" x14ac:dyDescent="0.35">
      <c r="A4003" s="43"/>
      <c r="B4003" s="44"/>
      <c r="C4003" s="46"/>
      <c r="D4003" s="7"/>
      <c r="E4003" s="7"/>
      <c r="F4003" s="7"/>
      <c r="G4003" s="7"/>
    </row>
    <row r="4004" spans="1:7" x14ac:dyDescent="0.35">
      <c r="A4004" s="43"/>
      <c r="B4004" s="44"/>
      <c r="C4004" s="46"/>
      <c r="D4004" s="7"/>
      <c r="E4004" s="7"/>
      <c r="F4004" s="7"/>
      <c r="G4004" s="7"/>
    </row>
    <row r="4005" spans="1:7" x14ac:dyDescent="0.35">
      <c r="A4005" s="43"/>
      <c r="B4005" s="44"/>
      <c r="C4005" s="46"/>
      <c r="D4005" s="7"/>
      <c r="E4005" s="7"/>
      <c r="F4005" s="7"/>
      <c r="G4005" s="7"/>
    </row>
    <row r="4006" spans="1:7" x14ac:dyDescent="0.35">
      <c r="A4006" s="43"/>
      <c r="B4006" s="44"/>
      <c r="C4006" s="46"/>
      <c r="D4006" s="7"/>
      <c r="E4006" s="7"/>
      <c r="F4006" s="7"/>
      <c r="G4006" s="7"/>
    </row>
    <row r="4007" spans="1:7" x14ac:dyDescent="0.35">
      <c r="A4007" s="43"/>
      <c r="B4007" s="44"/>
      <c r="C4007" s="46"/>
      <c r="D4007" s="7"/>
      <c r="E4007" s="7"/>
      <c r="F4007" s="7"/>
      <c r="G4007" s="7"/>
    </row>
    <row r="4008" spans="1:7" x14ac:dyDescent="0.35">
      <c r="A4008" s="43"/>
      <c r="B4008" s="44"/>
      <c r="C4008" s="46"/>
      <c r="D4008" s="7"/>
      <c r="E4008" s="7"/>
      <c r="F4008" s="7"/>
      <c r="G4008" s="7"/>
    </row>
    <row r="4009" spans="1:7" x14ac:dyDescent="0.35">
      <c r="A4009" s="43"/>
      <c r="B4009" s="44"/>
      <c r="C4009" s="46"/>
      <c r="D4009" s="7"/>
      <c r="E4009" s="7"/>
      <c r="F4009" s="7"/>
      <c r="G4009" s="7"/>
    </row>
    <row r="4010" spans="1:7" x14ac:dyDescent="0.35">
      <c r="A4010" s="43"/>
      <c r="B4010" s="44"/>
      <c r="C4010" s="46"/>
      <c r="D4010" s="7"/>
      <c r="E4010" s="7"/>
      <c r="F4010" s="7"/>
      <c r="G4010" s="7"/>
    </row>
    <row r="4011" spans="1:7" x14ac:dyDescent="0.35">
      <c r="A4011" s="43"/>
      <c r="B4011" s="44"/>
      <c r="C4011" s="46"/>
      <c r="D4011" s="7"/>
      <c r="E4011" s="7"/>
      <c r="F4011" s="7"/>
      <c r="G4011" s="7"/>
    </row>
    <row r="4012" spans="1:7" x14ac:dyDescent="0.35">
      <c r="A4012" s="43"/>
      <c r="B4012" s="44"/>
      <c r="C4012" s="46"/>
      <c r="D4012" s="7"/>
      <c r="E4012" s="7"/>
      <c r="F4012" s="7"/>
      <c r="G4012" s="7"/>
    </row>
    <row r="4013" spans="1:7" x14ac:dyDescent="0.35">
      <c r="A4013" s="43"/>
      <c r="B4013" s="44"/>
      <c r="C4013" s="46"/>
      <c r="D4013" s="7"/>
      <c r="E4013" s="7"/>
      <c r="F4013" s="7"/>
      <c r="G4013" s="7"/>
    </row>
    <row r="4014" spans="1:7" x14ac:dyDescent="0.35">
      <c r="A4014" s="43"/>
      <c r="B4014" s="44"/>
      <c r="C4014" s="46"/>
      <c r="D4014" s="7"/>
      <c r="E4014" s="7"/>
      <c r="F4014" s="7"/>
      <c r="G4014" s="7"/>
    </row>
    <row r="4015" spans="1:7" x14ac:dyDescent="0.35">
      <c r="A4015" s="43"/>
      <c r="B4015" s="44"/>
      <c r="C4015" s="46"/>
      <c r="D4015" s="7"/>
      <c r="E4015" s="7"/>
      <c r="F4015" s="7"/>
      <c r="G4015" s="7"/>
    </row>
    <row r="4016" spans="1:7" x14ac:dyDescent="0.35">
      <c r="A4016" s="43"/>
      <c r="B4016" s="44"/>
      <c r="C4016" s="46"/>
      <c r="D4016" s="7"/>
      <c r="E4016" s="7"/>
      <c r="F4016" s="7"/>
      <c r="G4016" s="7"/>
    </row>
    <row r="4017" spans="1:7" x14ac:dyDescent="0.35">
      <c r="A4017" s="43"/>
      <c r="B4017" s="44"/>
      <c r="C4017" s="46"/>
      <c r="D4017" s="7"/>
      <c r="E4017" s="7"/>
      <c r="F4017" s="7"/>
      <c r="G4017" s="7"/>
    </row>
    <row r="4018" spans="1:7" x14ac:dyDescent="0.35">
      <c r="A4018" s="43"/>
      <c r="B4018" s="44"/>
      <c r="C4018" s="46"/>
      <c r="D4018" s="7"/>
      <c r="E4018" s="7"/>
      <c r="F4018" s="7"/>
      <c r="G4018" s="7"/>
    </row>
    <row r="4019" spans="1:7" x14ac:dyDescent="0.35">
      <c r="A4019" s="43"/>
      <c r="B4019" s="44"/>
      <c r="C4019" s="46"/>
      <c r="D4019" s="7"/>
      <c r="E4019" s="7"/>
      <c r="F4019" s="7"/>
      <c r="G4019" s="7"/>
    </row>
    <row r="4020" spans="1:7" x14ac:dyDescent="0.35">
      <c r="A4020" s="43"/>
      <c r="B4020" s="44"/>
      <c r="C4020" s="46"/>
      <c r="D4020" s="7"/>
      <c r="E4020" s="7"/>
      <c r="F4020" s="7"/>
      <c r="G4020" s="7"/>
    </row>
    <row r="4021" spans="1:7" x14ac:dyDescent="0.35">
      <c r="A4021" s="43"/>
      <c r="B4021" s="44"/>
      <c r="C4021" s="46"/>
      <c r="D4021" s="7"/>
      <c r="E4021" s="7"/>
      <c r="F4021" s="7"/>
      <c r="G4021" s="7"/>
    </row>
    <row r="4022" spans="1:7" x14ac:dyDescent="0.35">
      <c r="A4022" s="43"/>
      <c r="B4022" s="44"/>
      <c r="C4022" s="46"/>
      <c r="D4022" s="7"/>
      <c r="E4022" s="7"/>
      <c r="F4022" s="7"/>
      <c r="G4022" s="7"/>
    </row>
    <row r="4023" spans="1:7" x14ac:dyDescent="0.35">
      <c r="A4023" s="43"/>
      <c r="B4023" s="44"/>
      <c r="C4023" s="46"/>
      <c r="D4023" s="7"/>
      <c r="E4023" s="7"/>
      <c r="F4023" s="7"/>
      <c r="G4023" s="7"/>
    </row>
    <row r="4024" spans="1:7" x14ac:dyDescent="0.35">
      <c r="A4024" s="43"/>
      <c r="B4024" s="44"/>
      <c r="C4024" s="46"/>
      <c r="D4024" s="7"/>
      <c r="E4024" s="7"/>
      <c r="F4024" s="7"/>
      <c r="G4024" s="7"/>
    </row>
    <row r="4025" spans="1:7" x14ac:dyDescent="0.35">
      <c r="A4025" s="43"/>
      <c r="B4025" s="44"/>
      <c r="C4025" s="46"/>
      <c r="D4025" s="7"/>
      <c r="E4025" s="7"/>
      <c r="F4025" s="7"/>
      <c r="G4025" s="7"/>
    </row>
    <row r="4026" spans="1:7" x14ac:dyDescent="0.35">
      <c r="A4026" s="43"/>
      <c r="B4026" s="44"/>
      <c r="C4026" s="46"/>
      <c r="D4026" s="7"/>
      <c r="E4026" s="7"/>
      <c r="F4026" s="7"/>
      <c r="G4026" s="7"/>
    </row>
    <row r="4027" spans="1:7" x14ac:dyDescent="0.35">
      <c r="A4027" s="43"/>
      <c r="B4027" s="44"/>
      <c r="C4027" s="46"/>
      <c r="D4027" s="7"/>
      <c r="E4027" s="7"/>
      <c r="F4027" s="7"/>
      <c r="G4027" s="7"/>
    </row>
    <row r="4028" spans="1:7" x14ac:dyDescent="0.35">
      <c r="A4028" s="43"/>
      <c r="B4028" s="44"/>
      <c r="C4028" s="46"/>
      <c r="D4028" s="7"/>
      <c r="E4028" s="7"/>
      <c r="F4028" s="7"/>
      <c r="G4028" s="7"/>
    </row>
    <row r="4029" spans="1:7" x14ac:dyDescent="0.35">
      <c r="A4029" s="43"/>
      <c r="B4029" s="44"/>
      <c r="C4029" s="46"/>
      <c r="D4029" s="7"/>
      <c r="E4029" s="7"/>
      <c r="F4029" s="7"/>
      <c r="G4029" s="7"/>
    </row>
    <row r="4030" spans="1:7" x14ac:dyDescent="0.35">
      <c r="A4030" s="43"/>
      <c r="B4030" s="44"/>
      <c r="C4030" s="46"/>
      <c r="D4030" s="7"/>
      <c r="E4030" s="7"/>
      <c r="F4030" s="7"/>
      <c r="G4030" s="7"/>
    </row>
    <row r="4031" spans="1:7" x14ac:dyDescent="0.35">
      <c r="A4031" s="43"/>
      <c r="B4031" s="44"/>
      <c r="C4031" s="46"/>
      <c r="D4031" s="7"/>
      <c r="E4031" s="7"/>
      <c r="F4031" s="7"/>
      <c r="G4031" s="7"/>
    </row>
    <row r="4032" spans="1:7" x14ac:dyDescent="0.35">
      <c r="A4032" s="43"/>
      <c r="B4032" s="44"/>
      <c r="C4032" s="46"/>
      <c r="D4032" s="7"/>
      <c r="E4032" s="7"/>
      <c r="F4032" s="7"/>
      <c r="G4032" s="7"/>
    </row>
    <row r="4033" spans="1:7" x14ac:dyDescent="0.35">
      <c r="A4033" s="43"/>
      <c r="B4033" s="44"/>
      <c r="C4033" s="46"/>
      <c r="D4033" s="7"/>
      <c r="E4033" s="7"/>
      <c r="F4033" s="7"/>
      <c r="G4033" s="7"/>
    </row>
    <row r="4034" spans="1:7" x14ac:dyDescent="0.35">
      <c r="A4034" s="43"/>
      <c r="B4034" s="44"/>
      <c r="C4034" s="46"/>
      <c r="D4034" s="7"/>
      <c r="E4034" s="7"/>
      <c r="F4034" s="7"/>
      <c r="G4034" s="7"/>
    </row>
    <row r="4035" spans="1:7" x14ac:dyDescent="0.35">
      <c r="A4035" s="43"/>
      <c r="B4035" s="44"/>
      <c r="C4035" s="46"/>
      <c r="D4035" s="7"/>
      <c r="E4035" s="7"/>
      <c r="F4035" s="7"/>
      <c r="G4035" s="7"/>
    </row>
    <row r="4036" spans="1:7" x14ac:dyDescent="0.35">
      <c r="A4036" s="43"/>
      <c r="B4036" s="44"/>
      <c r="C4036" s="46"/>
      <c r="D4036" s="7"/>
      <c r="E4036" s="7"/>
      <c r="F4036" s="7"/>
      <c r="G4036" s="7"/>
    </row>
    <row r="4037" spans="1:7" x14ac:dyDescent="0.35">
      <c r="A4037" s="43"/>
      <c r="B4037" s="44"/>
      <c r="C4037" s="46"/>
      <c r="D4037" s="7"/>
      <c r="E4037" s="7"/>
      <c r="F4037" s="7"/>
      <c r="G4037" s="7"/>
    </row>
    <row r="4038" spans="1:7" x14ac:dyDescent="0.35">
      <c r="A4038" s="43"/>
      <c r="B4038" s="44"/>
      <c r="C4038" s="46"/>
      <c r="D4038" s="7"/>
      <c r="E4038" s="7"/>
      <c r="F4038" s="7"/>
      <c r="G4038" s="7"/>
    </row>
    <row r="4039" spans="1:7" x14ac:dyDescent="0.35">
      <c r="A4039" s="43"/>
      <c r="B4039" s="44"/>
      <c r="C4039" s="46"/>
      <c r="D4039" s="7"/>
      <c r="E4039" s="7"/>
      <c r="F4039" s="7"/>
      <c r="G4039" s="7"/>
    </row>
    <row r="4040" spans="1:7" x14ac:dyDescent="0.35">
      <c r="A4040" s="43"/>
      <c r="B4040" s="44"/>
      <c r="C4040" s="46"/>
      <c r="D4040" s="7"/>
      <c r="E4040" s="7"/>
      <c r="F4040" s="7"/>
      <c r="G4040" s="7"/>
    </row>
    <row r="4041" spans="1:7" x14ac:dyDescent="0.35">
      <c r="A4041" s="43"/>
      <c r="B4041" s="44"/>
      <c r="C4041" s="46"/>
      <c r="D4041" s="7"/>
      <c r="E4041" s="7"/>
      <c r="F4041" s="7"/>
      <c r="G4041" s="7"/>
    </row>
    <row r="4042" spans="1:7" x14ac:dyDescent="0.35">
      <c r="A4042" s="43"/>
      <c r="B4042" s="44"/>
      <c r="C4042" s="46"/>
      <c r="D4042" s="7"/>
      <c r="E4042" s="7"/>
      <c r="F4042" s="7"/>
      <c r="G4042" s="7"/>
    </row>
    <row r="4043" spans="1:7" x14ac:dyDescent="0.35">
      <c r="A4043" s="43"/>
      <c r="B4043" s="44"/>
      <c r="C4043" s="46"/>
      <c r="D4043" s="7"/>
      <c r="E4043" s="7"/>
      <c r="F4043" s="7"/>
      <c r="G4043" s="7"/>
    </row>
    <row r="4044" spans="1:7" x14ac:dyDescent="0.35">
      <c r="A4044" s="43"/>
      <c r="B4044" s="44"/>
      <c r="C4044" s="46"/>
      <c r="D4044" s="7"/>
      <c r="E4044" s="7"/>
      <c r="F4044" s="7"/>
      <c r="G4044" s="7"/>
    </row>
    <row r="4045" spans="1:7" x14ac:dyDescent="0.35">
      <c r="A4045" s="43"/>
      <c r="B4045" s="44"/>
      <c r="C4045" s="46"/>
      <c r="D4045" s="7"/>
      <c r="E4045" s="7"/>
      <c r="F4045" s="7"/>
      <c r="G4045" s="7"/>
    </row>
    <row r="4046" spans="1:7" x14ac:dyDescent="0.35">
      <c r="A4046" s="43"/>
      <c r="B4046" s="44"/>
      <c r="C4046" s="46"/>
      <c r="D4046" s="7"/>
      <c r="E4046" s="7"/>
      <c r="F4046" s="7"/>
      <c r="G4046" s="7"/>
    </row>
    <row r="4047" spans="1:7" x14ac:dyDescent="0.35">
      <c r="A4047" s="43"/>
      <c r="B4047" s="44"/>
      <c r="C4047" s="46"/>
      <c r="D4047" s="7"/>
      <c r="E4047" s="7"/>
      <c r="F4047" s="7"/>
      <c r="G4047" s="7"/>
    </row>
    <row r="4048" spans="1:7" x14ac:dyDescent="0.35">
      <c r="A4048" s="43"/>
      <c r="B4048" s="44"/>
      <c r="C4048" s="46"/>
      <c r="D4048" s="7"/>
      <c r="E4048" s="7"/>
      <c r="F4048" s="7"/>
      <c r="G4048" s="7"/>
    </row>
    <row r="4049" spans="1:7" x14ac:dyDescent="0.35">
      <c r="A4049" s="43"/>
      <c r="B4049" s="44"/>
      <c r="C4049" s="46"/>
      <c r="D4049" s="7"/>
      <c r="E4049" s="7"/>
      <c r="F4049" s="7"/>
      <c r="G4049" s="7"/>
    </row>
    <row r="4050" spans="1:7" x14ac:dyDescent="0.35">
      <c r="A4050" s="43"/>
      <c r="B4050" s="44"/>
      <c r="C4050" s="46"/>
      <c r="D4050" s="7"/>
      <c r="E4050" s="7"/>
      <c r="F4050" s="7"/>
      <c r="G4050" s="7"/>
    </row>
    <row r="4051" spans="1:7" x14ac:dyDescent="0.35">
      <c r="A4051" s="43"/>
      <c r="B4051" s="44"/>
      <c r="C4051" s="46"/>
      <c r="D4051" s="7"/>
      <c r="E4051" s="7"/>
      <c r="F4051" s="7"/>
      <c r="G4051" s="7"/>
    </row>
    <row r="4052" spans="1:7" x14ac:dyDescent="0.35">
      <c r="A4052" s="43"/>
      <c r="B4052" s="44"/>
      <c r="C4052" s="46"/>
      <c r="D4052" s="7"/>
      <c r="E4052" s="7"/>
      <c r="F4052" s="7"/>
      <c r="G4052" s="7"/>
    </row>
    <row r="4053" spans="1:7" x14ac:dyDescent="0.35">
      <c r="A4053" s="43"/>
      <c r="B4053" s="44"/>
      <c r="C4053" s="46"/>
      <c r="D4053" s="7"/>
      <c r="E4053" s="7"/>
      <c r="F4053" s="7"/>
      <c r="G4053" s="7"/>
    </row>
    <row r="4054" spans="1:7" x14ac:dyDescent="0.35">
      <c r="A4054" s="43"/>
      <c r="B4054" s="44"/>
      <c r="C4054" s="46"/>
      <c r="D4054" s="7"/>
      <c r="E4054" s="7"/>
      <c r="F4054" s="7"/>
      <c r="G4054" s="7"/>
    </row>
    <row r="4055" spans="1:7" x14ac:dyDescent="0.35">
      <c r="A4055" s="43"/>
      <c r="B4055" s="44"/>
      <c r="C4055" s="46"/>
      <c r="D4055" s="7"/>
      <c r="E4055" s="7"/>
      <c r="F4055" s="7"/>
      <c r="G4055" s="7"/>
    </row>
    <row r="4056" spans="1:7" x14ac:dyDescent="0.35">
      <c r="A4056" s="43"/>
      <c r="B4056" s="44"/>
      <c r="C4056" s="46"/>
      <c r="D4056" s="7"/>
      <c r="E4056" s="7"/>
      <c r="F4056" s="7"/>
      <c r="G4056" s="7"/>
    </row>
    <row r="4057" spans="1:7" x14ac:dyDescent="0.35">
      <c r="A4057" s="43"/>
      <c r="B4057" s="44"/>
      <c r="C4057" s="46"/>
      <c r="D4057" s="7"/>
      <c r="E4057" s="7"/>
      <c r="F4057" s="7"/>
      <c r="G4057" s="7"/>
    </row>
    <row r="4058" spans="1:7" x14ac:dyDescent="0.35">
      <c r="A4058" s="43"/>
      <c r="B4058" s="44"/>
      <c r="C4058" s="46"/>
      <c r="D4058" s="7"/>
      <c r="E4058" s="7"/>
      <c r="F4058" s="7"/>
      <c r="G4058" s="7"/>
    </row>
    <row r="4059" spans="1:7" x14ac:dyDescent="0.35">
      <c r="A4059" s="43"/>
      <c r="B4059" s="44"/>
      <c r="C4059" s="46"/>
      <c r="D4059" s="7"/>
      <c r="E4059" s="7"/>
      <c r="F4059" s="7"/>
      <c r="G4059" s="7"/>
    </row>
    <row r="4060" spans="1:7" x14ac:dyDescent="0.35">
      <c r="A4060" s="43"/>
      <c r="B4060" s="44"/>
      <c r="C4060" s="46"/>
      <c r="D4060" s="7"/>
      <c r="E4060" s="7"/>
      <c r="F4060" s="7"/>
      <c r="G4060" s="7"/>
    </row>
    <row r="4061" spans="1:7" x14ac:dyDescent="0.35">
      <c r="A4061" s="43"/>
      <c r="B4061" s="44"/>
      <c r="C4061" s="46"/>
      <c r="D4061" s="7"/>
      <c r="E4061" s="7"/>
      <c r="F4061" s="7"/>
      <c r="G4061" s="7"/>
    </row>
    <row r="4062" spans="1:7" x14ac:dyDescent="0.35">
      <c r="A4062" s="43"/>
      <c r="B4062" s="44"/>
      <c r="C4062" s="46"/>
      <c r="D4062" s="7"/>
      <c r="E4062" s="7"/>
      <c r="F4062" s="7"/>
      <c r="G4062" s="7"/>
    </row>
    <row r="4063" spans="1:7" x14ac:dyDescent="0.35">
      <c r="A4063" s="43"/>
      <c r="B4063" s="44"/>
      <c r="C4063" s="46"/>
      <c r="D4063" s="7"/>
      <c r="E4063" s="7"/>
      <c r="F4063" s="7"/>
      <c r="G4063" s="7"/>
    </row>
    <row r="4064" spans="1:7" x14ac:dyDescent="0.35">
      <c r="A4064" s="43"/>
      <c r="B4064" s="44"/>
      <c r="C4064" s="46"/>
      <c r="D4064" s="7"/>
      <c r="E4064" s="7"/>
      <c r="F4064" s="7"/>
      <c r="G4064" s="7"/>
    </row>
    <row r="4065" spans="1:7" x14ac:dyDescent="0.35">
      <c r="A4065" s="43"/>
      <c r="B4065" s="44"/>
      <c r="C4065" s="46"/>
      <c r="D4065" s="7"/>
      <c r="E4065" s="7"/>
      <c r="F4065" s="7"/>
      <c r="G4065" s="7"/>
    </row>
    <row r="4066" spans="1:7" x14ac:dyDescent="0.35">
      <c r="A4066" s="43"/>
      <c r="B4066" s="44"/>
      <c r="C4066" s="46"/>
      <c r="D4066" s="7"/>
      <c r="E4066" s="7"/>
      <c r="F4066" s="7"/>
      <c r="G4066" s="7"/>
    </row>
    <row r="4067" spans="1:7" x14ac:dyDescent="0.35">
      <c r="A4067" s="43"/>
      <c r="B4067" s="44"/>
      <c r="C4067" s="46"/>
      <c r="D4067" s="7"/>
      <c r="E4067" s="7"/>
      <c r="F4067" s="7"/>
      <c r="G4067" s="7"/>
    </row>
    <row r="4068" spans="1:7" x14ac:dyDescent="0.35">
      <c r="A4068" s="43"/>
      <c r="B4068" s="44"/>
      <c r="C4068" s="46"/>
      <c r="D4068" s="7"/>
      <c r="E4068" s="7"/>
      <c r="F4068" s="7"/>
      <c r="G4068" s="7"/>
    </row>
    <row r="4069" spans="1:7" x14ac:dyDescent="0.35">
      <c r="A4069" s="43"/>
      <c r="B4069" s="44"/>
      <c r="C4069" s="46"/>
      <c r="D4069" s="7"/>
      <c r="E4069" s="7"/>
      <c r="F4069" s="7"/>
      <c r="G4069" s="7"/>
    </row>
    <row r="4070" spans="1:7" x14ac:dyDescent="0.35">
      <c r="A4070" s="43"/>
      <c r="B4070" s="44"/>
      <c r="C4070" s="46"/>
      <c r="D4070" s="7"/>
      <c r="E4070" s="7"/>
      <c r="F4070" s="7"/>
      <c r="G4070" s="7"/>
    </row>
    <row r="4071" spans="1:7" x14ac:dyDescent="0.35">
      <c r="A4071" s="43"/>
      <c r="B4071" s="44"/>
      <c r="C4071" s="46"/>
      <c r="D4071" s="7"/>
      <c r="E4071" s="7"/>
      <c r="F4071" s="7"/>
      <c r="G4071" s="7"/>
    </row>
    <row r="4072" spans="1:7" x14ac:dyDescent="0.35">
      <c r="A4072" s="43"/>
      <c r="B4072" s="44"/>
      <c r="C4072" s="46"/>
      <c r="D4072" s="7"/>
      <c r="E4072" s="7"/>
      <c r="F4072" s="7"/>
      <c r="G4072" s="7"/>
    </row>
    <row r="4073" spans="1:7" x14ac:dyDescent="0.35">
      <c r="A4073" s="43"/>
      <c r="B4073" s="44"/>
      <c r="C4073" s="46"/>
      <c r="D4073" s="7"/>
      <c r="E4073" s="7"/>
      <c r="F4073" s="7"/>
      <c r="G4073" s="7"/>
    </row>
    <row r="4074" spans="1:7" x14ac:dyDescent="0.35">
      <c r="A4074" s="43"/>
      <c r="B4074" s="44"/>
      <c r="C4074" s="46"/>
      <c r="D4074" s="7"/>
      <c r="E4074" s="7"/>
      <c r="F4074" s="7"/>
      <c r="G4074" s="7"/>
    </row>
    <row r="4075" spans="1:7" x14ac:dyDescent="0.35">
      <c r="A4075" s="43"/>
      <c r="B4075" s="44"/>
      <c r="C4075" s="46"/>
      <c r="D4075" s="7"/>
      <c r="E4075" s="7"/>
      <c r="F4075" s="7"/>
      <c r="G4075" s="7"/>
    </row>
    <row r="4076" spans="1:7" x14ac:dyDescent="0.35">
      <c r="A4076" s="43"/>
      <c r="B4076" s="44"/>
      <c r="C4076" s="46"/>
      <c r="D4076" s="7"/>
      <c r="E4076" s="7"/>
      <c r="F4076" s="7"/>
      <c r="G4076" s="7"/>
    </row>
    <row r="4077" spans="1:7" x14ac:dyDescent="0.35">
      <c r="A4077" s="43"/>
      <c r="B4077" s="44"/>
      <c r="C4077" s="46"/>
      <c r="D4077" s="7"/>
      <c r="E4077" s="7"/>
      <c r="F4077" s="7"/>
      <c r="G4077" s="7"/>
    </row>
    <row r="4078" spans="1:7" x14ac:dyDescent="0.35">
      <c r="A4078" s="43"/>
      <c r="B4078" s="44"/>
      <c r="C4078" s="46"/>
      <c r="D4078" s="7"/>
      <c r="E4078" s="7"/>
      <c r="F4078" s="7"/>
      <c r="G4078" s="7"/>
    </row>
    <row r="4079" spans="1:7" x14ac:dyDescent="0.35">
      <c r="A4079" s="43"/>
      <c r="B4079" s="44"/>
      <c r="C4079" s="46"/>
      <c r="D4079" s="7"/>
      <c r="E4079" s="7"/>
      <c r="F4079" s="7"/>
      <c r="G4079" s="7"/>
    </row>
    <row r="4080" spans="1:7" x14ac:dyDescent="0.35">
      <c r="A4080" s="43"/>
      <c r="B4080" s="44"/>
      <c r="C4080" s="46"/>
      <c r="D4080" s="7"/>
      <c r="E4080" s="7"/>
      <c r="F4080" s="7"/>
      <c r="G4080" s="7"/>
    </row>
    <row r="4081" spans="1:7" x14ac:dyDescent="0.35">
      <c r="A4081" s="43"/>
      <c r="B4081" s="44"/>
      <c r="C4081" s="46"/>
      <c r="D4081" s="7"/>
      <c r="E4081" s="7"/>
      <c r="F4081" s="7"/>
      <c r="G4081" s="7"/>
    </row>
    <row r="4082" spans="1:7" x14ac:dyDescent="0.35">
      <c r="A4082" s="43"/>
      <c r="B4082" s="44"/>
      <c r="C4082" s="46"/>
      <c r="D4082" s="7"/>
      <c r="E4082" s="7"/>
      <c r="F4082" s="7"/>
      <c r="G4082" s="7"/>
    </row>
    <row r="4083" spans="1:7" x14ac:dyDescent="0.35">
      <c r="A4083" s="43"/>
      <c r="B4083" s="44"/>
      <c r="C4083" s="46"/>
      <c r="D4083" s="7"/>
      <c r="E4083" s="7"/>
      <c r="F4083" s="7"/>
      <c r="G4083" s="7"/>
    </row>
    <row r="4084" spans="1:7" x14ac:dyDescent="0.35">
      <c r="A4084" s="43"/>
      <c r="B4084" s="44"/>
      <c r="C4084" s="46"/>
      <c r="D4084" s="7"/>
      <c r="E4084" s="7"/>
      <c r="F4084" s="7"/>
      <c r="G4084" s="7"/>
    </row>
    <row r="4085" spans="1:7" x14ac:dyDescent="0.35">
      <c r="A4085" s="43"/>
      <c r="B4085" s="44"/>
      <c r="C4085" s="46"/>
      <c r="D4085" s="7"/>
      <c r="E4085" s="7"/>
      <c r="F4085" s="7"/>
      <c r="G4085" s="7"/>
    </row>
    <row r="4086" spans="1:7" x14ac:dyDescent="0.35">
      <c r="A4086" s="43"/>
      <c r="B4086" s="44"/>
      <c r="C4086" s="46"/>
      <c r="D4086" s="7"/>
      <c r="E4086" s="7"/>
      <c r="F4086" s="7"/>
      <c r="G4086" s="7"/>
    </row>
    <row r="4087" spans="1:7" x14ac:dyDescent="0.35">
      <c r="A4087" s="43"/>
      <c r="B4087" s="44"/>
      <c r="C4087" s="46"/>
      <c r="D4087" s="7"/>
      <c r="E4087" s="7"/>
      <c r="F4087" s="7"/>
      <c r="G4087" s="7"/>
    </row>
    <row r="4088" spans="1:7" x14ac:dyDescent="0.35">
      <c r="A4088" s="43"/>
      <c r="B4088" s="44"/>
      <c r="C4088" s="46"/>
      <c r="D4088" s="7"/>
      <c r="E4088" s="7"/>
      <c r="F4088" s="7"/>
      <c r="G4088" s="7"/>
    </row>
    <row r="4089" spans="1:7" x14ac:dyDescent="0.35">
      <c r="A4089" s="43"/>
      <c r="B4089" s="44"/>
      <c r="C4089" s="46"/>
      <c r="D4089" s="7"/>
      <c r="E4089" s="7"/>
      <c r="F4089" s="7"/>
      <c r="G4089" s="7"/>
    </row>
    <row r="4090" spans="1:7" x14ac:dyDescent="0.35">
      <c r="A4090" s="43"/>
      <c r="B4090" s="44"/>
      <c r="C4090" s="46"/>
      <c r="D4090" s="7"/>
      <c r="E4090" s="7"/>
      <c r="F4090" s="7"/>
      <c r="G4090" s="7"/>
    </row>
    <row r="4091" spans="1:7" x14ac:dyDescent="0.35">
      <c r="A4091" s="43"/>
      <c r="B4091" s="44"/>
      <c r="C4091" s="46"/>
      <c r="D4091" s="7"/>
      <c r="E4091" s="7"/>
      <c r="F4091" s="7"/>
      <c r="G4091" s="7"/>
    </row>
    <row r="4092" spans="1:7" x14ac:dyDescent="0.35">
      <c r="A4092" s="43"/>
      <c r="B4092" s="44"/>
      <c r="C4092" s="46"/>
      <c r="D4092" s="7"/>
      <c r="E4092" s="7"/>
      <c r="F4092" s="7"/>
      <c r="G4092" s="7"/>
    </row>
    <row r="4093" spans="1:7" x14ac:dyDescent="0.35">
      <c r="A4093" s="43"/>
      <c r="B4093" s="44"/>
      <c r="C4093" s="46"/>
      <c r="D4093" s="7"/>
      <c r="E4093" s="7"/>
      <c r="F4093" s="7"/>
      <c r="G4093" s="7"/>
    </row>
    <row r="4094" spans="1:7" x14ac:dyDescent="0.35">
      <c r="A4094" s="43"/>
      <c r="B4094" s="44"/>
      <c r="C4094" s="46"/>
      <c r="D4094" s="7"/>
      <c r="E4094" s="7"/>
      <c r="F4094" s="7"/>
      <c r="G4094" s="7"/>
    </row>
    <row r="4095" spans="1:7" x14ac:dyDescent="0.35">
      <c r="A4095" s="43"/>
      <c r="B4095" s="44"/>
      <c r="C4095" s="46"/>
      <c r="D4095" s="7"/>
      <c r="E4095" s="7"/>
      <c r="F4095" s="7"/>
      <c r="G4095" s="7"/>
    </row>
    <row r="4096" spans="1:7" x14ac:dyDescent="0.35">
      <c r="A4096" s="43"/>
      <c r="B4096" s="44"/>
      <c r="C4096" s="46"/>
      <c r="D4096" s="7"/>
      <c r="E4096" s="7"/>
      <c r="F4096" s="7"/>
      <c r="G4096" s="7"/>
    </row>
    <row r="4097" spans="1:7" x14ac:dyDescent="0.35">
      <c r="A4097" s="43"/>
      <c r="B4097" s="44"/>
      <c r="C4097" s="46"/>
      <c r="D4097" s="7"/>
      <c r="E4097" s="7"/>
      <c r="F4097" s="7"/>
      <c r="G4097" s="7"/>
    </row>
    <row r="4098" spans="1:7" x14ac:dyDescent="0.35">
      <c r="A4098" s="43"/>
      <c r="B4098" s="44"/>
      <c r="C4098" s="46"/>
      <c r="D4098" s="7"/>
      <c r="E4098" s="7"/>
      <c r="F4098" s="7"/>
      <c r="G4098" s="7"/>
    </row>
    <row r="4099" spans="1:7" x14ac:dyDescent="0.35">
      <c r="A4099" s="43"/>
      <c r="B4099" s="44"/>
      <c r="C4099" s="46"/>
      <c r="D4099" s="7"/>
      <c r="E4099" s="7"/>
      <c r="F4099" s="7"/>
      <c r="G4099" s="7"/>
    </row>
    <row r="4100" spans="1:7" x14ac:dyDescent="0.35">
      <c r="A4100" s="43"/>
      <c r="B4100" s="44"/>
      <c r="C4100" s="46"/>
      <c r="D4100" s="7"/>
      <c r="E4100" s="7"/>
      <c r="F4100" s="7"/>
      <c r="G4100" s="7"/>
    </row>
    <row r="4101" spans="1:7" x14ac:dyDescent="0.35">
      <c r="A4101" s="43"/>
      <c r="B4101" s="44"/>
      <c r="C4101" s="46"/>
      <c r="D4101" s="7"/>
      <c r="E4101" s="7"/>
      <c r="F4101" s="7"/>
      <c r="G4101" s="7"/>
    </row>
    <row r="4102" spans="1:7" x14ac:dyDescent="0.35">
      <c r="A4102" s="43"/>
      <c r="B4102" s="44"/>
      <c r="C4102" s="46"/>
      <c r="D4102" s="7"/>
      <c r="E4102" s="7"/>
      <c r="F4102" s="7"/>
      <c r="G4102" s="7"/>
    </row>
    <row r="4103" spans="1:7" x14ac:dyDescent="0.35">
      <c r="A4103" s="43"/>
      <c r="B4103" s="44"/>
      <c r="C4103" s="46"/>
      <c r="D4103" s="7"/>
      <c r="E4103" s="7"/>
      <c r="F4103" s="7"/>
      <c r="G4103" s="7"/>
    </row>
    <row r="4104" spans="1:7" x14ac:dyDescent="0.35">
      <c r="A4104" s="43"/>
      <c r="B4104" s="44"/>
      <c r="C4104" s="46"/>
      <c r="D4104" s="7"/>
      <c r="E4104" s="7"/>
      <c r="F4104" s="7"/>
      <c r="G4104" s="7"/>
    </row>
    <row r="4105" spans="1:7" x14ac:dyDescent="0.35">
      <c r="A4105" s="43"/>
      <c r="B4105" s="44"/>
      <c r="C4105" s="46"/>
      <c r="D4105" s="7"/>
      <c r="E4105" s="7"/>
      <c r="F4105" s="7"/>
      <c r="G4105" s="7"/>
    </row>
    <row r="4106" spans="1:7" x14ac:dyDescent="0.35">
      <c r="A4106" s="43"/>
      <c r="B4106" s="44"/>
      <c r="C4106" s="46"/>
      <c r="D4106" s="7"/>
      <c r="E4106" s="7"/>
      <c r="F4106" s="7"/>
      <c r="G4106" s="7"/>
    </row>
    <row r="4107" spans="1:7" x14ac:dyDescent="0.35">
      <c r="A4107" s="43"/>
      <c r="B4107" s="44"/>
      <c r="C4107" s="46"/>
      <c r="D4107" s="7"/>
      <c r="E4107" s="7"/>
      <c r="F4107" s="7"/>
      <c r="G4107" s="7"/>
    </row>
    <row r="4108" spans="1:7" x14ac:dyDescent="0.35">
      <c r="A4108" s="43"/>
      <c r="B4108" s="44"/>
      <c r="C4108" s="46"/>
      <c r="D4108" s="7"/>
      <c r="E4108" s="7"/>
      <c r="F4108" s="7"/>
      <c r="G4108" s="7"/>
    </row>
    <row r="4109" spans="1:7" x14ac:dyDescent="0.35">
      <c r="A4109" s="43"/>
      <c r="B4109" s="44"/>
      <c r="C4109" s="46"/>
      <c r="D4109" s="7"/>
      <c r="E4109" s="7"/>
      <c r="F4109" s="7"/>
      <c r="G4109" s="7"/>
    </row>
    <row r="4110" spans="1:7" x14ac:dyDescent="0.35">
      <c r="A4110" s="43"/>
      <c r="B4110" s="44"/>
      <c r="C4110" s="46"/>
      <c r="D4110" s="7"/>
      <c r="E4110" s="7"/>
      <c r="F4110" s="7"/>
      <c r="G4110" s="7"/>
    </row>
    <row r="4111" spans="1:7" x14ac:dyDescent="0.35">
      <c r="A4111" s="43"/>
      <c r="B4111" s="44"/>
      <c r="C4111" s="46"/>
      <c r="D4111" s="7"/>
      <c r="E4111" s="7"/>
      <c r="F4111" s="7"/>
      <c r="G4111" s="7"/>
    </row>
    <row r="4112" spans="1:7" x14ac:dyDescent="0.35">
      <c r="A4112" s="43"/>
      <c r="B4112" s="44"/>
      <c r="C4112" s="46"/>
      <c r="D4112" s="7"/>
      <c r="E4112" s="7"/>
      <c r="F4112" s="7"/>
      <c r="G4112" s="7"/>
    </row>
    <row r="4113" spans="1:7" x14ac:dyDescent="0.35">
      <c r="A4113" s="43"/>
      <c r="B4113" s="44"/>
      <c r="C4113" s="46"/>
      <c r="D4113" s="7"/>
      <c r="E4113" s="7"/>
      <c r="F4113" s="7"/>
      <c r="G4113" s="7"/>
    </row>
    <row r="4114" spans="1:7" x14ac:dyDescent="0.35">
      <c r="A4114" s="43"/>
      <c r="B4114" s="44"/>
      <c r="C4114" s="46"/>
      <c r="D4114" s="7"/>
      <c r="E4114" s="7"/>
      <c r="F4114" s="7"/>
      <c r="G4114" s="7"/>
    </row>
    <row r="4115" spans="1:7" x14ac:dyDescent="0.35">
      <c r="A4115" s="43"/>
      <c r="B4115" s="44"/>
      <c r="C4115" s="46"/>
      <c r="D4115" s="7"/>
      <c r="E4115" s="7"/>
      <c r="F4115" s="7"/>
      <c r="G4115" s="7"/>
    </row>
    <row r="4116" spans="1:7" x14ac:dyDescent="0.35">
      <c r="A4116" s="43"/>
      <c r="B4116" s="44"/>
      <c r="C4116" s="46"/>
      <c r="D4116" s="7"/>
      <c r="E4116" s="7"/>
      <c r="F4116" s="7"/>
      <c r="G4116" s="7"/>
    </row>
    <row r="4117" spans="1:7" x14ac:dyDescent="0.35">
      <c r="A4117" s="43"/>
      <c r="B4117" s="44"/>
      <c r="C4117" s="46"/>
      <c r="D4117" s="7"/>
      <c r="E4117" s="7"/>
      <c r="F4117" s="7"/>
      <c r="G4117" s="7"/>
    </row>
    <row r="4118" spans="1:7" x14ac:dyDescent="0.35">
      <c r="A4118" s="43"/>
      <c r="B4118" s="44"/>
      <c r="C4118" s="46"/>
      <c r="D4118" s="7"/>
      <c r="E4118" s="7"/>
      <c r="F4118" s="7"/>
      <c r="G4118" s="7"/>
    </row>
    <row r="4119" spans="1:7" x14ac:dyDescent="0.35">
      <c r="A4119" s="43"/>
      <c r="B4119" s="44"/>
      <c r="C4119" s="46"/>
      <c r="D4119" s="7"/>
      <c r="E4119" s="7"/>
      <c r="F4119" s="7"/>
      <c r="G4119" s="7"/>
    </row>
    <row r="4120" spans="1:7" x14ac:dyDescent="0.35">
      <c r="A4120" s="43"/>
      <c r="B4120" s="44"/>
      <c r="C4120" s="46"/>
      <c r="D4120" s="7"/>
      <c r="E4120" s="7"/>
      <c r="F4120" s="7"/>
      <c r="G4120" s="7"/>
    </row>
    <row r="4121" spans="1:7" x14ac:dyDescent="0.35">
      <c r="A4121" s="43"/>
      <c r="B4121" s="44"/>
      <c r="C4121" s="46"/>
      <c r="D4121" s="7"/>
      <c r="E4121" s="7"/>
      <c r="F4121" s="7"/>
      <c r="G4121" s="7"/>
    </row>
    <row r="4122" spans="1:7" x14ac:dyDescent="0.35">
      <c r="A4122" s="43"/>
      <c r="B4122" s="44"/>
      <c r="C4122" s="46"/>
      <c r="D4122" s="7"/>
      <c r="E4122" s="7"/>
      <c r="F4122" s="7"/>
      <c r="G4122" s="7"/>
    </row>
    <row r="4123" spans="1:7" x14ac:dyDescent="0.35">
      <c r="A4123" s="43"/>
      <c r="B4123" s="44"/>
      <c r="C4123" s="46"/>
      <c r="D4123" s="7"/>
      <c r="E4123" s="7"/>
      <c r="F4123" s="7"/>
      <c r="G4123" s="7"/>
    </row>
    <row r="4124" spans="1:7" x14ac:dyDescent="0.35">
      <c r="A4124" s="43"/>
      <c r="B4124" s="44"/>
      <c r="C4124" s="46"/>
      <c r="D4124" s="7"/>
      <c r="E4124" s="7"/>
      <c r="F4124" s="7"/>
      <c r="G4124" s="7"/>
    </row>
    <row r="4125" spans="1:7" x14ac:dyDescent="0.35">
      <c r="A4125" s="43"/>
      <c r="B4125" s="44"/>
      <c r="C4125" s="46"/>
      <c r="D4125" s="7"/>
      <c r="E4125" s="7"/>
      <c r="F4125" s="7"/>
      <c r="G4125" s="7"/>
    </row>
    <row r="4126" spans="1:7" x14ac:dyDescent="0.35">
      <c r="A4126" s="43"/>
      <c r="B4126" s="44"/>
      <c r="C4126" s="46"/>
      <c r="D4126" s="7"/>
      <c r="E4126" s="7"/>
      <c r="F4126" s="7"/>
      <c r="G4126" s="7"/>
    </row>
    <row r="4127" spans="1:7" x14ac:dyDescent="0.35">
      <c r="A4127" s="43"/>
      <c r="B4127" s="44"/>
      <c r="C4127" s="46"/>
      <c r="D4127" s="7"/>
      <c r="E4127" s="7"/>
      <c r="F4127" s="7"/>
      <c r="G4127" s="7"/>
    </row>
    <row r="4128" spans="1:7" x14ac:dyDescent="0.35">
      <c r="A4128" s="43"/>
      <c r="B4128" s="44"/>
      <c r="C4128" s="46"/>
      <c r="D4128" s="7"/>
      <c r="E4128" s="7"/>
      <c r="F4128" s="7"/>
      <c r="G4128" s="7"/>
    </row>
    <row r="4129" spans="1:7" x14ac:dyDescent="0.35">
      <c r="A4129" s="43"/>
      <c r="B4129" s="44"/>
      <c r="C4129" s="46"/>
      <c r="D4129" s="7"/>
      <c r="E4129" s="7"/>
      <c r="F4129" s="7"/>
      <c r="G4129" s="7"/>
    </row>
    <row r="4130" spans="1:7" x14ac:dyDescent="0.35">
      <c r="A4130" s="43"/>
      <c r="B4130" s="44"/>
      <c r="C4130" s="46"/>
      <c r="D4130" s="7"/>
      <c r="E4130" s="7"/>
      <c r="F4130" s="7"/>
      <c r="G4130" s="7"/>
    </row>
    <row r="4131" spans="1:7" x14ac:dyDescent="0.35">
      <c r="A4131" s="43"/>
      <c r="B4131" s="44"/>
      <c r="C4131" s="46"/>
      <c r="D4131" s="7"/>
      <c r="E4131" s="7"/>
      <c r="F4131" s="7"/>
      <c r="G4131" s="7"/>
    </row>
    <row r="4132" spans="1:7" x14ac:dyDescent="0.35">
      <c r="A4132" s="43"/>
      <c r="B4132" s="44"/>
      <c r="C4132" s="46"/>
      <c r="D4132" s="7"/>
      <c r="E4132" s="7"/>
      <c r="F4132" s="7"/>
      <c r="G4132" s="7"/>
    </row>
    <row r="4133" spans="1:7" x14ac:dyDescent="0.35">
      <c r="A4133" s="43"/>
      <c r="B4133" s="44"/>
      <c r="C4133" s="46"/>
      <c r="D4133" s="7"/>
      <c r="E4133" s="7"/>
      <c r="F4133" s="7"/>
      <c r="G4133" s="7"/>
    </row>
    <row r="4134" spans="1:7" x14ac:dyDescent="0.35">
      <c r="A4134" s="43"/>
      <c r="B4134" s="44"/>
      <c r="C4134" s="46"/>
      <c r="D4134" s="7"/>
      <c r="E4134" s="7"/>
      <c r="F4134" s="7"/>
      <c r="G4134" s="7"/>
    </row>
    <row r="4135" spans="1:7" x14ac:dyDescent="0.35">
      <c r="A4135" s="43"/>
      <c r="B4135" s="44"/>
      <c r="C4135" s="46"/>
      <c r="D4135" s="7"/>
      <c r="E4135" s="7"/>
      <c r="F4135" s="7"/>
      <c r="G4135" s="7"/>
    </row>
    <row r="4136" spans="1:7" x14ac:dyDescent="0.35">
      <c r="A4136" s="43"/>
      <c r="B4136" s="44"/>
      <c r="C4136" s="46"/>
      <c r="D4136" s="7"/>
      <c r="E4136" s="7"/>
      <c r="F4136" s="7"/>
      <c r="G4136" s="7"/>
    </row>
    <row r="4137" spans="1:7" x14ac:dyDescent="0.35">
      <c r="A4137" s="43"/>
      <c r="B4137" s="44"/>
      <c r="C4137" s="46"/>
      <c r="D4137" s="7"/>
      <c r="E4137" s="7"/>
      <c r="F4137" s="7"/>
      <c r="G4137" s="7"/>
    </row>
    <row r="4138" spans="1:7" x14ac:dyDescent="0.35">
      <c r="A4138" s="43"/>
      <c r="B4138" s="44"/>
      <c r="C4138" s="46"/>
      <c r="D4138" s="7"/>
      <c r="E4138" s="7"/>
      <c r="F4138" s="7"/>
      <c r="G4138" s="7"/>
    </row>
    <row r="4139" spans="1:7" x14ac:dyDescent="0.35">
      <c r="A4139" s="43"/>
      <c r="B4139" s="44"/>
      <c r="C4139" s="46"/>
      <c r="D4139" s="7"/>
      <c r="E4139" s="7"/>
      <c r="F4139" s="7"/>
      <c r="G4139" s="7"/>
    </row>
    <row r="4140" spans="1:7" x14ac:dyDescent="0.35">
      <c r="A4140" s="43"/>
      <c r="B4140" s="44"/>
      <c r="C4140" s="46"/>
      <c r="D4140" s="7"/>
      <c r="E4140" s="7"/>
      <c r="F4140" s="7"/>
      <c r="G4140" s="7"/>
    </row>
    <row r="4141" spans="1:7" x14ac:dyDescent="0.35">
      <c r="A4141" s="43"/>
      <c r="B4141" s="44"/>
      <c r="C4141" s="46"/>
      <c r="D4141" s="7"/>
      <c r="E4141" s="7"/>
      <c r="F4141" s="7"/>
      <c r="G4141" s="7"/>
    </row>
    <row r="4142" spans="1:7" x14ac:dyDescent="0.35">
      <c r="A4142" s="43"/>
      <c r="B4142" s="44"/>
      <c r="C4142" s="46"/>
      <c r="D4142" s="7"/>
      <c r="E4142" s="7"/>
      <c r="F4142" s="7"/>
      <c r="G4142" s="7"/>
    </row>
    <row r="4143" spans="1:7" x14ac:dyDescent="0.35">
      <c r="A4143" s="43"/>
      <c r="B4143" s="44"/>
      <c r="C4143" s="46"/>
      <c r="D4143" s="7"/>
      <c r="E4143" s="7"/>
      <c r="F4143" s="7"/>
      <c r="G4143" s="7"/>
    </row>
    <row r="4144" spans="1:7" x14ac:dyDescent="0.35">
      <c r="A4144" s="43"/>
      <c r="B4144" s="44"/>
      <c r="C4144" s="46"/>
      <c r="D4144" s="7"/>
      <c r="E4144" s="7"/>
      <c r="F4144" s="7"/>
      <c r="G4144" s="7"/>
    </row>
    <row r="4145" spans="1:7" x14ac:dyDescent="0.35">
      <c r="A4145" s="43"/>
      <c r="B4145" s="44"/>
      <c r="C4145" s="46"/>
      <c r="D4145" s="7"/>
      <c r="E4145" s="7"/>
      <c r="F4145" s="7"/>
      <c r="G4145" s="7"/>
    </row>
    <row r="4146" spans="1:7" x14ac:dyDescent="0.35">
      <c r="A4146" s="43"/>
      <c r="B4146" s="44"/>
      <c r="C4146" s="46"/>
      <c r="D4146" s="7"/>
      <c r="E4146" s="7"/>
      <c r="F4146" s="7"/>
      <c r="G4146" s="7"/>
    </row>
    <row r="4147" spans="1:7" x14ac:dyDescent="0.35">
      <c r="A4147" s="43"/>
      <c r="B4147" s="44"/>
      <c r="C4147" s="46"/>
      <c r="D4147" s="7"/>
      <c r="E4147" s="7"/>
      <c r="F4147" s="7"/>
      <c r="G4147" s="7"/>
    </row>
    <row r="4148" spans="1:7" x14ac:dyDescent="0.35">
      <c r="A4148" s="43"/>
      <c r="B4148" s="44"/>
      <c r="C4148" s="46"/>
      <c r="D4148" s="7"/>
      <c r="E4148" s="7"/>
      <c r="F4148" s="7"/>
      <c r="G4148" s="7"/>
    </row>
    <row r="4149" spans="1:7" x14ac:dyDescent="0.35">
      <c r="A4149" s="43"/>
      <c r="B4149" s="44"/>
      <c r="C4149" s="46"/>
      <c r="D4149" s="7"/>
      <c r="E4149" s="7"/>
      <c r="F4149" s="7"/>
      <c r="G4149" s="7"/>
    </row>
    <row r="4150" spans="1:7" x14ac:dyDescent="0.35">
      <c r="A4150" s="43"/>
      <c r="B4150" s="44"/>
      <c r="C4150" s="46"/>
      <c r="D4150" s="7"/>
      <c r="E4150" s="7"/>
      <c r="F4150" s="7"/>
      <c r="G4150" s="7"/>
    </row>
    <row r="4151" spans="1:7" x14ac:dyDescent="0.35">
      <c r="A4151" s="43"/>
      <c r="B4151" s="44"/>
      <c r="C4151" s="46"/>
      <c r="D4151" s="7"/>
      <c r="E4151" s="7"/>
      <c r="F4151" s="7"/>
      <c r="G4151" s="7"/>
    </row>
    <row r="4152" spans="1:7" x14ac:dyDescent="0.35">
      <c r="A4152" s="43"/>
      <c r="B4152" s="44"/>
      <c r="C4152" s="46"/>
      <c r="D4152" s="7"/>
      <c r="E4152" s="7"/>
      <c r="F4152" s="7"/>
      <c r="G4152" s="7"/>
    </row>
    <row r="4153" spans="1:7" x14ac:dyDescent="0.35">
      <c r="A4153" s="43"/>
      <c r="B4153" s="44"/>
      <c r="C4153" s="46"/>
      <c r="D4153" s="7"/>
      <c r="E4153" s="7"/>
      <c r="F4153" s="7"/>
      <c r="G4153" s="7"/>
    </row>
    <row r="4154" spans="1:7" x14ac:dyDescent="0.35">
      <c r="A4154" s="43"/>
      <c r="B4154" s="44"/>
      <c r="C4154" s="46"/>
      <c r="D4154" s="7"/>
      <c r="E4154" s="7"/>
      <c r="F4154" s="7"/>
      <c r="G4154" s="7"/>
    </row>
    <row r="4155" spans="1:7" x14ac:dyDescent="0.35">
      <c r="A4155" s="43"/>
      <c r="B4155" s="44"/>
      <c r="C4155" s="46"/>
      <c r="D4155" s="7"/>
      <c r="E4155" s="7"/>
      <c r="F4155" s="7"/>
      <c r="G4155" s="7"/>
    </row>
    <row r="4156" spans="1:7" x14ac:dyDescent="0.35">
      <c r="A4156" s="43"/>
      <c r="B4156" s="44"/>
      <c r="C4156" s="46"/>
      <c r="D4156" s="7"/>
      <c r="E4156" s="7"/>
      <c r="F4156" s="7"/>
      <c r="G4156" s="7"/>
    </row>
    <row r="4157" spans="1:7" x14ac:dyDescent="0.35">
      <c r="A4157" s="43"/>
      <c r="B4157" s="44"/>
      <c r="C4157" s="46"/>
      <c r="D4157" s="7"/>
      <c r="E4157" s="7"/>
      <c r="F4157" s="7"/>
      <c r="G4157" s="7"/>
    </row>
    <row r="4158" spans="1:7" x14ac:dyDescent="0.35">
      <c r="A4158" s="43"/>
      <c r="B4158" s="44"/>
      <c r="C4158" s="46"/>
      <c r="D4158" s="7"/>
      <c r="E4158" s="7"/>
      <c r="F4158" s="7"/>
      <c r="G4158" s="7"/>
    </row>
    <row r="4159" spans="1:7" x14ac:dyDescent="0.35">
      <c r="A4159" s="43"/>
      <c r="B4159" s="44"/>
      <c r="C4159" s="46"/>
      <c r="D4159" s="7"/>
      <c r="E4159" s="7"/>
      <c r="F4159" s="7"/>
      <c r="G4159" s="7"/>
    </row>
    <row r="4160" spans="1:7" x14ac:dyDescent="0.35">
      <c r="A4160" s="43"/>
      <c r="B4160" s="44"/>
      <c r="C4160" s="46"/>
      <c r="D4160" s="7"/>
      <c r="E4160" s="7"/>
      <c r="F4160" s="7"/>
      <c r="G4160" s="7"/>
    </row>
    <row r="4161" spans="1:7" x14ac:dyDescent="0.35">
      <c r="A4161" s="43"/>
      <c r="B4161" s="44"/>
      <c r="C4161" s="46"/>
      <c r="D4161" s="7"/>
      <c r="E4161" s="7"/>
      <c r="F4161" s="7"/>
      <c r="G4161" s="7"/>
    </row>
    <row r="4162" spans="1:7" x14ac:dyDescent="0.35">
      <c r="A4162" s="43"/>
      <c r="B4162" s="44"/>
      <c r="C4162" s="46"/>
      <c r="D4162" s="7"/>
      <c r="E4162" s="7"/>
      <c r="F4162" s="7"/>
      <c r="G4162" s="7"/>
    </row>
    <row r="4163" spans="1:7" x14ac:dyDescent="0.35">
      <c r="A4163" s="43"/>
      <c r="B4163" s="44"/>
      <c r="C4163" s="46"/>
      <c r="D4163" s="7"/>
      <c r="E4163" s="7"/>
      <c r="F4163" s="7"/>
      <c r="G4163" s="7"/>
    </row>
    <row r="4164" spans="1:7" x14ac:dyDescent="0.35">
      <c r="A4164" s="43"/>
      <c r="B4164" s="44"/>
      <c r="C4164" s="46"/>
      <c r="D4164" s="7"/>
      <c r="E4164" s="7"/>
      <c r="F4164" s="7"/>
      <c r="G4164" s="7"/>
    </row>
    <row r="4165" spans="1:7" x14ac:dyDescent="0.35">
      <c r="A4165" s="43"/>
      <c r="B4165" s="44"/>
      <c r="C4165" s="46"/>
      <c r="D4165" s="7"/>
      <c r="E4165" s="7"/>
      <c r="F4165" s="7"/>
      <c r="G4165" s="7"/>
    </row>
    <row r="4166" spans="1:7" x14ac:dyDescent="0.35">
      <c r="A4166" s="43"/>
      <c r="B4166" s="44"/>
      <c r="C4166" s="46"/>
      <c r="D4166" s="7"/>
      <c r="E4166" s="7"/>
      <c r="F4166" s="7"/>
      <c r="G4166" s="7"/>
    </row>
    <row r="4167" spans="1:7" x14ac:dyDescent="0.35">
      <c r="A4167" s="43"/>
      <c r="B4167" s="44"/>
      <c r="C4167" s="46"/>
      <c r="D4167" s="7"/>
      <c r="E4167" s="7"/>
      <c r="F4167" s="7"/>
      <c r="G4167" s="7"/>
    </row>
    <row r="4168" spans="1:7" x14ac:dyDescent="0.35">
      <c r="A4168" s="43"/>
      <c r="B4168" s="44"/>
      <c r="C4168" s="46"/>
      <c r="D4168" s="7"/>
      <c r="E4168" s="7"/>
      <c r="F4168" s="7"/>
      <c r="G4168" s="7"/>
    </row>
    <row r="4169" spans="1:7" x14ac:dyDescent="0.35">
      <c r="A4169" s="43"/>
      <c r="B4169" s="44"/>
      <c r="C4169" s="46"/>
      <c r="D4169" s="7"/>
      <c r="E4169" s="7"/>
      <c r="F4169" s="7"/>
      <c r="G4169" s="7"/>
    </row>
    <row r="4170" spans="1:7" x14ac:dyDescent="0.35">
      <c r="A4170" s="43"/>
      <c r="B4170" s="44"/>
      <c r="C4170" s="46"/>
      <c r="D4170" s="7"/>
      <c r="E4170" s="7"/>
      <c r="F4170" s="7"/>
      <c r="G4170" s="7"/>
    </row>
    <row r="4171" spans="1:7" x14ac:dyDescent="0.35">
      <c r="A4171" s="43"/>
      <c r="B4171" s="44"/>
      <c r="C4171" s="46"/>
      <c r="D4171" s="7"/>
      <c r="E4171" s="7"/>
      <c r="F4171" s="7"/>
      <c r="G4171" s="7"/>
    </row>
    <row r="4172" spans="1:7" x14ac:dyDescent="0.35">
      <c r="A4172" s="43"/>
      <c r="B4172" s="44"/>
      <c r="C4172" s="46"/>
      <c r="D4172" s="7"/>
      <c r="E4172" s="7"/>
      <c r="F4172" s="7"/>
      <c r="G4172" s="7"/>
    </row>
    <row r="4173" spans="1:7" x14ac:dyDescent="0.35">
      <c r="A4173" s="43"/>
      <c r="B4173" s="44"/>
      <c r="C4173" s="46"/>
      <c r="D4173" s="7"/>
      <c r="E4173" s="7"/>
      <c r="F4173" s="7"/>
      <c r="G4173" s="7"/>
    </row>
    <row r="4174" spans="1:7" x14ac:dyDescent="0.35">
      <c r="A4174" s="43"/>
      <c r="B4174" s="44"/>
      <c r="C4174" s="46"/>
      <c r="D4174" s="7"/>
      <c r="E4174" s="7"/>
      <c r="F4174" s="7"/>
      <c r="G4174" s="7"/>
    </row>
    <row r="4175" spans="1:7" x14ac:dyDescent="0.35">
      <c r="A4175" s="43"/>
      <c r="B4175" s="44"/>
      <c r="C4175" s="46"/>
      <c r="D4175" s="7"/>
      <c r="E4175" s="7"/>
      <c r="F4175" s="7"/>
      <c r="G4175" s="7"/>
    </row>
    <row r="4176" spans="1:7" x14ac:dyDescent="0.35">
      <c r="A4176" s="43"/>
      <c r="B4176" s="44"/>
      <c r="C4176" s="46"/>
      <c r="D4176" s="7"/>
      <c r="E4176" s="7"/>
      <c r="F4176" s="7"/>
      <c r="G4176" s="7"/>
    </row>
    <row r="4177" spans="1:7" x14ac:dyDescent="0.35">
      <c r="A4177" s="43"/>
      <c r="B4177" s="44"/>
      <c r="C4177" s="46"/>
      <c r="D4177" s="7"/>
      <c r="E4177" s="7"/>
      <c r="F4177" s="7"/>
      <c r="G4177" s="7"/>
    </row>
    <row r="4178" spans="1:7" x14ac:dyDescent="0.35">
      <c r="A4178" s="43"/>
      <c r="B4178" s="44"/>
      <c r="C4178" s="46"/>
      <c r="D4178" s="7"/>
      <c r="E4178" s="7"/>
      <c r="F4178" s="7"/>
      <c r="G4178" s="7"/>
    </row>
    <row r="4179" spans="1:7" x14ac:dyDescent="0.35">
      <c r="A4179" s="43"/>
      <c r="B4179" s="44"/>
      <c r="C4179" s="46"/>
      <c r="D4179" s="7"/>
      <c r="E4179" s="7"/>
      <c r="F4179" s="7"/>
      <c r="G4179" s="7"/>
    </row>
    <row r="4180" spans="1:7" x14ac:dyDescent="0.35">
      <c r="A4180" s="43"/>
      <c r="B4180" s="44"/>
      <c r="C4180" s="46"/>
      <c r="D4180" s="7"/>
      <c r="E4180" s="7"/>
      <c r="F4180" s="7"/>
      <c r="G4180" s="7"/>
    </row>
    <row r="4181" spans="1:7" x14ac:dyDescent="0.35">
      <c r="A4181" s="43"/>
      <c r="B4181" s="44"/>
      <c r="C4181" s="46"/>
      <c r="D4181" s="7"/>
      <c r="E4181" s="7"/>
      <c r="F4181" s="7"/>
      <c r="G4181" s="7"/>
    </row>
    <row r="4182" spans="1:7" x14ac:dyDescent="0.35">
      <c r="A4182" s="43"/>
      <c r="B4182" s="44"/>
      <c r="C4182" s="46"/>
      <c r="D4182" s="7"/>
      <c r="E4182" s="7"/>
      <c r="F4182" s="7"/>
      <c r="G4182" s="7"/>
    </row>
    <row r="4183" spans="1:7" x14ac:dyDescent="0.35">
      <c r="A4183" s="43"/>
      <c r="B4183" s="44"/>
      <c r="C4183" s="46"/>
      <c r="D4183" s="7"/>
      <c r="E4183" s="7"/>
      <c r="F4183" s="7"/>
      <c r="G4183" s="7"/>
    </row>
    <row r="4184" spans="1:7" x14ac:dyDescent="0.35">
      <c r="A4184" s="43"/>
      <c r="B4184" s="44"/>
      <c r="C4184" s="46"/>
      <c r="D4184" s="7"/>
      <c r="E4184" s="7"/>
      <c r="F4184" s="7"/>
      <c r="G4184" s="7"/>
    </row>
    <row r="4185" spans="1:7" x14ac:dyDescent="0.35">
      <c r="A4185" s="43"/>
      <c r="B4185" s="44"/>
      <c r="C4185" s="46"/>
      <c r="D4185" s="7"/>
      <c r="E4185" s="7"/>
      <c r="F4185" s="7"/>
      <c r="G4185" s="7"/>
    </row>
    <row r="4186" spans="1:7" x14ac:dyDescent="0.35">
      <c r="A4186" s="43"/>
      <c r="B4186" s="44"/>
      <c r="C4186" s="46"/>
      <c r="D4186" s="7"/>
      <c r="E4186" s="7"/>
      <c r="F4186" s="7"/>
      <c r="G4186" s="7"/>
    </row>
    <row r="4187" spans="1:7" x14ac:dyDescent="0.35">
      <c r="A4187" s="43"/>
      <c r="B4187" s="44"/>
      <c r="C4187" s="46"/>
      <c r="D4187" s="7"/>
      <c r="E4187" s="7"/>
      <c r="F4187" s="7"/>
      <c r="G4187" s="7"/>
    </row>
    <row r="4188" spans="1:7" x14ac:dyDescent="0.35">
      <c r="A4188" s="43"/>
      <c r="B4188" s="44"/>
      <c r="C4188" s="46"/>
      <c r="D4188" s="7"/>
      <c r="E4188" s="7"/>
      <c r="F4188" s="7"/>
      <c r="G4188" s="7"/>
    </row>
    <row r="4189" spans="1:7" x14ac:dyDescent="0.35">
      <c r="A4189" s="43"/>
      <c r="B4189" s="44"/>
      <c r="C4189" s="46"/>
      <c r="D4189" s="7"/>
      <c r="E4189" s="7"/>
      <c r="F4189" s="7"/>
      <c r="G4189" s="7"/>
    </row>
    <row r="4190" spans="1:7" x14ac:dyDescent="0.35">
      <c r="A4190" s="43"/>
      <c r="B4190" s="44"/>
      <c r="C4190" s="46"/>
      <c r="D4190" s="7"/>
      <c r="E4190" s="7"/>
      <c r="F4190" s="7"/>
      <c r="G4190" s="7"/>
    </row>
    <row r="4191" spans="1:7" x14ac:dyDescent="0.35">
      <c r="A4191" s="43"/>
      <c r="B4191" s="44"/>
      <c r="C4191" s="46"/>
      <c r="D4191" s="7"/>
      <c r="E4191" s="7"/>
      <c r="F4191" s="7"/>
      <c r="G4191" s="7"/>
    </row>
    <row r="4192" spans="1:7" x14ac:dyDescent="0.35">
      <c r="A4192" s="43"/>
      <c r="B4192" s="44"/>
      <c r="C4192" s="46"/>
      <c r="D4192" s="7"/>
      <c r="E4192" s="7"/>
      <c r="F4192" s="7"/>
      <c r="G4192" s="7"/>
    </row>
    <row r="4193" spans="1:7" x14ac:dyDescent="0.35">
      <c r="A4193" s="43"/>
      <c r="B4193" s="44"/>
      <c r="C4193" s="46"/>
      <c r="D4193" s="7"/>
      <c r="E4193" s="7"/>
      <c r="F4193" s="7"/>
      <c r="G4193" s="7"/>
    </row>
    <row r="4194" spans="1:7" x14ac:dyDescent="0.35">
      <c r="A4194" s="43"/>
      <c r="B4194" s="44"/>
      <c r="C4194" s="46"/>
      <c r="D4194" s="7"/>
      <c r="E4194" s="7"/>
      <c r="F4194" s="7"/>
      <c r="G4194" s="7"/>
    </row>
    <row r="4195" spans="1:7" x14ac:dyDescent="0.35">
      <c r="A4195" s="43"/>
      <c r="B4195" s="44"/>
      <c r="C4195" s="46"/>
      <c r="D4195" s="7"/>
      <c r="E4195" s="7"/>
      <c r="F4195" s="7"/>
      <c r="G4195" s="7"/>
    </row>
    <row r="4196" spans="1:7" x14ac:dyDescent="0.35">
      <c r="A4196" s="43"/>
      <c r="B4196" s="44"/>
      <c r="C4196" s="46"/>
      <c r="D4196" s="7"/>
      <c r="E4196" s="7"/>
      <c r="F4196" s="7"/>
      <c r="G4196" s="7"/>
    </row>
    <row r="4197" spans="1:7" x14ac:dyDescent="0.35">
      <c r="A4197" s="43"/>
      <c r="B4197" s="44"/>
      <c r="C4197" s="46"/>
      <c r="D4197" s="7"/>
      <c r="E4197" s="7"/>
      <c r="F4197" s="7"/>
      <c r="G4197" s="7"/>
    </row>
    <row r="4198" spans="1:7" x14ac:dyDescent="0.35">
      <c r="A4198" s="43"/>
      <c r="B4198" s="44"/>
      <c r="C4198" s="46"/>
      <c r="D4198" s="7"/>
      <c r="E4198" s="7"/>
      <c r="F4198" s="7"/>
      <c r="G4198" s="7"/>
    </row>
    <row r="4199" spans="1:7" x14ac:dyDescent="0.35">
      <c r="A4199" s="43"/>
      <c r="B4199" s="44"/>
      <c r="C4199" s="46"/>
      <c r="D4199" s="7"/>
      <c r="E4199" s="7"/>
      <c r="F4199" s="7"/>
      <c r="G4199" s="7"/>
    </row>
    <row r="4200" spans="1:7" x14ac:dyDescent="0.35">
      <c r="A4200" s="43"/>
      <c r="B4200" s="44"/>
      <c r="C4200" s="46"/>
      <c r="D4200" s="7"/>
      <c r="E4200" s="7"/>
      <c r="F4200" s="7"/>
      <c r="G4200" s="7"/>
    </row>
    <row r="4201" spans="1:7" x14ac:dyDescent="0.35">
      <c r="A4201" s="43"/>
      <c r="B4201" s="44"/>
      <c r="C4201" s="46"/>
      <c r="D4201" s="7"/>
      <c r="E4201" s="7"/>
      <c r="F4201" s="7"/>
      <c r="G4201" s="7"/>
    </row>
    <row r="4202" spans="1:7" x14ac:dyDescent="0.35">
      <c r="A4202" s="43"/>
      <c r="B4202" s="44"/>
      <c r="C4202" s="46"/>
      <c r="D4202" s="7"/>
      <c r="E4202" s="7"/>
      <c r="F4202" s="7"/>
      <c r="G4202" s="7"/>
    </row>
    <row r="4203" spans="1:7" x14ac:dyDescent="0.35">
      <c r="A4203" s="43"/>
      <c r="B4203" s="44"/>
      <c r="C4203" s="46"/>
      <c r="D4203" s="7"/>
      <c r="E4203" s="7"/>
      <c r="F4203" s="7"/>
      <c r="G4203" s="7"/>
    </row>
    <row r="4204" spans="1:7" x14ac:dyDescent="0.35">
      <c r="A4204" s="43"/>
      <c r="B4204" s="44"/>
      <c r="C4204" s="46"/>
      <c r="D4204" s="7"/>
      <c r="E4204" s="7"/>
      <c r="F4204" s="7"/>
      <c r="G4204" s="7"/>
    </row>
    <row r="4205" spans="1:7" x14ac:dyDescent="0.35">
      <c r="A4205" s="43"/>
      <c r="B4205" s="44"/>
      <c r="C4205" s="46"/>
      <c r="D4205" s="7"/>
      <c r="E4205" s="7"/>
      <c r="F4205" s="7"/>
      <c r="G4205" s="7"/>
    </row>
    <row r="4206" spans="1:7" x14ac:dyDescent="0.35">
      <c r="A4206" s="43"/>
      <c r="B4206" s="44"/>
      <c r="C4206" s="46"/>
      <c r="D4206" s="7"/>
      <c r="E4206" s="7"/>
      <c r="F4206" s="7"/>
      <c r="G4206" s="7"/>
    </row>
    <row r="4207" spans="1:7" x14ac:dyDescent="0.35">
      <c r="A4207" s="43"/>
      <c r="B4207" s="44"/>
      <c r="C4207" s="46"/>
      <c r="D4207" s="7"/>
      <c r="E4207" s="7"/>
      <c r="F4207" s="7"/>
      <c r="G4207" s="7"/>
    </row>
    <row r="4208" spans="1:7" x14ac:dyDescent="0.35">
      <c r="A4208" s="43"/>
      <c r="B4208" s="44"/>
      <c r="C4208" s="46"/>
      <c r="D4208" s="7"/>
      <c r="E4208" s="7"/>
      <c r="F4208" s="7"/>
      <c r="G4208" s="7"/>
    </row>
    <row r="4209" spans="1:7" x14ac:dyDescent="0.35">
      <c r="A4209" s="43"/>
      <c r="B4209" s="44"/>
      <c r="C4209" s="46"/>
      <c r="D4209" s="7"/>
      <c r="E4209" s="7"/>
      <c r="F4209" s="7"/>
      <c r="G4209" s="7"/>
    </row>
    <row r="4210" spans="1:7" x14ac:dyDescent="0.35">
      <c r="A4210" s="43"/>
      <c r="B4210" s="44"/>
      <c r="C4210" s="46"/>
      <c r="D4210" s="7"/>
      <c r="E4210" s="7"/>
      <c r="F4210" s="7"/>
      <c r="G4210" s="7"/>
    </row>
    <row r="4211" spans="1:7" x14ac:dyDescent="0.35">
      <c r="A4211" s="43"/>
      <c r="B4211" s="44"/>
      <c r="C4211" s="46"/>
      <c r="D4211" s="7"/>
      <c r="E4211" s="7"/>
      <c r="F4211" s="7"/>
      <c r="G4211" s="7"/>
    </row>
    <row r="4212" spans="1:7" x14ac:dyDescent="0.35">
      <c r="A4212" s="43"/>
      <c r="B4212" s="44"/>
      <c r="C4212" s="46"/>
      <c r="D4212" s="7"/>
      <c r="E4212" s="7"/>
      <c r="F4212" s="7"/>
      <c r="G4212" s="7"/>
    </row>
    <row r="4213" spans="1:7" x14ac:dyDescent="0.35">
      <c r="A4213" s="43"/>
      <c r="B4213" s="44"/>
      <c r="C4213" s="46"/>
      <c r="D4213" s="7"/>
      <c r="E4213" s="7"/>
      <c r="F4213" s="7"/>
      <c r="G4213" s="7"/>
    </row>
    <row r="4214" spans="1:7" x14ac:dyDescent="0.35">
      <c r="A4214" s="43"/>
      <c r="B4214" s="44"/>
      <c r="C4214" s="46"/>
      <c r="D4214" s="7"/>
      <c r="E4214" s="7"/>
      <c r="F4214" s="7"/>
      <c r="G4214" s="7"/>
    </row>
    <row r="4215" spans="1:7" x14ac:dyDescent="0.35">
      <c r="A4215" s="43"/>
      <c r="B4215" s="44"/>
      <c r="C4215" s="46"/>
      <c r="D4215" s="7"/>
      <c r="E4215" s="7"/>
      <c r="F4215" s="7"/>
      <c r="G4215" s="7"/>
    </row>
    <row r="4216" spans="1:7" x14ac:dyDescent="0.35">
      <c r="A4216" s="43"/>
      <c r="B4216" s="44"/>
      <c r="C4216" s="46"/>
      <c r="D4216" s="7"/>
      <c r="E4216" s="7"/>
      <c r="F4216" s="7"/>
      <c r="G4216" s="7"/>
    </row>
    <row r="4217" spans="1:7" x14ac:dyDescent="0.35">
      <c r="A4217" s="43"/>
      <c r="B4217" s="44"/>
      <c r="C4217" s="46"/>
      <c r="D4217" s="7"/>
      <c r="E4217" s="7"/>
      <c r="F4217" s="7"/>
      <c r="G4217" s="7"/>
    </row>
    <row r="4218" spans="1:7" x14ac:dyDescent="0.35">
      <c r="A4218" s="43"/>
      <c r="B4218" s="44"/>
      <c r="C4218" s="46"/>
      <c r="D4218" s="7"/>
      <c r="E4218" s="7"/>
      <c r="F4218" s="7"/>
      <c r="G4218" s="7"/>
    </row>
    <row r="4219" spans="1:7" x14ac:dyDescent="0.35">
      <c r="A4219" s="43"/>
      <c r="B4219" s="44"/>
      <c r="C4219" s="46"/>
      <c r="D4219" s="7"/>
      <c r="E4219" s="7"/>
      <c r="F4219" s="7"/>
      <c r="G4219" s="7"/>
    </row>
    <row r="4220" spans="1:7" x14ac:dyDescent="0.35">
      <c r="A4220" s="43"/>
      <c r="B4220" s="44"/>
      <c r="C4220" s="46"/>
      <c r="D4220" s="7"/>
      <c r="E4220" s="7"/>
      <c r="F4220" s="7"/>
      <c r="G4220" s="7"/>
    </row>
    <row r="4221" spans="1:7" x14ac:dyDescent="0.35">
      <c r="A4221" s="43"/>
      <c r="B4221" s="44"/>
      <c r="C4221" s="46"/>
      <c r="D4221" s="7"/>
      <c r="E4221" s="7"/>
      <c r="F4221" s="7"/>
      <c r="G4221" s="7"/>
    </row>
    <row r="4222" spans="1:7" x14ac:dyDescent="0.35">
      <c r="A4222" s="43"/>
      <c r="B4222" s="44"/>
      <c r="C4222" s="46"/>
      <c r="D4222" s="7"/>
      <c r="E4222" s="7"/>
      <c r="F4222" s="7"/>
      <c r="G4222" s="7"/>
    </row>
    <row r="4223" spans="1:7" x14ac:dyDescent="0.35">
      <c r="A4223" s="43"/>
      <c r="B4223" s="44"/>
      <c r="C4223" s="46"/>
      <c r="D4223" s="7"/>
      <c r="E4223" s="7"/>
      <c r="F4223" s="7"/>
      <c r="G4223" s="7"/>
    </row>
    <row r="4224" spans="1:7" x14ac:dyDescent="0.35">
      <c r="A4224" s="43"/>
      <c r="B4224" s="44"/>
      <c r="C4224" s="46"/>
      <c r="D4224" s="7"/>
      <c r="E4224" s="7"/>
      <c r="F4224" s="7"/>
      <c r="G4224" s="7"/>
    </row>
    <row r="4225" spans="1:7" x14ac:dyDescent="0.35">
      <c r="A4225" s="43"/>
      <c r="B4225" s="44"/>
      <c r="C4225" s="46"/>
      <c r="D4225" s="7"/>
      <c r="E4225" s="7"/>
      <c r="F4225" s="7"/>
      <c r="G4225" s="7"/>
    </row>
    <row r="4226" spans="1:7" x14ac:dyDescent="0.35">
      <c r="A4226" s="43"/>
      <c r="B4226" s="44"/>
      <c r="C4226" s="46"/>
      <c r="D4226" s="7"/>
      <c r="E4226" s="7"/>
      <c r="F4226" s="7"/>
      <c r="G4226" s="7"/>
    </row>
    <row r="4227" spans="1:7" x14ac:dyDescent="0.35">
      <c r="A4227" s="43"/>
      <c r="B4227" s="44"/>
      <c r="C4227" s="46"/>
      <c r="D4227" s="7"/>
      <c r="E4227" s="7"/>
      <c r="F4227" s="7"/>
      <c r="G4227" s="7"/>
    </row>
    <row r="4228" spans="1:7" x14ac:dyDescent="0.35">
      <c r="A4228" s="43"/>
      <c r="B4228" s="44"/>
      <c r="C4228" s="46"/>
      <c r="D4228" s="7"/>
      <c r="E4228" s="7"/>
      <c r="F4228" s="7"/>
      <c r="G4228" s="7"/>
    </row>
    <row r="4229" spans="1:7" x14ac:dyDescent="0.35">
      <c r="A4229" s="43"/>
      <c r="B4229" s="44"/>
      <c r="C4229" s="46"/>
      <c r="D4229" s="7"/>
      <c r="E4229" s="7"/>
      <c r="F4229" s="7"/>
      <c r="G4229" s="7"/>
    </row>
    <row r="4230" spans="1:7" x14ac:dyDescent="0.35">
      <c r="A4230" s="43"/>
      <c r="B4230" s="44"/>
      <c r="C4230" s="46"/>
      <c r="D4230" s="7"/>
      <c r="E4230" s="7"/>
      <c r="F4230" s="7"/>
      <c r="G4230" s="7"/>
    </row>
    <row r="4231" spans="1:7" x14ac:dyDescent="0.35">
      <c r="A4231" s="43"/>
      <c r="B4231" s="44"/>
      <c r="C4231" s="46"/>
      <c r="D4231" s="7"/>
      <c r="E4231" s="7"/>
      <c r="F4231" s="7"/>
      <c r="G4231" s="7"/>
    </row>
    <row r="4232" spans="1:7" x14ac:dyDescent="0.35">
      <c r="A4232" s="43"/>
      <c r="B4232" s="44"/>
      <c r="C4232" s="46"/>
      <c r="D4232" s="7"/>
      <c r="E4232" s="7"/>
      <c r="F4232" s="7"/>
      <c r="G4232" s="7"/>
    </row>
    <row r="4233" spans="1:7" x14ac:dyDescent="0.35">
      <c r="A4233" s="43"/>
      <c r="B4233" s="44"/>
      <c r="C4233" s="46"/>
      <c r="D4233" s="7"/>
      <c r="E4233" s="7"/>
      <c r="F4233" s="7"/>
      <c r="G4233" s="7"/>
    </row>
    <row r="4234" spans="1:7" x14ac:dyDescent="0.35">
      <c r="A4234" s="43"/>
      <c r="B4234" s="44"/>
      <c r="C4234" s="46"/>
      <c r="D4234" s="7"/>
      <c r="E4234" s="7"/>
      <c r="F4234" s="7"/>
      <c r="G4234" s="7"/>
    </row>
    <row r="4235" spans="1:7" x14ac:dyDescent="0.35">
      <c r="A4235" s="43"/>
      <c r="B4235" s="44"/>
      <c r="C4235" s="46"/>
      <c r="D4235" s="7"/>
      <c r="E4235" s="7"/>
      <c r="F4235" s="7"/>
      <c r="G4235" s="7"/>
    </row>
    <row r="4236" spans="1:7" x14ac:dyDescent="0.35">
      <c r="A4236" s="43"/>
      <c r="B4236" s="44"/>
      <c r="C4236" s="46"/>
      <c r="D4236" s="7"/>
      <c r="E4236" s="7"/>
      <c r="F4236" s="7"/>
      <c r="G4236" s="7"/>
    </row>
    <row r="4237" spans="1:7" x14ac:dyDescent="0.35">
      <c r="A4237" s="43"/>
      <c r="B4237" s="44"/>
      <c r="C4237" s="46"/>
      <c r="D4237" s="7"/>
      <c r="E4237" s="7"/>
      <c r="F4237" s="7"/>
      <c r="G4237" s="7"/>
    </row>
    <row r="4238" spans="1:7" x14ac:dyDescent="0.35">
      <c r="A4238" s="43"/>
      <c r="B4238" s="44"/>
      <c r="C4238" s="46"/>
      <c r="D4238" s="7"/>
      <c r="E4238" s="7"/>
      <c r="F4238" s="7"/>
      <c r="G4238" s="7"/>
    </row>
    <row r="4239" spans="1:7" x14ac:dyDescent="0.35">
      <c r="A4239" s="43"/>
      <c r="B4239" s="44"/>
      <c r="C4239" s="46"/>
      <c r="D4239" s="7"/>
      <c r="E4239" s="7"/>
      <c r="F4239" s="7"/>
      <c r="G4239" s="7"/>
    </row>
    <row r="4240" spans="1:7" x14ac:dyDescent="0.35">
      <c r="A4240" s="43"/>
      <c r="B4240" s="44"/>
      <c r="C4240" s="46"/>
      <c r="D4240" s="7"/>
      <c r="E4240" s="7"/>
      <c r="F4240" s="7"/>
      <c r="G4240" s="7"/>
    </row>
    <row r="4241" spans="1:7" x14ac:dyDescent="0.35">
      <c r="A4241" s="43"/>
      <c r="B4241" s="44"/>
      <c r="C4241" s="46"/>
      <c r="D4241" s="7"/>
      <c r="E4241" s="7"/>
      <c r="F4241" s="7"/>
      <c r="G4241" s="7"/>
    </row>
    <row r="4242" spans="1:7" x14ac:dyDescent="0.35">
      <c r="A4242" s="43"/>
      <c r="B4242" s="44"/>
      <c r="C4242" s="46"/>
      <c r="D4242" s="7"/>
      <c r="E4242" s="7"/>
      <c r="F4242" s="7"/>
      <c r="G4242" s="7"/>
    </row>
    <row r="4243" spans="1:7" x14ac:dyDescent="0.35">
      <c r="A4243" s="43"/>
      <c r="B4243" s="44"/>
      <c r="C4243" s="46"/>
      <c r="D4243" s="7"/>
      <c r="E4243" s="7"/>
      <c r="F4243" s="7"/>
      <c r="G4243" s="7"/>
    </row>
    <row r="4244" spans="1:7" x14ac:dyDescent="0.35">
      <c r="A4244" s="43"/>
      <c r="B4244" s="44"/>
      <c r="C4244" s="46"/>
      <c r="D4244" s="7"/>
      <c r="E4244" s="7"/>
      <c r="F4244" s="7"/>
      <c r="G4244" s="7"/>
    </row>
    <row r="4245" spans="1:7" x14ac:dyDescent="0.35">
      <c r="A4245" s="43"/>
      <c r="B4245" s="44"/>
      <c r="C4245" s="46"/>
      <c r="D4245" s="7"/>
      <c r="E4245" s="7"/>
      <c r="F4245" s="7"/>
      <c r="G4245" s="7"/>
    </row>
    <row r="4246" spans="1:7" x14ac:dyDescent="0.35">
      <c r="A4246" s="43"/>
      <c r="B4246" s="44"/>
      <c r="C4246" s="46"/>
      <c r="D4246" s="7"/>
      <c r="E4246" s="7"/>
      <c r="F4246" s="7"/>
      <c r="G4246" s="7"/>
    </row>
    <row r="4247" spans="1:7" x14ac:dyDescent="0.35">
      <c r="A4247" s="43"/>
      <c r="B4247" s="44"/>
      <c r="C4247" s="46"/>
      <c r="D4247" s="7"/>
      <c r="E4247" s="7"/>
      <c r="F4247" s="7"/>
      <c r="G4247" s="7"/>
    </row>
    <row r="4248" spans="1:7" x14ac:dyDescent="0.35">
      <c r="A4248" s="43"/>
      <c r="B4248" s="44"/>
      <c r="C4248" s="46"/>
      <c r="D4248" s="7"/>
      <c r="E4248" s="7"/>
      <c r="F4248" s="7"/>
      <c r="G4248" s="7"/>
    </row>
    <row r="4249" spans="1:7" x14ac:dyDescent="0.35">
      <c r="A4249" s="43"/>
      <c r="B4249" s="44"/>
      <c r="C4249" s="46"/>
      <c r="D4249" s="7"/>
      <c r="E4249" s="7"/>
      <c r="F4249" s="7"/>
      <c r="G4249" s="7"/>
    </row>
    <row r="4250" spans="1:7" x14ac:dyDescent="0.35">
      <c r="A4250" s="43"/>
      <c r="B4250" s="44"/>
      <c r="C4250" s="46"/>
      <c r="D4250" s="7"/>
      <c r="E4250" s="7"/>
      <c r="F4250" s="7"/>
      <c r="G4250" s="7"/>
    </row>
    <row r="4251" spans="1:7" x14ac:dyDescent="0.35">
      <c r="A4251" s="43"/>
      <c r="B4251" s="44"/>
      <c r="C4251" s="46"/>
      <c r="D4251" s="7"/>
      <c r="E4251" s="7"/>
      <c r="F4251" s="7"/>
      <c r="G4251" s="7"/>
    </row>
    <row r="4252" spans="1:7" x14ac:dyDescent="0.35">
      <c r="A4252" s="43"/>
      <c r="B4252" s="44"/>
      <c r="C4252" s="46"/>
      <c r="D4252" s="7"/>
      <c r="E4252" s="7"/>
      <c r="F4252" s="7"/>
      <c r="G4252" s="7"/>
    </row>
    <row r="4253" spans="1:7" x14ac:dyDescent="0.35">
      <c r="A4253" s="43"/>
      <c r="B4253" s="44"/>
      <c r="C4253" s="46"/>
      <c r="D4253" s="7"/>
      <c r="E4253" s="7"/>
      <c r="F4253" s="7"/>
      <c r="G4253" s="7"/>
    </row>
    <row r="4254" spans="1:7" x14ac:dyDescent="0.35">
      <c r="A4254" s="43"/>
      <c r="B4254" s="44"/>
      <c r="C4254" s="46"/>
      <c r="D4254" s="7"/>
      <c r="E4254" s="7"/>
      <c r="F4254" s="7"/>
      <c r="G4254" s="7"/>
    </row>
    <row r="4255" spans="1:7" x14ac:dyDescent="0.35">
      <c r="A4255" s="43"/>
      <c r="B4255" s="44"/>
      <c r="C4255" s="46"/>
      <c r="D4255" s="7"/>
      <c r="E4255" s="7"/>
      <c r="F4255" s="7"/>
      <c r="G4255" s="7"/>
    </row>
    <row r="4256" spans="1:7" x14ac:dyDescent="0.35">
      <c r="A4256" s="43"/>
      <c r="B4256" s="44"/>
      <c r="C4256" s="46"/>
      <c r="D4256" s="7"/>
      <c r="E4256" s="7"/>
      <c r="F4256" s="7"/>
      <c r="G4256" s="7"/>
    </row>
    <row r="4257" spans="1:7" x14ac:dyDescent="0.35">
      <c r="A4257" s="43"/>
      <c r="B4257" s="44"/>
      <c r="C4257" s="46"/>
      <c r="D4257" s="7"/>
      <c r="E4257" s="7"/>
      <c r="F4257" s="7"/>
      <c r="G4257" s="7"/>
    </row>
    <row r="4258" spans="1:7" x14ac:dyDescent="0.35">
      <c r="A4258" s="43"/>
      <c r="B4258" s="44"/>
      <c r="C4258" s="46"/>
      <c r="D4258" s="7"/>
      <c r="E4258" s="7"/>
      <c r="F4258" s="7"/>
      <c r="G4258" s="7"/>
    </row>
    <row r="4259" spans="1:7" x14ac:dyDescent="0.35">
      <c r="A4259" s="43"/>
      <c r="B4259" s="44"/>
      <c r="C4259" s="46"/>
      <c r="D4259" s="7"/>
      <c r="E4259" s="7"/>
      <c r="F4259" s="7"/>
      <c r="G4259" s="7"/>
    </row>
    <row r="4260" spans="1:7" x14ac:dyDescent="0.35">
      <c r="A4260" s="43"/>
      <c r="B4260" s="44"/>
      <c r="C4260" s="46"/>
      <c r="D4260" s="7"/>
      <c r="E4260" s="7"/>
      <c r="F4260" s="7"/>
      <c r="G4260" s="7"/>
    </row>
    <row r="4261" spans="1:7" x14ac:dyDescent="0.35">
      <c r="A4261" s="43"/>
      <c r="B4261" s="44"/>
      <c r="C4261" s="46"/>
      <c r="D4261" s="7"/>
      <c r="E4261" s="7"/>
      <c r="F4261" s="7"/>
      <c r="G4261" s="7"/>
    </row>
    <row r="4262" spans="1:7" x14ac:dyDescent="0.35">
      <c r="A4262" s="43"/>
      <c r="B4262" s="44"/>
      <c r="C4262" s="46"/>
      <c r="D4262" s="7"/>
      <c r="E4262" s="7"/>
      <c r="F4262" s="7"/>
      <c r="G4262" s="7"/>
    </row>
    <row r="4263" spans="1:7" x14ac:dyDescent="0.35">
      <c r="A4263" s="43"/>
      <c r="B4263" s="44"/>
      <c r="C4263" s="46"/>
      <c r="D4263" s="7"/>
      <c r="E4263" s="7"/>
      <c r="F4263" s="7"/>
      <c r="G4263" s="7"/>
    </row>
    <row r="4264" spans="1:7" x14ac:dyDescent="0.35">
      <c r="A4264" s="43"/>
      <c r="B4264" s="44"/>
      <c r="C4264" s="46"/>
      <c r="D4264" s="7"/>
      <c r="E4264" s="7"/>
      <c r="F4264" s="7"/>
      <c r="G4264" s="7"/>
    </row>
    <row r="4265" spans="1:7" x14ac:dyDescent="0.35">
      <c r="A4265" s="43"/>
      <c r="B4265" s="44"/>
      <c r="C4265" s="46"/>
      <c r="D4265" s="7"/>
      <c r="E4265" s="7"/>
      <c r="F4265" s="7"/>
      <c r="G4265" s="7"/>
    </row>
    <row r="4266" spans="1:7" x14ac:dyDescent="0.35">
      <c r="A4266" s="43"/>
      <c r="B4266" s="44"/>
      <c r="C4266" s="46"/>
      <c r="D4266" s="7"/>
      <c r="E4266" s="7"/>
      <c r="F4266" s="7"/>
      <c r="G4266" s="7"/>
    </row>
    <row r="4267" spans="1:7" x14ac:dyDescent="0.35">
      <c r="A4267" s="43"/>
      <c r="B4267" s="44"/>
      <c r="C4267" s="46"/>
      <c r="D4267" s="7"/>
      <c r="E4267" s="7"/>
      <c r="F4267" s="7"/>
      <c r="G4267" s="7"/>
    </row>
    <row r="4268" spans="1:7" x14ac:dyDescent="0.35">
      <c r="A4268" s="43"/>
      <c r="B4268" s="44"/>
      <c r="C4268" s="46"/>
      <c r="D4268" s="7"/>
      <c r="E4268" s="7"/>
      <c r="F4268" s="7"/>
      <c r="G4268" s="7"/>
    </row>
    <row r="4269" spans="1:7" x14ac:dyDescent="0.35">
      <c r="A4269" s="43"/>
      <c r="B4269" s="44"/>
      <c r="C4269" s="46"/>
      <c r="D4269" s="7"/>
      <c r="E4269" s="7"/>
      <c r="F4269" s="7"/>
      <c r="G4269" s="7"/>
    </row>
    <row r="4270" spans="1:7" x14ac:dyDescent="0.35">
      <c r="A4270" s="43"/>
      <c r="B4270" s="44"/>
      <c r="C4270" s="46"/>
      <c r="D4270" s="7"/>
      <c r="E4270" s="7"/>
      <c r="F4270" s="7"/>
      <c r="G4270" s="7"/>
    </row>
    <row r="4271" spans="1:7" x14ac:dyDescent="0.35">
      <c r="A4271" s="43"/>
      <c r="B4271" s="44"/>
      <c r="C4271" s="46"/>
      <c r="D4271" s="7"/>
      <c r="E4271" s="7"/>
      <c r="F4271" s="7"/>
      <c r="G4271" s="7"/>
    </row>
    <row r="4272" spans="1:7" x14ac:dyDescent="0.35">
      <c r="A4272" s="43"/>
      <c r="B4272" s="44"/>
      <c r="C4272" s="46"/>
      <c r="D4272" s="7"/>
      <c r="E4272" s="7"/>
      <c r="F4272" s="7"/>
      <c r="G4272" s="7"/>
    </row>
    <row r="4273" spans="1:7" x14ac:dyDescent="0.35">
      <c r="A4273" s="43"/>
      <c r="B4273" s="44"/>
      <c r="C4273" s="46"/>
      <c r="D4273" s="7"/>
      <c r="E4273" s="7"/>
      <c r="F4273" s="7"/>
      <c r="G4273" s="7"/>
    </row>
    <row r="4274" spans="1:7" x14ac:dyDescent="0.35">
      <c r="A4274" s="43"/>
      <c r="B4274" s="44"/>
      <c r="C4274" s="46"/>
      <c r="D4274" s="7"/>
      <c r="E4274" s="7"/>
      <c r="F4274" s="7"/>
      <c r="G4274" s="7"/>
    </row>
    <row r="4275" spans="1:7" x14ac:dyDescent="0.35">
      <c r="A4275" s="43"/>
      <c r="B4275" s="44"/>
      <c r="C4275" s="46"/>
      <c r="D4275" s="7"/>
      <c r="E4275" s="7"/>
      <c r="F4275" s="7"/>
      <c r="G4275" s="7"/>
    </row>
    <row r="4276" spans="1:7" x14ac:dyDescent="0.35">
      <c r="A4276" s="43"/>
      <c r="B4276" s="44"/>
      <c r="C4276" s="46"/>
      <c r="D4276" s="7"/>
      <c r="E4276" s="7"/>
      <c r="F4276" s="7"/>
      <c r="G4276" s="7"/>
    </row>
    <row r="4277" spans="1:7" x14ac:dyDescent="0.35">
      <c r="A4277" s="43"/>
      <c r="B4277" s="44"/>
      <c r="C4277" s="46"/>
      <c r="D4277" s="7"/>
      <c r="E4277" s="7"/>
      <c r="F4277" s="7"/>
      <c r="G4277" s="7"/>
    </row>
    <row r="4278" spans="1:7" x14ac:dyDescent="0.35">
      <c r="A4278" s="43"/>
      <c r="B4278" s="44"/>
      <c r="C4278" s="46"/>
      <c r="D4278" s="7"/>
      <c r="E4278" s="7"/>
      <c r="F4278" s="7"/>
      <c r="G4278" s="7"/>
    </row>
    <row r="4279" spans="1:7" x14ac:dyDescent="0.35">
      <c r="A4279" s="43"/>
      <c r="B4279" s="44"/>
      <c r="C4279" s="46"/>
      <c r="D4279" s="7"/>
      <c r="E4279" s="7"/>
      <c r="F4279" s="7"/>
      <c r="G4279" s="7"/>
    </row>
    <row r="4280" spans="1:7" x14ac:dyDescent="0.35">
      <c r="A4280" s="43"/>
      <c r="B4280" s="44"/>
      <c r="C4280" s="46"/>
      <c r="D4280" s="7"/>
      <c r="E4280" s="7"/>
      <c r="F4280" s="7"/>
      <c r="G4280" s="7"/>
    </row>
    <row r="4281" spans="1:7" x14ac:dyDescent="0.35">
      <c r="A4281" s="43"/>
      <c r="B4281" s="44"/>
      <c r="C4281" s="46"/>
      <c r="D4281" s="7"/>
      <c r="E4281" s="7"/>
      <c r="F4281" s="7"/>
      <c r="G4281" s="7"/>
    </row>
    <row r="4282" spans="1:7" x14ac:dyDescent="0.35">
      <c r="A4282" s="43"/>
      <c r="B4282" s="44"/>
      <c r="C4282" s="46"/>
      <c r="D4282" s="7"/>
      <c r="E4282" s="7"/>
      <c r="F4282" s="7"/>
      <c r="G4282" s="7"/>
    </row>
    <row r="4283" spans="1:7" x14ac:dyDescent="0.35">
      <c r="A4283" s="43"/>
      <c r="B4283" s="44"/>
      <c r="C4283" s="46"/>
      <c r="D4283" s="7"/>
      <c r="E4283" s="7"/>
      <c r="F4283" s="7"/>
      <c r="G4283" s="7"/>
    </row>
    <row r="4284" spans="1:7" x14ac:dyDescent="0.35">
      <c r="A4284" s="43"/>
      <c r="B4284" s="44"/>
      <c r="C4284" s="46"/>
      <c r="D4284" s="7"/>
      <c r="E4284" s="7"/>
      <c r="F4284" s="7"/>
      <c r="G4284" s="7"/>
    </row>
    <row r="4285" spans="1:7" x14ac:dyDescent="0.35">
      <c r="A4285" s="43"/>
      <c r="B4285" s="44"/>
      <c r="C4285" s="46"/>
      <c r="D4285" s="7"/>
      <c r="E4285" s="7"/>
      <c r="F4285" s="7"/>
      <c r="G4285" s="7"/>
    </row>
    <row r="4286" spans="1:7" x14ac:dyDescent="0.35">
      <c r="A4286" s="43"/>
      <c r="B4286" s="44"/>
      <c r="C4286" s="46"/>
      <c r="D4286" s="7"/>
      <c r="E4286" s="7"/>
      <c r="F4286" s="7"/>
      <c r="G4286" s="7"/>
    </row>
    <row r="4287" spans="1:7" x14ac:dyDescent="0.35">
      <c r="A4287" s="43"/>
      <c r="B4287" s="44"/>
      <c r="C4287" s="46"/>
      <c r="D4287" s="7"/>
      <c r="E4287" s="7"/>
      <c r="F4287" s="7"/>
      <c r="G4287" s="7"/>
    </row>
    <row r="4288" spans="1:7" x14ac:dyDescent="0.35">
      <c r="A4288" s="43"/>
      <c r="B4288" s="44"/>
      <c r="C4288" s="46"/>
      <c r="D4288" s="7"/>
      <c r="E4288" s="7"/>
      <c r="F4288" s="7"/>
      <c r="G4288" s="7"/>
    </row>
    <row r="4289" spans="1:7" x14ac:dyDescent="0.35">
      <c r="A4289" s="43"/>
      <c r="B4289" s="44"/>
      <c r="C4289" s="46"/>
      <c r="D4289" s="7"/>
      <c r="E4289" s="7"/>
      <c r="F4289" s="7"/>
      <c r="G4289" s="7"/>
    </row>
    <row r="4290" spans="1:7" x14ac:dyDescent="0.35">
      <c r="A4290" s="43"/>
      <c r="B4290" s="44"/>
      <c r="C4290" s="46"/>
      <c r="D4290" s="7"/>
      <c r="E4290" s="7"/>
      <c r="F4290" s="7"/>
      <c r="G4290" s="7"/>
    </row>
    <row r="4291" spans="1:7" x14ac:dyDescent="0.35">
      <c r="A4291" s="43"/>
      <c r="B4291" s="44"/>
      <c r="C4291" s="46"/>
      <c r="D4291" s="7"/>
      <c r="E4291" s="7"/>
      <c r="F4291" s="7"/>
      <c r="G4291" s="7"/>
    </row>
    <row r="4292" spans="1:7" x14ac:dyDescent="0.35">
      <c r="A4292" s="43"/>
      <c r="B4292" s="44"/>
      <c r="C4292" s="46"/>
      <c r="D4292" s="7"/>
      <c r="E4292" s="7"/>
      <c r="F4292" s="7"/>
      <c r="G4292" s="7"/>
    </row>
    <row r="4293" spans="1:7" x14ac:dyDescent="0.35">
      <c r="A4293" s="43"/>
      <c r="B4293" s="44"/>
      <c r="C4293" s="46"/>
      <c r="D4293" s="7"/>
      <c r="E4293" s="7"/>
      <c r="F4293" s="7"/>
      <c r="G4293" s="7"/>
    </row>
    <row r="4294" spans="1:7" x14ac:dyDescent="0.35">
      <c r="A4294" s="43"/>
      <c r="B4294" s="44"/>
      <c r="C4294" s="46"/>
      <c r="D4294" s="7"/>
      <c r="E4294" s="7"/>
      <c r="F4294" s="7"/>
      <c r="G4294" s="7"/>
    </row>
    <row r="4295" spans="1:7" x14ac:dyDescent="0.35">
      <c r="A4295" s="43"/>
      <c r="B4295" s="44"/>
      <c r="C4295" s="46"/>
      <c r="D4295" s="7"/>
      <c r="E4295" s="7"/>
      <c r="F4295" s="7"/>
      <c r="G4295" s="7"/>
    </row>
    <row r="4296" spans="1:7" x14ac:dyDescent="0.35">
      <c r="A4296" s="43"/>
      <c r="B4296" s="44"/>
      <c r="C4296" s="46"/>
      <c r="D4296" s="7"/>
      <c r="E4296" s="7"/>
      <c r="F4296" s="7"/>
      <c r="G4296" s="7"/>
    </row>
    <row r="4297" spans="1:7" x14ac:dyDescent="0.35">
      <c r="A4297" s="43"/>
      <c r="B4297" s="44"/>
      <c r="C4297" s="46"/>
      <c r="D4297" s="7"/>
      <c r="E4297" s="7"/>
      <c r="F4297" s="7"/>
      <c r="G4297" s="7"/>
    </row>
    <row r="4298" spans="1:7" x14ac:dyDescent="0.35">
      <c r="A4298" s="43"/>
      <c r="B4298" s="44"/>
      <c r="C4298" s="46"/>
      <c r="D4298" s="7"/>
      <c r="E4298" s="7"/>
      <c r="F4298" s="7"/>
      <c r="G4298" s="7"/>
    </row>
    <row r="4299" spans="1:7" x14ac:dyDescent="0.35">
      <c r="A4299" s="43"/>
      <c r="B4299" s="44"/>
      <c r="C4299" s="46"/>
      <c r="D4299" s="7"/>
      <c r="E4299" s="7"/>
      <c r="F4299" s="7"/>
      <c r="G4299" s="7"/>
    </row>
    <row r="4300" spans="1:7" x14ac:dyDescent="0.35">
      <c r="A4300" s="43"/>
      <c r="B4300" s="44"/>
      <c r="C4300" s="46"/>
      <c r="D4300" s="7"/>
      <c r="E4300" s="7"/>
      <c r="F4300" s="7"/>
      <c r="G4300" s="7"/>
    </row>
    <row r="4301" spans="1:7" x14ac:dyDescent="0.35">
      <c r="A4301" s="43"/>
      <c r="B4301" s="44"/>
      <c r="C4301" s="46"/>
      <c r="D4301" s="7"/>
      <c r="E4301" s="7"/>
      <c r="F4301" s="7"/>
      <c r="G4301" s="7"/>
    </row>
    <row r="4302" spans="1:7" x14ac:dyDescent="0.35">
      <c r="A4302" s="43"/>
      <c r="B4302" s="44"/>
      <c r="C4302" s="46"/>
      <c r="D4302" s="7"/>
      <c r="E4302" s="7"/>
      <c r="F4302" s="7"/>
      <c r="G4302" s="7"/>
    </row>
    <row r="4303" spans="1:7" x14ac:dyDescent="0.35">
      <c r="A4303" s="43"/>
      <c r="B4303" s="44"/>
      <c r="C4303" s="46"/>
      <c r="D4303" s="7"/>
      <c r="E4303" s="7"/>
      <c r="F4303" s="7"/>
      <c r="G4303" s="7"/>
    </row>
    <row r="4304" spans="1:7" x14ac:dyDescent="0.35">
      <c r="A4304" s="43"/>
      <c r="B4304" s="44"/>
      <c r="C4304" s="46"/>
      <c r="D4304" s="7"/>
      <c r="E4304" s="7"/>
      <c r="F4304" s="7"/>
      <c r="G4304" s="7"/>
    </row>
    <row r="4305" spans="1:7" x14ac:dyDescent="0.35">
      <c r="A4305" s="43"/>
      <c r="B4305" s="44"/>
      <c r="C4305" s="46"/>
      <c r="D4305" s="7"/>
      <c r="E4305" s="7"/>
      <c r="F4305" s="7"/>
      <c r="G4305" s="7"/>
    </row>
    <row r="4306" spans="1:7" x14ac:dyDescent="0.35">
      <c r="A4306" s="43"/>
      <c r="B4306" s="44"/>
      <c r="C4306" s="46"/>
      <c r="D4306" s="7"/>
      <c r="E4306" s="7"/>
      <c r="F4306" s="7"/>
      <c r="G4306" s="7"/>
    </row>
    <row r="4307" spans="1:7" x14ac:dyDescent="0.35">
      <c r="A4307" s="43"/>
      <c r="B4307" s="44"/>
      <c r="C4307" s="46"/>
      <c r="D4307" s="7"/>
      <c r="E4307" s="7"/>
      <c r="F4307" s="7"/>
      <c r="G4307" s="7"/>
    </row>
    <row r="4308" spans="1:7" x14ac:dyDescent="0.35">
      <c r="A4308" s="43"/>
      <c r="B4308" s="44"/>
      <c r="C4308" s="46"/>
      <c r="D4308" s="7"/>
      <c r="E4308" s="7"/>
      <c r="F4308" s="7"/>
      <c r="G4308" s="7"/>
    </row>
    <row r="4309" spans="1:7" x14ac:dyDescent="0.35">
      <c r="A4309" s="43"/>
      <c r="B4309" s="44"/>
      <c r="C4309" s="46"/>
      <c r="D4309" s="7"/>
      <c r="E4309" s="7"/>
      <c r="F4309" s="7"/>
      <c r="G4309" s="7"/>
    </row>
    <row r="4310" spans="1:7" x14ac:dyDescent="0.35">
      <c r="A4310" s="43"/>
      <c r="B4310" s="44"/>
      <c r="C4310" s="46"/>
      <c r="D4310" s="7"/>
      <c r="E4310" s="7"/>
      <c r="F4310" s="7"/>
      <c r="G4310" s="7"/>
    </row>
    <row r="4311" spans="1:7" x14ac:dyDescent="0.35">
      <c r="A4311" s="43"/>
      <c r="B4311" s="44"/>
      <c r="C4311" s="46"/>
      <c r="D4311" s="7"/>
      <c r="E4311" s="7"/>
      <c r="F4311" s="7"/>
      <c r="G4311" s="7"/>
    </row>
    <row r="4312" spans="1:7" x14ac:dyDescent="0.35">
      <c r="A4312" s="43"/>
      <c r="B4312" s="44"/>
      <c r="C4312" s="46"/>
      <c r="D4312" s="7"/>
      <c r="E4312" s="7"/>
      <c r="F4312" s="7"/>
      <c r="G4312" s="7"/>
    </row>
    <row r="4313" spans="1:7" x14ac:dyDescent="0.35">
      <c r="A4313" s="43"/>
      <c r="B4313" s="44"/>
      <c r="C4313" s="46"/>
      <c r="D4313" s="7"/>
      <c r="E4313" s="7"/>
      <c r="F4313" s="7"/>
      <c r="G4313" s="7"/>
    </row>
    <row r="4314" spans="1:7" x14ac:dyDescent="0.35">
      <c r="A4314" s="43"/>
      <c r="B4314" s="44"/>
      <c r="C4314" s="46"/>
      <c r="D4314" s="7"/>
      <c r="E4314" s="7"/>
      <c r="F4314" s="7"/>
      <c r="G4314" s="7"/>
    </row>
    <row r="4315" spans="1:7" x14ac:dyDescent="0.35">
      <c r="A4315" s="43"/>
      <c r="B4315" s="44"/>
      <c r="C4315" s="46"/>
      <c r="D4315" s="7"/>
      <c r="E4315" s="7"/>
      <c r="F4315" s="7"/>
      <c r="G4315" s="7"/>
    </row>
    <row r="4316" spans="1:7" x14ac:dyDescent="0.35">
      <c r="A4316" s="43"/>
      <c r="B4316" s="44"/>
      <c r="C4316" s="46"/>
      <c r="D4316" s="7"/>
      <c r="E4316" s="7"/>
      <c r="F4316" s="7"/>
      <c r="G4316" s="7"/>
    </row>
    <row r="4317" spans="1:7" x14ac:dyDescent="0.35">
      <c r="A4317" s="43"/>
      <c r="B4317" s="44"/>
      <c r="C4317" s="46"/>
      <c r="D4317" s="7"/>
      <c r="E4317" s="7"/>
      <c r="F4317" s="7"/>
      <c r="G4317" s="7"/>
    </row>
    <row r="4318" spans="1:7" x14ac:dyDescent="0.35">
      <c r="A4318" s="43"/>
      <c r="B4318" s="44"/>
      <c r="C4318" s="46"/>
      <c r="D4318" s="7"/>
      <c r="E4318" s="7"/>
      <c r="F4318" s="7"/>
      <c r="G4318" s="7"/>
    </row>
    <row r="4319" spans="1:7" x14ac:dyDescent="0.35">
      <c r="A4319" s="43"/>
      <c r="B4319" s="44"/>
      <c r="C4319" s="46"/>
      <c r="D4319" s="7"/>
      <c r="E4319" s="7"/>
      <c r="F4319" s="7"/>
      <c r="G4319" s="7"/>
    </row>
    <row r="4320" spans="1:7" x14ac:dyDescent="0.35">
      <c r="A4320" s="43"/>
      <c r="B4320" s="44"/>
      <c r="C4320" s="46"/>
      <c r="D4320" s="7"/>
      <c r="E4320" s="7"/>
      <c r="F4320" s="7"/>
      <c r="G4320" s="7"/>
    </row>
    <row r="4321" spans="1:7" x14ac:dyDescent="0.35">
      <c r="A4321" s="43"/>
      <c r="B4321" s="44"/>
      <c r="C4321" s="46"/>
      <c r="D4321" s="7"/>
      <c r="E4321" s="7"/>
      <c r="F4321" s="7"/>
      <c r="G4321" s="7"/>
    </row>
    <row r="4322" spans="1:7" x14ac:dyDescent="0.35">
      <c r="A4322" s="43"/>
      <c r="B4322" s="44"/>
      <c r="C4322" s="46"/>
      <c r="D4322" s="7"/>
      <c r="E4322" s="7"/>
      <c r="F4322" s="7"/>
      <c r="G4322" s="7"/>
    </row>
    <row r="4323" spans="1:7" x14ac:dyDescent="0.35">
      <c r="A4323" s="43"/>
      <c r="B4323" s="44"/>
      <c r="C4323" s="46"/>
      <c r="D4323" s="7"/>
      <c r="E4323" s="7"/>
      <c r="F4323" s="7"/>
      <c r="G4323" s="7"/>
    </row>
    <row r="4324" spans="1:7" x14ac:dyDescent="0.35">
      <c r="A4324" s="43"/>
      <c r="B4324" s="44"/>
      <c r="C4324" s="46"/>
      <c r="D4324" s="7"/>
      <c r="E4324" s="7"/>
      <c r="F4324" s="7"/>
      <c r="G4324" s="7"/>
    </row>
    <row r="4325" spans="1:7" x14ac:dyDescent="0.35">
      <c r="A4325" s="43"/>
      <c r="B4325" s="44"/>
      <c r="C4325" s="46"/>
      <c r="D4325" s="7"/>
      <c r="E4325" s="7"/>
      <c r="F4325" s="7"/>
      <c r="G4325" s="7"/>
    </row>
    <row r="4326" spans="1:7" x14ac:dyDescent="0.35">
      <c r="A4326" s="43"/>
      <c r="B4326" s="44"/>
      <c r="C4326" s="46"/>
      <c r="D4326" s="7"/>
      <c r="E4326" s="7"/>
      <c r="F4326" s="7"/>
      <c r="G4326" s="7"/>
    </row>
    <row r="4327" spans="1:7" x14ac:dyDescent="0.35">
      <c r="A4327" s="43"/>
      <c r="B4327" s="44"/>
      <c r="C4327" s="46"/>
      <c r="D4327" s="7"/>
      <c r="E4327" s="7"/>
      <c r="F4327" s="7"/>
      <c r="G4327" s="7"/>
    </row>
    <row r="4328" spans="1:7" x14ac:dyDescent="0.35">
      <c r="A4328" s="43"/>
      <c r="B4328" s="44"/>
      <c r="C4328" s="46"/>
      <c r="D4328" s="7"/>
      <c r="E4328" s="7"/>
      <c r="F4328" s="7"/>
      <c r="G4328" s="7"/>
    </row>
    <row r="4329" spans="1:7" x14ac:dyDescent="0.35">
      <c r="A4329" s="43"/>
      <c r="B4329" s="44"/>
      <c r="C4329" s="46"/>
      <c r="D4329" s="7"/>
      <c r="E4329" s="7"/>
      <c r="F4329" s="7"/>
      <c r="G4329" s="7"/>
    </row>
    <row r="4330" spans="1:7" x14ac:dyDescent="0.35">
      <c r="A4330" s="43"/>
      <c r="B4330" s="44"/>
      <c r="C4330" s="46"/>
      <c r="D4330" s="7"/>
      <c r="E4330" s="7"/>
      <c r="F4330" s="7"/>
      <c r="G4330" s="7"/>
    </row>
    <row r="4331" spans="1:7" x14ac:dyDescent="0.35">
      <c r="A4331" s="43"/>
      <c r="B4331" s="44"/>
      <c r="C4331" s="46"/>
      <c r="D4331" s="7"/>
      <c r="E4331" s="7"/>
      <c r="F4331" s="7"/>
      <c r="G4331" s="7"/>
    </row>
    <row r="4332" spans="1:7" x14ac:dyDescent="0.35">
      <c r="A4332" s="43"/>
      <c r="B4332" s="44"/>
      <c r="C4332" s="46"/>
      <c r="D4332" s="7"/>
      <c r="E4332" s="7"/>
      <c r="F4332" s="7"/>
      <c r="G4332" s="7"/>
    </row>
    <row r="4333" spans="1:7" x14ac:dyDescent="0.35">
      <c r="A4333" s="43"/>
      <c r="B4333" s="44"/>
      <c r="C4333" s="46"/>
      <c r="D4333" s="7"/>
      <c r="E4333" s="7"/>
      <c r="F4333" s="7"/>
      <c r="G4333" s="7"/>
    </row>
    <row r="4334" spans="1:7" x14ac:dyDescent="0.35">
      <c r="A4334" s="43"/>
      <c r="B4334" s="44"/>
      <c r="C4334" s="46"/>
      <c r="D4334" s="7"/>
      <c r="E4334" s="7"/>
      <c r="F4334" s="7"/>
      <c r="G4334" s="7"/>
    </row>
    <row r="4335" spans="1:7" x14ac:dyDescent="0.35">
      <c r="A4335" s="43"/>
      <c r="B4335" s="44"/>
      <c r="C4335" s="46"/>
      <c r="D4335" s="7"/>
      <c r="E4335" s="7"/>
      <c r="F4335" s="7"/>
      <c r="G4335" s="7"/>
    </row>
    <row r="4336" spans="1:7" x14ac:dyDescent="0.35">
      <c r="A4336" s="43"/>
      <c r="B4336" s="44"/>
      <c r="C4336" s="46"/>
      <c r="D4336" s="7"/>
      <c r="E4336" s="7"/>
      <c r="F4336" s="7"/>
      <c r="G4336" s="7"/>
    </row>
    <row r="4337" spans="1:7" x14ac:dyDescent="0.35">
      <c r="A4337" s="43"/>
      <c r="B4337" s="44"/>
      <c r="C4337" s="46"/>
      <c r="D4337" s="7"/>
      <c r="E4337" s="7"/>
      <c r="F4337" s="7"/>
      <c r="G4337" s="7"/>
    </row>
    <row r="4338" spans="1:7" x14ac:dyDescent="0.35">
      <c r="A4338" s="43"/>
      <c r="B4338" s="44"/>
      <c r="C4338" s="46"/>
      <c r="D4338" s="7"/>
      <c r="E4338" s="7"/>
      <c r="F4338" s="7"/>
      <c r="G4338" s="7"/>
    </row>
    <row r="4339" spans="1:7" x14ac:dyDescent="0.35">
      <c r="A4339" s="43"/>
      <c r="B4339" s="44"/>
      <c r="C4339" s="46"/>
      <c r="D4339" s="7"/>
      <c r="E4339" s="7"/>
      <c r="F4339" s="7"/>
      <c r="G4339" s="7"/>
    </row>
    <row r="4340" spans="1:7" x14ac:dyDescent="0.35">
      <c r="A4340" s="43"/>
      <c r="B4340" s="44"/>
      <c r="C4340" s="46"/>
      <c r="D4340" s="7"/>
      <c r="E4340" s="7"/>
      <c r="F4340" s="7"/>
      <c r="G4340" s="7"/>
    </row>
    <row r="4341" spans="1:7" x14ac:dyDescent="0.35">
      <c r="A4341" s="43"/>
      <c r="B4341" s="44"/>
      <c r="C4341" s="46"/>
      <c r="D4341" s="7"/>
      <c r="E4341" s="7"/>
      <c r="F4341" s="7"/>
      <c r="G4341" s="7"/>
    </row>
    <row r="4342" spans="1:7" x14ac:dyDescent="0.35">
      <c r="A4342" s="43"/>
      <c r="B4342" s="44"/>
      <c r="C4342" s="46"/>
      <c r="D4342" s="7"/>
      <c r="E4342" s="7"/>
      <c r="F4342" s="7"/>
      <c r="G4342" s="7"/>
    </row>
    <row r="4343" spans="1:7" x14ac:dyDescent="0.35">
      <c r="A4343" s="43"/>
      <c r="B4343" s="44"/>
      <c r="C4343" s="46"/>
      <c r="D4343" s="7"/>
      <c r="E4343" s="7"/>
      <c r="F4343" s="7"/>
      <c r="G4343" s="7"/>
    </row>
    <row r="4344" spans="1:7" x14ac:dyDescent="0.35">
      <c r="A4344" s="43"/>
      <c r="B4344" s="44"/>
      <c r="C4344" s="46"/>
      <c r="D4344" s="7"/>
      <c r="E4344" s="7"/>
      <c r="F4344" s="7"/>
      <c r="G4344" s="7"/>
    </row>
    <row r="4345" spans="1:7" x14ac:dyDescent="0.35">
      <c r="A4345" s="43"/>
      <c r="B4345" s="44"/>
      <c r="C4345" s="46"/>
      <c r="D4345" s="7"/>
      <c r="E4345" s="7"/>
      <c r="F4345" s="7"/>
      <c r="G4345" s="7"/>
    </row>
    <row r="4346" spans="1:7" x14ac:dyDescent="0.35">
      <c r="A4346" s="43"/>
      <c r="B4346" s="44"/>
      <c r="C4346" s="46"/>
      <c r="D4346" s="7"/>
      <c r="E4346" s="7"/>
      <c r="F4346" s="7"/>
      <c r="G4346" s="7"/>
    </row>
    <row r="4347" spans="1:7" x14ac:dyDescent="0.35">
      <c r="A4347" s="43"/>
      <c r="B4347" s="44"/>
      <c r="C4347" s="46"/>
      <c r="D4347" s="7"/>
      <c r="E4347" s="7"/>
      <c r="F4347" s="7"/>
      <c r="G4347" s="7"/>
    </row>
    <row r="4348" spans="1:7" x14ac:dyDescent="0.35">
      <c r="A4348" s="43"/>
      <c r="B4348" s="44"/>
      <c r="C4348" s="46"/>
      <c r="D4348" s="7"/>
      <c r="E4348" s="7"/>
      <c r="F4348" s="7"/>
      <c r="G4348" s="7"/>
    </row>
    <row r="4349" spans="1:7" x14ac:dyDescent="0.35">
      <c r="A4349" s="43"/>
      <c r="B4349" s="44"/>
      <c r="C4349" s="46"/>
      <c r="D4349" s="7"/>
      <c r="E4349" s="7"/>
      <c r="F4349" s="7"/>
      <c r="G4349" s="7"/>
    </row>
    <row r="4350" spans="1:7" x14ac:dyDescent="0.35">
      <c r="A4350" s="43"/>
      <c r="B4350" s="44"/>
      <c r="C4350" s="46"/>
      <c r="D4350" s="7"/>
      <c r="E4350" s="7"/>
      <c r="F4350" s="7"/>
      <c r="G4350" s="7"/>
    </row>
    <row r="4351" spans="1:7" x14ac:dyDescent="0.35">
      <c r="A4351" s="43"/>
      <c r="B4351" s="44"/>
      <c r="C4351" s="46"/>
      <c r="D4351" s="7"/>
      <c r="E4351" s="7"/>
      <c r="F4351" s="7"/>
      <c r="G4351" s="7"/>
    </row>
    <row r="4352" spans="1:7" x14ac:dyDescent="0.35">
      <c r="A4352" s="43"/>
      <c r="B4352" s="44"/>
      <c r="C4352" s="46"/>
      <c r="D4352" s="7"/>
      <c r="E4352" s="7"/>
      <c r="F4352" s="7"/>
      <c r="G4352" s="7"/>
    </row>
    <row r="4353" spans="1:7" x14ac:dyDescent="0.35">
      <c r="A4353" s="43"/>
      <c r="B4353" s="44"/>
      <c r="C4353" s="46"/>
      <c r="D4353" s="7"/>
      <c r="E4353" s="7"/>
      <c r="F4353" s="7"/>
      <c r="G4353" s="7"/>
    </row>
    <row r="4354" spans="1:7" x14ac:dyDescent="0.35">
      <c r="A4354" s="43"/>
      <c r="B4354" s="44"/>
      <c r="C4354" s="46"/>
      <c r="D4354" s="7"/>
      <c r="E4354" s="7"/>
      <c r="F4354" s="7"/>
      <c r="G4354" s="7"/>
    </row>
    <row r="4355" spans="1:7" x14ac:dyDescent="0.35">
      <c r="A4355" s="43"/>
      <c r="B4355" s="44"/>
      <c r="C4355" s="46"/>
      <c r="D4355" s="7"/>
      <c r="E4355" s="7"/>
      <c r="F4355" s="7"/>
      <c r="G4355" s="7"/>
    </row>
    <row r="4356" spans="1:7" x14ac:dyDescent="0.35">
      <c r="A4356" s="43"/>
      <c r="B4356" s="44"/>
      <c r="C4356" s="46"/>
      <c r="D4356" s="7"/>
      <c r="E4356" s="7"/>
      <c r="F4356" s="7"/>
      <c r="G4356" s="7"/>
    </row>
    <row r="4357" spans="1:7" x14ac:dyDescent="0.35">
      <c r="A4357" s="43"/>
      <c r="B4357" s="44"/>
      <c r="C4357" s="46"/>
      <c r="D4357" s="7"/>
      <c r="E4357" s="7"/>
      <c r="F4357" s="7"/>
      <c r="G4357" s="7"/>
    </row>
    <row r="4358" spans="1:7" x14ac:dyDescent="0.35">
      <c r="A4358" s="43"/>
      <c r="B4358" s="44"/>
      <c r="C4358" s="46"/>
      <c r="D4358" s="7"/>
      <c r="E4358" s="7"/>
      <c r="F4358" s="7"/>
      <c r="G4358" s="7"/>
    </row>
    <row r="4359" spans="1:7" x14ac:dyDescent="0.35">
      <c r="A4359" s="43"/>
      <c r="B4359" s="44"/>
      <c r="C4359" s="46"/>
      <c r="D4359" s="7"/>
      <c r="E4359" s="7"/>
      <c r="F4359" s="7"/>
      <c r="G4359" s="7"/>
    </row>
    <row r="4360" spans="1:7" x14ac:dyDescent="0.35">
      <c r="A4360" s="43"/>
      <c r="B4360" s="44"/>
      <c r="C4360" s="46"/>
      <c r="D4360" s="7"/>
      <c r="E4360" s="7"/>
      <c r="F4360" s="7"/>
      <c r="G4360" s="7"/>
    </row>
    <row r="4361" spans="1:7" x14ac:dyDescent="0.35">
      <c r="A4361" s="43"/>
      <c r="B4361" s="44"/>
      <c r="C4361" s="46"/>
      <c r="D4361" s="7"/>
      <c r="E4361" s="7"/>
      <c r="F4361" s="7"/>
      <c r="G4361" s="7"/>
    </row>
    <row r="4362" spans="1:7" x14ac:dyDescent="0.35">
      <c r="A4362" s="43"/>
      <c r="B4362" s="44"/>
      <c r="C4362" s="46"/>
      <c r="D4362" s="7"/>
      <c r="E4362" s="7"/>
      <c r="F4362" s="7"/>
      <c r="G4362" s="7"/>
    </row>
    <row r="4363" spans="1:7" x14ac:dyDescent="0.35">
      <c r="A4363" s="43"/>
      <c r="B4363" s="44"/>
      <c r="C4363" s="46"/>
      <c r="D4363" s="7"/>
      <c r="E4363" s="7"/>
      <c r="F4363" s="7"/>
      <c r="G4363" s="7"/>
    </row>
    <row r="4364" spans="1:7" x14ac:dyDescent="0.35">
      <c r="A4364" s="43"/>
      <c r="B4364" s="44"/>
      <c r="C4364" s="46"/>
      <c r="D4364" s="7"/>
      <c r="E4364" s="7"/>
      <c r="F4364" s="7"/>
      <c r="G4364" s="7"/>
    </row>
    <row r="4365" spans="1:7" x14ac:dyDescent="0.35">
      <c r="A4365" s="43"/>
      <c r="B4365" s="44"/>
      <c r="C4365" s="46"/>
      <c r="D4365" s="7"/>
      <c r="E4365" s="7"/>
      <c r="F4365" s="7"/>
      <c r="G4365" s="7"/>
    </row>
    <row r="4366" spans="1:7" x14ac:dyDescent="0.35">
      <c r="A4366" s="43"/>
      <c r="B4366" s="44"/>
      <c r="C4366" s="46"/>
      <c r="D4366" s="7"/>
      <c r="E4366" s="7"/>
      <c r="F4366" s="7"/>
      <c r="G4366" s="7"/>
    </row>
    <row r="4367" spans="1:7" x14ac:dyDescent="0.35">
      <c r="A4367" s="43"/>
      <c r="B4367" s="44"/>
      <c r="C4367" s="46"/>
      <c r="D4367" s="7"/>
      <c r="E4367" s="7"/>
      <c r="F4367" s="7"/>
      <c r="G4367" s="7"/>
    </row>
    <row r="4368" spans="1:7" x14ac:dyDescent="0.35">
      <c r="A4368" s="43"/>
      <c r="B4368" s="44"/>
      <c r="C4368" s="46"/>
      <c r="D4368" s="7"/>
      <c r="E4368" s="7"/>
      <c r="F4368" s="7"/>
      <c r="G4368" s="7"/>
    </row>
    <row r="4369" spans="1:7" x14ac:dyDescent="0.35">
      <c r="A4369" s="43"/>
      <c r="B4369" s="44"/>
      <c r="C4369" s="46"/>
      <c r="D4369" s="7"/>
      <c r="E4369" s="7"/>
      <c r="F4369" s="7"/>
      <c r="G4369" s="7"/>
    </row>
    <row r="4370" spans="1:7" x14ac:dyDescent="0.35">
      <c r="A4370" s="43"/>
      <c r="B4370" s="44"/>
      <c r="C4370" s="46"/>
      <c r="D4370" s="7"/>
      <c r="E4370" s="7"/>
      <c r="F4370" s="7"/>
      <c r="G4370" s="7"/>
    </row>
    <row r="4371" spans="1:7" x14ac:dyDescent="0.35">
      <c r="A4371" s="43"/>
      <c r="B4371" s="44"/>
      <c r="C4371" s="46"/>
      <c r="D4371" s="7"/>
      <c r="E4371" s="7"/>
      <c r="F4371" s="7"/>
      <c r="G4371" s="7"/>
    </row>
    <row r="4372" spans="1:7" x14ac:dyDescent="0.35">
      <c r="A4372" s="43"/>
      <c r="B4372" s="44"/>
      <c r="C4372" s="46"/>
      <c r="D4372" s="7"/>
      <c r="E4372" s="7"/>
      <c r="F4372" s="7"/>
      <c r="G4372" s="7"/>
    </row>
    <row r="4373" spans="1:7" x14ac:dyDescent="0.35">
      <c r="A4373" s="43"/>
      <c r="B4373" s="44"/>
      <c r="C4373" s="46"/>
      <c r="D4373" s="7"/>
      <c r="E4373" s="7"/>
      <c r="F4373" s="7"/>
      <c r="G4373" s="7"/>
    </row>
    <row r="4374" spans="1:7" x14ac:dyDescent="0.35">
      <c r="A4374" s="43"/>
      <c r="B4374" s="44"/>
      <c r="C4374" s="46"/>
      <c r="D4374" s="7"/>
      <c r="E4374" s="7"/>
      <c r="F4374" s="7"/>
      <c r="G4374" s="7"/>
    </row>
    <row r="4375" spans="1:7" x14ac:dyDescent="0.35">
      <c r="A4375" s="43"/>
      <c r="B4375" s="44"/>
      <c r="C4375" s="46"/>
      <c r="D4375" s="7"/>
      <c r="E4375" s="7"/>
      <c r="F4375" s="7"/>
      <c r="G4375" s="7"/>
    </row>
    <row r="4376" spans="1:7" x14ac:dyDescent="0.35">
      <c r="A4376" s="43"/>
      <c r="B4376" s="44"/>
      <c r="C4376" s="46"/>
      <c r="D4376" s="7"/>
      <c r="E4376" s="7"/>
      <c r="F4376" s="7"/>
      <c r="G4376" s="7"/>
    </row>
    <row r="4377" spans="1:7" x14ac:dyDescent="0.35">
      <c r="A4377" s="43"/>
      <c r="B4377" s="44"/>
      <c r="C4377" s="46"/>
      <c r="D4377" s="7"/>
      <c r="E4377" s="7"/>
      <c r="F4377" s="7"/>
      <c r="G4377" s="7"/>
    </row>
    <row r="4378" spans="1:7" x14ac:dyDescent="0.35">
      <c r="A4378" s="43"/>
      <c r="B4378" s="44"/>
      <c r="C4378" s="46"/>
      <c r="D4378" s="7"/>
      <c r="E4378" s="7"/>
      <c r="F4378" s="7"/>
      <c r="G4378" s="7"/>
    </row>
    <row r="4379" spans="1:7" x14ac:dyDescent="0.35">
      <c r="A4379" s="43"/>
      <c r="B4379" s="44"/>
      <c r="C4379" s="46"/>
      <c r="D4379" s="7"/>
      <c r="E4379" s="7"/>
      <c r="F4379" s="7"/>
      <c r="G4379" s="7"/>
    </row>
    <row r="4380" spans="1:7" x14ac:dyDescent="0.35">
      <c r="A4380" s="43"/>
      <c r="B4380" s="44"/>
      <c r="C4380" s="46"/>
      <c r="D4380" s="7"/>
      <c r="E4380" s="7"/>
      <c r="F4380" s="7"/>
      <c r="G4380" s="7"/>
    </row>
    <row r="4381" spans="1:7" x14ac:dyDescent="0.35">
      <c r="A4381" s="43"/>
      <c r="B4381" s="44"/>
      <c r="C4381" s="46"/>
      <c r="D4381" s="7"/>
      <c r="E4381" s="7"/>
      <c r="F4381" s="7"/>
      <c r="G4381" s="7"/>
    </row>
    <row r="4382" spans="1:7" x14ac:dyDescent="0.35">
      <c r="A4382" s="43"/>
      <c r="B4382" s="44"/>
      <c r="C4382" s="46"/>
      <c r="D4382" s="7"/>
      <c r="E4382" s="7"/>
      <c r="F4382" s="7"/>
      <c r="G4382" s="7"/>
    </row>
    <row r="4383" spans="1:7" x14ac:dyDescent="0.35">
      <c r="A4383" s="43"/>
      <c r="B4383" s="44"/>
      <c r="C4383" s="46"/>
      <c r="D4383" s="7"/>
      <c r="E4383" s="7"/>
      <c r="F4383" s="7"/>
      <c r="G4383" s="7"/>
    </row>
    <row r="4384" spans="1:7" x14ac:dyDescent="0.35">
      <c r="A4384" s="43"/>
      <c r="B4384" s="44"/>
      <c r="C4384" s="46"/>
      <c r="D4384" s="7"/>
      <c r="E4384" s="7"/>
      <c r="F4384" s="7"/>
      <c r="G4384" s="7"/>
    </row>
    <row r="4385" spans="1:7" x14ac:dyDescent="0.35">
      <c r="A4385" s="43"/>
      <c r="B4385" s="44"/>
      <c r="C4385" s="46"/>
      <c r="D4385" s="7"/>
      <c r="E4385" s="7"/>
      <c r="F4385" s="7"/>
      <c r="G4385" s="7"/>
    </row>
    <row r="4386" spans="1:7" x14ac:dyDescent="0.35">
      <c r="A4386" s="43"/>
      <c r="B4386" s="44"/>
      <c r="C4386" s="46"/>
      <c r="D4386" s="7"/>
      <c r="E4386" s="7"/>
      <c r="F4386" s="7"/>
      <c r="G4386" s="7"/>
    </row>
    <row r="4387" spans="1:7" x14ac:dyDescent="0.35">
      <c r="A4387" s="43"/>
      <c r="B4387" s="44"/>
      <c r="C4387" s="46"/>
      <c r="D4387" s="7"/>
      <c r="E4387" s="7"/>
      <c r="F4387" s="7"/>
      <c r="G4387" s="7"/>
    </row>
    <row r="4388" spans="1:7" x14ac:dyDescent="0.35">
      <c r="A4388" s="43"/>
      <c r="B4388" s="44"/>
      <c r="C4388" s="46"/>
      <c r="D4388" s="7"/>
      <c r="E4388" s="7"/>
      <c r="F4388" s="7"/>
      <c r="G4388" s="7"/>
    </row>
    <row r="4389" spans="1:7" x14ac:dyDescent="0.35">
      <c r="A4389" s="43"/>
      <c r="B4389" s="44"/>
      <c r="C4389" s="46"/>
      <c r="D4389" s="7"/>
      <c r="E4389" s="7"/>
      <c r="F4389" s="7"/>
      <c r="G4389" s="7"/>
    </row>
    <row r="4390" spans="1:7" x14ac:dyDescent="0.35">
      <c r="A4390" s="43"/>
      <c r="B4390" s="44"/>
      <c r="C4390" s="46"/>
      <c r="D4390" s="7"/>
      <c r="E4390" s="7"/>
      <c r="F4390" s="7"/>
      <c r="G4390" s="7"/>
    </row>
    <row r="4391" spans="1:7" x14ac:dyDescent="0.35">
      <c r="A4391" s="43"/>
      <c r="B4391" s="44"/>
      <c r="C4391" s="46"/>
      <c r="D4391" s="7"/>
      <c r="E4391" s="7"/>
      <c r="F4391" s="7"/>
      <c r="G4391" s="7"/>
    </row>
    <row r="4392" spans="1:7" x14ac:dyDescent="0.35">
      <c r="A4392" s="43"/>
      <c r="B4392" s="44"/>
      <c r="C4392" s="46"/>
      <c r="D4392" s="7"/>
      <c r="E4392" s="7"/>
      <c r="F4392" s="7"/>
      <c r="G4392" s="7"/>
    </row>
    <row r="4393" spans="1:7" x14ac:dyDescent="0.35">
      <c r="A4393" s="43"/>
      <c r="B4393" s="44"/>
      <c r="C4393" s="46"/>
      <c r="D4393" s="7"/>
      <c r="E4393" s="7"/>
      <c r="F4393" s="7"/>
      <c r="G4393" s="7"/>
    </row>
    <row r="4394" spans="1:7" x14ac:dyDescent="0.35">
      <c r="A4394" s="43"/>
      <c r="B4394" s="44"/>
      <c r="C4394" s="46"/>
      <c r="D4394" s="7"/>
      <c r="E4394" s="7"/>
      <c r="F4394" s="7"/>
      <c r="G4394" s="7"/>
    </row>
    <row r="4395" spans="1:7" x14ac:dyDescent="0.35">
      <c r="A4395" s="43"/>
      <c r="B4395" s="44"/>
      <c r="C4395" s="46"/>
      <c r="D4395" s="7"/>
      <c r="E4395" s="7"/>
      <c r="F4395" s="7"/>
      <c r="G4395" s="7"/>
    </row>
    <row r="4396" spans="1:7" x14ac:dyDescent="0.35">
      <c r="A4396" s="43"/>
      <c r="B4396" s="44"/>
      <c r="C4396" s="46"/>
      <c r="D4396" s="7"/>
      <c r="E4396" s="7"/>
      <c r="F4396" s="7"/>
      <c r="G4396" s="7"/>
    </row>
    <row r="4397" spans="1:7" x14ac:dyDescent="0.35">
      <c r="A4397" s="43"/>
      <c r="B4397" s="44"/>
      <c r="C4397" s="46"/>
      <c r="D4397" s="7"/>
      <c r="E4397" s="7"/>
      <c r="F4397" s="7"/>
      <c r="G4397" s="7"/>
    </row>
    <row r="4398" spans="1:7" x14ac:dyDescent="0.35">
      <c r="A4398" s="43"/>
      <c r="B4398" s="44"/>
      <c r="C4398" s="46"/>
      <c r="D4398" s="7"/>
      <c r="E4398" s="7"/>
      <c r="F4398" s="7"/>
      <c r="G4398" s="7"/>
    </row>
    <row r="4399" spans="1:7" x14ac:dyDescent="0.35">
      <c r="A4399" s="43"/>
      <c r="B4399" s="44"/>
      <c r="C4399" s="46"/>
      <c r="D4399" s="7"/>
      <c r="E4399" s="7"/>
      <c r="F4399" s="7"/>
      <c r="G4399" s="7"/>
    </row>
    <row r="4400" spans="1:7" x14ac:dyDescent="0.35">
      <c r="A4400" s="43"/>
      <c r="B4400" s="44"/>
      <c r="C4400" s="46"/>
      <c r="D4400" s="7"/>
      <c r="E4400" s="7"/>
      <c r="F4400" s="7"/>
      <c r="G4400" s="7"/>
    </row>
    <row r="4401" spans="1:7" x14ac:dyDescent="0.35">
      <c r="A4401" s="43"/>
      <c r="B4401" s="44"/>
      <c r="C4401" s="46"/>
      <c r="D4401" s="7"/>
      <c r="E4401" s="7"/>
      <c r="F4401" s="7"/>
      <c r="G4401" s="7"/>
    </row>
    <row r="4402" spans="1:7" x14ac:dyDescent="0.35">
      <c r="A4402" s="43"/>
      <c r="B4402" s="44"/>
      <c r="C4402" s="46"/>
      <c r="D4402" s="7"/>
      <c r="E4402" s="7"/>
      <c r="F4402" s="7"/>
      <c r="G4402" s="7"/>
    </row>
    <row r="4403" spans="1:7" x14ac:dyDescent="0.35">
      <c r="A4403" s="43"/>
      <c r="B4403" s="44"/>
      <c r="C4403" s="46"/>
      <c r="D4403" s="7"/>
      <c r="E4403" s="7"/>
      <c r="F4403" s="7"/>
      <c r="G4403" s="7"/>
    </row>
    <row r="4404" spans="1:7" x14ac:dyDescent="0.35">
      <c r="A4404" s="43"/>
      <c r="B4404" s="44"/>
      <c r="C4404" s="46"/>
      <c r="D4404" s="7"/>
      <c r="E4404" s="7"/>
      <c r="F4404" s="7"/>
      <c r="G4404" s="7"/>
    </row>
    <row r="4405" spans="1:7" x14ac:dyDescent="0.35">
      <c r="A4405" s="43"/>
      <c r="B4405" s="44"/>
      <c r="C4405" s="46"/>
      <c r="D4405" s="7"/>
      <c r="E4405" s="7"/>
      <c r="F4405" s="7"/>
      <c r="G4405" s="7"/>
    </row>
    <row r="4406" spans="1:7" x14ac:dyDescent="0.35">
      <c r="A4406" s="43"/>
      <c r="B4406" s="44"/>
      <c r="C4406" s="46"/>
      <c r="D4406" s="7"/>
      <c r="E4406" s="7"/>
      <c r="F4406" s="7"/>
      <c r="G4406" s="7"/>
    </row>
    <row r="4407" spans="1:7" x14ac:dyDescent="0.35">
      <c r="A4407" s="43"/>
      <c r="B4407" s="44"/>
      <c r="C4407" s="46"/>
      <c r="D4407" s="7"/>
      <c r="E4407" s="7"/>
      <c r="F4407" s="7"/>
      <c r="G4407" s="7"/>
    </row>
    <row r="4408" spans="1:7" x14ac:dyDescent="0.35">
      <c r="A4408" s="43"/>
      <c r="B4408" s="44"/>
      <c r="C4408" s="46"/>
      <c r="D4408" s="7"/>
      <c r="E4408" s="7"/>
      <c r="F4408" s="7"/>
      <c r="G4408" s="7"/>
    </row>
    <row r="4409" spans="1:7" x14ac:dyDescent="0.35">
      <c r="A4409" s="43"/>
      <c r="B4409" s="44"/>
      <c r="C4409" s="46"/>
      <c r="D4409" s="7"/>
      <c r="E4409" s="7"/>
      <c r="F4409" s="7"/>
      <c r="G4409" s="7"/>
    </row>
    <row r="4410" spans="1:7" x14ac:dyDescent="0.35">
      <c r="A4410" s="43"/>
      <c r="B4410" s="44"/>
      <c r="C4410" s="46"/>
      <c r="D4410" s="7"/>
      <c r="E4410" s="7"/>
      <c r="F4410" s="7"/>
      <c r="G4410" s="7"/>
    </row>
    <row r="4411" spans="1:7" x14ac:dyDescent="0.35">
      <c r="A4411" s="43"/>
      <c r="B4411" s="44"/>
      <c r="C4411" s="46"/>
      <c r="D4411" s="7"/>
      <c r="E4411" s="7"/>
      <c r="F4411" s="7"/>
      <c r="G4411" s="7"/>
    </row>
    <row r="4412" spans="1:7" x14ac:dyDescent="0.35">
      <c r="A4412" s="43"/>
      <c r="B4412" s="44"/>
      <c r="C4412" s="46"/>
      <c r="D4412" s="7"/>
      <c r="E4412" s="7"/>
      <c r="F4412" s="7"/>
      <c r="G4412" s="7"/>
    </row>
    <row r="4413" spans="1:7" x14ac:dyDescent="0.35">
      <c r="A4413" s="43"/>
      <c r="B4413" s="44"/>
      <c r="C4413" s="46"/>
      <c r="D4413" s="7"/>
      <c r="E4413" s="7"/>
      <c r="F4413" s="7"/>
      <c r="G4413" s="7"/>
    </row>
    <row r="4414" spans="1:7" x14ac:dyDescent="0.35">
      <c r="A4414" s="43"/>
      <c r="B4414" s="44"/>
      <c r="C4414" s="46"/>
      <c r="D4414" s="7"/>
      <c r="E4414" s="7"/>
      <c r="F4414" s="7"/>
      <c r="G4414" s="7"/>
    </row>
    <row r="4415" spans="1:7" x14ac:dyDescent="0.35">
      <c r="A4415" s="43"/>
      <c r="B4415" s="44"/>
      <c r="C4415" s="46"/>
      <c r="D4415" s="7"/>
      <c r="E4415" s="7"/>
      <c r="F4415" s="7"/>
      <c r="G4415" s="7"/>
    </row>
    <row r="4416" spans="1:7" x14ac:dyDescent="0.35">
      <c r="A4416" s="43"/>
      <c r="B4416" s="44"/>
      <c r="C4416" s="46"/>
      <c r="D4416" s="7"/>
      <c r="E4416" s="7"/>
      <c r="F4416" s="7"/>
      <c r="G4416" s="7"/>
    </row>
    <row r="4417" spans="1:7" x14ac:dyDescent="0.35">
      <c r="A4417" s="43"/>
      <c r="B4417" s="44"/>
      <c r="C4417" s="46"/>
      <c r="D4417" s="7"/>
      <c r="E4417" s="7"/>
      <c r="F4417" s="7"/>
      <c r="G4417" s="7"/>
    </row>
    <row r="4418" spans="1:7" x14ac:dyDescent="0.35">
      <c r="A4418" s="43"/>
      <c r="B4418" s="44"/>
      <c r="C4418" s="46"/>
      <c r="D4418" s="7"/>
      <c r="E4418" s="7"/>
      <c r="F4418" s="7"/>
      <c r="G4418" s="7"/>
    </row>
    <row r="4419" spans="1:7" x14ac:dyDescent="0.35">
      <c r="A4419" s="43"/>
      <c r="B4419" s="44"/>
      <c r="C4419" s="46"/>
      <c r="D4419" s="7"/>
      <c r="E4419" s="7"/>
      <c r="F4419" s="7"/>
      <c r="G4419" s="7"/>
    </row>
    <row r="4420" spans="1:7" x14ac:dyDescent="0.35">
      <c r="A4420" s="43"/>
      <c r="B4420" s="44"/>
      <c r="C4420" s="46"/>
      <c r="D4420" s="7"/>
      <c r="E4420" s="7"/>
      <c r="F4420" s="7"/>
      <c r="G4420" s="7"/>
    </row>
    <row r="4421" spans="1:7" x14ac:dyDescent="0.35">
      <c r="A4421" s="43"/>
      <c r="B4421" s="44"/>
      <c r="C4421" s="46"/>
      <c r="D4421" s="7"/>
      <c r="E4421" s="7"/>
      <c r="F4421" s="7"/>
      <c r="G4421" s="7"/>
    </row>
    <row r="4422" spans="1:7" x14ac:dyDescent="0.35">
      <c r="A4422" s="43"/>
      <c r="B4422" s="44"/>
      <c r="C4422" s="46"/>
      <c r="D4422" s="7"/>
      <c r="E4422" s="7"/>
      <c r="F4422" s="7"/>
      <c r="G4422" s="7"/>
    </row>
    <row r="4423" spans="1:7" x14ac:dyDescent="0.35">
      <c r="A4423" s="43"/>
      <c r="B4423" s="44"/>
      <c r="C4423" s="46"/>
      <c r="D4423" s="7"/>
      <c r="E4423" s="7"/>
      <c r="F4423" s="7"/>
      <c r="G4423" s="7"/>
    </row>
    <row r="4424" spans="1:7" x14ac:dyDescent="0.35">
      <c r="A4424" s="43"/>
      <c r="B4424" s="44"/>
      <c r="C4424" s="46"/>
      <c r="D4424" s="7"/>
      <c r="E4424" s="7"/>
      <c r="F4424" s="7"/>
      <c r="G4424" s="7"/>
    </row>
    <row r="4425" spans="1:7" x14ac:dyDescent="0.35">
      <c r="A4425" s="43"/>
      <c r="B4425" s="44"/>
      <c r="C4425" s="46"/>
      <c r="D4425" s="7"/>
      <c r="E4425" s="7"/>
      <c r="F4425" s="7"/>
      <c r="G4425" s="7"/>
    </row>
    <row r="4426" spans="1:7" x14ac:dyDescent="0.35">
      <c r="A4426" s="43"/>
      <c r="B4426" s="44"/>
      <c r="C4426" s="46"/>
      <c r="D4426" s="7"/>
      <c r="E4426" s="7"/>
      <c r="F4426" s="7"/>
      <c r="G4426" s="7"/>
    </row>
    <row r="4427" spans="1:7" x14ac:dyDescent="0.35">
      <c r="A4427" s="43"/>
      <c r="B4427" s="44"/>
      <c r="C4427" s="46"/>
      <c r="D4427" s="7"/>
      <c r="E4427" s="7"/>
      <c r="F4427" s="7"/>
      <c r="G4427" s="7"/>
    </row>
    <row r="4428" spans="1:7" x14ac:dyDescent="0.35">
      <c r="A4428" s="43"/>
      <c r="B4428" s="44"/>
      <c r="C4428" s="46"/>
      <c r="D4428" s="7"/>
      <c r="E4428" s="7"/>
      <c r="F4428" s="7"/>
      <c r="G4428" s="7"/>
    </row>
    <row r="4429" spans="1:7" x14ac:dyDescent="0.35">
      <c r="A4429" s="43"/>
      <c r="B4429" s="44"/>
      <c r="C4429" s="46"/>
      <c r="D4429" s="7"/>
      <c r="E4429" s="7"/>
      <c r="F4429" s="7"/>
      <c r="G4429" s="7"/>
    </row>
    <row r="4430" spans="1:7" x14ac:dyDescent="0.35">
      <c r="A4430" s="43"/>
      <c r="B4430" s="44"/>
      <c r="C4430" s="46"/>
      <c r="D4430" s="7"/>
      <c r="E4430" s="7"/>
      <c r="F4430" s="7"/>
      <c r="G4430" s="7"/>
    </row>
    <row r="4431" spans="1:7" x14ac:dyDescent="0.35">
      <c r="A4431" s="43"/>
      <c r="B4431" s="44"/>
      <c r="C4431" s="46"/>
      <c r="D4431" s="7"/>
      <c r="E4431" s="7"/>
      <c r="F4431" s="7"/>
      <c r="G4431" s="7"/>
    </row>
    <row r="4432" spans="1:7" x14ac:dyDescent="0.35">
      <c r="A4432" s="43"/>
      <c r="B4432" s="44"/>
      <c r="C4432" s="46"/>
      <c r="D4432" s="7"/>
      <c r="E4432" s="7"/>
      <c r="F4432" s="7"/>
      <c r="G4432" s="7"/>
    </row>
    <row r="4433" spans="1:7" x14ac:dyDescent="0.35">
      <c r="A4433" s="43"/>
      <c r="B4433" s="44"/>
      <c r="C4433" s="46"/>
      <c r="D4433" s="7"/>
      <c r="E4433" s="7"/>
      <c r="F4433" s="7"/>
      <c r="G4433" s="7"/>
    </row>
    <row r="4434" spans="1:7" x14ac:dyDescent="0.35">
      <c r="A4434" s="43"/>
      <c r="B4434" s="44"/>
      <c r="C4434" s="46"/>
      <c r="D4434" s="7"/>
      <c r="E4434" s="7"/>
      <c r="F4434" s="7"/>
      <c r="G4434" s="7"/>
    </row>
    <row r="4435" spans="1:7" x14ac:dyDescent="0.35">
      <c r="A4435" s="43"/>
      <c r="B4435" s="44"/>
      <c r="C4435" s="46"/>
      <c r="D4435" s="7"/>
      <c r="E4435" s="7"/>
      <c r="F4435" s="7"/>
      <c r="G4435" s="7"/>
    </row>
    <row r="4436" spans="1:7" x14ac:dyDescent="0.35">
      <c r="A4436" s="43"/>
      <c r="B4436" s="44"/>
      <c r="C4436" s="46"/>
      <c r="D4436" s="7"/>
      <c r="E4436" s="7"/>
      <c r="F4436" s="7"/>
      <c r="G4436" s="7"/>
    </row>
    <row r="4437" spans="1:7" x14ac:dyDescent="0.35">
      <c r="A4437" s="43"/>
      <c r="B4437" s="44"/>
      <c r="C4437" s="46"/>
      <c r="D4437" s="7"/>
      <c r="E4437" s="7"/>
      <c r="F4437" s="7"/>
      <c r="G4437" s="7"/>
    </row>
    <row r="4438" spans="1:7" x14ac:dyDescent="0.35">
      <c r="A4438" s="43"/>
      <c r="B4438" s="44"/>
      <c r="C4438" s="46"/>
      <c r="D4438" s="7"/>
      <c r="E4438" s="7"/>
      <c r="F4438" s="7"/>
      <c r="G4438" s="7"/>
    </row>
    <row r="4439" spans="1:7" x14ac:dyDescent="0.35">
      <c r="A4439" s="43"/>
      <c r="B4439" s="44"/>
      <c r="C4439" s="46"/>
      <c r="D4439" s="7"/>
      <c r="E4439" s="7"/>
      <c r="F4439" s="7"/>
      <c r="G4439" s="7"/>
    </row>
    <row r="4440" spans="1:7" x14ac:dyDescent="0.35">
      <c r="A4440" s="43"/>
      <c r="B4440" s="44"/>
      <c r="C4440" s="46"/>
      <c r="D4440" s="7"/>
      <c r="E4440" s="7"/>
      <c r="F4440" s="7"/>
      <c r="G4440" s="7"/>
    </row>
    <row r="4441" spans="1:7" x14ac:dyDescent="0.35">
      <c r="A4441" s="43"/>
      <c r="B4441" s="44"/>
      <c r="C4441" s="46"/>
      <c r="D4441" s="7"/>
      <c r="E4441" s="7"/>
      <c r="F4441" s="7"/>
      <c r="G4441" s="7"/>
    </row>
    <row r="4442" spans="1:7" x14ac:dyDescent="0.35">
      <c r="A4442" s="43"/>
      <c r="B4442" s="44"/>
      <c r="C4442" s="46"/>
      <c r="D4442" s="7"/>
      <c r="E4442" s="7"/>
      <c r="F4442" s="7"/>
      <c r="G4442" s="7"/>
    </row>
    <row r="4443" spans="1:7" x14ac:dyDescent="0.35">
      <c r="A4443" s="43"/>
      <c r="B4443" s="44"/>
      <c r="C4443" s="46"/>
      <c r="D4443" s="7"/>
      <c r="E4443" s="7"/>
      <c r="F4443" s="7"/>
      <c r="G4443" s="7"/>
    </row>
    <row r="4444" spans="1:7" x14ac:dyDescent="0.35">
      <c r="A4444" s="43"/>
      <c r="B4444" s="44"/>
      <c r="C4444" s="46"/>
      <c r="D4444" s="7"/>
      <c r="E4444" s="7"/>
      <c r="F4444" s="7"/>
      <c r="G4444" s="7"/>
    </row>
    <row r="4445" spans="1:7" x14ac:dyDescent="0.35">
      <c r="A4445" s="43"/>
      <c r="B4445" s="44"/>
      <c r="C4445" s="46"/>
      <c r="D4445" s="7"/>
      <c r="E4445" s="7"/>
      <c r="F4445" s="7"/>
      <c r="G4445" s="7"/>
    </row>
    <row r="4446" spans="1:7" x14ac:dyDescent="0.35">
      <c r="A4446" s="43"/>
      <c r="B4446" s="44"/>
      <c r="C4446" s="46"/>
      <c r="D4446" s="7"/>
      <c r="E4446" s="7"/>
      <c r="F4446" s="7"/>
      <c r="G4446" s="7"/>
    </row>
    <row r="4447" spans="1:7" x14ac:dyDescent="0.35">
      <c r="A4447" s="43"/>
      <c r="B4447" s="44"/>
      <c r="C4447" s="46"/>
      <c r="D4447" s="7"/>
      <c r="E4447" s="7"/>
      <c r="F4447" s="7"/>
      <c r="G4447" s="7"/>
    </row>
    <row r="4448" spans="1:7" x14ac:dyDescent="0.35">
      <c r="A4448" s="43"/>
      <c r="B4448" s="44"/>
      <c r="C4448" s="46"/>
      <c r="D4448" s="7"/>
      <c r="E4448" s="7"/>
      <c r="F4448" s="7"/>
      <c r="G4448" s="7"/>
    </row>
    <row r="4449" spans="1:7" x14ac:dyDescent="0.35">
      <c r="A4449" s="43"/>
      <c r="B4449" s="44"/>
      <c r="C4449" s="46"/>
      <c r="D4449" s="7"/>
      <c r="E4449" s="7"/>
      <c r="F4449" s="7"/>
      <c r="G4449" s="7"/>
    </row>
    <row r="4450" spans="1:7" x14ac:dyDescent="0.35">
      <c r="A4450" s="43"/>
      <c r="B4450" s="44"/>
      <c r="C4450" s="46"/>
      <c r="D4450" s="7"/>
      <c r="E4450" s="7"/>
      <c r="F4450" s="7"/>
      <c r="G4450" s="7"/>
    </row>
    <row r="4451" spans="1:7" x14ac:dyDescent="0.35">
      <c r="A4451" s="43"/>
      <c r="B4451" s="44"/>
      <c r="C4451" s="46"/>
      <c r="D4451" s="7"/>
      <c r="E4451" s="7"/>
      <c r="F4451" s="7"/>
      <c r="G4451" s="7"/>
    </row>
    <row r="4452" spans="1:7" x14ac:dyDescent="0.35">
      <c r="A4452" s="43"/>
      <c r="B4452" s="44"/>
      <c r="C4452" s="46"/>
      <c r="D4452" s="7"/>
      <c r="E4452" s="7"/>
      <c r="F4452" s="7"/>
      <c r="G4452" s="7"/>
    </row>
    <row r="4453" spans="1:7" x14ac:dyDescent="0.35">
      <c r="A4453" s="43"/>
      <c r="B4453" s="44"/>
      <c r="C4453" s="46"/>
      <c r="D4453" s="7"/>
      <c r="E4453" s="7"/>
      <c r="F4453" s="7"/>
      <c r="G4453" s="7"/>
    </row>
    <row r="4454" spans="1:7" x14ac:dyDescent="0.35">
      <c r="A4454" s="43"/>
      <c r="B4454" s="44"/>
      <c r="C4454" s="46"/>
      <c r="D4454" s="7"/>
      <c r="E4454" s="7"/>
      <c r="F4454" s="7"/>
      <c r="G4454" s="7"/>
    </row>
    <row r="4455" spans="1:7" x14ac:dyDescent="0.35">
      <c r="A4455" s="43"/>
      <c r="B4455" s="44"/>
      <c r="C4455" s="46"/>
      <c r="D4455" s="7"/>
      <c r="E4455" s="7"/>
      <c r="F4455" s="7"/>
      <c r="G4455" s="7"/>
    </row>
    <row r="4456" spans="1:7" x14ac:dyDescent="0.35">
      <c r="A4456" s="43"/>
      <c r="B4456" s="44"/>
      <c r="C4456" s="46"/>
      <c r="D4456" s="7"/>
      <c r="E4456" s="7"/>
      <c r="F4456" s="7"/>
      <c r="G4456" s="7"/>
    </row>
    <row r="4457" spans="1:7" x14ac:dyDescent="0.35">
      <c r="A4457" s="43"/>
      <c r="B4457" s="44"/>
      <c r="C4457" s="46"/>
      <c r="D4457" s="7"/>
      <c r="E4457" s="7"/>
      <c r="F4457" s="7"/>
      <c r="G4457" s="7"/>
    </row>
    <row r="4458" spans="1:7" x14ac:dyDescent="0.35">
      <c r="A4458" s="43"/>
      <c r="B4458" s="44"/>
      <c r="C4458" s="46"/>
      <c r="D4458" s="7"/>
      <c r="E4458" s="7"/>
      <c r="F4458" s="7"/>
      <c r="G4458" s="7"/>
    </row>
    <row r="4459" spans="1:7" x14ac:dyDescent="0.35">
      <c r="A4459" s="43"/>
      <c r="B4459" s="44"/>
      <c r="C4459" s="46"/>
      <c r="D4459" s="7"/>
      <c r="E4459" s="7"/>
      <c r="F4459" s="7"/>
      <c r="G4459" s="7"/>
    </row>
    <row r="4460" spans="1:7" x14ac:dyDescent="0.35">
      <c r="A4460" s="43"/>
      <c r="B4460" s="44"/>
      <c r="C4460" s="46"/>
      <c r="D4460" s="7"/>
      <c r="E4460" s="7"/>
      <c r="F4460" s="7"/>
      <c r="G4460" s="7"/>
    </row>
    <row r="4461" spans="1:7" x14ac:dyDescent="0.35">
      <c r="A4461" s="43"/>
      <c r="B4461" s="44"/>
      <c r="C4461" s="46"/>
      <c r="D4461" s="7"/>
      <c r="E4461" s="7"/>
      <c r="F4461" s="7"/>
      <c r="G4461" s="7"/>
    </row>
    <row r="4462" spans="1:7" x14ac:dyDescent="0.35">
      <c r="A4462" s="43"/>
      <c r="B4462" s="44"/>
      <c r="C4462" s="46"/>
      <c r="D4462" s="7"/>
      <c r="E4462" s="7"/>
      <c r="F4462" s="7"/>
      <c r="G4462" s="7"/>
    </row>
    <row r="4463" spans="1:7" x14ac:dyDescent="0.35">
      <c r="A4463" s="43"/>
      <c r="B4463" s="44"/>
      <c r="C4463" s="46"/>
      <c r="D4463" s="7"/>
      <c r="E4463" s="7"/>
      <c r="F4463" s="7"/>
      <c r="G4463" s="7"/>
    </row>
    <row r="4464" spans="1:7" x14ac:dyDescent="0.35">
      <c r="A4464" s="43"/>
      <c r="B4464" s="44"/>
      <c r="C4464" s="46"/>
      <c r="D4464" s="7"/>
      <c r="E4464" s="7"/>
      <c r="F4464" s="7"/>
      <c r="G4464" s="7"/>
    </row>
    <row r="4465" spans="1:7" x14ac:dyDescent="0.35">
      <c r="A4465" s="43"/>
      <c r="B4465" s="44"/>
      <c r="C4465" s="46"/>
      <c r="D4465" s="7"/>
      <c r="E4465" s="7"/>
      <c r="F4465" s="7"/>
      <c r="G4465" s="7"/>
    </row>
    <row r="4466" spans="1:7" x14ac:dyDescent="0.35">
      <c r="A4466" s="43"/>
      <c r="B4466" s="44"/>
      <c r="C4466" s="46"/>
      <c r="D4466" s="7"/>
      <c r="E4466" s="7"/>
      <c r="F4466" s="7"/>
      <c r="G4466" s="7"/>
    </row>
    <row r="4467" spans="1:7" x14ac:dyDescent="0.35">
      <c r="A4467" s="43"/>
      <c r="B4467" s="44"/>
      <c r="C4467" s="46"/>
      <c r="D4467" s="7"/>
      <c r="E4467" s="7"/>
      <c r="F4467" s="7"/>
      <c r="G4467" s="7"/>
    </row>
    <row r="4468" spans="1:7" x14ac:dyDescent="0.35">
      <c r="A4468" s="43"/>
      <c r="B4468" s="44"/>
      <c r="C4468" s="46"/>
      <c r="D4468" s="7"/>
      <c r="E4468" s="7"/>
      <c r="F4468" s="7"/>
      <c r="G4468" s="7"/>
    </row>
    <row r="4469" spans="1:7" x14ac:dyDescent="0.35">
      <c r="A4469" s="43"/>
      <c r="B4469" s="44"/>
      <c r="C4469" s="46"/>
      <c r="D4469" s="7"/>
      <c r="E4469" s="7"/>
      <c r="F4469" s="7"/>
      <c r="G4469" s="7"/>
    </row>
    <row r="4470" spans="1:7" x14ac:dyDescent="0.35">
      <c r="A4470" s="43"/>
      <c r="B4470" s="44"/>
      <c r="C4470" s="46"/>
      <c r="D4470" s="7"/>
      <c r="E4470" s="7"/>
      <c r="F4470" s="7"/>
      <c r="G4470" s="7"/>
    </row>
    <row r="4471" spans="1:7" x14ac:dyDescent="0.35">
      <c r="A4471" s="43"/>
      <c r="B4471" s="44"/>
      <c r="C4471" s="46"/>
      <c r="D4471" s="7"/>
      <c r="E4471" s="7"/>
      <c r="F4471" s="7"/>
      <c r="G4471" s="7"/>
    </row>
    <row r="4472" spans="1:7" x14ac:dyDescent="0.35">
      <c r="A4472" s="43"/>
      <c r="B4472" s="44"/>
      <c r="C4472" s="46"/>
      <c r="D4472" s="7"/>
      <c r="E4472" s="7"/>
      <c r="F4472" s="7"/>
      <c r="G4472" s="7"/>
    </row>
    <row r="4473" spans="1:7" x14ac:dyDescent="0.35">
      <c r="A4473" s="43"/>
      <c r="B4473" s="44"/>
      <c r="C4473" s="46"/>
      <c r="D4473" s="7"/>
      <c r="E4473" s="7"/>
      <c r="F4473" s="7"/>
      <c r="G4473" s="7"/>
    </row>
    <row r="4474" spans="1:7" x14ac:dyDescent="0.35">
      <c r="A4474" s="43"/>
      <c r="B4474" s="44"/>
      <c r="C4474" s="46"/>
      <c r="D4474" s="7"/>
      <c r="E4474" s="7"/>
      <c r="F4474" s="7"/>
      <c r="G4474" s="7"/>
    </row>
    <row r="4475" spans="1:7" x14ac:dyDescent="0.35">
      <c r="A4475" s="43"/>
      <c r="B4475" s="44"/>
      <c r="C4475" s="46"/>
      <c r="D4475" s="7"/>
      <c r="E4475" s="7"/>
      <c r="F4475" s="7"/>
      <c r="G4475" s="7"/>
    </row>
    <row r="4476" spans="1:7" x14ac:dyDescent="0.35">
      <c r="A4476" s="43"/>
      <c r="B4476" s="44"/>
      <c r="C4476" s="46"/>
      <c r="D4476" s="7"/>
      <c r="E4476" s="7"/>
      <c r="F4476" s="7"/>
      <c r="G4476" s="7"/>
    </row>
    <row r="4477" spans="1:7" x14ac:dyDescent="0.35">
      <c r="A4477" s="43"/>
      <c r="B4477" s="44"/>
      <c r="C4477" s="46"/>
      <c r="D4477" s="7"/>
      <c r="E4477" s="7"/>
      <c r="F4477" s="7"/>
      <c r="G4477" s="7"/>
    </row>
    <row r="4478" spans="1:7" x14ac:dyDescent="0.35">
      <c r="A4478" s="43"/>
      <c r="B4478" s="44"/>
      <c r="C4478" s="46"/>
      <c r="D4478" s="7"/>
      <c r="E4478" s="7"/>
      <c r="F4478" s="7"/>
      <c r="G4478" s="7"/>
    </row>
    <row r="4479" spans="1:7" x14ac:dyDescent="0.35">
      <c r="A4479" s="43"/>
      <c r="B4479" s="44"/>
      <c r="C4479" s="46"/>
      <c r="D4479" s="7"/>
      <c r="E4479" s="7"/>
      <c r="F4479" s="7"/>
      <c r="G4479" s="7"/>
    </row>
    <row r="4480" spans="1:7" x14ac:dyDescent="0.35">
      <c r="A4480" s="43"/>
      <c r="B4480" s="44"/>
      <c r="C4480" s="46"/>
      <c r="D4480" s="7"/>
      <c r="E4480" s="7"/>
      <c r="F4480" s="7"/>
      <c r="G4480" s="7"/>
    </row>
    <row r="4481" spans="1:7" x14ac:dyDescent="0.35">
      <c r="A4481" s="43"/>
      <c r="B4481" s="44"/>
      <c r="C4481" s="46"/>
      <c r="D4481" s="7"/>
      <c r="E4481" s="7"/>
      <c r="F4481" s="7"/>
      <c r="G4481" s="7"/>
    </row>
    <row r="4482" spans="1:7" x14ac:dyDescent="0.35">
      <c r="A4482" s="43"/>
      <c r="B4482" s="44"/>
      <c r="C4482" s="46"/>
      <c r="D4482" s="7"/>
      <c r="E4482" s="7"/>
      <c r="F4482" s="7"/>
      <c r="G4482" s="7"/>
    </row>
    <row r="4483" spans="1:7" x14ac:dyDescent="0.35">
      <c r="A4483" s="43"/>
      <c r="B4483" s="44"/>
      <c r="C4483" s="46"/>
      <c r="D4483" s="7"/>
      <c r="E4483" s="7"/>
      <c r="F4483" s="7"/>
      <c r="G4483" s="7"/>
    </row>
    <row r="4484" spans="1:7" x14ac:dyDescent="0.35">
      <c r="A4484" s="43"/>
      <c r="B4484" s="44"/>
      <c r="C4484" s="46"/>
      <c r="D4484" s="7"/>
      <c r="E4484" s="7"/>
      <c r="F4484" s="7"/>
      <c r="G4484" s="7"/>
    </row>
    <row r="4485" spans="1:7" x14ac:dyDescent="0.35">
      <c r="A4485" s="43"/>
      <c r="B4485" s="44"/>
      <c r="C4485" s="46"/>
      <c r="D4485" s="7"/>
      <c r="E4485" s="7"/>
      <c r="F4485" s="7"/>
      <c r="G4485" s="7"/>
    </row>
    <row r="4486" spans="1:7" x14ac:dyDescent="0.35">
      <c r="A4486" s="43"/>
      <c r="B4486" s="44"/>
      <c r="C4486" s="46"/>
      <c r="D4486" s="7"/>
      <c r="E4486" s="7"/>
      <c r="F4486" s="7"/>
      <c r="G4486" s="7"/>
    </row>
    <row r="4487" spans="1:7" x14ac:dyDescent="0.35">
      <c r="A4487" s="43"/>
      <c r="B4487" s="44"/>
      <c r="C4487" s="46"/>
      <c r="D4487" s="7"/>
      <c r="E4487" s="7"/>
      <c r="F4487" s="7"/>
      <c r="G4487" s="7"/>
    </row>
    <row r="4488" spans="1:7" x14ac:dyDescent="0.35">
      <c r="A4488" s="43"/>
      <c r="B4488" s="44"/>
      <c r="C4488" s="46"/>
      <c r="D4488" s="7"/>
      <c r="E4488" s="7"/>
      <c r="F4488" s="7"/>
      <c r="G4488" s="7"/>
    </row>
    <row r="4489" spans="1:7" x14ac:dyDescent="0.35">
      <c r="A4489" s="43"/>
      <c r="B4489" s="44"/>
      <c r="C4489" s="46"/>
      <c r="D4489" s="7"/>
      <c r="E4489" s="7"/>
      <c r="F4489" s="7"/>
      <c r="G4489" s="7"/>
    </row>
    <row r="4490" spans="1:7" x14ac:dyDescent="0.35">
      <c r="A4490" s="43"/>
      <c r="B4490" s="44"/>
      <c r="C4490" s="46"/>
      <c r="D4490" s="7"/>
      <c r="E4490" s="7"/>
      <c r="F4490" s="7"/>
      <c r="G4490" s="7"/>
    </row>
    <row r="4491" spans="1:7" x14ac:dyDescent="0.35">
      <c r="A4491" s="43"/>
      <c r="B4491" s="44"/>
      <c r="C4491" s="46"/>
      <c r="D4491" s="7"/>
      <c r="E4491" s="7"/>
      <c r="F4491" s="7"/>
      <c r="G4491" s="7"/>
    </row>
    <row r="4492" spans="1:7" x14ac:dyDescent="0.35">
      <c r="A4492" s="43"/>
      <c r="B4492" s="44"/>
      <c r="C4492" s="46"/>
      <c r="D4492" s="7"/>
      <c r="E4492" s="7"/>
      <c r="F4492" s="7"/>
      <c r="G4492" s="7"/>
    </row>
    <row r="4493" spans="1:7" x14ac:dyDescent="0.35">
      <c r="A4493" s="43"/>
      <c r="B4493" s="44"/>
      <c r="C4493" s="46"/>
      <c r="D4493" s="7"/>
      <c r="E4493" s="7"/>
      <c r="F4493" s="7"/>
      <c r="G4493" s="7"/>
    </row>
    <row r="4494" spans="1:7" x14ac:dyDescent="0.35">
      <c r="A4494" s="43"/>
      <c r="B4494" s="44"/>
      <c r="C4494" s="46"/>
      <c r="D4494" s="7"/>
      <c r="E4494" s="7"/>
      <c r="F4494" s="7"/>
      <c r="G4494" s="7"/>
    </row>
    <row r="4495" spans="1:7" x14ac:dyDescent="0.35">
      <c r="A4495" s="43"/>
      <c r="B4495" s="44"/>
      <c r="C4495" s="46"/>
      <c r="D4495" s="7"/>
      <c r="E4495" s="7"/>
      <c r="F4495" s="7"/>
      <c r="G4495" s="7"/>
    </row>
    <row r="4496" spans="1:7" x14ac:dyDescent="0.35">
      <c r="A4496" s="43"/>
      <c r="B4496" s="44"/>
      <c r="C4496" s="46"/>
      <c r="D4496" s="7"/>
      <c r="E4496" s="7"/>
      <c r="F4496" s="7"/>
      <c r="G4496" s="7"/>
    </row>
    <row r="4497" spans="1:7" x14ac:dyDescent="0.35">
      <c r="A4497" s="43"/>
      <c r="B4497" s="44"/>
      <c r="C4497" s="46"/>
      <c r="D4497" s="7"/>
      <c r="E4497" s="7"/>
      <c r="F4497" s="7"/>
      <c r="G4497" s="7"/>
    </row>
    <row r="4498" spans="1:7" x14ac:dyDescent="0.35">
      <c r="A4498" s="43"/>
      <c r="B4498" s="44"/>
      <c r="C4498" s="46"/>
      <c r="D4498" s="7"/>
      <c r="E4498" s="7"/>
      <c r="F4498" s="7"/>
      <c r="G4498" s="7"/>
    </row>
    <row r="4499" spans="1:7" x14ac:dyDescent="0.35">
      <c r="A4499" s="43"/>
      <c r="B4499" s="44"/>
      <c r="C4499" s="46"/>
      <c r="D4499" s="7"/>
      <c r="E4499" s="7"/>
      <c r="F4499" s="7"/>
      <c r="G4499" s="7"/>
    </row>
    <row r="4500" spans="1:7" x14ac:dyDescent="0.35">
      <c r="A4500" s="43"/>
      <c r="B4500" s="44"/>
      <c r="C4500" s="46"/>
      <c r="D4500" s="7"/>
      <c r="E4500" s="7"/>
      <c r="F4500" s="7"/>
      <c r="G4500" s="7"/>
    </row>
    <row r="4501" spans="1:7" x14ac:dyDescent="0.35">
      <c r="A4501" s="43"/>
      <c r="B4501" s="44"/>
      <c r="C4501" s="46"/>
      <c r="D4501" s="7"/>
      <c r="E4501" s="7"/>
      <c r="F4501" s="7"/>
      <c r="G4501" s="7"/>
    </row>
    <row r="4502" spans="1:7" x14ac:dyDescent="0.35">
      <c r="A4502" s="43"/>
      <c r="B4502" s="44"/>
      <c r="C4502" s="46"/>
      <c r="D4502" s="7"/>
      <c r="E4502" s="7"/>
      <c r="F4502" s="7"/>
      <c r="G4502" s="7"/>
    </row>
    <row r="4503" spans="1:7" x14ac:dyDescent="0.35">
      <c r="A4503" s="43"/>
      <c r="B4503" s="44"/>
      <c r="C4503" s="46"/>
      <c r="D4503" s="7"/>
      <c r="E4503" s="7"/>
      <c r="F4503" s="7"/>
      <c r="G4503" s="7"/>
    </row>
    <row r="4504" spans="1:7" x14ac:dyDescent="0.35">
      <c r="A4504" s="43"/>
      <c r="B4504" s="44"/>
      <c r="C4504" s="46"/>
      <c r="D4504" s="7"/>
      <c r="E4504" s="7"/>
      <c r="F4504" s="7"/>
      <c r="G4504" s="7"/>
    </row>
    <row r="4505" spans="1:7" x14ac:dyDescent="0.35">
      <c r="A4505" s="43"/>
      <c r="B4505" s="44"/>
      <c r="C4505" s="46"/>
      <c r="D4505" s="7"/>
      <c r="E4505" s="7"/>
      <c r="F4505" s="7"/>
      <c r="G4505" s="7"/>
    </row>
    <row r="4506" spans="1:7" x14ac:dyDescent="0.35">
      <c r="A4506" s="43"/>
      <c r="B4506" s="44"/>
      <c r="C4506" s="46"/>
      <c r="D4506" s="7"/>
      <c r="E4506" s="7"/>
      <c r="F4506" s="7"/>
      <c r="G4506" s="7"/>
    </row>
    <row r="4507" spans="1:7" x14ac:dyDescent="0.35">
      <c r="A4507" s="43"/>
      <c r="B4507" s="44"/>
      <c r="C4507" s="46"/>
      <c r="D4507" s="7"/>
      <c r="E4507" s="7"/>
      <c r="F4507" s="7"/>
      <c r="G4507" s="7"/>
    </row>
    <row r="4508" spans="1:7" x14ac:dyDescent="0.35">
      <c r="A4508" s="43"/>
      <c r="B4508" s="44"/>
      <c r="C4508" s="46"/>
      <c r="D4508" s="7"/>
      <c r="E4508" s="7"/>
      <c r="F4508" s="7"/>
      <c r="G4508" s="7"/>
    </row>
    <row r="4509" spans="1:7" x14ac:dyDescent="0.35">
      <c r="A4509" s="43"/>
      <c r="B4509" s="44"/>
      <c r="C4509" s="46"/>
      <c r="D4509" s="7"/>
      <c r="E4509" s="7"/>
      <c r="F4509" s="7"/>
      <c r="G4509" s="7"/>
    </row>
    <row r="4510" spans="1:7" x14ac:dyDescent="0.35">
      <c r="A4510" s="43"/>
      <c r="B4510" s="44"/>
      <c r="C4510" s="46"/>
      <c r="D4510" s="7"/>
      <c r="E4510" s="7"/>
      <c r="F4510" s="7"/>
      <c r="G4510" s="7"/>
    </row>
    <row r="4511" spans="1:7" x14ac:dyDescent="0.35">
      <c r="A4511" s="43"/>
      <c r="B4511" s="44"/>
      <c r="C4511" s="46"/>
      <c r="D4511" s="7"/>
      <c r="E4511" s="7"/>
      <c r="F4511" s="7"/>
      <c r="G4511" s="7"/>
    </row>
    <row r="4512" spans="1:7" x14ac:dyDescent="0.35">
      <c r="A4512" s="43"/>
      <c r="B4512" s="44"/>
      <c r="C4512" s="46"/>
      <c r="D4512" s="7"/>
      <c r="E4512" s="7"/>
      <c r="F4512" s="7"/>
      <c r="G4512" s="7"/>
    </row>
    <row r="4513" spans="1:7" x14ac:dyDescent="0.35">
      <c r="A4513" s="43"/>
      <c r="B4513" s="44"/>
      <c r="C4513" s="46"/>
      <c r="D4513" s="7"/>
      <c r="E4513" s="7"/>
      <c r="F4513" s="7"/>
      <c r="G4513" s="7"/>
    </row>
    <row r="4514" spans="1:7" x14ac:dyDescent="0.35">
      <c r="A4514" s="43"/>
      <c r="B4514" s="44"/>
      <c r="C4514" s="46"/>
      <c r="D4514" s="7"/>
      <c r="E4514" s="7"/>
      <c r="F4514" s="7"/>
      <c r="G4514" s="7"/>
    </row>
    <row r="4515" spans="1:7" x14ac:dyDescent="0.35">
      <c r="A4515" s="43"/>
      <c r="B4515" s="44"/>
      <c r="C4515" s="46"/>
      <c r="D4515" s="7"/>
      <c r="E4515" s="7"/>
      <c r="F4515" s="7"/>
      <c r="G4515" s="7"/>
    </row>
    <row r="4516" spans="1:7" x14ac:dyDescent="0.35">
      <c r="A4516" s="43"/>
      <c r="B4516" s="44"/>
      <c r="C4516" s="46"/>
      <c r="D4516" s="7"/>
      <c r="E4516" s="7"/>
      <c r="F4516" s="7"/>
      <c r="G4516" s="7"/>
    </row>
    <row r="4517" spans="1:7" x14ac:dyDescent="0.35">
      <c r="A4517" s="43"/>
      <c r="B4517" s="44"/>
      <c r="C4517" s="46"/>
      <c r="D4517" s="7"/>
      <c r="E4517" s="7"/>
      <c r="F4517" s="7"/>
      <c r="G4517" s="7"/>
    </row>
    <row r="4518" spans="1:7" x14ac:dyDescent="0.35">
      <c r="A4518" s="43"/>
      <c r="B4518" s="44"/>
      <c r="C4518" s="46"/>
      <c r="D4518" s="7"/>
      <c r="E4518" s="7"/>
      <c r="F4518" s="7"/>
      <c r="G4518" s="7"/>
    </row>
    <row r="4519" spans="1:7" x14ac:dyDescent="0.35">
      <c r="A4519" s="43"/>
      <c r="B4519" s="44"/>
      <c r="C4519" s="46"/>
      <c r="D4519" s="7"/>
      <c r="E4519" s="7"/>
      <c r="F4519" s="7"/>
      <c r="G4519" s="7"/>
    </row>
    <row r="4520" spans="1:7" x14ac:dyDescent="0.35">
      <c r="A4520" s="43"/>
      <c r="B4520" s="44"/>
      <c r="C4520" s="46"/>
      <c r="D4520" s="7"/>
      <c r="E4520" s="7"/>
      <c r="F4520" s="7"/>
      <c r="G4520" s="7"/>
    </row>
    <row r="4521" spans="1:7" x14ac:dyDescent="0.35">
      <c r="A4521" s="43"/>
      <c r="B4521" s="44"/>
      <c r="C4521" s="46"/>
      <c r="D4521" s="7"/>
      <c r="E4521" s="7"/>
      <c r="F4521" s="7"/>
      <c r="G4521" s="7"/>
    </row>
    <row r="4522" spans="1:7" x14ac:dyDescent="0.35">
      <c r="A4522" s="43"/>
      <c r="B4522" s="44"/>
      <c r="C4522" s="46"/>
      <c r="D4522" s="7"/>
      <c r="E4522" s="7"/>
      <c r="F4522" s="7"/>
      <c r="G4522" s="7"/>
    </row>
    <row r="4523" spans="1:7" x14ac:dyDescent="0.35">
      <c r="A4523" s="43"/>
      <c r="B4523" s="44"/>
      <c r="C4523" s="46"/>
      <c r="D4523" s="7"/>
      <c r="E4523" s="7"/>
      <c r="F4523" s="7"/>
      <c r="G4523" s="7"/>
    </row>
    <row r="4524" spans="1:7" x14ac:dyDescent="0.35">
      <c r="A4524" s="43"/>
      <c r="B4524" s="44"/>
      <c r="C4524" s="46"/>
      <c r="D4524" s="7"/>
      <c r="E4524" s="7"/>
      <c r="F4524" s="7"/>
      <c r="G4524" s="7"/>
    </row>
    <row r="4525" spans="1:7" x14ac:dyDescent="0.35">
      <c r="A4525" s="43"/>
      <c r="B4525" s="44"/>
      <c r="C4525" s="46"/>
      <c r="D4525" s="7"/>
      <c r="E4525" s="7"/>
      <c r="F4525" s="7"/>
      <c r="G4525" s="7"/>
    </row>
    <row r="4526" spans="1:7" x14ac:dyDescent="0.35">
      <c r="A4526" s="43"/>
      <c r="B4526" s="44"/>
      <c r="C4526" s="46"/>
      <c r="D4526" s="7"/>
      <c r="E4526" s="7"/>
      <c r="F4526" s="7"/>
      <c r="G4526" s="7"/>
    </row>
    <row r="4527" spans="1:7" x14ac:dyDescent="0.35">
      <c r="A4527" s="43"/>
      <c r="B4527" s="44"/>
      <c r="C4527" s="46"/>
      <c r="D4527" s="7"/>
      <c r="E4527" s="7"/>
      <c r="F4527" s="7"/>
      <c r="G4527" s="7"/>
    </row>
    <row r="4528" spans="1:7" x14ac:dyDescent="0.35">
      <c r="A4528" s="43"/>
      <c r="B4528" s="44"/>
      <c r="C4528" s="46"/>
      <c r="D4528" s="7"/>
      <c r="E4528" s="7"/>
      <c r="F4528" s="7"/>
      <c r="G4528" s="7"/>
    </row>
    <row r="4529" spans="1:7" x14ac:dyDescent="0.35">
      <c r="A4529" s="43"/>
      <c r="B4529" s="44"/>
      <c r="C4529" s="46"/>
      <c r="D4529" s="7"/>
      <c r="E4529" s="7"/>
      <c r="F4529" s="7"/>
      <c r="G4529" s="7"/>
    </row>
    <row r="4530" spans="1:7" x14ac:dyDescent="0.35">
      <c r="A4530" s="43"/>
      <c r="B4530" s="44"/>
      <c r="C4530" s="46"/>
      <c r="D4530" s="7"/>
      <c r="E4530" s="7"/>
      <c r="F4530" s="7"/>
      <c r="G4530" s="7"/>
    </row>
    <row r="4531" spans="1:7" x14ac:dyDescent="0.35">
      <c r="A4531" s="43"/>
      <c r="B4531" s="44"/>
      <c r="C4531" s="46"/>
      <c r="D4531" s="7"/>
      <c r="E4531" s="7"/>
      <c r="F4531" s="7"/>
      <c r="G4531" s="7"/>
    </row>
    <row r="4532" spans="1:7" x14ac:dyDescent="0.35">
      <c r="A4532" s="43"/>
      <c r="B4532" s="44"/>
      <c r="C4532" s="46"/>
      <c r="D4532" s="7"/>
      <c r="E4532" s="7"/>
      <c r="F4532" s="7"/>
      <c r="G4532" s="7"/>
    </row>
    <row r="4533" spans="1:7" x14ac:dyDescent="0.35">
      <c r="A4533" s="43"/>
      <c r="B4533" s="44"/>
      <c r="C4533" s="46"/>
      <c r="D4533" s="7"/>
      <c r="E4533" s="7"/>
      <c r="F4533" s="7"/>
      <c r="G4533" s="7"/>
    </row>
    <row r="4534" spans="1:7" x14ac:dyDescent="0.35">
      <c r="A4534" s="43"/>
      <c r="B4534" s="44"/>
      <c r="C4534" s="46"/>
      <c r="D4534" s="7"/>
      <c r="E4534" s="7"/>
      <c r="F4534" s="7"/>
      <c r="G4534" s="7"/>
    </row>
    <row r="4535" spans="1:7" x14ac:dyDescent="0.35">
      <c r="A4535" s="43"/>
      <c r="B4535" s="44"/>
      <c r="C4535" s="46"/>
      <c r="D4535" s="7"/>
      <c r="E4535" s="7"/>
      <c r="F4535" s="7"/>
      <c r="G4535" s="7"/>
    </row>
    <row r="4536" spans="1:7" x14ac:dyDescent="0.35">
      <c r="A4536" s="43"/>
      <c r="B4536" s="44"/>
      <c r="C4536" s="46"/>
      <c r="D4536" s="7"/>
      <c r="E4536" s="7"/>
      <c r="F4536" s="7"/>
      <c r="G4536" s="7"/>
    </row>
    <row r="4537" spans="1:7" x14ac:dyDescent="0.35">
      <c r="A4537" s="43"/>
      <c r="B4537" s="44"/>
      <c r="C4537" s="46"/>
      <c r="D4537" s="7"/>
      <c r="E4537" s="7"/>
      <c r="F4537" s="7"/>
      <c r="G4537" s="7"/>
    </row>
    <row r="4538" spans="1:7" x14ac:dyDescent="0.35">
      <c r="A4538" s="43"/>
      <c r="B4538" s="44"/>
      <c r="C4538" s="46"/>
      <c r="D4538" s="7"/>
      <c r="E4538" s="7"/>
      <c r="F4538" s="7"/>
      <c r="G4538" s="7"/>
    </row>
    <row r="4539" spans="1:7" x14ac:dyDescent="0.35">
      <c r="A4539" s="43"/>
      <c r="B4539" s="44"/>
      <c r="C4539" s="46"/>
      <c r="D4539" s="7"/>
      <c r="E4539" s="7"/>
      <c r="F4539" s="7"/>
      <c r="G4539" s="7"/>
    </row>
    <row r="4540" spans="1:7" x14ac:dyDescent="0.35">
      <c r="A4540" s="43"/>
      <c r="B4540" s="44"/>
      <c r="C4540" s="46"/>
      <c r="D4540" s="7"/>
      <c r="E4540" s="7"/>
      <c r="F4540" s="7"/>
      <c r="G4540" s="7"/>
    </row>
    <row r="4541" spans="1:7" x14ac:dyDescent="0.35">
      <c r="A4541" s="43"/>
      <c r="B4541" s="44"/>
      <c r="C4541" s="46"/>
      <c r="D4541" s="7"/>
      <c r="E4541" s="7"/>
      <c r="F4541" s="7"/>
      <c r="G4541" s="7"/>
    </row>
    <row r="4542" spans="1:7" x14ac:dyDescent="0.35">
      <c r="A4542" s="43"/>
      <c r="B4542" s="44"/>
      <c r="C4542" s="46"/>
      <c r="D4542" s="7"/>
      <c r="E4542" s="7"/>
      <c r="F4542" s="7"/>
      <c r="G4542" s="7"/>
    </row>
    <row r="4543" spans="1:7" x14ac:dyDescent="0.35">
      <c r="A4543" s="43"/>
      <c r="B4543" s="44"/>
      <c r="C4543" s="46"/>
      <c r="D4543" s="7"/>
      <c r="E4543" s="7"/>
      <c r="F4543" s="7"/>
      <c r="G4543" s="7"/>
    </row>
    <row r="4544" spans="1:7" x14ac:dyDescent="0.35">
      <c r="A4544" s="43"/>
      <c r="B4544" s="44"/>
      <c r="C4544" s="46"/>
      <c r="D4544" s="7"/>
      <c r="E4544" s="7"/>
      <c r="F4544" s="7"/>
      <c r="G4544" s="7"/>
    </row>
    <row r="4545" spans="1:7" x14ac:dyDescent="0.35">
      <c r="A4545" s="43"/>
      <c r="B4545" s="44"/>
      <c r="C4545" s="46"/>
      <c r="D4545" s="7"/>
      <c r="E4545" s="7"/>
      <c r="F4545" s="7"/>
      <c r="G4545" s="7"/>
    </row>
    <row r="4546" spans="1:7" x14ac:dyDescent="0.35">
      <c r="A4546" s="43"/>
      <c r="B4546" s="44"/>
      <c r="C4546" s="46"/>
      <c r="D4546" s="7"/>
      <c r="E4546" s="7"/>
      <c r="F4546" s="7"/>
      <c r="G4546" s="7"/>
    </row>
    <row r="4547" spans="1:7" x14ac:dyDescent="0.35">
      <c r="A4547" s="43"/>
      <c r="B4547" s="44"/>
      <c r="C4547" s="46"/>
      <c r="D4547" s="7"/>
      <c r="E4547" s="7"/>
      <c r="F4547" s="7"/>
      <c r="G4547" s="7"/>
    </row>
    <row r="4548" spans="1:7" x14ac:dyDescent="0.35">
      <c r="A4548" s="43"/>
      <c r="B4548" s="44"/>
      <c r="C4548" s="46"/>
      <c r="D4548" s="7"/>
      <c r="E4548" s="7"/>
      <c r="F4548" s="7"/>
      <c r="G4548" s="7"/>
    </row>
    <row r="4549" spans="1:7" x14ac:dyDescent="0.35">
      <c r="A4549" s="43"/>
      <c r="B4549" s="44"/>
      <c r="C4549" s="46"/>
      <c r="D4549" s="7"/>
      <c r="E4549" s="7"/>
      <c r="F4549" s="7"/>
      <c r="G4549" s="7"/>
    </row>
    <row r="4550" spans="1:7" x14ac:dyDescent="0.35">
      <c r="A4550" s="43"/>
      <c r="B4550" s="44"/>
      <c r="C4550" s="46"/>
      <c r="D4550" s="7"/>
      <c r="E4550" s="7"/>
      <c r="F4550" s="7"/>
      <c r="G4550" s="7"/>
    </row>
    <row r="4551" spans="1:7" x14ac:dyDescent="0.35">
      <c r="A4551" s="43"/>
      <c r="B4551" s="44"/>
      <c r="C4551" s="46"/>
      <c r="D4551" s="7"/>
      <c r="E4551" s="7"/>
      <c r="F4551" s="7"/>
      <c r="G4551" s="7"/>
    </row>
    <row r="4552" spans="1:7" x14ac:dyDescent="0.35">
      <c r="A4552" s="43"/>
      <c r="B4552" s="44"/>
      <c r="C4552" s="46"/>
      <c r="D4552" s="7"/>
      <c r="E4552" s="7"/>
      <c r="F4552" s="7"/>
      <c r="G4552" s="7"/>
    </row>
    <row r="4553" spans="1:7" x14ac:dyDescent="0.35">
      <c r="A4553" s="43"/>
      <c r="B4553" s="44"/>
      <c r="C4553" s="46"/>
      <c r="D4553" s="7"/>
      <c r="E4553" s="7"/>
      <c r="F4553" s="7"/>
      <c r="G4553" s="7"/>
    </row>
    <row r="4554" spans="1:7" x14ac:dyDescent="0.35">
      <c r="A4554" s="43"/>
      <c r="B4554" s="44"/>
      <c r="C4554" s="46"/>
      <c r="D4554" s="7"/>
      <c r="E4554" s="7"/>
      <c r="F4554" s="7"/>
      <c r="G4554" s="7"/>
    </row>
    <row r="4555" spans="1:7" x14ac:dyDescent="0.35">
      <c r="A4555" s="43"/>
      <c r="B4555" s="44"/>
      <c r="C4555" s="46"/>
      <c r="D4555" s="7"/>
      <c r="E4555" s="7"/>
      <c r="F4555" s="7"/>
      <c r="G4555" s="7"/>
    </row>
    <row r="4556" spans="1:7" x14ac:dyDescent="0.35">
      <c r="A4556" s="43"/>
      <c r="B4556" s="44"/>
      <c r="C4556" s="46"/>
      <c r="D4556" s="7"/>
      <c r="E4556" s="7"/>
      <c r="F4556" s="7"/>
      <c r="G4556" s="7"/>
    </row>
    <row r="4557" spans="1:7" x14ac:dyDescent="0.35">
      <c r="A4557" s="43"/>
      <c r="B4557" s="44"/>
      <c r="C4557" s="46"/>
      <c r="D4557" s="7"/>
      <c r="E4557" s="7"/>
      <c r="F4557" s="7"/>
      <c r="G4557" s="7"/>
    </row>
    <row r="4558" spans="1:7" x14ac:dyDescent="0.35">
      <c r="A4558" s="43"/>
      <c r="B4558" s="44"/>
      <c r="C4558" s="46"/>
      <c r="D4558" s="7"/>
      <c r="E4558" s="7"/>
      <c r="F4558" s="7"/>
      <c r="G4558" s="7"/>
    </row>
    <row r="4559" spans="1:7" x14ac:dyDescent="0.35">
      <c r="A4559" s="43"/>
      <c r="B4559" s="44"/>
      <c r="C4559" s="46"/>
      <c r="D4559" s="7"/>
      <c r="E4559" s="7"/>
      <c r="F4559" s="7"/>
      <c r="G4559" s="7"/>
    </row>
    <row r="4560" spans="1:7" x14ac:dyDescent="0.35">
      <c r="A4560" s="43"/>
      <c r="B4560" s="44"/>
      <c r="C4560" s="46"/>
      <c r="D4560" s="7"/>
      <c r="E4560" s="7"/>
      <c r="F4560" s="7"/>
      <c r="G4560" s="7"/>
    </row>
    <row r="4561" spans="1:7" x14ac:dyDescent="0.35">
      <c r="A4561" s="43"/>
      <c r="B4561" s="44"/>
      <c r="C4561" s="46"/>
      <c r="D4561" s="7"/>
      <c r="E4561" s="7"/>
      <c r="F4561" s="7"/>
      <c r="G4561" s="7"/>
    </row>
    <row r="4562" spans="1:7" x14ac:dyDescent="0.35">
      <c r="A4562" s="43"/>
      <c r="B4562" s="44"/>
      <c r="C4562" s="46"/>
      <c r="D4562" s="7"/>
      <c r="E4562" s="7"/>
      <c r="F4562" s="7"/>
      <c r="G4562" s="7"/>
    </row>
    <row r="4563" spans="1:7" x14ac:dyDescent="0.35">
      <c r="A4563" s="43"/>
      <c r="B4563" s="44"/>
      <c r="C4563" s="46"/>
      <c r="D4563" s="7"/>
      <c r="E4563" s="7"/>
      <c r="F4563" s="7"/>
      <c r="G4563" s="7"/>
    </row>
    <row r="4564" spans="1:7" x14ac:dyDescent="0.35">
      <c r="A4564" s="43"/>
      <c r="B4564" s="44"/>
      <c r="C4564" s="46"/>
      <c r="D4564" s="7"/>
      <c r="E4564" s="7"/>
      <c r="F4564" s="7"/>
      <c r="G4564" s="7"/>
    </row>
    <row r="4565" spans="1:7" x14ac:dyDescent="0.35">
      <c r="A4565" s="43"/>
      <c r="B4565" s="44"/>
      <c r="C4565" s="46"/>
      <c r="D4565" s="7"/>
      <c r="E4565" s="7"/>
      <c r="F4565" s="7"/>
      <c r="G4565" s="7"/>
    </row>
    <row r="4566" spans="1:7" x14ac:dyDescent="0.35">
      <c r="A4566" s="43"/>
      <c r="B4566" s="44"/>
      <c r="C4566" s="46"/>
      <c r="D4566" s="7"/>
      <c r="E4566" s="7"/>
      <c r="F4566" s="7"/>
      <c r="G4566" s="7"/>
    </row>
    <row r="4567" spans="1:7" x14ac:dyDescent="0.35">
      <c r="A4567" s="43"/>
      <c r="B4567" s="44"/>
      <c r="C4567" s="46"/>
      <c r="D4567" s="7"/>
      <c r="E4567" s="7"/>
      <c r="F4567" s="7"/>
      <c r="G4567" s="7"/>
    </row>
    <row r="4568" spans="1:7" x14ac:dyDescent="0.35">
      <c r="A4568" s="43"/>
      <c r="B4568" s="44"/>
      <c r="C4568" s="46"/>
      <c r="D4568" s="7"/>
      <c r="E4568" s="7"/>
      <c r="F4568" s="7"/>
      <c r="G4568" s="7"/>
    </row>
    <row r="4569" spans="1:7" x14ac:dyDescent="0.35">
      <c r="A4569" s="43"/>
      <c r="B4569" s="44"/>
      <c r="C4569" s="46"/>
      <c r="D4569" s="7"/>
      <c r="E4569" s="7"/>
      <c r="F4569" s="7"/>
      <c r="G4569" s="7"/>
    </row>
    <row r="4570" spans="1:7" x14ac:dyDescent="0.35">
      <c r="A4570" s="43"/>
      <c r="B4570" s="44"/>
      <c r="C4570" s="46"/>
      <c r="D4570" s="7"/>
      <c r="E4570" s="7"/>
      <c r="F4570" s="7"/>
      <c r="G4570" s="7"/>
    </row>
    <row r="4571" spans="1:7" x14ac:dyDescent="0.35">
      <c r="A4571" s="43"/>
      <c r="B4571" s="44"/>
      <c r="C4571" s="46"/>
      <c r="D4571" s="7"/>
      <c r="E4571" s="7"/>
      <c r="F4571" s="7"/>
      <c r="G4571" s="7"/>
    </row>
    <row r="4572" spans="1:7" x14ac:dyDescent="0.35">
      <c r="A4572" s="43"/>
      <c r="B4572" s="44"/>
      <c r="C4572" s="46"/>
      <c r="D4572" s="7"/>
      <c r="E4572" s="7"/>
      <c r="F4572" s="7"/>
      <c r="G4572" s="7"/>
    </row>
    <row r="4573" spans="1:7" x14ac:dyDescent="0.35">
      <c r="A4573" s="43"/>
      <c r="B4573" s="44"/>
      <c r="C4573" s="46"/>
      <c r="D4573" s="7"/>
      <c r="E4573" s="7"/>
      <c r="F4573" s="7"/>
      <c r="G4573" s="7"/>
    </row>
    <row r="4574" spans="1:7" x14ac:dyDescent="0.35">
      <c r="A4574" s="43"/>
      <c r="B4574" s="44"/>
      <c r="C4574" s="46"/>
      <c r="D4574" s="7"/>
      <c r="E4574" s="7"/>
      <c r="F4574" s="7"/>
      <c r="G4574" s="7"/>
    </row>
    <row r="4575" spans="1:7" x14ac:dyDescent="0.35">
      <c r="A4575" s="43"/>
      <c r="B4575" s="44"/>
      <c r="C4575" s="46"/>
      <c r="D4575" s="7"/>
      <c r="E4575" s="7"/>
      <c r="F4575" s="7"/>
      <c r="G4575" s="7"/>
    </row>
    <row r="4576" spans="1:7" x14ac:dyDescent="0.35">
      <c r="A4576" s="43"/>
      <c r="B4576" s="44"/>
      <c r="C4576" s="46"/>
      <c r="D4576" s="7"/>
      <c r="E4576" s="7"/>
      <c r="F4576" s="7"/>
      <c r="G4576" s="7"/>
    </row>
    <row r="4577" spans="1:7" x14ac:dyDescent="0.35">
      <c r="A4577" s="43"/>
      <c r="B4577" s="44"/>
      <c r="C4577" s="46"/>
      <c r="D4577" s="7"/>
      <c r="E4577" s="7"/>
      <c r="F4577" s="7"/>
      <c r="G4577" s="7"/>
    </row>
    <row r="4578" spans="1:7" x14ac:dyDescent="0.35">
      <c r="A4578" s="43"/>
      <c r="B4578" s="44"/>
      <c r="C4578" s="46"/>
      <c r="D4578" s="7"/>
      <c r="E4578" s="7"/>
      <c r="F4578" s="7"/>
      <c r="G4578" s="7"/>
    </row>
    <row r="4579" spans="1:7" x14ac:dyDescent="0.35">
      <c r="A4579" s="43"/>
      <c r="B4579" s="44"/>
      <c r="C4579" s="46"/>
      <c r="D4579" s="7"/>
      <c r="E4579" s="7"/>
      <c r="F4579" s="7"/>
      <c r="G4579" s="7"/>
    </row>
    <row r="4580" spans="1:7" x14ac:dyDescent="0.35">
      <c r="A4580" s="43"/>
      <c r="B4580" s="44"/>
      <c r="C4580" s="46"/>
      <c r="D4580" s="7"/>
      <c r="E4580" s="7"/>
      <c r="F4580" s="7"/>
      <c r="G4580" s="7"/>
    </row>
    <row r="4581" spans="1:7" x14ac:dyDescent="0.35">
      <c r="A4581" s="43"/>
      <c r="B4581" s="44"/>
      <c r="C4581" s="46"/>
      <c r="D4581" s="7"/>
      <c r="E4581" s="7"/>
      <c r="F4581" s="7"/>
      <c r="G4581" s="7"/>
    </row>
    <row r="4582" spans="1:7" x14ac:dyDescent="0.35">
      <c r="A4582" s="43"/>
      <c r="B4582" s="44"/>
      <c r="C4582" s="46"/>
      <c r="D4582" s="7"/>
      <c r="E4582" s="7"/>
      <c r="F4582" s="7"/>
      <c r="G4582" s="7"/>
    </row>
    <row r="4583" spans="1:7" x14ac:dyDescent="0.35">
      <c r="A4583" s="43"/>
      <c r="B4583" s="44"/>
      <c r="C4583" s="46"/>
      <c r="D4583" s="7"/>
      <c r="E4583" s="7"/>
      <c r="F4583" s="7"/>
      <c r="G4583" s="7"/>
    </row>
    <row r="4584" spans="1:7" x14ac:dyDescent="0.35">
      <c r="A4584" s="43"/>
      <c r="B4584" s="44"/>
      <c r="C4584" s="46"/>
      <c r="D4584" s="7"/>
      <c r="E4584" s="7"/>
      <c r="F4584" s="7"/>
      <c r="G4584" s="7"/>
    </row>
    <row r="4585" spans="1:7" x14ac:dyDescent="0.35">
      <c r="A4585" s="43"/>
      <c r="B4585" s="44"/>
      <c r="C4585" s="46"/>
      <c r="D4585" s="7"/>
      <c r="E4585" s="7"/>
      <c r="F4585" s="7"/>
      <c r="G4585" s="7"/>
    </row>
    <row r="4586" spans="1:7" x14ac:dyDescent="0.35">
      <c r="A4586" s="43"/>
      <c r="B4586" s="44"/>
      <c r="C4586" s="46"/>
      <c r="D4586" s="7"/>
      <c r="E4586" s="7"/>
      <c r="F4586" s="7"/>
      <c r="G4586" s="7"/>
    </row>
    <row r="4587" spans="1:7" x14ac:dyDescent="0.35">
      <c r="A4587" s="43"/>
      <c r="B4587" s="44"/>
      <c r="C4587" s="46"/>
      <c r="D4587" s="7"/>
      <c r="E4587" s="7"/>
      <c r="F4587" s="7"/>
      <c r="G4587" s="7"/>
    </row>
    <row r="4588" spans="1:7" x14ac:dyDescent="0.35">
      <c r="A4588" s="43"/>
      <c r="B4588" s="44"/>
      <c r="C4588" s="46"/>
      <c r="D4588" s="7"/>
      <c r="E4588" s="7"/>
      <c r="F4588" s="7"/>
      <c r="G4588" s="7"/>
    </row>
    <row r="4589" spans="1:7" x14ac:dyDescent="0.35">
      <c r="A4589" s="43"/>
      <c r="B4589" s="44"/>
      <c r="C4589" s="46"/>
      <c r="D4589" s="7"/>
      <c r="E4589" s="7"/>
      <c r="F4589" s="7"/>
      <c r="G4589" s="7"/>
    </row>
    <row r="4590" spans="1:7" x14ac:dyDescent="0.35">
      <c r="A4590" s="43"/>
      <c r="B4590" s="44"/>
      <c r="C4590" s="46"/>
      <c r="D4590" s="7"/>
      <c r="E4590" s="7"/>
      <c r="F4590" s="7"/>
      <c r="G4590" s="7"/>
    </row>
    <row r="4591" spans="1:7" x14ac:dyDescent="0.35">
      <c r="A4591" s="43"/>
      <c r="B4591" s="44"/>
      <c r="C4591" s="46"/>
      <c r="D4591" s="7"/>
      <c r="E4591" s="7"/>
      <c r="F4591" s="7"/>
      <c r="G4591" s="7"/>
    </row>
    <row r="4592" spans="1:7" x14ac:dyDescent="0.35">
      <c r="A4592" s="43"/>
      <c r="B4592" s="44"/>
      <c r="C4592" s="46"/>
      <c r="D4592" s="7"/>
      <c r="E4592" s="7"/>
      <c r="F4592" s="7"/>
      <c r="G4592" s="7"/>
    </row>
    <row r="4593" spans="1:7" x14ac:dyDescent="0.35">
      <c r="A4593" s="43"/>
      <c r="B4593" s="44"/>
      <c r="C4593" s="46"/>
      <c r="D4593" s="7"/>
      <c r="E4593" s="7"/>
      <c r="F4593" s="7"/>
      <c r="G4593" s="7"/>
    </row>
    <row r="4594" spans="1:7" x14ac:dyDescent="0.35">
      <c r="A4594" s="43"/>
      <c r="B4594" s="44"/>
      <c r="C4594" s="46"/>
      <c r="D4594" s="7"/>
      <c r="E4594" s="7"/>
      <c r="F4594" s="7"/>
      <c r="G4594" s="7"/>
    </row>
    <row r="4595" spans="1:7" x14ac:dyDescent="0.35">
      <c r="A4595" s="43"/>
      <c r="B4595" s="44"/>
      <c r="C4595" s="46"/>
      <c r="D4595" s="7"/>
      <c r="E4595" s="7"/>
      <c r="F4595" s="7"/>
      <c r="G4595" s="7"/>
    </row>
    <row r="4596" spans="1:7" x14ac:dyDescent="0.35">
      <c r="A4596" s="43"/>
      <c r="B4596" s="44"/>
      <c r="C4596" s="46"/>
      <c r="D4596" s="7"/>
      <c r="E4596" s="7"/>
      <c r="F4596" s="7"/>
      <c r="G4596" s="7"/>
    </row>
    <row r="4597" spans="1:7" x14ac:dyDescent="0.35">
      <c r="A4597" s="43"/>
      <c r="B4597" s="44"/>
      <c r="C4597" s="46"/>
      <c r="D4597" s="7"/>
      <c r="E4597" s="7"/>
      <c r="F4597" s="7"/>
      <c r="G4597" s="7"/>
    </row>
    <row r="4598" spans="1:7" x14ac:dyDescent="0.35">
      <c r="A4598" s="43"/>
      <c r="B4598" s="44"/>
      <c r="C4598" s="46"/>
      <c r="D4598" s="7"/>
      <c r="E4598" s="7"/>
      <c r="F4598" s="7"/>
      <c r="G4598" s="7"/>
    </row>
    <row r="4599" spans="1:7" x14ac:dyDescent="0.35">
      <c r="A4599" s="43"/>
      <c r="B4599" s="44"/>
      <c r="C4599" s="46"/>
      <c r="D4599" s="7"/>
      <c r="E4599" s="7"/>
      <c r="F4599" s="7"/>
      <c r="G4599" s="7"/>
    </row>
    <row r="4600" spans="1:7" x14ac:dyDescent="0.35">
      <c r="A4600" s="43"/>
      <c r="B4600" s="44"/>
      <c r="C4600" s="46"/>
      <c r="D4600" s="7"/>
      <c r="E4600" s="7"/>
      <c r="F4600" s="7"/>
      <c r="G4600" s="7"/>
    </row>
    <row r="4601" spans="1:7" x14ac:dyDescent="0.35">
      <c r="A4601" s="43"/>
      <c r="B4601" s="44"/>
      <c r="C4601" s="46"/>
      <c r="D4601" s="7"/>
      <c r="E4601" s="7"/>
      <c r="F4601" s="7"/>
      <c r="G4601" s="7"/>
    </row>
    <row r="4602" spans="1:7" x14ac:dyDescent="0.35">
      <c r="A4602" s="43"/>
      <c r="B4602" s="44"/>
      <c r="C4602" s="46"/>
      <c r="D4602" s="7"/>
      <c r="E4602" s="7"/>
      <c r="F4602" s="7"/>
      <c r="G4602" s="7"/>
    </row>
    <row r="4603" spans="1:7" x14ac:dyDescent="0.35">
      <c r="A4603" s="43"/>
      <c r="B4603" s="44"/>
      <c r="C4603" s="46"/>
      <c r="D4603" s="7"/>
      <c r="E4603" s="7"/>
      <c r="F4603" s="7"/>
      <c r="G4603" s="7"/>
    </row>
    <row r="4604" spans="1:7" x14ac:dyDescent="0.35">
      <c r="A4604" s="43"/>
      <c r="B4604" s="44"/>
      <c r="C4604" s="46"/>
      <c r="D4604" s="7"/>
      <c r="E4604" s="7"/>
      <c r="F4604" s="7"/>
      <c r="G4604" s="7"/>
    </row>
    <row r="4605" spans="1:7" x14ac:dyDescent="0.35">
      <c r="A4605" s="43"/>
      <c r="B4605" s="44"/>
      <c r="C4605" s="46"/>
      <c r="D4605" s="7"/>
      <c r="E4605" s="7"/>
      <c r="F4605" s="7"/>
      <c r="G4605" s="7"/>
    </row>
    <row r="4606" spans="1:7" x14ac:dyDescent="0.35">
      <c r="A4606" s="43"/>
      <c r="B4606" s="44"/>
      <c r="C4606" s="46"/>
      <c r="D4606" s="7"/>
      <c r="E4606" s="7"/>
      <c r="F4606" s="7"/>
      <c r="G4606" s="7"/>
    </row>
    <row r="4607" spans="1:7" x14ac:dyDescent="0.35">
      <c r="A4607" s="43"/>
      <c r="B4607" s="44"/>
      <c r="C4607" s="46"/>
      <c r="D4607" s="7"/>
      <c r="E4607" s="7"/>
      <c r="F4607" s="7"/>
      <c r="G4607" s="7"/>
    </row>
    <row r="4608" spans="1:7" x14ac:dyDescent="0.35">
      <c r="A4608" s="43"/>
      <c r="B4608" s="44"/>
      <c r="C4608" s="46"/>
      <c r="D4608" s="7"/>
      <c r="E4608" s="7"/>
      <c r="F4608" s="7"/>
      <c r="G4608" s="7"/>
    </row>
    <row r="4609" spans="1:7" x14ac:dyDescent="0.35">
      <c r="A4609" s="43"/>
      <c r="B4609" s="44"/>
      <c r="C4609" s="46"/>
      <c r="D4609" s="7"/>
      <c r="E4609" s="7"/>
      <c r="F4609" s="7"/>
      <c r="G4609" s="7"/>
    </row>
    <row r="4610" spans="1:7" x14ac:dyDescent="0.35">
      <c r="A4610" s="43"/>
      <c r="B4610" s="44"/>
      <c r="C4610" s="46"/>
      <c r="D4610" s="7"/>
      <c r="E4610" s="7"/>
      <c r="F4610" s="7"/>
      <c r="G4610" s="7"/>
    </row>
    <row r="4611" spans="1:7" x14ac:dyDescent="0.35">
      <c r="A4611" s="43"/>
      <c r="B4611" s="44"/>
      <c r="C4611" s="46"/>
      <c r="D4611" s="7"/>
      <c r="E4611" s="7"/>
      <c r="F4611" s="7"/>
      <c r="G4611" s="7"/>
    </row>
    <row r="4612" spans="1:7" x14ac:dyDescent="0.35">
      <c r="A4612" s="43"/>
      <c r="B4612" s="44"/>
      <c r="C4612" s="46"/>
      <c r="D4612" s="7"/>
      <c r="E4612" s="7"/>
      <c r="F4612" s="7"/>
      <c r="G4612" s="7"/>
    </row>
    <row r="4613" spans="1:7" x14ac:dyDescent="0.35">
      <c r="A4613" s="43"/>
      <c r="B4613" s="44"/>
      <c r="C4613" s="46"/>
      <c r="D4613" s="7"/>
      <c r="E4613" s="7"/>
      <c r="F4613" s="7"/>
      <c r="G4613" s="7"/>
    </row>
    <row r="4614" spans="1:7" x14ac:dyDescent="0.35">
      <c r="A4614" s="43"/>
      <c r="B4614" s="44"/>
      <c r="C4614" s="46"/>
      <c r="D4614" s="7"/>
      <c r="E4614" s="7"/>
      <c r="F4614" s="7"/>
      <c r="G4614" s="7"/>
    </row>
    <row r="4615" spans="1:7" x14ac:dyDescent="0.35">
      <c r="A4615" s="43"/>
      <c r="B4615" s="44"/>
      <c r="C4615" s="46"/>
      <c r="D4615" s="7"/>
      <c r="E4615" s="7"/>
      <c r="F4615" s="7"/>
      <c r="G4615" s="7"/>
    </row>
    <row r="4616" spans="1:7" x14ac:dyDescent="0.35">
      <c r="A4616" s="43"/>
      <c r="B4616" s="44"/>
      <c r="C4616" s="46"/>
      <c r="D4616" s="7"/>
      <c r="E4616" s="7"/>
      <c r="F4616" s="7"/>
      <c r="G4616" s="7"/>
    </row>
    <row r="4617" spans="1:7" x14ac:dyDescent="0.35">
      <c r="A4617" s="43"/>
      <c r="B4617" s="44"/>
      <c r="C4617" s="46"/>
      <c r="D4617" s="7"/>
      <c r="E4617" s="7"/>
      <c r="F4617" s="7"/>
      <c r="G4617" s="7"/>
    </row>
    <row r="4618" spans="1:7" x14ac:dyDescent="0.35">
      <c r="A4618" s="43"/>
      <c r="B4618" s="44"/>
      <c r="C4618" s="46"/>
      <c r="D4618" s="7"/>
      <c r="E4618" s="7"/>
      <c r="F4618" s="7"/>
      <c r="G4618" s="7"/>
    </row>
    <row r="4619" spans="1:7" x14ac:dyDescent="0.35">
      <c r="A4619" s="43"/>
      <c r="B4619" s="44"/>
      <c r="C4619" s="46"/>
      <c r="D4619" s="7"/>
      <c r="E4619" s="7"/>
      <c r="F4619" s="7"/>
      <c r="G4619" s="7"/>
    </row>
    <row r="4620" spans="1:7" x14ac:dyDescent="0.35">
      <c r="A4620" s="43"/>
      <c r="B4620" s="44"/>
      <c r="C4620" s="46"/>
      <c r="D4620" s="7"/>
      <c r="E4620" s="7"/>
      <c r="F4620" s="7"/>
      <c r="G4620" s="7"/>
    </row>
    <row r="4621" spans="1:7" x14ac:dyDescent="0.35">
      <c r="A4621" s="43"/>
      <c r="B4621" s="44"/>
      <c r="C4621" s="46"/>
      <c r="D4621" s="7"/>
      <c r="E4621" s="7"/>
      <c r="F4621" s="7"/>
      <c r="G4621" s="7"/>
    </row>
    <row r="4622" spans="1:7" x14ac:dyDescent="0.35">
      <c r="A4622" s="43"/>
      <c r="B4622" s="44"/>
      <c r="C4622" s="46"/>
      <c r="D4622" s="7"/>
      <c r="E4622" s="7"/>
      <c r="F4622" s="7"/>
      <c r="G4622" s="7"/>
    </row>
    <row r="4623" spans="1:7" x14ac:dyDescent="0.35">
      <c r="A4623" s="43"/>
      <c r="B4623" s="44"/>
      <c r="C4623" s="46"/>
      <c r="D4623" s="7"/>
      <c r="E4623" s="7"/>
      <c r="F4623" s="7"/>
      <c r="G4623" s="7"/>
    </row>
    <row r="4624" spans="1:7" x14ac:dyDescent="0.35">
      <c r="A4624" s="43"/>
      <c r="B4624" s="44"/>
      <c r="C4624" s="46"/>
      <c r="D4624" s="7"/>
      <c r="E4624" s="7"/>
      <c r="F4624" s="7"/>
      <c r="G4624" s="7"/>
    </row>
    <row r="4625" spans="1:7" x14ac:dyDescent="0.35">
      <c r="A4625" s="43"/>
      <c r="B4625" s="44"/>
      <c r="C4625" s="46"/>
      <c r="D4625" s="7"/>
      <c r="E4625" s="7"/>
      <c r="F4625" s="7"/>
      <c r="G4625" s="7"/>
    </row>
    <row r="4626" spans="1:7" x14ac:dyDescent="0.35">
      <c r="A4626" s="43"/>
      <c r="B4626" s="44"/>
      <c r="C4626" s="46"/>
      <c r="D4626" s="7"/>
      <c r="E4626" s="7"/>
      <c r="F4626" s="7"/>
      <c r="G4626" s="7"/>
    </row>
    <row r="4627" spans="1:7" x14ac:dyDescent="0.35">
      <c r="A4627" s="43"/>
      <c r="B4627" s="44"/>
      <c r="C4627" s="46"/>
      <c r="D4627" s="7"/>
      <c r="E4627" s="7"/>
      <c r="F4627" s="7"/>
      <c r="G4627" s="7"/>
    </row>
    <row r="4628" spans="1:7" x14ac:dyDescent="0.35">
      <c r="A4628" s="43"/>
      <c r="B4628" s="44"/>
      <c r="C4628" s="46"/>
      <c r="D4628" s="7"/>
      <c r="E4628" s="7"/>
      <c r="F4628" s="7"/>
      <c r="G4628" s="7"/>
    </row>
    <row r="4629" spans="1:7" x14ac:dyDescent="0.35">
      <c r="A4629" s="43"/>
      <c r="B4629" s="44"/>
      <c r="C4629" s="46"/>
      <c r="D4629" s="7"/>
      <c r="E4629" s="7"/>
      <c r="F4629" s="7"/>
      <c r="G4629" s="7"/>
    </row>
    <row r="4630" spans="1:7" x14ac:dyDescent="0.35">
      <c r="A4630" s="43"/>
      <c r="B4630" s="44"/>
      <c r="C4630" s="46"/>
      <c r="D4630" s="7"/>
      <c r="E4630" s="7"/>
      <c r="F4630" s="7"/>
      <c r="G4630" s="7"/>
    </row>
    <row r="4631" spans="1:7" x14ac:dyDescent="0.35">
      <c r="A4631" s="43"/>
      <c r="B4631" s="44"/>
      <c r="C4631" s="46"/>
      <c r="D4631" s="7"/>
      <c r="E4631" s="7"/>
      <c r="F4631" s="7"/>
      <c r="G4631" s="7"/>
    </row>
    <row r="4632" spans="1:7" x14ac:dyDescent="0.35">
      <c r="A4632" s="43"/>
      <c r="B4632" s="44"/>
      <c r="C4632" s="46"/>
      <c r="D4632" s="7"/>
      <c r="E4632" s="7"/>
      <c r="F4632" s="7"/>
      <c r="G4632" s="7"/>
    </row>
    <row r="4633" spans="1:7" x14ac:dyDescent="0.35">
      <c r="A4633" s="43"/>
      <c r="B4633" s="44"/>
      <c r="C4633" s="46"/>
      <c r="D4633" s="7"/>
      <c r="E4633" s="7"/>
      <c r="F4633" s="7"/>
      <c r="G4633" s="7"/>
    </row>
    <row r="4634" spans="1:7" x14ac:dyDescent="0.35">
      <c r="A4634" s="43"/>
      <c r="B4634" s="44"/>
      <c r="C4634" s="46"/>
      <c r="D4634" s="7"/>
      <c r="E4634" s="7"/>
      <c r="F4634" s="7"/>
      <c r="G4634" s="7"/>
    </row>
    <row r="4635" spans="1:7" x14ac:dyDescent="0.35">
      <c r="A4635" s="43"/>
      <c r="B4635" s="44"/>
      <c r="C4635" s="46"/>
      <c r="D4635" s="7"/>
      <c r="E4635" s="7"/>
      <c r="F4635" s="7"/>
      <c r="G4635" s="7"/>
    </row>
    <row r="4636" spans="1:7" x14ac:dyDescent="0.35">
      <c r="A4636" s="43"/>
      <c r="B4636" s="44"/>
      <c r="C4636" s="46"/>
      <c r="D4636" s="7"/>
      <c r="E4636" s="7"/>
      <c r="F4636" s="7"/>
      <c r="G4636" s="7"/>
    </row>
    <row r="4637" spans="1:7" x14ac:dyDescent="0.35">
      <c r="A4637" s="43"/>
      <c r="B4637" s="44"/>
      <c r="C4637" s="46"/>
      <c r="D4637" s="7"/>
      <c r="E4637" s="7"/>
      <c r="F4637" s="7"/>
      <c r="G4637" s="7"/>
    </row>
    <row r="4638" spans="1:7" x14ac:dyDescent="0.35">
      <c r="A4638" s="43"/>
      <c r="B4638" s="44"/>
      <c r="C4638" s="46"/>
      <c r="D4638" s="7"/>
      <c r="E4638" s="7"/>
      <c r="F4638" s="7"/>
      <c r="G4638" s="7"/>
    </row>
    <row r="4639" spans="1:7" x14ac:dyDescent="0.35">
      <c r="A4639" s="43"/>
      <c r="B4639" s="44"/>
      <c r="C4639" s="46"/>
      <c r="D4639" s="7"/>
      <c r="E4639" s="7"/>
      <c r="F4639" s="7"/>
      <c r="G4639" s="7"/>
    </row>
    <row r="4640" spans="1:7" x14ac:dyDescent="0.35">
      <c r="A4640" s="43"/>
      <c r="B4640" s="44"/>
      <c r="C4640" s="46"/>
      <c r="D4640" s="7"/>
      <c r="E4640" s="7"/>
      <c r="F4640" s="7"/>
      <c r="G4640" s="7"/>
    </row>
    <row r="4641" spans="1:7" x14ac:dyDescent="0.35">
      <c r="A4641" s="43"/>
      <c r="B4641" s="44"/>
      <c r="C4641" s="46"/>
      <c r="D4641" s="7"/>
      <c r="E4641" s="7"/>
      <c r="F4641" s="7"/>
      <c r="G4641" s="7"/>
    </row>
    <row r="4642" spans="1:7" x14ac:dyDescent="0.35">
      <c r="A4642" s="43"/>
      <c r="B4642" s="44"/>
      <c r="C4642" s="46"/>
      <c r="D4642" s="7"/>
      <c r="E4642" s="7"/>
      <c r="F4642" s="7"/>
      <c r="G4642" s="7"/>
    </row>
    <row r="4643" spans="1:7" x14ac:dyDescent="0.35">
      <c r="A4643" s="43"/>
      <c r="B4643" s="44"/>
      <c r="C4643" s="46"/>
      <c r="D4643" s="7"/>
      <c r="E4643" s="7"/>
      <c r="F4643" s="7"/>
      <c r="G4643" s="7"/>
    </row>
    <row r="4644" spans="1:7" x14ac:dyDescent="0.35">
      <c r="A4644" s="43"/>
      <c r="B4644" s="44"/>
      <c r="C4644" s="46"/>
      <c r="D4644" s="7"/>
      <c r="E4644" s="7"/>
      <c r="F4644" s="7"/>
      <c r="G4644" s="7"/>
    </row>
    <row r="4645" spans="1:7" x14ac:dyDescent="0.35">
      <c r="A4645" s="43"/>
      <c r="B4645" s="44"/>
      <c r="C4645" s="46"/>
      <c r="D4645" s="7"/>
      <c r="E4645" s="7"/>
      <c r="F4645" s="7"/>
      <c r="G4645" s="7"/>
    </row>
    <row r="4646" spans="1:7" x14ac:dyDescent="0.35">
      <c r="A4646" s="43"/>
      <c r="B4646" s="44"/>
      <c r="C4646" s="46"/>
      <c r="D4646" s="7"/>
      <c r="E4646" s="7"/>
      <c r="F4646" s="7"/>
      <c r="G4646" s="7"/>
    </row>
    <row r="4647" spans="1:7" x14ac:dyDescent="0.35">
      <c r="A4647" s="43"/>
      <c r="B4647" s="44"/>
      <c r="C4647" s="46"/>
      <c r="D4647" s="7"/>
      <c r="E4647" s="7"/>
      <c r="F4647" s="7"/>
      <c r="G4647" s="7"/>
    </row>
    <row r="4648" spans="1:7" x14ac:dyDescent="0.35">
      <c r="A4648" s="43"/>
      <c r="B4648" s="44"/>
      <c r="C4648" s="46"/>
      <c r="D4648" s="7"/>
      <c r="E4648" s="7"/>
      <c r="F4648" s="7"/>
      <c r="G4648" s="7"/>
    </row>
    <row r="4649" spans="1:7" x14ac:dyDescent="0.35">
      <c r="A4649" s="43"/>
      <c r="B4649" s="44"/>
      <c r="C4649" s="46"/>
      <c r="D4649" s="7"/>
      <c r="E4649" s="7"/>
      <c r="F4649" s="7"/>
      <c r="G4649" s="7"/>
    </row>
    <row r="4650" spans="1:7" x14ac:dyDescent="0.35">
      <c r="A4650" s="43"/>
      <c r="B4650" s="44"/>
      <c r="C4650" s="46"/>
      <c r="D4650" s="7"/>
      <c r="E4650" s="7"/>
      <c r="F4650" s="7"/>
      <c r="G4650" s="7"/>
    </row>
    <row r="4651" spans="1:7" x14ac:dyDescent="0.35">
      <c r="A4651" s="43"/>
      <c r="B4651" s="44"/>
      <c r="C4651" s="46"/>
      <c r="D4651" s="7"/>
      <c r="E4651" s="7"/>
      <c r="F4651" s="7"/>
      <c r="G4651" s="7"/>
    </row>
    <row r="4652" spans="1:7" x14ac:dyDescent="0.35">
      <c r="A4652" s="43"/>
      <c r="B4652" s="44"/>
      <c r="C4652" s="46"/>
      <c r="D4652" s="7"/>
      <c r="E4652" s="7"/>
      <c r="F4652" s="7"/>
      <c r="G4652" s="7"/>
    </row>
    <row r="4653" spans="1:7" x14ac:dyDescent="0.35">
      <c r="A4653" s="43"/>
      <c r="B4653" s="44"/>
      <c r="C4653" s="46"/>
      <c r="D4653" s="7"/>
      <c r="E4653" s="7"/>
      <c r="F4653" s="7"/>
      <c r="G4653" s="7"/>
    </row>
    <row r="4654" spans="1:7" x14ac:dyDescent="0.35">
      <c r="A4654" s="43"/>
      <c r="B4654" s="44"/>
      <c r="C4654" s="46"/>
      <c r="D4654" s="7"/>
      <c r="E4654" s="7"/>
      <c r="F4654" s="7"/>
      <c r="G4654" s="7"/>
    </row>
    <row r="4655" spans="1:7" x14ac:dyDescent="0.35">
      <c r="A4655" s="43"/>
      <c r="B4655" s="44"/>
      <c r="C4655" s="46"/>
      <c r="D4655" s="7"/>
      <c r="E4655" s="7"/>
      <c r="F4655" s="7"/>
      <c r="G4655" s="7"/>
    </row>
    <row r="4656" spans="1:7" x14ac:dyDescent="0.35">
      <c r="A4656" s="43"/>
      <c r="B4656" s="44"/>
      <c r="C4656" s="46"/>
      <c r="D4656" s="7"/>
      <c r="E4656" s="7"/>
      <c r="F4656" s="7"/>
      <c r="G4656" s="7"/>
    </row>
    <row r="4657" spans="1:7" x14ac:dyDescent="0.35">
      <c r="A4657" s="43"/>
      <c r="B4657" s="44"/>
      <c r="C4657" s="46"/>
      <c r="D4657" s="7"/>
      <c r="E4657" s="7"/>
      <c r="F4657" s="7"/>
      <c r="G4657" s="7"/>
    </row>
    <row r="4658" spans="1:7" x14ac:dyDescent="0.35">
      <c r="A4658" s="43"/>
      <c r="B4658" s="44"/>
      <c r="C4658" s="46"/>
      <c r="D4658" s="7"/>
      <c r="E4658" s="7"/>
      <c r="F4658" s="7"/>
      <c r="G4658" s="7"/>
    </row>
    <row r="4659" spans="1:7" x14ac:dyDescent="0.35">
      <c r="A4659" s="43"/>
      <c r="B4659" s="44"/>
      <c r="C4659" s="46"/>
      <c r="D4659" s="7"/>
      <c r="E4659" s="7"/>
      <c r="F4659" s="7"/>
      <c r="G4659" s="7"/>
    </row>
    <row r="4660" spans="1:7" x14ac:dyDescent="0.35">
      <c r="A4660" s="43"/>
      <c r="B4660" s="44"/>
      <c r="C4660" s="46"/>
      <c r="D4660" s="7"/>
      <c r="E4660" s="7"/>
      <c r="F4660" s="7"/>
      <c r="G4660" s="7"/>
    </row>
    <row r="4661" spans="1:7" x14ac:dyDescent="0.35">
      <c r="A4661" s="43"/>
      <c r="B4661" s="44"/>
      <c r="C4661" s="46"/>
      <c r="D4661" s="7"/>
      <c r="E4661" s="7"/>
      <c r="F4661" s="7"/>
      <c r="G4661" s="7"/>
    </row>
    <row r="4662" spans="1:7" x14ac:dyDescent="0.35">
      <c r="A4662" s="43"/>
      <c r="B4662" s="44"/>
      <c r="C4662" s="46"/>
      <c r="D4662" s="7"/>
      <c r="E4662" s="7"/>
      <c r="F4662" s="7"/>
      <c r="G4662" s="7"/>
    </row>
    <row r="4663" spans="1:7" x14ac:dyDescent="0.35">
      <c r="A4663" s="43"/>
      <c r="B4663" s="44"/>
      <c r="C4663" s="46"/>
      <c r="D4663" s="7"/>
      <c r="E4663" s="7"/>
      <c r="F4663" s="7"/>
      <c r="G4663" s="7"/>
    </row>
    <row r="4664" spans="1:7" x14ac:dyDescent="0.35">
      <c r="A4664" s="43"/>
      <c r="B4664" s="44"/>
      <c r="C4664" s="46"/>
      <c r="D4664" s="7"/>
      <c r="E4664" s="7"/>
      <c r="F4664" s="7"/>
      <c r="G4664" s="7"/>
    </row>
    <row r="4665" spans="1:7" x14ac:dyDescent="0.35">
      <c r="A4665" s="43"/>
      <c r="B4665" s="44"/>
      <c r="C4665" s="46"/>
      <c r="D4665" s="7"/>
      <c r="E4665" s="7"/>
      <c r="F4665" s="7"/>
      <c r="G4665" s="7"/>
    </row>
    <row r="4666" spans="1:7" x14ac:dyDescent="0.35">
      <c r="A4666" s="43"/>
      <c r="B4666" s="44"/>
      <c r="C4666" s="46"/>
      <c r="D4666" s="7"/>
      <c r="E4666" s="7"/>
      <c r="F4666" s="7"/>
      <c r="G4666" s="7"/>
    </row>
    <row r="4667" spans="1:7" x14ac:dyDescent="0.35">
      <c r="A4667" s="43"/>
      <c r="B4667" s="44"/>
      <c r="C4667" s="46"/>
      <c r="D4667" s="7"/>
      <c r="E4667" s="7"/>
      <c r="F4667" s="7"/>
      <c r="G4667" s="7"/>
    </row>
    <row r="4668" spans="1:7" x14ac:dyDescent="0.35">
      <c r="A4668" s="43"/>
      <c r="B4668" s="44"/>
      <c r="C4668" s="46"/>
      <c r="D4668" s="7"/>
      <c r="E4668" s="7"/>
      <c r="F4668" s="7"/>
      <c r="G4668" s="7"/>
    </row>
    <row r="4669" spans="1:7" x14ac:dyDescent="0.35">
      <c r="A4669" s="43"/>
      <c r="B4669" s="44"/>
      <c r="C4669" s="46"/>
      <c r="D4669" s="7"/>
      <c r="E4669" s="7"/>
      <c r="F4669" s="7"/>
      <c r="G4669" s="7"/>
    </row>
    <row r="4670" spans="1:7" x14ac:dyDescent="0.35">
      <c r="A4670" s="43"/>
      <c r="B4670" s="44"/>
      <c r="C4670" s="46"/>
      <c r="D4670" s="7"/>
      <c r="E4670" s="7"/>
      <c r="F4670" s="7"/>
      <c r="G4670" s="7"/>
    </row>
    <row r="4671" spans="1:7" x14ac:dyDescent="0.35">
      <c r="A4671" s="43"/>
      <c r="B4671" s="44"/>
      <c r="C4671" s="46"/>
      <c r="D4671" s="7"/>
      <c r="E4671" s="7"/>
      <c r="F4671" s="7"/>
      <c r="G4671" s="7"/>
    </row>
    <row r="4672" spans="1:7" x14ac:dyDescent="0.35">
      <c r="A4672" s="43"/>
      <c r="B4672" s="44"/>
      <c r="C4672" s="46"/>
      <c r="D4672" s="7"/>
      <c r="E4672" s="7"/>
      <c r="F4672" s="7"/>
      <c r="G4672" s="7"/>
    </row>
    <row r="4673" spans="1:7" x14ac:dyDescent="0.35">
      <c r="A4673" s="43"/>
      <c r="B4673" s="44"/>
      <c r="C4673" s="46"/>
      <c r="D4673" s="7"/>
      <c r="E4673" s="7"/>
      <c r="F4673" s="7"/>
      <c r="G4673" s="7"/>
    </row>
    <row r="4674" spans="1:7" x14ac:dyDescent="0.35">
      <c r="A4674" s="43"/>
      <c r="B4674" s="44"/>
      <c r="C4674" s="46"/>
      <c r="D4674" s="7"/>
      <c r="E4674" s="7"/>
      <c r="F4674" s="7"/>
      <c r="G4674" s="7"/>
    </row>
    <row r="4675" spans="1:7" x14ac:dyDescent="0.35">
      <c r="A4675" s="43"/>
      <c r="B4675" s="44"/>
      <c r="C4675" s="46"/>
      <c r="D4675" s="7"/>
      <c r="E4675" s="7"/>
      <c r="F4675" s="7"/>
      <c r="G4675" s="7"/>
    </row>
    <row r="4676" spans="1:7" x14ac:dyDescent="0.35">
      <c r="A4676" s="43"/>
      <c r="B4676" s="44"/>
      <c r="C4676" s="46"/>
      <c r="D4676" s="7"/>
      <c r="E4676" s="7"/>
      <c r="F4676" s="7"/>
      <c r="G4676" s="7"/>
    </row>
    <row r="4677" spans="1:7" x14ac:dyDescent="0.35">
      <c r="A4677" s="43"/>
      <c r="B4677" s="44"/>
      <c r="C4677" s="46"/>
      <c r="D4677" s="7"/>
      <c r="E4677" s="7"/>
      <c r="F4677" s="7"/>
      <c r="G4677" s="7"/>
    </row>
    <row r="4678" spans="1:7" x14ac:dyDescent="0.35">
      <c r="A4678" s="43"/>
      <c r="B4678" s="44"/>
      <c r="C4678" s="46"/>
      <c r="D4678" s="7"/>
      <c r="E4678" s="7"/>
      <c r="F4678" s="7"/>
      <c r="G4678" s="7"/>
    </row>
    <row r="4679" spans="1:7" x14ac:dyDescent="0.35">
      <c r="A4679" s="43"/>
      <c r="B4679" s="44"/>
      <c r="C4679" s="46"/>
      <c r="D4679" s="7"/>
      <c r="E4679" s="7"/>
      <c r="F4679" s="7"/>
      <c r="G4679" s="7"/>
    </row>
    <row r="4680" spans="1:7" x14ac:dyDescent="0.35">
      <c r="A4680" s="43"/>
      <c r="B4680" s="44"/>
      <c r="C4680" s="46"/>
      <c r="D4680" s="7"/>
      <c r="E4680" s="7"/>
      <c r="F4680" s="7"/>
      <c r="G4680" s="7"/>
    </row>
    <row r="4681" spans="1:7" x14ac:dyDescent="0.35">
      <c r="A4681" s="43"/>
      <c r="B4681" s="44"/>
      <c r="C4681" s="46"/>
      <c r="D4681" s="7"/>
      <c r="E4681" s="7"/>
      <c r="F4681" s="7"/>
      <c r="G4681" s="7"/>
    </row>
    <row r="4682" spans="1:7" x14ac:dyDescent="0.35">
      <c r="A4682" s="43"/>
      <c r="B4682" s="44"/>
      <c r="C4682" s="46"/>
      <c r="D4682" s="7"/>
      <c r="E4682" s="7"/>
      <c r="F4682" s="7"/>
      <c r="G4682" s="7"/>
    </row>
    <row r="4683" spans="1:7" x14ac:dyDescent="0.35">
      <c r="A4683" s="43"/>
      <c r="B4683" s="44"/>
      <c r="C4683" s="46"/>
      <c r="D4683" s="7"/>
      <c r="E4683" s="7"/>
      <c r="F4683" s="7"/>
      <c r="G4683" s="7"/>
    </row>
    <row r="4684" spans="1:7" x14ac:dyDescent="0.35">
      <c r="A4684" s="43"/>
      <c r="B4684" s="44"/>
      <c r="C4684" s="46"/>
      <c r="D4684" s="7"/>
      <c r="E4684" s="7"/>
      <c r="F4684" s="7"/>
      <c r="G4684" s="7"/>
    </row>
    <row r="4685" spans="1:7" x14ac:dyDescent="0.35">
      <c r="A4685" s="43"/>
      <c r="B4685" s="44"/>
      <c r="C4685" s="46"/>
      <c r="D4685" s="7"/>
      <c r="E4685" s="7"/>
      <c r="F4685" s="7"/>
      <c r="G4685" s="7"/>
    </row>
    <row r="4686" spans="1:7" x14ac:dyDescent="0.35">
      <c r="A4686" s="43"/>
      <c r="B4686" s="44"/>
      <c r="C4686" s="46"/>
      <c r="D4686" s="7"/>
      <c r="E4686" s="7"/>
      <c r="F4686" s="7"/>
      <c r="G4686" s="7"/>
    </row>
    <row r="4687" spans="1:7" x14ac:dyDescent="0.35">
      <c r="A4687" s="43"/>
      <c r="B4687" s="44"/>
      <c r="C4687" s="46"/>
      <c r="D4687" s="7"/>
      <c r="E4687" s="7"/>
      <c r="F4687" s="7"/>
      <c r="G4687" s="7"/>
    </row>
    <row r="4688" spans="1:7" x14ac:dyDescent="0.35">
      <c r="A4688" s="43"/>
      <c r="B4688" s="44"/>
      <c r="C4688" s="46"/>
      <c r="D4688" s="7"/>
      <c r="E4688" s="7"/>
      <c r="F4688" s="7"/>
      <c r="G4688" s="7"/>
    </row>
    <row r="4689" spans="1:7" x14ac:dyDescent="0.35">
      <c r="A4689" s="43"/>
      <c r="B4689" s="44"/>
      <c r="C4689" s="46"/>
      <c r="D4689" s="7"/>
      <c r="E4689" s="7"/>
      <c r="F4689" s="7"/>
      <c r="G4689" s="7"/>
    </row>
    <row r="4690" spans="1:7" x14ac:dyDescent="0.35">
      <c r="A4690" s="43"/>
      <c r="B4690" s="44"/>
      <c r="C4690" s="46"/>
      <c r="D4690" s="7"/>
      <c r="E4690" s="7"/>
      <c r="F4690" s="7"/>
      <c r="G4690" s="7"/>
    </row>
    <row r="4691" spans="1:7" x14ac:dyDescent="0.35">
      <c r="A4691" s="43"/>
      <c r="B4691" s="44"/>
      <c r="C4691" s="46"/>
      <c r="D4691" s="7"/>
      <c r="E4691" s="7"/>
      <c r="F4691" s="7"/>
      <c r="G4691" s="7"/>
    </row>
    <row r="4692" spans="1:7" x14ac:dyDescent="0.35">
      <c r="A4692" s="43"/>
      <c r="B4692" s="44"/>
      <c r="C4692" s="46"/>
      <c r="D4692" s="7"/>
      <c r="E4692" s="7"/>
      <c r="F4692" s="7"/>
      <c r="G4692" s="7"/>
    </row>
    <row r="4693" spans="1:7" x14ac:dyDescent="0.35">
      <c r="A4693" s="43"/>
      <c r="B4693" s="44"/>
      <c r="C4693" s="46"/>
      <c r="D4693" s="7"/>
      <c r="E4693" s="7"/>
      <c r="F4693" s="7"/>
      <c r="G4693" s="7"/>
    </row>
    <row r="4694" spans="1:7" x14ac:dyDescent="0.35">
      <c r="A4694" s="43"/>
      <c r="B4694" s="44"/>
      <c r="C4694" s="46"/>
      <c r="D4694" s="7"/>
      <c r="E4694" s="7"/>
      <c r="F4694" s="7"/>
      <c r="G4694" s="7"/>
    </row>
    <row r="4695" spans="1:7" x14ac:dyDescent="0.35">
      <c r="A4695" s="43"/>
      <c r="B4695" s="44"/>
      <c r="C4695" s="46"/>
      <c r="D4695" s="7"/>
      <c r="E4695" s="7"/>
      <c r="F4695" s="7"/>
      <c r="G4695" s="7"/>
    </row>
    <row r="4696" spans="1:7" x14ac:dyDescent="0.35">
      <c r="A4696" s="43"/>
      <c r="B4696" s="44"/>
      <c r="C4696" s="46"/>
      <c r="D4696" s="7"/>
      <c r="E4696" s="7"/>
      <c r="F4696" s="7"/>
      <c r="G4696" s="7"/>
    </row>
    <row r="4697" spans="1:7" x14ac:dyDescent="0.35">
      <c r="A4697" s="43"/>
      <c r="B4697" s="44"/>
      <c r="C4697" s="46"/>
      <c r="D4697" s="7"/>
      <c r="E4697" s="7"/>
      <c r="F4697" s="7"/>
      <c r="G4697" s="7"/>
    </row>
    <row r="4698" spans="1:7" x14ac:dyDescent="0.35">
      <c r="A4698" s="43"/>
      <c r="B4698" s="44"/>
      <c r="C4698" s="46"/>
      <c r="D4698" s="7"/>
      <c r="E4698" s="7"/>
      <c r="F4698" s="7"/>
      <c r="G4698" s="7"/>
    </row>
    <row r="4699" spans="1:7" x14ac:dyDescent="0.35">
      <c r="A4699" s="43"/>
      <c r="B4699" s="44"/>
      <c r="C4699" s="46"/>
      <c r="D4699" s="7"/>
      <c r="E4699" s="7"/>
      <c r="F4699" s="7"/>
      <c r="G4699" s="7"/>
    </row>
    <row r="4700" spans="1:7" x14ac:dyDescent="0.35">
      <c r="A4700" s="43"/>
      <c r="B4700" s="44"/>
      <c r="C4700" s="46"/>
      <c r="D4700" s="7"/>
      <c r="E4700" s="7"/>
      <c r="F4700" s="7"/>
      <c r="G4700" s="7"/>
    </row>
    <row r="4701" spans="1:7" x14ac:dyDescent="0.35">
      <c r="A4701" s="43"/>
      <c r="B4701" s="44"/>
      <c r="C4701" s="46"/>
      <c r="D4701" s="7"/>
      <c r="E4701" s="7"/>
      <c r="F4701" s="7"/>
      <c r="G4701" s="7"/>
    </row>
    <row r="4702" spans="1:7" x14ac:dyDescent="0.35">
      <c r="A4702" s="43"/>
      <c r="B4702" s="44"/>
      <c r="C4702" s="46"/>
      <c r="D4702" s="7"/>
      <c r="E4702" s="7"/>
      <c r="F4702" s="7"/>
      <c r="G4702" s="7"/>
    </row>
    <row r="4703" spans="1:7" x14ac:dyDescent="0.35">
      <c r="A4703" s="43"/>
      <c r="B4703" s="44"/>
      <c r="C4703" s="46"/>
      <c r="D4703" s="7"/>
      <c r="E4703" s="7"/>
      <c r="F4703" s="7"/>
      <c r="G4703" s="7"/>
    </row>
    <row r="4704" spans="1:7" x14ac:dyDescent="0.35">
      <c r="A4704" s="43"/>
      <c r="B4704" s="44"/>
      <c r="C4704" s="46"/>
      <c r="D4704" s="7"/>
      <c r="E4704" s="7"/>
      <c r="F4704" s="7"/>
      <c r="G4704" s="7"/>
    </row>
    <row r="4705" spans="1:7" x14ac:dyDescent="0.35">
      <c r="A4705" s="43"/>
      <c r="B4705" s="44"/>
      <c r="C4705" s="46"/>
      <c r="D4705" s="7"/>
      <c r="E4705" s="7"/>
      <c r="F4705" s="7"/>
      <c r="G4705" s="7"/>
    </row>
    <row r="4706" spans="1:7" x14ac:dyDescent="0.35">
      <c r="A4706" s="43"/>
      <c r="B4706" s="44"/>
      <c r="C4706" s="46"/>
      <c r="D4706" s="7"/>
      <c r="E4706" s="7"/>
      <c r="F4706" s="7"/>
      <c r="G4706" s="7"/>
    </row>
    <row r="4707" spans="1:7" x14ac:dyDescent="0.35">
      <c r="A4707" s="43"/>
      <c r="B4707" s="44"/>
      <c r="C4707" s="46"/>
      <c r="D4707" s="7"/>
      <c r="E4707" s="7"/>
      <c r="F4707" s="7"/>
      <c r="G4707" s="7"/>
    </row>
    <row r="4708" spans="1:7" x14ac:dyDescent="0.35">
      <c r="A4708" s="43"/>
      <c r="B4708" s="44"/>
      <c r="C4708" s="46"/>
      <c r="D4708" s="7"/>
      <c r="E4708" s="7"/>
      <c r="F4708" s="7"/>
      <c r="G4708" s="7"/>
    </row>
    <row r="4709" spans="1:7" x14ac:dyDescent="0.35">
      <c r="A4709" s="43"/>
      <c r="B4709" s="44"/>
      <c r="C4709" s="46"/>
      <c r="D4709" s="7"/>
      <c r="E4709" s="7"/>
      <c r="F4709" s="7"/>
      <c r="G4709" s="7"/>
    </row>
    <row r="4710" spans="1:7" x14ac:dyDescent="0.35">
      <c r="A4710" s="43"/>
      <c r="B4710" s="44"/>
      <c r="C4710" s="46"/>
      <c r="D4710" s="7"/>
      <c r="E4710" s="7"/>
      <c r="F4710" s="7"/>
      <c r="G4710" s="7"/>
    </row>
    <row r="4711" spans="1:7" x14ac:dyDescent="0.35">
      <c r="A4711" s="43"/>
      <c r="B4711" s="44"/>
      <c r="C4711" s="46"/>
      <c r="D4711" s="7"/>
      <c r="E4711" s="7"/>
      <c r="F4711" s="7"/>
      <c r="G4711" s="7"/>
    </row>
    <row r="4712" spans="1:7" x14ac:dyDescent="0.35">
      <c r="A4712" s="43"/>
      <c r="B4712" s="44"/>
      <c r="C4712" s="46"/>
      <c r="D4712" s="7"/>
      <c r="E4712" s="7"/>
      <c r="F4712" s="7"/>
      <c r="G4712" s="7"/>
    </row>
    <row r="4713" spans="1:7" x14ac:dyDescent="0.35">
      <c r="A4713" s="43"/>
      <c r="B4713" s="44"/>
      <c r="C4713" s="46"/>
      <c r="D4713" s="7"/>
      <c r="E4713" s="7"/>
      <c r="F4713" s="7"/>
      <c r="G4713" s="7"/>
    </row>
    <row r="4714" spans="1:7" x14ac:dyDescent="0.35">
      <c r="A4714" s="43"/>
      <c r="B4714" s="44"/>
      <c r="C4714" s="46"/>
      <c r="D4714" s="7"/>
      <c r="E4714" s="7"/>
      <c r="F4714" s="7"/>
      <c r="G4714" s="7"/>
    </row>
    <row r="4715" spans="1:7" x14ac:dyDescent="0.35">
      <c r="A4715" s="43"/>
      <c r="B4715" s="44"/>
      <c r="C4715" s="46"/>
      <c r="D4715" s="7"/>
      <c r="E4715" s="7"/>
      <c r="F4715" s="7"/>
      <c r="G4715" s="7"/>
    </row>
    <row r="4716" spans="1:7" x14ac:dyDescent="0.35">
      <c r="A4716" s="43"/>
      <c r="B4716" s="44"/>
      <c r="C4716" s="46"/>
      <c r="D4716" s="7"/>
      <c r="E4716" s="7"/>
      <c r="F4716" s="7"/>
      <c r="G4716" s="7"/>
    </row>
    <row r="4717" spans="1:7" x14ac:dyDescent="0.35">
      <c r="A4717" s="43"/>
      <c r="B4717" s="44"/>
      <c r="C4717" s="46"/>
      <c r="D4717" s="7"/>
      <c r="E4717" s="7"/>
      <c r="F4717" s="7"/>
      <c r="G4717" s="7"/>
    </row>
    <row r="4718" spans="1:7" x14ac:dyDescent="0.35">
      <c r="A4718" s="43"/>
      <c r="B4718" s="44"/>
      <c r="C4718" s="46"/>
      <c r="D4718" s="7"/>
      <c r="E4718" s="7"/>
      <c r="F4718" s="7"/>
      <c r="G4718" s="7"/>
    </row>
    <row r="4719" spans="1:7" x14ac:dyDescent="0.35">
      <c r="A4719" s="43"/>
      <c r="B4719" s="44"/>
      <c r="C4719" s="46"/>
      <c r="D4719" s="7"/>
      <c r="E4719" s="7"/>
      <c r="F4719" s="7"/>
      <c r="G4719" s="7"/>
    </row>
    <row r="4720" spans="1:7" x14ac:dyDescent="0.35">
      <c r="A4720" s="43"/>
      <c r="B4720" s="44"/>
      <c r="C4720" s="46"/>
      <c r="D4720" s="7"/>
      <c r="E4720" s="7"/>
      <c r="F4720" s="7"/>
      <c r="G4720" s="7"/>
    </row>
    <row r="4721" spans="1:7" x14ac:dyDescent="0.35">
      <c r="A4721" s="43"/>
      <c r="B4721" s="44"/>
      <c r="C4721" s="46"/>
      <c r="D4721" s="7"/>
      <c r="E4721" s="7"/>
      <c r="F4721" s="7"/>
      <c r="G4721" s="7"/>
    </row>
    <row r="4722" spans="1:7" x14ac:dyDescent="0.35">
      <c r="A4722" s="43"/>
      <c r="B4722" s="44"/>
      <c r="C4722" s="46"/>
      <c r="D4722" s="7"/>
      <c r="E4722" s="7"/>
      <c r="F4722" s="7"/>
      <c r="G4722" s="7"/>
    </row>
    <row r="4723" spans="1:7" x14ac:dyDescent="0.35">
      <c r="A4723" s="43"/>
      <c r="B4723" s="44"/>
      <c r="C4723" s="46"/>
      <c r="D4723" s="7"/>
      <c r="E4723" s="7"/>
      <c r="F4723" s="7"/>
      <c r="G4723" s="7"/>
    </row>
    <row r="4724" spans="1:7" x14ac:dyDescent="0.35">
      <c r="A4724" s="43"/>
      <c r="B4724" s="44"/>
      <c r="C4724" s="46"/>
      <c r="D4724" s="7"/>
      <c r="E4724" s="7"/>
      <c r="F4724" s="7"/>
      <c r="G4724" s="7"/>
    </row>
    <row r="4725" spans="1:7" x14ac:dyDescent="0.35">
      <c r="A4725" s="43"/>
      <c r="B4725" s="44"/>
      <c r="C4725" s="46"/>
      <c r="D4725" s="7"/>
      <c r="E4725" s="7"/>
      <c r="F4725" s="7"/>
      <c r="G4725" s="7"/>
    </row>
    <row r="4726" spans="1:7" x14ac:dyDescent="0.35">
      <c r="A4726" s="43"/>
      <c r="B4726" s="44"/>
      <c r="C4726" s="46"/>
      <c r="D4726" s="7"/>
      <c r="E4726" s="7"/>
      <c r="F4726" s="7"/>
      <c r="G4726" s="7"/>
    </row>
    <row r="4727" spans="1:7" x14ac:dyDescent="0.35">
      <c r="A4727" s="43"/>
      <c r="B4727" s="44"/>
      <c r="C4727" s="46"/>
      <c r="D4727" s="7"/>
      <c r="E4727" s="7"/>
      <c r="F4727" s="7"/>
      <c r="G4727" s="7"/>
    </row>
    <row r="4728" spans="1:7" x14ac:dyDescent="0.35">
      <c r="A4728" s="43"/>
      <c r="B4728" s="44"/>
      <c r="C4728" s="46"/>
      <c r="D4728" s="7"/>
      <c r="E4728" s="7"/>
      <c r="F4728" s="7"/>
      <c r="G4728" s="7"/>
    </row>
    <row r="4729" spans="1:7" x14ac:dyDescent="0.35">
      <c r="A4729" s="43"/>
      <c r="B4729" s="44"/>
      <c r="C4729" s="46"/>
      <c r="D4729" s="7"/>
      <c r="E4729" s="7"/>
      <c r="F4729" s="7"/>
      <c r="G4729" s="7"/>
    </row>
    <row r="4730" spans="1:7" x14ac:dyDescent="0.35">
      <c r="A4730" s="43"/>
      <c r="B4730" s="44"/>
      <c r="C4730" s="46"/>
      <c r="D4730" s="7"/>
      <c r="E4730" s="7"/>
      <c r="F4730" s="7"/>
      <c r="G4730" s="7"/>
    </row>
    <row r="4731" spans="1:7" x14ac:dyDescent="0.35">
      <c r="A4731" s="43"/>
      <c r="B4731" s="44"/>
      <c r="C4731" s="46"/>
      <c r="D4731" s="7"/>
      <c r="E4731" s="7"/>
      <c r="F4731" s="7"/>
      <c r="G4731" s="7"/>
    </row>
    <row r="4732" spans="1:7" x14ac:dyDescent="0.35">
      <c r="A4732" s="43"/>
      <c r="B4732" s="44"/>
      <c r="C4732" s="46"/>
      <c r="D4732" s="7"/>
      <c r="E4732" s="7"/>
      <c r="F4732" s="7"/>
      <c r="G4732" s="7"/>
    </row>
    <row r="4733" spans="1:7" x14ac:dyDescent="0.35">
      <c r="A4733" s="43"/>
      <c r="B4733" s="44"/>
      <c r="C4733" s="46"/>
      <c r="D4733" s="7"/>
      <c r="E4733" s="7"/>
      <c r="F4733" s="7"/>
      <c r="G4733" s="7"/>
    </row>
    <row r="4734" spans="1:7" x14ac:dyDescent="0.35">
      <c r="A4734" s="43"/>
      <c r="B4734" s="44"/>
      <c r="C4734" s="46"/>
      <c r="D4734" s="7"/>
      <c r="E4734" s="7"/>
      <c r="F4734" s="7"/>
      <c r="G4734" s="7"/>
    </row>
    <row r="4735" spans="1:7" x14ac:dyDescent="0.35">
      <c r="A4735" s="43"/>
      <c r="B4735" s="44"/>
      <c r="C4735" s="46"/>
      <c r="D4735" s="7"/>
      <c r="E4735" s="7"/>
      <c r="F4735" s="7"/>
      <c r="G4735" s="7"/>
    </row>
    <row r="4736" spans="1:7" x14ac:dyDescent="0.35">
      <c r="A4736" s="43"/>
      <c r="B4736" s="44"/>
      <c r="C4736" s="46"/>
      <c r="D4736" s="7"/>
      <c r="E4736" s="7"/>
      <c r="F4736" s="7"/>
      <c r="G4736" s="7"/>
    </row>
    <row r="4737" spans="1:7" x14ac:dyDescent="0.35">
      <c r="A4737" s="43"/>
      <c r="B4737" s="44"/>
      <c r="C4737" s="46"/>
      <c r="D4737" s="7"/>
      <c r="E4737" s="7"/>
      <c r="F4737" s="7"/>
      <c r="G4737" s="7"/>
    </row>
    <row r="4738" spans="1:7" x14ac:dyDescent="0.35">
      <c r="A4738" s="43"/>
      <c r="B4738" s="44"/>
      <c r="C4738" s="46"/>
      <c r="D4738" s="7"/>
      <c r="E4738" s="7"/>
      <c r="F4738" s="7"/>
      <c r="G4738" s="7"/>
    </row>
    <row r="4739" spans="1:7" x14ac:dyDescent="0.35">
      <c r="A4739" s="43"/>
      <c r="B4739" s="44"/>
      <c r="C4739" s="46"/>
      <c r="D4739" s="7"/>
      <c r="E4739" s="7"/>
      <c r="F4739" s="7"/>
      <c r="G4739" s="7"/>
    </row>
    <row r="4740" spans="1:7" x14ac:dyDescent="0.35">
      <c r="A4740" s="43"/>
      <c r="B4740" s="44"/>
      <c r="C4740" s="46"/>
      <c r="D4740" s="7"/>
      <c r="E4740" s="7"/>
      <c r="F4740" s="7"/>
      <c r="G4740" s="7"/>
    </row>
    <row r="4741" spans="1:7" x14ac:dyDescent="0.35">
      <c r="A4741" s="43"/>
      <c r="B4741" s="44"/>
      <c r="C4741" s="46"/>
      <c r="D4741" s="7"/>
      <c r="E4741" s="7"/>
      <c r="F4741" s="7"/>
      <c r="G4741" s="7"/>
    </row>
    <row r="4742" spans="1:7" x14ac:dyDescent="0.35">
      <c r="A4742" s="43"/>
      <c r="B4742" s="44"/>
      <c r="C4742" s="46"/>
      <c r="D4742" s="7"/>
      <c r="E4742" s="7"/>
      <c r="F4742" s="7"/>
      <c r="G4742" s="7"/>
    </row>
    <row r="4743" spans="1:7" x14ac:dyDescent="0.35">
      <c r="A4743" s="43"/>
      <c r="B4743" s="44"/>
      <c r="C4743" s="46"/>
      <c r="D4743" s="7"/>
      <c r="E4743" s="7"/>
      <c r="F4743" s="7"/>
      <c r="G4743" s="7"/>
    </row>
    <row r="4744" spans="1:7" x14ac:dyDescent="0.35">
      <c r="A4744" s="43"/>
      <c r="B4744" s="44"/>
      <c r="C4744" s="46"/>
      <c r="D4744" s="7"/>
      <c r="E4744" s="7"/>
      <c r="F4744" s="7"/>
      <c r="G4744" s="7"/>
    </row>
    <row r="4745" spans="1:7" x14ac:dyDescent="0.35">
      <c r="A4745" s="43"/>
      <c r="B4745" s="44"/>
      <c r="C4745" s="46"/>
      <c r="D4745" s="7"/>
      <c r="E4745" s="7"/>
      <c r="F4745" s="7"/>
      <c r="G4745" s="7"/>
    </row>
    <row r="4746" spans="1:7" x14ac:dyDescent="0.35">
      <c r="A4746" s="43"/>
      <c r="B4746" s="44"/>
      <c r="C4746" s="46"/>
      <c r="D4746" s="7"/>
      <c r="E4746" s="7"/>
      <c r="F4746" s="7"/>
      <c r="G4746" s="7"/>
    </row>
    <row r="4747" spans="1:7" x14ac:dyDescent="0.35">
      <c r="A4747" s="43"/>
      <c r="B4747" s="44"/>
      <c r="C4747" s="46"/>
      <c r="D4747" s="7"/>
      <c r="E4747" s="7"/>
      <c r="F4747" s="7"/>
      <c r="G4747" s="7"/>
    </row>
    <row r="4748" spans="1:7" x14ac:dyDescent="0.35">
      <c r="A4748" s="43"/>
      <c r="B4748" s="44"/>
      <c r="C4748" s="46"/>
      <c r="D4748" s="7"/>
      <c r="E4748" s="7"/>
      <c r="F4748" s="7"/>
      <c r="G4748" s="7"/>
    </row>
    <row r="4749" spans="1:7" x14ac:dyDescent="0.35">
      <c r="A4749" s="43"/>
      <c r="B4749" s="44"/>
      <c r="C4749" s="46"/>
      <c r="D4749" s="7"/>
      <c r="E4749" s="7"/>
      <c r="F4749" s="7"/>
      <c r="G4749" s="7"/>
    </row>
    <row r="4750" spans="1:7" x14ac:dyDescent="0.35">
      <c r="A4750" s="43"/>
      <c r="B4750" s="44"/>
      <c r="C4750" s="46"/>
      <c r="D4750" s="7"/>
      <c r="E4750" s="7"/>
      <c r="F4750" s="7"/>
      <c r="G4750" s="7"/>
    </row>
    <row r="4751" spans="1:7" x14ac:dyDescent="0.35">
      <c r="A4751" s="43"/>
      <c r="B4751" s="44"/>
      <c r="C4751" s="46"/>
      <c r="D4751" s="7"/>
      <c r="E4751" s="7"/>
      <c r="F4751" s="7"/>
      <c r="G4751" s="7"/>
    </row>
    <row r="4752" spans="1:7" x14ac:dyDescent="0.35">
      <c r="A4752" s="43"/>
      <c r="B4752" s="44"/>
      <c r="C4752" s="46"/>
      <c r="D4752" s="7"/>
      <c r="E4752" s="7"/>
      <c r="F4752" s="7"/>
      <c r="G4752" s="7"/>
    </row>
    <row r="4753" spans="1:7" x14ac:dyDescent="0.35">
      <c r="A4753" s="43"/>
      <c r="B4753" s="44"/>
      <c r="C4753" s="46"/>
      <c r="D4753" s="7"/>
      <c r="E4753" s="7"/>
      <c r="F4753" s="7"/>
      <c r="G4753" s="7"/>
    </row>
    <row r="4754" spans="1:7" x14ac:dyDescent="0.35">
      <c r="A4754" s="43"/>
      <c r="B4754" s="44"/>
      <c r="C4754" s="46"/>
      <c r="D4754" s="7"/>
      <c r="E4754" s="7"/>
      <c r="F4754" s="7"/>
      <c r="G4754" s="7"/>
    </row>
    <row r="4755" spans="1:7" x14ac:dyDescent="0.35">
      <c r="A4755" s="43"/>
      <c r="B4755" s="44"/>
      <c r="C4755" s="46"/>
      <c r="D4755" s="7"/>
      <c r="E4755" s="7"/>
      <c r="F4755" s="7"/>
      <c r="G4755" s="7"/>
    </row>
    <row r="4756" spans="1:7" x14ac:dyDescent="0.35">
      <c r="A4756" s="43"/>
      <c r="B4756" s="44"/>
      <c r="C4756" s="46"/>
      <c r="D4756" s="7"/>
      <c r="E4756" s="7"/>
      <c r="F4756" s="7"/>
      <c r="G4756" s="7"/>
    </row>
    <row r="4757" spans="1:7" x14ac:dyDescent="0.35">
      <c r="A4757" s="43"/>
      <c r="B4757" s="44"/>
      <c r="C4757" s="46"/>
      <c r="D4757" s="7"/>
      <c r="E4757" s="7"/>
      <c r="F4757" s="7"/>
      <c r="G4757" s="7"/>
    </row>
    <row r="4758" spans="1:7" x14ac:dyDescent="0.35">
      <c r="A4758" s="43"/>
      <c r="B4758" s="44"/>
      <c r="C4758" s="46"/>
      <c r="D4758" s="7"/>
      <c r="E4758" s="7"/>
      <c r="F4758" s="7"/>
      <c r="G4758" s="7"/>
    </row>
    <row r="4759" spans="1:7" x14ac:dyDescent="0.35">
      <c r="A4759" s="43"/>
      <c r="B4759" s="44"/>
      <c r="C4759" s="46"/>
      <c r="D4759" s="7"/>
      <c r="E4759" s="7"/>
      <c r="F4759" s="7"/>
      <c r="G4759" s="7"/>
    </row>
    <row r="4760" spans="1:7" x14ac:dyDescent="0.35">
      <c r="A4760" s="43"/>
      <c r="B4760" s="44"/>
      <c r="C4760" s="46"/>
      <c r="D4760" s="7"/>
      <c r="E4760" s="7"/>
      <c r="F4760" s="7"/>
      <c r="G4760" s="7"/>
    </row>
    <row r="4761" spans="1:7" x14ac:dyDescent="0.35">
      <c r="A4761" s="43"/>
      <c r="B4761" s="44"/>
      <c r="C4761" s="46"/>
      <c r="D4761" s="7"/>
      <c r="E4761" s="7"/>
      <c r="F4761" s="7"/>
      <c r="G4761" s="7"/>
    </row>
    <row r="4762" spans="1:7" x14ac:dyDescent="0.35">
      <c r="A4762" s="43"/>
      <c r="B4762" s="44"/>
      <c r="C4762" s="46"/>
      <c r="D4762" s="7"/>
      <c r="E4762" s="7"/>
      <c r="F4762" s="7"/>
      <c r="G4762" s="7"/>
    </row>
    <row r="4763" spans="1:7" x14ac:dyDescent="0.35">
      <c r="A4763" s="43"/>
      <c r="B4763" s="44"/>
      <c r="C4763" s="46"/>
      <c r="D4763" s="7"/>
      <c r="E4763" s="7"/>
      <c r="F4763" s="7"/>
      <c r="G4763" s="7"/>
    </row>
    <row r="4764" spans="1:7" x14ac:dyDescent="0.35">
      <c r="A4764" s="43"/>
      <c r="B4764" s="44"/>
      <c r="C4764" s="46"/>
      <c r="D4764" s="7"/>
      <c r="E4764" s="7"/>
      <c r="F4764" s="7"/>
      <c r="G4764" s="7"/>
    </row>
    <row r="4765" spans="1:7" x14ac:dyDescent="0.35">
      <c r="A4765" s="43"/>
      <c r="B4765" s="44"/>
      <c r="C4765" s="46"/>
      <c r="D4765" s="7"/>
      <c r="E4765" s="7"/>
      <c r="F4765" s="7"/>
      <c r="G4765" s="7"/>
    </row>
    <row r="4766" spans="1:7" x14ac:dyDescent="0.35">
      <c r="A4766" s="43"/>
      <c r="B4766" s="44"/>
      <c r="C4766" s="46"/>
      <c r="D4766" s="7"/>
      <c r="E4766" s="7"/>
      <c r="F4766" s="7"/>
      <c r="G4766" s="7"/>
    </row>
    <row r="4767" spans="1:7" x14ac:dyDescent="0.35">
      <c r="A4767" s="43"/>
      <c r="B4767" s="44"/>
      <c r="C4767" s="46"/>
      <c r="D4767" s="7"/>
      <c r="E4767" s="7"/>
      <c r="F4767" s="7"/>
      <c r="G4767" s="7"/>
    </row>
    <row r="4768" spans="1:7" x14ac:dyDescent="0.35">
      <c r="A4768" s="43"/>
      <c r="B4768" s="44"/>
      <c r="C4768" s="46"/>
      <c r="D4768" s="7"/>
      <c r="E4768" s="7"/>
      <c r="F4768" s="7"/>
      <c r="G4768" s="7"/>
    </row>
    <row r="4769" spans="1:7" x14ac:dyDescent="0.35">
      <c r="A4769" s="43"/>
      <c r="B4769" s="44"/>
      <c r="C4769" s="46"/>
      <c r="D4769" s="7"/>
      <c r="E4769" s="7"/>
      <c r="F4769" s="7"/>
      <c r="G4769" s="7"/>
    </row>
    <row r="4770" spans="1:7" x14ac:dyDescent="0.35">
      <c r="A4770" s="43"/>
      <c r="B4770" s="44"/>
      <c r="C4770" s="46"/>
      <c r="D4770" s="7"/>
      <c r="E4770" s="7"/>
      <c r="F4770" s="7"/>
      <c r="G4770" s="7"/>
    </row>
    <row r="4771" spans="1:7" x14ac:dyDescent="0.35">
      <c r="A4771" s="43"/>
      <c r="B4771" s="44"/>
      <c r="C4771" s="46"/>
      <c r="D4771" s="7"/>
      <c r="E4771" s="7"/>
      <c r="F4771" s="7"/>
      <c r="G4771" s="7"/>
    </row>
    <row r="4772" spans="1:7" x14ac:dyDescent="0.35">
      <c r="A4772" s="43"/>
      <c r="B4772" s="44"/>
      <c r="C4772" s="46"/>
      <c r="D4772" s="7"/>
      <c r="E4772" s="7"/>
      <c r="F4772" s="7"/>
      <c r="G4772" s="7"/>
    </row>
    <row r="4773" spans="1:7" x14ac:dyDescent="0.35">
      <c r="A4773" s="43"/>
      <c r="B4773" s="44"/>
      <c r="C4773" s="46"/>
      <c r="D4773" s="7"/>
      <c r="E4773" s="7"/>
      <c r="F4773" s="7"/>
      <c r="G4773" s="7"/>
    </row>
    <row r="4774" spans="1:7" x14ac:dyDescent="0.35">
      <c r="A4774" s="43"/>
      <c r="B4774" s="44"/>
      <c r="C4774" s="46"/>
      <c r="D4774" s="7"/>
      <c r="E4774" s="7"/>
      <c r="F4774" s="7"/>
      <c r="G4774" s="7"/>
    </row>
    <row r="4775" spans="1:7" x14ac:dyDescent="0.35">
      <c r="A4775" s="43"/>
      <c r="B4775" s="44"/>
      <c r="C4775" s="46"/>
      <c r="D4775" s="7"/>
      <c r="E4775" s="7"/>
      <c r="F4775" s="7"/>
      <c r="G4775" s="7"/>
    </row>
    <row r="4776" spans="1:7" x14ac:dyDescent="0.35">
      <c r="A4776" s="43"/>
      <c r="B4776" s="44"/>
      <c r="C4776" s="46"/>
      <c r="D4776" s="7"/>
      <c r="E4776" s="7"/>
      <c r="F4776" s="7"/>
      <c r="G4776" s="7"/>
    </row>
    <row r="4777" spans="1:7" x14ac:dyDescent="0.35">
      <c r="A4777" s="43"/>
      <c r="B4777" s="44"/>
      <c r="C4777" s="46"/>
      <c r="D4777" s="7"/>
      <c r="E4777" s="7"/>
      <c r="F4777" s="7"/>
      <c r="G4777" s="7"/>
    </row>
    <row r="4778" spans="1:7" x14ac:dyDescent="0.35">
      <c r="A4778" s="43"/>
      <c r="B4778" s="44"/>
      <c r="C4778" s="46"/>
      <c r="D4778" s="7"/>
      <c r="E4778" s="7"/>
      <c r="F4778" s="7"/>
      <c r="G4778" s="7"/>
    </row>
    <row r="4779" spans="1:7" x14ac:dyDescent="0.35">
      <c r="A4779" s="43"/>
      <c r="B4779" s="44"/>
      <c r="C4779" s="46"/>
      <c r="D4779" s="7"/>
      <c r="E4779" s="7"/>
      <c r="F4779" s="7"/>
      <c r="G4779" s="7"/>
    </row>
    <row r="4780" spans="1:7" x14ac:dyDescent="0.35">
      <c r="A4780" s="43"/>
      <c r="B4780" s="44"/>
      <c r="C4780" s="46"/>
      <c r="D4780" s="7"/>
      <c r="E4780" s="7"/>
      <c r="F4780" s="7"/>
      <c r="G4780" s="7"/>
    </row>
    <row r="4781" spans="1:7" x14ac:dyDescent="0.35">
      <c r="A4781" s="43"/>
      <c r="B4781" s="44"/>
      <c r="C4781" s="46"/>
      <c r="D4781" s="7"/>
      <c r="E4781" s="7"/>
      <c r="F4781" s="7"/>
      <c r="G4781" s="7"/>
    </row>
    <row r="4782" spans="1:7" x14ac:dyDescent="0.35">
      <c r="A4782" s="43"/>
      <c r="B4782" s="44"/>
      <c r="C4782" s="46"/>
      <c r="D4782" s="7"/>
      <c r="E4782" s="7"/>
      <c r="F4782" s="7"/>
      <c r="G4782" s="7"/>
    </row>
    <row r="4783" spans="1:7" x14ac:dyDescent="0.35">
      <c r="A4783" s="43"/>
      <c r="B4783" s="44"/>
      <c r="C4783" s="46"/>
      <c r="D4783" s="7"/>
      <c r="E4783" s="7"/>
      <c r="F4783" s="7"/>
      <c r="G4783" s="7"/>
    </row>
    <row r="4784" spans="1:7" x14ac:dyDescent="0.35">
      <c r="A4784" s="43"/>
      <c r="B4784" s="44"/>
      <c r="C4784" s="46"/>
      <c r="D4784" s="7"/>
      <c r="E4784" s="7"/>
      <c r="F4784" s="7"/>
      <c r="G4784" s="7"/>
    </row>
    <row r="4785" spans="1:7" x14ac:dyDescent="0.35">
      <c r="A4785" s="43"/>
      <c r="B4785" s="44"/>
      <c r="C4785" s="46"/>
      <c r="D4785" s="7"/>
      <c r="E4785" s="7"/>
      <c r="F4785" s="7"/>
      <c r="G4785" s="7"/>
    </row>
    <row r="4786" spans="1:7" x14ac:dyDescent="0.35">
      <c r="A4786" s="43"/>
      <c r="B4786" s="44"/>
      <c r="C4786" s="46"/>
      <c r="D4786" s="7"/>
      <c r="E4786" s="7"/>
      <c r="F4786" s="7"/>
      <c r="G4786" s="7"/>
    </row>
    <row r="4787" spans="1:7" x14ac:dyDescent="0.35">
      <c r="A4787" s="43"/>
      <c r="B4787" s="44"/>
      <c r="C4787" s="46"/>
      <c r="D4787" s="7"/>
      <c r="E4787" s="7"/>
      <c r="F4787" s="7"/>
      <c r="G4787" s="7"/>
    </row>
    <row r="4788" spans="1:7" x14ac:dyDescent="0.35">
      <c r="A4788" s="43"/>
      <c r="B4788" s="44"/>
      <c r="C4788" s="46"/>
      <c r="D4788" s="7"/>
      <c r="E4788" s="7"/>
      <c r="F4788" s="7"/>
      <c r="G4788" s="7"/>
    </row>
    <row r="4789" spans="1:7" x14ac:dyDescent="0.35">
      <c r="A4789" s="43"/>
      <c r="B4789" s="44"/>
      <c r="C4789" s="46"/>
      <c r="D4789" s="7"/>
      <c r="E4789" s="7"/>
      <c r="F4789" s="7"/>
      <c r="G4789" s="7"/>
    </row>
    <row r="4790" spans="1:7" x14ac:dyDescent="0.35">
      <c r="A4790" s="43"/>
      <c r="B4790" s="44"/>
      <c r="C4790" s="46"/>
      <c r="D4790" s="7"/>
      <c r="E4790" s="7"/>
      <c r="F4790" s="7"/>
      <c r="G4790" s="7"/>
    </row>
    <row r="4791" spans="1:7" x14ac:dyDescent="0.35">
      <c r="A4791" s="43"/>
      <c r="B4791" s="44"/>
      <c r="C4791" s="46"/>
      <c r="D4791" s="7"/>
      <c r="E4791" s="7"/>
      <c r="F4791" s="7"/>
      <c r="G4791" s="7"/>
    </row>
    <row r="4792" spans="1:7" x14ac:dyDescent="0.35">
      <c r="A4792" s="43"/>
      <c r="B4792" s="44"/>
      <c r="C4792" s="46"/>
      <c r="D4792" s="7"/>
      <c r="E4792" s="7"/>
      <c r="F4792" s="7"/>
      <c r="G4792" s="7"/>
    </row>
    <row r="4793" spans="1:7" x14ac:dyDescent="0.35">
      <c r="A4793" s="43"/>
      <c r="B4793" s="44"/>
      <c r="C4793" s="46"/>
      <c r="D4793" s="7"/>
      <c r="E4793" s="7"/>
      <c r="F4793" s="7"/>
      <c r="G4793" s="7"/>
    </row>
    <row r="4794" spans="1:7" x14ac:dyDescent="0.35">
      <c r="A4794" s="43"/>
      <c r="B4794" s="44"/>
      <c r="C4794" s="46"/>
      <c r="D4794" s="7"/>
      <c r="E4794" s="7"/>
      <c r="F4794" s="7"/>
      <c r="G4794" s="7"/>
    </row>
    <row r="4795" spans="1:7" x14ac:dyDescent="0.35">
      <c r="A4795" s="43"/>
      <c r="B4795" s="44"/>
      <c r="C4795" s="46"/>
      <c r="D4795" s="7"/>
      <c r="E4795" s="7"/>
      <c r="F4795" s="7"/>
      <c r="G4795" s="7"/>
    </row>
    <row r="4796" spans="1:7" x14ac:dyDescent="0.35">
      <c r="A4796" s="43"/>
      <c r="B4796" s="44"/>
      <c r="C4796" s="46"/>
      <c r="D4796" s="7"/>
      <c r="E4796" s="7"/>
      <c r="F4796" s="7"/>
      <c r="G4796" s="7"/>
    </row>
    <row r="4797" spans="1:7" x14ac:dyDescent="0.35">
      <c r="A4797" s="43"/>
      <c r="B4797" s="44"/>
      <c r="C4797" s="46"/>
      <c r="D4797" s="7"/>
      <c r="E4797" s="7"/>
      <c r="F4797" s="7"/>
      <c r="G4797" s="7"/>
    </row>
    <row r="4798" spans="1:7" x14ac:dyDescent="0.35">
      <c r="A4798" s="43"/>
      <c r="B4798" s="44"/>
      <c r="C4798" s="46"/>
      <c r="D4798" s="7"/>
      <c r="E4798" s="7"/>
      <c r="F4798" s="7"/>
      <c r="G4798" s="7"/>
    </row>
    <row r="4799" spans="1:7" x14ac:dyDescent="0.35">
      <c r="A4799" s="43"/>
      <c r="B4799" s="44"/>
      <c r="C4799" s="46"/>
      <c r="D4799" s="7"/>
      <c r="E4799" s="7"/>
      <c r="F4799" s="7"/>
      <c r="G4799" s="7"/>
    </row>
    <row r="4800" spans="1:7" x14ac:dyDescent="0.35">
      <c r="A4800" s="43"/>
      <c r="B4800" s="44"/>
      <c r="C4800" s="46"/>
      <c r="D4800" s="7"/>
      <c r="E4800" s="7"/>
      <c r="F4800" s="7"/>
      <c r="G4800" s="7"/>
    </row>
    <row r="4801" spans="1:7" x14ac:dyDescent="0.35">
      <c r="A4801" s="43"/>
      <c r="B4801" s="44"/>
      <c r="C4801" s="46"/>
      <c r="D4801" s="7"/>
      <c r="E4801" s="7"/>
      <c r="F4801" s="7"/>
      <c r="G4801" s="7"/>
    </row>
    <row r="4802" spans="1:7" x14ac:dyDescent="0.35">
      <c r="A4802" s="43"/>
      <c r="B4802" s="44"/>
      <c r="C4802" s="46"/>
      <c r="D4802" s="7"/>
      <c r="E4802" s="7"/>
      <c r="F4802" s="7"/>
      <c r="G4802" s="7"/>
    </row>
    <row r="4803" spans="1:7" x14ac:dyDescent="0.35">
      <c r="A4803" s="43"/>
      <c r="B4803" s="44"/>
      <c r="C4803" s="46"/>
      <c r="D4803" s="7"/>
      <c r="E4803" s="7"/>
      <c r="F4803" s="7"/>
      <c r="G4803" s="7"/>
    </row>
    <row r="4804" spans="1:7" x14ac:dyDescent="0.35">
      <c r="A4804" s="43"/>
      <c r="B4804" s="44"/>
      <c r="C4804" s="46"/>
      <c r="D4804" s="7"/>
      <c r="E4804" s="7"/>
      <c r="F4804" s="7"/>
      <c r="G4804" s="7"/>
    </row>
    <row r="4805" spans="1:7" x14ac:dyDescent="0.35">
      <c r="A4805" s="43"/>
      <c r="B4805" s="44"/>
      <c r="C4805" s="46"/>
      <c r="D4805" s="7"/>
      <c r="E4805" s="7"/>
      <c r="F4805" s="7"/>
      <c r="G4805" s="7"/>
    </row>
    <row r="4806" spans="1:7" x14ac:dyDescent="0.35">
      <c r="A4806" s="43"/>
      <c r="B4806" s="44"/>
      <c r="C4806" s="46"/>
      <c r="D4806" s="7"/>
      <c r="E4806" s="7"/>
      <c r="F4806" s="7"/>
      <c r="G4806" s="7"/>
    </row>
    <row r="4807" spans="1:7" x14ac:dyDescent="0.35">
      <c r="A4807" s="43"/>
      <c r="B4807" s="44"/>
      <c r="C4807" s="46"/>
      <c r="D4807" s="7"/>
      <c r="E4807" s="7"/>
      <c r="F4807" s="7"/>
      <c r="G4807" s="7"/>
    </row>
    <row r="4808" spans="1:7" x14ac:dyDescent="0.35">
      <c r="A4808" s="43"/>
      <c r="B4808" s="44"/>
      <c r="C4808" s="46"/>
      <c r="D4808" s="7"/>
      <c r="E4808" s="7"/>
      <c r="F4808" s="7"/>
      <c r="G4808" s="7"/>
    </row>
    <row r="4809" spans="1:7" x14ac:dyDescent="0.35">
      <c r="A4809" s="43"/>
      <c r="B4809" s="44"/>
      <c r="C4809" s="46"/>
      <c r="D4809" s="7"/>
      <c r="E4809" s="7"/>
      <c r="F4809" s="7"/>
      <c r="G4809" s="7"/>
    </row>
    <row r="4810" spans="1:7" x14ac:dyDescent="0.35">
      <c r="A4810" s="43"/>
      <c r="B4810" s="44"/>
      <c r="C4810" s="46"/>
      <c r="D4810" s="7"/>
      <c r="E4810" s="7"/>
      <c r="F4810" s="7"/>
      <c r="G4810" s="7"/>
    </row>
    <row r="4811" spans="1:7" x14ac:dyDescent="0.35">
      <c r="A4811" s="43"/>
      <c r="B4811" s="44"/>
      <c r="C4811" s="46"/>
      <c r="D4811" s="7"/>
      <c r="E4811" s="7"/>
      <c r="F4811" s="7"/>
      <c r="G4811" s="7"/>
    </row>
    <row r="4812" spans="1:7" x14ac:dyDescent="0.35">
      <c r="A4812" s="43"/>
      <c r="B4812" s="44"/>
      <c r="C4812" s="46"/>
      <c r="D4812" s="7"/>
      <c r="E4812" s="7"/>
      <c r="F4812" s="7"/>
      <c r="G4812" s="7"/>
    </row>
    <row r="4813" spans="1:7" x14ac:dyDescent="0.35">
      <c r="A4813" s="43"/>
      <c r="B4813" s="44"/>
      <c r="C4813" s="46"/>
      <c r="D4813" s="7"/>
      <c r="E4813" s="7"/>
      <c r="F4813" s="7"/>
      <c r="G4813" s="7"/>
    </row>
    <row r="4814" spans="1:7" x14ac:dyDescent="0.35">
      <c r="A4814" s="43"/>
      <c r="B4814" s="44"/>
      <c r="C4814" s="46"/>
      <c r="D4814" s="7"/>
      <c r="E4814" s="7"/>
      <c r="F4814" s="7"/>
      <c r="G4814" s="7"/>
    </row>
    <row r="4815" spans="1:7" x14ac:dyDescent="0.35">
      <c r="A4815" s="43"/>
      <c r="B4815" s="44"/>
      <c r="C4815" s="46"/>
      <c r="D4815" s="7"/>
      <c r="E4815" s="7"/>
      <c r="F4815" s="7"/>
      <c r="G4815" s="7"/>
    </row>
    <row r="4816" spans="1:7" x14ac:dyDescent="0.35">
      <c r="A4816" s="43"/>
      <c r="B4816" s="44"/>
      <c r="C4816" s="46"/>
      <c r="D4816" s="7"/>
      <c r="E4816" s="7"/>
      <c r="F4816" s="7"/>
      <c r="G4816" s="7"/>
    </row>
    <row r="4817" spans="1:7" x14ac:dyDescent="0.35">
      <c r="A4817" s="43"/>
      <c r="B4817" s="44"/>
      <c r="C4817" s="46"/>
      <c r="D4817" s="7"/>
      <c r="E4817" s="7"/>
      <c r="F4817" s="7"/>
      <c r="G4817" s="7"/>
    </row>
    <row r="4818" spans="1:7" x14ac:dyDescent="0.35">
      <c r="A4818" s="43"/>
      <c r="B4818" s="44"/>
      <c r="C4818" s="46"/>
      <c r="D4818" s="7"/>
      <c r="E4818" s="7"/>
      <c r="F4818" s="7"/>
      <c r="G4818" s="7"/>
    </row>
    <row r="4819" spans="1:7" x14ac:dyDescent="0.35">
      <c r="A4819" s="43"/>
      <c r="B4819" s="44"/>
      <c r="C4819" s="46"/>
      <c r="D4819" s="7"/>
      <c r="E4819" s="7"/>
      <c r="F4819" s="7"/>
      <c r="G4819" s="7"/>
    </row>
    <row r="4820" spans="1:7" x14ac:dyDescent="0.35">
      <c r="A4820" s="43"/>
      <c r="B4820" s="44"/>
      <c r="C4820" s="46"/>
      <c r="D4820" s="7"/>
      <c r="E4820" s="7"/>
      <c r="F4820" s="7"/>
      <c r="G4820" s="7"/>
    </row>
    <row r="4821" spans="1:7" x14ac:dyDescent="0.35">
      <c r="A4821" s="43"/>
      <c r="B4821" s="44"/>
      <c r="C4821" s="46"/>
      <c r="D4821" s="7"/>
      <c r="E4821" s="7"/>
      <c r="F4821" s="7"/>
      <c r="G4821" s="7"/>
    </row>
    <row r="4822" spans="1:7" x14ac:dyDescent="0.35">
      <c r="A4822" s="43"/>
      <c r="B4822" s="44"/>
      <c r="C4822" s="46"/>
      <c r="D4822" s="7"/>
      <c r="E4822" s="7"/>
      <c r="F4822" s="7"/>
      <c r="G4822" s="7"/>
    </row>
    <row r="4823" spans="1:7" x14ac:dyDescent="0.35">
      <c r="A4823" s="43"/>
      <c r="B4823" s="44"/>
      <c r="C4823" s="46"/>
      <c r="D4823" s="7"/>
      <c r="E4823" s="7"/>
      <c r="F4823" s="7"/>
      <c r="G4823" s="7"/>
    </row>
    <row r="4824" spans="1:7" x14ac:dyDescent="0.35">
      <c r="A4824" s="43"/>
      <c r="B4824" s="44"/>
      <c r="C4824" s="46"/>
      <c r="D4824" s="7"/>
      <c r="E4824" s="7"/>
      <c r="F4824" s="7"/>
      <c r="G4824" s="7"/>
    </row>
    <row r="4825" spans="1:7" x14ac:dyDescent="0.35">
      <c r="A4825" s="43"/>
      <c r="B4825" s="44"/>
      <c r="C4825" s="46"/>
      <c r="D4825" s="7"/>
      <c r="E4825" s="7"/>
      <c r="F4825" s="7"/>
      <c r="G4825" s="7"/>
    </row>
    <row r="4826" spans="1:7" x14ac:dyDescent="0.35">
      <c r="A4826" s="43"/>
      <c r="B4826" s="44"/>
      <c r="C4826" s="46"/>
      <c r="D4826" s="7"/>
      <c r="E4826" s="7"/>
      <c r="F4826" s="7"/>
      <c r="G4826" s="7"/>
    </row>
    <row r="4827" spans="1:7" x14ac:dyDescent="0.35">
      <c r="A4827" s="43"/>
      <c r="B4827" s="44"/>
      <c r="C4827" s="46"/>
      <c r="D4827" s="7"/>
      <c r="E4827" s="7"/>
      <c r="F4827" s="7"/>
      <c r="G4827" s="7"/>
    </row>
    <row r="4828" spans="1:7" x14ac:dyDescent="0.35">
      <c r="A4828" s="43"/>
      <c r="B4828" s="44"/>
      <c r="C4828" s="46"/>
      <c r="D4828" s="7"/>
      <c r="E4828" s="7"/>
      <c r="F4828" s="7"/>
      <c r="G4828" s="7"/>
    </row>
    <row r="4829" spans="1:7" x14ac:dyDescent="0.35">
      <c r="A4829" s="43"/>
      <c r="B4829" s="44"/>
      <c r="C4829" s="46"/>
      <c r="D4829" s="7"/>
      <c r="E4829" s="7"/>
      <c r="F4829" s="7"/>
      <c r="G4829" s="7"/>
    </row>
    <row r="4830" spans="1:7" x14ac:dyDescent="0.35">
      <c r="A4830" s="43"/>
      <c r="B4830" s="44"/>
      <c r="C4830" s="46"/>
      <c r="D4830" s="7"/>
      <c r="E4830" s="7"/>
      <c r="F4830" s="7"/>
      <c r="G4830" s="7"/>
    </row>
    <row r="4831" spans="1:7" x14ac:dyDescent="0.35">
      <c r="A4831" s="43"/>
      <c r="B4831" s="44"/>
      <c r="C4831" s="46"/>
      <c r="D4831" s="7"/>
      <c r="E4831" s="7"/>
      <c r="F4831" s="7"/>
      <c r="G4831" s="7"/>
    </row>
    <row r="4832" spans="1:7" x14ac:dyDescent="0.35">
      <c r="A4832" s="43"/>
      <c r="B4832" s="44"/>
      <c r="C4832" s="46"/>
      <c r="D4832" s="7"/>
      <c r="E4832" s="7"/>
      <c r="F4832" s="7"/>
      <c r="G4832" s="7"/>
    </row>
    <row r="4833" spans="1:7" x14ac:dyDescent="0.35">
      <c r="A4833" s="43"/>
      <c r="B4833" s="44"/>
      <c r="C4833" s="46"/>
      <c r="D4833" s="7"/>
      <c r="E4833" s="7"/>
      <c r="F4833" s="7"/>
      <c r="G4833" s="7"/>
    </row>
    <row r="4834" spans="1:7" x14ac:dyDescent="0.35">
      <c r="A4834" s="43"/>
      <c r="B4834" s="44"/>
      <c r="C4834" s="46"/>
      <c r="D4834" s="7"/>
      <c r="E4834" s="7"/>
      <c r="F4834" s="7"/>
      <c r="G4834" s="7"/>
    </row>
    <row r="4835" spans="1:7" x14ac:dyDescent="0.35">
      <c r="A4835" s="43"/>
      <c r="B4835" s="44"/>
      <c r="C4835" s="46"/>
      <c r="D4835" s="7"/>
      <c r="E4835" s="7"/>
      <c r="F4835" s="7"/>
      <c r="G4835" s="7"/>
    </row>
    <row r="4836" spans="1:7" x14ac:dyDescent="0.35">
      <c r="A4836" s="43"/>
      <c r="B4836" s="44"/>
      <c r="C4836" s="46"/>
      <c r="D4836" s="7"/>
      <c r="E4836" s="7"/>
      <c r="F4836" s="7"/>
      <c r="G4836" s="7"/>
    </row>
    <row r="4837" spans="1:7" x14ac:dyDescent="0.35">
      <c r="A4837" s="43"/>
      <c r="B4837" s="44"/>
      <c r="C4837" s="46"/>
      <c r="D4837" s="7"/>
      <c r="E4837" s="7"/>
      <c r="F4837" s="7"/>
      <c r="G4837" s="7"/>
    </row>
    <row r="4838" spans="1:7" x14ac:dyDescent="0.35">
      <c r="A4838" s="43"/>
      <c r="B4838" s="44"/>
      <c r="C4838" s="46"/>
      <c r="D4838" s="7"/>
      <c r="E4838" s="7"/>
      <c r="F4838" s="7"/>
      <c r="G4838" s="7"/>
    </row>
    <row r="4839" spans="1:7" x14ac:dyDescent="0.35">
      <c r="A4839" s="43"/>
      <c r="B4839" s="44"/>
      <c r="C4839" s="46"/>
      <c r="D4839" s="7"/>
      <c r="E4839" s="7"/>
      <c r="F4839" s="7"/>
      <c r="G4839" s="7"/>
    </row>
    <row r="4840" spans="1:7" x14ac:dyDescent="0.35">
      <c r="A4840" s="43"/>
      <c r="B4840" s="44"/>
      <c r="C4840" s="46"/>
      <c r="D4840" s="7"/>
      <c r="E4840" s="7"/>
      <c r="F4840" s="7"/>
      <c r="G4840" s="7"/>
    </row>
    <row r="4841" spans="1:7" x14ac:dyDescent="0.35">
      <c r="A4841" s="43"/>
      <c r="B4841" s="44"/>
      <c r="C4841" s="46"/>
      <c r="D4841" s="7"/>
      <c r="E4841" s="7"/>
      <c r="F4841" s="7"/>
      <c r="G4841" s="7"/>
    </row>
    <row r="4842" spans="1:7" x14ac:dyDescent="0.35">
      <c r="A4842" s="43"/>
      <c r="B4842" s="44"/>
      <c r="C4842" s="46"/>
      <c r="D4842" s="7"/>
      <c r="E4842" s="7"/>
      <c r="F4842" s="7"/>
      <c r="G4842" s="7"/>
    </row>
    <row r="4843" spans="1:7" x14ac:dyDescent="0.35">
      <c r="A4843" s="43"/>
      <c r="B4843" s="44"/>
      <c r="C4843" s="46"/>
      <c r="D4843" s="7"/>
      <c r="E4843" s="7"/>
      <c r="F4843" s="7"/>
      <c r="G4843" s="7"/>
    </row>
    <row r="4844" spans="1:7" x14ac:dyDescent="0.35">
      <c r="A4844" s="43"/>
      <c r="B4844" s="44"/>
      <c r="C4844" s="46"/>
      <c r="D4844" s="7"/>
      <c r="E4844" s="7"/>
      <c r="F4844" s="7"/>
      <c r="G4844" s="7"/>
    </row>
    <row r="4845" spans="1:7" x14ac:dyDescent="0.35">
      <c r="A4845" s="43"/>
      <c r="B4845" s="44"/>
      <c r="C4845" s="46"/>
      <c r="D4845" s="7"/>
      <c r="E4845" s="7"/>
      <c r="F4845" s="7"/>
      <c r="G4845" s="7"/>
    </row>
    <row r="4846" spans="1:7" x14ac:dyDescent="0.35">
      <c r="A4846" s="43"/>
      <c r="B4846" s="44"/>
      <c r="C4846" s="46"/>
      <c r="D4846" s="7"/>
      <c r="E4846" s="7"/>
      <c r="F4846" s="7"/>
      <c r="G4846" s="7"/>
    </row>
    <row r="4847" spans="1:7" x14ac:dyDescent="0.35">
      <c r="A4847" s="43"/>
      <c r="B4847" s="44"/>
      <c r="C4847" s="46"/>
      <c r="D4847" s="7"/>
      <c r="E4847" s="7"/>
      <c r="F4847" s="7"/>
      <c r="G4847" s="7"/>
    </row>
    <row r="4848" spans="1:7" x14ac:dyDescent="0.35">
      <c r="A4848" s="43"/>
      <c r="B4848" s="44"/>
      <c r="C4848" s="46"/>
      <c r="D4848" s="7"/>
      <c r="E4848" s="7"/>
      <c r="F4848" s="7"/>
      <c r="G4848" s="7"/>
    </row>
    <row r="4849" spans="1:7" x14ac:dyDescent="0.35">
      <c r="A4849" s="43"/>
      <c r="B4849" s="44"/>
      <c r="C4849" s="46"/>
      <c r="D4849" s="7"/>
      <c r="E4849" s="7"/>
      <c r="F4849" s="7"/>
      <c r="G4849" s="7"/>
    </row>
    <row r="4850" spans="1:7" x14ac:dyDescent="0.35">
      <c r="A4850" s="43"/>
      <c r="B4850" s="44"/>
      <c r="C4850" s="46"/>
      <c r="D4850" s="7"/>
      <c r="E4850" s="7"/>
      <c r="F4850" s="7"/>
      <c r="G4850" s="7"/>
    </row>
    <row r="4851" spans="1:7" x14ac:dyDescent="0.35">
      <c r="A4851" s="43"/>
      <c r="B4851" s="44"/>
      <c r="C4851" s="46"/>
      <c r="D4851" s="7"/>
      <c r="E4851" s="7"/>
      <c r="F4851" s="7"/>
      <c r="G4851" s="7"/>
    </row>
    <row r="4852" spans="1:7" x14ac:dyDescent="0.35">
      <c r="A4852" s="43"/>
      <c r="B4852" s="44"/>
      <c r="C4852" s="46"/>
      <c r="D4852" s="7"/>
      <c r="E4852" s="7"/>
      <c r="F4852" s="7"/>
      <c r="G4852" s="7"/>
    </row>
    <row r="4853" spans="1:7" x14ac:dyDescent="0.35">
      <c r="A4853" s="43"/>
      <c r="B4853" s="44"/>
      <c r="C4853" s="46"/>
      <c r="D4853" s="7"/>
      <c r="E4853" s="7"/>
      <c r="F4853" s="7"/>
      <c r="G4853" s="7"/>
    </row>
    <row r="4854" spans="1:7" x14ac:dyDescent="0.35">
      <c r="A4854" s="43"/>
      <c r="B4854" s="44"/>
      <c r="C4854" s="46"/>
      <c r="D4854" s="7"/>
      <c r="E4854" s="7"/>
      <c r="F4854" s="7"/>
      <c r="G4854" s="7"/>
    </row>
    <row r="4855" spans="1:7" x14ac:dyDescent="0.35">
      <c r="A4855" s="43"/>
      <c r="B4855" s="44"/>
      <c r="C4855" s="46"/>
      <c r="D4855" s="7"/>
      <c r="E4855" s="7"/>
      <c r="F4855" s="7"/>
      <c r="G4855" s="7"/>
    </row>
    <row r="4856" spans="1:7" x14ac:dyDescent="0.35">
      <c r="A4856" s="43"/>
      <c r="B4856" s="44"/>
      <c r="C4856" s="46"/>
      <c r="D4856" s="7"/>
      <c r="E4856" s="7"/>
      <c r="F4856" s="7"/>
      <c r="G4856" s="7"/>
    </row>
    <row r="4857" spans="1:7" x14ac:dyDescent="0.35">
      <c r="A4857" s="43"/>
      <c r="B4857" s="44"/>
      <c r="C4857" s="46"/>
      <c r="D4857" s="7"/>
      <c r="E4857" s="7"/>
      <c r="F4857" s="7"/>
      <c r="G4857" s="7"/>
    </row>
    <row r="4858" spans="1:7" x14ac:dyDescent="0.35">
      <c r="A4858" s="43"/>
      <c r="B4858" s="44"/>
      <c r="C4858" s="46"/>
      <c r="D4858" s="7"/>
      <c r="E4858" s="7"/>
      <c r="F4858" s="7"/>
      <c r="G4858" s="7"/>
    </row>
    <row r="4859" spans="1:7" x14ac:dyDescent="0.35">
      <c r="A4859" s="43"/>
      <c r="B4859" s="44"/>
      <c r="C4859" s="46"/>
      <c r="D4859" s="7"/>
      <c r="E4859" s="7"/>
      <c r="F4859" s="7"/>
      <c r="G4859" s="7"/>
    </row>
    <row r="4860" spans="1:7" x14ac:dyDescent="0.35">
      <c r="A4860" s="43"/>
      <c r="B4860" s="44"/>
      <c r="C4860" s="46"/>
      <c r="D4860" s="7"/>
      <c r="E4860" s="7"/>
      <c r="F4860" s="7"/>
      <c r="G4860" s="7"/>
    </row>
    <row r="4861" spans="1:7" x14ac:dyDescent="0.35">
      <c r="A4861" s="43"/>
      <c r="B4861" s="44"/>
      <c r="C4861" s="46"/>
      <c r="D4861" s="7"/>
      <c r="E4861" s="7"/>
      <c r="F4861" s="7"/>
      <c r="G4861" s="7"/>
    </row>
    <row r="4862" spans="1:7" x14ac:dyDescent="0.35">
      <c r="A4862" s="43"/>
      <c r="B4862" s="44"/>
      <c r="C4862" s="46"/>
      <c r="D4862" s="7"/>
      <c r="E4862" s="7"/>
      <c r="F4862" s="7"/>
      <c r="G4862" s="7"/>
    </row>
    <row r="4863" spans="1:7" x14ac:dyDescent="0.35">
      <c r="A4863" s="43"/>
      <c r="B4863" s="44"/>
      <c r="C4863" s="46"/>
      <c r="D4863" s="7"/>
      <c r="E4863" s="7"/>
      <c r="F4863" s="7"/>
      <c r="G4863" s="7"/>
    </row>
    <row r="4864" spans="1:7" x14ac:dyDescent="0.35">
      <c r="A4864" s="43"/>
      <c r="B4864" s="44"/>
      <c r="C4864" s="46"/>
      <c r="D4864" s="7"/>
      <c r="E4864" s="7"/>
      <c r="F4864" s="7"/>
      <c r="G4864" s="7"/>
    </row>
    <row r="4865" spans="1:7" x14ac:dyDescent="0.35">
      <c r="A4865" s="43"/>
      <c r="B4865" s="44"/>
      <c r="C4865" s="46"/>
      <c r="D4865" s="7"/>
      <c r="E4865" s="7"/>
      <c r="F4865" s="7"/>
      <c r="G4865" s="7"/>
    </row>
    <row r="4866" spans="1:7" x14ac:dyDescent="0.35">
      <c r="A4866" s="43"/>
      <c r="B4866" s="44"/>
      <c r="C4866" s="46"/>
      <c r="D4866" s="7"/>
      <c r="E4866" s="7"/>
      <c r="F4866" s="7"/>
      <c r="G4866" s="7"/>
    </row>
    <row r="4867" spans="1:7" x14ac:dyDescent="0.35">
      <c r="A4867" s="43"/>
      <c r="B4867" s="44"/>
      <c r="C4867" s="46"/>
      <c r="D4867" s="7"/>
      <c r="E4867" s="7"/>
      <c r="F4867" s="7"/>
      <c r="G4867" s="7"/>
    </row>
    <row r="4868" spans="1:7" x14ac:dyDescent="0.35">
      <c r="A4868" s="43"/>
      <c r="B4868" s="44"/>
      <c r="C4868" s="46"/>
      <c r="D4868" s="7"/>
      <c r="E4868" s="7"/>
      <c r="F4868" s="7"/>
      <c r="G4868" s="7"/>
    </row>
    <row r="4869" spans="1:7" x14ac:dyDescent="0.35">
      <c r="A4869" s="43"/>
      <c r="B4869" s="44"/>
      <c r="C4869" s="46"/>
      <c r="D4869" s="7"/>
      <c r="E4869" s="7"/>
      <c r="F4869" s="7"/>
      <c r="G4869" s="7"/>
    </row>
    <row r="4870" spans="1:7" x14ac:dyDescent="0.35">
      <c r="A4870" s="43"/>
      <c r="B4870" s="44"/>
      <c r="C4870" s="46"/>
      <c r="D4870" s="7"/>
      <c r="E4870" s="7"/>
      <c r="F4870" s="7"/>
      <c r="G4870" s="7"/>
    </row>
    <row r="4871" spans="1:7" x14ac:dyDescent="0.35">
      <c r="A4871" s="43"/>
      <c r="B4871" s="44"/>
      <c r="C4871" s="46"/>
      <c r="D4871" s="7"/>
      <c r="E4871" s="7"/>
      <c r="F4871" s="7"/>
      <c r="G4871" s="7"/>
    </row>
    <row r="4872" spans="1:7" x14ac:dyDescent="0.35">
      <c r="A4872" s="43"/>
      <c r="B4872" s="44"/>
      <c r="C4872" s="46"/>
      <c r="D4872" s="7"/>
      <c r="E4872" s="7"/>
      <c r="F4872" s="7"/>
      <c r="G4872" s="7"/>
    </row>
    <row r="4873" spans="1:7" x14ac:dyDescent="0.35">
      <c r="A4873" s="43"/>
      <c r="B4873" s="44"/>
      <c r="C4873" s="46"/>
      <c r="D4873" s="7"/>
      <c r="E4873" s="7"/>
      <c r="F4873" s="7"/>
      <c r="G4873" s="7"/>
    </row>
    <row r="4874" spans="1:7" x14ac:dyDescent="0.35">
      <c r="A4874" s="43"/>
      <c r="B4874" s="44"/>
      <c r="C4874" s="46"/>
      <c r="D4874" s="7"/>
      <c r="E4874" s="7"/>
      <c r="F4874" s="7"/>
      <c r="G4874" s="7"/>
    </row>
    <row r="4875" spans="1:7" x14ac:dyDescent="0.35">
      <c r="A4875" s="43"/>
      <c r="B4875" s="44"/>
      <c r="C4875" s="46"/>
      <c r="D4875" s="7"/>
      <c r="E4875" s="7"/>
      <c r="F4875" s="7"/>
      <c r="G4875" s="7"/>
    </row>
    <row r="4876" spans="1:7" x14ac:dyDescent="0.35">
      <c r="A4876" s="43"/>
      <c r="B4876" s="44"/>
      <c r="C4876" s="46"/>
      <c r="D4876" s="7"/>
      <c r="E4876" s="7"/>
      <c r="F4876" s="7"/>
      <c r="G4876" s="7"/>
    </row>
    <row r="4877" spans="1:7" x14ac:dyDescent="0.35">
      <c r="A4877" s="43"/>
      <c r="B4877" s="44"/>
      <c r="C4877" s="46"/>
      <c r="D4877" s="7"/>
      <c r="E4877" s="7"/>
      <c r="F4877" s="7"/>
      <c r="G4877" s="7"/>
    </row>
    <row r="4878" spans="1:7" x14ac:dyDescent="0.35">
      <c r="A4878" s="43"/>
      <c r="B4878" s="44"/>
      <c r="C4878" s="46"/>
      <c r="D4878" s="7"/>
      <c r="E4878" s="7"/>
      <c r="F4878" s="7"/>
      <c r="G4878" s="7"/>
    </row>
    <row r="4879" spans="1:7" x14ac:dyDescent="0.35">
      <c r="A4879" s="43"/>
      <c r="B4879" s="44"/>
      <c r="C4879" s="46"/>
      <c r="D4879" s="7"/>
      <c r="E4879" s="7"/>
      <c r="F4879" s="7"/>
      <c r="G4879" s="7"/>
    </row>
    <row r="4880" spans="1:7" x14ac:dyDescent="0.35">
      <c r="A4880" s="43"/>
      <c r="B4880" s="44"/>
      <c r="C4880" s="46"/>
      <c r="D4880" s="7"/>
      <c r="E4880" s="7"/>
      <c r="F4880" s="7"/>
      <c r="G4880" s="7"/>
    </row>
    <row r="4881" spans="1:7" x14ac:dyDescent="0.35">
      <c r="A4881" s="43"/>
      <c r="B4881" s="44"/>
      <c r="C4881" s="46"/>
      <c r="D4881" s="7"/>
      <c r="E4881" s="7"/>
      <c r="F4881" s="7"/>
      <c r="G4881" s="7"/>
    </row>
    <row r="4882" spans="1:7" x14ac:dyDescent="0.35">
      <c r="A4882" s="43"/>
      <c r="B4882" s="44"/>
      <c r="C4882" s="46"/>
      <c r="D4882" s="7"/>
      <c r="E4882" s="7"/>
      <c r="F4882" s="7"/>
      <c r="G4882" s="7"/>
    </row>
    <row r="4883" spans="1:7" x14ac:dyDescent="0.35">
      <c r="A4883" s="43"/>
      <c r="B4883" s="44"/>
      <c r="C4883" s="46"/>
      <c r="D4883" s="7"/>
      <c r="E4883" s="7"/>
      <c r="F4883" s="7"/>
      <c r="G4883" s="7"/>
    </row>
    <row r="4884" spans="1:7" x14ac:dyDescent="0.35">
      <c r="A4884" s="43"/>
      <c r="B4884" s="44"/>
      <c r="C4884" s="46"/>
      <c r="D4884" s="7"/>
      <c r="E4884" s="7"/>
      <c r="F4884" s="7"/>
      <c r="G4884" s="7"/>
    </row>
    <row r="4885" spans="1:7" x14ac:dyDescent="0.35">
      <c r="A4885" s="43"/>
      <c r="B4885" s="44"/>
      <c r="C4885" s="46"/>
      <c r="D4885" s="7"/>
      <c r="E4885" s="7"/>
      <c r="F4885" s="7"/>
      <c r="G4885" s="7"/>
    </row>
    <row r="4886" spans="1:7" x14ac:dyDescent="0.35">
      <c r="A4886" s="43"/>
      <c r="B4886" s="44"/>
      <c r="C4886" s="46"/>
      <c r="D4886" s="7"/>
      <c r="E4886" s="7"/>
      <c r="F4886" s="7"/>
      <c r="G4886" s="7"/>
    </row>
    <row r="4887" spans="1:7" x14ac:dyDescent="0.35">
      <c r="A4887" s="43"/>
      <c r="B4887" s="44"/>
      <c r="C4887" s="46"/>
      <c r="D4887" s="7"/>
      <c r="E4887" s="7"/>
      <c r="F4887" s="7"/>
      <c r="G4887" s="7"/>
    </row>
    <row r="4888" spans="1:7" x14ac:dyDescent="0.35">
      <c r="A4888" s="43"/>
      <c r="B4888" s="44"/>
      <c r="C4888" s="46"/>
      <c r="D4888" s="7"/>
      <c r="E4888" s="7"/>
      <c r="F4888" s="7"/>
      <c r="G4888" s="7"/>
    </row>
    <row r="4889" spans="1:7" x14ac:dyDescent="0.35">
      <c r="A4889" s="43"/>
      <c r="B4889" s="44"/>
      <c r="C4889" s="46"/>
      <c r="D4889" s="7"/>
      <c r="E4889" s="7"/>
      <c r="F4889" s="7"/>
      <c r="G4889" s="7"/>
    </row>
    <row r="4890" spans="1:7" x14ac:dyDescent="0.35">
      <c r="A4890" s="43"/>
      <c r="B4890" s="44"/>
      <c r="C4890" s="46"/>
      <c r="D4890" s="7"/>
      <c r="E4890" s="7"/>
      <c r="F4890" s="7"/>
      <c r="G4890" s="7"/>
    </row>
    <row r="4891" spans="1:7" x14ac:dyDescent="0.35">
      <c r="A4891" s="43"/>
      <c r="B4891" s="44"/>
      <c r="C4891" s="46"/>
      <c r="D4891" s="7"/>
      <c r="E4891" s="7"/>
      <c r="F4891" s="7"/>
      <c r="G4891" s="7"/>
    </row>
    <row r="4892" spans="1:7" x14ac:dyDescent="0.35">
      <c r="A4892" s="43"/>
      <c r="B4892" s="44"/>
      <c r="C4892" s="46"/>
      <c r="D4892" s="7"/>
      <c r="E4892" s="7"/>
      <c r="F4892" s="7"/>
      <c r="G4892" s="7"/>
    </row>
    <row r="4893" spans="1:7" x14ac:dyDescent="0.35">
      <c r="A4893" s="43"/>
      <c r="B4893" s="44"/>
      <c r="C4893" s="46"/>
      <c r="D4893" s="7"/>
      <c r="E4893" s="7"/>
      <c r="F4893" s="7"/>
      <c r="G4893" s="7"/>
    </row>
    <row r="4894" spans="1:7" x14ac:dyDescent="0.35">
      <c r="A4894" s="43"/>
      <c r="B4894" s="44"/>
      <c r="C4894" s="46"/>
      <c r="D4894" s="7"/>
      <c r="E4894" s="7"/>
      <c r="F4894" s="7"/>
      <c r="G4894" s="7"/>
    </row>
    <row r="4895" spans="1:7" x14ac:dyDescent="0.35">
      <c r="A4895" s="43"/>
      <c r="B4895" s="44"/>
      <c r="C4895" s="46"/>
      <c r="D4895" s="7"/>
      <c r="E4895" s="7"/>
      <c r="F4895" s="7"/>
      <c r="G4895" s="7"/>
    </row>
    <row r="4896" spans="1:7" x14ac:dyDescent="0.35">
      <c r="A4896" s="43"/>
      <c r="B4896" s="44"/>
      <c r="C4896" s="46"/>
      <c r="D4896" s="7"/>
      <c r="E4896" s="7"/>
      <c r="F4896" s="7"/>
      <c r="G4896" s="7"/>
    </row>
    <row r="4897" spans="1:7" x14ac:dyDescent="0.35">
      <c r="A4897" s="43"/>
      <c r="B4897" s="44"/>
      <c r="C4897" s="46"/>
      <c r="D4897" s="7"/>
      <c r="E4897" s="7"/>
      <c r="F4897" s="7"/>
      <c r="G4897" s="7"/>
    </row>
    <row r="4898" spans="1:7" x14ac:dyDescent="0.35">
      <c r="A4898" s="43"/>
      <c r="B4898" s="44"/>
      <c r="C4898" s="46"/>
      <c r="D4898" s="7"/>
      <c r="E4898" s="7"/>
      <c r="F4898" s="7"/>
      <c r="G4898" s="7"/>
    </row>
    <row r="4899" spans="1:7" x14ac:dyDescent="0.35">
      <c r="A4899" s="43"/>
      <c r="B4899" s="44"/>
      <c r="C4899" s="46"/>
      <c r="D4899" s="7"/>
      <c r="E4899" s="7"/>
      <c r="F4899" s="7"/>
      <c r="G4899" s="7"/>
    </row>
    <row r="4900" spans="1:7" x14ac:dyDescent="0.35">
      <c r="A4900" s="43"/>
      <c r="B4900" s="44"/>
      <c r="C4900" s="46"/>
      <c r="D4900" s="7"/>
      <c r="E4900" s="7"/>
      <c r="F4900" s="7"/>
      <c r="G4900" s="7"/>
    </row>
    <row r="4901" spans="1:7" x14ac:dyDescent="0.35">
      <c r="A4901" s="43"/>
      <c r="B4901" s="44"/>
      <c r="C4901" s="46"/>
      <c r="D4901" s="7"/>
      <c r="E4901" s="7"/>
      <c r="F4901" s="7"/>
      <c r="G4901" s="7"/>
    </row>
    <row r="4902" spans="1:7" x14ac:dyDescent="0.35">
      <c r="A4902" s="43"/>
      <c r="B4902" s="44"/>
      <c r="C4902" s="46"/>
      <c r="D4902" s="7"/>
      <c r="E4902" s="7"/>
      <c r="F4902" s="7"/>
      <c r="G4902" s="7"/>
    </row>
    <row r="4903" spans="1:7" x14ac:dyDescent="0.35">
      <c r="A4903" s="43"/>
      <c r="B4903" s="44"/>
      <c r="C4903" s="46"/>
      <c r="D4903" s="7"/>
      <c r="E4903" s="7"/>
      <c r="F4903" s="7"/>
      <c r="G4903" s="7"/>
    </row>
    <row r="4904" spans="1:7" x14ac:dyDescent="0.35">
      <c r="A4904" s="43"/>
      <c r="B4904" s="44"/>
      <c r="C4904" s="46"/>
      <c r="D4904" s="7"/>
      <c r="E4904" s="7"/>
      <c r="F4904" s="7"/>
      <c r="G4904" s="7"/>
    </row>
    <row r="4905" spans="1:7" x14ac:dyDescent="0.35">
      <c r="A4905" s="43"/>
      <c r="B4905" s="44"/>
      <c r="C4905" s="46"/>
      <c r="D4905" s="7"/>
      <c r="E4905" s="7"/>
      <c r="F4905" s="7"/>
      <c r="G4905" s="7"/>
    </row>
    <row r="4906" spans="1:7" x14ac:dyDescent="0.35">
      <c r="A4906" s="43"/>
      <c r="B4906" s="44"/>
      <c r="C4906" s="46"/>
      <c r="D4906" s="7"/>
      <c r="E4906" s="7"/>
      <c r="F4906" s="7"/>
      <c r="G4906" s="7"/>
    </row>
    <row r="4907" spans="1:7" x14ac:dyDescent="0.35">
      <c r="A4907" s="43"/>
      <c r="B4907" s="44"/>
      <c r="C4907" s="46"/>
      <c r="D4907" s="7"/>
      <c r="E4907" s="7"/>
      <c r="F4907" s="7"/>
      <c r="G4907" s="7"/>
    </row>
    <row r="4908" spans="1:7" x14ac:dyDescent="0.35">
      <c r="A4908" s="43"/>
      <c r="B4908" s="44"/>
      <c r="C4908" s="46"/>
      <c r="D4908" s="7"/>
      <c r="E4908" s="7"/>
      <c r="F4908" s="7"/>
      <c r="G4908" s="7"/>
    </row>
    <row r="4909" spans="1:7" x14ac:dyDescent="0.35">
      <c r="A4909" s="43"/>
      <c r="B4909" s="44"/>
      <c r="C4909" s="46"/>
      <c r="D4909" s="7"/>
      <c r="E4909" s="7"/>
      <c r="F4909" s="7"/>
      <c r="G4909" s="7"/>
    </row>
    <row r="4910" spans="1:7" x14ac:dyDescent="0.35">
      <c r="A4910" s="43"/>
      <c r="B4910" s="44"/>
      <c r="C4910" s="46"/>
      <c r="D4910" s="7"/>
      <c r="E4910" s="7"/>
      <c r="F4910" s="7"/>
      <c r="G4910" s="7"/>
    </row>
    <row r="4911" spans="1:7" x14ac:dyDescent="0.35">
      <c r="A4911" s="43"/>
      <c r="B4911" s="44"/>
      <c r="C4911" s="46"/>
      <c r="D4911" s="7"/>
      <c r="E4911" s="7"/>
      <c r="F4911" s="7"/>
      <c r="G4911" s="7"/>
    </row>
    <row r="4912" spans="1:7" x14ac:dyDescent="0.35">
      <c r="A4912" s="43"/>
      <c r="B4912" s="44"/>
      <c r="C4912" s="46"/>
      <c r="D4912" s="7"/>
      <c r="E4912" s="7"/>
      <c r="F4912" s="7"/>
      <c r="G4912" s="7"/>
    </row>
    <row r="4913" spans="1:7" x14ac:dyDescent="0.35">
      <c r="A4913" s="43"/>
      <c r="B4913" s="44"/>
      <c r="C4913" s="46"/>
      <c r="D4913" s="7"/>
      <c r="E4913" s="7"/>
      <c r="F4913" s="7"/>
      <c r="G4913" s="7"/>
    </row>
    <row r="4914" spans="1:7" x14ac:dyDescent="0.35">
      <c r="A4914" s="43"/>
      <c r="B4914" s="44"/>
      <c r="C4914" s="46"/>
      <c r="D4914" s="7"/>
      <c r="E4914" s="7"/>
      <c r="F4914" s="7"/>
      <c r="G4914" s="7"/>
    </row>
    <row r="4915" spans="1:7" x14ac:dyDescent="0.35">
      <c r="A4915" s="43"/>
      <c r="B4915" s="44"/>
      <c r="C4915" s="46"/>
      <c r="D4915" s="7"/>
      <c r="E4915" s="7"/>
      <c r="F4915" s="7"/>
      <c r="G4915" s="7"/>
    </row>
    <row r="4916" spans="1:7" x14ac:dyDescent="0.35">
      <c r="A4916" s="43"/>
      <c r="B4916" s="44"/>
      <c r="C4916" s="46"/>
      <c r="D4916" s="7"/>
      <c r="E4916" s="7"/>
      <c r="F4916" s="7"/>
      <c r="G4916" s="7"/>
    </row>
    <row r="4917" spans="1:7" x14ac:dyDescent="0.35">
      <c r="A4917" s="43"/>
      <c r="B4917" s="44"/>
      <c r="C4917" s="46"/>
      <c r="D4917" s="7"/>
      <c r="E4917" s="7"/>
      <c r="F4917" s="7"/>
      <c r="G4917" s="7"/>
    </row>
    <row r="4918" spans="1:7" x14ac:dyDescent="0.35">
      <c r="A4918" s="43"/>
      <c r="B4918" s="44"/>
      <c r="C4918" s="46"/>
      <c r="D4918" s="7"/>
      <c r="E4918" s="7"/>
      <c r="F4918" s="7"/>
      <c r="G4918" s="7"/>
    </row>
    <row r="4919" spans="1:7" x14ac:dyDescent="0.35">
      <c r="A4919" s="43"/>
      <c r="B4919" s="44"/>
      <c r="C4919" s="46"/>
      <c r="D4919" s="7"/>
      <c r="E4919" s="7"/>
      <c r="F4919" s="7"/>
      <c r="G4919" s="7"/>
    </row>
    <row r="4920" spans="1:7" x14ac:dyDescent="0.35">
      <c r="A4920" s="43"/>
      <c r="B4920" s="44"/>
      <c r="C4920" s="46"/>
      <c r="D4920" s="7"/>
      <c r="E4920" s="7"/>
      <c r="F4920" s="7"/>
      <c r="G4920" s="7"/>
    </row>
    <row r="4921" spans="1:7" x14ac:dyDescent="0.35">
      <c r="A4921" s="43"/>
      <c r="B4921" s="44"/>
      <c r="C4921" s="46"/>
      <c r="D4921" s="7"/>
      <c r="E4921" s="7"/>
      <c r="F4921" s="7"/>
      <c r="G4921" s="7"/>
    </row>
    <row r="4922" spans="1:7" x14ac:dyDescent="0.35">
      <c r="A4922" s="43"/>
      <c r="B4922" s="44"/>
      <c r="C4922" s="46"/>
      <c r="D4922" s="7"/>
      <c r="E4922" s="7"/>
      <c r="F4922" s="7"/>
      <c r="G4922" s="7"/>
    </row>
    <row r="4923" spans="1:7" x14ac:dyDescent="0.35">
      <c r="A4923" s="43"/>
      <c r="B4923" s="44"/>
      <c r="C4923" s="46"/>
      <c r="D4923" s="7"/>
      <c r="E4923" s="7"/>
      <c r="F4923" s="7"/>
      <c r="G4923" s="7"/>
    </row>
    <row r="4924" spans="1:7" x14ac:dyDescent="0.35">
      <c r="A4924" s="43"/>
      <c r="B4924" s="44"/>
      <c r="C4924" s="46"/>
      <c r="D4924" s="7"/>
      <c r="E4924" s="7"/>
      <c r="F4924" s="7"/>
      <c r="G4924" s="7"/>
    </row>
    <row r="4925" spans="1:7" x14ac:dyDescent="0.35">
      <c r="A4925" s="43"/>
      <c r="B4925" s="44"/>
      <c r="C4925" s="46"/>
      <c r="D4925" s="7"/>
      <c r="E4925" s="7"/>
      <c r="F4925" s="7"/>
      <c r="G4925" s="7"/>
    </row>
    <row r="4926" spans="1:7" x14ac:dyDescent="0.35">
      <c r="A4926" s="43"/>
      <c r="B4926" s="44"/>
      <c r="C4926" s="46"/>
      <c r="D4926" s="7"/>
      <c r="E4926" s="7"/>
      <c r="F4926" s="7"/>
      <c r="G4926" s="7"/>
    </row>
    <row r="4927" spans="1:7" x14ac:dyDescent="0.35">
      <c r="A4927" s="43"/>
      <c r="B4927" s="44"/>
      <c r="C4927" s="46"/>
      <c r="D4927" s="7"/>
      <c r="E4927" s="7"/>
      <c r="F4927" s="7"/>
      <c r="G4927" s="7"/>
    </row>
    <row r="4928" spans="1:7" x14ac:dyDescent="0.35">
      <c r="A4928" s="43"/>
      <c r="B4928" s="44"/>
      <c r="C4928" s="46"/>
      <c r="D4928" s="7"/>
      <c r="E4928" s="7"/>
      <c r="F4928" s="7"/>
      <c r="G4928" s="7"/>
    </row>
    <row r="4929" spans="1:7" x14ac:dyDescent="0.35">
      <c r="A4929" s="43"/>
      <c r="B4929" s="44"/>
      <c r="C4929" s="46"/>
      <c r="D4929" s="7"/>
      <c r="E4929" s="7"/>
      <c r="F4929" s="7"/>
      <c r="G4929" s="7"/>
    </row>
    <row r="4930" spans="1:7" x14ac:dyDescent="0.35">
      <c r="A4930" s="43"/>
      <c r="B4930" s="44"/>
      <c r="C4930" s="46"/>
      <c r="D4930" s="7"/>
      <c r="E4930" s="7"/>
      <c r="F4930" s="7"/>
      <c r="G4930" s="7"/>
    </row>
    <row r="4931" spans="1:7" x14ac:dyDescent="0.35">
      <c r="A4931" s="43"/>
      <c r="B4931" s="44"/>
      <c r="C4931" s="46"/>
      <c r="D4931" s="7"/>
      <c r="E4931" s="7"/>
      <c r="F4931" s="7"/>
      <c r="G4931" s="7"/>
    </row>
    <row r="4932" spans="1:7" x14ac:dyDescent="0.35">
      <c r="A4932" s="43"/>
      <c r="B4932" s="44"/>
      <c r="C4932" s="46"/>
      <c r="D4932" s="7"/>
      <c r="E4932" s="7"/>
      <c r="F4932" s="7"/>
      <c r="G4932" s="7"/>
    </row>
    <row r="4933" spans="1:7" x14ac:dyDescent="0.35">
      <c r="A4933" s="43"/>
      <c r="B4933" s="44"/>
      <c r="C4933" s="46"/>
      <c r="D4933" s="7"/>
      <c r="E4933" s="7"/>
      <c r="F4933" s="7"/>
      <c r="G4933" s="7"/>
    </row>
    <row r="4934" spans="1:7" x14ac:dyDescent="0.35">
      <c r="A4934" s="43"/>
      <c r="B4934" s="44"/>
      <c r="C4934" s="46"/>
      <c r="D4934" s="7"/>
      <c r="E4934" s="7"/>
      <c r="F4934" s="7"/>
      <c r="G4934" s="7"/>
    </row>
    <row r="4935" spans="1:7" x14ac:dyDescent="0.35">
      <c r="A4935" s="43"/>
      <c r="B4935" s="44"/>
      <c r="C4935" s="46"/>
      <c r="D4935" s="7"/>
      <c r="E4935" s="7"/>
      <c r="F4935" s="7"/>
      <c r="G4935" s="7"/>
    </row>
    <row r="4936" spans="1:7" x14ac:dyDescent="0.35">
      <c r="A4936" s="43"/>
      <c r="B4936" s="44"/>
      <c r="C4936" s="46"/>
      <c r="D4936" s="7"/>
      <c r="E4936" s="7"/>
      <c r="F4936" s="7"/>
      <c r="G4936" s="7"/>
    </row>
    <row r="4937" spans="1:7" x14ac:dyDescent="0.35">
      <c r="A4937" s="43"/>
      <c r="B4937" s="44"/>
      <c r="C4937" s="46"/>
      <c r="D4937" s="7"/>
      <c r="E4937" s="7"/>
      <c r="F4937" s="7"/>
      <c r="G4937" s="7"/>
    </row>
    <row r="4938" spans="1:7" x14ac:dyDescent="0.35">
      <c r="A4938" s="43"/>
      <c r="B4938" s="44"/>
      <c r="C4938" s="46"/>
      <c r="D4938" s="7"/>
      <c r="E4938" s="7"/>
      <c r="F4938" s="7"/>
      <c r="G4938" s="7"/>
    </row>
    <row r="4939" spans="1:7" x14ac:dyDescent="0.35">
      <c r="A4939" s="43"/>
      <c r="B4939" s="44"/>
      <c r="C4939" s="46"/>
      <c r="D4939" s="7"/>
      <c r="E4939" s="7"/>
      <c r="F4939" s="7"/>
      <c r="G4939" s="7"/>
    </row>
    <row r="4940" spans="1:7" x14ac:dyDescent="0.35">
      <c r="A4940" s="43"/>
      <c r="B4940" s="44"/>
      <c r="C4940" s="46"/>
      <c r="D4940" s="7"/>
      <c r="E4940" s="7"/>
      <c r="F4940" s="7"/>
      <c r="G4940" s="7"/>
    </row>
    <row r="4941" spans="1:7" x14ac:dyDescent="0.35">
      <c r="A4941" s="43"/>
      <c r="B4941" s="44"/>
      <c r="C4941" s="46"/>
      <c r="D4941" s="7"/>
      <c r="E4941" s="7"/>
      <c r="F4941" s="7"/>
      <c r="G4941" s="7"/>
    </row>
    <row r="4942" spans="1:7" x14ac:dyDescent="0.35">
      <c r="A4942" s="43"/>
      <c r="B4942" s="44"/>
      <c r="C4942" s="46"/>
      <c r="D4942" s="7"/>
      <c r="E4942" s="7"/>
      <c r="F4942" s="7"/>
      <c r="G4942" s="7"/>
    </row>
    <row r="4943" spans="1:7" x14ac:dyDescent="0.35">
      <c r="A4943" s="43"/>
      <c r="B4943" s="44"/>
      <c r="C4943" s="46"/>
      <c r="D4943" s="7"/>
      <c r="E4943" s="7"/>
      <c r="F4943" s="7"/>
      <c r="G4943" s="7"/>
    </row>
    <row r="4944" spans="1:7" x14ac:dyDescent="0.35">
      <c r="A4944" s="43"/>
      <c r="B4944" s="44"/>
      <c r="C4944" s="46"/>
      <c r="D4944" s="7"/>
      <c r="E4944" s="7"/>
      <c r="F4944" s="7"/>
      <c r="G4944" s="7"/>
    </row>
    <row r="4945" spans="1:7" x14ac:dyDescent="0.35">
      <c r="A4945" s="43"/>
      <c r="B4945" s="44"/>
      <c r="C4945" s="46"/>
      <c r="D4945" s="7"/>
      <c r="E4945" s="7"/>
      <c r="F4945" s="7"/>
      <c r="G4945" s="7"/>
    </row>
    <row r="4946" spans="1:7" x14ac:dyDescent="0.35">
      <c r="A4946" s="43"/>
      <c r="B4946" s="44"/>
      <c r="C4946" s="46"/>
      <c r="D4946" s="7"/>
      <c r="E4946" s="7"/>
      <c r="F4946" s="7"/>
      <c r="G4946" s="7"/>
    </row>
    <row r="4947" spans="1:7" x14ac:dyDescent="0.35">
      <c r="A4947" s="43"/>
      <c r="B4947" s="44"/>
      <c r="C4947" s="46"/>
      <c r="D4947" s="7"/>
      <c r="E4947" s="7"/>
      <c r="F4947" s="7"/>
      <c r="G4947" s="7"/>
    </row>
    <row r="4948" spans="1:7" x14ac:dyDescent="0.35">
      <c r="A4948" s="43"/>
      <c r="B4948" s="44"/>
      <c r="C4948" s="46"/>
      <c r="D4948" s="7"/>
      <c r="E4948" s="7"/>
      <c r="F4948" s="7"/>
      <c r="G4948" s="7"/>
    </row>
    <row r="4949" spans="1:7" x14ac:dyDescent="0.35">
      <c r="A4949" s="43"/>
      <c r="B4949" s="44"/>
      <c r="C4949" s="46"/>
      <c r="D4949" s="7"/>
      <c r="E4949" s="7"/>
      <c r="F4949" s="7"/>
      <c r="G4949" s="7"/>
    </row>
    <row r="4950" spans="1:7" x14ac:dyDescent="0.35">
      <c r="A4950" s="43"/>
      <c r="B4950" s="44"/>
      <c r="C4950" s="46"/>
      <c r="D4950" s="7"/>
      <c r="E4950" s="7"/>
      <c r="F4950" s="7"/>
      <c r="G4950" s="7"/>
    </row>
    <row r="4951" spans="1:7" x14ac:dyDescent="0.35">
      <c r="A4951" s="43"/>
      <c r="B4951" s="44"/>
      <c r="C4951" s="46"/>
      <c r="D4951" s="7"/>
      <c r="E4951" s="7"/>
      <c r="F4951" s="7"/>
      <c r="G4951" s="7"/>
    </row>
    <row r="4952" spans="1:7" x14ac:dyDescent="0.35">
      <c r="A4952" s="43"/>
      <c r="B4952" s="44"/>
      <c r="C4952" s="46"/>
      <c r="D4952" s="7"/>
      <c r="E4952" s="7"/>
      <c r="F4952" s="7"/>
      <c r="G4952" s="7"/>
    </row>
    <row r="4953" spans="1:7" x14ac:dyDescent="0.35">
      <c r="A4953" s="43"/>
      <c r="B4953" s="44"/>
      <c r="C4953" s="46"/>
      <c r="D4953" s="7"/>
      <c r="E4953" s="7"/>
      <c r="F4953" s="7"/>
      <c r="G4953" s="7"/>
    </row>
    <row r="4954" spans="1:7" x14ac:dyDescent="0.35">
      <c r="A4954" s="43"/>
      <c r="B4954" s="44"/>
      <c r="C4954" s="46"/>
      <c r="D4954" s="7"/>
      <c r="E4954" s="7"/>
      <c r="F4954" s="7"/>
      <c r="G4954" s="7"/>
    </row>
    <row r="4955" spans="1:7" x14ac:dyDescent="0.35">
      <c r="A4955" s="43"/>
      <c r="B4955" s="44"/>
      <c r="C4955" s="46"/>
      <c r="D4955" s="7"/>
      <c r="E4955" s="7"/>
      <c r="F4955" s="7"/>
      <c r="G4955" s="7"/>
    </row>
  </sheetData>
  <mergeCells count="8">
    <mergeCell ref="BD1:BE1"/>
    <mergeCell ref="BG1:BH1"/>
    <mergeCell ref="AP1:AQ1"/>
    <mergeCell ref="AR1:AS1"/>
    <mergeCell ref="AT1:AU1"/>
    <mergeCell ref="AV1:AW1"/>
    <mergeCell ref="AX1:AY1"/>
    <mergeCell ref="BA1:BB1"/>
  </mergeCells>
  <conditionalFormatting sqref="BA3:BB20">
    <cfRule type="colorScale" priority="2">
      <colorScale>
        <cfvo type="min"/>
        <cfvo type="max"/>
        <color rgb="FFFCFCFF"/>
        <color rgb="FFF8696B"/>
      </colorScale>
    </cfRule>
  </conditionalFormatting>
  <conditionalFormatting sqref="BG3:BH20">
    <cfRule type="colorScale" priority="1">
      <colorScale>
        <cfvo type="min"/>
        <cfvo type="max"/>
        <color rgb="FFFCFCFF"/>
        <color rgb="FFF8696B"/>
      </colorScale>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C5B78-9686-4EAC-98E1-CCF4458AF426}">
  <dimension ref="A1"/>
  <sheetViews>
    <sheetView tabSelected="1" workbookViewId="0">
      <selection activeCell="I3" sqref="I3"/>
    </sheetView>
  </sheetViews>
  <sheetFormatPr defaultRowHeight="14.5" x14ac:dyDescent="0.35"/>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67086-DAF4-40B7-9CFF-07790296E29E}">
  <dimension ref="A1:W312"/>
  <sheetViews>
    <sheetView zoomScale="70" zoomScaleNormal="70" workbookViewId="0">
      <pane ySplit="1" topLeftCell="A2" activePane="bottomLeft" state="frozen"/>
      <selection pane="bottomLeft" activeCell="H7" sqref="H7"/>
    </sheetView>
  </sheetViews>
  <sheetFormatPr defaultRowHeight="14.5" x14ac:dyDescent="0.35"/>
  <cols>
    <col min="1" max="1" width="10.453125" bestFit="1" customWidth="1"/>
    <col min="2" max="3" width="13.90625" customWidth="1"/>
    <col min="4" max="4" width="13.36328125" customWidth="1"/>
    <col min="5" max="5" width="10.90625" customWidth="1"/>
    <col min="6" max="6" width="21.36328125" customWidth="1"/>
    <col min="7" max="7" width="10.08984375" customWidth="1"/>
    <col min="8" max="8" width="19.1796875" customWidth="1"/>
    <col min="9" max="10" width="8.54296875" customWidth="1"/>
    <col min="11" max="11" width="10.453125" bestFit="1" customWidth="1"/>
    <col min="12" max="15" width="8.54296875" customWidth="1"/>
    <col min="16" max="16" width="10.90625" bestFit="1" customWidth="1"/>
    <col min="18" max="18" width="14.08984375" bestFit="1" customWidth="1"/>
    <col min="19" max="19" width="13.54296875" customWidth="1"/>
    <col min="20" max="20" width="13" customWidth="1"/>
    <col min="21" max="21" width="12.36328125" customWidth="1"/>
    <col min="22" max="22" width="13.90625" customWidth="1"/>
    <col min="23" max="23" width="12.54296875" customWidth="1"/>
  </cols>
  <sheetData>
    <row r="1" spans="1:22" s="2" customFormat="1" x14ac:dyDescent="0.35">
      <c r="A1" s="2" t="s">
        <v>60</v>
      </c>
      <c r="B1" s="42" t="s">
        <v>171</v>
      </c>
      <c r="C1" s="3" t="s">
        <v>137</v>
      </c>
      <c r="D1" s="2" t="s">
        <v>130</v>
      </c>
      <c r="E1" s="3" t="s">
        <v>170</v>
      </c>
      <c r="F1" s="2" t="s">
        <v>157</v>
      </c>
      <c r="G1" s="49" t="s">
        <v>158</v>
      </c>
      <c r="H1" s="49" t="s">
        <v>159</v>
      </c>
      <c r="K1" s="2" t="s">
        <v>60</v>
      </c>
      <c r="L1" s="2" t="s">
        <v>139</v>
      </c>
      <c r="M1" s="2" t="s">
        <v>137</v>
      </c>
      <c r="N1" s="2" t="s">
        <v>130</v>
      </c>
      <c r="O1" s="2" t="s">
        <v>137</v>
      </c>
      <c r="P1" s="2" t="s">
        <v>138</v>
      </c>
      <c r="R1" s="65" t="s">
        <v>134</v>
      </c>
      <c r="S1" s="65"/>
      <c r="T1" s="65"/>
      <c r="U1" s="65"/>
      <c r="V1" s="65"/>
    </row>
    <row r="2" spans="1:22" x14ac:dyDescent="0.35">
      <c r="A2" s="20">
        <v>36525</v>
      </c>
      <c r="B2" s="5">
        <f ca="1">INDEX(level!$B$6:$AH$312,MATCH(foreign!$A2,level!$A$6:$A$312,0),MATCH(foreign!B$1,level!$B$5:$AH$5,0))</f>
        <v>103.3952</v>
      </c>
      <c r="D2" s="4">
        <f>VLOOKUP(A2,currency!I:J,2,1)</f>
        <v>1.0045999999999999</v>
      </c>
      <c r="K2" s="1">
        <v>36525</v>
      </c>
      <c r="L2" s="5">
        <f ca="1">VLOOKUP(K2,$A:$B,2,1)</f>
        <v>103.3952</v>
      </c>
      <c r="N2" s="4">
        <f>VLOOKUP(K2,$A:$D,4,1)</f>
        <v>1.0045999999999999</v>
      </c>
      <c r="R2" s="40" t="str">
        <f>"Var("&amp;B1&amp;")"</f>
        <v>Var(EU, IG 1-3Y)</v>
      </c>
      <c r="S2" s="40" t="s">
        <v>136</v>
      </c>
      <c r="T2" s="40" t="s">
        <v>132</v>
      </c>
      <c r="U2" s="41" t="s">
        <v>133</v>
      </c>
      <c r="V2" s="41" t="s">
        <v>133</v>
      </c>
    </row>
    <row r="3" spans="1:22" x14ac:dyDescent="0.35">
      <c r="A3" s="20">
        <v>36556</v>
      </c>
      <c r="B3" s="5">
        <f ca="1">INDEX(level!$B$6:$AH$312,MATCH(foreign!$A3,level!$A$6:$A$312,0),MATCH(foreign!B$1,level!$B$5:$AH$5,0))</f>
        <v>103.7608</v>
      </c>
      <c r="C3" s="7">
        <f t="shared" ref="C3:C66" ca="1" si="0">B3/B2-1</f>
        <v>3.5359475101359727E-3</v>
      </c>
      <c r="D3" s="4">
        <f>VLOOKUP(A3,currency!I:J,2,1)</f>
        <v>0.97909999999999997</v>
      </c>
      <c r="E3" s="7">
        <f>D3/D2-1</f>
        <v>-2.5383237109297241E-2</v>
      </c>
      <c r="F3" s="8">
        <f t="shared" ref="F3:F66" ca="1" si="1">(1+C3)*(1+E3)-1</f>
        <v>-2.1937043393217115E-2</v>
      </c>
      <c r="G3" s="7">
        <f>currency!Q2/currency!P3-1</f>
        <v>2.4068022465663086E-2</v>
      </c>
      <c r="H3" s="8">
        <f ca="1">(1+C3)*(1+G3)-1</f>
        <v>2.7689073239910433E-2</v>
      </c>
      <c r="K3" s="1">
        <f>EDATE(K2,12)</f>
        <v>36891</v>
      </c>
      <c r="L3" s="5">
        <f t="shared" ref="L3:L27" ca="1" si="2">VLOOKUP(K3,$A:$B,2,1)</f>
        <v>108.43859999999999</v>
      </c>
      <c r="M3" s="7">
        <f ca="1">L3/L2-1</f>
        <v>4.8777892977623694E-2</v>
      </c>
      <c r="N3" s="4">
        <f t="shared" ref="N3:N27" si="3">VLOOKUP(K3,$A:$D,4,1)</f>
        <v>0.93049999999999999</v>
      </c>
      <c r="O3" s="7">
        <f>N3/N2-1</f>
        <v>-7.3760700776428378E-2</v>
      </c>
      <c r="P3" s="8">
        <f ca="1">(1+M3)*(1+O3)-1</f>
        <v>-2.8580699367231843E-2</v>
      </c>
      <c r="R3" s="7">
        <f ca="1">_xlfn.VAR.P(C3:C308)*12</f>
        <v>2.5904363423755118E-4</v>
      </c>
      <c r="S3" s="7">
        <f ca="1">2*_xlfn.COVARIANCE.P(C3:C308,E3:E308)*12</f>
        <v>-2.6193527579710789E-4</v>
      </c>
      <c r="T3" s="7">
        <f>_xlfn.VAR.P(E3:E308)*12</f>
        <v>8.806631354575413E-3</v>
      </c>
      <c r="U3" s="39">
        <f ca="1">T3+R3+S3</f>
        <v>8.8037397130158561E-3</v>
      </c>
      <c r="V3" s="38">
        <f ca="1">_xlfn.VAR.P(F3:F308)*12</f>
        <v>8.8551363637391443E-3</v>
      </c>
    </row>
    <row r="4" spans="1:22" x14ac:dyDescent="0.35">
      <c r="A4" s="20">
        <v>36585</v>
      </c>
      <c r="B4" s="5">
        <f ca="1">INDEX(level!$B$6:$AH$312,MATCH(foreign!$A4,level!$A$6:$A$312,0),MATCH(foreign!B$1,level!$B$5:$AH$5,0))</f>
        <v>104.0911</v>
      </c>
      <c r="C4" s="7">
        <f t="shared" ca="1" si="0"/>
        <v>3.1832830895675013E-3</v>
      </c>
      <c r="D4" s="4">
        <f>VLOOKUP(A4,currency!I:J,2,1)</f>
        <v>0.97140000000000004</v>
      </c>
      <c r="E4" s="7">
        <f t="shared" ref="E4:E67" si="4">D4/D3-1</f>
        <v>-7.8643652333775238E-3</v>
      </c>
      <c r="F4" s="8">
        <f t="shared" ca="1" si="1"/>
        <v>-4.7061166446675795E-3</v>
      </c>
      <c r="G4" s="7">
        <f>currency!Q3/currency!P4-1</f>
        <v>5.665033945989828E-3</v>
      </c>
      <c r="H4" s="8">
        <f t="shared" ref="H4:H67" ca="1" si="5">(1+C4)*(1+G4)-1</f>
        <v>8.8663504423194262E-3</v>
      </c>
      <c r="K4" s="1">
        <f t="shared" ref="K4:K27" si="6">EDATE(K3,12)</f>
        <v>37256</v>
      </c>
      <c r="L4" s="5">
        <f t="shared" ca="1" si="2"/>
        <v>114.91459999999999</v>
      </c>
      <c r="M4" s="7">
        <f t="shared" ref="M4:O27" ca="1" si="7">L4/L3-1</f>
        <v>5.9720431654410877E-2</v>
      </c>
      <c r="N4" s="4">
        <f t="shared" si="3"/>
        <v>0.88129999999999997</v>
      </c>
      <c r="O4" s="7">
        <f t="shared" si="7"/>
        <v>-5.287479849543264E-2</v>
      </c>
      <c r="P4" s="8">
        <f t="shared" ref="P4:P27" ca="1" si="8">(1+M4)*(1+O4)-1</f>
        <v>3.6879273691909908E-3</v>
      </c>
    </row>
    <row r="5" spans="1:22" x14ac:dyDescent="0.35">
      <c r="A5" s="20">
        <v>36616</v>
      </c>
      <c r="B5" s="5">
        <f ca="1">INDEX(level!$B$6:$AH$312,MATCH(foreign!$A5,level!$A$6:$A$312,0),MATCH(foreign!B$1,level!$B$5:$AH$5,0))</f>
        <v>104.7273</v>
      </c>
      <c r="C5" s="7">
        <f t="shared" ca="1" si="0"/>
        <v>6.1119538558052078E-3</v>
      </c>
      <c r="D5" s="4">
        <f>VLOOKUP(A5,currency!I:J,2,1)</f>
        <v>0.95530000000000004</v>
      </c>
      <c r="E5" s="7">
        <f t="shared" si="4"/>
        <v>-1.657401688284954E-2</v>
      </c>
      <c r="F5" s="8">
        <f t="shared" ca="1" si="1"/>
        <v>-1.0563362653437602E-2</v>
      </c>
      <c r="G5" s="7">
        <f>currency!Q4/currency!P5-1</f>
        <v>1.4704886420295438E-2</v>
      </c>
      <c r="H5" s="8">
        <f t="shared" ca="1" si="5"/>
        <v>2.090671586335624E-2</v>
      </c>
      <c r="K5" s="1">
        <f t="shared" si="6"/>
        <v>37621</v>
      </c>
      <c r="L5" s="5">
        <f t="shared" ca="1" si="2"/>
        <v>121.4074</v>
      </c>
      <c r="M5" s="7">
        <f t="shared" ca="1" si="7"/>
        <v>5.6501088634516528E-2</v>
      </c>
      <c r="N5" s="4">
        <f t="shared" si="3"/>
        <v>1.0487</v>
      </c>
      <c r="O5" s="7">
        <f t="shared" si="7"/>
        <v>0.18994666969249963</v>
      </c>
      <c r="P5" s="8">
        <f t="shared" ca="1" si="8"/>
        <v>0.25717995194714338</v>
      </c>
      <c r="R5" s="65" t="s">
        <v>135</v>
      </c>
      <c r="S5" s="65"/>
      <c r="T5" s="65"/>
      <c r="U5" s="65"/>
      <c r="V5" s="65"/>
    </row>
    <row r="6" spans="1:22" x14ac:dyDescent="0.35">
      <c r="A6" s="20">
        <v>36644</v>
      </c>
      <c r="B6" s="5">
        <f ca="1">INDEX(level!$B$6:$AH$312,MATCH(foreign!$A6,level!$A$6:$A$312,0),MATCH(foreign!B$1,level!$B$5:$AH$5,0))</f>
        <v>105.1613</v>
      </c>
      <c r="C6" s="7">
        <f t="shared" ca="1" si="0"/>
        <v>4.1440961430305734E-3</v>
      </c>
      <c r="D6" s="4">
        <f>VLOOKUP(A6,currency!I:J,2,1)</f>
        <v>0.90849999999999997</v>
      </c>
      <c r="E6" s="7">
        <f t="shared" si="4"/>
        <v>-4.8989846121637259E-2</v>
      </c>
      <c r="F6" s="8">
        <f t="shared" ca="1" si="1"/>
        <v>-4.5048768610967072E-2</v>
      </c>
      <c r="G6" s="7">
        <f>currency!Q5/currency!P6-1</f>
        <v>4.9295784721306468E-2</v>
      </c>
      <c r="H6" s="8">
        <f t="shared" ca="1" si="5"/>
        <v>5.3644167335668236E-2</v>
      </c>
      <c r="K6" s="1">
        <f t="shared" si="6"/>
        <v>37986</v>
      </c>
      <c r="L6" s="5">
        <f t="shared" ca="1" si="2"/>
        <v>125.24460000000001</v>
      </c>
      <c r="M6" s="7">
        <f t="shared" ca="1" si="7"/>
        <v>3.1605981184013476E-2</v>
      </c>
      <c r="N6" s="4">
        <f t="shared" si="3"/>
        <v>1.2629999999999999</v>
      </c>
      <c r="O6" s="7">
        <f t="shared" si="7"/>
        <v>0.20434824067893587</v>
      </c>
      <c r="P6" s="8">
        <f t="shared" ca="1" si="8"/>
        <v>0.24241284851283407</v>
      </c>
      <c r="R6" s="40" t="str">
        <f>"Var("&amp;B1&amp;")"</f>
        <v>Var(EU, IG 1-3Y)</v>
      </c>
      <c r="S6" s="40" t="s">
        <v>136</v>
      </c>
      <c r="T6" s="40" t="s">
        <v>132</v>
      </c>
      <c r="U6" s="41" t="s">
        <v>133</v>
      </c>
      <c r="V6" s="41" t="s">
        <v>133</v>
      </c>
    </row>
    <row r="7" spans="1:22" x14ac:dyDescent="0.35">
      <c r="A7" s="20">
        <v>36677</v>
      </c>
      <c r="B7" s="5">
        <f ca="1">INDEX(level!$B$6:$AH$312,MATCH(foreign!$A7,level!$A$6:$A$312,0),MATCH(foreign!B$1,level!$B$5:$AH$5,0))</f>
        <v>104.4025</v>
      </c>
      <c r="C7" s="7">
        <f t="shared" ca="1" si="0"/>
        <v>-7.2155821580751622E-3</v>
      </c>
      <c r="D7" s="4">
        <f>VLOOKUP(A7,currency!I:J,2,1)</f>
        <v>0.93030000000000002</v>
      </c>
      <c r="E7" s="7">
        <f t="shared" si="4"/>
        <v>2.3995597138139813E-2</v>
      </c>
      <c r="F7" s="8">
        <f t="shared" ca="1" si="1"/>
        <v>1.6606872777482407E-2</v>
      </c>
      <c r="G7" s="7">
        <f>currency!Q6/currency!P7-1</f>
        <v>-2.5381338706605416E-2</v>
      </c>
      <c r="H7" s="8">
        <f t="shared" ca="1" si="5"/>
        <v>-3.2413779729961179E-2</v>
      </c>
      <c r="K7" s="1">
        <f t="shared" si="6"/>
        <v>38352</v>
      </c>
      <c r="L7" s="5">
        <f t="shared" ca="1" si="2"/>
        <v>129.6361</v>
      </c>
      <c r="M7" s="7">
        <f t="shared" ca="1" si="7"/>
        <v>3.5063387962435133E-2</v>
      </c>
      <c r="N7" s="4">
        <f t="shared" si="3"/>
        <v>1.3621000000000001</v>
      </c>
      <c r="O7" s="7">
        <f t="shared" si="7"/>
        <v>7.8463974663499858E-2</v>
      </c>
      <c r="P7" s="8">
        <f t="shared" ca="1" si="8"/>
        <v>0.11627857541063591</v>
      </c>
      <c r="R7" s="7">
        <f ca="1">_xlfn.VAR.P(M3:M27)</f>
        <v>7.0674358264534605E-4</v>
      </c>
      <c r="S7" s="7">
        <f ca="1">2*_xlfn.COVARIANCE.P(M3:M27,O3:O27)</f>
        <v>7.3716105549349528E-4</v>
      </c>
      <c r="T7" s="7">
        <f>_xlfn.VAR.P(O3:O27)</f>
        <v>8.7919168142404046E-3</v>
      </c>
      <c r="U7" s="39">
        <f ca="1">T7+R7+S7</f>
        <v>1.0235821452379246E-2</v>
      </c>
      <c r="V7" s="38">
        <f ca="1">_xlfn.VAR.P(P3:P27)</f>
        <v>1.072277278787815E-2</v>
      </c>
    </row>
    <row r="8" spans="1:22" x14ac:dyDescent="0.35">
      <c r="A8" s="20">
        <v>36707</v>
      </c>
      <c r="B8" s="5">
        <f ca="1">INDEX(level!$B$6:$AH$312,MATCH(foreign!$A8,level!$A$6:$A$312,0),MATCH(foreign!B$1,level!$B$5:$AH$5,0))</f>
        <v>104.7206</v>
      </c>
      <c r="C8" s="7">
        <f t="shared" ca="1" si="0"/>
        <v>3.0468619046479795E-3</v>
      </c>
      <c r="D8" s="4">
        <f>VLOOKUP(A8,currency!I:J,2,1)</f>
        <v>0.9556</v>
      </c>
      <c r="E8" s="7">
        <f t="shared" si="4"/>
        <v>2.7195528324196472E-2</v>
      </c>
      <c r="F8" s="8">
        <f t="shared" ca="1" si="1"/>
        <v>3.0325251248072282E-2</v>
      </c>
      <c r="G8" s="7">
        <f>currency!Q7/currency!P8-1</f>
        <v>-2.8474615212783716E-2</v>
      </c>
      <c r="H8" s="8">
        <f t="shared" ca="1" si="5"/>
        <v>-2.5514511528477057E-2</v>
      </c>
      <c r="K8" s="1">
        <f t="shared" si="6"/>
        <v>38717</v>
      </c>
      <c r="L8" s="5">
        <f t="shared" ca="1" si="2"/>
        <v>133.06200000000001</v>
      </c>
      <c r="M8" s="7">
        <f t="shared" ca="1" si="7"/>
        <v>2.6427052341130297E-2</v>
      </c>
      <c r="N8" s="4">
        <f t="shared" si="3"/>
        <v>1.1797</v>
      </c>
      <c r="O8" s="7">
        <f t="shared" si="7"/>
        <v>-0.13391087291681969</v>
      </c>
      <c r="P8" s="8">
        <f t="shared" ca="1" si="8"/>
        <v>-0.11102269022330868</v>
      </c>
    </row>
    <row r="9" spans="1:22" x14ac:dyDescent="0.35">
      <c r="A9" s="20">
        <v>36738</v>
      </c>
      <c r="B9" s="5">
        <f ca="1">INDEX(level!$B$6:$AH$312,MATCH(foreign!$A9,level!$A$6:$A$312,0),MATCH(foreign!B$1,level!$B$5:$AH$5,0))</f>
        <v>105.13249999999999</v>
      </c>
      <c r="C9" s="7">
        <f t="shared" ca="1" si="0"/>
        <v>3.933323529467847E-3</v>
      </c>
      <c r="D9" s="4">
        <f>VLOOKUP(A9,currency!I:J,2,1)</f>
        <v>0.92430000000000001</v>
      </c>
      <c r="E9" s="7">
        <f t="shared" si="4"/>
        <v>-3.2754290498116401E-2</v>
      </c>
      <c r="F9" s="8">
        <f t="shared" ca="1" si="1"/>
        <v>-2.8949800190155806E-2</v>
      </c>
      <c r="G9" s="7">
        <f>currency!Q8/currency!P9-1</f>
        <v>3.1910975936903618E-2</v>
      </c>
      <c r="H9" s="8">
        <f t="shared" ca="1" si="5"/>
        <v>3.5969815658872362E-2</v>
      </c>
      <c r="K9" s="1">
        <f t="shared" si="6"/>
        <v>39082</v>
      </c>
      <c r="L9" s="5">
        <f t="shared" ca="1" si="2"/>
        <v>136.09549999999999</v>
      </c>
      <c r="M9" s="7">
        <f t="shared" ca="1" si="7"/>
        <v>2.279764320391986E-2</v>
      </c>
      <c r="N9" s="4">
        <f t="shared" si="3"/>
        <v>1.3169999999999999</v>
      </c>
      <c r="O9" s="7">
        <f t="shared" si="7"/>
        <v>0.11638552174281602</v>
      </c>
      <c r="P9" s="8">
        <f t="shared" ca="1" si="8"/>
        <v>0.14183648054553055</v>
      </c>
    </row>
    <row r="10" spans="1:22" x14ac:dyDescent="0.35">
      <c r="A10" s="20">
        <v>36769</v>
      </c>
      <c r="B10" s="5">
        <f ca="1">INDEX(level!$B$6:$AH$312,MATCH(foreign!$A10,level!$A$6:$A$312,0),MATCH(foreign!B$1,level!$B$5:$AH$5,0))</f>
        <v>105.6354</v>
      </c>
      <c r="C10" s="7">
        <f t="shared" ca="1" si="0"/>
        <v>4.7834875038643698E-3</v>
      </c>
      <c r="D10" s="4">
        <f>VLOOKUP(A10,currency!I:J,2,1)</f>
        <v>0.89059999999999995</v>
      </c>
      <c r="E10" s="7">
        <f t="shared" si="4"/>
        <v>-3.6460023801796027E-2</v>
      </c>
      <c r="F10" s="8">
        <f t="shared" ca="1" si="1"/>
        <v>-3.1850942366178137E-2</v>
      </c>
      <c r="G10" s="7">
        <f>currency!Q9/currency!P10-1</f>
        <v>3.5932519425641685E-2</v>
      </c>
      <c r="H10" s="8">
        <f t="shared" ca="1" si="5"/>
        <v>4.088788968716095E-2</v>
      </c>
      <c r="K10" s="1">
        <f t="shared" si="6"/>
        <v>39447</v>
      </c>
      <c r="L10" s="5">
        <f t="shared" ca="1" si="2"/>
        <v>140.20660000000001</v>
      </c>
      <c r="M10" s="7">
        <f t="shared" ca="1" si="7"/>
        <v>3.0207464611247348E-2</v>
      </c>
      <c r="N10" s="4">
        <f t="shared" si="3"/>
        <v>1.4721</v>
      </c>
      <c r="O10" s="7">
        <f t="shared" si="7"/>
        <v>0.11776765375854215</v>
      </c>
      <c r="P10" s="8">
        <f t="shared" ca="1" si="8"/>
        <v>0.1515325806030503</v>
      </c>
    </row>
    <row r="11" spans="1:22" x14ac:dyDescent="0.35">
      <c r="A11" s="20">
        <v>36798</v>
      </c>
      <c r="B11" s="5">
        <f ca="1">INDEX(level!$B$6:$AH$312,MATCH(foreign!$A11,level!$A$6:$A$312,0),MATCH(foreign!B$1,level!$B$5:$AH$5,0))</f>
        <v>106.5692</v>
      </c>
      <c r="C11" s="7">
        <f t="shared" ca="1" si="0"/>
        <v>8.8398396749573838E-3</v>
      </c>
      <c r="D11" s="4">
        <f>VLOOKUP(A11,currency!I:J,2,1)</f>
        <v>0.87649999999999995</v>
      </c>
      <c r="E11" s="7">
        <f t="shared" si="4"/>
        <v>-1.5832023355041525E-2</v>
      </c>
      <c r="F11" s="8">
        <f t="shared" ca="1" si="1"/>
        <v>-7.1321362282729117E-3</v>
      </c>
      <c r="G11" s="7">
        <f>currency!Q10/currency!P11-1</f>
        <v>1.4357312800919564E-2</v>
      </c>
      <c r="H11" s="8">
        <f t="shared" ca="1" si="5"/>
        <v>2.3324068819200239E-2</v>
      </c>
      <c r="K11" s="1">
        <f t="shared" si="6"/>
        <v>39813</v>
      </c>
      <c r="L11" s="5">
        <f t="shared" ca="1" si="2"/>
        <v>144.18450000000001</v>
      </c>
      <c r="M11" s="7">
        <f t="shared" ca="1" si="7"/>
        <v>2.8371702901289986E-2</v>
      </c>
      <c r="N11" s="4">
        <f t="shared" si="3"/>
        <v>1.3916999999999999</v>
      </c>
      <c r="O11" s="7">
        <f t="shared" si="7"/>
        <v>-5.4615854901161609E-2</v>
      </c>
      <c r="P11" s="8">
        <f t="shared" ca="1" si="8"/>
        <v>-2.7793696808827373E-2</v>
      </c>
    </row>
    <row r="12" spans="1:22" x14ac:dyDescent="0.35">
      <c r="A12" s="20">
        <v>36830</v>
      </c>
      <c r="B12" s="5">
        <f ca="1">INDEX(level!$B$6:$AH$312,MATCH(foreign!$A12,level!$A$6:$A$312,0),MATCH(foreign!B$1,level!$B$5:$AH$5,0))</f>
        <v>107.2381</v>
      </c>
      <c r="C12" s="7">
        <f t="shared" ca="1" si="0"/>
        <v>6.2766728097800595E-3</v>
      </c>
      <c r="D12" s="4">
        <f>VLOOKUP(A12,currency!I:J,2,1)</f>
        <v>0.8417</v>
      </c>
      <c r="E12" s="7">
        <f t="shared" si="4"/>
        <v>-3.9703365658870449E-2</v>
      </c>
      <c r="F12" s="8">
        <f t="shared" ca="1" si="1"/>
        <v>-3.3675897884778205E-2</v>
      </c>
      <c r="G12" s="7">
        <f>currency!Q11/currency!P12-1</f>
        <v>3.9685901611010266E-2</v>
      </c>
      <c r="H12" s="8">
        <f t="shared" ca="1" si="5"/>
        <v>4.6211669840363845E-2</v>
      </c>
      <c r="K12" s="1">
        <f t="shared" si="6"/>
        <v>40178</v>
      </c>
      <c r="L12" s="5">
        <f t="shared" ca="1" si="2"/>
        <v>153.7124</v>
      </c>
      <c r="M12" s="7">
        <f t="shared" ca="1" si="7"/>
        <v>6.608130554948688E-2</v>
      </c>
      <c r="N12" s="4">
        <f t="shared" si="3"/>
        <v>1.4406000000000001</v>
      </c>
      <c r="O12" s="7">
        <f t="shared" si="7"/>
        <v>3.5136882948911596E-2</v>
      </c>
      <c r="P12" s="8">
        <f t="shared" ca="1" si="8"/>
        <v>0.10354007959660216</v>
      </c>
    </row>
    <row r="13" spans="1:22" x14ac:dyDescent="0.35">
      <c r="A13" s="20">
        <v>36860</v>
      </c>
      <c r="B13" s="5">
        <f ca="1">INDEX(level!$B$6:$AH$312,MATCH(foreign!$A13,level!$A$6:$A$312,0),MATCH(foreign!B$1,level!$B$5:$AH$5,0))</f>
        <v>107.5757</v>
      </c>
      <c r="C13" s="7">
        <f t="shared" ca="1" si="0"/>
        <v>3.1481348513260343E-3</v>
      </c>
      <c r="D13" s="4">
        <f>VLOOKUP(A13,currency!I:J,2,1)</f>
        <v>0.86839999999999995</v>
      </c>
      <c r="E13" s="7">
        <f t="shared" si="4"/>
        <v>3.1721515979565185E-2</v>
      </c>
      <c r="F13" s="8">
        <f t="shared" ca="1" si="1"/>
        <v>3.4969514440883476E-2</v>
      </c>
      <c r="G13" s="7">
        <f>currency!Q12/currency!P13-1</f>
        <v>-3.2165594618197901E-2</v>
      </c>
      <c r="H13" s="8">
        <f t="shared" ca="1" si="5"/>
        <v>-2.9118721396303004E-2</v>
      </c>
      <c r="K13" s="1">
        <f t="shared" si="6"/>
        <v>40543</v>
      </c>
      <c r="L13" s="5">
        <f t="shared" ca="1" si="2"/>
        <v>158.33930000000001</v>
      </c>
      <c r="M13" s="7">
        <f t="shared" ca="1" si="7"/>
        <v>3.0101019826637376E-2</v>
      </c>
      <c r="N13" s="4">
        <f t="shared" si="3"/>
        <v>1.3362000000000001</v>
      </c>
      <c r="O13" s="7">
        <f t="shared" si="7"/>
        <v>-7.2469804248229908E-2</v>
      </c>
      <c r="P13" s="8">
        <f t="shared" ca="1" si="8"/>
        <v>-4.4550199436101057E-2</v>
      </c>
    </row>
    <row r="14" spans="1:22" x14ac:dyDescent="0.35">
      <c r="A14" s="20">
        <v>36889</v>
      </c>
      <c r="B14" s="5">
        <f ca="1">INDEX(level!$B$6:$AH$312,MATCH(foreign!$A14,level!$A$6:$A$312,0),MATCH(foreign!B$1,level!$B$5:$AH$5,0))</f>
        <v>108.43859999999999</v>
      </c>
      <c r="C14" s="7">
        <f t="shared" ca="1" si="0"/>
        <v>8.0213282367671557E-3</v>
      </c>
      <c r="D14" s="4">
        <f>VLOOKUP(A14,currency!I:J,2,1)</f>
        <v>0.93049999999999999</v>
      </c>
      <c r="E14" s="7">
        <f t="shared" si="4"/>
        <v>7.151082450483659E-2</v>
      </c>
      <c r="F14" s="8">
        <f t="shared" ca="1" si="1"/>
        <v>8.0105764537438784E-2</v>
      </c>
      <c r="G14" s="7">
        <f>currency!Q13/currency!P14-1</f>
        <v>-6.8209241919923613E-2</v>
      </c>
      <c r="H14" s="8">
        <f t="shared" ca="1" si="5"/>
        <v>-6.0735042401377171E-2</v>
      </c>
      <c r="K14" s="1">
        <f t="shared" si="6"/>
        <v>40908</v>
      </c>
      <c r="L14" s="5">
        <f t="shared" ca="1" si="2"/>
        <v>162.36449999999999</v>
      </c>
      <c r="M14" s="7">
        <f t="shared" ca="1" si="7"/>
        <v>2.5421357805674116E-2</v>
      </c>
      <c r="N14" s="4">
        <f t="shared" si="3"/>
        <v>1.2939000000000001</v>
      </c>
      <c r="O14" s="7">
        <f t="shared" si="7"/>
        <v>-3.1656937584193967E-2</v>
      </c>
      <c r="P14" s="8">
        <f t="shared" ca="1" si="8"/>
        <v>-7.0403421158795609E-3</v>
      </c>
    </row>
    <row r="15" spans="1:22" x14ac:dyDescent="0.35">
      <c r="A15" s="20">
        <v>36922</v>
      </c>
      <c r="B15" s="5">
        <f ca="1">INDEX(level!$B$6:$AH$312,MATCH(foreign!$A15,level!$A$6:$A$312,0),MATCH(foreign!B$1,level!$B$5:$AH$5,0))</f>
        <v>108.9958</v>
      </c>
      <c r="C15" s="7">
        <f t="shared" ca="1" si="0"/>
        <v>5.138391679715637E-3</v>
      </c>
      <c r="D15" s="4">
        <f>VLOOKUP(A15,currency!I:J,2,1)</f>
        <v>0.92930000000000001</v>
      </c>
      <c r="E15" s="7">
        <f t="shared" si="4"/>
        <v>-1.2896292315959235E-3</v>
      </c>
      <c r="F15" s="8">
        <f t="shared" ca="1" si="1"/>
        <v>3.8421358280060769E-3</v>
      </c>
      <c r="G15" s="7">
        <f>currency!Q14/currency!P15-1</f>
        <v>-5.035523158902766E-5</v>
      </c>
      <c r="H15" s="8">
        <f t="shared" ca="1" si="5"/>
        <v>5.0877777032236615E-3</v>
      </c>
      <c r="K15" s="1">
        <f t="shared" si="6"/>
        <v>41274</v>
      </c>
      <c r="L15" s="5">
        <f t="shared" ca="1" si="2"/>
        <v>170.56129999999999</v>
      </c>
      <c r="M15" s="7">
        <f t="shared" ca="1" si="7"/>
        <v>5.0483941994709403E-2</v>
      </c>
      <c r="N15" s="4">
        <f t="shared" si="3"/>
        <v>1.3193999999999999</v>
      </c>
      <c r="O15" s="7">
        <f t="shared" si="7"/>
        <v>1.9707859958265628E-2</v>
      </c>
      <c r="P15" s="8">
        <f t="shared" ca="1" si="8"/>
        <v>7.1186732411947951E-2</v>
      </c>
    </row>
    <row r="16" spans="1:22" x14ac:dyDescent="0.35">
      <c r="A16" s="20">
        <v>36950</v>
      </c>
      <c r="B16" s="5">
        <f ca="1">INDEX(level!$B$6:$AH$312,MATCH(foreign!$A16,level!$A$6:$A$312,0),MATCH(foreign!B$1,level!$B$5:$AH$5,0))</f>
        <v>109.29</v>
      </c>
      <c r="C16" s="7">
        <f t="shared" ca="1" si="0"/>
        <v>2.6991865741616827E-3</v>
      </c>
      <c r="D16" s="4">
        <f>VLOOKUP(A16,currency!I:J,2,1)</f>
        <v>0.92479999999999996</v>
      </c>
      <c r="E16" s="7">
        <f t="shared" si="4"/>
        <v>-4.8423544603465318E-3</v>
      </c>
      <c r="F16" s="8">
        <f t="shared" ca="1" si="1"/>
        <v>-2.156238304331537E-3</v>
      </c>
      <c r="G16" s="7">
        <f>currency!Q15/currency!P16-1</f>
        <v>4.184877673431453E-3</v>
      </c>
      <c r="H16" s="8">
        <f t="shared" ca="1" si="5"/>
        <v>6.8953600132237725E-3</v>
      </c>
      <c r="K16" s="1">
        <f t="shared" si="6"/>
        <v>41639</v>
      </c>
      <c r="L16" s="5">
        <f t="shared" ca="1" si="2"/>
        <v>172.7372</v>
      </c>
      <c r="M16" s="7">
        <f t="shared" ca="1" si="7"/>
        <v>1.2757290194200133E-2</v>
      </c>
      <c r="N16" s="4">
        <f t="shared" si="3"/>
        <v>1.3791</v>
      </c>
      <c r="O16" s="7">
        <f t="shared" si="7"/>
        <v>4.5247839927239797E-2</v>
      </c>
      <c r="P16" s="8">
        <f t="shared" ca="1" si="8"/>
        <v>5.8582369946052371E-2</v>
      </c>
    </row>
    <row r="17" spans="1:23" x14ac:dyDescent="0.35">
      <c r="A17" s="20">
        <v>36980</v>
      </c>
      <c r="B17" s="5">
        <f ca="1">INDEX(level!$B$6:$AH$312,MATCH(foreign!$A17,level!$A$6:$A$312,0),MATCH(foreign!B$1,level!$B$5:$AH$5,0))</f>
        <v>110.2957</v>
      </c>
      <c r="C17" s="7">
        <f t="shared" ca="1" si="0"/>
        <v>9.2021227925700444E-3</v>
      </c>
      <c r="D17" s="4">
        <f>VLOOKUP(A17,currency!I:J,2,1)</f>
        <v>0.88319999999999999</v>
      </c>
      <c r="E17" s="7">
        <f t="shared" si="4"/>
        <v>-4.4982698961937739E-2</v>
      </c>
      <c r="F17" s="8">
        <f t="shared" ca="1" si="1"/>
        <v>-3.6194512488756714E-2</v>
      </c>
      <c r="G17" s="7">
        <f>currency!Q16/currency!P17-1</f>
        <v>4.6685832850493103E-2</v>
      </c>
      <c r="H17" s="8">
        <f t="shared" ca="1" si="5"/>
        <v>5.6317564409626764E-2</v>
      </c>
      <c r="K17" s="1">
        <f t="shared" si="6"/>
        <v>42004</v>
      </c>
      <c r="L17" s="5">
        <f t="shared" ca="1" si="2"/>
        <v>176.55770000000001</v>
      </c>
      <c r="M17" s="7">
        <f t="shared" ca="1" si="7"/>
        <v>2.211741304131376E-2</v>
      </c>
      <c r="N17" s="4">
        <f t="shared" si="3"/>
        <v>1.2141</v>
      </c>
      <c r="O17" s="7">
        <f t="shared" si="7"/>
        <v>-0.11964324559495321</v>
      </c>
      <c r="P17" s="8">
        <f t="shared" ca="1" si="8"/>
        <v>-0.10017203163406641</v>
      </c>
    </row>
    <row r="18" spans="1:23" x14ac:dyDescent="0.35">
      <c r="A18" s="20">
        <v>37011</v>
      </c>
      <c r="B18" s="5">
        <f ca="1">INDEX(level!$B$6:$AH$312,MATCH(foreign!$A18,level!$A$6:$A$312,0),MATCH(foreign!B$1,level!$B$5:$AH$5,0))</f>
        <v>109.96769999999999</v>
      </c>
      <c r="C18" s="7">
        <f t="shared" ca="1" si="0"/>
        <v>-2.9738240022050277E-3</v>
      </c>
      <c r="D18" s="4">
        <f>VLOOKUP(A18,currency!I:J,2,1)</f>
        <v>0.88759999999999994</v>
      </c>
      <c r="E18" s="7">
        <f t="shared" si="4"/>
        <v>4.9818840579709534E-3</v>
      </c>
      <c r="F18" s="8">
        <f t="shared" ca="1" si="1"/>
        <v>1.9932448093782362E-3</v>
      </c>
      <c r="G18" s="7">
        <f>currency!Q17/currency!P18-1</f>
        <v>-5.2064692345403785E-3</v>
      </c>
      <c r="H18" s="8">
        <f t="shared" ca="1" si="5"/>
        <v>-8.1648101135689544E-3</v>
      </c>
      <c r="K18" s="1">
        <f t="shared" si="6"/>
        <v>42369</v>
      </c>
      <c r="L18" s="5">
        <f t="shared" ca="1" si="2"/>
        <v>179.143</v>
      </c>
      <c r="M18" s="7">
        <f t="shared" ca="1" si="7"/>
        <v>1.4642805156614536E-2</v>
      </c>
      <c r="N18" s="4">
        <f t="shared" si="3"/>
        <v>1.0887</v>
      </c>
      <c r="O18" s="7">
        <f t="shared" si="7"/>
        <v>-0.10328638497652576</v>
      </c>
      <c r="P18" s="8">
        <f t="shared" ca="1" si="8"/>
        <v>-9.0155982230453513E-2</v>
      </c>
    </row>
    <row r="19" spans="1:23" x14ac:dyDescent="0.35">
      <c r="A19" s="20">
        <v>37042</v>
      </c>
      <c r="B19" s="5">
        <f ca="1">INDEX(level!$B$6:$AH$312,MATCH(foreign!$A19,level!$A$6:$A$312,0),MATCH(foreign!B$1,level!$B$5:$AH$5,0))</f>
        <v>111.10680000000001</v>
      </c>
      <c r="C19" s="7">
        <f t="shared" ca="1" si="0"/>
        <v>1.0358496176604781E-2</v>
      </c>
      <c r="D19" s="4">
        <f>VLOOKUP(A19,currency!I:J,2,1)</f>
        <v>0.84799999999999998</v>
      </c>
      <c r="E19" s="7">
        <f t="shared" si="4"/>
        <v>-4.4614691302388376E-2</v>
      </c>
      <c r="F19" s="8">
        <f t="shared" ca="1" si="1"/>
        <v>-3.4718336235059821E-2</v>
      </c>
      <c r="G19" s="7">
        <f>currency!Q18/currency!P19-1</f>
        <v>4.6997843935436823E-2</v>
      </c>
      <c r="H19" s="8">
        <f t="shared" ca="1" si="5"/>
        <v>5.7843167098755588E-2</v>
      </c>
      <c r="K19" s="1">
        <f t="shared" si="6"/>
        <v>42735</v>
      </c>
      <c r="L19" s="5">
        <f t="shared" ca="1" si="2"/>
        <v>177.57</v>
      </c>
      <c r="M19" s="7">
        <f t="shared" ca="1" si="7"/>
        <v>-8.7806947522370837E-3</v>
      </c>
      <c r="N19" s="4">
        <f t="shared" si="3"/>
        <v>1.0541</v>
      </c>
      <c r="O19" s="7">
        <f t="shared" si="7"/>
        <v>-3.1781023238725004E-2</v>
      </c>
      <c r="P19" s="8">
        <f t="shared" ca="1" si="8"/>
        <v>-4.028265852698909E-2</v>
      </c>
    </row>
    <row r="20" spans="1:23" x14ac:dyDescent="0.35">
      <c r="A20" s="20">
        <v>37071</v>
      </c>
      <c r="B20" s="5">
        <f ca="1">INDEX(level!$B$6:$AH$312,MATCH(foreign!$A20,level!$A$6:$A$312,0),MATCH(foreign!B$1,level!$B$5:$AH$5,0))</f>
        <v>111.57389999999999</v>
      </c>
      <c r="C20" s="7">
        <f t="shared" ca="1" si="0"/>
        <v>4.2040631176487597E-3</v>
      </c>
      <c r="D20" s="4">
        <f>VLOOKUP(A20,currency!I:J,2,1)</f>
        <v>0.84799999999999998</v>
      </c>
      <c r="E20" s="7">
        <f t="shared" si="4"/>
        <v>0</v>
      </c>
      <c r="F20" s="8">
        <f t="shared" ca="1" si="1"/>
        <v>4.2040631176487597E-3</v>
      </c>
      <c r="G20" s="7">
        <f>currency!Q19/currency!P20-1</f>
        <v>5.0196875734487278E-4</v>
      </c>
      <c r="H20" s="8">
        <f t="shared" ca="1" si="5"/>
        <v>4.7081421833325976E-3</v>
      </c>
      <c r="K20" s="1">
        <f t="shared" si="6"/>
        <v>43100</v>
      </c>
      <c r="L20" s="5">
        <f t="shared" ca="1" si="2"/>
        <v>176.3954</v>
      </c>
      <c r="M20" s="7">
        <f t="shared" ca="1" si="7"/>
        <v>-6.6148561130821015E-3</v>
      </c>
      <c r="N20" s="4">
        <f t="shared" si="3"/>
        <v>1.1993</v>
      </c>
      <c r="O20" s="7">
        <f t="shared" si="7"/>
        <v>0.13774784176074384</v>
      </c>
      <c r="P20" s="8">
        <f t="shared" ca="1" si="8"/>
        <v>0.13022180349452683</v>
      </c>
    </row>
    <row r="21" spans="1:23" x14ac:dyDescent="0.35">
      <c r="A21" s="20">
        <v>37103</v>
      </c>
      <c r="B21" s="5">
        <f ca="1">INDEX(level!$B$6:$AH$312,MATCH(foreign!$A21,level!$A$6:$A$312,0),MATCH(foreign!B$1,level!$B$5:$AH$5,0))</f>
        <v>112.16030000000001</v>
      </c>
      <c r="C21" s="7">
        <f t="shared" ca="1" si="0"/>
        <v>5.2557094445924157E-3</v>
      </c>
      <c r="D21" s="4">
        <f>VLOOKUP(A21,currency!I:J,2,1)</f>
        <v>0.87549999999999994</v>
      </c>
      <c r="E21" s="7">
        <f t="shared" si="4"/>
        <v>3.2429245283018826E-2</v>
      </c>
      <c r="F21" s="8">
        <f t="shared" ca="1" si="1"/>
        <v>3.7855393418326111E-2</v>
      </c>
      <c r="G21" s="7">
        <f>currency!Q20/currency!P21-1</f>
        <v>-3.085143489069897E-2</v>
      </c>
      <c r="H21" s="8">
        <f t="shared" ca="1" si="5"/>
        <v>-2.57578716238408E-2</v>
      </c>
      <c r="K21" s="1">
        <f t="shared" si="6"/>
        <v>43465</v>
      </c>
      <c r="L21" s="5">
        <f t="shared" ca="1" si="2"/>
        <v>175.84889999999999</v>
      </c>
      <c r="M21" s="7">
        <f t="shared" ca="1" si="7"/>
        <v>-3.0981533532054017E-3</v>
      </c>
      <c r="N21" s="4">
        <f t="shared" si="3"/>
        <v>1.145</v>
      </c>
      <c r="O21" s="7">
        <f t="shared" si="7"/>
        <v>-4.5276411239889902E-2</v>
      </c>
      <c r="P21" s="8">
        <f t="shared" ca="1" si="8"/>
        <v>-4.8234291327791334E-2</v>
      </c>
    </row>
    <row r="22" spans="1:23" x14ac:dyDescent="0.35">
      <c r="A22" s="20">
        <v>37134</v>
      </c>
      <c r="B22" s="5">
        <f ca="1">INDEX(level!$B$6:$AH$312,MATCH(foreign!$A22,level!$A$6:$A$312,0),MATCH(foreign!B$1,level!$B$5:$AH$5,0))</f>
        <v>112.7764</v>
      </c>
      <c r="C22" s="7">
        <f t="shared" ca="1" si="0"/>
        <v>5.4930309565861535E-3</v>
      </c>
      <c r="D22" s="4">
        <f>VLOOKUP(A22,currency!I:J,2,1)</f>
        <v>0.91579999999999995</v>
      </c>
      <c r="E22" s="7">
        <f t="shared" si="4"/>
        <v>4.6030839520274203E-2</v>
      </c>
      <c r="F22" s="8">
        <f t="shared" ca="1" si="1"/>
        <v>5.1776719303302965E-2</v>
      </c>
      <c r="G22" s="7">
        <f>currency!Q21/currency!P22-1</f>
        <v>-4.3397936547380667E-2</v>
      </c>
      <c r="H22" s="8">
        <f t="shared" ca="1" si="5"/>
        <v>-3.8143291799701218E-2</v>
      </c>
      <c r="K22" s="1">
        <f t="shared" si="6"/>
        <v>43830</v>
      </c>
      <c r="L22" s="5">
        <f t="shared" ca="1" si="2"/>
        <v>178.0677</v>
      </c>
      <c r="M22" s="7">
        <f t="shared" ca="1" si="7"/>
        <v>1.2617650721727713E-2</v>
      </c>
      <c r="N22" s="4">
        <f t="shared" si="3"/>
        <v>1.1234</v>
      </c>
      <c r="O22" s="7">
        <f t="shared" si="7"/>
        <v>-1.8864628820960738E-2</v>
      </c>
      <c r="P22" s="8">
        <f t="shared" ca="1" si="8"/>
        <v>-6.485005396690946E-3</v>
      </c>
    </row>
    <row r="23" spans="1:23" x14ac:dyDescent="0.35">
      <c r="A23" s="20">
        <v>37162</v>
      </c>
      <c r="B23" s="5">
        <f ca="1">INDEX(level!$B$6:$AH$312,MATCH(foreign!$A23,level!$A$6:$A$312,0),MATCH(foreign!B$1,level!$B$5:$AH$5,0))</f>
        <v>113.7933</v>
      </c>
      <c r="C23" s="7">
        <f t="shared" ca="1" si="0"/>
        <v>9.0169574485443604E-3</v>
      </c>
      <c r="D23" s="4">
        <f>VLOOKUP(A23,currency!I:J,2,1)</f>
        <v>0.91310000000000002</v>
      </c>
      <c r="E23" s="7">
        <f t="shared" si="4"/>
        <v>-2.9482419742300481E-3</v>
      </c>
      <c r="F23" s="8">
        <f t="shared" ca="1" si="1"/>
        <v>6.042131301884579E-3</v>
      </c>
      <c r="G23" s="7">
        <f>currency!Q22/currency!P23-1</f>
        <v>3.6908547364797872E-3</v>
      </c>
      <c r="H23" s="8">
        <f t="shared" ca="1" si="5"/>
        <v>1.2741092465131665E-2</v>
      </c>
      <c r="K23" s="1">
        <f t="shared" si="6"/>
        <v>44196</v>
      </c>
      <c r="L23" s="5">
        <f t="shared" ca="1" si="2"/>
        <v>177.47239999999999</v>
      </c>
      <c r="M23" s="7">
        <f t="shared" ca="1" si="7"/>
        <v>-3.343110513585601E-3</v>
      </c>
      <c r="N23" s="4">
        <f t="shared" si="3"/>
        <v>1.2271000000000001</v>
      </c>
      <c r="O23" s="7">
        <f t="shared" si="7"/>
        <v>9.2309061776749246E-2</v>
      </c>
      <c r="P23" s="8">
        <f t="shared" ca="1" si="8"/>
        <v>8.8657351868238532E-2</v>
      </c>
    </row>
    <row r="24" spans="1:23" x14ac:dyDescent="0.35">
      <c r="A24" s="20">
        <v>37195</v>
      </c>
      <c r="B24" s="5">
        <f ca="1">INDEX(level!$B$6:$AH$312,MATCH(foreign!$A24,level!$A$6:$A$312,0),MATCH(foreign!B$1,level!$B$5:$AH$5,0))</f>
        <v>114.9282</v>
      </c>
      <c r="C24" s="7">
        <f t="shared" ca="1" si="0"/>
        <v>9.9733464096742885E-3</v>
      </c>
      <c r="D24" s="4">
        <f>VLOOKUP(A24,currency!I:J,2,1)</f>
        <v>0.9042</v>
      </c>
      <c r="E24" s="7">
        <f t="shared" si="4"/>
        <v>-9.7470156609352765E-3</v>
      </c>
      <c r="F24" s="8">
        <f t="shared" ca="1" si="1"/>
        <v>1.291203850919409E-4</v>
      </c>
      <c r="G24" s="7">
        <f>currency!Q23/currency!P24-1</f>
        <v>1.1030109634601271E-2</v>
      </c>
      <c r="H24" s="8">
        <f t="shared" ca="1" si="5"/>
        <v>2.1113463148598077E-2</v>
      </c>
      <c r="K24" s="1">
        <f t="shared" si="6"/>
        <v>44561</v>
      </c>
      <c r="L24" s="5">
        <f t="shared" ca="1" si="2"/>
        <v>177.78399999999999</v>
      </c>
      <c r="M24" s="7">
        <f t="shared" ca="1" si="7"/>
        <v>1.7557659669897863E-3</v>
      </c>
      <c r="N24" s="4">
        <f t="shared" si="3"/>
        <v>1.1326000000000001</v>
      </c>
      <c r="O24" s="7">
        <f t="shared" si="7"/>
        <v>-7.7010838562464379E-2</v>
      </c>
      <c r="P24" s="8">
        <f t="shared" ca="1" si="8"/>
        <v>-7.53902856049119E-2</v>
      </c>
    </row>
    <row r="25" spans="1:23" x14ac:dyDescent="0.35">
      <c r="A25" s="20">
        <v>37225</v>
      </c>
      <c r="B25" s="5">
        <f ca="1">INDEX(level!$B$6:$AH$312,MATCH(foreign!$A25,level!$A$6:$A$312,0),MATCH(foreign!B$1,level!$B$5:$AH$5,0))</f>
        <v>114.7657</v>
      </c>
      <c r="C25" s="7">
        <f t="shared" ca="1" si="0"/>
        <v>-1.4139262600476599E-3</v>
      </c>
      <c r="D25" s="4">
        <f>VLOOKUP(A25,currency!I:J,2,1)</f>
        <v>0.88980000000000004</v>
      </c>
      <c r="E25" s="7">
        <f t="shared" si="4"/>
        <v>-1.5925680159256772E-2</v>
      </c>
      <c r="F25" s="8">
        <f t="shared" ca="1" si="1"/>
        <v>-1.7317088681918169E-2</v>
      </c>
      <c r="G25" s="7">
        <f>currency!Q24/currency!P25-1</f>
        <v>1.7364895809133696E-2</v>
      </c>
      <c r="H25" s="8">
        <f t="shared" ca="1" si="5"/>
        <v>1.5926416866898441E-2</v>
      </c>
      <c r="K25" s="1">
        <f t="shared" si="6"/>
        <v>44926</v>
      </c>
      <c r="L25" s="5">
        <f t="shared" ca="1" si="2"/>
        <v>167.31110000000001</v>
      </c>
      <c r="M25" s="7">
        <f t="shared" ca="1" si="7"/>
        <v>-5.8908000719974707E-2</v>
      </c>
      <c r="N25" s="4">
        <f t="shared" si="3"/>
        <v>1.0666</v>
      </c>
      <c r="O25" s="7">
        <f t="shared" si="7"/>
        <v>-5.8273000176584877E-2</v>
      </c>
      <c r="P25" s="8">
        <f t="shared" ca="1" si="8"/>
        <v>-0.11374825496020224</v>
      </c>
    </row>
    <row r="26" spans="1:23" x14ac:dyDescent="0.35">
      <c r="A26" s="20">
        <v>37256</v>
      </c>
      <c r="B26" s="5">
        <f ca="1">INDEX(level!$B$6:$AH$312,MATCH(foreign!$A26,level!$A$6:$A$312,0),MATCH(foreign!B$1,level!$B$5:$AH$5,0))</f>
        <v>114.91459999999999</v>
      </c>
      <c r="C26" s="7">
        <f t="shared" ca="1" si="0"/>
        <v>1.2974259730913484E-3</v>
      </c>
      <c r="D26" s="4">
        <f>VLOOKUP(A26,currency!I:J,2,1)</f>
        <v>0.88129999999999997</v>
      </c>
      <c r="E26" s="7">
        <f t="shared" si="4"/>
        <v>-9.5527084738143975E-3</v>
      </c>
      <c r="F26" s="8">
        <f t="shared" ca="1" si="1"/>
        <v>-8.2676764328103447E-3</v>
      </c>
      <c r="G26" s="7">
        <f>currency!Q25/currency!P26-1</f>
        <v>1.0721303501603163E-2</v>
      </c>
      <c r="H26" s="8">
        <f t="shared" ca="1" si="5"/>
        <v>1.2032639572322923E-2</v>
      </c>
      <c r="K26" s="1">
        <f t="shared" si="6"/>
        <v>45291</v>
      </c>
      <c r="L26" s="5">
        <f t="shared" ca="1" si="2"/>
        <v>174.9195</v>
      </c>
      <c r="M26" s="7">
        <f t="shared" ca="1" si="7"/>
        <v>4.5474568035234864E-2</v>
      </c>
      <c r="N26" s="4">
        <f t="shared" si="3"/>
        <v>1.105</v>
      </c>
      <c r="O26" s="7">
        <f t="shared" si="7"/>
        <v>3.6002250140633851E-2</v>
      </c>
      <c r="P26" s="8">
        <f t="shared" ca="1" si="8"/>
        <v>8.3114004949310427E-2</v>
      </c>
    </row>
    <row r="27" spans="1:23" x14ac:dyDescent="0.35">
      <c r="A27" s="20">
        <v>37287</v>
      </c>
      <c r="B27" s="5">
        <f ca="1">INDEX(level!$B$6:$AH$312,MATCH(foreign!$A27,level!$A$6:$A$312,0),MATCH(foreign!B$1,level!$B$5:$AH$5,0))</f>
        <v>115.09529999999999</v>
      </c>
      <c r="C27" s="7">
        <f t="shared" ca="1" si="0"/>
        <v>1.5724720792658076E-3</v>
      </c>
      <c r="D27" s="4">
        <f>VLOOKUP(A27,currency!I:J,2,1)</f>
        <v>0.86370000000000002</v>
      </c>
      <c r="E27" s="7">
        <f t="shared" si="4"/>
        <v>-1.9970498127765746E-2</v>
      </c>
      <c r="F27" s="8">
        <f t="shared" ca="1" si="1"/>
        <v>-1.8429429099214856E-2</v>
      </c>
      <c r="G27" s="7">
        <f>currency!Q26/currency!P27-1</f>
        <v>2.1686754068116931E-2</v>
      </c>
      <c r="H27" s="8">
        <f t="shared" ca="1" si="5"/>
        <v>2.3293327962644828E-2</v>
      </c>
      <c r="K27" s="1">
        <f t="shared" si="6"/>
        <v>45657</v>
      </c>
      <c r="L27" s="5">
        <f t="shared" ca="1" si="2"/>
        <v>182.18960000000001</v>
      </c>
      <c r="M27" s="7">
        <f t="shared" ca="1" si="7"/>
        <v>4.1562547343206635E-2</v>
      </c>
      <c r="N27" s="4">
        <f t="shared" si="3"/>
        <v>1.0388999999999999</v>
      </c>
      <c r="O27" s="7">
        <f t="shared" si="7"/>
        <v>-5.9819004524886976E-2</v>
      </c>
      <c r="P27" s="8">
        <f t="shared" ca="1" si="8"/>
        <v>-2.0742687389269432E-2</v>
      </c>
    </row>
    <row r="28" spans="1:23" x14ac:dyDescent="0.35">
      <c r="A28" s="20">
        <v>37315</v>
      </c>
      <c r="B28" s="5">
        <f ca="1">INDEX(level!$B$6:$AH$312,MATCH(foreign!$A28,level!$A$6:$A$312,0),MATCH(foreign!B$1,level!$B$5:$AH$5,0))</f>
        <v>115.49979999999999</v>
      </c>
      <c r="C28" s="7">
        <f t="shared" ca="1" si="0"/>
        <v>3.5144788709877695E-3</v>
      </c>
      <c r="D28" s="4">
        <f>VLOOKUP(A28,currency!I:J,2,1)</f>
        <v>0.86509999999999998</v>
      </c>
      <c r="E28" s="7">
        <f t="shared" si="4"/>
        <v>1.6209331943961569E-3</v>
      </c>
      <c r="F28" s="8">
        <f t="shared" ca="1" si="1"/>
        <v>5.1411088008468386E-3</v>
      </c>
      <c r="G28" s="7">
        <f>currency!Q27/currency!P28-1</f>
        <v>-3.5644848668880957E-4</v>
      </c>
      <c r="H28" s="8">
        <f t="shared" ca="1" si="5"/>
        <v>3.1567776536238767E-3</v>
      </c>
    </row>
    <row r="29" spans="1:23" x14ac:dyDescent="0.35">
      <c r="A29" s="20">
        <v>37344</v>
      </c>
      <c r="B29" s="5">
        <f ca="1">INDEX(level!$B$6:$AH$312,MATCH(foreign!$A29,level!$A$6:$A$312,0),MATCH(foreign!B$1,level!$B$5:$AH$5,0))</f>
        <v>115.2139</v>
      </c>
      <c r="C29" s="7">
        <f t="shared" ca="1" si="0"/>
        <v>-2.4753289616086249E-3</v>
      </c>
      <c r="D29" s="4">
        <f>VLOOKUP(A29,currency!I:J,2,1)</f>
        <v>0.87239999999999995</v>
      </c>
      <c r="E29" s="7">
        <f t="shared" si="4"/>
        <v>8.4383308288058512E-3</v>
      </c>
      <c r="F29" s="8">
        <f t="shared" ca="1" si="1"/>
        <v>5.9421142225091206E-3</v>
      </c>
      <c r="G29" s="7">
        <f>currency!Q28/currency!P29-1</f>
        <v>-7.1686534403834212E-3</v>
      </c>
      <c r="H29" s="8">
        <f t="shared" ca="1" si="5"/>
        <v>-9.6262376265153771E-3</v>
      </c>
    </row>
    <row r="30" spans="1:23" ht="14.5" customHeight="1" x14ac:dyDescent="0.35">
      <c r="A30" s="20">
        <v>37376</v>
      </c>
      <c r="B30" s="5">
        <f ca="1">INDEX(level!$B$6:$AH$312,MATCH(foreign!$A30,level!$A$6:$A$312,0),MATCH(foreign!B$1,level!$B$5:$AH$5,0))</f>
        <v>115.94759999999999</v>
      </c>
      <c r="C30" s="7">
        <f t="shared" ca="1" si="0"/>
        <v>6.3681552312697676E-3</v>
      </c>
      <c r="D30" s="4">
        <f>VLOOKUP(A30,currency!I:J,2,1)</f>
        <v>0.90080000000000005</v>
      </c>
      <c r="E30" s="7">
        <f t="shared" si="4"/>
        <v>3.2553874369555258E-2</v>
      </c>
      <c r="F30" s="8">
        <f t="shared" ca="1" si="1"/>
        <v>3.912933772618965E-2</v>
      </c>
      <c r="G30" s="7">
        <f>currency!Q29/currency!P30-1</f>
        <v>-3.0346553572877966E-2</v>
      </c>
      <c r="H30" s="8">
        <f t="shared" ca="1" si="5"/>
        <v>-2.4171649905494363E-2</v>
      </c>
      <c r="L30" s="66" t="s">
        <v>152</v>
      </c>
      <c r="M30" s="66"/>
      <c r="N30" s="66"/>
      <c r="O30" s="66"/>
      <c r="P30" s="66"/>
      <c r="Q30" s="66"/>
      <c r="R30" s="51"/>
      <c r="S30" s="51"/>
      <c r="T30" s="51"/>
      <c r="U30" s="51"/>
      <c r="V30" s="51"/>
      <c r="W30" s="51"/>
    </row>
    <row r="31" spans="1:23" x14ac:dyDescent="0.35">
      <c r="A31" s="20">
        <v>37407</v>
      </c>
      <c r="B31" s="5">
        <f ca="1">INDEX(level!$B$6:$AH$312,MATCH(foreign!$A31,level!$A$6:$A$312,0),MATCH(foreign!B$1,level!$B$5:$AH$5,0))</f>
        <v>115.8706</v>
      </c>
      <c r="C31" s="7">
        <f t="shared" ca="1" si="0"/>
        <v>-6.6409309032700037E-4</v>
      </c>
      <c r="D31" s="4">
        <f>VLOOKUP(A31,currency!I:J,2,1)</f>
        <v>0.93869999999999998</v>
      </c>
      <c r="E31" s="7">
        <f t="shared" si="4"/>
        <v>4.2073712255772611E-2</v>
      </c>
      <c r="F31" s="8">
        <f t="shared" ca="1" si="1"/>
        <v>4.1381678303852087E-2</v>
      </c>
      <c r="G31" s="7">
        <f>currency!Q30/currency!P31-1</f>
        <v>-3.9182324185321193E-2</v>
      </c>
      <c r="H31" s="8">
        <f t="shared" ca="1" si="5"/>
        <v>-3.9820396564893779E-2</v>
      </c>
      <c r="L31" s="66"/>
      <c r="M31" s="66"/>
      <c r="N31" s="66"/>
      <c r="O31" s="66"/>
      <c r="P31" s="66"/>
      <c r="Q31" s="66"/>
      <c r="R31" s="51"/>
      <c r="T31" s="51"/>
      <c r="U31" s="51"/>
      <c r="V31" s="51"/>
      <c r="W31" s="51"/>
    </row>
    <row r="32" spans="1:23" x14ac:dyDescent="0.35">
      <c r="A32" s="20">
        <v>37435</v>
      </c>
      <c r="B32" s="5">
        <f ca="1">INDEX(level!$B$6:$AH$312,MATCH(foreign!$A32,level!$A$6:$A$312,0),MATCH(foreign!B$1,level!$B$5:$AH$5,0))</f>
        <v>116.7303</v>
      </c>
      <c r="C32" s="7">
        <f t="shared" ca="1" si="0"/>
        <v>7.4194834582714808E-3</v>
      </c>
      <c r="D32" s="4">
        <f>VLOOKUP(A32,currency!I:J,2,1)</f>
        <v>0.99750000000000005</v>
      </c>
      <c r="E32" s="7">
        <f t="shared" si="4"/>
        <v>6.2639821029082832E-2</v>
      </c>
      <c r="F32" s="8">
        <f t="shared" ca="1" si="1"/>
        <v>7.0524059603308764E-2</v>
      </c>
      <c r="G32" s="7">
        <f>currency!Q31/currency!P32-1</f>
        <v>-5.7749367244264715E-2</v>
      </c>
      <c r="H32" s="8">
        <f t="shared" ca="1" si="5"/>
        <v>-5.0758354260987737E-2</v>
      </c>
      <c r="L32" s="66"/>
      <c r="M32" s="66"/>
      <c r="N32" s="66"/>
      <c r="O32" s="66"/>
      <c r="P32" s="66"/>
      <c r="Q32" s="66"/>
      <c r="R32" s="51"/>
      <c r="T32" s="51"/>
      <c r="U32" s="51"/>
      <c r="V32" s="51"/>
      <c r="W32" s="51"/>
    </row>
    <row r="33" spans="1:23" x14ac:dyDescent="0.35">
      <c r="A33" s="20">
        <v>37468</v>
      </c>
      <c r="B33" s="5">
        <f ca="1">INDEX(level!$B$6:$AH$312,MATCH(foreign!$A33,level!$A$6:$A$312,0),MATCH(foreign!B$1,level!$B$5:$AH$5,0))</f>
        <v>117.985</v>
      </c>
      <c r="C33" s="7">
        <f t="shared" ca="1" si="0"/>
        <v>1.0748708775699223E-2</v>
      </c>
      <c r="D33" s="4">
        <f>VLOOKUP(A33,currency!I:J,2,1)</f>
        <v>0.97829999999999995</v>
      </c>
      <c r="E33" s="7">
        <f t="shared" si="4"/>
        <v>-1.9248120300751959E-2</v>
      </c>
      <c r="F33" s="8">
        <f t="shared" ca="1" si="1"/>
        <v>-8.7063039646451124E-3</v>
      </c>
      <c r="G33" s="7">
        <f>currency!Q32/currency!P33-1</f>
        <v>2.0938765462327424E-2</v>
      </c>
      <c r="H33" s="8">
        <f t="shared" ca="1" si="5"/>
        <v>3.1912538930103818E-2</v>
      </c>
      <c r="L33" s="66"/>
      <c r="M33" s="66"/>
      <c r="N33" s="66"/>
      <c r="O33" s="66"/>
      <c r="P33" s="66"/>
      <c r="Q33" s="66"/>
      <c r="R33" s="51"/>
      <c r="S33" s="51"/>
      <c r="T33" s="51"/>
      <c r="U33" s="51"/>
      <c r="V33" s="51"/>
      <c r="W33" s="51"/>
    </row>
    <row r="34" spans="1:23" x14ac:dyDescent="0.35">
      <c r="A34" s="20">
        <v>37498</v>
      </c>
      <c r="B34" s="5">
        <f ca="1">INDEX(level!$B$6:$AH$312,MATCH(foreign!$A34,level!$A$6:$A$312,0),MATCH(foreign!B$1,level!$B$5:$AH$5,0))</f>
        <v>118.6764</v>
      </c>
      <c r="C34" s="7">
        <f t="shared" ca="1" si="0"/>
        <v>5.8600669576640563E-3</v>
      </c>
      <c r="D34" s="4">
        <f>VLOOKUP(A34,currency!I:J,2,1)</f>
        <v>0.98329999999999995</v>
      </c>
      <c r="E34" s="7">
        <f t="shared" si="4"/>
        <v>5.1109066748440402E-3</v>
      </c>
      <c r="F34" s="8">
        <f t="shared" ca="1" si="1"/>
        <v>1.1000923887837022E-2</v>
      </c>
      <c r="G34" s="7">
        <f>currency!Q33/currency!P34-1</f>
        <v>-3.8073927884335612E-3</v>
      </c>
      <c r="H34" s="8">
        <f t="shared" ca="1" si="5"/>
        <v>2.0303625925561786E-3</v>
      </c>
      <c r="L34" s="66"/>
      <c r="M34" s="66"/>
      <c r="N34" s="66"/>
      <c r="O34" s="66"/>
      <c r="P34" s="66"/>
      <c r="Q34" s="66"/>
      <c r="R34" s="51"/>
      <c r="S34" s="51"/>
      <c r="T34" s="51"/>
      <c r="U34" s="51"/>
      <c r="V34" s="51"/>
      <c r="W34" s="51"/>
    </row>
    <row r="35" spans="1:23" x14ac:dyDescent="0.35">
      <c r="A35" s="20">
        <v>37529</v>
      </c>
      <c r="B35" s="5">
        <f ca="1">INDEX(level!$B$6:$AH$312,MATCH(foreign!$A35,level!$A$6:$A$312,0),MATCH(foreign!B$1,level!$B$5:$AH$5,0))</f>
        <v>119.92749999999999</v>
      </c>
      <c r="C35" s="7">
        <f t="shared" ca="1" si="0"/>
        <v>1.0542112837935713E-2</v>
      </c>
      <c r="D35" s="4">
        <f>VLOOKUP(A35,currency!I:J,2,1)</f>
        <v>0.98599999999999999</v>
      </c>
      <c r="E35" s="7">
        <f t="shared" si="4"/>
        <v>2.7458557917217075E-3</v>
      </c>
      <c r="F35" s="8">
        <f t="shared" ca="1" si="1"/>
        <v>1.3316915751250491E-2</v>
      </c>
      <c r="G35" s="7">
        <f>currency!Q34/currency!P35-1</f>
        <v>-1.4830260649644211E-3</v>
      </c>
      <c r="H35" s="8">
        <f t="shared" ca="1" si="5"/>
        <v>9.0434525448528369E-3</v>
      </c>
      <c r="L35" s="66"/>
      <c r="M35" s="66"/>
      <c r="N35" s="66"/>
      <c r="O35" s="66"/>
      <c r="P35" s="66"/>
      <c r="Q35" s="66"/>
      <c r="R35" s="51"/>
      <c r="S35" s="51"/>
      <c r="T35" s="51"/>
      <c r="U35" s="51"/>
      <c r="V35" s="51"/>
      <c r="W35" s="51"/>
    </row>
    <row r="36" spans="1:23" x14ac:dyDescent="0.35">
      <c r="A36" s="20">
        <v>37560</v>
      </c>
      <c r="B36" s="5">
        <f ca="1">INDEX(level!$B$6:$AH$312,MATCH(foreign!$A36,level!$A$6:$A$312,0),MATCH(foreign!B$1,level!$B$5:$AH$5,0))</f>
        <v>120.07729999999999</v>
      </c>
      <c r="C36" s="7">
        <f t="shared" ca="1" si="0"/>
        <v>1.2490879906610353E-3</v>
      </c>
      <c r="D36" s="4">
        <f>VLOOKUP(A36,currency!I:J,2,1)</f>
        <v>0.98640000000000005</v>
      </c>
      <c r="E36" s="7">
        <f t="shared" si="4"/>
        <v>4.0567951318459805E-4</v>
      </c>
      <c r="F36" s="8">
        <f t="shared" ca="1" si="1"/>
        <v>1.655274233253623E-3</v>
      </c>
      <c r="G36" s="7">
        <f>currency!Q35/currency!P36-1</f>
        <v>8.4075617015466619E-4</v>
      </c>
      <c r="H36" s="8">
        <f t="shared" ca="1" si="5"/>
        <v>2.090894339251026E-3</v>
      </c>
      <c r="L36" s="66"/>
      <c r="M36" s="66"/>
      <c r="N36" s="66"/>
      <c r="O36" s="66"/>
      <c r="P36" s="66"/>
      <c r="Q36" s="66"/>
      <c r="R36" s="51"/>
      <c r="S36" s="51"/>
      <c r="T36" s="51"/>
      <c r="U36" s="51"/>
      <c r="V36" s="51"/>
      <c r="W36" s="51"/>
    </row>
    <row r="37" spans="1:23" x14ac:dyDescent="0.35">
      <c r="A37" s="20">
        <v>37589</v>
      </c>
      <c r="B37" s="5">
        <f ca="1">INDEX(level!$B$6:$AH$312,MATCH(foreign!$A37,level!$A$6:$A$312,0),MATCH(foreign!B$1,level!$B$5:$AH$5,0))</f>
        <v>120.40219999999999</v>
      </c>
      <c r="C37" s="7">
        <f t="shared" ca="1" si="0"/>
        <v>2.7057570415056631E-3</v>
      </c>
      <c r="D37" s="4">
        <f>VLOOKUP(A37,currency!I:J,2,1)</f>
        <v>0.99270000000000003</v>
      </c>
      <c r="E37" s="7">
        <f t="shared" si="4"/>
        <v>6.3868613138686747E-3</v>
      </c>
      <c r="F37" s="8">
        <f t="shared" ca="1" si="1"/>
        <v>9.1098996503473639E-3</v>
      </c>
      <c r="G37" s="7">
        <f>currency!Q36/currency!P37-1</f>
        <v>-5.0523155954659282E-3</v>
      </c>
      <c r="H37" s="8">
        <f t="shared" ca="1" si="5"/>
        <v>-2.3602288924585713E-3</v>
      </c>
      <c r="L37" s="66"/>
      <c r="M37" s="66"/>
      <c r="N37" s="66"/>
      <c r="O37" s="66"/>
      <c r="P37" s="66"/>
      <c r="Q37" s="66"/>
      <c r="R37" s="51"/>
      <c r="S37" s="51"/>
      <c r="T37" s="51"/>
      <c r="U37" s="51"/>
      <c r="V37" s="51"/>
      <c r="W37" s="51"/>
    </row>
    <row r="38" spans="1:23" x14ac:dyDescent="0.35">
      <c r="A38" s="20">
        <v>37621</v>
      </c>
      <c r="B38" s="5">
        <f ca="1">INDEX(level!$B$6:$AH$312,MATCH(foreign!$A38,level!$A$6:$A$312,0),MATCH(foreign!B$1,level!$B$5:$AH$5,0))</f>
        <v>121.4074</v>
      </c>
      <c r="C38" s="7">
        <f t="shared" ca="1" si="0"/>
        <v>8.3486846585860697E-3</v>
      </c>
      <c r="D38" s="4">
        <f>VLOOKUP(A38,currency!I:J,2,1)</f>
        <v>1.0487</v>
      </c>
      <c r="E38" s="7">
        <f t="shared" si="4"/>
        <v>5.6411806185151514E-2</v>
      </c>
      <c r="F38" s="8">
        <f t="shared" ca="1" si="1"/>
        <v>6.5231455224598722E-2</v>
      </c>
      <c r="G38" s="7">
        <f>currency!Q37/currency!P38-1</f>
        <v>-5.1940835217910708E-2</v>
      </c>
      <c r="H38" s="8">
        <f t="shared" ca="1" si="5"/>
        <v>-4.4025788213462591E-2</v>
      </c>
      <c r="L38" s="66"/>
      <c r="M38" s="66"/>
      <c r="N38" s="66"/>
      <c r="O38" s="66"/>
      <c r="P38" s="66"/>
      <c r="Q38" s="66"/>
      <c r="R38" s="51" t="s">
        <v>153</v>
      </c>
      <c r="S38" s="52" t="s">
        <v>155</v>
      </c>
      <c r="T38" s="53">
        <f ca="1">CORREL(C3:C308,E3:E308)</f>
        <v>-8.6710686377221804E-2</v>
      </c>
      <c r="U38" s="51"/>
      <c r="V38" s="51"/>
      <c r="W38" s="51"/>
    </row>
    <row r="39" spans="1:23" x14ac:dyDescent="0.35">
      <c r="A39" s="20">
        <v>37652</v>
      </c>
      <c r="B39" s="5">
        <f ca="1">INDEX(level!$B$6:$AH$312,MATCH(foreign!$A39,level!$A$6:$A$312,0),MATCH(foreign!B$1,level!$B$5:$AH$5,0))</f>
        <v>122.00020000000001</v>
      </c>
      <c r="C39" s="7">
        <f t="shared" ca="1" si="0"/>
        <v>4.8827336719179382E-3</v>
      </c>
      <c r="D39" s="4">
        <f>VLOOKUP(A39,currency!I:J,2,1)</f>
        <v>1.0815999999999999</v>
      </c>
      <c r="E39" s="7">
        <f t="shared" si="4"/>
        <v>3.1372175073900888E-2</v>
      </c>
      <c r="F39" s="8">
        <f t="shared" ca="1" si="1"/>
        <v>3.6408090721413489E-2</v>
      </c>
      <c r="G39" s="7">
        <f>currency!Q38/currency!P39-1</f>
        <v>-2.9128305225471496E-2</v>
      </c>
      <c r="H39" s="8">
        <f t="shared" ca="1" si="5"/>
        <v>-2.4387797310283843E-2</v>
      </c>
      <c r="L39" s="66"/>
      <c r="M39" s="66"/>
      <c r="N39" s="66"/>
      <c r="O39" s="66"/>
      <c r="P39" s="66"/>
      <c r="Q39" s="66"/>
      <c r="R39" s="51"/>
      <c r="T39" s="54" t="s">
        <v>154</v>
      </c>
      <c r="U39" s="51"/>
      <c r="V39" s="51"/>
      <c r="W39" s="51"/>
    </row>
    <row r="40" spans="1:23" x14ac:dyDescent="0.35">
      <c r="A40" s="20">
        <v>37680</v>
      </c>
      <c r="B40" s="5">
        <f ca="1">INDEX(level!$B$6:$AH$312,MATCH(foreign!$A40,level!$A$6:$A$312,0),MATCH(foreign!B$1,level!$B$5:$AH$5,0))</f>
        <v>122.54900000000001</v>
      </c>
      <c r="C40" s="7">
        <f t="shared" ca="1" si="0"/>
        <v>4.4983532813880345E-3</v>
      </c>
      <c r="D40" s="4">
        <f>VLOOKUP(A40,currency!I:J,2,1)</f>
        <v>1.0782</v>
      </c>
      <c r="E40" s="7">
        <f t="shared" si="4"/>
        <v>-3.143491124260267E-3</v>
      </c>
      <c r="F40" s="8">
        <f t="shared" ca="1" si="1"/>
        <v>1.3407216235139519E-3</v>
      </c>
      <c r="G40" s="7">
        <f>currency!Q39/currency!P40-1</f>
        <v>4.4191414102499049E-3</v>
      </c>
      <c r="H40" s="8">
        <f t="shared" ca="1" si="5"/>
        <v>8.9373735509017393E-3</v>
      </c>
      <c r="L40" s="66"/>
      <c r="M40" s="66"/>
      <c r="N40" s="66"/>
      <c r="O40" s="66"/>
      <c r="P40" s="66"/>
      <c r="Q40" s="66"/>
      <c r="R40" s="51"/>
      <c r="S40" s="51"/>
      <c r="T40" s="51"/>
      <c r="U40" s="51"/>
      <c r="V40" s="51"/>
      <c r="W40" s="51"/>
    </row>
    <row r="41" spans="1:23" x14ac:dyDescent="0.35">
      <c r="A41" s="20">
        <v>37711</v>
      </c>
      <c r="B41" s="5">
        <f ca="1">INDEX(level!$B$6:$AH$312,MATCH(foreign!$A41,level!$A$6:$A$312,0),MATCH(foreign!B$1,level!$B$5:$AH$5,0))</f>
        <v>122.548</v>
      </c>
      <c r="C41" s="7">
        <f t="shared" ca="1" si="0"/>
        <v>-8.160001305657083E-6</v>
      </c>
      <c r="D41" s="4">
        <f>VLOOKUP(A41,currency!I:J,2,1)</f>
        <v>1.0894999999999999</v>
      </c>
      <c r="E41" s="7">
        <f t="shared" si="4"/>
        <v>1.0480430346874403E-2</v>
      </c>
      <c r="F41" s="8">
        <f t="shared" ca="1" si="1"/>
        <v>1.0472184825243369E-2</v>
      </c>
      <c r="G41" s="7">
        <f>currency!Q40/currency!P41-1</f>
        <v>-9.1848359062164375E-3</v>
      </c>
      <c r="H41" s="8">
        <f t="shared" ca="1" si="5"/>
        <v>-9.1929209592490624E-3</v>
      </c>
      <c r="L41" s="66"/>
      <c r="M41" s="66"/>
      <c r="N41" s="66"/>
      <c r="O41" s="66"/>
      <c r="P41" s="66"/>
      <c r="Q41" s="66"/>
    </row>
    <row r="42" spans="1:23" x14ac:dyDescent="0.35">
      <c r="A42" s="20">
        <v>37741</v>
      </c>
      <c r="B42" s="5">
        <f ca="1">INDEX(level!$B$6:$AH$312,MATCH(foreign!$A42,level!$A$6:$A$312,0),MATCH(foreign!B$1,level!$B$5:$AH$5,0))</f>
        <v>122.80240000000001</v>
      </c>
      <c r="C42" s="7">
        <f t="shared" ca="1" si="0"/>
        <v>2.0759212716650044E-3</v>
      </c>
      <c r="D42" s="4">
        <f>VLOOKUP(A42,currency!I:J,2,1)</f>
        <v>1.1131</v>
      </c>
      <c r="E42" s="7">
        <f t="shared" si="4"/>
        <v>2.1661312528682863E-2</v>
      </c>
      <c r="F42" s="8">
        <f t="shared" ca="1" si="1"/>
        <v>2.3782200979798329E-2</v>
      </c>
      <c r="G42" s="7">
        <f>currency!Q41/currency!P42-1</f>
        <v>-2.0146910552261477E-2</v>
      </c>
      <c r="H42" s="8">
        <f t="shared" ca="1" si="5"/>
        <v>-1.8112812680770252E-2</v>
      </c>
      <c r="L42" s="66"/>
      <c r="M42" s="66"/>
      <c r="N42" s="66"/>
      <c r="O42" s="66"/>
      <c r="P42" s="66"/>
      <c r="Q42" s="66"/>
    </row>
    <row r="43" spans="1:23" x14ac:dyDescent="0.35">
      <c r="A43" s="20">
        <v>37771</v>
      </c>
      <c r="B43" s="5">
        <f ca="1">INDEX(level!$B$6:$AH$312,MATCH(foreign!$A43,level!$A$6:$A$312,0),MATCH(foreign!B$1,level!$B$5:$AH$5,0))</f>
        <v>123.6844</v>
      </c>
      <c r="C43" s="7">
        <f t="shared" ca="1" si="0"/>
        <v>7.182270053353923E-3</v>
      </c>
      <c r="D43" s="4">
        <f>VLOOKUP(A43,currency!I:J,2,1)</f>
        <v>1.1821999999999999</v>
      </c>
      <c r="E43" s="7">
        <f t="shared" si="4"/>
        <v>6.2078878806935522E-2</v>
      </c>
      <c r="F43" s="8">
        <f t="shared" ca="1" si="1"/>
        <v>6.9707016132490196E-2</v>
      </c>
      <c r="G43" s="7">
        <f>currency!Q42/currency!P43-1</f>
        <v>-5.7464215100989868E-2</v>
      </c>
      <c r="H43" s="8">
        <f t="shared" ca="1" si="5"/>
        <v>-5.0694668558895262E-2</v>
      </c>
      <c r="L43" s="66"/>
      <c r="M43" s="66"/>
      <c r="N43" s="66"/>
      <c r="O43" s="66"/>
      <c r="P43" s="66"/>
      <c r="Q43" s="66"/>
    </row>
    <row r="44" spans="1:23" x14ac:dyDescent="0.35">
      <c r="A44" s="20">
        <v>37802</v>
      </c>
      <c r="B44" s="5">
        <f ca="1">INDEX(level!$B$6:$AH$312,MATCH(foreign!$A44,level!$A$6:$A$312,0),MATCH(foreign!B$1,level!$B$5:$AH$5,0))</f>
        <v>124.20010000000001</v>
      </c>
      <c r="C44" s="7">
        <f t="shared" ca="1" si="0"/>
        <v>4.1694829744092221E-3</v>
      </c>
      <c r="D44" s="4">
        <f>VLOOKUP(A44,currency!I:J,2,1)</f>
        <v>1.1427</v>
      </c>
      <c r="E44" s="7">
        <f t="shared" si="4"/>
        <v>-3.3412282185755315E-2</v>
      </c>
      <c r="F44" s="8">
        <f t="shared" ca="1" si="1"/>
        <v>-2.9382111153055779E-2</v>
      </c>
      <c r="G44" s="7">
        <f>currency!Q43/currency!P44-1</f>
        <v>3.5601976212310538E-2</v>
      </c>
      <c r="H44" s="8">
        <f t="shared" ca="1" si="5"/>
        <v>3.9919901020392334E-2</v>
      </c>
      <c r="L44" s="66"/>
      <c r="M44" s="66"/>
      <c r="N44" s="66"/>
      <c r="O44" s="66"/>
      <c r="P44" s="66"/>
      <c r="Q44" s="66"/>
    </row>
    <row r="45" spans="1:23" x14ac:dyDescent="0.35">
      <c r="A45" s="20">
        <v>37833</v>
      </c>
      <c r="B45" s="5">
        <f ca="1">INDEX(level!$B$6:$AH$312,MATCH(foreign!$A45,level!$A$6:$A$312,0),MATCH(foreign!B$1,level!$B$5:$AH$5,0))</f>
        <v>123.7376</v>
      </c>
      <c r="C45" s="7">
        <f t="shared" ca="1" si="0"/>
        <v>-3.7238295299280022E-3</v>
      </c>
      <c r="D45" s="4">
        <f>VLOOKUP(A45,currency!I:J,2,1)</f>
        <v>1.1317999999999999</v>
      </c>
      <c r="E45" s="7">
        <f t="shared" si="4"/>
        <v>-9.5388115865933099E-3</v>
      </c>
      <c r="F45" s="8">
        <f t="shared" ca="1" si="1"/>
        <v>-1.3227120208254783E-2</v>
      </c>
      <c r="G45" s="7">
        <f>currency!Q44/currency!P45-1</f>
        <v>1.0516471700000807E-2</v>
      </c>
      <c r="H45" s="8">
        <f t="shared" ca="1" si="5"/>
        <v>6.7534806222055987E-3</v>
      </c>
      <c r="L45" s="66"/>
      <c r="M45" s="66"/>
      <c r="N45" s="66"/>
      <c r="O45" s="66"/>
      <c r="P45" s="66"/>
      <c r="Q45" s="66"/>
    </row>
    <row r="46" spans="1:23" x14ac:dyDescent="0.35">
      <c r="A46" s="20">
        <v>37862</v>
      </c>
      <c r="B46" s="5">
        <f ca="1">INDEX(level!$B$6:$AH$312,MATCH(foreign!$A46,level!$A$6:$A$312,0),MATCH(foreign!B$1,level!$B$5:$AH$5,0))</f>
        <v>123.81659999999999</v>
      </c>
      <c r="C46" s="7">
        <f t="shared" ca="1" si="0"/>
        <v>6.3844781214439372E-4</v>
      </c>
      <c r="D46" s="4">
        <f>VLOOKUP(A46,currency!I:J,2,1)</f>
        <v>1.0927</v>
      </c>
      <c r="E46" s="7">
        <f t="shared" si="4"/>
        <v>-3.4546739706661889E-2</v>
      </c>
      <c r="F46" s="8">
        <f t="shared" ca="1" si="1"/>
        <v>-3.3930348184899928E-2</v>
      </c>
      <c r="G46" s="7">
        <f>currency!Q45/currency!P46-1</f>
        <v>3.6668566089918642E-2</v>
      </c>
      <c r="H46" s="8">
        <f t="shared" ca="1" si="5"/>
        <v>3.7330424867857648E-2</v>
      </c>
      <c r="L46" s="66"/>
      <c r="M46" s="66"/>
      <c r="N46" s="66"/>
      <c r="O46" s="66"/>
      <c r="P46" s="66"/>
      <c r="Q46" s="66"/>
    </row>
    <row r="47" spans="1:23" x14ac:dyDescent="0.35">
      <c r="A47" s="20">
        <v>37894</v>
      </c>
      <c r="B47" s="5">
        <f ca="1">INDEX(level!$B$6:$AH$312,MATCH(foreign!$A47,level!$A$6:$A$312,0),MATCH(foreign!B$1,level!$B$5:$AH$5,0))</f>
        <v>124.8643</v>
      </c>
      <c r="C47" s="7">
        <f t="shared" ca="1" si="0"/>
        <v>8.4617086884957171E-3</v>
      </c>
      <c r="D47" s="4">
        <f>VLOOKUP(A47,currency!I:J,2,1)</f>
        <v>1.1652</v>
      </c>
      <c r="E47" s="7">
        <f t="shared" si="4"/>
        <v>6.6349409719044683E-2</v>
      </c>
      <c r="F47" s="8">
        <f t="shared" ca="1" si="1"/>
        <v>7.5372547784236632E-2</v>
      </c>
      <c r="G47" s="7">
        <f>currency!Q46/currency!P47-1</f>
        <v>-6.1436184239776037E-2</v>
      </c>
      <c r="H47" s="8">
        <f t="shared" ca="1" si="5"/>
        <v>-5.349433064525011E-2</v>
      </c>
      <c r="L47" s="66"/>
      <c r="M47" s="66"/>
      <c r="N47" s="66"/>
      <c r="O47" s="66"/>
      <c r="P47" s="66"/>
      <c r="Q47" s="66"/>
    </row>
    <row r="48" spans="1:23" x14ac:dyDescent="0.35">
      <c r="A48" s="20">
        <v>37925</v>
      </c>
      <c r="B48" s="5">
        <f ca="1">INDEX(level!$B$6:$AH$312,MATCH(foreign!$A48,level!$A$6:$A$312,0),MATCH(foreign!B$1,level!$B$5:$AH$5,0))</f>
        <v>124.471</v>
      </c>
      <c r="C48" s="7">
        <f t="shared" ca="1" si="0"/>
        <v>-3.1498194439883997E-3</v>
      </c>
      <c r="D48" s="4">
        <f>VLOOKUP(A48,currency!I:J,2,1)</f>
        <v>1.1621999999999999</v>
      </c>
      <c r="E48" s="7">
        <f t="shared" si="4"/>
        <v>-2.574665293511913E-3</v>
      </c>
      <c r="F48" s="8">
        <f t="shared" ca="1" si="1"/>
        <v>-5.7163750066970831E-3</v>
      </c>
      <c r="G48" s="7">
        <f>currency!Q47/currency!P48-1</f>
        <v>3.4198553411912691E-3</v>
      </c>
      <c r="H48" s="8">
        <f t="shared" ca="1" si="5"/>
        <v>2.5926397035358484E-4</v>
      </c>
      <c r="L48" s="66"/>
      <c r="M48" s="66"/>
      <c r="N48" s="66"/>
      <c r="O48" s="66"/>
      <c r="P48" s="66"/>
      <c r="Q48" s="66"/>
    </row>
    <row r="49" spans="1:17" x14ac:dyDescent="0.35">
      <c r="A49" s="20">
        <v>37953</v>
      </c>
      <c r="B49" s="5">
        <f ca="1">INDEX(level!$B$6:$AH$312,MATCH(foreign!$A49,level!$A$6:$A$312,0),MATCH(foreign!B$1,level!$B$5:$AH$5,0))</f>
        <v>124.4559</v>
      </c>
      <c r="C49" s="7">
        <f t="shared" ca="1" si="0"/>
        <v>-1.213133983016812E-4</v>
      </c>
      <c r="D49" s="4">
        <f>VLOOKUP(A49,currency!I:J,2,1)</f>
        <v>1.1994</v>
      </c>
      <c r="E49" s="7">
        <f t="shared" si="4"/>
        <v>3.200826019617975E-2</v>
      </c>
      <c r="F49" s="8">
        <f t="shared" ca="1" si="1"/>
        <v>3.188306376705996E-2</v>
      </c>
      <c r="G49" s="7">
        <f>currency!Q48/currency!P49-1</f>
        <v>-3.0224908377177506E-2</v>
      </c>
      <c r="H49" s="8">
        <f t="shared" ca="1" si="5"/>
        <v>-3.0342555089130641E-2</v>
      </c>
      <c r="L49" s="66"/>
      <c r="M49" s="66"/>
      <c r="N49" s="66"/>
      <c r="O49" s="66"/>
      <c r="P49" s="66"/>
      <c r="Q49" s="66"/>
    </row>
    <row r="50" spans="1:17" x14ac:dyDescent="0.35">
      <c r="A50" s="20">
        <v>37986</v>
      </c>
      <c r="B50" s="5">
        <f ca="1">INDEX(level!$B$6:$AH$312,MATCH(foreign!$A50,level!$A$6:$A$312,0),MATCH(foreign!B$1,level!$B$5:$AH$5,0))</f>
        <v>125.24460000000001</v>
      </c>
      <c r="C50" s="7">
        <f t="shared" ca="1" si="0"/>
        <v>6.3371844966770841E-3</v>
      </c>
      <c r="D50" s="4">
        <f>VLOOKUP(A50,currency!I:J,2,1)</f>
        <v>1.2629999999999999</v>
      </c>
      <c r="E50" s="7">
        <f t="shared" si="4"/>
        <v>5.3026513256628105E-2</v>
      </c>
      <c r="F50" s="8">
        <f t="shared" ca="1" si="1"/>
        <v>5.9699736551027893E-2</v>
      </c>
      <c r="G50" s="7">
        <f>currency!Q49/currency!P50-1</f>
        <v>-4.9588509216572541E-2</v>
      </c>
      <c r="H50" s="8">
        <f t="shared" ca="1" si="5"/>
        <v>-4.3565576251716087E-2</v>
      </c>
      <c r="L50" s="66"/>
      <c r="M50" s="66"/>
      <c r="N50" s="66"/>
      <c r="O50" s="66"/>
      <c r="P50" s="66"/>
      <c r="Q50" s="66"/>
    </row>
    <row r="51" spans="1:17" x14ac:dyDescent="0.35">
      <c r="A51" s="20">
        <v>38016</v>
      </c>
      <c r="B51" s="5">
        <f ca="1">INDEX(level!$B$6:$AH$312,MATCH(foreign!$A51,level!$A$6:$A$312,0),MATCH(foreign!B$1,level!$B$5:$AH$5,0))</f>
        <v>125.91500000000001</v>
      </c>
      <c r="C51" s="7">
        <f t="shared" ca="1" si="0"/>
        <v>5.3527257861816224E-3</v>
      </c>
      <c r="D51" s="4">
        <f>VLOOKUP(A51,currency!I:J,2,1)</f>
        <v>1.2383999999999999</v>
      </c>
      <c r="E51" s="7">
        <f t="shared" si="4"/>
        <v>-1.9477434679334937E-2</v>
      </c>
      <c r="F51" s="8">
        <f t="shared" ca="1" si="1"/>
        <v>-1.4228966260010023E-2</v>
      </c>
      <c r="G51" s="7">
        <f>currency!Q50/currency!P51-1</f>
        <v>2.0723625039264393E-2</v>
      </c>
      <c r="H51" s="8">
        <f t="shared" ca="1" si="5"/>
        <v>2.6187278707576755E-2</v>
      </c>
      <c r="L51" s="66"/>
      <c r="M51" s="66"/>
      <c r="N51" s="66"/>
      <c r="O51" s="66"/>
      <c r="P51" s="66"/>
      <c r="Q51" s="66"/>
    </row>
    <row r="52" spans="1:17" x14ac:dyDescent="0.35">
      <c r="A52" s="20">
        <v>38044</v>
      </c>
      <c r="B52" s="5">
        <f ca="1">INDEX(level!$B$6:$AH$312,MATCH(foreign!$A52,level!$A$6:$A$312,0),MATCH(foreign!B$1,level!$B$5:$AH$5,0))</f>
        <v>126.9278</v>
      </c>
      <c r="C52" s="7">
        <f t="shared" ca="1" si="0"/>
        <v>8.0435214231822094E-3</v>
      </c>
      <c r="D52" s="4">
        <f>VLOOKUP(A52,currency!I:J,2,1)</f>
        <v>1.2418</v>
      </c>
      <c r="E52" s="7">
        <f t="shared" si="4"/>
        <v>2.7454780361757525E-3</v>
      </c>
      <c r="F52" s="8">
        <f t="shared" ca="1" si="1"/>
        <v>1.0811082770758818E-2</v>
      </c>
      <c r="G52" s="7">
        <f>currency!Q51/currency!P52-1</f>
        <v>-1.9261846887071998E-3</v>
      </c>
      <c r="H52" s="8">
        <f t="shared" ca="1" si="5"/>
        <v>6.1018434266664201E-3</v>
      </c>
      <c r="L52" s="66"/>
      <c r="M52" s="66"/>
      <c r="N52" s="66"/>
      <c r="O52" s="66"/>
      <c r="P52" s="66"/>
      <c r="Q52" s="66"/>
    </row>
    <row r="53" spans="1:17" x14ac:dyDescent="0.35">
      <c r="A53" s="20">
        <v>38077</v>
      </c>
      <c r="B53" s="5">
        <f ca="1">INDEX(level!$B$6:$AH$312,MATCH(foreign!$A53,level!$A$6:$A$312,0),MATCH(foreign!B$1,level!$B$5:$AH$5,0))</f>
        <v>127.50239999999999</v>
      </c>
      <c r="C53" s="7">
        <f t="shared" ca="1" si="0"/>
        <v>4.5269830565091151E-3</v>
      </c>
      <c r="D53" s="4">
        <f>VLOOKUP(A53,currency!I:J,2,1)</f>
        <v>1.2223999999999999</v>
      </c>
      <c r="E53" s="7">
        <f t="shared" si="4"/>
        <v>-1.5622483491705697E-2</v>
      </c>
      <c r="F53" s="8">
        <f t="shared" ca="1" si="1"/>
        <v>-1.1166223153264099E-2</v>
      </c>
      <c r="G53" s="7">
        <f>currency!Q52/currency!P53-1</f>
        <v>1.6685163810525427E-2</v>
      </c>
      <c r="H53" s="8">
        <f t="shared" ca="1" si="5"/>
        <v>2.1287680320899893E-2</v>
      </c>
    </row>
    <row r="54" spans="1:17" x14ac:dyDescent="0.35">
      <c r="A54" s="20">
        <v>38107</v>
      </c>
      <c r="B54" s="5">
        <f ca="1">INDEX(level!$B$6:$AH$312,MATCH(foreign!$A54,level!$A$6:$A$312,0),MATCH(foreign!B$1,level!$B$5:$AH$5,0))</f>
        <v>127.0592</v>
      </c>
      <c r="C54" s="7">
        <f t="shared" ca="1" si="0"/>
        <v>-3.4760130005395684E-3</v>
      </c>
      <c r="D54" s="4">
        <f>VLOOKUP(A54,currency!I:J,2,1)</f>
        <v>1.1947000000000001</v>
      </c>
      <c r="E54" s="7">
        <f t="shared" si="4"/>
        <v>-2.2660340314135996E-2</v>
      </c>
      <c r="F54" s="8">
        <f t="shared" ca="1" si="1"/>
        <v>-2.6057585677146999E-2</v>
      </c>
      <c r="G54" s="7">
        <f>currency!Q53/currency!P54-1</f>
        <v>2.3996215633282469E-2</v>
      </c>
      <c r="H54" s="8">
        <f t="shared" ca="1" si="5"/>
        <v>2.0436791475237914E-2</v>
      </c>
    </row>
    <row r="55" spans="1:17" x14ac:dyDescent="0.35">
      <c r="A55" s="20">
        <v>38138</v>
      </c>
      <c r="B55" s="5">
        <f ca="1">INDEX(level!$B$6:$AH$312,MATCH(foreign!$A55,level!$A$6:$A$312,0),MATCH(foreign!B$1,level!$B$5:$AH$5,0))</f>
        <v>127.23560000000001</v>
      </c>
      <c r="C55" s="7">
        <f t="shared" ca="1" si="0"/>
        <v>1.388329219765172E-3</v>
      </c>
      <c r="D55" s="4">
        <f>VLOOKUP(A55,currency!I:J,2,1)</f>
        <v>1.2198</v>
      </c>
      <c r="E55" s="7">
        <f t="shared" si="4"/>
        <v>2.1009458441449747E-2</v>
      </c>
      <c r="F55" s="8">
        <f t="shared" ca="1" si="1"/>
        <v>2.2426955706260632E-2</v>
      </c>
      <c r="G55" s="7">
        <f>currency!Q54/currency!P55-1</f>
        <v>-1.9801173228094937E-2</v>
      </c>
      <c r="H55" s="8">
        <f t="shared" ca="1" si="5"/>
        <v>-1.8440334555707927E-2</v>
      </c>
    </row>
    <row r="56" spans="1:17" x14ac:dyDescent="0.35">
      <c r="A56" s="20">
        <v>38168</v>
      </c>
      <c r="B56" s="5">
        <f ca="1">INDEX(level!$B$6:$AH$312,MATCH(foreign!$A56,level!$A$6:$A$312,0),MATCH(foreign!B$1,level!$B$5:$AH$5,0))</f>
        <v>127.3253</v>
      </c>
      <c r="C56" s="7">
        <f t="shared" ca="1" si="0"/>
        <v>7.0499137033963599E-4</v>
      </c>
      <c r="D56" s="4">
        <f>VLOOKUP(A56,currency!I:J,2,1)</f>
        <v>1.2155</v>
      </c>
      <c r="E56" s="7">
        <f t="shared" si="4"/>
        <v>-3.5251680603377578E-3</v>
      </c>
      <c r="F56" s="8">
        <f t="shared" ca="1" si="1"/>
        <v>-2.8226619030596867E-3</v>
      </c>
      <c r="G56" s="7">
        <f>currency!Q55/currency!P56-1</f>
        <v>4.3331272224693684E-3</v>
      </c>
      <c r="H56" s="8">
        <f t="shared" ca="1" si="5"/>
        <v>5.0411734101074579E-3</v>
      </c>
    </row>
    <row r="57" spans="1:17" x14ac:dyDescent="0.35">
      <c r="A57" s="20">
        <v>38198</v>
      </c>
      <c r="B57" s="5">
        <f ca="1">INDEX(level!$B$6:$AH$312,MATCH(foreign!$A57,level!$A$6:$A$312,0),MATCH(foreign!B$1,level!$B$5:$AH$5,0))</f>
        <v>127.95489999999999</v>
      </c>
      <c r="C57" s="7">
        <f t="shared" ca="1" si="0"/>
        <v>4.9448145812340805E-3</v>
      </c>
      <c r="D57" s="4">
        <f>VLOOKUP(A57,currency!I:J,2,1)</f>
        <v>1.2039</v>
      </c>
      <c r="E57" s="7">
        <f t="shared" si="4"/>
        <v>-9.5433977786919533E-3</v>
      </c>
      <c r="F57" s="8">
        <f t="shared" ca="1" si="1"/>
        <v>-4.6457735299484382E-3</v>
      </c>
      <c r="G57" s="7">
        <f>currency!Q56/currency!P57-1</f>
        <v>1.023876729308193E-2</v>
      </c>
      <c r="H57" s="8">
        <f t="shared" ca="1" si="5"/>
        <v>1.5234210680120652E-2</v>
      </c>
    </row>
    <row r="58" spans="1:17" x14ac:dyDescent="0.35">
      <c r="A58" s="20">
        <v>38230</v>
      </c>
      <c r="B58" s="5">
        <f ca="1">INDEX(level!$B$6:$AH$312,MATCH(foreign!$A58,level!$A$6:$A$312,0),MATCH(foreign!B$1,level!$B$5:$AH$5,0))</f>
        <v>128.56180000000001</v>
      </c>
      <c r="C58" s="7">
        <f t="shared" ca="1" si="0"/>
        <v>4.7430774436931777E-3</v>
      </c>
      <c r="D58" s="4">
        <f>VLOOKUP(A58,currency!I:J,2,1)</f>
        <v>1.2111000000000001</v>
      </c>
      <c r="E58" s="7">
        <f t="shared" si="4"/>
        <v>5.9805631696985273E-3</v>
      </c>
      <c r="F58" s="8">
        <f t="shared" ca="1" si="1"/>
        <v>1.0752006887662535E-2</v>
      </c>
      <c r="G58" s="7">
        <f>currency!Q57/currency!P58-1</f>
        <v>-5.4629946371380633E-3</v>
      </c>
      <c r="H58" s="8">
        <f t="shared" ca="1" si="5"/>
        <v>-7.458286000833203E-4</v>
      </c>
    </row>
    <row r="59" spans="1:17" x14ac:dyDescent="0.35">
      <c r="A59" s="20">
        <v>38260</v>
      </c>
      <c r="B59" s="5">
        <f ca="1">INDEX(level!$B$6:$AH$312,MATCH(foreign!$A59,level!$A$6:$A$312,0),MATCH(foreign!B$1,level!$B$5:$AH$5,0))</f>
        <v>128.63310000000001</v>
      </c>
      <c r="C59" s="7">
        <f t="shared" ca="1" si="0"/>
        <v>5.5459708871530289E-4</v>
      </c>
      <c r="D59" s="4">
        <f>VLOOKUP(A59,currency!I:J,2,1)</f>
        <v>1.2408999999999999</v>
      </c>
      <c r="E59" s="7">
        <f t="shared" si="4"/>
        <v>2.4605730327801112E-2</v>
      </c>
      <c r="F59" s="8">
        <f t="shared" ca="1" si="1"/>
        <v>2.5173973682921957E-2</v>
      </c>
      <c r="G59" s="7">
        <f>currency!Q58/currency!P59-1</f>
        <v>-2.3666554266544626E-2</v>
      </c>
      <c r="H59" s="8">
        <f t="shared" ca="1" si="5"/>
        <v>-2.3125082579925516E-2</v>
      </c>
    </row>
    <row r="60" spans="1:17" x14ac:dyDescent="0.35">
      <c r="A60" s="20">
        <v>38289</v>
      </c>
      <c r="B60" s="5">
        <f ca="1">INDEX(level!$B$6:$AH$312,MATCH(foreign!$A60,level!$A$6:$A$312,0),MATCH(foreign!B$1,level!$B$5:$AH$5,0))</f>
        <v>129.1506</v>
      </c>
      <c r="C60" s="7">
        <f t="shared" ca="1" si="0"/>
        <v>4.0230702672949814E-3</v>
      </c>
      <c r="D60" s="4">
        <f>VLOOKUP(A60,currency!I:J,2,1)</f>
        <v>1.2737000000000001</v>
      </c>
      <c r="E60" s="7">
        <f t="shared" si="4"/>
        <v>2.6432428076396342E-2</v>
      </c>
      <c r="F60" s="8">
        <f t="shared" ca="1" si="1"/>
        <v>3.0561837859177876E-2</v>
      </c>
      <c r="G60" s="7">
        <f>currency!Q59/currency!P60-1</f>
        <v>-2.5559060006960066E-2</v>
      </c>
      <c r="H60" s="8">
        <f t="shared" ca="1" si="5"/>
        <v>-2.1638815634039132E-2</v>
      </c>
    </row>
    <row r="61" spans="1:17" x14ac:dyDescent="0.35">
      <c r="A61" s="20">
        <v>38321</v>
      </c>
      <c r="B61" s="5">
        <f ca="1">INDEX(level!$B$6:$AH$312,MATCH(foreign!$A61,level!$A$6:$A$312,0),MATCH(foreign!B$1,level!$B$5:$AH$5,0))</f>
        <v>129.6866</v>
      </c>
      <c r="C61" s="7">
        <f t="shared" ca="1" si="0"/>
        <v>4.1501936498939962E-3</v>
      </c>
      <c r="D61" s="4">
        <f>VLOOKUP(A61,currency!I:J,2,1)</f>
        <v>1.3294999999999999</v>
      </c>
      <c r="E61" s="7">
        <f t="shared" si="4"/>
        <v>4.380937426395537E-2</v>
      </c>
      <c r="F61" s="8">
        <f t="shared" ca="1" si="1"/>
        <v>4.8141385300725537E-2</v>
      </c>
      <c r="G61" s="7">
        <f>currency!Q60/currency!P61-1</f>
        <v>-4.1891599492546727E-2</v>
      </c>
      <c r="H61" s="8">
        <f t="shared" ca="1" si="5"/>
        <v>-3.791526409285062E-2</v>
      </c>
    </row>
    <row r="62" spans="1:17" x14ac:dyDescent="0.35">
      <c r="A62" s="20">
        <v>38352</v>
      </c>
      <c r="B62" s="5">
        <f ca="1">INDEX(level!$B$6:$AH$312,MATCH(foreign!$A62,level!$A$6:$A$312,0),MATCH(foreign!B$1,level!$B$5:$AH$5,0))</f>
        <v>129.6361</v>
      </c>
      <c r="C62" s="7">
        <f t="shared" ca="1" si="0"/>
        <v>-3.8940029270562171E-4</v>
      </c>
      <c r="D62" s="4">
        <f>VLOOKUP(A62,currency!I:J,2,1)</f>
        <v>1.3621000000000001</v>
      </c>
      <c r="E62" s="7">
        <f t="shared" si="4"/>
        <v>2.4520496427228311E-2</v>
      </c>
      <c r="F62" s="8">
        <f t="shared" ca="1" si="1"/>
        <v>2.4121547846036595E-2</v>
      </c>
      <c r="G62" s="7">
        <f>currency!Q61/currency!P62-1</f>
        <v>-2.4073675046926035E-2</v>
      </c>
      <c r="H62" s="8">
        <f t="shared" ca="1" si="5"/>
        <v>-2.4453701043521847E-2</v>
      </c>
    </row>
    <row r="63" spans="1:17" x14ac:dyDescent="0.35">
      <c r="A63" s="20">
        <v>38383</v>
      </c>
      <c r="B63" s="5">
        <f ca="1">INDEX(level!$B$6:$AH$312,MATCH(foreign!$A63,level!$A$6:$A$312,0),MATCH(foreign!B$1,level!$B$5:$AH$5,0))</f>
        <v>130.3287</v>
      </c>
      <c r="C63" s="7">
        <f t="shared" ca="1" si="0"/>
        <v>5.3426476112750088E-3</v>
      </c>
      <c r="D63" s="4">
        <f>VLOOKUP(A63,currency!I:J,2,1)</f>
        <v>1.3035000000000001</v>
      </c>
      <c r="E63" s="7">
        <f t="shared" si="4"/>
        <v>-4.3021804566478195E-2</v>
      </c>
      <c r="F63" s="8">
        <f t="shared" ca="1" si="1"/>
        <v>-3.790900729660307E-2</v>
      </c>
      <c r="G63" s="7">
        <f>currency!Q62/currency!P63-1</f>
        <v>4.4737931359563943E-2</v>
      </c>
      <c r="H63" s="8">
        <f t="shared" ca="1" si="5"/>
        <v>5.0319597972950492E-2</v>
      </c>
    </row>
    <row r="64" spans="1:17" x14ac:dyDescent="0.35">
      <c r="A64" s="20">
        <v>38411</v>
      </c>
      <c r="B64" s="5">
        <f ca="1">INDEX(level!$B$6:$AH$312,MATCH(foreign!$A64,level!$A$6:$A$312,0),MATCH(foreign!B$1,level!$B$5:$AH$5,0))</f>
        <v>130.54750000000001</v>
      </c>
      <c r="C64" s="7">
        <f t="shared" ca="1" si="0"/>
        <v>1.6788320607818985E-3</v>
      </c>
      <c r="D64" s="4">
        <f>VLOOKUP(A64,currency!I:J,2,1)</f>
        <v>1.3257000000000001</v>
      </c>
      <c r="E64" s="7">
        <f t="shared" si="4"/>
        <v>1.7031070195627107E-2</v>
      </c>
      <c r="F64" s="8">
        <f t="shared" ca="1" si="1"/>
        <v>1.8738494563082853E-2</v>
      </c>
      <c r="G64" s="7">
        <f>currency!Q63/currency!P64-1</f>
        <v>-1.7136853265791063E-2</v>
      </c>
      <c r="H64" s="8">
        <f t="shared" ca="1" si="5"/>
        <v>-1.5486791103692665E-2</v>
      </c>
    </row>
    <row r="65" spans="1:8" x14ac:dyDescent="0.35">
      <c r="A65" s="20">
        <v>38442</v>
      </c>
      <c r="B65" s="5">
        <f ca="1">INDEX(level!$B$6:$AH$312,MATCH(foreign!$A65,level!$A$6:$A$312,0),MATCH(foreign!B$1,level!$B$5:$AH$5,0))</f>
        <v>130.8133</v>
      </c>
      <c r="C65" s="7">
        <f t="shared" ca="1" si="0"/>
        <v>2.036040521649074E-3</v>
      </c>
      <c r="D65" s="4">
        <f>VLOOKUP(A65,currency!I:J,2,1)</f>
        <v>1.2964</v>
      </c>
      <c r="E65" s="7">
        <f t="shared" si="4"/>
        <v>-2.2101531266500829E-2</v>
      </c>
      <c r="F65" s="8">
        <f t="shared" ca="1" si="1"/>
        <v>-2.0110490358100863E-2</v>
      </c>
      <c r="G65" s="7">
        <f>currency!Q64/currency!P65-1</f>
        <v>2.2103135695317855E-2</v>
      </c>
      <c r="H65" s="8">
        <f t="shared" ca="1" si="5"/>
        <v>2.4184179096898184E-2</v>
      </c>
    </row>
    <row r="66" spans="1:8" x14ac:dyDescent="0.35">
      <c r="A66" s="20">
        <v>38471</v>
      </c>
      <c r="B66" s="5">
        <f ca="1">INDEX(level!$B$6:$AH$312,MATCH(foreign!$A66,level!$A$6:$A$312,0),MATCH(foreign!B$1,level!$B$5:$AH$5,0))</f>
        <v>131.72630000000001</v>
      </c>
      <c r="C66" s="7">
        <f t="shared" ca="1" si="0"/>
        <v>6.9794126438214033E-3</v>
      </c>
      <c r="D66" s="4">
        <f>VLOOKUP(A66,currency!I:J,2,1)</f>
        <v>1.2957000000000001</v>
      </c>
      <c r="E66" s="7">
        <f t="shared" si="4"/>
        <v>-5.3995680345564345E-4</v>
      </c>
      <c r="F66" s="8">
        <f t="shared" ca="1" si="1"/>
        <v>6.4356872590245473E-3</v>
      </c>
      <c r="G66" s="7">
        <f>currency!Q65/currency!P66-1</f>
        <v>-8.792860221973342E-5</v>
      </c>
      <c r="H66" s="8">
        <f t="shared" ca="1" si="5"/>
        <v>6.8908703516035175E-3</v>
      </c>
    </row>
    <row r="67" spans="1:8" x14ac:dyDescent="0.35">
      <c r="A67" s="20">
        <v>38503</v>
      </c>
      <c r="B67" s="5">
        <f ca="1">INDEX(level!$B$6:$AH$312,MATCH(foreign!$A67,level!$A$6:$A$312,0),MATCH(foreign!B$1,level!$B$5:$AH$5,0))</f>
        <v>132.37719999999999</v>
      </c>
      <c r="C67" s="7">
        <f t="shared" ref="C67:C130" ca="1" si="9">B67/B66-1</f>
        <v>4.9413063298671123E-3</v>
      </c>
      <c r="D67" s="4">
        <f>VLOOKUP(A67,currency!I:J,2,1)</f>
        <v>1.2331000000000001</v>
      </c>
      <c r="E67" s="7">
        <f t="shared" si="4"/>
        <v>-4.8313652851740385E-2</v>
      </c>
      <c r="F67" s="8">
        <f t="shared" ref="F67:F130" ca="1" si="10">(1+C67)*(1+E67)-1</f>
        <v>-4.3611079080528525E-2</v>
      </c>
      <c r="G67" s="7">
        <f>currency!Q66/currency!P67-1</f>
        <v>4.9912268205516641E-2</v>
      </c>
      <c r="H67" s="8">
        <f t="shared" ca="1" si="5"/>
        <v>5.5100206342205693E-2</v>
      </c>
    </row>
    <row r="68" spans="1:8" x14ac:dyDescent="0.35">
      <c r="A68" s="20">
        <v>38533</v>
      </c>
      <c r="B68" s="5">
        <f ca="1">INDEX(level!$B$6:$AH$312,MATCH(foreign!$A68,level!$A$6:$A$312,0),MATCH(foreign!B$1,level!$B$5:$AH$5,0))</f>
        <v>133.00739999999999</v>
      </c>
      <c r="C68" s="7">
        <f t="shared" ca="1" si="9"/>
        <v>4.7606385389629136E-3</v>
      </c>
      <c r="D68" s="4">
        <f>VLOOKUP(A68,currency!I:J,2,1)</f>
        <v>1.2092000000000001</v>
      </c>
      <c r="E68" s="7">
        <f t="shared" ref="E68:E131" si="11">D68/D67-1</f>
        <v>-1.9382045251804425E-2</v>
      </c>
      <c r="F68" s="8">
        <f t="shared" ca="1" si="10"/>
        <v>-1.471367762443121E-2</v>
      </c>
      <c r="G68" s="7">
        <f>currency!Q67/currency!P68-1</f>
        <v>1.8910323593853029E-2</v>
      </c>
      <c r="H68" s="8">
        <f t="shared" ref="H68:H131" ca="1" si="12">(1+C68)*(1+G68)-1</f>
        <v>2.3760987348101059E-2</v>
      </c>
    </row>
    <row r="69" spans="1:8" x14ac:dyDescent="0.35">
      <c r="A69" s="20">
        <v>38562</v>
      </c>
      <c r="B69" s="5">
        <f ca="1">INDEX(level!$B$6:$AH$312,MATCH(foreign!$A69,level!$A$6:$A$312,0),MATCH(foreign!B$1,level!$B$5:$AH$5,0))</f>
        <v>132.62219999999999</v>
      </c>
      <c r="C69" s="7">
        <f t="shared" ca="1" si="9"/>
        <v>-2.8960794662552525E-3</v>
      </c>
      <c r="D69" s="4">
        <f>VLOOKUP(A69,currency!I:J,2,1)</f>
        <v>1.2093</v>
      </c>
      <c r="E69" s="7">
        <f t="shared" si="11"/>
        <v>8.2699305325784067E-5</v>
      </c>
      <c r="F69" s="8">
        <f t="shared" ca="1" si="10"/>
        <v>-2.8136196646895151E-3</v>
      </c>
      <c r="G69" s="7">
        <f>currency!Q68/currency!P69-1</f>
        <v>-1.1099147587123603E-3</v>
      </c>
      <c r="H69" s="8">
        <f t="shared" ca="1" si="12"/>
        <v>-4.002779823625624E-3</v>
      </c>
    </row>
    <row r="70" spans="1:8" x14ac:dyDescent="0.35">
      <c r="A70" s="20">
        <v>38595</v>
      </c>
      <c r="B70" s="5">
        <f ca="1">INDEX(level!$B$6:$AH$312,MATCH(foreign!$A70,level!$A$6:$A$312,0),MATCH(foreign!B$1,level!$B$5:$AH$5,0))</f>
        <v>133.18539999999999</v>
      </c>
      <c r="C70" s="7">
        <f t="shared" ca="1" si="9"/>
        <v>4.2466495051356468E-3</v>
      </c>
      <c r="D70" s="4">
        <f>VLOOKUP(A70,currency!I:J,2,1)</f>
        <v>1.2198</v>
      </c>
      <c r="E70" s="7">
        <f t="shared" si="11"/>
        <v>8.6827090052095102E-3</v>
      </c>
      <c r="F70" s="8">
        <f t="shared" ca="1" si="10"/>
        <v>1.2966230932245359E-2</v>
      </c>
      <c r="G70" s="7">
        <f>currency!Q69/currency!P70-1</f>
        <v>-9.7647607521932356E-3</v>
      </c>
      <c r="H70" s="8">
        <f t="shared" ca="1" si="12"/>
        <v>-5.5595787634736826E-3</v>
      </c>
    </row>
    <row r="71" spans="1:8" x14ac:dyDescent="0.35">
      <c r="A71" s="20">
        <v>38625</v>
      </c>
      <c r="B71" s="5">
        <f ca="1">INDEX(level!$B$6:$AH$312,MATCH(foreign!$A71,level!$A$6:$A$312,0),MATCH(foreign!B$1,level!$B$5:$AH$5,0))</f>
        <v>133.19640000000001</v>
      </c>
      <c r="C71" s="7">
        <f t="shared" ca="1" si="9"/>
        <v>8.2591635419682063E-5</v>
      </c>
      <c r="D71" s="4">
        <f>VLOOKUP(A71,currency!I:J,2,1)</f>
        <v>1.2041999999999999</v>
      </c>
      <c r="E71" s="7">
        <f t="shared" si="11"/>
        <v>-1.2788981800295196E-2</v>
      </c>
      <c r="F71" s="8">
        <f t="shared" ca="1" si="10"/>
        <v>-1.2707446427797753E-2</v>
      </c>
      <c r="G71" s="7">
        <f>currency!Q70/currency!P71-1</f>
        <v>1.1623681866574698E-2</v>
      </c>
      <c r="H71" s="8">
        <f t="shared" ca="1" si="12"/>
        <v>1.1707233520889426E-2</v>
      </c>
    </row>
    <row r="72" spans="1:8" x14ac:dyDescent="0.35">
      <c r="A72" s="20">
        <v>38656</v>
      </c>
      <c r="B72" s="5">
        <f ca="1">INDEX(level!$B$6:$AH$312,MATCH(foreign!$A72,level!$A$6:$A$312,0),MATCH(foreign!B$1,level!$B$5:$AH$5,0))</f>
        <v>132.94649999999999</v>
      </c>
      <c r="C72" s="7">
        <f t="shared" ca="1" si="9"/>
        <v>-1.8761768336083007E-3</v>
      </c>
      <c r="D72" s="4">
        <f>VLOOKUP(A72,currency!I:J,2,1)</f>
        <v>1.2022999999999999</v>
      </c>
      <c r="E72" s="7">
        <f t="shared" si="11"/>
        <v>-1.5778109948513253E-3</v>
      </c>
      <c r="F72" s="8">
        <f t="shared" ca="1" si="10"/>
        <v>-3.4510275760232245E-3</v>
      </c>
      <c r="G72" s="7">
        <f>currency!Q71/currency!P72-1</f>
        <v>1.3000528944573375E-4</v>
      </c>
      <c r="H72" s="8">
        <f t="shared" ca="1" si="12"/>
        <v>-1.7464154570748791E-3</v>
      </c>
    </row>
    <row r="73" spans="1:8" x14ac:dyDescent="0.35">
      <c r="A73" s="20">
        <v>38686</v>
      </c>
      <c r="B73" s="5">
        <f ca="1">INDEX(level!$B$6:$AH$312,MATCH(foreign!$A73,level!$A$6:$A$312,0),MATCH(foreign!B$1,level!$B$5:$AH$5,0))</f>
        <v>132.8715</v>
      </c>
      <c r="C73" s="7">
        <f t="shared" ca="1" si="9"/>
        <v>-5.6413670160548879E-4</v>
      </c>
      <c r="D73" s="4">
        <f>VLOOKUP(A73,currency!I:J,2,1)</f>
        <v>1.1769000000000001</v>
      </c>
      <c r="E73" s="7">
        <f t="shared" si="11"/>
        <v>-2.1126174831572753E-2</v>
      </c>
      <c r="F73" s="8">
        <f t="shared" ca="1" si="10"/>
        <v>-2.1678393482591263E-2</v>
      </c>
      <c r="G73" s="7">
        <f>currency!Q72/currency!P73-1</f>
        <v>1.99130101549021E-2</v>
      </c>
      <c r="H73" s="8">
        <f t="shared" ca="1" si="12"/>
        <v>1.933763979342884E-2</v>
      </c>
    </row>
    <row r="74" spans="1:8" x14ac:dyDescent="0.35">
      <c r="A74" s="20">
        <v>38716</v>
      </c>
      <c r="B74" s="5">
        <f ca="1">INDEX(level!$B$6:$AH$312,MATCH(foreign!$A74,level!$A$6:$A$312,0),MATCH(foreign!B$1,level!$B$5:$AH$5,0))</f>
        <v>133.06200000000001</v>
      </c>
      <c r="C74" s="7">
        <f t="shared" ca="1" si="9"/>
        <v>1.4337160339126243E-3</v>
      </c>
      <c r="D74" s="4">
        <f>VLOOKUP(A74,currency!I:J,2,1)</f>
        <v>1.1797</v>
      </c>
      <c r="E74" s="7">
        <f t="shared" si="11"/>
        <v>2.3791316169596843E-3</v>
      </c>
      <c r="F74" s="8">
        <f t="shared" ca="1" si="10"/>
        <v>3.8162586500183338E-3</v>
      </c>
      <c r="G74" s="7">
        <f>currency!Q73/currency!P74-1</f>
        <v>-4.0906548435323264E-3</v>
      </c>
      <c r="H74" s="8">
        <f t="shared" ca="1" si="12"/>
        <v>-2.6628036470580652E-3</v>
      </c>
    </row>
    <row r="75" spans="1:8" x14ac:dyDescent="0.35">
      <c r="A75" s="20">
        <v>38748</v>
      </c>
      <c r="B75" s="5">
        <f ca="1">INDEX(level!$B$6:$AH$312,MATCH(foreign!$A75,level!$A$6:$A$312,0),MATCH(foreign!B$1,level!$B$5:$AH$5,0))</f>
        <v>133.31180000000001</v>
      </c>
      <c r="C75" s="7">
        <f t="shared" ca="1" si="9"/>
        <v>1.8773203469057975E-3</v>
      </c>
      <c r="D75" s="4">
        <f>VLOOKUP(A75,currency!I:J,2,1)</f>
        <v>1.2118</v>
      </c>
      <c r="E75" s="7">
        <f t="shared" si="11"/>
        <v>2.7210307705348935E-2</v>
      </c>
      <c r="F75" s="8">
        <f t="shared" ca="1" si="10"/>
        <v>2.9138710516555477E-2</v>
      </c>
      <c r="G75" s="7">
        <f>currency!Q74/currency!P75-1</f>
        <v>-2.808551712065932E-2</v>
      </c>
      <c r="H75" s="8">
        <f t="shared" ca="1" si="12"/>
        <v>-2.6260922286497457E-2</v>
      </c>
    </row>
    <row r="76" spans="1:8" x14ac:dyDescent="0.35">
      <c r="A76" s="20">
        <v>38776</v>
      </c>
      <c r="B76" s="5">
        <f ca="1">INDEX(level!$B$6:$AH$312,MATCH(foreign!$A76,level!$A$6:$A$312,0),MATCH(foreign!B$1,level!$B$5:$AH$5,0))</f>
        <v>133.51130000000001</v>
      </c>
      <c r="C76" s="7">
        <f t="shared" ca="1" si="9"/>
        <v>1.4964916834068198E-3</v>
      </c>
      <c r="D76" s="4">
        <f>VLOOKUP(A76,currency!I:J,2,1)</f>
        <v>1.1875</v>
      </c>
      <c r="E76" s="7">
        <f t="shared" si="11"/>
        <v>-2.0052813995708907E-2</v>
      </c>
      <c r="F76" s="8">
        <f t="shared" ca="1" si="10"/>
        <v>-1.8586331181675519E-2</v>
      </c>
      <c r="G76" s="7">
        <f>currency!Q75/currency!P76-1</f>
        <v>1.8613387764546685E-2</v>
      </c>
      <c r="H76" s="8">
        <f t="shared" ca="1" si="12"/>
        <v>2.0137734227943183E-2</v>
      </c>
    </row>
    <row r="77" spans="1:8" x14ac:dyDescent="0.35">
      <c r="A77" s="20">
        <v>38807</v>
      </c>
      <c r="B77" s="5">
        <f ca="1">INDEX(level!$B$6:$AH$312,MATCH(foreign!$A77,level!$A$6:$A$312,0),MATCH(foreign!B$1,level!$B$5:$AH$5,0))</f>
        <v>132.96039999999999</v>
      </c>
      <c r="C77" s="7">
        <f t="shared" ca="1" si="9"/>
        <v>-4.1262424978261159E-3</v>
      </c>
      <c r="D77" s="4">
        <f>VLOOKUP(A77,currency!I:J,2,1)</f>
        <v>1.2103999999999999</v>
      </c>
      <c r="E77" s="7">
        <f t="shared" si="11"/>
        <v>1.9284210526315793E-2</v>
      </c>
      <c r="F77" s="8">
        <f t="shared" ca="1" si="10"/>
        <v>1.5078396699478969E-2</v>
      </c>
      <c r="G77" s="7">
        <f>currency!Q76/currency!P77-1</f>
        <v>-2.068862062393062E-2</v>
      </c>
      <c r="H77" s="8">
        <f t="shared" ca="1" si="12"/>
        <v>-2.4729496856116917E-2</v>
      </c>
    </row>
    <row r="78" spans="1:8" x14ac:dyDescent="0.35">
      <c r="A78" s="20">
        <v>38835</v>
      </c>
      <c r="B78" s="5">
        <f ca="1">INDEX(level!$B$6:$AH$312,MATCH(foreign!$A78,level!$A$6:$A$312,0),MATCH(foreign!B$1,level!$B$5:$AH$5,0))</f>
        <v>133.28579999999999</v>
      </c>
      <c r="C78" s="7">
        <f t="shared" ca="1" si="9"/>
        <v>2.4473452245932226E-3</v>
      </c>
      <c r="D78" s="4">
        <f>VLOOKUP(A78,currency!I:J,2,1)</f>
        <v>1.2537</v>
      </c>
      <c r="E78" s="7">
        <f t="shared" si="11"/>
        <v>3.5773298083278338E-2</v>
      </c>
      <c r="F78" s="8">
        <f t="shared" ca="1" si="10"/>
        <v>3.8308192918103723E-2</v>
      </c>
      <c r="G78" s="7">
        <f>currency!Q77/currency!P78-1</f>
        <v>-3.6294842701227292E-2</v>
      </c>
      <c r="H78" s="8">
        <f t="shared" ca="1" si="12"/>
        <v>-3.3936323486596254E-2</v>
      </c>
    </row>
    <row r="79" spans="1:8" x14ac:dyDescent="0.35">
      <c r="A79" s="20">
        <v>38868</v>
      </c>
      <c r="B79" s="5">
        <f ca="1">INDEX(level!$B$6:$AH$312,MATCH(foreign!$A79,level!$A$6:$A$312,0),MATCH(foreign!B$1,level!$B$5:$AH$5,0))</f>
        <v>133.80549999999999</v>
      </c>
      <c r="C79" s="7">
        <f t="shared" ca="1" si="9"/>
        <v>3.8991400434253976E-3</v>
      </c>
      <c r="D79" s="4">
        <f>VLOOKUP(A79,currency!I:J,2,1)</f>
        <v>1.2867999999999999</v>
      </c>
      <c r="E79" s="7">
        <f t="shared" si="11"/>
        <v>2.6401850522453474E-2</v>
      </c>
      <c r="F79" s="8">
        <f t="shared" ca="1" si="10"/>
        <v>3.04039350784715E-2</v>
      </c>
      <c r="G79" s="7">
        <f>currency!Q78/currency!P79-1</f>
        <v>-2.7643425143392131E-2</v>
      </c>
      <c r="H79" s="8">
        <f t="shared" ca="1" si="12"/>
        <v>-2.38520706858808E-2</v>
      </c>
    </row>
    <row r="80" spans="1:8" x14ac:dyDescent="0.35">
      <c r="A80" s="20">
        <v>38898</v>
      </c>
      <c r="B80" s="5">
        <f ca="1">INDEX(level!$B$6:$AH$312,MATCH(foreign!$A80,level!$A$6:$A$312,0),MATCH(foreign!B$1,level!$B$5:$AH$5,0))</f>
        <v>133.62280000000001</v>
      </c>
      <c r="C80" s="7">
        <f t="shared" ca="1" si="9"/>
        <v>-1.3654147251045412E-3</v>
      </c>
      <c r="D80" s="4">
        <f>VLOOKUP(A80,currency!I:J,2,1)</f>
        <v>1.2713000000000001</v>
      </c>
      <c r="E80" s="7">
        <f t="shared" si="11"/>
        <v>-1.2045383898041551E-2</v>
      </c>
      <c r="F80" s="8">
        <f t="shared" ca="1" si="10"/>
        <v>-1.3394351678602145E-2</v>
      </c>
      <c r="G80" s="7">
        <f>currency!Q79/currency!P80-1</f>
        <v>1.0164259946729981E-2</v>
      </c>
      <c r="H80" s="8">
        <f t="shared" ca="1" si="12"/>
        <v>8.7849667914243756E-3</v>
      </c>
    </row>
    <row r="81" spans="1:8" x14ac:dyDescent="0.35">
      <c r="A81" s="20">
        <v>38929</v>
      </c>
      <c r="B81" s="5">
        <f ca="1">INDEX(level!$B$6:$AH$312,MATCH(foreign!$A81,level!$A$6:$A$312,0),MATCH(foreign!B$1,level!$B$5:$AH$5,0))</f>
        <v>134.41210000000001</v>
      </c>
      <c r="C81" s="7">
        <f t="shared" ca="1" si="9"/>
        <v>5.9069260635160603E-3</v>
      </c>
      <c r="D81" s="4">
        <f>VLOOKUP(A81,currency!I:J,2,1)</f>
        <v>1.2766999999999999</v>
      </c>
      <c r="E81" s="7">
        <f t="shared" si="11"/>
        <v>4.24762054589789E-3</v>
      </c>
      <c r="F81" s="8">
        <f t="shared" ca="1" si="10"/>
        <v>1.0179636989924523E-2</v>
      </c>
      <c r="G81" s="7">
        <f>currency!Q80/currency!P81-1</f>
        <v>-6.2751495781594446E-3</v>
      </c>
      <c r="H81" s="8">
        <f t="shared" ca="1" si="12"/>
        <v>-4.0529035923908552E-4</v>
      </c>
    </row>
    <row r="82" spans="1:8" x14ac:dyDescent="0.35">
      <c r="A82" s="20">
        <v>38960</v>
      </c>
      <c r="B82" s="5">
        <f ca="1">INDEX(level!$B$6:$AH$312,MATCH(foreign!$A82,level!$A$6:$A$312,0),MATCH(foreign!B$1,level!$B$5:$AH$5,0))</f>
        <v>134.94470000000001</v>
      </c>
      <c r="C82" s="7">
        <f t="shared" ca="1" si="9"/>
        <v>3.9624408814384893E-3</v>
      </c>
      <c r="D82" s="4">
        <f>VLOOKUP(A82,currency!I:J,2,1)</f>
        <v>1.2850999999999999</v>
      </c>
      <c r="E82" s="7">
        <f t="shared" si="11"/>
        <v>6.5794626772146536E-3</v>
      </c>
      <c r="F82" s="8">
        <f t="shared" ca="1" si="10"/>
        <v>1.0567974290543347E-2</v>
      </c>
      <c r="G82" s="7">
        <f>currency!Q81/currency!P82-1</f>
        <v>-8.5685407344364695E-3</v>
      </c>
      <c r="H82" s="8">
        <f t="shared" ca="1" si="12"/>
        <v>-4.6400521890983537E-3</v>
      </c>
    </row>
    <row r="83" spans="1:8" x14ac:dyDescent="0.35">
      <c r="A83" s="20">
        <v>38989</v>
      </c>
      <c r="B83" s="5">
        <f ca="1">INDEX(level!$B$6:$AH$312,MATCH(foreign!$A83,level!$A$6:$A$312,0),MATCH(foreign!B$1,level!$B$5:$AH$5,0))</f>
        <v>135.1046</v>
      </c>
      <c r="C83" s="7">
        <f t="shared" ca="1" si="9"/>
        <v>1.1849298268105102E-3</v>
      </c>
      <c r="D83" s="4">
        <f>VLOOKUP(A83,currency!I:J,2,1)</f>
        <v>1.266</v>
      </c>
      <c r="E83" s="7">
        <f t="shared" si="11"/>
        <v>-1.4862656602598889E-2</v>
      </c>
      <c r="F83" s="8">
        <f t="shared" ca="1" si="10"/>
        <v>-1.3695337980902389E-2</v>
      </c>
      <c r="G83" s="7">
        <f>currency!Q82/currency!P83-1</f>
        <v>1.3202713994255877E-2</v>
      </c>
      <c r="H83" s="8">
        <f t="shared" ca="1" si="12"/>
        <v>1.440328811067304E-2</v>
      </c>
    </row>
    <row r="84" spans="1:8" x14ac:dyDescent="0.35">
      <c r="A84" s="20">
        <v>39021</v>
      </c>
      <c r="B84" s="5">
        <f ca="1">INDEX(level!$B$6:$AH$312,MATCH(foreign!$A84,level!$A$6:$A$312,0),MATCH(foreign!B$1,level!$B$5:$AH$5,0))</f>
        <v>135.6045</v>
      </c>
      <c r="C84" s="7">
        <f t="shared" ca="1" si="9"/>
        <v>3.7000960737088029E-3</v>
      </c>
      <c r="D84" s="4">
        <f>VLOOKUP(A84,currency!I:J,2,1)</f>
        <v>1.2696000000000001</v>
      </c>
      <c r="E84" s="7">
        <f t="shared" si="11"/>
        <v>2.8436018957347375E-3</v>
      </c>
      <c r="F84" s="8">
        <f t="shared" ca="1" si="10"/>
        <v>6.5542195696530747E-3</v>
      </c>
      <c r="G84" s="7">
        <f>currency!Q83/currency!P84-1</f>
        <v>-4.627223846642825E-3</v>
      </c>
      <c r="H84" s="8">
        <f t="shared" ca="1" si="12"/>
        <v>-9.4424894572120444E-4</v>
      </c>
    </row>
    <row r="85" spans="1:8" x14ac:dyDescent="0.35">
      <c r="A85" s="20">
        <v>39051</v>
      </c>
      <c r="B85" s="5">
        <f ca="1">INDEX(level!$B$6:$AH$312,MATCH(foreign!$A85,level!$A$6:$A$312,0),MATCH(foreign!B$1,level!$B$5:$AH$5,0))</f>
        <v>136.11199999999999</v>
      </c>
      <c r="C85" s="7">
        <f t="shared" ca="1" si="9"/>
        <v>3.7425011706837541E-3</v>
      </c>
      <c r="D85" s="4">
        <f>VLOOKUP(A85,currency!I:J,2,1)</f>
        <v>1.32</v>
      </c>
      <c r="E85" s="7">
        <f t="shared" si="11"/>
        <v>3.969754253308122E-2</v>
      </c>
      <c r="F85" s="8">
        <f t="shared" ca="1" si="10"/>
        <v>4.3588611803168309E-2</v>
      </c>
      <c r="G85" s="7">
        <f>currency!Q84/currency!P85-1</f>
        <v>-3.9753594628805233E-2</v>
      </c>
      <c r="H85" s="8">
        <f t="shared" ca="1" si="12"/>
        <v>-3.6159871332558713E-2</v>
      </c>
    </row>
    <row r="86" spans="1:8" x14ac:dyDescent="0.35">
      <c r="A86" s="20">
        <v>39080</v>
      </c>
      <c r="B86" s="5">
        <f ca="1">INDEX(level!$B$6:$AH$312,MATCH(foreign!$A86,level!$A$6:$A$312,0),MATCH(foreign!B$1,level!$B$5:$AH$5,0))</f>
        <v>136.09549999999999</v>
      </c>
      <c r="C86" s="7">
        <f t="shared" ca="1" si="9"/>
        <v>-1.212236981310566E-4</v>
      </c>
      <c r="D86" s="4">
        <f>VLOOKUP(A86,currency!I:J,2,1)</f>
        <v>1.3169999999999999</v>
      </c>
      <c r="E86" s="7">
        <f t="shared" si="11"/>
        <v>-2.2727272727273151E-3</v>
      </c>
      <c r="F86" s="8">
        <f t="shared" ca="1" si="10"/>
        <v>-2.3936754624535039E-3</v>
      </c>
      <c r="G86" s="7">
        <f>currency!Q85/currency!P86-1</f>
        <v>6.7596983036155578E-4</v>
      </c>
      <c r="H86" s="8">
        <f t="shared" ca="1" si="12"/>
        <v>5.5466418866778611E-4</v>
      </c>
    </row>
    <row r="87" spans="1:8" x14ac:dyDescent="0.35">
      <c r="A87" s="20">
        <v>39113</v>
      </c>
      <c r="B87" s="5">
        <f ca="1">INDEX(level!$B$6:$AH$312,MATCH(foreign!$A87,level!$A$6:$A$312,0),MATCH(foreign!B$1,level!$B$5:$AH$5,0))</f>
        <v>136.40260000000001</v>
      </c>
      <c r="C87" s="7">
        <f t="shared" ca="1" si="9"/>
        <v>2.256503705118984E-3</v>
      </c>
      <c r="D87" s="4">
        <f>VLOOKUP(A87,currency!I:J,2,1)</f>
        <v>1.2954000000000001</v>
      </c>
      <c r="E87" s="7">
        <f t="shared" si="11"/>
        <v>-1.6400911161731035E-2</v>
      </c>
      <c r="F87" s="8">
        <f t="shared" ca="1" si="10"/>
        <v>-1.4181416173415839E-2</v>
      </c>
      <c r="G87" s="7">
        <f>currency!Q86/currency!P87-1</f>
        <v>1.525067022345894E-2</v>
      </c>
      <c r="H87" s="8">
        <f t="shared" ca="1" si="12"/>
        <v>1.7541587122442692E-2</v>
      </c>
    </row>
    <row r="88" spans="1:8" x14ac:dyDescent="0.35">
      <c r="A88" s="20">
        <v>39141</v>
      </c>
      <c r="B88" s="5">
        <f ca="1">INDEX(level!$B$6:$AH$312,MATCH(foreign!$A88,level!$A$6:$A$312,0),MATCH(foreign!B$1,level!$B$5:$AH$5,0))</f>
        <v>136.80690000000001</v>
      </c>
      <c r="C88" s="7">
        <f t="shared" ca="1" si="9"/>
        <v>2.964019747424107E-3</v>
      </c>
      <c r="D88" s="4">
        <f>VLOOKUP(A88,currency!I:J,2,1)</f>
        <v>1.3210999999999999</v>
      </c>
      <c r="E88" s="7">
        <f t="shared" si="11"/>
        <v>1.9839431835726229E-2</v>
      </c>
      <c r="F88" s="8">
        <f t="shared" ca="1" si="10"/>
        <v>2.2862256050889096E-2</v>
      </c>
      <c r="G88" s="7">
        <f>currency!Q87/currency!P88-1</f>
        <v>-2.0839878748360241E-2</v>
      </c>
      <c r="H88" s="8">
        <f t="shared" ca="1" si="12"/>
        <v>-1.7937628813080253E-2</v>
      </c>
    </row>
    <row r="89" spans="1:8" x14ac:dyDescent="0.35">
      <c r="A89" s="20">
        <v>39171</v>
      </c>
      <c r="B89" s="5">
        <f ca="1">INDEX(level!$B$6:$AH$312,MATCH(foreign!$A89,level!$A$6:$A$312,0),MATCH(foreign!B$1,level!$B$5:$AH$5,0))</f>
        <v>136.94069999999999</v>
      </c>
      <c r="C89" s="7">
        <f t="shared" ca="1" si="9"/>
        <v>9.780208454397421E-4</v>
      </c>
      <c r="D89" s="4">
        <f>VLOOKUP(A89,currency!I:J,2,1)</f>
        <v>1.3318000000000001</v>
      </c>
      <c r="E89" s="7">
        <f t="shared" si="11"/>
        <v>8.0993111800773399E-3</v>
      </c>
      <c r="F89" s="8">
        <f t="shared" ca="1" si="10"/>
        <v>9.0852533206848829E-3</v>
      </c>
      <c r="G89" s="7">
        <f>currency!Q88/currency!P89-1</f>
        <v>-9.408877218740952E-3</v>
      </c>
      <c r="H89" s="8">
        <f t="shared" ca="1" si="12"/>
        <v>-8.4400584513533161E-3</v>
      </c>
    </row>
    <row r="90" spans="1:8" x14ac:dyDescent="0.35">
      <c r="A90" s="20">
        <v>39202</v>
      </c>
      <c r="B90" s="5">
        <f ca="1">INDEX(level!$B$6:$AH$312,MATCH(foreign!$A90,level!$A$6:$A$312,0),MATCH(foreign!B$1,level!$B$5:$AH$5,0))</f>
        <v>137.25550000000001</v>
      </c>
      <c r="C90" s="7">
        <f t="shared" ca="1" si="9"/>
        <v>2.2988052492796118E-3</v>
      </c>
      <c r="D90" s="4">
        <f>VLOOKUP(A90,currency!I:J,2,1)</f>
        <v>1.3605</v>
      </c>
      <c r="E90" s="7">
        <f t="shared" si="11"/>
        <v>2.1549782249586924E-2</v>
      </c>
      <c r="F90" s="8">
        <f t="shared" ca="1" si="10"/>
        <v>2.3898126251422624E-2</v>
      </c>
      <c r="G90" s="7">
        <f>currency!Q89/currency!P90-1</f>
        <v>-2.2293599743587356E-2</v>
      </c>
      <c r="H90" s="8">
        <f t="shared" ca="1" si="12"/>
        <v>-2.0046043138423619E-2</v>
      </c>
    </row>
    <row r="91" spans="1:8" x14ac:dyDescent="0.35">
      <c r="A91" s="20">
        <v>39233</v>
      </c>
      <c r="B91" s="5">
        <f ca="1">INDEX(level!$B$6:$AH$312,MATCH(foreign!$A91,level!$A$6:$A$312,0),MATCH(foreign!B$1,level!$B$5:$AH$5,0))</f>
        <v>137.10149999999999</v>
      </c>
      <c r="C91" s="7">
        <f t="shared" ca="1" si="9"/>
        <v>-1.1219951113071724E-3</v>
      </c>
      <c r="D91" s="4">
        <f>VLOOKUP(A91,currency!I:J,2,1)</f>
        <v>1.3452999999999999</v>
      </c>
      <c r="E91" s="7">
        <f t="shared" si="11"/>
        <v>-1.117236310180092E-2</v>
      </c>
      <c r="F91" s="8">
        <f t="shared" ca="1" si="10"/>
        <v>-1.2281822876326176E-2</v>
      </c>
      <c r="G91" s="7">
        <f>currency!Q90/currency!P91-1</f>
        <v>1.007268974374731E-2</v>
      </c>
      <c r="H91" s="8">
        <f t="shared" ca="1" si="12"/>
        <v>8.939393123789996E-3</v>
      </c>
    </row>
    <row r="92" spans="1:8" x14ac:dyDescent="0.35">
      <c r="A92" s="20">
        <v>39262</v>
      </c>
      <c r="B92" s="5">
        <f ca="1">INDEX(level!$B$6:$AH$312,MATCH(foreign!$A92,level!$A$6:$A$312,0),MATCH(foreign!B$1,level!$B$5:$AH$5,0))</f>
        <v>137.5685</v>
      </c>
      <c r="C92" s="7">
        <f t="shared" ca="1" si="9"/>
        <v>3.4062355262343136E-3</v>
      </c>
      <c r="D92" s="4">
        <f>VLOOKUP(A92,currency!I:J,2,1)</f>
        <v>1.3505</v>
      </c>
      <c r="E92" s="7">
        <f t="shared" si="11"/>
        <v>3.865308853044036E-3</v>
      </c>
      <c r="F92" s="8">
        <f t="shared" ca="1" si="10"/>
        <v>7.284710531613392E-3</v>
      </c>
      <c r="G92" s="7">
        <f>currency!Q91/currency!P92-1</f>
        <v>-5.0087920816421772E-3</v>
      </c>
      <c r="H92" s="8">
        <f t="shared" ca="1" si="12"/>
        <v>-1.6196176809398777E-3</v>
      </c>
    </row>
    <row r="93" spans="1:8" x14ac:dyDescent="0.35">
      <c r="A93" s="20">
        <v>39294</v>
      </c>
      <c r="B93" s="5">
        <f ca="1">INDEX(level!$B$6:$AH$312,MATCH(foreign!$A93,level!$A$6:$A$312,0),MATCH(foreign!B$1,level!$B$5:$AH$5,0))</f>
        <v>138.32830000000001</v>
      </c>
      <c r="C93" s="7">
        <f t="shared" ca="1" si="9"/>
        <v>5.5230666904124703E-3</v>
      </c>
      <c r="D93" s="4">
        <f>VLOOKUP(A93,currency!I:J,2,1)</f>
        <v>1.3707</v>
      </c>
      <c r="E93" s="7">
        <f t="shared" si="11"/>
        <v>1.4957423176601203E-2</v>
      </c>
      <c r="F93" s="8">
        <f t="shared" ca="1" si="10"/>
        <v>2.0563100712734705E-2</v>
      </c>
      <c r="G93" s="7">
        <f>currency!Q92/currency!P93-1</f>
        <v>-1.5735321622620257E-2</v>
      </c>
      <c r="H93" s="8">
        <f t="shared" ca="1" si="12"/>
        <v>-1.0299162162924591E-2</v>
      </c>
    </row>
    <row r="94" spans="1:8" x14ac:dyDescent="0.35">
      <c r="A94" s="20">
        <v>39325</v>
      </c>
      <c r="B94" s="5">
        <f ca="1">INDEX(level!$B$6:$AH$312,MATCH(foreign!$A94,level!$A$6:$A$312,0),MATCH(foreign!B$1,level!$B$5:$AH$5,0))</f>
        <v>139.12440000000001</v>
      </c>
      <c r="C94" s="7">
        <f t="shared" ca="1" si="9"/>
        <v>5.7551491632585883E-3</v>
      </c>
      <c r="D94" s="4">
        <f>VLOOKUP(A94,currency!I:J,2,1)</f>
        <v>1.3705000000000001</v>
      </c>
      <c r="E94" s="7">
        <f t="shared" si="11"/>
        <v>-1.4591084847159763E-4</v>
      </c>
      <c r="F94" s="8">
        <f t="shared" ca="1" si="10"/>
        <v>5.6083985760895239E-3</v>
      </c>
      <c r="G94" s="7">
        <f>currency!Q93/currency!P94-1</f>
        <v>-8.6224602486795199E-4</v>
      </c>
      <c r="H94" s="8">
        <f t="shared" ca="1" si="12"/>
        <v>4.8879407839022004E-3</v>
      </c>
    </row>
    <row r="95" spans="1:8" x14ac:dyDescent="0.35">
      <c r="A95" s="20">
        <v>39353</v>
      </c>
      <c r="B95" s="5">
        <f ca="1">INDEX(level!$B$6:$AH$312,MATCH(foreign!$A95,level!$A$6:$A$312,0),MATCH(foreign!B$1,level!$B$5:$AH$5,0))</f>
        <v>139.3673</v>
      </c>
      <c r="C95" s="7">
        <f t="shared" ca="1" si="9"/>
        <v>1.7459194792572852E-3</v>
      </c>
      <c r="D95" s="4">
        <f>VLOOKUP(A95,currency!I:J,2,1)</f>
        <v>1.4178999999999999</v>
      </c>
      <c r="E95" s="7">
        <f t="shared" si="11"/>
        <v>3.458591754833984E-2</v>
      </c>
      <c r="F95" s="8">
        <f t="shared" ca="1" si="10"/>
        <v>3.6392221254752721E-2</v>
      </c>
      <c r="G95" s="7">
        <f>currency!Q94/currency!P95-1</f>
        <v>-3.4383383281113566E-2</v>
      </c>
      <c r="H95" s="8">
        <f t="shared" ca="1" si="12"/>
        <v>-3.2697494420489526E-2</v>
      </c>
    </row>
    <row r="96" spans="1:8" x14ac:dyDescent="0.35">
      <c r="A96" s="20">
        <v>39386</v>
      </c>
      <c r="B96" s="5">
        <f ca="1">INDEX(level!$B$6:$AH$312,MATCH(foreign!$A96,level!$A$6:$A$312,0),MATCH(foreign!B$1,level!$B$5:$AH$5,0))</f>
        <v>139.92570000000001</v>
      </c>
      <c r="C96" s="7">
        <f t="shared" ca="1" si="9"/>
        <v>4.0066787546289007E-3</v>
      </c>
      <c r="D96" s="4">
        <f>VLOOKUP(A96,currency!I:J,2,1)</f>
        <v>1.4447000000000001</v>
      </c>
      <c r="E96" s="7">
        <f t="shared" si="11"/>
        <v>1.8901191903519354E-2</v>
      </c>
      <c r="F96" s="8">
        <f t="shared" ca="1" si="10"/>
        <v>2.298360166218516E-2</v>
      </c>
      <c r="G96" s="7">
        <f>currency!Q95/currency!P96-1</f>
        <v>-1.9412584002752031E-2</v>
      </c>
      <c r="H96" s="8">
        <f t="shared" ca="1" si="12"/>
        <v>-1.5483685236019396E-2</v>
      </c>
    </row>
    <row r="97" spans="1:8" x14ac:dyDescent="0.35">
      <c r="A97" s="20">
        <v>39416</v>
      </c>
      <c r="B97" s="5">
        <f ca="1">INDEX(level!$B$6:$AH$312,MATCH(foreign!$A97,level!$A$6:$A$312,0),MATCH(foreign!B$1,level!$B$5:$AH$5,0))</f>
        <v>140.39269999999999</v>
      </c>
      <c r="C97" s="7">
        <f t="shared" ca="1" si="9"/>
        <v>3.3374855369669998E-3</v>
      </c>
      <c r="D97" s="4">
        <f>VLOOKUP(A97,currency!I:J,2,1)</f>
        <v>1.4761</v>
      </c>
      <c r="E97" s="7">
        <f t="shared" si="11"/>
        <v>2.1734616183290534E-2</v>
      </c>
      <c r="F97" s="8">
        <f t="shared" ca="1" si="10"/>
        <v>2.5144640687420727E-2</v>
      </c>
      <c r="G97" s="7">
        <f>currency!Q96/currency!P97-1</f>
        <v>-2.1878117403001274E-2</v>
      </c>
      <c r="H97" s="8">
        <f t="shared" ca="1" si="12"/>
        <v>-1.8613649766442864E-2</v>
      </c>
    </row>
    <row r="98" spans="1:8" x14ac:dyDescent="0.35">
      <c r="A98" s="20">
        <v>39447</v>
      </c>
      <c r="B98" s="5">
        <f ca="1">INDEX(level!$B$6:$AH$312,MATCH(foreign!$A98,level!$A$6:$A$312,0),MATCH(foreign!B$1,level!$B$5:$AH$5,0))</f>
        <v>140.20660000000001</v>
      </c>
      <c r="C98" s="7">
        <f t="shared" ca="1" si="9"/>
        <v>-1.3255674974552711E-3</v>
      </c>
      <c r="D98" s="4">
        <f>VLOOKUP(A98,currency!I:J,2,1)</f>
        <v>1.4721</v>
      </c>
      <c r="E98" s="7">
        <f t="shared" si="11"/>
        <v>-2.7098435065374682E-3</v>
      </c>
      <c r="F98" s="8">
        <f t="shared" ca="1" si="10"/>
        <v>-4.0318189235173385E-3</v>
      </c>
      <c r="G98" s="7">
        <f>currency!Q97/currency!P98-1</f>
        <v>2.2584477709024497E-3</v>
      </c>
      <c r="H98" s="8">
        <f t="shared" ca="1" si="12"/>
        <v>9.2988654848746854E-4</v>
      </c>
    </row>
    <row r="99" spans="1:8" x14ac:dyDescent="0.35">
      <c r="A99" s="20">
        <v>39478</v>
      </c>
      <c r="B99" s="5">
        <f ca="1">INDEX(level!$B$6:$AH$312,MATCH(foreign!$A99,level!$A$6:$A$312,0),MATCH(foreign!B$1,level!$B$5:$AH$5,0))</f>
        <v>141.70050000000001</v>
      </c>
      <c r="C99" s="7">
        <f t="shared" ca="1" si="9"/>
        <v>1.0654990563924827E-2</v>
      </c>
      <c r="D99" s="4">
        <f>VLOOKUP(A99,currency!I:J,2,1)</f>
        <v>1.4870000000000001</v>
      </c>
      <c r="E99" s="7">
        <f t="shared" si="11"/>
        <v>1.0121595000339711E-2</v>
      </c>
      <c r="F99" s="8">
        <f t="shared" ca="1" si="10"/>
        <v>2.0884431063485032E-2</v>
      </c>
      <c r="G99" s="7">
        <f>currency!Q98/currency!P99-1</f>
        <v>-1.0271404317057531E-2</v>
      </c>
      <c r="H99" s="8">
        <f t="shared" ca="1" si="12"/>
        <v>2.7414453079077639E-4</v>
      </c>
    </row>
    <row r="100" spans="1:8" x14ac:dyDescent="0.35">
      <c r="A100" s="20">
        <v>39507</v>
      </c>
      <c r="B100" s="5">
        <f ca="1">INDEX(level!$B$6:$AH$312,MATCH(foreign!$A100,level!$A$6:$A$312,0),MATCH(foreign!B$1,level!$B$5:$AH$5,0))</f>
        <v>142.21789999999999</v>
      </c>
      <c r="C100" s="7">
        <f t="shared" ca="1" si="9"/>
        <v>3.6513632626560266E-3</v>
      </c>
      <c r="D100" s="4">
        <f>VLOOKUP(A100,currency!I:J,2,1)</f>
        <v>1.5166999999999999</v>
      </c>
      <c r="E100" s="7">
        <f t="shared" si="11"/>
        <v>1.9973100201748473E-2</v>
      </c>
      <c r="F100" s="8">
        <f t="shared" ca="1" si="10"/>
        <v>2.3697392508722492E-2</v>
      </c>
      <c r="G100" s="7">
        <f>currency!Q99/currency!P100-1</f>
        <v>-1.9347288035117538E-2</v>
      </c>
      <c r="H100" s="8">
        <f t="shared" ca="1" si="12"/>
        <v>-1.5766568749224996E-2</v>
      </c>
    </row>
    <row r="101" spans="1:8" x14ac:dyDescent="0.35">
      <c r="A101" s="20">
        <v>39538</v>
      </c>
      <c r="B101" s="5">
        <f ca="1">INDEX(level!$B$6:$AH$312,MATCH(foreign!$A101,level!$A$6:$A$312,0),MATCH(foreign!B$1,level!$B$5:$AH$5,0))</f>
        <v>141.25720000000001</v>
      </c>
      <c r="C101" s="7">
        <f t="shared" ca="1" si="9"/>
        <v>-6.7551271675363456E-3</v>
      </c>
      <c r="D101" s="4">
        <f>VLOOKUP(A101,currency!I:J,2,1)</f>
        <v>1.5811999999999999</v>
      </c>
      <c r="E101" s="7">
        <f t="shared" si="11"/>
        <v>4.2526537878288417E-2</v>
      </c>
      <c r="F101" s="8">
        <f t="shared" ca="1" si="10"/>
        <v>3.5484138539389143E-2</v>
      </c>
      <c r="G101" s="7">
        <f>currency!Q100/currency!P101-1</f>
        <v>-3.995843185438519E-2</v>
      </c>
      <c r="H101" s="8">
        <f t="shared" ca="1" si="12"/>
        <v>-4.6443634733329797E-2</v>
      </c>
    </row>
    <row r="102" spans="1:8" x14ac:dyDescent="0.35">
      <c r="A102" s="20">
        <v>39568</v>
      </c>
      <c r="B102" s="5">
        <f ca="1">INDEX(level!$B$6:$AH$312,MATCH(foreign!$A102,level!$A$6:$A$312,0),MATCH(foreign!B$1,level!$B$5:$AH$5,0))</f>
        <v>141.3622</v>
      </c>
      <c r="C102" s="7">
        <f t="shared" ca="1" si="9"/>
        <v>7.4332494202056232E-4</v>
      </c>
      <c r="D102" s="4">
        <f>VLOOKUP(A102,currency!I:J,2,1)</f>
        <v>1.554</v>
      </c>
      <c r="E102" s="7">
        <f t="shared" si="11"/>
        <v>-1.7202124968378363E-2</v>
      </c>
      <c r="F102" s="8">
        <f t="shared" ca="1" si="10"/>
        <v>-1.6471586794902571E-2</v>
      </c>
      <c r="G102" s="7">
        <f>currency!Q101/currency!P102-1</f>
        <v>1.8770436871501373E-2</v>
      </c>
      <c r="H102" s="8">
        <f t="shared" ca="1" si="12"/>
        <v>1.9527714347421066E-2</v>
      </c>
    </row>
    <row r="103" spans="1:8" x14ac:dyDescent="0.35">
      <c r="A103" s="20">
        <v>39598</v>
      </c>
      <c r="B103" s="5">
        <f ca="1">INDEX(level!$B$6:$AH$312,MATCH(foreign!$A103,level!$A$6:$A$312,0),MATCH(foreign!B$1,level!$B$5:$AH$5,0))</f>
        <v>140.8441</v>
      </c>
      <c r="C103" s="7">
        <f t="shared" ca="1" si="9"/>
        <v>-3.6650533169404476E-3</v>
      </c>
      <c r="D103" s="4">
        <f>VLOOKUP(A103,currency!I:J,2,1)</f>
        <v>1.5508</v>
      </c>
      <c r="E103" s="7">
        <f t="shared" si="11"/>
        <v>-2.0592020592020699E-3</v>
      </c>
      <c r="F103" s="8">
        <f t="shared" ca="1" si="10"/>
        <v>-5.7167082908051725E-3</v>
      </c>
      <c r="G103" s="7">
        <f>currency!Q102/currency!P103-1</f>
        <v>3.3828617895586E-3</v>
      </c>
      <c r="H103" s="8">
        <f t="shared" ca="1" si="12"/>
        <v>-2.9458989620445575E-4</v>
      </c>
    </row>
    <row r="104" spans="1:8" x14ac:dyDescent="0.35">
      <c r="A104" s="20">
        <v>39629</v>
      </c>
      <c r="B104" s="5">
        <f ca="1">INDEX(level!$B$6:$AH$312,MATCH(foreign!$A104,level!$A$6:$A$312,0),MATCH(foreign!B$1,level!$B$5:$AH$5,0))</f>
        <v>140.4803</v>
      </c>
      <c r="C104" s="7">
        <f t="shared" ca="1" si="9"/>
        <v>-2.5829977968547801E-3</v>
      </c>
      <c r="D104" s="4">
        <f>VLOOKUP(A104,currency!I:J,2,1)</f>
        <v>1.5764</v>
      </c>
      <c r="E104" s="7">
        <f t="shared" si="11"/>
        <v>1.6507608976012333E-2</v>
      </c>
      <c r="F104" s="8">
        <f t="shared" ca="1" si="10"/>
        <v>1.388197206154107E-2</v>
      </c>
      <c r="G104" s="7">
        <f>currency!Q103/currency!P104-1</f>
        <v>-1.4700784622527663E-2</v>
      </c>
      <c r="H104" s="8">
        <f t="shared" ca="1" si="12"/>
        <v>-1.7245810325090427E-2</v>
      </c>
    </row>
    <row r="105" spans="1:8" x14ac:dyDescent="0.35">
      <c r="A105" s="20">
        <v>39660</v>
      </c>
      <c r="B105" s="5">
        <f ca="1">INDEX(level!$B$6:$AH$312,MATCH(foreign!$A105,level!$A$6:$A$312,0),MATCH(foreign!B$1,level!$B$5:$AH$5,0))</f>
        <v>142.05860000000001</v>
      </c>
      <c r="C105" s="7">
        <f t="shared" ca="1" si="9"/>
        <v>1.1235027260050101E-2</v>
      </c>
      <c r="D105" s="4">
        <f>VLOOKUP(A105,currency!I:J,2,1)</f>
        <v>1.5610999999999999</v>
      </c>
      <c r="E105" s="7">
        <f t="shared" si="11"/>
        <v>-9.7056584623192999E-3</v>
      </c>
      <c r="F105" s="8">
        <f t="shared" ca="1" si="10"/>
        <v>1.4203254603299964E-3</v>
      </c>
      <c r="G105" s="7">
        <f>currency!Q104/currency!P105-1</f>
        <v>1.1482004725813511E-2</v>
      </c>
      <c r="H105" s="8">
        <f t="shared" ca="1" si="12"/>
        <v>2.2846032621958168E-2</v>
      </c>
    </row>
    <row r="106" spans="1:8" x14ac:dyDescent="0.35">
      <c r="A106" s="20">
        <v>39689</v>
      </c>
      <c r="B106" s="5">
        <f ca="1">INDEX(level!$B$6:$AH$312,MATCH(foreign!$A106,level!$A$6:$A$312,0),MATCH(foreign!B$1,level!$B$5:$AH$5,0))</f>
        <v>142.59479999999999</v>
      </c>
      <c r="C106" s="7">
        <f t="shared" ca="1" si="9"/>
        <v>3.7744986927927826E-3</v>
      </c>
      <c r="D106" s="4">
        <f>VLOOKUP(A106,currency!I:J,2,1)</f>
        <v>1.4735</v>
      </c>
      <c r="E106" s="7">
        <f t="shared" si="11"/>
        <v>-5.6114278393440409E-2</v>
      </c>
      <c r="F106" s="8">
        <f t="shared" ca="1" si="10"/>
        <v>-5.2551582971090638E-2</v>
      </c>
      <c r="G106" s="7">
        <f>currency!Q105/currency!P106-1</f>
        <v>6.1222646927491464E-2</v>
      </c>
      <c r="H106" s="8">
        <f t="shared" ca="1" si="12"/>
        <v>6.522823042108139E-2</v>
      </c>
    </row>
    <row r="107" spans="1:8" x14ac:dyDescent="0.35">
      <c r="A107" s="20">
        <v>39721</v>
      </c>
      <c r="B107" s="5">
        <f ca="1">INDEX(level!$B$6:$AH$312,MATCH(foreign!$A107,level!$A$6:$A$312,0),MATCH(foreign!B$1,level!$B$5:$AH$5,0))</f>
        <v>143.39519999999999</v>
      </c>
      <c r="C107" s="7">
        <f t="shared" ca="1" si="9"/>
        <v>5.6131079113683757E-3</v>
      </c>
      <c r="D107" s="4">
        <f>VLOOKUP(A107,currency!I:J,2,1)</f>
        <v>1.4302999999999999</v>
      </c>
      <c r="E107" s="7">
        <f t="shared" si="11"/>
        <v>-2.9317950458093045E-2</v>
      </c>
      <c r="F107" s="8">
        <f t="shared" ca="1" si="10"/>
        <v>-2.3869407366386097E-2</v>
      </c>
      <c r="G107" s="7">
        <f>currency!Q106/currency!P107-1</f>
        <v>3.1933470327176749E-2</v>
      </c>
      <c r="H107" s="8">
        <f t="shared" ca="1" si="12"/>
        <v>3.7725824253476148E-2</v>
      </c>
    </row>
    <row r="108" spans="1:8" x14ac:dyDescent="0.35">
      <c r="A108" s="20">
        <v>39752</v>
      </c>
      <c r="B108" s="5">
        <f ca="1">INDEX(level!$B$6:$AH$312,MATCH(foreign!$A108,level!$A$6:$A$312,0),MATCH(foreign!B$1,level!$B$5:$AH$5,0))</f>
        <v>144.83459999999999</v>
      </c>
      <c r="C108" s="7">
        <f t="shared" ca="1" si="9"/>
        <v>1.0037992903528137E-2</v>
      </c>
      <c r="D108" s="4">
        <f>VLOOKUP(A108,currency!I:J,2,1)</f>
        <v>1.2757000000000001</v>
      </c>
      <c r="E108" s="7">
        <f t="shared" si="11"/>
        <v>-0.10808921205341526</v>
      </c>
      <c r="F108" s="8">
        <f t="shared" ca="1" si="10"/>
        <v>-9.9136217893427303E-2</v>
      </c>
      <c r="G108" s="7">
        <f>currency!Q107/currency!P108-1</f>
        <v>0.12280351698593317</v>
      </c>
      <c r="H108" s="8">
        <f t="shared" ca="1" si="12"/>
        <v>0.1340742107214945</v>
      </c>
    </row>
    <row r="109" spans="1:8" x14ac:dyDescent="0.35">
      <c r="A109" s="20">
        <v>39780</v>
      </c>
      <c r="B109" s="5">
        <f ca="1">INDEX(level!$B$6:$AH$312,MATCH(foreign!$A109,level!$A$6:$A$312,0),MATCH(foreign!B$1,level!$B$5:$AH$5,0))</f>
        <v>145.3725</v>
      </c>
      <c r="C109" s="7">
        <f t="shared" ca="1" si="9"/>
        <v>3.7138915701082631E-3</v>
      </c>
      <c r="D109" s="4">
        <f>VLOOKUP(A109,currency!I:J,2,1)</f>
        <v>1.2726999999999999</v>
      </c>
      <c r="E109" s="7">
        <f t="shared" si="11"/>
        <v>-2.351650074469025E-3</v>
      </c>
      <c r="F109" s="8">
        <f t="shared" ca="1" si="10"/>
        <v>1.3535077222517344E-3</v>
      </c>
      <c r="G109" s="7">
        <f>currency!Q108/currency!P109-1</f>
        <v>3.2079162273137563E-3</v>
      </c>
      <c r="H109" s="8">
        <f t="shared" ca="1" si="12"/>
        <v>6.9337216504563592E-3</v>
      </c>
    </row>
    <row r="110" spans="1:8" x14ac:dyDescent="0.35">
      <c r="A110" s="20">
        <v>39813</v>
      </c>
      <c r="B110" s="5">
        <f ca="1">INDEX(level!$B$6:$AH$312,MATCH(foreign!$A110,level!$A$6:$A$312,0),MATCH(foreign!B$1,level!$B$5:$AH$5,0))</f>
        <v>144.18450000000001</v>
      </c>
      <c r="C110" s="7">
        <f t="shared" ca="1" si="9"/>
        <v>-8.1721095805602495E-3</v>
      </c>
      <c r="D110" s="4">
        <f>VLOOKUP(A110,currency!I:J,2,1)</f>
        <v>1.3916999999999999</v>
      </c>
      <c r="E110" s="7">
        <f t="shared" si="11"/>
        <v>9.3502003614363227E-2</v>
      </c>
      <c r="F110" s="8">
        <f t="shared" ca="1" si="10"/>
        <v>8.4565785414264516E-2</v>
      </c>
      <c r="G110" s="7">
        <f>currency!Q109/currency!P110-1</f>
        <v>-8.3815653652935751E-2</v>
      </c>
      <c r="H110" s="8">
        <f t="shared" ca="1" si="12"/>
        <v>-9.1302812527277899E-2</v>
      </c>
    </row>
    <row r="111" spans="1:8" x14ac:dyDescent="0.35">
      <c r="A111" s="20">
        <v>39843</v>
      </c>
      <c r="B111" s="5">
        <f ca="1">INDEX(level!$B$6:$AH$312,MATCH(foreign!$A111,level!$A$6:$A$312,0),MATCH(foreign!B$1,level!$B$5:$AH$5,0))</f>
        <v>146.34889999999999</v>
      </c>
      <c r="C111" s="7">
        <f t="shared" ca="1" si="9"/>
        <v>1.501132229885993E-2</v>
      </c>
      <c r="D111" s="4">
        <f>VLOOKUP(A111,currency!I:J,2,1)</f>
        <v>1.2816000000000001</v>
      </c>
      <c r="E111" s="7">
        <f t="shared" si="11"/>
        <v>-7.9111877559818855E-2</v>
      </c>
      <c r="F111" s="8">
        <f t="shared" ca="1" si="10"/>
        <v>-6.5288129152677343E-2</v>
      </c>
      <c r="G111" s="7">
        <f>currency!Q110/currency!P111-1</f>
        <v>8.7635356977986634E-2</v>
      </c>
      <c r="H111" s="8">
        <f t="shared" ca="1" si="12"/>
        <v>0.10396220186521887</v>
      </c>
    </row>
    <row r="112" spans="1:8" x14ac:dyDescent="0.35">
      <c r="A112" s="20">
        <v>39871</v>
      </c>
      <c r="B112" s="5">
        <f ca="1">INDEX(level!$B$6:$AH$312,MATCH(foreign!$A112,level!$A$6:$A$312,0),MATCH(foreign!B$1,level!$B$5:$AH$5,0))</f>
        <v>146.4436</v>
      </c>
      <c r="C112" s="7">
        <f t="shared" ca="1" si="9"/>
        <v>6.4708378402578148E-4</v>
      </c>
      <c r="D112" s="4">
        <f>VLOOKUP(A112,currency!I:J,2,1)</f>
        <v>1.2644</v>
      </c>
      <c r="E112" s="7">
        <f t="shared" si="11"/>
        <v>-1.3420724094881487E-2</v>
      </c>
      <c r="F112" s="8">
        <f t="shared" ca="1" si="10"/>
        <v>-1.2782324643787368E-2</v>
      </c>
      <c r="G112" s="7">
        <f>currency!Q111/currency!P112-1</f>
        <v>1.5088082394688396E-2</v>
      </c>
      <c r="H112" s="8">
        <f t="shared" ca="1" si="12"/>
        <v>1.5744929432163879E-2</v>
      </c>
    </row>
    <row r="113" spans="1:8" x14ac:dyDescent="0.35">
      <c r="A113" s="20">
        <v>39903</v>
      </c>
      <c r="B113" s="5">
        <f ca="1">INDEX(level!$B$6:$AH$312,MATCH(foreign!$A113,level!$A$6:$A$312,0),MATCH(foreign!B$1,level!$B$5:$AH$5,0))</f>
        <v>146.7089</v>
      </c>
      <c r="C113" s="7">
        <f t="shared" ca="1" si="9"/>
        <v>1.8116189440848807E-3</v>
      </c>
      <c r="D113" s="4">
        <f>VLOOKUP(A113,currency!I:J,2,1)</f>
        <v>1.3308</v>
      </c>
      <c r="E113" s="7">
        <f t="shared" si="11"/>
        <v>5.2515026890224581E-2</v>
      </c>
      <c r="F113" s="8">
        <f t="shared" ca="1" si="10"/>
        <v>5.4421783051872952E-2</v>
      </c>
      <c r="G113" s="7">
        <f>currency!Q112/currency!P113-1</f>
        <v>-4.8972366196861516E-2</v>
      </c>
      <c r="H113" s="8">
        <f t="shared" ca="1" si="12"/>
        <v>-4.7249466519115546E-2</v>
      </c>
    </row>
    <row r="114" spans="1:8" x14ac:dyDescent="0.35">
      <c r="A114" s="20">
        <v>39933</v>
      </c>
      <c r="B114" s="5">
        <f ca="1">INDEX(level!$B$6:$AH$312,MATCH(foreign!$A114,level!$A$6:$A$312,0),MATCH(foreign!B$1,level!$B$5:$AH$5,0))</f>
        <v>148.16030000000001</v>
      </c>
      <c r="C114" s="7">
        <f t="shared" ca="1" si="9"/>
        <v>9.8930603392159977E-3</v>
      </c>
      <c r="D114" s="4">
        <f>VLOOKUP(A114,currency!I:J,2,1)</f>
        <v>1.3274999999999999</v>
      </c>
      <c r="E114" s="7">
        <f t="shared" si="11"/>
        <v>-2.479711451758404E-3</v>
      </c>
      <c r="F114" s="8">
        <f t="shared" ca="1" si="10"/>
        <v>7.3888169524414238E-3</v>
      </c>
      <c r="G114" s="7">
        <f>currency!Q113/currency!P114-1</f>
        <v>3.1009620083723988E-3</v>
      </c>
      <c r="H114" s="8">
        <f t="shared" ca="1" si="12"/>
        <v>1.3024700351846885E-2</v>
      </c>
    </row>
    <row r="115" spans="1:8" x14ac:dyDescent="0.35">
      <c r="A115" s="20">
        <v>39962</v>
      </c>
      <c r="B115" s="5">
        <f ca="1">INDEX(level!$B$6:$AH$312,MATCH(foreign!$A115,level!$A$6:$A$312,0),MATCH(foreign!B$1,level!$B$5:$AH$5,0))</f>
        <v>149.3287</v>
      </c>
      <c r="C115" s="7">
        <f t="shared" ca="1" si="9"/>
        <v>7.8860531464906014E-3</v>
      </c>
      <c r="D115" s="4">
        <f>VLOOKUP(A115,currency!I:J,2,1)</f>
        <v>1.4097999999999999</v>
      </c>
      <c r="E115" s="7">
        <f t="shared" si="11"/>
        <v>6.1996233521657285E-2</v>
      </c>
      <c r="F115" s="8">
        <f t="shared" ca="1" si="10"/>
        <v>7.0371192260581861E-2</v>
      </c>
      <c r="G115" s="7">
        <f>currency!Q114/currency!P115-1</f>
        <v>-5.7936168230430463E-2</v>
      </c>
      <c r="H115" s="8">
        <f t="shared" ca="1" si="12"/>
        <v>-5.0507002785709076E-2</v>
      </c>
    </row>
    <row r="116" spans="1:8" x14ac:dyDescent="0.35">
      <c r="A116" s="20">
        <v>39994</v>
      </c>
      <c r="B116" s="5">
        <f ca="1">INDEX(level!$B$6:$AH$312,MATCH(foreign!$A116,level!$A$6:$A$312,0),MATCH(foreign!B$1,level!$B$5:$AH$5,0))</f>
        <v>150.44630000000001</v>
      </c>
      <c r="C116" s="7">
        <f t="shared" ca="1" si="9"/>
        <v>7.4841607808815436E-3</v>
      </c>
      <c r="D116" s="4">
        <f>VLOOKUP(A116,currency!I:J,2,1)</f>
        <v>1.4134</v>
      </c>
      <c r="E116" s="7">
        <f t="shared" si="11"/>
        <v>2.5535536955596516E-3</v>
      </c>
      <c r="F116" s="8">
        <f t="shared" ca="1" si="10"/>
        <v>1.0056825682861481E-2</v>
      </c>
      <c r="G116" s="7">
        <f>currency!Q115/currency!P116-1</f>
        <v>-2.0965787939725145E-3</v>
      </c>
      <c r="H116" s="8">
        <f t="shared" ca="1" si="12"/>
        <v>5.3718908541251498E-3</v>
      </c>
    </row>
    <row r="117" spans="1:8" x14ac:dyDescent="0.35">
      <c r="A117" s="20">
        <v>40025</v>
      </c>
      <c r="B117" s="5">
        <f ca="1">INDEX(level!$B$6:$AH$312,MATCH(foreign!$A117,level!$A$6:$A$312,0),MATCH(foreign!B$1,level!$B$5:$AH$5,0))</f>
        <v>151.95660000000001</v>
      </c>
      <c r="C117" s="7">
        <f t="shared" ca="1" si="9"/>
        <v>1.0038797896658069E-2</v>
      </c>
      <c r="D117" s="4">
        <f>VLOOKUP(A117,currency!I:J,2,1)</f>
        <v>1.4137999999999999</v>
      </c>
      <c r="E117" s="7">
        <f t="shared" si="11"/>
        <v>2.8300551860760415E-4</v>
      </c>
      <c r="F117" s="8">
        <f t="shared" ca="1" si="10"/>
        <v>1.0324644450470544E-2</v>
      </c>
      <c r="G117" s="7">
        <f>currency!Q116/currency!P117-1</f>
        <v>2.1446935142743762E-4</v>
      </c>
      <c r="H117" s="8">
        <f t="shared" ca="1" si="12"/>
        <v>1.0255420262559545E-2</v>
      </c>
    </row>
    <row r="118" spans="1:8" x14ac:dyDescent="0.35">
      <c r="A118" s="20">
        <v>40056</v>
      </c>
      <c r="B118" s="5">
        <f ca="1">INDEX(level!$B$6:$AH$312,MATCH(foreign!$A118,level!$A$6:$A$312,0),MATCH(foreign!B$1,level!$B$5:$AH$5,0))</f>
        <v>152.18989999999999</v>
      </c>
      <c r="C118" s="7">
        <f t="shared" ca="1" si="9"/>
        <v>1.5353067915442331E-3</v>
      </c>
      <c r="D118" s="4">
        <f>VLOOKUP(A118,currency!I:J,2,1)</f>
        <v>1.4272</v>
      </c>
      <c r="E118" s="7">
        <f t="shared" si="11"/>
        <v>9.4780025463290229E-3</v>
      </c>
      <c r="F118" s="8">
        <f t="shared" ca="1" si="10"/>
        <v>1.1027860979552884E-2</v>
      </c>
      <c r="G118" s="7">
        <f>currency!Q117/currency!P118-1</f>
        <v>-9.1257398103645748E-3</v>
      </c>
      <c r="H118" s="8">
        <f t="shared" ca="1" si="12"/>
        <v>-7.6044438291290595E-3</v>
      </c>
    </row>
    <row r="119" spans="1:8" x14ac:dyDescent="0.35">
      <c r="A119" s="20">
        <v>40086</v>
      </c>
      <c r="B119" s="5">
        <f ca="1">INDEX(level!$B$6:$AH$312,MATCH(foreign!$A119,level!$A$6:$A$312,0),MATCH(foreign!B$1,level!$B$5:$AH$5,0))</f>
        <v>152.42310000000001</v>
      </c>
      <c r="C119" s="7">
        <f t="shared" ca="1" si="9"/>
        <v>1.532296164200142E-3</v>
      </c>
      <c r="D119" s="4">
        <f>VLOOKUP(A119,currency!I:J,2,1)</f>
        <v>1.4642999999999999</v>
      </c>
      <c r="E119" s="7">
        <f t="shared" si="11"/>
        <v>2.5994955156950716E-2</v>
      </c>
      <c r="F119" s="8">
        <f t="shared" ca="1" si="10"/>
        <v>2.756708329122648E-2</v>
      </c>
      <c r="G119" s="7">
        <f>currency!Q118/currency!P119-1</f>
        <v>-2.5143398252823745E-2</v>
      </c>
      <c r="H119" s="8">
        <f t="shared" ca="1" si="12"/>
        <v>-2.3649629221321411E-2</v>
      </c>
    </row>
    <row r="120" spans="1:8" x14ac:dyDescent="0.35">
      <c r="A120" s="20">
        <v>40116</v>
      </c>
      <c r="B120" s="5">
        <f ca="1">INDEX(level!$B$6:$AH$312,MATCH(foreign!$A120,level!$A$6:$A$312,0),MATCH(foreign!B$1,level!$B$5:$AH$5,0))</f>
        <v>152.99979999999999</v>
      </c>
      <c r="C120" s="7">
        <f t="shared" ca="1" si="9"/>
        <v>3.7835472444793794E-3</v>
      </c>
      <c r="D120" s="4">
        <f>VLOOKUP(A120,currency!I:J,2,1)</f>
        <v>1.48</v>
      </c>
      <c r="E120" s="7">
        <f t="shared" si="11"/>
        <v>1.0721846616130515E-2</v>
      </c>
      <c r="F120" s="8">
        <f t="shared" ca="1" si="10"/>
        <v>1.4545960473830055E-2</v>
      </c>
      <c r="G120" s="7">
        <f>currency!Q119/currency!P120-1</f>
        <v>-1.0436813713082027E-2</v>
      </c>
      <c r="H120" s="8">
        <f t="shared" ca="1" si="12"/>
        <v>-6.6927546463678711E-3</v>
      </c>
    </row>
    <row r="121" spans="1:8" x14ac:dyDescent="0.35">
      <c r="A121" s="20">
        <v>40147</v>
      </c>
      <c r="B121" s="5">
        <f ca="1">INDEX(level!$B$6:$AH$312,MATCH(foreign!$A121,level!$A$6:$A$312,0),MATCH(foreign!B$1,level!$B$5:$AH$5,0))</f>
        <v>153.1969</v>
      </c>
      <c r="C121" s="7">
        <f t="shared" ca="1" si="9"/>
        <v>1.2882369780875536E-3</v>
      </c>
      <c r="D121" s="4">
        <f>VLOOKUP(A121,currency!I:J,2,1)</f>
        <v>1.5023</v>
      </c>
      <c r="E121" s="7">
        <f t="shared" si="11"/>
        <v>1.5067567567567552E-2</v>
      </c>
      <c r="F121" s="8">
        <f t="shared" ca="1" si="10"/>
        <v>1.6375215143365374E-2</v>
      </c>
      <c r="G121" s="7">
        <f>currency!Q120/currency!P121-1</f>
        <v>-1.4691730374685297E-2</v>
      </c>
      <c r="H121" s="8">
        <f t="shared" ca="1" si="12"/>
        <v>-1.3422419826938481E-2</v>
      </c>
    </row>
    <row r="122" spans="1:8" x14ac:dyDescent="0.35">
      <c r="A122" s="20">
        <v>40178</v>
      </c>
      <c r="B122" s="5">
        <f ca="1">INDEX(level!$B$6:$AH$312,MATCH(foreign!$A122,level!$A$6:$A$312,0),MATCH(foreign!B$1,level!$B$5:$AH$5,0))</f>
        <v>153.7124</v>
      </c>
      <c r="C122" s="7">
        <f t="shared" ca="1" si="9"/>
        <v>3.3649505962587423E-3</v>
      </c>
      <c r="D122" s="4">
        <f>VLOOKUP(A122,currency!I:J,2,1)</f>
        <v>1.4406000000000001</v>
      </c>
      <c r="E122" s="7">
        <f t="shared" si="11"/>
        <v>-4.1070358783198979E-2</v>
      </c>
      <c r="F122" s="8">
        <f t="shared" ca="1" si="10"/>
        <v>-3.7843607915216348E-2</v>
      </c>
      <c r="G122" s="7">
        <f>currency!Q121/currency!P122-1</f>
        <v>4.3000888093225997E-2</v>
      </c>
      <c r="H122" s="8">
        <f t="shared" ca="1" si="12"/>
        <v>4.6510534553513727E-2</v>
      </c>
    </row>
    <row r="123" spans="1:8" x14ac:dyDescent="0.35">
      <c r="A123" s="20">
        <v>40207</v>
      </c>
      <c r="B123" s="5">
        <f ca="1">INDEX(level!$B$6:$AH$312,MATCH(foreign!$A123,level!$A$6:$A$312,0),MATCH(foreign!B$1,level!$B$5:$AH$5,0))</f>
        <v>154.73699999999999</v>
      </c>
      <c r="C123" s="7">
        <f t="shared" ca="1" si="9"/>
        <v>6.6656951553680788E-3</v>
      </c>
      <c r="D123" s="4">
        <f>VLOOKUP(A123,currency!I:J,2,1)</f>
        <v>1.3966000000000001</v>
      </c>
      <c r="E123" s="7">
        <f t="shared" si="11"/>
        <v>-3.054282937664865E-2</v>
      </c>
      <c r="F123" s="8">
        <f t="shared" ca="1" si="10"/>
        <v>-2.408072341108769E-2</v>
      </c>
      <c r="G123" s="7">
        <f>currency!Q122/currency!P123-1</f>
        <v>3.1715727805747163E-2</v>
      </c>
      <c r="H123" s="8">
        <f t="shared" ca="1" si="12"/>
        <v>3.8592830334299055E-2</v>
      </c>
    </row>
    <row r="124" spans="1:8" x14ac:dyDescent="0.35">
      <c r="A124" s="20">
        <v>40235</v>
      </c>
      <c r="B124" s="5">
        <f ca="1">INDEX(level!$B$6:$AH$312,MATCH(foreign!$A124,level!$A$6:$A$312,0),MATCH(foreign!B$1,level!$B$5:$AH$5,0))</f>
        <v>155.45320000000001</v>
      </c>
      <c r="C124" s="7">
        <f t="shared" ca="1" si="9"/>
        <v>4.6284986784028703E-3</v>
      </c>
      <c r="D124" s="4">
        <f>VLOOKUP(A124,currency!I:J,2,1)</f>
        <v>1.357</v>
      </c>
      <c r="E124" s="7">
        <f t="shared" si="11"/>
        <v>-2.8354575397393722E-2</v>
      </c>
      <c r="F124" s="8">
        <f t="shared" ca="1" si="10"/>
        <v>-2.3857315833744397E-2</v>
      </c>
      <c r="G124" s="7">
        <f>currency!Q123/currency!P124-1</f>
        <v>2.9358061059599372E-2</v>
      </c>
      <c r="H124" s="8">
        <f t="shared" ca="1" si="12"/>
        <v>3.4122443484817078E-2</v>
      </c>
    </row>
    <row r="125" spans="1:8" x14ac:dyDescent="0.35">
      <c r="A125" s="20">
        <v>40268</v>
      </c>
      <c r="B125" s="5">
        <f ca="1">INDEX(level!$B$6:$AH$312,MATCH(foreign!$A125,level!$A$6:$A$312,0),MATCH(foreign!B$1,level!$B$5:$AH$5,0))</f>
        <v>156.16640000000001</v>
      </c>
      <c r="C125" s="7">
        <f t="shared" ca="1" si="9"/>
        <v>4.5878759652422385E-3</v>
      </c>
      <c r="D125" s="4">
        <f>VLOOKUP(A125,currency!I:J,2,1)</f>
        <v>1.3479000000000001</v>
      </c>
      <c r="E125" s="7">
        <f t="shared" si="11"/>
        <v>-6.7059690493734836E-3</v>
      </c>
      <c r="F125" s="8">
        <f t="shared" ca="1" si="10"/>
        <v>-2.1488592383565042E-3</v>
      </c>
      <c r="G125" s="7">
        <f>currency!Q124/currency!P125-1</f>
        <v>6.9125437653605459E-3</v>
      </c>
      <c r="H125" s="8">
        <f t="shared" ca="1" si="12"/>
        <v>1.1532133624002627E-2</v>
      </c>
    </row>
    <row r="126" spans="1:8" x14ac:dyDescent="0.35">
      <c r="A126" s="20">
        <v>40298</v>
      </c>
      <c r="B126" s="5">
        <f ca="1">INDEX(level!$B$6:$AH$312,MATCH(foreign!$A126,level!$A$6:$A$312,0),MATCH(foreign!B$1,level!$B$5:$AH$5,0))</f>
        <v>156.3295</v>
      </c>
      <c r="C126" s="7">
        <f t="shared" ca="1" si="9"/>
        <v>1.0443987951311851E-3</v>
      </c>
      <c r="D126" s="4">
        <f>VLOOKUP(A126,currency!I:J,2,1)</f>
        <v>1.3314999999999999</v>
      </c>
      <c r="E126" s="7">
        <f t="shared" si="11"/>
        <v>-1.2167074708806402E-2</v>
      </c>
      <c r="F126" s="8">
        <f t="shared" ca="1" si="10"/>
        <v>-1.1135383191841375E-2</v>
      </c>
      <c r="G126" s="7">
        <f>currency!Q125/currency!P126-1</f>
        <v>1.2459391224855842E-2</v>
      </c>
      <c r="H126" s="8">
        <f t="shared" ca="1" si="12"/>
        <v>1.351680259317023E-2</v>
      </c>
    </row>
    <row r="127" spans="1:8" x14ac:dyDescent="0.35">
      <c r="A127" s="20">
        <v>40329</v>
      </c>
      <c r="B127" s="5">
        <f ca="1">INDEX(level!$B$6:$AH$312,MATCH(foreign!$A127,level!$A$6:$A$312,0),MATCH(foreign!B$1,level!$B$5:$AH$5,0))</f>
        <v>157.16640000000001</v>
      </c>
      <c r="C127" s="7">
        <f t="shared" ca="1" si="9"/>
        <v>5.3534361716760515E-3</v>
      </c>
      <c r="D127" s="4">
        <f>VLOOKUP(A127,currency!I:J,2,1)</f>
        <v>1.2306999999999999</v>
      </c>
      <c r="E127" s="7">
        <f t="shared" si="11"/>
        <v>-7.5704093128051042E-2</v>
      </c>
      <c r="F127" s="8">
        <f t="shared" ca="1" si="10"/>
        <v>-7.0755933986870634E-2</v>
      </c>
      <c r="G127" s="7">
        <f>currency!Q126/currency!P127-1</f>
        <v>8.2035218838028889E-2</v>
      </c>
      <c r="H127" s="8">
        <f t="shared" ca="1" si="12"/>
        <v>8.7827825317583708E-2</v>
      </c>
    </row>
    <row r="128" spans="1:8" x14ac:dyDescent="0.35">
      <c r="A128" s="20">
        <v>40359</v>
      </c>
      <c r="B128" s="5">
        <f ca="1">INDEX(level!$B$6:$AH$312,MATCH(foreign!$A128,level!$A$6:$A$312,0),MATCH(foreign!B$1,level!$B$5:$AH$5,0))</f>
        <v>157.6686</v>
      </c>
      <c r="C128" s="7">
        <f t="shared" ca="1" si="9"/>
        <v>3.1953394618695619E-3</v>
      </c>
      <c r="D128" s="4">
        <f>VLOOKUP(A128,currency!I:J,2,1)</f>
        <v>1.2271000000000001</v>
      </c>
      <c r="E128" s="7">
        <f t="shared" si="11"/>
        <v>-2.9251645405052873E-3</v>
      </c>
      <c r="F128" s="8">
        <f t="shared" ca="1" si="10"/>
        <v>2.6082802767546376E-4</v>
      </c>
      <c r="G128" s="7">
        <f>currency!Q127/currency!P128-1</f>
        <v>3.0068563762355449E-3</v>
      </c>
      <c r="H128" s="8">
        <f t="shared" ca="1" si="12"/>
        <v>6.211803764940349E-3</v>
      </c>
    </row>
    <row r="129" spans="1:8" x14ac:dyDescent="0.35">
      <c r="A129" s="20">
        <v>40389</v>
      </c>
      <c r="B129" s="5">
        <f ca="1">INDEX(level!$B$6:$AH$312,MATCH(foreign!$A129,level!$A$6:$A$312,0),MATCH(foreign!B$1,level!$B$5:$AH$5,0))</f>
        <v>157.9486</v>
      </c>
      <c r="C129" s="7">
        <f t="shared" ca="1" si="9"/>
        <v>1.775876744006144E-3</v>
      </c>
      <c r="D129" s="4">
        <f>VLOOKUP(A129,currency!I:J,2,1)</f>
        <v>1.3028</v>
      </c>
      <c r="E129" s="7">
        <f t="shared" si="11"/>
        <v>6.1690163800831144E-2</v>
      </c>
      <c r="F129" s="8">
        <f t="shared" ca="1" si="10"/>
        <v>6.3575594672065083E-2</v>
      </c>
      <c r="G129" s="7">
        <f>currency!Q128/currency!P129-1</f>
        <v>-5.8028955043776365E-2</v>
      </c>
      <c r="H129" s="8">
        <f t="shared" ca="1" si="12"/>
        <v>-5.6356130571511454E-2</v>
      </c>
    </row>
    <row r="130" spans="1:8" x14ac:dyDescent="0.35">
      <c r="A130" s="20">
        <v>40421</v>
      </c>
      <c r="B130" s="5">
        <f ca="1">INDEX(level!$B$6:$AH$312,MATCH(foreign!$A130,level!$A$6:$A$312,0),MATCH(foreign!B$1,level!$B$5:$AH$5,0))</f>
        <v>159.006</v>
      </c>
      <c r="C130" s="7">
        <f t="shared" ca="1" si="9"/>
        <v>6.6945829212794461E-3</v>
      </c>
      <c r="D130" s="4">
        <f>VLOOKUP(A130,currency!I:J,2,1)</f>
        <v>1.268</v>
      </c>
      <c r="E130" s="7">
        <f t="shared" si="11"/>
        <v>-2.6711697881485974E-2</v>
      </c>
      <c r="F130" s="8">
        <f t="shared" ca="1" si="10"/>
        <v>-2.0195938636642263E-2</v>
      </c>
      <c r="G130" s="7">
        <f>currency!Q129/currency!P130-1</f>
        <v>2.7658101600307461E-2</v>
      </c>
      <c r="H130" s="8">
        <f t="shared" ca="1" si="12"/>
        <v>3.4537843976195415E-2</v>
      </c>
    </row>
    <row r="131" spans="1:8" x14ac:dyDescent="0.35">
      <c r="A131" s="20">
        <v>40451</v>
      </c>
      <c r="B131" s="5">
        <f ca="1">INDEX(level!$B$6:$AH$312,MATCH(foreign!$A131,level!$A$6:$A$312,0),MATCH(foreign!B$1,level!$B$5:$AH$5,0))</f>
        <v>157.9659</v>
      </c>
      <c r="C131" s="7">
        <f t="shared" ref="C131:C194" ca="1" si="13">B131/B130-1</f>
        <v>-6.5412625938643387E-3</v>
      </c>
      <c r="D131" s="4">
        <f>VLOOKUP(A131,currency!I:J,2,1)</f>
        <v>1.3648</v>
      </c>
      <c r="E131" s="7">
        <f t="shared" si="11"/>
        <v>7.6340694006309162E-2</v>
      </c>
      <c r="F131" s="8">
        <f t="shared" ref="F131:F194" ca="1" si="14">(1+C131)*(1+E131)-1</f>
        <v>6.9300066886351708E-2</v>
      </c>
      <c r="G131" s="7">
        <f>currency!Q130/currency!P131-1</f>
        <v>-7.0644001615527752E-2</v>
      </c>
      <c r="H131" s="8">
        <f t="shared" ca="1" si="12"/>
        <v>-7.6723163244143522E-2</v>
      </c>
    </row>
    <row r="132" spans="1:8" x14ac:dyDescent="0.35">
      <c r="A132" s="20">
        <v>40480</v>
      </c>
      <c r="B132" s="5">
        <f ca="1">INDEX(level!$B$6:$AH$312,MATCH(foreign!$A132,level!$A$6:$A$312,0),MATCH(foreign!B$1,level!$B$5:$AH$5,0))</f>
        <v>157.91290000000001</v>
      </c>
      <c r="C132" s="7">
        <f t="shared" ca="1" si="13"/>
        <v>-3.3551544985344073E-4</v>
      </c>
      <c r="D132" s="4">
        <f>VLOOKUP(A132,currency!I:J,2,1)</f>
        <v>1.3856999999999999</v>
      </c>
      <c r="E132" s="7">
        <f t="shared" ref="E132:E195" si="15">D132/D131-1</f>
        <v>1.5313599062133587E-2</v>
      </c>
      <c r="F132" s="8">
        <f t="shared" ca="1" si="14"/>
        <v>1.4972945663201953E-2</v>
      </c>
      <c r="G132" s="7">
        <f>currency!Q131/currency!P132-1</f>
        <v>-1.4786315126532834E-2</v>
      </c>
      <c r="H132" s="8">
        <f t="shared" ref="H132:H195" ca="1" si="16">(1+C132)*(1+G132)-1</f>
        <v>-1.5116869539214872E-2</v>
      </c>
    </row>
    <row r="133" spans="1:8" x14ac:dyDescent="0.35">
      <c r="A133" s="20">
        <v>40512</v>
      </c>
      <c r="B133" s="5">
        <f ca="1">INDEX(level!$B$6:$AH$312,MATCH(foreign!$A133,level!$A$6:$A$312,0),MATCH(foreign!B$1,level!$B$5:$AH$5,0))</f>
        <v>158.07429999999999</v>
      </c>
      <c r="C133" s="7">
        <f t="shared" ca="1" si="13"/>
        <v>1.0220824264515205E-3</v>
      </c>
      <c r="D133" s="4">
        <f>VLOOKUP(A133,currency!I:J,2,1)</f>
        <v>1.2998000000000001</v>
      </c>
      <c r="E133" s="7">
        <f t="shared" si="15"/>
        <v>-6.1990329797214305E-2</v>
      </c>
      <c r="F133" s="8">
        <f t="shared" ca="1" si="14"/>
        <v>-6.1031606597458432E-2</v>
      </c>
      <c r="G133" s="7">
        <f>currency!Q132/currency!P133-1</f>
        <v>6.6556157375193159E-2</v>
      </c>
      <c r="H133" s="8">
        <f t="shared" ca="1" si="16"/>
        <v>6.7646265680469941E-2</v>
      </c>
    </row>
    <row r="134" spans="1:8" x14ac:dyDescent="0.35">
      <c r="A134" s="20">
        <v>40543</v>
      </c>
      <c r="B134" s="5">
        <f ca="1">INDEX(level!$B$6:$AH$312,MATCH(foreign!$A134,level!$A$6:$A$312,0),MATCH(foreign!B$1,level!$B$5:$AH$5,0))</f>
        <v>158.33930000000001</v>
      </c>
      <c r="C134" s="7">
        <f t="shared" ca="1" si="13"/>
        <v>1.6764268448445918E-3</v>
      </c>
      <c r="D134" s="4">
        <f>VLOOKUP(A134,currency!I:J,2,1)</f>
        <v>1.3362000000000001</v>
      </c>
      <c r="E134" s="7">
        <f t="shared" si="15"/>
        <v>2.8004308355131569E-2</v>
      </c>
      <c r="F134" s="8">
        <f t="shared" ca="1" si="14"/>
        <v>2.9727682374274034E-2</v>
      </c>
      <c r="G134" s="7">
        <f>currency!Q133/currency!P134-1</f>
        <v>-2.6771606995805053E-2</v>
      </c>
      <c r="H134" s="8">
        <f t="shared" ca="1" si="16"/>
        <v>-2.514006079160791E-2</v>
      </c>
    </row>
    <row r="135" spans="1:8" x14ac:dyDescent="0.35">
      <c r="A135" s="20">
        <v>40574</v>
      </c>
      <c r="B135" s="5">
        <f ca="1">INDEX(level!$B$6:$AH$312,MATCH(foreign!$A135,level!$A$6:$A$312,0),MATCH(foreign!B$1,level!$B$5:$AH$5,0))</f>
        <v>158.03989999999999</v>
      </c>
      <c r="C135" s="7">
        <f t="shared" ca="1" si="13"/>
        <v>-1.8908761122476969E-3</v>
      </c>
      <c r="D135" s="4">
        <f>VLOOKUP(A135,currency!I:J,2,1)</f>
        <v>1.3692</v>
      </c>
      <c r="E135" s="7">
        <f t="shared" si="15"/>
        <v>2.4696901661427795E-2</v>
      </c>
      <c r="F135" s="8">
        <f t="shared" ca="1" si="14"/>
        <v>2.2759326767781918E-2</v>
      </c>
      <c r="G135" s="7">
        <f>currency!Q134/currency!P135-1</f>
        <v>-2.365537040930088E-2</v>
      </c>
      <c r="H135" s="8">
        <f t="shared" ca="1" si="16"/>
        <v>-2.5501517146715225E-2</v>
      </c>
    </row>
    <row r="136" spans="1:8" x14ac:dyDescent="0.35">
      <c r="A136" s="20">
        <v>40602</v>
      </c>
      <c r="B136" s="5">
        <f ca="1">INDEX(level!$B$6:$AH$312,MATCH(foreign!$A136,level!$A$6:$A$312,0),MATCH(foreign!B$1,level!$B$5:$AH$5,0))</f>
        <v>158.50880000000001</v>
      </c>
      <c r="C136" s="7">
        <f t="shared" ca="1" si="13"/>
        <v>2.966972264599077E-3</v>
      </c>
      <c r="D136" s="4">
        <f>VLOOKUP(A136,currency!I:J,2,1)</f>
        <v>1.3834</v>
      </c>
      <c r="E136" s="7">
        <f t="shared" si="15"/>
        <v>1.0371019573473639E-2</v>
      </c>
      <c r="F136" s="8">
        <f t="shared" ca="1" si="14"/>
        <v>1.3368762365502773E-2</v>
      </c>
      <c r="G136" s="7">
        <f>currency!Q135/currency!P136-1</f>
        <v>-9.8257132020368454E-3</v>
      </c>
      <c r="H136" s="8">
        <f t="shared" ca="1" si="16"/>
        <v>-6.8878935559880672E-3</v>
      </c>
    </row>
    <row r="137" spans="1:8" x14ac:dyDescent="0.35">
      <c r="A137" s="20">
        <v>40633</v>
      </c>
      <c r="B137" s="5">
        <f ca="1">INDEX(level!$B$6:$AH$312,MATCH(foreign!$A137,level!$A$6:$A$312,0),MATCH(foreign!B$1,level!$B$5:$AH$5,0))</f>
        <v>157.69900000000001</v>
      </c>
      <c r="C137" s="7">
        <f t="shared" ca="1" si="13"/>
        <v>-5.1088646182420039E-3</v>
      </c>
      <c r="D137" s="4">
        <f>VLOOKUP(A137,currency!I:J,2,1)</f>
        <v>1.4207000000000001</v>
      </c>
      <c r="E137" s="7">
        <f t="shared" si="15"/>
        <v>2.6962556021396633E-2</v>
      </c>
      <c r="F137" s="8">
        <f t="shared" ca="1" si="14"/>
        <v>2.1715943354679634E-2</v>
      </c>
      <c r="G137" s="7">
        <f>currency!Q136/currency!P137-1</f>
        <v>-2.5742909845448692E-2</v>
      </c>
      <c r="H137" s="8">
        <f t="shared" ca="1" si="16"/>
        <v>-3.0720257422410691E-2</v>
      </c>
    </row>
    <row r="138" spans="1:8" x14ac:dyDescent="0.35">
      <c r="A138" s="20">
        <v>40662</v>
      </c>
      <c r="B138" s="5">
        <f ca="1">INDEX(level!$B$6:$AH$312,MATCH(foreign!$A138,level!$A$6:$A$312,0),MATCH(foreign!B$1,level!$B$5:$AH$5,0))</f>
        <v>158.14230000000001</v>
      </c>
      <c r="C138" s="7">
        <f t="shared" ca="1" si="13"/>
        <v>2.8110514334269698E-3</v>
      </c>
      <c r="D138" s="4">
        <f>VLOOKUP(A138,currency!I:J,2,1)</f>
        <v>1.486</v>
      </c>
      <c r="E138" s="7">
        <f t="shared" si="15"/>
        <v>4.596325754909536E-2</v>
      </c>
      <c r="F138" s="8">
        <f t="shared" ca="1" si="14"/>
        <v>4.8903514063540765E-2</v>
      </c>
      <c r="G138" s="7">
        <f>currency!Q137/currency!P138-1</f>
        <v>-4.342587705521439E-2</v>
      </c>
      <c r="H138" s="8">
        <f t="shared" ca="1" si="16"/>
        <v>-4.0736897995731325E-2</v>
      </c>
    </row>
    <row r="139" spans="1:8" x14ac:dyDescent="0.35">
      <c r="A139" s="20">
        <v>40694</v>
      </c>
      <c r="B139" s="5">
        <f ca="1">INDEX(level!$B$6:$AH$312,MATCH(foreign!$A139,level!$A$6:$A$312,0),MATCH(foreign!B$1,level!$B$5:$AH$5,0))</f>
        <v>159.3279</v>
      </c>
      <c r="C139" s="7">
        <f t="shared" ca="1" si="13"/>
        <v>7.4970453825446981E-3</v>
      </c>
      <c r="D139" s="4">
        <f>VLOOKUP(A139,currency!I:J,2,1)</f>
        <v>1.4384999999999999</v>
      </c>
      <c r="E139" s="7">
        <f t="shared" si="15"/>
        <v>-3.196500672947522E-2</v>
      </c>
      <c r="F139" s="8">
        <f t="shared" ca="1" si="14"/>
        <v>-2.470760445303477E-2</v>
      </c>
      <c r="G139" s="7">
        <f>currency!Q138/currency!P139-1</f>
        <v>3.3800035878086776E-2</v>
      </c>
      <c r="H139" s="8">
        <f t="shared" ca="1" si="16"/>
        <v>4.1550481663541028E-2</v>
      </c>
    </row>
    <row r="140" spans="1:8" x14ac:dyDescent="0.35">
      <c r="A140" s="20">
        <v>40724</v>
      </c>
      <c r="B140" s="5">
        <f ca="1">INDEX(level!$B$6:$AH$312,MATCH(foreign!$A140,level!$A$6:$A$312,0),MATCH(foreign!B$1,level!$B$5:$AH$5,0))</f>
        <v>158.97059999999999</v>
      </c>
      <c r="C140" s="7">
        <f t="shared" ca="1" si="13"/>
        <v>-2.2425450909728806E-3</v>
      </c>
      <c r="D140" s="4">
        <f>VLOOKUP(A140,currency!I:J,2,1)</f>
        <v>1.4453</v>
      </c>
      <c r="E140" s="7">
        <f t="shared" si="15"/>
        <v>4.7271463329858765E-3</v>
      </c>
      <c r="F140" s="8">
        <f t="shared" ca="1" si="14"/>
        <v>2.4740004032095531E-3</v>
      </c>
      <c r="G140" s="7">
        <f>currency!Q139/currency!P140-1</f>
        <v>-3.8378146891253628E-3</v>
      </c>
      <c r="H140" s="8">
        <f t="shared" ca="1" si="16"/>
        <v>-6.0717533076071195E-3</v>
      </c>
    </row>
    <row r="141" spans="1:8" x14ac:dyDescent="0.35">
      <c r="A141" s="20">
        <v>40753</v>
      </c>
      <c r="B141" s="5">
        <f ca="1">INDEX(level!$B$6:$AH$312,MATCH(foreign!$A141,level!$A$6:$A$312,0),MATCH(foreign!B$1,level!$B$5:$AH$5,0))</f>
        <v>160.0326</v>
      </c>
      <c r="C141" s="7">
        <f t="shared" ca="1" si="13"/>
        <v>6.6804805416851298E-3</v>
      </c>
      <c r="D141" s="4">
        <f>VLOOKUP(A141,currency!I:J,2,1)</f>
        <v>1.4259999999999999</v>
      </c>
      <c r="E141" s="7">
        <f t="shared" si="15"/>
        <v>-1.3353629004358991E-2</v>
      </c>
      <c r="F141" s="8">
        <f t="shared" ca="1" si="14"/>
        <v>-6.762357121398388E-3</v>
      </c>
      <c r="G141" s="7">
        <f>currency!Q140/currency!P141-1</f>
        <v>1.4456365365675294E-2</v>
      </c>
      <c r="H141" s="8">
        <f t="shared" ca="1" si="16"/>
        <v>2.1233421374889261E-2</v>
      </c>
    </row>
    <row r="142" spans="1:8" x14ac:dyDescent="0.35">
      <c r="A142" s="20">
        <v>40786</v>
      </c>
      <c r="B142" s="5">
        <f ca="1">INDEX(level!$B$6:$AH$312,MATCH(foreign!$A142,level!$A$6:$A$312,0),MATCH(foreign!B$1,level!$B$5:$AH$5,0))</f>
        <v>160.94579999999999</v>
      </c>
      <c r="C142" s="7">
        <f t="shared" ca="1" si="13"/>
        <v>5.706337333768241E-3</v>
      </c>
      <c r="D142" s="4">
        <f>VLOOKUP(A142,currency!I:J,2,1)</f>
        <v>1.4450000000000001</v>
      </c>
      <c r="E142" s="7">
        <f t="shared" si="15"/>
        <v>1.3323983169705622E-2</v>
      </c>
      <c r="F142" s="8">
        <f t="shared" ca="1" si="14"/>
        <v>1.9106351646069664E-2</v>
      </c>
      <c r="G142" s="7">
        <f>currency!Q141/currency!P142-1</f>
        <v>-1.2133148012900441E-2</v>
      </c>
      <c r="H142" s="8">
        <f t="shared" ca="1" si="16"/>
        <v>-6.4960465146143287E-3</v>
      </c>
    </row>
    <row r="143" spans="1:8" x14ac:dyDescent="0.35">
      <c r="A143" s="20">
        <v>40816</v>
      </c>
      <c r="B143" s="5">
        <f ca="1">INDEX(level!$B$6:$AH$312,MATCH(foreign!$A143,level!$A$6:$A$312,0),MATCH(foreign!B$1,level!$B$5:$AH$5,0))</f>
        <v>160.69839999999999</v>
      </c>
      <c r="C143" s="7">
        <f t="shared" ca="1" si="13"/>
        <v>-1.5371634425999092E-3</v>
      </c>
      <c r="D143" s="4">
        <f>VLOOKUP(A143,currency!I:J,2,1)</f>
        <v>1.3503000000000001</v>
      </c>
      <c r="E143" s="7">
        <f t="shared" si="15"/>
        <v>-6.5536332179930823E-2</v>
      </c>
      <c r="F143" s="8">
        <f t="shared" ca="1" si="14"/>
        <v>-6.6972755568541653E-2</v>
      </c>
      <c r="G143" s="7">
        <f>currency!Q142/currency!P143-1</f>
        <v>7.1168804143096231E-2</v>
      </c>
      <c r="H143" s="8">
        <f t="shared" ca="1" si="16"/>
        <v>6.9522242616514074E-2</v>
      </c>
    </row>
    <row r="144" spans="1:8" x14ac:dyDescent="0.35">
      <c r="A144" s="20">
        <v>40847</v>
      </c>
      <c r="B144" s="5">
        <f ca="1">INDEX(level!$B$6:$AH$312,MATCH(foreign!$A144,level!$A$6:$A$312,0),MATCH(foreign!B$1,level!$B$5:$AH$5,0))</f>
        <v>160.95230000000001</v>
      </c>
      <c r="C144" s="7">
        <f t="shared" ca="1" si="13"/>
        <v>1.5799783943089007E-3</v>
      </c>
      <c r="D144" s="4">
        <f>VLOOKUP(A144,currency!I:J,2,1)</f>
        <v>1.4000999999999999</v>
      </c>
      <c r="E144" s="7">
        <f t="shared" si="15"/>
        <v>3.6880693179293322E-2</v>
      </c>
      <c r="F144" s="8">
        <f t="shared" ca="1" si="14"/>
        <v>3.8518942271992707E-2</v>
      </c>
      <c r="G144" s="7">
        <f>currency!Q143/currency!P144-1</f>
        <v>-3.4671898490298059E-2</v>
      </c>
      <c r="H144" s="8">
        <f t="shared" ca="1" si="16"/>
        <v>-3.3146700946493524E-2</v>
      </c>
    </row>
    <row r="145" spans="1:8" x14ac:dyDescent="0.35">
      <c r="A145" s="20">
        <v>40877</v>
      </c>
      <c r="B145" s="5">
        <f ca="1">INDEX(level!$B$6:$AH$312,MATCH(foreign!$A145,level!$A$6:$A$312,0),MATCH(foreign!B$1,level!$B$5:$AH$5,0))</f>
        <v>159.86920000000001</v>
      </c>
      <c r="C145" s="7">
        <f t="shared" ca="1" si="13"/>
        <v>-6.729322911197877E-3</v>
      </c>
      <c r="D145" s="4">
        <f>VLOOKUP(A145,currency!I:J,2,1)</f>
        <v>1.3418000000000001</v>
      </c>
      <c r="E145" s="7">
        <f t="shared" si="15"/>
        <v>-4.1639882865509459E-2</v>
      </c>
      <c r="F145" s="8">
        <f t="shared" ca="1" si="14"/>
        <v>-4.8088997558920821E-2</v>
      </c>
      <c r="G145" s="7">
        <f>currency!Q144/currency!P145-1</f>
        <v>4.4422612438579812E-2</v>
      </c>
      <c r="H145" s="8">
        <f t="shared" ca="1" si="16"/>
        <v>3.7394355423723713E-2</v>
      </c>
    </row>
    <row r="146" spans="1:8" x14ac:dyDescent="0.35">
      <c r="A146" s="20">
        <v>40907</v>
      </c>
      <c r="B146" s="5">
        <f ca="1">INDEX(level!$B$6:$AH$312,MATCH(foreign!$A146,level!$A$6:$A$312,0),MATCH(foreign!B$1,level!$B$5:$AH$5,0))</f>
        <v>162.36449999999999</v>
      </c>
      <c r="C146" s="7">
        <f t="shared" ca="1" si="13"/>
        <v>1.5608384854618462E-2</v>
      </c>
      <c r="D146" s="4">
        <f>VLOOKUP(A146,currency!I:J,2,1)</f>
        <v>1.2939000000000001</v>
      </c>
      <c r="E146" s="7">
        <f t="shared" si="15"/>
        <v>-3.5698315695334659E-2</v>
      </c>
      <c r="F146" s="8">
        <f t="shared" ca="1" si="14"/>
        <v>-2.0647123890750629E-2</v>
      </c>
      <c r="G146" s="7">
        <f>currency!Q145/currency!P146-1</f>
        <v>3.7860448570955496E-2</v>
      </c>
      <c r="H146" s="8">
        <f t="shared" ca="1" si="16"/>
        <v>5.4059773877637829E-2</v>
      </c>
    </row>
    <row r="147" spans="1:8" x14ac:dyDescent="0.35">
      <c r="A147" s="20">
        <v>40939</v>
      </c>
      <c r="B147" s="5">
        <f ca="1">INDEX(level!$B$6:$AH$312,MATCH(foreign!$A147,level!$A$6:$A$312,0),MATCH(foreign!B$1,level!$B$5:$AH$5,0))</f>
        <v>164.39670000000001</v>
      </c>
      <c r="C147" s="7">
        <f t="shared" ca="1" si="13"/>
        <v>1.2516282808126222E-2</v>
      </c>
      <c r="D147" s="4">
        <f>VLOOKUP(A147,currency!I:J,2,1)</f>
        <v>1.3176000000000001</v>
      </c>
      <c r="E147" s="7">
        <f t="shared" si="15"/>
        <v>1.8316716902388119E-2</v>
      </c>
      <c r="F147" s="8">
        <f t="shared" ca="1" si="14"/>
        <v>3.1062256919381026E-2</v>
      </c>
      <c r="G147" s="7">
        <f>currency!Q146/currency!P147-1</f>
        <v>-1.7284130916877749E-2</v>
      </c>
      <c r="H147" s="8">
        <f t="shared" ca="1" si="16"/>
        <v>-4.9841811793998048E-3</v>
      </c>
    </row>
    <row r="148" spans="1:8" x14ac:dyDescent="0.35">
      <c r="A148" s="20">
        <v>40968</v>
      </c>
      <c r="B148" s="5">
        <f ca="1">INDEX(level!$B$6:$AH$312,MATCH(foreign!$A148,level!$A$6:$A$312,0),MATCH(foreign!B$1,level!$B$5:$AH$5,0))</f>
        <v>165.50710000000001</v>
      </c>
      <c r="C148" s="7">
        <f t="shared" ca="1" si="13"/>
        <v>6.7543934884337631E-3</v>
      </c>
      <c r="D148" s="4">
        <f>VLOOKUP(A148,currency!I:J,2,1)</f>
        <v>1.3443000000000001</v>
      </c>
      <c r="E148" s="7">
        <f t="shared" si="15"/>
        <v>2.0264116575591906E-2</v>
      </c>
      <c r="F148" s="8">
        <f t="shared" ca="1" si="14"/>
        <v>2.7155381881072804E-2</v>
      </c>
      <c r="G148" s="7">
        <f>currency!Q147/currency!P148-1</f>
        <v>-1.9409819080476676E-2</v>
      </c>
      <c r="H148" s="8">
        <f t="shared" ca="1" si="16"/>
        <v>-1.2786527147651716E-2</v>
      </c>
    </row>
    <row r="149" spans="1:8" x14ac:dyDescent="0.35">
      <c r="A149" s="20">
        <v>40998</v>
      </c>
      <c r="B149" s="5">
        <f ca="1">INDEX(level!$B$6:$AH$312,MATCH(foreign!$A149,level!$A$6:$A$312,0),MATCH(foreign!B$1,level!$B$5:$AH$5,0))</f>
        <v>165.8364</v>
      </c>
      <c r="C149" s="7">
        <f t="shared" ca="1" si="13"/>
        <v>1.9896427404020312E-3</v>
      </c>
      <c r="D149" s="4">
        <f>VLOOKUP(A149,currency!I:J,2,1)</f>
        <v>1.3355999999999999</v>
      </c>
      <c r="E149" s="7">
        <f t="shared" si="15"/>
        <v>-6.4717696942647729E-3</v>
      </c>
      <c r="F149" s="8">
        <f t="shared" ca="1" si="14"/>
        <v>-4.4950034634524405E-3</v>
      </c>
      <c r="G149" s="7">
        <f>currency!Q148/currency!P149-1</f>
        <v>6.829234999521816E-3</v>
      </c>
      <c r="H149" s="8">
        <f t="shared" ca="1" si="16"/>
        <v>8.8324654777631739E-3</v>
      </c>
    </row>
    <row r="150" spans="1:8" x14ac:dyDescent="0.35">
      <c r="A150" s="20">
        <v>41029</v>
      </c>
      <c r="B150" s="5">
        <f ca="1">INDEX(level!$B$6:$AH$312,MATCH(foreign!$A150,level!$A$6:$A$312,0),MATCH(foreign!B$1,level!$B$5:$AH$5,0))</f>
        <v>166.12950000000001</v>
      </c>
      <c r="C150" s="7">
        <f t="shared" ca="1" si="13"/>
        <v>1.7674045022686435E-3</v>
      </c>
      <c r="D150" s="4">
        <f>VLOOKUP(A150,currency!I:J,2,1)</f>
        <v>1.3213999999999999</v>
      </c>
      <c r="E150" s="7">
        <f t="shared" si="15"/>
        <v>-1.0631925726265368E-2</v>
      </c>
      <c r="F150" s="8">
        <f t="shared" ca="1" si="14"/>
        <v>-8.883312137393129E-3</v>
      </c>
      <c r="G150" s="7">
        <f>currency!Q149/currency!P150-1</f>
        <v>1.0937171029401727E-2</v>
      </c>
      <c r="H150" s="8">
        <f t="shared" ca="1" si="16"/>
        <v>1.272390593698991E-2</v>
      </c>
    </row>
    <row r="151" spans="1:8" x14ac:dyDescent="0.35">
      <c r="A151" s="20">
        <v>41060</v>
      </c>
      <c r="B151" s="5">
        <f ca="1">INDEX(level!$B$6:$AH$312,MATCH(foreign!$A151,level!$A$6:$A$312,0),MATCH(foreign!B$1,level!$B$5:$AH$5,0))</f>
        <v>165.7073</v>
      </c>
      <c r="C151" s="7">
        <f t="shared" ca="1" si="13"/>
        <v>-2.5413909028799697E-3</v>
      </c>
      <c r="D151" s="4">
        <f>VLOOKUP(A151,currency!I:J,2,1)</f>
        <v>1.2403</v>
      </c>
      <c r="E151" s="7">
        <f t="shared" si="15"/>
        <v>-6.1374299984864544E-2</v>
      </c>
      <c r="F151" s="8">
        <f t="shared" ca="1" si="14"/>
        <v>-6.3759714800092349E-2</v>
      </c>
      <c r="G151" s="7">
        <f>currency!Q150/currency!P151-1</f>
        <v>6.5537418354978394E-2</v>
      </c>
      <c r="H151" s="8">
        <f t="shared" ca="1" si="16"/>
        <v>6.2829471253292857E-2</v>
      </c>
    </row>
    <row r="152" spans="1:8" x14ac:dyDescent="0.35">
      <c r="A152" s="20">
        <v>41089</v>
      </c>
      <c r="B152" s="5">
        <f ca="1">INDEX(level!$B$6:$AH$312,MATCH(foreign!$A152,level!$A$6:$A$312,0),MATCH(foreign!B$1,level!$B$5:$AH$5,0))</f>
        <v>166.31370000000001</v>
      </c>
      <c r="C152" s="7">
        <f t="shared" ca="1" si="13"/>
        <v>3.6594646101892891E-3</v>
      </c>
      <c r="D152" s="4">
        <f>VLOOKUP(A152,currency!I:J,2,1)</f>
        <v>1.2589999999999999</v>
      </c>
      <c r="E152" s="7">
        <f t="shared" si="15"/>
        <v>1.507699750060465E-2</v>
      </c>
      <c r="F152" s="8">
        <f t="shared" ca="1" si="14"/>
        <v>1.8791635849575217E-2</v>
      </c>
      <c r="G152" s="7">
        <f>currency!Q151/currency!P152-1</f>
        <v>-1.4725917243029296E-2</v>
      </c>
      <c r="H152" s="8">
        <f t="shared" ca="1" si="16"/>
        <v>-1.1120341605843409E-2</v>
      </c>
    </row>
    <row r="153" spans="1:8" x14ac:dyDescent="0.35">
      <c r="A153" s="20">
        <v>41121</v>
      </c>
      <c r="B153" s="5">
        <f ca="1">INDEX(level!$B$6:$AH$312,MATCH(foreign!$A153,level!$A$6:$A$312,0),MATCH(foreign!B$1,level!$B$5:$AH$5,0))</f>
        <v>167.92269999999999</v>
      </c>
      <c r="C153" s="7">
        <f t="shared" ca="1" si="13"/>
        <v>9.6744886320248025E-3</v>
      </c>
      <c r="D153" s="4">
        <f>VLOOKUP(A153,currency!I:J,2,1)</f>
        <v>1.2283999999999999</v>
      </c>
      <c r="E153" s="7">
        <f t="shared" si="15"/>
        <v>-2.4305003971405892E-2</v>
      </c>
      <c r="F153" s="8">
        <f t="shared" ca="1" si="14"/>
        <v>-1.4865653824003733E-2</v>
      </c>
      <c r="G153" s="7">
        <f>currency!Q152/currency!P153-1</f>
        <v>2.5027268738162078E-2</v>
      </c>
      <c r="H153" s="8">
        <f t="shared" ca="1" si="16"/>
        <v>3.4943883397084763E-2</v>
      </c>
    </row>
    <row r="154" spans="1:8" x14ac:dyDescent="0.35">
      <c r="A154" s="20">
        <v>41152</v>
      </c>
      <c r="B154" s="5">
        <f ca="1">INDEX(level!$B$6:$AH$312,MATCH(foreign!$A154,level!$A$6:$A$312,0),MATCH(foreign!B$1,level!$B$5:$AH$5,0))</f>
        <v>168.9316</v>
      </c>
      <c r="C154" s="7">
        <f t="shared" ca="1" si="13"/>
        <v>6.0081215940430699E-3</v>
      </c>
      <c r="D154" s="4">
        <f>VLOOKUP(A154,currency!I:J,2,1)</f>
        <v>1.2611000000000001</v>
      </c>
      <c r="E154" s="7">
        <f t="shared" si="15"/>
        <v>2.6619993487463578E-2</v>
      </c>
      <c r="F154" s="8">
        <f t="shared" ca="1" si="14"/>
        <v>3.2788051239212024E-2</v>
      </c>
      <c r="G154" s="7">
        <f>currency!Q153/currency!P154-1</f>
        <v>-2.5951737109902728E-2</v>
      </c>
      <c r="H154" s="8">
        <f t="shared" ca="1" si="16"/>
        <v>-2.0099536707992582E-2</v>
      </c>
    </row>
    <row r="155" spans="1:8" x14ac:dyDescent="0.35">
      <c r="A155" s="20">
        <v>41180</v>
      </c>
      <c r="B155" s="5">
        <f ca="1">INDEX(level!$B$6:$AH$312,MATCH(foreign!$A155,level!$A$6:$A$312,0),MATCH(foreign!B$1,level!$B$5:$AH$5,0))</f>
        <v>169.4374</v>
      </c>
      <c r="C155" s="7">
        <f t="shared" ca="1" si="13"/>
        <v>2.9941112260820635E-3</v>
      </c>
      <c r="D155" s="4">
        <f>VLOOKUP(A155,currency!I:J,2,1)</f>
        <v>1.2929999999999999</v>
      </c>
      <c r="E155" s="7">
        <f t="shared" si="15"/>
        <v>2.5295377051780088E-2</v>
      </c>
      <c r="F155" s="8">
        <f t="shared" ca="1" si="14"/>
        <v>2.8365225450260878E-2</v>
      </c>
      <c r="G155" s="7">
        <f>currency!Q154/currency!P155-1</f>
        <v>-2.4757525271437042E-2</v>
      </c>
      <c r="H155" s="8">
        <f t="shared" ca="1" si="16"/>
        <v>-2.1837540829700242E-2</v>
      </c>
    </row>
    <row r="156" spans="1:8" x14ac:dyDescent="0.35">
      <c r="A156" s="20">
        <v>41213</v>
      </c>
      <c r="B156" s="5">
        <f ca="1">INDEX(level!$B$6:$AH$312,MATCH(foreign!$A156,level!$A$6:$A$312,0),MATCH(foreign!B$1,level!$B$5:$AH$5,0))</f>
        <v>169.71639999999999</v>
      </c>
      <c r="C156" s="7">
        <f t="shared" ca="1" si="13"/>
        <v>1.6466258334937312E-3</v>
      </c>
      <c r="D156" s="4">
        <f>VLOOKUP(A156,currency!I:J,2,1)</f>
        <v>1.2992999999999999</v>
      </c>
      <c r="E156" s="7">
        <f t="shared" si="15"/>
        <v>4.8723897911833181E-3</v>
      </c>
      <c r="F156" s="8">
        <f t="shared" ca="1" si="14"/>
        <v>6.5270386275779746E-3</v>
      </c>
      <c r="G156" s="7">
        <f>currency!Q155/currency!P156-1</f>
        <v>-4.933751547823495E-3</v>
      </c>
      <c r="H156" s="8">
        <f t="shared" ca="1" si="16"/>
        <v>-3.2952497570843953E-3</v>
      </c>
    </row>
    <row r="157" spans="1:8" x14ac:dyDescent="0.35">
      <c r="A157" s="20">
        <v>41243</v>
      </c>
      <c r="B157" s="5">
        <f ca="1">INDEX(level!$B$6:$AH$312,MATCH(foreign!$A157,level!$A$6:$A$312,0),MATCH(foreign!B$1,level!$B$5:$AH$5,0))</f>
        <v>170.1009</v>
      </c>
      <c r="C157" s="7">
        <f t="shared" ca="1" si="13"/>
        <v>2.2655441666215026E-3</v>
      </c>
      <c r="D157" s="4">
        <f>VLOOKUP(A157,currency!I:J,2,1)</f>
        <v>1.2986</v>
      </c>
      <c r="E157" s="7">
        <f t="shared" si="15"/>
        <v>-5.3875163549599314E-4</v>
      </c>
      <c r="F157" s="8">
        <f t="shared" ca="1" si="14"/>
        <v>1.7255719655004942E-3</v>
      </c>
      <c r="G157" s="7">
        <f>currency!Q156/currency!P157-1</f>
        <v>4.5376126481744272E-4</v>
      </c>
      <c r="H157" s="8">
        <f t="shared" ca="1" si="16"/>
        <v>2.7203334476255669E-3</v>
      </c>
    </row>
    <row r="158" spans="1:8" x14ac:dyDescent="0.35">
      <c r="A158" s="20">
        <v>41274</v>
      </c>
      <c r="B158" s="5">
        <f ca="1">INDEX(level!$B$6:$AH$312,MATCH(foreign!$A158,level!$A$6:$A$312,0),MATCH(foreign!B$1,level!$B$5:$AH$5,0))</f>
        <v>170.56129999999999</v>
      </c>
      <c r="C158" s="7">
        <f t="shared" ca="1" si="13"/>
        <v>2.7066288303001507E-3</v>
      </c>
      <c r="D158" s="4">
        <f>VLOOKUP(A158,currency!I:J,2,1)</f>
        <v>1.3193999999999999</v>
      </c>
      <c r="E158" s="7">
        <f t="shared" si="15"/>
        <v>1.6017249345448903E-2</v>
      </c>
      <c r="F158" s="8">
        <f t="shared" ca="1" si="14"/>
        <v>1.8767230924609635E-2</v>
      </c>
      <c r="G158" s="7">
        <f>currency!Q157/currency!P158-1</f>
        <v>-1.5847074899615232E-2</v>
      </c>
      <c r="H158" s="8">
        <f t="shared" ca="1" si="16"/>
        <v>-1.3183338219114327E-2</v>
      </c>
    </row>
    <row r="159" spans="1:8" x14ac:dyDescent="0.35">
      <c r="A159" s="20">
        <v>41305</v>
      </c>
      <c r="B159" s="5">
        <f ca="1">INDEX(level!$B$6:$AH$312,MATCH(foreign!$A159,level!$A$6:$A$312,0),MATCH(foreign!B$1,level!$B$5:$AH$5,0))</f>
        <v>169.36859999999999</v>
      </c>
      <c r="C159" s="7">
        <f t="shared" ca="1" si="13"/>
        <v>-6.9927937931992812E-3</v>
      </c>
      <c r="D159" s="4">
        <f>VLOOKUP(A159,currency!I:J,2,1)</f>
        <v>1.355</v>
      </c>
      <c r="E159" s="7">
        <f t="shared" si="15"/>
        <v>2.6981961497650531E-2</v>
      </c>
      <c r="F159" s="8">
        <f t="shared" ca="1" si="14"/>
        <v>1.9800488411562123E-2</v>
      </c>
      <c r="G159" s="7">
        <f>currency!Q158/currency!P159-1</f>
        <v>-2.6354354649608891E-2</v>
      </c>
      <c r="H159" s="8">
        <f t="shared" ca="1" si="16"/>
        <v>-3.3162857875190577E-2</v>
      </c>
    </row>
    <row r="160" spans="1:8" x14ac:dyDescent="0.35">
      <c r="A160" s="20">
        <v>41333</v>
      </c>
      <c r="B160" s="5">
        <f ca="1">INDEX(level!$B$6:$AH$312,MATCH(foreign!$A160,level!$A$6:$A$312,0),MATCH(foreign!B$1,level!$B$5:$AH$5,0))</f>
        <v>170.0444</v>
      </c>
      <c r="C160" s="7">
        <f t="shared" ca="1" si="13"/>
        <v>3.9901138699853789E-3</v>
      </c>
      <c r="D160" s="4">
        <f>VLOOKUP(A160,currency!I:J,2,1)</f>
        <v>1.3129</v>
      </c>
      <c r="E160" s="7">
        <f t="shared" si="15"/>
        <v>-3.107011070110699E-2</v>
      </c>
      <c r="F160" s="8">
        <f t="shared" ca="1" si="14"/>
        <v>-2.7203970110772024E-2</v>
      </c>
      <c r="G160" s="7">
        <f>currency!Q159/currency!P160-1</f>
        <v>3.1986790338031756E-2</v>
      </c>
      <c r="H160" s="8">
        <f t="shared" ca="1" si="16"/>
        <v>3.6104535143801186E-2</v>
      </c>
    </row>
    <row r="161" spans="1:8" x14ac:dyDescent="0.35">
      <c r="A161" s="20">
        <v>41362</v>
      </c>
      <c r="B161" s="5">
        <f ca="1">INDEX(level!$B$6:$AH$312,MATCH(foreign!$A161,level!$A$6:$A$312,0),MATCH(foreign!B$1,level!$B$5:$AH$5,0))</f>
        <v>170.73240000000001</v>
      </c>
      <c r="C161" s="7">
        <f t="shared" ca="1" si="13"/>
        <v>4.0460021029802284E-3</v>
      </c>
      <c r="D161" s="4">
        <f>VLOOKUP(A161,currency!I:J,2,1)</f>
        <v>1.2805</v>
      </c>
      <c r="E161" s="7">
        <f t="shared" si="15"/>
        <v>-2.4678193312514307E-2</v>
      </c>
      <c r="F161" s="8">
        <f t="shared" ca="1" si="14"/>
        <v>-2.0732039231574295E-2</v>
      </c>
      <c r="G161" s="7">
        <f>currency!Q160/currency!P161-1</f>
        <v>2.5233419846651728E-2</v>
      </c>
      <c r="H161" s="8">
        <f t="shared" ca="1" si="16"/>
        <v>2.9381516419396903E-2</v>
      </c>
    </row>
    <row r="162" spans="1:8" x14ac:dyDescent="0.35">
      <c r="A162" s="20">
        <v>41394</v>
      </c>
      <c r="B162" s="5">
        <f ca="1">INDEX(level!$B$6:$AH$312,MATCH(foreign!$A162,level!$A$6:$A$312,0),MATCH(foreign!B$1,level!$B$5:$AH$5,0))</f>
        <v>171.44049999999999</v>
      </c>
      <c r="C162" s="7">
        <f t="shared" ca="1" si="13"/>
        <v>4.1474260304428245E-3</v>
      </c>
      <c r="D162" s="4">
        <f>VLOOKUP(A162,currency!I:J,2,1)</f>
        <v>1.3071999999999999</v>
      </c>
      <c r="E162" s="7">
        <f t="shared" si="15"/>
        <v>2.0851229988285702E-2</v>
      </c>
      <c r="F162" s="8">
        <f t="shared" ca="1" si="14"/>
        <v>2.5085134952748778E-2</v>
      </c>
      <c r="G162" s="7">
        <f>currency!Q161/currency!P162-1</f>
        <v>-2.0495201075445557E-2</v>
      </c>
      <c r="H162" s="8">
        <f t="shared" ca="1" si="16"/>
        <v>-1.6432777375442242E-2</v>
      </c>
    </row>
    <row r="163" spans="1:8" x14ac:dyDescent="0.35">
      <c r="A163" s="20">
        <v>41425</v>
      </c>
      <c r="B163" s="5">
        <f ca="1">INDEX(level!$B$6:$AH$312,MATCH(foreign!$A163,level!$A$6:$A$312,0),MATCH(foreign!B$1,level!$B$5:$AH$5,0))</f>
        <v>171.01060000000001</v>
      </c>
      <c r="C163" s="7">
        <f t="shared" ca="1" si="13"/>
        <v>-2.5075755145369527E-3</v>
      </c>
      <c r="D163" s="4">
        <f>VLOOKUP(A163,currency!I:J,2,1)</f>
        <v>1.3006</v>
      </c>
      <c r="E163" s="7">
        <f t="shared" si="15"/>
        <v>-5.0489596083230781E-3</v>
      </c>
      <c r="F163" s="8">
        <f t="shared" ca="1" si="14"/>
        <v>-7.543874475372303E-3</v>
      </c>
      <c r="G163" s="7">
        <f>currency!Q162/currency!P163-1</f>
        <v>5.0060797784357014E-3</v>
      </c>
      <c r="H163" s="8">
        <f t="shared" ca="1" si="16"/>
        <v>2.4859511408226176E-3</v>
      </c>
    </row>
    <row r="164" spans="1:8" x14ac:dyDescent="0.35">
      <c r="A164" s="20">
        <v>41453</v>
      </c>
      <c r="B164" s="5">
        <f ca="1">INDEX(level!$B$6:$AH$312,MATCH(foreign!$A164,level!$A$6:$A$312,0),MATCH(foreign!B$1,level!$B$5:$AH$5,0))</f>
        <v>170.2646</v>
      </c>
      <c r="C164" s="7">
        <f t="shared" ca="1" si="13"/>
        <v>-4.3623026876696835E-3</v>
      </c>
      <c r="D164" s="4">
        <f>VLOOKUP(A164,currency!I:J,2,1)</f>
        <v>1.3080000000000001</v>
      </c>
      <c r="E164" s="7">
        <f t="shared" si="15"/>
        <v>5.6896816853759802E-3</v>
      </c>
      <c r="F164" s="8">
        <f t="shared" ca="1" si="14"/>
        <v>1.3025588839981062E-3</v>
      </c>
      <c r="G164" s="7">
        <f>currency!Q163/currency!P164-1</f>
        <v>-5.7273334735989945E-3</v>
      </c>
      <c r="H164" s="8">
        <f t="shared" ca="1" si="16"/>
        <v>-1.0064651799063573E-2</v>
      </c>
    </row>
    <row r="165" spans="1:8" x14ac:dyDescent="0.35">
      <c r="A165" s="20">
        <v>41486</v>
      </c>
      <c r="B165" s="5">
        <f ca="1">INDEX(level!$B$6:$AH$312,MATCH(foreign!$A165,level!$A$6:$A$312,0),MATCH(foreign!B$1,level!$B$5:$AH$5,0))</f>
        <v>170.57470000000001</v>
      </c>
      <c r="C165" s="7">
        <f t="shared" ca="1" si="13"/>
        <v>1.8212828738328746E-3</v>
      </c>
      <c r="D165" s="4">
        <f>VLOOKUP(A165,currency!I:J,2,1)</f>
        <v>1.3274999999999999</v>
      </c>
      <c r="E165" s="7">
        <f t="shared" si="15"/>
        <v>1.4908256880733939E-2</v>
      </c>
      <c r="F165" s="8">
        <f t="shared" ca="1" si="14"/>
        <v>1.6756691907502397E-2</v>
      </c>
      <c r="G165" s="7">
        <f>currency!Q164/currency!P165-1</f>
        <v>-1.4748867240283903E-2</v>
      </c>
      <c r="H165" s="8">
        <f t="shared" ca="1" si="16"/>
        <v>-1.2954446225764138E-2</v>
      </c>
    </row>
    <row r="166" spans="1:8" x14ac:dyDescent="0.35">
      <c r="A166" s="20">
        <v>41516</v>
      </c>
      <c r="B166" s="5">
        <f ca="1">INDEX(level!$B$6:$AH$312,MATCH(foreign!$A166,level!$A$6:$A$312,0),MATCH(foreign!B$1,level!$B$5:$AH$5,0))</f>
        <v>170.9974</v>
      </c>
      <c r="C166" s="7">
        <f t="shared" ca="1" si="13"/>
        <v>2.4780931755998825E-3</v>
      </c>
      <c r="D166" s="4">
        <f>VLOOKUP(A166,currency!I:J,2,1)</f>
        <v>1.3234999999999999</v>
      </c>
      <c r="E166" s="7">
        <f t="shared" si="15"/>
        <v>-3.0131826741995882E-3</v>
      </c>
      <c r="F166" s="8">
        <f t="shared" ca="1" si="14"/>
        <v>-5.4255644602152486E-4</v>
      </c>
      <c r="G166" s="7">
        <f>currency!Q165/currency!P166-1</f>
        <v>2.967048370232872E-3</v>
      </c>
      <c r="H166" s="8">
        <f t="shared" ca="1" si="16"/>
        <v>5.4524941681506345E-3</v>
      </c>
    </row>
    <row r="167" spans="1:8" x14ac:dyDescent="0.35">
      <c r="A167" s="20">
        <v>41547</v>
      </c>
      <c r="B167" s="5">
        <f ca="1">INDEX(level!$B$6:$AH$312,MATCH(foreign!$A167,level!$A$6:$A$312,0),MATCH(foreign!B$1,level!$B$5:$AH$5,0))</f>
        <v>171.83430000000001</v>
      </c>
      <c r="C167" s="7">
        <f t="shared" ca="1" si="13"/>
        <v>4.8942264619229459E-3</v>
      </c>
      <c r="D167" s="4">
        <f>VLOOKUP(A167,currency!I:J,2,1)</f>
        <v>1.3505</v>
      </c>
      <c r="E167" s="7">
        <f t="shared" si="15"/>
        <v>2.0400453343407676E-2</v>
      </c>
      <c r="F167" s="8">
        <f t="shared" ca="1" si="14"/>
        <v>2.5394524243919081E-2</v>
      </c>
      <c r="G167" s="7">
        <f>currency!Q166/currency!P167-1</f>
        <v>-2.0038566962982673E-2</v>
      </c>
      <c r="H167" s="8">
        <f t="shared" ca="1" si="16"/>
        <v>-1.5242413785748976E-2</v>
      </c>
    </row>
    <row r="168" spans="1:8" x14ac:dyDescent="0.35">
      <c r="A168" s="20">
        <v>41578</v>
      </c>
      <c r="B168" s="5">
        <f ca="1">INDEX(level!$B$6:$AH$312,MATCH(foreign!$A168,level!$A$6:$A$312,0),MATCH(foreign!B$1,level!$B$5:$AH$5,0))</f>
        <v>172.22739999999999</v>
      </c>
      <c r="C168" s="7">
        <f t="shared" ca="1" si="13"/>
        <v>2.2876689927446847E-3</v>
      </c>
      <c r="D168" s="4">
        <f>VLOOKUP(A168,currency!I:J,2,1)</f>
        <v>1.3641000000000001</v>
      </c>
      <c r="E168" s="7">
        <f t="shared" si="15"/>
        <v>1.0070344316919666E-2</v>
      </c>
      <c r="F168" s="8">
        <f t="shared" ca="1" si="14"/>
        <v>1.2381050924104464E-2</v>
      </c>
      <c r="G168" s="7">
        <f>currency!Q167/currency!P168-1</f>
        <v>-1.0013250849746913E-2</v>
      </c>
      <c r="H168" s="8">
        <f t="shared" ca="1" si="16"/>
        <v>-7.7484888604877344E-3</v>
      </c>
    </row>
    <row r="169" spans="1:8" x14ac:dyDescent="0.35">
      <c r="A169" s="20">
        <v>41607</v>
      </c>
      <c r="B169" s="5">
        <f ca="1">INDEX(level!$B$6:$AH$312,MATCH(foreign!$A169,level!$A$6:$A$312,0),MATCH(foreign!B$1,level!$B$5:$AH$5,0))</f>
        <v>172.7826</v>
      </c>
      <c r="C169" s="7">
        <f t="shared" ca="1" si="13"/>
        <v>3.223645018156196E-3</v>
      </c>
      <c r="D169" s="4">
        <f>VLOOKUP(A169,currency!I:J,2,1)</f>
        <v>1.3611</v>
      </c>
      <c r="E169" s="7">
        <f t="shared" si="15"/>
        <v>-2.1992522542336745E-3</v>
      </c>
      <c r="F169" s="8">
        <f t="shared" ca="1" si="14"/>
        <v>1.017303155349536E-3</v>
      </c>
      <c r="G169" s="7">
        <f>currency!Q168/currency!P169-1</f>
        <v>2.1672739152689413E-3</v>
      </c>
      <c r="H169" s="8">
        <f t="shared" ca="1" si="16"/>
        <v>5.397905455185148E-3</v>
      </c>
    </row>
    <row r="170" spans="1:8" x14ac:dyDescent="0.35">
      <c r="A170" s="20">
        <v>41639</v>
      </c>
      <c r="B170" s="5">
        <f ca="1">INDEX(level!$B$6:$AH$312,MATCH(foreign!$A170,level!$A$6:$A$312,0),MATCH(foreign!B$1,level!$B$5:$AH$5,0))</f>
        <v>172.7372</v>
      </c>
      <c r="C170" s="7">
        <f t="shared" ca="1" si="13"/>
        <v>-2.6275793974628314E-4</v>
      </c>
      <c r="D170" s="4">
        <f>VLOOKUP(A170,currency!I:J,2,1)</f>
        <v>1.3791</v>
      </c>
      <c r="E170" s="7">
        <f t="shared" si="15"/>
        <v>1.322459775181839E-2</v>
      </c>
      <c r="F170" s="8">
        <f t="shared" ca="1" si="14"/>
        <v>1.2958364944012812E-2</v>
      </c>
      <c r="G170" s="7">
        <f>currency!Q169/currency!P170-1</f>
        <v>-1.3081019102074265E-2</v>
      </c>
      <c r="H170" s="8">
        <f t="shared" ca="1" si="16"/>
        <v>-1.3340339900191456E-2</v>
      </c>
    </row>
    <row r="171" spans="1:8" x14ac:dyDescent="0.35">
      <c r="A171" s="20">
        <v>41670</v>
      </c>
      <c r="B171" s="5">
        <f ca="1">INDEX(level!$B$6:$AH$312,MATCH(foreign!$A171,level!$A$6:$A$312,0),MATCH(foreign!B$1,level!$B$5:$AH$5,0))</f>
        <v>173.5461</v>
      </c>
      <c r="C171" s="7">
        <f t="shared" ca="1" si="13"/>
        <v>4.6828361233133275E-3</v>
      </c>
      <c r="D171" s="4">
        <f>VLOOKUP(A171,currency!I:J,2,1)</f>
        <v>1.3515999999999999</v>
      </c>
      <c r="E171" s="7">
        <f t="shared" si="15"/>
        <v>-1.9940540932492312E-2</v>
      </c>
      <c r="F171" s="8">
        <f t="shared" ca="1" si="14"/>
        <v>-1.5351083094576112E-2</v>
      </c>
      <c r="G171" s="7">
        <f>currency!Q170/currency!P171-1</f>
        <v>2.0386384317085282E-2</v>
      </c>
      <c r="H171" s="8">
        <f t="shared" ca="1" si="16"/>
        <v>2.5164686537302305E-2</v>
      </c>
    </row>
    <row r="172" spans="1:8" x14ac:dyDescent="0.35">
      <c r="A172" s="20">
        <v>41698</v>
      </c>
      <c r="B172" s="5">
        <f ca="1">INDEX(level!$B$6:$AH$312,MATCH(foreign!$A172,level!$A$6:$A$312,0),MATCH(foreign!B$1,level!$B$5:$AH$5,0))</f>
        <v>173.73500000000001</v>
      </c>
      <c r="C172" s="7">
        <f t="shared" ca="1" si="13"/>
        <v>1.088471593426954E-3</v>
      </c>
      <c r="D172" s="4">
        <f>VLOOKUP(A172,currency!I:J,2,1)</f>
        <v>1.3813</v>
      </c>
      <c r="E172" s="7">
        <f t="shared" si="15"/>
        <v>2.1973956791950355E-2</v>
      </c>
      <c r="F172" s="8">
        <f t="shared" ca="1" si="14"/>
        <v>2.3086346413140557E-2</v>
      </c>
      <c r="G172" s="7">
        <f>currency!Q171/currency!P172-1</f>
        <v>-2.1449222952624747E-2</v>
      </c>
      <c r="H172" s="8">
        <f t="shared" ca="1" si="16"/>
        <v>-2.0384098229082825E-2</v>
      </c>
    </row>
    <row r="173" spans="1:8" x14ac:dyDescent="0.35">
      <c r="A173" s="20">
        <v>41729</v>
      </c>
      <c r="B173" s="5">
        <f ca="1">INDEX(level!$B$6:$AH$312,MATCH(foreign!$A173,level!$A$6:$A$312,0),MATCH(foreign!B$1,level!$B$5:$AH$5,0))</f>
        <v>173.88030000000001</v>
      </c>
      <c r="C173" s="7">
        <f t="shared" ca="1" si="13"/>
        <v>8.3633119405979173E-4</v>
      </c>
      <c r="D173" s="4">
        <f>VLOOKUP(A173,currency!I:J,2,1)</f>
        <v>1.3788</v>
      </c>
      <c r="E173" s="7">
        <f t="shared" si="15"/>
        <v>-1.809889234778761E-3</v>
      </c>
      <c r="F173" s="8">
        <f t="shared" ca="1" si="14"/>
        <v>-9.7507170754385086E-4</v>
      </c>
      <c r="G173" s="7">
        <f>currency!Q172/currency!P173-1</f>
        <v>1.870600738876238E-3</v>
      </c>
      <c r="H173" s="8">
        <f t="shared" ca="1" si="16"/>
        <v>2.7084963746855095E-3</v>
      </c>
    </row>
    <row r="174" spans="1:8" x14ac:dyDescent="0.35">
      <c r="A174" s="20">
        <v>41759</v>
      </c>
      <c r="B174" s="5">
        <f ca="1">INDEX(level!$B$6:$AH$312,MATCH(foreign!$A174,level!$A$6:$A$312,0),MATCH(foreign!B$1,level!$B$5:$AH$5,0))</f>
        <v>174.12690000000001</v>
      </c>
      <c r="C174" s="7">
        <f t="shared" ca="1" si="13"/>
        <v>1.4182170148084872E-3</v>
      </c>
      <c r="D174" s="4">
        <f>VLOOKUP(A174,currency!I:J,2,1)</f>
        <v>1.385</v>
      </c>
      <c r="E174" s="7">
        <f t="shared" si="15"/>
        <v>4.4966637655932118E-3</v>
      </c>
      <c r="F174" s="8">
        <f t="shared" ca="1" si="14"/>
        <v>5.9212580254639491E-3</v>
      </c>
      <c r="G174" s="7">
        <f>currency!Q173/currency!P174-1</f>
        <v>-4.4127460679321828E-3</v>
      </c>
      <c r="H174" s="8">
        <f t="shared" ca="1" si="16"/>
        <v>-3.0007872846792294E-3</v>
      </c>
    </row>
    <row r="175" spans="1:8" x14ac:dyDescent="0.35">
      <c r="A175" s="20">
        <v>41789</v>
      </c>
      <c r="B175" s="5">
        <f ca="1">INDEX(level!$B$6:$AH$312,MATCH(foreign!$A175,level!$A$6:$A$312,0),MATCH(foreign!B$1,level!$B$5:$AH$5,0))</f>
        <v>174.72810000000001</v>
      </c>
      <c r="C175" s="7">
        <f t="shared" ca="1" si="13"/>
        <v>3.452654357253282E-3</v>
      </c>
      <c r="D175" s="4">
        <f>VLOOKUP(A175,currency!I:J,2,1)</f>
        <v>1.3607</v>
      </c>
      <c r="E175" s="7">
        <f t="shared" si="15"/>
        <v>-1.7545126353790574E-2</v>
      </c>
      <c r="F175" s="8">
        <f t="shared" ca="1" si="14"/>
        <v>-1.4153049253491257E-2</v>
      </c>
      <c r="G175" s="7">
        <f>currency!Q174/currency!P175-1</f>
        <v>1.794402932065986E-2</v>
      </c>
      <c r="H175" s="8">
        <f t="shared" ca="1" si="16"/>
        <v>2.14586382089339E-2</v>
      </c>
    </row>
    <row r="176" spans="1:8" x14ac:dyDescent="0.35">
      <c r="A176" s="20">
        <v>41820</v>
      </c>
      <c r="B176" s="5">
        <f ca="1">INDEX(level!$B$6:$AH$312,MATCH(foreign!$A176,level!$A$6:$A$312,0),MATCH(foreign!B$1,level!$B$5:$AH$5,0))</f>
        <v>175.33680000000001</v>
      </c>
      <c r="C176" s="7">
        <f t="shared" ca="1" si="13"/>
        <v>3.4836983862354121E-3</v>
      </c>
      <c r="D176" s="4">
        <f>VLOOKUP(A176,currency!I:J,2,1)</f>
        <v>1.3657999999999999</v>
      </c>
      <c r="E176" s="7">
        <f t="shared" si="15"/>
        <v>3.7480708458881296E-3</v>
      </c>
      <c r="F176" s="8">
        <f t="shared" ca="1" si="14"/>
        <v>7.2448263804809621E-3</v>
      </c>
      <c r="G176" s="7">
        <f>currency!Q175/currency!P176-1</f>
        <v>-3.6437584764378306E-3</v>
      </c>
      <c r="H176" s="8">
        <f t="shared" ca="1" si="16"/>
        <v>-1.7275384572656982E-4</v>
      </c>
    </row>
    <row r="177" spans="1:8" x14ac:dyDescent="0.35">
      <c r="A177" s="20">
        <v>41851</v>
      </c>
      <c r="B177" s="5">
        <f ca="1">INDEX(level!$B$6:$AH$312,MATCH(foreign!$A177,level!$A$6:$A$312,0),MATCH(foreign!B$1,level!$B$5:$AH$5,0))</f>
        <v>175.60769999999999</v>
      </c>
      <c r="C177" s="7">
        <f t="shared" ca="1" si="13"/>
        <v>1.5450264861682772E-3</v>
      </c>
      <c r="D177" s="4">
        <f>VLOOKUP(A177,currency!I:J,2,1)</f>
        <v>1.3379000000000001</v>
      </c>
      <c r="E177" s="7">
        <f t="shared" si="15"/>
        <v>-2.0427588226680227E-2</v>
      </c>
      <c r="F177" s="8">
        <f t="shared" ca="1" si="14"/>
        <v>-1.8914122905370756E-2</v>
      </c>
      <c r="G177" s="7">
        <f>currency!Q176/currency!P177-1</f>
        <v>2.0854001802129485E-2</v>
      </c>
      <c r="H177" s="8">
        <f t="shared" ca="1" si="16"/>
        <v>2.2431248273424576E-2</v>
      </c>
    </row>
    <row r="178" spans="1:8" x14ac:dyDescent="0.35">
      <c r="A178" s="20">
        <v>41880</v>
      </c>
      <c r="B178" s="5">
        <f ca="1">INDEX(level!$B$6:$AH$312,MATCH(foreign!$A178,level!$A$6:$A$312,0),MATCH(foreign!B$1,level!$B$5:$AH$5,0))</f>
        <v>176.07220000000001</v>
      </c>
      <c r="C178" s="7">
        <f t="shared" ca="1" si="13"/>
        <v>2.6451004141618828E-3</v>
      </c>
      <c r="D178" s="4">
        <f>VLOOKUP(A178,currency!I:J,2,1)</f>
        <v>1.3188</v>
      </c>
      <c r="E178" s="7">
        <f t="shared" si="15"/>
        <v>-1.4276104342626605E-2</v>
      </c>
      <c r="F178" s="8">
        <f t="shared" ca="1" si="14"/>
        <v>-1.1668765657974034E-2</v>
      </c>
      <c r="G178" s="7">
        <f>currency!Q177/currency!P178-1</f>
        <v>1.4433329002559336E-2</v>
      </c>
      <c r="H178" s="8">
        <f t="shared" ca="1" si="16"/>
        <v>1.7116607021243624E-2</v>
      </c>
    </row>
    <row r="179" spans="1:8" x14ac:dyDescent="0.35">
      <c r="A179" s="20">
        <v>41912</v>
      </c>
      <c r="B179" s="5">
        <f ca="1">INDEX(level!$B$6:$AH$312,MATCH(foreign!$A179,level!$A$6:$A$312,0),MATCH(foreign!B$1,level!$B$5:$AH$5,0))</f>
        <v>176.70480000000001</v>
      </c>
      <c r="C179" s="7">
        <f t="shared" ca="1" si="13"/>
        <v>3.5928442991000065E-3</v>
      </c>
      <c r="D179" s="4">
        <f>VLOOKUP(A179,currency!I:J,2,1)</f>
        <v>1.2583</v>
      </c>
      <c r="E179" s="7">
        <f t="shared" si="15"/>
        <v>-4.5875037913254424E-2</v>
      </c>
      <c r="F179" s="8">
        <f t="shared" ca="1" si="14"/>
        <v>-4.2447015482591999E-2</v>
      </c>
      <c r="G179" s="7">
        <f>currency!Q178/currency!P179-1</f>
        <v>4.8019177120738998E-2</v>
      </c>
      <c r="H179" s="8">
        <f t="shared" ca="1" si="16"/>
        <v>5.1784546846604718E-2</v>
      </c>
    </row>
    <row r="180" spans="1:8" x14ac:dyDescent="0.35">
      <c r="A180" s="20">
        <v>41943</v>
      </c>
      <c r="B180" s="5">
        <f ca="1">INDEX(level!$B$6:$AH$312,MATCH(foreign!$A180,level!$A$6:$A$312,0),MATCH(foreign!B$1,level!$B$5:$AH$5,0))</f>
        <v>176.41820000000001</v>
      </c>
      <c r="C180" s="7">
        <f t="shared" ca="1" si="13"/>
        <v>-1.6219140623231487E-3</v>
      </c>
      <c r="D180" s="4">
        <f>VLOOKUP(A180,currency!I:J,2,1)</f>
        <v>1.2524</v>
      </c>
      <c r="E180" s="7">
        <f t="shared" si="15"/>
        <v>-4.6888659302233293E-3</v>
      </c>
      <c r="F180" s="8">
        <f t="shared" ca="1" si="14"/>
        <v>-6.3031750549579213E-3</v>
      </c>
      <c r="G180" s="7">
        <f>currency!Q179/currency!P180-1</f>
        <v>4.5967674848257367E-3</v>
      </c>
      <c r="H180" s="8">
        <f t="shared" ca="1" si="16"/>
        <v>2.9673978606776785E-3</v>
      </c>
    </row>
    <row r="181" spans="1:8" x14ac:dyDescent="0.35">
      <c r="A181" s="20">
        <v>41971</v>
      </c>
      <c r="B181" s="5">
        <f ca="1">INDEX(level!$B$6:$AH$312,MATCH(foreign!$A181,level!$A$6:$A$312,0),MATCH(foreign!B$1,level!$B$5:$AH$5,0))</f>
        <v>176.23</v>
      </c>
      <c r="C181" s="7">
        <f t="shared" ca="1" si="13"/>
        <v>-1.0667833590867204E-3</v>
      </c>
      <c r="D181" s="4">
        <f>VLOOKUP(A181,currency!I:J,2,1)</f>
        <v>1.2483</v>
      </c>
      <c r="E181" s="7">
        <f t="shared" si="15"/>
        <v>-3.2737144682210007E-3</v>
      </c>
      <c r="F181" s="8">
        <f t="shared" ca="1" si="14"/>
        <v>-4.3370054831906035E-3</v>
      </c>
      <c r="G181" s="7">
        <f>currency!Q180/currency!P181-1</f>
        <v>3.1627505958431446E-3</v>
      </c>
      <c r="H181" s="8">
        <f t="shared" ca="1" si="16"/>
        <v>2.0925932670519121E-3</v>
      </c>
    </row>
    <row r="182" spans="1:8" x14ac:dyDescent="0.35">
      <c r="A182" s="20">
        <v>42004</v>
      </c>
      <c r="B182" s="5">
        <f ca="1">INDEX(level!$B$6:$AH$312,MATCH(foreign!$A182,level!$A$6:$A$312,0),MATCH(foreign!B$1,level!$B$5:$AH$5,0))</f>
        <v>176.55770000000001</v>
      </c>
      <c r="C182" s="7">
        <f t="shared" ca="1" si="13"/>
        <v>1.8595017874369901E-3</v>
      </c>
      <c r="D182" s="4">
        <f>VLOOKUP(A182,currency!I:J,2,1)</f>
        <v>1.2141</v>
      </c>
      <c r="E182" s="7">
        <f t="shared" si="15"/>
        <v>-2.7397260273972601E-2</v>
      </c>
      <c r="F182" s="8">
        <f t="shared" ca="1" si="14"/>
        <v>-2.5588703740985985E-2</v>
      </c>
      <c r="G182" s="7">
        <f>currency!Q181/currency!P182-1</f>
        <v>2.8044707350122655E-2</v>
      </c>
      <c r="H182" s="8">
        <f t="shared" ca="1" si="16"/>
        <v>2.9956358321005405E-2</v>
      </c>
    </row>
    <row r="183" spans="1:8" x14ac:dyDescent="0.35">
      <c r="A183" s="20">
        <v>42034</v>
      </c>
      <c r="B183" s="5">
        <f ca="1">INDEX(level!$B$6:$AH$312,MATCH(foreign!$A183,level!$A$6:$A$312,0),MATCH(foreign!B$1,level!$B$5:$AH$5,0))</f>
        <v>178.3329</v>
      </c>
      <c r="C183" s="7">
        <f t="shared" ca="1" si="13"/>
        <v>1.0054503428624129E-2</v>
      </c>
      <c r="D183" s="4">
        <f>VLOOKUP(A183,currency!I:J,2,1)</f>
        <v>1.1305000000000001</v>
      </c>
      <c r="E183" s="7">
        <f t="shared" si="15"/>
        <v>-6.8857589984350431E-2</v>
      </c>
      <c r="F183" s="8">
        <f t="shared" ca="1" si="14"/>
        <v>-5.9495415430310783E-2</v>
      </c>
      <c r="G183" s="7">
        <f>currency!Q182/currency!P183-1</f>
        <v>7.38238553652526E-2</v>
      </c>
      <c r="H183" s="8">
        <f t="shared" ca="1" si="16"/>
        <v>8.4620621000760954E-2</v>
      </c>
    </row>
    <row r="184" spans="1:8" x14ac:dyDescent="0.35">
      <c r="A184" s="20">
        <v>42062</v>
      </c>
      <c r="B184" s="5">
        <f ca="1">INDEX(level!$B$6:$AH$312,MATCH(foreign!$A184,level!$A$6:$A$312,0),MATCH(foreign!B$1,level!$B$5:$AH$5,0))</f>
        <v>179.14760000000001</v>
      </c>
      <c r="C184" s="7">
        <f t="shared" ca="1" si="13"/>
        <v>4.5684223157926862E-3</v>
      </c>
      <c r="D184" s="4">
        <f>VLOOKUP(A184,currency!I:J,2,1)</f>
        <v>1.1240000000000001</v>
      </c>
      <c r="E184" s="7">
        <f t="shared" si="15"/>
        <v>-5.7496682883679817E-3</v>
      </c>
      <c r="F184" s="8">
        <f t="shared" ca="1" si="14"/>
        <v>-1.2075128854922568E-3</v>
      </c>
      <c r="G184" s="7">
        <f>currency!Q183/currency!P184-1</f>
        <v>5.6462346463117541E-3</v>
      </c>
      <c r="H184" s="8">
        <f t="shared" ca="1" si="16"/>
        <v>1.0240451346462898E-2</v>
      </c>
    </row>
    <row r="185" spans="1:8" x14ac:dyDescent="0.35">
      <c r="A185" s="20">
        <v>42094</v>
      </c>
      <c r="B185" s="5">
        <f ca="1">INDEX(level!$B$6:$AH$312,MATCH(foreign!$A185,level!$A$6:$A$312,0),MATCH(foreign!B$1,level!$B$5:$AH$5,0))</f>
        <v>179.59829999999999</v>
      </c>
      <c r="C185" s="7">
        <f t="shared" ca="1" si="13"/>
        <v>2.5158026119243004E-3</v>
      </c>
      <c r="D185" s="4">
        <f>VLOOKUP(A185,currency!I:J,2,1)</f>
        <v>1.0759000000000001</v>
      </c>
      <c r="E185" s="7">
        <f t="shared" si="15"/>
        <v>-4.2793594306049898E-2</v>
      </c>
      <c r="F185" s="8">
        <f t="shared" ca="1" si="14"/>
        <v>-4.0385451930454397E-2</v>
      </c>
      <c r="G185" s="7">
        <f>currency!Q184/currency!P185-1</f>
        <v>4.4557298443263171E-2</v>
      </c>
      <c r="H185" s="8">
        <f t="shared" ca="1" si="16"/>
        <v>4.7185198422991403E-2</v>
      </c>
    </row>
    <row r="186" spans="1:8" x14ac:dyDescent="0.35">
      <c r="A186" s="20">
        <v>42124</v>
      </c>
      <c r="B186" s="5">
        <f ca="1">INDEX(level!$B$6:$AH$312,MATCH(foreign!$A186,level!$A$6:$A$312,0),MATCH(foreign!B$1,level!$B$5:$AH$5,0))</f>
        <v>179.42910000000001</v>
      </c>
      <c r="C186" s="7">
        <f t="shared" ca="1" si="13"/>
        <v>-9.4210245865344877E-4</v>
      </c>
      <c r="D186" s="4">
        <f>VLOOKUP(A186,currency!I:J,2,1)</f>
        <v>1.1214999999999999</v>
      </c>
      <c r="E186" s="7">
        <f t="shared" si="15"/>
        <v>4.2383121107909538E-2</v>
      </c>
      <c r="F186" s="8">
        <f t="shared" ca="1" si="14"/>
        <v>4.1401089406654989E-2</v>
      </c>
      <c r="G186" s="7">
        <f>currency!Q185/currency!P186-1</f>
        <v>-4.0808426620731142E-2</v>
      </c>
      <c r="H186" s="8">
        <f t="shared" ca="1" si="16"/>
        <v>-4.1712083360331387E-2</v>
      </c>
    </row>
    <row r="187" spans="1:8" x14ac:dyDescent="0.35">
      <c r="A187" s="20">
        <v>42153</v>
      </c>
      <c r="B187" s="5">
        <f ca="1">INDEX(level!$B$6:$AH$312,MATCH(foreign!$A187,level!$A$6:$A$312,0),MATCH(foreign!B$1,level!$B$5:$AH$5,0))</f>
        <v>179.8629</v>
      </c>
      <c r="C187" s="7">
        <f t="shared" ca="1" si="13"/>
        <v>2.4176680371243986E-3</v>
      </c>
      <c r="D187" s="4">
        <f>VLOOKUP(A187,currency!I:J,2,1)</f>
        <v>1.097</v>
      </c>
      <c r="E187" s="7">
        <f t="shared" si="15"/>
        <v>-2.1845742309407057E-2</v>
      </c>
      <c r="F187" s="8">
        <f t="shared" ca="1" si="14"/>
        <v>-1.9480890025211361E-2</v>
      </c>
      <c r="G187" s="7">
        <f>currency!Q186/currency!P187-1</f>
        <v>2.2155011287327442E-2</v>
      </c>
      <c r="H187" s="8">
        <f t="shared" ca="1" si="16"/>
        <v>2.4626242787103347E-2</v>
      </c>
    </row>
    <row r="188" spans="1:8" x14ac:dyDescent="0.35">
      <c r="A188" s="20">
        <v>42185</v>
      </c>
      <c r="B188" s="5">
        <f ca="1">INDEX(level!$B$6:$AH$312,MATCH(foreign!$A188,level!$A$6:$A$312,0),MATCH(foreign!B$1,level!$B$5:$AH$5,0))</f>
        <v>179.7912</v>
      </c>
      <c r="C188" s="7">
        <f t="shared" ca="1" si="13"/>
        <v>-3.9863696181918762E-4</v>
      </c>
      <c r="D188" s="4">
        <f>VLOOKUP(A188,currency!I:J,2,1)</f>
        <v>1.1189</v>
      </c>
      <c r="E188" s="7">
        <f t="shared" si="15"/>
        <v>1.9963536918869762E-2</v>
      </c>
      <c r="F188" s="8">
        <f t="shared" ca="1" si="14"/>
        <v>1.9556941753346102E-2</v>
      </c>
      <c r="G188" s="7">
        <f>currency!Q187/currency!P188-1</f>
        <v>-1.9763621913076679E-2</v>
      </c>
      <c r="H188" s="8">
        <f t="shared" ca="1" si="16"/>
        <v>-2.0154380364701852E-2</v>
      </c>
    </row>
    <row r="189" spans="1:8" x14ac:dyDescent="0.35">
      <c r="A189" s="20">
        <v>42216</v>
      </c>
      <c r="B189" s="5">
        <f ca="1">INDEX(level!$B$6:$AH$312,MATCH(foreign!$A189,level!$A$6:$A$312,0),MATCH(foreign!B$1,level!$B$5:$AH$5,0))</f>
        <v>179.85990000000001</v>
      </c>
      <c r="C189" s="7">
        <f t="shared" ca="1" si="13"/>
        <v>3.8210991416720574E-4</v>
      </c>
      <c r="D189" s="4">
        <f>VLOOKUP(A189,currency!I:J,2,1)</f>
        <v>1.0967</v>
      </c>
      <c r="E189" s="7">
        <f t="shared" si="15"/>
        <v>-1.9840915184556218E-2</v>
      </c>
      <c r="F189" s="8">
        <f t="shared" ca="1" si="14"/>
        <v>-1.9466386680787151E-2</v>
      </c>
      <c r="G189" s="7">
        <f>currency!Q188/currency!P189-1</f>
        <v>2.0030623260718583E-2</v>
      </c>
      <c r="H189" s="8">
        <f t="shared" ca="1" si="16"/>
        <v>2.0420387074620683E-2</v>
      </c>
    </row>
    <row r="190" spans="1:8" x14ac:dyDescent="0.35">
      <c r="A190" s="20">
        <v>42247</v>
      </c>
      <c r="B190" s="5">
        <f ca="1">INDEX(level!$B$6:$AH$312,MATCH(foreign!$A190,level!$A$6:$A$312,0),MATCH(foreign!B$1,level!$B$5:$AH$5,0))</f>
        <v>178.83170000000001</v>
      </c>
      <c r="C190" s="7">
        <f t="shared" ca="1" si="13"/>
        <v>-5.7166716983607646E-3</v>
      </c>
      <c r="D190" s="4">
        <f>VLOOKUP(A190,currency!I:J,2,1)</f>
        <v>1.1214999999999999</v>
      </c>
      <c r="E190" s="7">
        <f t="shared" si="15"/>
        <v>2.2613294428740716E-2</v>
      </c>
      <c r="F190" s="8">
        <f t="shared" ca="1" si="14"/>
        <v>1.676734995011242E-2</v>
      </c>
      <c r="G190" s="7">
        <f>currency!Q189/currency!P190-1</f>
        <v>-2.2324676046387326E-2</v>
      </c>
      <c r="H190" s="8">
        <f t="shared" ca="1" si="16"/>
        <v>-2.7913724901018622E-2</v>
      </c>
    </row>
    <row r="191" spans="1:8" x14ac:dyDescent="0.35">
      <c r="A191" s="20">
        <v>42277</v>
      </c>
      <c r="B191" s="5">
        <f ca="1">INDEX(level!$B$6:$AH$312,MATCH(foreign!$A191,level!$A$6:$A$312,0),MATCH(foreign!B$1,level!$B$5:$AH$5,0))</f>
        <v>178.62790000000001</v>
      </c>
      <c r="C191" s="7">
        <f t="shared" ca="1" si="13"/>
        <v>-1.1396189825405578E-3</v>
      </c>
      <c r="D191" s="4">
        <f>VLOOKUP(A191,currency!I:J,2,1)</f>
        <v>1.1203000000000001</v>
      </c>
      <c r="E191" s="7">
        <f t="shared" si="15"/>
        <v>-1.0699955416850759E-3</v>
      </c>
      <c r="F191" s="8">
        <f t="shared" ca="1" si="14"/>
        <v>-2.2083951369951116E-3</v>
      </c>
      <c r="G191" s="7">
        <f>currency!Q190/currency!P191-1</f>
        <v>8.3367647441590087E-4</v>
      </c>
      <c r="H191" s="8">
        <f t="shared" ca="1" si="16"/>
        <v>-3.0689258166016753E-4</v>
      </c>
    </row>
    <row r="192" spans="1:8" x14ac:dyDescent="0.35">
      <c r="A192" s="20">
        <v>42307</v>
      </c>
      <c r="B192" s="5">
        <f ca="1">INDEX(level!$B$6:$AH$312,MATCH(foreign!$A192,level!$A$6:$A$312,0),MATCH(foreign!B$1,level!$B$5:$AH$5,0))</f>
        <v>179.6463</v>
      </c>
      <c r="C192" s="7">
        <f t="shared" ca="1" si="13"/>
        <v>5.7012370407980573E-3</v>
      </c>
      <c r="D192" s="4">
        <f>VLOOKUP(A192,currency!I:J,2,1)</f>
        <v>1.1016999999999999</v>
      </c>
      <c r="E192" s="7">
        <f t="shared" si="15"/>
        <v>-1.6602695706507298E-2</v>
      </c>
      <c r="F192" s="8">
        <f t="shared" ca="1" si="14"/>
        <v>-1.0996114569448268E-2</v>
      </c>
      <c r="G192" s="7">
        <f>currency!Q191/currency!P192-1</f>
        <v>1.6623483106586567E-2</v>
      </c>
      <c r="H192" s="8">
        <f t="shared" ca="1" si="16"/>
        <v>2.2419494565018905E-2</v>
      </c>
    </row>
    <row r="193" spans="1:8" x14ac:dyDescent="0.35">
      <c r="A193" s="20">
        <v>42338</v>
      </c>
      <c r="B193" s="5">
        <f ca="1">INDEX(level!$B$6:$AH$312,MATCH(foreign!$A193,level!$A$6:$A$312,0),MATCH(foreign!B$1,level!$B$5:$AH$5,0))</f>
        <v>180.52869999999999</v>
      </c>
      <c r="C193" s="7">
        <f t="shared" ca="1" si="13"/>
        <v>4.9118740547398065E-3</v>
      </c>
      <c r="D193" s="4">
        <f>VLOOKUP(A193,currency!I:J,2,1)</f>
        <v>1.0579000000000001</v>
      </c>
      <c r="E193" s="7">
        <f t="shared" si="15"/>
        <v>-3.9756739584278722E-2</v>
      </c>
      <c r="F193" s="8">
        <f t="shared" ca="1" si="14"/>
        <v>-3.5040145627204033E-2</v>
      </c>
      <c r="G193" s="7">
        <f>currency!Q192/currency!P193-1</f>
        <v>4.1133706867944042E-2</v>
      </c>
      <c r="H193" s="8">
        <f t="shared" ca="1" si="16"/>
        <v>4.6247624510223684E-2</v>
      </c>
    </row>
    <row r="194" spans="1:8" x14ac:dyDescent="0.35">
      <c r="A194" s="20">
        <v>42369</v>
      </c>
      <c r="B194" s="5">
        <f ca="1">INDEX(level!$B$6:$AH$312,MATCH(foreign!$A194,level!$A$6:$A$312,0),MATCH(foreign!B$1,level!$B$5:$AH$5,0))</f>
        <v>179.143</v>
      </c>
      <c r="C194" s="7">
        <f t="shared" ca="1" si="13"/>
        <v>-7.6757878387202494E-3</v>
      </c>
      <c r="D194" s="4">
        <f>VLOOKUP(A194,currency!I:J,2,1)</f>
        <v>1.0887</v>
      </c>
      <c r="E194" s="7">
        <f t="shared" si="15"/>
        <v>2.9114283013517372E-2</v>
      </c>
      <c r="F194" s="8">
        <f t="shared" ca="1" si="14"/>
        <v>2.1215020115308958E-2</v>
      </c>
      <c r="G194" s="7">
        <f>currency!Q193/currency!P194-1</f>
        <v>-2.857293536425265E-2</v>
      </c>
      <c r="H194" s="8">
        <f t="shared" ca="1" si="16"/>
        <v>-3.6029403413187389E-2</v>
      </c>
    </row>
    <row r="195" spans="1:8" x14ac:dyDescent="0.35">
      <c r="A195" s="20">
        <v>42398</v>
      </c>
      <c r="B195" s="5">
        <f ca="1">INDEX(level!$B$6:$AH$312,MATCH(foreign!$A195,level!$A$6:$A$312,0),MATCH(foreign!B$1,level!$B$5:$AH$5,0))</f>
        <v>178.61279999999999</v>
      </c>
      <c r="C195" s="7">
        <f t="shared" ref="C195:C258" ca="1" si="17">B195/B194-1</f>
        <v>-2.9596467626421541E-3</v>
      </c>
      <c r="D195" s="4">
        <f>VLOOKUP(A195,currency!I:J,2,1)</f>
        <v>1.0920000000000001</v>
      </c>
      <c r="E195" s="7">
        <f t="shared" si="15"/>
        <v>3.031138054560456E-3</v>
      </c>
      <c r="F195" s="8">
        <f t="shared" ref="F195:F258" ca="1" si="18">(1+C195)*(1+E195)-1</f>
        <v>6.2520193987891659E-5</v>
      </c>
      <c r="G195" s="7">
        <f>currency!Q194/currency!P195-1</f>
        <v>-3.4770456569792607E-3</v>
      </c>
      <c r="H195" s="8">
        <f t="shared" ca="1" si="16"/>
        <v>-6.426401592699138E-3</v>
      </c>
    </row>
    <row r="196" spans="1:8" x14ac:dyDescent="0.35">
      <c r="A196" s="20">
        <v>42429</v>
      </c>
      <c r="B196" s="5">
        <f ca="1">INDEX(level!$B$6:$AH$312,MATCH(foreign!$A196,level!$A$6:$A$312,0),MATCH(foreign!B$1,level!$B$5:$AH$5,0))</f>
        <v>178.49359999999999</v>
      </c>
      <c r="C196" s="7">
        <f t="shared" ca="1" si="17"/>
        <v>-6.6736538478773255E-4</v>
      </c>
      <c r="D196" s="4">
        <f>VLOOKUP(A196,currency!I:J,2,1)</f>
        <v>1.0888</v>
      </c>
      <c r="E196" s="7">
        <f t="shared" ref="E196:E259" si="19">D196/D195-1</f>
        <v>-2.930402930403031E-3</v>
      </c>
      <c r="F196" s="8">
        <f t="shared" ca="1" si="18"/>
        <v>-3.5958126657115175E-3</v>
      </c>
      <c r="G196" s="7">
        <f>currency!Q195/currency!P196-1</f>
        <v>2.3975367825515015E-3</v>
      </c>
      <c r="H196" s="8">
        <f t="shared" ref="H196:H259" ca="1" si="20">(1+C196)*(1+G196)-1</f>
        <v>1.7285713647063883E-3</v>
      </c>
    </row>
    <row r="197" spans="1:8" x14ac:dyDescent="0.35">
      <c r="A197" s="20">
        <v>42460</v>
      </c>
      <c r="B197" s="5">
        <f ca="1">INDEX(level!$B$6:$AH$312,MATCH(foreign!$A197,level!$A$6:$A$312,0),MATCH(foreign!B$1,level!$B$5:$AH$5,0))</f>
        <v>178.3246</v>
      </c>
      <c r="C197" s="7">
        <f t="shared" ca="1" si="17"/>
        <v>-9.4681265882912147E-4</v>
      </c>
      <c r="D197" s="4">
        <f>VLOOKUP(A197,currency!I:J,2,1)</f>
        <v>1.1385000000000001</v>
      </c>
      <c r="E197" s="7">
        <f t="shared" si="19"/>
        <v>4.5646583394562956E-2</v>
      </c>
      <c r="F197" s="8">
        <f t="shared" ca="1" si="18"/>
        <v>4.4656551972743541E-2</v>
      </c>
      <c r="G197" s="7">
        <f>currency!Q196/currency!P197-1</f>
        <v>-4.4193514335733264E-2</v>
      </c>
      <c r="H197" s="8">
        <f t="shared" ca="1" si="20"/>
        <v>-4.5098484015751117E-2</v>
      </c>
    </row>
    <row r="198" spans="1:8" x14ac:dyDescent="0.35">
      <c r="A198" s="20">
        <v>42489</v>
      </c>
      <c r="B198" s="5">
        <f ca="1">INDEX(level!$B$6:$AH$312,MATCH(foreign!$A198,level!$A$6:$A$312,0),MATCH(foreign!B$1,level!$B$5:$AH$5,0))</f>
        <v>178.65450000000001</v>
      </c>
      <c r="C198" s="7">
        <f t="shared" ca="1" si="17"/>
        <v>1.8499971400469661E-3</v>
      </c>
      <c r="D198" s="4">
        <f>VLOOKUP(A198,currency!I:J,2,1)</f>
        <v>1.1403000000000001</v>
      </c>
      <c r="E198" s="7">
        <f t="shared" si="19"/>
        <v>1.5810276679841806E-3</v>
      </c>
      <c r="F198" s="8">
        <f t="shared" ca="1" si="18"/>
        <v>3.4339497046953493E-3</v>
      </c>
      <c r="G198" s="7">
        <f>currency!Q197/currency!P198-1</f>
        <v>-2.1972451198736254E-3</v>
      </c>
      <c r="H198" s="8">
        <f t="shared" ca="1" si="20"/>
        <v>-3.5131287701439806E-4</v>
      </c>
    </row>
    <row r="199" spans="1:8" x14ac:dyDescent="0.35">
      <c r="A199" s="20">
        <v>42521</v>
      </c>
      <c r="B199" s="5">
        <f ca="1">INDEX(level!$B$6:$AH$312,MATCH(foreign!$A199,level!$A$6:$A$312,0),MATCH(foreign!B$1,level!$B$5:$AH$5,0))</f>
        <v>179.18119999999999</v>
      </c>
      <c r="C199" s="7">
        <f t="shared" ca="1" si="17"/>
        <v>2.9481485213076475E-3</v>
      </c>
      <c r="D199" s="4">
        <f>VLOOKUP(A199,currency!I:J,2,1)</f>
        <v>1.1153999999999999</v>
      </c>
      <c r="E199" s="7">
        <f t="shared" si="19"/>
        <v>-2.1836358852933557E-2</v>
      </c>
      <c r="F199" s="8">
        <f t="shared" ca="1" si="18"/>
        <v>-1.8952587160688927E-2</v>
      </c>
      <c r="G199" s="7">
        <f>currency!Q198/currency!P199-1</f>
        <v>2.1660753928996135E-2</v>
      </c>
      <c r="H199" s="8">
        <f t="shared" ca="1" si="20"/>
        <v>2.4672761569970003E-2</v>
      </c>
    </row>
    <row r="200" spans="1:8" x14ac:dyDescent="0.35">
      <c r="A200" s="20">
        <v>42551</v>
      </c>
      <c r="B200" s="5">
        <f ca="1">INDEX(level!$B$6:$AH$312,MATCH(foreign!$A200,level!$A$6:$A$312,0),MATCH(foreign!B$1,level!$B$5:$AH$5,0))</f>
        <v>177.8201</v>
      </c>
      <c r="C200" s="7">
        <f t="shared" ca="1" si="17"/>
        <v>-7.5962210321172119E-3</v>
      </c>
      <c r="D200" s="4">
        <f>VLOOKUP(A200,currency!I:J,2,1)</f>
        <v>1.1102000000000001</v>
      </c>
      <c r="E200" s="7">
        <f t="shared" si="19"/>
        <v>-4.6620046620045041E-3</v>
      </c>
      <c r="F200" s="8">
        <f t="shared" ca="1" si="18"/>
        <v>-1.2222812076256417E-2</v>
      </c>
      <c r="G200" s="7">
        <f>currency!Q199/currency!P200-1</f>
        <v>4.0221655935206435E-3</v>
      </c>
      <c r="H200" s="8">
        <f t="shared" ca="1" si="20"/>
        <v>-3.6046086974726999E-3</v>
      </c>
    </row>
    <row r="201" spans="1:8" x14ac:dyDescent="0.35">
      <c r="A201" s="20">
        <v>42580</v>
      </c>
      <c r="B201" s="5">
        <f ca="1">INDEX(level!$B$6:$AH$312,MATCH(foreign!$A201,level!$A$6:$A$312,0),MATCH(foreign!B$1,level!$B$5:$AH$5,0))</f>
        <v>177.6001</v>
      </c>
      <c r="C201" s="7">
        <f t="shared" ca="1" si="17"/>
        <v>-1.2372054677732836E-3</v>
      </c>
      <c r="D201" s="4">
        <f>VLOOKUP(A201,currency!I:J,2,1)</f>
        <v>1.1113</v>
      </c>
      <c r="E201" s="7">
        <f t="shared" si="19"/>
        <v>9.9081246622212404E-4</v>
      </c>
      <c r="F201" s="8">
        <f t="shared" ca="1" si="18"/>
        <v>-2.476188401518975E-4</v>
      </c>
      <c r="G201" s="7">
        <f>currency!Q200/currency!P201-1</f>
        <v>-1.6627442240875201E-3</v>
      </c>
      <c r="H201" s="8">
        <f t="shared" ca="1" si="20"/>
        <v>-2.8978925356152319E-3</v>
      </c>
    </row>
    <row r="202" spans="1:8" x14ac:dyDescent="0.35">
      <c r="A202" s="20">
        <v>42613</v>
      </c>
      <c r="B202" s="5">
        <f ca="1">INDEX(level!$B$6:$AH$312,MATCH(foreign!$A202,level!$A$6:$A$312,0),MATCH(foreign!B$1,level!$B$5:$AH$5,0))</f>
        <v>177.3871</v>
      </c>
      <c r="C202" s="7">
        <f t="shared" ca="1" si="17"/>
        <v>-1.1993236490294157E-3</v>
      </c>
      <c r="D202" s="4">
        <f>VLOOKUP(A202,currency!I:J,2,1)</f>
        <v>1.1132</v>
      </c>
      <c r="E202" s="7">
        <f t="shared" si="19"/>
        <v>1.7097093494105042E-3</v>
      </c>
      <c r="F202" s="8">
        <f t="shared" ca="1" si="18"/>
        <v>5.0833520552528988E-4</v>
      </c>
      <c r="G202" s="7">
        <f>currency!Q201/currency!P202-1</f>
        <v>-2.4150448243561717E-3</v>
      </c>
      <c r="H202" s="8">
        <f t="shared" ca="1" si="20"/>
        <v>-3.6114720530142641E-3</v>
      </c>
    </row>
    <row r="203" spans="1:8" x14ac:dyDescent="0.35">
      <c r="A203" s="20">
        <v>42643</v>
      </c>
      <c r="B203" s="5">
        <f ca="1">INDEX(level!$B$6:$AH$312,MATCH(foreign!$A203,level!$A$6:$A$312,0),MATCH(foreign!B$1,level!$B$5:$AH$5,0))</f>
        <v>177.13059999999999</v>
      </c>
      <c r="C203" s="7">
        <f t="shared" ca="1" si="17"/>
        <v>-1.4459901537373643E-3</v>
      </c>
      <c r="D203" s="4">
        <f>VLOOKUP(A203,currency!I:J,2,1)</f>
        <v>1.1161000000000001</v>
      </c>
      <c r="E203" s="7">
        <f t="shared" si="19"/>
        <v>2.6051024074740248E-3</v>
      </c>
      <c r="F203" s="8">
        <f t="shared" ca="1" si="18"/>
        <v>1.15534530130601E-3</v>
      </c>
      <c r="G203" s="7">
        <f>currency!Q202/currency!P203-1</f>
        <v>-3.3315259739895575E-3</v>
      </c>
      <c r="H203" s="8">
        <f t="shared" ca="1" si="20"/>
        <v>-4.7726987739715732E-3</v>
      </c>
    </row>
    <row r="204" spans="1:8" x14ac:dyDescent="0.35">
      <c r="A204" s="20">
        <v>42674</v>
      </c>
      <c r="B204" s="5">
        <f ca="1">INDEX(level!$B$6:$AH$312,MATCH(foreign!$A204,level!$A$6:$A$312,0),MATCH(foreign!B$1,level!$B$5:$AH$5,0))</f>
        <v>176.0421</v>
      </c>
      <c r="C204" s="7">
        <f t="shared" ca="1" si="17"/>
        <v>-6.1451832715521126E-3</v>
      </c>
      <c r="D204" s="4">
        <f>VLOOKUP(A204,currency!I:J,2,1)</f>
        <v>1.0946</v>
      </c>
      <c r="E204" s="7">
        <f t="shared" si="19"/>
        <v>-1.9263506854224621E-2</v>
      </c>
      <c r="F204" s="8">
        <f t="shared" ca="1" si="18"/>
        <v>-2.5290312345704669E-2</v>
      </c>
      <c r="G204" s="7">
        <f>currency!Q203/currency!P204-1</f>
        <v>1.8878841525804324E-2</v>
      </c>
      <c r="H204" s="8">
        <f t="shared" ca="1" si="20"/>
        <v>1.2617644313121623E-2</v>
      </c>
    </row>
    <row r="205" spans="1:8" x14ac:dyDescent="0.35">
      <c r="A205" s="20">
        <v>42704</v>
      </c>
      <c r="B205" s="5">
        <f ca="1">INDEX(level!$B$6:$AH$312,MATCH(foreign!$A205,level!$A$6:$A$312,0),MATCH(foreign!B$1,level!$B$5:$AH$5,0))</f>
        <v>177.19200000000001</v>
      </c>
      <c r="C205" s="7">
        <f t="shared" ca="1" si="17"/>
        <v>6.5319602526896503E-3</v>
      </c>
      <c r="D205" s="4">
        <f>VLOOKUP(A205,currency!I:J,2,1)</f>
        <v>1.0634999999999999</v>
      </c>
      <c r="E205" s="7">
        <f t="shared" si="19"/>
        <v>-2.8412205371825427E-2</v>
      </c>
      <c r="F205" s="8">
        <f t="shared" ca="1" si="18"/>
        <v>-2.2065832515315797E-2</v>
      </c>
      <c r="G205" s="7">
        <f>currency!Q204/currency!P205-1</f>
        <v>2.8469588240334298E-2</v>
      </c>
      <c r="H205" s="8">
        <f t="shared" ca="1" si="20"/>
        <v>3.5187510711820247E-2</v>
      </c>
    </row>
    <row r="206" spans="1:8" x14ac:dyDescent="0.35">
      <c r="A206" s="20">
        <v>42734</v>
      </c>
      <c r="B206" s="5">
        <f ca="1">INDEX(level!$B$6:$AH$312,MATCH(foreign!$A206,level!$A$6:$A$312,0),MATCH(foreign!B$1,level!$B$5:$AH$5,0))</f>
        <v>177.57</v>
      </c>
      <c r="C206" s="7">
        <f t="shared" ca="1" si="17"/>
        <v>2.1332791548149821E-3</v>
      </c>
      <c r="D206" s="4">
        <f>VLOOKUP(A206,currency!I:J,2,1)</f>
        <v>1.0541</v>
      </c>
      <c r="E206" s="7">
        <f t="shared" si="19"/>
        <v>-8.8387400094027679E-3</v>
      </c>
      <c r="F206" s="8">
        <f t="shared" ca="1" si="18"/>
        <v>-6.7243163544046247E-3</v>
      </c>
      <c r="G206" s="7">
        <f>currency!Q205/currency!P206-1</f>
        <v>8.1310574497783783E-3</v>
      </c>
      <c r="H206" s="8">
        <f t="shared" ca="1" si="20"/>
        <v>1.0281682419957638E-2</v>
      </c>
    </row>
    <row r="207" spans="1:8" x14ac:dyDescent="0.35">
      <c r="A207" s="20">
        <v>42766</v>
      </c>
      <c r="B207" s="5">
        <f ca="1">INDEX(level!$B$6:$AH$312,MATCH(foreign!$A207,level!$A$6:$A$312,0),MATCH(foreign!B$1,level!$B$5:$AH$5,0))</f>
        <v>177.31270000000001</v>
      </c>
      <c r="C207" s="7">
        <f t="shared" ca="1" si="17"/>
        <v>-1.4490060257925652E-3</v>
      </c>
      <c r="D207" s="4">
        <f>VLOOKUP(A207,currency!I:J,2,1)</f>
        <v>1.0754999999999999</v>
      </c>
      <c r="E207" s="7">
        <f t="shared" si="19"/>
        <v>2.030167915757497E-2</v>
      </c>
      <c r="F207" s="8">
        <f t="shared" ca="1" si="18"/>
        <v>1.8823255876349476E-2</v>
      </c>
      <c r="G207" s="7">
        <f>currency!Q206/currency!P207-1</f>
        <v>-2.0784838344426237E-2</v>
      </c>
      <c r="H207" s="8">
        <f t="shared" ca="1" si="20"/>
        <v>-2.2203727014212582E-2</v>
      </c>
    </row>
    <row r="208" spans="1:8" x14ac:dyDescent="0.35">
      <c r="A208" s="20">
        <v>42794</v>
      </c>
      <c r="B208" s="5">
        <f ca="1">INDEX(level!$B$6:$AH$312,MATCH(foreign!$A208,level!$A$6:$A$312,0),MATCH(foreign!B$1,level!$B$5:$AH$5,0))</f>
        <v>177.6788</v>
      </c>
      <c r="C208" s="7">
        <f t="shared" ca="1" si="17"/>
        <v>2.0647139206610987E-3</v>
      </c>
      <c r="D208" s="4">
        <f>VLOOKUP(A208,currency!I:J,2,1)</f>
        <v>1.0597000000000001</v>
      </c>
      <c r="E208" s="7">
        <f t="shared" si="19"/>
        <v>-1.4690841469083948E-2</v>
      </c>
      <c r="F208" s="8">
        <f t="shared" ca="1" si="18"/>
        <v>-1.2656459933310327E-2</v>
      </c>
      <c r="G208" s="7">
        <f>currency!Q207/currency!P208-1</f>
        <v>1.3944053087216579E-2</v>
      </c>
      <c r="H208" s="8">
        <f t="shared" ca="1" si="20"/>
        <v>1.6037557488397303E-2</v>
      </c>
    </row>
    <row r="209" spans="1:8" x14ac:dyDescent="0.35">
      <c r="A209" s="20">
        <v>42825</v>
      </c>
      <c r="B209" s="5">
        <f ca="1">INDEX(level!$B$6:$AH$312,MATCH(foreign!$A209,level!$A$6:$A$312,0),MATCH(foreign!B$1,level!$B$5:$AH$5,0))</f>
        <v>177.45179999999999</v>
      </c>
      <c r="C209" s="7">
        <f t="shared" ca="1" si="17"/>
        <v>-1.2775862961703632E-3</v>
      </c>
      <c r="D209" s="4">
        <f>VLOOKUP(A209,currency!I:J,2,1)</f>
        <v>1.0690999999999999</v>
      </c>
      <c r="E209" s="7">
        <f t="shared" si="19"/>
        <v>8.8704350287815981E-3</v>
      </c>
      <c r="F209" s="8">
        <f t="shared" ca="1" si="18"/>
        <v>7.5815159863774628E-3</v>
      </c>
      <c r="G209" s="7">
        <f>currency!Q208/currency!P209-1</f>
        <v>-9.7404968461991537E-3</v>
      </c>
      <c r="H209" s="8">
        <f t="shared" ca="1" si="20"/>
        <v>-1.1005638817080943E-2</v>
      </c>
    </row>
    <row r="210" spans="1:8" x14ac:dyDescent="0.35">
      <c r="A210" s="20">
        <v>42853</v>
      </c>
      <c r="B210" s="5">
        <f ca="1">INDEX(level!$B$6:$AH$312,MATCH(foreign!$A210,level!$A$6:$A$312,0),MATCH(foreign!B$1,level!$B$5:$AH$5,0))</f>
        <v>177.8263</v>
      </c>
      <c r="C210" s="7">
        <f t="shared" ca="1" si="17"/>
        <v>2.1104322413185717E-3</v>
      </c>
      <c r="D210" s="4">
        <f>VLOOKUP(A210,currency!I:J,2,1)</f>
        <v>1.093</v>
      </c>
      <c r="E210" s="7">
        <f t="shared" si="19"/>
        <v>2.2355252081189825E-2</v>
      </c>
      <c r="F210" s="8">
        <f t="shared" ca="1" si="18"/>
        <v>2.4512863567263343E-2</v>
      </c>
      <c r="G210" s="7">
        <f>currency!Q209/currency!P210-1</f>
        <v>-2.2926062525285618E-2</v>
      </c>
      <c r="H210" s="8">
        <f t="shared" ca="1" si="20"/>
        <v>-2.086401418548689E-2</v>
      </c>
    </row>
    <row r="211" spans="1:8" x14ac:dyDescent="0.35">
      <c r="A211" s="20">
        <v>42886</v>
      </c>
      <c r="B211" s="5">
        <f ca="1">INDEX(level!$B$6:$AH$312,MATCH(foreign!$A211,level!$A$6:$A$312,0),MATCH(foreign!B$1,level!$B$5:$AH$5,0))</f>
        <v>177.20259999999999</v>
      </c>
      <c r="C211" s="7">
        <f t="shared" ca="1" si="17"/>
        <v>-3.5073552112371287E-3</v>
      </c>
      <c r="D211" s="4">
        <f>VLOOKUP(A211,currency!I:J,2,1)</f>
        <v>1.1221000000000001</v>
      </c>
      <c r="E211" s="7">
        <f t="shared" si="19"/>
        <v>2.6623970722781554E-2</v>
      </c>
      <c r="F211" s="8">
        <f t="shared" ca="1" si="18"/>
        <v>2.302323578908605E-2</v>
      </c>
      <c r="G211" s="7">
        <f>currency!Q210/currency!P211-1</f>
        <v>-2.7039225170022996E-2</v>
      </c>
      <c r="H211" s="8">
        <f t="shared" ca="1" si="20"/>
        <v>-3.0451744213952248E-2</v>
      </c>
    </row>
    <row r="212" spans="1:8" x14ac:dyDescent="0.35">
      <c r="A212" s="20">
        <v>42916</v>
      </c>
      <c r="B212" s="5">
        <f ca="1">INDEX(level!$B$6:$AH$312,MATCH(foreign!$A212,level!$A$6:$A$312,0),MATCH(foreign!B$1,level!$B$5:$AH$5,0))</f>
        <v>176.7526</v>
      </c>
      <c r="C212" s="7">
        <f t="shared" ca="1" si="17"/>
        <v>-2.5394661252148287E-3</v>
      </c>
      <c r="D212" s="4">
        <f>VLOOKUP(A212,currency!I:J,2,1)</f>
        <v>1.1412</v>
      </c>
      <c r="E212" s="7">
        <f t="shared" si="19"/>
        <v>1.7021655823901582E-2</v>
      </c>
      <c r="F212" s="8">
        <f t="shared" ca="1" si="18"/>
        <v>1.443896378032683E-2</v>
      </c>
      <c r="G212" s="7">
        <f>currency!Q211/currency!P212-1</f>
        <v>-1.787098899988826E-2</v>
      </c>
      <c r="H212" s="8">
        <f t="shared" ca="1" si="20"/>
        <v>-2.0365072353913827E-2</v>
      </c>
    </row>
    <row r="213" spans="1:8" x14ac:dyDescent="0.35">
      <c r="A213" s="20">
        <v>42947</v>
      </c>
      <c r="B213" s="5">
        <f ca="1">INDEX(level!$B$6:$AH$312,MATCH(foreign!$A213,level!$A$6:$A$312,0),MATCH(foreign!B$1,level!$B$5:$AH$5,0))</f>
        <v>176.54310000000001</v>
      </c>
      <c r="C213" s="7">
        <f t="shared" ca="1" si="17"/>
        <v>-1.185272522158054E-3</v>
      </c>
      <c r="D213" s="4">
        <f>VLOOKUP(A213,currency!I:J,2,1)</f>
        <v>1.1727000000000001</v>
      </c>
      <c r="E213" s="7">
        <f t="shared" si="19"/>
        <v>2.7602523659306044E-2</v>
      </c>
      <c r="F213" s="8">
        <f t="shared" ca="1" si="18"/>
        <v>2.6384534624312339E-2</v>
      </c>
      <c r="G213" s="7">
        <f>currency!Q212/currency!P213-1</f>
        <v>-2.8112136150651224E-2</v>
      </c>
      <c r="H213" s="8">
        <f t="shared" ca="1" si="20"/>
        <v>-2.92640881302908E-2</v>
      </c>
    </row>
    <row r="214" spans="1:8" x14ac:dyDescent="0.35">
      <c r="A214" s="20">
        <v>42978</v>
      </c>
      <c r="B214" s="5">
        <f ca="1">INDEX(level!$B$6:$AH$312,MATCH(foreign!$A214,level!$A$6:$A$312,0),MATCH(foreign!B$1,level!$B$5:$AH$5,0))</f>
        <v>176.13480000000001</v>
      </c>
      <c r="C214" s="7">
        <f t="shared" ca="1" si="17"/>
        <v>-2.3127496911519163E-3</v>
      </c>
      <c r="D214" s="4">
        <f>VLOOKUP(A214,currency!I:J,2,1)</f>
        <v>1.1825000000000001</v>
      </c>
      <c r="E214" s="7">
        <f t="shared" si="19"/>
        <v>8.356783491088926E-3</v>
      </c>
      <c r="F214" s="8">
        <f t="shared" ca="1" si="18"/>
        <v>6.0247066514989012E-3</v>
      </c>
      <c r="G214" s="7">
        <f>currency!Q213/currency!P214-1</f>
        <v>-9.6091184376501104E-3</v>
      </c>
      <c r="H214" s="8">
        <f t="shared" ca="1" si="20"/>
        <v>-1.1899644643103113E-2</v>
      </c>
    </row>
    <row r="215" spans="1:8" x14ac:dyDescent="0.35">
      <c r="A215" s="20">
        <v>43007</v>
      </c>
      <c r="B215" s="5">
        <f ca="1">INDEX(level!$B$6:$AH$312,MATCH(foreign!$A215,level!$A$6:$A$312,0),MATCH(foreign!B$1,level!$B$5:$AH$5,0))</f>
        <v>176.70760000000001</v>
      </c>
      <c r="C215" s="7">
        <f t="shared" ca="1" si="17"/>
        <v>3.2520546763048497E-3</v>
      </c>
      <c r="D215" s="4">
        <f>VLOOKUP(A215,currency!I:J,2,1)</f>
        <v>1.1806000000000001</v>
      </c>
      <c r="E215" s="7">
        <f t="shared" si="19"/>
        <v>-1.6067653276955474E-3</v>
      </c>
      <c r="F215" s="8">
        <f t="shared" ca="1" si="18"/>
        <v>1.6400640599116834E-3</v>
      </c>
      <c r="G215" s="7">
        <f>currency!Q214/currency!P215-1</f>
        <v>2.7198972505049213E-4</v>
      </c>
      <c r="H215" s="8">
        <f t="shared" ca="1" si="20"/>
        <v>3.5249289268126649E-3</v>
      </c>
    </row>
    <row r="216" spans="1:8" x14ac:dyDescent="0.35">
      <c r="A216" s="20">
        <v>43039</v>
      </c>
      <c r="B216" s="5">
        <f ca="1">INDEX(level!$B$6:$AH$312,MATCH(foreign!$A216,level!$A$6:$A$312,0),MATCH(foreign!B$1,level!$B$5:$AH$5,0))</f>
        <v>176.92410000000001</v>
      </c>
      <c r="C216" s="7">
        <f t="shared" ca="1" si="17"/>
        <v>1.2251878244058378E-3</v>
      </c>
      <c r="D216" s="4">
        <f>VLOOKUP(A216,currency!I:J,2,1)</f>
        <v>1.1637999999999999</v>
      </c>
      <c r="E216" s="7">
        <f t="shared" si="19"/>
        <v>-1.4230052515670111E-2</v>
      </c>
      <c r="F216" s="8">
        <f t="shared" ca="1" si="18"/>
        <v>-1.3022299178347074E-2</v>
      </c>
      <c r="G216" s="7">
        <f>currency!Q215/currency!P216-1</f>
        <v>1.3078368415739616E-2</v>
      </c>
      <c r="H216" s="8">
        <f t="shared" ca="1" si="20"/>
        <v>1.4319579697891438E-2</v>
      </c>
    </row>
    <row r="217" spans="1:8" x14ac:dyDescent="0.35">
      <c r="A217" s="20">
        <v>43069</v>
      </c>
      <c r="B217" s="5">
        <f ca="1">INDEX(level!$B$6:$AH$312,MATCH(foreign!$A217,level!$A$6:$A$312,0),MATCH(foreign!B$1,level!$B$5:$AH$5,0))</f>
        <v>176.63480000000001</v>
      </c>
      <c r="C217" s="7">
        <f t="shared" ca="1" si="17"/>
        <v>-1.6351644575272051E-3</v>
      </c>
      <c r="D217" s="4">
        <f>VLOOKUP(A217,currency!I:J,2,1)</f>
        <v>1.1849000000000001</v>
      </c>
      <c r="E217" s="7">
        <f t="shared" si="19"/>
        <v>1.8130262931775221E-2</v>
      </c>
      <c r="F217" s="8">
        <f t="shared" ca="1" si="18"/>
        <v>1.6465452512696377E-2</v>
      </c>
      <c r="G217" s="7">
        <f>currency!Q216/currency!P217-1</f>
        <v>-1.9124480434903002E-2</v>
      </c>
      <c r="H217" s="8">
        <f t="shared" ca="1" si="20"/>
        <v>-2.0728373221754359E-2</v>
      </c>
    </row>
    <row r="218" spans="1:8" x14ac:dyDescent="0.35">
      <c r="A218" s="20">
        <v>43098</v>
      </c>
      <c r="B218" s="5">
        <f ca="1">INDEX(level!$B$6:$AH$312,MATCH(foreign!$A218,level!$A$6:$A$312,0),MATCH(foreign!B$1,level!$B$5:$AH$5,0))</f>
        <v>176.3954</v>
      </c>
      <c r="C218" s="7">
        <f t="shared" ca="1" si="17"/>
        <v>-1.3553388120575161E-3</v>
      </c>
      <c r="D218" s="4">
        <f>VLOOKUP(A218,currency!I:J,2,1)</f>
        <v>1.1993</v>
      </c>
      <c r="E218" s="7">
        <f t="shared" si="19"/>
        <v>1.2152924297408996E-2</v>
      </c>
      <c r="F218" s="8">
        <f t="shared" ca="1" si="18"/>
        <v>1.0781114155371307E-2</v>
      </c>
      <c r="G218" s="7">
        <f>currency!Q217/currency!P218-1</f>
        <v>-1.3371851244103561E-2</v>
      </c>
      <c r="H218" s="8">
        <f t="shared" ca="1" si="20"/>
        <v>-1.4709066667180859E-2</v>
      </c>
    </row>
    <row r="219" spans="1:8" x14ac:dyDescent="0.35">
      <c r="A219" s="20">
        <v>43131</v>
      </c>
      <c r="B219" s="5">
        <f ca="1">INDEX(level!$B$6:$AH$312,MATCH(foreign!$A219,level!$A$6:$A$312,0),MATCH(foreign!B$1,level!$B$5:$AH$5,0))</f>
        <v>176.54920000000001</v>
      </c>
      <c r="C219" s="7">
        <f t="shared" ca="1" si="17"/>
        <v>8.7190482291488181E-4</v>
      </c>
      <c r="D219" s="4">
        <f>VLOOKUP(A219,currency!I:J,2,1)</f>
        <v>1.2457</v>
      </c>
      <c r="E219" s="7">
        <f t="shared" si="19"/>
        <v>3.8689235387309173E-2</v>
      </c>
      <c r="F219" s="8">
        <f t="shared" ca="1" si="18"/>
        <v>3.9594873541153097E-2</v>
      </c>
      <c r="G219" s="7">
        <f>currency!Q218/currency!P219-1</f>
        <v>-3.8739506828852743E-2</v>
      </c>
      <c r="H219" s="8">
        <f t="shared" ca="1" si="20"/>
        <v>-3.7901379168779337E-2</v>
      </c>
    </row>
    <row r="220" spans="1:8" x14ac:dyDescent="0.35">
      <c r="A220" s="20">
        <v>43159</v>
      </c>
      <c r="B220" s="5">
        <f ca="1">INDEX(level!$B$6:$AH$312,MATCH(foreign!$A220,level!$A$6:$A$312,0),MATCH(foreign!B$1,level!$B$5:$AH$5,0))</f>
        <v>176.22190000000001</v>
      </c>
      <c r="C220" s="7">
        <f t="shared" ca="1" si="17"/>
        <v>-1.8538741608571385E-3</v>
      </c>
      <c r="D220" s="4">
        <f>VLOOKUP(A220,currency!I:J,2,1)</f>
        <v>1.2214</v>
      </c>
      <c r="E220" s="7">
        <f t="shared" si="19"/>
        <v>-1.9507104439271061E-2</v>
      </c>
      <c r="F220" s="8">
        <f t="shared" ca="1" si="18"/>
        <v>-2.1324814883255105E-2</v>
      </c>
      <c r="G220" s="7">
        <f>currency!Q219/currency!P220-1</f>
        <v>1.8257002075101836E-2</v>
      </c>
      <c r="H220" s="8">
        <f t="shared" ca="1" si="20"/>
        <v>1.6369281729842866E-2</v>
      </c>
    </row>
    <row r="221" spans="1:8" x14ac:dyDescent="0.35">
      <c r="A221" s="20">
        <v>43189</v>
      </c>
      <c r="B221" s="5">
        <f ca="1">INDEX(level!$B$6:$AH$312,MATCH(foreign!$A221,level!$A$6:$A$312,0),MATCH(foreign!B$1,level!$B$5:$AH$5,0))</f>
        <v>176.3365</v>
      </c>
      <c r="C221" s="7">
        <f t="shared" ca="1" si="17"/>
        <v>6.5031644761526231E-4</v>
      </c>
      <c r="D221" s="4">
        <f>VLOOKUP(A221,currency!I:J,2,1)</f>
        <v>1.2321</v>
      </c>
      <c r="E221" s="7">
        <f t="shared" si="19"/>
        <v>8.760438840674567E-3</v>
      </c>
      <c r="F221" s="8">
        <f t="shared" ca="1" si="18"/>
        <v>9.4164523457562765E-3</v>
      </c>
      <c r="G221" s="7">
        <f>currency!Q220/currency!P221-1</f>
        <v>-1.031075544609239E-2</v>
      </c>
      <c r="H221" s="8">
        <f t="shared" ca="1" si="20"/>
        <v>-9.6671442523310613E-3</v>
      </c>
    </row>
    <row r="222" spans="1:8" x14ac:dyDescent="0.35">
      <c r="A222" s="20">
        <v>43220</v>
      </c>
      <c r="B222" s="5">
        <f ca="1">INDEX(level!$B$6:$AH$312,MATCH(foreign!$A222,level!$A$6:$A$312,0),MATCH(foreign!B$1,level!$B$5:$AH$5,0))</f>
        <v>176.08279999999999</v>
      </c>
      <c r="C222" s="7">
        <f t="shared" ca="1" si="17"/>
        <v>-1.4387265257052029E-3</v>
      </c>
      <c r="D222" s="4">
        <f>VLOOKUP(A222,currency!I:J,2,1)</f>
        <v>1.2079</v>
      </c>
      <c r="E222" s="7">
        <f t="shared" si="19"/>
        <v>-1.9641262884506072E-2</v>
      </c>
      <c r="F222" s="8">
        <f t="shared" ca="1" si="18"/>
        <v>-2.1051731004301022E-2</v>
      </c>
      <c r="G222" s="7">
        <f>currency!Q221/currency!P222-1</f>
        <v>1.8190004718927177E-2</v>
      </c>
      <c r="H222" s="8">
        <f t="shared" ca="1" si="20"/>
        <v>1.6725107750930057E-2</v>
      </c>
    </row>
    <row r="223" spans="1:8" x14ac:dyDescent="0.35">
      <c r="A223" s="20">
        <v>43251</v>
      </c>
      <c r="B223" s="5">
        <f ca="1">INDEX(level!$B$6:$AH$312,MATCH(foreign!$A223,level!$A$6:$A$312,0),MATCH(foreign!B$1,level!$B$5:$AH$5,0))</f>
        <v>175.8801</v>
      </c>
      <c r="C223" s="7">
        <f t="shared" ca="1" si="17"/>
        <v>-1.1511629756000286E-3</v>
      </c>
      <c r="D223" s="4">
        <f>VLOOKUP(A223,currency!I:J,2,1)</f>
        <v>1.1698999999999999</v>
      </c>
      <c r="E223" s="7">
        <f t="shared" si="19"/>
        <v>-3.1459557910423097E-2</v>
      </c>
      <c r="F223" s="8">
        <f t="shared" ca="1" si="18"/>
        <v>-3.2574505807727916E-2</v>
      </c>
      <c r="G223" s="7">
        <f>currency!Q222/currency!P223-1</f>
        <v>3.0641401483884056E-2</v>
      </c>
      <c r="H223" s="8">
        <f t="shared" ca="1" si="20"/>
        <v>2.9454965261375365E-2</v>
      </c>
    </row>
    <row r="224" spans="1:8" x14ac:dyDescent="0.35">
      <c r="A224" s="20">
        <v>43280</v>
      </c>
      <c r="B224" s="5">
        <f ca="1">INDEX(level!$B$6:$AH$312,MATCH(foreign!$A224,level!$A$6:$A$312,0),MATCH(foreign!B$1,level!$B$5:$AH$5,0))</f>
        <v>175.79519999999999</v>
      </c>
      <c r="C224" s="7">
        <f t="shared" ca="1" si="17"/>
        <v>-4.8271521337550638E-4</v>
      </c>
      <c r="D224" s="4">
        <f>VLOOKUP(A224,currency!I:J,2,1)</f>
        <v>1.1657999999999999</v>
      </c>
      <c r="E224" s="7">
        <f t="shared" si="19"/>
        <v>-3.5045730404308362E-3</v>
      </c>
      <c r="F224" s="8">
        <f t="shared" ca="1" si="18"/>
        <v>-3.9855965430833917E-3</v>
      </c>
      <c r="G224" s="7">
        <f>currency!Q223/currency!P224-1</f>
        <v>1.6959201994188877E-3</v>
      </c>
      <c r="H224" s="8">
        <f t="shared" ca="1" si="20"/>
        <v>1.2123863395625545E-3</v>
      </c>
    </row>
    <row r="225" spans="1:8" x14ac:dyDescent="0.35">
      <c r="A225" s="20">
        <v>43312</v>
      </c>
      <c r="B225" s="5">
        <f ca="1">INDEX(level!$B$6:$AH$312,MATCH(foreign!$A225,level!$A$6:$A$312,0),MATCH(foreign!B$1,level!$B$5:$AH$5,0))</f>
        <v>175.68369999999999</v>
      </c>
      <c r="C225" s="7">
        <f t="shared" ca="1" si="17"/>
        <v>-6.3426077617589893E-4</v>
      </c>
      <c r="D225" s="4">
        <f>VLOOKUP(A225,currency!I:J,2,1)</f>
        <v>1.1736</v>
      </c>
      <c r="E225" s="7">
        <f t="shared" si="19"/>
        <v>6.690684508491973E-3</v>
      </c>
      <c r="F225" s="8">
        <f t="shared" ca="1" si="18"/>
        <v>6.0521800935666725E-3</v>
      </c>
      <c r="G225" s="7">
        <f>currency!Q224/currency!P225-1</f>
        <v>-8.7040387221158921E-3</v>
      </c>
      <c r="H225" s="8">
        <f t="shared" ca="1" si="20"/>
        <v>-9.3327788679360424E-3</v>
      </c>
    </row>
    <row r="226" spans="1:8" x14ac:dyDescent="0.35">
      <c r="A226" s="20">
        <v>43343</v>
      </c>
      <c r="B226" s="5">
        <f ca="1">INDEX(level!$B$6:$AH$312,MATCH(foreign!$A226,level!$A$6:$A$312,0),MATCH(foreign!B$1,level!$B$5:$AH$5,0))</f>
        <v>175.3006</v>
      </c>
      <c r="C226" s="7">
        <f t="shared" ca="1" si="17"/>
        <v>-2.1806234727523854E-3</v>
      </c>
      <c r="D226" s="4">
        <f>VLOOKUP(A226,currency!I:J,2,1)</f>
        <v>1.1651</v>
      </c>
      <c r="E226" s="7">
        <f t="shared" si="19"/>
        <v>-7.2426721199726485E-3</v>
      </c>
      <c r="F226" s="8">
        <f t="shared" ca="1" si="18"/>
        <v>-9.4075020518947783E-3</v>
      </c>
      <c r="G226" s="7">
        <f>currency!Q225/currency!P226-1</f>
        <v>5.3682129470531414E-3</v>
      </c>
      <c r="H226" s="8">
        <f t="shared" ca="1" si="20"/>
        <v>3.1758834231416788E-3</v>
      </c>
    </row>
    <row r="227" spans="1:8" x14ac:dyDescent="0.35">
      <c r="A227" s="20">
        <v>43371</v>
      </c>
      <c r="B227" s="5">
        <f ca="1">INDEX(level!$B$6:$AH$312,MATCH(foreign!$A227,level!$A$6:$A$312,0),MATCH(foreign!B$1,level!$B$5:$AH$5,0))</f>
        <v>175.5309</v>
      </c>
      <c r="C227" s="7">
        <f t="shared" ca="1" si="17"/>
        <v>1.313743364255382E-3</v>
      </c>
      <c r="D227" s="4">
        <f>VLOOKUP(A227,currency!I:J,2,1)</f>
        <v>1.1576</v>
      </c>
      <c r="E227" s="7">
        <f t="shared" si="19"/>
        <v>-6.4372156896403965E-3</v>
      </c>
      <c r="F227" s="8">
        <f t="shared" ca="1" si="18"/>
        <v>-5.1319291747815576E-3</v>
      </c>
      <c r="G227" s="7">
        <f>currency!Q226/currency!P227-1</f>
        <v>4.5198396626675574E-3</v>
      </c>
      <c r="H227" s="8">
        <f t="shared" ca="1" si="20"/>
        <v>5.8395209362873679E-3</v>
      </c>
    </row>
    <row r="228" spans="1:8" x14ac:dyDescent="0.35">
      <c r="A228" s="20">
        <v>43404</v>
      </c>
      <c r="B228" s="5">
        <f ca="1">INDEX(level!$B$6:$AH$312,MATCH(foreign!$A228,level!$A$6:$A$312,0),MATCH(foreign!B$1,level!$B$5:$AH$5,0))</f>
        <v>175.6729</v>
      </c>
      <c r="C228" s="7">
        <f t="shared" ca="1" si="17"/>
        <v>8.0897437431248775E-4</v>
      </c>
      <c r="D228" s="4">
        <f>VLOOKUP(A228,currency!I:J,2,1)</f>
        <v>1.1317999999999999</v>
      </c>
      <c r="E228" s="7">
        <f t="shared" si="19"/>
        <v>-2.2287491361437484E-2</v>
      </c>
      <c r="F228" s="8">
        <f t="shared" ca="1" si="18"/>
        <v>-2.1496546996504162E-2</v>
      </c>
      <c r="G228" s="7">
        <f>currency!Q227/currency!P228-1</f>
        <v>2.0565771804361477E-2</v>
      </c>
      <c r="H228" s="8">
        <f t="shared" ca="1" si="20"/>
        <v>2.139138336105173E-2</v>
      </c>
    </row>
    <row r="229" spans="1:8" x14ac:dyDescent="0.35">
      <c r="A229" s="20">
        <v>43434</v>
      </c>
      <c r="B229" s="5">
        <f ca="1">INDEX(level!$B$6:$AH$312,MATCH(foreign!$A229,level!$A$6:$A$312,0),MATCH(foreign!B$1,level!$B$5:$AH$5,0))</f>
        <v>175.75720000000001</v>
      </c>
      <c r="C229" s="7">
        <f t="shared" ca="1" si="17"/>
        <v>4.7986912039377216E-4</v>
      </c>
      <c r="D229" s="4">
        <f>VLOOKUP(A229,currency!I:J,2,1)</f>
        <v>1.1358999999999999</v>
      </c>
      <c r="E229" s="7">
        <f t="shared" si="19"/>
        <v>3.6225481533840309E-3</v>
      </c>
      <c r="F229" s="8">
        <f t="shared" ca="1" si="18"/>
        <v>4.1041556227736642E-3</v>
      </c>
      <c r="G229" s="7">
        <f>currency!Q228/currency!P229-1</f>
        <v>-5.7557957576588326E-3</v>
      </c>
      <c r="H229" s="8">
        <f t="shared" ca="1" si="20"/>
        <v>-5.2786886659124121E-3</v>
      </c>
    </row>
    <row r="230" spans="1:8" x14ac:dyDescent="0.35">
      <c r="A230" s="20">
        <v>43465</v>
      </c>
      <c r="B230" s="5">
        <f ca="1">INDEX(level!$B$6:$AH$312,MATCH(foreign!$A230,level!$A$6:$A$312,0),MATCH(foreign!B$1,level!$B$5:$AH$5,0))</f>
        <v>175.84889999999999</v>
      </c>
      <c r="C230" s="7">
        <f t="shared" ca="1" si="17"/>
        <v>5.2174249475966938E-4</v>
      </c>
      <c r="D230" s="4">
        <f>VLOOKUP(A230,currency!I:J,2,1)</f>
        <v>1.145</v>
      </c>
      <c r="E230" s="7">
        <f t="shared" si="19"/>
        <v>8.0112685975879394E-3</v>
      </c>
      <c r="F230" s="8">
        <f t="shared" ca="1" si="18"/>
        <v>8.5371909116118694E-3</v>
      </c>
      <c r="G230" s="7">
        <f>currency!Q229/currency!P230-1</f>
        <v>-1.0133235876579771E-2</v>
      </c>
      <c r="H230" s="8">
        <f t="shared" ca="1" si="20"/>
        <v>-9.6167803215863046E-3</v>
      </c>
    </row>
    <row r="231" spans="1:8" x14ac:dyDescent="0.35">
      <c r="A231" s="20">
        <v>43496</v>
      </c>
      <c r="B231" s="5">
        <f ca="1">INDEX(level!$B$6:$AH$312,MATCH(foreign!$A231,level!$A$6:$A$312,0),MATCH(foreign!B$1,level!$B$5:$AH$5,0))</f>
        <v>176.42760000000001</v>
      </c>
      <c r="C231" s="7">
        <f t="shared" ca="1" si="17"/>
        <v>3.2908934886712871E-3</v>
      </c>
      <c r="D231" s="4">
        <f>VLOOKUP(A231,currency!I:J,2,1)</f>
        <v>1.1488</v>
      </c>
      <c r="E231" s="7">
        <f t="shared" si="19"/>
        <v>3.318777292576458E-3</v>
      </c>
      <c r="F231" s="8">
        <f t="shared" ca="1" si="18"/>
        <v>6.6205925238302932E-3</v>
      </c>
      <c r="G231" s="7">
        <f>currency!Q230/currency!P231-1</f>
        <v>-6.0974605472160492E-3</v>
      </c>
      <c r="H231" s="8">
        <f t="shared" ca="1" si="20"/>
        <v>-2.8266331517570187E-3</v>
      </c>
    </row>
    <row r="232" spans="1:8" x14ac:dyDescent="0.35">
      <c r="A232" s="20">
        <v>43524</v>
      </c>
      <c r="B232" s="5">
        <f ca="1">INDEX(level!$B$6:$AH$312,MATCH(foreign!$A232,level!$A$6:$A$312,0),MATCH(foreign!B$1,level!$B$5:$AH$5,0))</f>
        <v>176.72649999999999</v>
      </c>
      <c r="C232" s="7">
        <f t="shared" ca="1" si="17"/>
        <v>1.6941793687608175E-3</v>
      </c>
      <c r="D232" s="4">
        <f>VLOOKUP(A232,currency!I:J,2,1)</f>
        <v>1.1415999999999999</v>
      </c>
      <c r="E232" s="7">
        <f t="shared" si="19"/>
        <v>-6.2674094707522165E-3</v>
      </c>
      <c r="F232" s="8">
        <f t="shared" ca="1" si="18"/>
        <v>-4.5838482178123252E-3</v>
      </c>
      <c r="G232" s="7">
        <f>currency!Q231/currency!P232-1</f>
        <v>3.8414195277862717E-3</v>
      </c>
      <c r="H232" s="8">
        <f t="shared" ca="1" si="20"/>
        <v>5.542106950257919E-3</v>
      </c>
    </row>
    <row r="233" spans="1:8" x14ac:dyDescent="0.35">
      <c r="A233" s="20">
        <v>43553</v>
      </c>
      <c r="B233" s="5">
        <f ca="1">INDEX(level!$B$6:$AH$312,MATCH(foreign!$A233,level!$A$6:$A$312,0),MATCH(foreign!B$1,level!$B$5:$AH$5,0))</f>
        <v>177.1207</v>
      </c>
      <c r="C233" s="7">
        <f t="shared" ca="1" si="17"/>
        <v>2.2305653085417099E-3</v>
      </c>
      <c r="D233" s="4">
        <f>VLOOKUP(A233,currency!I:J,2,1)</f>
        <v>1.1234999999999999</v>
      </c>
      <c r="E233" s="7">
        <f t="shared" si="19"/>
        <v>-1.5854940434477882E-2</v>
      </c>
      <c r="F233" s="8">
        <f t="shared" ca="1" si="18"/>
        <v>-1.3659740606038362E-2</v>
      </c>
      <c r="G233" s="7">
        <f>currency!Q232/currency!P233-1</f>
        <v>1.3619733801373046E-2</v>
      </c>
      <c r="H233" s="8">
        <f t="shared" ca="1" si="20"/>
        <v>1.588067881564359E-2</v>
      </c>
    </row>
    <row r="234" spans="1:8" x14ac:dyDescent="0.35">
      <c r="A234" s="20">
        <v>43585</v>
      </c>
      <c r="B234" s="5">
        <f ca="1">INDEX(level!$B$6:$AH$312,MATCH(foreign!$A234,level!$A$6:$A$312,0),MATCH(foreign!B$1,level!$B$5:$AH$5,0))</f>
        <v>177.04390000000001</v>
      </c>
      <c r="C234" s="7">
        <f t="shared" ca="1" si="17"/>
        <v>-4.3360262239244829E-4</v>
      </c>
      <c r="D234" s="4">
        <f>VLOOKUP(A234,currency!I:J,2,1)</f>
        <v>1.1217999999999999</v>
      </c>
      <c r="E234" s="7">
        <f t="shared" si="19"/>
        <v>-1.5131286159323354E-3</v>
      </c>
      <c r="F234" s="8">
        <f t="shared" ca="1" si="18"/>
        <v>-1.9460751417889055E-3</v>
      </c>
      <c r="G234" s="7">
        <f>currency!Q233/currency!P234-1</f>
        <v>-9.9742314464712489E-4</v>
      </c>
      <c r="H234" s="8">
        <f t="shared" ca="1" si="20"/>
        <v>-1.4305932817484379E-3</v>
      </c>
    </row>
    <row r="235" spans="1:8" x14ac:dyDescent="0.35">
      <c r="A235" s="20">
        <v>43616</v>
      </c>
      <c r="B235" s="5">
        <f ca="1">INDEX(level!$B$6:$AH$312,MATCH(foreign!$A235,level!$A$6:$A$312,0),MATCH(foreign!B$1,level!$B$5:$AH$5,0))</f>
        <v>176.65639999999999</v>
      </c>
      <c r="C235" s="7">
        <f t="shared" ca="1" si="17"/>
        <v>-2.1887226840349161E-3</v>
      </c>
      <c r="D235" s="4">
        <f>VLOOKUP(A235,currency!I:J,2,1)</f>
        <v>1.1151</v>
      </c>
      <c r="E235" s="7">
        <f t="shared" si="19"/>
        <v>-5.9725441255125133E-3</v>
      </c>
      <c r="F235" s="8">
        <f t="shared" ca="1" si="18"/>
        <v>-8.1481945667385425E-3</v>
      </c>
      <c r="G235" s="7">
        <f>currency!Q234/currency!P235-1</f>
        <v>3.3927041042680628E-3</v>
      </c>
      <c r="H235" s="8">
        <f t="shared" ca="1" si="20"/>
        <v>1.1965557317998865E-3</v>
      </c>
    </row>
    <row r="236" spans="1:8" x14ac:dyDescent="0.35">
      <c r="A236" s="20">
        <v>43644</v>
      </c>
      <c r="B236" s="5">
        <f ca="1">INDEX(level!$B$6:$AH$312,MATCH(foreign!$A236,level!$A$6:$A$312,0),MATCH(foreign!B$1,level!$B$5:$AH$5,0))</f>
        <v>176.98990000000001</v>
      </c>
      <c r="C236" s="7">
        <f t="shared" ca="1" si="17"/>
        <v>1.8878455578175135E-3</v>
      </c>
      <c r="D236" s="4">
        <f>VLOOKUP(A236,currency!I:J,2,1)</f>
        <v>1.1379999999999999</v>
      </c>
      <c r="E236" s="7">
        <f t="shared" si="19"/>
        <v>2.0536274773562901E-2</v>
      </c>
      <c r="F236" s="8">
        <f t="shared" ca="1" si="18"/>
        <v>2.2462889646485795E-2</v>
      </c>
      <c r="G236" s="7">
        <f>currency!Q235/currency!P236-1</f>
        <v>-2.2452745570515908E-2</v>
      </c>
      <c r="H236" s="8">
        <f t="shared" ca="1" si="20"/>
        <v>-2.0607287328684554E-2</v>
      </c>
    </row>
    <row r="237" spans="1:8" x14ac:dyDescent="0.35">
      <c r="A237" s="20">
        <v>43677</v>
      </c>
      <c r="B237" s="5">
        <f ca="1">INDEX(level!$B$6:$AH$312,MATCH(foreign!$A237,level!$A$6:$A$312,0),MATCH(foreign!B$1,level!$B$5:$AH$5,0))</f>
        <v>176.96950000000001</v>
      </c>
      <c r="C237" s="7">
        <f t="shared" ca="1" si="17"/>
        <v>-1.1526081431767476E-4</v>
      </c>
      <c r="D237" s="4">
        <f>VLOOKUP(A237,currency!I:J,2,1)</f>
        <v>1.1151</v>
      </c>
      <c r="E237" s="7">
        <f t="shared" si="19"/>
        <v>-2.0123022847100103E-2</v>
      </c>
      <c r="F237" s="8">
        <f t="shared" ca="1" si="18"/>
        <v>-2.023596426541785E-2</v>
      </c>
      <c r="G237" s="7">
        <f>currency!Q236/currency!P237-1</f>
        <v>1.8088006128683887E-2</v>
      </c>
      <c r="H237" s="8">
        <f t="shared" ca="1" si="20"/>
        <v>1.7970660476050337E-2</v>
      </c>
    </row>
    <row r="238" spans="1:8" x14ac:dyDescent="0.35">
      <c r="A238" s="20">
        <v>43707</v>
      </c>
      <c r="B238" s="5">
        <f ca="1">INDEX(level!$B$6:$AH$312,MATCH(foreign!$A238,level!$A$6:$A$312,0),MATCH(foreign!B$1,level!$B$5:$AH$5,0))</f>
        <v>177.24449999999999</v>
      </c>
      <c r="C238" s="7">
        <f t="shared" ca="1" si="17"/>
        <v>1.5539400857209618E-3</v>
      </c>
      <c r="D238" s="4">
        <f>VLOOKUP(A238,currency!I:J,2,1)</f>
        <v>1.1035999999999999</v>
      </c>
      <c r="E238" s="7">
        <f t="shared" si="19"/>
        <v>-1.0312976414671438E-2</v>
      </c>
      <c r="F238" s="8">
        <f t="shared" ca="1" si="18"/>
        <v>-8.7750620764043274E-3</v>
      </c>
      <c r="G238" s="7">
        <f>currency!Q237/currency!P238-1</f>
        <v>7.9458762715314268E-3</v>
      </c>
      <c r="H238" s="8">
        <f t="shared" ca="1" si="20"/>
        <v>9.5121637729069786E-3</v>
      </c>
    </row>
    <row r="239" spans="1:8" x14ac:dyDescent="0.35">
      <c r="A239" s="20">
        <v>43738</v>
      </c>
      <c r="B239" s="5">
        <f ca="1">INDEX(level!$B$6:$AH$312,MATCH(foreign!$A239,level!$A$6:$A$312,0),MATCH(foreign!B$1,level!$B$5:$AH$5,0))</f>
        <v>177.46190000000001</v>
      </c>
      <c r="C239" s="7">
        <f t="shared" ca="1" si="17"/>
        <v>1.2265542795406592E-3</v>
      </c>
      <c r="D239" s="4">
        <f>VLOOKUP(A239,currency!I:J,2,1)</f>
        <v>1.0889</v>
      </c>
      <c r="E239" s="7">
        <f t="shared" si="19"/>
        <v>-1.3320043494019496E-2</v>
      </c>
      <c r="F239" s="8">
        <f t="shared" ca="1" si="18"/>
        <v>-1.2109826970830073E-2</v>
      </c>
      <c r="G239" s="7">
        <f>currency!Q238/currency!P239-1</f>
        <v>1.1333520622869075E-2</v>
      </c>
      <c r="H239" s="8">
        <f t="shared" ca="1" si="20"/>
        <v>1.2573976080632043E-2</v>
      </c>
    </row>
    <row r="240" spans="1:8" x14ac:dyDescent="0.35">
      <c r="A240" s="20">
        <v>43769</v>
      </c>
      <c r="B240" s="5">
        <f ca="1">INDEX(level!$B$6:$AH$312,MATCH(foreign!$A240,level!$A$6:$A$312,0),MATCH(foreign!B$1,level!$B$5:$AH$5,0))</f>
        <v>177.6662</v>
      </c>
      <c r="C240" s="7">
        <f t="shared" ca="1" si="17"/>
        <v>1.151233025229681E-3</v>
      </c>
      <c r="D240" s="4">
        <f>VLOOKUP(A240,currency!I:J,2,1)</f>
        <v>1.1153999999999999</v>
      </c>
      <c r="E240" s="7">
        <f t="shared" si="19"/>
        <v>2.4336486362384058E-2</v>
      </c>
      <c r="F240" s="8">
        <f t="shared" ca="1" si="18"/>
        <v>2.5515736354432272E-2</v>
      </c>
      <c r="G240" s="7">
        <f>currency!Q239/currency!P240-1</f>
        <v>-2.6030276641541117E-2</v>
      </c>
      <c r="H240" s="8">
        <f t="shared" ca="1" si="20"/>
        <v>-2.4909010530437037E-2</v>
      </c>
    </row>
    <row r="241" spans="1:8" x14ac:dyDescent="0.35">
      <c r="A241" s="20">
        <v>43798</v>
      </c>
      <c r="B241" s="5">
        <f ca="1">INDEX(level!$B$6:$AH$312,MATCH(foreign!$A241,level!$A$6:$A$312,0),MATCH(foreign!B$1,level!$B$5:$AH$5,0))</f>
        <v>177.8032</v>
      </c>
      <c r="C241" s="7">
        <f t="shared" ca="1" si="17"/>
        <v>7.7110896726551026E-4</v>
      </c>
      <c r="D241" s="4">
        <f>VLOOKUP(A241,currency!I:J,2,1)</f>
        <v>1.0982000000000001</v>
      </c>
      <c r="E241" s="7">
        <f t="shared" si="19"/>
        <v>-1.5420476958938445E-2</v>
      </c>
      <c r="F241" s="8">
        <f t="shared" ca="1" si="18"/>
        <v>-1.466125885973546E-2</v>
      </c>
      <c r="G241" s="7">
        <f>currency!Q240/currency!P241-1</f>
        <v>1.3789572613357004E-2</v>
      </c>
      <c r="H241" s="8">
        <f t="shared" ca="1" si="20"/>
        <v>1.457131484371943E-2</v>
      </c>
    </row>
    <row r="242" spans="1:8" x14ac:dyDescent="0.35">
      <c r="A242" s="20">
        <v>43830</v>
      </c>
      <c r="B242" s="5">
        <f ca="1">INDEX(level!$B$6:$AH$312,MATCH(foreign!$A242,level!$A$6:$A$312,0),MATCH(foreign!B$1,level!$B$5:$AH$5,0))</f>
        <v>178.0677</v>
      </c>
      <c r="C242" s="7">
        <f t="shared" ca="1" si="17"/>
        <v>1.4875997732324286E-3</v>
      </c>
      <c r="D242" s="4">
        <f>VLOOKUP(A242,currency!I:J,2,1)</f>
        <v>1.1234</v>
      </c>
      <c r="E242" s="7">
        <f t="shared" si="19"/>
        <v>2.2946639956292092E-2</v>
      </c>
      <c r="F242" s="8">
        <f t="shared" ca="1" si="18"/>
        <v>2.446837514592004E-2</v>
      </c>
      <c r="G242" s="7">
        <f>currency!Q241/currency!P242-1</f>
        <v>-2.4140298277335104E-2</v>
      </c>
      <c r="H242" s="8">
        <f t="shared" ca="1" si="20"/>
        <v>-2.2688609606345778E-2</v>
      </c>
    </row>
    <row r="243" spans="1:8" x14ac:dyDescent="0.35">
      <c r="A243" s="20">
        <v>43861</v>
      </c>
      <c r="B243" s="5">
        <f ca="1">INDEX(level!$B$6:$AH$312,MATCH(foreign!$A243,level!$A$6:$A$312,0),MATCH(foreign!B$1,level!$B$5:$AH$5,0))</f>
        <v>178.37459999999999</v>
      </c>
      <c r="C243" s="7">
        <f t="shared" ca="1" si="17"/>
        <v>1.7235017917340834E-3</v>
      </c>
      <c r="D243" s="4">
        <f>VLOOKUP(A243,currency!I:J,2,1)</f>
        <v>1.1052</v>
      </c>
      <c r="E243" s="7">
        <f t="shared" si="19"/>
        <v>-1.6200818942496031E-2</v>
      </c>
      <c r="F243" s="8">
        <f t="shared" ca="1" si="18"/>
        <v>-1.4505239291236927E-2</v>
      </c>
      <c r="G243" s="7">
        <f>currency!Q242/currency!P243-1</f>
        <v>1.4773227104879716E-2</v>
      </c>
      <c r="H243" s="8">
        <f t="shared" ca="1" si="20"/>
        <v>1.6522190579998819E-2</v>
      </c>
    </row>
    <row r="244" spans="1:8" x14ac:dyDescent="0.35">
      <c r="A244" s="20">
        <v>43889</v>
      </c>
      <c r="B244" s="5">
        <f ca="1">INDEX(level!$B$6:$AH$312,MATCH(foreign!$A244,level!$A$6:$A$312,0),MATCH(foreign!B$1,level!$B$5:$AH$5,0))</f>
        <v>177.90469999999999</v>
      </c>
      <c r="C244" s="7">
        <f t="shared" ca="1" si="17"/>
        <v>-2.6343436789766361E-3</v>
      </c>
      <c r="D244" s="4">
        <f>VLOOKUP(A244,currency!I:J,2,1)</f>
        <v>1.0976999999999999</v>
      </c>
      <c r="E244" s="7">
        <f t="shared" si="19"/>
        <v>-6.7861020629750302E-3</v>
      </c>
      <c r="F244" s="8">
        <f t="shared" ca="1" si="18"/>
        <v>-9.402568816877177E-3</v>
      </c>
      <c r="G244" s="7">
        <f>currency!Q243/currency!P244-1</f>
        <v>5.1089711304121987E-3</v>
      </c>
      <c r="H244" s="8">
        <f t="shared" ca="1" si="20"/>
        <v>2.4611686656321741E-3</v>
      </c>
    </row>
    <row r="245" spans="1:8" x14ac:dyDescent="0.35">
      <c r="A245" s="20">
        <v>43921</v>
      </c>
      <c r="B245" s="5">
        <f ca="1">INDEX(level!$B$6:$AH$312,MATCH(foreign!$A245,level!$A$6:$A$312,0),MATCH(foreign!B$1,level!$B$5:$AH$5,0))</f>
        <v>175.24600000000001</v>
      </c>
      <c r="C245" s="7">
        <f t="shared" ca="1" si="17"/>
        <v>-1.4944518048145894E-2</v>
      </c>
      <c r="D245" s="4">
        <f>VLOOKUP(A245,currency!I:J,2,1)</f>
        <v>1.0955999999999999</v>
      </c>
      <c r="E245" s="7">
        <f t="shared" si="19"/>
        <v>-1.9130910084722563E-3</v>
      </c>
      <c r="F245" s="8">
        <f t="shared" ca="1" si="18"/>
        <v>-1.6829018833514287E-2</v>
      </c>
      <c r="G245" s="7">
        <f>currency!Q244/currency!P245-1</f>
        <v>1.8816803498933332E-4</v>
      </c>
      <c r="H245" s="8">
        <f t="shared" ca="1" si="20"/>
        <v>-1.4759162093751499E-2</v>
      </c>
    </row>
    <row r="246" spans="1:8" x14ac:dyDescent="0.35">
      <c r="A246" s="20">
        <v>43951</v>
      </c>
      <c r="B246" s="5">
        <f ca="1">INDEX(level!$B$6:$AH$312,MATCH(foreign!$A246,level!$A$6:$A$312,0),MATCH(foreign!B$1,level!$B$5:$AH$5,0))</f>
        <v>176.24520000000001</v>
      </c>
      <c r="C246" s="7">
        <f t="shared" ca="1" si="17"/>
        <v>5.7016993255196713E-3</v>
      </c>
      <c r="D246" s="4">
        <f>VLOOKUP(A246,currency!I:J,2,1)</f>
        <v>1.0875999999999999</v>
      </c>
      <c r="E246" s="7">
        <f t="shared" si="19"/>
        <v>-7.3019350127784266E-3</v>
      </c>
      <c r="F246" s="8">
        <f t="shared" ca="1" si="18"/>
        <v>-1.6418691251961492E-3</v>
      </c>
      <c r="G246" s="7">
        <f>currency!Q245/currency!P246-1</f>
        <v>6.946242746003195E-3</v>
      </c>
      <c r="H246" s="8">
        <f t="shared" ca="1" si="20"/>
        <v>1.2687547459102611E-2</v>
      </c>
    </row>
    <row r="247" spans="1:8" x14ac:dyDescent="0.35">
      <c r="A247" s="20">
        <v>43980</v>
      </c>
      <c r="B247" s="5">
        <f ca="1">INDEX(level!$B$6:$AH$312,MATCH(foreign!$A247,level!$A$6:$A$312,0),MATCH(foreign!B$1,level!$B$5:$AH$5,0))</f>
        <v>176.03639999999999</v>
      </c>
      <c r="C247" s="7">
        <f t="shared" ca="1" si="17"/>
        <v>-1.1847131155914292E-3</v>
      </c>
      <c r="D247" s="4">
        <f>VLOOKUP(A247,currency!I:J,2,1)</f>
        <v>1.1135999999999999</v>
      </c>
      <c r="E247" s="7">
        <f t="shared" si="19"/>
        <v>2.3905847738139085E-2</v>
      </c>
      <c r="F247" s="8">
        <f t="shared" ca="1" si="18"/>
        <v>2.2692813051192973E-2</v>
      </c>
      <c r="G247" s="7">
        <f>currency!Q246/currency!P247-1</f>
        <v>-2.3728664234899166E-2</v>
      </c>
      <c r="H247" s="8">
        <f t="shared" ca="1" si="20"/>
        <v>-2.4885265690755998E-2</v>
      </c>
    </row>
    <row r="248" spans="1:8" x14ac:dyDescent="0.35">
      <c r="A248" s="20">
        <v>44012</v>
      </c>
      <c r="B248" s="5">
        <f ca="1">INDEX(level!$B$6:$AH$312,MATCH(foreign!$A248,level!$A$6:$A$312,0),MATCH(foreign!B$1,level!$B$5:$AH$5,0))</f>
        <v>176.36930000000001</v>
      </c>
      <c r="C248" s="7">
        <f t="shared" ca="1" si="17"/>
        <v>1.8910861617258412E-3</v>
      </c>
      <c r="D248" s="4">
        <f>VLOOKUP(A248,currency!I:J,2,1)</f>
        <v>1.1197999999999999</v>
      </c>
      <c r="E248" s="7">
        <f t="shared" si="19"/>
        <v>5.5675287356322656E-3</v>
      </c>
      <c r="F248" s="8">
        <f t="shared" ca="1" si="18"/>
        <v>7.469143573905157E-3</v>
      </c>
      <c r="G248" s="7">
        <f>currency!Q247/currency!P248-1</f>
        <v>-5.9711788477374572E-3</v>
      </c>
      <c r="H248" s="8">
        <f t="shared" ca="1" si="20"/>
        <v>-4.0913846996997183E-3</v>
      </c>
    </row>
    <row r="249" spans="1:8" x14ac:dyDescent="0.35">
      <c r="A249" s="20">
        <v>44043</v>
      </c>
      <c r="B249" s="5">
        <f ca="1">INDEX(level!$B$6:$AH$312,MATCH(foreign!$A249,level!$A$6:$A$312,0),MATCH(foreign!B$1,level!$B$5:$AH$5,0))</f>
        <v>176.79839999999999</v>
      </c>
      <c r="C249" s="7">
        <f t="shared" ca="1" si="17"/>
        <v>2.4329631063908508E-3</v>
      </c>
      <c r="D249" s="4">
        <f>VLOOKUP(A249,currency!I:J,2,1)</f>
        <v>1.1848000000000001</v>
      </c>
      <c r="E249" s="7">
        <f t="shared" si="19"/>
        <v>5.8046079657081862E-2</v>
      </c>
      <c r="F249" s="8">
        <f t="shared" ca="1" si="18"/>
        <v>6.0620266733748984E-2</v>
      </c>
      <c r="G249" s="7">
        <f>currency!Q248/currency!P249-1</f>
        <v>-5.5328518242993785E-2</v>
      </c>
      <c r="H249" s="8">
        <f t="shared" ca="1" si="20"/>
        <v>-5.3030167380219373E-2</v>
      </c>
    </row>
    <row r="250" spans="1:8" x14ac:dyDescent="0.35">
      <c r="A250" s="20">
        <v>44074</v>
      </c>
      <c r="B250" s="5">
        <f ca="1">INDEX(level!$B$6:$AH$312,MATCH(foreign!$A250,level!$A$6:$A$312,0),MATCH(foreign!B$1,level!$B$5:$AH$5,0))</f>
        <v>177.00409999999999</v>
      </c>
      <c r="C250" s="7">
        <f t="shared" ca="1" si="17"/>
        <v>1.1634720676205745E-3</v>
      </c>
      <c r="D250" s="4">
        <f>VLOOKUP(A250,currency!I:J,2,1)</f>
        <v>1.194</v>
      </c>
      <c r="E250" s="7">
        <f t="shared" si="19"/>
        <v>7.7650236326805011E-3</v>
      </c>
      <c r="F250" s="8">
        <f t="shared" ca="1" si="18"/>
        <v>8.9375300884020348E-3</v>
      </c>
      <c r="G250" s="7">
        <f>currency!Q249/currency!P250-1</f>
        <v>-8.2085749135646369E-3</v>
      </c>
      <c r="H250" s="8">
        <f t="shared" ca="1" si="20"/>
        <v>-7.0546532935709116E-3</v>
      </c>
    </row>
    <row r="251" spans="1:8" x14ac:dyDescent="0.35">
      <c r="A251" s="20">
        <v>44104</v>
      </c>
      <c r="B251" s="5">
        <f ca="1">INDEX(level!$B$6:$AH$312,MATCH(foreign!$A251,level!$A$6:$A$312,0),MATCH(foreign!B$1,level!$B$5:$AH$5,0))</f>
        <v>176.63040000000001</v>
      </c>
      <c r="C251" s="7">
        <f t="shared" ca="1" si="17"/>
        <v>-2.1112505303548801E-3</v>
      </c>
      <c r="D251" s="4">
        <f>VLOOKUP(A251,currency!I:J,2,1)</f>
        <v>1.1708000000000001</v>
      </c>
      <c r="E251" s="7">
        <f t="shared" si="19"/>
        <v>-1.9430485762144012E-2</v>
      </c>
      <c r="F251" s="8">
        <f t="shared" ca="1" si="18"/>
        <v>-2.1500713669128535E-2</v>
      </c>
      <c r="G251" s="7">
        <f>currency!Q250/currency!P251-1</f>
        <v>1.929943783427035E-2</v>
      </c>
      <c r="H251" s="8">
        <f t="shared" ca="1" si="20"/>
        <v>1.7147441355552351E-2</v>
      </c>
    </row>
    <row r="252" spans="1:8" x14ac:dyDescent="0.35">
      <c r="A252" s="20">
        <v>44134</v>
      </c>
      <c r="B252" s="5">
        <f ca="1">INDEX(level!$B$6:$AH$312,MATCH(foreign!$A252,level!$A$6:$A$312,0),MATCH(foreign!B$1,level!$B$5:$AH$5,0))</f>
        <v>177.04490000000001</v>
      </c>
      <c r="C252" s="7">
        <f t="shared" ca="1" si="17"/>
        <v>2.3467081544286117E-3</v>
      </c>
      <c r="D252" s="4">
        <f>VLOOKUP(A252,currency!I:J,2,1)</f>
        <v>1.1698</v>
      </c>
      <c r="E252" s="7">
        <f t="shared" si="19"/>
        <v>-8.5411684318426051E-4</v>
      </c>
      <c r="F252" s="8">
        <f t="shared" ca="1" si="18"/>
        <v>1.4905869482835232E-3</v>
      </c>
      <c r="G252" s="7">
        <f>currency!Q251/currency!P252-1</f>
        <v>3.5303513532225494E-4</v>
      </c>
      <c r="H252" s="8">
        <f t="shared" ca="1" si="20"/>
        <v>2.7005717601817913E-3</v>
      </c>
    </row>
    <row r="253" spans="1:8" x14ac:dyDescent="0.35">
      <c r="A253" s="20">
        <v>44165</v>
      </c>
      <c r="B253" s="5">
        <f ca="1">INDEX(level!$B$6:$AH$312,MATCH(foreign!$A253,level!$A$6:$A$312,0),MATCH(foreign!B$1,level!$B$5:$AH$5,0))</f>
        <v>177.3759</v>
      </c>
      <c r="C253" s="7">
        <f t="shared" ca="1" si="17"/>
        <v>1.8695822359187098E-3</v>
      </c>
      <c r="D253" s="4">
        <f>VLOOKUP(A253,currency!I:J,2,1)</f>
        <v>1.198</v>
      </c>
      <c r="E253" s="7">
        <f t="shared" si="19"/>
        <v>2.4106684903402398E-2</v>
      </c>
      <c r="F253" s="8">
        <f t="shared" ca="1" si="18"/>
        <v>2.6021336569183484E-2</v>
      </c>
      <c r="G253" s="7">
        <f>currency!Q252/currency!P253-1</f>
        <v>-2.4050615026911415E-2</v>
      </c>
      <c r="H253" s="8">
        <f t="shared" ca="1" si="20"/>
        <v>-2.2225997393609975E-2</v>
      </c>
    </row>
    <row r="254" spans="1:8" x14ac:dyDescent="0.35">
      <c r="A254" s="20">
        <v>44196</v>
      </c>
      <c r="B254" s="5">
        <f ca="1">INDEX(level!$B$6:$AH$312,MATCH(foreign!$A254,level!$A$6:$A$312,0),MATCH(foreign!B$1,level!$B$5:$AH$5,0))</f>
        <v>177.47239999999999</v>
      </c>
      <c r="C254" s="7">
        <f t="shared" ca="1" si="17"/>
        <v>5.4404234171601118E-4</v>
      </c>
      <c r="D254" s="4">
        <f>VLOOKUP(A254,currency!I:J,2,1)</f>
        <v>1.2271000000000001</v>
      </c>
      <c r="E254" s="7">
        <f t="shared" si="19"/>
        <v>2.4290484140233826E-2</v>
      </c>
      <c r="F254" s="8">
        <f t="shared" ca="1" si="18"/>
        <v>2.4847741533822854E-2</v>
      </c>
      <c r="G254" s="7">
        <f>currency!Q253/currency!P254-1</f>
        <v>-2.4228099090650601E-2</v>
      </c>
      <c r="H254" s="8">
        <f t="shared" ca="1" si="20"/>
        <v>-2.3697237860699216E-2</v>
      </c>
    </row>
    <row r="255" spans="1:8" x14ac:dyDescent="0.35">
      <c r="A255" s="20">
        <v>44225</v>
      </c>
      <c r="B255" s="5">
        <f ca="1">INDEX(level!$B$6:$AH$312,MATCH(foreign!$A255,level!$A$6:$A$312,0),MATCH(foreign!B$1,level!$B$5:$AH$5,0))</f>
        <v>177.61429999999999</v>
      </c>
      <c r="C255" s="7">
        <f t="shared" ca="1" si="17"/>
        <v>7.9956094581468129E-4</v>
      </c>
      <c r="D255" s="4">
        <f>VLOOKUP(A255,currency!I:J,2,1)</f>
        <v>1.2136</v>
      </c>
      <c r="E255" s="7">
        <f t="shared" si="19"/>
        <v>-1.1001548366066372E-2</v>
      </c>
      <c r="F255" s="8">
        <f t="shared" ca="1" si="18"/>
        <v>-1.021078382866869E-2</v>
      </c>
      <c r="G255" s="7">
        <f>currency!Q254/currency!P255-1</f>
        <v>1.0592529920208538E-2</v>
      </c>
      <c r="H255" s="8">
        <f t="shared" ca="1" si="20"/>
        <v>1.1400560239264834E-2</v>
      </c>
    </row>
    <row r="256" spans="1:8" x14ac:dyDescent="0.35">
      <c r="A256" s="20">
        <v>44253</v>
      </c>
      <c r="B256" s="5">
        <f ca="1">INDEX(level!$B$6:$AH$312,MATCH(foreign!$A256,level!$A$6:$A$312,0),MATCH(foreign!B$1,level!$B$5:$AH$5,0))</f>
        <v>177.61179999999999</v>
      </c>
      <c r="C256" s="7">
        <f t="shared" ca="1" si="17"/>
        <v>-1.407544324971699E-5</v>
      </c>
      <c r="D256" s="4">
        <f>VLOOKUP(A256,currency!I:J,2,1)</f>
        <v>1.2121</v>
      </c>
      <c r="E256" s="7">
        <f t="shared" si="19"/>
        <v>-1.2359920896506393E-3</v>
      </c>
      <c r="F256" s="8">
        <f t="shared" ca="1" si="18"/>
        <v>-1.2500501357638472E-3</v>
      </c>
      <c r="G256" s="7">
        <f>currency!Q255/currency!P256-1</f>
        <v>7.1848938972363108E-4</v>
      </c>
      <c r="H256" s="8">
        <f t="shared" ca="1" si="20"/>
        <v>7.0440383341718871E-4</v>
      </c>
    </row>
    <row r="257" spans="1:8" x14ac:dyDescent="0.35">
      <c r="A257" s="20">
        <v>44286</v>
      </c>
      <c r="B257" s="5">
        <f ca="1">INDEX(level!$B$6:$AH$312,MATCH(foreign!$A257,level!$A$6:$A$312,0),MATCH(foreign!B$1,level!$B$5:$AH$5,0))</f>
        <v>178.04859999999999</v>
      </c>
      <c r="C257" s="7">
        <f t="shared" ca="1" si="17"/>
        <v>2.4592960602842773E-3</v>
      </c>
      <c r="D257" s="4">
        <f>VLOOKUP(A257,currency!I:J,2,1)</f>
        <v>1.1725000000000001</v>
      </c>
      <c r="E257" s="7">
        <f t="shared" si="19"/>
        <v>-3.2670571735005205E-2</v>
      </c>
      <c r="F257" s="8">
        <f t="shared" ca="1" si="18"/>
        <v>-3.0291622283076025E-2</v>
      </c>
      <c r="G257" s="7">
        <f>currency!Q256/currency!P257-1</f>
        <v>3.3288634364436298E-2</v>
      </c>
      <c r="H257" s="8">
        <f t="shared" ca="1" si="20"/>
        <v>3.5829797032065347E-2</v>
      </c>
    </row>
    <row r="258" spans="1:8" x14ac:dyDescent="0.35">
      <c r="A258" s="20">
        <v>44316</v>
      </c>
      <c r="B258" s="5">
        <f ca="1">INDEX(level!$B$6:$AH$312,MATCH(foreign!$A258,level!$A$6:$A$312,0),MATCH(foreign!B$1,level!$B$5:$AH$5,0))</f>
        <v>177.70410000000001</v>
      </c>
      <c r="C258" s="7">
        <f t="shared" ca="1" si="17"/>
        <v>-1.934864975068451E-3</v>
      </c>
      <c r="D258" s="4">
        <f>VLOOKUP(A258,currency!I:J,2,1)</f>
        <v>1.2081999999999999</v>
      </c>
      <c r="E258" s="7">
        <f t="shared" si="19"/>
        <v>3.0447761194029699E-2</v>
      </c>
      <c r="F258" s="8">
        <f t="shared" ca="1" si="18"/>
        <v>2.845398391225773E-2</v>
      </c>
      <c r="G258" s="7">
        <f>currency!Q257/currency!P258-1</f>
        <v>-3.0003711440681924E-2</v>
      </c>
      <c r="H258" s="8">
        <f t="shared" ca="1" si="20"/>
        <v>-3.1880523285361728E-2</v>
      </c>
    </row>
    <row r="259" spans="1:8" x14ac:dyDescent="0.35">
      <c r="A259" s="20">
        <v>44347</v>
      </c>
      <c r="B259" s="5">
        <f ca="1">INDEX(level!$B$6:$AH$312,MATCH(foreign!$A259,level!$A$6:$A$312,0),MATCH(foreign!B$1,level!$B$5:$AH$5,0))</f>
        <v>177.9599</v>
      </c>
      <c r="C259" s="7">
        <f t="shared" ref="C259:C308" ca="1" si="21">B259/B258-1</f>
        <v>1.4394715709991068E-3</v>
      </c>
      <c r="D259" s="4">
        <f>VLOOKUP(A259,currency!I:J,2,1)</f>
        <v>1.2201</v>
      </c>
      <c r="E259" s="7">
        <f t="shared" si="19"/>
        <v>9.8493626882967256E-3</v>
      </c>
      <c r="F259" s="8">
        <f t="shared" ref="F259:F308" ca="1" si="22">(1+C259)*(1+E259)-1</f>
        <v>1.130301213687801E-2</v>
      </c>
      <c r="G259" s="7">
        <f>currency!Q258/currency!P259-1</f>
        <v>-1.0219536179711386E-2</v>
      </c>
      <c r="H259" s="8">
        <f t="shared" ca="1" si="20"/>
        <v>-8.7947753405117624E-3</v>
      </c>
    </row>
    <row r="260" spans="1:8" x14ac:dyDescent="0.35">
      <c r="A260" s="20">
        <v>44377</v>
      </c>
      <c r="B260" s="5">
        <f ca="1">INDEX(level!$B$6:$AH$312,MATCH(foreign!$A260,level!$A$6:$A$312,0),MATCH(foreign!B$1,level!$B$5:$AH$5,0))</f>
        <v>178.00489999999999</v>
      </c>
      <c r="C260" s="7">
        <f t="shared" ca="1" si="21"/>
        <v>2.5286595463347439E-4</v>
      </c>
      <c r="D260" s="4">
        <f>VLOOKUP(A260,currency!I:J,2,1)</f>
        <v>1.1883999999999999</v>
      </c>
      <c r="E260" s="7">
        <f t="shared" ref="E260:E308" si="23">D260/D259-1</f>
        <v>-2.5981476928120695E-2</v>
      </c>
      <c r="F260" s="8">
        <f t="shared" ca="1" si="22"/>
        <v>-2.5735180804453472E-2</v>
      </c>
      <c r="G260" s="7">
        <f>currency!Q259/currency!P260-1</f>
        <v>2.6188650695665894E-2</v>
      </c>
      <c r="H260" s="8">
        <f t="shared" ref="H260:H308" ca="1" si="24">(1+C260)*(1+G260)-1</f>
        <v>2.6448138868458093E-2</v>
      </c>
    </row>
    <row r="261" spans="1:8" x14ac:dyDescent="0.35">
      <c r="A261" s="20">
        <v>44407</v>
      </c>
      <c r="B261" s="5">
        <f ca="1">INDEX(level!$B$6:$AH$312,MATCH(foreign!$A261,level!$A$6:$A$312,0),MATCH(foreign!B$1,level!$B$5:$AH$5,0))</f>
        <v>178.31229999999999</v>
      </c>
      <c r="C261" s="7">
        <f t="shared" ca="1" si="21"/>
        <v>1.7269187533601738E-3</v>
      </c>
      <c r="D261" s="4">
        <f>VLOOKUP(A261,currency!I:J,2,1)</f>
        <v>1.1891</v>
      </c>
      <c r="E261" s="7">
        <f t="shared" si="23"/>
        <v>5.8902726354781443E-4</v>
      </c>
      <c r="F261" s="8">
        <f t="shared" ca="1" si="22"/>
        <v>2.3169632191355483E-3</v>
      </c>
      <c r="G261" s="7">
        <f>currency!Q260/currency!P261-1</f>
        <v>-1.0921962713192901E-3</v>
      </c>
      <c r="H261" s="8">
        <f t="shared" ca="1" si="24"/>
        <v>6.3283634781763354E-4</v>
      </c>
    </row>
    <row r="262" spans="1:8" x14ac:dyDescent="0.35">
      <c r="A262" s="20">
        <v>44439</v>
      </c>
      <c r="B262" s="5">
        <f ca="1">INDEX(level!$B$6:$AH$312,MATCH(foreign!$A262,level!$A$6:$A$312,0),MATCH(foreign!B$1,level!$B$5:$AH$5,0))</f>
        <v>178.1061</v>
      </c>
      <c r="C262" s="7">
        <f t="shared" ca="1" si="21"/>
        <v>-1.156398072370779E-3</v>
      </c>
      <c r="D262" s="4">
        <f>VLOOKUP(A262,currency!I:J,2,1)</f>
        <v>1.1834</v>
      </c>
      <c r="E262" s="7">
        <f t="shared" si="23"/>
        <v>-4.7935413337818478E-3</v>
      </c>
      <c r="F262" s="8">
        <f t="shared" ca="1" si="22"/>
        <v>-5.9443961641943988E-3</v>
      </c>
      <c r="G262" s="7">
        <f>currency!Q261/currency!P262-1</f>
        <v>4.3090513305115152E-3</v>
      </c>
      <c r="H262" s="8">
        <f t="shared" ca="1" si="24"/>
        <v>3.1476702794883682E-3</v>
      </c>
    </row>
    <row r="263" spans="1:8" x14ac:dyDescent="0.35">
      <c r="A263" s="20">
        <v>44469</v>
      </c>
      <c r="B263" s="5">
        <f ca="1">INDEX(level!$B$6:$AH$312,MATCH(foreign!$A263,level!$A$6:$A$312,0),MATCH(foreign!B$1,level!$B$5:$AH$5,0))</f>
        <v>177.85409999999999</v>
      </c>
      <c r="C263" s="7">
        <f t="shared" ca="1" si="21"/>
        <v>-1.4148869690595589E-3</v>
      </c>
      <c r="D263" s="4">
        <f>VLOOKUP(A263,currency!I:J,2,1)</f>
        <v>1.1578999999999999</v>
      </c>
      <c r="E263" s="7">
        <f t="shared" si="23"/>
        <v>-2.1548081798208663E-2</v>
      </c>
      <c r="F263" s="8">
        <f t="shared" ca="1" si="22"/>
        <v>-2.2932480667123722E-2</v>
      </c>
      <c r="G263" s="7">
        <f>currency!Q262/currency!P263-1</f>
        <v>2.1503035482166588E-2</v>
      </c>
      <c r="H263" s="8">
        <f t="shared" ca="1" si="24"/>
        <v>2.0057724148408118E-2</v>
      </c>
    </row>
    <row r="264" spans="1:8" x14ac:dyDescent="0.35">
      <c r="A264" s="20">
        <v>44498</v>
      </c>
      <c r="B264" s="5">
        <f ca="1">INDEX(level!$B$6:$AH$312,MATCH(foreign!$A264,level!$A$6:$A$312,0),MATCH(foreign!B$1,level!$B$5:$AH$5,0))</f>
        <v>177.77809999999999</v>
      </c>
      <c r="C264" s="7">
        <f t="shared" ca="1" si="21"/>
        <v>-4.2731654766459126E-4</v>
      </c>
      <c r="D264" s="4">
        <f>VLOOKUP(A264,currency!I:J,2,1)</f>
        <v>1.1645000000000001</v>
      </c>
      <c r="E264" s="7">
        <f t="shared" si="23"/>
        <v>5.6999740910270713E-3</v>
      </c>
      <c r="F264" s="8">
        <f t="shared" ca="1" si="22"/>
        <v>5.2702218501121667E-3</v>
      </c>
      <c r="G264" s="7">
        <f>currency!Q263/currency!P264-1</f>
        <v>-6.1711111543246711E-3</v>
      </c>
      <c r="H264" s="8">
        <f t="shared" ca="1" si="24"/>
        <v>-6.5957906840755642E-3</v>
      </c>
    </row>
    <row r="265" spans="1:8" x14ac:dyDescent="0.35">
      <c r="A265" s="20">
        <v>44530</v>
      </c>
      <c r="B265" s="5">
        <f ca="1">INDEX(level!$B$6:$AH$312,MATCH(foreign!$A265,level!$A$6:$A$312,0),MATCH(foreign!B$1,level!$B$5:$AH$5,0))</f>
        <v>177.8323</v>
      </c>
      <c r="C265" s="7">
        <f t="shared" ca="1" si="21"/>
        <v>3.0487444741500447E-4</v>
      </c>
      <c r="D265" s="4">
        <f>VLOOKUP(A265,currency!I:J,2,1)</f>
        <v>1.1363000000000001</v>
      </c>
      <c r="E265" s="7">
        <f t="shared" si="23"/>
        <v>-2.4216401889222805E-2</v>
      </c>
      <c r="F265" s="8">
        <f t="shared" ca="1" si="22"/>
        <v>-2.3918910403952109E-2</v>
      </c>
      <c r="G265" s="7">
        <f>currency!Q264/currency!P265-1</f>
        <v>2.4296121047759245E-2</v>
      </c>
      <c r="H265" s="8">
        <f t="shared" ca="1" si="24"/>
        <v>2.4608402761653103E-2</v>
      </c>
    </row>
    <row r="266" spans="1:8" x14ac:dyDescent="0.35">
      <c r="A266" s="20">
        <v>44561</v>
      </c>
      <c r="B266" s="5">
        <f ca="1">INDEX(level!$B$6:$AH$312,MATCH(foreign!$A266,level!$A$6:$A$312,0),MATCH(foreign!B$1,level!$B$5:$AH$5,0))</f>
        <v>177.78399999999999</v>
      </c>
      <c r="C266" s="7">
        <f t="shared" ca="1" si="21"/>
        <v>-2.7160420238625527E-4</v>
      </c>
      <c r="D266" s="4">
        <f>VLOOKUP(A266,currency!I:J,2,1)</f>
        <v>1.1326000000000001</v>
      </c>
      <c r="E266" s="7">
        <f t="shared" si="23"/>
        <v>-3.2561823462113892E-3</v>
      </c>
      <c r="F266" s="8">
        <f t="shared" ca="1" si="22"/>
        <v>-3.5269021557886582E-3</v>
      </c>
      <c r="G266" s="7">
        <f>currency!Q265/currency!P266-1</f>
        <v>2.7523324764640034E-3</v>
      </c>
      <c r="H266" s="8">
        <f t="shared" ca="1" si="24"/>
        <v>2.4799807290107889E-3</v>
      </c>
    </row>
    <row r="267" spans="1:8" x14ac:dyDescent="0.35">
      <c r="A267" s="20">
        <v>44592</v>
      </c>
      <c r="B267" s="5">
        <f ca="1">INDEX(level!$B$6:$AH$312,MATCH(foreign!$A267,level!$A$6:$A$312,0),MATCH(foreign!B$1,level!$B$5:$AH$5,0))</f>
        <v>177.27709999999999</v>
      </c>
      <c r="C267" s="7">
        <f t="shared" ca="1" si="21"/>
        <v>-2.851212707555284E-3</v>
      </c>
      <c r="D267" s="4">
        <f>VLOOKUP(A267,currency!I:J,2,1)</f>
        <v>1.1155999999999999</v>
      </c>
      <c r="E267" s="7">
        <f t="shared" si="23"/>
        <v>-1.5009712166696221E-2</v>
      </c>
      <c r="F267" s="8">
        <f t="shared" ca="1" si="22"/>
        <v>-1.7818128992185045E-2</v>
      </c>
      <c r="G267" s="7">
        <f>currency!Q266/currency!P267-1</f>
        <v>1.4691668996282603E-2</v>
      </c>
      <c r="H267" s="8">
        <f t="shared" ca="1" si="24"/>
        <v>1.1798567215389966E-2</v>
      </c>
    </row>
    <row r="268" spans="1:8" x14ac:dyDescent="0.35">
      <c r="A268" s="20">
        <v>44620</v>
      </c>
      <c r="B268" s="5">
        <f ca="1">INDEX(level!$B$6:$AH$312,MATCH(foreign!$A268,level!$A$6:$A$312,0),MATCH(foreign!B$1,level!$B$5:$AH$5,0))</f>
        <v>176.12479999999999</v>
      </c>
      <c r="C268" s="7">
        <f t="shared" ca="1" si="21"/>
        <v>-6.4999935129804731E-3</v>
      </c>
      <c r="D268" s="4">
        <f>VLOOKUP(A268,currency!I:J,2,1)</f>
        <v>1.1198999999999999</v>
      </c>
      <c r="E268" s="7">
        <f t="shared" si="23"/>
        <v>3.8544281104337941E-3</v>
      </c>
      <c r="F268" s="8">
        <f t="shared" ca="1" si="22"/>
        <v>-2.6706191602607898E-3</v>
      </c>
      <c r="G268" s="7">
        <f>currency!Q267/currency!P268-1</f>
        <v>-4.350056447442685E-3</v>
      </c>
      <c r="H268" s="8">
        <f t="shared" ca="1" si="24"/>
        <v>-1.0821774621733726E-2</v>
      </c>
    </row>
    <row r="269" spans="1:8" x14ac:dyDescent="0.35">
      <c r="A269" s="20">
        <v>44651</v>
      </c>
      <c r="B269" s="5">
        <f ca="1">INDEX(level!$B$6:$AH$312,MATCH(foreign!$A269,level!$A$6:$A$312,0),MATCH(foreign!B$1,level!$B$5:$AH$5,0))</f>
        <v>174.3443</v>
      </c>
      <c r="C269" s="7">
        <f t="shared" ca="1" si="21"/>
        <v>-1.0109308853721855E-2</v>
      </c>
      <c r="D269" s="4">
        <f>VLOOKUP(A269,currency!I:J,2,1)</f>
        <v>1.1101000000000001</v>
      </c>
      <c r="E269" s="7">
        <f t="shared" si="23"/>
        <v>-8.7507813197604811E-3</v>
      </c>
      <c r="F269" s="8">
        <f t="shared" ca="1" si="22"/>
        <v>-1.8771625822409543E-2</v>
      </c>
      <c r="G269" s="7">
        <f>currency!Q268/currency!P269-1</f>
        <v>8.3210344796120772E-3</v>
      </c>
      <c r="H269" s="8">
        <f t="shared" ca="1" si="24"/>
        <v>-1.8723942816466499E-3</v>
      </c>
    </row>
    <row r="270" spans="1:8" x14ac:dyDescent="0.35">
      <c r="A270" s="20">
        <v>44680</v>
      </c>
      <c r="B270" s="5">
        <f ca="1">INDEX(level!$B$6:$AH$312,MATCH(foreign!$A270,level!$A$6:$A$312,0),MATCH(foreign!B$1,level!$B$5:$AH$5,0))</f>
        <v>173.30789999999999</v>
      </c>
      <c r="C270" s="7">
        <f t="shared" ca="1" si="21"/>
        <v>-5.9445591281160892E-3</v>
      </c>
      <c r="D270" s="4">
        <f>VLOOKUP(A270,currency!I:J,2,1)</f>
        <v>1.054</v>
      </c>
      <c r="E270" s="7">
        <f t="shared" si="23"/>
        <v>-5.0535987748851485E-2</v>
      </c>
      <c r="F270" s="8">
        <f t="shared" ca="1" si="22"/>
        <v>-5.6180132709696795E-2</v>
      </c>
      <c r="G270" s="7">
        <f>currency!Q269/currency!P270-1</f>
        <v>5.2493640380993911E-2</v>
      </c>
      <c r="H270" s="8">
        <f t="shared" ca="1" si="24"/>
        <v>4.623702970378285E-2</v>
      </c>
    </row>
    <row r="271" spans="1:8" x14ac:dyDescent="0.35">
      <c r="A271" s="20">
        <v>44712</v>
      </c>
      <c r="B271" s="5">
        <f ca="1">INDEX(level!$B$6:$AH$312,MATCH(foreign!$A271,level!$A$6:$A$312,0),MATCH(foreign!B$1,level!$B$5:$AH$5,0))</f>
        <v>172.64</v>
      </c>
      <c r="C271" s="7">
        <f t="shared" ca="1" si="21"/>
        <v>-3.853834706900261E-3</v>
      </c>
      <c r="D271" s="4">
        <f>VLOOKUP(A271,currency!I:J,2,1)</f>
        <v>1.0712999999999999</v>
      </c>
      <c r="E271" s="7">
        <f t="shared" si="23"/>
        <v>1.6413662239089133E-2</v>
      </c>
      <c r="F271" s="8">
        <f t="shared" ca="1" si="22"/>
        <v>1.249657199098464E-2</v>
      </c>
      <c r="G271" s="7">
        <f>currency!Q270/currency!P271-1</f>
        <v>-1.6818532970515276E-2</v>
      </c>
      <c r="H271" s="8">
        <f t="shared" ca="1" si="24"/>
        <v>-2.060755183133467E-2</v>
      </c>
    </row>
    <row r="272" spans="1:8" x14ac:dyDescent="0.35">
      <c r="A272" s="20">
        <v>44742</v>
      </c>
      <c r="B272" s="5">
        <f ca="1">INDEX(level!$B$6:$AH$312,MATCH(foreign!$A272,level!$A$6:$A$312,0),MATCH(foreign!B$1,level!$B$5:$AH$5,0))</f>
        <v>171.13720000000001</v>
      </c>
      <c r="C272" s="7">
        <f t="shared" ca="1" si="21"/>
        <v>-8.704819277108311E-3</v>
      </c>
      <c r="D272" s="4">
        <f>VLOOKUP(A272,currency!I:J,2,1)</f>
        <v>1.0387</v>
      </c>
      <c r="E272" s="7">
        <f t="shared" si="23"/>
        <v>-3.0430318304863202E-2</v>
      </c>
      <c r="F272" s="8">
        <f t="shared" ca="1" si="22"/>
        <v>-3.8870247160582849E-2</v>
      </c>
      <c r="G272" s="7">
        <f>currency!Q271/currency!P272-1</f>
        <v>3.0238122976408599E-2</v>
      </c>
      <c r="H272" s="8">
        <f t="shared" ca="1" si="24"/>
        <v>2.1270086303511571E-2</v>
      </c>
    </row>
    <row r="273" spans="1:8" x14ac:dyDescent="0.35">
      <c r="A273" s="20">
        <v>44771</v>
      </c>
      <c r="B273" s="5">
        <f ca="1">INDEX(level!$B$6:$AH$312,MATCH(foreign!$A273,level!$A$6:$A$312,0),MATCH(foreign!B$1,level!$B$5:$AH$5,0))</f>
        <v>173.47489999999999</v>
      </c>
      <c r="C273" s="7">
        <f t="shared" ca="1" si="21"/>
        <v>1.3659800440815717E-2</v>
      </c>
      <c r="D273" s="4">
        <f>VLOOKUP(A273,currency!I:J,2,1)</f>
        <v>1.0198</v>
      </c>
      <c r="E273" s="7">
        <f t="shared" si="23"/>
        <v>-1.8195821700202064E-2</v>
      </c>
      <c r="F273" s="8">
        <f t="shared" ca="1" si="22"/>
        <v>-4.7845725526677318E-3</v>
      </c>
      <c r="G273" s="7">
        <f>currency!Q272/currency!P273-1</f>
        <v>1.6816671281901785E-2</v>
      </c>
      <c r="H273" s="8">
        <f t="shared" ca="1" si="24"/>
        <v>3.070618409650705E-2</v>
      </c>
    </row>
    <row r="274" spans="1:8" x14ac:dyDescent="0.35">
      <c r="A274" s="20">
        <v>44804</v>
      </c>
      <c r="B274" s="5">
        <f ca="1">INDEX(level!$B$6:$AH$312,MATCH(foreign!$A274,level!$A$6:$A$312,0),MATCH(foreign!B$1,level!$B$5:$AH$5,0))</f>
        <v>169.98599999999999</v>
      </c>
      <c r="C274" s="7">
        <f t="shared" ca="1" si="21"/>
        <v>-2.0111843269545071E-2</v>
      </c>
      <c r="D274" s="4">
        <f>VLOOKUP(A274,currency!I:J,2,1)</f>
        <v>1</v>
      </c>
      <c r="E274" s="7">
        <f t="shared" si="23"/>
        <v>-1.9415571680721722E-2</v>
      </c>
      <c r="F274" s="8">
        <f t="shared" ca="1" si="22"/>
        <v>-3.9136932015635506E-2</v>
      </c>
      <c r="G274" s="7">
        <f>currency!Q273/currency!P274-1</f>
        <v>1.7606159363875218E-2</v>
      </c>
      <c r="H274" s="8">
        <f t="shared" ca="1" si="24"/>
        <v>-2.8597762233747437E-3</v>
      </c>
    </row>
    <row r="275" spans="1:8" x14ac:dyDescent="0.35">
      <c r="A275" s="20">
        <v>44834</v>
      </c>
      <c r="B275" s="5">
        <f ca="1">INDEX(level!$B$6:$AH$312,MATCH(foreign!$A275,level!$A$6:$A$312,0),MATCH(foreign!B$1,level!$B$5:$AH$5,0))</f>
        <v>167.43940000000001</v>
      </c>
      <c r="C275" s="7">
        <f t="shared" ca="1" si="21"/>
        <v>-1.498123374866156E-2</v>
      </c>
      <c r="D275" s="4">
        <f>VLOOKUP(A275,currency!I:J,2,1)</f>
        <v>0.9748</v>
      </c>
      <c r="E275" s="7">
        <f t="shared" si="23"/>
        <v>-2.52E-2</v>
      </c>
      <c r="F275" s="8">
        <f t="shared" ca="1" si="22"/>
        <v>-3.9803706658195326E-2</v>
      </c>
      <c r="G275" s="7">
        <f>currency!Q274/currency!P275-1</f>
        <v>2.391663169743774E-2</v>
      </c>
      <c r="H275" s="8">
        <f t="shared" ca="1" si="24"/>
        <v>8.577097298836156E-3</v>
      </c>
    </row>
    <row r="276" spans="1:8" x14ac:dyDescent="0.35">
      <c r="A276" s="20">
        <v>44865</v>
      </c>
      <c r="B276" s="5">
        <f ca="1">INDEX(level!$B$6:$AH$312,MATCH(foreign!$A276,level!$A$6:$A$312,0),MATCH(foreign!B$1,level!$B$5:$AH$5,0))</f>
        <v>168.34610000000001</v>
      </c>
      <c r="C276" s="7">
        <f t="shared" ca="1" si="21"/>
        <v>5.4150934606789214E-3</v>
      </c>
      <c r="D276" s="4">
        <f>VLOOKUP(A276,currency!I:J,2,1)</f>
        <v>0.99139999999999995</v>
      </c>
      <c r="E276" s="7">
        <f t="shared" si="23"/>
        <v>1.702913418137042E-2</v>
      </c>
      <c r="F276" s="8">
        <f t="shared" ca="1" si="22"/>
        <v>2.2536441995195888E-2</v>
      </c>
      <c r="G276" s="7">
        <f>currency!Q275/currency!P276-1</f>
        <v>-1.8710624818383148E-2</v>
      </c>
      <c r="H276" s="8">
        <f t="shared" ca="1" si="24"/>
        <v>-1.339685113980349E-2</v>
      </c>
    </row>
    <row r="277" spans="1:8" x14ac:dyDescent="0.35">
      <c r="A277" s="20">
        <v>44895</v>
      </c>
      <c r="B277" s="5">
        <f ca="1">INDEX(level!$B$6:$AH$312,MATCH(foreign!$A277,level!$A$6:$A$312,0),MATCH(foreign!B$1,level!$B$5:$AH$5,0))</f>
        <v>168.911</v>
      </c>
      <c r="C277" s="7">
        <f t="shared" ca="1" si="21"/>
        <v>3.3555870911177177E-3</v>
      </c>
      <c r="D277" s="4">
        <f>VLOOKUP(A277,currency!I:J,2,1)</f>
        <v>1.0376000000000001</v>
      </c>
      <c r="E277" s="7">
        <f t="shared" si="23"/>
        <v>4.6600766592697296E-2</v>
      </c>
      <c r="F277" s="8">
        <f t="shared" ca="1" si="22"/>
        <v>5.0112726614629732E-2</v>
      </c>
      <c r="G277" s="7">
        <f>currency!Q276/currency!P277-1</f>
        <v>-4.6221308043290277E-2</v>
      </c>
      <c r="H277" s="8">
        <f t="shared" ca="1" si="24"/>
        <v>-4.3020820576777252E-2</v>
      </c>
    </row>
    <row r="278" spans="1:8" x14ac:dyDescent="0.35">
      <c r="A278" s="20">
        <v>44925</v>
      </c>
      <c r="B278" s="5">
        <f ca="1">INDEX(level!$B$6:$AH$312,MATCH(foreign!$A278,level!$A$6:$A$312,0),MATCH(foreign!B$1,level!$B$5:$AH$5,0))</f>
        <v>167.31110000000001</v>
      </c>
      <c r="C278" s="7">
        <f t="shared" ca="1" si="21"/>
        <v>-9.4718520404235562E-3</v>
      </c>
      <c r="D278" s="4">
        <f>VLOOKUP(A278,currency!I:J,2,1)</f>
        <v>1.0666</v>
      </c>
      <c r="E278" s="7">
        <f t="shared" si="23"/>
        <v>2.7949113338473275E-2</v>
      </c>
      <c r="F278" s="8">
        <f t="shared" ca="1" si="22"/>
        <v>1.8212531431846646E-2</v>
      </c>
      <c r="G278" s="7">
        <f>currency!Q277/currency!P278-1</f>
        <v>-2.9126141897882429E-2</v>
      </c>
      <c r="H278" s="8">
        <f t="shared" ca="1" si="24"/>
        <v>-3.8322115431740911E-2</v>
      </c>
    </row>
    <row r="279" spans="1:8" x14ac:dyDescent="0.35">
      <c r="A279" s="20">
        <v>44957</v>
      </c>
      <c r="B279" s="5">
        <f ca="1">INDEX(level!$B$6:$AH$312,MATCH(foreign!$A279,level!$A$6:$A$312,0),MATCH(foreign!B$1,level!$B$5:$AH$5,0))</f>
        <v>168.3064</v>
      </c>
      <c r="C279" s="7">
        <f t="shared" ca="1" si="21"/>
        <v>5.9487983761985497E-3</v>
      </c>
      <c r="D279" s="4">
        <f>VLOOKUP(A279,currency!I:J,2,1)</f>
        <v>1.0832999999999999</v>
      </c>
      <c r="E279" s="7">
        <f t="shared" si="23"/>
        <v>1.5657228576785975E-2</v>
      </c>
      <c r="F279" s="8">
        <f t="shared" ca="1" si="22"/>
        <v>2.1699168648917855E-2</v>
      </c>
      <c r="G279" s="7">
        <f>currency!Q278/currency!P279-1</f>
        <v>-1.7521641040433411E-2</v>
      </c>
      <c r="H279" s="8">
        <f t="shared" ca="1" si="24"/>
        <v>-1.1677075374004531E-2</v>
      </c>
    </row>
    <row r="280" spans="1:8" x14ac:dyDescent="0.35">
      <c r="A280" s="20">
        <v>44985</v>
      </c>
      <c r="B280" s="5">
        <f ca="1">INDEX(level!$B$6:$AH$312,MATCH(foreign!$A280,level!$A$6:$A$312,0),MATCH(foreign!B$1,level!$B$5:$AH$5,0))</f>
        <v>167.5686</v>
      </c>
      <c r="C280" s="7">
        <f t="shared" ca="1" si="21"/>
        <v>-4.3836716844991575E-3</v>
      </c>
      <c r="D280" s="4">
        <f>VLOOKUP(A280,currency!I:J,2,1)</f>
        <v>1.0619000000000001</v>
      </c>
      <c r="E280" s="7">
        <f t="shared" si="23"/>
        <v>-1.9754453983199305E-2</v>
      </c>
      <c r="F280" s="8">
        <f t="shared" ca="1" si="22"/>
        <v>-2.4051528627129559E-2</v>
      </c>
      <c r="G280" s="7">
        <f>currency!Q279/currency!P280-1</f>
        <v>1.8179865923986682E-2</v>
      </c>
      <c r="H280" s="8">
        <f t="shared" ca="1" si="24"/>
        <v>1.3716499676008631E-2</v>
      </c>
    </row>
    <row r="281" spans="1:8" x14ac:dyDescent="0.35">
      <c r="A281" s="20">
        <v>45016</v>
      </c>
      <c r="B281" s="5">
        <f ca="1">INDEX(level!$B$6:$AH$312,MATCH(foreign!$A281,level!$A$6:$A$312,0),MATCH(foreign!B$1,level!$B$5:$AH$5,0))</f>
        <v>168.74969999999999</v>
      </c>
      <c r="C281" s="7">
        <f t="shared" ca="1" si="21"/>
        <v>7.0484565724127091E-3</v>
      </c>
      <c r="D281" s="4">
        <f>VLOOKUP(A281,currency!I:J,2,1)</f>
        <v>1.0874999999999999</v>
      </c>
      <c r="E281" s="7">
        <f t="shared" si="23"/>
        <v>2.4107731424804379E-2</v>
      </c>
      <c r="F281" s="8">
        <f t="shared" ca="1" si="22"/>
        <v>3.1326110295224252E-2</v>
      </c>
      <c r="G281" s="7">
        <f>currency!Q280/currency!P281-1</f>
        <v>-2.5308403933934298E-2</v>
      </c>
      <c r="H281" s="8">
        <f t="shared" ca="1" si="24"/>
        <v>-1.8438332547566993E-2</v>
      </c>
    </row>
    <row r="282" spans="1:8" x14ac:dyDescent="0.35">
      <c r="A282" s="20">
        <v>45044</v>
      </c>
      <c r="B282" s="5">
        <f ca="1">INDEX(level!$B$6:$AH$312,MATCH(foreign!$A282,level!$A$6:$A$312,0),MATCH(foreign!B$1,level!$B$5:$AH$5,0))</f>
        <v>169.09950000000001</v>
      </c>
      <c r="C282" s="7">
        <f t="shared" ca="1" si="21"/>
        <v>2.0728925740314263E-3</v>
      </c>
      <c r="D282" s="4">
        <f>VLOOKUP(A282,currency!I:J,2,1)</f>
        <v>1.0981000000000001</v>
      </c>
      <c r="E282" s="7">
        <f t="shared" si="23"/>
        <v>9.7471264367816612E-3</v>
      </c>
      <c r="F282" s="8">
        <f t="shared" ca="1" si="22"/>
        <v>1.1840223756822033E-2</v>
      </c>
      <c r="G282" s="7">
        <f>currency!Q281/currency!P282-1</f>
        <v>-1.1428538549356881E-2</v>
      </c>
      <c r="H282" s="8">
        <f t="shared" ca="1" si="24"/>
        <v>-9.379336108016445E-3</v>
      </c>
    </row>
    <row r="283" spans="1:8" x14ac:dyDescent="0.35">
      <c r="A283" s="20">
        <v>45077</v>
      </c>
      <c r="B283" s="5">
        <f ca="1">INDEX(level!$B$6:$AH$312,MATCH(foreign!$A283,level!$A$6:$A$312,0),MATCH(foreign!B$1,level!$B$5:$AH$5,0))</f>
        <v>169.62180000000001</v>
      </c>
      <c r="C283" s="7">
        <f t="shared" ca="1" si="21"/>
        <v>3.088714041141527E-3</v>
      </c>
      <c r="D283" s="4">
        <f>VLOOKUP(A283,currency!I:J,2,1)</f>
        <v>1.0683</v>
      </c>
      <c r="E283" s="7">
        <f t="shared" si="23"/>
        <v>-2.7137783444130759E-2</v>
      </c>
      <c r="F283" s="8">
        <f t="shared" ca="1" si="22"/>
        <v>-2.4132890255758599E-2</v>
      </c>
      <c r="G283" s="7">
        <f>currency!Q282/currency!P283-1</f>
        <v>2.631098129230014E-2</v>
      </c>
      <c r="H283" s="8">
        <f t="shared" ca="1" si="24"/>
        <v>2.9480962430795454E-2</v>
      </c>
    </row>
    <row r="284" spans="1:8" x14ac:dyDescent="0.35">
      <c r="A284" s="20">
        <v>45107</v>
      </c>
      <c r="B284" s="5">
        <f ca="1">INDEX(level!$B$6:$AH$312,MATCH(foreign!$A284,level!$A$6:$A$312,0),MATCH(foreign!B$1,level!$B$5:$AH$5,0))</f>
        <v>168.76499999999999</v>
      </c>
      <c r="C284" s="7">
        <f t="shared" ca="1" si="21"/>
        <v>-5.0512375178192181E-3</v>
      </c>
      <c r="D284" s="4">
        <f>VLOOKUP(A284,currency!I:J,2,1)</f>
        <v>1.0866</v>
      </c>
      <c r="E284" s="7">
        <f t="shared" si="23"/>
        <v>1.7130019657399576E-2</v>
      </c>
      <c r="F284" s="8">
        <f t="shared" ca="1" si="22"/>
        <v>1.1992254341606001E-2</v>
      </c>
      <c r="G284" s="7">
        <f>currency!Q283/currency!P284-1</f>
        <v>-1.8418226040225028E-2</v>
      </c>
      <c r="H284" s="8">
        <f t="shared" ca="1" si="24"/>
        <v>-2.3376428723658194E-2</v>
      </c>
    </row>
    <row r="285" spans="1:8" x14ac:dyDescent="0.35">
      <c r="A285" s="20">
        <v>45138</v>
      </c>
      <c r="B285" s="5">
        <f ca="1">INDEX(level!$B$6:$AH$312,MATCH(foreign!$A285,level!$A$6:$A$312,0),MATCH(foreign!B$1,level!$B$5:$AH$5,0))</f>
        <v>170.02969999999999</v>
      </c>
      <c r="C285" s="7">
        <f t="shared" ca="1" si="21"/>
        <v>7.4938523983054672E-3</v>
      </c>
      <c r="D285" s="4">
        <f>VLOOKUP(A285,currency!I:J,2,1)</f>
        <v>1.1023000000000001</v>
      </c>
      <c r="E285" s="7">
        <f t="shared" si="23"/>
        <v>1.4448739186453174E-2</v>
      </c>
      <c r="F285" s="8">
        <f t="shared" ca="1" si="22"/>
        <v>2.205086830356362E-2</v>
      </c>
      <c r="G285" s="7">
        <f>currency!Q284/currency!P285-1</f>
        <v>-1.5672392044098205E-2</v>
      </c>
      <c r="H285" s="8">
        <f t="shared" ca="1" si="24"/>
        <v>-8.2959862384995864E-3</v>
      </c>
    </row>
    <row r="286" spans="1:8" x14ac:dyDescent="0.35">
      <c r="A286" s="20">
        <v>45169</v>
      </c>
      <c r="B286" s="5">
        <f ca="1">INDEX(level!$B$6:$AH$312,MATCH(foreign!$A286,level!$A$6:$A$312,0),MATCH(foreign!B$1,level!$B$5:$AH$5,0))</f>
        <v>170.55950000000001</v>
      </c>
      <c r="C286" s="7">
        <f t="shared" ca="1" si="21"/>
        <v>3.1159262175961544E-3</v>
      </c>
      <c r="D286" s="4">
        <f>VLOOKUP(A286,currency!I:J,2,1)</f>
        <v>1.0868</v>
      </c>
      <c r="E286" s="7">
        <f t="shared" si="23"/>
        <v>-1.4061507756509162E-2</v>
      </c>
      <c r="F286" s="8">
        <f t="shared" ca="1" si="22"/>
        <v>-1.0989396159590492E-2</v>
      </c>
      <c r="G286" s="7">
        <f>currency!Q285/currency!P286-1</f>
        <v>1.2712861875612935E-2</v>
      </c>
      <c r="H286" s="8">
        <f t="shared" ca="1" si="24"/>
        <v>1.5868400432828E-2</v>
      </c>
    </row>
    <row r="287" spans="1:8" x14ac:dyDescent="0.35">
      <c r="A287" s="20">
        <v>45198</v>
      </c>
      <c r="B287" s="5">
        <f ca="1">INDEX(level!$B$6:$AH$312,MATCH(foreign!$A287,level!$A$6:$A$312,0),MATCH(foreign!B$1,level!$B$5:$AH$5,0))</f>
        <v>170.3219</v>
      </c>
      <c r="C287" s="7">
        <f t="shared" ca="1" si="21"/>
        <v>-1.3930622451403529E-3</v>
      </c>
      <c r="D287" s="4">
        <f>VLOOKUP(A287,currency!I:J,2,1)</f>
        <v>1.0593999999999999</v>
      </c>
      <c r="E287" s="7">
        <f t="shared" si="23"/>
        <v>-2.5211630474788471E-2</v>
      </c>
      <c r="F287" s="8">
        <f t="shared" ca="1" si="22"/>
        <v>-2.6569571349375987E-2</v>
      </c>
      <c r="G287" s="7">
        <f>currency!Q286/currency!P287-1</f>
        <v>2.4431261123934789E-2</v>
      </c>
      <c r="H287" s="8">
        <f t="shared" ca="1" si="24"/>
        <v>2.3004164611321487E-2</v>
      </c>
    </row>
    <row r="288" spans="1:8" x14ac:dyDescent="0.35">
      <c r="A288" s="20">
        <v>45230</v>
      </c>
      <c r="B288" s="5">
        <f ca="1">INDEX(level!$B$6:$AH$312,MATCH(foreign!$A288,level!$A$6:$A$312,0),MATCH(foreign!B$1,level!$B$5:$AH$5,0))</f>
        <v>171.05109999999999</v>
      </c>
      <c r="C288" s="7">
        <f t="shared" ca="1" si="21"/>
        <v>4.2813049877907794E-3</v>
      </c>
      <c r="D288" s="4">
        <f>VLOOKUP(A288,currency!I:J,2,1)</f>
        <v>1.0619000000000001</v>
      </c>
      <c r="E288" s="7">
        <f t="shared" si="23"/>
        <v>2.3598263167832201E-3</v>
      </c>
      <c r="F288" s="8">
        <f t="shared" ca="1" si="22"/>
        <v>6.6512344407543278E-3</v>
      </c>
      <c r="G288" s="7">
        <f>currency!Q287/currency!P288-1</f>
        <v>-3.6391230630744564E-3</v>
      </c>
      <c r="H288" s="8">
        <f t="shared" ca="1" si="24"/>
        <v>6.2660172899509092E-4</v>
      </c>
    </row>
    <row r="289" spans="1:8" x14ac:dyDescent="0.35">
      <c r="A289" s="20">
        <v>45260</v>
      </c>
      <c r="B289" s="5">
        <f ca="1">INDEX(level!$B$6:$AH$312,MATCH(foreign!$A289,level!$A$6:$A$312,0),MATCH(foreign!B$1,level!$B$5:$AH$5,0))</f>
        <v>172.8115</v>
      </c>
      <c r="C289" s="7">
        <f t="shared" ca="1" si="21"/>
        <v>1.0291661380722017E-2</v>
      </c>
      <c r="D289" s="4">
        <f>VLOOKUP(A289,currency!I:J,2,1)</f>
        <v>1.0931</v>
      </c>
      <c r="E289" s="7">
        <f t="shared" si="23"/>
        <v>2.9381297673980455E-2</v>
      </c>
      <c r="F289" s="8">
        <f t="shared" ca="1" si="22"/>
        <v>3.9975341421289334E-2</v>
      </c>
      <c r="G289" s="7">
        <f>currency!Q288/currency!P289-1</f>
        <v>-2.9742743123593263E-2</v>
      </c>
      <c r="H289" s="8">
        <f t="shared" ca="1" si="24"/>
        <v>-1.975718398363302E-2</v>
      </c>
    </row>
    <row r="290" spans="1:8" x14ac:dyDescent="0.35">
      <c r="A290" s="20">
        <v>45289</v>
      </c>
      <c r="B290" s="5">
        <f ca="1">INDEX(level!$B$6:$AH$312,MATCH(foreign!$A290,level!$A$6:$A$312,0),MATCH(foreign!B$1,level!$B$5:$AH$5,0))</f>
        <v>174.9195</v>
      </c>
      <c r="C290" s="7">
        <f t="shared" ca="1" si="21"/>
        <v>1.2198262268425353E-2</v>
      </c>
      <c r="D290" s="4">
        <f>VLOOKUP(A290,currency!I:J,2,1)</f>
        <v>1.105</v>
      </c>
      <c r="E290" s="7">
        <f t="shared" si="23"/>
        <v>1.0886469673405896E-2</v>
      </c>
      <c r="F290" s="8">
        <f t="shared" ca="1" si="22"/>
        <v>2.3217527954084716E-2</v>
      </c>
      <c r="G290" s="7">
        <f>currency!Q289/currency!P290-1</f>
        <v>-1.1991519590230371E-2</v>
      </c>
      <c r="H290" s="8">
        <f t="shared" ca="1" si="24"/>
        <v>6.0466977236384167E-5</v>
      </c>
    </row>
    <row r="291" spans="1:8" x14ac:dyDescent="0.35">
      <c r="A291" s="20">
        <v>45322</v>
      </c>
      <c r="B291" s="5">
        <f ca="1">INDEX(level!$B$6:$AH$312,MATCH(foreign!$A291,level!$A$6:$A$312,0),MATCH(foreign!B$1,level!$B$5:$AH$5,0))</f>
        <v>175.41239999999999</v>
      </c>
      <c r="C291" s="7">
        <f t="shared" ca="1" si="21"/>
        <v>2.8178676476893205E-3</v>
      </c>
      <c r="D291" s="4">
        <f>VLOOKUP(A291,currency!I:J,2,1)</f>
        <v>1.0837000000000001</v>
      </c>
      <c r="E291" s="7">
        <f t="shared" si="23"/>
        <v>-1.9276018099547376E-2</v>
      </c>
      <c r="F291" s="8">
        <f t="shared" ca="1" si="22"/>
        <v>-1.6512467719636992E-2</v>
      </c>
      <c r="G291" s="7">
        <f>currency!Q290/currency!P291-1</f>
        <v>2.287459840964523E-2</v>
      </c>
      <c r="H291" s="8">
        <f t="shared" ca="1" si="24"/>
        <v>2.5756923648146968E-2</v>
      </c>
    </row>
    <row r="292" spans="1:8" x14ac:dyDescent="0.35">
      <c r="A292" s="20">
        <v>45351</v>
      </c>
      <c r="B292" s="5">
        <f ca="1">INDEX(level!$B$6:$AH$312,MATCH(foreign!$A292,level!$A$6:$A$312,0),MATCH(foreign!B$1,level!$B$5:$AH$5,0))</f>
        <v>174.5685</v>
      </c>
      <c r="C292" s="7">
        <f t="shared" ca="1" si="21"/>
        <v>-4.8109483708106415E-3</v>
      </c>
      <c r="D292" s="4">
        <f>VLOOKUP(A292,currency!I:J,2,1)</f>
        <v>1.0826</v>
      </c>
      <c r="E292" s="7">
        <f t="shared" si="23"/>
        <v>-1.0150410630249684E-3</v>
      </c>
      <c r="F292" s="8">
        <f t="shared" ca="1" si="22"/>
        <v>-5.8211061236871364E-3</v>
      </c>
      <c r="G292" s="7">
        <f>currency!Q291/currency!P292-1</f>
        <v>-1.8898044827175831E-4</v>
      </c>
      <c r="H292" s="8">
        <f t="shared" ca="1" si="24"/>
        <v>-4.9990196439027024E-3</v>
      </c>
    </row>
    <row r="293" spans="1:8" x14ac:dyDescent="0.35">
      <c r="A293" s="20">
        <v>45380</v>
      </c>
      <c r="B293" s="5">
        <f ca="1">INDEX(level!$B$6:$AH$312,MATCH(foreign!$A293,level!$A$6:$A$312,0),MATCH(foreign!B$1,level!$B$5:$AH$5,0))</f>
        <v>175.2106</v>
      </c>
      <c r="C293" s="7">
        <f t="shared" ca="1" si="21"/>
        <v>3.678212277701931E-3</v>
      </c>
      <c r="D293" s="4">
        <f>VLOOKUP(A293,currency!I:J,2,1)</f>
        <v>1.0810999999999999</v>
      </c>
      <c r="E293" s="7">
        <f t="shared" si="23"/>
        <v>-1.3855532976169149E-3</v>
      </c>
      <c r="F293" s="8">
        <f t="shared" ca="1" si="22"/>
        <v>2.2875626209342137E-3</v>
      </c>
      <c r="G293" s="7">
        <f>currency!Q292/currency!P293-1</f>
        <v>1.8156034317007297E-4</v>
      </c>
      <c r="H293" s="8">
        <f t="shared" ca="1" si="24"/>
        <v>3.860440438355317E-3</v>
      </c>
    </row>
    <row r="294" spans="1:8" x14ac:dyDescent="0.35">
      <c r="A294" s="20">
        <v>45412</v>
      </c>
      <c r="B294" s="5">
        <f ca="1">INDEX(level!$B$6:$AH$312,MATCH(foreign!$A294,level!$A$6:$A$312,0),MATCH(foreign!B$1,level!$B$5:$AH$5,0))</f>
        <v>174.85</v>
      </c>
      <c r="C294" s="7">
        <f t="shared" ca="1" si="21"/>
        <v>-2.058094658656473E-3</v>
      </c>
      <c r="D294" s="4">
        <f>VLOOKUP(A294,currency!I:J,2,1)</f>
        <v>1.0718000000000001</v>
      </c>
      <c r="E294" s="7">
        <f t="shared" si="23"/>
        <v>-8.6023494588843841E-3</v>
      </c>
      <c r="F294" s="8">
        <f t="shared" ca="1" si="22"/>
        <v>-1.0642739668067613E-2</v>
      </c>
      <c r="G294" s="7">
        <f>currency!Q293/currency!P294-1</f>
        <v>7.4234994085777828E-3</v>
      </c>
      <c r="H294" s="8">
        <f t="shared" ca="1" si="24"/>
        <v>5.3501264854398656E-3</v>
      </c>
    </row>
    <row r="295" spans="1:8" x14ac:dyDescent="0.35">
      <c r="A295" s="20">
        <v>45443</v>
      </c>
      <c r="B295" s="5">
        <f ca="1">INDEX(level!$B$6:$AH$312,MATCH(foreign!$A295,level!$A$6:$A$312,0),MATCH(foreign!B$1,level!$B$5:$AH$5,0))</f>
        <v>175.61789999999999</v>
      </c>
      <c r="C295" s="7">
        <f t="shared" ca="1" si="21"/>
        <v>4.3917643694595387E-3</v>
      </c>
      <c r="D295" s="4">
        <f>VLOOKUP(A295,currency!I:J,2,1)</f>
        <v>1.0851999999999999</v>
      </c>
      <c r="E295" s="7">
        <f t="shared" si="23"/>
        <v>1.2502332524724658E-2</v>
      </c>
      <c r="F295" s="8">
        <f t="shared" ca="1" si="22"/>
        <v>1.69490041927014E-2</v>
      </c>
      <c r="G295" s="7">
        <f>currency!Q294/currency!P295-1</f>
        <v>-1.3567462930394791E-2</v>
      </c>
      <c r="H295" s="8">
        <f t="shared" ca="1" si="24"/>
        <v>-9.2352836612169531E-3</v>
      </c>
    </row>
    <row r="296" spans="1:8" x14ac:dyDescent="0.35">
      <c r="A296" s="20">
        <v>45471</v>
      </c>
      <c r="B296" s="5">
        <f ca="1">INDEX(level!$B$6:$AH$312,MATCH(foreign!$A296,level!$A$6:$A$312,0),MATCH(foreign!B$1,level!$B$5:$AH$5,0))</f>
        <v>176.66300000000001</v>
      </c>
      <c r="C296" s="7">
        <f t="shared" ca="1" si="21"/>
        <v>5.95098791182469E-3</v>
      </c>
      <c r="D296" s="4">
        <f>VLOOKUP(A296,currency!I:J,2,1)</f>
        <v>1.0705</v>
      </c>
      <c r="E296" s="7">
        <f t="shared" si="23"/>
        <v>-1.3545890158496054E-2</v>
      </c>
      <c r="F296" s="8">
        <f t="shared" ca="1" si="22"/>
        <v>-7.6755136752594266E-3</v>
      </c>
      <c r="G296" s="7">
        <f>currency!Q295/currency!P296-1</f>
        <v>1.2451594948640565E-2</v>
      </c>
      <c r="H296" s="8">
        <f t="shared" ca="1" si="24"/>
        <v>1.8476682151487456E-2</v>
      </c>
    </row>
    <row r="297" spans="1:8" x14ac:dyDescent="0.35">
      <c r="A297" s="20">
        <v>45504</v>
      </c>
      <c r="B297" s="5">
        <f ca="1">INDEX(level!$B$6:$AH$312,MATCH(foreign!$A297,level!$A$6:$A$312,0),MATCH(foreign!B$1,level!$B$5:$AH$5,0))</f>
        <v>178.25370000000001</v>
      </c>
      <c r="C297" s="7">
        <f t="shared" ca="1" si="21"/>
        <v>9.0041491427179654E-3</v>
      </c>
      <c r="D297" s="4">
        <f>VLOOKUP(A297,currency!I:J,2,1)</f>
        <v>1.0828</v>
      </c>
      <c r="E297" s="7">
        <f t="shared" si="23"/>
        <v>1.1489957963568331E-2</v>
      </c>
      <c r="F297" s="8">
        <f t="shared" ca="1" si="22"/>
        <v>2.0597564401433788E-2</v>
      </c>
      <c r="G297" s="7">
        <f>currency!Q296/currency!P297-1</f>
        <v>-1.2807295787660156E-2</v>
      </c>
      <c r="H297" s="8">
        <f t="shared" ca="1" si="24"/>
        <v>-3.9184654463292334E-3</v>
      </c>
    </row>
    <row r="298" spans="1:8" x14ac:dyDescent="0.35">
      <c r="A298" s="20">
        <v>45534</v>
      </c>
      <c r="B298" s="5">
        <f ca="1">INDEX(level!$B$6:$AH$312,MATCH(foreign!$A298,level!$A$6:$A$312,0),MATCH(foreign!B$1,level!$B$5:$AH$5,0))</f>
        <v>179.33019999999999</v>
      </c>
      <c r="C298" s="7">
        <f t="shared" ca="1" si="21"/>
        <v>6.039145330503537E-3</v>
      </c>
      <c r="D298" s="4">
        <f>VLOOKUP(A298,currency!I:J,2,1)</f>
        <v>1.1087</v>
      </c>
      <c r="E298" s="7">
        <f t="shared" si="23"/>
        <v>2.3919468045807246E-2</v>
      </c>
      <c r="F298" s="8">
        <f t="shared" ca="1" si="22"/>
        <v>3.0103066520067667E-2</v>
      </c>
      <c r="G298" s="7">
        <f>currency!Q297/currency!P298-1</f>
        <v>-2.4788729321585712E-2</v>
      </c>
      <c r="H298" s="8">
        <f t="shared" ca="1" si="24"/>
        <v>-1.8899286730013731E-2</v>
      </c>
    </row>
    <row r="299" spans="1:8" x14ac:dyDescent="0.35">
      <c r="A299" s="20">
        <v>45565</v>
      </c>
      <c r="B299" s="5">
        <f ca="1">INDEX(level!$B$6:$AH$312,MATCH(foreign!$A299,level!$A$6:$A$312,0),MATCH(foreign!B$1,level!$B$5:$AH$5,0))</f>
        <v>180.9393</v>
      </c>
      <c r="C299" s="7">
        <f t="shared" ca="1" si="21"/>
        <v>8.9728333543375172E-3</v>
      </c>
      <c r="D299" s="4">
        <f>VLOOKUP(A299,currency!I:J,2,1)</f>
        <v>1.1195999999999999</v>
      </c>
      <c r="E299" s="7">
        <f t="shared" si="23"/>
        <v>9.831333994768654E-3</v>
      </c>
      <c r="F299" s="8">
        <f t="shared" ca="1" si="22"/>
        <v>1.8892382270692121E-2</v>
      </c>
      <c r="G299" s="7">
        <f>currency!Q298/currency!P299-1</f>
        <v>-1.1151445210442201E-2</v>
      </c>
      <c r="H299" s="8">
        <f t="shared" ca="1" si="24"/>
        <v>-2.2786719156380197E-3</v>
      </c>
    </row>
    <row r="300" spans="1:8" x14ac:dyDescent="0.35">
      <c r="A300" s="20">
        <v>45596</v>
      </c>
      <c r="B300" s="5">
        <f ca="1">INDEX(level!$B$6:$AH$312,MATCH(foreign!$A300,level!$A$6:$A$312,0),MATCH(foreign!B$1,level!$B$5:$AH$5,0))</f>
        <v>180.26499999999999</v>
      </c>
      <c r="C300" s="7">
        <f t="shared" ca="1" si="21"/>
        <v>-3.7266641354311014E-3</v>
      </c>
      <c r="D300" s="4">
        <f>VLOOKUP(A300,currency!I:J,2,1)</f>
        <v>1.0882000000000001</v>
      </c>
      <c r="E300" s="7">
        <f t="shared" si="23"/>
        <v>-2.8045730618077802E-2</v>
      </c>
      <c r="F300" s="8">
        <f t="shared" ca="1" si="22"/>
        <v>-3.1667877735062522E-2</v>
      </c>
      <c r="G300" s="7">
        <f>currency!Q299/currency!P300-1</f>
        <v>2.7555515710582013E-2</v>
      </c>
      <c r="H300" s="8">
        <f t="shared" ca="1" si="24"/>
        <v>2.3726161423019088E-2</v>
      </c>
    </row>
    <row r="301" spans="1:8" x14ac:dyDescent="0.35">
      <c r="A301" s="20">
        <v>45625</v>
      </c>
      <c r="B301" s="5">
        <f ca="1">INDEX(level!$B$6:$AH$312,MATCH(foreign!$A301,level!$A$6:$A$312,0),MATCH(foreign!B$1,level!$B$5:$AH$5,0))</f>
        <v>181.99160000000001</v>
      </c>
      <c r="C301" s="7">
        <f t="shared" ca="1" si="21"/>
        <v>9.5781210994925203E-3</v>
      </c>
      <c r="D301" s="4">
        <f>VLOOKUP(A301,currency!I:J,2,1)</f>
        <v>1.0562</v>
      </c>
      <c r="E301" s="7">
        <f t="shared" si="23"/>
        <v>-2.9406359125160875E-2</v>
      </c>
      <c r="F301" s="8">
        <f t="shared" ca="1" si="22"/>
        <v>-2.0109895694464308E-2</v>
      </c>
      <c r="G301" s="7">
        <f>currency!Q300/currency!P301-1</f>
        <v>2.8848343086974149E-2</v>
      </c>
      <c r="H301" s="8">
        <f t="shared" ca="1" si="24"/>
        <v>3.8702777110073416E-2</v>
      </c>
    </row>
    <row r="302" spans="1:8" x14ac:dyDescent="0.35">
      <c r="A302" s="20">
        <v>45657</v>
      </c>
      <c r="B302" s="5">
        <f ca="1">INDEX(level!$B$6:$AH$312,MATCH(foreign!$A302,level!$A$6:$A$312,0),MATCH(foreign!B$1,level!$B$5:$AH$5,0))</f>
        <v>182.18960000000001</v>
      </c>
      <c r="C302" s="7">
        <f t="shared" ca="1" si="21"/>
        <v>1.0879623015567219E-3</v>
      </c>
      <c r="D302" s="4">
        <f>VLOOKUP(A302,currency!I:J,2,1)</f>
        <v>1.0388999999999999</v>
      </c>
      <c r="E302" s="7">
        <f t="shared" si="23"/>
        <v>-1.6379473584548498E-2</v>
      </c>
      <c r="F302" s="8">
        <f t="shared" ca="1" si="22"/>
        <v>-1.5309331532771142E-2</v>
      </c>
      <c r="G302" s="7">
        <f>currency!Q301/currency!P302-1</f>
        <v>1.5366337405268382E-2</v>
      </c>
      <c r="H302" s="8">
        <f t="shared" ca="1" si="24"/>
        <v>1.6471017702635038E-2</v>
      </c>
    </row>
    <row r="303" spans="1:8" x14ac:dyDescent="0.35">
      <c r="A303" s="20">
        <v>45688</v>
      </c>
      <c r="B303" s="5">
        <f ca="1">INDEX(level!$B$6:$AH$312,MATCH(foreign!$A303,level!$A$6:$A$312,0),MATCH(foreign!B$1,level!$B$5:$AH$5,0))</f>
        <v>182.4494</v>
      </c>
      <c r="C303" s="7">
        <f t="shared" ca="1" si="21"/>
        <v>1.4259869937689462E-3</v>
      </c>
      <c r="D303" s="4">
        <f>VLOOKUP(A303,currency!I:J,2,1)</f>
        <v>1.0392999999999999</v>
      </c>
      <c r="E303" s="7">
        <f t="shared" si="23"/>
        <v>3.8502262007877874E-4</v>
      </c>
      <c r="F303" s="8">
        <f t="shared" ca="1" si="22"/>
        <v>1.8115586510962789E-3</v>
      </c>
      <c r="G303" s="7">
        <f>currency!Q302/currency!P303-1</f>
        <v>-1.7160458528320266E-3</v>
      </c>
      <c r="H303" s="8">
        <f t="shared" ca="1" si="24"/>
        <v>-2.925059181299039E-4</v>
      </c>
    </row>
    <row r="304" spans="1:8" x14ac:dyDescent="0.35">
      <c r="A304" s="20">
        <v>45716</v>
      </c>
      <c r="B304" s="5">
        <f ca="1">INDEX(level!$B$6:$AH$312,MATCH(foreign!$A304,level!$A$6:$A$312,0),MATCH(foreign!B$1,level!$B$5:$AH$5,0))</f>
        <v>183.61070000000001</v>
      </c>
      <c r="C304" s="7">
        <f t="shared" ca="1" si="21"/>
        <v>6.3650524474183623E-3</v>
      </c>
      <c r="D304" s="4">
        <f>VLOOKUP(A304,currency!I:J,2,1)</f>
        <v>1.0410999999999999</v>
      </c>
      <c r="E304" s="7">
        <f t="shared" si="23"/>
        <v>1.7319349562205932E-3</v>
      </c>
      <c r="F304" s="8">
        <f t="shared" ca="1" si="22"/>
        <v>8.1080112604707821E-3</v>
      </c>
      <c r="G304" s="7">
        <f>currency!Q303/currency!P304-1</f>
        <v>-3.0426121440910725E-3</v>
      </c>
      <c r="H304" s="8">
        <f t="shared" ca="1" si="24"/>
        <v>3.3030739174531032E-3</v>
      </c>
    </row>
    <row r="305" spans="1:11" x14ac:dyDescent="0.35">
      <c r="A305" s="20">
        <v>45747</v>
      </c>
      <c r="B305" s="5">
        <f ca="1">INDEX(level!$B$6:$AH$312,MATCH(foreign!$A305,level!$A$6:$A$312,0),MATCH(foreign!B$1,level!$B$5:$AH$5,0))</f>
        <v>183.64689999999999</v>
      </c>
      <c r="C305" s="7">
        <f t="shared" ca="1" si="21"/>
        <v>1.9715626594729585E-4</v>
      </c>
      <c r="D305" s="4">
        <f>VLOOKUP(A305,currency!I:J,2,1)</f>
        <v>1.0814999999999999</v>
      </c>
      <c r="E305" s="7">
        <f t="shared" si="23"/>
        <v>3.8805109979829E-2</v>
      </c>
      <c r="F305" s="8">
        <f t="shared" ca="1" si="22"/>
        <v>3.9009916916359577E-2</v>
      </c>
      <c r="G305" s="7">
        <f>currency!Q304/currency!P305-1</f>
        <v>-3.8781679498998134E-2</v>
      </c>
      <c r="H305" s="8">
        <f t="shared" ca="1" si="24"/>
        <v>-3.8592169284167976E-2</v>
      </c>
    </row>
    <row r="306" spans="1:11" x14ac:dyDescent="0.35">
      <c r="A306" s="20">
        <v>45777</v>
      </c>
      <c r="B306" s="5">
        <f ca="1">INDEX(level!$B$6:$AH$312,MATCH(foreign!$A306,level!$A$6:$A$312,0),MATCH(foreign!B$1,level!$B$5:$AH$5,0))</f>
        <v>184.6129</v>
      </c>
      <c r="C306" s="7">
        <f t="shared" ca="1" si="21"/>
        <v>5.2600942351872515E-3</v>
      </c>
      <c r="D306" s="4">
        <f>VLOOKUP(A306,currency!I:J,2,1)</f>
        <v>1.1373</v>
      </c>
      <c r="E306" s="7">
        <f t="shared" si="23"/>
        <v>5.1595006934812782E-2</v>
      </c>
      <c r="F306" s="8">
        <f t="shared" ca="1" si="22"/>
        <v>5.7126495768542229E-2</v>
      </c>
      <c r="G306" s="7">
        <f>currency!Q305/currency!P306-1</f>
        <v>-5.0649768414275709E-2</v>
      </c>
      <c r="H306" s="8">
        <f t="shared" ca="1" si="24"/>
        <v>-4.5656096733938001E-2</v>
      </c>
    </row>
    <row r="307" spans="1:11" x14ac:dyDescent="0.35">
      <c r="A307" s="20">
        <v>45807</v>
      </c>
      <c r="B307" s="5">
        <f ca="1">INDEX(level!$B$6:$AH$312,MATCH(foreign!$A307,level!$A$6:$A$312,0),MATCH(foreign!B$1,level!$B$5:$AH$5,0))</f>
        <v>185.13149999999999</v>
      </c>
      <c r="C307" s="7">
        <f t="shared" ca="1" si="21"/>
        <v>2.8091211394218885E-3</v>
      </c>
      <c r="D307" s="4">
        <f>VLOOKUP(A307,currency!I:J,2,1)</f>
        <v>1.1338999999999999</v>
      </c>
      <c r="E307" s="7">
        <f t="shared" si="23"/>
        <v>-2.989536621823663E-3</v>
      </c>
      <c r="F307" s="8">
        <f t="shared" ca="1" si="22"/>
        <v>-1.8881345292320884E-4</v>
      </c>
      <c r="G307" s="7">
        <f>currency!Q306/currency!P307-1</f>
        <v>1.1903036699949521E-3</v>
      </c>
      <c r="H307" s="8">
        <f t="shared" ca="1" si="24"/>
        <v>4.0027685166186266E-3</v>
      </c>
    </row>
    <row r="308" spans="1:11" x14ac:dyDescent="0.35">
      <c r="A308" s="20">
        <v>45838</v>
      </c>
      <c r="B308" s="5">
        <f ca="1">INDEX(level!$B$6:$AH$312,MATCH(foreign!$A308,level!$A$6:$A$312,0),MATCH(foreign!B$1,level!$B$5:$AH$5,0))</f>
        <v>185.0402</v>
      </c>
      <c r="C308" s="7">
        <f t="shared" ca="1" si="21"/>
        <v>-4.9316296794432724E-4</v>
      </c>
      <c r="D308" s="4">
        <f>VLOOKUP(A308,currency!I:J,2,1)</f>
        <v>1.1719999999999999</v>
      </c>
      <c r="E308" s="7">
        <f t="shared" si="23"/>
        <v>3.3600846635505777E-2</v>
      </c>
      <c r="F308" s="8">
        <f t="shared" ca="1" si="22"/>
        <v>3.3091112974309222E-2</v>
      </c>
      <c r="G308" s="7">
        <f>currency!Q307/currency!P308-1</f>
        <v>-3.4318517083479216E-2</v>
      </c>
      <c r="H308" s="8">
        <f t="shared" ca="1" si="24"/>
        <v>-3.4794755429683244E-2</v>
      </c>
    </row>
    <row r="312" spans="1:11" x14ac:dyDescent="0.35">
      <c r="I312" s="7"/>
      <c r="K312" s="7"/>
    </row>
  </sheetData>
  <mergeCells count="3">
    <mergeCell ref="R1:V1"/>
    <mergeCell ref="R5:V5"/>
    <mergeCell ref="L30:Q52"/>
  </mergeCells>
  <pageMargins left="0.7" right="0.7" top="0.75" bottom="0.75" header="0.3" footer="0.3"/>
  <ignoredErrors>
    <ignoredError sqref="D3:D308 N3:N27" formula="1"/>
  </ignoredErrors>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notes</vt:lpstr>
      <vt:lpstr>test</vt:lpstr>
      <vt:lpstr>output</vt:lpstr>
      <vt:lpstr>macro</vt:lpstr>
      <vt:lpstr>US</vt:lpstr>
      <vt:lpstr>EU</vt:lpstr>
      <vt:lpstr>EM</vt:lpstr>
      <vt:lpstr>level</vt:lpstr>
      <vt:lpstr>YTW</vt:lpstr>
      <vt:lpstr>EQ-fi corr</vt:lpstr>
      <vt:lpstr>currency</vt:lpstr>
      <vt:lpstr>cash vs LT</vt:lpstr>
      <vt:lpstr>sterr_vs_rmse</vt:lpstr>
      <vt:lpstr>Sheet1</vt:lpstr>
      <vt:lpstr>foreign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Giga Nozadze</dc:creator>
  <cp:lastModifiedBy>Giga Nozadze</cp:lastModifiedBy>
  <cp:lastPrinted>2025-07-02T21:13:26Z</cp:lastPrinted>
  <dcterms:created xsi:type="dcterms:W3CDTF">2025-07-01T01:41:50Z</dcterms:created>
  <dcterms:modified xsi:type="dcterms:W3CDTF">2025-07-19T21:45:19Z</dcterms:modified>
</cp:coreProperties>
</file>